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Work\Projects\Excel\Project\Self\Sales-Performance-Dashboard\"/>
    </mc:Choice>
  </mc:AlternateContent>
  <xr:revisionPtr revIDLastSave="0" documentId="13_ncr:1_{08EC41AB-0B16-49EE-8472-416C63048F44}" xr6:coauthVersionLast="47" xr6:coauthVersionMax="47" xr10:uidLastSave="{00000000-0000-0000-0000-000000000000}"/>
  <bookViews>
    <workbookView xWindow="-108" yWindow="-108" windowWidth="23256" windowHeight="12456" firstSheet="1" activeTab="5" xr2:uid="{00000000-000D-0000-FFFF-FFFF00000000}"/>
  </bookViews>
  <sheets>
    <sheet name="Introduction" sheetId="9" r:id="rId1"/>
    <sheet name="SalesData" sheetId="1" r:id="rId2"/>
    <sheet name="Helper Function" sheetId="7" r:id="rId3"/>
    <sheet name="Pivot Tables" sheetId="8" r:id="rId4"/>
    <sheet name="Pivot Charts" sheetId="12" state="hidden" r:id="rId5"/>
    <sheet name="Dashboard" sheetId="5" r:id="rId6"/>
  </sheets>
  <definedNames>
    <definedName name="_xlnm._FilterDatabase" localSheetId="1" hidden="1">SalesData!$D$1:$D$10001</definedName>
    <definedName name="NativeTimeline_Order_Date">#N/A</definedName>
    <definedName name="SelectedRegion">#REF!</definedName>
    <definedName name="Slicer_Product_Category">#N/A</definedName>
    <definedName name="Slicer_Region">#N/A</definedName>
    <definedName name="Slicer_Region1">#N/A</definedName>
  </definedNames>
  <calcPr calcId="191029"/>
  <pivotCaches>
    <pivotCache cacheId="2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V1" i="1" l="1"/>
  <c r="E3" i="7"/>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S2404" i="1"/>
  <c r="S280" i="1"/>
  <c r="S2812" i="1"/>
  <c r="S7029" i="1"/>
  <c r="S7030" i="1"/>
  <c r="S8631" i="1"/>
  <c r="S3684" i="1"/>
  <c r="S2" i="1"/>
  <c r="S2813" i="1"/>
  <c r="S1959" i="1"/>
  <c r="S9442" i="1"/>
  <c r="S281" i="1"/>
  <c r="S5334" i="1"/>
  <c r="S8230" i="1"/>
  <c r="S2814" i="1"/>
  <c r="S3" i="1"/>
  <c r="S5761" i="1"/>
  <c r="S1535" i="1"/>
  <c r="S4" i="1"/>
  <c r="S1126" i="1"/>
  <c r="S9443" i="1"/>
  <c r="S683" i="1"/>
  <c r="S282" i="1"/>
  <c r="S1960" i="1"/>
  <c r="S6618" i="1"/>
  <c r="S4069" i="1"/>
  <c r="S1536" i="1"/>
  <c r="S684" i="1"/>
  <c r="S6178" i="1"/>
  <c r="S4490" i="1"/>
  <c r="S1537" i="1"/>
  <c r="S8231" i="1"/>
  <c r="S5762" i="1"/>
  <c r="S1961" i="1"/>
  <c r="S5" i="1"/>
  <c r="S685" i="1"/>
  <c r="S6" i="1"/>
  <c r="S1538" i="1"/>
  <c r="S686" i="1"/>
  <c r="S1962" i="1"/>
  <c r="S3685" i="1"/>
  <c r="S1127" i="1"/>
  <c r="S5763" i="1"/>
  <c r="S7447" i="1"/>
  <c r="S1963" i="1"/>
  <c r="S283" i="1"/>
  <c r="S7828" i="1"/>
  <c r="S7448" i="1"/>
  <c r="S7829" i="1"/>
  <c r="S8996" i="1"/>
  <c r="S8632" i="1"/>
  <c r="S3208" i="1"/>
  <c r="S5764" i="1"/>
  <c r="S1964" i="1"/>
  <c r="S7" i="1"/>
  <c r="S7830" i="1"/>
  <c r="S8" i="1"/>
  <c r="S1128" i="1"/>
  <c r="S9444" i="1"/>
  <c r="S6619" i="1"/>
  <c r="S4070" i="1"/>
  <c r="S9844" i="1"/>
  <c r="S3209" i="1"/>
  <c r="S8997" i="1"/>
  <c r="S1129" i="1"/>
  <c r="S9845" i="1"/>
  <c r="S9846" i="1"/>
  <c r="S5335" i="1"/>
  <c r="S4491" i="1"/>
  <c r="S2405" i="1"/>
  <c r="S7449" i="1"/>
  <c r="S8232" i="1"/>
  <c r="S8633" i="1"/>
  <c r="S4900" i="1"/>
  <c r="S3210" i="1"/>
  <c r="S4901" i="1"/>
  <c r="S5336" i="1"/>
  <c r="S2815" i="1"/>
  <c r="S1130" i="1"/>
  <c r="S9445" i="1"/>
  <c r="S1539" i="1"/>
  <c r="S4492" i="1"/>
  <c r="S5765" i="1"/>
  <c r="S5337" i="1"/>
  <c r="S6179" i="1"/>
  <c r="S1965" i="1"/>
  <c r="S4493" i="1"/>
  <c r="S7031" i="1"/>
  <c r="S9" i="1"/>
  <c r="S6180" i="1"/>
  <c r="S687" i="1"/>
  <c r="S3686" i="1"/>
  <c r="S4071" i="1"/>
  <c r="S1966" i="1"/>
  <c r="S7032" i="1"/>
  <c r="S4072" i="1"/>
  <c r="S2406" i="1"/>
  <c r="S1131" i="1"/>
  <c r="S1540" i="1"/>
  <c r="S4073" i="1"/>
  <c r="S5766" i="1"/>
  <c r="S6620" i="1"/>
  <c r="S7033" i="1"/>
  <c r="S7450" i="1"/>
  <c r="S8634" i="1"/>
  <c r="S688" i="1"/>
  <c r="S1132" i="1"/>
  <c r="S4902" i="1"/>
  <c r="S2816" i="1"/>
  <c r="S10" i="1"/>
  <c r="S6621" i="1"/>
  <c r="S689" i="1"/>
  <c r="S4903" i="1"/>
  <c r="S8635" i="1"/>
  <c r="S11" i="1"/>
  <c r="S1967" i="1"/>
  <c r="S5338" i="1"/>
  <c r="S3687" i="1"/>
  <c r="S9847" i="1"/>
  <c r="S6181" i="1"/>
  <c r="S8636" i="1"/>
  <c r="S8998" i="1"/>
  <c r="S5767" i="1"/>
  <c r="S12" i="1"/>
  <c r="S2407" i="1"/>
  <c r="S4494" i="1"/>
  <c r="S6622" i="1"/>
  <c r="S8233" i="1"/>
  <c r="S6623" i="1"/>
  <c r="S1968" i="1"/>
  <c r="S8999" i="1"/>
  <c r="S7831" i="1"/>
  <c r="S1541" i="1"/>
  <c r="S1133" i="1"/>
  <c r="S4074" i="1"/>
  <c r="S1134" i="1"/>
  <c r="S9446" i="1"/>
  <c r="S5768" i="1"/>
  <c r="S8234" i="1"/>
  <c r="S4075" i="1"/>
  <c r="S13" i="1"/>
  <c r="S7832" i="1"/>
  <c r="S1542" i="1"/>
  <c r="S7034" i="1"/>
  <c r="S1135" i="1"/>
  <c r="S8235" i="1"/>
  <c r="S3688" i="1"/>
  <c r="S9447" i="1"/>
  <c r="S2408" i="1"/>
  <c r="S4495" i="1"/>
  <c r="S4076" i="1"/>
  <c r="S1969" i="1"/>
  <c r="S284" i="1"/>
  <c r="S1136" i="1"/>
  <c r="S9448" i="1"/>
  <c r="S5339" i="1"/>
  <c r="S3211" i="1"/>
  <c r="S7035" i="1"/>
  <c r="S4496" i="1"/>
  <c r="S4497" i="1"/>
  <c r="S285" i="1"/>
  <c r="S4498" i="1"/>
  <c r="S7036" i="1"/>
  <c r="S5769" i="1"/>
  <c r="S14" i="1"/>
  <c r="S4904" i="1"/>
  <c r="S4499" i="1"/>
  <c r="S5770" i="1"/>
  <c r="S1543" i="1"/>
  <c r="S2409" i="1"/>
  <c r="S4077" i="1"/>
  <c r="S9449" i="1"/>
  <c r="S7037" i="1"/>
  <c r="S7451" i="1"/>
  <c r="S2817" i="1"/>
  <c r="S9848" i="1"/>
  <c r="S15" i="1"/>
  <c r="S4078" i="1"/>
  <c r="S9450" i="1"/>
  <c r="S6182" i="1"/>
  <c r="S5340" i="1"/>
  <c r="S6183" i="1"/>
  <c r="S1137" i="1"/>
  <c r="S4079" i="1"/>
  <c r="S2410" i="1"/>
  <c r="S3689" i="1"/>
  <c r="S6184" i="1"/>
  <c r="S4080" i="1"/>
  <c r="S5771" i="1"/>
  <c r="S1544" i="1"/>
  <c r="S6624" i="1"/>
  <c r="S7452" i="1"/>
  <c r="S3212" i="1"/>
  <c r="S9000" i="1"/>
  <c r="S4081" i="1"/>
  <c r="S4905" i="1"/>
  <c r="S7038" i="1"/>
  <c r="S2818" i="1"/>
  <c r="S1545" i="1"/>
  <c r="S4082" i="1"/>
  <c r="S2411" i="1"/>
  <c r="S6185" i="1"/>
  <c r="S4906" i="1"/>
  <c r="S9451" i="1"/>
  <c r="S9001" i="1"/>
  <c r="S2412" i="1"/>
  <c r="S3213" i="1"/>
  <c r="S1138" i="1"/>
  <c r="S690" i="1"/>
  <c r="S16" i="1"/>
  <c r="S4500" i="1"/>
  <c r="S9002" i="1"/>
  <c r="S9452" i="1"/>
  <c r="S9003" i="1"/>
  <c r="S7039" i="1"/>
  <c r="S3214" i="1"/>
  <c r="S5341" i="1"/>
  <c r="S7833" i="1"/>
  <c r="S5772" i="1"/>
  <c r="S7453" i="1"/>
  <c r="S3215" i="1"/>
  <c r="S6186" i="1"/>
  <c r="S8637" i="1"/>
  <c r="S7834" i="1"/>
  <c r="S2819" i="1"/>
  <c r="S5342" i="1"/>
  <c r="S3690" i="1"/>
  <c r="S7454" i="1"/>
  <c r="S17" i="1"/>
  <c r="S8236" i="1"/>
  <c r="S1546" i="1"/>
  <c r="S6187" i="1"/>
  <c r="S8237" i="1"/>
  <c r="S9849" i="1"/>
  <c r="S9004" i="1"/>
  <c r="S4083" i="1"/>
  <c r="S8638" i="1"/>
  <c r="S4907" i="1"/>
  <c r="S4501" i="1"/>
  <c r="S8639" i="1"/>
  <c r="S286" i="1"/>
  <c r="S18" i="1"/>
  <c r="S2820" i="1"/>
  <c r="S19" i="1"/>
  <c r="S6625" i="1"/>
  <c r="S3216" i="1"/>
  <c r="S1139" i="1"/>
  <c r="S1970" i="1"/>
  <c r="S1140" i="1"/>
  <c r="S1141" i="1"/>
  <c r="S5773" i="1"/>
  <c r="S7040" i="1"/>
  <c r="S5774" i="1"/>
  <c r="S7041" i="1"/>
  <c r="S20" i="1"/>
  <c r="S1142" i="1"/>
  <c r="S4908" i="1"/>
  <c r="S4084" i="1"/>
  <c r="S4502" i="1"/>
  <c r="S4909" i="1"/>
  <c r="S4503" i="1"/>
  <c r="S4504" i="1"/>
  <c r="S287" i="1"/>
  <c r="S7455" i="1"/>
  <c r="S9005" i="1"/>
  <c r="S3691" i="1"/>
  <c r="S1143" i="1"/>
  <c r="S1971" i="1"/>
  <c r="S4505" i="1"/>
  <c r="S7042" i="1"/>
  <c r="S7835" i="1"/>
  <c r="S4085" i="1"/>
  <c r="S4506" i="1"/>
  <c r="S1972" i="1"/>
  <c r="S6188" i="1"/>
  <c r="S2821" i="1"/>
  <c r="S4910" i="1"/>
  <c r="S7456" i="1"/>
  <c r="S5775" i="1"/>
  <c r="S5343" i="1"/>
  <c r="S3217" i="1"/>
  <c r="S1144" i="1"/>
  <c r="S8640" i="1"/>
  <c r="S4086" i="1"/>
  <c r="S4087" i="1"/>
  <c r="S691" i="1"/>
  <c r="S6189" i="1"/>
  <c r="S2413" i="1"/>
  <c r="S5344" i="1"/>
  <c r="S288" i="1"/>
  <c r="S7836" i="1"/>
  <c r="S692" i="1"/>
  <c r="S4507" i="1"/>
  <c r="S8238" i="1"/>
  <c r="S2822" i="1"/>
  <c r="S4088" i="1"/>
  <c r="S4089" i="1"/>
  <c r="S2414" i="1"/>
  <c r="S4090" i="1"/>
  <c r="S1547" i="1"/>
  <c r="S4091" i="1"/>
  <c r="S9850" i="1"/>
  <c r="S693" i="1"/>
  <c r="S6626" i="1"/>
  <c r="S8239" i="1"/>
  <c r="S7043" i="1"/>
  <c r="S289" i="1"/>
  <c r="S4911" i="1"/>
  <c r="S3218" i="1"/>
  <c r="S3219" i="1"/>
  <c r="S1973" i="1"/>
  <c r="S9453" i="1"/>
  <c r="S7044" i="1"/>
  <c r="S5345" i="1"/>
  <c r="S2415" i="1"/>
  <c r="S8240" i="1"/>
  <c r="S4508" i="1"/>
  <c r="S1974" i="1"/>
  <c r="S694" i="1"/>
  <c r="S9454" i="1"/>
  <c r="S3220" i="1"/>
  <c r="S9851" i="1"/>
  <c r="S5346" i="1"/>
  <c r="S4912" i="1"/>
  <c r="S8241" i="1"/>
  <c r="S8242" i="1"/>
  <c r="S4509" i="1"/>
  <c r="S1145" i="1"/>
  <c r="S6190" i="1"/>
  <c r="S1975" i="1"/>
  <c r="S2823" i="1"/>
  <c r="S3221" i="1"/>
  <c r="S6191" i="1"/>
  <c r="S1976" i="1"/>
  <c r="S1146" i="1"/>
  <c r="S21" i="1"/>
  <c r="S7045" i="1"/>
  <c r="S8641" i="1"/>
  <c r="S5776" i="1"/>
  <c r="S8642" i="1"/>
  <c r="S8243" i="1"/>
  <c r="S1977" i="1"/>
  <c r="S9852" i="1"/>
  <c r="S3222" i="1"/>
  <c r="S290" i="1"/>
  <c r="S1978" i="1"/>
  <c r="S5347" i="1"/>
  <c r="S1548" i="1"/>
  <c r="S4913" i="1"/>
  <c r="S1979" i="1"/>
  <c r="S1147" i="1"/>
  <c r="S5348" i="1"/>
  <c r="S3692" i="1"/>
  <c r="S7837" i="1"/>
  <c r="S5777" i="1"/>
  <c r="S6192" i="1"/>
  <c r="S7838" i="1"/>
  <c r="S3223" i="1"/>
  <c r="S8643" i="1"/>
  <c r="S6627" i="1"/>
  <c r="S3693" i="1"/>
  <c r="S7839" i="1"/>
  <c r="S9006" i="1"/>
  <c r="S22" i="1"/>
  <c r="S8644" i="1"/>
  <c r="S7457" i="1"/>
  <c r="S6628" i="1"/>
  <c r="S3224" i="1"/>
  <c r="S6629" i="1"/>
  <c r="S4914" i="1"/>
  <c r="S3694" i="1"/>
  <c r="S6630" i="1"/>
  <c r="S9853" i="1"/>
  <c r="S4915" i="1"/>
  <c r="S3225" i="1"/>
  <c r="S3695" i="1"/>
  <c r="S9007" i="1"/>
  <c r="S23" i="1"/>
  <c r="S1980" i="1"/>
  <c r="S291" i="1"/>
  <c r="S4092" i="1"/>
  <c r="S292" i="1"/>
  <c r="S2416" i="1"/>
  <c r="S5349" i="1"/>
  <c r="S8645" i="1"/>
  <c r="S4093" i="1"/>
  <c r="S1981" i="1"/>
  <c r="S4916" i="1"/>
  <c r="S6193" i="1"/>
  <c r="S7840" i="1"/>
  <c r="S3226" i="1"/>
  <c r="S2824" i="1"/>
  <c r="S1982" i="1"/>
  <c r="S1983" i="1"/>
  <c r="S293" i="1"/>
  <c r="S1148" i="1"/>
  <c r="S5350" i="1"/>
  <c r="S6194" i="1"/>
  <c r="S4510" i="1"/>
  <c r="S695" i="1"/>
  <c r="S8646" i="1"/>
  <c r="S1149" i="1"/>
  <c r="S8647" i="1"/>
  <c r="S5351" i="1"/>
  <c r="S3696" i="1"/>
  <c r="S9008" i="1"/>
  <c r="S3697" i="1"/>
  <c r="S294" i="1"/>
  <c r="S4917" i="1"/>
  <c r="S9455" i="1"/>
  <c r="S8244" i="1"/>
  <c r="S696" i="1"/>
  <c r="S8245" i="1"/>
  <c r="S3698" i="1"/>
  <c r="S7841" i="1"/>
  <c r="S9456" i="1"/>
  <c r="S24" i="1"/>
  <c r="S4094" i="1"/>
  <c r="S697" i="1"/>
  <c r="S1549" i="1"/>
  <c r="S7842" i="1"/>
  <c r="S4095" i="1"/>
  <c r="S4511" i="1"/>
  <c r="S3699" i="1"/>
  <c r="S698" i="1"/>
  <c r="S5352" i="1"/>
  <c r="S5778" i="1"/>
  <c r="S2825" i="1"/>
  <c r="S3700" i="1"/>
  <c r="S3227" i="1"/>
  <c r="S6195" i="1"/>
  <c r="S4096" i="1"/>
  <c r="S8648" i="1"/>
  <c r="S6196" i="1"/>
  <c r="S6197" i="1"/>
  <c r="S6631" i="1"/>
  <c r="S4097" i="1"/>
  <c r="S7046" i="1"/>
  <c r="S7458" i="1"/>
  <c r="S4918" i="1"/>
  <c r="S2417" i="1"/>
  <c r="S2418" i="1"/>
  <c r="S6632" i="1"/>
  <c r="S1550" i="1"/>
  <c r="S9009" i="1"/>
  <c r="S6198" i="1"/>
  <c r="S3701" i="1"/>
  <c r="S4512" i="1"/>
  <c r="S8649" i="1"/>
  <c r="S9010" i="1"/>
  <c r="S3228" i="1"/>
  <c r="S7843" i="1"/>
  <c r="S9011" i="1"/>
  <c r="S2826" i="1"/>
  <c r="S6199" i="1"/>
  <c r="S4513" i="1"/>
  <c r="S295" i="1"/>
  <c r="S7047" i="1"/>
  <c r="S9457" i="1"/>
  <c r="S6200" i="1"/>
  <c r="S6633" i="1"/>
  <c r="S6634" i="1"/>
  <c r="S9854" i="1"/>
  <c r="S1984" i="1"/>
  <c r="S9012" i="1"/>
  <c r="S9013" i="1"/>
  <c r="S8650" i="1"/>
  <c r="S2827" i="1"/>
  <c r="S6201" i="1"/>
  <c r="S2828" i="1"/>
  <c r="S2419" i="1"/>
  <c r="S25" i="1"/>
  <c r="S296" i="1"/>
  <c r="S1551" i="1"/>
  <c r="S8246" i="1"/>
  <c r="S297" i="1"/>
  <c r="S2829" i="1"/>
  <c r="S2830" i="1"/>
  <c r="S4514" i="1"/>
  <c r="S8651" i="1"/>
  <c r="S2831" i="1"/>
  <c r="S1552" i="1"/>
  <c r="S6635" i="1"/>
  <c r="S1150" i="1"/>
  <c r="S3702" i="1"/>
  <c r="S1553" i="1"/>
  <c r="S1985" i="1"/>
  <c r="S1986" i="1"/>
  <c r="S2832" i="1"/>
  <c r="S4515" i="1"/>
  <c r="S6202" i="1"/>
  <c r="S2833" i="1"/>
  <c r="S298" i="1"/>
  <c r="S7459" i="1"/>
  <c r="S4098" i="1"/>
  <c r="S3703" i="1"/>
  <c r="S299" i="1"/>
  <c r="S2834" i="1"/>
  <c r="S7844" i="1"/>
  <c r="S9855" i="1"/>
  <c r="S5779" i="1"/>
  <c r="S2835" i="1"/>
  <c r="S1987" i="1"/>
  <c r="S1988" i="1"/>
  <c r="S6636" i="1"/>
  <c r="S4099" i="1"/>
  <c r="S4516" i="1"/>
  <c r="S5780" i="1"/>
  <c r="S1989" i="1"/>
  <c r="S4100" i="1"/>
  <c r="S5781" i="1"/>
  <c r="S4919" i="1"/>
  <c r="S3229" i="1"/>
  <c r="S9014" i="1"/>
  <c r="S300" i="1"/>
  <c r="S7845" i="1"/>
  <c r="S4517" i="1"/>
  <c r="S4518" i="1"/>
  <c r="S1554" i="1"/>
  <c r="S2420" i="1"/>
  <c r="S2421" i="1"/>
  <c r="S7846" i="1"/>
  <c r="S1990" i="1"/>
  <c r="S3230" i="1"/>
  <c r="S9458" i="1"/>
  <c r="S5782" i="1"/>
  <c r="S2836" i="1"/>
  <c r="S7048" i="1"/>
  <c r="S5353" i="1"/>
  <c r="S699" i="1"/>
  <c r="S4519" i="1"/>
  <c r="S9856" i="1"/>
  <c r="S5354" i="1"/>
  <c r="S4520" i="1"/>
  <c r="S301" i="1"/>
  <c r="S8652" i="1"/>
  <c r="S9015" i="1"/>
  <c r="S6203" i="1"/>
  <c r="S9016" i="1"/>
  <c r="S6637" i="1"/>
  <c r="S9017" i="1"/>
  <c r="S1151" i="1"/>
  <c r="S6638" i="1"/>
  <c r="S4101" i="1"/>
  <c r="S5783" i="1"/>
  <c r="S5355" i="1"/>
  <c r="S302" i="1"/>
  <c r="S1991" i="1"/>
  <c r="S7049" i="1"/>
  <c r="S5784" i="1"/>
  <c r="S4102" i="1"/>
  <c r="S7050" i="1"/>
  <c r="S6639" i="1"/>
  <c r="S7847" i="1"/>
  <c r="S8653" i="1"/>
  <c r="S700" i="1"/>
  <c r="S303" i="1"/>
  <c r="S8247" i="1"/>
  <c r="S5356" i="1"/>
  <c r="S26" i="1"/>
  <c r="S6204" i="1"/>
  <c r="S4103" i="1"/>
  <c r="S3704" i="1"/>
  <c r="S3705" i="1"/>
  <c r="S1152" i="1"/>
  <c r="S7460" i="1"/>
  <c r="S3231" i="1"/>
  <c r="S7461" i="1"/>
  <c r="S5357" i="1"/>
  <c r="S4104" i="1"/>
  <c r="S7462" i="1"/>
  <c r="S1555" i="1"/>
  <c r="S1556" i="1"/>
  <c r="S3232" i="1"/>
  <c r="S5785" i="1"/>
  <c r="S9018" i="1"/>
  <c r="S1557" i="1"/>
  <c r="S27" i="1"/>
  <c r="S4920" i="1"/>
  <c r="S4921" i="1"/>
  <c r="S8654" i="1"/>
  <c r="S2837" i="1"/>
  <c r="S9857" i="1"/>
  <c r="S8248" i="1"/>
  <c r="S6205" i="1"/>
  <c r="S1558" i="1"/>
  <c r="S1559" i="1"/>
  <c r="S5786" i="1"/>
  <c r="S4521" i="1"/>
  <c r="S28" i="1"/>
  <c r="S2838" i="1"/>
  <c r="S5787" i="1"/>
  <c r="S4522" i="1"/>
  <c r="S2839" i="1"/>
  <c r="S8249" i="1"/>
  <c r="S5788" i="1"/>
  <c r="S5789" i="1"/>
  <c r="S7463" i="1"/>
  <c r="S4105" i="1"/>
  <c r="S4922" i="1"/>
  <c r="S9019" i="1"/>
  <c r="S6640" i="1"/>
  <c r="S701" i="1"/>
  <c r="S9020" i="1"/>
  <c r="S6641" i="1"/>
  <c r="S8250" i="1"/>
  <c r="S8251" i="1"/>
  <c r="S1560" i="1"/>
  <c r="S29" i="1"/>
  <c r="S4523" i="1"/>
  <c r="S2840" i="1"/>
  <c r="S1561" i="1"/>
  <c r="S4923" i="1"/>
  <c r="S6642" i="1"/>
  <c r="S6643" i="1"/>
  <c r="S7051" i="1"/>
  <c r="S4106" i="1"/>
  <c r="S7052" i="1"/>
  <c r="S304" i="1"/>
  <c r="S6644" i="1"/>
  <c r="S3706" i="1"/>
  <c r="S4524" i="1"/>
  <c r="S3707" i="1"/>
  <c r="S8252" i="1"/>
  <c r="S6206" i="1"/>
  <c r="S305" i="1"/>
  <c r="S5358" i="1"/>
  <c r="S7464" i="1"/>
  <c r="S2422" i="1"/>
  <c r="S7053" i="1"/>
  <c r="S6207" i="1"/>
  <c r="S4107" i="1"/>
  <c r="S7054" i="1"/>
  <c r="S2841" i="1"/>
  <c r="S30" i="1"/>
  <c r="S4924" i="1"/>
  <c r="S9459" i="1"/>
  <c r="S9460" i="1"/>
  <c r="S8253" i="1"/>
  <c r="S4925" i="1"/>
  <c r="S5359" i="1"/>
  <c r="S2842" i="1"/>
  <c r="S3708" i="1"/>
  <c r="S2843" i="1"/>
  <c r="S4926" i="1"/>
  <c r="S9461" i="1"/>
  <c r="S306" i="1"/>
  <c r="S1562" i="1"/>
  <c r="S6645" i="1"/>
  <c r="S7055" i="1"/>
  <c r="S7848" i="1"/>
  <c r="S3709" i="1"/>
  <c r="S7849" i="1"/>
  <c r="S6208" i="1"/>
  <c r="S6209" i="1"/>
  <c r="S4108" i="1"/>
  <c r="S2844" i="1"/>
  <c r="S5790" i="1"/>
  <c r="S6210" i="1"/>
  <c r="S31" i="1"/>
  <c r="S8655" i="1"/>
  <c r="S9021" i="1"/>
  <c r="S32" i="1"/>
  <c r="S1153" i="1"/>
  <c r="S4525" i="1"/>
  <c r="S8254" i="1"/>
  <c r="S2845" i="1"/>
  <c r="S4526" i="1"/>
  <c r="S4527" i="1"/>
  <c r="S7465" i="1"/>
  <c r="S702" i="1"/>
  <c r="S6646" i="1"/>
  <c r="S4528" i="1"/>
  <c r="S7466" i="1"/>
  <c r="S1154" i="1"/>
  <c r="S3233" i="1"/>
  <c r="S2423" i="1"/>
  <c r="S5791" i="1"/>
  <c r="S9022" i="1"/>
  <c r="S9462" i="1"/>
  <c r="S1155" i="1"/>
  <c r="S7056" i="1"/>
  <c r="S1156" i="1"/>
  <c r="S1992" i="1"/>
  <c r="S9023" i="1"/>
  <c r="S2424" i="1"/>
  <c r="S1563" i="1"/>
  <c r="S8656" i="1"/>
  <c r="S8255" i="1"/>
  <c r="S6647" i="1"/>
  <c r="S4109" i="1"/>
  <c r="S1993" i="1"/>
  <c r="S2846" i="1"/>
  <c r="S5792" i="1"/>
  <c r="S9024" i="1"/>
  <c r="S4927" i="1"/>
  <c r="S307" i="1"/>
  <c r="S9463" i="1"/>
  <c r="S4529" i="1"/>
  <c r="S1564" i="1"/>
  <c r="S4928" i="1"/>
  <c r="S1157" i="1"/>
  <c r="S4929" i="1"/>
  <c r="S2847" i="1"/>
  <c r="S2848" i="1"/>
  <c r="S33" i="1"/>
  <c r="S9464" i="1"/>
  <c r="S6648" i="1"/>
  <c r="S4110" i="1"/>
  <c r="S1994" i="1"/>
  <c r="S1158" i="1"/>
  <c r="S2849" i="1"/>
  <c r="S7057" i="1"/>
  <c r="S8256" i="1"/>
  <c r="S1159" i="1"/>
  <c r="S1565" i="1"/>
  <c r="S34" i="1"/>
  <c r="S4930" i="1"/>
  <c r="S7058" i="1"/>
  <c r="S4111" i="1"/>
  <c r="S6649" i="1"/>
  <c r="S4931" i="1"/>
  <c r="S6211" i="1"/>
  <c r="S308" i="1"/>
  <c r="S3710" i="1"/>
  <c r="S1160" i="1"/>
  <c r="S4932" i="1"/>
  <c r="S3711" i="1"/>
  <c r="S6212" i="1"/>
  <c r="S1995" i="1"/>
  <c r="S9465" i="1"/>
  <c r="S9466" i="1"/>
  <c r="S7850" i="1"/>
  <c r="S9467" i="1"/>
  <c r="S5360" i="1"/>
  <c r="S7467" i="1"/>
  <c r="S7851" i="1"/>
  <c r="S2850" i="1"/>
  <c r="S1996" i="1"/>
  <c r="S1161" i="1"/>
  <c r="S5361" i="1"/>
  <c r="S5793" i="1"/>
  <c r="S4933" i="1"/>
  <c r="S5794" i="1"/>
  <c r="S703" i="1"/>
  <c r="S3234" i="1"/>
  <c r="S1566" i="1"/>
  <c r="S1997" i="1"/>
  <c r="S704" i="1"/>
  <c r="S3712" i="1"/>
  <c r="S3235" i="1"/>
  <c r="S5362" i="1"/>
  <c r="S9858" i="1"/>
  <c r="S8257" i="1"/>
  <c r="S3236" i="1"/>
  <c r="S1998" i="1"/>
  <c r="S9468" i="1"/>
  <c r="S7852" i="1"/>
  <c r="S5795" i="1"/>
  <c r="S6650" i="1"/>
  <c r="S3237" i="1"/>
  <c r="S4530" i="1"/>
  <c r="S9469" i="1"/>
  <c r="S309" i="1"/>
  <c r="S3238" i="1"/>
  <c r="S7059" i="1"/>
  <c r="S5796" i="1"/>
  <c r="S310" i="1"/>
  <c r="S1567" i="1"/>
  <c r="S311" i="1"/>
  <c r="S4934" i="1"/>
  <c r="S7060" i="1"/>
  <c r="S312" i="1"/>
  <c r="S5797" i="1"/>
  <c r="S2851" i="1"/>
  <c r="S4531" i="1"/>
  <c r="S7061" i="1"/>
  <c r="S9859" i="1"/>
  <c r="S3239" i="1"/>
  <c r="S4935" i="1"/>
  <c r="S313" i="1"/>
  <c r="S4112" i="1"/>
  <c r="S8258" i="1"/>
  <c r="S4532" i="1"/>
  <c r="S314" i="1"/>
  <c r="S8657" i="1"/>
  <c r="S3713" i="1"/>
  <c r="S7468" i="1"/>
  <c r="S705" i="1"/>
  <c r="S4936" i="1"/>
  <c r="S7469" i="1"/>
  <c r="S5363" i="1"/>
  <c r="S7853" i="1"/>
  <c r="S6651" i="1"/>
  <c r="S5798" i="1"/>
  <c r="S1999" i="1"/>
  <c r="S4113" i="1"/>
  <c r="S7062" i="1"/>
  <c r="S9860" i="1"/>
  <c r="S4937" i="1"/>
  <c r="S7063" i="1"/>
  <c r="S8259" i="1"/>
  <c r="S3714" i="1"/>
  <c r="S6652" i="1"/>
  <c r="S4114" i="1"/>
  <c r="S7064" i="1"/>
  <c r="S2852" i="1"/>
  <c r="S3240" i="1"/>
  <c r="S3241" i="1"/>
  <c r="S1568" i="1"/>
  <c r="S2000" i="1"/>
  <c r="S2853" i="1"/>
  <c r="S5799" i="1"/>
  <c r="S5800" i="1"/>
  <c r="S4938" i="1"/>
  <c r="S7470" i="1"/>
  <c r="S2425" i="1"/>
  <c r="S9025" i="1"/>
  <c r="S1569" i="1"/>
  <c r="S4533" i="1"/>
  <c r="S5801" i="1"/>
  <c r="S1570" i="1"/>
  <c r="S5802" i="1"/>
  <c r="S4534" i="1"/>
  <c r="S4939" i="1"/>
  <c r="S315" i="1"/>
  <c r="S2001" i="1"/>
  <c r="S6213" i="1"/>
  <c r="S7854" i="1"/>
  <c r="S706" i="1"/>
  <c r="S7855" i="1"/>
  <c r="S2854" i="1"/>
  <c r="S8658" i="1"/>
  <c r="S2002" i="1"/>
  <c r="S2426" i="1"/>
  <c r="S4940" i="1"/>
  <c r="S5364" i="1"/>
  <c r="S2003" i="1"/>
  <c r="S7856" i="1"/>
  <c r="S4535" i="1"/>
  <c r="S9026" i="1"/>
  <c r="S6214" i="1"/>
  <c r="S4115" i="1"/>
  <c r="S8260" i="1"/>
  <c r="S6653" i="1"/>
  <c r="S1162" i="1"/>
  <c r="S4116" i="1"/>
  <c r="S707" i="1"/>
  <c r="S8261" i="1"/>
  <c r="S6215" i="1"/>
  <c r="S9470" i="1"/>
  <c r="S7471" i="1"/>
  <c r="S9471" i="1"/>
  <c r="S5365" i="1"/>
  <c r="S3715" i="1"/>
  <c r="S8659" i="1"/>
  <c r="S9472" i="1"/>
  <c r="S5803" i="1"/>
  <c r="S4941" i="1"/>
  <c r="S5804" i="1"/>
  <c r="S316" i="1"/>
  <c r="S4117" i="1"/>
  <c r="S3242" i="1"/>
  <c r="S2427" i="1"/>
  <c r="S1571" i="1"/>
  <c r="S9861" i="1"/>
  <c r="S4536" i="1"/>
  <c r="S7857" i="1"/>
  <c r="S6654" i="1"/>
  <c r="S7065" i="1"/>
  <c r="S7066" i="1"/>
  <c r="S6655" i="1"/>
  <c r="S8660" i="1"/>
  <c r="S1163" i="1"/>
  <c r="S708" i="1"/>
  <c r="S2855" i="1"/>
  <c r="S2004" i="1"/>
  <c r="S3716" i="1"/>
  <c r="S7067" i="1"/>
  <c r="S1572" i="1"/>
  <c r="S5366" i="1"/>
  <c r="S7068" i="1"/>
  <c r="S4118" i="1"/>
  <c r="S7472" i="1"/>
  <c r="S9027" i="1"/>
  <c r="S6656" i="1"/>
  <c r="S9028" i="1"/>
  <c r="S4942" i="1"/>
  <c r="S3243" i="1"/>
  <c r="S6657" i="1"/>
  <c r="S1164" i="1"/>
  <c r="S6216" i="1"/>
  <c r="S3244" i="1"/>
  <c r="S2856" i="1"/>
  <c r="S5367" i="1"/>
  <c r="S2005" i="1"/>
  <c r="S6217" i="1"/>
  <c r="S7858" i="1"/>
  <c r="S3717" i="1"/>
  <c r="S1573" i="1"/>
  <c r="S9029" i="1"/>
  <c r="S4943" i="1"/>
  <c r="S4119" i="1"/>
  <c r="S5805" i="1"/>
  <c r="S709" i="1"/>
  <c r="S5368" i="1"/>
  <c r="S3245" i="1"/>
  <c r="S2006" i="1"/>
  <c r="S4944" i="1"/>
  <c r="S3246" i="1"/>
  <c r="S2007" i="1"/>
  <c r="S6218" i="1"/>
  <c r="S4120" i="1"/>
  <c r="S9862" i="1"/>
  <c r="S4121" i="1"/>
  <c r="S2857" i="1"/>
  <c r="S9473" i="1"/>
  <c r="S9030" i="1"/>
  <c r="S2008" i="1"/>
  <c r="S6658" i="1"/>
  <c r="S5369" i="1"/>
  <c r="S6219" i="1"/>
  <c r="S5370" i="1"/>
  <c r="S4122" i="1"/>
  <c r="S2858" i="1"/>
  <c r="S4537" i="1"/>
  <c r="S3247" i="1"/>
  <c r="S8661" i="1"/>
  <c r="S4123" i="1"/>
  <c r="S5371" i="1"/>
  <c r="S4945" i="1"/>
  <c r="S2428" i="1"/>
  <c r="S6659" i="1"/>
  <c r="S2009" i="1"/>
  <c r="S4538" i="1"/>
  <c r="S1165" i="1"/>
  <c r="S2859" i="1"/>
  <c r="S3718" i="1"/>
  <c r="S5806" i="1"/>
  <c r="S9474" i="1"/>
  <c r="S3248" i="1"/>
  <c r="S2010" i="1"/>
  <c r="S2860" i="1"/>
  <c r="S4946" i="1"/>
  <c r="S9475" i="1"/>
  <c r="S1574" i="1"/>
  <c r="S7473" i="1"/>
  <c r="S2011" i="1"/>
  <c r="S3249" i="1"/>
  <c r="S1166" i="1"/>
  <c r="S1167" i="1"/>
  <c r="S7069" i="1"/>
  <c r="S3719" i="1"/>
  <c r="S7070" i="1"/>
  <c r="S7071" i="1"/>
  <c r="S6220" i="1"/>
  <c r="S4124" i="1"/>
  <c r="S1168" i="1"/>
  <c r="S3250" i="1"/>
  <c r="S2861" i="1"/>
  <c r="S6660" i="1"/>
  <c r="S317" i="1"/>
  <c r="S8262" i="1"/>
  <c r="S2429" i="1"/>
  <c r="S4125" i="1"/>
  <c r="S2430" i="1"/>
  <c r="S6221" i="1"/>
  <c r="S7859" i="1"/>
  <c r="S8662" i="1"/>
  <c r="S8263" i="1"/>
  <c r="S4947" i="1"/>
  <c r="S1169" i="1"/>
  <c r="S710" i="1"/>
  <c r="S6661" i="1"/>
  <c r="S318" i="1"/>
  <c r="S3720" i="1"/>
  <c r="S319" i="1"/>
  <c r="S8264" i="1"/>
  <c r="S2862" i="1"/>
  <c r="S2431" i="1"/>
  <c r="S2863" i="1"/>
  <c r="S3251" i="1"/>
  <c r="S3721" i="1"/>
  <c r="S5807" i="1"/>
  <c r="S1575" i="1"/>
  <c r="S6662" i="1"/>
  <c r="S8663" i="1"/>
  <c r="S2432" i="1"/>
  <c r="S2012" i="1"/>
  <c r="S9031" i="1"/>
  <c r="S9863" i="1"/>
  <c r="S9476" i="1"/>
  <c r="S9032" i="1"/>
  <c r="S2864" i="1"/>
  <c r="S4126" i="1"/>
  <c r="S2865" i="1"/>
  <c r="S6663" i="1"/>
  <c r="S6664" i="1"/>
  <c r="S3252" i="1"/>
  <c r="S6222" i="1"/>
  <c r="S9477" i="1"/>
  <c r="S35" i="1"/>
  <c r="S36" i="1"/>
  <c r="S7072" i="1"/>
  <c r="S8664" i="1"/>
  <c r="S4127" i="1"/>
  <c r="S9478" i="1"/>
  <c r="S9033" i="1"/>
  <c r="S9479" i="1"/>
  <c r="S9034" i="1"/>
  <c r="S1170" i="1"/>
  <c r="S2013" i="1"/>
  <c r="S3253" i="1"/>
  <c r="S4539" i="1"/>
  <c r="S1171" i="1"/>
  <c r="S37" i="1"/>
  <c r="S320" i="1"/>
  <c r="S3254" i="1"/>
  <c r="S5372" i="1"/>
  <c r="S2014" i="1"/>
  <c r="S6665" i="1"/>
  <c r="S711" i="1"/>
  <c r="S5373" i="1"/>
  <c r="S7860" i="1"/>
  <c r="S2433" i="1"/>
  <c r="S2866" i="1"/>
  <c r="S321" i="1"/>
  <c r="S712" i="1"/>
  <c r="S7474" i="1"/>
  <c r="S6223" i="1"/>
  <c r="S7861" i="1"/>
  <c r="S9864" i="1"/>
  <c r="S3722" i="1"/>
  <c r="S8665" i="1"/>
  <c r="S9035" i="1"/>
  <c r="S2434" i="1"/>
  <c r="S5808" i="1"/>
  <c r="S1576" i="1"/>
  <c r="S322" i="1"/>
  <c r="S4948" i="1"/>
  <c r="S7073" i="1"/>
  <c r="S2435" i="1"/>
  <c r="S7074" i="1"/>
  <c r="S1577" i="1"/>
  <c r="S4949" i="1"/>
  <c r="S323" i="1"/>
  <c r="S2015" i="1"/>
  <c r="S3723" i="1"/>
  <c r="S6666" i="1"/>
  <c r="S8666" i="1"/>
  <c r="S4128" i="1"/>
  <c r="S9036" i="1"/>
  <c r="S1172" i="1"/>
  <c r="S3724" i="1"/>
  <c r="S5809" i="1"/>
  <c r="S5374" i="1"/>
  <c r="S1578" i="1"/>
  <c r="S8265" i="1"/>
  <c r="S4540" i="1"/>
  <c r="S7475" i="1"/>
  <c r="S6224" i="1"/>
  <c r="S4129" i="1"/>
  <c r="S4950" i="1"/>
  <c r="S8667" i="1"/>
  <c r="S8266" i="1"/>
  <c r="S4951" i="1"/>
  <c r="S5810" i="1"/>
  <c r="S2016" i="1"/>
  <c r="S6225" i="1"/>
  <c r="S5375" i="1"/>
  <c r="S2017" i="1"/>
  <c r="S6667" i="1"/>
  <c r="S7476" i="1"/>
  <c r="S8668" i="1"/>
  <c r="S7477" i="1"/>
  <c r="S713" i="1"/>
  <c r="S4541" i="1"/>
  <c r="S8267" i="1"/>
  <c r="S5376" i="1"/>
  <c r="S4130" i="1"/>
  <c r="S714" i="1"/>
  <c r="S3725" i="1"/>
  <c r="S715" i="1"/>
  <c r="S6668" i="1"/>
  <c r="S4952" i="1"/>
  <c r="S9480" i="1"/>
  <c r="S1173" i="1"/>
  <c r="S2018" i="1"/>
  <c r="S4953" i="1"/>
  <c r="S2436" i="1"/>
  <c r="S6226" i="1"/>
  <c r="S6669" i="1"/>
  <c r="S6227" i="1"/>
  <c r="S2019" i="1"/>
  <c r="S6228" i="1"/>
  <c r="S2020" i="1"/>
  <c r="S4131" i="1"/>
  <c r="S7862" i="1"/>
  <c r="S5377" i="1"/>
  <c r="S7478" i="1"/>
  <c r="S9037" i="1"/>
  <c r="S3255" i="1"/>
  <c r="S324" i="1"/>
  <c r="S5378" i="1"/>
  <c r="S8669" i="1"/>
  <c r="S4132" i="1"/>
  <c r="S6229" i="1"/>
  <c r="S7863" i="1"/>
  <c r="S3256" i="1"/>
  <c r="S4954" i="1"/>
  <c r="S325" i="1"/>
  <c r="S9481" i="1"/>
  <c r="S716" i="1"/>
  <c r="S6230" i="1"/>
  <c r="S2867" i="1"/>
  <c r="S5811" i="1"/>
  <c r="S8268" i="1"/>
  <c r="S4542" i="1"/>
  <c r="S3257" i="1"/>
  <c r="S9038" i="1"/>
  <c r="S6670" i="1"/>
  <c r="S6671" i="1"/>
  <c r="S717" i="1"/>
  <c r="S2021" i="1"/>
  <c r="S1579" i="1"/>
  <c r="S3258" i="1"/>
  <c r="S3259" i="1"/>
  <c r="S1174" i="1"/>
  <c r="S7075" i="1"/>
  <c r="S5812" i="1"/>
  <c r="S6672" i="1"/>
  <c r="S7076" i="1"/>
  <c r="S2868" i="1"/>
  <c r="S8269" i="1"/>
  <c r="S7077" i="1"/>
  <c r="S6673" i="1"/>
  <c r="S9039" i="1"/>
  <c r="S1175" i="1"/>
  <c r="S1176" i="1"/>
  <c r="S4133" i="1"/>
  <c r="S5813" i="1"/>
  <c r="S7864" i="1"/>
  <c r="S8270" i="1"/>
  <c r="S6231" i="1"/>
  <c r="S7479" i="1"/>
  <c r="S9865" i="1"/>
  <c r="S2869" i="1"/>
  <c r="S5814" i="1"/>
  <c r="S4134" i="1"/>
  <c r="S4955" i="1"/>
  <c r="S6232" i="1"/>
  <c r="S3260" i="1"/>
  <c r="S9482" i="1"/>
  <c r="S1580" i="1"/>
  <c r="S718" i="1"/>
  <c r="S2437" i="1"/>
  <c r="S9483" i="1"/>
  <c r="S4956" i="1"/>
  <c r="S4543" i="1"/>
  <c r="S4135" i="1"/>
  <c r="S2870" i="1"/>
  <c r="S4136" i="1"/>
  <c r="S3726" i="1"/>
  <c r="S9040" i="1"/>
  <c r="S4957" i="1"/>
  <c r="S8670" i="1"/>
  <c r="S8271" i="1"/>
  <c r="S7865" i="1"/>
  <c r="S9484" i="1"/>
  <c r="S8272" i="1"/>
  <c r="S7866" i="1"/>
  <c r="S4544" i="1"/>
  <c r="S4958" i="1"/>
  <c r="S4545" i="1"/>
  <c r="S2022" i="1"/>
  <c r="S3727" i="1"/>
  <c r="S7867" i="1"/>
  <c r="S5379" i="1"/>
  <c r="S2871" i="1"/>
  <c r="S38" i="1"/>
  <c r="S4959" i="1"/>
  <c r="S719" i="1"/>
  <c r="S4137" i="1"/>
  <c r="S9041" i="1"/>
  <c r="S5380" i="1"/>
  <c r="S9485" i="1"/>
  <c r="S5815" i="1"/>
  <c r="S720" i="1"/>
  <c r="S2438" i="1"/>
  <c r="S5816" i="1"/>
  <c r="S5817" i="1"/>
  <c r="S326" i="1"/>
  <c r="S2023" i="1"/>
  <c r="S5818" i="1"/>
  <c r="S2872" i="1"/>
  <c r="S2024" i="1"/>
  <c r="S5381" i="1"/>
  <c r="S9486" i="1"/>
  <c r="S6233" i="1"/>
  <c r="S3261" i="1"/>
  <c r="S3262" i="1"/>
  <c r="S7078" i="1"/>
  <c r="S1177" i="1"/>
  <c r="S7868" i="1"/>
  <c r="S7079" i="1"/>
  <c r="S1581" i="1"/>
  <c r="S721" i="1"/>
  <c r="S3263" i="1"/>
  <c r="S7080" i="1"/>
  <c r="S2025" i="1"/>
  <c r="S5382" i="1"/>
  <c r="S1178" i="1"/>
  <c r="S1179" i="1"/>
  <c r="S722" i="1"/>
  <c r="S6234" i="1"/>
  <c r="S4960" i="1"/>
  <c r="S7480" i="1"/>
  <c r="S9487" i="1"/>
  <c r="S8671" i="1"/>
  <c r="S4546" i="1"/>
  <c r="S4547" i="1"/>
  <c r="S9042" i="1"/>
  <c r="S9043" i="1"/>
  <c r="S7481" i="1"/>
  <c r="S2026" i="1"/>
  <c r="S5383" i="1"/>
  <c r="S4961" i="1"/>
  <c r="S3728" i="1"/>
  <c r="S4962" i="1"/>
  <c r="S8672" i="1"/>
  <c r="S7482" i="1"/>
  <c r="S2439" i="1"/>
  <c r="S327" i="1"/>
  <c r="S3729" i="1"/>
  <c r="S2440" i="1"/>
  <c r="S5819" i="1"/>
  <c r="S39" i="1"/>
  <c r="S6235" i="1"/>
  <c r="S2027" i="1"/>
  <c r="S6236" i="1"/>
  <c r="S4963" i="1"/>
  <c r="S8673" i="1"/>
  <c r="S5384" i="1"/>
  <c r="S40" i="1"/>
  <c r="S1180" i="1"/>
  <c r="S723" i="1"/>
  <c r="S7869" i="1"/>
  <c r="S1582" i="1"/>
  <c r="S8273" i="1"/>
  <c r="S1181" i="1"/>
  <c r="S328" i="1"/>
  <c r="S2028" i="1"/>
  <c r="S9866" i="1"/>
  <c r="S5385" i="1"/>
  <c r="S6237" i="1"/>
  <c r="S724" i="1"/>
  <c r="S2873" i="1"/>
  <c r="S1583" i="1"/>
  <c r="S2874" i="1"/>
  <c r="S1182" i="1"/>
  <c r="S6238" i="1"/>
  <c r="S5386" i="1"/>
  <c r="S3730" i="1"/>
  <c r="S7870" i="1"/>
  <c r="S9044" i="1"/>
  <c r="S4138" i="1"/>
  <c r="S1183" i="1"/>
  <c r="S7483" i="1"/>
  <c r="S7081" i="1"/>
  <c r="S2029" i="1"/>
  <c r="S9045" i="1"/>
  <c r="S1584" i="1"/>
  <c r="S7082" i="1"/>
  <c r="S6674" i="1"/>
  <c r="S4139" i="1"/>
  <c r="S3264" i="1"/>
  <c r="S7871" i="1"/>
  <c r="S9488" i="1"/>
  <c r="S4140" i="1"/>
  <c r="S5820" i="1"/>
  <c r="S2030" i="1"/>
  <c r="S5387" i="1"/>
  <c r="S2875" i="1"/>
  <c r="S3265" i="1"/>
  <c r="S6239" i="1"/>
  <c r="S5821" i="1"/>
  <c r="S5388" i="1"/>
  <c r="S9489" i="1"/>
  <c r="S2031" i="1"/>
  <c r="S5389" i="1"/>
  <c r="S3731" i="1"/>
  <c r="S9046" i="1"/>
  <c r="S2876" i="1"/>
  <c r="S8674" i="1"/>
  <c r="S6240" i="1"/>
  <c r="S2032" i="1"/>
  <c r="S7083" i="1"/>
  <c r="S2877" i="1"/>
  <c r="S41" i="1"/>
  <c r="S5390" i="1"/>
  <c r="S9047" i="1"/>
  <c r="S725" i="1"/>
  <c r="S9490" i="1"/>
  <c r="S4141" i="1"/>
  <c r="S7872" i="1"/>
  <c r="S7484" i="1"/>
  <c r="S4548" i="1"/>
  <c r="S6241" i="1"/>
  <c r="S7873" i="1"/>
  <c r="S7874" i="1"/>
  <c r="S9491" i="1"/>
  <c r="S2033" i="1"/>
  <c r="S9867" i="1"/>
  <c r="S329" i="1"/>
  <c r="S1184" i="1"/>
  <c r="S6242" i="1"/>
  <c r="S6243" i="1"/>
  <c r="S4142" i="1"/>
  <c r="S8274" i="1"/>
  <c r="S1185" i="1"/>
  <c r="S6675" i="1"/>
  <c r="S2034" i="1"/>
  <c r="S9492" i="1"/>
  <c r="S4143" i="1"/>
  <c r="S9048" i="1"/>
  <c r="S6244" i="1"/>
  <c r="S330" i="1"/>
  <c r="S2878" i="1"/>
  <c r="S3266" i="1"/>
  <c r="S4549" i="1"/>
  <c r="S4144" i="1"/>
  <c r="S7084" i="1"/>
  <c r="S1186" i="1"/>
  <c r="S1585" i="1"/>
  <c r="S6676" i="1"/>
  <c r="S4964" i="1"/>
  <c r="S9493" i="1"/>
  <c r="S8275" i="1"/>
  <c r="S6245" i="1"/>
  <c r="S331" i="1"/>
  <c r="S5391" i="1"/>
  <c r="S1586" i="1"/>
  <c r="S8675" i="1"/>
  <c r="S7485" i="1"/>
  <c r="S726" i="1"/>
  <c r="S7085" i="1"/>
  <c r="S1587" i="1"/>
  <c r="S5392" i="1"/>
  <c r="S6246" i="1"/>
  <c r="S9494" i="1"/>
  <c r="S3267" i="1"/>
  <c r="S332" i="1"/>
  <c r="S7486" i="1"/>
  <c r="S4965" i="1"/>
  <c r="S3268" i="1"/>
  <c r="S6247" i="1"/>
  <c r="S4145" i="1"/>
  <c r="S1588" i="1"/>
  <c r="S1589" i="1"/>
  <c r="S9495" i="1"/>
  <c r="S42" i="1"/>
  <c r="S727" i="1"/>
  <c r="S1187" i="1"/>
  <c r="S4146" i="1"/>
  <c r="S7086" i="1"/>
  <c r="S728" i="1"/>
  <c r="S43" i="1"/>
  <c r="S8276" i="1"/>
  <c r="S4966" i="1"/>
  <c r="S6248" i="1"/>
  <c r="S6677" i="1"/>
  <c r="S9049" i="1"/>
  <c r="S7875" i="1"/>
  <c r="S4967" i="1"/>
  <c r="S729" i="1"/>
  <c r="S5393" i="1"/>
  <c r="S5394" i="1"/>
  <c r="S8676" i="1"/>
  <c r="S1590" i="1"/>
  <c r="S7087" i="1"/>
  <c r="S8677" i="1"/>
  <c r="S6249" i="1"/>
  <c r="S9050" i="1"/>
  <c r="S6678" i="1"/>
  <c r="S730" i="1"/>
  <c r="S1591" i="1"/>
  <c r="S7876" i="1"/>
  <c r="S3269" i="1"/>
  <c r="S9496" i="1"/>
  <c r="S3270" i="1"/>
  <c r="S4147" i="1"/>
  <c r="S4968" i="1"/>
  <c r="S2035" i="1"/>
  <c r="S2036" i="1"/>
  <c r="S1592" i="1"/>
  <c r="S8277" i="1"/>
  <c r="S9497" i="1"/>
  <c r="S5822" i="1"/>
  <c r="S6679" i="1"/>
  <c r="S7088" i="1"/>
  <c r="S7877" i="1"/>
  <c r="S6680" i="1"/>
  <c r="S3732" i="1"/>
  <c r="S1593" i="1"/>
  <c r="S8678" i="1"/>
  <c r="S6681" i="1"/>
  <c r="S44" i="1"/>
  <c r="S4969" i="1"/>
  <c r="S333" i="1"/>
  <c r="S7487" i="1"/>
  <c r="S4148" i="1"/>
  <c r="S4149" i="1"/>
  <c r="S3733" i="1"/>
  <c r="S4970" i="1"/>
  <c r="S9868" i="1"/>
  <c r="S2879" i="1"/>
  <c r="S8679" i="1"/>
  <c r="S1594" i="1"/>
  <c r="S7878" i="1"/>
  <c r="S45" i="1"/>
  <c r="S6250" i="1"/>
  <c r="S46" i="1"/>
  <c r="S5823" i="1"/>
  <c r="S3271" i="1"/>
  <c r="S8680" i="1"/>
  <c r="S2441" i="1"/>
  <c r="S2880" i="1"/>
  <c r="S6682" i="1"/>
  <c r="S3272" i="1"/>
  <c r="S2442" i="1"/>
  <c r="S8278" i="1"/>
  <c r="S2037" i="1"/>
  <c r="S4150" i="1"/>
  <c r="S2038" i="1"/>
  <c r="S731" i="1"/>
  <c r="S2039" i="1"/>
  <c r="S1188" i="1"/>
  <c r="S9498" i="1"/>
  <c r="S6683" i="1"/>
  <c r="S4550" i="1"/>
  <c r="S732" i="1"/>
  <c r="S1189" i="1"/>
  <c r="S2443" i="1"/>
  <c r="S733" i="1"/>
  <c r="S1190" i="1"/>
  <c r="S3273" i="1"/>
  <c r="S734" i="1"/>
  <c r="S334" i="1"/>
  <c r="S5395" i="1"/>
  <c r="S7879" i="1"/>
  <c r="S735" i="1"/>
  <c r="S4551" i="1"/>
  <c r="S4971" i="1"/>
  <c r="S2881" i="1"/>
  <c r="S4552" i="1"/>
  <c r="S7488" i="1"/>
  <c r="S9051" i="1"/>
  <c r="S2882" i="1"/>
  <c r="S7089" i="1"/>
  <c r="S3274" i="1"/>
  <c r="S7880" i="1"/>
  <c r="S5824" i="1"/>
  <c r="S4553" i="1"/>
  <c r="S8681" i="1"/>
  <c r="S1595" i="1"/>
  <c r="S47" i="1"/>
  <c r="S9869" i="1"/>
  <c r="S6251" i="1"/>
  <c r="S9870" i="1"/>
  <c r="S7881" i="1"/>
  <c r="S6684" i="1"/>
  <c r="S7882" i="1"/>
  <c r="S1596" i="1"/>
  <c r="S7090" i="1"/>
  <c r="S335" i="1"/>
  <c r="S2040" i="1"/>
  <c r="S4151" i="1"/>
  <c r="S2444" i="1"/>
  <c r="S7489" i="1"/>
  <c r="S2445" i="1"/>
  <c r="S8279" i="1"/>
  <c r="S7091" i="1"/>
  <c r="S5825" i="1"/>
  <c r="S7883" i="1"/>
  <c r="S6685" i="1"/>
  <c r="S1597" i="1"/>
  <c r="S7092" i="1"/>
  <c r="S2883" i="1"/>
  <c r="S7884" i="1"/>
  <c r="S7490" i="1"/>
  <c r="S736" i="1"/>
  <c r="S9499" i="1"/>
  <c r="S1598" i="1"/>
  <c r="S9052" i="1"/>
  <c r="S2041" i="1"/>
  <c r="S1191" i="1"/>
  <c r="S9500" i="1"/>
  <c r="S5396" i="1"/>
  <c r="S1599" i="1"/>
  <c r="S2042" i="1"/>
  <c r="S4152" i="1"/>
  <c r="S4554" i="1"/>
  <c r="S4972" i="1"/>
  <c r="S2446" i="1"/>
  <c r="S8280" i="1"/>
  <c r="S4555" i="1"/>
  <c r="S2884" i="1"/>
  <c r="S2885" i="1"/>
  <c r="S7491" i="1"/>
  <c r="S737" i="1"/>
  <c r="S7093" i="1"/>
  <c r="S5397" i="1"/>
  <c r="S4973" i="1"/>
  <c r="S4974" i="1"/>
  <c r="S2043" i="1"/>
  <c r="S8682" i="1"/>
  <c r="S5398" i="1"/>
  <c r="S3734" i="1"/>
  <c r="S3735" i="1"/>
  <c r="S9053" i="1"/>
  <c r="S6252" i="1"/>
  <c r="S1600" i="1"/>
  <c r="S3275" i="1"/>
  <c r="S9871" i="1"/>
  <c r="S5399" i="1"/>
  <c r="S738" i="1"/>
  <c r="S4975" i="1"/>
  <c r="S2044" i="1"/>
  <c r="S7094" i="1"/>
  <c r="S5826" i="1"/>
  <c r="S1601" i="1"/>
  <c r="S1192" i="1"/>
  <c r="S5827" i="1"/>
  <c r="S3276" i="1"/>
  <c r="S3277" i="1"/>
  <c r="S2447" i="1"/>
  <c r="S336" i="1"/>
  <c r="S8683" i="1"/>
  <c r="S2886" i="1"/>
  <c r="S6686" i="1"/>
  <c r="S8281" i="1"/>
  <c r="S4556" i="1"/>
  <c r="S8282" i="1"/>
  <c r="S5400" i="1"/>
  <c r="S2887" i="1"/>
  <c r="S6253" i="1"/>
  <c r="S1193" i="1"/>
  <c r="S1602" i="1"/>
  <c r="S7095" i="1"/>
  <c r="S8684" i="1"/>
  <c r="S4976" i="1"/>
  <c r="S3278" i="1"/>
  <c r="S8283" i="1"/>
  <c r="S4977" i="1"/>
  <c r="S337" i="1"/>
  <c r="S3279" i="1"/>
  <c r="S2448" i="1"/>
  <c r="S9054" i="1"/>
  <c r="S338" i="1"/>
  <c r="S4153" i="1"/>
  <c r="S3280" i="1"/>
  <c r="S4557" i="1"/>
  <c r="S739" i="1"/>
  <c r="S4978" i="1"/>
  <c r="S6254" i="1"/>
  <c r="S1194" i="1"/>
  <c r="S1603" i="1"/>
  <c r="S3736" i="1"/>
  <c r="S1195" i="1"/>
  <c r="S1196" i="1"/>
  <c r="S7096" i="1"/>
  <c r="S7097" i="1"/>
  <c r="S7885" i="1"/>
  <c r="S9501" i="1"/>
  <c r="S3281" i="1"/>
  <c r="S6255" i="1"/>
  <c r="S6687" i="1"/>
  <c r="S4558" i="1"/>
  <c r="S7886" i="1"/>
  <c r="S9872" i="1"/>
  <c r="S7492" i="1"/>
  <c r="S3282" i="1"/>
  <c r="S2045" i="1"/>
  <c r="S7493" i="1"/>
  <c r="S48" i="1"/>
  <c r="S3283" i="1"/>
  <c r="S3284" i="1"/>
  <c r="S3285" i="1"/>
  <c r="S7887" i="1"/>
  <c r="S2449" i="1"/>
  <c r="S6256" i="1"/>
  <c r="S7494" i="1"/>
  <c r="S9055" i="1"/>
  <c r="S9056" i="1"/>
  <c r="S5401" i="1"/>
  <c r="S4979" i="1"/>
  <c r="S2046" i="1"/>
  <c r="S339" i="1"/>
  <c r="S2047" i="1"/>
  <c r="S9873" i="1"/>
  <c r="S2048" i="1"/>
  <c r="S3286" i="1"/>
  <c r="S7495" i="1"/>
  <c r="S1197" i="1"/>
  <c r="S5402" i="1"/>
  <c r="S5828" i="1"/>
  <c r="S1604" i="1"/>
  <c r="S3737" i="1"/>
  <c r="S8284" i="1"/>
  <c r="S6688" i="1"/>
  <c r="S9502" i="1"/>
  <c r="S7496" i="1"/>
  <c r="S4154" i="1"/>
  <c r="S1605" i="1"/>
  <c r="S49" i="1"/>
  <c r="S3287" i="1"/>
  <c r="S8285" i="1"/>
  <c r="S7888" i="1"/>
  <c r="S740" i="1"/>
  <c r="S8685" i="1"/>
  <c r="S6257" i="1"/>
  <c r="S9057" i="1"/>
  <c r="S340" i="1"/>
  <c r="S7098" i="1"/>
  <c r="S7099" i="1"/>
  <c r="S9058" i="1"/>
  <c r="S341" i="1"/>
  <c r="S3288" i="1"/>
  <c r="S1606" i="1"/>
  <c r="S7497" i="1"/>
  <c r="S7889" i="1"/>
  <c r="S9059" i="1"/>
  <c r="S9503" i="1"/>
  <c r="S4559" i="1"/>
  <c r="S6689" i="1"/>
  <c r="S4980" i="1"/>
  <c r="S50" i="1"/>
  <c r="S1198" i="1"/>
  <c r="S8286" i="1"/>
  <c r="S51" i="1"/>
  <c r="S4560" i="1"/>
  <c r="S9504" i="1"/>
  <c r="S5829" i="1"/>
  <c r="S7100" i="1"/>
  <c r="S6690" i="1"/>
  <c r="S8287" i="1"/>
  <c r="S7890" i="1"/>
  <c r="S2888" i="1"/>
  <c r="S342" i="1"/>
  <c r="S4981" i="1"/>
  <c r="S2450" i="1"/>
  <c r="S2049" i="1"/>
  <c r="S7101" i="1"/>
  <c r="S343" i="1"/>
  <c r="S3289" i="1"/>
  <c r="S1607" i="1"/>
  <c r="S3738" i="1"/>
  <c r="S6258" i="1"/>
  <c r="S7102" i="1"/>
  <c r="S52" i="1"/>
  <c r="S9060" i="1"/>
  <c r="S3739" i="1"/>
  <c r="S4155" i="1"/>
  <c r="S9061" i="1"/>
  <c r="S9062" i="1"/>
  <c r="S1608" i="1"/>
  <c r="S4982" i="1"/>
  <c r="S1609" i="1"/>
  <c r="S3290" i="1"/>
  <c r="S4983" i="1"/>
  <c r="S7103" i="1"/>
  <c r="S9063" i="1"/>
  <c r="S5830" i="1"/>
  <c r="S7498" i="1"/>
  <c r="S4156" i="1"/>
  <c r="S8288" i="1"/>
  <c r="S7104" i="1"/>
  <c r="S8289" i="1"/>
  <c r="S741" i="1"/>
  <c r="S6259" i="1"/>
  <c r="S7891" i="1"/>
  <c r="S9064" i="1"/>
  <c r="S4561" i="1"/>
  <c r="S2451" i="1"/>
  <c r="S5403" i="1"/>
  <c r="S7892" i="1"/>
  <c r="S1199" i="1"/>
  <c r="S6691" i="1"/>
  <c r="S5404" i="1"/>
  <c r="S4984" i="1"/>
  <c r="S4157" i="1"/>
  <c r="S4562" i="1"/>
  <c r="S7893" i="1"/>
  <c r="S9874" i="1"/>
  <c r="S6692" i="1"/>
  <c r="S2452" i="1"/>
  <c r="S3740" i="1"/>
  <c r="S2453" i="1"/>
  <c r="S9505" i="1"/>
  <c r="S53" i="1"/>
  <c r="S54" i="1"/>
  <c r="S8290" i="1"/>
  <c r="S7499" i="1"/>
  <c r="S1610" i="1"/>
  <c r="S7105" i="1"/>
  <c r="S3741" i="1"/>
  <c r="S344" i="1"/>
  <c r="S4158" i="1"/>
  <c r="S7106" i="1"/>
  <c r="S2889" i="1"/>
  <c r="S4985" i="1"/>
  <c r="S8686" i="1"/>
  <c r="S2454" i="1"/>
  <c r="S345" i="1"/>
  <c r="S3291" i="1"/>
  <c r="S5831" i="1"/>
  <c r="S9065" i="1"/>
  <c r="S4159" i="1"/>
  <c r="S4986" i="1"/>
  <c r="S5832" i="1"/>
  <c r="S7894" i="1"/>
  <c r="S346" i="1"/>
  <c r="S4987" i="1"/>
  <c r="S1200" i="1"/>
  <c r="S9066" i="1"/>
  <c r="S2890" i="1"/>
  <c r="S9875" i="1"/>
  <c r="S742" i="1"/>
  <c r="S9876" i="1"/>
  <c r="S55" i="1"/>
  <c r="S8687" i="1"/>
  <c r="S7500" i="1"/>
  <c r="S7501" i="1"/>
  <c r="S5405" i="1"/>
  <c r="S9067" i="1"/>
  <c r="S2891" i="1"/>
  <c r="S5833" i="1"/>
  <c r="S6693" i="1"/>
  <c r="S7502" i="1"/>
  <c r="S1201" i="1"/>
  <c r="S9068" i="1"/>
  <c r="S6694" i="1"/>
  <c r="S7107" i="1"/>
  <c r="S1202" i="1"/>
  <c r="S9069" i="1"/>
  <c r="S347" i="1"/>
  <c r="S2050" i="1"/>
  <c r="S2051" i="1"/>
  <c r="S3742" i="1"/>
  <c r="S9877" i="1"/>
  <c r="S9070" i="1"/>
  <c r="S2455" i="1"/>
  <c r="S9071" i="1"/>
  <c r="S3292" i="1"/>
  <c r="S9506" i="1"/>
  <c r="S4988" i="1"/>
  <c r="S5834" i="1"/>
  <c r="S5406" i="1"/>
  <c r="S8291" i="1"/>
  <c r="S2052" i="1"/>
  <c r="S9072" i="1"/>
  <c r="S743" i="1"/>
  <c r="S9507" i="1"/>
  <c r="S6260" i="1"/>
  <c r="S3293" i="1"/>
  <c r="S2053" i="1"/>
  <c r="S2054" i="1"/>
  <c r="S2055" i="1"/>
  <c r="S8688" i="1"/>
  <c r="S4989" i="1"/>
  <c r="S744" i="1"/>
  <c r="S6261" i="1"/>
  <c r="S9508" i="1"/>
  <c r="S3294" i="1"/>
  <c r="S8292" i="1"/>
  <c r="S8689" i="1"/>
  <c r="S1611" i="1"/>
  <c r="S7895" i="1"/>
  <c r="S4160" i="1"/>
  <c r="S9509" i="1"/>
  <c r="S2892" i="1"/>
  <c r="S348" i="1"/>
  <c r="S4563" i="1"/>
  <c r="S2893" i="1"/>
  <c r="S7108" i="1"/>
  <c r="S4990" i="1"/>
  <c r="S349" i="1"/>
  <c r="S7503" i="1"/>
  <c r="S8690" i="1"/>
  <c r="S8293" i="1"/>
  <c r="S350" i="1"/>
  <c r="S6695" i="1"/>
  <c r="S1612" i="1"/>
  <c r="S4564" i="1"/>
  <c r="S1203" i="1"/>
  <c r="S745" i="1"/>
  <c r="S8691" i="1"/>
  <c r="S9510" i="1"/>
  <c r="S3295" i="1"/>
  <c r="S2894" i="1"/>
  <c r="S3743" i="1"/>
  <c r="S2895" i="1"/>
  <c r="S7504" i="1"/>
  <c r="S8294" i="1"/>
  <c r="S2056" i="1"/>
  <c r="S6696" i="1"/>
  <c r="S5835" i="1"/>
  <c r="S4565" i="1"/>
  <c r="S746" i="1"/>
  <c r="S8692" i="1"/>
  <c r="S2057" i="1"/>
  <c r="S4991" i="1"/>
  <c r="S6697" i="1"/>
  <c r="S2456" i="1"/>
  <c r="S4992" i="1"/>
  <c r="S3744" i="1"/>
  <c r="S1204" i="1"/>
  <c r="S6262" i="1"/>
  <c r="S4993" i="1"/>
  <c r="S8693" i="1"/>
  <c r="S9073" i="1"/>
  <c r="S1205" i="1"/>
  <c r="S3296" i="1"/>
  <c r="S7505" i="1"/>
  <c r="S4566" i="1"/>
  <c r="S9511" i="1"/>
  <c r="S1613" i="1"/>
  <c r="S2896" i="1"/>
  <c r="S9074" i="1"/>
  <c r="S6698" i="1"/>
  <c r="S8295" i="1"/>
  <c r="S6699" i="1"/>
  <c r="S7896" i="1"/>
  <c r="S9512" i="1"/>
  <c r="S5407" i="1"/>
  <c r="S7109" i="1"/>
  <c r="S56" i="1"/>
  <c r="S5836" i="1"/>
  <c r="S2058" i="1"/>
  <c r="S2457" i="1"/>
  <c r="S7110" i="1"/>
  <c r="S9075" i="1"/>
  <c r="S2897" i="1"/>
  <c r="S8296" i="1"/>
  <c r="S8297" i="1"/>
  <c r="S1206" i="1"/>
  <c r="S4994" i="1"/>
  <c r="S6700" i="1"/>
  <c r="S3745" i="1"/>
  <c r="S2458" i="1"/>
  <c r="S2459" i="1"/>
  <c r="S4995" i="1"/>
  <c r="S1614" i="1"/>
  <c r="S9076" i="1"/>
  <c r="S4996" i="1"/>
  <c r="S9077" i="1"/>
  <c r="S8298" i="1"/>
  <c r="S747" i="1"/>
  <c r="S4567" i="1"/>
  <c r="S57" i="1"/>
  <c r="S8694" i="1"/>
  <c r="S1207" i="1"/>
  <c r="S4997" i="1"/>
  <c r="S7897" i="1"/>
  <c r="S4568" i="1"/>
  <c r="S748" i="1"/>
  <c r="S5408" i="1"/>
  <c r="S6701" i="1"/>
  <c r="S8695" i="1"/>
  <c r="S8299" i="1"/>
  <c r="S3746" i="1"/>
  <c r="S7111" i="1"/>
  <c r="S3747" i="1"/>
  <c r="S9878" i="1"/>
  <c r="S6263" i="1"/>
  <c r="S5409" i="1"/>
  <c r="S5837" i="1"/>
  <c r="S6264" i="1"/>
  <c r="S7898" i="1"/>
  <c r="S4569" i="1"/>
  <c r="S1615" i="1"/>
  <c r="S749" i="1"/>
  <c r="S8300" i="1"/>
  <c r="S8301" i="1"/>
  <c r="S8302" i="1"/>
  <c r="S4161" i="1"/>
  <c r="S4570" i="1"/>
  <c r="S7112" i="1"/>
  <c r="S4998" i="1"/>
  <c r="S7506" i="1"/>
  <c r="S2460" i="1"/>
  <c r="S2461" i="1"/>
  <c r="S6265" i="1"/>
  <c r="S3297" i="1"/>
  <c r="S7507" i="1"/>
  <c r="S1208" i="1"/>
  <c r="S5838" i="1"/>
  <c r="S9513" i="1"/>
  <c r="S351" i="1"/>
  <c r="S4571" i="1"/>
  <c r="S352" i="1"/>
  <c r="S4572" i="1"/>
  <c r="S4573" i="1"/>
  <c r="S6702" i="1"/>
  <c r="S8303" i="1"/>
  <c r="S3298" i="1"/>
  <c r="S4162" i="1"/>
  <c r="S3299" i="1"/>
  <c r="S6266" i="1"/>
  <c r="S9879" i="1"/>
  <c r="S7508" i="1"/>
  <c r="S9880" i="1"/>
  <c r="S9514" i="1"/>
  <c r="S7509" i="1"/>
  <c r="S4163" i="1"/>
  <c r="S5410" i="1"/>
  <c r="S4164" i="1"/>
  <c r="S7113" i="1"/>
  <c r="S7510" i="1"/>
  <c r="S5839" i="1"/>
  <c r="S8696" i="1"/>
  <c r="S1616" i="1"/>
  <c r="S2898" i="1"/>
  <c r="S1209" i="1"/>
  <c r="S3300" i="1"/>
  <c r="S3748" i="1"/>
  <c r="S7511" i="1"/>
  <c r="S4999" i="1"/>
  <c r="S750" i="1"/>
  <c r="S7512" i="1"/>
  <c r="S3301" i="1"/>
  <c r="S3302" i="1"/>
  <c r="S5000" i="1"/>
  <c r="S5001" i="1"/>
  <c r="S3749" i="1"/>
  <c r="S5411" i="1"/>
  <c r="S3303" i="1"/>
  <c r="S2899" i="1"/>
  <c r="S9515" i="1"/>
  <c r="S2900" i="1"/>
  <c r="S9078" i="1"/>
  <c r="S5002" i="1"/>
  <c r="S9079" i="1"/>
  <c r="S9080" i="1"/>
  <c r="S353" i="1"/>
  <c r="S4574" i="1"/>
  <c r="S9081" i="1"/>
  <c r="S7114" i="1"/>
  <c r="S1617" i="1"/>
  <c r="S7513" i="1"/>
  <c r="S6267" i="1"/>
  <c r="S9082" i="1"/>
  <c r="S9881" i="1"/>
  <c r="S1618" i="1"/>
  <c r="S7514" i="1"/>
  <c r="S751" i="1"/>
  <c r="S9083" i="1"/>
  <c r="S5412" i="1"/>
  <c r="S5413" i="1"/>
  <c r="S9084" i="1"/>
  <c r="S7899" i="1"/>
  <c r="S2059" i="1"/>
  <c r="S9085" i="1"/>
  <c r="S8304" i="1"/>
  <c r="S752" i="1"/>
  <c r="S3750" i="1"/>
  <c r="S7515" i="1"/>
  <c r="S5003" i="1"/>
  <c r="S753" i="1"/>
  <c r="S9516" i="1"/>
  <c r="S9517" i="1"/>
  <c r="S3751" i="1"/>
  <c r="S354" i="1"/>
  <c r="S9882" i="1"/>
  <c r="S6268" i="1"/>
  <c r="S1619" i="1"/>
  <c r="S7115" i="1"/>
  <c r="S9086" i="1"/>
  <c r="S2060" i="1"/>
  <c r="S7116" i="1"/>
  <c r="S4575" i="1"/>
  <c r="S1620" i="1"/>
  <c r="S4165" i="1"/>
  <c r="S5414" i="1"/>
  <c r="S4576" i="1"/>
  <c r="S5840" i="1"/>
  <c r="S754" i="1"/>
  <c r="S1210" i="1"/>
  <c r="S5841" i="1"/>
  <c r="S2061" i="1"/>
  <c r="S1211" i="1"/>
  <c r="S58" i="1"/>
  <c r="S6269" i="1"/>
  <c r="S59" i="1"/>
  <c r="S2901" i="1"/>
  <c r="S755" i="1"/>
  <c r="S6703" i="1"/>
  <c r="S5415" i="1"/>
  <c r="S1212" i="1"/>
  <c r="S8697" i="1"/>
  <c r="S9087" i="1"/>
  <c r="S1213" i="1"/>
  <c r="S3752" i="1"/>
  <c r="S2062" i="1"/>
  <c r="S6270" i="1"/>
  <c r="S7117" i="1"/>
  <c r="S7900" i="1"/>
  <c r="S8698" i="1"/>
  <c r="S756" i="1"/>
  <c r="S2902" i="1"/>
  <c r="S5842" i="1"/>
  <c r="S3304" i="1"/>
  <c r="S757" i="1"/>
  <c r="S4577" i="1"/>
  <c r="S5843" i="1"/>
  <c r="S8305" i="1"/>
  <c r="S9088" i="1"/>
  <c r="S7901" i="1"/>
  <c r="S5416" i="1"/>
  <c r="S6271" i="1"/>
  <c r="S5004" i="1"/>
  <c r="S7118" i="1"/>
  <c r="S3753" i="1"/>
  <c r="S1621" i="1"/>
  <c r="S6272" i="1"/>
  <c r="S5417" i="1"/>
  <c r="S2063" i="1"/>
  <c r="S9518" i="1"/>
  <c r="S5418" i="1"/>
  <c r="S8699" i="1"/>
  <c r="S758" i="1"/>
  <c r="S759" i="1"/>
  <c r="S7119" i="1"/>
  <c r="S6704" i="1"/>
  <c r="S7902" i="1"/>
  <c r="S7516" i="1"/>
  <c r="S4166" i="1"/>
  <c r="S355" i="1"/>
  <c r="S7120" i="1"/>
  <c r="S3305" i="1"/>
  <c r="S1622" i="1"/>
  <c r="S7903" i="1"/>
  <c r="S4167" i="1"/>
  <c r="S7121" i="1"/>
  <c r="S5844" i="1"/>
  <c r="S6273" i="1"/>
  <c r="S5845" i="1"/>
  <c r="S356" i="1"/>
  <c r="S4168" i="1"/>
  <c r="S5419" i="1"/>
  <c r="S1623" i="1"/>
  <c r="S9519" i="1"/>
  <c r="S7517" i="1"/>
  <c r="S2462" i="1"/>
  <c r="S5420" i="1"/>
  <c r="S1624" i="1"/>
  <c r="S4169" i="1"/>
  <c r="S3754" i="1"/>
  <c r="S9520" i="1"/>
  <c r="S2064" i="1"/>
  <c r="S6705" i="1"/>
  <c r="S8306" i="1"/>
  <c r="S7518" i="1"/>
  <c r="S3755" i="1"/>
  <c r="S7122" i="1"/>
  <c r="S5421" i="1"/>
  <c r="S9089" i="1"/>
  <c r="S5005" i="1"/>
  <c r="S5846" i="1"/>
  <c r="S4578" i="1"/>
  <c r="S8307" i="1"/>
  <c r="S6274" i="1"/>
  <c r="S760" i="1"/>
  <c r="S3756" i="1"/>
  <c r="S9090" i="1"/>
  <c r="S761" i="1"/>
  <c r="S3306" i="1"/>
  <c r="S6706" i="1"/>
  <c r="S8308" i="1"/>
  <c r="S7904" i="1"/>
  <c r="S4579" i="1"/>
  <c r="S2065" i="1"/>
  <c r="S9521" i="1"/>
  <c r="S762" i="1"/>
  <c r="S60" i="1"/>
  <c r="S8309" i="1"/>
  <c r="S2066" i="1"/>
  <c r="S6275" i="1"/>
  <c r="S763" i="1"/>
  <c r="S5847" i="1"/>
  <c r="S7123" i="1"/>
  <c r="S9091" i="1"/>
  <c r="S7124" i="1"/>
  <c r="S9092" i="1"/>
  <c r="S61" i="1"/>
  <c r="S9522" i="1"/>
  <c r="S9523" i="1"/>
  <c r="S4580" i="1"/>
  <c r="S5006" i="1"/>
  <c r="S5422" i="1"/>
  <c r="S7519" i="1"/>
  <c r="S764" i="1"/>
  <c r="S7125" i="1"/>
  <c r="S5848" i="1"/>
  <c r="S6276" i="1"/>
  <c r="S5423" i="1"/>
  <c r="S3307" i="1"/>
  <c r="S5424" i="1"/>
  <c r="S357" i="1"/>
  <c r="S7905" i="1"/>
  <c r="S765" i="1"/>
  <c r="S6277" i="1"/>
  <c r="S9093" i="1"/>
  <c r="S6707" i="1"/>
  <c r="S5849" i="1"/>
  <c r="S3308" i="1"/>
  <c r="S7906" i="1"/>
  <c r="S9524" i="1"/>
  <c r="S5425" i="1"/>
  <c r="S5426" i="1"/>
  <c r="S2067" i="1"/>
  <c r="S6278" i="1"/>
  <c r="S8310" i="1"/>
  <c r="S3309" i="1"/>
  <c r="S3310" i="1"/>
  <c r="S5427" i="1"/>
  <c r="S2068" i="1"/>
  <c r="S8700" i="1"/>
  <c r="S8311" i="1"/>
  <c r="S5428" i="1"/>
  <c r="S4170" i="1"/>
  <c r="S6279" i="1"/>
  <c r="S4581" i="1"/>
  <c r="S2903" i="1"/>
  <c r="S1625" i="1"/>
  <c r="S5850" i="1"/>
  <c r="S4582" i="1"/>
  <c r="S2904" i="1"/>
  <c r="S6708" i="1"/>
  <c r="S5007" i="1"/>
  <c r="S6709" i="1"/>
  <c r="S5429" i="1"/>
  <c r="S4171" i="1"/>
  <c r="S9525" i="1"/>
  <c r="S9094" i="1"/>
  <c r="S6280" i="1"/>
  <c r="S4583" i="1"/>
  <c r="S62" i="1"/>
  <c r="S2905" i="1"/>
  <c r="S7126" i="1"/>
  <c r="S5851" i="1"/>
  <c r="S3757" i="1"/>
  <c r="S766" i="1"/>
  <c r="S9095" i="1"/>
  <c r="S5430" i="1"/>
  <c r="S8312" i="1"/>
  <c r="S2906" i="1"/>
  <c r="S4172" i="1"/>
  <c r="S5008" i="1"/>
  <c r="S6281" i="1"/>
  <c r="S3311" i="1"/>
  <c r="S5431" i="1"/>
  <c r="S7520" i="1"/>
  <c r="S2907" i="1"/>
  <c r="S6710" i="1"/>
  <c r="S1626" i="1"/>
  <c r="S1627" i="1"/>
  <c r="S7127" i="1"/>
  <c r="S2908" i="1"/>
  <c r="S9096" i="1"/>
  <c r="S7128" i="1"/>
  <c r="S358" i="1"/>
  <c r="S1214" i="1"/>
  <c r="S63" i="1"/>
  <c r="S9097" i="1"/>
  <c r="S6282" i="1"/>
  <c r="S4584" i="1"/>
  <c r="S3758" i="1"/>
  <c r="S9098" i="1"/>
  <c r="S6283" i="1"/>
  <c r="S9883" i="1"/>
  <c r="S6284" i="1"/>
  <c r="S359" i="1"/>
  <c r="S9526" i="1"/>
  <c r="S9099" i="1"/>
  <c r="S4585" i="1"/>
  <c r="S767" i="1"/>
  <c r="S5852" i="1"/>
  <c r="S6285" i="1"/>
  <c r="S9527" i="1"/>
  <c r="S8701" i="1"/>
  <c r="S7129" i="1"/>
  <c r="S5853" i="1"/>
  <c r="S5432" i="1"/>
  <c r="S5433" i="1"/>
  <c r="S5854" i="1"/>
  <c r="S768" i="1"/>
  <c r="S8702" i="1"/>
  <c r="S5009" i="1"/>
  <c r="S5010" i="1"/>
  <c r="S2463" i="1"/>
  <c r="S64" i="1"/>
  <c r="S8313" i="1"/>
  <c r="S2464" i="1"/>
  <c r="S6286" i="1"/>
  <c r="S1628" i="1"/>
  <c r="S3312" i="1"/>
  <c r="S7130" i="1"/>
  <c r="S5011" i="1"/>
  <c r="S8703" i="1"/>
  <c r="S8314" i="1"/>
  <c r="S6711" i="1"/>
  <c r="S3759" i="1"/>
  <c r="S7907" i="1"/>
  <c r="S9528" i="1"/>
  <c r="S769" i="1"/>
  <c r="S9529" i="1"/>
  <c r="S2465" i="1"/>
  <c r="S6287" i="1"/>
  <c r="S8704" i="1"/>
  <c r="S2909" i="1"/>
  <c r="S1629" i="1"/>
  <c r="S4173" i="1"/>
  <c r="S8315" i="1"/>
  <c r="S8316" i="1"/>
  <c r="S2069" i="1"/>
  <c r="S770" i="1"/>
  <c r="S771" i="1"/>
  <c r="S360" i="1"/>
  <c r="S8317" i="1"/>
  <c r="S4586" i="1"/>
  <c r="S5434" i="1"/>
  <c r="S772" i="1"/>
  <c r="S1215" i="1"/>
  <c r="S6712" i="1"/>
  <c r="S9884" i="1"/>
  <c r="S6288" i="1"/>
  <c r="S6289" i="1"/>
  <c r="S773" i="1"/>
  <c r="S2466" i="1"/>
  <c r="S3313" i="1"/>
  <c r="S6713" i="1"/>
  <c r="S8705" i="1"/>
  <c r="S1630" i="1"/>
  <c r="S9100" i="1"/>
  <c r="S1216" i="1"/>
  <c r="S5855" i="1"/>
  <c r="S5012" i="1"/>
  <c r="S5856" i="1"/>
  <c r="S9101" i="1"/>
  <c r="S3314" i="1"/>
  <c r="S7521" i="1"/>
  <c r="S7522" i="1"/>
  <c r="S7131" i="1"/>
  <c r="S774" i="1"/>
  <c r="S4174" i="1"/>
  <c r="S6714" i="1"/>
  <c r="S7908" i="1"/>
  <c r="S9530" i="1"/>
  <c r="S9531" i="1"/>
  <c r="S7132" i="1"/>
  <c r="S7133" i="1"/>
  <c r="S3315" i="1"/>
  <c r="S9102" i="1"/>
  <c r="S2070" i="1"/>
  <c r="S775" i="1"/>
  <c r="S4587" i="1"/>
  <c r="S7134" i="1"/>
  <c r="S7523" i="1"/>
  <c r="S1217" i="1"/>
  <c r="S2467" i="1"/>
  <c r="S8318" i="1"/>
  <c r="S1631" i="1"/>
  <c r="S361" i="1"/>
  <c r="S7909" i="1"/>
  <c r="S1632" i="1"/>
  <c r="S5857" i="1"/>
  <c r="S2071" i="1"/>
  <c r="S2468" i="1"/>
  <c r="S9103" i="1"/>
  <c r="S2469" i="1"/>
  <c r="S2910" i="1"/>
  <c r="S4588" i="1"/>
  <c r="S5013" i="1"/>
  <c r="S362" i="1"/>
  <c r="S9532" i="1"/>
  <c r="S363" i="1"/>
  <c r="S5858" i="1"/>
  <c r="S6715" i="1"/>
  <c r="S5859" i="1"/>
  <c r="S2470" i="1"/>
  <c r="S5435" i="1"/>
  <c r="S9533" i="1"/>
  <c r="S6290" i="1"/>
  <c r="S2471" i="1"/>
  <c r="S776" i="1"/>
  <c r="S7524" i="1"/>
  <c r="S9534" i="1"/>
  <c r="S2472" i="1"/>
  <c r="S5860" i="1"/>
  <c r="S65" i="1"/>
  <c r="S3316" i="1"/>
  <c r="S777" i="1"/>
  <c r="S7910" i="1"/>
  <c r="S9535" i="1"/>
  <c r="S8706" i="1"/>
  <c r="S5014" i="1"/>
  <c r="S778" i="1"/>
  <c r="S7525" i="1"/>
  <c r="S7911" i="1"/>
  <c r="S5436" i="1"/>
  <c r="S6716" i="1"/>
  <c r="S4589" i="1"/>
  <c r="S9885" i="1"/>
  <c r="S364" i="1"/>
  <c r="S2911" i="1"/>
  <c r="S7526" i="1"/>
  <c r="S5861" i="1"/>
  <c r="S7135" i="1"/>
  <c r="S4590" i="1"/>
  <c r="S1633" i="1"/>
  <c r="S9886" i="1"/>
  <c r="S8319" i="1"/>
  <c r="S779" i="1"/>
  <c r="S5015" i="1"/>
  <c r="S2912" i="1"/>
  <c r="S2913" i="1"/>
  <c r="S2473" i="1"/>
  <c r="S8320" i="1"/>
  <c r="S5437" i="1"/>
  <c r="S2474" i="1"/>
  <c r="S780" i="1"/>
  <c r="S2914" i="1"/>
  <c r="S8707" i="1"/>
  <c r="S8708" i="1"/>
  <c r="S9536" i="1"/>
  <c r="S7912" i="1"/>
  <c r="S7136" i="1"/>
  <c r="S2072" i="1"/>
  <c r="S6717" i="1"/>
  <c r="S781" i="1"/>
  <c r="S9537" i="1"/>
  <c r="S8709" i="1"/>
  <c r="S8321" i="1"/>
  <c r="S3317" i="1"/>
  <c r="S2475" i="1"/>
  <c r="S1634" i="1"/>
  <c r="S8710" i="1"/>
  <c r="S7137" i="1"/>
  <c r="S782" i="1"/>
  <c r="S7138" i="1"/>
  <c r="S66" i="1"/>
  <c r="S2915" i="1"/>
  <c r="S5862" i="1"/>
  <c r="S8711" i="1"/>
  <c r="S2476" i="1"/>
  <c r="S9104" i="1"/>
  <c r="S3760" i="1"/>
  <c r="S6291" i="1"/>
  <c r="S783" i="1"/>
  <c r="S9105" i="1"/>
  <c r="S365" i="1"/>
  <c r="S3761" i="1"/>
  <c r="S5016" i="1"/>
  <c r="S7527" i="1"/>
  <c r="S2477" i="1"/>
  <c r="S1635" i="1"/>
  <c r="S9106" i="1"/>
  <c r="S8712" i="1"/>
  <c r="S5863" i="1"/>
  <c r="S5438" i="1"/>
  <c r="S4591" i="1"/>
  <c r="S2478" i="1"/>
  <c r="S7528" i="1"/>
  <c r="S2479" i="1"/>
  <c r="S5017" i="1"/>
  <c r="S9107" i="1"/>
  <c r="S3318" i="1"/>
  <c r="S1636" i="1"/>
  <c r="S7529" i="1"/>
  <c r="S1218" i="1"/>
  <c r="S5018" i="1"/>
  <c r="S8713" i="1"/>
  <c r="S6718" i="1"/>
  <c r="S6719" i="1"/>
  <c r="S2916" i="1"/>
  <c r="S5864" i="1"/>
  <c r="S3762" i="1"/>
  <c r="S5019" i="1"/>
  <c r="S4175" i="1"/>
  <c r="S6292" i="1"/>
  <c r="S7913" i="1"/>
  <c r="S1637" i="1"/>
  <c r="S6293" i="1"/>
  <c r="S3763" i="1"/>
  <c r="S7139" i="1"/>
  <c r="S8322" i="1"/>
  <c r="S6720" i="1"/>
  <c r="S4176" i="1"/>
  <c r="S9887" i="1"/>
  <c r="S8323" i="1"/>
  <c r="S9108" i="1"/>
  <c r="S7530" i="1"/>
  <c r="S67" i="1"/>
  <c r="S5439" i="1"/>
  <c r="S366" i="1"/>
  <c r="S6294" i="1"/>
  <c r="S5020" i="1"/>
  <c r="S3319" i="1"/>
  <c r="S5440" i="1"/>
  <c r="S4177" i="1"/>
  <c r="S7914" i="1"/>
  <c r="S8714" i="1"/>
  <c r="S3320" i="1"/>
  <c r="S9538" i="1"/>
  <c r="S1219" i="1"/>
  <c r="S4178" i="1"/>
  <c r="S7915" i="1"/>
  <c r="S784" i="1"/>
  <c r="S68" i="1"/>
  <c r="S9109" i="1"/>
  <c r="S785" i="1"/>
  <c r="S2917" i="1"/>
  <c r="S9110" i="1"/>
  <c r="S9539" i="1"/>
  <c r="S5865" i="1"/>
  <c r="S5021" i="1"/>
  <c r="S5022" i="1"/>
  <c r="S69" i="1"/>
  <c r="S6295" i="1"/>
  <c r="S6296" i="1"/>
  <c r="S4592" i="1"/>
  <c r="S4593" i="1"/>
  <c r="S8324" i="1"/>
  <c r="S2480" i="1"/>
  <c r="S5441" i="1"/>
  <c r="S8325" i="1"/>
  <c r="S70" i="1"/>
  <c r="S4179" i="1"/>
  <c r="S2918" i="1"/>
  <c r="S8326" i="1"/>
  <c r="S1638" i="1"/>
  <c r="S6297" i="1"/>
  <c r="S9111" i="1"/>
  <c r="S5023" i="1"/>
  <c r="S6298" i="1"/>
  <c r="S7140" i="1"/>
  <c r="S9112" i="1"/>
  <c r="S71" i="1"/>
  <c r="S7531" i="1"/>
  <c r="S8715" i="1"/>
  <c r="S2919" i="1"/>
  <c r="S1639" i="1"/>
  <c r="S2481" i="1"/>
  <c r="S7532" i="1"/>
  <c r="S367" i="1"/>
  <c r="S1640" i="1"/>
  <c r="S3764" i="1"/>
  <c r="S5442" i="1"/>
  <c r="S8716" i="1"/>
  <c r="S5443" i="1"/>
  <c r="S6299" i="1"/>
  <c r="S4594" i="1"/>
  <c r="S786" i="1"/>
  <c r="S3321" i="1"/>
  <c r="S2073" i="1"/>
  <c r="S787" i="1"/>
  <c r="S4595" i="1"/>
  <c r="S2482" i="1"/>
  <c r="S4180" i="1"/>
  <c r="S7916" i="1"/>
  <c r="S788" i="1"/>
  <c r="S5866" i="1"/>
  <c r="S72" i="1"/>
  <c r="S7917" i="1"/>
  <c r="S9540" i="1"/>
  <c r="S4181" i="1"/>
  <c r="S4596" i="1"/>
  <c r="S3322" i="1"/>
  <c r="S4182" i="1"/>
  <c r="S8327" i="1"/>
  <c r="S8328" i="1"/>
  <c r="S5444" i="1"/>
  <c r="S7918" i="1"/>
  <c r="S4597" i="1"/>
  <c r="S9113" i="1"/>
  <c r="S8717" i="1"/>
  <c r="S1220" i="1"/>
  <c r="S8329" i="1"/>
  <c r="S3765" i="1"/>
  <c r="S1641" i="1"/>
  <c r="S2920" i="1"/>
  <c r="S6300" i="1"/>
  <c r="S2074" i="1"/>
  <c r="S6721" i="1"/>
  <c r="S5867" i="1"/>
  <c r="S8718" i="1"/>
  <c r="S9888" i="1"/>
  <c r="S2483" i="1"/>
  <c r="S789" i="1"/>
  <c r="S8719" i="1"/>
  <c r="S3323" i="1"/>
  <c r="S1221" i="1"/>
  <c r="S9114" i="1"/>
  <c r="S3766" i="1"/>
  <c r="S9541" i="1"/>
  <c r="S3324" i="1"/>
  <c r="S5445" i="1"/>
  <c r="S5868" i="1"/>
  <c r="S1222" i="1"/>
  <c r="S3325" i="1"/>
  <c r="S5869" i="1"/>
  <c r="S1223" i="1"/>
  <c r="S7533" i="1"/>
  <c r="S790" i="1"/>
  <c r="S8720" i="1"/>
  <c r="S2921" i="1"/>
  <c r="S2922" i="1"/>
  <c r="S2923" i="1"/>
  <c r="S2484" i="1"/>
  <c r="S6301" i="1"/>
  <c r="S7141" i="1"/>
  <c r="S6722" i="1"/>
  <c r="S2485" i="1"/>
  <c r="S9115" i="1"/>
  <c r="S6723" i="1"/>
  <c r="S8330" i="1"/>
  <c r="S4183" i="1"/>
  <c r="S8331" i="1"/>
  <c r="S8721" i="1"/>
  <c r="S9542" i="1"/>
  <c r="S6724" i="1"/>
  <c r="S6302" i="1"/>
  <c r="S1642" i="1"/>
  <c r="S9116" i="1"/>
  <c r="S4598" i="1"/>
  <c r="S1643" i="1"/>
  <c r="S5446" i="1"/>
  <c r="S7534" i="1"/>
  <c r="S5447" i="1"/>
  <c r="S4184" i="1"/>
  <c r="S4185" i="1"/>
  <c r="S3326" i="1"/>
  <c r="S6725" i="1"/>
  <c r="S4186" i="1"/>
  <c r="S791" i="1"/>
  <c r="S1224" i="1"/>
  <c r="S1225" i="1"/>
  <c r="S5024" i="1"/>
  <c r="S1226" i="1"/>
  <c r="S9889" i="1"/>
  <c r="S368" i="1"/>
  <c r="S1227" i="1"/>
  <c r="S5025" i="1"/>
  <c r="S4187" i="1"/>
  <c r="S4188" i="1"/>
  <c r="S3327" i="1"/>
  <c r="S2924" i="1"/>
  <c r="S8722" i="1"/>
  <c r="S5870" i="1"/>
  <c r="S9890" i="1"/>
  <c r="S7142" i="1"/>
  <c r="S792" i="1"/>
  <c r="S8332" i="1"/>
  <c r="S5871" i="1"/>
  <c r="S3767" i="1"/>
  <c r="S4189" i="1"/>
  <c r="S369" i="1"/>
  <c r="S9117" i="1"/>
  <c r="S73" i="1"/>
  <c r="S74" i="1"/>
  <c r="S8333" i="1"/>
  <c r="S6726" i="1"/>
  <c r="S75" i="1"/>
  <c r="S8334" i="1"/>
  <c r="S2486" i="1"/>
  <c r="S793" i="1"/>
  <c r="S5872" i="1"/>
  <c r="S2925" i="1"/>
  <c r="S794" i="1"/>
  <c r="S7143" i="1"/>
  <c r="S7535" i="1"/>
  <c r="S7536" i="1"/>
  <c r="S3328" i="1"/>
  <c r="S5448" i="1"/>
  <c r="S6303" i="1"/>
  <c r="S5026" i="1"/>
  <c r="S8335" i="1"/>
  <c r="S4599" i="1"/>
  <c r="S4190" i="1"/>
  <c r="S5873" i="1"/>
  <c r="S5874" i="1"/>
  <c r="S8723" i="1"/>
  <c r="S2075" i="1"/>
  <c r="S3329" i="1"/>
  <c r="S6727" i="1"/>
  <c r="S6304" i="1"/>
  <c r="S5027" i="1"/>
  <c r="S1644" i="1"/>
  <c r="S4191" i="1"/>
  <c r="S5875" i="1"/>
  <c r="S5449" i="1"/>
  <c r="S8724" i="1"/>
  <c r="S76" i="1"/>
  <c r="S2926" i="1"/>
  <c r="S5028" i="1"/>
  <c r="S2076" i="1"/>
  <c r="S795" i="1"/>
  <c r="S2487" i="1"/>
  <c r="S9543" i="1"/>
  <c r="S1228" i="1"/>
  <c r="S5029" i="1"/>
  <c r="S2488" i="1"/>
  <c r="S6728" i="1"/>
  <c r="S5030" i="1"/>
  <c r="S7144" i="1"/>
  <c r="S370" i="1"/>
  <c r="S5450" i="1"/>
  <c r="S3330" i="1"/>
  <c r="S6305" i="1"/>
  <c r="S4192" i="1"/>
  <c r="S2489" i="1"/>
  <c r="S8336" i="1"/>
  <c r="S6306" i="1"/>
  <c r="S5451" i="1"/>
  <c r="S1229" i="1"/>
  <c r="S4600" i="1"/>
  <c r="S1645" i="1"/>
  <c r="S6307" i="1"/>
  <c r="S6729" i="1"/>
  <c r="S5031" i="1"/>
  <c r="S8337" i="1"/>
  <c r="S7919" i="1"/>
  <c r="S8338" i="1"/>
  <c r="S1230" i="1"/>
  <c r="S8725" i="1"/>
  <c r="S4193" i="1"/>
  <c r="S3768" i="1"/>
  <c r="S5876" i="1"/>
  <c r="S7145" i="1"/>
  <c r="S9544" i="1"/>
  <c r="S5452" i="1"/>
  <c r="S4194" i="1"/>
  <c r="S1231" i="1"/>
  <c r="S9545" i="1"/>
  <c r="S3331" i="1"/>
  <c r="S1232" i="1"/>
  <c r="S796" i="1"/>
  <c r="S3769" i="1"/>
  <c r="S8726" i="1"/>
  <c r="S1233" i="1"/>
  <c r="S77" i="1"/>
  <c r="S3770" i="1"/>
  <c r="S9546" i="1"/>
  <c r="S5877" i="1"/>
  <c r="S7920" i="1"/>
  <c r="S8727" i="1"/>
  <c r="S3771" i="1"/>
  <c r="S4195" i="1"/>
  <c r="S8339" i="1"/>
  <c r="S2490" i="1"/>
  <c r="S3332" i="1"/>
  <c r="S3333" i="1"/>
  <c r="S6308" i="1"/>
  <c r="S7537" i="1"/>
  <c r="S9118" i="1"/>
  <c r="S5878" i="1"/>
  <c r="S8728" i="1"/>
  <c r="S9119" i="1"/>
  <c r="S3334" i="1"/>
  <c r="S4601" i="1"/>
  <c r="S8340" i="1"/>
  <c r="S4602" i="1"/>
  <c r="S8341" i="1"/>
  <c r="S7921" i="1"/>
  <c r="S6730" i="1"/>
  <c r="S5032" i="1"/>
  <c r="S2927" i="1"/>
  <c r="S7922" i="1"/>
  <c r="S1646" i="1"/>
  <c r="S797" i="1"/>
  <c r="S798" i="1"/>
  <c r="S2491" i="1"/>
  <c r="S1234" i="1"/>
  <c r="S3335" i="1"/>
  <c r="S9891" i="1"/>
  <c r="S6309" i="1"/>
  <c r="S6731" i="1"/>
  <c r="S1235" i="1"/>
  <c r="S2492" i="1"/>
  <c r="S9547" i="1"/>
  <c r="S7923" i="1"/>
  <c r="S7146" i="1"/>
  <c r="S4603" i="1"/>
  <c r="S6732" i="1"/>
  <c r="S8729" i="1"/>
  <c r="S371" i="1"/>
  <c r="S6733" i="1"/>
  <c r="S9548" i="1"/>
  <c r="S7538" i="1"/>
  <c r="S9549" i="1"/>
  <c r="S1236" i="1"/>
  <c r="S7924" i="1"/>
  <c r="S4196" i="1"/>
  <c r="S799" i="1"/>
  <c r="S6734" i="1"/>
  <c r="S4604" i="1"/>
  <c r="S6735" i="1"/>
  <c r="S78" i="1"/>
  <c r="S5453" i="1"/>
  <c r="S1647" i="1"/>
  <c r="S4605" i="1"/>
  <c r="S9892" i="1"/>
  <c r="S5454" i="1"/>
  <c r="S5455" i="1"/>
  <c r="S9550" i="1"/>
  <c r="S2077" i="1"/>
  <c r="S3336" i="1"/>
  <c r="S6310" i="1"/>
  <c r="S800" i="1"/>
  <c r="S5879" i="1"/>
  <c r="S4197" i="1"/>
  <c r="S8730" i="1"/>
  <c r="S8731" i="1"/>
  <c r="S1237" i="1"/>
  <c r="S79" i="1"/>
  <c r="S372" i="1"/>
  <c r="S9893" i="1"/>
  <c r="S6311" i="1"/>
  <c r="S9551" i="1"/>
  <c r="S8342" i="1"/>
  <c r="S5880" i="1"/>
  <c r="S7147" i="1"/>
  <c r="S6736" i="1"/>
  <c r="S6312" i="1"/>
  <c r="S80" i="1"/>
  <c r="S1238" i="1"/>
  <c r="S4198" i="1"/>
  <c r="S8732" i="1"/>
  <c r="S4606" i="1"/>
  <c r="S9894" i="1"/>
  <c r="S2928" i="1"/>
  <c r="S7148" i="1"/>
  <c r="S7149" i="1"/>
  <c r="S801" i="1"/>
  <c r="S8733" i="1"/>
  <c r="S1648" i="1"/>
  <c r="S8734" i="1"/>
  <c r="S5456" i="1"/>
  <c r="S1649" i="1"/>
  <c r="S8735" i="1"/>
  <c r="S3337" i="1"/>
  <c r="S5881" i="1"/>
  <c r="S81" i="1"/>
  <c r="S9895" i="1"/>
  <c r="S7539" i="1"/>
  <c r="S4607" i="1"/>
  <c r="S6313" i="1"/>
  <c r="S9552" i="1"/>
  <c r="S6737" i="1"/>
  <c r="S2078" i="1"/>
  <c r="S1239" i="1"/>
  <c r="S5033" i="1"/>
  <c r="S373" i="1"/>
  <c r="S6314" i="1"/>
  <c r="S9553" i="1"/>
  <c r="S4199" i="1"/>
  <c r="S9896" i="1"/>
  <c r="S2493" i="1"/>
  <c r="S8343" i="1"/>
  <c r="S374" i="1"/>
  <c r="S5457" i="1"/>
  <c r="S3338" i="1"/>
  <c r="S7925" i="1"/>
  <c r="S3772" i="1"/>
  <c r="S82" i="1"/>
  <c r="S6738" i="1"/>
  <c r="S7150" i="1"/>
  <c r="S4608" i="1"/>
  <c r="S5034" i="1"/>
  <c r="S9554" i="1"/>
  <c r="S802" i="1"/>
  <c r="S4200" i="1"/>
  <c r="S2079" i="1"/>
  <c r="S9120" i="1"/>
  <c r="S8344" i="1"/>
  <c r="S5035" i="1"/>
  <c r="S7540" i="1"/>
  <c r="S7541" i="1"/>
  <c r="S8736" i="1"/>
  <c r="S4201" i="1"/>
  <c r="S2080" i="1"/>
  <c r="S2494" i="1"/>
  <c r="S5036" i="1"/>
  <c r="S83" i="1"/>
  <c r="S9121" i="1"/>
  <c r="S1240" i="1"/>
  <c r="S3339" i="1"/>
  <c r="S7151" i="1"/>
  <c r="S1241" i="1"/>
  <c r="S7926" i="1"/>
  <c r="S6315" i="1"/>
  <c r="S7152" i="1"/>
  <c r="S7927" i="1"/>
  <c r="S5037" i="1"/>
  <c r="S7928" i="1"/>
  <c r="S4609" i="1"/>
  <c r="S4610" i="1"/>
  <c r="S2495" i="1"/>
  <c r="S4202" i="1"/>
  <c r="S9897" i="1"/>
  <c r="S1242" i="1"/>
  <c r="S5458" i="1"/>
  <c r="S2929" i="1"/>
  <c r="S6316" i="1"/>
  <c r="S6739" i="1"/>
  <c r="S7153" i="1"/>
  <c r="S5882" i="1"/>
  <c r="S2081" i="1"/>
  <c r="S803" i="1"/>
  <c r="S8737" i="1"/>
  <c r="S4203" i="1"/>
  <c r="S6740" i="1"/>
  <c r="S1650" i="1"/>
  <c r="S4611" i="1"/>
  <c r="S7542" i="1"/>
  <c r="S1243" i="1"/>
  <c r="S9555" i="1"/>
  <c r="S8738" i="1"/>
  <c r="S1651" i="1"/>
  <c r="S5459" i="1"/>
  <c r="S2930" i="1"/>
  <c r="S9122" i="1"/>
  <c r="S9123" i="1"/>
  <c r="S2931" i="1"/>
  <c r="S4204" i="1"/>
  <c r="S5038" i="1"/>
  <c r="S2496" i="1"/>
  <c r="S9556" i="1"/>
  <c r="S3773" i="1"/>
  <c r="S2082" i="1"/>
  <c r="S1652" i="1"/>
  <c r="S3340" i="1"/>
  <c r="S9898" i="1"/>
  <c r="S4205" i="1"/>
  <c r="S2083" i="1"/>
  <c r="S8739" i="1"/>
  <c r="S6317" i="1"/>
  <c r="S2932" i="1"/>
  <c r="S2084" i="1"/>
  <c r="S2085" i="1"/>
  <c r="S5039" i="1"/>
  <c r="S8740" i="1"/>
  <c r="S7543" i="1"/>
  <c r="S7154" i="1"/>
  <c r="S8345" i="1"/>
  <c r="S8741" i="1"/>
  <c r="S5883" i="1"/>
  <c r="S4206" i="1"/>
  <c r="S9899" i="1"/>
  <c r="S7544" i="1"/>
  <c r="S9557" i="1"/>
  <c r="S8742" i="1"/>
  <c r="S9558" i="1"/>
  <c r="S1244" i="1"/>
  <c r="S804" i="1"/>
  <c r="S1653" i="1"/>
  <c r="S2086" i="1"/>
  <c r="S2497" i="1"/>
  <c r="S9559" i="1"/>
  <c r="S1654" i="1"/>
  <c r="S1245" i="1"/>
  <c r="S9900" i="1"/>
  <c r="S3341" i="1"/>
  <c r="S2933" i="1"/>
  <c r="S2087" i="1"/>
  <c r="S4207" i="1"/>
  <c r="S2934" i="1"/>
  <c r="S7929" i="1"/>
  <c r="S9124" i="1"/>
  <c r="S6741" i="1"/>
  <c r="S7155" i="1"/>
  <c r="S5884" i="1"/>
  <c r="S7156" i="1"/>
  <c r="S9125" i="1"/>
  <c r="S7157" i="1"/>
  <c r="S6742" i="1"/>
  <c r="S5040" i="1"/>
  <c r="S5460" i="1"/>
  <c r="S3774" i="1"/>
  <c r="S8346" i="1"/>
  <c r="S7930" i="1"/>
  <c r="S4612" i="1"/>
  <c r="S375" i="1"/>
  <c r="S8347" i="1"/>
  <c r="S6318" i="1"/>
  <c r="S5041" i="1"/>
  <c r="S6319" i="1"/>
  <c r="S376" i="1"/>
  <c r="S1246" i="1"/>
  <c r="S4613" i="1"/>
  <c r="S5461" i="1"/>
  <c r="S7158" i="1"/>
  <c r="S5885" i="1"/>
  <c r="S8348" i="1"/>
  <c r="S5462" i="1"/>
  <c r="S7931" i="1"/>
  <c r="S377" i="1"/>
  <c r="S2498" i="1"/>
  <c r="S3342" i="1"/>
  <c r="S378" i="1"/>
  <c r="S6743" i="1"/>
  <c r="S7159" i="1"/>
  <c r="S7932" i="1"/>
  <c r="S4614" i="1"/>
  <c r="S5463" i="1"/>
  <c r="S7160" i="1"/>
  <c r="S4208" i="1"/>
  <c r="S5886" i="1"/>
  <c r="S4615" i="1"/>
  <c r="S84" i="1"/>
  <c r="S5464" i="1"/>
  <c r="S2935" i="1"/>
  <c r="S3343" i="1"/>
  <c r="S8743" i="1"/>
  <c r="S2088" i="1"/>
  <c r="S85" i="1"/>
  <c r="S2936" i="1"/>
  <c r="S2089" i="1"/>
  <c r="S2090" i="1"/>
  <c r="S9126" i="1"/>
  <c r="S379" i="1"/>
  <c r="S8744" i="1"/>
  <c r="S86" i="1"/>
  <c r="S9560" i="1"/>
  <c r="S8349" i="1"/>
  <c r="S7545" i="1"/>
  <c r="S3344" i="1"/>
  <c r="S2091" i="1"/>
  <c r="S3345" i="1"/>
  <c r="S805" i="1"/>
  <c r="S3346" i="1"/>
  <c r="S2499" i="1"/>
  <c r="S1655" i="1"/>
  <c r="S6744" i="1"/>
  <c r="S1247" i="1"/>
  <c r="S5042" i="1"/>
  <c r="S380" i="1"/>
  <c r="S6745" i="1"/>
  <c r="S5043" i="1"/>
  <c r="S9901" i="1"/>
  <c r="S1656" i="1"/>
  <c r="S806" i="1"/>
  <c r="S381" i="1"/>
  <c r="S807" i="1"/>
  <c r="S4209" i="1"/>
  <c r="S808" i="1"/>
  <c r="S3347" i="1"/>
  <c r="S1657" i="1"/>
  <c r="S2092" i="1"/>
  <c r="S1658" i="1"/>
  <c r="S8350" i="1"/>
  <c r="S2500" i="1"/>
  <c r="S3775" i="1"/>
  <c r="S3348" i="1"/>
  <c r="S5887" i="1"/>
  <c r="S382" i="1"/>
  <c r="S3349" i="1"/>
  <c r="S6320" i="1"/>
  <c r="S8351" i="1"/>
  <c r="S7933" i="1"/>
  <c r="S809" i="1"/>
  <c r="S9902" i="1"/>
  <c r="S6746" i="1"/>
  <c r="S1659" i="1"/>
  <c r="S9127" i="1"/>
  <c r="S6321" i="1"/>
  <c r="S4210" i="1"/>
  <c r="S4616" i="1"/>
  <c r="S7934" i="1"/>
  <c r="S2501" i="1"/>
  <c r="S5465" i="1"/>
  <c r="S383" i="1"/>
  <c r="S4211" i="1"/>
  <c r="S9561" i="1"/>
  <c r="S9128" i="1"/>
  <c r="S5044" i="1"/>
  <c r="S9129" i="1"/>
  <c r="S87" i="1"/>
  <c r="S384" i="1"/>
  <c r="S5045" i="1"/>
  <c r="S9130" i="1"/>
  <c r="S6322" i="1"/>
  <c r="S1248" i="1"/>
  <c r="S2937" i="1"/>
  <c r="S9131" i="1"/>
  <c r="S8745" i="1"/>
  <c r="S7935" i="1"/>
  <c r="S8746" i="1"/>
  <c r="S3350" i="1"/>
  <c r="S2502" i="1"/>
  <c r="S2503" i="1"/>
  <c r="S4617" i="1"/>
  <c r="S7936" i="1"/>
  <c r="S6747" i="1"/>
  <c r="S2938" i="1"/>
  <c r="S810" i="1"/>
  <c r="S6748" i="1"/>
  <c r="S1660" i="1"/>
  <c r="S5046" i="1"/>
  <c r="S2093" i="1"/>
  <c r="S8747" i="1"/>
  <c r="S4212" i="1"/>
  <c r="S5047" i="1"/>
  <c r="S9562" i="1"/>
  <c r="S1661" i="1"/>
  <c r="S4213" i="1"/>
  <c r="S1249" i="1"/>
  <c r="S6749" i="1"/>
  <c r="S8352" i="1"/>
  <c r="S5888" i="1"/>
  <c r="S5889" i="1"/>
  <c r="S6323" i="1"/>
  <c r="S2504" i="1"/>
  <c r="S385" i="1"/>
  <c r="S9132" i="1"/>
  <c r="S6324" i="1"/>
  <c r="S5048" i="1"/>
  <c r="S7937" i="1"/>
  <c r="S5890" i="1"/>
  <c r="S2505" i="1"/>
  <c r="S5466" i="1"/>
  <c r="S3351" i="1"/>
  <c r="S811" i="1"/>
  <c r="S7938" i="1"/>
  <c r="S2939" i="1"/>
  <c r="S3776" i="1"/>
  <c r="S5049" i="1"/>
  <c r="S4214" i="1"/>
  <c r="S3777" i="1"/>
  <c r="S9563" i="1"/>
  <c r="S2506" i="1"/>
  <c r="S2940" i="1"/>
  <c r="S9133" i="1"/>
  <c r="S4215" i="1"/>
  <c r="S88" i="1"/>
  <c r="S386" i="1"/>
  <c r="S3352" i="1"/>
  <c r="S7546" i="1"/>
  <c r="S7939" i="1"/>
  <c r="S89" i="1"/>
  <c r="S2094" i="1"/>
  <c r="S3778" i="1"/>
  <c r="S9903" i="1"/>
  <c r="S9134" i="1"/>
  <c r="S9135" i="1"/>
  <c r="S5467" i="1"/>
  <c r="S9564" i="1"/>
  <c r="S90" i="1"/>
  <c r="S1662" i="1"/>
  <c r="S812" i="1"/>
  <c r="S6750" i="1"/>
  <c r="S6325" i="1"/>
  <c r="S7940" i="1"/>
  <c r="S6326" i="1"/>
  <c r="S7547" i="1"/>
  <c r="S7161" i="1"/>
  <c r="S5891" i="1"/>
  <c r="S1250" i="1"/>
  <c r="S1663" i="1"/>
  <c r="S9565" i="1"/>
  <c r="S6751" i="1"/>
  <c r="S2941" i="1"/>
  <c r="S387" i="1"/>
  <c r="S9566" i="1"/>
  <c r="S6327" i="1"/>
  <c r="S5050" i="1"/>
  <c r="S5468" i="1"/>
  <c r="S3779" i="1"/>
  <c r="S2095" i="1"/>
  <c r="S6752" i="1"/>
  <c r="S3780" i="1"/>
  <c r="S1664" i="1"/>
  <c r="S6328" i="1"/>
  <c r="S3353" i="1"/>
  <c r="S5051" i="1"/>
  <c r="S2942" i="1"/>
  <c r="S1251" i="1"/>
  <c r="S3781" i="1"/>
  <c r="S6329" i="1"/>
  <c r="S2943" i="1"/>
  <c r="S7548" i="1"/>
  <c r="S1252" i="1"/>
  <c r="S813" i="1"/>
  <c r="S2507" i="1"/>
  <c r="S8353" i="1"/>
  <c r="S388" i="1"/>
  <c r="S389" i="1"/>
  <c r="S4216" i="1"/>
  <c r="S9136" i="1"/>
  <c r="S814" i="1"/>
  <c r="S8354" i="1"/>
  <c r="S8355" i="1"/>
  <c r="S7941" i="1"/>
  <c r="S7162" i="1"/>
  <c r="S6330" i="1"/>
  <c r="S815" i="1"/>
  <c r="S4217" i="1"/>
  <c r="S3782" i="1"/>
  <c r="S1253" i="1"/>
  <c r="S7942" i="1"/>
  <c r="S9567" i="1"/>
  <c r="S816" i="1"/>
  <c r="S2944" i="1"/>
  <c r="S3783" i="1"/>
  <c r="S3354" i="1"/>
  <c r="S4618" i="1"/>
  <c r="S4218" i="1"/>
  <c r="S3355" i="1"/>
  <c r="S1254" i="1"/>
  <c r="S7549" i="1"/>
  <c r="S91" i="1"/>
  <c r="S4619" i="1"/>
  <c r="S8748" i="1"/>
  <c r="S9568" i="1"/>
  <c r="S7943" i="1"/>
  <c r="S817" i="1"/>
  <c r="S2945" i="1"/>
  <c r="S4219" i="1"/>
  <c r="S1255" i="1"/>
  <c r="S2508" i="1"/>
  <c r="S5892" i="1"/>
  <c r="S390" i="1"/>
  <c r="S1256" i="1"/>
  <c r="S5469" i="1"/>
  <c r="S6753" i="1"/>
  <c r="S2096" i="1"/>
  <c r="S6331" i="1"/>
  <c r="S9137" i="1"/>
  <c r="S3784" i="1"/>
  <c r="S7550" i="1"/>
  <c r="S7551" i="1"/>
  <c r="S2509" i="1"/>
  <c r="S2946" i="1"/>
  <c r="S1665" i="1"/>
  <c r="S391" i="1"/>
  <c r="S2510" i="1"/>
  <c r="S7552" i="1"/>
  <c r="S2097" i="1"/>
  <c r="S392" i="1"/>
  <c r="S92" i="1"/>
  <c r="S8356" i="1"/>
  <c r="S393" i="1"/>
  <c r="S2511" i="1"/>
  <c r="S5052" i="1"/>
  <c r="S9569" i="1"/>
  <c r="S9138" i="1"/>
  <c r="S3785" i="1"/>
  <c r="S1666" i="1"/>
  <c r="S9570" i="1"/>
  <c r="S4220" i="1"/>
  <c r="S5470" i="1"/>
  <c r="S5053" i="1"/>
  <c r="S1257" i="1"/>
  <c r="S2098" i="1"/>
  <c r="S9139" i="1"/>
  <c r="S1258" i="1"/>
  <c r="S6332" i="1"/>
  <c r="S4221" i="1"/>
  <c r="S4620" i="1"/>
  <c r="S93" i="1"/>
  <c r="S7163" i="1"/>
  <c r="S6754" i="1"/>
  <c r="S9904" i="1"/>
  <c r="S9140" i="1"/>
  <c r="S2512" i="1"/>
  <c r="S9141" i="1"/>
  <c r="S8749" i="1"/>
  <c r="S5471" i="1"/>
  <c r="S3356" i="1"/>
  <c r="S7164" i="1"/>
  <c r="S3786" i="1"/>
  <c r="S4621" i="1"/>
  <c r="S5054" i="1"/>
  <c r="S3787" i="1"/>
  <c r="S94" i="1"/>
  <c r="S5472" i="1"/>
  <c r="S5055" i="1"/>
  <c r="S5056" i="1"/>
  <c r="S4622" i="1"/>
  <c r="S3357" i="1"/>
  <c r="S1259" i="1"/>
  <c r="S1260" i="1"/>
  <c r="S394" i="1"/>
  <c r="S9142" i="1"/>
  <c r="S8750" i="1"/>
  <c r="S7944" i="1"/>
  <c r="S7945" i="1"/>
  <c r="S2099" i="1"/>
  <c r="S3358" i="1"/>
  <c r="S6755" i="1"/>
  <c r="S2100" i="1"/>
  <c r="S5893" i="1"/>
  <c r="S818" i="1"/>
  <c r="S5894" i="1"/>
  <c r="S9143" i="1"/>
  <c r="S9905" i="1"/>
  <c r="S95" i="1"/>
  <c r="S5473" i="1"/>
  <c r="S2947" i="1"/>
  <c r="S8357" i="1"/>
  <c r="S8358" i="1"/>
  <c r="S819" i="1"/>
  <c r="S820" i="1"/>
  <c r="S395" i="1"/>
  <c r="S821" i="1"/>
  <c r="S2513" i="1"/>
  <c r="S5895" i="1"/>
  <c r="S4623" i="1"/>
  <c r="S7165" i="1"/>
  <c r="S9571" i="1"/>
  <c r="S8751" i="1"/>
  <c r="S7553" i="1"/>
  <c r="S2514" i="1"/>
  <c r="S396" i="1"/>
  <c r="S397" i="1"/>
  <c r="S4222" i="1"/>
  <c r="S9144" i="1"/>
  <c r="S2948" i="1"/>
  <c r="S5057" i="1"/>
  <c r="S1261" i="1"/>
  <c r="S398" i="1"/>
  <c r="S822" i="1"/>
  <c r="S9572" i="1"/>
  <c r="S399" i="1"/>
  <c r="S6333" i="1"/>
  <c r="S7946" i="1"/>
  <c r="S5474" i="1"/>
  <c r="S9573" i="1"/>
  <c r="S5475" i="1"/>
  <c r="S5476" i="1"/>
  <c r="S400" i="1"/>
  <c r="S823" i="1"/>
  <c r="S9145" i="1"/>
  <c r="S9146" i="1"/>
  <c r="S7947" i="1"/>
  <c r="S1667" i="1"/>
  <c r="S3788" i="1"/>
  <c r="S5477" i="1"/>
  <c r="S5478" i="1"/>
  <c r="S1668" i="1"/>
  <c r="S2949" i="1"/>
  <c r="S6756" i="1"/>
  <c r="S1669" i="1"/>
  <c r="S6757" i="1"/>
  <c r="S824" i="1"/>
  <c r="S4223" i="1"/>
  <c r="S401" i="1"/>
  <c r="S9574" i="1"/>
  <c r="S8752" i="1"/>
  <c r="S7554" i="1"/>
  <c r="S2101" i="1"/>
  <c r="S7555" i="1"/>
  <c r="S402" i="1"/>
  <c r="S2515" i="1"/>
  <c r="S3359" i="1"/>
  <c r="S6758" i="1"/>
  <c r="S2516" i="1"/>
  <c r="S5896" i="1"/>
  <c r="S6759" i="1"/>
  <c r="S2950" i="1"/>
  <c r="S5897" i="1"/>
  <c r="S96" i="1"/>
  <c r="S97" i="1"/>
  <c r="S9575" i="1"/>
  <c r="S1670" i="1"/>
  <c r="S1671" i="1"/>
  <c r="S7556" i="1"/>
  <c r="S1672" i="1"/>
  <c r="S9147" i="1"/>
  <c r="S403" i="1"/>
  <c r="S9576" i="1"/>
  <c r="S2102" i="1"/>
  <c r="S5058" i="1"/>
  <c r="S8359" i="1"/>
  <c r="S6760" i="1"/>
  <c r="S4224" i="1"/>
  <c r="S8360" i="1"/>
  <c r="S5898" i="1"/>
  <c r="S5479" i="1"/>
  <c r="S6761" i="1"/>
  <c r="S7948" i="1"/>
  <c r="S825" i="1"/>
  <c r="S3360" i="1"/>
  <c r="S6762" i="1"/>
  <c r="S7949" i="1"/>
  <c r="S4225" i="1"/>
  <c r="S7166" i="1"/>
  <c r="S98" i="1"/>
  <c r="S2951" i="1"/>
  <c r="S5899" i="1"/>
  <c r="S5480" i="1"/>
  <c r="S826" i="1"/>
  <c r="S9577" i="1"/>
  <c r="S8361" i="1"/>
  <c r="S7557" i="1"/>
  <c r="S8753" i="1"/>
  <c r="S2517" i="1"/>
  <c r="S3789" i="1"/>
  <c r="S4624" i="1"/>
  <c r="S3790" i="1"/>
  <c r="S2952" i="1"/>
  <c r="S6763" i="1"/>
  <c r="S8754" i="1"/>
  <c r="S8362" i="1"/>
  <c r="S6764" i="1"/>
  <c r="S2103" i="1"/>
  <c r="S7950" i="1"/>
  <c r="S4226" i="1"/>
  <c r="S827" i="1"/>
  <c r="S2104" i="1"/>
  <c r="S4227" i="1"/>
  <c r="S4228" i="1"/>
  <c r="S5900" i="1"/>
  <c r="S4229" i="1"/>
  <c r="S404" i="1"/>
  <c r="S2953" i="1"/>
  <c r="S5901" i="1"/>
  <c r="S828" i="1"/>
  <c r="S7951" i="1"/>
  <c r="S7558" i="1"/>
  <c r="S7167" i="1"/>
  <c r="S4230" i="1"/>
  <c r="S9578" i="1"/>
  <c r="S1673" i="1"/>
  <c r="S1262" i="1"/>
  <c r="S6334" i="1"/>
  <c r="S4625" i="1"/>
  <c r="S829" i="1"/>
  <c r="S2954" i="1"/>
  <c r="S4626" i="1"/>
  <c r="S5059" i="1"/>
  <c r="S9579" i="1"/>
  <c r="S9148" i="1"/>
  <c r="S3361" i="1"/>
  <c r="S5902" i="1"/>
  <c r="S7168" i="1"/>
  <c r="S7559" i="1"/>
  <c r="S3791" i="1"/>
  <c r="S3792" i="1"/>
  <c r="S6335" i="1"/>
  <c r="S1674" i="1"/>
  <c r="S2518" i="1"/>
  <c r="S1675" i="1"/>
  <c r="S6765" i="1"/>
  <c r="S8755" i="1"/>
  <c r="S6336" i="1"/>
  <c r="S7169" i="1"/>
  <c r="S5481" i="1"/>
  <c r="S6766" i="1"/>
  <c r="S8756" i="1"/>
  <c r="S2955" i="1"/>
  <c r="S830" i="1"/>
  <c r="S99" i="1"/>
  <c r="S4231" i="1"/>
  <c r="S3793" i="1"/>
  <c r="S9906" i="1"/>
  <c r="S831" i="1"/>
  <c r="S2105" i="1"/>
  <c r="S2956" i="1"/>
  <c r="S5060" i="1"/>
  <c r="S832" i="1"/>
  <c r="S4627" i="1"/>
  <c r="S7560" i="1"/>
  <c r="S1676" i="1"/>
  <c r="S3794" i="1"/>
  <c r="S2106" i="1"/>
  <c r="S1263" i="1"/>
  <c r="S5482" i="1"/>
  <c r="S5483" i="1"/>
  <c r="S3362" i="1"/>
  <c r="S8363" i="1"/>
  <c r="S5903" i="1"/>
  <c r="S2107" i="1"/>
  <c r="S833" i="1"/>
  <c r="S7561" i="1"/>
  <c r="S7170" i="1"/>
  <c r="S405" i="1"/>
  <c r="S6767" i="1"/>
  <c r="S4232" i="1"/>
  <c r="S834" i="1"/>
  <c r="S5061" i="1"/>
  <c r="S3363" i="1"/>
  <c r="S6768" i="1"/>
  <c r="S5062" i="1"/>
  <c r="S406" i="1"/>
  <c r="S5063" i="1"/>
  <c r="S3795" i="1"/>
  <c r="S5904" i="1"/>
  <c r="S835" i="1"/>
  <c r="S5905" i="1"/>
  <c r="S9580" i="1"/>
  <c r="S9907" i="1"/>
  <c r="S7171" i="1"/>
  <c r="S7952" i="1"/>
  <c r="S836" i="1"/>
  <c r="S5906" i="1"/>
  <c r="S8364" i="1"/>
  <c r="S5484" i="1"/>
  <c r="S407" i="1"/>
  <c r="S5064" i="1"/>
  <c r="S5065" i="1"/>
  <c r="S3796" i="1"/>
  <c r="S6769" i="1"/>
  <c r="S1264" i="1"/>
  <c r="S3364" i="1"/>
  <c r="S3797" i="1"/>
  <c r="S2519" i="1"/>
  <c r="S7953" i="1"/>
  <c r="S3798" i="1"/>
  <c r="S7562" i="1"/>
  <c r="S837" i="1"/>
  <c r="S7172" i="1"/>
  <c r="S2957" i="1"/>
  <c r="S7954" i="1"/>
  <c r="S7955" i="1"/>
  <c r="S6337" i="1"/>
  <c r="S838" i="1"/>
  <c r="S2520" i="1"/>
  <c r="S2521" i="1"/>
  <c r="S4628" i="1"/>
  <c r="S4629" i="1"/>
  <c r="S408" i="1"/>
  <c r="S2522" i="1"/>
  <c r="S6770" i="1"/>
  <c r="S409" i="1"/>
  <c r="S5485" i="1"/>
  <c r="S5486" i="1"/>
  <c r="S7956" i="1"/>
  <c r="S7957" i="1"/>
  <c r="S7563" i="1"/>
  <c r="S4233" i="1"/>
  <c r="S2108" i="1"/>
  <c r="S3799" i="1"/>
  <c r="S2958" i="1"/>
  <c r="S410" i="1"/>
  <c r="S2109" i="1"/>
  <c r="S5907" i="1"/>
  <c r="S8365" i="1"/>
  <c r="S2959" i="1"/>
  <c r="S6771" i="1"/>
  <c r="S2960" i="1"/>
  <c r="S1677" i="1"/>
  <c r="S9581" i="1"/>
  <c r="S2110" i="1"/>
  <c r="S411" i="1"/>
  <c r="S1678" i="1"/>
  <c r="S4630" i="1"/>
  <c r="S6772" i="1"/>
  <c r="S8757" i="1"/>
  <c r="S7564" i="1"/>
  <c r="S9582" i="1"/>
  <c r="S7173" i="1"/>
  <c r="S9583" i="1"/>
  <c r="S100" i="1"/>
  <c r="S412" i="1"/>
  <c r="S2111" i="1"/>
  <c r="S9584" i="1"/>
  <c r="S839" i="1"/>
  <c r="S6773" i="1"/>
  <c r="S5487" i="1"/>
  <c r="S2523" i="1"/>
  <c r="S3800" i="1"/>
  <c r="S413" i="1"/>
  <c r="S9149" i="1"/>
  <c r="S2524" i="1"/>
  <c r="S8366" i="1"/>
  <c r="S9150" i="1"/>
  <c r="S8367" i="1"/>
  <c r="S3801" i="1"/>
  <c r="S5488" i="1"/>
  <c r="S9585" i="1"/>
  <c r="S414" i="1"/>
  <c r="S2961" i="1"/>
  <c r="S2112" i="1"/>
  <c r="S1679" i="1"/>
  <c r="S415" i="1"/>
  <c r="S1265" i="1"/>
  <c r="S3365" i="1"/>
  <c r="S4234" i="1"/>
  <c r="S7958" i="1"/>
  <c r="S101" i="1"/>
  <c r="S7565" i="1"/>
  <c r="S2525" i="1"/>
  <c r="S416" i="1"/>
  <c r="S1266" i="1"/>
  <c r="S7174" i="1"/>
  <c r="S5908" i="1"/>
  <c r="S9586" i="1"/>
  <c r="S7175" i="1"/>
  <c r="S102" i="1"/>
  <c r="S2113" i="1"/>
  <c r="S8368" i="1"/>
  <c r="S2962" i="1"/>
  <c r="S5066" i="1"/>
  <c r="S3366" i="1"/>
  <c r="S3367" i="1"/>
  <c r="S1680" i="1"/>
  <c r="S103" i="1"/>
  <c r="S5489" i="1"/>
  <c r="S417" i="1"/>
  <c r="S9587" i="1"/>
  <c r="S1267" i="1"/>
  <c r="S6774" i="1"/>
  <c r="S5490" i="1"/>
  <c r="S9588" i="1"/>
  <c r="S2526" i="1"/>
  <c r="S5067" i="1"/>
  <c r="S9908" i="1"/>
  <c r="S5491" i="1"/>
  <c r="S1268" i="1"/>
  <c r="S2114" i="1"/>
  <c r="S8369" i="1"/>
  <c r="S7566" i="1"/>
  <c r="S5068" i="1"/>
  <c r="S3802" i="1"/>
  <c r="S7959" i="1"/>
  <c r="S2963" i="1"/>
  <c r="S7176" i="1"/>
  <c r="S9909" i="1"/>
  <c r="S1681" i="1"/>
  <c r="S2527" i="1"/>
  <c r="S5492" i="1"/>
  <c r="S2528" i="1"/>
  <c r="S3803" i="1"/>
  <c r="S2964" i="1"/>
  <c r="S418" i="1"/>
  <c r="S1682" i="1"/>
  <c r="S5909" i="1"/>
  <c r="S9151" i="1"/>
  <c r="S8758" i="1"/>
  <c r="S5910" i="1"/>
  <c r="S9152" i="1"/>
  <c r="S1269" i="1"/>
  <c r="S1683" i="1"/>
  <c r="S5069" i="1"/>
  <c r="S5493" i="1"/>
  <c r="S6775" i="1"/>
  <c r="S9589" i="1"/>
  <c r="S2529" i="1"/>
  <c r="S3804" i="1"/>
  <c r="S5070" i="1"/>
  <c r="S4235" i="1"/>
  <c r="S4631" i="1"/>
  <c r="S5494" i="1"/>
  <c r="S2115" i="1"/>
  <c r="S2530" i="1"/>
  <c r="S9590" i="1"/>
  <c r="S840" i="1"/>
  <c r="S1684" i="1"/>
  <c r="S6338" i="1"/>
  <c r="S419" i="1"/>
  <c r="S9153" i="1"/>
  <c r="S5495" i="1"/>
  <c r="S1685" i="1"/>
  <c r="S1270" i="1"/>
  <c r="S7567" i="1"/>
  <c r="S1271" i="1"/>
  <c r="S5496" i="1"/>
  <c r="S420" i="1"/>
  <c r="S8759" i="1"/>
  <c r="S2116" i="1"/>
  <c r="S7568" i="1"/>
  <c r="S4632" i="1"/>
  <c r="S8370" i="1"/>
  <c r="S5911" i="1"/>
  <c r="S421" i="1"/>
  <c r="S2531" i="1"/>
  <c r="S7569" i="1"/>
  <c r="S7177" i="1"/>
  <c r="S7960" i="1"/>
  <c r="S7570" i="1"/>
  <c r="S3368" i="1"/>
  <c r="S9154" i="1"/>
  <c r="S5071" i="1"/>
  <c r="S2532" i="1"/>
  <c r="S6776" i="1"/>
  <c r="S1272" i="1"/>
  <c r="S7178" i="1"/>
  <c r="S2533" i="1"/>
  <c r="S2117" i="1"/>
  <c r="S5497" i="1"/>
  <c r="S5498" i="1"/>
  <c r="S5072" i="1"/>
  <c r="S2534" i="1"/>
  <c r="S5499" i="1"/>
  <c r="S9591" i="1"/>
  <c r="S841" i="1"/>
  <c r="S5912" i="1"/>
  <c r="S1273" i="1"/>
  <c r="S8371" i="1"/>
  <c r="S5073" i="1"/>
  <c r="S4236" i="1"/>
  <c r="S9592" i="1"/>
  <c r="S6777" i="1"/>
  <c r="S7961" i="1"/>
  <c r="S6339" i="1"/>
  <c r="S5500" i="1"/>
  <c r="S7179" i="1"/>
  <c r="S8760" i="1"/>
  <c r="S2118" i="1"/>
  <c r="S8372" i="1"/>
  <c r="S104" i="1"/>
  <c r="S422" i="1"/>
  <c r="S5501" i="1"/>
  <c r="S7571" i="1"/>
  <c r="S423" i="1"/>
  <c r="S3369" i="1"/>
  <c r="S5074" i="1"/>
  <c r="S2119" i="1"/>
  <c r="S6340" i="1"/>
  <c r="S6778" i="1"/>
  <c r="S3370" i="1"/>
  <c r="S1274" i="1"/>
  <c r="S8373" i="1"/>
  <c r="S3805" i="1"/>
  <c r="S3371" i="1"/>
  <c r="S7572" i="1"/>
  <c r="S5075" i="1"/>
  <c r="S2535" i="1"/>
  <c r="S9593" i="1"/>
  <c r="S1275" i="1"/>
  <c r="S9594" i="1"/>
  <c r="S1686" i="1"/>
  <c r="S3806" i="1"/>
  <c r="S9595" i="1"/>
  <c r="S842" i="1"/>
  <c r="S7180" i="1"/>
  <c r="S5076" i="1"/>
  <c r="S5913" i="1"/>
  <c r="S3807" i="1"/>
  <c r="S5502" i="1"/>
  <c r="S3372" i="1"/>
  <c r="S3808" i="1"/>
  <c r="S7181" i="1"/>
  <c r="S1687" i="1"/>
  <c r="S3809" i="1"/>
  <c r="S6779" i="1"/>
  <c r="S1688" i="1"/>
  <c r="S1276" i="1"/>
  <c r="S7962" i="1"/>
  <c r="S7573" i="1"/>
  <c r="S7182" i="1"/>
  <c r="S4237" i="1"/>
  <c r="S2120" i="1"/>
  <c r="S424" i="1"/>
  <c r="S7963" i="1"/>
  <c r="S5503" i="1"/>
  <c r="S425" i="1"/>
  <c r="S3373" i="1"/>
  <c r="S8374" i="1"/>
  <c r="S1277" i="1"/>
  <c r="S8761" i="1"/>
  <c r="S105" i="1"/>
  <c r="S3374" i="1"/>
  <c r="S5914" i="1"/>
  <c r="S2536" i="1"/>
  <c r="S6780" i="1"/>
  <c r="S7964" i="1"/>
  <c r="S9155" i="1"/>
  <c r="S1278" i="1"/>
  <c r="S2537" i="1"/>
  <c r="S2538" i="1"/>
  <c r="S426" i="1"/>
  <c r="S5915" i="1"/>
  <c r="S2121" i="1"/>
  <c r="S4633" i="1"/>
  <c r="S4238" i="1"/>
  <c r="S3375" i="1"/>
  <c r="S7183" i="1"/>
  <c r="S3376" i="1"/>
  <c r="S1689" i="1"/>
  <c r="S9596" i="1"/>
  <c r="S8762" i="1"/>
  <c r="S1690" i="1"/>
  <c r="S106" i="1"/>
  <c r="S1691" i="1"/>
  <c r="S9597" i="1"/>
  <c r="S427" i="1"/>
  <c r="S9910" i="1"/>
  <c r="S5916" i="1"/>
  <c r="S8375" i="1"/>
  <c r="S4634" i="1"/>
  <c r="S428" i="1"/>
  <c r="S5077" i="1"/>
  <c r="S9156" i="1"/>
  <c r="S107" i="1"/>
  <c r="S7574" i="1"/>
  <c r="S6341" i="1"/>
  <c r="S3377" i="1"/>
  <c r="S5917" i="1"/>
  <c r="S3378" i="1"/>
  <c r="S5918" i="1"/>
  <c r="S4635" i="1"/>
  <c r="S4239" i="1"/>
  <c r="S1279" i="1"/>
  <c r="S1280" i="1"/>
  <c r="S429" i="1"/>
  <c r="S8376" i="1"/>
  <c r="S2122" i="1"/>
  <c r="S5078" i="1"/>
  <c r="S8377" i="1"/>
  <c r="S1692" i="1"/>
  <c r="S5079" i="1"/>
  <c r="S6342" i="1"/>
  <c r="S7575" i="1"/>
  <c r="S108" i="1"/>
  <c r="S4240" i="1"/>
  <c r="S9157" i="1"/>
  <c r="S1693" i="1"/>
  <c r="S3810" i="1"/>
  <c r="S7576" i="1"/>
  <c r="S3811" i="1"/>
  <c r="S8378" i="1"/>
  <c r="S4636" i="1"/>
  <c r="S6781" i="1"/>
  <c r="S2539" i="1"/>
  <c r="S843" i="1"/>
  <c r="S3812" i="1"/>
  <c r="S1694" i="1"/>
  <c r="S2123" i="1"/>
  <c r="S1281" i="1"/>
  <c r="S430" i="1"/>
  <c r="S109" i="1"/>
  <c r="S7184" i="1"/>
  <c r="S9158" i="1"/>
  <c r="S9598" i="1"/>
  <c r="S2540" i="1"/>
  <c r="S9599" i="1"/>
  <c r="S6343" i="1"/>
  <c r="S4637" i="1"/>
  <c r="S1695" i="1"/>
  <c r="S1696" i="1"/>
  <c r="S431" i="1"/>
  <c r="S2965" i="1"/>
  <c r="S7577" i="1"/>
  <c r="S5504" i="1"/>
  <c r="S7578" i="1"/>
  <c r="S844" i="1"/>
  <c r="S7185" i="1"/>
  <c r="S4638" i="1"/>
  <c r="S6782" i="1"/>
  <c r="S6783" i="1"/>
  <c r="S8763" i="1"/>
  <c r="S1697" i="1"/>
  <c r="S4241" i="1"/>
  <c r="S4639" i="1"/>
  <c r="S3813" i="1"/>
  <c r="S8764" i="1"/>
  <c r="S9159" i="1"/>
  <c r="S5080" i="1"/>
  <c r="S3379" i="1"/>
  <c r="S7965" i="1"/>
  <c r="S6784" i="1"/>
  <c r="S5919" i="1"/>
  <c r="S1698" i="1"/>
  <c r="S9160" i="1"/>
  <c r="S9161" i="1"/>
  <c r="S2541" i="1"/>
  <c r="S7966" i="1"/>
  <c r="S845" i="1"/>
  <c r="S9911" i="1"/>
  <c r="S4242" i="1"/>
  <c r="S9162" i="1"/>
  <c r="S2966" i="1"/>
  <c r="S1282" i="1"/>
  <c r="S1699" i="1"/>
  <c r="S6785" i="1"/>
  <c r="S2124" i="1"/>
  <c r="S846" i="1"/>
  <c r="S4243" i="1"/>
  <c r="S8379" i="1"/>
  <c r="S847" i="1"/>
  <c r="S8380" i="1"/>
  <c r="S848" i="1"/>
  <c r="S5920" i="1"/>
  <c r="S1700" i="1"/>
  <c r="S1701" i="1"/>
  <c r="S8765" i="1"/>
  <c r="S2542" i="1"/>
  <c r="S2125" i="1"/>
  <c r="S1702" i="1"/>
  <c r="S2126" i="1"/>
  <c r="S849" i="1"/>
  <c r="S3380" i="1"/>
  <c r="S3381" i="1"/>
  <c r="S7186" i="1"/>
  <c r="S5921" i="1"/>
  <c r="S5505" i="1"/>
  <c r="S5922" i="1"/>
  <c r="S2127" i="1"/>
  <c r="S7967" i="1"/>
  <c r="S4640" i="1"/>
  <c r="S432" i="1"/>
  <c r="S8381" i="1"/>
  <c r="S1703" i="1"/>
  <c r="S7187" i="1"/>
  <c r="S8766" i="1"/>
  <c r="S4641" i="1"/>
  <c r="S2128" i="1"/>
  <c r="S8382" i="1"/>
  <c r="S3814" i="1"/>
  <c r="S3815" i="1"/>
  <c r="S4642" i="1"/>
  <c r="S8767" i="1"/>
  <c r="S4244" i="1"/>
  <c r="S6344" i="1"/>
  <c r="S9163" i="1"/>
  <c r="S1704" i="1"/>
  <c r="S3382" i="1"/>
  <c r="S7968" i="1"/>
  <c r="S9164" i="1"/>
  <c r="S3383" i="1"/>
  <c r="S9912" i="1"/>
  <c r="S2129" i="1"/>
  <c r="S4643" i="1"/>
  <c r="S6786" i="1"/>
  <c r="S850" i="1"/>
  <c r="S8383" i="1"/>
  <c r="S9165" i="1"/>
  <c r="S3816" i="1"/>
  <c r="S1283" i="1"/>
  <c r="S6787" i="1"/>
  <c r="S7579" i="1"/>
  <c r="S8768" i="1"/>
  <c r="S5923" i="1"/>
  <c r="S3384" i="1"/>
  <c r="S5081" i="1"/>
  <c r="S110" i="1"/>
  <c r="S9913" i="1"/>
  <c r="S7188" i="1"/>
  <c r="S7969" i="1"/>
  <c r="S2130" i="1"/>
  <c r="S3817" i="1"/>
  <c r="S4644" i="1"/>
  <c r="S851" i="1"/>
  <c r="S4645" i="1"/>
  <c r="S1705" i="1"/>
  <c r="S1284" i="1"/>
  <c r="S5506" i="1"/>
  <c r="S7970" i="1"/>
  <c r="S852" i="1"/>
  <c r="S9166" i="1"/>
  <c r="S6788" i="1"/>
  <c r="S5082" i="1"/>
  <c r="S5924" i="1"/>
  <c r="S7189" i="1"/>
  <c r="S8384" i="1"/>
  <c r="S2131" i="1"/>
  <c r="S5925" i="1"/>
  <c r="S3385" i="1"/>
  <c r="S1706" i="1"/>
  <c r="S9600" i="1"/>
  <c r="S2967" i="1"/>
  <c r="S111" i="1"/>
  <c r="S4245" i="1"/>
  <c r="S2968" i="1"/>
  <c r="S4646" i="1"/>
  <c r="S3386" i="1"/>
  <c r="S5507" i="1"/>
  <c r="S7971" i="1"/>
  <c r="S7190" i="1"/>
  <c r="S2969" i="1"/>
  <c r="S4246" i="1"/>
  <c r="S2132" i="1"/>
  <c r="S9601" i="1"/>
  <c r="S433" i="1"/>
  <c r="S434" i="1"/>
  <c r="S2543" i="1"/>
  <c r="S6345" i="1"/>
  <c r="S5508" i="1"/>
  <c r="S5083" i="1"/>
  <c r="S4247" i="1"/>
  <c r="S3818" i="1"/>
  <c r="S1707" i="1"/>
  <c r="S1708" i="1"/>
  <c r="S3387" i="1"/>
  <c r="S7191" i="1"/>
  <c r="S9914" i="1"/>
  <c r="S5926" i="1"/>
  <c r="S8769" i="1"/>
  <c r="S7192" i="1"/>
  <c r="S435" i="1"/>
  <c r="S6346" i="1"/>
  <c r="S1285" i="1"/>
  <c r="S5927" i="1"/>
  <c r="S5928" i="1"/>
  <c r="S9602" i="1"/>
  <c r="S7580" i="1"/>
  <c r="S6789" i="1"/>
  <c r="S2970" i="1"/>
  <c r="S5084" i="1"/>
  <c r="S436" i="1"/>
  <c r="S6790" i="1"/>
  <c r="S4248" i="1"/>
  <c r="S8770" i="1"/>
  <c r="S4249" i="1"/>
  <c r="S7972" i="1"/>
  <c r="S2544" i="1"/>
  <c r="S853" i="1"/>
  <c r="S1286" i="1"/>
  <c r="S9167" i="1"/>
  <c r="S6791" i="1"/>
  <c r="S8771" i="1"/>
  <c r="S6792" i="1"/>
  <c r="S1709" i="1"/>
  <c r="S4647" i="1"/>
  <c r="S5509" i="1"/>
  <c r="S3388" i="1"/>
  <c r="S1710" i="1"/>
  <c r="S3389" i="1"/>
  <c r="S3390" i="1"/>
  <c r="S4250" i="1"/>
  <c r="S8385" i="1"/>
  <c r="S1287" i="1"/>
  <c r="S8386" i="1"/>
  <c r="S6793" i="1"/>
  <c r="S7581" i="1"/>
  <c r="S1711" i="1"/>
  <c r="S2971" i="1"/>
  <c r="S1712" i="1"/>
  <c r="S7973" i="1"/>
  <c r="S9603" i="1"/>
  <c r="S1288" i="1"/>
  <c r="S2545" i="1"/>
  <c r="S4648" i="1"/>
  <c r="S5929" i="1"/>
  <c r="S4649" i="1"/>
  <c r="S2972" i="1"/>
  <c r="S5085" i="1"/>
  <c r="S7193" i="1"/>
  <c r="S437" i="1"/>
  <c r="S4650" i="1"/>
  <c r="S5510" i="1"/>
  <c r="S7974" i="1"/>
  <c r="S2133" i="1"/>
  <c r="S8387" i="1"/>
  <c r="S3391" i="1"/>
  <c r="S7975" i="1"/>
  <c r="S9915" i="1"/>
  <c r="S4651" i="1"/>
  <c r="S9168" i="1"/>
  <c r="S2973" i="1"/>
  <c r="S2546" i="1"/>
  <c r="S2974" i="1"/>
  <c r="S2547" i="1"/>
  <c r="S6347" i="1"/>
  <c r="S4652" i="1"/>
  <c r="S8388" i="1"/>
  <c r="S5511" i="1"/>
  <c r="S7194" i="1"/>
  <c r="S7195" i="1"/>
  <c r="S3392" i="1"/>
  <c r="S7196" i="1"/>
  <c r="S9604" i="1"/>
  <c r="S3819" i="1"/>
  <c r="S9605" i="1"/>
  <c r="S3393" i="1"/>
  <c r="S1713" i="1"/>
  <c r="S3820" i="1"/>
  <c r="S5930" i="1"/>
  <c r="S4251" i="1"/>
  <c r="S2548" i="1"/>
  <c r="S6794" i="1"/>
  <c r="S1289" i="1"/>
  <c r="S7582" i="1"/>
  <c r="S438" i="1"/>
  <c r="S439" i="1"/>
  <c r="S3821" i="1"/>
  <c r="S5931" i="1"/>
  <c r="S2975" i="1"/>
  <c r="S3822" i="1"/>
  <c r="S854" i="1"/>
  <c r="S1714" i="1"/>
  <c r="S9169" i="1"/>
  <c r="S8389" i="1"/>
  <c r="S2976" i="1"/>
  <c r="S7976" i="1"/>
  <c r="S2134" i="1"/>
  <c r="S112" i="1"/>
  <c r="S4653" i="1"/>
  <c r="S1715" i="1"/>
  <c r="S440" i="1"/>
  <c r="S855" i="1"/>
  <c r="S856" i="1"/>
  <c r="S7197" i="1"/>
  <c r="S9916" i="1"/>
  <c r="S4654" i="1"/>
  <c r="S9917" i="1"/>
  <c r="S3823" i="1"/>
  <c r="S3824" i="1"/>
  <c r="S8772" i="1"/>
  <c r="S1290" i="1"/>
  <c r="S8773" i="1"/>
  <c r="S857" i="1"/>
  <c r="S3394" i="1"/>
  <c r="S5086" i="1"/>
  <c r="S8774" i="1"/>
  <c r="S9606" i="1"/>
  <c r="S7198" i="1"/>
  <c r="S8390" i="1"/>
  <c r="S441" i="1"/>
  <c r="S4655" i="1"/>
  <c r="S6348" i="1"/>
  <c r="S113" i="1"/>
  <c r="S7583" i="1"/>
  <c r="S8391" i="1"/>
  <c r="S858" i="1"/>
  <c r="S5512" i="1"/>
  <c r="S5087" i="1"/>
  <c r="S7199" i="1"/>
  <c r="S9170" i="1"/>
  <c r="S2135" i="1"/>
  <c r="S4656" i="1"/>
  <c r="S5932" i="1"/>
  <c r="S114" i="1"/>
  <c r="S442" i="1"/>
  <c r="S2977" i="1"/>
  <c r="S9607" i="1"/>
  <c r="S443" i="1"/>
  <c r="S2978" i="1"/>
  <c r="S2979" i="1"/>
  <c r="S6349" i="1"/>
  <c r="S2549" i="1"/>
  <c r="S4657" i="1"/>
  <c r="S9171" i="1"/>
  <c r="S3395" i="1"/>
  <c r="S2136" i="1"/>
  <c r="S444" i="1"/>
  <c r="S4658" i="1"/>
  <c r="S2137" i="1"/>
  <c r="S5933" i="1"/>
  <c r="S7584" i="1"/>
  <c r="S4252" i="1"/>
  <c r="S4253" i="1"/>
  <c r="S5513" i="1"/>
  <c r="S2138" i="1"/>
  <c r="S9172" i="1"/>
  <c r="S1716" i="1"/>
  <c r="S3825" i="1"/>
  <c r="S3396" i="1"/>
  <c r="S3826" i="1"/>
  <c r="S7977" i="1"/>
  <c r="S5514" i="1"/>
  <c r="S7200" i="1"/>
  <c r="S5934" i="1"/>
  <c r="S2550" i="1"/>
  <c r="S2551" i="1"/>
  <c r="S4659" i="1"/>
  <c r="S2552" i="1"/>
  <c r="S2139" i="1"/>
  <c r="S5515" i="1"/>
  <c r="S1291" i="1"/>
  <c r="S115" i="1"/>
  <c r="S1717" i="1"/>
  <c r="S3827" i="1"/>
  <c r="S5088" i="1"/>
  <c r="S116" i="1"/>
  <c r="S117" i="1"/>
  <c r="S859" i="1"/>
  <c r="S9173" i="1"/>
  <c r="S5089" i="1"/>
  <c r="S118" i="1"/>
  <c r="S5935" i="1"/>
  <c r="S9174" i="1"/>
  <c r="S860" i="1"/>
  <c r="S8775" i="1"/>
  <c r="S9175" i="1"/>
  <c r="S9176" i="1"/>
  <c r="S7201" i="1"/>
  <c r="S2980" i="1"/>
  <c r="S7585" i="1"/>
  <c r="S7586" i="1"/>
  <c r="S7587" i="1"/>
  <c r="S2140" i="1"/>
  <c r="S8392" i="1"/>
  <c r="S6350" i="1"/>
  <c r="S1292" i="1"/>
  <c r="S7978" i="1"/>
  <c r="S8393" i="1"/>
  <c r="S5516" i="1"/>
  <c r="S1293" i="1"/>
  <c r="S1294" i="1"/>
  <c r="S8394" i="1"/>
  <c r="S3828" i="1"/>
  <c r="S9177" i="1"/>
  <c r="S6351" i="1"/>
  <c r="S3397" i="1"/>
  <c r="S8776" i="1"/>
  <c r="S9178" i="1"/>
  <c r="S8777" i="1"/>
  <c r="S3829" i="1"/>
  <c r="S5936" i="1"/>
  <c r="S4660" i="1"/>
  <c r="S3830" i="1"/>
  <c r="S7979" i="1"/>
  <c r="S3398" i="1"/>
  <c r="S2141" i="1"/>
  <c r="S861" i="1"/>
  <c r="S3399" i="1"/>
  <c r="S2981" i="1"/>
  <c r="S2553" i="1"/>
  <c r="S5090" i="1"/>
  <c r="S5091" i="1"/>
  <c r="S3831" i="1"/>
  <c r="S5517" i="1"/>
  <c r="S7980" i="1"/>
  <c r="S3400" i="1"/>
  <c r="S9608" i="1"/>
  <c r="S3401" i="1"/>
  <c r="S7981" i="1"/>
  <c r="S7982" i="1"/>
  <c r="S6795" i="1"/>
  <c r="S4254" i="1"/>
  <c r="S8778" i="1"/>
  <c r="S5092" i="1"/>
  <c r="S1295" i="1"/>
  <c r="S119" i="1"/>
  <c r="S1296" i="1"/>
  <c r="S8395" i="1"/>
  <c r="S4255" i="1"/>
  <c r="S9179" i="1"/>
  <c r="S8396" i="1"/>
  <c r="S3832" i="1"/>
  <c r="S5518" i="1"/>
  <c r="S5093" i="1"/>
  <c r="S120" i="1"/>
  <c r="S5519" i="1"/>
  <c r="S6796" i="1"/>
  <c r="S5937" i="1"/>
  <c r="S3402" i="1"/>
  <c r="S5094" i="1"/>
  <c r="S7983" i="1"/>
  <c r="S6352" i="1"/>
  <c r="S2142" i="1"/>
  <c r="S5938" i="1"/>
  <c r="S7588" i="1"/>
  <c r="S121" i="1"/>
  <c r="S2982" i="1"/>
  <c r="S2983" i="1"/>
  <c r="S6353" i="1"/>
  <c r="S7984" i="1"/>
  <c r="S445" i="1"/>
  <c r="S446" i="1"/>
  <c r="S8397" i="1"/>
  <c r="S5520" i="1"/>
  <c r="S5939" i="1"/>
  <c r="S1297" i="1"/>
  <c r="S1298" i="1"/>
  <c r="S122" i="1"/>
  <c r="S4661" i="1"/>
  <c r="S6797" i="1"/>
  <c r="S4256" i="1"/>
  <c r="S7985" i="1"/>
  <c r="S5521" i="1"/>
  <c r="S8779" i="1"/>
  <c r="S4662" i="1"/>
  <c r="S5095" i="1"/>
  <c r="S6354" i="1"/>
  <c r="S5096" i="1"/>
  <c r="S2143" i="1"/>
  <c r="S862" i="1"/>
  <c r="S9609" i="1"/>
  <c r="S9918" i="1"/>
  <c r="S2984" i="1"/>
  <c r="S7986" i="1"/>
  <c r="S447" i="1"/>
  <c r="S2985" i="1"/>
  <c r="S2554" i="1"/>
  <c r="S8780" i="1"/>
  <c r="S6355" i="1"/>
  <c r="S1718" i="1"/>
  <c r="S4257" i="1"/>
  <c r="S8781" i="1"/>
  <c r="S863" i="1"/>
  <c r="S7202" i="1"/>
  <c r="S3403" i="1"/>
  <c r="S9610" i="1"/>
  <c r="S5940" i="1"/>
  <c r="S3404" i="1"/>
  <c r="S4663" i="1"/>
  <c r="S448" i="1"/>
  <c r="S6798" i="1"/>
  <c r="S4664" i="1"/>
  <c r="S9919" i="1"/>
  <c r="S4665" i="1"/>
  <c r="S5522" i="1"/>
  <c r="S4666" i="1"/>
  <c r="S3833" i="1"/>
  <c r="S4258" i="1"/>
  <c r="S9180" i="1"/>
  <c r="S7203" i="1"/>
  <c r="S5097" i="1"/>
  <c r="S5098" i="1"/>
  <c r="S1719" i="1"/>
  <c r="S9920" i="1"/>
  <c r="S8398" i="1"/>
  <c r="S9181" i="1"/>
  <c r="S6356" i="1"/>
  <c r="S2986" i="1"/>
  <c r="S2987" i="1"/>
  <c r="S5523" i="1"/>
  <c r="S2144" i="1"/>
  <c r="S6357" i="1"/>
  <c r="S4667" i="1"/>
  <c r="S123" i="1"/>
  <c r="S9611" i="1"/>
  <c r="S864" i="1"/>
  <c r="S8399" i="1"/>
  <c r="S4259" i="1"/>
  <c r="S8400" i="1"/>
  <c r="S449" i="1"/>
  <c r="S4668" i="1"/>
  <c r="S5099" i="1"/>
  <c r="S8782" i="1"/>
  <c r="S124" i="1"/>
  <c r="S5524" i="1"/>
  <c r="S3834" i="1"/>
  <c r="S3835" i="1"/>
  <c r="S450" i="1"/>
  <c r="S6358" i="1"/>
  <c r="S7589" i="1"/>
  <c r="S2555" i="1"/>
  <c r="S5941" i="1"/>
  <c r="S1299" i="1"/>
  <c r="S451" i="1"/>
  <c r="S865" i="1"/>
  <c r="S9612" i="1"/>
  <c r="S5525" i="1"/>
  <c r="S2145" i="1"/>
  <c r="S3836" i="1"/>
  <c r="S6799" i="1"/>
  <c r="S8401" i="1"/>
  <c r="S452" i="1"/>
  <c r="S453" i="1"/>
  <c r="S454" i="1"/>
  <c r="S5100" i="1"/>
  <c r="S9182" i="1"/>
  <c r="S4669" i="1"/>
  <c r="S6359" i="1"/>
  <c r="S8783" i="1"/>
  <c r="S5942" i="1"/>
  <c r="S4670" i="1"/>
  <c r="S9613" i="1"/>
  <c r="S3405" i="1"/>
  <c r="S5943" i="1"/>
  <c r="S1720" i="1"/>
  <c r="S1300" i="1"/>
  <c r="S4671" i="1"/>
  <c r="S4260" i="1"/>
  <c r="S2556" i="1"/>
  <c r="S4261" i="1"/>
  <c r="S2988" i="1"/>
  <c r="S9614" i="1"/>
  <c r="S2989" i="1"/>
  <c r="S5101" i="1"/>
  <c r="S1301" i="1"/>
  <c r="S6360" i="1"/>
  <c r="S3406" i="1"/>
  <c r="S4672" i="1"/>
  <c r="S9183" i="1"/>
  <c r="S1721" i="1"/>
  <c r="S2146" i="1"/>
  <c r="S2990" i="1"/>
  <c r="S2557" i="1"/>
  <c r="S9921" i="1"/>
  <c r="S9184" i="1"/>
  <c r="S9615" i="1"/>
  <c r="S6361" i="1"/>
  <c r="S8402" i="1"/>
  <c r="S7987" i="1"/>
  <c r="S1302" i="1"/>
  <c r="S5526" i="1"/>
  <c r="S5102" i="1"/>
  <c r="S125" i="1"/>
  <c r="S9185" i="1"/>
  <c r="S455" i="1"/>
  <c r="S3837" i="1"/>
  <c r="S9186" i="1"/>
  <c r="S866" i="1"/>
  <c r="S5944" i="1"/>
  <c r="S5945" i="1"/>
  <c r="S4673" i="1"/>
  <c r="S7590" i="1"/>
  <c r="S456" i="1"/>
  <c r="S8403" i="1"/>
  <c r="S4262" i="1"/>
  <c r="S4674" i="1"/>
  <c r="S2558" i="1"/>
  <c r="S6800" i="1"/>
  <c r="S457" i="1"/>
  <c r="S2147" i="1"/>
  <c r="S1722" i="1"/>
  <c r="S7591" i="1"/>
  <c r="S5946" i="1"/>
  <c r="S1303" i="1"/>
  <c r="S8784" i="1"/>
  <c r="S2559" i="1"/>
  <c r="S9187" i="1"/>
  <c r="S458" i="1"/>
  <c r="S5947" i="1"/>
  <c r="S8785" i="1"/>
  <c r="S6362" i="1"/>
  <c r="S459" i="1"/>
  <c r="S9188" i="1"/>
  <c r="S1723" i="1"/>
  <c r="S5948" i="1"/>
  <c r="S8404" i="1"/>
  <c r="S9616" i="1"/>
  <c r="S9617" i="1"/>
  <c r="S5527" i="1"/>
  <c r="S8405" i="1"/>
  <c r="S2560" i="1"/>
  <c r="S8406" i="1"/>
  <c r="S4263" i="1"/>
  <c r="S8786" i="1"/>
  <c r="S5949" i="1"/>
  <c r="S867" i="1"/>
  <c r="S2148" i="1"/>
  <c r="S9189" i="1"/>
  <c r="S2561" i="1"/>
  <c r="S9190" i="1"/>
  <c r="S9618" i="1"/>
  <c r="S6363" i="1"/>
  <c r="S8787" i="1"/>
  <c r="S1304" i="1"/>
  <c r="S1305" i="1"/>
  <c r="S4264" i="1"/>
  <c r="S7592" i="1"/>
  <c r="S8788" i="1"/>
  <c r="S4265" i="1"/>
  <c r="S6801" i="1"/>
  <c r="S4266" i="1"/>
  <c r="S3838" i="1"/>
  <c r="S1306" i="1"/>
  <c r="S5950" i="1"/>
  <c r="S3407" i="1"/>
  <c r="S6802" i="1"/>
  <c r="S9619" i="1"/>
  <c r="S2149" i="1"/>
  <c r="S3839" i="1"/>
  <c r="S5951" i="1"/>
  <c r="S2991" i="1"/>
  <c r="S7988" i="1"/>
  <c r="S4675" i="1"/>
  <c r="S6803" i="1"/>
  <c r="S2992" i="1"/>
  <c r="S1724" i="1"/>
  <c r="S1307" i="1"/>
  <c r="S7593" i="1"/>
  <c r="S8789" i="1"/>
  <c r="S3840" i="1"/>
  <c r="S3408" i="1"/>
  <c r="S9620" i="1"/>
  <c r="S460" i="1"/>
  <c r="S1725" i="1"/>
  <c r="S9621" i="1"/>
  <c r="S8407" i="1"/>
  <c r="S3409" i="1"/>
  <c r="S8408" i="1"/>
  <c r="S7594" i="1"/>
  <c r="S2150" i="1"/>
  <c r="S9922" i="1"/>
  <c r="S9622" i="1"/>
  <c r="S6804" i="1"/>
  <c r="S461" i="1"/>
  <c r="S7204" i="1"/>
  <c r="S7205" i="1"/>
  <c r="S9623" i="1"/>
  <c r="S9624" i="1"/>
  <c r="S7595" i="1"/>
  <c r="S126" i="1"/>
  <c r="S5952" i="1"/>
  <c r="S7596" i="1"/>
  <c r="S1308" i="1"/>
  <c r="S6364" i="1"/>
  <c r="S5528" i="1"/>
  <c r="S9625" i="1"/>
  <c r="S9626" i="1"/>
  <c r="S6365" i="1"/>
  <c r="S3841" i="1"/>
  <c r="S7206" i="1"/>
  <c r="S868" i="1"/>
  <c r="S4267" i="1"/>
  <c r="S5529" i="1"/>
  <c r="S2993" i="1"/>
  <c r="S5103" i="1"/>
  <c r="S5953" i="1"/>
  <c r="S869" i="1"/>
  <c r="S2151" i="1"/>
  <c r="S1309" i="1"/>
  <c r="S5530" i="1"/>
  <c r="S5954" i="1"/>
  <c r="S3410" i="1"/>
  <c r="S4268" i="1"/>
  <c r="S4676" i="1"/>
  <c r="S6366" i="1"/>
  <c r="S8409" i="1"/>
  <c r="S2152" i="1"/>
  <c r="S4269" i="1"/>
  <c r="S5104" i="1"/>
  <c r="S5955" i="1"/>
  <c r="S2153" i="1"/>
  <c r="S2562" i="1"/>
  <c r="S7989" i="1"/>
  <c r="S870" i="1"/>
  <c r="S2154" i="1"/>
  <c r="S2563" i="1"/>
  <c r="S871" i="1"/>
  <c r="S9923" i="1"/>
  <c r="S8790" i="1"/>
  <c r="S5956" i="1"/>
  <c r="S7207" i="1"/>
  <c r="S6367" i="1"/>
  <c r="S1310" i="1"/>
  <c r="S2564" i="1"/>
  <c r="S5105" i="1"/>
  <c r="S9627" i="1"/>
  <c r="S2565" i="1"/>
  <c r="S2155" i="1"/>
  <c r="S7208" i="1"/>
  <c r="S4677" i="1"/>
  <c r="S3411" i="1"/>
  <c r="S2566" i="1"/>
  <c r="S2156" i="1"/>
  <c r="S4270" i="1"/>
  <c r="S5957" i="1"/>
  <c r="S1726" i="1"/>
  <c r="S3412" i="1"/>
  <c r="S462" i="1"/>
  <c r="S2157" i="1"/>
  <c r="S5531" i="1"/>
  <c r="S2567" i="1"/>
  <c r="S2158" i="1"/>
  <c r="S7597" i="1"/>
  <c r="S1727" i="1"/>
  <c r="S7598" i="1"/>
  <c r="S5532" i="1"/>
  <c r="S9924" i="1"/>
  <c r="S5958" i="1"/>
  <c r="S7990" i="1"/>
  <c r="S9191" i="1"/>
  <c r="S1311" i="1"/>
  <c r="S4678" i="1"/>
  <c r="S8791" i="1"/>
  <c r="S5533" i="1"/>
  <c r="S7991" i="1"/>
  <c r="S1728" i="1"/>
  <c r="S4679" i="1"/>
  <c r="S5534" i="1"/>
  <c r="S127" i="1"/>
  <c r="S872" i="1"/>
  <c r="S7209" i="1"/>
  <c r="S9192" i="1"/>
  <c r="S4680" i="1"/>
  <c r="S1312" i="1"/>
  <c r="S9193" i="1"/>
  <c r="S5959" i="1"/>
  <c r="S1313" i="1"/>
  <c r="S7992" i="1"/>
  <c r="S463" i="1"/>
  <c r="S4681" i="1"/>
  <c r="S3413" i="1"/>
  <c r="S7599" i="1"/>
  <c r="S5535" i="1"/>
  <c r="S9628" i="1"/>
  <c r="S873" i="1"/>
  <c r="S4271" i="1"/>
  <c r="S3842" i="1"/>
  <c r="S5106" i="1"/>
  <c r="S5107" i="1"/>
  <c r="S9194" i="1"/>
  <c r="S4682" i="1"/>
  <c r="S7210" i="1"/>
  <c r="S3414" i="1"/>
  <c r="S5536" i="1"/>
  <c r="S6805" i="1"/>
  <c r="S3415" i="1"/>
  <c r="S8410" i="1"/>
  <c r="S9925" i="1"/>
  <c r="S9629" i="1"/>
  <c r="S4272" i="1"/>
  <c r="S874" i="1"/>
  <c r="S7211" i="1"/>
  <c r="S1729" i="1"/>
  <c r="S8792" i="1"/>
  <c r="S8793" i="1"/>
  <c r="S5537" i="1"/>
  <c r="S6806" i="1"/>
  <c r="S8794" i="1"/>
  <c r="S6807" i="1"/>
  <c r="S9926" i="1"/>
  <c r="S3843" i="1"/>
  <c r="S464" i="1"/>
  <c r="S4683" i="1"/>
  <c r="S3844" i="1"/>
  <c r="S2994" i="1"/>
  <c r="S7212" i="1"/>
  <c r="S465" i="1"/>
  <c r="S7213" i="1"/>
  <c r="S9927" i="1"/>
  <c r="S7600" i="1"/>
  <c r="S9630" i="1"/>
  <c r="S9631" i="1"/>
  <c r="S466" i="1"/>
  <c r="S8411" i="1"/>
  <c r="S7601" i="1"/>
  <c r="S9195" i="1"/>
  <c r="S3416" i="1"/>
  <c r="S7602" i="1"/>
  <c r="S4684" i="1"/>
  <c r="S6368" i="1"/>
  <c r="S5538" i="1"/>
  <c r="S7993" i="1"/>
  <c r="S2995" i="1"/>
  <c r="S5539" i="1"/>
  <c r="S7603" i="1"/>
  <c r="S2159" i="1"/>
  <c r="S7604" i="1"/>
  <c r="S9196" i="1"/>
  <c r="S1314" i="1"/>
  <c r="S6369" i="1"/>
  <c r="S9928" i="1"/>
  <c r="S8412" i="1"/>
  <c r="S7214" i="1"/>
  <c r="S4273" i="1"/>
  <c r="S7994" i="1"/>
  <c r="S4274" i="1"/>
  <c r="S7215" i="1"/>
  <c r="S4275" i="1"/>
  <c r="S5108" i="1"/>
  <c r="S128" i="1"/>
  <c r="S4276" i="1"/>
  <c r="S5960" i="1"/>
  <c r="S875" i="1"/>
  <c r="S6370" i="1"/>
  <c r="S2160" i="1"/>
  <c r="S3417" i="1"/>
  <c r="S9632" i="1"/>
  <c r="S4277" i="1"/>
  <c r="S7605" i="1"/>
  <c r="S876" i="1"/>
  <c r="S5540" i="1"/>
  <c r="S1730" i="1"/>
  <c r="S4278" i="1"/>
  <c r="S9929" i="1"/>
  <c r="S5541" i="1"/>
  <c r="S1731" i="1"/>
  <c r="S1315" i="1"/>
  <c r="S1732" i="1"/>
  <c r="S9197" i="1"/>
  <c r="S1316" i="1"/>
  <c r="S4685" i="1"/>
  <c r="S2161" i="1"/>
  <c r="S6371" i="1"/>
  <c r="S9198" i="1"/>
  <c r="S1317" i="1"/>
  <c r="S877" i="1"/>
  <c r="S3418" i="1"/>
  <c r="S7216" i="1"/>
  <c r="S6372" i="1"/>
  <c r="S878" i="1"/>
  <c r="S6373" i="1"/>
  <c r="S1318" i="1"/>
  <c r="S5961" i="1"/>
  <c r="S2996" i="1"/>
  <c r="S9199" i="1"/>
  <c r="S9200" i="1"/>
  <c r="S879" i="1"/>
  <c r="S9201" i="1"/>
  <c r="S5542" i="1"/>
  <c r="S9202" i="1"/>
  <c r="S6374" i="1"/>
  <c r="S4279" i="1"/>
  <c r="S1733" i="1"/>
  <c r="S2162" i="1"/>
  <c r="S8413" i="1"/>
  <c r="S5962" i="1"/>
  <c r="S7995" i="1"/>
  <c r="S7606" i="1"/>
  <c r="S8795" i="1"/>
  <c r="S129" i="1"/>
  <c r="S3419" i="1"/>
  <c r="S1319" i="1"/>
  <c r="S7607" i="1"/>
  <c r="S2163" i="1"/>
  <c r="S2997" i="1"/>
  <c r="S7996" i="1"/>
  <c r="S5963" i="1"/>
  <c r="S2568" i="1"/>
  <c r="S467" i="1"/>
  <c r="S2569" i="1"/>
  <c r="S3845" i="1"/>
  <c r="S3420" i="1"/>
  <c r="S880" i="1"/>
  <c r="S6375" i="1"/>
  <c r="S2570" i="1"/>
  <c r="S2164" i="1"/>
  <c r="S1734" i="1"/>
  <c r="S6808" i="1"/>
  <c r="S881" i="1"/>
  <c r="S5543" i="1"/>
  <c r="S2571" i="1"/>
  <c r="S468" i="1"/>
  <c r="S2572" i="1"/>
  <c r="S7608" i="1"/>
  <c r="S3421" i="1"/>
  <c r="S4686" i="1"/>
  <c r="S7609" i="1"/>
  <c r="S5964" i="1"/>
  <c r="S1735" i="1"/>
  <c r="S6809" i="1"/>
  <c r="S5544" i="1"/>
  <c r="S6810" i="1"/>
  <c r="S8414" i="1"/>
  <c r="S2998" i="1"/>
  <c r="S9633" i="1"/>
  <c r="S6376" i="1"/>
  <c r="S882" i="1"/>
  <c r="S2165" i="1"/>
  <c r="S6377" i="1"/>
  <c r="S5109" i="1"/>
  <c r="S1320" i="1"/>
  <c r="S7610" i="1"/>
  <c r="S9930" i="1"/>
  <c r="S4687" i="1"/>
  <c r="S883" i="1"/>
  <c r="S8415" i="1"/>
  <c r="S7217" i="1"/>
  <c r="S9203" i="1"/>
  <c r="S1736" i="1"/>
  <c r="S3846" i="1"/>
  <c r="S2999" i="1"/>
  <c r="S1737" i="1"/>
  <c r="S4688" i="1"/>
  <c r="S3000" i="1"/>
  <c r="S2573" i="1"/>
  <c r="S1321" i="1"/>
  <c r="S2574" i="1"/>
  <c r="S2166" i="1"/>
  <c r="S9634" i="1"/>
  <c r="S130" i="1"/>
  <c r="S7218" i="1"/>
  <c r="S2167" i="1"/>
  <c r="S2168" i="1"/>
  <c r="S2575" i="1"/>
  <c r="S3847" i="1"/>
  <c r="S6378" i="1"/>
  <c r="S131" i="1"/>
  <c r="S8796" i="1"/>
  <c r="S1738" i="1"/>
  <c r="S1322" i="1"/>
  <c r="S9635" i="1"/>
  <c r="S3848" i="1"/>
  <c r="S5965" i="1"/>
  <c r="S2576" i="1"/>
  <c r="S3849" i="1"/>
  <c r="S469" i="1"/>
  <c r="S4689" i="1"/>
  <c r="S1323" i="1"/>
  <c r="S3850" i="1"/>
  <c r="S5545" i="1"/>
  <c r="S2577" i="1"/>
  <c r="S4690" i="1"/>
  <c r="S5110" i="1"/>
  <c r="S1324" i="1"/>
  <c r="S7997" i="1"/>
  <c r="S1739" i="1"/>
  <c r="S4691" i="1"/>
  <c r="S9204" i="1"/>
  <c r="S470" i="1"/>
  <c r="S9205" i="1"/>
  <c r="S2578" i="1"/>
  <c r="S8416" i="1"/>
  <c r="S884" i="1"/>
  <c r="S2579" i="1"/>
  <c r="S6811" i="1"/>
  <c r="S3001" i="1"/>
  <c r="S3422" i="1"/>
  <c r="S7611" i="1"/>
  <c r="S9931" i="1"/>
  <c r="S5966" i="1"/>
  <c r="S7612" i="1"/>
  <c r="S7219" i="1"/>
  <c r="S7220" i="1"/>
  <c r="S6379" i="1"/>
  <c r="S7998" i="1"/>
  <c r="S5546" i="1"/>
  <c r="S2169" i="1"/>
  <c r="S471" i="1"/>
  <c r="S132" i="1"/>
  <c r="S9932" i="1"/>
  <c r="S9206" i="1"/>
  <c r="S472" i="1"/>
  <c r="S7613" i="1"/>
  <c r="S2580" i="1"/>
  <c r="S3851" i="1"/>
  <c r="S3852" i="1"/>
  <c r="S7999" i="1"/>
  <c r="S5111" i="1"/>
  <c r="S3423" i="1"/>
  <c r="S1325" i="1"/>
  <c r="S5112" i="1"/>
  <c r="S7221" i="1"/>
  <c r="S9207" i="1"/>
  <c r="S8417" i="1"/>
  <c r="S3002" i="1"/>
  <c r="S473" i="1"/>
  <c r="S9636" i="1"/>
  <c r="S9637" i="1"/>
  <c r="S4280" i="1"/>
  <c r="S4281" i="1"/>
  <c r="S3424" i="1"/>
  <c r="S5547" i="1"/>
  <c r="S5967" i="1"/>
  <c r="S7614" i="1"/>
  <c r="S3425" i="1"/>
  <c r="S7615" i="1"/>
  <c r="S8418" i="1"/>
  <c r="S4282" i="1"/>
  <c r="S8000" i="1"/>
  <c r="S5548" i="1"/>
  <c r="S5549" i="1"/>
  <c r="S4283" i="1"/>
  <c r="S7616" i="1"/>
  <c r="S885" i="1"/>
  <c r="S7222" i="1"/>
  <c r="S5550" i="1"/>
  <c r="S1326" i="1"/>
  <c r="S5551" i="1"/>
  <c r="S5968" i="1"/>
  <c r="S5552" i="1"/>
  <c r="S5553" i="1"/>
  <c r="S2170" i="1"/>
  <c r="S3003" i="1"/>
  <c r="S8797" i="1"/>
  <c r="S474" i="1"/>
  <c r="S7617" i="1"/>
  <c r="S1740" i="1"/>
  <c r="S3853" i="1"/>
  <c r="S3426" i="1"/>
  <c r="S2581" i="1"/>
  <c r="S4692" i="1"/>
  <c r="S133" i="1"/>
  <c r="S475" i="1"/>
  <c r="S5554" i="1"/>
  <c r="S8798" i="1"/>
  <c r="S3004" i="1"/>
  <c r="S1741" i="1"/>
  <c r="S8001" i="1"/>
  <c r="S1327" i="1"/>
  <c r="S3427" i="1"/>
  <c r="S5969" i="1"/>
  <c r="S9208" i="1"/>
  <c r="S3854" i="1"/>
  <c r="S8002" i="1"/>
  <c r="S9209" i="1"/>
  <c r="S2171" i="1"/>
  <c r="S3005" i="1"/>
  <c r="S886" i="1"/>
  <c r="S8799" i="1"/>
  <c r="S887" i="1"/>
  <c r="S2172" i="1"/>
  <c r="S476" i="1"/>
  <c r="S2582" i="1"/>
  <c r="S1328" i="1"/>
  <c r="S4284" i="1"/>
  <c r="S6812" i="1"/>
  <c r="S134" i="1"/>
  <c r="S8003" i="1"/>
  <c r="S5555" i="1"/>
  <c r="S9638" i="1"/>
  <c r="S7223" i="1"/>
  <c r="S3855" i="1"/>
  <c r="S8419" i="1"/>
  <c r="S2583" i="1"/>
  <c r="S8420" i="1"/>
  <c r="S1329" i="1"/>
  <c r="S9210" i="1"/>
  <c r="S7618" i="1"/>
  <c r="S1330" i="1"/>
  <c r="S477" i="1"/>
  <c r="S5556" i="1"/>
  <c r="S8421" i="1"/>
  <c r="S3428" i="1"/>
  <c r="S9211" i="1"/>
  <c r="S1742" i="1"/>
  <c r="S3006" i="1"/>
  <c r="S9212" i="1"/>
  <c r="S7619" i="1"/>
  <c r="S888" i="1"/>
  <c r="S3429" i="1"/>
  <c r="S9213" i="1"/>
  <c r="S8800" i="1"/>
  <c r="S8801" i="1"/>
  <c r="S9214" i="1"/>
  <c r="S1331" i="1"/>
  <c r="S8802" i="1"/>
  <c r="S1332" i="1"/>
  <c r="S9639" i="1"/>
  <c r="S478" i="1"/>
  <c r="S7224" i="1"/>
  <c r="S2173" i="1"/>
  <c r="S5970" i="1"/>
  <c r="S5113" i="1"/>
  <c r="S7225" i="1"/>
  <c r="S2584" i="1"/>
  <c r="S4693" i="1"/>
  <c r="S479" i="1"/>
  <c r="S4694" i="1"/>
  <c r="S5971" i="1"/>
  <c r="S480" i="1"/>
  <c r="S889" i="1"/>
  <c r="S135" i="1"/>
  <c r="S7620" i="1"/>
  <c r="S7226" i="1"/>
  <c r="S8422" i="1"/>
  <c r="S3856" i="1"/>
  <c r="S8423" i="1"/>
  <c r="S8803" i="1"/>
  <c r="S3857" i="1"/>
  <c r="S9933" i="1"/>
  <c r="S5557" i="1"/>
  <c r="S6813" i="1"/>
  <c r="S9934" i="1"/>
  <c r="S8804" i="1"/>
  <c r="S4695" i="1"/>
  <c r="S8424" i="1"/>
  <c r="S4696" i="1"/>
  <c r="S3430" i="1"/>
  <c r="S1743" i="1"/>
  <c r="S890" i="1"/>
  <c r="S8425" i="1"/>
  <c r="S3858" i="1"/>
  <c r="S2174" i="1"/>
  <c r="S1333" i="1"/>
  <c r="S891" i="1"/>
  <c r="S6814" i="1"/>
  <c r="S9640" i="1"/>
  <c r="S6380" i="1"/>
  <c r="S9215" i="1"/>
  <c r="S1334" i="1"/>
  <c r="S3431" i="1"/>
  <c r="S481" i="1"/>
  <c r="S4697" i="1"/>
  <c r="S2175" i="1"/>
  <c r="S892" i="1"/>
  <c r="S8805" i="1"/>
  <c r="S4285" i="1"/>
  <c r="S8426" i="1"/>
  <c r="S893" i="1"/>
  <c r="S5114" i="1"/>
  <c r="S5558" i="1"/>
  <c r="S482" i="1"/>
  <c r="S9641" i="1"/>
  <c r="S5115" i="1"/>
  <c r="S5972" i="1"/>
  <c r="S483" i="1"/>
  <c r="S1744" i="1"/>
  <c r="S6381" i="1"/>
  <c r="S8806" i="1"/>
  <c r="S2585" i="1"/>
  <c r="S136" i="1"/>
  <c r="S3859" i="1"/>
  <c r="S2176" i="1"/>
  <c r="S9216" i="1"/>
  <c r="S5559" i="1"/>
  <c r="S7621" i="1"/>
  <c r="S1335" i="1"/>
  <c r="S8004" i="1"/>
  <c r="S6815" i="1"/>
  <c r="S9217" i="1"/>
  <c r="S5973" i="1"/>
  <c r="S6382" i="1"/>
  <c r="S137" i="1"/>
  <c r="S8005" i="1"/>
  <c r="S894" i="1"/>
  <c r="S4286" i="1"/>
  <c r="S8427" i="1"/>
  <c r="S3007" i="1"/>
  <c r="S3860" i="1"/>
  <c r="S895" i="1"/>
  <c r="S6816" i="1"/>
  <c r="S5974" i="1"/>
  <c r="S2177" i="1"/>
  <c r="S8006" i="1"/>
  <c r="S8807" i="1"/>
  <c r="S4698" i="1"/>
  <c r="S5975" i="1"/>
  <c r="S9218" i="1"/>
  <c r="S8007" i="1"/>
  <c r="S8428" i="1"/>
  <c r="S4699" i="1"/>
  <c r="S3432" i="1"/>
  <c r="S3433" i="1"/>
  <c r="S2586" i="1"/>
  <c r="S484" i="1"/>
  <c r="S2587" i="1"/>
  <c r="S896" i="1"/>
  <c r="S3008" i="1"/>
  <c r="S5976" i="1"/>
  <c r="S5560" i="1"/>
  <c r="S7622" i="1"/>
  <c r="S7227" i="1"/>
  <c r="S485" i="1"/>
  <c r="S486" i="1"/>
  <c r="S4700" i="1"/>
  <c r="S897" i="1"/>
  <c r="S4287" i="1"/>
  <c r="S6817" i="1"/>
  <c r="S6383" i="1"/>
  <c r="S1336" i="1"/>
  <c r="S5561" i="1"/>
  <c r="S487" i="1"/>
  <c r="S1337" i="1"/>
  <c r="S7623" i="1"/>
  <c r="S2178" i="1"/>
  <c r="S488" i="1"/>
  <c r="S898" i="1"/>
  <c r="S5977" i="1"/>
  <c r="S8008" i="1"/>
  <c r="S4701" i="1"/>
  <c r="S5562" i="1"/>
  <c r="S4702" i="1"/>
  <c r="S2179" i="1"/>
  <c r="S9219" i="1"/>
  <c r="S1338" i="1"/>
  <c r="S2588" i="1"/>
  <c r="S489" i="1"/>
  <c r="S6818" i="1"/>
  <c r="S2180" i="1"/>
  <c r="S138" i="1"/>
  <c r="S6384" i="1"/>
  <c r="S3009" i="1"/>
  <c r="S5116" i="1"/>
  <c r="S5117" i="1"/>
  <c r="S3861" i="1"/>
  <c r="S7624" i="1"/>
  <c r="S490" i="1"/>
  <c r="S6819" i="1"/>
  <c r="S2589" i="1"/>
  <c r="S6820" i="1"/>
  <c r="S2590" i="1"/>
  <c r="S8009" i="1"/>
  <c r="S4288" i="1"/>
  <c r="S3862" i="1"/>
  <c r="S3434" i="1"/>
  <c r="S7625" i="1"/>
  <c r="S5118" i="1"/>
  <c r="S7626" i="1"/>
  <c r="S4703" i="1"/>
  <c r="S491" i="1"/>
  <c r="S1745" i="1"/>
  <c r="S4289" i="1"/>
  <c r="S5978" i="1"/>
  <c r="S7228" i="1"/>
  <c r="S5979" i="1"/>
  <c r="S492" i="1"/>
  <c r="S899" i="1"/>
  <c r="S8429" i="1"/>
  <c r="S5563" i="1"/>
  <c r="S1746" i="1"/>
  <c r="S7627" i="1"/>
  <c r="S5564" i="1"/>
  <c r="S900" i="1"/>
  <c r="S901" i="1"/>
  <c r="S9642" i="1"/>
  <c r="S1339" i="1"/>
  <c r="S8808" i="1"/>
  <c r="S5565" i="1"/>
  <c r="S6821" i="1"/>
  <c r="S2591" i="1"/>
  <c r="S5980" i="1"/>
  <c r="S2181" i="1"/>
  <c r="S2182" i="1"/>
  <c r="S5119" i="1"/>
  <c r="S8010" i="1"/>
  <c r="S4704" i="1"/>
  <c r="S4705" i="1"/>
  <c r="S1340" i="1"/>
  <c r="S9220" i="1"/>
  <c r="S3435" i="1"/>
  <c r="S5981" i="1"/>
  <c r="S1747" i="1"/>
  <c r="S1748" i="1"/>
  <c r="S3436" i="1"/>
  <c r="S7628" i="1"/>
  <c r="S3010" i="1"/>
  <c r="S902" i="1"/>
  <c r="S2183" i="1"/>
  <c r="S2184" i="1"/>
  <c r="S1341" i="1"/>
  <c r="S493" i="1"/>
  <c r="S3011" i="1"/>
  <c r="S1342" i="1"/>
  <c r="S7229" i="1"/>
  <c r="S6822" i="1"/>
  <c r="S7629" i="1"/>
  <c r="S2185" i="1"/>
  <c r="S3012" i="1"/>
  <c r="S8011" i="1"/>
  <c r="S9643" i="1"/>
  <c r="S1749" i="1"/>
  <c r="S3863" i="1"/>
  <c r="S7230" i="1"/>
  <c r="S7231" i="1"/>
  <c r="S2592" i="1"/>
  <c r="S1750" i="1"/>
  <c r="S5566" i="1"/>
  <c r="S139" i="1"/>
  <c r="S3437" i="1"/>
  <c r="S5567" i="1"/>
  <c r="S9221" i="1"/>
  <c r="S8809" i="1"/>
  <c r="S5120" i="1"/>
  <c r="S6385" i="1"/>
  <c r="S6823" i="1"/>
  <c r="S5982" i="1"/>
  <c r="S8810" i="1"/>
  <c r="S494" i="1"/>
  <c r="S5568" i="1"/>
  <c r="S1751" i="1"/>
  <c r="S1752" i="1"/>
  <c r="S3438" i="1"/>
  <c r="S6824" i="1"/>
  <c r="S7232" i="1"/>
  <c r="S7233" i="1"/>
  <c r="S4290" i="1"/>
  <c r="S4706" i="1"/>
  <c r="S5569" i="1"/>
  <c r="S3439" i="1"/>
  <c r="S5121" i="1"/>
  <c r="S5122" i="1"/>
  <c r="S8430" i="1"/>
  <c r="S8012" i="1"/>
  <c r="S2186" i="1"/>
  <c r="S903" i="1"/>
  <c r="S6825" i="1"/>
  <c r="S5123" i="1"/>
  <c r="S3440" i="1"/>
  <c r="S7630" i="1"/>
  <c r="S4291" i="1"/>
  <c r="S5570" i="1"/>
  <c r="S3864" i="1"/>
  <c r="S4707" i="1"/>
  <c r="S8013" i="1"/>
  <c r="S4292" i="1"/>
  <c r="S4293" i="1"/>
  <c r="S7631" i="1"/>
  <c r="S9935" i="1"/>
  <c r="S5983" i="1"/>
  <c r="S3013" i="1"/>
  <c r="S1343" i="1"/>
  <c r="S1753" i="1"/>
  <c r="S2187" i="1"/>
  <c r="S5984" i="1"/>
  <c r="S4708" i="1"/>
  <c r="S495" i="1"/>
  <c r="S1344" i="1"/>
  <c r="S7632" i="1"/>
  <c r="S904" i="1"/>
  <c r="S1754" i="1"/>
  <c r="S905" i="1"/>
  <c r="S496" i="1"/>
  <c r="S6826" i="1"/>
  <c r="S6386" i="1"/>
  <c r="S9644" i="1"/>
  <c r="S2188" i="1"/>
  <c r="S8811" i="1"/>
  <c r="S9222" i="1"/>
  <c r="S8014" i="1"/>
  <c r="S4294" i="1"/>
  <c r="S3014" i="1"/>
  <c r="S5985" i="1"/>
  <c r="S8812" i="1"/>
  <c r="S6387" i="1"/>
  <c r="S906" i="1"/>
  <c r="S4295" i="1"/>
  <c r="S8015" i="1"/>
  <c r="S8431" i="1"/>
  <c r="S5986" i="1"/>
  <c r="S3015" i="1"/>
  <c r="S4296" i="1"/>
  <c r="S6388" i="1"/>
  <c r="S9645" i="1"/>
  <c r="S3865" i="1"/>
  <c r="S6389" i="1"/>
  <c r="S5571" i="1"/>
  <c r="S5572" i="1"/>
  <c r="S3016" i="1"/>
  <c r="S5124" i="1"/>
  <c r="S8016" i="1"/>
  <c r="S6827" i="1"/>
  <c r="S497" i="1"/>
  <c r="S5573" i="1"/>
  <c r="S140" i="1"/>
  <c r="S6828" i="1"/>
  <c r="S8813" i="1"/>
  <c r="S141" i="1"/>
  <c r="S4297" i="1"/>
  <c r="S8814" i="1"/>
  <c r="S6829" i="1"/>
  <c r="S7633" i="1"/>
  <c r="S5987" i="1"/>
  <c r="S5988" i="1"/>
  <c r="S2189" i="1"/>
  <c r="S3441" i="1"/>
  <c r="S7234" i="1"/>
  <c r="S2593" i="1"/>
  <c r="S5989" i="1"/>
  <c r="S8815" i="1"/>
  <c r="S1345" i="1"/>
  <c r="S9223" i="1"/>
  <c r="S5990" i="1"/>
  <c r="S7634" i="1"/>
  <c r="S5574" i="1"/>
  <c r="S4298" i="1"/>
  <c r="S6390" i="1"/>
  <c r="S3017" i="1"/>
  <c r="S8432" i="1"/>
  <c r="S2190" i="1"/>
  <c r="S9224" i="1"/>
  <c r="S9225" i="1"/>
  <c r="S6391" i="1"/>
  <c r="S3442" i="1"/>
  <c r="S4299" i="1"/>
  <c r="S907" i="1"/>
  <c r="S9226" i="1"/>
  <c r="S4300" i="1"/>
  <c r="S5125" i="1"/>
  <c r="S8433" i="1"/>
  <c r="S3443" i="1"/>
  <c r="S9646" i="1"/>
  <c r="S498" i="1"/>
  <c r="S908" i="1"/>
  <c r="S8017" i="1"/>
  <c r="S4709" i="1"/>
  <c r="S909" i="1"/>
  <c r="S6392" i="1"/>
  <c r="S6393" i="1"/>
  <c r="S3866" i="1"/>
  <c r="S6394" i="1"/>
  <c r="S4710" i="1"/>
  <c r="S2594" i="1"/>
  <c r="S1755" i="1"/>
  <c r="S7635" i="1"/>
  <c r="S9936" i="1"/>
  <c r="S910" i="1"/>
  <c r="S8434" i="1"/>
  <c r="S7235" i="1"/>
  <c r="S5575" i="1"/>
  <c r="S9937" i="1"/>
  <c r="S3018" i="1"/>
  <c r="S911" i="1"/>
  <c r="S6395" i="1"/>
  <c r="S5991" i="1"/>
  <c r="S4301" i="1"/>
  <c r="S3444" i="1"/>
  <c r="S3867" i="1"/>
  <c r="S8018" i="1"/>
  <c r="S4711" i="1"/>
  <c r="S5576" i="1"/>
  <c r="S8816" i="1"/>
  <c r="S6396" i="1"/>
  <c r="S3019" i="1"/>
  <c r="S142" i="1"/>
  <c r="S8019" i="1"/>
  <c r="S6397" i="1"/>
  <c r="S4302" i="1"/>
  <c r="S5126" i="1"/>
  <c r="S2191" i="1"/>
  <c r="S1346" i="1"/>
  <c r="S4712" i="1"/>
  <c r="S8817" i="1"/>
  <c r="S9227" i="1"/>
  <c r="S7636" i="1"/>
  <c r="S5577" i="1"/>
  <c r="S3445" i="1"/>
  <c r="S2192" i="1"/>
  <c r="S5992" i="1"/>
  <c r="S2193" i="1"/>
  <c r="S8020" i="1"/>
  <c r="S3020" i="1"/>
  <c r="S2595" i="1"/>
  <c r="S7236" i="1"/>
  <c r="S912" i="1"/>
  <c r="S5127" i="1"/>
  <c r="S6830" i="1"/>
  <c r="S3868" i="1"/>
  <c r="S5578" i="1"/>
  <c r="S913" i="1"/>
  <c r="S2194" i="1"/>
  <c r="S8818" i="1"/>
  <c r="S3869" i="1"/>
  <c r="S9228" i="1"/>
  <c r="S3446" i="1"/>
  <c r="S3021" i="1"/>
  <c r="S5993" i="1"/>
  <c r="S7237" i="1"/>
  <c r="S3870" i="1"/>
  <c r="S7238" i="1"/>
  <c r="S8021" i="1"/>
  <c r="S3022" i="1"/>
  <c r="S8435" i="1"/>
  <c r="S3871" i="1"/>
  <c r="S914" i="1"/>
  <c r="S4713" i="1"/>
  <c r="S6398" i="1"/>
  <c r="S3023" i="1"/>
  <c r="S5579" i="1"/>
  <c r="S2596" i="1"/>
  <c r="S1347" i="1"/>
  <c r="S2597" i="1"/>
  <c r="S5128" i="1"/>
  <c r="S8436" i="1"/>
  <c r="S2598" i="1"/>
  <c r="S7239" i="1"/>
  <c r="S1348" i="1"/>
  <c r="S7240" i="1"/>
  <c r="S6831" i="1"/>
  <c r="S1349" i="1"/>
  <c r="S1350" i="1"/>
  <c r="S143" i="1"/>
  <c r="S1756" i="1"/>
  <c r="S3447" i="1"/>
  <c r="S7241" i="1"/>
  <c r="S2599" i="1"/>
  <c r="S3024" i="1"/>
  <c r="S8819" i="1"/>
  <c r="S6399" i="1"/>
  <c r="S6400" i="1"/>
  <c r="S5580" i="1"/>
  <c r="S3025" i="1"/>
  <c r="S6401" i="1"/>
  <c r="S9647" i="1"/>
  <c r="S3026" i="1"/>
  <c r="S8022" i="1"/>
  <c r="S9229" i="1"/>
  <c r="S6832" i="1"/>
  <c r="S1351" i="1"/>
  <c r="S8023" i="1"/>
  <c r="S4303" i="1"/>
  <c r="S1352" i="1"/>
  <c r="S915" i="1"/>
  <c r="S8820" i="1"/>
  <c r="S6833" i="1"/>
  <c r="S916" i="1"/>
  <c r="S4714" i="1"/>
  <c r="S1353" i="1"/>
  <c r="S5994" i="1"/>
  <c r="S2600" i="1"/>
  <c r="S1757" i="1"/>
  <c r="S8437" i="1"/>
  <c r="S9648" i="1"/>
  <c r="S3448" i="1"/>
  <c r="S3449" i="1"/>
  <c r="S9649" i="1"/>
  <c r="S4715" i="1"/>
  <c r="S3027" i="1"/>
  <c r="S1758" i="1"/>
  <c r="S9650" i="1"/>
  <c r="S917" i="1"/>
  <c r="S918" i="1"/>
  <c r="S8438" i="1"/>
  <c r="S5995" i="1"/>
  <c r="S8024" i="1"/>
  <c r="S5996" i="1"/>
  <c r="S499" i="1"/>
  <c r="S7242" i="1"/>
  <c r="S5997" i="1"/>
  <c r="S5129" i="1"/>
  <c r="S3028" i="1"/>
  <c r="S5998" i="1"/>
  <c r="S2601" i="1"/>
  <c r="S7637" i="1"/>
  <c r="S6834" i="1"/>
  <c r="S4716" i="1"/>
  <c r="S8025" i="1"/>
  <c r="S3029" i="1"/>
  <c r="S4717" i="1"/>
  <c r="S5130" i="1"/>
  <c r="S1759" i="1"/>
  <c r="S7243" i="1"/>
  <c r="S144" i="1"/>
  <c r="S5131" i="1"/>
  <c r="S9230" i="1"/>
  <c r="S2195" i="1"/>
  <c r="S4304" i="1"/>
  <c r="S8026" i="1"/>
  <c r="S500" i="1"/>
  <c r="S9231" i="1"/>
  <c r="S5999" i="1"/>
  <c r="S6000" i="1"/>
  <c r="S2602" i="1"/>
  <c r="S8439" i="1"/>
  <c r="S6402" i="1"/>
  <c r="S4305" i="1"/>
  <c r="S8821" i="1"/>
  <c r="S1354" i="1"/>
  <c r="S9651" i="1"/>
  <c r="S8027" i="1"/>
  <c r="S7638" i="1"/>
  <c r="S3450" i="1"/>
  <c r="S1355" i="1"/>
  <c r="S8822" i="1"/>
  <c r="S8028" i="1"/>
  <c r="S8440" i="1"/>
  <c r="S8441" i="1"/>
  <c r="S5581" i="1"/>
  <c r="S9232" i="1"/>
  <c r="S919" i="1"/>
  <c r="S2603" i="1"/>
  <c r="S5582" i="1"/>
  <c r="S3872" i="1"/>
  <c r="S7244" i="1"/>
  <c r="S4718" i="1"/>
  <c r="S6001" i="1"/>
  <c r="S8029" i="1"/>
  <c r="S9233" i="1"/>
  <c r="S9652" i="1"/>
  <c r="S3451" i="1"/>
  <c r="S920" i="1"/>
  <c r="S5583" i="1"/>
  <c r="S4719" i="1"/>
  <c r="S3452" i="1"/>
  <c r="S8030" i="1"/>
  <c r="S1760" i="1"/>
  <c r="S5584" i="1"/>
  <c r="S4720" i="1"/>
  <c r="S9234" i="1"/>
  <c r="S6002" i="1"/>
  <c r="S1761" i="1"/>
  <c r="S3030" i="1"/>
  <c r="S3873" i="1"/>
  <c r="S6403" i="1"/>
  <c r="S5585" i="1"/>
  <c r="S6835" i="1"/>
  <c r="S3453" i="1"/>
  <c r="S3874" i="1"/>
  <c r="S8031" i="1"/>
  <c r="S7639" i="1"/>
  <c r="S6836" i="1"/>
  <c r="S2196" i="1"/>
  <c r="S5586" i="1"/>
  <c r="S921" i="1"/>
  <c r="S1356" i="1"/>
  <c r="S8823" i="1"/>
  <c r="S9653" i="1"/>
  <c r="S8824" i="1"/>
  <c r="S4306" i="1"/>
  <c r="S6003" i="1"/>
  <c r="S922" i="1"/>
  <c r="S2604" i="1"/>
  <c r="S7640" i="1"/>
  <c r="S5132" i="1"/>
  <c r="S8825" i="1"/>
  <c r="S1357" i="1"/>
  <c r="S8442" i="1"/>
  <c r="S7641" i="1"/>
  <c r="S3454" i="1"/>
  <c r="S1762" i="1"/>
  <c r="S3875" i="1"/>
  <c r="S6837" i="1"/>
  <c r="S2197" i="1"/>
  <c r="S923" i="1"/>
  <c r="S9938" i="1"/>
  <c r="S7642" i="1"/>
  <c r="S7245" i="1"/>
  <c r="S9654" i="1"/>
  <c r="S8443" i="1"/>
  <c r="S9655" i="1"/>
  <c r="S8826" i="1"/>
  <c r="S924" i="1"/>
  <c r="S8827" i="1"/>
  <c r="S9939" i="1"/>
  <c r="S8032" i="1"/>
  <c r="S8444" i="1"/>
  <c r="S9235" i="1"/>
  <c r="S8033" i="1"/>
  <c r="S4721" i="1"/>
  <c r="S3455" i="1"/>
  <c r="S3031" i="1"/>
  <c r="S6404" i="1"/>
  <c r="S4307" i="1"/>
  <c r="S7643" i="1"/>
  <c r="S501" i="1"/>
  <c r="S3456" i="1"/>
  <c r="S6405" i="1"/>
  <c r="S3876" i="1"/>
  <c r="S3877" i="1"/>
  <c r="S1763" i="1"/>
  <c r="S8445" i="1"/>
  <c r="S4308" i="1"/>
  <c r="S9236" i="1"/>
  <c r="S502" i="1"/>
  <c r="S9237" i="1"/>
  <c r="S925" i="1"/>
  <c r="S8034" i="1"/>
  <c r="S5587" i="1"/>
  <c r="S2198" i="1"/>
  <c r="S9656" i="1"/>
  <c r="S9940" i="1"/>
  <c r="S5133" i="1"/>
  <c r="S3457" i="1"/>
  <c r="S503" i="1"/>
  <c r="S9238" i="1"/>
  <c r="S8828" i="1"/>
  <c r="S3458" i="1"/>
  <c r="S2199" i="1"/>
  <c r="S4722" i="1"/>
  <c r="S9657" i="1"/>
  <c r="S5134" i="1"/>
  <c r="S2200" i="1"/>
  <c r="S2605" i="1"/>
  <c r="S2201" i="1"/>
  <c r="S1764" i="1"/>
  <c r="S2606" i="1"/>
  <c r="S8829" i="1"/>
  <c r="S145" i="1"/>
  <c r="S6838" i="1"/>
  <c r="S3459" i="1"/>
  <c r="S2607" i="1"/>
  <c r="S3032" i="1"/>
  <c r="S9239" i="1"/>
  <c r="S2202" i="1"/>
  <c r="S3460" i="1"/>
  <c r="S5135" i="1"/>
  <c r="S8830" i="1"/>
  <c r="S504" i="1"/>
  <c r="S7246" i="1"/>
  <c r="S9941" i="1"/>
  <c r="S926" i="1"/>
  <c r="S7644" i="1"/>
  <c r="S505" i="1"/>
  <c r="S5588" i="1"/>
  <c r="S6004" i="1"/>
  <c r="S146" i="1"/>
  <c r="S7645" i="1"/>
  <c r="S3033" i="1"/>
  <c r="S4309" i="1"/>
  <c r="S6406" i="1"/>
  <c r="S9240" i="1"/>
  <c r="S8035" i="1"/>
  <c r="S1765" i="1"/>
  <c r="S927" i="1"/>
  <c r="S6005" i="1"/>
  <c r="S5136" i="1"/>
  <c r="S9658" i="1"/>
  <c r="S9659" i="1"/>
  <c r="S506" i="1"/>
  <c r="S5137" i="1"/>
  <c r="S4723" i="1"/>
  <c r="S7646" i="1"/>
  <c r="S2203" i="1"/>
  <c r="S147" i="1"/>
  <c r="S8036" i="1"/>
  <c r="S6839" i="1"/>
  <c r="S8831" i="1"/>
  <c r="S6407" i="1"/>
  <c r="S3461" i="1"/>
  <c r="S1766" i="1"/>
  <c r="S3034" i="1"/>
  <c r="S9942" i="1"/>
  <c r="S3878" i="1"/>
  <c r="S928" i="1"/>
  <c r="S3879" i="1"/>
  <c r="S3880" i="1"/>
  <c r="S148" i="1"/>
  <c r="S149" i="1"/>
  <c r="S6840" i="1"/>
  <c r="S8037" i="1"/>
  <c r="S8446" i="1"/>
  <c r="S3881" i="1"/>
  <c r="S4310" i="1"/>
  <c r="S4724" i="1"/>
  <c r="S6841" i="1"/>
  <c r="S9660" i="1"/>
  <c r="S3882" i="1"/>
  <c r="S2204" i="1"/>
  <c r="S2608" i="1"/>
  <c r="S6006" i="1"/>
  <c r="S8447" i="1"/>
  <c r="S3883" i="1"/>
  <c r="S5138" i="1"/>
  <c r="S1767" i="1"/>
  <c r="S6007" i="1"/>
  <c r="S507" i="1"/>
  <c r="S1768" i="1"/>
  <c r="S8832" i="1"/>
  <c r="S1769" i="1"/>
  <c r="S929" i="1"/>
  <c r="S9241" i="1"/>
  <c r="S930" i="1"/>
  <c r="S1358" i="1"/>
  <c r="S6408" i="1"/>
  <c r="S9661" i="1"/>
  <c r="S9662" i="1"/>
  <c r="S7647" i="1"/>
  <c r="S8038" i="1"/>
  <c r="S6008" i="1"/>
  <c r="S931" i="1"/>
  <c r="S8833" i="1"/>
  <c r="S7648" i="1"/>
  <c r="S2609" i="1"/>
  <c r="S8834" i="1"/>
  <c r="S508" i="1"/>
  <c r="S150" i="1"/>
  <c r="S4725" i="1"/>
  <c r="S3884" i="1"/>
  <c r="S5139" i="1"/>
  <c r="S5140" i="1"/>
  <c r="S3885" i="1"/>
  <c r="S509" i="1"/>
  <c r="S6409" i="1"/>
  <c r="S4726" i="1"/>
  <c r="S4311" i="1"/>
  <c r="S6410" i="1"/>
  <c r="S9242" i="1"/>
  <c r="S1770" i="1"/>
  <c r="S510" i="1"/>
  <c r="S9243" i="1"/>
  <c r="S9663" i="1"/>
  <c r="S2610" i="1"/>
  <c r="S6411" i="1"/>
  <c r="S8835" i="1"/>
  <c r="S8836" i="1"/>
  <c r="S3886" i="1"/>
  <c r="S511" i="1"/>
  <c r="S4727" i="1"/>
  <c r="S3462" i="1"/>
  <c r="S3463" i="1"/>
  <c r="S7247" i="1"/>
  <c r="S8039" i="1"/>
  <c r="S3887" i="1"/>
  <c r="S2205" i="1"/>
  <c r="S7248" i="1"/>
  <c r="S6009" i="1"/>
  <c r="S9244" i="1"/>
  <c r="S9664" i="1"/>
  <c r="S3464" i="1"/>
  <c r="S1771" i="1"/>
  <c r="S8448" i="1"/>
  <c r="S5589" i="1"/>
  <c r="S3035" i="1"/>
  <c r="S932" i="1"/>
  <c r="S6842" i="1"/>
  <c r="S6010" i="1"/>
  <c r="S7249" i="1"/>
  <c r="S1772" i="1"/>
  <c r="S1773" i="1"/>
  <c r="S5141" i="1"/>
  <c r="S933" i="1"/>
  <c r="S2206" i="1"/>
  <c r="S3036" i="1"/>
  <c r="S4312" i="1"/>
  <c r="S1774" i="1"/>
  <c r="S3888" i="1"/>
  <c r="S6843" i="1"/>
  <c r="S5590" i="1"/>
  <c r="S2611" i="1"/>
  <c r="S6011" i="1"/>
  <c r="S2207" i="1"/>
  <c r="S8837" i="1"/>
  <c r="S8838" i="1"/>
  <c r="S8449" i="1"/>
  <c r="S3889" i="1"/>
  <c r="S9245" i="1"/>
  <c r="S6012" i="1"/>
  <c r="S8040" i="1"/>
  <c r="S6844" i="1"/>
  <c r="S5142" i="1"/>
  <c r="S4313" i="1"/>
  <c r="S7649" i="1"/>
  <c r="S6845" i="1"/>
  <c r="S1775" i="1"/>
  <c r="S6846" i="1"/>
  <c r="S6847" i="1"/>
  <c r="S6013" i="1"/>
  <c r="S5591" i="1"/>
  <c r="S512" i="1"/>
  <c r="S9943" i="1"/>
  <c r="S8450" i="1"/>
  <c r="S2612" i="1"/>
  <c r="S3890" i="1"/>
  <c r="S4314" i="1"/>
  <c r="S7250" i="1"/>
  <c r="S4728" i="1"/>
  <c r="S8041" i="1"/>
  <c r="S3891" i="1"/>
  <c r="S9246" i="1"/>
  <c r="S8042" i="1"/>
  <c r="S6014" i="1"/>
  <c r="S3465" i="1"/>
  <c r="S9665" i="1"/>
  <c r="S8043" i="1"/>
  <c r="S6412" i="1"/>
  <c r="S9666" i="1"/>
  <c r="S4729" i="1"/>
  <c r="S3037" i="1"/>
  <c r="S6015" i="1"/>
  <c r="S6016" i="1"/>
  <c r="S2613" i="1"/>
  <c r="S3038" i="1"/>
  <c r="S6413" i="1"/>
  <c r="S9667" i="1"/>
  <c r="S1359" i="1"/>
  <c r="S6848" i="1"/>
  <c r="S3892" i="1"/>
  <c r="S9668" i="1"/>
  <c r="S8044" i="1"/>
  <c r="S7251" i="1"/>
  <c r="S151" i="1"/>
  <c r="S3039" i="1"/>
  <c r="S4730" i="1"/>
  <c r="S7252" i="1"/>
  <c r="S3893" i="1"/>
  <c r="S4315" i="1"/>
  <c r="S9247" i="1"/>
  <c r="S4316" i="1"/>
  <c r="S1360" i="1"/>
  <c r="S8451" i="1"/>
  <c r="S1776" i="1"/>
  <c r="S9248" i="1"/>
  <c r="S1361" i="1"/>
  <c r="S9669" i="1"/>
  <c r="S9249" i="1"/>
  <c r="S9944" i="1"/>
  <c r="S5143" i="1"/>
  <c r="S2208" i="1"/>
  <c r="S6017" i="1"/>
  <c r="S3040" i="1"/>
  <c r="S6414" i="1"/>
  <c r="S1362" i="1"/>
  <c r="S513" i="1"/>
  <c r="S514" i="1"/>
  <c r="S3466" i="1"/>
  <c r="S4731" i="1"/>
  <c r="S6415" i="1"/>
  <c r="S4317" i="1"/>
  <c r="S4318" i="1"/>
  <c r="S6416" i="1"/>
  <c r="S1363" i="1"/>
  <c r="S3041" i="1"/>
  <c r="S6417" i="1"/>
  <c r="S6418" i="1"/>
  <c r="S1364" i="1"/>
  <c r="S4732" i="1"/>
  <c r="S7650" i="1"/>
  <c r="S9670" i="1"/>
  <c r="S4319" i="1"/>
  <c r="S3894" i="1"/>
  <c r="S7253" i="1"/>
  <c r="S9250" i="1"/>
  <c r="S8452" i="1"/>
  <c r="S3467" i="1"/>
  <c r="S934" i="1"/>
  <c r="S3042" i="1"/>
  <c r="S8453" i="1"/>
  <c r="S515" i="1"/>
  <c r="S3468" i="1"/>
  <c r="S3895" i="1"/>
  <c r="S5144" i="1"/>
  <c r="S7254" i="1"/>
  <c r="S5145" i="1"/>
  <c r="S5146" i="1"/>
  <c r="S3896" i="1"/>
  <c r="S2614" i="1"/>
  <c r="S1777" i="1"/>
  <c r="S4733" i="1"/>
  <c r="S8045" i="1"/>
  <c r="S8839" i="1"/>
  <c r="S7651" i="1"/>
  <c r="S2615" i="1"/>
  <c r="S4320" i="1"/>
  <c r="S6419" i="1"/>
  <c r="S1365" i="1"/>
  <c r="S4734" i="1"/>
  <c r="S1778" i="1"/>
  <c r="S3043" i="1"/>
  <c r="S935" i="1"/>
  <c r="S7652" i="1"/>
  <c r="S3897" i="1"/>
  <c r="S1366" i="1"/>
  <c r="S152" i="1"/>
  <c r="S3044" i="1"/>
  <c r="S9671" i="1"/>
  <c r="S1779" i="1"/>
  <c r="S8046" i="1"/>
  <c r="S2616" i="1"/>
  <c r="S9945" i="1"/>
  <c r="S8047" i="1"/>
  <c r="S516" i="1"/>
  <c r="S936" i="1"/>
  <c r="S9251" i="1"/>
  <c r="S8454" i="1"/>
  <c r="S7653" i="1"/>
  <c r="S3469" i="1"/>
  <c r="S6849" i="1"/>
  <c r="S4735" i="1"/>
  <c r="S9946" i="1"/>
  <c r="S1367" i="1"/>
  <c r="S8455" i="1"/>
  <c r="S6850" i="1"/>
  <c r="S4736" i="1"/>
  <c r="S3045" i="1"/>
  <c r="S3470" i="1"/>
  <c r="S8456" i="1"/>
  <c r="S7654" i="1"/>
  <c r="S9672" i="1"/>
  <c r="S1780" i="1"/>
  <c r="S9947" i="1"/>
  <c r="S8048" i="1"/>
  <c r="S1781" i="1"/>
  <c r="S8840" i="1"/>
  <c r="S3046" i="1"/>
  <c r="S5592" i="1"/>
  <c r="S8841" i="1"/>
  <c r="S6018" i="1"/>
  <c r="S153" i="1"/>
  <c r="S517" i="1"/>
  <c r="S8049" i="1"/>
  <c r="S5147" i="1"/>
  <c r="S7655" i="1"/>
  <c r="S3471" i="1"/>
  <c r="S6019" i="1"/>
  <c r="S7255" i="1"/>
  <c r="S3472" i="1"/>
  <c r="S7256" i="1"/>
  <c r="S5148" i="1"/>
  <c r="S1782" i="1"/>
  <c r="S1783" i="1"/>
  <c r="S518" i="1"/>
  <c r="S3898" i="1"/>
  <c r="S9252" i="1"/>
  <c r="S3899" i="1"/>
  <c r="S7257" i="1"/>
  <c r="S7258" i="1"/>
  <c r="S9673" i="1"/>
  <c r="S1784" i="1"/>
  <c r="S7656" i="1"/>
  <c r="S3473" i="1"/>
  <c r="S3047" i="1"/>
  <c r="S7657" i="1"/>
  <c r="S8050" i="1"/>
  <c r="S9253" i="1"/>
  <c r="S1785" i="1"/>
  <c r="S9674" i="1"/>
  <c r="S2617" i="1"/>
  <c r="S7658" i="1"/>
  <c r="S5149" i="1"/>
  <c r="S2209" i="1"/>
  <c r="S3474" i="1"/>
  <c r="S4321" i="1"/>
  <c r="S937" i="1"/>
  <c r="S8051" i="1"/>
  <c r="S1786" i="1"/>
  <c r="S9254" i="1"/>
  <c r="S3475" i="1"/>
  <c r="S5150" i="1"/>
  <c r="S6851" i="1"/>
  <c r="S8842" i="1"/>
  <c r="S938" i="1"/>
  <c r="S9255" i="1"/>
  <c r="S9256" i="1"/>
  <c r="S9675" i="1"/>
  <c r="S6420" i="1"/>
  <c r="S8052" i="1"/>
  <c r="S9257" i="1"/>
  <c r="S1787" i="1"/>
  <c r="S9258" i="1"/>
  <c r="S6421" i="1"/>
  <c r="S9676" i="1"/>
  <c r="S9259" i="1"/>
  <c r="S6020" i="1"/>
  <c r="S9677" i="1"/>
  <c r="S1788" i="1"/>
  <c r="S519" i="1"/>
  <c r="S7659" i="1"/>
  <c r="S1789" i="1"/>
  <c r="S2618" i="1"/>
  <c r="S5151" i="1"/>
  <c r="S154" i="1"/>
  <c r="S4737" i="1"/>
  <c r="S8457" i="1"/>
  <c r="S7259" i="1"/>
  <c r="S3048" i="1"/>
  <c r="S7260" i="1"/>
  <c r="S6852" i="1"/>
  <c r="S3900" i="1"/>
  <c r="S1790" i="1"/>
  <c r="S6422" i="1"/>
  <c r="S7660" i="1"/>
  <c r="S7261" i="1"/>
  <c r="S3476" i="1"/>
  <c r="S1368" i="1"/>
  <c r="S3477" i="1"/>
  <c r="S2210" i="1"/>
  <c r="S6423" i="1"/>
  <c r="S9260" i="1"/>
  <c r="S9948" i="1"/>
  <c r="S6424" i="1"/>
  <c r="S6853" i="1"/>
  <c r="S6425" i="1"/>
  <c r="S2211" i="1"/>
  <c r="S8458" i="1"/>
  <c r="S4322" i="1"/>
  <c r="S1369" i="1"/>
  <c r="S6021" i="1"/>
  <c r="S2212" i="1"/>
  <c r="S6854" i="1"/>
  <c r="S8459" i="1"/>
  <c r="S7661" i="1"/>
  <c r="S939" i="1"/>
  <c r="S1791" i="1"/>
  <c r="S3049" i="1"/>
  <c r="S6022" i="1"/>
  <c r="S9678" i="1"/>
  <c r="S3901" i="1"/>
  <c r="S5593" i="1"/>
  <c r="S1370" i="1"/>
  <c r="S9679" i="1"/>
  <c r="S5594" i="1"/>
  <c r="S3902" i="1"/>
  <c r="S2213" i="1"/>
  <c r="S6426" i="1"/>
  <c r="S7262" i="1"/>
  <c r="S7662" i="1"/>
  <c r="S520" i="1"/>
  <c r="S9949" i="1"/>
  <c r="S2214" i="1"/>
  <c r="S6855" i="1"/>
  <c r="S7263" i="1"/>
  <c r="S1371" i="1"/>
  <c r="S8843" i="1"/>
  <c r="S8053" i="1"/>
  <c r="S155" i="1"/>
  <c r="S7264" i="1"/>
  <c r="S8844" i="1"/>
  <c r="S9261" i="1"/>
  <c r="S940" i="1"/>
  <c r="S3478" i="1"/>
  <c r="S8054" i="1"/>
  <c r="S6427" i="1"/>
  <c r="S521" i="1"/>
  <c r="S3479" i="1"/>
  <c r="S5595" i="1"/>
  <c r="S7663" i="1"/>
  <c r="S4738" i="1"/>
  <c r="S6428" i="1"/>
  <c r="S3903" i="1"/>
  <c r="S7265" i="1"/>
  <c r="S1792" i="1"/>
  <c r="S8055" i="1"/>
  <c r="S1793" i="1"/>
  <c r="S3904" i="1"/>
  <c r="S7266" i="1"/>
  <c r="S9262" i="1"/>
  <c r="S2619" i="1"/>
  <c r="S4739" i="1"/>
  <c r="S9950" i="1"/>
  <c r="S9680" i="1"/>
  <c r="S3905" i="1"/>
  <c r="S4323" i="1"/>
  <c r="S156" i="1"/>
  <c r="S8056" i="1"/>
  <c r="S2215" i="1"/>
  <c r="S8460" i="1"/>
  <c r="S157" i="1"/>
  <c r="S5152" i="1"/>
  <c r="S7267" i="1"/>
  <c r="S6856" i="1"/>
  <c r="S1794" i="1"/>
  <c r="S9263" i="1"/>
  <c r="S8057" i="1"/>
  <c r="S1795" i="1"/>
  <c r="S9951" i="1"/>
  <c r="S7664" i="1"/>
  <c r="S8845" i="1"/>
  <c r="S8461" i="1"/>
  <c r="S6857" i="1"/>
  <c r="S3480" i="1"/>
  <c r="S9681" i="1"/>
  <c r="S7268" i="1"/>
  <c r="S9264" i="1"/>
  <c r="S5596" i="1"/>
  <c r="S9682" i="1"/>
  <c r="S3481" i="1"/>
  <c r="S3050" i="1"/>
  <c r="S4740" i="1"/>
  <c r="S2620" i="1"/>
  <c r="S522" i="1"/>
  <c r="S8058" i="1"/>
  <c r="S2621" i="1"/>
  <c r="S9683" i="1"/>
  <c r="S6023" i="1"/>
  <c r="S523" i="1"/>
  <c r="S8059" i="1"/>
  <c r="S3482" i="1"/>
  <c r="S6429" i="1"/>
  <c r="S6024" i="1"/>
  <c r="S3483" i="1"/>
  <c r="S8846" i="1"/>
  <c r="S524" i="1"/>
  <c r="S9684" i="1"/>
  <c r="S3484" i="1"/>
  <c r="S3906" i="1"/>
  <c r="S4741" i="1"/>
  <c r="S5153" i="1"/>
  <c r="S525" i="1"/>
  <c r="S8462" i="1"/>
  <c r="S4324" i="1"/>
  <c r="S6430" i="1"/>
  <c r="S6431" i="1"/>
  <c r="S3485" i="1"/>
  <c r="S3051" i="1"/>
  <c r="S2622" i="1"/>
  <c r="S941" i="1"/>
  <c r="S6432" i="1"/>
  <c r="S942" i="1"/>
  <c r="S9685" i="1"/>
  <c r="S5154" i="1"/>
  <c r="S526" i="1"/>
  <c r="S9265" i="1"/>
  <c r="S4325" i="1"/>
  <c r="S7269" i="1"/>
  <c r="S6858" i="1"/>
  <c r="S1796" i="1"/>
  <c r="S8847" i="1"/>
  <c r="S4326" i="1"/>
  <c r="S943" i="1"/>
  <c r="S944" i="1"/>
  <c r="S2216" i="1"/>
  <c r="S5155" i="1"/>
  <c r="S2623" i="1"/>
  <c r="S6025" i="1"/>
  <c r="S9266" i="1"/>
  <c r="S6433" i="1"/>
  <c r="S7665" i="1"/>
  <c r="S9267" i="1"/>
  <c r="S9686" i="1"/>
  <c r="S7270" i="1"/>
  <c r="S9268" i="1"/>
  <c r="S5597" i="1"/>
  <c r="S8848" i="1"/>
  <c r="S4327" i="1"/>
  <c r="S945" i="1"/>
  <c r="S5598" i="1"/>
  <c r="S7271" i="1"/>
  <c r="S6434" i="1"/>
  <c r="S8060" i="1"/>
  <c r="S7272" i="1"/>
  <c r="S7666" i="1"/>
  <c r="S6435" i="1"/>
  <c r="S6436" i="1"/>
  <c r="S9952" i="1"/>
  <c r="S158" i="1"/>
  <c r="S9687" i="1"/>
  <c r="S6026" i="1"/>
  <c r="S946" i="1"/>
  <c r="S9269" i="1"/>
  <c r="S6437" i="1"/>
  <c r="S8061" i="1"/>
  <c r="S2217" i="1"/>
  <c r="S3907" i="1"/>
  <c r="S6027" i="1"/>
  <c r="S3052" i="1"/>
  <c r="S6028" i="1"/>
  <c r="S3053" i="1"/>
  <c r="S5599" i="1"/>
  <c r="S6029" i="1"/>
  <c r="S947" i="1"/>
  <c r="S9953" i="1"/>
  <c r="S6030" i="1"/>
  <c r="S9688" i="1"/>
  <c r="S8849" i="1"/>
  <c r="S948" i="1"/>
  <c r="S3486" i="1"/>
  <c r="S9689" i="1"/>
  <c r="S2624" i="1"/>
  <c r="S7667" i="1"/>
  <c r="S1797" i="1"/>
  <c r="S4328" i="1"/>
  <c r="S6031" i="1"/>
  <c r="S3487" i="1"/>
  <c r="S4329" i="1"/>
  <c r="S6859" i="1"/>
  <c r="S8850" i="1"/>
  <c r="S949" i="1"/>
  <c r="S3054" i="1"/>
  <c r="S950" i="1"/>
  <c r="S2625" i="1"/>
  <c r="S2218" i="1"/>
  <c r="S1372" i="1"/>
  <c r="S1373" i="1"/>
  <c r="S4742" i="1"/>
  <c r="S1798" i="1"/>
  <c r="S6860" i="1"/>
  <c r="S4330" i="1"/>
  <c r="S4743" i="1"/>
  <c r="S951" i="1"/>
  <c r="S6032" i="1"/>
  <c r="S6861" i="1"/>
  <c r="S8062" i="1"/>
  <c r="S527" i="1"/>
  <c r="S2219" i="1"/>
  <c r="S9690" i="1"/>
  <c r="S2220" i="1"/>
  <c r="S5156" i="1"/>
  <c r="S7668" i="1"/>
  <c r="S6862" i="1"/>
  <c r="S3908" i="1"/>
  <c r="S3488" i="1"/>
  <c r="S9270" i="1"/>
  <c r="S6863" i="1"/>
  <c r="S9271" i="1"/>
  <c r="S3909" i="1"/>
  <c r="S8463" i="1"/>
  <c r="S7669" i="1"/>
  <c r="S1799" i="1"/>
  <c r="S2626" i="1"/>
  <c r="S6033" i="1"/>
  <c r="S8063" i="1"/>
  <c r="S7273" i="1"/>
  <c r="S7274" i="1"/>
  <c r="S9691" i="1"/>
  <c r="S6864" i="1"/>
  <c r="S528" i="1"/>
  <c r="S4331" i="1"/>
  <c r="S952" i="1"/>
  <c r="S159" i="1"/>
  <c r="S4332" i="1"/>
  <c r="S529" i="1"/>
  <c r="S5157" i="1"/>
  <c r="S3910" i="1"/>
  <c r="S530" i="1"/>
  <c r="S160" i="1"/>
  <c r="S2221" i="1"/>
  <c r="S8464" i="1"/>
  <c r="S8851" i="1"/>
  <c r="S8064" i="1"/>
  <c r="S5158" i="1"/>
  <c r="S8465" i="1"/>
  <c r="S6438" i="1"/>
  <c r="S953" i="1"/>
  <c r="S1800" i="1"/>
  <c r="S5159" i="1"/>
  <c r="S1374" i="1"/>
  <c r="S5600" i="1"/>
  <c r="S8852" i="1"/>
  <c r="S5601" i="1"/>
  <c r="S8853" i="1"/>
  <c r="S9272" i="1"/>
  <c r="S7275" i="1"/>
  <c r="S8854" i="1"/>
  <c r="S2627" i="1"/>
  <c r="S9692" i="1"/>
  <c r="S8855" i="1"/>
  <c r="S161" i="1"/>
  <c r="S162" i="1"/>
  <c r="S9273" i="1"/>
  <c r="S2222" i="1"/>
  <c r="S2223" i="1"/>
  <c r="S5160" i="1"/>
  <c r="S1375" i="1"/>
  <c r="S8065" i="1"/>
  <c r="S5161" i="1"/>
  <c r="S7276" i="1"/>
  <c r="S3489" i="1"/>
  <c r="S4333" i="1"/>
  <c r="S5162" i="1"/>
  <c r="S9274" i="1"/>
  <c r="S4334" i="1"/>
  <c r="S6439" i="1"/>
  <c r="S5163" i="1"/>
  <c r="S1376" i="1"/>
  <c r="S5602" i="1"/>
  <c r="S2224" i="1"/>
  <c r="S3911" i="1"/>
  <c r="S5164" i="1"/>
  <c r="S1801" i="1"/>
  <c r="S6034" i="1"/>
  <c r="S8066" i="1"/>
  <c r="S6035" i="1"/>
  <c r="S7277" i="1"/>
  <c r="S3055" i="1"/>
  <c r="S2225" i="1"/>
  <c r="S7670" i="1"/>
  <c r="S7671" i="1"/>
  <c r="S3490" i="1"/>
  <c r="S531" i="1"/>
  <c r="S3491" i="1"/>
  <c r="S3056" i="1"/>
  <c r="S6036" i="1"/>
  <c r="S9954" i="1"/>
  <c r="S8067" i="1"/>
  <c r="S8856" i="1"/>
  <c r="S2226" i="1"/>
  <c r="S1377" i="1"/>
  <c r="S3492" i="1"/>
  <c r="S9275" i="1"/>
  <c r="S9693" i="1"/>
  <c r="S2227" i="1"/>
  <c r="S4744" i="1"/>
  <c r="S7672" i="1"/>
  <c r="S2228" i="1"/>
  <c r="S8857" i="1"/>
  <c r="S532" i="1"/>
  <c r="S6865" i="1"/>
  <c r="S163" i="1"/>
  <c r="S1378" i="1"/>
  <c r="S2229" i="1"/>
  <c r="S8466" i="1"/>
  <c r="S2628" i="1"/>
  <c r="S533" i="1"/>
  <c r="S2629" i="1"/>
  <c r="S954" i="1"/>
  <c r="S8068" i="1"/>
  <c r="S6440" i="1"/>
  <c r="S9276" i="1"/>
  <c r="S1379" i="1"/>
  <c r="S6037" i="1"/>
  <c r="S6866" i="1"/>
  <c r="S6038" i="1"/>
  <c r="S8467" i="1"/>
  <c r="S8468" i="1"/>
  <c r="S7673" i="1"/>
  <c r="S8858" i="1"/>
  <c r="S534" i="1"/>
  <c r="S1380" i="1"/>
  <c r="S7674" i="1"/>
  <c r="S6441" i="1"/>
  <c r="S5603" i="1"/>
  <c r="S6039" i="1"/>
  <c r="S8469" i="1"/>
  <c r="S1802" i="1"/>
  <c r="S4745" i="1"/>
  <c r="S6442" i="1"/>
  <c r="S6040" i="1"/>
  <c r="S6443" i="1"/>
  <c r="S3493" i="1"/>
  <c r="S3057" i="1"/>
  <c r="S955" i="1"/>
  <c r="S3912" i="1"/>
  <c r="S4746" i="1"/>
  <c r="S956" i="1"/>
  <c r="S5165" i="1"/>
  <c r="S3058" i="1"/>
  <c r="S164" i="1"/>
  <c r="S7278" i="1"/>
  <c r="S2630" i="1"/>
  <c r="S1803" i="1"/>
  <c r="S6444" i="1"/>
  <c r="S4335" i="1"/>
  <c r="S3059" i="1"/>
  <c r="S5166" i="1"/>
  <c r="S6867" i="1"/>
  <c r="S3060" i="1"/>
  <c r="S535" i="1"/>
  <c r="S5604" i="1"/>
  <c r="S9955" i="1"/>
  <c r="S7279" i="1"/>
  <c r="S536" i="1"/>
  <c r="S1804" i="1"/>
  <c r="S6868" i="1"/>
  <c r="S7280" i="1"/>
  <c r="S6445" i="1"/>
  <c r="S3913" i="1"/>
  <c r="S957" i="1"/>
  <c r="S3914" i="1"/>
  <c r="S6869" i="1"/>
  <c r="S6041" i="1"/>
  <c r="S2631" i="1"/>
  <c r="S958" i="1"/>
  <c r="S6042" i="1"/>
  <c r="S6446" i="1"/>
  <c r="S3061" i="1"/>
  <c r="S7281" i="1"/>
  <c r="S2230" i="1"/>
  <c r="S165" i="1"/>
  <c r="S1381" i="1"/>
  <c r="S3915" i="1"/>
  <c r="S8069" i="1"/>
  <c r="S7282" i="1"/>
  <c r="S5167" i="1"/>
  <c r="S2231" i="1"/>
  <c r="S3062" i="1"/>
  <c r="S3494" i="1"/>
  <c r="S166" i="1"/>
  <c r="S2632" i="1"/>
  <c r="S2232" i="1"/>
  <c r="S5168" i="1"/>
  <c r="S959" i="1"/>
  <c r="S8470" i="1"/>
  <c r="S8070" i="1"/>
  <c r="S9277" i="1"/>
  <c r="S8471" i="1"/>
  <c r="S3916" i="1"/>
  <c r="S1805" i="1"/>
  <c r="S7283" i="1"/>
  <c r="S6447" i="1"/>
  <c r="S3063" i="1"/>
  <c r="S9956" i="1"/>
  <c r="S960" i="1"/>
  <c r="S5169" i="1"/>
  <c r="S4336" i="1"/>
  <c r="S1806" i="1"/>
  <c r="S6870" i="1"/>
  <c r="S3064" i="1"/>
  <c r="S5605" i="1"/>
  <c r="S4337" i="1"/>
  <c r="S3065" i="1"/>
  <c r="S7284" i="1"/>
  <c r="S2633" i="1"/>
  <c r="S8071" i="1"/>
  <c r="S537" i="1"/>
  <c r="S3495" i="1"/>
  <c r="S9694" i="1"/>
  <c r="S3917" i="1"/>
  <c r="S3918" i="1"/>
  <c r="S3496" i="1"/>
  <c r="S7675" i="1"/>
  <c r="S6871" i="1"/>
  <c r="S5606" i="1"/>
  <c r="S7285" i="1"/>
  <c r="S6043" i="1"/>
  <c r="S3497" i="1"/>
  <c r="S9278" i="1"/>
  <c r="S6872" i="1"/>
  <c r="S961" i="1"/>
  <c r="S5170" i="1"/>
  <c r="S4338" i="1"/>
  <c r="S2233" i="1"/>
  <c r="S6044" i="1"/>
  <c r="S8472" i="1"/>
  <c r="S538" i="1"/>
  <c r="S5171" i="1"/>
  <c r="S9279" i="1"/>
  <c r="S2234" i="1"/>
  <c r="S9695" i="1"/>
  <c r="S8473" i="1"/>
  <c r="S2235" i="1"/>
  <c r="S4747" i="1"/>
  <c r="S4748" i="1"/>
  <c r="S5172" i="1"/>
  <c r="S8474" i="1"/>
  <c r="S8859" i="1"/>
  <c r="S962" i="1"/>
  <c r="S6448" i="1"/>
  <c r="S2634" i="1"/>
  <c r="S539" i="1"/>
  <c r="S5607" i="1"/>
  <c r="S540" i="1"/>
  <c r="S6449" i="1"/>
  <c r="S6873" i="1"/>
  <c r="S2236" i="1"/>
  <c r="S6874" i="1"/>
  <c r="S6450" i="1"/>
  <c r="S9280" i="1"/>
  <c r="S9281" i="1"/>
  <c r="S4339" i="1"/>
  <c r="S3919" i="1"/>
  <c r="S541" i="1"/>
  <c r="S8475" i="1"/>
  <c r="S3066" i="1"/>
  <c r="S2237" i="1"/>
  <c r="S7286" i="1"/>
  <c r="S8860" i="1"/>
  <c r="S6045" i="1"/>
  <c r="S2238" i="1"/>
  <c r="S2239" i="1"/>
  <c r="S9282" i="1"/>
  <c r="S9696" i="1"/>
  <c r="S3067" i="1"/>
  <c r="S1807" i="1"/>
  <c r="S3920" i="1"/>
  <c r="S3498" i="1"/>
  <c r="S2635" i="1"/>
  <c r="S3499" i="1"/>
  <c r="S4340" i="1"/>
  <c r="S2240" i="1"/>
  <c r="S542" i="1"/>
  <c r="S7287" i="1"/>
  <c r="S6046" i="1"/>
  <c r="S2636" i="1"/>
  <c r="S2241" i="1"/>
  <c r="S5173" i="1"/>
  <c r="S2637" i="1"/>
  <c r="S9283" i="1"/>
  <c r="S6875" i="1"/>
  <c r="S3500" i="1"/>
  <c r="S1382" i="1"/>
  <c r="S3921" i="1"/>
  <c r="S7676" i="1"/>
  <c r="S6876" i="1"/>
  <c r="S7677" i="1"/>
  <c r="S167" i="1"/>
  <c r="S1808" i="1"/>
  <c r="S7678" i="1"/>
  <c r="S1809" i="1"/>
  <c r="S9284" i="1"/>
  <c r="S4749" i="1"/>
  <c r="S7288" i="1"/>
  <c r="S5174" i="1"/>
  <c r="S2242" i="1"/>
  <c r="S8476" i="1"/>
  <c r="S9285" i="1"/>
  <c r="S1383" i="1"/>
  <c r="S963" i="1"/>
  <c r="S8477" i="1"/>
  <c r="S5608" i="1"/>
  <c r="S7679" i="1"/>
  <c r="S3068" i="1"/>
  <c r="S1810" i="1"/>
  <c r="S3922" i="1"/>
  <c r="S3069" i="1"/>
  <c r="S4341" i="1"/>
  <c r="S543" i="1"/>
  <c r="S9286" i="1"/>
  <c r="S9697" i="1"/>
  <c r="S3501" i="1"/>
  <c r="S3502" i="1"/>
  <c r="S8072" i="1"/>
  <c r="S7680" i="1"/>
  <c r="S5175" i="1"/>
  <c r="S964" i="1"/>
  <c r="S3070" i="1"/>
  <c r="S6047" i="1"/>
  <c r="S6451" i="1"/>
  <c r="S544" i="1"/>
  <c r="S965" i="1"/>
  <c r="S2638" i="1"/>
  <c r="S3503" i="1"/>
  <c r="S5176" i="1"/>
  <c r="S168" i="1"/>
  <c r="S4342" i="1"/>
  <c r="S4750" i="1"/>
  <c r="S9698" i="1"/>
  <c r="S8478" i="1"/>
  <c r="S3504" i="1"/>
  <c r="S7289" i="1"/>
  <c r="S6877" i="1"/>
  <c r="S5177" i="1"/>
  <c r="S9699" i="1"/>
  <c r="S6878" i="1"/>
  <c r="S9287" i="1"/>
  <c r="S3505" i="1"/>
  <c r="S8861" i="1"/>
  <c r="S5609" i="1"/>
  <c r="S3071" i="1"/>
  <c r="S7681" i="1"/>
  <c r="S545" i="1"/>
  <c r="S2243" i="1"/>
  <c r="S6879" i="1"/>
  <c r="S7682" i="1"/>
  <c r="S3072" i="1"/>
  <c r="S9957" i="1"/>
  <c r="S4751" i="1"/>
  <c r="S5610" i="1"/>
  <c r="S5611" i="1"/>
  <c r="S6452" i="1"/>
  <c r="S4343" i="1"/>
  <c r="S3923" i="1"/>
  <c r="S2244" i="1"/>
  <c r="S5612" i="1"/>
  <c r="S3073" i="1"/>
  <c r="S4752" i="1"/>
  <c r="S3506" i="1"/>
  <c r="S3507" i="1"/>
  <c r="S2245" i="1"/>
  <c r="S8073" i="1"/>
  <c r="S9700" i="1"/>
  <c r="S2639" i="1"/>
  <c r="S3924" i="1"/>
  <c r="S4753" i="1"/>
  <c r="S9288" i="1"/>
  <c r="S8862" i="1"/>
  <c r="S8479" i="1"/>
  <c r="S8480" i="1"/>
  <c r="S1384" i="1"/>
  <c r="S8074" i="1"/>
  <c r="S5178" i="1"/>
  <c r="S2246" i="1"/>
  <c r="S2247" i="1"/>
  <c r="S7290" i="1"/>
  <c r="S3074" i="1"/>
  <c r="S6048" i="1"/>
  <c r="S5613" i="1"/>
  <c r="S8481" i="1"/>
  <c r="S8075" i="1"/>
  <c r="S966" i="1"/>
  <c r="S4344" i="1"/>
  <c r="S546" i="1"/>
  <c r="S169" i="1"/>
  <c r="S5614" i="1"/>
  <c r="S7291" i="1"/>
  <c r="S9289" i="1"/>
  <c r="S9958" i="1"/>
  <c r="S967" i="1"/>
  <c r="S7683" i="1"/>
  <c r="S5179" i="1"/>
  <c r="S1811" i="1"/>
  <c r="S3508" i="1"/>
  <c r="S6880" i="1"/>
  <c r="S3925" i="1"/>
  <c r="S2248" i="1"/>
  <c r="S4345" i="1"/>
  <c r="S8482" i="1"/>
  <c r="S968" i="1"/>
  <c r="S6881" i="1"/>
  <c r="S6453" i="1"/>
  <c r="S5180" i="1"/>
  <c r="S4754" i="1"/>
  <c r="S8076" i="1"/>
  <c r="S4346" i="1"/>
  <c r="S6882" i="1"/>
  <c r="S3075" i="1"/>
  <c r="S6454" i="1"/>
  <c r="S5181" i="1"/>
  <c r="S1812" i="1"/>
  <c r="S5615" i="1"/>
  <c r="S547" i="1"/>
  <c r="S5616" i="1"/>
  <c r="S2640" i="1"/>
  <c r="S3509" i="1"/>
  <c r="S5617" i="1"/>
  <c r="S2641" i="1"/>
  <c r="S6049" i="1"/>
  <c r="S5182" i="1"/>
  <c r="S5618" i="1"/>
  <c r="S6455" i="1"/>
  <c r="S8483" i="1"/>
  <c r="S8077" i="1"/>
  <c r="S6456" i="1"/>
  <c r="S3076" i="1"/>
  <c r="S6883" i="1"/>
  <c r="S2642" i="1"/>
  <c r="S3510" i="1"/>
  <c r="S8484" i="1"/>
  <c r="S7684" i="1"/>
  <c r="S2249" i="1"/>
  <c r="S969" i="1"/>
  <c r="S8485" i="1"/>
  <c r="S1813" i="1"/>
  <c r="S2250" i="1"/>
  <c r="S2643" i="1"/>
  <c r="S8863" i="1"/>
  <c r="S4755" i="1"/>
  <c r="S2644" i="1"/>
  <c r="S6050" i="1"/>
  <c r="S970" i="1"/>
  <c r="S3077" i="1"/>
  <c r="S4756" i="1"/>
  <c r="S8864" i="1"/>
  <c r="S8865" i="1"/>
  <c r="S7292" i="1"/>
  <c r="S3078" i="1"/>
  <c r="S3926" i="1"/>
  <c r="S3511" i="1"/>
  <c r="S1385" i="1"/>
  <c r="S1386" i="1"/>
  <c r="S4347" i="1"/>
  <c r="S8866" i="1"/>
  <c r="S8486" i="1"/>
  <c r="S6884" i="1"/>
  <c r="S9701" i="1"/>
  <c r="S2645" i="1"/>
  <c r="S2646" i="1"/>
  <c r="S2647" i="1"/>
  <c r="S6885" i="1"/>
  <c r="S6886" i="1"/>
  <c r="S7293" i="1"/>
  <c r="S1387" i="1"/>
  <c r="S2648" i="1"/>
  <c r="S6051" i="1"/>
  <c r="S7685" i="1"/>
  <c r="S9290" i="1"/>
  <c r="S7294" i="1"/>
  <c r="S9702" i="1"/>
  <c r="S8078" i="1"/>
  <c r="S8079" i="1"/>
  <c r="S7295" i="1"/>
  <c r="S5183" i="1"/>
  <c r="S2649" i="1"/>
  <c r="S3512" i="1"/>
  <c r="S8080" i="1"/>
  <c r="S6457" i="1"/>
  <c r="S4757" i="1"/>
  <c r="S8867" i="1"/>
  <c r="S9703" i="1"/>
  <c r="S2251" i="1"/>
  <c r="S971" i="1"/>
  <c r="S8868" i="1"/>
  <c r="S9704" i="1"/>
  <c r="S1388" i="1"/>
  <c r="S6052" i="1"/>
  <c r="S9291" i="1"/>
  <c r="S3079" i="1"/>
  <c r="S548" i="1"/>
  <c r="S6053" i="1"/>
  <c r="S7686" i="1"/>
  <c r="S3513" i="1"/>
  <c r="S2252" i="1"/>
  <c r="S8869" i="1"/>
  <c r="S2253" i="1"/>
  <c r="S3514" i="1"/>
  <c r="S1389" i="1"/>
  <c r="S4348" i="1"/>
  <c r="S4758" i="1"/>
  <c r="S8870" i="1"/>
  <c r="S7687" i="1"/>
  <c r="S5619" i="1"/>
  <c r="S1814" i="1"/>
  <c r="S6887" i="1"/>
  <c r="S6458" i="1"/>
  <c r="S9705" i="1"/>
  <c r="S4349" i="1"/>
  <c r="S3515" i="1"/>
  <c r="S9706" i="1"/>
  <c r="S4350" i="1"/>
  <c r="S2650" i="1"/>
  <c r="S170" i="1"/>
  <c r="S4351" i="1"/>
  <c r="S8487" i="1"/>
  <c r="S3516" i="1"/>
  <c r="S549" i="1"/>
  <c r="S9292" i="1"/>
  <c r="S1390" i="1"/>
  <c r="S3080" i="1"/>
  <c r="S7688" i="1"/>
  <c r="S8488" i="1"/>
  <c r="S550" i="1"/>
  <c r="S3081" i="1"/>
  <c r="S3517" i="1"/>
  <c r="S551" i="1"/>
  <c r="S3082" i="1"/>
  <c r="S4352" i="1"/>
  <c r="S4353" i="1"/>
  <c r="S9293" i="1"/>
  <c r="S4354" i="1"/>
  <c r="S8489" i="1"/>
  <c r="S7689" i="1"/>
  <c r="S9294" i="1"/>
  <c r="S7690" i="1"/>
  <c r="S6459" i="1"/>
  <c r="S4759" i="1"/>
  <c r="S8871" i="1"/>
  <c r="S972" i="1"/>
  <c r="S3083" i="1"/>
  <c r="S7296" i="1"/>
  <c r="S973" i="1"/>
  <c r="S9295" i="1"/>
  <c r="S6054" i="1"/>
  <c r="S2254" i="1"/>
  <c r="S5184" i="1"/>
  <c r="S6888" i="1"/>
  <c r="S3518" i="1"/>
  <c r="S1391" i="1"/>
  <c r="S6889" i="1"/>
  <c r="S3519" i="1"/>
  <c r="S1392" i="1"/>
  <c r="S8490" i="1"/>
  <c r="S6055" i="1"/>
  <c r="S552" i="1"/>
  <c r="S7691" i="1"/>
  <c r="S6460" i="1"/>
  <c r="S974" i="1"/>
  <c r="S5620" i="1"/>
  <c r="S6056" i="1"/>
  <c r="S9707" i="1"/>
  <c r="S2255" i="1"/>
  <c r="S9708" i="1"/>
  <c r="S8491" i="1"/>
  <c r="S6461" i="1"/>
  <c r="S8872" i="1"/>
  <c r="S4760" i="1"/>
  <c r="S4761" i="1"/>
  <c r="S3084" i="1"/>
  <c r="S6890" i="1"/>
  <c r="S2256" i="1"/>
  <c r="S7297" i="1"/>
  <c r="S3520" i="1"/>
  <c r="S3521" i="1"/>
  <c r="S3927" i="1"/>
  <c r="S8492" i="1"/>
  <c r="S3522" i="1"/>
  <c r="S9296" i="1"/>
  <c r="S7692" i="1"/>
  <c r="S3523" i="1"/>
  <c r="S2651" i="1"/>
  <c r="S1815" i="1"/>
  <c r="S3524" i="1"/>
  <c r="S4762" i="1"/>
  <c r="S5621" i="1"/>
  <c r="S7298" i="1"/>
  <c r="S4763" i="1"/>
  <c r="S1393" i="1"/>
  <c r="S6891" i="1"/>
  <c r="S5622" i="1"/>
  <c r="S7693" i="1"/>
  <c r="S7694" i="1"/>
  <c r="S7299" i="1"/>
  <c r="S7300" i="1"/>
  <c r="S9297" i="1"/>
  <c r="S975" i="1"/>
  <c r="S1816" i="1"/>
  <c r="S171" i="1"/>
  <c r="S5185" i="1"/>
  <c r="S6057" i="1"/>
  <c r="S9298" i="1"/>
  <c r="S4764" i="1"/>
  <c r="S6462" i="1"/>
  <c r="S1817" i="1"/>
  <c r="S7301" i="1"/>
  <c r="S7695" i="1"/>
  <c r="S9709" i="1"/>
  <c r="S8081" i="1"/>
  <c r="S8082" i="1"/>
  <c r="S1818" i="1"/>
  <c r="S4765" i="1"/>
  <c r="S7696" i="1"/>
  <c r="S7697" i="1"/>
  <c r="S9299" i="1"/>
  <c r="S6058" i="1"/>
  <c r="S5186" i="1"/>
  <c r="S4355" i="1"/>
  <c r="S7698" i="1"/>
  <c r="S7699" i="1"/>
  <c r="S2257" i="1"/>
  <c r="S9300" i="1"/>
  <c r="S7700" i="1"/>
  <c r="S2258" i="1"/>
  <c r="S2259" i="1"/>
  <c r="S7701" i="1"/>
  <c r="S4766" i="1"/>
  <c r="S8873" i="1"/>
  <c r="S4356" i="1"/>
  <c r="S4767" i="1"/>
  <c r="S976" i="1"/>
  <c r="S6463" i="1"/>
  <c r="S977" i="1"/>
  <c r="S6059" i="1"/>
  <c r="S2260" i="1"/>
  <c r="S6060" i="1"/>
  <c r="S7702" i="1"/>
  <c r="S5187" i="1"/>
  <c r="S7703" i="1"/>
  <c r="S1394" i="1"/>
  <c r="S3085" i="1"/>
  <c r="S3525" i="1"/>
  <c r="S172" i="1"/>
  <c r="S5188" i="1"/>
  <c r="S978" i="1"/>
  <c r="S3526" i="1"/>
  <c r="S2652" i="1"/>
  <c r="S8493" i="1"/>
  <c r="S8494" i="1"/>
  <c r="S1395" i="1"/>
  <c r="S3086" i="1"/>
  <c r="S1819" i="1"/>
  <c r="S553" i="1"/>
  <c r="S4768" i="1"/>
  <c r="S1396" i="1"/>
  <c r="S979" i="1"/>
  <c r="S6061" i="1"/>
  <c r="S2261" i="1"/>
  <c r="S7704" i="1"/>
  <c r="S980" i="1"/>
  <c r="S8083" i="1"/>
  <c r="S3527" i="1"/>
  <c r="S4357" i="1"/>
  <c r="S1397" i="1"/>
  <c r="S3528" i="1"/>
  <c r="S4358" i="1"/>
  <c r="S981" i="1"/>
  <c r="S3529" i="1"/>
  <c r="S2262" i="1"/>
  <c r="S3530" i="1"/>
  <c r="S8084" i="1"/>
  <c r="S9710" i="1"/>
  <c r="S3928" i="1"/>
  <c r="S554" i="1"/>
  <c r="S3531" i="1"/>
  <c r="S173" i="1"/>
  <c r="S8495" i="1"/>
  <c r="S7302" i="1"/>
  <c r="S1820" i="1"/>
  <c r="S9959" i="1"/>
  <c r="S7705" i="1"/>
  <c r="S3532" i="1"/>
  <c r="S9301" i="1"/>
  <c r="S2653" i="1"/>
  <c r="S3929" i="1"/>
  <c r="S9711" i="1"/>
  <c r="S5623" i="1"/>
  <c r="S3533" i="1"/>
  <c r="S8085" i="1"/>
  <c r="S7706" i="1"/>
  <c r="S3930" i="1"/>
  <c r="S9960" i="1"/>
  <c r="S982" i="1"/>
  <c r="S4359" i="1"/>
  <c r="S8086" i="1"/>
  <c r="S4360" i="1"/>
  <c r="S7707" i="1"/>
  <c r="S5189" i="1"/>
  <c r="S983" i="1"/>
  <c r="S6892" i="1"/>
  <c r="S174" i="1"/>
  <c r="S9712" i="1"/>
  <c r="S8874" i="1"/>
  <c r="S9713" i="1"/>
  <c r="S555" i="1"/>
  <c r="S5624" i="1"/>
  <c r="S3931" i="1"/>
  <c r="S8087" i="1"/>
  <c r="S175" i="1"/>
  <c r="S7303" i="1"/>
  <c r="S7708" i="1"/>
  <c r="S556" i="1"/>
  <c r="S5625" i="1"/>
  <c r="S3932" i="1"/>
  <c r="S6062" i="1"/>
  <c r="S1398" i="1"/>
  <c r="S1821" i="1"/>
  <c r="S3087" i="1"/>
  <c r="S557" i="1"/>
  <c r="S8875" i="1"/>
  <c r="S8088" i="1"/>
  <c r="S9714" i="1"/>
  <c r="S4769" i="1"/>
  <c r="S2263" i="1"/>
  <c r="S6063" i="1"/>
  <c r="S8089" i="1"/>
  <c r="S3534" i="1"/>
  <c r="S7709" i="1"/>
  <c r="S9302" i="1"/>
  <c r="S2264" i="1"/>
  <c r="S5190" i="1"/>
  <c r="S4770" i="1"/>
  <c r="S2265" i="1"/>
  <c r="S4771" i="1"/>
  <c r="S558" i="1"/>
  <c r="S4772" i="1"/>
  <c r="S5191" i="1"/>
  <c r="S1399" i="1"/>
  <c r="S9303" i="1"/>
  <c r="S1822" i="1"/>
  <c r="S4361" i="1"/>
  <c r="S1400" i="1"/>
  <c r="S7304" i="1"/>
  <c r="S2266" i="1"/>
  <c r="S6464" i="1"/>
  <c r="S176" i="1"/>
  <c r="S6465" i="1"/>
  <c r="S4773" i="1"/>
  <c r="S3088" i="1"/>
  <c r="S984" i="1"/>
  <c r="S3535" i="1"/>
  <c r="S5626" i="1"/>
  <c r="S1823" i="1"/>
  <c r="S3536" i="1"/>
  <c r="S2654" i="1"/>
  <c r="S9961" i="1"/>
  <c r="S3933" i="1"/>
  <c r="S6893" i="1"/>
  <c r="S985" i="1"/>
  <c r="S2267" i="1"/>
  <c r="S8876" i="1"/>
  <c r="S559" i="1"/>
  <c r="S8090" i="1"/>
  <c r="S5627" i="1"/>
  <c r="S3089" i="1"/>
  <c r="S3537" i="1"/>
  <c r="S6064" i="1"/>
  <c r="S7710" i="1"/>
  <c r="S8877" i="1"/>
  <c r="S3090" i="1"/>
  <c r="S4774" i="1"/>
  <c r="S986" i="1"/>
  <c r="S6065" i="1"/>
  <c r="S7711" i="1"/>
  <c r="S6894" i="1"/>
  <c r="S9304" i="1"/>
  <c r="S8091" i="1"/>
  <c r="S7305" i="1"/>
  <c r="S4362" i="1"/>
  <c r="S6466" i="1"/>
  <c r="S3091" i="1"/>
  <c r="S3092" i="1"/>
  <c r="S7306" i="1"/>
  <c r="S8878" i="1"/>
  <c r="S3093" i="1"/>
  <c r="S3934" i="1"/>
  <c r="S3094" i="1"/>
  <c r="S2268" i="1"/>
  <c r="S6895" i="1"/>
  <c r="S560" i="1"/>
  <c r="S2269" i="1"/>
  <c r="S5628" i="1"/>
  <c r="S987" i="1"/>
  <c r="S3538" i="1"/>
  <c r="S5192" i="1"/>
  <c r="S3935" i="1"/>
  <c r="S3936" i="1"/>
  <c r="S3095" i="1"/>
  <c r="S177" i="1"/>
  <c r="S9305" i="1"/>
  <c r="S3539" i="1"/>
  <c r="S988" i="1"/>
  <c r="S5629" i="1"/>
  <c r="S5630" i="1"/>
  <c r="S1824" i="1"/>
  <c r="S1825" i="1"/>
  <c r="S178" i="1"/>
  <c r="S1401" i="1"/>
  <c r="S5193" i="1"/>
  <c r="S2270" i="1"/>
  <c r="S6066" i="1"/>
  <c r="S561" i="1"/>
  <c r="S9306" i="1"/>
  <c r="S6896" i="1"/>
  <c r="S3937" i="1"/>
  <c r="S6897" i="1"/>
  <c r="S1402" i="1"/>
  <c r="S562" i="1"/>
  <c r="S9307" i="1"/>
  <c r="S6067" i="1"/>
  <c r="S7712" i="1"/>
  <c r="S6898" i="1"/>
  <c r="S9308" i="1"/>
  <c r="S1403" i="1"/>
  <c r="S6467" i="1"/>
  <c r="S989" i="1"/>
  <c r="S9962" i="1"/>
  <c r="S5194" i="1"/>
  <c r="S6068" i="1"/>
  <c r="S7713" i="1"/>
  <c r="S7307" i="1"/>
  <c r="S7308" i="1"/>
  <c r="S2655" i="1"/>
  <c r="S563" i="1"/>
  <c r="S6468" i="1"/>
  <c r="S9309" i="1"/>
  <c r="S2656" i="1"/>
  <c r="S7309" i="1"/>
  <c r="S9715" i="1"/>
  <c r="S9963" i="1"/>
  <c r="S9310" i="1"/>
  <c r="S1826" i="1"/>
  <c r="S5631" i="1"/>
  <c r="S8496" i="1"/>
  <c r="S9716" i="1"/>
  <c r="S6469" i="1"/>
  <c r="S6470" i="1"/>
  <c r="S3096" i="1"/>
  <c r="S6069" i="1"/>
  <c r="S7714" i="1"/>
  <c r="S2271" i="1"/>
  <c r="S4775" i="1"/>
  <c r="S5195" i="1"/>
  <c r="S2272" i="1"/>
  <c r="S6899" i="1"/>
  <c r="S3938" i="1"/>
  <c r="S1404" i="1"/>
  <c r="S6900" i="1"/>
  <c r="S8092" i="1"/>
  <c r="S5632" i="1"/>
  <c r="S3097" i="1"/>
  <c r="S6471" i="1"/>
  <c r="S9311" i="1"/>
  <c r="S8497" i="1"/>
  <c r="S1827" i="1"/>
  <c r="S564" i="1"/>
  <c r="S9717" i="1"/>
  <c r="S1828" i="1"/>
  <c r="S4776" i="1"/>
  <c r="S5196" i="1"/>
  <c r="S7715" i="1"/>
  <c r="S6472" i="1"/>
  <c r="S7716" i="1"/>
  <c r="S6473" i="1"/>
  <c r="S7310" i="1"/>
  <c r="S179" i="1"/>
  <c r="S4363" i="1"/>
  <c r="S2273" i="1"/>
  <c r="S5197" i="1"/>
  <c r="S990" i="1"/>
  <c r="S2274" i="1"/>
  <c r="S180" i="1"/>
  <c r="S6901" i="1"/>
  <c r="S5198" i="1"/>
  <c r="S6070" i="1"/>
  <c r="S7717" i="1"/>
  <c r="S5199" i="1"/>
  <c r="S7718" i="1"/>
  <c r="S7311" i="1"/>
  <c r="S5200" i="1"/>
  <c r="S3540" i="1"/>
  <c r="S181" i="1"/>
  <c r="S8879" i="1"/>
  <c r="S3098" i="1"/>
  <c r="S8498" i="1"/>
  <c r="S8880" i="1"/>
  <c r="S6071" i="1"/>
  <c r="S9964" i="1"/>
  <c r="S1829" i="1"/>
  <c r="S3541" i="1"/>
  <c r="S2275" i="1"/>
  <c r="S1830" i="1"/>
  <c r="S3939" i="1"/>
  <c r="S4364" i="1"/>
  <c r="S3099" i="1"/>
  <c r="S1405" i="1"/>
  <c r="S6902" i="1"/>
  <c r="S565" i="1"/>
  <c r="S3100" i="1"/>
  <c r="S9718" i="1"/>
  <c r="S6903" i="1"/>
  <c r="S3542" i="1"/>
  <c r="S991" i="1"/>
  <c r="S3101" i="1"/>
  <c r="S3940" i="1"/>
  <c r="S7719" i="1"/>
  <c r="S3543" i="1"/>
  <c r="S9312" i="1"/>
  <c r="S4777" i="1"/>
  <c r="S1831" i="1"/>
  <c r="S9965" i="1"/>
  <c r="S6474" i="1"/>
  <c r="S6072" i="1"/>
  <c r="S6904" i="1"/>
  <c r="S3941" i="1"/>
  <c r="S566" i="1"/>
  <c r="S8093" i="1"/>
  <c r="S7720" i="1"/>
  <c r="S8881" i="1"/>
  <c r="S2657" i="1"/>
  <c r="S5201" i="1"/>
  <c r="S4365" i="1"/>
  <c r="S3942" i="1"/>
  <c r="S3943" i="1"/>
  <c r="S6905" i="1"/>
  <c r="S5633" i="1"/>
  <c r="S9313" i="1"/>
  <c r="S8094" i="1"/>
  <c r="S182" i="1"/>
  <c r="S567" i="1"/>
  <c r="S2276" i="1"/>
  <c r="S1832" i="1"/>
  <c r="S5634" i="1"/>
  <c r="S8095" i="1"/>
  <c r="S3944" i="1"/>
  <c r="S4778" i="1"/>
  <c r="S1406" i="1"/>
  <c r="S9719" i="1"/>
  <c r="S6475" i="1"/>
  <c r="S1407" i="1"/>
  <c r="S9720" i="1"/>
  <c r="S3945" i="1"/>
  <c r="S7721" i="1"/>
  <c r="S6073" i="1"/>
  <c r="S2658" i="1"/>
  <c r="S1408" i="1"/>
  <c r="S2659" i="1"/>
  <c r="S4366" i="1"/>
  <c r="S6476" i="1"/>
  <c r="S1833" i="1"/>
  <c r="S9721" i="1"/>
  <c r="S992" i="1"/>
  <c r="S2660" i="1"/>
  <c r="S4779" i="1"/>
  <c r="S6477" i="1"/>
  <c r="S2661" i="1"/>
  <c r="S9314" i="1"/>
  <c r="S3544" i="1"/>
  <c r="S1834" i="1"/>
  <c r="S4367" i="1"/>
  <c r="S3102" i="1"/>
  <c r="S993" i="1"/>
  <c r="S3103" i="1"/>
  <c r="S568" i="1"/>
  <c r="S6074" i="1"/>
  <c r="S2662" i="1"/>
  <c r="S8096" i="1"/>
  <c r="S9315" i="1"/>
  <c r="S7722" i="1"/>
  <c r="S6478" i="1"/>
  <c r="S4368" i="1"/>
  <c r="S6479" i="1"/>
  <c r="S5202" i="1"/>
  <c r="S7723" i="1"/>
  <c r="S3545" i="1"/>
  <c r="S9316" i="1"/>
  <c r="S3104" i="1"/>
  <c r="S6480" i="1"/>
  <c r="S9317" i="1"/>
  <c r="S1835" i="1"/>
  <c r="S8499" i="1"/>
  <c r="S5635" i="1"/>
  <c r="S5203" i="1"/>
  <c r="S3105" i="1"/>
  <c r="S6481" i="1"/>
  <c r="S994" i="1"/>
  <c r="S2663" i="1"/>
  <c r="S3546" i="1"/>
  <c r="S8500" i="1"/>
  <c r="S6482" i="1"/>
  <c r="S1409" i="1"/>
  <c r="S1836" i="1"/>
  <c r="S7724" i="1"/>
  <c r="S3946" i="1"/>
  <c r="S183" i="1"/>
  <c r="S184" i="1"/>
  <c r="S4369" i="1"/>
  <c r="S4370" i="1"/>
  <c r="S2664" i="1"/>
  <c r="S6075" i="1"/>
  <c r="S2665" i="1"/>
  <c r="S8882" i="1"/>
  <c r="S1837" i="1"/>
  <c r="S6483" i="1"/>
  <c r="S8501" i="1"/>
  <c r="S2666" i="1"/>
  <c r="S3106" i="1"/>
  <c r="S7725" i="1"/>
  <c r="S3107" i="1"/>
  <c r="S4371" i="1"/>
  <c r="S4780" i="1"/>
  <c r="S5636" i="1"/>
  <c r="S185" i="1"/>
  <c r="S1410" i="1"/>
  <c r="S4372" i="1"/>
  <c r="S5637" i="1"/>
  <c r="S5638" i="1"/>
  <c r="S3947" i="1"/>
  <c r="S6484" i="1"/>
  <c r="S1411" i="1"/>
  <c r="S6485" i="1"/>
  <c r="S569" i="1"/>
  <c r="S186" i="1"/>
  <c r="S3948" i="1"/>
  <c r="S2277" i="1"/>
  <c r="S6906" i="1"/>
  <c r="S4781" i="1"/>
  <c r="S8883" i="1"/>
  <c r="S7726" i="1"/>
  <c r="S5204" i="1"/>
  <c r="S8502" i="1"/>
  <c r="S3547" i="1"/>
  <c r="S995" i="1"/>
  <c r="S2278" i="1"/>
  <c r="S4373" i="1"/>
  <c r="S8097" i="1"/>
  <c r="S3949" i="1"/>
  <c r="S9318" i="1"/>
  <c r="S6486" i="1"/>
  <c r="S2667" i="1"/>
  <c r="S8503" i="1"/>
  <c r="S6487" i="1"/>
  <c r="S6907" i="1"/>
  <c r="S8504" i="1"/>
  <c r="S1838" i="1"/>
  <c r="S8884" i="1"/>
  <c r="S996" i="1"/>
  <c r="S4782" i="1"/>
  <c r="S570" i="1"/>
  <c r="S5639" i="1"/>
  <c r="S2668" i="1"/>
  <c r="S1412" i="1"/>
  <c r="S8505" i="1"/>
  <c r="S8098" i="1"/>
  <c r="S571" i="1"/>
  <c r="S3108" i="1"/>
  <c r="S997" i="1"/>
  <c r="S572" i="1"/>
  <c r="S9722" i="1"/>
  <c r="S6908" i="1"/>
  <c r="S3548" i="1"/>
  <c r="S2669" i="1"/>
  <c r="S998" i="1"/>
  <c r="S2279" i="1"/>
  <c r="S1839" i="1"/>
  <c r="S4783" i="1"/>
  <c r="S2280" i="1"/>
  <c r="S8506" i="1"/>
  <c r="S5640" i="1"/>
  <c r="S3549" i="1"/>
  <c r="S2670" i="1"/>
  <c r="S2671" i="1"/>
  <c r="S1413" i="1"/>
  <c r="S6909" i="1"/>
  <c r="S4784" i="1"/>
  <c r="S2672" i="1"/>
  <c r="S5641" i="1"/>
  <c r="S2281" i="1"/>
  <c r="S187" i="1"/>
  <c r="S4785" i="1"/>
  <c r="S6076" i="1"/>
  <c r="S573" i="1"/>
  <c r="S6910" i="1"/>
  <c r="S8507" i="1"/>
  <c r="S2282" i="1"/>
  <c r="S7312" i="1"/>
  <c r="S2673" i="1"/>
  <c r="S9723" i="1"/>
  <c r="S5642" i="1"/>
  <c r="S1414" i="1"/>
  <c r="S574" i="1"/>
  <c r="S9966" i="1"/>
  <c r="S8099" i="1"/>
  <c r="S8885" i="1"/>
  <c r="S8100" i="1"/>
  <c r="S6488" i="1"/>
  <c r="S3950" i="1"/>
  <c r="S3109" i="1"/>
  <c r="S5643" i="1"/>
  <c r="S2283" i="1"/>
  <c r="S4786" i="1"/>
  <c r="S6911" i="1"/>
  <c r="S6489" i="1"/>
  <c r="S9319" i="1"/>
  <c r="S8101" i="1"/>
  <c r="S6490" i="1"/>
  <c r="S9967" i="1"/>
  <c r="S7727" i="1"/>
  <c r="S1840" i="1"/>
  <c r="S2284" i="1"/>
  <c r="S5205" i="1"/>
  <c r="S4374" i="1"/>
  <c r="S6491" i="1"/>
  <c r="S8508" i="1"/>
  <c r="S9320" i="1"/>
  <c r="S9968" i="1"/>
  <c r="S5206" i="1"/>
  <c r="S6492" i="1"/>
  <c r="S3951" i="1"/>
  <c r="S3952" i="1"/>
  <c r="S5644" i="1"/>
  <c r="S6912" i="1"/>
  <c r="S1841" i="1"/>
  <c r="S8102" i="1"/>
  <c r="S7313" i="1"/>
  <c r="S9321" i="1"/>
  <c r="S6913" i="1"/>
  <c r="S9724" i="1"/>
  <c r="S8103" i="1"/>
  <c r="S6077" i="1"/>
  <c r="S4375" i="1"/>
  <c r="S8886" i="1"/>
  <c r="S575" i="1"/>
  <c r="S3953" i="1"/>
  <c r="S999" i="1"/>
  <c r="S5645" i="1"/>
  <c r="S3550" i="1"/>
  <c r="S1415" i="1"/>
  <c r="S6493" i="1"/>
  <c r="S1000" i="1"/>
  <c r="S6494" i="1"/>
  <c r="S2285" i="1"/>
  <c r="S6078" i="1"/>
  <c r="S5646" i="1"/>
  <c r="S6914" i="1"/>
  <c r="S5647" i="1"/>
  <c r="S576" i="1"/>
  <c r="S1416" i="1"/>
  <c r="S5207" i="1"/>
  <c r="S2674" i="1"/>
  <c r="S7314" i="1"/>
  <c r="S6495" i="1"/>
  <c r="S5208" i="1"/>
  <c r="S1842" i="1"/>
  <c r="S188" i="1"/>
  <c r="S6915" i="1"/>
  <c r="S1843" i="1"/>
  <c r="S8104" i="1"/>
  <c r="S4376" i="1"/>
  <c r="S5648" i="1"/>
  <c r="S4377" i="1"/>
  <c r="S7728" i="1"/>
  <c r="S6496" i="1"/>
  <c r="S1844" i="1"/>
  <c r="S6497" i="1"/>
  <c r="S6916" i="1"/>
  <c r="S1845" i="1"/>
  <c r="S4378" i="1"/>
  <c r="S6498" i="1"/>
  <c r="S6079" i="1"/>
  <c r="S7315" i="1"/>
  <c r="S8105" i="1"/>
  <c r="S3954" i="1"/>
  <c r="S6080" i="1"/>
  <c r="S577" i="1"/>
  <c r="S8509" i="1"/>
  <c r="S6499" i="1"/>
  <c r="S8510" i="1"/>
  <c r="S2286" i="1"/>
  <c r="S3955" i="1"/>
  <c r="S5649" i="1"/>
  <c r="S7316" i="1"/>
  <c r="S5209" i="1"/>
  <c r="S2675" i="1"/>
  <c r="S9969" i="1"/>
  <c r="S189" i="1"/>
  <c r="S1001" i="1"/>
  <c r="S4787" i="1"/>
  <c r="S578" i="1"/>
  <c r="S9970" i="1"/>
  <c r="S6917" i="1"/>
  <c r="S579" i="1"/>
  <c r="S8106" i="1"/>
  <c r="S1417" i="1"/>
  <c r="S580" i="1"/>
  <c r="S8511" i="1"/>
  <c r="S4379" i="1"/>
  <c r="S8887" i="1"/>
  <c r="S8512" i="1"/>
  <c r="S1002" i="1"/>
  <c r="S3956" i="1"/>
  <c r="S7317" i="1"/>
  <c r="S6918" i="1"/>
  <c r="S9322" i="1"/>
  <c r="S7318" i="1"/>
  <c r="S3551" i="1"/>
  <c r="S5650" i="1"/>
  <c r="S8888" i="1"/>
  <c r="S9725" i="1"/>
  <c r="S7729" i="1"/>
  <c r="S3957" i="1"/>
  <c r="S6500" i="1"/>
  <c r="S4788" i="1"/>
  <c r="S3958" i="1"/>
  <c r="S3959" i="1"/>
  <c r="S4789" i="1"/>
  <c r="S8889" i="1"/>
  <c r="S6919" i="1"/>
  <c r="S5210" i="1"/>
  <c r="S3552" i="1"/>
  <c r="S2676" i="1"/>
  <c r="S4790" i="1"/>
  <c r="S9323" i="1"/>
  <c r="S6501" i="1"/>
  <c r="S9324" i="1"/>
  <c r="S8513" i="1"/>
  <c r="S4791" i="1"/>
  <c r="S2677" i="1"/>
  <c r="S2287" i="1"/>
  <c r="S7319" i="1"/>
  <c r="S2288" i="1"/>
  <c r="S1418" i="1"/>
  <c r="S3110" i="1"/>
  <c r="S9325" i="1"/>
  <c r="S9971" i="1"/>
  <c r="S2678" i="1"/>
  <c r="S1419" i="1"/>
  <c r="S8890" i="1"/>
  <c r="S6081" i="1"/>
  <c r="S3111" i="1"/>
  <c r="S5651" i="1"/>
  <c r="S581" i="1"/>
  <c r="S1003" i="1"/>
  <c r="S1420" i="1"/>
  <c r="S9726" i="1"/>
  <c r="S6082" i="1"/>
  <c r="S8891" i="1"/>
  <c r="S2289" i="1"/>
  <c r="S3112" i="1"/>
  <c r="S7320" i="1"/>
  <c r="S1846" i="1"/>
  <c r="S5211" i="1"/>
  <c r="S4792" i="1"/>
  <c r="S7730" i="1"/>
  <c r="S6920" i="1"/>
  <c r="S3553" i="1"/>
  <c r="S5212" i="1"/>
  <c r="S4793" i="1"/>
  <c r="S2290" i="1"/>
  <c r="S8514" i="1"/>
  <c r="S7321" i="1"/>
  <c r="S6502" i="1"/>
  <c r="S9727" i="1"/>
  <c r="S9728" i="1"/>
  <c r="S190" i="1"/>
  <c r="S9729" i="1"/>
  <c r="S9326" i="1"/>
  <c r="S1004" i="1"/>
  <c r="S1847" i="1"/>
  <c r="S6083" i="1"/>
  <c r="S6503" i="1"/>
  <c r="S6921" i="1"/>
  <c r="S3113" i="1"/>
  <c r="S8515" i="1"/>
  <c r="S8892" i="1"/>
  <c r="S5652" i="1"/>
  <c r="S9327" i="1"/>
  <c r="S2679" i="1"/>
  <c r="S4380" i="1"/>
  <c r="S8107" i="1"/>
  <c r="S2680" i="1"/>
  <c r="S1421" i="1"/>
  <c r="S5653" i="1"/>
  <c r="S191" i="1"/>
  <c r="S2291" i="1"/>
  <c r="S2681" i="1"/>
  <c r="S5654" i="1"/>
  <c r="S582" i="1"/>
  <c r="S1422" i="1"/>
  <c r="S2292" i="1"/>
  <c r="S9328" i="1"/>
  <c r="S8893" i="1"/>
  <c r="S8894" i="1"/>
  <c r="S9730" i="1"/>
  <c r="S8108" i="1"/>
  <c r="S9731" i="1"/>
  <c r="S4381" i="1"/>
  <c r="S8109" i="1"/>
  <c r="S3114" i="1"/>
  <c r="S4382" i="1"/>
  <c r="S6922" i="1"/>
  <c r="S6504" i="1"/>
  <c r="S7322" i="1"/>
  <c r="S6505" i="1"/>
  <c r="S7731" i="1"/>
  <c r="S8110" i="1"/>
  <c r="S1005" i="1"/>
  <c r="S8895" i="1"/>
  <c r="S8111" i="1"/>
  <c r="S7323" i="1"/>
  <c r="S7324" i="1"/>
  <c r="S5655" i="1"/>
  <c r="S7325" i="1"/>
  <c r="S4794" i="1"/>
  <c r="S6084" i="1"/>
  <c r="S1006" i="1"/>
  <c r="S6085" i="1"/>
  <c r="S6923" i="1"/>
  <c r="S1848" i="1"/>
  <c r="S1423" i="1"/>
  <c r="S4383" i="1"/>
  <c r="S8896" i="1"/>
  <c r="S4795" i="1"/>
  <c r="S6086" i="1"/>
  <c r="S5656" i="1"/>
  <c r="S6924" i="1"/>
  <c r="S6925" i="1"/>
  <c r="S9972" i="1"/>
  <c r="S9329" i="1"/>
  <c r="S8112" i="1"/>
  <c r="S5213" i="1"/>
  <c r="S9330" i="1"/>
  <c r="S2682" i="1"/>
  <c r="S3554" i="1"/>
  <c r="S8113" i="1"/>
  <c r="S8897" i="1"/>
  <c r="S6926" i="1"/>
  <c r="S3115" i="1"/>
  <c r="S3555" i="1"/>
  <c r="S1849" i="1"/>
  <c r="S4796" i="1"/>
  <c r="S5214" i="1"/>
  <c r="S5657" i="1"/>
  <c r="S9331" i="1"/>
  <c r="S9332" i="1"/>
  <c r="S1850" i="1"/>
  <c r="S3556" i="1"/>
  <c r="S1851" i="1"/>
  <c r="S583" i="1"/>
  <c r="S8516" i="1"/>
  <c r="S6087" i="1"/>
  <c r="S6506" i="1"/>
  <c r="S1007" i="1"/>
  <c r="S9333" i="1"/>
  <c r="S7326" i="1"/>
  <c r="S8517" i="1"/>
  <c r="S6927" i="1"/>
  <c r="S9334" i="1"/>
  <c r="S6088" i="1"/>
  <c r="S2683" i="1"/>
  <c r="S2293" i="1"/>
  <c r="S3557" i="1"/>
  <c r="S9732" i="1"/>
  <c r="S584" i="1"/>
  <c r="S6089" i="1"/>
  <c r="S7732" i="1"/>
  <c r="S6507" i="1"/>
  <c r="S6928" i="1"/>
  <c r="S8518" i="1"/>
  <c r="S9733" i="1"/>
  <c r="S3960" i="1"/>
  <c r="S3558" i="1"/>
  <c r="S1008" i="1"/>
  <c r="S7327" i="1"/>
  <c r="S1424" i="1"/>
  <c r="S2684" i="1"/>
  <c r="S9973" i="1"/>
  <c r="S585" i="1"/>
  <c r="S9974" i="1"/>
  <c r="S8898" i="1"/>
  <c r="S5658" i="1"/>
  <c r="S586" i="1"/>
  <c r="S1009" i="1"/>
  <c r="S9975" i="1"/>
  <c r="S6090" i="1"/>
  <c r="S7733" i="1"/>
  <c r="S9734" i="1"/>
  <c r="S6508" i="1"/>
  <c r="S3559" i="1"/>
  <c r="S8899" i="1"/>
  <c r="S1425" i="1"/>
  <c r="S3560" i="1"/>
  <c r="S8114" i="1"/>
  <c r="S4797" i="1"/>
  <c r="S1852" i="1"/>
  <c r="S8900" i="1"/>
  <c r="S2294" i="1"/>
  <c r="S1853" i="1"/>
  <c r="S8901" i="1"/>
  <c r="S3961" i="1"/>
  <c r="S2295" i="1"/>
  <c r="S9735" i="1"/>
  <c r="S6509" i="1"/>
  <c r="S8519" i="1"/>
  <c r="S5215" i="1"/>
  <c r="S7734" i="1"/>
  <c r="S6510" i="1"/>
  <c r="S587" i="1"/>
  <c r="S6091" i="1"/>
  <c r="S4384" i="1"/>
  <c r="S3962" i="1"/>
  <c r="S3963" i="1"/>
  <c r="S9736" i="1"/>
  <c r="S3964" i="1"/>
  <c r="S2685" i="1"/>
  <c r="S3561" i="1"/>
  <c r="S3116" i="1"/>
  <c r="S4385" i="1"/>
  <c r="S192" i="1"/>
  <c r="S6929" i="1"/>
  <c r="S8115" i="1"/>
  <c r="S588" i="1"/>
  <c r="S1426" i="1"/>
  <c r="S1010" i="1"/>
  <c r="S4386" i="1"/>
  <c r="S7735" i="1"/>
  <c r="S1427" i="1"/>
  <c r="S3562" i="1"/>
  <c r="S1011" i="1"/>
  <c r="S6511" i="1"/>
  <c r="S4387" i="1"/>
  <c r="S4388" i="1"/>
  <c r="S6512" i="1"/>
  <c r="S589" i="1"/>
  <c r="S8520" i="1"/>
  <c r="S4798" i="1"/>
  <c r="S4389" i="1"/>
  <c r="S3563" i="1"/>
  <c r="S3564" i="1"/>
  <c r="S8116" i="1"/>
  <c r="S1428" i="1"/>
  <c r="S6930" i="1"/>
  <c r="S8521" i="1"/>
  <c r="S2686" i="1"/>
  <c r="S5216" i="1"/>
  <c r="S2296" i="1"/>
  <c r="S7736" i="1"/>
  <c r="S3565" i="1"/>
  <c r="S1429" i="1"/>
  <c r="S2687" i="1"/>
  <c r="S8522" i="1"/>
  <c r="S2297" i="1"/>
  <c r="S7328" i="1"/>
  <c r="S8117" i="1"/>
  <c r="S9737" i="1"/>
  <c r="S1430" i="1"/>
  <c r="S8902" i="1"/>
  <c r="S2688" i="1"/>
  <c r="S2298" i="1"/>
  <c r="S1012" i="1"/>
  <c r="S6092" i="1"/>
  <c r="S6931" i="1"/>
  <c r="S3117" i="1"/>
  <c r="S7737" i="1"/>
  <c r="S8523" i="1"/>
  <c r="S8524" i="1"/>
  <c r="S8903" i="1"/>
  <c r="S4390" i="1"/>
  <c r="S2689" i="1"/>
  <c r="S590" i="1"/>
  <c r="S7738" i="1"/>
  <c r="S5659" i="1"/>
  <c r="S9335" i="1"/>
  <c r="S1431" i="1"/>
  <c r="S8904" i="1"/>
  <c r="S6513" i="1"/>
  <c r="S193" i="1"/>
  <c r="S1432" i="1"/>
  <c r="S4799" i="1"/>
  <c r="S9336" i="1"/>
  <c r="S4391" i="1"/>
  <c r="S4392" i="1"/>
  <c r="S2299" i="1"/>
  <c r="S9976" i="1"/>
  <c r="S1013" i="1"/>
  <c r="S1433" i="1"/>
  <c r="S6514" i="1"/>
  <c r="S1854" i="1"/>
  <c r="S3566" i="1"/>
  <c r="S194" i="1"/>
  <c r="S4800" i="1"/>
  <c r="S3118" i="1"/>
  <c r="S1855" i="1"/>
  <c r="S195" i="1"/>
  <c r="S5660" i="1"/>
  <c r="S6515" i="1"/>
  <c r="S1434" i="1"/>
  <c r="S1435" i="1"/>
  <c r="S8118" i="1"/>
  <c r="S6932" i="1"/>
  <c r="S6933" i="1"/>
  <c r="S1014" i="1"/>
  <c r="S3965" i="1"/>
  <c r="S1436" i="1"/>
  <c r="S3119" i="1"/>
  <c r="S1015" i="1"/>
  <c r="S196" i="1"/>
  <c r="S6093" i="1"/>
  <c r="S9738" i="1"/>
  <c r="S6516" i="1"/>
  <c r="S1856" i="1"/>
  <c r="S6094" i="1"/>
  <c r="S1857" i="1"/>
  <c r="S6095" i="1"/>
  <c r="S7739" i="1"/>
  <c r="S197" i="1"/>
  <c r="S3120" i="1"/>
  <c r="S4393" i="1"/>
  <c r="S3121" i="1"/>
  <c r="S8119" i="1"/>
  <c r="S6934" i="1"/>
  <c r="S7740" i="1"/>
  <c r="S7329" i="1"/>
  <c r="S3567" i="1"/>
  <c r="S5217" i="1"/>
  <c r="S6517" i="1"/>
  <c r="S5218" i="1"/>
  <c r="S4394" i="1"/>
  <c r="S4801" i="1"/>
  <c r="S6096" i="1"/>
  <c r="S9337" i="1"/>
  <c r="S5661" i="1"/>
  <c r="S198" i="1"/>
  <c r="S6935" i="1"/>
  <c r="S9739" i="1"/>
  <c r="S3122" i="1"/>
  <c r="S8905" i="1"/>
  <c r="S6936" i="1"/>
  <c r="S4395" i="1"/>
  <c r="S8906" i="1"/>
  <c r="S7330" i="1"/>
  <c r="S1858" i="1"/>
  <c r="S5662" i="1"/>
  <c r="S2300" i="1"/>
  <c r="S4802" i="1"/>
  <c r="S8525" i="1"/>
  <c r="S4803" i="1"/>
  <c r="S1016" i="1"/>
  <c r="S5219" i="1"/>
  <c r="S8120" i="1"/>
  <c r="S7331" i="1"/>
  <c r="S3966" i="1"/>
  <c r="S9977" i="1"/>
  <c r="S1859" i="1"/>
  <c r="S9338" i="1"/>
  <c r="S1860" i="1"/>
  <c r="S2301" i="1"/>
  <c r="S8907" i="1"/>
  <c r="S3123" i="1"/>
  <c r="S3967" i="1"/>
  <c r="S4396" i="1"/>
  <c r="S199" i="1"/>
  <c r="S6518" i="1"/>
  <c r="S5220" i="1"/>
  <c r="S3968" i="1"/>
  <c r="S200" i="1"/>
  <c r="S1437" i="1"/>
  <c r="S9339" i="1"/>
  <c r="S201" i="1"/>
  <c r="S6519" i="1"/>
  <c r="S1861" i="1"/>
  <c r="S202" i="1"/>
  <c r="S3969" i="1"/>
  <c r="S3970" i="1"/>
  <c r="S9740" i="1"/>
  <c r="S8526" i="1"/>
  <c r="S3568" i="1"/>
  <c r="S3569" i="1"/>
  <c r="S591" i="1"/>
  <c r="S6097" i="1"/>
  <c r="S7741" i="1"/>
  <c r="S1017" i="1"/>
  <c r="S8908" i="1"/>
  <c r="S5221" i="1"/>
  <c r="S3971" i="1"/>
  <c r="S8909" i="1"/>
  <c r="S4804" i="1"/>
  <c r="S203" i="1"/>
  <c r="S7742" i="1"/>
  <c r="S1862" i="1"/>
  <c r="S7332" i="1"/>
  <c r="S7743" i="1"/>
  <c r="S1438" i="1"/>
  <c r="S204" i="1"/>
  <c r="S8121" i="1"/>
  <c r="S6520" i="1"/>
  <c r="S8910" i="1"/>
  <c r="S9741" i="1"/>
  <c r="S7333" i="1"/>
  <c r="S5663" i="1"/>
  <c r="S3972" i="1"/>
  <c r="S1018" i="1"/>
  <c r="S3570" i="1"/>
  <c r="S5664" i="1"/>
  <c r="S1863" i="1"/>
  <c r="S5665" i="1"/>
  <c r="S5666" i="1"/>
  <c r="S6098" i="1"/>
  <c r="S592" i="1"/>
  <c r="S2302" i="1"/>
  <c r="S7744" i="1"/>
  <c r="S5667" i="1"/>
  <c r="S6521" i="1"/>
  <c r="S6937" i="1"/>
  <c r="S6099" i="1"/>
  <c r="S3571" i="1"/>
  <c r="S6938" i="1"/>
  <c r="S3973" i="1"/>
  <c r="S6939" i="1"/>
  <c r="S8122" i="1"/>
  <c r="S3124" i="1"/>
  <c r="S2303" i="1"/>
  <c r="S8527" i="1"/>
  <c r="S3572" i="1"/>
  <c r="S6522" i="1"/>
  <c r="S9340" i="1"/>
  <c r="S6523" i="1"/>
  <c r="S6940" i="1"/>
  <c r="S5222" i="1"/>
  <c r="S2304" i="1"/>
  <c r="S1864" i="1"/>
  <c r="S7745" i="1"/>
  <c r="S4805" i="1"/>
  <c r="S8123" i="1"/>
  <c r="S5223" i="1"/>
  <c r="S8528" i="1"/>
  <c r="S6524" i="1"/>
  <c r="S8911" i="1"/>
  <c r="S593" i="1"/>
  <c r="S1019" i="1"/>
  <c r="S1439" i="1"/>
  <c r="S8124" i="1"/>
  <c r="S3125" i="1"/>
  <c r="S8912" i="1"/>
  <c r="S1440" i="1"/>
  <c r="S1441" i="1"/>
  <c r="S1865" i="1"/>
  <c r="S2690" i="1"/>
  <c r="S6941" i="1"/>
  <c r="S6100" i="1"/>
  <c r="S6101" i="1"/>
  <c r="S205" i="1"/>
  <c r="S4806" i="1"/>
  <c r="S9742" i="1"/>
  <c r="S3573" i="1"/>
  <c r="S1442" i="1"/>
  <c r="S9341" i="1"/>
  <c r="S2691" i="1"/>
  <c r="S8125" i="1"/>
  <c r="S1020" i="1"/>
  <c r="S2305" i="1"/>
  <c r="S7746" i="1"/>
  <c r="S3126" i="1"/>
  <c r="S6942" i="1"/>
  <c r="S9342" i="1"/>
  <c r="S6943" i="1"/>
  <c r="S9343" i="1"/>
  <c r="S3974" i="1"/>
  <c r="S8529" i="1"/>
  <c r="S1866" i="1"/>
  <c r="S8126" i="1"/>
  <c r="S5224" i="1"/>
  <c r="S8913" i="1"/>
  <c r="S3975" i="1"/>
  <c r="S2306" i="1"/>
  <c r="S4807" i="1"/>
  <c r="S4397" i="1"/>
  <c r="S1021" i="1"/>
  <c r="S6944" i="1"/>
  <c r="S1022" i="1"/>
  <c r="S7747" i="1"/>
  <c r="S3976" i="1"/>
  <c r="S594" i="1"/>
  <c r="S6945" i="1"/>
  <c r="S595" i="1"/>
  <c r="S3574" i="1"/>
  <c r="S9344" i="1"/>
  <c r="S206" i="1"/>
  <c r="S2307" i="1"/>
  <c r="S4398" i="1"/>
  <c r="S1443" i="1"/>
  <c r="S6946" i="1"/>
  <c r="S4399" i="1"/>
  <c r="S3127" i="1"/>
  <c r="S1867" i="1"/>
  <c r="S7748" i="1"/>
  <c r="S8127" i="1"/>
  <c r="S1023" i="1"/>
  <c r="S5225" i="1"/>
  <c r="S8530" i="1"/>
  <c r="S1024" i="1"/>
  <c r="S5668" i="1"/>
  <c r="S5226" i="1"/>
  <c r="S1025" i="1"/>
  <c r="S3977" i="1"/>
  <c r="S8128" i="1"/>
  <c r="S3978" i="1"/>
  <c r="S6947" i="1"/>
  <c r="S3128" i="1"/>
  <c r="S5227" i="1"/>
  <c r="S1444" i="1"/>
  <c r="S4808" i="1"/>
  <c r="S6525" i="1"/>
  <c r="S207" i="1"/>
  <c r="S208" i="1"/>
  <c r="S2308" i="1"/>
  <c r="S9743" i="1"/>
  <c r="S7749" i="1"/>
  <c r="S5228" i="1"/>
  <c r="S4400" i="1"/>
  <c r="S6948" i="1"/>
  <c r="S1445" i="1"/>
  <c r="S5669" i="1"/>
  <c r="S596" i="1"/>
  <c r="S8531" i="1"/>
  <c r="S1868" i="1"/>
  <c r="S4809" i="1"/>
  <c r="S6949" i="1"/>
  <c r="S4810" i="1"/>
  <c r="S9345" i="1"/>
  <c r="S1869" i="1"/>
  <c r="S8129" i="1"/>
  <c r="S9346" i="1"/>
  <c r="S1446" i="1"/>
  <c r="S9744" i="1"/>
  <c r="S2309" i="1"/>
  <c r="S597" i="1"/>
  <c r="S7750" i="1"/>
  <c r="S7751" i="1"/>
  <c r="S6526" i="1"/>
  <c r="S4811" i="1"/>
  <c r="S8130" i="1"/>
  <c r="S9347" i="1"/>
  <c r="S5670" i="1"/>
  <c r="S6950" i="1"/>
  <c r="S6527" i="1"/>
  <c r="S8914" i="1"/>
  <c r="S6528" i="1"/>
  <c r="S7334" i="1"/>
  <c r="S9978" i="1"/>
  <c r="S8131" i="1"/>
  <c r="S9745" i="1"/>
  <c r="S6529" i="1"/>
  <c r="S8915" i="1"/>
  <c r="S1870" i="1"/>
  <c r="S7752" i="1"/>
  <c r="S5671" i="1"/>
  <c r="S4401" i="1"/>
  <c r="S6951" i="1"/>
  <c r="S8132" i="1"/>
  <c r="S5672" i="1"/>
  <c r="S8916" i="1"/>
  <c r="S1026" i="1"/>
  <c r="S2692" i="1"/>
  <c r="S6952" i="1"/>
  <c r="S7335" i="1"/>
  <c r="S598" i="1"/>
  <c r="S599" i="1"/>
  <c r="S4402" i="1"/>
  <c r="S600" i="1"/>
  <c r="S4812" i="1"/>
  <c r="S8133" i="1"/>
  <c r="S3979" i="1"/>
  <c r="S8532" i="1"/>
  <c r="S2693" i="1"/>
  <c r="S601" i="1"/>
  <c r="S9979" i="1"/>
  <c r="S8134" i="1"/>
  <c r="S9746" i="1"/>
  <c r="S9348" i="1"/>
  <c r="S3980" i="1"/>
  <c r="S3575" i="1"/>
  <c r="S9349" i="1"/>
  <c r="S2310" i="1"/>
  <c r="S7753" i="1"/>
  <c r="S3981" i="1"/>
  <c r="S6530" i="1"/>
  <c r="S6531" i="1"/>
  <c r="S602" i="1"/>
  <c r="S9980" i="1"/>
  <c r="S3576" i="1"/>
  <c r="S8135" i="1"/>
  <c r="S4403" i="1"/>
  <c r="S3982" i="1"/>
  <c r="S8533" i="1"/>
  <c r="S6953" i="1"/>
  <c r="S603" i="1"/>
  <c r="S7336" i="1"/>
  <c r="S3983" i="1"/>
  <c r="S6532" i="1"/>
  <c r="S604" i="1"/>
  <c r="S6533" i="1"/>
  <c r="S605" i="1"/>
  <c r="S1027" i="1"/>
  <c r="S5229" i="1"/>
  <c r="S606" i="1"/>
  <c r="S3577" i="1"/>
  <c r="S5673" i="1"/>
  <c r="S6534" i="1"/>
  <c r="S9981" i="1"/>
  <c r="S1447" i="1"/>
  <c r="S607" i="1"/>
  <c r="S5674" i="1"/>
  <c r="S3984" i="1"/>
  <c r="S6102" i="1"/>
  <c r="S5230" i="1"/>
  <c r="S6103" i="1"/>
  <c r="S6954" i="1"/>
  <c r="S8136" i="1"/>
  <c r="S3578" i="1"/>
  <c r="S8137" i="1"/>
  <c r="S4404" i="1"/>
  <c r="S4405" i="1"/>
  <c r="S9747" i="1"/>
  <c r="S8138" i="1"/>
  <c r="S9748" i="1"/>
  <c r="S6535" i="1"/>
  <c r="S3985" i="1"/>
  <c r="S3129" i="1"/>
  <c r="S209" i="1"/>
  <c r="S3579" i="1"/>
  <c r="S1028" i="1"/>
  <c r="S8534" i="1"/>
  <c r="S9350" i="1"/>
  <c r="S7754" i="1"/>
  <c r="S1029" i="1"/>
  <c r="S3580" i="1"/>
  <c r="S9749" i="1"/>
  <c r="S8139" i="1"/>
  <c r="S2311" i="1"/>
  <c r="S8140" i="1"/>
  <c r="S3581" i="1"/>
  <c r="S5675" i="1"/>
  <c r="S7337" i="1"/>
  <c r="S7755" i="1"/>
  <c r="S1030" i="1"/>
  <c r="S2312" i="1"/>
  <c r="S8917" i="1"/>
  <c r="S7756" i="1"/>
  <c r="S1031" i="1"/>
  <c r="S1448" i="1"/>
  <c r="S9351" i="1"/>
  <c r="S3986" i="1"/>
  <c r="S9352" i="1"/>
  <c r="S5676" i="1"/>
  <c r="S7338" i="1"/>
  <c r="S5231" i="1"/>
  <c r="S3987" i="1"/>
  <c r="S5677" i="1"/>
  <c r="S608" i="1"/>
  <c r="S6955" i="1"/>
  <c r="S1032" i="1"/>
  <c r="S4406" i="1"/>
  <c r="S6956" i="1"/>
  <c r="S2313" i="1"/>
  <c r="S6104" i="1"/>
  <c r="S609" i="1"/>
  <c r="S1871" i="1"/>
  <c r="S6957" i="1"/>
  <c r="S9353" i="1"/>
  <c r="S3130" i="1"/>
  <c r="S8535" i="1"/>
  <c r="S6958" i="1"/>
  <c r="S9354" i="1"/>
  <c r="S6536" i="1"/>
  <c r="S6105" i="1"/>
  <c r="S8141" i="1"/>
  <c r="S9750" i="1"/>
  <c r="S1872" i="1"/>
  <c r="S7757" i="1"/>
  <c r="S610" i="1"/>
  <c r="S8536" i="1"/>
  <c r="S3988" i="1"/>
  <c r="S2694" i="1"/>
  <c r="S3989" i="1"/>
  <c r="S7339" i="1"/>
  <c r="S6537" i="1"/>
  <c r="S2695" i="1"/>
  <c r="S3131" i="1"/>
  <c r="S9355" i="1"/>
  <c r="S3132" i="1"/>
  <c r="S2314" i="1"/>
  <c r="S6538" i="1"/>
  <c r="S2315" i="1"/>
  <c r="S1449" i="1"/>
  <c r="S5678" i="1"/>
  <c r="S9751" i="1"/>
  <c r="S6959" i="1"/>
  <c r="S3582" i="1"/>
  <c r="S1450" i="1"/>
  <c r="S4813" i="1"/>
  <c r="S7340" i="1"/>
  <c r="S7341" i="1"/>
  <c r="S1873" i="1"/>
  <c r="S5232" i="1"/>
  <c r="S9356" i="1"/>
  <c r="S8142" i="1"/>
  <c r="S5233" i="1"/>
  <c r="S4407" i="1"/>
  <c r="S7342" i="1"/>
  <c r="S7343" i="1"/>
  <c r="S2696" i="1"/>
  <c r="S6106" i="1"/>
  <c r="S1451" i="1"/>
  <c r="S3583" i="1"/>
  <c r="S8918" i="1"/>
  <c r="S611" i="1"/>
  <c r="S8143" i="1"/>
  <c r="S1033" i="1"/>
  <c r="S1452" i="1"/>
  <c r="S3584" i="1"/>
  <c r="S9357" i="1"/>
  <c r="S6107" i="1"/>
  <c r="S9752" i="1"/>
  <c r="S210" i="1"/>
  <c r="S6960" i="1"/>
  <c r="S9753" i="1"/>
  <c r="S7344" i="1"/>
  <c r="S8919" i="1"/>
  <c r="S211" i="1"/>
  <c r="S7758" i="1"/>
  <c r="S3133" i="1"/>
  <c r="S3585" i="1"/>
  <c r="S8537" i="1"/>
  <c r="S5679" i="1"/>
  <c r="S2316" i="1"/>
  <c r="S1453" i="1"/>
  <c r="S2697" i="1"/>
  <c r="S3134" i="1"/>
  <c r="S5680" i="1"/>
  <c r="S2317" i="1"/>
  <c r="S4408" i="1"/>
  <c r="S4814" i="1"/>
  <c r="S5681" i="1"/>
  <c r="S5682" i="1"/>
  <c r="S8144" i="1"/>
  <c r="S612" i="1"/>
  <c r="S3586" i="1"/>
  <c r="S5683" i="1"/>
  <c r="S8920" i="1"/>
  <c r="S3135" i="1"/>
  <c r="S3587" i="1"/>
  <c r="S7345" i="1"/>
  <c r="S613" i="1"/>
  <c r="S9754" i="1"/>
  <c r="S614" i="1"/>
  <c r="S212" i="1"/>
  <c r="S6108" i="1"/>
  <c r="S2318" i="1"/>
  <c r="S1034" i="1"/>
  <c r="S4815" i="1"/>
  <c r="S7759" i="1"/>
  <c r="S1035" i="1"/>
  <c r="S6961" i="1"/>
  <c r="S615" i="1"/>
  <c r="S4816" i="1"/>
  <c r="S5234" i="1"/>
  <c r="S7346" i="1"/>
  <c r="S616" i="1"/>
  <c r="S7760" i="1"/>
  <c r="S6962" i="1"/>
  <c r="S1454" i="1"/>
  <c r="S3136" i="1"/>
  <c r="S8921" i="1"/>
  <c r="S6963" i="1"/>
  <c r="S2319" i="1"/>
  <c r="S7347" i="1"/>
  <c r="S5235" i="1"/>
  <c r="S4817" i="1"/>
  <c r="S1874" i="1"/>
  <c r="S9755" i="1"/>
  <c r="S617" i="1"/>
  <c r="S5684" i="1"/>
  <c r="S6539" i="1"/>
  <c r="S1875" i="1"/>
  <c r="S4818" i="1"/>
  <c r="S4819" i="1"/>
  <c r="S213" i="1"/>
  <c r="S9982" i="1"/>
  <c r="S8922" i="1"/>
  <c r="S9358" i="1"/>
  <c r="S618" i="1"/>
  <c r="S9756" i="1"/>
  <c r="S2698" i="1"/>
  <c r="S7761" i="1"/>
  <c r="S7348" i="1"/>
  <c r="S1455" i="1"/>
  <c r="S619" i="1"/>
  <c r="S1036" i="1"/>
  <c r="S4820" i="1"/>
  <c r="S3588" i="1"/>
  <c r="S620" i="1"/>
  <c r="S8923" i="1"/>
  <c r="S9359" i="1"/>
  <c r="S6964" i="1"/>
  <c r="S7762" i="1"/>
  <c r="S8538" i="1"/>
  <c r="S214" i="1"/>
  <c r="S6109" i="1"/>
  <c r="S6110" i="1"/>
  <c r="S1456" i="1"/>
  <c r="S215" i="1"/>
  <c r="S4821" i="1"/>
  <c r="S9360" i="1"/>
  <c r="S9361" i="1"/>
  <c r="S9362" i="1"/>
  <c r="S216" i="1"/>
  <c r="S5685" i="1"/>
  <c r="S3990" i="1"/>
  <c r="S1876" i="1"/>
  <c r="S6965" i="1"/>
  <c r="S217" i="1"/>
  <c r="S7763" i="1"/>
  <c r="S4409" i="1"/>
  <c r="S9757" i="1"/>
  <c r="S7764" i="1"/>
  <c r="S4822" i="1"/>
  <c r="S9758" i="1"/>
  <c r="S9759" i="1"/>
  <c r="S5236" i="1"/>
  <c r="S8145" i="1"/>
  <c r="S9363" i="1"/>
  <c r="S4823" i="1"/>
  <c r="S1457" i="1"/>
  <c r="S8146" i="1"/>
  <c r="S3137" i="1"/>
  <c r="S9760" i="1"/>
  <c r="S8147" i="1"/>
  <c r="S3589" i="1"/>
  <c r="S1037" i="1"/>
  <c r="S8148" i="1"/>
  <c r="S6111" i="1"/>
  <c r="S7349" i="1"/>
  <c r="S621" i="1"/>
  <c r="S8539" i="1"/>
  <c r="S7350" i="1"/>
  <c r="S2699" i="1"/>
  <c r="S8149" i="1"/>
  <c r="S3138" i="1"/>
  <c r="S4410" i="1"/>
  <c r="S8150" i="1"/>
  <c r="S9364" i="1"/>
  <c r="S1458" i="1"/>
  <c r="S6112" i="1"/>
  <c r="S1877" i="1"/>
  <c r="S1038" i="1"/>
  <c r="S8924" i="1"/>
  <c r="S2700" i="1"/>
  <c r="S2701" i="1"/>
  <c r="S1039" i="1"/>
  <c r="S8151" i="1"/>
  <c r="S2702" i="1"/>
  <c r="S1878" i="1"/>
  <c r="S2703" i="1"/>
  <c r="S8925" i="1"/>
  <c r="S6113" i="1"/>
  <c r="S3139" i="1"/>
  <c r="S8926" i="1"/>
  <c r="S1459" i="1"/>
  <c r="S9365" i="1"/>
  <c r="S1460" i="1"/>
  <c r="S3991" i="1"/>
  <c r="S3140" i="1"/>
  <c r="S7351" i="1"/>
  <c r="S7765" i="1"/>
  <c r="S9983" i="1"/>
  <c r="S3590" i="1"/>
  <c r="S3141" i="1"/>
  <c r="S7766" i="1"/>
  <c r="S7767" i="1"/>
  <c r="S4824" i="1"/>
  <c r="S2704" i="1"/>
  <c r="S5237" i="1"/>
  <c r="S5238" i="1"/>
  <c r="S218" i="1"/>
  <c r="S1461" i="1"/>
  <c r="S1040" i="1"/>
  <c r="S5686" i="1"/>
  <c r="S1041" i="1"/>
  <c r="S9366" i="1"/>
  <c r="S8540" i="1"/>
  <c r="S1462" i="1"/>
  <c r="S8152" i="1"/>
  <c r="S3591" i="1"/>
  <c r="S7352" i="1"/>
  <c r="S6966" i="1"/>
  <c r="S4825" i="1"/>
  <c r="S4826" i="1"/>
  <c r="S622" i="1"/>
  <c r="S3992" i="1"/>
  <c r="S1463" i="1"/>
  <c r="S7768" i="1"/>
  <c r="S7353" i="1"/>
  <c r="S5239" i="1"/>
  <c r="S8541" i="1"/>
  <c r="S2320" i="1"/>
  <c r="S8927" i="1"/>
  <c r="S1879" i="1"/>
  <c r="S7354" i="1"/>
  <c r="S1464" i="1"/>
  <c r="S623" i="1"/>
  <c r="S1465" i="1"/>
  <c r="S7355" i="1"/>
  <c r="S2321" i="1"/>
  <c r="S219" i="1"/>
  <c r="S1042" i="1"/>
  <c r="S2705" i="1"/>
  <c r="S6540" i="1"/>
  <c r="S624" i="1"/>
  <c r="S6541" i="1"/>
  <c r="S9761" i="1"/>
  <c r="S3993" i="1"/>
  <c r="S5240" i="1"/>
  <c r="S9762" i="1"/>
  <c r="S4827" i="1"/>
  <c r="S6542" i="1"/>
  <c r="S1880" i="1"/>
  <c r="S7356" i="1"/>
  <c r="S3994" i="1"/>
  <c r="S5241" i="1"/>
  <c r="S9763" i="1"/>
  <c r="S3592" i="1"/>
  <c r="S8928" i="1"/>
  <c r="S1043" i="1"/>
  <c r="S7357" i="1"/>
  <c r="S5242" i="1"/>
  <c r="S3995" i="1"/>
  <c r="S2322" i="1"/>
  <c r="S1044" i="1"/>
  <c r="S2706" i="1"/>
  <c r="S2707" i="1"/>
  <c r="S6967" i="1"/>
  <c r="S1881" i="1"/>
  <c r="S9367" i="1"/>
  <c r="S3996" i="1"/>
  <c r="S8153" i="1"/>
  <c r="S6968" i="1"/>
  <c r="S220" i="1"/>
  <c r="S9368" i="1"/>
  <c r="S2323" i="1"/>
  <c r="S2708" i="1"/>
  <c r="S4828" i="1"/>
  <c r="S2709" i="1"/>
  <c r="S3997" i="1"/>
  <c r="S3142" i="1"/>
  <c r="S3998" i="1"/>
  <c r="S8154" i="1"/>
  <c r="S6969" i="1"/>
  <c r="S2710" i="1"/>
  <c r="S8155" i="1"/>
  <c r="S7769" i="1"/>
  <c r="S9764" i="1"/>
  <c r="S9765" i="1"/>
  <c r="S1466" i="1"/>
  <c r="S625" i="1"/>
  <c r="S1882" i="1"/>
  <c r="S5243" i="1"/>
  <c r="S3143" i="1"/>
  <c r="S3999" i="1"/>
  <c r="S1045" i="1"/>
  <c r="S5244" i="1"/>
  <c r="S8156" i="1"/>
  <c r="S3593" i="1"/>
  <c r="S5687" i="1"/>
  <c r="S6543" i="1"/>
  <c r="S2324" i="1"/>
  <c r="S2711" i="1"/>
  <c r="S5245" i="1"/>
  <c r="S626" i="1"/>
  <c r="S4829" i="1"/>
  <c r="S9766" i="1"/>
  <c r="S7358" i="1"/>
  <c r="S8157" i="1"/>
  <c r="S5688" i="1"/>
  <c r="S6114" i="1"/>
  <c r="S4830" i="1"/>
  <c r="S9369" i="1"/>
  <c r="S2712" i="1"/>
  <c r="S2713" i="1"/>
  <c r="S4831" i="1"/>
  <c r="S5689" i="1"/>
  <c r="S6115" i="1"/>
  <c r="S9767" i="1"/>
  <c r="S5690" i="1"/>
  <c r="S627" i="1"/>
  <c r="S221" i="1"/>
  <c r="S4000" i="1"/>
  <c r="S7359" i="1"/>
  <c r="S1467" i="1"/>
  <c r="S8929" i="1"/>
  <c r="S5246" i="1"/>
  <c r="S4832" i="1"/>
  <c r="S628" i="1"/>
  <c r="S5247" i="1"/>
  <c r="S5248" i="1"/>
  <c r="S3144" i="1"/>
  <c r="S5691" i="1"/>
  <c r="S5692" i="1"/>
  <c r="S1883" i="1"/>
  <c r="S6970" i="1"/>
  <c r="S2714" i="1"/>
  <c r="S4001" i="1"/>
  <c r="S4833" i="1"/>
  <c r="S1468" i="1"/>
  <c r="S1884" i="1"/>
  <c r="S8542" i="1"/>
  <c r="S2715" i="1"/>
  <c r="S8930" i="1"/>
  <c r="S8931" i="1"/>
  <c r="S4834" i="1"/>
  <c r="S5249" i="1"/>
  <c r="S6971" i="1"/>
  <c r="S3145" i="1"/>
  <c r="S9370" i="1"/>
  <c r="S4411" i="1"/>
  <c r="S8932" i="1"/>
  <c r="S3146" i="1"/>
  <c r="S4002" i="1"/>
  <c r="S5693" i="1"/>
  <c r="S4003" i="1"/>
  <c r="S6544" i="1"/>
  <c r="S5250" i="1"/>
  <c r="S4004" i="1"/>
  <c r="S8543" i="1"/>
  <c r="S6116" i="1"/>
  <c r="S4005" i="1"/>
  <c r="S1469" i="1"/>
  <c r="S1470" i="1"/>
  <c r="S3594" i="1"/>
  <c r="S1046" i="1"/>
  <c r="S5251" i="1"/>
  <c r="S9768" i="1"/>
  <c r="S629" i="1"/>
  <c r="S6972" i="1"/>
  <c r="S1471" i="1"/>
  <c r="S2716" i="1"/>
  <c r="S6545" i="1"/>
  <c r="S5252" i="1"/>
  <c r="S4835" i="1"/>
  <c r="S1472" i="1"/>
  <c r="S1047" i="1"/>
  <c r="S6546" i="1"/>
  <c r="S7360" i="1"/>
  <c r="S6547" i="1"/>
  <c r="S6973" i="1"/>
  <c r="S5694" i="1"/>
  <c r="S8544" i="1"/>
  <c r="S2325" i="1"/>
  <c r="S6117" i="1"/>
  <c r="S1473" i="1"/>
  <c r="S3595" i="1"/>
  <c r="S1885" i="1"/>
  <c r="S8158" i="1"/>
  <c r="S1048" i="1"/>
  <c r="S5253" i="1"/>
  <c r="S8545" i="1"/>
  <c r="S5695" i="1"/>
  <c r="S8159" i="1"/>
  <c r="S8546" i="1"/>
  <c r="S1886" i="1"/>
  <c r="S1474" i="1"/>
  <c r="S6974" i="1"/>
  <c r="S1049" i="1"/>
  <c r="S2326" i="1"/>
  <c r="S8160" i="1"/>
  <c r="S7361" i="1"/>
  <c r="S5696" i="1"/>
  <c r="S8933" i="1"/>
  <c r="S8547" i="1"/>
  <c r="S9371" i="1"/>
  <c r="S5697" i="1"/>
  <c r="S4836" i="1"/>
  <c r="S1050" i="1"/>
  <c r="S2327" i="1"/>
  <c r="S1887" i="1"/>
  <c r="S7770" i="1"/>
  <c r="S6975" i="1"/>
  <c r="S4412" i="1"/>
  <c r="S7362" i="1"/>
  <c r="S4006" i="1"/>
  <c r="S2328" i="1"/>
  <c r="S9984" i="1"/>
  <c r="S4413" i="1"/>
  <c r="S3596" i="1"/>
  <c r="S1051" i="1"/>
  <c r="S4007" i="1"/>
  <c r="S7771" i="1"/>
  <c r="S4008" i="1"/>
  <c r="S4414" i="1"/>
  <c r="S4415" i="1"/>
  <c r="S8161" i="1"/>
  <c r="S2717" i="1"/>
  <c r="S2718" i="1"/>
  <c r="S1888" i="1"/>
  <c r="S7363" i="1"/>
  <c r="S1052" i="1"/>
  <c r="S6118" i="1"/>
  <c r="S7364" i="1"/>
  <c r="S1053" i="1"/>
  <c r="S4009" i="1"/>
  <c r="S8162" i="1"/>
  <c r="S3597" i="1"/>
  <c r="S1475" i="1"/>
  <c r="S5698" i="1"/>
  <c r="S8548" i="1"/>
  <c r="S6119" i="1"/>
  <c r="S7365" i="1"/>
  <c r="S630" i="1"/>
  <c r="S9372" i="1"/>
  <c r="S1054" i="1"/>
  <c r="S3598" i="1"/>
  <c r="S1476" i="1"/>
  <c r="S3599" i="1"/>
  <c r="S2719" i="1"/>
  <c r="S3147" i="1"/>
  <c r="S3600" i="1"/>
  <c r="S222" i="1"/>
  <c r="S7772" i="1"/>
  <c r="S1889" i="1"/>
  <c r="S6120" i="1"/>
  <c r="S8163" i="1"/>
  <c r="S1477" i="1"/>
  <c r="S5254" i="1"/>
  <c r="S5699" i="1"/>
  <c r="S6548" i="1"/>
  <c r="S3148" i="1"/>
  <c r="S4416" i="1"/>
  <c r="S3601" i="1"/>
  <c r="S4837" i="1"/>
  <c r="S4010" i="1"/>
  <c r="S6121" i="1"/>
  <c r="S2329" i="1"/>
  <c r="S4417" i="1"/>
  <c r="S1890" i="1"/>
  <c r="S3149" i="1"/>
  <c r="S3602" i="1"/>
  <c r="S6549" i="1"/>
  <c r="S3150" i="1"/>
  <c r="S5255" i="1"/>
  <c r="S9373" i="1"/>
  <c r="S1891" i="1"/>
  <c r="S7773" i="1"/>
  <c r="S3151" i="1"/>
  <c r="S8549" i="1"/>
  <c r="S8550" i="1"/>
  <c r="S1055" i="1"/>
  <c r="S223" i="1"/>
  <c r="S4418" i="1"/>
  <c r="S6550" i="1"/>
  <c r="S6122" i="1"/>
  <c r="S1892" i="1"/>
  <c r="S3603" i="1"/>
  <c r="S8934" i="1"/>
  <c r="S6976" i="1"/>
  <c r="S8935" i="1"/>
  <c r="S6123" i="1"/>
  <c r="S3604" i="1"/>
  <c r="S9374" i="1"/>
  <c r="S8936" i="1"/>
  <c r="S7774" i="1"/>
  <c r="S7775" i="1"/>
  <c r="S7776" i="1"/>
  <c r="S4838" i="1"/>
  <c r="S2720" i="1"/>
  <c r="S9375" i="1"/>
  <c r="S6977" i="1"/>
  <c r="S3152" i="1"/>
  <c r="S8937" i="1"/>
  <c r="S3605" i="1"/>
  <c r="S2721" i="1"/>
  <c r="S9769" i="1"/>
  <c r="S6124" i="1"/>
  <c r="S8938" i="1"/>
  <c r="S5700" i="1"/>
  <c r="S7366" i="1"/>
  <c r="S6125" i="1"/>
  <c r="S4839" i="1"/>
  <c r="S5256" i="1"/>
  <c r="S8551" i="1"/>
  <c r="S4011" i="1"/>
  <c r="S5701" i="1"/>
  <c r="S4012" i="1"/>
  <c r="S2722" i="1"/>
  <c r="S224" i="1"/>
  <c r="S225" i="1"/>
  <c r="S631" i="1"/>
  <c r="S2723" i="1"/>
  <c r="S226" i="1"/>
  <c r="S8552" i="1"/>
  <c r="S6978" i="1"/>
  <c r="S1893" i="1"/>
  <c r="S9770" i="1"/>
  <c r="S5702" i="1"/>
  <c r="S5257" i="1"/>
  <c r="S5258" i="1"/>
  <c r="S7367" i="1"/>
  <c r="S7368" i="1"/>
  <c r="S632" i="1"/>
  <c r="S5259" i="1"/>
  <c r="S3153" i="1"/>
  <c r="S9376" i="1"/>
  <c r="S6979" i="1"/>
  <c r="S633" i="1"/>
  <c r="S1894" i="1"/>
  <c r="S5260" i="1"/>
  <c r="S1478" i="1"/>
  <c r="S4013" i="1"/>
  <c r="S7777" i="1"/>
  <c r="S5261" i="1"/>
  <c r="S2330" i="1"/>
  <c r="S1895" i="1"/>
  <c r="S7778" i="1"/>
  <c r="S3154" i="1"/>
  <c r="S5703" i="1"/>
  <c r="S6126" i="1"/>
  <c r="S1896" i="1"/>
  <c r="S7779" i="1"/>
  <c r="S6127" i="1"/>
  <c r="S9771" i="1"/>
  <c r="S5262" i="1"/>
  <c r="S227" i="1"/>
  <c r="S5704" i="1"/>
  <c r="S7780" i="1"/>
  <c r="S7781" i="1"/>
  <c r="S6980" i="1"/>
  <c r="S8939" i="1"/>
  <c r="S8164" i="1"/>
  <c r="S1056" i="1"/>
  <c r="S4419" i="1"/>
  <c r="S9772" i="1"/>
  <c r="S8553" i="1"/>
  <c r="S9377" i="1"/>
  <c r="S9773" i="1"/>
  <c r="S5263" i="1"/>
  <c r="S4420" i="1"/>
  <c r="S8554" i="1"/>
  <c r="S1057" i="1"/>
  <c r="S4421" i="1"/>
  <c r="S4840" i="1"/>
  <c r="S5705" i="1"/>
  <c r="S3155" i="1"/>
  <c r="S228" i="1"/>
  <c r="S3606" i="1"/>
  <c r="S4014" i="1"/>
  <c r="S9378" i="1"/>
  <c r="S7369" i="1"/>
  <c r="S1897" i="1"/>
  <c r="S5264" i="1"/>
  <c r="S229" i="1"/>
  <c r="S5706" i="1"/>
  <c r="S4422" i="1"/>
  <c r="S1058" i="1"/>
  <c r="S1059" i="1"/>
  <c r="S8555" i="1"/>
  <c r="S8165" i="1"/>
  <c r="S6128" i="1"/>
  <c r="S6551" i="1"/>
  <c r="S9379" i="1"/>
  <c r="S2724" i="1"/>
  <c r="S230" i="1"/>
  <c r="S5265" i="1"/>
  <c r="S1060" i="1"/>
  <c r="S4423" i="1"/>
  <c r="S3156" i="1"/>
  <c r="S7370" i="1"/>
  <c r="S5266" i="1"/>
  <c r="S2725" i="1"/>
  <c r="S6552" i="1"/>
  <c r="S7782" i="1"/>
  <c r="S5267" i="1"/>
  <c r="S4424" i="1"/>
  <c r="S8166" i="1"/>
  <c r="S6553" i="1"/>
  <c r="S6129" i="1"/>
  <c r="S2726" i="1"/>
  <c r="S7371" i="1"/>
  <c r="S1479" i="1"/>
  <c r="S634" i="1"/>
  <c r="S3157" i="1"/>
  <c r="S231" i="1"/>
  <c r="S8167" i="1"/>
  <c r="S6130" i="1"/>
  <c r="S5707" i="1"/>
  <c r="S4841" i="1"/>
  <c r="S8168" i="1"/>
  <c r="S8940" i="1"/>
  <c r="S6981" i="1"/>
  <c r="S9380" i="1"/>
  <c r="S9774" i="1"/>
  <c r="S1480" i="1"/>
  <c r="S6554" i="1"/>
  <c r="S9381" i="1"/>
  <c r="S1061" i="1"/>
  <c r="S8941" i="1"/>
  <c r="S8942" i="1"/>
  <c r="S7372" i="1"/>
  <c r="S3607" i="1"/>
  <c r="S6982" i="1"/>
  <c r="S3608" i="1"/>
  <c r="S2727" i="1"/>
  <c r="S2728" i="1"/>
  <c r="S5708" i="1"/>
  <c r="S9775" i="1"/>
  <c r="S8169" i="1"/>
  <c r="S8943" i="1"/>
  <c r="S7783" i="1"/>
  <c r="S4015" i="1"/>
  <c r="S3609" i="1"/>
  <c r="S4425" i="1"/>
  <c r="S9776" i="1"/>
  <c r="S232" i="1"/>
  <c r="S9382" i="1"/>
  <c r="S7784" i="1"/>
  <c r="S7373" i="1"/>
  <c r="S9777" i="1"/>
  <c r="S8170" i="1"/>
  <c r="S4426" i="1"/>
  <c r="S1898" i="1"/>
  <c r="S3610" i="1"/>
  <c r="S5709" i="1"/>
  <c r="S2331" i="1"/>
  <c r="S2332" i="1"/>
  <c r="S9383" i="1"/>
  <c r="S9384" i="1"/>
  <c r="S2729" i="1"/>
  <c r="S4842" i="1"/>
  <c r="S1899" i="1"/>
  <c r="S1900" i="1"/>
  <c r="S635" i="1"/>
  <c r="S4843" i="1"/>
  <c r="S4427" i="1"/>
  <c r="S8556" i="1"/>
  <c r="S3611" i="1"/>
  <c r="S8557" i="1"/>
  <c r="S9385" i="1"/>
  <c r="S4428" i="1"/>
  <c r="S5268" i="1"/>
  <c r="S3158" i="1"/>
  <c r="S7374" i="1"/>
  <c r="S7375" i="1"/>
  <c r="S4429" i="1"/>
  <c r="S4430" i="1"/>
  <c r="S8558" i="1"/>
  <c r="S3159" i="1"/>
  <c r="S2730" i="1"/>
  <c r="S1481" i="1"/>
  <c r="S3612" i="1"/>
  <c r="S8559" i="1"/>
  <c r="S4431" i="1"/>
  <c r="S636" i="1"/>
  <c r="S1482" i="1"/>
  <c r="S5269" i="1"/>
  <c r="S1483" i="1"/>
  <c r="S5710" i="1"/>
  <c r="S8944" i="1"/>
  <c r="S1484" i="1"/>
  <c r="S4844" i="1"/>
  <c r="S2333" i="1"/>
  <c r="S5270" i="1"/>
  <c r="S1901" i="1"/>
  <c r="S8171" i="1"/>
  <c r="S233" i="1"/>
  <c r="S2731" i="1"/>
  <c r="S4432" i="1"/>
  <c r="S1485" i="1"/>
  <c r="S9778" i="1"/>
  <c r="S6555" i="1"/>
  <c r="S2732" i="1"/>
  <c r="S9779" i="1"/>
  <c r="S6131" i="1"/>
  <c r="S9780" i="1"/>
  <c r="S4433" i="1"/>
  <c r="S8172" i="1"/>
  <c r="S9386" i="1"/>
  <c r="S9781" i="1"/>
  <c r="S4016" i="1"/>
  <c r="S7376" i="1"/>
  <c r="S8945" i="1"/>
  <c r="S4017" i="1"/>
  <c r="S2334" i="1"/>
  <c r="S9985" i="1"/>
  <c r="S5271" i="1"/>
  <c r="S8173" i="1"/>
  <c r="S9387" i="1"/>
  <c r="S1486" i="1"/>
  <c r="S3160" i="1"/>
  <c r="S4845" i="1"/>
  <c r="S8174" i="1"/>
  <c r="S4846" i="1"/>
  <c r="S1062" i="1"/>
  <c r="S4434" i="1"/>
  <c r="S1487" i="1"/>
  <c r="S8175" i="1"/>
  <c r="S2733" i="1"/>
  <c r="S9388" i="1"/>
  <c r="S2335" i="1"/>
  <c r="S8560" i="1"/>
  <c r="S9782" i="1"/>
  <c r="S4847" i="1"/>
  <c r="S6983" i="1"/>
  <c r="S9389" i="1"/>
  <c r="S7377" i="1"/>
  <c r="S9390" i="1"/>
  <c r="S3613" i="1"/>
  <c r="S7785" i="1"/>
  <c r="S8176" i="1"/>
  <c r="S1488" i="1"/>
  <c r="S7786" i="1"/>
  <c r="S7378" i="1"/>
  <c r="S2734" i="1"/>
  <c r="S9391" i="1"/>
  <c r="S637" i="1"/>
  <c r="S9986" i="1"/>
  <c r="S2336" i="1"/>
  <c r="S8561" i="1"/>
  <c r="S6984" i="1"/>
  <c r="S6556" i="1"/>
  <c r="S1063" i="1"/>
  <c r="S6557" i="1"/>
  <c r="S3161" i="1"/>
  <c r="S7787" i="1"/>
  <c r="S1489" i="1"/>
  <c r="S9392" i="1"/>
  <c r="S8177" i="1"/>
  <c r="S2337" i="1"/>
  <c r="S3162" i="1"/>
  <c r="S3163" i="1"/>
  <c r="S3614" i="1"/>
  <c r="S2735" i="1"/>
  <c r="S8178" i="1"/>
  <c r="S2736" i="1"/>
  <c r="S6985" i="1"/>
  <c r="S4018" i="1"/>
  <c r="S2338" i="1"/>
  <c r="S8946" i="1"/>
  <c r="S638" i="1"/>
  <c r="S7379" i="1"/>
  <c r="S9783" i="1"/>
  <c r="S6558" i="1"/>
  <c r="S2737" i="1"/>
  <c r="S5711" i="1"/>
  <c r="S9393" i="1"/>
  <c r="S5272" i="1"/>
  <c r="S6559" i="1"/>
  <c r="S5273" i="1"/>
  <c r="S4435" i="1"/>
  <c r="S3164" i="1"/>
  <c r="S2738" i="1"/>
  <c r="S1902" i="1"/>
  <c r="S8947" i="1"/>
  <c r="S4848" i="1"/>
  <c r="S2739" i="1"/>
  <c r="S9987" i="1"/>
  <c r="S234" i="1"/>
  <c r="S7380" i="1"/>
  <c r="S9394" i="1"/>
  <c r="S5274" i="1"/>
  <c r="S1064" i="1"/>
  <c r="S7788" i="1"/>
  <c r="S4436" i="1"/>
  <c r="S4019" i="1"/>
  <c r="S1065" i="1"/>
  <c r="S235" i="1"/>
  <c r="S1066" i="1"/>
  <c r="S3615" i="1"/>
  <c r="S4020" i="1"/>
  <c r="S2339" i="1"/>
  <c r="S639" i="1"/>
  <c r="S7789" i="1"/>
  <c r="S2340" i="1"/>
  <c r="S9784" i="1"/>
  <c r="S8179" i="1"/>
  <c r="S8180" i="1"/>
  <c r="S7790" i="1"/>
  <c r="S2740" i="1"/>
  <c r="S3616" i="1"/>
  <c r="S8181" i="1"/>
  <c r="S7791" i="1"/>
  <c r="S3165" i="1"/>
  <c r="S6132" i="1"/>
  <c r="S1067" i="1"/>
  <c r="S3617" i="1"/>
  <c r="S6133" i="1"/>
  <c r="S8562" i="1"/>
  <c r="S236" i="1"/>
  <c r="S640" i="1"/>
  <c r="S7792" i="1"/>
  <c r="S5275" i="1"/>
  <c r="S6560" i="1"/>
  <c r="S4437" i="1"/>
  <c r="S3618" i="1"/>
  <c r="S4849" i="1"/>
  <c r="S6561" i="1"/>
  <c r="S4438" i="1"/>
  <c r="S4021" i="1"/>
  <c r="S5276" i="1"/>
  <c r="S9395" i="1"/>
  <c r="S3619" i="1"/>
  <c r="S4439" i="1"/>
  <c r="S1068" i="1"/>
  <c r="S4440" i="1"/>
  <c r="S8182" i="1"/>
  <c r="S7381" i="1"/>
  <c r="S5277" i="1"/>
  <c r="S1490" i="1"/>
  <c r="S5712" i="1"/>
  <c r="S1491" i="1"/>
  <c r="S8183" i="1"/>
  <c r="S9785" i="1"/>
  <c r="S3166" i="1"/>
  <c r="S2341" i="1"/>
  <c r="S5278" i="1"/>
  <c r="S8563" i="1"/>
  <c r="S4022" i="1"/>
  <c r="S1903" i="1"/>
  <c r="S9786" i="1"/>
  <c r="S1904" i="1"/>
  <c r="S4850" i="1"/>
  <c r="S6986" i="1"/>
  <c r="S1905" i="1"/>
  <c r="S5279" i="1"/>
  <c r="S1906" i="1"/>
  <c r="S8564" i="1"/>
  <c r="S2741" i="1"/>
  <c r="S2342" i="1"/>
  <c r="S6562" i="1"/>
  <c r="S9988" i="1"/>
  <c r="S8948" i="1"/>
  <c r="S6987" i="1"/>
  <c r="S8184" i="1"/>
  <c r="S9787" i="1"/>
  <c r="S4023" i="1"/>
  <c r="S9396" i="1"/>
  <c r="S8185" i="1"/>
  <c r="S6988" i="1"/>
  <c r="S8949" i="1"/>
  <c r="S6563" i="1"/>
  <c r="S3620" i="1"/>
  <c r="S1907" i="1"/>
  <c r="S8565" i="1"/>
  <c r="S1492" i="1"/>
  <c r="S9989" i="1"/>
  <c r="S8950" i="1"/>
  <c r="S3621" i="1"/>
  <c r="S2742" i="1"/>
  <c r="S4441" i="1"/>
  <c r="S8951" i="1"/>
  <c r="S641" i="1"/>
  <c r="S8952" i="1"/>
  <c r="S6989" i="1"/>
  <c r="S3622" i="1"/>
  <c r="S2743" i="1"/>
  <c r="S1908" i="1"/>
  <c r="S8566" i="1"/>
  <c r="S3623" i="1"/>
  <c r="S1069" i="1"/>
  <c r="S4851" i="1"/>
  <c r="S5713" i="1"/>
  <c r="S7382" i="1"/>
  <c r="S4024" i="1"/>
  <c r="S8567" i="1"/>
  <c r="S8186" i="1"/>
  <c r="S2744" i="1"/>
  <c r="S2343" i="1"/>
  <c r="S2344" i="1"/>
  <c r="S5280" i="1"/>
  <c r="S7383" i="1"/>
  <c r="S5714" i="1"/>
  <c r="S9788" i="1"/>
  <c r="S9789" i="1"/>
  <c r="S9790" i="1"/>
  <c r="S4442" i="1"/>
  <c r="S8187" i="1"/>
  <c r="S4025" i="1"/>
  <c r="S237" i="1"/>
  <c r="S1493" i="1"/>
  <c r="S6564" i="1"/>
  <c r="S1070" i="1"/>
  <c r="S8188" i="1"/>
  <c r="S4443" i="1"/>
  <c r="S8568" i="1"/>
  <c r="S4444" i="1"/>
  <c r="S2345" i="1"/>
  <c r="S8953" i="1"/>
  <c r="S7384" i="1"/>
  <c r="S4445" i="1"/>
  <c r="S1494" i="1"/>
  <c r="S8569" i="1"/>
  <c r="S6990" i="1"/>
  <c r="S5281" i="1"/>
  <c r="S2745" i="1"/>
  <c r="S4852" i="1"/>
  <c r="S1909" i="1"/>
  <c r="S5715" i="1"/>
  <c r="S2346" i="1"/>
  <c r="S2746" i="1"/>
  <c r="S9791" i="1"/>
  <c r="S6565" i="1"/>
  <c r="S3167" i="1"/>
  <c r="S4446" i="1"/>
  <c r="S642" i="1"/>
  <c r="S2747" i="1"/>
  <c r="S6134" i="1"/>
  <c r="S6991" i="1"/>
  <c r="S3624" i="1"/>
  <c r="S8570" i="1"/>
  <c r="S4853" i="1"/>
  <c r="S3625" i="1"/>
  <c r="S1910" i="1"/>
  <c r="S8954" i="1"/>
  <c r="S643" i="1"/>
  <c r="S7385" i="1"/>
  <c r="S8955" i="1"/>
  <c r="S3626" i="1"/>
  <c r="S8189" i="1"/>
  <c r="S3627" i="1"/>
  <c r="S8190" i="1"/>
  <c r="S7386" i="1"/>
  <c r="S1071" i="1"/>
  <c r="S8956" i="1"/>
  <c r="S238" i="1"/>
  <c r="S8571" i="1"/>
  <c r="S5282" i="1"/>
  <c r="S4854" i="1"/>
  <c r="S4855" i="1"/>
  <c r="S239" i="1"/>
  <c r="S6566" i="1"/>
  <c r="S4447" i="1"/>
  <c r="S2748" i="1"/>
  <c r="S1072" i="1"/>
  <c r="S1911" i="1"/>
  <c r="S6567" i="1"/>
  <c r="S8191" i="1"/>
  <c r="S5716" i="1"/>
  <c r="S7387" i="1"/>
  <c r="S4448" i="1"/>
  <c r="S7793" i="1"/>
  <c r="S6135" i="1"/>
  <c r="S6568" i="1"/>
  <c r="S3628" i="1"/>
  <c r="S7388" i="1"/>
  <c r="S2347" i="1"/>
  <c r="S1495" i="1"/>
  <c r="S9792" i="1"/>
  <c r="S4449" i="1"/>
  <c r="S4026" i="1"/>
  <c r="S8957" i="1"/>
  <c r="S3629" i="1"/>
  <c r="S6569" i="1"/>
  <c r="S2348" i="1"/>
  <c r="S3168" i="1"/>
  <c r="S5283" i="1"/>
  <c r="S4450" i="1"/>
  <c r="S8572" i="1"/>
  <c r="S3169" i="1"/>
  <c r="S6992" i="1"/>
  <c r="S5717" i="1"/>
  <c r="S5284" i="1"/>
  <c r="S7794" i="1"/>
  <c r="S8573" i="1"/>
  <c r="S1073" i="1"/>
  <c r="S3630" i="1"/>
  <c r="S5285" i="1"/>
  <c r="S2749" i="1"/>
  <c r="S4451" i="1"/>
  <c r="S8574" i="1"/>
  <c r="S4027" i="1"/>
  <c r="S2750" i="1"/>
  <c r="S6993" i="1"/>
  <c r="S5286" i="1"/>
  <c r="S9793" i="1"/>
  <c r="S9397" i="1"/>
  <c r="S7389" i="1"/>
  <c r="S8575" i="1"/>
  <c r="S5287" i="1"/>
  <c r="S8576" i="1"/>
  <c r="S3631" i="1"/>
  <c r="S9398" i="1"/>
  <c r="S3632" i="1"/>
  <c r="S2349" i="1"/>
  <c r="S8958" i="1"/>
  <c r="S4452" i="1"/>
  <c r="S6570" i="1"/>
  <c r="S1074" i="1"/>
  <c r="S8959" i="1"/>
  <c r="S9399" i="1"/>
  <c r="S4028" i="1"/>
  <c r="S1912" i="1"/>
  <c r="S644" i="1"/>
  <c r="S6994" i="1"/>
  <c r="S9794" i="1"/>
  <c r="S6995" i="1"/>
  <c r="S7795" i="1"/>
  <c r="S1075" i="1"/>
  <c r="S1913" i="1"/>
  <c r="S1914" i="1"/>
  <c r="S5288" i="1"/>
  <c r="S9400" i="1"/>
  <c r="S3633" i="1"/>
  <c r="S9401" i="1"/>
  <c r="S8960" i="1"/>
  <c r="S6571" i="1"/>
  <c r="S4029" i="1"/>
  <c r="S7796" i="1"/>
  <c r="S9402" i="1"/>
  <c r="S5289" i="1"/>
  <c r="S2350" i="1"/>
  <c r="S9795" i="1"/>
  <c r="S5290" i="1"/>
  <c r="S645" i="1"/>
  <c r="S1076" i="1"/>
  <c r="S1915" i="1"/>
  <c r="S4453" i="1"/>
  <c r="S3634" i="1"/>
  <c r="S9403" i="1"/>
  <c r="S4030" i="1"/>
  <c r="S1496" i="1"/>
  <c r="S1497" i="1"/>
  <c r="S240" i="1"/>
  <c r="S8961" i="1"/>
  <c r="S7797" i="1"/>
  <c r="S5291" i="1"/>
  <c r="S646" i="1"/>
  <c r="S241" i="1"/>
  <c r="S5718" i="1"/>
  <c r="S6996" i="1"/>
  <c r="S647" i="1"/>
  <c r="S7390" i="1"/>
  <c r="S5292" i="1"/>
  <c r="S4856" i="1"/>
  <c r="S7391" i="1"/>
  <c r="S648" i="1"/>
  <c r="S2751" i="1"/>
  <c r="S2752" i="1"/>
  <c r="S6572" i="1"/>
  <c r="S3635" i="1"/>
  <c r="S4031" i="1"/>
  <c r="S4857" i="1"/>
  <c r="S1077" i="1"/>
  <c r="S4858" i="1"/>
  <c r="S1916" i="1"/>
  <c r="S2351" i="1"/>
  <c r="S5719" i="1"/>
  <c r="S4859" i="1"/>
  <c r="S7798" i="1"/>
  <c r="S8192" i="1"/>
  <c r="S8577" i="1"/>
  <c r="S9796" i="1"/>
  <c r="S1498" i="1"/>
  <c r="S3636" i="1"/>
  <c r="S9404" i="1"/>
  <c r="S5720" i="1"/>
  <c r="S8193" i="1"/>
  <c r="S7799" i="1"/>
  <c r="S4032" i="1"/>
  <c r="S6136" i="1"/>
  <c r="S2352" i="1"/>
  <c r="S3170" i="1"/>
  <c r="S8194" i="1"/>
  <c r="S649" i="1"/>
  <c r="S2353" i="1"/>
  <c r="S242" i="1"/>
  <c r="S8578" i="1"/>
  <c r="S3637" i="1"/>
  <c r="S8195" i="1"/>
  <c r="S8962" i="1"/>
  <c r="S9405" i="1"/>
  <c r="S9797" i="1"/>
  <c r="S2753" i="1"/>
  <c r="S8196" i="1"/>
  <c r="S4860" i="1"/>
  <c r="S650" i="1"/>
  <c r="S7800" i="1"/>
  <c r="S8197" i="1"/>
  <c r="S2354" i="1"/>
  <c r="S4861" i="1"/>
  <c r="S5293" i="1"/>
  <c r="S6997" i="1"/>
  <c r="S1917" i="1"/>
  <c r="S8198" i="1"/>
  <c r="S6573" i="1"/>
  <c r="S7392" i="1"/>
  <c r="S9406" i="1"/>
  <c r="S3638" i="1"/>
  <c r="S4862" i="1"/>
  <c r="S3171" i="1"/>
  <c r="S6998" i="1"/>
  <c r="S4454" i="1"/>
  <c r="S6999" i="1"/>
  <c r="S5294" i="1"/>
  <c r="S1078" i="1"/>
  <c r="S243" i="1"/>
  <c r="S2754" i="1"/>
  <c r="S2755" i="1"/>
  <c r="S6137" i="1"/>
  <c r="S3639" i="1"/>
  <c r="S4033" i="1"/>
  <c r="S7000" i="1"/>
  <c r="S2355" i="1"/>
  <c r="S1499" i="1"/>
  <c r="S7393" i="1"/>
  <c r="S1500" i="1"/>
  <c r="S8963" i="1"/>
  <c r="S6138" i="1"/>
  <c r="S9798" i="1"/>
  <c r="S5295" i="1"/>
  <c r="S2356" i="1"/>
  <c r="S7801" i="1"/>
  <c r="S1918" i="1"/>
  <c r="S7394" i="1"/>
  <c r="S8579" i="1"/>
  <c r="S3640" i="1"/>
  <c r="S5296" i="1"/>
  <c r="S8964" i="1"/>
  <c r="S651" i="1"/>
  <c r="S3172" i="1"/>
  <c r="S2357" i="1"/>
  <c r="S8965" i="1"/>
  <c r="S8199" i="1"/>
  <c r="S9799" i="1"/>
  <c r="S7802" i="1"/>
  <c r="S1079" i="1"/>
  <c r="S7395" i="1"/>
  <c r="S2756" i="1"/>
  <c r="S7396" i="1"/>
  <c r="S9407" i="1"/>
  <c r="S9990" i="1"/>
  <c r="S6574" i="1"/>
  <c r="S1501" i="1"/>
  <c r="S4455" i="1"/>
  <c r="S4034" i="1"/>
  <c r="S1080" i="1"/>
  <c r="S2358" i="1"/>
  <c r="S7803" i="1"/>
  <c r="S9408" i="1"/>
  <c r="S5721" i="1"/>
  <c r="S1502" i="1"/>
  <c r="S1081" i="1"/>
  <c r="S1503" i="1"/>
  <c r="S2359" i="1"/>
  <c r="S2757" i="1"/>
  <c r="S8200" i="1"/>
  <c r="S1082" i="1"/>
  <c r="S2360" i="1"/>
  <c r="S4863" i="1"/>
  <c r="S8580" i="1"/>
  <c r="S7804" i="1"/>
  <c r="S3641" i="1"/>
  <c r="S3642" i="1"/>
  <c r="S5722" i="1"/>
  <c r="S9409" i="1"/>
  <c r="S7001" i="1"/>
  <c r="S8581" i="1"/>
  <c r="S1919" i="1"/>
  <c r="S6139" i="1"/>
  <c r="S244" i="1"/>
  <c r="S2758" i="1"/>
  <c r="S8201" i="1"/>
  <c r="S8582" i="1"/>
  <c r="S5723" i="1"/>
  <c r="S4864" i="1"/>
  <c r="S5724" i="1"/>
  <c r="S8966" i="1"/>
  <c r="S5725" i="1"/>
  <c r="S652" i="1"/>
  <c r="S5297" i="1"/>
  <c r="S5298" i="1"/>
  <c r="S9410" i="1"/>
  <c r="S7397" i="1"/>
  <c r="S7805" i="1"/>
  <c r="S8202" i="1"/>
  <c r="S4456" i="1"/>
  <c r="S9411" i="1"/>
  <c r="S4865" i="1"/>
  <c r="S4035" i="1"/>
  <c r="S5726" i="1"/>
  <c r="S7806" i="1"/>
  <c r="S8967" i="1"/>
  <c r="S7002" i="1"/>
  <c r="S8583" i="1"/>
  <c r="S8203" i="1"/>
  <c r="S653" i="1"/>
  <c r="S4036" i="1"/>
  <c r="S7398" i="1"/>
  <c r="S8584" i="1"/>
  <c r="S9991" i="1"/>
  <c r="S5727" i="1"/>
  <c r="S2759" i="1"/>
  <c r="S8585" i="1"/>
  <c r="S6575" i="1"/>
  <c r="S1504" i="1"/>
  <c r="S8968" i="1"/>
  <c r="S4457" i="1"/>
  <c r="S3643" i="1"/>
  <c r="S3644" i="1"/>
  <c r="S6576" i="1"/>
  <c r="S3645" i="1"/>
  <c r="S9412" i="1"/>
  <c r="S5299" i="1"/>
  <c r="S4037" i="1"/>
  <c r="S2361" i="1"/>
  <c r="S6140" i="1"/>
  <c r="S654" i="1"/>
  <c r="S9992" i="1"/>
  <c r="S655" i="1"/>
  <c r="S2362" i="1"/>
  <c r="S5728" i="1"/>
  <c r="S2760" i="1"/>
  <c r="S4866" i="1"/>
  <c r="S5729" i="1"/>
  <c r="S6141" i="1"/>
  <c r="S1083" i="1"/>
  <c r="S7807" i="1"/>
  <c r="S8586" i="1"/>
  <c r="S2761" i="1"/>
  <c r="S5730" i="1"/>
  <c r="S1920" i="1"/>
  <c r="S2363" i="1"/>
  <c r="S2762" i="1"/>
  <c r="S8587" i="1"/>
  <c r="S8588" i="1"/>
  <c r="S9413" i="1"/>
  <c r="S9993" i="1"/>
  <c r="S5731" i="1"/>
  <c r="S2364" i="1"/>
  <c r="S7399" i="1"/>
  <c r="S9800" i="1"/>
  <c r="S4458" i="1"/>
  <c r="S6577" i="1"/>
  <c r="S1084" i="1"/>
  <c r="S1085" i="1"/>
  <c r="S6578" i="1"/>
  <c r="S7400" i="1"/>
  <c r="S2365" i="1"/>
  <c r="S5732" i="1"/>
  <c r="S6579" i="1"/>
  <c r="S7401" i="1"/>
  <c r="S2763" i="1"/>
  <c r="S4459" i="1"/>
  <c r="S6580" i="1"/>
  <c r="S4867" i="1"/>
  <c r="S9801" i="1"/>
  <c r="S5300" i="1"/>
  <c r="S9802" i="1"/>
  <c r="S3173" i="1"/>
  <c r="S1086" i="1"/>
  <c r="S7402" i="1"/>
  <c r="S7403" i="1"/>
  <c r="S1921" i="1"/>
  <c r="S1087" i="1"/>
  <c r="S1922" i="1"/>
  <c r="S3174" i="1"/>
  <c r="S4460" i="1"/>
  <c r="S1505" i="1"/>
  <c r="S1506" i="1"/>
  <c r="S2764" i="1"/>
  <c r="S6142" i="1"/>
  <c r="S7808" i="1"/>
  <c r="S7003" i="1"/>
  <c r="S4038" i="1"/>
  <c r="S2765" i="1"/>
  <c r="S9414" i="1"/>
  <c r="S656" i="1"/>
  <c r="S3175" i="1"/>
  <c r="S7404" i="1"/>
  <c r="S1088" i="1"/>
  <c r="S2766" i="1"/>
  <c r="S7405" i="1"/>
  <c r="S4461" i="1"/>
  <c r="S5301" i="1"/>
  <c r="S8589" i="1"/>
  <c r="S7406" i="1"/>
  <c r="S4868" i="1"/>
  <c r="S5733" i="1"/>
  <c r="S245" i="1"/>
  <c r="S4462" i="1"/>
  <c r="S7004" i="1"/>
  <c r="S2767" i="1"/>
  <c r="S5302" i="1"/>
  <c r="S1923" i="1"/>
  <c r="S2366" i="1"/>
  <c r="S6581" i="1"/>
  <c r="S657" i="1"/>
  <c r="S8969" i="1"/>
  <c r="S4039" i="1"/>
  <c r="S6143" i="1"/>
  <c r="S3176" i="1"/>
  <c r="S1924" i="1"/>
  <c r="S4869" i="1"/>
  <c r="S5303" i="1"/>
  <c r="S1925" i="1"/>
  <c r="S6144" i="1"/>
  <c r="S6582" i="1"/>
  <c r="S246" i="1"/>
  <c r="S247" i="1"/>
  <c r="S2367" i="1"/>
  <c r="S248" i="1"/>
  <c r="S1926" i="1"/>
  <c r="S7407" i="1"/>
  <c r="S6583" i="1"/>
  <c r="S1507" i="1"/>
  <c r="S3646" i="1"/>
  <c r="S8590" i="1"/>
  <c r="S249" i="1"/>
  <c r="S8204" i="1"/>
  <c r="S9803" i="1"/>
  <c r="S1927" i="1"/>
  <c r="S1089" i="1"/>
  <c r="S6145" i="1"/>
  <c r="S2368" i="1"/>
  <c r="S250" i="1"/>
  <c r="S7408" i="1"/>
  <c r="S2768" i="1"/>
  <c r="S4870" i="1"/>
  <c r="S6146" i="1"/>
  <c r="S7409" i="1"/>
  <c r="S5734" i="1"/>
  <c r="S4463" i="1"/>
  <c r="S6584" i="1"/>
  <c r="S8591" i="1"/>
  <c r="S1508" i="1"/>
  <c r="S9415" i="1"/>
  <c r="S6585" i="1"/>
  <c r="S2369" i="1"/>
  <c r="S5304" i="1"/>
  <c r="S8592" i="1"/>
  <c r="S9804" i="1"/>
  <c r="S1928" i="1"/>
  <c r="S251" i="1"/>
  <c r="S4464" i="1"/>
  <c r="S6147" i="1"/>
  <c r="S252" i="1"/>
  <c r="S6586" i="1"/>
  <c r="S2769" i="1"/>
  <c r="S9805" i="1"/>
  <c r="S9806" i="1"/>
  <c r="S1090" i="1"/>
  <c r="S253" i="1"/>
  <c r="S6148" i="1"/>
  <c r="S1509" i="1"/>
  <c r="S2770" i="1"/>
  <c r="S6587" i="1"/>
  <c r="S4040" i="1"/>
  <c r="S254" i="1"/>
  <c r="S1091" i="1"/>
  <c r="S6588" i="1"/>
  <c r="S7809" i="1"/>
  <c r="S3647" i="1"/>
  <c r="S658" i="1"/>
  <c r="S5305" i="1"/>
  <c r="S9416" i="1"/>
  <c r="S9417" i="1"/>
  <c r="S4041" i="1"/>
  <c r="S3177" i="1"/>
  <c r="S4871" i="1"/>
  <c r="S9807" i="1"/>
  <c r="S6149" i="1"/>
  <c r="S7005" i="1"/>
  <c r="S1929" i="1"/>
  <c r="S9994" i="1"/>
  <c r="S7810" i="1"/>
  <c r="S255" i="1"/>
  <c r="S6150" i="1"/>
  <c r="S8970" i="1"/>
  <c r="S4872" i="1"/>
  <c r="S1930" i="1"/>
  <c r="S7006" i="1"/>
  <c r="S3648" i="1"/>
  <c r="S2370" i="1"/>
  <c r="S9995" i="1"/>
  <c r="S8593" i="1"/>
  <c r="S2371" i="1"/>
  <c r="S8594" i="1"/>
  <c r="S8595" i="1"/>
  <c r="S7410" i="1"/>
  <c r="S9418" i="1"/>
  <c r="S7411" i="1"/>
  <c r="S256" i="1"/>
  <c r="S4465" i="1"/>
  <c r="S7007" i="1"/>
  <c r="S6589" i="1"/>
  <c r="S9996" i="1"/>
  <c r="S9808" i="1"/>
  <c r="S1510" i="1"/>
  <c r="S3649" i="1"/>
  <c r="S7412" i="1"/>
  <c r="S8205" i="1"/>
  <c r="S3650" i="1"/>
  <c r="S1511" i="1"/>
  <c r="S5306" i="1"/>
  <c r="S8971" i="1"/>
  <c r="S3178" i="1"/>
  <c r="S7413" i="1"/>
  <c r="S6151" i="1"/>
  <c r="S8596" i="1"/>
  <c r="S1512" i="1"/>
  <c r="S6152" i="1"/>
  <c r="S2372" i="1"/>
  <c r="S9419" i="1"/>
  <c r="S9420" i="1"/>
  <c r="S1513" i="1"/>
  <c r="S7414" i="1"/>
  <c r="S9809" i="1"/>
  <c r="S659" i="1"/>
  <c r="S3179" i="1"/>
  <c r="S1092" i="1"/>
  <c r="S3180" i="1"/>
  <c r="S9810" i="1"/>
  <c r="S4466" i="1"/>
  <c r="S3651" i="1"/>
  <c r="S8597" i="1"/>
  <c r="S6153" i="1"/>
  <c r="S1093" i="1"/>
  <c r="S1094" i="1"/>
  <c r="S1095" i="1"/>
  <c r="S6154" i="1"/>
  <c r="S9811" i="1"/>
  <c r="S8598" i="1"/>
  <c r="S9812" i="1"/>
  <c r="S5307" i="1"/>
  <c r="S3181" i="1"/>
  <c r="S6590" i="1"/>
  <c r="S6155" i="1"/>
  <c r="S660" i="1"/>
  <c r="S2373" i="1"/>
  <c r="S4042" i="1"/>
  <c r="S257" i="1"/>
  <c r="S2771" i="1"/>
  <c r="S7008" i="1"/>
  <c r="S7009" i="1"/>
  <c r="S2772" i="1"/>
  <c r="S4043" i="1"/>
  <c r="S2773" i="1"/>
  <c r="S2774" i="1"/>
  <c r="S7415" i="1"/>
  <c r="S9813" i="1"/>
  <c r="S6591" i="1"/>
  <c r="S258" i="1"/>
  <c r="S9421" i="1"/>
  <c r="S2374" i="1"/>
  <c r="S6592" i="1"/>
  <c r="S661" i="1"/>
  <c r="S9814" i="1"/>
  <c r="S5308" i="1"/>
  <c r="S9422" i="1"/>
  <c r="S1931" i="1"/>
  <c r="S662" i="1"/>
  <c r="S5735" i="1"/>
  <c r="S8206" i="1"/>
  <c r="S1096" i="1"/>
  <c r="S7010" i="1"/>
  <c r="S7416" i="1"/>
  <c r="S4467" i="1"/>
  <c r="S9815" i="1"/>
  <c r="S6593" i="1"/>
  <c r="S663" i="1"/>
  <c r="S7811" i="1"/>
  <c r="S9816" i="1"/>
  <c r="S5309" i="1"/>
  <c r="S8972" i="1"/>
  <c r="S6156" i="1"/>
  <c r="S259" i="1"/>
  <c r="S8599" i="1"/>
  <c r="S7812" i="1"/>
  <c r="S1514" i="1"/>
  <c r="S4873" i="1"/>
  <c r="S7417" i="1"/>
  <c r="S4044" i="1"/>
  <c r="S664" i="1"/>
  <c r="S4874" i="1"/>
  <c r="S6594" i="1"/>
  <c r="S1097" i="1"/>
  <c r="S4468" i="1"/>
  <c r="S6595" i="1"/>
  <c r="S4875" i="1"/>
  <c r="S7418" i="1"/>
  <c r="S8600" i="1"/>
  <c r="S4469" i="1"/>
  <c r="S3652" i="1"/>
  <c r="S4470" i="1"/>
  <c r="S9817" i="1"/>
  <c r="S5736" i="1"/>
  <c r="S5310" i="1"/>
  <c r="S5737" i="1"/>
  <c r="S9818" i="1"/>
  <c r="S9819" i="1"/>
  <c r="S6596" i="1"/>
  <c r="S3182" i="1"/>
  <c r="S3183" i="1"/>
  <c r="S6597" i="1"/>
  <c r="S1098" i="1"/>
  <c r="S1515" i="1"/>
  <c r="S5311" i="1"/>
  <c r="S6598" i="1"/>
  <c r="S3653" i="1"/>
  <c r="S5312" i="1"/>
  <c r="S1932" i="1"/>
  <c r="S3184" i="1"/>
  <c r="S5738" i="1"/>
  <c r="S5313" i="1"/>
  <c r="S9820" i="1"/>
  <c r="S8207" i="1"/>
  <c r="S3185" i="1"/>
  <c r="S1516" i="1"/>
  <c r="S9821" i="1"/>
  <c r="S8973" i="1"/>
  <c r="S1517" i="1"/>
  <c r="S4045" i="1"/>
  <c r="S7419" i="1"/>
  <c r="S8208" i="1"/>
  <c r="S1518" i="1"/>
  <c r="S4876" i="1"/>
  <c r="S5739" i="1"/>
  <c r="S3654" i="1"/>
  <c r="S5314" i="1"/>
  <c r="S6599" i="1"/>
  <c r="S8974" i="1"/>
  <c r="S1519" i="1"/>
  <c r="S1520" i="1"/>
  <c r="S5315" i="1"/>
  <c r="S8601" i="1"/>
  <c r="S7420" i="1"/>
  <c r="S5740" i="1"/>
  <c r="S1521" i="1"/>
  <c r="S1933" i="1"/>
  <c r="S7421" i="1"/>
  <c r="S8209" i="1"/>
  <c r="S8210" i="1"/>
  <c r="S4877" i="1"/>
  <c r="S8975" i="1"/>
  <c r="S7422" i="1"/>
  <c r="S9423" i="1"/>
  <c r="S3655" i="1"/>
  <c r="S4046" i="1"/>
  <c r="S8602" i="1"/>
  <c r="S7011" i="1"/>
  <c r="S6157" i="1"/>
  <c r="S4047" i="1"/>
  <c r="S5741" i="1"/>
  <c r="S9424" i="1"/>
  <c r="S1934" i="1"/>
  <c r="S7012" i="1"/>
  <c r="S6158" i="1"/>
  <c r="S2775" i="1"/>
  <c r="S7423" i="1"/>
  <c r="S4878" i="1"/>
  <c r="S9822" i="1"/>
  <c r="S6600" i="1"/>
  <c r="S260" i="1"/>
  <c r="S5742" i="1"/>
  <c r="S1935" i="1"/>
  <c r="S3656" i="1"/>
  <c r="S4879" i="1"/>
  <c r="S1936" i="1"/>
  <c r="S9823" i="1"/>
  <c r="S4880" i="1"/>
  <c r="S1099" i="1"/>
  <c r="S5316" i="1"/>
  <c r="S6601" i="1"/>
  <c r="S261" i="1"/>
  <c r="S1100" i="1"/>
  <c r="S2776" i="1"/>
  <c r="S1101" i="1"/>
  <c r="S4471" i="1"/>
  <c r="S6159" i="1"/>
  <c r="S1102" i="1"/>
  <c r="S3186" i="1"/>
  <c r="S4881" i="1"/>
  <c r="S4048" i="1"/>
  <c r="S6160" i="1"/>
  <c r="S5317" i="1"/>
  <c r="S262" i="1"/>
  <c r="S3187" i="1"/>
  <c r="S3188" i="1"/>
  <c r="S4472" i="1"/>
  <c r="S8603" i="1"/>
  <c r="S6602" i="1"/>
  <c r="S6603" i="1"/>
  <c r="S4882" i="1"/>
  <c r="S3189" i="1"/>
  <c r="S1522" i="1"/>
  <c r="S8604" i="1"/>
  <c r="S7424" i="1"/>
  <c r="S9425" i="1"/>
  <c r="S7425" i="1"/>
  <c r="S8605" i="1"/>
  <c r="S4473" i="1"/>
  <c r="S6604" i="1"/>
  <c r="S7013" i="1"/>
  <c r="S7426" i="1"/>
  <c r="S9426" i="1"/>
  <c r="S2375" i="1"/>
  <c r="S2376" i="1"/>
  <c r="S9427" i="1"/>
  <c r="S8211" i="1"/>
  <c r="S665" i="1"/>
  <c r="S7427" i="1"/>
  <c r="S3190" i="1"/>
  <c r="S2377" i="1"/>
  <c r="S5743" i="1"/>
  <c r="S666" i="1"/>
  <c r="S3657" i="1"/>
  <c r="S7428" i="1"/>
  <c r="S4883" i="1"/>
  <c r="S5744" i="1"/>
  <c r="S5318" i="1"/>
  <c r="S667" i="1"/>
  <c r="S4474" i="1"/>
  <c r="S2777" i="1"/>
  <c r="S668" i="1"/>
  <c r="S9997" i="1"/>
  <c r="S4884" i="1"/>
  <c r="S2378" i="1"/>
  <c r="S3658" i="1"/>
  <c r="S7813" i="1"/>
  <c r="S1103" i="1"/>
  <c r="S5319" i="1"/>
  <c r="S4885" i="1"/>
  <c r="S8976" i="1"/>
  <c r="S669" i="1"/>
  <c r="S1523" i="1"/>
  <c r="S4049" i="1"/>
  <c r="S4050" i="1"/>
  <c r="S4475" i="1"/>
  <c r="S4476" i="1"/>
  <c r="S3191" i="1"/>
  <c r="S2379" i="1"/>
  <c r="S2380" i="1"/>
  <c r="S670" i="1"/>
  <c r="S2381" i="1"/>
  <c r="S8606" i="1"/>
  <c r="S1937" i="1"/>
  <c r="S5320" i="1"/>
  <c r="S2382" i="1"/>
  <c r="S1938" i="1"/>
  <c r="S2778" i="1"/>
  <c r="S4886" i="1"/>
  <c r="S263" i="1"/>
  <c r="S8212" i="1"/>
  <c r="S7814" i="1"/>
  <c r="S1939" i="1"/>
  <c r="S3659" i="1"/>
  <c r="S5321" i="1"/>
  <c r="S9824" i="1"/>
  <c r="S1940" i="1"/>
  <c r="S8213" i="1"/>
  <c r="S4887" i="1"/>
  <c r="S264" i="1"/>
  <c r="S4888" i="1"/>
  <c r="S9998" i="1"/>
  <c r="S5745" i="1"/>
  <c r="S4889" i="1"/>
  <c r="S3660" i="1"/>
  <c r="S4051" i="1"/>
  <c r="S1941" i="1"/>
  <c r="S8607" i="1"/>
  <c r="S265" i="1"/>
  <c r="S4890" i="1"/>
  <c r="S5322" i="1"/>
  <c r="S1942" i="1"/>
  <c r="S5323" i="1"/>
  <c r="S9825" i="1"/>
  <c r="S8214" i="1"/>
  <c r="S1943" i="1"/>
  <c r="S8608" i="1"/>
  <c r="S1104" i="1"/>
  <c r="S6605" i="1"/>
  <c r="S2779" i="1"/>
  <c r="S5324" i="1"/>
  <c r="S1944" i="1"/>
  <c r="S9428" i="1"/>
  <c r="S6161" i="1"/>
  <c r="S4052" i="1"/>
  <c r="S2780" i="1"/>
  <c r="S6162" i="1"/>
  <c r="S3661" i="1"/>
  <c r="S8609" i="1"/>
  <c r="S9429" i="1"/>
  <c r="S8610" i="1"/>
  <c r="S2781" i="1"/>
  <c r="S8215" i="1"/>
  <c r="S6163" i="1"/>
  <c r="S5746" i="1"/>
  <c r="S2782" i="1"/>
  <c r="S1105" i="1"/>
  <c r="S5747" i="1"/>
  <c r="S7815" i="1"/>
  <c r="S2783" i="1"/>
  <c r="S7429" i="1"/>
  <c r="S2383" i="1"/>
  <c r="S8216" i="1"/>
  <c r="S8217" i="1"/>
  <c r="S3662" i="1"/>
  <c r="S7430" i="1"/>
  <c r="S1945" i="1"/>
  <c r="S1524" i="1"/>
  <c r="S8611" i="1"/>
  <c r="S8977" i="1"/>
  <c r="S1106" i="1"/>
  <c r="S8218" i="1"/>
  <c r="S2784" i="1"/>
  <c r="S7014" i="1"/>
  <c r="S7816" i="1"/>
  <c r="S5748" i="1"/>
  <c r="S2384" i="1"/>
  <c r="S6606" i="1"/>
  <c r="S6164" i="1"/>
  <c r="S3192" i="1"/>
  <c r="S8612" i="1"/>
  <c r="S9826" i="1"/>
  <c r="S3663" i="1"/>
  <c r="S266" i="1"/>
  <c r="S7015" i="1"/>
  <c r="S9827" i="1"/>
  <c r="S4477" i="1"/>
  <c r="S5749" i="1"/>
  <c r="S2785" i="1"/>
  <c r="S4891" i="1"/>
  <c r="S2385" i="1"/>
  <c r="S5325" i="1"/>
  <c r="S4053" i="1"/>
  <c r="S4054" i="1"/>
  <c r="S2786" i="1"/>
  <c r="S3193" i="1"/>
  <c r="S5326" i="1"/>
  <c r="S9828" i="1"/>
  <c r="S267" i="1"/>
  <c r="S9829" i="1"/>
  <c r="S8978" i="1"/>
  <c r="S4478" i="1"/>
  <c r="S4479" i="1"/>
  <c r="S4480" i="1"/>
  <c r="S3664" i="1"/>
  <c r="S268" i="1"/>
  <c r="S1107" i="1"/>
  <c r="S6607" i="1"/>
  <c r="S1108" i="1"/>
  <c r="S9430" i="1"/>
  <c r="S269" i="1"/>
  <c r="S3194" i="1"/>
  <c r="S3195" i="1"/>
  <c r="S7016" i="1"/>
  <c r="S2386" i="1"/>
  <c r="S671" i="1"/>
  <c r="S3196" i="1"/>
  <c r="S9830" i="1"/>
  <c r="S2387" i="1"/>
  <c r="S9831" i="1"/>
  <c r="S9832" i="1"/>
  <c r="S5750" i="1"/>
  <c r="S6608" i="1"/>
  <c r="S2388" i="1"/>
  <c r="S1525" i="1"/>
  <c r="S8219" i="1"/>
  <c r="S672" i="1"/>
  <c r="S7431" i="1"/>
  <c r="S7432" i="1"/>
  <c r="S8613" i="1"/>
  <c r="S8979" i="1"/>
  <c r="S3197" i="1"/>
  <c r="S673" i="1"/>
  <c r="S8220" i="1"/>
  <c r="S8980" i="1"/>
  <c r="S2389" i="1"/>
  <c r="S2390" i="1"/>
  <c r="S5751" i="1"/>
  <c r="S9833" i="1"/>
  <c r="S8614" i="1"/>
  <c r="S1946" i="1"/>
  <c r="S7433" i="1"/>
  <c r="S5327" i="1"/>
  <c r="S1947" i="1"/>
  <c r="S4481" i="1"/>
  <c r="S3665" i="1"/>
  <c r="S1109" i="1"/>
  <c r="S4892" i="1"/>
  <c r="S8615" i="1"/>
  <c r="S7017" i="1"/>
  <c r="S3198" i="1"/>
  <c r="S8616" i="1"/>
  <c r="S3666" i="1"/>
  <c r="S8981" i="1"/>
  <c r="S270" i="1"/>
  <c r="S3667" i="1"/>
  <c r="S5328" i="1"/>
  <c r="S2787" i="1"/>
  <c r="S2788" i="1"/>
  <c r="S8617" i="1"/>
  <c r="S6609" i="1"/>
  <c r="S6165" i="1"/>
  <c r="S7018" i="1"/>
  <c r="S7434" i="1"/>
  <c r="S7019" i="1"/>
  <c r="S9834" i="1"/>
  <c r="S2789" i="1"/>
  <c r="S1948" i="1"/>
  <c r="S7817" i="1"/>
  <c r="S5752" i="1"/>
  <c r="S1110" i="1"/>
  <c r="S4482" i="1"/>
  <c r="S8618" i="1"/>
  <c r="S2391" i="1"/>
  <c r="S8619" i="1"/>
  <c r="S8221" i="1"/>
  <c r="S9999" i="1"/>
  <c r="S6166" i="1"/>
  <c r="S8982" i="1"/>
  <c r="S7818" i="1"/>
  <c r="S3668" i="1"/>
  <c r="S8620" i="1"/>
  <c r="S1949" i="1"/>
  <c r="S6167" i="1"/>
  <c r="S3669" i="1"/>
  <c r="S4483" i="1"/>
  <c r="S4893" i="1"/>
  <c r="S2790" i="1"/>
  <c r="S1111" i="1"/>
  <c r="S7435" i="1"/>
  <c r="S3670" i="1"/>
  <c r="S2791" i="1"/>
  <c r="S3199" i="1"/>
  <c r="S3671" i="1"/>
  <c r="S7819" i="1"/>
  <c r="S4055" i="1"/>
  <c r="S9835" i="1"/>
  <c r="S9431" i="1"/>
  <c r="S3200" i="1"/>
  <c r="S2792" i="1"/>
  <c r="S6168" i="1"/>
  <c r="S9836" i="1"/>
  <c r="S674" i="1"/>
  <c r="S5753" i="1"/>
  <c r="S9432" i="1"/>
  <c r="S2793" i="1"/>
  <c r="S2794" i="1"/>
  <c r="S1950" i="1"/>
  <c r="S8222" i="1"/>
  <c r="S6610" i="1"/>
  <c r="S2795" i="1"/>
  <c r="S5754" i="1"/>
  <c r="S8621" i="1"/>
  <c r="S4484" i="1"/>
  <c r="S8223" i="1"/>
  <c r="S2796" i="1"/>
  <c r="S2797" i="1"/>
  <c r="S2798" i="1"/>
  <c r="S5755" i="1"/>
  <c r="S7020" i="1"/>
  <c r="S8224" i="1"/>
  <c r="S675" i="1"/>
  <c r="S7021" i="1"/>
  <c r="S9433" i="1"/>
  <c r="S5329" i="1"/>
  <c r="S4485" i="1"/>
  <c r="S2392" i="1"/>
  <c r="S5330" i="1"/>
  <c r="S6169" i="1"/>
  <c r="S9434" i="1"/>
  <c r="S4486" i="1"/>
  <c r="S9435" i="1"/>
  <c r="S7436" i="1"/>
  <c r="S8622" i="1"/>
  <c r="S2799" i="1"/>
  <c r="S1112" i="1"/>
  <c r="S4894" i="1"/>
  <c r="S10000" i="1"/>
  <c r="S8623" i="1"/>
  <c r="S2800" i="1"/>
  <c r="S7437" i="1"/>
  <c r="S5331" i="1"/>
  <c r="S7438" i="1"/>
  <c r="S4056" i="1"/>
  <c r="S2393" i="1"/>
  <c r="S7439" i="1"/>
  <c r="S2801" i="1"/>
  <c r="S6170" i="1"/>
  <c r="S2394" i="1"/>
  <c r="S2802" i="1"/>
  <c r="S1526" i="1"/>
  <c r="S4895" i="1"/>
  <c r="S2395" i="1"/>
  <c r="S4057" i="1"/>
  <c r="S271" i="1"/>
  <c r="S1113" i="1"/>
  <c r="S1527" i="1"/>
  <c r="S1528" i="1"/>
  <c r="S5756" i="1"/>
  <c r="S2396" i="1"/>
  <c r="S7440" i="1"/>
  <c r="S4487" i="1"/>
  <c r="S7441" i="1"/>
  <c r="S8983" i="1"/>
  <c r="S1114" i="1"/>
  <c r="S7022" i="1"/>
  <c r="S2397" i="1"/>
  <c r="S7023" i="1"/>
  <c r="S8624" i="1"/>
  <c r="S2803" i="1"/>
  <c r="S676" i="1"/>
  <c r="S2398" i="1"/>
  <c r="S7820" i="1"/>
  <c r="S9837" i="1"/>
  <c r="S4896" i="1"/>
  <c r="S9436" i="1"/>
  <c r="S7821" i="1"/>
  <c r="S9437" i="1"/>
  <c r="S6171" i="1"/>
  <c r="S3201" i="1"/>
  <c r="S8225" i="1"/>
  <c r="S4058" i="1"/>
  <c r="S7442" i="1"/>
  <c r="S6172" i="1"/>
  <c r="S2399" i="1"/>
  <c r="S3672" i="1"/>
  <c r="S1951" i="1"/>
  <c r="S8625" i="1"/>
  <c r="S272" i="1"/>
  <c r="S6611" i="1"/>
  <c r="S677" i="1"/>
  <c r="S6612" i="1"/>
  <c r="S5757" i="1"/>
  <c r="S8984" i="1"/>
  <c r="S8626" i="1"/>
  <c r="S7024" i="1"/>
  <c r="S5332" i="1"/>
  <c r="S7025" i="1"/>
  <c r="S1952" i="1"/>
  <c r="S3673" i="1"/>
  <c r="S10001" i="1"/>
  <c r="S1529" i="1"/>
  <c r="S4059" i="1"/>
  <c r="S8985" i="1"/>
  <c r="S3202" i="1"/>
  <c r="S3674" i="1"/>
  <c r="S3203" i="1"/>
  <c r="S3204" i="1"/>
  <c r="S678" i="1"/>
  <c r="S6613" i="1"/>
  <c r="S8986" i="1"/>
  <c r="S4060" i="1"/>
  <c r="S8226" i="1"/>
  <c r="S4061" i="1"/>
  <c r="S5758" i="1"/>
  <c r="S7822" i="1"/>
  <c r="S4897" i="1"/>
  <c r="S8627" i="1"/>
  <c r="S8227" i="1"/>
  <c r="S8987" i="1"/>
  <c r="S7443" i="1"/>
  <c r="S1115" i="1"/>
  <c r="S2804" i="1"/>
  <c r="S9438" i="1"/>
  <c r="S2805" i="1"/>
  <c r="S1116" i="1"/>
  <c r="S3675" i="1"/>
  <c r="S4062" i="1"/>
  <c r="S7823" i="1"/>
  <c r="S6614" i="1"/>
  <c r="S3205" i="1"/>
  <c r="S1530" i="1"/>
  <c r="S9439" i="1"/>
  <c r="S2806" i="1"/>
  <c r="S6173" i="1"/>
  <c r="S1531" i="1"/>
  <c r="S1953" i="1"/>
  <c r="S5333" i="1"/>
  <c r="S4063" i="1"/>
  <c r="S3676" i="1"/>
  <c r="S9838" i="1"/>
  <c r="S1117" i="1"/>
  <c r="S7824" i="1"/>
  <c r="S8988" i="1"/>
  <c r="S7444" i="1"/>
  <c r="S4064" i="1"/>
  <c r="S9440" i="1"/>
  <c r="S273" i="1"/>
  <c r="S4065" i="1"/>
  <c r="S9839" i="1"/>
  <c r="S2400" i="1"/>
  <c r="S274" i="1"/>
  <c r="S3206" i="1"/>
  <c r="S7445" i="1"/>
  <c r="S3677" i="1"/>
  <c r="S1954" i="1"/>
  <c r="S3678" i="1"/>
  <c r="S7825" i="1"/>
  <c r="S1532" i="1"/>
  <c r="S4066" i="1"/>
  <c r="S3679" i="1"/>
  <c r="S8989" i="1"/>
  <c r="S275" i="1"/>
  <c r="S6174" i="1"/>
  <c r="S276" i="1"/>
  <c r="S8628" i="1"/>
  <c r="S1533" i="1"/>
  <c r="S7826" i="1"/>
  <c r="S4488" i="1"/>
  <c r="S3680" i="1"/>
  <c r="S8990" i="1"/>
  <c r="S6175" i="1"/>
  <c r="S7827" i="1"/>
  <c r="S1118" i="1"/>
  <c r="S6615" i="1"/>
  <c r="S1955" i="1"/>
  <c r="S3681" i="1"/>
  <c r="S7026" i="1"/>
  <c r="S8991" i="1"/>
  <c r="S8992" i="1"/>
  <c r="S4489" i="1"/>
  <c r="S1956" i="1"/>
  <c r="S679" i="1"/>
  <c r="S1119" i="1"/>
  <c r="S3682" i="1"/>
  <c r="S9441" i="1"/>
  <c r="S7446" i="1"/>
  <c r="S9840" i="1"/>
  <c r="S3207" i="1"/>
  <c r="S2807" i="1"/>
  <c r="S4067" i="1"/>
  <c r="S5759" i="1"/>
  <c r="S8629" i="1"/>
  <c r="S6176" i="1"/>
  <c r="S1957" i="1"/>
  <c r="S2808" i="1"/>
  <c r="S2401" i="1"/>
  <c r="S1120" i="1"/>
  <c r="S1121" i="1"/>
  <c r="S6177" i="1"/>
  <c r="S6616" i="1"/>
  <c r="S8630" i="1"/>
  <c r="S1534" i="1"/>
  <c r="S4068" i="1"/>
  <c r="S3683" i="1"/>
  <c r="S7027" i="1"/>
  <c r="S2809" i="1"/>
  <c r="S2402" i="1"/>
  <c r="S1122" i="1"/>
  <c r="S680" i="1"/>
  <c r="S1958" i="1"/>
  <c r="S8993" i="1"/>
  <c r="S4898" i="1"/>
  <c r="S8228" i="1"/>
  <c r="S1123" i="1"/>
  <c r="S2403" i="1"/>
  <c r="S9841" i="1"/>
  <c r="S8229" i="1"/>
  <c r="S8994" i="1"/>
  <c r="S8995" i="1"/>
  <c r="S681" i="1"/>
  <c r="S1124" i="1"/>
  <c r="S2810" i="1"/>
  <c r="S4899" i="1"/>
  <c r="S277" i="1"/>
  <c r="S1125" i="1"/>
  <c r="S278" i="1"/>
  <c r="S7028" i="1"/>
  <c r="S2811" i="1"/>
  <c r="S5760" i="1"/>
  <c r="S682" i="1"/>
  <c r="S9842" i="1"/>
  <c r="S6617" i="1"/>
  <c r="S9843" i="1"/>
  <c r="S279" i="1"/>
  <c r="R2404" i="1"/>
  <c r="R280" i="1"/>
  <c r="R2812" i="1"/>
  <c r="R7029" i="1"/>
  <c r="R7030" i="1"/>
  <c r="R8631" i="1"/>
  <c r="R3684" i="1"/>
  <c r="R2" i="1"/>
  <c r="R2813" i="1"/>
  <c r="R1959" i="1"/>
  <c r="R9442" i="1"/>
  <c r="R281" i="1"/>
  <c r="R5334" i="1"/>
  <c r="R8230" i="1"/>
  <c r="R2814" i="1"/>
  <c r="R3" i="1"/>
  <c r="R5761" i="1"/>
  <c r="R1535" i="1"/>
  <c r="R4" i="1"/>
  <c r="R1126" i="1"/>
  <c r="R9443" i="1"/>
  <c r="R683" i="1"/>
  <c r="R282" i="1"/>
  <c r="R1960" i="1"/>
  <c r="R6618" i="1"/>
  <c r="R4069" i="1"/>
  <c r="R1536" i="1"/>
  <c r="R684" i="1"/>
  <c r="R6178" i="1"/>
  <c r="R4490" i="1"/>
  <c r="R1537" i="1"/>
  <c r="R8231" i="1"/>
  <c r="R5762" i="1"/>
  <c r="R1961" i="1"/>
  <c r="R5" i="1"/>
  <c r="R685" i="1"/>
  <c r="R6" i="1"/>
  <c r="R1538" i="1"/>
  <c r="R686" i="1"/>
  <c r="R1962" i="1"/>
  <c r="R3685" i="1"/>
  <c r="R1127" i="1"/>
  <c r="R5763" i="1"/>
  <c r="R7447" i="1"/>
  <c r="R1963" i="1"/>
  <c r="R283" i="1"/>
  <c r="R7828" i="1"/>
  <c r="R7448" i="1"/>
  <c r="R7829" i="1"/>
  <c r="R8996" i="1"/>
  <c r="R8632" i="1"/>
  <c r="R3208" i="1"/>
  <c r="R5764" i="1"/>
  <c r="R1964" i="1"/>
  <c r="R7" i="1"/>
  <c r="R7830" i="1"/>
  <c r="R8" i="1"/>
  <c r="R1128" i="1"/>
  <c r="R9444" i="1"/>
  <c r="R6619" i="1"/>
  <c r="R4070" i="1"/>
  <c r="R9844" i="1"/>
  <c r="R3209" i="1"/>
  <c r="R8997" i="1"/>
  <c r="R1129" i="1"/>
  <c r="R9845" i="1"/>
  <c r="R9846" i="1"/>
  <c r="R5335" i="1"/>
  <c r="R4491" i="1"/>
  <c r="R2405" i="1"/>
  <c r="R7449" i="1"/>
  <c r="R8232" i="1"/>
  <c r="R8633" i="1"/>
  <c r="R4900" i="1"/>
  <c r="R3210" i="1"/>
  <c r="R4901" i="1"/>
  <c r="R5336" i="1"/>
  <c r="R2815" i="1"/>
  <c r="R1130" i="1"/>
  <c r="R9445" i="1"/>
  <c r="R1539" i="1"/>
  <c r="R4492" i="1"/>
  <c r="R5765" i="1"/>
  <c r="R5337" i="1"/>
  <c r="R6179" i="1"/>
  <c r="R1965" i="1"/>
  <c r="R4493" i="1"/>
  <c r="R7031" i="1"/>
  <c r="R9" i="1"/>
  <c r="R6180" i="1"/>
  <c r="R687" i="1"/>
  <c r="R3686" i="1"/>
  <c r="R4071" i="1"/>
  <c r="R1966" i="1"/>
  <c r="R7032" i="1"/>
  <c r="R4072" i="1"/>
  <c r="R2406" i="1"/>
  <c r="R1131" i="1"/>
  <c r="R1540" i="1"/>
  <c r="R4073" i="1"/>
  <c r="R5766" i="1"/>
  <c r="R6620" i="1"/>
  <c r="R7033" i="1"/>
  <c r="R7450" i="1"/>
  <c r="R8634" i="1"/>
  <c r="R688" i="1"/>
  <c r="R1132" i="1"/>
  <c r="R4902" i="1"/>
  <c r="R2816" i="1"/>
  <c r="R10" i="1"/>
  <c r="R6621" i="1"/>
  <c r="R689" i="1"/>
  <c r="R4903" i="1"/>
  <c r="R8635" i="1"/>
  <c r="R11" i="1"/>
  <c r="R1967" i="1"/>
  <c r="R5338" i="1"/>
  <c r="R3687" i="1"/>
  <c r="R9847" i="1"/>
  <c r="R6181" i="1"/>
  <c r="R8636" i="1"/>
  <c r="R8998" i="1"/>
  <c r="R5767" i="1"/>
  <c r="R12" i="1"/>
  <c r="R2407" i="1"/>
  <c r="R4494" i="1"/>
  <c r="R6622" i="1"/>
  <c r="R8233" i="1"/>
  <c r="R6623" i="1"/>
  <c r="R1968" i="1"/>
  <c r="R8999" i="1"/>
  <c r="R7831" i="1"/>
  <c r="R1541" i="1"/>
  <c r="R1133" i="1"/>
  <c r="R4074" i="1"/>
  <c r="R1134" i="1"/>
  <c r="R9446" i="1"/>
  <c r="R5768" i="1"/>
  <c r="R8234" i="1"/>
  <c r="R4075" i="1"/>
  <c r="R13" i="1"/>
  <c r="R7832" i="1"/>
  <c r="R1542" i="1"/>
  <c r="R7034" i="1"/>
  <c r="R1135" i="1"/>
  <c r="R8235" i="1"/>
  <c r="R3688" i="1"/>
  <c r="R9447" i="1"/>
  <c r="R2408" i="1"/>
  <c r="R4495" i="1"/>
  <c r="R4076" i="1"/>
  <c r="R1969" i="1"/>
  <c r="R284" i="1"/>
  <c r="R1136" i="1"/>
  <c r="R9448" i="1"/>
  <c r="R5339" i="1"/>
  <c r="R3211" i="1"/>
  <c r="R7035" i="1"/>
  <c r="R4496" i="1"/>
  <c r="R4497" i="1"/>
  <c r="R285" i="1"/>
  <c r="R4498" i="1"/>
  <c r="R7036" i="1"/>
  <c r="R5769" i="1"/>
  <c r="R14" i="1"/>
  <c r="R4904" i="1"/>
  <c r="R4499" i="1"/>
  <c r="R5770" i="1"/>
  <c r="R1543" i="1"/>
  <c r="R2409" i="1"/>
  <c r="R4077" i="1"/>
  <c r="R9449" i="1"/>
  <c r="R7037" i="1"/>
  <c r="R7451" i="1"/>
  <c r="R2817" i="1"/>
  <c r="R9848" i="1"/>
  <c r="R15" i="1"/>
  <c r="R4078" i="1"/>
  <c r="R9450" i="1"/>
  <c r="R6182" i="1"/>
  <c r="R5340" i="1"/>
  <c r="R6183" i="1"/>
  <c r="R1137" i="1"/>
  <c r="R4079" i="1"/>
  <c r="R2410" i="1"/>
  <c r="R3689" i="1"/>
  <c r="R6184" i="1"/>
  <c r="R4080" i="1"/>
  <c r="R5771" i="1"/>
  <c r="R1544" i="1"/>
  <c r="R6624" i="1"/>
  <c r="R7452" i="1"/>
  <c r="R3212" i="1"/>
  <c r="R9000" i="1"/>
  <c r="R4081" i="1"/>
  <c r="R4905" i="1"/>
  <c r="R7038" i="1"/>
  <c r="R2818" i="1"/>
  <c r="R1545" i="1"/>
  <c r="R4082" i="1"/>
  <c r="R2411" i="1"/>
  <c r="R6185" i="1"/>
  <c r="R4906" i="1"/>
  <c r="R9451" i="1"/>
  <c r="R9001" i="1"/>
  <c r="R2412" i="1"/>
  <c r="R3213" i="1"/>
  <c r="R1138" i="1"/>
  <c r="R690" i="1"/>
  <c r="R16" i="1"/>
  <c r="R4500" i="1"/>
  <c r="R9002" i="1"/>
  <c r="R9452" i="1"/>
  <c r="R9003" i="1"/>
  <c r="R7039" i="1"/>
  <c r="R3214" i="1"/>
  <c r="R5341" i="1"/>
  <c r="R7833" i="1"/>
  <c r="R5772" i="1"/>
  <c r="R7453" i="1"/>
  <c r="R3215" i="1"/>
  <c r="R6186" i="1"/>
  <c r="R8637" i="1"/>
  <c r="R7834" i="1"/>
  <c r="R2819" i="1"/>
  <c r="R5342" i="1"/>
  <c r="R3690" i="1"/>
  <c r="R7454" i="1"/>
  <c r="R17" i="1"/>
  <c r="R8236" i="1"/>
  <c r="R1546" i="1"/>
  <c r="R6187" i="1"/>
  <c r="R8237" i="1"/>
  <c r="R9849" i="1"/>
  <c r="R9004" i="1"/>
  <c r="R4083" i="1"/>
  <c r="R8638" i="1"/>
  <c r="R4907" i="1"/>
  <c r="R4501" i="1"/>
  <c r="R8639" i="1"/>
  <c r="R286" i="1"/>
  <c r="R18" i="1"/>
  <c r="R2820" i="1"/>
  <c r="R19" i="1"/>
  <c r="R6625" i="1"/>
  <c r="R3216" i="1"/>
  <c r="R1139" i="1"/>
  <c r="R1970" i="1"/>
  <c r="R1140" i="1"/>
  <c r="R1141" i="1"/>
  <c r="R5773" i="1"/>
  <c r="R7040" i="1"/>
  <c r="R5774" i="1"/>
  <c r="R7041" i="1"/>
  <c r="R20" i="1"/>
  <c r="R1142" i="1"/>
  <c r="R4908" i="1"/>
  <c r="R4084" i="1"/>
  <c r="R4502" i="1"/>
  <c r="R4909" i="1"/>
  <c r="R4503" i="1"/>
  <c r="R4504" i="1"/>
  <c r="R287" i="1"/>
  <c r="R7455" i="1"/>
  <c r="R9005" i="1"/>
  <c r="R3691" i="1"/>
  <c r="R1143" i="1"/>
  <c r="R1971" i="1"/>
  <c r="R4505" i="1"/>
  <c r="R7042" i="1"/>
  <c r="R7835" i="1"/>
  <c r="R4085" i="1"/>
  <c r="R4506" i="1"/>
  <c r="R1972" i="1"/>
  <c r="R6188" i="1"/>
  <c r="R2821" i="1"/>
  <c r="R4910" i="1"/>
  <c r="R7456" i="1"/>
  <c r="R5775" i="1"/>
  <c r="R5343" i="1"/>
  <c r="R3217" i="1"/>
  <c r="R1144" i="1"/>
  <c r="R8640" i="1"/>
  <c r="R4086" i="1"/>
  <c r="R4087" i="1"/>
  <c r="R691" i="1"/>
  <c r="R6189" i="1"/>
  <c r="R2413" i="1"/>
  <c r="R5344" i="1"/>
  <c r="R288" i="1"/>
  <c r="R7836" i="1"/>
  <c r="R692" i="1"/>
  <c r="R4507" i="1"/>
  <c r="R8238" i="1"/>
  <c r="R2822" i="1"/>
  <c r="R4088" i="1"/>
  <c r="R4089" i="1"/>
  <c r="R2414" i="1"/>
  <c r="R4090" i="1"/>
  <c r="R1547" i="1"/>
  <c r="R4091" i="1"/>
  <c r="R9850" i="1"/>
  <c r="R693" i="1"/>
  <c r="R6626" i="1"/>
  <c r="R8239" i="1"/>
  <c r="R7043" i="1"/>
  <c r="R289" i="1"/>
  <c r="R4911" i="1"/>
  <c r="R3218" i="1"/>
  <c r="R3219" i="1"/>
  <c r="R1973" i="1"/>
  <c r="R9453" i="1"/>
  <c r="R7044" i="1"/>
  <c r="R5345" i="1"/>
  <c r="R2415" i="1"/>
  <c r="R8240" i="1"/>
  <c r="R4508" i="1"/>
  <c r="R1974" i="1"/>
  <c r="R694" i="1"/>
  <c r="R9454" i="1"/>
  <c r="R3220" i="1"/>
  <c r="R9851" i="1"/>
  <c r="R5346" i="1"/>
  <c r="R4912" i="1"/>
  <c r="R8241" i="1"/>
  <c r="R8242" i="1"/>
  <c r="R4509" i="1"/>
  <c r="R1145" i="1"/>
  <c r="R6190" i="1"/>
  <c r="R1975" i="1"/>
  <c r="R2823" i="1"/>
  <c r="R3221" i="1"/>
  <c r="R6191" i="1"/>
  <c r="R1976" i="1"/>
  <c r="R1146" i="1"/>
  <c r="R21" i="1"/>
  <c r="R7045" i="1"/>
  <c r="R8641" i="1"/>
  <c r="R5776" i="1"/>
  <c r="R8642" i="1"/>
  <c r="R8243" i="1"/>
  <c r="R1977" i="1"/>
  <c r="R9852" i="1"/>
  <c r="R3222" i="1"/>
  <c r="R290" i="1"/>
  <c r="R1978" i="1"/>
  <c r="R5347" i="1"/>
  <c r="R1548" i="1"/>
  <c r="R4913" i="1"/>
  <c r="R1979" i="1"/>
  <c r="R1147" i="1"/>
  <c r="R5348" i="1"/>
  <c r="R3692" i="1"/>
  <c r="R7837" i="1"/>
  <c r="R5777" i="1"/>
  <c r="R6192" i="1"/>
  <c r="R7838" i="1"/>
  <c r="R3223" i="1"/>
  <c r="R8643" i="1"/>
  <c r="R6627" i="1"/>
  <c r="R3693" i="1"/>
  <c r="R7839" i="1"/>
  <c r="R9006" i="1"/>
  <c r="R22" i="1"/>
  <c r="R8644" i="1"/>
  <c r="R7457" i="1"/>
  <c r="R6628" i="1"/>
  <c r="R3224" i="1"/>
  <c r="R6629" i="1"/>
  <c r="R4914" i="1"/>
  <c r="R3694" i="1"/>
  <c r="R6630" i="1"/>
  <c r="R9853" i="1"/>
  <c r="R4915" i="1"/>
  <c r="R3225" i="1"/>
  <c r="R3695" i="1"/>
  <c r="R9007" i="1"/>
  <c r="R23" i="1"/>
  <c r="R1980" i="1"/>
  <c r="R291" i="1"/>
  <c r="R4092" i="1"/>
  <c r="R292" i="1"/>
  <c r="R2416" i="1"/>
  <c r="R5349" i="1"/>
  <c r="R8645" i="1"/>
  <c r="R4093" i="1"/>
  <c r="R1981" i="1"/>
  <c r="R4916" i="1"/>
  <c r="R6193" i="1"/>
  <c r="R7840" i="1"/>
  <c r="R3226" i="1"/>
  <c r="R2824" i="1"/>
  <c r="R1982" i="1"/>
  <c r="R1983" i="1"/>
  <c r="R293" i="1"/>
  <c r="R1148" i="1"/>
  <c r="R5350" i="1"/>
  <c r="R6194" i="1"/>
  <c r="R4510" i="1"/>
  <c r="R695" i="1"/>
  <c r="R8646" i="1"/>
  <c r="R1149" i="1"/>
  <c r="R8647" i="1"/>
  <c r="R5351" i="1"/>
  <c r="R3696" i="1"/>
  <c r="R9008" i="1"/>
  <c r="R3697" i="1"/>
  <c r="R294" i="1"/>
  <c r="R4917" i="1"/>
  <c r="R9455" i="1"/>
  <c r="R8244" i="1"/>
  <c r="R696" i="1"/>
  <c r="R8245" i="1"/>
  <c r="R3698" i="1"/>
  <c r="R7841" i="1"/>
  <c r="R9456" i="1"/>
  <c r="R24" i="1"/>
  <c r="R4094" i="1"/>
  <c r="R697" i="1"/>
  <c r="R1549" i="1"/>
  <c r="R7842" i="1"/>
  <c r="R4095" i="1"/>
  <c r="R4511" i="1"/>
  <c r="R3699" i="1"/>
  <c r="R698" i="1"/>
  <c r="R5352" i="1"/>
  <c r="R5778" i="1"/>
  <c r="R2825" i="1"/>
  <c r="R3700" i="1"/>
  <c r="R3227" i="1"/>
  <c r="R6195" i="1"/>
  <c r="R4096" i="1"/>
  <c r="R8648" i="1"/>
  <c r="R6196" i="1"/>
  <c r="R6197" i="1"/>
  <c r="R6631" i="1"/>
  <c r="R4097" i="1"/>
  <c r="R7046" i="1"/>
  <c r="R7458" i="1"/>
  <c r="R4918" i="1"/>
  <c r="R2417" i="1"/>
  <c r="R2418" i="1"/>
  <c r="R6632" i="1"/>
  <c r="R1550" i="1"/>
  <c r="R9009" i="1"/>
  <c r="R6198" i="1"/>
  <c r="R3701" i="1"/>
  <c r="R4512" i="1"/>
  <c r="R8649" i="1"/>
  <c r="R9010" i="1"/>
  <c r="R3228" i="1"/>
  <c r="R7843" i="1"/>
  <c r="R9011" i="1"/>
  <c r="R2826" i="1"/>
  <c r="R6199" i="1"/>
  <c r="R4513" i="1"/>
  <c r="R295" i="1"/>
  <c r="R7047" i="1"/>
  <c r="R9457" i="1"/>
  <c r="R6200" i="1"/>
  <c r="R6633" i="1"/>
  <c r="R6634" i="1"/>
  <c r="R9854" i="1"/>
  <c r="R1984" i="1"/>
  <c r="R9012" i="1"/>
  <c r="R9013" i="1"/>
  <c r="R8650" i="1"/>
  <c r="R2827" i="1"/>
  <c r="R6201" i="1"/>
  <c r="R2828" i="1"/>
  <c r="R2419" i="1"/>
  <c r="R25" i="1"/>
  <c r="R296" i="1"/>
  <c r="R1551" i="1"/>
  <c r="R8246" i="1"/>
  <c r="R297" i="1"/>
  <c r="R2829" i="1"/>
  <c r="R2830" i="1"/>
  <c r="R4514" i="1"/>
  <c r="R8651" i="1"/>
  <c r="R2831" i="1"/>
  <c r="R1552" i="1"/>
  <c r="R6635" i="1"/>
  <c r="R1150" i="1"/>
  <c r="R3702" i="1"/>
  <c r="R1553" i="1"/>
  <c r="R1985" i="1"/>
  <c r="R1986" i="1"/>
  <c r="R2832" i="1"/>
  <c r="R4515" i="1"/>
  <c r="R6202" i="1"/>
  <c r="R2833" i="1"/>
  <c r="R298" i="1"/>
  <c r="R7459" i="1"/>
  <c r="R4098" i="1"/>
  <c r="R3703" i="1"/>
  <c r="R299" i="1"/>
  <c r="R2834" i="1"/>
  <c r="R7844" i="1"/>
  <c r="R9855" i="1"/>
  <c r="R5779" i="1"/>
  <c r="R2835" i="1"/>
  <c r="R1987" i="1"/>
  <c r="R1988" i="1"/>
  <c r="R6636" i="1"/>
  <c r="R4099" i="1"/>
  <c r="R4516" i="1"/>
  <c r="R5780" i="1"/>
  <c r="R1989" i="1"/>
  <c r="R4100" i="1"/>
  <c r="R5781" i="1"/>
  <c r="R4919" i="1"/>
  <c r="R3229" i="1"/>
  <c r="R9014" i="1"/>
  <c r="R300" i="1"/>
  <c r="R7845" i="1"/>
  <c r="R4517" i="1"/>
  <c r="R4518" i="1"/>
  <c r="R1554" i="1"/>
  <c r="R2420" i="1"/>
  <c r="R2421" i="1"/>
  <c r="R7846" i="1"/>
  <c r="R1990" i="1"/>
  <c r="R3230" i="1"/>
  <c r="R9458" i="1"/>
  <c r="R5782" i="1"/>
  <c r="R2836" i="1"/>
  <c r="R7048" i="1"/>
  <c r="R5353" i="1"/>
  <c r="R699" i="1"/>
  <c r="R4519" i="1"/>
  <c r="R9856" i="1"/>
  <c r="R5354" i="1"/>
  <c r="R4520" i="1"/>
  <c r="R301" i="1"/>
  <c r="R8652" i="1"/>
  <c r="R9015" i="1"/>
  <c r="R6203" i="1"/>
  <c r="R9016" i="1"/>
  <c r="R6637" i="1"/>
  <c r="R9017" i="1"/>
  <c r="R1151" i="1"/>
  <c r="R6638" i="1"/>
  <c r="R4101" i="1"/>
  <c r="R5783" i="1"/>
  <c r="R5355" i="1"/>
  <c r="R302" i="1"/>
  <c r="R1991" i="1"/>
  <c r="R7049" i="1"/>
  <c r="R5784" i="1"/>
  <c r="R4102" i="1"/>
  <c r="R7050" i="1"/>
  <c r="R6639" i="1"/>
  <c r="R7847" i="1"/>
  <c r="R8653" i="1"/>
  <c r="R700" i="1"/>
  <c r="R303" i="1"/>
  <c r="R8247" i="1"/>
  <c r="R5356" i="1"/>
  <c r="R26" i="1"/>
  <c r="R6204" i="1"/>
  <c r="R4103" i="1"/>
  <c r="R3704" i="1"/>
  <c r="R3705" i="1"/>
  <c r="R1152" i="1"/>
  <c r="R7460" i="1"/>
  <c r="R3231" i="1"/>
  <c r="R7461" i="1"/>
  <c r="R5357" i="1"/>
  <c r="R4104" i="1"/>
  <c r="R7462" i="1"/>
  <c r="R1555" i="1"/>
  <c r="R1556" i="1"/>
  <c r="R3232" i="1"/>
  <c r="R5785" i="1"/>
  <c r="R9018" i="1"/>
  <c r="R1557" i="1"/>
  <c r="R27" i="1"/>
  <c r="R4920" i="1"/>
  <c r="R4921" i="1"/>
  <c r="R8654" i="1"/>
  <c r="R2837" i="1"/>
  <c r="R9857" i="1"/>
  <c r="R8248" i="1"/>
  <c r="R6205" i="1"/>
  <c r="R1558" i="1"/>
  <c r="R1559" i="1"/>
  <c r="R5786" i="1"/>
  <c r="R4521" i="1"/>
  <c r="R28" i="1"/>
  <c r="R2838" i="1"/>
  <c r="R5787" i="1"/>
  <c r="R4522" i="1"/>
  <c r="R2839" i="1"/>
  <c r="R8249" i="1"/>
  <c r="R5788" i="1"/>
  <c r="R5789" i="1"/>
  <c r="R7463" i="1"/>
  <c r="R4105" i="1"/>
  <c r="R4922" i="1"/>
  <c r="R9019" i="1"/>
  <c r="R6640" i="1"/>
  <c r="R701" i="1"/>
  <c r="R9020" i="1"/>
  <c r="R6641" i="1"/>
  <c r="R8250" i="1"/>
  <c r="R8251" i="1"/>
  <c r="R1560" i="1"/>
  <c r="R29" i="1"/>
  <c r="R4523" i="1"/>
  <c r="R2840" i="1"/>
  <c r="R1561" i="1"/>
  <c r="R4923" i="1"/>
  <c r="R6642" i="1"/>
  <c r="R6643" i="1"/>
  <c r="R7051" i="1"/>
  <c r="R4106" i="1"/>
  <c r="R7052" i="1"/>
  <c r="R304" i="1"/>
  <c r="R6644" i="1"/>
  <c r="R3706" i="1"/>
  <c r="R4524" i="1"/>
  <c r="R3707" i="1"/>
  <c r="R8252" i="1"/>
  <c r="R6206" i="1"/>
  <c r="R305" i="1"/>
  <c r="R5358" i="1"/>
  <c r="R7464" i="1"/>
  <c r="R2422" i="1"/>
  <c r="R7053" i="1"/>
  <c r="R6207" i="1"/>
  <c r="R4107" i="1"/>
  <c r="R7054" i="1"/>
  <c r="R2841" i="1"/>
  <c r="R30" i="1"/>
  <c r="R4924" i="1"/>
  <c r="R9459" i="1"/>
  <c r="R9460" i="1"/>
  <c r="R8253" i="1"/>
  <c r="R4925" i="1"/>
  <c r="R5359" i="1"/>
  <c r="R2842" i="1"/>
  <c r="R3708" i="1"/>
  <c r="R2843" i="1"/>
  <c r="R4926" i="1"/>
  <c r="R9461" i="1"/>
  <c r="R306" i="1"/>
  <c r="R1562" i="1"/>
  <c r="R6645" i="1"/>
  <c r="R7055" i="1"/>
  <c r="R7848" i="1"/>
  <c r="R3709" i="1"/>
  <c r="R7849" i="1"/>
  <c r="R6208" i="1"/>
  <c r="R6209" i="1"/>
  <c r="R4108" i="1"/>
  <c r="R2844" i="1"/>
  <c r="R5790" i="1"/>
  <c r="R6210" i="1"/>
  <c r="R31" i="1"/>
  <c r="R8655" i="1"/>
  <c r="R9021" i="1"/>
  <c r="R32" i="1"/>
  <c r="R1153" i="1"/>
  <c r="R4525" i="1"/>
  <c r="R8254" i="1"/>
  <c r="R2845" i="1"/>
  <c r="R4526" i="1"/>
  <c r="R4527" i="1"/>
  <c r="R7465" i="1"/>
  <c r="R702" i="1"/>
  <c r="R6646" i="1"/>
  <c r="R4528" i="1"/>
  <c r="R7466" i="1"/>
  <c r="R1154" i="1"/>
  <c r="R3233" i="1"/>
  <c r="R2423" i="1"/>
  <c r="R5791" i="1"/>
  <c r="R9022" i="1"/>
  <c r="R9462" i="1"/>
  <c r="R1155" i="1"/>
  <c r="R7056" i="1"/>
  <c r="R1156" i="1"/>
  <c r="R1992" i="1"/>
  <c r="R9023" i="1"/>
  <c r="R2424" i="1"/>
  <c r="R1563" i="1"/>
  <c r="R8656" i="1"/>
  <c r="R8255" i="1"/>
  <c r="R6647" i="1"/>
  <c r="R4109" i="1"/>
  <c r="R1993" i="1"/>
  <c r="R2846" i="1"/>
  <c r="R5792" i="1"/>
  <c r="R9024" i="1"/>
  <c r="R4927" i="1"/>
  <c r="R307" i="1"/>
  <c r="R9463" i="1"/>
  <c r="R4529" i="1"/>
  <c r="R1564" i="1"/>
  <c r="R4928" i="1"/>
  <c r="R1157" i="1"/>
  <c r="R4929" i="1"/>
  <c r="R2847" i="1"/>
  <c r="R2848" i="1"/>
  <c r="R33" i="1"/>
  <c r="R9464" i="1"/>
  <c r="R6648" i="1"/>
  <c r="R4110" i="1"/>
  <c r="R1994" i="1"/>
  <c r="R1158" i="1"/>
  <c r="R2849" i="1"/>
  <c r="R7057" i="1"/>
  <c r="R8256" i="1"/>
  <c r="R1159" i="1"/>
  <c r="R1565" i="1"/>
  <c r="R34" i="1"/>
  <c r="R4930" i="1"/>
  <c r="R7058" i="1"/>
  <c r="R4111" i="1"/>
  <c r="R6649" i="1"/>
  <c r="R4931" i="1"/>
  <c r="R6211" i="1"/>
  <c r="R308" i="1"/>
  <c r="R3710" i="1"/>
  <c r="R1160" i="1"/>
  <c r="R4932" i="1"/>
  <c r="R3711" i="1"/>
  <c r="R6212" i="1"/>
  <c r="R1995" i="1"/>
  <c r="R9465" i="1"/>
  <c r="R9466" i="1"/>
  <c r="R7850" i="1"/>
  <c r="R9467" i="1"/>
  <c r="R5360" i="1"/>
  <c r="R7467" i="1"/>
  <c r="R7851" i="1"/>
  <c r="R2850" i="1"/>
  <c r="R1996" i="1"/>
  <c r="R1161" i="1"/>
  <c r="R5361" i="1"/>
  <c r="R5793" i="1"/>
  <c r="R4933" i="1"/>
  <c r="R5794" i="1"/>
  <c r="R703" i="1"/>
  <c r="R3234" i="1"/>
  <c r="R1566" i="1"/>
  <c r="R1997" i="1"/>
  <c r="R704" i="1"/>
  <c r="R3712" i="1"/>
  <c r="R3235" i="1"/>
  <c r="R5362" i="1"/>
  <c r="R9858" i="1"/>
  <c r="R8257" i="1"/>
  <c r="R3236" i="1"/>
  <c r="R1998" i="1"/>
  <c r="R9468" i="1"/>
  <c r="R7852" i="1"/>
  <c r="R5795" i="1"/>
  <c r="R6650" i="1"/>
  <c r="R3237" i="1"/>
  <c r="R4530" i="1"/>
  <c r="R9469" i="1"/>
  <c r="R309" i="1"/>
  <c r="R3238" i="1"/>
  <c r="R7059" i="1"/>
  <c r="R5796" i="1"/>
  <c r="R310" i="1"/>
  <c r="R1567" i="1"/>
  <c r="R311" i="1"/>
  <c r="R4934" i="1"/>
  <c r="R7060" i="1"/>
  <c r="R312" i="1"/>
  <c r="R5797" i="1"/>
  <c r="R2851" i="1"/>
  <c r="R4531" i="1"/>
  <c r="R7061" i="1"/>
  <c r="R9859" i="1"/>
  <c r="R3239" i="1"/>
  <c r="R4935" i="1"/>
  <c r="R313" i="1"/>
  <c r="R4112" i="1"/>
  <c r="R8258" i="1"/>
  <c r="R4532" i="1"/>
  <c r="R314" i="1"/>
  <c r="R8657" i="1"/>
  <c r="R3713" i="1"/>
  <c r="R7468" i="1"/>
  <c r="R705" i="1"/>
  <c r="R4936" i="1"/>
  <c r="R7469" i="1"/>
  <c r="R5363" i="1"/>
  <c r="R7853" i="1"/>
  <c r="R6651" i="1"/>
  <c r="R5798" i="1"/>
  <c r="R1999" i="1"/>
  <c r="R4113" i="1"/>
  <c r="R7062" i="1"/>
  <c r="R9860" i="1"/>
  <c r="R4937" i="1"/>
  <c r="R7063" i="1"/>
  <c r="R8259" i="1"/>
  <c r="R3714" i="1"/>
  <c r="R6652" i="1"/>
  <c r="R4114" i="1"/>
  <c r="R7064" i="1"/>
  <c r="R2852" i="1"/>
  <c r="R3240" i="1"/>
  <c r="R3241" i="1"/>
  <c r="R1568" i="1"/>
  <c r="R2000" i="1"/>
  <c r="R2853" i="1"/>
  <c r="R5799" i="1"/>
  <c r="R5800" i="1"/>
  <c r="R4938" i="1"/>
  <c r="R7470" i="1"/>
  <c r="R2425" i="1"/>
  <c r="R9025" i="1"/>
  <c r="R1569" i="1"/>
  <c r="R4533" i="1"/>
  <c r="R5801" i="1"/>
  <c r="R1570" i="1"/>
  <c r="R5802" i="1"/>
  <c r="R4534" i="1"/>
  <c r="R4939" i="1"/>
  <c r="R315" i="1"/>
  <c r="R2001" i="1"/>
  <c r="R6213" i="1"/>
  <c r="R7854" i="1"/>
  <c r="R706" i="1"/>
  <c r="R7855" i="1"/>
  <c r="R2854" i="1"/>
  <c r="R8658" i="1"/>
  <c r="R2002" i="1"/>
  <c r="R2426" i="1"/>
  <c r="R4940" i="1"/>
  <c r="R5364" i="1"/>
  <c r="R2003" i="1"/>
  <c r="R7856" i="1"/>
  <c r="R4535" i="1"/>
  <c r="R9026" i="1"/>
  <c r="R6214" i="1"/>
  <c r="R4115" i="1"/>
  <c r="R8260" i="1"/>
  <c r="R6653" i="1"/>
  <c r="R1162" i="1"/>
  <c r="R4116" i="1"/>
  <c r="R707" i="1"/>
  <c r="R8261" i="1"/>
  <c r="R6215" i="1"/>
  <c r="R9470" i="1"/>
  <c r="R7471" i="1"/>
  <c r="R9471" i="1"/>
  <c r="R5365" i="1"/>
  <c r="R3715" i="1"/>
  <c r="R8659" i="1"/>
  <c r="R9472" i="1"/>
  <c r="R5803" i="1"/>
  <c r="R4941" i="1"/>
  <c r="R5804" i="1"/>
  <c r="R316" i="1"/>
  <c r="R4117" i="1"/>
  <c r="R3242" i="1"/>
  <c r="R2427" i="1"/>
  <c r="R1571" i="1"/>
  <c r="R9861" i="1"/>
  <c r="R4536" i="1"/>
  <c r="R7857" i="1"/>
  <c r="R6654" i="1"/>
  <c r="R7065" i="1"/>
  <c r="R7066" i="1"/>
  <c r="R6655" i="1"/>
  <c r="R8660" i="1"/>
  <c r="R1163" i="1"/>
  <c r="R708" i="1"/>
  <c r="R2855" i="1"/>
  <c r="R2004" i="1"/>
  <c r="R3716" i="1"/>
  <c r="R7067" i="1"/>
  <c r="R1572" i="1"/>
  <c r="R5366" i="1"/>
  <c r="R7068" i="1"/>
  <c r="R4118" i="1"/>
  <c r="R7472" i="1"/>
  <c r="R9027" i="1"/>
  <c r="R6656" i="1"/>
  <c r="R9028" i="1"/>
  <c r="R4942" i="1"/>
  <c r="R3243" i="1"/>
  <c r="R6657" i="1"/>
  <c r="R1164" i="1"/>
  <c r="R6216" i="1"/>
  <c r="R3244" i="1"/>
  <c r="R2856" i="1"/>
  <c r="R5367" i="1"/>
  <c r="R2005" i="1"/>
  <c r="R6217" i="1"/>
  <c r="R7858" i="1"/>
  <c r="R3717" i="1"/>
  <c r="R1573" i="1"/>
  <c r="R9029" i="1"/>
  <c r="R4943" i="1"/>
  <c r="R4119" i="1"/>
  <c r="R5805" i="1"/>
  <c r="R709" i="1"/>
  <c r="R5368" i="1"/>
  <c r="R3245" i="1"/>
  <c r="R2006" i="1"/>
  <c r="R4944" i="1"/>
  <c r="R3246" i="1"/>
  <c r="R2007" i="1"/>
  <c r="R6218" i="1"/>
  <c r="R4120" i="1"/>
  <c r="R9862" i="1"/>
  <c r="R4121" i="1"/>
  <c r="R2857" i="1"/>
  <c r="R9473" i="1"/>
  <c r="R9030" i="1"/>
  <c r="R2008" i="1"/>
  <c r="R6658" i="1"/>
  <c r="R5369" i="1"/>
  <c r="R6219" i="1"/>
  <c r="R5370" i="1"/>
  <c r="R4122" i="1"/>
  <c r="R2858" i="1"/>
  <c r="R4537" i="1"/>
  <c r="R3247" i="1"/>
  <c r="R8661" i="1"/>
  <c r="R4123" i="1"/>
  <c r="R5371" i="1"/>
  <c r="R4945" i="1"/>
  <c r="R2428" i="1"/>
  <c r="R6659" i="1"/>
  <c r="R2009" i="1"/>
  <c r="R4538" i="1"/>
  <c r="R1165" i="1"/>
  <c r="R2859" i="1"/>
  <c r="R3718" i="1"/>
  <c r="R5806" i="1"/>
  <c r="R9474" i="1"/>
  <c r="R3248" i="1"/>
  <c r="R2010" i="1"/>
  <c r="R2860" i="1"/>
  <c r="R4946" i="1"/>
  <c r="R9475" i="1"/>
  <c r="R1574" i="1"/>
  <c r="R7473" i="1"/>
  <c r="R2011" i="1"/>
  <c r="R3249" i="1"/>
  <c r="R1166" i="1"/>
  <c r="R1167" i="1"/>
  <c r="R7069" i="1"/>
  <c r="R3719" i="1"/>
  <c r="R7070" i="1"/>
  <c r="R7071" i="1"/>
  <c r="R6220" i="1"/>
  <c r="R4124" i="1"/>
  <c r="R1168" i="1"/>
  <c r="R3250" i="1"/>
  <c r="R2861" i="1"/>
  <c r="R6660" i="1"/>
  <c r="R317" i="1"/>
  <c r="R8262" i="1"/>
  <c r="R2429" i="1"/>
  <c r="R4125" i="1"/>
  <c r="R2430" i="1"/>
  <c r="R6221" i="1"/>
  <c r="R7859" i="1"/>
  <c r="R8662" i="1"/>
  <c r="R8263" i="1"/>
  <c r="R4947" i="1"/>
  <c r="R1169" i="1"/>
  <c r="R710" i="1"/>
  <c r="R6661" i="1"/>
  <c r="R318" i="1"/>
  <c r="R3720" i="1"/>
  <c r="R319" i="1"/>
  <c r="R8264" i="1"/>
  <c r="R2862" i="1"/>
  <c r="R2431" i="1"/>
  <c r="R2863" i="1"/>
  <c r="R3251" i="1"/>
  <c r="R3721" i="1"/>
  <c r="R5807" i="1"/>
  <c r="R1575" i="1"/>
  <c r="R6662" i="1"/>
  <c r="R8663" i="1"/>
  <c r="R2432" i="1"/>
  <c r="R2012" i="1"/>
  <c r="R9031" i="1"/>
  <c r="R9863" i="1"/>
  <c r="R9476" i="1"/>
  <c r="R9032" i="1"/>
  <c r="R2864" i="1"/>
  <c r="R4126" i="1"/>
  <c r="R2865" i="1"/>
  <c r="R6663" i="1"/>
  <c r="R6664" i="1"/>
  <c r="R3252" i="1"/>
  <c r="R6222" i="1"/>
  <c r="R9477" i="1"/>
  <c r="R35" i="1"/>
  <c r="R36" i="1"/>
  <c r="R7072" i="1"/>
  <c r="R8664" i="1"/>
  <c r="R4127" i="1"/>
  <c r="R9478" i="1"/>
  <c r="R9033" i="1"/>
  <c r="R9479" i="1"/>
  <c r="R9034" i="1"/>
  <c r="R1170" i="1"/>
  <c r="R2013" i="1"/>
  <c r="R3253" i="1"/>
  <c r="R4539" i="1"/>
  <c r="R1171" i="1"/>
  <c r="R37" i="1"/>
  <c r="R320" i="1"/>
  <c r="R3254" i="1"/>
  <c r="R5372" i="1"/>
  <c r="R2014" i="1"/>
  <c r="R6665" i="1"/>
  <c r="R711" i="1"/>
  <c r="R5373" i="1"/>
  <c r="R7860" i="1"/>
  <c r="R2433" i="1"/>
  <c r="R2866" i="1"/>
  <c r="R321" i="1"/>
  <c r="R712" i="1"/>
  <c r="R7474" i="1"/>
  <c r="R6223" i="1"/>
  <c r="R7861" i="1"/>
  <c r="R9864" i="1"/>
  <c r="R3722" i="1"/>
  <c r="R8665" i="1"/>
  <c r="R9035" i="1"/>
  <c r="R2434" i="1"/>
  <c r="R5808" i="1"/>
  <c r="R1576" i="1"/>
  <c r="R322" i="1"/>
  <c r="R4948" i="1"/>
  <c r="R7073" i="1"/>
  <c r="R2435" i="1"/>
  <c r="R7074" i="1"/>
  <c r="R1577" i="1"/>
  <c r="R4949" i="1"/>
  <c r="R323" i="1"/>
  <c r="R2015" i="1"/>
  <c r="R3723" i="1"/>
  <c r="R6666" i="1"/>
  <c r="R8666" i="1"/>
  <c r="R4128" i="1"/>
  <c r="R9036" i="1"/>
  <c r="R1172" i="1"/>
  <c r="R3724" i="1"/>
  <c r="R5809" i="1"/>
  <c r="R5374" i="1"/>
  <c r="R1578" i="1"/>
  <c r="R8265" i="1"/>
  <c r="R4540" i="1"/>
  <c r="R7475" i="1"/>
  <c r="R6224" i="1"/>
  <c r="R4129" i="1"/>
  <c r="R4950" i="1"/>
  <c r="R8667" i="1"/>
  <c r="R8266" i="1"/>
  <c r="R4951" i="1"/>
  <c r="R5810" i="1"/>
  <c r="R2016" i="1"/>
  <c r="R6225" i="1"/>
  <c r="R5375" i="1"/>
  <c r="R2017" i="1"/>
  <c r="R6667" i="1"/>
  <c r="R7476" i="1"/>
  <c r="R8668" i="1"/>
  <c r="R7477" i="1"/>
  <c r="R713" i="1"/>
  <c r="R4541" i="1"/>
  <c r="R8267" i="1"/>
  <c r="R5376" i="1"/>
  <c r="R4130" i="1"/>
  <c r="R714" i="1"/>
  <c r="R3725" i="1"/>
  <c r="R715" i="1"/>
  <c r="R6668" i="1"/>
  <c r="R4952" i="1"/>
  <c r="R9480" i="1"/>
  <c r="R1173" i="1"/>
  <c r="R2018" i="1"/>
  <c r="R4953" i="1"/>
  <c r="R2436" i="1"/>
  <c r="R6226" i="1"/>
  <c r="R6669" i="1"/>
  <c r="R6227" i="1"/>
  <c r="R2019" i="1"/>
  <c r="R6228" i="1"/>
  <c r="R2020" i="1"/>
  <c r="R4131" i="1"/>
  <c r="R7862" i="1"/>
  <c r="R5377" i="1"/>
  <c r="R7478" i="1"/>
  <c r="R9037" i="1"/>
  <c r="R3255" i="1"/>
  <c r="R324" i="1"/>
  <c r="R5378" i="1"/>
  <c r="R8669" i="1"/>
  <c r="R4132" i="1"/>
  <c r="R6229" i="1"/>
  <c r="R7863" i="1"/>
  <c r="R3256" i="1"/>
  <c r="R4954" i="1"/>
  <c r="R325" i="1"/>
  <c r="R9481" i="1"/>
  <c r="R716" i="1"/>
  <c r="R6230" i="1"/>
  <c r="R2867" i="1"/>
  <c r="R5811" i="1"/>
  <c r="R8268" i="1"/>
  <c r="R4542" i="1"/>
  <c r="R3257" i="1"/>
  <c r="R9038" i="1"/>
  <c r="R6670" i="1"/>
  <c r="R6671" i="1"/>
  <c r="R717" i="1"/>
  <c r="R2021" i="1"/>
  <c r="R1579" i="1"/>
  <c r="R3258" i="1"/>
  <c r="R3259" i="1"/>
  <c r="R1174" i="1"/>
  <c r="R7075" i="1"/>
  <c r="R5812" i="1"/>
  <c r="R6672" i="1"/>
  <c r="R7076" i="1"/>
  <c r="R2868" i="1"/>
  <c r="R8269" i="1"/>
  <c r="R7077" i="1"/>
  <c r="R6673" i="1"/>
  <c r="R9039" i="1"/>
  <c r="R1175" i="1"/>
  <c r="R1176" i="1"/>
  <c r="R4133" i="1"/>
  <c r="R5813" i="1"/>
  <c r="R7864" i="1"/>
  <c r="R8270" i="1"/>
  <c r="R6231" i="1"/>
  <c r="R7479" i="1"/>
  <c r="R9865" i="1"/>
  <c r="R2869" i="1"/>
  <c r="R5814" i="1"/>
  <c r="R4134" i="1"/>
  <c r="R4955" i="1"/>
  <c r="R6232" i="1"/>
  <c r="R3260" i="1"/>
  <c r="R9482" i="1"/>
  <c r="R1580" i="1"/>
  <c r="R718" i="1"/>
  <c r="R2437" i="1"/>
  <c r="R9483" i="1"/>
  <c r="R4956" i="1"/>
  <c r="R4543" i="1"/>
  <c r="R4135" i="1"/>
  <c r="R2870" i="1"/>
  <c r="R4136" i="1"/>
  <c r="R3726" i="1"/>
  <c r="R9040" i="1"/>
  <c r="R4957" i="1"/>
  <c r="R8670" i="1"/>
  <c r="R8271" i="1"/>
  <c r="R7865" i="1"/>
  <c r="R9484" i="1"/>
  <c r="R8272" i="1"/>
  <c r="R7866" i="1"/>
  <c r="R4544" i="1"/>
  <c r="R4958" i="1"/>
  <c r="R4545" i="1"/>
  <c r="R2022" i="1"/>
  <c r="R3727" i="1"/>
  <c r="R7867" i="1"/>
  <c r="R5379" i="1"/>
  <c r="R2871" i="1"/>
  <c r="R38" i="1"/>
  <c r="R4959" i="1"/>
  <c r="R719" i="1"/>
  <c r="R4137" i="1"/>
  <c r="R9041" i="1"/>
  <c r="R5380" i="1"/>
  <c r="R9485" i="1"/>
  <c r="R5815" i="1"/>
  <c r="R720" i="1"/>
  <c r="R2438" i="1"/>
  <c r="R5816" i="1"/>
  <c r="R5817" i="1"/>
  <c r="R326" i="1"/>
  <c r="R2023" i="1"/>
  <c r="R5818" i="1"/>
  <c r="R2872" i="1"/>
  <c r="R2024" i="1"/>
  <c r="R5381" i="1"/>
  <c r="R9486" i="1"/>
  <c r="R6233" i="1"/>
  <c r="R3261" i="1"/>
  <c r="R3262" i="1"/>
  <c r="R7078" i="1"/>
  <c r="R1177" i="1"/>
  <c r="R7868" i="1"/>
  <c r="R7079" i="1"/>
  <c r="R1581" i="1"/>
  <c r="R721" i="1"/>
  <c r="R3263" i="1"/>
  <c r="R7080" i="1"/>
  <c r="R2025" i="1"/>
  <c r="R5382" i="1"/>
  <c r="R1178" i="1"/>
  <c r="R1179" i="1"/>
  <c r="R722" i="1"/>
  <c r="R6234" i="1"/>
  <c r="R4960" i="1"/>
  <c r="R7480" i="1"/>
  <c r="R9487" i="1"/>
  <c r="R8671" i="1"/>
  <c r="R4546" i="1"/>
  <c r="R4547" i="1"/>
  <c r="R9042" i="1"/>
  <c r="R9043" i="1"/>
  <c r="R7481" i="1"/>
  <c r="R2026" i="1"/>
  <c r="R5383" i="1"/>
  <c r="R4961" i="1"/>
  <c r="R3728" i="1"/>
  <c r="R4962" i="1"/>
  <c r="R8672" i="1"/>
  <c r="R7482" i="1"/>
  <c r="R2439" i="1"/>
  <c r="R327" i="1"/>
  <c r="R3729" i="1"/>
  <c r="R2440" i="1"/>
  <c r="R5819" i="1"/>
  <c r="R39" i="1"/>
  <c r="R6235" i="1"/>
  <c r="R2027" i="1"/>
  <c r="R6236" i="1"/>
  <c r="R4963" i="1"/>
  <c r="R8673" i="1"/>
  <c r="R5384" i="1"/>
  <c r="R40" i="1"/>
  <c r="R1180" i="1"/>
  <c r="R723" i="1"/>
  <c r="R7869" i="1"/>
  <c r="R1582" i="1"/>
  <c r="R8273" i="1"/>
  <c r="R1181" i="1"/>
  <c r="R328" i="1"/>
  <c r="R2028" i="1"/>
  <c r="R9866" i="1"/>
  <c r="R5385" i="1"/>
  <c r="R6237" i="1"/>
  <c r="R724" i="1"/>
  <c r="R2873" i="1"/>
  <c r="R1583" i="1"/>
  <c r="R2874" i="1"/>
  <c r="R1182" i="1"/>
  <c r="R6238" i="1"/>
  <c r="R5386" i="1"/>
  <c r="R3730" i="1"/>
  <c r="R7870" i="1"/>
  <c r="R9044" i="1"/>
  <c r="R4138" i="1"/>
  <c r="R1183" i="1"/>
  <c r="R7483" i="1"/>
  <c r="R7081" i="1"/>
  <c r="R2029" i="1"/>
  <c r="R9045" i="1"/>
  <c r="R1584" i="1"/>
  <c r="R7082" i="1"/>
  <c r="R6674" i="1"/>
  <c r="R4139" i="1"/>
  <c r="R3264" i="1"/>
  <c r="R7871" i="1"/>
  <c r="R9488" i="1"/>
  <c r="R4140" i="1"/>
  <c r="R5820" i="1"/>
  <c r="R2030" i="1"/>
  <c r="R5387" i="1"/>
  <c r="R2875" i="1"/>
  <c r="R3265" i="1"/>
  <c r="R6239" i="1"/>
  <c r="R5821" i="1"/>
  <c r="R5388" i="1"/>
  <c r="R9489" i="1"/>
  <c r="R2031" i="1"/>
  <c r="R5389" i="1"/>
  <c r="R3731" i="1"/>
  <c r="R9046" i="1"/>
  <c r="R2876" i="1"/>
  <c r="R8674" i="1"/>
  <c r="R6240" i="1"/>
  <c r="R2032" i="1"/>
  <c r="R7083" i="1"/>
  <c r="R2877" i="1"/>
  <c r="R41" i="1"/>
  <c r="R5390" i="1"/>
  <c r="R9047" i="1"/>
  <c r="R725" i="1"/>
  <c r="R9490" i="1"/>
  <c r="R4141" i="1"/>
  <c r="R7872" i="1"/>
  <c r="R7484" i="1"/>
  <c r="R4548" i="1"/>
  <c r="R6241" i="1"/>
  <c r="R7873" i="1"/>
  <c r="R7874" i="1"/>
  <c r="R9491" i="1"/>
  <c r="R2033" i="1"/>
  <c r="R9867" i="1"/>
  <c r="R329" i="1"/>
  <c r="R1184" i="1"/>
  <c r="R6242" i="1"/>
  <c r="R6243" i="1"/>
  <c r="R4142" i="1"/>
  <c r="R8274" i="1"/>
  <c r="R1185" i="1"/>
  <c r="R6675" i="1"/>
  <c r="R2034" i="1"/>
  <c r="R9492" i="1"/>
  <c r="R4143" i="1"/>
  <c r="R9048" i="1"/>
  <c r="R6244" i="1"/>
  <c r="R330" i="1"/>
  <c r="R2878" i="1"/>
  <c r="R3266" i="1"/>
  <c r="R4549" i="1"/>
  <c r="R4144" i="1"/>
  <c r="R7084" i="1"/>
  <c r="R1186" i="1"/>
  <c r="R1585" i="1"/>
  <c r="R6676" i="1"/>
  <c r="R4964" i="1"/>
  <c r="R9493" i="1"/>
  <c r="R8275" i="1"/>
  <c r="R6245" i="1"/>
  <c r="R331" i="1"/>
  <c r="R5391" i="1"/>
  <c r="R1586" i="1"/>
  <c r="R8675" i="1"/>
  <c r="R7485" i="1"/>
  <c r="R726" i="1"/>
  <c r="R7085" i="1"/>
  <c r="R1587" i="1"/>
  <c r="R5392" i="1"/>
  <c r="R6246" i="1"/>
  <c r="R9494" i="1"/>
  <c r="R3267" i="1"/>
  <c r="R332" i="1"/>
  <c r="R7486" i="1"/>
  <c r="R4965" i="1"/>
  <c r="R3268" i="1"/>
  <c r="R6247" i="1"/>
  <c r="R4145" i="1"/>
  <c r="R1588" i="1"/>
  <c r="R1589" i="1"/>
  <c r="R9495" i="1"/>
  <c r="R42" i="1"/>
  <c r="R727" i="1"/>
  <c r="R1187" i="1"/>
  <c r="R4146" i="1"/>
  <c r="R7086" i="1"/>
  <c r="R728" i="1"/>
  <c r="R43" i="1"/>
  <c r="R8276" i="1"/>
  <c r="R4966" i="1"/>
  <c r="R6248" i="1"/>
  <c r="R6677" i="1"/>
  <c r="R9049" i="1"/>
  <c r="R7875" i="1"/>
  <c r="R4967" i="1"/>
  <c r="R729" i="1"/>
  <c r="R5393" i="1"/>
  <c r="R5394" i="1"/>
  <c r="R8676" i="1"/>
  <c r="R1590" i="1"/>
  <c r="R7087" i="1"/>
  <c r="R8677" i="1"/>
  <c r="R6249" i="1"/>
  <c r="R9050" i="1"/>
  <c r="R6678" i="1"/>
  <c r="R730" i="1"/>
  <c r="R1591" i="1"/>
  <c r="R7876" i="1"/>
  <c r="R3269" i="1"/>
  <c r="R9496" i="1"/>
  <c r="R3270" i="1"/>
  <c r="R4147" i="1"/>
  <c r="R4968" i="1"/>
  <c r="R2035" i="1"/>
  <c r="R2036" i="1"/>
  <c r="R1592" i="1"/>
  <c r="R8277" i="1"/>
  <c r="R9497" i="1"/>
  <c r="R5822" i="1"/>
  <c r="R6679" i="1"/>
  <c r="R7088" i="1"/>
  <c r="R7877" i="1"/>
  <c r="R6680" i="1"/>
  <c r="R3732" i="1"/>
  <c r="R1593" i="1"/>
  <c r="R8678" i="1"/>
  <c r="R6681" i="1"/>
  <c r="R44" i="1"/>
  <c r="R4969" i="1"/>
  <c r="R333" i="1"/>
  <c r="R7487" i="1"/>
  <c r="R4148" i="1"/>
  <c r="R4149" i="1"/>
  <c r="R3733" i="1"/>
  <c r="R4970" i="1"/>
  <c r="R9868" i="1"/>
  <c r="R2879" i="1"/>
  <c r="R8679" i="1"/>
  <c r="R1594" i="1"/>
  <c r="R7878" i="1"/>
  <c r="R45" i="1"/>
  <c r="R6250" i="1"/>
  <c r="R46" i="1"/>
  <c r="R5823" i="1"/>
  <c r="R3271" i="1"/>
  <c r="R8680" i="1"/>
  <c r="R2441" i="1"/>
  <c r="R2880" i="1"/>
  <c r="R6682" i="1"/>
  <c r="R3272" i="1"/>
  <c r="R2442" i="1"/>
  <c r="R8278" i="1"/>
  <c r="R2037" i="1"/>
  <c r="R4150" i="1"/>
  <c r="R2038" i="1"/>
  <c r="R731" i="1"/>
  <c r="R2039" i="1"/>
  <c r="R1188" i="1"/>
  <c r="R9498" i="1"/>
  <c r="R6683" i="1"/>
  <c r="R4550" i="1"/>
  <c r="R732" i="1"/>
  <c r="R1189" i="1"/>
  <c r="R2443" i="1"/>
  <c r="R733" i="1"/>
  <c r="R1190" i="1"/>
  <c r="R3273" i="1"/>
  <c r="R734" i="1"/>
  <c r="R334" i="1"/>
  <c r="R5395" i="1"/>
  <c r="R7879" i="1"/>
  <c r="R735" i="1"/>
  <c r="R4551" i="1"/>
  <c r="R4971" i="1"/>
  <c r="R2881" i="1"/>
  <c r="R4552" i="1"/>
  <c r="R7488" i="1"/>
  <c r="R9051" i="1"/>
  <c r="R2882" i="1"/>
  <c r="R7089" i="1"/>
  <c r="R3274" i="1"/>
  <c r="R7880" i="1"/>
  <c r="R5824" i="1"/>
  <c r="R4553" i="1"/>
  <c r="R8681" i="1"/>
  <c r="R1595" i="1"/>
  <c r="R47" i="1"/>
  <c r="R9869" i="1"/>
  <c r="R6251" i="1"/>
  <c r="R9870" i="1"/>
  <c r="R7881" i="1"/>
  <c r="R6684" i="1"/>
  <c r="R7882" i="1"/>
  <c r="R1596" i="1"/>
  <c r="R7090" i="1"/>
  <c r="R335" i="1"/>
  <c r="R2040" i="1"/>
  <c r="R4151" i="1"/>
  <c r="R2444" i="1"/>
  <c r="R7489" i="1"/>
  <c r="R2445" i="1"/>
  <c r="R8279" i="1"/>
  <c r="R7091" i="1"/>
  <c r="R5825" i="1"/>
  <c r="R7883" i="1"/>
  <c r="R6685" i="1"/>
  <c r="R1597" i="1"/>
  <c r="R7092" i="1"/>
  <c r="R2883" i="1"/>
  <c r="R7884" i="1"/>
  <c r="R7490" i="1"/>
  <c r="R736" i="1"/>
  <c r="R9499" i="1"/>
  <c r="R1598" i="1"/>
  <c r="R9052" i="1"/>
  <c r="R2041" i="1"/>
  <c r="R1191" i="1"/>
  <c r="R9500" i="1"/>
  <c r="R5396" i="1"/>
  <c r="R1599" i="1"/>
  <c r="R2042" i="1"/>
  <c r="R4152" i="1"/>
  <c r="R4554" i="1"/>
  <c r="R4972" i="1"/>
  <c r="R2446" i="1"/>
  <c r="R8280" i="1"/>
  <c r="R4555" i="1"/>
  <c r="R2884" i="1"/>
  <c r="R2885" i="1"/>
  <c r="R7491" i="1"/>
  <c r="R737" i="1"/>
  <c r="R7093" i="1"/>
  <c r="R5397" i="1"/>
  <c r="R4973" i="1"/>
  <c r="R4974" i="1"/>
  <c r="R2043" i="1"/>
  <c r="R8682" i="1"/>
  <c r="R5398" i="1"/>
  <c r="R3734" i="1"/>
  <c r="R3735" i="1"/>
  <c r="R9053" i="1"/>
  <c r="R6252" i="1"/>
  <c r="R1600" i="1"/>
  <c r="R3275" i="1"/>
  <c r="R9871" i="1"/>
  <c r="R5399" i="1"/>
  <c r="R738" i="1"/>
  <c r="R4975" i="1"/>
  <c r="R2044" i="1"/>
  <c r="R7094" i="1"/>
  <c r="R5826" i="1"/>
  <c r="R1601" i="1"/>
  <c r="R1192" i="1"/>
  <c r="R5827" i="1"/>
  <c r="R3276" i="1"/>
  <c r="R3277" i="1"/>
  <c r="R2447" i="1"/>
  <c r="R336" i="1"/>
  <c r="R8683" i="1"/>
  <c r="R2886" i="1"/>
  <c r="R6686" i="1"/>
  <c r="R8281" i="1"/>
  <c r="R4556" i="1"/>
  <c r="R8282" i="1"/>
  <c r="R5400" i="1"/>
  <c r="R2887" i="1"/>
  <c r="R6253" i="1"/>
  <c r="R1193" i="1"/>
  <c r="R1602" i="1"/>
  <c r="R7095" i="1"/>
  <c r="R8684" i="1"/>
  <c r="R4976" i="1"/>
  <c r="R3278" i="1"/>
  <c r="R8283" i="1"/>
  <c r="R4977" i="1"/>
  <c r="R337" i="1"/>
  <c r="R3279" i="1"/>
  <c r="R2448" i="1"/>
  <c r="R9054" i="1"/>
  <c r="R338" i="1"/>
  <c r="R4153" i="1"/>
  <c r="R3280" i="1"/>
  <c r="R4557" i="1"/>
  <c r="R739" i="1"/>
  <c r="R4978" i="1"/>
  <c r="R6254" i="1"/>
  <c r="R1194" i="1"/>
  <c r="R1603" i="1"/>
  <c r="R3736" i="1"/>
  <c r="R1195" i="1"/>
  <c r="R1196" i="1"/>
  <c r="R7096" i="1"/>
  <c r="R7097" i="1"/>
  <c r="R7885" i="1"/>
  <c r="R9501" i="1"/>
  <c r="R3281" i="1"/>
  <c r="R6255" i="1"/>
  <c r="R6687" i="1"/>
  <c r="R4558" i="1"/>
  <c r="R7886" i="1"/>
  <c r="R9872" i="1"/>
  <c r="R7492" i="1"/>
  <c r="R3282" i="1"/>
  <c r="R2045" i="1"/>
  <c r="R7493" i="1"/>
  <c r="R48" i="1"/>
  <c r="R3283" i="1"/>
  <c r="R3284" i="1"/>
  <c r="R3285" i="1"/>
  <c r="R7887" i="1"/>
  <c r="R2449" i="1"/>
  <c r="R6256" i="1"/>
  <c r="R7494" i="1"/>
  <c r="R9055" i="1"/>
  <c r="R9056" i="1"/>
  <c r="R5401" i="1"/>
  <c r="R4979" i="1"/>
  <c r="R2046" i="1"/>
  <c r="R339" i="1"/>
  <c r="R2047" i="1"/>
  <c r="R9873" i="1"/>
  <c r="R2048" i="1"/>
  <c r="R3286" i="1"/>
  <c r="R7495" i="1"/>
  <c r="R1197" i="1"/>
  <c r="R5402" i="1"/>
  <c r="R5828" i="1"/>
  <c r="R1604" i="1"/>
  <c r="R3737" i="1"/>
  <c r="R8284" i="1"/>
  <c r="R6688" i="1"/>
  <c r="R9502" i="1"/>
  <c r="R7496" i="1"/>
  <c r="R4154" i="1"/>
  <c r="R1605" i="1"/>
  <c r="R49" i="1"/>
  <c r="R3287" i="1"/>
  <c r="R8285" i="1"/>
  <c r="R7888" i="1"/>
  <c r="R740" i="1"/>
  <c r="R8685" i="1"/>
  <c r="R6257" i="1"/>
  <c r="R9057" i="1"/>
  <c r="R340" i="1"/>
  <c r="R7098" i="1"/>
  <c r="R7099" i="1"/>
  <c r="R9058" i="1"/>
  <c r="R341" i="1"/>
  <c r="R3288" i="1"/>
  <c r="R1606" i="1"/>
  <c r="R7497" i="1"/>
  <c r="R7889" i="1"/>
  <c r="R9059" i="1"/>
  <c r="R9503" i="1"/>
  <c r="R4559" i="1"/>
  <c r="R6689" i="1"/>
  <c r="R4980" i="1"/>
  <c r="R50" i="1"/>
  <c r="R1198" i="1"/>
  <c r="R8286" i="1"/>
  <c r="R51" i="1"/>
  <c r="R4560" i="1"/>
  <c r="R9504" i="1"/>
  <c r="R5829" i="1"/>
  <c r="R7100" i="1"/>
  <c r="R6690" i="1"/>
  <c r="R8287" i="1"/>
  <c r="R7890" i="1"/>
  <c r="R2888" i="1"/>
  <c r="R342" i="1"/>
  <c r="R4981" i="1"/>
  <c r="R2450" i="1"/>
  <c r="R2049" i="1"/>
  <c r="R7101" i="1"/>
  <c r="R343" i="1"/>
  <c r="R3289" i="1"/>
  <c r="R1607" i="1"/>
  <c r="R3738" i="1"/>
  <c r="R6258" i="1"/>
  <c r="R7102" i="1"/>
  <c r="R52" i="1"/>
  <c r="R9060" i="1"/>
  <c r="R3739" i="1"/>
  <c r="R4155" i="1"/>
  <c r="R9061" i="1"/>
  <c r="R9062" i="1"/>
  <c r="R1608" i="1"/>
  <c r="R4982" i="1"/>
  <c r="R1609" i="1"/>
  <c r="R3290" i="1"/>
  <c r="R4983" i="1"/>
  <c r="R7103" i="1"/>
  <c r="R9063" i="1"/>
  <c r="R5830" i="1"/>
  <c r="R7498" i="1"/>
  <c r="R4156" i="1"/>
  <c r="R8288" i="1"/>
  <c r="R7104" i="1"/>
  <c r="R8289" i="1"/>
  <c r="R741" i="1"/>
  <c r="R6259" i="1"/>
  <c r="R7891" i="1"/>
  <c r="R9064" i="1"/>
  <c r="R4561" i="1"/>
  <c r="R2451" i="1"/>
  <c r="R5403" i="1"/>
  <c r="R7892" i="1"/>
  <c r="R1199" i="1"/>
  <c r="R6691" i="1"/>
  <c r="R5404" i="1"/>
  <c r="R4984" i="1"/>
  <c r="R4157" i="1"/>
  <c r="R4562" i="1"/>
  <c r="R7893" i="1"/>
  <c r="R9874" i="1"/>
  <c r="R6692" i="1"/>
  <c r="R2452" i="1"/>
  <c r="R3740" i="1"/>
  <c r="R2453" i="1"/>
  <c r="R9505" i="1"/>
  <c r="R53" i="1"/>
  <c r="R54" i="1"/>
  <c r="R8290" i="1"/>
  <c r="R7499" i="1"/>
  <c r="R1610" i="1"/>
  <c r="R7105" i="1"/>
  <c r="R3741" i="1"/>
  <c r="R344" i="1"/>
  <c r="R4158" i="1"/>
  <c r="R7106" i="1"/>
  <c r="R2889" i="1"/>
  <c r="R4985" i="1"/>
  <c r="R8686" i="1"/>
  <c r="R2454" i="1"/>
  <c r="R345" i="1"/>
  <c r="R3291" i="1"/>
  <c r="R5831" i="1"/>
  <c r="R9065" i="1"/>
  <c r="R4159" i="1"/>
  <c r="R4986" i="1"/>
  <c r="R5832" i="1"/>
  <c r="R7894" i="1"/>
  <c r="R346" i="1"/>
  <c r="R4987" i="1"/>
  <c r="R1200" i="1"/>
  <c r="R9066" i="1"/>
  <c r="R2890" i="1"/>
  <c r="R9875" i="1"/>
  <c r="R742" i="1"/>
  <c r="R9876" i="1"/>
  <c r="R55" i="1"/>
  <c r="R8687" i="1"/>
  <c r="R7500" i="1"/>
  <c r="R7501" i="1"/>
  <c r="R5405" i="1"/>
  <c r="R9067" i="1"/>
  <c r="R2891" i="1"/>
  <c r="R5833" i="1"/>
  <c r="R6693" i="1"/>
  <c r="R7502" i="1"/>
  <c r="R1201" i="1"/>
  <c r="R9068" i="1"/>
  <c r="R6694" i="1"/>
  <c r="R7107" i="1"/>
  <c r="R1202" i="1"/>
  <c r="R9069" i="1"/>
  <c r="R347" i="1"/>
  <c r="R2050" i="1"/>
  <c r="R2051" i="1"/>
  <c r="R3742" i="1"/>
  <c r="R9877" i="1"/>
  <c r="R9070" i="1"/>
  <c r="R2455" i="1"/>
  <c r="R9071" i="1"/>
  <c r="R3292" i="1"/>
  <c r="R9506" i="1"/>
  <c r="R4988" i="1"/>
  <c r="R5834" i="1"/>
  <c r="R5406" i="1"/>
  <c r="R8291" i="1"/>
  <c r="R2052" i="1"/>
  <c r="R9072" i="1"/>
  <c r="R743" i="1"/>
  <c r="R9507" i="1"/>
  <c r="R6260" i="1"/>
  <c r="R3293" i="1"/>
  <c r="R2053" i="1"/>
  <c r="R2054" i="1"/>
  <c r="R2055" i="1"/>
  <c r="R8688" i="1"/>
  <c r="R4989" i="1"/>
  <c r="R744" i="1"/>
  <c r="R6261" i="1"/>
  <c r="R9508" i="1"/>
  <c r="R3294" i="1"/>
  <c r="R8292" i="1"/>
  <c r="R8689" i="1"/>
  <c r="R1611" i="1"/>
  <c r="R7895" i="1"/>
  <c r="R4160" i="1"/>
  <c r="R9509" i="1"/>
  <c r="R2892" i="1"/>
  <c r="R348" i="1"/>
  <c r="R4563" i="1"/>
  <c r="R2893" i="1"/>
  <c r="R7108" i="1"/>
  <c r="R4990" i="1"/>
  <c r="R349" i="1"/>
  <c r="R7503" i="1"/>
  <c r="R8690" i="1"/>
  <c r="R8293" i="1"/>
  <c r="R350" i="1"/>
  <c r="R6695" i="1"/>
  <c r="R1612" i="1"/>
  <c r="R4564" i="1"/>
  <c r="R1203" i="1"/>
  <c r="R745" i="1"/>
  <c r="R8691" i="1"/>
  <c r="R9510" i="1"/>
  <c r="R3295" i="1"/>
  <c r="R2894" i="1"/>
  <c r="R3743" i="1"/>
  <c r="R2895" i="1"/>
  <c r="R7504" i="1"/>
  <c r="R8294" i="1"/>
  <c r="R2056" i="1"/>
  <c r="R6696" i="1"/>
  <c r="R5835" i="1"/>
  <c r="R4565" i="1"/>
  <c r="R746" i="1"/>
  <c r="R8692" i="1"/>
  <c r="R2057" i="1"/>
  <c r="R4991" i="1"/>
  <c r="R6697" i="1"/>
  <c r="R2456" i="1"/>
  <c r="R4992" i="1"/>
  <c r="R3744" i="1"/>
  <c r="R1204" i="1"/>
  <c r="R6262" i="1"/>
  <c r="R4993" i="1"/>
  <c r="R8693" i="1"/>
  <c r="R9073" i="1"/>
  <c r="R1205" i="1"/>
  <c r="R3296" i="1"/>
  <c r="R7505" i="1"/>
  <c r="R4566" i="1"/>
  <c r="R9511" i="1"/>
  <c r="R1613" i="1"/>
  <c r="R2896" i="1"/>
  <c r="R9074" i="1"/>
  <c r="R6698" i="1"/>
  <c r="R8295" i="1"/>
  <c r="R6699" i="1"/>
  <c r="R7896" i="1"/>
  <c r="R9512" i="1"/>
  <c r="R5407" i="1"/>
  <c r="R7109" i="1"/>
  <c r="R56" i="1"/>
  <c r="R5836" i="1"/>
  <c r="R2058" i="1"/>
  <c r="R2457" i="1"/>
  <c r="R7110" i="1"/>
  <c r="R9075" i="1"/>
  <c r="R2897" i="1"/>
  <c r="R8296" i="1"/>
  <c r="R8297" i="1"/>
  <c r="R1206" i="1"/>
  <c r="R4994" i="1"/>
  <c r="R6700" i="1"/>
  <c r="R3745" i="1"/>
  <c r="R2458" i="1"/>
  <c r="R2459" i="1"/>
  <c r="R4995" i="1"/>
  <c r="R1614" i="1"/>
  <c r="R9076" i="1"/>
  <c r="R4996" i="1"/>
  <c r="R9077" i="1"/>
  <c r="R8298" i="1"/>
  <c r="R747" i="1"/>
  <c r="R4567" i="1"/>
  <c r="R57" i="1"/>
  <c r="R8694" i="1"/>
  <c r="R1207" i="1"/>
  <c r="R4997" i="1"/>
  <c r="R7897" i="1"/>
  <c r="R4568" i="1"/>
  <c r="R748" i="1"/>
  <c r="R5408" i="1"/>
  <c r="R6701" i="1"/>
  <c r="R8695" i="1"/>
  <c r="R8299" i="1"/>
  <c r="R3746" i="1"/>
  <c r="R7111" i="1"/>
  <c r="R3747" i="1"/>
  <c r="R9878" i="1"/>
  <c r="R6263" i="1"/>
  <c r="R5409" i="1"/>
  <c r="R5837" i="1"/>
  <c r="R6264" i="1"/>
  <c r="R7898" i="1"/>
  <c r="R4569" i="1"/>
  <c r="R1615" i="1"/>
  <c r="R749" i="1"/>
  <c r="R8300" i="1"/>
  <c r="R8301" i="1"/>
  <c r="R8302" i="1"/>
  <c r="R4161" i="1"/>
  <c r="R4570" i="1"/>
  <c r="R7112" i="1"/>
  <c r="R4998" i="1"/>
  <c r="R7506" i="1"/>
  <c r="R2460" i="1"/>
  <c r="R2461" i="1"/>
  <c r="R6265" i="1"/>
  <c r="R3297" i="1"/>
  <c r="R7507" i="1"/>
  <c r="R1208" i="1"/>
  <c r="R5838" i="1"/>
  <c r="R9513" i="1"/>
  <c r="R351" i="1"/>
  <c r="R4571" i="1"/>
  <c r="R352" i="1"/>
  <c r="R4572" i="1"/>
  <c r="R4573" i="1"/>
  <c r="R6702" i="1"/>
  <c r="R8303" i="1"/>
  <c r="R3298" i="1"/>
  <c r="R4162" i="1"/>
  <c r="R3299" i="1"/>
  <c r="R6266" i="1"/>
  <c r="R9879" i="1"/>
  <c r="R7508" i="1"/>
  <c r="R9880" i="1"/>
  <c r="R9514" i="1"/>
  <c r="R7509" i="1"/>
  <c r="R4163" i="1"/>
  <c r="R5410" i="1"/>
  <c r="R4164" i="1"/>
  <c r="R7113" i="1"/>
  <c r="R7510" i="1"/>
  <c r="R5839" i="1"/>
  <c r="R8696" i="1"/>
  <c r="R1616" i="1"/>
  <c r="R2898" i="1"/>
  <c r="R1209" i="1"/>
  <c r="R3300" i="1"/>
  <c r="R3748" i="1"/>
  <c r="R7511" i="1"/>
  <c r="R4999" i="1"/>
  <c r="R750" i="1"/>
  <c r="R7512" i="1"/>
  <c r="R3301" i="1"/>
  <c r="R3302" i="1"/>
  <c r="R5000" i="1"/>
  <c r="R5001" i="1"/>
  <c r="R3749" i="1"/>
  <c r="R5411" i="1"/>
  <c r="R3303" i="1"/>
  <c r="R2899" i="1"/>
  <c r="R9515" i="1"/>
  <c r="R2900" i="1"/>
  <c r="R9078" i="1"/>
  <c r="R5002" i="1"/>
  <c r="R9079" i="1"/>
  <c r="R9080" i="1"/>
  <c r="R353" i="1"/>
  <c r="R4574" i="1"/>
  <c r="R9081" i="1"/>
  <c r="R7114" i="1"/>
  <c r="R1617" i="1"/>
  <c r="R7513" i="1"/>
  <c r="R6267" i="1"/>
  <c r="R9082" i="1"/>
  <c r="R9881" i="1"/>
  <c r="R1618" i="1"/>
  <c r="R7514" i="1"/>
  <c r="R751" i="1"/>
  <c r="R9083" i="1"/>
  <c r="R5412" i="1"/>
  <c r="R5413" i="1"/>
  <c r="R9084" i="1"/>
  <c r="R7899" i="1"/>
  <c r="R2059" i="1"/>
  <c r="R9085" i="1"/>
  <c r="R8304" i="1"/>
  <c r="R752" i="1"/>
  <c r="R3750" i="1"/>
  <c r="R7515" i="1"/>
  <c r="R5003" i="1"/>
  <c r="R753" i="1"/>
  <c r="R9516" i="1"/>
  <c r="R9517" i="1"/>
  <c r="R3751" i="1"/>
  <c r="R354" i="1"/>
  <c r="R9882" i="1"/>
  <c r="R6268" i="1"/>
  <c r="R1619" i="1"/>
  <c r="R7115" i="1"/>
  <c r="R9086" i="1"/>
  <c r="R2060" i="1"/>
  <c r="R7116" i="1"/>
  <c r="R4575" i="1"/>
  <c r="R1620" i="1"/>
  <c r="R4165" i="1"/>
  <c r="R5414" i="1"/>
  <c r="R4576" i="1"/>
  <c r="R5840" i="1"/>
  <c r="R754" i="1"/>
  <c r="R1210" i="1"/>
  <c r="R5841" i="1"/>
  <c r="R2061" i="1"/>
  <c r="R1211" i="1"/>
  <c r="R58" i="1"/>
  <c r="R6269" i="1"/>
  <c r="R59" i="1"/>
  <c r="R2901" i="1"/>
  <c r="R755" i="1"/>
  <c r="R6703" i="1"/>
  <c r="R5415" i="1"/>
  <c r="R1212" i="1"/>
  <c r="R8697" i="1"/>
  <c r="R9087" i="1"/>
  <c r="R1213" i="1"/>
  <c r="R3752" i="1"/>
  <c r="R2062" i="1"/>
  <c r="R6270" i="1"/>
  <c r="R7117" i="1"/>
  <c r="R7900" i="1"/>
  <c r="R8698" i="1"/>
  <c r="R756" i="1"/>
  <c r="R2902" i="1"/>
  <c r="R5842" i="1"/>
  <c r="R3304" i="1"/>
  <c r="R757" i="1"/>
  <c r="R4577" i="1"/>
  <c r="R5843" i="1"/>
  <c r="R8305" i="1"/>
  <c r="R9088" i="1"/>
  <c r="R7901" i="1"/>
  <c r="R5416" i="1"/>
  <c r="R6271" i="1"/>
  <c r="R5004" i="1"/>
  <c r="R7118" i="1"/>
  <c r="R3753" i="1"/>
  <c r="R1621" i="1"/>
  <c r="R6272" i="1"/>
  <c r="R5417" i="1"/>
  <c r="R2063" i="1"/>
  <c r="R9518" i="1"/>
  <c r="R5418" i="1"/>
  <c r="R8699" i="1"/>
  <c r="R758" i="1"/>
  <c r="R759" i="1"/>
  <c r="R7119" i="1"/>
  <c r="R6704" i="1"/>
  <c r="R7902" i="1"/>
  <c r="R7516" i="1"/>
  <c r="R4166" i="1"/>
  <c r="R355" i="1"/>
  <c r="R7120" i="1"/>
  <c r="R3305" i="1"/>
  <c r="R1622" i="1"/>
  <c r="R7903" i="1"/>
  <c r="R4167" i="1"/>
  <c r="R7121" i="1"/>
  <c r="R5844" i="1"/>
  <c r="R6273" i="1"/>
  <c r="R5845" i="1"/>
  <c r="R356" i="1"/>
  <c r="R4168" i="1"/>
  <c r="R5419" i="1"/>
  <c r="R1623" i="1"/>
  <c r="R9519" i="1"/>
  <c r="R7517" i="1"/>
  <c r="R2462" i="1"/>
  <c r="R5420" i="1"/>
  <c r="R1624" i="1"/>
  <c r="R4169" i="1"/>
  <c r="R3754" i="1"/>
  <c r="R9520" i="1"/>
  <c r="R2064" i="1"/>
  <c r="R6705" i="1"/>
  <c r="R8306" i="1"/>
  <c r="R7518" i="1"/>
  <c r="R3755" i="1"/>
  <c r="R7122" i="1"/>
  <c r="R5421" i="1"/>
  <c r="R9089" i="1"/>
  <c r="R5005" i="1"/>
  <c r="R5846" i="1"/>
  <c r="R4578" i="1"/>
  <c r="R8307" i="1"/>
  <c r="R6274" i="1"/>
  <c r="R760" i="1"/>
  <c r="R3756" i="1"/>
  <c r="R9090" i="1"/>
  <c r="R761" i="1"/>
  <c r="R3306" i="1"/>
  <c r="R6706" i="1"/>
  <c r="R8308" i="1"/>
  <c r="R7904" i="1"/>
  <c r="R4579" i="1"/>
  <c r="R2065" i="1"/>
  <c r="R9521" i="1"/>
  <c r="R762" i="1"/>
  <c r="R60" i="1"/>
  <c r="R8309" i="1"/>
  <c r="R2066" i="1"/>
  <c r="R6275" i="1"/>
  <c r="R763" i="1"/>
  <c r="R5847" i="1"/>
  <c r="R7123" i="1"/>
  <c r="R9091" i="1"/>
  <c r="R7124" i="1"/>
  <c r="R9092" i="1"/>
  <c r="R61" i="1"/>
  <c r="R9522" i="1"/>
  <c r="R9523" i="1"/>
  <c r="R4580" i="1"/>
  <c r="R5006" i="1"/>
  <c r="R5422" i="1"/>
  <c r="R7519" i="1"/>
  <c r="R764" i="1"/>
  <c r="R7125" i="1"/>
  <c r="R5848" i="1"/>
  <c r="R6276" i="1"/>
  <c r="R5423" i="1"/>
  <c r="R3307" i="1"/>
  <c r="R5424" i="1"/>
  <c r="R357" i="1"/>
  <c r="R7905" i="1"/>
  <c r="R765" i="1"/>
  <c r="R6277" i="1"/>
  <c r="R9093" i="1"/>
  <c r="R6707" i="1"/>
  <c r="R5849" i="1"/>
  <c r="R3308" i="1"/>
  <c r="R7906" i="1"/>
  <c r="R9524" i="1"/>
  <c r="R5425" i="1"/>
  <c r="R5426" i="1"/>
  <c r="R2067" i="1"/>
  <c r="R6278" i="1"/>
  <c r="R8310" i="1"/>
  <c r="R3309" i="1"/>
  <c r="R3310" i="1"/>
  <c r="R5427" i="1"/>
  <c r="R2068" i="1"/>
  <c r="R8700" i="1"/>
  <c r="R8311" i="1"/>
  <c r="R5428" i="1"/>
  <c r="R4170" i="1"/>
  <c r="R6279" i="1"/>
  <c r="R4581" i="1"/>
  <c r="R2903" i="1"/>
  <c r="R1625" i="1"/>
  <c r="R5850" i="1"/>
  <c r="R4582" i="1"/>
  <c r="R2904" i="1"/>
  <c r="R6708" i="1"/>
  <c r="R5007" i="1"/>
  <c r="R6709" i="1"/>
  <c r="R5429" i="1"/>
  <c r="R4171" i="1"/>
  <c r="R9525" i="1"/>
  <c r="R9094" i="1"/>
  <c r="R6280" i="1"/>
  <c r="R4583" i="1"/>
  <c r="R62" i="1"/>
  <c r="R2905" i="1"/>
  <c r="R7126" i="1"/>
  <c r="R5851" i="1"/>
  <c r="R3757" i="1"/>
  <c r="R766" i="1"/>
  <c r="R9095" i="1"/>
  <c r="R5430" i="1"/>
  <c r="R8312" i="1"/>
  <c r="R2906" i="1"/>
  <c r="R4172" i="1"/>
  <c r="R5008" i="1"/>
  <c r="R6281" i="1"/>
  <c r="R3311" i="1"/>
  <c r="R5431" i="1"/>
  <c r="R7520" i="1"/>
  <c r="R2907" i="1"/>
  <c r="R6710" i="1"/>
  <c r="R1626" i="1"/>
  <c r="R1627" i="1"/>
  <c r="R7127" i="1"/>
  <c r="R2908" i="1"/>
  <c r="R9096" i="1"/>
  <c r="R7128" i="1"/>
  <c r="R358" i="1"/>
  <c r="R1214" i="1"/>
  <c r="R63" i="1"/>
  <c r="R9097" i="1"/>
  <c r="R6282" i="1"/>
  <c r="R4584" i="1"/>
  <c r="R3758" i="1"/>
  <c r="R9098" i="1"/>
  <c r="R6283" i="1"/>
  <c r="R9883" i="1"/>
  <c r="R6284" i="1"/>
  <c r="R359" i="1"/>
  <c r="R9526" i="1"/>
  <c r="R9099" i="1"/>
  <c r="R4585" i="1"/>
  <c r="R767" i="1"/>
  <c r="R5852" i="1"/>
  <c r="R6285" i="1"/>
  <c r="R9527" i="1"/>
  <c r="R8701" i="1"/>
  <c r="R7129" i="1"/>
  <c r="R5853" i="1"/>
  <c r="R5432" i="1"/>
  <c r="R5433" i="1"/>
  <c r="R5854" i="1"/>
  <c r="R768" i="1"/>
  <c r="R8702" i="1"/>
  <c r="R5009" i="1"/>
  <c r="R5010" i="1"/>
  <c r="R2463" i="1"/>
  <c r="R64" i="1"/>
  <c r="R8313" i="1"/>
  <c r="R2464" i="1"/>
  <c r="R6286" i="1"/>
  <c r="R1628" i="1"/>
  <c r="R3312" i="1"/>
  <c r="R7130" i="1"/>
  <c r="R5011" i="1"/>
  <c r="R8703" i="1"/>
  <c r="R8314" i="1"/>
  <c r="R6711" i="1"/>
  <c r="R3759" i="1"/>
  <c r="R7907" i="1"/>
  <c r="R9528" i="1"/>
  <c r="R769" i="1"/>
  <c r="R9529" i="1"/>
  <c r="R2465" i="1"/>
  <c r="R6287" i="1"/>
  <c r="R8704" i="1"/>
  <c r="R2909" i="1"/>
  <c r="R1629" i="1"/>
  <c r="R4173" i="1"/>
  <c r="R8315" i="1"/>
  <c r="R8316" i="1"/>
  <c r="R2069" i="1"/>
  <c r="R770" i="1"/>
  <c r="R771" i="1"/>
  <c r="R360" i="1"/>
  <c r="R8317" i="1"/>
  <c r="R4586" i="1"/>
  <c r="R5434" i="1"/>
  <c r="R772" i="1"/>
  <c r="R1215" i="1"/>
  <c r="R6712" i="1"/>
  <c r="R9884" i="1"/>
  <c r="R6288" i="1"/>
  <c r="R6289" i="1"/>
  <c r="R773" i="1"/>
  <c r="R2466" i="1"/>
  <c r="R3313" i="1"/>
  <c r="R6713" i="1"/>
  <c r="R8705" i="1"/>
  <c r="R1630" i="1"/>
  <c r="R9100" i="1"/>
  <c r="R1216" i="1"/>
  <c r="R5855" i="1"/>
  <c r="R5012" i="1"/>
  <c r="R5856" i="1"/>
  <c r="R9101" i="1"/>
  <c r="R3314" i="1"/>
  <c r="R7521" i="1"/>
  <c r="R7522" i="1"/>
  <c r="R7131" i="1"/>
  <c r="R774" i="1"/>
  <c r="R4174" i="1"/>
  <c r="R6714" i="1"/>
  <c r="R7908" i="1"/>
  <c r="R9530" i="1"/>
  <c r="R9531" i="1"/>
  <c r="R7132" i="1"/>
  <c r="R7133" i="1"/>
  <c r="R3315" i="1"/>
  <c r="R9102" i="1"/>
  <c r="R2070" i="1"/>
  <c r="R775" i="1"/>
  <c r="R4587" i="1"/>
  <c r="R7134" i="1"/>
  <c r="R7523" i="1"/>
  <c r="R1217" i="1"/>
  <c r="R2467" i="1"/>
  <c r="R8318" i="1"/>
  <c r="R1631" i="1"/>
  <c r="R361" i="1"/>
  <c r="R7909" i="1"/>
  <c r="R1632" i="1"/>
  <c r="R5857" i="1"/>
  <c r="R2071" i="1"/>
  <c r="R2468" i="1"/>
  <c r="R9103" i="1"/>
  <c r="R2469" i="1"/>
  <c r="R2910" i="1"/>
  <c r="R4588" i="1"/>
  <c r="R5013" i="1"/>
  <c r="R362" i="1"/>
  <c r="R9532" i="1"/>
  <c r="R363" i="1"/>
  <c r="R5858" i="1"/>
  <c r="R6715" i="1"/>
  <c r="R5859" i="1"/>
  <c r="R2470" i="1"/>
  <c r="R5435" i="1"/>
  <c r="R9533" i="1"/>
  <c r="R6290" i="1"/>
  <c r="R2471" i="1"/>
  <c r="R776" i="1"/>
  <c r="R7524" i="1"/>
  <c r="R9534" i="1"/>
  <c r="R2472" i="1"/>
  <c r="R5860" i="1"/>
  <c r="R65" i="1"/>
  <c r="R3316" i="1"/>
  <c r="R777" i="1"/>
  <c r="R7910" i="1"/>
  <c r="R9535" i="1"/>
  <c r="R8706" i="1"/>
  <c r="R5014" i="1"/>
  <c r="R778" i="1"/>
  <c r="R7525" i="1"/>
  <c r="R7911" i="1"/>
  <c r="R5436" i="1"/>
  <c r="R6716" i="1"/>
  <c r="R4589" i="1"/>
  <c r="R9885" i="1"/>
  <c r="R364" i="1"/>
  <c r="R2911" i="1"/>
  <c r="R7526" i="1"/>
  <c r="R5861" i="1"/>
  <c r="R7135" i="1"/>
  <c r="R4590" i="1"/>
  <c r="R1633" i="1"/>
  <c r="R9886" i="1"/>
  <c r="R8319" i="1"/>
  <c r="R779" i="1"/>
  <c r="R5015" i="1"/>
  <c r="R2912" i="1"/>
  <c r="R2913" i="1"/>
  <c r="R2473" i="1"/>
  <c r="R8320" i="1"/>
  <c r="R5437" i="1"/>
  <c r="R2474" i="1"/>
  <c r="R780" i="1"/>
  <c r="R2914" i="1"/>
  <c r="R8707" i="1"/>
  <c r="R8708" i="1"/>
  <c r="R9536" i="1"/>
  <c r="R7912" i="1"/>
  <c r="R7136" i="1"/>
  <c r="R2072" i="1"/>
  <c r="R6717" i="1"/>
  <c r="R781" i="1"/>
  <c r="R9537" i="1"/>
  <c r="R8709" i="1"/>
  <c r="R8321" i="1"/>
  <c r="R3317" i="1"/>
  <c r="R2475" i="1"/>
  <c r="R1634" i="1"/>
  <c r="R8710" i="1"/>
  <c r="R7137" i="1"/>
  <c r="R782" i="1"/>
  <c r="R7138" i="1"/>
  <c r="R66" i="1"/>
  <c r="R2915" i="1"/>
  <c r="R5862" i="1"/>
  <c r="R8711" i="1"/>
  <c r="R2476" i="1"/>
  <c r="R9104" i="1"/>
  <c r="R3760" i="1"/>
  <c r="R6291" i="1"/>
  <c r="R783" i="1"/>
  <c r="R9105" i="1"/>
  <c r="R365" i="1"/>
  <c r="R3761" i="1"/>
  <c r="R5016" i="1"/>
  <c r="R7527" i="1"/>
  <c r="R2477" i="1"/>
  <c r="R1635" i="1"/>
  <c r="R9106" i="1"/>
  <c r="R8712" i="1"/>
  <c r="R5863" i="1"/>
  <c r="R5438" i="1"/>
  <c r="R4591" i="1"/>
  <c r="R2478" i="1"/>
  <c r="R7528" i="1"/>
  <c r="R2479" i="1"/>
  <c r="R5017" i="1"/>
  <c r="R9107" i="1"/>
  <c r="R3318" i="1"/>
  <c r="R1636" i="1"/>
  <c r="R7529" i="1"/>
  <c r="R1218" i="1"/>
  <c r="R5018" i="1"/>
  <c r="R8713" i="1"/>
  <c r="R6718" i="1"/>
  <c r="R6719" i="1"/>
  <c r="R2916" i="1"/>
  <c r="R5864" i="1"/>
  <c r="R3762" i="1"/>
  <c r="R5019" i="1"/>
  <c r="R4175" i="1"/>
  <c r="R6292" i="1"/>
  <c r="R7913" i="1"/>
  <c r="R1637" i="1"/>
  <c r="R6293" i="1"/>
  <c r="R3763" i="1"/>
  <c r="R7139" i="1"/>
  <c r="R8322" i="1"/>
  <c r="R6720" i="1"/>
  <c r="R4176" i="1"/>
  <c r="R9887" i="1"/>
  <c r="R8323" i="1"/>
  <c r="R9108" i="1"/>
  <c r="R7530" i="1"/>
  <c r="R67" i="1"/>
  <c r="R5439" i="1"/>
  <c r="R366" i="1"/>
  <c r="R6294" i="1"/>
  <c r="R5020" i="1"/>
  <c r="R3319" i="1"/>
  <c r="R5440" i="1"/>
  <c r="R4177" i="1"/>
  <c r="R7914" i="1"/>
  <c r="R8714" i="1"/>
  <c r="R3320" i="1"/>
  <c r="R9538" i="1"/>
  <c r="R1219" i="1"/>
  <c r="R4178" i="1"/>
  <c r="R7915" i="1"/>
  <c r="R784" i="1"/>
  <c r="R68" i="1"/>
  <c r="R9109" i="1"/>
  <c r="R785" i="1"/>
  <c r="R2917" i="1"/>
  <c r="R9110" i="1"/>
  <c r="R9539" i="1"/>
  <c r="R5865" i="1"/>
  <c r="R5021" i="1"/>
  <c r="R5022" i="1"/>
  <c r="R69" i="1"/>
  <c r="R6295" i="1"/>
  <c r="R6296" i="1"/>
  <c r="R4592" i="1"/>
  <c r="R4593" i="1"/>
  <c r="R8324" i="1"/>
  <c r="R2480" i="1"/>
  <c r="R5441" i="1"/>
  <c r="R8325" i="1"/>
  <c r="R70" i="1"/>
  <c r="R4179" i="1"/>
  <c r="R2918" i="1"/>
  <c r="R8326" i="1"/>
  <c r="R1638" i="1"/>
  <c r="R6297" i="1"/>
  <c r="R9111" i="1"/>
  <c r="R5023" i="1"/>
  <c r="R6298" i="1"/>
  <c r="R7140" i="1"/>
  <c r="R9112" i="1"/>
  <c r="R71" i="1"/>
  <c r="R7531" i="1"/>
  <c r="R8715" i="1"/>
  <c r="R2919" i="1"/>
  <c r="R1639" i="1"/>
  <c r="R2481" i="1"/>
  <c r="R7532" i="1"/>
  <c r="R367" i="1"/>
  <c r="R1640" i="1"/>
  <c r="R3764" i="1"/>
  <c r="R5442" i="1"/>
  <c r="R8716" i="1"/>
  <c r="R5443" i="1"/>
  <c r="R6299" i="1"/>
  <c r="R4594" i="1"/>
  <c r="R786" i="1"/>
  <c r="R3321" i="1"/>
  <c r="R2073" i="1"/>
  <c r="R787" i="1"/>
  <c r="R4595" i="1"/>
  <c r="R2482" i="1"/>
  <c r="R4180" i="1"/>
  <c r="R7916" i="1"/>
  <c r="R788" i="1"/>
  <c r="R5866" i="1"/>
  <c r="R72" i="1"/>
  <c r="R7917" i="1"/>
  <c r="R9540" i="1"/>
  <c r="R4181" i="1"/>
  <c r="R4596" i="1"/>
  <c r="R3322" i="1"/>
  <c r="R4182" i="1"/>
  <c r="R8327" i="1"/>
  <c r="R8328" i="1"/>
  <c r="R5444" i="1"/>
  <c r="R7918" i="1"/>
  <c r="R4597" i="1"/>
  <c r="R9113" i="1"/>
  <c r="R8717" i="1"/>
  <c r="R1220" i="1"/>
  <c r="R8329" i="1"/>
  <c r="R3765" i="1"/>
  <c r="R1641" i="1"/>
  <c r="R2920" i="1"/>
  <c r="R6300" i="1"/>
  <c r="R2074" i="1"/>
  <c r="R6721" i="1"/>
  <c r="R5867" i="1"/>
  <c r="R8718" i="1"/>
  <c r="R9888" i="1"/>
  <c r="R2483" i="1"/>
  <c r="R789" i="1"/>
  <c r="R8719" i="1"/>
  <c r="R3323" i="1"/>
  <c r="R1221" i="1"/>
  <c r="R9114" i="1"/>
  <c r="R3766" i="1"/>
  <c r="R9541" i="1"/>
  <c r="R3324" i="1"/>
  <c r="R5445" i="1"/>
  <c r="R5868" i="1"/>
  <c r="R1222" i="1"/>
  <c r="R3325" i="1"/>
  <c r="R5869" i="1"/>
  <c r="R1223" i="1"/>
  <c r="R7533" i="1"/>
  <c r="R790" i="1"/>
  <c r="R8720" i="1"/>
  <c r="R2921" i="1"/>
  <c r="R2922" i="1"/>
  <c r="R2923" i="1"/>
  <c r="R2484" i="1"/>
  <c r="R6301" i="1"/>
  <c r="R7141" i="1"/>
  <c r="R6722" i="1"/>
  <c r="R2485" i="1"/>
  <c r="R9115" i="1"/>
  <c r="R6723" i="1"/>
  <c r="R8330" i="1"/>
  <c r="R4183" i="1"/>
  <c r="R8331" i="1"/>
  <c r="R8721" i="1"/>
  <c r="R9542" i="1"/>
  <c r="R6724" i="1"/>
  <c r="R6302" i="1"/>
  <c r="R1642" i="1"/>
  <c r="R9116" i="1"/>
  <c r="R4598" i="1"/>
  <c r="R1643" i="1"/>
  <c r="R5446" i="1"/>
  <c r="R7534" i="1"/>
  <c r="R5447" i="1"/>
  <c r="R4184" i="1"/>
  <c r="R4185" i="1"/>
  <c r="R3326" i="1"/>
  <c r="R6725" i="1"/>
  <c r="R4186" i="1"/>
  <c r="R791" i="1"/>
  <c r="R1224" i="1"/>
  <c r="R1225" i="1"/>
  <c r="R5024" i="1"/>
  <c r="R1226" i="1"/>
  <c r="R9889" i="1"/>
  <c r="R368" i="1"/>
  <c r="R1227" i="1"/>
  <c r="R5025" i="1"/>
  <c r="R4187" i="1"/>
  <c r="R4188" i="1"/>
  <c r="R3327" i="1"/>
  <c r="R2924" i="1"/>
  <c r="R8722" i="1"/>
  <c r="R5870" i="1"/>
  <c r="R9890" i="1"/>
  <c r="R7142" i="1"/>
  <c r="R792" i="1"/>
  <c r="R8332" i="1"/>
  <c r="R5871" i="1"/>
  <c r="R3767" i="1"/>
  <c r="R4189" i="1"/>
  <c r="R369" i="1"/>
  <c r="R9117" i="1"/>
  <c r="R73" i="1"/>
  <c r="R74" i="1"/>
  <c r="R8333" i="1"/>
  <c r="R6726" i="1"/>
  <c r="R75" i="1"/>
  <c r="R8334" i="1"/>
  <c r="R2486" i="1"/>
  <c r="R793" i="1"/>
  <c r="R5872" i="1"/>
  <c r="R2925" i="1"/>
  <c r="R794" i="1"/>
  <c r="R7143" i="1"/>
  <c r="R7535" i="1"/>
  <c r="R7536" i="1"/>
  <c r="R3328" i="1"/>
  <c r="R5448" i="1"/>
  <c r="R6303" i="1"/>
  <c r="R5026" i="1"/>
  <c r="R8335" i="1"/>
  <c r="R4599" i="1"/>
  <c r="R4190" i="1"/>
  <c r="R5873" i="1"/>
  <c r="R5874" i="1"/>
  <c r="R8723" i="1"/>
  <c r="R2075" i="1"/>
  <c r="R3329" i="1"/>
  <c r="R6727" i="1"/>
  <c r="R6304" i="1"/>
  <c r="R5027" i="1"/>
  <c r="R1644" i="1"/>
  <c r="R4191" i="1"/>
  <c r="R5875" i="1"/>
  <c r="R5449" i="1"/>
  <c r="R8724" i="1"/>
  <c r="R76" i="1"/>
  <c r="R2926" i="1"/>
  <c r="R5028" i="1"/>
  <c r="R2076" i="1"/>
  <c r="R795" i="1"/>
  <c r="R2487" i="1"/>
  <c r="R9543" i="1"/>
  <c r="R1228" i="1"/>
  <c r="R5029" i="1"/>
  <c r="R2488" i="1"/>
  <c r="R6728" i="1"/>
  <c r="R5030" i="1"/>
  <c r="R7144" i="1"/>
  <c r="R370" i="1"/>
  <c r="R5450" i="1"/>
  <c r="R3330" i="1"/>
  <c r="R6305" i="1"/>
  <c r="R4192" i="1"/>
  <c r="R2489" i="1"/>
  <c r="R8336" i="1"/>
  <c r="R6306" i="1"/>
  <c r="R5451" i="1"/>
  <c r="R1229" i="1"/>
  <c r="R4600" i="1"/>
  <c r="R1645" i="1"/>
  <c r="R6307" i="1"/>
  <c r="R6729" i="1"/>
  <c r="R5031" i="1"/>
  <c r="R8337" i="1"/>
  <c r="R7919" i="1"/>
  <c r="R8338" i="1"/>
  <c r="R1230" i="1"/>
  <c r="R8725" i="1"/>
  <c r="R4193" i="1"/>
  <c r="R3768" i="1"/>
  <c r="R5876" i="1"/>
  <c r="R7145" i="1"/>
  <c r="R9544" i="1"/>
  <c r="R5452" i="1"/>
  <c r="R4194" i="1"/>
  <c r="R1231" i="1"/>
  <c r="R9545" i="1"/>
  <c r="R3331" i="1"/>
  <c r="R1232" i="1"/>
  <c r="R796" i="1"/>
  <c r="R3769" i="1"/>
  <c r="R8726" i="1"/>
  <c r="R1233" i="1"/>
  <c r="R77" i="1"/>
  <c r="R3770" i="1"/>
  <c r="R9546" i="1"/>
  <c r="R5877" i="1"/>
  <c r="R7920" i="1"/>
  <c r="R8727" i="1"/>
  <c r="R3771" i="1"/>
  <c r="R4195" i="1"/>
  <c r="R8339" i="1"/>
  <c r="R2490" i="1"/>
  <c r="R3332" i="1"/>
  <c r="R3333" i="1"/>
  <c r="R6308" i="1"/>
  <c r="R7537" i="1"/>
  <c r="R9118" i="1"/>
  <c r="R5878" i="1"/>
  <c r="R8728" i="1"/>
  <c r="R9119" i="1"/>
  <c r="R3334" i="1"/>
  <c r="R4601" i="1"/>
  <c r="R8340" i="1"/>
  <c r="R4602" i="1"/>
  <c r="R8341" i="1"/>
  <c r="R7921" i="1"/>
  <c r="R6730" i="1"/>
  <c r="R5032" i="1"/>
  <c r="R2927" i="1"/>
  <c r="R7922" i="1"/>
  <c r="R1646" i="1"/>
  <c r="R797" i="1"/>
  <c r="R798" i="1"/>
  <c r="R2491" i="1"/>
  <c r="R1234" i="1"/>
  <c r="R3335" i="1"/>
  <c r="R9891" i="1"/>
  <c r="R6309" i="1"/>
  <c r="R6731" i="1"/>
  <c r="R1235" i="1"/>
  <c r="R2492" i="1"/>
  <c r="R9547" i="1"/>
  <c r="R7923" i="1"/>
  <c r="R7146" i="1"/>
  <c r="R4603" i="1"/>
  <c r="R6732" i="1"/>
  <c r="R8729" i="1"/>
  <c r="R371" i="1"/>
  <c r="R6733" i="1"/>
  <c r="R9548" i="1"/>
  <c r="R7538" i="1"/>
  <c r="R9549" i="1"/>
  <c r="R1236" i="1"/>
  <c r="R7924" i="1"/>
  <c r="R4196" i="1"/>
  <c r="R799" i="1"/>
  <c r="R6734" i="1"/>
  <c r="R4604" i="1"/>
  <c r="R6735" i="1"/>
  <c r="R78" i="1"/>
  <c r="R5453" i="1"/>
  <c r="R1647" i="1"/>
  <c r="R4605" i="1"/>
  <c r="R9892" i="1"/>
  <c r="R5454" i="1"/>
  <c r="R5455" i="1"/>
  <c r="R9550" i="1"/>
  <c r="R2077" i="1"/>
  <c r="R3336" i="1"/>
  <c r="R6310" i="1"/>
  <c r="R800" i="1"/>
  <c r="R5879" i="1"/>
  <c r="R4197" i="1"/>
  <c r="R8730" i="1"/>
  <c r="R8731" i="1"/>
  <c r="R1237" i="1"/>
  <c r="R79" i="1"/>
  <c r="R372" i="1"/>
  <c r="R9893" i="1"/>
  <c r="R6311" i="1"/>
  <c r="R9551" i="1"/>
  <c r="R8342" i="1"/>
  <c r="R5880" i="1"/>
  <c r="R7147" i="1"/>
  <c r="R6736" i="1"/>
  <c r="R6312" i="1"/>
  <c r="R80" i="1"/>
  <c r="R1238" i="1"/>
  <c r="R4198" i="1"/>
  <c r="R8732" i="1"/>
  <c r="R4606" i="1"/>
  <c r="R9894" i="1"/>
  <c r="R2928" i="1"/>
  <c r="R7148" i="1"/>
  <c r="R7149" i="1"/>
  <c r="R801" i="1"/>
  <c r="R8733" i="1"/>
  <c r="R1648" i="1"/>
  <c r="R8734" i="1"/>
  <c r="R5456" i="1"/>
  <c r="R1649" i="1"/>
  <c r="R8735" i="1"/>
  <c r="R3337" i="1"/>
  <c r="R5881" i="1"/>
  <c r="R81" i="1"/>
  <c r="R9895" i="1"/>
  <c r="R7539" i="1"/>
  <c r="R4607" i="1"/>
  <c r="R6313" i="1"/>
  <c r="R9552" i="1"/>
  <c r="R6737" i="1"/>
  <c r="R2078" i="1"/>
  <c r="R1239" i="1"/>
  <c r="R5033" i="1"/>
  <c r="R373" i="1"/>
  <c r="R6314" i="1"/>
  <c r="R9553" i="1"/>
  <c r="R4199" i="1"/>
  <c r="R9896" i="1"/>
  <c r="R2493" i="1"/>
  <c r="R8343" i="1"/>
  <c r="R374" i="1"/>
  <c r="R5457" i="1"/>
  <c r="R3338" i="1"/>
  <c r="R7925" i="1"/>
  <c r="R3772" i="1"/>
  <c r="R82" i="1"/>
  <c r="R6738" i="1"/>
  <c r="R7150" i="1"/>
  <c r="R4608" i="1"/>
  <c r="R5034" i="1"/>
  <c r="R9554" i="1"/>
  <c r="R802" i="1"/>
  <c r="R4200" i="1"/>
  <c r="R2079" i="1"/>
  <c r="R9120" i="1"/>
  <c r="R8344" i="1"/>
  <c r="R5035" i="1"/>
  <c r="R7540" i="1"/>
  <c r="R7541" i="1"/>
  <c r="R8736" i="1"/>
  <c r="R4201" i="1"/>
  <c r="R2080" i="1"/>
  <c r="R2494" i="1"/>
  <c r="R5036" i="1"/>
  <c r="R83" i="1"/>
  <c r="R9121" i="1"/>
  <c r="R1240" i="1"/>
  <c r="R3339" i="1"/>
  <c r="R7151" i="1"/>
  <c r="R1241" i="1"/>
  <c r="R7926" i="1"/>
  <c r="R6315" i="1"/>
  <c r="R7152" i="1"/>
  <c r="R7927" i="1"/>
  <c r="R5037" i="1"/>
  <c r="R7928" i="1"/>
  <c r="R4609" i="1"/>
  <c r="R4610" i="1"/>
  <c r="R2495" i="1"/>
  <c r="R4202" i="1"/>
  <c r="R9897" i="1"/>
  <c r="R1242" i="1"/>
  <c r="R5458" i="1"/>
  <c r="R2929" i="1"/>
  <c r="R6316" i="1"/>
  <c r="R6739" i="1"/>
  <c r="R7153" i="1"/>
  <c r="R5882" i="1"/>
  <c r="R2081" i="1"/>
  <c r="R803" i="1"/>
  <c r="R8737" i="1"/>
  <c r="R4203" i="1"/>
  <c r="R6740" i="1"/>
  <c r="R1650" i="1"/>
  <c r="R4611" i="1"/>
  <c r="R7542" i="1"/>
  <c r="R1243" i="1"/>
  <c r="R9555" i="1"/>
  <c r="R8738" i="1"/>
  <c r="R1651" i="1"/>
  <c r="R5459" i="1"/>
  <c r="R2930" i="1"/>
  <c r="R9122" i="1"/>
  <c r="R9123" i="1"/>
  <c r="R2931" i="1"/>
  <c r="R4204" i="1"/>
  <c r="R5038" i="1"/>
  <c r="R2496" i="1"/>
  <c r="R9556" i="1"/>
  <c r="R3773" i="1"/>
  <c r="R2082" i="1"/>
  <c r="R1652" i="1"/>
  <c r="R3340" i="1"/>
  <c r="R9898" i="1"/>
  <c r="R4205" i="1"/>
  <c r="R2083" i="1"/>
  <c r="R8739" i="1"/>
  <c r="R6317" i="1"/>
  <c r="R2932" i="1"/>
  <c r="R2084" i="1"/>
  <c r="R2085" i="1"/>
  <c r="R5039" i="1"/>
  <c r="R8740" i="1"/>
  <c r="R7543" i="1"/>
  <c r="R7154" i="1"/>
  <c r="R8345" i="1"/>
  <c r="R8741" i="1"/>
  <c r="R5883" i="1"/>
  <c r="R4206" i="1"/>
  <c r="R9899" i="1"/>
  <c r="R7544" i="1"/>
  <c r="R9557" i="1"/>
  <c r="R8742" i="1"/>
  <c r="R9558" i="1"/>
  <c r="R1244" i="1"/>
  <c r="R804" i="1"/>
  <c r="R1653" i="1"/>
  <c r="R2086" i="1"/>
  <c r="R2497" i="1"/>
  <c r="R9559" i="1"/>
  <c r="R1654" i="1"/>
  <c r="R1245" i="1"/>
  <c r="R9900" i="1"/>
  <c r="R3341" i="1"/>
  <c r="R2933" i="1"/>
  <c r="R2087" i="1"/>
  <c r="R4207" i="1"/>
  <c r="R2934" i="1"/>
  <c r="R7929" i="1"/>
  <c r="R9124" i="1"/>
  <c r="R6741" i="1"/>
  <c r="R7155" i="1"/>
  <c r="R5884" i="1"/>
  <c r="R7156" i="1"/>
  <c r="R9125" i="1"/>
  <c r="R7157" i="1"/>
  <c r="R6742" i="1"/>
  <c r="R5040" i="1"/>
  <c r="R5460" i="1"/>
  <c r="R3774" i="1"/>
  <c r="R8346" i="1"/>
  <c r="R7930" i="1"/>
  <c r="R4612" i="1"/>
  <c r="R375" i="1"/>
  <c r="R8347" i="1"/>
  <c r="R6318" i="1"/>
  <c r="R5041" i="1"/>
  <c r="R6319" i="1"/>
  <c r="R376" i="1"/>
  <c r="R1246" i="1"/>
  <c r="R4613" i="1"/>
  <c r="R5461" i="1"/>
  <c r="R7158" i="1"/>
  <c r="R5885" i="1"/>
  <c r="R8348" i="1"/>
  <c r="R5462" i="1"/>
  <c r="R7931" i="1"/>
  <c r="R377" i="1"/>
  <c r="R2498" i="1"/>
  <c r="R3342" i="1"/>
  <c r="R378" i="1"/>
  <c r="R6743" i="1"/>
  <c r="R7159" i="1"/>
  <c r="R7932" i="1"/>
  <c r="R4614" i="1"/>
  <c r="R5463" i="1"/>
  <c r="R7160" i="1"/>
  <c r="R4208" i="1"/>
  <c r="R5886" i="1"/>
  <c r="R4615" i="1"/>
  <c r="R84" i="1"/>
  <c r="R5464" i="1"/>
  <c r="R2935" i="1"/>
  <c r="R3343" i="1"/>
  <c r="R8743" i="1"/>
  <c r="R2088" i="1"/>
  <c r="R85" i="1"/>
  <c r="R2936" i="1"/>
  <c r="R2089" i="1"/>
  <c r="R2090" i="1"/>
  <c r="R9126" i="1"/>
  <c r="R379" i="1"/>
  <c r="R8744" i="1"/>
  <c r="R86" i="1"/>
  <c r="R9560" i="1"/>
  <c r="R8349" i="1"/>
  <c r="R7545" i="1"/>
  <c r="R3344" i="1"/>
  <c r="R2091" i="1"/>
  <c r="R3345" i="1"/>
  <c r="R805" i="1"/>
  <c r="R3346" i="1"/>
  <c r="R2499" i="1"/>
  <c r="R1655" i="1"/>
  <c r="R6744" i="1"/>
  <c r="R1247" i="1"/>
  <c r="R5042" i="1"/>
  <c r="R380" i="1"/>
  <c r="R6745" i="1"/>
  <c r="R5043" i="1"/>
  <c r="R9901" i="1"/>
  <c r="R1656" i="1"/>
  <c r="R806" i="1"/>
  <c r="R381" i="1"/>
  <c r="R807" i="1"/>
  <c r="R4209" i="1"/>
  <c r="R808" i="1"/>
  <c r="R3347" i="1"/>
  <c r="R1657" i="1"/>
  <c r="R2092" i="1"/>
  <c r="R1658" i="1"/>
  <c r="R8350" i="1"/>
  <c r="R2500" i="1"/>
  <c r="R3775" i="1"/>
  <c r="R3348" i="1"/>
  <c r="R5887" i="1"/>
  <c r="R382" i="1"/>
  <c r="R3349" i="1"/>
  <c r="R6320" i="1"/>
  <c r="R8351" i="1"/>
  <c r="R7933" i="1"/>
  <c r="R809" i="1"/>
  <c r="R9902" i="1"/>
  <c r="R6746" i="1"/>
  <c r="R1659" i="1"/>
  <c r="R9127" i="1"/>
  <c r="R6321" i="1"/>
  <c r="R4210" i="1"/>
  <c r="R4616" i="1"/>
  <c r="R7934" i="1"/>
  <c r="R2501" i="1"/>
  <c r="R5465" i="1"/>
  <c r="R383" i="1"/>
  <c r="R4211" i="1"/>
  <c r="R9561" i="1"/>
  <c r="R9128" i="1"/>
  <c r="R5044" i="1"/>
  <c r="R9129" i="1"/>
  <c r="R87" i="1"/>
  <c r="R384" i="1"/>
  <c r="R5045" i="1"/>
  <c r="R9130" i="1"/>
  <c r="R6322" i="1"/>
  <c r="R1248" i="1"/>
  <c r="R2937" i="1"/>
  <c r="R9131" i="1"/>
  <c r="R8745" i="1"/>
  <c r="R7935" i="1"/>
  <c r="R8746" i="1"/>
  <c r="R3350" i="1"/>
  <c r="R2502" i="1"/>
  <c r="R2503" i="1"/>
  <c r="R4617" i="1"/>
  <c r="R7936" i="1"/>
  <c r="R6747" i="1"/>
  <c r="R2938" i="1"/>
  <c r="R810" i="1"/>
  <c r="R6748" i="1"/>
  <c r="R1660" i="1"/>
  <c r="R5046" i="1"/>
  <c r="R2093" i="1"/>
  <c r="R8747" i="1"/>
  <c r="R4212" i="1"/>
  <c r="R5047" i="1"/>
  <c r="R9562" i="1"/>
  <c r="R1661" i="1"/>
  <c r="R4213" i="1"/>
  <c r="R1249" i="1"/>
  <c r="R6749" i="1"/>
  <c r="R8352" i="1"/>
  <c r="R5888" i="1"/>
  <c r="R5889" i="1"/>
  <c r="R6323" i="1"/>
  <c r="R2504" i="1"/>
  <c r="R385" i="1"/>
  <c r="R9132" i="1"/>
  <c r="R6324" i="1"/>
  <c r="R5048" i="1"/>
  <c r="R7937" i="1"/>
  <c r="R5890" i="1"/>
  <c r="R2505" i="1"/>
  <c r="R5466" i="1"/>
  <c r="R3351" i="1"/>
  <c r="R811" i="1"/>
  <c r="R7938" i="1"/>
  <c r="R2939" i="1"/>
  <c r="R3776" i="1"/>
  <c r="R5049" i="1"/>
  <c r="R4214" i="1"/>
  <c r="R3777" i="1"/>
  <c r="R9563" i="1"/>
  <c r="R2506" i="1"/>
  <c r="R2940" i="1"/>
  <c r="R9133" i="1"/>
  <c r="R4215" i="1"/>
  <c r="R88" i="1"/>
  <c r="R386" i="1"/>
  <c r="R3352" i="1"/>
  <c r="R7546" i="1"/>
  <c r="R7939" i="1"/>
  <c r="R89" i="1"/>
  <c r="R2094" i="1"/>
  <c r="R3778" i="1"/>
  <c r="R9903" i="1"/>
  <c r="R9134" i="1"/>
  <c r="R9135" i="1"/>
  <c r="R5467" i="1"/>
  <c r="R9564" i="1"/>
  <c r="R90" i="1"/>
  <c r="R1662" i="1"/>
  <c r="R812" i="1"/>
  <c r="R6750" i="1"/>
  <c r="R6325" i="1"/>
  <c r="R7940" i="1"/>
  <c r="R6326" i="1"/>
  <c r="R7547" i="1"/>
  <c r="R7161" i="1"/>
  <c r="R5891" i="1"/>
  <c r="R1250" i="1"/>
  <c r="R1663" i="1"/>
  <c r="R9565" i="1"/>
  <c r="R6751" i="1"/>
  <c r="R2941" i="1"/>
  <c r="R387" i="1"/>
  <c r="R9566" i="1"/>
  <c r="R6327" i="1"/>
  <c r="R5050" i="1"/>
  <c r="R5468" i="1"/>
  <c r="R3779" i="1"/>
  <c r="R2095" i="1"/>
  <c r="R6752" i="1"/>
  <c r="R3780" i="1"/>
  <c r="R1664" i="1"/>
  <c r="R6328" i="1"/>
  <c r="R3353" i="1"/>
  <c r="R5051" i="1"/>
  <c r="R2942" i="1"/>
  <c r="R1251" i="1"/>
  <c r="R3781" i="1"/>
  <c r="R6329" i="1"/>
  <c r="R2943" i="1"/>
  <c r="R7548" i="1"/>
  <c r="R1252" i="1"/>
  <c r="R813" i="1"/>
  <c r="R2507" i="1"/>
  <c r="R8353" i="1"/>
  <c r="R388" i="1"/>
  <c r="R389" i="1"/>
  <c r="R4216" i="1"/>
  <c r="R9136" i="1"/>
  <c r="R814" i="1"/>
  <c r="R8354" i="1"/>
  <c r="R8355" i="1"/>
  <c r="R7941" i="1"/>
  <c r="R7162" i="1"/>
  <c r="R6330" i="1"/>
  <c r="R815" i="1"/>
  <c r="R4217" i="1"/>
  <c r="R3782" i="1"/>
  <c r="R1253" i="1"/>
  <c r="R7942" i="1"/>
  <c r="R9567" i="1"/>
  <c r="R816" i="1"/>
  <c r="R2944" i="1"/>
  <c r="R3783" i="1"/>
  <c r="R3354" i="1"/>
  <c r="R4618" i="1"/>
  <c r="R4218" i="1"/>
  <c r="R3355" i="1"/>
  <c r="R1254" i="1"/>
  <c r="R7549" i="1"/>
  <c r="R91" i="1"/>
  <c r="R4619" i="1"/>
  <c r="R8748" i="1"/>
  <c r="R9568" i="1"/>
  <c r="R7943" i="1"/>
  <c r="R817" i="1"/>
  <c r="R2945" i="1"/>
  <c r="R4219" i="1"/>
  <c r="R1255" i="1"/>
  <c r="R2508" i="1"/>
  <c r="R5892" i="1"/>
  <c r="R390" i="1"/>
  <c r="R1256" i="1"/>
  <c r="R5469" i="1"/>
  <c r="R6753" i="1"/>
  <c r="R2096" i="1"/>
  <c r="R6331" i="1"/>
  <c r="R9137" i="1"/>
  <c r="R3784" i="1"/>
  <c r="R7550" i="1"/>
  <c r="R7551" i="1"/>
  <c r="R2509" i="1"/>
  <c r="R2946" i="1"/>
  <c r="R1665" i="1"/>
  <c r="R391" i="1"/>
  <c r="R2510" i="1"/>
  <c r="R7552" i="1"/>
  <c r="R2097" i="1"/>
  <c r="R392" i="1"/>
  <c r="R92" i="1"/>
  <c r="R8356" i="1"/>
  <c r="R393" i="1"/>
  <c r="R2511" i="1"/>
  <c r="R5052" i="1"/>
  <c r="R9569" i="1"/>
  <c r="R9138" i="1"/>
  <c r="R3785" i="1"/>
  <c r="R1666" i="1"/>
  <c r="R9570" i="1"/>
  <c r="R4220" i="1"/>
  <c r="R5470" i="1"/>
  <c r="R5053" i="1"/>
  <c r="R1257" i="1"/>
  <c r="R2098" i="1"/>
  <c r="R9139" i="1"/>
  <c r="R1258" i="1"/>
  <c r="R6332" i="1"/>
  <c r="R4221" i="1"/>
  <c r="R4620" i="1"/>
  <c r="R93" i="1"/>
  <c r="R7163" i="1"/>
  <c r="R6754" i="1"/>
  <c r="R9904" i="1"/>
  <c r="R9140" i="1"/>
  <c r="R2512" i="1"/>
  <c r="R9141" i="1"/>
  <c r="R8749" i="1"/>
  <c r="R5471" i="1"/>
  <c r="R3356" i="1"/>
  <c r="R7164" i="1"/>
  <c r="R3786" i="1"/>
  <c r="R4621" i="1"/>
  <c r="R5054" i="1"/>
  <c r="R3787" i="1"/>
  <c r="R94" i="1"/>
  <c r="R5472" i="1"/>
  <c r="R5055" i="1"/>
  <c r="R5056" i="1"/>
  <c r="R4622" i="1"/>
  <c r="R3357" i="1"/>
  <c r="R1259" i="1"/>
  <c r="R1260" i="1"/>
  <c r="R394" i="1"/>
  <c r="R9142" i="1"/>
  <c r="R8750" i="1"/>
  <c r="R7944" i="1"/>
  <c r="R7945" i="1"/>
  <c r="R2099" i="1"/>
  <c r="R3358" i="1"/>
  <c r="R6755" i="1"/>
  <c r="R2100" i="1"/>
  <c r="R5893" i="1"/>
  <c r="R818" i="1"/>
  <c r="R5894" i="1"/>
  <c r="R9143" i="1"/>
  <c r="R9905" i="1"/>
  <c r="R95" i="1"/>
  <c r="R5473" i="1"/>
  <c r="R2947" i="1"/>
  <c r="R8357" i="1"/>
  <c r="R8358" i="1"/>
  <c r="R819" i="1"/>
  <c r="R820" i="1"/>
  <c r="R395" i="1"/>
  <c r="R821" i="1"/>
  <c r="R2513" i="1"/>
  <c r="R5895" i="1"/>
  <c r="R4623" i="1"/>
  <c r="R7165" i="1"/>
  <c r="R9571" i="1"/>
  <c r="R8751" i="1"/>
  <c r="R7553" i="1"/>
  <c r="R2514" i="1"/>
  <c r="R396" i="1"/>
  <c r="R397" i="1"/>
  <c r="R4222" i="1"/>
  <c r="R9144" i="1"/>
  <c r="R2948" i="1"/>
  <c r="R5057" i="1"/>
  <c r="R1261" i="1"/>
  <c r="R398" i="1"/>
  <c r="R822" i="1"/>
  <c r="R9572" i="1"/>
  <c r="R399" i="1"/>
  <c r="R6333" i="1"/>
  <c r="R7946" i="1"/>
  <c r="R5474" i="1"/>
  <c r="R9573" i="1"/>
  <c r="R5475" i="1"/>
  <c r="R5476" i="1"/>
  <c r="R400" i="1"/>
  <c r="R823" i="1"/>
  <c r="R9145" i="1"/>
  <c r="R9146" i="1"/>
  <c r="R7947" i="1"/>
  <c r="R1667" i="1"/>
  <c r="R3788" i="1"/>
  <c r="R5477" i="1"/>
  <c r="R5478" i="1"/>
  <c r="R1668" i="1"/>
  <c r="R2949" i="1"/>
  <c r="R6756" i="1"/>
  <c r="R1669" i="1"/>
  <c r="R6757" i="1"/>
  <c r="R824" i="1"/>
  <c r="R4223" i="1"/>
  <c r="R401" i="1"/>
  <c r="R9574" i="1"/>
  <c r="R8752" i="1"/>
  <c r="R7554" i="1"/>
  <c r="R2101" i="1"/>
  <c r="R7555" i="1"/>
  <c r="R402" i="1"/>
  <c r="R2515" i="1"/>
  <c r="R3359" i="1"/>
  <c r="R6758" i="1"/>
  <c r="R2516" i="1"/>
  <c r="R5896" i="1"/>
  <c r="R6759" i="1"/>
  <c r="R2950" i="1"/>
  <c r="R5897" i="1"/>
  <c r="R96" i="1"/>
  <c r="R97" i="1"/>
  <c r="R9575" i="1"/>
  <c r="R1670" i="1"/>
  <c r="R1671" i="1"/>
  <c r="R7556" i="1"/>
  <c r="R1672" i="1"/>
  <c r="R9147" i="1"/>
  <c r="R403" i="1"/>
  <c r="R9576" i="1"/>
  <c r="R2102" i="1"/>
  <c r="R5058" i="1"/>
  <c r="R8359" i="1"/>
  <c r="R6760" i="1"/>
  <c r="R4224" i="1"/>
  <c r="R8360" i="1"/>
  <c r="R5898" i="1"/>
  <c r="R5479" i="1"/>
  <c r="R6761" i="1"/>
  <c r="R7948" i="1"/>
  <c r="R825" i="1"/>
  <c r="R3360" i="1"/>
  <c r="R6762" i="1"/>
  <c r="R7949" i="1"/>
  <c r="R4225" i="1"/>
  <c r="R7166" i="1"/>
  <c r="R98" i="1"/>
  <c r="R2951" i="1"/>
  <c r="R5899" i="1"/>
  <c r="R5480" i="1"/>
  <c r="R826" i="1"/>
  <c r="R9577" i="1"/>
  <c r="R8361" i="1"/>
  <c r="R7557" i="1"/>
  <c r="R8753" i="1"/>
  <c r="R2517" i="1"/>
  <c r="R3789" i="1"/>
  <c r="R4624" i="1"/>
  <c r="R3790" i="1"/>
  <c r="R2952" i="1"/>
  <c r="R6763" i="1"/>
  <c r="R8754" i="1"/>
  <c r="R8362" i="1"/>
  <c r="R6764" i="1"/>
  <c r="R2103" i="1"/>
  <c r="R7950" i="1"/>
  <c r="R4226" i="1"/>
  <c r="R827" i="1"/>
  <c r="R2104" i="1"/>
  <c r="R4227" i="1"/>
  <c r="R4228" i="1"/>
  <c r="R5900" i="1"/>
  <c r="R4229" i="1"/>
  <c r="R404" i="1"/>
  <c r="R2953" i="1"/>
  <c r="R5901" i="1"/>
  <c r="R828" i="1"/>
  <c r="R7951" i="1"/>
  <c r="R7558" i="1"/>
  <c r="R7167" i="1"/>
  <c r="R4230" i="1"/>
  <c r="R9578" i="1"/>
  <c r="R1673" i="1"/>
  <c r="R1262" i="1"/>
  <c r="R6334" i="1"/>
  <c r="R4625" i="1"/>
  <c r="R829" i="1"/>
  <c r="R2954" i="1"/>
  <c r="R4626" i="1"/>
  <c r="R5059" i="1"/>
  <c r="R9579" i="1"/>
  <c r="R9148" i="1"/>
  <c r="R3361" i="1"/>
  <c r="R5902" i="1"/>
  <c r="R7168" i="1"/>
  <c r="R7559" i="1"/>
  <c r="R3791" i="1"/>
  <c r="R3792" i="1"/>
  <c r="R6335" i="1"/>
  <c r="R1674" i="1"/>
  <c r="R2518" i="1"/>
  <c r="R1675" i="1"/>
  <c r="R6765" i="1"/>
  <c r="R8755" i="1"/>
  <c r="R6336" i="1"/>
  <c r="R7169" i="1"/>
  <c r="R5481" i="1"/>
  <c r="R6766" i="1"/>
  <c r="R8756" i="1"/>
  <c r="R2955" i="1"/>
  <c r="R830" i="1"/>
  <c r="R99" i="1"/>
  <c r="R4231" i="1"/>
  <c r="R3793" i="1"/>
  <c r="R9906" i="1"/>
  <c r="R831" i="1"/>
  <c r="R2105" i="1"/>
  <c r="R2956" i="1"/>
  <c r="R5060" i="1"/>
  <c r="R832" i="1"/>
  <c r="R4627" i="1"/>
  <c r="R7560" i="1"/>
  <c r="R1676" i="1"/>
  <c r="R3794" i="1"/>
  <c r="R2106" i="1"/>
  <c r="R1263" i="1"/>
  <c r="R5482" i="1"/>
  <c r="R5483" i="1"/>
  <c r="R3362" i="1"/>
  <c r="R8363" i="1"/>
  <c r="R5903" i="1"/>
  <c r="R2107" i="1"/>
  <c r="R833" i="1"/>
  <c r="R7561" i="1"/>
  <c r="R7170" i="1"/>
  <c r="R405" i="1"/>
  <c r="R6767" i="1"/>
  <c r="R4232" i="1"/>
  <c r="R834" i="1"/>
  <c r="R5061" i="1"/>
  <c r="R3363" i="1"/>
  <c r="R6768" i="1"/>
  <c r="R5062" i="1"/>
  <c r="R406" i="1"/>
  <c r="R5063" i="1"/>
  <c r="R3795" i="1"/>
  <c r="R5904" i="1"/>
  <c r="R835" i="1"/>
  <c r="R5905" i="1"/>
  <c r="R9580" i="1"/>
  <c r="R9907" i="1"/>
  <c r="R7171" i="1"/>
  <c r="R7952" i="1"/>
  <c r="R836" i="1"/>
  <c r="R5906" i="1"/>
  <c r="R8364" i="1"/>
  <c r="R5484" i="1"/>
  <c r="R407" i="1"/>
  <c r="R5064" i="1"/>
  <c r="R5065" i="1"/>
  <c r="R3796" i="1"/>
  <c r="R6769" i="1"/>
  <c r="R1264" i="1"/>
  <c r="R3364" i="1"/>
  <c r="R3797" i="1"/>
  <c r="R2519" i="1"/>
  <c r="R7953" i="1"/>
  <c r="R3798" i="1"/>
  <c r="R7562" i="1"/>
  <c r="R837" i="1"/>
  <c r="R7172" i="1"/>
  <c r="R2957" i="1"/>
  <c r="R7954" i="1"/>
  <c r="R7955" i="1"/>
  <c r="R6337" i="1"/>
  <c r="R838" i="1"/>
  <c r="R2520" i="1"/>
  <c r="R2521" i="1"/>
  <c r="R4628" i="1"/>
  <c r="R4629" i="1"/>
  <c r="R408" i="1"/>
  <c r="R2522" i="1"/>
  <c r="R6770" i="1"/>
  <c r="R409" i="1"/>
  <c r="R5485" i="1"/>
  <c r="R5486" i="1"/>
  <c r="R7956" i="1"/>
  <c r="R7957" i="1"/>
  <c r="R7563" i="1"/>
  <c r="R4233" i="1"/>
  <c r="R2108" i="1"/>
  <c r="R3799" i="1"/>
  <c r="R2958" i="1"/>
  <c r="R410" i="1"/>
  <c r="R2109" i="1"/>
  <c r="R5907" i="1"/>
  <c r="R8365" i="1"/>
  <c r="R2959" i="1"/>
  <c r="R6771" i="1"/>
  <c r="R2960" i="1"/>
  <c r="R1677" i="1"/>
  <c r="R9581" i="1"/>
  <c r="R2110" i="1"/>
  <c r="R411" i="1"/>
  <c r="R1678" i="1"/>
  <c r="R4630" i="1"/>
  <c r="R6772" i="1"/>
  <c r="R8757" i="1"/>
  <c r="R7564" i="1"/>
  <c r="R9582" i="1"/>
  <c r="R7173" i="1"/>
  <c r="R9583" i="1"/>
  <c r="R100" i="1"/>
  <c r="R412" i="1"/>
  <c r="R2111" i="1"/>
  <c r="R9584" i="1"/>
  <c r="R839" i="1"/>
  <c r="R6773" i="1"/>
  <c r="R5487" i="1"/>
  <c r="R2523" i="1"/>
  <c r="R3800" i="1"/>
  <c r="R413" i="1"/>
  <c r="R9149" i="1"/>
  <c r="R2524" i="1"/>
  <c r="R8366" i="1"/>
  <c r="R9150" i="1"/>
  <c r="R8367" i="1"/>
  <c r="R3801" i="1"/>
  <c r="R5488" i="1"/>
  <c r="R9585" i="1"/>
  <c r="R414" i="1"/>
  <c r="R2961" i="1"/>
  <c r="R2112" i="1"/>
  <c r="R1679" i="1"/>
  <c r="R415" i="1"/>
  <c r="R1265" i="1"/>
  <c r="R3365" i="1"/>
  <c r="R4234" i="1"/>
  <c r="R7958" i="1"/>
  <c r="R101" i="1"/>
  <c r="R7565" i="1"/>
  <c r="R2525" i="1"/>
  <c r="R416" i="1"/>
  <c r="R1266" i="1"/>
  <c r="R7174" i="1"/>
  <c r="R5908" i="1"/>
  <c r="R9586" i="1"/>
  <c r="R7175" i="1"/>
  <c r="R102" i="1"/>
  <c r="R2113" i="1"/>
  <c r="R8368" i="1"/>
  <c r="R2962" i="1"/>
  <c r="R5066" i="1"/>
  <c r="R3366" i="1"/>
  <c r="R3367" i="1"/>
  <c r="R1680" i="1"/>
  <c r="R103" i="1"/>
  <c r="R5489" i="1"/>
  <c r="R417" i="1"/>
  <c r="R9587" i="1"/>
  <c r="R1267" i="1"/>
  <c r="R6774" i="1"/>
  <c r="R5490" i="1"/>
  <c r="R9588" i="1"/>
  <c r="R2526" i="1"/>
  <c r="R5067" i="1"/>
  <c r="R9908" i="1"/>
  <c r="R5491" i="1"/>
  <c r="R1268" i="1"/>
  <c r="R2114" i="1"/>
  <c r="R8369" i="1"/>
  <c r="R7566" i="1"/>
  <c r="R5068" i="1"/>
  <c r="R3802" i="1"/>
  <c r="R7959" i="1"/>
  <c r="R2963" i="1"/>
  <c r="R7176" i="1"/>
  <c r="R9909" i="1"/>
  <c r="R1681" i="1"/>
  <c r="R2527" i="1"/>
  <c r="R5492" i="1"/>
  <c r="R2528" i="1"/>
  <c r="R3803" i="1"/>
  <c r="R2964" i="1"/>
  <c r="R418" i="1"/>
  <c r="R1682" i="1"/>
  <c r="R5909" i="1"/>
  <c r="R9151" i="1"/>
  <c r="R8758" i="1"/>
  <c r="R5910" i="1"/>
  <c r="R9152" i="1"/>
  <c r="R1269" i="1"/>
  <c r="R1683" i="1"/>
  <c r="R5069" i="1"/>
  <c r="R5493" i="1"/>
  <c r="R6775" i="1"/>
  <c r="R9589" i="1"/>
  <c r="R2529" i="1"/>
  <c r="R3804" i="1"/>
  <c r="R5070" i="1"/>
  <c r="R4235" i="1"/>
  <c r="R4631" i="1"/>
  <c r="R5494" i="1"/>
  <c r="R2115" i="1"/>
  <c r="R2530" i="1"/>
  <c r="R9590" i="1"/>
  <c r="R840" i="1"/>
  <c r="R1684" i="1"/>
  <c r="R6338" i="1"/>
  <c r="R419" i="1"/>
  <c r="R9153" i="1"/>
  <c r="R5495" i="1"/>
  <c r="R1685" i="1"/>
  <c r="R1270" i="1"/>
  <c r="R7567" i="1"/>
  <c r="R1271" i="1"/>
  <c r="R5496" i="1"/>
  <c r="R420" i="1"/>
  <c r="R8759" i="1"/>
  <c r="R2116" i="1"/>
  <c r="R7568" i="1"/>
  <c r="R4632" i="1"/>
  <c r="R8370" i="1"/>
  <c r="R5911" i="1"/>
  <c r="R421" i="1"/>
  <c r="R2531" i="1"/>
  <c r="R7569" i="1"/>
  <c r="R7177" i="1"/>
  <c r="R7960" i="1"/>
  <c r="R7570" i="1"/>
  <c r="R3368" i="1"/>
  <c r="R9154" i="1"/>
  <c r="R5071" i="1"/>
  <c r="R2532" i="1"/>
  <c r="R6776" i="1"/>
  <c r="R1272" i="1"/>
  <c r="R7178" i="1"/>
  <c r="R2533" i="1"/>
  <c r="R2117" i="1"/>
  <c r="R5497" i="1"/>
  <c r="R5498" i="1"/>
  <c r="R5072" i="1"/>
  <c r="R2534" i="1"/>
  <c r="R5499" i="1"/>
  <c r="R9591" i="1"/>
  <c r="R841" i="1"/>
  <c r="R5912" i="1"/>
  <c r="R1273" i="1"/>
  <c r="R8371" i="1"/>
  <c r="R5073" i="1"/>
  <c r="R4236" i="1"/>
  <c r="R9592" i="1"/>
  <c r="R6777" i="1"/>
  <c r="R7961" i="1"/>
  <c r="R6339" i="1"/>
  <c r="R5500" i="1"/>
  <c r="R7179" i="1"/>
  <c r="R8760" i="1"/>
  <c r="R2118" i="1"/>
  <c r="R8372" i="1"/>
  <c r="R104" i="1"/>
  <c r="R422" i="1"/>
  <c r="R5501" i="1"/>
  <c r="R7571" i="1"/>
  <c r="R423" i="1"/>
  <c r="R3369" i="1"/>
  <c r="R5074" i="1"/>
  <c r="R2119" i="1"/>
  <c r="R6340" i="1"/>
  <c r="R6778" i="1"/>
  <c r="R3370" i="1"/>
  <c r="R1274" i="1"/>
  <c r="R8373" i="1"/>
  <c r="R3805" i="1"/>
  <c r="R3371" i="1"/>
  <c r="R7572" i="1"/>
  <c r="R5075" i="1"/>
  <c r="R2535" i="1"/>
  <c r="R9593" i="1"/>
  <c r="R1275" i="1"/>
  <c r="R9594" i="1"/>
  <c r="R1686" i="1"/>
  <c r="R3806" i="1"/>
  <c r="R9595" i="1"/>
  <c r="R842" i="1"/>
  <c r="R7180" i="1"/>
  <c r="R5076" i="1"/>
  <c r="R5913" i="1"/>
  <c r="R3807" i="1"/>
  <c r="R5502" i="1"/>
  <c r="R3372" i="1"/>
  <c r="R3808" i="1"/>
  <c r="R7181" i="1"/>
  <c r="R1687" i="1"/>
  <c r="R3809" i="1"/>
  <c r="R6779" i="1"/>
  <c r="R1688" i="1"/>
  <c r="R1276" i="1"/>
  <c r="R7962" i="1"/>
  <c r="R7573" i="1"/>
  <c r="R7182" i="1"/>
  <c r="R4237" i="1"/>
  <c r="R2120" i="1"/>
  <c r="R424" i="1"/>
  <c r="R7963" i="1"/>
  <c r="R5503" i="1"/>
  <c r="R425" i="1"/>
  <c r="R3373" i="1"/>
  <c r="R8374" i="1"/>
  <c r="R1277" i="1"/>
  <c r="R8761" i="1"/>
  <c r="R105" i="1"/>
  <c r="R3374" i="1"/>
  <c r="R5914" i="1"/>
  <c r="R2536" i="1"/>
  <c r="R6780" i="1"/>
  <c r="R7964" i="1"/>
  <c r="R9155" i="1"/>
  <c r="R1278" i="1"/>
  <c r="R2537" i="1"/>
  <c r="R2538" i="1"/>
  <c r="R426" i="1"/>
  <c r="R5915" i="1"/>
  <c r="R2121" i="1"/>
  <c r="R4633" i="1"/>
  <c r="R4238" i="1"/>
  <c r="R3375" i="1"/>
  <c r="R7183" i="1"/>
  <c r="R3376" i="1"/>
  <c r="R1689" i="1"/>
  <c r="R9596" i="1"/>
  <c r="R8762" i="1"/>
  <c r="R1690" i="1"/>
  <c r="R106" i="1"/>
  <c r="R1691" i="1"/>
  <c r="R9597" i="1"/>
  <c r="R427" i="1"/>
  <c r="R9910" i="1"/>
  <c r="R5916" i="1"/>
  <c r="R8375" i="1"/>
  <c r="R4634" i="1"/>
  <c r="R428" i="1"/>
  <c r="R5077" i="1"/>
  <c r="R9156" i="1"/>
  <c r="R107" i="1"/>
  <c r="R7574" i="1"/>
  <c r="R6341" i="1"/>
  <c r="R3377" i="1"/>
  <c r="R5917" i="1"/>
  <c r="R3378" i="1"/>
  <c r="R5918" i="1"/>
  <c r="R4635" i="1"/>
  <c r="R4239" i="1"/>
  <c r="R1279" i="1"/>
  <c r="R1280" i="1"/>
  <c r="R429" i="1"/>
  <c r="R8376" i="1"/>
  <c r="R2122" i="1"/>
  <c r="R5078" i="1"/>
  <c r="R8377" i="1"/>
  <c r="R1692" i="1"/>
  <c r="R5079" i="1"/>
  <c r="R6342" i="1"/>
  <c r="R7575" i="1"/>
  <c r="R108" i="1"/>
  <c r="R4240" i="1"/>
  <c r="R9157" i="1"/>
  <c r="R1693" i="1"/>
  <c r="R3810" i="1"/>
  <c r="R7576" i="1"/>
  <c r="R3811" i="1"/>
  <c r="R8378" i="1"/>
  <c r="R4636" i="1"/>
  <c r="R6781" i="1"/>
  <c r="R2539" i="1"/>
  <c r="R843" i="1"/>
  <c r="R3812" i="1"/>
  <c r="R1694" i="1"/>
  <c r="R2123" i="1"/>
  <c r="R1281" i="1"/>
  <c r="R430" i="1"/>
  <c r="R109" i="1"/>
  <c r="R7184" i="1"/>
  <c r="R9158" i="1"/>
  <c r="R9598" i="1"/>
  <c r="R2540" i="1"/>
  <c r="R9599" i="1"/>
  <c r="R6343" i="1"/>
  <c r="R4637" i="1"/>
  <c r="R1695" i="1"/>
  <c r="R1696" i="1"/>
  <c r="R431" i="1"/>
  <c r="R2965" i="1"/>
  <c r="R7577" i="1"/>
  <c r="R5504" i="1"/>
  <c r="R7578" i="1"/>
  <c r="R844" i="1"/>
  <c r="R7185" i="1"/>
  <c r="R4638" i="1"/>
  <c r="R6782" i="1"/>
  <c r="R6783" i="1"/>
  <c r="R8763" i="1"/>
  <c r="R1697" i="1"/>
  <c r="R4241" i="1"/>
  <c r="R4639" i="1"/>
  <c r="R3813" i="1"/>
  <c r="R8764" i="1"/>
  <c r="R9159" i="1"/>
  <c r="R5080" i="1"/>
  <c r="R3379" i="1"/>
  <c r="R7965" i="1"/>
  <c r="R6784" i="1"/>
  <c r="R5919" i="1"/>
  <c r="R1698" i="1"/>
  <c r="R9160" i="1"/>
  <c r="R9161" i="1"/>
  <c r="R2541" i="1"/>
  <c r="R7966" i="1"/>
  <c r="R845" i="1"/>
  <c r="R9911" i="1"/>
  <c r="R4242" i="1"/>
  <c r="R9162" i="1"/>
  <c r="R2966" i="1"/>
  <c r="R1282" i="1"/>
  <c r="R1699" i="1"/>
  <c r="R6785" i="1"/>
  <c r="R2124" i="1"/>
  <c r="R846" i="1"/>
  <c r="R4243" i="1"/>
  <c r="R8379" i="1"/>
  <c r="R847" i="1"/>
  <c r="R8380" i="1"/>
  <c r="R848" i="1"/>
  <c r="R5920" i="1"/>
  <c r="R1700" i="1"/>
  <c r="R1701" i="1"/>
  <c r="R8765" i="1"/>
  <c r="R2542" i="1"/>
  <c r="R2125" i="1"/>
  <c r="R1702" i="1"/>
  <c r="R2126" i="1"/>
  <c r="R849" i="1"/>
  <c r="R3380" i="1"/>
  <c r="R3381" i="1"/>
  <c r="R7186" i="1"/>
  <c r="R5921" i="1"/>
  <c r="R5505" i="1"/>
  <c r="R5922" i="1"/>
  <c r="R2127" i="1"/>
  <c r="R7967" i="1"/>
  <c r="R4640" i="1"/>
  <c r="R432" i="1"/>
  <c r="R8381" i="1"/>
  <c r="R1703" i="1"/>
  <c r="R7187" i="1"/>
  <c r="R8766" i="1"/>
  <c r="R4641" i="1"/>
  <c r="R2128" i="1"/>
  <c r="R8382" i="1"/>
  <c r="R3814" i="1"/>
  <c r="R3815" i="1"/>
  <c r="R4642" i="1"/>
  <c r="R8767" i="1"/>
  <c r="R4244" i="1"/>
  <c r="R6344" i="1"/>
  <c r="R9163" i="1"/>
  <c r="R1704" i="1"/>
  <c r="R3382" i="1"/>
  <c r="R7968" i="1"/>
  <c r="R9164" i="1"/>
  <c r="R3383" i="1"/>
  <c r="R9912" i="1"/>
  <c r="R2129" i="1"/>
  <c r="R4643" i="1"/>
  <c r="R6786" i="1"/>
  <c r="R850" i="1"/>
  <c r="R8383" i="1"/>
  <c r="R9165" i="1"/>
  <c r="R3816" i="1"/>
  <c r="R1283" i="1"/>
  <c r="R6787" i="1"/>
  <c r="R7579" i="1"/>
  <c r="R8768" i="1"/>
  <c r="R5923" i="1"/>
  <c r="R3384" i="1"/>
  <c r="R5081" i="1"/>
  <c r="R110" i="1"/>
  <c r="R9913" i="1"/>
  <c r="R7188" i="1"/>
  <c r="R7969" i="1"/>
  <c r="R2130" i="1"/>
  <c r="R3817" i="1"/>
  <c r="R4644" i="1"/>
  <c r="R851" i="1"/>
  <c r="R4645" i="1"/>
  <c r="R1705" i="1"/>
  <c r="R1284" i="1"/>
  <c r="R5506" i="1"/>
  <c r="R7970" i="1"/>
  <c r="R852" i="1"/>
  <c r="R9166" i="1"/>
  <c r="R6788" i="1"/>
  <c r="R5082" i="1"/>
  <c r="R5924" i="1"/>
  <c r="R7189" i="1"/>
  <c r="R8384" i="1"/>
  <c r="R2131" i="1"/>
  <c r="R5925" i="1"/>
  <c r="R3385" i="1"/>
  <c r="R1706" i="1"/>
  <c r="R9600" i="1"/>
  <c r="R2967" i="1"/>
  <c r="R111" i="1"/>
  <c r="R4245" i="1"/>
  <c r="R2968" i="1"/>
  <c r="R4646" i="1"/>
  <c r="R3386" i="1"/>
  <c r="R5507" i="1"/>
  <c r="R7971" i="1"/>
  <c r="R7190" i="1"/>
  <c r="R2969" i="1"/>
  <c r="R4246" i="1"/>
  <c r="R2132" i="1"/>
  <c r="R9601" i="1"/>
  <c r="R433" i="1"/>
  <c r="R434" i="1"/>
  <c r="R2543" i="1"/>
  <c r="R6345" i="1"/>
  <c r="R5508" i="1"/>
  <c r="R5083" i="1"/>
  <c r="R4247" i="1"/>
  <c r="R3818" i="1"/>
  <c r="R1707" i="1"/>
  <c r="R1708" i="1"/>
  <c r="R3387" i="1"/>
  <c r="R7191" i="1"/>
  <c r="R9914" i="1"/>
  <c r="R5926" i="1"/>
  <c r="R8769" i="1"/>
  <c r="R7192" i="1"/>
  <c r="R435" i="1"/>
  <c r="R6346" i="1"/>
  <c r="R1285" i="1"/>
  <c r="R5927" i="1"/>
  <c r="R5928" i="1"/>
  <c r="R9602" i="1"/>
  <c r="R7580" i="1"/>
  <c r="R6789" i="1"/>
  <c r="R2970" i="1"/>
  <c r="R5084" i="1"/>
  <c r="R436" i="1"/>
  <c r="R6790" i="1"/>
  <c r="R4248" i="1"/>
  <c r="R8770" i="1"/>
  <c r="R4249" i="1"/>
  <c r="R7972" i="1"/>
  <c r="R2544" i="1"/>
  <c r="R853" i="1"/>
  <c r="R1286" i="1"/>
  <c r="R9167" i="1"/>
  <c r="R6791" i="1"/>
  <c r="R8771" i="1"/>
  <c r="R6792" i="1"/>
  <c r="R1709" i="1"/>
  <c r="R4647" i="1"/>
  <c r="R5509" i="1"/>
  <c r="R3388" i="1"/>
  <c r="R1710" i="1"/>
  <c r="R3389" i="1"/>
  <c r="R3390" i="1"/>
  <c r="R4250" i="1"/>
  <c r="R8385" i="1"/>
  <c r="R1287" i="1"/>
  <c r="R8386" i="1"/>
  <c r="R6793" i="1"/>
  <c r="R7581" i="1"/>
  <c r="R1711" i="1"/>
  <c r="R2971" i="1"/>
  <c r="R1712" i="1"/>
  <c r="R7973" i="1"/>
  <c r="R9603" i="1"/>
  <c r="R1288" i="1"/>
  <c r="R2545" i="1"/>
  <c r="R4648" i="1"/>
  <c r="R5929" i="1"/>
  <c r="R4649" i="1"/>
  <c r="R2972" i="1"/>
  <c r="R5085" i="1"/>
  <c r="R7193" i="1"/>
  <c r="R437" i="1"/>
  <c r="R4650" i="1"/>
  <c r="R5510" i="1"/>
  <c r="R7974" i="1"/>
  <c r="R2133" i="1"/>
  <c r="R8387" i="1"/>
  <c r="R3391" i="1"/>
  <c r="R7975" i="1"/>
  <c r="R9915" i="1"/>
  <c r="R4651" i="1"/>
  <c r="R9168" i="1"/>
  <c r="R2973" i="1"/>
  <c r="R2546" i="1"/>
  <c r="R2974" i="1"/>
  <c r="R2547" i="1"/>
  <c r="R6347" i="1"/>
  <c r="R4652" i="1"/>
  <c r="R8388" i="1"/>
  <c r="R5511" i="1"/>
  <c r="R7194" i="1"/>
  <c r="R7195" i="1"/>
  <c r="R3392" i="1"/>
  <c r="R7196" i="1"/>
  <c r="R9604" i="1"/>
  <c r="R3819" i="1"/>
  <c r="R9605" i="1"/>
  <c r="R3393" i="1"/>
  <c r="R1713" i="1"/>
  <c r="R3820" i="1"/>
  <c r="R5930" i="1"/>
  <c r="R4251" i="1"/>
  <c r="R2548" i="1"/>
  <c r="R6794" i="1"/>
  <c r="R1289" i="1"/>
  <c r="R7582" i="1"/>
  <c r="R438" i="1"/>
  <c r="R439" i="1"/>
  <c r="R3821" i="1"/>
  <c r="R5931" i="1"/>
  <c r="R2975" i="1"/>
  <c r="R3822" i="1"/>
  <c r="R854" i="1"/>
  <c r="R1714" i="1"/>
  <c r="R9169" i="1"/>
  <c r="R8389" i="1"/>
  <c r="R2976" i="1"/>
  <c r="R7976" i="1"/>
  <c r="R2134" i="1"/>
  <c r="R112" i="1"/>
  <c r="R4653" i="1"/>
  <c r="R1715" i="1"/>
  <c r="R440" i="1"/>
  <c r="R855" i="1"/>
  <c r="R856" i="1"/>
  <c r="R7197" i="1"/>
  <c r="R9916" i="1"/>
  <c r="R4654" i="1"/>
  <c r="R9917" i="1"/>
  <c r="R3823" i="1"/>
  <c r="R3824" i="1"/>
  <c r="R8772" i="1"/>
  <c r="R1290" i="1"/>
  <c r="R8773" i="1"/>
  <c r="R857" i="1"/>
  <c r="R3394" i="1"/>
  <c r="R5086" i="1"/>
  <c r="R8774" i="1"/>
  <c r="R9606" i="1"/>
  <c r="R7198" i="1"/>
  <c r="R8390" i="1"/>
  <c r="R441" i="1"/>
  <c r="R4655" i="1"/>
  <c r="R6348" i="1"/>
  <c r="R113" i="1"/>
  <c r="R7583" i="1"/>
  <c r="R8391" i="1"/>
  <c r="R858" i="1"/>
  <c r="R5512" i="1"/>
  <c r="R5087" i="1"/>
  <c r="R7199" i="1"/>
  <c r="R9170" i="1"/>
  <c r="R2135" i="1"/>
  <c r="R4656" i="1"/>
  <c r="R5932" i="1"/>
  <c r="R114" i="1"/>
  <c r="R442" i="1"/>
  <c r="R2977" i="1"/>
  <c r="R9607" i="1"/>
  <c r="R443" i="1"/>
  <c r="R2978" i="1"/>
  <c r="R2979" i="1"/>
  <c r="R6349" i="1"/>
  <c r="R2549" i="1"/>
  <c r="R4657" i="1"/>
  <c r="R9171" i="1"/>
  <c r="R3395" i="1"/>
  <c r="R2136" i="1"/>
  <c r="R444" i="1"/>
  <c r="R4658" i="1"/>
  <c r="R2137" i="1"/>
  <c r="R5933" i="1"/>
  <c r="R7584" i="1"/>
  <c r="R4252" i="1"/>
  <c r="R4253" i="1"/>
  <c r="R5513" i="1"/>
  <c r="R2138" i="1"/>
  <c r="R9172" i="1"/>
  <c r="R1716" i="1"/>
  <c r="R3825" i="1"/>
  <c r="R3396" i="1"/>
  <c r="R3826" i="1"/>
  <c r="R7977" i="1"/>
  <c r="R5514" i="1"/>
  <c r="R7200" i="1"/>
  <c r="R5934" i="1"/>
  <c r="R2550" i="1"/>
  <c r="R2551" i="1"/>
  <c r="R4659" i="1"/>
  <c r="R2552" i="1"/>
  <c r="R2139" i="1"/>
  <c r="R5515" i="1"/>
  <c r="R1291" i="1"/>
  <c r="R115" i="1"/>
  <c r="R1717" i="1"/>
  <c r="R3827" i="1"/>
  <c r="R5088" i="1"/>
  <c r="R116" i="1"/>
  <c r="R117" i="1"/>
  <c r="R859" i="1"/>
  <c r="R9173" i="1"/>
  <c r="R5089" i="1"/>
  <c r="R118" i="1"/>
  <c r="R5935" i="1"/>
  <c r="R9174" i="1"/>
  <c r="R860" i="1"/>
  <c r="R8775" i="1"/>
  <c r="R9175" i="1"/>
  <c r="R9176" i="1"/>
  <c r="R7201" i="1"/>
  <c r="R2980" i="1"/>
  <c r="R7585" i="1"/>
  <c r="R7586" i="1"/>
  <c r="R7587" i="1"/>
  <c r="R2140" i="1"/>
  <c r="R8392" i="1"/>
  <c r="R6350" i="1"/>
  <c r="R1292" i="1"/>
  <c r="R7978" i="1"/>
  <c r="R8393" i="1"/>
  <c r="R5516" i="1"/>
  <c r="R1293" i="1"/>
  <c r="R1294" i="1"/>
  <c r="R8394" i="1"/>
  <c r="R3828" i="1"/>
  <c r="R9177" i="1"/>
  <c r="R6351" i="1"/>
  <c r="R3397" i="1"/>
  <c r="R8776" i="1"/>
  <c r="R9178" i="1"/>
  <c r="R8777" i="1"/>
  <c r="R3829" i="1"/>
  <c r="R5936" i="1"/>
  <c r="R4660" i="1"/>
  <c r="R3830" i="1"/>
  <c r="R7979" i="1"/>
  <c r="R3398" i="1"/>
  <c r="R2141" i="1"/>
  <c r="R861" i="1"/>
  <c r="R3399" i="1"/>
  <c r="R2981" i="1"/>
  <c r="R2553" i="1"/>
  <c r="R5090" i="1"/>
  <c r="R5091" i="1"/>
  <c r="R3831" i="1"/>
  <c r="R5517" i="1"/>
  <c r="R7980" i="1"/>
  <c r="R3400" i="1"/>
  <c r="R9608" i="1"/>
  <c r="R3401" i="1"/>
  <c r="R7981" i="1"/>
  <c r="R7982" i="1"/>
  <c r="R6795" i="1"/>
  <c r="R4254" i="1"/>
  <c r="R8778" i="1"/>
  <c r="R5092" i="1"/>
  <c r="R1295" i="1"/>
  <c r="R119" i="1"/>
  <c r="R1296" i="1"/>
  <c r="R8395" i="1"/>
  <c r="R4255" i="1"/>
  <c r="R9179" i="1"/>
  <c r="R8396" i="1"/>
  <c r="R3832" i="1"/>
  <c r="R5518" i="1"/>
  <c r="R5093" i="1"/>
  <c r="R120" i="1"/>
  <c r="R5519" i="1"/>
  <c r="R6796" i="1"/>
  <c r="R5937" i="1"/>
  <c r="R3402" i="1"/>
  <c r="R5094" i="1"/>
  <c r="R7983" i="1"/>
  <c r="R6352" i="1"/>
  <c r="R2142" i="1"/>
  <c r="R5938" i="1"/>
  <c r="R7588" i="1"/>
  <c r="R121" i="1"/>
  <c r="R2982" i="1"/>
  <c r="R2983" i="1"/>
  <c r="R6353" i="1"/>
  <c r="R7984" i="1"/>
  <c r="R445" i="1"/>
  <c r="R446" i="1"/>
  <c r="R8397" i="1"/>
  <c r="R5520" i="1"/>
  <c r="R5939" i="1"/>
  <c r="R1297" i="1"/>
  <c r="R1298" i="1"/>
  <c r="R122" i="1"/>
  <c r="R4661" i="1"/>
  <c r="R6797" i="1"/>
  <c r="R4256" i="1"/>
  <c r="R7985" i="1"/>
  <c r="R5521" i="1"/>
  <c r="R8779" i="1"/>
  <c r="R4662" i="1"/>
  <c r="R5095" i="1"/>
  <c r="R6354" i="1"/>
  <c r="R5096" i="1"/>
  <c r="R2143" i="1"/>
  <c r="R862" i="1"/>
  <c r="R9609" i="1"/>
  <c r="R9918" i="1"/>
  <c r="R2984" i="1"/>
  <c r="R7986" i="1"/>
  <c r="R447" i="1"/>
  <c r="R2985" i="1"/>
  <c r="R2554" i="1"/>
  <c r="R8780" i="1"/>
  <c r="R6355" i="1"/>
  <c r="R1718" i="1"/>
  <c r="R4257" i="1"/>
  <c r="R8781" i="1"/>
  <c r="R863" i="1"/>
  <c r="R7202" i="1"/>
  <c r="R3403" i="1"/>
  <c r="R9610" i="1"/>
  <c r="R5940" i="1"/>
  <c r="R3404" i="1"/>
  <c r="R4663" i="1"/>
  <c r="R448" i="1"/>
  <c r="R6798" i="1"/>
  <c r="R4664" i="1"/>
  <c r="R9919" i="1"/>
  <c r="R4665" i="1"/>
  <c r="R5522" i="1"/>
  <c r="R4666" i="1"/>
  <c r="R3833" i="1"/>
  <c r="R4258" i="1"/>
  <c r="R9180" i="1"/>
  <c r="R7203" i="1"/>
  <c r="R5097" i="1"/>
  <c r="R5098" i="1"/>
  <c r="R1719" i="1"/>
  <c r="R9920" i="1"/>
  <c r="R8398" i="1"/>
  <c r="R9181" i="1"/>
  <c r="R6356" i="1"/>
  <c r="R2986" i="1"/>
  <c r="R2987" i="1"/>
  <c r="R5523" i="1"/>
  <c r="R2144" i="1"/>
  <c r="R6357" i="1"/>
  <c r="R4667" i="1"/>
  <c r="R123" i="1"/>
  <c r="R9611" i="1"/>
  <c r="R864" i="1"/>
  <c r="R8399" i="1"/>
  <c r="R4259" i="1"/>
  <c r="R8400" i="1"/>
  <c r="R449" i="1"/>
  <c r="R4668" i="1"/>
  <c r="R5099" i="1"/>
  <c r="R8782" i="1"/>
  <c r="R124" i="1"/>
  <c r="R5524" i="1"/>
  <c r="R3834" i="1"/>
  <c r="R3835" i="1"/>
  <c r="R450" i="1"/>
  <c r="R6358" i="1"/>
  <c r="R7589" i="1"/>
  <c r="R2555" i="1"/>
  <c r="R5941" i="1"/>
  <c r="R1299" i="1"/>
  <c r="R451" i="1"/>
  <c r="R865" i="1"/>
  <c r="R9612" i="1"/>
  <c r="R5525" i="1"/>
  <c r="R2145" i="1"/>
  <c r="R3836" i="1"/>
  <c r="R6799" i="1"/>
  <c r="R8401" i="1"/>
  <c r="R452" i="1"/>
  <c r="R453" i="1"/>
  <c r="R454" i="1"/>
  <c r="R5100" i="1"/>
  <c r="R9182" i="1"/>
  <c r="R4669" i="1"/>
  <c r="R6359" i="1"/>
  <c r="R8783" i="1"/>
  <c r="R5942" i="1"/>
  <c r="R4670" i="1"/>
  <c r="R9613" i="1"/>
  <c r="R3405" i="1"/>
  <c r="R5943" i="1"/>
  <c r="R1720" i="1"/>
  <c r="R1300" i="1"/>
  <c r="R4671" i="1"/>
  <c r="R4260" i="1"/>
  <c r="R2556" i="1"/>
  <c r="R4261" i="1"/>
  <c r="R2988" i="1"/>
  <c r="R9614" i="1"/>
  <c r="R2989" i="1"/>
  <c r="R5101" i="1"/>
  <c r="R1301" i="1"/>
  <c r="R6360" i="1"/>
  <c r="R3406" i="1"/>
  <c r="R4672" i="1"/>
  <c r="R9183" i="1"/>
  <c r="R1721" i="1"/>
  <c r="R2146" i="1"/>
  <c r="R2990" i="1"/>
  <c r="R2557" i="1"/>
  <c r="R9921" i="1"/>
  <c r="R9184" i="1"/>
  <c r="R9615" i="1"/>
  <c r="R6361" i="1"/>
  <c r="R8402" i="1"/>
  <c r="R7987" i="1"/>
  <c r="R1302" i="1"/>
  <c r="R5526" i="1"/>
  <c r="R5102" i="1"/>
  <c r="R125" i="1"/>
  <c r="R9185" i="1"/>
  <c r="R455" i="1"/>
  <c r="R3837" i="1"/>
  <c r="R9186" i="1"/>
  <c r="R866" i="1"/>
  <c r="R5944" i="1"/>
  <c r="R5945" i="1"/>
  <c r="R4673" i="1"/>
  <c r="R7590" i="1"/>
  <c r="R456" i="1"/>
  <c r="R8403" i="1"/>
  <c r="R4262" i="1"/>
  <c r="R4674" i="1"/>
  <c r="R2558" i="1"/>
  <c r="R6800" i="1"/>
  <c r="R457" i="1"/>
  <c r="R2147" i="1"/>
  <c r="R1722" i="1"/>
  <c r="R7591" i="1"/>
  <c r="R5946" i="1"/>
  <c r="R1303" i="1"/>
  <c r="R8784" i="1"/>
  <c r="R2559" i="1"/>
  <c r="R9187" i="1"/>
  <c r="R458" i="1"/>
  <c r="R5947" i="1"/>
  <c r="R8785" i="1"/>
  <c r="R6362" i="1"/>
  <c r="R459" i="1"/>
  <c r="R9188" i="1"/>
  <c r="R1723" i="1"/>
  <c r="R5948" i="1"/>
  <c r="R8404" i="1"/>
  <c r="R9616" i="1"/>
  <c r="R9617" i="1"/>
  <c r="R5527" i="1"/>
  <c r="R8405" i="1"/>
  <c r="R2560" i="1"/>
  <c r="R8406" i="1"/>
  <c r="R4263" i="1"/>
  <c r="R8786" i="1"/>
  <c r="R5949" i="1"/>
  <c r="R867" i="1"/>
  <c r="R2148" i="1"/>
  <c r="R9189" i="1"/>
  <c r="R2561" i="1"/>
  <c r="R9190" i="1"/>
  <c r="R9618" i="1"/>
  <c r="R6363" i="1"/>
  <c r="R8787" i="1"/>
  <c r="R1304" i="1"/>
  <c r="R1305" i="1"/>
  <c r="R4264" i="1"/>
  <c r="R7592" i="1"/>
  <c r="R8788" i="1"/>
  <c r="R4265" i="1"/>
  <c r="R6801" i="1"/>
  <c r="R4266" i="1"/>
  <c r="R3838" i="1"/>
  <c r="R1306" i="1"/>
  <c r="R5950" i="1"/>
  <c r="R3407" i="1"/>
  <c r="R6802" i="1"/>
  <c r="R9619" i="1"/>
  <c r="R2149" i="1"/>
  <c r="R3839" i="1"/>
  <c r="R5951" i="1"/>
  <c r="R2991" i="1"/>
  <c r="R7988" i="1"/>
  <c r="R4675" i="1"/>
  <c r="R6803" i="1"/>
  <c r="R2992" i="1"/>
  <c r="R1724" i="1"/>
  <c r="R1307" i="1"/>
  <c r="R7593" i="1"/>
  <c r="R8789" i="1"/>
  <c r="R3840" i="1"/>
  <c r="R3408" i="1"/>
  <c r="R9620" i="1"/>
  <c r="R460" i="1"/>
  <c r="R1725" i="1"/>
  <c r="R9621" i="1"/>
  <c r="R8407" i="1"/>
  <c r="R3409" i="1"/>
  <c r="R8408" i="1"/>
  <c r="R7594" i="1"/>
  <c r="R2150" i="1"/>
  <c r="R9922" i="1"/>
  <c r="R9622" i="1"/>
  <c r="R6804" i="1"/>
  <c r="R461" i="1"/>
  <c r="R7204" i="1"/>
  <c r="R7205" i="1"/>
  <c r="R9623" i="1"/>
  <c r="R9624" i="1"/>
  <c r="R7595" i="1"/>
  <c r="R126" i="1"/>
  <c r="R5952" i="1"/>
  <c r="R7596" i="1"/>
  <c r="R1308" i="1"/>
  <c r="R6364" i="1"/>
  <c r="R5528" i="1"/>
  <c r="R9625" i="1"/>
  <c r="R9626" i="1"/>
  <c r="R6365" i="1"/>
  <c r="R3841" i="1"/>
  <c r="R7206" i="1"/>
  <c r="R868" i="1"/>
  <c r="R4267" i="1"/>
  <c r="R5529" i="1"/>
  <c r="R2993" i="1"/>
  <c r="R5103" i="1"/>
  <c r="R5953" i="1"/>
  <c r="R869" i="1"/>
  <c r="R2151" i="1"/>
  <c r="R1309" i="1"/>
  <c r="R5530" i="1"/>
  <c r="R5954" i="1"/>
  <c r="R3410" i="1"/>
  <c r="R4268" i="1"/>
  <c r="R4676" i="1"/>
  <c r="R6366" i="1"/>
  <c r="R8409" i="1"/>
  <c r="R2152" i="1"/>
  <c r="R4269" i="1"/>
  <c r="R5104" i="1"/>
  <c r="R5955" i="1"/>
  <c r="R2153" i="1"/>
  <c r="R2562" i="1"/>
  <c r="R7989" i="1"/>
  <c r="R870" i="1"/>
  <c r="R2154" i="1"/>
  <c r="R2563" i="1"/>
  <c r="R871" i="1"/>
  <c r="R9923" i="1"/>
  <c r="R8790" i="1"/>
  <c r="R5956" i="1"/>
  <c r="R7207" i="1"/>
  <c r="R6367" i="1"/>
  <c r="R1310" i="1"/>
  <c r="R2564" i="1"/>
  <c r="R5105" i="1"/>
  <c r="R9627" i="1"/>
  <c r="R2565" i="1"/>
  <c r="R2155" i="1"/>
  <c r="R7208" i="1"/>
  <c r="R4677" i="1"/>
  <c r="R3411" i="1"/>
  <c r="R2566" i="1"/>
  <c r="R2156" i="1"/>
  <c r="R4270" i="1"/>
  <c r="R5957" i="1"/>
  <c r="R1726" i="1"/>
  <c r="R3412" i="1"/>
  <c r="R462" i="1"/>
  <c r="R2157" i="1"/>
  <c r="R5531" i="1"/>
  <c r="R2567" i="1"/>
  <c r="R2158" i="1"/>
  <c r="R7597" i="1"/>
  <c r="R1727" i="1"/>
  <c r="R7598" i="1"/>
  <c r="R5532" i="1"/>
  <c r="R9924" i="1"/>
  <c r="R5958" i="1"/>
  <c r="R7990" i="1"/>
  <c r="R9191" i="1"/>
  <c r="R1311" i="1"/>
  <c r="R4678" i="1"/>
  <c r="R8791" i="1"/>
  <c r="R5533" i="1"/>
  <c r="R7991" i="1"/>
  <c r="R1728" i="1"/>
  <c r="R4679" i="1"/>
  <c r="R5534" i="1"/>
  <c r="R127" i="1"/>
  <c r="R872" i="1"/>
  <c r="R7209" i="1"/>
  <c r="R9192" i="1"/>
  <c r="R4680" i="1"/>
  <c r="R1312" i="1"/>
  <c r="R9193" i="1"/>
  <c r="R5959" i="1"/>
  <c r="R1313" i="1"/>
  <c r="R7992" i="1"/>
  <c r="R463" i="1"/>
  <c r="R4681" i="1"/>
  <c r="R3413" i="1"/>
  <c r="R7599" i="1"/>
  <c r="R5535" i="1"/>
  <c r="R9628" i="1"/>
  <c r="R873" i="1"/>
  <c r="R4271" i="1"/>
  <c r="R3842" i="1"/>
  <c r="R5106" i="1"/>
  <c r="R5107" i="1"/>
  <c r="R9194" i="1"/>
  <c r="R4682" i="1"/>
  <c r="R7210" i="1"/>
  <c r="R3414" i="1"/>
  <c r="R5536" i="1"/>
  <c r="R6805" i="1"/>
  <c r="R3415" i="1"/>
  <c r="R8410" i="1"/>
  <c r="R9925" i="1"/>
  <c r="R9629" i="1"/>
  <c r="R4272" i="1"/>
  <c r="R874" i="1"/>
  <c r="R7211" i="1"/>
  <c r="R1729" i="1"/>
  <c r="R8792" i="1"/>
  <c r="R8793" i="1"/>
  <c r="R5537" i="1"/>
  <c r="R6806" i="1"/>
  <c r="R8794" i="1"/>
  <c r="R6807" i="1"/>
  <c r="R9926" i="1"/>
  <c r="R3843" i="1"/>
  <c r="R464" i="1"/>
  <c r="R4683" i="1"/>
  <c r="R3844" i="1"/>
  <c r="R2994" i="1"/>
  <c r="R7212" i="1"/>
  <c r="R465" i="1"/>
  <c r="R7213" i="1"/>
  <c r="R9927" i="1"/>
  <c r="R7600" i="1"/>
  <c r="R9630" i="1"/>
  <c r="R9631" i="1"/>
  <c r="R466" i="1"/>
  <c r="R8411" i="1"/>
  <c r="R7601" i="1"/>
  <c r="R9195" i="1"/>
  <c r="R3416" i="1"/>
  <c r="R7602" i="1"/>
  <c r="R4684" i="1"/>
  <c r="R6368" i="1"/>
  <c r="R5538" i="1"/>
  <c r="R7993" i="1"/>
  <c r="R2995" i="1"/>
  <c r="R5539" i="1"/>
  <c r="R7603" i="1"/>
  <c r="R2159" i="1"/>
  <c r="R7604" i="1"/>
  <c r="R9196" i="1"/>
  <c r="R1314" i="1"/>
  <c r="R6369" i="1"/>
  <c r="R9928" i="1"/>
  <c r="R8412" i="1"/>
  <c r="R7214" i="1"/>
  <c r="R4273" i="1"/>
  <c r="R7994" i="1"/>
  <c r="R4274" i="1"/>
  <c r="R7215" i="1"/>
  <c r="R4275" i="1"/>
  <c r="R5108" i="1"/>
  <c r="R128" i="1"/>
  <c r="R4276" i="1"/>
  <c r="R5960" i="1"/>
  <c r="R875" i="1"/>
  <c r="R6370" i="1"/>
  <c r="R2160" i="1"/>
  <c r="R3417" i="1"/>
  <c r="R9632" i="1"/>
  <c r="R4277" i="1"/>
  <c r="R7605" i="1"/>
  <c r="R876" i="1"/>
  <c r="R5540" i="1"/>
  <c r="R1730" i="1"/>
  <c r="R4278" i="1"/>
  <c r="R9929" i="1"/>
  <c r="R5541" i="1"/>
  <c r="R1731" i="1"/>
  <c r="R1315" i="1"/>
  <c r="R1732" i="1"/>
  <c r="R9197" i="1"/>
  <c r="R1316" i="1"/>
  <c r="R4685" i="1"/>
  <c r="R2161" i="1"/>
  <c r="R6371" i="1"/>
  <c r="R9198" i="1"/>
  <c r="R1317" i="1"/>
  <c r="R877" i="1"/>
  <c r="R3418" i="1"/>
  <c r="R7216" i="1"/>
  <c r="R6372" i="1"/>
  <c r="R878" i="1"/>
  <c r="R6373" i="1"/>
  <c r="R1318" i="1"/>
  <c r="R5961" i="1"/>
  <c r="R2996" i="1"/>
  <c r="R9199" i="1"/>
  <c r="R9200" i="1"/>
  <c r="R879" i="1"/>
  <c r="R9201" i="1"/>
  <c r="R5542" i="1"/>
  <c r="R9202" i="1"/>
  <c r="R6374" i="1"/>
  <c r="R4279" i="1"/>
  <c r="R1733" i="1"/>
  <c r="R2162" i="1"/>
  <c r="R8413" i="1"/>
  <c r="R5962" i="1"/>
  <c r="R7995" i="1"/>
  <c r="R7606" i="1"/>
  <c r="R8795" i="1"/>
  <c r="R129" i="1"/>
  <c r="R3419" i="1"/>
  <c r="R1319" i="1"/>
  <c r="R7607" i="1"/>
  <c r="R2163" i="1"/>
  <c r="R2997" i="1"/>
  <c r="R7996" i="1"/>
  <c r="R5963" i="1"/>
  <c r="R2568" i="1"/>
  <c r="R467" i="1"/>
  <c r="R2569" i="1"/>
  <c r="R3845" i="1"/>
  <c r="R3420" i="1"/>
  <c r="R880" i="1"/>
  <c r="R6375" i="1"/>
  <c r="R2570" i="1"/>
  <c r="R2164" i="1"/>
  <c r="R1734" i="1"/>
  <c r="R6808" i="1"/>
  <c r="R881" i="1"/>
  <c r="R5543" i="1"/>
  <c r="R2571" i="1"/>
  <c r="R468" i="1"/>
  <c r="R2572" i="1"/>
  <c r="R7608" i="1"/>
  <c r="R3421" i="1"/>
  <c r="R4686" i="1"/>
  <c r="R7609" i="1"/>
  <c r="R5964" i="1"/>
  <c r="R1735" i="1"/>
  <c r="R6809" i="1"/>
  <c r="R5544" i="1"/>
  <c r="R6810" i="1"/>
  <c r="R8414" i="1"/>
  <c r="R2998" i="1"/>
  <c r="R9633" i="1"/>
  <c r="R6376" i="1"/>
  <c r="R882" i="1"/>
  <c r="R2165" i="1"/>
  <c r="R6377" i="1"/>
  <c r="R5109" i="1"/>
  <c r="R1320" i="1"/>
  <c r="R7610" i="1"/>
  <c r="R9930" i="1"/>
  <c r="R4687" i="1"/>
  <c r="R883" i="1"/>
  <c r="R8415" i="1"/>
  <c r="R7217" i="1"/>
  <c r="R9203" i="1"/>
  <c r="R1736" i="1"/>
  <c r="R3846" i="1"/>
  <c r="R2999" i="1"/>
  <c r="R1737" i="1"/>
  <c r="R4688" i="1"/>
  <c r="R3000" i="1"/>
  <c r="R2573" i="1"/>
  <c r="R1321" i="1"/>
  <c r="R2574" i="1"/>
  <c r="R2166" i="1"/>
  <c r="R9634" i="1"/>
  <c r="R130" i="1"/>
  <c r="R7218" i="1"/>
  <c r="R2167" i="1"/>
  <c r="R2168" i="1"/>
  <c r="R2575" i="1"/>
  <c r="R3847" i="1"/>
  <c r="R6378" i="1"/>
  <c r="R131" i="1"/>
  <c r="R8796" i="1"/>
  <c r="R1738" i="1"/>
  <c r="R1322" i="1"/>
  <c r="R9635" i="1"/>
  <c r="R3848" i="1"/>
  <c r="R5965" i="1"/>
  <c r="R2576" i="1"/>
  <c r="R3849" i="1"/>
  <c r="R469" i="1"/>
  <c r="R4689" i="1"/>
  <c r="R1323" i="1"/>
  <c r="R3850" i="1"/>
  <c r="R5545" i="1"/>
  <c r="R2577" i="1"/>
  <c r="R4690" i="1"/>
  <c r="R5110" i="1"/>
  <c r="R1324" i="1"/>
  <c r="R7997" i="1"/>
  <c r="R1739" i="1"/>
  <c r="R4691" i="1"/>
  <c r="R9204" i="1"/>
  <c r="R470" i="1"/>
  <c r="R9205" i="1"/>
  <c r="R2578" i="1"/>
  <c r="R8416" i="1"/>
  <c r="R884" i="1"/>
  <c r="R2579" i="1"/>
  <c r="R6811" i="1"/>
  <c r="R3001" i="1"/>
  <c r="R3422" i="1"/>
  <c r="R7611" i="1"/>
  <c r="R9931" i="1"/>
  <c r="R5966" i="1"/>
  <c r="R7612" i="1"/>
  <c r="R7219" i="1"/>
  <c r="R7220" i="1"/>
  <c r="R6379" i="1"/>
  <c r="R7998" i="1"/>
  <c r="R5546" i="1"/>
  <c r="R2169" i="1"/>
  <c r="R471" i="1"/>
  <c r="R132" i="1"/>
  <c r="R9932" i="1"/>
  <c r="R9206" i="1"/>
  <c r="R472" i="1"/>
  <c r="R7613" i="1"/>
  <c r="R2580" i="1"/>
  <c r="R3851" i="1"/>
  <c r="R3852" i="1"/>
  <c r="R7999" i="1"/>
  <c r="R5111" i="1"/>
  <c r="R3423" i="1"/>
  <c r="R1325" i="1"/>
  <c r="R5112" i="1"/>
  <c r="R7221" i="1"/>
  <c r="R9207" i="1"/>
  <c r="R8417" i="1"/>
  <c r="R3002" i="1"/>
  <c r="R473" i="1"/>
  <c r="R9636" i="1"/>
  <c r="R9637" i="1"/>
  <c r="R4280" i="1"/>
  <c r="R4281" i="1"/>
  <c r="R3424" i="1"/>
  <c r="R5547" i="1"/>
  <c r="R5967" i="1"/>
  <c r="R7614" i="1"/>
  <c r="R3425" i="1"/>
  <c r="R7615" i="1"/>
  <c r="R8418" i="1"/>
  <c r="R4282" i="1"/>
  <c r="R8000" i="1"/>
  <c r="R5548" i="1"/>
  <c r="R5549" i="1"/>
  <c r="R4283" i="1"/>
  <c r="R7616" i="1"/>
  <c r="R885" i="1"/>
  <c r="R7222" i="1"/>
  <c r="R5550" i="1"/>
  <c r="R1326" i="1"/>
  <c r="R5551" i="1"/>
  <c r="R5968" i="1"/>
  <c r="R5552" i="1"/>
  <c r="R5553" i="1"/>
  <c r="R2170" i="1"/>
  <c r="R3003" i="1"/>
  <c r="R8797" i="1"/>
  <c r="R474" i="1"/>
  <c r="R7617" i="1"/>
  <c r="R1740" i="1"/>
  <c r="R3853" i="1"/>
  <c r="R3426" i="1"/>
  <c r="R2581" i="1"/>
  <c r="R4692" i="1"/>
  <c r="R133" i="1"/>
  <c r="R475" i="1"/>
  <c r="R5554" i="1"/>
  <c r="R8798" i="1"/>
  <c r="R3004" i="1"/>
  <c r="R1741" i="1"/>
  <c r="R8001" i="1"/>
  <c r="R1327" i="1"/>
  <c r="R3427" i="1"/>
  <c r="R5969" i="1"/>
  <c r="R9208" i="1"/>
  <c r="R3854" i="1"/>
  <c r="R8002" i="1"/>
  <c r="R9209" i="1"/>
  <c r="R2171" i="1"/>
  <c r="R3005" i="1"/>
  <c r="R886" i="1"/>
  <c r="R8799" i="1"/>
  <c r="R887" i="1"/>
  <c r="R2172" i="1"/>
  <c r="R476" i="1"/>
  <c r="R2582" i="1"/>
  <c r="R1328" i="1"/>
  <c r="R4284" i="1"/>
  <c r="R6812" i="1"/>
  <c r="R134" i="1"/>
  <c r="R8003" i="1"/>
  <c r="R5555" i="1"/>
  <c r="R9638" i="1"/>
  <c r="R7223" i="1"/>
  <c r="R3855" i="1"/>
  <c r="R8419" i="1"/>
  <c r="R2583" i="1"/>
  <c r="R8420" i="1"/>
  <c r="R1329" i="1"/>
  <c r="R9210" i="1"/>
  <c r="R7618" i="1"/>
  <c r="R1330" i="1"/>
  <c r="R477" i="1"/>
  <c r="R5556" i="1"/>
  <c r="R8421" i="1"/>
  <c r="R3428" i="1"/>
  <c r="R9211" i="1"/>
  <c r="R1742" i="1"/>
  <c r="R3006" i="1"/>
  <c r="R9212" i="1"/>
  <c r="R7619" i="1"/>
  <c r="R888" i="1"/>
  <c r="R3429" i="1"/>
  <c r="R9213" i="1"/>
  <c r="R8800" i="1"/>
  <c r="R8801" i="1"/>
  <c r="R9214" i="1"/>
  <c r="R1331" i="1"/>
  <c r="R8802" i="1"/>
  <c r="R1332" i="1"/>
  <c r="R9639" i="1"/>
  <c r="R478" i="1"/>
  <c r="R7224" i="1"/>
  <c r="R2173" i="1"/>
  <c r="R5970" i="1"/>
  <c r="R5113" i="1"/>
  <c r="R7225" i="1"/>
  <c r="R2584" i="1"/>
  <c r="R4693" i="1"/>
  <c r="R479" i="1"/>
  <c r="R4694" i="1"/>
  <c r="R5971" i="1"/>
  <c r="R480" i="1"/>
  <c r="R889" i="1"/>
  <c r="R135" i="1"/>
  <c r="R7620" i="1"/>
  <c r="R7226" i="1"/>
  <c r="R8422" i="1"/>
  <c r="R3856" i="1"/>
  <c r="R8423" i="1"/>
  <c r="R8803" i="1"/>
  <c r="R3857" i="1"/>
  <c r="R9933" i="1"/>
  <c r="R5557" i="1"/>
  <c r="R6813" i="1"/>
  <c r="R9934" i="1"/>
  <c r="R8804" i="1"/>
  <c r="R4695" i="1"/>
  <c r="R8424" i="1"/>
  <c r="R4696" i="1"/>
  <c r="R3430" i="1"/>
  <c r="R1743" i="1"/>
  <c r="R890" i="1"/>
  <c r="R8425" i="1"/>
  <c r="R3858" i="1"/>
  <c r="R2174" i="1"/>
  <c r="R1333" i="1"/>
  <c r="R891" i="1"/>
  <c r="R6814" i="1"/>
  <c r="R9640" i="1"/>
  <c r="R6380" i="1"/>
  <c r="R9215" i="1"/>
  <c r="R1334" i="1"/>
  <c r="R3431" i="1"/>
  <c r="R481" i="1"/>
  <c r="R4697" i="1"/>
  <c r="R2175" i="1"/>
  <c r="R892" i="1"/>
  <c r="R8805" i="1"/>
  <c r="R4285" i="1"/>
  <c r="R8426" i="1"/>
  <c r="R893" i="1"/>
  <c r="R5114" i="1"/>
  <c r="R5558" i="1"/>
  <c r="R482" i="1"/>
  <c r="R9641" i="1"/>
  <c r="R5115" i="1"/>
  <c r="R5972" i="1"/>
  <c r="R483" i="1"/>
  <c r="R1744" i="1"/>
  <c r="R6381" i="1"/>
  <c r="R8806" i="1"/>
  <c r="R2585" i="1"/>
  <c r="R136" i="1"/>
  <c r="R3859" i="1"/>
  <c r="R2176" i="1"/>
  <c r="R9216" i="1"/>
  <c r="R5559" i="1"/>
  <c r="R7621" i="1"/>
  <c r="R1335" i="1"/>
  <c r="R8004" i="1"/>
  <c r="R6815" i="1"/>
  <c r="R9217" i="1"/>
  <c r="R5973" i="1"/>
  <c r="R6382" i="1"/>
  <c r="R137" i="1"/>
  <c r="R8005" i="1"/>
  <c r="R894" i="1"/>
  <c r="R4286" i="1"/>
  <c r="R8427" i="1"/>
  <c r="R3007" i="1"/>
  <c r="R3860" i="1"/>
  <c r="R895" i="1"/>
  <c r="R6816" i="1"/>
  <c r="R5974" i="1"/>
  <c r="R2177" i="1"/>
  <c r="R8006" i="1"/>
  <c r="R8807" i="1"/>
  <c r="R4698" i="1"/>
  <c r="R5975" i="1"/>
  <c r="R9218" i="1"/>
  <c r="R8007" i="1"/>
  <c r="R8428" i="1"/>
  <c r="R4699" i="1"/>
  <c r="R3432" i="1"/>
  <c r="R3433" i="1"/>
  <c r="R2586" i="1"/>
  <c r="R484" i="1"/>
  <c r="R2587" i="1"/>
  <c r="R896" i="1"/>
  <c r="R3008" i="1"/>
  <c r="R5976" i="1"/>
  <c r="R5560" i="1"/>
  <c r="R7622" i="1"/>
  <c r="R7227" i="1"/>
  <c r="R485" i="1"/>
  <c r="R486" i="1"/>
  <c r="R4700" i="1"/>
  <c r="R897" i="1"/>
  <c r="R4287" i="1"/>
  <c r="R6817" i="1"/>
  <c r="R6383" i="1"/>
  <c r="R1336" i="1"/>
  <c r="R5561" i="1"/>
  <c r="R487" i="1"/>
  <c r="R1337" i="1"/>
  <c r="R7623" i="1"/>
  <c r="R2178" i="1"/>
  <c r="R488" i="1"/>
  <c r="R898" i="1"/>
  <c r="R5977" i="1"/>
  <c r="R8008" i="1"/>
  <c r="R4701" i="1"/>
  <c r="R5562" i="1"/>
  <c r="R4702" i="1"/>
  <c r="R2179" i="1"/>
  <c r="R9219" i="1"/>
  <c r="R1338" i="1"/>
  <c r="R2588" i="1"/>
  <c r="R489" i="1"/>
  <c r="R6818" i="1"/>
  <c r="R2180" i="1"/>
  <c r="R138" i="1"/>
  <c r="R6384" i="1"/>
  <c r="R3009" i="1"/>
  <c r="R5116" i="1"/>
  <c r="R5117" i="1"/>
  <c r="R3861" i="1"/>
  <c r="R7624" i="1"/>
  <c r="R490" i="1"/>
  <c r="R6819" i="1"/>
  <c r="R2589" i="1"/>
  <c r="R6820" i="1"/>
  <c r="R2590" i="1"/>
  <c r="R8009" i="1"/>
  <c r="R4288" i="1"/>
  <c r="R3862" i="1"/>
  <c r="R3434" i="1"/>
  <c r="R7625" i="1"/>
  <c r="R5118" i="1"/>
  <c r="R7626" i="1"/>
  <c r="R4703" i="1"/>
  <c r="R491" i="1"/>
  <c r="R1745" i="1"/>
  <c r="R4289" i="1"/>
  <c r="R5978" i="1"/>
  <c r="R7228" i="1"/>
  <c r="R5979" i="1"/>
  <c r="R492" i="1"/>
  <c r="R899" i="1"/>
  <c r="R8429" i="1"/>
  <c r="R5563" i="1"/>
  <c r="R1746" i="1"/>
  <c r="R7627" i="1"/>
  <c r="R5564" i="1"/>
  <c r="R900" i="1"/>
  <c r="R901" i="1"/>
  <c r="R9642" i="1"/>
  <c r="R1339" i="1"/>
  <c r="R8808" i="1"/>
  <c r="R5565" i="1"/>
  <c r="R6821" i="1"/>
  <c r="R2591" i="1"/>
  <c r="R5980" i="1"/>
  <c r="R2181" i="1"/>
  <c r="R2182" i="1"/>
  <c r="R5119" i="1"/>
  <c r="R8010" i="1"/>
  <c r="R4704" i="1"/>
  <c r="R4705" i="1"/>
  <c r="R1340" i="1"/>
  <c r="R9220" i="1"/>
  <c r="R3435" i="1"/>
  <c r="R5981" i="1"/>
  <c r="R1747" i="1"/>
  <c r="R1748" i="1"/>
  <c r="R3436" i="1"/>
  <c r="R7628" i="1"/>
  <c r="R3010" i="1"/>
  <c r="R902" i="1"/>
  <c r="R2183" i="1"/>
  <c r="R2184" i="1"/>
  <c r="R1341" i="1"/>
  <c r="R493" i="1"/>
  <c r="R3011" i="1"/>
  <c r="R1342" i="1"/>
  <c r="R7229" i="1"/>
  <c r="R6822" i="1"/>
  <c r="R7629" i="1"/>
  <c r="R2185" i="1"/>
  <c r="R3012" i="1"/>
  <c r="R8011" i="1"/>
  <c r="R9643" i="1"/>
  <c r="R1749" i="1"/>
  <c r="R3863" i="1"/>
  <c r="R7230" i="1"/>
  <c r="R7231" i="1"/>
  <c r="R2592" i="1"/>
  <c r="R1750" i="1"/>
  <c r="R5566" i="1"/>
  <c r="R139" i="1"/>
  <c r="R3437" i="1"/>
  <c r="R5567" i="1"/>
  <c r="R9221" i="1"/>
  <c r="R8809" i="1"/>
  <c r="R5120" i="1"/>
  <c r="R6385" i="1"/>
  <c r="R6823" i="1"/>
  <c r="R5982" i="1"/>
  <c r="R8810" i="1"/>
  <c r="R494" i="1"/>
  <c r="R5568" i="1"/>
  <c r="R1751" i="1"/>
  <c r="R1752" i="1"/>
  <c r="R3438" i="1"/>
  <c r="R6824" i="1"/>
  <c r="R7232" i="1"/>
  <c r="R7233" i="1"/>
  <c r="R4290" i="1"/>
  <c r="R4706" i="1"/>
  <c r="R5569" i="1"/>
  <c r="R3439" i="1"/>
  <c r="R5121" i="1"/>
  <c r="R5122" i="1"/>
  <c r="R8430" i="1"/>
  <c r="R8012" i="1"/>
  <c r="R2186" i="1"/>
  <c r="R903" i="1"/>
  <c r="R6825" i="1"/>
  <c r="R5123" i="1"/>
  <c r="R3440" i="1"/>
  <c r="R7630" i="1"/>
  <c r="R4291" i="1"/>
  <c r="R5570" i="1"/>
  <c r="R3864" i="1"/>
  <c r="R4707" i="1"/>
  <c r="R8013" i="1"/>
  <c r="R4292" i="1"/>
  <c r="R4293" i="1"/>
  <c r="R7631" i="1"/>
  <c r="R9935" i="1"/>
  <c r="R5983" i="1"/>
  <c r="R3013" i="1"/>
  <c r="R1343" i="1"/>
  <c r="R1753" i="1"/>
  <c r="R2187" i="1"/>
  <c r="R5984" i="1"/>
  <c r="R4708" i="1"/>
  <c r="R495" i="1"/>
  <c r="R1344" i="1"/>
  <c r="R7632" i="1"/>
  <c r="R904" i="1"/>
  <c r="R1754" i="1"/>
  <c r="R905" i="1"/>
  <c r="R496" i="1"/>
  <c r="R6826" i="1"/>
  <c r="R6386" i="1"/>
  <c r="R9644" i="1"/>
  <c r="R2188" i="1"/>
  <c r="R8811" i="1"/>
  <c r="R9222" i="1"/>
  <c r="R8014" i="1"/>
  <c r="R4294" i="1"/>
  <c r="R3014" i="1"/>
  <c r="R5985" i="1"/>
  <c r="R8812" i="1"/>
  <c r="R6387" i="1"/>
  <c r="R906" i="1"/>
  <c r="R4295" i="1"/>
  <c r="R8015" i="1"/>
  <c r="R8431" i="1"/>
  <c r="R5986" i="1"/>
  <c r="R3015" i="1"/>
  <c r="R4296" i="1"/>
  <c r="R6388" i="1"/>
  <c r="R9645" i="1"/>
  <c r="R3865" i="1"/>
  <c r="R6389" i="1"/>
  <c r="R5571" i="1"/>
  <c r="R5572" i="1"/>
  <c r="R3016" i="1"/>
  <c r="R5124" i="1"/>
  <c r="R8016" i="1"/>
  <c r="R6827" i="1"/>
  <c r="R497" i="1"/>
  <c r="R5573" i="1"/>
  <c r="R140" i="1"/>
  <c r="R6828" i="1"/>
  <c r="R8813" i="1"/>
  <c r="R141" i="1"/>
  <c r="R4297" i="1"/>
  <c r="R8814" i="1"/>
  <c r="R6829" i="1"/>
  <c r="R7633" i="1"/>
  <c r="R5987" i="1"/>
  <c r="R5988" i="1"/>
  <c r="R2189" i="1"/>
  <c r="R3441" i="1"/>
  <c r="R7234" i="1"/>
  <c r="R2593" i="1"/>
  <c r="R5989" i="1"/>
  <c r="R8815" i="1"/>
  <c r="R1345" i="1"/>
  <c r="R9223" i="1"/>
  <c r="R5990" i="1"/>
  <c r="R7634" i="1"/>
  <c r="R5574" i="1"/>
  <c r="R4298" i="1"/>
  <c r="R6390" i="1"/>
  <c r="R3017" i="1"/>
  <c r="R8432" i="1"/>
  <c r="R2190" i="1"/>
  <c r="R9224" i="1"/>
  <c r="R9225" i="1"/>
  <c r="R6391" i="1"/>
  <c r="R3442" i="1"/>
  <c r="R4299" i="1"/>
  <c r="R907" i="1"/>
  <c r="R9226" i="1"/>
  <c r="R4300" i="1"/>
  <c r="R5125" i="1"/>
  <c r="R8433" i="1"/>
  <c r="R3443" i="1"/>
  <c r="R9646" i="1"/>
  <c r="R498" i="1"/>
  <c r="R908" i="1"/>
  <c r="R8017" i="1"/>
  <c r="R4709" i="1"/>
  <c r="R909" i="1"/>
  <c r="R6392" i="1"/>
  <c r="R6393" i="1"/>
  <c r="R3866" i="1"/>
  <c r="R6394" i="1"/>
  <c r="R4710" i="1"/>
  <c r="R2594" i="1"/>
  <c r="R1755" i="1"/>
  <c r="R7635" i="1"/>
  <c r="R9936" i="1"/>
  <c r="R910" i="1"/>
  <c r="R8434" i="1"/>
  <c r="R7235" i="1"/>
  <c r="R5575" i="1"/>
  <c r="R9937" i="1"/>
  <c r="R3018" i="1"/>
  <c r="R911" i="1"/>
  <c r="R6395" i="1"/>
  <c r="R5991" i="1"/>
  <c r="R4301" i="1"/>
  <c r="R3444" i="1"/>
  <c r="R3867" i="1"/>
  <c r="R8018" i="1"/>
  <c r="R4711" i="1"/>
  <c r="R5576" i="1"/>
  <c r="R8816" i="1"/>
  <c r="R6396" i="1"/>
  <c r="R3019" i="1"/>
  <c r="R142" i="1"/>
  <c r="R8019" i="1"/>
  <c r="R6397" i="1"/>
  <c r="R4302" i="1"/>
  <c r="R5126" i="1"/>
  <c r="R2191" i="1"/>
  <c r="R1346" i="1"/>
  <c r="R4712" i="1"/>
  <c r="R8817" i="1"/>
  <c r="R9227" i="1"/>
  <c r="R7636" i="1"/>
  <c r="R5577" i="1"/>
  <c r="R3445" i="1"/>
  <c r="R2192" i="1"/>
  <c r="R5992" i="1"/>
  <c r="R2193" i="1"/>
  <c r="R8020" i="1"/>
  <c r="R3020" i="1"/>
  <c r="R2595" i="1"/>
  <c r="R7236" i="1"/>
  <c r="R912" i="1"/>
  <c r="R5127" i="1"/>
  <c r="R6830" i="1"/>
  <c r="R3868" i="1"/>
  <c r="R5578" i="1"/>
  <c r="R913" i="1"/>
  <c r="R2194" i="1"/>
  <c r="R8818" i="1"/>
  <c r="R3869" i="1"/>
  <c r="R9228" i="1"/>
  <c r="R3446" i="1"/>
  <c r="R3021" i="1"/>
  <c r="R5993" i="1"/>
  <c r="R7237" i="1"/>
  <c r="R3870" i="1"/>
  <c r="R7238" i="1"/>
  <c r="R8021" i="1"/>
  <c r="R3022" i="1"/>
  <c r="R8435" i="1"/>
  <c r="R3871" i="1"/>
  <c r="R914" i="1"/>
  <c r="R4713" i="1"/>
  <c r="R6398" i="1"/>
  <c r="R3023" i="1"/>
  <c r="R5579" i="1"/>
  <c r="R2596" i="1"/>
  <c r="R1347" i="1"/>
  <c r="R2597" i="1"/>
  <c r="R5128" i="1"/>
  <c r="R8436" i="1"/>
  <c r="R2598" i="1"/>
  <c r="R7239" i="1"/>
  <c r="R1348" i="1"/>
  <c r="R7240" i="1"/>
  <c r="R6831" i="1"/>
  <c r="R1349" i="1"/>
  <c r="R1350" i="1"/>
  <c r="R143" i="1"/>
  <c r="R1756" i="1"/>
  <c r="R3447" i="1"/>
  <c r="R7241" i="1"/>
  <c r="R2599" i="1"/>
  <c r="R3024" i="1"/>
  <c r="R8819" i="1"/>
  <c r="R6399" i="1"/>
  <c r="R6400" i="1"/>
  <c r="R5580" i="1"/>
  <c r="R3025" i="1"/>
  <c r="R6401" i="1"/>
  <c r="R9647" i="1"/>
  <c r="R3026" i="1"/>
  <c r="R8022" i="1"/>
  <c r="R9229" i="1"/>
  <c r="R6832" i="1"/>
  <c r="R1351" i="1"/>
  <c r="R8023" i="1"/>
  <c r="R4303" i="1"/>
  <c r="R1352" i="1"/>
  <c r="R915" i="1"/>
  <c r="R8820" i="1"/>
  <c r="R6833" i="1"/>
  <c r="R916" i="1"/>
  <c r="R4714" i="1"/>
  <c r="R1353" i="1"/>
  <c r="R5994" i="1"/>
  <c r="R2600" i="1"/>
  <c r="R1757" i="1"/>
  <c r="R8437" i="1"/>
  <c r="R9648" i="1"/>
  <c r="R3448" i="1"/>
  <c r="R3449" i="1"/>
  <c r="R9649" i="1"/>
  <c r="R4715" i="1"/>
  <c r="R3027" i="1"/>
  <c r="R1758" i="1"/>
  <c r="R9650" i="1"/>
  <c r="R917" i="1"/>
  <c r="R918" i="1"/>
  <c r="R8438" i="1"/>
  <c r="R5995" i="1"/>
  <c r="R8024" i="1"/>
  <c r="R5996" i="1"/>
  <c r="R499" i="1"/>
  <c r="R7242" i="1"/>
  <c r="R5997" i="1"/>
  <c r="R5129" i="1"/>
  <c r="R3028" i="1"/>
  <c r="R5998" i="1"/>
  <c r="R2601" i="1"/>
  <c r="R7637" i="1"/>
  <c r="R6834" i="1"/>
  <c r="R4716" i="1"/>
  <c r="R8025" i="1"/>
  <c r="R3029" i="1"/>
  <c r="R4717" i="1"/>
  <c r="R5130" i="1"/>
  <c r="R1759" i="1"/>
  <c r="R7243" i="1"/>
  <c r="R144" i="1"/>
  <c r="R5131" i="1"/>
  <c r="R9230" i="1"/>
  <c r="R2195" i="1"/>
  <c r="R4304" i="1"/>
  <c r="R8026" i="1"/>
  <c r="R500" i="1"/>
  <c r="R9231" i="1"/>
  <c r="R5999" i="1"/>
  <c r="R6000" i="1"/>
  <c r="R2602" i="1"/>
  <c r="R8439" i="1"/>
  <c r="R6402" i="1"/>
  <c r="R4305" i="1"/>
  <c r="R8821" i="1"/>
  <c r="R1354" i="1"/>
  <c r="R9651" i="1"/>
  <c r="R8027" i="1"/>
  <c r="R7638" i="1"/>
  <c r="R3450" i="1"/>
  <c r="R1355" i="1"/>
  <c r="R8822" i="1"/>
  <c r="R8028" i="1"/>
  <c r="R8440" i="1"/>
  <c r="R8441" i="1"/>
  <c r="R5581" i="1"/>
  <c r="R9232" i="1"/>
  <c r="R919" i="1"/>
  <c r="R2603" i="1"/>
  <c r="R5582" i="1"/>
  <c r="R3872" i="1"/>
  <c r="R7244" i="1"/>
  <c r="R4718" i="1"/>
  <c r="R6001" i="1"/>
  <c r="R8029" i="1"/>
  <c r="R9233" i="1"/>
  <c r="R9652" i="1"/>
  <c r="R3451" i="1"/>
  <c r="R920" i="1"/>
  <c r="R5583" i="1"/>
  <c r="R4719" i="1"/>
  <c r="R3452" i="1"/>
  <c r="R8030" i="1"/>
  <c r="R1760" i="1"/>
  <c r="R5584" i="1"/>
  <c r="R4720" i="1"/>
  <c r="R9234" i="1"/>
  <c r="R6002" i="1"/>
  <c r="R1761" i="1"/>
  <c r="R3030" i="1"/>
  <c r="R3873" i="1"/>
  <c r="R6403" i="1"/>
  <c r="R5585" i="1"/>
  <c r="R6835" i="1"/>
  <c r="R3453" i="1"/>
  <c r="R3874" i="1"/>
  <c r="R8031" i="1"/>
  <c r="R7639" i="1"/>
  <c r="R6836" i="1"/>
  <c r="R2196" i="1"/>
  <c r="R5586" i="1"/>
  <c r="R921" i="1"/>
  <c r="R1356" i="1"/>
  <c r="R8823" i="1"/>
  <c r="R9653" i="1"/>
  <c r="R8824" i="1"/>
  <c r="R4306" i="1"/>
  <c r="R6003" i="1"/>
  <c r="R922" i="1"/>
  <c r="R2604" i="1"/>
  <c r="R7640" i="1"/>
  <c r="R5132" i="1"/>
  <c r="R8825" i="1"/>
  <c r="R1357" i="1"/>
  <c r="R8442" i="1"/>
  <c r="R7641" i="1"/>
  <c r="R3454" i="1"/>
  <c r="R1762" i="1"/>
  <c r="R3875" i="1"/>
  <c r="R6837" i="1"/>
  <c r="R2197" i="1"/>
  <c r="R923" i="1"/>
  <c r="R9938" i="1"/>
  <c r="R7642" i="1"/>
  <c r="R7245" i="1"/>
  <c r="R9654" i="1"/>
  <c r="R8443" i="1"/>
  <c r="R9655" i="1"/>
  <c r="R8826" i="1"/>
  <c r="R924" i="1"/>
  <c r="R8827" i="1"/>
  <c r="R9939" i="1"/>
  <c r="R8032" i="1"/>
  <c r="R8444" i="1"/>
  <c r="R9235" i="1"/>
  <c r="R8033" i="1"/>
  <c r="R4721" i="1"/>
  <c r="R3455" i="1"/>
  <c r="R3031" i="1"/>
  <c r="R6404" i="1"/>
  <c r="R4307" i="1"/>
  <c r="R7643" i="1"/>
  <c r="R501" i="1"/>
  <c r="R3456" i="1"/>
  <c r="R6405" i="1"/>
  <c r="R3876" i="1"/>
  <c r="R3877" i="1"/>
  <c r="R1763" i="1"/>
  <c r="R8445" i="1"/>
  <c r="R4308" i="1"/>
  <c r="R9236" i="1"/>
  <c r="R502" i="1"/>
  <c r="R9237" i="1"/>
  <c r="R925" i="1"/>
  <c r="R8034" i="1"/>
  <c r="R5587" i="1"/>
  <c r="R2198" i="1"/>
  <c r="R9656" i="1"/>
  <c r="R9940" i="1"/>
  <c r="R5133" i="1"/>
  <c r="R3457" i="1"/>
  <c r="R503" i="1"/>
  <c r="R9238" i="1"/>
  <c r="R8828" i="1"/>
  <c r="R3458" i="1"/>
  <c r="R2199" i="1"/>
  <c r="R4722" i="1"/>
  <c r="R9657" i="1"/>
  <c r="R5134" i="1"/>
  <c r="R2200" i="1"/>
  <c r="R2605" i="1"/>
  <c r="R2201" i="1"/>
  <c r="R1764" i="1"/>
  <c r="R2606" i="1"/>
  <c r="R8829" i="1"/>
  <c r="R145" i="1"/>
  <c r="R6838" i="1"/>
  <c r="R3459" i="1"/>
  <c r="R2607" i="1"/>
  <c r="R3032" i="1"/>
  <c r="R9239" i="1"/>
  <c r="R2202" i="1"/>
  <c r="R3460" i="1"/>
  <c r="R5135" i="1"/>
  <c r="R8830" i="1"/>
  <c r="R504" i="1"/>
  <c r="R7246" i="1"/>
  <c r="R9941" i="1"/>
  <c r="R926" i="1"/>
  <c r="R7644" i="1"/>
  <c r="R505" i="1"/>
  <c r="R5588" i="1"/>
  <c r="R6004" i="1"/>
  <c r="R146" i="1"/>
  <c r="R7645" i="1"/>
  <c r="R3033" i="1"/>
  <c r="R4309" i="1"/>
  <c r="R6406" i="1"/>
  <c r="R9240" i="1"/>
  <c r="R8035" i="1"/>
  <c r="R1765" i="1"/>
  <c r="R927" i="1"/>
  <c r="R6005" i="1"/>
  <c r="R5136" i="1"/>
  <c r="R9658" i="1"/>
  <c r="R9659" i="1"/>
  <c r="R506" i="1"/>
  <c r="R5137" i="1"/>
  <c r="R4723" i="1"/>
  <c r="R7646" i="1"/>
  <c r="R2203" i="1"/>
  <c r="R147" i="1"/>
  <c r="R8036" i="1"/>
  <c r="R6839" i="1"/>
  <c r="R8831" i="1"/>
  <c r="R6407" i="1"/>
  <c r="R3461" i="1"/>
  <c r="R1766" i="1"/>
  <c r="R3034" i="1"/>
  <c r="R9942" i="1"/>
  <c r="R3878" i="1"/>
  <c r="R928" i="1"/>
  <c r="R3879" i="1"/>
  <c r="R3880" i="1"/>
  <c r="R148" i="1"/>
  <c r="R149" i="1"/>
  <c r="R6840" i="1"/>
  <c r="R8037" i="1"/>
  <c r="R8446" i="1"/>
  <c r="R3881" i="1"/>
  <c r="R4310" i="1"/>
  <c r="R4724" i="1"/>
  <c r="R6841" i="1"/>
  <c r="R9660" i="1"/>
  <c r="R3882" i="1"/>
  <c r="R2204" i="1"/>
  <c r="R2608" i="1"/>
  <c r="R6006" i="1"/>
  <c r="R8447" i="1"/>
  <c r="R3883" i="1"/>
  <c r="R5138" i="1"/>
  <c r="R1767" i="1"/>
  <c r="R6007" i="1"/>
  <c r="R507" i="1"/>
  <c r="R1768" i="1"/>
  <c r="R8832" i="1"/>
  <c r="R1769" i="1"/>
  <c r="R929" i="1"/>
  <c r="R9241" i="1"/>
  <c r="R930" i="1"/>
  <c r="R1358" i="1"/>
  <c r="R6408" i="1"/>
  <c r="R9661" i="1"/>
  <c r="R9662" i="1"/>
  <c r="R7647" i="1"/>
  <c r="R8038" i="1"/>
  <c r="R6008" i="1"/>
  <c r="R931" i="1"/>
  <c r="R8833" i="1"/>
  <c r="R7648" i="1"/>
  <c r="R2609" i="1"/>
  <c r="R8834" i="1"/>
  <c r="R508" i="1"/>
  <c r="R150" i="1"/>
  <c r="R4725" i="1"/>
  <c r="R3884" i="1"/>
  <c r="R5139" i="1"/>
  <c r="R5140" i="1"/>
  <c r="R3885" i="1"/>
  <c r="R509" i="1"/>
  <c r="R6409" i="1"/>
  <c r="R4726" i="1"/>
  <c r="R4311" i="1"/>
  <c r="R6410" i="1"/>
  <c r="R9242" i="1"/>
  <c r="R1770" i="1"/>
  <c r="R510" i="1"/>
  <c r="R9243" i="1"/>
  <c r="R9663" i="1"/>
  <c r="R2610" i="1"/>
  <c r="R6411" i="1"/>
  <c r="R8835" i="1"/>
  <c r="R8836" i="1"/>
  <c r="R3886" i="1"/>
  <c r="R511" i="1"/>
  <c r="R4727" i="1"/>
  <c r="R3462" i="1"/>
  <c r="R3463" i="1"/>
  <c r="R7247" i="1"/>
  <c r="R8039" i="1"/>
  <c r="R3887" i="1"/>
  <c r="R2205" i="1"/>
  <c r="R7248" i="1"/>
  <c r="R6009" i="1"/>
  <c r="R9244" i="1"/>
  <c r="R9664" i="1"/>
  <c r="R3464" i="1"/>
  <c r="R1771" i="1"/>
  <c r="R8448" i="1"/>
  <c r="R5589" i="1"/>
  <c r="R3035" i="1"/>
  <c r="R932" i="1"/>
  <c r="R6842" i="1"/>
  <c r="R6010" i="1"/>
  <c r="R7249" i="1"/>
  <c r="R1772" i="1"/>
  <c r="R1773" i="1"/>
  <c r="R5141" i="1"/>
  <c r="R933" i="1"/>
  <c r="R2206" i="1"/>
  <c r="R3036" i="1"/>
  <c r="R4312" i="1"/>
  <c r="R1774" i="1"/>
  <c r="R3888" i="1"/>
  <c r="R6843" i="1"/>
  <c r="R5590" i="1"/>
  <c r="R2611" i="1"/>
  <c r="R6011" i="1"/>
  <c r="R2207" i="1"/>
  <c r="R8837" i="1"/>
  <c r="R8838" i="1"/>
  <c r="R8449" i="1"/>
  <c r="R3889" i="1"/>
  <c r="R9245" i="1"/>
  <c r="R6012" i="1"/>
  <c r="R8040" i="1"/>
  <c r="R6844" i="1"/>
  <c r="R5142" i="1"/>
  <c r="R4313" i="1"/>
  <c r="R7649" i="1"/>
  <c r="R6845" i="1"/>
  <c r="R1775" i="1"/>
  <c r="R6846" i="1"/>
  <c r="R6847" i="1"/>
  <c r="R6013" i="1"/>
  <c r="R5591" i="1"/>
  <c r="R512" i="1"/>
  <c r="R9943" i="1"/>
  <c r="R8450" i="1"/>
  <c r="R2612" i="1"/>
  <c r="R3890" i="1"/>
  <c r="R4314" i="1"/>
  <c r="R7250" i="1"/>
  <c r="R4728" i="1"/>
  <c r="R8041" i="1"/>
  <c r="R3891" i="1"/>
  <c r="R9246" i="1"/>
  <c r="R8042" i="1"/>
  <c r="R6014" i="1"/>
  <c r="R3465" i="1"/>
  <c r="R9665" i="1"/>
  <c r="R8043" i="1"/>
  <c r="R6412" i="1"/>
  <c r="R9666" i="1"/>
  <c r="R4729" i="1"/>
  <c r="R3037" i="1"/>
  <c r="R6015" i="1"/>
  <c r="R6016" i="1"/>
  <c r="R2613" i="1"/>
  <c r="R3038" i="1"/>
  <c r="R6413" i="1"/>
  <c r="R9667" i="1"/>
  <c r="R1359" i="1"/>
  <c r="R6848" i="1"/>
  <c r="R3892" i="1"/>
  <c r="R9668" i="1"/>
  <c r="R8044" i="1"/>
  <c r="R7251" i="1"/>
  <c r="R151" i="1"/>
  <c r="R3039" i="1"/>
  <c r="R4730" i="1"/>
  <c r="R7252" i="1"/>
  <c r="R3893" i="1"/>
  <c r="R4315" i="1"/>
  <c r="R9247" i="1"/>
  <c r="R4316" i="1"/>
  <c r="R1360" i="1"/>
  <c r="R8451" i="1"/>
  <c r="R1776" i="1"/>
  <c r="R9248" i="1"/>
  <c r="R1361" i="1"/>
  <c r="R9669" i="1"/>
  <c r="R9249" i="1"/>
  <c r="R9944" i="1"/>
  <c r="R5143" i="1"/>
  <c r="R2208" i="1"/>
  <c r="R6017" i="1"/>
  <c r="R3040" i="1"/>
  <c r="R6414" i="1"/>
  <c r="R1362" i="1"/>
  <c r="R513" i="1"/>
  <c r="R514" i="1"/>
  <c r="R3466" i="1"/>
  <c r="R4731" i="1"/>
  <c r="R6415" i="1"/>
  <c r="R4317" i="1"/>
  <c r="R4318" i="1"/>
  <c r="R6416" i="1"/>
  <c r="R1363" i="1"/>
  <c r="R3041" i="1"/>
  <c r="R6417" i="1"/>
  <c r="R6418" i="1"/>
  <c r="R1364" i="1"/>
  <c r="R4732" i="1"/>
  <c r="R7650" i="1"/>
  <c r="R9670" i="1"/>
  <c r="R4319" i="1"/>
  <c r="R3894" i="1"/>
  <c r="R7253" i="1"/>
  <c r="R9250" i="1"/>
  <c r="R8452" i="1"/>
  <c r="R3467" i="1"/>
  <c r="R934" i="1"/>
  <c r="R3042" i="1"/>
  <c r="R8453" i="1"/>
  <c r="R515" i="1"/>
  <c r="R3468" i="1"/>
  <c r="R3895" i="1"/>
  <c r="R5144" i="1"/>
  <c r="R7254" i="1"/>
  <c r="R5145" i="1"/>
  <c r="R5146" i="1"/>
  <c r="R3896" i="1"/>
  <c r="R2614" i="1"/>
  <c r="R1777" i="1"/>
  <c r="R4733" i="1"/>
  <c r="R8045" i="1"/>
  <c r="R8839" i="1"/>
  <c r="R7651" i="1"/>
  <c r="R2615" i="1"/>
  <c r="R4320" i="1"/>
  <c r="R6419" i="1"/>
  <c r="R1365" i="1"/>
  <c r="R4734" i="1"/>
  <c r="R1778" i="1"/>
  <c r="R3043" i="1"/>
  <c r="R935" i="1"/>
  <c r="R7652" i="1"/>
  <c r="R3897" i="1"/>
  <c r="R1366" i="1"/>
  <c r="R152" i="1"/>
  <c r="R3044" i="1"/>
  <c r="R9671" i="1"/>
  <c r="R1779" i="1"/>
  <c r="R8046" i="1"/>
  <c r="R2616" i="1"/>
  <c r="R9945" i="1"/>
  <c r="R8047" i="1"/>
  <c r="R516" i="1"/>
  <c r="R936" i="1"/>
  <c r="R9251" i="1"/>
  <c r="R8454" i="1"/>
  <c r="R7653" i="1"/>
  <c r="R3469" i="1"/>
  <c r="R6849" i="1"/>
  <c r="R4735" i="1"/>
  <c r="R9946" i="1"/>
  <c r="R1367" i="1"/>
  <c r="R8455" i="1"/>
  <c r="R6850" i="1"/>
  <c r="R4736" i="1"/>
  <c r="R3045" i="1"/>
  <c r="R3470" i="1"/>
  <c r="R8456" i="1"/>
  <c r="R7654" i="1"/>
  <c r="R9672" i="1"/>
  <c r="R1780" i="1"/>
  <c r="R9947" i="1"/>
  <c r="R8048" i="1"/>
  <c r="R1781" i="1"/>
  <c r="R8840" i="1"/>
  <c r="R3046" i="1"/>
  <c r="R5592" i="1"/>
  <c r="R8841" i="1"/>
  <c r="R6018" i="1"/>
  <c r="R153" i="1"/>
  <c r="R517" i="1"/>
  <c r="R8049" i="1"/>
  <c r="R5147" i="1"/>
  <c r="R7655" i="1"/>
  <c r="R3471" i="1"/>
  <c r="R6019" i="1"/>
  <c r="R7255" i="1"/>
  <c r="R3472" i="1"/>
  <c r="R7256" i="1"/>
  <c r="R5148" i="1"/>
  <c r="R1782" i="1"/>
  <c r="R1783" i="1"/>
  <c r="R518" i="1"/>
  <c r="R3898" i="1"/>
  <c r="R9252" i="1"/>
  <c r="R3899" i="1"/>
  <c r="R7257" i="1"/>
  <c r="R7258" i="1"/>
  <c r="R9673" i="1"/>
  <c r="R1784" i="1"/>
  <c r="R7656" i="1"/>
  <c r="R3473" i="1"/>
  <c r="R3047" i="1"/>
  <c r="R7657" i="1"/>
  <c r="R8050" i="1"/>
  <c r="R9253" i="1"/>
  <c r="R1785" i="1"/>
  <c r="R9674" i="1"/>
  <c r="R2617" i="1"/>
  <c r="R7658" i="1"/>
  <c r="R5149" i="1"/>
  <c r="R2209" i="1"/>
  <c r="R3474" i="1"/>
  <c r="R4321" i="1"/>
  <c r="R937" i="1"/>
  <c r="R8051" i="1"/>
  <c r="R1786" i="1"/>
  <c r="R9254" i="1"/>
  <c r="R3475" i="1"/>
  <c r="R5150" i="1"/>
  <c r="R6851" i="1"/>
  <c r="R8842" i="1"/>
  <c r="R938" i="1"/>
  <c r="R9255" i="1"/>
  <c r="R9256" i="1"/>
  <c r="R9675" i="1"/>
  <c r="R6420" i="1"/>
  <c r="R8052" i="1"/>
  <c r="R9257" i="1"/>
  <c r="R1787" i="1"/>
  <c r="R9258" i="1"/>
  <c r="R6421" i="1"/>
  <c r="R9676" i="1"/>
  <c r="R9259" i="1"/>
  <c r="R6020" i="1"/>
  <c r="R9677" i="1"/>
  <c r="R1788" i="1"/>
  <c r="R519" i="1"/>
  <c r="R7659" i="1"/>
  <c r="R1789" i="1"/>
  <c r="R2618" i="1"/>
  <c r="R5151" i="1"/>
  <c r="R154" i="1"/>
  <c r="R4737" i="1"/>
  <c r="R8457" i="1"/>
  <c r="R7259" i="1"/>
  <c r="R3048" i="1"/>
  <c r="R7260" i="1"/>
  <c r="R6852" i="1"/>
  <c r="R3900" i="1"/>
  <c r="R1790" i="1"/>
  <c r="R6422" i="1"/>
  <c r="R7660" i="1"/>
  <c r="R7261" i="1"/>
  <c r="R3476" i="1"/>
  <c r="R1368" i="1"/>
  <c r="R3477" i="1"/>
  <c r="R2210" i="1"/>
  <c r="R6423" i="1"/>
  <c r="R9260" i="1"/>
  <c r="R9948" i="1"/>
  <c r="R6424" i="1"/>
  <c r="R6853" i="1"/>
  <c r="R6425" i="1"/>
  <c r="R2211" i="1"/>
  <c r="R8458" i="1"/>
  <c r="R4322" i="1"/>
  <c r="R1369" i="1"/>
  <c r="R6021" i="1"/>
  <c r="R2212" i="1"/>
  <c r="R6854" i="1"/>
  <c r="R8459" i="1"/>
  <c r="R7661" i="1"/>
  <c r="R939" i="1"/>
  <c r="R1791" i="1"/>
  <c r="R3049" i="1"/>
  <c r="R6022" i="1"/>
  <c r="R9678" i="1"/>
  <c r="R3901" i="1"/>
  <c r="R5593" i="1"/>
  <c r="R1370" i="1"/>
  <c r="R9679" i="1"/>
  <c r="R5594" i="1"/>
  <c r="R3902" i="1"/>
  <c r="R2213" i="1"/>
  <c r="R6426" i="1"/>
  <c r="R7262" i="1"/>
  <c r="R7662" i="1"/>
  <c r="R520" i="1"/>
  <c r="R9949" i="1"/>
  <c r="R2214" i="1"/>
  <c r="R6855" i="1"/>
  <c r="R7263" i="1"/>
  <c r="R1371" i="1"/>
  <c r="R8843" i="1"/>
  <c r="R8053" i="1"/>
  <c r="R155" i="1"/>
  <c r="R7264" i="1"/>
  <c r="R8844" i="1"/>
  <c r="R9261" i="1"/>
  <c r="R940" i="1"/>
  <c r="R3478" i="1"/>
  <c r="R8054" i="1"/>
  <c r="R6427" i="1"/>
  <c r="R521" i="1"/>
  <c r="R3479" i="1"/>
  <c r="R5595" i="1"/>
  <c r="R7663" i="1"/>
  <c r="R4738" i="1"/>
  <c r="R6428" i="1"/>
  <c r="R3903" i="1"/>
  <c r="R7265" i="1"/>
  <c r="R1792" i="1"/>
  <c r="R8055" i="1"/>
  <c r="R1793" i="1"/>
  <c r="R3904" i="1"/>
  <c r="R7266" i="1"/>
  <c r="R9262" i="1"/>
  <c r="R2619" i="1"/>
  <c r="R4739" i="1"/>
  <c r="R9950" i="1"/>
  <c r="R9680" i="1"/>
  <c r="R3905" i="1"/>
  <c r="R4323" i="1"/>
  <c r="R156" i="1"/>
  <c r="R8056" i="1"/>
  <c r="R2215" i="1"/>
  <c r="R8460" i="1"/>
  <c r="R157" i="1"/>
  <c r="R5152" i="1"/>
  <c r="R7267" i="1"/>
  <c r="R6856" i="1"/>
  <c r="R1794" i="1"/>
  <c r="R9263" i="1"/>
  <c r="R8057" i="1"/>
  <c r="R1795" i="1"/>
  <c r="R9951" i="1"/>
  <c r="R7664" i="1"/>
  <c r="R8845" i="1"/>
  <c r="R8461" i="1"/>
  <c r="R6857" i="1"/>
  <c r="R3480" i="1"/>
  <c r="R9681" i="1"/>
  <c r="R7268" i="1"/>
  <c r="R9264" i="1"/>
  <c r="R5596" i="1"/>
  <c r="R9682" i="1"/>
  <c r="R3481" i="1"/>
  <c r="R3050" i="1"/>
  <c r="R4740" i="1"/>
  <c r="R2620" i="1"/>
  <c r="R522" i="1"/>
  <c r="R8058" i="1"/>
  <c r="R2621" i="1"/>
  <c r="R9683" i="1"/>
  <c r="R6023" i="1"/>
  <c r="R523" i="1"/>
  <c r="R8059" i="1"/>
  <c r="R3482" i="1"/>
  <c r="R6429" i="1"/>
  <c r="R6024" i="1"/>
  <c r="R3483" i="1"/>
  <c r="R8846" i="1"/>
  <c r="R524" i="1"/>
  <c r="R9684" i="1"/>
  <c r="R3484" i="1"/>
  <c r="R3906" i="1"/>
  <c r="R4741" i="1"/>
  <c r="R5153" i="1"/>
  <c r="R525" i="1"/>
  <c r="R8462" i="1"/>
  <c r="R4324" i="1"/>
  <c r="R6430" i="1"/>
  <c r="R6431" i="1"/>
  <c r="R3485" i="1"/>
  <c r="R3051" i="1"/>
  <c r="R2622" i="1"/>
  <c r="R941" i="1"/>
  <c r="R6432" i="1"/>
  <c r="R942" i="1"/>
  <c r="R9685" i="1"/>
  <c r="R5154" i="1"/>
  <c r="R526" i="1"/>
  <c r="R9265" i="1"/>
  <c r="R4325" i="1"/>
  <c r="R7269" i="1"/>
  <c r="R6858" i="1"/>
  <c r="R1796" i="1"/>
  <c r="R8847" i="1"/>
  <c r="R4326" i="1"/>
  <c r="R943" i="1"/>
  <c r="R944" i="1"/>
  <c r="R2216" i="1"/>
  <c r="R5155" i="1"/>
  <c r="R2623" i="1"/>
  <c r="R6025" i="1"/>
  <c r="R9266" i="1"/>
  <c r="R6433" i="1"/>
  <c r="R7665" i="1"/>
  <c r="R9267" i="1"/>
  <c r="R9686" i="1"/>
  <c r="R7270" i="1"/>
  <c r="R9268" i="1"/>
  <c r="R5597" i="1"/>
  <c r="R8848" i="1"/>
  <c r="R4327" i="1"/>
  <c r="R945" i="1"/>
  <c r="R5598" i="1"/>
  <c r="R7271" i="1"/>
  <c r="R6434" i="1"/>
  <c r="R8060" i="1"/>
  <c r="R7272" i="1"/>
  <c r="R7666" i="1"/>
  <c r="R6435" i="1"/>
  <c r="R6436" i="1"/>
  <c r="R9952" i="1"/>
  <c r="R158" i="1"/>
  <c r="R9687" i="1"/>
  <c r="R6026" i="1"/>
  <c r="R946" i="1"/>
  <c r="R9269" i="1"/>
  <c r="R6437" i="1"/>
  <c r="R8061" i="1"/>
  <c r="R2217" i="1"/>
  <c r="R3907" i="1"/>
  <c r="R6027" i="1"/>
  <c r="R3052" i="1"/>
  <c r="R6028" i="1"/>
  <c r="R3053" i="1"/>
  <c r="R5599" i="1"/>
  <c r="R6029" i="1"/>
  <c r="R947" i="1"/>
  <c r="R9953" i="1"/>
  <c r="R6030" i="1"/>
  <c r="R9688" i="1"/>
  <c r="R8849" i="1"/>
  <c r="R948" i="1"/>
  <c r="R3486" i="1"/>
  <c r="R9689" i="1"/>
  <c r="R2624" i="1"/>
  <c r="R7667" i="1"/>
  <c r="R1797" i="1"/>
  <c r="R4328" i="1"/>
  <c r="R6031" i="1"/>
  <c r="R3487" i="1"/>
  <c r="R4329" i="1"/>
  <c r="R6859" i="1"/>
  <c r="R8850" i="1"/>
  <c r="R949" i="1"/>
  <c r="R3054" i="1"/>
  <c r="R950" i="1"/>
  <c r="R2625" i="1"/>
  <c r="R2218" i="1"/>
  <c r="R1372" i="1"/>
  <c r="R1373" i="1"/>
  <c r="R4742" i="1"/>
  <c r="R1798" i="1"/>
  <c r="R6860" i="1"/>
  <c r="R4330" i="1"/>
  <c r="R4743" i="1"/>
  <c r="R951" i="1"/>
  <c r="R6032" i="1"/>
  <c r="R6861" i="1"/>
  <c r="R8062" i="1"/>
  <c r="R527" i="1"/>
  <c r="R2219" i="1"/>
  <c r="R9690" i="1"/>
  <c r="R2220" i="1"/>
  <c r="R5156" i="1"/>
  <c r="R7668" i="1"/>
  <c r="R6862" i="1"/>
  <c r="R3908" i="1"/>
  <c r="R3488" i="1"/>
  <c r="R9270" i="1"/>
  <c r="R6863" i="1"/>
  <c r="R9271" i="1"/>
  <c r="R3909" i="1"/>
  <c r="R8463" i="1"/>
  <c r="R7669" i="1"/>
  <c r="R1799" i="1"/>
  <c r="R2626" i="1"/>
  <c r="R6033" i="1"/>
  <c r="R8063" i="1"/>
  <c r="R7273" i="1"/>
  <c r="R7274" i="1"/>
  <c r="R9691" i="1"/>
  <c r="R6864" i="1"/>
  <c r="R528" i="1"/>
  <c r="R4331" i="1"/>
  <c r="R952" i="1"/>
  <c r="R159" i="1"/>
  <c r="R4332" i="1"/>
  <c r="R529" i="1"/>
  <c r="R5157" i="1"/>
  <c r="R3910" i="1"/>
  <c r="R530" i="1"/>
  <c r="R160" i="1"/>
  <c r="R2221" i="1"/>
  <c r="R8464" i="1"/>
  <c r="R8851" i="1"/>
  <c r="R8064" i="1"/>
  <c r="R5158" i="1"/>
  <c r="R8465" i="1"/>
  <c r="R6438" i="1"/>
  <c r="R953" i="1"/>
  <c r="R1800" i="1"/>
  <c r="R5159" i="1"/>
  <c r="R1374" i="1"/>
  <c r="R5600" i="1"/>
  <c r="R8852" i="1"/>
  <c r="R5601" i="1"/>
  <c r="R8853" i="1"/>
  <c r="R9272" i="1"/>
  <c r="R7275" i="1"/>
  <c r="R8854" i="1"/>
  <c r="R2627" i="1"/>
  <c r="R9692" i="1"/>
  <c r="R8855" i="1"/>
  <c r="R161" i="1"/>
  <c r="R162" i="1"/>
  <c r="R9273" i="1"/>
  <c r="R2222" i="1"/>
  <c r="R2223" i="1"/>
  <c r="R5160" i="1"/>
  <c r="R1375" i="1"/>
  <c r="R8065" i="1"/>
  <c r="R5161" i="1"/>
  <c r="R7276" i="1"/>
  <c r="R3489" i="1"/>
  <c r="R4333" i="1"/>
  <c r="R5162" i="1"/>
  <c r="R9274" i="1"/>
  <c r="R4334" i="1"/>
  <c r="R6439" i="1"/>
  <c r="R5163" i="1"/>
  <c r="R1376" i="1"/>
  <c r="R5602" i="1"/>
  <c r="R2224" i="1"/>
  <c r="R3911" i="1"/>
  <c r="R5164" i="1"/>
  <c r="R1801" i="1"/>
  <c r="R6034" i="1"/>
  <c r="R8066" i="1"/>
  <c r="R6035" i="1"/>
  <c r="R7277" i="1"/>
  <c r="R3055" i="1"/>
  <c r="R2225" i="1"/>
  <c r="R7670" i="1"/>
  <c r="R7671" i="1"/>
  <c r="R3490" i="1"/>
  <c r="R531" i="1"/>
  <c r="R3491" i="1"/>
  <c r="R3056" i="1"/>
  <c r="R6036" i="1"/>
  <c r="R9954" i="1"/>
  <c r="R8067" i="1"/>
  <c r="R8856" i="1"/>
  <c r="R2226" i="1"/>
  <c r="R1377" i="1"/>
  <c r="R3492" i="1"/>
  <c r="R9275" i="1"/>
  <c r="R9693" i="1"/>
  <c r="R2227" i="1"/>
  <c r="R4744" i="1"/>
  <c r="R7672" i="1"/>
  <c r="R2228" i="1"/>
  <c r="R8857" i="1"/>
  <c r="R532" i="1"/>
  <c r="R6865" i="1"/>
  <c r="R163" i="1"/>
  <c r="R1378" i="1"/>
  <c r="R2229" i="1"/>
  <c r="R8466" i="1"/>
  <c r="R2628" i="1"/>
  <c r="R533" i="1"/>
  <c r="R2629" i="1"/>
  <c r="R954" i="1"/>
  <c r="R8068" i="1"/>
  <c r="R6440" i="1"/>
  <c r="R9276" i="1"/>
  <c r="R1379" i="1"/>
  <c r="R6037" i="1"/>
  <c r="R6866" i="1"/>
  <c r="R6038" i="1"/>
  <c r="R8467" i="1"/>
  <c r="R8468" i="1"/>
  <c r="R7673" i="1"/>
  <c r="R8858" i="1"/>
  <c r="R534" i="1"/>
  <c r="R1380" i="1"/>
  <c r="R7674" i="1"/>
  <c r="R6441" i="1"/>
  <c r="R5603" i="1"/>
  <c r="R6039" i="1"/>
  <c r="R8469" i="1"/>
  <c r="R1802" i="1"/>
  <c r="R4745" i="1"/>
  <c r="R6442" i="1"/>
  <c r="R6040" i="1"/>
  <c r="R6443" i="1"/>
  <c r="R3493" i="1"/>
  <c r="R3057" i="1"/>
  <c r="R955" i="1"/>
  <c r="R3912" i="1"/>
  <c r="R4746" i="1"/>
  <c r="R956" i="1"/>
  <c r="R5165" i="1"/>
  <c r="R3058" i="1"/>
  <c r="R164" i="1"/>
  <c r="R7278" i="1"/>
  <c r="R2630" i="1"/>
  <c r="R1803" i="1"/>
  <c r="R6444" i="1"/>
  <c r="R4335" i="1"/>
  <c r="R3059" i="1"/>
  <c r="R5166" i="1"/>
  <c r="R6867" i="1"/>
  <c r="R3060" i="1"/>
  <c r="R535" i="1"/>
  <c r="R5604" i="1"/>
  <c r="R9955" i="1"/>
  <c r="R7279" i="1"/>
  <c r="R536" i="1"/>
  <c r="R1804" i="1"/>
  <c r="R6868" i="1"/>
  <c r="R7280" i="1"/>
  <c r="R6445" i="1"/>
  <c r="R3913" i="1"/>
  <c r="R957" i="1"/>
  <c r="R3914" i="1"/>
  <c r="R6869" i="1"/>
  <c r="R6041" i="1"/>
  <c r="R2631" i="1"/>
  <c r="R958" i="1"/>
  <c r="R6042" i="1"/>
  <c r="R6446" i="1"/>
  <c r="R3061" i="1"/>
  <c r="R7281" i="1"/>
  <c r="R2230" i="1"/>
  <c r="R165" i="1"/>
  <c r="R1381" i="1"/>
  <c r="R3915" i="1"/>
  <c r="R8069" i="1"/>
  <c r="R7282" i="1"/>
  <c r="R5167" i="1"/>
  <c r="R2231" i="1"/>
  <c r="R3062" i="1"/>
  <c r="R3494" i="1"/>
  <c r="R166" i="1"/>
  <c r="R2632" i="1"/>
  <c r="R2232" i="1"/>
  <c r="R5168" i="1"/>
  <c r="R959" i="1"/>
  <c r="R8470" i="1"/>
  <c r="R8070" i="1"/>
  <c r="R9277" i="1"/>
  <c r="R8471" i="1"/>
  <c r="R3916" i="1"/>
  <c r="R1805" i="1"/>
  <c r="R7283" i="1"/>
  <c r="R6447" i="1"/>
  <c r="R3063" i="1"/>
  <c r="R9956" i="1"/>
  <c r="R960" i="1"/>
  <c r="R5169" i="1"/>
  <c r="R4336" i="1"/>
  <c r="R1806" i="1"/>
  <c r="R6870" i="1"/>
  <c r="R3064" i="1"/>
  <c r="R5605" i="1"/>
  <c r="R4337" i="1"/>
  <c r="R3065" i="1"/>
  <c r="R7284" i="1"/>
  <c r="R2633" i="1"/>
  <c r="R8071" i="1"/>
  <c r="R537" i="1"/>
  <c r="R3495" i="1"/>
  <c r="R9694" i="1"/>
  <c r="R3917" i="1"/>
  <c r="R3918" i="1"/>
  <c r="R3496" i="1"/>
  <c r="R7675" i="1"/>
  <c r="R6871" i="1"/>
  <c r="R5606" i="1"/>
  <c r="R7285" i="1"/>
  <c r="R6043" i="1"/>
  <c r="R3497" i="1"/>
  <c r="R9278" i="1"/>
  <c r="R6872" i="1"/>
  <c r="R961" i="1"/>
  <c r="R5170" i="1"/>
  <c r="R4338" i="1"/>
  <c r="R2233" i="1"/>
  <c r="R6044" i="1"/>
  <c r="R8472" i="1"/>
  <c r="R538" i="1"/>
  <c r="R5171" i="1"/>
  <c r="R9279" i="1"/>
  <c r="R2234" i="1"/>
  <c r="R9695" i="1"/>
  <c r="R8473" i="1"/>
  <c r="R2235" i="1"/>
  <c r="R4747" i="1"/>
  <c r="R4748" i="1"/>
  <c r="R5172" i="1"/>
  <c r="R8474" i="1"/>
  <c r="R8859" i="1"/>
  <c r="R962" i="1"/>
  <c r="R6448" i="1"/>
  <c r="R2634" i="1"/>
  <c r="R539" i="1"/>
  <c r="R5607" i="1"/>
  <c r="R540" i="1"/>
  <c r="R6449" i="1"/>
  <c r="R6873" i="1"/>
  <c r="R2236" i="1"/>
  <c r="R6874" i="1"/>
  <c r="R6450" i="1"/>
  <c r="R9280" i="1"/>
  <c r="R9281" i="1"/>
  <c r="R4339" i="1"/>
  <c r="R3919" i="1"/>
  <c r="R541" i="1"/>
  <c r="R8475" i="1"/>
  <c r="R3066" i="1"/>
  <c r="R2237" i="1"/>
  <c r="R7286" i="1"/>
  <c r="R8860" i="1"/>
  <c r="R6045" i="1"/>
  <c r="R2238" i="1"/>
  <c r="R2239" i="1"/>
  <c r="R9282" i="1"/>
  <c r="R9696" i="1"/>
  <c r="R3067" i="1"/>
  <c r="R1807" i="1"/>
  <c r="R3920" i="1"/>
  <c r="R3498" i="1"/>
  <c r="R2635" i="1"/>
  <c r="R3499" i="1"/>
  <c r="R4340" i="1"/>
  <c r="R2240" i="1"/>
  <c r="R542" i="1"/>
  <c r="R7287" i="1"/>
  <c r="R6046" i="1"/>
  <c r="R2636" i="1"/>
  <c r="R2241" i="1"/>
  <c r="R5173" i="1"/>
  <c r="R2637" i="1"/>
  <c r="R9283" i="1"/>
  <c r="R6875" i="1"/>
  <c r="R3500" i="1"/>
  <c r="R1382" i="1"/>
  <c r="R3921" i="1"/>
  <c r="R7676" i="1"/>
  <c r="R6876" i="1"/>
  <c r="R7677" i="1"/>
  <c r="R167" i="1"/>
  <c r="R1808" i="1"/>
  <c r="R7678" i="1"/>
  <c r="R1809" i="1"/>
  <c r="R9284" i="1"/>
  <c r="R4749" i="1"/>
  <c r="R7288" i="1"/>
  <c r="R5174" i="1"/>
  <c r="R2242" i="1"/>
  <c r="R8476" i="1"/>
  <c r="R9285" i="1"/>
  <c r="R1383" i="1"/>
  <c r="R963" i="1"/>
  <c r="R8477" i="1"/>
  <c r="R5608" i="1"/>
  <c r="R7679" i="1"/>
  <c r="R3068" i="1"/>
  <c r="R1810" i="1"/>
  <c r="R3922" i="1"/>
  <c r="R3069" i="1"/>
  <c r="R4341" i="1"/>
  <c r="R543" i="1"/>
  <c r="R9286" i="1"/>
  <c r="R9697" i="1"/>
  <c r="R3501" i="1"/>
  <c r="R3502" i="1"/>
  <c r="R8072" i="1"/>
  <c r="R7680" i="1"/>
  <c r="R5175" i="1"/>
  <c r="R964" i="1"/>
  <c r="R3070" i="1"/>
  <c r="R6047" i="1"/>
  <c r="R6451" i="1"/>
  <c r="R544" i="1"/>
  <c r="R965" i="1"/>
  <c r="R2638" i="1"/>
  <c r="R3503" i="1"/>
  <c r="R5176" i="1"/>
  <c r="R168" i="1"/>
  <c r="R4342" i="1"/>
  <c r="R4750" i="1"/>
  <c r="R9698" i="1"/>
  <c r="R8478" i="1"/>
  <c r="R3504" i="1"/>
  <c r="R7289" i="1"/>
  <c r="R6877" i="1"/>
  <c r="R5177" i="1"/>
  <c r="R9699" i="1"/>
  <c r="R6878" i="1"/>
  <c r="R9287" i="1"/>
  <c r="R3505" i="1"/>
  <c r="R8861" i="1"/>
  <c r="R5609" i="1"/>
  <c r="R3071" i="1"/>
  <c r="R7681" i="1"/>
  <c r="R545" i="1"/>
  <c r="R2243" i="1"/>
  <c r="R6879" i="1"/>
  <c r="R7682" i="1"/>
  <c r="R3072" i="1"/>
  <c r="R9957" i="1"/>
  <c r="R4751" i="1"/>
  <c r="R5610" i="1"/>
  <c r="R5611" i="1"/>
  <c r="R6452" i="1"/>
  <c r="R4343" i="1"/>
  <c r="R3923" i="1"/>
  <c r="R2244" i="1"/>
  <c r="R5612" i="1"/>
  <c r="R3073" i="1"/>
  <c r="R4752" i="1"/>
  <c r="R3506" i="1"/>
  <c r="R3507" i="1"/>
  <c r="R2245" i="1"/>
  <c r="R8073" i="1"/>
  <c r="R9700" i="1"/>
  <c r="R2639" i="1"/>
  <c r="R3924" i="1"/>
  <c r="R4753" i="1"/>
  <c r="R9288" i="1"/>
  <c r="R8862" i="1"/>
  <c r="R8479" i="1"/>
  <c r="R8480" i="1"/>
  <c r="R1384" i="1"/>
  <c r="R8074" i="1"/>
  <c r="R5178" i="1"/>
  <c r="R2246" i="1"/>
  <c r="R2247" i="1"/>
  <c r="R7290" i="1"/>
  <c r="R3074" i="1"/>
  <c r="R6048" i="1"/>
  <c r="R5613" i="1"/>
  <c r="R8481" i="1"/>
  <c r="R8075" i="1"/>
  <c r="R966" i="1"/>
  <c r="R4344" i="1"/>
  <c r="R546" i="1"/>
  <c r="R169" i="1"/>
  <c r="R5614" i="1"/>
  <c r="R7291" i="1"/>
  <c r="R9289" i="1"/>
  <c r="R9958" i="1"/>
  <c r="R967" i="1"/>
  <c r="R7683" i="1"/>
  <c r="R5179" i="1"/>
  <c r="R1811" i="1"/>
  <c r="R3508" i="1"/>
  <c r="R6880" i="1"/>
  <c r="R3925" i="1"/>
  <c r="R2248" i="1"/>
  <c r="R4345" i="1"/>
  <c r="R8482" i="1"/>
  <c r="R968" i="1"/>
  <c r="R6881" i="1"/>
  <c r="R6453" i="1"/>
  <c r="R5180" i="1"/>
  <c r="R4754" i="1"/>
  <c r="R8076" i="1"/>
  <c r="R4346" i="1"/>
  <c r="R6882" i="1"/>
  <c r="R3075" i="1"/>
  <c r="R6454" i="1"/>
  <c r="R5181" i="1"/>
  <c r="R1812" i="1"/>
  <c r="R5615" i="1"/>
  <c r="R547" i="1"/>
  <c r="R5616" i="1"/>
  <c r="R2640" i="1"/>
  <c r="R3509" i="1"/>
  <c r="R5617" i="1"/>
  <c r="R2641" i="1"/>
  <c r="R6049" i="1"/>
  <c r="R5182" i="1"/>
  <c r="R5618" i="1"/>
  <c r="R6455" i="1"/>
  <c r="R8483" i="1"/>
  <c r="R8077" i="1"/>
  <c r="R6456" i="1"/>
  <c r="R3076" i="1"/>
  <c r="R6883" i="1"/>
  <c r="R2642" i="1"/>
  <c r="R3510" i="1"/>
  <c r="R8484" i="1"/>
  <c r="R7684" i="1"/>
  <c r="R2249" i="1"/>
  <c r="R969" i="1"/>
  <c r="R8485" i="1"/>
  <c r="R1813" i="1"/>
  <c r="R2250" i="1"/>
  <c r="R2643" i="1"/>
  <c r="R8863" i="1"/>
  <c r="R4755" i="1"/>
  <c r="R2644" i="1"/>
  <c r="R6050" i="1"/>
  <c r="R970" i="1"/>
  <c r="R3077" i="1"/>
  <c r="R4756" i="1"/>
  <c r="R8864" i="1"/>
  <c r="R8865" i="1"/>
  <c r="R7292" i="1"/>
  <c r="R3078" i="1"/>
  <c r="R3926" i="1"/>
  <c r="R3511" i="1"/>
  <c r="R1385" i="1"/>
  <c r="R1386" i="1"/>
  <c r="R4347" i="1"/>
  <c r="R8866" i="1"/>
  <c r="R8486" i="1"/>
  <c r="R6884" i="1"/>
  <c r="R9701" i="1"/>
  <c r="R2645" i="1"/>
  <c r="R2646" i="1"/>
  <c r="R2647" i="1"/>
  <c r="R6885" i="1"/>
  <c r="R6886" i="1"/>
  <c r="R7293" i="1"/>
  <c r="R1387" i="1"/>
  <c r="R2648" i="1"/>
  <c r="R6051" i="1"/>
  <c r="R7685" i="1"/>
  <c r="R9290" i="1"/>
  <c r="R7294" i="1"/>
  <c r="R9702" i="1"/>
  <c r="R8078" i="1"/>
  <c r="R8079" i="1"/>
  <c r="R7295" i="1"/>
  <c r="R5183" i="1"/>
  <c r="R2649" i="1"/>
  <c r="R3512" i="1"/>
  <c r="R8080" i="1"/>
  <c r="R6457" i="1"/>
  <c r="R4757" i="1"/>
  <c r="R8867" i="1"/>
  <c r="R9703" i="1"/>
  <c r="R2251" i="1"/>
  <c r="R971" i="1"/>
  <c r="R8868" i="1"/>
  <c r="R9704" i="1"/>
  <c r="R1388" i="1"/>
  <c r="R6052" i="1"/>
  <c r="R9291" i="1"/>
  <c r="R3079" i="1"/>
  <c r="R548" i="1"/>
  <c r="R6053" i="1"/>
  <c r="R7686" i="1"/>
  <c r="R3513" i="1"/>
  <c r="R2252" i="1"/>
  <c r="R8869" i="1"/>
  <c r="R2253" i="1"/>
  <c r="R3514" i="1"/>
  <c r="R1389" i="1"/>
  <c r="R4348" i="1"/>
  <c r="R4758" i="1"/>
  <c r="R8870" i="1"/>
  <c r="R7687" i="1"/>
  <c r="R5619" i="1"/>
  <c r="R1814" i="1"/>
  <c r="R6887" i="1"/>
  <c r="R6458" i="1"/>
  <c r="R9705" i="1"/>
  <c r="R4349" i="1"/>
  <c r="R3515" i="1"/>
  <c r="R9706" i="1"/>
  <c r="R4350" i="1"/>
  <c r="R2650" i="1"/>
  <c r="R170" i="1"/>
  <c r="R4351" i="1"/>
  <c r="R8487" i="1"/>
  <c r="R3516" i="1"/>
  <c r="R549" i="1"/>
  <c r="R9292" i="1"/>
  <c r="R1390" i="1"/>
  <c r="R3080" i="1"/>
  <c r="R7688" i="1"/>
  <c r="R8488" i="1"/>
  <c r="R550" i="1"/>
  <c r="R3081" i="1"/>
  <c r="R3517" i="1"/>
  <c r="R551" i="1"/>
  <c r="R3082" i="1"/>
  <c r="R4352" i="1"/>
  <c r="R4353" i="1"/>
  <c r="R9293" i="1"/>
  <c r="R4354" i="1"/>
  <c r="R8489" i="1"/>
  <c r="R7689" i="1"/>
  <c r="R9294" i="1"/>
  <c r="R7690" i="1"/>
  <c r="R6459" i="1"/>
  <c r="R4759" i="1"/>
  <c r="R8871" i="1"/>
  <c r="R972" i="1"/>
  <c r="R3083" i="1"/>
  <c r="R7296" i="1"/>
  <c r="R973" i="1"/>
  <c r="R9295" i="1"/>
  <c r="R6054" i="1"/>
  <c r="R2254" i="1"/>
  <c r="R5184" i="1"/>
  <c r="R6888" i="1"/>
  <c r="R3518" i="1"/>
  <c r="R1391" i="1"/>
  <c r="R6889" i="1"/>
  <c r="R3519" i="1"/>
  <c r="R1392" i="1"/>
  <c r="R8490" i="1"/>
  <c r="R6055" i="1"/>
  <c r="R552" i="1"/>
  <c r="R7691" i="1"/>
  <c r="R6460" i="1"/>
  <c r="R974" i="1"/>
  <c r="R5620" i="1"/>
  <c r="R6056" i="1"/>
  <c r="R9707" i="1"/>
  <c r="R2255" i="1"/>
  <c r="R9708" i="1"/>
  <c r="R8491" i="1"/>
  <c r="R6461" i="1"/>
  <c r="R8872" i="1"/>
  <c r="R4760" i="1"/>
  <c r="R4761" i="1"/>
  <c r="R3084" i="1"/>
  <c r="R6890" i="1"/>
  <c r="R2256" i="1"/>
  <c r="R7297" i="1"/>
  <c r="R3520" i="1"/>
  <c r="R3521" i="1"/>
  <c r="R3927" i="1"/>
  <c r="R8492" i="1"/>
  <c r="R3522" i="1"/>
  <c r="R9296" i="1"/>
  <c r="R7692" i="1"/>
  <c r="R3523" i="1"/>
  <c r="R2651" i="1"/>
  <c r="R1815" i="1"/>
  <c r="R3524" i="1"/>
  <c r="R4762" i="1"/>
  <c r="R5621" i="1"/>
  <c r="R7298" i="1"/>
  <c r="R4763" i="1"/>
  <c r="R1393" i="1"/>
  <c r="R6891" i="1"/>
  <c r="R5622" i="1"/>
  <c r="R7693" i="1"/>
  <c r="R7694" i="1"/>
  <c r="R7299" i="1"/>
  <c r="R7300" i="1"/>
  <c r="R9297" i="1"/>
  <c r="R975" i="1"/>
  <c r="R1816" i="1"/>
  <c r="R171" i="1"/>
  <c r="R5185" i="1"/>
  <c r="R6057" i="1"/>
  <c r="R9298" i="1"/>
  <c r="R4764" i="1"/>
  <c r="R6462" i="1"/>
  <c r="R1817" i="1"/>
  <c r="R7301" i="1"/>
  <c r="R7695" i="1"/>
  <c r="R9709" i="1"/>
  <c r="R8081" i="1"/>
  <c r="R8082" i="1"/>
  <c r="R1818" i="1"/>
  <c r="R4765" i="1"/>
  <c r="R7696" i="1"/>
  <c r="R7697" i="1"/>
  <c r="R9299" i="1"/>
  <c r="R6058" i="1"/>
  <c r="R5186" i="1"/>
  <c r="R4355" i="1"/>
  <c r="R7698" i="1"/>
  <c r="R7699" i="1"/>
  <c r="R2257" i="1"/>
  <c r="R9300" i="1"/>
  <c r="R7700" i="1"/>
  <c r="R2258" i="1"/>
  <c r="R2259" i="1"/>
  <c r="R7701" i="1"/>
  <c r="R4766" i="1"/>
  <c r="R8873" i="1"/>
  <c r="R4356" i="1"/>
  <c r="R4767" i="1"/>
  <c r="R976" i="1"/>
  <c r="R6463" i="1"/>
  <c r="R977" i="1"/>
  <c r="R6059" i="1"/>
  <c r="R2260" i="1"/>
  <c r="R6060" i="1"/>
  <c r="R7702" i="1"/>
  <c r="R5187" i="1"/>
  <c r="R7703" i="1"/>
  <c r="R1394" i="1"/>
  <c r="R3085" i="1"/>
  <c r="R3525" i="1"/>
  <c r="R172" i="1"/>
  <c r="R5188" i="1"/>
  <c r="R978" i="1"/>
  <c r="R3526" i="1"/>
  <c r="R2652" i="1"/>
  <c r="R8493" i="1"/>
  <c r="R8494" i="1"/>
  <c r="R1395" i="1"/>
  <c r="R3086" i="1"/>
  <c r="R1819" i="1"/>
  <c r="R553" i="1"/>
  <c r="R4768" i="1"/>
  <c r="R1396" i="1"/>
  <c r="R979" i="1"/>
  <c r="R6061" i="1"/>
  <c r="R2261" i="1"/>
  <c r="R7704" i="1"/>
  <c r="R980" i="1"/>
  <c r="R8083" i="1"/>
  <c r="R3527" i="1"/>
  <c r="R4357" i="1"/>
  <c r="R1397" i="1"/>
  <c r="R3528" i="1"/>
  <c r="R4358" i="1"/>
  <c r="R981" i="1"/>
  <c r="R3529" i="1"/>
  <c r="R2262" i="1"/>
  <c r="R3530" i="1"/>
  <c r="R8084" i="1"/>
  <c r="R9710" i="1"/>
  <c r="R3928" i="1"/>
  <c r="R554" i="1"/>
  <c r="R3531" i="1"/>
  <c r="R173" i="1"/>
  <c r="R8495" i="1"/>
  <c r="R7302" i="1"/>
  <c r="R1820" i="1"/>
  <c r="R9959" i="1"/>
  <c r="R7705" i="1"/>
  <c r="R3532" i="1"/>
  <c r="R9301" i="1"/>
  <c r="R2653" i="1"/>
  <c r="R3929" i="1"/>
  <c r="R9711" i="1"/>
  <c r="R5623" i="1"/>
  <c r="R3533" i="1"/>
  <c r="R8085" i="1"/>
  <c r="R7706" i="1"/>
  <c r="R3930" i="1"/>
  <c r="R9960" i="1"/>
  <c r="R982" i="1"/>
  <c r="R4359" i="1"/>
  <c r="R8086" i="1"/>
  <c r="R4360" i="1"/>
  <c r="R7707" i="1"/>
  <c r="R5189" i="1"/>
  <c r="R983" i="1"/>
  <c r="R6892" i="1"/>
  <c r="R174" i="1"/>
  <c r="R9712" i="1"/>
  <c r="R8874" i="1"/>
  <c r="R9713" i="1"/>
  <c r="R555" i="1"/>
  <c r="R5624" i="1"/>
  <c r="R3931" i="1"/>
  <c r="R8087" i="1"/>
  <c r="R175" i="1"/>
  <c r="R7303" i="1"/>
  <c r="R7708" i="1"/>
  <c r="R556" i="1"/>
  <c r="R5625" i="1"/>
  <c r="R3932" i="1"/>
  <c r="R6062" i="1"/>
  <c r="R1398" i="1"/>
  <c r="R1821" i="1"/>
  <c r="R3087" i="1"/>
  <c r="R557" i="1"/>
  <c r="R8875" i="1"/>
  <c r="R8088" i="1"/>
  <c r="R9714" i="1"/>
  <c r="R4769" i="1"/>
  <c r="R2263" i="1"/>
  <c r="R6063" i="1"/>
  <c r="R8089" i="1"/>
  <c r="R3534" i="1"/>
  <c r="R7709" i="1"/>
  <c r="R9302" i="1"/>
  <c r="R2264" i="1"/>
  <c r="R5190" i="1"/>
  <c r="R4770" i="1"/>
  <c r="R2265" i="1"/>
  <c r="R4771" i="1"/>
  <c r="R558" i="1"/>
  <c r="R4772" i="1"/>
  <c r="R5191" i="1"/>
  <c r="R1399" i="1"/>
  <c r="R9303" i="1"/>
  <c r="R1822" i="1"/>
  <c r="R4361" i="1"/>
  <c r="R1400" i="1"/>
  <c r="R7304" i="1"/>
  <c r="R2266" i="1"/>
  <c r="R6464" i="1"/>
  <c r="R176" i="1"/>
  <c r="R6465" i="1"/>
  <c r="R4773" i="1"/>
  <c r="R3088" i="1"/>
  <c r="R984" i="1"/>
  <c r="R3535" i="1"/>
  <c r="R5626" i="1"/>
  <c r="R1823" i="1"/>
  <c r="R3536" i="1"/>
  <c r="R2654" i="1"/>
  <c r="R9961" i="1"/>
  <c r="R3933" i="1"/>
  <c r="R6893" i="1"/>
  <c r="R985" i="1"/>
  <c r="R2267" i="1"/>
  <c r="R8876" i="1"/>
  <c r="R559" i="1"/>
  <c r="R8090" i="1"/>
  <c r="R5627" i="1"/>
  <c r="R3089" i="1"/>
  <c r="R3537" i="1"/>
  <c r="R6064" i="1"/>
  <c r="R7710" i="1"/>
  <c r="R8877" i="1"/>
  <c r="R3090" i="1"/>
  <c r="R4774" i="1"/>
  <c r="R986" i="1"/>
  <c r="R6065" i="1"/>
  <c r="R7711" i="1"/>
  <c r="R6894" i="1"/>
  <c r="R9304" i="1"/>
  <c r="R8091" i="1"/>
  <c r="R7305" i="1"/>
  <c r="R4362" i="1"/>
  <c r="R6466" i="1"/>
  <c r="R3091" i="1"/>
  <c r="R3092" i="1"/>
  <c r="R7306" i="1"/>
  <c r="R8878" i="1"/>
  <c r="R3093" i="1"/>
  <c r="R3934" i="1"/>
  <c r="R3094" i="1"/>
  <c r="R2268" i="1"/>
  <c r="R6895" i="1"/>
  <c r="R560" i="1"/>
  <c r="R2269" i="1"/>
  <c r="R5628" i="1"/>
  <c r="R987" i="1"/>
  <c r="R3538" i="1"/>
  <c r="R5192" i="1"/>
  <c r="R3935" i="1"/>
  <c r="R3936" i="1"/>
  <c r="R3095" i="1"/>
  <c r="R177" i="1"/>
  <c r="R9305" i="1"/>
  <c r="R3539" i="1"/>
  <c r="R988" i="1"/>
  <c r="R5629" i="1"/>
  <c r="R5630" i="1"/>
  <c r="R1824" i="1"/>
  <c r="R1825" i="1"/>
  <c r="R178" i="1"/>
  <c r="R1401" i="1"/>
  <c r="R5193" i="1"/>
  <c r="R2270" i="1"/>
  <c r="R6066" i="1"/>
  <c r="R561" i="1"/>
  <c r="R9306" i="1"/>
  <c r="R6896" i="1"/>
  <c r="R3937" i="1"/>
  <c r="R6897" i="1"/>
  <c r="R1402" i="1"/>
  <c r="R562" i="1"/>
  <c r="R9307" i="1"/>
  <c r="R6067" i="1"/>
  <c r="R7712" i="1"/>
  <c r="R6898" i="1"/>
  <c r="R9308" i="1"/>
  <c r="R1403" i="1"/>
  <c r="R6467" i="1"/>
  <c r="R989" i="1"/>
  <c r="R9962" i="1"/>
  <c r="R5194" i="1"/>
  <c r="R6068" i="1"/>
  <c r="R7713" i="1"/>
  <c r="R7307" i="1"/>
  <c r="R7308" i="1"/>
  <c r="R2655" i="1"/>
  <c r="R563" i="1"/>
  <c r="R6468" i="1"/>
  <c r="R9309" i="1"/>
  <c r="R2656" i="1"/>
  <c r="R7309" i="1"/>
  <c r="R9715" i="1"/>
  <c r="R9963" i="1"/>
  <c r="R9310" i="1"/>
  <c r="R1826" i="1"/>
  <c r="R5631" i="1"/>
  <c r="R8496" i="1"/>
  <c r="R9716" i="1"/>
  <c r="R6469" i="1"/>
  <c r="R6470" i="1"/>
  <c r="R3096" i="1"/>
  <c r="R6069" i="1"/>
  <c r="R7714" i="1"/>
  <c r="R2271" i="1"/>
  <c r="R4775" i="1"/>
  <c r="R5195" i="1"/>
  <c r="R2272" i="1"/>
  <c r="R6899" i="1"/>
  <c r="R3938" i="1"/>
  <c r="R1404" i="1"/>
  <c r="R6900" i="1"/>
  <c r="R8092" i="1"/>
  <c r="R5632" i="1"/>
  <c r="R3097" i="1"/>
  <c r="R6471" i="1"/>
  <c r="R9311" i="1"/>
  <c r="R8497" i="1"/>
  <c r="R1827" i="1"/>
  <c r="R564" i="1"/>
  <c r="R9717" i="1"/>
  <c r="R1828" i="1"/>
  <c r="R4776" i="1"/>
  <c r="R5196" i="1"/>
  <c r="R7715" i="1"/>
  <c r="R6472" i="1"/>
  <c r="R7716" i="1"/>
  <c r="R6473" i="1"/>
  <c r="R7310" i="1"/>
  <c r="R179" i="1"/>
  <c r="R4363" i="1"/>
  <c r="R2273" i="1"/>
  <c r="R5197" i="1"/>
  <c r="R990" i="1"/>
  <c r="R2274" i="1"/>
  <c r="R180" i="1"/>
  <c r="R6901" i="1"/>
  <c r="R5198" i="1"/>
  <c r="R6070" i="1"/>
  <c r="R7717" i="1"/>
  <c r="R5199" i="1"/>
  <c r="R7718" i="1"/>
  <c r="R7311" i="1"/>
  <c r="R5200" i="1"/>
  <c r="R3540" i="1"/>
  <c r="R181" i="1"/>
  <c r="R8879" i="1"/>
  <c r="R3098" i="1"/>
  <c r="R8498" i="1"/>
  <c r="R8880" i="1"/>
  <c r="R6071" i="1"/>
  <c r="R9964" i="1"/>
  <c r="R1829" i="1"/>
  <c r="R3541" i="1"/>
  <c r="R2275" i="1"/>
  <c r="R1830" i="1"/>
  <c r="R3939" i="1"/>
  <c r="R4364" i="1"/>
  <c r="R3099" i="1"/>
  <c r="R1405" i="1"/>
  <c r="R6902" i="1"/>
  <c r="R565" i="1"/>
  <c r="R3100" i="1"/>
  <c r="R9718" i="1"/>
  <c r="R6903" i="1"/>
  <c r="R3542" i="1"/>
  <c r="R991" i="1"/>
  <c r="R3101" i="1"/>
  <c r="R3940" i="1"/>
  <c r="R7719" i="1"/>
  <c r="R3543" i="1"/>
  <c r="R9312" i="1"/>
  <c r="R4777" i="1"/>
  <c r="R1831" i="1"/>
  <c r="R9965" i="1"/>
  <c r="R6474" i="1"/>
  <c r="R6072" i="1"/>
  <c r="R6904" i="1"/>
  <c r="R3941" i="1"/>
  <c r="R566" i="1"/>
  <c r="R8093" i="1"/>
  <c r="R7720" i="1"/>
  <c r="R8881" i="1"/>
  <c r="R2657" i="1"/>
  <c r="R5201" i="1"/>
  <c r="R4365" i="1"/>
  <c r="R3942" i="1"/>
  <c r="R3943" i="1"/>
  <c r="R6905" i="1"/>
  <c r="R5633" i="1"/>
  <c r="R9313" i="1"/>
  <c r="R8094" i="1"/>
  <c r="R182" i="1"/>
  <c r="R567" i="1"/>
  <c r="R2276" i="1"/>
  <c r="R1832" i="1"/>
  <c r="R5634" i="1"/>
  <c r="R8095" i="1"/>
  <c r="R3944" i="1"/>
  <c r="R4778" i="1"/>
  <c r="R1406" i="1"/>
  <c r="R9719" i="1"/>
  <c r="R6475" i="1"/>
  <c r="R1407" i="1"/>
  <c r="R9720" i="1"/>
  <c r="R3945" i="1"/>
  <c r="R7721" i="1"/>
  <c r="R6073" i="1"/>
  <c r="R2658" i="1"/>
  <c r="R1408" i="1"/>
  <c r="R2659" i="1"/>
  <c r="R4366" i="1"/>
  <c r="R6476" i="1"/>
  <c r="R1833" i="1"/>
  <c r="R9721" i="1"/>
  <c r="R992" i="1"/>
  <c r="R2660" i="1"/>
  <c r="R4779" i="1"/>
  <c r="R6477" i="1"/>
  <c r="R2661" i="1"/>
  <c r="R9314" i="1"/>
  <c r="R3544" i="1"/>
  <c r="R1834" i="1"/>
  <c r="R4367" i="1"/>
  <c r="R3102" i="1"/>
  <c r="R993" i="1"/>
  <c r="R3103" i="1"/>
  <c r="R568" i="1"/>
  <c r="R6074" i="1"/>
  <c r="R2662" i="1"/>
  <c r="R8096" i="1"/>
  <c r="R9315" i="1"/>
  <c r="R7722" i="1"/>
  <c r="R6478" i="1"/>
  <c r="R4368" i="1"/>
  <c r="R6479" i="1"/>
  <c r="R5202" i="1"/>
  <c r="R7723" i="1"/>
  <c r="R3545" i="1"/>
  <c r="R9316" i="1"/>
  <c r="R3104" i="1"/>
  <c r="R6480" i="1"/>
  <c r="R9317" i="1"/>
  <c r="R1835" i="1"/>
  <c r="R8499" i="1"/>
  <c r="R5635" i="1"/>
  <c r="R5203" i="1"/>
  <c r="R3105" i="1"/>
  <c r="R6481" i="1"/>
  <c r="R994" i="1"/>
  <c r="R2663" i="1"/>
  <c r="R3546" i="1"/>
  <c r="R8500" i="1"/>
  <c r="R6482" i="1"/>
  <c r="R1409" i="1"/>
  <c r="R1836" i="1"/>
  <c r="R7724" i="1"/>
  <c r="R3946" i="1"/>
  <c r="R183" i="1"/>
  <c r="R184" i="1"/>
  <c r="R4369" i="1"/>
  <c r="R4370" i="1"/>
  <c r="R2664" i="1"/>
  <c r="R6075" i="1"/>
  <c r="R2665" i="1"/>
  <c r="R8882" i="1"/>
  <c r="R1837" i="1"/>
  <c r="R6483" i="1"/>
  <c r="R8501" i="1"/>
  <c r="R2666" i="1"/>
  <c r="R3106" i="1"/>
  <c r="R7725" i="1"/>
  <c r="R3107" i="1"/>
  <c r="R4371" i="1"/>
  <c r="R4780" i="1"/>
  <c r="R5636" i="1"/>
  <c r="R185" i="1"/>
  <c r="R1410" i="1"/>
  <c r="R4372" i="1"/>
  <c r="R5637" i="1"/>
  <c r="R5638" i="1"/>
  <c r="R3947" i="1"/>
  <c r="R6484" i="1"/>
  <c r="R1411" i="1"/>
  <c r="R6485" i="1"/>
  <c r="R569" i="1"/>
  <c r="R186" i="1"/>
  <c r="R3948" i="1"/>
  <c r="R2277" i="1"/>
  <c r="R6906" i="1"/>
  <c r="R4781" i="1"/>
  <c r="R8883" i="1"/>
  <c r="R7726" i="1"/>
  <c r="R5204" i="1"/>
  <c r="R8502" i="1"/>
  <c r="R3547" i="1"/>
  <c r="R995" i="1"/>
  <c r="R2278" i="1"/>
  <c r="R4373" i="1"/>
  <c r="R8097" i="1"/>
  <c r="R3949" i="1"/>
  <c r="R9318" i="1"/>
  <c r="R6486" i="1"/>
  <c r="R2667" i="1"/>
  <c r="R8503" i="1"/>
  <c r="R6487" i="1"/>
  <c r="R6907" i="1"/>
  <c r="R8504" i="1"/>
  <c r="R1838" i="1"/>
  <c r="R8884" i="1"/>
  <c r="R996" i="1"/>
  <c r="R4782" i="1"/>
  <c r="R570" i="1"/>
  <c r="R5639" i="1"/>
  <c r="R2668" i="1"/>
  <c r="R1412" i="1"/>
  <c r="R8505" i="1"/>
  <c r="R8098" i="1"/>
  <c r="R571" i="1"/>
  <c r="R3108" i="1"/>
  <c r="R997" i="1"/>
  <c r="R572" i="1"/>
  <c r="R9722" i="1"/>
  <c r="R6908" i="1"/>
  <c r="R3548" i="1"/>
  <c r="R2669" i="1"/>
  <c r="R998" i="1"/>
  <c r="R2279" i="1"/>
  <c r="R1839" i="1"/>
  <c r="R4783" i="1"/>
  <c r="R2280" i="1"/>
  <c r="R8506" i="1"/>
  <c r="R5640" i="1"/>
  <c r="R3549" i="1"/>
  <c r="R2670" i="1"/>
  <c r="R2671" i="1"/>
  <c r="R1413" i="1"/>
  <c r="R6909" i="1"/>
  <c r="R4784" i="1"/>
  <c r="R2672" i="1"/>
  <c r="R5641" i="1"/>
  <c r="R2281" i="1"/>
  <c r="R187" i="1"/>
  <c r="R4785" i="1"/>
  <c r="R6076" i="1"/>
  <c r="R573" i="1"/>
  <c r="R6910" i="1"/>
  <c r="R8507" i="1"/>
  <c r="R2282" i="1"/>
  <c r="R7312" i="1"/>
  <c r="R2673" i="1"/>
  <c r="R9723" i="1"/>
  <c r="R5642" i="1"/>
  <c r="R1414" i="1"/>
  <c r="R574" i="1"/>
  <c r="R9966" i="1"/>
  <c r="R8099" i="1"/>
  <c r="R8885" i="1"/>
  <c r="R8100" i="1"/>
  <c r="R6488" i="1"/>
  <c r="R3950" i="1"/>
  <c r="R3109" i="1"/>
  <c r="R5643" i="1"/>
  <c r="R2283" i="1"/>
  <c r="R4786" i="1"/>
  <c r="R6911" i="1"/>
  <c r="R6489" i="1"/>
  <c r="R9319" i="1"/>
  <c r="R8101" i="1"/>
  <c r="R6490" i="1"/>
  <c r="R9967" i="1"/>
  <c r="R7727" i="1"/>
  <c r="R1840" i="1"/>
  <c r="R2284" i="1"/>
  <c r="R5205" i="1"/>
  <c r="R4374" i="1"/>
  <c r="R6491" i="1"/>
  <c r="R8508" i="1"/>
  <c r="R9320" i="1"/>
  <c r="R9968" i="1"/>
  <c r="R5206" i="1"/>
  <c r="R6492" i="1"/>
  <c r="R3951" i="1"/>
  <c r="R3952" i="1"/>
  <c r="R5644" i="1"/>
  <c r="R6912" i="1"/>
  <c r="R1841" i="1"/>
  <c r="R8102" i="1"/>
  <c r="R7313" i="1"/>
  <c r="R9321" i="1"/>
  <c r="R6913" i="1"/>
  <c r="R9724" i="1"/>
  <c r="R8103" i="1"/>
  <c r="R6077" i="1"/>
  <c r="R4375" i="1"/>
  <c r="R8886" i="1"/>
  <c r="R575" i="1"/>
  <c r="R3953" i="1"/>
  <c r="R999" i="1"/>
  <c r="R5645" i="1"/>
  <c r="R3550" i="1"/>
  <c r="R1415" i="1"/>
  <c r="R6493" i="1"/>
  <c r="R1000" i="1"/>
  <c r="R6494" i="1"/>
  <c r="R2285" i="1"/>
  <c r="R6078" i="1"/>
  <c r="R5646" i="1"/>
  <c r="R6914" i="1"/>
  <c r="R5647" i="1"/>
  <c r="R576" i="1"/>
  <c r="R1416" i="1"/>
  <c r="R5207" i="1"/>
  <c r="R2674" i="1"/>
  <c r="R7314" i="1"/>
  <c r="R6495" i="1"/>
  <c r="R5208" i="1"/>
  <c r="R1842" i="1"/>
  <c r="R188" i="1"/>
  <c r="R6915" i="1"/>
  <c r="R1843" i="1"/>
  <c r="R8104" i="1"/>
  <c r="R4376" i="1"/>
  <c r="R5648" i="1"/>
  <c r="R4377" i="1"/>
  <c r="R7728" i="1"/>
  <c r="R6496" i="1"/>
  <c r="R1844" i="1"/>
  <c r="R6497" i="1"/>
  <c r="R6916" i="1"/>
  <c r="R1845" i="1"/>
  <c r="R4378" i="1"/>
  <c r="R6498" i="1"/>
  <c r="R6079" i="1"/>
  <c r="R7315" i="1"/>
  <c r="R8105" i="1"/>
  <c r="R3954" i="1"/>
  <c r="R6080" i="1"/>
  <c r="R577" i="1"/>
  <c r="R8509" i="1"/>
  <c r="R6499" i="1"/>
  <c r="R8510" i="1"/>
  <c r="R2286" i="1"/>
  <c r="R3955" i="1"/>
  <c r="R5649" i="1"/>
  <c r="R7316" i="1"/>
  <c r="R5209" i="1"/>
  <c r="R2675" i="1"/>
  <c r="R9969" i="1"/>
  <c r="R189" i="1"/>
  <c r="R1001" i="1"/>
  <c r="R4787" i="1"/>
  <c r="R578" i="1"/>
  <c r="R9970" i="1"/>
  <c r="R6917" i="1"/>
  <c r="R579" i="1"/>
  <c r="R8106" i="1"/>
  <c r="R1417" i="1"/>
  <c r="R580" i="1"/>
  <c r="R8511" i="1"/>
  <c r="R4379" i="1"/>
  <c r="R8887" i="1"/>
  <c r="R8512" i="1"/>
  <c r="R1002" i="1"/>
  <c r="R3956" i="1"/>
  <c r="R7317" i="1"/>
  <c r="R6918" i="1"/>
  <c r="R9322" i="1"/>
  <c r="R7318" i="1"/>
  <c r="R3551" i="1"/>
  <c r="R5650" i="1"/>
  <c r="R8888" i="1"/>
  <c r="R9725" i="1"/>
  <c r="R7729" i="1"/>
  <c r="R3957" i="1"/>
  <c r="R6500" i="1"/>
  <c r="R4788" i="1"/>
  <c r="R3958" i="1"/>
  <c r="R3959" i="1"/>
  <c r="R4789" i="1"/>
  <c r="R8889" i="1"/>
  <c r="R6919" i="1"/>
  <c r="R5210" i="1"/>
  <c r="R3552" i="1"/>
  <c r="R2676" i="1"/>
  <c r="R4790" i="1"/>
  <c r="R9323" i="1"/>
  <c r="R6501" i="1"/>
  <c r="R9324" i="1"/>
  <c r="R8513" i="1"/>
  <c r="R4791" i="1"/>
  <c r="R2677" i="1"/>
  <c r="R2287" i="1"/>
  <c r="R7319" i="1"/>
  <c r="R2288" i="1"/>
  <c r="R1418" i="1"/>
  <c r="R3110" i="1"/>
  <c r="R9325" i="1"/>
  <c r="R9971" i="1"/>
  <c r="R2678" i="1"/>
  <c r="R1419" i="1"/>
  <c r="R8890" i="1"/>
  <c r="R6081" i="1"/>
  <c r="R3111" i="1"/>
  <c r="R5651" i="1"/>
  <c r="R581" i="1"/>
  <c r="R1003" i="1"/>
  <c r="R1420" i="1"/>
  <c r="R9726" i="1"/>
  <c r="R6082" i="1"/>
  <c r="R8891" i="1"/>
  <c r="R2289" i="1"/>
  <c r="R3112" i="1"/>
  <c r="R7320" i="1"/>
  <c r="R1846" i="1"/>
  <c r="R5211" i="1"/>
  <c r="R4792" i="1"/>
  <c r="R7730" i="1"/>
  <c r="R6920" i="1"/>
  <c r="R3553" i="1"/>
  <c r="R5212" i="1"/>
  <c r="R4793" i="1"/>
  <c r="R2290" i="1"/>
  <c r="R8514" i="1"/>
  <c r="R7321" i="1"/>
  <c r="R6502" i="1"/>
  <c r="R9727" i="1"/>
  <c r="R9728" i="1"/>
  <c r="R190" i="1"/>
  <c r="R9729" i="1"/>
  <c r="R9326" i="1"/>
  <c r="R1004" i="1"/>
  <c r="R1847" i="1"/>
  <c r="R6083" i="1"/>
  <c r="R6503" i="1"/>
  <c r="R6921" i="1"/>
  <c r="R3113" i="1"/>
  <c r="R8515" i="1"/>
  <c r="R8892" i="1"/>
  <c r="R5652" i="1"/>
  <c r="R9327" i="1"/>
  <c r="R2679" i="1"/>
  <c r="R4380" i="1"/>
  <c r="R8107" i="1"/>
  <c r="R2680" i="1"/>
  <c r="R1421" i="1"/>
  <c r="R5653" i="1"/>
  <c r="R191" i="1"/>
  <c r="R2291" i="1"/>
  <c r="R2681" i="1"/>
  <c r="R5654" i="1"/>
  <c r="R582" i="1"/>
  <c r="R1422" i="1"/>
  <c r="R2292" i="1"/>
  <c r="R9328" i="1"/>
  <c r="R8893" i="1"/>
  <c r="R8894" i="1"/>
  <c r="R9730" i="1"/>
  <c r="R8108" i="1"/>
  <c r="R9731" i="1"/>
  <c r="R4381" i="1"/>
  <c r="R8109" i="1"/>
  <c r="R3114" i="1"/>
  <c r="R4382" i="1"/>
  <c r="R6922" i="1"/>
  <c r="R6504" i="1"/>
  <c r="R7322" i="1"/>
  <c r="R6505" i="1"/>
  <c r="R7731" i="1"/>
  <c r="R8110" i="1"/>
  <c r="R1005" i="1"/>
  <c r="R8895" i="1"/>
  <c r="R8111" i="1"/>
  <c r="R7323" i="1"/>
  <c r="R7324" i="1"/>
  <c r="R5655" i="1"/>
  <c r="R7325" i="1"/>
  <c r="R4794" i="1"/>
  <c r="R6084" i="1"/>
  <c r="R1006" i="1"/>
  <c r="R6085" i="1"/>
  <c r="R6923" i="1"/>
  <c r="R1848" i="1"/>
  <c r="R1423" i="1"/>
  <c r="R4383" i="1"/>
  <c r="R8896" i="1"/>
  <c r="R4795" i="1"/>
  <c r="R6086" i="1"/>
  <c r="R5656" i="1"/>
  <c r="R6924" i="1"/>
  <c r="R6925" i="1"/>
  <c r="R9972" i="1"/>
  <c r="R9329" i="1"/>
  <c r="R8112" i="1"/>
  <c r="R5213" i="1"/>
  <c r="R9330" i="1"/>
  <c r="R2682" i="1"/>
  <c r="R3554" i="1"/>
  <c r="R8113" i="1"/>
  <c r="R8897" i="1"/>
  <c r="R6926" i="1"/>
  <c r="R3115" i="1"/>
  <c r="R3555" i="1"/>
  <c r="R1849" i="1"/>
  <c r="R4796" i="1"/>
  <c r="R5214" i="1"/>
  <c r="R5657" i="1"/>
  <c r="R9331" i="1"/>
  <c r="R9332" i="1"/>
  <c r="R1850" i="1"/>
  <c r="R3556" i="1"/>
  <c r="R1851" i="1"/>
  <c r="R583" i="1"/>
  <c r="R8516" i="1"/>
  <c r="R6087" i="1"/>
  <c r="R6506" i="1"/>
  <c r="R1007" i="1"/>
  <c r="R9333" i="1"/>
  <c r="R7326" i="1"/>
  <c r="R8517" i="1"/>
  <c r="R6927" i="1"/>
  <c r="R9334" i="1"/>
  <c r="R6088" i="1"/>
  <c r="R2683" i="1"/>
  <c r="R2293" i="1"/>
  <c r="R3557" i="1"/>
  <c r="R9732" i="1"/>
  <c r="R584" i="1"/>
  <c r="R6089" i="1"/>
  <c r="R7732" i="1"/>
  <c r="R6507" i="1"/>
  <c r="R6928" i="1"/>
  <c r="R8518" i="1"/>
  <c r="R9733" i="1"/>
  <c r="R3960" i="1"/>
  <c r="R3558" i="1"/>
  <c r="R1008" i="1"/>
  <c r="R7327" i="1"/>
  <c r="R1424" i="1"/>
  <c r="R2684" i="1"/>
  <c r="R9973" i="1"/>
  <c r="R585" i="1"/>
  <c r="R9974" i="1"/>
  <c r="R8898" i="1"/>
  <c r="R5658" i="1"/>
  <c r="R586" i="1"/>
  <c r="R1009" i="1"/>
  <c r="R9975" i="1"/>
  <c r="R6090" i="1"/>
  <c r="R7733" i="1"/>
  <c r="R9734" i="1"/>
  <c r="R6508" i="1"/>
  <c r="R3559" i="1"/>
  <c r="R8899" i="1"/>
  <c r="R1425" i="1"/>
  <c r="R3560" i="1"/>
  <c r="R8114" i="1"/>
  <c r="R4797" i="1"/>
  <c r="R1852" i="1"/>
  <c r="R8900" i="1"/>
  <c r="R2294" i="1"/>
  <c r="R1853" i="1"/>
  <c r="R8901" i="1"/>
  <c r="R3961" i="1"/>
  <c r="R2295" i="1"/>
  <c r="R9735" i="1"/>
  <c r="R6509" i="1"/>
  <c r="R8519" i="1"/>
  <c r="R5215" i="1"/>
  <c r="R7734" i="1"/>
  <c r="R6510" i="1"/>
  <c r="R587" i="1"/>
  <c r="R6091" i="1"/>
  <c r="R4384" i="1"/>
  <c r="R3962" i="1"/>
  <c r="R3963" i="1"/>
  <c r="R9736" i="1"/>
  <c r="R3964" i="1"/>
  <c r="R2685" i="1"/>
  <c r="R3561" i="1"/>
  <c r="R3116" i="1"/>
  <c r="R4385" i="1"/>
  <c r="R192" i="1"/>
  <c r="R6929" i="1"/>
  <c r="R8115" i="1"/>
  <c r="R588" i="1"/>
  <c r="R1426" i="1"/>
  <c r="R1010" i="1"/>
  <c r="R4386" i="1"/>
  <c r="R7735" i="1"/>
  <c r="R1427" i="1"/>
  <c r="R3562" i="1"/>
  <c r="R1011" i="1"/>
  <c r="R6511" i="1"/>
  <c r="R4387" i="1"/>
  <c r="R4388" i="1"/>
  <c r="R6512" i="1"/>
  <c r="R589" i="1"/>
  <c r="R8520" i="1"/>
  <c r="R4798" i="1"/>
  <c r="R4389" i="1"/>
  <c r="R3563" i="1"/>
  <c r="R3564" i="1"/>
  <c r="R8116" i="1"/>
  <c r="R1428" i="1"/>
  <c r="R6930" i="1"/>
  <c r="R8521" i="1"/>
  <c r="R2686" i="1"/>
  <c r="R5216" i="1"/>
  <c r="R2296" i="1"/>
  <c r="R7736" i="1"/>
  <c r="R3565" i="1"/>
  <c r="R1429" i="1"/>
  <c r="R2687" i="1"/>
  <c r="R8522" i="1"/>
  <c r="R2297" i="1"/>
  <c r="R7328" i="1"/>
  <c r="R8117" i="1"/>
  <c r="R9737" i="1"/>
  <c r="R1430" i="1"/>
  <c r="R8902" i="1"/>
  <c r="R2688" i="1"/>
  <c r="R2298" i="1"/>
  <c r="R1012" i="1"/>
  <c r="R6092" i="1"/>
  <c r="R6931" i="1"/>
  <c r="R3117" i="1"/>
  <c r="R7737" i="1"/>
  <c r="R8523" i="1"/>
  <c r="R8524" i="1"/>
  <c r="R8903" i="1"/>
  <c r="R4390" i="1"/>
  <c r="R2689" i="1"/>
  <c r="R590" i="1"/>
  <c r="R7738" i="1"/>
  <c r="R5659" i="1"/>
  <c r="R9335" i="1"/>
  <c r="R1431" i="1"/>
  <c r="R8904" i="1"/>
  <c r="R6513" i="1"/>
  <c r="R193" i="1"/>
  <c r="R1432" i="1"/>
  <c r="R4799" i="1"/>
  <c r="R9336" i="1"/>
  <c r="R4391" i="1"/>
  <c r="R4392" i="1"/>
  <c r="R2299" i="1"/>
  <c r="R9976" i="1"/>
  <c r="R1013" i="1"/>
  <c r="R1433" i="1"/>
  <c r="R6514" i="1"/>
  <c r="R1854" i="1"/>
  <c r="R3566" i="1"/>
  <c r="R194" i="1"/>
  <c r="R4800" i="1"/>
  <c r="R3118" i="1"/>
  <c r="R1855" i="1"/>
  <c r="R195" i="1"/>
  <c r="R5660" i="1"/>
  <c r="R6515" i="1"/>
  <c r="R1434" i="1"/>
  <c r="R1435" i="1"/>
  <c r="R8118" i="1"/>
  <c r="R6932" i="1"/>
  <c r="R6933" i="1"/>
  <c r="R1014" i="1"/>
  <c r="R3965" i="1"/>
  <c r="R1436" i="1"/>
  <c r="R3119" i="1"/>
  <c r="R1015" i="1"/>
  <c r="R196" i="1"/>
  <c r="R6093" i="1"/>
  <c r="R9738" i="1"/>
  <c r="R6516" i="1"/>
  <c r="R1856" i="1"/>
  <c r="R6094" i="1"/>
  <c r="R1857" i="1"/>
  <c r="R6095" i="1"/>
  <c r="R7739" i="1"/>
  <c r="R197" i="1"/>
  <c r="R3120" i="1"/>
  <c r="R4393" i="1"/>
  <c r="R3121" i="1"/>
  <c r="R8119" i="1"/>
  <c r="R6934" i="1"/>
  <c r="R7740" i="1"/>
  <c r="R7329" i="1"/>
  <c r="R3567" i="1"/>
  <c r="R5217" i="1"/>
  <c r="R6517" i="1"/>
  <c r="R5218" i="1"/>
  <c r="R4394" i="1"/>
  <c r="R4801" i="1"/>
  <c r="R6096" i="1"/>
  <c r="R9337" i="1"/>
  <c r="R5661" i="1"/>
  <c r="R198" i="1"/>
  <c r="R6935" i="1"/>
  <c r="R9739" i="1"/>
  <c r="R3122" i="1"/>
  <c r="R8905" i="1"/>
  <c r="R6936" i="1"/>
  <c r="R4395" i="1"/>
  <c r="R8906" i="1"/>
  <c r="R7330" i="1"/>
  <c r="R1858" i="1"/>
  <c r="R5662" i="1"/>
  <c r="R2300" i="1"/>
  <c r="R4802" i="1"/>
  <c r="R8525" i="1"/>
  <c r="R4803" i="1"/>
  <c r="R1016" i="1"/>
  <c r="R5219" i="1"/>
  <c r="R8120" i="1"/>
  <c r="R7331" i="1"/>
  <c r="R3966" i="1"/>
  <c r="R9977" i="1"/>
  <c r="R1859" i="1"/>
  <c r="R9338" i="1"/>
  <c r="R1860" i="1"/>
  <c r="R2301" i="1"/>
  <c r="R8907" i="1"/>
  <c r="R3123" i="1"/>
  <c r="R3967" i="1"/>
  <c r="R4396" i="1"/>
  <c r="R199" i="1"/>
  <c r="R6518" i="1"/>
  <c r="R5220" i="1"/>
  <c r="R3968" i="1"/>
  <c r="R200" i="1"/>
  <c r="R1437" i="1"/>
  <c r="R9339" i="1"/>
  <c r="R201" i="1"/>
  <c r="R6519" i="1"/>
  <c r="R1861" i="1"/>
  <c r="R202" i="1"/>
  <c r="R3969" i="1"/>
  <c r="R3970" i="1"/>
  <c r="R9740" i="1"/>
  <c r="R8526" i="1"/>
  <c r="R3568" i="1"/>
  <c r="R3569" i="1"/>
  <c r="R591" i="1"/>
  <c r="R6097" i="1"/>
  <c r="R7741" i="1"/>
  <c r="R1017" i="1"/>
  <c r="R8908" i="1"/>
  <c r="R5221" i="1"/>
  <c r="R3971" i="1"/>
  <c r="R8909" i="1"/>
  <c r="R4804" i="1"/>
  <c r="R203" i="1"/>
  <c r="R7742" i="1"/>
  <c r="R1862" i="1"/>
  <c r="R7332" i="1"/>
  <c r="R7743" i="1"/>
  <c r="R1438" i="1"/>
  <c r="R204" i="1"/>
  <c r="R8121" i="1"/>
  <c r="R6520" i="1"/>
  <c r="R8910" i="1"/>
  <c r="R9741" i="1"/>
  <c r="R7333" i="1"/>
  <c r="R5663" i="1"/>
  <c r="R3972" i="1"/>
  <c r="R1018" i="1"/>
  <c r="R3570" i="1"/>
  <c r="R5664" i="1"/>
  <c r="R1863" i="1"/>
  <c r="R5665" i="1"/>
  <c r="R5666" i="1"/>
  <c r="R6098" i="1"/>
  <c r="R592" i="1"/>
  <c r="R2302" i="1"/>
  <c r="R7744" i="1"/>
  <c r="R5667" i="1"/>
  <c r="R6521" i="1"/>
  <c r="R6937" i="1"/>
  <c r="R6099" i="1"/>
  <c r="R3571" i="1"/>
  <c r="R6938" i="1"/>
  <c r="R3973" i="1"/>
  <c r="R6939" i="1"/>
  <c r="R8122" i="1"/>
  <c r="R3124" i="1"/>
  <c r="R2303" i="1"/>
  <c r="R8527" i="1"/>
  <c r="R3572" i="1"/>
  <c r="R6522" i="1"/>
  <c r="R9340" i="1"/>
  <c r="R6523" i="1"/>
  <c r="R6940" i="1"/>
  <c r="R5222" i="1"/>
  <c r="R2304" i="1"/>
  <c r="R1864" i="1"/>
  <c r="R7745" i="1"/>
  <c r="R4805" i="1"/>
  <c r="R8123" i="1"/>
  <c r="R5223" i="1"/>
  <c r="R8528" i="1"/>
  <c r="R6524" i="1"/>
  <c r="R8911" i="1"/>
  <c r="R593" i="1"/>
  <c r="R1019" i="1"/>
  <c r="R1439" i="1"/>
  <c r="R8124" i="1"/>
  <c r="R3125" i="1"/>
  <c r="R8912" i="1"/>
  <c r="R1440" i="1"/>
  <c r="R1441" i="1"/>
  <c r="R1865" i="1"/>
  <c r="R2690" i="1"/>
  <c r="R6941" i="1"/>
  <c r="R6100" i="1"/>
  <c r="R6101" i="1"/>
  <c r="R205" i="1"/>
  <c r="R4806" i="1"/>
  <c r="R9742" i="1"/>
  <c r="R3573" i="1"/>
  <c r="R1442" i="1"/>
  <c r="R9341" i="1"/>
  <c r="R2691" i="1"/>
  <c r="R8125" i="1"/>
  <c r="R1020" i="1"/>
  <c r="R2305" i="1"/>
  <c r="R7746" i="1"/>
  <c r="R3126" i="1"/>
  <c r="R6942" i="1"/>
  <c r="R9342" i="1"/>
  <c r="R6943" i="1"/>
  <c r="R9343" i="1"/>
  <c r="R3974" i="1"/>
  <c r="R8529" i="1"/>
  <c r="R1866" i="1"/>
  <c r="R8126" i="1"/>
  <c r="R5224" i="1"/>
  <c r="R8913" i="1"/>
  <c r="R3975" i="1"/>
  <c r="R2306" i="1"/>
  <c r="R4807" i="1"/>
  <c r="R4397" i="1"/>
  <c r="R1021" i="1"/>
  <c r="R6944" i="1"/>
  <c r="R1022" i="1"/>
  <c r="R7747" i="1"/>
  <c r="R3976" i="1"/>
  <c r="R594" i="1"/>
  <c r="R6945" i="1"/>
  <c r="R595" i="1"/>
  <c r="R3574" i="1"/>
  <c r="R9344" i="1"/>
  <c r="R206" i="1"/>
  <c r="R2307" i="1"/>
  <c r="R4398" i="1"/>
  <c r="R1443" i="1"/>
  <c r="R6946" i="1"/>
  <c r="R4399" i="1"/>
  <c r="R3127" i="1"/>
  <c r="R1867" i="1"/>
  <c r="R7748" i="1"/>
  <c r="R8127" i="1"/>
  <c r="R1023" i="1"/>
  <c r="R5225" i="1"/>
  <c r="R8530" i="1"/>
  <c r="R1024" i="1"/>
  <c r="R5668" i="1"/>
  <c r="R5226" i="1"/>
  <c r="R1025" i="1"/>
  <c r="R3977" i="1"/>
  <c r="R8128" i="1"/>
  <c r="R3978" i="1"/>
  <c r="R6947" i="1"/>
  <c r="R3128" i="1"/>
  <c r="R5227" i="1"/>
  <c r="R1444" i="1"/>
  <c r="R4808" i="1"/>
  <c r="R6525" i="1"/>
  <c r="R207" i="1"/>
  <c r="R208" i="1"/>
  <c r="R2308" i="1"/>
  <c r="R9743" i="1"/>
  <c r="R7749" i="1"/>
  <c r="R5228" i="1"/>
  <c r="R4400" i="1"/>
  <c r="R6948" i="1"/>
  <c r="R1445" i="1"/>
  <c r="R5669" i="1"/>
  <c r="R596" i="1"/>
  <c r="R8531" i="1"/>
  <c r="R1868" i="1"/>
  <c r="R4809" i="1"/>
  <c r="R6949" i="1"/>
  <c r="R4810" i="1"/>
  <c r="R9345" i="1"/>
  <c r="R1869" i="1"/>
  <c r="R8129" i="1"/>
  <c r="R9346" i="1"/>
  <c r="R1446" i="1"/>
  <c r="R9744" i="1"/>
  <c r="R2309" i="1"/>
  <c r="R597" i="1"/>
  <c r="R7750" i="1"/>
  <c r="R7751" i="1"/>
  <c r="R6526" i="1"/>
  <c r="R4811" i="1"/>
  <c r="R8130" i="1"/>
  <c r="R9347" i="1"/>
  <c r="R5670" i="1"/>
  <c r="R6950" i="1"/>
  <c r="R6527" i="1"/>
  <c r="R8914" i="1"/>
  <c r="R6528" i="1"/>
  <c r="R7334" i="1"/>
  <c r="R9978" i="1"/>
  <c r="R8131" i="1"/>
  <c r="R9745" i="1"/>
  <c r="R6529" i="1"/>
  <c r="R8915" i="1"/>
  <c r="R1870" i="1"/>
  <c r="R7752" i="1"/>
  <c r="R5671" i="1"/>
  <c r="R4401" i="1"/>
  <c r="R6951" i="1"/>
  <c r="R8132" i="1"/>
  <c r="R5672" i="1"/>
  <c r="R8916" i="1"/>
  <c r="R1026" i="1"/>
  <c r="R2692" i="1"/>
  <c r="R6952" i="1"/>
  <c r="R7335" i="1"/>
  <c r="R598" i="1"/>
  <c r="R599" i="1"/>
  <c r="R4402" i="1"/>
  <c r="R600" i="1"/>
  <c r="R4812" i="1"/>
  <c r="R8133" i="1"/>
  <c r="R3979" i="1"/>
  <c r="R8532" i="1"/>
  <c r="R2693" i="1"/>
  <c r="R601" i="1"/>
  <c r="R9979" i="1"/>
  <c r="R8134" i="1"/>
  <c r="R9746" i="1"/>
  <c r="R9348" i="1"/>
  <c r="R3980" i="1"/>
  <c r="R3575" i="1"/>
  <c r="R9349" i="1"/>
  <c r="R2310" i="1"/>
  <c r="R7753" i="1"/>
  <c r="R3981" i="1"/>
  <c r="R6530" i="1"/>
  <c r="R6531" i="1"/>
  <c r="R602" i="1"/>
  <c r="R9980" i="1"/>
  <c r="R3576" i="1"/>
  <c r="R8135" i="1"/>
  <c r="R4403" i="1"/>
  <c r="R3982" i="1"/>
  <c r="R8533" i="1"/>
  <c r="R6953" i="1"/>
  <c r="R603" i="1"/>
  <c r="R7336" i="1"/>
  <c r="R3983" i="1"/>
  <c r="R6532" i="1"/>
  <c r="R604" i="1"/>
  <c r="R6533" i="1"/>
  <c r="R605" i="1"/>
  <c r="R1027" i="1"/>
  <c r="R5229" i="1"/>
  <c r="R606" i="1"/>
  <c r="R3577" i="1"/>
  <c r="R5673" i="1"/>
  <c r="R6534" i="1"/>
  <c r="R9981" i="1"/>
  <c r="R1447" i="1"/>
  <c r="R607" i="1"/>
  <c r="R5674" i="1"/>
  <c r="R3984" i="1"/>
  <c r="R6102" i="1"/>
  <c r="R5230" i="1"/>
  <c r="R6103" i="1"/>
  <c r="R6954" i="1"/>
  <c r="R8136" i="1"/>
  <c r="R3578" i="1"/>
  <c r="R8137" i="1"/>
  <c r="R4404" i="1"/>
  <c r="R4405" i="1"/>
  <c r="R9747" i="1"/>
  <c r="R8138" i="1"/>
  <c r="R9748" i="1"/>
  <c r="R6535" i="1"/>
  <c r="R3985" i="1"/>
  <c r="R3129" i="1"/>
  <c r="R209" i="1"/>
  <c r="R3579" i="1"/>
  <c r="R1028" i="1"/>
  <c r="R8534" i="1"/>
  <c r="R9350" i="1"/>
  <c r="R7754" i="1"/>
  <c r="R1029" i="1"/>
  <c r="R3580" i="1"/>
  <c r="R9749" i="1"/>
  <c r="R8139" i="1"/>
  <c r="R2311" i="1"/>
  <c r="R8140" i="1"/>
  <c r="R3581" i="1"/>
  <c r="R5675" i="1"/>
  <c r="R7337" i="1"/>
  <c r="R7755" i="1"/>
  <c r="R1030" i="1"/>
  <c r="R2312" i="1"/>
  <c r="R8917" i="1"/>
  <c r="R7756" i="1"/>
  <c r="R1031" i="1"/>
  <c r="R1448" i="1"/>
  <c r="R9351" i="1"/>
  <c r="R3986" i="1"/>
  <c r="R9352" i="1"/>
  <c r="R5676" i="1"/>
  <c r="R7338" i="1"/>
  <c r="R5231" i="1"/>
  <c r="R3987" i="1"/>
  <c r="R5677" i="1"/>
  <c r="R608" i="1"/>
  <c r="R6955" i="1"/>
  <c r="R1032" i="1"/>
  <c r="R4406" i="1"/>
  <c r="R6956" i="1"/>
  <c r="R2313" i="1"/>
  <c r="R6104" i="1"/>
  <c r="R609" i="1"/>
  <c r="R1871" i="1"/>
  <c r="R6957" i="1"/>
  <c r="R9353" i="1"/>
  <c r="R3130" i="1"/>
  <c r="R8535" i="1"/>
  <c r="R6958" i="1"/>
  <c r="R9354" i="1"/>
  <c r="R6536" i="1"/>
  <c r="R6105" i="1"/>
  <c r="R8141" i="1"/>
  <c r="R9750" i="1"/>
  <c r="R1872" i="1"/>
  <c r="R7757" i="1"/>
  <c r="R610" i="1"/>
  <c r="R8536" i="1"/>
  <c r="R3988" i="1"/>
  <c r="R2694" i="1"/>
  <c r="R3989" i="1"/>
  <c r="R7339" i="1"/>
  <c r="R6537" i="1"/>
  <c r="R2695" i="1"/>
  <c r="R3131" i="1"/>
  <c r="R9355" i="1"/>
  <c r="R3132" i="1"/>
  <c r="R2314" i="1"/>
  <c r="R6538" i="1"/>
  <c r="R2315" i="1"/>
  <c r="R1449" i="1"/>
  <c r="R5678" i="1"/>
  <c r="R9751" i="1"/>
  <c r="R6959" i="1"/>
  <c r="R3582" i="1"/>
  <c r="R1450" i="1"/>
  <c r="R4813" i="1"/>
  <c r="R7340" i="1"/>
  <c r="R7341" i="1"/>
  <c r="R1873" i="1"/>
  <c r="R5232" i="1"/>
  <c r="R9356" i="1"/>
  <c r="R8142" i="1"/>
  <c r="R5233" i="1"/>
  <c r="R4407" i="1"/>
  <c r="R7342" i="1"/>
  <c r="R7343" i="1"/>
  <c r="R2696" i="1"/>
  <c r="R6106" i="1"/>
  <c r="R1451" i="1"/>
  <c r="R3583" i="1"/>
  <c r="R8918" i="1"/>
  <c r="R611" i="1"/>
  <c r="R8143" i="1"/>
  <c r="R1033" i="1"/>
  <c r="R1452" i="1"/>
  <c r="R3584" i="1"/>
  <c r="R9357" i="1"/>
  <c r="R6107" i="1"/>
  <c r="R9752" i="1"/>
  <c r="R210" i="1"/>
  <c r="R6960" i="1"/>
  <c r="R9753" i="1"/>
  <c r="R7344" i="1"/>
  <c r="R8919" i="1"/>
  <c r="R211" i="1"/>
  <c r="R7758" i="1"/>
  <c r="R3133" i="1"/>
  <c r="R3585" i="1"/>
  <c r="R8537" i="1"/>
  <c r="R5679" i="1"/>
  <c r="R2316" i="1"/>
  <c r="R1453" i="1"/>
  <c r="R2697" i="1"/>
  <c r="R3134" i="1"/>
  <c r="R5680" i="1"/>
  <c r="R2317" i="1"/>
  <c r="R4408" i="1"/>
  <c r="R4814" i="1"/>
  <c r="R5681" i="1"/>
  <c r="R5682" i="1"/>
  <c r="R8144" i="1"/>
  <c r="R612" i="1"/>
  <c r="R3586" i="1"/>
  <c r="R5683" i="1"/>
  <c r="R8920" i="1"/>
  <c r="R3135" i="1"/>
  <c r="R3587" i="1"/>
  <c r="R7345" i="1"/>
  <c r="R613" i="1"/>
  <c r="R9754" i="1"/>
  <c r="R614" i="1"/>
  <c r="R212" i="1"/>
  <c r="R6108" i="1"/>
  <c r="R2318" i="1"/>
  <c r="R1034" i="1"/>
  <c r="R4815" i="1"/>
  <c r="R7759" i="1"/>
  <c r="R1035" i="1"/>
  <c r="R6961" i="1"/>
  <c r="R615" i="1"/>
  <c r="R4816" i="1"/>
  <c r="R5234" i="1"/>
  <c r="R7346" i="1"/>
  <c r="R616" i="1"/>
  <c r="R7760" i="1"/>
  <c r="R6962" i="1"/>
  <c r="R1454" i="1"/>
  <c r="R3136" i="1"/>
  <c r="R8921" i="1"/>
  <c r="R6963" i="1"/>
  <c r="R2319" i="1"/>
  <c r="R7347" i="1"/>
  <c r="R5235" i="1"/>
  <c r="R4817" i="1"/>
  <c r="R1874" i="1"/>
  <c r="R9755" i="1"/>
  <c r="R617" i="1"/>
  <c r="R5684" i="1"/>
  <c r="R6539" i="1"/>
  <c r="R1875" i="1"/>
  <c r="R4818" i="1"/>
  <c r="R4819" i="1"/>
  <c r="R213" i="1"/>
  <c r="R9982" i="1"/>
  <c r="R8922" i="1"/>
  <c r="R9358" i="1"/>
  <c r="R618" i="1"/>
  <c r="R9756" i="1"/>
  <c r="R2698" i="1"/>
  <c r="R7761" i="1"/>
  <c r="R7348" i="1"/>
  <c r="R1455" i="1"/>
  <c r="R619" i="1"/>
  <c r="R1036" i="1"/>
  <c r="R4820" i="1"/>
  <c r="R3588" i="1"/>
  <c r="R620" i="1"/>
  <c r="R8923" i="1"/>
  <c r="R9359" i="1"/>
  <c r="R6964" i="1"/>
  <c r="R7762" i="1"/>
  <c r="R8538" i="1"/>
  <c r="R214" i="1"/>
  <c r="R6109" i="1"/>
  <c r="R6110" i="1"/>
  <c r="R1456" i="1"/>
  <c r="R215" i="1"/>
  <c r="R4821" i="1"/>
  <c r="R9360" i="1"/>
  <c r="R9361" i="1"/>
  <c r="R9362" i="1"/>
  <c r="R216" i="1"/>
  <c r="R5685" i="1"/>
  <c r="R3990" i="1"/>
  <c r="R1876" i="1"/>
  <c r="R6965" i="1"/>
  <c r="R217" i="1"/>
  <c r="R7763" i="1"/>
  <c r="R4409" i="1"/>
  <c r="R9757" i="1"/>
  <c r="R7764" i="1"/>
  <c r="R4822" i="1"/>
  <c r="R9758" i="1"/>
  <c r="R9759" i="1"/>
  <c r="R5236" i="1"/>
  <c r="R8145" i="1"/>
  <c r="R9363" i="1"/>
  <c r="R4823" i="1"/>
  <c r="R1457" i="1"/>
  <c r="R8146" i="1"/>
  <c r="R3137" i="1"/>
  <c r="R9760" i="1"/>
  <c r="R8147" i="1"/>
  <c r="R3589" i="1"/>
  <c r="R1037" i="1"/>
  <c r="R8148" i="1"/>
  <c r="R6111" i="1"/>
  <c r="R7349" i="1"/>
  <c r="R621" i="1"/>
  <c r="R8539" i="1"/>
  <c r="R7350" i="1"/>
  <c r="R2699" i="1"/>
  <c r="R8149" i="1"/>
  <c r="R3138" i="1"/>
  <c r="R4410" i="1"/>
  <c r="R8150" i="1"/>
  <c r="R9364" i="1"/>
  <c r="R1458" i="1"/>
  <c r="R6112" i="1"/>
  <c r="R1877" i="1"/>
  <c r="R1038" i="1"/>
  <c r="R8924" i="1"/>
  <c r="R2700" i="1"/>
  <c r="R2701" i="1"/>
  <c r="R1039" i="1"/>
  <c r="R8151" i="1"/>
  <c r="R2702" i="1"/>
  <c r="R1878" i="1"/>
  <c r="R2703" i="1"/>
  <c r="R8925" i="1"/>
  <c r="R6113" i="1"/>
  <c r="R3139" i="1"/>
  <c r="R8926" i="1"/>
  <c r="R1459" i="1"/>
  <c r="R9365" i="1"/>
  <c r="R1460" i="1"/>
  <c r="R3991" i="1"/>
  <c r="R3140" i="1"/>
  <c r="R7351" i="1"/>
  <c r="R7765" i="1"/>
  <c r="R9983" i="1"/>
  <c r="R3590" i="1"/>
  <c r="R3141" i="1"/>
  <c r="R7766" i="1"/>
  <c r="R7767" i="1"/>
  <c r="R4824" i="1"/>
  <c r="R2704" i="1"/>
  <c r="R5237" i="1"/>
  <c r="R5238" i="1"/>
  <c r="R218" i="1"/>
  <c r="R1461" i="1"/>
  <c r="R1040" i="1"/>
  <c r="R5686" i="1"/>
  <c r="R1041" i="1"/>
  <c r="R9366" i="1"/>
  <c r="R8540" i="1"/>
  <c r="R1462" i="1"/>
  <c r="R8152" i="1"/>
  <c r="R3591" i="1"/>
  <c r="R7352" i="1"/>
  <c r="R6966" i="1"/>
  <c r="R4825" i="1"/>
  <c r="R4826" i="1"/>
  <c r="R622" i="1"/>
  <c r="R3992" i="1"/>
  <c r="R1463" i="1"/>
  <c r="R7768" i="1"/>
  <c r="R7353" i="1"/>
  <c r="R5239" i="1"/>
  <c r="R8541" i="1"/>
  <c r="R2320" i="1"/>
  <c r="R8927" i="1"/>
  <c r="R1879" i="1"/>
  <c r="R7354" i="1"/>
  <c r="R1464" i="1"/>
  <c r="R623" i="1"/>
  <c r="R1465" i="1"/>
  <c r="R7355" i="1"/>
  <c r="R2321" i="1"/>
  <c r="R219" i="1"/>
  <c r="R1042" i="1"/>
  <c r="R2705" i="1"/>
  <c r="R6540" i="1"/>
  <c r="R624" i="1"/>
  <c r="R6541" i="1"/>
  <c r="R9761" i="1"/>
  <c r="R3993" i="1"/>
  <c r="R5240" i="1"/>
  <c r="R9762" i="1"/>
  <c r="R4827" i="1"/>
  <c r="R6542" i="1"/>
  <c r="R1880" i="1"/>
  <c r="R7356" i="1"/>
  <c r="R3994" i="1"/>
  <c r="R5241" i="1"/>
  <c r="R9763" i="1"/>
  <c r="R3592" i="1"/>
  <c r="R8928" i="1"/>
  <c r="R1043" i="1"/>
  <c r="R7357" i="1"/>
  <c r="R5242" i="1"/>
  <c r="R3995" i="1"/>
  <c r="R2322" i="1"/>
  <c r="R1044" i="1"/>
  <c r="R2706" i="1"/>
  <c r="R2707" i="1"/>
  <c r="R6967" i="1"/>
  <c r="R1881" i="1"/>
  <c r="R9367" i="1"/>
  <c r="R3996" i="1"/>
  <c r="R8153" i="1"/>
  <c r="R6968" i="1"/>
  <c r="R220" i="1"/>
  <c r="R9368" i="1"/>
  <c r="R2323" i="1"/>
  <c r="R2708" i="1"/>
  <c r="R4828" i="1"/>
  <c r="R2709" i="1"/>
  <c r="R3997" i="1"/>
  <c r="R3142" i="1"/>
  <c r="R3998" i="1"/>
  <c r="R8154" i="1"/>
  <c r="R6969" i="1"/>
  <c r="R2710" i="1"/>
  <c r="R8155" i="1"/>
  <c r="R7769" i="1"/>
  <c r="R9764" i="1"/>
  <c r="R9765" i="1"/>
  <c r="R1466" i="1"/>
  <c r="R625" i="1"/>
  <c r="R1882" i="1"/>
  <c r="R5243" i="1"/>
  <c r="R3143" i="1"/>
  <c r="R3999" i="1"/>
  <c r="R1045" i="1"/>
  <c r="R5244" i="1"/>
  <c r="R8156" i="1"/>
  <c r="R3593" i="1"/>
  <c r="R5687" i="1"/>
  <c r="R6543" i="1"/>
  <c r="R2324" i="1"/>
  <c r="R2711" i="1"/>
  <c r="R5245" i="1"/>
  <c r="R626" i="1"/>
  <c r="R4829" i="1"/>
  <c r="R9766" i="1"/>
  <c r="R7358" i="1"/>
  <c r="R8157" i="1"/>
  <c r="R5688" i="1"/>
  <c r="R6114" i="1"/>
  <c r="R4830" i="1"/>
  <c r="R9369" i="1"/>
  <c r="R2712" i="1"/>
  <c r="R2713" i="1"/>
  <c r="R4831" i="1"/>
  <c r="R5689" i="1"/>
  <c r="R6115" i="1"/>
  <c r="R9767" i="1"/>
  <c r="R5690" i="1"/>
  <c r="R627" i="1"/>
  <c r="R221" i="1"/>
  <c r="R4000" i="1"/>
  <c r="R7359" i="1"/>
  <c r="R1467" i="1"/>
  <c r="R8929" i="1"/>
  <c r="R5246" i="1"/>
  <c r="R4832" i="1"/>
  <c r="R628" i="1"/>
  <c r="R5247" i="1"/>
  <c r="R5248" i="1"/>
  <c r="R3144" i="1"/>
  <c r="R5691" i="1"/>
  <c r="R5692" i="1"/>
  <c r="R1883" i="1"/>
  <c r="R6970" i="1"/>
  <c r="R2714" i="1"/>
  <c r="R4001" i="1"/>
  <c r="R4833" i="1"/>
  <c r="R1468" i="1"/>
  <c r="R1884" i="1"/>
  <c r="R8542" i="1"/>
  <c r="R2715" i="1"/>
  <c r="R8930" i="1"/>
  <c r="R8931" i="1"/>
  <c r="R4834" i="1"/>
  <c r="R5249" i="1"/>
  <c r="R6971" i="1"/>
  <c r="R3145" i="1"/>
  <c r="R9370" i="1"/>
  <c r="R4411" i="1"/>
  <c r="R8932" i="1"/>
  <c r="R3146" i="1"/>
  <c r="R4002" i="1"/>
  <c r="R5693" i="1"/>
  <c r="R4003" i="1"/>
  <c r="R6544" i="1"/>
  <c r="R5250" i="1"/>
  <c r="R4004" i="1"/>
  <c r="R8543" i="1"/>
  <c r="R6116" i="1"/>
  <c r="R4005" i="1"/>
  <c r="R1469" i="1"/>
  <c r="R1470" i="1"/>
  <c r="R3594" i="1"/>
  <c r="R1046" i="1"/>
  <c r="R5251" i="1"/>
  <c r="R9768" i="1"/>
  <c r="R629" i="1"/>
  <c r="R6972" i="1"/>
  <c r="R1471" i="1"/>
  <c r="R2716" i="1"/>
  <c r="R6545" i="1"/>
  <c r="R5252" i="1"/>
  <c r="R4835" i="1"/>
  <c r="R1472" i="1"/>
  <c r="R1047" i="1"/>
  <c r="R6546" i="1"/>
  <c r="R7360" i="1"/>
  <c r="R6547" i="1"/>
  <c r="R6973" i="1"/>
  <c r="R5694" i="1"/>
  <c r="R8544" i="1"/>
  <c r="R2325" i="1"/>
  <c r="R6117" i="1"/>
  <c r="R1473" i="1"/>
  <c r="R3595" i="1"/>
  <c r="R1885" i="1"/>
  <c r="R8158" i="1"/>
  <c r="R1048" i="1"/>
  <c r="R5253" i="1"/>
  <c r="R8545" i="1"/>
  <c r="R5695" i="1"/>
  <c r="R8159" i="1"/>
  <c r="R8546" i="1"/>
  <c r="R1886" i="1"/>
  <c r="R1474" i="1"/>
  <c r="R6974" i="1"/>
  <c r="R1049" i="1"/>
  <c r="R2326" i="1"/>
  <c r="R8160" i="1"/>
  <c r="R7361" i="1"/>
  <c r="R5696" i="1"/>
  <c r="R8933" i="1"/>
  <c r="R8547" i="1"/>
  <c r="R9371" i="1"/>
  <c r="R5697" i="1"/>
  <c r="R4836" i="1"/>
  <c r="R1050" i="1"/>
  <c r="R2327" i="1"/>
  <c r="R1887" i="1"/>
  <c r="R7770" i="1"/>
  <c r="R6975" i="1"/>
  <c r="R4412" i="1"/>
  <c r="R7362" i="1"/>
  <c r="R4006" i="1"/>
  <c r="R2328" i="1"/>
  <c r="R9984" i="1"/>
  <c r="R4413" i="1"/>
  <c r="R3596" i="1"/>
  <c r="R1051" i="1"/>
  <c r="R4007" i="1"/>
  <c r="R7771" i="1"/>
  <c r="R4008" i="1"/>
  <c r="R4414" i="1"/>
  <c r="R4415" i="1"/>
  <c r="R8161" i="1"/>
  <c r="R2717" i="1"/>
  <c r="R2718" i="1"/>
  <c r="R1888" i="1"/>
  <c r="R7363" i="1"/>
  <c r="R1052" i="1"/>
  <c r="R6118" i="1"/>
  <c r="R7364" i="1"/>
  <c r="R1053" i="1"/>
  <c r="R4009" i="1"/>
  <c r="R8162" i="1"/>
  <c r="R3597" i="1"/>
  <c r="R1475" i="1"/>
  <c r="R5698" i="1"/>
  <c r="R8548" i="1"/>
  <c r="R6119" i="1"/>
  <c r="R7365" i="1"/>
  <c r="R630" i="1"/>
  <c r="R9372" i="1"/>
  <c r="R1054" i="1"/>
  <c r="R3598" i="1"/>
  <c r="R1476" i="1"/>
  <c r="R3599" i="1"/>
  <c r="R2719" i="1"/>
  <c r="R3147" i="1"/>
  <c r="R3600" i="1"/>
  <c r="R222" i="1"/>
  <c r="R7772" i="1"/>
  <c r="R1889" i="1"/>
  <c r="R6120" i="1"/>
  <c r="R8163" i="1"/>
  <c r="R1477" i="1"/>
  <c r="R5254" i="1"/>
  <c r="R5699" i="1"/>
  <c r="R6548" i="1"/>
  <c r="R3148" i="1"/>
  <c r="R4416" i="1"/>
  <c r="R3601" i="1"/>
  <c r="R4837" i="1"/>
  <c r="R4010" i="1"/>
  <c r="R6121" i="1"/>
  <c r="R2329" i="1"/>
  <c r="R4417" i="1"/>
  <c r="R1890" i="1"/>
  <c r="R3149" i="1"/>
  <c r="R3602" i="1"/>
  <c r="R6549" i="1"/>
  <c r="R3150" i="1"/>
  <c r="R5255" i="1"/>
  <c r="R9373" i="1"/>
  <c r="R1891" i="1"/>
  <c r="R7773" i="1"/>
  <c r="R3151" i="1"/>
  <c r="R8549" i="1"/>
  <c r="R8550" i="1"/>
  <c r="R1055" i="1"/>
  <c r="R223" i="1"/>
  <c r="R4418" i="1"/>
  <c r="R6550" i="1"/>
  <c r="R6122" i="1"/>
  <c r="R1892" i="1"/>
  <c r="R3603" i="1"/>
  <c r="R8934" i="1"/>
  <c r="R6976" i="1"/>
  <c r="R8935" i="1"/>
  <c r="R6123" i="1"/>
  <c r="R3604" i="1"/>
  <c r="R9374" i="1"/>
  <c r="R8936" i="1"/>
  <c r="R7774" i="1"/>
  <c r="R7775" i="1"/>
  <c r="R7776" i="1"/>
  <c r="R4838" i="1"/>
  <c r="R2720" i="1"/>
  <c r="R9375" i="1"/>
  <c r="R6977" i="1"/>
  <c r="R3152" i="1"/>
  <c r="R8937" i="1"/>
  <c r="R3605" i="1"/>
  <c r="R2721" i="1"/>
  <c r="R9769" i="1"/>
  <c r="R6124" i="1"/>
  <c r="R8938" i="1"/>
  <c r="R5700" i="1"/>
  <c r="R7366" i="1"/>
  <c r="R6125" i="1"/>
  <c r="R4839" i="1"/>
  <c r="R5256" i="1"/>
  <c r="R8551" i="1"/>
  <c r="R4011" i="1"/>
  <c r="R5701" i="1"/>
  <c r="R4012" i="1"/>
  <c r="R2722" i="1"/>
  <c r="R224" i="1"/>
  <c r="R225" i="1"/>
  <c r="R631" i="1"/>
  <c r="R2723" i="1"/>
  <c r="R226" i="1"/>
  <c r="R8552" i="1"/>
  <c r="R6978" i="1"/>
  <c r="R1893" i="1"/>
  <c r="R9770" i="1"/>
  <c r="R5702" i="1"/>
  <c r="R5257" i="1"/>
  <c r="R5258" i="1"/>
  <c r="R7367" i="1"/>
  <c r="R7368" i="1"/>
  <c r="R632" i="1"/>
  <c r="R5259" i="1"/>
  <c r="R3153" i="1"/>
  <c r="R9376" i="1"/>
  <c r="R6979" i="1"/>
  <c r="R633" i="1"/>
  <c r="R1894" i="1"/>
  <c r="R5260" i="1"/>
  <c r="R1478" i="1"/>
  <c r="R4013" i="1"/>
  <c r="R7777" i="1"/>
  <c r="R5261" i="1"/>
  <c r="R2330" i="1"/>
  <c r="R1895" i="1"/>
  <c r="R7778" i="1"/>
  <c r="R3154" i="1"/>
  <c r="R5703" i="1"/>
  <c r="R6126" i="1"/>
  <c r="R1896" i="1"/>
  <c r="R7779" i="1"/>
  <c r="R6127" i="1"/>
  <c r="R9771" i="1"/>
  <c r="R5262" i="1"/>
  <c r="R227" i="1"/>
  <c r="R5704" i="1"/>
  <c r="R7780" i="1"/>
  <c r="R7781" i="1"/>
  <c r="R6980" i="1"/>
  <c r="R8939" i="1"/>
  <c r="R8164" i="1"/>
  <c r="R1056" i="1"/>
  <c r="R4419" i="1"/>
  <c r="R9772" i="1"/>
  <c r="R8553" i="1"/>
  <c r="R9377" i="1"/>
  <c r="R9773" i="1"/>
  <c r="R5263" i="1"/>
  <c r="R4420" i="1"/>
  <c r="R8554" i="1"/>
  <c r="R1057" i="1"/>
  <c r="R4421" i="1"/>
  <c r="R4840" i="1"/>
  <c r="R5705" i="1"/>
  <c r="R3155" i="1"/>
  <c r="R228" i="1"/>
  <c r="R3606" i="1"/>
  <c r="R4014" i="1"/>
  <c r="R9378" i="1"/>
  <c r="R7369" i="1"/>
  <c r="R1897" i="1"/>
  <c r="R5264" i="1"/>
  <c r="R229" i="1"/>
  <c r="R5706" i="1"/>
  <c r="R4422" i="1"/>
  <c r="R1058" i="1"/>
  <c r="R1059" i="1"/>
  <c r="R8555" i="1"/>
  <c r="R8165" i="1"/>
  <c r="R6128" i="1"/>
  <c r="R6551" i="1"/>
  <c r="R9379" i="1"/>
  <c r="R2724" i="1"/>
  <c r="R230" i="1"/>
  <c r="R5265" i="1"/>
  <c r="R1060" i="1"/>
  <c r="R4423" i="1"/>
  <c r="R3156" i="1"/>
  <c r="R7370" i="1"/>
  <c r="R5266" i="1"/>
  <c r="R2725" i="1"/>
  <c r="R6552" i="1"/>
  <c r="R7782" i="1"/>
  <c r="R5267" i="1"/>
  <c r="R4424" i="1"/>
  <c r="R8166" i="1"/>
  <c r="R6553" i="1"/>
  <c r="R6129" i="1"/>
  <c r="R2726" i="1"/>
  <c r="R7371" i="1"/>
  <c r="R1479" i="1"/>
  <c r="R634" i="1"/>
  <c r="R3157" i="1"/>
  <c r="R231" i="1"/>
  <c r="R8167" i="1"/>
  <c r="R6130" i="1"/>
  <c r="R5707" i="1"/>
  <c r="R4841" i="1"/>
  <c r="R8168" i="1"/>
  <c r="R8940" i="1"/>
  <c r="R6981" i="1"/>
  <c r="R9380" i="1"/>
  <c r="R9774" i="1"/>
  <c r="R1480" i="1"/>
  <c r="R6554" i="1"/>
  <c r="R9381" i="1"/>
  <c r="R1061" i="1"/>
  <c r="R8941" i="1"/>
  <c r="R8942" i="1"/>
  <c r="R7372" i="1"/>
  <c r="R3607" i="1"/>
  <c r="R6982" i="1"/>
  <c r="R3608" i="1"/>
  <c r="R2727" i="1"/>
  <c r="R2728" i="1"/>
  <c r="R5708" i="1"/>
  <c r="R9775" i="1"/>
  <c r="R8169" i="1"/>
  <c r="R8943" i="1"/>
  <c r="R7783" i="1"/>
  <c r="R4015" i="1"/>
  <c r="R3609" i="1"/>
  <c r="R4425" i="1"/>
  <c r="R9776" i="1"/>
  <c r="R232" i="1"/>
  <c r="R9382" i="1"/>
  <c r="R7784" i="1"/>
  <c r="R7373" i="1"/>
  <c r="R9777" i="1"/>
  <c r="R8170" i="1"/>
  <c r="R4426" i="1"/>
  <c r="R1898" i="1"/>
  <c r="R3610" i="1"/>
  <c r="R5709" i="1"/>
  <c r="R2331" i="1"/>
  <c r="R2332" i="1"/>
  <c r="R9383" i="1"/>
  <c r="R9384" i="1"/>
  <c r="R2729" i="1"/>
  <c r="R4842" i="1"/>
  <c r="R1899" i="1"/>
  <c r="R1900" i="1"/>
  <c r="R635" i="1"/>
  <c r="R4843" i="1"/>
  <c r="R4427" i="1"/>
  <c r="R8556" i="1"/>
  <c r="R3611" i="1"/>
  <c r="R8557" i="1"/>
  <c r="R9385" i="1"/>
  <c r="R4428" i="1"/>
  <c r="R5268" i="1"/>
  <c r="R3158" i="1"/>
  <c r="R7374" i="1"/>
  <c r="R7375" i="1"/>
  <c r="R4429" i="1"/>
  <c r="R4430" i="1"/>
  <c r="R8558" i="1"/>
  <c r="R3159" i="1"/>
  <c r="R2730" i="1"/>
  <c r="R1481" i="1"/>
  <c r="R3612" i="1"/>
  <c r="R8559" i="1"/>
  <c r="R4431" i="1"/>
  <c r="R636" i="1"/>
  <c r="R1482" i="1"/>
  <c r="R5269" i="1"/>
  <c r="R1483" i="1"/>
  <c r="R5710" i="1"/>
  <c r="R8944" i="1"/>
  <c r="R1484" i="1"/>
  <c r="R4844" i="1"/>
  <c r="R2333" i="1"/>
  <c r="R5270" i="1"/>
  <c r="R1901" i="1"/>
  <c r="R8171" i="1"/>
  <c r="R233" i="1"/>
  <c r="R2731" i="1"/>
  <c r="R4432" i="1"/>
  <c r="R1485" i="1"/>
  <c r="R9778" i="1"/>
  <c r="R6555" i="1"/>
  <c r="R2732" i="1"/>
  <c r="R9779" i="1"/>
  <c r="R6131" i="1"/>
  <c r="R9780" i="1"/>
  <c r="R4433" i="1"/>
  <c r="R8172" i="1"/>
  <c r="R9386" i="1"/>
  <c r="R9781" i="1"/>
  <c r="R4016" i="1"/>
  <c r="R7376" i="1"/>
  <c r="R8945" i="1"/>
  <c r="R4017" i="1"/>
  <c r="R2334" i="1"/>
  <c r="R9985" i="1"/>
  <c r="R5271" i="1"/>
  <c r="R8173" i="1"/>
  <c r="R9387" i="1"/>
  <c r="R1486" i="1"/>
  <c r="R3160" i="1"/>
  <c r="R4845" i="1"/>
  <c r="R8174" i="1"/>
  <c r="R4846" i="1"/>
  <c r="R1062" i="1"/>
  <c r="R4434" i="1"/>
  <c r="R1487" i="1"/>
  <c r="R8175" i="1"/>
  <c r="R2733" i="1"/>
  <c r="R9388" i="1"/>
  <c r="R2335" i="1"/>
  <c r="R8560" i="1"/>
  <c r="R9782" i="1"/>
  <c r="R4847" i="1"/>
  <c r="R6983" i="1"/>
  <c r="R9389" i="1"/>
  <c r="R7377" i="1"/>
  <c r="R9390" i="1"/>
  <c r="R3613" i="1"/>
  <c r="R7785" i="1"/>
  <c r="R8176" i="1"/>
  <c r="R1488" i="1"/>
  <c r="R7786" i="1"/>
  <c r="R7378" i="1"/>
  <c r="R2734" i="1"/>
  <c r="R9391" i="1"/>
  <c r="R637" i="1"/>
  <c r="R9986" i="1"/>
  <c r="R2336" i="1"/>
  <c r="R8561" i="1"/>
  <c r="R6984" i="1"/>
  <c r="R6556" i="1"/>
  <c r="R1063" i="1"/>
  <c r="R6557" i="1"/>
  <c r="R3161" i="1"/>
  <c r="R7787" i="1"/>
  <c r="R1489" i="1"/>
  <c r="R9392" i="1"/>
  <c r="R8177" i="1"/>
  <c r="R2337" i="1"/>
  <c r="R3162" i="1"/>
  <c r="R3163" i="1"/>
  <c r="R3614" i="1"/>
  <c r="R2735" i="1"/>
  <c r="R8178" i="1"/>
  <c r="R2736" i="1"/>
  <c r="R6985" i="1"/>
  <c r="R4018" i="1"/>
  <c r="R2338" i="1"/>
  <c r="R8946" i="1"/>
  <c r="R638" i="1"/>
  <c r="R7379" i="1"/>
  <c r="R9783" i="1"/>
  <c r="R6558" i="1"/>
  <c r="R2737" i="1"/>
  <c r="R5711" i="1"/>
  <c r="R9393" i="1"/>
  <c r="R5272" i="1"/>
  <c r="R6559" i="1"/>
  <c r="R5273" i="1"/>
  <c r="R4435" i="1"/>
  <c r="R3164" i="1"/>
  <c r="R2738" i="1"/>
  <c r="R1902" i="1"/>
  <c r="R8947" i="1"/>
  <c r="R4848" i="1"/>
  <c r="R2739" i="1"/>
  <c r="R9987" i="1"/>
  <c r="R234" i="1"/>
  <c r="R7380" i="1"/>
  <c r="R9394" i="1"/>
  <c r="R5274" i="1"/>
  <c r="R1064" i="1"/>
  <c r="R7788" i="1"/>
  <c r="R4436" i="1"/>
  <c r="R4019" i="1"/>
  <c r="R1065" i="1"/>
  <c r="R235" i="1"/>
  <c r="R1066" i="1"/>
  <c r="R3615" i="1"/>
  <c r="R4020" i="1"/>
  <c r="R2339" i="1"/>
  <c r="R639" i="1"/>
  <c r="R7789" i="1"/>
  <c r="R2340" i="1"/>
  <c r="R9784" i="1"/>
  <c r="R8179" i="1"/>
  <c r="R8180" i="1"/>
  <c r="R7790" i="1"/>
  <c r="R2740" i="1"/>
  <c r="R3616" i="1"/>
  <c r="R8181" i="1"/>
  <c r="R7791" i="1"/>
  <c r="R3165" i="1"/>
  <c r="R6132" i="1"/>
  <c r="R1067" i="1"/>
  <c r="R3617" i="1"/>
  <c r="R6133" i="1"/>
  <c r="R8562" i="1"/>
  <c r="R236" i="1"/>
  <c r="R640" i="1"/>
  <c r="R7792" i="1"/>
  <c r="R5275" i="1"/>
  <c r="R6560" i="1"/>
  <c r="R4437" i="1"/>
  <c r="R3618" i="1"/>
  <c r="R4849" i="1"/>
  <c r="R6561" i="1"/>
  <c r="R4438" i="1"/>
  <c r="R4021" i="1"/>
  <c r="R5276" i="1"/>
  <c r="R9395" i="1"/>
  <c r="R3619" i="1"/>
  <c r="R4439" i="1"/>
  <c r="R1068" i="1"/>
  <c r="R4440" i="1"/>
  <c r="R8182" i="1"/>
  <c r="R7381" i="1"/>
  <c r="R5277" i="1"/>
  <c r="R1490" i="1"/>
  <c r="R5712" i="1"/>
  <c r="R1491" i="1"/>
  <c r="R8183" i="1"/>
  <c r="R9785" i="1"/>
  <c r="R3166" i="1"/>
  <c r="R2341" i="1"/>
  <c r="R5278" i="1"/>
  <c r="R8563" i="1"/>
  <c r="R4022" i="1"/>
  <c r="R1903" i="1"/>
  <c r="R9786" i="1"/>
  <c r="R1904" i="1"/>
  <c r="R4850" i="1"/>
  <c r="R6986" i="1"/>
  <c r="R1905" i="1"/>
  <c r="R5279" i="1"/>
  <c r="R1906" i="1"/>
  <c r="R8564" i="1"/>
  <c r="R2741" i="1"/>
  <c r="R2342" i="1"/>
  <c r="R6562" i="1"/>
  <c r="R9988" i="1"/>
  <c r="R8948" i="1"/>
  <c r="R6987" i="1"/>
  <c r="R8184" i="1"/>
  <c r="R9787" i="1"/>
  <c r="R4023" i="1"/>
  <c r="R9396" i="1"/>
  <c r="R8185" i="1"/>
  <c r="R6988" i="1"/>
  <c r="R8949" i="1"/>
  <c r="R6563" i="1"/>
  <c r="R3620" i="1"/>
  <c r="R1907" i="1"/>
  <c r="R8565" i="1"/>
  <c r="R1492" i="1"/>
  <c r="R9989" i="1"/>
  <c r="R8950" i="1"/>
  <c r="R3621" i="1"/>
  <c r="R2742" i="1"/>
  <c r="R4441" i="1"/>
  <c r="R8951" i="1"/>
  <c r="R641" i="1"/>
  <c r="R8952" i="1"/>
  <c r="R6989" i="1"/>
  <c r="R3622" i="1"/>
  <c r="R2743" i="1"/>
  <c r="R1908" i="1"/>
  <c r="R8566" i="1"/>
  <c r="R3623" i="1"/>
  <c r="R1069" i="1"/>
  <c r="R4851" i="1"/>
  <c r="R5713" i="1"/>
  <c r="R7382" i="1"/>
  <c r="R4024" i="1"/>
  <c r="R8567" i="1"/>
  <c r="R8186" i="1"/>
  <c r="R2744" i="1"/>
  <c r="R2343" i="1"/>
  <c r="R2344" i="1"/>
  <c r="R5280" i="1"/>
  <c r="R7383" i="1"/>
  <c r="R5714" i="1"/>
  <c r="R9788" i="1"/>
  <c r="R9789" i="1"/>
  <c r="R9790" i="1"/>
  <c r="R4442" i="1"/>
  <c r="R8187" i="1"/>
  <c r="R4025" i="1"/>
  <c r="R237" i="1"/>
  <c r="R1493" i="1"/>
  <c r="R6564" i="1"/>
  <c r="R1070" i="1"/>
  <c r="R8188" i="1"/>
  <c r="R4443" i="1"/>
  <c r="R8568" i="1"/>
  <c r="R4444" i="1"/>
  <c r="R2345" i="1"/>
  <c r="R8953" i="1"/>
  <c r="R7384" i="1"/>
  <c r="R4445" i="1"/>
  <c r="R1494" i="1"/>
  <c r="R8569" i="1"/>
  <c r="R6990" i="1"/>
  <c r="R5281" i="1"/>
  <c r="R2745" i="1"/>
  <c r="R4852" i="1"/>
  <c r="R1909" i="1"/>
  <c r="R5715" i="1"/>
  <c r="R2346" i="1"/>
  <c r="R2746" i="1"/>
  <c r="R9791" i="1"/>
  <c r="R6565" i="1"/>
  <c r="R3167" i="1"/>
  <c r="R4446" i="1"/>
  <c r="R642" i="1"/>
  <c r="R2747" i="1"/>
  <c r="R6134" i="1"/>
  <c r="R6991" i="1"/>
  <c r="R3624" i="1"/>
  <c r="R8570" i="1"/>
  <c r="R4853" i="1"/>
  <c r="R3625" i="1"/>
  <c r="R1910" i="1"/>
  <c r="R8954" i="1"/>
  <c r="R643" i="1"/>
  <c r="R7385" i="1"/>
  <c r="R8955" i="1"/>
  <c r="R3626" i="1"/>
  <c r="R8189" i="1"/>
  <c r="R3627" i="1"/>
  <c r="R8190" i="1"/>
  <c r="R7386" i="1"/>
  <c r="R1071" i="1"/>
  <c r="R8956" i="1"/>
  <c r="R238" i="1"/>
  <c r="R8571" i="1"/>
  <c r="R5282" i="1"/>
  <c r="R4854" i="1"/>
  <c r="R4855" i="1"/>
  <c r="R239" i="1"/>
  <c r="R6566" i="1"/>
  <c r="R4447" i="1"/>
  <c r="R2748" i="1"/>
  <c r="R1072" i="1"/>
  <c r="R1911" i="1"/>
  <c r="R6567" i="1"/>
  <c r="R8191" i="1"/>
  <c r="R5716" i="1"/>
  <c r="R7387" i="1"/>
  <c r="R4448" i="1"/>
  <c r="R7793" i="1"/>
  <c r="R6135" i="1"/>
  <c r="R6568" i="1"/>
  <c r="R3628" i="1"/>
  <c r="R7388" i="1"/>
  <c r="R2347" i="1"/>
  <c r="R1495" i="1"/>
  <c r="R9792" i="1"/>
  <c r="R4449" i="1"/>
  <c r="R4026" i="1"/>
  <c r="R8957" i="1"/>
  <c r="R3629" i="1"/>
  <c r="R6569" i="1"/>
  <c r="R2348" i="1"/>
  <c r="R3168" i="1"/>
  <c r="R5283" i="1"/>
  <c r="R4450" i="1"/>
  <c r="R8572" i="1"/>
  <c r="R3169" i="1"/>
  <c r="R6992" i="1"/>
  <c r="R5717" i="1"/>
  <c r="R5284" i="1"/>
  <c r="R7794" i="1"/>
  <c r="R8573" i="1"/>
  <c r="R1073" i="1"/>
  <c r="R3630" i="1"/>
  <c r="R5285" i="1"/>
  <c r="R2749" i="1"/>
  <c r="R4451" i="1"/>
  <c r="R8574" i="1"/>
  <c r="R4027" i="1"/>
  <c r="R2750" i="1"/>
  <c r="R6993" i="1"/>
  <c r="R5286" i="1"/>
  <c r="R9793" i="1"/>
  <c r="R9397" i="1"/>
  <c r="R7389" i="1"/>
  <c r="R8575" i="1"/>
  <c r="R5287" i="1"/>
  <c r="R8576" i="1"/>
  <c r="R3631" i="1"/>
  <c r="R9398" i="1"/>
  <c r="R3632" i="1"/>
  <c r="R2349" i="1"/>
  <c r="R8958" i="1"/>
  <c r="R4452" i="1"/>
  <c r="R6570" i="1"/>
  <c r="R1074" i="1"/>
  <c r="R8959" i="1"/>
  <c r="R9399" i="1"/>
  <c r="R4028" i="1"/>
  <c r="R1912" i="1"/>
  <c r="R644" i="1"/>
  <c r="R6994" i="1"/>
  <c r="R9794" i="1"/>
  <c r="R6995" i="1"/>
  <c r="R7795" i="1"/>
  <c r="R1075" i="1"/>
  <c r="R1913" i="1"/>
  <c r="R1914" i="1"/>
  <c r="R5288" i="1"/>
  <c r="R9400" i="1"/>
  <c r="R3633" i="1"/>
  <c r="R9401" i="1"/>
  <c r="R8960" i="1"/>
  <c r="R6571" i="1"/>
  <c r="R4029" i="1"/>
  <c r="R7796" i="1"/>
  <c r="R9402" i="1"/>
  <c r="R5289" i="1"/>
  <c r="R2350" i="1"/>
  <c r="R9795" i="1"/>
  <c r="R5290" i="1"/>
  <c r="R645" i="1"/>
  <c r="R1076" i="1"/>
  <c r="R1915" i="1"/>
  <c r="R4453" i="1"/>
  <c r="R3634" i="1"/>
  <c r="R9403" i="1"/>
  <c r="R4030" i="1"/>
  <c r="R1496" i="1"/>
  <c r="R1497" i="1"/>
  <c r="R240" i="1"/>
  <c r="R8961" i="1"/>
  <c r="R7797" i="1"/>
  <c r="R5291" i="1"/>
  <c r="R646" i="1"/>
  <c r="R241" i="1"/>
  <c r="R5718" i="1"/>
  <c r="R6996" i="1"/>
  <c r="R647" i="1"/>
  <c r="R7390" i="1"/>
  <c r="R5292" i="1"/>
  <c r="R4856" i="1"/>
  <c r="R7391" i="1"/>
  <c r="R648" i="1"/>
  <c r="R2751" i="1"/>
  <c r="R2752" i="1"/>
  <c r="R6572" i="1"/>
  <c r="R3635" i="1"/>
  <c r="R4031" i="1"/>
  <c r="R4857" i="1"/>
  <c r="R1077" i="1"/>
  <c r="R4858" i="1"/>
  <c r="R1916" i="1"/>
  <c r="R2351" i="1"/>
  <c r="R5719" i="1"/>
  <c r="R4859" i="1"/>
  <c r="R7798" i="1"/>
  <c r="R8192" i="1"/>
  <c r="R8577" i="1"/>
  <c r="R9796" i="1"/>
  <c r="R1498" i="1"/>
  <c r="R3636" i="1"/>
  <c r="R9404" i="1"/>
  <c r="R5720" i="1"/>
  <c r="R8193" i="1"/>
  <c r="R7799" i="1"/>
  <c r="R4032" i="1"/>
  <c r="R6136" i="1"/>
  <c r="R2352" i="1"/>
  <c r="R3170" i="1"/>
  <c r="R8194" i="1"/>
  <c r="R649" i="1"/>
  <c r="R2353" i="1"/>
  <c r="R242" i="1"/>
  <c r="R8578" i="1"/>
  <c r="R3637" i="1"/>
  <c r="R8195" i="1"/>
  <c r="R8962" i="1"/>
  <c r="R9405" i="1"/>
  <c r="R9797" i="1"/>
  <c r="R2753" i="1"/>
  <c r="R8196" i="1"/>
  <c r="R4860" i="1"/>
  <c r="R650" i="1"/>
  <c r="R7800" i="1"/>
  <c r="R8197" i="1"/>
  <c r="R2354" i="1"/>
  <c r="R4861" i="1"/>
  <c r="R5293" i="1"/>
  <c r="R6997" i="1"/>
  <c r="R1917" i="1"/>
  <c r="R8198" i="1"/>
  <c r="R6573" i="1"/>
  <c r="R7392" i="1"/>
  <c r="R9406" i="1"/>
  <c r="R3638" i="1"/>
  <c r="R4862" i="1"/>
  <c r="R3171" i="1"/>
  <c r="R6998" i="1"/>
  <c r="R4454" i="1"/>
  <c r="R6999" i="1"/>
  <c r="R5294" i="1"/>
  <c r="R1078" i="1"/>
  <c r="R243" i="1"/>
  <c r="R2754" i="1"/>
  <c r="R2755" i="1"/>
  <c r="R6137" i="1"/>
  <c r="R3639" i="1"/>
  <c r="R4033" i="1"/>
  <c r="R7000" i="1"/>
  <c r="R2355" i="1"/>
  <c r="R1499" i="1"/>
  <c r="R7393" i="1"/>
  <c r="R1500" i="1"/>
  <c r="R8963" i="1"/>
  <c r="R6138" i="1"/>
  <c r="R9798" i="1"/>
  <c r="R5295" i="1"/>
  <c r="R2356" i="1"/>
  <c r="R7801" i="1"/>
  <c r="R1918" i="1"/>
  <c r="R7394" i="1"/>
  <c r="R8579" i="1"/>
  <c r="R3640" i="1"/>
  <c r="R5296" i="1"/>
  <c r="R8964" i="1"/>
  <c r="R651" i="1"/>
  <c r="R3172" i="1"/>
  <c r="R2357" i="1"/>
  <c r="R8965" i="1"/>
  <c r="R8199" i="1"/>
  <c r="R9799" i="1"/>
  <c r="R7802" i="1"/>
  <c r="R1079" i="1"/>
  <c r="R7395" i="1"/>
  <c r="R2756" i="1"/>
  <c r="R7396" i="1"/>
  <c r="R9407" i="1"/>
  <c r="R9990" i="1"/>
  <c r="R6574" i="1"/>
  <c r="R1501" i="1"/>
  <c r="R4455" i="1"/>
  <c r="R4034" i="1"/>
  <c r="R1080" i="1"/>
  <c r="R2358" i="1"/>
  <c r="R7803" i="1"/>
  <c r="R9408" i="1"/>
  <c r="R5721" i="1"/>
  <c r="R1502" i="1"/>
  <c r="R1081" i="1"/>
  <c r="R1503" i="1"/>
  <c r="R2359" i="1"/>
  <c r="R2757" i="1"/>
  <c r="R8200" i="1"/>
  <c r="R1082" i="1"/>
  <c r="R2360" i="1"/>
  <c r="R4863" i="1"/>
  <c r="R8580" i="1"/>
  <c r="R7804" i="1"/>
  <c r="R3641" i="1"/>
  <c r="R3642" i="1"/>
  <c r="R5722" i="1"/>
  <c r="R9409" i="1"/>
  <c r="R7001" i="1"/>
  <c r="R8581" i="1"/>
  <c r="R1919" i="1"/>
  <c r="R6139" i="1"/>
  <c r="R244" i="1"/>
  <c r="R2758" i="1"/>
  <c r="R8201" i="1"/>
  <c r="R8582" i="1"/>
  <c r="R5723" i="1"/>
  <c r="R4864" i="1"/>
  <c r="R5724" i="1"/>
  <c r="R8966" i="1"/>
  <c r="R5725" i="1"/>
  <c r="R652" i="1"/>
  <c r="R5297" i="1"/>
  <c r="R5298" i="1"/>
  <c r="R9410" i="1"/>
  <c r="R7397" i="1"/>
  <c r="R7805" i="1"/>
  <c r="R8202" i="1"/>
  <c r="R4456" i="1"/>
  <c r="R9411" i="1"/>
  <c r="R4865" i="1"/>
  <c r="R4035" i="1"/>
  <c r="R5726" i="1"/>
  <c r="R7806" i="1"/>
  <c r="R8967" i="1"/>
  <c r="R7002" i="1"/>
  <c r="R8583" i="1"/>
  <c r="R8203" i="1"/>
  <c r="R653" i="1"/>
  <c r="R4036" i="1"/>
  <c r="R7398" i="1"/>
  <c r="R8584" i="1"/>
  <c r="R9991" i="1"/>
  <c r="R5727" i="1"/>
  <c r="R2759" i="1"/>
  <c r="R8585" i="1"/>
  <c r="R6575" i="1"/>
  <c r="R1504" i="1"/>
  <c r="R8968" i="1"/>
  <c r="R4457" i="1"/>
  <c r="R3643" i="1"/>
  <c r="R3644" i="1"/>
  <c r="R6576" i="1"/>
  <c r="R3645" i="1"/>
  <c r="R9412" i="1"/>
  <c r="R5299" i="1"/>
  <c r="R4037" i="1"/>
  <c r="R2361" i="1"/>
  <c r="R6140" i="1"/>
  <c r="R654" i="1"/>
  <c r="R9992" i="1"/>
  <c r="R655" i="1"/>
  <c r="R2362" i="1"/>
  <c r="R5728" i="1"/>
  <c r="R2760" i="1"/>
  <c r="R4866" i="1"/>
  <c r="R5729" i="1"/>
  <c r="R6141" i="1"/>
  <c r="R1083" i="1"/>
  <c r="R7807" i="1"/>
  <c r="R8586" i="1"/>
  <c r="R2761" i="1"/>
  <c r="R5730" i="1"/>
  <c r="R1920" i="1"/>
  <c r="R2363" i="1"/>
  <c r="R2762" i="1"/>
  <c r="R8587" i="1"/>
  <c r="R8588" i="1"/>
  <c r="R9413" i="1"/>
  <c r="R9993" i="1"/>
  <c r="R5731" i="1"/>
  <c r="R2364" i="1"/>
  <c r="R7399" i="1"/>
  <c r="R9800" i="1"/>
  <c r="R4458" i="1"/>
  <c r="R6577" i="1"/>
  <c r="R1084" i="1"/>
  <c r="R1085" i="1"/>
  <c r="R6578" i="1"/>
  <c r="R7400" i="1"/>
  <c r="R2365" i="1"/>
  <c r="R5732" i="1"/>
  <c r="R6579" i="1"/>
  <c r="R7401" i="1"/>
  <c r="R2763" i="1"/>
  <c r="R4459" i="1"/>
  <c r="R6580" i="1"/>
  <c r="R4867" i="1"/>
  <c r="R9801" i="1"/>
  <c r="R5300" i="1"/>
  <c r="R9802" i="1"/>
  <c r="R3173" i="1"/>
  <c r="R1086" i="1"/>
  <c r="R7402" i="1"/>
  <c r="R7403" i="1"/>
  <c r="R1921" i="1"/>
  <c r="R1087" i="1"/>
  <c r="R1922" i="1"/>
  <c r="R3174" i="1"/>
  <c r="R4460" i="1"/>
  <c r="R1505" i="1"/>
  <c r="R1506" i="1"/>
  <c r="R2764" i="1"/>
  <c r="R6142" i="1"/>
  <c r="R7808" i="1"/>
  <c r="R7003" i="1"/>
  <c r="R4038" i="1"/>
  <c r="R2765" i="1"/>
  <c r="R9414" i="1"/>
  <c r="R656" i="1"/>
  <c r="R3175" i="1"/>
  <c r="R7404" i="1"/>
  <c r="R1088" i="1"/>
  <c r="R2766" i="1"/>
  <c r="R7405" i="1"/>
  <c r="R4461" i="1"/>
  <c r="R5301" i="1"/>
  <c r="R8589" i="1"/>
  <c r="R7406" i="1"/>
  <c r="R4868" i="1"/>
  <c r="R5733" i="1"/>
  <c r="R245" i="1"/>
  <c r="R4462" i="1"/>
  <c r="R7004" i="1"/>
  <c r="R2767" i="1"/>
  <c r="R5302" i="1"/>
  <c r="R1923" i="1"/>
  <c r="R2366" i="1"/>
  <c r="R6581" i="1"/>
  <c r="R657" i="1"/>
  <c r="R8969" i="1"/>
  <c r="R4039" i="1"/>
  <c r="R6143" i="1"/>
  <c r="R3176" i="1"/>
  <c r="R1924" i="1"/>
  <c r="R4869" i="1"/>
  <c r="R5303" i="1"/>
  <c r="R1925" i="1"/>
  <c r="R6144" i="1"/>
  <c r="R6582" i="1"/>
  <c r="R246" i="1"/>
  <c r="R247" i="1"/>
  <c r="R2367" i="1"/>
  <c r="R248" i="1"/>
  <c r="R1926" i="1"/>
  <c r="R7407" i="1"/>
  <c r="R6583" i="1"/>
  <c r="R1507" i="1"/>
  <c r="R3646" i="1"/>
  <c r="R8590" i="1"/>
  <c r="R249" i="1"/>
  <c r="R8204" i="1"/>
  <c r="R9803" i="1"/>
  <c r="R1927" i="1"/>
  <c r="R1089" i="1"/>
  <c r="R6145" i="1"/>
  <c r="R2368" i="1"/>
  <c r="R250" i="1"/>
  <c r="R7408" i="1"/>
  <c r="R2768" i="1"/>
  <c r="R4870" i="1"/>
  <c r="R6146" i="1"/>
  <c r="R7409" i="1"/>
  <c r="R5734" i="1"/>
  <c r="R4463" i="1"/>
  <c r="R6584" i="1"/>
  <c r="R8591" i="1"/>
  <c r="R1508" i="1"/>
  <c r="R9415" i="1"/>
  <c r="R6585" i="1"/>
  <c r="R2369" i="1"/>
  <c r="R5304" i="1"/>
  <c r="R8592" i="1"/>
  <c r="R9804" i="1"/>
  <c r="R1928" i="1"/>
  <c r="R251" i="1"/>
  <c r="R4464" i="1"/>
  <c r="R6147" i="1"/>
  <c r="R252" i="1"/>
  <c r="R6586" i="1"/>
  <c r="R2769" i="1"/>
  <c r="R9805" i="1"/>
  <c r="R9806" i="1"/>
  <c r="R1090" i="1"/>
  <c r="R253" i="1"/>
  <c r="R6148" i="1"/>
  <c r="R1509" i="1"/>
  <c r="R2770" i="1"/>
  <c r="R6587" i="1"/>
  <c r="R4040" i="1"/>
  <c r="R254" i="1"/>
  <c r="R1091" i="1"/>
  <c r="R6588" i="1"/>
  <c r="R7809" i="1"/>
  <c r="R3647" i="1"/>
  <c r="R658" i="1"/>
  <c r="R5305" i="1"/>
  <c r="R9416" i="1"/>
  <c r="R9417" i="1"/>
  <c r="R4041" i="1"/>
  <c r="R3177" i="1"/>
  <c r="R4871" i="1"/>
  <c r="R9807" i="1"/>
  <c r="R6149" i="1"/>
  <c r="R7005" i="1"/>
  <c r="R1929" i="1"/>
  <c r="R9994" i="1"/>
  <c r="R7810" i="1"/>
  <c r="R255" i="1"/>
  <c r="R6150" i="1"/>
  <c r="R8970" i="1"/>
  <c r="R4872" i="1"/>
  <c r="R1930" i="1"/>
  <c r="R7006" i="1"/>
  <c r="R3648" i="1"/>
  <c r="R2370" i="1"/>
  <c r="R9995" i="1"/>
  <c r="R8593" i="1"/>
  <c r="R2371" i="1"/>
  <c r="R8594" i="1"/>
  <c r="R8595" i="1"/>
  <c r="R7410" i="1"/>
  <c r="R9418" i="1"/>
  <c r="R7411" i="1"/>
  <c r="R256" i="1"/>
  <c r="R4465" i="1"/>
  <c r="R7007" i="1"/>
  <c r="R6589" i="1"/>
  <c r="R9996" i="1"/>
  <c r="R9808" i="1"/>
  <c r="R1510" i="1"/>
  <c r="R3649" i="1"/>
  <c r="R7412" i="1"/>
  <c r="R8205" i="1"/>
  <c r="R3650" i="1"/>
  <c r="R1511" i="1"/>
  <c r="R5306" i="1"/>
  <c r="R8971" i="1"/>
  <c r="R3178" i="1"/>
  <c r="R7413" i="1"/>
  <c r="R6151" i="1"/>
  <c r="R8596" i="1"/>
  <c r="R1512" i="1"/>
  <c r="R6152" i="1"/>
  <c r="R2372" i="1"/>
  <c r="R9419" i="1"/>
  <c r="R9420" i="1"/>
  <c r="R1513" i="1"/>
  <c r="R7414" i="1"/>
  <c r="R9809" i="1"/>
  <c r="R659" i="1"/>
  <c r="R3179" i="1"/>
  <c r="R1092" i="1"/>
  <c r="R3180" i="1"/>
  <c r="R9810" i="1"/>
  <c r="R4466" i="1"/>
  <c r="R3651" i="1"/>
  <c r="R8597" i="1"/>
  <c r="R6153" i="1"/>
  <c r="R1093" i="1"/>
  <c r="R1094" i="1"/>
  <c r="R1095" i="1"/>
  <c r="R6154" i="1"/>
  <c r="R9811" i="1"/>
  <c r="R8598" i="1"/>
  <c r="R9812" i="1"/>
  <c r="R5307" i="1"/>
  <c r="R3181" i="1"/>
  <c r="R6590" i="1"/>
  <c r="R6155" i="1"/>
  <c r="R660" i="1"/>
  <c r="R2373" i="1"/>
  <c r="R4042" i="1"/>
  <c r="R257" i="1"/>
  <c r="R2771" i="1"/>
  <c r="R7008" i="1"/>
  <c r="R7009" i="1"/>
  <c r="R2772" i="1"/>
  <c r="R4043" i="1"/>
  <c r="R2773" i="1"/>
  <c r="R2774" i="1"/>
  <c r="R7415" i="1"/>
  <c r="R9813" i="1"/>
  <c r="R6591" i="1"/>
  <c r="R258" i="1"/>
  <c r="R9421" i="1"/>
  <c r="R2374" i="1"/>
  <c r="R6592" i="1"/>
  <c r="R661" i="1"/>
  <c r="R9814" i="1"/>
  <c r="R5308" i="1"/>
  <c r="R9422" i="1"/>
  <c r="R1931" i="1"/>
  <c r="R662" i="1"/>
  <c r="R5735" i="1"/>
  <c r="R8206" i="1"/>
  <c r="R1096" i="1"/>
  <c r="R7010" i="1"/>
  <c r="R7416" i="1"/>
  <c r="R4467" i="1"/>
  <c r="R9815" i="1"/>
  <c r="R6593" i="1"/>
  <c r="R663" i="1"/>
  <c r="R7811" i="1"/>
  <c r="R9816" i="1"/>
  <c r="R5309" i="1"/>
  <c r="R8972" i="1"/>
  <c r="R6156" i="1"/>
  <c r="R259" i="1"/>
  <c r="R8599" i="1"/>
  <c r="R7812" i="1"/>
  <c r="R1514" i="1"/>
  <c r="R4873" i="1"/>
  <c r="R7417" i="1"/>
  <c r="R4044" i="1"/>
  <c r="R664" i="1"/>
  <c r="R4874" i="1"/>
  <c r="R6594" i="1"/>
  <c r="R1097" i="1"/>
  <c r="R4468" i="1"/>
  <c r="R6595" i="1"/>
  <c r="R4875" i="1"/>
  <c r="R7418" i="1"/>
  <c r="R8600" i="1"/>
  <c r="R4469" i="1"/>
  <c r="R3652" i="1"/>
  <c r="R4470" i="1"/>
  <c r="R9817" i="1"/>
  <c r="R5736" i="1"/>
  <c r="R5310" i="1"/>
  <c r="R5737" i="1"/>
  <c r="R9818" i="1"/>
  <c r="R9819" i="1"/>
  <c r="R6596" i="1"/>
  <c r="R3182" i="1"/>
  <c r="R3183" i="1"/>
  <c r="R6597" i="1"/>
  <c r="R1098" i="1"/>
  <c r="R1515" i="1"/>
  <c r="R5311" i="1"/>
  <c r="R6598" i="1"/>
  <c r="R3653" i="1"/>
  <c r="R5312" i="1"/>
  <c r="R1932" i="1"/>
  <c r="R3184" i="1"/>
  <c r="R5738" i="1"/>
  <c r="R5313" i="1"/>
  <c r="R9820" i="1"/>
  <c r="R8207" i="1"/>
  <c r="R3185" i="1"/>
  <c r="R1516" i="1"/>
  <c r="R9821" i="1"/>
  <c r="R8973" i="1"/>
  <c r="R1517" i="1"/>
  <c r="R4045" i="1"/>
  <c r="R7419" i="1"/>
  <c r="R8208" i="1"/>
  <c r="R1518" i="1"/>
  <c r="R4876" i="1"/>
  <c r="R5739" i="1"/>
  <c r="R3654" i="1"/>
  <c r="R5314" i="1"/>
  <c r="R6599" i="1"/>
  <c r="R8974" i="1"/>
  <c r="R1519" i="1"/>
  <c r="R1520" i="1"/>
  <c r="R5315" i="1"/>
  <c r="R8601" i="1"/>
  <c r="R7420" i="1"/>
  <c r="R5740" i="1"/>
  <c r="R1521" i="1"/>
  <c r="R1933" i="1"/>
  <c r="R7421" i="1"/>
  <c r="R8209" i="1"/>
  <c r="R8210" i="1"/>
  <c r="R4877" i="1"/>
  <c r="R8975" i="1"/>
  <c r="R7422" i="1"/>
  <c r="R9423" i="1"/>
  <c r="R3655" i="1"/>
  <c r="R4046" i="1"/>
  <c r="R8602" i="1"/>
  <c r="R7011" i="1"/>
  <c r="R6157" i="1"/>
  <c r="R4047" i="1"/>
  <c r="R5741" i="1"/>
  <c r="R9424" i="1"/>
  <c r="R1934" i="1"/>
  <c r="R7012" i="1"/>
  <c r="R6158" i="1"/>
  <c r="R2775" i="1"/>
  <c r="R7423" i="1"/>
  <c r="R4878" i="1"/>
  <c r="R9822" i="1"/>
  <c r="R6600" i="1"/>
  <c r="R260" i="1"/>
  <c r="R5742" i="1"/>
  <c r="R1935" i="1"/>
  <c r="R3656" i="1"/>
  <c r="R4879" i="1"/>
  <c r="R1936" i="1"/>
  <c r="R9823" i="1"/>
  <c r="R4880" i="1"/>
  <c r="R1099" i="1"/>
  <c r="R5316" i="1"/>
  <c r="R6601" i="1"/>
  <c r="R261" i="1"/>
  <c r="R1100" i="1"/>
  <c r="R2776" i="1"/>
  <c r="R1101" i="1"/>
  <c r="R4471" i="1"/>
  <c r="R6159" i="1"/>
  <c r="R1102" i="1"/>
  <c r="R3186" i="1"/>
  <c r="R4881" i="1"/>
  <c r="R4048" i="1"/>
  <c r="R6160" i="1"/>
  <c r="R5317" i="1"/>
  <c r="R262" i="1"/>
  <c r="R3187" i="1"/>
  <c r="R3188" i="1"/>
  <c r="R4472" i="1"/>
  <c r="R8603" i="1"/>
  <c r="R6602" i="1"/>
  <c r="R6603" i="1"/>
  <c r="R4882" i="1"/>
  <c r="R3189" i="1"/>
  <c r="R1522" i="1"/>
  <c r="R8604" i="1"/>
  <c r="R7424" i="1"/>
  <c r="R9425" i="1"/>
  <c r="R7425" i="1"/>
  <c r="R8605" i="1"/>
  <c r="R4473" i="1"/>
  <c r="R6604" i="1"/>
  <c r="R7013" i="1"/>
  <c r="R7426" i="1"/>
  <c r="R9426" i="1"/>
  <c r="R2375" i="1"/>
  <c r="R2376" i="1"/>
  <c r="R9427" i="1"/>
  <c r="R8211" i="1"/>
  <c r="R665" i="1"/>
  <c r="R7427" i="1"/>
  <c r="R3190" i="1"/>
  <c r="R2377" i="1"/>
  <c r="R5743" i="1"/>
  <c r="R666" i="1"/>
  <c r="R3657" i="1"/>
  <c r="R7428" i="1"/>
  <c r="R4883" i="1"/>
  <c r="R5744" i="1"/>
  <c r="R5318" i="1"/>
  <c r="R667" i="1"/>
  <c r="R4474" i="1"/>
  <c r="R2777" i="1"/>
  <c r="R668" i="1"/>
  <c r="R9997" i="1"/>
  <c r="R4884" i="1"/>
  <c r="R2378" i="1"/>
  <c r="R3658" i="1"/>
  <c r="R7813" i="1"/>
  <c r="R1103" i="1"/>
  <c r="R5319" i="1"/>
  <c r="R4885" i="1"/>
  <c r="R8976" i="1"/>
  <c r="R669" i="1"/>
  <c r="R1523" i="1"/>
  <c r="R4049" i="1"/>
  <c r="R4050" i="1"/>
  <c r="R4475" i="1"/>
  <c r="R4476" i="1"/>
  <c r="R3191" i="1"/>
  <c r="R2379" i="1"/>
  <c r="R2380" i="1"/>
  <c r="R670" i="1"/>
  <c r="R2381" i="1"/>
  <c r="R8606" i="1"/>
  <c r="R1937" i="1"/>
  <c r="R5320" i="1"/>
  <c r="R2382" i="1"/>
  <c r="R1938" i="1"/>
  <c r="R2778" i="1"/>
  <c r="R4886" i="1"/>
  <c r="R263" i="1"/>
  <c r="R8212" i="1"/>
  <c r="R7814" i="1"/>
  <c r="R1939" i="1"/>
  <c r="R3659" i="1"/>
  <c r="R5321" i="1"/>
  <c r="R9824" i="1"/>
  <c r="R1940" i="1"/>
  <c r="R8213" i="1"/>
  <c r="R4887" i="1"/>
  <c r="R264" i="1"/>
  <c r="R4888" i="1"/>
  <c r="R9998" i="1"/>
  <c r="R5745" i="1"/>
  <c r="R4889" i="1"/>
  <c r="R3660" i="1"/>
  <c r="R4051" i="1"/>
  <c r="R1941" i="1"/>
  <c r="R8607" i="1"/>
  <c r="R265" i="1"/>
  <c r="R4890" i="1"/>
  <c r="R5322" i="1"/>
  <c r="R1942" i="1"/>
  <c r="R5323" i="1"/>
  <c r="R9825" i="1"/>
  <c r="R8214" i="1"/>
  <c r="R1943" i="1"/>
  <c r="R8608" i="1"/>
  <c r="R1104" i="1"/>
  <c r="R6605" i="1"/>
  <c r="R2779" i="1"/>
  <c r="R5324" i="1"/>
  <c r="R1944" i="1"/>
  <c r="R9428" i="1"/>
  <c r="R6161" i="1"/>
  <c r="R4052" i="1"/>
  <c r="R2780" i="1"/>
  <c r="R6162" i="1"/>
  <c r="R3661" i="1"/>
  <c r="R8609" i="1"/>
  <c r="R9429" i="1"/>
  <c r="R8610" i="1"/>
  <c r="R2781" i="1"/>
  <c r="R8215" i="1"/>
  <c r="R6163" i="1"/>
  <c r="R5746" i="1"/>
  <c r="R2782" i="1"/>
  <c r="R1105" i="1"/>
  <c r="R5747" i="1"/>
  <c r="R7815" i="1"/>
  <c r="R2783" i="1"/>
  <c r="R7429" i="1"/>
  <c r="R2383" i="1"/>
  <c r="R8216" i="1"/>
  <c r="R8217" i="1"/>
  <c r="R3662" i="1"/>
  <c r="R7430" i="1"/>
  <c r="R1945" i="1"/>
  <c r="R1524" i="1"/>
  <c r="R8611" i="1"/>
  <c r="R8977" i="1"/>
  <c r="R1106" i="1"/>
  <c r="R8218" i="1"/>
  <c r="R2784" i="1"/>
  <c r="R7014" i="1"/>
  <c r="R7816" i="1"/>
  <c r="R5748" i="1"/>
  <c r="R2384" i="1"/>
  <c r="R6606" i="1"/>
  <c r="R6164" i="1"/>
  <c r="R3192" i="1"/>
  <c r="R8612" i="1"/>
  <c r="R9826" i="1"/>
  <c r="R3663" i="1"/>
  <c r="R266" i="1"/>
  <c r="R7015" i="1"/>
  <c r="R9827" i="1"/>
  <c r="R4477" i="1"/>
  <c r="R5749" i="1"/>
  <c r="R2785" i="1"/>
  <c r="R4891" i="1"/>
  <c r="R2385" i="1"/>
  <c r="R5325" i="1"/>
  <c r="R4053" i="1"/>
  <c r="R4054" i="1"/>
  <c r="R2786" i="1"/>
  <c r="R3193" i="1"/>
  <c r="R5326" i="1"/>
  <c r="R9828" i="1"/>
  <c r="R267" i="1"/>
  <c r="R9829" i="1"/>
  <c r="R8978" i="1"/>
  <c r="R4478" i="1"/>
  <c r="R4479" i="1"/>
  <c r="R4480" i="1"/>
  <c r="R3664" i="1"/>
  <c r="R268" i="1"/>
  <c r="R1107" i="1"/>
  <c r="R6607" i="1"/>
  <c r="R1108" i="1"/>
  <c r="R9430" i="1"/>
  <c r="R269" i="1"/>
  <c r="R3194" i="1"/>
  <c r="R3195" i="1"/>
  <c r="R7016" i="1"/>
  <c r="R2386" i="1"/>
  <c r="R671" i="1"/>
  <c r="R3196" i="1"/>
  <c r="R9830" i="1"/>
  <c r="R2387" i="1"/>
  <c r="R9831" i="1"/>
  <c r="R9832" i="1"/>
  <c r="R5750" i="1"/>
  <c r="R6608" i="1"/>
  <c r="R2388" i="1"/>
  <c r="R1525" i="1"/>
  <c r="R8219" i="1"/>
  <c r="R672" i="1"/>
  <c r="R7431" i="1"/>
  <c r="R7432" i="1"/>
  <c r="R8613" i="1"/>
  <c r="R8979" i="1"/>
  <c r="R3197" i="1"/>
  <c r="R673" i="1"/>
  <c r="R8220" i="1"/>
  <c r="R8980" i="1"/>
  <c r="R2389" i="1"/>
  <c r="R2390" i="1"/>
  <c r="R5751" i="1"/>
  <c r="R9833" i="1"/>
  <c r="R8614" i="1"/>
  <c r="R1946" i="1"/>
  <c r="R7433" i="1"/>
  <c r="R5327" i="1"/>
  <c r="R1947" i="1"/>
  <c r="R4481" i="1"/>
  <c r="R3665" i="1"/>
  <c r="R1109" i="1"/>
  <c r="R4892" i="1"/>
  <c r="R8615" i="1"/>
  <c r="R7017" i="1"/>
  <c r="R3198" i="1"/>
  <c r="R8616" i="1"/>
  <c r="R3666" i="1"/>
  <c r="R8981" i="1"/>
  <c r="R270" i="1"/>
  <c r="R3667" i="1"/>
  <c r="R5328" i="1"/>
  <c r="R2787" i="1"/>
  <c r="R2788" i="1"/>
  <c r="R8617" i="1"/>
  <c r="R6609" i="1"/>
  <c r="R6165" i="1"/>
  <c r="R7018" i="1"/>
  <c r="R7434" i="1"/>
  <c r="R7019" i="1"/>
  <c r="R9834" i="1"/>
  <c r="R2789" i="1"/>
  <c r="R1948" i="1"/>
  <c r="R7817" i="1"/>
  <c r="R5752" i="1"/>
  <c r="R1110" i="1"/>
  <c r="R4482" i="1"/>
  <c r="R8618" i="1"/>
  <c r="R2391" i="1"/>
  <c r="R8619" i="1"/>
  <c r="R8221" i="1"/>
  <c r="R9999" i="1"/>
  <c r="R6166" i="1"/>
  <c r="R8982" i="1"/>
  <c r="R7818" i="1"/>
  <c r="R3668" i="1"/>
  <c r="R8620" i="1"/>
  <c r="R1949" i="1"/>
  <c r="R6167" i="1"/>
  <c r="R3669" i="1"/>
  <c r="R4483" i="1"/>
  <c r="R4893" i="1"/>
  <c r="R2790" i="1"/>
  <c r="R1111" i="1"/>
  <c r="R7435" i="1"/>
  <c r="R3670" i="1"/>
  <c r="R2791" i="1"/>
  <c r="R3199" i="1"/>
  <c r="R3671" i="1"/>
  <c r="R7819" i="1"/>
  <c r="R4055" i="1"/>
  <c r="R9835" i="1"/>
  <c r="R9431" i="1"/>
  <c r="R3200" i="1"/>
  <c r="R2792" i="1"/>
  <c r="R6168" i="1"/>
  <c r="R9836" i="1"/>
  <c r="R674" i="1"/>
  <c r="R5753" i="1"/>
  <c r="R9432" i="1"/>
  <c r="R2793" i="1"/>
  <c r="R2794" i="1"/>
  <c r="R1950" i="1"/>
  <c r="R8222" i="1"/>
  <c r="R6610" i="1"/>
  <c r="R2795" i="1"/>
  <c r="R5754" i="1"/>
  <c r="R8621" i="1"/>
  <c r="R4484" i="1"/>
  <c r="R8223" i="1"/>
  <c r="R2796" i="1"/>
  <c r="R2797" i="1"/>
  <c r="R2798" i="1"/>
  <c r="R5755" i="1"/>
  <c r="R7020" i="1"/>
  <c r="R8224" i="1"/>
  <c r="R675" i="1"/>
  <c r="R7021" i="1"/>
  <c r="R9433" i="1"/>
  <c r="R5329" i="1"/>
  <c r="R4485" i="1"/>
  <c r="R2392" i="1"/>
  <c r="R5330" i="1"/>
  <c r="R6169" i="1"/>
  <c r="R9434" i="1"/>
  <c r="R4486" i="1"/>
  <c r="R9435" i="1"/>
  <c r="R7436" i="1"/>
  <c r="R8622" i="1"/>
  <c r="R2799" i="1"/>
  <c r="R1112" i="1"/>
  <c r="R4894" i="1"/>
  <c r="R10000" i="1"/>
  <c r="R8623" i="1"/>
  <c r="R2800" i="1"/>
  <c r="R7437" i="1"/>
  <c r="R5331" i="1"/>
  <c r="R7438" i="1"/>
  <c r="R4056" i="1"/>
  <c r="R2393" i="1"/>
  <c r="R7439" i="1"/>
  <c r="R2801" i="1"/>
  <c r="R6170" i="1"/>
  <c r="R2394" i="1"/>
  <c r="R2802" i="1"/>
  <c r="R1526" i="1"/>
  <c r="R4895" i="1"/>
  <c r="R2395" i="1"/>
  <c r="R4057" i="1"/>
  <c r="R271" i="1"/>
  <c r="R1113" i="1"/>
  <c r="R1527" i="1"/>
  <c r="R1528" i="1"/>
  <c r="R5756" i="1"/>
  <c r="R2396" i="1"/>
  <c r="R7440" i="1"/>
  <c r="R4487" i="1"/>
  <c r="R7441" i="1"/>
  <c r="R8983" i="1"/>
  <c r="R1114" i="1"/>
  <c r="R7022" i="1"/>
  <c r="R2397" i="1"/>
  <c r="R7023" i="1"/>
  <c r="R8624" i="1"/>
  <c r="R2803" i="1"/>
  <c r="R676" i="1"/>
  <c r="R2398" i="1"/>
  <c r="R7820" i="1"/>
  <c r="R9837" i="1"/>
  <c r="R4896" i="1"/>
  <c r="R9436" i="1"/>
  <c r="R7821" i="1"/>
  <c r="R9437" i="1"/>
  <c r="R6171" i="1"/>
  <c r="R3201" i="1"/>
  <c r="R8225" i="1"/>
  <c r="R4058" i="1"/>
  <c r="R7442" i="1"/>
  <c r="R6172" i="1"/>
  <c r="R2399" i="1"/>
  <c r="R3672" i="1"/>
  <c r="R1951" i="1"/>
  <c r="R8625" i="1"/>
  <c r="R272" i="1"/>
  <c r="R6611" i="1"/>
  <c r="R677" i="1"/>
  <c r="R6612" i="1"/>
  <c r="R5757" i="1"/>
  <c r="R8984" i="1"/>
  <c r="R8626" i="1"/>
  <c r="R7024" i="1"/>
  <c r="R5332" i="1"/>
  <c r="R7025" i="1"/>
  <c r="R1952" i="1"/>
  <c r="R3673" i="1"/>
  <c r="R10001" i="1"/>
  <c r="R1529" i="1"/>
  <c r="R4059" i="1"/>
  <c r="R8985" i="1"/>
  <c r="R3202" i="1"/>
  <c r="R3674" i="1"/>
  <c r="R3203" i="1"/>
  <c r="R3204" i="1"/>
  <c r="R678" i="1"/>
  <c r="R6613" i="1"/>
  <c r="R8986" i="1"/>
  <c r="R4060" i="1"/>
  <c r="R8226" i="1"/>
  <c r="R4061" i="1"/>
  <c r="R5758" i="1"/>
  <c r="R7822" i="1"/>
  <c r="R4897" i="1"/>
  <c r="R8627" i="1"/>
  <c r="R8227" i="1"/>
  <c r="R8987" i="1"/>
  <c r="R7443" i="1"/>
  <c r="R1115" i="1"/>
  <c r="R2804" i="1"/>
  <c r="R9438" i="1"/>
  <c r="R2805" i="1"/>
  <c r="R1116" i="1"/>
  <c r="R3675" i="1"/>
  <c r="R4062" i="1"/>
  <c r="R7823" i="1"/>
  <c r="R6614" i="1"/>
  <c r="R3205" i="1"/>
  <c r="R1530" i="1"/>
  <c r="R9439" i="1"/>
  <c r="R2806" i="1"/>
  <c r="R6173" i="1"/>
  <c r="R1531" i="1"/>
  <c r="R1953" i="1"/>
  <c r="R5333" i="1"/>
  <c r="R4063" i="1"/>
  <c r="R3676" i="1"/>
  <c r="R9838" i="1"/>
  <c r="R1117" i="1"/>
  <c r="R7824" i="1"/>
  <c r="R8988" i="1"/>
  <c r="R7444" i="1"/>
  <c r="R4064" i="1"/>
  <c r="R9440" i="1"/>
  <c r="R273" i="1"/>
  <c r="R4065" i="1"/>
  <c r="R9839" i="1"/>
  <c r="R2400" i="1"/>
  <c r="R274" i="1"/>
  <c r="R3206" i="1"/>
  <c r="R7445" i="1"/>
  <c r="R3677" i="1"/>
  <c r="R1954" i="1"/>
  <c r="R3678" i="1"/>
  <c r="R7825" i="1"/>
  <c r="R1532" i="1"/>
  <c r="R4066" i="1"/>
  <c r="R3679" i="1"/>
  <c r="R8989" i="1"/>
  <c r="R275" i="1"/>
  <c r="R6174" i="1"/>
  <c r="R276" i="1"/>
  <c r="R8628" i="1"/>
  <c r="R1533" i="1"/>
  <c r="R7826" i="1"/>
  <c r="R4488" i="1"/>
  <c r="R3680" i="1"/>
  <c r="R8990" i="1"/>
  <c r="R6175" i="1"/>
  <c r="R7827" i="1"/>
  <c r="R1118" i="1"/>
  <c r="R6615" i="1"/>
  <c r="R1955" i="1"/>
  <c r="R3681" i="1"/>
  <c r="R7026" i="1"/>
  <c r="R8991" i="1"/>
  <c r="R8992" i="1"/>
  <c r="R4489" i="1"/>
  <c r="R1956" i="1"/>
  <c r="R679" i="1"/>
  <c r="R1119" i="1"/>
  <c r="R3682" i="1"/>
  <c r="R9441" i="1"/>
  <c r="R7446" i="1"/>
  <c r="R9840" i="1"/>
  <c r="R3207" i="1"/>
  <c r="R2807" i="1"/>
  <c r="R4067" i="1"/>
  <c r="R5759" i="1"/>
  <c r="R8629" i="1"/>
  <c r="R6176" i="1"/>
  <c r="R1957" i="1"/>
  <c r="R2808" i="1"/>
  <c r="R2401" i="1"/>
  <c r="R1120" i="1"/>
  <c r="R1121" i="1"/>
  <c r="R6177" i="1"/>
  <c r="R6616" i="1"/>
  <c r="R8630" i="1"/>
  <c r="R1534" i="1"/>
  <c r="R4068" i="1"/>
  <c r="R3683" i="1"/>
  <c r="R7027" i="1"/>
  <c r="R2809" i="1"/>
  <c r="R2402" i="1"/>
  <c r="R1122" i="1"/>
  <c r="R680" i="1"/>
  <c r="R1958" i="1"/>
  <c r="R8993" i="1"/>
  <c r="R4898" i="1"/>
  <c r="R8228" i="1"/>
  <c r="R1123" i="1"/>
  <c r="R2403" i="1"/>
  <c r="R9841" i="1"/>
  <c r="R8229" i="1"/>
  <c r="R8994" i="1"/>
  <c r="R8995" i="1"/>
  <c r="R681" i="1"/>
  <c r="R1124" i="1"/>
  <c r="R2810" i="1"/>
  <c r="R4899" i="1"/>
  <c r="R277" i="1"/>
  <c r="R1125" i="1"/>
  <c r="R278" i="1"/>
  <c r="R7028" i="1"/>
  <c r="R2811" i="1"/>
  <c r="R5760" i="1"/>
  <c r="R682" i="1"/>
  <c r="R9842" i="1"/>
  <c r="R6617" i="1"/>
  <c r="R9843" i="1"/>
  <c r="R279" i="1"/>
  <c r="E6" i="5"/>
  <c r="E3" i="5"/>
  <c r="Q2404" i="1"/>
  <c r="Q280" i="1"/>
  <c r="Q2812" i="1"/>
  <c r="Q7029" i="1"/>
  <c r="Q7030" i="1"/>
  <c r="Q8631" i="1"/>
  <c r="Q3684" i="1"/>
  <c r="Q2" i="1"/>
  <c r="Q2813" i="1"/>
  <c r="Q1959" i="1"/>
  <c r="Q9442" i="1"/>
  <c r="Q281" i="1"/>
  <c r="Q5334" i="1"/>
  <c r="Q8230" i="1"/>
  <c r="Q2814" i="1"/>
  <c r="Q3" i="1"/>
  <c r="Q5761" i="1"/>
  <c r="Q1535" i="1"/>
  <c r="Q4" i="1"/>
  <c r="Q1126" i="1"/>
  <c r="Q9443" i="1"/>
  <c r="Q683" i="1"/>
  <c r="Q282" i="1"/>
  <c r="Q1960" i="1"/>
  <c r="Q6618" i="1"/>
  <c r="Q4069" i="1"/>
  <c r="Q1536" i="1"/>
  <c r="Q684" i="1"/>
  <c r="Q6178" i="1"/>
  <c r="Q4490" i="1"/>
  <c r="Q1537" i="1"/>
  <c r="Q8231" i="1"/>
  <c r="Q5762" i="1"/>
  <c r="Q1961" i="1"/>
  <c r="Q5" i="1"/>
  <c r="Q685" i="1"/>
  <c r="Q6" i="1"/>
  <c r="Q1538" i="1"/>
  <c r="Q686" i="1"/>
  <c r="Q1962" i="1"/>
  <c r="Q3685" i="1"/>
  <c r="Q1127" i="1"/>
  <c r="Q5763" i="1"/>
  <c r="Q7447" i="1"/>
  <c r="Q1963" i="1"/>
  <c r="Q283" i="1"/>
  <c r="Q7828" i="1"/>
  <c r="Q7448" i="1"/>
  <c r="Q7829" i="1"/>
  <c r="Q8996" i="1"/>
  <c r="Q8632" i="1"/>
  <c r="Q3208" i="1"/>
  <c r="Q5764" i="1"/>
  <c r="Q1964" i="1"/>
  <c r="Q7" i="1"/>
  <c r="Q7830" i="1"/>
  <c r="Q8" i="1"/>
  <c r="Q1128" i="1"/>
  <c r="Q9444" i="1"/>
  <c r="Q6619" i="1"/>
  <c r="Q4070" i="1"/>
  <c r="Q9844" i="1"/>
  <c r="Q3209" i="1"/>
  <c r="Q8997" i="1"/>
  <c r="Q1129" i="1"/>
  <c r="Q9845" i="1"/>
  <c r="Q9846" i="1"/>
  <c r="Q5335" i="1"/>
  <c r="Q4491" i="1"/>
  <c r="Q2405" i="1"/>
  <c r="Q7449" i="1"/>
  <c r="Q8232" i="1"/>
  <c r="Q8633" i="1"/>
  <c r="Q4900" i="1"/>
  <c r="Q3210" i="1"/>
  <c r="Q4901" i="1"/>
  <c r="Q5336" i="1"/>
  <c r="Q2815" i="1"/>
  <c r="Q1130" i="1"/>
  <c r="Q9445" i="1"/>
  <c r="Q1539" i="1"/>
  <c r="Q4492" i="1"/>
  <c r="Q5765" i="1"/>
  <c r="Q5337" i="1"/>
  <c r="Q6179" i="1"/>
  <c r="Q1965" i="1"/>
  <c r="Q4493" i="1"/>
  <c r="Q7031" i="1"/>
  <c r="Q9" i="1"/>
  <c r="Q6180" i="1"/>
  <c r="Q687" i="1"/>
  <c r="Q3686" i="1"/>
  <c r="Q4071" i="1"/>
  <c r="Q1966" i="1"/>
  <c r="Q7032" i="1"/>
  <c r="Q4072" i="1"/>
  <c r="Q2406" i="1"/>
  <c r="Q1131" i="1"/>
  <c r="Q1540" i="1"/>
  <c r="Q4073" i="1"/>
  <c r="Q5766" i="1"/>
  <c r="Q6620" i="1"/>
  <c r="Q7033" i="1"/>
  <c r="Q7450" i="1"/>
  <c r="Q8634" i="1"/>
  <c r="Q688" i="1"/>
  <c r="Q1132" i="1"/>
  <c r="Q4902" i="1"/>
  <c r="Q2816" i="1"/>
  <c r="Q10" i="1"/>
  <c r="Q6621" i="1"/>
  <c r="Q689" i="1"/>
  <c r="Q4903" i="1"/>
  <c r="Q8635" i="1"/>
  <c r="Q11" i="1"/>
  <c r="Q1967" i="1"/>
  <c r="Q5338" i="1"/>
  <c r="Q3687" i="1"/>
  <c r="Q9847" i="1"/>
  <c r="Q6181" i="1"/>
  <c r="Q8636" i="1"/>
  <c r="Q8998" i="1"/>
  <c r="Q5767" i="1"/>
  <c r="Q12" i="1"/>
  <c r="Q2407" i="1"/>
  <c r="Q4494" i="1"/>
  <c r="Q6622" i="1"/>
  <c r="Q8233" i="1"/>
  <c r="Q6623" i="1"/>
  <c r="Q1968" i="1"/>
  <c r="Q8999" i="1"/>
  <c r="Q7831" i="1"/>
  <c r="Q1541" i="1"/>
  <c r="Q1133" i="1"/>
  <c r="Q4074" i="1"/>
  <c r="Q1134" i="1"/>
  <c r="Q9446" i="1"/>
  <c r="Q5768" i="1"/>
  <c r="Q8234" i="1"/>
  <c r="Q4075" i="1"/>
  <c r="Q13" i="1"/>
  <c r="Q7832" i="1"/>
  <c r="Q1542" i="1"/>
  <c r="Q7034" i="1"/>
  <c r="Q1135" i="1"/>
  <c r="Q8235" i="1"/>
  <c r="Q3688" i="1"/>
  <c r="Q9447" i="1"/>
  <c r="Q2408" i="1"/>
  <c r="Q4495" i="1"/>
  <c r="Q4076" i="1"/>
  <c r="Q1969" i="1"/>
  <c r="Q284" i="1"/>
  <c r="Q1136" i="1"/>
  <c r="Q9448" i="1"/>
  <c r="Q5339" i="1"/>
  <c r="Q3211" i="1"/>
  <c r="Q7035" i="1"/>
  <c r="Q4496" i="1"/>
  <c r="Q4497" i="1"/>
  <c r="Q285" i="1"/>
  <c r="Q4498" i="1"/>
  <c r="Q7036" i="1"/>
  <c r="Q5769" i="1"/>
  <c r="Q14" i="1"/>
  <c r="Q4904" i="1"/>
  <c r="Q4499" i="1"/>
  <c r="Q5770" i="1"/>
  <c r="Q1543" i="1"/>
  <c r="Q2409" i="1"/>
  <c r="Q4077" i="1"/>
  <c r="Q9449" i="1"/>
  <c r="Q7037" i="1"/>
  <c r="Q7451" i="1"/>
  <c r="Q2817" i="1"/>
  <c r="Q9848" i="1"/>
  <c r="Q15" i="1"/>
  <c r="Q4078" i="1"/>
  <c r="Q9450" i="1"/>
  <c r="Q6182" i="1"/>
  <c r="Q5340" i="1"/>
  <c r="Q6183" i="1"/>
  <c r="Q1137" i="1"/>
  <c r="Q4079" i="1"/>
  <c r="Q2410" i="1"/>
  <c r="Q3689" i="1"/>
  <c r="Q6184" i="1"/>
  <c r="Q4080" i="1"/>
  <c r="Q5771" i="1"/>
  <c r="Q1544" i="1"/>
  <c r="Q6624" i="1"/>
  <c r="Q7452" i="1"/>
  <c r="Q3212" i="1"/>
  <c r="Q9000" i="1"/>
  <c r="Q4081" i="1"/>
  <c r="Q4905" i="1"/>
  <c r="Q7038" i="1"/>
  <c r="Q2818" i="1"/>
  <c r="Q1545" i="1"/>
  <c r="Q4082" i="1"/>
  <c r="Q2411" i="1"/>
  <c r="Q6185" i="1"/>
  <c r="Q4906" i="1"/>
  <c r="Q9451" i="1"/>
  <c r="Q9001" i="1"/>
  <c r="Q2412" i="1"/>
  <c r="Q3213" i="1"/>
  <c r="Q1138" i="1"/>
  <c r="Q690" i="1"/>
  <c r="Q16" i="1"/>
  <c r="Q4500" i="1"/>
  <c r="Q9002" i="1"/>
  <c r="Q9452" i="1"/>
  <c r="Q9003" i="1"/>
  <c r="Q7039" i="1"/>
  <c r="Q3214" i="1"/>
  <c r="Q5341" i="1"/>
  <c r="Q7833" i="1"/>
  <c r="Q5772" i="1"/>
  <c r="Q7453" i="1"/>
  <c r="Q3215" i="1"/>
  <c r="Q6186" i="1"/>
  <c r="Q8637" i="1"/>
  <c r="Q7834" i="1"/>
  <c r="Q2819" i="1"/>
  <c r="Q5342" i="1"/>
  <c r="Q3690" i="1"/>
  <c r="Q7454" i="1"/>
  <c r="Q17" i="1"/>
  <c r="Q8236" i="1"/>
  <c r="Q1546" i="1"/>
  <c r="Q6187" i="1"/>
  <c r="Q8237" i="1"/>
  <c r="Q9849" i="1"/>
  <c r="Q9004" i="1"/>
  <c r="Q4083" i="1"/>
  <c r="Q8638" i="1"/>
  <c r="Q4907" i="1"/>
  <c r="Q4501" i="1"/>
  <c r="Q8639" i="1"/>
  <c r="Q286" i="1"/>
  <c r="Q18" i="1"/>
  <c r="Q2820" i="1"/>
  <c r="Q19" i="1"/>
  <c r="Q6625" i="1"/>
  <c r="Q3216" i="1"/>
  <c r="Q1139" i="1"/>
  <c r="Q1970" i="1"/>
  <c r="Q1140" i="1"/>
  <c r="Q1141" i="1"/>
  <c r="Q5773" i="1"/>
  <c r="Q7040" i="1"/>
  <c r="Q5774" i="1"/>
  <c r="Q7041" i="1"/>
  <c r="Q20" i="1"/>
  <c r="Q1142" i="1"/>
  <c r="Q4908" i="1"/>
  <c r="Q4084" i="1"/>
  <c r="Q4502" i="1"/>
  <c r="Q4909" i="1"/>
  <c r="Q4503" i="1"/>
  <c r="Q4504" i="1"/>
  <c r="Q287" i="1"/>
  <c r="Q7455" i="1"/>
  <c r="Q9005" i="1"/>
  <c r="Q3691" i="1"/>
  <c r="Q1143" i="1"/>
  <c r="Q1971" i="1"/>
  <c r="Q4505" i="1"/>
  <c r="Q7042" i="1"/>
  <c r="Q7835" i="1"/>
  <c r="Q4085" i="1"/>
  <c r="Q4506" i="1"/>
  <c r="Q1972" i="1"/>
  <c r="Q6188" i="1"/>
  <c r="Q2821" i="1"/>
  <c r="Q4910" i="1"/>
  <c r="Q7456" i="1"/>
  <c r="Q5775" i="1"/>
  <c r="Q5343" i="1"/>
  <c r="Q3217" i="1"/>
  <c r="Q1144" i="1"/>
  <c r="Q8640" i="1"/>
  <c r="Q4086" i="1"/>
  <c r="Q4087" i="1"/>
  <c r="Q691" i="1"/>
  <c r="Q6189" i="1"/>
  <c r="Q2413" i="1"/>
  <c r="Q5344" i="1"/>
  <c r="Q288" i="1"/>
  <c r="Q7836" i="1"/>
  <c r="Q692" i="1"/>
  <c r="Q4507" i="1"/>
  <c r="Q8238" i="1"/>
  <c r="Q2822" i="1"/>
  <c r="Q4088" i="1"/>
  <c r="Q4089" i="1"/>
  <c r="Q2414" i="1"/>
  <c r="Q4090" i="1"/>
  <c r="Q1547" i="1"/>
  <c r="Q4091" i="1"/>
  <c r="Q9850" i="1"/>
  <c r="Q693" i="1"/>
  <c r="Q6626" i="1"/>
  <c r="Q8239" i="1"/>
  <c r="Q7043" i="1"/>
  <c r="Q289" i="1"/>
  <c r="Q4911" i="1"/>
  <c r="Q3218" i="1"/>
  <c r="Q3219" i="1"/>
  <c r="Q1973" i="1"/>
  <c r="Q9453" i="1"/>
  <c r="Q7044" i="1"/>
  <c r="Q5345" i="1"/>
  <c r="Q2415" i="1"/>
  <c r="Q8240" i="1"/>
  <c r="Q4508" i="1"/>
  <c r="Q1974" i="1"/>
  <c r="Q694" i="1"/>
  <c r="Q9454" i="1"/>
  <c r="Q3220" i="1"/>
  <c r="Q9851" i="1"/>
  <c r="Q5346" i="1"/>
  <c r="Q4912" i="1"/>
  <c r="Q8241" i="1"/>
  <c r="Q8242" i="1"/>
  <c r="Q4509" i="1"/>
  <c r="Q1145" i="1"/>
  <c r="Q6190" i="1"/>
  <c r="Q1975" i="1"/>
  <c r="Q2823" i="1"/>
  <c r="Q3221" i="1"/>
  <c r="Q6191" i="1"/>
  <c r="Q1976" i="1"/>
  <c r="Q1146" i="1"/>
  <c r="Q21" i="1"/>
  <c r="Q7045" i="1"/>
  <c r="Q8641" i="1"/>
  <c r="Q5776" i="1"/>
  <c r="Q8642" i="1"/>
  <c r="Q8243" i="1"/>
  <c r="Q1977" i="1"/>
  <c r="Q9852" i="1"/>
  <c r="Q3222" i="1"/>
  <c r="Q290" i="1"/>
  <c r="Q1978" i="1"/>
  <c r="Q5347" i="1"/>
  <c r="Q1548" i="1"/>
  <c r="Q4913" i="1"/>
  <c r="Q1979" i="1"/>
  <c r="Q1147" i="1"/>
  <c r="Q5348" i="1"/>
  <c r="Q3692" i="1"/>
  <c r="Q7837" i="1"/>
  <c r="Q5777" i="1"/>
  <c r="Q6192" i="1"/>
  <c r="Q7838" i="1"/>
  <c r="Q3223" i="1"/>
  <c r="Q8643" i="1"/>
  <c r="Q6627" i="1"/>
  <c r="Q3693" i="1"/>
  <c r="Q7839" i="1"/>
  <c r="Q9006" i="1"/>
  <c r="Q22" i="1"/>
  <c r="Q8644" i="1"/>
  <c r="Q7457" i="1"/>
  <c r="Q6628" i="1"/>
  <c r="Q3224" i="1"/>
  <c r="Q6629" i="1"/>
  <c r="Q4914" i="1"/>
  <c r="Q3694" i="1"/>
  <c r="Q6630" i="1"/>
  <c r="Q9853" i="1"/>
  <c r="Q4915" i="1"/>
  <c r="Q3225" i="1"/>
  <c r="Q3695" i="1"/>
  <c r="Q9007" i="1"/>
  <c r="Q23" i="1"/>
  <c r="Q1980" i="1"/>
  <c r="Q291" i="1"/>
  <c r="Q4092" i="1"/>
  <c r="Q292" i="1"/>
  <c r="Q2416" i="1"/>
  <c r="Q5349" i="1"/>
  <c r="Q8645" i="1"/>
  <c r="Q4093" i="1"/>
  <c r="Q1981" i="1"/>
  <c r="Q4916" i="1"/>
  <c r="Q6193" i="1"/>
  <c r="Q7840" i="1"/>
  <c r="Q3226" i="1"/>
  <c r="Q2824" i="1"/>
  <c r="Q1982" i="1"/>
  <c r="Q1983" i="1"/>
  <c r="Q293" i="1"/>
  <c r="Q1148" i="1"/>
  <c r="Q5350" i="1"/>
  <c r="Q6194" i="1"/>
  <c r="Q4510" i="1"/>
  <c r="Q695" i="1"/>
  <c r="Q8646" i="1"/>
  <c r="Q1149" i="1"/>
  <c r="Q8647" i="1"/>
  <c r="Q5351" i="1"/>
  <c r="Q3696" i="1"/>
  <c r="Q9008" i="1"/>
  <c r="Q3697" i="1"/>
  <c r="Q294" i="1"/>
  <c r="Q4917" i="1"/>
  <c r="Q9455" i="1"/>
  <c r="Q8244" i="1"/>
  <c r="Q696" i="1"/>
  <c r="Q8245" i="1"/>
  <c r="Q3698" i="1"/>
  <c r="Q7841" i="1"/>
  <c r="Q9456" i="1"/>
  <c r="Q24" i="1"/>
  <c r="Q4094" i="1"/>
  <c r="Q697" i="1"/>
  <c r="Q1549" i="1"/>
  <c r="Q7842" i="1"/>
  <c r="Q4095" i="1"/>
  <c r="Q4511" i="1"/>
  <c r="Q3699" i="1"/>
  <c r="Q698" i="1"/>
  <c r="Q5352" i="1"/>
  <c r="Q5778" i="1"/>
  <c r="Q2825" i="1"/>
  <c r="Q3700" i="1"/>
  <c r="Q3227" i="1"/>
  <c r="Q6195" i="1"/>
  <c r="Q4096" i="1"/>
  <c r="Q8648" i="1"/>
  <c r="Q6196" i="1"/>
  <c r="Q6197" i="1"/>
  <c r="Q6631" i="1"/>
  <c r="Q4097" i="1"/>
  <c r="Q7046" i="1"/>
  <c r="Q7458" i="1"/>
  <c r="Q4918" i="1"/>
  <c r="Q2417" i="1"/>
  <c r="Q2418" i="1"/>
  <c r="Q6632" i="1"/>
  <c r="Q1550" i="1"/>
  <c r="Q9009" i="1"/>
  <c r="Q6198" i="1"/>
  <c r="Q3701" i="1"/>
  <c r="Q4512" i="1"/>
  <c r="Q8649" i="1"/>
  <c r="Q9010" i="1"/>
  <c r="Q3228" i="1"/>
  <c r="Q7843" i="1"/>
  <c r="Q9011" i="1"/>
  <c r="Q2826" i="1"/>
  <c r="Q6199" i="1"/>
  <c r="Q4513" i="1"/>
  <c r="Q295" i="1"/>
  <c r="Q7047" i="1"/>
  <c r="Q9457" i="1"/>
  <c r="Q6200" i="1"/>
  <c r="Q6633" i="1"/>
  <c r="Q6634" i="1"/>
  <c r="Q9854" i="1"/>
  <c r="Q1984" i="1"/>
  <c r="Q9012" i="1"/>
  <c r="Q9013" i="1"/>
  <c r="Q8650" i="1"/>
  <c r="Q2827" i="1"/>
  <c r="Q6201" i="1"/>
  <c r="Q2828" i="1"/>
  <c r="Q2419" i="1"/>
  <c r="Q25" i="1"/>
  <c r="Q296" i="1"/>
  <c r="Q1551" i="1"/>
  <c r="Q8246" i="1"/>
  <c r="Q297" i="1"/>
  <c r="Q2829" i="1"/>
  <c r="Q2830" i="1"/>
  <c r="Q4514" i="1"/>
  <c r="Q8651" i="1"/>
  <c r="Q2831" i="1"/>
  <c r="Q1552" i="1"/>
  <c r="Q6635" i="1"/>
  <c r="Q1150" i="1"/>
  <c r="Q3702" i="1"/>
  <c r="Q1553" i="1"/>
  <c r="Q1985" i="1"/>
  <c r="Q1986" i="1"/>
  <c r="Q2832" i="1"/>
  <c r="Q4515" i="1"/>
  <c r="Q6202" i="1"/>
  <c r="Q2833" i="1"/>
  <c r="Q298" i="1"/>
  <c r="Q7459" i="1"/>
  <c r="Q4098" i="1"/>
  <c r="Q3703" i="1"/>
  <c r="Q299" i="1"/>
  <c r="Q2834" i="1"/>
  <c r="Q7844" i="1"/>
  <c r="Q9855" i="1"/>
  <c r="Q5779" i="1"/>
  <c r="Q2835" i="1"/>
  <c r="Q1987" i="1"/>
  <c r="Q1988" i="1"/>
  <c r="Q6636" i="1"/>
  <c r="Q4099" i="1"/>
  <c r="Q4516" i="1"/>
  <c r="Q5780" i="1"/>
  <c r="Q1989" i="1"/>
  <c r="Q4100" i="1"/>
  <c r="Q5781" i="1"/>
  <c r="Q4919" i="1"/>
  <c r="Q3229" i="1"/>
  <c r="Q9014" i="1"/>
  <c r="Q300" i="1"/>
  <c r="Q7845" i="1"/>
  <c r="Q4517" i="1"/>
  <c r="Q4518" i="1"/>
  <c r="Q1554" i="1"/>
  <c r="Q2420" i="1"/>
  <c r="Q2421" i="1"/>
  <c r="Q7846" i="1"/>
  <c r="Q1990" i="1"/>
  <c r="Q3230" i="1"/>
  <c r="Q9458" i="1"/>
  <c r="Q5782" i="1"/>
  <c r="Q2836" i="1"/>
  <c r="Q7048" i="1"/>
  <c r="Q5353" i="1"/>
  <c r="Q699" i="1"/>
  <c r="Q4519" i="1"/>
  <c r="Q9856" i="1"/>
  <c r="Q5354" i="1"/>
  <c r="Q4520" i="1"/>
  <c r="Q301" i="1"/>
  <c r="Q8652" i="1"/>
  <c r="Q9015" i="1"/>
  <c r="Q6203" i="1"/>
  <c r="Q9016" i="1"/>
  <c r="Q6637" i="1"/>
  <c r="Q9017" i="1"/>
  <c r="Q1151" i="1"/>
  <c r="Q6638" i="1"/>
  <c r="Q4101" i="1"/>
  <c r="Q5783" i="1"/>
  <c r="Q5355" i="1"/>
  <c r="Q302" i="1"/>
  <c r="Q1991" i="1"/>
  <c r="Q7049" i="1"/>
  <c r="Q5784" i="1"/>
  <c r="Q4102" i="1"/>
  <c r="Q7050" i="1"/>
  <c r="Q6639" i="1"/>
  <c r="Q7847" i="1"/>
  <c r="Q8653" i="1"/>
  <c r="Q700" i="1"/>
  <c r="Q303" i="1"/>
  <c r="Q8247" i="1"/>
  <c r="Q5356" i="1"/>
  <c r="Q26" i="1"/>
  <c r="Q6204" i="1"/>
  <c r="Q4103" i="1"/>
  <c r="Q3704" i="1"/>
  <c r="Q3705" i="1"/>
  <c r="Q1152" i="1"/>
  <c r="Q7460" i="1"/>
  <c r="Q3231" i="1"/>
  <c r="Q7461" i="1"/>
  <c r="Q5357" i="1"/>
  <c r="Q4104" i="1"/>
  <c r="Q7462" i="1"/>
  <c r="Q1555" i="1"/>
  <c r="Q1556" i="1"/>
  <c r="Q3232" i="1"/>
  <c r="Q5785" i="1"/>
  <c r="Q9018" i="1"/>
  <c r="Q1557" i="1"/>
  <c r="Q27" i="1"/>
  <c r="Q4920" i="1"/>
  <c r="Q4921" i="1"/>
  <c r="Q8654" i="1"/>
  <c r="Q2837" i="1"/>
  <c r="Q9857" i="1"/>
  <c r="Q8248" i="1"/>
  <c r="Q6205" i="1"/>
  <c r="Q1558" i="1"/>
  <c r="Q1559" i="1"/>
  <c r="Q5786" i="1"/>
  <c r="Q4521" i="1"/>
  <c r="Q28" i="1"/>
  <c r="Q2838" i="1"/>
  <c r="Q5787" i="1"/>
  <c r="Q4522" i="1"/>
  <c r="Q2839" i="1"/>
  <c r="Q8249" i="1"/>
  <c r="Q5788" i="1"/>
  <c r="Q5789" i="1"/>
  <c r="Q7463" i="1"/>
  <c r="Q4105" i="1"/>
  <c r="Q4922" i="1"/>
  <c r="Q9019" i="1"/>
  <c r="Q6640" i="1"/>
  <c r="Q701" i="1"/>
  <c r="Q9020" i="1"/>
  <c r="Q6641" i="1"/>
  <c r="Q8250" i="1"/>
  <c r="Q8251" i="1"/>
  <c r="Q1560" i="1"/>
  <c r="Q29" i="1"/>
  <c r="Q4523" i="1"/>
  <c r="Q2840" i="1"/>
  <c r="Q1561" i="1"/>
  <c r="Q4923" i="1"/>
  <c r="Q6642" i="1"/>
  <c r="Q6643" i="1"/>
  <c r="Q7051" i="1"/>
  <c r="Q4106" i="1"/>
  <c r="Q7052" i="1"/>
  <c r="Q304" i="1"/>
  <c r="Q6644" i="1"/>
  <c r="Q3706" i="1"/>
  <c r="Q4524" i="1"/>
  <c r="Q3707" i="1"/>
  <c r="Q8252" i="1"/>
  <c r="Q6206" i="1"/>
  <c r="Q305" i="1"/>
  <c r="Q5358" i="1"/>
  <c r="Q7464" i="1"/>
  <c r="Q2422" i="1"/>
  <c r="Q7053" i="1"/>
  <c r="Q6207" i="1"/>
  <c r="Q4107" i="1"/>
  <c r="Q7054" i="1"/>
  <c r="Q2841" i="1"/>
  <c r="Q30" i="1"/>
  <c r="Q4924" i="1"/>
  <c r="Q9459" i="1"/>
  <c r="Q9460" i="1"/>
  <c r="Q8253" i="1"/>
  <c r="Q4925" i="1"/>
  <c r="Q5359" i="1"/>
  <c r="Q2842" i="1"/>
  <c r="Q3708" i="1"/>
  <c r="Q2843" i="1"/>
  <c r="Q4926" i="1"/>
  <c r="Q9461" i="1"/>
  <c r="Q306" i="1"/>
  <c r="Q1562" i="1"/>
  <c r="Q6645" i="1"/>
  <c r="Q7055" i="1"/>
  <c r="Q7848" i="1"/>
  <c r="Q3709" i="1"/>
  <c r="Q7849" i="1"/>
  <c r="Q6208" i="1"/>
  <c r="Q6209" i="1"/>
  <c r="Q4108" i="1"/>
  <c r="Q2844" i="1"/>
  <c r="Q5790" i="1"/>
  <c r="Q6210" i="1"/>
  <c r="Q31" i="1"/>
  <c r="Q8655" i="1"/>
  <c r="Q9021" i="1"/>
  <c r="Q32" i="1"/>
  <c r="Q1153" i="1"/>
  <c r="Q4525" i="1"/>
  <c r="Q8254" i="1"/>
  <c r="Q2845" i="1"/>
  <c r="Q4526" i="1"/>
  <c r="Q4527" i="1"/>
  <c r="Q7465" i="1"/>
  <c r="Q702" i="1"/>
  <c r="Q6646" i="1"/>
  <c r="Q4528" i="1"/>
  <c r="Q7466" i="1"/>
  <c r="Q1154" i="1"/>
  <c r="Q3233" i="1"/>
  <c r="Q2423" i="1"/>
  <c r="Q5791" i="1"/>
  <c r="Q9022" i="1"/>
  <c r="Q9462" i="1"/>
  <c r="Q1155" i="1"/>
  <c r="Q7056" i="1"/>
  <c r="Q1156" i="1"/>
  <c r="Q1992" i="1"/>
  <c r="Q9023" i="1"/>
  <c r="Q2424" i="1"/>
  <c r="Q1563" i="1"/>
  <c r="Q8656" i="1"/>
  <c r="Q8255" i="1"/>
  <c r="Q6647" i="1"/>
  <c r="Q4109" i="1"/>
  <c r="Q1993" i="1"/>
  <c r="Q2846" i="1"/>
  <c r="Q5792" i="1"/>
  <c r="Q9024" i="1"/>
  <c r="Q4927" i="1"/>
  <c r="Q307" i="1"/>
  <c r="Q9463" i="1"/>
  <c r="Q4529" i="1"/>
  <c r="Q1564" i="1"/>
  <c r="Q4928" i="1"/>
  <c r="Q1157" i="1"/>
  <c r="Q4929" i="1"/>
  <c r="Q2847" i="1"/>
  <c r="Q2848" i="1"/>
  <c r="Q33" i="1"/>
  <c r="Q9464" i="1"/>
  <c r="Q6648" i="1"/>
  <c r="Q4110" i="1"/>
  <c r="Q1994" i="1"/>
  <c r="Q1158" i="1"/>
  <c r="Q2849" i="1"/>
  <c r="Q7057" i="1"/>
  <c r="Q8256" i="1"/>
  <c r="Q1159" i="1"/>
  <c r="Q1565" i="1"/>
  <c r="Q34" i="1"/>
  <c r="Q4930" i="1"/>
  <c r="Q7058" i="1"/>
  <c r="Q4111" i="1"/>
  <c r="Q6649" i="1"/>
  <c r="Q4931" i="1"/>
  <c r="Q6211" i="1"/>
  <c r="Q308" i="1"/>
  <c r="Q3710" i="1"/>
  <c r="Q1160" i="1"/>
  <c r="Q4932" i="1"/>
  <c r="Q3711" i="1"/>
  <c r="Q6212" i="1"/>
  <c r="Q1995" i="1"/>
  <c r="Q9465" i="1"/>
  <c r="Q9466" i="1"/>
  <c r="Q7850" i="1"/>
  <c r="Q9467" i="1"/>
  <c r="Q5360" i="1"/>
  <c r="Q7467" i="1"/>
  <c r="Q7851" i="1"/>
  <c r="Q2850" i="1"/>
  <c r="Q1996" i="1"/>
  <c r="Q1161" i="1"/>
  <c r="Q5361" i="1"/>
  <c r="Q5793" i="1"/>
  <c r="Q4933" i="1"/>
  <c r="Q5794" i="1"/>
  <c r="Q703" i="1"/>
  <c r="Q3234" i="1"/>
  <c r="Q1566" i="1"/>
  <c r="Q1997" i="1"/>
  <c r="Q704" i="1"/>
  <c r="Q3712" i="1"/>
  <c r="Q3235" i="1"/>
  <c r="Q5362" i="1"/>
  <c r="Q9858" i="1"/>
  <c r="Q8257" i="1"/>
  <c r="Q3236" i="1"/>
  <c r="Q1998" i="1"/>
  <c r="Q9468" i="1"/>
  <c r="Q7852" i="1"/>
  <c r="Q5795" i="1"/>
  <c r="Q6650" i="1"/>
  <c r="Q3237" i="1"/>
  <c r="Q4530" i="1"/>
  <c r="Q9469" i="1"/>
  <c r="Q309" i="1"/>
  <c r="Q3238" i="1"/>
  <c r="Q7059" i="1"/>
  <c r="Q5796" i="1"/>
  <c r="Q310" i="1"/>
  <c r="Q1567" i="1"/>
  <c r="Q311" i="1"/>
  <c r="Q4934" i="1"/>
  <c r="Q7060" i="1"/>
  <c r="Q312" i="1"/>
  <c r="Q5797" i="1"/>
  <c r="Q2851" i="1"/>
  <c r="Q4531" i="1"/>
  <c r="Q7061" i="1"/>
  <c r="Q9859" i="1"/>
  <c r="Q3239" i="1"/>
  <c r="Q4935" i="1"/>
  <c r="Q313" i="1"/>
  <c r="Q4112" i="1"/>
  <c r="Q8258" i="1"/>
  <c r="Q4532" i="1"/>
  <c r="Q314" i="1"/>
  <c r="Q8657" i="1"/>
  <c r="Q3713" i="1"/>
  <c r="Q7468" i="1"/>
  <c r="Q705" i="1"/>
  <c r="Q4936" i="1"/>
  <c r="Q7469" i="1"/>
  <c r="Q5363" i="1"/>
  <c r="Q7853" i="1"/>
  <c r="Q6651" i="1"/>
  <c r="Q5798" i="1"/>
  <c r="Q1999" i="1"/>
  <c r="Q4113" i="1"/>
  <c r="Q7062" i="1"/>
  <c r="Q9860" i="1"/>
  <c r="Q4937" i="1"/>
  <c r="Q7063" i="1"/>
  <c r="Q8259" i="1"/>
  <c r="Q3714" i="1"/>
  <c r="Q6652" i="1"/>
  <c r="Q4114" i="1"/>
  <c r="Q7064" i="1"/>
  <c r="Q2852" i="1"/>
  <c r="Q3240" i="1"/>
  <c r="Q3241" i="1"/>
  <c r="Q1568" i="1"/>
  <c r="Q2000" i="1"/>
  <c r="Q2853" i="1"/>
  <c r="Q5799" i="1"/>
  <c r="Q5800" i="1"/>
  <c r="Q4938" i="1"/>
  <c r="Q7470" i="1"/>
  <c r="Q2425" i="1"/>
  <c r="Q9025" i="1"/>
  <c r="Q1569" i="1"/>
  <c r="Q4533" i="1"/>
  <c r="Q5801" i="1"/>
  <c r="Q1570" i="1"/>
  <c r="Q5802" i="1"/>
  <c r="Q4534" i="1"/>
  <c r="Q4939" i="1"/>
  <c r="Q315" i="1"/>
  <c r="Q2001" i="1"/>
  <c r="Q6213" i="1"/>
  <c r="Q7854" i="1"/>
  <c r="Q706" i="1"/>
  <c r="Q7855" i="1"/>
  <c r="Q2854" i="1"/>
  <c r="Q8658" i="1"/>
  <c r="Q2002" i="1"/>
  <c r="Q2426" i="1"/>
  <c r="Q4940" i="1"/>
  <c r="Q5364" i="1"/>
  <c r="Q2003" i="1"/>
  <c r="Q7856" i="1"/>
  <c r="Q4535" i="1"/>
  <c r="Q9026" i="1"/>
  <c r="Q6214" i="1"/>
  <c r="Q4115" i="1"/>
  <c r="Q8260" i="1"/>
  <c r="Q6653" i="1"/>
  <c r="Q1162" i="1"/>
  <c r="Q4116" i="1"/>
  <c r="Q707" i="1"/>
  <c r="Q8261" i="1"/>
  <c r="Q6215" i="1"/>
  <c r="Q9470" i="1"/>
  <c r="Q7471" i="1"/>
  <c r="Q9471" i="1"/>
  <c r="Q5365" i="1"/>
  <c r="Q3715" i="1"/>
  <c r="Q8659" i="1"/>
  <c r="Q9472" i="1"/>
  <c r="Q5803" i="1"/>
  <c r="Q4941" i="1"/>
  <c r="Q5804" i="1"/>
  <c r="Q316" i="1"/>
  <c r="Q4117" i="1"/>
  <c r="Q3242" i="1"/>
  <c r="Q2427" i="1"/>
  <c r="Q1571" i="1"/>
  <c r="Q9861" i="1"/>
  <c r="Q4536" i="1"/>
  <c r="Q7857" i="1"/>
  <c r="Q6654" i="1"/>
  <c r="Q7065" i="1"/>
  <c r="Q7066" i="1"/>
  <c r="Q6655" i="1"/>
  <c r="Q8660" i="1"/>
  <c r="Q1163" i="1"/>
  <c r="Q708" i="1"/>
  <c r="Q2855" i="1"/>
  <c r="Q2004" i="1"/>
  <c r="Q3716" i="1"/>
  <c r="Q7067" i="1"/>
  <c r="Q1572" i="1"/>
  <c r="Q5366" i="1"/>
  <c r="Q7068" i="1"/>
  <c r="Q4118" i="1"/>
  <c r="Q7472" i="1"/>
  <c r="Q9027" i="1"/>
  <c r="Q6656" i="1"/>
  <c r="Q9028" i="1"/>
  <c r="Q4942" i="1"/>
  <c r="Q3243" i="1"/>
  <c r="Q6657" i="1"/>
  <c r="Q1164" i="1"/>
  <c r="Q6216" i="1"/>
  <c r="Q3244" i="1"/>
  <c r="Q2856" i="1"/>
  <c r="Q5367" i="1"/>
  <c r="Q2005" i="1"/>
  <c r="Q6217" i="1"/>
  <c r="Q7858" i="1"/>
  <c r="Q3717" i="1"/>
  <c r="Q1573" i="1"/>
  <c r="Q9029" i="1"/>
  <c r="Q4943" i="1"/>
  <c r="Q4119" i="1"/>
  <c r="Q5805" i="1"/>
  <c r="Q709" i="1"/>
  <c r="Q5368" i="1"/>
  <c r="Q3245" i="1"/>
  <c r="Q2006" i="1"/>
  <c r="Q4944" i="1"/>
  <c r="Q3246" i="1"/>
  <c r="Q2007" i="1"/>
  <c r="Q6218" i="1"/>
  <c r="Q4120" i="1"/>
  <c r="Q9862" i="1"/>
  <c r="Q4121" i="1"/>
  <c r="Q2857" i="1"/>
  <c r="Q9473" i="1"/>
  <c r="Q9030" i="1"/>
  <c r="Q2008" i="1"/>
  <c r="Q6658" i="1"/>
  <c r="Q5369" i="1"/>
  <c r="Q6219" i="1"/>
  <c r="Q5370" i="1"/>
  <c r="Q4122" i="1"/>
  <c r="Q2858" i="1"/>
  <c r="Q4537" i="1"/>
  <c r="Q3247" i="1"/>
  <c r="Q8661" i="1"/>
  <c r="Q4123" i="1"/>
  <c r="Q5371" i="1"/>
  <c r="Q4945" i="1"/>
  <c r="Q2428" i="1"/>
  <c r="Q6659" i="1"/>
  <c r="Q2009" i="1"/>
  <c r="Q4538" i="1"/>
  <c r="Q1165" i="1"/>
  <c r="Q2859" i="1"/>
  <c r="Q3718" i="1"/>
  <c r="Q5806" i="1"/>
  <c r="Q9474" i="1"/>
  <c r="Q3248" i="1"/>
  <c r="Q2010" i="1"/>
  <c r="Q2860" i="1"/>
  <c r="Q4946" i="1"/>
  <c r="Q9475" i="1"/>
  <c r="Q1574" i="1"/>
  <c r="Q7473" i="1"/>
  <c r="Q2011" i="1"/>
  <c r="Q3249" i="1"/>
  <c r="Q1166" i="1"/>
  <c r="Q1167" i="1"/>
  <c r="Q7069" i="1"/>
  <c r="Q3719" i="1"/>
  <c r="Q7070" i="1"/>
  <c r="Q7071" i="1"/>
  <c r="Q6220" i="1"/>
  <c r="Q4124" i="1"/>
  <c r="Q1168" i="1"/>
  <c r="Q3250" i="1"/>
  <c r="Q2861" i="1"/>
  <c r="Q6660" i="1"/>
  <c r="Q317" i="1"/>
  <c r="Q8262" i="1"/>
  <c r="Q2429" i="1"/>
  <c r="Q4125" i="1"/>
  <c r="Q2430" i="1"/>
  <c r="Q6221" i="1"/>
  <c r="Q7859" i="1"/>
  <c r="Q8662" i="1"/>
  <c r="Q8263" i="1"/>
  <c r="Q4947" i="1"/>
  <c r="Q1169" i="1"/>
  <c r="Q710" i="1"/>
  <c r="Q6661" i="1"/>
  <c r="Q318" i="1"/>
  <c r="Q3720" i="1"/>
  <c r="Q319" i="1"/>
  <c r="Q8264" i="1"/>
  <c r="Q2862" i="1"/>
  <c r="Q2431" i="1"/>
  <c r="Q2863" i="1"/>
  <c r="Q3251" i="1"/>
  <c r="Q3721" i="1"/>
  <c r="Q5807" i="1"/>
  <c r="Q1575" i="1"/>
  <c r="Q6662" i="1"/>
  <c r="Q8663" i="1"/>
  <c r="Q2432" i="1"/>
  <c r="Q2012" i="1"/>
  <c r="Q9031" i="1"/>
  <c r="Q9863" i="1"/>
  <c r="Q9476" i="1"/>
  <c r="Q9032" i="1"/>
  <c r="Q2864" i="1"/>
  <c r="Q4126" i="1"/>
  <c r="Q2865" i="1"/>
  <c r="Q6663" i="1"/>
  <c r="Q6664" i="1"/>
  <c r="Q3252" i="1"/>
  <c r="Q6222" i="1"/>
  <c r="Q9477" i="1"/>
  <c r="Q35" i="1"/>
  <c r="Q36" i="1"/>
  <c r="Q7072" i="1"/>
  <c r="Q8664" i="1"/>
  <c r="Q4127" i="1"/>
  <c r="Q9478" i="1"/>
  <c r="Q9033" i="1"/>
  <c r="Q9479" i="1"/>
  <c r="Q9034" i="1"/>
  <c r="Q1170" i="1"/>
  <c r="Q2013" i="1"/>
  <c r="Q3253" i="1"/>
  <c r="Q4539" i="1"/>
  <c r="Q1171" i="1"/>
  <c r="Q37" i="1"/>
  <c r="Q320" i="1"/>
  <c r="Q3254" i="1"/>
  <c r="Q5372" i="1"/>
  <c r="Q2014" i="1"/>
  <c r="Q6665" i="1"/>
  <c r="Q711" i="1"/>
  <c r="Q5373" i="1"/>
  <c r="Q7860" i="1"/>
  <c r="Q2433" i="1"/>
  <c r="Q2866" i="1"/>
  <c r="Q321" i="1"/>
  <c r="Q712" i="1"/>
  <c r="Q7474" i="1"/>
  <c r="Q6223" i="1"/>
  <c r="Q7861" i="1"/>
  <c r="Q9864" i="1"/>
  <c r="Q3722" i="1"/>
  <c r="Q8665" i="1"/>
  <c r="Q9035" i="1"/>
  <c r="Q2434" i="1"/>
  <c r="Q5808" i="1"/>
  <c r="Q1576" i="1"/>
  <c r="Q322" i="1"/>
  <c r="Q4948" i="1"/>
  <c r="Q7073" i="1"/>
  <c r="Q2435" i="1"/>
  <c r="Q7074" i="1"/>
  <c r="Q1577" i="1"/>
  <c r="Q4949" i="1"/>
  <c r="Q323" i="1"/>
  <c r="Q2015" i="1"/>
  <c r="Q3723" i="1"/>
  <c r="Q6666" i="1"/>
  <c r="Q8666" i="1"/>
  <c r="Q4128" i="1"/>
  <c r="Q9036" i="1"/>
  <c r="Q1172" i="1"/>
  <c r="Q3724" i="1"/>
  <c r="Q5809" i="1"/>
  <c r="Q5374" i="1"/>
  <c r="Q1578" i="1"/>
  <c r="Q8265" i="1"/>
  <c r="Q4540" i="1"/>
  <c r="Q7475" i="1"/>
  <c r="Q6224" i="1"/>
  <c r="Q4129" i="1"/>
  <c r="Q4950" i="1"/>
  <c r="Q8667" i="1"/>
  <c r="Q8266" i="1"/>
  <c r="Q4951" i="1"/>
  <c r="Q5810" i="1"/>
  <c r="Q2016" i="1"/>
  <c r="Q6225" i="1"/>
  <c r="Q5375" i="1"/>
  <c r="Q2017" i="1"/>
  <c r="Q6667" i="1"/>
  <c r="Q7476" i="1"/>
  <c r="Q8668" i="1"/>
  <c r="Q7477" i="1"/>
  <c r="Q713" i="1"/>
  <c r="Q4541" i="1"/>
  <c r="Q8267" i="1"/>
  <c r="Q5376" i="1"/>
  <c r="Q4130" i="1"/>
  <c r="Q714" i="1"/>
  <c r="Q3725" i="1"/>
  <c r="Q715" i="1"/>
  <c r="Q6668" i="1"/>
  <c r="Q4952" i="1"/>
  <c r="Q9480" i="1"/>
  <c r="Q1173" i="1"/>
  <c r="Q2018" i="1"/>
  <c r="Q4953" i="1"/>
  <c r="Q2436" i="1"/>
  <c r="Q6226" i="1"/>
  <c r="Q6669" i="1"/>
  <c r="Q6227" i="1"/>
  <c r="Q2019" i="1"/>
  <c r="Q6228" i="1"/>
  <c r="Q2020" i="1"/>
  <c r="Q4131" i="1"/>
  <c r="Q7862" i="1"/>
  <c r="Q5377" i="1"/>
  <c r="Q7478" i="1"/>
  <c r="Q9037" i="1"/>
  <c r="Q3255" i="1"/>
  <c r="Q324" i="1"/>
  <c r="Q5378" i="1"/>
  <c r="Q8669" i="1"/>
  <c r="Q4132" i="1"/>
  <c r="Q6229" i="1"/>
  <c r="Q7863" i="1"/>
  <c r="Q3256" i="1"/>
  <c r="Q4954" i="1"/>
  <c r="Q325" i="1"/>
  <c r="Q9481" i="1"/>
  <c r="Q716" i="1"/>
  <c r="Q6230" i="1"/>
  <c r="Q2867" i="1"/>
  <c r="Q5811" i="1"/>
  <c r="Q8268" i="1"/>
  <c r="Q4542" i="1"/>
  <c r="Q3257" i="1"/>
  <c r="Q9038" i="1"/>
  <c r="Q6670" i="1"/>
  <c r="Q6671" i="1"/>
  <c r="Q717" i="1"/>
  <c r="Q2021" i="1"/>
  <c r="Q1579" i="1"/>
  <c r="Q3258" i="1"/>
  <c r="Q3259" i="1"/>
  <c r="Q1174" i="1"/>
  <c r="Q7075" i="1"/>
  <c r="Q5812" i="1"/>
  <c r="Q6672" i="1"/>
  <c r="Q7076" i="1"/>
  <c r="Q2868" i="1"/>
  <c r="Q8269" i="1"/>
  <c r="Q7077" i="1"/>
  <c r="Q6673" i="1"/>
  <c r="Q9039" i="1"/>
  <c r="Q1175" i="1"/>
  <c r="Q1176" i="1"/>
  <c r="Q4133" i="1"/>
  <c r="Q5813" i="1"/>
  <c r="Q7864" i="1"/>
  <c r="Q8270" i="1"/>
  <c r="Q6231" i="1"/>
  <c r="Q7479" i="1"/>
  <c r="Q9865" i="1"/>
  <c r="Q2869" i="1"/>
  <c r="Q5814" i="1"/>
  <c r="Q4134" i="1"/>
  <c r="Q4955" i="1"/>
  <c r="Q6232" i="1"/>
  <c r="Q3260" i="1"/>
  <c r="Q9482" i="1"/>
  <c r="Q1580" i="1"/>
  <c r="Q718" i="1"/>
  <c r="Q2437" i="1"/>
  <c r="Q9483" i="1"/>
  <c r="Q4956" i="1"/>
  <c r="Q4543" i="1"/>
  <c r="Q4135" i="1"/>
  <c r="Q2870" i="1"/>
  <c r="Q4136" i="1"/>
  <c r="Q3726" i="1"/>
  <c r="Q9040" i="1"/>
  <c r="Q4957" i="1"/>
  <c r="Q8670" i="1"/>
  <c r="Q8271" i="1"/>
  <c r="Q7865" i="1"/>
  <c r="Q9484" i="1"/>
  <c r="Q8272" i="1"/>
  <c r="Q7866" i="1"/>
  <c r="Q4544" i="1"/>
  <c r="Q4958" i="1"/>
  <c r="Q4545" i="1"/>
  <c r="Q2022" i="1"/>
  <c r="Q3727" i="1"/>
  <c r="Q7867" i="1"/>
  <c r="Q5379" i="1"/>
  <c r="Q2871" i="1"/>
  <c r="Q38" i="1"/>
  <c r="Q4959" i="1"/>
  <c r="Q719" i="1"/>
  <c r="Q4137" i="1"/>
  <c r="Q9041" i="1"/>
  <c r="Q5380" i="1"/>
  <c r="Q9485" i="1"/>
  <c r="Q5815" i="1"/>
  <c r="Q720" i="1"/>
  <c r="Q2438" i="1"/>
  <c r="Q5816" i="1"/>
  <c r="Q5817" i="1"/>
  <c r="Q326" i="1"/>
  <c r="Q2023" i="1"/>
  <c r="Q5818" i="1"/>
  <c r="Q2872" i="1"/>
  <c r="Q2024" i="1"/>
  <c r="Q5381" i="1"/>
  <c r="Q9486" i="1"/>
  <c r="Q6233" i="1"/>
  <c r="Q3261" i="1"/>
  <c r="Q3262" i="1"/>
  <c r="Q7078" i="1"/>
  <c r="Q1177" i="1"/>
  <c r="Q7868" i="1"/>
  <c r="Q7079" i="1"/>
  <c r="Q1581" i="1"/>
  <c r="Q721" i="1"/>
  <c r="Q3263" i="1"/>
  <c r="Q7080" i="1"/>
  <c r="Q2025" i="1"/>
  <c r="Q5382" i="1"/>
  <c r="Q1178" i="1"/>
  <c r="Q1179" i="1"/>
  <c r="Q722" i="1"/>
  <c r="Q6234" i="1"/>
  <c r="Q4960" i="1"/>
  <c r="Q7480" i="1"/>
  <c r="Q9487" i="1"/>
  <c r="Q8671" i="1"/>
  <c r="Q4546" i="1"/>
  <c r="Q4547" i="1"/>
  <c r="Q9042" i="1"/>
  <c r="Q9043" i="1"/>
  <c r="Q7481" i="1"/>
  <c r="Q2026" i="1"/>
  <c r="Q5383" i="1"/>
  <c r="Q4961" i="1"/>
  <c r="Q3728" i="1"/>
  <c r="Q4962" i="1"/>
  <c r="Q8672" i="1"/>
  <c r="Q7482" i="1"/>
  <c r="Q2439" i="1"/>
  <c r="Q327" i="1"/>
  <c r="Q3729" i="1"/>
  <c r="Q2440" i="1"/>
  <c r="Q5819" i="1"/>
  <c r="Q39" i="1"/>
  <c r="Q6235" i="1"/>
  <c r="Q2027" i="1"/>
  <c r="Q6236" i="1"/>
  <c r="Q4963" i="1"/>
  <c r="Q8673" i="1"/>
  <c r="Q5384" i="1"/>
  <c r="Q40" i="1"/>
  <c r="Q1180" i="1"/>
  <c r="Q723" i="1"/>
  <c r="Q7869" i="1"/>
  <c r="Q1582" i="1"/>
  <c r="Q8273" i="1"/>
  <c r="Q1181" i="1"/>
  <c r="Q328" i="1"/>
  <c r="Q2028" i="1"/>
  <c r="Q9866" i="1"/>
  <c r="Q5385" i="1"/>
  <c r="Q6237" i="1"/>
  <c r="Q724" i="1"/>
  <c r="Q2873" i="1"/>
  <c r="Q1583" i="1"/>
  <c r="Q2874" i="1"/>
  <c r="Q1182" i="1"/>
  <c r="Q6238" i="1"/>
  <c r="Q5386" i="1"/>
  <c r="Q3730" i="1"/>
  <c r="Q7870" i="1"/>
  <c r="Q9044" i="1"/>
  <c r="Q4138" i="1"/>
  <c r="Q1183" i="1"/>
  <c r="Q7483" i="1"/>
  <c r="Q7081" i="1"/>
  <c r="Q2029" i="1"/>
  <c r="Q9045" i="1"/>
  <c r="Q1584" i="1"/>
  <c r="Q7082" i="1"/>
  <c r="Q6674" i="1"/>
  <c r="Q4139" i="1"/>
  <c r="Q3264" i="1"/>
  <c r="Q7871" i="1"/>
  <c r="Q9488" i="1"/>
  <c r="Q4140" i="1"/>
  <c r="Q5820" i="1"/>
  <c r="Q2030" i="1"/>
  <c r="Q5387" i="1"/>
  <c r="Q2875" i="1"/>
  <c r="Q3265" i="1"/>
  <c r="Q6239" i="1"/>
  <c r="Q5821" i="1"/>
  <c r="Q5388" i="1"/>
  <c r="Q9489" i="1"/>
  <c r="Q2031" i="1"/>
  <c r="Q5389" i="1"/>
  <c r="Q3731" i="1"/>
  <c r="Q9046" i="1"/>
  <c r="Q2876" i="1"/>
  <c r="Q8674" i="1"/>
  <c r="Q6240" i="1"/>
  <c r="Q2032" i="1"/>
  <c r="Q7083" i="1"/>
  <c r="Q2877" i="1"/>
  <c r="Q41" i="1"/>
  <c r="Q5390" i="1"/>
  <c r="Q9047" i="1"/>
  <c r="Q725" i="1"/>
  <c r="Q9490" i="1"/>
  <c r="Q4141" i="1"/>
  <c r="Q7872" i="1"/>
  <c r="Q7484" i="1"/>
  <c r="Q4548" i="1"/>
  <c r="Q6241" i="1"/>
  <c r="Q7873" i="1"/>
  <c r="Q7874" i="1"/>
  <c r="Q9491" i="1"/>
  <c r="Q2033" i="1"/>
  <c r="Q9867" i="1"/>
  <c r="Q329" i="1"/>
  <c r="Q1184" i="1"/>
  <c r="Q6242" i="1"/>
  <c r="Q6243" i="1"/>
  <c r="Q4142" i="1"/>
  <c r="Q8274" i="1"/>
  <c r="Q1185" i="1"/>
  <c r="Q6675" i="1"/>
  <c r="Q2034" i="1"/>
  <c r="Q9492" i="1"/>
  <c r="Q4143" i="1"/>
  <c r="Q9048" i="1"/>
  <c r="Q6244" i="1"/>
  <c r="Q330" i="1"/>
  <c r="Q2878" i="1"/>
  <c r="Q3266" i="1"/>
  <c r="Q4549" i="1"/>
  <c r="Q4144" i="1"/>
  <c r="Q7084" i="1"/>
  <c r="Q1186" i="1"/>
  <c r="Q1585" i="1"/>
  <c r="Q6676" i="1"/>
  <c r="Q4964" i="1"/>
  <c r="Q9493" i="1"/>
  <c r="Q8275" i="1"/>
  <c r="Q6245" i="1"/>
  <c r="Q331" i="1"/>
  <c r="Q5391" i="1"/>
  <c r="Q1586" i="1"/>
  <c r="Q8675" i="1"/>
  <c r="Q7485" i="1"/>
  <c r="Q726" i="1"/>
  <c r="Q7085" i="1"/>
  <c r="Q1587" i="1"/>
  <c r="Q5392" i="1"/>
  <c r="Q6246" i="1"/>
  <c r="Q9494" i="1"/>
  <c r="Q3267" i="1"/>
  <c r="Q332" i="1"/>
  <c r="Q7486" i="1"/>
  <c r="Q4965" i="1"/>
  <c r="Q3268" i="1"/>
  <c r="Q6247" i="1"/>
  <c r="Q4145" i="1"/>
  <c r="Q1588" i="1"/>
  <c r="Q1589" i="1"/>
  <c r="Q9495" i="1"/>
  <c r="Q42" i="1"/>
  <c r="Q727" i="1"/>
  <c r="Q1187" i="1"/>
  <c r="Q4146" i="1"/>
  <c r="Q7086" i="1"/>
  <c r="Q728" i="1"/>
  <c r="Q43" i="1"/>
  <c r="Q8276" i="1"/>
  <c r="Q4966" i="1"/>
  <c r="Q6248" i="1"/>
  <c r="Q6677" i="1"/>
  <c r="Q9049" i="1"/>
  <c r="Q7875" i="1"/>
  <c r="Q4967" i="1"/>
  <c r="Q729" i="1"/>
  <c r="Q5393" i="1"/>
  <c r="Q5394" i="1"/>
  <c r="Q8676" i="1"/>
  <c r="Q1590" i="1"/>
  <c r="Q7087" i="1"/>
  <c r="Q8677" i="1"/>
  <c r="Q6249" i="1"/>
  <c r="Q9050" i="1"/>
  <c r="Q6678" i="1"/>
  <c r="Q730" i="1"/>
  <c r="Q1591" i="1"/>
  <c r="Q7876" i="1"/>
  <c r="Q3269" i="1"/>
  <c r="Q9496" i="1"/>
  <c r="Q3270" i="1"/>
  <c r="Q4147" i="1"/>
  <c r="Q4968" i="1"/>
  <c r="Q2035" i="1"/>
  <c r="Q2036" i="1"/>
  <c r="Q1592" i="1"/>
  <c r="Q8277" i="1"/>
  <c r="Q9497" i="1"/>
  <c r="Q5822" i="1"/>
  <c r="Q6679" i="1"/>
  <c r="Q7088" i="1"/>
  <c r="Q7877" i="1"/>
  <c r="Q6680" i="1"/>
  <c r="Q3732" i="1"/>
  <c r="Q1593" i="1"/>
  <c r="Q8678" i="1"/>
  <c r="Q6681" i="1"/>
  <c r="Q44" i="1"/>
  <c r="Q4969" i="1"/>
  <c r="Q333" i="1"/>
  <c r="Q7487" i="1"/>
  <c r="Q4148" i="1"/>
  <c r="Q4149" i="1"/>
  <c r="Q3733" i="1"/>
  <c r="Q4970" i="1"/>
  <c r="Q9868" i="1"/>
  <c r="Q2879" i="1"/>
  <c r="Q8679" i="1"/>
  <c r="Q1594" i="1"/>
  <c r="Q7878" i="1"/>
  <c r="Q45" i="1"/>
  <c r="Q6250" i="1"/>
  <c r="Q46" i="1"/>
  <c r="Q5823" i="1"/>
  <c r="Q3271" i="1"/>
  <c r="Q8680" i="1"/>
  <c r="Q2441" i="1"/>
  <c r="Q2880" i="1"/>
  <c r="Q6682" i="1"/>
  <c r="Q3272" i="1"/>
  <c r="Q2442" i="1"/>
  <c r="Q8278" i="1"/>
  <c r="Q2037" i="1"/>
  <c r="Q4150" i="1"/>
  <c r="Q2038" i="1"/>
  <c r="Q731" i="1"/>
  <c r="Q2039" i="1"/>
  <c r="Q1188" i="1"/>
  <c r="Q9498" i="1"/>
  <c r="Q6683" i="1"/>
  <c r="Q4550" i="1"/>
  <c r="Q732" i="1"/>
  <c r="Q1189" i="1"/>
  <c r="Q2443" i="1"/>
  <c r="Q733" i="1"/>
  <c r="Q1190" i="1"/>
  <c r="Q3273" i="1"/>
  <c r="Q734" i="1"/>
  <c r="Q334" i="1"/>
  <c r="Q5395" i="1"/>
  <c r="Q7879" i="1"/>
  <c r="Q735" i="1"/>
  <c r="Q4551" i="1"/>
  <c r="Q4971" i="1"/>
  <c r="Q2881" i="1"/>
  <c r="Q4552" i="1"/>
  <c r="Q7488" i="1"/>
  <c r="Q9051" i="1"/>
  <c r="Q2882" i="1"/>
  <c r="Q7089" i="1"/>
  <c r="Q3274" i="1"/>
  <c r="Q7880" i="1"/>
  <c r="Q5824" i="1"/>
  <c r="Q4553" i="1"/>
  <c r="Q8681" i="1"/>
  <c r="Q1595" i="1"/>
  <c r="Q47" i="1"/>
  <c r="Q9869" i="1"/>
  <c r="Q6251" i="1"/>
  <c r="Q9870" i="1"/>
  <c r="Q7881" i="1"/>
  <c r="Q6684" i="1"/>
  <c r="Q7882" i="1"/>
  <c r="Q1596" i="1"/>
  <c r="Q7090" i="1"/>
  <c r="Q335" i="1"/>
  <c r="Q2040" i="1"/>
  <c r="Q4151" i="1"/>
  <c r="Q2444" i="1"/>
  <c r="Q7489" i="1"/>
  <c r="Q2445" i="1"/>
  <c r="Q8279" i="1"/>
  <c r="Q7091" i="1"/>
  <c r="Q5825" i="1"/>
  <c r="Q7883" i="1"/>
  <c r="Q6685" i="1"/>
  <c r="Q1597" i="1"/>
  <c r="Q7092" i="1"/>
  <c r="Q2883" i="1"/>
  <c r="Q7884" i="1"/>
  <c r="Q7490" i="1"/>
  <c r="Q736" i="1"/>
  <c r="Q9499" i="1"/>
  <c r="Q1598" i="1"/>
  <c r="Q9052" i="1"/>
  <c r="Q2041" i="1"/>
  <c r="Q1191" i="1"/>
  <c r="Q9500" i="1"/>
  <c r="Q5396" i="1"/>
  <c r="Q1599" i="1"/>
  <c r="Q2042" i="1"/>
  <c r="Q4152" i="1"/>
  <c r="Q4554" i="1"/>
  <c r="Q4972" i="1"/>
  <c r="Q2446" i="1"/>
  <c r="Q8280" i="1"/>
  <c r="Q4555" i="1"/>
  <c r="Q2884" i="1"/>
  <c r="Q2885" i="1"/>
  <c r="Q7491" i="1"/>
  <c r="Q737" i="1"/>
  <c r="Q7093" i="1"/>
  <c r="Q5397" i="1"/>
  <c r="Q4973" i="1"/>
  <c r="Q4974" i="1"/>
  <c r="Q2043" i="1"/>
  <c r="Q8682" i="1"/>
  <c r="Q5398" i="1"/>
  <c r="Q3734" i="1"/>
  <c r="Q3735" i="1"/>
  <c r="Q9053" i="1"/>
  <c r="Q6252" i="1"/>
  <c r="Q1600" i="1"/>
  <c r="Q3275" i="1"/>
  <c r="Q9871" i="1"/>
  <c r="Q5399" i="1"/>
  <c r="Q738" i="1"/>
  <c r="Q4975" i="1"/>
  <c r="Q2044" i="1"/>
  <c r="Q7094" i="1"/>
  <c r="Q5826" i="1"/>
  <c r="Q1601" i="1"/>
  <c r="Q1192" i="1"/>
  <c r="Q5827" i="1"/>
  <c r="Q3276" i="1"/>
  <c r="Q3277" i="1"/>
  <c r="Q2447" i="1"/>
  <c r="Q336" i="1"/>
  <c r="Q8683" i="1"/>
  <c r="Q2886" i="1"/>
  <c r="Q6686" i="1"/>
  <c r="Q8281" i="1"/>
  <c r="Q4556" i="1"/>
  <c r="Q8282" i="1"/>
  <c r="Q5400" i="1"/>
  <c r="Q2887" i="1"/>
  <c r="Q6253" i="1"/>
  <c r="Q1193" i="1"/>
  <c r="Q1602" i="1"/>
  <c r="Q7095" i="1"/>
  <c r="Q8684" i="1"/>
  <c r="Q4976" i="1"/>
  <c r="Q3278" i="1"/>
  <c r="Q8283" i="1"/>
  <c r="Q4977" i="1"/>
  <c r="Q337" i="1"/>
  <c r="Q3279" i="1"/>
  <c r="Q2448" i="1"/>
  <c r="Q9054" i="1"/>
  <c r="Q338" i="1"/>
  <c r="Q4153" i="1"/>
  <c r="Q3280" i="1"/>
  <c r="Q4557" i="1"/>
  <c r="Q739" i="1"/>
  <c r="Q4978" i="1"/>
  <c r="Q6254" i="1"/>
  <c r="Q1194" i="1"/>
  <c r="Q1603" i="1"/>
  <c r="Q3736" i="1"/>
  <c r="Q1195" i="1"/>
  <c r="Q1196" i="1"/>
  <c r="Q7096" i="1"/>
  <c r="Q7097" i="1"/>
  <c r="Q7885" i="1"/>
  <c r="Q9501" i="1"/>
  <c r="Q3281" i="1"/>
  <c r="Q6255" i="1"/>
  <c r="Q6687" i="1"/>
  <c r="Q4558" i="1"/>
  <c r="Q7886" i="1"/>
  <c r="Q9872" i="1"/>
  <c r="Q7492" i="1"/>
  <c r="Q3282" i="1"/>
  <c r="Q2045" i="1"/>
  <c r="Q7493" i="1"/>
  <c r="Q48" i="1"/>
  <c r="Q3283" i="1"/>
  <c r="Q3284" i="1"/>
  <c r="Q3285" i="1"/>
  <c r="Q7887" i="1"/>
  <c r="Q2449" i="1"/>
  <c r="Q6256" i="1"/>
  <c r="Q7494" i="1"/>
  <c r="Q9055" i="1"/>
  <c r="Q9056" i="1"/>
  <c r="Q5401" i="1"/>
  <c r="Q4979" i="1"/>
  <c r="Q2046" i="1"/>
  <c r="Q339" i="1"/>
  <c r="Q2047" i="1"/>
  <c r="Q9873" i="1"/>
  <c r="Q2048" i="1"/>
  <c r="Q3286" i="1"/>
  <c r="Q7495" i="1"/>
  <c r="Q1197" i="1"/>
  <c r="Q5402" i="1"/>
  <c r="Q5828" i="1"/>
  <c r="Q1604" i="1"/>
  <c r="Q3737" i="1"/>
  <c r="Q8284" i="1"/>
  <c r="Q6688" i="1"/>
  <c r="Q9502" i="1"/>
  <c r="Q7496" i="1"/>
  <c r="Q4154" i="1"/>
  <c r="Q1605" i="1"/>
  <c r="Q49" i="1"/>
  <c r="Q3287" i="1"/>
  <c r="Q8285" i="1"/>
  <c r="Q7888" i="1"/>
  <c r="Q740" i="1"/>
  <c r="Q8685" i="1"/>
  <c r="Q6257" i="1"/>
  <c r="Q9057" i="1"/>
  <c r="Q340" i="1"/>
  <c r="Q7098" i="1"/>
  <c r="Q7099" i="1"/>
  <c r="Q9058" i="1"/>
  <c r="Q341" i="1"/>
  <c r="Q3288" i="1"/>
  <c r="Q1606" i="1"/>
  <c r="Q7497" i="1"/>
  <c r="Q7889" i="1"/>
  <c r="Q9059" i="1"/>
  <c r="Q9503" i="1"/>
  <c r="Q4559" i="1"/>
  <c r="Q6689" i="1"/>
  <c r="Q4980" i="1"/>
  <c r="Q50" i="1"/>
  <c r="Q1198" i="1"/>
  <c r="Q8286" i="1"/>
  <c r="Q51" i="1"/>
  <c r="Q4560" i="1"/>
  <c r="Q9504" i="1"/>
  <c r="Q5829" i="1"/>
  <c r="Q7100" i="1"/>
  <c r="Q6690" i="1"/>
  <c r="Q8287" i="1"/>
  <c r="Q7890" i="1"/>
  <c r="Q2888" i="1"/>
  <c r="Q342" i="1"/>
  <c r="Q4981" i="1"/>
  <c r="Q2450" i="1"/>
  <c r="Q2049" i="1"/>
  <c r="Q7101" i="1"/>
  <c r="Q343" i="1"/>
  <c r="Q3289" i="1"/>
  <c r="Q1607" i="1"/>
  <c r="Q3738" i="1"/>
  <c r="Q6258" i="1"/>
  <c r="Q7102" i="1"/>
  <c r="Q52" i="1"/>
  <c r="Q9060" i="1"/>
  <c r="Q3739" i="1"/>
  <c r="Q4155" i="1"/>
  <c r="Q9061" i="1"/>
  <c r="Q9062" i="1"/>
  <c r="Q1608" i="1"/>
  <c r="Q4982" i="1"/>
  <c r="Q1609" i="1"/>
  <c r="Q3290" i="1"/>
  <c r="Q4983" i="1"/>
  <c r="Q7103" i="1"/>
  <c r="Q9063" i="1"/>
  <c r="Q5830" i="1"/>
  <c r="Q7498" i="1"/>
  <c r="Q4156" i="1"/>
  <c r="Q8288" i="1"/>
  <c r="Q7104" i="1"/>
  <c r="Q8289" i="1"/>
  <c r="Q741" i="1"/>
  <c r="Q6259" i="1"/>
  <c r="Q7891" i="1"/>
  <c r="Q9064" i="1"/>
  <c r="Q4561" i="1"/>
  <c r="Q2451" i="1"/>
  <c r="Q5403" i="1"/>
  <c r="Q7892" i="1"/>
  <c r="Q1199" i="1"/>
  <c r="Q6691" i="1"/>
  <c r="Q5404" i="1"/>
  <c r="Q4984" i="1"/>
  <c r="Q4157" i="1"/>
  <c r="Q4562" i="1"/>
  <c r="Q7893" i="1"/>
  <c r="Q9874" i="1"/>
  <c r="Q6692" i="1"/>
  <c r="Q2452" i="1"/>
  <c r="Q3740" i="1"/>
  <c r="Q2453" i="1"/>
  <c r="Q9505" i="1"/>
  <c r="Q53" i="1"/>
  <c r="Q54" i="1"/>
  <c r="Q8290" i="1"/>
  <c r="Q7499" i="1"/>
  <c r="Q1610" i="1"/>
  <c r="Q7105" i="1"/>
  <c r="Q3741" i="1"/>
  <c r="Q344" i="1"/>
  <c r="Q4158" i="1"/>
  <c r="Q7106" i="1"/>
  <c r="Q2889" i="1"/>
  <c r="Q4985" i="1"/>
  <c r="Q8686" i="1"/>
  <c r="Q2454" i="1"/>
  <c r="Q345" i="1"/>
  <c r="Q3291" i="1"/>
  <c r="Q5831" i="1"/>
  <c r="Q9065" i="1"/>
  <c r="Q4159" i="1"/>
  <c r="Q4986" i="1"/>
  <c r="Q5832" i="1"/>
  <c r="Q7894" i="1"/>
  <c r="Q346" i="1"/>
  <c r="Q4987" i="1"/>
  <c r="Q1200" i="1"/>
  <c r="Q9066" i="1"/>
  <c r="Q2890" i="1"/>
  <c r="Q9875" i="1"/>
  <c r="Q742" i="1"/>
  <c r="Q9876" i="1"/>
  <c r="Q55" i="1"/>
  <c r="Q8687" i="1"/>
  <c r="Q7500" i="1"/>
  <c r="Q7501" i="1"/>
  <c r="Q5405" i="1"/>
  <c r="Q9067" i="1"/>
  <c r="Q2891" i="1"/>
  <c r="Q5833" i="1"/>
  <c r="Q6693" i="1"/>
  <c r="Q7502" i="1"/>
  <c r="Q1201" i="1"/>
  <c r="Q9068" i="1"/>
  <c r="Q6694" i="1"/>
  <c r="Q7107" i="1"/>
  <c r="Q1202" i="1"/>
  <c r="Q9069" i="1"/>
  <c r="Q347" i="1"/>
  <c r="Q2050" i="1"/>
  <c r="Q2051" i="1"/>
  <c r="Q3742" i="1"/>
  <c r="Q9877" i="1"/>
  <c r="Q9070" i="1"/>
  <c r="Q2455" i="1"/>
  <c r="Q9071" i="1"/>
  <c r="Q3292" i="1"/>
  <c r="Q9506" i="1"/>
  <c r="Q4988" i="1"/>
  <c r="Q5834" i="1"/>
  <c r="Q5406" i="1"/>
  <c r="Q8291" i="1"/>
  <c r="Q2052" i="1"/>
  <c r="Q9072" i="1"/>
  <c r="Q743" i="1"/>
  <c r="Q9507" i="1"/>
  <c r="Q6260" i="1"/>
  <c r="Q3293" i="1"/>
  <c r="Q2053" i="1"/>
  <c r="Q2054" i="1"/>
  <c r="Q2055" i="1"/>
  <c r="Q8688" i="1"/>
  <c r="Q4989" i="1"/>
  <c r="Q744" i="1"/>
  <c r="Q6261" i="1"/>
  <c r="Q9508" i="1"/>
  <c r="Q3294" i="1"/>
  <c r="Q8292" i="1"/>
  <c r="Q8689" i="1"/>
  <c r="Q1611" i="1"/>
  <c r="Q7895" i="1"/>
  <c r="Q4160" i="1"/>
  <c r="Q9509" i="1"/>
  <c r="Q2892" i="1"/>
  <c r="Q348" i="1"/>
  <c r="Q4563" i="1"/>
  <c r="Q2893" i="1"/>
  <c r="Q7108" i="1"/>
  <c r="Q4990" i="1"/>
  <c r="Q349" i="1"/>
  <c r="Q7503" i="1"/>
  <c r="Q8690" i="1"/>
  <c r="Q8293" i="1"/>
  <c r="Q350" i="1"/>
  <c r="Q6695" i="1"/>
  <c r="Q1612" i="1"/>
  <c r="Q4564" i="1"/>
  <c r="Q1203" i="1"/>
  <c r="Q745" i="1"/>
  <c r="Q8691" i="1"/>
  <c r="Q9510" i="1"/>
  <c r="Q3295" i="1"/>
  <c r="Q2894" i="1"/>
  <c r="Q3743" i="1"/>
  <c r="Q2895" i="1"/>
  <c r="Q7504" i="1"/>
  <c r="Q8294" i="1"/>
  <c r="Q2056" i="1"/>
  <c r="Q6696" i="1"/>
  <c r="Q5835" i="1"/>
  <c r="Q4565" i="1"/>
  <c r="Q746" i="1"/>
  <c r="Q8692" i="1"/>
  <c r="Q2057" i="1"/>
  <c r="Q4991" i="1"/>
  <c r="Q6697" i="1"/>
  <c r="Q2456" i="1"/>
  <c r="Q4992" i="1"/>
  <c r="Q3744" i="1"/>
  <c r="Q1204" i="1"/>
  <c r="Q6262" i="1"/>
  <c r="Q4993" i="1"/>
  <c r="Q8693" i="1"/>
  <c r="Q9073" i="1"/>
  <c r="Q1205" i="1"/>
  <c r="Q3296" i="1"/>
  <c r="Q7505" i="1"/>
  <c r="Q4566" i="1"/>
  <c r="Q9511" i="1"/>
  <c r="Q1613" i="1"/>
  <c r="Q2896" i="1"/>
  <c r="Q9074" i="1"/>
  <c r="Q6698" i="1"/>
  <c r="Q8295" i="1"/>
  <c r="Q6699" i="1"/>
  <c r="Q7896" i="1"/>
  <c r="Q9512" i="1"/>
  <c r="Q5407" i="1"/>
  <c r="Q7109" i="1"/>
  <c r="Q56" i="1"/>
  <c r="Q5836" i="1"/>
  <c r="Q2058" i="1"/>
  <c r="Q2457" i="1"/>
  <c r="Q7110" i="1"/>
  <c r="Q9075" i="1"/>
  <c r="Q2897" i="1"/>
  <c r="Q8296" i="1"/>
  <c r="Q8297" i="1"/>
  <c r="Q1206" i="1"/>
  <c r="Q4994" i="1"/>
  <c r="Q6700" i="1"/>
  <c r="Q3745" i="1"/>
  <c r="Q2458" i="1"/>
  <c r="Q2459" i="1"/>
  <c r="Q4995" i="1"/>
  <c r="Q1614" i="1"/>
  <c r="Q9076" i="1"/>
  <c r="Q4996" i="1"/>
  <c r="Q9077" i="1"/>
  <c r="Q8298" i="1"/>
  <c r="Q747" i="1"/>
  <c r="Q4567" i="1"/>
  <c r="Q57" i="1"/>
  <c r="Q8694" i="1"/>
  <c r="Q1207" i="1"/>
  <c r="Q4997" i="1"/>
  <c r="Q7897" i="1"/>
  <c r="Q4568" i="1"/>
  <c r="Q748" i="1"/>
  <c r="Q5408" i="1"/>
  <c r="Q6701" i="1"/>
  <c r="Q8695" i="1"/>
  <c r="Q8299" i="1"/>
  <c r="Q3746" i="1"/>
  <c r="Q7111" i="1"/>
  <c r="Q3747" i="1"/>
  <c r="Q9878" i="1"/>
  <c r="Q6263" i="1"/>
  <c r="Q5409" i="1"/>
  <c r="Q5837" i="1"/>
  <c r="Q6264" i="1"/>
  <c r="Q7898" i="1"/>
  <c r="Q4569" i="1"/>
  <c r="Q1615" i="1"/>
  <c r="Q749" i="1"/>
  <c r="Q8300" i="1"/>
  <c r="Q8301" i="1"/>
  <c r="Q8302" i="1"/>
  <c r="Q4161" i="1"/>
  <c r="Q4570" i="1"/>
  <c r="Q7112" i="1"/>
  <c r="Q4998" i="1"/>
  <c r="Q7506" i="1"/>
  <c r="Q2460" i="1"/>
  <c r="Q2461" i="1"/>
  <c r="Q6265" i="1"/>
  <c r="Q3297" i="1"/>
  <c r="Q7507" i="1"/>
  <c r="Q1208" i="1"/>
  <c r="Q5838" i="1"/>
  <c r="Q9513" i="1"/>
  <c r="Q351" i="1"/>
  <c r="Q4571" i="1"/>
  <c r="Q352" i="1"/>
  <c r="Q4572" i="1"/>
  <c r="Q4573" i="1"/>
  <c r="Q6702" i="1"/>
  <c r="Q8303" i="1"/>
  <c r="Q3298" i="1"/>
  <c r="Q4162" i="1"/>
  <c r="Q3299" i="1"/>
  <c r="Q6266" i="1"/>
  <c r="Q9879" i="1"/>
  <c r="Q7508" i="1"/>
  <c r="Q9880" i="1"/>
  <c r="Q9514" i="1"/>
  <c r="Q7509" i="1"/>
  <c r="Q4163" i="1"/>
  <c r="Q5410" i="1"/>
  <c r="Q4164" i="1"/>
  <c r="Q7113" i="1"/>
  <c r="Q7510" i="1"/>
  <c r="Q5839" i="1"/>
  <c r="Q8696" i="1"/>
  <c r="Q1616" i="1"/>
  <c r="Q2898" i="1"/>
  <c r="Q1209" i="1"/>
  <c r="Q3300" i="1"/>
  <c r="Q3748" i="1"/>
  <c r="Q7511" i="1"/>
  <c r="Q4999" i="1"/>
  <c r="Q750" i="1"/>
  <c r="Q7512" i="1"/>
  <c r="Q3301" i="1"/>
  <c r="Q3302" i="1"/>
  <c r="Q5000" i="1"/>
  <c r="Q5001" i="1"/>
  <c r="Q3749" i="1"/>
  <c r="Q5411" i="1"/>
  <c r="Q3303" i="1"/>
  <c r="Q2899" i="1"/>
  <c r="Q9515" i="1"/>
  <c r="Q2900" i="1"/>
  <c r="Q9078" i="1"/>
  <c r="Q5002" i="1"/>
  <c r="Q9079" i="1"/>
  <c r="Q9080" i="1"/>
  <c r="Q353" i="1"/>
  <c r="Q4574" i="1"/>
  <c r="Q9081" i="1"/>
  <c r="Q7114" i="1"/>
  <c r="Q1617" i="1"/>
  <c r="Q7513" i="1"/>
  <c r="Q6267" i="1"/>
  <c r="Q9082" i="1"/>
  <c r="Q9881" i="1"/>
  <c r="Q1618" i="1"/>
  <c r="Q7514" i="1"/>
  <c r="Q751" i="1"/>
  <c r="Q9083" i="1"/>
  <c r="Q5412" i="1"/>
  <c r="Q5413" i="1"/>
  <c r="Q9084" i="1"/>
  <c r="Q7899" i="1"/>
  <c r="Q2059" i="1"/>
  <c r="Q9085" i="1"/>
  <c r="Q8304" i="1"/>
  <c r="Q752" i="1"/>
  <c r="Q3750" i="1"/>
  <c r="Q7515" i="1"/>
  <c r="Q5003" i="1"/>
  <c r="Q753" i="1"/>
  <c r="Q9516" i="1"/>
  <c r="Q9517" i="1"/>
  <c r="Q3751" i="1"/>
  <c r="Q354" i="1"/>
  <c r="Q9882" i="1"/>
  <c r="Q6268" i="1"/>
  <c r="Q1619" i="1"/>
  <c r="Q7115" i="1"/>
  <c r="Q9086" i="1"/>
  <c r="Q2060" i="1"/>
  <c r="Q7116" i="1"/>
  <c r="Q4575" i="1"/>
  <c r="Q1620" i="1"/>
  <c r="Q4165" i="1"/>
  <c r="Q5414" i="1"/>
  <c r="Q4576" i="1"/>
  <c r="Q5840" i="1"/>
  <c r="Q754" i="1"/>
  <c r="Q1210" i="1"/>
  <c r="Q5841" i="1"/>
  <c r="Q2061" i="1"/>
  <c r="Q1211" i="1"/>
  <c r="Q58" i="1"/>
  <c r="Q6269" i="1"/>
  <c r="Q59" i="1"/>
  <c r="Q2901" i="1"/>
  <c r="Q755" i="1"/>
  <c r="Q6703" i="1"/>
  <c r="Q5415" i="1"/>
  <c r="Q1212" i="1"/>
  <c r="Q8697" i="1"/>
  <c r="Q9087" i="1"/>
  <c r="Q1213" i="1"/>
  <c r="Q3752" i="1"/>
  <c r="Q2062" i="1"/>
  <c r="Q6270" i="1"/>
  <c r="Q7117" i="1"/>
  <c r="Q7900" i="1"/>
  <c r="Q8698" i="1"/>
  <c r="Q756" i="1"/>
  <c r="Q2902" i="1"/>
  <c r="Q5842" i="1"/>
  <c r="Q3304" i="1"/>
  <c r="Q757" i="1"/>
  <c r="Q4577" i="1"/>
  <c r="Q5843" i="1"/>
  <c r="Q8305" i="1"/>
  <c r="Q9088" i="1"/>
  <c r="Q7901" i="1"/>
  <c r="Q5416" i="1"/>
  <c r="Q6271" i="1"/>
  <c r="Q5004" i="1"/>
  <c r="Q7118" i="1"/>
  <c r="Q3753" i="1"/>
  <c r="Q1621" i="1"/>
  <c r="Q6272" i="1"/>
  <c r="Q5417" i="1"/>
  <c r="Q2063" i="1"/>
  <c r="Q9518" i="1"/>
  <c r="Q5418" i="1"/>
  <c r="Q8699" i="1"/>
  <c r="Q758" i="1"/>
  <c r="Q759" i="1"/>
  <c r="Q7119" i="1"/>
  <c r="Q6704" i="1"/>
  <c r="Q7902" i="1"/>
  <c r="Q7516" i="1"/>
  <c r="Q4166" i="1"/>
  <c r="Q355" i="1"/>
  <c r="Q7120" i="1"/>
  <c r="Q3305" i="1"/>
  <c r="Q1622" i="1"/>
  <c r="Q7903" i="1"/>
  <c r="Q4167" i="1"/>
  <c r="Q7121" i="1"/>
  <c r="Q5844" i="1"/>
  <c r="Q6273" i="1"/>
  <c r="Q5845" i="1"/>
  <c r="Q356" i="1"/>
  <c r="Q4168" i="1"/>
  <c r="Q5419" i="1"/>
  <c r="Q1623" i="1"/>
  <c r="Q9519" i="1"/>
  <c r="Q7517" i="1"/>
  <c r="Q2462" i="1"/>
  <c r="Q5420" i="1"/>
  <c r="Q1624" i="1"/>
  <c r="Q4169" i="1"/>
  <c r="Q3754" i="1"/>
  <c r="Q9520" i="1"/>
  <c r="Q2064" i="1"/>
  <c r="Q6705" i="1"/>
  <c r="Q8306" i="1"/>
  <c r="Q7518" i="1"/>
  <c r="Q3755" i="1"/>
  <c r="Q7122" i="1"/>
  <c r="Q5421" i="1"/>
  <c r="Q9089" i="1"/>
  <c r="Q5005" i="1"/>
  <c r="Q5846" i="1"/>
  <c r="Q4578" i="1"/>
  <c r="Q8307" i="1"/>
  <c r="Q6274" i="1"/>
  <c r="Q760" i="1"/>
  <c r="Q3756" i="1"/>
  <c r="Q9090" i="1"/>
  <c r="Q761" i="1"/>
  <c r="Q3306" i="1"/>
  <c r="Q6706" i="1"/>
  <c r="Q8308" i="1"/>
  <c r="Q7904" i="1"/>
  <c r="Q4579" i="1"/>
  <c r="Q2065" i="1"/>
  <c r="Q9521" i="1"/>
  <c r="Q762" i="1"/>
  <c r="Q60" i="1"/>
  <c r="Q8309" i="1"/>
  <c r="Q2066" i="1"/>
  <c r="Q6275" i="1"/>
  <c r="Q763" i="1"/>
  <c r="Q5847" i="1"/>
  <c r="Q7123" i="1"/>
  <c r="Q9091" i="1"/>
  <c r="Q7124" i="1"/>
  <c r="Q9092" i="1"/>
  <c r="Q61" i="1"/>
  <c r="Q9522" i="1"/>
  <c r="Q9523" i="1"/>
  <c r="Q4580" i="1"/>
  <c r="Q5006" i="1"/>
  <c r="Q5422" i="1"/>
  <c r="Q7519" i="1"/>
  <c r="Q764" i="1"/>
  <c r="Q7125" i="1"/>
  <c r="Q5848" i="1"/>
  <c r="Q6276" i="1"/>
  <c r="Q5423" i="1"/>
  <c r="Q3307" i="1"/>
  <c r="Q5424" i="1"/>
  <c r="Q357" i="1"/>
  <c r="Q7905" i="1"/>
  <c r="Q765" i="1"/>
  <c r="Q6277" i="1"/>
  <c r="Q9093" i="1"/>
  <c r="Q6707" i="1"/>
  <c r="Q5849" i="1"/>
  <c r="Q3308" i="1"/>
  <c r="Q7906" i="1"/>
  <c r="Q9524" i="1"/>
  <c r="Q5425" i="1"/>
  <c r="Q5426" i="1"/>
  <c r="Q2067" i="1"/>
  <c r="Q6278" i="1"/>
  <c r="Q8310" i="1"/>
  <c r="Q3309" i="1"/>
  <c r="Q3310" i="1"/>
  <c r="Q5427" i="1"/>
  <c r="Q2068" i="1"/>
  <c r="Q8700" i="1"/>
  <c r="Q8311" i="1"/>
  <c r="Q5428" i="1"/>
  <c r="Q4170" i="1"/>
  <c r="Q6279" i="1"/>
  <c r="Q4581" i="1"/>
  <c r="Q2903" i="1"/>
  <c r="Q1625" i="1"/>
  <c r="Q5850" i="1"/>
  <c r="Q4582" i="1"/>
  <c r="Q2904" i="1"/>
  <c r="Q6708" i="1"/>
  <c r="Q5007" i="1"/>
  <c r="Q6709" i="1"/>
  <c r="Q5429" i="1"/>
  <c r="Q4171" i="1"/>
  <c r="Q9525" i="1"/>
  <c r="Q9094" i="1"/>
  <c r="Q6280" i="1"/>
  <c r="Q4583" i="1"/>
  <c r="Q62" i="1"/>
  <c r="Q2905" i="1"/>
  <c r="Q7126" i="1"/>
  <c r="Q5851" i="1"/>
  <c r="Q3757" i="1"/>
  <c r="Q766" i="1"/>
  <c r="Q9095" i="1"/>
  <c r="Q5430" i="1"/>
  <c r="Q8312" i="1"/>
  <c r="Q2906" i="1"/>
  <c r="Q4172" i="1"/>
  <c r="Q5008" i="1"/>
  <c r="Q6281" i="1"/>
  <c r="Q3311" i="1"/>
  <c r="Q5431" i="1"/>
  <c r="Q7520" i="1"/>
  <c r="Q2907" i="1"/>
  <c r="Q6710" i="1"/>
  <c r="Q1626" i="1"/>
  <c r="Q1627" i="1"/>
  <c r="Q7127" i="1"/>
  <c r="Q2908" i="1"/>
  <c r="Q9096" i="1"/>
  <c r="Q7128" i="1"/>
  <c r="Q358" i="1"/>
  <c r="Q1214" i="1"/>
  <c r="Q63" i="1"/>
  <c r="Q9097" i="1"/>
  <c r="Q6282" i="1"/>
  <c r="Q4584" i="1"/>
  <c r="Q3758" i="1"/>
  <c r="Q9098" i="1"/>
  <c r="Q6283" i="1"/>
  <c r="Q9883" i="1"/>
  <c r="Q6284" i="1"/>
  <c r="Q359" i="1"/>
  <c r="Q9526" i="1"/>
  <c r="Q9099" i="1"/>
  <c r="Q4585" i="1"/>
  <c r="Q767" i="1"/>
  <c r="Q5852" i="1"/>
  <c r="Q6285" i="1"/>
  <c r="Q9527" i="1"/>
  <c r="Q8701" i="1"/>
  <c r="Q7129" i="1"/>
  <c r="Q5853" i="1"/>
  <c r="Q5432" i="1"/>
  <c r="Q5433" i="1"/>
  <c r="Q5854" i="1"/>
  <c r="Q768" i="1"/>
  <c r="Q8702" i="1"/>
  <c r="Q5009" i="1"/>
  <c r="Q5010" i="1"/>
  <c r="Q2463" i="1"/>
  <c r="Q64" i="1"/>
  <c r="Q8313" i="1"/>
  <c r="Q2464" i="1"/>
  <c r="Q6286" i="1"/>
  <c r="Q1628" i="1"/>
  <c r="Q3312" i="1"/>
  <c r="Q7130" i="1"/>
  <c r="Q5011" i="1"/>
  <c r="Q8703" i="1"/>
  <c r="Q8314" i="1"/>
  <c r="Q6711" i="1"/>
  <c r="Q3759" i="1"/>
  <c r="Q7907" i="1"/>
  <c r="Q9528" i="1"/>
  <c r="Q769" i="1"/>
  <c r="Q9529" i="1"/>
  <c r="Q2465" i="1"/>
  <c r="Q6287" i="1"/>
  <c r="Q8704" i="1"/>
  <c r="Q2909" i="1"/>
  <c r="Q1629" i="1"/>
  <c r="Q4173" i="1"/>
  <c r="Q8315" i="1"/>
  <c r="Q8316" i="1"/>
  <c r="Q2069" i="1"/>
  <c r="Q770" i="1"/>
  <c r="Q771" i="1"/>
  <c r="Q360" i="1"/>
  <c r="Q8317" i="1"/>
  <c r="Q4586" i="1"/>
  <c r="Q5434" i="1"/>
  <c r="Q772" i="1"/>
  <c r="Q1215" i="1"/>
  <c r="Q6712" i="1"/>
  <c r="Q9884" i="1"/>
  <c r="Q6288" i="1"/>
  <c r="Q6289" i="1"/>
  <c r="Q773" i="1"/>
  <c r="Q2466" i="1"/>
  <c r="Q3313" i="1"/>
  <c r="Q6713" i="1"/>
  <c r="Q8705" i="1"/>
  <c r="Q1630" i="1"/>
  <c r="Q9100" i="1"/>
  <c r="Q1216" i="1"/>
  <c r="Q5855" i="1"/>
  <c r="Q5012" i="1"/>
  <c r="Q5856" i="1"/>
  <c r="Q9101" i="1"/>
  <c r="Q3314" i="1"/>
  <c r="Q7521" i="1"/>
  <c r="Q7522" i="1"/>
  <c r="Q7131" i="1"/>
  <c r="Q774" i="1"/>
  <c r="Q4174" i="1"/>
  <c r="Q6714" i="1"/>
  <c r="Q7908" i="1"/>
  <c r="Q9530" i="1"/>
  <c r="Q9531" i="1"/>
  <c r="Q7132" i="1"/>
  <c r="Q7133" i="1"/>
  <c r="Q3315" i="1"/>
  <c r="Q9102" i="1"/>
  <c r="Q2070" i="1"/>
  <c r="Q775" i="1"/>
  <c r="Q4587" i="1"/>
  <c r="Q7134" i="1"/>
  <c r="Q7523" i="1"/>
  <c r="Q1217" i="1"/>
  <c r="Q2467" i="1"/>
  <c r="Q8318" i="1"/>
  <c r="Q1631" i="1"/>
  <c r="Q361" i="1"/>
  <c r="Q7909" i="1"/>
  <c r="Q1632" i="1"/>
  <c r="Q5857" i="1"/>
  <c r="Q2071" i="1"/>
  <c r="Q2468" i="1"/>
  <c r="Q9103" i="1"/>
  <c r="Q2469" i="1"/>
  <c r="Q2910" i="1"/>
  <c r="Q4588" i="1"/>
  <c r="Q5013" i="1"/>
  <c r="Q362" i="1"/>
  <c r="Q9532" i="1"/>
  <c r="Q363" i="1"/>
  <c r="Q5858" i="1"/>
  <c r="Q6715" i="1"/>
  <c r="Q5859" i="1"/>
  <c r="Q2470" i="1"/>
  <c r="Q5435" i="1"/>
  <c r="Q9533" i="1"/>
  <c r="Q6290" i="1"/>
  <c r="Q2471" i="1"/>
  <c r="Q776" i="1"/>
  <c r="Q7524" i="1"/>
  <c r="Q9534" i="1"/>
  <c r="Q2472" i="1"/>
  <c r="Q5860" i="1"/>
  <c r="Q65" i="1"/>
  <c r="Q3316" i="1"/>
  <c r="Q777" i="1"/>
  <c r="Q7910" i="1"/>
  <c r="Q9535" i="1"/>
  <c r="Q8706" i="1"/>
  <c r="Q5014" i="1"/>
  <c r="Q778" i="1"/>
  <c r="Q7525" i="1"/>
  <c r="Q7911" i="1"/>
  <c r="Q5436" i="1"/>
  <c r="Q6716" i="1"/>
  <c r="Q4589" i="1"/>
  <c r="Q9885" i="1"/>
  <c r="Q364" i="1"/>
  <c r="Q2911" i="1"/>
  <c r="Q7526" i="1"/>
  <c r="Q5861" i="1"/>
  <c r="Q7135" i="1"/>
  <c r="Q4590" i="1"/>
  <c r="Q1633" i="1"/>
  <c r="Q9886" i="1"/>
  <c r="Q8319" i="1"/>
  <c r="Q779" i="1"/>
  <c r="Q5015" i="1"/>
  <c r="Q2912" i="1"/>
  <c r="Q2913" i="1"/>
  <c r="Q2473" i="1"/>
  <c r="Q8320" i="1"/>
  <c r="Q5437" i="1"/>
  <c r="Q2474" i="1"/>
  <c r="Q780" i="1"/>
  <c r="Q2914" i="1"/>
  <c r="Q8707" i="1"/>
  <c r="Q8708" i="1"/>
  <c r="Q9536" i="1"/>
  <c r="Q7912" i="1"/>
  <c r="Q7136" i="1"/>
  <c r="Q2072" i="1"/>
  <c r="Q6717" i="1"/>
  <c r="Q781" i="1"/>
  <c r="Q9537" i="1"/>
  <c r="Q8709" i="1"/>
  <c r="Q8321" i="1"/>
  <c r="Q3317" i="1"/>
  <c r="Q2475" i="1"/>
  <c r="Q1634" i="1"/>
  <c r="Q8710" i="1"/>
  <c r="Q7137" i="1"/>
  <c r="Q782" i="1"/>
  <c r="Q7138" i="1"/>
  <c r="Q66" i="1"/>
  <c r="Q2915" i="1"/>
  <c r="Q5862" i="1"/>
  <c r="Q8711" i="1"/>
  <c r="Q2476" i="1"/>
  <c r="Q9104" i="1"/>
  <c r="Q3760" i="1"/>
  <c r="Q6291" i="1"/>
  <c r="Q783" i="1"/>
  <c r="Q9105" i="1"/>
  <c r="Q365" i="1"/>
  <c r="Q3761" i="1"/>
  <c r="Q5016" i="1"/>
  <c r="Q7527" i="1"/>
  <c r="Q2477" i="1"/>
  <c r="Q1635" i="1"/>
  <c r="Q9106" i="1"/>
  <c r="Q8712" i="1"/>
  <c r="Q5863" i="1"/>
  <c r="Q5438" i="1"/>
  <c r="Q4591" i="1"/>
  <c r="Q2478" i="1"/>
  <c r="Q7528" i="1"/>
  <c r="Q2479" i="1"/>
  <c r="Q5017" i="1"/>
  <c r="Q9107" i="1"/>
  <c r="Q3318" i="1"/>
  <c r="Q1636" i="1"/>
  <c r="Q7529" i="1"/>
  <c r="Q1218" i="1"/>
  <c r="Q5018" i="1"/>
  <c r="Q8713" i="1"/>
  <c r="Q6718" i="1"/>
  <c r="Q6719" i="1"/>
  <c r="Q2916" i="1"/>
  <c r="Q5864" i="1"/>
  <c r="Q3762" i="1"/>
  <c r="Q5019" i="1"/>
  <c r="Q4175" i="1"/>
  <c r="Q6292" i="1"/>
  <c r="Q7913" i="1"/>
  <c r="Q1637" i="1"/>
  <c r="Q6293" i="1"/>
  <c r="Q3763" i="1"/>
  <c r="Q7139" i="1"/>
  <c r="Q8322" i="1"/>
  <c r="Q6720" i="1"/>
  <c r="Q4176" i="1"/>
  <c r="Q9887" i="1"/>
  <c r="Q8323" i="1"/>
  <c r="Q9108" i="1"/>
  <c r="Q7530" i="1"/>
  <c r="Q67" i="1"/>
  <c r="Q5439" i="1"/>
  <c r="Q366" i="1"/>
  <c r="Q6294" i="1"/>
  <c r="Q5020" i="1"/>
  <c r="Q3319" i="1"/>
  <c r="Q5440" i="1"/>
  <c r="Q4177" i="1"/>
  <c r="Q7914" i="1"/>
  <c r="Q8714" i="1"/>
  <c r="Q3320" i="1"/>
  <c r="Q9538" i="1"/>
  <c r="Q1219" i="1"/>
  <c r="Q4178" i="1"/>
  <c r="Q7915" i="1"/>
  <c r="Q784" i="1"/>
  <c r="Q68" i="1"/>
  <c r="Q9109" i="1"/>
  <c r="Q785" i="1"/>
  <c r="Q2917" i="1"/>
  <c r="Q9110" i="1"/>
  <c r="Q9539" i="1"/>
  <c r="Q5865" i="1"/>
  <c r="Q5021" i="1"/>
  <c r="Q5022" i="1"/>
  <c r="Q69" i="1"/>
  <c r="Q6295" i="1"/>
  <c r="Q6296" i="1"/>
  <c r="Q4592" i="1"/>
  <c r="Q4593" i="1"/>
  <c r="Q8324" i="1"/>
  <c r="Q2480" i="1"/>
  <c r="Q5441" i="1"/>
  <c r="Q8325" i="1"/>
  <c r="Q70" i="1"/>
  <c r="Q4179" i="1"/>
  <c r="Q2918" i="1"/>
  <c r="Q8326" i="1"/>
  <c r="Q1638" i="1"/>
  <c r="Q6297" i="1"/>
  <c r="Q9111" i="1"/>
  <c r="Q5023" i="1"/>
  <c r="Q6298" i="1"/>
  <c r="Q7140" i="1"/>
  <c r="Q9112" i="1"/>
  <c r="Q71" i="1"/>
  <c r="Q7531" i="1"/>
  <c r="Q8715" i="1"/>
  <c r="Q2919" i="1"/>
  <c r="Q1639" i="1"/>
  <c r="Q2481" i="1"/>
  <c r="Q7532" i="1"/>
  <c r="Q367" i="1"/>
  <c r="Q1640" i="1"/>
  <c r="Q3764" i="1"/>
  <c r="Q5442" i="1"/>
  <c r="Q8716" i="1"/>
  <c r="Q5443" i="1"/>
  <c r="Q6299" i="1"/>
  <c r="Q4594" i="1"/>
  <c r="Q786" i="1"/>
  <c r="Q3321" i="1"/>
  <c r="Q2073" i="1"/>
  <c r="Q787" i="1"/>
  <c r="Q4595" i="1"/>
  <c r="Q2482" i="1"/>
  <c r="Q4180" i="1"/>
  <c r="Q7916" i="1"/>
  <c r="Q788" i="1"/>
  <c r="Q5866" i="1"/>
  <c r="Q72" i="1"/>
  <c r="Q7917" i="1"/>
  <c r="Q9540" i="1"/>
  <c r="Q4181" i="1"/>
  <c r="Q4596" i="1"/>
  <c r="Q3322" i="1"/>
  <c r="Q4182" i="1"/>
  <c r="Q8327" i="1"/>
  <c r="Q8328" i="1"/>
  <c r="Q5444" i="1"/>
  <c r="Q7918" i="1"/>
  <c r="Q4597" i="1"/>
  <c r="Q9113" i="1"/>
  <c r="Q8717" i="1"/>
  <c r="Q1220" i="1"/>
  <c r="Q8329" i="1"/>
  <c r="Q3765" i="1"/>
  <c r="Q1641" i="1"/>
  <c r="Q2920" i="1"/>
  <c r="Q6300" i="1"/>
  <c r="Q2074" i="1"/>
  <c r="Q6721" i="1"/>
  <c r="Q5867" i="1"/>
  <c r="Q8718" i="1"/>
  <c r="Q9888" i="1"/>
  <c r="Q2483" i="1"/>
  <c r="Q789" i="1"/>
  <c r="Q8719" i="1"/>
  <c r="Q3323" i="1"/>
  <c r="Q1221" i="1"/>
  <c r="Q9114" i="1"/>
  <c r="Q3766" i="1"/>
  <c r="Q9541" i="1"/>
  <c r="Q3324" i="1"/>
  <c r="Q5445" i="1"/>
  <c r="Q5868" i="1"/>
  <c r="Q1222" i="1"/>
  <c r="Q3325" i="1"/>
  <c r="Q5869" i="1"/>
  <c r="Q1223" i="1"/>
  <c r="Q7533" i="1"/>
  <c r="Q790" i="1"/>
  <c r="Q8720" i="1"/>
  <c r="Q2921" i="1"/>
  <c r="Q2922" i="1"/>
  <c r="Q2923" i="1"/>
  <c r="Q2484" i="1"/>
  <c r="Q6301" i="1"/>
  <c r="Q7141" i="1"/>
  <c r="Q6722" i="1"/>
  <c r="Q2485" i="1"/>
  <c r="Q9115" i="1"/>
  <c r="Q6723" i="1"/>
  <c r="Q8330" i="1"/>
  <c r="Q4183" i="1"/>
  <c r="Q8331" i="1"/>
  <c r="Q8721" i="1"/>
  <c r="Q9542" i="1"/>
  <c r="Q6724" i="1"/>
  <c r="Q6302" i="1"/>
  <c r="Q1642" i="1"/>
  <c r="Q9116" i="1"/>
  <c r="Q4598" i="1"/>
  <c r="Q1643" i="1"/>
  <c r="Q5446" i="1"/>
  <c r="Q7534" i="1"/>
  <c r="Q5447" i="1"/>
  <c r="Q4184" i="1"/>
  <c r="Q4185" i="1"/>
  <c r="Q3326" i="1"/>
  <c r="Q6725" i="1"/>
  <c r="Q4186" i="1"/>
  <c r="Q791" i="1"/>
  <c r="Q1224" i="1"/>
  <c r="Q1225" i="1"/>
  <c r="Q5024" i="1"/>
  <c r="Q1226" i="1"/>
  <c r="Q9889" i="1"/>
  <c r="Q368" i="1"/>
  <c r="Q1227" i="1"/>
  <c r="Q5025" i="1"/>
  <c r="Q4187" i="1"/>
  <c r="Q4188" i="1"/>
  <c r="Q3327" i="1"/>
  <c r="Q2924" i="1"/>
  <c r="Q8722" i="1"/>
  <c r="Q5870" i="1"/>
  <c r="Q9890" i="1"/>
  <c r="Q7142" i="1"/>
  <c r="Q792" i="1"/>
  <c r="Q8332" i="1"/>
  <c r="Q5871" i="1"/>
  <c r="Q3767" i="1"/>
  <c r="Q4189" i="1"/>
  <c r="Q369" i="1"/>
  <c r="Q9117" i="1"/>
  <c r="Q73" i="1"/>
  <c r="Q74" i="1"/>
  <c r="Q8333" i="1"/>
  <c r="Q6726" i="1"/>
  <c r="Q75" i="1"/>
  <c r="Q8334" i="1"/>
  <c r="Q2486" i="1"/>
  <c r="Q793" i="1"/>
  <c r="Q5872" i="1"/>
  <c r="Q2925" i="1"/>
  <c r="Q794" i="1"/>
  <c r="Q7143" i="1"/>
  <c r="Q7535" i="1"/>
  <c r="Q7536" i="1"/>
  <c r="Q3328" i="1"/>
  <c r="Q5448" i="1"/>
  <c r="Q6303" i="1"/>
  <c r="Q5026" i="1"/>
  <c r="Q8335" i="1"/>
  <c r="Q4599" i="1"/>
  <c r="Q4190" i="1"/>
  <c r="Q5873" i="1"/>
  <c r="Q5874" i="1"/>
  <c r="Q8723" i="1"/>
  <c r="Q2075" i="1"/>
  <c r="Q3329" i="1"/>
  <c r="Q6727" i="1"/>
  <c r="Q6304" i="1"/>
  <c r="Q5027" i="1"/>
  <c r="Q1644" i="1"/>
  <c r="Q4191" i="1"/>
  <c r="Q5875" i="1"/>
  <c r="Q5449" i="1"/>
  <c r="Q8724" i="1"/>
  <c r="Q76" i="1"/>
  <c r="Q2926" i="1"/>
  <c r="Q5028" i="1"/>
  <c r="Q2076" i="1"/>
  <c r="Q795" i="1"/>
  <c r="Q2487" i="1"/>
  <c r="Q9543" i="1"/>
  <c r="Q1228" i="1"/>
  <c r="Q5029" i="1"/>
  <c r="Q2488" i="1"/>
  <c r="Q6728" i="1"/>
  <c r="Q5030" i="1"/>
  <c r="Q7144" i="1"/>
  <c r="Q370" i="1"/>
  <c r="Q5450" i="1"/>
  <c r="Q3330" i="1"/>
  <c r="Q6305" i="1"/>
  <c r="Q4192" i="1"/>
  <c r="Q2489" i="1"/>
  <c r="Q8336" i="1"/>
  <c r="Q6306" i="1"/>
  <c r="Q5451" i="1"/>
  <c r="Q1229" i="1"/>
  <c r="Q4600" i="1"/>
  <c r="Q1645" i="1"/>
  <c r="Q6307" i="1"/>
  <c r="Q6729" i="1"/>
  <c r="Q5031" i="1"/>
  <c r="Q8337" i="1"/>
  <c r="Q7919" i="1"/>
  <c r="Q8338" i="1"/>
  <c r="Q1230" i="1"/>
  <c r="Q8725" i="1"/>
  <c r="Q4193" i="1"/>
  <c r="Q3768" i="1"/>
  <c r="Q5876" i="1"/>
  <c r="Q7145" i="1"/>
  <c r="Q9544" i="1"/>
  <c r="Q5452" i="1"/>
  <c r="Q4194" i="1"/>
  <c r="Q1231" i="1"/>
  <c r="Q9545" i="1"/>
  <c r="Q3331" i="1"/>
  <c r="Q1232" i="1"/>
  <c r="Q796" i="1"/>
  <c r="Q3769" i="1"/>
  <c r="Q8726" i="1"/>
  <c r="Q1233" i="1"/>
  <c r="Q77" i="1"/>
  <c r="Q3770" i="1"/>
  <c r="Q9546" i="1"/>
  <c r="Q5877" i="1"/>
  <c r="Q7920" i="1"/>
  <c r="Q8727" i="1"/>
  <c r="Q3771" i="1"/>
  <c r="Q4195" i="1"/>
  <c r="Q8339" i="1"/>
  <c r="Q2490" i="1"/>
  <c r="Q3332" i="1"/>
  <c r="Q3333" i="1"/>
  <c r="Q6308" i="1"/>
  <c r="Q7537" i="1"/>
  <c r="Q9118" i="1"/>
  <c r="Q5878" i="1"/>
  <c r="Q8728" i="1"/>
  <c r="Q9119" i="1"/>
  <c r="Q3334" i="1"/>
  <c r="Q4601" i="1"/>
  <c r="Q8340" i="1"/>
  <c r="Q4602" i="1"/>
  <c r="Q8341" i="1"/>
  <c r="Q7921" i="1"/>
  <c r="Q6730" i="1"/>
  <c r="Q5032" i="1"/>
  <c r="Q2927" i="1"/>
  <c r="Q7922" i="1"/>
  <c r="Q1646" i="1"/>
  <c r="Q797" i="1"/>
  <c r="Q798" i="1"/>
  <c r="Q2491" i="1"/>
  <c r="Q1234" i="1"/>
  <c r="Q3335" i="1"/>
  <c r="Q9891" i="1"/>
  <c r="Q6309" i="1"/>
  <c r="Q6731" i="1"/>
  <c r="Q1235" i="1"/>
  <c r="Q2492" i="1"/>
  <c r="Q9547" i="1"/>
  <c r="Q7923" i="1"/>
  <c r="Q7146" i="1"/>
  <c r="Q4603" i="1"/>
  <c r="Q6732" i="1"/>
  <c r="Q8729" i="1"/>
  <c r="Q371" i="1"/>
  <c r="Q6733" i="1"/>
  <c r="Q9548" i="1"/>
  <c r="Q7538" i="1"/>
  <c r="Q9549" i="1"/>
  <c r="Q1236" i="1"/>
  <c r="Q7924" i="1"/>
  <c r="Q4196" i="1"/>
  <c r="Q799" i="1"/>
  <c r="Q6734" i="1"/>
  <c r="Q4604" i="1"/>
  <c r="Q6735" i="1"/>
  <c r="Q78" i="1"/>
  <c r="Q5453" i="1"/>
  <c r="Q1647" i="1"/>
  <c r="Q4605" i="1"/>
  <c r="Q9892" i="1"/>
  <c r="Q5454" i="1"/>
  <c r="Q5455" i="1"/>
  <c r="Q9550" i="1"/>
  <c r="Q2077" i="1"/>
  <c r="Q3336" i="1"/>
  <c r="Q6310" i="1"/>
  <c r="Q800" i="1"/>
  <c r="Q5879" i="1"/>
  <c r="Q4197" i="1"/>
  <c r="Q8730" i="1"/>
  <c r="Q8731" i="1"/>
  <c r="Q1237" i="1"/>
  <c r="Q79" i="1"/>
  <c r="Q372" i="1"/>
  <c r="Q9893" i="1"/>
  <c r="Q6311" i="1"/>
  <c r="Q9551" i="1"/>
  <c r="Q8342" i="1"/>
  <c r="Q5880" i="1"/>
  <c r="Q7147" i="1"/>
  <c r="Q6736" i="1"/>
  <c r="Q6312" i="1"/>
  <c r="Q80" i="1"/>
  <c r="Q1238" i="1"/>
  <c r="Q4198" i="1"/>
  <c r="Q8732" i="1"/>
  <c r="Q4606" i="1"/>
  <c r="Q9894" i="1"/>
  <c r="Q2928" i="1"/>
  <c r="Q7148" i="1"/>
  <c r="Q7149" i="1"/>
  <c r="Q801" i="1"/>
  <c r="Q8733" i="1"/>
  <c r="Q1648" i="1"/>
  <c r="Q8734" i="1"/>
  <c r="Q5456" i="1"/>
  <c r="Q1649" i="1"/>
  <c r="Q8735" i="1"/>
  <c r="Q3337" i="1"/>
  <c r="Q5881" i="1"/>
  <c r="Q81" i="1"/>
  <c r="Q9895" i="1"/>
  <c r="Q7539" i="1"/>
  <c r="Q4607" i="1"/>
  <c r="Q6313" i="1"/>
  <c r="Q9552" i="1"/>
  <c r="Q6737" i="1"/>
  <c r="Q2078" i="1"/>
  <c r="Q1239" i="1"/>
  <c r="Q5033" i="1"/>
  <c r="Q373" i="1"/>
  <c r="Q6314" i="1"/>
  <c r="Q9553" i="1"/>
  <c r="Q4199" i="1"/>
  <c r="Q9896" i="1"/>
  <c r="Q2493" i="1"/>
  <c r="Q8343" i="1"/>
  <c r="Q374" i="1"/>
  <c r="Q5457" i="1"/>
  <c r="Q3338" i="1"/>
  <c r="Q7925" i="1"/>
  <c r="Q3772" i="1"/>
  <c r="Q82" i="1"/>
  <c r="Q6738" i="1"/>
  <c r="Q7150" i="1"/>
  <c r="Q4608" i="1"/>
  <c r="Q5034" i="1"/>
  <c r="Q9554" i="1"/>
  <c r="Q802" i="1"/>
  <c r="Q4200" i="1"/>
  <c r="Q2079" i="1"/>
  <c r="Q9120" i="1"/>
  <c r="Q8344" i="1"/>
  <c r="Q5035" i="1"/>
  <c r="Q7540" i="1"/>
  <c r="Q7541" i="1"/>
  <c r="Q8736" i="1"/>
  <c r="Q4201" i="1"/>
  <c r="Q2080" i="1"/>
  <c r="Q2494" i="1"/>
  <c r="Q5036" i="1"/>
  <c r="Q83" i="1"/>
  <c r="Q9121" i="1"/>
  <c r="Q1240" i="1"/>
  <c r="Q3339" i="1"/>
  <c r="Q7151" i="1"/>
  <c r="Q1241" i="1"/>
  <c r="Q7926" i="1"/>
  <c r="Q6315" i="1"/>
  <c r="Q7152" i="1"/>
  <c r="Q7927" i="1"/>
  <c r="Q5037" i="1"/>
  <c r="Q7928" i="1"/>
  <c r="Q4609" i="1"/>
  <c r="Q4610" i="1"/>
  <c r="Q2495" i="1"/>
  <c r="Q4202" i="1"/>
  <c r="Q9897" i="1"/>
  <c r="Q1242" i="1"/>
  <c r="Q5458" i="1"/>
  <c r="Q2929" i="1"/>
  <c r="Q6316" i="1"/>
  <c r="Q6739" i="1"/>
  <c r="Q7153" i="1"/>
  <c r="Q5882" i="1"/>
  <c r="Q2081" i="1"/>
  <c r="Q803" i="1"/>
  <c r="Q8737" i="1"/>
  <c r="Q4203" i="1"/>
  <c r="Q6740" i="1"/>
  <c r="Q1650" i="1"/>
  <c r="Q4611" i="1"/>
  <c r="Q7542" i="1"/>
  <c r="Q1243" i="1"/>
  <c r="Q9555" i="1"/>
  <c r="Q8738" i="1"/>
  <c r="Q1651" i="1"/>
  <c r="Q5459" i="1"/>
  <c r="Q2930" i="1"/>
  <c r="Q9122" i="1"/>
  <c r="Q9123" i="1"/>
  <c r="Q2931" i="1"/>
  <c r="Q4204" i="1"/>
  <c r="Q5038" i="1"/>
  <c r="Q2496" i="1"/>
  <c r="Q9556" i="1"/>
  <c r="Q3773" i="1"/>
  <c r="Q2082" i="1"/>
  <c r="Q1652" i="1"/>
  <c r="Q3340" i="1"/>
  <c r="Q9898" i="1"/>
  <c r="Q4205" i="1"/>
  <c r="Q2083" i="1"/>
  <c r="Q8739" i="1"/>
  <c r="Q6317" i="1"/>
  <c r="Q2932" i="1"/>
  <c r="Q2084" i="1"/>
  <c r="Q2085" i="1"/>
  <c r="Q5039" i="1"/>
  <c r="Q8740" i="1"/>
  <c r="Q7543" i="1"/>
  <c r="Q7154" i="1"/>
  <c r="Q8345" i="1"/>
  <c r="Q8741" i="1"/>
  <c r="Q5883" i="1"/>
  <c r="Q4206" i="1"/>
  <c r="Q9899" i="1"/>
  <c r="Q7544" i="1"/>
  <c r="Q9557" i="1"/>
  <c r="Q8742" i="1"/>
  <c r="Q9558" i="1"/>
  <c r="Q1244" i="1"/>
  <c r="Q804" i="1"/>
  <c r="Q1653" i="1"/>
  <c r="Q2086" i="1"/>
  <c r="Q2497" i="1"/>
  <c r="Q9559" i="1"/>
  <c r="Q1654" i="1"/>
  <c r="Q1245" i="1"/>
  <c r="Q9900" i="1"/>
  <c r="Q3341" i="1"/>
  <c r="Q2933" i="1"/>
  <c r="Q2087" i="1"/>
  <c r="Q4207" i="1"/>
  <c r="Q2934" i="1"/>
  <c r="Q7929" i="1"/>
  <c r="Q9124" i="1"/>
  <c r="Q6741" i="1"/>
  <c r="Q7155" i="1"/>
  <c r="Q5884" i="1"/>
  <c r="Q7156" i="1"/>
  <c r="Q9125" i="1"/>
  <c r="Q7157" i="1"/>
  <c r="Q6742" i="1"/>
  <c r="Q5040" i="1"/>
  <c r="Q5460" i="1"/>
  <c r="Q3774" i="1"/>
  <c r="Q8346" i="1"/>
  <c r="Q7930" i="1"/>
  <c r="Q4612" i="1"/>
  <c r="Q375" i="1"/>
  <c r="Q8347" i="1"/>
  <c r="Q6318" i="1"/>
  <c r="Q5041" i="1"/>
  <c r="Q6319" i="1"/>
  <c r="Q376" i="1"/>
  <c r="Q1246" i="1"/>
  <c r="Q4613" i="1"/>
  <c r="Q5461" i="1"/>
  <c r="Q7158" i="1"/>
  <c r="Q5885" i="1"/>
  <c r="Q8348" i="1"/>
  <c r="Q5462" i="1"/>
  <c r="Q7931" i="1"/>
  <c r="Q377" i="1"/>
  <c r="Q2498" i="1"/>
  <c r="Q3342" i="1"/>
  <c r="Q378" i="1"/>
  <c r="Q6743" i="1"/>
  <c r="Q7159" i="1"/>
  <c r="Q7932" i="1"/>
  <c r="Q4614" i="1"/>
  <c r="Q5463" i="1"/>
  <c r="Q7160" i="1"/>
  <c r="Q4208" i="1"/>
  <c r="Q5886" i="1"/>
  <c r="Q4615" i="1"/>
  <c r="Q84" i="1"/>
  <c r="Q5464" i="1"/>
  <c r="Q2935" i="1"/>
  <c r="Q3343" i="1"/>
  <c r="Q8743" i="1"/>
  <c r="Q2088" i="1"/>
  <c r="Q85" i="1"/>
  <c r="Q2936" i="1"/>
  <c r="Q2089" i="1"/>
  <c r="Q2090" i="1"/>
  <c r="Q9126" i="1"/>
  <c r="Q379" i="1"/>
  <c r="Q8744" i="1"/>
  <c r="Q86" i="1"/>
  <c r="Q9560" i="1"/>
  <c r="Q8349" i="1"/>
  <c r="Q7545" i="1"/>
  <c r="Q3344" i="1"/>
  <c r="Q2091" i="1"/>
  <c r="Q3345" i="1"/>
  <c r="Q805" i="1"/>
  <c r="Q3346" i="1"/>
  <c r="Q2499" i="1"/>
  <c r="Q1655" i="1"/>
  <c r="Q6744" i="1"/>
  <c r="Q1247" i="1"/>
  <c r="Q5042" i="1"/>
  <c r="Q380" i="1"/>
  <c r="Q6745" i="1"/>
  <c r="Q5043" i="1"/>
  <c r="Q9901" i="1"/>
  <c r="Q1656" i="1"/>
  <c r="Q806" i="1"/>
  <c r="Q381" i="1"/>
  <c r="Q807" i="1"/>
  <c r="Q4209" i="1"/>
  <c r="Q808" i="1"/>
  <c r="Q3347" i="1"/>
  <c r="Q1657" i="1"/>
  <c r="Q2092" i="1"/>
  <c r="Q1658" i="1"/>
  <c r="Q8350" i="1"/>
  <c r="Q2500" i="1"/>
  <c r="Q3775" i="1"/>
  <c r="Q3348" i="1"/>
  <c r="Q5887" i="1"/>
  <c r="Q382" i="1"/>
  <c r="Q3349" i="1"/>
  <c r="Q6320" i="1"/>
  <c r="Q8351" i="1"/>
  <c r="Q7933" i="1"/>
  <c r="Q809" i="1"/>
  <c r="Q9902" i="1"/>
  <c r="Q6746" i="1"/>
  <c r="Q1659" i="1"/>
  <c r="Q9127" i="1"/>
  <c r="Q6321" i="1"/>
  <c r="Q4210" i="1"/>
  <c r="Q4616" i="1"/>
  <c r="Q7934" i="1"/>
  <c r="Q2501" i="1"/>
  <c r="Q5465" i="1"/>
  <c r="Q383" i="1"/>
  <c r="Q4211" i="1"/>
  <c r="Q9561" i="1"/>
  <c r="Q9128" i="1"/>
  <c r="Q5044" i="1"/>
  <c r="Q9129" i="1"/>
  <c r="Q87" i="1"/>
  <c r="Q384" i="1"/>
  <c r="Q5045" i="1"/>
  <c r="Q9130" i="1"/>
  <c r="Q6322" i="1"/>
  <c r="Q1248" i="1"/>
  <c r="Q2937" i="1"/>
  <c r="Q9131" i="1"/>
  <c r="Q8745" i="1"/>
  <c r="Q7935" i="1"/>
  <c r="Q8746" i="1"/>
  <c r="Q3350" i="1"/>
  <c r="Q2502" i="1"/>
  <c r="Q2503" i="1"/>
  <c r="Q4617" i="1"/>
  <c r="Q7936" i="1"/>
  <c r="Q6747" i="1"/>
  <c r="Q2938" i="1"/>
  <c r="Q810" i="1"/>
  <c r="Q6748" i="1"/>
  <c r="Q1660" i="1"/>
  <c r="Q5046" i="1"/>
  <c r="Q2093" i="1"/>
  <c r="Q8747" i="1"/>
  <c r="Q4212" i="1"/>
  <c r="Q5047" i="1"/>
  <c r="Q9562" i="1"/>
  <c r="Q1661" i="1"/>
  <c r="Q4213" i="1"/>
  <c r="Q1249" i="1"/>
  <c r="Q6749" i="1"/>
  <c r="Q8352" i="1"/>
  <c r="Q5888" i="1"/>
  <c r="Q5889" i="1"/>
  <c r="Q6323" i="1"/>
  <c r="Q2504" i="1"/>
  <c r="Q385" i="1"/>
  <c r="Q9132" i="1"/>
  <c r="Q6324" i="1"/>
  <c r="Q5048" i="1"/>
  <c r="Q7937" i="1"/>
  <c r="Q5890" i="1"/>
  <c r="Q2505" i="1"/>
  <c r="Q5466" i="1"/>
  <c r="Q3351" i="1"/>
  <c r="Q811" i="1"/>
  <c r="Q7938" i="1"/>
  <c r="Q2939" i="1"/>
  <c r="Q3776" i="1"/>
  <c r="Q5049" i="1"/>
  <c r="Q4214" i="1"/>
  <c r="Q3777" i="1"/>
  <c r="Q9563" i="1"/>
  <c r="Q2506" i="1"/>
  <c r="Q2940" i="1"/>
  <c r="Q9133" i="1"/>
  <c r="Q4215" i="1"/>
  <c r="Q88" i="1"/>
  <c r="Q386" i="1"/>
  <c r="Q3352" i="1"/>
  <c r="Q7546" i="1"/>
  <c r="Q7939" i="1"/>
  <c r="Q89" i="1"/>
  <c r="Q2094" i="1"/>
  <c r="Q3778" i="1"/>
  <c r="Q9903" i="1"/>
  <c r="Q9134" i="1"/>
  <c r="Q9135" i="1"/>
  <c r="Q5467" i="1"/>
  <c r="Q9564" i="1"/>
  <c r="Q90" i="1"/>
  <c r="Q1662" i="1"/>
  <c r="Q812" i="1"/>
  <c r="Q6750" i="1"/>
  <c r="Q6325" i="1"/>
  <c r="Q7940" i="1"/>
  <c r="Q6326" i="1"/>
  <c r="Q7547" i="1"/>
  <c r="Q7161" i="1"/>
  <c r="Q5891" i="1"/>
  <c r="Q1250" i="1"/>
  <c r="Q1663" i="1"/>
  <c r="Q9565" i="1"/>
  <c r="Q6751" i="1"/>
  <c r="Q2941" i="1"/>
  <c r="Q387" i="1"/>
  <c r="Q9566" i="1"/>
  <c r="Q6327" i="1"/>
  <c r="Q5050" i="1"/>
  <c r="Q5468" i="1"/>
  <c r="Q3779" i="1"/>
  <c r="Q2095" i="1"/>
  <c r="Q6752" i="1"/>
  <c r="Q3780" i="1"/>
  <c r="Q1664" i="1"/>
  <c r="Q6328" i="1"/>
  <c r="Q3353" i="1"/>
  <c r="Q5051" i="1"/>
  <c r="Q2942" i="1"/>
  <c r="Q1251" i="1"/>
  <c r="Q3781" i="1"/>
  <c r="Q6329" i="1"/>
  <c r="Q2943" i="1"/>
  <c r="Q7548" i="1"/>
  <c r="Q1252" i="1"/>
  <c r="Q813" i="1"/>
  <c r="Q2507" i="1"/>
  <c r="Q8353" i="1"/>
  <c r="Q388" i="1"/>
  <c r="Q389" i="1"/>
  <c r="Q4216" i="1"/>
  <c r="Q9136" i="1"/>
  <c r="Q814" i="1"/>
  <c r="Q8354" i="1"/>
  <c r="Q8355" i="1"/>
  <c r="Q7941" i="1"/>
  <c r="Q7162" i="1"/>
  <c r="Q6330" i="1"/>
  <c r="Q815" i="1"/>
  <c r="Q4217" i="1"/>
  <c r="Q3782" i="1"/>
  <c r="Q1253" i="1"/>
  <c r="Q7942" i="1"/>
  <c r="Q9567" i="1"/>
  <c r="Q816" i="1"/>
  <c r="Q2944" i="1"/>
  <c r="Q3783" i="1"/>
  <c r="Q3354" i="1"/>
  <c r="Q4618" i="1"/>
  <c r="Q4218" i="1"/>
  <c r="Q3355" i="1"/>
  <c r="Q1254" i="1"/>
  <c r="Q7549" i="1"/>
  <c r="Q91" i="1"/>
  <c r="Q4619" i="1"/>
  <c r="Q8748" i="1"/>
  <c r="Q9568" i="1"/>
  <c r="Q7943" i="1"/>
  <c r="Q817" i="1"/>
  <c r="Q2945" i="1"/>
  <c r="Q4219" i="1"/>
  <c r="Q1255" i="1"/>
  <c r="Q2508" i="1"/>
  <c r="Q5892" i="1"/>
  <c r="Q390" i="1"/>
  <c r="Q1256" i="1"/>
  <c r="Q5469" i="1"/>
  <c r="Q6753" i="1"/>
  <c r="Q2096" i="1"/>
  <c r="Q6331" i="1"/>
  <c r="Q9137" i="1"/>
  <c r="Q3784" i="1"/>
  <c r="Q7550" i="1"/>
  <c r="Q7551" i="1"/>
  <c r="Q2509" i="1"/>
  <c r="Q2946" i="1"/>
  <c r="Q1665" i="1"/>
  <c r="Q391" i="1"/>
  <c r="Q2510" i="1"/>
  <c r="Q7552" i="1"/>
  <c r="Q2097" i="1"/>
  <c r="Q392" i="1"/>
  <c r="Q92" i="1"/>
  <c r="Q8356" i="1"/>
  <c r="Q393" i="1"/>
  <c r="Q2511" i="1"/>
  <c r="Q5052" i="1"/>
  <c r="Q9569" i="1"/>
  <c r="Q9138" i="1"/>
  <c r="Q3785" i="1"/>
  <c r="Q1666" i="1"/>
  <c r="Q9570" i="1"/>
  <c r="Q4220" i="1"/>
  <c r="Q5470" i="1"/>
  <c r="Q5053" i="1"/>
  <c r="Q1257" i="1"/>
  <c r="Q2098" i="1"/>
  <c r="Q9139" i="1"/>
  <c r="Q1258" i="1"/>
  <c r="Q6332" i="1"/>
  <c r="Q4221" i="1"/>
  <c r="Q4620" i="1"/>
  <c r="Q93" i="1"/>
  <c r="Q7163" i="1"/>
  <c r="Q6754" i="1"/>
  <c r="Q9904" i="1"/>
  <c r="Q9140" i="1"/>
  <c r="Q2512" i="1"/>
  <c r="Q9141" i="1"/>
  <c r="Q8749" i="1"/>
  <c r="Q5471" i="1"/>
  <c r="Q3356" i="1"/>
  <c r="Q7164" i="1"/>
  <c r="Q3786" i="1"/>
  <c r="Q4621" i="1"/>
  <c r="Q5054" i="1"/>
  <c r="Q3787" i="1"/>
  <c r="Q94" i="1"/>
  <c r="Q5472" i="1"/>
  <c r="Q5055" i="1"/>
  <c r="Q5056" i="1"/>
  <c r="Q4622" i="1"/>
  <c r="Q3357" i="1"/>
  <c r="Q1259" i="1"/>
  <c r="Q1260" i="1"/>
  <c r="Q394" i="1"/>
  <c r="Q9142" i="1"/>
  <c r="Q8750" i="1"/>
  <c r="Q7944" i="1"/>
  <c r="Q7945" i="1"/>
  <c r="Q2099" i="1"/>
  <c r="Q3358" i="1"/>
  <c r="Q6755" i="1"/>
  <c r="Q2100" i="1"/>
  <c r="Q5893" i="1"/>
  <c r="Q818" i="1"/>
  <c r="Q5894" i="1"/>
  <c r="Q9143" i="1"/>
  <c r="Q9905" i="1"/>
  <c r="Q95" i="1"/>
  <c r="Q5473" i="1"/>
  <c r="Q2947" i="1"/>
  <c r="Q8357" i="1"/>
  <c r="Q8358" i="1"/>
  <c r="Q819" i="1"/>
  <c r="Q820" i="1"/>
  <c r="Q395" i="1"/>
  <c r="Q821" i="1"/>
  <c r="Q2513" i="1"/>
  <c r="Q5895" i="1"/>
  <c r="Q4623" i="1"/>
  <c r="Q7165" i="1"/>
  <c r="Q9571" i="1"/>
  <c r="Q8751" i="1"/>
  <c r="Q7553" i="1"/>
  <c r="Q2514" i="1"/>
  <c r="Q396" i="1"/>
  <c r="Q397" i="1"/>
  <c r="Q4222" i="1"/>
  <c r="Q9144" i="1"/>
  <c r="Q2948" i="1"/>
  <c r="Q5057" i="1"/>
  <c r="Q1261" i="1"/>
  <c r="Q398" i="1"/>
  <c r="Q822" i="1"/>
  <c r="Q9572" i="1"/>
  <c r="Q399" i="1"/>
  <c r="Q6333" i="1"/>
  <c r="Q7946" i="1"/>
  <c r="Q5474" i="1"/>
  <c r="Q9573" i="1"/>
  <c r="Q5475" i="1"/>
  <c r="Q5476" i="1"/>
  <c r="Q400" i="1"/>
  <c r="Q823" i="1"/>
  <c r="Q9145" i="1"/>
  <c r="Q9146" i="1"/>
  <c r="Q7947" i="1"/>
  <c r="Q1667" i="1"/>
  <c r="Q3788" i="1"/>
  <c r="Q5477" i="1"/>
  <c r="Q5478" i="1"/>
  <c r="Q1668" i="1"/>
  <c r="Q2949" i="1"/>
  <c r="Q6756" i="1"/>
  <c r="Q1669" i="1"/>
  <c r="Q6757" i="1"/>
  <c r="Q824" i="1"/>
  <c r="Q4223" i="1"/>
  <c r="Q401" i="1"/>
  <c r="Q9574" i="1"/>
  <c r="Q8752" i="1"/>
  <c r="Q7554" i="1"/>
  <c r="Q2101" i="1"/>
  <c r="Q7555" i="1"/>
  <c r="Q402" i="1"/>
  <c r="Q2515" i="1"/>
  <c r="Q3359" i="1"/>
  <c r="Q6758" i="1"/>
  <c r="Q2516" i="1"/>
  <c r="Q5896" i="1"/>
  <c r="Q6759" i="1"/>
  <c r="Q2950" i="1"/>
  <c r="Q5897" i="1"/>
  <c r="Q96" i="1"/>
  <c r="Q97" i="1"/>
  <c r="Q9575" i="1"/>
  <c r="Q1670" i="1"/>
  <c r="Q1671" i="1"/>
  <c r="Q7556" i="1"/>
  <c r="Q1672" i="1"/>
  <c r="Q9147" i="1"/>
  <c r="Q403" i="1"/>
  <c r="Q9576" i="1"/>
  <c r="Q2102" i="1"/>
  <c r="Q5058" i="1"/>
  <c r="Q8359" i="1"/>
  <c r="Q6760" i="1"/>
  <c r="Q4224" i="1"/>
  <c r="Q8360" i="1"/>
  <c r="Q5898" i="1"/>
  <c r="Q5479" i="1"/>
  <c r="Q6761" i="1"/>
  <c r="Q7948" i="1"/>
  <c r="Q825" i="1"/>
  <c r="Q3360" i="1"/>
  <c r="Q6762" i="1"/>
  <c r="Q7949" i="1"/>
  <c r="Q4225" i="1"/>
  <c r="Q7166" i="1"/>
  <c r="Q98" i="1"/>
  <c r="Q2951" i="1"/>
  <c r="Q5899" i="1"/>
  <c r="Q5480" i="1"/>
  <c r="Q826" i="1"/>
  <c r="Q9577" i="1"/>
  <c r="Q8361" i="1"/>
  <c r="Q7557" i="1"/>
  <c r="Q8753" i="1"/>
  <c r="Q2517" i="1"/>
  <c r="Q3789" i="1"/>
  <c r="Q4624" i="1"/>
  <c r="Q3790" i="1"/>
  <c r="Q2952" i="1"/>
  <c r="Q6763" i="1"/>
  <c r="Q8754" i="1"/>
  <c r="Q8362" i="1"/>
  <c r="Q6764" i="1"/>
  <c r="Q2103" i="1"/>
  <c r="Q7950" i="1"/>
  <c r="Q4226" i="1"/>
  <c r="Q827" i="1"/>
  <c r="Q2104" i="1"/>
  <c r="Q4227" i="1"/>
  <c r="Q4228" i="1"/>
  <c r="Q5900" i="1"/>
  <c r="Q4229" i="1"/>
  <c r="Q404" i="1"/>
  <c r="Q2953" i="1"/>
  <c r="Q5901" i="1"/>
  <c r="Q828" i="1"/>
  <c r="Q7951" i="1"/>
  <c r="Q7558" i="1"/>
  <c r="Q7167" i="1"/>
  <c r="Q4230" i="1"/>
  <c r="Q9578" i="1"/>
  <c r="Q1673" i="1"/>
  <c r="Q1262" i="1"/>
  <c r="Q6334" i="1"/>
  <c r="Q4625" i="1"/>
  <c r="Q829" i="1"/>
  <c r="Q2954" i="1"/>
  <c r="Q4626" i="1"/>
  <c r="Q5059" i="1"/>
  <c r="Q9579" i="1"/>
  <c r="Q9148" i="1"/>
  <c r="Q3361" i="1"/>
  <c r="Q5902" i="1"/>
  <c r="Q7168" i="1"/>
  <c r="Q7559" i="1"/>
  <c r="Q3791" i="1"/>
  <c r="Q3792" i="1"/>
  <c r="Q6335" i="1"/>
  <c r="Q1674" i="1"/>
  <c r="Q2518" i="1"/>
  <c r="Q1675" i="1"/>
  <c r="Q6765" i="1"/>
  <c r="Q8755" i="1"/>
  <c r="Q6336" i="1"/>
  <c r="Q7169" i="1"/>
  <c r="Q5481" i="1"/>
  <c r="Q6766" i="1"/>
  <c r="Q8756" i="1"/>
  <c r="Q2955" i="1"/>
  <c r="Q830" i="1"/>
  <c r="Q99" i="1"/>
  <c r="Q4231" i="1"/>
  <c r="Q3793" i="1"/>
  <c r="Q9906" i="1"/>
  <c r="Q831" i="1"/>
  <c r="Q2105" i="1"/>
  <c r="Q2956" i="1"/>
  <c r="Q5060" i="1"/>
  <c r="Q832" i="1"/>
  <c r="Q4627" i="1"/>
  <c r="Q7560" i="1"/>
  <c r="Q1676" i="1"/>
  <c r="Q3794" i="1"/>
  <c r="Q2106" i="1"/>
  <c r="Q1263" i="1"/>
  <c r="Q5482" i="1"/>
  <c r="Q5483" i="1"/>
  <c r="Q3362" i="1"/>
  <c r="Q8363" i="1"/>
  <c r="Q5903" i="1"/>
  <c r="Q2107" i="1"/>
  <c r="Q833" i="1"/>
  <c r="Q7561" i="1"/>
  <c r="Q7170" i="1"/>
  <c r="Q405" i="1"/>
  <c r="Q6767" i="1"/>
  <c r="Q4232" i="1"/>
  <c r="Q834" i="1"/>
  <c r="Q5061" i="1"/>
  <c r="Q3363" i="1"/>
  <c r="Q6768" i="1"/>
  <c r="Q5062" i="1"/>
  <c r="Q406" i="1"/>
  <c r="Q5063" i="1"/>
  <c r="Q3795" i="1"/>
  <c r="Q5904" i="1"/>
  <c r="Q835" i="1"/>
  <c r="Q5905" i="1"/>
  <c r="Q9580" i="1"/>
  <c r="Q9907" i="1"/>
  <c r="Q7171" i="1"/>
  <c r="Q7952" i="1"/>
  <c r="Q836" i="1"/>
  <c r="Q5906" i="1"/>
  <c r="Q8364" i="1"/>
  <c r="Q5484" i="1"/>
  <c r="Q407" i="1"/>
  <c r="Q5064" i="1"/>
  <c r="Q5065" i="1"/>
  <c r="Q3796" i="1"/>
  <c r="Q6769" i="1"/>
  <c r="Q1264" i="1"/>
  <c r="Q3364" i="1"/>
  <c r="Q3797" i="1"/>
  <c r="Q2519" i="1"/>
  <c r="Q7953" i="1"/>
  <c r="Q3798" i="1"/>
  <c r="Q7562" i="1"/>
  <c r="Q837" i="1"/>
  <c r="Q7172" i="1"/>
  <c r="Q2957" i="1"/>
  <c r="Q7954" i="1"/>
  <c r="Q7955" i="1"/>
  <c r="Q6337" i="1"/>
  <c r="Q838" i="1"/>
  <c r="Q2520" i="1"/>
  <c r="Q2521" i="1"/>
  <c r="Q4628" i="1"/>
  <c r="Q4629" i="1"/>
  <c r="Q408" i="1"/>
  <c r="Q2522" i="1"/>
  <c r="Q6770" i="1"/>
  <c r="Q409" i="1"/>
  <c r="Q5485" i="1"/>
  <c r="Q5486" i="1"/>
  <c r="Q7956" i="1"/>
  <c r="Q7957" i="1"/>
  <c r="Q7563" i="1"/>
  <c r="Q4233" i="1"/>
  <c r="Q2108" i="1"/>
  <c r="Q3799" i="1"/>
  <c r="Q2958" i="1"/>
  <c r="Q410" i="1"/>
  <c r="Q2109" i="1"/>
  <c r="Q5907" i="1"/>
  <c r="Q8365" i="1"/>
  <c r="Q2959" i="1"/>
  <c r="Q6771" i="1"/>
  <c r="Q2960" i="1"/>
  <c r="Q1677" i="1"/>
  <c r="Q9581" i="1"/>
  <c r="Q2110" i="1"/>
  <c r="Q411" i="1"/>
  <c r="Q1678" i="1"/>
  <c r="Q4630" i="1"/>
  <c r="Q6772" i="1"/>
  <c r="Q8757" i="1"/>
  <c r="Q7564" i="1"/>
  <c r="Q9582" i="1"/>
  <c r="Q7173" i="1"/>
  <c r="Q9583" i="1"/>
  <c r="Q100" i="1"/>
  <c r="Q412" i="1"/>
  <c r="Q2111" i="1"/>
  <c r="Q9584" i="1"/>
  <c r="Q839" i="1"/>
  <c r="Q6773" i="1"/>
  <c r="Q5487" i="1"/>
  <c r="Q2523" i="1"/>
  <c r="Q3800" i="1"/>
  <c r="Q413" i="1"/>
  <c r="Q9149" i="1"/>
  <c r="Q2524" i="1"/>
  <c r="Q8366" i="1"/>
  <c r="Q9150" i="1"/>
  <c r="Q8367" i="1"/>
  <c r="Q3801" i="1"/>
  <c r="Q5488" i="1"/>
  <c r="Q9585" i="1"/>
  <c r="Q414" i="1"/>
  <c r="Q2961" i="1"/>
  <c r="Q2112" i="1"/>
  <c r="Q1679" i="1"/>
  <c r="Q415" i="1"/>
  <c r="Q1265" i="1"/>
  <c r="Q3365" i="1"/>
  <c r="Q4234" i="1"/>
  <c r="Q7958" i="1"/>
  <c r="Q101" i="1"/>
  <c r="Q7565" i="1"/>
  <c r="Q2525" i="1"/>
  <c r="Q416" i="1"/>
  <c r="Q1266" i="1"/>
  <c r="Q7174" i="1"/>
  <c r="Q5908" i="1"/>
  <c r="Q9586" i="1"/>
  <c r="Q7175" i="1"/>
  <c r="Q102" i="1"/>
  <c r="Q2113" i="1"/>
  <c r="Q8368" i="1"/>
  <c r="Q2962" i="1"/>
  <c r="Q5066" i="1"/>
  <c r="Q3366" i="1"/>
  <c r="Q3367" i="1"/>
  <c r="Q1680" i="1"/>
  <c r="Q103" i="1"/>
  <c r="Q5489" i="1"/>
  <c r="Q417" i="1"/>
  <c r="Q9587" i="1"/>
  <c r="Q1267" i="1"/>
  <c r="Q6774" i="1"/>
  <c r="Q5490" i="1"/>
  <c r="Q9588" i="1"/>
  <c r="Q2526" i="1"/>
  <c r="Q5067" i="1"/>
  <c r="Q9908" i="1"/>
  <c r="Q5491" i="1"/>
  <c r="Q1268" i="1"/>
  <c r="Q2114" i="1"/>
  <c r="Q8369" i="1"/>
  <c r="Q7566" i="1"/>
  <c r="Q5068" i="1"/>
  <c r="Q3802" i="1"/>
  <c r="Q7959" i="1"/>
  <c r="Q2963" i="1"/>
  <c r="Q7176" i="1"/>
  <c r="Q9909" i="1"/>
  <c r="Q1681" i="1"/>
  <c r="Q2527" i="1"/>
  <c r="Q5492" i="1"/>
  <c r="Q2528" i="1"/>
  <c r="Q3803" i="1"/>
  <c r="Q2964" i="1"/>
  <c r="Q418" i="1"/>
  <c r="Q1682" i="1"/>
  <c r="Q5909" i="1"/>
  <c r="Q9151" i="1"/>
  <c r="Q8758" i="1"/>
  <c r="Q5910" i="1"/>
  <c r="Q9152" i="1"/>
  <c r="Q1269" i="1"/>
  <c r="Q1683" i="1"/>
  <c r="Q5069" i="1"/>
  <c r="Q5493" i="1"/>
  <c r="Q6775" i="1"/>
  <c r="Q9589" i="1"/>
  <c r="Q2529" i="1"/>
  <c r="Q3804" i="1"/>
  <c r="Q5070" i="1"/>
  <c r="Q4235" i="1"/>
  <c r="Q4631" i="1"/>
  <c r="Q5494" i="1"/>
  <c r="Q2115" i="1"/>
  <c r="Q2530" i="1"/>
  <c r="Q9590" i="1"/>
  <c r="Q840" i="1"/>
  <c r="Q1684" i="1"/>
  <c r="Q6338" i="1"/>
  <c r="Q419" i="1"/>
  <c r="Q9153" i="1"/>
  <c r="Q5495" i="1"/>
  <c r="Q1685" i="1"/>
  <c r="Q1270" i="1"/>
  <c r="Q7567" i="1"/>
  <c r="Q1271" i="1"/>
  <c r="Q5496" i="1"/>
  <c r="Q420" i="1"/>
  <c r="Q8759" i="1"/>
  <c r="Q2116" i="1"/>
  <c r="Q7568" i="1"/>
  <c r="Q4632" i="1"/>
  <c r="Q8370" i="1"/>
  <c r="Q5911" i="1"/>
  <c r="Q421" i="1"/>
  <c r="Q2531" i="1"/>
  <c r="Q7569" i="1"/>
  <c r="Q7177" i="1"/>
  <c r="Q7960" i="1"/>
  <c r="Q7570" i="1"/>
  <c r="Q3368" i="1"/>
  <c r="Q9154" i="1"/>
  <c r="Q5071" i="1"/>
  <c r="Q2532" i="1"/>
  <c r="Q6776" i="1"/>
  <c r="Q1272" i="1"/>
  <c r="Q7178" i="1"/>
  <c r="Q2533" i="1"/>
  <c r="Q2117" i="1"/>
  <c r="Q5497" i="1"/>
  <c r="Q5498" i="1"/>
  <c r="Q5072" i="1"/>
  <c r="Q2534" i="1"/>
  <c r="Q5499" i="1"/>
  <c r="Q9591" i="1"/>
  <c r="Q841" i="1"/>
  <c r="Q5912" i="1"/>
  <c r="Q1273" i="1"/>
  <c r="Q8371" i="1"/>
  <c r="Q5073" i="1"/>
  <c r="Q4236" i="1"/>
  <c r="Q9592" i="1"/>
  <c r="Q6777" i="1"/>
  <c r="Q7961" i="1"/>
  <c r="Q6339" i="1"/>
  <c r="Q5500" i="1"/>
  <c r="Q7179" i="1"/>
  <c r="Q8760" i="1"/>
  <c r="Q2118" i="1"/>
  <c r="Q8372" i="1"/>
  <c r="Q104" i="1"/>
  <c r="Q422" i="1"/>
  <c r="Q5501" i="1"/>
  <c r="Q7571" i="1"/>
  <c r="Q423" i="1"/>
  <c r="Q3369" i="1"/>
  <c r="Q5074" i="1"/>
  <c r="Q2119" i="1"/>
  <c r="Q6340" i="1"/>
  <c r="Q6778" i="1"/>
  <c r="Q3370" i="1"/>
  <c r="Q1274" i="1"/>
  <c r="Q8373" i="1"/>
  <c r="Q3805" i="1"/>
  <c r="Q3371" i="1"/>
  <c r="Q7572" i="1"/>
  <c r="Q5075" i="1"/>
  <c r="Q2535" i="1"/>
  <c r="Q9593" i="1"/>
  <c r="Q1275" i="1"/>
  <c r="Q9594" i="1"/>
  <c r="Q1686" i="1"/>
  <c r="Q3806" i="1"/>
  <c r="Q9595" i="1"/>
  <c r="Q842" i="1"/>
  <c r="Q7180" i="1"/>
  <c r="Q5076" i="1"/>
  <c r="Q5913" i="1"/>
  <c r="Q3807" i="1"/>
  <c r="Q5502" i="1"/>
  <c r="Q3372" i="1"/>
  <c r="Q3808" i="1"/>
  <c r="Q7181" i="1"/>
  <c r="Q1687" i="1"/>
  <c r="Q3809" i="1"/>
  <c r="Q6779" i="1"/>
  <c r="Q1688" i="1"/>
  <c r="Q1276" i="1"/>
  <c r="Q7962" i="1"/>
  <c r="Q7573" i="1"/>
  <c r="Q7182" i="1"/>
  <c r="Q4237" i="1"/>
  <c r="Q2120" i="1"/>
  <c r="Q424" i="1"/>
  <c r="Q7963" i="1"/>
  <c r="Q5503" i="1"/>
  <c r="Q425" i="1"/>
  <c r="Q3373" i="1"/>
  <c r="Q8374" i="1"/>
  <c r="Q1277" i="1"/>
  <c r="Q8761" i="1"/>
  <c r="Q105" i="1"/>
  <c r="Q3374" i="1"/>
  <c r="Q5914" i="1"/>
  <c r="Q2536" i="1"/>
  <c r="Q6780" i="1"/>
  <c r="Q7964" i="1"/>
  <c r="Q9155" i="1"/>
  <c r="Q1278" i="1"/>
  <c r="Q2537" i="1"/>
  <c r="Q2538" i="1"/>
  <c r="Q426" i="1"/>
  <c r="Q5915" i="1"/>
  <c r="Q2121" i="1"/>
  <c r="Q4633" i="1"/>
  <c r="Q4238" i="1"/>
  <c r="Q3375" i="1"/>
  <c r="Q7183" i="1"/>
  <c r="Q3376" i="1"/>
  <c r="Q1689" i="1"/>
  <c r="Q9596" i="1"/>
  <c r="Q8762" i="1"/>
  <c r="Q1690" i="1"/>
  <c r="Q106" i="1"/>
  <c r="Q1691" i="1"/>
  <c r="Q9597" i="1"/>
  <c r="Q427" i="1"/>
  <c r="Q9910" i="1"/>
  <c r="Q5916" i="1"/>
  <c r="Q8375" i="1"/>
  <c r="Q4634" i="1"/>
  <c r="Q428" i="1"/>
  <c r="Q5077" i="1"/>
  <c r="Q9156" i="1"/>
  <c r="Q107" i="1"/>
  <c r="Q7574" i="1"/>
  <c r="Q6341" i="1"/>
  <c r="Q3377" i="1"/>
  <c r="Q5917" i="1"/>
  <c r="Q3378" i="1"/>
  <c r="Q5918" i="1"/>
  <c r="Q4635" i="1"/>
  <c r="Q4239" i="1"/>
  <c r="Q1279" i="1"/>
  <c r="Q1280" i="1"/>
  <c r="Q429" i="1"/>
  <c r="Q8376" i="1"/>
  <c r="Q2122" i="1"/>
  <c r="Q5078" i="1"/>
  <c r="Q8377" i="1"/>
  <c r="Q1692" i="1"/>
  <c r="Q5079" i="1"/>
  <c r="Q6342" i="1"/>
  <c r="Q7575" i="1"/>
  <c r="Q108" i="1"/>
  <c r="Q4240" i="1"/>
  <c r="Q9157" i="1"/>
  <c r="Q1693" i="1"/>
  <c r="Q3810" i="1"/>
  <c r="Q7576" i="1"/>
  <c r="Q3811" i="1"/>
  <c r="Q8378" i="1"/>
  <c r="Q4636" i="1"/>
  <c r="Q6781" i="1"/>
  <c r="Q2539" i="1"/>
  <c r="Q843" i="1"/>
  <c r="Q3812" i="1"/>
  <c r="Q1694" i="1"/>
  <c r="Q2123" i="1"/>
  <c r="Q1281" i="1"/>
  <c r="Q430" i="1"/>
  <c r="Q109" i="1"/>
  <c r="Q7184" i="1"/>
  <c r="Q9158" i="1"/>
  <c r="Q9598" i="1"/>
  <c r="Q2540" i="1"/>
  <c r="Q9599" i="1"/>
  <c r="Q6343" i="1"/>
  <c r="Q4637" i="1"/>
  <c r="Q1695" i="1"/>
  <c r="Q1696" i="1"/>
  <c r="Q431" i="1"/>
  <c r="Q2965" i="1"/>
  <c r="Q7577" i="1"/>
  <c r="Q5504" i="1"/>
  <c r="Q7578" i="1"/>
  <c r="Q844" i="1"/>
  <c r="Q7185" i="1"/>
  <c r="Q4638" i="1"/>
  <c r="Q6782" i="1"/>
  <c r="Q6783" i="1"/>
  <c r="Q8763" i="1"/>
  <c r="Q1697" i="1"/>
  <c r="Q4241" i="1"/>
  <c r="Q4639" i="1"/>
  <c r="Q3813" i="1"/>
  <c r="Q8764" i="1"/>
  <c r="Q9159" i="1"/>
  <c r="Q5080" i="1"/>
  <c r="Q3379" i="1"/>
  <c r="Q7965" i="1"/>
  <c r="Q6784" i="1"/>
  <c r="Q5919" i="1"/>
  <c r="Q1698" i="1"/>
  <c r="Q9160" i="1"/>
  <c r="Q9161" i="1"/>
  <c r="Q2541" i="1"/>
  <c r="Q7966" i="1"/>
  <c r="Q845" i="1"/>
  <c r="Q9911" i="1"/>
  <c r="Q4242" i="1"/>
  <c r="Q9162" i="1"/>
  <c r="Q2966" i="1"/>
  <c r="Q1282" i="1"/>
  <c r="Q1699" i="1"/>
  <c r="Q6785" i="1"/>
  <c r="Q2124" i="1"/>
  <c r="Q846" i="1"/>
  <c r="Q4243" i="1"/>
  <c r="Q8379" i="1"/>
  <c r="Q847" i="1"/>
  <c r="Q8380" i="1"/>
  <c r="Q848" i="1"/>
  <c r="Q5920" i="1"/>
  <c r="Q1700" i="1"/>
  <c r="Q1701" i="1"/>
  <c r="Q8765" i="1"/>
  <c r="Q2542" i="1"/>
  <c r="Q2125" i="1"/>
  <c r="Q1702" i="1"/>
  <c r="Q2126" i="1"/>
  <c r="Q849" i="1"/>
  <c r="Q3380" i="1"/>
  <c r="Q3381" i="1"/>
  <c r="Q7186" i="1"/>
  <c r="Q5921" i="1"/>
  <c r="Q5505" i="1"/>
  <c r="Q5922" i="1"/>
  <c r="Q2127" i="1"/>
  <c r="Q7967" i="1"/>
  <c r="Q4640" i="1"/>
  <c r="Q432" i="1"/>
  <c r="Q8381" i="1"/>
  <c r="Q1703" i="1"/>
  <c r="Q7187" i="1"/>
  <c r="Q8766" i="1"/>
  <c r="Q4641" i="1"/>
  <c r="Q2128" i="1"/>
  <c r="Q8382" i="1"/>
  <c r="Q3814" i="1"/>
  <c r="Q3815" i="1"/>
  <c r="Q4642" i="1"/>
  <c r="Q8767" i="1"/>
  <c r="Q4244" i="1"/>
  <c r="Q6344" i="1"/>
  <c r="Q9163" i="1"/>
  <c r="Q1704" i="1"/>
  <c r="Q3382" i="1"/>
  <c r="Q7968" i="1"/>
  <c r="Q9164" i="1"/>
  <c r="Q3383" i="1"/>
  <c r="Q9912" i="1"/>
  <c r="Q2129" i="1"/>
  <c r="Q4643" i="1"/>
  <c r="Q6786" i="1"/>
  <c r="Q850" i="1"/>
  <c r="Q8383" i="1"/>
  <c r="Q9165" i="1"/>
  <c r="Q3816" i="1"/>
  <c r="Q1283" i="1"/>
  <c r="Q6787" i="1"/>
  <c r="Q7579" i="1"/>
  <c r="Q8768" i="1"/>
  <c r="Q5923" i="1"/>
  <c r="Q3384" i="1"/>
  <c r="Q5081" i="1"/>
  <c r="Q110" i="1"/>
  <c r="Q9913" i="1"/>
  <c r="Q7188" i="1"/>
  <c r="Q7969" i="1"/>
  <c r="Q2130" i="1"/>
  <c r="Q3817" i="1"/>
  <c r="Q4644" i="1"/>
  <c r="Q851" i="1"/>
  <c r="Q4645" i="1"/>
  <c r="Q1705" i="1"/>
  <c r="Q1284" i="1"/>
  <c r="Q5506" i="1"/>
  <c r="Q7970" i="1"/>
  <c r="Q852" i="1"/>
  <c r="Q9166" i="1"/>
  <c r="Q6788" i="1"/>
  <c r="Q5082" i="1"/>
  <c r="Q5924" i="1"/>
  <c r="Q7189" i="1"/>
  <c r="Q8384" i="1"/>
  <c r="Q2131" i="1"/>
  <c r="Q5925" i="1"/>
  <c r="Q3385" i="1"/>
  <c r="Q1706" i="1"/>
  <c r="Q9600" i="1"/>
  <c r="Q2967" i="1"/>
  <c r="Q111" i="1"/>
  <c r="Q4245" i="1"/>
  <c r="Q2968" i="1"/>
  <c r="Q4646" i="1"/>
  <c r="Q3386" i="1"/>
  <c r="Q5507" i="1"/>
  <c r="Q7971" i="1"/>
  <c r="Q7190" i="1"/>
  <c r="Q2969" i="1"/>
  <c r="Q4246" i="1"/>
  <c r="Q2132" i="1"/>
  <c r="Q9601" i="1"/>
  <c r="Q433" i="1"/>
  <c r="Q434" i="1"/>
  <c r="Q2543" i="1"/>
  <c r="Q6345" i="1"/>
  <c r="Q5508" i="1"/>
  <c r="Q5083" i="1"/>
  <c r="Q4247" i="1"/>
  <c r="Q3818" i="1"/>
  <c r="Q1707" i="1"/>
  <c r="Q1708" i="1"/>
  <c r="Q3387" i="1"/>
  <c r="Q7191" i="1"/>
  <c r="Q9914" i="1"/>
  <c r="Q5926" i="1"/>
  <c r="Q8769" i="1"/>
  <c r="Q7192" i="1"/>
  <c r="Q435" i="1"/>
  <c r="Q6346" i="1"/>
  <c r="Q1285" i="1"/>
  <c r="Q5927" i="1"/>
  <c r="Q5928" i="1"/>
  <c r="Q9602" i="1"/>
  <c r="Q7580" i="1"/>
  <c r="Q6789" i="1"/>
  <c r="Q2970" i="1"/>
  <c r="Q5084" i="1"/>
  <c r="Q436" i="1"/>
  <c r="Q6790" i="1"/>
  <c r="Q4248" i="1"/>
  <c r="Q8770" i="1"/>
  <c r="Q4249" i="1"/>
  <c r="Q7972" i="1"/>
  <c r="Q2544" i="1"/>
  <c r="Q853" i="1"/>
  <c r="Q1286" i="1"/>
  <c r="Q9167" i="1"/>
  <c r="Q6791" i="1"/>
  <c r="Q8771" i="1"/>
  <c r="Q6792" i="1"/>
  <c r="Q1709" i="1"/>
  <c r="Q4647" i="1"/>
  <c r="Q5509" i="1"/>
  <c r="Q3388" i="1"/>
  <c r="Q1710" i="1"/>
  <c r="Q3389" i="1"/>
  <c r="Q3390" i="1"/>
  <c r="Q4250" i="1"/>
  <c r="Q8385" i="1"/>
  <c r="Q1287" i="1"/>
  <c r="Q8386" i="1"/>
  <c r="Q6793" i="1"/>
  <c r="Q7581" i="1"/>
  <c r="Q1711" i="1"/>
  <c r="Q2971" i="1"/>
  <c r="Q1712" i="1"/>
  <c r="Q7973" i="1"/>
  <c r="Q9603" i="1"/>
  <c r="Q1288" i="1"/>
  <c r="Q2545" i="1"/>
  <c r="Q4648" i="1"/>
  <c r="Q5929" i="1"/>
  <c r="Q4649" i="1"/>
  <c r="Q2972" i="1"/>
  <c r="Q5085" i="1"/>
  <c r="Q7193" i="1"/>
  <c r="Q437" i="1"/>
  <c r="Q4650" i="1"/>
  <c r="Q5510" i="1"/>
  <c r="Q7974" i="1"/>
  <c r="Q2133" i="1"/>
  <c r="Q8387" i="1"/>
  <c r="Q3391" i="1"/>
  <c r="Q7975" i="1"/>
  <c r="Q9915" i="1"/>
  <c r="Q4651" i="1"/>
  <c r="Q9168" i="1"/>
  <c r="Q2973" i="1"/>
  <c r="Q2546" i="1"/>
  <c r="Q2974" i="1"/>
  <c r="Q2547" i="1"/>
  <c r="Q6347" i="1"/>
  <c r="Q4652" i="1"/>
  <c r="Q8388" i="1"/>
  <c r="Q5511" i="1"/>
  <c r="Q7194" i="1"/>
  <c r="Q7195" i="1"/>
  <c r="Q3392" i="1"/>
  <c r="Q7196" i="1"/>
  <c r="Q9604" i="1"/>
  <c r="Q3819" i="1"/>
  <c r="Q9605" i="1"/>
  <c r="Q3393" i="1"/>
  <c r="Q1713" i="1"/>
  <c r="Q3820" i="1"/>
  <c r="Q5930" i="1"/>
  <c r="Q4251" i="1"/>
  <c r="Q2548" i="1"/>
  <c r="Q6794" i="1"/>
  <c r="Q1289" i="1"/>
  <c r="Q7582" i="1"/>
  <c r="Q438" i="1"/>
  <c r="Q439" i="1"/>
  <c r="Q3821" i="1"/>
  <c r="Q5931" i="1"/>
  <c r="Q2975" i="1"/>
  <c r="Q3822" i="1"/>
  <c r="Q854" i="1"/>
  <c r="Q1714" i="1"/>
  <c r="Q9169" i="1"/>
  <c r="Q8389" i="1"/>
  <c r="Q2976" i="1"/>
  <c r="Q7976" i="1"/>
  <c r="Q2134" i="1"/>
  <c r="Q112" i="1"/>
  <c r="Q4653" i="1"/>
  <c r="Q1715" i="1"/>
  <c r="Q440" i="1"/>
  <c r="Q855" i="1"/>
  <c r="Q856" i="1"/>
  <c r="Q7197" i="1"/>
  <c r="Q9916" i="1"/>
  <c r="Q4654" i="1"/>
  <c r="Q9917" i="1"/>
  <c r="Q3823" i="1"/>
  <c r="Q3824" i="1"/>
  <c r="Q8772" i="1"/>
  <c r="Q1290" i="1"/>
  <c r="Q8773" i="1"/>
  <c r="Q857" i="1"/>
  <c r="Q3394" i="1"/>
  <c r="Q5086" i="1"/>
  <c r="Q8774" i="1"/>
  <c r="Q9606" i="1"/>
  <c r="Q7198" i="1"/>
  <c r="Q8390" i="1"/>
  <c r="Q441" i="1"/>
  <c r="Q4655" i="1"/>
  <c r="Q6348" i="1"/>
  <c r="Q113" i="1"/>
  <c r="Q7583" i="1"/>
  <c r="Q8391" i="1"/>
  <c r="Q858" i="1"/>
  <c r="Q5512" i="1"/>
  <c r="Q5087" i="1"/>
  <c r="Q7199" i="1"/>
  <c r="Q9170" i="1"/>
  <c r="Q2135" i="1"/>
  <c r="Q4656" i="1"/>
  <c r="Q5932" i="1"/>
  <c r="Q114" i="1"/>
  <c r="Q442" i="1"/>
  <c r="Q2977" i="1"/>
  <c r="Q9607" i="1"/>
  <c r="Q443" i="1"/>
  <c r="Q2978" i="1"/>
  <c r="Q2979" i="1"/>
  <c r="Q6349" i="1"/>
  <c r="Q2549" i="1"/>
  <c r="Q4657" i="1"/>
  <c r="Q9171" i="1"/>
  <c r="Q3395" i="1"/>
  <c r="Q2136" i="1"/>
  <c r="Q444" i="1"/>
  <c r="Q4658" i="1"/>
  <c r="Q2137" i="1"/>
  <c r="Q5933" i="1"/>
  <c r="Q7584" i="1"/>
  <c r="Q4252" i="1"/>
  <c r="Q4253" i="1"/>
  <c r="Q5513" i="1"/>
  <c r="Q2138" i="1"/>
  <c r="Q9172" i="1"/>
  <c r="Q1716" i="1"/>
  <c r="Q3825" i="1"/>
  <c r="Q3396" i="1"/>
  <c r="Q3826" i="1"/>
  <c r="Q7977" i="1"/>
  <c r="Q5514" i="1"/>
  <c r="Q7200" i="1"/>
  <c r="Q5934" i="1"/>
  <c r="Q2550" i="1"/>
  <c r="Q2551" i="1"/>
  <c r="Q4659" i="1"/>
  <c r="Q2552" i="1"/>
  <c r="Q2139" i="1"/>
  <c r="Q5515" i="1"/>
  <c r="Q1291" i="1"/>
  <c r="Q115" i="1"/>
  <c r="Q1717" i="1"/>
  <c r="Q3827" i="1"/>
  <c r="Q5088" i="1"/>
  <c r="Q116" i="1"/>
  <c r="Q117" i="1"/>
  <c r="Q859" i="1"/>
  <c r="Q9173" i="1"/>
  <c r="Q5089" i="1"/>
  <c r="Q118" i="1"/>
  <c r="Q5935" i="1"/>
  <c r="Q9174" i="1"/>
  <c r="Q860" i="1"/>
  <c r="Q8775" i="1"/>
  <c r="Q9175" i="1"/>
  <c r="Q9176" i="1"/>
  <c r="Q7201" i="1"/>
  <c r="Q2980" i="1"/>
  <c r="Q7585" i="1"/>
  <c r="Q7586" i="1"/>
  <c r="Q7587" i="1"/>
  <c r="Q2140" i="1"/>
  <c r="Q8392" i="1"/>
  <c r="Q6350" i="1"/>
  <c r="Q1292" i="1"/>
  <c r="Q7978" i="1"/>
  <c r="Q8393" i="1"/>
  <c r="Q5516" i="1"/>
  <c r="Q1293" i="1"/>
  <c r="Q1294" i="1"/>
  <c r="Q8394" i="1"/>
  <c r="Q3828" i="1"/>
  <c r="Q9177" i="1"/>
  <c r="Q6351" i="1"/>
  <c r="Q3397" i="1"/>
  <c r="Q8776" i="1"/>
  <c r="Q9178" i="1"/>
  <c r="Q8777" i="1"/>
  <c r="Q3829" i="1"/>
  <c r="Q5936" i="1"/>
  <c r="Q4660" i="1"/>
  <c r="Q3830" i="1"/>
  <c r="Q7979" i="1"/>
  <c r="Q3398" i="1"/>
  <c r="Q2141" i="1"/>
  <c r="Q861" i="1"/>
  <c r="Q3399" i="1"/>
  <c r="Q2981" i="1"/>
  <c r="Q2553" i="1"/>
  <c r="Q5090" i="1"/>
  <c r="Q5091" i="1"/>
  <c r="Q3831" i="1"/>
  <c r="Q5517" i="1"/>
  <c r="Q7980" i="1"/>
  <c r="Q3400" i="1"/>
  <c r="Q9608" i="1"/>
  <c r="Q3401" i="1"/>
  <c r="Q7981" i="1"/>
  <c r="Q7982" i="1"/>
  <c r="Q6795" i="1"/>
  <c r="Q4254" i="1"/>
  <c r="Q8778" i="1"/>
  <c r="Q5092" i="1"/>
  <c r="Q1295" i="1"/>
  <c r="Q119" i="1"/>
  <c r="Q1296" i="1"/>
  <c r="Q8395" i="1"/>
  <c r="Q4255" i="1"/>
  <c r="Q9179" i="1"/>
  <c r="Q8396" i="1"/>
  <c r="Q3832" i="1"/>
  <c r="Q5518" i="1"/>
  <c r="Q5093" i="1"/>
  <c r="Q120" i="1"/>
  <c r="Q5519" i="1"/>
  <c r="Q6796" i="1"/>
  <c r="Q5937" i="1"/>
  <c r="Q3402" i="1"/>
  <c r="Q5094" i="1"/>
  <c r="Q7983" i="1"/>
  <c r="Q6352" i="1"/>
  <c r="Q2142" i="1"/>
  <c r="Q5938" i="1"/>
  <c r="Q7588" i="1"/>
  <c r="Q121" i="1"/>
  <c r="Q2982" i="1"/>
  <c r="Q2983" i="1"/>
  <c r="Q6353" i="1"/>
  <c r="Q7984" i="1"/>
  <c r="Q445" i="1"/>
  <c r="Q446" i="1"/>
  <c r="Q8397" i="1"/>
  <c r="Q5520" i="1"/>
  <c r="Q5939" i="1"/>
  <c r="Q1297" i="1"/>
  <c r="Q1298" i="1"/>
  <c r="Q122" i="1"/>
  <c r="Q4661" i="1"/>
  <c r="Q6797" i="1"/>
  <c r="Q4256" i="1"/>
  <c r="Q7985" i="1"/>
  <c r="Q5521" i="1"/>
  <c r="Q8779" i="1"/>
  <c r="Q4662" i="1"/>
  <c r="Q5095" i="1"/>
  <c r="Q6354" i="1"/>
  <c r="Q5096" i="1"/>
  <c r="Q2143" i="1"/>
  <c r="Q862" i="1"/>
  <c r="Q9609" i="1"/>
  <c r="Q9918" i="1"/>
  <c r="Q2984" i="1"/>
  <c r="Q7986" i="1"/>
  <c r="Q447" i="1"/>
  <c r="Q2985" i="1"/>
  <c r="Q2554" i="1"/>
  <c r="Q8780" i="1"/>
  <c r="Q6355" i="1"/>
  <c r="Q1718" i="1"/>
  <c r="Q4257" i="1"/>
  <c r="Q8781" i="1"/>
  <c r="Q863" i="1"/>
  <c r="Q7202" i="1"/>
  <c r="Q3403" i="1"/>
  <c r="Q9610" i="1"/>
  <c r="Q5940" i="1"/>
  <c r="Q3404" i="1"/>
  <c r="Q4663" i="1"/>
  <c r="Q448" i="1"/>
  <c r="Q6798" i="1"/>
  <c r="Q4664" i="1"/>
  <c r="Q9919" i="1"/>
  <c r="Q4665" i="1"/>
  <c r="Q5522" i="1"/>
  <c r="Q4666" i="1"/>
  <c r="Q3833" i="1"/>
  <c r="Q4258" i="1"/>
  <c r="Q9180" i="1"/>
  <c r="Q7203" i="1"/>
  <c r="Q5097" i="1"/>
  <c r="Q5098" i="1"/>
  <c r="Q1719" i="1"/>
  <c r="Q9920" i="1"/>
  <c r="Q8398" i="1"/>
  <c r="Q9181" i="1"/>
  <c r="Q6356" i="1"/>
  <c r="Q2986" i="1"/>
  <c r="Q2987" i="1"/>
  <c r="Q5523" i="1"/>
  <c r="Q2144" i="1"/>
  <c r="Q6357" i="1"/>
  <c r="Q4667" i="1"/>
  <c r="Q123" i="1"/>
  <c r="Q9611" i="1"/>
  <c r="Q864" i="1"/>
  <c r="Q8399" i="1"/>
  <c r="Q4259" i="1"/>
  <c r="Q8400" i="1"/>
  <c r="Q449" i="1"/>
  <c r="Q4668" i="1"/>
  <c r="Q5099" i="1"/>
  <c r="Q8782" i="1"/>
  <c r="Q124" i="1"/>
  <c r="Q5524" i="1"/>
  <c r="Q3834" i="1"/>
  <c r="Q3835" i="1"/>
  <c r="Q450" i="1"/>
  <c r="Q6358" i="1"/>
  <c r="Q7589" i="1"/>
  <c r="Q2555" i="1"/>
  <c r="Q5941" i="1"/>
  <c r="Q1299" i="1"/>
  <c r="Q451" i="1"/>
  <c r="Q865" i="1"/>
  <c r="Q9612" i="1"/>
  <c r="Q5525" i="1"/>
  <c r="Q2145" i="1"/>
  <c r="Q3836" i="1"/>
  <c r="Q6799" i="1"/>
  <c r="Q8401" i="1"/>
  <c r="Q452" i="1"/>
  <c r="Q453" i="1"/>
  <c r="Q454" i="1"/>
  <c r="Q5100" i="1"/>
  <c r="Q9182" i="1"/>
  <c r="Q4669" i="1"/>
  <c r="Q6359" i="1"/>
  <c r="Q8783" i="1"/>
  <c r="Q5942" i="1"/>
  <c r="Q4670" i="1"/>
  <c r="Q9613" i="1"/>
  <c r="Q3405" i="1"/>
  <c r="Q5943" i="1"/>
  <c r="Q1720" i="1"/>
  <c r="Q1300" i="1"/>
  <c r="Q4671" i="1"/>
  <c r="Q4260" i="1"/>
  <c r="Q2556" i="1"/>
  <c r="Q4261" i="1"/>
  <c r="Q2988" i="1"/>
  <c r="Q9614" i="1"/>
  <c r="Q2989" i="1"/>
  <c r="Q5101" i="1"/>
  <c r="Q1301" i="1"/>
  <c r="Q6360" i="1"/>
  <c r="Q3406" i="1"/>
  <c r="Q4672" i="1"/>
  <c r="Q9183" i="1"/>
  <c r="Q1721" i="1"/>
  <c r="Q2146" i="1"/>
  <c r="Q2990" i="1"/>
  <c r="Q2557" i="1"/>
  <c r="Q9921" i="1"/>
  <c r="Q9184" i="1"/>
  <c r="Q9615" i="1"/>
  <c r="Q6361" i="1"/>
  <c r="Q8402" i="1"/>
  <c r="Q7987" i="1"/>
  <c r="Q1302" i="1"/>
  <c r="Q5526" i="1"/>
  <c r="Q5102" i="1"/>
  <c r="Q125" i="1"/>
  <c r="Q9185" i="1"/>
  <c r="Q455" i="1"/>
  <c r="Q3837" i="1"/>
  <c r="Q9186" i="1"/>
  <c r="Q866" i="1"/>
  <c r="Q5944" i="1"/>
  <c r="Q5945" i="1"/>
  <c r="Q4673" i="1"/>
  <c r="Q7590" i="1"/>
  <c r="Q456" i="1"/>
  <c r="Q8403" i="1"/>
  <c r="Q4262" i="1"/>
  <c r="Q4674" i="1"/>
  <c r="Q2558" i="1"/>
  <c r="Q6800" i="1"/>
  <c r="Q457" i="1"/>
  <c r="Q2147" i="1"/>
  <c r="Q1722" i="1"/>
  <c r="Q7591" i="1"/>
  <c r="Q5946" i="1"/>
  <c r="Q1303" i="1"/>
  <c r="Q8784" i="1"/>
  <c r="Q2559" i="1"/>
  <c r="Q9187" i="1"/>
  <c r="Q458" i="1"/>
  <c r="Q5947" i="1"/>
  <c r="Q8785" i="1"/>
  <c r="Q6362" i="1"/>
  <c r="Q459" i="1"/>
  <c r="Q9188" i="1"/>
  <c r="Q1723" i="1"/>
  <c r="Q5948" i="1"/>
  <c r="Q8404" i="1"/>
  <c r="Q9616" i="1"/>
  <c r="Q9617" i="1"/>
  <c r="Q5527" i="1"/>
  <c r="Q8405" i="1"/>
  <c r="Q2560" i="1"/>
  <c r="Q8406" i="1"/>
  <c r="Q4263" i="1"/>
  <c r="Q8786" i="1"/>
  <c r="Q5949" i="1"/>
  <c r="Q867" i="1"/>
  <c r="Q2148" i="1"/>
  <c r="Q9189" i="1"/>
  <c r="Q2561" i="1"/>
  <c r="Q9190" i="1"/>
  <c r="Q9618" i="1"/>
  <c r="Q6363" i="1"/>
  <c r="Q8787" i="1"/>
  <c r="Q1304" i="1"/>
  <c r="Q1305" i="1"/>
  <c r="Q4264" i="1"/>
  <c r="Q7592" i="1"/>
  <c r="Q8788" i="1"/>
  <c r="Q4265" i="1"/>
  <c r="Q6801" i="1"/>
  <c r="Q4266" i="1"/>
  <c r="Q3838" i="1"/>
  <c r="Q1306" i="1"/>
  <c r="Q5950" i="1"/>
  <c r="Q3407" i="1"/>
  <c r="Q6802" i="1"/>
  <c r="Q9619" i="1"/>
  <c r="Q2149" i="1"/>
  <c r="Q3839" i="1"/>
  <c r="Q5951" i="1"/>
  <c r="Q2991" i="1"/>
  <c r="Q7988" i="1"/>
  <c r="Q4675" i="1"/>
  <c r="Q6803" i="1"/>
  <c r="Q2992" i="1"/>
  <c r="Q1724" i="1"/>
  <c r="Q1307" i="1"/>
  <c r="Q7593" i="1"/>
  <c r="Q8789" i="1"/>
  <c r="Q3840" i="1"/>
  <c r="Q3408" i="1"/>
  <c r="Q9620" i="1"/>
  <c r="Q460" i="1"/>
  <c r="Q1725" i="1"/>
  <c r="Q9621" i="1"/>
  <c r="Q8407" i="1"/>
  <c r="Q3409" i="1"/>
  <c r="Q8408" i="1"/>
  <c r="Q7594" i="1"/>
  <c r="Q2150" i="1"/>
  <c r="Q9922" i="1"/>
  <c r="Q9622" i="1"/>
  <c r="Q6804" i="1"/>
  <c r="Q461" i="1"/>
  <c r="Q7204" i="1"/>
  <c r="Q7205" i="1"/>
  <c r="Q9623" i="1"/>
  <c r="Q9624" i="1"/>
  <c r="Q7595" i="1"/>
  <c r="Q126" i="1"/>
  <c r="Q5952" i="1"/>
  <c r="Q7596" i="1"/>
  <c r="Q1308" i="1"/>
  <c r="Q6364" i="1"/>
  <c r="Q5528" i="1"/>
  <c r="Q9625" i="1"/>
  <c r="Q9626" i="1"/>
  <c r="Q6365" i="1"/>
  <c r="Q3841" i="1"/>
  <c r="Q7206" i="1"/>
  <c r="Q868" i="1"/>
  <c r="Q4267" i="1"/>
  <c r="Q5529" i="1"/>
  <c r="Q2993" i="1"/>
  <c r="Q5103" i="1"/>
  <c r="Q5953" i="1"/>
  <c r="Q869" i="1"/>
  <c r="Q2151" i="1"/>
  <c r="Q1309" i="1"/>
  <c r="Q5530" i="1"/>
  <c r="Q5954" i="1"/>
  <c r="Q3410" i="1"/>
  <c r="Q4268" i="1"/>
  <c r="Q4676" i="1"/>
  <c r="Q6366" i="1"/>
  <c r="Q8409" i="1"/>
  <c r="Q2152" i="1"/>
  <c r="Q4269" i="1"/>
  <c r="Q5104" i="1"/>
  <c r="Q5955" i="1"/>
  <c r="Q2153" i="1"/>
  <c r="Q2562" i="1"/>
  <c r="Q7989" i="1"/>
  <c r="Q870" i="1"/>
  <c r="Q2154" i="1"/>
  <c r="Q2563" i="1"/>
  <c r="Q871" i="1"/>
  <c r="Q9923" i="1"/>
  <c r="Q8790" i="1"/>
  <c r="Q5956" i="1"/>
  <c r="Q7207" i="1"/>
  <c r="Q6367" i="1"/>
  <c r="Q1310" i="1"/>
  <c r="Q2564" i="1"/>
  <c r="Q5105" i="1"/>
  <c r="Q9627" i="1"/>
  <c r="Q2565" i="1"/>
  <c r="Q2155" i="1"/>
  <c r="Q7208" i="1"/>
  <c r="Q4677" i="1"/>
  <c r="Q3411" i="1"/>
  <c r="Q2566" i="1"/>
  <c r="Q2156" i="1"/>
  <c r="Q4270" i="1"/>
  <c r="Q5957" i="1"/>
  <c r="Q1726" i="1"/>
  <c r="Q3412" i="1"/>
  <c r="Q462" i="1"/>
  <c r="Q2157" i="1"/>
  <c r="Q5531" i="1"/>
  <c r="Q2567" i="1"/>
  <c r="Q2158" i="1"/>
  <c r="Q7597" i="1"/>
  <c r="Q1727" i="1"/>
  <c r="Q7598" i="1"/>
  <c r="Q5532" i="1"/>
  <c r="Q9924" i="1"/>
  <c r="Q5958" i="1"/>
  <c r="Q7990" i="1"/>
  <c r="Q9191" i="1"/>
  <c r="Q1311" i="1"/>
  <c r="Q4678" i="1"/>
  <c r="Q8791" i="1"/>
  <c r="Q5533" i="1"/>
  <c r="Q7991" i="1"/>
  <c r="Q1728" i="1"/>
  <c r="Q4679" i="1"/>
  <c r="Q5534" i="1"/>
  <c r="Q127" i="1"/>
  <c r="Q872" i="1"/>
  <c r="Q7209" i="1"/>
  <c r="Q9192" i="1"/>
  <c r="Q4680" i="1"/>
  <c r="Q1312" i="1"/>
  <c r="Q9193" i="1"/>
  <c r="Q5959" i="1"/>
  <c r="Q1313" i="1"/>
  <c r="Q7992" i="1"/>
  <c r="Q463" i="1"/>
  <c r="Q4681" i="1"/>
  <c r="Q3413" i="1"/>
  <c r="Q7599" i="1"/>
  <c r="Q5535" i="1"/>
  <c r="Q9628" i="1"/>
  <c r="Q873" i="1"/>
  <c r="Q4271" i="1"/>
  <c r="Q3842" i="1"/>
  <c r="Q5106" i="1"/>
  <c r="Q5107" i="1"/>
  <c r="Q9194" i="1"/>
  <c r="Q4682" i="1"/>
  <c r="Q7210" i="1"/>
  <c r="Q3414" i="1"/>
  <c r="Q5536" i="1"/>
  <c r="Q6805" i="1"/>
  <c r="Q3415" i="1"/>
  <c r="Q8410" i="1"/>
  <c r="Q9925" i="1"/>
  <c r="Q9629" i="1"/>
  <c r="Q4272" i="1"/>
  <c r="Q874" i="1"/>
  <c r="Q7211" i="1"/>
  <c r="Q1729" i="1"/>
  <c r="Q8792" i="1"/>
  <c r="Q8793" i="1"/>
  <c r="Q5537" i="1"/>
  <c r="Q6806" i="1"/>
  <c r="Q8794" i="1"/>
  <c r="Q6807" i="1"/>
  <c r="Q9926" i="1"/>
  <c r="Q3843" i="1"/>
  <c r="Q464" i="1"/>
  <c r="Q4683" i="1"/>
  <c r="Q3844" i="1"/>
  <c r="Q2994" i="1"/>
  <c r="Q7212" i="1"/>
  <c r="Q465" i="1"/>
  <c r="Q7213" i="1"/>
  <c r="Q9927" i="1"/>
  <c r="Q7600" i="1"/>
  <c r="Q9630" i="1"/>
  <c r="Q9631" i="1"/>
  <c r="Q466" i="1"/>
  <c r="Q8411" i="1"/>
  <c r="Q7601" i="1"/>
  <c r="Q9195" i="1"/>
  <c r="Q3416" i="1"/>
  <c r="Q7602" i="1"/>
  <c r="Q4684" i="1"/>
  <c r="Q6368" i="1"/>
  <c r="Q5538" i="1"/>
  <c r="Q7993" i="1"/>
  <c r="Q2995" i="1"/>
  <c r="Q5539" i="1"/>
  <c r="Q7603" i="1"/>
  <c r="Q2159" i="1"/>
  <c r="Q7604" i="1"/>
  <c r="Q9196" i="1"/>
  <c r="Q1314" i="1"/>
  <c r="Q6369" i="1"/>
  <c r="Q9928" i="1"/>
  <c r="Q8412" i="1"/>
  <c r="Q7214" i="1"/>
  <c r="Q4273" i="1"/>
  <c r="Q7994" i="1"/>
  <c r="Q4274" i="1"/>
  <c r="Q7215" i="1"/>
  <c r="Q4275" i="1"/>
  <c r="Q5108" i="1"/>
  <c r="Q128" i="1"/>
  <c r="Q4276" i="1"/>
  <c r="Q5960" i="1"/>
  <c r="Q875" i="1"/>
  <c r="Q6370" i="1"/>
  <c r="Q2160" i="1"/>
  <c r="Q3417" i="1"/>
  <c r="Q9632" i="1"/>
  <c r="Q4277" i="1"/>
  <c r="Q7605" i="1"/>
  <c r="Q876" i="1"/>
  <c r="Q5540" i="1"/>
  <c r="Q1730" i="1"/>
  <c r="Q4278" i="1"/>
  <c r="Q9929" i="1"/>
  <c r="Q5541" i="1"/>
  <c r="Q1731" i="1"/>
  <c r="Q1315" i="1"/>
  <c r="Q1732" i="1"/>
  <c r="Q9197" i="1"/>
  <c r="Q1316" i="1"/>
  <c r="Q4685" i="1"/>
  <c r="Q2161" i="1"/>
  <c r="Q6371" i="1"/>
  <c r="Q9198" i="1"/>
  <c r="Q1317" i="1"/>
  <c r="Q877" i="1"/>
  <c r="Q3418" i="1"/>
  <c r="Q7216" i="1"/>
  <c r="Q6372" i="1"/>
  <c r="Q878" i="1"/>
  <c r="Q6373" i="1"/>
  <c r="Q1318" i="1"/>
  <c r="Q5961" i="1"/>
  <c r="Q2996" i="1"/>
  <c r="Q9199" i="1"/>
  <c r="Q9200" i="1"/>
  <c r="Q879" i="1"/>
  <c r="Q9201" i="1"/>
  <c r="Q5542" i="1"/>
  <c r="Q9202" i="1"/>
  <c r="Q6374" i="1"/>
  <c r="Q4279" i="1"/>
  <c r="Q1733" i="1"/>
  <c r="Q2162" i="1"/>
  <c r="Q8413" i="1"/>
  <c r="Q5962" i="1"/>
  <c r="Q7995" i="1"/>
  <c r="Q7606" i="1"/>
  <c r="Q8795" i="1"/>
  <c r="Q129" i="1"/>
  <c r="Q3419" i="1"/>
  <c r="Q1319" i="1"/>
  <c r="Q7607" i="1"/>
  <c r="Q2163" i="1"/>
  <c r="Q2997" i="1"/>
  <c r="Q7996" i="1"/>
  <c r="Q5963" i="1"/>
  <c r="Q2568" i="1"/>
  <c r="Q467" i="1"/>
  <c r="Q2569" i="1"/>
  <c r="Q3845" i="1"/>
  <c r="Q3420" i="1"/>
  <c r="Q880" i="1"/>
  <c r="Q6375" i="1"/>
  <c r="Q2570" i="1"/>
  <c r="Q2164" i="1"/>
  <c r="Q1734" i="1"/>
  <c r="Q6808" i="1"/>
  <c r="Q881" i="1"/>
  <c r="Q5543" i="1"/>
  <c r="Q2571" i="1"/>
  <c r="Q468" i="1"/>
  <c r="Q2572" i="1"/>
  <c r="Q7608" i="1"/>
  <c r="Q3421" i="1"/>
  <c r="Q4686" i="1"/>
  <c r="Q7609" i="1"/>
  <c r="Q5964" i="1"/>
  <c r="Q1735" i="1"/>
  <c r="Q6809" i="1"/>
  <c r="Q5544" i="1"/>
  <c r="Q6810" i="1"/>
  <c r="Q8414" i="1"/>
  <c r="Q2998" i="1"/>
  <c r="Q9633" i="1"/>
  <c r="Q6376" i="1"/>
  <c r="Q882" i="1"/>
  <c r="Q2165" i="1"/>
  <c r="Q6377" i="1"/>
  <c r="Q5109" i="1"/>
  <c r="Q1320" i="1"/>
  <c r="Q7610" i="1"/>
  <c r="Q9930" i="1"/>
  <c r="Q4687" i="1"/>
  <c r="Q883" i="1"/>
  <c r="Q8415" i="1"/>
  <c r="Q7217" i="1"/>
  <c r="Q9203" i="1"/>
  <c r="Q1736" i="1"/>
  <c r="Q3846" i="1"/>
  <c r="Q2999" i="1"/>
  <c r="Q1737" i="1"/>
  <c r="Q4688" i="1"/>
  <c r="Q3000" i="1"/>
  <c r="Q2573" i="1"/>
  <c r="Q1321" i="1"/>
  <c r="Q2574" i="1"/>
  <c r="Q2166" i="1"/>
  <c r="Q9634" i="1"/>
  <c r="Q130" i="1"/>
  <c r="Q7218" i="1"/>
  <c r="Q2167" i="1"/>
  <c r="Q2168" i="1"/>
  <c r="Q2575" i="1"/>
  <c r="Q3847" i="1"/>
  <c r="Q6378" i="1"/>
  <c r="Q131" i="1"/>
  <c r="Q8796" i="1"/>
  <c r="Q1738" i="1"/>
  <c r="Q1322" i="1"/>
  <c r="Q9635" i="1"/>
  <c r="Q3848" i="1"/>
  <c r="Q5965" i="1"/>
  <c r="Q2576" i="1"/>
  <c r="Q3849" i="1"/>
  <c r="Q469" i="1"/>
  <c r="Q4689" i="1"/>
  <c r="Q1323" i="1"/>
  <c r="Q3850" i="1"/>
  <c r="Q5545" i="1"/>
  <c r="Q2577" i="1"/>
  <c r="Q4690" i="1"/>
  <c r="Q5110" i="1"/>
  <c r="Q1324" i="1"/>
  <c r="Q7997" i="1"/>
  <c r="Q1739" i="1"/>
  <c r="Q4691" i="1"/>
  <c r="Q9204" i="1"/>
  <c r="Q470" i="1"/>
  <c r="Q9205" i="1"/>
  <c r="Q2578" i="1"/>
  <c r="Q8416" i="1"/>
  <c r="Q884" i="1"/>
  <c r="Q2579" i="1"/>
  <c r="Q6811" i="1"/>
  <c r="Q3001" i="1"/>
  <c r="Q3422" i="1"/>
  <c r="Q7611" i="1"/>
  <c r="Q9931" i="1"/>
  <c r="Q5966" i="1"/>
  <c r="Q7612" i="1"/>
  <c r="Q7219" i="1"/>
  <c r="Q7220" i="1"/>
  <c r="Q6379" i="1"/>
  <c r="Q7998" i="1"/>
  <c r="Q5546" i="1"/>
  <c r="Q2169" i="1"/>
  <c r="Q471" i="1"/>
  <c r="Q132" i="1"/>
  <c r="Q9932" i="1"/>
  <c r="Q9206" i="1"/>
  <c r="Q472" i="1"/>
  <c r="Q7613" i="1"/>
  <c r="Q2580" i="1"/>
  <c r="Q3851" i="1"/>
  <c r="Q3852" i="1"/>
  <c r="Q7999" i="1"/>
  <c r="Q5111" i="1"/>
  <c r="Q3423" i="1"/>
  <c r="Q1325" i="1"/>
  <c r="Q5112" i="1"/>
  <c r="Q7221" i="1"/>
  <c r="Q9207" i="1"/>
  <c r="Q8417" i="1"/>
  <c r="Q3002" i="1"/>
  <c r="Q473" i="1"/>
  <c r="Q9636" i="1"/>
  <c r="Q9637" i="1"/>
  <c r="Q4280" i="1"/>
  <c r="Q4281" i="1"/>
  <c r="Q3424" i="1"/>
  <c r="Q5547" i="1"/>
  <c r="Q5967" i="1"/>
  <c r="Q7614" i="1"/>
  <c r="Q3425" i="1"/>
  <c r="Q7615" i="1"/>
  <c r="Q8418" i="1"/>
  <c r="Q4282" i="1"/>
  <c r="Q8000" i="1"/>
  <c r="Q5548" i="1"/>
  <c r="Q5549" i="1"/>
  <c r="Q4283" i="1"/>
  <c r="Q7616" i="1"/>
  <c r="Q885" i="1"/>
  <c r="Q7222" i="1"/>
  <c r="Q5550" i="1"/>
  <c r="Q1326" i="1"/>
  <c r="Q5551" i="1"/>
  <c r="Q5968" i="1"/>
  <c r="Q5552" i="1"/>
  <c r="Q5553" i="1"/>
  <c r="Q2170" i="1"/>
  <c r="Q3003" i="1"/>
  <c r="Q8797" i="1"/>
  <c r="Q474" i="1"/>
  <c r="Q7617" i="1"/>
  <c r="Q1740" i="1"/>
  <c r="Q3853" i="1"/>
  <c r="Q3426" i="1"/>
  <c r="Q2581" i="1"/>
  <c r="Q4692" i="1"/>
  <c r="Q133" i="1"/>
  <c r="Q475" i="1"/>
  <c r="Q5554" i="1"/>
  <c r="Q8798" i="1"/>
  <c r="Q3004" i="1"/>
  <c r="Q1741" i="1"/>
  <c r="Q8001" i="1"/>
  <c r="Q1327" i="1"/>
  <c r="Q3427" i="1"/>
  <c r="Q5969" i="1"/>
  <c r="Q9208" i="1"/>
  <c r="Q3854" i="1"/>
  <c r="Q8002" i="1"/>
  <c r="Q9209" i="1"/>
  <c r="Q2171" i="1"/>
  <c r="Q3005" i="1"/>
  <c r="Q886" i="1"/>
  <c r="Q8799" i="1"/>
  <c r="Q887" i="1"/>
  <c r="Q2172" i="1"/>
  <c r="Q476" i="1"/>
  <c r="Q2582" i="1"/>
  <c r="Q1328" i="1"/>
  <c r="Q4284" i="1"/>
  <c r="Q6812" i="1"/>
  <c r="Q134" i="1"/>
  <c r="Q8003" i="1"/>
  <c r="Q5555" i="1"/>
  <c r="Q9638" i="1"/>
  <c r="Q7223" i="1"/>
  <c r="Q3855" i="1"/>
  <c r="Q8419" i="1"/>
  <c r="Q2583" i="1"/>
  <c r="Q8420" i="1"/>
  <c r="Q1329" i="1"/>
  <c r="Q9210" i="1"/>
  <c r="Q7618" i="1"/>
  <c r="Q1330" i="1"/>
  <c r="Q477" i="1"/>
  <c r="Q5556" i="1"/>
  <c r="Q8421" i="1"/>
  <c r="Q3428" i="1"/>
  <c r="Q9211" i="1"/>
  <c r="Q1742" i="1"/>
  <c r="Q3006" i="1"/>
  <c r="Q9212" i="1"/>
  <c r="Q7619" i="1"/>
  <c r="Q888" i="1"/>
  <c r="Q3429" i="1"/>
  <c r="Q9213" i="1"/>
  <c r="Q8800" i="1"/>
  <c r="Q8801" i="1"/>
  <c r="Q9214" i="1"/>
  <c r="Q1331" i="1"/>
  <c r="Q8802" i="1"/>
  <c r="Q1332" i="1"/>
  <c r="Q9639" i="1"/>
  <c r="Q478" i="1"/>
  <c r="Q7224" i="1"/>
  <c r="Q2173" i="1"/>
  <c r="Q5970" i="1"/>
  <c r="Q5113" i="1"/>
  <c r="Q7225" i="1"/>
  <c r="Q2584" i="1"/>
  <c r="Q4693" i="1"/>
  <c r="Q479" i="1"/>
  <c r="Q4694" i="1"/>
  <c r="Q5971" i="1"/>
  <c r="Q480" i="1"/>
  <c r="Q889" i="1"/>
  <c r="Q135" i="1"/>
  <c r="Q7620" i="1"/>
  <c r="Q7226" i="1"/>
  <c r="Q8422" i="1"/>
  <c r="Q3856" i="1"/>
  <c r="Q8423" i="1"/>
  <c r="Q8803" i="1"/>
  <c r="Q3857" i="1"/>
  <c r="Q9933" i="1"/>
  <c r="Q5557" i="1"/>
  <c r="Q6813" i="1"/>
  <c r="Q9934" i="1"/>
  <c r="Q8804" i="1"/>
  <c r="Q4695" i="1"/>
  <c r="Q8424" i="1"/>
  <c r="Q4696" i="1"/>
  <c r="Q3430" i="1"/>
  <c r="Q1743" i="1"/>
  <c r="Q890" i="1"/>
  <c r="Q8425" i="1"/>
  <c r="Q3858" i="1"/>
  <c r="Q2174" i="1"/>
  <c r="Q1333" i="1"/>
  <c r="Q891" i="1"/>
  <c r="Q6814" i="1"/>
  <c r="Q9640" i="1"/>
  <c r="Q6380" i="1"/>
  <c r="Q9215" i="1"/>
  <c r="Q1334" i="1"/>
  <c r="Q3431" i="1"/>
  <c r="Q481" i="1"/>
  <c r="Q4697" i="1"/>
  <c r="Q2175" i="1"/>
  <c r="Q892" i="1"/>
  <c r="Q8805" i="1"/>
  <c r="Q4285" i="1"/>
  <c r="Q8426" i="1"/>
  <c r="Q893" i="1"/>
  <c r="Q5114" i="1"/>
  <c r="Q5558" i="1"/>
  <c r="Q482" i="1"/>
  <c r="Q9641" i="1"/>
  <c r="Q5115" i="1"/>
  <c r="Q5972" i="1"/>
  <c r="Q483" i="1"/>
  <c r="Q1744" i="1"/>
  <c r="Q6381" i="1"/>
  <c r="Q8806" i="1"/>
  <c r="Q2585" i="1"/>
  <c r="Q136" i="1"/>
  <c r="Q3859" i="1"/>
  <c r="Q2176" i="1"/>
  <c r="Q9216" i="1"/>
  <c r="Q5559" i="1"/>
  <c r="Q7621" i="1"/>
  <c r="Q1335" i="1"/>
  <c r="Q8004" i="1"/>
  <c r="Q6815" i="1"/>
  <c r="Q9217" i="1"/>
  <c r="Q5973" i="1"/>
  <c r="Q6382" i="1"/>
  <c r="Q137" i="1"/>
  <c r="Q8005" i="1"/>
  <c r="Q894" i="1"/>
  <c r="Q4286" i="1"/>
  <c r="Q8427" i="1"/>
  <c r="Q3007" i="1"/>
  <c r="Q3860" i="1"/>
  <c r="Q895" i="1"/>
  <c r="Q6816" i="1"/>
  <c r="Q5974" i="1"/>
  <c r="Q2177" i="1"/>
  <c r="Q8006" i="1"/>
  <c r="Q8807" i="1"/>
  <c r="Q4698" i="1"/>
  <c r="Q5975" i="1"/>
  <c r="Q9218" i="1"/>
  <c r="Q8007" i="1"/>
  <c r="Q8428" i="1"/>
  <c r="Q4699" i="1"/>
  <c r="Q3432" i="1"/>
  <c r="Q3433" i="1"/>
  <c r="Q2586" i="1"/>
  <c r="Q484" i="1"/>
  <c r="Q2587" i="1"/>
  <c r="Q896" i="1"/>
  <c r="Q3008" i="1"/>
  <c r="Q5976" i="1"/>
  <c r="Q5560" i="1"/>
  <c r="Q7622" i="1"/>
  <c r="Q7227" i="1"/>
  <c r="Q485" i="1"/>
  <c r="Q486" i="1"/>
  <c r="Q4700" i="1"/>
  <c r="Q897" i="1"/>
  <c r="Q4287" i="1"/>
  <c r="Q6817" i="1"/>
  <c r="Q6383" i="1"/>
  <c r="Q1336" i="1"/>
  <c r="Q5561" i="1"/>
  <c r="Q487" i="1"/>
  <c r="Q1337" i="1"/>
  <c r="Q7623" i="1"/>
  <c r="Q2178" i="1"/>
  <c r="Q488" i="1"/>
  <c r="Q898" i="1"/>
  <c r="Q5977" i="1"/>
  <c r="Q8008" i="1"/>
  <c r="Q4701" i="1"/>
  <c r="Q5562" i="1"/>
  <c r="Q4702" i="1"/>
  <c r="Q2179" i="1"/>
  <c r="Q9219" i="1"/>
  <c r="Q1338" i="1"/>
  <c r="Q2588" i="1"/>
  <c r="Q489" i="1"/>
  <c r="Q6818" i="1"/>
  <c r="Q2180" i="1"/>
  <c r="Q138" i="1"/>
  <c r="Q6384" i="1"/>
  <c r="Q3009" i="1"/>
  <c r="Q5116" i="1"/>
  <c r="Q5117" i="1"/>
  <c r="Q3861" i="1"/>
  <c r="Q7624" i="1"/>
  <c r="Q490" i="1"/>
  <c r="Q6819" i="1"/>
  <c r="Q2589" i="1"/>
  <c r="Q6820" i="1"/>
  <c r="Q2590" i="1"/>
  <c r="Q8009" i="1"/>
  <c r="Q4288" i="1"/>
  <c r="Q3862" i="1"/>
  <c r="Q3434" i="1"/>
  <c r="Q7625" i="1"/>
  <c r="Q5118" i="1"/>
  <c r="Q7626" i="1"/>
  <c r="Q4703" i="1"/>
  <c r="Q491" i="1"/>
  <c r="Q1745" i="1"/>
  <c r="Q4289" i="1"/>
  <c r="Q5978" i="1"/>
  <c r="Q7228" i="1"/>
  <c r="Q5979" i="1"/>
  <c r="Q492" i="1"/>
  <c r="Q899" i="1"/>
  <c r="Q8429" i="1"/>
  <c r="Q5563" i="1"/>
  <c r="Q1746" i="1"/>
  <c r="Q7627" i="1"/>
  <c r="Q5564" i="1"/>
  <c r="Q900" i="1"/>
  <c r="Q901" i="1"/>
  <c r="Q9642" i="1"/>
  <c r="Q1339" i="1"/>
  <c r="Q8808" i="1"/>
  <c r="Q5565" i="1"/>
  <c r="Q6821" i="1"/>
  <c r="Q2591" i="1"/>
  <c r="Q5980" i="1"/>
  <c r="Q2181" i="1"/>
  <c r="Q2182" i="1"/>
  <c r="Q5119" i="1"/>
  <c r="Q8010" i="1"/>
  <c r="Q4704" i="1"/>
  <c r="Q4705" i="1"/>
  <c r="Q1340" i="1"/>
  <c r="Q9220" i="1"/>
  <c r="Q3435" i="1"/>
  <c r="Q5981" i="1"/>
  <c r="Q1747" i="1"/>
  <c r="Q1748" i="1"/>
  <c r="Q3436" i="1"/>
  <c r="Q7628" i="1"/>
  <c r="Q3010" i="1"/>
  <c r="Q902" i="1"/>
  <c r="Q2183" i="1"/>
  <c r="Q2184" i="1"/>
  <c r="Q1341" i="1"/>
  <c r="Q493" i="1"/>
  <c r="Q3011" i="1"/>
  <c r="Q1342" i="1"/>
  <c r="Q7229" i="1"/>
  <c r="Q6822" i="1"/>
  <c r="Q7629" i="1"/>
  <c r="Q2185" i="1"/>
  <c r="Q3012" i="1"/>
  <c r="Q8011" i="1"/>
  <c r="Q9643" i="1"/>
  <c r="Q1749" i="1"/>
  <c r="Q3863" i="1"/>
  <c r="Q7230" i="1"/>
  <c r="Q7231" i="1"/>
  <c r="Q2592" i="1"/>
  <c r="Q1750" i="1"/>
  <c r="Q5566" i="1"/>
  <c r="Q139" i="1"/>
  <c r="Q3437" i="1"/>
  <c r="Q5567" i="1"/>
  <c r="Q9221" i="1"/>
  <c r="Q8809" i="1"/>
  <c r="Q5120" i="1"/>
  <c r="Q6385" i="1"/>
  <c r="Q6823" i="1"/>
  <c r="Q5982" i="1"/>
  <c r="Q8810" i="1"/>
  <c r="Q494" i="1"/>
  <c r="Q5568" i="1"/>
  <c r="Q1751" i="1"/>
  <c r="Q1752" i="1"/>
  <c r="Q3438" i="1"/>
  <c r="Q6824" i="1"/>
  <c r="Q7232" i="1"/>
  <c r="Q7233" i="1"/>
  <c r="Q4290" i="1"/>
  <c r="Q4706" i="1"/>
  <c r="Q5569" i="1"/>
  <c r="Q3439" i="1"/>
  <c r="Q5121" i="1"/>
  <c r="Q5122" i="1"/>
  <c r="Q8430" i="1"/>
  <c r="Q8012" i="1"/>
  <c r="Q2186" i="1"/>
  <c r="Q903" i="1"/>
  <c r="Q6825" i="1"/>
  <c r="Q5123" i="1"/>
  <c r="Q3440" i="1"/>
  <c r="Q7630" i="1"/>
  <c r="Q4291" i="1"/>
  <c r="Q5570" i="1"/>
  <c r="Q3864" i="1"/>
  <c r="Q4707" i="1"/>
  <c r="Q8013" i="1"/>
  <c r="Q4292" i="1"/>
  <c r="Q4293" i="1"/>
  <c r="Q7631" i="1"/>
  <c r="Q9935" i="1"/>
  <c r="Q5983" i="1"/>
  <c r="Q3013" i="1"/>
  <c r="Q1343" i="1"/>
  <c r="Q1753" i="1"/>
  <c r="Q2187" i="1"/>
  <c r="Q5984" i="1"/>
  <c r="Q4708" i="1"/>
  <c r="Q495" i="1"/>
  <c r="Q1344" i="1"/>
  <c r="Q7632" i="1"/>
  <c r="Q904" i="1"/>
  <c r="Q1754" i="1"/>
  <c r="Q905" i="1"/>
  <c r="Q496" i="1"/>
  <c r="Q6826" i="1"/>
  <c r="Q6386" i="1"/>
  <c r="Q9644" i="1"/>
  <c r="Q2188" i="1"/>
  <c r="Q8811" i="1"/>
  <c r="Q9222" i="1"/>
  <c r="Q8014" i="1"/>
  <c r="Q4294" i="1"/>
  <c r="Q3014" i="1"/>
  <c r="Q5985" i="1"/>
  <c r="Q8812" i="1"/>
  <c r="Q6387" i="1"/>
  <c r="Q906" i="1"/>
  <c r="Q4295" i="1"/>
  <c r="Q8015" i="1"/>
  <c r="Q8431" i="1"/>
  <c r="Q5986" i="1"/>
  <c r="Q3015" i="1"/>
  <c r="Q4296" i="1"/>
  <c r="Q6388" i="1"/>
  <c r="Q9645" i="1"/>
  <c r="Q3865" i="1"/>
  <c r="Q6389" i="1"/>
  <c r="Q5571" i="1"/>
  <c r="Q5572" i="1"/>
  <c r="Q3016" i="1"/>
  <c r="Q5124" i="1"/>
  <c r="Q8016" i="1"/>
  <c r="Q6827" i="1"/>
  <c r="Q497" i="1"/>
  <c r="Q5573" i="1"/>
  <c r="Q140" i="1"/>
  <c r="Q6828" i="1"/>
  <c r="Q8813" i="1"/>
  <c r="Q141" i="1"/>
  <c r="Q4297" i="1"/>
  <c r="Q8814" i="1"/>
  <c r="Q6829" i="1"/>
  <c r="Q7633" i="1"/>
  <c r="Q5987" i="1"/>
  <c r="Q5988" i="1"/>
  <c r="Q2189" i="1"/>
  <c r="Q3441" i="1"/>
  <c r="Q7234" i="1"/>
  <c r="Q2593" i="1"/>
  <c r="Q5989" i="1"/>
  <c r="Q8815" i="1"/>
  <c r="Q1345" i="1"/>
  <c r="Q9223" i="1"/>
  <c r="Q5990" i="1"/>
  <c r="Q7634" i="1"/>
  <c r="Q5574" i="1"/>
  <c r="Q4298" i="1"/>
  <c r="Q6390" i="1"/>
  <c r="Q3017" i="1"/>
  <c r="Q8432" i="1"/>
  <c r="Q2190" i="1"/>
  <c r="Q9224" i="1"/>
  <c r="Q9225" i="1"/>
  <c r="Q6391" i="1"/>
  <c r="Q3442" i="1"/>
  <c r="Q4299" i="1"/>
  <c r="Q907" i="1"/>
  <c r="Q9226" i="1"/>
  <c r="Q4300" i="1"/>
  <c r="Q5125" i="1"/>
  <c r="Q8433" i="1"/>
  <c r="Q3443" i="1"/>
  <c r="Q9646" i="1"/>
  <c r="Q498" i="1"/>
  <c r="Q908" i="1"/>
  <c r="Q8017" i="1"/>
  <c r="Q4709" i="1"/>
  <c r="Q909" i="1"/>
  <c r="Q6392" i="1"/>
  <c r="Q6393" i="1"/>
  <c r="Q3866" i="1"/>
  <c r="Q6394" i="1"/>
  <c r="Q4710" i="1"/>
  <c r="Q2594" i="1"/>
  <c r="Q1755" i="1"/>
  <c r="Q7635" i="1"/>
  <c r="Q9936" i="1"/>
  <c r="Q910" i="1"/>
  <c r="Q8434" i="1"/>
  <c r="Q7235" i="1"/>
  <c r="Q5575" i="1"/>
  <c r="Q9937" i="1"/>
  <c r="Q3018" i="1"/>
  <c r="Q911" i="1"/>
  <c r="Q6395" i="1"/>
  <c r="Q5991" i="1"/>
  <c r="Q4301" i="1"/>
  <c r="Q3444" i="1"/>
  <c r="Q3867" i="1"/>
  <c r="Q8018" i="1"/>
  <c r="Q4711" i="1"/>
  <c r="Q5576" i="1"/>
  <c r="Q8816" i="1"/>
  <c r="Q6396" i="1"/>
  <c r="Q3019" i="1"/>
  <c r="Q142" i="1"/>
  <c r="Q8019" i="1"/>
  <c r="Q6397" i="1"/>
  <c r="Q4302" i="1"/>
  <c r="Q5126" i="1"/>
  <c r="Q2191" i="1"/>
  <c r="Q1346" i="1"/>
  <c r="Q4712" i="1"/>
  <c r="Q8817" i="1"/>
  <c r="Q9227" i="1"/>
  <c r="Q7636" i="1"/>
  <c r="Q5577" i="1"/>
  <c r="Q3445" i="1"/>
  <c r="Q2192" i="1"/>
  <c r="Q5992" i="1"/>
  <c r="Q2193" i="1"/>
  <c r="Q8020" i="1"/>
  <c r="Q3020" i="1"/>
  <c r="Q2595" i="1"/>
  <c r="Q7236" i="1"/>
  <c r="Q912" i="1"/>
  <c r="Q5127" i="1"/>
  <c r="Q6830" i="1"/>
  <c r="Q3868" i="1"/>
  <c r="Q5578" i="1"/>
  <c r="Q913" i="1"/>
  <c r="Q2194" i="1"/>
  <c r="Q8818" i="1"/>
  <c r="Q3869" i="1"/>
  <c r="Q9228" i="1"/>
  <c r="Q3446" i="1"/>
  <c r="Q3021" i="1"/>
  <c r="Q5993" i="1"/>
  <c r="Q7237" i="1"/>
  <c r="Q3870" i="1"/>
  <c r="Q7238" i="1"/>
  <c r="Q8021" i="1"/>
  <c r="Q3022" i="1"/>
  <c r="Q8435" i="1"/>
  <c r="Q3871" i="1"/>
  <c r="Q914" i="1"/>
  <c r="Q4713" i="1"/>
  <c r="Q6398" i="1"/>
  <c r="Q3023" i="1"/>
  <c r="Q5579" i="1"/>
  <c r="Q2596" i="1"/>
  <c r="Q1347" i="1"/>
  <c r="Q2597" i="1"/>
  <c r="Q5128" i="1"/>
  <c r="Q8436" i="1"/>
  <c r="Q2598" i="1"/>
  <c r="Q7239" i="1"/>
  <c r="Q1348" i="1"/>
  <c r="Q7240" i="1"/>
  <c r="Q6831" i="1"/>
  <c r="Q1349" i="1"/>
  <c r="Q1350" i="1"/>
  <c r="Q143" i="1"/>
  <c r="Q1756" i="1"/>
  <c r="Q3447" i="1"/>
  <c r="Q7241" i="1"/>
  <c r="Q2599" i="1"/>
  <c r="Q3024" i="1"/>
  <c r="Q8819" i="1"/>
  <c r="Q6399" i="1"/>
  <c r="Q6400" i="1"/>
  <c r="Q5580" i="1"/>
  <c r="Q3025" i="1"/>
  <c r="Q6401" i="1"/>
  <c r="Q9647" i="1"/>
  <c r="Q3026" i="1"/>
  <c r="Q8022" i="1"/>
  <c r="Q9229" i="1"/>
  <c r="Q6832" i="1"/>
  <c r="Q1351" i="1"/>
  <c r="Q8023" i="1"/>
  <c r="Q4303" i="1"/>
  <c r="Q1352" i="1"/>
  <c r="Q915" i="1"/>
  <c r="Q8820" i="1"/>
  <c r="Q6833" i="1"/>
  <c r="Q916" i="1"/>
  <c r="Q4714" i="1"/>
  <c r="Q1353" i="1"/>
  <c r="Q5994" i="1"/>
  <c r="Q2600" i="1"/>
  <c r="Q1757" i="1"/>
  <c r="Q8437" i="1"/>
  <c r="Q9648" i="1"/>
  <c r="Q3448" i="1"/>
  <c r="Q3449" i="1"/>
  <c r="Q9649" i="1"/>
  <c r="Q4715" i="1"/>
  <c r="Q3027" i="1"/>
  <c r="Q1758" i="1"/>
  <c r="Q9650" i="1"/>
  <c r="Q917" i="1"/>
  <c r="Q918" i="1"/>
  <c r="Q8438" i="1"/>
  <c r="Q5995" i="1"/>
  <c r="Q8024" i="1"/>
  <c r="Q5996" i="1"/>
  <c r="Q499" i="1"/>
  <c r="Q7242" i="1"/>
  <c r="Q5997" i="1"/>
  <c r="Q5129" i="1"/>
  <c r="Q3028" i="1"/>
  <c r="Q5998" i="1"/>
  <c r="Q2601" i="1"/>
  <c r="Q7637" i="1"/>
  <c r="Q6834" i="1"/>
  <c r="Q4716" i="1"/>
  <c r="Q8025" i="1"/>
  <c r="Q3029" i="1"/>
  <c r="Q4717" i="1"/>
  <c r="Q5130" i="1"/>
  <c r="Q1759" i="1"/>
  <c r="Q7243" i="1"/>
  <c r="Q144" i="1"/>
  <c r="Q5131" i="1"/>
  <c r="Q9230" i="1"/>
  <c r="Q2195" i="1"/>
  <c r="Q4304" i="1"/>
  <c r="Q8026" i="1"/>
  <c r="Q500" i="1"/>
  <c r="Q9231" i="1"/>
  <c r="Q5999" i="1"/>
  <c r="Q6000" i="1"/>
  <c r="Q2602" i="1"/>
  <c r="Q8439" i="1"/>
  <c r="Q6402" i="1"/>
  <c r="Q4305" i="1"/>
  <c r="Q8821" i="1"/>
  <c r="Q1354" i="1"/>
  <c r="Q9651" i="1"/>
  <c r="Q8027" i="1"/>
  <c r="Q7638" i="1"/>
  <c r="Q3450" i="1"/>
  <c r="Q1355" i="1"/>
  <c r="Q8822" i="1"/>
  <c r="Q8028" i="1"/>
  <c r="Q8440" i="1"/>
  <c r="Q8441" i="1"/>
  <c r="Q5581" i="1"/>
  <c r="Q9232" i="1"/>
  <c r="Q919" i="1"/>
  <c r="Q2603" i="1"/>
  <c r="Q5582" i="1"/>
  <c r="Q3872" i="1"/>
  <c r="Q7244" i="1"/>
  <c r="Q4718" i="1"/>
  <c r="Q6001" i="1"/>
  <c r="Q8029" i="1"/>
  <c r="Q9233" i="1"/>
  <c r="Q9652" i="1"/>
  <c r="Q3451" i="1"/>
  <c r="Q920" i="1"/>
  <c r="Q5583" i="1"/>
  <c r="Q4719" i="1"/>
  <c r="Q3452" i="1"/>
  <c r="Q8030" i="1"/>
  <c r="Q1760" i="1"/>
  <c r="Q5584" i="1"/>
  <c r="Q4720" i="1"/>
  <c r="Q9234" i="1"/>
  <c r="Q6002" i="1"/>
  <c r="Q1761" i="1"/>
  <c r="Q3030" i="1"/>
  <c r="Q3873" i="1"/>
  <c r="Q6403" i="1"/>
  <c r="Q5585" i="1"/>
  <c r="Q6835" i="1"/>
  <c r="Q3453" i="1"/>
  <c r="Q3874" i="1"/>
  <c r="Q8031" i="1"/>
  <c r="Q7639" i="1"/>
  <c r="Q6836" i="1"/>
  <c r="Q2196" i="1"/>
  <c r="Q5586" i="1"/>
  <c r="Q921" i="1"/>
  <c r="Q1356" i="1"/>
  <c r="Q8823" i="1"/>
  <c r="Q9653" i="1"/>
  <c r="Q8824" i="1"/>
  <c r="Q4306" i="1"/>
  <c r="Q6003" i="1"/>
  <c r="Q922" i="1"/>
  <c r="Q2604" i="1"/>
  <c r="Q7640" i="1"/>
  <c r="Q5132" i="1"/>
  <c r="Q8825" i="1"/>
  <c r="Q1357" i="1"/>
  <c r="Q8442" i="1"/>
  <c r="Q7641" i="1"/>
  <c r="Q3454" i="1"/>
  <c r="Q1762" i="1"/>
  <c r="Q3875" i="1"/>
  <c r="Q6837" i="1"/>
  <c r="Q2197" i="1"/>
  <c r="Q923" i="1"/>
  <c r="Q9938" i="1"/>
  <c r="Q7642" i="1"/>
  <c r="Q7245" i="1"/>
  <c r="Q9654" i="1"/>
  <c r="Q8443" i="1"/>
  <c r="Q9655" i="1"/>
  <c r="Q8826" i="1"/>
  <c r="Q924" i="1"/>
  <c r="Q8827" i="1"/>
  <c r="Q9939" i="1"/>
  <c r="Q8032" i="1"/>
  <c r="Q8444" i="1"/>
  <c r="Q9235" i="1"/>
  <c r="Q8033" i="1"/>
  <c r="Q4721" i="1"/>
  <c r="Q3455" i="1"/>
  <c r="Q3031" i="1"/>
  <c r="Q6404" i="1"/>
  <c r="Q4307" i="1"/>
  <c r="Q7643" i="1"/>
  <c r="Q501" i="1"/>
  <c r="Q3456" i="1"/>
  <c r="Q6405" i="1"/>
  <c r="Q3876" i="1"/>
  <c r="Q3877" i="1"/>
  <c r="Q1763" i="1"/>
  <c r="Q8445" i="1"/>
  <c r="Q4308" i="1"/>
  <c r="Q9236" i="1"/>
  <c r="Q502" i="1"/>
  <c r="Q9237" i="1"/>
  <c r="Q925" i="1"/>
  <c r="Q8034" i="1"/>
  <c r="Q5587" i="1"/>
  <c r="Q2198" i="1"/>
  <c r="Q9656" i="1"/>
  <c r="Q9940" i="1"/>
  <c r="Q5133" i="1"/>
  <c r="Q3457" i="1"/>
  <c r="Q503" i="1"/>
  <c r="Q9238" i="1"/>
  <c r="Q8828" i="1"/>
  <c r="Q3458" i="1"/>
  <c r="Q2199" i="1"/>
  <c r="Q4722" i="1"/>
  <c r="Q9657" i="1"/>
  <c r="Q5134" i="1"/>
  <c r="Q2200" i="1"/>
  <c r="Q2605" i="1"/>
  <c r="Q2201" i="1"/>
  <c r="Q1764" i="1"/>
  <c r="Q2606" i="1"/>
  <c r="Q8829" i="1"/>
  <c r="Q145" i="1"/>
  <c r="Q6838" i="1"/>
  <c r="Q3459" i="1"/>
  <c r="Q2607" i="1"/>
  <c r="Q3032" i="1"/>
  <c r="Q9239" i="1"/>
  <c r="Q2202" i="1"/>
  <c r="Q3460" i="1"/>
  <c r="Q5135" i="1"/>
  <c r="Q8830" i="1"/>
  <c r="Q504" i="1"/>
  <c r="Q7246" i="1"/>
  <c r="Q9941" i="1"/>
  <c r="Q926" i="1"/>
  <c r="Q7644" i="1"/>
  <c r="Q505" i="1"/>
  <c r="Q5588" i="1"/>
  <c r="Q6004" i="1"/>
  <c r="Q146" i="1"/>
  <c r="Q7645" i="1"/>
  <c r="Q3033" i="1"/>
  <c r="Q4309" i="1"/>
  <c r="Q6406" i="1"/>
  <c r="Q9240" i="1"/>
  <c r="Q8035" i="1"/>
  <c r="Q1765" i="1"/>
  <c r="Q927" i="1"/>
  <c r="Q6005" i="1"/>
  <c r="Q5136" i="1"/>
  <c r="Q9658" i="1"/>
  <c r="Q9659" i="1"/>
  <c r="Q506" i="1"/>
  <c r="Q5137" i="1"/>
  <c r="Q4723" i="1"/>
  <c r="Q7646" i="1"/>
  <c r="Q2203" i="1"/>
  <c r="Q147" i="1"/>
  <c r="Q8036" i="1"/>
  <c r="Q6839" i="1"/>
  <c r="Q8831" i="1"/>
  <c r="Q6407" i="1"/>
  <c r="Q3461" i="1"/>
  <c r="Q1766" i="1"/>
  <c r="Q3034" i="1"/>
  <c r="Q9942" i="1"/>
  <c r="Q3878" i="1"/>
  <c r="Q928" i="1"/>
  <c r="Q3879" i="1"/>
  <c r="Q3880" i="1"/>
  <c r="Q148" i="1"/>
  <c r="Q149" i="1"/>
  <c r="Q6840" i="1"/>
  <c r="Q8037" i="1"/>
  <c r="Q8446" i="1"/>
  <c r="Q3881" i="1"/>
  <c r="Q4310" i="1"/>
  <c r="Q4724" i="1"/>
  <c r="Q6841" i="1"/>
  <c r="Q9660" i="1"/>
  <c r="Q3882" i="1"/>
  <c r="Q2204" i="1"/>
  <c r="Q2608" i="1"/>
  <c r="Q6006" i="1"/>
  <c r="Q8447" i="1"/>
  <c r="Q3883" i="1"/>
  <c r="Q5138" i="1"/>
  <c r="Q1767" i="1"/>
  <c r="Q6007" i="1"/>
  <c r="Q507" i="1"/>
  <c r="Q1768" i="1"/>
  <c r="Q8832" i="1"/>
  <c r="Q1769" i="1"/>
  <c r="Q929" i="1"/>
  <c r="Q9241" i="1"/>
  <c r="Q930" i="1"/>
  <c r="Q1358" i="1"/>
  <c r="Q6408" i="1"/>
  <c r="Q9661" i="1"/>
  <c r="Q9662" i="1"/>
  <c r="Q7647" i="1"/>
  <c r="Q8038" i="1"/>
  <c r="Q6008" i="1"/>
  <c r="Q931" i="1"/>
  <c r="Q8833" i="1"/>
  <c r="Q7648" i="1"/>
  <c r="Q2609" i="1"/>
  <c r="Q8834" i="1"/>
  <c r="Q508" i="1"/>
  <c r="Q150" i="1"/>
  <c r="Q4725" i="1"/>
  <c r="Q3884" i="1"/>
  <c r="Q5139" i="1"/>
  <c r="Q5140" i="1"/>
  <c r="Q3885" i="1"/>
  <c r="Q509" i="1"/>
  <c r="Q6409" i="1"/>
  <c r="Q4726" i="1"/>
  <c r="Q4311" i="1"/>
  <c r="Q6410" i="1"/>
  <c r="Q9242" i="1"/>
  <c r="Q1770" i="1"/>
  <c r="Q510" i="1"/>
  <c r="Q9243" i="1"/>
  <c r="Q9663" i="1"/>
  <c r="Q2610" i="1"/>
  <c r="Q6411" i="1"/>
  <c r="Q8835" i="1"/>
  <c r="Q8836" i="1"/>
  <c r="Q3886" i="1"/>
  <c r="Q511" i="1"/>
  <c r="Q4727" i="1"/>
  <c r="Q3462" i="1"/>
  <c r="Q3463" i="1"/>
  <c r="Q7247" i="1"/>
  <c r="Q8039" i="1"/>
  <c r="Q3887" i="1"/>
  <c r="Q2205" i="1"/>
  <c r="Q7248" i="1"/>
  <c r="Q6009" i="1"/>
  <c r="Q9244" i="1"/>
  <c r="Q9664" i="1"/>
  <c r="Q3464" i="1"/>
  <c r="Q1771" i="1"/>
  <c r="Q8448" i="1"/>
  <c r="Q5589" i="1"/>
  <c r="Q3035" i="1"/>
  <c r="Q932" i="1"/>
  <c r="Q6842" i="1"/>
  <c r="Q6010" i="1"/>
  <c r="Q7249" i="1"/>
  <c r="Q1772" i="1"/>
  <c r="Q1773" i="1"/>
  <c r="Q5141" i="1"/>
  <c r="Q933" i="1"/>
  <c r="Q2206" i="1"/>
  <c r="Q3036" i="1"/>
  <c r="Q4312" i="1"/>
  <c r="Q1774" i="1"/>
  <c r="Q3888" i="1"/>
  <c r="Q6843" i="1"/>
  <c r="Q5590" i="1"/>
  <c r="Q2611" i="1"/>
  <c r="Q6011" i="1"/>
  <c r="Q2207" i="1"/>
  <c r="Q8837" i="1"/>
  <c r="Q8838" i="1"/>
  <c r="Q8449" i="1"/>
  <c r="Q3889" i="1"/>
  <c r="Q9245" i="1"/>
  <c r="Q6012" i="1"/>
  <c r="Q8040" i="1"/>
  <c r="Q6844" i="1"/>
  <c r="Q5142" i="1"/>
  <c r="Q4313" i="1"/>
  <c r="Q7649" i="1"/>
  <c r="Q6845" i="1"/>
  <c r="Q1775" i="1"/>
  <c r="Q6846" i="1"/>
  <c r="Q6847" i="1"/>
  <c r="Q6013" i="1"/>
  <c r="Q5591" i="1"/>
  <c r="Q512" i="1"/>
  <c r="Q9943" i="1"/>
  <c r="Q8450" i="1"/>
  <c r="Q2612" i="1"/>
  <c r="Q3890" i="1"/>
  <c r="Q4314" i="1"/>
  <c r="Q7250" i="1"/>
  <c r="Q4728" i="1"/>
  <c r="Q8041" i="1"/>
  <c r="Q3891" i="1"/>
  <c r="Q9246" i="1"/>
  <c r="Q8042" i="1"/>
  <c r="Q6014" i="1"/>
  <c r="Q3465" i="1"/>
  <c r="Q9665" i="1"/>
  <c r="Q8043" i="1"/>
  <c r="Q6412" i="1"/>
  <c r="Q9666" i="1"/>
  <c r="Q4729" i="1"/>
  <c r="Q3037" i="1"/>
  <c r="Q6015" i="1"/>
  <c r="Q6016" i="1"/>
  <c r="Q2613" i="1"/>
  <c r="Q3038" i="1"/>
  <c r="Q6413" i="1"/>
  <c r="Q9667" i="1"/>
  <c r="Q1359" i="1"/>
  <c r="Q6848" i="1"/>
  <c r="Q3892" i="1"/>
  <c r="Q9668" i="1"/>
  <c r="Q8044" i="1"/>
  <c r="Q7251" i="1"/>
  <c r="Q151" i="1"/>
  <c r="Q3039" i="1"/>
  <c r="Q4730" i="1"/>
  <c r="Q7252" i="1"/>
  <c r="Q3893" i="1"/>
  <c r="Q4315" i="1"/>
  <c r="Q9247" i="1"/>
  <c r="Q4316" i="1"/>
  <c r="Q1360" i="1"/>
  <c r="Q8451" i="1"/>
  <c r="Q1776" i="1"/>
  <c r="Q9248" i="1"/>
  <c r="Q1361" i="1"/>
  <c r="Q9669" i="1"/>
  <c r="Q9249" i="1"/>
  <c r="Q9944" i="1"/>
  <c r="Q5143" i="1"/>
  <c r="Q2208" i="1"/>
  <c r="Q6017" i="1"/>
  <c r="Q3040" i="1"/>
  <c r="Q6414" i="1"/>
  <c r="Q1362" i="1"/>
  <c r="Q513" i="1"/>
  <c r="Q514" i="1"/>
  <c r="Q3466" i="1"/>
  <c r="Q4731" i="1"/>
  <c r="Q6415" i="1"/>
  <c r="Q4317" i="1"/>
  <c r="Q4318" i="1"/>
  <c r="Q6416" i="1"/>
  <c r="Q1363" i="1"/>
  <c r="Q3041" i="1"/>
  <c r="Q6417" i="1"/>
  <c r="Q6418" i="1"/>
  <c r="Q1364" i="1"/>
  <c r="Q4732" i="1"/>
  <c r="Q7650" i="1"/>
  <c r="Q9670" i="1"/>
  <c r="Q4319" i="1"/>
  <c r="Q3894" i="1"/>
  <c r="Q7253" i="1"/>
  <c r="Q9250" i="1"/>
  <c r="Q8452" i="1"/>
  <c r="Q3467" i="1"/>
  <c r="Q934" i="1"/>
  <c r="Q3042" i="1"/>
  <c r="Q8453" i="1"/>
  <c r="Q515" i="1"/>
  <c r="Q3468" i="1"/>
  <c r="Q3895" i="1"/>
  <c r="Q5144" i="1"/>
  <c r="Q7254" i="1"/>
  <c r="Q5145" i="1"/>
  <c r="Q5146" i="1"/>
  <c r="Q3896" i="1"/>
  <c r="Q2614" i="1"/>
  <c r="Q1777" i="1"/>
  <c r="Q4733" i="1"/>
  <c r="Q8045" i="1"/>
  <c r="Q8839" i="1"/>
  <c r="Q7651" i="1"/>
  <c r="Q2615" i="1"/>
  <c r="Q4320" i="1"/>
  <c r="Q6419" i="1"/>
  <c r="Q1365" i="1"/>
  <c r="Q4734" i="1"/>
  <c r="Q1778" i="1"/>
  <c r="Q3043" i="1"/>
  <c r="Q935" i="1"/>
  <c r="Q7652" i="1"/>
  <c r="Q3897" i="1"/>
  <c r="Q1366" i="1"/>
  <c r="Q152" i="1"/>
  <c r="Q3044" i="1"/>
  <c r="Q9671" i="1"/>
  <c r="Q1779" i="1"/>
  <c r="Q8046" i="1"/>
  <c r="Q2616" i="1"/>
  <c r="Q9945" i="1"/>
  <c r="Q8047" i="1"/>
  <c r="Q516" i="1"/>
  <c r="Q936" i="1"/>
  <c r="Q9251" i="1"/>
  <c r="Q8454" i="1"/>
  <c r="Q7653" i="1"/>
  <c r="Q3469" i="1"/>
  <c r="Q6849" i="1"/>
  <c r="Q4735" i="1"/>
  <c r="Q9946" i="1"/>
  <c r="Q1367" i="1"/>
  <c r="Q8455" i="1"/>
  <c r="Q6850" i="1"/>
  <c r="Q4736" i="1"/>
  <c r="Q3045" i="1"/>
  <c r="Q3470" i="1"/>
  <c r="Q8456" i="1"/>
  <c r="Q7654" i="1"/>
  <c r="Q9672" i="1"/>
  <c r="Q1780" i="1"/>
  <c r="Q9947" i="1"/>
  <c r="Q8048" i="1"/>
  <c r="Q1781" i="1"/>
  <c r="Q8840" i="1"/>
  <c r="Q3046" i="1"/>
  <c r="Q5592" i="1"/>
  <c r="Q8841" i="1"/>
  <c r="Q6018" i="1"/>
  <c r="Q153" i="1"/>
  <c r="Q517" i="1"/>
  <c r="Q8049" i="1"/>
  <c r="Q5147" i="1"/>
  <c r="Q7655" i="1"/>
  <c r="Q3471" i="1"/>
  <c r="Q6019" i="1"/>
  <c r="Q7255" i="1"/>
  <c r="Q3472" i="1"/>
  <c r="Q7256" i="1"/>
  <c r="Q5148" i="1"/>
  <c r="Q1782" i="1"/>
  <c r="Q1783" i="1"/>
  <c r="Q518" i="1"/>
  <c r="Q3898" i="1"/>
  <c r="Q9252" i="1"/>
  <c r="Q3899" i="1"/>
  <c r="Q7257" i="1"/>
  <c r="Q7258" i="1"/>
  <c r="Q9673" i="1"/>
  <c r="Q1784" i="1"/>
  <c r="Q7656" i="1"/>
  <c r="Q3473" i="1"/>
  <c r="Q3047" i="1"/>
  <c r="Q7657" i="1"/>
  <c r="Q8050" i="1"/>
  <c r="Q9253" i="1"/>
  <c r="Q1785" i="1"/>
  <c r="Q9674" i="1"/>
  <c r="Q2617" i="1"/>
  <c r="Q7658" i="1"/>
  <c r="Q5149" i="1"/>
  <c r="Q2209" i="1"/>
  <c r="Q3474" i="1"/>
  <c r="Q4321" i="1"/>
  <c r="Q937" i="1"/>
  <c r="Q8051" i="1"/>
  <c r="Q1786" i="1"/>
  <c r="Q9254" i="1"/>
  <c r="Q3475" i="1"/>
  <c r="Q5150" i="1"/>
  <c r="Q6851" i="1"/>
  <c r="Q8842" i="1"/>
  <c r="Q938" i="1"/>
  <c r="Q9255" i="1"/>
  <c r="Q9256" i="1"/>
  <c r="Q9675" i="1"/>
  <c r="Q6420" i="1"/>
  <c r="Q8052" i="1"/>
  <c r="Q9257" i="1"/>
  <c r="Q1787" i="1"/>
  <c r="Q9258" i="1"/>
  <c r="Q6421" i="1"/>
  <c r="Q9676" i="1"/>
  <c r="Q9259" i="1"/>
  <c r="Q6020" i="1"/>
  <c r="Q9677" i="1"/>
  <c r="Q1788" i="1"/>
  <c r="Q519" i="1"/>
  <c r="Q7659" i="1"/>
  <c r="Q1789" i="1"/>
  <c r="Q2618" i="1"/>
  <c r="Q5151" i="1"/>
  <c r="Q154" i="1"/>
  <c r="Q4737" i="1"/>
  <c r="Q8457" i="1"/>
  <c r="Q7259" i="1"/>
  <c r="Q3048" i="1"/>
  <c r="Q7260" i="1"/>
  <c r="Q6852" i="1"/>
  <c r="Q3900" i="1"/>
  <c r="Q1790" i="1"/>
  <c r="Q6422" i="1"/>
  <c r="Q7660" i="1"/>
  <c r="Q7261" i="1"/>
  <c r="Q3476" i="1"/>
  <c r="Q1368" i="1"/>
  <c r="Q3477" i="1"/>
  <c r="Q2210" i="1"/>
  <c r="Q6423" i="1"/>
  <c r="Q9260" i="1"/>
  <c r="Q9948" i="1"/>
  <c r="Q6424" i="1"/>
  <c r="Q6853" i="1"/>
  <c r="Q6425" i="1"/>
  <c r="Q2211" i="1"/>
  <c r="Q8458" i="1"/>
  <c r="Q4322" i="1"/>
  <c r="Q1369" i="1"/>
  <c r="Q6021" i="1"/>
  <c r="Q2212" i="1"/>
  <c r="Q6854" i="1"/>
  <c r="Q8459" i="1"/>
  <c r="Q7661" i="1"/>
  <c r="Q939" i="1"/>
  <c r="Q1791" i="1"/>
  <c r="Q3049" i="1"/>
  <c r="Q6022" i="1"/>
  <c r="Q9678" i="1"/>
  <c r="Q3901" i="1"/>
  <c r="Q5593" i="1"/>
  <c r="Q1370" i="1"/>
  <c r="Q9679" i="1"/>
  <c r="Q5594" i="1"/>
  <c r="Q3902" i="1"/>
  <c r="Q2213" i="1"/>
  <c r="Q6426" i="1"/>
  <c r="Q7262" i="1"/>
  <c r="Q7662" i="1"/>
  <c r="Q520" i="1"/>
  <c r="Q9949" i="1"/>
  <c r="Q2214" i="1"/>
  <c r="Q6855" i="1"/>
  <c r="Q7263" i="1"/>
  <c r="Q1371" i="1"/>
  <c r="Q8843" i="1"/>
  <c r="Q8053" i="1"/>
  <c r="Q155" i="1"/>
  <c r="Q7264" i="1"/>
  <c r="Q8844" i="1"/>
  <c r="Q9261" i="1"/>
  <c r="Q940" i="1"/>
  <c r="Q3478" i="1"/>
  <c r="Q8054" i="1"/>
  <c r="Q6427" i="1"/>
  <c r="Q521" i="1"/>
  <c r="Q3479" i="1"/>
  <c r="Q5595" i="1"/>
  <c r="Q7663" i="1"/>
  <c r="Q4738" i="1"/>
  <c r="Q6428" i="1"/>
  <c r="Q3903" i="1"/>
  <c r="Q7265" i="1"/>
  <c r="Q1792" i="1"/>
  <c r="Q8055" i="1"/>
  <c r="Q1793" i="1"/>
  <c r="Q3904" i="1"/>
  <c r="Q7266" i="1"/>
  <c r="Q9262" i="1"/>
  <c r="Q2619" i="1"/>
  <c r="Q4739" i="1"/>
  <c r="Q9950" i="1"/>
  <c r="Q9680" i="1"/>
  <c r="Q3905" i="1"/>
  <c r="Q4323" i="1"/>
  <c r="Q156" i="1"/>
  <c r="Q8056" i="1"/>
  <c r="Q2215" i="1"/>
  <c r="Q8460" i="1"/>
  <c r="Q157" i="1"/>
  <c r="Q5152" i="1"/>
  <c r="Q7267" i="1"/>
  <c r="Q6856" i="1"/>
  <c r="Q1794" i="1"/>
  <c r="Q9263" i="1"/>
  <c r="Q8057" i="1"/>
  <c r="Q1795" i="1"/>
  <c r="Q9951" i="1"/>
  <c r="Q7664" i="1"/>
  <c r="Q8845" i="1"/>
  <c r="Q8461" i="1"/>
  <c r="Q6857" i="1"/>
  <c r="Q3480" i="1"/>
  <c r="Q9681" i="1"/>
  <c r="Q7268" i="1"/>
  <c r="Q9264" i="1"/>
  <c r="Q5596" i="1"/>
  <c r="Q9682" i="1"/>
  <c r="Q3481" i="1"/>
  <c r="Q3050" i="1"/>
  <c r="Q4740" i="1"/>
  <c r="Q2620" i="1"/>
  <c r="Q522" i="1"/>
  <c r="Q8058" i="1"/>
  <c r="Q2621" i="1"/>
  <c r="Q9683" i="1"/>
  <c r="Q6023" i="1"/>
  <c r="Q523" i="1"/>
  <c r="Q8059" i="1"/>
  <c r="Q3482" i="1"/>
  <c r="Q6429" i="1"/>
  <c r="Q6024" i="1"/>
  <c r="Q3483" i="1"/>
  <c r="Q8846" i="1"/>
  <c r="Q524" i="1"/>
  <c r="Q9684" i="1"/>
  <c r="Q3484" i="1"/>
  <c r="Q3906" i="1"/>
  <c r="Q4741" i="1"/>
  <c r="Q5153" i="1"/>
  <c r="Q525" i="1"/>
  <c r="Q8462" i="1"/>
  <c r="Q4324" i="1"/>
  <c r="Q6430" i="1"/>
  <c r="Q6431" i="1"/>
  <c r="Q3485" i="1"/>
  <c r="Q3051" i="1"/>
  <c r="Q2622" i="1"/>
  <c r="Q941" i="1"/>
  <c r="Q6432" i="1"/>
  <c r="Q942" i="1"/>
  <c r="Q9685" i="1"/>
  <c r="Q5154" i="1"/>
  <c r="Q526" i="1"/>
  <c r="Q9265" i="1"/>
  <c r="Q4325" i="1"/>
  <c r="Q7269" i="1"/>
  <c r="Q6858" i="1"/>
  <c r="Q1796" i="1"/>
  <c r="Q8847" i="1"/>
  <c r="Q4326" i="1"/>
  <c r="Q943" i="1"/>
  <c r="Q944" i="1"/>
  <c r="Q2216" i="1"/>
  <c r="Q5155" i="1"/>
  <c r="Q2623" i="1"/>
  <c r="Q6025" i="1"/>
  <c r="Q9266" i="1"/>
  <c r="Q6433" i="1"/>
  <c r="Q7665" i="1"/>
  <c r="Q9267" i="1"/>
  <c r="Q9686" i="1"/>
  <c r="Q7270" i="1"/>
  <c r="Q9268" i="1"/>
  <c r="Q5597" i="1"/>
  <c r="Q8848" i="1"/>
  <c r="Q4327" i="1"/>
  <c r="Q945" i="1"/>
  <c r="Q5598" i="1"/>
  <c r="Q7271" i="1"/>
  <c r="Q6434" i="1"/>
  <c r="Q8060" i="1"/>
  <c r="Q7272" i="1"/>
  <c r="Q7666" i="1"/>
  <c r="Q6435" i="1"/>
  <c r="Q6436" i="1"/>
  <c r="Q9952" i="1"/>
  <c r="Q158" i="1"/>
  <c r="Q9687" i="1"/>
  <c r="Q6026" i="1"/>
  <c r="Q946" i="1"/>
  <c r="Q9269" i="1"/>
  <c r="Q6437" i="1"/>
  <c r="Q8061" i="1"/>
  <c r="Q2217" i="1"/>
  <c r="Q3907" i="1"/>
  <c r="Q6027" i="1"/>
  <c r="Q3052" i="1"/>
  <c r="Q6028" i="1"/>
  <c r="Q3053" i="1"/>
  <c r="Q5599" i="1"/>
  <c r="Q6029" i="1"/>
  <c r="Q947" i="1"/>
  <c r="Q9953" i="1"/>
  <c r="Q6030" i="1"/>
  <c r="Q9688" i="1"/>
  <c r="Q8849" i="1"/>
  <c r="Q948" i="1"/>
  <c r="Q3486" i="1"/>
  <c r="Q9689" i="1"/>
  <c r="Q2624" i="1"/>
  <c r="Q7667" i="1"/>
  <c r="Q1797" i="1"/>
  <c r="Q4328" i="1"/>
  <c r="Q6031" i="1"/>
  <c r="Q3487" i="1"/>
  <c r="Q4329" i="1"/>
  <c r="Q6859" i="1"/>
  <c r="Q8850" i="1"/>
  <c r="Q949" i="1"/>
  <c r="Q3054" i="1"/>
  <c r="Q950" i="1"/>
  <c r="Q2625" i="1"/>
  <c r="Q2218" i="1"/>
  <c r="Q1372" i="1"/>
  <c r="Q1373" i="1"/>
  <c r="Q4742" i="1"/>
  <c r="Q1798" i="1"/>
  <c r="Q6860" i="1"/>
  <c r="Q4330" i="1"/>
  <c r="Q4743" i="1"/>
  <c r="Q951" i="1"/>
  <c r="Q6032" i="1"/>
  <c r="Q6861" i="1"/>
  <c r="Q8062" i="1"/>
  <c r="Q527" i="1"/>
  <c r="Q2219" i="1"/>
  <c r="Q9690" i="1"/>
  <c r="Q2220" i="1"/>
  <c r="Q5156" i="1"/>
  <c r="Q7668" i="1"/>
  <c r="Q6862" i="1"/>
  <c r="Q3908" i="1"/>
  <c r="Q3488" i="1"/>
  <c r="Q9270" i="1"/>
  <c r="Q6863" i="1"/>
  <c r="Q9271" i="1"/>
  <c r="Q3909" i="1"/>
  <c r="Q8463" i="1"/>
  <c r="Q7669" i="1"/>
  <c r="Q1799" i="1"/>
  <c r="Q2626" i="1"/>
  <c r="Q6033" i="1"/>
  <c r="Q8063" i="1"/>
  <c r="Q7273" i="1"/>
  <c r="Q7274" i="1"/>
  <c r="Q9691" i="1"/>
  <c r="Q6864" i="1"/>
  <c r="Q528" i="1"/>
  <c r="Q4331" i="1"/>
  <c r="Q952" i="1"/>
  <c r="Q159" i="1"/>
  <c r="Q4332" i="1"/>
  <c r="Q529" i="1"/>
  <c r="Q5157" i="1"/>
  <c r="Q3910" i="1"/>
  <c r="Q530" i="1"/>
  <c r="Q160" i="1"/>
  <c r="Q2221" i="1"/>
  <c r="Q8464" i="1"/>
  <c r="Q8851" i="1"/>
  <c r="Q8064" i="1"/>
  <c r="Q5158" i="1"/>
  <c r="Q8465" i="1"/>
  <c r="Q6438" i="1"/>
  <c r="Q953" i="1"/>
  <c r="Q1800" i="1"/>
  <c r="Q5159" i="1"/>
  <c r="Q1374" i="1"/>
  <c r="Q5600" i="1"/>
  <c r="Q8852" i="1"/>
  <c r="Q5601" i="1"/>
  <c r="Q8853" i="1"/>
  <c r="Q9272" i="1"/>
  <c r="Q7275" i="1"/>
  <c r="Q8854" i="1"/>
  <c r="Q2627" i="1"/>
  <c r="Q9692" i="1"/>
  <c r="Q8855" i="1"/>
  <c r="Q161" i="1"/>
  <c r="Q162" i="1"/>
  <c r="Q9273" i="1"/>
  <c r="Q2222" i="1"/>
  <c r="Q2223" i="1"/>
  <c r="Q5160" i="1"/>
  <c r="Q1375" i="1"/>
  <c r="Q8065" i="1"/>
  <c r="Q5161" i="1"/>
  <c r="Q7276" i="1"/>
  <c r="Q3489" i="1"/>
  <c r="Q4333" i="1"/>
  <c r="Q5162" i="1"/>
  <c r="Q9274" i="1"/>
  <c r="Q4334" i="1"/>
  <c r="Q6439" i="1"/>
  <c r="Q5163" i="1"/>
  <c r="Q1376" i="1"/>
  <c r="Q5602" i="1"/>
  <c r="Q2224" i="1"/>
  <c r="Q3911" i="1"/>
  <c r="Q5164" i="1"/>
  <c r="Q1801" i="1"/>
  <c r="Q6034" i="1"/>
  <c r="Q8066" i="1"/>
  <c r="Q6035" i="1"/>
  <c r="Q7277" i="1"/>
  <c r="Q3055" i="1"/>
  <c r="Q2225" i="1"/>
  <c r="Q7670" i="1"/>
  <c r="Q7671" i="1"/>
  <c r="Q3490" i="1"/>
  <c r="Q531" i="1"/>
  <c r="Q3491" i="1"/>
  <c r="Q3056" i="1"/>
  <c r="Q6036" i="1"/>
  <c r="Q9954" i="1"/>
  <c r="Q8067" i="1"/>
  <c r="Q8856" i="1"/>
  <c r="Q2226" i="1"/>
  <c r="Q1377" i="1"/>
  <c r="Q3492" i="1"/>
  <c r="Q9275" i="1"/>
  <c r="Q9693" i="1"/>
  <c r="Q2227" i="1"/>
  <c r="Q4744" i="1"/>
  <c r="Q7672" i="1"/>
  <c r="Q2228" i="1"/>
  <c r="Q8857" i="1"/>
  <c r="Q532" i="1"/>
  <c r="Q6865" i="1"/>
  <c r="Q163" i="1"/>
  <c r="Q1378" i="1"/>
  <c r="Q2229" i="1"/>
  <c r="Q8466" i="1"/>
  <c r="Q2628" i="1"/>
  <c r="Q533" i="1"/>
  <c r="Q2629" i="1"/>
  <c r="Q954" i="1"/>
  <c r="Q8068" i="1"/>
  <c r="Q6440" i="1"/>
  <c r="Q9276" i="1"/>
  <c r="Q1379" i="1"/>
  <c r="Q6037" i="1"/>
  <c r="Q6866" i="1"/>
  <c r="Q6038" i="1"/>
  <c r="Q8467" i="1"/>
  <c r="Q8468" i="1"/>
  <c r="Q7673" i="1"/>
  <c r="Q8858" i="1"/>
  <c r="Q534" i="1"/>
  <c r="Q1380" i="1"/>
  <c r="Q7674" i="1"/>
  <c r="Q6441" i="1"/>
  <c r="Q5603" i="1"/>
  <c r="Q6039" i="1"/>
  <c r="Q8469" i="1"/>
  <c r="Q1802" i="1"/>
  <c r="Q4745" i="1"/>
  <c r="Q6442" i="1"/>
  <c r="Q6040" i="1"/>
  <c r="Q6443" i="1"/>
  <c r="Q3493" i="1"/>
  <c r="Q3057" i="1"/>
  <c r="Q955" i="1"/>
  <c r="Q3912" i="1"/>
  <c r="Q4746" i="1"/>
  <c r="Q956" i="1"/>
  <c r="Q5165" i="1"/>
  <c r="Q3058" i="1"/>
  <c r="Q164" i="1"/>
  <c r="Q7278" i="1"/>
  <c r="Q2630" i="1"/>
  <c r="Q1803" i="1"/>
  <c r="Q6444" i="1"/>
  <c r="Q4335" i="1"/>
  <c r="Q3059" i="1"/>
  <c r="Q5166" i="1"/>
  <c r="Q6867" i="1"/>
  <c r="Q3060" i="1"/>
  <c r="Q535" i="1"/>
  <c r="Q5604" i="1"/>
  <c r="Q9955" i="1"/>
  <c r="Q7279" i="1"/>
  <c r="Q536" i="1"/>
  <c r="Q1804" i="1"/>
  <c r="Q6868" i="1"/>
  <c r="Q7280" i="1"/>
  <c r="Q6445" i="1"/>
  <c r="Q3913" i="1"/>
  <c r="Q957" i="1"/>
  <c r="Q3914" i="1"/>
  <c r="Q6869" i="1"/>
  <c r="Q6041" i="1"/>
  <c r="Q2631" i="1"/>
  <c r="Q958" i="1"/>
  <c r="Q6042" i="1"/>
  <c r="Q6446" i="1"/>
  <c r="Q3061" i="1"/>
  <c r="Q7281" i="1"/>
  <c r="Q2230" i="1"/>
  <c r="Q165" i="1"/>
  <c r="Q1381" i="1"/>
  <c r="Q3915" i="1"/>
  <c r="Q8069" i="1"/>
  <c r="Q7282" i="1"/>
  <c r="Q5167" i="1"/>
  <c r="Q2231" i="1"/>
  <c r="Q3062" i="1"/>
  <c r="Q3494" i="1"/>
  <c r="Q166" i="1"/>
  <c r="Q2632" i="1"/>
  <c r="Q2232" i="1"/>
  <c r="Q5168" i="1"/>
  <c r="Q959" i="1"/>
  <c r="Q8470" i="1"/>
  <c r="Q8070" i="1"/>
  <c r="Q9277" i="1"/>
  <c r="Q8471" i="1"/>
  <c r="Q3916" i="1"/>
  <c r="Q1805" i="1"/>
  <c r="Q7283" i="1"/>
  <c r="Q6447" i="1"/>
  <c r="Q3063" i="1"/>
  <c r="Q9956" i="1"/>
  <c r="Q960" i="1"/>
  <c r="Q5169" i="1"/>
  <c r="Q4336" i="1"/>
  <c r="Q1806" i="1"/>
  <c r="Q6870" i="1"/>
  <c r="Q3064" i="1"/>
  <c r="Q5605" i="1"/>
  <c r="Q4337" i="1"/>
  <c r="Q3065" i="1"/>
  <c r="Q7284" i="1"/>
  <c r="Q2633" i="1"/>
  <c r="Q8071" i="1"/>
  <c r="Q537" i="1"/>
  <c r="Q3495" i="1"/>
  <c r="Q9694" i="1"/>
  <c r="Q3917" i="1"/>
  <c r="Q3918" i="1"/>
  <c r="Q3496" i="1"/>
  <c r="Q7675" i="1"/>
  <c r="Q6871" i="1"/>
  <c r="Q5606" i="1"/>
  <c r="Q7285" i="1"/>
  <c r="Q6043" i="1"/>
  <c r="Q3497" i="1"/>
  <c r="Q9278" i="1"/>
  <c r="Q6872" i="1"/>
  <c r="Q961" i="1"/>
  <c r="Q5170" i="1"/>
  <c r="Q4338" i="1"/>
  <c r="Q2233" i="1"/>
  <c r="Q6044" i="1"/>
  <c r="Q8472" i="1"/>
  <c r="Q538" i="1"/>
  <c r="Q5171" i="1"/>
  <c r="Q9279" i="1"/>
  <c r="Q2234" i="1"/>
  <c r="Q9695" i="1"/>
  <c r="Q8473" i="1"/>
  <c r="Q2235" i="1"/>
  <c r="Q4747" i="1"/>
  <c r="Q4748" i="1"/>
  <c r="Q5172" i="1"/>
  <c r="Q8474" i="1"/>
  <c r="Q8859" i="1"/>
  <c r="Q962" i="1"/>
  <c r="Q6448" i="1"/>
  <c r="Q2634" i="1"/>
  <c r="Q539" i="1"/>
  <c r="Q5607" i="1"/>
  <c r="Q540" i="1"/>
  <c r="Q6449" i="1"/>
  <c r="Q6873" i="1"/>
  <c r="Q2236" i="1"/>
  <c r="Q6874" i="1"/>
  <c r="Q6450" i="1"/>
  <c r="Q9280" i="1"/>
  <c r="Q9281" i="1"/>
  <c r="Q4339" i="1"/>
  <c r="Q3919" i="1"/>
  <c r="Q541" i="1"/>
  <c r="Q8475" i="1"/>
  <c r="Q3066" i="1"/>
  <c r="Q2237" i="1"/>
  <c r="Q7286" i="1"/>
  <c r="Q8860" i="1"/>
  <c r="Q6045" i="1"/>
  <c r="Q2238" i="1"/>
  <c r="Q2239" i="1"/>
  <c r="Q9282" i="1"/>
  <c r="Q9696" i="1"/>
  <c r="Q3067" i="1"/>
  <c r="Q1807" i="1"/>
  <c r="Q3920" i="1"/>
  <c r="Q3498" i="1"/>
  <c r="Q2635" i="1"/>
  <c r="Q3499" i="1"/>
  <c r="Q4340" i="1"/>
  <c r="Q2240" i="1"/>
  <c r="Q542" i="1"/>
  <c r="Q7287" i="1"/>
  <c r="Q6046" i="1"/>
  <c r="Q2636" i="1"/>
  <c r="Q2241" i="1"/>
  <c r="Q5173" i="1"/>
  <c r="Q2637" i="1"/>
  <c r="Q9283" i="1"/>
  <c r="Q6875" i="1"/>
  <c r="Q3500" i="1"/>
  <c r="Q1382" i="1"/>
  <c r="Q3921" i="1"/>
  <c r="Q7676" i="1"/>
  <c r="Q6876" i="1"/>
  <c r="Q7677" i="1"/>
  <c r="Q167" i="1"/>
  <c r="Q1808" i="1"/>
  <c r="Q7678" i="1"/>
  <c r="Q1809" i="1"/>
  <c r="Q9284" i="1"/>
  <c r="Q4749" i="1"/>
  <c r="Q7288" i="1"/>
  <c r="Q5174" i="1"/>
  <c r="Q2242" i="1"/>
  <c r="Q8476" i="1"/>
  <c r="Q9285" i="1"/>
  <c r="Q1383" i="1"/>
  <c r="Q963" i="1"/>
  <c r="Q8477" i="1"/>
  <c r="Q5608" i="1"/>
  <c r="Q7679" i="1"/>
  <c r="Q3068" i="1"/>
  <c r="Q1810" i="1"/>
  <c r="Q3922" i="1"/>
  <c r="Q3069" i="1"/>
  <c r="Q4341" i="1"/>
  <c r="Q543" i="1"/>
  <c r="Q9286" i="1"/>
  <c r="Q9697" i="1"/>
  <c r="Q3501" i="1"/>
  <c r="Q3502" i="1"/>
  <c r="Q8072" i="1"/>
  <c r="Q7680" i="1"/>
  <c r="Q5175" i="1"/>
  <c r="Q964" i="1"/>
  <c r="Q3070" i="1"/>
  <c r="Q6047" i="1"/>
  <c r="Q6451" i="1"/>
  <c r="Q544" i="1"/>
  <c r="Q965" i="1"/>
  <c r="Q2638" i="1"/>
  <c r="Q3503" i="1"/>
  <c r="Q5176" i="1"/>
  <c r="Q168" i="1"/>
  <c r="Q4342" i="1"/>
  <c r="Q4750" i="1"/>
  <c r="Q9698" i="1"/>
  <c r="Q8478" i="1"/>
  <c r="Q3504" i="1"/>
  <c r="Q7289" i="1"/>
  <c r="Q6877" i="1"/>
  <c r="Q5177" i="1"/>
  <c r="Q9699" i="1"/>
  <c r="Q6878" i="1"/>
  <c r="Q9287" i="1"/>
  <c r="Q3505" i="1"/>
  <c r="Q8861" i="1"/>
  <c r="Q5609" i="1"/>
  <c r="Q3071" i="1"/>
  <c r="Q7681" i="1"/>
  <c r="Q545" i="1"/>
  <c r="Q2243" i="1"/>
  <c r="Q6879" i="1"/>
  <c r="Q7682" i="1"/>
  <c r="Q3072" i="1"/>
  <c r="Q9957" i="1"/>
  <c r="Q4751" i="1"/>
  <c r="Q5610" i="1"/>
  <c r="Q5611" i="1"/>
  <c r="Q6452" i="1"/>
  <c r="Q4343" i="1"/>
  <c r="Q3923" i="1"/>
  <c r="Q2244" i="1"/>
  <c r="Q5612" i="1"/>
  <c r="Q3073" i="1"/>
  <c r="Q4752" i="1"/>
  <c r="Q3506" i="1"/>
  <c r="Q3507" i="1"/>
  <c r="Q2245" i="1"/>
  <c r="Q8073" i="1"/>
  <c r="Q9700" i="1"/>
  <c r="Q2639" i="1"/>
  <c r="Q3924" i="1"/>
  <c r="Q4753" i="1"/>
  <c r="Q9288" i="1"/>
  <c r="Q8862" i="1"/>
  <c r="Q8479" i="1"/>
  <c r="Q8480" i="1"/>
  <c r="Q1384" i="1"/>
  <c r="Q8074" i="1"/>
  <c r="Q5178" i="1"/>
  <c r="Q2246" i="1"/>
  <c r="Q2247" i="1"/>
  <c r="Q7290" i="1"/>
  <c r="Q3074" i="1"/>
  <c r="Q6048" i="1"/>
  <c r="Q5613" i="1"/>
  <c r="Q8481" i="1"/>
  <c r="Q8075" i="1"/>
  <c r="Q966" i="1"/>
  <c r="Q4344" i="1"/>
  <c r="Q546" i="1"/>
  <c r="Q169" i="1"/>
  <c r="Q5614" i="1"/>
  <c r="Q7291" i="1"/>
  <c r="Q9289" i="1"/>
  <c r="Q9958" i="1"/>
  <c r="Q967" i="1"/>
  <c r="Q7683" i="1"/>
  <c r="Q5179" i="1"/>
  <c r="Q1811" i="1"/>
  <c r="Q3508" i="1"/>
  <c r="Q6880" i="1"/>
  <c r="Q3925" i="1"/>
  <c r="Q2248" i="1"/>
  <c r="Q4345" i="1"/>
  <c r="Q8482" i="1"/>
  <c r="Q968" i="1"/>
  <c r="Q6881" i="1"/>
  <c r="Q6453" i="1"/>
  <c r="Q5180" i="1"/>
  <c r="Q4754" i="1"/>
  <c r="Q8076" i="1"/>
  <c r="Q4346" i="1"/>
  <c r="Q6882" i="1"/>
  <c r="Q3075" i="1"/>
  <c r="Q6454" i="1"/>
  <c r="Q5181" i="1"/>
  <c r="Q1812" i="1"/>
  <c r="Q5615" i="1"/>
  <c r="Q547" i="1"/>
  <c r="Q5616" i="1"/>
  <c r="Q2640" i="1"/>
  <c r="Q3509" i="1"/>
  <c r="Q5617" i="1"/>
  <c r="Q2641" i="1"/>
  <c r="Q6049" i="1"/>
  <c r="Q5182" i="1"/>
  <c r="Q5618" i="1"/>
  <c r="Q6455" i="1"/>
  <c r="Q8483" i="1"/>
  <c r="Q8077" i="1"/>
  <c r="Q6456" i="1"/>
  <c r="Q3076" i="1"/>
  <c r="Q6883" i="1"/>
  <c r="Q2642" i="1"/>
  <c r="Q3510" i="1"/>
  <c r="Q8484" i="1"/>
  <c r="Q7684" i="1"/>
  <c r="Q2249" i="1"/>
  <c r="Q969" i="1"/>
  <c r="Q8485" i="1"/>
  <c r="Q1813" i="1"/>
  <c r="Q2250" i="1"/>
  <c r="Q2643" i="1"/>
  <c r="Q8863" i="1"/>
  <c r="Q4755" i="1"/>
  <c r="Q2644" i="1"/>
  <c r="Q6050" i="1"/>
  <c r="Q970" i="1"/>
  <c r="Q3077" i="1"/>
  <c r="Q4756" i="1"/>
  <c r="Q8864" i="1"/>
  <c r="Q8865" i="1"/>
  <c r="Q7292" i="1"/>
  <c r="Q3078" i="1"/>
  <c r="Q3926" i="1"/>
  <c r="Q3511" i="1"/>
  <c r="Q1385" i="1"/>
  <c r="Q1386" i="1"/>
  <c r="Q4347" i="1"/>
  <c r="Q8866" i="1"/>
  <c r="Q8486" i="1"/>
  <c r="Q6884" i="1"/>
  <c r="Q9701" i="1"/>
  <c r="Q2645" i="1"/>
  <c r="Q2646" i="1"/>
  <c r="Q2647" i="1"/>
  <c r="Q6885" i="1"/>
  <c r="Q6886" i="1"/>
  <c r="Q7293" i="1"/>
  <c r="Q1387" i="1"/>
  <c r="Q2648" i="1"/>
  <c r="Q6051" i="1"/>
  <c r="Q7685" i="1"/>
  <c r="Q9290" i="1"/>
  <c r="Q7294" i="1"/>
  <c r="Q9702" i="1"/>
  <c r="Q8078" i="1"/>
  <c r="Q8079" i="1"/>
  <c r="Q7295" i="1"/>
  <c r="Q5183" i="1"/>
  <c r="Q2649" i="1"/>
  <c r="Q3512" i="1"/>
  <c r="Q8080" i="1"/>
  <c r="Q6457" i="1"/>
  <c r="Q4757" i="1"/>
  <c r="Q8867" i="1"/>
  <c r="Q9703" i="1"/>
  <c r="Q2251" i="1"/>
  <c r="Q971" i="1"/>
  <c r="Q8868" i="1"/>
  <c r="Q9704" i="1"/>
  <c r="Q1388" i="1"/>
  <c r="Q6052" i="1"/>
  <c r="Q9291" i="1"/>
  <c r="Q3079" i="1"/>
  <c r="Q548" i="1"/>
  <c r="Q6053" i="1"/>
  <c r="Q7686" i="1"/>
  <c r="Q3513" i="1"/>
  <c r="Q2252" i="1"/>
  <c r="Q8869" i="1"/>
  <c r="Q2253" i="1"/>
  <c r="Q3514" i="1"/>
  <c r="Q1389" i="1"/>
  <c r="Q4348" i="1"/>
  <c r="Q4758" i="1"/>
  <c r="Q8870" i="1"/>
  <c r="Q7687" i="1"/>
  <c r="Q5619" i="1"/>
  <c r="Q1814" i="1"/>
  <c r="Q6887" i="1"/>
  <c r="Q6458" i="1"/>
  <c r="Q9705" i="1"/>
  <c r="Q4349" i="1"/>
  <c r="Q3515" i="1"/>
  <c r="Q9706" i="1"/>
  <c r="Q4350" i="1"/>
  <c r="Q2650" i="1"/>
  <c r="Q170" i="1"/>
  <c r="Q4351" i="1"/>
  <c r="Q8487" i="1"/>
  <c r="Q3516" i="1"/>
  <c r="Q549" i="1"/>
  <c r="Q9292" i="1"/>
  <c r="Q1390" i="1"/>
  <c r="Q3080" i="1"/>
  <c r="Q7688" i="1"/>
  <c r="Q8488" i="1"/>
  <c r="Q550" i="1"/>
  <c r="Q3081" i="1"/>
  <c r="Q3517" i="1"/>
  <c r="Q551" i="1"/>
  <c r="Q3082" i="1"/>
  <c r="Q4352" i="1"/>
  <c r="Q4353" i="1"/>
  <c r="Q9293" i="1"/>
  <c r="Q4354" i="1"/>
  <c r="Q8489" i="1"/>
  <c r="Q7689" i="1"/>
  <c r="Q9294" i="1"/>
  <c r="Q7690" i="1"/>
  <c r="Q6459" i="1"/>
  <c r="Q4759" i="1"/>
  <c r="Q8871" i="1"/>
  <c r="Q972" i="1"/>
  <c r="Q3083" i="1"/>
  <c r="Q7296" i="1"/>
  <c r="Q973" i="1"/>
  <c r="Q9295" i="1"/>
  <c r="Q6054" i="1"/>
  <c r="Q2254" i="1"/>
  <c r="Q5184" i="1"/>
  <c r="Q6888" i="1"/>
  <c r="Q3518" i="1"/>
  <c r="Q1391" i="1"/>
  <c r="Q6889" i="1"/>
  <c r="Q3519" i="1"/>
  <c r="Q1392" i="1"/>
  <c r="Q8490" i="1"/>
  <c r="Q6055" i="1"/>
  <c r="Q552" i="1"/>
  <c r="Q7691" i="1"/>
  <c r="Q6460" i="1"/>
  <c r="Q974" i="1"/>
  <c r="Q5620" i="1"/>
  <c r="Q6056" i="1"/>
  <c r="Q9707" i="1"/>
  <c r="Q2255" i="1"/>
  <c r="Q9708" i="1"/>
  <c r="Q8491" i="1"/>
  <c r="Q6461" i="1"/>
  <c r="Q8872" i="1"/>
  <c r="Q4760" i="1"/>
  <c r="Q4761" i="1"/>
  <c r="Q3084" i="1"/>
  <c r="Q6890" i="1"/>
  <c r="Q2256" i="1"/>
  <c r="Q7297" i="1"/>
  <c r="Q3520" i="1"/>
  <c r="Q3521" i="1"/>
  <c r="Q3927" i="1"/>
  <c r="Q8492" i="1"/>
  <c r="Q3522" i="1"/>
  <c r="Q9296" i="1"/>
  <c r="Q7692" i="1"/>
  <c r="Q3523" i="1"/>
  <c r="Q2651" i="1"/>
  <c r="Q1815" i="1"/>
  <c r="Q3524" i="1"/>
  <c r="Q4762" i="1"/>
  <c r="Q5621" i="1"/>
  <c r="Q7298" i="1"/>
  <c r="Q4763" i="1"/>
  <c r="Q1393" i="1"/>
  <c r="Q6891" i="1"/>
  <c r="Q5622" i="1"/>
  <c r="Q7693" i="1"/>
  <c r="Q7694" i="1"/>
  <c r="Q7299" i="1"/>
  <c r="Q7300" i="1"/>
  <c r="Q9297" i="1"/>
  <c r="Q975" i="1"/>
  <c r="Q1816" i="1"/>
  <c r="Q171" i="1"/>
  <c r="Q5185" i="1"/>
  <c r="Q6057" i="1"/>
  <c r="Q9298" i="1"/>
  <c r="Q4764" i="1"/>
  <c r="Q6462" i="1"/>
  <c r="Q1817" i="1"/>
  <c r="Q7301" i="1"/>
  <c r="Q7695" i="1"/>
  <c r="Q9709" i="1"/>
  <c r="Q8081" i="1"/>
  <c r="Q8082" i="1"/>
  <c r="Q1818" i="1"/>
  <c r="Q4765" i="1"/>
  <c r="Q7696" i="1"/>
  <c r="Q7697" i="1"/>
  <c r="Q9299" i="1"/>
  <c r="Q6058" i="1"/>
  <c r="Q5186" i="1"/>
  <c r="Q4355" i="1"/>
  <c r="Q7698" i="1"/>
  <c r="Q7699" i="1"/>
  <c r="Q2257" i="1"/>
  <c r="Q9300" i="1"/>
  <c r="Q7700" i="1"/>
  <c r="Q2258" i="1"/>
  <c r="Q2259" i="1"/>
  <c r="Q7701" i="1"/>
  <c r="Q4766" i="1"/>
  <c r="Q8873" i="1"/>
  <c r="Q4356" i="1"/>
  <c r="Q4767" i="1"/>
  <c r="Q976" i="1"/>
  <c r="Q6463" i="1"/>
  <c r="Q977" i="1"/>
  <c r="Q6059" i="1"/>
  <c r="Q2260" i="1"/>
  <c r="Q6060" i="1"/>
  <c r="Q7702" i="1"/>
  <c r="Q5187" i="1"/>
  <c r="Q7703" i="1"/>
  <c r="Q1394" i="1"/>
  <c r="Q3085" i="1"/>
  <c r="Q3525" i="1"/>
  <c r="Q172" i="1"/>
  <c r="Q5188" i="1"/>
  <c r="Q978" i="1"/>
  <c r="Q3526" i="1"/>
  <c r="Q2652" i="1"/>
  <c r="Q8493" i="1"/>
  <c r="Q8494" i="1"/>
  <c r="Q1395" i="1"/>
  <c r="Q3086" i="1"/>
  <c r="Q1819" i="1"/>
  <c r="Q553" i="1"/>
  <c r="Q4768" i="1"/>
  <c r="Q1396" i="1"/>
  <c r="Q979" i="1"/>
  <c r="Q6061" i="1"/>
  <c r="Q2261" i="1"/>
  <c r="Q7704" i="1"/>
  <c r="Q980" i="1"/>
  <c r="Q8083" i="1"/>
  <c r="Q3527" i="1"/>
  <c r="Q4357" i="1"/>
  <c r="Q1397" i="1"/>
  <c r="Q3528" i="1"/>
  <c r="Q4358" i="1"/>
  <c r="Q981" i="1"/>
  <c r="Q3529" i="1"/>
  <c r="Q2262" i="1"/>
  <c r="Q3530" i="1"/>
  <c r="Q8084" i="1"/>
  <c r="Q9710" i="1"/>
  <c r="Q3928" i="1"/>
  <c r="Q554" i="1"/>
  <c r="Q3531" i="1"/>
  <c r="Q173" i="1"/>
  <c r="Q8495" i="1"/>
  <c r="Q7302" i="1"/>
  <c r="Q1820" i="1"/>
  <c r="Q9959" i="1"/>
  <c r="Q7705" i="1"/>
  <c r="Q3532" i="1"/>
  <c r="Q9301" i="1"/>
  <c r="Q2653" i="1"/>
  <c r="Q3929" i="1"/>
  <c r="Q9711" i="1"/>
  <c r="Q5623" i="1"/>
  <c r="Q3533" i="1"/>
  <c r="Q8085" i="1"/>
  <c r="Q7706" i="1"/>
  <c r="Q3930" i="1"/>
  <c r="Q9960" i="1"/>
  <c r="Q982" i="1"/>
  <c r="Q4359" i="1"/>
  <c r="Q8086" i="1"/>
  <c r="Q4360" i="1"/>
  <c r="Q7707" i="1"/>
  <c r="Q5189" i="1"/>
  <c r="Q983" i="1"/>
  <c r="Q6892" i="1"/>
  <c r="Q174" i="1"/>
  <c r="Q9712" i="1"/>
  <c r="Q8874" i="1"/>
  <c r="Q9713" i="1"/>
  <c r="Q555" i="1"/>
  <c r="Q5624" i="1"/>
  <c r="Q3931" i="1"/>
  <c r="Q8087" i="1"/>
  <c r="Q175" i="1"/>
  <c r="Q7303" i="1"/>
  <c r="Q7708" i="1"/>
  <c r="Q556" i="1"/>
  <c r="Q5625" i="1"/>
  <c r="Q3932" i="1"/>
  <c r="Q6062" i="1"/>
  <c r="Q1398" i="1"/>
  <c r="Q1821" i="1"/>
  <c r="Q3087" i="1"/>
  <c r="Q557" i="1"/>
  <c r="Q8875" i="1"/>
  <c r="Q8088" i="1"/>
  <c r="Q9714" i="1"/>
  <c r="Q4769" i="1"/>
  <c r="Q2263" i="1"/>
  <c r="Q6063" i="1"/>
  <c r="Q8089" i="1"/>
  <c r="Q3534" i="1"/>
  <c r="Q7709" i="1"/>
  <c r="Q9302" i="1"/>
  <c r="Q2264" i="1"/>
  <c r="Q5190" i="1"/>
  <c r="Q4770" i="1"/>
  <c r="Q2265" i="1"/>
  <c r="Q4771" i="1"/>
  <c r="Q558" i="1"/>
  <c r="Q4772" i="1"/>
  <c r="Q5191" i="1"/>
  <c r="Q1399" i="1"/>
  <c r="Q9303" i="1"/>
  <c r="Q1822" i="1"/>
  <c r="Q4361" i="1"/>
  <c r="Q1400" i="1"/>
  <c r="Q7304" i="1"/>
  <c r="Q2266" i="1"/>
  <c r="Q6464" i="1"/>
  <c r="Q176" i="1"/>
  <c r="Q6465" i="1"/>
  <c r="Q4773" i="1"/>
  <c r="Q3088" i="1"/>
  <c r="Q984" i="1"/>
  <c r="Q3535" i="1"/>
  <c r="Q5626" i="1"/>
  <c r="Q1823" i="1"/>
  <c r="Q3536" i="1"/>
  <c r="Q2654" i="1"/>
  <c r="Q9961" i="1"/>
  <c r="Q3933" i="1"/>
  <c r="Q6893" i="1"/>
  <c r="Q985" i="1"/>
  <c r="Q2267" i="1"/>
  <c r="Q8876" i="1"/>
  <c r="Q559" i="1"/>
  <c r="Q8090" i="1"/>
  <c r="Q5627" i="1"/>
  <c r="Q3089" i="1"/>
  <c r="Q3537" i="1"/>
  <c r="Q6064" i="1"/>
  <c r="Q7710" i="1"/>
  <c r="Q8877" i="1"/>
  <c r="Q3090" i="1"/>
  <c r="Q4774" i="1"/>
  <c r="Q986" i="1"/>
  <c r="Q6065" i="1"/>
  <c r="Q7711" i="1"/>
  <c r="Q6894" i="1"/>
  <c r="Q9304" i="1"/>
  <c r="Q8091" i="1"/>
  <c r="Q7305" i="1"/>
  <c r="Q4362" i="1"/>
  <c r="Q6466" i="1"/>
  <c r="Q3091" i="1"/>
  <c r="Q3092" i="1"/>
  <c r="Q7306" i="1"/>
  <c r="Q8878" i="1"/>
  <c r="Q3093" i="1"/>
  <c r="Q3934" i="1"/>
  <c r="Q3094" i="1"/>
  <c r="Q2268" i="1"/>
  <c r="Q6895" i="1"/>
  <c r="Q560" i="1"/>
  <c r="Q2269" i="1"/>
  <c r="Q5628" i="1"/>
  <c r="Q987" i="1"/>
  <c r="Q3538" i="1"/>
  <c r="Q5192" i="1"/>
  <c r="Q3935" i="1"/>
  <c r="Q3936" i="1"/>
  <c r="Q3095" i="1"/>
  <c r="Q177" i="1"/>
  <c r="Q9305" i="1"/>
  <c r="Q3539" i="1"/>
  <c r="Q988" i="1"/>
  <c r="Q5629" i="1"/>
  <c r="Q5630" i="1"/>
  <c r="Q1824" i="1"/>
  <c r="Q1825" i="1"/>
  <c r="Q178" i="1"/>
  <c r="Q1401" i="1"/>
  <c r="Q5193" i="1"/>
  <c r="Q2270" i="1"/>
  <c r="Q6066" i="1"/>
  <c r="Q561" i="1"/>
  <c r="Q9306" i="1"/>
  <c r="Q6896" i="1"/>
  <c r="Q3937" i="1"/>
  <c r="Q6897" i="1"/>
  <c r="Q1402" i="1"/>
  <c r="Q562" i="1"/>
  <c r="Q9307" i="1"/>
  <c r="Q6067" i="1"/>
  <c r="Q7712" i="1"/>
  <c r="Q6898" i="1"/>
  <c r="Q9308" i="1"/>
  <c r="Q1403" i="1"/>
  <c r="Q6467" i="1"/>
  <c r="Q989" i="1"/>
  <c r="Q9962" i="1"/>
  <c r="Q5194" i="1"/>
  <c r="Q6068" i="1"/>
  <c r="Q7713" i="1"/>
  <c r="Q7307" i="1"/>
  <c r="Q7308" i="1"/>
  <c r="Q2655" i="1"/>
  <c r="Q563" i="1"/>
  <c r="Q6468" i="1"/>
  <c r="Q9309" i="1"/>
  <c r="Q2656" i="1"/>
  <c r="Q7309" i="1"/>
  <c r="Q9715" i="1"/>
  <c r="Q9963" i="1"/>
  <c r="Q9310" i="1"/>
  <c r="Q1826" i="1"/>
  <c r="Q5631" i="1"/>
  <c r="Q8496" i="1"/>
  <c r="Q9716" i="1"/>
  <c r="Q6469" i="1"/>
  <c r="Q6470" i="1"/>
  <c r="Q3096" i="1"/>
  <c r="Q6069" i="1"/>
  <c r="Q7714" i="1"/>
  <c r="Q2271" i="1"/>
  <c r="Q4775" i="1"/>
  <c r="Q5195" i="1"/>
  <c r="Q2272" i="1"/>
  <c r="Q6899" i="1"/>
  <c r="Q3938" i="1"/>
  <c r="Q1404" i="1"/>
  <c r="Q6900" i="1"/>
  <c r="Q8092" i="1"/>
  <c r="Q5632" i="1"/>
  <c r="Q3097" i="1"/>
  <c r="Q6471" i="1"/>
  <c r="Q9311" i="1"/>
  <c r="Q8497" i="1"/>
  <c r="Q1827" i="1"/>
  <c r="Q564" i="1"/>
  <c r="Q9717" i="1"/>
  <c r="Q1828" i="1"/>
  <c r="Q4776" i="1"/>
  <c r="Q5196" i="1"/>
  <c r="Q7715" i="1"/>
  <c r="Q6472" i="1"/>
  <c r="Q7716" i="1"/>
  <c r="Q6473" i="1"/>
  <c r="Q7310" i="1"/>
  <c r="Q179" i="1"/>
  <c r="Q4363" i="1"/>
  <c r="Q2273" i="1"/>
  <c r="Q5197" i="1"/>
  <c r="Q990" i="1"/>
  <c r="Q2274" i="1"/>
  <c r="Q180" i="1"/>
  <c r="Q6901" i="1"/>
  <c r="Q5198" i="1"/>
  <c r="Q6070" i="1"/>
  <c r="Q7717" i="1"/>
  <c r="Q5199" i="1"/>
  <c r="Q7718" i="1"/>
  <c r="Q7311" i="1"/>
  <c r="Q5200" i="1"/>
  <c r="Q3540" i="1"/>
  <c r="Q181" i="1"/>
  <c r="Q8879" i="1"/>
  <c r="Q3098" i="1"/>
  <c r="Q8498" i="1"/>
  <c r="Q8880" i="1"/>
  <c r="Q6071" i="1"/>
  <c r="Q9964" i="1"/>
  <c r="Q1829" i="1"/>
  <c r="Q3541" i="1"/>
  <c r="Q2275" i="1"/>
  <c r="Q1830" i="1"/>
  <c r="Q3939" i="1"/>
  <c r="Q4364" i="1"/>
  <c r="Q3099" i="1"/>
  <c r="Q1405" i="1"/>
  <c r="Q6902" i="1"/>
  <c r="Q565" i="1"/>
  <c r="Q3100" i="1"/>
  <c r="Q9718" i="1"/>
  <c r="Q6903" i="1"/>
  <c r="Q3542" i="1"/>
  <c r="Q991" i="1"/>
  <c r="Q3101" i="1"/>
  <c r="Q3940" i="1"/>
  <c r="Q7719" i="1"/>
  <c r="Q3543" i="1"/>
  <c r="Q9312" i="1"/>
  <c r="Q4777" i="1"/>
  <c r="Q1831" i="1"/>
  <c r="Q9965" i="1"/>
  <c r="Q6474" i="1"/>
  <c r="Q6072" i="1"/>
  <c r="Q6904" i="1"/>
  <c r="Q3941" i="1"/>
  <c r="Q566" i="1"/>
  <c r="Q8093" i="1"/>
  <c r="Q7720" i="1"/>
  <c r="Q8881" i="1"/>
  <c r="Q2657" i="1"/>
  <c r="Q5201" i="1"/>
  <c r="Q4365" i="1"/>
  <c r="Q3942" i="1"/>
  <c r="Q3943" i="1"/>
  <c r="Q6905" i="1"/>
  <c r="Q5633" i="1"/>
  <c r="Q9313" i="1"/>
  <c r="Q8094" i="1"/>
  <c r="Q182" i="1"/>
  <c r="Q567" i="1"/>
  <c r="Q2276" i="1"/>
  <c r="Q1832" i="1"/>
  <c r="Q5634" i="1"/>
  <c r="Q8095" i="1"/>
  <c r="Q3944" i="1"/>
  <c r="Q4778" i="1"/>
  <c r="Q1406" i="1"/>
  <c r="Q9719" i="1"/>
  <c r="Q6475" i="1"/>
  <c r="Q1407" i="1"/>
  <c r="Q9720" i="1"/>
  <c r="Q3945" i="1"/>
  <c r="Q7721" i="1"/>
  <c r="Q6073" i="1"/>
  <c r="Q2658" i="1"/>
  <c r="Q1408" i="1"/>
  <c r="Q2659" i="1"/>
  <c r="Q4366" i="1"/>
  <c r="Q6476" i="1"/>
  <c r="Q1833" i="1"/>
  <c r="Q9721" i="1"/>
  <c r="Q992" i="1"/>
  <c r="Q2660" i="1"/>
  <c r="Q4779" i="1"/>
  <c r="Q6477" i="1"/>
  <c r="Q2661" i="1"/>
  <c r="Q9314" i="1"/>
  <c r="Q3544" i="1"/>
  <c r="Q1834" i="1"/>
  <c r="Q4367" i="1"/>
  <c r="Q3102" i="1"/>
  <c r="Q993" i="1"/>
  <c r="Q3103" i="1"/>
  <c r="Q568" i="1"/>
  <c r="Q6074" i="1"/>
  <c r="Q2662" i="1"/>
  <c r="Q8096" i="1"/>
  <c r="Q9315" i="1"/>
  <c r="Q7722" i="1"/>
  <c r="Q6478" i="1"/>
  <c r="Q4368" i="1"/>
  <c r="Q6479" i="1"/>
  <c r="Q5202" i="1"/>
  <c r="Q7723" i="1"/>
  <c r="Q3545" i="1"/>
  <c r="Q9316" i="1"/>
  <c r="Q3104" i="1"/>
  <c r="Q6480" i="1"/>
  <c r="Q9317" i="1"/>
  <c r="Q1835" i="1"/>
  <c r="Q8499" i="1"/>
  <c r="Q5635" i="1"/>
  <c r="Q5203" i="1"/>
  <c r="Q3105" i="1"/>
  <c r="Q6481" i="1"/>
  <c r="Q994" i="1"/>
  <c r="Q2663" i="1"/>
  <c r="Q3546" i="1"/>
  <c r="Q8500" i="1"/>
  <c r="Q6482" i="1"/>
  <c r="Q1409" i="1"/>
  <c r="Q1836" i="1"/>
  <c r="Q7724" i="1"/>
  <c r="Q3946" i="1"/>
  <c r="Q183" i="1"/>
  <c r="Q184" i="1"/>
  <c r="Q4369" i="1"/>
  <c r="Q4370" i="1"/>
  <c r="Q2664" i="1"/>
  <c r="Q6075" i="1"/>
  <c r="Q2665" i="1"/>
  <c r="Q8882" i="1"/>
  <c r="Q1837" i="1"/>
  <c r="Q6483" i="1"/>
  <c r="Q8501" i="1"/>
  <c r="Q2666" i="1"/>
  <c r="Q3106" i="1"/>
  <c r="Q7725" i="1"/>
  <c r="Q3107" i="1"/>
  <c r="Q4371" i="1"/>
  <c r="Q4780" i="1"/>
  <c r="Q5636" i="1"/>
  <c r="Q185" i="1"/>
  <c r="Q1410" i="1"/>
  <c r="Q4372" i="1"/>
  <c r="Q5637" i="1"/>
  <c r="Q5638" i="1"/>
  <c r="Q3947" i="1"/>
  <c r="Q6484" i="1"/>
  <c r="Q1411" i="1"/>
  <c r="Q6485" i="1"/>
  <c r="Q569" i="1"/>
  <c r="Q186" i="1"/>
  <c r="Q3948" i="1"/>
  <c r="Q2277" i="1"/>
  <c r="Q6906" i="1"/>
  <c r="Q4781" i="1"/>
  <c r="Q8883" i="1"/>
  <c r="Q7726" i="1"/>
  <c r="Q5204" i="1"/>
  <c r="Q8502" i="1"/>
  <c r="Q3547" i="1"/>
  <c r="Q995" i="1"/>
  <c r="Q2278" i="1"/>
  <c r="Q4373" i="1"/>
  <c r="Q8097" i="1"/>
  <c r="Q3949" i="1"/>
  <c r="Q9318" i="1"/>
  <c r="Q6486" i="1"/>
  <c r="Q2667" i="1"/>
  <c r="Q8503" i="1"/>
  <c r="Q6487" i="1"/>
  <c r="Q6907" i="1"/>
  <c r="Q8504" i="1"/>
  <c r="Q1838" i="1"/>
  <c r="Q8884" i="1"/>
  <c r="Q996" i="1"/>
  <c r="Q4782" i="1"/>
  <c r="Q570" i="1"/>
  <c r="Q5639" i="1"/>
  <c r="Q2668" i="1"/>
  <c r="Q1412" i="1"/>
  <c r="Q8505" i="1"/>
  <c r="Q8098" i="1"/>
  <c r="Q571" i="1"/>
  <c r="Q3108" i="1"/>
  <c r="Q997" i="1"/>
  <c r="Q572" i="1"/>
  <c r="Q9722" i="1"/>
  <c r="Q6908" i="1"/>
  <c r="Q3548" i="1"/>
  <c r="Q2669" i="1"/>
  <c r="Q998" i="1"/>
  <c r="Q2279" i="1"/>
  <c r="Q1839" i="1"/>
  <c r="Q4783" i="1"/>
  <c r="Q2280" i="1"/>
  <c r="Q8506" i="1"/>
  <c r="Q5640" i="1"/>
  <c r="Q3549" i="1"/>
  <c r="Q2670" i="1"/>
  <c r="Q2671" i="1"/>
  <c r="Q1413" i="1"/>
  <c r="Q6909" i="1"/>
  <c r="Q4784" i="1"/>
  <c r="Q2672" i="1"/>
  <c r="Q5641" i="1"/>
  <c r="Q2281" i="1"/>
  <c r="Q187" i="1"/>
  <c r="Q4785" i="1"/>
  <c r="Q6076" i="1"/>
  <c r="Q573" i="1"/>
  <c r="Q6910" i="1"/>
  <c r="Q8507" i="1"/>
  <c r="Q2282" i="1"/>
  <c r="Q7312" i="1"/>
  <c r="Q2673" i="1"/>
  <c r="Q9723" i="1"/>
  <c r="Q5642" i="1"/>
  <c r="Q1414" i="1"/>
  <c r="Q574" i="1"/>
  <c r="Q9966" i="1"/>
  <c r="Q8099" i="1"/>
  <c r="Q8885" i="1"/>
  <c r="Q8100" i="1"/>
  <c r="Q6488" i="1"/>
  <c r="Q3950" i="1"/>
  <c r="Q3109" i="1"/>
  <c r="Q5643" i="1"/>
  <c r="Q2283" i="1"/>
  <c r="Q4786" i="1"/>
  <c r="Q6911" i="1"/>
  <c r="Q6489" i="1"/>
  <c r="Q9319" i="1"/>
  <c r="Q8101" i="1"/>
  <c r="Q6490" i="1"/>
  <c r="Q9967" i="1"/>
  <c r="Q7727" i="1"/>
  <c r="Q1840" i="1"/>
  <c r="Q2284" i="1"/>
  <c r="Q5205" i="1"/>
  <c r="Q4374" i="1"/>
  <c r="Q6491" i="1"/>
  <c r="Q8508" i="1"/>
  <c r="Q9320" i="1"/>
  <c r="Q9968" i="1"/>
  <c r="Q5206" i="1"/>
  <c r="Q6492" i="1"/>
  <c r="Q3951" i="1"/>
  <c r="Q3952" i="1"/>
  <c r="Q5644" i="1"/>
  <c r="Q6912" i="1"/>
  <c r="Q1841" i="1"/>
  <c r="Q8102" i="1"/>
  <c r="Q7313" i="1"/>
  <c r="Q9321" i="1"/>
  <c r="Q6913" i="1"/>
  <c r="Q9724" i="1"/>
  <c r="Q8103" i="1"/>
  <c r="Q6077" i="1"/>
  <c r="Q4375" i="1"/>
  <c r="Q8886" i="1"/>
  <c r="Q575" i="1"/>
  <c r="Q3953" i="1"/>
  <c r="Q999" i="1"/>
  <c r="Q5645" i="1"/>
  <c r="Q3550" i="1"/>
  <c r="Q1415" i="1"/>
  <c r="Q6493" i="1"/>
  <c r="Q1000" i="1"/>
  <c r="Q6494" i="1"/>
  <c r="Q2285" i="1"/>
  <c r="Q6078" i="1"/>
  <c r="Q5646" i="1"/>
  <c r="Q6914" i="1"/>
  <c r="Q5647" i="1"/>
  <c r="Q576" i="1"/>
  <c r="Q1416" i="1"/>
  <c r="Q5207" i="1"/>
  <c r="Q2674" i="1"/>
  <c r="Q7314" i="1"/>
  <c r="Q6495" i="1"/>
  <c r="Q5208" i="1"/>
  <c r="Q1842" i="1"/>
  <c r="Q188" i="1"/>
  <c r="Q6915" i="1"/>
  <c r="Q1843" i="1"/>
  <c r="Q8104" i="1"/>
  <c r="Q4376" i="1"/>
  <c r="Q5648" i="1"/>
  <c r="Q4377" i="1"/>
  <c r="Q7728" i="1"/>
  <c r="Q6496" i="1"/>
  <c r="Q1844" i="1"/>
  <c r="Q6497" i="1"/>
  <c r="Q6916" i="1"/>
  <c r="Q1845" i="1"/>
  <c r="Q4378" i="1"/>
  <c r="Q6498" i="1"/>
  <c r="Q6079" i="1"/>
  <c r="Q7315" i="1"/>
  <c r="Q8105" i="1"/>
  <c r="Q3954" i="1"/>
  <c r="Q6080" i="1"/>
  <c r="Q577" i="1"/>
  <c r="Q8509" i="1"/>
  <c r="Q6499" i="1"/>
  <c r="Q8510" i="1"/>
  <c r="Q2286" i="1"/>
  <c r="Q3955" i="1"/>
  <c r="Q5649" i="1"/>
  <c r="Q7316" i="1"/>
  <c r="Q5209" i="1"/>
  <c r="Q2675" i="1"/>
  <c r="Q9969" i="1"/>
  <c r="Q189" i="1"/>
  <c r="Q1001" i="1"/>
  <c r="Q4787" i="1"/>
  <c r="Q578" i="1"/>
  <c r="Q9970" i="1"/>
  <c r="Q6917" i="1"/>
  <c r="Q579" i="1"/>
  <c r="Q8106" i="1"/>
  <c r="Q1417" i="1"/>
  <c r="Q580" i="1"/>
  <c r="Q8511" i="1"/>
  <c r="Q4379" i="1"/>
  <c r="Q8887" i="1"/>
  <c r="Q8512" i="1"/>
  <c r="Q1002" i="1"/>
  <c r="Q3956" i="1"/>
  <c r="Q7317" i="1"/>
  <c r="Q6918" i="1"/>
  <c r="Q9322" i="1"/>
  <c r="Q7318" i="1"/>
  <c r="Q3551" i="1"/>
  <c r="Q5650" i="1"/>
  <c r="Q8888" i="1"/>
  <c r="Q9725" i="1"/>
  <c r="Q7729" i="1"/>
  <c r="Q3957" i="1"/>
  <c r="Q6500" i="1"/>
  <c r="Q4788" i="1"/>
  <c r="Q3958" i="1"/>
  <c r="Q3959" i="1"/>
  <c r="Q4789" i="1"/>
  <c r="Q8889" i="1"/>
  <c r="Q6919" i="1"/>
  <c r="Q5210" i="1"/>
  <c r="Q3552" i="1"/>
  <c r="Q2676" i="1"/>
  <c r="Q4790" i="1"/>
  <c r="Q9323" i="1"/>
  <c r="Q6501" i="1"/>
  <c r="Q9324" i="1"/>
  <c r="Q8513" i="1"/>
  <c r="Q4791" i="1"/>
  <c r="Q2677" i="1"/>
  <c r="Q2287" i="1"/>
  <c r="Q7319" i="1"/>
  <c r="Q2288" i="1"/>
  <c r="Q1418" i="1"/>
  <c r="Q3110" i="1"/>
  <c r="Q9325" i="1"/>
  <c r="Q9971" i="1"/>
  <c r="Q2678" i="1"/>
  <c r="Q1419" i="1"/>
  <c r="Q8890" i="1"/>
  <c r="Q6081" i="1"/>
  <c r="Q3111" i="1"/>
  <c r="Q5651" i="1"/>
  <c r="Q581" i="1"/>
  <c r="Q1003" i="1"/>
  <c r="Q1420" i="1"/>
  <c r="Q9726" i="1"/>
  <c r="Q6082" i="1"/>
  <c r="Q8891" i="1"/>
  <c r="Q2289" i="1"/>
  <c r="Q3112" i="1"/>
  <c r="Q7320" i="1"/>
  <c r="Q1846" i="1"/>
  <c r="Q5211" i="1"/>
  <c r="Q4792" i="1"/>
  <c r="Q7730" i="1"/>
  <c r="Q6920" i="1"/>
  <c r="Q3553" i="1"/>
  <c r="Q5212" i="1"/>
  <c r="Q4793" i="1"/>
  <c r="Q2290" i="1"/>
  <c r="Q8514" i="1"/>
  <c r="Q7321" i="1"/>
  <c r="Q6502" i="1"/>
  <c r="Q9727" i="1"/>
  <c r="Q9728" i="1"/>
  <c r="Q190" i="1"/>
  <c r="Q9729" i="1"/>
  <c r="Q9326" i="1"/>
  <c r="Q1004" i="1"/>
  <c r="Q1847" i="1"/>
  <c r="Q6083" i="1"/>
  <c r="Q6503" i="1"/>
  <c r="Q6921" i="1"/>
  <c r="Q3113" i="1"/>
  <c r="Q8515" i="1"/>
  <c r="Q8892" i="1"/>
  <c r="Q5652" i="1"/>
  <c r="Q9327" i="1"/>
  <c r="Q2679" i="1"/>
  <c r="Q4380" i="1"/>
  <c r="Q8107" i="1"/>
  <c r="Q2680" i="1"/>
  <c r="Q1421" i="1"/>
  <c r="Q5653" i="1"/>
  <c r="Q191" i="1"/>
  <c r="Q2291" i="1"/>
  <c r="Q2681" i="1"/>
  <c r="Q5654" i="1"/>
  <c r="Q582" i="1"/>
  <c r="Q1422" i="1"/>
  <c r="Q2292" i="1"/>
  <c r="Q9328" i="1"/>
  <c r="Q8893" i="1"/>
  <c r="Q8894" i="1"/>
  <c r="Q9730" i="1"/>
  <c r="Q8108" i="1"/>
  <c r="Q9731" i="1"/>
  <c r="Q4381" i="1"/>
  <c r="Q8109" i="1"/>
  <c r="Q3114" i="1"/>
  <c r="Q4382" i="1"/>
  <c r="Q6922" i="1"/>
  <c r="Q6504" i="1"/>
  <c r="Q7322" i="1"/>
  <c r="Q6505" i="1"/>
  <c r="Q7731" i="1"/>
  <c r="Q8110" i="1"/>
  <c r="Q1005" i="1"/>
  <c r="Q8895" i="1"/>
  <c r="Q8111" i="1"/>
  <c r="Q7323" i="1"/>
  <c r="Q7324" i="1"/>
  <c r="Q5655" i="1"/>
  <c r="Q7325" i="1"/>
  <c r="Q4794" i="1"/>
  <c r="Q6084" i="1"/>
  <c r="Q1006" i="1"/>
  <c r="Q6085" i="1"/>
  <c r="Q6923" i="1"/>
  <c r="Q1848" i="1"/>
  <c r="Q1423" i="1"/>
  <c r="Q4383" i="1"/>
  <c r="Q8896" i="1"/>
  <c r="Q4795" i="1"/>
  <c r="Q6086" i="1"/>
  <c r="Q5656" i="1"/>
  <c r="Q6924" i="1"/>
  <c r="Q6925" i="1"/>
  <c r="Q9972" i="1"/>
  <c r="Q9329" i="1"/>
  <c r="Q8112" i="1"/>
  <c r="Q5213" i="1"/>
  <c r="Q9330" i="1"/>
  <c r="Q2682" i="1"/>
  <c r="Q3554" i="1"/>
  <c r="Q8113" i="1"/>
  <c r="Q8897" i="1"/>
  <c r="Q6926" i="1"/>
  <c r="Q3115" i="1"/>
  <c r="Q3555" i="1"/>
  <c r="Q1849" i="1"/>
  <c r="Q4796" i="1"/>
  <c r="Q5214" i="1"/>
  <c r="Q5657" i="1"/>
  <c r="Q9331" i="1"/>
  <c r="Q9332" i="1"/>
  <c r="Q1850" i="1"/>
  <c r="Q3556" i="1"/>
  <c r="Q1851" i="1"/>
  <c r="Q583" i="1"/>
  <c r="Q8516" i="1"/>
  <c r="Q6087" i="1"/>
  <c r="Q6506" i="1"/>
  <c r="Q1007" i="1"/>
  <c r="Q9333" i="1"/>
  <c r="Q7326" i="1"/>
  <c r="Q8517" i="1"/>
  <c r="Q6927" i="1"/>
  <c r="Q9334" i="1"/>
  <c r="Q6088" i="1"/>
  <c r="Q2683" i="1"/>
  <c r="Q2293" i="1"/>
  <c r="Q3557" i="1"/>
  <c r="Q9732" i="1"/>
  <c r="Q584" i="1"/>
  <c r="Q6089" i="1"/>
  <c r="Q7732" i="1"/>
  <c r="Q6507" i="1"/>
  <c r="Q6928" i="1"/>
  <c r="Q8518" i="1"/>
  <c r="Q9733" i="1"/>
  <c r="Q3960" i="1"/>
  <c r="Q3558" i="1"/>
  <c r="Q1008" i="1"/>
  <c r="Q7327" i="1"/>
  <c r="Q1424" i="1"/>
  <c r="Q2684" i="1"/>
  <c r="Q9973" i="1"/>
  <c r="Q585" i="1"/>
  <c r="Q9974" i="1"/>
  <c r="Q8898" i="1"/>
  <c r="Q5658" i="1"/>
  <c r="Q586" i="1"/>
  <c r="Q1009" i="1"/>
  <c r="Q9975" i="1"/>
  <c r="Q6090" i="1"/>
  <c r="Q7733" i="1"/>
  <c r="Q9734" i="1"/>
  <c r="Q6508" i="1"/>
  <c r="Q3559" i="1"/>
  <c r="Q8899" i="1"/>
  <c r="Q1425" i="1"/>
  <c r="Q3560" i="1"/>
  <c r="Q8114" i="1"/>
  <c r="Q4797" i="1"/>
  <c r="Q1852" i="1"/>
  <c r="Q8900" i="1"/>
  <c r="Q2294" i="1"/>
  <c r="Q1853" i="1"/>
  <c r="Q8901" i="1"/>
  <c r="Q3961" i="1"/>
  <c r="Q2295" i="1"/>
  <c r="Q9735" i="1"/>
  <c r="Q6509" i="1"/>
  <c r="Q8519" i="1"/>
  <c r="Q5215" i="1"/>
  <c r="Q7734" i="1"/>
  <c r="Q6510" i="1"/>
  <c r="Q587" i="1"/>
  <c r="Q6091" i="1"/>
  <c r="Q4384" i="1"/>
  <c r="Q3962" i="1"/>
  <c r="Q3963" i="1"/>
  <c r="Q9736" i="1"/>
  <c r="Q3964" i="1"/>
  <c r="Q2685" i="1"/>
  <c r="Q3561" i="1"/>
  <c r="Q3116" i="1"/>
  <c r="Q4385" i="1"/>
  <c r="Q192" i="1"/>
  <c r="Q6929" i="1"/>
  <c r="Q8115" i="1"/>
  <c r="Q588" i="1"/>
  <c r="Q1426" i="1"/>
  <c r="Q1010" i="1"/>
  <c r="Q4386" i="1"/>
  <c r="Q7735" i="1"/>
  <c r="Q1427" i="1"/>
  <c r="Q3562" i="1"/>
  <c r="Q1011" i="1"/>
  <c r="Q6511" i="1"/>
  <c r="Q4387" i="1"/>
  <c r="Q4388" i="1"/>
  <c r="Q6512" i="1"/>
  <c r="Q589" i="1"/>
  <c r="Q8520" i="1"/>
  <c r="Q4798" i="1"/>
  <c r="Q4389" i="1"/>
  <c r="Q3563" i="1"/>
  <c r="Q3564" i="1"/>
  <c r="Q8116" i="1"/>
  <c r="Q1428" i="1"/>
  <c r="Q6930" i="1"/>
  <c r="Q8521" i="1"/>
  <c r="Q2686" i="1"/>
  <c r="Q5216" i="1"/>
  <c r="Q2296" i="1"/>
  <c r="Q7736" i="1"/>
  <c r="Q3565" i="1"/>
  <c r="Q1429" i="1"/>
  <c r="Q2687" i="1"/>
  <c r="Q8522" i="1"/>
  <c r="Q2297" i="1"/>
  <c r="Q7328" i="1"/>
  <c r="Q8117" i="1"/>
  <c r="Q9737" i="1"/>
  <c r="Q1430" i="1"/>
  <c r="Q8902" i="1"/>
  <c r="Q2688" i="1"/>
  <c r="Q2298" i="1"/>
  <c r="Q1012" i="1"/>
  <c r="Q6092" i="1"/>
  <c r="Q6931" i="1"/>
  <c r="Q3117" i="1"/>
  <c r="Q7737" i="1"/>
  <c r="Q8523" i="1"/>
  <c r="Q8524" i="1"/>
  <c r="Q8903" i="1"/>
  <c r="Q4390" i="1"/>
  <c r="Q2689" i="1"/>
  <c r="Q590" i="1"/>
  <c r="Q7738" i="1"/>
  <c r="Q5659" i="1"/>
  <c r="Q9335" i="1"/>
  <c r="Q1431" i="1"/>
  <c r="Q8904" i="1"/>
  <c r="Q6513" i="1"/>
  <c r="Q193" i="1"/>
  <c r="Q1432" i="1"/>
  <c r="Q4799" i="1"/>
  <c r="Q9336" i="1"/>
  <c r="Q4391" i="1"/>
  <c r="Q4392" i="1"/>
  <c r="Q2299" i="1"/>
  <c r="Q9976" i="1"/>
  <c r="Q1013" i="1"/>
  <c r="Q1433" i="1"/>
  <c r="Q6514" i="1"/>
  <c r="Q1854" i="1"/>
  <c r="Q3566" i="1"/>
  <c r="Q194" i="1"/>
  <c r="Q4800" i="1"/>
  <c r="Q3118" i="1"/>
  <c r="Q1855" i="1"/>
  <c r="Q195" i="1"/>
  <c r="Q5660" i="1"/>
  <c r="Q6515" i="1"/>
  <c r="Q1434" i="1"/>
  <c r="Q1435" i="1"/>
  <c r="Q8118" i="1"/>
  <c r="Q6932" i="1"/>
  <c r="Q6933" i="1"/>
  <c r="Q1014" i="1"/>
  <c r="Q3965" i="1"/>
  <c r="Q1436" i="1"/>
  <c r="Q3119" i="1"/>
  <c r="Q1015" i="1"/>
  <c r="Q196" i="1"/>
  <c r="Q6093" i="1"/>
  <c r="Q9738" i="1"/>
  <c r="Q6516" i="1"/>
  <c r="Q1856" i="1"/>
  <c r="Q6094" i="1"/>
  <c r="Q1857" i="1"/>
  <c r="Q6095" i="1"/>
  <c r="Q7739" i="1"/>
  <c r="Q197" i="1"/>
  <c r="Q3120" i="1"/>
  <c r="Q4393" i="1"/>
  <c r="Q3121" i="1"/>
  <c r="Q8119" i="1"/>
  <c r="Q6934" i="1"/>
  <c r="Q7740" i="1"/>
  <c r="Q7329" i="1"/>
  <c r="Q3567" i="1"/>
  <c r="Q5217" i="1"/>
  <c r="Q6517" i="1"/>
  <c r="Q5218" i="1"/>
  <c r="Q4394" i="1"/>
  <c r="Q4801" i="1"/>
  <c r="Q6096" i="1"/>
  <c r="Q9337" i="1"/>
  <c r="Q5661" i="1"/>
  <c r="Q198" i="1"/>
  <c r="Q6935" i="1"/>
  <c r="Q9739" i="1"/>
  <c r="Q3122" i="1"/>
  <c r="Q8905" i="1"/>
  <c r="Q6936" i="1"/>
  <c r="Q4395" i="1"/>
  <c r="Q8906" i="1"/>
  <c r="Q7330" i="1"/>
  <c r="Q1858" i="1"/>
  <c r="Q5662" i="1"/>
  <c r="Q2300" i="1"/>
  <c r="Q4802" i="1"/>
  <c r="Q8525" i="1"/>
  <c r="Q4803" i="1"/>
  <c r="Q1016" i="1"/>
  <c r="Q5219" i="1"/>
  <c r="Q8120" i="1"/>
  <c r="Q7331" i="1"/>
  <c r="Q3966" i="1"/>
  <c r="Q9977" i="1"/>
  <c r="Q1859" i="1"/>
  <c r="Q9338" i="1"/>
  <c r="Q1860" i="1"/>
  <c r="Q2301" i="1"/>
  <c r="Q8907" i="1"/>
  <c r="Q3123" i="1"/>
  <c r="Q3967" i="1"/>
  <c r="Q4396" i="1"/>
  <c r="Q199" i="1"/>
  <c r="Q6518" i="1"/>
  <c r="Q5220" i="1"/>
  <c r="Q3968" i="1"/>
  <c r="Q200" i="1"/>
  <c r="Q1437" i="1"/>
  <c r="Q9339" i="1"/>
  <c r="Q201" i="1"/>
  <c r="Q6519" i="1"/>
  <c r="Q1861" i="1"/>
  <c r="Q202" i="1"/>
  <c r="Q3969" i="1"/>
  <c r="Q3970" i="1"/>
  <c r="Q9740" i="1"/>
  <c r="Q8526" i="1"/>
  <c r="Q3568" i="1"/>
  <c r="Q3569" i="1"/>
  <c r="Q591" i="1"/>
  <c r="Q6097" i="1"/>
  <c r="Q7741" i="1"/>
  <c r="Q1017" i="1"/>
  <c r="Q8908" i="1"/>
  <c r="Q5221" i="1"/>
  <c r="Q3971" i="1"/>
  <c r="Q8909" i="1"/>
  <c r="Q4804" i="1"/>
  <c r="Q203" i="1"/>
  <c r="Q7742" i="1"/>
  <c r="Q1862" i="1"/>
  <c r="Q7332" i="1"/>
  <c r="Q7743" i="1"/>
  <c r="Q1438" i="1"/>
  <c r="Q204" i="1"/>
  <c r="Q8121" i="1"/>
  <c r="Q6520" i="1"/>
  <c r="Q8910" i="1"/>
  <c r="Q9741" i="1"/>
  <c r="Q7333" i="1"/>
  <c r="Q5663" i="1"/>
  <c r="Q3972" i="1"/>
  <c r="Q1018" i="1"/>
  <c r="Q3570" i="1"/>
  <c r="Q5664" i="1"/>
  <c r="Q1863" i="1"/>
  <c r="Q5665" i="1"/>
  <c r="Q5666" i="1"/>
  <c r="Q6098" i="1"/>
  <c r="Q592" i="1"/>
  <c r="Q2302" i="1"/>
  <c r="Q7744" i="1"/>
  <c r="Q5667" i="1"/>
  <c r="Q6521" i="1"/>
  <c r="Q6937" i="1"/>
  <c r="Q6099" i="1"/>
  <c r="Q3571" i="1"/>
  <c r="Q6938" i="1"/>
  <c r="Q3973" i="1"/>
  <c r="Q6939" i="1"/>
  <c r="Q8122" i="1"/>
  <c r="Q3124" i="1"/>
  <c r="Q2303" i="1"/>
  <c r="Q8527" i="1"/>
  <c r="Q3572" i="1"/>
  <c r="Q6522" i="1"/>
  <c r="Q9340" i="1"/>
  <c r="Q6523" i="1"/>
  <c r="Q6940" i="1"/>
  <c r="Q5222" i="1"/>
  <c r="Q2304" i="1"/>
  <c r="Q1864" i="1"/>
  <c r="Q7745" i="1"/>
  <c r="Q4805" i="1"/>
  <c r="Q8123" i="1"/>
  <c r="Q5223" i="1"/>
  <c r="Q8528" i="1"/>
  <c r="Q6524" i="1"/>
  <c r="Q8911" i="1"/>
  <c r="Q593" i="1"/>
  <c r="Q1019" i="1"/>
  <c r="Q1439" i="1"/>
  <c r="Q8124" i="1"/>
  <c r="Q3125" i="1"/>
  <c r="Q8912" i="1"/>
  <c r="Q1440" i="1"/>
  <c r="Q1441" i="1"/>
  <c r="Q1865" i="1"/>
  <c r="Q2690" i="1"/>
  <c r="Q6941" i="1"/>
  <c r="Q6100" i="1"/>
  <c r="Q6101" i="1"/>
  <c r="Q205" i="1"/>
  <c r="Q4806" i="1"/>
  <c r="Q9742" i="1"/>
  <c r="Q3573" i="1"/>
  <c r="Q1442" i="1"/>
  <c r="Q9341" i="1"/>
  <c r="Q2691" i="1"/>
  <c r="Q8125" i="1"/>
  <c r="Q1020" i="1"/>
  <c r="Q2305" i="1"/>
  <c r="Q7746" i="1"/>
  <c r="Q3126" i="1"/>
  <c r="Q6942" i="1"/>
  <c r="Q9342" i="1"/>
  <c r="Q6943" i="1"/>
  <c r="Q9343" i="1"/>
  <c r="Q3974" i="1"/>
  <c r="Q8529" i="1"/>
  <c r="Q1866" i="1"/>
  <c r="Q8126" i="1"/>
  <c r="Q5224" i="1"/>
  <c r="Q8913" i="1"/>
  <c r="Q3975" i="1"/>
  <c r="Q2306" i="1"/>
  <c r="Q4807" i="1"/>
  <c r="Q4397" i="1"/>
  <c r="Q1021" i="1"/>
  <c r="Q6944" i="1"/>
  <c r="Q1022" i="1"/>
  <c r="Q7747" i="1"/>
  <c r="Q3976" i="1"/>
  <c r="Q594" i="1"/>
  <c r="Q6945" i="1"/>
  <c r="Q595" i="1"/>
  <c r="Q3574" i="1"/>
  <c r="Q9344" i="1"/>
  <c r="Q206" i="1"/>
  <c r="Q2307" i="1"/>
  <c r="Q4398" i="1"/>
  <c r="Q1443" i="1"/>
  <c r="Q6946" i="1"/>
  <c r="Q4399" i="1"/>
  <c r="Q3127" i="1"/>
  <c r="Q1867" i="1"/>
  <c r="Q7748" i="1"/>
  <c r="Q8127" i="1"/>
  <c r="Q1023" i="1"/>
  <c r="Q5225" i="1"/>
  <c r="Q8530" i="1"/>
  <c r="Q1024" i="1"/>
  <c r="Q5668" i="1"/>
  <c r="Q5226" i="1"/>
  <c r="Q1025" i="1"/>
  <c r="Q3977" i="1"/>
  <c r="Q8128" i="1"/>
  <c r="Q3978" i="1"/>
  <c r="Q6947" i="1"/>
  <c r="Q3128" i="1"/>
  <c r="Q5227" i="1"/>
  <c r="Q1444" i="1"/>
  <c r="Q4808" i="1"/>
  <c r="Q6525" i="1"/>
  <c r="Q207" i="1"/>
  <c r="Q208" i="1"/>
  <c r="Q2308" i="1"/>
  <c r="Q9743" i="1"/>
  <c r="Q7749" i="1"/>
  <c r="Q5228" i="1"/>
  <c r="Q4400" i="1"/>
  <c r="Q6948" i="1"/>
  <c r="Q1445" i="1"/>
  <c r="Q5669" i="1"/>
  <c r="Q596" i="1"/>
  <c r="Q8531" i="1"/>
  <c r="Q1868" i="1"/>
  <c r="Q4809" i="1"/>
  <c r="Q6949" i="1"/>
  <c r="Q4810" i="1"/>
  <c r="Q9345" i="1"/>
  <c r="Q1869" i="1"/>
  <c r="Q8129" i="1"/>
  <c r="Q9346" i="1"/>
  <c r="Q1446" i="1"/>
  <c r="Q9744" i="1"/>
  <c r="Q2309" i="1"/>
  <c r="Q597" i="1"/>
  <c r="Q7750" i="1"/>
  <c r="Q7751" i="1"/>
  <c r="Q6526" i="1"/>
  <c r="Q4811" i="1"/>
  <c r="Q8130" i="1"/>
  <c r="Q9347" i="1"/>
  <c r="Q5670" i="1"/>
  <c r="Q6950" i="1"/>
  <c r="Q6527" i="1"/>
  <c r="Q8914" i="1"/>
  <c r="Q6528" i="1"/>
  <c r="Q7334" i="1"/>
  <c r="Q9978" i="1"/>
  <c r="Q8131" i="1"/>
  <c r="Q9745" i="1"/>
  <c r="Q6529" i="1"/>
  <c r="Q8915" i="1"/>
  <c r="Q1870" i="1"/>
  <c r="Q7752" i="1"/>
  <c r="Q5671" i="1"/>
  <c r="Q4401" i="1"/>
  <c r="Q6951" i="1"/>
  <c r="Q8132" i="1"/>
  <c r="Q5672" i="1"/>
  <c r="Q8916" i="1"/>
  <c r="Q1026" i="1"/>
  <c r="Q2692" i="1"/>
  <c r="Q6952" i="1"/>
  <c r="Q7335" i="1"/>
  <c r="Q598" i="1"/>
  <c r="Q599" i="1"/>
  <c r="Q4402" i="1"/>
  <c r="Q600" i="1"/>
  <c r="Q4812" i="1"/>
  <c r="Q8133" i="1"/>
  <c r="Q3979" i="1"/>
  <c r="Q8532" i="1"/>
  <c r="Q2693" i="1"/>
  <c r="Q601" i="1"/>
  <c r="Q9979" i="1"/>
  <c r="Q8134" i="1"/>
  <c r="Q9746" i="1"/>
  <c r="Q9348" i="1"/>
  <c r="Q3980" i="1"/>
  <c r="Q3575" i="1"/>
  <c r="Q9349" i="1"/>
  <c r="Q2310" i="1"/>
  <c r="Q7753" i="1"/>
  <c r="Q3981" i="1"/>
  <c r="Q6530" i="1"/>
  <c r="Q6531" i="1"/>
  <c r="Q602" i="1"/>
  <c r="Q9980" i="1"/>
  <c r="Q3576" i="1"/>
  <c r="Q8135" i="1"/>
  <c r="Q4403" i="1"/>
  <c r="Q3982" i="1"/>
  <c r="Q8533" i="1"/>
  <c r="Q6953" i="1"/>
  <c r="Q603" i="1"/>
  <c r="Q7336" i="1"/>
  <c r="Q3983" i="1"/>
  <c r="Q6532" i="1"/>
  <c r="Q604" i="1"/>
  <c r="Q6533" i="1"/>
  <c r="Q605" i="1"/>
  <c r="Q1027" i="1"/>
  <c r="Q5229" i="1"/>
  <c r="Q606" i="1"/>
  <c r="Q3577" i="1"/>
  <c r="Q5673" i="1"/>
  <c r="Q6534" i="1"/>
  <c r="Q9981" i="1"/>
  <c r="Q1447" i="1"/>
  <c r="Q607" i="1"/>
  <c r="Q5674" i="1"/>
  <c r="Q3984" i="1"/>
  <c r="Q6102" i="1"/>
  <c r="Q5230" i="1"/>
  <c r="Q6103" i="1"/>
  <c r="Q6954" i="1"/>
  <c r="Q8136" i="1"/>
  <c r="Q3578" i="1"/>
  <c r="Q8137" i="1"/>
  <c r="Q4404" i="1"/>
  <c r="Q4405" i="1"/>
  <c r="Q9747" i="1"/>
  <c r="Q8138" i="1"/>
  <c r="Q9748" i="1"/>
  <c r="Q6535" i="1"/>
  <c r="Q3985" i="1"/>
  <c r="Q3129" i="1"/>
  <c r="Q209" i="1"/>
  <c r="Q3579" i="1"/>
  <c r="Q1028" i="1"/>
  <c r="Q8534" i="1"/>
  <c r="Q9350" i="1"/>
  <c r="Q7754" i="1"/>
  <c r="Q1029" i="1"/>
  <c r="Q3580" i="1"/>
  <c r="Q9749" i="1"/>
  <c r="Q8139" i="1"/>
  <c r="Q2311" i="1"/>
  <c r="Q8140" i="1"/>
  <c r="Q3581" i="1"/>
  <c r="Q5675" i="1"/>
  <c r="Q7337" i="1"/>
  <c r="Q7755" i="1"/>
  <c r="Q1030" i="1"/>
  <c r="Q2312" i="1"/>
  <c r="Q8917" i="1"/>
  <c r="Q7756" i="1"/>
  <c r="Q1031" i="1"/>
  <c r="Q1448" i="1"/>
  <c r="Q9351" i="1"/>
  <c r="Q3986" i="1"/>
  <c r="Q9352" i="1"/>
  <c r="Q5676" i="1"/>
  <c r="Q7338" i="1"/>
  <c r="Q5231" i="1"/>
  <c r="Q3987" i="1"/>
  <c r="Q5677" i="1"/>
  <c r="Q608" i="1"/>
  <c r="Q6955" i="1"/>
  <c r="Q1032" i="1"/>
  <c r="Q4406" i="1"/>
  <c r="Q6956" i="1"/>
  <c r="Q2313" i="1"/>
  <c r="Q6104" i="1"/>
  <c r="Q609" i="1"/>
  <c r="Q1871" i="1"/>
  <c r="Q6957" i="1"/>
  <c r="Q9353" i="1"/>
  <c r="Q3130" i="1"/>
  <c r="Q8535" i="1"/>
  <c r="Q6958" i="1"/>
  <c r="Q9354" i="1"/>
  <c r="Q6536" i="1"/>
  <c r="Q6105" i="1"/>
  <c r="Q8141" i="1"/>
  <c r="Q9750" i="1"/>
  <c r="Q1872" i="1"/>
  <c r="Q7757" i="1"/>
  <c r="Q610" i="1"/>
  <c r="Q8536" i="1"/>
  <c r="Q3988" i="1"/>
  <c r="Q2694" i="1"/>
  <c r="Q3989" i="1"/>
  <c r="Q7339" i="1"/>
  <c r="Q6537" i="1"/>
  <c r="Q2695" i="1"/>
  <c r="Q3131" i="1"/>
  <c r="Q9355" i="1"/>
  <c r="Q3132" i="1"/>
  <c r="Q2314" i="1"/>
  <c r="Q6538" i="1"/>
  <c r="Q2315" i="1"/>
  <c r="Q1449" i="1"/>
  <c r="Q5678" i="1"/>
  <c r="Q9751" i="1"/>
  <c r="Q6959" i="1"/>
  <c r="Q3582" i="1"/>
  <c r="Q1450" i="1"/>
  <c r="Q4813" i="1"/>
  <c r="Q7340" i="1"/>
  <c r="Q7341" i="1"/>
  <c r="Q1873" i="1"/>
  <c r="Q5232" i="1"/>
  <c r="Q9356" i="1"/>
  <c r="Q8142" i="1"/>
  <c r="Q5233" i="1"/>
  <c r="Q4407" i="1"/>
  <c r="Q7342" i="1"/>
  <c r="Q7343" i="1"/>
  <c r="Q2696" i="1"/>
  <c r="Q6106" i="1"/>
  <c r="Q1451" i="1"/>
  <c r="Q3583" i="1"/>
  <c r="Q8918" i="1"/>
  <c r="Q611" i="1"/>
  <c r="Q8143" i="1"/>
  <c r="Q1033" i="1"/>
  <c r="Q1452" i="1"/>
  <c r="Q3584" i="1"/>
  <c r="Q9357" i="1"/>
  <c r="Q6107" i="1"/>
  <c r="Q9752" i="1"/>
  <c r="Q210" i="1"/>
  <c r="Q6960" i="1"/>
  <c r="Q9753" i="1"/>
  <c r="Q7344" i="1"/>
  <c r="Q8919" i="1"/>
  <c r="Q211" i="1"/>
  <c r="Q7758" i="1"/>
  <c r="Q3133" i="1"/>
  <c r="Q3585" i="1"/>
  <c r="Q8537" i="1"/>
  <c r="Q5679" i="1"/>
  <c r="Q2316" i="1"/>
  <c r="Q1453" i="1"/>
  <c r="Q2697" i="1"/>
  <c r="Q3134" i="1"/>
  <c r="Q5680" i="1"/>
  <c r="Q2317" i="1"/>
  <c r="Q4408" i="1"/>
  <c r="Q4814" i="1"/>
  <c r="Q5681" i="1"/>
  <c r="Q5682" i="1"/>
  <c r="Q8144" i="1"/>
  <c r="Q612" i="1"/>
  <c r="Q3586" i="1"/>
  <c r="Q5683" i="1"/>
  <c r="Q8920" i="1"/>
  <c r="Q3135" i="1"/>
  <c r="Q3587" i="1"/>
  <c r="Q7345" i="1"/>
  <c r="Q613" i="1"/>
  <c r="Q9754" i="1"/>
  <c r="Q614" i="1"/>
  <c r="Q212" i="1"/>
  <c r="Q6108" i="1"/>
  <c r="Q2318" i="1"/>
  <c r="Q1034" i="1"/>
  <c r="Q4815" i="1"/>
  <c r="Q7759" i="1"/>
  <c r="Q1035" i="1"/>
  <c r="Q6961" i="1"/>
  <c r="Q615" i="1"/>
  <c r="Q4816" i="1"/>
  <c r="Q5234" i="1"/>
  <c r="Q7346" i="1"/>
  <c r="Q616" i="1"/>
  <c r="Q7760" i="1"/>
  <c r="Q6962" i="1"/>
  <c r="Q1454" i="1"/>
  <c r="Q3136" i="1"/>
  <c r="Q8921" i="1"/>
  <c r="Q6963" i="1"/>
  <c r="Q2319" i="1"/>
  <c r="Q7347" i="1"/>
  <c r="Q5235" i="1"/>
  <c r="Q4817" i="1"/>
  <c r="Q1874" i="1"/>
  <c r="Q9755" i="1"/>
  <c r="Q617" i="1"/>
  <c r="Q5684" i="1"/>
  <c r="Q6539" i="1"/>
  <c r="Q1875" i="1"/>
  <c r="Q4818" i="1"/>
  <c r="Q4819" i="1"/>
  <c r="Q213" i="1"/>
  <c r="Q9982" i="1"/>
  <c r="Q8922" i="1"/>
  <c r="Q9358" i="1"/>
  <c r="Q618" i="1"/>
  <c r="Q9756" i="1"/>
  <c r="Q2698" i="1"/>
  <c r="Q7761" i="1"/>
  <c r="Q7348" i="1"/>
  <c r="Q1455" i="1"/>
  <c r="Q619" i="1"/>
  <c r="Q1036" i="1"/>
  <c r="Q4820" i="1"/>
  <c r="Q3588" i="1"/>
  <c r="Q620" i="1"/>
  <c r="Q8923" i="1"/>
  <c r="Q9359" i="1"/>
  <c r="Q6964" i="1"/>
  <c r="Q7762" i="1"/>
  <c r="Q8538" i="1"/>
  <c r="Q214" i="1"/>
  <c r="Q6109" i="1"/>
  <c r="Q6110" i="1"/>
  <c r="Q1456" i="1"/>
  <c r="Q215" i="1"/>
  <c r="Q4821" i="1"/>
  <c r="Q9360" i="1"/>
  <c r="Q9361" i="1"/>
  <c r="Q9362" i="1"/>
  <c r="Q216" i="1"/>
  <c r="Q5685" i="1"/>
  <c r="Q3990" i="1"/>
  <c r="Q1876" i="1"/>
  <c r="Q6965" i="1"/>
  <c r="Q217" i="1"/>
  <c r="Q7763" i="1"/>
  <c r="Q4409" i="1"/>
  <c r="Q9757" i="1"/>
  <c r="Q7764" i="1"/>
  <c r="Q4822" i="1"/>
  <c r="Q9758" i="1"/>
  <c r="Q9759" i="1"/>
  <c r="Q5236" i="1"/>
  <c r="Q8145" i="1"/>
  <c r="Q9363" i="1"/>
  <c r="Q4823" i="1"/>
  <c r="Q1457" i="1"/>
  <c r="Q8146" i="1"/>
  <c r="Q3137" i="1"/>
  <c r="Q9760" i="1"/>
  <c r="Q8147" i="1"/>
  <c r="Q3589" i="1"/>
  <c r="Q1037" i="1"/>
  <c r="Q8148" i="1"/>
  <c r="Q6111" i="1"/>
  <c r="Q7349" i="1"/>
  <c r="Q621" i="1"/>
  <c r="Q8539" i="1"/>
  <c r="Q7350" i="1"/>
  <c r="Q2699" i="1"/>
  <c r="Q8149" i="1"/>
  <c r="Q3138" i="1"/>
  <c r="Q4410" i="1"/>
  <c r="Q8150" i="1"/>
  <c r="Q9364" i="1"/>
  <c r="Q1458" i="1"/>
  <c r="Q6112" i="1"/>
  <c r="Q1877" i="1"/>
  <c r="Q1038" i="1"/>
  <c r="Q8924" i="1"/>
  <c r="Q2700" i="1"/>
  <c r="Q2701" i="1"/>
  <c r="Q1039" i="1"/>
  <c r="Q8151" i="1"/>
  <c r="Q2702" i="1"/>
  <c r="Q1878" i="1"/>
  <c r="Q2703" i="1"/>
  <c r="Q8925" i="1"/>
  <c r="Q6113" i="1"/>
  <c r="Q3139" i="1"/>
  <c r="Q8926" i="1"/>
  <c r="Q1459" i="1"/>
  <c r="Q9365" i="1"/>
  <c r="Q1460" i="1"/>
  <c r="Q3991" i="1"/>
  <c r="Q3140" i="1"/>
  <c r="Q7351" i="1"/>
  <c r="Q7765" i="1"/>
  <c r="Q9983" i="1"/>
  <c r="Q3590" i="1"/>
  <c r="Q3141" i="1"/>
  <c r="Q7766" i="1"/>
  <c r="Q7767" i="1"/>
  <c r="Q4824" i="1"/>
  <c r="Q2704" i="1"/>
  <c r="Q5237" i="1"/>
  <c r="Q5238" i="1"/>
  <c r="Q218" i="1"/>
  <c r="Q1461" i="1"/>
  <c r="Q1040" i="1"/>
  <c r="Q5686" i="1"/>
  <c r="Q1041" i="1"/>
  <c r="Q9366" i="1"/>
  <c r="Q8540" i="1"/>
  <c r="Q1462" i="1"/>
  <c r="Q8152" i="1"/>
  <c r="Q3591" i="1"/>
  <c r="Q7352" i="1"/>
  <c r="Q6966" i="1"/>
  <c r="Q4825" i="1"/>
  <c r="Q4826" i="1"/>
  <c r="Q622" i="1"/>
  <c r="Q3992" i="1"/>
  <c r="Q1463" i="1"/>
  <c r="Q7768" i="1"/>
  <c r="Q7353" i="1"/>
  <c r="Q5239" i="1"/>
  <c r="Q8541" i="1"/>
  <c r="Q2320" i="1"/>
  <c r="Q8927" i="1"/>
  <c r="Q1879" i="1"/>
  <c r="Q7354" i="1"/>
  <c r="Q1464" i="1"/>
  <c r="Q623" i="1"/>
  <c r="Q1465" i="1"/>
  <c r="Q7355" i="1"/>
  <c r="Q2321" i="1"/>
  <c r="Q219" i="1"/>
  <c r="Q1042" i="1"/>
  <c r="Q2705" i="1"/>
  <c r="Q6540" i="1"/>
  <c r="Q624" i="1"/>
  <c r="Q6541" i="1"/>
  <c r="Q9761" i="1"/>
  <c r="Q3993" i="1"/>
  <c r="Q5240" i="1"/>
  <c r="Q9762" i="1"/>
  <c r="Q4827" i="1"/>
  <c r="Q6542" i="1"/>
  <c r="Q1880" i="1"/>
  <c r="Q7356" i="1"/>
  <c r="Q3994" i="1"/>
  <c r="Q5241" i="1"/>
  <c r="Q9763" i="1"/>
  <c r="Q3592" i="1"/>
  <c r="Q8928" i="1"/>
  <c r="Q1043" i="1"/>
  <c r="Q7357" i="1"/>
  <c r="Q5242" i="1"/>
  <c r="Q3995" i="1"/>
  <c r="Q2322" i="1"/>
  <c r="Q1044" i="1"/>
  <c r="Q2706" i="1"/>
  <c r="Q2707" i="1"/>
  <c r="Q6967" i="1"/>
  <c r="Q1881" i="1"/>
  <c r="Q9367" i="1"/>
  <c r="Q3996" i="1"/>
  <c r="Q8153" i="1"/>
  <c r="Q6968" i="1"/>
  <c r="Q220" i="1"/>
  <c r="Q9368" i="1"/>
  <c r="Q2323" i="1"/>
  <c r="Q2708" i="1"/>
  <c r="Q4828" i="1"/>
  <c r="Q2709" i="1"/>
  <c r="Q3997" i="1"/>
  <c r="Q3142" i="1"/>
  <c r="Q3998" i="1"/>
  <c r="Q8154" i="1"/>
  <c r="Q6969" i="1"/>
  <c r="Q2710" i="1"/>
  <c r="Q8155" i="1"/>
  <c r="Q7769" i="1"/>
  <c r="Q9764" i="1"/>
  <c r="Q9765" i="1"/>
  <c r="Q1466" i="1"/>
  <c r="Q625" i="1"/>
  <c r="Q1882" i="1"/>
  <c r="Q5243" i="1"/>
  <c r="Q3143" i="1"/>
  <c r="Q3999" i="1"/>
  <c r="Q1045" i="1"/>
  <c r="Q5244" i="1"/>
  <c r="Q8156" i="1"/>
  <c r="Q3593" i="1"/>
  <c r="Q5687" i="1"/>
  <c r="Q6543" i="1"/>
  <c r="Q2324" i="1"/>
  <c r="Q2711" i="1"/>
  <c r="Q5245" i="1"/>
  <c r="Q626" i="1"/>
  <c r="Q4829" i="1"/>
  <c r="Q9766" i="1"/>
  <c r="Q7358" i="1"/>
  <c r="Q8157" i="1"/>
  <c r="Q5688" i="1"/>
  <c r="Q6114" i="1"/>
  <c r="Q4830" i="1"/>
  <c r="Q9369" i="1"/>
  <c r="Q2712" i="1"/>
  <c r="Q2713" i="1"/>
  <c r="Q4831" i="1"/>
  <c r="Q5689" i="1"/>
  <c r="Q6115" i="1"/>
  <c r="Q9767" i="1"/>
  <c r="Q5690" i="1"/>
  <c r="Q627" i="1"/>
  <c r="Q221" i="1"/>
  <c r="Q4000" i="1"/>
  <c r="Q7359" i="1"/>
  <c r="Q1467" i="1"/>
  <c r="Q8929" i="1"/>
  <c r="Q5246" i="1"/>
  <c r="Q4832" i="1"/>
  <c r="Q628" i="1"/>
  <c r="Q5247" i="1"/>
  <c r="Q5248" i="1"/>
  <c r="Q3144" i="1"/>
  <c r="Q5691" i="1"/>
  <c r="Q5692" i="1"/>
  <c r="Q1883" i="1"/>
  <c r="Q6970" i="1"/>
  <c r="Q2714" i="1"/>
  <c r="Q4001" i="1"/>
  <c r="Q4833" i="1"/>
  <c r="Q1468" i="1"/>
  <c r="Q1884" i="1"/>
  <c r="Q8542" i="1"/>
  <c r="Q2715" i="1"/>
  <c r="Q8930" i="1"/>
  <c r="Q8931" i="1"/>
  <c r="Q4834" i="1"/>
  <c r="Q5249" i="1"/>
  <c r="Q6971" i="1"/>
  <c r="Q3145" i="1"/>
  <c r="Q9370" i="1"/>
  <c r="Q4411" i="1"/>
  <c r="Q8932" i="1"/>
  <c r="Q3146" i="1"/>
  <c r="Q4002" i="1"/>
  <c r="Q5693" i="1"/>
  <c r="Q4003" i="1"/>
  <c r="Q6544" i="1"/>
  <c r="Q5250" i="1"/>
  <c r="Q4004" i="1"/>
  <c r="Q8543" i="1"/>
  <c r="Q6116" i="1"/>
  <c r="Q4005" i="1"/>
  <c r="Q1469" i="1"/>
  <c r="Q1470" i="1"/>
  <c r="Q3594" i="1"/>
  <c r="Q1046" i="1"/>
  <c r="Q5251" i="1"/>
  <c r="Q9768" i="1"/>
  <c r="Q629" i="1"/>
  <c r="Q6972" i="1"/>
  <c r="Q1471" i="1"/>
  <c r="Q2716" i="1"/>
  <c r="Q6545" i="1"/>
  <c r="Q5252" i="1"/>
  <c r="Q4835" i="1"/>
  <c r="Q1472" i="1"/>
  <c r="Q1047" i="1"/>
  <c r="Q6546" i="1"/>
  <c r="Q7360" i="1"/>
  <c r="Q6547" i="1"/>
  <c r="Q6973" i="1"/>
  <c r="Q5694" i="1"/>
  <c r="Q8544" i="1"/>
  <c r="Q2325" i="1"/>
  <c r="Q6117" i="1"/>
  <c r="Q1473" i="1"/>
  <c r="Q3595" i="1"/>
  <c r="Q1885" i="1"/>
  <c r="Q8158" i="1"/>
  <c r="Q1048" i="1"/>
  <c r="Q5253" i="1"/>
  <c r="Q8545" i="1"/>
  <c r="Q5695" i="1"/>
  <c r="Q8159" i="1"/>
  <c r="Q8546" i="1"/>
  <c r="Q1886" i="1"/>
  <c r="Q1474" i="1"/>
  <c r="Q6974" i="1"/>
  <c r="Q1049" i="1"/>
  <c r="Q2326" i="1"/>
  <c r="Q8160" i="1"/>
  <c r="Q7361" i="1"/>
  <c r="Q5696" i="1"/>
  <c r="Q8933" i="1"/>
  <c r="Q8547" i="1"/>
  <c r="Q9371" i="1"/>
  <c r="Q5697" i="1"/>
  <c r="Q4836" i="1"/>
  <c r="Q1050" i="1"/>
  <c r="Q2327" i="1"/>
  <c r="Q1887" i="1"/>
  <c r="Q7770" i="1"/>
  <c r="Q6975" i="1"/>
  <c r="Q4412" i="1"/>
  <c r="Q7362" i="1"/>
  <c r="Q4006" i="1"/>
  <c r="Q2328" i="1"/>
  <c r="Q9984" i="1"/>
  <c r="Q4413" i="1"/>
  <c r="Q3596" i="1"/>
  <c r="Q1051" i="1"/>
  <c r="Q4007" i="1"/>
  <c r="Q7771" i="1"/>
  <c r="Q4008" i="1"/>
  <c r="Q4414" i="1"/>
  <c r="Q4415" i="1"/>
  <c r="Q8161" i="1"/>
  <c r="Q2717" i="1"/>
  <c r="Q2718" i="1"/>
  <c r="Q1888" i="1"/>
  <c r="Q7363" i="1"/>
  <c r="Q1052" i="1"/>
  <c r="Q6118" i="1"/>
  <c r="Q7364" i="1"/>
  <c r="Q1053" i="1"/>
  <c r="Q4009" i="1"/>
  <c r="Q8162" i="1"/>
  <c r="Q3597" i="1"/>
  <c r="Q1475" i="1"/>
  <c r="Q5698" i="1"/>
  <c r="Q8548" i="1"/>
  <c r="Q6119" i="1"/>
  <c r="Q7365" i="1"/>
  <c r="Q630" i="1"/>
  <c r="Q9372" i="1"/>
  <c r="Q1054" i="1"/>
  <c r="Q3598" i="1"/>
  <c r="Q1476" i="1"/>
  <c r="Q3599" i="1"/>
  <c r="Q2719" i="1"/>
  <c r="Q3147" i="1"/>
  <c r="Q3600" i="1"/>
  <c r="Q222" i="1"/>
  <c r="Q7772" i="1"/>
  <c r="Q1889" i="1"/>
  <c r="Q6120" i="1"/>
  <c r="Q8163" i="1"/>
  <c r="Q1477" i="1"/>
  <c r="Q5254" i="1"/>
  <c r="Q5699" i="1"/>
  <c r="Q6548" i="1"/>
  <c r="Q3148" i="1"/>
  <c r="Q4416" i="1"/>
  <c r="Q3601" i="1"/>
  <c r="Q4837" i="1"/>
  <c r="Q4010" i="1"/>
  <c r="Q6121" i="1"/>
  <c r="Q2329" i="1"/>
  <c r="Q4417" i="1"/>
  <c r="Q1890" i="1"/>
  <c r="Q3149" i="1"/>
  <c r="Q3602" i="1"/>
  <c r="Q6549" i="1"/>
  <c r="Q3150" i="1"/>
  <c r="Q5255" i="1"/>
  <c r="Q9373" i="1"/>
  <c r="Q1891" i="1"/>
  <c r="Q7773" i="1"/>
  <c r="Q3151" i="1"/>
  <c r="Q8549" i="1"/>
  <c r="Q8550" i="1"/>
  <c r="Q1055" i="1"/>
  <c r="Q223" i="1"/>
  <c r="Q4418" i="1"/>
  <c r="Q6550" i="1"/>
  <c r="Q6122" i="1"/>
  <c r="Q1892" i="1"/>
  <c r="Q3603" i="1"/>
  <c r="Q8934" i="1"/>
  <c r="Q6976" i="1"/>
  <c r="Q8935" i="1"/>
  <c r="Q6123" i="1"/>
  <c r="Q3604" i="1"/>
  <c r="Q9374" i="1"/>
  <c r="Q8936" i="1"/>
  <c r="Q7774" i="1"/>
  <c r="Q7775" i="1"/>
  <c r="Q7776" i="1"/>
  <c r="Q4838" i="1"/>
  <c r="Q2720" i="1"/>
  <c r="Q9375" i="1"/>
  <c r="Q6977" i="1"/>
  <c r="Q3152" i="1"/>
  <c r="Q8937" i="1"/>
  <c r="Q3605" i="1"/>
  <c r="Q2721" i="1"/>
  <c r="Q9769" i="1"/>
  <c r="Q6124" i="1"/>
  <c r="Q8938" i="1"/>
  <c r="Q5700" i="1"/>
  <c r="Q7366" i="1"/>
  <c r="Q6125" i="1"/>
  <c r="Q4839" i="1"/>
  <c r="Q5256" i="1"/>
  <c r="Q8551" i="1"/>
  <c r="Q4011" i="1"/>
  <c r="Q5701" i="1"/>
  <c r="Q4012" i="1"/>
  <c r="Q2722" i="1"/>
  <c r="Q224" i="1"/>
  <c r="Q225" i="1"/>
  <c r="Q631" i="1"/>
  <c r="Q2723" i="1"/>
  <c r="Q226" i="1"/>
  <c r="Q8552" i="1"/>
  <c r="Q6978" i="1"/>
  <c r="Q1893" i="1"/>
  <c r="Q9770" i="1"/>
  <c r="Q5702" i="1"/>
  <c r="Q5257" i="1"/>
  <c r="Q5258" i="1"/>
  <c r="Q7367" i="1"/>
  <c r="Q7368" i="1"/>
  <c r="Q632" i="1"/>
  <c r="Q5259" i="1"/>
  <c r="Q3153" i="1"/>
  <c r="Q9376" i="1"/>
  <c r="Q6979" i="1"/>
  <c r="Q633" i="1"/>
  <c r="Q1894" i="1"/>
  <c r="Q5260" i="1"/>
  <c r="Q1478" i="1"/>
  <c r="Q4013" i="1"/>
  <c r="Q7777" i="1"/>
  <c r="Q5261" i="1"/>
  <c r="Q2330" i="1"/>
  <c r="Q1895" i="1"/>
  <c r="Q7778" i="1"/>
  <c r="Q3154" i="1"/>
  <c r="Q5703" i="1"/>
  <c r="Q6126" i="1"/>
  <c r="Q1896" i="1"/>
  <c r="Q7779" i="1"/>
  <c r="Q6127" i="1"/>
  <c r="Q9771" i="1"/>
  <c r="Q5262" i="1"/>
  <c r="Q227" i="1"/>
  <c r="Q5704" i="1"/>
  <c r="Q7780" i="1"/>
  <c r="Q7781" i="1"/>
  <c r="Q6980" i="1"/>
  <c r="Q8939" i="1"/>
  <c r="Q8164" i="1"/>
  <c r="Q1056" i="1"/>
  <c r="Q4419" i="1"/>
  <c r="Q9772" i="1"/>
  <c r="Q8553" i="1"/>
  <c r="Q9377" i="1"/>
  <c r="Q9773" i="1"/>
  <c r="Q5263" i="1"/>
  <c r="Q4420" i="1"/>
  <c r="Q8554" i="1"/>
  <c r="Q1057" i="1"/>
  <c r="Q4421" i="1"/>
  <c r="Q4840" i="1"/>
  <c r="Q5705" i="1"/>
  <c r="Q3155" i="1"/>
  <c r="Q228" i="1"/>
  <c r="Q3606" i="1"/>
  <c r="Q4014" i="1"/>
  <c r="Q9378" i="1"/>
  <c r="Q7369" i="1"/>
  <c r="Q1897" i="1"/>
  <c r="Q5264" i="1"/>
  <c r="Q229" i="1"/>
  <c r="Q5706" i="1"/>
  <c r="Q4422" i="1"/>
  <c r="Q1058" i="1"/>
  <c r="Q1059" i="1"/>
  <c r="Q8555" i="1"/>
  <c r="Q8165" i="1"/>
  <c r="Q6128" i="1"/>
  <c r="Q6551" i="1"/>
  <c r="Q9379" i="1"/>
  <c r="Q2724" i="1"/>
  <c r="Q230" i="1"/>
  <c r="Q5265" i="1"/>
  <c r="Q1060" i="1"/>
  <c r="Q4423" i="1"/>
  <c r="Q3156" i="1"/>
  <c r="Q7370" i="1"/>
  <c r="Q5266" i="1"/>
  <c r="Q2725" i="1"/>
  <c r="Q6552" i="1"/>
  <c r="Q7782" i="1"/>
  <c r="Q5267" i="1"/>
  <c r="Q4424" i="1"/>
  <c r="Q8166" i="1"/>
  <c r="Q6553" i="1"/>
  <c r="Q6129" i="1"/>
  <c r="Q2726" i="1"/>
  <c r="Q7371" i="1"/>
  <c r="Q1479" i="1"/>
  <c r="Q634" i="1"/>
  <c r="Q3157" i="1"/>
  <c r="Q231" i="1"/>
  <c r="Q8167" i="1"/>
  <c r="Q6130" i="1"/>
  <c r="Q5707" i="1"/>
  <c r="Q4841" i="1"/>
  <c r="Q8168" i="1"/>
  <c r="Q8940" i="1"/>
  <c r="Q6981" i="1"/>
  <c r="Q9380" i="1"/>
  <c r="Q9774" i="1"/>
  <c r="Q1480" i="1"/>
  <c r="Q6554" i="1"/>
  <c r="Q9381" i="1"/>
  <c r="Q1061" i="1"/>
  <c r="Q8941" i="1"/>
  <c r="Q8942" i="1"/>
  <c r="Q7372" i="1"/>
  <c r="Q3607" i="1"/>
  <c r="Q6982" i="1"/>
  <c r="Q3608" i="1"/>
  <c r="Q2727" i="1"/>
  <c r="Q2728" i="1"/>
  <c r="Q5708" i="1"/>
  <c r="Q9775" i="1"/>
  <c r="Q8169" i="1"/>
  <c r="Q8943" i="1"/>
  <c r="Q7783" i="1"/>
  <c r="Q4015" i="1"/>
  <c r="Q3609" i="1"/>
  <c r="Q4425" i="1"/>
  <c r="Q9776" i="1"/>
  <c r="Q232" i="1"/>
  <c r="Q9382" i="1"/>
  <c r="Q7784" i="1"/>
  <c r="Q7373" i="1"/>
  <c r="Q9777" i="1"/>
  <c r="Q8170" i="1"/>
  <c r="Q4426" i="1"/>
  <c r="Q1898" i="1"/>
  <c r="Q3610" i="1"/>
  <c r="Q5709" i="1"/>
  <c r="Q2331" i="1"/>
  <c r="Q2332" i="1"/>
  <c r="Q9383" i="1"/>
  <c r="Q9384" i="1"/>
  <c r="Q2729" i="1"/>
  <c r="Q4842" i="1"/>
  <c r="Q1899" i="1"/>
  <c r="Q1900" i="1"/>
  <c r="Q635" i="1"/>
  <c r="Q4843" i="1"/>
  <c r="Q4427" i="1"/>
  <c r="Q8556" i="1"/>
  <c r="Q3611" i="1"/>
  <c r="Q8557" i="1"/>
  <c r="Q9385" i="1"/>
  <c r="Q4428" i="1"/>
  <c r="Q5268" i="1"/>
  <c r="Q3158" i="1"/>
  <c r="Q7374" i="1"/>
  <c r="Q7375" i="1"/>
  <c r="Q4429" i="1"/>
  <c r="Q4430" i="1"/>
  <c r="Q8558" i="1"/>
  <c r="Q3159" i="1"/>
  <c r="Q2730" i="1"/>
  <c r="Q1481" i="1"/>
  <c r="Q3612" i="1"/>
  <c r="Q8559" i="1"/>
  <c r="Q4431" i="1"/>
  <c r="Q636" i="1"/>
  <c r="Q1482" i="1"/>
  <c r="Q5269" i="1"/>
  <c r="Q1483" i="1"/>
  <c r="Q5710" i="1"/>
  <c r="Q8944" i="1"/>
  <c r="Q1484" i="1"/>
  <c r="Q4844" i="1"/>
  <c r="Q2333" i="1"/>
  <c r="Q5270" i="1"/>
  <c r="Q1901" i="1"/>
  <c r="Q8171" i="1"/>
  <c r="Q233" i="1"/>
  <c r="Q2731" i="1"/>
  <c r="Q4432" i="1"/>
  <c r="Q1485" i="1"/>
  <c r="Q9778" i="1"/>
  <c r="Q6555" i="1"/>
  <c r="Q2732" i="1"/>
  <c r="Q9779" i="1"/>
  <c r="Q6131" i="1"/>
  <c r="Q9780" i="1"/>
  <c r="Q4433" i="1"/>
  <c r="Q8172" i="1"/>
  <c r="Q9386" i="1"/>
  <c r="Q9781" i="1"/>
  <c r="Q4016" i="1"/>
  <c r="Q7376" i="1"/>
  <c r="Q8945" i="1"/>
  <c r="Q4017" i="1"/>
  <c r="Q2334" i="1"/>
  <c r="Q9985" i="1"/>
  <c r="Q5271" i="1"/>
  <c r="Q8173" i="1"/>
  <c r="Q9387" i="1"/>
  <c r="Q1486" i="1"/>
  <c r="Q3160" i="1"/>
  <c r="Q4845" i="1"/>
  <c r="Q8174" i="1"/>
  <c r="Q4846" i="1"/>
  <c r="Q1062" i="1"/>
  <c r="Q4434" i="1"/>
  <c r="Q1487" i="1"/>
  <c r="Q8175" i="1"/>
  <c r="Q2733" i="1"/>
  <c r="Q9388" i="1"/>
  <c r="Q2335" i="1"/>
  <c r="Q8560" i="1"/>
  <c r="Q9782" i="1"/>
  <c r="Q4847" i="1"/>
  <c r="Q6983" i="1"/>
  <c r="Q9389" i="1"/>
  <c r="Q7377" i="1"/>
  <c r="Q9390" i="1"/>
  <c r="Q3613" i="1"/>
  <c r="Q7785" i="1"/>
  <c r="Q8176" i="1"/>
  <c r="Q1488" i="1"/>
  <c r="Q7786" i="1"/>
  <c r="Q7378" i="1"/>
  <c r="Q2734" i="1"/>
  <c r="Q9391" i="1"/>
  <c r="Q637" i="1"/>
  <c r="Q9986" i="1"/>
  <c r="Q2336" i="1"/>
  <c r="Q8561" i="1"/>
  <c r="Q6984" i="1"/>
  <c r="Q6556" i="1"/>
  <c r="Q1063" i="1"/>
  <c r="Q6557" i="1"/>
  <c r="Q3161" i="1"/>
  <c r="Q7787" i="1"/>
  <c r="Q1489" i="1"/>
  <c r="Q9392" i="1"/>
  <c r="Q8177" i="1"/>
  <c r="Q2337" i="1"/>
  <c r="Q3162" i="1"/>
  <c r="Q3163" i="1"/>
  <c r="Q3614" i="1"/>
  <c r="Q2735" i="1"/>
  <c r="Q8178" i="1"/>
  <c r="Q2736" i="1"/>
  <c r="Q6985" i="1"/>
  <c r="Q4018" i="1"/>
  <c r="Q2338" i="1"/>
  <c r="Q8946" i="1"/>
  <c r="Q638" i="1"/>
  <c r="Q7379" i="1"/>
  <c r="Q9783" i="1"/>
  <c r="Q6558" i="1"/>
  <c r="Q2737" i="1"/>
  <c r="Q5711" i="1"/>
  <c r="Q9393" i="1"/>
  <c r="Q5272" i="1"/>
  <c r="Q6559" i="1"/>
  <c r="Q5273" i="1"/>
  <c r="Q4435" i="1"/>
  <c r="Q3164" i="1"/>
  <c r="Q2738" i="1"/>
  <c r="Q1902" i="1"/>
  <c r="Q8947" i="1"/>
  <c r="Q4848" i="1"/>
  <c r="Q2739" i="1"/>
  <c r="Q9987" i="1"/>
  <c r="Q234" i="1"/>
  <c r="Q7380" i="1"/>
  <c r="Q9394" i="1"/>
  <c r="Q5274" i="1"/>
  <c r="Q1064" i="1"/>
  <c r="Q7788" i="1"/>
  <c r="Q4436" i="1"/>
  <c r="Q4019" i="1"/>
  <c r="Q1065" i="1"/>
  <c r="Q235" i="1"/>
  <c r="Q1066" i="1"/>
  <c r="Q3615" i="1"/>
  <c r="Q4020" i="1"/>
  <c r="Q2339" i="1"/>
  <c r="Q639" i="1"/>
  <c r="Q7789" i="1"/>
  <c r="Q2340" i="1"/>
  <c r="Q9784" i="1"/>
  <c r="Q8179" i="1"/>
  <c r="Q8180" i="1"/>
  <c r="Q7790" i="1"/>
  <c r="Q2740" i="1"/>
  <c r="Q3616" i="1"/>
  <c r="Q8181" i="1"/>
  <c r="Q7791" i="1"/>
  <c r="Q3165" i="1"/>
  <c r="Q6132" i="1"/>
  <c r="Q1067" i="1"/>
  <c r="Q3617" i="1"/>
  <c r="Q6133" i="1"/>
  <c r="Q8562" i="1"/>
  <c r="Q236" i="1"/>
  <c r="Q640" i="1"/>
  <c r="Q7792" i="1"/>
  <c r="Q5275" i="1"/>
  <c r="Q6560" i="1"/>
  <c r="Q4437" i="1"/>
  <c r="Q3618" i="1"/>
  <c r="Q4849" i="1"/>
  <c r="Q6561" i="1"/>
  <c r="Q4438" i="1"/>
  <c r="Q4021" i="1"/>
  <c r="Q5276" i="1"/>
  <c r="Q9395" i="1"/>
  <c r="Q3619" i="1"/>
  <c r="Q4439" i="1"/>
  <c r="Q1068" i="1"/>
  <c r="Q4440" i="1"/>
  <c r="Q8182" i="1"/>
  <c r="Q7381" i="1"/>
  <c r="Q5277" i="1"/>
  <c r="Q1490" i="1"/>
  <c r="Q5712" i="1"/>
  <c r="Q1491" i="1"/>
  <c r="Q8183" i="1"/>
  <c r="Q9785" i="1"/>
  <c r="Q3166" i="1"/>
  <c r="Q2341" i="1"/>
  <c r="Q5278" i="1"/>
  <c r="Q8563" i="1"/>
  <c r="Q4022" i="1"/>
  <c r="Q1903" i="1"/>
  <c r="Q9786" i="1"/>
  <c r="Q1904" i="1"/>
  <c r="Q4850" i="1"/>
  <c r="Q6986" i="1"/>
  <c r="Q1905" i="1"/>
  <c r="Q5279" i="1"/>
  <c r="Q1906" i="1"/>
  <c r="Q8564" i="1"/>
  <c r="Q2741" i="1"/>
  <c r="Q2342" i="1"/>
  <c r="Q6562" i="1"/>
  <c r="Q9988" i="1"/>
  <c r="Q8948" i="1"/>
  <c r="Q6987" i="1"/>
  <c r="Q8184" i="1"/>
  <c r="Q9787" i="1"/>
  <c r="Q4023" i="1"/>
  <c r="Q9396" i="1"/>
  <c r="Q8185" i="1"/>
  <c r="Q6988" i="1"/>
  <c r="Q8949" i="1"/>
  <c r="Q6563" i="1"/>
  <c r="Q3620" i="1"/>
  <c r="Q1907" i="1"/>
  <c r="Q8565" i="1"/>
  <c r="Q1492" i="1"/>
  <c r="Q9989" i="1"/>
  <c r="Q8950" i="1"/>
  <c r="Q3621" i="1"/>
  <c r="Q2742" i="1"/>
  <c r="Q4441" i="1"/>
  <c r="Q8951" i="1"/>
  <c r="Q641" i="1"/>
  <c r="Q8952" i="1"/>
  <c r="Q6989" i="1"/>
  <c r="Q3622" i="1"/>
  <c r="Q2743" i="1"/>
  <c r="Q1908" i="1"/>
  <c r="Q8566" i="1"/>
  <c r="Q3623" i="1"/>
  <c r="Q1069" i="1"/>
  <c r="Q4851" i="1"/>
  <c r="Q5713" i="1"/>
  <c r="Q7382" i="1"/>
  <c r="Q4024" i="1"/>
  <c r="Q8567" i="1"/>
  <c r="Q8186" i="1"/>
  <c r="Q2744" i="1"/>
  <c r="Q2343" i="1"/>
  <c r="Q2344" i="1"/>
  <c r="Q5280" i="1"/>
  <c r="Q7383" i="1"/>
  <c r="Q5714" i="1"/>
  <c r="Q9788" i="1"/>
  <c r="Q9789" i="1"/>
  <c r="Q9790" i="1"/>
  <c r="Q4442" i="1"/>
  <c r="Q8187" i="1"/>
  <c r="Q4025" i="1"/>
  <c r="Q237" i="1"/>
  <c r="Q1493" i="1"/>
  <c r="Q6564" i="1"/>
  <c r="Q1070" i="1"/>
  <c r="Q8188" i="1"/>
  <c r="Q4443" i="1"/>
  <c r="Q8568" i="1"/>
  <c r="Q4444" i="1"/>
  <c r="Q2345" i="1"/>
  <c r="Q8953" i="1"/>
  <c r="Q7384" i="1"/>
  <c r="Q4445" i="1"/>
  <c r="Q1494" i="1"/>
  <c r="Q8569" i="1"/>
  <c r="Q6990" i="1"/>
  <c r="Q5281" i="1"/>
  <c r="Q2745" i="1"/>
  <c r="Q4852" i="1"/>
  <c r="Q1909" i="1"/>
  <c r="Q5715" i="1"/>
  <c r="Q2346" i="1"/>
  <c r="Q2746" i="1"/>
  <c r="Q9791" i="1"/>
  <c r="Q6565" i="1"/>
  <c r="Q3167" i="1"/>
  <c r="Q4446" i="1"/>
  <c r="Q642" i="1"/>
  <c r="Q2747" i="1"/>
  <c r="Q6134" i="1"/>
  <c r="Q6991" i="1"/>
  <c r="Q3624" i="1"/>
  <c r="Q8570" i="1"/>
  <c r="Q4853" i="1"/>
  <c r="Q3625" i="1"/>
  <c r="Q1910" i="1"/>
  <c r="Q8954" i="1"/>
  <c r="Q643" i="1"/>
  <c r="Q7385" i="1"/>
  <c r="Q8955" i="1"/>
  <c r="Q3626" i="1"/>
  <c r="Q8189" i="1"/>
  <c r="Q3627" i="1"/>
  <c r="Q8190" i="1"/>
  <c r="Q7386" i="1"/>
  <c r="Q1071" i="1"/>
  <c r="Q8956" i="1"/>
  <c r="Q238" i="1"/>
  <c r="Q8571" i="1"/>
  <c r="Q5282" i="1"/>
  <c r="Q4854" i="1"/>
  <c r="Q4855" i="1"/>
  <c r="Q239" i="1"/>
  <c r="Q6566" i="1"/>
  <c r="Q4447" i="1"/>
  <c r="Q2748" i="1"/>
  <c r="Q1072" i="1"/>
  <c r="Q1911" i="1"/>
  <c r="Q6567" i="1"/>
  <c r="Q8191" i="1"/>
  <c r="Q5716" i="1"/>
  <c r="Q7387" i="1"/>
  <c r="Q4448" i="1"/>
  <c r="Q7793" i="1"/>
  <c r="Q6135" i="1"/>
  <c r="Q6568" i="1"/>
  <c r="Q3628" i="1"/>
  <c r="Q7388" i="1"/>
  <c r="Q2347" i="1"/>
  <c r="Q1495" i="1"/>
  <c r="Q9792" i="1"/>
  <c r="Q4449" i="1"/>
  <c r="Q4026" i="1"/>
  <c r="Q8957" i="1"/>
  <c r="Q3629" i="1"/>
  <c r="Q6569" i="1"/>
  <c r="Q2348" i="1"/>
  <c r="Q3168" i="1"/>
  <c r="Q5283" i="1"/>
  <c r="Q4450" i="1"/>
  <c r="Q8572" i="1"/>
  <c r="Q3169" i="1"/>
  <c r="Q6992" i="1"/>
  <c r="Q5717" i="1"/>
  <c r="Q5284" i="1"/>
  <c r="Q7794" i="1"/>
  <c r="Q8573" i="1"/>
  <c r="Q1073" i="1"/>
  <c r="Q3630" i="1"/>
  <c r="Q5285" i="1"/>
  <c r="Q2749" i="1"/>
  <c r="Q4451" i="1"/>
  <c r="Q8574" i="1"/>
  <c r="Q4027" i="1"/>
  <c r="Q2750" i="1"/>
  <c r="Q6993" i="1"/>
  <c r="Q5286" i="1"/>
  <c r="Q9793" i="1"/>
  <c r="Q9397" i="1"/>
  <c r="Q7389" i="1"/>
  <c r="Q8575" i="1"/>
  <c r="Q5287" i="1"/>
  <c r="Q8576" i="1"/>
  <c r="Q3631" i="1"/>
  <c r="Q9398" i="1"/>
  <c r="Q3632" i="1"/>
  <c r="Q2349" i="1"/>
  <c r="Q8958" i="1"/>
  <c r="Q4452" i="1"/>
  <c r="Q6570" i="1"/>
  <c r="Q1074" i="1"/>
  <c r="Q8959" i="1"/>
  <c r="Q9399" i="1"/>
  <c r="Q4028" i="1"/>
  <c r="Q1912" i="1"/>
  <c r="Q644" i="1"/>
  <c r="Q6994" i="1"/>
  <c r="Q9794" i="1"/>
  <c r="Q6995" i="1"/>
  <c r="Q7795" i="1"/>
  <c r="Q1075" i="1"/>
  <c r="Q1913" i="1"/>
  <c r="Q1914" i="1"/>
  <c r="Q5288" i="1"/>
  <c r="Q9400" i="1"/>
  <c r="Q3633" i="1"/>
  <c r="Q9401" i="1"/>
  <c r="Q8960" i="1"/>
  <c r="Q6571" i="1"/>
  <c r="Q4029" i="1"/>
  <c r="Q7796" i="1"/>
  <c r="Q9402" i="1"/>
  <c r="Q5289" i="1"/>
  <c r="Q2350" i="1"/>
  <c r="Q9795" i="1"/>
  <c r="Q5290" i="1"/>
  <c r="Q645" i="1"/>
  <c r="Q1076" i="1"/>
  <c r="Q1915" i="1"/>
  <c r="Q4453" i="1"/>
  <c r="Q3634" i="1"/>
  <c r="Q9403" i="1"/>
  <c r="Q4030" i="1"/>
  <c r="Q1496" i="1"/>
  <c r="Q1497" i="1"/>
  <c r="Q240" i="1"/>
  <c r="Q8961" i="1"/>
  <c r="Q7797" i="1"/>
  <c r="Q5291" i="1"/>
  <c r="Q646" i="1"/>
  <c r="Q241" i="1"/>
  <c r="Q5718" i="1"/>
  <c r="Q6996" i="1"/>
  <c r="Q647" i="1"/>
  <c r="Q7390" i="1"/>
  <c r="Q5292" i="1"/>
  <c r="Q4856" i="1"/>
  <c r="Q7391" i="1"/>
  <c r="Q648" i="1"/>
  <c r="Q2751" i="1"/>
  <c r="Q2752" i="1"/>
  <c r="Q6572" i="1"/>
  <c r="Q3635" i="1"/>
  <c r="Q4031" i="1"/>
  <c r="Q4857" i="1"/>
  <c r="Q1077" i="1"/>
  <c r="Q4858" i="1"/>
  <c r="Q1916" i="1"/>
  <c r="Q2351" i="1"/>
  <c r="Q5719" i="1"/>
  <c r="Q4859" i="1"/>
  <c r="Q7798" i="1"/>
  <c r="Q8192" i="1"/>
  <c r="Q8577" i="1"/>
  <c r="Q9796" i="1"/>
  <c r="Q1498" i="1"/>
  <c r="Q3636" i="1"/>
  <c r="Q9404" i="1"/>
  <c r="Q5720" i="1"/>
  <c r="Q8193" i="1"/>
  <c r="Q7799" i="1"/>
  <c r="Q4032" i="1"/>
  <c r="Q6136" i="1"/>
  <c r="Q2352" i="1"/>
  <c r="Q3170" i="1"/>
  <c r="Q8194" i="1"/>
  <c r="Q649" i="1"/>
  <c r="Q2353" i="1"/>
  <c r="Q242" i="1"/>
  <c r="Q8578" i="1"/>
  <c r="Q3637" i="1"/>
  <c r="Q8195" i="1"/>
  <c r="Q8962" i="1"/>
  <c r="Q9405" i="1"/>
  <c r="Q9797" i="1"/>
  <c r="Q2753" i="1"/>
  <c r="Q8196" i="1"/>
  <c r="Q4860" i="1"/>
  <c r="Q650" i="1"/>
  <c r="Q7800" i="1"/>
  <c r="Q8197" i="1"/>
  <c r="Q2354" i="1"/>
  <c r="Q4861" i="1"/>
  <c r="Q5293" i="1"/>
  <c r="Q6997" i="1"/>
  <c r="Q1917" i="1"/>
  <c r="Q8198" i="1"/>
  <c r="Q6573" i="1"/>
  <c r="Q7392" i="1"/>
  <c r="Q9406" i="1"/>
  <c r="Q3638" i="1"/>
  <c r="Q4862" i="1"/>
  <c r="Q3171" i="1"/>
  <c r="Q6998" i="1"/>
  <c r="Q4454" i="1"/>
  <c r="Q6999" i="1"/>
  <c r="Q5294" i="1"/>
  <c r="Q1078" i="1"/>
  <c r="Q243" i="1"/>
  <c r="Q2754" i="1"/>
  <c r="Q2755" i="1"/>
  <c r="Q6137" i="1"/>
  <c r="Q3639" i="1"/>
  <c r="Q4033" i="1"/>
  <c r="Q7000" i="1"/>
  <c r="Q2355" i="1"/>
  <c r="Q1499" i="1"/>
  <c r="Q7393" i="1"/>
  <c r="Q1500" i="1"/>
  <c r="Q8963" i="1"/>
  <c r="Q6138" i="1"/>
  <c r="Q9798" i="1"/>
  <c r="Q5295" i="1"/>
  <c r="Q2356" i="1"/>
  <c r="Q7801" i="1"/>
  <c r="Q1918" i="1"/>
  <c r="Q7394" i="1"/>
  <c r="Q8579" i="1"/>
  <c r="Q3640" i="1"/>
  <c r="Q5296" i="1"/>
  <c r="Q8964" i="1"/>
  <c r="Q651" i="1"/>
  <c r="Q3172" i="1"/>
  <c r="Q2357" i="1"/>
  <c r="Q8965" i="1"/>
  <c r="Q8199" i="1"/>
  <c r="Q9799" i="1"/>
  <c r="Q7802" i="1"/>
  <c r="Q1079" i="1"/>
  <c r="Q7395" i="1"/>
  <c r="Q2756" i="1"/>
  <c r="Q7396" i="1"/>
  <c r="Q9407" i="1"/>
  <c r="Q9990" i="1"/>
  <c r="Q6574" i="1"/>
  <c r="Q1501" i="1"/>
  <c r="Q4455" i="1"/>
  <c r="Q4034" i="1"/>
  <c r="Q1080" i="1"/>
  <c r="Q2358" i="1"/>
  <c r="Q7803" i="1"/>
  <c r="Q9408" i="1"/>
  <c r="Q5721" i="1"/>
  <c r="Q1502" i="1"/>
  <c r="Q1081" i="1"/>
  <c r="Q1503" i="1"/>
  <c r="Q2359" i="1"/>
  <c r="Q2757" i="1"/>
  <c r="Q8200" i="1"/>
  <c r="Q1082" i="1"/>
  <c r="Q2360" i="1"/>
  <c r="Q4863" i="1"/>
  <c r="Q8580" i="1"/>
  <c r="Q7804" i="1"/>
  <c r="Q3641" i="1"/>
  <c r="Q3642" i="1"/>
  <c r="Q5722" i="1"/>
  <c r="Q9409" i="1"/>
  <c r="Q7001" i="1"/>
  <c r="Q8581" i="1"/>
  <c r="Q1919" i="1"/>
  <c r="Q6139" i="1"/>
  <c r="Q244" i="1"/>
  <c r="Q2758" i="1"/>
  <c r="Q8201" i="1"/>
  <c r="Q8582" i="1"/>
  <c r="Q5723" i="1"/>
  <c r="Q4864" i="1"/>
  <c r="Q5724" i="1"/>
  <c r="Q8966" i="1"/>
  <c r="Q5725" i="1"/>
  <c r="Q652" i="1"/>
  <c r="Q5297" i="1"/>
  <c r="Q5298" i="1"/>
  <c r="Q9410" i="1"/>
  <c r="Q7397" i="1"/>
  <c r="Q7805" i="1"/>
  <c r="Q8202" i="1"/>
  <c r="Q4456" i="1"/>
  <c r="Q9411" i="1"/>
  <c r="Q4865" i="1"/>
  <c r="Q4035" i="1"/>
  <c r="Q5726" i="1"/>
  <c r="Q7806" i="1"/>
  <c r="Q8967" i="1"/>
  <c r="Q7002" i="1"/>
  <c r="Q8583" i="1"/>
  <c r="Q8203" i="1"/>
  <c r="Q653" i="1"/>
  <c r="Q4036" i="1"/>
  <c r="Q7398" i="1"/>
  <c r="Q8584" i="1"/>
  <c r="Q9991" i="1"/>
  <c r="Q5727" i="1"/>
  <c r="Q2759" i="1"/>
  <c r="Q8585" i="1"/>
  <c r="Q6575" i="1"/>
  <c r="Q1504" i="1"/>
  <c r="Q8968" i="1"/>
  <c r="Q4457" i="1"/>
  <c r="Q3643" i="1"/>
  <c r="Q3644" i="1"/>
  <c r="Q6576" i="1"/>
  <c r="Q3645" i="1"/>
  <c r="Q9412" i="1"/>
  <c r="Q5299" i="1"/>
  <c r="Q4037" i="1"/>
  <c r="Q2361" i="1"/>
  <c r="Q6140" i="1"/>
  <c r="Q654" i="1"/>
  <c r="Q9992" i="1"/>
  <c r="Q655" i="1"/>
  <c r="Q2362" i="1"/>
  <c r="Q5728" i="1"/>
  <c r="Q2760" i="1"/>
  <c r="Q4866" i="1"/>
  <c r="Q5729" i="1"/>
  <c r="Q6141" i="1"/>
  <c r="Q1083" i="1"/>
  <c r="Q7807" i="1"/>
  <c r="Q8586" i="1"/>
  <c r="Q2761" i="1"/>
  <c r="Q5730" i="1"/>
  <c r="Q1920" i="1"/>
  <c r="Q2363" i="1"/>
  <c r="Q2762" i="1"/>
  <c r="Q8587" i="1"/>
  <c r="Q8588" i="1"/>
  <c r="Q9413" i="1"/>
  <c r="Q9993" i="1"/>
  <c r="Q5731" i="1"/>
  <c r="Q2364" i="1"/>
  <c r="Q7399" i="1"/>
  <c r="Q9800" i="1"/>
  <c r="Q4458" i="1"/>
  <c r="Q6577" i="1"/>
  <c r="Q1084" i="1"/>
  <c r="Q1085" i="1"/>
  <c r="Q6578" i="1"/>
  <c r="Q7400" i="1"/>
  <c r="Q2365" i="1"/>
  <c r="Q5732" i="1"/>
  <c r="Q6579" i="1"/>
  <c r="Q7401" i="1"/>
  <c r="Q2763" i="1"/>
  <c r="Q4459" i="1"/>
  <c r="Q6580" i="1"/>
  <c r="Q4867" i="1"/>
  <c r="Q9801" i="1"/>
  <c r="Q5300" i="1"/>
  <c r="Q9802" i="1"/>
  <c r="Q3173" i="1"/>
  <c r="Q1086" i="1"/>
  <c r="Q7402" i="1"/>
  <c r="Q7403" i="1"/>
  <c r="Q1921" i="1"/>
  <c r="Q1087" i="1"/>
  <c r="Q1922" i="1"/>
  <c r="Q3174" i="1"/>
  <c r="Q4460" i="1"/>
  <c r="Q1505" i="1"/>
  <c r="Q1506" i="1"/>
  <c r="Q2764" i="1"/>
  <c r="Q6142" i="1"/>
  <c r="Q7808" i="1"/>
  <c r="Q7003" i="1"/>
  <c r="Q4038" i="1"/>
  <c r="Q2765" i="1"/>
  <c r="Q9414" i="1"/>
  <c r="Q656" i="1"/>
  <c r="Q3175" i="1"/>
  <c r="Q7404" i="1"/>
  <c r="Q1088" i="1"/>
  <c r="Q2766" i="1"/>
  <c r="Q7405" i="1"/>
  <c r="Q4461" i="1"/>
  <c r="Q5301" i="1"/>
  <c r="Q8589" i="1"/>
  <c r="Q7406" i="1"/>
  <c r="Q4868" i="1"/>
  <c r="Q5733" i="1"/>
  <c r="Q245" i="1"/>
  <c r="Q4462" i="1"/>
  <c r="Q7004" i="1"/>
  <c r="Q2767" i="1"/>
  <c r="Q5302" i="1"/>
  <c r="Q1923" i="1"/>
  <c r="Q2366" i="1"/>
  <c r="Q6581" i="1"/>
  <c r="Q657" i="1"/>
  <c r="Q8969" i="1"/>
  <c r="Q4039" i="1"/>
  <c r="Q6143" i="1"/>
  <c r="Q3176" i="1"/>
  <c r="Q1924" i="1"/>
  <c r="Q4869" i="1"/>
  <c r="Q5303" i="1"/>
  <c r="Q1925" i="1"/>
  <c r="Q6144" i="1"/>
  <c r="Q6582" i="1"/>
  <c r="Q246" i="1"/>
  <c r="Q247" i="1"/>
  <c r="Q2367" i="1"/>
  <c r="Q248" i="1"/>
  <c r="Q1926" i="1"/>
  <c r="Q7407" i="1"/>
  <c r="Q6583" i="1"/>
  <c r="Q1507" i="1"/>
  <c r="Q3646" i="1"/>
  <c r="Q8590" i="1"/>
  <c r="Q249" i="1"/>
  <c r="Q8204" i="1"/>
  <c r="Q9803" i="1"/>
  <c r="Q1927" i="1"/>
  <c r="Q1089" i="1"/>
  <c r="Q6145" i="1"/>
  <c r="Q2368" i="1"/>
  <c r="Q250" i="1"/>
  <c r="Q7408" i="1"/>
  <c r="Q2768" i="1"/>
  <c r="Q4870" i="1"/>
  <c r="Q6146" i="1"/>
  <c r="Q7409" i="1"/>
  <c r="Q5734" i="1"/>
  <c r="Q4463" i="1"/>
  <c r="Q6584" i="1"/>
  <c r="Q8591" i="1"/>
  <c r="Q1508" i="1"/>
  <c r="Q9415" i="1"/>
  <c r="Q6585" i="1"/>
  <c r="Q2369" i="1"/>
  <c r="Q5304" i="1"/>
  <c r="Q8592" i="1"/>
  <c r="Q9804" i="1"/>
  <c r="Q1928" i="1"/>
  <c r="Q251" i="1"/>
  <c r="Q4464" i="1"/>
  <c r="Q6147" i="1"/>
  <c r="Q252" i="1"/>
  <c r="Q6586" i="1"/>
  <c r="Q2769" i="1"/>
  <c r="Q9805" i="1"/>
  <c r="Q9806" i="1"/>
  <c r="Q1090" i="1"/>
  <c r="Q253" i="1"/>
  <c r="Q6148" i="1"/>
  <c r="Q1509" i="1"/>
  <c r="Q2770" i="1"/>
  <c r="Q6587" i="1"/>
  <c r="Q4040" i="1"/>
  <c r="Q254" i="1"/>
  <c r="Q1091" i="1"/>
  <c r="Q6588" i="1"/>
  <c r="Q7809" i="1"/>
  <c r="Q3647" i="1"/>
  <c r="Q658" i="1"/>
  <c r="Q5305" i="1"/>
  <c r="Q9416" i="1"/>
  <c r="Q9417" i="1"/>
  <c r="Q4041" i="1"/>
  <c r="Q3177" i="1"/>
  <c r="Q4871" i="1"/>
  <c r="Q9807" i="1"/>
  <c r="Q6149" i="1"/>
  <c r="Q7005" i="1"/>
  <c r="Q1929" i="1"/>
  <c r="Q9994" i="1"/>
  <c r="Q7810" i="1"/>
  <c r="Q255" i="1"/>
  <c r="Q6150" i="1"/>
  <c r="Q8970" i="1"/>
  <c r="Q4872" i="1"/>
  <c r="Q1930" i="1"/>
  <c r="Q7006" i="1"/>
  <c r="Q3648" i="1"/>
  <c r="Q2370" i="1"/>
  <c r="Q9995" i="1"/>
  <c r="Q8593" i="1"/>
  <c r="Q2371" i="1"/>
  <c r="Q8594" i="1"/>
  <c r="Q8595" i="1"/>
  <c r="Q7410" i="1"/>
  <c r="Q9418" i="1"/>
  <c r="Q7411" i="1"/>
  <c r="Q256" i="1"/>
  <c r="Q4465" i="1"/>
  <c r="Q7007" i="1"/>
  <c r="Q6589" i="1"/>
  <c r="Q9996" i="1"/>
  <c r="Q9808" i="1"/>
  <c r="Q1510" i="1"/>
  <c r="Q3649" i="1"/>
  <c r="Q7412" i="1"/>
  <c r="Q8205" i="1"/>
  <c r="Q3650" i="1"/>
  <c r="Q1511" i="1"/>
  <c r="Q5306" i="1"/>
  <c r="Q8971" i="1"/>
  <c r="Q3178" i="1"/>
  <c r="Q7413" i="1"/>
  <c r="Q6151" i="1"/>
  <c r="Q8596" i="1"/>
  <c r="Q1512" i="1"/>
  <c r="Q6152" i="1"/>
  <c r="Q2372" i="1"/>
  <c r="Q9419" i="1"/>
  <c r="Q9420" i="1"/>
  <c r="Q1513" i="1"/>
  <c r="Q7414" i="1"/>
  <c r="Q9809" i="1"/>
  <c r="Q659" i="1"/>
  <c r="Q3179" i="1"/>
  <c r="Q1092" i="1"/>
  <c r="Q3180" i="1"/>
  <c r="Q9810" i="1"/>
  <c r="Q4466" i="1"/>
  <c r="Q3651" i="1"/>
  <c r="Q8597" i="1"/>
  <c r="Q6153" i="1"/>
  <c r="Q1093" i="1"/>
  <c r="Q1094" i="1"/>
  <c r="Q1095" i="1"/>
  <c r="Q6154" i="1"/>
  <c r="Q9811" i="1"/>
  <c r="Q8598" i="1"/>
  <c r="Q9812" i="1"/>
  <c r="Q5307" i="1"/>
  <c r="Q3181" i="1"/>
  <c r="Q6590" i="1"/>
  <c r="Q6155" i="1"/>
  <c r="Q660" i="1"/>
  <c r="Q2373" i="1"/>
  <c r="Q4042" i="1"/>
  <c r="Q257" i="1"/>
  <c r="Q2771" i="1"/>
  <c r="Q7008" i="1"/>
  <c r="Q7009" i="1"/>
  <c r="Q2772" i="1"/>
  <c r="Q4043" i="1"/>
  <c r="Q2773" i="1"/>
  <c r="Q2774" i="1"/>
  <c r="Q7415" i="1"/>
  <c r="Q9813" i="1"/>
  <c r="Q6591" i="1"/>
  <c r="Q258" i="1"/>
  <c r="Q9421" i="1"/>
  <c r="Q2374" i="1"/>
  <c r="Q6592" i="1"/>
  <c r="Q661" i="1"/>
  <c r="Q9814" i="1"/>
  <c r="Q5308" i="1"/>
  <c r="Q9422" i="1"/>
  <c r="Q1931" i="1"/>
  <c r="Q662" i="1"/>
  <c r="Q5735" i="1"/>
  <c r="Q8206" i="1"/>
  <c r="Q1096" i="1"/>
  <c r="Q7010" i="1"/>
  <c r="Q7416" i="1"/>
  <c r="Q4467" i="1"/>
  <c r="Q9815" i="1"/>
  <c r="Q6593" i="1"/>
  <c r="Q663" i="1"/>
  <c r="Q7811" i="1"/>
  <c r="Q9816" i="1"/>
  <c r="Q5309" i="1"/>
  <c r="Q8972" i="1"/>
  <c r="Q6156" i="1"/>
  <c r="Q259" i="1"/>
  <c r="Q8599" i="1"/>
  <c r="Q7812" i="1"/>
  <c r="Q1514" i="1"/>
  <c r="Q4873" i="1"/>
  <c r="Q7417" i="1"/>
  <c r="Q4044" i="1"/>
  <c r="Q664" i="1"/>
  <c r="Q4874" i="1"/>
  <c r="Q6594" i="1"/>
  <c r="Q1097" i="1"/>
  <c r="Q4468" i="1"/>
  <c r="Q6595" i="1"/>
  <c r="Q4875" i="1"/>
  <c r="Q7418" i="1"/>
  <c r="Q8600" i="1"/>
  <c r="Q4469" i="1"/>
  <c r="Q3652" i="1"/>
  <c r="Q4470" i="1"/>
  <c r="Q9817" i="1"/>
  <c r="Q5736" i="1"/>
  <c r="Q5310" i="1"/>
  <c r="Q5737" i="1"/>
  <c r="Q9818" i="1"/>
  <c r="Q9819" i="1"/>
  <c r="Q6596" i="1"/>
  <c r="Q3182" i="1"/>
  <c r="Q3183" i="1"/>
  <c r="Q6597" i="1"/>
  <c r="Q1098" i="1"/>
  <c r="Q1515" i="1"/>
  <c r="Q5311" i="1"/>
  <c r="Q6598" i="1"/>
  <c r="Q3653" i="1"/>
  <c r="Q5312" i="1"/>
  <c r="Q1932" i="1"/>
  <c r="Q3184" i="1"/>
  <c r="Q5738" i="1"/>
  <c r="Q5313" i="1"/>
  <c r="Q9820" i="1"/>
  <c r="Q8207" i="1"/>
  <c r="Q3185" i="1"/>
  <c r="Q1516" i="1"/>
  <c r="Q9821" i="1"/>
  <c r="Q8973" i="1"/>
  <c r="Q1517" i="1"/>
  <c r="Q4045" i="1"/>
  <c r="Q7419" i="1"/>
  <c r="Q8208" i="1"/>
  <c r="Q1518" i="1"/>
  <c r="Q4876" i="1"/>
  <c r="Q5739" i="1"/>
  <c r="Q3654" i="1"/>
  <c r="Q5314" i="1"/>
  <c r="Q6599" i="1"/>
  <c r="Q8974" i="1"/>
  <c r="Q1519" i="1"/>
  <c r="Q1520" i="1"/>
  <c r="Q5315" i="1"/>
  <c r="Q8601" i="1"/>
  <c r="Q7420" i="1"/>
  <c r="Q5740" i="1"/>
  <c r="Q1521" i="1"/>
  <c r="Q1933" i="1"/>
  <c r="Q7421" i="1"/>
  <c r="Q8209" i="1"/>
  <c r="Q8210" i="1"/>
  <c r="Q4877" i="1"/>
  <c r="Q8975" i="1"/>
  <c r="Q7422" i="1"/>
  <c r="Q9423" i="1"/>
  <c r="Q3655" i="1"/>
  <c r="Q4046" i="1"/>
  <c r="Q8602" i="1"/>
  <c r="Q7011" i="1"/>
  <c r="Q6157" i="1"/>
  <c r="Q4047" i="1"/>
  <c r="Q5741" i="1"/>
  <c r="Q9424" i="1"/>
  <c r="Q1934" i="1"/>
  <c r="Q7012" i="1"/>
  <c r="Q6158" i="1"/>
  <c r="Q2775" i="1"/>
  <c r="Q7423" i="1"/>
  <c r="Q4878" i="1"/>
  <c r="Q9822" i="1"/>
  <c r="Q6600" i="1"/>
  <c r="Q260" i="1"/>
  <c r="Q5742" i="1"/>
  <c r="Q1935" i="1"/>
  <c r="Q3656" i="1"/>
  <c r="Q4879" i="1"/>
  <c r="Q1936" i="1"/>
  <c r="Q9823" i="1"/>
  <c r="Q4880" i="1"/>
  <c r="Q1099" i="1"/>
  <c r="Q5316" i="1"/>
  <c r="Q6601" i="1"/>
  <c r="Q261" i="1"/>
  <c r="Q1100" i="1"/>
  <c r="Q2776" i="1"/>
  <c r="Q1101" i="1"/>
  <c r="Q4471" i="1"/>
  <c r="Q6159" i="1"/>
  <c r="Q1102" i="1"/>
  <c r="Q3186" i="1"/>
  <c r="Q4881" i="1"/>
  <c r="Q4048" i="1"/>
  <c r="Q6160" i="1"/>
  <c r="Q5317" i="1"/>
  <c r="Q262" i="1"/>
  <c r="Q3187" i="1"/>
  <c r="Q3188" i="1"/>
  <c r="Q4472" i="1"/>
  <c r="Q8603" i="1"/>
  <c r="Q6602" i="1"/>
  <c r="Q6603" i="1"/>
  <c r="Q4882" i="1"/>
  <c r="Q3189" i="1"/>
  <c r="Q1522" i="1"/>
  <c r="Q8604" i="1"/>
  <c r="Q7424" i="1"/>
  <c r="Q9425" i="1"/>
  <c r="Q7425" i="1"/>
  <c r="Q8605" i="1"/>
  <c r="Q4473" i="1"/>
  <c r="Q6604" i="1"/>
  <c r="Q7013" i="1"/>
  <c r="Q7426" i="1"/>
  <c r="Q9426" i="1"/>
  <c r="Q2375" i="1"/>
  <c r="Q2376" i="1"/>
  <c r="Q9427" i="1"/>
  <c r="Q8211" i="1"/>
  <c r="Q665" i="1"/>
  <c r="Q7427" i="1"/>
  <c r="Q3190" i="1"/>
  <c r="Q2377" i="1"/>
  <c r="Q5743" i="1"/>
  <c r="Q666" i="1"/>
  <c r="Q3657" i="1"/>
  <c r="Q7428" i="1"/>
  <c r="Q4883" i="1"/>
  <c r="Q5744" i="1"/>
  <c r="Q5318" i="1"/>
  <c r="Q667" i="1"/>
  <c r="Q4474" i="1"/>
  <c r="Q2777" i="1"/>
  <c r="Q668" i="1"/>
  <c r="Q9997" i="1"/>
  <c r="Q4884" i="1"/>
  <c r="Q2378" i="1"/>
  <c r="Q3658" i="1"/>
  <c r="Q7813" i="1"/>
  <c r="Q1103" i="1"/>
  <c r="Q5319" i="1"/>
  <c r="Q4885" i="1"/>
  <c r="Q8976" i="1"/>
  <c r="Q669" i="1"/>
  <c r="Q1523" i="1"/>
  <c r="Q4049" i="1"/>
  <c r="Q4050" i="1"/>
  <c r="Q4475" i="1"/>
  <c r="Q4476" i="1"/>
  <c r="Q3191" i="1"/>
  <c r="Q2379" i="1"/>
  <c r="Q2380" i="1"/>
  <c r="Q670" i="1"/>
  <c r="Q2381" i="1"/>
  <c r="Q8606" i="1"/>
  <c r="Q1937" i="1"/>
  <c r="Q5320" i="1"/>
  <c r="Q2382" i="1"/>
  <c r="Q1938" i="1"/>
  <c r="Q2778" i="1"/>
  <c r="Q4886" i="1"/>
  <c r="Q263" i="1"/>
  <c r="Q8212" i="1"/>
  <c r="Q7814" i="1"/>
  <c r="Q1939" i="1"/>
  <c r="Q3659" i="1"/>
  <c r="Q5321" i="1"/>
  <c r="Q9824" i="1"/>
  <c r="Q1940" i="1"/>
  <c r="Q8213" i="1"/>
  <c r="Q4887" i="1"/>
  <c r="Q264" i="1"/>
  <c r="Q4888" i="1"/>
  <c r="Q9998" i="1"/>
  <c r="Q5745" i="1"/>
  <c r="Q4889" i="1"/>
  <c r="Q3660" i="1"/>
  <c r="Q4051" i="1"/>
  <c r="Q1941" i="1"/>
  <c r="Q8607" i="1"/>
  <c r="Q265" i="1"/>
  <c r="Q4890" i="1"/>
  <c r="Q5322" i="1"/>
  <c r="Q1942" i="1"/>
  <c r="Q5323" i="1"/>
  <c r="Q9825" i="1"/>
  <c r="Q8214" i="1"/>
  <c r="Q1943" i="1"/>
  <c r="Q8608" i="1"/>
  <c r="Q1104" i="1"/>
  <c r="Q6605" i="1"/>
  <c r="Q2779" i="1"/>
  <c r="Q5324" i="1"/>
  <c r="Q1944" i="1"/>
  <c r="Q9428" i="1"/>
  <c r="Q6161" i="1"/>
  <c r="Q4052" i="1"/>
  <c r="Q2780" i="1"/>
  <c r="Q6162" i="1"/>
  <c r="Q3661" i="1"/>
  <c r="Q8609" i="1"/>
  <c r="Q9429" i="1"/>
  <c r="Q8610" i="1"/>
  <c r="Q2781" i="1"/>
  <c r="Q8215" i="1"/>
  <c r="Q6163" i="1"/>
  <c r="Q5746" i="1"/>
  <c r="Q2782" i="1"/>
  <c r="Q1105" i="1"/>
  <c r="Q5747" i="1"/>
  <c r="Q7815" i="1"/>
  <c r="Q2783" i="1"/>
  <c r="Q7429" i="1"/>
  <c r="Q2383" i="1"/>
  <c r="Q8216" i="1"/>
  <c r="Q8217" i="1"/>
  <c r="Q3662" i="1"/>
  <c r="Q7430" i="1"/>
  <c r="Q1945" i="1"/>
  <c r="Q1524" i="1"/>
  <c r="Q8611" i="1"/>
  <c r="Q8977" i="1"/>
  <c r="Q1106" i="1"/>
  <c r="Q8218" i="1"/>
  <c r="Q2784" i="1"/>
  <c r="Q7014" i="1"/>
  <c r="Q7816" i="1"/>
  <c r="Q5748" i="1"/>
  <c r="Q2384" i="1"/>
  <c r="Q6606" i="1"/>
  <c r="Q6164" i="1"/>
  <c r="Q3192" i="1"/>
  <c r="Q8612" i="1"/>
  <c r="Q9826" i="1"/>
  <c r="Q3663" i="1"/>
  <c r="Q266" i="1"/>
  <c r="Q7015" i="1"/>
  <c r="Q9827" i="1"/>
  <c r="Q4477" i="1"/>
  <c r="Q5749" i="1"/>
  <c r="Q2785" i="1"/>
  <c r="Q4891" i="1"/>
  <c r="Q2385" i="1"/>
  <c r="Q5325" i="1"/>
  <c r="Q4053" i="1"/>
  <c r="Q4054" i="1"/>
  <c r="Q2786" i="1"/>
  <c r="Q3193" i="1"/>
  <c r="Q5326" i="1"/>
  <c r="Q9828" i="1"/>
  <c r="Q267" i="1"/>
  <c r="Q9829" i="1"/>
  <c r="Q8978" i="1"/>
  <c r="Q4478" i="1"/>
  <c r="Q4479" i="1"/>
  <c r="Q4480" i="1"/>
  <c r="Q3664" i="1"/>
  <c r="Q268" i="1"/>
  <c r="Q1107" i="1"/>
  <c r="Q6607" i="1"/>
  <c r="Q1108" i="1"/>
  <c r="Q9430" i="1"/>
  <c r="Q269" i="1"/>
  <c r="Q3194" i="1"/>
  <c r="Q3195" i="1"/>
  <c r="Q7016" i="1"/>
  <c r="Q2386" i="1"/>
  <c r="Q671" i="1"/>
  <c r="Q3196" i="1"/>
  <c r="Q9830" i="1"/>
  <c r="Q2387" i="1"/>
  <c r="Q9831" i="1"/>
  <c r="Q9832" i="1"/>
  <c r="Q5750" i="1"/>
  <c r="Q6608" i="1"/>
  <c r="Q2388" i="1"/>
  <c r="Q1525" i="1"/>
  <c r="Q8219" i="1"/>
  <c r="Q672" i="1"/>
  <c r="Q7431" i="1"/>
  <c r="Q7432" i="1"/>
  <c r="Q8613" i="1"/>
  <c r="Q8979" i="1"/>
  <c r="Q3197" i="1"/>
  <c r="Q673" i="1"/>
  <c r="Q8220" i="1"/>
  <c r="Q8980" i="1"/>
  <c r="Q2389" i="1"/>
  <c r="Q2390" i="1"/>
  <c r="Q5751" i="1"/>
  <c r="Q9833" i="1"/>
  <c r="Q8614" i="1"/>
  <c r="Q1946" i="1"/>
  <c r="Q7433" i="1"/>
  <c r="Q5327" i="1"/>
  <c r="Q1947" i="1"/>
  <c r="Q4481" i="1"/>
  <c r="Q3665" i="1"/>
  <c r="Q1109" i="1"/>
  <c r="Q4892" i="1"/>
  <c r="Q8615" i="1"/>
  <c r="Q7017" i="1"/>
  <c r="Q3198" i="1"/>
  <c r="Q8616" i="1"/>
  <c r="Q3666" i="1"/>
  <c r="Q8981" i="1"/>
  <c r="Q270" i="1"/>
  <c r="Q3667" i="1"/>
  <c r="Q5328" i="1"/>
  <c r="Q2787" i="1"/>
  <c r="Q2788" i="1"/>
  <c r="Q8617" i="1"/>
  <c r="Q6609" i="1"/>
  <c r="Q6165" i="1"/>
  <c r="Q7018" i="1"/>
  <c r="Q7434" i="1"/>
  <c r="Q7019" i="1"/>
  <c r="Q9834" i="1"/>
  <c r="Q2789" i="1"/>
  <c r="Q1948" i="1"/>
  <c r="Q7817" i="1"/>
  <c r="Q5752" i="1"/>
  <c r="Q1110" i="1"/>
  <c r="Q4482" i="1"/>
  <c r="Q8618" i="1"/>
  <c r="Q2391" i="1"/>
  <c r="Q8619" i="1"/>
  <c r="Q8221" i="1"/>
  <c r="Q9999" i="1"/>
  <c r="Q6166" i="1"/>
  <c r="Q8982" i="1"/>
  <c r="Q7818" i="1"/>
  <c r="Q3668" i="1"/>
  <c r="Q8620" i="1"/>
  <c r="Q1949" i="1"/>
  <c r="Q6167" i="1"/>
  <c r="Q3669" i="1"/>
  <c r="Q4483" i="1"/>
  <c r="Q4893" i="1"/>
  <c r="Q2790" i="1"/>
  <c r="Q1111" i="1"/>
  <c r="Q7435" i="1"/>
  <c r="Q3670" i="1"/>
  <c r="Q2791" i="1"/>
  <c r="Q3199" i="1"/>
  <c r="Q3671" i="1"/>
  <c r="Q7819" i="1"/>
  <c r="Q4055" i="1"/>
  <c r="Q9835" i="1"/>
  <c r="Q9431" i="1"/>
  <c r="Q3200" i="1"/>
  <c r="Q2792" i="1"/>
  <c r="Q6168" i="1"/>
  <c r="Q9836" i="1"/>
  <c r="Q674" i="1"/>
  <c r="Q5753" i="1"/>
  <c r="Q9432" i="1"/>
  <c r="Q2793" i="1"/>
  <c r="Q2794" i="1"/>
  <c r="Q1950" i="1"/>
  <c r="Q8222" i="1"/>
  <c r="Q6610" i="1"/>
  <c r="Q2795" i="1"/>
  <c r="Q5754" i="1"/>
  <c r="Q8621" i="1"/>
  <c r="Q4484" i="1"/>
  <c r="Q8223" i="1"/>
  <c r="Q2796" i="1"/>
  <c r="Q2797" i="1"/>
  <c r="Q2798" i="1"/>
  <c r="Q5755" i="1"/>
  <c r="Q7020" i="1"/>
  <c r="Q8224" i="1"/>
  <c r="Q675" i="1"/>
  <c r="Q7021" i="1"/>
  <c r="Q9433" i="1"/>
  <c r="Q5329" i="1"/>
  <c r="Q4485" i="1"/>
  <c r="Q2392" i="1"/>
  <c r="Q5330" i="1"/>
  <c r="Q6169" i="1"/>
  <c r="Q9434" i="1"/>
  <c r="Q4486" i="1"/>
  <c r="Q9435" i="1"/>
  <c r="Q7436" i="1"/>
  <c r="Q8622" i="1"/>
  <c r="Q2799" i="1"/>
  <c r="Q1112" i="1"/>
  <c r="Q4894" i="1"/>
  <c r="Q10000" i="1"/>
  <c r="Q8623" i="1"/>
  <c r="Q2800" i="1"/>
  <c r="Q7437" i="1"/>
  <c r="Q5331" i="1"/>
  <c r="Q7438" i="1"/>
  <c r="Q4056" i="1"/>
  <c r="Q2393" i="1"/>
  <c r="Q7439" i="1"/>
  <c r="Q2801" i="1"/>
  <c r="Q6170" i="1"/>
  <c r="Q2394" i="1"/>
  <c r="Q2802" i="1"/>
  <c r="Q1526" i="1"/>
  <c r="Q4895" i="1"/>
  <c r="Q2395" i="1"/>
  <c r="Q4057" i="1"/>
  <c r="Q271" i="1"/>
  <c r="Q1113" i="1"/>
  <c r="Q1527" i="1"/>
  <c r="Q1528" i="1"/>
  <c r="Q5756" i="1"/>
  <c r="Q2396" i="1"/>
  <c r="Q7440" i="1"/>
  <c r="Q4487" i="1"/>
  <c r="Q7441" i="1"/>
  <c r="Q8983" i="1"/>
  <c r="Q1114" i="1"/>
  <c r="Q7022" i="1"/>
  <c r="Q2397" i="1"/>
  <c r="Q7023" i="1"/>
  <c r="Q8624" i="1"/>
  <c r="Q2803" i="1"/>
  <c r="Q676" i="1"/>
  <c r="Q2398" i="1"/>
  <c r="Q7820" i="1"/>
  <c r="Q9837" i="1"/>
  <c r="Q4896" i="1"/>
  <c r="Q9436" i="1"/>
  <c r="Q7821" i="1"/>
  <c r="Q9437" i="1"/>
  <c r="Q6171" i="1"/>
  <c r="Q3201" i="1"/>
  <c r="Q8225" i="1"/>
  <c r="Q4058" i="1"/>
  <c r="Q7442" i="1"/>
  <c r="Q6172" i="1"/>
  <c r="Q2399" i="1"/>
  <c r="Q3672" i="1"/>
  <c r="Q1951" i="1"/>
  <c r="Q8625" i="1"/>
  <c r="Q272" i="1"/>
  <c r="Q6611" i="1"/>
  <c r="Q677" i="1"/>
  <c r="Q6612" i="1"/>
  <c r="Q5757" i="1"/>
  <c r="Q8984" i="1"/>
  <c r="Q8626" i="1"/>
  <c r="Q7024" i="1"/>
  <c r="Q5332" i="1"/>
  <c r="Q7025" i="1"/>
  <c r="Q1952" i="1"/>
  <c r="Q3673" i="1"/>
  <c r="Q10001" i="1"/>
  <c r="Q1529" i="1"/>
  <c r="Q4059" i="1"/>
  <c r="Q8985" i="1"/>
  <c r="Q3202" i="1"/>
  <c r="Q3674" i="1"/>
  <c r="Q3203" i="1"/>
  <c r="Q3204" i="1"/>
  <c r="Q678" i="1"/>
  <c r="Q6613" i="1"/>
  <c r="Q8986" i="1"/>
  <c r="Q4060" i="1"/>
  <c r="Q8226" i="1"/>
  <c r="Q4061" i="1"/>
  <c r="Q5758" i="1"/>
  <c r="Q7822" i="1"/>
  <c r="Q4897" i="1"/>
  <c r="Q8627" i="1"/>
  <c r="Q8227" i="1"/>
  <c r="Q8987" i="1"/>
  <c r="Q7443" i="1"/>
  <c r="Q1115" i="1"/>
  <c r="Q2804" i="1"/>
  <c r="Q9438" i="1"/>
  <c r="Q2805" i="1"/>
  <c r="Q1116" i="1"/>
  <c r="Q3675" i="1"/>
  <c r="Q4062" i="1"/>
  <c r="Q7823" i="1"/>
  <c r="Q6614" i="1"/>
  <c r="Q3205" i="1"/>
  <c r="Q1530" i="1"/>
  <c r="Q9439" i="1"/>
  <c r="Q2806" i="1"/>
  <c r="Q6173" i="1"/>
  <c r="Q1531" i="1"/>
  <c r="Q1953" i="1"/>
  <c r="Q5333" i="1"/>
  <c r="Q4063" i="1"/>
  <c r="Q3676" i="1"/>
  <c r="Q9838" i="1"/>
  <c r="Q1117" i="1"/>
  <c r="Q7824" i="1"/>
  <c r="Q8988" i="1"/>
  <c r="Q7444" i="1"/>
  <c r="Q4064" i="1"/>
  <c r="Q9440" i="1"/>
  <c r="Q273" i="1"/>
  <c r="Q4065" i="1"/>
  <c r="Q9839" i="1"/>
  <c r="Q2400" i="1"/>
  <c r="Q274" i="1"/>
  <c r="Q3206" i="1"/>
  <c r="Q7445" i="1"/>
  <c r="Q3677" i="1"/>
  <c r="Q1954" i="1"/>
  <c r="Q3678" i="1"/>
  <c r="Q7825" i="1"/>
  <c r="Q1532" i="1"/>
  <c r="Q4066" i="1"/>
  <c r="Q3679" i="1"/>
  <c r="Q8989" i="1"/>
  <c r="Q275" i="1"/>
  <c r="Q6174" i="1"/>
  <c r="Q276" i="1"/>
  <c r="Q8628" i="1"/>
  <c r="Q1533" i="1"/>
  <c r="Q7826" i="1"/>
  <c r="Q4488" i="1"/>
  <c r="Q3680" i="1"/>
  <c r="Q8990" i="1"/>
  <c r="Q6175" i="1"/>
  <c r="Q7827" i="1"/>
  <c r="Q1118" i="1"/>
  <c r="Q6615" i="1"/>
  <c r="Q1955" i="1"/>
  <c r="Q3681" i="1"/>
  <c r="Q7026" i="1"/>
  <c r="Q8991" i="1"/>
  <c r="Q8992" i="1"/>
  <c r="Q4489" i="1"/>
  <c r="Q1956" i="1"/>
  <c r="Q679" i="1"/>
  <c r="Q1119" i="1"/>
  <c r="Q3682" i="1"/>
  <c r="Q9441" i="1"/>
  <c r="Q7446" i="1"/>
  <c r="Q9840" i="1"/>
  <c r="Q3207" i="1"/>
  <c r="Q2807" i="1"/>
  <c r="Q4067" i="1"/>
  <c r="Q5759" i="1"/>
  <c r="Q8629" i="1"/>
  <c r="Q6176" i="1"/>
  <c r="Q1957" i="1"/>
  <c r="Q2808" i="1"/>
  <c r="Q2401" i="1"/>
  <c r="Q1120" i="1"/>
  <c r="Q1121" i="1"/>
  <c r="Q6177" i="1"/>
  <c r="Q6616" i="1"/>
  <c r="Q8630" i="1"/>
  <c r="Q1534" i="1"/>
  <c r="Q4068" i="1"/>
  <c r="Q3683" i="1"/>
  <c r="Q7027" i="1"/>
  <c r="Q2809" i="1"/>
  <c r="Q2402" i="1"/>
  <c r="Q1122" i="1"/>
  <c r="Q680" i="1"/>
  <c r="Q1958" i="1"/>
  <c r="Q8993" i="1"/>
  <c r="Q4898" i="1"/>
  <c r="Q8228" i="1"/>
  <c r="Q1123" i="1"/>
  <c r="Q2403" i="1"/>
  <c r="Q9841" i="1"/>
  <c r="Q8229" i="1"/>
  <c r="Q8994" i="1"/>
  <c r="Q8995" i="1"/>
  <c r="Q681" i="1"/>
  <c r="Q1124" i="1"/>
  <c r="Q2810" i="1"/>
  <c r="Q4899" i="1"/>
  <c r="Q277" i="1"/>
  <c r="Q1125" i="1"/>
  <c r="Q278" i="1"/>
  <c r="Q7028" i="1"/>
  <c r="Q2811" i="1"/>
  <c r="Q5760" i="1"/>
  <c r="Q682" i="1"/>
  <c r="Q9842" i="1"/>
  <c r="Q6617" i="1"/>
  <c r="Q9843" i="1"/>
  <c r="Q279" i="1"/>
  <c r="P2404" i="1"/>
  <c r="P280" i="1"/>
  <c r="P2812" i="1"/>
  <c r="P7029" i="1"/>
  <c r="P7030" i="1"/>
  <c r="P8631" i="1"/>
  <c r="P3684" i="1"/>
  <c r="P2" i="1"/>
  <c r="P2813" i="1"/>
  <c r="P1959" i="1"/>
  <c r="P9442" i="1"/>
  <c r="P281" i="1"/>
  <c r="P5334" i="1"/>
  <c r="P8230" i="1"/>
  <c r="P2814" i="1"/>
  <c r="P3" i="1"/>
  <c r="P5761" i="1"/>
  <c r="P1535" i="1"/>
  <c r="P4" i="1"/>
  <c r="P1126" i="1"/>
  <c r="P9443" i="1"/>
  <c r="P683" i="1"/>
  <c r="P282" i="1"/>
  <c r="P1960" i="1"/>
  <c r="P6618" i="1"/>
  <c r="P4069" i="1"/>
  <c r="P1536" i="1"/>
  <c r="P684" i="1"/>
  <c r="P6178" i="1"/>
  <c r="P4490" i="1"/>
  <c r="P1537" i="1"/>
  <c r="P8231" i="1"/>
  <c r="P5762" i="1"/>
  <c r="P1961" i="1"/>
  <c r="P5" i="1"/>
  <c r="P685" i="1"/>
  <c r="P6" i="1"/>
  <c r="P1538" i="1"/>
  <c r="P686" i="1"/>
  <c r="P1962" i="1"/>
  <c r="P3685" i="1"/>
  <c r="P1127" i="1"/>
  <c r="P5763" i="1"/>
  <c r="P7447" i="1"/>
  <c r="P1963" i="1"/>
  <c r="P283" i="1"/>
  <c r="P7828" i="1"/>
  <c r="P7448" i="1"/>
  <c r="P7829" i="1"/>
  <c r="P8996" i="1"/>
  <c r="P8632" i="1"/>
  <c r="P3208" i="1"/>
  <c r="P5764" i="1"/>
  <c r="P1964" i="1"/>
  <c r="P7" i="1"/>
  <c r="P7830" i="1"/>
  <c r="P8" i="1"/>
  <c r="P1128" i="1"/>
  <c r="P9444" i="1"/>
  <c r="P6619" i="1"/>
  <c r="P4070" i="1"/>
  <c r="P9844" i="1"/>
  <c r="P3209" i="1"/>
  <c r="P8997" i="1"/>
  <c r="P1129" i="1"/>
  <c r="P9845" i="1"/>
  <c r="P9846" i="1"/>
  <c r="P5335" i="1"/>
  <c r="P4491" i="1"/>
  <c r="P2405" i="1"/>
  <c r="P7449" i="1"/>
  <c r="P8232" i="1"/>
  <c r="P8633" i="1"/>
  <c r="P4900" i="1"/>
  <c r="P3210" i="1"/>
  <c r="P4901" i="1"/>
  <c r="P5336" i="1"/>
  <c r="P2815" i="1"/>
  <c r="P1130" i="1"/>
  <c r="P9445" i="1"/>
  <c r="P1539" i="1"/>
  <c r="P4492" i="1"/>
  <c r="P5765" i="1"/>
  <c r="P5337" i="1"/>
  <c r="P6179" i="1"/>
  <c r="P1965" i="1"/>
  <c r="P4493" i="1"/>
  <c r="P7031" i="1"/>
  <c r="P9" i="1"/>
  <c r="P6180" i="1"/>
  <c r="P687" i="1"/>
  <c r="P3686" i="1"/>
  <c r="P4071" i="1"/>
  <c r="P1966" i="1"/>
  <c r="P7032" i="1"/>
  <c r="P4072" i="1"/>
  <c r="P2406" i="1"/>
  <c r="P1131" i="1"/>
  <c r="P1540" i="1"/>
  <c r="P4073" i="1"/>
  <c r="P5766" i="1"/>
  <c r="P6620" i="1"/>
  <c r="P7033" i="1"/>
  <c r="P7450" i="1"/>
  <c r="P8634" i="1"/>
  <c r="P688" i="1"/>
  <c r="P1132" i="1"/>
  <c r="P4902" i="1"/>
  <c r="P2816" i="1"/>
  <c r="P10" i="1"/>
  <c r="P6621" i="1"/>
  <c r="P689" i="1"/>
  <c r="P4903" i="1"/>
  <c r="P8635" i="1"/>
  <c r="P11" i="1"/>
  <c r="P1967" i="1"/>
  <c r="P5338" i="1"/>
  <c r="P3687" i="1"/>
  <c r="P9847" i="1"/>
  <c r="P6181" i="1"/>
  <c r="P8636" i="1"/>
  <c r="P8998" i="1"/>
  <c r="P5767" i="1"/>
  <c r="P12" i="1"/>
  <c r="P2407" i="1"/>
  <c r="P4494" i="1"/>
  <c r="P6622" i="1"/>
  <c r="P8233" i="1"/>
  <c r="P6623" i="1"/>
  <c r="P1968" i="1"/>
  <c r="P8999" i="1"/>
  <c r="P7831" i="1"/>
  <c r="P1541" i="1"/>
  <c r="P1133" i="1"/>
  <c r="P4074" i="1"/>
  <c r="P1134" i="1"/>
  <c r="P9446" i="1"/>
  <c r="P5768" i="1"/>
  <c r="P8234" i="1"/>
  <c r="P4075" i="1"/>
  <c r="P13" i="1"/>
  <c r="P7832" i="1"/>
  <c r="P1542" i="1"/>
  <c r="P7034" i="1"/>
  <c r="P1135" i="1"/>
  <c r="P8235" i="1"/>
  <c r="P3688" i="1"/>
  <c r="P9447" i="1"/>
  <c r="P2408" i="1"/>
  <c r="P4495" i="1"/>
  <c r="P4076" i="1"/>
  <c r="P1969" i="1"/>
  <c r="P284" i="1"/>
  <c r="P1136" i="1"/>
  <c r="P9448" i="1"/>
  <c r="P5339" i="1"/>
  <c r="P3211" i="1"/>
  <c r="P7035" i="1"/>
  <c r="P4496" i="1"/>
  <c r="P4497" i="1"/>
  <c r="P285" i="1"/>
  <c r="P4498" i="1"/>
  <c r="P7036" i="1"/>
  <c r="P5769" i="1"/>
  <c r="P14" i="1"/>
  <c r="P4904" i="1"/>
  <c r="P4499" i="1"/>
  <c r="P5770" i="1"/>
  <c r="P1543" i="1"/>
  <c r="P2409" i="1"/>
  <c r="P4077" i="1"/>
  <c r="P9449" i="1"/>
  <c r="P7037" i="1"/>
  <c r="P7451" i="1"/>
  <c r="P2817" i="1"/>
  <c r="P9848" i="1"/>
  <c r="P15" i="1"/>
  <c r="P4078" i="1"/>
  <c r="P9450" i="1"/>
  <c r="P6182" i="1"/>
  <c r="P5340" i="1"/>
  <c r="P6183" i="1"/>
  <c r="P1137" i="1"/>
  <c r="P4079" i="1"/>
  <c r="P2410" i="1"/>
  <c r="P3689" i="1"/>
  <c r="P6184" i="1"/>
  <c r="P4080" i="1"/>
  <c r="P5771" i="1"/>
  <c r="P1544" i="1"/>
  <c r="P6624" i="1"/>
  <c r="P7452" i="1"/>
  <c r="P3212" i="1"/>
  <c r="P9000" i="1"/>
  <c r="P4081" i="1"/>
  <c r="P4905" i="1"/>
  <c r="P7038" i="1"/>
  <c r="P2818" i="1"/>
  <c r="P1545" i="1"/>
  <c r="P4082" i="1"/>
  <c r="P2411" i="1"/>
  <c r="P6185" i="1"/>
  <c r="P4906" i="1"/>
  <c r="P9451" i="1"/>
  <c r="P9001" i="1"/>
  <c r="P2412" i="1"/>
  <c r="P3213" i="1"/>
  <c r="P1138" i="1"/>
  <c r="P690" i="1"/>
  <c r="P16" i="1"/>
  <c r="P4500" i="1"/>
  <c r="P9002" i="1"/>
  <c r="P9452" i="1"/>
  <c r="P9003" i="1"/>
  <c r="P7039" i="1"/>
  <c r="P3214" i="1"/>
  <c r="P5341" i="1"/>
  <c r="P7833" i="1"/>
  <c r="P5772" i="1"/>
  <c r="P7453" i="1"/>
  <c r="P3215" i="1"/>
  <c r="P6186" i="1"/>
  <c r="P8637" i="1"/>
  <c r="P7834" i="1"/>
  <c r="P2819" i="1"/>
  <c r="P5342" i="1"/>
  <c r="P3690" i="1"/>
  <c r="P7454" i="1"/>
  <c r="P17" i="1"/>
  <c r="P8236" i="1"/>
  <c r="P1546" i="1"/>
  <c r="P6187" i="1"/>
  <c r="P8237" i="1"/>
  <c r="P9849" i="1"/>
  <c r="P9004" i="1"/>
  <c r="P4083" i="1"/>
  <c r="P8638" i="1"/>
  <c r="P4907" i="1"/>
  <c r="P4501" i="1"/>
  <c r="P8639" i="1"/>
  <c r="P286" i="1"/>
  <c r="P18" i="1"/>
  <c r="P2820" i="1"/>
  <c r="P19" i="1"/>
  <c r="P6625" i="1"/>
  <c r="P3216" i="1"/>
  <c r="P1139" i="1"/>
  <c r="P1970" i="1"/>
  <c r="P1140" i="1"/>
  <c r="P1141" i="1"/>
  <c r="P5773" i="1"/>
  <c r="P7040" i="1"/>
  <c r="P5774" i="1"/>
  <c r="P7041" i="1"/>
  <c r="P20" i="1"/>
  <c r="P1142" i="1"/>
  <c r="P4908" i="1"/>
  <c r="P4084" i="1"/>
  <c r="P4502" i="1"/>
  <c r="P4909" i="1"/>
  <c r="P4503" i="1"/>
  <c r="P4504" i="1"/>
  <c r="P287" i="1"/>
  <c r="P7455" i="1"/>
  <c r="P9005" i="1"/>
  <c r="P3691" i="1"/>
  <c r="P1143" i="1"/>
  <c r="P1971" i="1"/>
  <c r="P4505" i="1"/>
  <c r="P7042" i="1"/>
  <c r="P7835" i="1"/>
  <c r="P4085" i="1"/>
  <c r="P4506" i="1"/>
  <c r="P1972" i="1"/>
  <c r="P6188" i="1"/>
  <c r="P2821" i="1"/>
  <c r="P4910" i="1"/>
  <c r="P7456" i="1"/>
  <c r="P5775" i="1"/>
  <c r="P5343" i="1"/>
  <c r="P3217" i="1"/>
  <c r="P1144" i="1"/>
  <c r="P8640" i="1"/>
  <c r="P4086" i="1"/>
  <c r="P4087" i="1"/>
  <c r="P691" i="1"/>
  <c r="P6189" i="1"/>
  <c r="P2413" i="1"/>
  <c r="P5344" i="1"/>
  <c r="P288" i="1"/>
  <c r="P7836" i="1"/>
  <c r="P692" i="1"/>
  <c r="P4507" i="1"/>
  <c r="P8238" i="1"/>
  <c r="P2822" i="1"/>
  <c r="P4088" i="1"/>
  <c r="P4089" i="1"/>
  <c r="P2414" i="1"/>
  <c r="P4090" i="1"/>
  <c r="P1547" i="1"/>
  <c r="P4091" i="1"/>
  <c r="P9850" i="1"/>
  <c r="P693" i="1"/>
  <c r="P6626" i="1"/>
  <c r="P8239" i="1"/>
  <c r="P7043" i="1"/>
  <c r="P289" i="1"/>
  <c r="P4911" i="1"/>
  <c r="P3218" i="1"/>
  <c r="P3219" i="1"/>
  <c r="P1973" i="1"/>
  <c r="P9453" i="1"/>
  <c r="P7044" i="1"/>
  <c r="P5345" i="1"/>
  <c r="P2415" i="1"/>
  <c r="P8240" i="1"/>
  <c r="P4508" i="1"/>
  <c r="P1974" i="1"/>
  <c r="P694" i="1"/>
  <c r="P9454" i="1"/>
  <c r="P3220" i="1"/>
  <c r="P9851" i="1"/>
  <c r="P5346" i="1"/>
  <c r="P4912" i="1"/>
  <c r="P8241" i="1"/>
  <c r="P8242" i="1"/>
  <c r="P4509" i="1"/>
  <c r="P1145" i="1"/>
  <c r="P6190" i="1"/>
  <c r="P1975" i="1"/>
  <c r="P2823" i="1"/>
  <c r="P3221" i="1"/>
  <c r="P6191" i="1"/>
  <c r="P1976" i="1"/>
  <c r="P1146" i="1"/>
  <c r="P21" i="1"/>
  <c r="P7045" i="1"/>
  <c r="P8641" i="1"/>
  <c r="P5776" i="1"/>
  <c r="P8642" i="1"/>
  <c r="P8243" i="1"/>
  <c r="P1977" i="1"/>
  <c r="P9852" i="1"/>
  <c r="P3222" i="1"/>
  <c r="P290" i="1"/>
  <c r="P1978" i="1"/>
  <c r="P5347" i="1"/>
  <c r="P1548" i="1"/>
  <c r="P4913" i="1"/>
  <c r="P1979" i="1"/>
  <c r="P1147" i="1"/>
  <c r="P5348" i="1"/>
  <c r="P3692" i="1"/>
  <c r="P7837" i="1"/>
  <c r="P5777" i="1"/>
  <c r="P6192" i="1"/>
  <c r="P7838" i="1"/>
  <c r="P3223" i="1"/>
  <c r="P8643" i="1"/>
  <c r="P6627" i="1"/>
  <c r="P3693" i="1"/>
  <c r="P7839" i="1"/>
  <c r="P9006" i="1"/>
  <c r="P22" i="1"/>
  <c r="P8644" i="1"/>
  <c r="P7457" i="1"/>
  <c r="P6628" i="1"/>
  <c r="P3224" i="1"/>
  <c r="P6629" i="1"/>
  <c r="P4914" i="1"/>
  <c r="P3694" i="1"/>
  <c r="P6630" i="1"/>
  <c r="P9853" i="1"/>
  <c r="P4915" i="1"/>
  <c r="P3225" i="1"/>
  <c r="P3695" i="1"/>
  <c r="P9007" i="1"/>
  <c r="P23" i="1"/>
  <c r="P1980" i="1"/>
  <c r="P291" i="1"/>
  <c r="P4092" i="1"/>
  <c r="P292" i="1"/>
  <c r="P2416" i="1"/>
  <c r="P5349" i="1"/>
  <c r="P8645" i="1"/>
  <c r="P4093" i="1"/>
  <c r="P1981" i="1"/>
  <c r="P4916" i="1"/>
  <c r="P6193" i="1"/>
  <c r="P7840" i="1"/>
  <c r="P3226" i="1"/>
  <c r="P2824" i="1"/>
  <c r="P1982" i="1"/>
  <c r="P1983" i="1"/>
  <c r="P293" i="1"/>
  <c r="P1148" i="1"/>
  <c r="P5350" i="1"/>
  <c r="P6194" i="1"/>
  <c r="P4510" i="1"/>
  <c r="P695" i="1"/>
  <c r="P8646" i="1"/>
  <c r="P1149" i="1"/>
  <c r="P8647" i="1"/>
  <c r="P5351" i="1"/>
  <c r="P3696" i="1"/>
  <c r="P9008" i="1"/>
  <c r="P3697" i="1"/>
  <c r="P294" i="1"/>
  <c r="P4917" i="1"/>
  <c r="P9455" i="1"/>
  <c r="P8244" i="1"/>
  <c r="P696" i="1"/>
  <c r="P8245" i="1"/>
  <c r="P3698" i="1"/>
  <c r="P7841" i="1"/>
  <c r="P9456" i="1"/>
  <c r="P24" i="1"/>
  <c r="P4094" i="1"/>
  <c r="P697" i="1"/>
  <c r="P1549" i="1"/>
  <c r="P7842" i="1"/>
  <c r="P4095" i="1"/>
  <c r="P4511" i="1"/>
  <c r="P3699" i="1"/>
  <c r="P698" i="1"/>
  <c r="P5352" i="1"/>
  <c r="P5778" i="1"/>
  <c r="P2825" i="1"/>
  <c r="P3700" i="1"/>
  <c r="P3227" i="1"/>
  <c r="P6195" i="1"/>
  <c r="P4096" i="1"/>
  <c r="P8648" i="1"/>
  <c r="P6196" i="1"/>
  <c r="P6197" i="1"/>
  <c r="P6631" i="1"/>
  <c r="P4097" i="1"/>
  <c r="P7046" i="1"/>
  <c r="P7458" i="1"/>
  <c r="P4918" i="1"/>
  <c r="P2417" i="1"/>
  <c r="P2418" i="1"/>
  <c r="P6632" i="1"/>
  <c r="P1550" i="1"/>
  <c r="P9009" i="1"/>
  <c r="P6198" i="1"/>
  <c r="P3701" i="1"/>
  <c r="P4512" i="1"/>
  <c r="P8649" i="1"/>
  <c r="P9010" i="1"/>
  <c r="P3228" i="1"/>
  <c r="P7843" i="1"/>
  <c r="P9011" i="1"/>
  <c r="P2826" i="1"/>
  <c r="P6199" i="1"/>
  <c r="P4513" i="1"/>
  <c r="P295" i="1"/>
  <c r="P7047" i="1"/>
  <c r="P9457" i="1"/>
  <c r="P6200" i="1"/>
  <c r="P6633" i="1"/>
  <c r="P6634" i="1"/>
  <c r="P9854" i="1"/>
  <c r="P1984" i="1"/>
  <c r="P9012" i="1"/>
  <c r="P9013" i="1"/>
  <c r="P8650" i="1"/>
  <c r="P2827" i="1"/>
  <c r="P6201" i="1"/>
  <c r="P2828" i="1"/>
  <c r="P2419" i="1"/>
  <c r="P25" i="1"/>
  <c r="P296" i="1"/>
  <c r="P1551" i="1"/>
  <c r="P8246" i="1"/>
  <c r="P297" i="1"/>
  <c r="P2829" i="1"/>
  <c r="P2830" i="1"/>
  <c r="P4514" i="1"/>
  <c r="P8651" i="1"/>
  <c r="P2831" i="1"/>
  <c r="P1552" i="1"/>
  <c r="P6635" i="1"/>
  <c r="P1150" i="1"/>
  <c r="P3702" i="1"/>
  <c r="P1553" i="1"/>
  <c r="P1985" i="1"/>
  <c r="P1986" i="1"/>
  <c r="P2832" i="1"/>
  <c r="P4515" i="1"/>
  <c r="P6202" i="1"/>
  <c r="P2833" i="1"/>
  <c r="P298" i="1"/>
  <c r="P7459" i="1"/>
  <c r="P4098" i="1"/>
  <c r="P3703" i="1"/>
  <c r="P299" i="1"/>
  <c r="P2834" i="1"/>
  <c r="P7844" i="1"/>
  <c r="P9855" i="1"/>
  <c r="P5779" i="1"/>
  <c r="P2835" i="1"/>
  <c r="P1987" i="1"/>
  <c r="P1988" i="1"/>
  <c r="P6636" i="1"/>
  <c r="P4099" i="1"/>
  <c r="P4516" i="1"/>
  <c r="P5780" i="1"/>
  <c r="P1989" i="1"/>
  <c r="P4100" i="1"/>
  <c r="P5781" i="1"/>
  <c r="P4919" i="1"/>
  <c r="P3229" i="1"/>
  <c r="P9014" i="1"/>
  <c r="P300" i="1"/>
  <c r="P7845" i="1"/>
  <c r="P4517" i="1"/>
  <c r="P4518" i="1"/>
  <c r="P1554" i="1"/>
  <c r="P2420" i="1"/>
  <c r="P2421" i="1"/>
  <c r="P7846" i="1"/>
  <c r="P1990" i="1"/>
  <c r="P3230" i="1"/>
  <c r="P9458" i="1"/>
  <c r="P5782" i="1"/>
  <c r="P2836" i="1"/>
  <c r="P7048" i="1"/>
  <c r="P5353" i="1"/>
  <c r="P699" i="1"/>
  <c r="P4519" i="1"/>
  <c r="P9856" i="1"/>
  <c r="P5354" i="1"/>
  <c r="P4520" i="1"/>
  <c r="P301" i="1"/>
  <c r="P8652" i="1"/>
  <c r="P9015" i="1"/>
  <c r="P6203" i="1"/>
  <c r="P9016" i="1"/>
  <c r="P6637" i="1"/>
  <c r="P9017" i="1"/>
  <c r="P1151" i="1"/>
  <c r="P6638" i="1"/>
  <c r="P4101" i="1"/>
  <c r="P5783" i="1"/>
  <c r="P5355" i="1"/>
  <c r="P302" i="1"/>
  <c r="P1991" i="1"/>
  <c r="P7049" i="1"/>
  <c r="P5784" i="1"/>
  <c r="P4102" i="1"/>
  <c r="P7050" i="1"/>
  <c r="P6639" i="1"/>
  <c r="P7847" i="1"/>
  <c r="P8653" i="1"/>
  <c r="P700" i="1"/>
  <c r="P303" i="1"/>
  <c r="P8247" i="1"/>
  <c r="P5356" i="1"/>
  <c r="P26" i="1"/>
  <c r="P6204" i="1"/>
  <c r="P4103" i="1"/>
  <c r="P3704" i="1"/>
  <c r="P3705" i="1"/>
  <c r="P1152" i="1"/>
  <c r="P7460" i="1"/>
  <c r="P3231" i="1"/>
  <c r="P7461" i="1"/>
  <c r="P5357" i="1"/>
  <c r="P4104" i="1"/>
  <c r="P7462" i="1"/>
  <c r="P1555" i="1"/>
  <c r="P1556" i="1"/>
  <c r="P3232" i="1"/>
  <c r="P5785" i="1"/>
  <c r="P9018" i="1"/>
  <c r="P1557" i="1"/>
  <c r="P27" i="1"/>
  <c r="P4920" i="1"/>
  <c r="P4921" i="1"/>
  <c r="P8654" i="1"/>
  <c r="P2837" i="1"/>
  <c r="P9857" i="1"/>
  <c r="P8248" i="1"/>
  <c r="P6205" i="1"/>
  <c r="P1558" i="1"/>
  <c r="P1559" i="1"/>
  <c r="P5786" i="1"/>
  <c r="P4521" i="1"/>
  <c r="P28" i="1"/>
  <c r="P2838" i="1"/>
  <c r="P5787" i="1"/>
  <c r="P4522" i="1"/>
  <c r="P2839" i="1"/>
  <c r="P8249" i="1"/>
  <c r="P5788" i="1"/>
  <c r="P5789" i="1"/>
  <c r="P7463" i="1"/>
  <c r="P4105" i="1"/>
  <c r="P4922" i="1"/>
  <c r="P9019" i="1"/>
  <c r="P6640" i="1"/>
  <c r="P701" i="1"/>
  <c r="P9020" i="1"/>
  <c r="P6641" i="1"/>
  <c r="P8250" i="1"/>
  <c r="P8251" i="1"/>
  <c r="P1560" i="1"/>
  <c r="P29" i="1"/>
  <c r="P4523" i="1"/>
  <c r="P2840" i="1"/>
  <c r="P1561" i="1"/>
  <c r="P4923" i="1"/>
  <c r="P6642" i="1"/>
  <c r="P6643" i="1"/>
  <c r="P7051" i="1"/>
  <c r="P4106" i="1"/>
  <c r="P7052" i="1"/>
  <c r="P304" i="1"/>
  <c r="P6644" i="1"/>
  <c r="P3706" i="1"/>
  <c r="P4524" i="1"/>
  <c r="P3707" i="1"/>
  <c r="P8252" i="1"/>
  <c r="P6206" i="1"/>
  <c r="P305" i="1"/>
  <c r="P5358" i="1"/>
  <c r="P7464" i="1"/>
  <c r="P2422" i="1"/>
  <c r="P7053" i="1"/>
  <c r="P6207" i="1"/>
  <c r="P4107" i="1"/>
  <c r="P7054" i="1"/>
  <c r="P2841" i="1"/>
  <c r="P30" i="1"/>
  <c r="P4924" i="1"/>
  <c r="P9459" i="1"/>
  <c r="P9460" i="1"/>
  <c r="P8253" i="1"/>
  <c r="P4925" i="1"/>
  <c r="P5359" i="1"/>
  <c r="P2842" i="1"/>
  <c r="P3708" i="1"/>
  <c r="P2843" i="1"/>
  <c r="P4926" i="1"/>
  <c r="P9461" i="1"/>
  <c r="P306" i="1"/>
  <c r="P1562" i="1"/>
  <c r="P6645" i="1"/>
  <c r="P7055" i="1"/>
  <c r="P7848" i="1"/>
  <c r="P3709" i="1"/>
  <c r="P7849" i="1"/>
  <c r="P6208" i="1"/>
  <c r="P6209" i="1"/>
  <c r="P4108" i="1"/>
  <c r="P2844" i="1"/>
  <c r="P5790" i="1"/>
  <c r="P6210" i="1"/>
  <c r="P31" i="1"/>
  <c r="P8655" i="1"/>
  <c r="P9021" i="1"/>
  <c r="P32" i="1"/>
  <c r="P1153" i="1"/>
  <c r="P4525" i="1"/>
  <c r="P8254" i="1"/>
  <c r="P2845" i="1"/>
  <c r="P4526" i="1"/>
  <c r="P4527" i="1"/>
  <c r="P7465" i="1"/>
  <c r="P702" i="1"/>
  <c r="P6646" i="1"/>
  <c r="P4528" i="1"/>
  <c r="P7466" i="1"/>
  <c r="P1154" i="1"/>
  <c r="P3233" i="1"/>
  <c r="P2423" i="1"/>
  <c r="P5791" i="1"/>
  <c r="P9022" i="1"/>
  <c r="P9462" i="1"/>
  <c r="P1155" i="1"/>
  <c r="P7056" i="1"/>
  <c r="P1156" i="1"/>
  <c r="P1992" i="1"/>
  <c r="P9023" i="1"/>
  <c r="P2424" i="1"/>
  <c r="P1563" i="1"/>
  <c r="P8656" i="1"/>
  <c r="P8255" i="1"/>
  <c r="P6647" i="1"/>
  <c r="P4109" i="1"/>
  <c r="P1993" i="1"/>
  <c r="P2846" i="1"/>
  <c r="P5792" i="1"/>
  <c r="P9024" i="1"/>
  <c r="P4927" i="1"/>
  <c r="P307" i="1"/>
  <c r="P9463" i="1"/>
  <c r="P4529" i="1"/>
  <c r="P1564" i="1"/>
  <c r="P4928" i="1"/>
  <c r="P1157" i="1"/>
  <c r="P4929" i="1"/>
  <c r="P2847" i="1"/>
  <c r="P2848" i="1"/>
  <c r="P33" i="1"/>
  <c r="P9464" i="1"/>
  <c r="P6648" i="1"/>
  <c r="P4110" i="1"/>
  <c r="P1994" i="1"/>
  <c r="P1158" i="1"/>
  <c r="P2849" i="1"/>
  <c r="P7057" i="1"/>
  <c r="P8256" i="1"/>
  <c r="P1159" i="1"/>
  <c r="P1565" i="1"/>
  <c r="P34" i="1"/>
  <c r="P4930" i="1"/>
  <c r="P7058" i="1"/>
  <c r="P4111" i="1"/>
  <c r="P6649" i="1"/>
  <c r="P4931" i="1"/>
  <c r="P6211" i="1"/>
  <c r="P308" i="1"/>
  <c r="P3710" i="1"/>
  <c r="P1160" i="1"/>
  <c r="P4932" i="1"/>
  <c r="P3711" i="1"/>
  <c r="P6212" i="1"/>
  <c r="P1995" i="1"/>
  <c r="P9465" i="1"/>
  <c r="P9466" i="1"/>
  <c r="P7850" i="1"/>
  <c r="P9467" i="1"/>
  <c r="P5360" i="1"/>
  <c r="P7467" i="1"/>
  <c r="P7851" i="1"/>
  <c r="P2850" i="1"/>
  <c r="P1996" i="1"/>
  <c r="P1161" i="1"/>
  <c r="P5361" i="1"/>
  <c r="P5793" i="1"/>
  <c r="P4933" i="1"/>
  <c r="P5794" i="1"/>
  <c r="P703" i="1"/>
  <c r="P3234" i="1"/>
  <c r="P1566" i="1"/>
  <c r="P1997" i="1"/>
  <c r="P704" i="1"/>
  <c r="P3712" i="1"/>
  <c r="P3235" i="1"/>
  <c r="P5362" i="1"/>
  <c r="P9858" i="1"/>
  <c r="P8257" i="1"/>
  <c r="P3236" i="1"/>
  <c r="P1998" i="1"/>
  <c r="P9468" i="1"/>
  <c r="P7852" i="1"/>
  <c r="P5795" i="1"/>
  <c r="P6650" i="1"/>
  <c r="P3237" i="1"/>
  <c r="P4530" i="1"/>
  <c r="P9469" i="1"/>
  <c r="P309" i="1"/>
  <c r="P3238" i="1"/>
  <c r="P7059" i="1"/>
  <c r="P5796" i="1"/>
  <c r="P310" i="1"/>
  <c r="P1567" i="1"/>
  <c r="P311" i="1"/>
  <c r="P4934" i="1"/>
  <c r="P7060" i="1"/>
  <c r="P312" i="1"/>
  <c r="P5797" i="1"/>
  <c r="P2851" i="1"/>
  <c r="P4531" i="1"/>
  <c r="P7061" i="1"/>
  <c r="P9859" i="1"/>
  <c r="P3239" i="1"/>
  <c r="P4935" i="1"/>
  <c r="P313" i="1"/>
  <c r="P4112" i="1"/>
  <c r="P8258" i="1"/>
  <c r="P4532" i="1"/>
  <c r="P314" i="1"/>
  <c r="P8657" i="1"/>
  <c r="P3713" i="1"/>
  <c r="P7468" i="1"/>
  <c r="P705" i="1"/>
  <c r="P4936" i="1"/>
  <c r="P7469" i="1"/>
  <c r="P5363" i="1"/>
  <c r="P7853" i="1"/>
  <c r="P6651" i="1"/>
  <c r="P5798" i="1"/>
  <c r="P1999" i="1"/>
  <c r="P4113" i="1"/>
  <c r="P7062" i="1"/>
  <c r="P9860" i="1"/>
  <c r="P4937" i="1"/>
  <c r="P7063" i="1"/>
  <c r="P8259" i="1"/>
  <c r="P3714" i="1"/>
  <c r="P6652" i="1"/>
  <c r="P4114" i="1"/>
  <c r="P7064" i="1"/>
  <c r="P2852" i="1"/>
  <c r="P3240" i="1"/>
  <c r="P3241" i="1"/>
  <c r="P1568" i="1"/>
  <c r="P2000" i="1"/>
  <c r="P2853" i="1"/>
  <c r="P5799" i="1"/>
  <c r="P5800" i="1"/>
  <c r="P4938" i="1"/>
  <c r="P7470" i="1"/>
  <c r="P2425" i="1"/>
  <c r="P9025" i="1"/>
  <c r="P1569" i="1"/>
  <c r="P4533" i="1"/>
  <c r="P5801" i="1"/>
  <c r="P1570" i="1"/>
  <c r="P5802" i="1"/>
  <c r="P4534" i="1"/>
  <c r="P4939" i="1"/>
  <c r="P315" i="1"/>
  <c r="P2001" i="1"/>
  <c r="P6213" i="1"/>
  <c r="P7854" i="1"/>
  <c r="P706" i="1"/>
  <c r="P7855" i="1"/>
  <c r="P2854" i="1"/>
  <c r="P8658" i="1"/>
  <c r="P2002" i="1"/>
  <c r="P2426" i="1"/>
  <c r="P4940" i="1"/>
  <c r="P5364" i="1"/>
  <c r="P2003" i="1"/>
  <c r="P7856" i="1"/>
  <c r="P4535" i="1"/>
  <c r="P9026" i="1"/>
  <c r="P6214" i="1"/>
  <c r="P4115" i="1"/>
  <c r="P8260" i="1"/>
  <c r="P6653" i="1"/>
  <c r="P1162" i="1"/>
  <c r="P4116" i="1"/>
  <c r="P707" i="1"/>
  <c r="P8261" i="1"/>
  <c r="P6215" i="1"/>
  <c r="P9470" i="1"/>
  <c r="P7471" i="1"/>
  <c r="P9471" i="1"/>
  <c r="P5365" i="1"/>
  <c r="P3715" i="1"/>
  <c r="P8659" i="1"/>
  <c r="P9472" i="1"/>
  <c r="P5803" i="1"/>
  <c r="P4941" i="1"/>
  <c r="P5804" i="1"/>
  <c r="P316" i="1"/>
  <c r="P4117" i="1"/>
  <c r="P3242" i="1"/>
  <c r="P2427" i="1"/>
  <c r="P1571" i="1"/>
  <c r="P9861" i="1"/>
  <c r="P4536" i="1"/>
  <c r="P7857" i="1"/>
  <c r="P6654" i="1"/>
  <c r="P7065" i="1"/>
  <c r="P7066" i="1"/>
  <c r="P6655" i="1"/>
  <c r="P8660" i="1"/>
  <c r="P1163" i="1"/>
  <c r="P708" i="1"/>
  <c r="P2855" i="1"/>
  <c r="P2004" i="1"/>
  <c r="P3716" i="1"/>
  <c r="P7067" i="1"/>
  <c r="P1572" i="1"/>
  <c r="P5366" i="1"/>
  <c r="P7068" i="1"/>
  <c r="P4118" i="1"/>
  <c r="P7472" i="1"/>
  <c r="P9027" i="1"/>
  <c r="P6656" i="1"/>
  <c r="P9028" i="1"/>
  <c r="P4942" i="1"/>
  <c r="P3243" i="1"/>
  <c r="P6657" i="1"/>
  <c r="P1164" i="1"/>
  <c r="P6216" i="1"/>
  <c r="P3244" i="1"/>
  <c r="P2856" i="1"/>
  <c r="P5367" i="1"/>
  <c r="P2005" i="1"/>
  <c r="P6217" i="1"/>
  <c r="P7858" i="1"/>
  <c r="P3717" i="1"/>
  <c r="P1573" i="1"/>
  <c r="P9029" i="1"/>
  <c r="P4943" i="1"/>
  <c r="P4119" i="1"/>
  <c r="P5805" i="1"/>
  <c r="P709" i="1"/>
  <c r="P5368" i="1"/>
  <c r="P3245" i="1"/>
  <c r="P2006" i="1"/>
  <c r="P4944" i="1"/>
  <c r="P3246" i="1"/>
  <c r="P2007" i="1"/>
  <c r="P6218" i="1"/>
  <c r="P4120" i="1"/>
  <c r="P9862" i="1"/>
  <c r="P4121" i="1"/>
  <c r="P2857" i="1"/>
  <c r="P9473" i="1"/>
  <c r="P9030" i="1"/>
  <c r="P2008" i="1"/>
  <c r="P6658" i="1"/>
  <c r="P5369" i="1"/>
  <c r="P6219" i="1"/>
  <c r="P5370" i="1"/>
  <c r="P4122" i="1"/>
  <c r="P2858" i="1"/>
  <c r="P4537" i="1"/>
  <c r="P3247" i="1"/>
  <c r="P8661" i="1"/>
  <c r="P4123" i="1"/>
  <c r="P5371" i="1"/>
  <c r="P4945" i="1"/>
  <c r="P2428" i="1"/>
  <c r="P6659" i="1"/>
  <c r="P2009" i="1"/>
  <c r="P4538" i="1"/>
  <c r="P1165" i="1"/>
  <c r="P2859" i="1"/>
  <c r="P3718" i="1"/>
  <c r="P5806" i="1"/>
  <c r="P9474" i="1"/>
  <c r="P3248" i="1"/>
  <c r="P2010" i="1"/>
  <c r="P2860" i="1"/>
  <c r="P4946" i="1"/>
  <c r="P9475" i="1"/>
  <c r="P1574" i="1"/>
  <c r="P7473" i="1"/>
  <c r="P2011" i="1"/>
  <c r="P3249" i="1"/>
  <c r="P1166" i="1"/>
  <c r="P1167" i="1"/>
  <c r="P7069" i="1"/>
  <c r="P3719" i="1"/>
  <c r="P7070" i="1"/>
  <c r="P7071" i="1"/>
  <c r="P6220" i="1"/>
  <c r="P4124" i="1"/>
  <c r="P1168" i="1"/>
  <c r="P3250" i="1"/>
  <c r="P2861" i="1"/>
  <c r="P6660" i="1"/>
  <c r="P317" i="1"/>
  <c r="P8262" i="1"/>
  <c r="P2429" i="1"/>
  <c r="P4125" i="1"/>
  <c r="P2430" i="1"/>
  <c r="P6221" i="1"/>
  <c r="P7859" i="1"/>
  <c r="P8662" i="1"/>
  <c r="P8263" i="1"/>
  <c r="P4947" i="1"/>
  <c r="P1169" i="1"/>
  <c r="P710" i="1"/>
  <c r="P6661" i="1"/>
  <c r="P318" i="1"/>
  <c r="P3720" i="1"/>
  <c r="P319" i="1"/>
  <c r="P8264" i="1"/>
  <c r="P2862" i="1"/>
  <c r="P2431" i="1"/>
  <c r="P2863" i="1"/>
  <c r="P3251" i="1"/>
  <c r="P3721" i="1"/>
  <c r="P5807" i="1"/>
  <c r="P1575" i="1"/>
  <c r="P6662" i="1"/>
  <c r="P8663" i="1"/>
  <c r="P2432" i="1"/>
  <c r="P2012" i="1"/>
  <c r="P9031" i="1"/>
  <c r="P9863" i="1"/>
  <c r="P9476" i="1"/>
  <c r="P9032" i="1"/>
  <c r="P2864" i="1"/>
  <c r="P4126" i="1"/>
  <c r="P2865" i="1"/>
  <c r="P6663" i="1"/>
  <c r="P6664" i="1"/>
  <c r="P3252" i="1"/>
  <c r="P6222" i="1"/>
  <c r="P9477" i="1"/>
  <c r="P35" i="1"/>
  <c r="P36" i="1"/>
  <c r="P7072" i="1"/>
  <c r="P8664" i="1"/>
  <c r="P4127" i="1"/>
  <c r="P9478" i="1"/>
  <c r="P9033" i="1"/>
  <c r="P9479" i="1"/>
  <c r="P9034" i="1"/>
  <c r="P1170" i="1"/>
  <c r="P2013" i="1"/>
  <c r="P3253" i="1"/>
  <c r="P4539" i="1"/>
  <c r="P1171" i="1"/>
  <c r="P37" i="1"/>
  <c r="P320" i="1"/>
  <c r="P3254" i="1"/>
  <c r="P5372" i="1"/>
  <c r="P2014" i="1"/>
  <c r="P6665" i="1"/>
  <c r="P711" i="1"/>
  <c r="P5373" i="1"/>
  <c r="P7860" i="1"/>
  <c r="P2433" i="1"/>
  <c r="P2866" i="1"/>
  <c r="P321" i="1"/>
  <c r="P712" i="1"/>
  <c r="P7474" i="1"/>
  <c r="P6223" i="1"/>
  <c r="P7861" i="1"/>
  <c r="P9864" i="1"/>
  <c r="P3722" i="1"/>
  <c r="P8665" i="1"/>
  <c r="P9035" i="1"/>
  <c r="P2434" i="1"/>
  <c r="P5808" i="1"/>
  <c r="P1576" i="1"/>
  <c r="P322" i="1"/>
  <c r="P4948" i="1"/>
  <c r="P7073" i="1"/>
  <c r="P2435" i="1"/>
  <c r="P7074" i="1"/>
  <c r="P1577" i="1"/>
  <c r="P4949" i="1"/>
  <c r="P323" i="1"/>
  <c r="P2015" i="1"/>
  <c r="P3723" i="1"/>
  <c r="P6666" i="1"/>
  <c r="P8666" i="1"/>
  <c r="P4128" i="1"/>
  <c r="P9036" i="1"/>
  <c r="P1172" i="1"/>
  <c r="P3724" i="1"/>
  <c r="P5809" i="1"/>
  <c r="P5374" i="1"/>
  <c r="P1578" i="1"/>
  <c r="P8265" i="1"/>
  <c r="P4540" i="1"/>
  <c r="P7475" i="1"/>
  <c r="P6224" i="1"/>
  <c r="P4129" i="1"/>
  <c r="P4950" i="1"/>
  <c r="P8667" i="1"/>
  <c r="P8266" i="1"/>
  <c r="P4951" i="1"/>
  <c r="P5810" i="1"/>
  <c r="P2016" i="1"/>
  <c r="P6225" i="1"/>
  <c r="P5375" i="1"/>
  <c r="P2017" i="1"/>
  <c r="P6667" i="1"/>
  <c r="P7476" i="1"/>
  <c r="P8668" i="1"/>
  <c r="P7477" i="1"/>
  <c r="P713" i="1"/>
  <c r="P4541" i="1"/>
  <c r="P8267" i="1"/>
  <c r="P5376" i="1"/>
  <c r="P4130" i="1"/>
  <c r="P714" i="1"/>
  <c r="P3725" i="1"/>
  <c r="P715" i="1"/>
  <c r="P6668" i="1"/>
  <c r="P4952" i="1"/>
  <c r="P9480" i="1"/>
  <c r="P1173" i="1"/>
  <c r="P2018" i="1"/>
  <c r="P4953" i="1"/>
  <c r="P2436" i="1"/>
  <c r="P6226" i="1"/>
  <c r="P6669" i="1"/>
  <c r="P6227" i="1"/>
  <c r="P2019" i="1"/>
  <c r="P6228" i="1"/>
  <c r="P2020" i="1"/>
  <c r="P4131" i="1"/>
  <c r="P7862" i="1"/>
  <c r="P5377" i="1"/>
  <c r="P7478" i="1"/>
  <c r="P9037" i="1"/>
  <c r="P3255" i="1"/>
  <c r="P324" i="1"/>
  <c r="P5378" i="1"/>
  <c r="P8669" i="1"/>
  <c r="P4132" i="1"/>
  <c r="P6229" i="1"/>
  <c r="P7863" i="1"/>
  <c r="P3256" i="1"/>
  <c r="P4954" i="1"/>
  <c r="P325" i="1"/>
  <c r="P9481" i="1"/>
  <c r="P716" i="1"/>
  <c r="P6230" i="1"/>
  <c r="P2867" i="1"/>
  <c r="P5811" i="1"/>
  <c r="P8268" i="1"/>
  <c r="P4542" i="1"/>
  <c r="P3257" i="1"/>
  <c r="P9038" i="1"/>
  <c r="P6670" i="1"/>
  <c r="P6671" i="1"/>
  <c r="P717" i="1"/>
  <c r="P2021" i="1"/>
  <c r="P1579" i="1"/>
  <c r="P3258" i="1"/>
  <c r="P3259" i="1"/>
  <c r="P1174" i="1"/>
  <c r="P7075" i="1"/>
  <c r="P5812" i="1"/>
  <c r="P6672" i="1"/>
  <c r="P7076" i="1"/>
  <c r="P2868" i="1"/>
  <c r="P8269" i="1"/>
  <c r="P7077" i="1"/>
  <c r="P6673" i="1"/>
  <c r="P9039" i="1"/>
  <c r="P1175" i="1"/>
  <c r="P1176" i="1"/>
  <c r="P4133" i="1"/>
  <c r="P5813" i="1"/>
  <c r="P7864" i="1"/>
  <c r="P8270" i="1"/>
  <c r="P6231" i="1"/>
  <c r="P7479" i="1"/>
  <c r="P9865" i="1"/>
  <c r="P2869" i="1"/>
  <c r="P5814" i="1"/>
  <c r="P4134" i="1"/>
  <c r="P4955" i="1"/>
  <c r="P6232" i="1"/>
  <c r="P3260" i="1"/>
  <c r="P9482" i="1"/>
  <c r="P1580" i="1"/>
  <c r="P718" i="1"/>
  <c r="P2437" i="1"/>
  <c r="P9483" i="1"/>
  <c r="P4956" i="1"/>
  <c r="P4543" i="1"/>
  <c r="P4135" i="1"/>
  <c r="P2870" i="1"/>
  <c r="P4136" i="1"/>
  <c r="P3726" i="1"/>
  <c r="P9040" i="1"/>
  <c r="P4957" i="1"/>
  <c r="P8670" i="1"/>
  <c r="P8271" i="1"/>
  <c r="P7865" i="1"/>
  <c r="P9484" i="1"/>
  <c r="P8272" i="1"/>
  <c r="P7866" i="1"/>
  <c r="P4544" i="1"/>
  <c r="P4958" i="1"/>
  <c r="P4545" i="1"/>
  <c r="P2022" i="1"/>
  <c r="P3727" i="1"/>
  <c r="P7867" i="1"/>
  <c r="P5379" i="1"/>
  <c r="P2871" i="1"/>
  <c r="P38" i="1"/>
  <c r="P4959" i="1"/>
  <c r="P719" i="1"/>
  <c r="P4137" i="1"/>
  <c r="P9041" i="1"/>
  <c r="P5380" i="1"/>
  <c r="P9485" i="1"/>
  <c r="P5815" i="1"/>
  <c r="P720" i="1"/>
  <c r="P2438" i="1"/>
  <c r="P5816" i="1"/>
  <c r="P5817" i="1"/>
  <c r="P326" i="1"/>
  <c r="P2023" i="1"/>
  <c r="P5818" i="1"/>
  <c r="P2872" i="1"/>
  <c r="P2024" i="1"/>
  <c r="P5381" i="1"/>
  <c r="P9486" i="1"/>
  <c r="P6233" i="1"/>
  <c r="P3261" i="1"/>
  <c r="P3262" i="1"/>
  <c r="P7078" i="1"/>
  <c r="P1177" i="1"/>
  <c r="P7868" i="1"/>
  <c r="P7079" i="1"/>
  <c r="P1581" i="1"/>
  <c r="P721" i="1"/>
  <c r="P3263" i="1"/>
  <c r="P7080" i="1"/>
  <c r="P2025" i="1"/>
  <c r="P5382" i="1"/>
  <c r="P1178" i="1"/>
  <c r="P1179" i="1"/>
  <c r="P722" i="1"/>
  <c r="P6234" i="1"/>
  <c r="P4960" i="1"/>
  <c r="P7480" i="1"/>
  <c r="P9487" i="1"/>
  <c r="P8671" i="1"/>
  <c r="P4546" i="1"/>
  <c r="P4547" i="1"/>
  <c r="P9042" i="1"/>
  <c r="P9043" i="1"/>
  <c r="P7481" i="1"/>
  <c r="P2026" i="1"/>
  <c r="P5383" i="1"/>
  <c r="P4961" i="1"/>
  <c r="P3728" i="1"/>
  <c r="P4962" i="1"/>
  <c r="P8672" i="1"/>
  <c r="P7482" i="1"/>
  <c r="P2439" i="1"/>
  <c r="P327" i="1"/>
  <c r="P3729" i="1"/>
  <c r="P2440" i="1"/>
  <c r="P5819" i="1"/>
  <c r="P39" i="1"/>
  <c r="P6235" i="1"/>
  <c r="P2027" i="1"/>
  <c r="P6236" i="1"/>
  <c r="P4963" i="1"/>
  <c r="P8673" i="1"/>
  <c r="P5384" i="1"/>
  <c r="P40" i="1"/>
  <c r="P1180" i="1"/>
  <c r="P723" i="1"/>
  <c r="P7869" i="1"/>
  <c r="P1582" i="1"/>
  <c r="P8273" i="1"/>
  <c r="P1181" i="1"/>
  <c r="P328" i="1"/>
  <c r="P2028" i="1"/>
  <c r="P9866" i="1"/>
  <c r="P5385" i="1"/>
  <c r="P6237" i="1"/>
  <c r="P724" i="1"/>
  <c r="P2873" i="1"/>
  <c r="P1583" i="1"/>
  <c r="P2874" i="1"/>
  <c r="P1182" i="1"/>
  <c r="P6238" i="1"/>
  <c r="P5386" i="1"/>
  <c r="P3730" i="1"/>
  <c r="P7870" i="1"/>
  <c r="P9044" i="1"/>
  <c r="P4138" i="1"/>
  <c r="P1183" i="1"/>
  <c r="P7483" i="1"/>
  <c r="P7081" i="1"/>
  <c r="P2029" i="1"/>
  <c r="P9045" i="1"/>
  <c r="P1584" i="1"/>
  <c r="P7082" i="1"/>
  <c r="P6674" i="1"/>
  <c r="P4139" i="1"/>
  <c r="P3264" i="1"/>
  <c r="P7871" i="1"/>
  <c r="P9488" i="1"/>
  <c r="P4140" i="1"/>
  <c r="P5820" i="1"/>
  <c r="P2030" i="1"/>
  <c r="P5387" i="1"/>
  <c r="P2875" i="1"/>
  <c r="P3265" i="1"/>
  <c r="P6239" i="1"/>
  <c r="P5821" i="1"/>
  <c r="P5388" i="1"/>
  <c r="P9489" i="1"/>
  <c r="P2031" i="1"/>
  <c r="P5389" i="1"/>
  <c r="P3731" i="1"/>
  <c r="P9046" i="1"/>
  <c r="P2876" i="1"/>
  <c r="P8674" i="1"/>
  <c r="P6240" i="1"/>
  <c r="P2032" i="1"/>
  <c r="P7083" i="1"/>
  <c r="P2877" i="1"/>
  <c r="P41" i="1"/>
  <c r="P5390" i="1"/>
  <c r="P9047" i="1"/>
  <c r="P725" i="1"/>
  <c r="P9490" i="1"/>
  <c r="P4141" i="1"/>
  <c r="P7872" i="1"/>
  <c r="P7484" i="1"/>
  <c r="P4548" i="1"/>
  <c r="P6241" i="1"/>
  <c r="P7873" i="1"/>
  <c r="P7874" i="1"/>
  <c r="P9491" i="1"/>
  <c r="P2033" i="1"/>
  <c r="P9867" i="1"/>
  <c r="P329" i="1"/>
  <c r="P1184" i="1"/>
  <c r="P6242" i="1"/>
  <c r="P6243" i="1"/>
  <c r="P4142" i="1"/>
  <c r="P8274" i="1"/>
  <c r="P1185" i="1"/>
  <c r="P6675" i="1"/>
  <c r="P2034" i="1"/>
  <c r="P9492" i="1"/>
  <c r="P4143" i="1"/>
  <c r="P9048" i="1"/>
  <c r="P6244" i="1"/>
  <c r="P330" i="1"/>
  <c r="P2878" i="1"/>
  <c r="P3266" i="1"/>
  <c r="P4549" i="1"/>
  <c r="P4144" i="1"/>
  <c r="P7084" i="1"/>
  <c r="P1186" i="1"/>
  <c r="P1585" i="1"/>
  <c r="P6676" i="1"/>
  <c r="P4964" i="1"/>
  <c r="P9493" i="1"/>
  <c r="P8275" i="1"/>
  <c r="P6245" i="1"/>
  <c r="P331" i="1"/>
  <c r="P5391" i="1"/>
  <c r="P1586" i="1"/>
  <c r="P8675" i="1"/>
  <c r="P7485" i="1"/>
  <c r="P726" i="1"/>
  <c r="P7085" i="1"/>
  <c r="P1587" i="1"/>
  <c r="P5392" i="1"/>
  <c r="P6246" i="1"/>
  <c r="P9494" i="1"/>
  <c r="P3267" i="1"/>
  <c r="P332" i="1"/>
  <c r="P7486" i="1"/>
  <c r="P4965" i="1"/>
  <c r="P3268" i="1"/>
  <c r="P6247" i="1"/>
  <c r="P4145" i="1"/>
  <c r="P1588" i="1"/>
  <c r="P1589" i="1"/>
  <c r="P9495" i="1"/>
  <c r="P42" i="1"/>
  <c r="P727" i="1"/>
  <c r="P1187" i="1"/>
  <c r="P4146" i="1"/>
  <c r="P7086" i="1"/>
  <c r="P728" i="1"/>
  <c r="P43" i="1"/>
  <c r="P8276" i="1"/>
  <c r="P4966" i="1"/>
  <c r="P6248" i="1"/>
  <c r="P6677" i="1"/>
  <c r="P9049" i="1"/>
  <c r="P7875" i="1"/>
  <c r="P4967" i="1"/>
  <c r="P729" i="1"/>
  <c r="P5393" i="1"/>
  <c r="P5394" i="1"/>
  <c r="P8676" i="1"/>
  <c r="P1590" i="1"/>
  <c r="P7087" i="1"/>
  <c r="P8677" i="1"/>
  <c r="P6249" i="1"/>
  <c r="P9050" i="1"/>
  <c r="P6678" i="1"/>
  <c r="P730" i="1"/>
  <c r="P1591" i="1"/>
  <c r="P7876" i="1"/>
  <c r="P3269" i="1"/>
  <c r="P9496" i="1"/>
  <c r="P3270" i="1"/>
  <c r="P4147" i="1"/>
  <c r="P4968" i="1"/>
  <c r="P2035" i="1"/>
  <c r="P2036" i="1"/>
  <c r="P1592" i="1"/>
  <c r="P8277" i="1"/>
  <c r="P9497" i="1"/>
  <c r="P5822" i="1"/>
  <c r="P6679" i="1"/>
  <c r="P7088" i="1"/>
  <c r="P7877" i="1"/>
  <c r="P6680" i="1"/>
  <c r="P3732" i="1"/>
  <c r="P1593" i="1"/>
  <c r="P8678" i="1"/>
  <c r="P6681" i="1"/>
  <c r="P44" i="1"/>
  <c r="P4969" i="1"/>
  <c r="P333" i="1"/>
  <c r="P7487" i="1"/>
  <c r="P4148" i="1"/>
  <c r="P4149" i="1"/>
  <c r="P3733" i="1"/>
  <c r="P4970" i="1"/>
  <c r="P9868" i="1"/>
  <c r="P2879" i="1"/>
  <c r="P8679" i="1"/>
  <c r="P1594" i="1"/>
  <c r="P7878" i="1"/>
  <c r="P45" i="1"/>
  <c r="P6250" i="1"/>
  <c r="P46" i="1"/>
  <c r="P5823" i="1"/>
  <c r="P3271" i="1"/>
  <c r="P8680" i="1"/>
  <c r="P2441" i="1"/>
  <c r="P2880" i="1"/>
  <c r="P6682" i="1"/>
  <c r="P3272" i="1"/>
  <c r="P2442" i="1"/>
  <c r="P8278" i="1"/>
  <c r="P2037" i="1"/>
  <c r="P4150" i="1"/>
  <c r="P2038" i="1"/>
  <c r="P731" i="1"/>
  <c r="P2039" i="1"/>
  <c r="P1188" i="1"/>
  <c r="P9498" i="1"/>
  <c r="P6683" i="1"/>
  <c r="P4550" i="1"/>
  <c r="P732" i="1"/>
  <c r="P1189" i="1"/>
  <c r="P2443" i="1"/>
  <c r="P733" i="1"/>
  <c r="P1190" i="1"/>
  <c r="P3273" i="1"/>
  <c r="P734" i="1"/>
  <c r="P334" i="1"/>
  <c r="P5395" i="1"/>
  <c r="P7879" i="1"/>
  <c r="P735" i="1"/>
  <c r="P4551" i="1"/>
  <c r="P4971" i="1"/>
  <c r="P2881" i="1"/>
  <c r="P4552" i="1"/>
  <c r="P7488" i="1"/>
  <c r="P9051" i="1"/>
  <c r="P2882" i="1"/>
  <c r="P7089" i="1"/>
  <c r="P3274" i="1"/>
  <c r="P7880" i="1"/>
  <c r="P5824" i="1"/>
  <c r="P4553" i="1"/>
  <c r="P8681" i="1"/>
  <c r="P1595" i="1"/>
  <c r="P47" i="1"/>
  <c r="P9869" i="1"/>
  <c r="P6251" i="1"/>
  <c r="P9870" i="1"/>
  <c r="P7881" i="1"/>
  <c r="P6684" i="1"/>
  <c r="P7882" i="1"/>
  <c r="P1596" i="1"/>
  <c r="P7090" i="1"/>
  <c r="P335" i="1"/>
  <c r="P2040" i="1"/>
  <c r="P4151" i="1"/>
  <c r="P2444" i="1"/>
  <c r="P7489" i="1"/>
  <c r="P2445" i="1"/>
  <c r="P8279" i="1"/>
  <c r="P7091" i="1"/>
  <c r="P5825" i="1"/>
  <c r="P7883" i="1"/>
  <c r="P6685" i="1"/>
  <c r="P1597" i="1"/>
  <c r="P7092" i="1"/>
  <c r="P2883" i="1"/>
  <c r="P7884" i="1"/>
  <c r="P7490" i="1"/>
  <c r="P736" i="1"/>
  <c r="P9499" i="1"/>
  <c r="P1598" i="1"/>
  <c r="P9052" i="1"/>
  <c r="P2041" i="1"/>
  <c r="P1191" i="1"/>
  <c r="P9500" i="1"/>
  <c r="P5396" i="1"/>
  <c r="P1599" i="1"/>
  <c r="P2042" i="1"/>
  <c r="P4152" i="1"/>
  <c r="P4554" i="1"/>
  <c r="P4972" i="1"/>
  <c r="P2446" i="1"/>
  <c r="P8280" i="1"/>
  <c r="P4555" i="1"/>
  <c r="P2884" i="1"/>
  <c r="P2885" i="1"/>
  <c r="P7491" i="1"/>
  <c r="P737" i="1"/>
  <c r="P7093" i="1"/>
  <c r="P5397" i="1"/>
  <c r="P4973" i="1"/>
  <c r="P4974" i="1"/>
  <c r="P2043" i="1"/>
  <c r="P8682" i="1"/>
  <c r="P5398" i="1"/>
  <c r="P3734" i="1"/>
  <c r="P3735" i="1"/>
  <c r="P9053" i="1"/>
  <c r="P6252" i="1"/>
  <c r="P1600" i="1"/>
  <c r="P3275" i="1"/>
  <c r="P9871" i="1"/>
  <c r="P5399" i="1"/>
  <c r="P738" i="1"/>
  <c r="P4975" i="1"/>
  <c r="P2044" i="1"/>
  <c r="P7094" i="1"/>
  <c r="P5826" i="1"/>
  <c r="P1601" i="1"/>
  <c r="P1192" i="1"/>
  <c r="P5827" i="1"/>
  <c r="P3276" i="1"/>
  <c r="P3277" i="1"/>
  <c r="P2447" i="1"/>
  <c r="P336" i="1"/>
  <c r="P8683" i="1"/>
  <c r="P2886" i="1"/>
  <c r="P6686" i="1"/>
  <c r="P8281" i="1"/>
  <c r="P4556" i="1"/>
  <c r="P8282" i="1"/>
  <c r="P5400" i="1"/>
  <c r="P2887" i="1"/>
  <c r="P6253" i="1"/>
  <c r="P1193" i="1"/>
  <c r="P1602" i="1"/>
  <c r="P7095" i="1"/>
  <c r="P8684" i="1"/>
  <c r="P4976" i="1"/>
  <c r="P3278" i="1"/>
  <c r="P8283" i="1"/>
  <c r="P4977" i="1"/>
  <c r="P337" i="1"/>
  <c r="P3279" i="1"/>
  <c r="P2448" i="1"/>
  <c r="P9054" i="1"/>
  <c r="P338" i="1"/>
  <c r="P4153" i="1"/>
  <c r="P3280" i="1"/>
  <c r="P4557" i="1"/>
  <c r="P739" i="1"/>
  <c r="P4978" i="1"/>
  <c r="P6254" i="1"/>
  <c r="P1194" i="1"/>
  <c r="P1603" i="1"/>
  <c r="P3736" i="1"/>
  <c r="P1195" i="1"/>
  <c r="P1196" i="1"/>
  <c r="P7096" i="1"/>
  <c r="P7097" i="1"/>
  <c r="P7885" i="1"/>
  <c r="P9501" i="1"/>
  <c r="P3281" i="1"/>
  <c r="P6255" i="1"/>
  <c r="P6687" i="1"/>
  <c r="P4558" i="1"/>
  <c r="P7886" i="1"/>
  <c r="P9872" i="1"/>
  <c r="P7492" i="1"/>
  <c r="P3282" i="1"/>
  <c r="P2045" i="1"/>
  <c r="P7493" i="1"/>
  <c r="P48" i="1"/>
  <c r="P3283" i="1"/>
  <c r="P3284" i="1"/>
  <c r="P3285" i="1"/>
  <c r="P7887" i="1"/>
  <c r="P2449" i="1"/>
  <c r="P6256" i="1"/>
  <c r="P7494" i="1"/>
  <c r="P9055" i="1"/>
  <c r="P9056" i="1"/>
  <c r="P5401" i="1"/>
  <c r="P4979" i="1"/>
  <c r="P2046" i="1"/>
  <c r="P339" i="1"/>
  <c r="P2047" i="1"/>
  <c r="P9873" i="1"/>
  <c r="P2048" i="1"/>
  <c r="P3286" i="1"/>
  <c r="P7495" i="1"/>
  <c r="P1197" i="1"/>
  <c r="P5402" i="1"/>
  <c r="P5828" i="1"/>
  <c r="P1604" i="1"/>
  <c r="P3737" i="1"/>
  <c r="P8284" i="1"/>
  <c r="P6688" i="1"/>
  <c r="P9502" i="1"/>
  <c r="P7496" i="1"/>
  <c r="P4154" i="1"/>
  <c r="P1605" i="1"/>
  <c r="P49" i="1"/>
  <c r="P3287" i="1"/>
  <c r="P8285" i="1"/>
  <c r="P7888" i="1"/>
  <c r="P740" i="1"/>
  <c r="P8685" i="1"/>
  <c r="P6257" i="1"/>
  <c r="P9057" i="1"/>
  <c r="P340" i="1"/>
  <c r="P7098" i="1"/>
  <c r="P7099" i="1"/>
  <c r="P9058" i="1"/>
  <c r="P341" i="1"/>
  <c r="P3288" i="1"/>
  <c r="P1606" i="1"/>
  <c r="P7497" i="1"/>
  <c r="P7889" i="1"/>
  <c r="P9059" i="1"/>
  <c r="P9503" i="1"/>
  <c r="P4559" i="1"/>
  <c r="P6689" i="1"/>
  <c r="P4980" i="1"/>
  <c r="P50" i="1"/>
  <c r="P1198" i="1"/>
  <c r="P8286" i="1"/>
  <c r="P51" i="1"/>
  <c r="P4560" i="1"/>
  <c r="P9504" i="1"/>
  <c r="P5829" i="1"/>
  <c r="P7100" i="1"/>
  <c r="P6690" i="1"/>
  <c r="P8287" i="1"/>
  <c r="P7890" i="1"/>
  <c r="P2888" i="1"/>
  <c r="P342" i="1"/>
  <c r="P4981" i="1"/>
  <c r="P2450" i="1"/>
  <c r="P2049" i="1"/>
  <c r="P7101" i="1"/>
  <c r="P343" i="1"/>
  <c r="P3289" i="1"/>
  <c r="P1607" i="1"/>
  <c r="P3738" i="1"/>
  <c r="P6258" i="1"/>
  <c r="P7102" i="1"/>
  <c r="P52" i="1"/>
  <c r="P9060" i="1"/>
  <c r="P3739" i="1"/>
  <c r="P4155" i="1"/>
  <c r="P9061" i="1"/>
  <c r="P9062" i="1"/>
  <c r="P1608" i="1"/>
  <c r="P4982" i="1"/>
  <c r="P1609" i="1"/>
  <c r="P3290" i="1"/>
  <c r="P4983" i="1"/>
  <c r="P7103" i="1"/>
  <c r="P9063" i="1"/>
  <c r="P5830" i="1"/>
  <c r="P7498" i="1"/>
  <c r="P4156" i="1"/>
  <c r="P8288" i="1"/>
  <c r="P7104" i="1"/>
  <c r="P8289" i="1"/>
  <c r="P741" i="1"/>
  <c r="P6259" i="1"/>
  <c r="P7891" i="1"/>
  <c r="P9064" i="1"/>
  <c r="P4561" i="1"/>
  <c r="P2451" i="1"/>
  <c r="P5403" i="1"/>
  <c r="P7892" i="1"/>
  <c r="P1199" i="1"/>
  <c r="P6691" i="1"/>
  <c r="P5404" i="1"/>
  <c r="P4984" i="1"/>
  <c r="P4157" i="1"/>
  <c r="P4562" i="1"/>
  <c r="P7893" i="1"/>
  <c r="P9874" i="1"/>
  <c r="P6692" i="1"/>
  <c r="P2452" i="1"/>
  <c r="P3740" i="1"/>
  <c r="P2453" i="1"/>
  <c r="P9505" i="1"/>
  <c r="P53" i="1"/>
  <c r="P54" i="1"/>
  <c r="P8290" i="1"/>
  <c r="P7499" i="1"/>
  <c r="P1610" i="1"/>
  <c r="P7105" i="1"/>
  <c r="P3741" i="1"/>
  <c r="P344" i="1"/>
  <c r="P4158" i="1"/>
  <c r="P7106" i="1"/>
  <c r="P2889" i="1"/>
  <c r="P4985" i="1"/>
  <c r="P8686" i="1"/>
  <c r="P2454" i="1"/>
  <c r="P345" i="1"/>
  <c r="P3291" i="1"/>
  <c r="P5831" i="1"/>
  <c r="P9065" i="1"/>
  <c r="P4159" i="1"/>
  <c r="P4986" i="1"/>
  <c r="P5832" i="1"/>
  <c r="P7894" i="1"/>
  <c r="P346" i="1"/>
  <c r="P4987" i="1"/>
  <c r="P1200" i="1"/>
  <c r="P9066" i="1"/>
  <c r="P2890" i="1"/>
  <c r="P9875" i="1"/>
  <c r="P742" i="1"/>
  <c r="P9876" i="1"/>
  <c r="P55" i="1"/>
  <c r="P8687" i="1"/>
  <c r="P7500" i="1"/>
  <c r="P7501" i="1"/>
  <c r="P5405" i="1"/>
  <c r="P9067" i="1"/>
  <c r="P2891" i="1"/>
  <c r="P5833" i="1"/>
  <c r="P6693" i="1"/>
  <c r="P7502" i="1"/>
  <c r="P1201" i="1"/>
  <c r="P9068" i="1"/>
  <c r="P6694" i="1"/>
  <c r="P7107" i="1"/>
  <c r="P1202" i="1"/>
  <c r="P9069" i="1"/>
  <c r="P347" i="1"/>
  <c r="P2050" i="1"/>
  <c r="P2051" i="1"/>
  <c r="P3742" i="1"/>
  <c r="P9877" i="1"/>
  <c r="P9070" i="1"/>
  <c r="P2455" i="1"/>
  <c r="P9071" i="1"/>
  <c r="P3292" i="1"/>
  <c r="P9506" i="1"/>
  <c r="P4988" i="1"/>
  <c r="P5834" i="1"/>
  <c r="P5406" i="1"/>
  <c r="P8291" i="1"/>
  <c r="P2052" i="1"/>
  <c r="P9072" i="1"/>
  <c r="P743" i="1"/>
  <c r="P9507" i="1"/>
  <c r="P6260" i="1"/>
  <c r="P3293" i="1"/>
  <c r="P2053" i="1"/>
  <c r="P2054" i="1"/>
  <c r="P2055" i="1"/>
  <c r="P8688" i="1"/>
  <c r="P4989" i="1"/>
  <c r="P744" i="1"/>
  <c r="P6261" i="1"/>
  <c r="P9508" i="1"/>
  <c r="P3294" i="1"/>
  <c r="P8292" i="1"/>
  <c r="P8689" i="1"/>
  <c r="P1611" i="1"/>
  <c r="P7895" i="1"/>
  <c r="P4160" i="1"/>
  <c r="P9509" i="1"/>
  <c r="P2892" i="1"/>
  <c r="P348" i="1"/>
  <c r="P4563" i="1"/>
  <c r="P2893" i="1"/>
  <c r="P7108" i="1"/>
  <c r="P4990" i="1"/>
  <c r="P349" i="1"/>
  <c r="P7503" i="1"/>
  <c r="P8690" i="1"/>
  <c r="P8293" i="1"/>
  <c r="P350" i="1"/>
  <c r="P6695" i="1"/>
  <c r="P1612" i="1"/>
  <c r="P4564" i="1"/>
  <c r="P1203" i="1"/>
  <c r="P745" i="1"/>
  <c r="P8691" i="1"/>
  <c r="P9510" i="1"/>
  <c r="P3295" i="1"/>
  <c r="P2894" i="1"/>
  <c r="P3743" i="1"/>
  <c r="P2895" i="1"/>
  <c r="P7504" i="1"/>
  <c r="P8294" i="1"/>
  <c r="P2056" i="1"/>
  <c r="P6696" i="1"/>
  <c r="P5835" i="1"/>
  <c r="P4565" i="1"/>
  <c r="P746" i="1"/>
  <c r="P8692" i="1"/>
  <c r="P2057" i="1"/>
  <c r="P4991" i="1"/>
  <c r="P6697" i="1"/>
  <c r="P2456" i="1"/>
  <c r="P4992" i="1"/>
  <c r="P3744" i="1"/>
  <c r="P1204" i="1"/>
  <c r="P6262" i="1"/>
  <c r="P4993" i="1"/>
  <c r="P8693" i="1"/>
  <c r="P9073" i="1"/>
  <c r="P1205" i="1"/>
  <c r="P3296" i="1"/>
  <c r="P7505" i="1"/>
  <c r="P4566" i="1"/>
  <c r="P9511" i="1"/>
  <c r="P1613" i="1"/>
  <c r="P2896" i="1"/>
  <c r="P9074" i="1"/>
  <c r="P6698" i="1"/>
  <c r="P8295" i="1"/>
  <c r="P6699" i="1"/>
  <c r="P7896" i="1"/>
  <c r="P9512" i="1"/>
  <c r="P5407" i="1"/>
  <c r="P7109" i="1"/>
  <c r="P56" i="1"/>
  <c r="P5836" i="1"/>
  <c r="P2058" i="1"/>
  <c r="P2457" i="1"/>
  <c r="P7110" i="1"/>
  <c r="P9075" i="1"/>
  <c r="P2897" i="1"/>
  <c r="P8296" i="1"/>
  <c r="P8297" i="1"/>
  <c r="P1206" i="1"/>
  <c r="P4994" i="1"/>
  <c r="P6700" i="1"/>
  <c r="P3745" i="1"/>
  <c r="P2458" i="1"/>
  <c r="P2459" i="1"/>
  <c r="P4995" i="1"/>
  <c r="P1614" i="1"/>
  <c r="P9076" i="1"/>
  <c r="P4996" i="1"/>
  <c r="P9077" i="1"/>
  <c r="P8298" i="1"/>
  <c r="P747" i="1"/>
  <c r="P4567" i="1"/>
  <c r="P57" i="1"/>
  <c r="P8694" i="1"/>
  <c r="P1207" i="1"/>
  <c r="P4997" i="1"/>
  <c r="P7897" i="1"/>
  <c r="P4568" i="1"/>
  <c r="P748" i="1"/>
  <c r="P5408" i="1"/>
  <c r="P6701" i="1"/>
  <c r="P8695" i="1"/>
  <c r="P8299" i="1"/>
  <c r="P3746" i="1"/>
  <c r="P7111" i="1"/>
  <c r="P3747" i="1"/>
  <c r="P9878" i="1"/>
  <c r="P6263" i="1"/>
  <c r="P5409" i="1"/>
  <c r="P5837" i="1"/>
  <c r="P6264" i="1"/>
  <c r="P7898" i="1"/>
  <c r="P4569" i="1"/>
  <c r="P1615" i="1"/>
  <c r="P749" i="1"/>
  <c r="P8300" i="1"/>
  <c r="P8301" i="1"/>
  <c r="P8302" i="1"/>
  <c r="P4161" i="1"/>
  <c r="P4570" i="1"/>
  <c r="P7112" i="1"/>
  <c r="P4998" i="1"/>
  <c r="P7506" i="1"/>
  <c r="P2460" i="1"/>
  <c r="P2461" i="1"/>
  <c r="P6265" i="1"/>
  <c r="P3297" i="1"/>
  <c r="P7507" i="1"/>
  <c r="P1208" i="1"/>
  <c r="P5838" i="1"/>
  <c r="P9513" i="1"/>
  <c r="P351" i="1"/>
  <c r="P4571" i="1"/>
  <c r="P352" i="1"/>
  <c r="P4572" i="1"/>
  <c r="P4573" i="1"/>
  <c r="P6702" i="1"/>
  <c r="P8303" i="1"/>
  <c r="P3298" i="1"/>
  <c r="P4162" i="1"/>
  <c r="P3299" i="1"/>
  <c r="P6266" i="1"/>
  <c r="P9879" i="1"/>
  <c r="P7508" i="1"/>
  <c r="P9880" i="1"/>
  <c r="P9514" i="1"/>
  <c r="P7509" i="1"/>
  <c r="P4163" i="1"/>
  <c r="P5410" i="1"/>
  <c r="P4164" i="1"/>
  <c r="P7113" i="1"/>
  <c r="P7510" i="1"/>
  <c r="P5839" i="1"/>
  <c r="P8696" i="1"/>
  <c r="P1616" i="1"/>
  <c r="P2898" i="1"/>
  <c r="P1209" i="1"/>
  <c r="P3300" i="1"/>
  <c r="P3748" i="1"/>
  <c r="P7511" i="1"/>
  <c r="P4999" i="1"/>
  <c r="P750" i="1"/>
  <c r="P7512" i="1"/>
  <c r="P3301" i="1"/>
  <c r="P3302" i="1"/>
  <c r="P5000" i="1"/>
  <c r="P5001" i="1"/>
  <c r="P3749" i="1"/>
  <c r="P5411" i="1"/>
  <c r="P3303" i="1"/>
  <c r="P2899" i="1"/>
  <c r="P9515" i="1"/>
  <c r="P2900" i="1"/>
  <c r="P9078" i="1"/>
  <c r="P5002" i="1"/>
  <c r="P9079" i="1"/>
  <c r="P9080" i="1"/>
  <c r="P353" i="1"/>
  <c r="P4574" i="1"/>
  <c r="P9081" i="1"/>
  <c r="P7114" i="1"/>
  <c r="P1617" i="1"/>
  <c r="P7513" i="1"/>
  <c r="P6267" i="1"/>
  <c r="P9082" i="1"/>
  <c r="P9881" i="1"/>
  <c r="P1618" i="1"/>
  <c r="P7514" i="1"/>
  <c r="P751" i="1"/>
  <c r="P9083" i="1"/>
  <c r="P5412" i="1"/>
  <c r="P5413" i="1"/>
  <c r="P9084" i="1"/>
  <c r="P7899" i="1"/>
  <c r="P2059" i="1"/>
  <c r="P9085" i="1"/>
  <c r="P8304" i="1"/>
  <c r="P752" i="1"/>
  <c r="P3750" i="1"/>
  <c r="P7515" i="1"/>
  <c r="P5003" i="1"/>
  <c r="P753" i="1"/>
  <c r="P9516" i="1"/>
  <c r="P9517" i="1"/>
  <c r="P3751" i="1"/>
  <c r="P354" i="1"/>
  <c r="P9882" i="1"/>
  <c r="P6268" i="1"/>
  <c r="P1619" i="1"/>
  <c r="P7115" i="1"/>
  <c r="P9086" i="1"/>
  <c r="P2060" i="1"/>
  <c r="P7116" i="1"/>
  <c r="P4575" i="1"/>
  <c r="P1620" i="1"/>
  <c r="P4165" i="1"/>
  <c r="P5414" i="1"/>
  <c r="P4576" i="1"/>
  <c r="P5840" i="1"/>
  <c r="P754" i="1"/>
  <c r="P1210" i="1"/>
  <c r="P5841" i="1"/>
  <c r="P2061" i="1"/>
  <c r="P1211" i="1"/>
  <c r="P58" i="1"/>
  <c r="P6269" i="1"/>
  <c r="P59" i="1"/>
  <c r="P2901" i="1"/>
  <c r="P755" i="1"/>
  <c r="P6703" i="1"/>
  <c r="P5415" i="1"/>
  <c r="P1212" i="1"/>
  <c r="P8697" i="1"/>
  <c r="P9087" i="1"/>
  <c r="P1213" i="1"/>
  <c r="P3752" i="1"/>
  <c r="P2062" i="1"/>
  <c r="P6270" i="1"/>
  <c r="P7117" i="1"/>
  <c r="P7900" i="1"/>
  <c r="P8698" i="1"/>
  <c r="P756" i="1"/>
  <c r="P2902" i="1"/>
  <c r="P5842" i="1"/>
  <c r="P3304" i="1"/>
  <c r="P757" i="1"/>
  <c r="P4577" i="1"/>
  <c r="P5843" i="1"/>
  <c r="P8305" i="1"/>
  <c r="P9088" i="1"/>
  <c r="P7901" i="1"/>
  <c r="P5416" i="1"/>
  <c r="P6271" i="1"/>
  <c r="P5004" i="1"/>
  <c r="P7118" i="1"/>
  <c r="P3753" i="1"/>
  <c r="P1621" i="1"/>
  <c r="P6272" i="1"/>
  <c r="P5417" i="1"/>
  <c r="P2063" i="1"/>
  <c r="P9518" i="1"/>
  <c r="P5418" i="1"/>
  <c r="P8699" i="1"/>
  <c r="P758" i="1"/>
  <c r="P759" i="1"/>
  <c r="P7119" i="1"/>
  <c r="P6704" i="1"/>
  <c r="P7902" i="1"/>
  <c r="P7516" i="1"/>
  <c r="P4166" i="1"/>
  <c r="P355" i="1"/>
  <c r="P7120" i="1"/>
  <c r="P3305" i="1"/>
  <c r="P1622" i="1"/>
  <c r="P7903" i="1"/>
  <c r="P4167" i="1"/>
  <c r="P7121" i="1"/>
  <c r="P5844" i="1"/>
  <c r="P6273" i="1"/>
  <c r="P5845" i="1"/>
  <c r="P356" i="1"/>
  <c r="P4168" i="1"/>
  <c r="P5419" i="1"/>
  <c r="P1623" i="1"/>
  <c r="P9519" i="1"/>
  <c r="P7517" i="1"/>
  <c r="P2462" i="1"/>
  <c r="P5420" i="1"/>
  <c r="P1624" i="1"/>
  <c r="P4169" i="1"/>
  <c r="P3754" i="1"/>
  <c r="P9520" i="1"/>
  <c r="P2064" i="1"/>
  <c r="P6705" i="1"/>
  <c r="P8306" i="1"/>
  <c r="P7518" i="1"/>
  <c r="P3755" i="1"/>
  <c r="P7122" i="1"/>
  <c r="P5421" i="1"/>
  <c r="P9089" i="1"/>
  <c r="P5005" i="1"/>
  <c r="P5846" i="1"/>
  <c r="P4578" i="1"/>
  <c r="P8307" i="1"/>
  <c r="P6274" i="1"/>
  <c r="P760" i="1"/>
  <c r="P3756" i="1"/>
  <c r="P9090" i="1"/>
  <c r="P761" i="1"/>
  <c r="P3306" i="1"/>
  <c r="P6706" i="1"/>
  <c r="P8308" i="1"/>
  <c r="P7904" i="1"/>
  <c r="P4579" i="1"/>
  <c r="P2065" i="1"/>
  <c r="P9521" i="1"/>
  <c r="P762" i="1"/>
  <c r="P60" i="1"/>
  <c r="P8309" i="1"/>
  <c r="P2066" i="1"/>
  <c r="P6275" i="1"/>
  <c r="P763" i="1"/>
  <c r="P5847" i="1"/>
  <c r="P7123" i="1"/>
  <c r="P9091" i="1"/>
  <c r="P7124" i="1"/>
  <c r="P9092" i="1"/>
  <c r="P61" i="1"/>
  <c r="P9522" i="1"/>
  <c r="P9523" i="1"/>
  <c r="P4580" i="1"/>
  <c r="P5006" i="1"/>
  <c r="P5422" i="1"/>
  <c r="P7519" i="1"/>
  <c r="P764" i="1"/>
  <c r="P7125" i="1"/>
  <c r="P5848" i="1"/>
  <c r="P6276" i="1"/>
  <c r="P5423" i="1"/>
  <c r="P3307" i="1"/>
  <c r="P5424" i="1"/>
  <c r="P357" i="1"/>
  <c r="P7905" i="1"/>
  <c r="P765" i="1"/>
  <c r="P6277" i="1"/>
  <c r="P9093" i="1"/>
  <c r="P6707" i="1"/>
  <c r="P5849" i="1"/>
  <c r="P3308" i="1"/>
  <c r="P7906" i="1"/>
  <c r="P9524" i="1"/>
  <c r="P5425" i="1"/>
  <c r="P5426" i="1"/>
  <c r="P2067" i="1"/>
  <c r="P6278" i="1"/>
  <c r="P8310" i="1"/>
  <c r="P3309" i="1"/>
  <c r="P3310" i="1"/>
  <c r="P5427" i="1"/>
  <c r="P2068" i="1"/>
  <c r="P8700" i="1"/>
  <c r="P8311" i="1"/>
  <c r="P5428" i="1"/>
  <c r="P4170" i="1"/>
  <c r="P6279" i="1"/>
  <c r="P4581" i="1"/>
  <c r="P2903" i="1"/>
  <c r="P1625" i="1"/>
  <c r="P5850" i="1"/>
  <c r="P4582" i="1"/>
  <c r="P2904" i="1"/>
  <c r="P6708" i="1"/>
  <c r="P5007" i="1"/>
  <c r="P6709" i="1"/>
  <c r="P5429" i="1"/>
  <c r="P4171" i="1"/>
  <c r="P9525" i="1"/>
  <c r="P9094" i="1"/>
  <c r="P6280" i="1"/>
  <c r="P4583" i="1"/>
  <c r="P62" i="1"/>
  <c r="P2905" i="1"/>
  <c r="P7126" i="1"/>
  <c r="P5851" i="1"/>
  <c r="P3757" i="1"/>
  <c r="P766" i="1"/>
  <c r="P9095" i="1"/>
  <c r="P5430" i="1"/>
  <c r="P8312" i="1"/>
  <c r="P2906" i="1"/>
  <c r="P4172" i="1"/>
  <c r="P5008" i="1"/>
  <c r="P6281" i="1"/>
  <c r="P3311" i="1"/>
  <c r="P5431" i="1"/>
  <c r="P7520" i="1"/>
  <c r="P2907" i="1"/>
  <c r="P6710" i="1"/>
  <c r="P1626" i="1"/>
  <c r="P1627" i="1"/>
  <c r="P7127" i="1"/>
  <c r="P2908" i="1"/>
  <c r="P9096" i="1"/>
  <c r="P7128" i="1"/>
  <c r="P358" i="1"/>
  <c r="P1214" i="1"/>
  <c r="P63" i="1"/>
  <c r="P9097" i="1"/>
  <c r="P6282" i="1"/>
  <c r="P4584" i="1"/>
  <c r="P3758" i="1"/>
  <c r="P9098" i="1"/>
  <c r="P6283" i="1"/>
  <c r="P9883" i="1"/>
  <c r="P6284" i="1"/>
  <c r="P359" i="1"/>
  <c r="P9526" i="1"/>
  <c r="P9099" i="1"/>
  <c r="P4585" i="1"/>
  <c r="P767" i="1"/>
  <c r="P5852" i="1"/>
  <c r="P6285" i="1"/>
  <c r="P9527" i="1"/>
  <c r="P8701" i="1"/>
  <c r="P7129" i="1"/>
  <c r="P5853" i="1"/>
  <c r="P5432" i="1"/>
  <c r="P5433" i="1"/>
  <c r="P5854" i="1"/>
  <c r="P768" i="1"/>
  <c r="P8702" i="1"/>
  <c r="P5009" i="1"/>
  <c r="P5010" i="1"/>
  <c r="P2463" i="1"/>
  <c r="P64" i="1"/>
  <c r="P8313" i="1"/>
  <c r="P2464" i="1"/>
  <c r="P6286" i="1"/>
  <c r="P1628" i="1"/>
  <c r="P3312" i="1"/>
  <c r="P7130" i="1"/>
  <c r="P5011" i="1"/>
  <c r="P8703" i="1"/>
  <c r="P8314" i="1"/>
  <c r="P6711" i="1"/>
  <c r="P3759" i="1"/>
  <c r="P7907" i="1"/>
  <c r="P9528" i="1"/>
  <c r="P769" i="1"/>
  <c r="P9529" i="1"/>
  <c r="P2465" i="1"/>
  <c r="P6287" i="1"/>
  <c r="P8704" i="1"/>
  <c r="P2909" i="1"/>
  <c r="P1629" i="1"/>
  <c r="P4173" i="1"/>
  <c r="P8315" i="1"/>
  <c r="P8316" i="1"/>
  <c r="P2069" i="1"/>
  <c r="P770" i="1"/>
  <c r="P771" i="1"/>
  <c r="P360" i="1"/>
  <c r="P8317" i="1"/>
  <c r="P4586" i="1"/>
  <c r="P5434" i="1"/>
  <c r="P772" i="1"/>
  <c r="P1215" i="1"/>
  <c r="P6712" i="1"/>
  <c r="P9884" i="1"/>
  <c r="P6288" i="1"/>
  <c r="P6289" i="1"/>
  <c r="P773" i="1"/>
  <c r="P2466" i="1"/>
  <c r="P3313" i="1"/>
  <c r="P6713" i="1"/>
  <c r="P8705" i="1"/>
  <c r="P1630" i="1"/>
  <c r="P9100" i="1"/>
  <c r="P1216" i="1"/>
  <c r="P5855" i="1"/>
  <c r="P5012" i="1"/>
  <c r="P5856" i="1"/>
  <c r="P9101" i="1"/>
  <c r="P3314" i="1"/>
  <c r="P7521" i="1"/>
  <c r="P7522" i="1"/>
  <c r="P7131" i="1"/>
  <c r="P774" i="1"/>
  <c r="P4174" i="1"/>
  <c r="P6714" i="1"/>
  <c r="P7908" i="1"/>
  <c r="P9530" i="1"/>
  <c r="P9531" i="1"/>
  <c r="P7132" i="1"/>
  <c r="P7133" i="1"/>
  <c r="P3315" i="1"/>
  <c r="P9102" i="1"/>
  <c r="P2070" i="1"/>
  <c r="P775" i="1"/>
  <c r="P4587" i="1"/>
  <c r="P7134" i="1"/>
  <c r="P7523" i="1"/>
  <c r="P1217" i="1"/>
  <c r="P2467" i="1"/>
  <c r="P8318" i="1"/>
  <c r="P1631" i="1"/>
  <c r="P361" i="1"/>
  <c r="P7909" i="1"/>
  <c r="P1632" i="1"/>
  <c r="P5857" i="1"/>
  <c r="P2071" i="1"/>
  <c r="P2468" i="1"/>
  <c r="P9103" i="1"/>
  <c r="P2469" i="1"/>
  <c r="P2910" i="1"/>
  <c r="P4588" i="1"/>
  <c r="P5013" i="1"/>
  <c r="P362" i="1"/>
  <c r="P9532" i="1"/>
  <c r="P363" i="1"/>
  <c r="P5858" i="1"/>
  <c r="P6715" i="1"/>
  <c r="P5859" i="1"/>
  <c r="P2470" i="1"/>
  <c r="P5435" i="1"/>
  <c r="P9533" i="1"/>
  <c r="P6290" i="1"/>
  <c r="P2471" i="1"/>
  <c r="P776" i="1"/>
  <c r="P7524" i="1"/>
  <c r="P9534" i="1"/>
  <c r="P2472" i="1"/>
  <c r="P5860" i="1"/>
  <c r="P65" i="1"/>
  <c r="P3316" i="1"/>
  <c r="P777" i="1"/>
  <c r="P7910" i="1"/>
  <c r="P9535" i="1"/>
  <c r="P8706" i="1"/>
  <c r="P5014" i="1"/>
  <c r="P778" i="1"/>
  <c r="P7525" i="1"/>
  <c r="P7911" i="1"/>
  <c r="P5436" i="1"/>
  <c r="P6716" i="1"/>
  <c r="P4589" i="1"/>
  <c r="P9885" i="1"/>
  <c r="P364" i="1"/>
  <c r="P2911" i="1"/>
  <c r="P7526" i="1"/>
  <c r="P5861" i="1"/>
  <c r="P7135" i="1"/>
  <c r="P4590" i="1"/>
  <c r="P1633" i="1"/>
  <c r="P9886" i="1"/>
  <c r="P8319" i="1"/>
  <c r="P779" i="1"/>
  <c r="P5015" i="1"/>
  <c r="P2912" i="1"/>
  <c r="P2913" i="1"/>
  <c r="P2473" i="1"/>
  <c r="P8320" i="1"/>
  <c r="P5437" i="1"/>
  <c r="P2474" i="1"/>
  <c r="P780" i="1"/>
  <c r="P2914" i="1"/>
  <c r="P8707" i="1"/>
  <c r="P8708" i="1"/>
  <c r="P9536" i="1"/>
  <c r="P7912" i="1"/>
  <c r="P7136" i="1"/>
  <c r="P2072" i="1"/>
  <c r="P6717" i="1"/>
  <c r="P781" i="1"/>
  <c r="P9537" i="1"/>
  <c r="P8709" i="1"/>
  <c r="P8321" i="1"/>
  <c r="P3317" i="1"/>
  <c r="P2475" i="1"/>
  <c r="P1634" i="1"/>
  <c r="P8710" i="1"/>
  <c r="P7137" i="1"/>
  <c r="P782" i="1"/>
  <c r="P7138" i="1"/>
  <c r="P66" i="1"/>
  <c r="P2915" i="1"/>
  <c r="P5862" i="1"/>
  <c r="P8711" i="1"/>
  <c r="P2476" i="1"/>
  <c r="P9104" i="1"/>
  <c r="P3760" i="1"/>
  <c r="P6291" i="1"/>
  <c r="P783" i="1"/>
  <c r="P9105" i="1"/>
  <c r="P365" i="1"/>
  <c r="P3761" i="1"/>
  <c r="P5016" i="1"/>
  <c r="P7527" i="1"/>
  <c r="P2477" i="1"/>
  <c r="P1635" i="1"/>
  <c r="P9106" i="1"/>
  <c r="P8712" i="1"/>
  <c r="P5863" i="1"/>
  <c r="P5438" i="1"/>
  <c r="P4591" i="1"/>
  <c r="P2478" i="1"/>
  <c r="P7528" i="1"/>
  <c r="P2479" i="1"/>
  <c r="P5017" i="1"/>
  <c r="P9107" i="1"/>
  <c r="P3318" i="1"/>
  <c r="P1636" i="1"/>
  <c r="P7529" i="1"/>
  <c r="P1218" i="1"/>
  <c r="P5018" i="1"/>
  <c r="P8713" i="1"/>
  <c r="P6718" i="1"/>
  <c r="P6719" i="1"/>
  <c r="P2916" i="1"/>
  <c r="P5864" i="1"/>
  <c r="P3762" i="1"/>
  <c r="P5019" i="1"/>
  <c r="P4175" i="1"/>
  <c r="P6292" i="1"/>
  <c r="P7913" i="1"/>
  <c r="P1637" i="1"/>
  <c r="P6293" i="1"/>
  <c r="P3763" i="1"/>
  <c r="P7139" i="1"/>
  <c r="P8322" i="1"/>
  <c r="P6720" i="1"/>
  <c r="P4176" i="1"/>
  <c r="P9887" i="1"/>
  <c r="P8323" i="1"/>
  <c r="P9108" i="1"/>
  <c r="P7530" i="1"/>
  <c r="P67" i="1"/>
  <c r="P5439" i="1"/>
  <c r="P366" i="1"/>
  <c r="P6294" i="1"/>
  <c r="P5020" i="1"/>
  <c r="P3319" i="1"/>
  <c r="P5440" i="1"/>
  <c r="P4177" i="1"/>
  <c r="P7914" i="1"/>
  <c r="P8714" i="1"/>
  <c r="P3320" i="1"/>
  <c r="P9538" i="1"/>
  <c r="P1219" i="1"/>
  <c r="P4178" i="1"/>
  <c r="P7915" i="1"/>
  <c r="P784" i="1"/>
  <c r="P68" i="1"/>
  <c r="P9109" i="1"/>
  <c r="P785" i="1"/>
  <c r="P2917" i="1"/>
  <c r="P9110" i="1"/>
  <c r="P9539" i="1"/>
  <c r="P5865" i="1"/>
  <c r="P5021" i="1"/>
  <c r="P5022" i="1"/>
  <c r="P69" i="1"/>
  <c r="P6295" i="1"/>
  <c r="P6296" i="1"/>
  <c r="P4592" i="1"/>
  <c r="P4593" i="1"/>
  <c r="P8324" i="1"/>
  <c r="P2480" i="1"/>
  <c r="P5441" i="1"/>
  <c r="P8325" i="1"/>
  <c r="P70" i="1"/>
  <c r="P4179" i="1"/>
  <c r="P2918" i="1"/>
  <c r="P8326" i="1"/>
  <c r="P1638" i="1"/>
  <c r="P6297" i="1"/>
  <c r="P9111" i="1"/>
  <c r="P5023" i="1"/>
  <c r="P6298" i="1"/>
  <c r="P7140" i="1"/>
  <c r="P9112" i="1"/>
  <c r="P71" i="1"/>
  <c r="P7531" i="1"/>
  <c r="P8715" i="1"/>
  <c r="P2919" i="1"/>
  <c r="P1639" i="1"/>
  <c r="P2481" i="1"/>
  <c r="P7532" i="1"/>
  <c r="P367" i="1"/>
  <c r="P1640" i="1"/>
  <c r="P3764" i="1"/>
  <c r="P5442" i="1"/>
  <c r="P8716" i="1"/>
  <c r="P5443" i="1"/>
  <c r="P6299" i="1"/>
  <c r="P4594" i="1"/>
  <c r="P786" i="1"/>
  <c r="P3321" i="1"/>
  <c r="P2073" i="1"/>
  <c r="P787" i="1"/>
  <c r="P4595" i="1"/>
  <c r="P2482" i="1"/>
  <c r="P4180" i="1"/>
  <c r="P7916" i="1"/>
  <c r="P788" i="1"/>
  <c r="P5866" i="1"/>
  <c r="P72" i="1"/>
  <c r="P7917" i="1"/>
  <c r="P9540" i="1"/>
  <c r="P4181" i="1"/>
  <c r="P4596" i="1"/>
  <c r="P3322" i="1"/>
  <c r="P4182" i="1"/>
  <c r="P8327" i="1"/>
  <c r="P8328" i="1"/>
  <c r="P5444" i="1"/>
  <c r="P7918" i="1"/>
  <c r="P4597" i="1"/>
  <c r="P9113" i="1"/>
  <c r="P8717" i="1"/>
  <c r="P1220" i="1"/>
  <c r="P8329" i="1"/>
  <c r="P3765" i="1"/>
  <c r="P1641" i="1"/>
  <c r="P2920" i="1"/>
  <c r="P6300" i="1"/>
  <c r="P2074" i="1"/>
  <c r="P6721" i="1"/>
  <c r="P5867" i="1"/>
  <c r="P8718" i="1"/>
  <c r="P9888" i="1"/>
  <c r="P2483" i="1"/>
  <c r="P789" i="1"/>
  <c r="P8719" i="1"/>
  <c r="P3323" i="1"/>
  <c r="P1221" i="1"/>
  <c r="P9114" i="1"/>
  <c r="P3766" i="1"/>
  <c r="P9541" i="1"/>
  <c r="P3324" i="1"/>
  <c r="P5445" i="1"/>
  <c r="P5868" i="1"/>
  <c r="P1222" i="1"/>
  <c r="P3325" i="1"/>
  <c r="P5869" i="1"/>
  <c r="P1223" i="1"/>
  <c r="P7533" i="1"/>
  <c r="P790" i="1"/>
  <c r="P8720" i="1"/>
  <c r="P2921" i="1"/>
  <c r="P2922" i="1"/>
  <c r="P2923" i="1"/>
  <c r="P2484" i="1"/>
  <c r="P6301" i="1"/>
  <c r="P7141" i="1"/>
  <c r="P6722" i="1"/>
  <c r="P2485" i="1"/>
  <c r="P9115" i="1"/>
  <c r="P6723" i="1"/>
  <c r="P8330" i="1"/>
  <c r="P4183" i="1"/>
  <c r="P8331" i="1"/>
  <c r="P8721" i="1"/>
  <c r="P9542" i="1"/>
  <c r="P6724" i="1"/>
  <c r="P6302" i="1"/>
  <c r="P1642" i="1"/>
  <c r="P9116" i="1"/>
  <c r="P4598" i="1"/>
  <c r="P1643" i="1"/>
  <c r="P5446" i="1"/>
  <c r="P7534" i="1"/>
  <c r="P5447" i="1"/>
  <c r="P4184" i="1"/>
  <c r="P4185" i="1"/>
  <c r="P3326" i="1"/>
  <c r="P6725" i="1"/>
  <c r="P4186" i="1"/>
  <c r="P791" i="1"/>
  <c r="P1224" i="1"/>
  <c r="P1225" i="1"/>
  <c r="P5024" i="1"/>
  <c r="P1226" i="1"/>
  <c r="P9889" i="1"/>
  <c r="P368" i="1"/>
  <c r="P1227" i="1"/>
  <c r="P5025" i="1"/>
  <c r="P4187" i="1"/>
  <c r="P4188" i="1"/>
  <c r="P3327" i="1"/>
  <c r="P2924" i="1"/>
  <c r="P8722" i="1"/>
  <c r="P5870" i="1"/>
  <c r="P9890" i="1"/>
  <c r="P7142" i="1"/>
  <c r="P792" i="1"/>
  <c r="P8332" i="1"/>
  <c r="P5871" i="1"/>
  <c r="P3767" i="1"/>
  <c r="P4189" i="1"/>
  <c r="P369" i="1"/>
  <c r="P9117" i="1"/>
  <c r="P73" i="1"/>
  <c r="P74" i="1"/>
  <c r="P8333" i="1"/>
  <c r="P6726" i="1"/>
  <c r="P75" i="1"/>
  <c r="P8334" i="1"/>
  <c r="P2486" i="1"/>
  <c r="P793" i="1"/>
  <c r="P5872" i="1"/>
  <c r="P2925" i="1"/>
  <c r="P794" i="1"/>
  <c r="P7143" i="1"/>
  <c r="P7535" i="1"/>
  <c r="P7536" i="1"/>
  <c r="P3328" i="1"/>
  <c r="P5448" i="1"/>
  <c r="P6303" i="1"/>
  <c r="P5026" i="1"/>
  <c r="P8335" i="1"/>
  <c r="P4599" i="1"/>
  <c r="P4190" i="1"/>
  <c r="P5873" i="1"/>
  <c r="P5874" i="1"/>
  <c r="P8723" i="1"/>
  <c r="P2075" i="1"/>
  <c r="P3329" i="1"/>
  <c r="P6727" i="1"/>
  <c r="P6304" i="1"/>
  <c r="P5027" i="1"/>
  <c r="P1644" i="1"/>
  <c r="P4191" i="1"/>
  <c r="P5875" i="1"/>
  <c r="P5449" i="1"/>
  <c r="P8724" i="1"/>
  <c r="P76" i="1"/>
  <c r="P2926" i="1"/>
  <c r="P5028" i="1"/>
  <c r="P2076" i="1"/>
  <c r="P795" i="1"/>
  <c r="P2487" i="1"/>
  <c r="P9543" i="1"/>
  <c r="P1228" i="1"/>
  <c r="P5029" i="1"/>
  <c r="P2488" i="1"/>
  <c r="P6728" i="1"/>
  <c r="P5030" i="1"/>
  <c r="P7144" i="1"/>
  <c r="P370" i="1"/>
  <c r="P5450" i="1"/>
  <c r="P3330" i="1"/>
  <c r="P6305" i="1"/>
  <c r="P4192" i="1"/>
  <c r="P2489" i="1"/>
  <c r="P8336" i="1"/>
  <c r="P6306" i="1"/>
  <c r="P5451" i="1"/>
  <c r="P1229" i="1"/>
  <c r="P4600" i="1"/>
  <c r="P1645" i="1"/>
  <c r="P6307" i="1"/>
  <c r="P6729" i="1"/>
  <c r="P5031" i="1"/>
  <c r="P8337" i="1"/>
  <c r="P7919" i="1"/>
  <c r="P8338" i="1"/>
  <c r="P1230" i="1"/>
  <c r="P8725" i="1"/>
  <c r="P4193" i="1"/>
  <c r="P3768" i="1"/>
  <c r="P5876" i="1"/>
  <c r="P7145" i="1"/>
  <c r="P9544" i="1"/>
  <c r="P5452" i="1"/>
  <c r="P4194" i="1"/>
  <c r="P1231" i="1"/>
  <c r="P9545" i="1"/>
  <c r="P3331" i="1"/>
  <c r="P1232" i="1"/>
  <c r="P796" i="1"/>
  <c r="P3769" i="1"/>
  <c r="P8726" i="1"/>
  <c r="P1233" i="1"/>
  <c r="P77" i="1"/>
  <c r="P3770" i="1"/>
  <c r="P9546" i="1"/>
  <c r="P5877" i="1"/>
  <c r="P7920" i="1"/>
  <c r="P8727" i="1"/>
  <c r="P3771" i="1"/>
  <c r="P4195" i="1"/>
  <c r="P8339" i="1"/>
  <c r="P2490" i="1"/>
  <c r="P3332" i="1"/>
  <c r="P3333" i="1"/>
  <c r="P6308" i="1"/>
  <c r="P7537" i="1"/>
  <c r="P9118" i="1"/>
  <c r="P5878" i="1"/>
  <c r="P8728" i="1"/>
  <c r="P9119" i="1"/>
  <c r="P3334" i="1"/>
  <c r="P4601" i="1"/>
  <c r="P8340" i="1"/>
  <c r="P4602" i="1"/>
  <c r="P8341" i="1"/>
  <c r="P7921" i="1"/>
  <c r="P6730" i="1"/>
  <c r="P5032" i="1"/>
  <c r="P2927" i="1"/>
  <c r="P7922" i="1"/>
  <c r="P1646" i="1"/>
  <c r="P797" i="1"/>
  <c r="P798" i="1"/>
  <c r="P2491" i="1"/>
  <c r="P1234" i="1"/>
  <c r="P3335" i="1"/>
  <c r="P9891" i="1"/>
  <c r="P6309" i="1"/>
  <c r="P6731" i="1"/>
  <c r="P1235" i="1"/>
  <c r="P2492" i="1"/>
  <c r="P9547" i="1"/>
  <c r="P7923" i="1"/>
  <c r="P7146" i="1"/>
  <c r="P4603" i="1"/>
  <c r="P6732" i="1"/>
  <c r="P8729" i="1"/>
  <c r="P371" i="1"/>
  <c r="P6733" i="1"/>
  <c r="P9548" i="1"/>
  <c r="P7538" i="1"/>
  <c r="P9549" i="1"/>
  <c r="P1236" i="1"/>
  <c r="P7924" i="1"/>
  <c r="P4196" i="1"/>
  <c r="P799" i="1"/>
  <c r="P6734" i="1"/>
  <c r="P4604" i="1"/>
  <c r="P6735" i="1"/>
  <c r="P78" i="1"/>
  <c r="P5453" i="1"/>
  <c r="P1647" i="1"/>
  <c r="P4605" i="1"/>
  <c r="P9892" i="1"/>
  <c r="P5454" i="1"/>
  <c r="P5455" i="1"/>
  <c r="P9550" i="1"/>
  <c r="P2077" i="1"/>
  <c r="P3336" i="1"/>
  <c r="P6310" i="1"/>
  <c r="P800" i="1"/>
  <c r="P5879" i="1"/>
  <c r="P4197" i="1"/>
  <c r="P8730" i="1"/>
  <c r="P8731" i="1"/>
  <c r="P1237" i="1"/>
  <c r="P79" i="1"/>
  <c r="P372" i="1"/>
  <c r="P9893" i="1"/>
  <c r="P6311" i="1"/>
  <c r="P9551" i="1"/>
  <c r="P8342" i="1"/>
  <c r="P5880" i="1"/>
  <c r="P7147" i="1"/>
  <c r="P6736" i="1"/>
  <c r="P6312" i="1"/>
  <c r="P80" i="1"/>
  <c r="P1238" i="1"/>
  <c r="P4198" i="1"/>
  <c r="P8732" i="1"/>
  <c r="P4606" i="1"/>
  <c r="P9894" i="1"/>
  <c r="P2928" i="1"/>
  <c r="P7148" i="1"/>
  <c r="P7149" i="1"/>
  <c r="P801" i="1"/>
  <c r="P8733" i="1"/>
  <c r="P1648" i="1"/>
  <c r="P8734" i="1"/>
  <c r="P5456" i="1"/>
  <c r="P1649" i="1"/>
  <c r="P8735" i="1"/>
  <c r="P3337" i="1"/>
  <c r="P5881" i="1"/>
  <c r="P81" i="1"/>
  <c r="P9895" i="1"/>
  <c r="P7539" i="1"/>
  <c r="P4607" i="1"/>
  <c r="P6313" i="1"/>
  <c r="P9552" i="1"/>
  <c r="P6737" i="1"/>
  <c r="P2078" i="1"/>
  <c r="P1239" i="1"/>
  <c r="P5033" i="1"/>
  <c r="P373" i="1"/>
  <c r="P6314" i="1"/>
  <c r="P9553" i="1"/>
  <c r="P4199" i="1"/>
  <c r="P9896" i="1"/>
  <c r="P2493" i="1"/>
  <c r="P8343" i="1"/>
  <c r="P374" i="1"/>
  <c r="P5457" i="1"/>
  <c r="P3338" i="1"/>
  <c r="P7925" i="1"/>
  <c r="P3772" i="1"/>
  <c r="P82" i="1"/>
  <c r="P6738" i="1"/>
  <c r="P7150" i="1"/>
  <c r="P4608" i="1"/>
  <c r="P5034" i="1"/>
  <c r="P9554" i="1"/>
  <c r="P802" i="1"/>
  <c r="P4200" i="1"/>
  <c r="P2079" i="1"/>
  <c r="P9120" i="1"/>
  <c r="P8344" i="1"/>
  <c r="P5035" i="1"/>
  <c r="P7540" i="1"/>
  <c r="P7541" i="1"/>
  <c r="P8736" i="1"/>
  <c r="P4201" i="1"/>
  <c r="P2080" i="1"/>
  <c r="P2494" i="1"/>
  <c r="P5036" i="1"/>
  <c r="P83" i="1"/>
  <c r="P9121" i="1"/>
  <c r="P1240" i="1"/>
  <c r="P3339" i="1"/>
  <c r="P7151" i="1"/>
  <c r="P1241" i="1"/>
  <c r="P7926" i="1"/>
  <c r="P6315" i="1"/>
  <c r="P7152" i="1"/>
  <c r="P7927" i="1"/>
  <c r="P5037" i="1"/>
  <c r="P7928" i="1"/>
  <c r="P4609" i="1"/>
  <c r="P4610" i="1"/>
  <c r="P2495" i="1"/>
  <c r="P4202" i="1"/>
  <c r="P9897" i="1"/>
  <c r="P1242" i="1"/>
  <c r="P5458" i="1"/>
  <c r="P2929" i="1"/>
  <c r="P6316" i="1"/>
  <c r="P6739" i="1"/>
  <c r="P7153" i="1"/>
  <c r="P5882" i="1"/>
  <c r="P2081" i="1"/>
  <c r="P803" i="1"/>
  <c r="P8737" i="1"/>
  <c r="P4203" i="1"/>
  <c r="P6740" i="1"/>
  <c r="P1650" i="1"/>
  <c r="P4611" i="1"/>
  <c r="P7542" i="1"/>
  <c r="P1243" i="1"/>
  <c r="P9555" i="1"/>
  <c r="P8738" i="1"/>
  <c r="P1651" i="1"/>
  <c r="P5459" i="1"/>
  <c r="P2930" i="1"/>
  <c r="P9122" i="1"/>
  <c r="P9123" i="1"/>
  <c r="P2931" i="1"/>
  <c r="P4204" i="1"/>
  <c r="P5038" i="1"/>
  <c r="P2496" i="1"/>
  <c r="P9556" i="1"/>
  <c r="P3773" i="1"/>
  <c r="P2082" i="1"/>
  <c r="P1652" i="1"/>
  <c r="P3340" i="1"/>
  <c r="P9898" i="1"/>
  <c r="P4205" i="1"/>
  <c r="P2083" i="1"/>
  <c r="P8739" i="1"/>
  <c r="P6317" i="1"/>
  <c r="P2932" i="1"/>
  <c r="P2084" i="1"/>
  <c r="P2085" i="1"/>
  <c r="P5039" i="1"/>
  <c r="P8740" i="1"/>
  <c r="P7543" i="1"/>
  <c r="P7154" i="1"/>
  <c r="P8345" i="1"/>
  <c r="P8741" i="1"/>
  <c r="P5883" i="1"/>
  <c r="P4206" i="1"/>
  <c r="P9899" i="1"/>
  <c r="P7544" i="1"/>
  <c r="P9557" i="1"/>
  <c r="P8742" i="1"/>
  <c r="P9558" i="1"/>
  <c r="P1244" i="1"/>
  <c r="P804" i="1"/>
  <c r="P1653" i="1"/>
  <c r="P2086" i="1"/>
  <c r="P2497" i="1"/>
  <c r="P9559" i="1"/>
  <c r="P1654" i="1"/>
  <c r="P1245" i="1"/>
  <c r="P9900" i="1"/>
  <c r="P3341" i="1"/>
  <c r="P2933" i="1"/>
  <c r="P2087" i="1"/>
  <c r="P4207" i="1"/>
  <c r="P2934" i="1"/>
  <c r="P7929" i="1"/>
  <c r="P9124" i="1"/>
  <c r="P6741" i="1"/>
  <c r="P7155" i="1"/>
  <c r="P5884" i="1"/>
  <c r="P7156" i="1"/>
  <c r="P9125" i="1"/>
  <c r="P7157" i="1"/>
  <c r="P6742" i="1"/>
  <c r="P5040" i="1"/>
  <c r="P5460" i="1"/>
  <c r="P3774" i="1"/>
  <c r="P8346" i="1"/>
  <c r="P7930" i="1"/>
  <c r="P4612" i="1"/>
  <c r="P375" i="1"/>
  <c r="P8347" i="1"/>
  <c r="P6318" i="1"/>
  <c r="P5041" i="1"/>
  <c r="P6319" i="1"/>
  <c r="P376" i="1"/>
  <c r="P1246" i="1"/>
  <c r="P4613" i="1"/>
  <c r="P5461" i="1"/>
  <c r="P7158" i="1"/>
  <c r="P5885" i="1"/>
  <c r="P8348" i="1"/>
  <c r="P5462" i="1"/>
  <c r="P7931" i="1"/>
  <c r="P377" i="1"/>
  <c r="P2498" i="1"/>
  <c r="P3342" i="1"/>
  <c r="P378" i="1"/>
  <c r="P6743" i="1"/>
  <c r="P7159" i="1"/>
  <c r="P7932" i="1"/>
  <c r="P4614" i="1"/>
  <c r="P5463" i="1"/>
  <c r="P7160" i="1"/>
  <c r="P4208" i="1"/>
  <c r="P5886" i="1"/>
  <c r="P4615" i="1"/>
  <c r="P84" i="1"/>
  <c r="P5464" i="1"/>
  <c r="P2935" i="1"/>
  <c r="P3343" i="1"/>
  <c r="P8743" i="1"/>
  <c r="P2088" i="1"/>
  <c r="P85" i="1"/>
  <c r="P2936" i="1"/>
  <c r="P2089" i="1"/>
  <c r="P2090" i="1"/>
  <c r="P9126" i="1"/>
  <c r="P379" i="1"/>
  <c r="P8744" i="1"/>
  <c r="P86" i="1"/>
  <c r="P9560" i="1"/>
  <c r="P8349" i="1"/>
  <c r="P7545" i="1"/>
  <c r="P3344" i="1"/>
  <c r="P2091" i="1"/>
  <c r="P3345" i="1"/>
  <c r="P805" i="1"/>
  <c r="P3346" i="1"/>
  <c r="P2499" i="1"/>
  <c r="P1655" i="1"/>
  <c r="P6744" i="1"/>
  <c r="P1247" i="1"/>
  <c r="P5042" i="1"/>
  <c r="P380" i="1"/>
  <c r="P6745" i="1"/>
  <c r="P5043" i="1"/>
  <c r="P9901" i="1"/>
  <c r="P1656" i="1"/>
  <c r="P806" i="1"/>
  <c r="P381" i="1"/>
  <c r="P807" i="1"/>
  <c r="P4209" i="1"/>
  <c r="P808" i="1"/>
  <c r="P3347" i="1"/>
  <c r="P1657" i="1"/>
  <c r="P2092" i="1"/>
  <c r="P1658" i="1"/>
  <c r="P8350" i="1"/>
  <c r="P2500" i="1"/>
  <c r="P3775" i="1"/>
  <c r="P3348" i="1"/>
  <c r="P5887" i="1"/>
  <c r="P382" i="1"/>
  <c r="P3349" i="1"/>
  <c r="P6320" i="1"/>
  <c r="P8351" i="1"/>
  <c r="P7933" i="1"/>
  <c r="P809" i="1"/>
  <c r="P9902" i="1"/>
  <c r="P6746" i="1"/>
  <c r="P1659" i="1"/>
  <c r="P9127" i="1"/>
  <c r="P6321" i="1"/>
  <c r="P4210" i="1"/>
  <c r="P4616" i="1"/>
  <c r="P7934" i="1"/>
  <c r="P2501" i="1"/>
  <c r="P5465" i="1"/>
  <c r="P383" i="1"/>
  <c r="P4211" i="1"/>
  <c r="P9561" i="1"/>
  <c r="P9128" i="1"/>
  <c r="P5044" i="1"/>
  <c r="P9129" i="1"/>
  <c r="P87" i="1"/>
  <c r="P384" i="1"/>
  <c r="P5045" i="1"/>
  <c r="P9130" i="1"/>
  <c r="P6322" i="1"/>
  <c r="P1248" i="1"/>
  <c r="P2937" i="1"/>
  <c r="P9131" i="1"/>
  <c r="P8745" i="1"/>
  <c r="P7935" i="1"/>
  <c r="P8746" i="1"/>
  <c r="P3350" i="1"/>
  <c r="P2502" i="1"/>
  <c r="P2503" i="1"/>
  <c r="P4617" i="1"/>
  <c r="P7936" i="1"/>
  <c r="P6747" i="1"/>
  <c r="P2938" i="1"/>
  <c r="P810" i="1"/>
  <c r="P6748" i="1"/>
  <c r="P1660" i="1"/>
  <c r="P5046" i="1"/>
  <c r="P2093" i="1"/>
  <c r="P8747" i="1"/>
  <c r="P4212" i="1"/>
  <c r="P5047" i="1"/>
  <c r="P9562" i="1"/>
  <c r="P1661" i="1"/>
  <c r="P4213" i="1"/>
  <c r="P1249" i="1"/>
  <c r="P6749" i="1"/>
  <c r="P8352" i="1"/>
  <c r="P5888" i="1"/>
  <c r="P5889" i="1"/>
  <c r="P6323" i="1"/>
  <c r="P2504" i="1"/>
  <c r="P385" i="1"/>
  <c r="P9132" i="1"/>
  <c r="P6324" i="1"/>
  <c r="P5048" i="1"/>
  <c r="P7937" i="1"/>
  <c r="P5890" i="1"/>
  <c r="P2505" i="1"/>
  <c r="P5466" i="1"/>
  <c r="P3351" i="1"/>
  <c r="P811" i="1"/>
  <c r="P7938" i="1"/>
  <c r="P2939" i="1"/>
  <c r="P3776" i="1"/>
  <c r="P5049" i="1"/>
  <c r="P4214" i="1"/>
  <c r="P3777" i="1"/>
  <c r="P9563" i="1"/>
  <c r="P2506" i="1"/>
  <c r="P2940" i="1"/>
  <c r="P9133" i="1"/>
  <c r="P4215" i="1"/>
  <c r="P88" i="1"/>
  <c r="P386" i="1"/>
  <c r="P3352" i="1"/>
  <c r="P7546" i="1"/>
  <c r="P7939" i="1"/>
  <c r="P89" i="1"/>
  <c r="P2094" i="1"/>
  <c r="P3778" i="1"/>
  <c r="P9903" i="1"/>
  <c r="P9134" i="1"/>
  <c r="P9135" i="1"/>
  <c r="P5467" i="1"/>
  <c r="P9564" i="1"/>
  <c r="P90" i="1"/>
  <c r="P1662" i="1"/>
  <c r="P812" i="1"/>
  <c r="P6750" i="1"/>
  <c r="P6325" i="1"/>
  <c r="P7940" i="1"/>
  <c r="P6326" i="1"/>
  <c r="P7547" i="1"/>
  <c r="P7161" i="1"/>
  <c r="P5891" i="1"/>
  <c r="P1250" i="1"/>
  <c r="P1663" i="1"/>
  <c r="P9565" i="1"/>
  <c r="P6751" i="1"/>
  <c r="P2941" i="1"/>
  <c r="P387" i="1"/>
  <c r="P9566" i="1"/>
  <c r="P6327" i="1"/>
  <c r="P5050" i="1"/>
  <c r="P5468" i="1"/>
  <c r="P3779" i="1"/>
  <c r="P2095" i="1"/>
  <c r="P6752" i="1"/>
  <c r="P3780" i="1"/>
  <c r="P1664" i="1"/>
  <c r="P6328" i="1"/>
  <c r="P3353" i="1"/>
  <c r="P5051" i="1"/>
  <c r="P2942" i="1"/>
  <c r="P1251" i="1"/>
  <c r="P3781" i="1"/>
  <c r="P6329" i="1"/>
  <c r="P2943" i="1"/>
  <c r="P7548" i="1"/>
  <c r="P1252" i="1"/>
  <c r="P813" i="1"/>
  <c r="P2507" i="1"/>
  <c r="P8353" i="1"/>
  <c r="P388" i="1"/>
  <c r="P389" i="1"/>
  <c r="P4216" i="1"/>
  <c r="P9136" i="1"/>
  <c r="P814" i="1"/>
  <c r="P8354" i="1"/>
  <c r="P8355" i="1"/>
  <c r="P7941" i="1"/>
  <c r="P7162" i="1"/>
  <c r="P6330" i="1"/>
  <c r="P815" i="1"/>
  <c r="P4217" i="1"/>
  <c r="P3782" i="1"/>
  <c r="P1253" i="1"/>
  <c r="P7942" i="1"/>
  <c r="P9567" i="1"/>
  <c r="P816" i="1"/>
  <c r="P2944" i="1"/>
  <c r="P3783" i="1"/>
  <c r="P3354" i="1"/>
  <c r="P4618" i="1"/>
  <c r="P4218" i="1"/>
  <c r="P3355" i="1"/>
  <c r="P1254" i="1"/>
  <c r="P7549" i="1"/>
  <c r="P91" i="1"/>
  <c r="P4619" i="1"/>
  <c r="P8748" i="1"/>
  <c r="P9568" i="1"/>
  <c r="P7943" i="1"/>
  <c r="P817" i="1"/>
  <c r="P2945" i="1"/>
  <c r="P4219" i="1"/>
  <c r="P1255" i="1"/>
  <c r="P2508" i="1"/>
  <c r="P5892" i="1"/>
  <c r="P390" i="1"/>
  <c r="P1256" i="1"/>
  <c r="P5469" i="1"/>
  <c r="P6753" i="1"/>
  <c r="P2096" i="1"/>
  <c r="P6331" i="1"/>
  <c r="P9137" i="1"/>
  <c r="P3784" i="1"/>
  <c r="P7550" i="1"/>
  <c r="P7551" i="1"/>
  <c r="P2509" i="1"/>
  <c r="P2946" i="1"/>
  <c r="P1665" i="1"/>
  <c r="P391" i="1"/>
  <c r="P2510" i="1"/>
  <c r="P7552" i="1"/>
  <c r="P2097" i="1"/>
  <c r="P392" i="1"/>
  <c r="P92" i="1"/>
  <c r="P8356" i="1"/>
  <c r="P393" i="1"/>
  <c r="P2511" i="1"/>
  <c r="P5052" i="1"/>
  <c r="P9569" i="1"/>
  <c r="P9138" i="1"/>
  <c r="P3785" i="1"/>
  <c r="P1666" i="1"/>
  <c r="P9570" i="1"/>
  <c r="P4220" i="1"/>
  <c r="P5470" i="1"/>
  <c r="P5053" i="1"/>
  <c r="P1257" i="1"/>
  <c r="P2098" i="1"/>
  <c r="P9139" i="1"/>
  <c r="P1258" i="1"/>
  <c r="P6332" i="1"/>
  <c r="P4221" i="1"/>
  <c r="P4620" i="1"/>
  <c r="P93" i="1"/>
  <c r="P7163" i="1"/>
  <c r="P6754" i="1"/>
  <c r="P9904" i="1"/>
  <c r="P9140" i="1"/>
  <c r="P2512" i="1"/>
  <c r="P9141" i="1"/>
  <c r="P8749" i="1"/>
  <c r="P5471" i="1"/>
  <c r="P3356" i="1"/>
  <c r="P7164" i="1"/>
  <c r="P3786" i="1"/>
  <c r="P4621" i="1"/>
  <c r="P5054" i="1"/>
  <c r="P3787" i="1"/>
  <c r="P94" i="1"/>
  <c r="P5472" i="1"/>
  <c r="P5055" i="1"/>
  <c r="P5056" i="1"/>
  <c r="P4622" i="1"/>
  <c r="P3357" i="1"/>
  <c r="P1259" i="1"/>
  <c r="P1260" i="1"/>
  <c r="P394" i="1"/>
  <c r="P9142" i="1"/>
  <c r="P8750" i="1"/>
  <c r="P7944" i="1"/>
  <c r="P7945" i="1"/>
  <c r="P2099" i="1"/>
  <c r="P3358" i="1"/>
  <c r="P6755" i="1"/>
  <c r="P2100" i="1"/>
  <c r="P5893" i="1"/>
  <c r="P818" i="1"/>
  <c r="P5894" i="1"/>
  <c r="P9143" i="1"/>
  <c r="P9905" i="1"/>
  <c r="P95" i="1"/>
  <c r="P5473" i="1"/>
  <c r="P2947" i="1"/>
  <c r="P8357" i="1"/>
  <c r="P8358" i="1"/>
  <c r="P819" i="1"/>
  <c r="P820" i="1"/>
  <c r="P395" i="1"/>
  <c r="P821" i="1"/>
  <c r="P2513" i="1"/>
  <c r="P5895" i="1"/>
  <c r="P4623" i="1"/>
  <c r="P7165" i="1"/>
  <c r="P9571" i="1"/>
  <c r="P8751" i="1"/>
  <c r="P7553" i="1"/>
  <c r="P2514" i="1"/>
  <c r="P396" i="1"/>
  <c r="P397" i="1"/>
  <c r="P4222" i="1"/>
  <c r="P9144" i="1"/>
  <c r="P2948" i="1"/>
  <c r="P5057" i="1"/>
  <c r="P1261" i="1"/>
  <c r="P398" i="1"/>
  <c r="P822" i="1"/>
  <c r="P9572" i="1"/>
  <c r="P399" i="1"/>
  <c r="P6333" i="1"/>
  <c r="P7946" i="1"/>
  <c r="P5474" i="1"/>
  <c r="P9573" i="1"/>
  <c r="P5475" i="1"/>
  <c r="P5476" i="1"/>
  <c r="P400" i="1"/>
  <c r="P823" i="1"/>
  <c r="P9145" i="1"/>
  <c r="P9146" i="1"/>
  <c r="P7947" i="1"/>
  <c r="P1667" i="1"/>
  <c r="P3788" i="1"/>
  <c r="P5477" i="1"/>
  <c r="P5478" i="1"/>
  <c r="P1668" i="1"/>
  <c r="P2949" i="1"/>
  <c r="P6756" i="1"/>
  <c r="P1669" i="1"/>
  <c r="P6757" i="1"/>
  <c r="P824" i="1"/>
  <c r="P4223" i="1"/>
  <c r="P401" i="1"/>
  <c r="P9574" i="1"/>
  <c r="P8752" i="1"/>
  <c r="P7554" i="1"/>
  <c r="P2101" i="1"/>
  <c r="P7555" i="1"/>
  <c r="P402" i="1"/>
  <c r="P2515" i="1"/>
  <c r="P3359" i="1"/>
  <c r="P6758" i="1"/>
  <c r="P2516" i="1"/>
  <c r="P5896" i="1"/>
  <c r="P6759" i="1"/>
  <c r="P2950" i="1"/>
  <c r="P5897" i="1"/>
  <c r="P96" i="1"/>
  <c r="P97" i="1"/>
  <c r="P9575" i="1"/>
  <c r="P1670" i="1"/>
  <c r="P1671" i="1"/>
  <c r="P7556" i="1"/>
  <c r="P1672" i="1"/>
  <c r="P9147" i="1"/>
  <c r="P403" i="1"/>
  <c r="P9576" i="1"/>
  <c r="P2102" i="1"/>
  <c r="P5058" i="1"/>
  <c r="P8359" i="1"/>
  <c r="P6760" i="1"/>
  <c r="P4224" i="1"/>
  <c r="P8360" i="1"/>
  <c r="P5898" i="1"/>
  <c r="P5479" i="1"/>
  <c r="P6761" i="1"/>
  <c r="P7948" i="1"/>
  <c r="P825" i="1"/>
  <c r="P3360" i="1"/>
  <c r="P6762" i="1"/>
  <c r="P7949" i="1"/>
  <c r="P4225" i="1"/>
  <c r="P7166" i="1"/>
  <c r="P98" i="1"/>
  <c r="P2951" i="1"/>
  <c r="P5899" i="1"/>
  <c r="P5480" i="1"/>
  <c r="P826" i="1"/>
  <c r="P9577" i="1"/>
  <c r="P8361" i="1"/>
  <c r="P7557" i="1"/>
  <c r="P8753" i="1"/>
  <c r="P2517" i="1"/>
  <c r="P3789" i="1"/>
  <c r="P4624" i="1"/>
  <c r="P3790" i="1"/>
  <c r="P2952" i="1"/>
  <c r="P6763" i="1"/>
  <c r="P8754" i="1"/>
  <c r="P8362" i="1"/>
  <c r="P6764" i="1"/>
  <c r="P2103" i="1"/>
  <c r="P7950" i="1"/>
  <c r="P4226" i="1"/>
  <c r="P827" i="1"/>
  <c r="P2104" i="1"/>
  <c r="P4227" i="1"/>
  <c r="P4228" i="1"/>
  <c r="P5900" i="1"/>
  <c r="P4229" i="1"/>
  <c r="P404" i="1"/>
  <c r="P2953" i="1"/>
  <c r="P5901" i="1"/>
  <c r="P828" i="1"/>
  <c r="P7951" i="1"/>
  <c r="P7558" i="1"/>
  <c r="P7167" i="1"/>
  <c r="P4230" i="1"/>
  <c r="P9578" i="1"/>
  <c r="P1673" i="1"/>
  <c r="P1262" i="1"/>
  <c r="P6334" i="1"/>
  <c r="P4625" i="1"/>
  <c r="P829" i="1"/>
  <c r="P2954" i="1"/>
  <c r="P4626" i="1"/>
  <c r="P5059" i="1"/>
  <c r="P9579" i="1"/>
  <c r="P9148" i="1"/>
  <c r="P3361" i="1"/>
  <c r="P5902" i="1"/>
  <c r="P7168" i="1"/>
  <c r="P7559" i="1"/>
  <c r="P3791" i="1"/>
  <c r="P3792" i="1"/>
  <c r="P6335" i="1"/>
  <c r="P1674" i="1"/>
  <c r="P2518" i="1"/>
  <c r="P1675" i="1"/>
  <c r="P6765" i="1"/>
  <c r="P8755" i="1"/>
  <c r="P6336" i="1"/>
  <c r="P7169" i="1"/>
  <c r="P5481" i="1"/>
  <c r="P6766" i="1"/>
  <c r="P8756" i="1"/>
  <c r="P2955" i="1"/>
  <c r="P830" i="1"/>
  <c r="P99" i="1"/>
  <c r="P4231" i="1"/>
  <c r="P3793" i="1"/>
  <c r="P9906" i="1"/>
  <c r="P831" i="1"/>
  <c r="P2105" i="1"/>
  <c r="P2956" i="1"/>
  <c r="P5060" i="1"/>
  <c r="P832" i="1"/>
  <c r="P4627" i="1"/>
  <c r="P7560" i="1"/>
  <c r="P1676" i="1"/>
  <c r="P3794" i="1"/>
  <c r="P2106" i="1"/>
  <c r="P1263" i="1"/>
  <c r="P5482" i="1"/>
  <c r="P5483" i="1"/>
  <c r="P3362" i="1"/>
  <c r="P8363" i="1"/>
  <c r="P5903" i="1"/>
  <c r="P2107" i="1"/>
  <c r="P833" i="1"/>
  <c r="P7561" i="1"/>
  <c r="P7170" i="1"/>
  <c r="P405" i="1"/>
  <c r="P6767" i="1"/>
  <c r="P4232" i="1"/>
  <c r="P834" i="1"/>
  <c r="P5061" i="1"/>
  <c r="P3363" i="1"/>
  <c r="P6768" i="1"/>
  <c r="P5062" i="1"/>
  <c r="P406" i="1"/>
  <c r="P5063" i="1"/>
  <c r="P3795" i="1"/>
  <c r="P5904" i="1"/>
  <c r="P835" i="1"/>
  <c r="P5905" i="1"/>
  <c r="P9580" i="1"/>
  <c r="P9907" i="1"/>
  <c r="P7171" i="1"/>
  <c r="P7952" i="1"/>
  <c r="P836" i="1"/>
  <c r="P5906" i="1"/>
  <c r="P8364" i="1"/>
  <c r="P5484" i="1"/>
  <c r="P407" i="1"/>
  <c r="P5064" i="1"/>
  <c r="P5065" i="1"/>
  <c r="P3796" i="1"/>
  <c r="P6769" i="1"/>
  <c r="P1264" i="1"/>
  <c r="P3364" i="1"/>
  <c r="P3797" i="1"/>
  <c r="P2519" i="1"/>
  <c r="P7953" i="1"/>
  <c r="P3798" i="1"/>
  <c r="P7562" i="1"/>
  <c r="P837" i="1"/>
  <c r="P7172" i="1"/>
  <c r="P2957" i="1"/>
  <c r="P7954" i="1"/>
  <c r="P7955" i="1"/>
  <c r="P6337" i="1"/>
  <c r="P838" i="1"/>
  <c r="P2520" i="1"/>
  <c r="P2521" i="1"/>
  <c r="P4628" i="1"/>
  <c r="P4629" i="1"/>
  <c r="P408" i="1"/>
  <c r="P2522" i="1"/>
  <c r="P6770" i="1"/>
  <c r="P409" i="1"/>
  <c r="P5485" i="1"/>
  <c r="P5486" i="1"/>
  <c r="P7956" i="1"/>
  <c r="P7957" i="1"/>
  <c r="P7563" i="1"/>
  <c r="P4233" i="1"/>
  <c r="P2108" i="1"/>
  <c r="P3799" i="1"/>
  <c r="P2958" i="1"/>
  <c r="P410" i="1"/>
  <c r="P2109" i="1"/>
  <c r="P5907" i="1"/>
  <c r="P8365" i="1"/>
  <c r="P2959" i="1"/>
  <c r="P6771" i="1"/>
  <c r="P2960" i="1"/>
  <c r="P1677" i="1"/>
  <c r="P9581" i="1"/>
  <c r="P2110" i="1"/>
  <c r="P411" i="1"/>
  <c r="P1678" i="1"/>
  <c r="P4630" i="1"/>
  <c r="P6772" i="1"/>
  <c r="P8757" i="1"/>
  <c r="P7564" i="1"/>
  <c r="P9582" i="1"/>
  <c r="P7173" i="1"/>
  <c r="P9583" i="1"/>
  <c r="P100" i="1"/>
  <c r="P412" i="1"/>
  <c r="P2111" i="1"/>
  <c r="P9584" i="1"/>
  <c r="P839" i="1"/>
  <c r="P6773" i="1"/>
  <c r="P5487" i="1"/>
  <c r="P2523" i="1"/>
  <c r="P3800" i="1"/>
  <c r="P413" i="1"/>
  <c r="P9149" i="1"/>
  <c r="P2524" i="1"/>
  <c r="P8366" i="1"/>
  <c r="P9150" i="1"/>
  <c r="P8367" i="1"/>
  <c r="P3801" i="1"/>
  <c r="P5488" i="1"/>
  <c r="P9585" i="1"/>
  <c r="P414" i="1"/>
  <c r="P2961" i="1"/>
  <c r="P2112" i="1"/>
  <c r="P1679" i="1"/>
  <c r="P415" i="1"/>
  <c r="P1265" i="1"/>
  <c r="P3365" i="1"/>
  <c r="P4234" i="1"/>
  <c r="P7958" i="1"/>
  <c r="P101" i="1"/>
  <c r="P7565" i="1"/>
  <c r="P2525" i="1"/>
  <c r="P416" i="1"/>
  <c r="P1266" i="1"/>
  <c r="P7174" i="1"/>
  <c r="P5908" i="1"/>
  <c r="P9586" i="1"/>
  <c r="P7175" i="1"/>
  <c r="P102" i="1"/>
  <c r="P2113" i="1"/>
  <c r="P8368" i="1"/>
  <c r="P2962" i="1"/>
  <c r="P5066" i="1"/>
  <c r="P3366" i="1"/>
  <c r="P3367" i="1"/>
  <c r="P1680" i="1"/>
  <c r="P103" i="1"/>
  <c r="P5489" i="1"/>
  <c r="P417" i="1"/>
  <c r="P9587" i="1"/>
  <c r="P1267" i="1"/>
  <c r="P6774" i="1"/>
  <c r="P5490" i="1"/>
  <c r="P9588" i="1"/>
  <c r="P2526" i="1"/>
  <c r="P5067" i="1"/>
  <c r="P9908" i="1"/>
  <c r="P5491" i="1"/>
  <c r="P1268" i="1"/>
  <c r="P2114" i="1"/>
  <c r="P8369" i="1"/>
  <c r="P7566" i="1"/>
  <c r="P5068" i="1"/>
  <c r="P3802" i="1"/>
  <c r="P7959" i="1"/>
  <c r="P2963" i="1"/>
  <c r="P7176" i="1"/>
  <c r="P9909" i="1"/>
  <c r="P1681" i="1"/>
  <c r="P2527" i="1"/>
  <c r="P5492" i="1"/>
  <c r="P2528" i="1"/>
  <c r="P3803" i="1"/>
  <c r="P2964" i="1"/>
  <c r="P418" i="1"/>
  <c r="P1682" i="1"/>
  <c r="P5909" i="1"/>
  <c r="P9151" i="1"/>
  <c r="P8758" i="1"/>
  <c r="P5910" i="1"/>
  <c r="P9152" i="1"/>
  <c r="P1269" i="1"/>
  <c r="P1683" i="1"/>
  <c r="P5069" i="1"/>
  <c r="P5493" i="1"/>
  <c r="P6775" i="1"/>
  <c r="P9589" i="1"/>
  <c r="P2529" i="1"/>
  <c r="P3804" i="1"/>
  <c r="P5070" i="1"/>
  <c r="P4235" i="1"/>
  <c r="P4631" i="1"/>
  <c r="P5494" i="1"/>
  <c r="P2115" i="1"/>
  <c r="P2530" i="1"/>
  <c r="P9590" i="1"/>
  <c r="P840" i="1"/>
  <c r="P1684" i="1"/>
  <c r="P6338" i="1"/>
  <c r="P419" i="1"/>
  <c r="P9153" i="1"/>
  <c r="P5495" i="1"/>
  <c r="P1685" i="1"/>
  <c r="P1270" i="1"/>
  <c r="P7567" i="1"/>
  <c r="P1271" i="1"/>
  <c r="P5496" i="1"/>
  <c r="P420" i="1"/>
  <c r="P8759" i="1"/>
  <c r="P2116" i="1"/>
  <c r="P7568" i="1"/>
  <c r="P4632" i="1"/>
  <c r="P8370" i="1"/>
  <c r="P5911" i="1"/>
  <c r="P421" i="1"/>
  <c r="P2531" i="1"/>
  <c r="P7569" i="1"/>
  <c r="P7177" i="1"/>
  <c r="P7960" i="1"/>
  <c r="P7570" i="1"/>
  <c r="P3368" i="1"/>
  <c r="P9154" i="1"/>
  <c r="P5071" i="1"/>
  <c r="P2532" i="1"/>
  <c r="P6776" i="1"/>
  <c r="P1272" i="1"/>
  <c r="P7178" i="1"/>
  <c r="P2533" i="1"/>
  <c r="P2117" i="1"/>
  <c r="P5497" i="1"/>
  <c r="P5498" i="1"/>
  <c r="P5072" i="1"/>
  <c r="P2534" i="1"/>
  <c r="P5499" i="1"/>
  <c r="P9591" i="1"/>
  <c r="P841" i="1"/>
  <c r="P5912" i="1"/>
  <c r="P1273" i="1"/>
  <c r="P8371" i="1"/>
  <c r="P5073" i="1"/>
  <c r="P4236" i="1"/>
  <c r="P9592" i="1"/>
  <c r="P6777" i="1"/>
  <c r="P7961" i="1"/>
  <c r="P6339" i="1"/>
  <c r="P5500" i="1"/>
  <c r="P7179" i="1"/>
  <c r="P8760" i="1"/>
  <c r="P2118" i="1"/>
  <c r="P8372" i="1"/>
  <c r="P104" i="1"/>
  <c r="P422" i="1"/>
  <c r="P5501" i="1"/>
  <c r="P7571" i="1"/>
  <c r="P423" i="1"/>
  <c r="P3369" i="1"/>
  <c r="P5074" i="1"/>
  <c r="P2119" i="1"/>
  <c r="P6340" i="1"/>
  <c r="P6778" i="1"/>
  <c r="P3370" i="1"/>
  <c r="P1274" i="1"/>
  <c r="P8373" i="1"/>
  <c r="P3805" i="1"/>
  <c r="P3371" i="1"/>
  <c r="P7572" i="1"/>
  <c r="P5075" i="1"/>
  <c r="P2535" i="1"/>
  <c r="P9593" i="1"/>
  <c r="P1275" i="1"/>
  <c r="P9594" i="1"/>
  <c r="P1686" i="1"/>
  <c r="P3806" i="1"/>
  <c r="P9595" i="1"/>
  <c r="P842" i="1"/>
  <c r="P7180" i="1"/>
  <c r="P5076" i="1"/>
  <c r="P5913" i="1"/>
  <c r="P3807" i="1"/>
  <c r="P5502" i="1"/>
  <c r="P3372" i="1"/>
  <c r="P3808" i="1"/>
  <c r="P7181" i="1"/>
  <c r="P1687" i="1"/>
  <c r="P3809" i="1"/>
  <c r="P6779" i="1"/>
  <c r="P1688" i="1"/>
  <c r="P1276" i="1"/>
  <c r="P7962" i="1"/>
  <c r="P7573" i="1"/>
  <c r="P7182" i="1"/>
  <c r="P4237" i="1"/>
  <c r="P2120" i="1"/>
  <c r="P424" i="1"/>
  <c r="P7963" i="1"/>
  <c r="P5503" i="1"/>
  <c r="P425" i="1"/>
  <c r="P3373" i="1"/>
  <c r="P8374" i="1"/>
  <c r="P1277" i="1"/>
  <c r="P8761" i="1"/>
  <c r="P105" i="1"/>
  <c r="P3374" i="1"/>
  <c r="P5914" i="1"/>
  <c r="P2536" i="1"/>
  <c r="P6780" i="1"/>
  <c r="P7964" i="1"/>
  <c r="P9155" i="1"/>
  <c r="P1278" i="1"/>
  <c r="P2537" i="1"/>
  <c r="P2538" i="1"/>
  <c r="P426" i="1"/>
  <c r="P5915" i="1"/>
  <c r="P2121" i="1"/>
  <c r="P4633" i="1"/>
  <c r="P4238" i="1"/>
  <c r="P3375" i="1"/>
  <c r="P7183" i="1"/>
  <c r="P3376" i="1"/>
  <c r="P1689" i="1"/>
  <c r="P9596" i="1"/>
  <c r="P8762" i="1"/>
  <c r="P1690" i="1"/>
  <c r="P106" i="1"/>
  <c r="P1691" i="1"/>
  <c r="P9597" i="1"/>
  <c r="P427" i="1"/>
  <c r="P9910" i="1"/>
  <c r="P5916" i="1"/>
  <c r="P8375" i="1"/>
  <c r="P4634" i="1"/>
  <c r="P428" i="1"/>
  <c r="P5077" i="1"/>
  <c r="P9156" i="1"/>
  <c r="P107" i="1"/>
  <c r="P7574" i="1"/>
  <c r="P6341" i="1"/>
  <c r="P3377" i="1"/>
  <c r="P5917" i="1"/>
  <c r="P3378" i="1"/>
  <c r="P5918" i="1"/>
  <c r="P4635" i="1"/>
  <c r="P4239" i="1"/>
  <c r="P1279" i="1"/>
  <c r="P1280" i="1"/>
  <c r="P429" i="1"/>
  <c r="P8376" i="1"/>
  <c r="P2122" i="1"/>
  <c r="P5078" i="1"/>
  <c r="P8377" i="1"/>
  <c r="P1692" i="1"/>
  <c r="P5079" i="1"/>
  <c r="P6342" i="1"/>
  <c r="P7575" i="1"/>
  <c r="P108" i="1"/>
  <c r="P4240" i="1"/>
  <c r="P9157" i="1"/>
  <c r="P1693" i="1"/>
  <c r="P3810" i="1"/>
  <c r="P7576" i="1"/>
  <c r="P3811" i="1"/>
  <c r="P8378" i="1"/>
  <c r="P4636" i="1"/>
  <c r="P6781" i="1"/>
  <c r="P2539" i="1"/>
  <c r="P843" i="1"/>
  <c r="P3812" i="1"/>
  <c r="P1694" i="1"/>
  <c r="P2123" i="1"/>
  <c r="P1281" i="1"/>
  <c r="P430" i="1"/>
  <c r="P109" i="1"/>
  <c r="P7184" i="1"/>
  <c r="P9158" i="1"/>
  <c r="P9598" i="1"/>
  <c r="P2540" i="1"/>
  <c r="P9599" i="1"/>
  <c r="P6343" i="1"/>
  <c r="P4637" i="1"/>
  <c r="P1695" i="1"/>
  <c r="P1696" i="1"/>
  <c r="P431" i="1"/>
  <c r="P2965" i="1"/>
  <c r="P7577" i="1"/>
  <c r="P5504" i="1"/>
  <c r="P7578" i="1"/>
  <c r="P844" i="1"/>
  <c r="P7185" i="1"/>
  <c r="P4638" i="1"/>
  <c r="P6782" i="1"/>
  <c r="P6783" i="1"/>
  <c r="P8763" i="1"/>
  <c r="P1697" i="1"/>
  <c r="P4241" i="1"/>
  <c r="P4639" i="1"/>
  <c r="P3813" i="1"/>
  <c r="P8764" i="1"/>
  <c r="P9159" i="1"/>
  <c r="P5080" i="1"/>
  <c r="P3379" i="1"/>
  <c r="P7965" i="1"/>
  <c r="P6784" i="1"/>
  <c r="P5919" i="1"/>
  <c r="P1698" i="1"/>
  <c r="P9160" i="1"/>
  <c r="P9161" i="1"/>
  <c r="P2541" i="1"/>
  <c r="P7966" i="1"/>
  <c r="P845" i="1"/>
  <c r="P9911" i="1"/>
  <c r="P4242" i="1"/>
  <c r="P9162" i="1"/>
  <c r="P2966" i="1"/>
  <c r="P1282" i="1"/>
  <c r="P1699" i="1"/>
  <c r="P6785" i="1"/>
  <c r="P2124" i="1"/>
  <c r="P846" i="1"/>
  <c r="P4243" i="1"/>
  <c r="P8379" i="1"/>
  <c r="P847" i="1"/>
  <c r="P8380" i="1"/>
  <c r="P848" i="1"/>
  <c r="P5920" i="1"/>
  <c r="P1700" i="1"/>
  <c r="P1701" i="1"/>
  <c r="P8765" i="1"/>
  <c r="P2542" i="1"/>
  <c r="P2125" i="1"/>
  <c r="P1702" i="1"/>
  <c r="P2126" i="1"/>
  <c r="P849" i="1"/>
  <c r="P3380" i="1"/>
  <c r="P3381" i="1"/>
  <c r="P7186" i="1"/>
  <c r="P5921" i="1"/>
  <c r="P5505" i="1"/>
  <c r="P5922" i="1"/>
  <c r="P2127" i="1"/>
  <c r="P7967" i="1"/>
  <c r="P4640" i="1"/>
  <c r="P432" i="1"/>
  <c r="P8381" i="1"/>
  <c r="P1703" i="1"/>
  <c r="P7187" i="1"/>
  <c r="P8766" i="1"/>
  <c r="P4641" i="1"/>
  <c r="P2128" i="1"/>
  <c r="P8382" i="1"/>
  <c r="P3814" i="1"/>
  <c r="P3815" i="1"/>
  <c r="P4642" i="1"/>
  <c r="P8767" i="1"/>
  <c r="P4244" i="1"/>
  <c r="P6344" i="1"/>
  <c r="P9163" i="1"/>
  <c r="P1704" i="1"/>
  <c r="P3382" i="1"/>
  <c r="P7968" i="1"/>
  <c r="P9164" i="1"/>
  <c r="P3383" i="1"/>
  <c r="P9912" i="1"/>
  <c r="P2129" i="1"/>
  <c r="P4643" i="1"/>
  <c r="P6786" i="1"/>
  <c r="P850" i="1"/>
  <c r="P8383" i="1"/>
  <c r="P9165" i="1"/>
  <c r="P3816" i="1"/>
  <c r="P1283" i="1"/>
  <c r="P6787" i="1"/>
  <c r="P7579" i="1"/>
  <c r="P8768" i="1"/>
  <c r="P5923" i="1"/>
  <c r="P3384" i="1"/>
  <c r="P5081" i="1"/>
  <c r="P110" i="1"/>
  <c r="P9913" i="1"/>
  <c r="P7188" i="1"/>
  <c r="P7969" i="1"/>
  <c r="P2130" i="1"/>
  <c r="P3817" i="1"/>
  <c r="P4644" i="1"/>
  <c r="P851" i="1"/>
  <c r="P4645" i="1"/>
  <c r="P1705" i="1"/>
  <c r="P1284" i="1"/>
  <c r="P5506" i="1"/>
  <c r="P7970" i="1"/>
  <c r="P852" i="1"/>
  <c r="P9166" i="1"/>
  <c r="P6788" i="1"/>
  <c r="P5082" i="1"/>
  <c r="P5924" i="1"/>
  <c r="P7189" i="1"/>
  <c r="P8384" i="1"/>
  <c r="P2131" i="1"/>
  <c r="P5925" i="1"/>
  <c r="P3385" i="1"/>
  <c r="P1706" i="1"/>
  <c r="P9600" i="1"/>
  <c r="P2967" i="1"/>
  <c r="P111" i="1"/>
  <c r="P4245" i="1"/>
  <c r="P2968" i="1"/>
  <c r="P4646" i="1"/>
  <c r="P3386" i="1"/>
  <c r="P5507" i="1"/>
  <c r="P7971" i="1"/>
  <c r="P7190" i="1"/>
  <c r="P2969" i="1"/>
  <c r="P4246" i="1"/>
  <c r="P2132" i="1"/>
  <c r="P9601" i="1"/>
  <c r="P433" i="1"/>
  <c r="P434" i="1"/>
  <c r="P2543" i="1"/>
  <c r="P6345" i="1"/>
  <c r="P5508" i="1"/>
  <c r="P5083" i="1"/>
  <c r="P4247" i="1"/>
  <c r="P3818" i="1"/>
  <c r="P1707" i="1"/>
  <c r="P1708" i="1"/>
  <c r="P3387" i="1"/>
  <c r="P7191" i="1"/>
  <c r="P9914" i="1"/>
  <c r="P5926" i="1"/>
  <c r="P8769" i="1"/>
  <c r="P7192" i="1"/>
  <c r="P435" i="1"/>
  <c r="P6346" i="1"/>
  <c r="P1285" i="1"/>
  <c r="P5927" i="1"/>
  <c r="P5928" i="1"/>
  <c r="P9602" i="1"/>
  <c r="P7580" i="1"/>
  <c r="P6789" i="1"/>
  <c r="P2970" i="1"/>
  <c r="P5084" i="1"/>
  <c r="P436" i="1"/>
  <c r="P6790" i="1"/>
  <c r="P4248" i="1"/>
  <c r="P8770" i="1"/>
  <c r="P4249" i="1"/>
  <c r="P7972" i="1"/>
  <c r="P2544" i="1"/>
  <c r="P853" i="1"/>
  <c r="P1286" i="1"/>
  <c r="P9167" i="1"/>
  <c r="P6791" i="1"/>
  <c r="P8771" i="1"/>
  <c r="P6792" i="1"/>
  <c r="P1709" i="1"/>
  <c r="P4647" i="1"/>
  <c r="P5509" i="1"/>
  <c r="P3388" i="1"/>
  <c r="P1710" i="1"/>
  <c r="P3389" i="1"/>
  <c r="P3390" i="1"/>
  <c r="P4250" i="1"/>
  <c r="P8385" i="1"/>
  <c r="P1287" i="1"/>
  <c r="P8386" i="1"/>
  <c r="P6793" i="1"/>
  <c r="P7581" i="1"/>
  <c r="P1711" i="1"/>
  <c r="P2971" i="1"/>
  <c r="P1712" i="1"/>
  <c r="P7973" i="1"/>
  <c r="P9603" i="1"/>
  <c r="P1288" i="1"/>
  <c r="P2545" i="1"/>
  <c r="P4648" i="1"/>
  <c r="P5929" i="1"/>
  <c r="P4649" i="1"/>
  <c r="P2972" i="1"/>
  <c r="P5085" i="1"/>
  <c r="P7193" i="1"/>
  <c r="P437" i="1"/>
  <c r="P4650" i="1"/>
  <c r="P5510" i="1"/>
  <c r="P7974" i="1"/>
  <c r="P2133" i="1"/>
  <c r="P8387" i="1"/>
  <c r="P3391" i="1"/>
  <c r="P7975" i="1"/>
  <c r="P9915" i="1"/>
  <c r="P4651" i="1"/>
  <c r="P9168" i="1"/>
  <c r="P2973" i="1"/>
  <c r="P2546" i="1"/>
  <c r="P2974" i="1"/>
  <c r="P2547" i="1"/>
  <c r="P6347" i="1"/>
  <c r="P4652" i="1"/>
  <c r="P8388" i="1"/>
  <c r="P5511" i="1"/>
  <c r="P7194" i="1"/>
  <c r="P7195" i="1"/>
  <c r="P3392" i="1"/>
  <c r="P7196" i="1"/>
  <c r="P9604" i="1"/>
  <c r="P3819" i="1"/>
  <c r="P9605" i="1"/>
  <c r="P3393" i="1"/>
  <c r="P1713" i="1"/>
  <c r="P3820" i="1"/>
  <c r="P5930" i="1"/>
  <c r="P4251" i="1"/>
  <c r="P2548" i="1"/>
  <c r="P6794" i="1"/>
  <c r="P1289" i="1"/>
  <c r="P7582" i="1"/>
  <c r="P438" i="1"/>
  <c r="P439" i="1"/>
  <c r="P3821" i="1"/>
  <c r="P5931" i="1"/>
  <c r="P2975" i="1"/>
  <c r="P3822" i="1"/>
  <c r="P854" i="1"/>
  <c r="P1714" i="1"/>
  <c r="P9169" i="1"/>
  <c r="P8389" i="1"/>
  <c r="P2976" i="1"/>
  <c r="P7976" i="1"/>
  <c r="P2134" i="1"/>
  <c r="P112" i="1"/>
  <c r="P4653" i="1"/>
  <c r="P1715" i="1"/>
  <c r="P440" i="1"/>
  <c r="P855" i="1"/>
  <c r="P856" i="1"/>
  <c r="P7197" i="1"/>
  <c r="P9916" i="1"/>
  <c r="P4654" i="1"/>
  <c r="P9917" i="1"/>
  <c r="P3823" i="1"/>
  <c r="P3824" i="1"/>
  <c r="P8772" i="1"/>
  <c r="P1290" i="1"/>
  <c r="P8773" i="1"/>
  <c r="P857" i="1"/>
  <c r="P3394" i="1"/>
  <c r="P5086" i="1"/>
  <c r="P8774" i="1"/>
  <c r="P9606" i="1"/>
  <c r="P7198" i="1"/>
  <c r="P8390" i="1"/>
  <c r="P441" i="1"/>
  <c r="P4655" i="1"/>
  <c r="P6348" i="1"/>
  <c r="P113" i="1"/>
  <c r="P7583" i="1"/>
  <c r="P8391" i="1"/>
  <c r="P858" i="1"/>
  <c r="P5512" i="1"/>
  <c r="P5087" i="1"/>
  <c r="P7199" i="1"/>
  <c r="P9170" i="1"/>
  <c r="P2135" i="1"/>
  <c r="P4656" i="1"/>
  <c r="P5932" i="1"/>
  <c r="P114" i="1"/>
  <c r="P442" i="1"/>
  <c r="P2977" i="1"/>
  <c r="P9607" i="1"/>
  <c r="P443" i="1"/>
  <c r="P2978" i="1"/>
  <c r="P2979" i="1"/>
  <c r="P6349" i="1"/>
  <c r="P2549" i="1"/>
  <c r="P4657" i="1"/>
  <c r="P9171" i="1"/>
  <c r="P3395" i="1"/>
  <c r="P2136" i="1"/>
  <c r="P444" i="1"/>
  <c r="P4658" i="1"/>
  <c r="P2137" i="1"/>
  <c r="P5933" i="1"/>
  <c r="P7584" i="1"/>
  <c r="P4252" i="1"/>
  <c r="P4253" i="1"/>
  <c r="P5513" i="1"/>
  <c r="P2138" i="1"/>
  <c r="P9172" i="1"/>
  <c r="P1716" i="1"/>
  <c r="P3825" i="1"/>
  <c r="P3396" i="1"/>
  <c r="P3826" i="1"/>
  <c r="P7977" i="1"/>
  <c r="P5514" i="1"/>
  <c r="P7200" i="1"/>
  <c r="P5934" i="1"/>
  <c r="P2550" i="1"/>
  <c r="P2551" i="1"/>
  <c r="P4659" i="1"/>
  <c r="P2552" i="1"/>
  <c r="P2139" i="1"/>
  <c r="P5515" i="1"/>
  <c r="P1291" i="1"/>
  <c r="P115" i="1"/>
  <c r="P1717" i="1"/>
  <c r="P3827" i="1"/>
  <c r="P5088" i="1"/>
  <c r="P116" i="1"/>
  <c r="P117" i="1"/>
  <c r="P859" i="1"/>
  <c r="P9173" i="1"/>
  <c r="P5089" i="1"/>
  <c r="P118" i="1"/>
  <c r="P5935" i="1"/>
  <c r="P9174" i="1"/>
  <c r="P860" i="1"/>
  <c r="P8775" i="1"/>
  <c r="P9175" i="1"/>
  <c r="P9176" i="1"/>
  <c r="P7201" i="1"/>
  <c r="P2980" i="1"/>
  <c r="P7585" i="1"/>
  <c r="P7586" i="1"/>
  <c r="P7587" i="1"/>
  <c r="P2140" i="1"/>
  <c r="P8392" i="1"/>
  <c r="P6350" i="1"/>
  <c r="P1292" i="1"/>
  <c r="P7978" i="1"/>
  <c r="P8393" i="1"/>
  <c r="P5516" i="1"/>
  <c r="P1293" i="1"/>
  <c r="P1294" i="1"/>
  <c r="P8394" i="1"/>
  <c r="P3828" i="1"/>
  <c r="P9177" i="1"/>
  <c r="P6351" i="1"/>
  <c r="P3397" i="1"/>
  <c r="P8776" i="1"/>
  <c r="P9178" i="1"/>
  <c r="P8777" i="1"/>
  <c r="P3829" i="1"/>
  <c r="P5936" i="1"/>
  <c r="P4660" i="1"/>
  <c r="P3830" i="1"/>
  <c r="P7979" i="1"/>
  <c r="P3398" i="1"/>
  <c r="P2141" i="1"/>
  <c r="P861" i="1"/>
  <c r="P3399" i="1"/>
  <c r="P2981" i="1"/>
  <c r="P2553" i="1"/>
  <c r="P5090" i="1"/>
  <c r="P5091" i="1"/>
  <c r="P3831" i="1"/>
  <c r="P5517" i="1"/>
  <c r="P7980" i="1"/>
  <c r="P3400" i="1"/>
  <c r="P9608" i="1"/>
  <c r="P3401" i="1"/>
  <c r="P7981" i="1"/>
  <c r="P7982" i="1"/>
  <c r="P6795" i="1"/>
  <c r="P4254" i="1"/>
  <c r="P8778" i="1"/>
  <c r="P5092" i="1"/>
  <c r="P1295" i="1"/>
  <c r="P119" i="1"/>
  <c r="P1296" i="1"/>
  <c r="P8395" i="1"/>
  <c r="P4255" i="1"/>
  <c r="P9179" i="1"/>
  <c r="P8396" i="1"/>
  <c r="P3832" i="1"/>
  <c r="P5518" i="1"/>
  <c r="P5093" i="1"/>
  <c r="P120" i="1"/>
  <c r="P5519" i="1"/>
  <c r="P6796" i="1"/>
  <c r="P5937" i="1"/>
  <c r="P3402" i="1"/>
  <c r="P5094" i="1"/>
  <c r="P7983" i="1"/>
  <c r="P6352" i="1"/>
  <c r="P2142" i="1"/>
  <c r="P5938" i="1"/>
  <c r="P7588" i="1"/>
  <c r="P121" i="1"/>
  <c r="P2982" i="1"/>
  <c r="P2983" i="1"/>
  <c r="P6353" i="1"/>
  <c r="P7984" i="1"/>
  <c r="P445" i="1"/>
  <c r="P446" i="1"/>
  <c r="P8397" i="1"/>
  <c r="P5520" i="1"/>
  <c r="P5939" i="1"/>
  <c r="P1297" i="1"/>
  <c r="P1298" i="1"/>
  <c r="P122" i="1"/>
  <c r="P4661" i="1"/>
  <c r="P6797" i="1"/>
  <c r="P4256" i="1"/>
  <c r="P7985" i="1"/>
  <c r="P5521" i="1"/>
  <c r="P8779" i="1"/>
  <c r="P4662" i="1"/>
  <c r="P5095" i="1"/>
  <c r="P6354" i="1"/>
  <c r="P5096" i="1"/>
  <c r="P2143" i="1"/>
  <c r="P862" i="1"/>
  <c r="P9609" i="1"/>
  <c r="P9918" i="1"/>
  <c r="P2984" i="1"/>
  <c r="P7986" i="1"/>
  <c r="P447" i="1"/>
  <c r="P2985" i="1"/>
  <c r="P2554" i="1"/>
  <c r="P8780" i="1"/>
  <c r="P6355" i="1"/>
  <c r="P1718" i="1"/>
  <c r="P4257" i="1"/>
  <c r="P8781" i="1"/>
  <c r="P863" i="1"/>
  <c r="P7202" i="1"/>
  <c r="P3403" i="1"/>
  <c r="P9610" i="1"/>
  <c r="P5940" i="1"/>
  <c r="P3404" i="1"/>
  <c r="P4663" i="1"/>
  <c r="P448" i="1"/>
  <c r="P6798" i="1"/>
  <c r="P4664" i="1"/>
  <c r="P9919" i="1"/>
  <c r="P4665" i="1"/>
  <c r="P5522" i="1"/>
  <c r="P4666" i="1"/>
  <c r="P3833" i="1"/>
  <c r="P4258" i="1"/>
  <c r="P9180" i="1"/>
  <c r="P7203" i="1"/>
  <c r="P5097" i="1"/>
  <c r="P5098" i="1"/>
  <c r="P1719" i="1"/>
  <c r="P9920" i="1"/>
  <c r="P8398" i="1"/>
  <c r="P9181" i="1"/>
  <c r="P6356" i="1"/>
  <c r="P2986" i="1"/>
  <c r="P2987" i="1"/>
  <c r="P5523" i="1"/>
  <c r="P2144" i="1"/>
  <c r="P6357" i="1"/>
  <c r="P4667" i="1"/>
  <c r="P123" i="1"/>
  <c r="P9611" i="1"/>
  <c r="P864" i="1"/>
  <c r="P8399" i="1"/>
  <c r="P4259" i="1"/>
  <c r="P8400" i="1"/>
  <c r="P449" i="1"/>
  <c r="P4668" i="1"/>
  <c r="P5099" i="1"/>
  <c r="P8782" i="1"/>
  <c r="P124" i="1"/>
  <c r="P5524" i="1"/>
  <c r="P3834" i="1"/>
  <c r="P3835" i="1"/>
  <c r="P450" i="1"/>
  <c r="P6358" i="1"/>
  <c r="P7589" i="1"/>
  <c r="P2555" i="1"/>
  <c r="P5941" i="1"/>
  <c r="P1299" i="1"/>
  <c r="P451" i="1"/>
  <c r="P865" i="1"/>
  <c r="P9612" i="1"/>
  <c r="P5525" i="1"/>
  <c r="P2145" i="1"/>
  <c r="P3836" i="1"/>
  <c r="P6799" i="1"/>
  <c r="P8401" i="1"/>
  <c r="P452" i="1"/>
  <c r="P453" i="1"/>
  <c r="P454" i="1"/>
  <c r="P5100" i="1"/>
  <c r="P9182" i="1"/>
  <c r="P4669" i="1"/>
  <c r="P6359" i="1"/>
  <c r="P8783" i="1"/>
  <c r="P5942" i="1"/>
  <c r="P4670" i="1"/>
  <c r="P9613" i="1"/>
  <c r="P3405" i="1"/>
  <c r="P5943" i="1"/>
  <c r="P1720" i="1"/>
  <c r="P1300" i="1"/>
  <c r="P4671" i="1"/>
  <c r="P4260" i="1"/>
  <c r="P2556" i="1"/>
  <c r="P4261" i="1"/>
  <c r="P2988" i="1"/>
  <c r="P9614" i="1"/>
  <c r="P2989" i="1"/>
  <c r="P5101" i="1"/>
  <c r="P1301" i="1"/>
  <c r="P6360" i="1"/>
  <c r="P3406" i="1"/>
  <c r="P4672" i="1"/>
  <c r="P9183" i="1"/>
  <c r="P1721" i="1"/>
  <c r="P2146" i="1"/>
  <c r="P2990" i="1"/>
  <c r="P2557" i="1"/>
  <c r="P9921" i="1"/>
  <c r="P9184" i="1"/>
  <c r="P9615" i="1"/>
  <c r="P6361" i="1"/>
  <c r="P8402" i="1"/>
  <c r="P7987" i="1"/>
  <c r="P1302" i="1"/>
  <c r="P5526" i="1"/>
  <c r="P5102" i="1"/>
  <c r="P125" i="1"/>
  <c r="P9185" i="1"/>
  <c r="P455" i="1"/>
  <c r="P3837" i="1"/>
  <c r="P9186" i="1"/>
  <c r="P866" i="1"/>
  <c r="P5944" i="1"/>
  <c r="P5945" i="1"/>
  <c r="P4673" i="1"/>
  <c r="P7590" i="1"/>
  <c r="P456" i="1"/>
  <c r="P8403" i="1"/>
  <c r="P4262" i="1"/>
  <c r="P4674" i="1"/>
  <c r="P2558" i="1"/>
  <c r="P6800" i="1"/>
  <c r="P457" i="1"/>
  <c r="P2147" i="1"/>
  <c r="P1722" i="1"/>
  <c r="P7591" i="1"/>
  <c r="P5946" i="1"/>
  <c r="P1303" i="1"/>
  <c r="P8784" i="1"/>
  <c r="P2559" i="1"/>
  <c r="P9187" i="1"/>
  <c r="P458" i="1"/>
  <c r="P5947" i="1"/>
  <c r="P8785" i="1"/>
  <c r="P6362" i="1"/>
  <c r="P459" i="1"/>
  <c r="P9188" i="1"/>
  <c r="P1723" i="1"/>
  <c r="P5948" i="1"/>
  <c r="P8404" i="1"/>
  <c r="P9616" i="1"/>
  <c r="P9617" i="1"/>
  <c r="P5527" i="1"/>
  <c r="P8405" i="1"/>
  <c r="P2560" i="1"/>
  <c r="P8406" i="1"/>
  <c r="P4263" i="1"/>
  <c r="P8786" i="1"/>
  <c r="P5949" i="1"/>
  <c r="P867" i="1"/>
  <c r="P2148" i="1"/>
  <c r="P9189" i="1"/>
  <c r="P2561" i="1"/>
  <c r="P9190" i="1"/>
  <c r="P9618" i="1"/>
  <c r="P6363" i="1"/>
  <c r="P8787" i="1"/>
  <c r="P1304" i="1"/>
  <c r="P1305" i="1"/>
  <c r="P4264" i="1"/>
  <c r="P7592" i="1"/>
  <c r="P8788" i="1"/>
  <c r="P4265" i="1"/>
  <c r="P6801" i="1"/>
  <c r="P4266" i="1"/>
  <c r="P3838" i="1"/>
  <c r="P1306" i="1"/>
  <c r="P5950" i="1"/>
  <c r="P3407" i="1"/>
  <c r="P6802" i="1"/>
  <c r="P9619" i="1"/>
  <c r="P2149" i="1"/>
  <c r="P3839" i="1"/>
  <c r="P5951" i="1"/>
  <c r="P2991" i="1"/>
  <c r="P7988" i="1"/>
  <c r="P4675" i="1"/>
  <c r="P6803" i="1"/>
  <c r="P2992" i="1"/>
  <c r="P1724" i="1"/>
  <c r="P1307" i="1"/>
  <c r="P7593" i="1"/>
  <c r="P8789" i="1"/>
  <c r="P3840" i="1"/>
  <c r="P3408" i="1"/>
  <c r="P9620" i="1"/>
  <c r="P460" i="1"/>
  <c r="P1725" i="1"/>
  <c r="P9621" i="1"/>
  <c r="P8407" i="1"/>
  <c r="P3409" i="1"/>
  <c r="P8408" i="1"/>
  <c r="P7594" i="1"/>
  <c r="P2150" i="1"/>
  <c r="P9922" i="1"/>
  <c r="P9622" i="1"/>
  <c r="P6804" i="1"/>
  <c r="P461" i="1"/>
  <c r="P7204" i="1"/>
  <c r="P7205" i="1"/>
  <c r="P9623" i="1"/>
  <c r="P9624" i="1"/>
  <c r="P7595" i="1"/>
  <c r="P126" i="1"/>
  <c r="P5952" i="1"/>
  <c r="P7596" i="1"/>
  <c r="P1308" i="1"/>
  <c r="P6364" i="1"/>
  <c r="P5528" i="1"/>
  <c r="P9625" i="1"/>
  <c r="P9626" i="1"/>
  <c r="P6365" i="1"/>
  <c r="P3841" i="1"/>
  <c r="P7206" i="1"/>
  <c r="P868" i="1"/>
  <c r="P4267" i="1"/>
  <c r="P5529" i="1"/>
  <c r="P2993" i="1"/>
  <c r="P5103" i="1"/>
  <c r="P5953" i="1"/>
  <c r="P869" i="1"/>
  <c r="P2151" i="1"/>
  <c r="P1309" i="1"/>
  <c r="P5530" i="1"/>
  <c r="P5954" i="1"/>
  <c r="P3410" i="1"/>
  <c r="P4268" i="1"/>
  <c r="P4676" i="1"/>
  <c r="P6366" i="1"/>
  <c r="P8409" i="1"/>
  <c r="P2152" i="1"/>
  <c r="P4269" i="1"/>
  <c r="P5104" i="1"/>
  <c r="P5955" i="1"/>
  <c r="P2153" i="1"/>
  <c r="P2562" i="1"/>
  <c r="P7989" i="1"/>
  <c r="P870" i="1"/>
  <c r="P2154" i="1"/>
  <c r="P2563" i="1"/>
  <c r="P871" i="1"/>
  <c r="P9923" i="1"/>
  <c r="P8790" i="1"/>
  <c r="P5956" i="1"/>
  <c r="P7207" i="1"/>
  <c r="P6367" i="1"/>
  <c r="P1310" i="1"/>
  <c r="P2564" i="1"/>
  <c r="P5105" i="1"/>
  <c r="P9627" i="1"/>
  <c r="P2565" i="1"/>
  <c r="P2155" i="1"/>
  <c r="P7208" i="1"/>
  <c r="P4677" i="1"/>
  <c r="P3411" i="1"/>
  <c r="P2566" i="1"/>
  <c r="P2156" i="1"/>
  <c r="P4270" i="1"/>
  <c r="P5957" i="1"/>
  <c r="P1726" i="1"/>
  <c r="P3412" i="1"/>
  <c r="P462" i="1"/>
  <c r="P2157" i="1"/>
  <c r="P5531" i="1"/>
  <c r="P2567" i="1"/>
  <c r="P2158" i="1"/>
  <c r="P7597" i="1"/>
  <c r="P1727" i="1"/>
  <c r="P7598" i="1"/>
  <c r="P5532" i="1"/>
  <c r="P9924" i="1"/>
  <c r="P5958" i="1"/>
  <c r="P7990" i="1"/>
  <c r="P9191" i="1"/>
  <c r="P1311" i="1"/>
  <c r="P4678" i="1"/>
  <c r="P8791" i="1"/>
  <c r="P5533" i="1"/>
  <c r="P7991" i="1"/>
  <c r="P1728" i="1"/>
  <c r="P4679" i="1"/>
  <c r="P5534" i="1"/>
  <c r="P127" i="1"/>
  <c r="P872" i="1"/>
  <c r="P7209" i="1"/>
  <c r="P9192" i="1"/>
  <c r="P4680" i="1"/>
  <c r="P1312" i="1"/>
  <c r="P9193" i="1"/>
  <c r="P5959" i="1"/>
  <c r="P1313" i="1"/>
  <c r="P7992" i="1"/>
  <c r="P463" i="1"/>
  <c r="P4681" i="1"/>
  <c r="P3413" i="1"/>
  <c r="P7599" i="1"/>
  <c r="P5535" i="1"/>
  <c r="P9628" i="1"/>
  <c r="P873" i="1"/>
  <c r="P4271" i="1"/>
  <c r="P3842" i="1"/>
  <c r="P5106" i="1"/>
  <c r="P5107" i="1"/>
  <c r="P9194" i="1"/>
  <c r="P4682" i="1"/>
  <c r="P7210" i="1"/>
  <c r="P3414" i="1"/>
  <c r="P5536" i="1"/>
  <c r="P6805" i="1"/>
  <c r="P3415" i="1"/>
  <c r="P8410" i="1"/>
  <c r="P9925" i="1"/>
  <c r="P9629" i="1"/>
  <c r="P4272" i="1"/>
  <c r="P874" i="1"/>
  <c r="P7211" i="1"/>
  <c r="P1729" i="1"/>
  <c r="P8792" i="1"/>
  <c r="P8793" i="1"/>
  <c r="P5537" i="1"/>
  <c r="P6806" i="1"/>
  <c r="P8794" i="1"/>
  <c r="P6807" i="1"/>
  <c r="P9926" i="1"/>
  <c r="P3843" i="1"/>
  <c r="P464" i="1"/>
  <c r="P4683" i="1"/>
  <c r="P3844" i="1"/>
  <c r="P2994" i="1"/>
  <c r="P7212" i="1"/>
  <c r="P465" i="1"/>
  <c r="P7213" i="1"/>
  <c r="P9927" i="1"/>
  <c r="P7600" i="1"/>
  <c r="P9630" i="1"/>
  <c r="P9631" i="1"/>
  <c r="P466" i="1"/>
  <c r="P8411" i="1"/>
  <c r="P7601" i="1"/>
  <c r="P9195" i="1"/>
  <c r="P3416" i="1"/>
  <c r="P7602" i="1"/>
  <c r="P4684" i="1"/>
  <c r="P6368" i="1"/>
  <c r="P5538" i="1"/>
  <c r="P7993" i="1"/>
  <c r="P2995" i="1"/>
  <c r="P5539" i="1"/>
  <c r="P7603" i="1"/>
  <c r="P2159" i="1"/>
  <c r="P7604" i="1"/>
  <c r="P9196" i="1"/>
  <c r="P1314" i="1"/>
  <c r="P6369" i="1"/>
  <c r="P9928" i="1"/>
  <c r="P8412" i="1"/>
  <c r="P7214" i="1"/>
  <c r="P4273" i="1"/>
  <c r="P7994" i="1"/>
  <c r="P4274" i="1"/>
  <c r="P7215" i="1"/>
  <c r="P4275" i="1"/>
  <c r="P5108" i="1"/>
  <c r="P128" i="1"/>
  <c r="P4276" i="1"/>
  <c r="P5960" i="1"/>
  <c r="P875" i="1"/>
  <c r="P6370" i="1"/>
  <c r="P2160" i="1"/>
  <c r="P3417" i="1"/>
  <c r="P9632" i="1"/>
  <c r="P4277" i="1"/>
  <c r="P7605" i="1"/>
  <c r="P876" i="1"/>
  <c r="P5540" i="1"/>
  <c r="P1730" i="1"/>
  <c r="P4278" i="1"/>
  <c r="P9929" i="1"/>
  <c r="P5541" i="1"/>
  <c r="P1731" i="1"/>
  <c r="P1315" i="1"/>
  <c r="P1732" i="1"/>
  <c r="P9197" i="1"/>
  <c r="P1316" i="1"/>
  <c r="P4685" i="1"/>
  <c r="P2161" i="1"/>
  <c r="P6371" i="1"/>
  <c r="P9198" i="1"/>
  <c r="P1317" i="1"/>
  <c r="P877" i="1"/>
  <c r="P3418" i="1"/>
  <c r="P7216" i="1"/>
  <c r="P6372" i="1"/>
  <c r="P878" i="1"/>
  <c r="P6373" i="1"/>
  <c r="P1318" i="1"/>
  <c r="P5961" i="1"/>
  <c r="P2996" i="1"/>
  <c r="P9199" i="1"/>
  <c r="P9200" i="1"/>
  <c r="P879" i="1"/>
  <c r="P9201" i="1"/>
  <c r="P5542" i="1"/>
  <c r="P9202" i="1"/>
  <c r="P6374" i="1"/>
  <c r="P4279" i="1"/>
  <c r="P1733" i="1"/>
  <c r="P2162" i="1"/>
  <c r="P8413" i="1"/>
  <c r="P5962" i="1"/>
  <c r="P7995" i="1"/>
  <c r="P7606" i="1"/>
  <c r="P8795" i="1"/>
  <c r="P129" i="1"/>
  <c r="P3419" i="1"/>
  <c r="P1319" i="1"/>
  <c r="P7607" i="1"/>
  <c r="P2163" i="1"/>
  <c r="P2997" i="1"/>
  <c r="P7996" i="1"/>
  <c r="P5963" i="1"/>
  <c r="P2568" i="1"/>
  <c r="P467" i="1"/>
  <c r="P2569" i="1"/>
  <c r="P3845" i="1"/>
  <c r="P3420" i="1"/>
  <c r="P880" i="1"/>
  <c r="P6375" i="1"/>
  <c r="P2570" i="1"/>
  <c r="P2164" i="1"/>
  <c r="P1734" i="1"/>
  <c r="P6808" i="1"/>
  <c r="P881" i="1"/>
  <c r="P5543" i="1"/>
  <c r="P2571" i="1"/>
  <c r="P468" i="1"/>
  <c r="P2572" i="1"/>
  <c r="P7608" i="1"/>
  <c r="P3421" i="1"/>
  <c r="P4686" i="1"/>
  <c r="P7609" i="1"/>
  <c r="P5964" i="1"/>
  <c r="P1735" i="1"/>
  <c r="P6809" i="1"/>
  <c r="P5544" i="1"/>
  <c r="P6810" i="1"/>
  <c r="P8414" i="1"/>
  <c r="P2998" i="1"/>
  <c r="P9633" i="1"/>
  <c r="P6376" i="1"/>
  <c r="P882" i="1"/>
  <c r="P2165" i="1"/>
  <c r="P6377" i="1"/>
  <c r="P5109" i="1"/>
  <c r="P1320" i="1"/>
  <c r="P7610" i="1"/>
  <c r="P9930" i="1"/>
  <c r="P4687" i="1"/>
  <c r="P883" i="1"/>
  <c r="P8415" i="1"/>
  <c r="P7217" i="1"/>
  <c r="P9203" i="1"/>
  <c r="P1736" i="1"/>
  <c r="P3846" i="1"/>
  <c r="P2999" i="1"/>
  <c r="P1737" i="1"/>
  <c r="P4688" i="1"/>
  <c r="P3000" i="1"/>
  <c r="P2573" i="1"/>
  <c r="P1321" i="1"/>
  <c r="P2574" i="1"/>
  <c r="P2166" i="1"/>
  <c r="P9634" i="1"/>
  <c r="P130" i="1"/>
  <c r="P7218" i="1"/>
  <c r="P2167" i="1"/>
  <c r="P2168" i="1"/>
  <c r="P2575" i="1"/>
  <c r="P3847" i="1"/>
  <c r="P6378" i="1"/>
  <c r="P131" i="1"/>
  <c r="P8796" i="1"/>
  <c r="P1738" i="1"/>
  <c r="P1322" i="1"/>
  <c r="P9635" i="1"/>
  <c r="P3848" i="1"/>
  <c r="P5965" i="1"/>
  <c r="P2576" i="1"/>
  <c r="P3849" i="1"/>
  <c r="P469" i="1"/>
  <c r="P4689" i="1"/>
  <c r="P1323" i="1"/>
  <c r="P3850" i="1"/>
  <c r="P5545" i="1"/>
  <c r="P2577" i="1"/>
  <c r="P4690" i="1"/>
  <c r="P5110" i="1"/>
  <c r="P1324" i="1"/>
  <c r="P7997" i="1"/>
  <c r="P1739" i="1"/>
  <c r="P4691" i="1"/>
  <c r="P9204" i="1"/>
  <c r="P470" i="1"/>
  <c r="P9205" i="1"/>
  <c r="P2578" i="1"/>
  <c r="P8416" i="1"/>
  <c r="P884" i="1"/>
  <c r="P2579" i="1"/>
  <c r="P6811" i="1"/>
  <c r="P3001" i="1"/>
  <c r="P3422" i="1"/>
  <c r="P7611" i="1"/>
  <c r="P9931" i="1"/>
  <c r="P5966" i="1"/>
  <c r="P7612" i="1"/>
  <c r="P7219" i="1"/>
  <c r="P7220" i="1"/>
  <c r="P6379" i="1"/>
  <c r="P7998" i="1"/>
  <c r="P5546" i="1"/>
  <c r="P2169" i="1"/>
  <c r="P471" i="1"/>
  <c r="P132" i="1"/>
  <c r="P9932" i="1"/>
  <c r="P9206" i="1"/>
  <c r="P472" i="1"/>
  <c r="P7613" i="1"/>
  <c r="P2580" i="1"/>
  <c r="P3851" i="1"/>
  <c r="P3852" i="1"/>
  <c r="P7999" i="1"/>
  <c r="P5111" i="1"/>
  <c r="P3423" i="1"/>
  <c r="P1325" i="1"/>
  <c r="P5112" i="1"/>
  <c r="P7221" i="1"/>
  <c r="P9207" i="1"/>
  <c r="P8417" i="1"/>
  <c r="P3002" i="1"/>
  <c r="P473" i="1"/>
  <c r="P9636" i="1"/>
  <c r="P9637" i="1"/>
  <c r="P4280" i="1"/>
  <c r="P4281" i="1"/>
  <c r="P3424" i="1"/>
  <c r="P5547" i="1"/>
  <c r="P5967" i="1"/>
  <c r="P7614" i="1"/>
  <c r="P3425" i="1"/>
  <c r="P7615" i="1"/>
  <c r="P8418" i="1"/>
  <c r="P4282" i="1"/>
  <c r="P8000" i="1"/>
  <c r="P5548" i="1"/>
  <c r="P5549" i="1"/>
  <c r="P4283" i="1"/>
  <c r="P7616" i="1"/>
  <c r="P885" i="1"/>
  <c r="P7222" i="1"/>
  <c r="P5550" i="1"/>
  <c r="P1326" i="1"/>
  <c r="P5551" i="1"/>
  <c r="P5968" i="1"/>
  <c r="P5552" i="1"/>
  <c r="P5553" i="1"/>
  <c r="P2170" i="1"/>
  <c r="P3003" i="1"/>
  <c r="P8797" i="1"/>
  <c r="P474" i="1"/>
  <c r="P7617" i="1"/>
  <c r="P1740" i="1"/>
  <c r="P3853" i="1"/>
  <c r="P3426" i="1"/>
  <c r="P2581" i="1"/>
  <c r="P4692" i="1"/>
  <c r="P133" i="1"/>
  <c r="P475" i="1"/>
  <c r="P5554" i="1"/>
  <c r="P8798" i="1"/>
  <c r="P3004" i="1"/>
  <c r="P1741" i="1"/>
  <c r="P8001" i="1"/>
  <c r="P1327" i="1"/>
  <c r="P3427" i="1"/>
  <c r="P5969" i="1"/>
  <c r="P9208" i="1"/>
  <c r="P3854" i="1"/>
  <c r="P8002" i="1"/>
  <c r="P9209" i="1"/>
  <c r="P2171" i="1"/>
  <c r="P3005" i="1"/>
  <c r="P886" i="1"/>
  <c r="P8799" i="1"/>
  <c r="P887" i="1"/>
  <c r="P2172" i="1"/>
  <c r="P476" i="1"/>
  <c r="P2582" i="1"/>
  <c r="P1328" i="1"/>
  <c r="P4284" i="1"/>
  <c r="P6812" i="1"/>
  <c r="P134" i="1"/>
  <c r="P8003" i="1"/>
  <c r="P5555" i="1"/>
  <c r="P9638" i="1"/>
  <c r="P7223" i="1"/>
  <c r="P3855" i="1"/>
  <c r="P8419" i="1"/>
  <c r="P2583" i="1"/>
  <c r="P8420" i="1"/>
  <c r="P1329" i="1"/>
  <c r="P9210" i="1"/>
  <c r="P7618" i="1"/>
  <c r="P1330" i="1"/>
  <c r="P477" i="1"/>
  <c r="P5556" i="1"/>
  <c r="P8421" i="1"/>
  <c r="P3428" i="1"/>
  <c r="P9211" i="1"/>
  <c r="P1742" i="1"/>
  <c r="P3006" i="1"/>
  <c r="P9212" i="1"/>
  <c r="P7619" i="1"/>
  <c r="P888" i="1"/>
  <c r="P3429" i="1"/>
  <c r="P9213" i="1"/>
  <c r="P8800" i="1"/>
  <c r="P8801" i="1"/>
  <c r="P9214" i="1"/>
  <c r="P1331" i="1"/>
  <c r="P8802" i="1"/>
  <c r="P1332" i="1"/>
  <c r="P9639" i="1"/>
  <c r="P478" i="1"/>
  <c r="P7224" i="1"/>
  <c r="P2173" i="1"/>
  <c r="P5970" i="1"/>
  <c r="P5113" i="1"/>
  <c r="P7225" i="1"/>
  <c r="P2584" i="1"/>
  <c r="P4693" i="1"/>
  <c r="P479" i="1"/>
  <c r="P4694" i="1"/>
  <c r="P5971" i="1"/>
  <c r="P480" i="1"/>
  <c r="P889" i="1"/>
  <c r="P135" i="1"/>
  <c r="P7620" i="1"/>
  <c r="P7226" i="1"/>
  <c r="P8422" i="1"/>
  <c r="P3856" i="1"/>
  <c r="P8423" i="1"/>
  <c r="P8803" i="1"/>
  <c r="P3857" i="1"/>
  <c r="P9933" i="1"/>
  <c r="P5557" i="1"/>
  <c r="P6813" i="1"/>
  <c r="P9934" i="1"/>
  <c r="P8804" i="1"/>
  <c r="P4695" i="1"/>
  <c r="P8424" i="1"/>
  <c r="P4696" i="1"/>
  <c r="P3430" i="1"/>
  <c r="P1743" i="1"/>
  <c r="P890" i="1"/>
  <c r="P8425" i="1"/>
  <c r="P3858" i="1"/>
  <c r="P2174" i="1"/>
  <c r="P1333" i="1"/>
  <c r="P891" i="1"/>
  <c r="P6814" i="1"/>
  <c r="P9640" i="1"/>
  <c r="P6380" i="1"/>
  <c r="P9215" i="1"/>
  <c r="P1334" i="1"/>
  <c r="P3431" i="1"/>
  <c r="P481" i="1"/>
  <c r="P4697" i="1"/>
  <c r="P2175" i="1"/>
  <c r="P892" i="1"/>
  <c r="P8805" i="1"/>
  <c r="P4285" i="1"/>
  <c r="P8426" i="1"/>
  <c r="P893" i="1"/>
  <c r="P5114" i="1"/>
  <c r="P5558" i="1"/>
  <c r="P482" i="1"/>
  <c r="P9641" i="1"/>
  <c r="P5115" i="1"/>
  <c r="P5972" i="1"/>
  <c r="P483" i="1"/>
  <c r="P1744" i="1"/>
  <c r="P6381" i="1"/>
  <c r="P8806" i="1"/>
  <c r="P2585" i="1"/>
  <c r="P136" i="1"/>
  <c r="P3859" i="1"/>
  <c r="P2176" i="1"/>
  <c r="P9216" i="1"/>
  <c r="P5559" i="1"/>
  <c r="P7621" i="1"/>
  <c r="P1335" i="1"/>
  <c r="P8004" i="1"/>
  <c r="P6815" i="1"/>
  <c r="P9217" i="1"/>
  <c r="P5973" i="1"/>
  <c r="P6382" i="1"/>
  <c r="P137" i="1"/>
  <c r="P8005" i="1"/>
  <c r="P894" i="1"/>
  <c r="P4286" i="1"/>
  <c r="P8427" i="1"/>
  <c r="P3007" i="1"/>
  <c r="P3860" i="1"/>
  <c r="P895" i="1"/>
  <c r="P6816" i="1"/>
  <c r="P5974" i="1"/>
  <c r="P2177" i="1"/>
  <c r="P8006" i="1"/>
  <c r="P8807" i="1"/>
  <c r="P4698" i="1"/>
  <c r="P5975" i="1"/>
  <c r="P9218" i="1"/>
  <c r="P8007" i="1"/>
  <c r="P8428" i="1"/>
  <c r="P4699" i="1"/>
  <c r="P3432" i="1"/>
  <c r="P3433" i="1"/>
  <c r="P2586" i="1"/>
  <c r="P484" i="1"/>
  <c r="P2587" i="1"/>
  <c r="P896" i="1"/>
  <c r="P3008" i="1"/>
  <c r="P5976" i="1"/>
  <c r="P5560" i="1"/>
  <c r="P7622" i="1"/>
  <c r="P7227" i="1"/>
  <c r="P485" i="1"/>
  <c r="P486" i="1"/>
  <c r="P4700" i="1"/>
  <c r="P897" i="1"/>
  <c r="P4287" i="1"/>
  <c r="P6817" i="1"/>
  <c r="P6383" i="1"/>
  <c r="P1336" i="1"/>
  <c r="P5561" i="1"/>
  <c r="P487" i="1"/>
  <c r="P1337" i="1"/>
  <c r="P7623" i="1"/>
  <c r="P2178" i="1"/>
  <c r="P488" i="1"/>
  <c r="P898" i="1"/>
  <c r="P5977" i="1"/>
  <c r="P8008" i="1"/>
  <c r="P4701" i="1"/>
  <c r="P5562" i="1"/>
  <c r="P4702" i="1"/>
  <c r="P2179" i="1"/>
  <c r="P9219" i="1"/>
  <c r="P1338" i="1"/>
  <c r="P2588" i="1"/>
  <c r="P489" i="1"/>
  <c r="P6818" i="1"/>
  <c r="P2180" i="1"/>
  <c r="P138" i="1"/>
  <c r="P6384" i="1"/>
  <c r="P3009" i="1"/>
  <c r="P5116" i="1"/>
  <c r="P5117" i="1"/>
  <c r="P3861" i="1"/>
  <c r="P7624" i="1"/>
  <c r="P490" i="1"/>
  <c r="P6819" i="1"/>
  <c r="P2589" i="1"/>
  <c r="P6820" i="1"/>
  <c r="P2590" i="1"/>
  <c r="P8009" i="1"/>
  <c r="P4288" i="1"/>
  <c r="P3862" i="1"/>
  <c r="P3434" i="1"/>
  <c r="P7625" i="1"/>
  <c r="P5118" i="1"/>
  <c r="P7626" i="1"/>
  <c r="P4703" i="1"/>
  <c r="P491" i="1"/>
  <c r="P1745" i="1"/>
  <c r="P4289" i="1"/>
  <c r="P5978" i="1"/>
  <c r="P7228" i="1"/>
  <c r="P5979" i="1"/>
  <c r="P492" i="1"/>
  <c r="P899" i="1"/>
  <c r="P8429" i="1"/>
  <c r="P5563" i="1"/>
  <c r="P1746" i="1"/>
  <c r="P7627" i="1"/>
  <c r="P5564" i="1"/>
  <c r="P900" i="1"/>
  <c r="P901" i="1"/>
  <c r="P9642" i="1"/>
  <c r="P1339" i="1"/>
  <c r="P8808" i="1"/>
  <c r="P5565" i="1"/>
  <c r="P6821" i="1"/>
  <c r="P2591" i="1"/>
  <c r="P5980" i="1"/>
  <c r="P2181" i="1"/>
  <c r="P2182" i="1"/>
  <c r="P5119" i="1"/>
  <c r="P8010" i="1"/>
  <c r="P4704" i="1"/>
  <c r="P4705" i="1"/>
  <c r="P1340" i="1"/>
  <c r="P9220" i="1"/>
  <c r="P3435" i="1"/>
  <c r="P5981" i="1"/>
  <c r="P1747" i="1"/>
  <c r="P1748" i="1"/>
  <c r="P3436" i="1"/>
  <c r="P7628" i="1"/>
  <c r="P3010" i="1"/>
  <c r="P902" i="1"/>
  <c r="P2183" i="1"/>
  <c r="P2184" i="1"/>
  <c r="P1341" i="1"/>
  <c r="P493" i="1"/>
  <c r="P3011" i="1"/>
  <c r="P1342" i="1"/>
  <c r="P7229" i="1"/>
  <c r="P6822" i="1"/>
  <c r="P7629" i="1"/>
  <c r="P2185" i="1"/>
  <c r="P3012" i="1"/>
  <c r="P8011" i="1"/>
  <c r="P9643" i="1"/>
  <c r="P1749" i="1"/>
  <c r="P3863" i="1"/>
  <c r="P7230" i="1"/>
  <c r="P7231" i="1"/>
  <c r="P2592" i="1"/>
  <c r="P1750" i="1"/>
  <c r="P5566" i="1"/>
  <c r="P139" i="1"/>
  <c r="P3437" i="1"/>
  <c r="P5567" i="1"/>
  <c r="P9221" i="1"/>
  <c r="P8809" i="1"/>
  <c r="P5120" i="1"/>
  <c r="P6385" i="1"/>
  <c r="P6823" i="1"/>
  <c r="P5982" i="1"/>
  <c r="P8810" i="1"/>
  <c r="P494" i="1"/>
  <c r="P5568" i="1"/>
  <c r="P1751" i="1"/>
  <c r="P1752" i="1"/>
  <c r="P3438" i="1"/>
  <c r="P6824" i="1"/>
  <c r="P7232" i="1"/>
  <c r="P7233" i="1"/>
  <c r="P4290" i="1"/>
  <c r="P4706" i="1"/>
  <c r="P5569" i="1"/>
  <c r="P3439" i="1"/>
  <c r="P5121" i="1"/>
  <c r="P5122" i="1"/>
  <c r="P8430" i="1"/>
  <c r="P8012" i="1"/>
  <c r="P2186" i="1"/>
  <c r="P903" i="1"/>
  <c r="P6825" i="1"/>
  <c r="P5123" i="1"/>
  <c r="P3440" i="1"/>
  <c r="P7630" i="1"/>
  <c r="P4291" i="1"/>
  <c r="P5570" i="1"/>
  <c r="P3864" i="1"/>
  <c r="P4707" i="1"/>
  <c r="P8013" i="1"/>
  <c r="P4292" i="1"/>
  <c r="P4293" i="1"/>
  <c r="P7631" i="1"/>
  <c r="P9935" i="1"/>
  <c r="P5983" i="1"/>
  <c r="P3013" i="1"/>
  <c r="P1343" i="1"/>
  <c r="P1753" i="1"/>
  <c r="P2187" i="1"/>
  <c r="P5984" i="1"/>
  <c r="P4708" i="1"/>
  <c r="P495" i="1"/>
  <c r="P1344" i="1"/>
  <c r="P7632" i="1"/>
  <c r="P904" i="1"/>
  <c r="P1754" i="1"/>
  <c r="P905" i="1"/>
  <c r="P496" i="1"/>
  <c r="P6826" i="1"/>
  <c r="P6386" i="1"/>
  <c r="P9644" i="1"/>
  <c r="P2188" i="1"/>
  <c r="P8811" i="1"/>
  <c r="P9222" i="1"/>
  <c r="P8014" i="1"/>
  <c r="P4294" i="1"/>
  <c r="P3014" i="1"/>
  <c r="P5985" i="1"/>
  <c r="P8812" i="1"/>
  <c r="P6387" i="1"/>
  <c r="P906" i="1"/>
  <c r="P4295" i="1"/>
  <c r="P8015" i="1"/>
  <c r="P8431" i="1"/>
  <c r="P5986" i="1"/>
  <c r="P3015" i="1"/>
  <c r="P4296" i="1"/>
  <c r="P6388" i="1"/>
  <c r="P9645" i="1"/>
  <c r="P3865" i="1"/>
  <c r="P6389" i="1"/>
  <c r="P5571" i="1"/>
  <c r="P5572" i="1"/>
  <c r="P3016" i="1"/>
  <c r="P5124" i="1"/>
  <c r="P8016" i="1"/>
  <c r="P6827" i="1"/>
  <c r="P497" i="1"/>
  <c r="P5573" i="1"/>
  <c r="P140" i="1"/>
  <c r="P6828" i="1"/>
  <c r="P8813" i="1"/>
  <c r="P141" i="1"/>
  <c r="P4297" i="1"/>
  <c r="P8814" i="1"/>
  <c r="P6829" i="1"/>
  <c r="P7633" i="1"/>
  <c r="P5987" i="1"/>
  <c r="P5988" i="1"/>
  <c r="P2189" i="1"/>
  <c r="P3441" i="1"/>
  <c r="P7234" i="1"/>
  <c r="P2593" i="1"/>
  <c r="P5989" i="1"/>
  <c r="P8815" i="1"/>
  <c r="P1345" i="1"/>
  <c r="P9223" i="1"/>
  <c r="P5990" i="1"/>
  <c r="P7634" i="1"/>
  <c r="P5574" i="1"/>
  <c r="P4298" i="1"/>
  <c r="P6390" i="1"/>
  <c r="P3017" i="1"/>
  <c r="P8432" i="1"/>
  <c r="P2190" i="1"/>
  <c r="P9224" i="1"/>
  <c r="P9225" i="1"/>
  <c r="P6391" i="1"/>
  <c r="P3442" i="1"/>
  <c r="P4299" i="1"/>
  <c r="P907" i="1"/>
  <c r="P9226" i="1"/>
  <c r="P4300" i="1"/>
  <c r="P5125" i="1"/>
  <c r="P8433" i="1"/>
  <c r="P3443" i="1"/>
  <c r="P9646" i="1"/>
  <c r="P498" i="1"/>
  <c r="P908" i="1"/>
  <c r="P8017" i="1"/>
  <c r="P4709" i="1"/>
  <c r="P909" i="1"/>
  <c r="P6392" i="1"/>
  <c r="P6393" i="1"/>
  <c r="P3866" i="1"/>
  <c r="P6394" i="1"/>
  <c r="P4710" i="1"/>
  <c r="P2594" i="1"/>
  <c r="P1755" i="1"/>
  <c r="P7635" i="1"/>
  <c r="P9936" i="1"/>
  <c r="P910" i="1"/>
  <c r="P8434" i="1"/>
  <c r="P7235" i="1"/>
  <c r="P5575" i="1"/>
  <c r="P9937" i="1"/>
  <c r="P3018" i="1"/>
  <c r="P911" i="1"/>
  <c r="P6395" i="1"/>
  <c r="P5991" i="1"/>
  <c r="P4301" i="1"/>
  <c r="P3444" i="1"/>
  <c r="P3867" i="1"/>
  <c r="P8018" i="1"/>
  <c r="P4711" i="1"/>
  <c r="P5576" i="1"/>
  <c r="P8816" i="1"/>
  <c r="P6396" i="1"/>
  <c r="P3019" i="1"/>
  <c r="P142" i="1"/>
  <c r="P8019" i="1"/>
  <c r="P6397" i="1"/>
  <c r="P4302" i="1"/>
  <c r="P5126" i="1"/>
  <c r="P2191" i="1"/>
  <c r="P1346" i="1"/>
  <c r="P4712" i="1"/>
  <c r="P8817" i="1"/>
  <c r="P9227" i="1"/>
  <c r="P7636" i="1"/>
  <c r="P5577" i="1"/>
  <c r="P3445" i="1"/>
  <c r="P2192" i="1"/>
  <c r="P5992" i="1"/>
  <c r="P2193" i="1"/>
  <c r="P8020" i="1"/>
  <c r="P3020" i="1"/>
  <c r="P2595" i="1"/>
  <c r="P7236" i="1"/>
  <c r="P912" i="1"/>
  <c r="P5127" i="1"/>
  <c r="P6830" i="1"/>
  <c r="P3868" i="1"/>
  <c r="P5578" i="1"/>
  <c r="P913" i="1"/>
  <c r="P2194" i="1"/>
  <c r="P8818" i="1"/>
  <c r="P3869" i="1"/>
  <c r="P9228" i="1"/>
  <c r="P3446" i="1"/>
  <c r="P3021" i="1"/>
  <c r="P5993" i="1"/>
  <c r="P7237" i="1"/>
  <c r="P3870" i="1"/>
  <c r="P7238" i="1"/>
  <c r="P8021" i="1"/>
  <c r="P3022" i="1"/>
  <c r="P8435" i="1"/>
  <c r="P3871" i="1"/>
  <c r="P914" i="1"/>
  <c r="P4713" i="1"/>
  <c r="P6398" i="1"/>
  <c r="P3023" i="1"/>
  <c r="P5579" i="1"/>
  <c r="P2596" i="1"/>
  <c r="P1347" i="1"/>
  <c r="P2597" i="1"/>
  <c r="P5128" i="1"/>
  <c r="P8436" i="1"/>
  <c r="P2598" i="1"/>
  <c r="P7239" i="1"/>
  <c r="P1348" i="1"/>
  <c r="P7240" i="1"/>
  <c r="P6831" i="1"/>
  <c r="P1349" i="1"/>
  <c r="P1350" i="1"/>
  <c r="P143" i="1"/>
  <c r="P1756" i="1"/>
  <c r="P3447" i="1"/>
  <c r="P7241" i="1"/>
  <c r="P2599" i="1"/>
  <c r="P3024" i="1"/>
  <c r="P8819" i="1"/>
  <c r="P6399" i="1"/>
  <c r="P6400" i="1"/>
  <c r="P5580" i="1"/>
  <c r="P3025" i="1"/>
  <c r="P6401" i="1"/>
  <c r="P9647" i="1"/>
  <c r="P3026" i="1"/>
  <c r="P8022" i="1"/>
  <c r="P9229" i="1"/>
  <c r="P6832" i="1"/>
  <c r="P1351" i="1"/>
  <c r="P8023" i="1"/>
  <c r="P4303" i="1"/>
  <c r="P1352" i="1"/>
  <c r="P915" i="1"/>
  <c r="P8820" i="1"/>
  <c r="P6833" i="1"/>
  <c r="P916" i="1"/>
  <c r="P4714" i="1"/>
  <c r="P1353" i="1"/>
  <c r="P5994" i="1"/>
  <c r="P2600" i="1"/>
  <c r="P1757" i="1"/>
  <c r="P8437" i="1"/>
  <c r="P9648" i="1"/>
  <c r="P3448" i="1"/>
  <c r="P3449" i="1"/>
  <c r="P9649" i="1"/>
  <c r="P4715" i="1"/>
  <c r="P3027" i="1"/>
  <c r="P1758" i="1"/>
  <c r="P9650" i="1"/>
  <c r="P917" i="1"/>
  <c r="P918" i="1"/>
  <c r="P8438" i="1"/>
  <c r="P5995" i="1"/>
  <c r="P8024" i="1"/>
  <c r="P5996" i="1"/>
  <c r="P499" i="1"/>
  <c r="P7242" i="1"/>
  <c r="P5997" i="1"/>
  <c r="P5129" i="1"/>
  <c r="P3028" i="1"/>
  <c r="P5998" i="1"/>
  <c r="P2601" i="1"/>
  <c r="P7637" i="1"/>
  <c r="P6834" i="1"/>
  <c r="P4716" i="1"/>
  <c r="P8025" i="1"/>
  <c r="P3029" i="1"/>
  <c r="P4717" i="1"/>
  <c r="P5130" i="1"/>
  <c r="P1759" i="1"/>
  <c r="P7243" i="1"/>
  <c r="P144" i="1"/>
  <c r="P5131" i="1"/>
  <c r="P9230" i="1"/>
  <c r="P2195" i="1"/>
  <c r="P4304" i="1"/>
  <c r="P8026" i="1"/>
  <c r="P500" i="1"/>
  <c r="P9231" i="1"/>
  <c r="P5999" i="1"/>
  <c r="P6000" i="1"/>
  <c r="P2602" i="1"/>
  <c r="P8439" i="1"/>
  <c r="P6402" i="1"/>
  <c r="P4305" i="1"/>
  <c r="P8821" i="1"/>
  <c r="P1354" i="1"/>
  <c r="P9651" i="1"/>
  <c r="P8027" i="1"/>
  <c r="P7638" i="1"/>
  <c r="P3450" i="1"/>
  <c r="P1355" i="1"/>
  <c r="P8822" i="1"/>
  <c r="P8028" i="1"/>
  <c r="P8440" i="1"/>
  <c r="P8441" i="1"/>
  <c r="P5581" i="1"/>
  <c r="P9232" i="1"/>
  <c r="P919" i="1"/>
  <c r="P2603" i="1"/>
  <c r="P5582" i="1"/>
  <c r="P3872" i="1"/>
  <c r="P7244" i="1"/>
  <c r="P4718" i="1"/>
  <c r="P6001" i="1"/>
  <c r="P8029" i="1"/>
  <c r="P9233" i="1"/>
  <c r="P9652" i="1"/>
  <c r="P3451" i="1"/>
  <c r="P920" i="1"/>
  <c r="P5583" i="1"/>
  <c r="P4719" i="1"/>
  <c r="P3452" i="1"/>
  <c r="P8030" i="1"/>
  <c r="P1760" i="1"/>
  <c r="P5584" i="1"/>
  <c r="P4720" i="1"/>
  <c r="P9234" i="1"/>
  <c r="P6002" i="1"/>
  <c r="P1761" i="1"/>
  <c r="P3030" i="1"/>
  <c r="P3873" i="1"/>
  <c r="P6403" i="1"/>
  <c r="P5585" i="1"/>
  <c r="P6835" i="1"/>
  <c r="P3453" i="1"/>
  <c r="P3874" i="1"/>
  <c r="P8031" i="1"/>
  <c r="P7639" i="1"/>
  <c r="P6836" i="1"/>
  <c r="P2196" i="1"/>
  <c r="P5586" i="1"/>
  <c r="P921" i="1"/>
  <c r="P1356" i="1"/>
  <c r="P8823" i="1"/>
  <c r="P9653" i="1"/>
  <c r="P8824" i="1"/>
  <c r="P4306" i="1"/>
  <c r="P6003" i="1"/>
  <c r="P922" i="1"/>
  <c r="P2604" i="1"/>
  <c r="P7640" i="1"/>
  <c r="P5132" i="1"/>
  <c r="P8825" i="1"/>
  <c r="P1357" i="1"/>
  <c r="P8442" i="1"/>
  <c r="P7641" i="1"/>
  <c r="P3454" i="1"/>
  <c r="P1762" i="1"/>
  <c r="P3875" i="1"/>
  <c r="P6837" i="1"/>
  <c r="P2197" i="1"/>
  <c r="P923" i="1"/>
  <c r="P9938" i="1"/>
  <c r="P7642" i="1"/>
  <c r="P7245" i="1"/>
  <c r="P9654" i="1"/>
  <c r="P8443" i="1"/>
  <c r="P9655" i="1"/>
  <c r="P8826" i="1"/>
  <c r="P924" i="1"/>
  <c r="P8827" i="1"/>
  <c r="P9939" i="1"/>
  <c r="P8032" i="1"/>
  <c r="P8444" i="1"/>
  <c r="P9235" i="1"/>
  <c r="P8033" i="1"/>
  <c r="P4721" i="1"/>
  <c r="P3455" i="1"/>
  <c r="P3031" i="1"/>
  <c r="P6404" i="1"/>
  <c r="P4307" i="1"/>
  <c r="P7643" i="1"/>
  <c r="P501" i="1"/>
  <c r="P3456" i="1"/>
  <c r="P6405" i="1"/>
  <c r="P3876" i="1"/>
  <c r="P3877" i="1"/>
  <c r="P1763" i="1"/>
  <c r="P8445" i="1"/>
  <c r="P4308" i="1"/>
  <c r="P9236" i="1"/>
  <c r="P502" i="1"/>
  <c r="P9237" i="1"/>
  <c r="P925" i="1"/>
  <c r="P8034" i="1"/>
  <c r="P5587" i="1"/>
  <c r="P2198" i="1"/>
  <c r="P9656" i="1"/>
  <c r="P9940" i="1"/>
  <c r="P5133" i="1"/>
  <c r="P3457" i="1"/>
  <c r="P503" i="1"/>
  <c r="P9238" i="1"/>
  <c r="P8828" i="1"/>
  <c r="P3458" i="1"/>
  <c r="P2199" i="1"/>
  <c r="P4722" i="1"/>
  <c r="P9657" i="1"/>
  <c r="P5134" i="1"/>
  <c r="P2200" i="1"/>
  <c r="P2605" i="1"/>
  <c r="P2201" i="1"/>
  <c r="P1764" i="1"/>
  <c r="P2606" i="1"/>
  <c r="P8829" i="1"/>
  <c r="P145" i="1"/>
  <c r="P6838" i="1"/>
  <c r="P3459" i="1"/>
  <c r="P2607" i="1"/>
  <c r="P3032" i="1"/>
  <c r="P9239" i="1"/>
  <c r="P2202" i="1"/>
  <c r="P3460" i="1"/>
  <c r="P5135" i="1"/>
  <c r="P8830" i="1"/>
  <c r="P504" i="1"/>
  <c r="P7246" i="1"/>
  <c r="P9941" i="1"/>
  <c r="P926" i="1"/>
  <c r="P7644" i="1"/>
  <c r="P505" i="1"/>
  <c r="P5588" i="1"/>
  <c r="P6004" i="1"/>
  <c r="P146" i="1"/>
  <c r="P7645" i="1"/>
  <c r="P3033" i="1"/>
  <c r="P4309" i="1"/>
  <c r="P6406" i="1"/>
  <c r="P9240" i="1"/>
  <c r="P8035" i="1"/>
  <c r="P1765" i="1"/>
  <c r="P927" i="1"/>
  <c r="P6005" i="1"/>
  <c r="P5136" i="1"/>
  <c r="P9658" i="1"/>
  <c r="P9659" i="1"/>
  <c r="P506" i="1"/>
  <c r="P5137" i="1"/>
  <c r="P4723" i="1"/>
  <c r="P7646" i="1"/>
  <c r="P2203" i="1"/>
  <c r="P147" i="1"/>
  <c r="P8036" i="1"/>
  <c r="P6839" i="1"/>
  <c r="P8831" i="1"/>
  <c r="P6407" i="1"/>
  <c r="P3461" i="1"/>
  <c r="P1766" i="1"/>
  <c r="P3034" i="1"/>
  <c r="P9942" i="1"/>
  <c r="P3878" i="1"/>
  <c r="P928" i="1"/>
  <c r="P3879" i="1"/>
  <c r="P3880" i="1"/>
  <c r="P148" i="1"/>
  <c r="P149" i="1"/>
  <c r="P6840" i="1"/>
  <c r="P8037" i="1"/>
  <c r="P8446" i="1"/>
  <c r="P3881" i="1"/>
  <c r="P4310" i="1"/>
  <c r="P4724" i="1"/>
  <c r="P6841" i="1"/>
  <c r="P9660" i="1"/>
  <c r="P3882" i="1"/>
  <c r="P2204" i="1"/>
  <c r="P2608" i="1"/>
  <c r="P6006" i="1"/>
  <c r="P8447" i="1"/>
  <c r="P3883" i="1"/>
  <c r="P5138" i="1"/>
  <c r="P1767" i="1"/>
  <c r="P6007" i="1"/>
  <c r="P507" i="1"/>
  <c r="P1768" i="1"/>
  <c r="P8832" i="1"/>
  <c r="P1769" i="1"/>
  <c r="P929" i="1"/>
  <c r="P9241" i="1"/>
  <c r="P930" i="1"/>
  <c r="P1358" i="1"/>
  <c r="P6408" i="1"/>
  <c r="P9661" i="1"/>
  <c r="P9662" i="1"/>
  <c r="P7647" i="1"/>
  <c r="P8038" i="1"/>
  <c r="P6008" i="1"/>
  <c r="P931" i="1"/>
  <c r="P8833" i="1"/>
  <c r="P7648" i="1"/>
  <c r="P2609" i="1"/>
  <c r="P8834" i="1"/>
  <c r="P508" i="1"/>
  <c r="P150" i="1"/>
  <c r="P4725" i="1"/>
  <c r="P3884" i="1"/>
  <c r="P5139" i="1"/>
  <c r="P5140" i="1"/>
  <c r="P3885" i="1"/>
  <c r="P509" i="1"/>
  <c r="P6409" i="1"/>
  <c r="P4726" i="1"/>
  <c r="P4311" i="1"/>
  <c r="P6410" i="1"/>
  <c r="P9242" i="1"/>
  <c r="P1770" i="1"/>
  <c r="P510" i="1"/>
  <c r="P9243" i="1"/>
  <c r="P9663" i="1"/>
  <c r="P2610" i="1"/>
  <c r="P6411" i="1"/>
  <c r="P8835" i="1"/>
  <c r="P8836" i="1"/>
  <c r="P3886" i="1"/>
  <c r="P511" i="1"/>
  <c r="P4727" i="1"/>
  <c r="P3462" i="1"/>
  <c r="P3463" i="1"/>
  <c r="P7247" i="1"/>
  <c r="P8039" i="1"/>
  <c r="P3887" i="1"/>
  <c r="P2205" i="1"/>
  <c r="P7248" i="1"/>
  <c r="P6009" i="1"/>
  <c r="P9244" i="1"/>
  <c r="P9664" i="1"/>
  <c r="P3464" i="1"/>
  <c r="P1771" i="1"/>
  <c r="P8448" i="1"/>
  <c r="P5589" i="1"/>
  <c r="P3035" i="1"/>
  <c r="P932" i="1"/>
  <c r="P6842" i="1"/>
  <c r="P6010" i="1"/>
  <c r="P7249" i="1"/>
  <c r="P1772" i="1"/>
  <c r="P1773" i="1"/>
  <c r="P5141" i="1"/>
  <c r="P933" i="1"/>
  <c r="P2206" i="1"/>
  <c r="P3036" i="1"/>
  <c r="P4312" i="1"/>
  <c r="P1774" i="1"/>
  <c r="P3888" i="1"/>
  <c r="P6843" i="1"/>
  <c r="P5590" i="1"/>
  <c r="P2611" i="1"/>
  <c r="P6011" i="1"/>
  <c r="P2207" i="1"/>
  <c r="P8837" i="1"/>
  <c r="P8838" i="1"/>
  <c r="P8449" i="1"/>
  <c r="P3889" i="1"/>
  <c r="P9245" i="1"/>
  <c r="P6012" i="1"/>
  <c r="P8040" i="1"/>
  <c r="P6844" i="1"/>
  <c r="P5142" i="1"/>
  <c r="P4313" i="1"/>
  <c r="P7649" i="1"/>
  <c r="P6845" i="1"/>
  <c r="P1775" i="1"/>
  <c r="P6846" i="1"/>
  <c r="P6847" i="1"/>
  <c r="P6013" i="1"/>
  <c r="P5591" i="1"/>
  <c r="P512" i="1"/>
  <c r="P9943" i="1"/>
  <c r="P8450" i="1"/>
  <c r="P2612" i="1"/>
  <c r="P3890" i="1"/>
  <c r="P4314" i="1"/>
  <c r="P7250" i="1"/>
  <c r="P4728" i="1"/>
  <c r="P8041" i="1"/>
  <c r="P3891" i="1"/>
  <c r="P9246" i="1"/>
  <c r="P8042" i="1"/>
  <c r="P6014" i="1"/>
  <c r="P3465" i="1"/>
  <c r="P9665" i="1"/>
  <c r="P8043" i="1"/>
  <c r="P6412" i="1"/>
  <c r="P9666" i="1"/>
  <c r="P4729" i="1"/>
  <c r="P3037" i="1"/>
  <c r="P6015" i="1"/>
  <c r="P6016" i="1"/>
  <c r="P2613" i="1"/>
  <c r="P3038" i="1"/>
  <c r="P6413" i="1"/>
  <c r="P9667" i="1"/>
  <c r="P1359" i="1"/>
  <c r="P6848" i="1"/>
  <c r="P3892" i="1"/>
  <c r="P9668" i="1"/>
  <c r="P8044" i="1"/>
  <c r="P7251" i="1"/>
  <c r="P151" i="1"/>
  <c r="P3039" i="1"/>
  <c r="P4730" i="1"/>
  <c r="P7252" i="1"/>
  <c r="P3893" i="1"/>
  <c r="P4315" i="1"/>
  <c r="P9247" i="1"/>
  <c r="P4316" i="1"/>
  <c r="P1360" i="1"/>
  <c r="P8451" i="1"/>
  <c r="P1776" i="1"/>
  <c r="P9248" i="1"/>
  <c r="P1361" i="1"/>
  <c r="P9669" i="1"/>
  <c r="P9249" i="1"/>
  <c r="P9944" i="1"/>
  <c r="P5143" i="1"/>
  <c r="P2208" i="1"/>
  <c r="P6017" i="1"/>
  <c r="P3040" i="1"/>
  <c r="P6414" i="1"/>
  <c r="P1362" i="1"/>
  <c r="P513" i="1"/>
  <c r="P514" i="1"/>
  <c r="P3466" i="1"/>
  <c r="P4731" i="1"/>
  <c r="P6415" i="1"/>
  <c r="P4317" i="1"/>
  <c r="P4318" i="1"/>
  <c r="P6416" i="1"/>
  <c r="P1363" i="1"/>
  <c r="P3041" i="1"/>
  <c r="P6417" i="1"/>
  <c r="P6418" i="1"/>
  <c r="P1364" i="1"/>
  <c r="P4732" i="1"/>
  <c r="P7650" i="1"/>
  <c r="P9670" i="1"/>
  <c r="P4319" i="1"/>
  <c r="P3894" i="1"/>
  <c r="P7253" i="1"/>
  <c r="P9250" i="1"/>
  <c r="P8452" i="1"/>
  <c r="P3467" i="1"/>
  <c r="P934" i="1"/>
  <c r="P3042" i="1"/>
  <c r="P8453" i="1"/>
  <c r="P515" i="1"/>
  <c r="P3468" i="1"/>
  <c r="P3895" i="1"/>
  <c r="P5144" i="1"/>
  <c r="P7254" i="1"/>
  <c r="P5145" i="1"/>
  <c r="P5146" i="1"/>
  <c r="P3896" i="1"/>
  <c r="P2614" i="1"/>
  <c r="P1777" i="1"/>
  <c r="P4733" i="1"/>
  <c r="P8045" i="1"/>
  <c r="P8839" i="1"/>
  <c r="P7651" i="1"/>
  <c r="P2615" i="1"/>
  <c r="P4320" i="1"/>
  <c r="P6419" i="1"/>
  <c r="P1365" i="1"/>
  <c r="P4734" i="1"/>
  <c r="P1778" i="1"/>
  <c r="P3043" i="1"/>
  <c r="P935" i="1"/>
  <c r="P7652" i="1"/>
  <c r="P3897" i="1"/>
  <c r="P1366" i="1"/>
  <c r="P152" i="1"/>
  <c r="P3044" i="1"/>
  <c r="P9671" i="1"/>
  <c r="P1779" i="1"/>
  <c r="P8046" i="1"/>
  <c r="P2616" i="1"/>
  <c r="P9945" i="1"/>
  <c r="P8047" i="1"/>
  <c r="P516" i="1"/>
  <c r="P936" i="1"/>
  <c r="P9251" i="1"/>
  <c r="P8454" i="1"/>
  <c r="P7653" i="1"/>
  <c r="P3469" i="1"/>
  <c r="P6849" i="1"/>
  <c r="P4735" i="1"/>
  <c r="P9946" i="1"/>
  <c r="P1367" i="1"/>
  <c r="P8455" i="1"/>
  <c r="P6850" i="1"/>
  <c r="P4736" i="1"/>
  <c r="P3045" i="1"/>
  <c r="P3470" i="1"/>
  <c r="P8456" i="1"/>
  <c r="P7654" i="1"/>
  <c r="P9672" i="1"/>
  <c r="P1780" i="1"/>
  <c r="P9947" i="1"/>
  <c r="P8048" i="1"/>
  <c r="P1781" i="1"/>
  <c r="P8840" i="1"/>
  <c r="P3046" i="1"/>
  <c r="P5592" i="1"/>
  <c r="P8841" i="1"/>
  <c r="P6018" i="1"/>
  <c r="P153" i="1"/>
  <c r="P517" i="1"/>
  <c r="P8049" i="1"/>
  <c r="P5147" i="1"/>
  <c r="P7655" i="1"/>
  <c r="P3471" i="1"/>
  <c r="P6019" i="1"/>
  <c r="P7255" i="1"/>
  <c r="P3472" i="1"/>
  <c r="P7256" i="1"/>
  <c r="P5148" i="1"/>
  <c r="P1782" i="1"/>
  <c r="P1783" i="1"/>
  <c r="P518" i="1"/>
  <c r="P3898" i="1"/>
  <c r="P9252" i="1"/>
  <c r="P3899" i="1"/>
  <c r="P7257" i="1"/>
  <c r="P7258" i="1"/>
  <c r="P9673" i="1"/>
  <c r="P1784" i="1"/>
  <c r="P7656" i="1"/>
  <c r="P3473" i="1"/>
  <c r="P3047" i="1"/>
  <c r="P7657" i="1"/>
  <c r="P8050" i="1"/>
  <c r="P9253" i="1"/>
  <c r="P1785" i="1"/>
  <c r="P9674" i="1"/>
  <c r="P2617" i="1"/>
  <c r="P7658" i="1"/>
  <c r="P5149" i="1"/>
  <c r="P2209" i="1"/>
  <c r="P3474" i="1"/>
  <c r="P4321" i="1"/>
  <c r="P937" i="1"/>
  <c r="P8051" i="1"/>
  <c r="P1786" i="1"/>
  <c r="P9254" i="1"/>
  <c r="P3475" i="1"/>
  <c r="P5150" i="1"/>
  <c r="P6851" i="1"/>
  <c r="P8842" i="1"/>
  <c r="P938" i="1"/>
  <c r="P9255" i="1"/>
  <c r="P9256" i="1"/>
  <c r="P9675" i="1"/>
  <c r="P6420" i="1"/>
  <c r="P8052" i="1"/>
  <c r="P9257" i="1"/>
  <c r="P1787" i="1"/>
  <c r="P9258" i="1"/>
  <c r="P6421" i="1"/>
  <c r="P9676" i="1"/>
  <c r="P9259" i="1"/>
  <c r="P6020" i="1"/>
  <c r="P9677" i="1"/>
  <c r="P1788" i="1"/>
  <c r="P519" i="1"/>
  <c r="P7659" i="1"/>
  <c r="P1789" i="1"/>
  <c r="P2618" i="1"/>
  <c r="P5151" i="1"/>
  <c r="P154" i="1"/>
  <c r="P4737" i="1"/>
  <c r="P8457" i="1"/>
  <c r="P7259" i="1"/>
  <c r="P3048" i="1"/>
  <c r="P7260" i="1"/>
  <c r="P6852" i="1"/>
  <c r="P3900" i="1"/>
  <c r="P1790" i="1"/>
  <c r="P6422" i="1"/>
  <c r="P7660" i="1"/>
  <c r="P7261" i="1"/>
  <c r="P3476" i="1"/>
  <c r="P1368" i="1"/>
  <c r="P3477" i="1"/>
  <c r="P2210" i="1"/>
  <c r="P6423" i="1"/>
  <c r="P9260" i="1"/>
  <c r="P9948" i="1"/>
  <c r="P6424" i="1"/>
  <c r="P6853" i="1"/>
  <c r="P6425" i="1"/>
  <c r="P2211" i="1"/>
  <c r="P8458" i="1"/>
  <c r="P4322" i="1"/>
  <c r="P1369" i="1"/>
  <c r="P6021" i="1"/>
  <c r="P2212" i="1"/>
  <c r="P6854" i="1"/>
  <c r="P8459" i="1"/>
  <c r="P7661" i="1"/>
  <c r="P939" i="1"/>
  <c r="P1791" i="1"/>
  <c r="P3049" i="1"/>
  <c r="P6022" i="1"/>
  <c r="P9678" i="1"/>
  <c r="P3901" i="1"/>
  <c r="P5593" i="1"/>
  <c r="P1370" i="1"/>
  <c r="P9679" i="1"/>
  <c r="P5594" i="1"/>
  <c r="P3902" i="1"/>
  <c r="P2213" i="1"/>
  <c r="P6426" i="1"/>
  <c r="P7262" i="1"/>
  <c r="P7662" i="1"/>
  <c r="P520" i="1"/>
  <c r="P9949" i="1"/>
  <c r="P2214" i="1"/>
  <c r="P6855" i="1"/>
  <c r="P7263" i="1"/>
  <c r="P1371" i="1"/>
  <c r="P8843" i="1"/>
  <c r="P8053" i="1"/>
  <c r="P155" i="1"/>
  <c r="P7264" i="1"/>
  <c r="P8844" i="1"/>
  <c r="P9261" i="1"/>
  <c r="P940" i="1"/>
  <c r="P3478" i="1"/>
  <c r="P8054" i="1"/>
  <c r="P6427" i="1"/>
  <c r="P521" i="1"/>
  <c r="P3479" i="1"/>
  <c r="P5595" i="1"/>
  <c r="P7663" i="1"/>
  <c r="P4738" i="1"/>
  <c r="P6428" i="1"/>
  <c r="P3903" i="1"/>
  <c r="P7265" i="1"/>
  <c r="P1792" i="1"/>
  <c r="P8055" i="1"/>
  <c r="P1793" i="1"/>
  <c r="P3904" i="1"/>
  <c r="P7266" i="1"/>
  <c r="P9262" i="1"/>
  <c r="P2619" i="1"/>
  <c r="P4739" i="1"/>
  <c r="P9950" i="1"/>
  <c r="P9680" i="1"/>
  <c r="P3905" i="1"/>
  <c r="P4323" i="1"/>
  <c r="P156" i="1"/>
  <c r="P8056" i="1"/>
  <c r="P2215" i="1"/>
  <c r="P8460" i="1"/>
  <c r="P157" i="1"/>
  <c r="P5152" i="1"/>
  <c r="P7267" i="1"/>
  <c r="P6856" i="1"/>
  <c r="P1794" i="1"/>
  <c r="P9263" i="1"/>
  <c r="P8057" i="1"/>
  <c r="P1795" i="1"/>
  <c r="P9951" i="1"/>
  <c r="P7664" i="1"/>
  <c r="P8845" i="1"/>
  <c r="P8461" i="1"/>
  <c r="P6857" i="1"/>
  <c r="P3480" i="1"/>
  <c r="P9681" i="1"/>
  <c r="P7268" i="1"/>
  <c r="P9264" i="1"/>
  <c r="P5596" i="1"/>
  <c r="P9682" i="1"/>
  <c r="P3481" i="1"/>
  <c r="P3050" i="1"/>
  <c r="P4740" i="1"/>
  <c r="P2620" i="1"/>
  <c r="P522" i="1"/>
  <c r="P8058" i="1"/>
  <c r="P2621" i="1"/>
  <c r="P9683" i="1"/>
  <c r="P6023" i="1"/>
  <c r="P523" i="1"/>
  <c r="P8059" i="1"/>
  <c r="P3482" i="1"/>
  <c r="P6429" i="1"/>
  <c r="P6024" i="1"/>
  <c r="P3483" i="1"/>
  <c r="P8846" i="1"/>
  <c r="P524" i="1"/>
  <c r="P9684" i="1"/>
  <c r="P3484" i="1"/>
  <c r="P3906" i="1"/>
  <c r="P4741" i="1"/>
  <c r="P5153" i="1"/>
  <c r="P525" i="1"/>
  <c r="P8462" i="1"/>
  <c r="P4324" i="1"/>
  <c r="P6430" i="1"/>
  <c r="P6431" i="1"/>
  <c r="P3485" i="1"/>
  <c r="P3051" i="1"/>
  <c r="P2622" i="1"/>
  <c r="P941" i="1"/>
  <c r="P6432" i="1"/>
  <c r="P942" i="1"/>
  <c r="P9685" i="1"/>
  <c r="P5154" i="1"/>
  <c r="P526" i="1"/>
  <c r="P9265" i="1"/>
  <c r="P4325" i="1"/>
  <c r="P7269" i="1"/>
  <c r="P6858" i="1"/>
  <c r="P1796" i="1"/>
  <c r="P8847" i="1"/>
  <c r="P4326" i="1"/>
  <c r="P943" i="1"/>
  <c r="P944" i="1"/>
  <c r="P2216" i="1"/>
  <c r="P5155" i="1"/>
  <c r="P2623" i="1"/>
  <c r="P6025" i="1"/>
  <c r="P9266" i="1"/>
  <c r="P6433" i="1"/>
  <c r="P7665" i="1"/>
  <c r="P9267" i="1"/>
  <c r="P9686" i="1"/>
  <c r="P7270" i="1"/>
  <c r="P9268" i="1"/>
  <c r="P5597" i="1"/>
  <c r="P8848" i="1"/>
  <c r="P4327" i="1"/>
  <c r="P945" i="1"/>
  <c r="P5598" i="1"/>
  <c r="P7271" i="1"/>
  <c r="P6434" i="1"/>
  <c r="P8060" i="1"/>
  <c r="P7272" i="1"/>
  <c r="P7666" i="1"/>
  <c r="P6435" i="1"/>
  <c r="P6436" i="1"/>
  <c r="P9952" i="1"/>
  <c r="P158" i="1"/>
  <c r="P9687" i="1"/>
  <c r="P6026" i="1"/>
  <c r="P946" i="1"/>
  <c r="P9269" i="1"/>
  <c r="P6437" i="1"/>
  <c r="P8061" i="1"/>
  <c r="P2217" i="1"/>
  <c r="P3907" i="1"/>
  <c r="P6027" i="1"/>
  <c r="P3052" i="1"/>
  <c r="P6028" i="1"/>
  <c r="P3053" i="1"/>
  <c r="P5599" i="1"/>
  <c r="P6029" i="1"/>
  <c r="P947" i="1"/>
  <c r="P9953" i="1"/>
  <c r="P6030" i="1"/>
  <c r="P9688" i="1"/>
  <c r="P8849" i="1"/>
  <c r="P948" i="1"/>
  <c r="P3486" i="1"/>
  <c r="P9689" i="1"/>
  <c r="P2624" i="1"/>
  <c r="P7667" i="1"/>
  <c r="P1797" i="1"/>
  <c r="P4328" i="1"/>
  <c r="P6031" i="1"/>
  <c r="P3487" i="1"/>
  <c r="P4329" i="1"/>
  <c r="P6859" i="1"/>
  <c r="P8850" i="1"/>
  <c r="P949" i="1"/>
  <c r="P3054" i="1"/>
  <c r="P950" i="1"/>
  <c r="P2625" i="1"/>
  <c r="P2218" i="1"/>
  <c r="P1372" i="1"/>
  <c r="P1373" i="1"/>
  <c r="P4742" i="1"/>
  <c r="P1798" i="1"/>
  <c r="P6860" i="1"/>
  <c r="P4330" i="1"/>
  <c r="P4743" i="1"/>
  <c r="P951" i="1"/>
  <c r="P6032" i="1"/>
  <c r="P6861" i="1"/>
  <c r="P8062" i="1"/>
  <c r="P527" i="1"/>
  <c r="P2219" i="1"/>
  <c r="P9690" i="1"/>
  <c r="P2220" i="1"/>
  <c r="P5156" i="1"/>
  <c r="P7668" i="1"/>
  <c r="P6862" i="1"/>
  <c r="P3908" i="1"/>
  <c r="P3488" i="1"/>
  <c r="P9270" i="1"/>
  <c r="P6863" i="1"/>
  <c r="P9271" i="1"/>
  <c r="P3909" i="1"/>
  <c r="P8463" i="1"/>
  <c r="P7669" i="1"/>
  <c r="P1799" i="1"/>
  <c r="P2626" i="1"/>
  <c r="P6033" i="1"/>
  <c r="P8063" i="1"/>
  <c r="P7273" i="1"/>
  <c r="P7274" i="1"/>
  <c r="P9691" i="1"/>
  <c r="P6864" i="1"/>
  <c r="P528" i="1"/>
  <c r="P4331" i="1"/>
  <c r="P952" i="1"/>
  <c r="P159" i="1"/>
  <c r="P4332" i="1"/>
  <c r="P529" i="1"/>
  <c r="P5157" i="1"/>
  <c r="P3910" i="1"/>
  <c r="P530" i="1"/>
  <c r="P160" i="1"/>
  <c r="P2221" i="1"/>
  <c r="P8464" i="1"/>
  <c r="P8851" i="1"/>
  <c r="P8064" i="1"/>
  <c r="P5158" i="1"/>
  <c r="P8465" i="1"/>
  <c r="P6438" i="1"/>
  <c r="P953" i="1"/>
  <c r="P1800" i="1"/>
  <c r="P5159" i="1"/>
  <c r="P1374" i="1"/>
  <c r="P5600" i="1"/>
  <c r="P8852" i="1"/>
  <c r="P5601" i="1"/>
  <c r="P8853" i="1"/>
  <c r="P9272" i="1"/>
  <c r="P7275" i="1"/>
  <c r="P8854" i="1"/>
  <c r="P2627" i="1"/>
  <c r="P9692" i="1"/>
  <c r="P8855" i="1"/>
  <c r="P161" i="1"/>
  <c r="P162" i="1"/>
  <c r="P9273" i="1"/>
  <c r="P2222" i="1"/>
  <c r="P2223" i="1"/>
  <c r="P5160" i="1"/>
  <c r="P1375" i="1"/>
  <c r="P8065" i="1"/>
  <c r="P5161" i="1"/>
  <c r="P7276" i="1"/>
  <c r="P3489" i="1"/>
  <c r="P4333" i="1"/>
  <c r="P5162" i="1"/>
  <c r="P9274" i="1"/>
  <c r="P4334" i="1"/>
  <c r="P6439" i="1"/>
  <c r="P5163" i="1"/>
  <c r="P1376" i="1"/>
  <c r="P5602" i="1"/>
  <c r="P2224" i="1"/>
  <c r="P3911" i="1"/>
  <c r="P5164" i="1"/>
  <c r="P1801" i="1"/>
  <c r="P6034" i="1"/>
  <c r="P8066" i="1"/>
  <c r="P6035" i="1"/>
  <c r="P7277" i="1"/>
  <c r="P3055" i="1"/>
  <c r="P2225" i="1"/>
  <c r="P7670" i="1"/>
  <c r="P7671" i="1"/>
  <c r="P3490" i="1"/>
  <c r="P531" i="1"/>
  <c r="P3491" i="1"/>
  <c r="P3056" i="1"/>
  <c r="P6036" i="1"/>
  <c r="P9954" i="1"/>
  <c r="P8067" i="1"/>
  <c r="P8856" i="1"/>
  <c r="P2226" i="1"/>
  <c r="P1377" i="1"/>
  <c r="P3492" i="1"/>
  <c r="P9275" i="1"/>
  <c r="P9693" i="1"/>
  <c r="P2227" i="1"/>
  <c r="P4744" i="1"/>
  <c r="P7672" i="1"/>
  <c r="P2228" i="1"/>
  <c r="P8857" i="1"/>
  <c r="P532" i="1"/>
  <c r="P6865" i="1"/>
  <c r="P163" i="1"/>
  <c r="P1378" i="1"/>
  <c r="P2229" i="1"/>
  <c r="P8466" i="1"/>
  <c r="P2628" i="1"/>
  <c r="P533" i="1"/>
  <c r="P2629" i="1"/>
  <c r="P954" i="1"/>
  <c r="P8068" i="1"/>
  <c r="P6440" i="1"/>
  <c r="P9276" i="1"/>
  <c r="P1379" i="1"/>
  <c r="P6037" i="1"/>
  <c r="P6866" i="1"/>
  <c r="P6038" i="1"/>
  <c r="P8467" i="1"/>
  <c r="P8468" i="1"/>
  <c r="P7673" i="1"/>
  <c r="P8858" i="1"/>
  <c r="P534" i="1"/>
  <c r="P1380" i="1"/>
  <c r="P7674" i="1"/>
  <c r="P6441" i="1"/>
  <c r="P5603" i="1"/>
  <c r="P6039" i="1"/>
  <c r="P8469" i="1"/>
  <c r="P1802" i="1"/>
  <c r="P4745" i="1"/>
  <c r="P6442" i="1"/>
  <c r="P6040" i="1"/>
  <c r="P6443" i="1"/>
  <c r="P3493" i="1"/>
  <c r="P3057" i="1"/>
  <c r="P955" i="1"/>
  <c r="P3912" i="1"/>
  <c r="P4746" i="1"/>
  <c r="P956" i="1"/>
  <c r="P5165" i="1"/>
  <c r="P3058" i="1"/>
  <c r="P164" i="1"/>
  <c r="P7278" i="1"/>
  <c r="P2630" i="1"/>
  <c r="P1803" i="1"/>
  <c r="P6444" i="1"/>
  <c r="P4335" i="1"/>
  <c r="P3059" i="1"/>
  <c r="P5166" i="1"/>
  <c r="P6867" i="1"/>
  <c r="P3060" i="1"/>
  <c r="P535" i="1"/>
  <c r="P5604" i="1"/>
  <c r="P9955" i="1"/>
  <c r="P7279" i="1"/>
  <c r="P536" i="1"/>
  <c r="P1804" i="1"/>
  <c r="P6868" i="1"/>
  <c r="P7280" i="1"/>
  <c r="P6445" i="1"/>
  <c r="P3913" i="1"/>
  <c r="P957" i="1"/>
  <c r="P3914" i="1"/>
  <c r="P6869" i="1"/>
  <c r="P6041" i="1"/>
  <c r="P2631" i="1"/>
  <c r="P958" i="1"/>
  <c r="P6042" i="1"/>
  <c r="P6446" i="1"/>
  <c r="P3061" i="1"/>
  <c r="P7281" i="1"/>
  <c r="P2230" i="1"/>
  <c r="P165" i="1"/>
  <c r="P1381" i="1"/>
  <c r="P3915" i="1"/>
  <c r="P8069" i="1"/>
  <c r="P7282" i="1"/>
  <c r="P5167" i="1"/>
  <c r="P2231" i="1"/>
  <c r="P3062" i="1"/>
  <c r="P3494" i="1"/>
  <c r="P166" i="1"/>
  <c r="P2632" i="1"/>
  <c r="P2232" i="1"/>
  <c r="P5168" i="1"/>
  <c r="P959" i="1"/>
  <c r="P8470" i="1"/>
  <c r="P8070" i="1"/>
  <c r="P9277" i="1"/>
  <c r="P8471" i="1"/>
  <c r="P3916" i="1"/>
  <c r="P1805" i="1"/>
  <c r="P7283" i="1"/>
  <c r="P6447" i="1"/>
  <c r="P3063" i="1"/>
  <c r="P9956" i="1"/>
  <c r="P960" i="1"/>
  <c r="P5169" i="1"/>
  <c r="P4336" i="1"/>
  <c r="P1806" i="1"/>
  <c r="P6870" i="1"/>
  <c r="P3064" i="1"/>
  <c r="P5605" i="1"/>
  <c r="P4337" i="1"/>
  <c r="P3065" i="1"/>
  <c r="P7284" i="1"/>
  <c r="P2633" i="1"/>
  <c r="P8071" i="1"/>
  <c r="P537" i="1"/>
  <c r="P3495" i="1"/>
  <c r="P9694" i="1"/>
  <c r="P3917" i="1"/>
  <c r="P3918" i="1"/>
  <c r="P3496" i="1"/>
  <c r="P7675" i="1"/>
  <c r="P6871" i="1"/>
  <c r="P5606" i="1"/>
  <c r="P7285" i="1"/>
  <c r="P6043" i="1"/>
  <c r="P3497" i="1"/>
  <c r="P9278" i="1"/>
  <c r="P6872" i="1"/>
  <c r="P961" i="1"/>
  <c r="P5170" i="1"/>
  <c r="P4338" i="1"/>
  <c r="P2233" i="1"/>
  <c r="P6044" i="1"/>
  <c r="P8472" i="1"/>
  <c r="P538" i="1"/>
  <c r="P5171" i="1"/>
  <c r="P9279" i="1"/>
  <c r="P2234" i="1"/>
  <c r="P9695" i="1"/>
  <c r="P8473" i="1"/>
  <c r="P2235" i="1"/>
  <c r="P4747" i="1"/>
  <c r="P4748" i="1"/>
  <c r="P5172" i="1"/>
  <c r="P8474" i="1"/>
  <c r="P8859" i="1"/>
  <c r="P962" i="1"/>
  <c r="P6448" i="1"/>
  <c r="P2634" i="1"/>
  <c r="P539" i="1"/>
  <c r="P5607" i="1"/>
  <c r="P540" i="1"/>
  <c r="P6449" i="1"/>
  <c r="P6873" i="1"/>
  <c r="P2236" i="1"/>
  <c r="P6874" i="1"/>
  <c r="P6450" i="1"/>
  <c r="P9280" i="1"/>
  <c r="P9281" i="1"/>
  <c r="P4339" i="1"/>
  <c r="P3919" i="1"/>
  <c r="P541" i="1"/>
  <c r="P8475" i="1"/>
  <c r="P3066" i="1"/>
  <c r="P2237" i="1"/>
  <c r="P7286" i="1"/>
  <c r="P8860" i="1"/>
  <c r="P6045" i="1"/>
  <c r="P2238" i="1"/>
  <c r="P2239" i="1"/>
  <c r="P9282" i="1"/>
  <c r="P9696" i="1"/>
  <c r="P3067" i="1"/>
  <c r="P1807" i="1"/>
  <c r="P3920" i="1"/>
  <c r="P3498" i="1"/>
  <c r="P2635" i="1"/>
  <c r="P3499" i="1"/>
  <c r="P4340" i="1"/>
  <c r="P2240" i="1"/>
  <c r="P542" i="1"/>
  <c r="P7287" i="1"/>
  <c r="P6046" i="1"/>
  <c r="P2636" i="1"/>
  <c r="P2241" i="1"/>
  <c r="P5173" i="1"/>
  <c r="P2637" i="1"/>
  <c r="P9283" i="1"/>
  <c r="P6875" i="1"/>
  <c r="P3500" i="1"/>
  <c r="P1382" i="1"/>
  <c r="P3921" i="1"/>
  <c r="P7676" i="1"/>
  <c r="P6876" i="1"/>
  <c r="P7677" i="1"/>
  <c r="P167" i="1"/>
  <c r="P1808" i="1"/>
  <c r="P7678" i="1"/>
  <c r="P1809" i="1"/>
  <c r="P9284" i="1"/>
  <c r="P4749" i="1"/>
  <c r="P7288" i="1"/>
  <c r="P5174" i="1"/>
  <c r="P2242" i="1"/>
  <c r="P8476" i="1"/>
  <c r="P9285" i="1"/>
  <c r="P1383" i="1"/>
  <c r="P963" i="1"/>
  <c r="P8477" i="1"/>
  <c r="P5608" i="1"/>
  <c r="P7679" i="1"/>
  <c r="P3068" i="1"/>
  <c r="P1810" i="1"/>
  <c r="P3922" i="1"/>
  <c r="P3069" i="1"/>
  <c r="P4341" i="1"/>
  <c r="P543" i="1"/>
  <c r="P9286" i="1"/>
  <c r="P9697" i="1"/>
  <c r="P3501" i="1"/>
  <c r="P3502" i="1"/>
  <c r="P8072" i="1"/>
  <c r="P7680" i="1"/>
  <c r="P5175" i="1"/>
  <c r="P964" i="1"/>
  <c r="P3070" i="1"/>
  <c r="P6047" i="1"/>
  <c r="P6451" i="1"/>
  <c r="P544" i="1"/>
  <c r="P965" i="1"/>
  <c r="P2638" i="1"/>
  <c r="P3503" i="1"/>
  <c r="P5176" i="1"/>
  <c r="P168" i="1"/>
  <c r="P4342" i="1"/>
  <c r="P4750" i="1"/>
  <c r="P9698" i="1"/>
  <c r="P8478" i="1"/>
  <c r="P3504" i="1"/>
  <c r="P7289" i="1"/>
  <c r="P6877" i="1"/>
  <c r="P5177" i="1"/>
  <c r="P9699" i="1"/>
  <c r="P6878" i="1"/>
  <c r="P9287" i="1"/>
  <c r="P3505" i="1"/>
  <c r="P8861" i="1"/>
  <c r="P5609" i="1"/>
  <c r="P3071" i="1"/>
  <c r="P7681" i="1"/>
  <c r="P545" i="1"/>
  <c r="P2243" i="1"/>
  <c r="P6879" i="1"/>
  <c r="P7682" i="1"/>
  <c r="P3072" i="1"/>
  <c r="P9957" i="1"/>
  <c r="P4751" i="1"/>
  <c r="P5610" i="1"/>
  <c r="P5611" i="1"/>
  <c r="P6452" i="1"/>
  <c r="P4343" i="1"/>
  <c r="P3923" i="1"/>
  <c r="P2244" i="1"/>
  <c r="P5612" i="1"/>
  <c r="P3073" i="1"/>
  <c r="P4752" i="1"/>
  <c r="P3506" i="1"/>
  <c r="P3507" i="1"/>
  <c r="P2245" i="1"/>
  <c r="P8073" i="1"/>
  <c r="P9700" i="1"/>
  <c r="P2639" i="1"/>
  <c r="P3924" i="1"/>
  <c r="P4753" i="1"/>
  <c r="P9288" i="1"/>
  <c r="P8862" i="1"/>
  <c r="P8479" i="1"/>
  <c r="P8480" i="1"/>
  <c r="P1384" i="1"/>
  <c r="P8074" i="1"/>
  <c r="P5178" i="1"/>
  <c r="P2246" i="1"/>
  <c r="P2247" i="1"/>
  <c r="P7290" i="1"/>
  <c r="P3074" i="1"/>
  <c r="P6048" i="1"/>
  <c r="P5613" i="1"/>
  <c r="P8481" i="1"/>
  <c r="P8075" i="1"/>
  <c r="P966" i="1"/>
  <c r="P4344" i="1"/>
  <c r="P546" i="1"/>
  <c r="P169" i="1"/>
  <c r="P5614" i="1"/>
  <c r="P7291" i="1"/>
  <c r="P9289" i="1"/>
  <c r="P9958" i="1"/>
  <c r="P967" i="1"/>
  <c r="P7683" i="1"/>
  <c r="P5179" i="1"/>
  <c r="P1811" i="1"/>
  <c r="P3508" i="1"/>
  <c r="P6880" i="1"/>
  <c r="P3925" i="1"/>
  <c r="P2248" i="1"/>
  <c r="P4345" i="1"/>
  <c r="P8482" i="1"/>
  <c r="P968" i="1"/>
  <c r="P6881" i="1"/>
  <c r="P6453" i="1"/>
  <c r="P5180" i="1"/>
  <c r="P4754" i="1"/>
  <c r="P8076" i="1"/>
  <c r="P4346" i="1"/>
  <c r="P6882" i="1"/>
  <c r="P3075" i="1"/>
  <c r="P6454" i="1"/>
  <c r="P5181" i="1"/>
  <c r="P1812" i="1"/>
  <c r="P5615" i="1"/>
  <c r="P547" i="1"/>
  <c r="P5616" i="1"/>
  <c r="P2640" i="1"/>
  <c r="P3509" i="1"/>
  <c r="P5617" i="1"/>
  <c r="P2641" i="1"/>
  <c r="P6049" i="1"/>
  <c r="P5182" i="1"/>
  <c r="P5618" i="1"/>
  <c r="P6455" i="1"/>
  <c r="P8483" i="1"/>
  <c r="P8077" i="1"/>
  <c r="P6456" i="1"/>
  <c r="P3076" i="1"/>
  <c r="P6883" i="1"/>
  <c r="P2642" i="1"/>
  <c r="P3510" i="1"/>
  <c r="P8484" i="1"/>
  <c r="P7684" i="1"/>
  <c r="P2249" i="1"/>
  <c r="P969" i="1"/>
  <c r="P8485" i="1"/>
  <c r="P1813" i="1"/>
  <c r="P2250" i="1"/>
  <c r="P2643" i="1"/>
  <c r="P8863" i="1"/>
  <c r="P4755" i="1"/>
  <c r="P2644" i="1"/>
  <c r="P6050" i="1"/>
  <c r="P970" i="1"/>
  <c r="P3077" i="1"/>
  <c r="P4756" i="1"/>
  <c r="P8864" i="1"/>
  <c r="P8865" i="1"/>
  <c r="P7292" i="1"/>
  <c r="P3078" i="1"/>
  <c r="P3926" i="1"/>
  <c r="P3511" i="1"/>
  <c r="P1385" i="1"/>
  <c r="P1386" i="1"/>
  <c r="P4347" i="1"/>
  <c r="P8866" i="1"/>
  <c r="P8486" i="1"/>
  <c r="P6884" i="1"/>
  <c r="P9701" i="1"/>
  <c r="P2645" i="1"/>
  <c r="P2646" i="1"/>
  <c r="P2647" i="1"/>
  <c r="P6885" i="1"/>
  <c r="P6886" i="1"/>
  <c r="P7293" i="1"/>
  <c r="P1387" i="1"/>
  <c r="P2648" i="1"/>
  <c r="P6051" i="1"/>
  <c r="P7685" i="1"/>
  <c r="P9290" i="1"/>
  <c r="P7294" i="1"/>
  <c r="P9702" i="1"/>
  <c r="P8078" i="1"/>
  <c r="P8079" i="1"/>
  <c r="P7295" i="1"/>
  <c r="P5183" i="1"/>
  <c r="P2649" i="1"/>
  <c r="P3512" i="1"/>
  <c r="P8080" i="1"/>
  <c r="P6457" i="1"/>
  <c r="P4757" i="1"/>
  <c r="P8867" i="1"/>
  <c r="P9703" i="1"/>
  <c r="P2251" i="1"/>
  <c r="P971" i="1"/>
  <c r="P8868" i="1"/>
  <c r="P9704" i="1"/>
  <c r="P1388" i="1"/>
  <c r="P6052" i="1"/>
  <c r="P9291" i="1"/>
  <c r="P3079" i="1"/>
  <c r="P548" i="1"/>
  <c r="P6053" i="1"/>
  <c r="P7686" i="1"/>
  <c r="P3513" i="1"/>
  <c r="P2252" i="1"/>
  <c r="P8869" i="1"/>
  <c r="P2253" i="1"/>
  <c r="P3514" i="1"/>
  <c r="P1389" i="1"/>
  <c r="P4348" i="1"/>
  <c r="P4758" i="1"/>
  <c r="P8870" i="1"/>
  <c r="P7687" i="1"/>
  <c r="P5619" i="1"/>
  <c r="P1814" i="1"/>
  <c r="P6887" i="1"/>
  <c r="P6458" i="1"/>
  <c r="P9705" i="1"/>
  <c r="P4349" i="1"/>
  <c r="P3515" i="1"/>
  <c r="P9706" i="1"/>
  <c r="P4350" i="1"/>
  <c r="P2650" i="1"/>
  <c r="P170" i="1"/>
  <c r="P4351" i="1"/>
  <c r="P8487" i="1"/>
  <c r="P3516" i="1"/>
  <c r="P549" i="1"/>
  <c r="P9292" i="1"/>
  <c r="P1390" i="1"/>
  <c r="P3080" i="1"/>
  <c r="P7688" i="1"/>
  <c r="P8488" i="1"/>
  <c r="P550" i="1"/>
  <c r="P3081" i="1"/>
  <c r="P3517" i="1"/>
  <c r="P551" i="1"/>
  <c r="P3082" i="1"/>
  <c r="P4352" i="1"/>
  <c r="P4353" i="1"/>
  <c r="P9293" i="1"/>
  <c r="P4354" i="1"/>
  <c r="P8489" i="1"/>
  <c r="P7689" i="1"/>
  <c r="P9294" i="1"/>
  <c r="P7690" i="1"/>
  <c r="P6459" i="1"/>
  <c r="P4759" i="1"/>
  <c r="P8871" i="1"/>
  <c r="P972" i="1"/>
  <c r="P3083" i="1"/>
  <c r="P7296" i="1"/>
  <c r="P973" i="1"/>
  <c r="P9295" i="1"/>
  <c r="P6054" i="1"/>
  <c r="P2254" i="1"/>
  <c r="P5184" i="1"/>
  <c r="P6888" i="1"/>
  <c r="P3518" i="1"/>
  <c r="P1391" i="1"/>
  <c r="P6889" i="1"/>
  <c r="P3519" i="1"/>
  <c r="P1392" i="1"/>
  <c r="P8490" i="1"/>
  <c r="P6055" i="1"/>
  <c r="P552" i="1"/>
  <c r="P7691" i="1"/>
  <c r="P6460" i="1"/>
  <c r="P974" i="1"/>
  <c r="P5620" i="1"/>
  <c r="P6056" i="1"/>
  <c r="P9707" i="1"/>
  <c r="P2255" i="1"/>
  <c r="P9708" i="1"/>
  <c r="P8491" i="1"/>
  <c r="P6461" i="1"/>
  <c r="P8872" i="1"/>
  <c r="P4760" i="1"/>
  <c r="P4761" i="1"/>
  <c r="P3084" i="1"/>
  <c r="P6890" i="1"/>
  <c r="P2256" i="1"/>
  <c r="P7297" i="1"/>
  <c r="P3520" i="1"/>
  <c r="P3521" i="1"/>
  <c r="P3927" i="1"/>
  <c r="P8492" i="1"/>
  <c r="P3522" i="1"/>
  <c r="P9296" i="1"/>
  <c r="P7692" i="1"/>
  <c r="P3523" i="1"/>
  <c r="P2651" i="1"/>
  <c r="P1815" i="1"/>
  <c r="P3524" i="1"/>
  <c r="P4762" i="1"/>
  <c r="P5621" i="1"/>
  <c r="P7298" i="1"/>
  <c r="P4763" i="1"/>
  <c r="P1393" i="1"/>
  <c r="P6891" i="1"/>
  <c r="P5622" i="1"/>
  <c r="P7693" i="1"/>
  <c r="P7694" i="1"/>
  <c r="P7299" i="1"/>
  <c r="P7300" i="1"/>
  <c r="P9297" i="1"/>
  <c r="P975" i="1"/>
  <c r="P1816" i="1"/>
  <c r="P171" i="1"/>
  <c r="P5185" i="1"/>
  <c r="P6057" i="1"/>
  <c r="P9298" i="1"/>
  <c r="P4764" i="1"/>
  <c r="P6462" i="1"/>
  <c r="P1817" i="1"/>
  <c r="P7301" i="1"/>
  <c r="P7695" i="1"/>
  <c r="P9709" i="1"/>
  <c r="P8081" i="1"/>
  <c r="P8082" i="1"/>
  <c r="P1818" i="1"/>
  <c r="P4765" i="1"/>
  <c r="P7696" i="1"/>
  <c r="P7697" i="1"/>
  <c r="P9299" i="1"/>
  <c r="P6058" i="1"/>
  <c r="P5186" i="1"/>
  <c r="P4355" i="1"/>
  <c r="P7698" i="1"/>
  <c r="P7699" i="1"/>
  <c r="P2257" i="1"/>
  <c r="P9300" i="1"/>
  <c r="P7700" i="1"/>
  <c r="P2258" i="1"/>
  <c r="P2259" i="1"/>
  <c r="P7701" i="1"/>
  <c r="P4766" i="1"/>
  <c r="P8873" i="1"/>
  <c r="P4356" i="1"/>
  <c r="P4767" i="1"/>
  <c r="P976" i="1"/>
  <c r="P6463" i="1"/>
  <c r="P977" i="1"/>
  <c r="P6059" i="1"/>
  <c r="P2260" i="1"/>
  <c r="P6060" i="1"/>
  <c r="P7702" i="1"/>
  <c r="P5187" i="1"/>
  <c r="P7703" i="1"/>
  <c r="P1394" i="1"/>
  <c r="P3085" i="1"/>
  <c r="P3525" i="1"/>
  <c r="P172" i="1"/>
  <c r="P5188" i="1"/>
  <c r="P978" i="1"/>
  <c r="P3526" i="1"/>
  <c r="P2652" i="1"/>
  <c r="P8493" i="1"/>
  <c r="P8494" i="1"/>
  <c r="P1395" i="1"/>
  <c r="P3086" i="1"/>
  <c r="P1819" i="1"/>
  <c r="P553" i="1"/>
  <c r="P4768" i="1"/>
  <c r="P1396" i="1"/>
  <c r="P979" i="1"/>
  <c r="P6061" i="1"/>
  <c r="P2261" i="1"/>
  <c r="P7704" i="1"/>
  <c r="P980" i="1"/>
  <c r="P8083" i="1"/>
  <c r="P3527" i="1"/>
  <c r="P4357" i="1"/>
  <c r="P1397" i="1"/>
  <c r="P3528" i="1"/>
  <c r="P4358" i="1"/>
  <c r="P981" i="1"/>
  <c r="P3529" i="1"/>
  <c r="P2262" i="1"/>
  <c r="P3530" i="1"/>
  <c r="P8084" i="1"/>
  <c r="P9710" i="1"/>
  <c r="P3928" i="1"/>
  <c r="P554" i="1"/>
  <c r="P3531" i="1"/>
  <c r="P173" i="1"/>
  <c r="P8495" i="1"/>
  <c r="P7302" i="1"/>
  <c r="P1820" i="1"/>
  <c r="P9959" i="1"/>
  <c r="P7705" i="1"/>
  <c r="P3532" i="1"/>
  <c r="P9301" i="1"/>
  <c r="P2653" i="1"/>
  <c r="P3929" i="1"/>
  <c r="P9711" i="1"/>
  <c r="P5623" i="1"/>
  <c r="P3533" i="1"/>
  <c r="P8085" i="1"/>
  <c r="P7706" i="1"/>
  <c r="P3930" i="1"/>
  <c r="P9960" i="1"/>
  <c r="P982" i="1"/>
  <c r="P4359" i="1"/>
  <c r="P8086" i="1"/>
  <c r="P4360" i="1"/>
  <c r="P7707" i="1"/>
  <c r="P5189" i="1"/>
  <c r="P983" i="1"/>
  <c r="P6892" i="1"/>
  <c r="P174" i="1"/>
  <c r="P9712" i="1"/>
  <c r="P8874" i="1"/>
  <c r="P9713" i="1"/>
  <c r="P555" i="1"/>
  <c r="P5624" i="1"/>
  <c r="P3931" i="1"/>
  <c r="P8087" i="1"/>
  <c r="P175" i="1"/>
  <c r="P7303" i="1"/>
  <c r="P7708" i="1"/>
  <c r="P556" i="1"/>
  <c r="P5625" i="1"/>
  <c r="P3932" i="1"/>
  <c r="P6062" i="1"/>
  <c r="P1398" i="1"/>
  <c r="P1821" i="1"/>
  <c r="P3087" i="1"/>
  <c r="P557" i="1"/>
  <c r="P8875" i="1"/>
  <c r="P8088" i="1"/>
  <c r="P9714" i="1"/>
  <c r="P4769" i="1"/>
  <c r="P2263" i="1"/>
  <c r="P6063" i="1"/>
  <c r="P8089" i="1"/>
  <c r="P3534" i="1"/>
  <c r="P7709" i="1"/>
  <c r="P9302" i="1"/>
  <c r="P2264" i="1"/>
  <c r="P5190" i="1"/>
  <c r="P4770" i="1"/>
  <c r="P2265" i="1"/>
  <c r="P4771" i="1"/>
  <c r="P558" i="1"/>
  <c r="P4772" i="1"/>
  <c r="P5191" i="1"/>
  <c r="P1399" i="1"/>
  <c r="P9303" i="1"/>
  <c r="P1822" i="1"/>
  <c r="P4361" i="1"/>
  <c r="P1400" i="1"/>
  <c r="P7304" i="1"/>
  <c r="P2266" i="1"/>
  <c r="P6464" i="1"/>
  <c r="P176" i="1"/>
  <c r="P6465" i="1"/>
  <c r="P4773" i="1"/>
  <c r="P3088" i="1"/>
  <c r="P984" i="1"/>
  <c r="P3535" i="1"/>
  <c r="P5626" i="1"/>
  <c r="P1823" i="1"/>
  <c r="P3536" i="1"/>
  <c r="P2654" i="1"/>
  <c r="P9961" i="1"/>
  <c r="P3933" i="1"/>
  <c r="P6893" i="1"/>
  <c r="P985" i="1"/>
  <c r="P2267" i="1"/>
  <c r="P8876" i="1"/>
  <c r="P559" i="1"/>
  <c r="P8090" i="1"/>
  <c r="P5627" i="1"/>
  <c r="P3089" i="1"/>
  <c r="P3537" i="1"/>
  <c r="P6064" i="1"/>
  <c r="P7710" i="1"/>
  <c r="P8877" i="1"/>
  <c r="P3090" i="1"/>
  <c r="P4774" i="1"/>
  <c r="P986" i="1"/>
  <c r="P6065" i="1"/>
  <c r="P7711" i="1"/>
  <c r="P6894" i="1"/>
  <c r="P9304" i="1"/>
  <c r="P8091" i="1"/>
  <c r="P7305" i="1"/>
  <c r="P4362" i="1"/>
  <c r="P6466" i="1"/>
  <c r="P3091" i="1"/>
  <c r="P3092" i="1"/>
  <c r="P7306" i="1"/>
  <c r="P8878" i="1"/>
  <c r="P3093" i="1"/>
  <c r="P3934" i="1"/>
  <c r="P3094" i="1"/>
  <c r="P2268" i="1"/>
  <c r="P6895" i="1"/>
  <c r="P560" i="1"/>
  <c r="P2269" i="1"/>
  <c r="P5628" i="1"/>
  <c r="P987" i="1"/>
  <c r="P3538" i="1"/>
  <c r="P5192" i="1"/>
  <c r="P3935" i="1"/>
  <c r="P3936" i="1"/>
  <c r="P3095" i="1"/>
  <c r="P177" i="1"/>
  <c r="P9305" i="1"/>
  <c r="P3539" i="1"/>
  <c r="P988" i="1"/>
  <c r="P5629" i="1"/>
  <c r="P5630" i="1"/>
  <c r="P1824" i="1"/>
  <c r="P1825" i="1"/>
  <c r="P178" i="1"/>
  <c r="P1401" i="1"/>
  <c r="P5193" i="1"/>
  <c r="P2270" i="1"/>
  <c r="P6066" i="1"/>
  <c r="P561" i="1"/>
  <c r="P9306" i="1"/>
  <c r="P6896" i="1"/>
  <c r="P3937" i="1"/>
  <c r="P6897" i="1"/>
  <c r="P1402" i="1"/>
  <c r="P562" i="1"/>
  <c r="P9307" i="1"/>
  <c r="P6067" i="1"/>
  <c r="P7712" i="1"/>
  <c r="P6898" i="1"/>
  <c r="P9308" i="1"/>
  <c r="P1403" i="1"/>
  <c r="P6467" i="1"/>
  <c r="P989" i="1"/>
  <c r="P9962" i="1"/>
  <c r="P5194" i="1"/>
  <c r="P6068" i="1"/>
  <c r="P7713" i="1"/>
  <c r="P7307" i="1"/>
  <c r="P7308" i="1"/>
  <c r="P2655" i="1"/>
  <c r="P563" i="1"/>
  <c r="P6468" i="1"/>
  <c r="P9309" i="1"/>
  <c r="P2656" i="1"/>
  <c r="P7309" i="1"/>
  <c r="P9715" i="1"/>
  <c r="P9963" i="1"/>
  <c r="P9310" i="1"/>
  <c r="P1826" i="1"/>
  <c r="P5631" i="1"/>
  <c r="P8496" i="1"/>
  <c r="P9716" i="1"/>
  <c r="P6469" i="1"/>
  <c r="P6470" i="1"/>
  <c r="P3096" i="1"/>
  <c r="P6069" i="1"/>
  <c r="P7714" i="1"/>
  <c r="P2271" i="1"/>
  <c r="P4775" i="1"/>
  <c r="P5195" i="1"/>
  <c r="P2272" i="1"/>
  <c r="P6899" i="1"/>
  <c r="P3938" i="1"/>
  <c r="P1404" i="1"/>
  <c r="P6900" i="1"/>
  <c r="P8092" i="1"/>
  <c r="P5632" i="1"/>
  <c r="P3097" i="1"/>
  <c r="P6471" i="1"/>
  <c r="P9311" i="1"/>
  <c r="P8497" i="1"/>
  <c r="P1827" i="1"/>
  <c r="P564" i="1"/>
  <c r="P9717" i="1"/>
  <c r="P1828" i="1"/>
  <c r="P4776" i="1"/>
  <c r="P5196" i="1"/>
  <c r="P7715" i="1"/>
  <c r="P6472" i="1"/>
  <c r="P7716" i="1"/>
  <c r="P6473" i="1"/>
  <c r="P7310" i="1"/>
  <c r="P179" i="1"/>
  <c r="P4363" i="1"/>
  <c r="P2273" i="1"/>
  <c r="P5197" i="1"/>
  <c r="P990" i="1"/>
  <c r="P2274" i="1"/>
  <c r="P180" i="1"/>
  <c r="P6901" i="1"/>
  <c r="P5198" i="1"/>
  <c r="P6070" i="1"/>
  <c r="P7717" i="1"/>
  <c r="P5199" i="1"/>
  <c r="P7718" i="1"/>
  <c r="P7311" i="1"/>
  <c r="P5200" i="1"/>
  <c r="P3540" i="1"/>
  <c r="P181" i="1"/>
  <c r="P8879" i="1"/>
  <c r="P3098" i="1"/>
  <c r="P8498" i="1"/>
  <c r="P8880" i="1"/>
  <c r="P6071" i="1"/>
  <c r="P9964" i="1"/>
  <c r="P1829" i="1"/>
  <c r="P3541" i="1"/>
  <c r="P2275" i="1"/>
  <c r="P1830" i="1"/>
  <c r="P3939" i="1"/>
  <c r="P4364" i="1"/>
  <c r="P3099" i="1"/>
  <c r="P1405" i="1"/>
  <c r="P6902" i="1"/>
  <c r="P565" i="1"/>
  <c r="P3100" i="1"/>
  <c r="P9718" i="1"/>
  <c r="P6903" i="1"/>
  <c r="P3542" i="1"/>
  <c r="P991" i="1"/>
  <c r="P3101" i="1"/>
  <c r="P3940" i="1"/>
  <c r="P7719" i="1"/>
  <c r="P3543" i="1"/>
  <c r="P9312" i="1"/>
  <c r="P4777" i="1"/>
  <c r="P1831" i="1"/>
  <c r="P9965" i="1"/>
  <c r="P6474" i="1"/>
  <c r="P6072" i="1"/>
  <c r="P6904" i="1"/>
  <c r="P3941" i="1"/>
  <c r="P566" i="1"/>
  <c r="P8093" i="1"/>
  <c r="P7720" i="1"/>
  <c r="P8881" i="1"/>
  <c r="P2657" i="1"/>
  <c r="P5201" i="1"/>
  <c r="P4365" i="1"/>
  <c r="P3942" i="1"/>
  <c r="P3943" i="1"/>
  <c r="P6905" i="1"/>
  <c r="P5633" i="1"/>
  <c r="P9313" i="1"/>
  <c r="P8094" i="1"/>
  <c r="P182" i="1"/>
  <c r="P567" i="1"/>
  <c r="P2276" i="1"/>
  <c r="P1832" i="1"/>
  <c r="P5634" i="1"/>
  <c r="P8095" i="1"/>
  <c r="P3944" i="1"/>
  <c r="P4778" i="1"/>
  <c r="P1406" i="1"/>
  <c r="P9719" i="1"/>
  <c r="P6475" i="1"/>
  <c r="P1407" i="1"/>
  <c r="P9720" i="1"/>
  <c r="P3945" i="1"/>
  <c r="P7721" i="1"/>
  <c r="P6073" i="1"/>
  <c r="P2658" i="1"/>
  <c r="P1408" i="1"/>
  <c r="P2659" i="1"/>
  <c r="P4366" i="1"/>
  <c r="P6476" i="1"/>
  <c r="P1833" i="1"/>
  <c r="P9721" i="1"/>
  <c r="P992" i="1"/>
  <c r="P2660" i="1"/>
  <c r="P4779" i="1"/>
  <c r="P6477" i="1"/>
  <c r="P2661" i="1"/>
  <c r="P9314" i="1"/>
  <c r="P3544" i="1"/>
  <c r="P1834" i="1"/>
  <c r="P4367" i="1"/>
  <c r="P3102" i="1"/>
  <c r="P993" i="1"/>
  <c r="P3103" i="1"/>
  <c r="P568" i="1"/>
  <c r="P6074" i="1"/>
  <c r="P2662" i="1"/>
  <c r="P8096" i="1"/>
  <c r="P9315" i="1"/>
  <c r="P7722" i="1"/>
  <c r="P6478" i="1"/>
  <c r="P4368" i="1"/>
  <c r="P6479" i="1"/>
  <c r="P5202" i="1"/>
  <c r="P7723" i="1"/>
  <c r="P3545" i="1"/>
  <c r="P9316" i="1"/>
  <c r="P3104" i="1"/>
  <c r="P6480" i="1"/>
  <c r="P9317" i="1"/>
  <c r="P1835" i="1"/>
  <c r="P8499" i="1"/>
  <c r="P5635" i="1"/>
  <c r="P5203" i="1"/>
  <c r="P3105" i="1"/>
  <c r="P6481" i="1"/>
  <c r="P994" i="1"/>
  <c r="P2663" i="1"/>
  <c r="P3546" i="1"/>
  <c r="P8500" i="1"/>
  <c r="P6482" i="1"/>
  <c r="P1409" i="1"/>
  <c r="P1836" i="1"/>
  <c r="P7724" i="1"/>
  <c r="P3946" i="1"/>
  <c r="P183" i="1"/>
  <c r="P184" i="1"/>
  <c r="P4369" i="1"/>
  <c r="P4370" i="1"/>
  <c r="P2664" i="1"/>
  <c r="P6075" i="1"/>
  <c r="P2665" i="1"/>
  <c r="P8882" i="1"/>
  <c r="P1837" i="1"/>
  <c r="P6483" i="1"/>
  <c r="P8501" i="1"/>
  <c r="P2666" i="1"/>
  <c r="P3106" i="1"/>
  <c r="P7725" i="1"/>
  <c r="P3107" i="1"/>
  <c r="P4371" i="1"/>
  <c r="P4780" i="1"/>
  <c r="P5636" i="1"/>
  <c r="P185" i="1"/>
  <c r="P1410" i="1"/>
  <c r="P4372" i="1"/>
  <c r="P5637" i="1"/>
  <c r="P5638" i="1"/>
  <c r="P3947" i="1"/>
  <c r="P6484" i="1"/>
  <c r="P1411" i="1"/>
  <c r="P6485" i="1"/>
  <c r="P569" i="1"/>
  <c r="P186" i="1"/>
  <c r="P3948" i="1"/>
  <c r="P2277" i="1"/>
  <c r="P6906" i="1"/>
  <c r="P4781" i="1"/>
  <c r="P8883" i="1"/>
  <c r="P7726" i="1"/>
  <c r="P5204" i="1"/>
  <c r="P8502" i="1"/>
  <c r="P3547" i="1"/>
  <c r="P995" i="1"/>
  <c r="P2278" i="1"/>
  <c r="P4373" i="1"/>
  <c r="P8097" i="1"/>
  <c r="P3949" i="1"/>
  <c r="P9318" i="1"/>
  <c r="P6486" i="1"/>
  <c r="P2667" i="1"/>
  <c r="P8503" i="1"/>
  <c r="P6487" i="1"/>
  <c r="P6907" i="1"/>
  <c r="P8504" i="1"/>
  <c r="P1838" i="1"/>
  <c r="P8884" i="1"/>
  <c r="P996" i="1"/>
  <c r="P4782" i="1"/>
  <c r="P570" i="1"/>
  <c r="P5639" i="1"/>
  <c r="P2668" i="1"/>
  <c r="P1412" i="1"/>
  <c r="P8505" i="1"/>
  <c r="P8098" i="1"/>
  <c r="P571" i="1"/>
  <c r="P3108" i="1"/>
  <c r="P997" i="1"/>
  <c r="P572" i="1"/>
  <c r="P9722" i="1"/>
  <c r="P6908" i="1"/>
  <c r="P3548" i="1"/>
  <c r="P2669" i="1"/>
  <c r="P998" i="1"/>
  <c r="P2279" i="1"/>
  <c r="P1839" i="1"/>
  <c r="P4783" i="1"/>
  <c r="P2280" i="1"/>
  <c r="P8506" i="1"/>
  <c r="P5640" i="1"/>
  <c r="P3549" i="1"/>
  <c r="P2670" i="1"/>
  <c r="P2671" i="1"/>
  <c r="P1413" i="1"/>
  <c r="P6909" i="1"/>
  <c r="P4784" i="1"/>
  <c r="P2672" i="1"/>
  <c r="P5641" i="1"/>
  <c r="P2281" i="1"/>
  <c r="P187" i="1"/>
  <c r="P4785" i="1"/>
  <c r="P6076" i="1"/>
  <c r="P573" i="1"/>
  <c r="P6910" i="1"/>
  <c r="P8507" i="1"/>
  <c r="P2282" i="1"/>
  <c r="P7312" i="1"/>
  <c r="P2673" i="1"/>
  <c r="P9723" i="1"/>
  <c r="P5642" i="1"/>
  <c r="P1414" i="1"/>
  <c r="P574" i="1"/>
  <c r="P9966" i="1"/>
  <c r="P8099" i="1"/>
  <c r="P8885" i="1"/>
  <c r="P8100" i="1"/>
  <c r="P6488" i="1"/>
  <c r="P3950" i="1"/>
  <c r="P3109" i="1"/>
  <c r="P5643" i="1"/>
  <c r="P2283" i="1"/>
  <c r="P4786" i="1"/>
  <c r="P6911" i="1"/>
  <c r="P6489" i="1"/>
  <c r="P9319" i="1"/>
  <c r="P8101" i="1"/>
  <c r="P6490" i="1"/>
  <c r="P9967" i="1"/>
  <c r="P7727" i="1"/>
  <c r="P1840" i="1"/>
  <c r="P2284" i="1"/>
  <c r="P5205" i="1"/>
  <c r="P4374" i="1"/>
  <c r="P6491" i="1"/>
  <c r="P8508" i="1"/>
  <c r="P9320" i="1"/>
  <c r="P9968" i="1"/>
  <c r="P5206" i="1"/>
  <c r="P6492" i="1"/>
  <c r="P3951" i="1"/>
  <c r="P3952" i="1"/>
  <c r="P5644" i="1"/>
  <c r="P6912" i="1"/>
  <c r="P1841" i="1"/>
  <c r="P8102" i="1"/>
  <c r="P7313" i="1"/>
  <c r="P9321" i="1"/>
  <c r="P6913" i="1"/>
  <c r="P9724" i="1"/>
  <c r="P8103" i="1"/>
  <c r="P6077" i="1"/>
  <c r="P4375" i="1"/>
  <c r="P8886" i="1"/>
  <c r="P575" i="1"/>
  <c r="P3953" i="1"/>
  <c r="P999" i="1"/>
  <c r="P5645" i="1"/>
  <c r="P3550" i="1"/>
  <c r="P1415" i="1"/>
  <c r="P6493" i="1"/>
  <c r="P1000" i="1"/>
  <c r="P6494" i="1"/>
  <c r="P2285" i="1"/>
  <c r="P6078" i="1"/>
  <c r="P5646" i="1"/>
  <c r="P6914" i="1"/>
  <c r="P5647" i="1"/>
  <c r="P576" i="1"/>
  <c r="P1416" i="1"/>
  <c r="P5207" i="1"/>
  <c r="P2674" i="1"/>
  <c r="P7314" i="1"/>
  <c r="P6495" i="1"/>
  <c r="P5208" i="1"/>
  <c r="P1842" i="1"/>
  <c r="P188" i="1"/>
  <c r="P6915" i="1"/>
  <c r="P1843" i="1"/>
  <c r="P8104" i="1"/>
  <c r="P4376" i="1"/>
  <c r="P5648" i="1"/>
  <c r="P4377" i="1"/>
  <c r="P7728" i="1"/>
  <c r="P6496" i="1"/>
  <c r="P1844" i="1"/>
  <c r="P6497" i="1"/>
  <c r="P6916" i="1"/>
  <c r="P1845" i="1"/>
  <c r="P4378" i="1"/>
  <c r="P6498" i="1"/>
  <c r="P6079" i="1"/>
  <c r="P7315" i="1"/>
  <c r="P8105" i="1"/>
  <c r="P3954" i="1"/>
  <c r="P6080" i="1"/>
  <c r="P577" i="1"/>
  <c r="P8509" i="1"/>
  <c r="P6499" i="1"/>
  <c r="P8510" i="1"/>
  <c r="P2286" i="1"/>
  <c r="P3955" i="1"/>
  <c r="P5649" i="1"/>
  <c r="P7316" i="1"/>
  <c r="P5209" i="1"/>
  <c r="P2675" i="1"/>
  <c r="P9969" i="1"/>
  <c r="P189" i="1"/>
  <c r="P1001" i="1"/>
  <c r="P4787" i="1"/>
  <c r="P578" i="1"/>
  <c r="P9970" i="1"/>
  <c r="P6917" i="1"/>
  <c r="P579" i="1"/>
  <c r="P8106" i="1"/>
  <c r="P1417" i="1"/>
  <c r="P580" i="1"/>
  <c r="P8511" i="1"/>
  <c r="P4379" i="1"/>
  <c r="P8887" i="1"/>
  <c r="P8512" i="1"/>
  <c r="P1002" i="1"/>
  <c r="P3956" i="1"/>
  <c r="P7317" i="1"/>
  <c r="P6918" i="1"/>
  <c r="P9322" i="1"/>
  <c r="P7318" i="1"/>
  <c r="P3551" i="1"/>
  <c r="P5650" i="1"/>
  <c r="P8888" i="1"/>
  <c r="P9725" i="1"/>
  <c r="P7729" i="1"/>
  <c r="P3957" i="1"/>
  <c r="P6500" i="1"/>
  <c r="P4788" i="1"/>
  <c r="P3958" i="1"/>
  <c r="P3959" i="1"/>
  <c r="P4789" i="1"/>
  <c r="P8889" i="1"/>
  <c r="P6919" i="1"/>
  <c r="P5210" i="1"/>
  <c r="P3552" i="1"/>
  <c r="P2676" i="1"/>
  <c r="P4790" i="1"/>
  <c r="P9323" i="1"/>
  <c r="P6501" i="1"/>
  <c r="P9324" i="1"/>
  <c r="P8513" i="1"/>
  <c r="P4791" i="1"/>
  <c r="P2677" i="1"/>
  <c r="P2287" i="1"/>
  <c r="P7319" i="1"/>
  <c r="P2288" i="1"/>
  <c r="P1418" i="1"/>
  <c r="P3110" i="1"/>
  <c r="P9325" i="1"/>
  <c r="P9971" i="1"/>
  <c r="P2678" i="1"/>
  <c r="P1419" i="1"/>
  <c r="P8890" i="1"/>
  <c r="P6081" i="1"/>
  <c r="P3111" i="1"/>
  <c r="P5651" i="1"/>
  <c r="P581" i="1"/>
  <c r="P1003" i="1"/>
  <c r="P1420" i="1"/>
  <c r="P9726" i="1"/>
  <c r="P6082" i="1"/>
  <c r="P8891" i="1"/>
  <c r="P2289" i="1"/>
  <c r="P3112" i="1"/>
  <c r="P7320" i="1"/>
  <c r="P1846" i="1"/>
  <c r="P5211" i="1"/>
  <c r="P4792" i="1"/>
  <c r="P7730" i="1"/>
  <c r="P6920" i="1"/>
  <c r="P3553" i="1"/>
  <c r="P5212" i="1"/>
  <c r="P4793" i="1"/>
  <c r="P2290" i="1"/>
  <c r="P8514" i="1"/>
  <c r="P7321" i="1"/>
  <c r="P6502" i="1"/>
  <c r="P9727" i="1"/>
  <c r="P9728" i="1"/>
  <c r="P190" i="1"/>
  <c r="P9729" i="1"/>
  <c r="P9326" i="1"/>
  <c r="P1004" i="1"/>
  <c r="P1847" i="1"/>
  <c r="P6083" i="1"/>
  <c r="P6503" i="1"/>
  <c r="P6921" i="1"/>
  <c r="P3113" i="1"/>
  <c r="P8515" i="1"/>
  <c r="P8892" i="1"/>
  <c r="P5652" i="1"/>
  <c r="P9327" i="1"/>
  <c r="P2679" i="1"/>
  <c r="P4380" i="1"/>
  <c r="P8107" i="1"/>
  <c r="P2680" i="1"/>
  <c r="P1421" i="1"/>
  <c r="P5653" i="1"/>
  <c r="P191" i="1"/>
  <c r="P2291" i="1"/>
  <c r="P2681" i="1"/>
  <c r="P5654" i="1"/>
  <c r="P582" i="1"/>
  <c r="P1422" i="1"/>
  <c r="P2292" i="1"/>
  <c r="P9328" i="1"/>
  <c r="P8893" i="1"/>
  <c r="P8894" i="1"/>
  <c r="P9730" i="1"/>
  <c r="P8108" i="1"/>
  <c r="P9731" i="1"/>
  <c r="P4381" i="1"/>
  <c r="P8109" i="1"/>
  <c r="P3114" i="1"/>
  <c r="P4382" i="1"/>
  <c r="P6922" i="1"/>
  <c r="P6504" i="1"/>
  <c r="P7322" i="1"/>
  <c r="P6505" i="1"/>
  <c r="P7731" i="1"/>
  <c r="P8110" i="1"/>
  <c r="P1005" i="1"/>
  <c r="P8895" i="1"/>
  <c r="P8111" i="1"/>
  <c r="P7323" i="1"/>
  <c r="P7324" i="1"/>
  <c r="P5655" i="1"/>
  <c r="P7325" i="1"/>
  <c r="P4794" i="1"/>
  <c r="P6084" i="1"/>
  <c r="P1006" i="1"/>
  <c r="P6085" i="1"/>
  <c r="P6923" i="1"/>
  <c r="P1848" i="1"/>
  <c r="P1423" i="1"/>
  <c r="P4383" i="1"/>
  <c r="P8896" i="1"/>
  <c r="P4795" i="1"/>
  <c r="P6086" i="1"/>
  <c r="P5656" i="1"/>
  <c r="P6924" i="1"/>
  <c r="P6925" i="1"/>
  <c r="P9972" i="1"/>
  <c r="P9329" i="1"/>
  <c r="P8112" i="1"/>
  <c r="P5213" i="1"/>
  <c r="P9330" i="1"/>
  <c r="P2682" i="1"/>
  <c r="P3554" i="1"/>
  <c r="P8113" i="1"/>
  <c r="P8897" i="1"/>
  <c r="P6926" i="1"/>
  <c r="P3115" i="1"/>
  <c r="P3555" i="1"/>
  <c r="P1849" i="1"/>
  <c r="P4796" i="1"/>
  <c r="P5214" i="1"/>
  <c r="P5657" i="1"/>
  <c r="P9331" i="1"/>
  <c r="P9332" i="1"/>
  <c r="P1850" i="1"/>
  <c r="P3556" i="1"/>
  <c r="P1851" i="1"/>
  <c r="P583" i="1"/>
  <c r="P8516" i="1"/>
  <c r="P6087" i="1"/>
  <c r="P6506" i="1"/>
  <c r="P1007" i="1"/>
  <c r="P9333" i="1"/>
  <c r="P7326" i="1"/>
  <c r="P8517" i="1"/>
  <c r="P6927" i="1"/>
  <c r="P9334" i="1"/>
  <c r="P6088" i="1"/>
  <c r="P2683" i="1"/>
  <c r="P2293" i="1"/>
  <c r="P3557" i="1"/>
  <c r="P9732" i="1"/>
  <c r="P584" i="1"/>
  <c r="P6089" i="1"/>
  <c r="P7732" i="1"/>
  <c r="P6507" i="1"/>
  <c r="P6928" i="1"/>
  <c r="P8518" i="1"/>
  <c r="P9733" i="1"/>
  <c r="P3960" i="1"/>
  <c r="P3558" i="1"/>
  <c r="P1008" i="1"/>
  <c r="P7327" i="1"/>
  <c r="P1424" i="1"/>
  <c r="P2684" i="1"/>
  <c r="P9973" i="1"/>
  <c r="P585" i="1"/>
  <c r="P9974" i="1"/>
  <c r="P8898" i="1"/>
  <c r="P5658" i="1"/>
  <c r="P586" i="1"/>
  <c r="P1009" i="1"/>
  <c r="P9975" i="1"/>
  <c r="P6090" i="1"/>
  <c r="P7733" i="1"/>
  <c r="P9734" i="1"/>
  <c r="P6508" i="1"/>
  <c r="P3559" i="1"/>
  <c r="P8899" i="1"/>
  <c r="P1425" i="1"/>
  <c r="P3560" i="1"/>
  <c r="P8114" i="1"/>
  <c r="P4797" i="1"/>
  <c r="P1852" i="1"/>
  <c r="P8900" i="1"/>
  <c r="P2294" i="1"/>
  <c r="P1853" i="1"/>
  <c r="P8901" i="1"/>
  <c r="P3961" i="1"/>
  <c r="P2295" i="1"/>
  <c r="P9735" i="1"/>
  <c r="P6509" i="1"/>
  <c r="P8519" i="1"/>
  <c r="P5215" i="1"/>
  <c r="P7734" i="1"/>
  <c r="P6510" i="1"/>
  <c r="P587" i="1"/>
  <c r="P6091" i="1"/>
  <c r="P4384" i="1"/>
  <c r="P3962" i="1"/>
  <c r="P3963" i="1"/>
  <c r="P9736" i="1"/>
  <c r="P3964" i="1"/>
  <c r="P2685" i="1"/>
  <c r="P3561" i="1"/>
  <c r="P3116" i="1"/>
  <c r="P4385" i="1"/>
  <c r="P192" i="1"/>
  <c r="P6929" i="1"/>
  <c r="P8115" i="1"/>
  <c r="P588" i="1"/>
  <c r="P1426" i="1"/>
  <c r="P1010" i="1"/>
  <c r="P4386" i="1"/>
  <c r="P7735" i="1"/>
  <c r="P1427" i="1"/>
  <c r="P3562" i="1"/>
  <c r="P1011" i="1"/>
  <c r="P6511" i="1"/>
  <c r="P4387" i="1"/>
  <c r="P4388" i="1"/>
  <c r="P6512" i="1"/>
  <c r="P589" i="1"/>
  <c r="P8520" i="1"/>
  <c r="P4798" i="1"/>
  <c r="P4389" i="1"/>
  <c r="P3563" i="1"/>
  <c r="P3564" i="1"/>
  <c r="P8116" i="1"/>
  <c r="P1428" i="1"/>
  <c r="P6930" i="1"/>
  <c r="P8521" i="1"/>
  <c r="P2686" i="1"/>
  <c r="P5216" i="1"/>
  <c r="P2296" i="1"/>
  <c r="P7736" i="1"/>
  <c r="P3565" i="1"/>
  <c r="P1429" i="1"/>
  <c r="P2687" i="1"/>
  <c r="P8522" i="1"/>
  <c r="P2297" i="1"/>
  <c r="P7328" i="1"/>
  <c r="P8117" i="1"/>
  <c r="P9737" i="1"/>
  <c r="P1430" i="1"/>
  <c r="P8902" i="1"/>
  <c r="P2688" i="1"/>
  <c r="P2298" i="1"/>
  <c r="P1012" i="1"/>
  <c r="P6092" i="1"/>
  <c r="P6931" i="1"/>
  <c r="P3117" i="1"/>
  <c r="P7737" i="1"/>
  <c r="P8523" i="1"/>
  <c r="P8524" i="1"/>
  <c r="P8903" i="1"/>
  <c r="P4390" i="1"/>
  <c r="P2689" i="1"/>
  <c r="P590" i="1"/>
  <c r="P7738" i="1"/>
  <c r="P5659" i="1"/>
  <c r="P9335" i="1"/>
  <c r="P1431" i="1"/>
  <c r="P8904" i="1"/>
  <c r="P6513" i="1"/>
  <c r="P193" i="1"/>
  <c r="P1432" i="1"/>
  <c r="P4799" i="1"/>
  <c r="P9336" i="1"/>
  <c r="P4391" i="1"/>
  <c r="P4392" i="1"/>
  <c r="P2299" i="1"/>
  <c r="P9976" i="1"/>
  <c r="P1013" i="1"/>
  <c r="P1433" i="1"/>
  <c r="P6514" i="1"/>
  <c r="P1854" i="1"/>
  <c r="P3566" i="1"/>
  <c r="P194" i="1"/>
  <c r="P4800" i="1"/>
  <c r="P3118" i="1"/>
  <c r="P1855" i="1"/>
  <c r="P195" i="1"/>
  <c r="P5660" i="1"/>
  <c r="P6515" i="1"/>
  <c r="P1434" i="1"/>
  <c r="P1435" i="1"/>
  <c r="P8118" i="1"/>
  <c r="P6932" i="1"/>
  <c r="P6933" i="1"/>
  <c r="P1014" i="1"/>
  <c r="P3965" i="1"/>
  <c r="P1436" i="1"/>
  <c r="P3119" i="1"/>
  <c r="P1015" i="1"/>
  <c r="P196" i="1"/>
  <c r="P6093" i="1"/>
  <c r="P9738" i="1"/>
  <c r="P6516" i="1"/>
  <c r="P1856" i="1"/>
  <c r="P6094" i="1"/>
  <c r="P1857" i="1"/>
  <c r="P6095" i="1"/>
  <c r="P7739" i="1"/>
  <c r="P197" i="1"/>
  <c r="P3120" i="1"/>
  <c r="P4393" i="1"/>
  <c r="P3121" i="1"/>
  <c r="P8119" i="1"/>
  <c r="P6934" i="1"/>
  <c r="P7740" i="1"/>
  <c r="P7329" i="1"/>
  <c r="P3567" i="1"/>
  <c r="P5217" i="1"/>
  <c r="P6517" i="1"/>
  <c r="P5218" i="1"/>
  <c r="P4394" i="1"/>
  <c r="P4801" i="1"/>
  <c r="P6096" i="1"/>
  <c r="P9337" i="1"/>
  <c r="P5661" i="1"/>
  <c r="P198" i="1"/>
  <c r="P6935" i="1"/>
  <c r="P9739" i="1"/>
  <c r="P3122" i="1"/>
  <c r="P8905" i="1"/>
  <c r="P6936" i="1"/>
  <c r="P4395" i="1"/>
  <c r="P8906" i="1"/>
  <c r="P7330" i="1"/>
  <c r="P1858" i="1"/>
  <c r="P5662" i="1"/>
  <c r="P2300" i="1"/>
  <c r="P4802" i="1"/>
  <c r="P8525" i="1"/>
  <c r="P4803" i="1"/>
  <c r="P1016" i="1"/>
  <c r="P5219" i="1"/>
  <c r="P8120" i="1"/>
  <c r="P7331" i="1"/>
  <c r="P3966" i="1"/>
  <c r="P9977" i="1"/>
  <c r="P1859" i="1"/>
  <c r="P9338" i="1"/>
  <c r="P1860" i="1"/>
  <c r="P2301" i="1"/>
  <c r="P8907" i="1"/>
  <c r="P3123" i="1"/>
  <c r="P3967" i="1"/>
  <c r="P4396" i="1"/>
  <c r="P199" i="1"/>
  <c r="P6518" i="1"/>
  <c r="P5220" i="1"/>
  <c r="P3968" i="1"/>
  <c r="P200" i="1"/>
  <c r="P1437" i="1"/>
  <c r="P9339" i="1"/>
  <c r="P201" i="1"/>
  <c r="P6519" i="1"/>
  <c r="P1861" i="1"/>
  <c r="P202" i="1"/>
  <c r="P3969" i="1"/>
  <c r="P3970" i="1"/>
  <c r="P9740" i="1"/>
  <c r="P8526" i="1"/>
  <c r="P3568" i="1"/>
  <c r="P3569" i="1"/>
  <c r="P591" i="1"/>
  <c r="P6097" i="1"/>
  <c r="P7741" i="1"/>
  <c r="P1017" i="1"/>
  <c r="P8908" i="1"/>
  <c r="P5221" i="1"/>
  <c r="P3971" i="1"/>
  <c r="P8909" i="1"/>
  <c r="P4804" i="1"/>
  <c r="P203" i="1"/>
  <c r="P7742" i="1"/>
  <c r="P1862" i="1"/>
  <c r="P7332" i="1"/>
  <c r="P7743" i="1"/>
  <c r="P1438" i="1"/>
  <c r="P204" i="1"/>
  <c r="P8121" i="1"/>
  <c r="P6520" i="1"/>
  <c r="P8910" i="1"/>
  <c r="P9741" i="1"/>
  <c r="P7333" i="1"/>
  <c r="P5663" i="1"/>
  <c r="P3972" i="1"/>
  <c r="P1018" i="1"/>
  <c r="P3570" i="1"/>
  <c r="P5664" i="1"/>
  <c r="P1863" i="1"/>
  <c r="P5665" i="1"/>
  <c r="P5666" i="1"/>
  <c r="P6098" i="1"/>
  <c r="P592" i="1"/>
  <c r="P2302" i="1"/>
  <c r="P7744" i="1"/>
  <c r="P5667" i="1"/>
  <c r="P6521" i="1"/>
  <c r="P6937" i="1"/>
  <c r="P6099" i="1"/>
  <c r="P3571" i="1"/>
  <c r="P6938" i="1"/>
  <c r="P3973" i="1"/>
  <c r="P6939" i="1"/>
  <c r="P8122" i="1"/>
  <c r="P3124" i="1"/>
  <c r="P2303" i="1"/>
  <c r="P8527" i="1"/>
  <c r="P3572" i="1"/>
  <c r="P6522" i="1"/>
  <c r="P9340" i="1"/>
  <c r="P6523" i="1"/>
  <c r="P6940" i="1"/>
  <c r="P5222" i="1"/>
  <c r="P2304" i="1"/>
  <c r="P1864" i="1"/>
  <c r="P7745" i="1"/>
  <c r="P4805" i="1"/>
  <c r="P8123" i="1"/>
  <c r="P5223" i="1"/>
  <c r="P8528" i="1"/>
  <c r="P6524" i="1"/>
  <c r="P8911" i="1"/>
  <c r="P593" i="1"/>
  <c r="P1019" i="1"/>
  <c r="P1439" i="1"/>
  <c r="P8124" i="1"/>
  <c r="P3125" i="1"/>
  <c r="P8912" i="1"/>
  <c r="P1440" i="1"/>
  <c r="P1441" i="1"/>
  <c r="P1865" i="1"/>
  <c r="P2690" i="1"/>
  <c r="P6941" i="1"/>
  <c r="P6100" i="1"/>
  <c r="P6101" i="1"/>
  <c r="P205" i="1"/>
  <c r="P4806" i="1"/>
  <c r="P9742" i="1"/>
  <c r="P3573" i="1"/>
  <c r="P1442" i="1"/>
  <c r="P9341" i="1"/>
  <c r="P2691" i="1"/>
  <c r="P8125" i="1"/>
  <c r="P1020" i="1"/>
  <c r="P2305" i="1"/>
  <c r="P7746" i="1"/>
  <c r="P3126" i="1"/>
  <c r="P6942" i="1"/>
  <c r="P9342" i="1"/>
  <c r="P6943" i="1"/>
  <c r="P9343" i="1"/>
  <c r="P3974" i="1"/>
  <c r="P8529" i="1"/>
  <c r="P1866" i="1"/>
  <c r="P8126" i="1"/>
  <c r="P5224" i="1"/>
  <c r="P8913" i="1"/>
  <c r="P3975" i="1"/>
  <c r="P2306" i="1"/>
  <c r="P4807" i="1"/>
  <c r="P4397" i="1"/>
  <c r="P1021" i="1"/>
  <c r="P6944" i="1"/>
  <c r="P1022" i="1"/>
  <c r="P7747" i="1"/>
  <c r="P3976" i="1"/>
  <c r="P594" i="1"/>
  <c r="P6945" i="1"/>
  <c r="P595" i="1"/>
  <c r="P3574" i="1"/>
  <c r="P9344" i="1"/>
  <c r="P206" i="1"/>
  <c r="P2307" i="1"/>
  <c r="P4398" i="1"/>
  <c r="P1443" i="1"/>
  <c r="P6946" i="1"/>
  <c r="P4399" i="1"/>
  <c r="P3127" i="1"/>
  <c r="P1867" i="1"/>
  <c r="P7748" i="1"/>
  <c r="P8127" i="1"/>
  <c r="P1023" i="1"/>
  <c r="P5225" i="1"/>
  <c r="P8530" i="1"/>
  <c r="P1024" i="1"/>
  <c r="P5668" i="1"/>
  <c r="P5226" i="1"/>
  <c r="P1025" i="1"/>
  <c r="P3977" i="1"/>
  <c r="P8128" i="1"/>
  <c r="P3978" i="1"/>
  <c r="P6947" i="1"/>
  <c r="P3128" i="1"/>
  <c r="P5227" i="1"/>
  <c r="P1444" i="1"/>
  <c r="P4808" i="1"/>
  <c r="P6525" i="1"/>
  <c r="P207" i="1"/>
  <c r="P208" i="1"/>
  <c r="P2308" i="1"/>
  <c r="P9743" i="1"/>
  <c r="P7749" i="1"/>
  <c r="P5228" i="1"/>
  <c r="P4400" i="1"/>
  <c r="P6948" i="1"/>
  <c r="P1445" i="1"/>
  <c r="P5669" i="1"/>
  <c r="P596" i="1"/>
  <c r="P8531" i="1"/>
  <c r="P1868" i="1"/>
  <c r="P4809" i="1"/>
  <c r="P6949" i="1"/>
  <c r="P4810" i="1"/>
  <c r="P9345" i="1"/>
  <c r="P1869" i="1"/>
  <c r="P8129" i="1"/>
  <c r="P9346" i="1"/>
  <c r="P1446" i="1"/>
  <c r="P9744" i="1"/>
  <c r="P2309" i="1"/>
  <c r="P597" i="1"/>
  <c r="P7750" i="1"/>
  <c r="P7751" i="1"/>
  <c r="P6526" i="1"/>
  <c r="P4811" i="1"/>
  <c r="P8130" i="1"/>
  <c r="P9347" i="1"/>
  <c r="P5670" i="1"/>
  <c r="P6950" i="1"/>
  <c r="P6527" i="1"/>
  <c r="P8914" i="1"/>
  <c r="P6528" i="1"/>
  <c r="P7334" i="1"/>
  <c r="P9978" i="1"/>
  <c r="P8131" i="1"/>
  <c r="P9745" i="1"/>
  <c r="P6529" i="1"/>
  <c r="P8915" i="1"/>
  <c r="P1870" i="1"/>
  <c r="P7752" i="1"/>
  <c r="P5671" i="1"/>
  <c r="P4401" i="1"/>
  <c r="P6951" i="1"/>
  <c r="P8132" i="1"/>
  <c r="P5672" i="1"/>
  <c r="P8916" i="1"/>
  <c r="P1026" i="1"/>
  <c r="P2692" i="1"/>
  <c r="P6952" i="1"/>
  <c r="P7335" i="1"/>
  <c r="P598" i="1"/>
  <c r="P599" i="1"/>
  <c r="P4402" i="1"/>
  <c r="P600" i="1"/>
  <c r="P4812" i="1"/>
  <c r="P8133" i="1"/>
  <c r="P3979" i="1"/>
  <c r="P8532" i="1"/>
  <c r="P2693" i="1"/>
  <c r="P601" i="1"/>
  <c r="P9979" i="1"/>
  <c r="P8134" i="1"/>
  <c r="P9746" i="1"/>
  <c r="P9348" i="1"/>
  <c r="P3980" i="1"/>
  <c r="P3575" i="1"/>
  <c r="P9349" i="1"/>
  <c r="P2310" i="1"/>
  <c r="P7753" i="1"/>
  <c r="P3981" i="1"/>
  <c r="P6530" i="1"/>
  <c r="P6531" i="1"/>
  <c r="P602" i="1"/>
  <c r="P9980" i="1"/>
  <c r="P3576" i="1"/>
  <c r="P8135" i="1"/>
  <c r="P4403" i="1"/>
  <c r="P3982" i="1"/>
  <c r="P8533" i="1"/>
  <c r="P6953" i="1"/>
  <c r="P603" i="1"/>
  <c r="P7336" i="1"/>
  <c r="P3983" i="1"/>
  <c r="P6532" i="1"/>
  <c r="P604" i="1"/>
  <c r="P6533" i="1"/>
  <c r="P605" i="1"/>
  <c r="P1027" i="1"/>
  <c r="P5229" i="1"/>
  <c r="P606" i="1"/>
  <c r="P3577" i="1"/>
  <c r="P5673" i="1"/>
  <c r="P6534" i="1"/>
  <c r="P9981" i="1"/>
  <c r="P1447" i="1"/>
  <c r="P607" i="1"/>
  <c r="P5674" i="1"/>
  <c r="P3984" i="1"/>
  <c r="P6102" i="1"/>
  <c r="P5230" i="1"/>
  <c r="P6103" i="1"/>
  <c r="P6954" i="1"/>
  <c r="P8136" i="1"/>
  <c r="P3578" i="1"/>
  <c r="P8137" i="1"/>
  <c r="P4404" i="1"/>
  <c r="P4405" i="1"/>
  <c r="P9747" i="1"/>
  <c r="P8138" i="1"/>
  <c r="P9748" i="1"/>
  <c r="P6535" i="1"/>
  <c r="P3985" i="1"/>
  <c r="P3129" i="1"/>
  <c r="P209" i="1"/>
  <c r="P3579" i="1"/>
  <c r="P1028" i="1"/>
  <c r="P8534" i="1"/>
  <c r="P9350" i="1"/>
  <c r="P7754" i="1"/>
  <c r="P1029" i="1"/>
  <c r="P3580" i="1"/>
  <c r="P9749" i="1"/>
  <c r="P8139" i="1"/>
  <c r="P2311" i="1"/>
  <c r="P8140" i="1"/>
  <c r="P3581" i="1"/>
  <c r="P5675" i="1"/>
  <c r="P7337" i="1"/>
  <c r="P7755" i="1"/>
  <c r="P1030" i="1"/>
  <c r="P2312" i="1"/>
  <c r="P8917" i="1"/>
  <c r="P7756" i="1"/>
  <c r="P1031" i="1"/>
  <c r="P1448" i="1"/>
  <c r="P9351" i="1"/>
  <c r="P3986" i="1"/>
  <c r="P9352" i="1"/>
  <c r="P5676" i="1"/>
  <c r="P7338" i="1"/>
  <c r="P5231" i="1"/>
  <c r="P3987" i="1"/>
  <c r="P5677" i="1"/>
  <c r="P608" i="1"/>
  <c r="P6955" i="1"/>
  <c r="P1032" i="1"/>
  <c r="P4406" i="1"/>
  <c r="P6956" i="1"/>
  <c r="P2313" i="1"/>
  <c r="P6104" i="1"/>
  <c r="P609" i="1"/>
  <c r="P1871" i="1"/>
  <c r="P6957" i="1"/>
  <c r="P9353" i="1"/>
  <c r="P3130" i="1"/>
  <c r="P8535" i="1"/>
  <c r="P6958" i="1"/>
  <c r="P9354" i="1"/>
  <c r="P6536" i="1"/>
  <c r="P6105" i="1"/>
  <c r="P8141" i="1"/>
  <c r="P9750" i="1"/>
  <c r="P1872" i="1"/>
  <c r="P7757" i="1"/>
  <c r="P610" i="1"/>
  <c r="P8536" i="1"/>
  <c r="P3988" i="1"/>
  <c r="P2694" i="1"/>
  <c r="P3989" i="1"/>
  <c r="P7339" i="1"/>
  <c r="P6537" i="1"/>
  <c r="P2695" i="1"/>
  <c r="P3131" i="1"/>
  <c r="P9355" i="1"/>
  <c r="P3132" i="1"/>
  <c r="P2314" i="1"/>
  <c r="P6538" i="1"/>
  <c r="P2315" i="1"/>
  <c r="P1449" i="1"/>
  <c r="P5678" i="1"/>
  <c r="P9751" i="1"/>
  <c r="P6959" i="1"/>
  <c r="P3582" i="1"/>
  <c r="P1450" i="1"/>
  <c r="P4813" i="1"/>
  <c r="P7340" i="1"/>
  <c r="P7341" i="1"/>
  <c r="P1873" i="1"/>
  <c r="P5232" i="1"/>
  <c r="P9356" i="1"/>
  <c r="P8142" i="1"/>
  <c r="P5233" i="1"/>
  <c r="P4407" i="1"/>
  <c r="P7342" i="1"/>
  <c r="P7343" i="1"/>
  <c r="P2696" i="1"/>
  <c r="P6106" i="1"/>
  <c r="P1451" i="1"/>
  <c r="P3583" i="1"/>
  <c r="P8918" i="1"/>
  <c r="P611" i="1"/>
  <c r="P8143" i="1"/>
  <c r="P1033" i="1"/>
  <c r="P1452" i="1"/>
  <c r="P3584" i="1"/>
  <c r="P9357" i="1"/>
  <c r="P6107" i="1"/>
  <c r="P9752" i="1"/>
  <c r="P210" i="1"/>
  <c r="P6960" i="1"/>
  <c r="P9753" i="1"/>
  <c r="P7344" i="1"/>
  <c r="P8919" i="1"/>
  <c r="P211" i="1"/>
  <c r="P7758" i="1"/>
  <c r="P3133" i="1"/>
  <c r="P3585" i="1"/>
  <c r="P8537" i="1"/>
  <c r="P5679" i="1"/>
  <c r="P2316" i="1"/>
  <c r="P1453" i="1"/>
  <c r="P2697" i="1"/>
  <c r="P3134" i="1"/>
  <c r="P5680" i="1"/>
  <c r="P2317" i="1"/>
  <c r="P4408" i="1"/>
  <c r="P4814" i="1"/>
  <c r="P5681" i="1"/>
  <c r="P5682" i="1"/>
  <c r="P8144" i="1"/>
  <c r="P612" i="1"/>
  <c r="P3586" i="1"/>
  <c r="P5683" i="1"/>
  <c r="P8920" i="1"/>
  <c r="P3135" i="1"/>
  <c r="P3587" i="1"/>
  <c r="P7345" i="1"/>
  <c r="P613" i="1"/>
  <c r="P9754" i="1"/>
  <c r="P614" i="1"/>
  <c r="P212" i="1"/>
  <c r="P6108" i="1"/>
  <c r="P2318" i="1"/>
  <c r="P1034" i="1"/>
  <c r="P4815" i="1"/>
  <c r="P7759" i="1"/>
  <c r="P1035" i="1"/>
  <c r="P6961" i="1"/>
  <c r="P615" i="1"/>
  <c r="P4816" i="1"/>
  <c r="P5234" i="1"/>
  <c r="P7346" i="1"/>
  <c r="P616" i="1"/>
  <c r="P7760" i="1"/>
  <c r="P6962" i="1"/>
  <c r="P1454" i="1"/>
  <c r="P3136" i="1"/>
  <c r="P8921" i="1"/>
  <c r="P6963" i="1"/>
  <c r="P2319" i="1"/>
  <c r="P7347" i="1"/>
  <c r="P5235" i="1"/>
  <c r="P4817" i="1"/>
  <c r="P1874" i="1"/>
  <c r="P9755" i="1"/>
  <c r="P617" i="1"/>
  <c r="P5684" i="1"/>
  <c r="P6539" i="1"/>
  <c r="P1875" i="1"/>
  <c r="P4818" i="1"/>
  <c r="P4819" i="1"/>
  <c r="P213" i="1"/>
  <c r="P9982" i="1"/>
  <c r="P8922" i="1"/>
  <c r="P9358" i="1"/>
  <c r="P618" i="1"/>
  <c r="P9756" i="1"/>
  <c r="P2698" i="1"/>
  <c r="P7761" i="1"/>
  <c r="P7348" i="1"/>
  <c r="P1455" i="1"/>
  <c r="P619" i="1"/>
  <c r="P1036" i="1"/>
  <c r="P4820" i="1"/>
  <c r="P3588" i="1"/>
  <c r="P620" i="1"/>
  <c r="P8923" i="1"/>
  <c r="P9359" i="1"/>
  <c r="P6964" i="1"/>
  <c r="P7762" i="1"/>
  <c r="P8538" i="1"/>
  <c r="P214" i="1"/>
  <c r="P6109" i="1"/>
  <c r="P6110" i="1"/>
  <c r="P1456" i="1"/>
  <c r="P215" i="1"/>
  <c r="P4821" i="1"/>
  <c r="P9360" i="1"/>
  <c r="P9361" i="1"/>
  <c r="P9362" i="1"/>
  <c r="P216" i="1"/>
  <c r="P5685" i="1"/>
  <c r="P3990" i="1"/>
  <c r="P1876" i="1"/>
  <c r="P6965" i="1"/>
  <c r="P217" i="1"/>
  <c r="P7763" i="1"/>
  <c r="P4409" i="1"/>
  <c r="P9757" i="1"/>
  <c r="P7764" i="1"/>
  <c r="P4822" i="1"/>
  <c r="P9758" i="1"/>
  <c r="P9759" i="1"/>
  <c r="P5236" i="1"/>
  <c r="P8145" i="1"/>
  <c r="P9363" i="1"/>
  <c r="P4823" i="1"/>
  <c r="P1457" i="1"/>
  <c r="P8146" i="1"/>
  <c r="P3137" i="1"/>
  <c r="P9760" i="1"/>
  <c r="P8147" i="1"/>
  <c r="P3589" i="1"/>
  <c r="P1037" i="1"/>
  <c r="P8148" i="1"/>
  <c r="P6111" i="1"/>
  <c r="P7349" i="1"/>
  <c r="P621" i="1"/>
  <c r="P8539" i="1"/>
  <c r="P7350" i="1"/>
  <c r="P2699" i="1"/>
  <c r="P8149" i="1"/>
  <c r="P3138" i="1"/>
  <c r="P4410" i="1"/>
  <c r="P8150" i="1"/>
  <c r="P9364" i="1"/>
  <c r="P1458" i="1"/>
  <c r="P6112" i="1"/>
  <c r="P1877" i="1"/>
  <c r="P1038" i="1"/>
  <c r="P8924" i="1"/>
  <c r="P2700" i="1"/>
  <c r="P2701" i="1"/>
  <c r="P1039" i="1"/>
  <c r="P8151" i="1"/>
  <c r="P2702" i="1"/>
  <c r="P1878" i="1"/>
  <c r="P2703" i="1"/>
  <c r="P8925" i="1"/>
  <c r="P6113" i="1"/>
  <c r="P3139" i="1"/>
  <c r="P8926" i="1"/>
  <c r="P1459" i="1"/>
  <c r="P9365" i="1"/>
  <c r="P1460" i="1"/>
  <c r="P3991" i="1"/>
  <c r="P3140" i="1"/>
  <c r="P7351" i="1"/>
  <c r="P7765" i="1"/>
  <c r="P9983" i="1"/>
  <c r="P3590" i="1"/>
  <c r="P3141" i="1"/>
  <c r="P7766" i="1"/>
  <c r="P7767" i="1"/>
  <c r="P4824" i="1"/>
  <c r="P2704" i="1"/>
  <c r="P5237" i="1"/>
  <c r="P5238" i="1"/>
  <c r="P218" i="1"/>
  <c r="P1461" i="1"/>
  <c r="P1040" i="1"/>
  <c r="P5686" i="1"/>
  <c r="P1041" i="1"/>
  <c r="P9366" i="1"/>
  <c r="P8540" i="1"/>
  <c r="P1462" i="1"/>
  <c r="P8152" i="1"/>
  <c r="P3591" i="1"/>
  <c r="P7352" i="1"/>
  <c r="P6966" i="1"/>
  <c r="P4825" i="1"/>
  <c r="P4826" i="1"/>
  <c r="P622" i="1"/>
  <c r="P3992" i="1"/>
  <c r="P1463" i="1"/>
  <c r="P7768" i="1"/>
  <c r="P7353" i="1"/>
  <c r="P5239" i="1"/>
  <c r="P8541" i="1"/>
  <c r="P2320" i="1"/>
  <c r="P8927" i="1"/>
  <c r="P1879" i="1"/>
  <c r="P7354" i="1"/>
  <c r="P1464" i="1"/>
  <c r="P623" i="1"/>
  <c r="P1465" i="1"/>
  <c r="P7355" i="1"/>
  <c r="P2321" i="1"/>
  <c r="P219" i="1"/>
  <c r="P1042" i="1"/>
  <c r="P2705" i="1"/>
  <c r="P6540" i="1"/>
  <c r="P624" i="1"/>
  <c r="P6541" i="1"/>
  <c r="P9761" i="1"/>
  <c r="P3993" i="1"/>
  <c r="P5240" i="1"/>
  <c r="P9762" i="1"/>
  <c r="P4827" i="1"/>
  <c r="P6542" i="1"/>
  <c r="P1880" i="1"/>
  <c r="P7356" i="1"/>
  <c r="P3994" i="1"/>
  <c r="P5241" i="1"/>
  <c r="P9763" i="1"/>
  <c r="P3592" i="1"/>
  <c r="P8928" i="1"/>
  <c r="P1043" i="1"/>
  <c r="P7357" i="1"/>
  <c r="P5242" i="1"/>
  <c r="P3995" i="1"/>
  <c r="P2322" i="1"/>
  <c r="P1044" i="1"/>
  <c r="P2706" i="1"/>
  <c r="P2707" i="1"/>
  <c r="P6967" i="1"/>
  <c r="P1881" i="1"/>
  <c r="P9367" i="1"/>
  <c r="P3996" i="1"/>
  <c r="P8153" i="1"/>
  <c r="P6968" i="1"/>
  <c r="P220" i="1"/>
  <c r="P9368" i="1"/>
  <c r="P2323" i="1"/>
  <c r="P2708" i="1"/>
  <c r="P4828" i="1"/>
  <c r="P2709" i="1"/>
  <c r="P3997" i="1"/>
  <c r="P3142" i="1"/>
  <c r="P3998" i="1"/>
  <c r="P8154" i="1"/>
  <c r="P6969" i="1"/>
  <c r="P2710" i="1"/>
  <c r="P8155" i="1"/>
  <c r="P7769" i="1"/>
  <c r="P9764" i="1"/>
  <c r="P9765" i="1"/>
  <c r="P1466" i="1"/>
  <c r="P625" i="1"/>
  <c r="P1882" i="1"/>
  <c r="P5243" i="1"/>
  <c r="P3143" i="1"/>
  <c r="P3999" i="1"/>
  <c r="P1045" i="1"/>
  <c r="P5244" i="1"/>
  <c r="P8156" i="1"/>
  <c r="P3593" i="1"/>
  <c r="P5687" i="1"/>
  <c r="P6543" i="1"/>
  <c r="P2324" i="1"/>
  <c r="P2711" i="1"/>
  <c r="P5245" i="1"/>
  <c r="P626" i="1"/>
  <c r="P4829" i="1"/>
  <c r="P9766" i="1"/>
  <c r="P7358" i="1"/>
  <c r="P8157" i="1"/>
  <c r="P5688" i="1"/>
  <c r="P6114" i="1"/>
  <c r="P4830" i="1"/>
  <c r="P9369" i="1"/>
  <c r="P2712" i="1"/>
  <c r="P2713" i="1"/>
  <c r="P4831" i="1"/>
  <c r="P5689" i="1"/>
  <c r="P6115" i="1"/>
  <c r="P9767" i="1"/>
  <c r="P5690" i="1"/>
  <c r="P627" i="1"/>
  <c r="P221" i="1"/>
  <c r="P4000" i="1"/>
  <c r="P7359" i="1"/>
  <c r="P1467" i="1"/>
  <c r="P8929" i="1"/>
  <c r="P5246" i="1"/>
  <c r="P4832" i="1"/>
  <c r="P628" i="1"/>
  <c r="P5247" i="1"/>
  <c r="P5248" i="1"/>
  <c r="P3144" i="1"/>
  <c r="P5691" i="1"/>
  <c r="P5692" i="1"/>
  <c r="P1883" i="1"/>
  <c r="P6970" i="1"/>
  <c r="P2714" i="1"/>
  <c r="P4001" i="1"/>
  <c r="P4833" i="1"/>
  <c r="P1468" i="1"/>
  <c r="P1884" i="1"/>
  <c r="P8542" i="1"/>
  <c r="P2715" i="1"/>
  <c r="P8930" i="1"/>
  <c r="P8931" i="1"/>
  <c r="P4834" i="1"/>
  <c r="P5249" i="1"/>
  <c r="P6971" i="1"/>
  <c r="P3145" i="1"/>
  <c r="P9370" i="1"/>
  <c r="P4411" i="1"/>
  <c r="P8932" i="1"/>
  <c r="P3146" i="1"/>
  <c r="P4002" i="1"/>
  <c r="P5693" i="1"/>
  <c r="P4003" i="1"/>
  <c r="P6544" i="1"/>
  <c r="P5250" i="1"/>
  <c r="P4004" i="1"/>
  <c r="P8543" i="1"/>
  <c r="P6116" i="1"/>
  <c r="P4005" i="1"/>
  <c r="P1469" i="1"/>
  <c r="P1470" i="1"/>
  <c r="P3594" i="1"/>
  <c r="P1046" i="1"/>
  <c r="P5251" i="1"/>
  <c r="P9768" i="1"/>
  <c r="P629" i="1"/>
  <c r="P6972" i="1"/>
  <c r="P1471" i="1"/>
  <c r="P2716" i="1"/>
  <c r="P6545" i="1"/>
  <c r="P5252" i="1"/>
  <c r="P4835" i="1"/>
  <c r="P1472" i="1"/>
  <c r="P1047" i="1"/>
  <c r="P6546" i="1"/>
  <c r="P7360" i="1"/>
  <c r="P6547" i="1"/>
  <c r="P6973" i="1"/>
  <c r="P5694" i="1"/>
  <c r="P8544" i="1"/>
  <c r="P2325" i="1"/>
  <c r="P6117" i="1"/>
  <c r="P1473" i="1"/>
  <c r="P3595" i="1"/>
  <c r="P1885" i="1"/>
  <c r="P8158" i="1"/>
  <c r="P1048" i="1"/>
  <c r="P5253" i="1"/>
  <c r="P8545" i="1"/>
  <c r="P5695" i="1"/>
  <c r="P8159" i="1"/>
  <c r="P8546" i="1"/>
  <c r="P1886" i="1"/>
  <c r="P1474" i="1"/>
  <c r="P6974" i="1"/>
  <c r="P1049" i="1"/>
  <c r="P2326" i="1"/>
  <c r="P8160" i="1"/>
  <c r="P7361" i="1"/>
  <c r="P5696" i="1"/>
  <c r="P8933" i="1"/>
  <c r="P8547" i="1"/>
  <c r="P9371" i="1"/>
  <c r="P5697" i="1"/>
  <c r="P4836" i="1"/>
  <c r="P1050" i="1"/>
  <c r="P2327" i="1"/>
  <c r="P1887" i="1"/>
  <c r="P7770" i="1"/>
  <c r="P6975" i="1"/>
  <c r="P4412" i="1"/>
  <c r="P7362" i="1"/>
  <c r="P4006" i="1"/>
  <c r="P2328" i="1"/>
  <c r="P9984" i="1"/>
  <c r="P4413" i="1"/>
  <c r="P3596" i="1"/>
  <c r="P1051" i="1"/>
  <c r="P4007" i="1"/>
  <c r="P7771" i="1"/>
  <c r="P4008" i="1"/>
  <c r="P4414" i="1"/>
  <c r="P4415" i="1"/>
  <c r="P8161" i="1"/>
  <c r="P2717" i="1"/>
  <c r="P2718" i="1"/>
  <c r="P1888" i="1"/>
  <c r="P7363" i="1"/>
  <c r="P1052" i="1"/>
  <c r="P6118" i="1"/>
  <c r="P7364" i="1"/>
  <c r="P1053" i="1"/>
  <c r="P4009" i="1"/>
  <c r="P8162" i="1"/>
  <c r="P3597" i="1"/>
  <c r="P1475" i="1"/>
  <c r="P5698" i="1"/>
  <c r="P8548" i="1"/>
  <c r="P6119" i="1"/>
  <c r="P7365" i="1"/>
  <c r="P630" i="1"/>
  <c r="P9372" i="1"/>
  <c r="P1054" i="1"/>
  <c r="P3598" i="1"/>
  <c r="P1476" i="1"/>
  <c r="P3599" i="1"/>
  <c r="P2719" i="1"/>
  <c r="P3147" i="1"/>
  <c r="P3600" i="1"/>
  <c r="P222" i="1"/>
  <c r="P7772" i="1"/>
  <c r="P1889" i="1"/>
  <c r="P6120" i="1"/>
  <c r="P8163" i="1"/>
  <c r="P1477" i="1"/>
  <c r="P5254" i="1"/>
  <c r="P5699" i="1"/>
  <c r="P6548" i="1"/>
  <c r="P3148" i="1"/>
  <c r="P4416" i="1"/>
  <c r="P3601" i="1"/>
  <c r="P4837" i="1"/>
  <c r="P4010" i="1"/>
  <c r="P6121" i="1"/>
  <c r="P2329" i="1"/>
  <c r="P4417" i="1"/>
  <c r="P1890" i="1"/>
  <c r="P3149" i="1"/>
  <c r="P3602" i="1"/>
  <c r="P6549" i="1"/>
  <c r="P3150" i="1"/>
  <c r="P5255" i="1"/>
  <c r="P9373" i="1"/>
  <c r="P1891" i="1"/>
  <c r="P7773" i="1"/>
  <c r="P3151" i="1"/>
  <c r="P8549" i="1"/>
  <c r="P8550" i="1"/>
  <c r="P1055" i="1"/>
  <c r="P223" i="1"/>
  <c r="P4418" i="1"/>
  <c r="P6550" i="1"/>
  <c r="P6122" i="1"/>
  <c r="P1892" i="1"/>
  <c r="P3603" i="1"/>
  <c r="P8934" i="1"/>
  <c r="P6976" i="1"/>
  <c r="P8935" i="1"/>
  <c r="P6123" i="1"/>
  <c r="P3604" i="1"/>
  <c r="P9374" i="1"/>
  <c r="P8936" i="1"/>
  <c r="P7774" i="1"/>
  <c r="P7775" i="1"/>
  <c r="P7776" i="1"/>
  <c r="P4838" i="1"/>
  <c r="P2720" i="1"/>
  <c r="P9375" i="1"/>
  <c r="P6977" i="1"/>
  <c r="P3152" i="1"/>
  <c r="P8937" i="1"/>
  <c r="P3605" i="1"/>
  <c r="P2721" i="1"/>
  <c r="P9769" i="1"/>
  <c r="P6124" i="1"/>
  <c r="P8938" i="1"/>
  <c r="P5700" i="1"/>
  <c r="P7366" i="1"/>
  <c r="P6125" i="1"/>
  <c r="P4839" i="1"/>
  <c r="P5256" i="1"/>
  <c r="P8551" i="1"/>
  <c r="P4011" i="1"/>
  <c r="P5701" i="1"/>
  <c r="P4012" i="1"/>
  <c r="P2722" i="1"/>
  <c r="P224" i="1"/>
  <c r="P225" i="1"/>
  <c r="P631" i="1"/>
  <c r="P2723" i="1"/>
  <c r="P226" i="1"/>
  <c r="P8552" i="1"/>
  <c r="P6978" i="1"/>
  <c r="P1893" i="1"/>
  <c r="P9770" i="1"/>
  <c r="P5702" i="1"/>
  <c r="P5257" i="1"/>
  <c r="P5258" i="1"/>
  <c r="P7367" i="1"/>
  <c r="P7368" i="1"/>
  <c r="P632" i="1"/>
  <c r="P5259" i="1"/>
  <c r="P3153" i="1"/>
  <c r="P9376" i="1"/>
  <c r="P6979" i="1"/>
  <c r="P633" i="1"/>
  <c r="P1894" i="1"/>
  <c r="P5260" i="1"/>
  <c r="P1478" i="1"/>
  <c r="P4013" i="1"/>
  <c r="P7777" i="1"/>
  <c r="P5261" i="1"/>
  <c r="P2330" i="1"/>
  <c r="P1895" i="1"/>
  <c r="P7778" i="1"/>
  <c r="P3154" i="1"/>
  <c r="P5703" i="1"/>
  <c r="P6126" i="1"/>
  <c r="P1896" i="1"/>
  <c r="P7779" i="1"/>
  <c r="P6127" i="1"/>
  <c r="P9771" i="1"/>
  <c r="P5262" i="1"/>
  <c r="P227" i="1"/>
  <c r="P5704" i="1"/>
  <c r="P7780" i="1"/>
  <c r="P7781" i="1"/>
  <c r="P6980" i="1"/>
  <c r="P8939" i="1"/>
  <c r="P8164" i="1"/>
  <c r="P1056" i="1"/>
  <c r="P4419" i="1"/>
  <c r="P9772" i="1"/>
  <c r="P8553" i="1"/>
  <c r="P9377" i="1"/>
  <c r="P9773" i="1"/>
  <c r="P5263" i="1"/>
  <c r="P4420" i="1"/>
  <c r="P8554" i="1"/>
  <c r="P1057" i="1"/>
  <c r="P4421" i="1"/>
  <c r="P4840" i="1"/>
  <c r="P5705" i="1"/>
  <c r="P3155" i="1"/>
  <c r="P228" i="1"/>
  <c r="P3606" i="1"/>
  <c r="P4014" i="1"/>
  <c r="P9378" i="1"/>
  <c r="P7369" i="1"/>
  <c r="P1897" i="1"/>
  <c r="P5264" i="1"/>
  <c r="P229" i="1"/>
  <c r="P5706" i="1"/>
  <c r="P4422" i="1"/>
  <c r="P1058" i="1"/>
  <c r="P1059" i="1"/>
  <c r="P8555" i="1"/>
  <c r="P8165" i="1"/>
  <c r="P6128" i="1"/>
  <c r="P6551" i="1"/>
  <c r="P9379" i="1"/>
  <c r="P2724" i="1"/>
  <c r="P230" i="1"/>
  <c r="P5265" i="1"/>
  <c r="P1060" i="1"/>
  <c r="P4423" i="1"/>
  <c r="P3156" i="1"/>
  <c r="P7370" i="1"/>
  <c r="P5266" i="1"/>
  <c r="P2725" i="1"/>
  <c r="P6552" i="1"/>
  <c r="P7782" i="1"/>
  <c r="P5267" i="1"/>
  <c r="P4424" i="1"/>
  <c r="P8166" i="1"/>
  <c r="P6553" i="1"/>
  <c r="P6129" i="1"/>
  <c r="P2726" i="1"/>
  <c r="P7371" i="1"/>
  <c r="P1479" i="1"/>
  <c r="P634" i="1"/>
  <c r="P3157" i="1"/>
  <c r="P231" i="1"/>
  <c r="P8167" i="1"/>
  <c r="P6130" i="1"/>
  <c r="P5707" i="1"/>
  <c r="P4841" i="1"/>
  <c r="P8168" i="1"/>
  <c r="P8940" i="1"/>
  <c r="P6981" i="1"/>
  <c r="P9380" i="1"/>
  <c r="P9774" i="1"/>
  <c r="P1480" i="1"/>
  <c r="P6554" i="1"/>
  <c r="P9381" i="1"/>
  <c r="P1061" i="1"/>
  <c r="P8941" i="1"/>
  <c r="P8942" i="1"/>
  <c r="P7372" i="1"/>
  <c r="P3607" i="1"/>
  <c r="P6982" i="1"/>
  <c r="P3608" i="1"/>
  <c r="P2727" i="1"/>
  <c r="P2728" i="1"/>
  <c r="P5708" i="1"/>
  <c r="P9775" i="1"/>
  <c r="P8169" i="1"/>
  <c r="P8943" i="1"/>
  <c r="P7783" i="1"/>
  <c r="P4015" i="1"/>
  <c r="P3609" i="1"/>
  <c r="P4425" i="1"/>
  <c r="P9776" i="1"/>
  <c r="P232" i="1"/>
  <c r="P9382" i="1"/>
  <c r="P7784" i="1"/>
  <c r="P7373" i="1"/>
  <c r="P9777" i="1"/>
  <c r="P8170" i="1"/>
  <c r="P4426" i="1"/>
  <c r="P1898" i="1"/>
  <c r="P3610" i="1"/>
  <c r="P5709" i="1"/>
  <c r="P2331" i="1"/>
  <c r="P2332" i="1"/>
  <c r="P9383" i="1"/>
  <c r="P9384" i="1"/>
  <c r="P2729" i="1"/>
  <c r="P4842" i="1"/>
  <c r="P1899" i="1"/>
  <c r="P1900" i="1"/>
  <c r="P635" i="1"/>
  <c r="P4843" i="1"/>
  <c r="P4427" i="1"/>
  <c r="P8556" i="1"/>
  <c r="P3611" i="1"/>
  <c r="P8557" i="1"/>
  <c r="P9385" i="1"/>
  <c r="P4428" i="1"/>
  <c r="P5268" i="1"/>
  <c r="P3158" i="1"/>
  <c r="P7374" i="1"/>
  <c r="P7375" i="1"/>
  <c r="P4429" i="1"/>
  <c r="P4430" i="1"/>
  <c r="P8558" i="1"/>
  <c r="P3159" i="1"/>
  <c r="P2730" i="1"/>
  <c r="P1481" i="1"/>
  <c r="P3612" i="1"/>
  <c r="P8559" i="1"/>
  <c r="P4431" i="1"/>
  <c r="P636" i="1"/>
  <c r="P1482" i="1"/>
  <c r="P5269" i="1"/>
  <c r="P1483" i="1"/>
  <c r="P5710" i="1"/>
  <c r="P8944" i="1"/>
  <c r="P1484" i="1"/>
  <c r="P4844" i="1"/>
  <c r="P2333" i="1"/>
  <c r="P5270" i="1"/>
  <c r="P1901" i="1"/>
  <c r="P8171" i="1"/>
  <c r="P233" i="1"/>
  <c r="P2731" i="1"/>
  <c r="P4432" i="1"/>
  <c r="P1485" i="1"/>
  <c r="P9778" i="1"/>
  <c r="P6555" i="1"/>
  <c r="P2732" i="1"/>
  <c r="P9779" i="1"/>
  <c r="P6131" i="1"/>
  <c r="P9780" i="1"/>
  <c r="P4433" i="1"/>
  <c r="P8172" i="1"/>
  <c r="P9386" i="1"/>
  <c r="P9781" i="1"/>
  <c r="P4016" i="1"/>
  <c r="P7376" i="1"/>
  <c r="P8945" i="1"/>
  <c r="P4017" i="1"/>
  <c r="P2334" i="1"/>
  <c r="P9985" i="1"/>
  <c r="P5271" i="1"/>
  <c r="P8173" i="1"/>
  <c r="P9387" i="1"/>
  <c r="P1486" i="1"/>
  <c r="P3160" i="1"/>
  <c r="P4845" i="1"/>
  <c r="P8174" i="1"/>
  <c r="P4846" i="1"/>
  <c r="P1062" i="1"/>
  <c r="P4434" i="1"/>
  <c r="P1487" i="1"/>
  <c r="P8175" i="1"/>
  <c r="P2733" i="1"/>
  <c r="P9388" i="1"/>
  <c r="P2335" i="1"/>
  <c r="P8560" i="1"/>
  <c r="P9782" i="1"/>
  <c r="P4847" i="1"/>
  <c r="P6983" i="1"/>
  <c r="P9389" i="1"/>
  <c r="P7377" i="1"/>
  <c r="P9390" i="1"/>
  <c r="P3613" i="1"/>
  <c r="P7785" i="1"/>
  <c r="P8176" i="1"/>
  <c r="P1488" i="1"/>
  <c r="P7786" i="1"/>
  <c r="P7378" i="1"/>
  <c r="P2734" i="1"/>
  <c r="P9391" i="1"/>
  <c r="P637" i="1"/>
  <c r="P9986" i="1"/>
  <c r="P2336" i="1"/>
  <c r="P8561" i="1"/>
  <c r="P6984" i="1"/>
  <c r="P6556" i="1"/>
  <c r="P1063" i="1"/>
  <c r="P6557" i="1"/>
  <c r="P3161" i="1"/>
  <c r="P7787" i="1"/>
  <c r="P1489" i="1"/>
  <c r="P9392" i="1"/>
  <c r="P8177" i="1"/>
  <c r="P2337" i="1"/>
  <c r="P3162" i="1"/>
  <c r="P3163" i="1"/>
  <c r="P3614" i="1"/>
  <c r="P2735" i="1"/>
  <c r="P8178" i="1"/>
  <c r="P2736" i="1"/>
  <c r="P6985" i="1"/>
  <c r="P4018" i="1"/>
  <c r="P2338" i="1"/>
  <c r="P8946" i="1"/>
  <c r="P638" i="1"/>
  <c r="P7379" i="1"/>
  <c r="P9783" i="1"/>
  <c r="P6558" i="1"/>
  <c r="P2737" i="1"/>
  <c r="P5711" i="1"/>
  <c r="P9393" i="1"/>
  <c r="P5272" i="1"/>
  <c r="P6559" i="1"/>
  <c r="P5273" i="1"/>
  <c r="P4435" i="1"/>
  <c r="P3164" i="1"/>
  <c r="P2738" i="1"/>
  <c r="P1902" i="1"/>
  <c r="P8947" i="1"/>
  <c r="P4848" i="1"/>
  <c r="P2739" i="1"/>
  <c r="P9987" i="1"/>
  <c r="P234" i="1"/>
  <c r="P7380" i="1"/>
  <c r="P9394" i="1"/>
  <c r="P5274" i="1"/>
  <c r="P1064" i="1"/>
  <c r="P7788" i="1"/>
  <c r="P4436" i="1"/>
  <c r="P4019" i="1"/>
  <c r="P1065" i="1"/>
  <c r="P235" i="1"/>
  <c r="P1066" i="1"/>
  <c r="P3615" i="1"/>
  <c r="P4020" i="1"/>
  <c r="P2339" i="1"/>
  <c r="P639" i="1"/>
  <c r="P7789" i="1"/>
  <c r="P2340" i="1"/>
  <c r="P9784" i="1"/>
  <c r="P8179" i="1"/>
  <c r="P8180" i="1"/>
  <c r="P7790" i="1"/>
  <c r="P2740" i="1"/>
  <c r="P3616" i="1"/>
  <c r="P8181" i="1"/>
  <c r="P7791" i="1"/>
  <c r="P3165" i="1"/>
  <c r="P6132" i="1"/>
  <c r="P1067" i="1"/>
  <c r="P3617" i="1"/>
  <c r="P6133" i="1"/>
  <c r="P8562" i="1"/>
  <c r="P236" i="1"/>
  <c r="P640" i="1"/>
  <c r="P7792" i="1"/>
  <c r="P5275" i="1"/>
  <c r="P6560" i="1"/>
  <c r="P4437" i="1"/>
  <c r="P3618" i="1"/>
  <c r="P4849" i="1"/>
  <c r="P6561" i="1"/>
  <c r="P4438" i="1"/>
  <c r="P4021" i="1"/>
  <c r="P5276" i="1"/>
  <c r="P9395" i="1"/>
  <c r="P3619" i="1"/>
  <c r="P4439" i="1"/>
  <c r="P1068" i="1"/>
  <c r="P4440" i="1"/>
  <c r="P8182" i="1"/>
  <c r="P7381" i="1"/>
  <c r="P5277" i="1"/>
  <c r="P1490" i="1"/>
  <c r="P5712" i="1"/>
  <c r="P1491" i="1"/>
  <c r="P8183" i="1"/>
  <c r="P9785" i="1"/>
  <c r="P3166" i="1"/>
  <c r="P2341" i="1"/>
  <c r="P5278" i="1"/>
  <c r="P8563" i="1"/>
  <c r="P4022" i="1"/>
  <c r="P1903" i="1"/>
  <c r="P9786" i="1"/>
  <c r="P1904" i="1"/>
  <c r="P4850" i="1"/>
  <c r="P6986" i="1"/>
  <c r="P1905" i="1"/>
  <c r="P5279" i="1"/>
  <c r="P1906" i="1"/>
  <c r="P8564" i="1"/>
  <c r="P2741" i="1"/>
  <c r="P2342" i="1"/>
  <c r="P6562" i="1"/>
  <c r="P9988" i="1"/>
  <c r="P8948" i="1"/>
  <c r="P6987" i="1"/>
  <c r="P8184" i="1"/>
  <c r="P9787" i="1"/>
  <c r="P4023" i="1"/>
  <c r="P9396" i="1"/>
  <c r="P8185" i="1"/>
  <c r="P6988" i="1"/>
  <c r="P8949" i="1"/>
  <c r="P6563" i="1"/>
  <c r="P3620" i="1"/>
  <c r="P1907" i="1"/>
  <c r="P8565" i="1"/>
  <c r="P1492" i="1"/>
  <c r="P9989" i="1"/>
  <c r="P8950" i="1"/>
  <c r="P3621" i="1"/>
  <c r="P2742" i="1"/>
  <c r="P4441" i="1"/>
  <c r="P8951" i="1"/>
  <c r="P641" i="1"/>
  <c r="P8952" i="1"/>
  <c r="P6989" i="1"/>
  <c r="P3622" i="1"/>
  <c r="P2743" i="1"/>
  <c r="P1908" i="1"/>
  <c r="P8566" i="1"/>
  <c r="P3623" i="1"/>
  <c r="P1069" i="1"/>
  <c r="P4851" i="1"/>
  <c r="P5713" i="1"/>
  <c r="P7382" i="1"/>
  <c r="P4024" i="1"/>
  <c r="P8567" i="1"/>
  <c r="P8186" i="1"/>
  <c r="P2744" i="1"/>
  <c r="P2343" i="1"/>
  <c r="P2344" i="1"/>
  <c r="P5280" i="1"/>
  <c r="P7383" i="1"/>
  <c r="P5714" i="1"/>
  <c r="P9788" i="1"/>
  <c r="P9789" i="1"/>
  <c r="P9790" i="1"/>
  <c r="P4442" i="1"/>
  <c r="P8187" i="1"/>
  <c r="P4025" i="1"/>
  <c r="P237" i="1"/>
  <c r="P1493" i="1"/>
  <c r="P6564" i="1"/>
  <c r="P1070" i="1"/>
  <c r="P8188" i="1"/>
  <c r="P4443" i="1"/>
  <c r="P8568" i="1"/>
  <c r="P4444" i="1"/>
  <c r="P2345" i="1"/>
  <c r="P8953" i="1"/>
  <c r="P7384" i="1"/>
  <c r="P4445" i="1"/>
  <c r="P1494" i="1"/>
  <c r="P8569" i="1"/>
  <c r="P6990" i="1"/>
  <c r="P5281" i="1"/>
  <c r="P2745" i="1"/>
  <c r="P4852" i="1"/>
  <c r="P1909" i="1"/>
  <c r="P5715" i="1"/>
  <c r="P2346" i="1"/>
  <c r="P2746" i="1"/>
  <c r="P9791" i="1"/>
  <c r="P6565" i="1"/>
  <c r="P3167" i="1"/>
  <c r="P4446" i="1"/>
  <c r="P642" i="1"/>
  <c r="P2747" i="1"/>
  <c r="P6134" i="1"/>
  <c r="P6991" i="1"/>
  <c r="P3624" i="1"/>
  <c r="P8570" i="1"/>
  <c r="P4853" i="1"/>
  <c r="P3625" i="1"/>
  <c r="P1910" i="1"/>
  <c r="P8954" i="1"/>
  <c r="P643" i="1"/>
  <c r="P7385" i="1"/>
  <c r="P8955" i="1"/>
  <c r="P3626" i="1"/>
  <c r="P8189" i="1"/>
  <c r="P3627" i="1"/>
  <c r="P8190" i="1"/>
  <c r="P7386" i="1"/>
  <c r="P1071" i="1"/>
  <c r="P8956" i="1"/>
  <c r="P238" i="1"/>
  <c r="P8571" i="1"/>
  <c r="P5282" i="1"/>
  <c r="P4854" i="1"/>
  <c r="P4855" i="1"/>
  <c r="P239" i="1"/>
  <c r="P6566" i="1"/>
  <c r="P4447" i="1"/>
  <c r="P2748" i="1"/>
  <c r="P1072" i="1"/>
  <c r="P1911" i="1"/>
  <c r="P6567" i="1"/>
  <c r="P8191" i="1"/>
  <c r="P5716" i="1"/>
  <c r="P7387" i="1"/>
  <c r="P4448" i="1"/>
  <c r="P7793" i="1"/>
  <c r="P6135" i="1"/>
  <c r="P6568" i="1"/>
  <c r="P3628" i="1"/>
  <c r="P7388" i="1"/>
  <c r="P2347" i="1"/>
  <c r="P1495" i="1"/>
  <c r="P9792" i="1"/>
  <c r="P4449" i="1"/>
  <c r="P4026" i="1"/>
  <c r="P8957" i="1"/>
  <c r="P3629" i="1"/>
  <c r="P6569" i="1"/>
  <c r="P2348" i="1"/>
  <c r="P3168" i="1"/>
  <c r="P5283" i="1"/>
  <c r="P4450" i="1"/>
  <c r="P8572" i="1"/>
  <c r="P3169" i="1"/>
  <c r="P6992" i="1"/>
  <c r="P5717" i="1"/>
  <c r="P5284" i="1"/>
  <c r="P7794" i="1"/>
  <c r="P8573" i="1"/>
  <c r="P1073" i="1"/>
  <c r="P3630" i="1"/>
  <c r="P5285" i="1"/>
  <c r="P2749" i="1"/>
  <c r="P4451" i="1"/>
  <c r="P8574" i="1"/>
  <c r="P4027" i="1"/>
  <c r="P2750" i="1"/>
  <c r="P6993" i="1"/>
  <c r="P5286" i="1"/>
  <c r="P9793" i="1"/>
  <c r="P9397" i="1"/>
  <c r="P7389" i="1"/>
  <c r="P8575" i="1"/>
  <c r="P5287" i="1"/>
  <c r="P8576" i="1"/>
  <c r="P3631" i="1"/>
  <c r="P9398" i="1"/>
  <c r="P3632" i="1"/>
  <c r="P2349" i="1"/>
  <c r="P8958" i="1"/>
  <c r="P4452" i="1"/>
  <c r="P6570" i="1"/>
  <c r="P1074" i="1"/>
  <c r="P8959" i="1"/>
  <c r="P9399" i="1"/>
  <c r="P4028" i="1"/>
  <c r="P1912" i="1"/>
  <c r="P644" i="1"/>
  <c r="P6994" i="1"/>
  <c r="P9794" i="1"/>
  <c r="P6995" i="1"/>
  <c r="P7795" i="1"/>
  <c r="P1075" i="1"/>
  <c r="P1913" i="1"/>
  <c r="P1914" i="1"/>
  <c r="P5288" i="1"/>
  <c r="P9400" i="1"/>
  <c r="P3633" i="1"/>
  <c r="P9401" i="1"/>
  <c r="P8960" i="1"/>
  <c r="P6571" i="1"/>
  <c r="P4029" i="1"/>
  <c r="P7796" i="1"/>
  <c r="P9402" i="1"/>
  <c r="P5289" i="1"/>
  <c r="P2350" i="1"/>
  <c r="P9795" i="1"/>
  <c r="P5290" i="1"/>
  <c r="P645" i="1"/>
  <c r="P1076" i="1"/>
  <c r="P1915" i="1"/>
  <c r="P4453" i="1"/>
  <c r="P3634" i="1"/>
  <c r="P9403" i="1"/>
  <c r="P4030" i="1"/>
  <c r="P1496" i="1"/>
  <c r="P1497" i="1"/>
  <c r="P240" i="1"/>
  <c r="P8961" i="1"/>
  <c r="P7797" i="1"/>
  <c r="P5291" i="1"/>
  <c r="P646" i="1"/>
  <c r="P241" i="1"/>
  <c r="P5718" i="1"/>
  <c r="P6996" i="1"/>
  <c r="P647" i="1"/>
  <c r="P7390" i="1"/>
  <c r="P5292" i="1"/>
  <c r="P4856" i="1"/>
  <c r="P7391" i="1"/>
  <c r="P648" i="1"/>
  <c r="P2751" i="1"/>
  <c r="P2752" i="1"/>
  <c r="P6572" i="1"/>
  <c r="P3635" i="1"/>
  <c r="P4031" i="1"/>
  <c r="P4857" i="1"/>
  <c r="P1077" i="1"/>
  <c r="P4858" i="1"/>
  <c r="P1916" i="1"/>
  <c r="P2351" i="1"/>
  <c r="P5719" i="1"/>
  <c r="P4859" i="1"/>
  <c r="P7798" i="1"/>
  <c r="P8192" i="1"/>
  <c r="P8577" i="1"/>
  <c r="P9796" i="1"/>
  <c r="P1498" i="1"/>
  <c r="P3636" i="1"/>
  <c r="P9404" i="1"/>
  <c r="P5720" i="1"/>
  <c r="P8193" i="1"/>
  <c r="P7799" i="1"/>
  <c r="P4032" i="1"/>
  <c r="P6136" i="1"/>
  <c r="P2352" i="1"/>
  <c r="P3170" i="1"/>
  <c r="P8194" i="1"/>
  <c r="P649" i="1"/>
  <c r="P2353" i="1"/>
  <c r="P242" i="1"/>
  <c r="P8578" i="1"/>
  <c r="P3637" i="1"/>
  <c r="P8195" i="1"/>
  <c r="P8962" i="1"/>
  <c r="P9405" i="1"/>
  <c r="P9797" i="1"/>
  <c r="P2753" i="1"/>
  <c r="P8196" i="1"/>
  <c r="P4860" i="1"/>
  <c r="P650" i="1"/>
  <c r="P7800" i="1"/>
  <c r="P8197" i="1"/>
  <c r="P2354" i="1"/>
  <c r="P4861" i="1"/>
  <c r="P5293" i="1"/>
  <c r="P6997" i="1"/>
  <c r="P1917" i="1"/>
  <c r="P8198" i="1"/>
  <c r="P6573" i="1"/>
  <c r="P7392" i="1"/>
  <c r="P9406" i="1"/>
  <c r="P3638" i="1"/>
  <c r="P4862" i="1"/>
  <c r="P3171" i="1"/>
  <c r="P6998" i="1"/>
  <c r="P4454" i="1"/>
  <c r="P6999" i="1"/>
  <c r="P5294" i="1"/>
  <c r="P1078" i="1"/>
  <c r="P243" i="1"/>
  <c r="P2754" i="1"/>
  <c r="P2755" i="1"/>
  <c r="P6137" i="1"/>
  <c r="P3639" i="1"/>
  <c r="P4033" i="1"/>
  <c r="P7000" i="1"/>
  <c r="P2355" i="1"/>
  <c r="P1499" i="1"/>
  <c r="P7393" i="1"/>
  <c r="P1500" i="1"/>
  <c r="P8963" i="1"/>
  <c r="P6138" i="1"/>
  <c r="P9798" i="1"/>
  <c r="P5295" i="1"/>
  <c r="P2356" i="1"/>
  <c r="P7801" i="1"/>
  <c r="P1918" i="1"/>
  <c r="P7394" i="1"/>
  <c r="P8579" i="1"/>
  <c r="P3640" i="1"/>
  <c r="P5296" i="1"/>
  <c r="P8964" i="1"/>
  <c r="P651" i="1"/>
  <c r="P3172" i="1"/>
  <c r="P2357" i="1"/>
  <c r="P8965" i="1"/>
  <c r="P8199" i="1"/>
  <c r="P9799" i="1"/>
  <c r="P7802" i="1"/>
  <c r="P1079" i="1"/>
  <c r="P7395" i="1"/>
  <c r="P2756" i="1"/>
  <c r="P7396" i="1"/>
  <c r="P9407" i="1"/>
  <c r="P9990" i="1"/>
  <c r="P6574" i="1"/>
  <c r="P1501" i="1"/>
  <c r="P4455" i="1"/>
  <c r="P4034" i="1"/>
  <c r="P1080" i="1"/>
  <c r="P2358" i="1"/>
  <c r="P7803" i="1"/>
  <c r="P9408" i="1"/>
  <c r="P5721" i="1"/>
  <c r="P1502" i="1"/>
  <c r="P1081" i="1"/>
  <c r="P1503" i="1"/>
  <c r="P2359" i="1"/>
  <c r="P2757" i="1"/>
  <c r="P8200" i="1"/>
  <c r="P1082" i="1"/>
  <c r="P2360" i="1"/>
  <c r="P4863" i="1"/>
  <c r="P8580" i="1"/>
  <c r="P7804" i="1"/>
  <c r="P3641" i="1"/>
  <c r="P3642" i="1"/>
  <c r="P5722" i="1"/>
  <c r="P9409" i="1"/>
  <c r="P7001" i="1"/>
  <c r="P8581" i="1"/>
  <c r="P1919" i="1"/>
  <c r="P6139" i="1"/>
  <c r="P244" i="1"/>
  <c r="P2758" i="1"/>
  <c r="P8201" i="1"/>
  <c r="P8582" i="1"/>
  <c r="P5723" i="1"/>
  <c r="P4864" i="1"/>
  <c r="P5724" i="1"/>
  <c r="P8966" i="1"/>
  <c r="P5725" i="1"/>
  <c r="P652" i="1"/>
  <c r="P5297" i="1"/>
  <c r="P5298" i="1"/>
  <c r="P9410" i="1"/>
  <c r="P7397" i="1"/>
  <c r="P7805" i="1"/>
  <c r="P8202" i="1"/>
  <c r="P4456" i="1"/>
  <c r="P9411" i="1"/>
  <c r="P4865" i="1"/>
  <c r="P4035" i="1"/>
  <c r="P5726" i="1"/>
  <c r="P7806" i="1"/>
  <c r="P8967" i="1"/>
  <c r="P7002" i="1"/>
  <c r="P8583" i="1"/>
  <c r="P8203" i="1"/>
  <c r="P653" i="1"/>
  <c r="P4036" i="1"/>
  <c r="P7398" i="1"/>
  <c r="P8584" i="1"/>
  <c r="P9991" i="1"/>
  <c r="P5727" i="1"/>
  <c r="P2759" i="1"/>
  <c r="P8585" i="1"/>
  <c r="P6575" i="1"/>
  <c r="P1504" i="1"/>
  <c r="P8968" i="1"/>
  <c r="P4457" i="1"/>
  <c r="P3643" i="1"/>
  <c r="P3644" i="1"/>
  <c r="P6576" i="1"/>
  <c r="P3645" i="1"/>
  <c r="P9412" i="1"/>
  <c r="P5299" i="1"/>
  <c r="P4037" i="1"/>
  <c r="P2361" i="1"/>
  <c r="P6140" i="1"/>
  <c r="P654" i="1"/>
  <c r="P9992" i="1"/>
  <c r="P655" i="1"/>
  <c r="P2362" i="1"/>
  <c r="P5728" i="1"/>
  <c r="P2760" i="1"/>
  <c r="P4866" i="1"/>
  <c r="P5729" i="1"/>
  <c r="P6141" i="1"/>
  <c r="P1083" i="1"/>
  <c r="P7807" i="1"/>
  <c r="P8586" i="1"/>
  <c r="P2761" i="1"/>
  <c r="P5730" i="1"/>
  <c r="P1920" i="1"/>
  <c r="P2363" i="1"/>
  <c r="P2762" i="1"/>
  <c r="P8587" i="1"/>
  <c r="P8588" i="1"/>
  <c r="P9413" i="1"/>
  <c r="P9993" i="1"/>
  <c r="P5731" i="1"/>
  <c r="P2364" i="1"/>
  <c r="P7399" i="1"/>
  <c r="P9800" i="1"/>
  <c r="P4458" i="1"/>
  <c r="P6577" i="1"/>
  <c r="P1084" i="1"/>
  <c r="P1085" i="1"/>
  <c r="P6578" i="1"/>
  <c r="P7400" i="1"/>
  <c r="P2365" i="1"/>
  <c r="P5732" i="1"/>
  <c r="P6579" i="1"/>
  <c r="P7401" i="1"/>
  <c r="P2763" i="1"/>
  <c r="P4459" i="1"/>
  <c r="P6580" i="1"/>
  <c r="P4867" i="1"/>
  <c r="P9801" i="1"/>
  <c r="P5300" i="1"/>
  <c r="P9802" i="1"/>
  <c r="P3173" i="1"/>
  <c r="P1086" i="1"/>
  <c r="P7402" i="1"/>
  <c r="P7403" i="1"/>
  <c r="P1921" i="1"/>
  <c r="P1087" i="1"/>
  <c r="P1922" i="1"/>
  <c r="P3174" i="1"/>
  <c r="P4460" i="1"/>
  <c r="P1505" i="1"/>
  <c r="P1506" i="1"/>
  <c r="P2764" i="1"/>
  <c r="P6142" i="1"/>
  <c r="P7808" i="1"/>
  <c r="P7003" i="1"/>
  <c r="P4038" i="1"/>
  <c r="P2765" i="1"/>
  <c r="P9414" i="1"/>
  <c r="P656" i="1"/>
  <c r="P3175" i="1"/>
  <c r="P7404" i="1"/>
  <c r="P1088" i="1"/>
  <c r="P2766" i="1"/>
  <c r="P7405" i="1"/>
  <c r="P4461" i="1"/>
  <c r="P5301" i="1"/>
  <c r="P8589" i="1"/>
  <c r="P7406" i="1"/>
  <c r="P4868" i="1"/>
  <c r="P5733" i="1"/>
  <c r="P245" i="1"/>
  <c r="P4462" i="1"/>
  <c r="P7004" i="1"/>
  <c r="P2767" i="1"/>
  <c r="P5302" i="1"/>
  <c r="P1923" i="1"/>
  <c r="P2366" i="1"/>
  <c r="P6581" i="1"/>
  <c r="P657" i="1"/>
  <c r="P8969" i="1"/>
  <c r="P4039" i="1"/>
  <c r="P6143" i="1"/>
  <c r="P3176" i="1"/>
  <c r="P1924" i="1"/>
  <c r="P4869" i="1"/>
  <c r="P5303" i="1"/>
  <c r="P1925" i="1"/>
  <c r="P6144" i="1"/>
  <c r="P6582" i="1"/>
  <c r="P246" i="1"/>
  <c r="P247" i="1"/>
  <c r="P2367" i="1"/>
  <c r="P248" i="1"/>
  <c r="P1926" i="1"/>
  <c r="P7407" i="1"/>
  <c r="P6583" i="1"/>
  <c r="P1507" i="1"/>
  <c r="P3646" i="1"/>
  <c r="P8590" i="1"/>
  <c r="P249" i="1"/>
  <c r="P8204" i="1"/>
  <c r="P9803" i="1"/>
  <c r="P1927" i="1"/>
  <c r="P1089" i="1"/>
  <c r="P6145" i="1"/>
  <c r="P2368" i="1"/>
  <c r="P250" i="1"/>
  <c r="P7408" i="1"/>
  <c r="P2768" i="1"/>
  <c r="P4870" i="1"/>
  <c r="P6146" i="1"/>
  <c r="P7409" i="1"/>
  <c r="P5734" i="1"/>
  <c r="P4463" i="1"/>
  <c r="P6584" i="1"/>
  <c r="P8591" i="1"/>
  <c r="P1508" i="1"/>
  <c r="P9415" i="1"/>
  <c r="P6585" i="1"/>
  <c r="P2369" i="1"/>
  <c r="P5304" i="1"/>
  <c r="P8592" i="1"/>
  <c r="P9804" i="1"/>
  <c r="P1928" i="1"/>
  <c r="P251" i="1"/>
  <c r="P4464" i="1"/>
  <c r="P6147" i="1"/>
  <c r="P252" i="1"/>
  <c r="P6586" i="1"/>
  <c r="P2769" i="1"/>
  <c r="P9805" i="1"/>
  <c r="P9806" i="1"/>
  <c r="P1090" i="1"/>
  <c r="P253" i="1"/>
  <c r="P6148" i="1"/>
  <c r="P1509" i="1"/>
  <c r="P2770" i="1"/>
  <c r="P6587" i="1"/>
  <c r="P4040" i="1"/>
  <c r="P254" i="1"/>
  <c r="P1091" i="1"/>
  <c r="P6588" i="1"/>
  <c r="P7809" i="1"/>
  <c r="P3647" i="1"/>
  <c r="P658" i="1"/>
  <c r="P5305" i="1"/>
  <c r="P9416" i="1"/>
  <c r="P9417" i="1"/>
  <c r="P4041" i="1"/>
  <c r="P3177" i="1"/>
  <c r="P4871" i="1"/>
  <c r="P9807" i="1"/>
  <c r="P6149" i="1"/>
  <c r="P7005" i="1"/>
  <c r="P1929" i="1"/>
  <c r="P9994" i="1"/>
  <c r="P7810" i="1"/>
  <c r="P255" i="1"/>
  <c r="P6150" i="1"/>
  <c r="P8970" i="1"/>
  <c r="P4872" i="1"/>
  <c r="P1930" i="1"/>
  <c r="P7006" i="1"/>
  <c r="P3648" i="1"/>
  <c r="P2370" i="1"/>
  <c r="P9995" i="1"/>
  <c r="P8593" i="1"/>
  <c r="P2371" i="1"/>
  <c r="P8594" i="1"/>
  <c r="P8595" i="1"/>
  <c r="P7410" i="1"/>
  <c r="P9418" i="1"/>
  <c r="P7411" i="1"/>
  <c r="P256" i="1"/>
  <c r="P4465" i="1"/>
  <c r="P7007" i="1"/>
  <c r="P6589" i="1"/>
  <c r="P9996" i="1"/>
  <c r="P9808" i="1"/>
  <c r="P1510" i="1"/>
  <c r="P3649" i="1"/>
  <c r="P7412" i="1"/>
  <c r="P8205" i="1"/>
  <c r="P3650" i="1"/>
  <c r="P1511" i="1"/>
  <c r="P5306" i="1"/>
  <c r="P8971" i="1"/>
  <c r="P3178" i="1"/>
  <c r="P7413" i="1"/>
  <c r="P6151" i="1"/>
  <c r="P8596" i="1"/>
  <c r="P1512" i="1"/>
  <c r="P6152" i="1"/>
  <c r="P2372" i="1"/>
  <c r="P9419" i="1"/>
  <c r="P9420" i="1"/>
  <c r="P1513" i="1"/>
  <c r="P7414" i="1"/>
  <c r="P9809" i="1"/>
  <c r="P659" i="1"/>
  <c r="P3179" i="1"/>
  <c r="P1092" i="1"/>
  <c r="P3180" i="1"/>
  <c r="P9810" i="1"/>
  <c r="P4466" i="1"/>
  <c r="P3651" i="1"/>
  <c r="P8597" i="1"/>
  <c r="P6153" i="1"/>
  <c r="P1093" i="1"/>
  <c r="P1094" i="1"/>
  <c r="P1095" i="1"/>
  <c r="P6154" i="1"/>
  <c r="P9811" i="1"/>
  <c r="P8598" i="1"/>
  <c r="P9812" i="1"/>
  <c r="P5307" i="1"/>
  <c r="P3181" i="1"/>
  <c r="P6590" i="1"/>
  <c r="P6155" i="1"/>
  <c r="P660" i="1"/>
  <c r="P2373" i="1"/>
  <c r="P4042" i="1"/>
  <c r="P257" i="1"/>
  <c r="P2771" i="1"/>
  <c r="P7008" i="1"/>
  <c r="P7009" i="1"/>
  <c r="P2772" i="1"/>
  <c r="P4043" i="1"/>
  <c r="P2773" i="1"/>
  <c r="P2774" i="1"/>
  <c r="P7415" i="1"/>
  <c r="P9813" i="1"/>
  <c r="P6591" i="1"/>
  <c r="P258" i="1"/>
  <c r="P9421" i="1"/>
  <c r="P2374" i="1"/>
  <c r="P6592" i="1"/>
  <c r="P661" i="1"/>
  <c r="P9814" i="1"/>
  <c r="P5308" i="1"/>
  <c r="P9422" i="1"/>
  <c r="P1931" i="1"/>
  <c r="P662" i="1"/>
  <c r="P5735" i="1"/>
  <c r="P8206" i="1"/>
  <c r="P1096" i="1"/>
  <c r="P7010" i="1"/>
  <c r="P7416" i="1"/>
  <c r="P4467" i="1"/>
  <c r="P9815" i="1"/>
  <c r="P6593" i="1"/>
  <c r="P663" i="1"/>
  <c r="P7811" i="1"/>
  <c r="P9816" i="1"/>
  <c r="P5309" i="1"/>
  <c r="P8972" i="1"/>
  <c r="P6156" i="1"/>
  <c r="P259" i="1"/>
  <c r="P8599" i="1"/>
  <c r="P7812" i="1"/>
  <c r="P1514" i="1"/>
  <c r="P4873" i="1"/>
  <c r="P7417" i="1"/>
  <c r="P4044" i="1"/>
  <c r="P664" i="1"/>
  <c r="P4874" i="1"/>
  <c r="P6594" i="1"/>
  <c r="P1097" i="1"/>
  <c r="P4468" i="1"/>
  <c r="P6595" i="1"/>
  <c r="P4875" i="1"/>
  <c r="P7418" i="1"/>
  <c r="P8600" i="1"/>
  <c r="P4469" i="1"/>
  <c r="P3652" i="1"/>
  <c r="P4470" i="1"/>
  <c r="P9817" i="1"/>
  <c r="P5736" i="1"/>
  <c r="P5310" i="1"/>
  <c r="P5737" i="1"/>
  <c r="P9818" i="1"/>
  <c r="P9819" i="1"/>
  <c r="P6596" i="1"/>
  <c r="P3182" i="1"/>
  <c r="P3183" i="1"/>
  <c r="P6597" i="1"/>
  <c r="P1098" i="1"/>
  <c r="P1515" i="1"/>
  <c r="P5311" i="1"/>
  <c r="P6598" i="1"/>
  <c r="P3653" i="1"/>
  <c r="P5312" i="1"/>
  <c r="P1932" i="1"/>
  <c r="P3184" i="1"/>
  <c r="P5738" i="1"/>
  <c r="P5313" i="1"/>
  <c r="P9820" i="1"/>
  <c r="P8207" i="1"/>
  <c r="P3185" i="1"/>
  <c r="P1516" i="1"/>
  <c r="P9821" i="1"/>
  <c r="P8973" i="1"/>
  <c r="P1517" i="1"/>
  <c r="P4045" i="1"/>
  <c r="P7419" i="1"/>
  <c r="P8208" i="1"/>
  <c r="P1518" i="1"/>
  <c r="P4876" i="1"/>
  <c r="P5739" i="1"/>
  <c r="P3654" i="1"/>
  <c r="P5314" i="1"/>
  <c r="P6599" i="1"/>
  <c r="P8974" i="1"/>
  <c r="P1519" i="1"/>
  <c r="P1520" i="1"/>
  <c r="P5315" i="1"/>
  <c r="P8601" i="1"/>
  <c r="P7420" i="1"/>
  <c r="P5740" i="1"/>
  <c r="P1521" i="1"/>
  <c r="P1933" i="1"/>
  <c r="P7421" i="1"/>
  <c r="P8209" i="1"/>
  <c r="P8210" i="1"/>
  <c r="P4877" i="1"/>
  <c r="P8975" i="1"/>
  <c r="P7422" i="1"/>
  <c r="P9423" i="1"/>
  <c r="P3655" i="1"/>
  <c r="P4046" i="1"/>
  <c r="P8602" i="1"/>
  <c r="P7011" i="1"/>
  <c r="P6157" i="1"/>
  <c r="P4047" i="1"/>
  <c r="P5741" i="1"/>
  <c r="P9424" i="1"/>
  <c r="P1934" i="1"/>
  <c r="P7012" i="1"/>
  <c r="P6158" i="1"/>
  <c r="P2775" i="1"/>
  <c r="P7423" i="1"/>
  <c r="P4878" i="1"/>
  <c r="P9822" i="1"/>
  <c r="P6600" i="1"/>
  <c r="P260" i="1"/>
  <c r="P5742" i="1"/>
  <c r="P1935" i="1"/>
  <c r="P3656" i="1"/>
  <c r="P4879" i="1"/>
  <c r="P1936" i="1"/>
  <c r="P9823" i="1"/>
  <c r="P4880" i="1"/>
  <c r="P1099" i="1"/>
  <c r="P5316" i="1"/>
  <c r="P6601" i="1"/>
  <c r="P261" i="1"/>
  <c r="P1100" i="1"/>
  <c r="P2776" i="1"/>
  <c r="P1101" i="1"/>
  <c r="P4471" i="1"/>
  <c r="P6159" i="1"/>
  <c r="P1102" i="1"/>
  <c r="P3186" i="1"/>
  <c r="P4881" i="1"/>
  <c r="P4048" i="1"/>
  <c r="P6160" i="1"/>
  <c r="P5317" i="1"/>
  <c r="P262" i="1"/>
  <c r="P3187" i="1"/>
  <c r="P3188" i="1"/>
  <c r="P4472" i="1"/>
  <c r="P8603" i="1"/>
  <c r="P6602" i="1"/>
  <c r="P6603" i="1"/>
  <c r="P4882" i="1"/>
  <c r="P3189" i="1"/>
  <c r="P1522" i="1"/>
  <c r="P8604" i="1"/>
  <c r="P7424" i="1"/>
  <c r="P9425" i="1"/>
  <c r="P7425" i="1"/>
  <c r="P8605" i="1"/>
  <c r="P4473" i="1"/>
  <c r="P6604" i="1"/>
  <c r="P7013" i="1"/>
  <c r="P7426" i="1"/>
  <c r="P9426" i="1"/>
  <c r="P2375" i="1"/>
  <c r="P2376" i="1"/>
  <c r="P9427" i="1"/>
  <c r="P8211" i="1"/>
  <c r="P665" i="1"/>
  <c r="P7427" i="1"/>
  <c r="P3190" i="1"/>
  <c r="P2377" i="1"/>
  <c r="P5743" i="1"/>
  <c r="P666" i="1"/>
  <c r="P3657" i="1"/>
  <c r="P7428" i="1"/>
  <c r="P4883" i="1"/>
  <c r="P5744" i="1"/>
  <c r="P5318" i="1"/>
  <c r="P667" i="1"/>
  <c r="P4474" i="1"/>
  <c r="P2777" i="1"/>
  <c r="P668" i="1"/>
  <c r="P9997" i="1"/>
  <c r="P4884" i="1"/>
  <c r="P2378" i="1"/>
  <c r="P3658" i="1"/>
  <c r="P7813" i="1"/>
  <c r="P1103" i="1"/>
  <c r="P5319" i="1"/>
  <c r="P4885" i="1"/>
  <c r="P8976" i="1"/>
  <c r="P669" i="1"/>
  <c r="P1523" i="1"/>
  <c r="P4049" i="1"/>
  <c r="P4050" i="1"/>
  <c r="P4475" i="1"/>
  <c r="P4476" i="1"/>
  <c r="P3191" i="1"/>
  <c r="P2379" i="1"/>
  <c r="P2380" i="1"/>
  <c r="P670" i="1"/>
  <c r="P2381" i="1"/>
  <c r="P8606" i="1"/>
  <c r="P1937" i="1"/>
  <c r="P5320" i="1"/>
  <c r="P2382" i="1"/>
  <c r="P1938" i="1"/>
  <c r="P2778" i="1"/>
  <c r="P4886" i="1"/>
  <c r="P263" i="1"/>
  <c r="P8212" i="1"/>
  <c r="P7814" i="1"/>
  <c r="P1939" i="1"/>
  <c r="P3659" i="1"/>
  <c r="P5321" i="1"/>
  <c r="P9824" i="1"/>
  <c r="P1940" i="1"/>
  <c r="P8213" i="1"/>
  <c r="P4887" i="1"/>
  <c r="P264" i="1"/>
  <c r="P4888" i="1"/>
  <c r="P9998" i="1"/>
  <c r="P5745" i="1"/>
  <c r="P4889" i="1"/>
  <c r="P3660" i="1"/>
  <c r="P4051" i="1"/>
  <c r="P1941" i="1"/>
  <c r="P8607" i="1"/>
  <c r="P265" i="1"/>
  <c r="P4890" i="1"/>
  <c r="P5322" i="1"/>
  <c r="P1942" i="1"/>
  <c r="P5323" i="1"/>
  <c r="P9825" i="1"/>
  <c r="P8214" i="1"/>
  <c r="P1943" i="1"/>
  <c r="P8608" i="1"/>
  <c r="P1104" i="1"/>
  <c r="P6605" i="1"/>
  <c r="P2779" i="1"/>
  <c r="P5324" i="1"/>
  <c r="P1944" i="1"/>
  <c r="P9428" i="1"/>
  <c r="P6161" i="1"/>
  <c r="P4052" i="1"/>
  <c r="P2780" i="1"/>
  <c r="P6162" i="1"/>
  <c r="P3661" i="1"/>
  <c r="P8609" i="1"/>
  <c r="P9429" i="1"/>
  <c r="P8610" i="1"/>
  <c r="P2781" i="1"/>
  <c r="P8215" i="1"/>
  <c r="P6163" i="1"/>
  <c r="P5746" i="1"/>
  <c r="P2782" i="1"/>
  <c r="P1105" i="1"/>
  <c r="P5747" i="1"/>
  <c r="P7815" i="1"/>
  <c r="P2783" i="1"/>
  <c r="P7429" i="1"/>
  <c r="P2383" i="1"/>
  <c r="P8216" i="1"/>
  <c r="P8217" i="1"/>
  <c r="P3662" i="1"/>
  <c r="P7430" i="1"/>
  <c r="P1945" i="1"/>
  <c r="P1524" i="1"/>
  <c r="P8611" i="1"/>
  <c r="P8977" i="1"/>
  <c r="P1106" i="1"/>
  <c r="P8218" i="1"/>
  <c r="P2784" i="1"/>
  <c r="P7014" i="1"/>
  <c r="P7816" i="1"/>
  <c r="P5748" i="1"/>
  <c r="P2384" i="1"/>
  <c r="P6606" i="1"/>
  <c r="P6164" i="1"/>
  <c r="P3192" i="1"/>
  <c r="P8612" i="1"/>
  <c r="P9826" i="1"/>
  <c r="P3663" i="1"/>
  <c r="P266" i="1"/>
  <c r="P7015" i="1"/>
  <c r="P9827" i="1"/>
  <c r="P4477" i="1"/>
  <c r="P5749" i="1"/>
  <c r="P2785" i="1"/>
  <c r="P4891" i="1"/>
  <c r="P2385" i="1"/>
  <c r="P5325" i="1"/>
  <c r="P4053" i="1"/>
  <c r="P4054" i="1"/>
  <c r="P2786" i="1"/>
  <c r="P3193" i="1"/>
  <c r="P5326" i="1"/>
  <c r="P9828" i="1"/>
  <c r="P267" i="1"/>
  <c r="P9829" i="1"/>
  <c r="P8978" i="1"/>
  <c r="P4478" i="1"/>
  <c r="P4479" i="1"/>
  <c r="P4480" i="1"/>
  <c r="P3664" i="1"/>
  <c r="P268" i="1"/>
  <c r="P1107" i="1"/>
  <c r="P6607" i="1"/>
  <c r="P1108" i="1"/>
  <c r="P9430" i="1"/>
  <c r="P269" i="1"/>
  <c r="P3194" i="1"/>
  <c r="P3195" i="1"/>
  <c r="P7016" i="1"/>
  <c r="P2386" i="1"/>
  <c r="P671" i="1"/>
  <c r="P3196" i="1"/>
  <c r="P9830" i="1"/>
  <c r="P2387" i="1"/>
  <c r="P9831" i="1"/>
  <c r="P9832" i="1"/>
  <c r="P5750" i="1"/>
  <c r="P6608" i="1"/>
  <c r="P2388" i="1"/>
  <c r="P1525" i="1"/>
  <c r="P8219" i="1"/>
  <c r="P672" i="1"/>
  <c r="P7431" i="1"/>
  <c r="P7432" i="1"/>
  <c r="P8613" i="1"/>
  <c r="P8979" i="1"/>
  <c r="P3197" i="1"/>
  <c r="P673" i="1"/>
  <c r="P8220" i="1"/>
  <c r="P8980" i="1"/>
  <c r="P2389" i="1"/>
  <c r="P2390" i="1"/>
  <c r="P5751" i="1"/>
  <c r="P9833" i="1"/>
  <c r="P8614" i="1"/>
  <c r="P1946" i="1"/>
  <c r="P7433" i="1"/>
  <c r="P5327" i="1"/>
  <c r="P1947" i="1"/>
  <c r="P4481" i="1"/>
  <c r="P3665" i="1"/>
  <c r="P1109" i="1"/>
  <c r="P4892" i="1"/>
  <c r="P8615" i="1"/>
  <c r="P7017" i="1"/>
  <c r="P3198" i="1"/>
  <c r="P8616" i="1"/>
  <c r="P3666" i="1"/>
  <c r="P8981" i="1"/>
  <c r="P270" i="1"/>
  <c r="P3667" i="1"/>
  <c r="P5328" i="1"/>
  <c r="P2787" i="1"/>
  <c r="P2788" i="1"/>
  <c r="P8617" i="1"/>
  <c r="P6609" i="1"/>
  <c r="P6165" i="1"/>
  <c r="P7018" i="1"/>
  <c r="P7434" i="1"/>
  <c r="P7019" i="1"/>
  <c r="P9834" i="1"/>
  <c r="P2789" i="1"/>
  <c r="P1948" i="1"/>
  <c r="P7817" i="1"/>
  <c r="P5752" i="1"/>
  <c r="P1110" i="1"/>
  <c r="P4482" i="1"/>
  <c r="P8618" i="1"/>
  <c r="P2391" i="1"/>
  <c r="P8619" i="1"/>
  <c r="P8221" i="1"/>
  <c r="P9999" i="1"/>
  <c r="P6166" i="1"/>
  <c r="P8982" i="1"/>
  <c r="P7818" i="1"/>
  <c r="P3668" i="1"/>
  <c r="P8620" i="1"/>
  <c r="P1949" i="1"/>
  <c r="P6167" i="1"/>
  <c r="P3669" i="1"/>
  <c r="P4483" i="1"/>
  <c r="P4893" i="1"/>
  <c r="P2790" i="1"/>
  <c r="P1111" i="1"/>
  <c r="P7435" i="1"/>
  <c r="P3670" i="1"/>
  <c r="P2791" i="1"/>
  <c r="P3199" i="1"/>
  <c r="P3671" i="1"/>
  <c r="P7819" i="1"/>
  <c r="P4055" i="1"/>
  <c r="P9835" i="1"/>
  <c r="P9431" i="1"/>
  <c r="P3200" i="1"/>
  <c r="P2792" i="1"/>
  <c r="P6168" i="1"/>
  <c r="P9836" i="1"/>
  <c r="P674" i="1"/>
  <c r="P5753" i="1"/>
  <c r="P9432" i="1"/>
  <c r="P2793" i="1"/>
  <c r="P2794" i="1"/>
  <c r="P1950" i="1"/>
  <c r="P8222" i="1"/>
  <c r="P6610" i="1"/>
  <c r="P2795" i="1"/>
  <c r="P5754" i="1"/>
  <c r="P8621" i="1"/>
  <c r="P4484" i="1"/>
  <c r="P8223" i="1"/>
  <c r="P2796" i="1"/>
  <c r="P2797" i="1"/>
  <c r="P2798" i="1"/>
  <c r="P5755" i="1"/>
  <c r="P7020" i="1"/>
  <c r="P8224" i="1"/>
  <c r="P675" i="1"/>
  <c r="P7021" i="1"/>
  <c r="P9433" i="1"/>
  <c r="P5329" i="1"/>
  <c r="P4485" i="1"/>
  <c r="P2392" i="1"/>
  <c r="P5330" i="1"/>
  <c r="P6169" i="1"/>
  <c r="P9434" i="1"/>
  <c r="P4486" i="1"/>
  <c r="P9435" i="1"/>
  <c r="P7436" i="1"/>
  <c r="P8622" i="1"/>
  <c r="P2799" i="1"/>
  <c r="P1112" i="1"/>
  <c r="P4894" i="1"/>
  <c r="P10000" i="1"/>
  <c r="P8623" i="1"/>
  <c r="P2800" i="1"/>
  <c r="P7437" i="1"/>
  <c r="P5331" i="1"/>
  <c r="P7438" i="1"/>
  <c r="P4056" i="1"/>
  <c r="P2393" i="1"/>
  <c r="P7439" i="1"/>
  <c r="P2801" i="1"/>
  <c r="P6170" i="1"/>
  <c r="P2394" i="1"/>
  <c r="P2802" i="1"/>
  <c r="P1526" i="1"/>
  <c r="P4895" i="1"/>
  <c r="P2395" i="1"/>
  <c r="P4057" i="1"/>
  <c r="P271" i="1"/>
  <c r="P1113" i="1"/>
  <c r="P1527" i="1"/>
  <c r="P1528" i="1"/>
  <c r="P5756" i="1"/>
  <c r="P2396" i="1"/>
  <c r="P7440" i="1"/>
  <c r="P4487" i="1"/>
  <c r="P7441" i="1"/>
  <c r="P8983" i="1"/>
  <c r="P1114" i="1"/>
  <c r="P7022" i="1"/>
  <c r="P2397" i="1"/>
  <c r="P7023" i="1"/>
  <c r="P8624" i="1"/>
  <c r="P2803" i="1"/>
  <c r="P676" i="1"/>
  <c r="P2398" i="1"/>
  <c r="P7820" i="1"/>
  <c r="P9837" i="1"/>
  <c r="P4896" i="1"/>
  <c r="P9436" i="1"/>
  <c r="P7821" i="1"/>
  <c r="P9437" i="1"/>
  <c r="P6171" i="1"/>
  <c r="P3201" i="1"/>
  <c r="P8225" i="1"/>
  <c r="P4058" i="1"/>
  <c r="P7442" i="1"/>
  <c r="P6172" i="1"/>
  <c r="P2399" i="1"/>
  <c r="P3672" i="1"/>
  <c r="P1951" i="1"/>
  <c r="P8625" i="1"/>
  <c r="P272" i="1"/>
  <c r="P6611" i="1"/>
  <c r="P677" i="1"/>
  <c r="P6612" i="1"/>
  <c r="P5757" i="1"/>
  <c r="P8984" i="1"/>
  <c r="P8626" i="1"/>
  <c r="P7024" i="1"/>
  <c r="P5332" i="1"/>
  <c r="P7025" i="1"/>
  <c r="P1952" i="1"/>
  <c r="P3673" i="1"/>
  <c r="P10001" i="1"/>
  <c r="P1529" i="1"/>
  <c r="P4059" i="1"/>
  <c r="P8985" i="1"/>
  <c r="P3202" i="1"/>
  <c r="P3674" i="1"/>
  <c r="P3203" i="1"/>
  <c r="P3204" i="1"/>
  <c r="P678" i="1"/>
  <c r="P6613" i="1"/>
  <c r="P8986" i="1"/>
  <c r="P4060" i="1"/>
  <c r="P8226" i="1"/>
  <c r="P4061" i="1"/>
  <c r="P5758" i="1"/>
  <c r="P7822" i="1"/>
  <c r="P4897" i="1"/>
  <c r="P8627" i="1"/>
  <c r="P8227" i="1"/>
  <c r="P8987" i="1"/>
  <c r="P7443" i="1"/>
  <c r="P1115" i="1"/>
  <c r="P2804" i="1"/>
  <c r="P9438" i="1"/>
  <c r="P2805" i="1"/>
  <c r="P1116" i="1"/>
  <c r="P3675" i="1"/>
  <c r="P4062" i="1"/>
  <c r="P7823" i="1"/>
  <c r="P6614" i="1"/>
  <c r="P3205" i="1"/>
  <c r="P1530" i="1"/>
  <c r="P9439" i="1"/>
  <c r="P2806" i="1"/>
  <c r="P6173" i="1"/>
  <c r="P1531" i="1"/>
  <c r="P1953" i="1"/>
  <c r="P5333" i="1"/>
  <c r="P4063" i="1"/>
  <c r="P3676" i="1"/>
  <c r="P9838" i="1"/>
  <c r="P1117" i="1"/>
  <c r="P7824" i="1"/>
  <c r="P8988" i="1"/>
  <c r="P7444" i="1"/>
  <c r="P4064" i="1"/>
  <c r="P9440" i="1"/>
  <c r="P273" i="1"/>
  <c r="P4065" i="1"/>
  <c r="P9839" i="1"/>
  <c r="P2400" i="1"/>
  <c r="P274" i="1"/>
  <c r="P3206" i="1"/>
  <c r="P7445" i="1"/>
  <c r="P3677" i="1"/>
  <c r="P1954" i="1"/>
  <c r="P3678" i="1"/>
  <c r="P7825" i="1"/>
  <c r="P1532" i="1"/>
  <c r="P4066" i="1"/>
  <c r="P3679" i="1"/>
  <c r="P8989" i="1"/>
  <c r="P275" i="1"/>
  <c r="P6174" i="1"/>
  <c r="P276" i="1"/>
  <c r="P8628" i="1"/>
  <c r="P1533" i="1"/>
  <c r="P7826" i="1"/>
  <c r="P4488" i="1"/>
  <c r="P3680" i="1"/>
  <c r="P8990" i="1"/>
  <c r="P6175" i="1"/>
  <c r="P7827" i="1"/>
  <c r="P1118" i="1"/>
  <c r="P6615" i="1"/>
  <c r="P1955" i="1"/>
  <c r="P3681" i="1"/>
  <c r="P7026" i="1"/>
  <c r="P8991" i="1"/>
  <c r="P8992" i="1"/>
  <c r="P4489" i="1"/>
  <c r="P1956" i="1"/>
  <c r="P679" i="1"/>
  <c r="P1119" i="1"/>
  <c r="P3682" i="1"/>
  <c r="P9441" i="1"/>
  <c r="P7446" i="1"/>
  <c r="P9840" i="1"/>
  <c r="P3207" i="1"/>
  <c r="P2807" i="1"/>
  <c r="P4067" i="1"/>
  <c r="P5759" i="1"/>
  <c r="P8629" i="1"/>
  <c r="P6176" i="1"/>
  <c r="P1957" i="1"/>
  <c r="P2808" i="1"/>
  <c r="P2401" i="1"/>
  <c r="P1120" i="1"/>
  <c r="P1121" i="1"/>
  <c r="P6177" i="1"/>
  <c r="P6616" i="1"/>
  <c r="P8630" i="1"/>
  <c r="P1534" i="1"/>
  <c r="P4068" i="1"/>
  <c r="P3683" i="1"/>
  <c r="P7027" i="1"/>
  <c r="P2809" i="1"/>
  <c r="P2402" i="1"/>
  <c r="P1122" i="1"/>
  <c r="P680" i="1"/>
  <c r="P1958" i="1"/>
  <c r="P8993" i="1"/>
  <c r="P4898" i="1"/>
  <c r="P8228" i="1"/>
  <c r="P1123" i="1"/>
  <c r="P2403" i="1"/>
  <c r="P9841" i="1"/>
  <c r="P8229" i="1"/>
  <c r="P8994" i="1"/>
  <c r="P8995" i="1"/>
  <c r="P681" i="1"/>
  <c r="P1124" i="1"/>
  <c r="P2810" i="1"/>
  <c r="P4899" i="1"/>
  <c r="P277" i="1"/>
  <c r="P1125" i="1"/>
  <c r="P278" i="1"/>
  <c r="P7028" i="1"/>
  <c r="P2811" i="1"/>
  <c r="P5760" i="1"/>
  <c r="P682" i="1"/>
  <c r="P9842" i="1"/>
  <c r="P6617" i="1"/>
  <c r="P9843" i="1"/>
  <c r="P279" i="1"/>
  <c r="O2404" i="1"/>
  <c r="O280" i="1"/>
  <c r="O2812" i="1"/>
  <c r="O7029" i="1"/>
  <c r="O7030" i="1"/>
  <c r="O8631" i="1"/>
  <c r="O3684" i="1"/>
  <c r="O2" i="1"/>
  <c r="O2813" i="1"/>
  <c r="O1959" i="1"/>
  <c r="O9442" i="1"/>
  <c r="O281" i="1"/>
  <c r="O5334" i="1"/>
  <c r="O8230" i="1"/>
  <c r="O2814" i="1"/>
  <c r="O3" i="1"/>
  <c r="O5761" i="1"/>
  <c r="O1535" i="1"/>
  <c r="O4" i="1"/>
  <c r="O1126" i="1"/>
  <c r="O9443" i="1"/>
  <c r="O683" i="1"/>
  <c r="O282" i="1"/>
  <c r="O1960" i="1"/>
  <c r="O6618" i="1"/>
  <c r="O4069" i="1"/>
  <c r="O1536" i="1"/>
  <c r="O684" i="1"/>
  <c r="O6178" i="1"/>
  <c r="O4490" i="1"/>
  <c r="O1537" i="1"/>
  <c r="O8231" i="1"/>
  <c r="O5762" i="1"/>
  <c r="O1961" i="1"/>
  <c r="O5" i="1"/>
  <c r="O685" i="1"/>
  <c r="O6" i="1"/>
  <c r="O1538" i="1"/>
  <c r="O686" i="1"/>
  <c r="O1962" i="1"/>
  <c r="O3685" i="1"/>
  <c r="O1127" i="1"/>
  <c r="O5763" i="1"/>
  <c r="O7447" i="1"/>
  <c r="O1963" i="1"/>
  <c r="O283" i="1"/>
  <c r="O7828" i="1"/>
  <c r="O7448" i="1"/>
  <c r="O7829" i="1"/>
  <c r="O8996" i="1"/>
  <c r="O8632" i="1"/>
  <c r="O3208" i="1"/>
  <c r="O5764" i="1"/>
  <c r="O1964" i="1"/>
  <c r="O7" i="1"/>
  <c r="O7830" i="1"/>
  <c r="O8" i="1"/>
  <c r="O1128" i="1"/>
  <c r="O9444" i="1"/>
  <c r="O6619" i="1"/>
  <c r="O4070" i="1"/>
  <c r="O9844" i="1"/>
  <c r="O3209" i="1"/>
  <c r="O8997" i="1"/>
  <c r="O1129" i="1"/>
  <c r="O9845" i="1"/>
  <c r="O9846" i="1"/>
  <c r="O5335" i="1"/>
  <c r="O4491" i="1"/>
  <c r="O2405" i="1"/>
  <c r="O7449" i="1"/>
  <c r="O8232" i="1"/>
  <c r="O8633" i="1"/>
  <c r="O4900" i="1"/>
  <c r="O3210" i="1"/>
  <c r="O4901" i="1"/>
  <c r="O5336" i="1"/>
  <c r="O2815" i="1"/>
  <c r="O1130" i="1"/>
  <c r="O9445" i="1"/>
  <c r="O1539" i="1"/>
  <c r="O4492" i="1"/>
  <c r="O5765" i="1"/>
  <c r="O5337" i="1"/>
  <c r="O6179" i="1"/>
  <c r="O1965" i="1"/>
  <c r="O4493" i="1"/>
  <c r="O7031" i="1"/>
  <c r="O9" i="1"/>
  <c r="O6180" i="1"/>
  <c r="O687" i="1"/>
  <c r="O3686" i="1"/>
  <c r="O4071" i="1"/>
  <c r="O1966" i="1"/>
  <c r="O7032" i="1"/>
  <c r="O4072" i="1"/>
  <c r="O2406" i="1"/>
  <c r="O1131" i="1"/>
  <c r="O1540" i="1"/>
  <c r="O4073" i="1"/>
  <c r="O5766" i="1"/>
  <c r="O6620" i="1"/>
  <c r="O7033" i="1"/>
  <c r="O7450" i="1"/>
  <c r="O8634" i="1"/>
  <c r="O688" i="1"/>
  <c r="O1132" i="1"/>
  <c r="O4902" i="1"/>
  <c r="O2816" i="1"/>
  <c r="O10" i="1"/>
  <c r="O6621" i="1"/>
  <c r="O689" i="1"/>
  <c r="O4903" i="1"/>
  <c r="O8635" i="1"/>
  <c r="O11" i="1"/>
  <c r="O1967" i="1"/>
  <c r="O5338" i="1"/>
  <c r="O3687" i="1"/>
  <c r="O9847" i="1"/>
  <c r="O6181" i="1"/>
  <c r="O8636" i="1"/>
  <c r="O8998" i="1"/>
  <c r="O5767" i="1"/>
  <c r="O12" i="1"/>
  <c r="O2407" i="1"/>
  <c r="O4494" i="1"/>
  <c r="O6622" i="1"/>
  <c r="O8233" i="1"/>
  <c r="O6623" i="1"/>
  <c r="O1968" i="1"/>
  <c r="O8999" i="1"/>
  <c r="O7831" i="1"/>
  <c r="O1541" i="1"/>
  <c r="O1133" i="1"/>
  <c r="O4074" i="1"/>
  <c r="O1134" i="1"/>
  <c r="O9446" i="1"/>
  <c r="O5768" i="1"/>
  <c r="O8234" i="1"/>
  <c r="O4075" i="1"/>
  <c r="O13" i="1"/>
  <c r="O7832" i="1"/>
  <c r="O1542" i="1"/>
  <c r="O7034" i="1"/>
  <c r="O1135" i="1"/>
  <c r="O8235" i="1"/>
  <c r="O3688" i="1"/>
  <c r="O9447" i="1"/>
  <c r="O2408" i="1"/>
  <c r="O4495" i="1"/>
  <c r="O4076" i="1"/>
  <c r="O1969" i="1"/>
  <c r="O284" i="1"/>
  <c r="O1136" i="1"/>
  <c r="O9448" i="1"/>
  <c r="O5339" i="1"/>
  <c r="O3211" i="1"/>
  <c r="O7035" i="1"/>
  <c r="O4496" i="1"/>
  <c r="O4497" i="1"/>
  <c r="O285" i="1"/>
  <c r="O4498" i="1"/>
  <c r="O7036" i="1"/>
  <c r="O5769" i="1"/>
  <c r="O14" i="1"/>
  <c r="O4904" i="1"/>
  <c r="O4499" i="1"/>
  <c r="O5770" i="1"/>
  <c r="O1543" i="1"/>
  <c r="O2409" i="1"/>
  <c r="O4077" i="1"/>
  <c r="O9449" i="1"/>
  <c r="O7037" i="1"/>
  <c r="O7451" i="1"/>
  <c r="O2817" i="1"/>
  <c r="O9848" i="1"/>
  <c r="O15" i="1"/>
  <c r="O4078" i="1"/>
  <c r="O9450" i="1"/>
  <c r="O6182" i="1"/>
  <c r="O5340" i="1"/>
  <c r="O6183" i="1"/>
  <c r="O1137" i="1"/>
  <c r="O4079" i="1"/>
  <c r="O2410" i="1"/>
  <c r="O3689" i="1"/>
  <c r="O6184" i="1"/>
  <c r="O4080" i="1"/>
  <c r="O5771" i="1"/>
  <c r="O1544" i="1"/>
  <c r="O6624" i="1"/>
  <c r="O7452" i="1"/>
  <c r="O3212" i="1"/>
  <c r="O9000" i="1"/>
  <c r="O4081" i="1"/>
  <c r="O4905" i="1"/>
  <c r="O7038" i="1"/>
  <c r="O2818" i="1"/>
  <c r="O1545" i="1"/>
  <c r="O4082" i="1"/>
  <c r="O2411" i="1"/>
  <c r="O6185" i="1"/>
  <c r="O4906" i="1"/>
  <c r="O9451" i="1"/>
  <c r="O9001" i="1"/>
  <c r="O2412" i="1"/>
  <c r="O3213" i="1"/>
  <c r="O1138" i="1"/>
  <c r="O690" i="1"/>
  <c r="O16" i="1"/>
  <c r="O4500" i="1"/>
  <c r="O9002" i="1"/>
  <c r="O9452" i="1"/>
  <c r="O9003" i="1"/>
  <c r="O7039" i="1"/>
  <c r="O3214" i="1"/>
  <c r="O5341" i="1"/>
  <c r="O7833" i="1"/>
  <c r="O5772" i="1"/>
  <c r="O7453" i="1"/>
  <c r="O3215" i="1"/>
  <c r="O6186" i="1"/>
  <c r="O8637" i="1"/>
  <c r="O7834" i="1"/>
  <c r="O2819" i="1"/>
  <c r="O5342" i="1"/>
  <c r="O3690" i="1"/>
  <c r="O7454" i="1"/>
  <c r="O17" i="1"/>
  <c r="O8236" i="1"/>
  <c r="O1546" i="1"/>
  <c r="O6187" i="1"/>
  <c r="O8237" i="1"/>
  <c r="O9849" i="1"/>
  <c r="O9004" i="1"/>
  <c r="O4083" i="1"/>
  <c r="O8638" i="1"/>
  <c r="O4907" i="1"/>
  <c r="O4501" i="1"/>
  <c r="O8639" i="1"/>
  <c r="O286" i="1"/>
  <c r="O18" i="1"/>
  <c r="O2820" i="1"/>
  <c r="O19" i="1"/>
  <c r="O6625" i="1"/>
  <c r="O3216" i="1"/>
  <c r="O1139" i="1"/>
  <c r="O1970" i="1"/>
  <c r="O1140" i="1"/>
  <c r="O1141" i="1"/>
  <c r="O5773" i="1"/>
  <c r="O7040" i="1"/>
  <c r="O5774" i="1"/>
  <c r="O7041" i="1"/>
  <c r="O20" i="1"/>
  <c r="O1142" i="1"/>
  <c r="O4908" i="1"/>
  <c r="O4084" i="1"/>
  <c r="O4502" i="1"/>
  <c r="O4909" i="1"/>
  <c r="O4503" i="1"/>
  <c r="O4504" i="1"/>
  <c r="O287" i="1"/>
  <c r="O7455" i="1"/>
  <c r="O9005" i="1"/>
  <c r="O3691" i="1"/>
  <c r="O1143" i="1"/>
  <c r="O1971" i="1"/>
  <c r="O4505" i="1"/>
  <c r="O7042" i="1"/>
  <c r="O7835" i="1"/>
  <c r="O4085" i="1"/>
  <c r="O4506" i="1"/>
  <c r="O1972" i="1"/>
  <c r="O6188" i="1"/>
  <c r="O2821" i="1"/>
  <c r="O4910" i="1"/>
  <c r="O7456" i="1"/>
  <c r="O5775" i="1"/>
  <c r="O5343" i="1"/>
  <c r="O3217" i="1"/>
  <c r="O1144" i="1"/>
  <c r="O8640" i="1"/>
  <c r="O4086" i="1"/>
  <c r="O4087" i="1"/>
  <c r="O691" i="1"/>
  <c r="O6189" i="1"/>
  <c r="O2413" i="1"/>
  <c r="O5344" i="1"/>
  <c r="O288" i="1"/>
  <c r="O7836" i="1"/>
  <c r="O692" i="1"/>
  <c r="O4507" i="1"/>
  <c r="O8238" i="1"/>
  <c r="O2822" i="1"/>
  <c r="O4088" i="1"/>
  <c r="O4089" i="1"/>
  <c r="O2414" i="1"/>
  <c r="O4090" i="1"/>
  <c r="O1547" i="1"/>
  <c r="O4091" i="1"/>
  <c r="O9850" i="1"/>
  <c r="O693" i="1"/>
  <c r="O6626" i="1"/>
  <c r="O8239" i="1"/>
  <c r="O7043" i="1"/>
  <c r="O289" i="1"/>
  <c r="O4911" i="1"/>
  <c r="O3218" i="1"/>
  <c r="O3219" i="1"/>
  <c r="O1973" i="1"/>
  <c r="O9453" i="1"/>
  <c r="O7044" i="1"/>
  <c r="O5345" i="1"/>
  <c r="O2415" i="1"/>
  <c r="O8240" i="1"/>
  <c r="O4508" i="1"/>
  <c r="O1974" i="1"/>
  <c r="O694" i="1"/>
  <c r="O9454" i="1"/>
  <c r="O3220" i="1"/>
  <c r="O9851" i="1"/>
  <c r="O5346" i="1"/>
  <c r="O4912" i="1"/>
  <c r="O8241" i="1"/>
  <c r="O8242" i="1"/>
  <c r="O4509" i="1"/>
  <c r="O1145" i="1"/>
  <c r="O6190" i="1"/>
  <c r="O1975" i="1"/>
  <c r="O2823" i="1"/>
  <c r="O3221" i="1"/>
  <c r="O6191" i="1"/>
  <c r="O1976" i="1"/>
  <c r="O1146" i="1"/>
  <c r="O21" i="1"/>
  <c r="O7045" i="1"/>
  <c r="O8641" i="1"/>
  <c r="O5776" i="1"/>
  <c r="O8642" i="1"/>
  <c r="O8243" i="1"/>
  <c r="O1977" i="1"/>
  <c r="O9852" i="1"/>
  <c r="O3222" i="1"/>
  <c r="O290" i="1"/>
  <c r="O1978" i="1"/>
  <c r="O5347" i="1"/>
  <c r="O1548" i="1"/>
  <c r="O4913" i="1"/>
  <c r="O1979" i="1"/>
  <c r="O1147" i="1"/>
  <c r="O5348" i="1"/>
  <c r="O3692" i="1"/>
  <c r="O7837" i="1"/>
  <c r="O5777" i="1"/>
  <c r="O6192" i="1"/>
  <c r="O7838" i="1"/>
  <c r="O3223" i="1"/>
  <c r="O8643" i="1"/>
  <c r="O6627" i="1"/>
  <c r="O3693" i="1"/>
  <c r="O7839" i="1"/>
  <c r="O9006" i="1"/>
  <c r="O22" i="1"/>
  <c r="O8644" i="1"/>
  <c r="O7457" i="1"/>
  <c r="O6628" i="1"/>
  <c r="O3224" i="1"/>
  <c r="O6629" i="1"/>
  <c r="O4914" i="1"/>
  <c r="O3694" i="1"/>
  <c r="O6630" i="1"/>
  <c r="O9853" i="1"/>
  <c r="O4915" i="1"/>
  <c r="O3225" i="1"/>
  <c r="O3695" i="1"/>
  <c r="O9007" i="1"/>
  <c r="O23" i="1"/>
  <c r="O1980" i="1"/>
  <c r="O291" i="1"/>
  <c r="O4092" i="1"/>
  <c r="O292" i="1"/>
  <c r="O2416" i="1"/>
  <c r="O5349" i="1"/>
  <c r="O8645" i="1"/>
  <c r="O4093" i="1"/>
  <c r="O1981" i="1"/>
  <c r="O4916" i="1"/>
  <c r="O6193" i="1"/>
  <c r="O7840" i="1"/>
  <c r="O3226" i="1"/>
  <c r="O2824" i="1"/>
  <c r="O1982" i="1"/>
  <c r="O1983" i="1"/>
  <c r="O293" i="1"/>
  <c r="O1148" i="1"/>
  <c r="O5350" i="1"/>
  <c r="O6194" i="1"/>
  <c r="O4510" i="1"/>
  <c r="O695" i="1"/>
  <c r="O8646" i="1"/>
  <c r="O1149" i="1"/>
  <c r="O8647" i="1"/>
  <c r="O5351" i="1"/>
  <c r="O3696" i="1"/>
  <c r="O9008" i="1"/>
  <c r="O3697" i="1"/>
  <c r="O294" i="1"/>
  <c r="O4917" i="1"/>
  <c r="O9455" i="1"/>
  <c r="O8244" i="1"/>
  <c r="O696" i="1"/>
  <c r="O8245" i="1"/>
  <c r="O3698" i="1"/>
  <c r="O7841" i="1"/>
  <c r="O9456" i="1"/>
  <c r="O24" i="1"/>
  <c r="O4094" i="1"/>
  <c r="O697" i="1"/>
  <c r="O1549" i="1"/>
  <c r="O7842" i="1"/>
  <c r="O4095" i="1"/>
  <c r="O4511" i="1"/>
  <c r="O3699" i="1"/>
  <c r="O698" i="1"/>
  <c r="O5352" i="1"/>
  <c r="O5778" i="1"/>
  <c r="O2825" i="1"/>
  <c r="O3700" i="1"/>
  <c r="O3227" i="1"/>
  <c r="O6195" i="1"/>
  <c r="O4096" i="1"/>
  <c r="O8648" i="1"/>
  <c r="O6196" i="1"/>
  <c r="O6197" i="1"/>
  <c r="O6631" i="1"/>
  <c r="O4097" i="1"/>
  <c r="O7046" i="1"/>
  <c r="O7458" i="1"/>
  <c r="O4918" i="1"/>
  <c r="O2417" i="1"/>
  <c r="O2418" i="1"/>
  <c r="O6632" i="1"/>
  <c r="O1550" i="1"/>
  <c r="O9009" i="1"/>
  <c r="O6198" i="1"/>
  <c r="O3701" i="1"/>
  <c r="O4512" i="1"/>
  <c r="O8649" i="1"/>
  <c r="O9010" i="1"/>
  <c r="O3228" i="1"/>
  <c r="O7843" i="1"/>
  <c r="O9011" i="1"/>
  <c r="O2826" i="1"/>
  <c r="O6199" i="1"/>
  <c r="O4513" i="1"/>
  <c r="O295" i="1"/>
  <c r="O7047" i="1"/>
  <c r="O9457" i="1"/>
  <c r="O6200" i="1"/>
  <c r="O6633" i="1"/>
  <c r="O6634" i="1"/>
  <c r="O9854" i="1"/>
  <c r="O1984" i="1"/>
  <c r="O9012" i="1"/>
  <c r="O9013" i="1"/>
  <c r="O8650" i="1"/>
  <c r="O2827" i="1"/>
  <c r="O6201" i="1"/>
  <c r="O2828" i="1"/>
  <c r="O2419" i="1"/>
  <c r="O25" i="1"/>
  <c r="O296" i="1"/>
  <c r="O1551" i="1"/>
  <c r="O8246" i="1"/>
  <c r="O297" i="1"/>
  <c r="O2829" i="1"/>
  <c r="O2830" i="1"/>
  <c r="O4514" i="1"/>
  <c r="O8651" i="1"/>
  <c r="O2831" i="1"/>
  <c r="O1552" i="1"/>
  <c r="O6635" i="1"/>
  <c r="O1150" i="1"/>
  <c r="O3702" i="1"/>
  <c r="O1553" i="1"/>
  <c r="O1985" i="1"/>
  <c r="O1986" i="1"/>
  <c r="O2832" i="1"/>
  <c r="O4515" i="1"/>
  <c r="O6202" i="1"/>
  <c r="O2833" i="1"/>
  <c r="O298" i="1"/>
  <c r="O7459" i="1"/>
  <c r="O4098" i="1"/>
  <c r="O3703" i="1"/>
  <c r="O299" i="1"/>
  <c r="O2834" i="1"/>
  <c r="O7844" i="1"/>
  <c r="O9855" i="1"/>
  <c r="O5779" i="1"/>
  <c r="O2835" i="1"/>
  <c r="O1987" i="1"/>
  <c r="O1988" i="1"/>
  <c r="O6636" i="1"/>
  <c r="O4099" i="1"/>
  <c r="O4516" i="1"/>
  <c r="O5780" i="1"/>
  <c r="O1989" i="1"/>
  <c r="O4100" i="1"/>
  <c r="O5781" i="1"/>
  <c r="O4919" i="1"/>
  <c r="O3229" i="1"/>
  <c r="O9014" i="1"/>
  <c r="O300" i="1"/>
  <c r="O7845" i="1"/>
  <c r="O4517" i="1"/>
  <c r="O4518" i="1"/>
  <c r="O1554" i="1"/>
  <c r="O2420" i="1"/>
  <c r="O2421" i="1"/>
  <c r="O7846" i="1"/>
  <c r="O1990" i="1"/>
  <c r="O3230" i="1"/>
  <c r="O9458" i="1"/>
  <c r="O5782" i="1"/>
  <c r="O2836" i="1"/>
  <c r="O7048" i="1"/>
  <c r="O5353" i="1"/>
  <c r="O699" i="1"/>
  <c r="O4519" i="1"/>
  <c r="O9856" i="1"/>
  <c r="O5354" i="1"/>
  <c r="O4520" i="1"/>
  <c r="O301" i="1"/>
  <c r="O8652" i="1"/>
  <c r="O9015" i="1"/>
  <c r="O6203" i="1"/>
  <c r="O9016" i="1"/>
  <c r="O6637" i="1"/>
  <c r="O9017" i="1"/>
  <c r="O1151" i="1"/>
  <c r="O6638" i="1"/>
  <c r="O4101" i="1"/>
  <c r="O5783" i="1"/>
  <c r="O5355" i="1"/>
  <c r="O302" i="1"/>
  <c r="O1991" i="1"/>
  <c r="O7049" i="1"/>
  <c r="O5784" i="1"/>
  <c r="O4102" i="1"/>
  <c r="O7050" i="1"/>
  <c r="O6639" i="1"/>
  <c r="O7847" i="1"/>
  <c r="O8653" i="1"/>
  <c r="O700" i="1"/>
  <c r="O303" i="1"/>
  <c r="O8247" i="1"/>
  <c r="O5356" i="1"/>
  <c r="O26" i="1"/>
  <c r="O6204" i="1"/>
  <c r="O4103" i="1"/>
  <c r="O3704" i="1"/>
  <c r="O3705" i="1"/>
  <c r="O1152" i="1"/>
  <c r="O7460" i="1"/>
  <c r="O3231" i="1"/>
  <c r="O7461" i="1"/>
  <c r="O5357" i="1"/>
  <c r="O4104" i="1"/>
  <c r="O7462" i="1"/>
  <c r="O1555" i="1"/>
  <c r="O1556" i="1"/>
  <c r="O3232" i="1"/>
  <c r="O5785" i="1"/>
  <c r="O9018" i="1"/>
  <c r="O1557" i="1"/>
  <c r="O27" i="1"/>
  <c r="O4920" i="1"/>
  <c r="O4921" i="1"/>
  <c r="O8654" i="1"/>
  <c r="O2837" i="1"/>
  <c r="O9857" i="1"/>
  <c r="O8248" i="1"/>
  <c r="O6205" i="1"/>
  <c r="O1558" i="1"/>
  <c r="O1559" i="1"/>
  <c r="O5786" i="1"/>
  <c r="O4521" i="1"/>
  <c r="O28" i="1"/>
  <c r="O2838" i="1"/>
  <c r="O5787" i="1"/>
  <c r="O4522" i="1"/>
  <c r="O2839" i="1"/>
  <c r="O8249" i="1"/>
  <c r="O5788" i="1"/>
  <c r="O5789" i="1"/>
  <c r="O7463" i="1"/>
  <c r="O4105" i="1"/>
  <c r="O4922" i="1"/>
  <c r="O9019" i="1"/>
  <c r="O6640" i="1"/>
  <c r="O701" i="1"/>
  <c r="O9020" i="1"/>
  <c r="O6641" i="1"/>
  <c r="O8250" i="1"/>
  <c r="O8251" i="1"/>
  <c r="O1560" i="1"/>
  <c r="O29" i="1"/>
  <c r="O4523" i="1"/>
  <c r="O2840" i="1"/>
  <c r="O1561" i="1"/>
  <c r="O4923" i="1"/>
  <c r="O6642" i="1"/>
  <c r="O6643" i="1"/>
  <c r="O7051" i="1"/>
  <c r="O4106" i="1"/>
  <c r="O7052" i="1"/>
  <c r="O304" i="1"/>
  <c r="O6644" i="1"/>
  <c r="O3706" i="1"/>
  <c r="O4524" i="1"/>
  <c r="O3707" i="1"/>
  <c r="O8252" i="1"/>
  <c r="O6206" i="1"/>
  <c r="O305" i="1"/>
  <c r="O5358" i="1"/>
  <c r="O7464" i="1"/>
  <c r="O2422" i="1"/>
  <c r="O7053" i="1"/>
  <c r="O6207" i="1"/>
  <c r="O4107" i="1"/>
  <c r="O7054" i="1"/>
  <c r="O2841" i="1"/>
  <c r="O30" i="1"/>
  <c r="O4924" i="1"/>
  <c r="O9459" i="1"/>
  <c r="O9460" i="1"/>
  <c r="O8253" i="1"/>
  <c r="O4925" i="1"/>
  <c r="O5359" i="1"/>
  <c r="O2842" i="1"/>
  <c r="O3708" i="1"/>
  <c r="O2843" i="1"/>
  <c r="O4926" i="1"/>
  <c r="O9461" i="1"/>
  <c r="O306" i="1"/>
  <c r="O1562" i="1"/>
  <c r="O6645" i="1"/>
  <c r="O7055" i="1"/>
  <c r="O7848" i="1"/>
  <c r="O3709" i="1"/>
  <c r="O7849" i="1"/>
  <c r="O6208" i="1"/>
  <c r="O6209" i="1"/>
  <c r="O4108" i="1"/>
  <c r="O2844" i="1"/>
  <c r="O5790" i="1"/>
  <c r="O6210" i="1"/>
  <c r="O31" i="1"/>
  <c r="O8655" i="1"/>
  <c r="O9021" i="1"/>
  <c r="O32" i="1"/>
  <c r="O1153" i="1"/>
  <c r="O4525" i="1"/>
  <c r="O8254" i="1"/>
  <c r="O2845" i="1"/>
  <c r="O4526" i="1"/>
  <c r="O4527" i="1"/>
  <c r="O7465" i="1"/>
  <c r="O702" i="1"/>
  <c r="O6646" i="1"/>
  <c r="O4528" i="1"/>
  <c r="O7466" i="1"/>
  <c r="O1154" i="1"/>
  <c r="O3233" i="1"/>
  <c r="O2423" i="1"/>
  <c r="O5791" i="1"/>
  <c r="O9022" i="1"/>
  <c r="O9462" i="1"/>
  <c r="O1155" i="1"/>
  <c r="O7056" i="1"/>
  <c r="O1156" i="1"/>
  <c r="O1992" i="1"/>
  <c r="O9023" i="1"/>
  <c r="O2424" i="1"/>
  <c r="O1563" i="1"/>
  <c r="O8656" i="1"/>
  <c r="O8255" i="1"/>
  <c r="O6647" i="1"/>
  <c r="O4109" i="1"/>
  <c r="O1993" i="1"/>
  <c r="O2846" i="1"/>
  <c r="O5792" i="1"/>
  <c r="O9024" i="1"/>
  <c r="O4927" i="1"/>
  <c r="O307" i="1"/>
  <c r="O9463" i="1"/>
  <c r="O4529" i="1"/>
  <c r="O1564" i="1"/>
  <c r="O4928" i="1"/>
  <c r="O1157" i="1"/>
  <c r="O4929" i="1"/>
  <c r="O2847" i="1"/>
  <c r="O2848" i="1"/>
  <c r="O33" i="1"/>
  <c r="O9464" i="1"/>
  <c r="O6648" i="1"/>
  <c r="O4110" i="1"/>
  <c r="O1994" i="1"/>
  <c r="O1158" i="1"/>
  <c r="O2849" i="1"/>
  <c r="O7057" i="1"/>
  <c r="O8256" i="1"/>
  <c r="O1159" i="1"/>
  <c r="O1565" i="1"/>
  <c r="O34" i="1"/>
  <c r="O4930" i="1"/>
  <c r="O7058" i="1"/>
  <c r="O4111" i="1"/>
  <c r="O6649" i="1"/>
  <c r="O4931" i="1"/>
  <c r="O6211" i="1"/>
  <c r="O308" i="1"/>
  <c r="O3710" i="1"/>
  <c r="O1160" i="1"/>
  <c r="O4932" i="1"/>
  <c r="O3711" i="1"/>
  <c r="O6212" i="1"/>
  <c r="O1995" i="1"/>
  <c r="O9465" i="1"/>
  <c r="O9466" i="1"/>
  <c r="O7850" i="1"/>
  <c r="O9467" i="1"/>
  <c r="O5360" i="1"/>
  <c r="O7467" i="1"/>
  <c r="O7851" i="1"/>
  <c r="O2850" i="1"/>
  <c r="O1996" i="1"/>
  <c r="O1161" i="1"/>
  <c r="O5361" i="1"/>
  <c r="O5793" i="1"/>
  <c r="O4933" i="1"/>
  <c r="O5794" i="1"/>
  <c r="O703" i="1"/>
  <c r="O3234" i="1"/>
  <c r="O1566" i="1"/>
  <c r="O1997" i="1"/>
  <c r="O704" i="1"/>
  <c r="O3712" i="1"/>
  <c r="O3235" i="1"/>
  <c r="O5362" i="1"/>
  <c r="O9858" i="1"/>
  <c r="O8257" i="1"/>
  <c r="O3236" i="1"/>
  <c r="O1998" i="1"/>
  <c r="O9468" i="1"/>
  <c r="O7852" i="1"/>
  <c r="O5795" i="1"/>
  <c r="O6650" i="1"/>
  <c r="O3237" i="1"/>
  <c r="O4530" i="1"/>
  <c r="O9469" i="1"/>
  <c r="O309" i="1"/>
  <c r="O3238" i="1"/>
  <c r="O7059" i="1"/>
  <c r="O5796" i="1"/>
  <c r="O310" i="1"/>
  <c r="O1567" i="1"/>
  <c r="O311" i="1"/>
  <c r="O4934" i="1"/>
  <c r="O7060" i="1"/>
  <c r="O312" i="1"/>
  <c r="O5797" i="1"/>
  <c r="O2851" i="1"/>
  <c r="O4531" i="1"/>
  <c r="O7061" i="1"/>
  <c r="O9859" i="1"/>
  <c r="O3239" i="1"/>
  <c r="O4935" i="1"/>
  <c r="O313" i="1"/>
  <c r="O4112" i="1"/>
  <c r="O8258" i="1"/>
  <c r="O4532" i="1"/>
  <c r="O314" i="1"/>
  <c r="O8657" i="1"/>
  <c r="O3713" i="1"/>
  <c r="O7468" i="1"/>
  <c r="O705" i="1"/>
  <c r="O4936" i="1"/>
  <c r="O7469" i="1"/>
  <c r="O5363" i="1"/>
  <c r="O7853" i="1"/>
  <c r="O6651" i="1"/>
  <c r="O5798" i="1"/>
  <c r="O1999" i="1"/>
  <c r="O4113" i="1"/>
  <c r="O7062" i="1"/>
  <c r="O9860" i="1"/>
  <c r="O4937" i="1"/>
  <c r="O7063" i="1"/>
  <c r="O8259" i="1"/>
  <c r="O3714" i="1"/>
  <c r="O6652" i="1"/>
  <c r="O4114" i="1"/>
  <c r="O7064" i="1"/>
  <c r="O2852" i="1"/>
  <c r="O3240" i="1"/>
  <c r="O3241" i="1"/>
  <c r="O1568" i="1"/>
  <c r="O2000" i="1"/>
  <c r="O2853" i="1"/>
  <c r="O5799" i="1"/>
  <c r="O5800" i="1"/>
  <c r="O4938" i="1"/>
  <c r="O7470" i="1"/>
  <c r="O2425" i="1"/>
  <c r="O9025" i="1"/>
  <c r="O1569" i="1"/>
  <c r="O4533" i="1"/>
  <c r="O5801" i="1"/>
  <c r="O1570" i="1"/>
  <c r="O5802" i="1"/>
  <c r="O4534" i="1"/>
  <c r="O4939" i="1"/>
  <c r="O315" i="1"/>
  <c r="O2001" i="1"/>
  <c r="O6213" i="1"/>
  <c r="O7854" i="1"/>
  <c r="O706" i="1"/>
  <c r="O7855" i="1"/>
  <c r="O2854" i="1"/>
  <c r="O8658" i="1"/>
  <c r="O2002" i="1"/>
  <c r="O2426" i="1"/>
  <c r="O4940" i="1"/>
  <c r="O5364" i="1"/>
  <c r="O2003" i="1"/>
  <c r="O7856" i="1"/>
  <c r="O4535" i="1"/>
  <c r="O9026" i="1"/>
  <c r="O6214" i="1"/>
  <c r="O4115" i="1"/>
  <c r="O8260" i="1"/>
  <c r="O6653" i="1"/>
  <c r="O1162" i="1"/>
  <c r="O4116" i="1"/>
  <c r="O707" i="1"/>
  <c r="O8261" i="1"/>
  <c r="O6215" i="1"/>
  <c r="O9470" i="1"/>
  <c r="O7471" i="1"/>
  <c r="O9471" i="1"/>
  <c r="O5365" i="1"/>
  <c r="O3715" i="1"/>
  <c r="O8659" i="1"/>
  <c r="O9472" i="1"/>
  <c r="O5803" i="1"/>
  <c r="O4941" i="1"/>
  <c r="O5804" i="1"/>
  <c r="O316" i="1"/>
  <c r="O4117" i="1"/>
  <c r="O3242" i="1"/>
  <c r="O2427" i="1"/>
  <c r="O1571" i="1"/>
  <c r="O9861" i="1"/>
  <c r="O4536" i="1"/>
  <c r="O7857" i="1"/>
  <c r="O6654" i="1"/>
  <c r="O7065" i="1"/>
  <c r="O7066" i="1"/>
  <c r="O6655" i="1"/>
  <c r="O8660" i="1"/>
  <c r="O1163" i="1"/>
  <c r="O708" i="1"/>
  <c r="O2855" i="1"/>
  <c r="O2004" i="1"/>
  <c r="O3716" i="1"/>
  <c r="O7067" i="1"/>
  <c r="O1572" i="1"/>
  <c r="O5366" i="1"/>
  <c r="O7068" i="1"/>
  <c r="O4118" i="1"/>
  <c r="O7472" i="1"/>
  <c r="O9027" i="1"/>
  <c r="O6656" i="1"/>
  <c r="O9028" i="1"/>
  <c r="O4942" i="1"/>
  <c r="O3243" i="1"/>
  <c r="O6657" i="1"/>
  <c r="O1164" i="1"/>
  <c r="O6216" i="1"/>
  <c r="O3244" i="1"/>
  <c r="O2856" i="1"/>
  <c r="O5367" i="1"/>
  <c r="O2005" i="1"/>
  <c r="O6217" i="1"/>
  <c r="O7858" i="1"/>
  <c r="O3717" i="1"/>
  <c r="O1573" i="1"/>
  <c r="O9029" i="1"/>
  <c r="O4943" i="1"/>
  <c r="O4119" i="1"/>
  <c r="O5805" i="1"/>
  <c r="O709" i="1"/>
  <c r="O5368" i="1"/>
  <c r="O3245" i="1"/>
  <c r="O2006" i="1"/>
  <c r="O4944" i="1"/>
  <c r="O3246" i="1"/>
  <c r="O2007" i="1"/>
  <c r="O6218" i="1"/>
  <c r="O4120" i="1"/>
  <c r="O9862" i="1"/>
  <c r="O4121" i="1"/>
  <c r="O2857" i="1"/>
  <c r="O9473" i="1"/>
  <c r="O9030" i="1"/>
  <c r="O2008" i="1"/>
  <c r="O6658" i="1"/>
  <c r="O5369" i="1"/>
  <c r="O6219" i="1"/>
  <c r="O5370" i="1"/>
  <c r="O4122" i="1"/>
  <c r="O2858" i="1"/>
  <c r="O4537" i="1"/>
  <c r="O3247" i="1"/>
  <c r="O8661" i="1"/>
  <c r="O4123" i="1"/>
  <c r="O5371" i="1"/>
  <c r="O4945" i="1"/>
  <c r="O2428" i="1"/>
  <c r="O6659" i="1"/>
  <c r="O2009" i="1"/>
  <c r="O4538" i="1"/>
  <c r="O1165" i="1"/>
  <c r="O2859" i="1"/>
  <c r="O3718" i="1"/>
  <c r="O5806" i="1"/>
  <c r="O9474" i="1"/>
  <c r="O3248" i="1"/>
  <c r="O2010" i="1"/>
  <c r="O2860" i="1"/>
  <c r="O4946" i="1"/>
  <c r="O9475" i="1"/>
  <c r="O1574" i="1"/>
  <c r="O7473" i="1"/>
  <c r="O2011" i="1"/>
  <c r="O3249" i="1"/>
  <c r="O1166" i="1"/>
  <c r="O1167" i="1"/>
  <c r="O7069" i="1"/>
  <c r="O3719" i="1"/>
  <c r="O7070" i="1"/>
  <c r="O7071" i="1"/>
  <c r="O6220" i="1"/>
  <c r="O4124" i="1"/>
  <c r="O1168" i="1"/>
  <c r="O3250" i="1"/>
  <c r="O2861" i="1"/>
  <c r="O6660" i="1"/>
  <c r="O317" i="1"/>
  <c r="O8262" i="1"/>
  <c r="O2429" i="1"/>
  <c r="O4125" i="1"/>
  <c r="O2430" i="1"/>
  <c r="O6221" i="1"/>
  <c r="O7859" i="1"/>
  <c r="O8662" i="1"/>
  <c r="O8263" i="1"/>
  <c r="O4947" i="1"/>
  <c r="O1169" i="1"/>
  <c r="O710" i="1"/>
  <c r="O6661" i="1"/>
  <c r="O318" i="1"/>
  <c r="O3720" i="1"/>
  <c r="O319" i="1"/>
  <c r="O8264" i="1"/>
  <c r="O2862" i="1"/>
  <c r="O2431" i="1"/>
  <c r="O2863" i="1"/>
  <c r="O3251" i="1"/>
  <c r="O3721" i="1"/>
  <c r="O5807" i="1"/>
  <c r="O1575" i="1"/>
  <c r="O6662" i="1"/>
  <c r="O8663" i="1"/>
  <c r="O2432" i="1"/>
  <c r="O2012" i="1"/>
  <c r="O9031" i="1"/>
  <c r="O9863" i="1"/>
  <c r="O9476" i="1"/>
  <c r="O9032" i="1"/>
  <c r="O2864" i="1"/>
  <c r="O4126" i="1"/>
  <c r="O2865" i="1"/>
  <c r="O6663" i="1"/>
  <c r="O6664" i="1"/>
  <c r="O3252" i="1"/>
  <c r="O6222" i="1"/>
  <c r="O9477" i="1"/>
  <c r="O35" i="1"/>
  <c r="O36" i="1"/>
  <c r="O7072" i="1"/>
  <c r="O8664" i="1"/>
  <c r="O4127" i="1"/>
  <c r="O9478" i="1"/>
  <c r="O9033" i="1"/>
  <c r="O9479" i="1"/>
  <c r="O9034" i="1"/>
  <c r="O1170" i="1"/>
  <c r="O2013" i="1"/>
  <c r="O3253" i="1"/>
  <c r="O4539" i="1"/>
  <c r="O1171" i="1"/>
  <c r="O37" i="1"/>
  <c r="O320" i="1"/>
  <c r="O3254" i="1"/>
  <c r="O5372" i="1"/>
  <c r="O2014" i="1"/>
  <c r="O6665" i="1"/>
  <c r="O711" i="1"/>
  <c r="O5373" i="1"/>
  <c r="O7860" i="1"/>
  <c r="O2433" i="1"/>
  <c r="O2866" i="1"/>
  <c r="O321" i="1"/>
  <c r="O712" i="1"/>
  <c r="O7474" i="1"/>
  <c r="O6223" i="1"/>
  <c r="O7861" i="1"/>
  <c r="O9864" i="1"/>
  <c r="O3722" i="1"/>
  <c r="O8665" i="1"/>
  <c r="O9035" i="1"/>
  <c r="O2434" i="1"/>
  <c r="O5808" i="1"/>
  <c r="O1576" i="1"/>
  <c r="O322" i="1"/>
  <c r="O4948" i="1"/>
  <c r="O7073" i="1"/>
  <c r="O2435" i="1"/>
  <c r="O7074" i="1"/>
  <c r="O1577" i="1"/>
  <c r="O4949" i="1"/>
  <c r="O323" i="1"/>
  <c r="O2015" i="1"/>
  <c r="O3723" i="1"/>
  <c r="O6666" i="1"/>
  <c r="O8666" i="1"/>
  <c r="O4128" i="1"/>
  <c r="O9036" i="1"/>
  <c r="O1172" i="1"/>
  <c r="O3724" i="1"/>
  <c r="O5809" i="1"/>
  <c r="O5374" i="1"/>
  <c r="O1578" i="1"/>
  <c r="O8265" i="1"/>
  <c r="O4540" i="1"/>
  <c r="O7475" i="1"/>
  <c r="O6224" i="1"/>
  <c r="O4129" i="1"/>
  <c r="O4950" i="1"/>
  <c r="O8667" i="1"/>
  <c r="O8266" i="1"/>
  <c r="O4951" i="1"/>
  <c r="O5810" i="1"/>
  <c r="O2016" i="1"/>
  <c r="O6225" i="1"/>
  <c r="O5375" i="1"/>
  <c r="O2017" i="1"/>
  <c r="O6667" i="1"/>
  <c r="O7476" i="1"/>
  <c r="O8668" i="1"/>
  <c r="O7477" i="1"/>
  <c r="O713" i="1"/>
  <c r="O4541" i="1"/>
  <c r="O8267" i="1"/>
  <c r="O5376" i="1"/>
  <c r="O4130" i="1"/>
  <c r="O714" i="1"/>
  <c r="O3725" i="1"/>
  <c r="O715" i="1"/>
  <c r="O6668" i="1"/>
  <c r="O4952" i="1"/>
  <c r="O9480" i="1"/>
  <c r="O1173" i="1"/>
  <c r="O2018" i="1"/>
  <c r="O4953" i="1"/>
  <c r="O2436" i="1"/>
  <c r="O6226" i="1"/>
  <c r="O6669" i="1"/>
  <c r="O6227" i="1"/>
  <c r="O2019" i="1"/>
  <c r="O6228" i="1"/>
  <c r="O2020" i="1"/>
  <c r="O4131" i="1"/>
  <c r="O7862" i="1"/>
  <c r="O5377" i="1"/>
  <c r="O7478" i="1"/>
  <c r="O9037" i="1"/>
  <c r="O3255" i="1"/>
  <c r="O324" i="1"/>
  <c r="O5378" i="1"/>
  <c r="O8669" i="1"/>
  <c r="O4132" i="1"/>
  <c r="O6229" i="1"/>
  <c r="O7863" i="1"/>
  <c r="O3256" i="1"/>
  <c r="O4954" i="1"/>
  <c r="O325" i="1"/>
  <c r="O9481" i="1"/>
  <c r="O716" i="1"/>
  <c r="O6230" i="1"/>
  <c r="O2867" i="1"/>
  <c r="O5811" i="1"/>
  <c r="O8268" i="1"/>
  <c r="O4542" i="1"/>
  <c r="O3257" i="1"/>
  <c r="O9038" i="1"/>
  <c r="O6670" i="1"/>
  <c r="O6671" i="1"/>
  <c r="O717" i="1"/>
  <c r="O2021" i="1"/>
  <c r="O1579" i="1"/>
  <c r="O3258" i="1"/>
  <c r="O3259" i="1"/>
  <c r="O1174" i="1"/>
  <c r="O7075" i="1"/>
  <c r="O5812" i="1"/>
  <c r="O6672" i="1"/>
  <c r="O7076" i="1"/>
  <c r="O2868" i="1"/>
  <c r="O8269" i="1"/>
  <c r="O7077" i="1"/>
  <c r="O6673" i="1"/>
  <c r="O9039" i="1"/>
  <c r="O1175" i="1"/>
  <c r="O1176" i="1"/>
  <c r="O4133" i="1"/>
  <c r="O5813" i="1"/>
  <c r="O7864" i="1"/>
  <c r="O8270" i="1"/>
  <c r="O6231" i="1"/>
  <c r="O7479" i="1"/>
  <c r="O9865" i="1"/>
  <c r="O2869" i="1"/>
  <c r="O5814" i="1"/>
  <c r="O4134" i="1"/>
  <c r="O4955" i="1"/>
  <c r="O6232" i="1"/>
  <c r="O3260" i="1"/>
  <c r="O9482" i="1"/>
  <c r="O1580" i="1"/>
  <c r="O718" i="1"/>
  <c r="O2437" i="1"/>
  <c r="O9483" i="1"/>
  <c r="O4956" i="1"/>
  <c r="O4543" i="1"/>
  <c r="O4135" i="1"/>
  <c r="O2870" i="1"/>
  <c r="O4136" i="1"/>
  <c r="O3726" i="1"/>
  <c r="O9040" i="1"/>
  <c r="O4957" i="1"/>
  <c r="O8670" i="1"/>
  <c r="O8271" i="1"/>
  <c r="O7865" i="1"/>
  <c r="O9484" i="1"/>
  <c r="O8272" i="1"/>
  <c r="O7866" i="1"/>
  <c r="O4544" i="1"/>
  <c r="O4958" i="1"/>
  <c r="O4545" i="1"/>
  <c r="O2022" i="1"/>
  <c r="O3727" i="1"/>
  <c r="O7867" i="1"/>
  <c r="O5379" i="1"/>
  <c r="O2871" i="1"/>
  <c r="O38" i="1"/>
  <c r="O4959" i="1"/>
  <c r="O719" i="1"/>
  <c r="O4137" i="1"/>
  <c r="O9041" i="1"/>
  <c r="O5380" i="1"/>
  <c r="O9485" i="1"/>
  <c r="O5815" i="1"/>
  <c r="O720" i="1"/>
  <c r="O2438" i="1"/>
  <c r="O5816" i="1"/>
  <c r="O5817" i="1"/>
  <c r="O326" i="1"/>
  <c r="O2023" i="1"/>
  <c r="O5818" i="1"/>
  <c r="O2872" i="1"/>
  <c r="O2024" i="1"/>
  <c r="O5381" i="1"/>
  <c r="O9486" i="1"/>
  <c r="O6233" i="1"/>
  <c r="O3261" i="1"/>
  <c r="O3262" i="1"/>
  <c r="O7078" i="1"/>
  <c r="O1177" i="1"/>
  <c r="O7868" i="1"/>
  <c r="O7079" i="1"/>
  <c r="O1581" i="1"/>
  <c r="O721" i="1"/>
  <c r="O3263" i="1"/>
  <c r="O7080" i="1"/>
  <c r="O2025" i="1"/>
  <c r="O5382" i="1"/>
  <c r="O1178" i="1"/>
  <c r="O1179" i="1"/>
  <c r="O722" i="1"/>
  <c r="O6234" i="1"/>
  <c r="O4960" i="1"/>
  <c r="O7480" i="1"/>
  <c r="O9487" i="1"/>
  <c r="O8671" i="1"/>
  <c r="O4546" i="1"/>
  <c r="O4547" i="1"/>
  <c r="O9042" i="1"/>
  <c r="O9043" i="1"/>
  <c r="O7481" i="1"/>
  <c r="O2026" i="1"/>
  <c r="O5383" i="1"/>
  <c r="O4961" i="1"/>
  <c r="O3728" i="1"/>
  <c r="O4962" i="1"/>
  <c r="O8672" i="1"/>
  <c r="O7482" i="1"/>
  <c r="O2439" i="1"/>
  <c r="O327" i="1"/>
  <c r="O3729" i="1"/>
  <c r="O2440" i="1"/>
  <c r="O5819" i="1"/>
  <c r="O39" i="1"/>
  <c r="O6235" i="1"/>
  <c r="O2027" i="1"/>
  <c r="O6236" i="1"/>
  <c r="O4963" i="1"/>
  <c r="O8673" i="1"/>
  <c r="O5384" i="1"/>
  <c r="O40" i="1"/>
  <c r="O1180" i="1"/>
  <c r="O723" i="1"/>
  <c r="O7869" i="1"/>
  <c r="O1582" i="1"/>
  <c r="O8273" i="1"/>
  <c r="O1181" i="1"/>
  <c r="O328" i="1"/>
  <c r="O2028" i="1"/>
  <c r="O9866" i="1"/>
  <c r="O5385" i="1"/>
  <c r="O6237" i="1"/>
  <c r="O724" i="1"/>
  <c r="O2873" i="1"/>
  <c r="O1583" i="1"/>
  <c r="O2874" i="1"/>
  <c r="O1182" i="1"/>
  <c r="O6238" i="1"/>
  <c r="O5386" i="1"/>
  <c r="O3730" i="1"/>
  <c r="O7870" i="1"/>
  <c r="O9044" i="1"/>
  <c r="O4138" i="1"/>
  <c r="O1183" i="1"/>
  <c r="O7483" i="1"/>
  <c r="O7081" i="1"/>
  <c r="O2029" i="1"/>
  <c r="O9045" i="1"/>
  <c r="O1584" i="1"/>
  <c r="O7082" i="1"/>
  <c r="O6674" i="1"/>
  <c r="O4139" i="1"/>
  <c r="O3264" i="1"/>
  <c r="O7871" i="1"/>
  <c r="O9488" i="1"/>
  <c r="O4140" i="1"/>
  <c r="O5820" i="1"/>
  <c r="O2030" i="1"/>
  <c r="O5387" i="1"/>
  <c r="O2875" i="1"/>
  <c r="O3265" i="1"/>
  <c r="O6239" i="1"/>
  <c r="O5821" i="1"/>
  <c r="O5388" i="1"/>
  <c r="O9489" i="1"/>
  <c r="O2031" i="1"/>
  <c r="O5389" i="1"/>
  <c r="O3731" i="1"/>
  <c r="O9046" i="1"/>
  <c r="O2876" i="1"/>
  <c r="O8674" i="1"/>
  <c r="O6240" i="1"/>
  <c r="O2032" i="1"/>
  <c r="O7083" i="1"/>
  <c r="O2877" i="1"/>
  <c r="O41" i="1"/>
  <c r="O5390" i="1"/>
  <c r="O9047" i="1"/>
  <c r="O725" i="1"/>
  <c r="O9490" i="1"/>
  <c r="O4141" i="1"/>
  <c r="O7872" i="1"/>
  <c r="O7484" i="1"/>
  <c r="O4548" i="1"/>
  <c r="O6241" i="1"/>
  <c r="O7873" i="1"/>
  <c r="O7874" i="1"/>
  <c r="O9491" i="1"/>
  <c r="O2033" i="1"/>
  <c r="O9867" i="1"/>
  <c r="O329" i="1"/>
  <c r="O1184" i="1"/>
  <c r="O6242" i="1"/>
  <c r="O6243" i="1"/>
  <c r="O4142" i="1"/>
  <c r="O8274" i="1"/>
  <c r="O1185" i="1"/>
  <c r="O6675" i="1"/>
  <c r="O2034" i="1"/>
  <c r="O9492" i="1"/>
  <c r="O4143" i="1"/>
  <c r="O9048" i="1"/>
  <c r="O6244" i="1"/>
  <c r="O330" i="1"/>
  <c r="O2878" i="1"/>
  <c r="O3266" i="1"/>
  <c r="O4549" i="1"/>
  <c r="O4144" i="1"/>
  <c r="O7084" i="1"/>
  <c r="O1186" i="1"/>
  <c r="O1585" i="1"/>
  <c r="O6676" i="1"/>
  <c r="O4964" i="1"/>
  <c r="O9493" i="1"/>
  <c r="O8275" i="1"/>
  <c r="O6245" i="1"/>
  <c r="O331" i="1"/>
  <c r="O5391" i="1"/>
  <c r="O1586" i="1"/>
  <c r="O8675" i="1"/>
  <c r="O7485" i="1"/>
  <c r="O726" i="1"/>
  <c r="O7085" i="1"/>
  <c r="O1587" i="1"/>
  <c r="O5392" i="1"/>
  <c r="O6246" i="1"/>
  <c r="O9494" i="1"/>
  <c r="O3267" i="1"/>
  <c r="O332" i="1"/>
  <c r="O7486" i="1"/>
  <c r="O4965" i="1"/>
  <c r="O3268" i="1"/>
  <c r="O6247" i="1"/>
  <c r="O4145" i="1"/>
  <c r="O1588" i="1"/>
  <c r="O1589" i="1"/>
  <c r="O9495" i="1"/>
  <c r="O42" i="1"/>
  <c r="O727" i="1"/>
  <c r="O1187" i="1"/>
  <c r="O4146" i="1"/>
  <c r="O7086" i="1"/>
  <c r="O728" i="1"/>
  <c r="O43" i="1"/>
  <c r="O8276" i="1"/>
  <c r="O4966" i="1"/>
  <c r="O6248" i="1"/>
  <c r="O6677" i="1"/>
  <c r="O9049" i="1"/>
  <c r="O7875" i="1"/>
  <c r="O4967" i="1"/>
  <c r="O729" i="1"/>
  <c r="O5393" i="1"/>
  <c r="O5394" i="1"/>
  <c r="O8676" i="1"/>
  <c r="O1590" i="1"/>
  <c r="O7087" i="1"/>
  <c r="O8677" i="1"/>
  <c r="O6249" i="1"/>
  <c r="O9050" i="1"/>
  <c r="O6678" i="1"/>
  <c r="O730" i="1"/>
  <c r="O1591" i="1"/>
  <c r="O7876" i="1"/>
  <c r="O3269" i="1"/>
  <c r="O9496" i="1"/>
  <c r="O3270" i="1"/>
  <c r="O4147" i="1"/>
  <c r="O4968" i="1"/>
  <c r="O2035" i="1"/>
  <c r="O2036" i="1"/>
  <c r="O1592" i="1"/>
  <c r="O8277" i="1"/>
  <c r="O9497" i="1"/>
  <c r="O5822" i="1"/>
  <c r="O6679" i="1"/>
  <c r="O7088" i="1"/>
  <c r="O7877" i="1"/>
  <c r="O6680" i="1"/>
  <c r="O3732" i="1"/>
  <c r="O1593" i="1"/>
  <c r="O8678" i="1"/>
  <c r="O6681" i="1"/>
  <c r="O44" i="1"/>
  <c r="O4969" i="1"/>
  <c r="O333" i="1"/>
  <c r="O7487" i="1"/>
  <c r="O4148" i="1"/>
  <c r="O4149" i="1"/>
  <c r="O3733" i="1"/>
  <c r="O4970" i="1"/>
  <c r="O9868" i="1"/>
  <c r="O2879" i="1"/>
  <c r="O8679" i="1"/>
  <c r="O1594" i="1"/>
  <c r="O7878" i="1"/>
  <c r="O45" i="1"/>
  <c r="O6250" i="1"/>
  <c r="O46" i="1"/>
  <c r="O5823" i="1"/>
  <c r="O3271" i="1"/>
  <c r="O8680" i="1"/>
  <c r="O2441" i="1"/>
  <c r="O2880" i="1"/>
  <c r="O6682" i="1"/>
  <c r="O3272" i="1"/>
  <c r="O2442" i="1"/>
  <c r="O8278" i="1"/>
  <c r="O2037" i="1"/>
  <c r="O4150" i="1"/>
  <c r="O2038" i="1"/>
  <c r="O731" i="1"/>
  <c r="O2039" i="1"/>
  <c r="O1188" i="1"/>
  <c r="O9498" i="1"/>
  <c r="O6683" i="1"/>
  <c r="O4550" i="1"/>
  <c r="O732" i="1"/>
  <c r="O1189" i="1"/>
  <c r="O2443" i="1"/>
  <c r="O733" i="1"/>
  <c r="O1190" i="1"/>
  <c r="O3273" i="1"/>
  <c r="O734" i="1"/>
  <c r="O334" i="1"/>
  <c r="O5395" i="1"/>
  <c r="O7879" i="1"/>
  <c r="O735" i="1"/>
  <c r="O4551" i="1"/>
  <c r="O4971" i="1"/>
  <c r="O2881" i="1"/>
  <c r="O4552" i="1"/>
  <c r="O7488" i="1"/>
  <c r="O9051" i="1"/>
  <c r="O2882" i="1"/>
  <c r="O7089" i="1"/>
  <c r="O3274" i="1"/>
  <c r="O7880" i="1"/>
  <c r="O5824" i="1"/>
  <c r="O4553" i="1"/>
  <c r="O8681" i="1"/>
  <c r="O1595" i="1"/>
  <c r="O47" i="1"/>
  <c r="O9869" i="1"/>
  <c r="O6251" i="1"/>
  <c r="O9870" i="1"/>
  <c r="O7881" i="1"/>
  <c r="O6684" i="1"/>
  <c r="O7882" i="1"/>
  <c r="O1596" i="1"/>
  <c r="O7090" i="1"/>
  <c r="O335" i="1"/>
  <c r="O2040" i="1"/>
  <c r="O4151" i="1"/>
  <c r="O2444" i="1"/>
  <c r="O7489" i="1"/>
  <c r="O2445" i="1"/>
  <c r="O8279" i="1"/>
  <c r="O7091" i="1"/>
  <c r="O5825" i="1"/>
  <c r="O7883" i="1"/>
  <c r="O6685" i="1"/>
  <c r="O1597" i="1"/>
  <c r="O7092" i="1"/>
  <c r="O2883" i="1"/>
  <c r="O7884" i="1"/>
  <c r="O7490" i="1"/>
  <c r="O736" i="1"/>
  <c r="O9499" i="1"/>
  <c r="O1598" i="1"/>
  <c r="O9052" i="1"/>
  <c r="O2041" i="1"/>
  <c r="O1191" i="1"/>
  <c r="O9500" i="1"/>
  <c r="O5396" i="1"/>
  <c r="O1599" i="1"/>
  <c r="O2042" i="1"/>
  <c r="O4152" i="1"/>
  <c r="O4554" i="1"/>
  <c r="O4972" i="1"/>
  <c r="O2446" i="1"/>
  <c r="O8280" i="1"/>
  <c r="O4555" i="1"/>
  <c r="O2884" i="1"/>
  <c r="O2885" i="1"/>
  <c r="O7491" i="1"/>
  <c r="O737" i="1"/>
  <c r="O7093" i="1"/>
  <c r="O5397" i="1"/>
  <c r="O4973" i="1"/>
  <c r="O4974" i="1"/>
  <c r="O2043" i="1"/>
  <c r="O8682" i="1"/>
  <c r="O5398" i="1"/>
  <c r="O3734" i="1"/>
  <c r="O3735" i="1"/>
  <c r="O9053" i="1"/>
  <c r="O6252" i="1"/>
  <c r="O1600" i="1"/>
  <c r="O3275" i="1"/>
  <c r="O9871" i="1"/>
  <c r="O5399" i="1"/>
  <c r="O738" i="1"/>
  <c r="O4975" i="1"/>
  <c r="O2044" i="1"/>
  <c r="O7094" i="1"/>
  <c r="O5826" i="1"/>
  <c r="O1601" i="1"/>
  <c r="O1192" i="1"/>
  <c r="O5827" i="1"/>
  <c r="O3276" i="1"/>
  <c r="O3277" i="1"/>
  <c r="O2447" i="1"/>
  <c r="O336" i="1"/>
  <c r="O8683" i="1"/>
  <c r="O2886" i="1"/>
  <c r="O6686" i="1"/>
  <c r="O8281" i="1"/>
  <c r="O4556" i="1"/>
  <c r="O8282" i="1"/>
  <c r="O5400" i="1"/>
  <c r="O2887" i="1"/>
  <c r="O6253" i="1"/>
  <c r="O1193" i="1"/>
  <c r="O1602" i="1"/>
  <c r="O7095" i="1"/>
  <c r="O8684" i="1"/>
  <c r="O4976" i="1"/>
  <c r="O3278" i="1"/>
  <c r="O8283" i="1"/>
  <c r="O4977" i="1"/>
  <c r="O337" i="1"/>
  <c r="O3279" i="1"/>
  <c r="O2448" i="1"/>
  <c r="O9054" i="1"/>
  <c r="O338" i="1"/>
  <c r="O4153" i="1"/>
  <c r="O3280" i="1"/>
  <c r="O4557" i="1"/>
  <c r="O739" i="1"/>
  <c r="O4978" i="1"/>
  <c r="O6254" i="1"/>
  <c r="O1194" i="1"/>
  <c r="O1603" i="1"/>
  <c r="O3736" i="1"/>
  <c r="O1195" i="1"/>
  <c r="O1196" i="1"/>
  <c r="O7096" i="1"/>
  <c r="O7097" i="1"/>
  <c r="O7885" i="1"/>
  <c r="O9501" i="1"/>
  <c r="O3281" i="1"/>
  <c r="O6255" i="1"/>
  <c r="O6687" i="1"/>
  <c r="O4558" i="1"/>
  <c r="O7886" i="1"/>
  <c r="O9872" i="1"/>
  <c r="O7492" i="1"/>
  <c r="O3282" i="1"/>
  <c r="O2045" i="1"/>
  <c r="O7493" i="1"/>
  <c r="O48" i="1"/>
  <c r="O3283" i="1"/>
  <c r="O3284" i="1"/>
  <c r="O3285" i="1"/>
  <c r="O7887" i="1"/>
  <c r="O2449" i="1"/>
  <c r="O6256" i="1"/>
  <c r="O7494" i="1"/>
  <c r="O9055" i="1"/>
  <c r="O9056" i="1"/>
  <c r="O5401" i="1"/>
  <c r="O4979" i="1"/>
  <c r="O2046" i="1"/>
  <c r="O339" i="1"/>
  <c r="O2047" i="1"/>
  <c r="O9873" i="1"/>
  <c r="O2048" i="1"/>
  <c r="O3286" i="1"/>
  <c r="O7495" i="1"/>
  <c r="O1197" i="1"/>
  <c r="O5402" i="1"/>
  <c r="O5828" i="1"/>
  <c r="O1604" i="1"/>
  <c r="O3737" i="1"/>
  <c r="O8284" i="1"/>
  <c r="O6688" i="1"/>
  <c r="O9502" i="1"/>
  <c r="O7496" i="1"/>
  <c r="O4154" i="1"/>
  <c r="O1605" i="1"/>
  <c r="O49" i="1"/>
  <c r="O3287" i="1"/>
  <c r="O8285" i="1"/>
  <c r="O7888" i="1"/>
  <c r="O740" i="1"/>
  <c r="O8685" i="1"/>
  <c r="O6257" i="1"/>
  <c r="O9057" i="1"/>
  <c r="O340" i="1"/>
  <c r="O7098" i="1"/>
  <c r="O7099" i="1"/>
  <c r="O9058" i="1"/>
  <c r="O341" i="1"/>
  <c r="O3288" i="1"/>
  <c r="O1606" i="1"/>
  <c r="O7497" i="1"/>
  <c r="O7889" i="1"/>
  <c r="O9059" i="1"/>
  <c r="O9503" i="1"/>
  <c r="O4559" i="1"/>
  <c r="O6689" i="1"/>
  <c r="O4980" i="1"/>
  <c r="O50" i="1"/>
  <c r="O1198" i="1"/>
  <c r="O8286" i="1"/>
  <c r="O51" i="1"/>
  <c r="O4560" i="1"/>
  <c r="O9504" i="1"/>
  <c r="O5829" i="1"/>
  <c r="O7100" i="1"/>
  <c r="O6690" i="1"/>
  <c r="O8287" i="1"/>
  <c r="O7890" i="1"/>
  <c r="O2888" i="1"/>
  <c r="O342" i="1"/>
  <c r="O4981" i="1"/>
  <c r="O2450" i="1"/>
  <c r="O2049" i="1"/>
  <c r="O7101" i="1"/>
  <c r="O343" i="1"/>
  <c r="O3289" i="1"/>
  <c r="O1607" i="1"/>
  <c r="O3738" i="1"/>
  <c r="O6258" i="1"/>
  <c r="O7102" i="1"/>
  <c r="O52" i="1"/>
  <c r="O9060" i="1"/>
  <c r="O3739" i="1"/>
  <c r="O4155" i="1"/>
  <c r="O9061" i="1"/>
  <c r="O9062" i="1"/>
  <c r="O1608" i="1"/>
  <c r="O4982" i="1"/>
  <c r="O1609" i="1"/>
  <c r="O3290" i="1"/>
  <c r="O4983" i="1"/>
  <c r="O7103" i="1"/>
  <c r="O9063" i="1"/>
  <c r="O5830" i="1"/>
  <c r="O7498" i="1"/>
  <c r="O4156" i="1"/>
  <c r="O8288" i="1"/>
  <c r="O7104" i="1"/>
  <c r="O8289" i="1"/>
  <c r="O741" i="1"/>
  <c r="O6259" i="1"/>
  <c r="O7891" i="1"/>
  <c r="O9064" i="1"/>
  <c r="O4561" i="1"/>
  <c r="O2451" i="1"/>
  <c r="O5403" i="1"/>
  <c r="O7892" i="1"/>
  <c r="O1199" i="1"/>
  <c r="O6691" i="1"/>
  <c r="O5404" i="1"/>
  <c r="O4984" i="1"/>
  <c r="O4157" i="1"/>
  <c r="O4562" i="1"/>
  <c r="O7893" i="1"/>
  <c r="O9874" i="1"/>
  <c r="O6692" i="1"/>
  <c r="O2452" i="1"/>
  <c r="O3740" i="1"/>
  <c r="O2453" i="1"/>
  <c r="O9505" i="1"/>
  <c r="O53" i="1"/>
  <c r="O54" i="1"/>
  <c r="O8290" i="1"/>
  <c r="O7499" i="1"/>
  <c r="O1610" i="1"/>
  <c r="O7105" i="1"/>
  <c r="O3741" i="1"/>
  <c r="O344" i="1"/>
  <c r="O4158" i="1"/>
  <c r="O7106" i="1"/>
  <c r="O2889" i="1"/>
  <c r="O4985" i="1"/>
  <c r="O8686" i="1"/>
  <c r="O2454" i="1"/>
  <c r="O345" i="1"/>
  <c r="O3291" i="1"/>
  <c r="O5831" i="1"/>
  <c r="O9065" i="1"/>
  <c r="O4159" i="1"/>
  <c r="O4986" i="1"/>
  <c r="O5832" i="1"/>
  <c r="O7894" i="1"/>
  <c r="O346" i="1"/>
  <c r="O4987" i="1"/>
  <c r="O1200" i="1"/>
  <c r="O9066" i="1"/>
  <c r="O2890" i="1"/>
  <c r="O9875" i="1"/>
  <c r="O742" i="1"/>
  <c r="O9876" i="1"/>
  <c r="O55" i="1"/>
  <c r="O8687" i="1"/>
  <c r="O7500" i="1"/>
  <c r="O7501" i="1"/>
  <c r="O5405" i="1"/>
  <c r="O9067" i="1"/>
  <c r="O2891" i="1"/>
  <c r="O5833" i="1"/>
  <c r="O6693" i="1"/>
  <c r="O7502" i="1"/>
  <c r="O1201" i="1"/>
  <c r="O9068" i="1"/>
  <c r="O6694" i="1"/>
  <c r="O7107" i="1"/>
  <c r="O1202" i="1"/>
  <c r="O9069" i="1"/>
  <c r="O347" i="1"/>
  <c r="O2050" i="1"/>
  <c r="O2051" i="1"/>
  <c r="O3742" i="1"/>
  <c r="O9877" i="1"/>
  <c r="O9070" i="1"/>
  <c r="O2455" i="1"/>
  <c r="O9071" i="1"/>
  <c r="O3292" i="1"/>
  <c r="O9506" i="1"/>
  <c r="O4988" i="1"/>
  <c r="O5834" i="1"/>
  <c r="O5406" i="1"/>
  <c r="O8291" i="1"/>
  <c r="O2052" i="1"/>
  <c r="O9072" i="1"/>
  <c r="O743" i="1"/>
  <c r="O9507" i="1"/>
  <c r="O6260" i="1"/>
  <c r="O3293" i="1"/>
  <c r="O2053" i="1"/>
  <c r="O2054" i="1"/>
  <c r="O2055" i="1"/>
  <c r="O8688" i="1"/>
  <c r="O4989" i="1"/>
  <c r="O744" i="1"/>
  <c r="O6261" i="1"/>
  <c r="O9508" i="1"/>
  <c r="O3294" i="1"/>
  <c r="O8292" i="1"/>
  <c r="O8689" i="1"/>
  <c r="O1611" i="1"/>
  <c r="O7895" i="1"/>
  <c r="O4160" i="1"/>
  <c r="O9509" i="1"/>
  <c r="O2892" i="1"/>
  <c r="O348" i="1"/>
  <c r="O4563" i="1"/>
  <c r="O2893" i="1"/>
  <c r="O7108" i="1"/>
  <c r="O4990" i="1"/>
  <c r="O349" i="1"/>
  <c r="O7503" i="1"/>
  <c r="O8690" i="1"/>
  <c r="O8293" i="1"/>
  <c r="O350" i="1"/>
  <c r="O6695" i="1"/>
  <c r="O1612" i="1"/>
  <c r="O4564" i="1"/>
  <c r="O1203" i="1"/>
  <c r="O745" i="1"/>
  <c r="O8691" i="1"/>
  <c r="O9510" i="1"/>
  <c r="O3295" i="1"/>
  <c r="O2894" i="1"/>
  <c r="O3743" i="1"/>
  <c r="O2895" i="1"/>
  <c r="O7504" i="1"/>
  <c r="O8294" i="1"/>
  <c r="O2056" i="1"/>
  <c r="O6696" i="1"/>
  <c r="O5835" i="1"/>
  <c r="O4565" i="1"/>
  <c r="O746" i="1"/>
  <c r="O8692" i="1"/>
  <c r="O2057" i="1"/>
  <c r="O4991" i="1"/>
  <c r="O6697" i="1"/>
  <c r="O2456" i="1"/>
  <c r="O4992" i="1"/>
  <c r="O3744" i="1"/>
  <c r="O1204" i="1"/>
  <c r="O6262" i="1"/>
  <c r="O4993" i="1"/>
  <c r="O8693" i="1"/>
  <c r="O9073" i="1"/>
  <c r="O1205" i="1"/>
  <c r="O3296" i="1"/>
  <c r="O7505" i="1"/>
  <c r="O4566" i="1"/>
  <c r="O9511" i="1"/>
  <c r="O1613" i="1"/>
  <c r="O2896" i="1"/>
  <c r="O9074" i="1"/>
  <c r="O6698" i="1"/>
  <c r="O8295" i="1"/>
  <c r="O6699" i="1"/>
  <c r="O7896" i="1"/>
  <c r="O9512" i="1"/>
  <c r="O5407" i="1"/>
  <c r="O7109" i="1"/>
  <c r="O56" i="1"/>
  <c r="O5836" i="1"/>
  <c r="O2058" i="1"/>
  <c r="O2457" i="1"/>
  <c r="O7110" i="1"/>
  <c r="O9075" i="1"/>
  <c r="O2897" i="1"/>
  <c r="O8296" i="1"/>
  <c r="O8297" i="1"/>
  <c r="O1206" i="1"/>
  <c r="O4994" i="1"/>
  <c r="O6700" i="1"/>
  <c r="O3745" i="1"/>
  <c r="O2458" i="1"/>
  <c r="O2459" i="1"/>
  <c r="O4995" i="1"/>
  <c r="O1614" i="1"/>
  <c r="O9076" i="1"/>
  <c r="O4996" i="1"/>
  <c r="O9077" i="1"/>
  <c r="O8298" i="1"/>
  <c r="O747" i="1"/>
  <c r="O4567" i="1"/>
  <c r="O57" i="1"/>
  <c r="O8694" i="1"/>
  <c r="O1207" i="1"/>
  <c r="O4997" i="1"/>
  <c r="O7897" i="1"/>
  <c r="O4568" i="1"/>
  <c r="O748" i="1"/>
  <c r="O5408" i="1"/>
  <c r="O6701" i="1"/>
  <c r="O8695" i="1"/>
  <c r="O8299" i="1"/>
  <c r="O3746" i="1"/>
  <c r="O7111" i="1"/>
  <c r="O3747" i="1"/>
  <c r="O9878" i="1"/>
  <c r="O6263" i="1"/>
  <c r="O5409" i="1"/>
  <c r="O5837" i="1"/>
  <c r="O6264" i="1"/>
  <c r="O7898" i="1"/>
  <c r="O4569" i="1"/>
  <c r="O1615" i="1"/>
  <c r="O749" i="1"/>
  <c r="O8300" i="1"/>
  <c r="O8301" i="1"/>
  <c r="O8302" i="1"/>
  <c r="O4161" i="1"/>
  <c r="O4570" i="1"/>
  <c r="O7112" i="1"/>
  <c r="O4998" i="1"/>
  <c r="O7506" i="1"/>
  <c r="O2460" i="1"/>
  <c r="O2461" i="1"/>
  <c r="O6265" i="1"/>
  <c r="O3297" i="1"/>
  <c r="O7507" i="1"/>
  <c r="O1208" i="1"/>
  <c r="O5838" i="1"/>
  <c r="O9513" i="1"/>
  <c r="O351" i="1"/>
  <c r="O4571" i="1"/>
  <c r="O352" i="1"/>
  <c r="O4572" i="1"/>
  <c r="O4573" i="1"/>
  <c r="O6702" i="1"/>
  <c r="O8303" i="1"/>
  <c r="O3298" i="1"/>
  <c r="O4162" i="1"/>
  <c r="O3299" i="1"/>
  <c r="O6266" i="1"/>
  <c r="O9879" i="1"/>
  <c r="O7508" i="1"/>
  <c r="O9880" i="1"/>
  <c r="O9514" i="1"/>
  <c r="O7509" i="1"/>
  <c r="O4163" i="1"/>
  <c r="O5410" i="1"/>
  <c r="O4164" i="1"/>
  <c r="O7113" i="1"/>
  <c r="O7510" i="1"/>
  <c r="O5839" i="1"/>
  <c r="O8696" i="1"/>
  <c r="O1616" i="1"/>
  <c r="O2898" i="1"/>
  <c r="O1209" i="1"/>
  <c r="O3300" i="1"/>
  <c r="O3748" i="1"/>
  <c r="O7511" i="1"/>
  <c r="O4999" i="1"/>
  <c r="O750" i="1"/>
  <c r="O7512" i="1"/>
  <c r="O3301" i="1"/>
  <c r="O3302" i="1"/>
  <c r="O5000" i="1"/>
  <c r="O5001" i="1"/>
  <c r="O3749" i="1"/>
  <c r="O5411" i="1"/>
  <c r="O3303" i="1"/>
  <c r="O2899" i="1"/>
  <c r="O9515" i="1"/>
  <c r="O2900" i="1"/>
  <c r="O9078" i="1"/>
  <c r="O5002" i="1"/>
  <c r="O9079" i="1"/>
  <c r="O9080" i="1"/>
  <c r="O353" i="1"/>
  <c r="O4574" i="1"/>
  <c r="O9081" i="1"/>
  <c r="O7114" i="1"/>
  <c r="O1617" i="1"/>
  <c r="O7513" i="1"/>
  <c r="O6267" i="1"/>
  <c r="O9082" i="1"/>
  <c r="O9881" i="1"/>
  <c r="O1618" i="1"/>
  <c r="O7514" i="1"/>
  <c r="O751" i="1"/>
  <c r="O9083" i="1"/>
  <c r="O5412" i="1"/>
  <c r="O5413" i="1"/>
  <c r="O9084" i="1"/>
  <c r="O7899" i="1"/>
  <c r="O2059" i="1"/>
  <c r="O9085" i="1"/>
  <c r="O8304" i="1"/>
  <c r="O752" i="1"/>
  <c r="O3750" i="1"/>
  <c r="O7515" i="1"/>
  <c r="O5003" i="1"/>
  <c r="O753" i="1"/>
  <c r="O9516" i="1"/>
  <c r="O9517" i="1"/>
  <c r="O3751" i="1"/>
  <c r="O354" i="1"/>
  <c r="O9882" i="1"/>
  <c r="O6268" i="1"/>
  <c r="O1619" i="1"/>
  <c r="O7115" i="1"/>
  <c r="O9086" i="1"/>
  <c r="O2060" i="1"/>
  <c r="O7116" i="1"/>
  <c r="O4575" i="1"/>
  <c r="O1620" i="1"/>
  <c r="O4165" i="1"/>
  <c r="O5414" i="1"/>
  <c r="O4576" i="1"/>
  <c r="O5840" i="1"/>
  <c r="O754" i="1"/>
  <c r="O1210" i="1"/>
  <c r="O5841" i="1"/>
  <c r="O2061" i="1"/>
  <c r="O1211" i="1"/>
  <c r="O58" i="1"/>
  <c r="O6269" i="1"/>
  <c r="O59" i="1"/>
  <c r="O2901" i="1"/>
  <c r="O755" i="1"/>
  <c r="O6703" i="1"/>
  <c r="O5415" i="1"/>
  <c r="O1212" i="1"/>
  <c r="O8697" i="1"/>
  <c r="O9087" i="1"/>
  <c r="O1213" i="1"/>
  <c r="O3752" i="1"/>
  <c r="O2062" i="1"/>
  <c r="O6270" i="1"/>
  <c r="O7117" i="1"/>
  <c r="O7900" i="1"/>
  <c r="O8698" i="1"/>
  <c r="O756" i="1"/>
  <c r="O2902" i="1"/>
  <c r="O5842" i="1"/>
  <c r="O3304" i="1"/>
  <c r="O757" i="1"/>
  <c r="O4577" i="1"/>
  <c r="O5843" i="1"/>
  <c r="O8305" i="1"/>
  <c r="O9088" i="1"/>
  <c r="O7901" i="1"/>
  <c r="O5416" i="1"/>
  <c r="O6271" i="1"/>
  <c r="O5004" i="1"/>
  <c r="O7118" i="1"/>
  <c r="O3753" i="1"/>
  <c r="O1621" i="1"/>
  <c r="O6272" i="1"/>
  <c r="O5417" i="1"/>
  <c r="O2063" i="1"/>
  <c r="O9518" i="1"/>
  <c r="O5418" i="1"/>
  <c r="O8699" i="1"/>
  <c r="O758" i="1"/>
  <c r="O759" i="1"/>
  <c r="O7119" i="1"/>
  <c r="O6704" i="1"/>
  <c r="O7902" i="1"/>
  <c r="O7516" i="1"/>
  <c r="O4166" i="1"/>
  <c r="O355" i="1"/>
  <c r="O7120" i="1"/>
  <c r="O3305" i="1"/>
  <c r="O1622" i="1"/>
  <c r="O7903" i="1"/>
  <c r="O4167" i="1"/>
  <c r="O7121" i="1"/>
  <c r="O5844" i="1"/>
  <c r="O6273" i="1"/>
  <c r="O5845" i="1"/>
  <c r="O356" i="1"/>
  <c r="O4168" i="1"/>
  <c r="O5419" i="1"/>
  <c r="O1623" i="1"/>
  <c r="O9519" i="1"/>
  <c r="O7517" i="1"/>
  <c r="O2462" i="1"/>
  <c r="O5420" i="1"/>
  <c r="O1624" i="1"/>
  <c r="O4169" i="1"/>
  <c r="O3754" i="1"/>
  <c r="O9520" i="1"/>
  <c r="O2064" i="1"/>
  <c r="O6705" i="1"/>
  <c r="O8306" i="1"/>
  <c r="O7518" i="1"/>
  <c r="O3755" i="1"/>
  <c r="O7122" i="1"/>
  <c r="O5421" i="1"/>
  <c r="O9089" i="1"/>
  <c r="O5005" i="1"/>
  <c r="O5846" i="1"/>
  <c r="O4578" i="1"/>
  <c r="O8307" i="1"/>
  <c r="O6274" i="1"/>
  <c r="O760" i="1"/>
  <c r="O3756" i="1"/>
  <c r="O9090" i="1"/>
  <c r="O761" i="1"/>
  <c r="O3306" i="1"/>
  <c r="O6706" i="1"/>
  <c r="O8308" i="1"/>
  <c r="O7904" i="1"/>
  <c r="O4579" i="1"/>
  <c r="O2065" i="1"/>
  <c r="O9521" i="1"/>
  <c r="O762" i="1"/>
  <c r="O60" i="1"/>
  <c r="O8309" i="1"/>
  <c r="O2066" i="1"/>
  <c r="O6275" i="1"/>
  <c r="O763" i="1"/>
  <c r="O5847" i="1"/>
  <c r="O7123" i="1"/>
  <c r="O9091" i="1"/>
  <c r="O7124" i="1"/>
  <c r="O9092" i="1"/>
  <c r="O61" i="1"/>
  <c r="O9522" i="1"/>
  <c r="O9523" i="1"/>
  <c r="O4580" i="1"/>
  <c r="O5006" i="1"/>
  <c r="O5422" i="1"/>
  <c r="O7519" i="1"/>
  <c r="O764" i="1"/>
  <c r="O7125" i="1"/>
  <c r="O5848" i="1"/>
  <c r="O6276" i="1"/>
  <c r="O5423" i="1"/>
  <c r="O3307" i="1"/>
  <c r="O5424" i="1"/>
  <c r="O357" i="1"/>
  <c r="O7905" i="1"/>
  <c r="O765" i="1"/>
  <c r="O6277" i="1"/>
  <c r="O9093" i="1"/>
  <c r="O6707" i="1"/>
  <c r="O5849" i="1"/>
  <c r="O3308" i="1"/>
  <c r="O7906" i="1"/>
  <c r="O9524" i="1"/>
  <c r="O5425" i="1"/>
  <c r="O5426" i="1"/>
  <c r="O2067" i="1"/>
  <c r="O6278" i="1"/>
  <c r="O8310" i="1"/>
  <c r="O3309" i="1"/>
  <c r="O3310" i="1"/>
  <c r="O5427" i="1"/>
  <c r="O2068" i="1"/>
  <c r="O8700" i="1"/>
  <c r="O8311" i="1"/>
  <c r="O5428" i="1"/>
  <c r="O4170" i="1"/>
  <c r="O6279" i="1"/>
  <c r="O4581" i="1"/>
  <c r="O2903" i="1"/>
  <c r="O1625" i="1"/>
  <c r="O5850" i="1"/>
  <c r="O4582" i="1"/>
  <c r="O2904" i="1"/>
  <c r="O6708" i="1"/>
  <c r="O5007" i="1"/>
  <c r="O6709" i="1"/>
  <c r="O5429" i="1"/>
  <c r="O4171" i="1"/>
  <c r="O9525" i="1"/>
  <c r="O9094" i="1"/>
  <c r="O6280" i="1"/>
  <c r="O4583" i="1"/>
  <c r="O62" i="1"/>
  <c r="O2905" i="1"/>
  <c r="O7126" i="1"/>
  <c r="O5851" i="1"/>
  <c r="O3757" i="1"/>
  <c r="O766" i="1"/>
  <c r="O9095" i="1"/>
  <c r="O5430" i="1"/>
  <c r="O8312" i="1"/>
  <c r="O2906" i="1"/>
  <c r="O4172" i="1"/>
  <c r="O5008" i="1"/>
  <c r="O6281" i="1"/>
  <c r="O3311" i="1"/>
  <c r="O5431" i="1"/>
  <c r="O7520" i="1"/>
  <c r="O2907" i="1"/>
  <c r="O6710" i="1"/>
  <c r="O1626" i="1"/>
  <c r="O1627" i="1"/>
  <c r="O7127" i="1"/>
  <c r="O2908" i="1"/>
  <c r="O9096" i="1"/>
  <c r="O7128" i="1"/>
  <c r="O358" i="1"/>
  <c r="O1214" i="1"/>
  <c r="O63" i="1"/>
  <c r="O9097" i="1"/>
  <c r="O6282" i="1"/>
  <c r="O4584" i="1"/>
  <c r="O3758" i="1"/>
  <c r="O9098" i="1"/>
  <c r="O6283" i="1"/>
  <c r="O9883" i="1"/>
  <c r="O6284" i="1"/>
  <c r="O359" i="1"/>
  <c r="O9526" i="1"/>
  <c r="O9099" i="1"/>
  <c r="O4585" i="1"/>
  <c r="O767" i="1"/>
  <c r="O5852" i="1"/>
  <c r="O6285" i="1"/>
  <c r="O9527" i="1"/>
  <c r="O8701" i="1"/>
  <c r="O7129" i="1"/>
  <c r="O5853" i="1"/>
  <c r="O5432" i="1"/>
  <c r="O5433" i="1"/>
  <c r="O5854" i="1"/>
  <c r="O768" i="1"/>
  <c r="O8702" i="1"/>
  <c r="O5009" i="1"/>
  <c r="O5010" i="1"/>
  <c r="O2463" i="1"/>
  <c r="O64" i="1"/>
  <c r="O8313" i="1"/>
  <c r="O2464" i="1"/>
  <c r="O6286" i="1"/>
  <c r="O1628" i="1"/>
  <c r="O3312" i="1"/>
  <c r="O7130" i="1"/>
  <c r="O5011" i="1"/>
  <c r="O8703" i="1"/>
  <c r="O8314" i="1"/>
  <c r="O6711" i="1"/>
  <c r="O3759" i="1"/>
  <c r="O7907" i="1"/>
  <c r="O9528" i="1"/>
  <c r="O769" i="1"/>
  <c r="O9529" i="1"/>
  <c r="O2465" i="1"/>
  <c r="O6287" i="1"/>
  <c r="O8704" i="1"/>
  <c r="O2909" i="1"/>
  <c r="O1629" i="1"/>
  <c r="O4173" i="1"/>
  <c r="O8315" i="1"/>
  <c r="O8316" i="1"/>
  <c r="O2069" i="1"/>
  <c r="O770" i="1"/>
  <c r="O771" i="1"/>
  <c r="O360" i="1"/>
  <c r="O8317" i="1"/>
  <c r="O4586" i="1"/>
  <c r="O5434" i="1"/>
  <c r="O772" i="1"/>
  <c r="O1215" i="1"/>
  <c r="O6712" i="1"/>
  <c r="O9884" i="1"/>
  <c r="O6288" i="1"/>
  <c r="O6289" i="1"/>
  <c r="O773" i="1"/>
  <c r="O2466" i="1"/>
  <c r="O3313" i="1"/>
  <c r="O6713" i="1"/>
  <c r="O8705" i="1"/>
  <c r="O1630" i="1"/>
  <c r="O9100" i="1"/>
  <c r="O1216" i="1"/>
  <c r="O5855" i="1"/>
  <c r="O5012" i="1"/>
  <c r="O5856" i="1"/>
  <c r="O9101" i="1"/>
  <c r="O3314" i="1"/>
  <c r="O7521" i="1"/>
  <c r="O7522" i="1"/>
  <c r="O7131" i="1"/>
  <c r="O774" i="1"/>
  <c r="O4174" i="1"/>
  <c r="O6714" i="1"/>
  <c r="O7908" i="1"/>
  <c r="O9530" i="1"/>
  <c r="O9531" i="1"/>
  <c r="O7132" i="1"/>
  <c r="O7133" i="1"/>
  <c r="O3315" i="1"/>
  <c r="O9102" i="1"/>
  <c r="O2070" i="1"/>
  <c r="O775" i="1"/>
  <c r="O4587" i="1"/>
  <c r="O7134" i="1"/>
  <c r="O7523" i="1"/>
  <c r="O1217" i="1"/>
  <c r="O2467" i="1"/>
  <c r="O8318" i="1"/>
  <c r="O1631" i="1"/>
  <c r="O361" i="1"/>
  <c r="O7909" i="1"/>
  <c r="O1632" i="1"/>
  <c r="O5857" i="1"/>
  <c r="O2071" i="1"/>
  <c r="O2468" i="1"/>
  <c r="O9103" i="1"/>
  <c r="O2469" i="1"/>
  <c r="O2910" i="1"/>
  <c r="O4588" i="1"/>
  <c r="O5013" i="1"/>
  <c r="O362" i="1"/>
  <c r="O9532" i="1"/>
  <c r="O363" i="1"/>
  <c r="O5858" i="1"/>
  <c r="O6715" i="1"/>
  <c r="O5859" i="1"/>
  <c r="O2470" i="1"/>
  <c r="O5435" i="1"/>
  <c r="O9533" i="1"/>
  <c r="O6290" i="1"/>
  <c r="O2471" i="1"/>
  <c r="O776" i="1"/>
  <c r="O7524" i="1"/>
  <c r="O9534" i="1"/>
  <c r="O2472" i="1"/>
  <c r="O5860" i="1"/>
  <c r="O65" i="1"/>
  <c r="O3316" i="1"/>
  <c r="O777" i="1"/>
  <c r="O7910" i="1"/>
  <c r="O9535" i="1"/>
  <c r="O8706" i="1"/>
  <c r="O5014" i="1"/>
  <c r="O778" i="1"/>
  <c r="O7525" i="1"/>
  <c r="O7911" i="1"/>
  <c r="O5436" i="1"/>
  <c r="O6716" i="1"/>
  <c r="O4589" i="1"/>
  <c r="O9885" i="1"/>
  <c r="O364" i="1"/>
  <c r="O2911" i="1"/>
  <c r="O7526" i="1"/>
  <c r="O5861" i="1"/>
  <c r="O7135" i="1"/>
  <c r="O4590" i="1"/>
  <c r="O1633" i="1"/>
  <c r="O9886" i="1"/>
  <c r="O8319" i="1"/>
  <c r="O779" i="1"/>
  <c r="O5015" i="1"/>
  <c r="O2912" i="1"/>
  <c r="O2913" i="1"/>
  <c r="O2473" i="1"/>
  <c r="O8320" i="1"/>
  <c r="O5437" i="1"/>
  <c r="O2474" i="1"/>
  <c r="O780" i="1"/>
  <c r="O2914" i="1"/>
  <c r="O8707" i="1"/>
  <c r="O8708" i="1"/>
  <c r="O9536" i="1"/>
  <c r="O7912" i="1"/>
  <c r="O7136" i="1"/>
  <c r="O2072" i="1"/>
  <c r="O6717" i="1"/>
  <c r="O781" i="1"/>
  <c r="O9537" i="1"/>
  <c r="O8709" i="1"/>
  <c r="O8321" i="1"/>
  <c r="O3317" i="1"/>
  <c r="O2475" i="1"/>
  <c r="O1634" i="1"/>
  <c r="O8710" i="1"/>
  <c r="O7137" i="1"/>
  <c r="O782" i="1"/>
  <c r="O7138" i="1"/>
  <c r="O66" i="1"/>
  <c r="O2915" i="1"/>
  <c r="O5862" i="1"/>
  <c r="O8711" i="1"/>
  <c r="O2476" i="1"/>
  <c r="O9104" i="1"/>
  <c r="O3760" i="1"/>
  <c r="O6291" i="1"/>
  <c r="O783" i="1"/>
  <c r="O9105" i="1"/>
  <c r="O365" i="1"/>
  <c r="O3761" i="1"/>
  <c r="O5016" i="1"/>
  <c r="O7527" i="1"/>
  <c r="O2477" i="1"/>
  <c r="O1635" i="1"/>
  <c r="O9106" i="1"/>
  <c r="O8712" i="1"/>
  <c r="O5863" i="1"/>
  <c r="O5438" i="1"/>
  <c r="O4591" i="1"/>
  <c r="O2478" i="1"/>
  <c r="O7528" i="1"/>
  <c r="O2479" i="1"/>
  <c r="O5017" i="1"/>
  <c r="O9107" i="1"/>
  <c r="O3318" i="1"/>
  <c r="O1636" i="1"/>
  <c r="O7529" i="1"/>
  <c r="O1218" i="1"/>
  <c r="O5018" i="1"/>
  <c r="O8713" i="1"/>
  <c r="O6718" i="1"/>
  <c r="O6719" i="1"/>
  <c r="O2916" i="1"/>
  <c r="O5864" i="1"/>
  <c r="O3762" i="1"/>
  <c r="O5019" i="1"/>
  <c r="O4175" i="1"/>
  <c r="O6292" i="1"/>
  <c r="O7913" i="1"/>
  <c r="O1637" i="1"/>
  <c r="O6293" i="1"/>
  <c r="O3763" i="1"/>
  <c r="O7139" i="1"/>
  <c r="O8322" i="1"/>
  <c r="O6720" i="1"/>
  <c r="O4176" i="1"/>
  <c r="O9887" i="1"/>
  <c r="O8323" i="1"/>
  <c r="O9108" i="1"/>
  <c r="O7530" i="1"/>
  <c r="O67" i="1"/>
  <c r="O5439" i="1"/>
  <c r="O366" i="1"/>
  <c r="O6294" i="1"/>
  <c r="O5020" i="1"/>
  <c r="O3319" i="1"/>
  <c r="O5440" i="1"/>
  <c r="O4177" i="1"/>
  <c r="O7914" i="1"/>
  <c r="O8714" i="1"/>
  <c r="O3320" i="1"/>
  <c r="O9538" i="1"/>
  <c r="O1219" i="1"/>
  <c r="O4178" i="1"/>
  <c r="O7915" i="1"/>
  <c r="O784" i="1"/>
  <c r="O68" i="1"/>
  <c r="O9109" i="1"/>
  <c r="O785" i="1"/>
  <c r="O2917" i="1"/>
  <c r="O9110" i="1"/>
  <c r="O9539" i="1"/>
  <c r="O5865" i="1"/>
  <c r="O5021" i="1"/>
  <c r="O5022" i="1"/>
  <c r="O69" i="1"/>
  <c r="O6295" i="1"/>
  <c r="O6296" i="1"/>
  <c r="O4592" i="1"/>
  <c r="O4593" i="1"/>
  <c r="O8324" i="1"/>
  <c r="O2480" i="1"/>
  <c r="O5441" i="1"/>
  <c r="O8325" i="1"/>
  <c r="O70" i="1"/>
  <c r="O4179" i="1"/>
  <c r="O2918" i="1"/>
  <c r="O8326" i="1"/>
  <c r="O1638" i="1"/>
  <c r="O6297" i="1"/>
  <c r="O9111" i="1"/>
  <c r="O5023" i="1"/>
  <c r="O6298" i="1"/>
  <c r="O7140" i="1"/>
  <c r="O9112" i="1"/>
  <c r="O71" i="1"/>
  <c r="O7531" i="1"/>
  <c r="O8715" i="1"/>
  <c r="O2919" i="1"/>
  <c r="O1639" i="1"/>
  <c r="O2481" i="1"/>
  <c r="O7532" i="1"/>
  <c r="O367" i="1"/>
  <c r="O1640" i="1"/>
  <c r="O3764" i="1"/>
  <c r="O5442" i="1"/>
  <c r="O8716" i="1"/>
  <c r="O5443" i="1"/>
  <c r="O6299" i="1"/>
  <c r="O4594" i="1"/>
  <c r="O786" i="1"/>
  <c r="O3321" i="1"/>
  <c r="O2073" i="1"/>
  <c r="O787" i="1"/>
  <c r="O4595" i="1"/>
  <c r="O2482" i="1"/>
  <c r="O4180" i="1"/>
  <c r="O7916" i="1"/>
  <c r="O788" i="1"/>
  <c r="O5866" i="1"/>
  <c r="O72" i="1"/>
  <c r="O7917" i="1"/>
  <c r="O9540" i="1"/>
  <c r="O4181" i="1"/>
  <c r="O4596" i="1"/>
  <c r="O3322" i="1"/>
  <c r="O4182" i="1"/>
  <c r="O8327" i="1"/>
  <c r="O8328" i="1"/>
  <c r="O5444" i="1"/>
  <c r="O7918" i="1"/>
  <c r="O4597" i="1"/>
  <c r="O9113" i="1"/>
  <c r="O8717" i="1"/>
  <c r="O1220" i="1"/>
  <c r="O8329" i="1"/>
  <c r="O3765" i="1"/>
  <c r="O1641" i="1"/>
  <c r="O2920" i="1"/>
  <c r="O6300" i="1"/>
  <c r="O2074" i="1"/>
  <c r="O6721" i="1"/>
  <c r="O5867" i="1"/>
  <c r="O8718" i="1"/>
  <c r="O9888" i="1"/>
  <c r="O2483" i="1"/>
  <c r="O789" i="1"/>
  <c r="O8719" i="1"/>
  <c r="O3323" i="1"/>
  <c r="O1221" i="1"/>
  <c r="O9114" i="1"/>
  <c r="O3766" i="1"/>
  <c r="O9541" i="1"/>
  <c r="O3324" i="1"/>
  <c r="O5445" i="1"/>
  <c r="O5868" i="1"/>
  <c r="O1222" i="1"/>
  <c r="O3325" i="1"/>
  <c r="O5869" i="1"/>
  <c r="O1223" i="1"/>
  <c r="O7533" i="1"/>
  <c r="O790" i="1"/>
  <c r="O8720" i="1"/>
  <c r="O2921" i="1"/>
  <c r="O2922" i="1"/>
  <c r="O2923" i="1"/>
  <c r="O2484" i="1"/>
  <c r="O6301" i="1"/>
  <c r="O7141" i="1"/>
  <c r="O6722" i="1"/>
  <c r="O2485" i="1"/>
  <c r="O9115" i="1"/>
  <c r="O6723" i="1"/>
  <c r="O8330" i="1"/>
  <c r="O4183" i="1"/>
  <c r="O8331" i="1"/>
  <c r="O8721" i="1"/>
  <c r="O9542" i="1"/>
  <c r="O6724" i="1"/>
  <c r="O6302" i="1"/>
  <c r="O1642" i="1"/>
  <c r="O9116" i="1"/>
  <c r="O4598" i="1"/>
  <c r="O1643" i="1"/>
  <c r="O5446" i="1"/>
  <c r="O7534" i="1"/>
  <c r="O5447" i="1"/>
  <c r="O4184" i="1"/>
  <c r="O4185" i="1"/>
  <c r="O3326" i="1"/>
  <c r="O6725" i="1"/>
  <c r="O4186" i="1"/>
  <c r="O791" i="1"/>
  <c r="O1224" i="1"/>
  <c r="O1225" i="1"/>
  <c r="O5024" i="1"/>
  <c r="O1226" i="1"/>
  <c r="O9889" i="1"/>
  <c r="O368" i="1"/>
  <c r="O1227" i="1"/>
  <c r="O5025" i="1"/>
  <c r="O4187" i="1"/>
  <c r="O4188" i="1"/>
  <c r="O3327" i="1"/>
  <c r="O2924" i="1"/>
  <c r="O8722" i="1"/>
  <c r="O5870" i="1"/>
  <c r="O9890" i="1"/>
  <c r="O7142" i="1"/>
  <c r="O792" i="1"/>
  <c r="O8332" i="1"/>
  <c r="O5871" i="1"/>
  <c r="O3767" i="1"/>
  <c r="O4189" i="1"/>
  <c r="O369" i="1"/>
  <c r="O9117" i="1"/>
  <c r="O73" i="1"/>
  <c r="O74" i="1"/>
  <c r="O8333" i="1"/>
  <c r="O6726" i="1"/>
  <c r="O75" i="1"/>
  <c r="O8334" i="1"/>
  <c r="O2486" i="1"/>
  <c r="O793" i="1"/>
  <c r="O5872" i="1"/>
  <c r="O2925" i="1"/>
  <c r="O794" i="1"/>
  <c r="O7143" i="1"/>
  <c r="O7535" i="1"/>
  <c r="O7536" i="1"/>
  <c r="O3328" i="1"/>
  <c r="O5448" i="1"/>
  <c r="O6303" i="1"/>
  <c r="O5026" i="1"/>
  <c r="O8335" i="1"/>
  <c r="O4599" i="1"/>
  <c r="O4190" i="1"/>
  <c r="O5873" i="1"/>
  <c r="O5874" i="1"/>
  <c r="O8723" i="1"/>
  <c r="O2075" i="1"/>
  <c r="O3329" i="1"/>
  <c r="O6727" i="1"/>
  <c r="O6304" i="1"/>
  <c r="O5027" i="1"/>
  <c r="O1644" i="1"/>
  <c r="O4191" i="1"/>
  <c r="O5875" i="1"/>
  <c r="O5449" i="1"/>
  <c r="O8724" i="1"/>
  <c r="O76" i="1"/>
  <c r="O2926" i="1"/>
  <c r="O5028" i="1"/>
  <c r="O2076" i="1"/>
  <c r="O795" i="1"/>
  <c r="O2487" i="1"/>
  <c r="O9543" i="1"/>
  <c r="O1228" i="1"/>
  <c r="O5029" i="1"/>
  <c r="O2488" i="1"/>
  <c r="O6728" i="1"/>
  <c r="O5030" i="1"/>
  <c r="O7144" i="1"/>
  <c r="O370" i="1"/>
  <c r="O5450" i="1"/>
  <c r="O3330" i="1"/>
  <c r="O6305" i="1"/>
  <c r="O4192" i="1"/>
  <c r="O2489" i="1"/>
  <c r="O8336" i="1"/>
  <c r="O6306" i="1"/>
  <c r="O5451" i="1"/>
  <c r="O1229" i="1"/>
  <c r="O4600" i="1"/>
  <c r="O1645" i="1"/>
  <c r="O6307" i="1"/>
  <c r="O6729" i="1"/>
  <c r="O5031" i="1"/>
  <c r="O8337" i="1"/>
  <c r="O7919" i="1"/>
  <c r="O8338" i="1"/>
  <c r="O1230" i="1"/>
  <c r="O8725" i="1"/>
  <c r="O4193" i="1"/>
  <c r="O3768" i="1"/>
  <c r="O5876" i="1"/>
  <c r="O7145" i="1"/>
  <c r="O9544" i="1"/>
  <c r="O5452" i="1"/>
  <c r="O4194" i="1"/>
  <c r="O1231" i="1"/>
  <c r="O9545" i="1"/>
  <c r="O3331" i="1"/>
  <c r="O1232" i="1"/>
  <c r="O796" i="1"/>
  <c r="O3769" i="1"/>
  <c r="O8726" i="1"/>
  <c r="O1233" i="1"/>
  <c r="O77" i="1"/>
  <c r="O3770" i="1"/>
  <c r="O9546" i="1"/>
  <c r="O5877" i="1"/>
  <c r="O7920" i="1"/>
  <c r="O8727" i="1"/>
  <c r="O3771" i="1"/>
  <c r="O4195" i="1"/>
  <c r="O8339" i="1"/>
  <c r="O2490" i="1"/>
  <c r="O3332" i="1"/>
  <c r="O3333" i="1"/>
  <c r="O6308" i="1"/>
  <c r="O7537" i="1"/>
  <c r="O9118" i="1"/>
  <c r="O5878" i="1"/>
  <c r="O8728" i="1"/>
  <c r="O9119" i="1"/>
  <c r="O3334" i="1"/>
  <c r="O4601" i="1"/>
  <c r="O8340" i="1"/>
  <c r="O4602" i="1"/>
  <c r="O8341" i="1"/>
  <c r="O7921" i="1"/>
  <c r="O6730" i="1"/>
  <c r="O5032" i="1"/>
  <c r="O2927" i="1"/>
  <c r="O7922" i="1"/>
  <c r="O1646" i="1"/>
  <c r="O797" i="1"/>
  <c r="O798" i="1"/>
  <c r="O2491" i="1"/>
  <c r="O1234" i="1"/>
  <c r="O3335" i="1"/>
  <c r="O9891" i="1"/>
  <c r="O6309" i="1"/>
  <c r="O6731" i="1"/>
  <c r="O1235" i="1"/>
  <c r="O2492" i="1"/>
  <c r="O9547" i="1"/>
  <c r="O7923" i="1"/>
  <c r="O7146" i="1"/>
  <c r="O4603" i="1"/>
  <c r="O6732" i="1"/>
  <c r="O8729" i="1"/>
  <c r="O371" i="1"/>
  <c r="O6733" i="1"/>
  <c r="O9548" i="1"/>
  <c r="O7538" i="1"/>
  <c r="O9549" i="1"/>
  <c r="O1236" i="1"/>
  <c r="O7924" i="1"/>
  <c r="O4196" i="1"/>
  <c r="O799" i="1"/>
  <c r="O6734" i="1"/>
  <c r="O4604" i="1"/>
  <c r="O6735" i="1"/>
  <c r="O78" i="1"/>
  <c r="O5453" i="1"/>
  <c r="O1647" i="1"/>
  <c r="O4605" i="1"/>
  <c r="O9892" i="1"/>
  <c r="O5454" i="1"/>
  <c r="O5455" i="1"/>
  <c r="O9550" i="1"/>
  <c r="O2077" i="1"/>
  <c r="O3336" i="1"/>
  <c r="O6310" i="1"/>
  <c r="O800" i="1"/>
  <c r="O5879" i="1"/>
  <c r="O4197" i="1"/>
  <c r="O8730" i="1"/>
  <c r="O8731" i="1"/>
  <c r="O1237" i="1"/>
  <c r="O79" i="1"/>
  <c r="O372" i="1"/>
  <c r="O9893" i="1"/>
  <c r="O6311" i="1"/>
  <c r="O9551" i="1"/>
  <c r="O8342" i="1"/>
  <c r="O5880" i="1"/>
  <c r="O7147" i="1"/>
  <c r="O6736" i="1"/>
  <c r="O6312" i="1"/>
  <c r="O80" i="1"/>
  <c r="O1238" i="1"/>
  <c r="O4198" i="1"/>
  <c r="O8732" i="1"/>
  <c r="O4606" i="1"/>
  <c r="O9894" i="1"/>
  <c r="O2928" i="1"/>
  <c r="O7148" i="1"/>
  <c r="O7149" i="1"/>
  <c r="O801" i="1"/>
  <c r="O8733" i="1"/>
  <c r="O1648" i="1"/>
  <c r="O8734" i="1"/>
  <c r="O5456" i="1"/>
  <c r="O1649" i="1"/>
  <c r="O8735" i="1"/>
  <c r="O3337" i="1"/>
  <c r="O5881" i="1"/>
  <c r="O81" i="1"/>
  <c r="O9895" i="1"/>
  <c r="O7539" i="1"/>
  <c r="O4607" i="1"/>
  <c r="O6313" i="1"/>
  <c r="O9552" i="1"/>
  <c r="O6737" i="1"/>
  <c r="O2078" i="1"/>
  <c r="O1239" i="1"/>
  <c r="O5033" i="1"/>
  <c r="O373" i="1"/>
  <c r="O6314" i="1"/>
  <c r="O9553" i="1"/>
  <c r="O4199" i="1"/>
  <c r="O9896" i="1"/>
  <c r="O2493" i="1"/>
  <c r="O8343" i="1"/>
  <c r="O374" i="1"/>
  <c r="O5457" i="1"/>
  <c r="O3338" i="1"/>
  <c r="O7925" i="1"/>
  <c r="O3772" i="1"/>
  <c r="O82" i="1"/>
  <c r="O6738" i="1"/>
  <c r="O7150" i="1"/>
  <c r="O4608" i="1"/>
  <c r="O5034" i="1"/>
  <c r="O9554" i="1"/>
  <c r="O802" i="1"/>
  <c r="O4200" i="1"/>
  <c r="O2079" i="1"/>
  <c r="O9120" i="1"/>
  <c r="O8344" i="1"/>
  <c r="O5035" i="1"/>
  <c r="O7540" i="1"/>
  <c r="O7541" i="1"/>
  <c r="O8736" i="1"/>
  <c r="O4201" i="1"/>
  <c r="O2080" i="1"/>
  <c r="O2494" i="1"/>
  <c r="O5036" i="1"/>
  <c r="O83" i="1"/>
  <c r="O9121" i="1"/>
  <c r="O1240" i="1"/>
  <c r="O3339" i="1"/>
  <c r="O7151" i="1"/>
  <c r="O1241" i="1"/>
  <c r="O7926" i="1"/>
  <c r="O6315" i="1"/>
  <c r="O7152" i="1"/>
  <c r="O7927" i="1"/>
  <c r="O5037" i="1"/>
  <c r="O7928" i="1"/>
  <c r="O4609" i="1"/>
  <c r="O4610" i="1"/>
  <c r="O2495" i="1"/>
  <c r="O4202" i="1"/>
  <c r="O9897" i="1"/>
  <c r="O1242" i="1"/>
  <c r="O5458" i="1"/>
  <c r="O2929" i="1"/>
  <c r="O6316" i="1"/>
  <c r="O6739" i="1"/>
  <c r="O7153" i="1"/>
  <c r="O5882" i="1"/>
  <c r="O2081" i="1"/>
  <c r="O803" i="1"/>
  <c r="O8737" i="1"/>
  <c r="O4203" i="1"/>
  <c r="O6740" i="1"/>
  <c r="O1650" i="1"/>
  <c r="O4611" i="1"/>
  <c r="O7542" i="1"/>
  <c r="O1243" i="1"/>
  <c r="O9555" i="1"/>
  <c r="O8738" i="1"/>
  <c r="O1651" i="1"/>
  <c r="O5459" i="1"/>
  <c r="O2930" i="1"/>
  <c r="O9122" i="1"/>
  <c r="O9123" i="1"/>
  <c r="O2931" i="1"/>
  <c r="O4204" i="1"/>
  <c r="O5038" i="1"/>
  <c r="O2496" i="1"/>
  <c r="O9556" i="1"/>
  <c r="O3773" i="1"/>
  <c r="O2082" i="1"/>
  <c r="O1652" i="1"/>
  <c r="O3340" i="1"/>
  <c r="O9898" i="1"/>
  <c r="O4205" i="1"/>
  <c r="O2083" i="1"/>
  <c r="O8739" i="1"/>
  <c r="O6317" i="1"/>
  <c r="O2932" i="1"/>
  <c r="O2084" i="1"/>
  <c r="O2085" i="1"/>
  <c r="O5039" i="1"/>
  <c r="O8740" i="1"/>
  <c r="O7543" i="1"/>
  <c r="O7154" i="1"/>
  <c r="O8345" i="1"/>
  <c r="O8741" i="1"/>
  <c r="O5883" i="1"/>
  <c r="O4206" i="1"/>
  <c r="O9899" i="1"/>
  <c r="O7544" i="1"/>
  <c r="O9557" i="1"/>
  <c r="O8742" i="1"/>
  <c r="O9558" i="1"/>
  <c r="O1244" i="1"/>
  <c r="O804" i="1"/>
  <c r="O1653" i="1"/>
  <c r="O2086" i="1"/>
  <c r="O2497" i="1"/>
  <c r="O9559" i="1"/>
  <c r="O1654" i="1"/>
  <c r="O1245" i="1"/>
  <c r="O9900" i="1"/>
  <c r="O3341" i="1"/>
  <c r="O2933" i="1"/>
  <c r="O2087" i="1"/>
  <c r="O4207" i="1"/>
  <c r="O2934" i="1"/>
  <c r="O7929" i="1"/>
  <c r="O9124" i="1"/>
  <c r="O6741" i="1"/>
  <c r="O7155" i="1"/>
  <c r="O5884" i="1"/>
  <c r="O7156" i="1"/>
  <c r="O9125" i="1"/>
  <c r="O7157" i="1"/>
  <c r="O6742" i="1"/>
  <c r="O5040" i="1"/>
  <c r="O5460" i="1"/>
  <c r="O3774" i="1"/>
  <c r="O8346" i="1"/>
  <c r="O7930" i="1"/>
  <c r="O4612" i="1"/>
  <c r="O375" i="1"/>
  <c r="O8347" i="1"/>
  <c r="O6318" i="1"/>
  <c r="O5041" i="1"/>
  <c r="O6319" i="1"/>
  <c r="O376" i="1"/>
  <c r="O1246" i="1"/>
  <c r="O4613" i="1"/>
  <c r="O5461" i="1"/>
  <c r="O7158" i="1"/>
  <c r="O5885" i="1"/>
  <c r="O8348" i="1"/>
  <c r="O5462" i="1"/>
  <c r="O7931" i="1"/>
  <c r="O377" i="1"/>
  <c r="O2498" i="1"/>
  <c r="O3342" i="1"/>
  <c r="O378" i="1"/>
  <c r="O6743" i="1"/>
  <c r="O7159" i="1"/>
  <c r="O7932" i="1"/>
  <c r="O4614" i="1"/>
  <c r="O5463" i="1"/>
  <c r="O7160" i="1"/>
  <c r="O4208" i="1"/>
  <c r="O5886" i="1"/>
  <c r="O4615" i="1"/>
  <c r="O84" i="1"/>
  <c r="O5464" i="1"/>
  <c r="O2935" i="1"/>
  <c r="O3343" i="1"/>
  <c r="O8743" i="1"/>
  <c r="O2088" i="1"/>
  <c r="O85" i="1"/>
  <c r="O2936" i="1"/>
  <c r="O2089" i="1"/>
  <c r="O2090" i="1"/>
  <c r="O9126" i="1"/>
  <c r="O379" i="1"/>
  <c r="O8744" i="1"/>
  <c r="O86" i="1"/>
  <c r="O9560" i="1"/>
  <c r="O8349" i="1"/>
  <c r="O7545" i="1"/>
  <c r="O3344" i="1"/>
  <c r="O2091" i="1"/>
  <c r="O3345" i="1"/>
  <c r="O805" i="1"/>
  <c r="O3346" i="1"/>
  <c r="O2499" i="1"/>
  <c r="O1655" i="1"/>
  <c r="O6744" i="1"/>
  <c r="O1247" i="1"/>
  <c r="O5042" i="1"/>
  <c r="O380" i="1"/>
  <c r="O6745" i="1"/>
  <c r="O5043" i="1"/>
  <c r="O9901" i="1"/>
  <c r="O1656" i="1"/>
  <c r="O806" i="1"/>
  <c r="O381" i="1"/>
  <c r="O807" i="1"/>
  <c r="O4209" i="1"/>
  <c r="O808" i="1"/>
  <c r="O3347" i="1"/>
  <c r="O1657" i="1"/>
  <c r="O2092" i="1"/>
  <c r="O1658" i="1"/>
  <c r="O8350" i="1"/>
  <c r="O2500" i="1"/>
  <c r="O3775" i="1"/>
  <c r="O3348" i="1"/>
  <c r="O5887" i="1"/>
  <c r="O382" i="1"/>
  <c r="O3349" i="1"/>
  <c r="O6320" i="1"/>
  <c r="O8351" i="1"/>
  <c r="O7933" i="1"/>
  <c r="O809" i="1"/>
  <c r="O9902" i="1"/>
  <c r="O6746" i="1"/>
  <c r="O1659" i="1"/>
  <c r="O9127" i="1"/>
  <c r="O6321" i="1"/>
  <c r="O4210" i="1"/>
  <c r="O4616" i="1"/>
  <c r="O7934" i="1"/>
  <c r="O2501" i="1"/>
  <c r="O5465" i="1"/>
  <c r="O383" i="1"/>
  <c r="O4211" i="1"/>
  <c r="O9561" i="1"/>
  <c r="O9128" i="1"/>
  <c r="O5044" i="1"/>
  <c r="O9129" i="1"/>
  <c r="O87" i="1"/>
  <c r="O384" i="1"/>
  <c r="O5045" i="1"/>
  <c r="O9130" i="1"/>
  <c r="O6322" i="1"/>
  <c r="O1248" i="1"/>
  <c r="O2937" i="1"/>
  <c r="O9131" i="1"/>
  <c r="O8745" i="1"/>
  <c r="O7935" i="1"/>
  <c r="O8746" i="1"/>
  <c r="O3350" i="1"/>
  <c r="O2502" i="1"/>
  <c r="O2503" i="1"/>
  <c r="O4617" i="1"/>
  <c r="O7936" i="1"/>
  <c r="O6747" i="1"/>
  <c r="O2938" i="1"/>
  <c r="O810" i="1"/>
  <c r="O6748" i="1"/>
  <c r="O1660" i="1"/>
  <c r="O5046" i="1"/>
  <c r="O2093" i="1"/>
  <c r="O8747" i="1"/>
  <c r="O4212" i="1"/>
  <c r="O5047" i="1"/>
  <c r="O9562" i="1"/>
  <c r="O1661" i="1"/>
  <c r="O4213" i="1"/>
  <c r="O1249" i="1"/>
  <c r="O6749" i="1"/>
  <c r="O8352" i="1"/>
  <c r="O5888" i="1"/>
  <c r="O5889" i="1"/>
  <c r="O6323" i="1"/>
  <c r="O2504" i="1"/>
  <c r="O385" i="1"/>
  <c r="O9132" i="1"/>
  <c r="O6324" i="1"/>
  <c r="O5048" i="1"/>
  <c r="O7937" i="1"/>
  <c r="O5890" i="1"/>
  <c r="O2505" i="1"/>
  <c r="O5466" i="1"/>
  <c r="O3351" i="1"/>
  <c r="O811" i="1"/>
  <c r="O7938" i="1"/>
  <c r="O2939" i="1"/>
  <c r="O3776" i="1"/>
  <c r="O5049" i="1"/>
  <c r="O4214" i="1"/>
  <c r="O3777" i="1"/>
  <c r="O9563" i="1"/>
  <c r="O2506" i="1"/>
  <c r="O2940" i="1"/>
  <c r="O9133" i="1"/>
  <c r="O4215" i="1"/>
  <c r="O88" i="1"/>
  <c r="O386" i="1"/>
  <c r="O3352" i="1"/>
  <c r="O7546" i="1"/>
  <c r="O7939" i="1"/>
  <c r="O89" i="1"/>
  <c r="O2094" i="1"/>
  <c r="O3778" i="1"/>
  <c r="O9903" i="1"/>
  <c r="O9134" i="1"/>
  <c r="O9135" i="1"/>
  <c r="O5467" i="1"/>
  <c r="O9564" i="1"/>
  <c r="O90" i="1"/>
  <c r="O1662" i="1"/>
  <c r="O812" i="1"/>
  <c r="O6750" i="1"/>
  <c r="O6325" i="1"/>
  <c r="O7940" i="1"/>
  <c r="O6326" i="1"/>
  <c r="O7547" i="1"/>
  <c r="O7161" i="1"/>
  <c r="O5891" i="1"/>
  <c r="O1250" i="1"/>
  <c r="O1663" i="1"/>
  <c r="O9565" i="1"/>
  <c r="O6751" i="1"/>
  <c r="O2941" i="1"/>
  <c r="O387" i="1"/>
  <c r="O9566" i="1"/>
  <c r="O6327" i="1"/>
  <c r="O5050" i="1"/>
  <c r="O5468" i="1"/>
  <c r="O3779" i="1"/>
  <c r="O2095" i="1"/>
  <c r="O6752" i="1"/>
  <c r="O3780" i="1"/>
  <c r="O1664" i="1"/>
  <c r="O6328" i="1"/>
  <c r="O3353" i="1"/>
  <c r="O5051" i="1"/>
  <c r="O2942" i="1"/>
  <c r="O1251" i="1"/>
  <c r="O3781" i="1"/>
  <c r="O6329" i="1"/>
  <c r="O2943" i="1"/>
  <c r="O7548" i="1"/>
  <c r="O1252" i="1"/>
  <c r="O813" i="1"/>
  <c r="O2507" i="1"/>
  <c r="O8353" i="1"/>
  <c r="O388" i="1"/>
  <c r="O389" i="1"/>
  <c r="O4216" i="1"/>
  <c r="O9136" i="1"/>
  <c r="O814" i="1"/>
  <c r="O8354" i="1"/>
  <c r="O8355" i="1"/>
  <c r="O7941" i="1"/>
  <c r="O7162" i="1"/>
  <c r="O6330" i="1"/>
  <c r="O815" i="1"/>
  <c r="O4217" i="1"/>
  <c r="O3782" i="1"/>
  <c r="O1253" i="1"/>
  <c r="O7942" i="1"/>
  <c r="O9567" i="1"/>
  <c r="O816" i="1"/>
  <c r="O2944" i="1"/>
  <c r="O3783" i="1"/>
  <c r="O3354" i="1"/>
  <c r="O4618" i="1"/>
  <c r="O4218" i="1"/>
  <c r="O3355" i="1"/>
  <c r="O1254" i="1"/>
  <c r="O7549" i="1"/>
  <c r="O91" i="1"/>
  <c r="O4619" i="1"/>
  <c r="O8748" i="1"/>
  <c r="O9568" i="1"/>
  <c r="O7943" i="1"/>
  <c r="O817" i="1"/>
  <c r="O2945" i="1"/>
  <c r="O4219" i="1"/>
  <c r="O1255" i="1"/>
  <c r="O2508" i="1"/>
  <c r="O5892" i="1"/>
  <c r="O390" i="1"/>
  <c r="O1256" i="1"/>
  <c r="O5469" i="1"/>
  <c r="O6753" i="1"/>
  <c r="O2096" i="1"/>
  <c r="O6331" i="1"/>
  <c r="O9137" i="1"/>
  <c r="O3784" i="1"/>
  <c r="O7550" i="1"/>
  <c r="O7551" i="1"/>
  <c r="O2509" i="1"/>
  <c r="O2946" i="1"/>
  <c r="O1665" i="1"/>
  <c r="O391" i="1"/>
  <c r="O2510" i="1"/>
  <c r="O7552" i="1"/>
  <c r="O2097" i="1"/>
  <c r="O392" i="1"/>
  <c r="O92" i="1"/>
  <c r="O8356" i="1"/>
  <c r="O393" i="1"/>
  <c r="O2511" i="1"/>
  <c r="O5052" i="1"/>
  <c r="O9569" i="1"/>
  <c r="O9138" i="1"/>
  <c r="O3785" i="1"/>
  <c r="O1666" i="1"/>
  <c r="O9570" i="1"/>
  <c r="O4220" i="1"/>
  <c r="O5470" i="1"/>
  <c r="O5053" i="1"/>
  <c r="O1257" i="1"/>
  <c r="O2098" i="1"/>
  <c r="O9139" i="1"/>
  <c r="O1258" i="1"/>
  <c r="O6332" i="1"/>
  <c r="O4221" i="1"/>
  <c r="O4620" i="1"/>
  <c r="O93" i="1"/>
  <c r="O7163" i="1"/>
  <c r="O6754" i="1"/>
  <c r="O9904" i="1"/>
  <c r="O9140" i="1"/>
  <c r="O2512" i="1"/>
  <c r="O9141" i="1"/>
  <c r="O8749" i="1"/>
  <c r="O5471" i="1"/>
  <c r="O3356" i="1"/>
  <c r="O7164" i="1"/>
  <c r="O3786" i="1"/>
  <c r="O4621" i="1"/>
  <c r="O5054" i="1"/>
  <c r="O3787" i="1"/>
  <c r="O94" i="1"/>
  <c r="O5472" i="1"/>
  <c r="O5055" i="1"/>
  <c r="O5056" i="1"/>
  <c r="O4622" i="1"/>
  <c r="O3357" i="1"/>
  <c r="O1259" i="1"/>
  <c r="O1260" i="1"/>
  <c r="O394" i="1"/>
  <c r="O9142" i="1"/>
  <c r="O8750" i="1"/>
  <c r="O7944" i="1"/>
  <c r="O7945" i="1"/>
  <c r="O2099" i="1"/>
  <c r="O3358" i="1"/>
  <c r="O6755" i="1"/>
  <c r="O2100" i="1"/>
  <c r="O5893" i="1"/>
  <c r="O818" i="1"/>
  <c r="O5894" i="1"/>
  <c r="O9143" i="1"/>
  <c r="O9905" i="1"/>
  <c r="O95" i="1"/>
  <c r="O5473" i="1"/>
  <c r="O2947" i="1"/>
  <c r="O8357" i="1"/>
  <c r="O8358" i="1"/>
  <c r="O819" i="1"/>
  <c r="O820" i="1"/>
  <c r="O395" i="1"/>
  <c r="O821" i="1"/>
  <c r="O2513" i="1"/>
  <c r="O5895" i="1"/>
  <c r="O4623" i="1"/>
  <c r="O7165" i="1"/>
  <c r="O9571" i="1"/>
  <c r="O8751" i="1"/>
  <c r="O7553" i="1"/>
  <c r="O2514" i="1"/>
  <c r="O396" i="1"/>
  <c r="O397" i="1"/>
  <c r="O4222" i="1"/>
  <c r="O9144" i="1"/>
  <c r="O2948" i="1"/>
  <c r="O5057" i="1"/>
  <c r="O1261" i="1"/>
  <c r="O398" i="1"/>
  <c r="O822" i="1"/>
  <c r="O9572" i="1"/>
  <c r="O399" i="1"/>
  <c r="O6333" i="1"/>
  <c r="O7946" i="1"/>
  <c r="O5474" i="1"/>
  <c r="O9573" i="1"/>
  <c r="O5475" i="1"/>
  <c r="O5476" i="1"/>
  <c r="O400" i="1"/>
  <c r="O823" i="1"/>
  <c r="O9145" i="1"/>
  <c r="O9146" i="1"/>
  <c r="O7947" i="1"/>
  <c r="O1667" i="1"/>
  <c r="O3788" i="1"/>
  <c r="O5477" i="1"/>
  <c r="O5478" i="1"/>
  <c r="O1668" i="1"/>
  <c r="O2949" i="1"/>
  <c r="O6756" i="1"/>
  <c r="O1669" i="1"/>
  <c r="O6757" i="1"/>
  <c r="O824" i="1"/>
  <c r="O4223" i="1"/>
  <c r="O401" i="1"/>
  <c r="O9574" i="1"/>
  <c r="O8752" i="1"/>
  <c r="O7554" i="1"/>
  <c r="O2101" i="1"/>
  <c r="O7555" i="1"/>
  <c r="O402" i="1"/>
  <c r="O2515" i="1"/>
  <c r="O3359" i="1"/>
  <c r="O6758" i="1"/>
  <c r="O2516" i="1"/>
  <c r="O5896" i="1"/>
  <c r="O6759" i="1"/>
  <c r="O2950" i="1"/>
  <c r="O5897" i="1"/>
  <c r="O96" i="1"/>
  <c r="O97" i="1"/>
  <c r="O9575" i="1"/>
  <c r="O1670" i="1"/>
  <c r="O1671" i="1"/>
  <c r="O7556" i="1"/>
  <c r="O1672" i="1"/>
  <c r="O9147" i="1"/>
  <c r="O403" i="1"/>
  <c r="O9576" i="1"/>
  <c r="O2102" i="1"/>
  <c r="O5058" i="1"/>
  <c r="O8359" i="1"/>
  <c r="O6760" i="1"/>
  <c r="O4224" i="1"/>
  <c r="O8360" i="1"/>
  <c r="O5898" i="1"/>
  <c r="O5479" i="1"/>
  <c r="O6761" i="1"/>
  <c r="O7948" i="1"/>
  <c r="O825" i="1"/>
  <c r="O3360" i="1"/>
  <c r="O6762" i="1"/>
  <c r="O7949" i="1"/>
  <c r="O4225" i="1"/>
  <c r="O7166" i="1"/>
  <c r="O98" i="1"/>
  <c r="O2951" i="1"/>
  <c r="O5899" i="1"/>
  <c r="O5480" i="1"/>
  <c r="O826" i="1"/>
  <c r="O9577" i="1"/>
  <c r="O8361" i="1"/>
  <c r="O7557" i="1"/>
  <c r="O8753" i="1"/>
  <c r="O2517" i="1"/>
  <c r="O3789" i="1"/>
  <c r="O4624" i="1"/>
  <c r="O3790" i="1"/>
  <c r="O2952" i="1"/>
  <c r="O6763" i="1"/>
  <c r="O8754" i="1"/>
  <c r="O8362" i="1"/>
  <c r="O6764" i="1"/>
  <c r="O2103" i="1"/>
  <c r="O7950" i="1"/>
  <c r="O4226" i="1"/>
  <c r="O827" i="1"/>
  <c r="O2104" i="1"/>
  <c r="O4227" i="1"/>
  <c r="O4228" i="1"/>
  <c r="O5900" i="1"/>
  <c r="O4229" i="1"/>
  <c r="O404" i="1"/>
  <c r="O2953" i="1"/>
  <c r="O5901" i="1"/>
  <c r="O828" i="1"/>
  <c r="O7951" i="1"/>
  <c r="O7558" i="1"/>
  <c r="O7167" i="1"/>
  <c r="O4230" i="1"/>
  <c r="O9578" i="1"/>
  <c r="O1673" i="1"/>
  <c r="O1262" i="1"/>
  <c r="O6334" i="1"/>
  <c r="O4625" i="1"/>
  <c r="O829" i="1"/>
  <c r="O2954" i="1"/>
  <c r="O4626" i="1"/>
  <c r="O5059" i="1"/>
  <c r="O9579" i="1"/>
  <c r="O9148" i="1"/>
  <c r="O3361" i="1"/>
  <c r="O5902" i="1"/>
  <c r="O7168" i="1"/>
  <c r="O7559" i="1"/>
  <c r="O3791" i="1"/>
  <c r="O3792" i="1"/>
  <c r="O6335" i="1"/>
  <c r="O1674" i="1"/>
  <c r="O2518" i="1"/>
  <c r="O1675" i="1"/>
  <c r="O6765" i="1"/>
  <c r="O8755" i="1"/>
  <c r="O6336" i="1"/>
  <c r="O7169" i="1"/>
  <c r="O5481" i="1"/>
  <c r="O6766" i="1"/>
  <c r="O8756" i="1"/>
  <c r="O2955" i="1"/>
  <c r="O830" i="1"/>
  <c r="O99" i="1"/>
  <c r="O4231" i="1"/>
  <c r="O3793" i="1"/>
  <c r="O9906" i="1"/>
  <c r="O831" i="1"/>
  <c r="O2105" i="1"/>
  <c r="O2956" i="1"/>
  <c r="O5060" i="1"/>
  <c r="O832" i="1"/>
  <c r="O4627" i="1"/>
  <c r="O7560" i="1"/>
  <c r="O1676" i="1"/>
  <c r="O3794" i="1"/>
  <c r="O2106" i="1"/>
  <c r="O1263" i="1"/>
  <c r="O5482" i="1"/>
  <c r="O5483" i="1"/>
  <c r="O3362" i="1"/>
  <c r="O8363" i="1"/>
  <c r="O5903" i="1"/>
  <c r="O2107" i="1"/>
  <c r="O833" i="1"/>
  <c r="O7561" i="1"/>
  <c r="O7170" i="1"/>
  <c r="O405" i="1"/>
  <c r="O6767" i="1"/>
  <c r="O4232" i="1"/>
  <c r="O834" i="1"/>
  <c r="O5061" i="1"/>
  <c r="O3363" i="1"/>
  <c r="O6768" i="1"/>
  <c r="O5062" i="1"/>
  <c r="O406" i="1"/>
  <c r="O5063" i="1"/>
  <c r="O3795" i="1"/>
  <c r="O5904" i="1"/>
  <c r="O835" i="1"/>
  <c r="O5905" i="1"/>
  <c r="O9580" i="1"/>
  <c r="O9907" i="1"/>
  <c r="O7171" i="1"/>
  <c r="O7952" i="1"/>
  <c r="O836" i="1"/>
  <c r="O5906" i="1"/>
  <c r="O8364" i="1"/>
  <c r="O5484" i="1"/>
  <c r="O407" i="1"/>
  <c r="O5064" i="1"/>
  <c r="O5065" i="1"/>
  <c r="O3796" i="1"/>
  <c r="O6769" i="1"/>
  <c r="O1264" i="1"/>
  <c r="O3364" i="1"/>
  <c r="O3797" i="1"/>
  <c r="O2519" i="1"/>
  <c r="O7953" i="1"/>
  <c r="O3798" i="1"/>
  <c r="O7562" i="1"/>
  <c r="O837" i="1"/>
  <c r="O7172" i="1"/>
  <c r="O2957" i="1"/>
  <c r="O7954" i="1"/>
  <c r="O7955" i="1"/>
  <c r="O6337" i="1"/>
  <c r="O838" i="1"/>
  <c r="O2520" i="1"/>
  <c r="O2521" i="1"/>
  <c r="O4628" i="1"/>
  <c r="O4629" i="1"/>
  <c r="O408" i="1"/>
  <c r="O2522" i="1"/>
  <c r="O6770" i="1"/>
  <c r="O409" i="1"/>
  <c r="O5485" i="1"/>
  <c r="O5486" i="1"/>
  <c r="O7956" i="1"/>
  <c r="O7957" i="1"/>
  <c r="O7563" i="1"/>
  <c r="O4233" i="1"/>
  <c r="O2108" i="1"/>
  <c r="O3799" i="1"/>
  <c r="O2958" i="1"/>
  <c r="O410" i="1"/>
  <c r="O2109" i="1"/>
  <c r="O5907" i="1"/>
  <c r="O8365" i="1"/>
  <c r="O2959" i="1"/>
  <c r="O6771" i="1"/>
  <c r="O2960" i="1"/>
  <c r="O1677" i="1"/>
  <c r="O9581" i="1"/>
  <c r="O2110" i="1"/>
  <c r="O411" i="1"/>
  <c r="O1678" i="1"/>
  <c r="O4630" i="1"/>
  <c r="O6772" i="1"/>
  <c r="O8757" i="1"/>
  <c r="O7564" i="1"/>
  <c r="O9582" i="1"/>
  <c r="O7173" i="1"/>
  <c r="O9583" i="1"/>
  <c r="O100" i="1"/>
  <c r="O412" i="1"/>
  <c r="O2111" i="1"/>
  <c r="O9584" i="1"/>
  <c r="O839" i="1"/>
  <c r="O6773" i="1"/>
  <c r="O5487" i="1"/>
  <c r="O2523" i="1"/>
  <c r="O3800" i="1"/>
  <c r="O413" i="1"/>
  <c r="O9149" i="1"/>
  <c r="O2524" i="1"/>
  <c r="O8366" i="1"/>
  <c r="O9150" i="1"/>
  <c r="O8367" i="1"/>
  <c r="O3801" i="1"/>
  <c r="O5488" i="1"/>
  <c r="O9585" i="1"/>
  <c r="O414" i="1"/>
  <c r="O2961" i="1"/>
  <c r="O2112" i="1"/>
  <c r="O1679" i="1"/>
  <c r="O415" i="1"/>
  <c r="O1265" i="1"/>
  <c r="O3365" i="1"/>
  <c r="O4234" i="1"/>
  <c r="O7958" i="1"/>
  <c r="O101" i="1"/>
  <c r="O7565" i="1"/>
  <c r="O2525" i="1"/>
  <c r="O416" i="1"/>
  <c r="O1266" i="1"/>
  <c r="O7174" i="1"/>
  <c r="O5908" i="1"/>
  <c r="O9586" i="1"/>
  <c r="O7175" i="1"/>
  <c r="O102" i="1"/>
  <c r="O2113" i="1"/>
  <c r="O8368" i="1"/>
  <c r="O2962" i="1"/>
  <c r="O5066" i="1"/>
  <c r="O3366" i="1"/>
  <c r="O3367" i="1"/>
  <c r="O1680" i="1"/>
  <c r="O103" i="1"/>
  <c r="O5489" i="1"/>
  <c r="O417" i="1"/>
  <c r="O9587" i="1"/>
  <c r="O1267" i="1"/>
  <c r="O6774" i="1"/>
  <c r="O5490" i="1"/>
  <c r="O9588" i="1"/>
  <c r="O2526" i="1"/>
  <c r="O5067" i="1"/>
  <c r="O9908" i="1"/>
  <c r="O5491" i="1"/>
  <c r="O1268" i="1"/>
  <c r="O2114" i="1"/>
  <c r="O8369" i="1"/>
  <c r="O7566" i="1"/>
  <c r="O5068" i="1"/>
  <c r="O3802" i="1"/>
  <c r="O7959" i="1"/>
  <c r="O2963" i="1"/>
  <c r="O7176" i="1"/>
  <c r="O9909" i="1"/>
  <c r="O1681" i="1"/>
  <c r="O2527" i="1"/>
  <c r="O5492" i="1"/>
  <c r="O2528" i="1"/>
  <c r="O3803" i="1"/>
  <c r="O2964" i="1"/>
  <c r="O418" i="1"/>
  <c r="O1682" i="1"/>
  <c r="O5909" i="1"/>
  <c r="O9151" i="1"/>
  <c r="O8758" i="1"/>
  <c r="O5910" i="1"/>
  <c r="O9152" i="1"/>
  <c r="O1269" i="1"/>
  <c r="O1683" i="1"/>
  <c r="O5069" i="1"/>
  <c r="O5493" i="1"/>
  <c r="O6775" i="1"/>
  <c r="O9589" i="1"/>
  <c r="O2529" i="1"/>
  <c r="O3804" i="1"/>
  <c r="O5070" i="1"/>
  <c r="O4235" i="1"/>
  <c r="O4631" i="1"/>
  <c r="O5494" i="1"/>
  <c r="O2115" i="1"/>
  <c r="O2530" i="1"/>
  <c r="O9590" i="1"/>
  <c r="O840" i="1"/>
  <c r="O1684" i="1"/>
  <c r="O6338" i="1"/>
  <c r="O419" i="1"/>
  <c r="O9153" i="1"/>
  <c r="O5495" i="1"/>
  <c r="O1685" i="1"/>
  <c r="O1270" i="1"/>
  <c r="O7567" i="1"/>
  <c r="O1271" i="1"/>
  <c r="O5496" i="1"/>
  <c r="O420" i="1"/>
  <c r="O8759" i="1"/>
  <c r="O2116" i="1"/>
  <c r="O7568" i="1"/>
  <c r="O4632" i="1"/>
  <c r="O8370" i="1"/>
  <c r="O5911" i="1"/>
  <c r="O421" i="1"/>
  <c r="O2531" i="1"/>
  <c r="O7569" i="1"/>
  <c r="O7177" i="1"/>
  <c r="O7960" i="1"/>
  <c r="O7570" i="1"/>
  <c r="O3368" i="1"/>
  <c r="O9154" i="1"/>
  <c r="O5071" i="1"/>
  <c r="O2532" i="1"/>
  <c r="O6776" i="1"/>
  <c r="O1272" i="1"/>
  <c r="O7178" i="1"/>
  <c r="O2533" i="1"/>
  <c r="O2117" i="1"/>
  <c r="O5497" i="1"/>
  <c r="O5498" i="1"/>
  <c r="O5072" i="1"/>
  <c r="O2534" i="1"/>
  <c r="O5499" i="1"/>
  <c r="O9591" i="1"/>
  <c r="O841" i="1"/>
  <c r="O5912" i="1"/>
  <c r="O1273" i="1"/>
  <c r="O8371" i="1"/>
  <c r="O5073" i="1"/>
  <c r="O4236" i="1"/>
  <c r="O9592" i="1"/>
  <c r="O6777" i="1"/>
  <c r="O7961" i="1"/>
  <c r="O6339" i="1"/>
  <c r="O5500" i="1"/>
  <c r="O7179" i="1"/>
  <c r="O8760" i="1"/>
  <c r="O2118" i="1"/>
  <c r="O8372" i="1"/>
  <c r="O104" i="1"/>
  <c r="O422" i="1"/>
  <c r="O5501" i="1"/>
  <c r="O7571" i="1"/>
  <c r="O423" i="1"/>
  <c r="O3369" i="1"/>
  <c r="O5074" i="1"/>
  <c r="O2119" i="1"/>
  <c r="O6340" i="1"/>
  <c r="O6778" i="1"/>
  <c r="O3370" i="1"/>
  <c r="O1274" i="1"/>
  <c r="O8373" i="1"/>
  <c r="O3805" i="1"/>
  <c r="O3371" i="1"/>
  <c r="O7572" i="1"/>
  <c r="O5075" i="1"/>
  <c r="O2535" i="1"/>
  <c r="O9593" i="1"/>
  <c r="O1275" i="1"/>
  <c r="O9594" i="1"/>
  <c r="O1686" i="1"/>
  <c r="O3806" i="1"/>
  <c r="O9595" i="1"/>
  <c r="O842" i="1"/>
  <c r="O7180" i="1"/>
  <c r="O5076" i="1"/>
  <c r="O5913" i="1"/>
  <c r="O3807" i="1"/>
  <c r="O5502" i="1"/>
  <c r="O3372" i="1"/>
  <c r="O3808" i="1"/>
  <c r="O7181" i="1"/>
  <c r="O1687" i="1"/>
  <c r="O3809" i="1"/>
  <c r="O6779" i="1"/>
  <c r="O1688" i="1"/>
  <c r="O1276" i="1"/>
  <c r="O7962" i="1"/>
  <c r="O7573" i="1"/>
  <c r="O7182" i="1"/>
  <c r="O4237" i="1"/>
  <c r="O2120" i="1"/>
  <c r="O424" i="1"/>
  <c r="O7963" i="1"/>
  <c r="O5503" i="1"/>
  <c r="O425" i="1"/>
  <c r="O3373" i="1"/>
  <c r="O8374" i="1"/>
  <c r="O1277" i="1"/>
  <c r="O8761" i="1"/>
  <c r="O105" i="1"/>
  <c r="O3374" i="1"/>
  <c r="O5914" i="1"/>
  <c r="O2536" i="1"/>
  <c r="O6780" i="1"/>
  <c r="O7964" i="1"/>
  <c r="O9155" i="1"/>
  <c r="O1278" i="1"/>
  <c r="O2537" i="1"/>
  <c r="O2538" i="1"/>
  <c r="O426" i="1"/>
  <c r="O5915" i="1"/>
  <c r="O2121" i="1"/>
  <c r="O4633" i="1"/>
  <c r="O4238" i="1"/>
  <c r="O3375" i="1"/>
  <c r="O7183" i="1"/>
  <c r="O3376" i="1"/>
  <c r="O1689" i="1"/>
  <c r="O9596" i="1"/>
  <c r="O8762" i="1"/>
  <c r="O1690" i="1"/>
  <c r="O106" i="1"/>
  <c r="O1691" i="1"/>
  <c r="O9597" i="1"/>
  <c r="O427" i="1"/>
  <c r="O9910" i="1"/>
  <c r="O5916" i="1"/>
  <c r="O8375" i="1"/>
  <c r="O4634" i="1"/>
  <c r="O428" i="1"/>
  <c r="O5077" i="1"/>
  <c r="O9156" i="1"/>
  <c r="O107" i="1"/>
  <c r="O7574" i="1"/>
  <c r="O6341" i="1"/>
  <c r="O3377" i="1"/>
  <c r="O5917" i="1"/>
  <c r="O3378" i="1"/>
  <c r="O5918" i="1"/>
  <c r="O4635" i="1"/>
  <c r="O4239" i="1"/>
  <c r="O1279" i="1"/>
  <c r="O1280" i="1"/>
  <c r="O429" i="1"/>
  <c r="O8376" i="1"/>
  <c r="O2122" i="1"/>
  <c r="O5078" i="1"/>
  <c r="O8377" i="1"/>
  <c r="O1692" i="1"/>
  <c r="O5079" i="1"/>
  <c r="O6342" i="1"/>
  <c r="O7575" i="1"/>
  <c r="O108" i="1"/>
  <c r="O4240" i="1"/>
  <c r="O9157" i="1"/>
  <c r="O1693" i="1"/>
  <c r="O3810" i="1"/>
  <c r="O7576" i="1"/>
  <c r="O3811" i="1"/>
  <c r="O8378" i="1"/>
  <c r="O4636" i="1"/>
  <c r="O6781" i="1"/>
  <c r="O2539" i="1"/>
  <c r="O843" i="1"/>
  <c r="O3812" i="1"/>
  <c r="O1694" i="1"/>
  <c r="O2123" i="1"/>
  <c r="O1281" i="1"/>
  <c r="O430" i="1"/>
  <c r="O109" i="1"/>
  <c r="O7184" i="1"/>
  <c r="O9158" i="1"/>
  <c r="O9598" i="1"/>
  <c r="O2540" i="1"/>
  <c r="O9599" i="1"/>
  <c r="O6343" i="1"/>
  <c r="O4637" i="1"/>
  <c r="O1695" i="1"/>
  <c r="O1696" i="1"/>
  <c r="O431" i="1"/>
  <c r="O2965" i="1"/>
  <c r="O7577" i="1"/>
  <c r="O5504" i="1"/>
  <c r="O7578" i="1"/>
  <c r="O844" i="1"/>
  <c r="O7185" i="1"/>
  <c r="O4638" i="1"/>
  <c r="O6782" i="1"/>
  <c r="O6783" i="1"/>
  <c r="O8763" i="1"/>
  <c r="O1697" i="1"/>
  <c r="O4241" i="1"/>
  <c r="O4639" i="1"/>
  <c r="O3813" i="1"/>
  <c r="O8764" i="1"/>
  <c r="O9159" i="1"/>
  <c r="O5080" i="1"/>
  <c r="O3379" i="1"/>
  <c r="O7965" i="1"/>
  <c r="O6784" i="1"/>
  <c r="O5919" i="1"/>
  <c r="O1698" i="1"/>
  <c r="O9160" i="1"/>
  <c r="O9161" i="1"/>
  <c r="O2541" i="1"/>
  <c r="O7966" i="1"/>
  <c r="O845" i="1"/>
  <c r="O9911" i="1"/>
  <c r="O4242" i="1"/>
  <c r="O9162" i="1"/>
  <c r="O2966" i="1"/>
  <c r="O1282" i="1"/>
  <c r="O1699" i="1"/>
  <c r="O6785" i="1"/>
  <c r="O2124" i="1"/>
  <c r="O846" i="1"/>
  <c r="O4243" i="1"/>
  <c r="O8379" i="1"/>
  <c r="O847" i="1"/>
  <c r="O8380" i="1"/>
  <c r="O848" i="1"/>
  <c r="O5920" i="1"/>
  <c r="O1700" i="1"/>
  <c r="O1701" i="1"/>
  <c r="O8765" i="1"/>
  <c r="O2542" i="1"/>
  <c r="O2125" i="1"/>
  <c r="O1702" i="1"/>
  <c r="O2126" i="1"/>
  <c r="O849" i="1"/>
  <c r="O3380" i="1"/>
  <c r="O3381" i="1"/>
  <c r="O7186" i="1"/>
  <c r="O5921" i="1"/>
  <c r="O5505" i="1"/>
  <c r="O5922" i="1"/>
  <c r="O2127" i="1"/>
  <c r="O7967" i="1"/>
  <c r="O4640" i="1"/>
  <c r="O432" i="1"/>
  <c r="O8381" i="1"/>
  <c r="O1703" i="1"/>
  <c r="O7187" i="1"/>
  <c r="O8766" i="1"/>
  <c r="O4641" i="1"/>
  <c r="O2128" i="1"/>
  <c r="O8382" i="1"/>
  <c r="O3814" i="1"/>
  <c r="O3815" i="1"/>
  <c r="O4642" i="1"/>
  <c r="O8767" i="1"/>
  <c r="O4244" i="1"/>
  <c r="O6344" i="1"/>
  <c r="O9163" i="1"/>
  <c r="O1704" i="1"/>
  <c r="O3382" i="1"/>
  <c r="O7968" i="1"/>
  <c r="O9164" i="1"/>
  <c r="O3383" i="1"/>
  <c r="O9912" i="1"/>
  <c r="O2129" i="1"/>
  <c r="O4643" i="1"/>
  <c r="O6786" i="1"/>
  <c r="O850" i="1"/>
  <c r="O8383" i="1"/>
  <c r="O9165" i="1"/>
  <c r="O3816" i="1"/>
  <c r="O1283" i="1"/>
  <c r="O6787" i="1"/>
  <c r="O7579" i="1"/>
  <c r="O8768" i="1"/>
  <c r="O5923" i="1"/>
  <c r="O3384" i="1"/>
  <c r="O5081" i="1"/>
  <c r="O110" i="1"/>
  <c r="O9913" i="1"/>
  <c r="O7188" i="1"/>
  <c r="O7969" i="1"/>
  <c r="O2130" i="1"/>
  <c r="O3817" i="1"/>
  <c r="O4644" i="1"/>
  <c r="O851" i="1"/>
  <c r="O4645" i="1"/>
  <c r="O1705" i="1"/>
  <c r="O1284" i="1"/>
  <c r="O5506" i="1"/>
  <c r="O7970" i="1"/>
  <c r="O852" i="1"/>
  <c r="O9166" i="1"/>
  <c r="O6788" i="1"/>
  <c r="O5082" i="1"/>
  <c r="O5924" i="1"/>
  <c r="O7189" i="1"/>
  <c r="O8384" i="1"/>
  <c r="O2131" i="1"/>
  <c r="O5925" i="1"/>
  <c r="O3385" i="1"/>
  <c r="O1706" i="1"/>
  <c r="O9600" i="1"/>
  <c r="O2967" i="1"/>
  <c r="O111" i="1"/>
  <c r="O4245" i="1"/>
  <c r="O2968" i="1"/>
  <c r="O4646" i="1"/>
  <c r="O3386" i="1"/>
  <c r="O5507" i="1"/>
  <c r="O7971" i="1"/>
  <c r="O7190" i="1"/>
  <c r="O2969" i="1"/>
  <c r="O4246" i="1"/>
  <c r="O2132" i="1"/>
  <c r="O9601" i="1"/>
  <c r="O433" i="1"/>
  <c r="O434" i="1"/>
  <c r="O2543" i="1"/>
  <c r="O6345" i="1"/>
  <c r="O5508" i="1"/>
  <c r="O5083" i="1"/>
  <c r="O4247" i="1"/>
  <c r="O3818" i="1"/>
  <c r="O1707" i="1"/>
  <c r="O1708" i="1"/>
  <c r="O3387" i="1"/>
  <c r="O7191" i="1"/>
  <c r="O9914" i="1"/>
  <c r="O5926" i="1"/>
  <c r="O8769" i="1"/>
  <c r="O7192" i="1"/>
  <c r="O435" i="1"/>
  <c r="O6346" i="1"/>
  <c r="O1285" i="1"/>
  <c r="O5927" i="1"/>
  <c r="O5928" i="1"/>
  <c r="O9602" i="1"/>
  <c r="O7580" i="1"/>
  <c r="O6789" i="1"/>
  <c r="O2970" i="1"/>
  <c r="O5084" i="1"/>
  <c r="O436" i="1"/>
  <c r="O6790" i="1"/>
  <c r="O4248" i="1"/>
  <c r="O8770" i="1"/>
  <c r="O4249" i="1"/>
  <c r="O7972" i="1"/>
  <c r="O2544" i="1"/>
  <c r="O853" i="1"/>
  <c r="O1286" i="1"/>
  <c r="O9167" i="1"/>
  <c r="O6791" i="1"/>
  <c r="O8771" i="1"/>
  <c r="O6792" i="1"/>
  <c r="O1709" i="1"/>
  <c r="O4647" i="1"/>
  <c r="O5509" i="1"/>
  <c r="O3388" i="1"/>
  <c r="O1710" i="1"/>
  <c r="O3389" i="1"/>
  <c r="O3390" i="1"/>
  <c r="O4250" i="1"/>
  <c r="O8385" i="1"/>
  <c r="O1287" i="1"/>
  <c r="O8386" i="1"/>
  <c r="O6793" i="1"/>
  <c r="O7581" i="1"/>
  <c r="O1711" i="1"/>
  <c r="O2971" i="1"/>
  <c r="O1712" i="1"/>
  <c r="O7973" i="1"/>
  <c r="O9603" i="1"/>
  <c r="O1288" i="1"/>
  <c r="O2545" i="1"/>
  <c r="O4648" i="1"/>
  <c r="O5929" i="1"/>
  <c r="O4649" i="1"/>
  <c r="O2972" i="1"/>
  <c r="O5085" i="1"/>
  <c r="O7193" i="1"/>
  <c r="O437" i="1"/>
  <c r="O4650" i="1"/>
  <c r="O5510" i="1"/>
  <c r="O7974" i="1"/>
  <c r="O2133" i="1"/>
  <c r="O8387" i="1"/>
  <c r="O3391" i="1"/>
  <c r="O7975" i="1"/>
  <c r="O9915" i="1"/>
  <c r="O4651" i="1"/>
  <c r="O9168" i="1"/>
  <c r="O2973" i="1"/>
  <c r="O2546" i="1"/>
  <c r="O2974" i="1"/>
  <c r="O2547" i="1"/>
  <c r="O6347" i="1"/>
  <c r="O4652" i="1"/>
  <c r="O8388" i="1"/>
  <c r="O5511" i="1"/>
  <c r="O7194" i="1"/>
  <c r="O7195" i="1"/>
  <c r="O3392" i="1"/>
  <c r="O7196" i="1"/>
  <c r="O9604" i="1"/>
  <c r="O3819" i="1"/>
  <c r="O9605" i="1"/>
  <c r="O3393" i="1"/>
  <c r="O1713" i="1"/>
  <c r="O3820" i="1"/>
  <c r="O5930" i="1"/>
  <c r="O4251" i="1"/>
  <c r="O2548" i="1"/>
  <c r="O6794" i="1"/>
  <c r="O1289" i="1"/>
  <c r="O7582" i="1"/>
  <c r="O438" i="1"/>
  <c r="O439" i="1"/>
  <c r="O3821" i="1"/>
  <c r="O5931" i="1"/>
  <c r="O2975" i="1"/>
  <c r="O3822" i="1"/>
  <c r="O854" i="1"/>
  <c r="O1714" i="1"/>
  <c r="O9169" i="1"/>
  <c r="O8389" i="1"/>
  <c r="O2976" i="1"/>
  <c r="O7976" i="1"/>
  <c r="O2134" i="1"/>
  <c r="O112" i="1"/>
  <c r="O4653" i="1"/>
  <c r="O1715" i="1"/>
  <c r="O440" i="1"/>
  <c r="O855" i="1"/>
  <c r="O856" i="1"/>
  <c r="O7197" i="1"/>
  <c r="O9916" i="1"/>
  <c r="O4654" i="1"/>
  <c r="O9917" i="1"/>
  <c r="O3823" i="1"/>
  <c r="O3824" i="1"/>
  <c r="O8772" i="1"/>
  <c r="O1290" i="1"/>
  <c r="O8773" i="1"/>
  <c r="O857" i="1"/>
  <c r="O3394" i="1"/>
  <c r="O5086" i="1"/>
  <c r="O8774" i="1"/>
  <c r="O9606" i="1"/>
  <c r="O7198" i="1"/>
  <c r="O8390" i="1"/>
  <c r="O441" i="1"/>
  <c r="O4655" i="1"/>
  <c r="O6348" i="1"/>
  <c r="O113" i="1"/>
  <c r="O7583" i="1"/>
  <c r="O8391" i="1"/>
  <c r="O858" i="1"/>
  <c r="O5512" i="1"/>
  <c r="O5087" i="1"/>
  <c r="O7199" i="1"/>
  <c r="O9170" i="1"/>
  <c r="O2135" i="1"/>
  <c r="O4656" i="1"/>
  <c r="O5932" i="1"/>
  <c r="O114" i="1"/>
  <c r="O442" i="1"/>
  <c r="O2977" i="1"/>
  <c r="O9607" i="1"/>
  <c r="O443" i="1"/>
  <c r="O2978" i="1"/>
  <c r="O2979" i="1"/>
  <c r="O6349" i="1"/>
  <c r="O2549" i="1"/>
  <c r="O4657" i="1"/>
  <c r="O9171" i="1"/>
  <c r="O3395" i="1"/>
  <c r="O2136" i="1"/>
  <c r="O444" i="1"/>
  <c r="O4658" i="1"/>
  <c r="O2137" i="1"/>
  <c r="O5933" i="1"/>
  <c r="O7584" i="1"/>
  <c r="O4252" i="1"/>
  <c r="O4253" i="1"/>
  <c r="O5513" i="1"/>
  <c r="O2138" i="1"/>
  <c r="O9172" i="1"/>
  <c r="O1716" i="1"/>
  <c r="O3825" i="1"/>
  <c r="O3396" i="1"/>
  <c r="O3826" i="1"/>
  <c r="O7977" i="1"/>
  <c r="O5514" i="1"/>
  <c r="O7200" i="1"/>
  <c r="O5934" i="1"/>
  <c r="O2550" i="1"/>
  <c r="O2551" i="1"/>
  <c r="O4659" i="1"/>
  <c r="O2552" i="1"/>
  <c r="O2139" i="1"/>
  <c r="O5515" i="1"/>
  <c r="O1291" i="1"/>
  <c r="O115" i="1"/>
  <c r="O1717" i="1"/>
  <c r="O3827" i="1"/>
  <c r="O5088" i="1"/>
  <c r="O116" i="1"/>
  <c r="O117" i="1"/>
  <c r="O859" i="1"/>
  <c r="O9173" i="1"/>
  <c r="O5089" i="1"/>
  <c r="O118" i="1"/>
  <c r="O5935" i="1"/>
  <c r="O9174" i="1"/>
  <c r="O860" i="1"/>
  <c r="O8775" i="1"/>
  <c r="O9175" i="1"/>
  <c r="O9176" i="1"/>
  <c r="O7201" i="1"/>
  <c r="O2980" i="1"/>
  <c r="O7585" i="1"/>
  <c r="O7586" i="1"/>
  <c r="O7587" i="1"/>
  <c r="O2140" i="1"/>
  <c r="O8392" i="1"/>
  <c r="O6350" i="1"/>
  <c r="O1292" i="1"/>
  <c r="O7978" i="1"/>
  <c r="O8393" i="1"/>
  <c r="O5516" i="1"/>
  <c r="O1293" i="1"/>
  <c r="O1294" i="1"/>
  <c r="O8394" i="1"/>
  <c r="O3828" i="1"/>
  <c r="O9177" i="1"/>
  <c r="O6351" i="1"/>
  <c r="O3397" i="1"/>
  <c r="O8776" i="1"/>
  <c r="O9178" i="1"/>
  <c r="O8777" i="1"/>
  <c r="O3829" i="1"/>
  <c r="O5936" i="1"/>
  <c r="O4660" i="1"/>
  <c r="O3830" i="1"/>
  <c r="O7979" i="1"/>
  <c r="O3398" i="1"/>
  <c r="O2141" i="1"/>
  <c r="O861" i="1"/>
  <c r="O3399" i="1"/>
  <c r="O2981" i="1"/>
  <c r="O2553" i="1"/>
  <c r="O5090" i="1"/>
  <c r="O5091" i="1"/>
  <c r="O3831" i="1"/>
  <c r="O5517" i="1"/>
  <c r="O7980" i="1"/>
  <c r="O3400" i="1"/>
  <c r="O9608" i="1"/>
  <c r="O3401" i="1"/>
  <c r="O7981" i="1"/>
  <c r="O7982" i="1"/>
  <c r="O6795" i="1"/>
  <c r="O4254" i="1"/>
  <c r="O8778" i="1"/>
  <c r="O5092" i="1"/>
  <c r="O1295" i="1"/>
  <c r="O119" i="1"/>
  <c r="O1296" i="1"/>
  <c r="O8395" i="1"/>
  <c r="O4255" i="1"/>
  <c r="O9179" i="1"/>
  <c r="O8396" i="1"/>
  <c r="O3832" i="1"/>
  <c r="O5518" i="1"/>
  <c r="O5093" i="1"/>
  <c r="O120" i="1"/>
  <c r="O5519" i="1"/>
  <c r="O6796" i="1"/>
  <c r="O5937" i="1"/>
  <c r="O3402" i="1"/>
  <c r="O5094" i="1"/>
  <c r="O7983" i="1"/>
  <c r="O6352" i="1"/>
  <c r="O2142" i="1"/>
  <c r="O5938" i="1"/>
  <c r="O7588" i="1"/>
  <c r="O121" i="1"/>
  <c r="O2982" i="1"/>
  <c r="O2983" i="1"/>
  <c r="O6353" i="1"/>
  <c r="O7984" i="1"/>
  <c r="O445" i="1"/>
  <c r="O446" i="1"/>
  <c r="O8397" i="1"/>
  <c r="O5520" i="1"/>
  <c r="O5939" i="1"/>
  <c r="O1297" i="1"/>
  <c r="O1298" i="1"/>
  <c r="O122" i="1"/>
  <c r="O4661" i="1"/>
  <c r="O6797" i="1"/>
  <c r="O4256" i="1"/>
  <c r="O7985" i="1"/>
  <c r="O5521" i="1"/>
  <c r="O8779" i="1"/>
  <c r="O4662" i="1"/>
  <c r="O5095" i="1"/>
  <c r="O6354" i="1"/>
  <c r="O5096" i="1"/>
  <c r="O2143" i="1"/>
  <c r="O862" i="1"/>
  <c r="O9609" i="1"/>
  <c r="O9918" i="1"/>
  <c r="O2984" i="1"/>
  <c r="O7986" i="1"/>
  <c r="O447" i="1"/>
  <c r="O2985" i="1"/>
  <c r="O2554" i="1"/>
  <c r="O8780" i="1"/>
  <c r="O6355" i="1"/>
  <c r="O1718" i="1"/>
  <c r="O4257" i="1"/>
  <c r="O8781" i="1"/>
  <c r="O863" i="1"/>
  <c r="O7202" i="1"/>
  <c r="O3403" i="1"/>
  <c r="O9610" i="1"/>
  <c r="O5940" i="1"/>
  <c r="O3404" i="1"/>
  <c r="O4663" i="1"/>
  <c r="O448" i="1"/>
  <c r="O6798" i="1"/>
  <c r="O4664" i="1"/>
  <c r="O9919" i="1"/>
  <c r="O4665" i="1"/>
  <c r="O5522" i="1"/>
  <c r="O4666" i="1"/>
  <c r="O3833" i="1"/>
  <c r="O4258" i="1"/>
  <c r="O9180" i="1"/>
  <c r="O7203" i="1"/>
  <c r="O5097" i="1"/>
  <c r="O5098" i="1"/>
  <c r="O1719" i="1"/>
  <c r="O9920" i="1"/>
  <c r="O8398" i="1"/>
  <c r="O9181" i="1"/>
  <c r="O6356" i="1"/>
  <c r="O2986" i="1"/>
  <c r="O2987" i="1"/>
  <c r="O5523" i="1"/>
  <c r="O2144" i="1"/>
  <c r="O6357" i="1"/>
  <c r="O4667" i="1"/>
  <c r="O123" i="1"/>
  <c r="O9611" i="1"/>
  <c r="O864" i="1"/>
  <c r="O8399" i="1"/>
  <c r="O4259" i="1"/>
  <c r="O8400" i="1"/>
  <c r="O449" i="1"/>
  <c r="O4668" i="1"/>
  <c r="O5099" i="1"/>
  <c r="O8782" i="1"/>
  <c r="O124" i="1"/>
  <c r="O5524" i="1"/>
  <c r="O3834" i="1"/>
  <c r="O3835" i="1"/>
  <c r="O450" i="1"/>
  <c r="O6358" i="1"/>
  <c r="O7589" i="1"/>
  <c r="O2555" i="1"/>
  <c r="O5941" i="1"/>
  <c r="O1299" i="1"/>
  <c r="O451" i="1"/>
  <c r="O865" i="1"/>
  <c r="O9612" i="1"/>
  <c r="O5525" i="1"/>
  <c r="O2145" i="1"/>
  <c r="O3836" i="1"/>
  <c r="O6799" i="1"/>
  <c r="O8401" i="1"/>
  <c r="O452" i="1"/>
  <c r="O453" i="1"/>
  <c r="O454" i="1"/>
  <c r="O5100" i="1"/>
  <c r="O9182" i="1"/>
  <c r="O4669" i="1"/>
  <c r="O6359" i="1"/>
  <c r="O8783" i="1"/>
  <c r="O5942" i="1"/>
  <c r="O4670" i="1"/>
  <c r="O9613" i="1"/>
  <c r="O3405" i="1"/>
  <c r="O5943" i="1"/>
  <c r="O1720" i="1"/>
  <c r="O1300" i="1"/>
  <c r="O4671" i="1"/>
  <c r="O4260" i="1"/>
  <c r="O2556" i="1"/>
  <c r="O4261" i="1"/>
  <c r="O2988" i="1"/>
  <c r="O9614" i="1"/>
  <c r="O2989" i="1"/>
  <c r="O5101" i="1"/>
  <c r="O1301" i="1"/>
  <c r="O6360" i="1"/>
  <c r="O3406" i="1"/>
  <c r="O4672" i="1"/>
  <c r="O9183" i="1"/>
  <c r="O1721" i="1"/>
  <c r="O2146" i="1"/>
  <c r="O2990" i="1"/>
  <c r="O2557" i="1"/>
  <c r="O9921" i="1"/>
  <c r="O9184" i="1"/>
  <c r="O9615" i="1"/>
  <c r="O6361" i="1"/>
  <c r="O8402" i="1"/>
  <c r="O7987" i="1"/>
  <c r="O1302" i="1"/>
  <c r="O5526" i="1"/>
  <c r="O5102" i="1"/>
  <c r="O125" i="1"/>
  <c r="O9185" i="1"/>
  <c r="O455" i="1"/>
  <c r="O3837" i="1"/>
  <c r="O9186" i="1"/>
  <c r="O866" i="1"/>
  <c r="O5944" i="1"/>
  <c r="O5945" i="1"/>
  <c r="O4673" i="1"/>
  <c r="O7590" i="1"/>
  <c r="O456" i="1"/>
  <c r="O8403" i="1"/>
  <c r="O4262" i="1"/>
  <c r="O4674" i="1"/>
  <c r="O2558" i="1"/>
  <c r="O6800" i="1"/>
  <c r="O457" i="1"/>
  <c r="O2147" i="1"/>
  <c r="O1722" i="1"/>
  <c r="O7591" i="1"/>
  <c r="O5946" i="1"/>
  <c r="O1303" i="1"/>
  <c r="O8784" i="1"/>
  <c r="O2559" i="1"/>
  <c r="O9187" i="1"/>
  <c r="O458" i="1"/>
  <c r="O5947" i="1"/>
  <c r="O8785" i="1"/>
  <c r="O6362" i="1"/>
  <c r="O459" i="1"/>
  <c r="O9188" i="1"/>
  <c r="O1723" i="1"/>
  <c r="O5948" i="1"/>
  <c r="O8404" i="1"/>
  <c r="O9616" i="1"/>
  <c r="O9617" i="1"/>
  <c r="O5527" i="1"/>
  <c r="O8405" i="1"/>
  <c r="O2560" i="1"/>
  <c r="O8406" i="1"/>
  <c r="O4263" i="1"/>
  <c r="O8786" i="1"/>
  <c r="O5949" i="1"/>
  <c r="O867" i="1"/>
  <c r="O2148" i="1"/>
  <c r="O9189" i="1"/>
  <c r="O2561" i="1"/>
  <c r="O9190" i="1"/>
  <c r="O9618" i="1"/>
  <c r="O6363" i="1"/>
  <c r="O8787" i="1"/>
  <c r="O1304" i="1"/>
  <c r="O1305" i="1"/>
  <c r="O4264" i="1"/>
  <c r="O7592" i="1"/>
  <c r="O8788" i="1"/>
  <c r="O4265" i="1"/>
  <c r="O6801" i="1"/>
  <c r="O4266" i="1"/>
  <c r="O3838" i="1"/>
  <c r="O1306" i="1"/>
  <c r="O5950" i="1"/>
  <c r="O3407" i="1"/>
  <c r="O6802" i="1"/>
  <c r="O9619" i="1"/>
  <c r="O2149" i="1"/>
  <c r="O3839" i="1"/>
  <c r="O5951" i="1"/>
  <c r="O2991" i="1"/>
  <c r="O7988" i="1"/>
  <c r="O4675" i="1"/>
  <c r="O6803" i="1"/>
  <c r="O2992" i="1"/>
  <c r="O1724" i="1"/>
  <c r="O1307" i="1"/>
  <c r="O7593" i="1"/>
  <c r="O8789" i="1"/>
  <c r="O3840" i="1"/>
  <c r="O3408" i="1"/>
  <c r="O9620" i="1"/>
  <c r="O460" i="1"/>
  <c r="O1725" i="1"/>
  <c r="O9621" i="1"/>
  <c r="O8407" i="1"/>
  <c r="O3409" i="1"/>
  <c r="O8408" i="1"/>
  <c r="O7594" i="1"/>
  <c r="O2150" i="1"/>
  <c r="O9922" i="1"/>
  <c r="O9622" i="1"/>
  <c r="O6804" i="1"/>
  <c r="O461" i="1"/>
  <c r="O7204" i="1"/>
  <c r="O7205" i="1"/>
  <c r="O9623" i="1"/>
  <c r="O9624" i="1"/>
  <c r="O7595" i="1"/>
  <c r="O126" i="1"/>
  <c r="O5952" i="1"/>
  <c r="O7596" i="1"/>
  <c r="O1308" i="1"/>
  <c r="O6364" i="1"/>
  <c r="O5528" i="1"/>
  <c r="O9625" i="1"/>
  <c r="O9626" i="1"/>
  <c r="O6365" i="1"/>
  <c r="O3841" i="1"/>
  <c r="O7206" i="1"/>
  <c r="O868" i="1"/>
  <c r="O4267" i="1"/>
  <c r="O5529" i="1"/>
  <c r="O2993" i="1"/>
  <c r="O5103" i="1"/>
  <c r="O5953" i="1"/>
  <c r="O869" i="1"/>
  <c r="O2151" i="1"/>
  <c r="O1309" i="1"/>
  <c r="O5530" i="1"/>
  <c r="O5954" i="1"/>
  <c r="O3410" i="1"/>
  <c r="O4268" i="1"/>
  <c r="O4676" i="1"/>
  <c r="O6366" i="1"/>
  <c r="O8409" i="1"/>
  <c r="O2152" i="1"/>
  <c r="O4269" i="1"/>
  <c r="O5104" i="1"/>
  <c r="O5955" i="1"/>
  <c r="O2153" i="1"/>
  <c r="O2562" i="1"/>
  <c r="O7989" i="1"/>
  <c r="O870" i="1"/>
  <c r="O2154" i="1"/>
  <c r="O2563" i="1"/>
  <c r="O871" i="1"/>
  <c r="O9923" i="1"/>
  <c r="O8790" i="1"/>
  <c r="O5956" i="1"/>
  <c r="O7207" i="1"/>
  <c r="O6367" i="1"/>
  <c r="O1310" i="1"/>
  <c r="O2564" i="1"/>
  <c r="O5105" i="1"/>
  <c r="O9627" i="1"/>
  <c r="O2565" i="1"/>
  <c r="O2155" i="1"/>
  <c r="O7208" i="1"/>
  <c r="O4677" i="1"/>
  <c r="O3411" i="1"/>
  <c r="O2566" i="1"/>
  <c r="O2156" i="1"/>
  <c r="O4270" i="1"/>
  <c r="O5957" i="1"/>
  <c r="O1726" i="1"/>
  <c r="O3412" i="1"/>
  <c r="O462" i="1"/>
  <c r="O2157" i="1"/>
  <c r="O5531" i="1"/>
  <c r="O2567" i="1"/>
  <c r="O2158" i="1"/>
  <c r="O7597" i="1"/>
  <c r="O1727" i="1"/>
  <c r="O7598" i="1"/>
  <c r="O5532" i="1"/>
  <c r="O9924" i="1"/>
  <c r="O5958" i="1"/>
  <c r="O7990" i="1"/>
  <c r="O9191" i="1"/>
  <c r="O1311" i="1"/>
  <c r="O4678" i="1"/>
  <c r="O8791" i="1"/>
  <c r="O5533" i="1"/>
  <c r="O7991" i="1"/>
  <c r="O1728" i="1"/>
  <c r="O4679" i="1"/>
  <c r="O5534" i="1"/>
  <c r="O127" i="1"/>
  <c r="O872" i="1"/>
  <c r="O7209" i="1"/>
  <c r="O9192" i="1"/>
  <c r="O4680" i="1"/>
  <c r="O1312" i="1"/>
  <c r="O9193" i="1"/>
  <c r="O5959" i="1"/>
  <c r="O1313" i="1"/>
  <c r="O7992" i="1"/>
  <c r="O463" i="1"/>
  <c r="O4681" i="1"/>
  <c r="O3413" i="1"/>
  <c r="O7599" i="1"/>
  <c r="O5535" i="1"/>
  <c r="O9628" i="1"/>
  <c r="O873" i="1"/>
  <c r="O4271" i="1"/>
  <c r="O3842" i="1"/>
  <c r="O5106" i="1"/>
  <c r="O5107" i="1"/>
  <c r="O9194" i="1"/>
  <c r="O4682" i="1"/>
  <c r="O7210" i="1"/>
  <c r="O3414" i="1"/>
  <c r="O5536" i="1"/>
  <c r="O6805" i="1"/>
  <c r="O3415" i="1"/>
  <c r="O8410" i="1"/>
  <c r="O9925" i="1"/>
  <c r="O9629" i="1"/>
  <c r="O4272" i="1"/>
  <c r="O874" i="1"/>
  <c r="O7211" i="1"/>
  <c r="O1729" i="1"/>
  <c r="O8792" i="1"/>
  <c r="O8793" i="1"/>
  <c r="O5537" i="1"/>
  <c r="O6806" i="1"/>
  <c r="O8794" i="1"/>
  <c r="O6807" i="1"/>
  <c r="O9926" i="1"/>
  <c r="O3843" i="1"/>
  <c r="O464" i="1"/>
  <c r="O4683" i="1"/>
  <c r="O3844" i="1"/>
  <c r="O2994" i="1"/>
  <c r="O7212" i="1"/>
  <c r="O465" i="1"/>
  <c r="O7213" i="1"/>
  <c r="O9927" i="1"/>
  <c r="O7600" i="1"/>
  <c r="O9630" i="1"/>
  <c r="O9631" i="1"/>
  <c r="O466" i="1"/>
  <c r="O8411" i="1"/>
  <c r="O7601" i="1"/>
  <c r="O9195" i="1"/>
  <c r="O3416" i="1"/>
  <c r="O7602" i="1"/>
  <c r="O4684" i="1"/>
  <c r="O6368" i="1"/>
  <c r="O5538" i="1"/>
  <c r="O7993" i="1"/>
  <c r="O2995" i="1"/>
  <c r="O5539" i="1"/>
  <c r="O7603" i="1"/>
  <c r="O2159" i="1"/>
  <c r="O7604" i="1"/>
  <c r="O9196" i="1"/>
  <c r="O1314" i="1"/>
  <c r="O6369" i="1"/>
  <c r="O9928" i="1"/>
  <c r="O8412" i="1"/>
  <c r="O7214" i="1"/>
  <c r="O4273" i="1"/>
  <c r="O7994" i="1"/>
  <c r="O4274" i="1"/>
  <c r="O7215" i="1"/>
  <c r="O4275" i="1"/>
  <c r="O5108" i="1"/>
  <c r="O128" i="1"/>
  <c r="O4276" i="1"/>
  <c r="O5960" i="1"/>
  <c r="O875" i="1"/>
  <c r="O6370" i="1"/>
  <c r="O2160" i="1"/>
  <c r="O3417" i="1"/>
  <c r="O9632" i="1"/>
  <c r="O4277" i="1"/>
  <c r="O7605" i="1"/>
  <c r="O876" i="1"/>
  <c r="O5540" i="1"/>
  <c r="O1730" i="1"/>
  <c r="O4278" i="1"/>
  <c r="O9929" i="1"/>
  <c r="O5541" i="1"/>
  <c r="O1731" i="1"/>
  <c r="O1315" i="1"/>
  <c r="O1732" i="1"/>
  <c r="O9197" i="1"/>
  <c r="O1316" i="1"/>
  <c r="O4685" i="1"/>
  <c r="O2161" i="1"/>
  <c r="O6371" i="1"/>
  <c r="O9198" i="1"/>
  <c r="O1317" i="1"/>
  <c r="O877" i="1"/>
  <c r="O3418" i="1"/>
  <c r="O7216" i="1"/>
  <c r="O6372" i="1"/>
  <c r="O878" i="1"/>
  <c r="O6373" i="1"/>
  <c r="O1318" i="1"/>
  <c r="O5961" i="1"/>
  <c r="O2996" i="1"/>
  <c r="O9199" i="1"/>
  <c r="O9200" i="1"/>
  <c r="O879" i="1"/>
  <c r="O9201" i="1"/>
  <c r="O5542" i="1"/>
  <c r="O9202" i="1"/>
  <c r="O6374" i="1"/>
  <c r="O4279" i="1"/>
  <c r="O1733" i="1"/>
  <c r="O2162" i="1"/>
  <c r="O8413" i="1"/>
  <c r="O5962" i="1"/>
  <c r="O7995" i="1"/>
  <c r="O7606" i="1"/>
  <c r="O8795" i="1"/>
  <c r="O129" i="1"/>
  <c r="O3419" i="1"/>
  <c r="O1319" i="1"/>
  <c r="O7607" i="1"/>
  <c r="O2163" i="1"/>
  <c r="O2997" i="1"/>
  <c r="O7996" i="1"/>
  <c r="O5963" i="1"/>
  <c r="O2568" i="1"/>
  <c r="O467" i="1"/>
  <c r="O2569" i="1"/>
  <c r="O3845" i="1"/>
  <c r="O3420" i="1"/>
  <c r="O880" i="1"/>
  <c r="O6375" i="1"/>
  <c r="O2570" i="1"/>
  <c r="O2164" i="1"/>
  <c r="O1734" i="1"/>
  <c r="O6808" i="1"/>
  <c r="O881" i="1"/>
  <c r="O5543" i="1"/>
  <c r="O2571" i="1"/>
  <c r="O468" i="1"/>
  <c r="O2572" i="1"/>
  <c r="O7608" i="1"/>
  <c r="O3421" i="1"/>
  <c r="O4686" i="1"/>
  <c r="O7609" i="1"/>
  <c r="O5964" i="1"/>
  <c r="O1735" i="1"/>
  <c r="O6809" i="1"/>
  <c r="O5544" i="1"/>
  <c r="O6810" i="1"/>
  <c r="O8414" i="1"/>
  <c r="O2998" i="1"/>
  <c r="O9633" i="1"/>
  <c r="O6376" i="1"/>
  <c r="O882" i="1"/>
  <c r="O2165" i="1"/>
  <c r="O6377" i="1"/>
  <c r="O5109" i="1"/>
  <c r="O1320" i="1"/>
  <c r="O7610" i="1"/>
  <c r="O9930" i="1"/>
  <c r="O4687" i="1"/>
  <c r="O883" i="1"/>
  <c r="O8415" i="1"/>
  <c r="O7217" i="1"/>
  <c r="O9203" i="1"/>
  <c r="O1736" i="1"/>
  <c r="O3846" i="1"/>
  <c r="O2999" i="1"/>
  <c r="O1737" i="1"/>
  <c r="O4688" i="1"/>
  <c r="O3000" i="1"/>
  <c r="O2573" i="1"/>
  <c r="O1321" i="1"/>
  <c r="O2574" i="1"/>
  <c r="O2166" i="1"/>
  <c r="O9634" i="1"/>
  <c r="O130" i="1"/>
  <c r="O7218" i="1"/>
  <c r="O2167" i="1"/>
  <c r="O2168" i="1"/>
  <c r="O2575" i="1"/>
  <c r="O3847" i="1"/>
  <c r="O6378" i="1"/>
  <c r="O131" i="1"/>
  <c r="O8796" i="1"/>
  <c r="O1738" i="1"/>
  <c r="O1322" i="1"/>
  <c r="O9635" i="1"/>
  <c r="O3848" i="1"/>
  <c r="O5965" i="1"/>
  <c r="O2576" i="1"/>
  <c r="O3849" i="1"/>
  <c r="O469" i="1"/>
  <c r="O4689" i="1"/>
  <c r="O1323" i="1"/>
  <c r="O3850" i="1"/>
  <c r="O5545" i="1"/>
  <c r="O2577" i="1"/>
  <c r="O4690" i="1"/>
  <c r="O5110" i="1"/>
  <c r="O1324" i="1"/>
  <c r="O7997" i="1"/>
  <c r="O1739" i="1"/>
  <c r="O4691" i="1"/>
  <c r="O9204" i="1"/>
  <c r="O470" i="1"/>
  <c r="O9205" i="1"/>
  <c r="O2578" i="1"/>
  <c r="O8416" i="1"/>
  <c r="O884" i="1"/>
  <c r="O2579" i="1"/>
  <c r="O6811" i="1"/>
  <c r="O3001" i="1"/>
  <c r="O3422" i="1"/>
  <c r="O7611" i="1"/>
  <c r="O9931" i="1"/>
  <c r="O5966" i="1"/>
  <c r="O7612" i="1"/>
  <c r="O7219" i="1"/>
  <c r="O7220" i="1"/>
  <c r="O6379" i="1"/>
  <c r="O7998" i="1"/>
  <c r="O5546" i="1"/>
  <c r="O2169" i="1"/>
  <c r="O471" i="1"/>
  <c r="O132" i="1"/>
  <c r="O9932" i="1"/>
  <c r="O9206" i="1"/>
  <c r="O472" i="1"/>
  <c r="O7613" i="1"/>
  <c r="O2580" i="1"/>
  <c r="O3851" i="1"/>
  <c r="O3852" i="1"/>
  <c r="O7999" i="1"/>
  <c r="O5111" i="1"/>
  <c r="O3423" i="1"/>
  <c r="O1325" i="1"/>
  <c r="O5112" i="1"/>
  <c r="O7221" i="1"/>
  <c r="O9207" i="1"/>
  <c r="O8417" i="1"/>
  <c r="O3002" i="1"/>
  <c r="O473" i="1"/>
  <c r="O9636" i="1"/>
  <c r="O9637" i="1"/>
  <c r="O4280" i="1"/>
  <c r="O4281" i="1"/>
  <c r="O3424" i="1"/>
  <c r="O5547" i="1"/>
  <c r="O5967" i="1"/>
  <c r="O7614" i="1"/>
  <c r="O3425" i="1"/>
  <c r="O7615" i="1"/>
  <c r="O8418" i="1"/>
  <c r="O4282" i="1"/>
  <c r="O8000" i="1"/>
  <c r="O5548" i="1"/>
  <c r="O5549" i="1"/>
  <c r="O4283" i="1"/>
  <c r="O7616" i="1"/>
  <c r="O885" i="1"/>
  <c r="O7222" i="1"/>
  <c r="O5550" i="1"/>
  <c r="O1326" i="1"/>
  <c r="O5551" i="1"/>
  <c r="O5968" i="1"/>
  <c r="O5552" i="1"/>
  <c r="O5553" i="1"/>
  <c r="O2170" i="1"/>
  <c r="O3003" i="1"/>
  <c r="O8797" i="1"/>
  <c r="O474" i="1"/>
  <c r="O7617" i="1"/>
  <c r="O1740" i="1"/>
  <c r="O3853" i="1"/>
  <c r="O3426" i="1"/>
  <c r="O2581" i="1"/>
  <c r="O4692" i="1"/>
  <c r="O133" i="1"/>
  <c r="O475" i="1"/>
  <c r="O5554" i="1"/>
  <c r="O8798" i="1"/>
  <c r="O3004" i="1"/>
  <c r="O1741" i="1"/>
  <c r="O8001" i="1"/>
  <c r="O1327" i="1"/>
  <c r="O3427" i="1"/>
  <c r="O5969" i="1"/>
  <c r="O9208" i="1"/>
  <c r="O3854" i="1"/>
  <c r="O8002" i="1"/>
  <c r="O9209" i="1"/>
  <c r="O2171" i="1"/>
  <c r="O3005" i="1"/>
  <c r="O886" i="1"/>
  <c r="O8799" i="1"/>
  <c r="O887" i="1"/>
  <c r="O2172" i="1"/>
  <c r="O476" i="1"/>
  <c r="O2582" i="1"/>
  <c r="O1328" i="1"/>
  <c r="O4284" i="1"/>
  <c r="O6812" i="1"/>
  <c r="O134" i="1"/>
  <c r="O8003" i="1"/>
  <c r="O5555" i="1"/>
  <c r="O9638" i="1"/>
  <c r="O7223" i="1"/>
  <c r="O3855" i="1"/>
  <c r="O8419" i="1"/>
  <c r="O2583" i="1"/>
  <c r="O8420" i="1"/>
  <c r="O1329" i="1"/>
  <c r="O9210" i="1"/>
  <c r="O7618" i="1"/>
  <c r="O1330" i="1"/>
  <c r="O477" i="1"/>
  <c r="O5556" i="1"/>
  <c r="O8421" i="1"/>
  <c r="O3428" i="1"/>
  <c r="O9211" i="1"/>
  <c r="O1742" i="1"/>
  <c r="O3006" i="1"/>
  <c r="O9212" i="1"/>
  <c r="O7619" i="1"/>
  <c r="O888" i="1"/>
  <c r="O3429" i="1"/>
  <c r="O9213" i="1"/>
  <c r="O8800" i="1"/>
  <c r="O8801" i="1"/>
  <c r="O9214" i="1"/>
  <c r="O1331" i="1"/>
  <c r="O8802" i="1"/>
  <c r="O1332" i="1"/>
  <c r="O9639" i="1"/>
  <c r="O478" i="1"/>
  <c r="O7224" i="1"/>
  <c r="O2173" i="1"/>
  <c r="O5970" i="1"/>
  <c r="O5113" i="1"/>
  <c r="O7225" i="1"/>
  <c r="O2584" i="1"/>
  <c r="O4693" i="1"/>
  <c r="O479" i="1"/>
  <c r="O4694" i="1"/>
  <c r="O5971" i="1"/>
  <c r="O480" i="1"/>
  <c r="O889" i="1"/>
  <c r="O135" i="1"/>
  <c r="O7620" i="1"/>
  <c r="O7226" i="1"/>
  <c r="O8422" i="1"/>
  <c r="O3856" i="1"/>
  <c r="O8423" i="1"/>
  <c r="O8803" i="1"/>
  <c r="O3857" i="1"/>
  <c r="O9933" i="1"/>
  <c r="O5557" i="1"/>
  <c r="O6813" i="1"/>
  <c r="O9934" i="1"/>
  <c r="O8804" i="1"/>
  <c r="O4695" i="1"/>
  <c r="O8424" i="1"/>
  <c r="O4696" i="1"/>
  <c r="O3430" i="1"/>
  <c r="O1743" i="1"/>
  <c r="O890" i="1"/>
  <c r="O8425" i="1"/>
  <c r="O3858" i="1"/>
  <c r="O2174" i="1"/>
  <c r="O1333" i="1"/>
  <c r="O891" i="1"/>
  <c r="O6814" i="1"/>
  <c r="O9640" i="1"/>
  <c r="O6380" i="1"/>
  <c r="O9215" i="1"/>
  <c r="O1334" i="1"/>
  <c r="O3431" i="1"/>
  <c r="O481" i="1"/>
  <c r="O4697" i="1"/>
  <c r="O2175" i="1"/>
  <c r="O892" i="1"/>
  <c r="O8805" i="1"/>
  <c r="O4285" i="1"/>
  <c r="O8426" i="1"/>
  <c r="O893" i="1"/>
  <c r="O5114" i="1"/>
  <c r="O5558" i="1"/>
  <c r="O482" i="1"/>
  <c r="O9641" i="1"/>
  <c r="O5115" i="1"/>
  <c r="O5972" i="1"/>
  <c r="O483" i="1"/>
  <c r="O1744" i="1"/>
  <c r="O6381" i="1"/>
  <c r="O8806" i="1"/>
  <c r="O2585" i="1"/>
  <c r="O136" i="1"/>
  <c r="O3859" i="1"/>
  <c r="O2176" i="1"/>
  <c r="O9216" i="1"/>
  <c r="O5559" i="1"/>
  <c r="O7621" i="1"/>
  <c r="O1335" i="1"/>
  <c r="O8004" i="1"/>
  <c r="O6815" i="1"/>
  <c r="O9217" i="1"/>
  <c r="O5973" i="1"/>
  <c r="O6382" i="1"/>
  <c r="O137" i="1"/>
  <c r="O8005" i="1"/>
  <c r="O894" i="1"/>
  <c r="O4286" i="1"/>
  <c r="O8427" i="1"/>
  <c r="O3007" i="1"/>
  <c r="O3860" i="1"/>
  <c r="O895" i="1"/>
  <c r="O6816" i="1"/>
  <c r="O5974" i="1"/>
  <c r="O2177" i="1"/>
  <c r="O8006" i="1"/>
  <c r="O8807" i="1"/>
  <c r="O4698" i="1"/>
  <c r="O5975" i="1"/>
  <c r="O9218" i="1"/>
  <c r="O8007" i="1"/>
  <c r="O8428" i="1"/>
  <c r="O4699" i="1"/>
  <c r="O3432" i="1"/>
  <c r="O3433" i="1"/>
  <c r="O2586" i="1"/>
  <c r="O484" i="1"/>
  <c r="O2587" i="1"/>
  <c r="O896" i="1"/>
  <c r="O3008" i="1"/>
  <c r="O5976" i="1"/>
  <c r="O5560" i="1"/>
  <c r="O7622" i="1"/>
  <c r="O7227" i="1"/>
  <c r="O485" i="1"/>
  <c r="O486" i="1"/>
  <c r="O4700" i="1"/>
  <c r="O897" i="1"/>
  <c r="O4287" i="1"/>
  <c r="O6817" i="1"/>
  <c r="O6383" i="1"/>
  <c r="O1336" i="1"/>
  <c r="O5561" i="1"/>
  <c r="O487" i="1"/>
  <c r="O1337" i="1"/>
  <c r="O7623" i="1"/>
  <c r="O2178" i="1"/>
  <c r="O488" i="1"/>
  <c r="O898" i="1"/>
  <c r="O5977" i="1"/>
  <c r="O8008" i="1"/>
  <c r="O4701" i="1"/>
  <c r="O5562" i="1"/>
  <c r="O4702" i="1"/>
  <c r="O2179" i="1"/>
  <c r="O9219" i="1"/>
  <c r="O1338" i="1"/>
  <c r="O2588" i="1"/>
  <c r="O489" i="1"/>
  <c r="O6818" i="1"/>
  <c r="O2180" i="1"/>
  <c r="O138" i="1"/>
  <c r="O6384" i="1"/>
  <c r="O3009" i="1"/>
  <c r="O5116" i="1"/>
  <c r="O5117" i="1"/>
  <c r="O3861" i="1"/>
  <c r="O7624" i="1"/>
  <c r="O490" i="1"/>
  <c r="O6819" i="1"/>
  <c r="O2589" i="1"/>
  <c r="O6820" i="1"/>
  <c r="O2590" i="1"/>
  <c r="O8009" i="1"/>
  <c r="O4288" i="1"/>
  <c r="O3862" i="1"/>
  <c r="O3434" i="1"/>
  <c r="O7625" i="1"/>
  <c r="O5118" i="1"/>
  <c r="O7626" i="1"/>
  <c r="O4703" i="1"/>
  <c r="O491" i="1"/>
  <c r="O1745" i="1"/>
  <c r="O4289" i="1"/>
  <c r="O5978" i="1"/>
  <c r="O7228" i="1"/>
  <c r="O5979" i="1"/>
  <c r="O492" i="1"/>
  <c r="O899" i="1"/>
  <c r="O8429" i="1"/>
  <c r="O5563" i="1"/>
  <c r="O1746" i="1"/>
  <c r="O7627" i="1"/>
  <c r="O5564" i="1"/>
  <c r="O900" i="1"/>
  <c r="O901" i="1"/>
  <c r="O9642" i="1"/>
  <c r="O1339" i="1"/>
  <c r="O8808" i="1"/>
  <c r="O5565" i="1"/>
  <c r="O6821" i="1"/>
  <c r="O2591" i="1"/>
  <c r="O5980" i="1"/>
  <c r="O2181" i="1"/>
  <c r="O2182" i="1"/>
  <c r="O5119" i="1"/>
  <c r="O8010" i="1"/>
  <c r="O4704" i="1"/>
  <c r="O4705" i="1"/>
  <c r="O1340" i="1"/>
  <c r="O9220" i="1"/>
  <c r="O3435" i="1"/>
  <c r="O5981" i="1"/>
  <c r="O1747" i="1"/>
  <c r="O1748" i="1"/>
  <c r="O3436" i="1"/>
  <c r="O7628" i="1"/>
  <c r="O3010" i="1"/>
  <c r="O902" i="1"/>
  <c r="O2183" i="1"/>
  <c r="O2184" i="1"/>
  <c r="O1341" i="1"/>
  <c r="O493" i="1"/>
  <c r="O3011" i="1"/>
  <c r="O1342" i="1"/>
  <c r="O7229" i="1"/>
  <c r="O6822" i="1"/>
  <c r="O7629" i="1"/>
  <c r="O2185" i="1"/>
  <c r="O3012" i="1"/>
  <c r="O8011" i="1"/>
  <c r="O9643" i="1"/>
  <c r="O1749" i="1"/>
  <c r="O3863" i="1"/>
  <c r="O7230" i="1"/>
  <c r="O7231" i="1"/>
  <c r="O2592" i="1"/>
  <c r="O1750" i="1"/>
  <c r="O5566" i="1"/>
  <c r="O139" i="1"/>
  <c r="O3437" i="1"/>
  <c r="O5567" i="1"/>
  <c r="O9221" i="1"/>
  <c r="O8809" i="1"/>
  <c r="O5120" i="1"/>
  <c r="O6385" i="1"/>
  <c r="O6823" i="1"/>
  <c r="O5982" i="1"/>
  <c r="O8810" i="1"/>
  <c r="O494" i="1"/>
  <c r="O5568" i="1"/>
  <c r="O1751" i="1"/>
  <c r="O1752" i="1"/>
  <c r="O3438" i="1"/>
  <c r="O6824" i="1"/>
  <c r="O7232" i="1"/>
  <c r="O7233" i="1"/>
  <c r="O4290" i="1"/>
  <c r="O4706" i="1"/>
  <c r="O5569" i="1"/>
  <c r="O3439" i="1"/>
  <c r="O5121" i="1"/>
  <c r="O5122" i="1"/>
  <c r="O8430" i="1"/>
  <c r="O8012" i="1"/>
  <c r="O2186" i="1"/>
  <c r="O903" i="1"/>
  <c r="O6825" i="1"/>
  <c r="O5123" i="1"/>
  <c r="O3440" i="1"/>
  <c r="O7630" i="1"/>
  <c r="O4291" i="1"/>
  <c r="O5570" i="1"/>
  <c r="O3864" i="1"/>
  <c r="O4707" i="1"/>
  <c r="O8013" i="1"/>
  <c r="O4292" i="1"/>
  <c r="O4293" i="1"/>
  <c r="O7631" i="1"/>
  <c r="O9935" i="1"/>
  <c r="O5983" i="1"/>
  <c r="O3013" i="1"/>
  <c r="O1343" i="1"/>
  <c r="O1753" i="1"/>
  <c r="O2187" i="1"/>
  <c r="O5984" i="1"/>
  <c r="O4708" i="1"/>
  <c r="O495" i="1"/>
  <c r="O1344" i="1"/>
  <c r="O7632" i="1"/>
  <c r="O904" i="1"/>
  <c r="O1754" i="1"/>
  <c r="O905" i="1"/>
  <c r="O496" i="1"/>
  <c r="O6826" i="1"/>
  <c r="O6386" i="1"/>
  <c r="O9644" i="1"/>
  <c r="O2188" i="1"/>
  <c r="O8811" i="1"/>
  <c r="O9222" i="1"/>
  <c r="O8014" i="1"/>
  <c r="O4294" i="1"/>
  <c r="O3014" i="1"/>
  <c r="O5985" i="1"/>
  <c r="O8812" i="1"/>
  <c r="O6387" i="1"/>
  <c r="O906" i="1"/>
  <c r="O4295" i="1"/>
  <c r="O8015" i="1"/>
  <c r="O8431" i="1"/>
  <c r="O5986" i="1"/>
  <c r="O3015" i="1"/>
  <c r="O4296" i="1"/>
  <c r="O6388" i="1"/>
  <c r="O9645" i="1"/>
  <c r="O3865" i="1"/>
  <c r="O6389" i="1"/>
  <c r="O5571" i="1"/>
  <c r="O5572" i="1"/>
  <c r="O3016" i="1"/>
  <c r="O5124" i="1"/>
  <c r="O8016" i="1"/>
  <c r="O6827" i="1"/>
  <c r="O497" i="1"/>
  <c r="O5573" i="1"/>
  <c r="O140" i="1"/>
  <c r="O6828" i="1"/>
  <c r="O8813" i="1"/>
  <c r="O141" i="1"/>
  <c r="O4297" i="1"/>
  <c r="O8814" i="1"/>
  <c r="O6829" i="1"/>
  <c r="O7633" i="1"/>
  <c r="O5987" i="1"/>
  <c r="O5988" i="1"/>
  <c r="O2189" i="1"/>
  <c r="O3441" i="1"/>
  <c r="O7234" i="1"/>
  <c r="O2593" i="1"/>
  <c r="O5989" i="1"/>
  <c r="O8815" i="1"/>
  <c r="O1345" i="1"/>
  <c r="O9223" i="1"/>
  <c r="O5990" i="1"/>
  <c r="O7634" i="1"/>
  <c r="O5574" i="1"/>
  <c r="O4298" i="1"/>
  <c r="O6390" i="1"/>
  <c r="O3017" i="1"/>
  <c r="O8432" i="1"/>
  <c r="O2190" i="1"/>
  <c r="O9224" i="1"/>
  <c r="O9225" i="1"/>
  <c r="O6391" i="1"/>
  <c r="O3442" i="1"/>
  <c r="O4299" i="1"/>
  <c r="O907" i="1"/>
  <c r="O9226" i="1"/>
  <c r="O4300" i="1"/>
  <c r="O5125" i="1"/>
  <c r="O8433" i="1"/>
  <c r="O3443" i="1"/>
  <c r="O9646" i="1"/>
  <c r="O498" i="1"/>
  <c r="O908" i="1"/>
  <c r="O8017" i="1"/>
  <c r="O4709" i="1"/>
  <c r="O909" i="1"/>
  <c r="O6392" i="1"/>
  <c r="O6393" i="1"/>
  <c r="O3866" i="1"/>
  <c r="O6394" i="1"/>
  <c r="O4710" i="1"/>
  <c r="O2594" i="1"/>
  <c r="O1755" i="1"/>
  <c r="O7635" i="1"/>
  <c r="O9936" i="1"/>
  <c r="O910" i="1"/>
  <c r="O8434" i="1"/>
  <c r="O7235" i="1"/>
  <c r="O5575" i="1"/>
  <c r="O9937" i="1"/>
  <c r="O3018" i="1"/>
  <c r="O911" i="1"/>
  <c r="O6395" i="1"/>
  <c r="O5991" i="1"/>
  <c r="O4301" i="1"/>
  <c r="O3444" i="1"/>
  <c r="O3867" i="1"/>
  <c r="O8018" i="1"/>
  <c r="O4711" i="1"/>
  <c r="O5576" i="1"/>
  <c r="O8816" i="1"/>
  <c r="O6396" i="1"/>
  <c r="O3019" i="1"/>
  <c r="O142" i="1"/>
  <c r="O8019" i="1"/>
  <c r="O6397" i="1"/>
  <c r="O4302" i="1"/>
  <c r="O5126" i="1"/>
  <c r="O2191" i="1"/>
  <c r="O1346" i="1"/>
  <c r="O4712" i="1"/>
  <c r="O8817" i="1"/>
  <c r="O9227" i="1"/>
  <c r="O7636" i="1"/>
  <c r="O5577" i="1"/>
  <c r="O3445" i="1"/>
  <c r="O2192" i="1"/>
  <c r="O5992" i="1"/>
  <c r="O2193" i="1"/>
  <c r="O8020" i="1"/>
  <c r="O3020" i="1"/>
  <c r="O2595" i="1"/>
  <c r="O7236" i="1"/>
  <c r="O912" i="1"/>
  <c r="O5127" i="1"/>
  <c r="O6830" i="1"/>
  <c r="O3868" i="1"/>
  <c r="O5578" i="1"/>
  <c r="O913" i="1"/>
  <c r="O2194" i="1"/>
  <c r="O8818" i="1"/>
  <c r="O3869" i="1"/>
  <c r="O9228" i="1"/>
  <c r="O3446" i="1"/>
  <c r="O3021" i="1"/>
  <c r="O5993" i="1"/>
  <c r="O7237" i="1"/>
  <c r="O3870" i="1"/>
  <c r="O7238" i="1"/>
  <c r="O8021" i="1"/>
  <c r="O3022" i="1"/>
  <c r="O8435" i="1"/>
  <c r="O3871" i="1"/>
  <c r="O914" i="1"/>
  <c r="O4713" i="1"/>
  <c r="O6398" i="1"/>
  <c r="O3023" i="1"/>
  <c r="O5579" i="1"/>
  <c r="O2596" i="1"/>
  <c r="O1347" i="1"/>
  <c r="O2597" i="1"/>
  <c r="O5128" i="1"/>
  <c r="O8436" i="1"/>
  <c r="O2598" i="1"/>
  <c r="O7239" i="1"/>
  <c r="O1348" i="1"/>
  <c r="O7240" i="1"/>
  <c r="O6831" i="1"/>
  <c r="O1349" i="1"/>
  <c r="O1350" i="1"/>
  <c r="O143" i="1"/>
  <c r="O1756" i="1"/>
  <c r="O3447" i="1"/>
  <c r="O7241" i="1"/>
  <c r="O2599" i="1"/>
  <c r="O3024" i="1"/>
  <c r="O8819" i="1"/>
  <c r="O6399" i="1"/>
  <c r="O6400" i="1"/>
  <c r="O5580" i="1"/>
  <c r="O3025" i="1"/>
  <c r="O6401" i="1"/>
  <c r="O9647" i="1"/>
  <c r="O3026" i="1"/>
  <c r="O8022" i="1"/>
  <c r="O9229" i="1"/>
  <c r="O6832" i="1"/>
  <c r="O1351" i="1"/>
  <c r="O8023" i="1"/>
  <c r="O4303" i="1"/>
  <c r="O1352" i="1"/>
  <c r="O915" i="1"/>
  <c r="O8820" i="1"/>
  <c r="O6833" i="1"/>
  <c r="O916" i="1"/>
  <c r="O4714" i="1"/>
  <c r="O1353" i="1"/>
  <c r="O5994" i="1"/>
  <c r="O2600" i="1"/>
  <c r="O1757" i="1"/>
  <c r="O8437" i="1"/>
  <c r="O9648" i="1"/>
  <c r="O3448" i="1"/>
  <c r="O3449" i="1"/>
  <c r="O9649" i="1"/>
  <c r="O4715" i="1"/>
  <c r="O3027" i="1"/>
  <c r="O1758" i="1"/>
  <c r="O9650" i="1"/>
  <c r="O917" i="1"/>
  <c r="O918" i="1"/>
  <c r="O8438" i="1"/>
  <c r="O5995" i="1"/>
  <c r="O8024" i="1"/>
  <c r="O5996" i="1"/>
  <c r="O499" i="1"/>
  <c r="O7242" i="1"/>
  <c r="O5997" i="1"/>
  <c r="O5129" i="1"/>
  <c r="O3028" i="1"/>
  <c r="O5998" i="1"/>
  <c r="O2601" i="1"/>
  <c r="O7637" i="1"/>
  <c r="O6834" i="1"/>
  <c r="O4716" i="1"/>
  <c r="O8025" i="1"/>
  <c r="O3029" i="1"/>
  <c r="O4717" i="1"/>
  <c r="O5130" i="1"/>
  <c r="O1759" i="1"/>
  <c r="O7243" i="1"/>
  <c r="O144" i="1"/>
  <c r="O5131" i="1"/>
  <c r="O9230" i="1"/>
  <c r="O2195" i="1"/>
  <c r="O4304" i="1"/>
  <c r="O8026" i="1"/>
  <c r="O500" i="1"/>
  <c r="O9231" i="1"/>
  <c r="O5999" i="1"/>
  <c r="O6000" i="1"/>
  <c r="O2602" i="1"/>
  <c r="O8439" i="1"/>
  <c r="O6402" i="1"/>
  <c r="O4305" i="1"/>
  <c r="O8821" i="1"/>
  <c r="O1354" i="1"/>
  <c r="O9651" i="1"/>
  <c r="O8027" i="1"/>
  <c r="O7638" i="1"/>
  <c r="O3450" i="1"/>
  <c r="O1355" i="1"/>
  <c r="O8822" i="1"/>
  <c r="O8028" i="1"/>
  <c r="O8440" i="1"/>
  <c r="O8441" i="1"/>
  <c r="O5581" i="1"/>
  <c r="O9232" i="1"/>
  <c r="O919" i="1"/>
  <c r="O2603" i="1"/>
  <c r="O5582" i="1"/>
  <c r="O3872" i="1"/>
  <c r="O7244" i="1"/>
  <c r="O4718" i="1"/>
  <c r="O6001" i="1"/>
  <c r="O8029" i="1"/>
  <c r="O9233" i="1"/>
  <c r="O9652" i="1"/>
  <c r="O3451" i="1"/>
  <c r="O920" i="1"/>
  <c r="O5583" i="1"/>
  <c r="O4719" i="1"/>
  <c r="O3452" i="1"/>
  <c r="O8030" i="1"/>
  <c r="O1760" i="1"/>
  <c r="O5584" i="1"/>
  <c r="O4720" i="1"/>
  <c r="O9234" i="1"/>
  <c r="O6002" i="1"/>
  <c r="O1761" i="1"/>
  <c r="O3030" i="1"/>
  <c r="O3873" i="1"/>
  <c r="O6403" i="1"/>
  <c r="O5585" i="1"/>
  <c r="O6835" i="1"/>
  <c r="O3453" i="1"/>
  <c r="O3874" i="1"/>
  <c r="O8031" i="1"/>
  <c r="O7639" i="1"/>
  <c r="O6836" i="1"/>
  <c r="O2196" i="1"/>
  <c r="O5586" i="1"/>
  <c r="O921" i="1"/>
  <c r="O1356" i="1"/>
  <c r="O8823" i="1"/>
  <c r="O9653" i="1"/>
  <c r="O8824" i="1"/>
  <c r="O4306" i="1"/>
  <c r="O6003" i="1"/>
  <c r="O922" i="1"/>
  <c r="O2604" i="1"/>
  <c r="O7640" i="1"/>
  <c r="O5132" i="1"/>
  <c r="O8825" i="1"/>
  <c r="O1357" i="1"/>
  <c r="O8442" i="1"/>
  <c r="O7641" i="1"/>
  <c r="O3454" i="1"/>
  <c r="O1762" i="1"/>
  <c r="O3875" i="1"/>
  <c r="O6837" i="1"/>
  <c r="O2197" i="1"/>
  <c r="O923" i="1"/>
  <c r="O9938" i="1"/>
  <c r="O7642" i="1"/>
  <c r="O7245" i="1"/>
  <c r="O9654" i="1"/>
  <c r="O8443" i="1"/>
  <c r="O9655" i="1"/>
  <c r="O8826" i="1"/>
  <c r="O924" i="1"/>
  <c r="O8827" i="1"/>
  <c r="O9939" i="1"/>
  <c r="O8032" i="1"/>
  <c r="O8444" i="1"/>
  <c r="O9235" i="1"/>
  <c r="O8033" i="1"/>
  <c r="O4721" i="1"/>
  <c r="O3455" i="1"/>
  <c r="O3031" i="1"/>
  <c r="O6404" i="1"/>
  <c r="O4307" i="1"/>
  <c r="O7643" i="1"/>
  <c r="O501" i="1"/>
  <c r="O3456" i="1"/>
  <c r="O6405" i="1"/>
  <c r="O3876" i="1"/>
  <c r="O3877" i="1"/>
  <c r="O1763" i="1"/>
  <c r="O8445" i="1"/>
  <c r="O4308" i="1"/>
  <c r="O9236" i="1"/>
  <c r="O502" i="1"/>
  <c r="O9237" i="1"/>
  <c r="O925" i="1"/>
  <c r="O8034" i="1"/>
  <c r="O5587" i="1"/>
  <c r="O2198" i="1"/>
  <c r="O9656" i="1"/>
  <c r="O9940" i="1"/>
  <c r="O5133" i="1"/>
  <c r="O3457" i="1"/>
  <c r="O503" i="1"/>
  <c r="O9238" i="1"/>
  <c r="O8828" i="1"/>
  <c r="O3458" i="1"/>
  <c r="O2199" i="1"/>
  <c r="O4722" i="1"/>
  <c r="O9657" i="1"/>
  <c r="O5134" i="1"/>
  <c r="O2200" i="1"/>
  <c r="O2605" i="1"/>
  <c r="O2201" i="1"/>
  <c r="O1764" i="1"/>
  <c r="O2606" i="1"/>
  <c r="O8829" i="1"/>
  <c r="O145" i="1"/>
  <c r="O6838" i="1"/>
  <c r="O3459" i="1"/>
  <c r="O2607" i="1"/>
  <c r="O3032" i="1"/>
  <c r="O9239" i="1"/>
  <c r="O2202" i="1"/>
  <c r="O3460" i="1"/>
  <c r="O5135" i="1"/>
  <c r="O8830" i="1"/>
  <c r="O504" i="1"/>
  <c r="O7246" i="1"/>
  <c r="O9941" i="1"/>
  <c r="O926" i="1"/>
  <c r="O7644" i="1"/>
  <c r="O505" i="1"/>
  <c r="O5588" i="1"/>
  <c r="O6004" i="1"/>
  <c r="O146" i="1"/>
  <c r="O7645" i="1"/>
  <c r="O3033" i="1"/>
  <c r="O4309" i="1"/>
  <c r="O6406" i="1"/>
  <c r="O9240" i="1"/>
  <c r="O8035" i="1"/>
  <c r="O1765" i="1"/>
  <c r="O927" i="1"/>
  <c r="O6005" i="1"/>
  <c r="O5136" i="1"/>
  <c r="O9658" i="1"/>
  <c r="O9659" i="1"/>
  <c r="O506" i="1"/>
  <c r="O5137" i="1"/>
  <c r="O4723" i="1"/>
  <c r="O7646" i="1"/>
  <c r="O2203" i="1"/>
  <c r="O147" i="1"/>
  <c r="O8036" i="1"/>
  <c r="O6839" i="1"/>
  <c r="O8831" i="1"/>
  <c r="O6407" i="1"/>
  <c r="O3461" i="1"/>
  <c r="O1766" i="1"/>
  <c r="O3034" i="1"/>
  <c r="O9942" i="1"/>
  <c r="O3878" i="1"/>
  <c r="O928" i="1"/>
  <c r="O3879" i="1"/>
  <c r="O3880" i="1"/>
  <c r="O148" i="1"/>
  <c r="O149" i="1"/>
  <c r="O6840" i="1"/>
  <c r="O8037" i="1"/>
  <c r="O8446" i="1"/>
  <c r="O3881" i="1"/>
  <c r="O4310" i="1"/>
  <c r="O4724" i="1"/>
  <c r="O6841" i="1"/>
  <c r="O9660" i="1"/>
  <c r="O3882" i="1"/>
  <c r="O2204" i="1"/>
  <c r="O2608" i="1"/>
  <c r="O6006" i="1"/>
  <c r="O8447" i="1"/>
  <c r="O3883" i="1"/>
  <c r="O5138" i="1"/>
  <c r="O1767" i="1"/>
  <c r="O6007" i="1"/>
  <c r="O507" i="1"/>
  <c r="O1768" i="1"/>
  <c r="O8832" i="1"/>
  <c r="O1769" i="1"/>
  <c r="O929" i="1"/>
  <c r="O9241" i="1"/>
  <c r="O930" i="1"/>
  <c r="O1358" i="1"/>
  <c r="O6408" i="1"/>
  <c r="O9661" i="1"/>
  <c r="O9662" i="1"/>
  <c r="O7647" i="1"/>
  <c r="O8038" i="1"/>
  <c r="O6008" i="1"/>
  <c r="O931" i="1"/>
  <c r="O8833" i="1"/>
  <c r="O7648" i="1"/>
  <c r="O2609" i="1"/>
  <c r="O8834" i="1"/>
  <c r="O508" i="1"/>
  <c r="O150" i="1"/>
  <c r="O4725" i="1"/>
  <c r="O3884" i="1"/>
  <c r="O5139" i="1"/>
  <c r="O5140" i="1"/>
  <c r="O3885" i="1"/>
  <c r="O509" i="1"/>
  <c r="O6409" i="1"/>
  <c r="O4726" i="1"/>
  <c r="O4311" i="1"/>
  <c r="O6410" i="1"/>
  <c r="O9242" i="1"/>
  <c r="O1770" i="1"/>
  <c r="O510" i="1"/>
  <c r="O9243" i="1"/>
  <c r="O9663" i="1"/>
  <c r="O2610" i="1"/>
  <c r="O6411" i="1"/>
  <c r="O8835" i="1"/>
  <c r="O8836" i="1"/>
  <c r="O3886" i="1"/>
  <c r="O511" i="1"/>
  <c r="O4727" i="1"/>
  <c r="O3462" i="1"/>
  <c r="O3463" i="1"/>
  <c r="O7247" i="1"/>
  <c r="O8039" i="1"/>
  <c r="O3887" i="1"/>
  <c r="O2205" i="1"/>
  <c r="O7248" i="1"/>
  <c r="O6009" i="1"/>
  <c r="O9244" i="1"/>
  <c r="O9664" i="1"/>
  <c r="O3464" i="1"/>
  <c r="O1771" i="1"/>
  <c r="O8448" i="1"/>
  <c r="O5589" i="1"/>
  <c r="O3035" i="1"/>
  <c r="O932" i="1"/>
  <c r="O6842" i="1"/>
  <c r="O6010" i="1"/>
  <c r="O7249" i="1"/>
  <c r="O1772" i="1"/>
  <c r="O1773" i="1"/>
  <c r="O5141" i="1"/>
  <c r="O933" i="1"/>
  <c r="O2206" i="1"/>
  <c r="O3036" i="1"/>
  <c r="O4312" i="1"/>
  <c r="O1774" i="1"/>
  <c r="O3888" i="1"/>
  <c r="O6843" i="1"/>
  <c r="O5590" i="1"/>
  <c r="O2611" i="1"/>
  <c r="O6011" i="1"/>
  <c r="O2207" i="1"/>
  <c r="O8837" i="1"/>
  <c r="O8838" i="1"/>
  <c r="O8449" i="1"/>
  <c r="O3889" i="1"/>
  <c r="O9245" i="1"/>
  <c r="O6012" i="1"/>
  <c r="O8040" i="1"/>
  <c r="O6844" i="1"/>
  <c r="O5142" i="1"/>
  <c r="O4313" i="1"/>
  <c r="O7649" i="1"/>
  <c r="O6845" i="1"/>
  <c r="O1775" i="1"/>
  <c r="O6846" i="1"/>
  <c r="O6847" i="1"/>
  <c r="O6013" i="1"/>
  <c r="O5591" i="1"/>
  <c r="O512" i="1"/>
  <c r="O9943" i="1"/>
  <c r="O8450" i="1"/>
  <c r="O2612" i="1"/>
  <c r="O3890" i="1"/>
  <c r="O4314" i="1"/>
  <c r="O7250" i="1"/>
  <c r="O4728" i="1"/>
  <c r="O8041" i="1"/>
  <c r="O3891" i="1"/>
  <c r="O9246" i="1"/>
  <c r="O8042" i="1"/>
  <c r="O6014" i="1"/>
  <c r="O3465" i="1"/>
  <c r="O9665" i="1"/>
  <c r="O8043" i="1"/>
  <c r="O6412" i="1"/>
  <c r="O9666" i="1"/>
  <c r="O4729" i="1"/>
  <c r="O3037" i="1"/>
  <c r="O6015" i="1"/>
  <c r="O6016" i="1"/>
  <c r="O2613" i="1"/>
  <c r="O3038" i="1"/>
  <c r="O6413" i="1"/>
  <c r="O9667" i="1"/>
  <c r="O1359" i="1"/>
  <c r="O6848" i="1"/>
  <c r="O3892" i="1"/>
  <c r="O9668" i="1"/>
  <c r="O8044" i="1"/>
  <c r="O7251" i="1"/>
  <c r="O151" i="1"/>
  <c r="O3039" i="1"/>
  <c r="O4730" i="1"/>
  <c r="O7252" i="1"/>
  <c r="O3893" i="1"/>
  <c r="O4315" i="1"/>
  <c r="O9247" i="1"/>
  <c r="O4316" i="1"/>
  <c r="O1360" i="1"/>
  <c r="O8451" i="1"/>
  <c r="O1776" i="1"/>
  <c r="O9248" i="1"/>
  <c r="O1361" i="1"/>
  <c r="O9669" i="1"/>
  <c r="O9249" i="1"/>
  <c r="O9944" i="1"/>
  <c r="O5143" i="1"/>
  <c r="O2208" i="1"/>
  <c r="O6017" i="1"/>
  <c r="O3040" i="1"/>
  <c r="O6414" i="1"/>
  <c r="O1362" i="1"/>
  <c r="O513" i="1"/>
  <c r="O514" i="1"/>
  <c r="O3466" i="1"/>
  <c r="O4731" i="1"/>
  <c r="O6415" i="1"/>
  <c r="O4317" i="1"/>
  <c r="O4318" i="1"/>
  <c r="O6416" i="1"/>
  <c r="O1363" i="1"/>
  <c r="O3041" i="1"/>
  <c r="O6417" i="1"/>
  <c r="O6418" i="1"/>
  <c r="O1364" i="1"/>
  <c r="O4732" i="1"/>
  <c r="O7650" i="1"/>
  <c r="O9670" i="1"/>
  <c r="O4319" i="1"/>
  <c r="O3894" i="1"/>
  <c r="O7253" i="1"/>
  <c r="O9250" i="1"/>
  <c r="O8452" i="1"/>
  <c r="O3467" i="1"/>
  <c r="O934" i="1"/>
  <c r="O3042" i="1"/>
  <c r="O8453" i="1"/>
  <c r="O515" i="1"/>
  <c r="O3468" i="1"/>
  <c r="O3895" i="1"/>
  <c r="O5144" i="1"/>
  <c r="O7254" i="1"/>
  <c r="O5145" i="1"/>
  <c r="O5146" i="1"/>
  <c r="O3896" i="1"/>
  <c r="O2614" i="1"/>
  <c r="O1777" i="1"/>
  <c r="O4733" i="1"/>
  <c r="O8045" i="1"/>
  <c r="O8839" i="1"/>
  <c r="O7651" i="1"/>
  <c r="O2615" i="1"/>
  <c r="O4320" i="1"/>
  <c r="O6419" i="1"/>
  <c r="O1365" i="1"/>
  <c r="O4734" i="1"/>
  <c r="O1778" i="1"/>
  <c r="O3043" i="1"/>
  <c r="O935" i="1"/>
  <c r="O7652" i="1"/>
  <c r="O3897" i="1"/>
  <c r="O1366" i="1"/>
  <c r="O152" i="1"/>
  <c r="O3044" i="1"/>
  <c r="O9671" i="1"/>
  <c r="O1779" i="1"/>
  <c r="O8046" i="1"/>
  <c r="O2616" i="1"/>
  <c r="O9945" i="1"/>
  <c r="O8047" i="1"/>
  <c r="O516" i="1"/>
  <c r="O936" i="1"/>
  <c r="O9251" i="1"/>
  <c r="O8454" i="1"/>
  <c r="O7653" i="1"/>
  <c r="O3469" i="1"/>
  <c r="O6849" i="1"/>
  <c r="O4735" i="1"/>
  <c r="O9946" i="1"/>
  <c r="O1367" i="1"/>
  <c r="O8455" i="1"/>
  <c r="O6850" i="1"/>
  <c r="O4736" i="1"/>
  <c r="O3045" i="1"/>
  <c r="O3470" i="1"/>
  <c r="O8456" i="1"/>
  <c r="O7654" i="1"/>
  <c r="O9672" i="1"/>
  <c r="O1780" i="1"/>
  <c r="O9947" i="1"/>
  <c r="O8048" i="1"/>
  <c r="O1781" i="1"/>
  <c r="O8840" i="1"/>
  <c r="O3046" i="1"/>
  <c r="O5592" i="1"/>
  <c r="O8841" i="1"/>
  <c r="O6018" i="1"/>
  <c r="O153" i="1"/>
  <c r="O517" i="1"/>
  <c r="O8049" i="1"/>
  <c r="O5147" i="1"/>
  <c r="O7655" i="1"/>
  <c r="O3471" i="1"/>
  <c r="O6019" i="1"/>
  <c r="O7255" i="1"/>
  <c r="O3472" i="1"/>
  <c r="O7256" i="1"/>
  <c r="O5148" i="1"/>
  <c r="O1782" i="1"/>
  <c r="O1783" i="1"/>
  <c r="O518" i="1"/>
  <c r="O3898" i="1"/>
  <c r="O9252" i="1"/>
  <c r="O3899" i="1"/>
  <c r="O7257" i="1"/>
  <c r="O7258" i="1"/>
  <c r="O9673" i="1"/>
  <c r="O1784" i="1"/>
  <c r="O7656" i="1"/>
  <c r="O3473" i="1"/>
  <c r="O3047" i="1"/>
  <c r="O7657" i="1"/>
  <c r="O8050" i="1"/>
  <c r="O9253" i="1"/>
  <c r="O1785" i="1"/>
  <c r="O9674" i="1"/>
  <c r="O2617" i="1"/>
  <c r="O7658" i="1"/>
  <c r="O5149" i="1"/>
  <c r="O2209" i="1"/>
  <c r="O3474" i="1"/>
  <c r="O4321" i="1"/>
  <c r="O937" i="1"/>
  <c r="O8051" i="1"/>
  <c r="O1786" i="1"/>
  <c r="O9254" i="1"/>
  <c r="O3475" i="1"/>
  <c r="O5150" i="1"/>
  <c r="O6851" i="1"/>
  <c r="O8842" i="1"/>
  <c r="O938" i="1"/>
  <c r="O9255" i="1"/>
  <c r="O9256" i="1"/>
  <c r="O9675" i="1"/>
  <c r="O6420" i="1"/>
  <c r="O8052" i="1"/>
  <c r="O9257" i="1"/>
  <c r="O1787" i="1"/>
  <c r="O9258" i="1"/>
  <c r="O6421" i="1"/>
  <c r="O9676" i="1"/>
  <c r="O9259" i="1"/>
  <c r="O6020" i="1"/>
  <c r="O9677" i="1"/>
  <c r="O1788" i="1"/>
  <c r="O519" i="1"/>
  <c r="O7659" i="1"/>
  <c r="O1789" i="1"/>
  <c r="O2618" i="1"/>
  <c r="O5151" i="1"/>
  <c r="O154" i="1"/>
  <c r="O4737" i="1"/>
  <c r="O8457" i="1"/>
  <c r="O7259" i="1"/>
  <c r="O3048" i="1"/>
  <c r="O7260" i="1"/>
  <c r="O6852" i="1"/>
  <c r="O3900" i="1"/>
  <c r="O1790" i="1"/>
  <c r="O6422" i="1"/>
  <c r="O7660" i="1"/>
  <c r="O7261" i="1"/>
  <c r="O3476" i="1"/>
  <c r="O1368" i="1"/>
  <c r="O3477" i="1"/>
  <c r="O2210" i="1"/>
  <c r="O6423" i="1"/>
  <c r="O9260" i="1"/>
  <c r="O9948" i="1"/>
  <c r="O6424" i="1"/>
  <c r="O6853" i="1"/>
  <c r="O6425" i="1"/>
  <c r="O2211" i="1"/>
  <c r="O8458" i="1"/>
  <c r="O4322" i="1"/>
  <c r="O1369" i="1"/>
  <c r="O6021" i="1"/>
  <c r="O2212" i="1"/>
  <c r="O6854" i="1"/>
  <c r="O8459" i="1"/>
  <c r="O7661" i="1"/>
  <c r="O939" i="1"/>
  <c r="O1791" i="1"/>
  <c r="O3049" i="1"/>
  <c r="O6022" i="1"/>
  <c r="O9678" i="1"/>
  <c r="O3901" i="1"/>
  <c r="O5593" i="1"/>
  <c r="O1370" i="1"/>
  <c r="O9679" i="1"/>
  <c r="O5594" i="1"/>
  <c r="O3902" i="1"/>
  <c r="O2213" i="1"/>
  <c r="O6426" i="1"/>
  <c r="O7262" i="1"/>
  <c r="O7662" i="1"/>
  <c r="O520" i="1"/>
  <c r="O9949" i="1"/>
  <c r="O2214" i="1"/>
  <c r="O6855" i="1"/>
  <c r="O7263" i="1"/>
  <c r="O1371" i="1"/>
  <c r="O8843" i="1"/>
  <c r="O8053" i="1"/>
  <c r="O155" i="1"/>
  <c r="O7264" i="1"/>
  <c r="O8844" i="1"/>
  <c r="O9261" i="1"/>
  <c r="O940" i="1"/>
  <c r="O3478" i="1"/>
  <c r="O8054" i="1"/>
  <c r="O6427" i="1"/>
  <c r="O521" i="1"/>
  <c r="O3479" i="1"/>
  <c r="O5595" i="1"/>
  <c r="O7663" i="1"/>
  <c r="O4738" i="1"/>
  <c r="O6428" i="1"/>
  <c r="O3903" i="1"/>
  <c r="O7265" i="1"/>
  <c r="O1792" i="1"/>
  <c r="O8055" i="1"/>
  <c r="O1793" i="1"/>
  <c r="O3904" i="1"/>
  <c r="O7266" i="1"/>
  <c r="O9262" i="1"/>
  <c r="O2619" i="1"/>
  <c r="O4739" i="1"/>
  <c r="O9950" i="1"/>
  <c r="O9680" i="1"/>
  <c r="O3905" i="1"/>
  <c r="O4323" i="1"/>
  <c r="O156" i="1"/>
  <c r="O8056" i="1"/>
  <c r="O2215" i="1"/>
  <c r="O8460" i="1"/>
  <c r="O157" i="1"/>
  <c r="O5152" i="1"/>
  <c r="O7267" i="1"/>
  <c r="O6856" i="1"/>
  <c r="O1794" i="1"/>
  <c r="O9263" i="1"/>
  <c r="O8057" i="1"/>
  <c r="O1795" i="1"/>
  <c r="O9951" i="1"/>
  <c r="O7664" i="1"/>
  <c r="O8845" i="1"/>
  <c r="O8461" i="1"/>
  <c r="O6857" i="1"/>
  <c r="O3480" i="1"/>
  <c r="O9681" i="1"/>
  <c r="O7268" i="1"/>
  <c r="O9264" i="1"/>
  <c r="O5596" i="1"/>
  <c r="O9682" i="1"/>
  <c r="O3481" i="1"/>
  <c r="O3050" i="1"/>
  <c r="O4740" i="1"/>
  <c r="O2620" i="1"/>
  <c r="O522" i="1"/>
  <c r="O8058" i="1"/>
  <c r="O2621" i="1"/>
  <c r="O9683" i="1"/>
  <c r="O6023" i="1"/>
  <c r="O523" i="1"/>
  <c r="O8059" i="1"/>
  <c r="O3482" i="1"/>
  <c r="O6429" i="1"/>
  <c r="O6024" i="1"/>
  <c r="O3483" i="1"/>
  <c r="O8846" i="1"/>
  <c r="O524" i="1"/>
  <c r="O9684" i="1"/>
  <c r="O3484" i="1"/>
  <c r="O3906" i="1"/>
  <c r="O4741" i="1"/>
  <c r="O5153" i="1"/>
  <c r="O525" i="1"/>
  <c r="O8462" i="1"/>
  <c r="O4324" i="1"/>
  <c r="O6430" i="1"/>
  <c r="O6431" i="1"/>
  <c r="O3485" i="1"/>
  <c r="O3051" i="1"/>
  <c r="O2622" i="1"/>
  <c r="O941" i="1"/>
  <c r="O6432" i="1"/>
  <c r="O942" i="1"/>
  <c r="O9685" i="1"/>
  <c r="O5154" i="1"/>
  <c r="O526" i="1"/>
  <c r="O9265" i="1"/>
  <c r="O4325" i="1"/>
  <c r="O7269" i="1"/>
  <c r="O6858" i="1"/>
  <c r="O1796" i="1"/>
  <c r="O8847" i="1"/>
  <c r="O4326" i="1"/>
  <c r="O943" i="1"/>
  <c r="O944" i="1"/>
  <c r="O2216" i="1"/>
  <c r="O5155" i="1"/>
  <c r="O2623" i="1"/>
  <c r="O6025" i="1"/>
  <c r="O9266" i="1"/>
  <c r="O6433" i="1"/>
  <c r="O7665" i="1"/>
  <c r="O9267" i="1"/>
  <c r="O9686" i="1"/>
  <c r="O7270" i="1"/>
  <c r="O9268" i="1"/>
  <c r="O5597" i="1"/>
  <c r="O8848" i="1"/>
  <c r="O4327" i="1"/>
  <c r="O945" i="1"/>
  <c r="O5598" i="1"/>
  <c r="O7271" i="1"/>
  <c r="O6434" i="1"/>
  <c r="O8060" i="1"/>
  <c r="O7272" i="1"/>
  <c r="O7666" i="1"/>
  <c r="O6435" i="1"/>
  <c r="O6436" i="1"/>
  <c r="O9952" i="1"/>
  <c r="O158" i="1"/>
  <c r="O9687" i="1"/>
  <c r="O6026" i="1"/>
  <c r="O946" i="1"/>
  <c r="O9269" i="1"/>
  <c r="O6437" i="1"/>
  <c r="O8061" i="1"/>
  <c r="O2217" i="1"/>
  <c r="O3907" i="1"/>
  <c r="O6027" i="1"/>
  <c r="O3052" i="1"/>
  <c r="O6028" i="1"/>
  <c r="O3053" i="1"/>
  <c r="O5599" i="1"/>
  <c r="O6029" i="1"/>
  <c r="O947" i="1"/>
  <c r="O9953" i="1"/>
  <c r="O6030" i="1"/>
  <c r="O9688" i="1"/>
  <c r="O8849" i="1"/>
  <c r="O948" i="1"/>
  <c r="O3486" i="1"/>
  <c r="O9689" i="1"/>
  <c r="O2624" i="1"/>
  <c r="O7667" i="1"/>
  <c r="O1797" i="1"/>
  <c r="O4328" i="1"/>
  <c r="O6031" i="1"/>
  <c r="O3487" i="1"/>
  <c r="O4329" i="1"/>
  <c r="O6859" i="1"/>
  <c r="O8850" i="1"/>
  <c r="O949" i="1"/>
  <c r="O3054" i="1"/>
  <c r="O950" i="1"/>
  <c r="O2625" i="1"/>
  <c r="O2218" i="1"/>
  <c r="O1372" i="1"/>
  <c r="O1373" i="1"/>
  <c r="O4742" i="1"/>
  <c r="O1798" i="1"/>
  <c r="O6860" i="1"/>
  <c r="O4330" i="1"/>
  <c r="O4743" i="1"/>
  <c r="O951" i="1"/>
  <c r="O6032" i="1"/>
  <c r="O6861" i="1"/>
  <c r="O8062" i="1"/>
  <c r="O527" i="1"/>
  <c r="O2219" i="1"/>
  <c r="O9690" i="1"/>
  <c r="O2220" i="1"/>
  <c r="O5156" i="1"/>
  <c r="O7668" i="1"/>
  <c r="O6862" i="1"/>
  <c r="O3908" i="1"/>
  <c r="O3488" i="1"/>
  <c r="O9270" i="1"/>
  <c r="O6863" i="1"/>
  <c r="O9271" i="1"/>
  <c r="O3909" i="1"/>
  <c r="O8463" i="1"/>
  <c r="O7669" i="1"/>
  <c r="O1799" i="1"/>
  <c r="O2626" i="1"/>
  <c r="O6033" i="1"/>
  <c r="O8063" i="1"/>
  <c r="O7273" i="1"/>
  <c r="O7274" i="1"/>
  <c r="O9691" i="1"/>
  <c r="O6864" i="1"/>
  <c r="O528" i="1"/>
  <c r="O4331" i="1"/>
  <c r="O952" i="1"/>
  <c r="O159" i="1"/>
  <c r="O4332" i="1"/>
  <c r="O529" i="1"/>
  <c r="O5157" i="1"/>
  <c r="O3910" i="1"/>
  <c r="O530" i="1"/>
  <c r="O160" i="1"/>
  <c r="O2221" i="1"/>
  <c r="O8464" i="1"/>
  <c r="O8851" i="1"/>
  <c r="O8064" i="1"/>
  <c r="O5158" i="1"/>
  <c r="O8465" i="1"/>
  <c r="O6438" i="1"/>
  <c r="O953" i="1"/>
  <c r="O1800" i="1"/>
  <c r="O5159" i="1"/>
  <c r="O1374" i="1"/>
  <c r="O5600" i="1"/>
  <c r="O8852" i="1"/>
  <c r="O5601" i="1"/>
  <c r="O8853" i="1"/>
  <c r="O9272" i="1"/>
  <c r="O7275" i="1"/>
  <c r="O8854" i="1"/>
  <c r="O2627" i="1"/>
  <c r="O9692" i="1"/>
  <c r="O8855" i="1"/>
  <c r="O161" i="1"/>
  <c r="O162" i="1"/>
  <c r="O9273" i="1"/>
  <c r="O2222" i="1"/>
  <c r="O2223" i="1"/>
  <c r="O5160" i="1"/>
  <c r="O1375" i="1"/>
  <c r="O8065" i="1"/>
  <c r="O5161" i="1"/>
  <c r="O7276" i="1"/>
  <c r="O3489" i="1"/>
  <c r="O4333" i="1"/>
  <c r="O5162" i="1"/>
  <c r="O9274" i="1"/>
  <c r="O4334" i="1"/>
  <c r="O6439" i="1"/>
  <c r="O5163" i="1"/>
  <c r="O1376" i="1"/>
  <c r="O5602" i="1"/>
  <c r="O2224" i="1"/>
  <c r="O3911" i="1"/>
  <c r="O5164" i="1"/>
  <c r="O1801" i="1"/>
  <c r="O6034" i="1"/>
  <c r="O8066" i="1"/>
  <c r="O6035" i="1"/>
  <c r="O7277" i="1"/>
  <c r="O3055" i="1"/>
  <c r="O2225" i="1"/>
  <c r="O7670" i="1"/>
  <c r="O7671" i="1"/>
  <c r="O3490" i="1"/>
  <c r="O531" i="1"/>
  <c r="O3491" i="1"/>
  <c r="O3056" i="1"/>
  <c r="O6036" i="1"/>
  <c r="O9954" i="1"/>
  <c r="O8067" i="1"/>
  <c r="O8856" i="1"/>
  <c r="O2226" i="1"/>
  <c r="O1377" i="1"/>
  <c r="O3492" i="1"/>
  <c r="O9275" i="1"/>
  <c r="O9693" i="1"/>
  <c r="O2227" i="1"/>
  <c r="O4744" i="1"/>
  <c r="O7672" i="1"/>
  <c r="O2228" i="1"/>
  <c r="O8857" i="1"/>
  <c r="O532" i="1"/>
  <c r="O6865" i="1"/>
  <c r="O163" i="1"/>
  <c r="O1378" i="1"/>
  <c r="O2229" i="1"/>
  <c r="O8466" i="1"/>
  <c r="O2628" i="1"/>
  <c r="O533" i="1"/>
  <c r="O2629" i="1"/>
  <c r="O954" i="1"/>
  <c r="O8068" i="1"/>
  <c r="O6440" i="1"/>
  <c r="O9276" i="1"/>
  <c r="O1379" i="1"/>
  <c r="O6037" i="1"/>
  <c r="O6866" i="1"/>
  <c r="O6038" i="1"/>
  <c r="O8467" i="1"/>
  <c r="O8468" i="1"/>
  <c r="O7673" i="1"/>
  <c r="O8858" i="1"/>
  <c r="O534" i="1"/>
  <c r="O1380" i="1"/>
  <c r="O7674" i="1"/>
  <c r="O6441" i="1"/>
  <c r="O5603" i="1"/>
  <c r="O6039" i="1"/>
  <c r="O8469" i="1"/>
  <c r="O1802" i="1"/>
  <c r="O4745" i="1"/>
  <c r="O6442" i="1"/>
  <c r="O6040" i="1"/>
  <c r="O6443" i="1"/>
  <c r="O3493" i="1"/>
  <c r="O3057" i="1"/>
  <c r="O955" i="1"/>
  <c r="O3912" i="1"/>
  <c r="O4746" i="1"/>
  <c r="O956" i="1"/>
  <c r="O5165" i="1"/>
  <c r="O3058" i="1"/>
  <c r="O164" i="1"/>
  <c r="O7278" i="1"/>
  <c r="O2630" i="1"/>
  <c r="O1803" i="1"/>
  <c r="O6444" i="1"/>
  <c r="O4335" i="1"/>
  <c r="O3059" i="1"/>
  <c r="O5166" i="1"/>
  <c r="O6867" i="1"/>
  <c r="O3060" i="1"/>
  <c r="O535" i="1"/>
  <c r="O5604" i="1"/>
  <c r="O9955" i="1"/>
  <c r="O7279" i="1"/>
  <c r="O536" i="1"/>
  <c r="O1804" i="1"/>
  <c r="O6868" i="1"/>
  <c r="O7280" i="1"/>
  <c r="O6445" i="1"/>
  <c r="O3913" i="1"/>
  <c r="O957" i="1"/>
  <c r="O3914" i="1"/>
  <c r="O6869" i="1"/>
  <c r="O6041" i="1"/>
  <c r="O2631" i="1"/>
  <c r="O958" i="1"/>
  <c r="O6042" i="1"/>
  <c r="O6446" i="1"/>
  <c r="O3061" i="1"/>
  <c r="O7281" i="1"/>
  <c r="O2230" i="1"/>
  <c r="O165" i="1"/>
  <c r="O1381" i="1"/>
  <c r="O3915" i="1"/>
  <c r="O8069" i="1"/>
  <c r="O7282" i="1"/>
  <c r="O5167" i="1"/>
  <c r="O2231" i="1"/>
  <c r="O3062" i="1"/>
  <c r="O3494" i="1"/>
  <c r="O166" i="1"/>
  <c r="O2632" i="1"/>
  <c r="O2232" i="1"/>
  <c r="O5168" i="1"/>
  <c r="O959" i="1"/>
  <c r="O8470" i="1"/>
  <c r="O8070" i="1"/>
  <c r="O9277" i="1"/>
  <c r="O8471" i="1"/>
  <c r="O3916" i="1"/>
  <c r="O1805" i="1"/>
  <c r="O7283" i="1"/>
  <c r="O6447" i="1"/>
  <c r="O3063" i="1"/>
  <c r="O9956" i="1"/>
  <c r="O960" i="1"/>
  <c r="O5169" i="1"/>
  <c r="O4336" i="1"/>
  <c r="O1806" i="1"/>
  <c r="O6870" i="1"/>
  <c r="O3064" i="1"/>
  <c r="O5605" i="1"/>
  <c r="O4337" i="1"/>
  <c r="O3065" i="1"/>
  <c r="O7284" i="1"/>
  <c r="O2633" i="1"/>
  <c r="O8071" i="1"/>
  <c r="O537" i="1"/>
  <c r="O3495" i="1"/>
  <c r="O9694" i="1"/>
  <c r="O3917" i="1"/>
  <c r="O3918" i="1"/>
  <c r="O3496" i="1"/>
  <c r="O7675" i="1"/>
  <c r="O6871" i="1"/>
  <c r="O5606" i="1"/>
  <c r="O7285" i="1"/>
  <c r="O6043" i="1"/>
  <c r="O3497" i="1"/>
  <c r="O9278" i="1"/>
  <c r="O6872" i="1"/>
  <c r="O961" i="1"/>
  <c r="O5170" i="1"/>
  <c r="O4338" i="1"/>
  <c r="O2233" i="1"/>
  <c r="O6044" i="1"/>
  <c r="O8472" i="1"/>
  <c r="O538" i="1"/>
  <c r="O5171" i="1"/>
  <c r="O9279" i="1"/>
  <c r="O2234" i="1"/>
  <c r="O9695" i="1"/>
  <c r="O8473" i="1"/>
  <c r="O2235" i="1"/>
  <c r="O4747" i="1"/>
  <c r="O4748" i="1"/>
  <c r="O5172" i="1"/>
  <c r="O8474" i="1"/>
  <c r="O8859" i="1"/>
  <c r="O962" i="1"/>
  <c r="O6448" i="1"/>
  <c r="O2634" i="1"/>
  <c r="O539" i="1"/>
  <c r="O5607" i="1"/>
  <c r="O540" i="1"/>
  <c r="O6449" i="1"/>
  <c r="O6873" i="1"/>
  <c r="O2236" i="1"/>
  <c r="O6874" i="1"/>
  <c r="O6450" i="1"/>
  <c r="O9280" i="1"/>
  <c r="O9281" i="1"/>
  <c r="O4339" i="1"/>
  <c r="O3919" i="1"/>
  <c r="O541" i="1"/>
  <c r="O8475" i="1"/>
  <c r="O3066" i="1"/>
  <c r="O2237" i="1"/>
  <c r="O7286" i="1"/>
  <c r="O8860" i="1"/>
  <c r="O6045" i="1"/>
  <c r="O2238" i="1"/>
  <c r="O2239" i="1"/>
  <c r="O9282" i="1"/>
  <c r="O9696" i="1"/>
  <c r="O3067" i="1"/>
  <c r="O1807" i="1"/>
  <c r="O3920" i="1"/>
  <c r="O3498" i="1"/>
  <c r="O2635" i="1"/>
  <c r="O3499" i="1"/>
  <c r="O4340" i="1"/>
  <c r="O2240" i="1"/>
  <c r="O542" i="1"/>
  <c r="O7287" i="1"/>
  <c r="O6046" i="1"/>
  <c r="O2636" i="1"/>
  <c r="O2241" i="1"/>
  <c r="O5173" i="1"/>
  <c r="O2637" i="1"/>
  <c r="O9283" i="1"/>
  <c r="O6875" i="1"/>
  <c r="O3500" i="1"/>
  <c r="O1382" i="1"/>
  <c r="O3921" i="1"/>
  <c r="O7676" i="1"/>
  <c r="O6876" i="1"/>
  <c r="O7677" i="1"/>
  <c r="O167" i="1"/>
  <c r="O1808" i="1"/>
  <c r="O7678" i="1"/>
  <c r="O1809" i="1"/>
  <c r="O9284" i="1"/>
  <c r="O4749" i="1"/>
  <c r="O7288" i="1"/>
  <c r="O5174" i="1"/>
  <c r="O2242" i="1"/>
  <c r="O8476" i="1"/>
  <c r="O9285" i="1"/>
  <c r="O1383" i="1"/>
  <c r="O963" i="1"/>
  <c r="O8477" i="1"/>
  <c r="O5608" i="1"/>
  <c r="O7679" i="1"/>
  <c r="O3068" i="1"/>
  <c r="O1810" i="1"/>
  <c r="O3922" i="1"/>
  <c r="O3069" i="1"/>
  <c r="O4341" i="1"/>
  <c r="O543" i="1"/>
  <c r="O9286" i="1"/>
  <c r="O9697" i="1"/>
  <c r="O3501" i="1"/>
  <c r="O3502" i="1"/>
  <c r="O8072" i="1"/>
  <c r="O7680" i="1"/>
  <c r="O5175" i="1"/>
  <c r="O964" i="1"/>
  <c r="O3070" i="1"/>
  <c r="O6047" i="1"/>
  <c r="O6451" i="1"/>
  <c r="O544" i="1"/>
  <c r="O965" i="1"/>
  <c r="O2638" i="1"/>
  <c r="O3503" i="1"/>
  <c r="O5176" i="1"/>
  <c r="O168" i="1"/>
  <c r="O4342" i="1"/>
  <c r="O4750" i="1"/>
  <c r="O9698" i="1"/>
  <c r="O8478" i="1"/>
  <c r="O3504" i="1"/>
  <c r="O7289" i="1"/>
  <c r="O6877" i="1"/>
  <c r="O5177" i="1"/>
  <c r="O9699" i="1"/>
  <c r="O6878" i="1"/>
  <c r="O9287" i="1"/>
  <c r="O3505" i="1"/>
  <c r="O8861" i="1"/>
  <c r="O5609" i="1"/>
  <c r="O3071" i="1"/>
  <c r="O7681" i="1"/>
  <c r="O545" i="1"/>
  <c r="O2243" i="1"/>
  <c r="O6879" i="1"/>
  <c r="O7682" i="1"/>
  <c r="O3072" i="1"/>
  <c r="O9957" i="1"/>
  <c r="O4751" i="1"/>
  <c r="O5610" i="1"/>
  <c r="O5611" i="1"/>
  <c r="O6452" i="1"/>
  <c r="O4343" i="1"/>
  <c r="O3923" i="1"/>
  <c r="O2244" i="1"/>
  <c r="O5612" i="1"/>
  <c r="O3073" i="1"/>
  <c r="O4752" i="1"/>
  <c r="O3506" i="1"/>
  <c r="O3507" i="1"/>
  <c r="O2245" i="1"/>
  <c r="O8073" i="1"/>
  <c r="O9700" i="1"/>
  <c r="O2639" i="1"/>
  <c r="O3924" i="1"/>
  <c r="O4753" i="1"/>
  <c r="O9288" i="1"/>
  <c r="O8862" i="1"/>
  <c r="O8479" i="1"/>
  <c r="O8480" i="1"/>
  <c r="O1384" i="1"/>
  <c r="O8074" i="1"/>
  <c r="O5178" i="1"/>
  <c r="O2246" i="1"/>
  <c r="O2247" i="1"/>
  <c r="O7290" i="1"/>
  <c r="O3074" i="1"/>
  <c r="O6048" i="1"/>
  <c r="O5613" i="1"/>
  <c r="O8481" i="1"/>
  <c r="O8075" i="1"/>
  <c r="O966" i="1"/>
  <c r="O4344" i="1"/>
  <c r="O546" i="1"/>
  <c r="O169" i="1"/>
  <c r="O5614" i="1"/>
  <c r="O7291" i="1"/>
  <c r="O9289" i="1"/>
  <c r="O9958" i="1"/>
  <c r="O967" i="1"/>
  <c r="O7683" i="1"/>
  <c r="O5179" i="1"/>
  <c r="O1811" i="1"/>
  <c r="O3508" i="1"/>
  <c r="O6880" i="1"/>
  <c r="O3925" i="1"/>
  <c r="O2248" i="1"/>
  <c r="O4345" i="1"/>
  <c r="O8482" i="1"/>
  <c r="O968" i="1"/>
  <c r="O6881" i="1"/>
  <c r="O6453" i="1"/>
  <c r="O5180" i="1"/>
  <c r="O4754" i="1"/>
  <c r="O8076" i="1"/>
  <c r="O4346" i="1"/>
  <c r="O6882" i="1"/>
  <c r="O3075" i="1"/>
  <c r="O6454" i="1"/>
  <c r="O5181" i="1"/>
  <c r="O1812" i="1"/>
  <c r="O5615" i="1"/>
  <c r="O547" i="1"/>
  <c r="O5616" i="1"/>
  <c r="O2640" i="1"/>
  <c r="O3509" i="1"/>
  <c r="O5617" i="1"/>
  <c r="O2641" i="1"/>
  <c r="O6049" i="1"/>
  <c r="O5182" i="1"/>
  <c r="O5618" i="1"/>
  <c r="O6455" i="1"/>
  <c r="O8483" i="1"/>
  <c r="O8077" i="1"/>
  <c r="O6456" i="1"/>
  <c r="O3076" i="1"/>
  <c r="O6883" i="1"/>
  <c r="O2642" i="1"/>
  <c r="O3510" i="1"/>
  <c r="O8484" i="1"/>
  <c r="O7684" i="1"/>
  <c r="O2249" i="1"/>
  <c r="O969" i="1"/>
  <c r="O8485" i="1"/>
  <c r="O1813" i="1"/>
  <c r="O2250" i="1"/>
  <c r="O2643" i="1"/>
  <c r="O8863" i="1"/>
  <c r="O4755" i="1"/>
  <c r="O2644" i="1"/>
  <c r="O6050" i="1"/>
  <c r="O970" i="1"/>
  <c r="O3077" i="1"/>
  <c r="O4756" i="1"/>
  <c r="O8864" i="1"/>
  <c r="O8865" i="1"/>
  <c r="O7292" i="1"/>
  <c r="O3078" i="1"/>
  <c r="O3926" i="1"/>
  <c r="O3511" i="1"/>
  <c r="O1385" i="1"/>
  <c r="O1386" i="1"/>
  <c r="O4347" i="1"/>
  <c r="O8866" i="1"/>
  <c r="O8486" i="1"/>
  <c r="O6884" i="1"/>
  <c r="O9701" i="1"/>
  <c r="O2645" i="1"/>
  <c r="O2646" i="1"/>
  <c r="O2647" i="1"/>
  <c r="O6885" i="1"/>
  <c r="O6886" i="1"/>
  <c r="O7293" i="1"/>
  <c r="O1387" i="1"/>
  <c r="O2648" i="1"/>
  <c r="O6051" i="1"/>
  <c r="O7685" i="1"/>
  <c r="O9290" i="1"/>
  <c r="O7294" i="1"/>
  <c r="O9702" i="1"/>
  <c r="O8078" i="1"/>
  <c r="O8079" i="1"/>
  <c r="O7295" i="1"/>
  <c r="O5183" i="1"/>
  <c r="O2649" i="1"/>
  <c r="O3512" i="1"/>
  <c r="O8080" i="1"/>
  <c r="O6457" i="1"/>
  <c r="O4757" i="1"/>
  <c r="O8867" i="1"/>
  <c r="O9703" i="1"/>
  <c r="O2251" i="1"/>
  <c r="O971" i="1"/>
  <c r="O8868" i="1"/>
  <c r="O9704" i="1"/>
  <c r="O1388" i="1"/>
  <c r="O6052" i="1"/>
  <c r="O9291" i="1"/>
  <c r="O3079" i="1"/>
  <c r="O548" i="1"/>
  <c r="O6053" i="1"/>
  <c r="O7686" i="1"/>
  <c r="O3513" i="1"/>
  <c r="O2252" i="1"/>
  <c r="O8869" i="1"/>
  <c r="O2253" i="1"/>
  <c r="O3514" i="1"/>
  <c r="O1389" i="1"/>
  <c r="O4348" i="1"/>
  <c r="O4758" i="1"/>
  <c r="O8870" i="1"/>
  <c r="O7687" i="1"/>
  <c r="O5619" i="1"/>
  <c r="O1814" i="1"/>
  <c r="O6887" i="1"/>
  <c r="O6458" i="1"/>
  <c r="O9705" i="1"/>
  <c r="O4349" i="1"/>
  <c r="O3515" i="1"/>
  <c r="O9706" i="1"/>
  <c r="O4350" i="1"/>
  <c r="O2650" i="1"/>
  <c r="O170" i="1"/>
  <c r="O4351" i="1"/>
  <c r="O8487" i="1"/>
  <c r="O3516" i="1"/>
  <c r="O549" i="1"/>
  <c r="O9292" i="1"/>
  <c r="O1390" i="1"/>
  <c r="O3080" i="1"/>
  <c r="O7688" i="1"/>
  <c r="O8488" i="1"/>
  <c r="O550" i="1"/>
  <c r="O3081" i="1"/>
  <c r="O3517" i="1"/>
  <c r="O551" i="1"/>
  <c r="O3082" i="1"/>
  <c r="O4352" i="1"/>
  <c r="O4353" i="1"/>
  <c r="O9293" i="1"/>
  <c r="O4354" i="1"/>
  <c r="O8489" i="1"/>
  <c r="O7689" i="1"/>
  <c r="O9294" i="1"/>
  <c r="O7690" i="1"/>
  <c r="O6459" i="1"/>
  <c r="O4759" i="1"/>
  <c r="O8871" i="1"/>
  <c r="O972" i="1"/>
  <c r="O3083" i="1"/>
  <c r="O7296" i="1"/>
  <c r="O973" i="1"/>
  <c r="O9295" i="1"/>
  <c r="O6054" i="1"/>
  <c r="O2254" i="1"/>
  <c r="O5184" i="1"/>
  <c r="O6888" i="1"/>
  <c r="O3518" i="1"/>
  <c r="O1391" i="1"/>
  <c r="O6889" i="1"/>
  <c r="O3519" i="1"/>
  <c r="O1392" i="1"/>
  <c r="O8490" i="1"/>
  <c r="O6055" i="1"/>
  <c r="O552" i="1"/>
  <c r="O7691" i="1"/>
  <c r="O6460" i="1"/>
  <c r="O974" i="1"/>
  <c r="O5620" i="1"/>
  <c r="O6056" i="1"/>
  <c r="O9707" i="1"/>
  <c r="O2255" i="1"/>
  <c r="O9708" i="1"/>
  <c r="O8491" i="1"/>
  <c r="O6461" i="1"/>
  <c r="O8872" i="1"/>
  <c r="O4760" i="1"/>
  <c r="O4761" i="1"/>
  <c r="O3084" i="1"/>
  <c r="O6890" i="1"/>
  <c r="O2256" i="1"/>
  <c r="O7297" i="1"/>
  <c r="O3520" i="1"/>
  <c r="O3521" i="1"/>
  <c r="O3927" i="1"/>
  <c r="O8492" i="1"/>
  <c r="O3522" i="1"/>
  <c r="O9296" i="1"/>
  <c r="O7692" i="1"/>
  <c r="O3523" i="1"/>
  <c r="O2651" i="1"/>
  <c r="O1815" i="1"/>
  <c r="O3524" i="1"/>
  <c r="O4762" i="1"/>
  <c r="O5621" i="1"/>
  <c r="O7298" i="1"/>
  <c r="O4763" i="1"/>
  <c r="O1393" i="1"/>
  <c r="O6891" i="1"/>
  <c r="O5622" i="1"/>
  <c r="O7693" i="1"/>
  <c r="O7694" i="1"/>
  <c r="O7299" i="1"/>
  <c r="O7300" i="1"/>
  <c r="O9297" i="1"/>
  <c r="O975" i="1"/>
  <c r="O1816" i="1"/>
  <c r="O171" i="1"/>
  <c r="O5185" i="1"/>
  <c r="O6057" i="1"/>
  <c r="O9298" i="1"/>
  <c r="O4764" i="1"/>
  <c r="O6462" i="1"/>
  <c r="O1817" i="1"/>
  <c r="O7301" i="1"/>
  <c r="O7695" i="1"/>
  <c r="O9709" i="1"/>
  <c r="O8081" i="1"/>
  <c r="O8082" i="1"/>
  <c r="O1818" i="1"/>
  <c r="O4765" i="1"/>
  <c r="O7696" i="1"/>
  <c r="O7697" i="1"/>
  <c r="O9299" i="1"/>
  <c r="O6058" i="1"/>
  <c r="O5186" i="1"/>
  <c r="O4355" i="1"/>
  <c r="O7698" i="1"/>
  <c r="O7699" i="1"/>
  <c r="O2257" i="1"/>
  <c r="O9300" i="1"/>
  <c r="O7700" i="1"/>
  <c r="O2258" i="1"/>
  <c r="O2259" i="1"/>
  <c r="O7701" i="1"/>
  <c r="O4766" i="1"/>
  <c r="O8873" i="1"/>
  <c r="O4356" i="1"/>
  <c r="O4767" i="1"/>
  <c r="O976" i="1"/>
  <c r="O6463" i="1"/>
  <c r="O977" i="1"/>
  <c r="O6059" i="1"/>
  <c r="O2260" i="1"/>
  <c r="O6060" i="1"/>
  <c r="O7702" i="1"/>
  <c r="O5187" i="1"/>
  <c r="O7703" i="1"/>
  <c r="O1394" i="1"/>
  <c r="O3085" i="1"/>
  <c r="O3525" i="1"/>
  <c r="O172" i="1"/>
  <c r="O5188" i="1"/>
  <c r="O978" i="1"/>
  <c r="O3526" i="1"/>
  <c r="O2652" i="1"/>
  <c r="O8493" i="1"/>
  <c r="O8494" i="1"/>
  <c r="O1395" i="1"/>
  <c r="O3086" i="1"/>
  <c r="O1819" i="1"/>
  <c r="O553" i="1"/>
  <c r="O4768" i="1"/>
  <c r="O1396" i="1"/>
  <c r="O979" i="1"/>
  <c r="O6061" i="1"/>
  <c r="O2261" i="1"/>
  <c r="O7704" i="1"/>
  <c r="O980" i="1"/>
  <c r="O8083" i="1"/>
  <c r="O3527" i="1"/>
  <c r="O4357" i="1"/>
  <c r="O1397" i="1"/>
  <c r="O3528" i="1"/>
  <c r="O4358" i="1"/>
  <c r="O981" i="1"/>
  <c r="O3529" i="1"/>
  <c r="O2262" i="1"/>
  <c r="O3530" i="1"/>
  <c r="O8084" i="1"/>
  <c r="O9710" i="1"/>
  <c r="O3928" i="1"/>
  <c r="O554" i="1"/>
  <c r="O3531" i="1"/>
  <c r="O173" i="1"/>
  <c r="O8495" i="1"/>
  <c r="O7302" i="1"/>
  <c r="O1820" i="1"/>
  <c r="O9959" i="1"/>
  <c r="O7705" i="1"/>
  <c r="O3532" i="1"/>
  <c r="O9301" i="1"/>
  <c r="O2653" i="1"/>
  <c r="O3929" i="1"/>
  <c r="O9711" i="1"/>
  <c r="O5623" i="1"/>
  <c r="O3533" i="1"/>
  <c r="O8085" i="1"/>
  <c r="O7706" i="1"/>
  <c r="O3930" i="1"/>
  <c r="O9960" i="1"/>
  <c r="O982" i="1"/>
  <c r="O4359" i="1"/>
  <c r="O8086" i="1"/>
  <c r="O4360" i="1"/>
  <c r="O7707" i="1"/>
  <c r="O5189" i="1"/>
  <c r="O983" i="1"/>
  <c r="O6892" i="1"/>
  <c r="O174" i="1"/>
  <c r="O9712" i="1"/>
  <c r="O8874" i="1"/>
  <c r="O9713" i="1"/>
  <c r="O555" i="1"/>
  <c r="O5624" i="1"/>
  <c r="O3931" i="1"/>
  <c r="O8087" i="1"/>
  <c r="O175" i="1"/>
  <c r="O7303" i="1"/>
  <c r="O7708" i="1"/>
  <c r="O556" i="1"/>
  <c r="O5625" i="1"/>
  <c r="O3932" i="1"/>
  <c r="O6062" i="1"/>
  <c r="O1398" i="1"/>
  <c r="O1821" i="1"/>
  <c r="O3087" i="1"/>
  <c r="O557" i="1"/>
  <c r="O8875" i="1"/>
  <c r="O8088" i="1"/>
  <c r="O9714" i="1"/>
  <c r="O4769" i="1"/>
  <c r="O2263" i="1"/>
  <c r="O6063" i="1"/>
  <c r="O8089" i="1"/>
  <c r="O3534" i="1"/>
  <c r="O7709" i="1"/>
  <c r="O9302" i="1"/>
  <c r="O2264" i="1"/>
  <c r="O5190" i="1"/>
  <c r="O4770" i="1"/>
  <c r="O2265" i="1"/>
  <c r="O4771" i="1"/>
  <c r="O558" i="1"/>
  <c r="O4772" i="1"/>
  <c r="O5191" i="1"/>
  <c r="O1399" i="1"/>
  <c r="O9303" i="1"/>
  <c r="O1822" i="1"/>
  <c r="O4361" i="1"/>
  <c r="O1400" i="1"/>
  <c r="O7304" i="1"/>
  <c r="O2266" i="1"/>
  <c r="O6464" i="1"/>
  <c r="O176" i="1"/>
  <c r="O6465" i="1"/>
  <c r="O4773" i="1"/>
  <c r="O3088" i="1"/>
  <c r="O984" i="1"/>
  <c r="O3535" i="1"/>
  <c r="O5626" i="1"/>
  <c r="O1823" i="1"/>
  <c r="O3536" i="1"/>
  <c r="O2654" i="1"/>
  <c r="O9961" i="1"/>
  <c r="O3933" i="1"/>
  <c r="O6893" i="1"/>
  <c r="O985" i="1"/>
  <c r="O2267" i="1"/>
  <c r="O8876" i="1"/>
  <c r="O559" i="1"/>
  <c r="O8090" i="1"/>
  <c r="O5627" i="1"/>
  <c r="O3089" i="1"/>
  <c r="O3537" i="1"/>
  <c r="O6064" i="1"/>
  <c r="O7710" i="1"/>
  <c r="O8877" i="1"/>
  <c r="O3090" i="1"/>
  <c r="O4774" i="1"/>
  <c r="O986" i="1"/>
  <c r="O6065" i="1"/>
  <c r="O7711" i="1"/>
  <c r="O6894" i="1"/>
  <c r="O9304" i="1"/>
  <c r="O8091" i="1"/>
  <c r="O7305" i="1"/>
  <c r="O4362" i="1"/>
  <c r="O6466" i="1"/>
  <c r="O3091" i="1"/>
  <c r="O3092" i="1"/>
  <c r="O7306" i="1"/>
  <c r="O8878" i="1"/>
  <c r="O3093" i="1"/>
  <c r="O3934" i="1"/>
  <c r="O3094" i="1"/>
  <c r="O2268" i="1"/>
  <c r="O6895" i="1"/>
  <c r="O560" i="1"/>
  <c r="O2269" i="1"/>
  <c r="O5628" i="1"/>
  <c r="O987" i="1"/>
  <c r="O3538" i="1"/>
  <c r="O5192" i="1"/>
  <c r="O3935" i="1"/>
  <c r="O3936" i="1"/>
  <c r="O3095" i="1"/>
  <c r="O177" i="1"/>
  <c r="O9305" i="1"/>
  <c r="O3539" i="1"/>
  <c r="O988" i="1"/>
  <c r="O5629" i="1"/>
  <c r="O5630" i="1"/>
  <c r="O1824" i="1"/>
  <c r="O1825" i="1"/>
  <c r="O178" i="1"/>
  <c r="O1401" i="1"/>
  <c r="O5193" i="1"/>
  <c r="O2270" i="1"/>
  <c r="O6066" i="1"/>
  <c r="O561" i="1"/>
  <c r="O9306" i="1"/>
  <c r="O6896" i="1"/>
  <c r="O3937" i="1"/>
  <c r="O6897" i="1"/>
  <c r="O1402" i="1"/>
  <c r="O562" i="1"/>
  <c r="O9307" i="1"/>
  <c r="O6067" i="1"/>
  <c r="O7712" i="1"/>
  <c r="O6898" i="1"/>
  <c r="O9308" i="1"/>
  <c r="O1403" i="1"/>
  <c r="O6467" i="1"/>
  <c r="O989" i="1"/>
  <c r="O9962" i="1"/>
  <c r="O5194" i="1"/>
  <c r="O6068" i="1"/>
  <c r="O7713" i="1"/>
  <c r="O7307" i="1"/>
  <c r="O7308" i="1"/>
  <c r="O2655" i="1"/>
  <c r="O563" i="1"/>
  <c r="O6468" i="1"/>
  <c r="O9309" i="1"/>
  <c r="O2656" i="1"/>
  <c r="O7309" i="1"/>
  <c r="O9715" i="1"/>
  <c r="O9963" i="1"/>
  <c r="O9310" i="1"/>
  <c r="O1826" i="1"/>
  <c r="O5631" i="1"/>
  <c r="O8496" i="1"/>
  <c r="O9716" i="1"/>
  <c r="O6469" i="1"/>
  <c r="O6470" i="1"/>
  <c r="O3096" i="1"/>
  <c r="O6069" i="1"/>
  <c r="O7714" i="1"/>
  <c r="O2271" i="1"/>
  <c r="O4775" i="1"/>
  <c r="O5195" i="1"/>
  <c r="O2272" i="1"/>
  <c r="O6899" i="1"/>
  <c r="O3938" i="1"/>
  <c r="O1404" i="1"/>
  <c r="O6900" i="1"/>
  <c r="O8092" i="1"/>
  <c r="O5632" i="1"/>
  <c r="O3097" i="1"/>
  <c r="O6471" i="1"/>
  <c r="O9311" i="1"/>
  <c r="O8497" i="1"/>
  <c r="O1827" i="1"/>
  <c r="O564" i="1"/>
  <c r="O9717" i="1"/>
  <c r="O1828" i="1"/>
  <c r="O4776" i="1"/>
  <c r="O5196" i="1"/>
  <c r="O7715" i="1"/>
  <c r="O6472" i="1"/>
  <c r="O7716" i="1"/>
  <c r="O6473" i="1"/>
  <c r="O7310" i="1"/>
  <c r="O179" i="1"/>
  <c r="O4363" i="1"/>
  <c r="O2273" i="1"/>
  <c r="O5197" i="1"/>
  <c r="O990" i="1"/>
  <c r="O2274" i="1"/>
  <c r="O180" i="1"/>
  <c r="O6901" i="1"/>
  <c r="O5198" i="1"/>
  <c r="O6070" i="1"/>
  <c r="O7717" i="1"/>
  <c r="O5199" i="1"/>
  <c r="O7718" i="1"/>
  <c r="O7311" i="1"/>
  <c r="O5200" i="1"/>
  <c r="O3540" i="1"/>
  <c r="O181" i="1"/>
  <c r="O8879" i="1"/>
  <c r="O3098" i="1"/>
  <c r="O8498" i="1"/>
  <c r="O8880" i="1"/>
  <c r="O6071" i="1"/>
  <c r="O9964" i="1"/>
  <c r="O1829" i="1"/>
  <c r="O3541" i="1"/>
  <c r="O2275" i="1"/>
  <c r="O1830" i="1"/>
  <c r="O3939" i="1"/>
  <c r="O4364" i="1"/>
  <c r="O3099" i="1"/>
  <c r="O1405" i="1"/>
  <c r="O6902" i="1"/>
  <c r="O565" i="1"/>
  <c r="O3100" i="1"/>
  <c r="O9718" i="1"/>
  <c r="O6903" i="1"/>
  <c r="O3542" i="1"/>
  <c r="O991" i="1"/>
  <c r="O3101" i="1"/>
  <c r="O3940" i="1"/>
  <c r="O7719" i="1"/>
  <c r="O3543" i="1"/>
  <c r="O9312" i="1"/>
  <c r="O4777" i="1"/>
  <c r="O1831" i="1"/>
  <c r="O9965" i="1"/>
  <c r="O6474" i="1"/>
  <c r="O6072" i="1"/>
  <c r="O6904" i="1"/>
  <c r="O3941" i="1"/>
  <c r="O566" i="1"/>
  <c r="O8093" i="1"/>
  <c r="O7720" i="1"/>
  <c r="O8881" i="1"/>
  <c r="O2657" i="1"/>
  <c r="O5201" i="1"/>
  <c r="O4365" i="1"/>
  <c r="O3942" i="1"/>
  <c r="O3943" i="1"/>
  <c r="O6905" i="1"/>
  <c r="O5633" i="1"/>
  <c r="O9313" i="1"/>
  <c r="O8094" i="1"/>
  <c r="O182" i="1"/>
  <c r="O567" i="1"/>
  <c r="O2276" i="1"/>
  <c r="O1832" i="1"/>
  <c r="O5634" i="1"/>
  <c r="O8095" i="1"/>
  <c r="O3944" i="1"/>
  <c r="O4778" i="1"/>
  <c r="O1406" i="1"/>
  <c r="O9719" i="1"/>
  <c r="O6475" i="1"/>
  <c r="O1407" i="1"/>
  <c r="O9720" i="1"/>
  <c r="O3945" i="1"/>
  <c r="O7721" i="1"/>
  <c r="O6073" i="1"/>
  <c r="O2658" i="1"/>
  <c r="O1408" i="1"/>
  <c r="O2659" i="1"/>
  <c r="O4366" i="1"/>
  <c r="O6476" i="1"/>
  <c r="O1833" i="1"/>
  <c r="O9721" i="1"/>
  <c r="O992" i="1"/>
  <c r="O2660" i="1"/>
  <c r="O4779" i="1"/>
  <c r="O6477" i="1"/>
  <c r="O2661" i="1"/>
  <c r="O9314" i="1"/>
  <c r="O3544" i="1"/>
  <c r="O1834" i="1"/>
  <c r="O4367" i="1"/>
  <c r="O3102" i="1"/>
  <c r="O993" i="1"/>
  <c r="O3103" i="1"/>
  <c r="O568" i="1"/>
  <c r="O6074" i="1"/>
  <c r="O2662" i="1"/>
  <c r="O8096" i="1"/>
  <c r="O9315" i="1"/>
  <c r="O7722" i="1"/>
  <c r="O6478" i="1"/>
  <c r="O4368" i="1"/>
  <c r="O6479" i="1"/>
  <c r="O5202" i="1"/>
  <c r="O7723" i="1"/>
  <c r="O3545" i="1"/>
  <c r="O9316" i="1"/>
  <c r="O3104" i="1"/>
  <c r="O6480" i="1"/>
  <c r="O9317" i="1"/>
  <c r="O1835" i="1"/>
  <c r="O8499" i="1"/>
  <c r="O5635" i="1"/>
  <c r="O5203" i="1"/>
  <c r="O3105" i="1"/>
  <c r="O6481" i="1"/>
  <c r="O994" i="1"/>
  <c r="O2663" i="1"/>
  <c r="O3546" i="1"/>
  <c r="O8500" i="1"/>
  <c r="O6482" i="1"/>
  <c r="O1409" i="1"/>
  <c r="O1836" i="1"/>
  <c r="O7724" i="1"/>
  <c r="O3946" i="1"/>
  <c r="O183" i="1"/>
  <c r="O184" i="1"/>
  <c r="O4369" i="1"/>
  <c r="O4370" i="1"/>
  <c r="O2664" i="1"/>
  <c r="O6075" i="1"/>
  <c r="O2665" i="1"/>
  <c r="O8882" i="1"/>
  <c r="O1837" i="1"/>
  <c r="O6483" i="1"/>
  <c r="O8501" i="1"/>
  <c r="O2666" i="1"/>
  <c r="O3106" i="1"/>
  <c r="O7725" i="1"/>
  <c r="O3107" i="1"/>
  <c r="O4371" i="1"/>
  <c r="O4780" i="1"/>
  <c r="O5636" i="1"/>
  <c r="O185" i="1"/>
  <c r="O1410" i="1"/>
  <c r="O4372" i="1"/>
  <c r="O5637" i="1"/>
  <c r="O5638" i="1"/>
  <c r="O3947" i="1"/>
  <c r="O6484" i="1"/>
  <c r="O1411" i="1"/>
  <c r="O6485" i="1"/>
  <c r="O569" i="1"/>
  <c r="O186" i="1"/>
  <c r="O3948" i="1"/>
  <c r="O2277" i="1"/>
  <c r="O6906" i="1"/>
  <c r="O4781" i="1"/>
  <c r="O8883" i="1"/>
  <c r="O7726" i="1"/>
  <c r="O5204" i="1"/>
  <c r="O8502" i="1"/>
  <c r="O3547" i="1"/>
  <c r="O995" i="1"/>
  <c r="O2278" i="1"/>
  <c r="O4373" i="1"/>
  <c r="O8097" i="1"/>
  <c r="O3949" i="1"/>
  <c r="O9318" i="1"/>
  <c r="O6486" i="1"/>
  <c r="O2667" i="1"/>
  <c r="O8503" i="1"/>
  <c r="O6487" i="1"/>
  <c r="O6907" i="1"/>
  <c r="O8504" i="1"/>
  <c r="O1838" i="1"/>
  <c r="O8884" i="1"/>
  <c r="O996" i="1"/>
  <c r="O4782" i="1"/>
  <c r="O570" i="1"/>
  <c r="O5639" i="1"/>
  <c r="O2668" i="1"/>
  <c r="O1412" i="1"/>
  <c r="O8505" i="1"/>
  <c r="O8098" i="1"/>
  <c r="O571" i="1"/>
  <c r="O3108" i="1"/>
  <c r="O997" i="1"/>
  <c r="O572" i="1"/>
  <c r="O9722" i="1"/>
  <c r="O6908" i="1"/>
  <c r="O3548" i="1"/>
  <c r="O2669" i="1"/>
  <c r="O998" i="1"/>
  <c r="O2279" i="1"/>
  <c r="O1839" i="1"/>
  <c r="O4783" i="1"/>
  <c r="O2280" i="1"/>
  <c r="O8506" i="1"/>
  <c r="O5640" i="1"/>
  <c r="O3549" i="1"/>
  <c r="O2670" i="1"/>
  <c r="O2671" i="1"/>
  <c r="O1413" i="1"/>
  <c r="O6909" i="1"/>
  <c r="O4784" i="1"/>
  <c r="O2672" i="1"/>
  <c r="O5641" i="1"/>
  <c r="O2281" i="1"/>
  <c r="O187" i="1"/>
  <c r="O4785" i="1"/>
  <c r="O6076" i="1"/>
  <c r="O573" i="1"/>
  <c r="O6910" i="1"/>
  <c r="O8507" i="1"/>
  <c r="O2282" i="1"/>
  <c r="O7312" i="1"/>
  <c r="O2673" i="1"/>
  <c r="O9723" i="1"/>
  <c r="O5642" i="1"/>
  <c r="O1414" i="1"/>
  <c r="O574" i="1"/>
  <c r="O9966" i="1"/>
  <c r="O8099" i="1"/>
  <c r="O8885" i="1"/>
  <c r="O8100" i="1"/>
  <c r="O6488" i="1"/>
  <c r="O3950" i="1"/>
  <c r="O3109" i="1"/>
  <c r="O5643" i="1"/>
  <c r="O2283" i="1"/>
  <c r="O4786" i="1"/>
  <c r="O6911" i="1"/>
  <c r="O6489" i="1"/>
  <c r="O9319" i="1"/>
  <c r="O8101" i="1"/>
  <c r="O6490" i="1"/>
  <c r="O9967" i="1"/>
  <c r="O7727" i="1"/>
  <c r="O1840" i="1"/>
  <c r="O2284" i="1"/>
  <c r="O5205" i="1"/>
  <c r="O4374" i="1"/>
  <c r="O6491" i="1"/>
  <c r="O8508" i="1"/>
  <c r="O9320" i="1"/>
  <c r="O9968" i="1"/>
  <c r="O5206" i="1"/>
  <c r="O6492" i="1"/>
  <c r="O3951" i="1"/>
  <c r="O3952" i="1"/>
  <c r="O5644" i="1"/>
  <c r="O6912" i="1"/>
  <c r="O1841" i="1"/>
  <c r="O8102" i="1"/>
  <c r="O7313" i="1"/>
  <c r="O9321" i="1"/>
  <c r="O6913" i="1"/>
  <c r="O9724" i="1"/>
  <c r="O8103" i="1"/>
  <c r="O6077" i="1"/>
  <c r="O4375" i="1"/>
  <c r="O8886" i="1"/>
  <c r="O575" i="1"/>
  <c r="O3953" i="1"/>
  <c r="O999" i="1"/>
  <c r="O5645" i="1"/>
  <c r="O3550" i="1"/>
  <c r="O1415" i="1"/>
  <c r="O6493" i="1"/>
  <c r="O1000" i="1"/>
  <c r="O6494" i="1"/>
  <c r="O2285" i="1"/>
  <c r="O6078" i="1"/>
  <c r="O5646" i="1"/>
  <c r="O6914" i="1"/>
  <c r="O5647" i="1"/>
  <c r="O576" i="1"/>
  <c r="O1416" i="1"/>
  <c r="O5207" i="1"/>
  <c r="O2674" i="1"/>
  <c r="O7314" i="1"/>
  <c r="O6495" i="1"/>
  <c r="O5208" i="1"/>
  <c r="O1842" i="1"/>
  <c r="O188" i="1"/>
  <c r="O6915" i="1"/>
  <c r="O1843" i="1"/>
  <c r="O8104" i="1"/>
  <c r="O4376" i="1"/>
  <c r="O5648" i="1"/>
  <c r="O4377" i="1"/>
  <c r="O7728" i="1"/>
  <c r="O6496" i="1"/>
  <c r="O1844" i="1"/>
  <c r="O6497" i="1"/>
  <c r="O6916" i="1"/>
  <c r="O1845" i="1"/>
  <c r="O4378" i="1"/>
  <c r="O6498" i="1"/>
  <c r="O6079" i="1"/>
  <c r="O7315" i="1"/>
  <c r="O8105" i="1"/>
  <c r="O3954" i="1"/>
  <c r="O6080" i="1"/>
  <c r="O577" i="1"/>
  <c r="O8509" i="1"/>
  <c r="O6499" i="1"/>
  <c r="O8510" i="1"/>
  <c r="O2286" i="1"/>
  <c r="O3955" i="1"/>
  <c r="O5649" i="1"/>
  <c r="O7316" i="1"/>
  <c r="O5209" i="1"/>
  <c r="O2675" i="1"/>
  <c r="O9969" i="1"/>
  <c r="O189" i="1"/>
  <c r="O1001" i="1"/>
  <c r="O4787" i="1"/>
  <c r="O578" i="1"/>
  <c r="O9970" i="1"/>
  <c r="O6917" i="1"/>
  <c r="O579" i="1"/>
  <c r="O8106" i="1"/>
  <c r="O1417" i="1"/>
  <c r="O580" i="1"/>
  <c r="O8511" i="1"/>
  <c r="O4379" i="1"/>
  <c r="O8887" i="1"/>
  <c r="O8512" i="1"/>
  <c r="O1002" i="1"/>
  <c r="O3956" i="1"/>
  <c r="O7317" i="1"/>
  <c r="O6918" i="1"/>
  <c r="O9322" i="1"/>
  <c r="O7318" i="1"/>
  <c r="O3551" i="1"/>
  <c r="O5650" i="1"/>
  <c r="O8888" i="1"/>
  <c r="O9725" i="1"/>
  <c r="O7729" i="1"/>
  <c r="O3957" i="1"/>
  <c r="O6500" i="1"/>
  <c r="O4788" i="1"/>
  <c r="O3958" i="1"/>
  <c r="O3959" i="1"/>
  <c r="O4789" i="1"/>
  <c r="O8889" i="1"/>
  <c r="O6919" i="1"/>
  <c r="O5210" i="1"/>
  <c r="O3552" i="1"/>
  <c r="O2676" i="1"/>
  <c r="O4790" i="1"/>
  <c r="O9323" i="1"/>
  <c r="O6501" i="1"/>
  <c r="O9324" i="1"/>
  <c r="O8513" i="1"/>
  <c r="O4791" i="1"/>
  <c r="O2677" i="1"/>
  <c r="O2287" i="1"/>
  <c r="O7319" i="1"/>
  <c r="O2288" i="1"/>
  <c r="O1418" i="1"/>
  <c r="O3110" i="1"/>
  <c r="O9325" i="1"/>
  <c r="O9971" i="1"/>
  <c r="O2678" i="1"/>
  <c r="O1419" i="1"/>
  <c r="O8890" i="1"/>
  <c r="O6081" i="1"/>
  <c r="O3111" i="1"/>
  <c r="O5651" i="1"/>
  <c r="O581" i="1"/>
  <c r="O1003" i="1"/>
  <c r="O1420" i="1"/>
  <c r="O9726" i="1"/>
  <c r="O6082" i="1"/>
  <c r="O8891" i="1"/>
  <c r="O2289" i="1"/>
  <c r="O3112" i="1"/>
  <c r="O7320" i="1"/>
  <c r="O1846" i="1"/>
  <c r="O5211" i="1"/>
  <c r="O4792" i="1"/>
  <c r="O7730" i="1"/>
  <c r="O6920" i="1"/>
  <c r="O3553" i="1"/>
  <c r="O5212" i="1"/>
  <c r="O4793" i="1"/>
  <c r="O2290" i="1"/>
  <c r="O8514" i="1"/>
  <c r="O7321" i="1"/>
  <c r="O6502" i="1"/>
  <c r="O9727" i="1"/>
  <c r="O9728" i="1"/>
  <c r="O190" i="1"/>
  <c r="O9729" i="1"/>
  <c r="O9326" i="1"/>
  <c r="O1004" i="1"/>
  <c r="O1847" i="1"/>
  <c r="O6083" i="1"/>
  <c r="O6503" i="1"/>
  <c r="O6921" i="1"/>
  <c r="O3113" i="1"/>
  <c r="O8515" i="1"/>
  <c r="O8892" i="1"/>
  <c r="O5652" i="1"/>
  <c r="O9327" i="1"/>
  <c r="O2679" i="1"/>
  <c r="O4380" i="1"/>
  <c r="O8107" i="1"/>
  <c r="O2680" i="1"/>
  <c r="O1421" i="1"/>
  <c r="O5653" i="1"/>
  <c r="O191" i="1"/>
  <c r="O2291" i="1"/>
  <c r="O2681" i="1"/>
  <c r="O5654" i="1"/>
  <c r="O582" i="1"/>
  <c r="O1422" i="1"/>
  <c r="O2292" i="1"/>
  <c r="O9328" i="1"/>
  <c r="O8893" i="1"/>
  <c r="O8894" i="1"/>
  <c r="O9730" i="1"/>
  <c r="O8108" i="1"/>
  <c r="O9731" i="1"/>
  <c r="O4381" i="1"/>
  <c r="O8109" i="1"/>
  <c r="O3114" i="1"/>
  <c r="O4382" i="1"/>
  <c r="O6922" i="1"/>
  <c r="O6504" i="1"/>
  <c r="O7322" i="1"/>
  <c r="O6505" i="1"/>
  <c r="O7731" i="1"/>
  <c r="O8110" i="1"/>
  <c r="O1005" i="1"/>
  <c r="O8895" i="1"/>
  <c r="O8111" i="1"/>
  <c r="O7323" i="1"/>
  <c r="O7324" i="1"/>
  <c r="O5655" i="1"/>
  <c r="O7325" i="1"/>
  <c r="O4794" i="1"/>
  <c r="O6084" i="1"/>
  <c r="O1006" i="1"/>
  <c r="O6085" i="1"/>
  <c r="O6923" i="1"/>
  <c r="O1848" i="1"/>
  <c r="O1423" i="1"/>
  <c r="O4383" i="1"/>
  <c r="O8896" i="1"/>
  <c r="O4795" i="1"/>
  <c r="O6086" i="1"/>
  <c r="O5656" i="1"/>
  <c r="O6924" i="1"/>
  <c r="O6925" i="1"/>
  <c r="O9972" i="1"/>
  <c r="O9329" i="1"/>
  <c r="O8112" i="1"/>
  <c r="O5213" i="1"/>
  <c r="O9330" i="1"/>
  <c r="O2682" i="1"/>
  <c r="O3554" i="1"/>
  <c r="O8113" i="1"/>
  <c r="O8897" i="1"/>
  <c r="O6926" i="1"/>
  <c r="O3115" i="1"/>
  <c r="O3555" i="1"/>
  <c r="O1849" i="1"/>
  <c r="O4796" i="1"/>
  <c r="O5214" i="1"/>
  <c r="O5657" i="1"/>
  <c r="O9331" i="1"/>
  <c r="O9332" i="1"/>
  <c r="O1850" i="1"/>
  <c r="O3556" i="1"/>
  <c r="O1851" i="1"/>
  <c r="O583" i="1"/>
  <c r="O8516" i="1"/>
  <c r="O6087" i="1"/>
  <c r="O6506" i="1"/>
  <c r="O1007" i="1"/>
  <c r="O9333" i="1"/>
  <c r="O7326" i="1"/>
  <c r="O8517" i="1"/>
  <c r="O6927" i="1"/>
  <c r="O9334" i="1"/>
  <c r="O6088" i="1"/>
  <c r="O2683" i="1"/>
  <c r="O2293" i="1"/>
  <c r="O3557" i="1"/>
  <c r="O9732" i="1"/>
  <c r="O584" i="1"/>
  <c r="O6089" i="1"/>
  <c r="O7732" i="1"/>
  <c r="O6507" i="1"/>
  <c r="O6928" i="1"/>
  <c r="O8518" i="1"/>
  <c r="O9733" i="1"/>
  <c r="O3960" i="1"/>
  <c r="O3558" i="1"/>
  <c r="O1008" i="1"/>
  <c r="O7327" i="1"/>
  <c r="O1424" i="1"/>
  <c r="O2684" i="1"/>
  <c r="O9973" i="1"/>
  <c r="O585" i="1"/>
  <c r="O9974" i="1"/>
  <c r="O8898" i="1"/>
  <c r="O5658" i="1"/>
  <c r="O586" i="1"/>
  <c r="O1009" i="1"/>
  <c r="O9975" i="1"/>
  <c r="O6090" i="1"/>
  <c r="O7733" i="1"/>
  <c r="O9734" i="1"/>
  <c r="O6508" i="1"/>
  <c r="O3559" i="1"/>
  <c r="O8899" i="1"/>
  <c r="O1425" i="1"/>
  <c r="O3560" i="1"/>
  <c r="O8114" i="1"/>
  <c r="O4797" i="1"/>
  <c r="O1852" i="1"/>
  <c r="O8900" i="1"/>
  <c r="O2294" i="1"/>
  <c r="O1853" i="1"/>
  <c r="O8901" i="1"/>
  <c r="O3961" i="1"/>
  <c r="O2295" i="1"/>
  <c r="O9735" i="1"/>
  <c r="O6509" i="1"/>
  <c r="O8519" i="1"/>
  <c r="O5215" i="1"/>
  <c r="O7734" i="1"/>
  <c r="O6510" i="1"/>
  <c r="O587" i="1"/>
  <c r="O6091" i="1"/>
  <c r="O4384" i="1"/>
  <c r="O3962" i="1"/>
  <c r="O3963" i="1"/>
  <c r="O9736" i="1"/>
  <c r="O3964" i="1"/>
  <c r="O2685" i="1"/>
  <c r="O3561" i="1"/>
  <c r="O3116" i="1"/>
  <c r="O4385" i="1"/>
  <c r="O192" i="1"/>
  <c r="O6929" i="1"/>
  <c r="O8115" i="1"/>
  <c r="O588" i="1"/>
  <c r="O1426" i="1"/>
  <c r="O1010" i="1"/>
  <c r="O4386" i="1"/>
  <c r="O7735" i="1"/>
  <c r="O1427" i="1"/>
  <c r="O3562" i="1"/>
  <c r="O1011" i="1"/>
  <c r="O6511" i="1"/>
  <c r="O4387" i="1"/>
  <c r="O4388" i="1"/>
  <c r="O6512" i="1"/>
  <c r="O589" i="1"/>
  <c r="O8520" i="1"/>
  <c r="O4798" i="1"/>
  <c r="O4389" i="1"/>
  <c r="O3563" i="1"/>
  <c r="O3564" i="1"/>
  <c r="O8116" i="1"/>
  <c r="O1428" i="1"/>
  <c r="O6930" i="1"/>
  <c r="O8521" i="1"/>
  <c r="O2686" i="1"/>
  <c r="O5216" i="1"/>
  <c r="O2296" i="1"/>
  <c r="O7736" i="1"/>
  <c r="O3565" i="1"/>
  <c r="O1429" i="1"/>
  <c r="O2687" i="1"/>
  <c r="O8522" i="1"/>
  <c r="O2297" i="1"/>
  <c r="O7328" i="1"/>
  <c r="O8117" i="1"/>
  <c r="O9737" i="1"/>
  <c r="O1430" i="1"/>
  <c r="O8902" i="1"/>
  <c r="O2688" i="1"/>
  <c r="O2298" i="1"/>
  <c r="O1012" i="1"/>
  <c r="O6092" i="1"/>
  <c r="O6931" i="1"/>
  <c r="O3117" i="1"/>
  <c r="O7737" i="1"/>
  <c r="O8523" i="1"/>
  <c r="O8524" i="1"/>
  <c r="O8903" i="1"/>
  <c r="O4390" i="1"/>
  <c r="O2689" i="1"/>
  <c r="O590" i="1"/>
  <c r="O7738" i="1"/>
  <c r="O5659" i="1"/>
  <c r="O9335" i="1"/>
  <c r="O1431" i="1"/>
  <c r="O8904" i="1"/>
  <c r="O6513" i="1"/>
  <c r="O193" i="1"/>
  <c r="O1432" i="1"/>
  <c r="O4799" i="1"/>
  <c r="O9336" i="1"/>
  <c r="O4391" i="1"/>
  <c r="O4392" i="1"/>
  <c r="O2299" i="1"/>
  <c r="O9976" i="1"/>
  <c r="O1013" i="1"/>
  <c r="O1433" i="1"/>
  <c r="O6514" i="1"/>
  <c r="O1854" i="1"/>
  <c r="O3566" i="1"/>
  <c r="O194" i="1"/>
  <c r="O4800" i="1"/>
  <c r="O3118" i="1"/>
  <c r="O1855" i="1"/>
  <c r="O195" i="1"/>
  <c r="O5660" i="1"/>
  <c r="O6515" i="1"/>
  <c r="O1434" i="1"/>
  <c r="O1435" i="1"/>
  <c r="O8118" i="1"/>
  <c r="O6932" i="1"/>
  <c r="O6933" i="1"/>
  <c r="O1014" i="1"/>
  <c r="O3965" i="1"/>
  <c r="O1436" i="1"/>
  <c r="O3119" i="1"/>
  <c r="O1015" i="1"/>
  <c r="O196" i="1"/>
  <c r="O6093" i="1"/>
  <c r="O9738" i="1"/>
  <c r="O6516" i="1"/>
  <c r="O1856" i="1"/>
  <c r="O6094" i="1"/>
  <c r="O1857" i="1"/>
  <c r="O6095" i="1"/>
  <c r="O7739" i="1"/>
  <c r="O197" i="1"/>
  <c r="O3120" i="1"/>
  <c r="O4393" i="1"/>
  <c r="O3121" i="1"/>
  <c r="O8119" i="1"/>
  <c r="O6934" i="1"/>
  <c r="O7740" i="1"/>
  <c r="O7329" i="1"/>
  <c r="O3567" i="1"/>
  <c r="O5217" i="1"/>
  <c r="O6517" i="1"/>
  <c r="O5218" i="1"/>
  <c r="O4394" i="1"/>
  <c r="O4801" i="1"/>
  <c r="O6096" i="1"/>
  <c r="O9337" i="1"/>
  <c r="O5661" i="1"/>
  <c r="O198" i="1"/>
  <c r="O6935" i="1"/>
  <c r="O9739" i="1"/>
  <c r="O3122" i="1"/>
  <c r="O8905" i="1"/>
  <c r="O6936" i="1"/>
  <c r="O4395" i="1"/>
  <c r="O8906" i="1"/>
  <c r="O7330" i="1"/>
  <c r="O1858" i="1"/>
  <c r="O5662" i="1"/>
  <c r="O2300" i="1"/>
  <c r="O4802" i="1"/>
  <c r="O8525" i="1"/>
  <c r="O4803" i="1"/>
  <c r="O1016" i="1"/>
  <c r="O5219" i="1"/>
  <c r="O8120" i="1"/>
  <c r="O7331" i="1"/>
  <c r="O3966" i="1"/>
  <c r="O9977" i="1"/>
  <c r="O1859" i="1"/>
  <c r="O9338" i="1"/>
  <c r="O1860" i="1"/>
  <c r="O2301" i="1"/>
  <c r="O8907" i="1"/>
  <c r="O3123" i="1"/>
  <c r="O3967" i="1"/>
  <c r="O4396" i="1"/>
  <c r="O199" i="1"/>
  <c r="O6518" i="1"/>
  <c r="O5220" i="1"/>
  <c r="O3968" i="1"/>
  <c r="O200" i="1"/>
  <c r="O1437" i="1"/>
  <c r="O9339" i="1"/>
  <c r="O201" i="1"/>
  <c r="O6519" i="1"/>
  <c r="O1861" i="1"/>
  <c r="O202" i="1"/>
  <c r="O3969" i="1"/>
  <c r="O3970" i="1"/>
  <c r="O9740" i="1"/>
  <c r="O8526" i="1"/>
  <c r="O3568" i="1"/>
  <c r="O3569" i="1"/>
  <c r="O591" i="1"/>
  <c r="O6097" i="1"/>
  <c r="O7741" i="1"/>
  <c r="O1017" i="1"/>
  <c r="O8908" i="1"/>
  <c r="O5221" i="1"/>
  <c r="O3971" i="1"/>
  <c r="O8909" i="1"/>
  <c r="O4804" i="1"/>
  <c r="O203" i="1"/>
  <c r="O7742" i="1"/>
  <c r="O1862" i="1"/>
  <c r="O7332" i="1"/>
  <c r="O7743" i="1"/>
  <c r="O1438" i="1"/>
  <c r="O204" i="1"/>
  <c r="O8121" i="1"/>
  <c r="O6520" i="1"/>
  <c r="O8910" i="1"/>
  <c r="O9741" i="1"/>
  <c r="O7333" i="1"/>
  <c r="O5663" i="1"/>
  <c r="O3972" i="1"/>
  <c r="O1018" i="1"/>
  <c r="O3570" i="1"/>
  <c r="O5664" i="1"/>
  <c r="O1863" i="1"/>
  <c r="O5665" i="1"/>
  <c r="O5666" i="1"/>
  <c r="O6098" i="1"/>
  <c r="O592" i="1"/>
  <c r="O2302" i="1"/>
  <c r="O7744" i="1"/>
  <c r="O5667" i="1"/>
  <c r="O6521" i="1"/>
  <c r="O6937" i="1"/>
  <c r="O6099" i="1"/>
  <c r="O3571" i="1"/>
  <c r="O6938" i="1"/>
  <c r="O3973" i="1"/>
  <c r="O6939" i="1"/>
  <c r="O8122" i="1"/>
  <c r="O3124" i="1"/>
  <c r="O2303" i="1"/>
  <c r="O8527" i="1"/>
  <c r="O3572" i="1"/>
  <c r="O6522" i="1"/>
  <c r="O9340" i="1"/>
  <c r="O6523" i="1"/>
  <c r="O6940" i="1"/>
  <c r="O5222" i="1"/>
  <c r="O2304" i="1"/>
  <c r="O1864" i="1"/>
  <c r="O7745" i="1"/>
  <c r="O4805" i="1"/>
  <c r="O8123" i="1"/>
  <c r="O5223" i="1"/>
  <c r="O8528" i="1"/>
  <c r="O6524" i="1"/>
  <c r="O8911" i="1"/>
  <c r="O593" i="1"/>
  <c r="O1019" i="1"/>
  <c r="O1439" i="1"/>
  <c r="O8124" i="1"/>
  <c r="O3125" i="1"/>
  <c r="O8912" i="1"/>
  <c r="O1440" i="1"/>
  <c r="O1441" i="1"/>
  <c r="O1865" i="1"/>
  <c r="O2690" i="1"/>
  <c r="O6941" i="1"/>
  <c r="O6100" i="1"/>
  <c r="O6101" i="1"/>
  <c r="O205" i="1"/>
  <c r="O4806" i="1"/>
  <c r="O9742" i="1"/>
  <c r="O3573" i="1"/>
  <c r="O1442" i="1"/>
  <c r="O9341" i="1"/>
  <c r="O2691" i="1"/>
  <c r="O8125" i="1"/>
  <c r="O1020" i="1"/>
  <c r="O2305" i="1"/>
  <c r="O7746" i="1"/>
  <c r="O3126" i="1"/>
  <c r="O6942" i="1"/>
  <c r="O9342" i="1"/>
  <c r="O6943" i="1"/>
  <c r="O9343" i="1"/>
  <c r="O3974" i="1"/>
  <c r="O8529" i="1"/>
  <c r="O1866" i="1"/>
  <c r="O8126" i="1"/>
  <c r="O5224" i="1"/>
  <c r="O8913" i="1"/>
  <c r="O3975" i="1"/>
  <c r="O2306" i="1"/>
  <c r="O4807" i="1"/>
  <c r="O4397" i="1"/>
  <c r="O1021" i="1"/>
  <c r="O6944" i="1"/>
  <c r="O1022" i="1"/>
  <c r="O7747" i="1"/>
  <c r="O3976" i="1"/>
  <c r="O594" i="1"/>
  <c r="O6945" i="1"/>
  <c r="O595" i="1"/>
  <c r="O3574" i="1"/>
  <c r="O9344" i="1"/>
  <c r="O206" i="1"/>
  <c r="O2307" i="1"/>
  <c r="O4398" i="1"/>
  <c r="O1443" i="1"/>
  <c r="O6946" i="1"/>
  <c r="O4399" i="1"/>
  <c r="O3127" i="1"/>
  <c r="O1867" i="1"/>
  <c r="O7748" i="1"/>
  <c r="O8127" i="1"/>
  <c r="O1023" i="1"/>
  <c r="O5225" i="1"/>
  <c r="O8530" i="1"/>
  <c r="O1024" i="1"/>
  <c r="O5668" i="1"/>
  <c r="O5226" i="1"/>
  <c r="O1025" i="1"/>
  <c r="O3977" i="1"/>
  <c r="O8128" i="1"/>
  <c r="O3978" i="1"/>
  <c r="O6947" i="1"/>
  <c r="O3128" i="1"/>
  <c r="O5227" i="1"/>
  <c r="O1444" i="1"/>
  <c r="O4808" i="1"/>
  <c r="O6525" i="1"/>
  <c r="O207" i="1"/>
  <c r="O208" i="1"/>
  <c r="O2308" i="1"/>
  <c r="O9743" i="1"/>
  <c r="O7749" i="1"/>
  <c r="O5228" i="1"/>
  <c r="O4400" i="1"/>
  <c r="O6948" i="1"/>
  <c r="O1445" i="1"/>
  <c r="O5669" i="1"/>
  <c r="O596" i="1"/>
  <c r="O8531" i="1"/>
  <c r="O1868" i="1"/>
  <c r="O4809" i="1"/>
  <c r="O6949" i="1"/>
  <c r="O4810" i="1"/>
  <c r="O9345" i="1"/>
  <c r="O1869" i="1"/>
  <c r="O8129" i="1"/>
  <c r="O9346" i="1"/>
  <c r="O1446" i="1"/>
  <c r="O9744" i="1"/>
  <c r="O2309" i="1"/>
  <c r="O597" i="1"/>
  <c r="O7750" i="1"/>
  <c r="O7751" i="1"/>
  <c r="O6526" i="1"/>
  <c r="O4811" i="1"/>
  <c r="O8130" i="1"/>
  <c r="O9347" i="1"/>
  <c r="O5670" i="1"/>
  <c r="O6950" i="1"/>
  <c r="O6527" i="1"/>
  <c r="O8914" i="1"/>
  <c r="O6528" i="1"/>
  <c r="O7334" i="1"/>
  <c r="O9978" i="1"/>
  <c r="O8131" i="1"/>
  <c r="O9745" i="1"/>
  <c r="O6529" i="1"/>
  <c r="O8915" i="1"/>
  <c r="O1870" i="1"/>
  <c r="O7752" i="1"/>
  <c r="O5671" i="1"/>
  <c r="O4401" i="1"/>
  <c r="O6951" i="1"/>
  <c r="O8132" i="1"/>
  <c r="O5672" i="1"/>
  <c r="O8916" i="1"/>
  <c r="O1026" i="1"/>
  <c r="O2692" i="1"/>
  <c r="O6952" i="1"/>
  <c r="O7335" i="1"/>
  <c r="O598" i="1"/>
  <c r="O599" i="1"/>
  <c r="O4402" i="1"/>
  <c r="O600" i="1"/>
  <c r="O4812" i="1"/>
  <c r="O8133" i="1"/>
  <c r="O3979" i="1"/>
  <c r="O8532" i="1"/>
  <c r="O2693" i="1"/>
  <c r="O601" i="1"/>
  <c r="O9979" i="1"/>
  <c r="O8134" i="1"/>
  <c r="O9746" i="1"/>
  <c r="O9348" i="1"/>
  <c r="O3980" i="1"/>
  <c r="O3575" i="1"/>
  <c r="O9349" i="1"/>
  <c r="O2310" i="1"/>
  <c r="O7753" i="1"/>
  <c r="O3981" i="1"/>
  <c r="O6530" i="1"/>
  <c r="O6531" i="1"/>
  <c r="O602" i="1"/>
  <c r="O9980" i="1"/>
  <c r="O3576" i="1"/>
  <c r="O8135" i="1"/>
  <c r="O4403" i="1"/>
  <c r="O3982" i="1"/>
  <c r="O8533" i="1"/>
  <c r="O6953" i="1"/>
  <c r="O603" i="1"/>
  <c r="O7336" i="1"/>
  <c r="O3983" i="1"/>
  <c r="O6532" i="1"/>
  <c r="O604" i="1"/>
  <c r="O6533" i="1"/>
  <c r="O605" i="1"/>
  <c r="O1027" i="1"/>
  <c r="O5229" i="1"/>
  <c r="O606" i="1"/>
  <c r="O3577" i="1"/>
  <c r="O5673" i="1"/>
  <c r="O6534" i="1"/>
  <c r="O9981" i="1"/>
  <c r="O1447" i="1"/>
  <c r="O607" i="1"/>
  <c r="O5674" i="1"/>
  <c r="O3984" i="1"/>
  <c r="O6102" i="1"/>
  <c r="O5230" i="1"/>
  <c r="O6103" i="1"/>
  <c r="O6954" i="1"/>
  <c r="O8136" i="1"/>
  <c r="O3578" i="1"/>
  <c r="O8137" i="1"/>
  <c r="O4404" i="1"/>
  <c r="O4405" i="1"/>
  <c r="O9747" i="1"/>
  <c r="O8138" i="1"/>
  <c r="O9748" i="1"/>
  <c r="O6535" i="1"/>
  <c r="O3985" i="1"/>
  <c r="O3129" i="1"/>
  <c r="O209" i="1"/>
  <c r="O3579" i="1"/>
  <c r="O1028" i="1"/>
  <c r="O8534" i="1"/>
  <c r="O9350" i="1"/>
  <c r="O7754" i="1"/>
  <c r="O1029" i="1"/>
  <c r="O3580" i="1"/>
  <c r="O9749" i="1"/>
  <c r="O8139" i="1"/>
  <c r="O2311" i="1"/>
  <c r="O8140" i="1"/>
  <c r="O3581" i="1"/>
  <c r="O5675" i="1"/>
  <c r="O7337" i="1"/>
  <c r="O7755" i="1"/>
  <c r="O1030" i="1"/>
  <c r="O2312" i="1"/>
  <c r="O8917" i="1"/>
  <c r="O7756" i="1"/>
  <c r="O1031" i="1"/>
  <c r="O1448" i="1"/>
  <c r="O9351" i="1"/>
  <c r="O3986" i="1"/>
  <c r="O9352" i="1"/>
  <c r="O5676" i="1"/>
  <c r="O7338" i="1"/>
  <c r="O5231" i="1"/>
  <c r="O3987" i="1"/>
  <c r="O5677" i="1"/>
  <c r="O608" i="1"/>
  <c r="O6955" i="1"/>
  <c r="O1032" i="1"/>
  <c r="O4406" i="1"/>
  <c r="O6956" i="1"/>
  <c r="O2313" i="1"/>
  <c r="O6104" i="1"/>
  <c r="O609" i="1"/>
  <c r="O1871" i="1"/>
  <c r="O6957" i="1"/>
  <c r="O9353" i="1"/>
  <c r="O3130" i="1"/>
  <c r="O8535" i="1"/>
  <c r="O6958" i="1"/>
  <c r="O9354" i="1"/>
  <c r="O6536" i="1"/>
  <c r="O6105" i="1"/>
  <c r="O8141" i="1"/>
  <c r="O9750" i="1"/>
  <c r="O1872" i="1"/>
  <c r="O7757" i="1"/>
  <c r="O610" i="1"/>
  <c r="O8536" i="1"/>
  <c r="O3988" i="1"/>
  <c r="O2694" i="1"/>
  <c r="O3989" i="1"/>
  <c r="O7339" i="1"/>
  <c r="O6537" i="1"/>
  <c r="O2695" i="1"/>
  <c r="O3131" i="1"/>
  <c r="O9355" i="1"/>
  <c r="O3132" i="1"/>
  <c r="O2314" i="1"/>
  <c r="O6538" i="1"/>
  <c r="O2315" i="1"/>
  <c r="O1449" i="1"/>
  <c r="O5678" i="1"/>
  <c r="O9751" i="1"/>
  <c r="O6959" i="1"/>
  <c r="O3582" i="1"/>
  <c r="O1450" i="1"/>
  <c r="O4813" i="1"/>
  <c r="O7340" i="1"/>
  <c r="O7341" i="1"/>
  <c r="O1873" i="1"/>
  <c r="O5232" i="1"/>
  <c r="O9356" i="1"/>
  <c r="O8142" i="1"/>
  <c r="O5233" i="1"/>
  <c r="O4407" i="1"/>
  <c r="O7342" i="1"/>
  <c r="O7343" i="1"/>
  <c r="O2696" i="1"/>
  <c r="O6106" i="1"/>
  <c r="O1451" i="1"/>
  <c r="O3583" i="1"/>
  <c r="O8918" i="1"/>
  <c r="O611" i="1"/>
  <c r="O8143" i="1"/>
  <c r="O1033" i="1"/>
  <c r="O1452" i="1"/>
  <c r="O3584" i="1"/>
  <c r="O9357" i="1"/>
  <c r="O6107" i="1"/>
  <c r="O9752" i="1"/>
  <c r="O210" i="1"/>
  <c r="O6960" i="1"/>
  <c r="O9753" i="1"/>
  <c r="O7344" i="1"/>
  <c r="O8919" i="1"/>
  <c r="O211" i="1"/>
  <c r="O7758" i="1"/>
  <c r="O3133" i="1"/>
  <c r="O3585" i="1"/>
  <c r="O8537" i="1"/>
  <c r="O5679" i="1"/>
  <c r="O2316" i="1"/>
  <c r="O1453" i="1"/>
  <c r="O2697" i="1"/>
  <c r="O3134" i="1"/>
  <c r="O5680" i="1"/>
  <c r="O2317" i="1"/>
  <c r="O4408" i="1"/>
  <c r="O4814" i="1"/>
  <c r="O5681" i="1"/>
  <c r="O5682" i="1"/>
  <c r="O8144" i="1"/>
  <c r="O612" i="1"/>
  <c r="O3586" i="1"/>
  <c r="O5683" i="1"/>
  <c r="O8920" i="1"/>
  <c r="O3135" i="1"/>
  <c r="O3587" i="1"/>
  <c r="O7345" i="1"/>
  <c r="O613" i="1"/>
  <c r="O9754" i="1"/>
  <c r="O614" i="1"/>
  <c r="O212" i="1"/>
  <c r="O6108" i="1"/>
  <c r="O2318" i="1"/>
  <c r="O1034" i="1"/>
  <c r="O4815" i="1"/>
  <c r="O7759" i="1"/>
  <c r="O1035" i="1"/>
  <c r="O6961" i="1"/>
  <c r="O615" i="1"/>
  <c r="O4816" i="1"/>
  <c r="O5234" i="1"/>
  <c r="O7346" i="1"/>
  <c r="O616" i="1"/>
  <c r="O7760" i="1"/>
  <c r="O6962" i="1"/>
  <c r="O1454" i="1"/>
  <c r="O3136" i="1"/>
  <c r="O8921" i="1"/>
  <c r="O6963" i="1"/>
  <c r="O2319" i="1"/>
  <c r="O7347" i="1"/>
  <c r="O5235" i="1"/>
  <c r="O4817" i="1"/>
  <c r="O1874" i="1"/>
  <c r="O9755" i="1"/>
  <c r="O617" i="1"/>
  <c r="O5684" i="1"/>
  <c r="O6539" i="1"/>
  <c r="O1875" i="1"/>
  <c r="O4818" i="1"/>
  <c r="O4819" i="1"/>
  <c r="O213" i="1"/>
  <c r="O9982" i="1"/>
  <c r="O8922" i="1"/>
  <c r="O9358" i="1"/>
  <c r="O618" i="1"/>
  <c r="O9756" i="1"/>
  <c r="O2698" i="1"/>
  <c r="O7761" i="1"/>
  <c r="O7348" i="1"/>
  <c r="O1455" i="1"/>
  <c r="O619" i="1"/>
  <c r="O1036" i="1"/>
  <c r="O4820" i="1"/>
  <c r="O3588" i="1"/>
  <c r="O620" i="1"/>
  <c r="O8923" i="1"/>
  <c r="O9359" i="1"/>
  <c r="O6964" i="1"/>
  <c r="O7762" i="1"/>
  <c r="O8538" i="1"/>
  <c r="O214" i="1"/>
  <c r="O6109" i="1"/>
  <c r="O6110" i="1"/>
  <c r="O1456" i="1"/>
  <c r="O215" i="1"/>
  <c r="O4821" i="1"/>
  <c r="O9360" i="1"/>
  <c r="O9361" i="1"/>
  <c r="O9362" i="1"/>
  <c r="O216" i="1"/>
  <c r="O5685" i="1"/>
  <c r="O3990" i="1"/>
  <c r="O1876" i="1"/>
  <c r="O6965" i="1"/>
  <c r="O217" i="1"/>
  <c r="O7763" i="1"/>
  <c r="O4409" i="1"/>
  <c r="O9757" i="1"/>
  <c r="O7764" i="1"/>
  <c r="O4822" i="1"/>
  <c r="O9758" i="1"/>
  <c r="O9759" i="1"/>
  <c r="O5236" i="1"/>
  <c r="O8145" i="1"/>
  <c r="O9363" i="1"/>
  <c r="O4823" i="1"/>
  <c r="O1457" i="1"/>
  <c r="O8146" i="1"/>
  <c r="O3137" i="1"/>
  <c r="O9760" i="1"/>
  <c r="O8147" i="1"/>
  <c r="O3589" i="1"/>
  <c r="O1037" i="1"/>
  <c r="O8148" i="1"/>
  <c r="O6111" i="1"/>
  <c r="O7349" i="1"/>
  <c r="O621" i="1"/>
  <c r="O8539" i="1"/>
  <c r="O7350" i="1"/>
  <c r="O2699" i="1"/>
  <c r="O8149" i="1"/>
  <c r="O3138" i="1"/>
  <c r="O4410" i="1"/>
  <c r="O8150" i="1"/>
  <c r="O9364" i="1"/>
  <c r="O1458" i="1"/>
  <c r="O6112" i="1"/>
  <c r="O1877" i="1"/>
  <c r="O1038" i="1"/>
  <c r="O8924" i="1"/>
  <c r="O2700" i="1"/>
  <c r="O2701" i="1"/>
  <c r="O1039" i="1"/>
  <c r="O8151" i="1"/>
  <c r="O2702" i="1"/>
  <c r="O1878" i="1"/>
  <c r="O2703" i="1"/>
  <c r="O8925" i="1"/>
  <c r="O6113" i="1"/>
  <c r="O3139" i="1"/>
  <c r="O8926" i="1"/>
  <c r="O1459" i="1"/>
  <c r="O9365" i="1"/>
  <c r="O1460" i="1"/>
  <c r="O3991" i="1"/>
  <c r="O3140" i="1"/>
  <c r="O7351" i="1"/>
  <c r="O7765" i="1"/>
  <c r="O9983" i="1"/>
  <c r="O3590" i="1"/>
  <c r="O3141" i="1"/>
  <c r="O7766" i="1"/>
  <c r="O7767" i="1"/>
  <c r="O4824" i="1"/>
  <c r="O2704" i="1"/>
  <c r="O5237" i="1"/>
  <c r="O5238" i="1"/>
  <c r="O218" i="1"/>
  <c r="O1461" i="1"/>
  <c r="O1040" i="1"/>
  <c r="O5686" i="1"/>
  <c r="O1041" i="1"/>
  <c r="O9366" i="1"/>
  <c r="O8540" i="1"/>
  <c r="O1462" i="1"/>
  <c r="O8152" i="1"/>
  <c r="O3591" i="1"/>
  <c r="O7352" i="1"/>
  <c r="O6966" i="1"/>
  <c r="O4825" i="1"/>
  <c r="O4826" i="1"/>
  <c r="O622" i="1"/>
  <c r="O3992" i="1"/>
  <c r="O1463" i="1"/>
  <c r="O7768" i="1"/>
  <c r="O7353" i="1"/>
  <c r="O5239" i="1"/>
  <c r="O8541" i="1"/>
  <c r="O2320" i="1"/>
  <c r="O8927" i="1"/>
  <c r="O1879" i="1"/>
  <c r="O7354" i="1"/>
  <c r="O1464" i="1"/>
  <c r="O623" i="1"/>
  <c r="O1465" i="1"/>
  <c r="O7355" i="1"/>
  <c r="O2321" i="1"/>
  <c r="O219" i="1"/>
  <c r="O1042" i="1"/>
  <c r="O2705" i="1"/>
  <c r="O6540" i="1"/>
  <c r="O624" i="1"/>
  <c r="O6541" i="1"/>
  <c r="O9761" i="1"/>
  <c r="O3993" i="1"/>
  <c r="O5240" i="1"/>
  <c r="O9762" i="1"/>
  <c r="O4827" i="1"/>
  <c r="O6542" i="1"/>
  <c r="O1880" i="1"/>
  <c r="O7356" i="1"/>
  <c r="O3994" i="1"/>
  <c r="O5241" i="1"/>
  <c r="O9763" i="1"/>
  <c r="O3592" i="1"/>
  <c r="O8928" i="1"/>
  <c r="O1043" i="1"/>
  <c r="O7357" i="1"/>
  <c r="O5242" i="1"/>
  <c r="O3995" i="1"/>
  <c r="O2322" i="1"/>
  <c r="O1044" i="1"/>
  <c r="O2706" i="1"/>
  <c r="O2707" i="1"/>
  <c r="O6967" i="1"/>
  <c r="O1881" i="1"/>
  <c r="O9367" i="1"/>
  <c r="O3996" i="1"/>
  <c r="O8153" i="1"/>
  <c r="O6968" i="1"/>
  <c r="O220" i="1"/>
  <c r="O9368" i="1"/>
  <c r="O2323" i="1"/>
  <c r="O2708" i="1"/>
  <c r="O4828" i="1"/>
  <c r="O2709" i="1"/>
  <c r="O3997" i="1"/>
  <c r="O3142" i="1"/>
  <c r="O3998" i="1"/>
  <c r="O8154" i="1"/>
  <c r="O6969" i="1"/>
  <c r="O2710" i="1"/>
  <c r="O8155" i="1"/>
  <c r="O7769" i="1"/>
  <c r="O9764" i="1"/>
  <c r="O9765" i="1"/>
  <c r="O1466" i="1"/>
  <c r="O625" i="1"/>
  <c r="O1882" i="1"/>
  <c r="O5243" i="1"/>
  <c r="O3143" i="1"/>
  <c r="O3999" i="1"/>
  <c r="O1045" i="1"/>
  <c r="O5244" i="1"/>
  <c r="O8156" i="1"/>
  <c r="O3593" i="1"/>
  <c r="O5687" i="1"/>
  <c r="O6543" i="1"/>
  <c r="O2324" i="1"/>
  <c r="O2711" i="1"/>
  <c r="O5245" i="1"/>
  <c r="O626" i="1"/>
  <c r="O4829" i="1"/>
  <c r="O9766" i="1"/>
  <c r="O7358" i="1"/>
  <c r="O8157" i="1"/>
  <c r="O5688" i="1"/>
  <c r="O6114" i="1"/>
  <c r="O4830" i="1"/>
  <c r="O9369" i="1"/>
  <c r="O2712" i="1"/>
  <c r="O2713" i="1"/>
  <c r="O4831" i="1"/>
  <c r="O5689" i="1"/>
  <c r="O6115" i="1"/>
  <c r="O9767" i="1"/>
  <c r="O5690" i="1"/>
  <c r="O627" i="1"/>
  <c r="O221" i="1"/>
  <c r="O4000" i="1"/>
  <c r="O7359" i="1"/>
  <c r="O1467" i="1"/>
  <c r="O8929" i="1"/>
  <c r="O5246" i="1"/>
  <c r="O4832" i="1"/>
  <c r="O628" i="1"/>
  <c r="O5247" i="1"/>
  <c r="O5248" i="1"/>
  <c r="O3144" i="1"/>
  <c r="O5691" i="1"/>
  <c r="O5692" i="1"/>
  <c r="O1883" i="1"/>
  <c r="O6970" i="1"/>
  <c r="O2714" i="1"/>
  <c r="O4001" i="1"/>
  <c r="O4833" i="1"/>
  <c r="O1468" i="1"/>
  <c r="O1884" i="1"/>
  <c r="O8542" i="1"/>
  <c r="O2715" i="1"/>
  <c r="O8930" i="1"/>
  <c r="O8931" i="1"/>
  <c r="O4834" i="1"/>
  <c r="O5249" i="1"/>
  <c r="O6971" i="1"/>
  <c r="O3145" i="1"/>
  <c r="O9370" i="1"/>
  <c r="O4411" i="1"/>
  <c r="O8932" i="1"/>
  <c r="O3146" i="1"/>
  <c r="O4002" i="1"/>
  <c r="O5693" i="1"/>
  <c r="O4003" i="1"/>
  <c r="O6544" i="1"/>
  <c r="O5250" i="1"/>
  <c r="O4004" i="1"/>
  <c r="O8543" i="1"/>
  <c r="O6116" i="1"/>
  <c r="O4005" i="1"/>
  <c r="O1469" i="1"/>
  <c r="O1470" i="1"/>
  <c r="O3594" i="1"/>
  <c r="O1046" i="1"/>
  <c r="O5251" i="1"/>
  <c r="O9768" i="1"/>
  <c r="O629" i="1"/>
  <c r="O6972" i="1"/>
  <c r="O1471" i="1"/>
  <c r="O2716" i="1"/>
  <c r="O6545" i="1"/>
  <c r="O5252" i="1"/>
  <c r="O4835" i="1"/>
  <c r="O1472" i="1"/>
  <c r="O1047" i="1"/>
  <c r="O6546" i="1"/>
  <c r="O7360" i="1"/>
  <c r="O6547" i="1"/>
  <c r="O6973" i="1"/>
  <c r="O5694" i="1"/>
  <c r="O8544" i="1"/>
  <c r="O2325" i="1"/>
  <c r="O6117" i="1"/>
  <c r="O1473" i="1"/>
  <c r="O3595" i="1"/>
  <c r="O1885" i="1"/>
  <c r="O8158" i="1"/>
  <c r="O1048" i="1"/>
  <c r="O5253" i="1"/>
  <c r="O8545" i="1"/>
  <c r="O5695" i="1"/>
  <c r="O8159" i="1"/>
  <c r="O8546" i="1"/>
  <c r="O1886" i="1"/>
  <c r="O1474" i="1"/>
  <c r="O6974" i="1"/>
  <c r="O1049" i="1"/>
  <c r="O2326" i="1"/>
  <c r="O8160" i="1"/>
  <c r="O7361" i="1"/>
  <c r="O5696" i="1"/>
  <c r="O8933" i="1"/>
  <c r="O8547" i="1"/>
  <c r="O9371" i="1"/>
  <c r="O5697" i="1"/>
  <c r="O4836" i="1"/>
  <c r="O1050" i="1"/>
  <c r="O2327" i="1"/>
  <c r="O1887" i="1"/>
  <c r="O7770" i="1"/>
  <c r="O6975" i="1"/>
  <c r="O4412" i="1"/>
  <c r="O7362" i="1"/>
  <c r="O4006" i="1"/>
  <c r="O2328" i="1"/>
  <c r="O9984" i="1"/>
  <c r="O4413" i="1"/>
  <c r="O3596" i="1"/>
  <c r="O1051" i="1"/>
  <c r="O4007" i="1"/>
  <c r="O7771" i="1"/>
  <c r="O4008" i="1"/>
  <c r="O4414" i="1"/>
  <c r="O4415" i="1"/>
  <c r="O8161" i="1"/>
  <c r="O2717" i="1"/>
  <c r="O2718" i="1"/>
  <c r="O1888" i="1"/>
  <c r="O7363" i="1"/>
  <c r="O1052" i="1"/>
  <c r="O6118" i="1"/>
  <c r="O7364" i="1"/>
  <c r="O1053" i="1"/>
  <c r="O4009" i="1"/>
  <c r="O8162" i="1"/>
  <c r="O3597" i="1"/>
  <c r="O1475" i="1"/>
  <c r="O5698" i="1"/>
  <c r="O8548" i="1"/>
  <c r="O6119" i="1"/>
  <c r="O7365" i="1"/>
  <c r="O630" i="1"/>
  <c r="O9372" i="1"/>
  <c r="O1054" i="1"/>
  <c r="O3598" i="1"/>
  <c r="O1476" i="1"/>
  <c r="O3599" i="1"/>
  <c r="O2719" i="1"/>
  <c r="O3147" i="1"/>
  <c r="O3600" i="1"/>
  <c r="O222" i="1"/>
  <c r="O7772" i="1"/>
  <c r="O1889" i="1"/>
  <c r="O6120" i="1"/>
  <c r="O8163" i="1"/>
  <c r="O1477" i="1"/>
  <c r="O5254" i="1"/>
  <c r="O5699" i="1"/>
  <c r="O6548" i="1"/>
  <c r="O3148" i="1"/>
  <c r="O4416" i="1"/>
  <c r="O3601" i="1"/>
  <c r="O4837" i="1"/>
  <c r="O4010" i="1"/>
  <c r="O6121" i="1"/>
  <c r="O2329" i="1"/>
  <c r="O4417" i="1"/>
  <c r="O1890" i="1"/>
  <c r="O3149" i="1"/>
  <c r="O3602" i="1"/>
  <c r="O6549" i="1"/>
  <c r="O3150" i="1"/>
  <c r="O5255" i="1"/>
  <c r="O9373" i="1"/>
  <c r="O1891" i="1"/>
  <c r="O7773" i="1"/>
  <c r="O3151" i="1"/>
  <c r="O8549" i="1"/>
  <c r="O8550" i="1"/>
  <c r="O1055" i="1"/>
  <c r="O223" i="1"/>
  <c r="O4418" i="1"/>
  <c r="O6550" i="1"/>
  <c r="O6122" i="1"/>
  <c r="O1892" i="1"/>
  <c r="O3603" i="1"/>
  <c r="O8934" i="1"/>
  <c r="O6976" i="1"/>
  <c r="O8935" i="1"/>
  <c r="O6123" i="1"/>
  <c r="O3604" i="1"/>
  <c r="O9374" i="1"/>
  <c r="O8936" i="1"/>
  <c r="O7774" i="1"/>
  <c r="O7775" i="1"/>
  <c r="O7776" i="1"/>
  <c r="O4838" i="1"/>
  <c r="O2720" i="1"/>
  <c r="O9375" i="1"/>
  <c r="O6977" i="1"/>
  <c r="O3152" i="1"/>
  <c r="O8937" i="1"/>
  <c r="O3605" i="1"/>
  <c r="O2721" i="1"/>
  <c r="O9769" i="1"/>
  <c r="O6124" i="1"/>
  <c r="O8938" i="1"/>
  <c r="O5700" i="1"/>
  <c r="O7366" i="1"/>
  <c r="O6125" i="1"/>
  <c r="O4839" i="1"/>
  <c r="O5256" i="1"/>
  <c r="O8551" i="1"/>
  <c r="O4011" i="1"/>
  <c r="O5701" i="1"/>
  <c r="O4012" i="1"/>
  <c r="O2722" i="1"/>
  <c r="O224" i="1"/>
  <c r="O225" i="1"/>
  <c r="O631" i="1"/>
  <c r="O2723" i="1"/>
  <c r="O226" i="1"/>
  <c r="O8552" i="1"/>
  <c r="O6978" i="1"/>
  <c r="O1893" i="1"/>
  <c r="O9770" i="1"/>
  <c r="O5702" i="1"/>
  <c r="O5257" i="1"/>
  <c r="O5258" i="1"/>
  <c r="O7367" i="1"/>
  <c r="O7368" i="1"/>
  <c r="O632" i="1"/>
  <c r="O5259" i="1"/>
  <c r="O3153" i="1"/>
  <c r="O9376" i="1"/>
  <c r="O6979" i="1"/>
  <c r="O633" i="1"/>
  <c r="O1894" i="1"/>
  <c r="O5260" i="1"/>
  <c r="O1478" i="1"/>
  <c r="O4013" i="1"/>
  <c r="O7777" i="1"/>
  <c r="O5261" i="1"/>
  <c r="O2330" i="1"/>
  <c r="O1895" i="1"/>
  <c r="O7778" i="1"/>
  <c r="O3154" i="1"/>
  <c r="O5703" i="1"/>
  <c r="O6126" i="1"/>
  <c r="O1896" i="1"/>
  <c r="O7779" i="1"/>
  <c r="O6127" i="1"/>
  <c r="O9771" i="1"/>
  <c r="O5262" i="1"/>
  <c r="O227" i="1"/>
  <c r="O5704" i="1"/>
  <c r="O7780" i="1"/>
  <c r="O7781" i="1"/>
  <c r="O6980" i="1"/>
  <c r="O8939" i="1"/>
  <c r="O8164" i="1"/>
  <c r="O1056" i="1"/>
  <c r="O4419" i="1"/>
  <c r="O9772" i="1"/>
  <c r="O8553" i="1"/>
  <c r="O9377" i="1"/>
  <c r="O9773" i="1"/>
  <c r="O5263" i="1"/>
  <c r="O4420" i="1"/>
  <c r="O8554" i="1"/>
  <c r="O1057" i="1"/>
  <c r="O4421" i="1"/>
  <c r="O4840" i="1"/>
  <c r="O5705" i="1"/>
  <c r="O3155" i="1"/>
  <c r="O228" i="1"/>
  <c r="O3606" i="1"/>
  <c r="O4014" i="1"/>
  <c r="O9378" i="1"/>
  <c r="O7369" i="1"/>
  <c r="O1897" i="1"/>
  <c r="O5264" i="1"/>
  <c r="O229" i="1"/>
  <c r="O5706" i="1"/>
  <c r="O4422" i="1"/>
  <c r="O1058" i="1"/>
  <c r="O1059" i="1"/>
  <c r="O8555" i="1"/>
  <c r="O8165" i="1"/>
  <c r="O6128" i="1"/>
  <c r="O6551" i="1"/>
  <c r="O9379" i="1"/>
  <c r="O2724" i="1"/>
  <c r="O230" i="1"/>
  <c r="O5265" i="1"/>
  <c r="O1060" i="1"/>
  <c r="O4423" i="1"/>
  <c r="O3156" i="1"/>
  <c r="O7370" i="1"/>
  <c r="O5266" i="1"/>
  <c r="O2725" i="1"/>
  <c r="O6552" i="1"/>
  <c r="O7782" i="1"/>
  <c r="O5267" i="1"/>
  <c r="O4424" i="1"/>
  <c r="O8166" i="1"/>
  <c r="O6553" i="1"/>
  <c r="O6129" i="1"/>
  <c r="O2726" i="1"/>
  <c r="O7371" i="1"/>
  <c r="O1479" i="1"/>
  <c r="O634" i="1"/>
  <c r="O3157" i="1"/>
  <c r="O231" i="1"/>
  <c r="O8167" i="1"/>
  <c r="O6130" i="1"/>
  <c r="O5707" i="1"/>
  <c r="O4841" i="1"/>
  <c r="O8168" i="1"/>
  <c r="O8940" i="1"/>
  <c r="O6981" i="1"/>
  <c r="O9380" i="1"/>
  <c r="O9774" i="1"/>
  <c r="O1480" i="1"/>
  <c r="O6554" i="1"/>
  <c r="O9381" i="1"/>
  <c r="O1061" i="1"/>
  <c r="O8941" i="1"/>
  <c r="O8942" i="1"/>
  <c r="O7372" i="1"/>
  <c r="O3607" i="1"/>
  <c r="O6982" i="1"/>
  <c r="O3608" i="1"/>
  <c r="O2727" i="1"/>
  <c r="O2728" i="1"/>
  <c r="O5708" i="1"/>
  <c r="O9775" i="1"/>
  <c r="O8169" i="1"/>
  <c r="O8943" i="1"/>
  <c r="O7783" i="1"/>
  <c r="O4015" i="1"/>
  <c r="O3609" i="1"/>
  <c r="O4425" i="1"/>
  <c r="O9776" i="1"/>
  <c r="O232" i="1"/>
  <c r="O9382" i="1"/>
  <c r="O7784" i="1"/>
  <c r="O7373" i="1"/>
  <c r="O9777" i="1"/>
  <c r="O8170" i="1"/>
  <c r="O4426" i="1"/>
  <c r="O1898" i="1"/>
  <c r="O3610" i="1"/>
  <c r="O5709" i="1"/>
  <c r="O2331" i="1"/>
  <c r="O2332" i="1"/>
  <c r="O9383" i="1"/>
  <c r="O9384" i="1"/>
  <c r="O2729" i="1"/>
  <c r="O4842" i="1"/>
  <c r="O1899" i="1"/>
  <c r="O1900" i="1"/>
  <c r="O635" i="1"/>
  <c r="O4843" i="1"/>
  <c r="O4427" i="1"/>
  <c r="O8556" i="1"/>
  <c r="O3611" i="1"/>
  <c r="O8557" i="1"/>
  <c r="O9385" i="1"/>
  <c r="O4428" i="1"/>
  <c r="O5268" i="1"/>
  <c r="O3158" i="1"/>
  <c r="O7374" i="1"/>
  <c r="O7375" i="1"/>
  <c r="O4429" i="1"/>
  <c r="O4430" i="1"/>
  <c r="O8558" i="1"/>
  <c r="O3159" i="1"/>
  <c r="O2730" i="1"/>
  <c r="O1481" i="1"/>
  <c r="O3612" i="1"/>
  <c r="O8559" i="1"/>
  <c r="O4431" i="1"/>
  <c r="O636" i="1"/>
  <c r="O1482" i="1"/>
  <c r="O5269" i="1"/>
  <c r="O1483" i="1"/>
  <c r="O5710" i="1"/>
  <c r="O8944" i="1"/>
  <c r="O1484" i="1"/>
  <c r="O4844" i="1"/>
  <c r="O2333" i="1"/>
  <c r="O5270" i="1"/>
  <c r="O1901" i="1"/>
  <c r="O8171" i="1"/>
  <c r="O233" i="1"/>
  <c r="O2731" i="1"/>
  <c r="O4432" i="1"/>
  <c r="O1485" i="1"/>
  <c r="O9778" i="1"/>
  <c r="O6555" i="1"/>
  <c r="O2732" i="1"/>
  <c r="O9779" i="1"/>
  <c r="O6131" i="1"/>
  <c r="O9780" i="1"/>
  <c r="O4433" i="1"/>
  <c r="O8172" i="1"/>
  <c r="O9386" i="1"/>
  <c r="O9781" i="1"/>
  <c r="O4016" i="1"/>
  <c r="O7376" i="1"/>
  <c r="O8945" i="1"/>
  <c r="O4017" i="1"/>
  <c r="O2334" i="1"/>
  <c r="O9985" i="1"/>
  <c r="O5271" i="1"/>
  <c r="O8173" i="1"/>
  <c r="O9387" i="1"/>
  <c r="O1486" i="1"/>
  <c r="O3160" i="1"/>
  <c r="O4845" i="1"/>
  <c r="O8174" i="1"/>
  <c r="O4846" i="1"/>
  <c r="O1062" i="1"/>
  <c r="O4434" i="1"/>
  <c r="O1487" i="1"/>
  <c r="O8175" i="1"/>
  <c r="O2733" i="1"/>
  <c r="O9388" i="1"/>
  <c r="O2335" i="1"/>
  <c r="O8560" i="1"/>
  <c r="O9782" i="1"/>
  <c r="O4847" i="1"/>
  <c r="O6983" i="1"/>
  <c r="O9389" i="1"/>
  <c r="O7377" i="1"/>
  <c r="O9390" i="1"/>
  <c r="O3613" i="1"/>
  <c r="O7785" i="1"/>
  <c r="O8176" i="1"/>
  <c r="O1488" i="1"/>
  <c r="O7786" i="1"/>
  <c r="O7378" i="1"/>
  <c r="O2734" i="1"/>
  <c r="O9391" i="1"/>
  <c r="O637" i="1"/>
  <c r="O9986" i="1"/>
  <c r="O2336" i="1"/>
  <c r="O8561" i="1"/>
  <c r="O6984" i="1"/>
  <c r="O6556" i="1"/>
  <c r="O1063" i="1"/>
  <c r="O6557" i="1"/>
  <c r="O3161" i="1"/>
  <c r="O7787" i="1"/>
  <c r="O1489" i="1"/>
  <c r="O9392" i="1"/>
  <c r="O8177" i="1"/>
  <c r="O2337" i="1"/>
  <c r="O3162" i="1"/>
  <c r="O3163" i="1"/>
  <c r="O3614" i="1"/>
  <c r="O2735" i="1"/>
  <c r="O8178" i="1"/>
  <c r="O2736" i="1"/>
  <c r="O6985" i="1"/>
  <c r="O4018" i="1"/>
  <c r="O2338" i="1"/>
  <c r="O8946" i="1"/>
  <c r="O638" i="1"/>
  <c r="O7379" i="1"/>
  <c r="O9783" i="1"/>
  <c r="O6558" i="1"/>
  <c r="O2737" i="1"/>
  <c r="O5711" i="1"/>
  <c r="O9393" i="1"/>
  <c r="O5272" i="1"/>
  <c r="O6559" i="1"/>
  <c r="O5273" i="1"/>
  <c r="O4435" i="1"/>
  <c r="O3164" i="1"/>
  <c r="O2738" i="1"/>
  <c r="O1902" i="1"/>
  <c r="O8947" i="1"/>
  <c r="O4848" i="1"/>
  <c r="O2739" i="1"/>
  <c r="O9987" i="1"/>
  <c r="O234" i="1"/>
  <c r="O7380" i="1"/>
  <c r="O9394" i="1"/>
  <c r="O5274" i="1"/>
  <c r="O1064" i="1"/>
  <c r="O7788" i="1"/>
  <c r="O4436" i="1"/>
  <c r="O4019" i="1"/>
  <c r="O1065" i="1"/>
  <c r="O235" i="1"/>
  <c r="O1066" i="1"/>
  <c r="O3615" i="1"/>
  <c r="O4020" i="1"/>
  <c r="O2339" i="1"/>
  <c r="O639" i="1"/>
  <c r="O7789" i="1"/>
  <c r="O2340" i="1"/>
  <c r="O9784" i="1"/>
  <c r="O8179" i="1"/>
  <c r="O8180" i="1"/>
  <c r="O7790" i="1"/>
  <c r="O2740" i="1"/>
  <c r="O3616" i="1"/>
  <c r="O8181" i="1"/>
  <c r="O7791" i="1"/>
  <c r="O3165" i="1"/>
  <c r="O6132" i="1"/>
  <c r="O1067" i="1"/>
  <c r="O3617" i="1"/>
  <c r="O6133" i="1"/>
  <c r="O8562" i="1"/>
  <c r="O236" i="1"/>
  <c r="O640" i="1"/>
  <c r="O7792" i="1"/>
  <c r="O5275" i="1"/>
  <c r="O6560" i="1"/>
  <c r="O4437" i="1"/>
  <c r="O3618" i="1"/>
  <c r="O4849" i="1"/>
  <c r="O6561" i="1"/>
  <c r="O4438" i="1"/>
  <c r="O4021" i="1"/>
  <c r="O5276" i="1"/>
  <c r="O9395" i="1"/>
  <c r="O3619" i="1"/>
  <c r="O4439" i="1"/>
  <c r="O1068" i="1"/>
  <c r="O4440" i="1"/>
  <c r="O8182" i="1"/>
  <c r="O7381" i="1"/>
  <c r="O5277" i="1"/>
  <c r="O1490" i="1"/>
  <c r="O5712" i="1"/>
  <c r="O1491" i="1"/>
  <c r="O8183" i="1"/>
  <c r="O9785" i="1"/>
  <c r="O3166" i="1"/>
  <c r="O2341" i="1"/>
  <c r="O5278" i="1"/>
  <c r="O8563" i="1"/>
  <c r="O4022" i="1"/>
  <c r="O1903" i="1"/>
  <c r="O9786" i="1"/>
  <c r="O1904" i="1"/>
  <c r="O4850" i="1"/>
  <c r="O6986" i="1"/>
  <c r="O1905" i="1"/>
  <c r="O5279" i="1"/>
  <c r="O1906" i="1"/>
  <c r="O8564" i="1"/>
  <c r="O2741" i="1"/>
  <c r="O2342" i="1"/>
  <c r="O6562" i="1"/>
  <c r="O9988" i="1"/>
  <c r="O8948" i="1"/>
  <c r="O6987" i="1"/>
  <c r="O8184" i="1"/>
  <c r="O9787" i="1"/>
  <c r="O4023" i="1"/>
  <c r="O9396" i="1"/>
  <c r="O8185" i="1"/>
  <c r="O6988" i="1"/>
  <c r="O8949" i="1"/>
  <c r="O6563" i="1"/>
  <c r="O3620" i="1"/>
  <c r="O1907" i="1"/>
  <c r="O8565" i="1"/>
  <c r="O1492" i="1"/>
  <c r="O9989" i="1"/>
  <c r="O8950" i="1"/>
  <c r="O3621" i="1"/>
  <c r="O2742" i="1"/>
  <c r="O4441" i="1"/>
  <c r="O8951" i="1"/>
  <c r="O641" i="1"/>
  <c r="O8952" i="1"/>
  <c r="O6989" i="1"/>
  <c r="O3622" i="1"/>
  <c r="O2743" i="1"/>
  <c r="O1908" i="1"/>
  <c r="O8566" i="1"/>
  <c r="O3623" i="1"/>
  <c r="O1069" i="1"/>
  <c r="O4851" i="1"/>
  <c r="O5713" i="1"/>
  <c r="O7382" i="1"/>
  <c r="O4024" i="1"/>
  <c r="O8567" i="1"/>
  <c r="O8186" i="1"/>
  <c r="O2744" i="1"/>
  <c r="O2343" i="1"/>
  <c r="O2344" i="1"/>
  <c r="O5280" i="1"/>
  <c r="O7383" i="1"/>
  <c r="O5714" i="1"/>
  <c r="O9788" i="1"/>
  <c r="O9789" i="1"/>
  <c r="O9790" i="1"/>
  <c r="O4442" i="1"/>
  <c r="O8187" i="1"/>
  <c r="O4025" i="1"/>
  <c r="O237" i="1"/>
  <c r="O1493" i="1"/>
  <c r="O6564" i="1"/>
  <c r="O1070" i="1"/>
  <c r="O8188" i="1"/>
  <c r="O4443" i="1"/>
  <c r="O8568" i="1"/>
  <c r="O4444" i="1"/>
  <c r="O2345" i="1"/>
  <c r="O8953" i="1"/>
  <c r="O7384" i="1"/>
  <c r="O4445" i="1"/>
  <c r="O1494" i="1"/>
  <c r="O8569" i="1"/>
  <c r="O6990" i="1"/>
  <c r="O5281" i="1"/>
  <c r="O2745" i="1"/>
  <c r="O4852" i="1"/>
  <c r="O1909" i="1"/>
  <c r="O5715" i="1"/>
  <c r="O2346" i="1"/>
  <c r="O2746" i="1"/>
  <c r="O9791" i="1"/>
  <c r="O6565" i="1"/>
  <c r="O3167" i="1"/>
  <c r="O4446" i="1"/>
  <c r="O642" i="1"/>
  <c r="O2747" i="1"/>
  <c r="O6134" i="1"/>
  <c r="O6991" i="1"/>
  <c r="O3624" i="1"/>
  <c r="O8570" i="1"/>
  <c r="O4853" i="1"/>
  <c r="O3625" i="1"/>
  <c r="O1910" i="1"/>
  <c r="O8954" i="1"/>
  <c r="O643" i="1"/>
  <c r="O7385" i="1"/>
  <c r="O8955" i="1"/>
  <c r="O3626" i="1"/>
  <c r="O8189" i="1"/>
  <c r="O3627" i="1"/>
  <c r="O8190" i="1"/>
  <c r="O7386" i="1"/>
  <c r="O1071" i="1"/>
  <c r="O8956" i="1"/>
  <c r="O238" i="1"/>
  <c r="O8571" i="1"/>
  <c r="O5282" i="1"/>
  <c r="O4854" i="1"/>
  <c r="O4855" i="1"/>
  <c r="O239" i="1"/>
  <c r="O6566" i="1"/>
  <c r="O4447" i="1"/>
  <c r="O2748" i="1"/>
  <c r="O1072" i="1"/>
  <c r="O1911" i="1"/>
  <c r="O6567" i="1"/>
  <c r="O8191" i="1"/>
  <c r="O5716" i="1"/>
  <c r="O7387" i="1"/>
  <c r="O4448" i="1"/>
  <c r="O7793" i="1"/>
  <c r="O6135" i="1"/>
  <c r="O6568" i="1"/>
  <c r="O3628" i="1"/>
  <c r="O7388" i="1"/>
  <c r="O2347" i="1"/>
  <c r="O1495" i="1"/>
  <c r="O9792" i="1"/>
  <c r="O4449" i="1"/>
  <c r="O4026" i="1"/>
  <c r="O8957" i="1"/>
  <c r="O3629" i="1"/>
  <c r="O6569" i="1"/>
  <c r="O2348" i="1"/>
  <c r="O3168" i="1"/>
  <c r="O5283" i="1"/>
  <c r="O4450" i="1"/>
  <c r="O8572" i="1"/>
  <c r="O3169" i="1"/>
  <c r="O6992" i="1"/>
  <c r="O5717" i="1"/>
  <c r="O5284" i="1"/>
  <c r="O7794" i="1"/>
  <c r="O8573" i="1"/>
  <c r="O1073" i="1"/>
  <c r="O3630" i="1"/>
  <c r="O5285" i="1"/>
  <c r="O2749" i="1"/>
  <c r="O4451" i="1"/>
  <c r="O8574" i="1"/>
  <c r="O4027" i="1"/>
  <c r="O2750" i="1"/>
  <c r="O6993" i="1"/>
  <c r="O5286" i="1"/>
  <c r="O9793" i="1"/>
  <c r="O9397" i="1"/>
  <c r="O7389" i="1"/>
  <c r="O8575" i="1"/>
  <c r="O5287" i="1"/>
  <c r="O8576" i="1"/>
  <c r="O3631" i="1"/>
  <c r="O9398" i="1"/>
  <c r="O3632" i="1"/>
  <c r="O2349" i="1"/>
  <c r="O8958" i="1"/>
  <c r="O4452" i="1"/>
  <c r="O6570" i="1"/>
  <c r="O1074" i="1"/>
  <c r="O8959" i="1"/>
  <c r="O9399" i="1"/>
  <c r="O4028" i="1"/>
  <c r="O1912" i="1"/>
  <c r="O644" i="1"/>
  <c r="O6994" i="1"/>
  <c r="O9794" i="1"/>
  <c r="O6995" i="1"/>
  <c r="O7795" i="1"/>
  <c r="O1075" i="1"/>
  <c r="O1913" i="1"/>
  <c r="O1914" i="1"/>
  <c r="O5288" i="1"/>
  <c r="O9400" i="1"/>
  <c r="O3633" i="1"/>
  <c r="O9401" i="1"/>
  <c r="O8960" i="1"/>
  <c r="O6571" i="1"/>
  <c r="O4029" i="1"/>
  <c r="O7796" i="1"/>
  <c r="O9402" i="1"/>
  <c r="O5289" i="1"/>
  <c r="O2350" i="1"/>
  <c r="O9795" i="1"/>
  <c r="O5290" i="1"/>
  <c r="O645" i="1"/>
  <c r="O1076" i="1"/>
  <c r="O1915" i="1"/>
  <c r="O4453" i="1"/>
  <c r="O3634" i="1"/>
  <c r="O9403" i="1"/>
  <c r="O4030" i="1"/>
  <c r="O1496" i="1"/>
  <c r="O1497" i="1"/>
  <c r="O240" i="1"/>
  <c r="O8961" i="1"/>
  <c r="O7797" i="1"/>
  <c r="O5291" i="1"/>
  <c r="O646" i="1"/>
  <c r="O241" i="1"/>
  <c r="O5718" i="1"/>
  <c r="O6996" i="1"/>
  <c r="O647" i="1"/>
  <c r="O7390" i="1"/>
  <c r="O5292" i="1"/>
  <c r="O4856" i="1"/>
  <c r="O7391" i="1"/>
  <c r="O648" i="1"/>
  <c r="O2751" i="1"/>
  <c r="O2752" i="1"/>
  <c r="O6572" i="1"/>
  <c r="O3635" i="1"/>
  <c r="O4031" i="1"/>
  <c r="O4857" i="1"/>
  <c r="O1077" i="1"/>
  <c r="O4858" i="1"/>
  <c r="O1916" i="1"/>
  <c r="O2351" i="1"/>
  <c r="O5719" i="1"/>
  <c r="O4859" i="1"/>
  <c r="O7798" i="1"/>
  <c r="O8192" i="1"/>
  <c r="O8577" i="1"/>
  <c r="O9796" i="1"/>
  <c r="O1498" i="1"/>
  <c r="O3636" i="1"/>
  <c r="O9404" i="1"/>
  <c r="O5720" i="1"/>
  <c r="O8193" i="1"/>
  <c r="O7799" i="1"/>
  <c r="O4032" i="1"/>
  <c r="O6136" i="1"/>
  <c r="O2352" i="1"/>
  <c r="O3170" i="1"/>
  <c r="O8194" i="1"/>
  <c r="O649" i="1"/>
  <c r="O2353" i="1"/>
  <c r="O242" i="1"/>
  <c r="O8578" i="1"/>
  <c r="O3637" i="1"/>
  <c r="O8195" i="1"/>
  <c r="O8962" i="1"/>
  <c r="O9405" i="1"/>
  <c r="O9797" i="1"/>
  <c r="O2753" i="1"/>
  <c r="O8196" i="1"/>
  <c r="O4860" i="1"/>
  <c r="O650" i="1"/>
  <c r="O7800" i="1"/>
  <c r="O8197" i="1"/>
  <c r="O2354" i="1"/>
  <c r="O4861" i="1"/>
  <c r="O5293" i="1"/>
  <c r="O6997" i="1"/>
  <c r="O1917" i="1"/>
  <c r="O8198" i="1"/>
  <c r="O6573" i="1"/>
  <c r="O7392" i="1"/>
  <c r="O9406" i="1"/>
  <c r="O3638" i="1"/>
  <c r="O4862" i="1"/>
  <c r="O3171" i="1"/>
  <c r="O6998" i="1"/>
  <c r="O4454" i="1"/>
  <c r="O6999" i="1"/>
  <c r="O5294" i="1"/>
  <c r="O1078" i="1"/>
  <c r="O243" i="1"/>
  <c r="O2754" i="1"/>
  <c r="O2755" i="1"/>
  <c r="O6137" i="1"/>
  <c r="O3639" i="1"/>
  <c r="O4033" i="1"/>
  <c r="O7000" i="1"/>
  <c r="O2355" i="1"/>
  <c r="O1499" i="1"/>
  <c r="O7393" i="1"/>
  <c r="O1500" i="1"/>
  <c r="O8963" i="1"/>
  <c r="O6138" i="1"/>
  <c r="O9798" i="1"/>
  <c r="O5295" i="1"/>
  <c r="O2356" i="1"/>
  <c r="O7801" i="1"/>
  <c r="O1918" i="1"/>
  <c r="O7394" i="1"/>
  <c r="O8579" i="1"/>
  <c r="O3640" i="1"/>
  <c r="O5296" i="1"/>
  <c r="O8964" i="1"/>
  <c r="O651" i="1"/>
  <c r="O3172" i="1"/>
  <c r="O2357" i="1"/>
  <c r="O8965" i="1"/>
  <c r="O8199" i="1"/>
  <c r="O9799" i="1"/>
  <c r="O7802" i="1"/>
  <c r="O1079" i="1"/>
  <c r="O7395" i="1"/>
  <c r="O2756" i="1"/>
  <c r="O7396" i="1"/>
  <c r="O9407" i="1"/>
  <c r="O9990" i="1"/>
  <c r="O6574" i="1"/>
  <c r="O1501" i="1"/>
  <c r="O4455" i="1"/>
  <c r="O4034" i="1"/>
  <c r="O1080" i="1"/>
  <c r="O2358" i="1"/>
  <c r="O7803" i="1"/>
  <c r="O9408" i="1"/>
  <c r="O5721" i="1"/>
  <c r="O1502" i="1"/>
  <c r="O1081" i="1"/>
  <c r="O1503" i="1"/>
  <c r="O2359" i="1"/>
  <c r="O2757" i="1"/>
  <c r="O8200" i="1"/>
  <c r="O1082" i="1"/>
  <c r="O2360" i="1"/>
  <c r="O4863" i="1"/>
  <c r="O8580" i="1"/>
  <c r="O7804" i="1"/>
  <c r="O3641" i="1"/>
  <c r="O3642" i="1"/>
  <c r="O5722" i="1"/>
  <c r="O9409" i="1"/>
  <c r="O7001" i="1"/>
  <c r="O8581" i="1"/>
  <c r="O1919" i="1"/>
  <c r="O6139" i="1"/>
  <c r="O244" i="1"/>
  <c r="O2758" i="1"/>
  <c r="O8201" i="1"/>
  <c r="O8582" i="1"/>
  <c r="O5723" i="1"/>
  <c r="O4864" i="1"/>
  <c r="O5724" i="1"/>
  <c r="O8966" i="1"/>
  <c r="O5725" i="1"/>
  <c r="O652" i="1"/>
  <c r="O5297" i="1"/>
  <c r="O5298" i="1"/>
  <c r="O9410" i="1"/>
  <c r="O7397" i="1"/>
  <c r="O7805" i="1"/>
  <c r="O8202" i="1"/>
  <c r="O4456" i="1"/>
  <c r="O9411" i="1"/>
  <c r="O4865" i="1"/>
  <c r="O4035" i="1"/>
  <c r="O5726" i="1"/>
  <c r="O7806" i="1"/>
  <c r="O8967" i="1"/>
  <c r="O7002" i="1"/>
  <c r="O8583" i="1"/>
  <c r="O8203" i="1"/>
  <c r="O653" i="1"/>
  <c r="O4036" i="1"/>
  <c r="O7398" i="1"/>
  <c r="O8584" i="1"/>
  <c r="O9991" i="1"/>
  <c r="O5727" i="1"/>
  <c r="O2759" i="1"/>
  <c r="O8585" i="1"/>
  <c r="O6575" i="1"/>
  <c r="O1504" i="1"/>
  <c r="O8968" i="1"/>
  <c r="O4457" i="1"/>
  <c r="O3643" i="1"/>
  <c r="O3644" i="1"/>
  <c r="O6576" i="1"/>
  <c r="O3645" i="1"/>
  <c r="O9412" i="1"/>
  <c r="O5299" i="1"/>
  <c r="O4037" i="1"/>
  <c r="O2361" i="1"/>
  <c r="O6140" i="1"/>
  <c r="O654" i="1"/>
  <c r="O9992" i="1"/>
  <c r="O655" i="1"/>
  <c r="O2362" i="1"/>
  <c r="O5728" i="1"/>
  <c r="O2760" i="1"/>
  <c r="O4866" i="1"/>
  <c r="O5729" i="1"/>
  <c r="O6141" i="1"/>
  <c r="O1083" i="1"/>
  <c r="O7807" i="1"/>
  <c r="O8586" i="1"/>
  <c r="O2761" i="1"/>
  <c r="O5730" i="1"/>
  <c r="O1920" i="1"/>
  <c r="O2363" i="1"/>
  <c r="O2762" i="1"/>
  <c r="O8587" i="1"/>
  <c r="O8588" i="1"/>
  <c r="O9413" i="1"/>
  <c r="O9993" i="1"/>
  <c r="O5731" i="1"/>
  <c r="O2364" i="1"/>
  <c r="O7399" i="1"/>
  <c r="O9800" i="1"/>
  <c r="O4458" i="1"/>
  <c r="O6577" i="1"/>
  <c r="O1084" i="1"/>
  <c r="O1085" i="1"/>
  <c r="O6578" i="1"/>
  <c r="O7400" i="1"/>
  <c r="O2365" i="1"/>
  <c r="O5732" i="1"/>
  <c r="O6579" i="1"/>
  <c r="O7401" i="1"/>
  <c r="O2763" i="1"/>
  <c r="O4459" i="1"/>
  <c r="O6580" i="1"/>
  <c r="O4867" i="1"/>
  <c r="O9801" i="1"/>
  <c r="O5300" i="1"/>
  <c r="O9802" i="1"/>
  <c r="O3173" i="1"/>
  <c r="O1086" i="1"/>
  <c r="O7402" i="1"/>
  <c r="O7403" i="1"/>
  <c r="O1921" i="1"/>
  <c r="O1087" i="1"/>
  <c r="O1922" i="1"/>
  <c r="O3174" i="1"/>
  <c r="O4460" i="1"/>
  <c r="O1505" i="1"/>
  <c r="O1506" i="1"/>
  <c r="O2764" i="1"/>
  <c r="O6142" i="1"/>
  <c r="O7808" i="1"/>
  <c r="O7003" i="1"/>
  <c r="O4038" i="1"/>
  <c r="O2765" i="1"/>
  <c r="O9414" i="1"/>
  <c r="O656" i="1"/>
  <c r="O3175" i="1"/>
  <c r="O7404" i="1"/>
  <c r="O1088" i="1"/>
  <c r="O2766" i="1"/>
  <c r="O7405" i="1"/>
  <c r="O4461" i="1"/>
  <c r="O5301" i="1"/>
  <c r="O8589" i="1"/>
  <c r="O7406" i="1"/>
  <c r="O4868" i="1"/>
  <c r="O5733" i="1"/>
  <c r="O245" i="1"/>
  <c r="O4462" i="1"/>
  <c r="O7004" i="1"/>
  <c r="O2767" i="1"/>
  <c r="O5302" i="1"/>
  <c r="O1923" i="1"/>
  <c r="O2366" i="1"/>
  <c r="O6581" i="1"/>
  <c r="O657" i="1"/>
  <c r="O8969" i="1"/>
  <c r="O4039" i="1"/>
  <c r="O6143" i="1"/>
  <c r="O3176" i="1"/>
  <c r="O1924" i="1"/>
  <c r="O4869" i="1"/>
  <c r="O5303" i="1"/>
  <c r="O1925" i="1"/>
  <c r="O6144" i="1"/>
  <c r="O6582" i="1"/>
  <c r="O246" i="1"/>
  <c r="O247" i="1"/>
  <c r="O2367" i="1"/>
  <c r="O248" i="1"/>
  <c r="O1926" i="1"/>
  <c r="O7407" i="1"/>
  <c r="O6583" i="1"/>
  <c r="O1507" i="1"/>
  <c r="O3646" i="1"/>
  <c r="O8590" i="1"/>
  <c r="O249" i="1"/>
  <c r="O8204" i="1"/>
  <c r="O9803" i="1"/>
  <c r="O1927" i="1"/>
  <c r="O1089" i="1"/>
  <c r="O6145" i="1"/>
  <c r="O2368" i="1"/>
  <c r="O250" i="1"/>
  <c r="O7408" i="1"/>
  <c r="O2768" i="1"/>
  <c r="O4870" i="1"/>
  <c r="O6146" i="1"/>
  <c r="O7409" i="1"/>
  <c r="O5734" i="1"/>
  <c r="O4463" i="1"/>
  <c r="O6584" i="1"/>
  <c r="O8591" i="1"/>
  <c r="O1508" i="1"/>
  <c r="O9415" i="1"/>
  <c r="O6585" i="1"/>
  <c r="O2369" i="1"/>
  <c r="O5304" i="1"/>
  <c r="O8592" i="1"/>
  <c r="O9804" i="1"/>
  <c r="O1928" i="1"/>
  <c r="O251" i="1"/>
  <c r="O4464" i="1"/>
  <c r="O6147" i="1"/>
  <c r="O252" i="1"/>
  <c r="O6586" i="1"/>
  <c r="O2769" i="1"/>
  <c r="O9805" i="1"/>
  <c r="O9806" i="1"/>
  <c r="O1090" i="1"/>
  <c r="O253" i="1"/>
  <c r="O6148" i="1"/>
  <c r="O1509" i="1"/>
  <c r="O2770" i="1"/>
  <c r="O6587" i="1"/>
  <c r="O4040" i="1"/>
  <c r="O254" i="1"/>
  <c r="O1091" i="1"/>
  <c r="O6588" i="1"/>
  <c r="O7809" i="1"/>
  <c r="O3647" i="1"/>
  <c r="O658" i="1"/>
  <c r="O5305" i="1"/>
  <c r="O9416" i="1"/>
  <c r="O9417" i="1"/>
  <c r="O4041" i="1"/>
  <c r="O3177" i="1"/>
  <c r="O4871" i="1"/>
  <c r="O9807" i="1"/>
  <c r="O6149" i="1"/>
  <c r="O7005" i="1"/>
  <c r="O1929" i="1"/>
  <c r="O9994" i="1"/>
  <c r="O7810" i="1"/>
  <c r="O255" i="1"/>
  <c r="O6150" i="1"/>
  <c r="O8970" i="1"/>
  <c r="O4872" i="1"/>
  <c r="O1930" i="1"/>
  <c r="O7006" i="1"/>
  <c r="O3648" i="1"/>
  <c r="O2370" i="1"/>
  <c r="O9995" i="1"/>
  <c r="O8593" i="1"/>
  <c r="O2371" i="1"/>
  <c r="O8594" i="1"/>
  <c r="O8595" i="1"/>
  <c r="O7410" i="1"/>
  <c r="O9418" i="1"/>
  <c r="O7411" i="1"/>
  <c r="O256" i="1"/>
  <c r="O4465" i="1"/>
  <c r="O7007" i="1"/>
  <c r="O6589" i="1"/>
  <c r="O9996" i="1"/>
  <c r="O9808" i="1"/>
  <c r="O1510" i="1"/>
  <c r="O3649" i="1"/>
  <c r="O7412" i="1"/>
  <c r="O8205" i="1"/>
  <c r="O3650" i="1"/>
  <c r="O1511" i="1"/>
  <c r="O5306" i="1"/>
  <c r="O8971" i="1"/>
  <c r="O3178" i="1"/>
  <c r="O7413" i="1"/>
  <c r="O6151" i="1"/>
  <c r="O8596" i="1"/>
  <c r="O1512" i="1"/>
  <c r="O6152" i="1"/>
  <c r="O2372" i="1"/>
  <c r="O9419" i="1"/>
  <c r="O9420" i="1"/>
  <c r="O1513" i="1"/>
  <c r="O7414" i="1"/>
  <c r="O9809" i="1"/>
  <c r="O659" i="1"/>
  <c r="O3179" i="1"/>
  <c r="O1092" i="1"/>
  <c r="O3180" i="1"/>
  <c r="O9810" i="1"/>
  <c r="O4466" i="1"/>
  <c r="O3651" i="1"/>
  <c r="O8597" i="1"/>
  <c r="O6153" i="1"/>
  <c r="O1093" i="1"/>
  <c r="O1094" i="1"/>
  <c r="O1095" i="1"/>
  <c r="O6154" i="1"/>
  <c r="O9811" i="1"/>
  <c r="O8598" i="1"/>
  <c r="O9812" i="1"/>
  <c r="O5307" i="1"/>
  <c r="O3181" i="1"/>
  <c r="O6590" i="1"/>
  <c r="O6155" i="1"/>
  <c r="O660" i="1"/>
  <c r="O2373" i="1"/>
  <c r="O4042" i="1"/>
  <c r="O257" i="1"/>
  <c r="O2771" i="1"/>
  <c r="O7008" i="1"/>
  <c r="O7009" i="1"/>
  <c r="O2772" i="1"/>
  <c r="O4043" i="1"/>
  <c r="O2773" i="1"/>
  <c r="O2774" i="1"/>
  <c r="O7415" i="1"/>
  <c r="O9813" i="1"/>
  <c r="O6591" i="1"/>
  <c r="O258" i="1"/>
  <c r="O9421" i="1"/>
  <c r="O2374" i="1"/>
  <c r="O6592" i="1"/>
  <c r="O661" i="1"/>
  <c r="O9814" i="1"/>
  <c r="O5308" i="1"/>
  <c r="O9422" i="1"/>
  <c r="O1931" i="1"/>
  <c r="O662" i="1"/>
  <c r="O5735" i="1"/>
  <c r="O8206" i="1"/>
  <c r="O1096" i="1"/>
  <c r="O7010" i="1"/>
  <c r="O7416" i="1"/>
  <c r="O4467" i="1"/>
  <c r="O9815" i="1"/>
  <c r="O6593" i="1"/>
  <c r="O663" i="1"/>
  <c r="O7811" i="1"/>
  <c r="O9816" i="1"/>
  <c r="O5309" i="1"/>
  <c r="O8972" i="1"/>
  <c r="O6156" i="1"/>
  <c r="O259" i="1"/>
  <c r="O8599" i="1"/>
  <c r="O7812" i="1"/>
  <c r="O1514" i="1"/>
  <c r="O4873" i="1"/>
  <c r="O7417" i="1"/>
  <c r="O4044" i="1"/>
  <c r="O664" i="1"/>
  <c r="O4874" i="1"/>
  <c r="O6594" i="1"/>
  <c r="O1097" i="1"/>
  <c r="O4468" i="1"/>
  <c r="O6595" i="1"/>
  <c r="O4875" i="1"/>
  <c r="O7418" i="1"/>
  <c r="O8600" i="1"/>
  <c r="O4469" i="1"/>
  <c r="O3652" i="1"/>
  <c r="O4470" i="1"/>
  <c r="O9817" i="1"/>
  <c r="O5736" i="1"/>
  <c r="O5310" i="1"/>
  <c r="O5737" i="1"/>
  <c r="O9818" i="1"/>
  <c r="O9819" i="1"/>
  <c r="O6596" i="1"/>
  <c r="O3182" i="1"/>
  <c r="O3183" i="1"/>
  <c r="O6597" i="1"/>
  <c r="O1098" i="1"/>
  <c r="O1515" i="1"/>
  <c r="O5311" i="1"/>
  <c r="O6598" i="1"/>
  <c r="O3653" i="1"/>
  <c r="O5312" i="1"/>
  <c r="O1932" i="1"/>
  <c r="O3184" i="1"/>
  <c r="O5738" i="1"/>
  <c r="O5313" i="1"/>
  <c r="O9820" i="1"/>
  <c r="O8207" i="1"/>
  <c r="O3185" i="1"/>
  <c r="O1516" i="1"/>
  <c r="O9821" i="1"/>
  <c r="O8973" i="1"/>
  <c r="O1517" i="1"/>
  <c r="O4045" i="1"/>
  <c r="O7419" i="1"/>
  <c r="O8208" i="1"/>
  <c r="O1518" i="1"/>
  <c r="O4876" i="1"/>
  <c r="O5739" i="1"/>
  <c r="O3654" i="1"/>
  <c r="O5314" i="1"/>
  <c r="O6599" i="1"/>
  <c r="O8974" i="1"/>
  <c r="O1519" i="1"/>
  <c r="O1520" i="1"/>
  <c r="O5315" i="1"/>
  <c r="O8601" i="1"/>
  <c r="O7420" i="1"/>
  <c r="O5740" i="1"/>
  <c r="O1521" i="1"/>
  <c r="O1933" i="1"/>
  <c r="O7421" i="1"/>
  <c r="O8209" i="1"/>
  <c r="O8210" i="1"/>
  <c r="O4877" i="1"/>
  <c r="O8975" i="1"/>
  <c r="O7422" i="1"/>
  <c r="O9423" i="1"/>
  <c r="O3655" i="1"/>
  <c r="O4046" i="1"/>
  <c r="O8602" i="1"/>
  <c r="O7011" i="1"/>
  <c r="O6157" i="1"/>
  <c r="O4047" i="1"/>
  <c r="O5741" i="1"/>
  <c r="O9424" i="1"/>
  <c r="O1934" i="1"/>
  <c r="O7012" i="1"/>
  <c r="O6158" i="1"/>
  <c r="O2775" i="1"/>
  <c r="O7423" i="1"/>
  <c r="O4878" i="1"/>
  <c r="O9822" i="1"/>
  <c r="O6600" i="1"/>
  <c r="O260" i="1"/>
  <c r="O5742" i="1"/>
  <c r="O1935" i="1"/>
  <c r="O3656" i="1"/>
  <c r="O4879" i="1"/>
  <c r="O1936" i="1"/>
  <c r="O9823" i="1"/>
  <c r="O4880" i="1"/>
  <c r="O1099" i="1"/>
  <c r="O5316" i="1"/>
  <c r="O6601" i="1"/>
  <c r="O261" i="1"/>
  <c r="O1100" i="1"/>
  <c r="O2776" i="1"/>
  <c r="O1101" i="1"/>
  <c r="O4471" i="1"/>
  <c r="O6159" i="1"/>
  <c r="O1102" i="1"/>
  <c r="O3186" i="1"/>
  <c r="O4881" i="1"/>
  <c r="O4048" i="1"/>
  <c r="O6160" i="1"/>
  <c r="O5317" i="1"/>
  <c r="O262" i="1"/>
  <c r="O3187" i="1"/>
  <c r="O3188" i="1"/>
  <c r="O4472" i="1"/>
  <c r="O8603" i="1"/>
  <c r="O6602" i="1"/>
  <c r="O6603" i="1"/>
  <c r="O4882" i="1"/>
  <c r="O3189" i="1"/>
  <c r="O1522" i="1"/>
  <c r="O8604" i="1"/>
  <c r="O7424" i="1"/>
  <c r="O9425" i="1"/>
  <c r="O7425" i="1"/>
  <c r="O8605" i="1"/>
  <c r="O4473" i="1"/>
  <c r="O6604" i="1"/>
  <c r="O7013" i="1"/>
  <c r="O7426" i="1"/>
  <c r="O9426" i="1"/>
  <c r="O2375" i="1"/>
  <c r="O2376" i="1"/>
  <c r="O9427" i="1"/>
  <c r="O8211" i="1"/>
  <c r="O665" i="1"/>
  <c r="O7427" i="1"/>
  <c r="O3190" i="1"/>
  <c r="O2377" i="1"/>
  <c r="O5743" i="1"/>
  <c r="O666" i="1"/>
  <c r="O3657" i="1"/>
  <c r="O7428" i="1"/>
  <c r="O4883" i="1"/>
  <c r="O5744" i="1"/>
  <c r="O5318" i="1"/>
  <c r="O667" i="1"/>
  <c r="O4474" i="1"/>
  <c r="O2777" i="1"/>
  <c r="O668" i="1"/>
  <c r="O9997" i="1"/>
  <c r="O4884" i="1"/>
  <c r="O2378" i="1"/>
  <c r="O3658" i="1"/>
  <c r="O7813" i="1"/>
  <c r="O1103" i="1"/>
  <c r="O5319" i="1"/>
  <c r="O4885" i="1"/>
  <c r="O8976" i="1"/>
  <c r="O669" i="1"/>
  <c r="O1523" i="1"/>
  <c r="O4049" i="1"/>
  <c r="O4050" i="1"/>
  <c r="O4475" i="1"/>
  <c r="O4476" i="1"/>
  <c r="O3191" i="1"/>
  <c r="O2379" i="1"/>
  <c r="O2380" i="1"/>
  <c r="O670" i="1"/>
  <c r="O2381" i="1"/>
  <c r="O8606" i="1"/>
  <c r="O1937" i="1"/>
  <c r="O5320" i="1"/>
  <c r="O2382" i="1"/>
  <c r="O1938" i="1"/>
  <c r="O2778" i="1"/>
  <c r="O4886" i="1"/>
  <c r="O263" i="1"/>
  <c r="O8212" i="1"/>
  <c r="O7814" i="1"/>
  <c r="O1939" i="1"/>
  <c r="O3659" i="1"/>
  <c r="O5321" i="1"/>
  <c r="O9824" i="1"/>
  <c r="O1940" i="1"/>
  <c r="O8213" i="1"/>
  <c r="O4887" i="1"/>
  <c r="O264" i="1"/>
  <c r="O4888" i="1"/>
  <c r="O9998" i="1"/>
  <c r="O5745" i="1"/>
  <c r="O4889" i="1"/>
  <c r="O3660" i="1"/>
  <c r="O4051" i="1"/>
  <c r="O1941" i="1"/>
  <c r="O8607" i="1"/>
  <c r="O265" i="1"/>
  <c r="O4890" i="1"/>
  <c r="O5322" i="1"/>
  <c r="O1942" i="1"/>
  <c r="O5323" i="1"/>
  <c r="O9825" i="1"/>
  <c r="O8214" i="1"/>
  <c r="O1943" i="1"/>
  <c r="O8608" i="1"/>
  <c r="O1104" i="1"/>
  <c r="O6605" i="1"/>
  <c r="O2779" i="1"/>
  <c r="O5324" i="1"/>
  <c r="O1944" i="1"/>
  <c r="O9428" i="1"/>
  <c r="O6161" i="1"/>
  <c r="O4052" i="1"/>
  <c r="O2780" i="1"/>
  <c r="O6162" i="1"/>
  <c r="O3661" i="1"/>
  <c r="O8609" i="1"/>
  <c r="O9429" i="1"/>
  <c r="O8610" i="1"/>
  <c r="O2781" i="1"/>
  <c r="O8215" i="1"/>
  <c r="O6163" i="1"/>
  <c r="O5746" i="1"/>
  <c r="O2782" i="1"/>
  <c r="O1105" i="1"/>
  <c r="O5747" i="1"/>
  <c r="O7815" i="1"/>
  <c r="O2783" i="1"/>
  <c r="O7429" i="1"/>
  <c r="O2383" i="1"/>
  <c r="O8216" i="1"/>
  <c r="O8217" i="1"/>
  <c r="O3662" i="1"/>
  <c r="O7430" i="1"/>
  <c r="O1945" i="1"/>
  <c r="O1524" i="1"/>
  <c r="O8611" i="1"/>
  <c r="O8977" i="1"/>
  <c r="O1106" i="1"/>
  <c r="O8218" i="1"/>
  <c r="O2784" i="1"/>
  <c r="O7014" i="1"/>
  <c r="O7816" i="1"/>
  <c r="O5748" i="1"/>
  <c r="O2384" i="1"/>
  <c r="O6606" i="1"/>
  <c r="O6164" i="1"/>
  <c r="O3192" i="1"/>
  <c r="O8612" i="1"/>
  <c r="O9826" i="1"/>
  <c r="O3663" i="1"/>
  <c r="O266" i="1"/>
  <c r="O7015" i="1"/>
  <c r="O9827" i="1"/>
  <c r="O4477" i="1"/>
  <c r="O5749" i="1"/>
  <c r="O2785" i="1"/>
  <c r="O4891" i="1"/>
  <c r="O2385" i="1"/>
  <c r="O5325" i="1"/>
  <c r="O4053" i="1"/>
  <c r="O4054" i="1"/>
  <c r="O2786" i="1"/>
  <c r="O3193" i="1"/>
  <c r="O5326" i="1"/>
  <c r="O9828" i="1"/>
  <c r="O267" i="1"/>
  <c r="O9829" i="1"/>
  <c r="O8978" i="1"/>
  <c r="O4478" i="1"/>
  <c r="O4479" i="1"/>
  <c r="O4480" i="1"/>
  <c r="O3664" i="1"/>
  <c r="O268" i="1"/>
  <c r="O1107" i="1"/>
  <c r="O6607" i="1"/>
  <c r="O1108" i="1"/>
  <c r="O9430" i="1"/>
  <c r="O269" i="1"/>
  <c r="O3194" i="1"/>
  <c r="O3195" i="1"/>
  <c r="O7016" i="1"/>
  <c r="O2386" i="1"/>
  <c r="O671" i="1"/>
  <c r="O3196" i="1"/>
  <c r="O9830" i="1"/>
  <c r="O2387" i="1"/>
  <c r="O9831" i="1"/>
  <c r="O9832" i="1"/>
  <c r="O5750" i="1"/>
  <c r="O6608" i="1"/>
  <c r="O2388" i="1"/>
  <c r="O1525" i="1"/>
  <c r="O8219" i="1"/>
  <c r="O672" i="1"/>
  <c r="O7431" i="1"/>
  <c r="O7432" i="1"/>
  <c r="O8613" i="1"/>
  <c r="O8979" i="1"/>
  <c r="O3197" i="1"/>
  <c r="O673" i="1"/>
  <c r="O8220" i="1"/>
  <c r="O8980" i="1"/>
  <c r="O2389" i="1"/>
  <c r="O2390" i="1"/>
  <c r="O5751" i="1"/>
  <c r="O9833" i="1"/>
  <c r="O8614" i="1"/>
  <c r="O1946" i="1"/>
  <c r="O7433" i="1"/>
  <c r="O5327" i="1"/>
  <c r="O1947" i="1"/>
  <c r="O4481" i="1"/>
  <c r="O3665" i="1"/>
  <c r="O1109" i="1"/>
  <c r="O4892" i="1"/>
  <c r="O8615" i="1"/>
  <c r="O7017" i="1"/>
  <c r="O3198" i="1"/>
  <c r="O8616" i="1"/>
  <c r="O3666" i="1"/>
  <c r="O8981" i="1"/>
  <c r="O270" i="1"/>
  <c r="O3667" i="1"/>
  <c r="O5328" i="1"/>
  <c r="O2787" i="1"/>
  <c r="O2788" i="1"/>
  <c r="O8617" i="1"/>
  <c r="O6609" i="1"/>
  <c r="O6165" i="1"/>
  <c r="O7018" i="1"/>
  <c r="O7434" i="1"/>
  <c r="O7019" i="1"/>
  <c r="O9834" i="1"/>
  <c r="O2789" i="1"/>
  <c r="O1948" i="1"/>
  <c r="O7817" i="1"/>
  <c r="O5752" i="1"/>
  <c r="O1110" i="1"/>
  <c r="O4482" i="1"/>
  <c r="O8618" i="1"/>
  <c r="O2391" i="1"/>
  <c r="O8619" i="1"/>
  <c r="O8221" i="1"/>
  <c r="O9999" i="1"/>
  <c r="O6166" i="1"/>
  <c r="O8982" i="1"/>
  <c r="O7818" i="1"/>
  <c r="O3668" i="1"/>
  <c r="O8620" i="1"/>
  <c r="O1949" i="1"/>
  <c r="O6167" i="1"/>
  <c r="O3669" i="1"/>
  <c r="O4483" i="1"/>
  <c r="O4893" i="1"/>
  <c r="O2790" i="1"/>
  <c r="O1111" i="1"/>
  <c r="O7435" i="1"/>
  <c r="O3670" i="1"/>
  <c r="O2791" i="1"/>
  <c r="O3199" i="1"/>
  <c r="O3671" i="1"/>
  <c r="O7819" i="1"/>
  <c r="O4055" i="1"/>
  <c r="O9835" i="1"/>
  <c r="O9431" i="1"/>
  <c r="O3200" i="1"/>
  <c r="O2792" i="1"/>
  <c r="O6168" i="1"/>
  <c r="O9836" i="1"/>
  <c r="O674" i="1"/>
  <c r="O5753" i="1"/>
  <c r="O9432" i="1"/>
  <c r="O2793" i="1"/>
  <c r="O2794" i="1"/>
  <c r="O1950" i="1"/>
  <c r="O8222" i="1"/>
  <c r="O6610" i="1"/>
  <c r="O2795" i="1"/>
  <c r="O5754" i="1"/>
  <c r="O8621" i="1"/>
  <c r="O4484" i="1"/>
  <c r="O8223" i="1"/>
  <c r="O2796" i="1"/>
  <c r="O2797" i="1"/>
  <c r="O2798" i="1"/>
  <c r="O5755" i="1"/>
  <c r="O7020" i="1"/>
  <c r="O8224" i="1"/>
  <c r="O675" i="1"/>
  <c r="O7021" i="1"/>
  <c r="O9433" i="1"/>
  <c r="O5329" i="1"/>
  <c r="O4485" i="1"/>
  <c r="O2392" i="1"/>
  <c r="O5330" i="1"/>
  <c r="O6169" i="1"/>
  <c r="O9434" i="1"/>
  <c r="O4486" i="1"/>
  <c r="O9435" i="1"/>
  <c r="O7436" i="1"/>
  <c r="O8622" i="1"/>
  <c r="O2799" i="1"/>
  <c r="O1112" i="1"/>
  <c r="O4894" i="1"/>
  <c r="O10000" i="1"/>
  <c r="O8623" i="1"/>
  <c r="O2800" i="1"/>
  <c r="O7437" i="1"/>
  <c r="O5331" i="1"/>
  <c r="O7438" i="1"/>
  <c r="O4056" i="1"/>
  <c r="O2393" i="1"/>
  <c r="O7439" i="1"/>
  <c r="O2801" i="1"/>
  <c r="O6170" i="1"/>
  <c r="O2394" i="1"/>
  <c r="O2802" i="1"/>
  <c r="O1526" i="1"/>
  <c r="O4895" i="1"/>
  <c r="O2395" i="1"/>
  <c r="O4057" i="1"/>
  <c r="O271" i="1"/>
  <c r="O1113" i="1"/>
  <c r="O1527" i="1"/>
  <c r="O1528" i="1"/>
  <c r="O5756" i="1"/>
  <c r="O2396" i="1"/>
  <c r="O7440" i="1"/>
  <c r="O4487" i="1"/>
  <c r="O7441" i="1"/>
  <c r="O8983" i="1"/>
  <c r="O1114" i="1"/>
  <c r="O7022" i="1"/>
  <c r="O2397" i="1"/>
  <c r="O7023" i="1"/>
  <c r="O8624" i="1"/>
  <c r="O2803" i="1"/>
  <c r="O676" i="1"/>
  <c r="O2398" i="1"/>
  <c r="O7820" i="1"/>
  <c r="O9837" i="1"/>
  <c r="O4896" i="1"/>
  <c r="O9436" i="1"/>
  <c r="O7821" i="1"/>
  <c r="O9437" i="1"/>
  <c r="O6171" i="1"/>
  <c r="O3201" i="1"/>
  <c r="O8225" i="1"/>
  <c r="O4058" i="1"/>
  <c r="O7442" i="1"/>
  <c r="O6172" i="1"/>
  <c r="O2399" i="1"/>
  <c r="O3672" i="1"/>
  <c r="O1951" i="1"/>
  <c r="O8625" i="1"/>
  <c r="O272" i="1"/>
  <c r="O6611" i="1"/>
  <c r="O677" i="1"/>
  <c r="O6612" i="1"/>
  <c r="O5757" i="1"/>
  <c r="O8984" i="1"/>
  <c r="O8626" i="1"/>
  <c r="O7024" i="1"/>
  <c r="O5332" i="1"/>
  <c r="O7025" i="1"/>
  <c r="O1952" i="1"/>
  <c r="O3673" i="1"/>
  <c r="O10001" i="1"/>
  <c r="O1529" i="1"/>
  <c r="O4059" i="1"/>
  <c r="O8985" i="1"/>
  <c r="O3202" i="1"/>
  <c r="O3674" i="1"/>
  <c r="O3203" i="1"/>
  <c r="O3204" i="1"/>
  <c r="O678" i="1"/>
  <c r="O6613" i="1"/>
  <c r="O8986" i="1"/>
  <c r="O4060" i="1"/>
  <c r="O8226" i="1"/>
  <c r="O4061" i="1"/>
  <c r="O5758" i="1"/>
  <c r="O7822" i="1"/>
  <c r="O4897" i="1"/>
  <c r="O8627" i="1"/>
  <c r="O8227" i="1"/>
  <c r="O8987" i="1"/>
  <c r="O7443" i="1"/>
  <c r="O1115" i="1"/>
  <c r="O2804" i="1"/>
  <c r="O9438" i="1"/>
  <c r="O2805" i="1"/>
  <c r="O1116" i="1"/>
  <c r="O3675" i="1"/>
  <c r="O4062" i="1"/>
  <c r="O7823" i="1"/>
  <c r="O6614" i="1"/>
  <c r="O3205" i="1"/>
  <c r="O1530" i="1"/>
  <c r="O9439" i="1"/>
  <c r="O2806" i="1"/>
  <c r="O6173" i="1"/>
  <c r="O1531" i="1"/>
  <c r="O1953" i="1"/>
  <c r="O5333" i="1"/>
  <c r="O4063" i="1"/>
  <c r="O3676" i="1"/>
  <c r="O9838" i="1"/>
  <c r="O1117" i="1"/>
  <c r="O7824" i="1"/>
  <c r="O8988" i="1"/>
  <c r="O7444" i="1"/>
  <c r="O4064" i="1"/>
  <c r="O9440" i="1"/>
  <c r="O273" i="1"/>
  <c r="O4065" i="1"/>
  <c r="O9839" i="1"/>
  <c r="O2400" i="1"/>
  <c r="O274" i="1"/>
  <c r="O3206" i="1"/>
  <c r="O7445" i="1"/>
  <c r="O3677" i="1"/>
  <c r="O1954" i="1"/>
  <c r="O3678" i="1"/>
  <c r="O7825" i="1"/>
  <c r="O1532" i="1"/>
  <c r="O4066" i="1"/>
  <c r="O3679" i="1"/>
  <c r="O8989" i="1"/>
  <c r="O275" i="1"/>
  <c r="O6174" i="1"/>
  <c r="O276" i="1"/>
  <c r="O8628" i="1"/>
  <c r="O1533" i="1"/>
  <c r="O7826" i="1"/>
  <c r="O4488" i="1"/>
  <c r="O3680" i="1"/>
  <c r="O8990" i="1"/>
  <c r="O6175" i="1"/>
  <c r="O7827" i="1"/>
  <c r="O1118" i="1"/>
  <c r="O6615" i="1"/>
  <c r="O1955" i="1"/>
  <c r="O3681" i="1"/>
  <c r="O7026" i="1"/>
  <c r="O8991" i="1"/>
  <c r="O8992" i="1"/>
  <c r="O4489" i="1"/>
  <c r="O1956" i="1"/>
  <c r="O679" i="1"/>
  <c r="O1119" i="1"/>
  <c r="O3682" i="1"/>
  <c r="O9441" i="1"/>
  <c r="O7446" i="1"/>
  <c r="O9840" i="1"/>
  <c r="O3207" i="1"/>
  <c r="O2807" i="1"/>
  <c r="O4067" i="1"/>
  <c r="O5759" i="1"/>
  <c r="O8629" i="1"/>
  <c r="O6176" i="1"/>
  <c r="O1957" i="1"/>
  <c r="O2808" i="1"/>
  <c r="O2401" i="1"/>
  <c r="O1120" i="1"/>
  <c r="O1121" i="1"/>
  <c r="O6177" i="1"/>
  <c r="O6616" i="1"/>
  <c r="O8630" i="1"/>
  <c r="O1534" i="1"/>
  <c r="O4068" i="1"/>
  <c r="O3683" i="1"/>
  <c r="O7027" i="1"/>
  <c r="O2809" i="1"/>
  <c r="O2402" i="1"/>
  <c r="O1122" i="1"/>
  <c r="O680" i="1"/>
  <c r="O1958" i="1"/>
  <c r="O8993" i="1"/>
  <c r="O4898" i="1"/>
  <c r="O8228" i="1"/>
  <c r="O1123" i="1"/>
  <c r="O2403" i="1"/>
  <c r="O9841" i="1"/>
  <c r="O8229" i="1"/>
  <c r="O8994" i="1"/>
  <c r="O8995" i="1"/>
  <c r="O681" i="1"/>
  <c r="O1124" i="1"/>
  <c r="O2810" i="1"/>
  <c r="O4899" i="1"/>
  <c r="O277" i="1"/>
  <c r="O1125" i="1"/>
  <c r="O278" i="1"/>
  <c r="O7028" i="1"/>
  <c r="O2811" i="1"/>
  <c r="O5760" i="1"/>
  <c r="O682" i="1"/>
  <c r="O9842" i="1"/>
  <c r="O6617" i="1"/>
  <c r="O9843" i="1"/>
  <c r="O279" i="1"/>
  <c r="M2404" i="1"/>
  <c r="M280" i="1"/>
  <c r="M2812" i="1"/>
  <c r="M7029" i="1"/>
  <c r="M7030" i="1"/>
  <c r="M8631" i="1"/>
  <c r="M3684" i="1"/>
  <c r="M2" i="1"/>
  <c r="M2813" i="1"/>
  <c r="M1959" i="1"/>
  <c r="M9442" i="1"/>
  <c r="M281" i="1"/>
  <c r="M5334" i="1"/>
  <c r="M8230" i="1"/>
  <c r="M2814" i="1"/>
  <c r="M3" i="1"/>
  <c r="M5761" i="1"/>
  <c r="M1535" i="1"/>
  <c r="M4" i="1"/>
  <c r="M1126" i="1"/>
  <c r="M9443" i="1"/>
  <c r="M683" i="1"/>
  <c r="M282" i="1"/>
  <c r="M1960" i="1"/>
  <c r="M6618" i="1"/>
  <c r="M4069" i="1"/>
  <c r="M1536" i="1"/>
  <c r="M684" i="1"/>
  <c r="M6178" i="1"/>
  <c r="M4490" i="1"/>
  <c r="M1537" i="1"/>
  <c r="M8231" i="1"/>
  <c r="M5762" i="1"/>
  <c r="M1961" i="1"/>
  <c r="M5" i="1"/>
  <c r="M685" i="1"/>
  <c r="M6" i="1"/>
  <c r="M1538" i="1"/>
  <c r="M686" i="1"/>
  <c r="M1962" i="1"/>
  <c r="M3685" i="1"/>
  <c r="M1127" i="1"/>
  <c r="M5763" i="1"/>
  <c r="M7447" i="1"/>
  <c r="M1963" i="1"/>
  <c r="M283" i="1"/>
  <c r="M7828" i="1"/>
  <c r="M7448" i="1"/>
  <c r="M7829" i="1"/>
  <c r="M8996" i="1"/>
  <c r="M8632" i="1"/>
  <c r="M3208" i="1"/>
  <c r="M5764" i="1"/>
  <c r="M1964" i="1"/>
  <c r="M7" i="1"/>
  <c r="M7830" i="1"/>
  <c r="M8" i="1"/>
  <c r="M1128" i="1"/>
  <c r="M9444" i="1"/>
  <c r="M6619" i="1"/>
  <c r="M4070" i="1"/>
  <c r="M9844" i="1"/>
  <c r="M3209" i="1"/>
  <c r="M8997" i="1"/>
  <c r="M1129" i="1"/>
  <c r="M9845" i="1"/>
  <c r="M9846" i="1"/>
  <c r="M5335" i="1"/>
  <c r="M4491" i="1"/>
  <c r="M2405" i="1"/>
  <c r="M7449" i="1"/>
  <c r="M8232" i="1"/>
  <c r="M8633" i="1"/>
  <c r="M4900" i="1"/>
  <c r="M3210" i="1"/>
  <c r="M4901" i="1"/>
  <c r="M5336" i="1"/>
  <c r="M2815" i="1"/>
  <c r="M1130" i="1"/>
  <c r="M9445" i="1"/>
  <c r="M1539" i="1"/>
  <c r="M4492" i="1"/>
  <c r="M5765" i="1"/>
  <c r="M5337" i="1"/>
  <c r="M6179" i="1"/>
  <c r="M1965" i="1"/>
  <c r="M4493" i="1"/>
  <c r="M7031" i="1"/>
  <c r="M9" i="1"/>
  <c r="M6180" i="1"/>
  <c r="M687" i="1"/>
  <c r="M3686" i="1"/>
  <c r="M4071" i="1"/>
  <c r="M1966" i="1"/>
  <c r="M7032" i="1"/>
  <c r="M4072" i="1"/>
  <c r="M2406" i="1"/>
  <c r="M1131" i="1"/>
  <c r="M1540" i="1"/>
  <c r="M4073" i="1"/>
  <c r="M5766" i="1"/>
  <c r="M6620" i="1"/>
  <c r="M7033" i="1"/>
  <c r="M7450" i="1"/>
  <c r="M8634" i="1"/>
  <c r="M688" i="1"/>
  <c r="M1132" i="1"/>
  <c r="M4902" i="1"/>
  <c r="M2816" i="1"/>
  <c r="M10" i="1"/>
  <c r="M6621" i="1"/>
  <c r="M689" i="1"/>
  <c r="M4903" i="1"/>
  <c r="M8635" i="1"/>
  <c r="M11" i="1"/>
  <c r="M1967" i="1"/>
  <c r="M5338" i="1"/>
  <c r="M3687" i="1"/>
  <c r="M9847" i="1"/>
  <c r="M6181" i="1"/>
  <c r="M8636" i="1"/>
  <c r="M8998" i="1"/>
  <c r="M5767" i="1"/>
  <c r="M12" i="1"/>
  <c r="M2407" i="1"/>
  <c r="M4494" i="1"/>
  <c r="M6622" i="1"/>
  <c r="M8233" i="1"/>
  <c r="M6623" i="1"/>
  <c r="M1968" i="1"/>
  <c r="M8999" i="1"/>
  <c r="M7831" i="1"/>
  <c r="M1541" i="1"/>
  <c r="M1133" i="1"/>
  <c r="M4074" i="1"/>
  <c r="M1134" i="1"/>
  <c r="M9446" i="1"/>
  <c r="M5768" i="1"/>
  <c r="M8234" i="1"/>
  <c r="M4075" i="1"/>
  <c r="M13" i="1"/>
  <c r="M7832" i="1"/>
  <c r="M1542" i="1"/>
  <c r="M7034" i="1"/>
  <c r="M1135" i="1"/>
  <c r="M8235" i="1"/>
  <c r="M3688" i="1"/>
  <c r="M9447" i="1"/>
  <c r="M2408" i="1"/>
  <c r="M4495" i="1"/>
  <c r="M4076" i="1"/>
  <c r="M1969" i="1"/>
  <c r="M284" i="1"/>
  <c r="M1136" i="1"/>
  <c r="M9448" i="1"/>
  <c r="M5339" i="1"/>
  <c r="M3211" i="1"/>
  <c r="M7035" i="1"/>
  <c r="M4496" i="1"/>
  <c r="M4497" i="1"/>
  <c r="M285" i="1"/>
  <c r="M4498" i="1"/>
  <c r="M7036" i="1"/>
  <c r="M5769" i="1"/>
  <c r="M14" i="1"/>
  <c r="M4904" i="1"/>
  <c r="M4499" i="1"/>
  <c r="M5770" i="1"/>
  <c r="M1543" i="1"/>
  <c r="M2409" i="1"/>
  <c r="M4077" i="1"/>
  <c r="M9449" i="1"/>
  <c r="M7037" i="1"/>
  <c r="M7451" i="1"/>
  <c r="M2817" i="1"/>
  <c r="M9848" i="1"/>
  <c r="M15" i="1"/>
  <c r="M4078" i="1"/>
  <c r="M9450" i="1"/>
  <c r="M6182" i="1"/>
  <c r="M5340" i="1"/>
  <c r="M6183" i="1"/>
  <c r="M1137" i="1"/>
  <c r="M4079" i="1"/>
  <c r="M2410" i="1"/>
  <c r="M3689" i="1"/>
  <c r="M6184" i="1"/>
  <c r="M4080" i="1"/>
  <c r="M5771" i="1"/>
  <c r="M1544" i="1"/>
  <c r="M6624" i="1"/>
  <c r="M7452" i="1"/>
  <c r="M3212" i="1"/>
  <c r="M9000" i="1"/>
  <c r="M4081" i="1"/>
  <c r="M4905" i="1"/>
  <c r="M7038" i="1"/>
  <c r="M2818" i="1"/>
  <c r="M1545" i="1"/>
  <c r="M4082" i="1"/>
  <c r="M2411" i="1"/>
  <c r="M6185" i="1"/>
  <c r="M4906" i="1"/>
  <c r="M9451" i="1"/>
  <c r="M9001" i="1"/>
  <c r="M2412" i="1"/>
  <c r="M3213" i="1"/>
  <c r="M1138" i="1"/>
  <c r="M690" i="1"/>
  <c r="M16" i="1"/>
  <c r="M4500" i="1"/>
  <c r="M9002" i="1"/>
  <c r="M9452" i="1"/>
  <c r="M9003" i="1"/>
  <c r="M7039" i="1"/>
  <c r="M3214" i="1"/>
  <c r="M5341" i="1"/>
  <c r="M7833" i="1"/>
  <c r="M5772" i="1"/>
  <c r="M7453" i="1"/>
  <c r="M3215" i="1"/>
  <c r="M6186" i="1"/>
  <c r="M8637" i="1"/>
  <c r="M7834" i="1"/>
  <c r="M2819" i="1"/>
  <c r="M5342" i="1"/>
  <c r="M3690" i="1"/>
  <c r="M7454" i="1"/>
  <c r="M17" i="1"/>
  <c r="M8236" i="1"/>
  <c r="M1546" i="1"/>
  <c r="M6187" i="1"/>
  <c r="M8237" i="1"/>
  <c r="M9849" i="1"/>
  <c r="M9004" i="1"/>
  <c r="M4083" i="1"/>
  <c r="M8638" i="1"/>
  <c r="M4907" i="1"/>
  <c r="M4501" i="1"/>
  <c r="M8639" i="1"/>
  <c r="M286" i="1"/>
  <c r="M18" i="1"/>
  <c r="M2820" i="1"/>
  <c r="M19" i="1"/>
  <c r="M6625" i="1"/>
  <c r="M3216" i="1"/>
  <c r="M1139" i="1"/>
  <c r="M1970" i="1"/>
  <c r="M1140" i="1"/>
  <c r="M1141" i="1"/>
  <c r="M5773" i="1"/>
  <c r="M7040" i="1"/>
  <c r="M5774" i="1"/>
  <c r="M7041" i="1"/>
  <c r="M20" i="1"/>
  <c r="M1142" i="1"/>
  <c r="M4908" i="1"/>
  <c r="M4084" i="1"/>
  <c r="M4502" i="1"/>
  <c r="M4909" i="1"/>
  <c r="M4503" i="1"/>
  <c r="M4504" i="1"/>
  <c r="M287" i="1"/>
  <c r="M7455" i="1"/>
  <c r="M9005" i="1"/>
  <c r="M3691" i="1"/>
  <c r="M1143" i="1"/>
  <c r="M1971" i="1"/>
  <c r="M4505" i="1"/>
  <c r="M7042" i="1"/>
  <c r="M7835" i="1"/>
  <c r="M4085" i="1"/>
  <c r="M4506" i="1"/>
  <c r="M1972" i="1"/>
  <c r="M6188" i="1"/>
  <c r="M2821" i="1"/>
  <c r="M4910" i="1"/>
  <c r="M7456" i="1"/>
  <c r="M5775" i="1"/>
  <c r="M5343" i="1"/>
  <c r="M3217" i="1"/>
  <c r="M1144" i="1"/>
  <c r="M8640" i="1"/>
  <c r="M4086" i="1"/>
  <c r="M4087" i="1"/>
  <c r="M691" i="1"/>
  <c r="M6189" i="1"/>
  <c r="M2413" i="1"/>
  <c r="M5344" i="1"/>
  <c r="M288" i="1"/>
  <c r="M7836" i="1"/>
  <c r="M692" i="1"/>
  <c r="M4507" i="1"/>
  <c r="M8238" i="1"/>
  <c r="M2822" i="1"/>
  <c r="M4088" i="1"/>
  <c r="M4089" i="1"/>
  <c r="M2414" i="1"/>
  <c r="M4090" i="1"/>
  <c r="M1547" i="1"/>
  <c r="M4091" i="1"/>
  <c r="M9850" i="1"/>
  <c r="M693" i="1"/>
  <c r="M6626" i="1"/>
  <c r="M8239" i="1"/>
  <c r="M7043" i="1"/>
  <c r="M289" i="1"/>
  <c r="M4911" i="1"/>
  <c r="M3218" i="1"/>
  <c r="M3219" i="1"/>
  <c r="M1973" i="1"/>
  <c r="M9453" i="1"/>
  <c r="M7044" i="1"/>
  <c r="M5345" i="1"/>
  <c r="M2415" i="1"/>
  <c r="M8240" i="1"/>
  <c r="M4508" i="1"/>
  <c r="M1974" i="1"/>
  <c r="M694" i="1"/>
  <c r="M9454" i="1"/>
  <c r="M3220" i="1"/>
  <c r="M9851" i="1"/>
  <c r="M5346" i="1"/>
  <c r="M4912" i="1"/>
  <c r="M8241" i="1"/>
  <c r="M8242" i="1"/>
  <c r="M4509" i="1"/>
  <c r="M1145" i="1"/>
  <c r="M6190" i="1"/>
  <c r="M1975" i="1"/>
  <c r="M2823" i="1"/>
  <c r="M3221" i="1"/>
  <c r="M6191" i="1"/>
  <c r="M1976" i="1"/>
  <c r="M1146" i="1"/>
  <c r="M21" i="1"/>
  <c r="M7045" i="1"/>
  <c r="M8641" i="1"/>
  <c r="M5776" i="1"/>
  <c r="M8642" i="1"/>
  <c r="M8243" i="1"/>
  <c r="M1977" i="1"/>
  <c r="M9852" i="1"/>
  <c r="M3222" i="1"/>
  <c r="M290" i="1"/>
  <c r="M1978" i="1"/>
  <c r="M5347" i="1"/>
  <c r="M1548" i="1"/>
  <c r="M4913" i="1"/>
  <c r="M1979" i="1"/>
  <c r="M1147" i="1"/>
  <c r="M5348" i="1"/>
  <c r="M3692" i="1"/>
  <c r="M7837" i="1"/>
  <c r="M5777" i="1"/>
  <c r="M6192" i="1"/>
  <c r="M7838" i="1"/>
  <c r="M3223" i="1"/>
  <c r="M8643" i="1"/>
  <c r="M6627" i="1"/>
  <c r="M3693" i="1"/>
  <c r="M7839" i="1"/>
  <c r="M9006" i="1"/>
  <c r="M22" i="1"/>
  <c r="M8644" i="1"/>
  <c r="M7457" i="1"/>
  <c r="M6628" i="1"/>
  <c r="M3224" i="1"/>
  <c r="M6629" i="1"/>
  <c r="M4914" i="1"/>
  <c r="M3694" i="1"/>
  <c r="M6630" i="1"/>
  <c r="M9853" i="1"/>
  <c r="M4915" i="1"/>
  <c r="M3225" i="1"/>
  <c r="M3695" i="1"/>
  <c r="M9007" i="1"/>
  <c r="M23" i="1"/>
  <c r="M1980" i="1"/>
  <c r="M291" i="1"/>
  <c r="M4092" i="1"/>
  <c r="M292" i="1"/>
  <c r="M2416" i="1"/>
  <c r="M5349" i="1"/>
  <c r="M8645" i="1"/>
  <c r="M4093" i="1"/>
  <c r="M1981" i="1"/>
  <c r="M4916" i="1"/>
  <c r="M6193" i="1"/>
  <c r="M7840" i="1"/>
  <c r="M3226" i="1"/>
  <c r="M2824" i="1"/>
  <c r="M1982" i="1"/>
  <c r="M1983" i="1"/>
  <c r="M293" i="1"/>
  <c r="M1148" i="1"/>
  <c r="M5350" i="1"/>
  <c r="M6194" i="1"/>
  <c r="M4510" i="1"/>
  <c r="M695" i="1"/>
  <c r="M8646" i="1"/>
  <c r="M1149" i="1"/>
  <c r="M8647" i="1"/>
  <c r="M5351" i="1"/>
  <c r="M3696" i="1"/>
  <c r="M9008" i="1"/>
  <c r="M3697" i="1"/>
  <c r="M294" i="1"/>
  <c r="M4917" i="1"/>
  <c r="M9455" i="1"/>
  <c r="M8244" i="1"/>
  <c r="M696" i="1"/>
  <c r="M8245" i="1"/>
  <c r="M3698" i="1"/>
  <c r="M7841" i="1"/>
  <c r="M9456" i="1"/>
  <c r="M24" i="1"/>
  <c r="M4094" i="1"/>
  <c r="M697" i="1"/>
  <c r="M1549" i="1"/>
  <c r="M7842" i="1"/>
  <c r="M4095" i="1"/>
  <c r="M4511" i="1"/>
  <c r="M3699" i="1"/>
  <c r="M698" i="1"/>
  <c r="M5352" i="1"/>
  <c r="M5778" i="1"/>
  <c r="M2825" i="1"/>
  <c r="M3700" i="1"/>
  <c r="M3227" i="1"/>
  <c r="M6195" i="1"/>
  <c r="M4096" i="1"/>
  <c r="M8648" i="1"/>
  <c r="M6196" i="1"/>
  <c r="M6197" i="1"/>
  <c r="M6631" i="1"/>
  <c r="M4097" i="1"/>
  <c r="M7046" i="1"/>
  <c r="M7458" i="1"/>
  <c r="M4918" i="1"/>
  <c r="M2417" i="1"/>
  <c r="M2418" i="1"/>
  <c r="M6632" i="1"/>
  <c r="M1550" i="1"/>
  <c r="M9009" i="1"/>
  <c r="M6198" i="1"/>
  <c r="M3701" i="1"/>
  <c r="M4512" i="1"/>
  <c r="M8649" i="1"/>
  <c r="M9010" i="1"/>
  <c r="M3228" i="1"/>
  <c r="M7843" i="1"/>
  <c r="M9011" i="1"/>
  <c r="M2826" i="1"/>
  <c r="M6199" i="1"/>
  <c r="M4513" i="1"/>
  <c r="M295" i="1"/>
  <c r="M7047" i="1"/>
  <c r="M9457" i="1"/>
  <c r="M6200" i="1"/>
  <c r="M6633" i="1"/>
  <c r="M6634" i="1"/>
  <c r="M9854" i="1"/>
  <c r="M1984" i="1"/>
  <c r="M9012" i="1"/>
  <c r="M9013" i="1"/>
  <c r="M8650" i="1"/>
  <c r="M2827" i="1"/>
  <c r="M6201" i="1"/>
  <c r="M2828" i="1"/>
  <c r="M2419" i="1"/>
  <c r="M25" i="1"/>
  <c r="M296" i="1"/>
  <c r="M1551" i="1"/>
  <c r="M8246" i="1"/>
  <c r="M297" i="1"/>
  <c r="M2829" i="1"/>
  <c r="M2830" i="1"/>
  <c r="M4514" i="1"/>
  <c r="M8651" i="1"/>
  <c r="M2831" i="1"/>
  <c r="M1552" i="1"/>
  <c r="M6635" i="1"/>
  <c r="M1150" i="1"/>
  <c r="M3702" i="1"/>
  <c r="M1553" i="1"/>
  <c r="M1985" i="1"/>
  <c r="M1986" i="1"/>
  <c r="M2832" i="1"/>
  <c r="M4515" i="1"/>
  <c r="M6202" i="1"/>
  <c r="M2833" i="1"/>
  <c r="M298" i="1"/>
  <c r="M7459" i="1"/>
  <c r="M4098" i="1"/>
  <c r="M3703" i="1"/>
  <c r="M299" i="1"/>
  <c r="M2834" i="1"/>
  <c r="M7844" i="1"/>
  <c r="M9855" i="1"/>
  <c r="M5779" i="1"/>
  <c r="M2835" i="1"/>
  <c r="M1987" i="1"/>
  <c r="M1988" i="1"/>
  <c r="M6636" i="1"/>
  <c r="M4099" i="1"/>
  <c r="M4516" i="1"/>
  <c r="M5780" i="1"/>
  <c r="M1989" i="1"/>
  <c r="M4100" i="1"/>
  <c r="M5781" i="1"/>
  <c r="M4919" i="1"/>
  <c r="M3229" i="1"/>
  <c r="M9014" i="1"/>
  <c r="M300" i="1"/>
  <c r="M7845" i="1"/>
  <c r="M4517" i="1"/>
  <c r="M4518" i="1"/>
  <c r="M1554" i="1"/>
  <c r="M2420" i="1"/>
  <c r="M2421" i="1"/>
  <c r="M7846" i="1"/>
  <c r="M1990" i="1"/>
  <c r="M3230" i="1"/>
  <c r="M9458" i="1"/>
  <c r="M5782" i="1"/>
  <c r="M2836" i="1"/>
  <c r="M7048" i="1"/>
  <c r="M5353" i="1"/>
  <c r="M699" i="1"/>
  <c r="M4519" i="1"/>
  <c r="M9856" i="1"/>
  <c r="M5354" i="1"/>
  <c r="M4520" i="1"/>
  <c r="M301" i="1"/>
  <c r="M8652" i="1"/>
  <c r="M9015" i="1"/>
  <c r="M6203" i="1"/>
  <c r="M9016" i="1"/>
  <c r="M6637" i="1"/>
  <c r="M9017" i="1"/>
  <c r="M1151" i="1"/>
  <c r="M6638" i="1"/>
  <c r="M4101" i="1"/>
  <c r="M5783" i="1"/>
  <c r="M5355" i="1"/>
  <c r="M302" i="1"/>
  <c r="M1991" i="1"/>
  <c r="M7049" i="1"/>
  <c r="M5784" i="1"/>
  <c r="M4102" i="1"/>
  <c r="M7050" i="1"/>
  <c r="M6639" i="1"/>
  <c r="M7847" i="1"/>
  <c r="M8653" i="1"/>
  <c r="M700" i="1"/>
  <c r="M303" i="1"/>
  <c r="M8247" i="1"/>
  <c r="M5356" i="1"/>
  <c r="M26" i="1"/>
  <c r="M6204" i="1"/>
  <c r="M4103" i="1"/>
  <c r="M3704" i="1"/>
  <c r="M3705" i="1"/>
  <c r="M1152" i="1"/>
  <c r="M7460" i="1"/>
  <c r="M3231" i="1"/>
  <c r="M7461" i="1"/>
  <c r="M5357" i="1"/>
  <c r="M4104" i="1"/>
  <c r="M7462" i="1"/>
  <c r="M1555" i="1"/>
  <c r="M1556" i="1"/>
  <c r="M3232" i="1"/>
  <c r="M5785" i="1"/>
  <c r="M9018" i="1"/>
  <c r="M1557" i="1"/>
  <c r="M27" i="1"/>
  <c r="M4920" i="1"/>
  <c r="M4921" i="1"/>
  <c r="M8654" i="1"/>
  <c r="M2837" i="1"/>
  <c r="M9857" i="1"/>
  <c r="M8248" i="1"/>
  <c r="M6205" i="1"/>
  <c r="M1558" i="1"/>
  <c r="M1559" i="1"/>
  <c r="M5786" i="1"/>
  <c r="M4521" i="1"/>
  <c r="M28" i="1"/>
  <c r="M2838" i="1"/>
  <c r="M5787" i="1"/>
  <c r="M4522" i="1"/>
  <c r="M2839" i="1"/>
  <c r="M8249" i="1"/>
  <c r="M5788" i="1"/>
  <c r="M5789" i="1"/>
  <c r="M7463" i="1"/>
  <c r="M4105" i="1"/>
  <c r="M4922" i="1"/>
  <c r="M9019" i="1"/>
  <c r="M6640" i="1"/>
  <c r="M701" i="1"/>
  <c r="M9020" i="1"/>
  <c r="M6641" i="1"/>
  <c r="M8250" i="1"/>
  <c r="M8251" i="1"/>
  <c r="M1560" i="1"/>
  <c r="M29" i="1"/>
  <c r="M4523" i="1"/>
  <c r="M2840" i="1"/>
  <c r="M1561" i="1"/>
  <c r="M4923" i="1"/>
  <c r="M6642" i="1"/>
  <c r="M6643" i="1"/>
  <c r="M7051" i="1"/>
  <c r="M4106" i="1"/>
  <c r="M7052" i="1"/>
  <c r="M304" i="1"/>
  <c r="M6644" i="1"/>
  <c r="M3706" i="1"/>
  <c r="M4524" i="1"/>
  <c r="M3707" i="1"/>
  <c r="M8252" i="1"/>
  <c r="M6206" i="1"/>
  <c r="M305" i="1"/>
  <c r="M5358" i="1"/>
  <c r="M7464" i="1"/>
  <c r="M2422" i="1"/>
  <c r="M7053" i="1"/>
  <c r="M6207" i="1"/>
  <c r="M4107" i="1"/>
  <c r="M7054" i="1"/>
  <c r="M2841" i="1"/>
  <c r="M30" i="1"/>
  <c r="M4924" i="1"/>
  <c r="M9459" i="1"/>
  <c r="M9460" i="1"/>
  <c r="M8253" i="1"/>
  <c r="M4925" i="1"/>
  <c r="M5359" i="1"/>
  <c r="M2842" i="1"/>
  <c r="M3708" i="1"/>
  <c r="M2843" i="1"/>
  <c r="M4926" i="1"/>
  <c r="M9461" i="1"/>
  <c r="M306" i="1"/>
  <c r="M1562" i="1"/>
  <c r="M6645" i="1"/>
  <c r="M7055" i="1"/>
  <c r="M7848" i="1"/>
  <c r="M3709" i="1"/>
  <c r="M7849" i="1"/>
  <c r="M6208" i="1"/>
  <c r="M6209" i="1"/>
  <c r="M4108" i="1"/>
  <c r="M2844" i="1"/>
  <c r="M5790" i="1"/>
  <c r="M6210" i="1"/>
  <c r="M31" i="1"/>
  <c r="M8655" i="1"/>
  <c r="M9021" i="1"/>
  <c r="M32" i="1"/>
  <c r="M1153" i="1"/>
  <c r="M4525" i="1"/>
  <c r="M8254" i="1"/>
  <c r="M2845" i="1"/>
  <c r="M4526" i="1"/>
  <c r="M4527" i="1"/>
  <c r="M7465" i="1"/>
  <c r="M702" i="1"/>
  <c r="M6646" i="1"/>
  <c r="M4528" i="1"/>
  <c r="M7466" i="1"/>
  <c r="M1154" i="1"/>
  <c r="M3233" i="1"/>
  <c r="M2423" i="1"/>
  <c r="M5791" i="1"/>
  <c r="M9022" i="1"/>
  <c r="M9462" i="1"/>
  <c r="M1155" i="1"/>
  <c r="M7056" i="1"/>
  <c r="M1156" i="1"/>
  <c r="M1992" i="1"/>
  <c r="M9023" i="1"/>
  <c r="M2424" i="1"/>
  <c r="M1563" i="1"/>
  <c r="M8656" i="1"/>
  <c r="M8255" i="1"/>
  <c r="M6647" i="1"/>
  <c r="M4109" i="1"/>
  <c r="M1993" i="1"/>
  <c r="M2846" i="1"/>
  <c r="M5792" i="1"/>
  <c r="M9024" i="1"/>
  <c r="M4927" i="1"/>
  <c r="M307" i="1"/>
  <c r="M9463" i="1"/>
  <c r="M4529" i="1"/>
  <c r="M1564" i="1"/>
  <c r="M4928" i="1"/>
  <c r="M1157" i="1"/>
  <c r="M4929" i="1"/>
  <c r="M2847" i="1"/>
  <c r="M2848" i="1"/>
  <c r="M33" i="1"/>
  <c r="M9464" i="1"/>
  <c r="M6648" i="1"/>
  <c r="M4110" i="1"/>
  <c r="M1994" i="1"/>
  <c r="M1158" i="1"/>
  <c r="M2849" i="1"/>
  <c r="M7057" i="1"/>
  <c r="M8256" i="1"/>
  <c r="M1159" i="1"/>
  <c r="M1565" i="1"/>
  <c r="M34" i="1"/>
  <c r="M4930" i="1"/>
  <c r="M7058" i="1"/>
  <c r="M4111" i="1"/>
  <c r="M6649" i="1"/>
  <c r="M4931" i="1"/>
  <c r="M6211" i="1"/>
  <c r="M308" i="1"/>
  <c r="M3710" i="1"/>
  <c r="M1160" i="1"/>
  <c r="M4932" i="1"/>
  <c r="M3711" i="1"/>
  <c r="M6212" i="1"/>
  <c r="M1995" i="1"/>
  <c r="M9465" i="1"/>
  <c r="M9466" i="1"/>
  <c r="M7850" i="1"/>
  <c r="M9467" i="1"/>
  <c r="M5360" i="1"/>
  <c r="M7467" i="1"/>
  <c r="M7851" i="1"/>
  <c r="M2850" i="1"/>
  <c r="M1996" i="1"/>
  <c r="M1161" i="1"/>
  <c r="M5361" i="1"/>
  <c r="M5793" i="1"/>
  <c r="M4933" i="1"/>
  <c r="M5794" i="1"/>
  <c r="M703" i="1"/>
  <c r="M3234" i="1"/>
  <c r="M1566" i="1"/>
  <c r="M1997" i="1"/>
  <c r="M704" i="1"/>
  <c r="M3712" i="1"/>
  <c r="M3235" i="1"/>
  <c r="M5362" i="1"/>
  <c r="M9858" i="1"/>
  <c r="M8257" i="1"/>
  <c r="M3236" i="1"/>
  <c r="M1998" i="1"/>
  <c r="M9468" i="1"/>
  <c r="M7852" i="1"/>
  <c r="M5795" i="1"/>
  <c r="M6650" i="1"/>
  <c r="M3237" i="1"/>
  <c r="M4530" i="1"/>
  <c r="M9469" i="1"/>
  <c r="M309" i="1"/>
  <c r="M3238" i="1"/>
  <c r="M7059" i="1"/>
  <c r="M5796" i="1"/>
  <c r="M310" i="1"/>
  <c r="M1567" i="1"/>
  <c r="M311" i="1"/>
  <c r="M4934" i="1"/>
  <c r="M7060" i="1"/>
  <c r="M312" i="1"/>
  <c r="M5797" i="1"/>
  <c r="M2851" i="1"/>
  <c r="M4531" i="1"/>
  <c r="M7061" i="1"/>
  <c r="M9859" i="1"/>
  <c r="M3239" i="1"/>
  <c r="M4935" i="1"/>
  <c r="M313" i="1"/>
  <c r="M4112" i="1"/>
  <c r="M8258" i="1"/>
  <c r="M4532" i="1"/>
  <c r="M314" i="1"/>
  <c r="M8657" i="1"/>
  <c r="M3713" i="1"/>
  <c r="M7468" i="1"/>
  <c r="M705" i="1"/>
  <c r="M4936" i="1"/>
  <c r="M7469" i="1"/>
  <c r="M5363" i="1"/>
  <c r="M7853" i="1"/>
  <c r="M6651" i="1"/>
  <c r="M5798" i="1"/>
  <c r="M1999" i="1"/>
  <c r="M4113" i="1"/>
  <c r="M7062" i="1"/>
  <c r="M9860" i="1"/>
  <c r="M4937" i="1"/>
  <c r="M7063" i="1"/>
  <c r="M8259" i="1"/>
  <c r="M3714" i="1"/>
  <c r="M6652" i="1"/>
  <c r="M4114" i="1"/>
  <c r="M7064" i="1"/>
  <c r="M2852" i="1"/>
  <c r="M3240" i="1"/>
  <c r="M3241" i="1"/>
  <c r="M1568" i="1"/>
  <c r="M2000" i="1"/>
  <c r="M2853" i="1"/>
  <c r="M5799" i="1"/>
  <c r="M5800" i="1"/>
  <c r="M4938" i="1"/>
  <c r="M7470" i="1"/>
  <c r="M2425" i="1"/>
  <c r="M9025" i="1"/>
  <c r="M1569" i="1"/>
  <c r="M4533" i="1"/>
  <c r="M5801" i="1"/>
  <c r="M1570" i="1"/>
  <c r="M5802" i="1"/>
  <c r="M4534" i="1"/>
  <c r="M4939" i="1"/>
  <c r="M315" i="1"/>
  <c r="M2001" i="1"/>
  <c r="M6213" i="1"/>
  <c r="M7854" i="1"/>
  <c r="M706" i="1"/>
  <c r="M7855" i="1"/>
  <c r="M2854" i="1"/>
  <c r="M8658" i="1"/>
  <c r="M2002" i="1"/>
  <c r="M2426" i="1"/>
  <c r="M4940" i="1"/>
  <c r="M5364" i="1"/>
  <c r="M2003" i="1"/>
  <c r="M7856" i="1"/>
  <c r="M4535" i="1"/>
  <c r="M9026" i="1"/>
  <c r="M6214" i="1"/>
  <c r="M4115" i="1"/>
  <c r="M8260" i="1"/>
  <c r="M6653" i="1"/>
  <c r="M1162" i="1"/>
  <c r="M4116" i="1"/>
  <c r="M707" i="1"/>
  <c r="M8261" i="1"/>
  <c r="M6215" i="1"/>
  <c r="M9470" i="1"/>
  <c r="M7471" i="1"/>
  <c r="M9471" i="1"/>
  <c r="M5365" i="1"/>
  <c r="M3715" i="1"/>
  <c r="M8659" i="1"/>
  <c r="M9472" i="1"/>
  <c r="M5803" i="1"/>
  <c r="M4941" i="1"/>
  <c r="M5804" i="1"/>
  <c r="M316" i="1"/>
  <c r="M4117" i="1"/>
  <c r="M3242" i="1"/>
  <c r="M2427" i="1"/>
  <c r="M1571" i="1"/>
  <c r="M9861" i="1"/>
  <c r="M4536" i="1"/>
  <c r="M7857" i="1"/>
  <c r="M6654" i="1"/>
  <c r="M7065" i="1"/>
  <c r="M7066" i="1"/>
  <c r="M6655" i="1"/>
  <c r="M8660" i="1"/>
  <c r="M1163" i="1"/>
  <c r="M708" i="1"/>
  <c r="M2855" i="1"/>
  <c r="M2004" i="1"/>
  <c r="M3716" i="1"/>
  <c r="M7067" i="1"/>
  <c r="M1572" i="1"/>
  <c r="M5366" i="1"/>
  <c r="M7068" i="1"/>
  <c r="M4118" i="1"/>
  <c r="M7472" i="1"/>
  <c r="M9027" i="1"/>
  <c r="M6656" i="1"/>
  <c r="M9028" i="1"/>
  <c r="M4942" i="1"/>
  <c r="M3243" i="1"/>
  <c r="M6657" i="1"/>
  <c r="M1164" i="1"/>
  <c r="M6216" i="1"/>
  <c r="M3244" i="1"/>
  <c r="M2856" i="1"/>
  <c r="M5367" i="1"/>
  <c r="M2005" i="1"/>
  <c r="M6217" i="1"/>
  <c r="M7858" i="1"/>
  <c r="M3717" i="1"/>
  <c r="M1573" i="1"/>
  <c r="M9029" i="1"/>
  <c r="M4943" i="1"/>
  <c r="M4119" i="1"/>
  <c r="M5805" i="1"/>
  <c r="M709" i="1"/>
  <c r="M5368" i="1"/>
  <c r="M3245" i="1"/>
  <c r="M2006" i="1"/>
  <c r="M4944" i="1"/>
  <c r="M3246" i="1"/>
  <c r="M2007" i="1"/>
  <c r="M6218" i="1"/>
  <c r="M4120" i="1"/>
  <c r="M9862" i="1"/>
  <c r="M4121" i="1"/>
  <c r="M2857" i="1"/>
  <c r="M9473" i="1"/>
  <c r="M9030" i="1"/>
  <c r="M2008" i="1"/>
  <c r="M6658" i="1"/>
  <c r="M5369" i="1"/>
  <c r="M6219" i="1"/>
  <c r="M5370" i="1"/>
  <c r="M4122" i="1"/>
  <c r="M2858" i="1"/>
  <c r="M4537" i="1"/>
  <c r="M3247" i="1"/>
  <c r="M8661" i="1"/>
  <c r="M4123" i="1"/>
  <c r="M5371" i="1"/>
  <c r="M4945" i="1"/>
  <c r="M2428" i="1"/>
  <c r="M6659" i="1"/>
  <c r="M2009" i="1"/>
  <c r="M4538" i="1"/>
  <c r="M1165" i="1"/>
  <c r="M2859" i="1"/>
  <c r="M3718" i="1"/>
  <c r="M5806" i="1"/>
  <c r="M9474" i="1"/>
  <c r="M3248" i="1"/>
  <c r="M2010" i="1"/>
  <c r="M2860" i="1"/>
  <c r="M4946" i="1"/>
  <c r="M9475" i="1"/>
  <c r="M1574" i="1"/>
  <c r="M7473" i="1"/>
  <c r="M2011" i="1"/>
  <c r="M3249" i="1"/>
  <c r="M1166" i="1"/>
  <c r="M1167" i="1"/>
  <c r="M7069" i="1"/>
  <c r="M3719" i="1"/>
  <c r="M7070" i="1"/>
  <c r="M7071" i="1"/>
  <c r="M6220" i="1"/>
  <c r="M4124" i="1"/>
  <c r="M1168" i="1"/>
  <c r="M3250" i="1"/>
  <c r="M2861" i="1"/>
  <c r="M6660" i="1"/>
  <c r="M317" i="1"/>
  <c r="M8262" i="1"/>
  <c r="M2429" i="1"/>
  <c r="M4125" i="1"/>
  <c r="M2430" i="1"/>
  <c r="M6221" i="1"/>
  <c r="M7859" i="1"/>
  <c r="M8662" i="1"/>
  <c r="M8263" i="1"/>
  <c r="M4947" i="1"/>
  <c r="M1169" i="1"/>
  <c r="M710" i="1"/>
  <c r="M6661" i="1"/>
  <c r="M318" i="1"/>
  <c r="M3720" i="1"/>
  <c r="M319" i="1"/>
  <c r="M8264" i="1"/>
  <c r="M2862" i="1"/>
  <c r="M2431" i="1"/>
  <c r="M2863" i="1"/>
  <c r="M3251" i="1"/>
  <c r="M3721" i="1"/>
  <c r="M5807" i="1"/>
  <c r="M1575" i="1"/>
  <c r="M6662" i="1"/>
  <c r="M8663" i="1"/>
  <c r="M2432" i="1"/>
  <c r="M2012" i="1"/>
  <c r="M9031" i="1"/>
  <c r="M9863" i="1"/>
  <c r="M9476" i="1"/>
  <c r="M9032" i="1"/>
  <c r="M2864" i="1"/>
  <c r="M4126" i="1"/>
  <c r="M2865" i="1"/>
  <c r="M6663" i="1"/>
  <c r="M6664" i="1"/>
  <c r="M3252" i="1"/>
  <c r="M6222" i="1"/>
  <c r="M9477" i="1"/>
  <c r="M35" i="1"/>
  <c r="M36" i="1"/>
  <c r="M7072" i="1"/>
  <c r="M8664" i="1"/>
  <c r="M4127" i="1"/>
  <c r="M9478" i="1"/>
  <c r="M9033" i="1"/>
  <c r="M9479" i="1"/>
  <c r="M9034" i="1"/>
  <c r="M1170" i="1"/>
  <c r="M2013" i="1"/>
  <c r="M3253" i="1"/>
  <c r="M4539" i="1"/>
  <c r="M1171" i="1"/>
  <c r="M37" i="1"/>
  <c r="M320" i="1"/>
  <c r="M3254" i="1"/>
  <c r="M5372" i="1"/>
  <c r="M2014" i="1"/>
  <c r="M6665" i="1"/>
  <c r="M711" i="1"/>
  <c r="M5373" i="1"/>
  <c r="M7860" i="1"/>
  <c r="M2433" i="1"/>
  <c r="M2866" i="1"/>
  <c r="M321" i="1"/>
  <c r="M712" i="1"/>
  <c r="M7474" i="1"/>
  <c r="M6223" i="1"/>
  <c r="M7861" i="1"/>
  <c r="M9864" i="1"/>
  <c r="M3722" i="1"/>
  <c r="M8665" i="1"/>
  <c r="M9035" i="1"/>
  <c r="M2434" i="1"/>
  <c r="M5808" i="1"/>
  <c r="M1576" i="1"/>
  <c r="M322" i="1"/>
  <c r="M4948" i="1"/>
  <c r="M7073" i="1"/>
  <c r="M2435" i="1"/>
  <c r="M7074" i="1"/>
  <c r="M1577" i="1"/>
  <c r="M4949" i="1"/>
  <c r="M323" i="1"/>
  <c r="M2015" i="1"/>
  <c r="M3723" i="1"/>
  <c r="M6666" i="1"/>
  <c r="M8666" i="1"/>
  <c r="M4128" i="1"/>
  <c r="M9036" i="1"/>
  <c r="M1172" i="1"/>
  <c r="M3724" i="1"/>
  <c r="M5809" i="1"/>
  <c r="M5374" i="1"/>
  <c r="M1578" i="1"/>
  <c r="M8265" i="1"/>
  <c r="M4540" i="1"/>
  <c r="M7475" i="1"/>
  <c r="M6224" i="1"/>
  <c r="M4129" i="1"/>
  <c r="M4950" i="1"/>
  <c r="M8667" i="1"/>
  <c r="M8266" i="1"/>
  <c r="M4951" i="1"/>
  <c r="M5810" i="1"/>
  <c r="M2016" i="1"/>
  <c r="M6225" i="1"/>
  <c r="M5375" i="1"/>
  <c r="M2017" i="1"/>
  <c r="M6667" i="1"/>
  <c r="M7476" i="1"/>
  <c r="M8668" i="1"/>
  <c r="M7477" i="1"/>
  <c r="M713" i="1"/>
  <c r="M4541" i="1"/>
  <c r="M8267" i="1"/>
  <c r="M5376" i="1"/>
  <c r="M4130" i="1"/>
  <c r="M714" i="1"/>
  <c r="M3725" i="1"/>
  <c r="M715" i="1"/>
  <c r="M6668" i="1"/>
  <c r="M4952" i="1"/>
  <c r="M9480" i="1"/>
  <c r="M1173" i="1"/>
  <c r="M2018" i="1"/>
  <c r="M4953" i="1"/>
  <c r="M2436" i="1"/>
  <c r="M6226" i="1"/>
  <c r="M6669" i="1"/>
  <c r="M6227" i="1"/>
  <c r="M2019" i="1"/>
  <c r="M6228" i="1"/>
  <c r="M2020" i="1"/>
  <c r="M4131" i="1"/>
  <c r="M7862" i="1"/>
  <c r="M5377" i="1"/>
  <c r="M7478" i="1"/>
  <c r="M9037" i="1"/>
  <c r="M3255" i="1"/>
  <c r="M324" i="1"/>
  <c r="M5378" i="1"/>
  <c r="M8669" i="1"/>
  <c r="M4132" i="1"/>
  <c r="M6229" i="1"/>
  <c r="M7863" i="1"/>
  <c r="M3256" i="1"/>
  <c r="M4954" i="1"/>
  <c r="M325" i="1"/>
  <c r="M9481" i="1"/>
  <c r="M716" i="1"/>
  <c r="M6230" i="1"/>
  <c r="M2867" i="1"/>
  <c r="M5811" i="1"/>
  <c r="M8268" i="1"/>
  <c r="M4542" i="1"/>
  <c r="M3257" i="1"/>
  <c r="M9038" i="1"/>
  <c r="M6670" i="1"/>
  <c r="M6671" i="1"/>
  <c r="M717" i="1"/>
  <c r="M2021" i="1"/>
  <c r="M1579" i="1"/>
  <c r="M3258" i="1"/>
  <c r="M3259" i="1"/>
  <c r="M1174" i="1"/>
  <c r="M7075" i="1"/>
  <c r="M5812" i="1"/>
  <c r="M6672" i="1"/>
  <c r="M7076" i="1"/>
  <c r="M2868" i="1"/>
  <c r="M8269" i="1"/>
  <c r="M7077" i="1"/>
  <c r="M6673" i="1"/>
  <c r="M9039" i="1"/>
  <c r="M1175" i="1"/>
  <c r="M1176" i="1"/>
  <c r="M4133" i="1"/>
  <c r="M5813" i="1"/>
  <c r="M7864" i="1"/>
  <c r="M8270" i="1"/>
  <c r="M6231" i="1"/>
  <c r="M7479" i="1"/>
  <c r="M9865" i="1"/>
  <c r="M2869" i="1"/>
  <c r="M5814" i="1"/>
  <c r="M4134" i="1"/>
  <c r="M4955" i="1"/>
  <c r="M6232" i="1"/>
  <c r="M3260" i="1"/>
  <c r="M9482" i="1"/>
  <c r="M1580" i="1"/>
  <c r="M718" i="1"/>
  <c r="M2437" i="1"/>
  <c r="M9483" i="1"/>
  <c r="M4956" i="1"/>
  <c r="M4543" i="1"/>
  <c r="M4135" i="1"/>
  <c r="M2870" i="1"/>
  <c r="M4136" i="1"/>
  <c r="M3726" i="1"/>
  <c r="M9040" i="1"/>
  <c r="M4957" i="1"/>
  <c r="M8670" i="1"/>
  <c r="M8271" i="1"/>
  <c r="M7865" i="1"/>
  <c r="M9484" i="1"/>
  <c r="M8272" i="1"/>
  <c r="M7866" i="1"/>
  <c r="M4544" i="1"/>
  <c r="M4958" i="1"/>
  <c r="M4545" i="1"/>
  <c r="M2022" i="1"/>
  <c r="M3727" i="1"/>
  <c r="M7867" i="1"/>
  <c r="M5379" i="1"/>
  <c r="M2871" i="1"/>
  <c r="M38" i="1"/>
  <c r="M4959" i="1"/>
  <c r="M719" i="1"/>
  <c r="M4137" i="1"/>
  <c r="M9041" i="1"/>
  <c r="M5380" i="1"/>
  <c r="M9485" i="1"/>
  <c r="M5815" i="1"/>
  <c r="M720" i="1"/>
  <c r="M2438" i="1"/>
  <c r="M5816" i="1"/>
  <c r="M5817" i="1"/>
  <c r="M326" i="1"/>
  <c r="M2023" i="1"/>
  <c r="M5818" i="1"/>
  <c r="M2872" i="1"/>
  <c r="M2024" i="1"/>
  <c r="M5381" i="1"/>
  <c r="M9486" i="1"/>
  <c r="M6233" i="1"/>
  <c r="M3261" i="1"/>
  <c r="M3262" i="1"/>
  <c r="M7078" i="1"/>
  <c r="M1177" i="1"/>
  <c r="M7868" i="1"/>
  <c r="M7079" i="1"/>
  <c r="M1581" i="1"/>
  <c r="M721" i="1"/>
  <c r="M3263" i="1"/>
  <c r="M7080" i="1"/>
  <c r="M2025" i="1"/>
  <c r="M5382" i="1"/>
  <c r="M1178" i="1"/>
  <c r="M1179" i="1"/>
  <c r="M722" i="1"/>
  <c r="M6234" i="1"/>
  <c r="M4960" i="1"/>
  <c r="M7480" i="1"/>
  <c r="M9487" i="1"/>
  <c r="M8671" i="1"/>
  <c r="M4546" i="1"/>
  <c r="M4547" i="1"/>
  <c r="M9042" i="1"/>
  <c r="M9043" i="1"/>
  <c r="M7481" i="1"/>
  <c r="M2026" i="1"/>
  <c r="M5383" i="1"/>
  <c r="M4961" i="1"/>
  <c r="M3728" i="1"/>
  <c r="M4962" i="1"/>
  <c r="M8672" i="1"/>
  <c r="M7482" i="1"/>
  <c r="M2439" i="1"/>
  <c r="M327" i="1"/>
  <c r="M3729" i="1"/>
  <c r="M2440" i="1"/>
  <c r="M5819" i="1"/>
  <c r="M39" i="1"/>
  <c r="M6235" i="1"/>
  <c r="M2027" i="1"/>
  <c r="M6236" i="1"/>
  <c r="M4963" i="1"/>
  <c r="M8673" i="1"/>
  <c r="M5384" i="1"/>
  <c r="M40" i="1"/>
  <c r="M1180" i="1"/>
  <c r="M723" i="1"/>
  <c r="M7869" i="1"/>
  <c r="M1582" i="1"/>
  <c r="M8273" i="1"/>
  <c r="M1181" i="1"/>
  <c r="M328" i="1"/>
  <c r="M2028" i="1"/>
  <c r="M9866" i="1"/>
  <c r="M5385" i="1"/>
  <c r="M6237" i="1"/>
  <c r="M724" i="1"/>
  <c r="M2873" i="1"/>
  <c r="M1583" i="1"/>
  <c r="M2874" i="1"/>
  <c r="M1182" i="1"/>
  <c r="M6238" i="1"/>
  <c r="M5386" i="1"/>
  <c r="M3730" i="1"/>
  <c r="M7870" i="1"/>
  <c r="M9044" i="1"/>
  <c r="M4138" i="1"/>
  <c r="M1183" i="1"/>
  <c r="M7483" i="1"/>
  <c r="M7081" i="1"/>
  <c r="M2029" i="1"/>
  <c r="M9045" i="1"/>
  <c r="M1584" i="1"/>
  <c r="M7082" i="1"/>
  <c r="M6674" i="1"/>
  <c r="M4139" i="1"/>
  <c r="M3264" i="1"/>
  <c r="M7871" i="1"/>
  <c r="M9488" i="1"/>
  <c r="M4140" i="1"/>
  <c r="M5820" i="1"/>
  <c r="M2030" i="1"/>
  <c r="M5387" i="1"/>
  <c r="M2875" i="1"/>
  <c r="M3265" i="1"/>
  <c r="M6239" i="1"/>
  <c r="M5821" i="1"/>
  <c r="M5388" i="1"/>
  <c r="M9489" i="1"/>
  <c r="M2031" i="1"/>
  <c r="M5389" i="1"/>
  <c r="M3731" i="1"/>
  <c r="M9046" i="1"/>
  <c r="M2876" i="1"/>
  <c r="M8674" i="1"/>
  <c r="M6240" i="1"/>
  <c r="M2032" i="1"/>
  <c r="M7083" i="1"/>
  <c r="M2877" i="1"/>
  <c r="M41" i="1"/>
  <c r="M5390" i="1"/>
  <c r="M9047" i="1"/>
  <c r="M725" i="1"/>
  <c r="M9490" i="1"/>
  <c r="M4141" i="1"/>
  <c r="M7872" i="1"/>
  <c r="M7484" i="1"/>
  <c r="M4548" i="1"/>
  <c r="M6241" i="1"/>
  <c r="M7873" i="1"/>
  <c r="M7874" i="1"/>
  <c r="M9491" i="1"/>
  <c r="M2033" i="1"/>
  <c r="M9867" i="1"/>
  <c r="M329" i="1"/>
  <c r="M1184" i="1"/>
  <c r="M6242" i="1"/>
  <c r="M6243" i="1"/>
  <c r="M4142" i="1"/>
  <c r="M8274" i="1"/>
  <c r="M1185" i="1"/>
  <c r="M6675" i="1"/>
  <c r="M2034" i="1"/>
  <c r="M9492" i="1"/>
  <c r="M4143" i="1"/>
  <c r="M9048" i="1"/>
  <c r="M6244" i="1"/>
  <c r="M330" i="1"/>
  <c r="M2878" i="1"/>
  <c r="M3266" i="1"/>
  <c r="M4549" i="1"/>
  <c r="M4144" i="1"/>
  <c r="M7084" i="1"/>
  <c r="M1186" i="1"/>
  <c r="M1585" i="1"/>
  <c r="M6676" i="1"/>
  <c r="M4964" i="1"/>
  <c r="M9493" i="1"/>
  <c r="M8275" i="1"/>
  <c r="M6245" i="1"/>
  <c r="M331" i="1"/>
  <c r="M5391" i="1"/>
  <c r="M1586" i="1"/>
  <c r="M8675" i="1"/>
  <c r="M7485" i="1"/>
  <c r="M726" i="1"/>
  <c r="M7085" i="1"/>
  <c r="M1587" i="1"/>
  <c r="M5392" i="1"/>
  <c r="M6246" i="1"/>
  <c r="M9494" i="1"/>
  <c r="M3267" i="1"/>
  <c r="M332" i="1"/>
  <c r="M7486" i="1"/>
  <c r="M4965" i="1"/>
  <c r="M3268" i="1"/>
  <c r="M6247" i="1"/>
  <c r="M4145" i="1"/>
  <c r="M1588" i="1"/>
  <c r="M1589" i="1"/>
  <c r="M9495" i="1"/>
  <c r="M42" i="1"/>
  <c r="M727" i="1"/>
  <c r="M1187" i="1"/>
  <c r="M4146" i="1"/>
  <c r="M7086" i="1"/>
  <c r="M728" i="1"/>
  <c r="M43" i="1"/>
  <c r="M8276" i="1"/>
  <c r="M4966" i="1"/>
  <c r="M6248" i="1"/>
  <c r="M6677" i="1"/>
  <c r="M9049" i="1"/>
  <c r="M7875" i="1"/>
  <c r="M4967" i="1"/>
  <c r="M729" i="1"/>
  <c r="M5393" i="1"/>
  <c r="M5394" i="1"/>
  <c r="M8676" i="1"/>
  <c r="M1590" i="1"/>
  <c r="M7087" i="1"/>
  <c r="M8677" i="1"/>
  <c r="M6249" i="1"/>
  <c r="M9050" i="1"/>
  <c r="M6678" i="1"/>
  <c r="M730" i="1"/>
  <c r="M1591" i="1"/>
  <c r="M7876" i="1"/>
  <c r="M3269" i="1"/>
  <c r="M9496" i="1"/>
  <c r="M3270" i="1"/>
  <c r="M4147" i="1"/>
  <c r="M4968" i="1"/>
  <c r="M2035" i="1"/>
  <c r="M2036" i="1"/>
  <c r="M1592" i="1"/>
  <c r="M8277" i="1"/>
  <c r="M9497" i="1"/>
  <c r="M5822" i="1"/>
  <c r="M6679" i="1"/>
  <c r="M7088" i="1"/>
  <c r="M7877" i="1"/>
  <c r="M6680" i="1"/>
  <c r="M3732" i="1"/>
  <c r="M1593" i="1"/>
  <c r="M8678" i="1"/>
  <c r="M6681" i="1"/>
  <c r="M44" i="1"/>
  <c r="M4969" i="1"/>
  <c r="M333" i="1"/>
  <c r="M7487" i="1"/>
  <c r="M4148" i="1"/>
  <c r="M4149" i="1"/>
  <c r="M3733" i="1"/>
  <c r="M4970" i="1"/>
  <c r="M9868" i="1"/>
  <c r="M2879" i="1"/>
  <c r="M8679" i="1"/>
  <c r="M1594" i="1"/>
  <c r="M7878" i="1"/>
  <c r="M45" i="1"/>
  <c r="M6250" i="1"/>
  <c r="M46" i="1"/>
  <c r="M5823" i="1"/>
  <c r="M3271" i="1"/>
  <c r="M8680" i="1"/>
  <c r="M2441" i="1"/>
  <c r="M2880" i="1"/>
  <c r="M6682" i="1"/>
  <c r="M3272" i="1"/>
  <c r="M2442" i="1"/>
  <c r="M8278" i="1"/>
  <c r="M2037" i="1"/>
  <c r="M4150" i="1"/>
  <c r="M2038" i="1"/>
  <c r="M731" i="1"/>
  <c r="M2039" i="1"/>
  <c r="M1188" i="1"/>
  <c r="M9498" i="1"/>
  <c r="M6683" i="1"/>
  <c r="M4550" i="1"/>
  <c r="M732" i="1"/>
  <c r="M1189" i="1"/>
  <c r="M2443" i="1"/>
  <c r="M733" i="1"/>
  <c r="M1190" i="1"/>
  <c r="M3273" i="1"/>
  <c r="M734" i="1"/>
  <c r="M334" i="1"/>
  <c r="M5395" i="1"/>
  <c r="M7879" i="1"/>
  <c r="M735" i="1"/>
  <c r="M4551" i="1"/>
  <c r="M4971" i="1"/>
  <c r="M2881" i="1"/>
  <c r="M4552" i="1"/>
  <c r="M7488" i="1"/>
  <c r="M9051" i="1"/>
  <c r="M2882" i="1"/>
  <c r="M7089" i="1"/>
  <c r="M3274" i="1"/>
  <c r="M7880" i="1"/>
  <c r="M5824" i="1"/>
  <c r="M4553" i="1"/>
  <c r="M8681" i="1"/>
  <c r="M1595" i="1"/>
  <c r="M47" i="1"/>
  <c r="M9869" i="1"/>
  <c r="M6251" i="1"/>
  <c r="M9870" i="1"/>
  <c r="M7881" i="1"/>
  <c r="M6684" i="1"/>
  <c r="M7882" i="1"/>
  <c r="M1596" i="1"/>
  <c r="M7090" i="1"/>
  <c r="M335" i="1"/>
  <c r="M2040" i="1"/>
  <c r="M4151" i="1"/>
  <c r="M2444" i="1"/>
  <c r="M7489" i="1"/>
  <c r="M2445" i="1"/>
  <c r="M8279" i="1"/>
  <c r="M7091" i="1"/>
  <c r="M5825" i="1"/>
  <c r="M7883" i="1"/>
  <c r="M6685" i="1"/>
  <c r="M1597" i="1"/>
  <c r="M7092" i="1"/>
  <c r="M2883" i="1"/>
  <c r="M7884" i="1"/>
  <c r="M7490" i="1"/>
  <c r="M736" i="1"/>
  <c r="M9499" i="1"/>
  <c r="M1598" i="1"/>
  <c r="M9052" i="1"/>
  <c r="M2041" i="1"/>
  <c r="M1191" i="1"/>
  <c r="M9500" i="1"/>
  <c r="M5396" i="1"/>
  <c r="M1599" i="1"/>
  <c r="M2042" i="1"/>
  <c r="M4152" i="1"/>
  <c r="M4554" i="1"/>
  <c r="M4972" i="1"/>
  <c r="M2446" i="1"/>
  <c r="M8280" i="1"/>
  <c r="M4555" i="1"/>
  <c r="M2884" i="1"/>
  <c r="M2885" i="1"/>
  <c r="M7491" i="1"/>
  <c r="M737" i="1"/>
  <c r="M7093" i="1"/>
  <c r="M5397" i="1"/>
  <c r="M4973" i="1"/>
  <c r="M4974" i="1"/>
  <c r="M2043" i="1"/>
  <c r="M8682" i="1"/>
  <c r="M5398" i="1"/>
  <c r="M3734" i="1"/>
  <c r="M3735" i="1"/>
  <c r="M9053" i="1"/>
  <c r="M6252" i="1"/>
  <c r="M1600" i="1"/>
  <c r="M3275" i="1"/>
  <c r="M9871" i="1"/>
  <c r="M5399" i="1"/>
  <c r="M738" i="1"/>
  <c r="M4975" i="1"/>
  <c r="M2044" i="1"/>
  <c r="M7094" i="1"/>
  <c r="M5826" i="1"/>
  <c r="M1601" i="1"/>
  <c r="M1192" i="1"/>
  <c r="M5827" i="1"/>
  <c r="M3276" i="1"/>
  <c r="M3277" i="1"/>
  <c r="M2447" i="1"/>
  <c r="M336" i="1"/>
  <c r="M8683" i="1"/>
  <c r="M2886" i="1"/>
  <c r="M6686" i="1"/>
  <c r="M8281" i="1"/>
  <c r="M4556" i="1"/>
  <c r="M8282" i="1"/>
  <c r="M5400" i="1"/>
  <c r="M2887" i="1"/>
  <c r="M6253" i="1"/>
  <c r="M1193" i="1"/>
  <c r="M1602" i="1"/>
  <c r="M7095" i="1"/>
  <c r="M8684" i="1"/>
  <c r="M4976" i="1"/>
  <c r="M3278" i="1"/>
  <c r="M8283" i="1"/>
  <c r="M4977" i="1"/>
  <c r="M337" i="1"/>
  <c r="M3279" i="1"/>
  <c r="M2448" i="1"/>
  <c r="M9054" i="1"/>
  <c r="M338" i="1"/>
  <c r="M4153" i="1"/>
  <c r="M3280" i="1"/>
  <c r="M4557" i="1"/>
  <c r="M739" i="1"/>
  <c r="M4978" i="1"/>
  <c r="M6254" i="1"/>
  <c r="M1194" i="1"/>
  <c r="M1603" i="1"/>
  <c r="M3736" i="1"/>
  <c r="M1195" i="1"/>
  <c r="M1196" i="1"/>
  <c r="M7096" i="1"/>
  <c r="M7097" i="1"/>
  <c r="M7885" i="1"/>
  <c r="M9501" i="1"/>
  <c r="M3281" i="1"/>
  <c r="M6255" i="1"/>
  <c r="M6687" i="1"/>
  <c r="M4558" i="1"/>
  <c r="M7886" i="1"/>
  <c r="M9872" i="1"/>
  <c r="M7492" i="1"/>
  <c r="M3282" i="1"/>
  <c r="M2045" i="1"/>
  <c r="M7493" i="1"/>
  <c r="M48" i="1"/>
  <c r="M3283" i="1"/>
  <c r="M3284" i="1"/>
  <c r="M3285" i="1"/>
  <c r="M7887" i="1"/>
  <c r="M2449" i="1"/>
  <c r="M6256" i="1"/>
  <c r="M7494" i="1"/>
  <c r="M9055" i="1"/>
  <c r="M9056" i="1"/>
  <c r="M5401" i="1"/>
  <c r="M4979" i="1"/>
  <c r="M2046" i="1"/>
  <c r="M339" i="1"/>
  <c r="M2047" i="1"/>
  <c r="M9873" i="1"/>
  <c r="M2048" i="1"/>
  <c r="M3286" i="1"/>
  <c r="M7495" i="1"/>
  <c r="M1197" i="1"/>
  <c r="M5402" i="1"/>
  <c r="M5828" i="1"/>
  <c r="M1604" i="1"/>
  <c r="M3737" i="1"/>
  <c r="M8284" i="1"/>
  <c r="M6688" i="1"/>
  <c r="M9502" i="1"/>
  <c r="M7496" i="1"/>
  <c r="M4154" i="1"/>
  <c r="M1605" i="1"/>
  <c r="M49" i="1"/>
  <c r="M3287" i="1"/>
  <c r="M8285" i="1"/>
  <c r="M7888" i="1"/>
  <c r="M740" i="1"/>
  <c r="M8685" i="1"/>
  <c r="M6257" i="1"/>
  <c r="M9057" i="1"/>
  <c r="M340" i="1"/>
  <c r="M7098" i="1"/>
  <c r="M7099" i="1"/>
  <c r="M9058" i="1"/>
  <c r="M341" i="1"/>
  <c r="M3288" i="1"/>
  <c r="M1606" i="1"/>
  <c r="M7497" i="1"/>
  <c r="M7889" i="1"/>
  <c r="M9059" i="1"/>
  <c r="M9503" i="1"/>
  <c r="M4559" i="1"/>
  <c r="M6689" i="1"/>
  <c r="M4980" i="1"/>
  <c r="M50" i="1"/>
  <c r="M1198" i="1"/>
  <c r="M8286" i="1"/>
  <c r="M51" i="1"/>
  <c r="M4560" i="1"/>
  <c r="M9504" i="1"/>
  <c r="M5829" i="1"/>
  <c r="M7100" i="1"/>
  <c r="M6690" i="1"/>
  <c r="M8287" i="1"/>
  <c r="M7890" i="1"/>
  <c r="M2888" i="1"/>
  <c r="M342" i="1"/>
  <c r="M4981" i="1"/>
  <c r="M2450" i="1"/>
  <c r="M2049" i="1"/>
  <c r="M7101" i="1"/>
  <c r="M343" i="1"/>
  <c r="M3289" i="1"/>
  <c r="M1607" i="1"/>
  <c r="M3738" i="1"/>
  <c r="M6258" i="1"/>
  <c r="M7102" i="1"/>
  <c r="M52" i="1"/>
  <c r="M9060" i="1"/>
  <c r="M3739" i="1"/>
  <c r="M4155" i="1"/>
  <c r="M9061" i="1"/>
  <c r="M9062" i="1"/>
  <c r="M1608" i="1"/>
  <c r="M4982" i="1"/>
  <c r="M1609" i="1"/>
  <c r="M3290" i="1"/>
  <c r="M4983" i="1"/>
  <c r="M7103" i="1"/>
  <c r="M9063" i="1"/>
  <c r="M5830" i="1"/>
  <c r="M7498" i="1"/>
  <c r="M4156" i="1"/>
  <c r="M8288" i="1"/>
  <c r="M7104" i="1"/>
  <c r="M8289" i="1"/>
  <c r="M741" i="1"/>
  <c r="M6259" i="1"/>
  <c r="M7891" i="1"/>
  <c r="M9064" i="1"/>
  <c r="M4561" i="1"/>
  <c r="M2451" i="1"/>
  <c r="M5403" i="1"/>
  <c r="M7892" i="1"/>
  <c r="M1199" i="1"/>
  <c r="M6691" i="1"/>
  <c r="M5404" i="1"/>
  <c r="M4984" i="1"/>
  <c r="M4157" i="1"/>
  <c r="M4562" i="1"/>
  <c r="M7893" i="1"/>
  <c r="M9874" i="1"/>
  <c r="M6692" i="1"/>
  <c r="M2452" i="1"/>
  <c r="M3740" i="1"/>
  <c r="M2453" i="1"/>
  <c r="M9505" i="1"/>
  <c r="M53" i="1"/>
  <c r="M54" i="1"/>
  <c r="M8290" i="1"/>
  <c r="M7499" i="1"/>
  <c r="M1610" i="1"/>
  <c r="M7105" i="1"/>
  <c r="M3741" i="1"/>
  <c r="M344" i="1"/>
  <c r="M4158" i="1"/>
  <c r="M7106" i="1"/>
  <c r="M2889" i="1"/>
  <c r="M4985" i="1"/>
  <c r="M8686" i="1"/>
  <c r="M2454" i="1"/>
  <c r="M345" i="1"/>
  <c r="M3291" i="1"/>
  <c r="M5831" i="1"/>
  <c r="M9065" i="1"/>
  <c r="M4159" i="1"/>
  <c r="M4986" i="1"/>
  <c r="M5832" i="1"/>
  <c r="M7894" i="1"/>
  <c r="M346" i="1"/>
  <c r="M4987" i="1"/>
  <c r="M1200" i="1"/>
  <c r="M9066" i="1"/>
  <c r="M2890" i="1"/>
  <c r="M9875" i="1"/>
  <c r="M742" i="1"/>
  <c r="M9876" i="1"/>
  <c r="M55" i="1"/>
  <c r="M8687" i="1"/>
  <c r="M7500" i="1"/>
  <c r="M7501" i="1"/>
  <c r="M5405" i="1"/>
  <c r="M9067" i="1"/>
  <c r="M2891" i="1"/>
  <c r="M5833" i="1"/>
  <c r="M6693" i="1"/>
  <c r="M7502" i="1"/>
  <c r="M1201" i="1"/>
  <c r="M9068" i="1"/>
  <c r="M6694" i="1"/>
  <c r="M7107" i="1"/>
  <c r="M1202" i="1"/>
  <c r="M9069" i="1"/>
  <c r="M347" i="1"/>
  <c r="M2050" i="1"/>
  <c r="M2051" i="1"/>
  <c r="M3742" i="1"/>
  <c r="M9877" i="1"/>
  <c r="M9070" i="1"/>
  <c r="M2455" i="1"/>
  <c r="M9071" i="1"/>
  <c r="M3292" i="1"/>
  <c r="M9506" i="1"/>
  <c r="M4988" i="1"/>
  <c r="M5834" i="1"/>
  <c r="M5406" i="1"/>
  <c r="M8291" i="1"/>
  <c r="M2052" i="1"/>
  <c r="M9072" i="1"/>
  <c r="M743" i="1"/>
  <c r="M9507" i="1"/>
  <c r="M6260" i="1"/>
  <c r="M3293" i="1"/>
  <c r="M2053" i="1"/>
  <c r="M2054" i="1"/>
  <c r="M2055" i="1"/>
  <c r="M8688" i="1"/>
  <c r="M4989" i="1"/>
  <c r="M744" i="1"/>
  <c r="M6261" i="1"/>
  <c r="M9508" i="1"/>
  <c r="M3294" i="1"/>
  <c r="M8292" i="1"/>
  <c r="M8689" i="1"/>
  <c r="M1611" i="1"/>
  <c r="M7895" i="1"/>
  <c r="M4160" i="1"/>
  <c r="M9509" i="1"/>
  <c r="M2892" i="1"/>
  <c r="M348" i="1"/>
  <c r="M4563" i="1"/>
  <c r="M2893" i="1"/>
  <c r="M7108" i="1"/>
  <c r="M4990" i="1"/>
  <c r="M349" i="1"/>
  <c r="M7503" i="1"/>
  <c r="M8690" i="1"/>
  <c r="M8293" i="1"/>
  <c r="M350" i="1"/>
  <c r="M6695" i="1"/>
  <c r="M1612" i="1"/>
  <c r="M4564" i="1"/>
  <c r="M1203" i="1"/>
  <c r="M745" i="1"/>
  <c r="M8691" i="1"/>
  <c r="M9510" i="1"/>
  <c r="M3295" i="1"/>
  <c r="M2894" i="1"/>
  <c r="M3743" i="1"/>
  <c r="M2895" i="1"/>
  <c r="M7504" i="1"/>
  <c r="M8294" i="1"/>
  <c r="M2056" i="1"/>
  <c r="M6696" i="1"/>
  <c r="M5835" i="1"/>
  <c r="M4565" i="1"/>
  <c r="M746" i="1"/>
  <c r="M8692" i="1"/>
  <c r="M2057" i="1"/>
  <c r="M4991" i="1"/>
  <c r="M6697" i="1"/>
  <c r="M2456" i="1"/>
  <c r="M4992" i="1"/>
  <c r="M3744" i="1"/>
  <c r="M1204" i="1"/>
  <c r="M6262" i="1"/>
  <c r="M4993" i="1"/>
  <c r="M8693" i="1"/>
  <c r="M9073" i="1"/>
  <c r="M1205" i="1"/>
  <c r="M3296" i="1"/>
  <c r="M7505" i="1"/>
  <c r="M4566" i="1"/>
  <c r="M9511" i="1"/>
  <c r="M1613" i="1"/>
  <c r="M2896" i="1"/>
  <c r="M9074" i="1"/>
  <c r="M6698" i="1"/>
  <c r="M8295" i="1"/>
  <c r="M6699" i="1"/>
  <c r="M7896" i="1"/>
  <c r="M9512" i="1"/>
  <c r="M5407" i="1"/>
  <c r="M7109" i="1"/>
  <c r="M56" i="1"/>
  <c r="M5836" i="1"/>
  <c r="M2058" i="1"/>
  <c r="M2457" i="1"/>
  <c r="M7110" i="1"/>
  <c r="M9075" i="1"/>
  <c r="M2897" i="1"/>
  <c r="M8296" i="1"/>
  <c r="M8297" i="1"/>
  <c r="M1206" i="1"/>
  <c r="M4994" i="1"/>
  <c r="M6700" i="1"/>
  <c r="M3745" i="1"/>
  <c r="M2458" i="1"/>
  <c r="M2459" i="1"/>
  <c r="M4995" i="1"/>
  <c r="M1614" i="1"/>
  <c r="M9076" i="1"/>
  <c r="M4996" i="1"/>
  <c r="M9077" i="1"/>
  <c r="M8298" i="1"/>
  <c r="M747" i="1"/>
  <c r="M4567" i="1"/>
  <c r="M57" i="1"/>
  <c r="M8694" i="1"/>
  <c r="M1207" i="1"/>
  <c r="M4997" i="1"/>
  <c r="M7897" i="1"/>
  <c r="M4568" i="1"/>
  <c r="M748" i="1"/>
  <c r="M5408" i="1"/>
  <c r="M6701" i="1"/>
  <c r="M8695" i="1"/>
  <c r="M8299" i="1"/>
  <c r="M3746" i="1"/>
  <c r="M7111" i="1"/>
  <c r="M3747" i="1"/>
  <c r="M9878" i="1"/>
  <c r="M6263" i="1"/>
  <c r="M5409" i="1"/>
  <c r="M5837" i="1"/>
  <c r="M6264" i="1"/>
  <c r="M7898" i="1"/>
  <c r="M4569" i="1"/>
  <c r="M1615" i="1"/>
  <c r="M749" i="1"/>
  <c r="M8300" i="1"/>
  <c r="M8301" i="1"/>
  <c r="M8302" i="1"/>
  <c r="M4161" i="1"/>
  <c r="M4570" i="1"/>
  <c r="M7112" i="1"/>
  <c r="M4998" i="1"/>
  <c r="M7506" i="1"/>
  <c r="M2460" i="1"/>
  <c r="M2461" i="1"/>
  <c r="M6265" i="1"/>
  <c r="M3297" i="1"/>
  <c r="M7507" i="1"/>
  <c r="M1208" i="1"/>
  <c r="M5838" i="1"/>
  <c r="M9513" i="1"/>
  <c r="M351" i="1"/>
  <c r="M4571" i="1"/>
  <c r="M352" i="1"/>
  <c r="M4572" i="1"/>
  <c r="M4573" i="1"/>
  <c r="M6702" i="1"/>
  <c r="M8303" i="1"/>
  <c r="M3298" i="1"/>
  <c r="M4162" i="1"/>
  <c r="M3299" i="1"/>
  <c r="M6266" i="1"/>
  <c r="M9879" i="1"/>
  <c r="M7508" i="1"/>
  <c r="M9880" i="1"/>
  <c r="M9514" i="1"/>
  <c r="M7509" i="1"/>
  <c r="M4163" i="1"/>
  <c r="M5410" i="1"/>
  <c r="M4164" i="1"/>
  <c r="M7113" i="1"/>
  <c r="M7510" i="1"/>
  <c r="M5839" i="1"/>
  <c r="M8696" i="1"/>
  <c r="M1616" i="1"/>
  <c r="M2898" i="1"/>
  <c r="M1209" i="1"/>
  <c r="M3300" i="1"/>
  <c r="M3748" i="1"/>
  <c r="M7511" i="1"/>
  <c r="M4999" i="1"/>
  <c r="M750" i="1"/>
  <c r="M7512" i="1"/>
  <c r="M3301" i="1"/>
  <c r="M3302" i="1"/>
  <c r="M5000" i="1"/>
  <c r="M5001" i="1"/>
  <c r="M3749" i="1"/>
  <c r="M5411" i="1"/>
  <c r="M3303" i="1"/>
  <c r="M2899" i="1"/>
  <c r="M9515" i="1"/>
  <c r="M2900" i="1"/>
  <c r="M9078" i="1"/>
  <c r="M5002" i="1"/>
  <c r="M9079" i="1"/>
  <c r="M9080" i="1"/>
  <c r="M353" i="1"/>
  <c r="M4574" i="1"/>
  <c r="M9081" i="1"/>
  <c r="M7114" i="1"/>
  <c r="M1617" i="1"/>
  <c r="M7513" i="1"/>
  <c r="M6267" i="1"/>
  <c r="M9082" i="1"/>
  <c r="M9881" i="1"/>
  <c r="M1618" i="1"/>
  <c r="M7514" i="1"/>
  <c r="M751" i="1"/>
  <c r="M9083" i="1"/>
  <c r="M5412" i="1"/>
  <c r="M5413" i="1"/>
  <c r="M9084" i="1"/>
  <c r="M7899" i="1"/>
  <c r="M2059" i="1"/>
  <c r="M9085" i="1"/>
  <c r="M8304" i="1"/>
  <c r="M752" i="1"/>
  <c r="M3750" i="1"/>
  <c r="M7515" i="1"/>
  <c r="M5003" i="1"/>
  <c r="M753" i="1"/>
  <c r="M9516" i="1"/>
  <c r="M9517" i="1"/>
  <c r="M3751" i="1"/>
  <c r="M354" i="1"/>
  <c r="M9882" i="1"/>
  <c r="M6268" i="1"/>
  <c r="M1619" i="1"/>
  <c r="M7115" i="1"/>
  <c r="M9086" i="1"/>
  <c r="M2060" i="1"/>
  <c r="M7116" i="1"/>
  <c r="M4575" i="1"/>
  <c r="M1620" i="1"/>
  <c r="M4165" i="1"/>
  <c r="M5414" i="1"/>
  <c r="M4576" i="1"/>
  <c r="M5840" i="1"/>
  <c r="M754" i="1"/>
  <c r="M1210" i="1"/>
  <c r="M5841" i="1"/>
  <c r="M2061" i="1"/>
  <c r="M1211" i="1"/>
  <c r="M58" i="1"/>
  <c r="M6269" i="1"/>
  <c r="M59" i="1"/>
  <c r="M2901" i="1"/>
  <c r="M755" i="1"/>
  <c r="M6703" i="1"/>
  <c r="M5415" i="1"/>
  <c r="M1212" i="1"/>
  <c r="M8697" i="1"/>
  <c r="M9087" i="1"/>
  <c r="M1213" i="1"/>
  <c r="M3752" i="1"/>
  <c r="M2062" i="1"/>
  <c r="M6270" i="1"/>
  <c r="M7117" i="1"/>
  <c r="M7900" i="1"/>
  <c r="M8698" i="1"/>
  <c r="M756" i="1"/>
  <c r="M2902" i="1"/>
  <c r="M5842" i="1"/>
  <c r="M3304" i="1"/>
  <c r="M757" i="1"/>
  <c r="M4577" i="1"/>
  <c r="M5843" i="1"/>
  <c r="M8305" i="1"/>
  <c r="M9088" i="1"/>
  <c r="M7901" i="1"/>
  <c r="M5416" i="1"/>
  <c r="M6271" i="1"/>
  <c r="M5004" i="1"/>
  <c r="M7118" i="1"/>
  <c r="M3753" i="1"/>
  <c r="M1621" i="1"/>
  <c r="M6272" i="1"/>
  <c r="M5417" i="1"/>
  <c r="M2063" i="1"/>
  <c r="M9518" i="1"/>
  <c r="M5418" i="1"/>
  <c r="M8699" i="1"/>
  <c r="M758" i="1"/>
  <c r="M759" i="1"/>
  <c r="M7119" i="1"/>
  <c r="M6704" i="1"/>
  <c r="M7902" i="1"/>
  <c r="M7516" i="1"/>
  <c r="M4166" i="1"/>
  <c r="M355" i="1"/>
  <c r="M7120" i="1"/>
  <c r="M3305" i="1"/>
  <c r="M1622" i="1"/>
  <c r="M7903" i="1"/>
  <c r="M4167" i="1"/>
  <c r="M7121" i="1"/>
  <c r="M5844" i="1"/>
  <c r="M6273" i="1"/>
  <c r="M5845" i="1"/>
  <c r="M356" i="1"/>
  <c r="M4168" i="1"/>
  <c r="M5419" i="1"/>
  <c r="M1623" i="1"/>
  <c r="M9519" i="1"/>
  <c r="M7517" i="1"/>
  <c r="M2462" i="1"/>
  <c r="M5420" i="1"/>
  <c r="M1624" i="1"/>
  <c r="M4169" i="1"/>
  <c r="M3754" i="1"/>
  <c r="M9520" i="1"/>
  <c r="M2064" i="1"/>
  <c r="M6705" i="1"/>
  <c r="M8306" i="1"/>
  <c r="M7518" i="1"/>
  <c r="M3755" i="1"/>
  <c r="M7122" i="1"/>
  <c r="M5421" i="1"/>
  <c r="M9089" i="1"/>
  <c r="M5005" i="1"/>
  <c r="M5846" i="1"/>
  <c r="M4578" i="1"/>
  <c r="M8307" i="1"/>
  <c r="M6274" i="1"/>
  <c r="M760" i="1"/>
  <c r="M3756" i="1"/>
  <c r="M9090" i="1"/>
  <c r="M761" i="1"/>
  <c r="M3306" i="1"/>
  <c r="M6706" i="1"/>
  <c r="M8308" i="1"/>
  <c r="M7904" i="1"/>
  <c r="M4579" i="1"/>
  <c r="M2065" i="1"/>
  <c r="M9521" i="1"/>
  <c r="M762" i="1"/>
  <c r="M60" i="1"/>
  <c r="M8309" i="1"/>
  <c r="M2066" i="1"/>
  <c r="M6275" i="1"/>
  <c r="M763" i="1"/>
  <c r="M5847" i="1"/>
  <c r="M7123" i="1"/>
  <c r="M9091" i="1"/>
  <c r="M7124" i="1"/>
  <c r="M9092" i="1"/>
  <c r="M61" i="1"/>
  <c r="M9522" i="1"/>
  <c r="M9523" i="1"/>
  <c r="M4580" i="1"/>
  <c r="M5006" i="1"/>
  <c r="M5422" i="1"/>
  <c r="M7519" i="1"/>
  <c r="M764" i="1"/>
  <c r="M7125" i="1"/>
  <c r="M5848" i="1"/>
  <c r="M6276" i="1"/>
  <c r="M5423" i="1"/>
  <c r="M3307" i="1"/>
  <c r="M5424" i="1"/>
  <c r="M357" i="1"/>
  <c r="M7905" i="1"/>
  <c r="M765" i="1"/>
  <c r="M6277" i="1"/>
  <c r="M9093" i="1"/>
  <c r="M6707" i="1"/>
  <c r="M5849" i="1"/>
  <c r="M3308" i="1"/>
  <c r="M7906" i="1"/>
  <c r="M9524" i="1"/>
  <c r="M5425" i="1"/>
  <c r="M5426" i="1"/>
  <c r="M2067" i="1"/>
  <c r="M6278" i="1"/>
  <c r="M8310" i="1"/>
  <c r="M3309" i="1"/>
  <c r="M3310" i="1"/>
  <c r="M5427" i="1"/>
  <c r="M2068" i="1"/>
  <c r="M8700" i="1"/>
  <c r="M8311" i="1"/>
  <c r="M5428" i="1"/>
  <c r="M4170" i="1"/>
  <c r="M6279" i="1"/>
  <c r="M4581" i="1"/>
  <c r="M2903" i="1"/>
  <c r="M1625" i="1"/>
  <c r="M5850" i="1"/>
  <c r="M4582" i="1"/>
  <c r="M2904" i="1"/>
  <c r="M6708" i="1"/>
  <c r="M5007" i="1"/>
  <c r="M6709" i="1"/>
  <c r="M5429" i="1"/>
  <c r="M4171" i="1"/>
  <c r="M9525" i="1"/>
  <c r="M9094" i="1"/>
  <c r="M6280" i="1"/>
  <c r="M4583" i="1"/>
  <c r="M62" i="1"/>
  <c r="M2905" i="1"/>
  <c r="M7126" i="1"/>
  <c r="M5851" i="1"/>
  <c r="M3757" i="1"/>
  <c r="M766" i="1"/>
  <c r="M9095" i="1"/>
  <c r="M5430" i="1"/>
  <c r="M8312" i="1"/>
  <c r="M2906" i="1"/>
  <c r="M4172" i="1"/>
  <c r="M5008" i="1"/>
  <c r="M6281" i="1"/>
  <c r="M3311" i="1"/>
  <c r="M5431" i="1"/>
  <c r="M7520" i="1"/>
  <c r="M2907" i="1"/>
  <c r="M6710" i="1"/>
  <c r="M1626" i="1"/>
  <c r="M1627" i="1"/>
  <c r="M7127" i="1"/>
  <c r="M2908" i="1"/>
  <c r="M9096" i="1"/>
  <c r="M7128" i="1"/>
  <c r="M358" i="1"/>
  <c r="M1214" i="1"/>
  <c r="M63" i="1"/>
  <c r="M9097" i="1"/>
  <c r="M6282" i="1"/>
  <c r="M4584" i="1"/>
  <c r="M3758" i="1"/>
  <c r="M9098" i="1"/>
  <c r="M6283" i="1"/>
  <c r="M9883" i="1"/>
  <c r="M6284" i="1"/>
  <c r="M359" i="1"/>
  <c r="M9526" i="1"/>
  <c r="M9099" i="1"/>
  <c r="M4585" i="1"/>
  <c r="M767" i="1"/>
  <c r="M5852" i="1"/>
  <c r="M6285" i="1"/>
  <c r="M9527" i="1"/>
  <c r="M8701" i="1"/>
  <c r="M7129" i="1"/>
  <c r="M5853" i="1"/>
  <c r="M5432" i="1"/>
  <c r="M5433" i="1"/>
  <c r="M5854" i="1"/>
  <c r="M768" i="1"/>
  <c r="M8702" i="1"/>
  <c r="M5009" i="1"/>
  <c r="M5010" i="1"/>
  <c r="M2463" i="1"/>
  <c r="M64" i="1"/>
  <c r="M8313" i="1"/>
  <c r="M2464" i="1"/>
  <c r="M6286" i="1"/>
  <c r="M1628" i="1"/>
  <c r="M3312" i="1"/>
  <c r="M7130" i="1"/>
  <c r="M5011" i="1"/>
  <c r="M8703" i="1"/>
  <c r="M8314" i="1"/>
  <c r="M6711" i="1"/>
  <c r="M3759" i="1"/>
  <c r="M7907" i="1"/>
  <c r="M9528" i="1"/>
  <c r="M769" i="1"/>
  <c r="M9529" i="1"/>
  <c r="M2465" i="1"/>
  <c r="M6287" i="1"/>
  <c r="M8704" i="1"/>
  <c r="M2909" i="1"/>
  <c r="M1629" i="1"/>
  <c r="M4173" i="1"/>
  <c r="M8315" i="1"/>
  <c r="M8316" i="1"/>
  <c r="M2069" i="1"/>
  <c r="M770" i="1"/>
  <c r="M771" i="1"/>
  <c r="M360" i="1"/>
  <c r="M8317" i="1"/>
  <c r="M4586" i="1"/>
  <c r="M5434" i="1"/>
  <c r="M772" i="1"/>
  <c r="M1215" i="1"/>
  <c r="M6712" i="1"/>
  <c r="M9884" i="1"/>
  <c r="M6288" i="1"/>
  <c r="M6289" i="1"/>
  <c r="M773" i="1"/>
  <c r="M2466" i="1"/>
  <c r="M3313" i="1"/>
  <c r="M6713" i="1"/>
  <c r="M8705" i="1"/>
  <c r="M1630" i="1"/>
  <c r="M9100" i="1"/>
  <c r="M1216" i="1"/>
  <c r="M5855" i="1"/>
  <c r="M5012" i="1"/>
  <c r="M5856" i="1"/>
  <c r="M9101" i="1"/>
  <c r="M3314" i="1"/>
  <c r="M7521" i="1"/>
  <c r="M7522" i="1"/>
  <c r="M7131" i="1"/>
  <c r="M774" i="1"/>
  <c r="M4174" i="1"/>
  <c r="M6714" i="1"/>
  <c r="M7908" i="1"/>
  <c r="M9530" i="1"/>
  <c r="M9531" i="1"/>
  <c r="M7132" i="1"/>
  <c r="M7133" i="1"/>
  <c r="M3315" i="1"/>
  <c r="M9102" i="1"/>
  <c r="M2070" i="1"/>
  <c r="M775" i="1"/>
  <c r="M4587" i="1"/>
  <c r="M7134" i="1"/>
  <c r="M7523" i="1"/>
  <c r="M1217" i="1"/>
  <c r="M2467" i="1"/>
  <c r="M8318" i="1"/>
  <c r="M1631" i="1"/>
  <c r="M361" i="1"/>
  <c r="M7909" i="1"/>
  <c r="M1632" i="1"/>
  <c r="M5857" i="1"/>
  <c r="M2071" i="1"/>
  <c r="M2468" i="1"/>
  <c r="M9103" i="1"/>
  <c r="M2469" i="1"/>
  <c r="M2910" i="1"/>
  <c r="M4588" i="1"/>
  <c r="M5013" i="1"/>
  <c r="M362" i="1"/>
  <c r="M9532" i="1"/>
  <c r="M363" i="1"/>
  <c r="M5858" i="1"/>
  <c r="M6715" i="1"/>
  <c r="M5859" i="1"/>
  <c r="M2470" i="1"/>
  <c r="M5435" i="1"/>
  <c r="M9533" i="1"/>
  <c r="M6290" i="1"/>
  <c r="M2471" i="1"/>
  <c r="M776" i="1"/>
  <c r="M7524" i="1"/>
  <c r="M9534" i="1"/>
  <c r="M2472" i="1"/>
  <c r="M5860" i="1"/>
  <c r="M65" i="1"/>
  <c r="M3316" i="1"/>
  <c r="M777" i="1"/>
  <c r="M7910" i="1"/>
  <c r="M9535" i="1"/>
  <c r="M8706" i="1"/>
  <c r="M5014" i="1"/>
  <c r="M778" i="1"/>
  <c r="M7525" i="1"/>
  <c r="M7911" i="1"/>
  <c r="M5436" i="1"/>
  <c r="M6716" i="1"/>
  <c r="M4589" i="1"/>
  <c r="M9885" i="1"/>
  <c r="M364" i="1"/>
  <c r="M2911" i="1"/>
  <c r="M7526" i="1"/>
  <c r="M5861" i="1"/>
  <c r="M7135" i="1"/>
  <c r="M4590" i="1"/>
  <c r="M1633" i="1"/>
  <c r="M9886" i="1"/>
  <c r="M8319" i="1"/>
  <c r="M779" i="1"/>
  <c r="M5015" i="1"/>
  <c r="M2912" i="1"/>
  <c r="M2913" i="1"/>
  <c r="M2473" i="1"/>
  <c r="M8320" i="1"/>
  <c r="M5437" i="1"/>
  <c r="M2474" i="1"/>
  <c r="M780" i="1"/>
  <c r="M2914" i="1"/>
  <c r="M8707" i="1"/>
  <c r="M8708" i="1"/>
  <c r="M9536" i="1"/>
  <c r="M7912" i="1"/>
  <c r="M7136" i="1"/>
  <c r="M2072" i="1"/>
  <c r="M6717" i="1"/>
  <c r="M781" i="1"/>
  <c r="M9537" i="1"/>
  <c r="M8709" i="1"/>
  <c r="M8321" i="1"/>
  <c r="M3317" i="1"/>
  <c r="M2475" i="1"/>
  <c r="M1634" i="1"/>
  <c r="M8710" i="1"/>
  <c r="M7137" i="1"/>
  <c r="M782" i="1"/>
  <c r="M7138" i="1"/>
  <c r="M66" i="1"/>
  <c r="M2915" i="1"/>
  <c r="M5862" i="1"/>
  <c r="M8711" i="1"/>
  <c r="M2476" i="1"/>
  <c r="M9104" i="1"/>
  <c r="M3760" i="1"/>
  <c r="M6291" i="1"/>
  <c r="M783" i="1"/>
  <c r="M9105" i="1"/>
  <c r="M365" i="1"/>
  <c r="M3761" i="1"/>
  <c r="M5016" i="1"/>
  <c r="M7527" i="1"/>
  <c r="M2477" i="1"/>
  <c r="M1635" i="1"/>
  <c r="M9106" i="1"/>
  <c r="M8712" i="1"/>
  <c r="M5863" i="1"/>
  <c r="M5438" i="1"/>
  <c r="M4591" i="1"/>
  <c r="M2478" i="1"/>
  <c r="M7528" i="1"/>
  <c r="M2479" i="1"/>
  <c r="M5017" i="1"/>
  <c r="M9107" i="1"/>
  <c r="M3318" i="1"/>
  <c r="M1636" i="1"/>
  <c r="M7529" i="1"/>
  <c r="M1218" i="1"/>
  <c r="M5018" i="1"/>
  <c r="M8713" i="1"/>
  <c r="M6718" i="1"/>
  <c r="M6719" i="1"/>
  <c r="M2916" i="1"/>
  <c r="M5864" i="1"/>
  <c r="M3762" i="1"/>
  <c r="M5019" i="1"/>
  <c r="M4175" i="1"/>
  <c r="M6292" i="1"/>
  <c r="M7913" i="1"/>
  <c r="M1637" i="1"/>
  <c r="M6293" i="1"/>
  <c r="M3763" i="1"/>
  <c r="M7139" i="1"/>
  <c r="M8322" i="1"/>
  <c r="M6720" i="1"/>
  <c r="M4176" i="1"/>
  <c r="M9887" i="1"/>
  <c r="M8323" i="1"/>
  <c r="M9108" i="1"/>
  <c r="M7530" i="1"/>
  <c r="M67" i="1"/>
  <c r="M5439" i="1"/>
  <c r="M366" i="1"/>
  <c r="M6294" i="1"/>
  <c r="M5020" i="1"/>
  <c r="M3319" i="1"/>
  <c r="M5440" i="1"/>
  <c r="M4177" i="1"/>
  <c r="M7914" i="1"/>
  <c r="M8714" i="1"/>
  <c r="M3320" i="1"/>
  <c r="M9538" i="1"/>
  <c r="M1219" i="1"/>
  <c r="M4178" i="1"/>
  <c r="M7915" i="1"/>
  <c r="M784" i="1"/>
  <c r="M68" i="1"/>
  <c r="M9109" i="1"/>
  <c r="M785" i="1"/>
  <c r="M2917" i="1"/>
  <c r="M9110" i="1"/>
  <c r="M9539" i="1"/>
  <c r="M5865" i="1"/>
  <c r="M5021" i="1"/>
  <c r="M5022" i="1"/>
  <c r="M69" i="1"/>
  <c r="M6295" i="1"/>
  <c r="M6296" i="1"/>
  <c r="M4592" i="1"/>
  <c r="M4593" i="1"/>
  <c r="M8324" i="1"/>
  <c r="M2480" i="1"/>
  <c r="M5441" i="1"/>
  <c r="M8325" i="1"/>
  <c r="M70" i="1"/>
  <c r="M4179" i="1"/>
  <c r="M2918" i="1"/>
  <c r="M8326" i="1"/>
  <c r="M1638" i="1"/>
  <c r="M6297" i="1"/>
  <c r="M9111" i="1"/>
  <c r="M5023" i="1"/>
  <c r="M6298" i="1"/>
  <c r="M7140" i="1"/>
  <c r="M9112" i="1"/>
  <c r="M71" i="1"/>
  <c r="M7531" i="1"/>
  <c r="M8715" i="1"/>
  <c r="M2919" i="1"/>
  <c r="M1639" i="1"/>
  <c r="M2481" i="1"/>
  <c r="M7532" i="1"/>
  <c r="M367" i="1"/>
  <c r="M1640" i="1"/>
  <c r="M3764" i="1"/>
  <c r="M5442" i="1"/>
  <c r="M8716" i="1"/>
  <c r="M5443" i="1"/>
  <c r="M6299" i="1"/>
  <c r="M4594" i="1"/>
  <c r="M786" i="1"/>
  <c r="M3321" i="1"/>
  <c r="M2073" i="1"/>
  <c r="M787" i="1"/>
  <c r="M4595" i="1"/>
  <c r="M2482" i="1"/>
  <c r="M4180" i="1"/>
  <c r="M7916" i="1"/>
  <c r="M788" i="1"/>
  <c r="M5866" i="1"/>
  <c r="M72" i="1"/>
  <c r="M7917" i="1"/>
  <c r="M9540" i="1"/>
  <c r="M4181" i="1"/>
  <c r="M4596" i="1"/>
  <c r="M3322" i="1"/>
  <c r="M4182" i="1"/>
  <c r="M8327" i="1"/>
  <c r="M8328" i="1"/>
  <c r="M5444" i="1"/>
  <c r="M7918" i="1"/>
  <c r="M4597" i="1"/>
  <c r="M9113" i="1"/>
  <c r="M8717" i="1"/>
  <c r="M1220" i="1"/>
  <c r="M8329" i="1"/>
  <c r="M3765" i="1"/>
  <c r="M1641" i="1"/>
  <c r="M2920" i="1"/>
  <c r="M6300" i="1"/>
  <c r="M2074" i="1"/>
  <c r="M6721" i="1"/>
  <c r="M5867" i="1"/>
  <c r="M8718" i="1"/>
  <c r="M9888" i="1"/>
  <c r="M2483" i="1"/>
  <c r="M789" i="1"/>
  <c r="M8719" i="1"/>
  <c r="M3323" i="1"/>
  <c r="M1221" i="1"/>
  <c r="M9114" i="1"/>
  <c r="M3766" i="1"/>
  <c r="M9541" i="1"/>
  <c r="M3324" i="1"/>
  <c r="M5445" i="1"/>
  <c r="M5868" i="1"/>
  <c r="M1222" i="1"/>
  <c r="M3325" i="1"/>
  <c r="M5869" i="1"/>
  <c r="M1223" i="1"/>
  <c r="M7533" i="1"/>
  <c r="M790" i="1"/>
  <c r="M8720" i="1"/>
  <c r="M2921" i="1"/>
  <c r="M2922" i="1"/>
  <c r="M2923" i="1"/>
  <c r="M2484" i="1"/>
  <c r="M6301" i="1"/>
  <c r="M7141" i="1"/>
  <c r="M6722" i="1"/>
  <c r="M2485" i="1"/>
  <c r="M9115" i="1"/>
  <c r="M6723" i="1"/>
  <c r="M8330" i="1"/>
  <c r="M4183" i="1"/>
  <c r="M8331" i="1"/>
  <c r="M8721" i="1"/>
  <c r="M9542" i="1"/>
  <c r="M6724" i="1"/>
  <c r="M6302" i="1"/>
  <c r="M1642" i="1"/>
  <c r="M9116" i="1"/>
  <c r="M4598" i="1"/>
  <c r="M1643" i="1"/>
  <c r="M5446" i="1"/>
  <c r="M7534" i="1"/>
  <c r="M5447" i="1"/>
  <c r="M4184" i="1"/>
  <c r="M4185" i="1"/>
  <c r="M3326" i="1"/>
  <c r="M6725" i="1"/>
  <c r="M4186" i="1"/>
  <c r="M791" i="1"/>
  <c r="M1224" i="1"/>
  <c r="M1225" i="1"/>
  <c r="M5024" i="1"/>
  <c r="M1226" i="1"/>
  <c r="M9889" i="1"/>
  <c r="M368" i="1"/>
  <c r="M1227" i="1"/>
  <c r="M5025" i="1"/>
  <c r="M4187" i="1"/>
  <c r="M4188" i="1"/>
  <c r="M3327" i="1"/>
  <c r="M2924" i="1"/>
  <c r="M8722" i="1"/>
  <c r="M5870" i="1"/>
  <c r="M9890" i="1"/>
  <c r="M7142" i="1"/>
  <c r="M792" i="1"/>
  <c r="M8332" i="1"/>
  <c r="M5871" i="1"/>
  <c r="M3767" i="1"/>
  <c r="M4189" i="1"/>
  <c r="M369" i="1"/>
  <c r="M9117" i="1"/>
  <c r="M73" i="1"/>
  <c r="M74" i="1"/>
  <c r="M8333" i="1"/>
  <c r="M6726" i="1"/>
  <c r="M75" i="1"/>
  <c r="M8334" i="1"/>
  <c r="M2486" i="1"/>
  <c r="M793" i="1"/>
  <c r="M5872" i="1"/>
  <c r="M2925" i="1"/>
  <c r="M794" i="1"/>
  <c r="M7143" i="1"/>
  <c r="M7535" i="1"/>
  <c r="M7536" i="1"/>
  <c r="M3328" i="1"/>
  <c r="M5448" i="1"/>
  <c r="M6303" i="1"/>
  <c r="M5026" i="1"/>
  <c r="M8335" i="1"/>
  <c r="M4599" i="1"/>
  <c r="M4190" i="1"/>
  <c r="M5873" i="1"/>
  <c r="M5874" i="1"/>
  <c r="M8723" i="1"/>
  <c r="M2075" i="1"/>
  <c r="M3329" i="1"/>
  <c r="M6727" i="1"/>
  <c r="M6304" i="1"/>
  <c r="M5027" i="1"/>
  <c r="M1644" i="1"/>
  <c r="M4191" i="1"/>
  <c r="M5875" i="1"/>
  <c r="M5449" i="1"/>
  <c r="M8724" i="1"/>
  <c r="M76" i="1"/>
  <c r="M2926" i="1"/>
  <c r="M5028" i="1"/>
  <c r="M2076" i="1"/>
  <c r="M795" i="1"/>
  <c r="M2487" i="1"/>
  <c r="M9543" i="1"/>
  <c r="M1228" i="1"/>
  <c r="M5029" i="1"/>
  <c r="M2488" i="1"/>
  <c r="M6728" i="1"/>
  <c r="M5030" i="1"/>
  <c r="M7144" i="1"/>
  <c r="M370" i="1"/>
  <c r="M5450" i="1"/>
  <c r="M3330" i="1"/>
  <c r="M6305" i="1"/>
  <c r="M4192" i="1"/>
  <c r="M2489" i="1"/>
  <c r="M8336" i="1"/>
  <c r="M6306" i="1"/>
  <c r="M5451" i="1"/>
  <c r="M1229" i="1"/>
  <c r="M4600" i="1"/>
  <c r="M1645" i="1"/>
  <c r="M6307" i="1"/>
  <c r="M6729" i="1"/>
  <c r="M5031" i="1"/>
  <c r="M8337" i="1"/>
  <c r="M7919" i="1"/>
  <c r="M8338" i="1"/>
  <c r="M1230" i="1"/>
  <c r="M8725" i="1"/>
  <c r="M4193" i="1"/>
  <c r="M3768" i="1"/>
  <c r="M5876" i="1"/>
  <c r="M7145" i="1"/>
  <c r="M9544" i="1"/>
  <c r="M5452" i="1"/>
  <c r="M4194" i="1"/>
  <c r="M1231" i="1"/>
  <c r="M9545" i="1"/>
  <c r="M3331" i="1"/>
  <c r="M1232" i="1"/>
  <c r="M796" i="1"/>
  <c r="M3769" i="1"/>
  <c r="M8726" i="1"/>
  <c r="M1233" i="1"/>
  <c r="M77" i="1"/>
  <c r="M3770" i="1"/>
  <c r="M9546" i="1"/>
  <c r="M5877" i="1"/>
  <c r="M7920" i="1"/>
  <c r="M8727" i="1"/>
  <c r="M3771" i="1"/>
  <c r="M4195" i="1"/>
  <c r="M8339" i="1"/>
  <c r="M2490" i="1"/>
  <c r="M3332" i="1"/>
  <c r="M3333" i="1"/>
  <c r="M6308" i="1"/>
  <c r="M7537" i="1"/>
  <c r="M9118" i="1"/>
  <c r="M5878" i="1"/>
  <c r="M8728" i="1"/>
  <c r="M9119" i="1"/>
  <c r="M3334" i="1"/>
  <c r="M4601" i="1"/>
  <c r="M8340" i="1"/>
  <c r="M4602" i="1"/>
  <c r="M8341" i="1"/>
  <c r="M7921" i="1"/>
  <c r="M6730" i="1"/>
  <c r="M5032" i="1"/>
  <c r="M2927" i="1"/>
  <c r="M7922" i="1"/>
  <c r="M1646" i="1"/>
  <c r="M797" i="1"/>
  <c r="M798" i="1"/>
  <c r="M2491" i="1"/>
  <c r="M1234" i="1"/>
  <c r="M3335" i="1"/>
  <c r="M9891" i="1"/>
  <c r="M6309" i="1"/>
  <c r="M6731" i="1"/>
  <c r="M1235" i="1"/>
  <c r="M2492" i="1"/>
  <c r="M9547" i="1"/>
  <c r="M7923" i="1"/>
  <c r="M7146" i="1"/>
  <c r="M4603" i="1"/>
  <c r="M6732" i="1"/>
  <c r="M8729" i="1"/>
  <c r="M371" i="1"/>
  <c r="M6733" i="1"/>
  <c r="M9548" i="1"/>
  <c r="M7538" i="1"/>
  <c r="M9549" i="1"/>
  <c r="M1236" i="1"/>
  <c r="M7924" i="1"/>
  <c r="M4196" i="1"/>
  <c r="M799" i="1"/>
  <c r="M6734" i="1"/>
  <c r="M4604" i="1"/>
  <c r="M6735" i="1"/>
  <c r="M78" i="1"/>
  <c r="M5453" i="1"/>
  <c r="M1647" i="1"/>
  <c r="M4605" i="1"/>
  <c r="M9892" i="1"/>
  <c r="M5454" i="1"/>
  <c r="M5455" i="1"/>
  <c r="M9550" i="1"/>
  <c r="M2077" i="1"/>
  <c r="M3336" i="1"/>
  <c r="M6310" i="1"/>
  <c r="M800" i="1"/>
  <c r="M5879" i="1"/>
  <c r="M4197" i="1"/>
  <c r="M8730" i="1"/>
  <c r="M8731" i="1"/>
  <c r="M1237" i="1"/>
  <c r="M79" i="1"/>
  <c r="M372" i="1"/>
  <c r="M9893" i="1"/>
  <c r="M6311" i="1"/>
  <c r="M9551" i="1"/>
  <c r="M8342" i="1"/>
  <c r="M5880" i="1"/>
  <c r="M7147" i="1"/>
  <c r="M6736" i="1"/>
  <c r="M6312" i="1"/>
  <c r="M80" i="1"/>
  <c r="M1238" i="1"/>
  <c r="M4198" i="1"/>
  <c r="M8732" i="1"/>
  <c r="M4606" i="1"/>
  <c r="M9894" i="1"/>
  <c r="M2928" i="1"/>
  <c r="M7148" i="1"/>
  <c r="M7149" i="1"/>
  <c r="M801" i="1"/>
  <c r="M8733" i="1"/>
  <c r="M1648" i="1"/>
  <c r="M8734" i="1"/>
  <c r="M5456" i="1"/>
  <c r="M1649" i="1"/>
  <c r="M8735" i="1"/>
  <c r="M3337" i="1"/>
  <c r="M5881" i="1"/>
  <c r="M81" i="1"/>
  <c r="M9895" i="1"/>
  <c r="M7539" i="1"/>
  <c r="M4607" i="1"/>
  <c r="M6313" i="1"/>
  <c r="M9552" i="1"/>
  <c r="M6737" i="1"/>
  <c r="M2078" i="1"/>
  <c r="M1239" i="1"/>
  <c r="M5033" i="1"/>
  <c r="M373" i="1"/>
  <c r="M6314" i="1"/>
  <c r="M9553" i="1"/>
  <c r="M4199" i="1"/>
  <c r="M9896" i="1"/>
  <c r="M2493" i="1"/>
  <c r="M8343" i="1"/>
  <c r="M374" i="1"/>
  <c r="M5457" i="1"/>
  <c r="M3338" i="1"/>
  <c r="M7925" i="1"/>
  <c r="M3772" i="1"/>
  <c r="M82" i="1"/>
  <c r="M6738" i="1"/>
  <c r="M7150" i="1"/>
  <c r="M4608" i="1"/>
  <c r="M5034" i="1"/>
  <c r="M9554" i="1"/>
  <c r="M802" i="1"/>
  <c r="M4200" i="1"/>
  <c r="M2079" i="1"/>
  <c r="M9120" i="1"/>
  <c r="M8344" i="1"/>
  <c r="M5035" i="1"/>
  <c r="M7540" i="1"/>
  <c r="M7541" i="1"/>
  <c r="M8736" i="1"/>
  <c r="M4201" i="1"/>
  <c r="M2080" i="1"/>
  <c r="M2494" i="1"/>
  <c r="M5036" i="1"/>
  <c r="M83" i="1"/>
  <c r="M9121" i="1"/>
  <c r="M1240" i="1"/>
  <c r="M3339" i="1"/>
  <c r="M7151" i="1"/>
  <c r="M1241" i="1"/>
  <c r="M7926" i="1"/>
  <c r="M6315" i="1"/>
  <c r="M7152" i="1"/>
  <c r="M7927" i="1"/>
  <c r="M5037" i="1"/>
  <c r="M7928" i="1"/>
  <c r="M4609" i="1"/>
  <c r="M4610" i="1"/>
  <c r="M2495" i="1"/>
  <c r="M4202" i="1"/>
  <c r="M9897" i="1"/>
  <c r="M1242" i="1"/>
  <c r="M5458" i="1"/>
  <c r="M2929" i="1"/>
  <c r="M6316" i="1"/>
  <c r="M6739" i="1"/>
  <c r="M7153" i="1"/>
  <c r="M5882" i="1"/>
  <c r="M2081" i="1"/>
  <c r="M803" i="1"/>
  <c r="M8737" i="1"/>
  <c r="M4203" i="1"/>
  <c r="M6740" i="1"/>
  <c r="M1650" i="1"/>
  <c r="M4611" i="1"/>
  <c r="M7542" i="1"/>
  <c r="M1243" i="1"/>
  <c r="M9555" i="1"/>
  <c r="M8738" i="1"/>
  <c r="M1651" i="1"/>
  <c r="M5459" i="1"/>
  <c r="M2930" i="1"/>
  <c r="M9122" i="1"/>
  <c r="M9123" i="1"/>
  <c r="M2931" i="1"/>
  <c r="M4204" i="1"/>
  <c r="M5038" i="1"/>
  <c r="M2496" i="1"/>
  <c r="M9556" i="1"/>
  <c r="M3773" i="1"/>
  <c r="M2082" i="1"/>
  <c r="M1652" i="1"/>
  <c r="M3340" i="1"/>
  <c r="M9898" i="1"/>
  <c r="M4205" i="1"/>
  <c r="M2083" i="1"/>
  <c r="M8739" i="1"/>
  <c r="M6317" i="1"/>
  <c r="M2932" i="1"/>
  <c r="M2084" i="1"/>
  <c r="M2085" i="1"/>
  <c r="M5039" i="1"/>
  <c r="M8740" i="1"/>
  <c r="M7543" i="1"/>
  <c r="M7154" i="1"/>
  <c r="M8345" i="1"/>
  <c r="M8741" i="1"/>
  <c r="M5883" i="1"/>
  <c r="M4206" i="1"/>
  <c r="M9899" i="1"/>
  <c r="M7544" i="1"/>
  <c r="M9557" i="1"/>
  <c r="M8742" i="1"/>
  <c r="M9558" i="1"/>
  <c r="M1244" i="1"/>
  <c r="M804" i="1"/>
  <c r="M1653" i="1"/>
  <c r="M2086" i="1"/>
  <c r="M2497" i="1"/>
  <c r="M9559" i="1"/>
  <c r="M1654" i="1"/>
  <c r="M1245" i="1"/>
  <c r="M9900" i="1"/>
  <c r="M3341" i="1"/>
  <c r="M2933" i="1"/>
  <c r="M2087" i="1"/>
  <c r="M4207" i="1"/>
  <c r="M2934" i="1"/>
  <c r="M7929" i="1"/>
  <c r="M9124" i="1"/>
  <c r="M6741" i="1"/>
  <c r="M7155" i="1"/>
  <c r="M5884" i="1"/>
  <c r="M7156" i="1"/>
  <c r="M9125" i="1"/>
  <c r="M7157" i="1"/>
  <c r="M6742" i="1"/>
  <c r="M5040" i="1"/>
  <c r="M5460" i="1"/>
  <c r="M3774" i="1"/>
  <c r="M8346" i="1"/>
  <c r="M7930" i="1"/>
  <c r="M4612" i="1"/>
  <c r="M375" i="1"/>
  <c r="M8347" i="1"/>
  <c r="M6318" i="1"/>
  <c r="M5041" i="1"/>
  <c r="M6319" i="1"/>
  <c r="M376" i="1"/>
  <c r="M1246" i="1"/>
  <c r="M4613" i="1"/>
  <c r="M5461" i="1"/>
  <c r="M7158" i="1"/>
  <c r="M5885" i="1"/>
  <c r="M8348" i="1"/>
  <c r="M5462" i="1"/>
  <c r="M7931" i="1"/>
  <c r="M377" i="1"/>
  <c r="M2498" i="1"/>
  <c r="M3342" i="1"/>
  <c r="M378" i="1"/>
  <c r="M6743" i="1"/>
  <c r="M7159" i="1"/>
  <c r="M7932" i="1"/>
  <c r="M4614" i="1"/>
  <c r="M5463" i="1"/>
  <c r="M7160" i="1"/>
  <c r="M4208" i="1"/>
  <c r="M5886" i="1"/>
  <c r="M4615" i="1"/>
  <c r="M84" i="1"/>
  <c r="M5464" i="1"/>
  <c r="M2935" i="1"/>
  <c r="M3343" i="1"/>
  <c r="M8743" i="1"/>
  <c r="M2088" i="1"/>
  <c r="M85" i="1"/>
  <c r="M2936" i="1"/>
  <c r="M2089" i="1"/>
  <c r="M2090" i="1"/>
  <c r="M9126" i="1"/>
  <c r="M379" i="1"/>
  <c r="M8744" i="1"/>
  <c r="M86" i="1"/>
  <c r="M9560" i="1"/>
  <c r="M8349" i="1"/>
  <c r="M7545" i="1"/>
  <c r="M3344" i="1"/>
  <c r="M2091" i="1"/>
  <c r="M3345" i="1"/>
  <c r="M805" i="1"/>
  <c r="M3346" i="1"/>
  <c r="M2499" i="1"/>
  <c r="M1655" i="1"/>
  <c r="M6744" i="1"/>
  <c r="M1247" i="1"/>
  <c r="M5042" i="1"/>
  <c r="M380" i="1"/>
  <c r="M6745" i="1"/>
  <c r="M5043" i="1"/>
  <c r="M9901" i="1"/>
  <c r="M1656" i="1"/>
  <c r="M806" i="1"/>
  <c r="M381" i="1"/>
  <c r="M807" i="1"/>
  <c r="M4209" i="1"/>
  <c r="M808" i="1"/>
  <c r="M3347" i="1"/>
  <c r="M1657" i="1"/>
  <c r="M2092" i="1"/>
  <c r="M1658" i="1"/>
  <c r="M8350" i="1"/>
  <c r="M2500" i="1"/>
  <c r="M3775" i="1"/>
  <c r="M3348" i="1"/>
  <c r="M5887" i="1"/>
  <c r="M382" i="1"/>
  <c r="M3349" i="1"/>
  <c r="M6320" i="1"/>
  <c r="M8351" i="1"/>
  <c r="M7933" i="1"/>
  <c r="M809" i="1"/>
  <c r="M9902" i="1"/>
  <c r="M6746" i="1"/>
  <c r="M1659" i="1"/>
  <c r="M9127" i="1"/>
  <c r="M6321" i="1"/>
  <c r="M4210" i="1"/>
  <c r="M4616" i="1"/>
  <c r="M7934" i="1"/>
  <c r="M2501" i="1"/>
  <c r="M5465" i="1"/>
  <c r="M383" i="1"/>
  <c r="M4211" i="1"/>
  <c r="M9561" i="1"/>
  <c r="M9128" i="1"/>
  <c r="M5044" i="1"/>
  <c r="M9129" i="1"/>
  <c r="M87" i="1"/>
  <c r="M384" i="1"/>
  <c r="M5045" i="1"/>
  <c r="M9130" i="1"/>
  <c r="M6322" i="1"/>
  <c r="M1248" i="1"/>
  <c r="M2937" i="1"/>
  <c r="M9131" i="1"/>
  <c r="M8745" i="1"/>
  <c r="M7935" i="1"/>
  <c r="M8746" i="1"/>
  <c r="M3350" i="1"/>
  <c r="M2502" i="1"/>
  <c r="M2503" i="1"/>
  <c r="M4617" i="1"/>
  <c r="M7936" i="1"/>
  <c r="M6747" i="1"/>
  <c r="M2938" i="1"/>
  <c r="M810" i="1"/>
  <c r="M6748" i="1"/>
  <c r="M1660" i="1"/>
  <c r="M5046" i="1"/>
  <c r="M2093" i="1"/>
  <c r="M8747" i="1"/>
  <c r="M4212" i="1"/>
  <c r="M5047" i="1"/>
  <c r="M9562" i="1"/>
  <c r="M1661" i="1"/>
  <c r="M4213" i="1"/>
  <c r="M1249" i="1"/>
  <c r="M6749" i="1"/>
  <c r="M8352" i="1"/>
  <c r="M5888" i="1"/>
  <c r="M5889" i="1"/>
  <c r="M6323" i="1"/>
  <c r="M2504" i="1"/>
  <c r="M385" i="1"/>
  <c r="M9132" i="1"/>
  <c r="M6324" i="1"/>
  <c r="M5048" i="1"/>
  <c r="M7937" i="1"/>
  <c r="M5890" i="1"/>
  <c r="M2505" i="1"/>
  <c r="M5466" i="1"/>
  <c r="M3351" i="1"/>
  <c r="M811" i="1"/>
  <c r="M7938" i="1"/>
  <c r="M2939" i="1"/>
  <c r="M3776" i="1"/>
  <c r="M5049" i="1"/>
  <c r="M4214" i="1"/>
  <c r="M3777" i="1"/>
  <c r="M9563" i="1"/>
  <c r="M2506" i="1"/>
  <c r="M2940" i="1"/>
  <c r="M9133" i="1"/>
  <c r="M4215" i="1"/>
  <c r="M88" i="1"/>
  <c r="M386" i="1"/>
  <c r="M3352" i="1"/>
  <c r="M7546" i="1"/>
  <c r="M7939" i="1"/>
  <c r="M89" i="1"/>
  <c r="M2094" i="1"/>
  <c r="M3778" i="1"/>
  <c r="M9903" i="1"/>
  <c r="M9134" i="1"/>
  <c r="M9135" i="1"/>
  <c r="M5467" i="1"/>
  <c r="M9564" i="1"/>
  <c r="M90" i="1"/>
  <c r="M1662" i="1"/>
  <c r="M812" i="1"/>
  <c r="M6750" i="1"/>
  <c r="M6325" i="1"/>
  <c r="M7940" i="1"/>
  <c r="M6326" i="1"/>
  <c r="M7547" i="1"/>
  <c r="M7161" i="1"/>
  <c r="M5891" i="1"/>
  <c r="M1250" i="1"/>
  <c r="M1663" i="1"/>
  <c r="M9565" i="1"/>
  <c r="M6751" i="1"/>
  <c r="M2941" i="1"/>
  <c r="M387" i="1"/>
  <c r="M9566" i="1"/>
  <c r="M6327" i="1"/>
  <c r="M5050" i="1"/>
  <c r="M5468" i="1"/>
  <c r="M3779" i="1"/>
  <c r="M2095" i="1"/>
  <c r="M6752" i="1"/>
  <c r="M3780" i="1"/>
  <c r="M1664" i="1"/>
  <c r="M6328" i="1"/>
  <c r="M3353" i="1"/>
  <c r="M5051" i="1"/>
  <c r="M2942" i="1"/>
  <c r="M1251" i="1"/>
  <c r="M3781" i="1"/>
  <c r="M6329" i="1"/>
  <c r="M2943" i="1"/>
  <c r="M7548" i="1"/>
  <c r="M1252" i="1"/>
  <c r="M813" i="1"/>
  <c r="M2507" i="1"/>
  <c r="M8353" i="1"/>
  <c r="M388" i="1"/>
  <c r="M389" i="1"/>
  <c r="M4216" i="1"/>
  <c r="M9136" i="1"/>
  <c r="M814" i="1"/>
  <c r="M8354" i="1"/>
  <c r="M8355" i="1"/>
  <c r="M7941" i="1"/>
  <c r="M7162" i="1"/>
  <c r="M6330" i="1"/>
  <c r="M815" i="1"/>
  <c r="M4217" i="1"/>
  <c r="M3782" i="1"/>
  <c r="M1253" i="1"/>
  <c r="M7942" i="1"/>
  <c r="M9567" i="1"/>
  <c r="M816" i="1"/>
  <c r="M2944" i="1"/>
  <c r="M3783" i="1"/>
  <c r="M3354" i="1"/>
  <c r="M4618" i="1"/>
  <c r="M4218" i="1"/>
  <c r="M3355" i="1"/>
  <c r="M1254" i="1"/>
  <c r="M7549" i="1"/>
  <c r="M91" i="1"/>
  <c r="M4619" i="1"/>
  <c r="M8748" i="1"/>
  <c r="M9568" i="1"/>
  <c r="M7943" i="1"/>
  <c r="M817" i="1"/>
  <c r="M2945" i="1"/>
  <c r="M4219" i="1"/>
  <c r="M1255" i="1"/>
  <c r="M2508" i="1"/>
  <c r="M5892" i="1"/>
  <c r="M390" i="1"/>
  <c r="M1256" i="1"/>
  <c r="M5469" i="1"/>
  <c r="M6753" i="1"/>
  <c r="M2096" i="1"/>
  <c r="M6331" i="1"/>
  <c r="M9137" i="1"/>
  <c r="M3784" i="1"/>
  <c r="M7550" i="1"/>
  <c r="M7551" i="1"/>
  <c r="M2509" i="1"/>
  <c r="M2946" i="1"/>
  <c r="M1665" i="1"/>
  <c r="M391" i="1"/>
  <c r="M2510" i="1"/>
  <c r="M7552" i="1"/>
  <c r="M2097" i="1"/>
  <c r="M392" i="1"/>
  <c r="M92" i="1"/>
  <c r="M8356" i="1"/>
  <c r="M393" i="1"/>
  <c r="M2511" i="1"/>
  <c r="M5052" i="1"/>
  <c r="M9569" i="1"/>
  <c r="M9138" i="1"/>
  <c r="M3785" i="1"/>
  <c r="M1666" i="1"/>
  <c r="M9570" i="1"/>
  <c r="M4220" i="1"/>
  <c r="M5470" i="1"/>
  <c r="M5053" i="1"/>
  <c r="M1257" i="1"/>
  <c r="M2098" i="1"/>
  <c r="M9139" i="1"/>
  <c r="M1258" i="1"/>
  <c r="M6332" i="1"/>
  <c r="M4221" i="1"/>
  <c r="M4620" i="1"/>
  <c r="M93" i="1"/>
  <c r="M7163" i="1"/>
  <c r="M6754" i="1"/>
  <c r="M9904" i="1"/>
  <c r="M9140" i="1"/>
  <c r="M2512" i="1"/>
  <c r="M9141" i="1"/>
  <c r="M8749" i="1"/>
  <c r="M5471" i="1"/>
  <c r="M3356" i="1"/>
  <c r="M7164" i="1"/>
  <c r="M3786" i="1"/>
  <c r="M4621" i="1"/>
  <c r="M5054" i="1"/>
  <c r="M3787" i="1"/>
  <c r="M94" i="1"/>
  <c r="M5472" i="1"/>
  <c r="M5055" i="1"/>
  <c r="M5056" i="1"/>
  <c r="M4622" i="1"/>
  <c r="M3357" i="1"/>
  <c r="M1259" i="1"/>
  <c r="M1260" i="1"/>
  <c r="M394" i="1"/>
  <c r="M9142" i="1"/>
  <c r="M8750" i="1"/>
  <c r="M7944" i="1"/>
  <c r="M7945" i="1"/>
  <c r="M2099" i="1"/>
  <c r="M3358" i="1"/>
  <c r="M6755" i="1"/>
  <c r="M2100" i="1"/>
  <c r="M5893" i="1"/>
  <c r="M818" i="1"/>
  <c r="M5894" i="1"/>
  <c r="M9143" i="1"/>
  <c r="M9905" i="1"/>
  <c r="M95" i="1"/>
  <c r="M5473" i="1"/>
  <c r="M2947" i="1"/>
  <c r="M8357" i="1"/>
  <c r="M8358" i="1"/>
  <c r="M819" i="1"/>
  <c r="M820" i="1"/>
  <c r="M395" i="1"/>
  <c r="M821" i="1"/>
  <c r="M2513" i="1"/>
  <c r="M5895" i="1"/>
  <c r="M4623" i="1"/>
  <c r="M7165" i="1"/>
  <c r="M9571" i="1"/>
  <c r="M8751" i="1"/>
  <c r="M7553" i="1"/>
  <c r="M2514" i="1"/>
  <c r="M396" i="1"/>
  <c r="M397" i="1"/>
  <c r="M4222" i="1"/>
  <c r="M9144" i="1"/>
  <c r="M2948" i="1"/>
  <c r="M5057" i="1"/>
  <c r="M1261" i="1"/>
  <c r="M398" i="1"/>
  <c r="M822" i="1"/>
  <c r="M9572" i="1"/>
  <c r="M399" i="1"/>
  <c r="M6333" i="1"/>
  <c r="M7946" i="1"/>
  <c r="M5474" i="1"/>
  <c r="M9573" i="1"/>
  <c r="M5475" i="1"/>
  <c r="M5476" i="1"/>
  <c r="M400" i="1"/>
  <c r="M823" i="1"/>
  <c r="M9145" i="1"/>
  <c r="M9146" i="1"/>
  <c r="M7947" i="1"/>
  <c r="M1667" i="1"/>
  <c r="M3788" i="1"/>
  <c r="M5477" i="1"/>
  <c r="M5478" i="1"/>
  <c r="M1668" i="1"/>
  <c r="M2949" i="1"/>
  <c r="M6756" i="1"/>
  <c r="M1669" i="1"/>
  <c r="M6757" i="1"/>
  <c r="M824" i="1"/>
  <c r="M4223" i="1"/>
  <c r="M401" i="1"/>
  <c r="M9574" i="1"/>
  <c r="M8752" i="1"/>
  <c r="M7554" i="1"/>
  <c r="M2101" i="1"/>
  <c r="M7555" i="1"/>
  <c r="M402" i="1"/>
  <c r="M2515" i="1"/>
  <c r="M3359" i="1"/>
  <c r="M6758" i="1"/>
  <c r="M2516" i="1"/>
  <c r="M5896" i="1"/>
  <c r="M6759" i="1"/>
  <c r="M2950" i="1"/>
  <c r="M5897" i="1"/>
  <c r="M96" i="1"/>
  <c r="M97" i="1"/>
  <c r="M9575" i="1"/>
  <c r="M1670" i="1"/>
  <c r="M1671" i="1"/>
  <c r="M7556" i="1"/>
  <c r="M1672" i="1"/>
  <c r="M9147" i="1"/>
  <c r="M403" i="1"/>
  <c r="M9576" i="1"/>
  <c r="M2102" i="1"/>
  <c r="M5058" i="1"/>
  <c r="M8359" i="1"/>
  <c r="M6760" i="1"/>
  <c r="M4224" i="1"/>
  <c r="M8360" i="1"/>
  <c r="M5898" i="1"/>
  <c r="M5479" i="1"/>
  <c r="M6761" i="1"/>
  <c r="M7948" i="1"/>
  <c r="M825" i="1"/>
  <c r="M3360" i="1"/>
  <c r="M6762" i="1"/>
  <c r="M7949" i="1"/>
  <c r="M4225" i="1"/>
  <c r="M7166" i="1"/>
  <c r="M98" i="1"/>
  <c r="M2951" i="1"/>
  <c r="M5899" i="1"/>
  <c r="M5480" i="1"/>
  <c r="M826" i="1"/>
  <c r="M9577" i="1"/>
  <c r="M8361" i="1"/>
  <c r="M7557" i="1"/>
  <c r="M8753" i="1"/>
  <c r="M2517" i="1"/>
  <c r="M3789" i="1"/>
  <c r="M4624" i="1"/>
  <c r="M3790" i="1"/>
  <c r="M2952" i="1"/>
  <c r="M6763" i="1"/>
  <c r="M8754" i="1"/>
  <c r="M8362" i="1"/>
  <c r="M6764" i="1"/>
  <c r="M2103" i="1"/>
  <c r="M7950" i="1"/>
  <c r="M4226" i="1"/>
  <c r="M827" i="1"/>
  <c r="M2104" i="1"/>
  <c r="M4227" i="1"/>
  <c r="M4228" i="1"/>
  <c r="M5900" i="1"/>
  <c r="M4229" i="1"/>
  <c r="M404" i="1"/>
  <c r="M2953" i="1"/>
  <c r="M5901" i="1"/>
  <c r="M828" i="1"/>
  <c r="M7951" i="1"/>
  <c r="M7558" i="1"/>
  <c r="M7167" i="1"/>
  <c r="M4230" i="1"/>
  <c r="M9578" i="1"/>
  <c r="M1673" i="1"/>
  <c r="M1262" i="1"/>
  <c r="M6334" i="1"/>
  <c r="M4625" i="1"/>
  <c r="M829" i="1"/>
  <c r="M2954" i="1"/>
  <c r="M4626" i="1"/>
  <c r="M5059" i="1"/>
  <c r="M9579" i="1"/>
  <c r="M9148" i="1"/>
  <c r="M3361" i="1"/>
  <c r="M5902" i="1"/>
  <c r="M7168" i="1"/>
  <c r="M7559" i="1"/>
  <c r="M3791" i="1"/>
  <c r="M3792" i="1"/>
  <c r="M6335" i="1"/>
  <c r="M1674" i="1"/>
  <c r="M2518" i="1"/>
  <c r="M1675" i="1"/>
  <c r="M6765" i="1"/>
  <c r="M8755" i="1"/>
  <c r="M6336" i="1"/>
  <c r="M7169" i="1"/>
  <c r="M5481" i="1"/>
  <c r="M6766" i="1"/>
  <c r="M8756" i="1"/>
  <c r="M2955" i="1"/>
  <c r="M830" i="1"/>
  <c r="M99" i="1"/>
  <c r="M4231" i="1"/>
  <c r="M3793" i="1"/>
  <c r="M9906" i="1"/>
  <c r="M831" i="1"/>
  <c r="M2105" i="1"/>
  <c r="M2956" i="1"/>
  <c r="M5060" i="1"/>
  <c r="M832" i="1"/>
  <c r="M4627" i="1"/>
  <c r="M7560" i="1"/>
  <c r="M1676" i="1"/>
  <c r="M3794" i="1"/>
  <c r="M2106" i="1"/>
  <c r="M1263" i="1"/>
  <c r="M5482" i="1"/>
  <c r="M5483" i="1"/>
  <c r="M3362" i="1"/>
  <c r="M8363" i="1"/>
  <c r="M5903" i="1"/>
  <c r="M2107" i="1"/>
  <c r="M833" i="1"/>
  <c r="M7561" i="1"/>
  <c r="M7170" i="1"/>
  <c r="M405" i="1"/>
  <c r="M6767" i="1"/>
  <c r="M4232" i="1"/>
  <c r="M834" i="1"/>
  <c r="M5061" i="1"/>
  <c r="M3363" i="1"/>
  <c r="M6768" i="1"/>
  <c r="M5062" i="1"/>
  <c r="M406" i="1"/>
  <c r="M5063" i="1"/>
  <c r="M3795" i="1"/>
  <c r="M5904" i="1"/>
  <c r="M835" i="1"/>
  <c r="M5905" i="1"/>
  <c r="M9580" i="1"/>
  <c r="M9907" i="1"/>
  <c r="M7171" i="1"/>
  <c r="M7952" i="1"/>
  <c r="M836" i="1"/>
  <c r="M5906" i="1"/>
  <c r="M8364" i="1"/>
  <c r="M5484" i="1"/>
  <c r="M407" i="1"/>
  <c r="M5064" i="1"/>
  <c r="M5065" i="1"/>
  <c r="M3796" i="1"/>
  <c r="M6769" i="1"/>
  <c r="M1264" i="1"/>
  <c r="M3364" i="1"/>
  <c r="M3797" i="1"/>
  <c r="M2519" i="1"/>
  <c r="M7953" i="1"/>
  <c r="M3798" i="1"/>
  <c r="M7562" i="1"/>
  <c r="M837" i="1"/>
  <c r="M7172" i="1"/>
  <c r="M2957" i="1"/>
  <c r="M7954" i="1"/>
  <c r="M7955" i="1"/>
  <c r="M6337" i="1"/>
  <c r="M838" i="1"/>
  <c r="M2520" i="1"/>
  <c r="M2521" i="1"/>
  <c r="M4628" i="1"/>
  <c r="M4629" i="1"/>
  <c r="M408" i="1"/>
  <c r="M2522" i="1"/>
  <c r="M6770" i="1"/>
  <c r="M409" i="1"/>
  <c r="M5485" i="1"/>
  <c r="M5486" i="1"/>
  <c r="M7956" i="1"/>
  <c r="M7957" i="1"/>
  <c r="M7563" i="1"/>
  <c r="M4233" i="1"/>
  <c r="M2108" i="1"/>
  <c r="M3799" i="1"/>
  <c r="M2958" i="1"/>
  <c r="M410" i="1"/>
  <c r="M2109" i="1"/>
  <c r="M5907" i="1"/>
  <c r="M8365" i="1"/>
  <c r="M2959" i="1"/>
  <c r="M6771" i="1"/>
  <c r="M2960" i="1"/>
  <c r="M1677" i="1"/>
  <c r="M9581" i="1"/>
  <c r="M2110" i="1"/>
  <c r="M411" i="1"/>
  <c r="M1678" i="1"/>
  <c r="M4630" i="1"/>
  <c r="M6772" i="1"/>
  <c r="M8757" i="1"/>
  <c r="M7564" i="1"/>
  <c r="M9582" i="1"/>
  <c r="M7173" i="1"/>
  <c r="M9583" i="1"/>
  <c r="M100" i="1"/>
  <c r="M412" i="1"/>
  <c r="M2111" i="1"/>
  <c r="M9584" i="1"/>
  <c r="M839" i="1"/>
  <c r="M6773" i="1"/>
  <c r="M5487" i="1"/>
  <c r="M2523" i="1"/>
  <c r="M3800" i="1"/>
  <c r="M413" i="1"/>
  <c r="M9149" i="1"/>
  <c r="M2524" i="1"/>
  <c r="M8366" i="1"/>
  <c r="M9150" i="1"/>
  <c r="M8367" i="1"/>
  <c r="M3801" i="1"/>
  <c r="M5488" i="1"/>
  <c r="M9585" i="1"/>
  <c r="M414" i="1"/>
  <c r="M2961" i="1"/>
  <c r="M2112" i="1"/>
  <c r="M1679" i="1"/>
  <c r="M415" i="1"/>
  <c r="M1265" i="1"/>
  <c r="M3365" i="1"/>
  <c r="M4234" i="1"/>
  <c r="M7958" i="1"/>
  <c r="M101" i="1"/>
  <c r="M7565" i="1"/>
  <c r="M2525" i="1"/>
  <c r="M416" i="1"/>
  <c r="M1266" i="1"/>
  <c r="M7174" i="1"/>
  <c r="M5908" i="1"/>
  <c r="M9586" i="1"/>
  <c r="M7175" i="1"/>
  <c r="M102" i="1"/>
  <c r="M2113" i="1"/>
  <c r="M8368" i="1"/>
  <c r="M2962" i="1"/>
  <c r="M5066" i="1"/>
  <c r="M3366" i="1"/>
  <c r="M3367" i="1"/>
  <c r="M1680" i="1"/>
  <c r="M103" i="1"/>
  <c r="M5489" i="1"/>
  <c r="M417" i="1"/>
  <c r="M9587" i="1"/>
  <c r="M1267" i="1"/>
  <c r="M6774" i="1"/>
  <c r="M5490" i="1"/>
  <c r="M9588" i="1"/>
  <c r="M2526" i="1"/>
  <c r="M5067" i="1"/>
  <c r="M9908" i="1"/>
  <c r="M5491" i="1"/>
  <c r="M1268" i="1"/>
  <c r="M2114" i="1"/>
  <c r="M8369" i="1"/>
  <c r="M7566" i="1"/>
  <c r="M5068" i="1"/>
  <c r="M3802" i="1"/>
  <c r="M7959" i="1"/>
  <c r="M2963" i="1"/>
  <c r="M7176" i="1"/>
  <c r="M9909" i="1"/>
  <c r="M1681" i="1"/>
  <c r="M2527" i="1"/>
  <c r="M5492" i="1"/>
  <c r="M2528" i="1"/>
  <c r="M3803" i="1"/>
  <c r="M2964" i="1"/>
  <c r="M418" i="1"/>
  <c r="M1682" i="1"/>
  <c r="M5909" i="1"/>
  <c r="M9151" i="1"/>
  <c r="M8758" i="1"/>
  <c r="M5910" i="1"/>
  <c r="M9152" i="1"/>
  <c r="M1269" i="1"/>
  <c r="M1683" i="1"/>
  <c r="M5069" i="1"/>
  <c r="M5493" i="1"/>
  <c r="M6775" i="1"/>
  <c r="M9589" i="1"/>
  <c r="M2529" i="1"/>
  <c r="M3804" i="1"/>
  <c r="M5070" i="1"/>
  <c r="M4235" i="1"/>
  <c r="M4631" i="1"/>
  <c r="M5494" i="1"/>
  <c r="M2115" i="1"/>
  <c r="M2530" i="1"/>
  <c r="M9590" i="1"/>
  <c r="M840" i="1"/>
  <c r="M1684" i="1"/>
  <c r="M6338" i="1"/>
  <c r="M419" i="1"/>
  <c r="M9153" i="1"/>
  <c r="M5495" i="1"/>
  <c r="M1685" i="1"/>
  <c r="M1270" i="1"/>
  <c r="M7567" i="1"/>
  <c r="M1271" i="1"/>
  <c r="M5496" i="1"/>
  <c r="M420" i="1"/>
  <c r="M8759" i="1"/>
  <c r="M2116" i="1"/>
  <c r="M7568" i="1"/>
  <c r="M4632" i="1"/>
  <c r="M8370" i="1"/>
  <c r="M5911" i="1"/>
  <c r="M421" i="1"/>
  <c r="M2531" i="1"/>
  <c r="M7569" i="1"/>
  <c r="M7177" i="1"/>
  <c r="M7960" i="1"/>
  <c r="M7570" i="1"/>
  <c r="M3368" i="1"/>
  <c r="M9154" i="1"/>
  <c r="M5071" i="1"/>
  <c r="M2532" i="1"/>
  <c r="M6776" i="1"/>
  <c r="M1272" i="1"/>
  <c r="M7178" i="1"/>
  <c r="M2533" i="1"/>
  <c r="M2117" i="1"/>
  <c r="M5497" i="1"/>
  <c r="M5498" i="1"/>
  <c r="M5072" i="1"/>
  <c r="M2534" i="1"/>
  <c r="M5499" i="1"/>
  <c r="M9591" i="1"/>
  <c r="M841" i="1"/>
  <c r="M5912" i="1"/>
  <c r="M1273" i="1"/>
  <c r="M8371" i="1"/>
  <c r="M5073" i="1"/>
  <c r="M4236" i="1"/>
  <c r="M9592" i="1"/>
  <c r="M6777" i="1"/>
  <c r="M7961" i="1"/>
  <c r="M6339" i="1"/>
  <c r="M5500" i="1"/>
  <c r="M7179" i="1"/>
  <c r="M8760" i="1"/>
  <c r="M2118" i="1"/>
  <c r="M8372" i="1"/>
  <c r="M104" i="1"/>
  <c r="M422" i="1"/>
  <c r="M5501" i="1"/>
  <c r="M7571" i="1"/>
  <c r="M423" i="1"/>
  <c r="M3369" i="1"/>
  <c r="M5074" i="1"/>
  <c r="M2119" i="1"/>
  <c r="M6340" i="1"/>
  <c r="M6778" i="1"/>
  <c r="M3370" i="1"/>
  <c r="M1274" i="1"/>
  <c r="M8373" i="1"/>
  <c r="M3805" i="1"/>
  <c r="M3371" i="1"/>
  <c r="M7572" i="1"/>
  <c r="M5075" i="1"/>
  <c r="M2535" i="1"/>
  <c r="M9593" i="1"/>
  <c r="M1275" i="1"/>
  <c r="M9594" i="1"/>
  <c r="M1686" i="1"/>
  <c r="M3806" i="1"/>
  <c r="M9595" i="1"/>
  <c r="M842" i="1"/>
  <c r="M7180" i="1"/>
  <c r="M5076" i="1"/>
  <c r="M5913" i="1"/>
  <c r="M3807" i="1"/>
  <c r="M5502" i="1"/>
  <c r="M3372" i="1"/>
  <c r="M3808" i="1"/>
  <c r="M7181" i="1"/>
  <c r="M1687" i="1"/>
  <c r="M3809" i="1"/>
  <c r="M6779" i="1"/>
  <c r="M1688" i="1"/>
  <c r="M1276" i="1"/>
  <c r="M7962" i="1"/>
  <c r="M7573" i="1"/>
  <c r="M7182" i="1"/>
  <c r="M4237" i="1"/>
  <c r="M2120" i="1"/>
  <c r="M424" i="1"/>
  <c r="M7963" i="1"/>
  <c r="M5503" i="1"/>
  <c r="M425" i="1"/>
  <c r="M3373" i="1"/>
  <c r="M8374" i="1"/>
  <c r="M1277" i="1"/>
  <c r="M8761" i="1"/>
  <c r="M105" i="1"/>
  <c r="M3374" i="1"/>
  <c r="M5914" i="1"/>
  <c r="M2536" i="1"/>
  <c r="M6780" i="1"/>
  <c r="M7964" i="1"/>
  <c r="M9155" i="1"/>
  <c r="M1278" i="1"/>
  <c r="M2537" i="1"/>
  <c r="M2538" i="1"/>
  <c r="M426" i="1"/>
  <c r="M5915" i="1"/>
  <c r="M2121" i="1"/>
  <c r="M4633" i="1"/>
  <c r="M4238" i="1"/>
  <c r="M3375" i="1"/>
  <c r="M7183" i="1"/>
  <c r="M3376" i="1"/>
  <c r="M1689" i="1"/>
  <c r="M9596" i="1"/>
  <c r="M8762" i="1"/>
  <c r="M1690" i="1"/>
  <c r="M106" i="1"/>
  <c r="M1691" i="1"/>
  <c r="M9597" i="1"/>
  <c r="M427" i="1"/>
  <c r="M9910" i="1"/>
  <c r="M5916" i="1"/>
  <c r="M8375" i="1"/>
  <c r="M4634" i="1"/>
  <c r="M428" i="1"/>
  <c r="M5077" i="1"/>
  <c r="M9156" i="1"/>
  <c r="M107" i="1"/>
  <c r="M7574" i="1"/>
  <c r="M6341" i="1"/>
  <c r="M3377" i="1"/>
  <c r="M5917" i="1"/>
  <c r="M3378" i="1"/>
  <c r="M5918" i="1"/>
  <c r="M4635" i="1"/>
  <c r="M4239" i="1"/>
  <c r="M1279" i="1"/>
  <c r="M1280" i="1"/>
  <c r="M429" i="1"/>
  <c r="M8376" i="1"/>
  <c r="M2122" i="1"/>
  <c r="M5078" i="1"/>
  <c r="M8377" i="1"/>
  <c r="M1692" i="1"/>
  <c r="M5079" i="1"/>
  <c r="M6342" i="1"/>
  <c r="M7575" i="1"/>
  <c r="M108" i="1"/>
  <c r="M4240" i="1"/>
  <c r="M9157" i="1"/>
  <c r="M1693" i="1"/>
  <c r="M3810" i="1"/>
  <c r="M7576" i="1"/>
  <c r="M3811" i="1"/>
  <c r="M8378" i="1"/>
  <c r="M4636" i="1"/>
  <c r="M6781" i="1"/>
  <c r="M2539" i="1"/>
  <c r="M843" i="1"/>
  <c r="M3812" i="1"/>
  <c r="M1694" i="1"/>
  <c r="M2123" i="1"/>
  <c r="M1281" i="1"/>
  <c r="M430" i="1"/>
  <c r="M109" i="1"/>
  <c r="M7184" i="1"/>
  <c r="M9158" i="1"/>
  <c r="M9598" i="1"/>
  <c r="M2540" i="1"/>
  <c r="M9599" i="1"/>
  <c r="M6343" i="1"/>
  <c r="M4637" i="1"/>
  <c r="M1695" i="1"/>
  <c r="M1696" i="1"/>
  <c r="M431" i="1"/>
  <c r="M2965" i="1"/>
  <c r="M7577" i="1"/>
  <c r="M5504" i="1"/>
  <c r="M7578" i="1"/>
  <c r="M844" i="1"/>
  <c r="M7185" i="1"/>
  <c r="M4638" i="1"/>
  <c r="M6782" i="1"/>
  <c r="M6783" i="1"/>
  <c r="M8763" i="1"/>
  <c r="M1697" i="1"/>
  <c r="M4241" i="1"/>
  <c r="M4639" i="1"/>
  <c r="M3813" i="1"/>
  <c r="M8764" i="1"/>
  <c r="M9159" i="1"/>
  <c r="M5080" i="1"/>
  <c r="M3379" i="1"/>
  <c r="M7965" i="1"/>
  <c r="M6784" i="1"/>
  <c r="M5919" i="1"/>
  <c r="M1698" i="1"/>
  <c r="M9160" i="1"/>
  <c r="M9161" i="1"/>
  <c r="M2541" i="1"/>
  <c r="M7966" i="1"/>
  <c r="M845" i="1"/>
  <c r="M9911" i="1"/>
  <c r="M4242" i="1"/>
  <c r="M9162" i="1"/>
  <c r="M2966" i="1"/>
  <c r="M1282" i="1"/>
  <c r="M1699" i="1"/>
  <c r="M6785" i="1"/>
  <c r="M2124" i="1"/>
  <c r="M846" i="1"/>
  <c r="M4243" i="1"/>
  <c r="M8379" i="1"/>
  <c r="M847" i="1"/>
  <c r="M8380" i="1"/>
  <c r="M848" i="1"/>
  <c r="M5920" i="1"/>
  <c r="M1700" i="1"/>
  <c r="M1701" i="1"/>
  <c r="M8765" i="1"/>
  <c r="M2542" i="1"/>
  <c r="M2125" i="1"/>
  <c r="M1702" i="1"/>
  <c r="M2126" i="1"/>
  <c r="M849" i="1"/>
  <c r="M3380" i="1"/>
  <c r="M3381" i="1"/>
  <c r="M7186" i="1"/>
  <c r="M5921" i="1"/>
  <c r="M5505" i="1"/>
  <c r="M5922" i="1"/>
  <c r="M2127" i="1"/>
  <c r="M7967" i="1"/>
  <c r="M4640" i="1"/>
  <c r="M432" i="1"/>
  <c r="M8381" i="1"/>
  <c r="M1703" i="1"/>
  <c r="M7187" i="1"/>
  <c r="M8766" i="1"/>
  <c r="M4641" i="1"/>
  <c r="M2128" i="1"/>
  <c r="M8382" i="1"/>
  <c r="M3814" i="1"/>
  <c r="M3815" i="1"/>
  <c r="M4642" i="1"/>
  <c r="M8767" i="1"/>
  <c r="M4244" i="1"/>
  <c r="M6344" i="1"/>
  <c r="M9163" i="1"/>
  <c r="M1704" i="1"/>
  <c r="M3382" i="1"/>
  <c r="M7968" i="1"/>
  <c r="M9164" i="1"/>
  <c r="M3383" i="1"/>
  <c r="M9912" i="1"/>
  <c r="M2129" i="1"/>
  <c r="M4643" i="1"/>
  <c r="M6786" i="1"/>
  <c r="M850" i="1"/>
  <c r="M8383" i="1"/>
  <c r="M9165" i="1"/>
  <c r="M3816" i="1"/>
  <c r="M1283" i="1"/>
  <c r="M6787" i="1"/>
  <c r="M7579" i="1"/>
  <c r="M8768" i="1"/>
  <c r="M5923" i="1"/>
  <c r="M3384" i="1"/>
  <c r="M5081" i="1"/>
  <c r="M110" i="1"/>
  <c r="M9913" i="1"/>
  <c r="M7188" i="1"/>
  <c r="M7969" i="1"/>
  <c r="M2130" i="1"/>
  <c r="M3817" i="1"/>
  <c r="M4644" i="1"/>
  <c r="M851" i="1"/>
  <c r="M4645" i="1"/>
  <c r="M1705" i="1"/>
  <c r="M1284" i="1"/>
  <c r="M5506" i="1"/>
  <c r="M7970" i="1"/>
  <c r="M852" i="1"/>
  <c r="M9166" i="1"/>
  <c r="M6788" i="1"/>
  <c r="M5082" i="1"/>
  <c r="M5924" i="1"/>
  <c r="M7189" i="1"/>
  <c r="M8384" i="1"/>
  <c r="M2131" i="1"/>
  <c r="M5925" i="1"/>
  <c r="M3385" i="1"/>
  <c r="M1706" i="1"/>
  <c r="M9600" i="1"/>
  <c r="M2967" i="1"/>
  <c r="M111" i="1"/>
  <c r="M4245" i="1"/>
  <c r="M2968" i="1"/>
  <c r="M4646" i="1"/>
  <c r="M3386" i="1"/>
  <c r="M5507" i="1"/>
  <c r="M7971" i="1"/>
  <c r="M7190" i="1"/>
  <c r="M2969" i="1"/>
  <c r="M4246" i="1"/>
  <c r="M2132" i="1"/>
  <c r="M9601" i="1"/>
  <c r="M433" i="1"/>
  <c r="M434" i="1"/>
  <c r="M2543" i="1"/>
  <c r="M6345" i="1"/>
  <c r="M5508" i="1"/>
  <c r="M5083" i="1"/>
  <c r="M4247" i="1"/>
  <c r="M3818" i="1"/>
  <c r="M1707" i="1"/>
  <c r="M1708" i="1"/>
  <c r="M3387" i="1"/>
  <c r="M7191" i="1"/>
  <c r="M9914" i="1"/>
  <c r="M5926" i="1"/>
  <c r="M8769" i="1"/>
  <c r="M7192" i="1"/>
  <c r="M435" i="1"/>
  <c r="M6346" i="1"/>
  <c r="M1285" i="1"/>
  <c r="M5927" i="1"/>
  <c r="M5928" i="1"/>
  <c r="M9602" i="1"/>
  <c r="M7580" i="1"/>
  <c r="M6789" i="1"/>
  <c r="M2970" i="1"/>
  <c r="M5084" i="1"/>
  <c r="M436" i="1"/>
  <c r="M6790" i="1"/>
  <c r="M4248" i="1"/>
  <c r="M8770" i="1"/>
  <c r="M4249" i="1"/>
  <c r="M7972" i="1"/>
  <c r="M2544" i="1"/>
  <c r="M853" i="1"/>
  <c r="M1286" i="1"/>
  <c r="M9167" i="1"/>
  <c r="M6791" i="1"/>
  <c r="M8771" i="1"/>
  <c r="M6792" i="1"/>
  <c r="M1709" i="1"/>
  <c r="M4647" i="1"/>
  <c r="M5509" i="1"/>
  <c r="M3388" i="1"/>
  <c r="M1710" i="1"/>
  <c r="M3389" i="1"/>
  <c r="M3390" i="1"/>
  <c r="M4250" i="1"/>
  <c r="M8385" i="1"/>
  <c r="M1287" i="1"/>
  <c r="M8386" i="1"/>
  <c r="M6793" i="1"/>
  <c r="M7581" i="1"/>
  <c r="M1711" i="1"/>
  <c r="M2971" i="1"/>
  <c r="M1712" i="1"/>
  <c r="M7973" i="1"/>
  <c r="M9603" i="1"/>
  <c r="M1288" i="1"/>
  <c r="M2545" i="1"/>
  <c r="M4648" i="1"/>
  <c r="M5929" i="1"/>
  <c r="M4649" i="1"/>
  <c r="M2972" i="1"/>
  <c r="M5085" i="1"/>
  <c r="M7193" i="1"/>
  <c r="M437" i="1"/>
  <c r="M4650" i="1"/>
  <c r="M5510" i="1"/>
  <c r="M7974" i="1"/>
  <c r="M2133" i="1"/>
  <c r="M8387" i="1"/>
  <c r="M3391" i="1"/>
  <c r="M7975" i="1"/>
  <c r="M9915" i="1"/>
  <c r="M4651" i="1"/>
  <c r="M9168" i="1"/>
  <c r="M2973" i="1"/>
  <c r="M2546" i="1"/>
  <c r="M2974" i="1"/>
  <c r="M2547" i="1"/>
  <c r="M6347" i="1"/>
  <c r="M4652" i="1"/>
  <c r="M8388" i="1"/>
  <c r="M5511" i="1"/>
  <c r="M7194" i="1"/>
  <c r="M7195" i="1"/>
  <c r="M3392" i="1"/>
  <c r="M7196" i="1"/>
  <c r="M9604" i="1"/>
  <c r="M3819" i="1"/>
  <c r="M9605" i="1"/>
  <c r="M3393" i="1"/>
  <c r="M1713" i="1"/>
  <c r="M3820" i="1"/>
  <c r="M5930" i="1"/>
  <c r="M4251" i="1"/>
  <c r="M2548" i="1"/>
  <c r="M6794" i="1"/>
  <c r="M1289" i="1"/>
  <c r="M7582" i="1"/>
  <c r="M438" i="1"/>
  <c r="M439" i="1"/>
  <c r="M3821" i="1"/>
  <c r="M5931" i="1"/>
  <c r="M2975" i="1"/>
  <c r="M3822" i="1"/>
  <c r="M854" i="1"/>
  <c r="M1714" i="1"/>
  <c r="M9169" i="1"/>
  <c r="M8389" i="1"/>
  <c r="M2976" i="1"/>
  <c r="M7976" i="1"/>
  <c r="M2134" i="1"/>
  <c r="M112" i="1"/>
  <c r="M4653" i="1"/>
  <c r="M1715" i="1"/>
  <c r="M440" i="1"/>
  <c r="M855" i="1"/>
  <c r="M856" i="1"/>
  <c r="M7197" i="1"/>
  <c r="M9916" i="1"/>
  <c r="M4654" i="1"/>
  <c r="M9917" i="1"/>
  <c r="M3823" i="1"/>
  <c r="M3824" i="1"/>
  <c r="M8772" i="1"/>
  <c r="M1290" i="1"/>
  <c r="M8773" i="1"/>
  <c r="M857" i="1"/>
  <c r="M3394" i="1"/>
  <c r="M5086" i="1"/>
  <c r="M8774" i="1"/>
  <c r="M9606" i="1"/>
  <c r="M7198" i="1"/>
  <c r="M8390" i="1"/>
  <c r="M441" i="1"/>
  <c r="M4655" i="1"/>
  <c r="M6348" i="1"/>
  <c r="M113" i="1"/>
  <c r="M7583" i="1"/>
  <c r="M8391" i="1"/>
  <c r="M858" i="1"/>
  <c r="M5512" i="1"/>
  <c r="M5087" i="1"/>
  <c r="M7199" i="1"/>
  <c r="M9170" i="1"/>
  <c r="M2135" i="1"/>
  <c r="M4656" i="1"/>
  <c r="M5932" i="1"/>
  <c r="M114" i="1"/>
  <c r="M442" i="1"/>
  <c r="M2977" i="1"/>
  <c r="M9607" i="1"/>
  <c r="M443" i="1"/>
  <c r="M2978" i="1"/>
  <c r="M2979" i="1"/>
  <c r="M6349" i="1"/>
  <c r="M2549" i="1"/>
  <c r="M4657" i="1"/>
  <c r="M9171" i="1"/>
  <c r="M3395" i="1"/>
  <c r="M2136" i="1"/>
  <c r="M444" i="1"/>
  <c r="M4658" i="1"/>
  <c r="M2137" i="1"/>
  <c r="M5933" i="1"/>
  <c r="M7584" i="1"/>
  <c r="M4252" i="1"/>
  <c r="M4253" i="1"/>
  <c r="M5513" i="1"/>
  <c r="M2138" i="1"/>
  <c r="M9172" i="1"/>
  <c r="M1716" i="1"/>
  <c r="M3825" i="1"/>
  <c r="M3396" i="1"/>
  <c r="M3826" i="1"/>
  <c r="M7977" i="1"/>
  <c r="M5514" i="1"/>
  <c r="M7200" i="1"/>
  <c r="M5934" i="1"/>
  <c r="M2550" i="1"/>
  <c r="M2551" i="1"/>
  <c r="M4659" i="1"/>
  <c r="M2552" i="1"/>
  <c r="M2139" i="1"/>
  <c r="M5515" i="1"/>
  <c r="M1291" i="1"/>
  <c r="M115" i="1"/>
  <c r="M1717" i="1"/>
  <c r="M3827" i="1"/>
  <c r="M5088" i="1"/>
  <c r="M116" i="1"/>
  <c r="M117" i="1"/>
  <c r="M859" i="1"/>
  <c r="M9173" i="1"/>
  <c r="M5089" i="1"/>
  <c r="M118" i="1"/>
  <c r="M5935" i="1"/>
  <c r="M9174" i="1"/>
  <c r="M860" i="1"/>
  <c r="M8775" i="1"/>
  <c r="M9175" i="1"/>
  <c r="M9176" i="1"/>
  <c r="M7201" i="1"/>
  <c r="M2980" i="1"/>
  <c r="M7585" i="1"/>
  <c r="M7586" i="1"/>
  <c r="M7587" i="1"/>
  <c r="M2140" i="1"/>
  <c r="M8392" i="1"/>
  <c r="M6350" i="1"/>
  <c r="M1292" i="1"/>
  <c r="M7978" i="1"/>
  <c r="M8393" i="1"/>
  <c r="M5516" i="1"/>
  <c r="M1293" i="1"/>
  <c r="M1294" i="1"/>
  <c r="M8394" i="1"/>
  <c r="M3828" i="1"/>
  <c r="M9177" i="1"/>
  <c r="M6351" i="1"/>
  <c r="M3397" i="1"/>
  <c r="M8776" i="1"/>
  <c r="M9178" i="1"/>
  <c r="M8777" i="1"/>
  <c r="M3829" i="1"/>
  <c r="M5936" i="1"/>
  <c r="M4660" i="1"/>
  <c r="M3830" i="1"/>
  <c r="M7979" i="1"/>
  <c r="M3398" i="1"/>
  <c r="M2141" i="1"/>
  <c r="M861" i="1"/>
  <c r="M3399" i="1"/>
  <c r="M2981" i="1"/>
  <c r="M2553" i="1"/>
  <c r="M5090" i="1"/>
  <c r="M5091" i="1"/>
  <c r="M3831" i="1"/>
  <c r="M5517" i="1"/>
  <c r="M7980" i="1"/>
  <c r="M3400" i="1"/>
  <c r="M9608" i="1"/>
  <c r="M3401" i="1"/>
  <c r="M7981" i="1"/>
  <c r="M7982" i="1"/>
  <c r="M6795" i="1"/>
  <c r="M4254" i="1"/>
  <c r="M8778" i="1"/>
  <c r="M5092" i="1"/>
  <c r="M1295" i="1"/>
  <c r="M119" i="1"/>
  <c r="M1296" i="1"/>
  <c r="M8395" i="1"/>
  <c r="M4255" i="1"/>
  <c r="M9179" i="1"/>
  <c r="M8396" i="1"/>
  <c r="M3832" i="1"/>
  <c r="M5518" i="1"/>
  <c r="M5093" i="1"/>
  <c r="M120" i="1"/>
  <c r="M5519" i="1"/>
  <c r="M6796" i="1"/>
  <c r="M5937" i="1"/>
  <c r="M3402" i="1"/>
  <c r="M5094" i="1"/>
  <c r="M7983" i="1"/>
  <c r="M6352" i="1"/>
  <c r="M2142" i="1"/>
  <c r="M5938" i="1"/>
  <c r="M7588" i="1"/>
  <c r="M121" i="1"/>
  <c r="M2982" i="1"/>
  <c r="M2983" i="1"/>
  <c r="M6353" i="1"/>
  <c r="M7984" i="1"/>
  <c r="M445" i="1"/>
  <c r="M446" i="1"/>
  <c r="M8397" i="1"/>
  <c r="M5520" i="1"/>
  <c r="M5939" i="1"/>
  <c r="M1297" i="1"/>
  <c r="M1298" i="1"/>
  <c r="M122" i="1"/>
  <c r="M4661" i="1"/>
  <c r="M6797" i="1"/>
  <c r="M4256" i="1"/>
  <c r="M7985" i="1"/>
  <c r="M5521" i="1"/>
  <c r="M8779" i="1"/>
  <c r="M4662" i="1"/>
  <c r="M5095" i="1"/>
  <c r="M6354" i="1"/>
  <c r="M5096" i="1"/>
  <c r="M2143" i="1"/>
  <c r="M862" i="1"/>
  <c r="M9609" i="1"/>
  <c r="M9918" i="1"/>
  <c r="M2984" i="1"/>
  <c r="M7986" i="1"/>
  <c r="M447" i="1"/>
  <c r="M2985" i="1"/>
  <c r="M2554" i="1"/>
  <c r="M8780" i="1"/>
  <c r="M6355" i="1"/>
  <c r="M1718" i="1"/>
  <c r="M4257" i="1"/>
  <c r="M8781" i="1"/>
  <c r="M863" i="1"/>
  <c r="M7202" i="1"/>
  <c r="M3403" i="1"/>
  <c r="M9610" i="1"/>
  <c r="M5940" i="1"/>
  <c r="M3404" i="1"/>
  <c r="M4663" i="1"/>
  <c r="M448" i="1"/>
  <c r="M6798" i="1"/>
  <c r="M4664" i="1"/>
  <c r="M9919" i="1"/>
  <c r="M4665" i="1"/>
  <c r="M5522" i="1"/>
  <c r="M4666" i="1"/>
  <c r="M3833" i="1"/>
  <c r="M4258" i="1"/>
  <c r="M9180" i="1"/>
  <c r="M7203" i="1"/>
  <c r="M5097" i="1"/>
  <c r="M5098" i="1"/>
  <c r="M1719" i="1"/>
  <c r="M9920" i="1"/>
  <c r="M8398" i="1"/>
  <c r="M9181" i="1"/>
  <c r="M6356" i="1"/>
  <c r="M2986" i="1"/>
  <c r="M2987" i="1"/>
  <c r="M5523" i="1"/>
  <c r="M2144" i="1"/>
  <c r="M6357" i="1"/>
  <c r="M4667" i="1"/>
  <c r="M123" i="1"/>
  <c r="M9611" i="1"/>
  <c r="M864" i="1"/>
  <c r="M8399" i="1"/>
  <c r="M4259" i="1"/>
  <c r="M8400" i="1"/>
  <c r="M449" i="1"/>
  <c r="M4668" i="1"/>
  <c r="M5099" i="1"/>
  <c r="M8782" i="1"/>
  <c r="M124" i="1"/>
  <c r="M5524" i="1"/>
  <c r="M3834" i="1"/>
  <c r="M3835" i="1"/>
  <c r="M450" i="1"/>
  <c r="M6358" i="1"/>
  <c r="M7589" i="1"/>
  <c r="M2555" i="1"/>
  <c r="M5941" i="1"/>
  <c r="M1299" i="1"/>
  <c r="M451" i="1"/>
  <c r="M865" i="1"/>
  <c r="M9612" i="1"/>
  <c r="M5525" i="1"/>
  <c r="M2145" i="1"/>
  <c r="M3836" i="1"/>
  <c r="M6799" i="1"/>
  <c r="M8401" i="1"/>
  <c r="M452" i="1"/>
  <c r="M453" i="1"/>
  <c r="M454" i="1"/>
  <c r="M5100" i="1"/>
  <c r="M9182" i="1"/>
  <c r="M4669" i="1"/>
  <c r="M6359" i="1"/>
  <c r="M8783" i="1"/>
  <c r="M5942" i="1"/>
  <c r="M4670" i="1"/>
  <c r="M9613" i="1"/>
  <c r="M3405" i="1"/>
  <c r="M5943" i="1"/>
  <c r="M1720" i="1"/>
  <c r="M1300" i="1"/>
  <c r="M4671" i="1"/>
  <c r="M4260" i="1"/>
  <c r="M2556" i="1"/>
  <c r="M4261" i="1"/>
  <c r="M2988" i="1"/>
  <c r="M9614" i="1"/>
  <c r="M2989" i="1"/>
  <c r="M5101" i="1"/>
  <c r="M1301" i="1"/>
  <c r="M6360" i="1"/>
  <c r="M3406" i="1"/>
  <c r="M4672" i="1"/>
  <c r="M9183" i="1"/>
  <c r="M1721" i="1"/>
  <c r="M2146" i="1"/>
  <c r="M2990" i="1"/>
  <c r="M2557" i="1"/>
  <c r="M9921" i="1"/>
  <c r="M9184" i="1"/>
  <c r="M9615" i="1"/>
  <c r="M6361" i="1"/>
  <c r="M8402" i="1"/>
  <c r="M7987" i="1"/>
  <c r="M1302" i="1"/>
  <c r="M5526" i="1"/>
  <c r="M5102" i="1"/>
  <c r="M125" i="1"/>
  <c r="M9185" i="1"/>
  <c r="M455" i="1"/>
  <c r="M3837" i="1"/>
  <c r="M9186" i="1"/>
  <c r="M866" i="1"/>
  <c r="M5944" i="1"/>
  <c r="M5945" i="1"/>
  <c r="M4673" i="1"/>
  <c r="M7590" i="1"/>
  <c r="M456" i="1"/>
  <c r="M8403" i="1"/>
  <c r="M4262" i="1"/>
  <c r="M4674" i="1"/>
  <c r="M2558" i="1"/>
  <c r="M6800" i="1"/>
  <c r="M457" i="1"/>
  <c r="M2147" i="1"/>
  <c r="M1722" i="1"/>
  <c r="M7591" i="1"/>
  <c r="M5946" i="1"/>
  <c r="M1303" i="1"/>
  <c r="M8784" i="1"/>
  <c r="M2559" i="1"/>
  <c r="M9187" i="1"/>
  <c r="M458" i="1"/>
  <c r="M5947" i="1"/>
  <c r="M8785" i="1"/>
  <c r="M6362" i="1"/>
  <c r="M459" i="1"/>
  <c r="M9188" i="1"/>
  <c r="M1723" i="1"/>
  <c r="M5948" i="1"/>
  <c r="M8404" i="1"/>
  <c r="M9616" i="1"/>
  <c r="M9617" i="1"/>
  <c r="M5527" i="1"/>
  <c r="M8405" i="1"/>
  <c r="M2560" i="1"/>
  <c r="M8406" i="1"/>
  <c r="M4263" i="1"/>
  <c r="M8786" i="1"/>
  <c r="M5949" i="1"/>
  <c r="M867" i="1"/>
  <c r="M2148" i="1"/>
  <c r="M9189" i="1"/>
  <c r="M2561" i="1"/>
  <c r="M9190" i="1"/>
  <c r="M9618" i="1"/>
  <c r="M6363" i="1"/>
  <c r="M8787" i="1"/>
  <c r="M1304" i="1"/>
  <c r="M1305" i="1"/>
  <c r="M4264" i="1"/>
  <c r="M7592" i="1"/>
  <c r="M8788" i="1"/>
  <c r="M4265" i="1"/>
  <c r="M6801" i="1"/>
  <c r="M4266" i="1"/>
  <c r="M3838" i="1"/>
  <c r="M1306" i="1"/>
  <c r="M5950" i="1"/>
  <c r="M3407" i="1"/>
  <c r="M6802" i="1"/>
  <c r="M9619" i="1"/>
  <c r="M2149" i="1"/>
  <c r="M3839" i="1"/>
  <c r="M5951" i="1"/>
  <c r="M2991" i="1"/>
  <c r="M7988" i="1"/>
  <c r="M4675" i="1"/>
  <c r="M6803" i="1"/>
  <c r="M2992" i="1"/>
  <c r="M1724" i="1"/>
  <c r="M1307" i="1"/>
  <c r="M7593" i="1"/>
  <c r="M8789" i="1"/>
  <c r="M3840" i="1"/>
  <c r="M3408" i="1"/>
  <c r="M9620" i="1"/>
  <c r="M460" i="1"/>
  <c r="M1725" i="1"/>
  <c r="M9621" i="1"/>
  <c r="M8407" i="1"/>
  <c r="M3409" i="1"/>
  <c r="M8408" i="1"/>
  <c r="M7594" i="1"/>
  <c r="M2150" i="1"/>
  <c r="M9922" i="1"/>
  <c r="M9622" i="1"/>
  <c r="M6804" i="1"/>
  <c r="M461" i="1"/>
  <c r="M7204" i="1"/>
  <c r="M7205" i="1"/>
  <c r="M9623" i="1"/>
  <c r="M9624" i="1"/>
  <c r="M7595" i="1"/>
  <c r="M126" i="1"/>
  <c r="M5952" i="1"/>
  <c r="M7596" i="1"/>
  <c r="M1308" i="1"/>
  <c r="M6364" i="1"/>
  <c r="M5528" i="1"/>
  <c r="M9625" i="1"/>
  <c r="M9626" i="1"/>
  <c r="M6365" i="1"/>
  <c r="M3841" i="1"/>
  <c r="M7206" i="1"/>
  <c r="M868" i="1"/>
  <c r="M4267" i="1"/>
  <c r="M5529" i="1"/>
  <c r="M2993" i="1"/>
  <c r="M5103" i="1"/>
  <c r="M5953" i="1"/>
  <c r="M869" i="1"/>
  <c r="M2151" i="1"/>
  <c r="M1309" i="1"/>
  <c r="M5530" i="1"/>
  <c r="M5954" i="1"/>
  <c r="M3410" i="1"/>
  <c r="M4268" i="1"/>
  <c r="M4676" i="1"/>
  <c r="M6366" i="1"/>
  <c r="M8409" i="1"/>
  <c r="M2152" i="1"/>
  <c r="M4269" i="1"/>
  <c r="M5104" i="1"/>
  <c r="M5955" i="1"/>
  <c r="M2153" i="1"/>
  <c r="M2562" i="1"/>
  <c r="M7989" i="1"/>
  <c r="M870" i="1"/>
  <c r="M2154" i="1"/>
  <c r="M2563" i="1"/>
  <c r="M871" i="1"/>
  <c r="M9923" i="1"/>
  <c r="M8790" i="1"/>
  <c r="M5956" i="1"/>
  <c r="M7207" i="1"/>
  <c r="M6367" i="1"/>
  <c r="M1310" i="1"/>
  <c r="M2564" i="1"/>
  <c r="M5105" i="1"/>
  <c r="M9627" i="1"/>
  <c r="M2565" i="1"/>
  <c r="M2155" i="1"/>
  <c r="M7208" i="1"/>
  <c r="M4677" i="1"/>
  <c r="M3411" i="1"/>
  <c r="M2566" i="1"/>
  <c r="M2156" i="1"/>
  <c r="M4270" i="1"/>
  <c r="M5957" i="1"/>
  <c r="M1726" i="1"/>
  <c r="M3412" i="1"/>
  <c r="M462" i="1"/>
  <c r="M2157" i="1"/>
  <c r="M5531" i="1"/>
  <c r="M2567" i="1"/>
  <c r="M2158" i="1"/>
  <c r="M7597" i="1"/>
  <c r="M1727" i="1"/>
  <c r="M7598" i="1"/>
  <c r="M5532" i="1"/>
  <c r="M9924" i="1"/>
  <c r="M5958" i="1"/>
  <c r="M7990" i="1"/>
  <c r="M9191" i="1"/>
  <c r="M1311" i="1"/>
  <c r="M4678" i="1"/>
  <c r="M8791" i="1"/>
  <c r="M5533" i="1"/>
  <c r="M7991" i="1"/>
  <c r="M1728" i="1"/>
  <c r="M4679" i="1"/>
  <c r="M5534" i="1"/>
  <c r="M127" i="1"/>
  <c r="M872" i="1"/>
  <c r="M7209" i="1"/>
  <c r="M9192" i="1"/>
  <c r="M4680" i="1"/>
  <c r="M1312" i="1"/>
  <c r="M9193" i="1"/>
  <c r="M5959" i="1"/>
  <c r="M1313" i="1"/>
  <c r="M7992" i="1"/>
  <c r="M463" i="1"/>
  <c r="M4681" i="1"/>
  <c r="M3413" i="1"/>
  <c r="M7599" i="1"/>
  <c r="M5535" i="1"/>
  <c r="M9628" i="1"/>
  <c r="M873" i="1"/>
  <c r="M4271" i="1"/>
  <c r="M3842" i="1"/>
  <c r="M5106" i="1"/>
  <c r="M5107" i="1"/>
  <c r="M9194" i="1"/>
  <c r="M4682" i="1"/>
  <c r="M7210" i="1"/>
  <c r="M3414" i="1"/>
  <c r="M5536" i="1"/>
  <c r="M6805" i="1"/>
  <c r="M3415" i="1"/>
  <c r="M8410" i="1"/>
  <c r="M9925" i="1"/>
  <c r="M9629" i="1"/>
  <c r="M4272" i="1"/>
  <c r="M874" i="1"/>
  <c r="M7211" i="1"/>
  <c r="M1729" i="1"/>
  <c r="M8792" i="1"/>
  <c r="M8793" i="1"/>
  <c r="M5537" i="1"/>
  <c r="M6806" i="1"/>
  <c r="M8794" i="1"/>
  <c r="M6807" i="1"/>
  <c r="M9926" i="1"/>
  <c r="M3843" i="1"/>
  <c r="M464" i="1"/>
  <c r="M4683" i="1"/>
  <c r="M3844" i="1"/>
  <c r="M2994" i="1"/>
  <c r="M7212" i="1"/>
  <c r="M465" i="1"/>
  <c r="M7213" i="1"/>
  <c r="M9927" i="1"/>
  <c r="M7600" i="1"/>
  <c r="M9630" i="1"/>
  <c r="M9631" i="1"/>
  <c r="M466" i="1"/>
  <c r="M8411" i="1"/>
  <c r="M7601" i="1"/>
  <c r="M9195" i="1"/>
  <c r="M3416" i="1"/>
  <c r="M7602" i="1"/>
  <c r="M4684" i="1"/>
  <c r="M6368" i="1"/>
  <c r="M5538" i="1"/>
  <c r="M7993" i="1"/>
  <c r="M2995" i="1"/>
  <c r="M5539" i="1"/>
  <c r="M7603" i="1"/>
  <c r="M2159" i="1"/>
  <c r="M7604" i="1"/>
  <c r="M9196" i="1"/>
  <c r="M1314" i="1"/>
  <c r="M6369" i="1"/>
  <c r="M9928" i="1"/>
  <c r="M8412" i="1"/>
  <c r="M7214" i="1"/>
  <c r="M4273" i="1"/>
  <c r="M7994" i="1"/>
  <c r="M4274" i="1"/>
  <c r="M7215" i="1"/>
  <c r="M4275" i="1"/>
  <c r="M5108" i="1"/>
  <c r="M128" i="1"/>
  <c r="M4276" i="1"/>
  <c r="M5960" i="1"/>
  <c r="M875" i="1"/>
  <c r="M6370" i="1"/>
  <c r="M2160" i="1"/>
  <c r="M3417" i="1"/>
  <c r="M9632" i="1"/>
  <c r="M4277" i="1"/>
  <c r="M7605" i="1"/>
  <c r="M876" i="1"/>
  <c r="M5540" i="1"/>
  <c r="M1730" i="1"/>
  <c r="M4278" i="1"/>
  <c r="M9929" i="1"/>
  <c r="M5541" i="1"/>
  <c r="M1731" i="1"/>
  <c r="M1315" i="1"/>
  <c r="M1732" i="1"/>
  <c r="M9197" i="1"/>
  <c r="M1316" i="1"/>
  <c r="M4685" i="1"/>
  <c r="M2161" i="1"/>
  <c r="M6371" i="1"/>
  <c r="M9198" i="1"/>
  <c r="M1317" i="1"/>
  <c r="M877" i="1"/>
  <c r="M3418" i="1"/>
  <c r="M7216" i="1"/>
  <c r="M6372" i="1"/>
  <c r="M878" i="1"/>
  <c r="M6373" i="1"/>
  <c r="M1318" i="1"/>
  <c r="M5961" i="1"/>
  <c r="M2996" i="1"/>
  <c r="M9199" i="1"/>
  <c r="M9200" i="1"/>
  <c r="M879" i="1"/>
  <c r="M9201" i="1"/>
  <c r="M5542" i="1"/>
  <c r="M9202" i="1"/>
  <c r="M6374" i="1"/>
  <c r="M4279" i="1"/>
  <c r="M1733" i="1"/>
  <c r="M2162" i="1"/>
  <c r="M8413" i="1"/>
  <c r="M5962" i="1"/>
  <c r="M7995" i="1"/>
  <c r="M7606" i="1"/>
  <c r="M8795" i="1"/>
  <c r="M129" i="1"/>
  <c r="M3419" i="1"/>
  <c r="M1319" i="1"/>
  <c r="M7607" i="1"/>
  <c r="M2163" i="1"/>
  <c r="M2997" i="1"/>
  <c r="M7996" i="1"/>
  <c r="M5963" i="1"/>
  <c r="M2568" i="1"/>
  <c r="M467" i="1"/>
  <c r="M2569" i="1"/>
  <c r="M3845" i="1"/>
  <c r="M3420" i="1"/>
  <c r="M880" i="1"/>
  <c r="M6375" i="1"/>
  <c r="M2570" i="1"/>
  <c r="M2164" i="1"/>
  <c r="M1734" i="1"/>
  <c r="M6808" i="1"/>
  <c r="M881" i="1"/>
  <c r="M5543" i="1"/>
  <c r="M2571" i="1"/>
  <c r="M468" i="1"/>
  <c r="M2572" i="1"/>
  <c r="M7608" i="1"/>
  <c r="M3421" i="1"/>
  <c r="M4686" i="1"/>
  <c r="M7609" i="1"/>
  <c r="M5964" i="1"/>
  <c r="M1735" i="1"/>
  <c r="M6809" i="1"/>
  <c r="M5544" i="1"/>
  <c r="M6810" i="1"/>
  <c r="M8414" i="1"/>
  <c r="M2998" i="1"/>
  <c r="M9633" i="1"/>
  <c r="M6376" i="1"/>
  <c r="M882" i="1"/>
  <c r="M2165" i="1"/>
  <c r="M6377" i="1"/>
  <c r="M5109" i="1"/>
  <c r="M1320" i="1"/>
  <c r="M7610" i="1"/>
  <c r="M9930" i="1"/>
  <c r="M4687" i="1"/>
  <c r="M883" i="1"/>
  <c r="M8415" i="1"/>
  <c r="M7217" i="1"/>
  <c r="M9203" i="1"/>
  <c r="M1736" i="1"/>
  <c r="M3846" i="1"/>
  <c r="M2999" i="1"/>
  <c r="M1737" i="1"/>
  <c r="M4688" i="1"/>
  <c r="M3000" i="1"/>
  <c r="M2573" i="1"/>
  <c r="M1321" i="1"/>
  <c r="M2574" i="1"/>
  <c r="M2166" i="1"/>
  <c r="M9634" i="1"/>
  <c r="M130" i="1"/>
  <c r="M7218" i="1"/>
  <c r="M2167" i="1"/>
  <c r="M2168" i="1"/>
  <c r="M2575" i="1"/>
  <c r="M3847" i="1"/>
  <c r="M6378" i="1"/>
  <c r="M131" i="1"/>
  <c r="M8796" i="1"/>
  <c r="M1738" i="1"/>
  <c r="M1322" i="1"/>
  <c r="M9635" i="1"/>
  <c r="M3848" i="1"/>
  <c r="M5965" i="1"/>
  <c r="M2576" i="1"/>
  <c r="M3849" i="1"/>
  <c r="M469" i="1"/>
  <c r="M4689" i="1"/>
  <c r="M1323" i="1"/>
  <c r="M3850" i="1"/>
  <c r="M5545" i="1"/>
  <c r="M2577" i="1"/>
  <c r="M4690" i="1"/>
  <c r="M5110" i="1"/>
  <c r="M1324" i="1"/>
  <c r="M7997" i="1"/>
  <c r="M1739" i="1"/>
  <c r="M4691" i="1"/>
  <c r="M9204" i="1"/>
  <c r="M470" i="1"/>
  <c r="M9205" i="1"/>
  <c r="M2578" i="1"/>
  <c r="M8416" i="1"/>
  <c r="M884" i="1"/>
  <c r="M2579" i="1"/>
  <c r="M6811" i="1"/>
  <c r="M3001" i="1"/>
  <c r="M3422" i="1"/>
  <c r="M7611" i="1"/>
  <c r="M9931" i="1"/>
  <c r="M5966" i="1"/>
  <c r="M7612" i="1"/>
  <c r="M7219" i="1"/>
  <c r="M7220" i="1"/>
  <c r="M6379" i="1"/>
  <c r="M7998" i="1"/>
  <c r="M5546" i="1"/>
  <c r="M2169" i="1"/>
  <c r="M471" i="1"/>
  <c r="M132" i="1"/>
  <c r="M9932" i="1"/>
  <c r="M9206" i="1"/>
  <c r="M472" i="1"/>
  <c r="M7613" i="1"/>
  <c r="M2580" i="1"/>
  <c r="M3851" i="1"/>
  <c r="M3852" i="1"/>
  <c r="M7999" i="1"/>
  <c r="M5111" i="1"/>
  <c r="M3423" i="1"/>
  <c r="M1325" i="1"/>
  <c r="M5112" i="1"/>
  <c r="M7221" i="1"/>
  <c r="M9207" i="1"/>
  <c r="M8417" i="1"/>
  <c r="M3002" i="1"/>
  <c r="M473" i="1"/>
  <c r="M9636" i="1"/>
  <c r="M9637" i="1"/>
  <c r="M4280" i="1"/>
  <c r="M4281" i="1"/>
  <c r="M3424" i="1"/>
  <c r="M5547" i="1"/>
  <c r="M5967" i="1"/>
  <c r="M7614" i="1"/>
  <c r="M3425" i="1"/>
  <c r="M7615" i="1"/>
  <c r="M8418" i="1"/>
  <c r="M4282" i="1"/>
  <c r="M8000" i="1"/>
  <c r="M5548" i="1"/>
  <c r="M5549" i="1"/>
  <c r="M4283" i="1"/>
  <c r="M7616" i="1"/>
  <c r="M885" i="1"/>
  <c r="M7222" i="1"/>
  <c r="M5550" i="1"/>
  <c r="M1326" i="1"/>
  <c r="M5551" i="1"/>
  <c r="M5968" i="1"/>
  <c r="M5552" i="1"/>
  <c r="M5553" i="1"/>
  <c r="M2170" i="1"/>
  <c r="M3003" i="1"/>
  <c r="M8797" i="1"/>
  <c r="M474" i="1"/>
  <c r="M7617" i="1"/>
  <c r="M1740" i="1"/>
  <c r="M3853" i="1"/>
  <c r="M3426" i="1"/>
  <c r="M2581" i="1"/>
  <c r="M4692" i="1"/>
  <c r="M133" i="1"/>
  <c r="M475" i="1"/>
  <c r="M5554" i="1"/>
  <c r="M8798" i="1"/>
  <c r="M3004" i="1"/>
  <c r="M1741" i="1"/>
  <c r="M8001" i="1"/>
  <c r="M1327" i="1"/>
  <c r="M3427" i="1"/>
  <c r="M5969" i="1"/>
  <c r="M9208" i="1"/>
  <c r="M3854" i="1"/>
  <c r="M8002" i="1"/>
  <c r="M9209" i="1"/>
  <c r="M2171" i="1"/>
  <c r="M3005" i="1"/>
  <c r="M886" i="1"/>
  <c r="M8799" i="1"/>
  <c r="M887" i="1"/>
  <c r="M2172" i="1"/>
  <c r="M476" i="1"/>
  <c r="M2582" i="1"/>
  <c r="M1328" i="1"/>
  <c r="M4284" i="1"/>
  <c r="M6812" i="1"/>
  <c r="M134" i="1"/>
  <c r="M8003" i="1"/>
  <c r="M5555" i="1"/>
  <c r="M9638" i="1"/>
  <c r="M7223" i="1"/>
  <c r="M3855" i="1"/>
  <c r="M8419" i="1"/>
  <c r="M2583" i="1"/>
  <c r="M8420" i="1"/>
  <c r="M1329" i="1"/>
  <c r="M9210" i="1"/>
  <c r="M7618" i="1"/>
  <c r="M1330" i="1"/>
  <c r="M477" i="1"/>
  <c r="M5556" i="1"/>
  <c r="M8421" i="1"/>
  <c r="M3428" i="1"/>
  <c r="M9211" i="1"/>
  <c r="M1742" i="1"/>
  <c r="M3006" i="1"/>
  <c r="M9212" i="1"/>
  <c r="M7619" i="1"/>
  <c r="M888" i="1"/>
  <c r="M3429" i="1"/>
  <c r="M9213" i="1"/>
  <c r="M8800" i="1"/>
  <c r="M8801" i="1"/>
  <c r="M9214" i="1"/>
  <c r="M1331" i="1"/>
  <c r="M8802" i="1"/>
  <c r="M1332" i="1"/>
  <c r="M9639" i="1"/>
  <c r="M478" i="1"/>
  <c r="M7224" i="1"/>
  <c r="M2173" i="1"/>
  <c r="M5970" i="1"/>
  <c r="M5113" i="1"/>
  <c r="M7225" i="1"/>
  <c r="M2584" i="1"/>
  <c r="M4693" i="1"/>
  <c r="M479" i="1"/>
  <c r="M4694" i="1"/>
  <c r="M5971" i="1"/>
  <c r="M480" i="1"/>
  <c r="M889" i="1"/>
  <c r="M135" i="1"/>
  <c r="M7620" i="1"/>
  <c r="M7226" i="1"/>
  <c r="M8422" i="1"/>
  <c r="M3856" i="1"/>
  <c r="M8423" i="1"/>
  <c r="M8803" i="1"/>
  <c r="M3857" i="1"/>
  <c r="M9933" i="1"/>
  <c r="M5557" i="1"/>
  <c r="M6813" i="1"/>
  <c r="M9934" i="1"/>
  <c r="M8804" i="1"/>
  <c r="M4695" i="1"/>
  <c r="M8424" i="1"/>
  <c r="M4696" i="1"/>
  <c r="M3430" i="1"/>
  <c r="M1743" i="1"/>
  <c r="M890" i="1"/>
  <c r="M8425" i="1"/>
  <c r="M3858" i="1"/>
  <c r="M2174" i="1"/>
  <c r="M1333" i="1"/>
  <c r="M891" i="1"/>
  <c r="M6814" i="1"/>
  <c r="M9640" i="1"/>
  <c r="M6380" i="1"/>
  <c r="M9215" i="1"/>
  <c r="M1334" i="1"/>
  <c r="M3431" i="1"/>
  <c r="M481" i="1"/>
  <c r="M4697" i="1"/>
  <c r="M2175" i="1"/>
  <c r="M892" i="1"/>
  <c r="M8805" i="1"/>
  <c r="M4285" i="1"/>
  <c r="M8426" i="1"/>
  <c r="M893" i="1"/>
  <c r="M5114" i="1"/>
  <c r="M5558" i="1"/>
  <c r="M482" i="1"/>
  <c r="M9641" i="1"/>
  <c r="M5115" i="1"/>
  <c r="M5972" i="1"/>
  <c r="M483" i="1"/>
  <c r="M1744" i="1"/>
  <c r="M6381" i="1"/>
  <c r="M8806" i="1"/>
  <c r="M2585" i="1"/>
  <c r="M136" i="1"/>
  <c r="M3859" i="1"/>
  <c r="M2176" i="1"/>
  <c r="M9216" i="1"/>
  <c r="M5559" i="1"/>
  <c r="M7621" i="1"/>
  <c r="M1335" i="1"/>
  <c r="M8004" i="1"/>
  <c r="M6815" i="1"/>
  <c r="M9217" i="1"/>
  <c r="M5973" i="1"/>
  <c r="M6382" i="1"/>
  <c r="M137" i="1"/>
  <c r="M8005" i="1"/>
  <c r="M894" i="1"/>
  <c r="M4286" i="1"/>
  <c r="M8427" i="1"/>
  <c r="M3007" i="1"/>
  <c r="M3860" i="1"/>
  <c r="M895" i="1"/>
  <c r="M6816" i="1"/>
  <c r="M5974" i="1"/>
  <c r="M2177" i="1"/>
  <c r="M8006" i="1"/>
  <c r="M8807" i="1"/>
  <c r="M4698" i="1"/>
  <c r="M5975" i="1"/>
  <c r="M9218" i="1"/>
  <c r="M8007" i="1"/>
  <c r="M8428" i="1"/>
  <c r="M4699" i="1"/>
  <c r="M3432" i="1"/>
  <c r="M3433" i="1"/>
  <c r="M2586" i="1"/>
  <c r="M484" i="1"/>
  <c r="M2587" i="1"/>
  <c r="M896" i="1"/>
  <c r="M3008" i="1"/>
  <c r="M5976" i="1"/>
  <c r="M5560" i="1"/>
  <c r="M7622" i="1"/>
  <c r="M7227" i="1"/>
  <c r="M485" i="1"/>
  <c r="M486" i="1"/>
  <c r="M4700" i="1"/>
  <c r="M897" i="1"/>
  <c r="M4287" i="1"/>
  <c r="M6817" i="1"/>
  <c r="M6383" i="1"/>
  <c r="M1336" i="1"/>
  <c r="M5561" i="1"/>
  <c r="M487" i="1"/>
  <c r="M1337" i="1"/>
  <c r="M7623" i="1"/>
  <c r="M2178" i="1"/>
  <c r="M488" i="1"/>
  <c r="M898" i="1"/>
  <c r="M5977" i="1"/>
  <c r="M8008" i="1"/>
  <c r="M4701" i="1"/>
  <c r="M5562" i="1"/>
  <c r="M4702" i="1"/>
  <c r="M2179" i="1"/>
  <c r="M9219" i="1"/>
  <c r="M1338" i="1"/>
  <c r="M2588" i="1"/>
  <c r="M489" i="1"/>
  <c r="M6818" i="1"/>
  <c r="M2180" i="1"/>
  <c r="M138" i="1"/>
  <c r="M6384" i="1"/>
  <c r="M3009" i="1"/>
  <c r="M5116" i="1"/>
  <c r="M5117" i="1"/>
  <c r="M3861" i="1"/>
  <c r="M7624" i="1"/>
  <c r="M490" i="1"/>
  <c r="M6819" i="1"/>
  <c r="M2589" i="1"/>
  <c r="M6820" i="1"/>
  <c r="M2590" i="1"/>
  <c r="M8009" i="1"/>
  <c r="M4288" i="1"/>
  <c r="M3862" i="1"/>
  <c r="M3434" i="1"/>
  <c r="M7625" i="1"/>
  <c r="M5118" i="1"/>
  <c r="M7626" i="1"/>
  <c r="M4703" i="1"/>
  <c r="M491" i="1"/>
  <c r="M1745" i="1"/>
  <c r="M4289" i="1"/>
  <c r="M5978" i="1"/>
  <c r="M7228" i="1"/>
  <c r="M5979" i="1"/>
  <c r="M492" i="1"/>
  <c r="M899" i="1"/>
  <c r="M8429" i="1"/>
  <c r="M5563" i="1"/>
  <c r="M1746" i="1"/>
  <c r="M7627" i="1"/>
  <c r="M5564" i="1"/>
  <c r="M900" i="1"/>
  <c r="M901" i="1"/>
  <c r="M9642" i="1"/>
  <c r="M1339" i="1"/>
  <c r="M8808" i="1"/>
  <c r="M5565" i="1"/>
  <c r="M6821" i="1"/>
  <c r="M2591" i="1"/>
  <c r="M5980" i="1"/>
  <c r="M2181" i="1"/>
  <c r="M2182" i="1"/>
  <c r="M5119" i="1"/>
  <c r="M8010" i="1"/>
  <c r="M4704" i="1"/>
  <c r="M4705" i="1"/>
  <c r="M1340" i="1"/>
  <c r="M9220" i="1"/>
  <c r="M3435" i="1"/>
  <c r="M5981" i="1"/>
  <c r="M1747" i="1"/>
  <c r="M1748" i="1"/>
  <c r="M3436" i="1"/>
  <c r="M7628" i="1"/>
  <c r="M3010" i="1"/>
  <c r="M902" i="1"/>
  <c r="M2183" i="1"/>
  <c r="M2184" i="1"/>
  <c r="M1341" i="1"/>
  <c r="M493" i="1"/>
  <c r="M3011" i="1"/>
  <c r="M1342" i="1"/>
  <c r="M7229" i="1"/>
  <c r="M6822" i="1"/>
  <c r="M7629" i="1"/>
  <c r="M2185" i="1"/>
  <c r="M3012" i="1"/>
  <c r="M8011" i="1"/>
  <c r="M9643" i="1"/>
  <c r="M1749" i="1"/>
  <c r="M3863" i="1"/>
  <c r="M7230" i="1"/>
  <c r="M7231" i="1"/>
  <c r="M2592" i="1"/>
  <c r="M1750" i="1"/>
  <c r="M5566" i="1"/>
  <c r="M139" i="1"/>
  <c r="M3437" i="1"/>
  <c r="M5567" i="1"/>
  <c r="M9221" i="1"/>
  <c r="M8809" i="1"/>
  <c r="M5120" i="1"/>
  <c r="M6385" i="1"/>
  <c r="M6823" i="1"/>
  <c r="M5982" i="1"/>
  <c r="M8810" i="1"/>
  <c r="M494" i="1"/>
  <c r="M5568" i="1"/>
  <c r="M1751" i="1"/>
  <c r="M1752" i="1"/>
  <c r="M3438" i="1"/>
  <c r="M6824" i="1"/>
  <c r="M7232" i="1"/>
  <c r="M7233" i="1"/>
  <c r="M4290" i="1"/>
  <c r="M4706" i="1"/>
  <c r="M5569" i="1"/>
  <c r="M3439" i="1"/>
  <c r="M5121" i="1"/>
  <c r="M5122" i="1"/>
  <c r="M8430" i="1"/>
  <c r="M8012" i="1"/>
  <c r="M2186" i="1"/>
  <c r="M903" i="1"/>
  <c r="M6825" i="1"/>
  <c r="M5123" i="1"/>
  <c r="M3440" i="1"/>
  <c r="M7630" i="1"/>
  <c r="M4291" i="1"/>
  <c r="M5570" i="1"/>
  <c r="M3864" i="1"/>
  <c r="M4707" i="1"/>
  <c r="M8013" i="1"/>
  <c r="M4292" i="1"/>
  <c r="M4293" i="1"/>
  <c r="M7631" i="1"/>
  <c r="M9935" i="1"/>
  <c r="M5983" i="1"/>
  <c r="M3013" i="1"/>
  <c r="M1343" i="1"/>
  <c r="M1753" i="1"/>
  <c r="M2187" i="1"/>
  <c r="M5984" i="1"/>
  <c r="M4708" i="1"/>
  <c r="M495" i="1"/>
  <c r="M1344" i="1"/>
  <c r="M7632" i="1"/>
  <c r="M904" i="1"/>
  <c r="M1754" i="1"/>
  <c r="M905" i="1"/>
  <c r="M496" i="1"/>
  <c r="M6826" i="1"/>
  <c r="M6386" i="1"/>
  <c r="M9644" i="1"/>
  <c r="M2188" i="1"/>
  <c r="M8811" i="1"/>
  <c r="M9222" i="1"/>
  <c r="M8014" i="1"/>
  <c r="M4294" i="1"/>
  <c r="M3014" i="1"/>
  <c r="M5985" i="1"/>
  <c r="M8812" i="1"/>
  <c r="M6387" i="1"/>
  <c r="M906" i="1"/>
  <c r="M4295" i="1"/>
  <c r="M8015" i="1"/>
  <c r="M8431" i="1"/>
  <c r="M5986" i="1"/>
  <c r="M3015" i="1"/>
  <c r="M4296" i="1"/>
  <c r="M6388" i="1"/>
  <c r="M9645" i="1"/>
  <c r="M3865" i="1"/>
  <c r="M6389" i="1"/>
  <c r="M5571" i="1"/>
  <c r="M5572" i="1"/>
  <c r="M3016" i="1"/>
  <c r="M5124" i="1"/>
  <c r="M8016" i="1"/>
  <c r="M6827" i="1"/>
  <c r="M497" i="1"/>
  <c r="M5573" i="1"/>
  <c r="M140" i="1"/>
  <c r="M6828" i="1"/>
  <c r="M8813" i="1"/>
  <c r="M141" i="1"/>
  <c r="M4297" i="1"/>
  <c r="M8814" i="1"/>
  <c r="M6829" i="1"/>
  <c r="M7633" i="1"/>
  <c r="M5987" i="1"/>
  <c r="M5988" i="1"/>
  <c r="M2189" i="1"/>
  <c r="M3441" i="1"/>
  <c r="M7234" i="1"/>
  <c r="M2593" i="1"/>
  <c r="M5989" i="1"/>
  <c r="M8815" i="1"/>
  <c r="M1345" i="1"/>
  <c r="M9223" i="1"/>
  <c r="M5990" i="1"/>
  <c r="M7634" i="1"/>
  <c r="M5574" i="1"/>
  <c r="M4298" i="1"/>
  <c r="M6390" i="1"/>
  <c r="M3017" i="1"/>
  <c r="M8432" i="1"/>
  <c r="M2190" i="1"/>
  <c r="M9224" i="1"/>
  <c r="M9225" i="1"/>
  <c r="M6391" i="1"/>
  <c r="M3442" i="1"/>
  <c r="M4299" i="1"/>
  <c r="M907" i="1"/>
  <c r="M9226" i="1"/>
  <c r="M4300" i="1"/>
  <c r="M5125" i="1"/>
  <c r="M8433" i="1"/>
  <c r="M3443" i="1"/>
  <c r="M9646" i="1"/>
  <c r="M498" i="1"/>
  <c r="M908" i="1"/>
  <c r="M8017" i="1"/>
  <c r="M4709" i="1"/>
  <c r="M909" i="1"/>
  <c r="M6392" i="1"/>
  <c r="M6393" i="1"/>
  <c r="M3866" i="1"/>
  <c r="M6394" i="1"/>
  <c r="M4710" i="1"/>
  <c r="M2594" i="1"/>
  <c r="M1755" i="1"/>
  <c r="M7635" i="1"/>
  <c r="M9936" i="1"/>
  <c r="M910" i="1"/>
  <c r="M8434" i="1"/>
  <c r="M7235" i="1"/>
  <c r="M5575" i="1"/>
  <c r="M9937" i="1"/>
  <c r="M3018" i="1"/>
  <c r="M911" i="1"/>
  <c r="M6395" i="1"/>
  <c r="M5991" i="1"/>
  <c r="M4301" i="1"/>
  <c r="M3444" i="1"/>
  <c r="M3867" i="1"/>
  <c r="M8018" i="1"/>
  <c r="M4711" i="1"/>
  <c r="M5576" i="1"/>
  <c r="M8816" i="1"/>
  <c r="M6396" i="1"/>
  <c r="M3019" i="1"/>
  <c r="M142" i="1"/>
  <c r="M8019" i="1"/>
  <c r="M6397" i="1"/>
  <c r="M4302" i="1"/>
  <c r="M5126" i="1"/>
  <c r="M2191" i="1"/>
  <c r="M1346" i="1"/>
  <c r="M4712" i="1"/>
  <c r="M8817" i="1"/>
  <c r="M9227" i="1"/>
  <c r="M7636" i="1"/>
  <c r="M5577" i="1"/>
  <c r="M3445" i="1"/>
  <c r="M2192" i="1"/>
  <c r="M5992" i="1"/>
  <c r="M2193" i="1"/>
  <c r="M8020" i="1"/>
  <c r="M3020" i="1"/>
  <c r="M2595" i="1"/>
  <c r="M7236" i="1"/>
  <c r="M912" i="1"/>
  <c r="M5127" i="1"/>
  <c r="M6830" i="1"/>
  <c r="M3868" i="1"/>
  <c r="M5578" i="1"/>
  <c r="M913" i="1"/>
  <c r="M2194" i="1"/>
  <c r="M8818" i="1"/>
  <c r="M3869" i="1"/>
  <c r="M9228" i="1"/>
  <c r="M3446" i="1"/>
  <c r="M3021" i="1"/>
  <c r="M5993" i="1"/>
  <c r="M7237" i="1"/>
  <c r="M3870" i="1"/>
  <c r="M7238" i="1"/>
  <c r="M8021" i="1"/>
  <c r="M3022" i="1"/>
  <c r="M8435" i="1"/>
  <c r="M3871" i="1"/>
  <c r="M914" i="1"/>
  <c r="M4713" i="1"/>
  <c r="M6398" i="1"/>
  <c r="M3023" i="1"/>
  <c r="M5579" i="1"/>
  <c r="M2596" i="1"/>
  <c r="M1347" i="1"/>
  <c r="M2597" i="1"/>
  <c r="M5128" i="1"/>
  <c r="M8436" i="1"/>
  <c r="M2598" i="1"/>
  <c r="M7239" i="1"/>
  <c r="M1348" i="1"/>
  <c r="M7240" i="1"/>
  <c r="M6831" i="1"/>
  <c r="M1349" i="1"/>
  <c r="M1350" i="1"/>
  <c r="M143" i="1"/>
  <c r="M1756" i="1"/>
  <c r="M3447" i="1"/>
  <c r="M7241" i="1"/>
  <c r="M2599" i="1"/>
  <c r="M3024" i="1"/>
  <c r="M8819" i="1"/>
  <c r="M6399" i="1"/>
  <c r="M6400" i="1"/>
  <c r="M5580" i="1"/>
  <c r="M3025" i="1"/>
  <c r="M6401" i="1"/>
  <c r="M9647" i="1"/>
  <c r="M3026" i="1"/>
  <c r="M8022" i="1"/>
  <c r="M9229" i="1"/>
  <c r="M6832" i="1"/>
  <c r="M1351" i="1"/>
  <c r="M8023" i="1"/>
  <c r="M4303" i="1"/>
  <c r="M1352" i="1"/>
  <c r="M915" i="1"/>
  <c r="M8820" i="1"/>
  <c r="M6833" i="1"/>
  <c r="M916" i="1"/>
  <c r="M4714" i="1"/>
  <c r="M1353" i="1"/>
  <c r="M5994" i="1"/>
  <c r="M2600" i="1"/>
  <c r="M1757" i="1"/>
  <c r="M8437" i="1"/>
  <c r="M9648" i="1"/>
  <c r="M3448" i="1"/>
  <c r="M3449" i="1"/>
  <c r="M9649" i="1"/>
  <c r="M4715" i="1"/>
  <c r="M3027" i="1"/>
  <c r="M1758" i="1"/>
  <c r="M9650" i="1"/>
  <c r="M917" i="1"/>
  <c r="M918" i="1"/>
  <c r="M8438" i="1"/>
  <c r="M5995" i="1"/>
  <c r="M8024" i="1"/>
  <c r="M5996" i="1"/>
  <c r="M499" i="1"/>
  <c r="M7242" i="1"/>
  <c r="M5997" i="1"/>
  <c r="M5129" i="1"/>
  <c r="M3028" i="1"/>
  <c r="M5998" i="1"/>
  <c r="M2601" i="1"/>
  <c r="M7637" i="1"/>
  <c r="M6834" i="1"/>
  <c r="M4716" i="1"/>
  <c r="M8025" i="1"/>
  <c r="M3029" i="1"/>
  <c r="M4717" i="1"/>
  <c r="M5130" i="1"/>
  <c r="M1759" i="1"/>
  <c r="M7243" i="1"/>
  <c r="M144" i="1"/>
  <c r="M5131" i="1"/>
  <c r="M9230" i="1"/>
  <c r="M2195" i="1"/>
  <c r="M4304" i="1"/>
  <c r="M8026" i="1"/>
  <c r="M500" i="1"/>
  <c r="M9231" i="1"/>
  <c r="M5999" i="1"/>
  <c r="M6000" i="1"/>
  <c r="M2602" i="1"/>
  <c r="M8439" i="1"/>
  <c r="M6402" i="1"/>
  <c r="M4305" i="1"/>
  <c r="M8821" i="1"/>
  <c r="M1354" i="1"/>
  <c r="M9651" i="1"/>
  <c r="M8027" i="1"/>
  <c r="M7638" i="1"/>
  <c r="M3450" i="1"/>
  <c r="M1355" i="1"/>
  <c r="M8822" i="1"/>
  <c r="M8028" i="1"/>
  <c r="M8440" i="1"/>
  <c r="M8441" i="1"/>
  <c r="M5581" i="1"/>
  <c r="M9232" i="1"/>
  <c r="M919" i="1"/>
  <c r="M2603" i="1"/>
  <c r="M5582" i="1"/>
  <c r="M3872" i="1"/>
  <c r="M7244" i="1"/>
  <c r="M4718" i="1"/>
  <c r="M6001" i="1"/>
  <c r="M8029" i="1"/>
  <c r="M9233" i="1"/>
  <c r="M9652" i="1"/>
  <c r="M3451" i="1"/>
  <c r="M920" i="1"/>
  <c r="M5583" i="1"/>
  <c r="M4719" i="1"/>
  <c r="M3452" i="1"/>
  <c r="M8030" i="1"/>
  <c r="M1760" i="1"/>
  <c r="M5584" i="1"/>
  <c r="M4720" i="1"/>
  <c r="M9234" i="1"/>
  <c r="M6002" i="1"/>
  <c r="M1761" i="1"/>
  <c r="M3030" i="1"/>
  <c r="M3873" i="1"/>
  <c r="M6403" i="1"/>
  <c r="M5585" i="1"/>
  <c r="M6835" i="1"/>
  <c r="M3453" i="1"/>
  <c r="M3874" i="1"/>
  <c r="M8031" i="1"/>
  <c r="M7639" i="1"/>
  <c r="M6836" i="1"/>
  <c r="M2196" i="1"/>
  <c r="M5586" i="1"/>
  <c r="M921" i="1"/>
  <c r="M1356" i="1"/>
  <c r="M8823" i="1"/>
  <c r="M9653" i="1"/>
  <c r="M8824" i="1"/>
  <c r="M4306" i="1"/>
  <c r="M6003" i="1"/>
  <c r="M922" i="1"/>
  <c r="M2604" i="1"/>
  <c r="M7640" i="1"/>
  <c r="M5132" i="1"/>
  <c r="M8825" i="1"/>
  <c r="M1357" i="1"/>
  <c r="M8442" i="1"/>
  <c r="M7641" i="1"/>
  <c r="M3454" i="1"/>
  <c r="M1762" i="1"/>
  <c r="M3875" i="1"/>
  <c r="M6837" i="1"/>
  <c r="M2197" i="1"/>
  <c r="M923" i="1"/>
  <c r="M9938" i="1"/>
  <c r="M7642" i="1"/>
  <c r="M7245" i="1"/>
  <c r="M9654" i="1"/>
  <c r="M8443" i="1"/>
  <c r="M9655" i="1"/>
  <c r="M8826" i="1"/>
  <c r="M924" i="1"/>
  <c r="M8827" i="1"/>
  <c r="M9939" i="1"/>
  <c r="M8032" i="1"/>
  <c r="M8444" i="1"/>
  <c r="M9235" i="1"/>
  <c r="M8033" i="1"/>
  <c r="M4721" i="1"/>
  <c r="M3455" i="1"/>
  <c r="M3031" i="1"/>
  <c r="M6404" i="1"/>
  <c r="M4307" i="1"/>
  <c r="M7643" i="1"/>
  <c r="M501" i="1"/>
  <c r="M3456" i="1"/>
  <c r="M6405" i="1"/>
  <c r="M3876" i="1"/>
  <c r="M3877" i="1"/>
  <c r="M1763" i="1"/>
  <c r="M8445" i="1"/>
  <c r="M4308" i="1"/>
  <c r="M9236" i="1"/>
  <c r="M502" i="1"/>
  <c r="M9237" i="1"/>
  <c r="M925" i="1"/>
  <c r="M8034" i="1"/>
  <c r="M5587" i="1"/>
  <c r="M2198" i="1"/>
  <c r="M9656" i="1"/>
  <c r="M9940" i="1"/>
  <c r="M5133" i="1"/>
  <c r="M3457" i="1"/>
  <c r="M503" i="1"/>
  <c r="M9238" i="1"/>
  <c r="M8828" i="1"/>
  <c r="M3458" i="1"/>
  <c r="M2199" i="1"/>
  <c r="M4722" i="1"/>
  <c r="M9657" i="1"/>
  <c r="M5134" i="1"/>
  <c r="M2200" i="1"/>
  <c r="M2605" i="1"/>
  <c r="M2201" i="1"/>
  <c r="M1764" i="1"/>
  <c r="M2606" i="1"/>
  <c r="M8829" i="1"/>
  <c r="M145" i="1"/>
  <c r="M6838" i="1"/>
  <c r="M3459" i="1"/>
  <c r="M2607" i="1"/>
  <c r="M3032" i="1"/>
  <c r="M9239" i="1"/>
  <c r="M2202" i="1"/>
  <c r="M3460" i="1"/>
  <c r="M5135" i="1"/>
  <c r="M8830" i="1"/>
  <c r="M504" i="1"/>
  <c r="M7246" i="1"/>
  <c r="M9941" i="1"/>
  <c r="M926" i="1"/>
  <c r="M7644" i="1"/>
  <c r="M505" i="1"/>
  <c r="M5588" i="1"/>
  <c r="M6004" i="1"/>
  <c r="M146" i="1"/>
  <c r="M7645" i="1"/>
  <c r="M3033" i="1"/>
  <c r="M4309" i="1"/>
  <c r="M6406" i="1"/>
  <c r="M9240" i="1"/>
  <c r="M8035" i="1"/>
  <c r="M1765" i="1"/>
  <c r="M927" i="1"/>
  <c r="M6005" i="1"/>
  <c r="M5136" i="1"/>
  <c r="M9658" i="1"/>
  <c r="M9659" i="1"/>
  <c r="M506" i="1"/>
  <c r="M5137" i="1"/>
  <c r="M4723" i="1"/>
  <c r="M7646" i="1"/>
  <c r="M2203" i="1"/>
  <c r="M147" i="1"/>
  <c r="M8036" i="1"/>
  <c r="M6839" i="1"/>
  <c r="M8831" i="1"/>
  <c r="M6407" i="1"/>
  <c r="M3461" i="1"/>
  <c r="M1766" i="1"/>
  <c r="M3034" i="1"/>
  <c r="M9942" i="1"/>
  <c r="M3878" i="1"/>
  <c r="M928" i="1"/>
  <c r="M3879" i="1"/>
  <c r="M3880" i="1"/>
  <c r="M148" i="1"/>
  <c r="M149" i="1"/>
  <c r="M6840" i="1"/>
  <c r="M8037" i="1"/>
  <c r="M8446" i="1"/>
  <c r="M3881" i="1"/>
  <c r="M4310" i="1"/>
  <c r="M4724" i="1"/>
  <c r="M6841" i="1"/>
  <c r="M9660" i="1"/>
  <c r="M3882" i="1"/>
  <c r="M2204" i="1"/>
  <c r="M2608" i="1"/>
  <c r="M6006" i="1"/>
  <c r="M8447" i="1"/>
  <c r="M3883" i="1"/>
  <c r="M5138" i="1"/>
  <c r="M1767" i="1"/>
  <c r="M6007" i="1"/>
  <c r="M507" i="1"/>
  <c r="M1768" i="1"/>
  <c r="M8832" i="1"/>
  <c r="M1769" i="1"/>
  <c r="M929" i="1"/>
  <c r="M9241" i="1"/>
  <c r="M930" i="1"/>
  <c r="M1358" i="1"/>
  <c r="M6408" i="1"/>
  <c r="M9661" i="1"/>
  <c r="M9662" i="1"/>
  <c r="M7647" i="1"/>
  <c r="M8038" i="1"/>
  <c r="M6008" i="1"/>
  <c r="M931" i="1"/>
  <c r="M8833" i="1"/>
  <c r="M7648" i="1"/>
  <c r="M2609" i="1"/>
  <c r="M8834" i="1"/>
  <c r="M508" i="1"/>
  <c r="M150" i="1"/>
  <c r="M4725" i="1"/>
  <c r="M3884" i="1"/>
  <c r="M5139" i="1"/>
  <c r="M5140" i="1"/>
  <c r="M3885" i="1"/>
  <c r="M509" i="1"/>
  <c r="M6409" i="1"/>
  <c r="M4726" i="1"/>
  <c r="M4311" i="1"/>
  <c r="M6410" i="1"/>
  <c r="M9242" i="1"/>
  <c r="M1770" i="1"/>
  <c r="M510" i="1"/>
  <c r="M9243" i="1"/>
  <c r="M9663" i="1"/>
  <c r="M2610" i="1"/>
  <c r="M6411" i="1"/>
  <c r="M8835" i="1"/>
  <c r="M8836" i="1"/>
  <c r="M3886" i="1"/>
  <c r="M511" i="1"/>
  <c r="M4727" i="1"/>
  <c r="M3462" i="1"/>
  <c r="M3463" i="1"/>
  <c r="M7247" i="1"/>
  <c r="M8039" i="1"/>
  <c r="M3887" i="1"/>
  <c r="M2205" i="1"/>
  <c r="M7248" i="1"/>
  <c r="M6009" i="1"/>
  <c r="M9244" i="1"/>
  <c r="M9664" i="1"/>
  <c r="M3464" i="1"/>
  <c r="M1771" i="1"/>
  <c r="M8448" i="1"/>
  <c r="M5589" i="1"/>
  <c r="M3035" i="1"/>
  <c r="M932" i="1"/>
  <c r="M6842" i="1"/>
  <c r="M6010" i="1"/>
  <c r="M7249" i="1"/>
  <c r="M1772" i="1"/>
  <c r="M1773" i="1"/>
  <c r="M5141" i="1"/>
  <c r="M933" i="1"/>
  <c r="M2206" i="1"/>
  <c r="M3036" i="1"/>
  <c r="M4312" i="1"/>
  <c r="M1774" i="1"/>
  <c r="M3888" i="1"/>
  <c r="M6843" i="1"/>
  <c r="M5590" i="1"/>
  <c r="M2611" i="1"/>
  <c r="M6011" i="1"/>
  <c r="M2207" i="1"/>
  <c r="M8837" i="1"/>
  <c r="M8838" i="1"/>
  <c r="M8449" i="1"/>
  <c r="M3889" i="1"/>
  <c r="M9245" i="1"/>
  <c r="M6012" i="1"/>
  <c r="M8040" i="1"/>
  <c r="M6844" i="1"/>
  <c r="M5142" i="1"/>
  <c r="M4313" i="1"/>
  <c r="M7649" i="1"/>
  <c r="M6845" i="1"/>
  <c r="M1775" i="1"/>
  <c r="M6846" i="1"/>
  <c r="M6847" i="1"/>
  <c r="M6013" i="1"/>
  <c r="M5591" i="1"/>
  <c r="M512" i="1"/>
  <c r="M9943" i="1"/>
  <c r="M8450" i="1"/>
  <c r="M2612" i="1"/>
  <c r="M3890" i="1"/>
  <c r="M4314" i="1"/>
  <c r="M7250" i="1"/>
  <c r="M4728" i="1"/>
  <c r="M8041" i="1"/>
  <c r="M3891" i="1"/>
  <c r="M9246" i="1"/>
  <c r="M8042" i="1"/>
  <c r="M6014" i="1"/>
  <c r="M3465" i="1"/>
  <c r="M9665" i="1"/>
  <c r="M8043" i="1"/>
  <c r="M6412" i="1"/>
  <c r="M9666" i="1"/>
  <c r="M4729" i="1"/>
  <c r="M3037" i="1"/>
  <c r="M6015" i="1"/>
  <c r="M6016" i="1"/>
  <c r="M2613" i="1"/>
  <c r="M3038" i="1"/>
  <c r="M6413" i="1"/>
  <c r="M9667" i="1"/>
  <c r="M1359" i="1"/>
  <c r="M6848" i="1"/>
  <c r="M3892" i="1"/>
  <c r="M9668" i="1"/>
  <c r="M8044" i="1"/>
  <c r="M7251" i="1"/>
  <c r="M151" i="1"/>
  <c r="M3039" i="1"/>
  <c r="M4730" i="1"/>
  <c r="M7252" i="1"/>
  <c r="M3893" i="1"/>
  <c r="M4315" i="1"/>
  <c r="M9247" i="1"/>
  <c r="M4316" i="1"/>
  <c r="M1360" i="1"/>
  <c r="M8451" i="1"/>
  <c r="M1776" i="1"/>
  <c r="M9248" i="1"/>
  <c r="M1361" i="1"/>
  <c r="M9669" i="1"/>
  <c r="M9249" i="1"/>
  <c r="M9944" i="1"/>
  <c r="M5143" i="1"/>
  <c r="M2208" i="1"/>
  <c r="M6017" i="1"/>
  <c r="M3040" i="1"/>
  <c r="M6414" i="1"/>
  <c r="M1362" i="1"/>
  <c r="M513" i="1"/>
  <c r="M514" i="1"/>
  <c r="M3466" i="1"/>
  <c r="M4731" i="1"/>
  <c r="M6415" i="1"/>
  <c r="M4317" i="1"/>
  <c r="M4318" i="1"/>
  <c r="M6416" i="1"/>
  <c r="M1363" i="1"/>
  <c r="M3041" i="1"/>
  <c r="M6417" i="1"/>
  <c r="M6418" i="1"/>
  <c r="M1364" i="1"/>
  <c r="M4732" i="1"/>
  <c r="M7650" i="1"/>
  <c r="M9670" i="1"/>
  <c r="M4319" i="1"/>
  <c r="M3894" i="1"/>
  <c r="M7253" i="1"/>
  <c r="M9250" i="1"/>
  <c r="M8452" i="1"/>
  <c r="M3467" i="1"/>
  <c r="M934" i="1"/>
  <c r="M3042" i="1"/>
  <c r="M8453" i="1"/>
  <c r="M515" i="1"/>
  <c r="M3468" i="1"/>
  <c r="M3895" i="1"/>
  <c r="M5144" i="1"/>
  <c r="M7254" i="1"/>
  <c r="M5145" i="1"/>
  <c r="M5146" i="1"/>
  <c r="M3896" i="1"/>
  <c r="M2614" i="1"/>
  <c r="M1777" i="1"/>
  <c r="M4733" i="1"/>
  <c r="M8045" i="1"/>
  <c r="M8839" i="1"/>
  <c r="M7651" i="1"/>
  <c r="M2615" i="1"/>
  <c r="M4320" i="1"/>
  <c r="M6419" i="1"/>
  <c r="M1365" i="1"/>
  <c r="M4734" i="1"/>
  <c r="M1778" i="1"/>
  <c r="M3043" i="1"/>
  <c r="M935" i="1"/>
  <c r="M7652" i="1"/>
  <c r="M3897" i="1"/>
  <c r="M1366" i="1"/>
  <c r="M152" i="1"/>
  <c r="M3044" i="1"/>
  <c r="M9671" i="1"/>
  <c r="M1779" i="1"/>
  <c r="M8046" i="1"/>
  <c r="M2616" i="1"/>
  <c r="M9945" i="1"/>
  <c r="M8047" i="1"/>
  <c r="M516" i="1"/>
  <c r="M936" i="1"/>
  <c r="M9251" i="1"/>
  <c r="M8454" i="1"/>
  <c r="M7653" i="1"/>
  <c r="M3469" i="1"/>
  <c r="M6849" i="1"/>
  <c r="M4735" i="1"/>
  <c r="M9946" i="1"/>
  <c r="M1367" i="1"/>
  <c r="M8455" i="1"/>
  <c r="M6850" i="1"/>
  <c r="M4736" i="1"/>
  <c r="M3045" i="1"/>
  <c r="M3470" i="1"/>
  <c r="M8456" i="1"/>
  <c r="M7654" i="1"/>
  <c r="M9672" i="1"/>
  <c r="M1780" i="1"/>
  <c r="M9947" i="1"/>
  <c r="M8048" i="1"/>
  <c r="M1781" i="1"/>
  <c r="M8840" i="1"/>
  <c r="M3046" i="1"/>
  <c r="M5592" i="1"/>
  <c r="M8841" i="1"/>
  <c r="M6018" i="1"/>
  <c r="M153" i="1"/>
  <c r="M517" i="1"/>
  <c r="M8049" i="1"/>
  <c r="M5147" i="1"/>
  <c r="M7655" i="1"/>
  <c r="M3471" i="1"/>
  <c r="M6019" i="1"/>
  <c r="M7255" i="1"/>
  <c r="M3472" i="1"/>
  <c r="M7256" i="1"/>
  <c r="M5148" i="1"/>
  <c r="M1782" i="1"/>
  <c r="M1783" i="1"/>
  <c r="M518" i="1"/>
  <c r="M3898" i="1"/>
  <c r="M9252" i="1"/>
  <c r="M3899" i="1"/>
  <c r="M7257" i="1"/>
  <c r="M7258" i="1"/>
  <c r="M9673" i="1"/>
  <c r="M1784" i="1"/>
  <c r="M7656" i="1"/>
  <c r="M3473" i="1"/>
  <c r="M3047" i="1"/>
  <c r="M7657" i="1"/>
  <c r="M8050" i="1"/>
  <c r="M9253" i="1"/>
  <c r="M1785" i="1"/>
  <c r="M9674" i="1"/>
  <c r="M2617" i="1"/>
  <c r="M7658" i="1"/>
  <c r="M5149" i="1"/>
  <c r="M2209" i="1"/>
  <c r="M3474" i="1"/>
  <c r="M4321" i="1"/>
  <c r="M937" i="1"/>
  <c r="M8051" i="1"/>
  <c r="M1786" i="1"/>
  <c r="M9254" i="1"/>
  <c r="M3475" i="1"/>
  <c r="M5150" i="1"/>
  <c r="M6851" i="1"/>
  <c r="M8842" i="1"/>
  <c r="M938" i="1"/>
  <c r="M9255" i="1"/>
  <c r="M9256" i="1"/>
  <c r="M9675" i="1"/>
  <c r="M6420" i="1"/>
  <c r="M8052" i="1"/>
  <c r="M9257" i="1"/>
  <c r="M1787" i="1"/>
  <c r="M9258" i="1"/>
  <c r="M6421" i="1"/>
  <c r="M9676" i="1"/>
  <c r="M9259" i="1"/>
  <c r="M6020" i="1"/>
  <c r="M9677" i="1"/>
  <c r="M1788" i="1"/>
  <c r="M519" i="1"/>
  <c r="M7659" i="1"/>
  <c r="M1789" i="1"/>
  <c r="M2618" i="1"/>
  <c r="M5151" i="1"/>
  <c r="M154" i="1"/>
  <c r="M4737" i="1"/>
  <c r="M8457" i="1"/>
  <c r="M7259" i="1"/>
  <c r="M3048" i="1"/>
  <c r="M7260" i="1"/>
  <c r="M6852" i="1"/>
  <c r="M3900" i="1"/>
  <c r="M1790" i="1"/>
  <c r="M6422" i="1"/>
  <c r="M7660" i="1"/>
  <c r="M7261" i="1"/>
  <c r="M3476" i="1"/>
  <c r="M1368" i="1"/>
  <c r="M3477" i="1"/>
  <c r="M2210" i="1"/>
  <c r="M6423" i="1"/>
  <c r="M9260" i="1"/>
  <c r="M9948" i="1"/>
  <c r="M6424" i="1"/>
  <c r="M6853" i="1"/>
  <c r="M6425" i="1"/>
  <c r="M2211" i="1"/>
  <c r="M8458" i="1"/>
  <c r="M4322" i="1"/>
  <c r="M1369" i="1"/>
  <c r="M6021" i="1"/>
  <c r="M2212" i="1"/>
  <c r="M6854" i="1"/>
  <c r="M8459" i="1"/>
  <c r="M7661" i="1"/>
  <c r="M939" i="1"/>
  <c r="M1791" i="1"/>
  <c r="M3049" i="1"/>
  <c r="M6022" i="1"/>
  <c r="M9678" i="1"/>
  <c r="M3901" i="1"/>
  <c r="M5593" i="1"/>
  <c r="M1370" i="1"/>
  <c r="M9679" i="1"/>
  <c r="M5594" i="1"/>
  <c r="M3902" i="1"/>
  <c r="M2213" i="1"/>
  <c r="M6426" i="1"/>
  <c r="M7262" i="1"/>
  <c r="M7662" i="1"/>
  <c r="M520" i="1"/>
  <c r="M9949" i="1"/>
  <c r="M2214" i="1"/>
  <c r="M6855" i="1"/>
  <c r="M7263" i="1"/>
  <c r="M1371" i="1"/>
  <c r="M8843" i="1"/>
  <c r="M8053" i="1"/>
  <c r="M155" i="1"/>
  <c r="M7264" i="1"/>
  <c r="M8844" i="1"/>
  <c r="M9261" i="1"/>
  <c r="M940" i="1"/>
  <c r="M3478" i="1"/>
  <c r="M8054" i="1"/>
  <c r="M6427" i="1"/>
  <c r="M521" i="1"/>
  <c r="M3479" i="1"/>
  <c r="M5595" i="1"/>
  <c r="M7663" i="1"/>
  <c r="M4738" i="1"/>
  <c r="M6428" i="1"/>
  <c r="M3903" i="1"/>
  <c r="M7265" i="1"/>
  <c r="M1792" i="1"/>
  <c r="M8055" i="1"/>
  <c r="M1793" i="1"/>
  <c r="M3904" i="1"/>
  <c r="M7266" i="1"/>
  <c r="M9262" i="1"/>
  <c r="M2619" i="1"/>
  <c r="M4739" i="1"/>
  <c r="M9950" i="1"/>
  <c r="M9680" i="1"/>
  <c r="M3905" i="1"/>
  <c r="M4323" i="1"/>
  <c r="M156" i="1"/>
  <c r="M8056" i="1"/>
  <c r="M2215" i="1"/>
  <c r="M8460" i="1"/>
  <c r="M157" i="1"/>
  <c r="M5152" i="1"/>
  <c r="M7267" i="1"/>
  <c r="M6856" i="1"/>
  <c r="M1794" i="1"/>
  <c r="M9263" i="1"/>
  <c r="M8057" i="1"/>
  <c r="M1795" i="1"/>
  <c r="M9951" i="1"/>
  <c r="M7664" i="1"/>
  <c r="M8845" i="1"/>
  <c r="M8461" i="1"/>
  <c r="M6857" i="1"/>
  <c r="M3480" i="1"/>
  <c r="M9681" i="1"/>
  <c r="M7268" i="1"/>
  <c r="M9264" i="1"/>
  <c r="M5596" i="1"/>
  <c r="M9682" i="1"/>
  <c r="M3481" i="1"/>
  <c r="M3050" i="1"/>
  <c r="M4740" i="1"/>
  <c r="M2620" i="1"/>
  <c r="M522" i="1"/>
  <c r="M8058" i="1"/>
  <c r="M2621" i="1"/>
  <c r="M9683" i="1"/>
  <c r="M6023" i="1"/>
  <c r="M523" i="1"/>
  <c r="M8059" i="1"/>
  <c r="M3482" i="1"/>
  <c r="M6429" i="1"/>
  <c r="M6024" i="1"/>
  <c r="M3483" i="1"/>
  <c r="M8846" i="1"/>
  <c r="M524" i="1"/>
  <c r="M9684" i="1"/>
  <c r="M3484" i="1"/>
  <c r="M3906" i="1"/>
  <c r="M4741" i="1"/>
  <c r="M5153" i="1"/>
  <c r="M525" i="1"/>
  <c r="M8462" i="1"/>
  <c r="M4324" i="1"/>
  <c r="M6430" i="1"/>
  <c r="M6431" i="1"/>
  <c r="M3485" i="1"/>
  <c r="M3051" i="1"/>
  <c r="M2622" i="1"/>
  <c r="M941" i="1"/>
  <c r="M6432" i="1"/>
  <c r="M942" i="1"/>
  <c r="M9685" i="1"/>
  <c r="M5154" i="1"/>
  <c r="M526" i="1"/>
  <c r="M9265" i="1"/>
  <c r="M4325" i="1"/>
  <c r="M7269" i="1"/>
  <c r="M6858" i="1"/>
  <c r="M1796" i="1"/>
  <c r="M8847" i="1"/>
  <c r="M4326" i="1"/>
  <c r="M943" i="1"/>
  <c r="M944" i="1"/>
  <c r="M2216" i="1"/>
  <c r="M5155" i="1"/>
  <c r="M2623" i="1"/>
  <c r="M6025" i="1"/>
  <c r="M9266" i="1"/>
  <c r="M6433" i="1"/>
  <c r="M7665" i="1"/>
  <c r="M9267" i="1"/>
  <c r="M9686" i="1"/>
  <c r="M7270" i="1"/>
  <c r="M9268" i="1"/>
  <c r="M5597" i="1"/>
  <c r="M8848" i="1"/>
  <c r="M4327" i="1"/>
  <c r="M945" i="1"/>
  <c r="M5598" i="1"/>
  <c r="M7271" i="1"/>
  <c r="M6434" i="1"/>
  <c r="M8060" i="1"/>
  <c r="M7272" i="1"/>
  <c r="M7666" i="1"/>
  <c r="M6435" i="1"/>
  <c r="M6436" i="1"/>
  <c r="M9952" i="1"/>
  <c r="M158" i="1"/>
  <c r="M9687" i="1"/>
  <c r="M6026" i="1"/>
  <c r="M946" i="1"/>
  <c r="M9269" i="1"/>
  <c r="M6437" i="1"/>
  <c r="M8061" i="1"/>
  <c r="M2217" i="1"/>
  <c r="M3907" i="1"/>
  <c r="M6027" i="1"/>
  <c r="M3052" i="1"/>
  <c r="M6028" i="1"/>
  <c r="M3053" i="1"/>
  <c r="M5599" i="1"/>
  <c r="M6029" i="1"/>
  <c r="M947" i="1"/>
  <c r="M9953" i="1"/>
  <c r="M6030" i="1"/>
  <c r="M9688" i="1"/>
  <c r="M8849" i="1"/>
  <c r="M948" i="1"/>
  <c r="M3486" i="1"/>
  <c r="M9689" i="1"/>
  <c r="M2624" i="1"/>
  <c r="M7667" i="1"/>
  <c r="M1797" i="1"/>
  <c r="M4328" i="1"/>
  <c r="M6031" i="1"/>
  <c r="M3487" i="1"/>
  <c r="M4329" i="1"/>
  <c r="M6859" i="1"/>
  <c r="M8850" i="1"/>
  <c r="M949" i="1"/>
  <c r="M3054" i="1"/>
  <c r="M950" i="1"/>
  <c r="M2625" i="1"/>
  <c r="M2218" i="1"/>
  <c r="M1372" i="1"/>
  <c r="M1373" i="1"/>
  <c r="M4742" i="1"/>
  <c r="M1798" i="1"/>
  <c r="M6860" i="1"/>
  <c r="M4330" i="1"/>
  <c r="M4743" i="1"/>
  <c r="M951" i="1"/>
  <c r="M6032" i="1"/>
  <c r="M6861" i="1"/>
  <c r="M8062" i="1"/>
  <c r="M527" i="1"/>
  <c r="M2219" i="1"/>
  <c r="M9690" i="1"/>
  <c r="M2220" i="1"/>
  <c r="M5156" i="1"/>
  <c r="M7668" i="1"/>
  <c r="M6862" i="1"/>
  <c r="M3908" i="1"/>
  <c r="M3488" i="1"/>
  <c r="M9270" i="1"/>
  <c r="M6863" i="1"/>
  <c r="M9271" i="1"/>
  <c r="M3909" i="1"/>
  <c r="M8463" i="1"/>
  <c r="M7669" i="1"/>
  <c r="M1799" i="1"/>
  <c r="M2626" i="1"/>
  <c r="M6033" i="1"/>
  <c r="M8063" i="1"/>
  <c r="M7273" i="1"/>
  <c r="M7274" i="1"/>
  <c r="M9691" i="1"/>
  <c r="M6864" i="1"/>
  <c r="M528" i="1"/>
  <c r="M4331" i="1"/>
  <c r="M952" i="1"/>
  <c r="M159" i="1"/>
  <c r="M4332" i="1"/>
  <c r="M529" i="1"/>
  <c r="M5157" i="1"/>
  <c r="M3910" i="1"/>
  <c r="M530" i="1"/>
  <c r="M160" i="1"/>
  <c r="M2221" i="1"/>
  <c r="M8464" i="1"/>
  <c r="M8851" i="1"/>
  <c r="M8064" i="1"/>
  <c r="M5158" i="1"/>
  <c r="M8465" i="1"/>
  <c r="M6438" i="1"/>
  <c r="M953" i="1"/>
  <c r="M1800" i="1"/>
  <c r="M5159" i="1"/>
  <c r="M1374" i="1"/>
  <c r="M5600" i="1"/>
  <c r="M8852" i="1"/>
  <c r="M5601" i="1"/>
  <c r="M8853" i="1"/>
  <c r="M9272" i="1"/>
  <c r="M7275" i="1"/>
  <c r="M8854" i="1"/>
  <c r="M2627" i="1"/>
  <c r="M9692" i="1"/>
  <c r="M8855" i="1"/>
  <c r="M161" i="1"/>
  <c r="M162" i="1"/>
  <c r="M9273" i="1"/>
  <c r="M2222" i="1"/>
  <c r="M2223" i="1"/>
  <c r="M5160" i="1"/>
  <c r="M1375" i="1"/>
  <c r="M8065" i="1"/>
  <c r="M5161" i="1"/>
  <c r="M7276" i="1"/>
  <c r="M3489" i="1"/>
  <c r="M4333" i="1"/>
  <c r="M5162" i="1"/>
  <c r="M9274" i="1"/>
  <c r="M4334" i="1"/>
  <c r="M6439" i="1"/>
  <c r="M5163" i="1"/>
  <c r="M1376" i="1"/>
  <c r="M5602" i="1"/>
  <c r="M2224" i="1"/>
  <c r="M3911" i="1"/>
  <c r="M5164" i="1"/>
  <c r="M1801" i="1"/>
  <c r="M6034" i="1"/>
  <c r="M8066" i="1"/>
  <c r="M6035" i="1"/>
  <c r="M7277" i="1"/>
  <c r="M3055" i="1"/>
  <c r="M2225" i="1"/>
  <c r="M7670" i="1"/>
  <c r="M7671" i="1"/>
  <c r="M3490" i="1"/>
  <c r="M531" i="1"/>
  <c r="M3491" i="1"/>
  <c r="M3056" i="1"/>
  <c r="M6036" i="1"/>
  <c r="M9954" i="1"/>
  <c r="M8067" i="1"/>
  <c r="M8856" i="1"/>
  <c r="M2226" i="1"/>
  <c r="M1377" i="1"/>
  <c r="M3492" i="1"/>
  <c r="M9275" i="1"/>
  <c r="M9693" i="1"/>
  <c r="M2227" i="1"/>
  <c r="M4744" i="1"/>
  <c r="M7672" i="1"/>
  <c r="M2228" i="1"/>
  <c r="M8857" i="1"/>
  <c r="M532" i="1"/>
  <c r="M6865" i="1"/>
  <c r="M163" i="1"/>
  <c r="M1378" i="1"/>
  <c r="M2229" i="1"/>
  <c r="M8466" i="1"/>
  <c r="M2628" i="1"/>
  <c r="M533" i="1"/>
  <c r="M2629" i="1"/>
  <c r="M954" i="1"/>
  <c r="M8068" i="1"/>
  <c r="M6440" i="1"/>
  <c r="M9276" i="1"/>
  <c r="M1379" i="1"/>
  <c r="M6037" i="1"/>
  <c r="M6866" i="1"/>
  <c r="M6038" i="1"/>
  <c r="M8467" i="1"/>
  <c r="M8468" i="1"/>
  <c r="M7673" i="1"/>
  <c r="M8858" i="1"/>
  <c r="M534" i="1"/>
  <c r="M1380" i="1"/>
  <c r="M7674" i="1"/>
  <c r="M6441" i="1"/>
  <c r="M5603" i="1"/>
  <c r="M6039" i="1"/>
  <c r="M8469" i="1"/>
  <c r="M1802" i="1"/>
  <c r="M4745" i="1"/>
  <c r="M6442" i="1"/>
  <c r="M6040" i="1"/>
  <c r="M6443" i="1"/>
  <c r="M3493" i="1"/>
  <c r="M3057" i="1"/>
  <c r="M955" i="1"/>
  <c r="M3912" i="1"/>
  <c r="M4746" i="1"/>
  <c r="M956" i="1"/>
  <c r="M5165" i="1"/>
  <c r="M3058" i="1"/>
  <c r="M164" i="1"/>
  <c r="M7278" i="1"/>
  <c r="M2630" i="1"/>
  <c r="M1803" i="1"/>
  <c r="M6444" i="1"/>
  <c r="M4335" i="1"/>
  <c r="M3059" i="1"/>
  <c r="M5166" i="1"/>
  <c r="M6867" i="1"/>
  <c r="M3060" i="1"/>
  <c r="M535" i="1"/>
  <c r="M5604" i="1"/>
  <c r="M9955" i="1"/>
  <c r="M7279" i="1"/>
  <c r="M536" i="1"/>
  <c r="M1804" i="1"/>
  <c r="M6868" i="1"/>
  <c r="M7280" i="1"/>
  <c r="M6445" i="1"/>
  <c r="M3913" i="1"/>
  <c r="M957" i="1"/>
  <c r="M3914" i="1"/>
  <c r="M6869" i="1"/>
  <c r="M6041" i="1"/>
  <c r="M2631" i="1"/>
  <c r="M958" i="1"/>
  <c r="M6042" i="1"/>
  <c r="M6446" i="1"/>
  <c r="M3061" i="1"/>
  <c r="M7281" i="1"/>
  <c r="M2230" i="1"/>
  <c r="M165" i="1"/>
  <c r="M1381" i="1"/>
  <c r="M3915" i="1"/>
  <c r="M8069" i="1"/>
  <c r="M7282" i="1"/>
  <c r="M5167" i="1"/>
  <c r="M2231" i="1"/>
  <c r="M3062" i="1"/>
  <c r="M3494" i="1"/>
  <c r="M166" i="1"/>
  <c r="M2632" i="1"/>
  <c r="M2232" i="1"/>
  <c r="M5168" i="1"/>
  <c r="M959" i="1"/>
  <c r="M8470" i="1"/>
  <c r="M8070" i="1"/>
  <c r="M9277" i="1"/>
  <c r="M8471" i="1"/>
  <c r="M3916" i="1"/>
  <c r="M1805" i="1"/>
  <c r="M7283" i="1"/>
  <c r="M6447" i="1"/>
  <c r="M3063" i="1"/>
  <c r="M9956" i="1"/>
  <c r="M960" i="1"/>
  <c r="M5169" i="1"/>
  <c r="M4336" i="1"/>
  <c r="M1806" i="1"/>
  <c r="M6870" i="1"/>
  <c r="M3064" i="1"/>
  <c r="M5605" i="1"/>
  <c r="M4337" i="1"/>
  <c r="M3065" i="1"/>
  <c r="M7284" i="1"/>
  <c r="M2633" i="1"/>
  <c r="M8071" i="1"/>
  <c r="M537" i="1"/>
  <c r="M3495" i="1"/>
  <c r="M9694" i="1"/>
  <c r="M3917" i="1"/>
  <c r="M3918" i="1"/>
  <c r="M3496" i="1"/>
  <c r="M7675" i="1"/>
  <c r="M6871" i="1"/>
  <c r="M5606" i="1"/>
  <c r="M7285" i="1"/>
  <c r="M6043" i="1"/>
  <c r="M3497" i="1"/>
  <c r="M9278" i="1"/>
  <c r="M6872" i="1"/>
  <c r="M961" i="1"/>
  <c r="M5170" i="1"/>
  <c r="M4338" i="1"/>
  <c r="M2233" i="1"/>
  <c r="M6044" i="1"/>
  <c r="M8472" i="1"/>
  <c r="M538" i="1"/>
  <c r="M5171" i="1"/>
  <c r="M9279" i="1"/>
  <c r="M2234" i="1"/>
  <c r="M9695" i="1"/>
  <c r="M8473" i="1"/>
  <c r="M2235" i="1"/>
  <c r="M4747" i="1"/>
  <c r="M4748" i="1"/>
  <c r="M5172" i="1"/>
  <c r="M8474" i="1"/>
  <c r="M8859" i="1"/>
  <c r="M962" i="1"/>
  <c r="M6448" i="1"/>
  <c r="M2634" i="1"/>
  <c r="M539" i="1"/>
  <c r="M5607" i="1"/>
  <c r="M540" i="1"/>
  <c r="M6449" i="1"/>
  <c r="M6873" i="1"/>
  <c r="M2236" i="1"/>
  <c r="M6874" i="1"/>
  <c r="M6450" i="1"/>
  <c r="M9280" i="1"/>
  <c r="M9281" i="1"/>
  <c r="M4339" i="1"/>
  <c r="M3919" i="1"/>
  <c r="M541" i="1"/>
  <c r="M8475" i="1"/>
  <c r="M3066" i="1"/>
  <c r="M2237" i="1"/>
  <c r="M7286" i="1"/>
  <c r="M8860" i="1"/>
  <c r="M6045" i="1"/>
  <c r="M2238" i="1"/>
  <c r="M2239" i="1"/>
  <c r="M9282" i="1"/>
  <c r="M9696" i="1"/>
  <c r="M3067" i="1"/>
  <c r="M1807" i="1"/>
  <c r="M3920" i="1"/>
  <c r="M3498" i="1"/>
  <c r="M2635" i="1"/>
  <c r="M3499" i="1"/>
  <c r="M4340" i="1"/>
  <c r="M2240" i="1"/>
  <c r="M542" i="1"/>
  <c r="M7287" i="1"/>
  <c r="M6046" i="1"/>
  <c r="M2636" i="1"/>
  <c r="M2241" i="1"/>
  <c r="M5173" i="1"/>
  <c r="M2637" i="1"/>
  <c r="M9283" i="1"/>
  <c r="M6875" i="1"/>
  <c r="M3500" i="1"/>
  <c r="M1382" i="1"/>
  <c r="M3921" i="1"/>
  <c r="M7676" i="1"/>
  <c r="M6876" i="1"/>
  <c r="M7677" i="1"/>
  <c r="M167" i="1"/>
  <c r="M1808" i="1"/>
  <c r="M7678" i="1"/>
  <c r="M1809" i="1"/>
  <c r="M9284" i="1"/>
  <c r="M4749" i="1"/>
  <c r="M7288" i="1"/>
  <c r="M5174" i="1"/>
  <c r="M2242" i="1"/>
  <c r="M8476" i="1"/>
  <c r="M9285" i="1"/>
  <c r="M1383" i="1"/>
  <c r="M963" i="1"/>
  <c r="M8477" i="1"/>
  <c r="M5608" i="1"/>
  <c r="M7679" i="1"/>
  <c r="M3068" i="1"/>
  <c r="M1810" i="1"/>
  <c r="M3922" i="1"/>
  <c r="M3069" i="1"/>
  <c r="M4341" i="1"/>
  <c r="M543" i="1"/>
  <c r="M9286" i="1"/>
  <c r="M9697" i="1"/>
  <c r="M3501" i="1"/>
  <c r="M3502" i="1"/>
  <c r="M8072" i="1"/>
  <c r="M7680" i="1"/>
  <c r="M5175" i="1"/>
  <c r="M964" i="1"/>
  <c r="M3070" i="1"/>
  <c r="M6047" i="1"/>
  <c r="M6451" i="1"/>
  <c r="M544" i="1"/>
  <c r="M965" i="1"/>
  <c r="M2638" i="1"/>
  <c r="M3503" i="1"/>
  <c r="M5176" i="1"/>
  <c r="M168" i="1"/>
  <c r="M4342" i="1"/>
  <c r="M4750" i="1"/>
  <c r="M9698" i="1"/>
  <c r="M8478" i="1"/>
  <c r="M3504" i="1"/>
  <c r="M7289" i="1"/>
  <c r="M6877" i="1"/>
  <c r="M5177" i="1"/>
  <c r="M9699" i="1"/>
  <c r="M6878" i="1"/>
  <c r="M9287" i="1"/>
  <c r="M3505" i="1"/>
  <c r="M8861" i="1"/>
  <c r="M5609" i="1"/>
  <c r="M3071" i="1"/>
  <c r="M7681" i="1"/>
  <c r="M545" i="1"/>
  <c r="M2243" i="1"/>
  <c r="M6879" i="1"/>
  <c r="M7682" i="1"/>
  <c r="M3072" i="1"/>
  <c r="M9957" i="1"/>
  <c r="M4751" i="1"/>
  <c r="M5610" i="1"/>
  <c r="M5611" i="1"/>
  <c r="M6452" i="1"/>
  <c r="M4343" i="1"/>
  <c r="M3923" i="1"/>
  <c r="M2244" i="1"/>
  <c r="M5612" i="1"/>
  <c r="M3073" i="1"/>
  <c r="M4752" i="1"/>
  <c r="M3506" i="1"/>
  <c r="M3507" i="1"/>
  <c r="M2245" i="1"/>
  <c r="M8073" i="1"/>
  <c r="M9700" i="1"/>
  <c r="M2639" i="1"/>
  <c r="M3924" i="1"/>
  <c r="M4753" i="1"/>
  <c r="M9288" i="1"/>
  <c r="M8862" i="1"/>
  <c r="M8479" i="1"/>
  <c r="M8480" i="1"/>
  <c r="M1384" i="1"/>
  <c r="M8074" i="1"/>
  <c r="M5178" i="1"/>
  <c r="M2246" i="1"/>
  <c r="M2247" i="1"/>
  <c r="M7290" i="1"/>
  <c r="M3074" i="1"/>
  <c r="M6048" i="1"/>
  <c r="M5613" i="1"/>
  <c r="M8481" i="1"/>
  <c r="M8075" i="1"/>
  <c r="M966" i="1"/>
  <c r="M4344" i="1"/>
  <c r="M546" i="1"/>
  <c r="M169" i="1"/>
  <c r="M5614" i="1"/>
  <c r="M7291" i="1"/>
  <c r="M9289" i="1"/>
  <c r="M9958" i="1"/>
  <c r="M967" i="1"/>
  <c r="M7683" i="1"/>
  <c r="M5179" i="1"/>
  <c r="M1811" i="1"/>
  <c r="M3508" i="1"/>
  <c r="M6880" i="1"/>
  <c r="M3925" i="1"/>
  <c r="M2248" i="1"/>
  <c r="M4345" i="1"/>
  <c r="M8482" i="1"/>
  <c r="M968" i="1"/>
  <c r="M6881" i="1"/>
  <c r="M6453" i="1"/>
  <c r="M5180" i="1"/>
  <c r="M4754" i="1"/>
  <c r="M8076" i="1"/>
  <c r="M4346" i="1"/>
  <c r="M6882" i="1"/>
  <c r="M3075" i="1"/>
  <c r="M6454" i="1"/>
  <c r="M5181" i="1"/>
  <c r="M1812" i="1"/>
  <c r="M5615" i="1"/>
  <c r="M547" i="1"/>
  <c r="M5616" i="1"/>
  <c r="M2640" i="1"/>
  <c r="M3509" i="1"/>
  <c r="M5617" i="1"/>
  <c r="M2641" i="1"/>
  <c r="M6049" i="1"/>
  <c r="M5182" i="1"/>
  <c r="M5618" i="1"/>
  <c r="M6455" i="1"/>
  <c r="M8483" i="1"/>
  <c r="M8077" i="1"/>
  <c r="M6456" i="1"/>
  <c r="M3076" i="1"/>
  <c r="M6883" i="1"/>
  <c r="M2642" i="1"/>
  <c r="M3510" i="1"/>
  <c r="M8484" i="1"/>
  <c r="M7684" i="1"/>
  <c r="M2249" i="1"/>
  <c r="M969" i="1"/>
  <c r="M8485" i="1"/>
  <c r="M1813" i="1"/>
  <c r="M2250" i="1"/>
  <c r="M2643" i="1"/>
  <c r="M8863" i="1"/>
  <c r="M4755" i="1"/>
  <c r="M2644" i="1"/>
  <c r="M6050" i="1"/>
  <c r="M970" i="1"/>
  <c r="M3077" i="1"/>
  <c r="M4756" i="1"/>
  <c r="M8864" i="1"/>
  <c r="M8865" i="1"/>
  <c r="M7292" i="1"/>
  <c r="M3078" i="1"/>
  <c r="M3926" i="1"/>
  <c r="M3511" i="1"/>
  <c r="M1385" i="1"/>
  <c r="M1386" i="1"/>
  <c r="M4347" i="1"/>
  <c r="M8866" i="1"/>
  <c r="M8486" i="1"/>
  <c r="M6884" i="1"/>
  <c r="M9701" i="1"/>
  <c r="M2645" i="1"/>
  <c r="M2646" i="1"/>
  <c r="M2647" i="1"/>
  <c r="M6885" i="1"/>
  <c r="M6886" i="1"/>
  <c r="M7293" i="1"/>
  <c r="M1387" i="1"/>
  <c r="M2648" i="1"/>
  <c r="M6051" i="1"/>
  <c r="M7685" i="1"/>
  <c r="M9290" i="1"/>
  <c r="M7294" i="1"/>
  <c r="M9702" i="1"/>
  <c r="M8078" i="1"/>
  <c r="M8079" i="1"/>
  <c r="M7295" i="1"/>
  <c r="M5183" i="1"/>
  <c r="M2649" i="1"/>
  <c r="M3512" i="1"/>
  <c r="M8080" i="1"/>
  <c r="M6457" i="1"/>
  <c r="M4757" i="1"/>
  <c r="M8867" i="1"/>
  <c r="M9703" i="1"/>
  <c r="M2251" i="1"/>
  <c r="M971" i="1"/>
  <c r="M8868" i="1"/>
  <c r="M9704" i="1"/>
  <c r="M1388" i="1"/>
  <c r="M6052" i="1"/>
  <c r="M9291" i="1"/>
  <c r="M3079" i="1"/>
  <c r="M548" i="1"/>
  <c r="M6053" i="1"/>
  <c r="M7686" i="1"/>
  <c r="M3513" i="1"/>
  <c r="M2252" i="1"/>
  <c r="M8869" i="1"/>
  <c r="M2253" i="1"/>
  <c r="M3514" i="1"/>
  <c r="M1389" i="1"/>
  <c r="M4348" i="1"/>
  <c r="M4758" i="1"/>
  <c r="M8870" i="1"/>
  <c r="M7687" i="1"/>
  <c r="M5619" i="1"/>
  <c r="M1814" i="1"/>
  <c r="M6887" i="1"/>
  <c r="M6458" i="1"/>
  <c r="M9705" i="1"/>
  <c r="M4349" i="1"/>
  <c r="M3515" i="1"/>
  <c r="M9706" i="1"/>
  <c r="M4350" i="1"/>
  <c r="M2650" i="1"/>
  <c r="M170" i="1"/>
  <c r="M4351" i="1"/>
  <c r="M8487" i="1"/>
  <c r="M3516" i="1"/>
  <c r="M549" i="1"/>
  <c r="M9292" i="1"/>
  <c r="M1390" i="1"/>
  <c r="M3080" i="1"/>
  <c r="M7688" i="1"/>
  <c r="M8488" i="1"/>
  <c r="M550" i="1"/>
  <c r="M3081" i="1"/>
  <c r="M3517" i="1"/>
  <c r="M551" i="1"/>
  <c r="M3082" i="1"/>
  <c r="M4352" i="1"/>
  <c r="M4353" i="1"/>
  <c r="M9293" i="1"/>
  <c r="M4354" i="1"/>
  <c r="M8489" i="1"/>
  <c r="M7689" i="1"/>
  <c r="M9294" i="1"/>
  <c r="M7690" i="1"/>
  <c r="M6459" i="1"/>
  <c r="M4759" i="1"/>
  <c r="M8871" i="1"/>
  <c r="M972" i="1"/>
  <c r="M3083" i="1"/>
  <c r="M7296" i="1"/>
  <c r="M973" i="1"/>
  <c r="M9295" i="1"/>
  <c r="M6054" i="1"/>
  <c r="M2254" i="1"/>
  <c r="M5184" i="1"/>
  <c r="M6888" i="1"/>
  <c r="M3518" i="1"/>
  <c r="M1391" i="1"/>
  <c r="M6889" i="1"/>
  <c r="M3519" i="1"/>
  <c r="M1392" i="1"/>
  <c r="M8490" i="1"/>
  <c r="M6055" i="1"/>
  <c r="M552" i="1"/>
  <c r="M7691" i="1"/>
  <c r="M6460" i="1"/>
  <c r="M974" i="1"/>
  <c r="M5620" i="1"/>
  <c r="M6056" i="1"/>
  <c r="M9707" i="1"/>
  <c r="M2255" i="1"/>
  <c r="M9708" i="1"/>
  <c r="M8491" i="1"/>
  <c r="M6461" i="1"/>
  <c r="M8872" i="1"/>
  <c r="M4760" i="1"/>
  <c r="M4761" i="1"/>
  <c r="M3084" i="1"/>
  <c r="M6890" i="1"/>
  <c r="M2256" i="1"/>
  <c r="M7297" i="1"/>
  <c r="M3520" i="1"/>
  <c r="M3521" i="1"/>
  <c r="M3927" i="1"/>
  <c r="M8492" i="1"/>
  <c r="M3522" i="1"/>
  <c r="M9296" i="1"/>
  <c r="M7692" i="1"/>
  <c r="M3523" i="1"/>
  <c r="M2651" i="1"/>
  <c r="M1815" i="1"/>
  <c r="M3524" i="1"/>
  <c r="M4762" i="1"/>
  <c r="M5621" i="1"/>
  <c r="M7298" i="1"/>
  <c r="M4763" i="1"/>
  <c r="M1393" i="1"/>
  <c r="M6891" i="1"/>
  <c r="M5622" i="1"/>
  <c r="M7693" i="1"/>
  <c r="M7694" i="1"/>
  <c r="M7299" i="1"/>
  <c r="M7300" i="1"/>
  <c r="M9297" i="1"/>
  <c r="M975" i="1"/>
  <c r="M1816" i="1"/>
  <c r="M171" i="1"/>
  <c r="M5185" i="1"/>
  <c r="M6057" i="1"/>
  <c r="M9298" i="1"/>
  <c r="M4764" i="1"/>
  <c r="M6462" i="1"/>
  <c r="M1817" i="1"/>
  <c r="M7301" i="1"/>
  <c r="M7695" i="1"/>
  <c r="M9709" i="1"/>
  <c r="M8081" i="1"/>
  <c r="M8082" i="1"/>
  <c r="M1818" i="1"/>
  <c r="M4765" i="1"/>
  <c r="M7696" i="1"/>
  <c r="M7697" i="1"/>
  <c r="M9299" i="1"/>
  <c r="M6058" i="1"/>
  <c r="M5186" i="1"/>
  <c r="M4355" i="1"/>
  <c r="M7698" i="1"/>
  <c r="M7699" i="1"/>
  <c r="M2257" i="1"/>
  <c r="M9300" i="1"/>
  <c r="M7700" i="1"/>
  <c r="M2258" i="1"/>
  <c r="M2259" i="1"/>
  <c r="M7701" i="1"/>
  <c r="M4766" i="1"/>
  <c r="M8873" i="1"/>
  <c r="M4356" i="1"/>
  <c r="M4767" i="1"/>
  <c r="M976" i="1"/>
  <c r="M6463" i="1"/>
  <c r="M977" i="1"/>
  <c r="M6059" i="1"/>
  <c r="M2260" i="1"/>
  <c r="M6060" i="1"/>
  <c r="M7702" i="1"/>
  <c r="M5187" i="1"/>
  <c r="M7703" i="1"/>
  <c r="M1394" i="1"/>
  <c r="M3085" i="1"/>
  <c r="M3525" i="1"/>
  <c r="M172" i="1"/>
  <c r="M5188" i="1"/>
  <c r="M978" i="1"/>
  <c r="M3526" i="1"/>
  <c r="M2652" i="1"/>
  <c r="M8493" i="1"/>
  <c r="M8494" i="1"/>
  <c r="M1395" i="1"/>
  <c r="M3086" i="1"/>
  <c r="M1819" i="1"/>
  <c r="M553" i="1"/>
  <c r="M4768" i="1"/>
  <c r="M1396" i="1"/>
  <c r="M979" i="1"/>
  <c r="M6061" i="1"/>
  <c r="M2261" i="1"/>
  <c r="M7704" i="1"/>
  <c r="M980" i="1"/>
  <c r="M8083" i="1"/>
  <c r="M3527" i="1"/>
  <c r="M4357" i="1"/>
  <c r="M1397" i="1"/>
  <c r="M3528" i="1"/>
  <c r="M4358" i="1"/>
  <c r="M981" i="1"/>
  <c r="M3529" i="1"/>
  <c r="M2262" i="1"/>
  <c r="M3530" i="1"/>
  <c r="M8084" i="1"/>
  <c r="M9710" i="1"/>
  <c r="M3928" i="1"/>
  <c r="M554" i="1"/>
  <c r="M3531" i="1"/>
  <c r="M173" i="1"/>
  <c r="M8495" i="1"/>
  <c r="M7302" i="1"/>
  <c r="M1820" i="1"/>
  <c r="M9959" i="1"/>
  <c r="M7705" i="1"/>
  <c r="M3532" i="1"/>
  <c r="M9301" i="1"/>
  <c r="M2653" i="1"/>
  <c r="M3929" i="1"/>
  <c r="M9711" i="1"/>
  <c r="M5623" i="1"/>
  <c r="M3533" i="1"/>
  <c r="M8085" i="1"/>
  <c r="M7706" i="1"/>
  <c r="M3930" i="1"/>
  <c r="M9960" i="1"/>
  <c r="M982" i="1"/>
  <c r="M4359" i="1"/>
  <c r="M8086" i="1"/>
  <c r="M4360" i="1"/>
  <c r="M7707" i="1"/>
  <c r="M5189" i="1"/>
  <c r="M983" i="1"/>
  <c r="M6892" i="1"/>
  <c r="M174" i="1"/>
  <c r="M9712" i="1"/>
  <c r="M8874" i="1"/>
  <c r="M9713" i="1"/>
  <c r="M555" i="1"/>
  <c r="M5624" i="1"/>
  <c r="M3931" i="1"/>
  <c r="M8087" i="1"/>
  <c r="M175" i="1"/>
  <c r="M7303" i="1"/>
  <c r="M7708" i="1"/>
  <c r="M556" i="1"/>
  <c r="M5625" i="1"/>
  <c r="M3932" i="1"/>
  <c r="M6062" i="1"/>
  <c r="M1398" i="1"/>
  <c r="M1821" i="1"/>
  <c r="M3087" i="1"/>
  <c r="M557" i="1"/>
  <c r="M8875" i="1"/>
  <c r="M8088" i="1"/>
  <c r="M9714" i="1"/>
  <c r="M4769" i="1"/>
  <c r="M2263" i="1"/>
  <c r="M6063" i="1"/>
  <c r="M8089" i="1"/>
  <c r="M3534" i="1"/>
  <c r="M7709" i="1"/>
  <c r="M9302" i="1"/>
  <c r="M2264" i="1"/>
  <c r="M5190" i="1"/>
  <c r="M4770" i="1"/>
  <c r="M2265" i="1"/>
  <c r="M4771" i="1"/>
  <c r="M558" i="1"/>
  <c r="M4772" i="1"/>
  <c r="M5191" i="1"/>
  <c r="M1399" i="1"/>
  <c r="M9303" i="1"/>
  <c r="M1822" i="1"/>
  <c r="M4361" i="1"/>
  <c r="M1400" i="1"/>
  <c r="M7304" i="1"/>
  <c r="M2266" i="1"/>
  <c r="M6464" i="1"/>
  <c r="M176" i="1"/>
  <c r="M6465" i="1"/>
  <c r="M4773" i="1"/>
  <c r="M3088" i="1"/>
  <c r="M984" i="1"/>
  <c r="M3535" i="1"/>
  <c r="M5626" i="1"/>
  <c r="M1823" i="1"/>
  <c r="M3536" i="1"/>
  <c r="M2654" i="1"/>
  <c r="M9961" i="1"/>
  <c r="M3933" i="1"/>
  <c r="M6893" i="1"/>
  <c r="M985" i="1"/>
  <c r="M2267" i="1"/>
  <c r="M8876" i="1"/>
  <c r="M559" i="1"/>
  <c r="M8090" i="1"/>
  <c r="M5627" i="1"/>
  <c r="M3089" i="1"/>
  <c r="M3537" i="1"/>
  <c r="M6064" i="1"/>
  <c r="M7710" i="1"/>
  <c r="M8877" i="1"/>
  <c r="M3090" i="1"/>
  <c r="M4774" i="1"/>
  <c r="M986" i="1"/>
  <c r="M6065" i="1"/>
  <c r="M7711" i="1"/>
  <c r="M6894" i="1"/>
  <c r="M9304" i="1"/>
  <c r="M8091" i="1"/>
  <c r="M7305" i="1"/>
  <c r="M4362" i="1"/>
  <c r="M6466" i="1"/>
  <c r="M3091" i="1"/>
  <c r="M3092" i="1"/>
  <c r="M7306" i="1"/>
  <c r="M8878" i="1"/>
  <c r="M3093" i="1"/>
  <c r="M3934" i="1"/>
  <c r="M3094" i="1"/>
  <c r="M2268" i="1"/>
  <c r="M6895" i="1"/>
  <c r="M560" i="1"/>
  <c r="M2269" i="1"/>
  <c r="M5628" i="1"/>
  <c r="M987" i="1"/>
  <c r="M3538" i="1"/>
  <c r="M5192" i="1"/>
  <c r="M3935" i="1"/>
  <c r="M3936" i="1"/>
  <c r="M3095" i="1"/>
  <c r="M177" i="1"/>
  <c r="M9305" i="1"/>
  <c r="M3539" i="1"/>
  <c r="M988" i="1"/>
  <c r="M5629" i="1"/>
  <c r="M5630" i="1"/>
  <c r="M1824" i="1"/>
  <c r="M1825" i="1"/>
  <c r="M178" i="1"/>
  <c r="M1401" i="1"/>
  <c r="M5193" i="1"/>
  <c r="M2270" i="1"/>
  <c r="M6066" i="1"/>
  <c r="M561" i="1"/>
  <c r="M9306" i="1"/>
  <c r="M6896" i="1"/>
  <c r="M3937" i="1"/>
  <c r="M6897" i="1"/>
  <c r="M1402" i="1"/>
  <c r="M562" i="1"/>
  <c r="M9307" i="1"/>
  <c r="M6067" i="1"/>
  <c r="M7712" i="1"/>
  <c r="M6898" i="1"/>
  <c r="M9308" i="1"/>
  <c r="M1403" i="1"/>
  <c r="M6467" i="1"/>
  <c r="M989" i="1"/>
  <c r="M9962" i="1"/>
  <c r="M5194" i="1"/>
  <c r="M6068" i="1"/>
  <c r="M7713" i="1"/>
  <c r="M7307" i="1"/>
  <c r="M7308" i="1"/>
  <c r="M2655" i="1"/>
  <c r="M563" i="1"/>
  <c r="M6468" i="1"/>
  <c r="M9309" i="1"/>
  <c r="M2656" i="1"/>
  <c r="M7309" i="1"/>
  <c r="M9715" i="1"/>
  <c r="M9963" i="1"/>
  <c r="M9310" i="1"/>
  <c r="M1826" i="1"/>
  <c r="M5631" i="1"/>
  <c r="M8496" i="1"/>
  <c r="M9716" i="1"/>
  <c r="M6469" i="1"/>
  <c r="M6470" i="1"/>
  <c r="M3096" i="1"/>
  <c r="M6069" i="1"/>
  <c r="M7714" i="1"/>
  <c r="M2271" i="1"/>
  <c r="M4775" i="1"/>
  <c r="M5195" i="1"/>
  <c r="M2272" i="1"/>
  <c r="M6899" i="1"/>
  <c r="M3938" i="1"/>
  <c r="M1404" i="1"/>
  <c r="M6900" i="1"/>
  <c r="M8092" i="1"/>
  <c r="M5632" i="1"/>
  <c r="M3097" i="1"/>
  <c r="M6471" i="1"/>
  <c r="M9311" i="1"/>
  <c r="M8497" i="1"/>
  <c r="M1827" i="1"/>
  <c r="M564" i="1"/>
  <c r="M9717" i="1"/>
  <c r="M1828" i="1"/>
  <c r="M4776" i="1"/>
  <c r="M5196" i="1"/>
  <c r="M7715" i="1"/>
  <c r="M6472" i="1"/>
  <c r="M7716" i="1"/>
  <c r="M6473" i="1"/>
  <c r="M7310" i="1"/>
  <c r="M179" i="1"/>
  <c r="M4363" i="1"/>
  <c r="M2273" i="1"/>
  <c r="M5197" i="1"/>
  <c r="M990" i="1"/>
  <c r="M2274" i="1"/>
  <c r="M180" i="1"/>
  <c r="M6901" i="1"/>
  <c r="M5198" i="1"/>
  <c r="M6070" i="1"/>
  <c r="M7717" i="1"/>
  <c r="M5199" i="1"/>
  <c r="M7718" i="1"/>
  <c r="M7311" i="1"/>
  <c r="M5200" i="1"/>
  <c r="M3540" i="1"/>
  <c r="M181" i="1"/>
  <c r="M8879" i="1"/>
  <c r="M3098" i="1"/>
  <c r="M8498" i="1"/>
  <c r="M8880" i="1"/>
  <c r="M6071" i="1"/>
  <c r="M9964" i="1"/>
  <c r="M1829" i="1"/>
  <c r="M3541" i="1"/>
  <c r="M2275" i="1"/>
  <c r="M1830" i="1"/>
  <c r="M3939" i="1"/>
  <c r="M4364" i="1"/>
  <c r="M3099" i="1"/>
  <c r="M1405" i="1"/>
  <c r="M6902" i="1"/>
  <c r="M565" i="1"/>
  <c r="M3100" i="1"/>
  <c r="M9718" i="1"/>
  <c r="M6903" i="1"/>
  <c r="M3542" i="1"/>
  <c r="M991" i="1"/>
  <c r="M3101" i="1"/>
  <c r="M3940" i="1"/>
  <c r="M7719" i="1"/>
  <c r="M3543" i="1"/>
  <c r="M9312" i="1"/>
  <c r="M4777" i="1"/>
  <c r="M1831" i="1"/>
  <c r="M9965" i="1"/>
  <c r="M6474" i="1"/>
  <c r="M6072" i="1"/>
  <c r="M6904" i="1"/>
  <c r="M3941" i="1"/>
  <c r="M566" i="1"/>
  <c r="M8093" i="1"/>
  <c r="M7720" i="1"/>
  <c r="M8881" i="1"/>
  <c r="M2657" i="1"/>
  <c r="M5201" i="1"/>
  <c r="M4365" i="1"/>
  <c r="M3942" i="1"/>
  <c r="M3943" i="1"/>
  <c r="M6905" i="1"/>
  <c r="M5633" i="1"/>
  <c r="M9313" i="1"/>
  <c r="M8094" i="1"/>
  <c r="M182" i="1"/>
  <c r="M567" i="1"/>
  <c r="M2276" i="1"/>
  <c r="M1832" i="1"/>
  <c r="M5634" i="1"/>
  <c r="M8095" i="1"/>
  <c r="M3944" i="1"/>
  <c r="M4778" i="1"/>
  <c r="M1406" i="1"/>
  <c r="M9719" i="1"/>
  <c r="M6475" i="1"/>
  <c r="M1407" i="1"/>
  <c r="M9720" i="1"/>
  <c r="M3945" i="1"/>
  <c r="M7721" i="1"/>
  <c r="M6073" i="1"/>
  <c r="M2658" i="1"/>
  <c r="M1408" i="1"/>
  <c r="M2659" i="1"/>
  <c r="M4366" i="1"/>
  <c r="M6476" i="1"/>
  <c r="M1833" i="1"/>
  <c r="M9721" i="1"/>
  <c r="M992" i="1"/>
  <c r="M2660" i="1"/>
  <c r="M4779" i="1"/>
  <c r="M6477" i="1"/>
  <c r="M2661" i="1"/>
  <c r="M9314" i="1"/>
  <c r="M3544" i="1"/>
  <c r="M1834" i="1"/>
  <c r="M4367" i="1"/>
  <c r="M3102" i="1"/>
  <c r="M993" i="1"/>
  <c r="M3103" i="1"/>
  <c r="M568" i="1"/>
  <c r="M6074" i="1"/>
  <c r="M2662" i="1"/>
  <c r="M8096" i="1"/>
  <c r="M9315" i="1"/>
  <c r="M7722" i="1"/>
  <c r="M6478" i="1"/>
  <c r="M4368" i="1"/>
  <c r="M6479" i="1"/>
  <c r="M5202" i="1"/>
  <c r="M7723" i="1"/>
  <c r="M3545" i="1"/>
  <c r="M9316" i="1"/>
  <c r="M3104" i="1"/>
  <c r="M6480" i="1"/>
  <c r="M9317" i="1"/>
  <c r="M1835" i="1"/>
  <c r="M8499" i="1"/>
  <c r="M5635" i="1"/>
  <c r="M5203" i="1"/>
  <c r="M3105" i="1"/>
  <c r="M6481" i="1"/>
  <c r="M994" i="1"/>
  <c r="M2663" i="1"/>
  <c r="M3546" i="1"/>
  <c r="M8500" i="1"/>
  <c r="M6482" i="1"/>
  <c r="M1409" i="1"/>
  <c r="M1836" i="1"/>
  <c r="M7724" i="1"/>
  <c r="M3946" i="1"/>
  <c r="M183" i="1"/>
  <c r="M184" i="1"/>
  <c r="M4369" i="1"/>
  <c r="M4370" i="1"/>
  <c r="M2664" i="1"/>
  <c r="M6075" i="1"/>
  <c r="M2665" i="1"/>
  <c r="M8882" i="1"/>
  <c r="M1837" i="1"/>
  <c r="M6483" i="1"/>
  <c r="M8501" i="1"/>
  <c r="M2666" i="1"/>
  <c r="M3106" i="1"/>
  <c r="M7725" i="1"/>
  <c r="M3107" i="1"/>
  <c r="M4371" i="1"/>
  <c r="M4780" i="1"/>
  <c r="M5636" i="1"/>
  <c r="M185" i="1"/>
  <c r="M1410" i="1"/>
  <c r="M4372" i="1"/>
  <c r="M5637" i="1"/>
  <c r="M5638" i="1"/>
  <c r="M3947" i="1"/>
  <c r="M6484" i="1"/>
  <c r="M1411" i="1"/>
  <c r="M6485" i="1"/>
  <c r="M569" i="1"/>
  <c r="M186" i="1"/>
  <c r="M3948" i="1"/>
  <c r="M2277" i="1"/>
  <c r="M6906" i="1"/>
  <c r="M4781" i="1"/>
  <c r="M8883" i="1"/>
  <c r="M7726" i="1"/>
  <c r="M5204" i="1"/>
  <c r="M8502" i="1"/>
  <c r="M3547" i="1"/>
  <c r="M995" i="1"/>
  <c r="M2278" i="1"/>
  <c r="M4373" i="1"/>
  <c r="M8097" i="1"/>
  <c r="M3949" i="1"/>
  <c r="M9318" i="1"/>
  <c r="M6486" i="1"/>
  <c r="M2667" i="1"/>
  <c r="M8503" i="1"/>
  <c r="M6487" i="1"/>
  <c r="M6907" i="1"/>
  <c r="M8504" i="1"/>
  <c r="M1838" i="1"/>
  <c r="M8884" i="1"/>
  <c r="M996" i="1"/>
  <c r="M4782" i="1"/>
  <c r="M570" i="1"/>
  <c r="M5639" i="1"/>
  <c r="M2668" i="1"/>
  <c r="M1412" i="1"/>
  <c r="M8505" i="1"/>
  <c r="M8098" i="1"/>
  <c r="M571" i="1"/>
  <c r="M3108" i="1"/>
  <c r="M997" i="1"/>
  <c r="M572" i="1"/>
  <c r="M9722" i="1"/>
  <c r="M6908" i="1"/>
  <c r="M3548" i="1"/>
  <c r="M2669" i="1"/>
  <c r="M998" i="1"/>
  <c r="M2279" i="1"/>
  <c r="M1839" i="1"/>
  <c r="M4783" i="1"/>
  <c r="M2280" i="1"/>
  <c r="M8506" i="1"/>
  <c r="M5640" i="1"/>
  <c r="M3549" i="1"/>
  <c r="M2670" i="1"/>
  <c r="M2671" i="1"/>
  <c r="M1413" i="1"/>
  <c r="M6909" i="1"/>
  <c r="M4784" i="1"/>
  <c r="M2672" i="1"/>
  <c r="M5641" i="1"/>
  <c r="M2281" i="1"/>
  <c r="M187" i="1"/>
  <c r="M4785" i="1"/>
  <c r="M6076" i="1"/>
  <c r="M573" i="1"/>
  <c r="M6910" i="1"/>
  <c r="M8507" i="1"/>
  <c r="M2282" i="1"/>
  <c r="M7312" i="1"/>
  <c r="M2673" i="1"/>
  <c r="M9723" i="1"/>
  <c r="M5642" i="1"/>
  <c r="M1414" i="1"/>
  <c r="M574" i="1"/>
  <c r="M9966" i="1"/>
  <c r="M8099" i="1"/>
  <c r="M8885" i="1"/>
  <c r="M8100" i="1"/>
  <c r="M6488" i="1"/>
  <c r="M3950" i="1"/>
  <c r="M3109" i="1"/>
  <c r="M5643" i="1"/>
  <c r="M2283" i="1"/>
  <c r="M4786" i="1"/>
  <c r="M6911" i="1"/>
  <c r="M6489" i="1"/>
  <c r="M9319" i="1"/>
  <c r="M8101" i="1"/>
  <c r="M6490" i="1"/>
  <c r="M9967" i="1"/>
  <c r="M7727" i="1"/>
  <c r="M1840" i="1"/>
  <c r="M2284" i="1"/>
  <c r="M5205" i="1"/>
  <c r="M4374" i="1"/>
  <c r="M6491" i="1"/>
  <c r="M8508" i="1"/>
  <c r="M9320" i="1"/>
  <c r="M9968" i="1"/>
  <c r="M5206" i="1"/>
  <c r="M6492" i="1"/>
  <c r="M3951" i="1"/>
  <c r="M3952" i="1"/>
  <c r="M5644" i="1"/>
  <c r="M6912" i="1"/>
  <c r="M1841" i="1"/>
  <c r="M8102" i="1"/>
  <c r="M7313" i="1"/>
  <c r="M9321" i="1"/>
  <c r="M6913" i="1"/>
  <c r="M9724" i="1"/>
  <c r="M8103" i="1"/>
  <c r="M6077" i="1"/>
  <c r="M4375" i="1"/>
  <c r="M8886" i="1"/>
  <c r="M575" i="1"/>
  <c r="M3953" i="1"/>
  <c r="M999" i="1"/>
  <c r="M5645" i="1"/>
  <c r="M3550" i="1"/>
  <c r="M1415" i="1"/>
  <c r="M6493" i="1"/>
  <c r="M1000" i="1"/>
  <c r="M6494" i="1"/>
  <c r="M2285" i="1"/>
  <c r="M6078" i="1"/>
  <c r="M5646" i="1"/>
  <c r="M6914" i="1"/>
  <c r="M5647" i="1"/>
  <c r="M576" i="1"/>
  <c r="M1416" i="1"/>
  <c r="M5207" i="1"/>
  <c r="M2674" i="1"/>
  <c r="M7314" i="1"/>
  <c r="M6495" i="1"/>
  <c r="M5208" i="1"/>
  <c r="M1842" i="1"/>
  <c r="M188" i="1"/>
  <c r="M6915" i="1"/>
  <c r="M1843" i="1"/>
  <c r="M8104" i="1"/>
  <c r="M4376" i="1"/>
  <c r="M5648" i="1"/>
  <c r="M4377" i="1"/>
  <c r="M7728" i="1"/>
  <c r="M6496" i="1"/>
  <c r="M1844" i="1"/>
  <c r="M6497" i="1"/>
  <c r="M6916" i="1"/>
  <c r="M1845" i="1"/>
  <c r="M4378" i="1"/>
  <c r="M6498" i="1"/>
  <c r="M6079" i="1"/>
  <c r="M7315" i="1"/>
  <c r="M8105" i="1"/>
  <c r="M3954" i="1"/>
  <c r="M6080" i="1"/>
  <c r="M577" i="1"/>
  <c r="M8509" i="1"/>
  <c r="M6499" i="1"/>
  <c r="M8510" i="1"/>
  <c r="M2286" i="1"/>
  <c r="M3955" i="1"/>
  <c r="M5649" i="1"/>
  <c r="M7316" i="1"/>
  <c r="M5209" i="1"/>
  <c r="M2675" i="1"/>
  <c r="M9969" i="1"/>
  <c r="M189" i="1"/>
  <c r="M1001" i="1"/>
  <c r="M4787" i="1"/>
  <c r="M578" i="1"/>
  <c r="M9970" i="1"/>
  <c r="M6917" i="1"/>
  <c r="M579" i="1"/>
  <c r="M8106" i="1"/>
  <c r="M1417" i="1"/>
  <c r="M580" i="1"/>
  <c r="M8511" i="1"/>
  <c r="M4379" i="1"/>
  <c r="M8887" i="1"/>
  <c r="M8512" i="1"/>
  <c r="M1002" i="1"/>
  <c r="M3956" i="1"/>
  <c r="M7317" i="1"/>
  <c r="M6918" i="1"/>
  <c r="M9322" i="1"/>
  <c r="M7318" i="1"/>
  <c r="M3551" i="1"/>
  <c r="M5650" i="1"/>
  <c r="M8888" i="1"/>
  <c r="M9725" i="1"/>
  <c r="M7729" i="1"/>
  <c r="M3957" i="1"/>
  <c r="M6500" i="1"/>
  <c r="M4788" i="1"/>
  <c r="M3958" i="1"/>
  <c r="M3959" i="1"/>
  <c r="M4789" i="1"/>
  <c r="M8889" i="1"/>
  <c r="M6919" i="1"/>
  <c r="M5210" i="1"/>
  <c r="M3552" i="1"/>
  <c r="M2676" i="1"/>
  <c r="M4790" i="1"/>
  <c r="M9323" i="1"/>
  <c r="M6501" i="1"/>
  <c r="M9324" i="1"/>
  <c r="M8513" i="1"/>
  <c r="M4791" i="1"/>
  <c r="M2677" i="1"/>
  <c r="M2287" i="1"/>
  <c r="M7319" i="1"/>
  <c r="M2288" i="1"/>
  <c r="M1418" i="1"/>
  <c r="M3110" i="1"/>
  <c r="M9325" i="1"/>
  <c r="M9971" i="1"/>
  <c r="M2678" i="1"/>
  <c r="M1419" i="1"/>
  <c r="M8890" i="1"/>
  <c r="M6081" i="1"/>
  <c r="M3111" i="1"/>
  <c r="M5651" i="1"/>
  <c r="M581" i="1"/>
  <c r="M1003" i="1"/>
  <c r="M1420" i="1"/>
  <c r="M9726" i="1"/>
  <c r="M6082" i="1"/>
  <c r="M8891" i="1"/>
  <c r="M2289" i="1"/>
  <c r="M3112" i="1"/>
  <c r="M7320" i="1"/>
  <c r="M1846" i="1"/>
  <c r="M5211" i="1"/>
  <c r="M4792" i="1"/>
  <c r="M7730" i="1"/>
  <c r="M6920" i="1"/>
  <c r="M3553" i="1"/>
  <c r="M5212" i="1"/>
  <c r="M4793" i="1"/>
  <c r="M2290" i="1"/>
  <c r="M8514" i="1"/>
  <c r="M7321" i="1"/>
  <c r="M6502" i="1"/>
  <c r="M9727" i="1"/>
  <c r="M9728" i="1"/>
  <c r="M190" i="1"/>
  <c r="M9729" i="1"/>
  <c r="M9326" i="1"/>
  <c r="M1004" i="1"/>
  <c r="M1847" i="1"/>
  <c r="M6083" i="1"/>
  <c r="M6503" i="1"/>
  <c r="M6921" i="1"/>
  <c r="M3113" i="1"/>
  <c r="M8515" i="1"/>
  <c r="M8892" i="1"/>
  <c r="M5652" i="1"/>
  <c r="M9327" i="1"/>
  <c r="M2679" i="1"/>
  <c r="M4380" i="1"/>
  <c r="M8107" i="1"/>
  <c r="M2680" i="1"/>
  <c r="M1421" i="1"/>
  <c r="M5653" i="1"/>
  <c r="M191" i="1"/>
  <c r="M2291" i="1"/>
  <c r="M2681" i="1"/>
  <c r="M5654" i="1"/>
  <c r="M582" i="1"/>
  <c r="M1422" i="1"/>
  <c r="M2292" i="1"/>
  <c r="M9328" i="1"/>
  <c r="M8893" i="1"/>
  <c r="M8894" i="1"/>
  <c r="M9730" i="1"/>
  <c r="M8108" i="1"/>
  <c r="M9731" i="1"/>
  <c r="M4381" i="1"/>
  <c r="M8109" i="1"/>
  <c r="M3114" i="1"/>
  <c r="M4382" i="1"/>
  <c r="M6922" i="1"/>
  <c r="M6504" i="1"/>
  <c r="M7322" i="1"/>
  <c r="M6505" i="1"/>
  <c r="M7731" i="1"/>
  <c r="M8110" i="1"/>
  <c r="M1005" i="1"/>
  <c r="M8895" i="1"/>
  <c r="M8111" i="1"/>
  <c r="M7323" i="1"/>
  <c r="M7324" i="1"/>
  <c r="M5655" i="1"/>
  <c r="M7325" i="1"/>
  <c r="M4794" i="1"/>
  <c r="M6084" i="1"/>
  <c r="M1006" i="1"/>
  <c r="M6085" i="1"/>
  <c r="M6923" i="1"/>
  <c r="M1848" i="1"/>
  <c r="M1423" i="1"/>
  <c r="M4383" i="1"/>
  <c r="M8896" i="1"/>
  <c r="M4795" i="1"/>
  <c r="M6086" i="1"/>
  <c r="M5656" i="1"/>
  <c r="M6924" i="1"/>
  <c r="M6925" i="1"/>
  <c r="M9972" i="1"/>
  <c r="M9329" i="1"/>
  <c r="M8112" i="1"/>
  <c r="M5213" i="1"/>
  <c r="M9330" i="1"/>
  <c r="M2682" i="1"/>
  <c r="M3554" i="1"/>
  <c r="M8113" i="1"/>
  <c r="M8897" i="1"/>
  <c r="M6926" i="1"/>
  <c r="M3115" i="1"/>
  <c r="M3555" i="1"/>
  <c r="M1849" i="1"/>
  <c r="M4796" i="1"/>
  <c r="M5214" i="1"/>
  <c r="M5657" i="1"/>
  <c r="M9331" i="1"/>
  <c r="M9332" i="1"/>
  <c r="M1850" i="1"/>
  <c r="M3556" i="1"/>
  <c r="M1851" i="1"/>
  <c r="M583" i="1"/>
  <c r="M8516" i="1"/>
  <c r="M6087" i="1"/>
  <c r="M6506" i="1"/>
  <c r="M1007" i="1"/>
  <c r="M9333" i="1"/>
  <c r="M7326" i="1"/>
  <c r="M8517" i="1"/>
  <c r="M6927" i="1"/>
  <c r="M9334" i="1"/>
  <c r="M6088" i="1"/>
  <c r="M2683" i="1"/>
  <c r="M2293" i="1"/>
  <c r="M3557" i="1"/>
  <c r="M9732" i="1"/>
  <c r="M584" i="1"/>
  <c r="M6089" i="1"/>
  <c r="M7732" i="1"/>
  <c r="M6507" i="1"/>
  <c r="M6928" i="1"/>
  <c r="M8518" i="1"/>
  <c r="M9733" i="1"/>
  <c r="M3960" i="1"/>
  <c r="M3558" i="1"/>
  <c r="M1008" i="1"/>
  <c r="M7327" i="1"/>
  <c r="M1424" i="1"/>
  <c r="M2684" i="1"/>
  <c r="M9973" i="1"/>
  <c r="M585" i="1"/>
  <c r="M9974" i="1"/>
  <c r="M8898" i="1"/>
  <c r="M5658" i="1"/>
  <c r="M586" i="1"/>
  <c r="M1009" i="1"/>
  <c r="M9975" i="1"/>
  <c r="M6090" i="1"/>
  <c r="M7733" i="1"/>
  <c r="M9734" i="1"/>
  <c r="M6508" i="1"/>
  <c r="M3559" i="1"/>
  <c r="M8899" i="1"/>
  <c r="M1425" i="1"/>
  <c r="M3560" i="1"/>
  <c r="M8114" i="1"/>
  <c r="M4797" i="1"/>
  <c r="M1852" i="1"/>
  <c r="M8900" i="1"/>
  <c r="M2294" i="1"/>
  <c r="M1853" i="1"/>
  <c r="M8901" i="1"/>
  <c r="M3961" i="1"/>
  <c r="M2295" i="1"/>
  <c r="M9735" i="1"/>
  <c r="M6509" i="1"/>
  <c r="M8519" i="1"/>
  <c r="M5215" i="1"/>
  <c r="M7734" i="1"/>
  <c r="M6510" i="1"/>
  <c r="M587" i="1"/>
  <c r="M6091" i="1"/>
  <c r="M4384" i="1"/>
  <c r="M3962" i="1"/>
  <c r="M3963" i="1"/>
  <c r="M9736" i="1"/>
  <c r="M3964" i="1"/>
  <c r="M2685" i="1"/>
  <c r="M3561" i="1"/>
  <c r="M3116" i="1"/>
  <c r="M4385" i="1"/>
  <c r="M192" i="1"/>
  <c r="M6929" i="1"/>
  <c r="M8115" i="1"/>
  <c r="M588" i="1"/>
  <c r="M1426" i="1"/>
  <c r="M1010" i="1"/>
  <c r="M4386" i="1"/>
  <c r="M7735" i="1"/>
  <c r="M1427" i="1"/>
  <c r="M3562" i="1"/>
  <c r="M1011" i="1"/>
  <c r="M6511" i="1"/>
  <c r="M4387" i="1"/>
  <c r="M4388" i="1"/>
  <c r="M6512" i="1"/>
  <c r="M589" i="1"/>
  <c r="M8520" i="1"/>
  <c r="M4798" i="1"/>
  <c r="M4389" i="1"/>
  <c r="M3563" i="1"/>
  <c r="M3564" i="1"/>
  <c r="M8116" i="1"/>
  <c r="M1428" i="1"/>
  <c r="M6930" i="1"/>
  <c r="M8521" i="1"/>
  <c r="M2686" i="1"/>
  <c r="M5216" i="1"/>
  <c r="M2296" i="1"/>
  <c r="M7736" i="1"/>
  <c r="M3565" i="1"/>
  <c r="M1429" i="1"/>
  <c r="M2687" i="1"/>
  <c r="M8522" i="1"/>
  <c r="M2297" i="1"/>
  <c r="M7328" i="1"/>
  <c r="M8117" i="1"/>
  <c r="M9737" i="1"/>
  <c r="M1430" i="1"/>
  <c r="M8902" i="1"/>
  <c r="M2688" i="1"/>
  <c r="M2298" i="1"/>
  <c r="M1012" i="1"/>
  <c r="M6092" i="1"/>
  <c r="M6931" i="1"/>
  <c r="M3117" i="1"/>
  <c r="M7737" i="1"/>
  <c r="M8523" i="1"/>
  <c r="M8524" i="1"/>
  <c r="M8903" i="1"/>
  <c r="M4390" i="1"/>
  <c r="M2689" i="1"/>
  <c r="M590" i="1"/>
  <c r="M7738" i="1"/>
  <c r="M5659" i="1"/>
  <c r="M9335" i="1"/>
  <c r="M1431" i="1"/>
  <c r="M8904" i="1"/>
  <c r="M6513" i="1"/>
  <c r="M193" i="1"/>
  <c r="M1432" i="1"/>
  <c r="M4799" i="1"/>
  <c r="M9336" i="1"/>
  <c r="M4391" i="1"/>
  <c r="M4392" i="1"/>
  <c r="M2299" i="1"/>
  <c r="M9976" i="1"/>
  <c r="M1013" i="1"/>
  <c r="M1433" i="1"/>
  <c r="M6514" i="1"/>
  <c r="M1854" i="1"/>
  <c r="M3566" i="1"/>
  <c r="M194" i="1"/>
  <c r="M4800" i="1"/>
  <c r="M3118" i="1"/>
  <c r="M1855" i="1"/>
  <c r="M195" i="1"/>
  <c r="M5660" i="1"/>
  <c r="M6515" i="1"/>
  <c r="M1434" i="1"/>
  <c r="M1435" i="1"/>
  <c r="M8118" i="1"/>
  <c r="M6932" i="1"/>
  <c r="M6933" i="1"/>
  <c r="M1014" i="1"/>
  <c r="M3965" i="1"/>
  <c r="M1436" i="1"/>
  <c r="M3119" i="1"/>
  <c r="M1015" i="1"/>
  <c r="M196" i="1"/>
  <c r="M6093" i="1"/>
  <c r="M9738" i="1"/>
  <c r="M6516" i="1"/>
  <c r="M1856" i="1"/>
  <c r="M6094" i="1"/>
  <c r="M1857" i="1"/>
  <c r="M6095" i="1"/>
  <c r="M7739" i="1"/>
  <c r="M197" i="1"/>
  <c r="M3120" i="1"/>
  <c r="M4393" i="1"/>
  <c r="M3121" i="1"/>
  <c r="M8119" i="1"/>
  <c r="M6934" i="1"/>
  <c r="M7740" i="1"/>
  <c r="M7329" i="1"/>
  <c r="M3567" i="1"/>
  <c r="M5217" i="1"/>
  <c r="M6517" i="1"/>
  <c r="M5218" i="1"/>
  <c r="M4394" i="1"/>
  <c r="M4801" i="1"/>
  <c r="M6096" i="1"/>
  <c r="M9337" i="1"/>
  <c r="M5661" i="1"/>
  <c r="M198" i="1"/>
  <c r="M6935" i="1"/>
  <c r="M9739" i="1"/>
  <c r="M3122" i="1"/>
  <c r="M8905" i="1"/>
  <c r="M6936" i="1"/>
  <c r="M4395" i="1"/>
  <c r="M8906" i="1"/>
  <c r="M7330" i="1"/>
  <c r="M1858" i="1"/>
  <c r="M5662" i="1"/>
  <c r="M2300" i="1"/>
  <c r="M4802" i="1"/>
  <c r="M8525" i="1"/>
  <c r="M4803" i="1"/>
  <c r="M1016" i="1"/>
  <c r="M5219" i="1"/>
  <c r="M8120" i="1"/>
  <c r="M7331" i="1"/>
  <c r="M3966" i="1"/>
  <c r="M9977" i="1"/>
  <c r="M1859" i="1"/>
  <c r="M9338" i="1"/>
  <c r="M1860" i="1"/>
  <c r="M2301" i="1"/>
  <c r="M8907" i="1"/>
  <c r="M3123" i="1"/>
  <c r="M3967" i="1"/>
  <c r="M4396" i="1"/>
  <c r="M199" i="1"/>
  <c r="M6518" i="1"/>
  <c r="M5220" i="1"/>
  <c r="M3968" i="1"/>
  <c r="M200" i="1"/>
  <c r="M1437" i="1"/>
  <c r="M9339" i="1"/>
  <c r="M201" i="1"/>
  <c r="M6519" i="1"/>
  <c r="M1861" i="1"/>
  <c r="M202" i="1"/>
  <c r="M3969" i="1"/>
  <c r="M3970" i="1"/>
  <c r="M9740" i="1"/>
  <c r="M8526" i="1"/>
  <c r="M3568" i="1"/>
  <c r="M3569" i="1"/>
  <c r="M591" i="1"/>
  <c r="M6097" i="1"/>
  <c r="M7741" i="1"/>
  <c r="M1017" i="1"/>
  <c r="M8908" i="1"/>
  <c r="M5221" i="1"/>
  <c r="M3971" i="1"/>
  <c r="M8909" i="1"/>
  <c r="M4804" i="1"/>
  <c r="M203" i="1"/>
  <c r="M7742" i="1"/>
  <c r="M1862" i="1"/>
  <c r="M7332" i="1"/>
  <c r="M7743" i="1"/>
  <c r="M1438" i="1"/>
  <c r="M204" i="1"/>
  <c r="M8121" i="1"/>
  <c r="M6520" i="1"/>
  <c r="M8910" i="1"/>
  <c r="M9741" i="1"/>
  <c r="M7333" i="1"/>
  <c r="M5663" i="1"/>
  <c r="M3972" i="1"/>
  <c r="M1018" i="1"/>
  <c r="M3570" i="1"/>
  <c r="M5664" i="1"/>
  <c r="M1863" i="1"/>
  <c r="M5665" i="1"/>
  <c r="M5666" i="1"/>
  <c r="M6098" i="1"/>
  <c r="M592" i="1"/>
  <c r="M2302" i="1"/>
  <c r="M7744" i="1"/>
  <c r="M5667" i="1"/>
  <c r="M6521" i="1"/>
  <c r="M6937" i="1"/>
  <c r="M6099" i="1"/>
  <c r="M3571" i="1"/>
  <c r="M6938" i="1"/>
  <c r="M3973" i="1"/>
  <c r="M6939" i="1"/>
  <c r="M8122" i="1"/>
  <c r="M3124" i="1"/>
  <c r="M2303" i="1"/>
  <c r="M8527" i="1"/>
  <c r="M3572" i="1"/>
  <c r="M6522" i="1"/>
  <c r="M9340" i="1"/>
  <c r="M6523" i="1"/>
  <c r="M6940" i="1"/>
  <c r="M5222" i="1"/>
  <c r="M2304" i="1"/>
  <c r="M1864" i="1"/>
  <c r="M7745" i="1"/>
  <c r="M4805" i="1"/>
  <c r="M8123" i="1"/>
  <c r="M5223" i="1"/>
  <c r="M8528" i="1"/>
  <c r="M6524" i="1"/>
  <c r="M8911" i="1"/>
  <c r="M593" i="1"/>
  <c r="M1019" i="1"/>
  <c r="M1439" i="1"/>
  <c r="M8124" i="1"/>
  <c r="M3125" i="1"/>
  <c r="M8912" i="1"/>
  <c r="M1440" i="1"/>
  <c r="M1441" i="1"/>
  <c r="M1865" i="1"/>
  <c r="M2690" i="1"/>
  <c r="M6941" i="1"/>
  <c r="M6100" i="1"/>
  <c r="M6101" i="1"/>
  <c r="M205" i="1"/>
  <c r="M4806" i="1"/>
  <c r="M9742" i="1"/>
  <c r="M3573" i="1"/>
  <c r="M1442" i="1"/>
  <c r="M9341" i="1"/>
  <c r="M2691" i="1"/>
  <c r="M8125" i="1"/>
  <c r="M1020" i="1"/>
  <c r="M2305" i="1"/>
  <c r="M7746" i="1"/>
  <c r="M3126" i="1"/>
  <c r="M6942" i="1"/>
  <c r="M9342" i="1"/>
  <c r="M6943" i="1"/>
  <c r="M9343" i="1"/>
  <c r="M3974" i="1"/>
  <c r="M8529" i="1"/>
  <c r="M1866" i="1"/>
  <c r="M8126" i="1"/>
  <c r="M5224" i="1"/>
  <c r="M8913" i="1"/>
  <c r="M3975" i="1"/>
  <c r="M2306" i="1"/>
  <c r="M4807" i="1"/>
  <c r="M4397" i="1"/>
  <c r="M1021" i="1"/>
  <c r="M6944" i="1"/>
  <c r="M1022" i="1"/>
  <c r="M7747" i="1"/>
  <c r="M3976" i="1"/>
  <c r="M594" i="1"/>
  <c r="M6945" i="1"/>
  <c r="M595" i="1"/>
  <c r="M3574" i="1"/>
  <c r="M9344" i="1"/>
  <c r="M206" i="1"/>
  <c r="M2307" i="1"/>
  <c r="M4398" i="1"/>
  <c r="M1443" i="1"/>
  <c r="M6946" i="1"/>
  <c r="M4399" i="1"/>
  <c r="M3127" i="1"/>
  <c r="M1867" i="1"/>
  <c r="M7748" i="1"/>
  <c r="M8127" i="1"/>
  <c r="M1023" i="1"/>
  <c r="M5225" i="1"/>
  <c r="M8530" i="1"/>
  <c r="M1024" i="1"/>
  <c r="M5668" i="1"/>
  <c r="M5226" i="1"/>
  <c r="M1025" i="1"/>
  <c r="M3977" i="1"/>
  <c r="M8128" i="1"/>
  <c r="M3978" i="1"/>
  <c r="M6947" i="1"/>
  <c r="M3128" i="1"/>
  <c r="M5227" i="1"/>
  <c r="M1444" i="1"/>
  <c r="M4808" i="1"/>
  <c r="M6525" i="1"/>
  <c r="M207" i="1"/>
  <c r="M208" i="1"/>
  <c r="M2308" i="1"/>
  <c r="M9743" i="1"/>
  <c r="M7749" i="1"/>
  <c r="M5228" i="1"/>
  <c r="M4400" i="1"/>
  <c r="M6948" i="1"/>
  <c r="M1445" i="1"/>
  <c r="M5669" i="1"/>
  <c r="M596" i="1"/>
  <c r="M8531" i="1"/>
  <c r="M1868" i="1"/>
  <c r="M4809" i="1"/>
  <c r="M6949" i="1"/>
  <c r="M4810" i="1"/>
  <c r="M9345" i="1"/>
  <c r="M1869" i="1"/>
  <c r="M8129" i="1"/>
  <c r="M9346" i="1"/>
  <c r="M1446" i="1"/>
  <c r="M9744" i="1"/>
  <c r="M2309" i="1"/>
  <c r="M597" i="1"/>
  <c r="M7750" i="1"/>
  <c r="M7751" i="1"/>
  <c r="M6526" i="1"/>
  <c r="M4811" i="1"/>
  <c r="M8130" i="1"/>
  <c r="M9347" i="1"/>
  <c r="M5670" i="1"/>
  <c r="M6950" i="1"/>
  <c r="M6527" i="1"/>
  <c r="M8914" i="1"/>
  <c r="M6528" i="1"/>
  <c r="M7334" i="1"/>
  <c r="M9978" i="1"/>
  <c r="M8131" i="1"/>
  <c r="M9745" i="1"/>
  <c r="M6529" i="1"/>
  <c r="M8915" i="1"/>
  <c r="M1870" i="1"/>
  <c r="M7752" i="1"/>
  <c r="M5671" i="1"/>
  <c r="M4401" i="1"/>
  <c r="M6951" i="1"/>
  <c r="M8132" i="1"/>
  <c r="M5672" i="1"/>
  <c r="M8916" i="1"/>
  <c r="M1026" i="1"/>
  <c r="M2692" i="1"/>
  <c r="M6952" i="1"/>
  <c r="M7335" i="1"/>
  <c r="M598" i="1"/>
  <c r="M599" i="1"/>
  <c r="M4402" i="1"/>
  <c r="M600" i="1"/>
  <c r="M4812" i="1"/>
  <c r="M8133" i="1"/>
  <c r="M3979" i="1"/>
  <c r="M8532" i="1"/>
  <c r="M2693" i="1"/>
  <c r="M601" i="1"/>
  <c r="M9979" i="1"/>
  <c r="M8134" i="1"/>
  <c r="M9746" i="1"/>
  <c r="M9348" i="1"/>
  <c r="M3980" i="1"/>
  <c r="M3575" i="1"/>
  <c r="M9349" i="1"/>
  <c r="M2310" i="1"/>
  <c r="M7753" i="1"/>
  <c r="M3981" i="1"/>
  <c r="M6530" i="1"/>
  <c r="M6531" i="1"/>
  <c r="M602" i="1"/>
  <c r="M9980" i="1"/>
  <c r="M3576" i="1"/>
  <c r="M8135" i="1"/>
  <c r="M4403" i="1"/>
  <c r="M3982" i="1"/>
  <c r="M8533" i="1"/>
  <c r="M6953" i="1"/>
  <c r="M603" i="1"/>
  <c r="M7336" i="1"/>
  <c r="M3983" i="1"/>
  <c r="M6532" i="1"/>
  <c r="M604" i="1"/>
  <c r="M6533" i="1"/>
  <c r="M605" i="1"/>
  <c r="M1027" i="1"/>
  <c r="M5229" i="1"/>
  <c r="M606" i="1"/>
  <c r="M3577" i="1"/>
  <c r="M5673" i="1"/>
  <c r="M6534" i="1"/>
  <c r="M9981" i="1"/>
  <c r="M1447" i="1"/>
  <c r="M607" i="1"/>
  <c r="M5674" i="1"/>
  <c r="M3984" i="1"/>
  <c r="M6102" i="1"/>
  <c r="M5230" i="1"/>
  <c r="M6103" i="1"/>
  <c r="M6954" i="1"/>
  <c r="M8136" i="1"/>
  <c r="M3578" i="1"/>
  <c r="M8137" i="1"/>
  <c r="M4404" i="1"/>
  <c r="M4405" i="1"/>
  <c r="M9747" i="1"/>
  <c r="M8138" i="1"/>
  <c r="M9748" i="1"/>
  <c r="M6535" i="1"/>
  <c r="M3985" i="1"/>
  <c r="M3129" i="1"/>
  <c r="M209" i="1"/>
  <c r="M3579" i="1"/>
  <c r="M1028" i="1"/>
  <c r="M8534" i="1"/>
  <c r="M9350" i="1"/>
  <c r="M7754" i="1"/>
  <c r="M1029" i="1"/>
  <c r="M3580" i="1"/>
  <c r="M9749" i="1"/>
  <c r="M8139" i="1"/>
  <c r="M2311" i="1"/>
  <c r="M8140" i="1"/>
  <c r="M3581" i="1"/>
  <c r="M5675" i="1"/>
  <c r="M7337" i="1"/>
  <c r="M7755" i="1"/>
  <c r="M1030" i="1"/>
  <c r="M2312" i="1"/>
  <c r="M8917" i="1"/>
  <c r="M7756" i="1"/>
  <c r="M1031" i="1"/>
  <c r="M1448" i="1"/>
  <c r="M9351" i="1"/>
  <c r="M3986" i="1"/>
  <c r="M9352" i="1"/>
  <c r="M5676" i="1"/>
  <c r="M7338" i="1"/>
  <c r="M5231" i="1"/>
  <c r="M3987" i="1"/>
  <c r="M5677" i="1"/>
  <c r="M608" i="1"/>
  <c r="M6955" i="1"/>
  <c r="M1032" i="1"/>
  <c r="M4406" i="1"/>
  <c r="M6956" i="1"/>
  <c r="M2313" i="1"/>
  <c r="M6104" i="1"/>
  <c r="M609" i="1"/>
  <c r="M1871" i="1"/>
  <c r="M6957" i="1"/>
  <c r="M9353" i="1"/>
  <c r="M3130" i="1"/>
  <c r="M8535" i="1"/>
  <c r="M6958" i="1"/>
  <c r="M9354" i="1"/>
  <c r="M6536" i="1"/>
  <c r="M6105" i="1"/>
  <c r="M8141" i="1"/>
  <c r="M9750" i="1"/>
  <c r="M1872" i="1"/>
  <c r="M7757" i="1"/>
  <c r="M610" i="1"/>
  <c r="M8536" i="1"/>
  <c r="M3988" i="1"/>
  <c r="M2694" i="1"/>
  <c r="M3989" i="1"/>
  <c r="M7339" i="1"/>
  <c r="M6537" i="1"/>
  <c r="M2695" i="1"/>
  <c r="M3131" i="1"/>
  <c r="M9355" i="1"/>
  <c r="M3132" i="1"/>
  <c r="M2314" i="1"/>
  <c r="M6538" i="1"/>
  <c r="M2315" i="1"/>
  <c r="M1449" i="1"/>
  <c r="M5678" i="1"/>
  <c r="M9751" i="1"/>
  <c r="M6959" i="1"/>
  <c r="M3582" i="1"/>
  <c r="M1450" i="1"/>
  <c r="M4813" i="1"/>
  <c r="M7340" i="1"/>
  <c r="M7341" i="1"/>
  <c r="M1873" i="1"/>
  <c r="M5232" i="1"/>
  <c r="M9356" i="1"/>
  <c r="M8142" i="1"/>
  <c r="M5233" i="1"/>
  <c r="M4407" i="1"/>
  <c r="M7342" i="1"/>
  <c r="M7343" i="1"/>
  <c r="M2696" i="1"/>
  <c r="M6106" i="1"/>
  <c r="M1451" i="1"/>
  <c r="M3583" i="1"/>
  <c r="M8918" i="1"/>
  <c r="M611" i="1"/>
  <c r="M8143" i="1"/>
  <c r="M1033" i="1"/>
  <c r="M1452" i="1"/>
  <c r="M3584" i="1"/>
  <c r="M9357" i="1"/>
  <c r="M6107" i="1"/>
  <c r="M9752" i="1"/>
  <c r="M210" i="1"/>
  <c r="M6960" i="1"/>
  <c r="M9753" i="1"/>
  <c r="M7344" i="1"/>
  <c r="M8919" i="1"/>
  <c r="M211" i="1"/>
  <c r="M7758" i="1"/>
  <c r="M3133" i="1"/>
  <c r="M3585" i="1"/>
  <c r="M8537" i="1"/>
  <c r="M5679" i="1"/>
  <c r="M2316" i="1"/>
  <c r="M1453" i="1"/>
  <c r="M2697" i="1"/>
  <c r="M3134" i="1"/>
  <c r="M5680" i="1"/>
  <c r="M2317" i="1"/>
  <c r="M4408" i="1"/>
  <c r="M4814" i="1"/>
  <c r="M5681" i="1"/>
  <c r="M5682" i="1"/>
  <c r="M8144" i="1"/>
  <c r="M612" i="1"/>
  <c r="M3586" i="1"/>
  <c r="M5683" i="1"/>
  <c r="M8920" i="1"/>
  <c r="M3135" i="1"/>
  <c r="M3587" i="1"/>
  <c r="M7345" i="1"/>
  <c r="M613" i="1"/>
  <c r="M9754" i="1"/>
  <c r="M614" i="1"/>
  <c r="M212" i="1"/>
  <c r="M6108" i="1"/>
  <c r="M2318" i="1"/>
  <c r="M1034" i="1"/>
  <c r="M4815" i="1"/>
  <c r="M7759" i="1"/>
  <c r="M1035" i="1"/>
  <c r="M6961" i="1"/>
  <c r="M615" i="1"/>
  <c r="M4816" i="1"/>
  <c r="M5234" i="1"/>
  <c r="M7346" i="1"/>
  <c r="M616" i="1"/>
  <c r="M7760" i="1"/>
  <c r="M6962" i="1"/>
  <c r="M1454" i="1"/>
  <c r="M3136" i="1"/>
  <c r="M8921" i="1"/>
  <c r="M6963" i="1"/>
  <c r="M2319" i="1"/>
  <c r="M7347" i="1"/>
  <c r="M5235" i="1"/>
  <c r="M4817" i="1"/>
  <c r="M1874" i="1"/>
  <c r="M9755" i="1"/>
  <c r="M617" i="1"/>
  <c r="M5684" i="1"/>
  <c r="M6539" i="1"/>
  <c r="M1875" i="1"/>
  <c r="M4818" i="1"/>
  <c r="M4819" i="1"/>
  <c r="M213" i="1"/>
  <c r="M9982" i="1"/>
  <c r="M8922" i="1"/>
  <c r="M9358" i="1"/>
  <c r="M618" i="1"/>
  <c r="M9756" i="1"/>
  <c r="M2698" i="1"/>
  <c r="M7761" i="1"/>
  <c r="M7348" i="1"/>
  <c r="M1455" i="1"/>
  <c r="M619" i="1"/>
  <c r="M1036" i="1"/>
  <c r="M4820" i="1"/>
  <c r="M3588" i="1"/>
  <c r="M620" i="1"/>
  <c r="M8923" i="1"/>
  <c r="M9359" i="1"/>
  <c r="M6964" i="1"/>
  <c r="M7762" i="1"/>
  <c r="M8538" i="1"/>
  <c r="M214" i="1"/>
  <c r="M6109" i="1"/>
  <c r="M6110" i="1"/>
  <c r="M1456" i="1"/>
  <c r="M215" i="1"/>
  <c r="M4821" i="1"/>
  <c r="M9360" i="1"/>
  <c r="M9361" i="1"/>
  <c r="M9362" i="1"/>
  <c r="M216" i="1"/>
  <c r="M5685" i="1"/>
  <c r="M3990" i="1"/>
  <c r="M1876" i="1"/>
  <c r="M6965" i="1"/>
  <c r="M217" i="1"/>
  <c r="M7763" i="1"/>
  <c r="M4409" i="1"/>
  <c r="M9757" i="1"/>
  <c r="M7764" i="1"/>
  <c r="M4822" i="1"/>
  <c r="M9758" i="1"/>
  <c r="M9759" i="1"/>
  <c r="M5236" i="1"/>
  <c r="M8145" i="1"/>
  <c r="M9363" i="1"/>
  <c r="M4823" i="1"/>
  <c r="M1457" i="1"/>
  <c r="M8146" i="1"/>
  <c r="M3137" i="1"/>
  <c r="M9760" i="1"/>
  <c r="M8147" i="1"/>
  <c r="M3589" i="1"/>
  <c r="M1037" i="1"/>
  <c r="M8148" i="1"/>
  <c r="M6111" i="1"/>
  <c r="M7349" i="1"/>
  <c r="M621" i="1"/>
  <c r="M8539" i="1"/>
  <c r="M7350" i="1"/>
  <c r="M2699" i="1"/>
  <c r="M8149" i="1"/>
  <c r="M3138" i="1"/>
  <c r="M4410" i="1"/>
  <c r="M8150" i="1"/>
  <c r="M9364" i="1"/>
  <c r="M1458" i="1"/>
  <c r="M6112" i="1"/>
  <c r="M1877" i="1"/>
  <c r="M1038" i="1"/>
  <c r="M8924" i="1"/>
  <c r="M2700" i="1"/>
  <c r="M2701" i="1"/>
  <c r="M1039" i="1"/>
  <c r="M8151" i="1"/>
  <c r="M2702" i="1"/>
  <c r="M1878" i="1"/>
  <c r="M2703" i="1"/>
  <c r="M8925" i="1"/>
  <c r="M6113" i="1"/>
  <c r="M3139" i="1"/>
  <c r="M8926" i="1"/>
  <c r="M1459" i="1"/>
  <c r="M9365" i="1"/>
  <c r="M1460" i="1"/>
  <c r="M3991" i="1"/>
  <c r="M3140" i="1"/>
  <c r="M7351" i="1"/>
  <c r="M7765" i="1"/>
  <c r="M9983" i="1"/>
  <c r="M3590" i="1"/>
  <c r="M3141" i="1"/>
  <c r="M7766" i="1"/>
  <c r="M7767" i="1"/>
  <c r="M4824" i="1"/>
  <c r="M2704" i="1"/>
  <c r="M5237" i="1"/>
  <c r="M5238" i="1"/>
  <c r="M218" i="1"/>
  <c r="M1461" i="1"/>
  <c r="M1040" i="1"/>
  <c r="M5686" i="1"/>
  <c r="M1041" i="1"/>
  <c r="M9366" i="1"/>
  <c r="M8540" i="1"/>
  <c r="M1462" i="1"/>
  <c r="M8152" i="1"/>
  <c r="M3591" i="1"/>
  <c r="M7352" i="1"/>
  <c r="M6966" i="1"/>
  <c r="M4825" i="1"/>
  <c r="M4826" i="1"/>
  <c r="M622" i="1"/>
  <c r="M3992" i="1"/>
  <c r="M1463" i="1"/>
  <c r="M7768" i="1"/>
  <c r="M7353" i="1"/>
  <c r="M5239" i="1"/>
  <c r="M8541" i="1"/>
  <c r="M2320" i="1"/>
  <c r="M8927" i="1"/>
  <c r="M1879" i="1"/>
  <c r="M7354" i="1"/>
  <c r="M1464" i="1"/>
  <c r="M623" i="1"/>
  <c r="M1465" i="1"/>
  <c r="M7355" i="1"/>
  <c r="M2321" i="1"/>
  <c r="M219" i="1"/>
  <c r="M1042" i="1"/>
  <c r="M2705" i="1"/>
  <c r="M6540" i="1"/>
  <c r="M624" i="1"/>
  <c r="M6541" i="1"/>
  <c r="M9761" i="1"/>
  <c r="M3993" i="1"/>
  <c r="M5240" i="1"/>
  <c r="M9762" i="1"/>
  <c r="M4827" i="1"/>
  <c r="M6542" i="1"/>
  <c r="M1880" i="1"/>
  <c r="M7356" i="1"/>
  <c r="M3994" i="1"/>
  <c r="M5241" i="1"/>
  <c r="M9763" i="1"/>
  <c r="M3592" i="1"/>
  <c r="M8928" i="1"/>
  <c r="M1043" i="1"/>
  <c r="M7357" i="1"/>
  <c r="M5242" i="1"/>
  <c r="M3995" i="1"/>
  <c r="M2322" i="1"/>
  <c r="M1044" i="1"/>
  <c r="M2706" i="1"/>
  <c r="M2707" i="1"/>
  <c r="M6967" i="1"/>
  <c r="M1881" i="1"/>
  <c r="M9367" i="1"/>
  <c r="M3996" i="1"/>
  <c r="M8153" i="1"/>
  <c r="M6968" i="1"/>
  <c r="M220" i="1"/>
  <c r="M9368" i="1"/>
  <c r="M2323" i="1"/>
  <c r="M2708" i="1"/>
  <c r="M4828" i="1"/>
  <c r="M2709" i="1"/>
  <c r="M3997" i="1"/>
  <c r="M3142" i="1"/>
  <c r="M3998" i="1"/>
  <c r="M8154" i="1"/>
  <c r="M6969" i="1"/>
  <c r="M2710" i="1"/>
  <c r="M8155" i="1"/>
  <c r="M7769" i="1"/>
  <c r="M9764" i="1"/>
  <c r="M9765" i="1"/>
  <c r="M1466" i="1"/>
  <c r="M625" i="1"/>
  <c r="M1882" i="1"/>
  <c r="M5243" i="1"/>
  <c r="M3143" i="1"/>
  <c r="M3999" i="1"/>
  <c r="M1045" i="1"/>
  <c r="M5244" i="1"/>
  <c r="M8156" i="1"/>
  <c r="M3593" i="1"/>
  <c r="M5687" i="1"/>
  <c r="M6543" i="1"/>
  <c r="M2324" i="1"/>
  <c r="M2711" i="1"/>
  <c r="M5245" i="1"/>
  <c r="M626" i="1"/>
  <c r="M4829" i="1"/>
  <c r="M9766" i="1"/>
  <c r="M7358" i="1"/>
  <c r="M8157" i="1"/>
  <c r="M5688" i="1"/>
  <c r="M6114" i="1"/>
  <c r="M4830" i="1"/>
  <c r="M9369" i="1"/>
  <c r="M2712" i="1"/>
  <c r="M2713" i="1"/>
  <c r="M4831" i="1"/>
  <c r="M5689" i="1"/>
  <c r="M6115" i="1"/>
  <c r="M9767" i="1"/>
  <c r="M5690" i="1"/>
  <c r="M627" i="1"/>
  <c r="M221" i="1"/>
  <c r="M4000" i="1"/>
  <c r="M7359" i="1"/>
  <c r="M1467" i="1"/>
  <c r="M8929" i="1"/>
  <c r="M5246" i="1"/>
  <c r="M4832" i="1"/>
  <c r="M628" i="1"/>
  <c r="M5247" i="1"/>
  <c r="M5248" i="1"/>
  <c r="M3144" i="1"/>
  <c r="M5691" i="1"/>
  <c r="M5692" i="1"/>
  <c r="M1883" i="1"/>
  <c r="M6970" i="1"/>
  <c r="M2714" i="1"/>
  <c r="M4001" i="1"/>
  <c r="M4833" i="1"/>
  <c r="M1468" i="1"/>
  <c r="M1884" i="1"/>
  <c r="M8542" i="1"/>
  <c r="M2715" i="1"/>
  <c r="M8930" i="1"/>
  <c r="M8931" i="1"/>
  <c r="M4834" i="1"/>
  <c r="M5249" i="1"/>
  <c r="M6971" i="1"/>
  <c r="M3145" i="1"/>
  <c r="M9370" i="1"/>
  <c r="M4411" i="1"/>
  <c r="M8932" i="1"/>
  <c r="M3146" i="1"/>
  <c r="M4002" i="1"/>
  <c r="M5693" i="1"/>
  <c r="M4003" i="1"/>
  <c r="M6544" i="1"/>
  <c r="M5250" i="1"/>
  <c r="M4004" i="1"/>
  <c r="M8543" i="1"/>
  <c r="M6116" i="1"/>
  <c r="M4005" i="1"/>
  <c r="M1469" i="1"/>
  <c r="M1470" i="1"/>
  <c r="M3594" i="1"/>
  <c r="M1046" i="1"/>
  <c r="M5251" i="1"/>
  <c r="M9768" i="1"/>
  <c r="M629" i="1"/>
  <c r="M6972" i="1"/>
  <c r="M1471" i="1"/>
  <c r="M2716" i="1"/>
  <c r="M6545" i="1"/>
  <c r="M5252" i="1"/>
  <c r="M4835" i="1"/>
  <c r="M1472" i="1"/>
  <c r="M1047" i="1"/>
  <c r="M6546" i="1"/>
  <c r="M7360" i="1"/>
  <c r="M6547" i="1"/>
  <c r="M6973" i="1"/>
  <c r="M5694" i="1"/>
  <c r="M8544" i="1"/>
  <c r="M2325" i="1"/>
  <c r="M6117" i="1"/>
  <c r="M1473" i="1"/>
  <c r="M3595" i="1"/>
  <c r="M1885" i="1"/>
  <c r="M8158" i="1"/>
  <c r="M1048" i="1"/>
  <c r="M5253" i="1"/>
  <c r="M8545" i="1"/>
  <c r="M5695" i="1"/>
  <c r="M8159" i="1"/>
  <c r="M8546" i="1"/>
  <c r="M1886" i="1"/>
  <c r="M1474" i="1"/>
  <c r="M6974" i="1"/>
  <c r="M1049" i="1"/>
  <c r="M2326" i="1"/>
  <c r="M8160" i="1"/>
  <c r="M7361" i="1"/>
  <c r="M5696" i="1"/>
  <c r="M8933" i="1"/>
  <c r="M8547" i="1"/>
  <c r="M9371" i="1"/>
  <c r="M5697" i="1"/>
  <c r="M4836" i="1"/>
  <c r="M1050" i="1"/>
  <c r="M2327" i="1"/>
  <c r="M1887" i="1"/>
  <c r="M7770" i="1"/>
  <c r="M6975" i="1"/>
  <c r="M4412" i="1"/>
  <c r="M7362" i="1"/>
  <c r="M4006" i="1"/>
  <c r="M2328" i="1"/>
  <c r="M9984" i="1"/>
  <c r="M4413" i="1"/>
  <c r="M3596" i="1"/>
  <c r="M1051" i="1"/>
  <c r="M4007" i="1"/>
  <c r="M7771" i="1"/>
  <c r="M4008" i="1"/>
  <c r="M4414" i="1"/>
  <c r="M4415" i="1"/>
  <c r="M8161" i="1"/>
  <c r="M2717" i="1"/>
  <c r="M2718" i="1"/>
  <c r="M1888" i="1"/>
  <c r="M7363" i="1"/>
  <c r="M1052" i="1"/>
  <c r="M6118" i="1"/>
  <c r="M7364" i="1"/>
  <c r="M1053" i="1"/>
  <c r="M4009" i="1"/>
  <c r="M8162" i="1"/>
  <c r="M3597" i="1"/>
  <c r="M1475" i="1"/>
  <c r="M5698" i="1"/>
  <c r="M8548" i="1"/>
  <c r="M6119" i="1"/>
  <c r="M7365" i="1"/>
  <c r="M630" i="1"/>
  <c r="M9372" i="1"/>
  <c r="M1054" i="1"/>
  <c r="M3598" i="1"/>
  <c r="M1476" i="1"/>
  <c r="M3599" i="1"/>
  <c r="M2719" i="1"/>
  <c r="M3147" i="1"/>
  <c r="M3600" i="1"/>
  <c r="M222" i="1"/>
  <c r="M7772" i="1"/>
  <c r="M1889" i="1"/>
  <c r="M6120" i="1"/>
  <c r="M8163" i="1"/>
  <c r="M1477" i="1"/>
  <c r="M5254" i="1"/>
  <c r="M5699" i="1"/>
  <c r="M6548" i="1"/>
  <c r="M3148" i="1"/>
  <c r="M4416" i="1"/>
  <c r="M3601" i="1"/>
  <c r="M4837" i="1"/>
  <c r="M4010" i="1"/>
  <c r="M6121" i="1"/>
  <c r="M2329" i="1"/>
  <c r="M4417" i="1"/>
  <c r="M1890" i="1"/>
  <c r="M3149" i="1"/>
  <c r="M3602" i="1"/>
  <c r="M6549" i="1"/>
  <c r="M3150" i="1"/>
  <c r="M5255" i="1"/>
  <c r="M9373" i="1"/>
  <c r="M1891" i="1"/>
  <c r="M7773" i="1"/>
  <c r="M3151" i="1"/>
  <c r="M8549" i="1"/>
  <c r="M8550" i="1"/>
  <c r="M1055" i="1"/>
  <c r="M223" i="1"/>
  <c r="M4418" i="1"/>
  <c r="M6550" i="1"/>
  <c r="M6122" i="1"/>
  <c r="M1892" i="1"/>
  <c r="M3603" i="1"/>
  <c r="M8934" i="1"/>
  <c r="M6976" i="1"/>
  <c r="M8935" i="1"/>
  <c r="M6123" i="1"/>
  <c r="M3604" i="1"/>
  <c r="M9374" i="1"/>
  <c r="M8936" i="1"/>
  <c r="M7774" i="1"/>
  <c r="M7775" i="1"/>
  <c r="M7776" i="1"/>
  <c r="M4838" i="1"/>
  <c r="M2720" i="1"/>
  <c r="M9375" i="1"/>
  <c r="M6977" i="1"/>
  <c r="M3152" i="1"/>
  <c r="M8937" i="1"/>
  <c r="M3605" i="1"/>
  <c r="M2721" i="1"/>
  <c r="M9769" i="1"/>
  <c r="M6124" i="1"/>
  <c r="M8938" i="1"/>
  <c r="M5700" i="1"/>
  <c r="M7366" i="1"/>
  <c r="M6125" i="1"/>
  <c r="M4839" i="1"/>
  <c r="M5256" i="1"/>
  <c r="M8551" i="1"/>
  <c r="M4011" i="1"/>
  <c r="M5701" i="1"/>
  <c r="M4012" i="1"/>
  <c r="M2722" i="1"/>
  <c r="M224" i="1"/>
  <c r="M225" i="1"/>
  <c r="M631" i="1"/>
  <c r="M2723" i="1"/>
  <c r="M226" i="1"/>
  <c r="M8552" i="1"/>
  <c r="M6978" i="1"/>
  <c r="M1893" i="1"/>
  <c r="M9770" i="1"/>
  <c r="M5702" i="1"/>
  <c r="M5257" i="1"/>
  <c r="M5258" i="1"/>
  <c r="M7367" i="1"/>
  <c r="M7368" i="1"/>
  <c r="M632" i="1"/>
  <c r="M5259" i="1"/>
  <c r="M3153" i="1"/>
  <c r="M9376" i="1"/>
  <c r="M6979" i="1"/>
  <c r="M633" i="1"/>
  <c r="M1894" i="1"/>
  <c r="M5260" i="1"/>
  <c r="M1478" i="1"/>
  <c r="M4013" i="1"/>
  <c r="M7777" i="1"/>
  <c r="M5261" i="1"/>
  <c r="M2330" i="1"/>
  <c r="M1895" i="1"/>
  <c r="M7778" i="1"/>
  <c r="M3154" i="1"/>
  <c r="M5703" i="1"/>
  <c r="M6126" i="1"/>
  <c r="M1896" i="1"/>
  <c r="M7779" i="1"/>
  <c r="M6127" i="1"/>
  <c r="M9771" i="1"/>
  <c r="M5262" i="1"/>
  <c r="M227" i="1"/>
  <c r="M5704" i="1"/>
  <c r="M7780" i="1"/>
  <c r="M7781" i="1"/>
  <c r="M6980" i="1"/>
  <c r="M8939" i="1"/>
  <c r="M8164" i="1"/>
  <c r="M1056" i="1"/>
  <c r="M4419" i="1"/>
  <c r="M9772" i="1"/>
  <c r="M8553" i="1"/>
  <c r="M9377" i="1"/>
  <c r="M9773" i="1"/>
  <c r="M5263" i="1"/>
  <c r="M4420" i="1"/>
  <c r="M8554" i="1"/>
  <c r="M1057" i="1"/>
  <c r="M4421" i="1"/>
  <c r="M4840" i="1"/>
  <c r="M5705" i="1"/>
  <c r="M3155" i="1"/>
  <c r="M228" i="1"/>
  <c r="M3606" i="1"/>
  <c r="M4014" i="1"/>
  <c r="M9378" i="1"/>
  <c r="M7369" i="1"/>
  <c r="M1897" i="1"/>
  <c r="M5264" i="1"/>
  <c r="M229" i="1"/>
  <c r="M5706" i="1"/>
  <c r="M4422" i="1"/>
  <c r="M1058" i="1"/>
  <c r="M1059" i="1"/>
  <c r="M8555" i="1"/>
  <c r="M8165" i="1"/>
  <c r="M6128" i="1"/>
  <c r="M6551" i="1"/>
  <c r="M9379" i="1"/>
  <c r="M2724" i="1"/>
  <c r="M230" i="1"/>
  <c r="M5265" i="1"/>
  <c r="M1060" i="1"/>
  <c r="M4423" i="1"/>
  <c r="M3156" i="1"/>
  <c r="M7370" i="1"/>
  <c r="M5266" i="1"/>
  <c r="M2725" i="1"/>
  <c r="M6552" i="1"/>
  <c r="M7782" i="1"/>
  <c r="M5267" i="1"/>
  <c r="M4424" i="1"/>
  <c r="M8166" i="1"/>
  <c r="M6553" i="1"/>
  <c r="M6129" i="1"/>
  <c r="M2726" i="1"/>
  <c r="M7371" i="1"/>
  <c r="M1479" i="1"/>
  <c r="M634" i="1"/>
  <c r="M3157" i="1"/>
  <c r="M231" i="1"/>
  <c r="M8167" i="1"/>
  <c r="M6130" i="1"/>
  <c r="M5707" i="1"/>
  <c r="M4841" i="1"/>
  <c r="M8168" i="1"/>
  <c r="M8940" i="1"/>
  <c r="M6981" i="1"/>
  <c r="M9380" i="1"/>
  <c r="M9774" i="1"/>
  <c r="M1480" i="1"/>
  <c r="M6554" i="1"/>
  <c r="M9381" i="1"/>
  <c r="M1061" i="1"/>
  <c r="M8941" i="1"/>
  <c r="M8942" i="1"/>
  <c r="M7372" i="1"/>
  <c r="M3607" i="1"/>
  <c r="M6982" i="1"/>
  <c r="M3608" i="1"/>
  <c r="M2727" i="1"/>
  <c r="M2728" i="1"/>
  <c r="M5708" i="1"/>
  <c r="M9775" i="1"/>
  <c r="M8169" i="1"/>
  <c r="M8943" i="1"/>
  <c r="M7783" i="1"/>
  <c r="M4015" i="1"/>
  <c r="M3609" i="1"/>
  <c r="M4425" i="1"/>
  <c r="M9776" i="1"/>
  <c r="M232" i="1"/>
  <c r="M9382" i="1"/>
  <c r="M7784" i="1"/>
  <c r="M7373" i="1"/>
  <c r="M9777" i="1"/>
  <c r="M8170" i="1"/>
  <c r="M4426" i="1"/>
  <c r="M1898" i="1"/>
  <c r="M3610" i="1"/>
  <c r="M5709" i="1"/>
  <c r="M2331" i="1"/>
  <c r="M2332" i="1"/>
  <c r="M9383" i="1"/>
  <c r="M9384" i="1"/>
  <c r="M2729" i="1"/>
  <c r="M4842" i="1"/>
  <c r="M1899" i="1"/>
  <c r="M1900" i="1"/>
  <c r="M635" i="1"/>
  <c r="M4843" i="1"/>
  <c r="M4427" i="1"/>
  <c r="M8556" i="1"/>
  <c r="M3611" i="1"/>
  <c r="M8557" i="1"/>
  <c r="M9385" i="1"/>
  <c r="M4428" i="1"/>
  <c r="M5268" i="1"/>
  <c r="M3158" i="1"/>
  <c r="M7374" i="1"/>
  <c r="M7375" i="1"/>
  <c r="M4429" i="1"/>
  <c r="M4430" i="1"/>
  <c r="M8558" i="1"/>
  <c r="M3159" i="1"/>
  <c r="M2730" i="1"/>
  <c r="M1481" i="1"/>
  <c r="M3612" i="1"/>
  <c r="M8559" i="1"/>
  <c r="M4431" i="1"/>
  <c r="M636" i="1"/>
  <c r="M1482" i="1"/>
  <c r="M5269" i="1"/>
  <c r="M1483" i="1"/>
  <c r="M5710" i="1"/>
  <c r="M8944" i="1"/>
  <c r="M1484" i="1"/>
  <c r="M4844" i="1"/>
  <c r="M2333" i="1"/>
  <c r="M5270" i="1"/>
  <c r="M1901" i="1"/>
  <c r="M8171" i="1"/>
  <c r="M233" i="1"/>
  <c r="M2731" i="1"/>
  <c r="M4432" i="1"/>
  <c r="M1485" i="1"/>
  <c r="M9778" i="1"/>
  <c r="M6555" i="1"/>
  <c r="M2732" i="1"/>
  <c r="M9779" i="1"/>
  <c r="M6131" i="1"/>
  <c r="M9780" i="1"/>
  <c r="M4433" i="1"/>
  <c r="M8172" i="1"/>
  <c r="M9386" i="1"/>
  <c r="M9781" i="1"/>
  <c r="M4016" i="1"/>
  <c r="M7376" i="1"/>
  <c r="M8945" i="1"/>
  <c r="M4017" i="1"/>
  <c r="M2334" i="1"/>
  <c r="M9985" i="1"/>
  <c r="M5271" i="1"/>
  <c r="M8173" i="1"/>
  <c r="M9387" i="1"/>
  <c r="M1486" i="1"/>
  <c r="M3160" i="1"/>
  <c r="M4845" i="1"/>
  <c r="M8174" i="1"/>
  <c r="M4846" i="1"/>
  <c r="M1062" i="1"/>
  <c r="M4434" i="1"/>
  <c r="M1487" i="1"/>
  <c r="M8175" i="1"/>
  <c r="M2733" i="1"/>
  <c r="M9388" i="1"/>
  <c r="M2335" i="1"/>
  <c r="M8560" i="1"/>
  <c r="M9782" i="1"/>
  <c r="M4847" i="1"/>
  <c r="M6983" i="1"/>
  <c r="M9389" i="1"/>
  <c r="M7377" i="1"/>
  <c r="M9390" i="1"/>
  <c r="M3613" i="1"/>
  <c r="M7785" i="1"/>
  <c r="M8176" i="1"/>
  <c r="M1488" i="1"/>
  <c r="M7786" i="1"/>
  <c r="M7378" i="1"/>
  <c r="M2734" i="1"/>
  <c r="M9391" i="1"/>
  <c r="M637" i="1"/>
  <c r="M9986" i="1"/>
  <c r="M2336" i="1"/>
  <c r="M8561" i="1"/>
  <c r="M6984" i="1"/>
  <c r="M6556" i="1"/>
  <c r="M1063" i="1"/>
  <c r="M6557" i="1"/>
  <c r="M3161" i="1"/>
  <c r="M7787" i="1"/>
  <c r="M1489" i="1"/>
  <c r="M9392" i="1"/>
  <c r="M8177" i="1"/>
  <c r="M2337" i="1"/>
  <c r="M3162" i="1"/>
  <c r="M3163" i="1"/>
  <c r="M3614" i="1"/>
  <c r="M2735" i="1"/>
  <c r="M8178" i="1"/>
  <c r="M2736" i="1"/>
  <c r="M6985" i="1"/>
  <c r="M4018" i="1"/>
  <c r="M2338" i="1"/>
  <c r="M8946" i="1"/>
  <c r="M638" i="1"/>
  <c r="M7379" i="1"/>
  <c r="M9783" i="1"/>
  <c r="M6558" i="1"/>
  <c r="M2737" i="1"/>
  <c r="M5711" i="1"/>
  <c r="M9393" i="1"/>
  <c r="M5272" i="1"/>
  <c r="M6559" i="1"/>
  <c r="M5273" i="1"/>
  <c r="M4435" i="1"/>
  <c r="M3164" i="1"/>
  <c r="M2738" i="1"/>
  <c r="M1902" i="1"/>
  <c r="M8947" i="1"/>
  <c r="M4848" i="1"/>
  <c r="M2739" i="1"/>
  <c r="M9987" i="1"/>
  <c r="M234" i="1"/>
  <c r="M7380" i="1"/>
  <c r="M9394" i="1"/>
  <c r="M5274" i="1"/>
  <c r="M1064" i="1"/>
  <c r="M7788" i="1"/>
  <c r="M4436" i="1"/>
  <c r="M4019" i="1"/>
  <c r="M1065" i="1"/>
  <c r="M235" i="1"/>
  <c r="M1066" i="1"/>
  <c r="M3615" i="1"/>
  <c r="M4020" i="1"/>
  <c r="M2339" i="1"/>
  <c r="M639" i="1"/>
  <c r="M7789" i="1"/>
  <c r="M2340" i="1"/>
  <c r="M9784" i="1"/>
  <c r="M8179" i="1"/>
  <c r="M8180" i="1"/>
  <c r="M7790" i="1"/>
  <c r="M2740" i="1"/>
  <c r="M3616" i="1"/>
  <c r="M8181" i="1"/>
  <c r="M7791" i="1"/>
  <c r="M3165" i="1"/>
  <c r="M6132" i="1"/>
  <c r="M1067" i="1"/>
  <c r="M3617" i="1"/>
  <c r="M6133" i="1"/>
  <c r="M8562" i="1"/>
  <c r="M236" i="1"/>
  <c r="M640" i="1"/>
  <c r="M7792" i="1"/>
  <c r="M5275" i="1"/>
  <c r="M6560" i="1"/>
  <c r="M4437" i="1"/>
  <c r="M3618" i="1"/>
  <c r="M4849" i="1"/>
  <c r="M6561" i="1"/>
  <c r="M4438" i="1"/>
  <c r="M4021" i="1"/>
  <c r="M5276" i="1"/>
  <c r="M9395" i="1"/>
  <c r="M3619" i="1"/>
  <c r="M4439" i="1"/>
  <c r="M1068" i="1"/>
  <c r="M4440" i="1"/>
  <c r="M8182" i="1"/>
  <c r="M7381" i="1"/>
  <c r="M5277" i="1"/>
  <c r="M1490" i="1"/>
  <c r="M5712" i="1"/>
  <c r="M1491" i="1"/>
  <c r="M8183" i="1"/>
  <c r="M9785" i="1"/>
  <c r="M3166" i="1"/>
  <c r="M2341" i="1"/>
  <c r="M5278" i="1"/>
  <c r="M8563" i="1"/>
  <c r="M4022" i="1"/>
  <c r="M1903" i="1"/>
  <c r="M9786" i="1"/>
  <c r="M1904" i="1"/>
  <c r="M4850" i="1"/>
  <c r="M6986" i="1"/>
  <c r="M1905" i="1"/>
  <c r="M5279" i="1"/>
  <c r="M1906" i="1"/>
  <c r="M8564" i="1"/>
  <c r="M2741" i="1"/>
  <c r="M2342" i="1"/>
  <c r="M6562" i="1"/>
  <c r="M9988" i="1"/>
  <c r="M8948" i="1"/>
  <c r="M6987" i="1"/>
  <c r="M8184" i="1"/>
  <c r="M9787" i="1"/>
  <c r="M4023" i="1"/>
  <c r="M9396" i="1"/>
  <c r="M8185" i="1"/>
  <c r="M6988" i="1"/>
  <c r="M8949" i="1"/>
  <c r="M6563" i="1"/>
  <c r="M3620" i="1"/>
  <c r="M1907" i="1"/>
  <c r="M8565" i="1"/>
  <c r="M1492" i="1"/>
  <c r="M9989" i="1"/>
  <c r="M8950" i="1"/>
  <c r="M3621" i="1"/>
  <c r="M2742" i="1"/>
  <c r="M4441" i="1"/>
  <c r="M8951" i="1"/>
  <c r="M641" i="1"/>
  <c r="M8952" i="1"/>
  <c r="M6989" i="1"/>
  <c r="M3622" i="1"/>
  <c r="M2743" i="1"/>
  <c r="M1908" i="1"/>
  <c r="M8566" i="1"/>
  <c r="M3623" i="1"/>
  <c r="M1069" i="1"/>
  <c r="M4851" i="1"/>
  <c r="M5713" i="1"/>
  <c r="M7382" i="1"/>
  <c r="M4024" i="1"/>
  <c r="M8567" i="1"/>
  <c r="M8186" i="1"/>
  <c r="M2744" i="1"/>
  <c r="M2343" i="1"/>
  <c r="M2344" i="1"/>
  <c r="M5280" i="1"/>
  <c r="M7383" i="1"/>
  <c r="M5714" i="1"/>
  <c r="M9788" i="1"/>
  <c r="M9789" i="1"/>
  <c r="M9790" i="1"/>
  <c r="M4442" i="1"/>
  <c r="M8187" i="1"/>
  <c r="M4025" i="1"/>
  <c r="M237" i="1"/>
  <c r="M1493" i="1"/>
  <c r="M6564" i="1"/>
  <c r="M1070" i="1"/>
  <c r="M8188" i="1"/>
  <c r="M4443" i="1"/>
  <c r="M8568" i="1"/>
  <c r="M4444" i="1"/>
  <c r="M2345" i="1"/>
  <c r="M8953" i="1"/>
  <c r="M7384" i="1"/>
  <c r="M4445" i="1"/>
  <c r="M1494" i="1"/>
  <c r="M8569" i="1"/>
  <c r="M6990" i="1"/>
  <c r="M5281" i="1"/>
  <c r="M2745" i="1"/>
  <c r="M4852" i="1"/>
  <c r="M1909" i="1"/>
  <c r="M5715" i="1"/>
  <c r="M2346" i="1"/>
  <c r="M2746" i="1"/>
  <c r="M9791" i="1"/>
  <c r="M6565" i="1"/>
  <c r="M3167" i="1"/>
  <c r="M4446" i="1"/>
  <c r="M642" i="1"/>
  <c r="M2747" i="1"/>
  <c r="M6134" i="1"/>
  <c r="M6991" i="1"/>
  <c r="M3624" i="1"/>
  <c r="M8570" i="1"/>
  <c r="M4853" i="1"/>
  <c r="M3625" i="1"/>
  <c r="M1910" i="1"/>
  <c r="M8954" i="1"/>
  <c r="M643" i="1"/>
  <c r="M7385" i="1"/>
  <c r="M8955" i="1"/>
  <c r="M3626" i="1"/>
  <c r="M8189" i="1"/>
  <c r="M3627" i="1"/>
  <c r="M8190" i="1"/>
  <c r="M7386" i="1"/>
  <c r="M1071" i="1"/>
  <c r="M8956" i="1"/>
  <c r="M238" i="1"/>
  <c r="M8571" i="1"/>
  <c r="M5282" i="1"/>
  <c r="M4854" i="1"/>
  <c r="M4855" i="1"/>
  <c r="M239" i="1"/>
  <c r="M6566" i="1"/>
  <c r="M4447" i="1"/>
  <c r="M2748" i="1"/>
  <c r="M1072" i="1"/>
  <c r="M1911" i="1"/>
  <c r="M6567" i="1"/>
  <c r="M8191" i="1"/>
  <c r="M5716" i="1"/>
  <c r="M7387" i="1"/>
  <c r="M4448" i="1"/>
  <c r="M7793" i="1"/>
  <c r="M6135" i="1"/>
  <c r="M6568" i="1"/>
  <c r="M3628" i="1"/>
  <c r="M7388" i="1"/>
  <c r="M2347" i="1"/>
  <c r="M1495" i="1"/>
  <c r="M9792" i="1"/>
  <c r="M4449" i="1"/>
  <c r="M4026" i="1"/>
  <c r="M8957" i="1"/>
  <c r="M3629" i="1"/>
  <c r="M6569" i="1"/>
  <c r="M2348" i="1"/>
  <c r="M3168" i="1"/>
  <c r="M5283" i="1"/>
  <c r="M4450" i="1"/>
  <c r="M8572" i="1"/>
  <c r="M3169" i="1"/>
  <c r="M6992" i="1"/>
  <c r="M5717" i="1"/>
  <c r="M5284" i="1"/>
  <c r="M7794" i="1"/>
  <c r="M8573" i="1"/>
  <c r="M1073" i="1"/>
  <c r="M3630" i="1"/>
  <c r="M5285" i="1"/>
  <c r="M2749" i="1"/>
  <c r="M4451" i="1"/>
  <c r="M8574" i="1"/>
  <c r="M4027" i="1"/>
  <c r="M2750" i="1"/>
  <c r="M6993" i="1"/>
  <c r="M5286" i="1"/>
  <c r="M9793" i="1"/>
  <c r="M9397" i="1"/>
  <c r="M7389" i="1"/>
  <c r="M8575" i="1"/>
  <c r="M5287" i="1"/>
  <c r="M8576" i="1"/>
  <c r="M3631" i="1"/>
  <c r="M9398" i="1"/>
  <c r="M3632" i="1"/>
  <c r="M2349" i="1"/>
  <c r="M8958" i="1"/>
  <c r="M4452" i="1"/>
  <c r="M6570" i="1"/>
  <c r="M1074" i="1"/>
  <c r="M8959" i="1"/>
  <c r="M9399" i="1"/>
  <c r="M4028" i="1"/>
  <c r="M1912" i="1"/>
  <c r="M644" i="1"/>
  <c r="M6994" i="1"/>
  <c r="M9794" i="1"/>
  <c r="M6995" i="1"/>
  <c r="M7795" i="1"/>
  <c r="M1075" i="1"/>
  <c r="M1913" i="1"/>
  <c r="M1914" i="1"/>
  <c r="M5288" i="1"/>
  <c r="M9400" i="1"/>
  <c r="M3633" i="1"/>
  <c r="M9401" i="1"/>
  <c r="M8960" i="1"/>
  <c r="M6571" i="1"/>
  <c r="M4029" i="1"/>
  <c r="M7796" i="1"/>
  <c r="M9402" i="1"/>
  <c r="M5289" i="1"/>
  <c r="M2350" i="1"/>
  <c r="M9795" i="1"/>
  <c r="M5290" i="1"/>
  <c r="M645" i="1"/>
  <c r="M1076" i="1"/>
  <c r="M1915" i="1"/>
  <c r="M4453" i="1"/>
  <c r="M3634" i="1"/>
  <c r="M9403" i="1"/>
  <c r="M4030" i="1"/>
  <c r="M1496" i="1"/>
  <c r="M1497" i="1"/>
  <c r="M240" i="1"/>
  <c r="M8961" i="1"/>
  <c r="M7797" i="1"/>
  <c r="M5291" i="1"/>
  <c r="M646" i="1"/>
  <c r="M241" i="1"/>
  <c r="M5718" i="1"/>
  <c r="M6996" i="1"/>
  <c r="M647" i="1"/>
  <c r="M7390" i="1"/>
  <c r="M5292" i="1"/>
  <c r="M4856" i="1"/>
  <c r="M7391" i="1"/>
  <c r="M648" i="1"/>
  <c r="M2751" i="1"/>
  <c r="M2752" i="1"/>
  <c r="M6572" i="1"/>
  <c r="M3635" i="1"/>
  <c r="M4031" i="1"/>
  <c r="M4857" i="1"/>
  <c r="M1077" i="1"/>
  <c r="M4858" i="1"/>
  <c r="M1916" i="1"/>
  <c r="M2351" i="1"/>
  <c r="M5719" i="1"/>
  <c r="M4859" i="1"/>
  <c r="M7798" i="1"/>
  <c r="M8192" i="1"/>
  <c r="M8577" i="1"/>
  <c r="M9796" i="1"/>
  <c r="M1498" i="1"/>
  <c r="M3636" i="1"/>
  <c r="M9404" i="1"/>
  <c r="M5720" i="1"/>
  <c r="M8193" i="1"/>
  <c r="M7799" i="1"/>
  <c r="M4032" i="1"/>
  <c r="M6136" i="1"/>
  <c r="M2352" i="1"/>
  <c r="M3170" i="1"/>
  <c r="M8194" i="1"/>
  <c r="M649" i="1"/>
  <c r="M2353" i="1"/>
  <c r="M242" i="1"/>
  <c r="M8578" i="1"/>
  <c r="M3637" i="1"/>
  <c r="M8195" i="1"/>
  <c r="M8962" i="1"/>
  <c r="M9405" i="1"/>
  <c r="M9797" i="1"/>
  <c r="M2753" i="1"/>
  <c r="M8196" i="1"/>
  <c r="M4860" i="1"/>
  <c r="M650" i="1"/>
  <c r="M7800" i="1"/>
  <c r="M8197" i="1"/>
  <c r="M2354" i="1"/>
  <c r="M4861" i="1"/>
  <c r="M5293" i="1"/>
  <c r="M6997" i="1"/>
  <c r="M1917" i="1"/>
  <c r="M8198" i="1"/>
  <c r="M6573" i="1"/>
  <c r="M7392" i="1"/>
  <c r="M9406" i="1"/>
  <c r="M3638" i="1"/>
  <c r="M4862" i="1"/>
  <c r="M3171" i="1"/>
  <c r="M6998" i="1"/>
  <c r="M4454" i="1"/>
  <c r="M6999" i="1"/>
  <c r="M5294" i="1"/>
  <c r="M1078" i="1"/>
  <c r="M243" i="1"/>
  <c r="M2754" i="1"/>
  <c r="M2755" i="1"/>
  <c r="M6137" i="1"/>
  <c r="M3639" i="1"/>
  <c r="M4033" i="1"/>
  <c r="M7000" i="1"/>
  <c r="M2355" i="1"/>
  <c r="M1499" i="1"/>
  <c r="M7393" i="1"/>
  <c r="M1500" i="1"/>
  <c r="M8963" i="1"/>
  <c r="M6138" i="1"/>
  <c r="M9798" i="1"/>
  <c r="M5295" i="1"/>
  <c r="M2356" i="1"/>
  <c r="M7801" i="1"/>
  <c r="M1918" i="1"/>
  <c r="M7394" i="1"/>
  <c r="M8579" i="1"/>
  <c r="M3640" i="1"/>
  <c r="M5296" i="1"/>
  <c r="M8964" i="1"/>
  <c r="M651" i="1"/>
  <c r="M3172" i="1"/>
  <c r="M2357" i="1"/>
  <c r="M8965" i="1"/>
  <c r="M8199" i="1"/>
  <c r="M9799" i="1"/>
  <c r="M7802" i="1"/>
  <c r="M1079" i="1"/>
  <c r="M7395" i="1"/>
  <c r="M2756" i="1"/>
  <c r="M7396" i="1"/>
  <c r="M9407" i="1"/>
  <c r="M9990" i="1"/>
  <c r="M6574" i="1"/>
  <c r="M1501" i="1"/>
  <c r="M4455" i="1"/>
  <c r="M4034" i="1"/>
  <c r="M1080" i="1"/>
  <c r="M2358" i="1"/>
  <c r="M7803" i="1"/>
  <c r="M9408" i="1"/>
  <c r="M5721" i="1"/>
  <c r="M1502" i="1"/>
  <c r="M1081" i="1"/>
  <c r="M1503" i="1"/>
  <c r="M2359" i="1"/>
  <c r="M2757" i="1"/>
  <c r="M8200" i="1"/>
  <c r="M1082" i="1"/>
  <c r="M2360" i="1"/>
  <c r="M4863" i="1"/>
  <c r="M8580" i="1"/>
  <c r="M7804" i="1"/>
  <c r="M3641" i="1"/>
  <c r="M3642" i="1"/>
  <c r="M5722" i="1"/>
  <c r="M9409" i="1"/>
  <c r="M7001" i="1"/>
  <c r="M8581" i="1"/>
  <c r="M1919" i="1"/>
  <c r="M6139" i="1"/>
  <c r="M244" i="1"/>
  <c r="M2758" i="1"/>
  <c r="M8201" i="1"/>
  <c r="M8582" i="1"/>
  <c r="M5723" i="1"/>
  <c r="M4864" i="1"/>
  <c r="M5724" i="1"/>
  <c r="M8966" i="1"/>
  <c r="M5725" i="1"/>
  <c r="M652" i="1"/>
  <c r="M5297" i="1"/>
  <c r="M5298" i="1"/>
  <c r="M9410" i="1"/>
  <c r="M7397" i="1"/>
  <c r="M7805" i="1"/>
  <c r="M8202" i="1"/>
  <c r="M4456" i="1"/>
  <c r="M9411" i="1"/>
  <c r="M4865" i="1"/>
  <c r="M4035" i="1"/>
  <c r="M5726" i="1"/>
  <c r="M7806" i="1"/>
  <c r="M8967" i="1"/>
  <c r="M7002" i="1"/>
  <c r="M8583" i="1"/>
  <c r="M8203" i="1"/>
  <c r="M653" i="1"/>
  <c r="M4036" i="1"/>
  <c r="M7398" i="1"/>
  <c r="M8584" i="1"/>
  <c r="M9991" i="1"/>
  <c r="M5727" i="1"/>
  <c r="M2759" i="1"/>
  <c r="M8585" i="1"/>
  <c r="M6575" i="1"/>
  <c r="M1504" i="1"/>
  <c r="M8968" i="1"/>
  <c r="M4457" i="1"/>
  <c r="M3643" i="1"/>
  <c r="M3644" i="1"/>
  <c r="M6576" i="1"/>
  <c r="M3645" i="1"/>
  <c r="M9412" i="1"/>
  <c r="M5299" i="1"/>
  <c r="M4037" i="1"/>
  <c r="M2361" i="1"/>
  <c r="M6140" i="1"/>
  <c r="M654" i="1"/>
  <c r="M9992" i="1"/>
  <c r="M655" i="1"/>
  <c r="M2362" i="1"/>
  <c r="M5728" i="1"/>
  <c r="M2760" i="1"/>
  <c r="M4866" i="1"/>
  <c r="M5729" i="1"/>
  <c r="M6141" i="1"/>
  <c r="M1083" i="1"/>
  <c r="M7807" i="1"/>
  <c r="M8586" i="1"/>
  <c r="M2761" i="1"/>
  <c r="M5730" i="1"/>
  <c r="M1920" i="1"/>
  <c r="M2363" i="1"/>
  <c r="M2762" i="1"/>
  <c r="M8587" i="1"/>
  <c r="M8588" i="1"/>
  <c r="M9413" i="1"/>
  <c r="M9993" i="1"/>
  <c r="M5731" i="1"/>
  <c r="M2364" i="1"/>
  <c r="M7399" i="1"/>
  <c r="M9800" i="1"/>
  <c r="M4458" i="1"/>
  <c r="M6577" i="1"/>
  <c r="M1084" i="1"/>
  <c r="M1085" i="1"/>
  <c r="M6578" i="1"/>
  <c r="M7400" i="1"/>
  <c r="M2365" i="1"/>
  <c r="M5732" i="1"/>
  <c r="M6579" i="1"/>
  <c r="M7401" i="1"/>
  <c r="M2763" i="1"/>
  <c r="M4459" i="1"/>
  <c r="M6580" i="1"/>
  <c r="M4867" i="1"/>
  <c r="M9801" i="1"/>
  <c r="M5300" i="1"/>
  <c r="M9802" i="1"/>
  <c r="M3173" i="1"/>
  <c r="M1086" i="1"/>
  <c r="M7402" i="1"/>
  <c r="M7403" i="1"/>
  <c r="M1921" i="1"/>
  <c r="M1087" i="1"/>
  <c r="M1922" i="1"/>
  <c r="M3174" i="1"/>
  <c r="M4460" i="1"/>
  <c r="M1505" i="1"/>
  <c r="M1506" i="1"/>
  <c r="M2764" i="1"/>
  <c r="M6142" i="1"/>
  <c r="M7808" i="1"/>
  <c r="M7003" i="1"/>
  <c r="M4038" i="1"/>
  <c r="M2765" i="1"/>
  <c r="M9414" i="1"/>
  <c r="M656" i="1"/>
  <c r="M3175" i="1"/>
  <c r="M7404" i="1"/>
  <c r="M1088" i="1"/>
  <c r="M2766" i="1"/>
  <c r="M7405" i="1"/>
  <c r="M4461" i="1"/>
  <c r="M5301" i="1"/>
  <c r="M8589" i="1"/>
  <c r="M7406" i="1"/>
  <c r="M4868" i="1"/>
  <c r="M5733" i="1"/>
  <c r="M245" i="1"/>
  <c r="M4462" i="1"/>
  <c r="M7004" i="1"/>
  <c r="M2767" i="1"/>
  <c r="M5302" i="1"/>
  <c r="M1923" i="1"/>
  <c r="M2366" i="1"/>
  <c r="M6581" i="1"/>
  <c r="M657" i="1"/>
  <c r="M8969" i="1"/>
  <c r="M4039" i="1"/>
  <c r="M6143" i="1"/>
  <c r="M3176" i="1"/>
  <c r="M1924" i="1"/>
  <c r="M4869" i="1"/>
  <c r="M5303" i="1"/>
  <c r="M1925" i="1"/>
  <c r="M6144" i="1"/>
  <c r="M6582" i="1"/>
  <c r="M246" i="1"/>
  <c r="M247" i="1"/>
  <c r="M2367" i="1"/>
  <c r="M248" i="1"/>
  <c r="M1926" i="1"/>
  <c r="M7407" i="1"/>
  <c r="M6583" i="1"/>
  <c r="M1507" i="1"/>
  <c r="M3646" i="1"/>
  <c r="M8590" i="1"/>
  <c r="M249" i="1"/>
  <c r="M8204" i="1"/>
  <c r="M9803" i="1"/>
  <c r="M1927" i="1"/>
  <c r="M1089" i="1"/>
  <c r="M6145" i="1"/>
  <c r="M2368" i="1"/>
  <c r="M250" i="1"/>
  <c r="M7408" i="1"/>
  <c r="M2768" i="1"/>
  <c r="M4870" i="1"/>
  <c r="M6146" i="1"/>
  <c r="M7409" i="1"/>
  <c r="M5734" i="1"/>
  <c r="M4463" i="1"/>
  <c r="M6584" i="1"/>
  <c r="M8591" i="1"/>
  <c r="M1508" i="1"/>
  <c r="M9415" i="1"/>
  <c r="M6585" i="1"/>
  <c r="M2369" i="1"/>
  <c r="M5304" i="1"/>
  <c r="M8592" i="1"/>
  <c r="M9804" i="1"/>
  <c r="M1928" i="1"/>
  <c r="M251" i="1"/>
  <c r="M4464" i="1"/>
  <c r="M6147" i="1"/>
  <c r="M252" i="1"/>
  <c r="M6586" i="1"/>
  <c r="M2769" i="1"/>
  <c r="M9805" i="1"/>
  <c r="M9806" i="1"/>
  <c r="M1090" i="1"/>
  <c r="M253" i="1"/>
  <c r="M6148" i="1"/>
  <c r="M1509" i="1"/>
  <c r="M2770" i="1"/>
  <c r="M6587" i="1"/>
  <c r="M4040" i="1"/>
  <c r="M254" i="1"/>
  <c r="M1091" i="1"/>
  <c r="M6588" i="1"/>
  <c r="M7809" i="1"/>
  <c r="M3647" i="1"/>
  <c r="M658" i="1"/>
  <c r="M5305" i="1"/>
  <c r="M9416" i="1"/>
  <c r="M9417" i="1"/>
  <c r="M4041" i="1"/>
  <c r="M3177" i="1"/>
  <c r="M4871" i="1"/>
  <c r="M9807" i="1"/>
  <c r="M6149" i="1"/>
  <c r="M7005" i="1"/>
  <c r="M1929" i="1"/>
  <c r="M9994" i="1"/>
  <c r="M7810" i="1"/>
  <c r="M255" i="1"/>
  <c r="M6150" i="1"/>
  <c r="M8970" i="1"/>
  <c r="M4872" i="1"/>
  <c r="M1930" i="1"/>
  <c r="M7006" i="1"/>
  <c r="M3648" i="1"/>
  <c r="M2370" i="1"/>
  <c r="M9995" i="1"/>
  <c r="M8593" i="1"/>
  <c r="M2371" i="1"/>
  <c r="M8594" i="1"/>
  <c r="M8595" i="1"/>
  <c r="M7410" i="1"/>
  <c r="M9418" i="1"/>
  <c r="M7411" i="1"/>
  <c r="M256" i="1"/>
  <c r="M4465" i="1"/>
  <c r="M7007" i="1"/>
  <c r="M6589" i="1"/>
  <c r="M9996" i="1"/>
  <c r="M9808" i="1"/>
  <c r="M1510" i="1"/>
  <c r="M3649" i="1"/>
  <c r="M7412" i="1"/>
  <c r="M8205" i="1"/>
  <c r="M3650" i="1"/>
  <c r="M1511" i="1"/>
  <c r="M5306" i="1"/>
  <c r="M8971" i="1"/>
  <c r="M3178" i="1"/>
  <c r="M7413" i="1"/>
  <c r="M6151" i="1"/>
  <c r="M8596" i="1"/>
  <c r="M1512" i="1"/>
  <c r="M6152" i="1"/>
  <c r="M2372" i="1"/>
  <c r="M9419" i="1"/>
  <c r="M9420" i="1"/>
  <c r="M1513" i="1"/>
  <c r="M7414" i="1"/>
  <c r="M9809" i="1"/>
  <c r="M659" i="1"/>
  <c r="M3179" i="1"/>
  <c r="M1092" i="1"/>
  <c r="M3180" i="1"/>
  <c r="M9810" i="1"/>
  <c r="M4466" i="1"/>
  <c r="M3651" i="1"/>
  <c r="M8597" i="1"/>
  <c r="M6153" i="1"/>
  <c r="M1093" i="1"/>
  <c r="M1094" i="1"/>
  <c r="M1095" i="1"/>
  <c r="M6154" i="1"/>
  <c r="M9811" i="1"/>
  <c r="M8598" i="1"/>
  <c r="M9812" i="1"/>
  <c r="M5307" i="1"/>
  <c r="M3181" i="1"/>
  <c r="M6590" i="1"/>
  <c r="M6155" i="1"/>
  <c r="M660" i="1"/>
  <c r="M2373" i="1"/>
  <c r="M4042" i="1"/>
  <c r="M257" i="1"/>
  <c r="M2771" i="1"/>
  <c r="M7008" i="1"/>
  <c r="M7009" i="1"/>
  <c r="M2772" i="1"/>
  <c r="M4043" i="1"/>
  <c r="M2773" i="1"/>
  <c r="M2774" i="1"/>
  <c r="M7415" i="1"/>
  <c r="M9813" i="1"/>
  <c r="M6591" i="1"/>
  <c r="M258" i="1"/>
  <c r="M9421" i="1"/>
  <c r="M2374" i="1"/>
  <c r="M6592" i="1"/>
  <c r="M661" i="1"/>
  <c r="M9814" i="1"/>
  <c r="M5308" i="1"/>
  <c r="M9422" i="1"/>
  <c r="M1931" i="1"/>
  <c r="M662" i="1"/>
  <c r="M5735" i="1"/>
  <c r="M8206" i="1"/>
  <c r="M1096" i="1"/>
  <c r="M7010" i="1"/>
  <c r="M7416" i="1"/>
  <c r="M4467" i="1"/>
  <c r="M9815" i="1"/>
  <c r="M6593" i="1"/>
  <c r="M663" i="1"/>
  <c r="M7811" i="1"/>
  <c r="M9816" i="1"/>
  <c r="M5309" i="1"/>
  <c r="M8972" i="1"/>
  <c r="M6156" i="1"/>
  <c r="M259" i="1"/>
  <c r="M8599" i="1"/>
  <c r="M7812" i="1"/>
  <c r="M1514" i="1"/>
  <c r="M4873" i="1"/>
  <c r="M7417" i="1"/>
  <c r="M4044" i="1"/>
  <c r="M664" i="1"/>
  <c r="M4874" i="1"/>
  <c r="M6594" i="1"/>
  <c r="M1097" i="1"/>
  <c r="M4468" i="1"/>
  <c r="M6595" i="1"/>
  <c r="M4875" i="1"/>
  <c r="M7418" i="1"/>
  <c r="M8600" i="1"/>
  <c r="M4469" i="1"/>
  <c r="M3652" i="1"/>
  <c r="M4470" i="1"/>
  <c r="M9817" i="1"/>
  <c r="M5736" i="1"/>
  <c r="M5310" i="1"/>
  <c r="M5737" i="1"/>
  <c r="M9818" i="1"/>
  <c r="M9819" i="1"/>
  <c r="M6596" i="1"/>
  <c r="M3182" i="1"/>
  <c r="M3183" i="1"/>
  <c r="M6597" i="1"/>
  <c r="M1098" i="1"/>
  <c r="M1515" i="1"/>
  <c r="M5311" i="1"/>
  <c r="M6598" i="1"/>
  <c r="M3653" i="1"/>
  <c r="M5312" i="1"/>
  <c r="M1932" i="1"/>
  <c r="M3184" i="1"/>
  <c r="M5738" i="1"/>
  <c r="M5313" i="1"/>
  <c r="M9820" i="1"/>
  <c r="M8207" i="1"/>
  <c r="M3185" i="1"/>
  <c r="M1516" i="1"/>
  <c r="M9821" i="1"/>
  <c r="M8973" i="1"/>
  <c r="M1517" i="1"/>
  <c r="M4045" i="1"/>
  <c r="M7419" i="1"/>
  <c r="M8208" i="1"/>
  <c r="M1518" i="1"/>
  <c r="M4876" i="1"/>
  <c r="M5739" i="1"/>
  <c r="M3654" i="1"/>
  <c r="M5314" i="1"/>
  <c r="M6599" i="1"/>
  <c r="M8974" i="1"/>
  <c r="M1519" i="1"/>
  <c r="M1520" i="1"/>
  <c r="M5315" i="1"/>
  <c r="M8601" i="1"/>
  <c r="M7420" i="1"/>
  <c r="M5740" i="1"/>
  <c r="M1521" i="1"/>
  <c r="M1933" i="1"/>
  <c r="M7421" i="1"/>
  <c r="M8209" i="1"/>
  <c r="M8210" i="1"/>
  <c r="M4877" i="1"/>
  <c r="M8975" i="1"/>
  <c r="M7422" i="1"/>
  <c r="M9423" i="1"/>
  <c r="M3655" i="1"/>
  <c r="M4046" i="1"/>
  <c r="M8602" i="1"/>
  <c r="M7011" i="1"/>
  <c r="M6157" i="1"/>
  <c r="M4047" i="1"/>
  <c r="M5741" i="1"/>
  <c r="M9424" i="1"/>
  <c r="M1934" i="1"/>
  <c r="M7012" i="1"/>
  <c r="M6158" i="1"/>
  <c r="M2775" i="1"/>
  <c r="M7423" i="1"/>
  <c r="M4878" i="1"/>
  <c r="M9822" i="1"/>
  <c r="M6600" i="1"/>
  <c r="M260" i="1"/>
  <c r="M5742" i="1"/>
  <c r="M1935" i="1"/>
  <c r="M3656" i="1"/>
  <c r="M4879" i="1"/>
  <c r="M1936" i="1"/>
  <c r="M9823" i="1"/>
  <c r="M4880" i="1"/>
  <c r="M1099" i="1"/>
  <c r="M5316" i="1"/>
  <c r="M6601" i="1"/>
  <c r="M261" i="1"/>
  <c r="M1100" i="1"/>
  <c r="M2776" i="1"/>
  <c r="M1101" i="1"/>
  <c r="M4471" i="1"/>
  <c r="M6159" i="1"/>
  <c r="M1102" i="1"/>
  <c r="M3186" i="1"/>
  <c r="M4881" i="1"/>
  <c r="M4048" i="1"/>
  <c r="M6160" i="1"/>
  <c r="M5317" i="1"/>
  <c r="M262" i="1"/>
  <c r="M3187" i="1"/>
  <c r="M3188" i="1"/>
  <c r="M4472" i="1"/>
  <c r="M8603" i="1"/>
  <c r="M6602" i="1"/>
  <c r="M6603" i="1"/>
  <c r="M4882" i="1"/>
  <c r="M3189" i="1"/>
  <c r="M1522" i="1"/>
  <c r="M8604" i="1"/>
  <c r="M7424" i="1"/>
  <c r="M9425" i="1"/>
  <c r="M7425" i="1"/>
  <c r="M8605" i="1"/>
  <c r="M4473" i="1"/>
  <c r="M6604" i="1"/>
  <c r="M7013" i="1"/>
  <c r="M7426" i="1"/>
  <c r="M9426" i="1"/>
  <c r="M2375" i="1"/>
  <c r="M2376" i="1"/>
  <c r="M9427" i="1"/>
  <c r="M8211" i="1"/>
  <c r="M665" i="1"/>
  <c r="M7427" i="1"/>
  <c r="M3190" i="1"/>
  <c r="M2377" i="1"/>
  <c r="M5743" i="1"/>
  <c r="M666" i="1"/>
  <c r="M3657" i="1"/>
  <c r="M7428" i="1"/>
  <c r="M4883" i="1"/>
  <c r="M5744" i="1"/>
  <c r="M5318" i="1"/>
  <c r="M667" i="1"/>
  <c r="M4474" i="1"/>
  <c r="M2777" i="1"/>
  <c r="M668" i="1"/>
  <c r="M9997" i="1"/>
  <c r="M4884" i="1"/>
  <c r="M2378" i="1"/>
  <c r="M3658" i="1"/>
  <c r="M7813" i="1"/>
  <c r="M1103" i="1"/>
  <c r="M5319" i="1"/>
  <c r="M4885" i="1"/>
  <c r="M8976" i="1"/>
  <c r="M669" i="1"/>
  <c r="M1523" i="1"/>
  <c r="M4049" i="1"/>
  <c r="M4050" i="1"/>
  <c r="M4475" i="1"/>
  <c r="M4476" i="1"/>
  <c r="M3191" i="1"/>
  <c r="M2379" i="1"/>
  <c r="M2380" i="1"/>
  <c r="M670" i="1"/>
  <c r="M2381" i="1"/>
  <c r="M8606" i="1"/>
  <c r="M1937" i="1"/>
  <c r="M5320" i="1"/>
  <c r="M2382" i="1"/>
  <c r="M1938" i="1"/>
  <c r="M2778" i="1"/>
  <c r="M4886" i="1"/>
  <c r="M263" i="1"/>
  <c r="M8212" i="1"/>
  <c r="M7814" i="1"/>
  <c r="M1939" i="1"/>
  <c r="M3659" i="1"/>
  <c r="M5321" i="1"/>
  <c r="M9824" i="1"/>
  <c r="M1940" i="1"/>
  <c r="M8213" i="1"/>
  <c r="M4887" i="1"/>
  <c r="M264" i="1"/>
  <c r="M4888" i="1"/>
  <c r="M9998" i="1"/>
  <c r="M5745" i="1"/>
  <c r="M4889" i="1"/>
  <c r="M3660" i="1"/>
  <c r="M4051" i="1"/>
  <c r="M1941" i="1"/>
  <c r="M8607" i="1"/>
  <c r="M265" i="1"/>
  <c r="M4890" i="1"/>
  <c r="M5322" i="1"/>
  <c r="M1942" i="1"/>
  <c r="M5323" i="1"/>
  <c r="M9825" i="1"/>
  <c r="M8214" i="1"/>
  <c r="M1943" i="1"/>
  <c r="M8608" i="1"/>
  <c r="M1104" i="1"/>
  <c r="M6605" i="1"/>
  <c r="M2779" i="1"/>
  <c r="M5324" i="1"/>
  <c r="M1944" i="1"/>
  <c r="M9428" i="1"/>
  <c r="M6161" i="1"/>
  <c r="M4052" i="1"/>
  <c r="M2780" i="1"/>
  <c r="M6162" i="1"/>
  <c r="M3661" i="1"/>
  <c r="M8609" i="1"/>
  <c r="M9429" i="1"/>
  <c r="M8610" i="1"/>
  <c r="M2781" i="1"/>
  <c r="M8215" i="1"/>
  <c r="M6163" i="1"/>
  <c r="M5746" i="1"/>
  <c r="M2782" i="1"/>
  <c r="M1105" i="1"/>
  <c r="M5747" i="1"/>
  <c r="M7815" i="1"/>
  <c r="M2783" i="1"/>
  <c r="M7429" i="1"/>
  <c r="M2383" i="1"/>
  <c r="M8216" i="1"/>
  <c r="M8217" i="1"/>
  <c r="M3662" i="1"/>
  <c r="M7430" i="1"/>
  <c r="M1945" i="1"/>
  <c r="M1524" i="1"/>
  <c r="M8611" i="1"/>
  <c r="M8977" i="1"/>
  <c r="M1106" i="1"/>
  <c r="M8218" i="1"/>
  <c r="M2784" i="1"/>
  <c r="M7014" i="1"/>
  <c r="M7816" i="1"/>
  <c r="M5748" i="1"/>
  <c r="M2384" i="1"/>
  <c r="M6606" i="1"/>
  <c r="M6164" i="1"/>
  <c r="M3192" i="1"/>
  <c r="M8612" i="1"/>
  <c r="M9826" i="1"/>
  <c r="M3663" i="1"/>
  <c r="M266" i="1"/>
  <c r="M7015" i="1"/>
  <c r="M9827" i="1"/>
  <c r="M4477" i="1"/>
  <c r="M5749" i="1"/>
  <c r="M2785" i="1"/>
  <c r="M4891" i="1"/>
  <c r="M2385" i="1"/>
  <c r="M5325" i="1"/>
  <c r="M4053" i="1"/>
  <c r="M4054" i="1"/>
  <c r="M2786" i="1"/>
  <c r="M3193" i="1"/>
  <c r="M5326" i="1"/>
  <c r="M9828" i="1"/>
  <c r="M267" i="1"/>
  <c r="M9829" i="1"/>
  <c r="M8978" i="1"/>
  <c r="M4478" i="1"/>
  <c r="M4479" i="1"/>
  <c r="M4480" i="1"/>
  <c r="M3664" i="1"/>
  <c r="M268" i="1"/>
  <c r="M1107" i="1"/>
  <c r="M6607" i="1"/>
  <c r="M1108" i="1"/>
  <c r="M9430" i="1"/>
  <c r="M269" i="1"/>
  <c r="M3194" i="1"/>
  <c r="M3195" i="1"/>
  <c r="M7016" i="1"/>
  <c r="M2386" i="1"/>
  <c r="M671" i="1"/>
  <c r="M3196" i="1"/>
  <c r="M9830" i="1"/>
  <c r="M2387" i="1"/>
  <c r="M9831" i="1"/>
  <c r="M9832" i="1"/>
  <c r="M5750" i="1"/>
  <c r="M6608" i="1"/>
  <c r="M2388" i="1"/>
  <c r="M1525" i="1"/>
  <c r="M8219" i="1"/>
  <c r="M672" i="1"/>
  <c r="M7431" i="1"/>
  <c r="M7432" i="1"/>
  <c r="M8613" i="1"/>
  <c r="M8979" i="1"/>
  <c r="M3197" i="1"/>
  <c r="M673" i="1"/>
  <c r="M8220" i="1"/>
  <c r="M8980" i="1"/>
  <c r="M2389" i="1"/>
  <c r="M2390" i="1"/>
  <c r="M5751" i="1"/>
  <c r="M9833" i="1"/>
  <c r="M8614" i="1"/>
  <c r="M1946" i="1"/>
  <c r="M7433" i="1"/>
  <c r="M5327" i="1"/>
  <c r="M1947" i="1"/>
  <c r="M4481" i="1"/>
  <c r="M3665" i="1"/>
  <c r="M1109" i="1"/>
  <c r="M4892" i="1"/>
  <c r="M8615" i="1"/>
  <c r="M7017" i="1"/>
  <c r="M3198" i="1"/>
  <c r="M8616" i="1"/>
  <c r="M3666" i="1"/>
  <c r="M8981" i="1"/>
  <c r="M270" i="1"/>
  <c r="M3667" i="1"/>
  <c r="M5328" i="1"/>
  <c r="M2787" i="1"/>
  <c r="M2788" i="1"/>
  <c r="M8617" i="1"/>
  <c r="M6609" i="1"/>
  <c r="M6165" i="1"/>
  <c r="M7018" i="1"/>
  <c r="M7434" i="1"/>
  <c r="M7019" i="1"/>
  <c r="M9834" i="1"/>
  <c r="M2789" i="1"/>
  <c r="M1948" i="1"/>
  <c r="M7817" i="1"/>
  <c r="M5752" i="1"/>
  <c r="M1110" i="1"/>
  <c r="M4482" i="1"/>
  <c r="M8618" i="1"/>
  <c r="M2391" i="1"/>
  <c r="M8619" i="1"/>
  <c r="M8221" i="1"/>
  <c r="M9999" i="1"/>
  <c r="M6166" i="1"/>
  <c r="M8982" i="1"/>
  <c r="M7818" i="1"/>
  <c r="M3668" i="1"/>
  <c r="M8620" i="1"/>
  <c r="M1949" i="1"/>
  <c r="M6167" i="1"/>
  <c r="M3669" i="1"/>
  <c r="M4483" i="1"/>
  <c r="M4893" i="1"/>
  <c r="M2790" i="1"/>
  <c r="M1111" i="1"/>
  <c r="M7435" i="1"/>
  <c r="M3670" i="1"/>
  <c r="M2791" i="1"/>
  <c r="M3199" i="1"/>
  <c r="M3671" i="1"/>
  <c r="M7819" i="1"/>
  <c r="M4055" i="1"/>
  <c r="M9835" i="1"/>
  <c r="M9431" i="1"/>
  <c r="M3200" i="1"/>
  <c r="M2792" i="1"/>
  <c r="M6168" i="1"/>
  <c r="M9836" i="1"/>
  <c r="M674" i="1"/>
  <c r="M5753" i="1"/>
  <c r="M9432" i="1"/>
  <c r="M2793" i="1"/>
  <c r="M2794" i="1"/>
  <c r="M1950" i="1"/>
  <c r="M8222" i="1"/>
  <c r="M6610" i="1"/>
  <c r="M2795" i="1"/>
  <c r="M5754" i="1"/>
  <c r="M8621" i="1"/>
  <c r="M4484" i="1"/>
  <c r="M8223" i="1"/>
  <c r="M2796" i="1"/>
  <c r="M2797" i="1"/>
  <c r="M2798" i="1"/>
  <c r="M5755" i="1"/>
  <c r="M7020" i="1"/>
  <c r="M8224" i="1"/>
  <c r="M675" i="1"/>
  <c r="M7021" i="1"/>
  <c r="M9433" i="1"/>
  <c r="M5329" i="1"/>
  <c r="M4485" i="1"/>
  <c r="M2392" i="1"/>
  <c r="M5330" i="1"/>
  <c r="M6169" i="1"/>
  <c r="M9434" i="1"/>
  <c r="M4486" i="1"/>
  <c r="M9435" i="1"/>
  <c r="M7436" i="1"/>
  <c r="M8622" i="1"/>
  <c r="M2799" i="1"/>
  <c r="M1112" i="1"/>
  <c r="M4894" i="1"/>
  <c r="M10000" i="1"/>
  <c r="M8623" i="1"/>
  <c r="M2800" i="1"/>
  <c r="M7437" i="1"/>
  <c r="M5331" i="1"/>
  <c r="M7438" i="1"/>
  <c r="M4056" i="1"/>
  <c r="M2393" i="1"/>
  <c r="M7439" i="1"/>
  <c r="M2801" i="1"/>
  <c r="M6170" i="1"/>
  <c r="M2394" i="1"/>
  <c r="M2802" i="1"/>
  <c r="M1526" i="1"/>
  <c r="M4895" i="1"/>
  <c r="M2395" i="1"/>
  <c r="M4057" i="1"/>
  <c r="M271" i="1"/>
  <c r="M1113" i="1"/>
  <c r="M1527" i="1"/>
  <c r="M1528" i="1"/>
  <c r="M5756" i="1"/>
  <c r="M2396" i="1"/>
  <c r="M7440" i="1"/>
  <c r="M4487" i="1"/>
  <c r="M7441" i="1"/>
  <c r="M8983" i="1"/>
  <c r="M1114" i="1"/>
  <c r="M7022" i="1"/>
  <c r="M2397" i="1"/>
  <c r="M7023" i="1"/>
  <c r="M8624" i="1"/>
  <c r="M2803" i="1"/>
  <c r="M676" i="1"/>
  <c r="M2398" i="1"/>
  <c r="M7820" i="1"/>
  <c r="M9837" i="1"/>
  <c r="M4896" i="1"/>
  <c r="M9436" i="1"/>
  <c r="M7821" i="1"/>
  <c r="M9437" i="1"/>
  <c r="M6171" i="1"/>
  <c r="M3201" i="1"/>
  <c r="M8225" i="1"/>
  <c r="M4058" i="1"/>
  <c r="M7442" i="1"/>
  <c r="M6172" i="1"/>
  <c r="M2399" i="1"/>
  <c r="M3672" i="1"/>
  <c r="M1951" i="1"/>
  <c r="M8625" i="1"/>
  <c r="M272" i="1"/>
  <c r="M6611" i="1"/>
  <c r="M677" i="1"/>
  <c r="M6612" i="1"/>
  <c r="M5757" i="1"/>
  <c r="M8984" i="1"/>
  <c r="M8626" i="1"/>
  <c r="M7024" i="1"/>
  <c r="M5332" i="1"/>
  <c r="M7025" i="1"/>
  <c r="M1952" i="1"/>
  <c r="M3673" i="1"/>
  <c r="M10001" i="1"/>
  <c r="M1529" i="1"/>
  <c r="M4059" i="1"/>
  <c r="M8985" i="1"/>
  <c r="M3202" i="1"/>
  <c r="M3674" i="1"/>
  <c r="M3203" i="1"/>
  <c r="M3204" i="1"/>
  <c r="M678" i="1"/>
  <c r="M6613" i="1"/>
  <c r="M8986" i="1"/>
  <c r="M4060" i="1"/>
  <c r="M8226" i="1"/>
  <c r="M4061" i="1"/>
  <c r="M5758" i="1"/>
  <c r="M7822" i="1"/>
  <c r="M4897" i="1"/>
  <c r="M8627" i="1"/>
  <c r="M8227" i="1"/>
  <c r="M8987" i="1"/>
  <c r="M7443" i="1"/>
  <c r="M1115" i="1"/>
  <c r="M2804" i="1"/>
  <c r="M9438" i="1"/>
  <c r="M2805" i="1"/>
  <c r="M1116" i="1"/>
  <c r="M3675" i="1"/>
  <c r="M4062" i="1"/>
  <c r="M7823" i="1"/>
  <c r="M6614" i="1"/>
  <c r="M3205" i="1"/>
  <c r="M1530" i="1"/>
  <c r="M9439" i="1"/>
  <c r="M2806" i="1"/>
  <c r="M6173" i="1"/>
  <c r="M1531" i="1"/>
  <c r="M1953" i="1"/>
  <c r="M5333" i="1"/>
  <c r="M4063" i="1"/>
  <c r="M3676" i="1"/>
  <c r="M9838" i="1"/>
  <c r="M1117" i="1"/>
  <c r="M7824" i="1"/>
  <c r="M8988" i="1"/>
  <c r="M7444" i="1"/>
  <c r="M4064" i="1"/>
  <c r="M9440" i="1"/>
  <c r="M273" i="1"/>
  <c r="M4065" i="1"/>
  <c r="M9839" i="1"/>
  <c r="M2400" i="1"/>
  <c r="M274" i="1"/>
  <c r="M3206" i="1"/>
  <c r="M7445" i="1"/>
  <c r="M3677" i="1"/>
  <c r="M1954" i="1"/>
  <c r="M3678" i="1"/>
  <c r="M7825" i="1"/>
  <c r="M1532" i="1"/>
  <c r="M4066" i="1"/>
  <c r="M3679" i="1"/>
  <c r="M8989" i="1"/>
  <c r="M275" i="1"/>
  <c r="M6174" i="1"/>
  <c r="M276" i="1"/>
  <c r="M8628" i="1"/>
  <c r="M1533" i="1"/>
  <c r="M7826" i="1"/>
  <c r="M4488" i="1"/>
  <c r="M3680" i="1"/>
  <c r="M8990" i="1"/>
  <c r="M6175" i="1"/>
  <c r="M7827" i="1"/>
  <c r="M1118" i="1"/>
  <c r="M6615" i="1"/>
  <c r="M1955" i="1"/>
  <c r="M3681" i="1"/>
  <c r="M7026" i="1"/>
  <c r="M8991" i="1"/>
  <c r="M8992" i="1"/>
  <c r="M4489" i="1"/>
  <c r="M1956" i="1"/>
  <c r="M679" i="1"/>
  <c r="M1119" i="1"/>
  <c r="M3682" i="1"/>
  <c r="M9441" i="1"/>
  <c r="M7446" i="1"/>
  <c r="M9840" i="1"/>
  <c r="M3207" i="1"/>
  <c r="M2807" i="1"/>
  <c r="M4067" i="1"/>
  <c r="M5759" i="1"/>
  <c r="M8629" i="1"/>
  <c r="M6176" i="1"/>
  <c r="M1957" i="1"/>
  <c r="M2808" i="1"/>
  <c r="M2401" i="1"/>
  <c r="M1120" i="1"/>
  <c r="M1121" i="1"/>
  <c r="M6177" i="1"/>
  <c r="M6616" i="1"/>
  <c r="M8630" i="1"/>
  <c r="M1534" i="1"/>
  <c r="M4068" i="1"/>
  <c r="M3683" i="1"/>
  <c r="M7027" i="1"/>
  <c r="M2809" i="1"/>
  <c r="M2402" i="1"/>
  <c r="M1122" i="1"/>
  <c r="M680" i="1"/>
  <c r="M1958" i="1"/>
  <c r="M8993" i="1"/>
  <c r="M4898" i="1"/>
  <c r="M8228" i="1"/>
  <c r="M1123" i="1"/>
  <c r="M2403" i="1"/>
  <c r="M9841" i="1"/>
  <c r="M8229" i="1"/>
  <c r="M8994" i="1"/>
  <c r="M8995" i="1"/>
  <c r="M681" i="1"/>
  <c r="M1124" i="1"/>
  <c r="M2810" i="1"/>
  <c r="M4899" i="1"/>
  <c r="M277" i="1"/>
  <c r="M1125" i="1"/>
  <c r="M278" i="1"/>
  <c r="M7028" i="1"/>
  <c r="M2811" i="1"/>
  <c r="M5760" i="1"/>
  <c r="M682" i="1"/>
  <c r="M9842" i="1"/>
  <c r="M6617" i="1"/>
  <c r="M9843" i="1"/>
  <c r="M279" i="1"/>
  <c r="L2404" i="1"/>
  <c r="L280" i="1"/>
  <c r="L2812" i="1"/>
  <c r="L7029" i="1"/>
  <c r="L7030" i="1"/>
  <c r="L8631" i="1"/>
  <c r="L3684" i="1"/>
  <c r="L2" i="1"/>
  <c r="L2813" i="1"/>
  <c r="L1959" i="1"/>
  <c r="L9442" i="1"/>
  <c r="L281" i="1"/>
  <c r="L5334" i="1"/>
  <c r="L8230" i="1"/>
  <c r="L2814" i="1"/>
  <c r="L3" i="1"/>
  <c r="L5761" i="1"/>
  <c r="L1535" i="1"/>
  <c r="L4" i="1"/>
  <c r="L1126" i="1"/>
  <c r="L9443" i="1"/>
  <c r="L683" i="1"/>
  <c r="L282" i="1"/>
  <c r="L1960" i="1"/>
  <c r="L6618" i="1"/>
  <c r="L4069" i="1"/>
  <c r="L1536" i="1"/>
  <c r="L684" i="1"/>
  <c r="L6178" i="1"/>
  <c r="L4490" i="1"/>
  <c r="L1537" i="1"/>
  <c r="L8231" i="1"/>
  <c r="L5762" i="1"/>
  <c r="L1961" i="1"/>
  <c r="L5" i="1"/>
  <c r="L685" i="1"/>
  <c r="L6" i="1"/>
  <c r="L1538" i="1"/>
  <c r="L686" i="1"/>
  <c r="L1962" i="1"/>
  <c r="L3685" i="1"/>
  <c r="L1127" i="1"/>
  <c r="L5763" i="1"/>
  <c r="L7447" i="1"/>
  <c r="L1963" i="1"/>
  <c r="L283" i="1"/>
  <c r="L7828" i="1"/>
  <c r="L7448" i="1"/>
  <c r="L7829" i="1"/>
  <c r="L8996" i="1"/>
  <c r="L8632" i="1"/>
  <c r="L3208" i="1"/>
  <c r="L5764" i="1"/>
  <c r="L1964" i="1"/>
  <c r="L7" i="1"/>
  <c r="L7830" i="1"/>
  <c r="L8" i="1"/>
  <c r="L1128" i="1"/>
  <c r="L9444" i="1"/>
  <c r="L6619" i="1"/>
  <c r="L4070" i="1"/>
  <c r="L9844" i="1"/>
  <c r="L3209" i="1"/>
  <c r="L8997" i="1"/>
  <c r="L1129" i="1"/>
  <c r="L9845" i="1"/>
  <c r="L9846" i="1"/>
  <c r="L5335" i="1"/>
  <c r="L4491" i="1"/>
  <c r="L2405" i="1"/>
  <c r="L7449" i="1"/>
  <c r="L8232" i="1"/>
  <c r="L8633" i="1"/>
  <c r="L4900" i="1"/>
  <c r="L3210" i="1"/>
  <c r="L4901" i="1"/>
  <c r="L5336" i="1"/>
  <c r="L2815" i="1"/>
  <c r="L1130" i="1"/>
  <c r="L9445" i="1"/>
  <c r="L1539" i="1"/>
  <c r="L4492" i="1"/>
  <c r="L5765" i="1"/>
  <c r="L5337" i="1"/>
  <c r="L6179" i="1"/>
  <c r="L1965" i="1"/>
  <c r="L4493" i="1"/>
  <c r="L7031" i="1"/>
  <c r="L9" i="1"/>
  <c r="L6180" i="1"/>
  <c r="L687" i="1"/>
  <c r="L3686" i="1"/>
  <c r="L4071" i="1"/>
  <c r="L1966" i="1"/>
  <c r="L7032" i="1"/>
  <c r="L4072" i="1"/>
  <c r="L2406" i="1"/>
  <c r="L1131" i="1"/>
  <c r="L1540" i="1"/>
  <c r="L4073" i="1"/>
  <c r="L5766" i="1"/>
  <c r="L6620" i="1"/>
  <c r="L7033" i="1"/>
  <c r="L7450" i="1"/>
  <c r="L8634" i="1"/>
  <c r="L688" i="1"/>
  <c r="L1132" i="1"/>
  <c r="L4902" i="1"/>
  <c r="L2816" i="1"/>
  <c r="L10" i="1"/>
  <c r="L6621" i="1"/>
  <c r="L689" i="1"/>
  <c r="L4903" i="1"/>
  <c r="L8635" i="1"/>
  <c r="L11" i="1"/>
  <c r="L1967" i="1"/>
  <c r="L5338" i="1"/>
  <c r="L3687" i="1"/>
  <c r="L9847" i="1"/>
  <c r="L6181" i="1"/>
  <c r="L8636" i="1"/>
  <c r="L8998" i="1"/>
  <c r="L5767" i="1"/>
  <c r="L12" i="1"/>
  <c r="L2407" i="1"/>
  <c r="L4494" i="1"/>
  <c r="L6622" i="1"/>
  <c r="L8233" i="1"/>
  <c r="L6623" i="1"/>
  <c r="L1968" i="1"/>
  <c r="L8999" i="1"/>
  <c r="L7831" i="1"/>
  <c r="L1541" i="1"/>
  <c r="L1133" i="1"/>
  <c r="L4074" i="1"/>
  <c r="L1134" i="1"/>
  <c r="L9446" i="1"/>
  <c r="L5768" i="1"/>
  <c r="L8234" i="1"/>
  <c r="L4075" i="1"/>
  <c r="L13" i="1"/>
  <c r="L7832" i="1"/>
  <c r="L1542" i="1"/>
  <c r="L7034" i="1"/>
  <c r="L1135" i="1"/>
  <c r="L8235" i="1"/>
  <c r="L3688" i="1"/>
  <c r="L9447" i="1"/>
  <c r="L2408" i="1"/>
  <c r="L4495" i="1"/>
  <c r="L4076" i="1"/>
  <c r="L1969" i="1"/>
  <c r="L284" i="1"/>
  <c r="L1136" i="1"/>
  <c r="L9448" i="1"/>
  <c r="L5339" i="1"/>
  <c r="L3211" i="1"/>
  <c r="L7035" i="1"/>
  <c r="L4496" i="1"/>
  <c r="L4497" i="1"/>
  <c r="L285" i="1"/>
  <c r="L4498" i="1"/>
  <c r="L7036" i="1"/>
  <c r="L5769" i="1"/>
  <c r="L14" i="1"/>
  <c r="L4904" i="1"/>
  <c r="L4499" i="1"/>
  <c r="L5770" i="1"/>
  <c r="L1543" i="1"/>
  <c r="L2409" i="1"/>
  <c r="L4077" i="1"/>
  <c r="L9449" i="1"/>
  <c r="L7037" i="1"/>
  <c r="L7451" i="1"/>
  <c r="L2817" i="1"/>
  <c r="L9848" i="1"/>
  <c r="L15" i="1"/>
  <c r="L4078" i="1"/>
  <c r="L9450" i="1"/>
  <c r="L6182" i="1"/>
  <c r="L5340" i="1"/>
  <c r="L6183" i="1"/>
  <c r="L1137" i="1"/>
  <c r="L4079" i="1"/>
  <c r="L2410" i="1"/>
  <c r="L3689" i="1"/>
  <c r="L6184" i="1"/>
  <c r="L4080" i="1"/>
  <c r="L5771" i="1"/>
  <c r="L1544" i="1"/>
  <c r="L6624" i="1"/>
  <c r="L7452" i="1"/>
  <c r="L3212" i="1"/>
  <c r="L9000" i="1"/>
  <c r="L4081" i="1"/>
  <c r="L4905" i="1"/>
  <c r="L7038" i="1"/>
  <c r="L2818" i="1"/>
  <c r="L1545" i="1"/>
  <c r="L4082" i="1"/>
  <c r="L2411" i="1"/>
  <c r="L6185" i="1"/>
  <c r="L4906" i="1"/>
  <c r="L9451" i="1"/>
  <c r="L9001" i="1"/>
  <c r="L2412" i="1"/>
  <c r="L3213" i="1"/>
  <c r="L1138" i="1"/>
  <c r="L690" i="1"/>
  <c r="L16" i="1"/>
  <c r="L4500" i="1"/>
  <c r="L9002" i="1"/>
  <c r="L9452" i="1"/>
  <c r="L9003" i="1"/>
  <c r="L7039" i="1"/>
  <c r="L3214" i="1"/>
  <c r="L5341" i="1"/>
  <c r="L7833" i="1"/>
  <c r="L5772" i="1"/>
  <c r="L7453" i="1"/>
  <c r="L3215" i="1"/>
  <c r="L6186" i="1"/>
  <c r="L8637" i="1"/>
  <c r="L7834" i="1"/>
  <c r="L2819" i="1"/>
  <c r="L5342" i="1"/>
  <c r="L3690" i="1"/>
  <c r="L7454" i="1"/>
  <c r="L17" i="1"/>
  <c r="L8236" i="1"/>
  <c r="L1546" i="1"/>
  <c r="L6187" i="1"/>
  <c r="L8237" i="1"/>
  <c r="L9849" i="1"/>
  <c r="L9004" i="1"/>
  <c r="L4083" i="1"/>
  <c r="L8638" i="1"/>
  <c r="L4907" i="1"/>
  <c r="L4501" i="1"/>
  <c r="L8639" i="1"/>
  <c r="L286" i="1"/>
  <c r="L18" i="1"/>
  <c r="L2820" i="1"/>
  <c r="L19" i="1"/>
  <c r="L6625" i="1"/>
  <c r="L3216" i="1"/>
  <c r="L1139" i="1"/>
  <c r="L1970" i="1"/>
  <c r="L1140" i="1"/>
  <c r="L1141" i="1"/>
  <c r="L5773" i="1"/>
  <c r="L7040" i="1"/>
  <c r="L5774" i="1"/>
  <c r="L7041" i="1"/>
  <c r="L20" i="1"/>
  <c r="L1142" i="1"/>
  <c r="L4908" i="1"/>
  <c r="L4084" i="1"/>
  <c r="L4502" i="1"/>
  <c r="L4909" i="1"/>
  <c r="L4503" i="1"/>
  <c r="L4504" i="1"/>
  <c r="L287" i="1"/>
  <c r="L7455" i="1"/>
  <c r="L9005" i="1"/>
  <c r="L3691" i="1"/>
  <c r="L1143" i="1"/>
  <c r="L1971" i="1"/>
  <c r="L4505" i="1"/>
  <c r="L7042" i="1"/>
  <c r="L7835" i="1"/>
  <c r="L4085" i="1"/>
  <c r="L4506" i="1"/>
  <c r="L1972" i="1"/>
  <c r="L6188" i="1"/>
  <c r="L2821" i="1"/>
  <c r="L4910" i="1"/>
  <c r="L7456" i="1"/>
  <c r="L5775" i="1"/>
  <c r="L5343" i="1"/>
  <c r="L3217" i="1"/>
  <c r="L1144" i="1"/>
  <c r="L8640" i="1"/>
  <c r="L4086" i="1"/>
  <c r="L4087" i="1"/>
  <c r="L691" i="1"/>
  <c r="L6189" i="1"/>
  <c r="L2413" i="1"/>
  <c r="L5344" i="1"/>
  <c r="L288" i="1"/>
  <c r="L7836" i="1"/>
  <c r="L692" i="1"/>
  <c r="L4507" i="1"/>
  <c r="L8238" i="1"/>
  <c r="L2822" i="1"/>
  <c r="L4088" i="1"/>
  <c r="L4089" i="1"/>
  <c r="L2414" i="1"/>
  <c r="L4090" i="1"/>
  <c r="L1547" i="1"/>
  <c r="L4091" i="1"/>
  <c r="L9850" i="1"/>
  <c r="L693" i="1"/>
  <c r="L6626" i="1"/>
  <c r="L8239" i="1"/>
  <c r="L7043" i="1"/>
  <c r="L289" i="1"/>
  <c r="L4911" i="1"/>
  <c r="L3218" i="1"/>
  <c r="L3219" i="1"/>
  <c r="L1973" i="1"/>
  <c r="L9453" i="1"/>
  <c r="L7044" i="1"/>
  <c r="L5345" i="1"/>
  <c r="L2415" i="1"/>
  <c r="L8240" i="1"/>
  <c r="L4508" i="1"/>
  <c r="L1974" i="1"/>
  <c r="L694" i="1"/>
  <c r="L9454" i="1"/>
  <c r="L3220" i="1"/>
  <c r="L9851" i="1"/>
  <c r="L5346" i="1"/>
  <c r="L4912" i="1"/>
  <c r="L8241" i="1"/>
  <c r="L8242" i="1"/>
  <c r="L4509" i="1"/>
  <c r="L1145" i="1"/>
  <c r="L6190" i="1"/>
  <c r="L1975" i="1"/>
  <c r="L2823" i="1"/>
  <c r="L3221" i="1"/>
  <c r="L6191" i="1"/>
  <c r="L1976" i="1"/>
  <c r="L1146" i="1"/>
  <c r="L21" i="1"/>
  <c r="L7045" i="1"/>
  <c r="L8641" i="1"/>
  <c r="L5776" i="1"/>
  <c r="L8642" i="1"/>
  <c r="L8243" i="1"/>
  <c r="L1977" i="1"/>
  <c r="L9852" i="1"/>
  <c r="L3222" i="1"/>
  <c r="L290" i="1"/>
  <c r="L1978" i="1"/>
  <c r="L5347" i="1"/>
  <c r="L1548" i="1"/>
  <c r="L4913" i="1"/>
  <c r="L1979" i="1"/>
  <c r="L1147" i="1"/>
  <c r="L5348" i="1"/>
  <c r="L3692" i="1"/>
  <c r="L7837" i="1"/>
  <c r="L5777" i="1"/>
  <c r="L6192" i="1"/>
  <c r="L7838" i="1"/>
  <c r="L3223" i="1"/>
  <c r="L8643" i="1"/>
  <c r="L6627" i="1"/>
  <c r="L3693" i="1"/>
  <c r="L7839" i="1"/>
  <c r="L9006" i="1"/>
  <c r="L22" i="1"/>
  <c r="L8644" i="1"/>
  <c r="L7457" i="1"/>
  <c r="L6628" i="1"/>
  <c r="L3224" i="1"/>
  <c r="L6629" i="1"/>
  <c r="L4914" i="1"/>
  <c r="L3694" i="1"/>
  <c r="L6630" i="1"/>
  <c r="L9853" i="1"/>
  <c r="L4915" i="1"/>
  <c r="L3225" i="1"/>
  <c r="L3695" i="1"/>
  <c r="L9007" i="1"/>
  <c r="L23" i="1"/>
  <c r="L1980" i="1"/>
  <c r="L291" i="1"/>
  <c r="L4092" i="1"/>
  <c r="L292" i="1"/>
  <c r="L2416" i="1"/>
  <c r="L5349" i="1"/>
  <c r="L8645" i="1"/>
  <c r="L4093" i="1"/>
  <c r="L1981" i="1"/>
  <c r="L4916" i="1"/>
  <c r="L6193" i="1"/>
  <c r="L7840" i="1"/>
  <c r="L3226" i="1"/>
  <c r="L2824" i="1"/>
  <c r="L1982" i="1"/>
  <c r="L1983" i="1"/>
  <c r="L293" i="1"/>
  <c r="L1148" i="1"/>
  <c r="L5350" i="1"/>
  <c r="L6194" i="1"/>
  <c r="L4510" i="1"/>
  <c r="L695" i="1"/>
  <c r="L8646" i="1"/>
  <c r="L1149" i="1"/>
  <c r="L8647" i="1"/>
  <c r="L5351" i="1"/>
  <c r="L3696" i="1"/>
  <c r="L9008" i="1"/>
  <c r="L3697" i="1"/>
  <c r="L294" i="1"/>
  <c r="L4917" i="1"/>
  <c r="L9455" i="1"/>
  <c r="L8244" i="1"/>
  <c r="L696" i="1"/>
  <c r="L8245" i="1"/>
  <c r="L3698" i="1"/>
  <c r="L7841" i="1"/>
  <c r="L9456" i="1"/>
  <c r="L24" i="1"/>
  <c r="L4094" i="1"/>
  <c r="L697" i="1"/>
  <c r="L1549" i="1"/>
  <c r="L7842" i="1"/>
  <c r="L4095" i="1"/>
  <c r="L4511" i="1"/>
  <c r="L3699" i="1"/>
  <c r="L698" i="1"/>
  <c r="L5352" i="1"/>
  <c r="L5778" i="1"/>
  <c r="L2825" i="1"/>
  <c r="L3700" i="1"/>
  <c r="L3227" i="1"/>
  <c r="L6195" i="1"/>
  <c r="L4096" i="1"/>
  <c r="L8648" i="1"/>
  <c r="L6196" i="1"/>
  <c r="L6197" i="1"/>
  <c r="L6631" i="1"/>
  <c r="L4097" i="1"/>
  <c r="L7046" i="1"/>
  <c r="L7458" i="1"/>
  <c r="L4918" i="1"/>
  <c r="L2417" i="1"/>
  <c r="L2418" i="1"/>
  <c r="L6632" i="1"/>
  <c r="L1550" i="1"/>
  <c r="L9009" i="1"/>
  <c r="L6198" i="1"/>
  <c r="L3701" i="1"/>
  <c r="L4512" i="1"/>
  <c r="L8649" i="1"/>
  <c r="L9010" i="1"/>
  <c r="L3228" i="1"/>
  <c r="L7843" i="1"/>
  <c r="L9011" i="1"/>
  <c r="L2826" i="1"/>
  <c r="L6199" i="1"/>
  <c r="L4513" i="1"/>
  <c r="L295" i="1"/>
  <c r="L7047" i="1"/>
  <c r="L9457" i="1"/>
  <c r="L6200" i="1"/>
  <c r="L6633" i="1"/>
  <c r="L6634" i="1"/>
  <c r="L9854" i="1"/>
  <c r="L1984" i="1"/>
  <c r="L9012" i="1"/>
  <c r="L9013" i="1"/>
  <c r="L8650" i="1"/>
  <c r="L2827" i="1"/>
  <c r="L6201" i="1"/>
  <c r="L2828" i="1"/>
  <c r="L2419" i="1"/>
  <c r="L25" i="1"/>
  <c r="L296" i="1"/>
  <c r="L1551" i="1"/>
  <c r="L8246" i="1"/>
  <c r="L297" i="1"/>
  <c r="L2829" i="1"/>
  <c r="L2830" i="1"/>
  <c r="L4514" i="1"/>
  <c r="L8651" i="1"/>
  <c r="L2831" i="1"/>
  <c r="L1552" i="1"/>
  <c r="L6635" i="1"/>
  <c r="L1150" i="1"/>
  <c r="L3702" i="1"/>
  <c r="L1553" i="1"/>
  <c r="L1985" i="1"/>
  <c r="L1986" i="1"/>
  <c r="L2832" i="1"/>
  <c r="L4515" i="1"/>
  <c r="L6202" i="1"/>
  <c r="L2833" i="1"/>
  <c r="L298" i="1"/>
  <c r="L7459" i="1"/>
  <c r="L4098" i="1"/>
  <c r="L3703" i="1"/>
  <c r="L299" i="1"/>
  <c r="L2834" i="1"/>
  <c r="L7844" i="1"/>
  <c r="L9855" i="1"/>
  <c r="L5779" i="1"/>
  <c r="L2835" i="1"/>
  <c r="L1987" i="1"/>
  <c r="L1988" i="1"/>
  <c r="L6636" i="1"/>
  <c r="L4099" i="1"/>
  <c r="L4516" i="1"/>
  <c r="L5780" i="1"/>
  <c r="L1989" i="1"/>
  <c r="L4100" i="1"/>
  <c r="L5781" i="1"/>
  <c r="L4919" i="1"/>
  <c r="L3229" i="1"/>
  <c r="L9014" i="1"/>
  <c r="L300" i="1"/>
  <c r="L7845" i="1"/>
  <c r="L4517" i="1"/>
  <c r="L4518" i="1"/>
  <c r="L1554" i="1"/>
  <c r="L2420" i="1"/>
  <c r="L2421" i="1"/>
  <c r="L7846" i="1"/>
  <c r="L1990" i="1"/>
  <c r="L3230" i="1"/>
  <c r="L9458" i="1"/>
  <c r="L5782" i="1"/>
  <c r="L2836" i="1"/>
  <c r="L7048" i="1"/>
  <c r="L5353" i="1"/>
  <c r="L699" i="1"/>
  <c r="L4519" i="1"/>
  <c r="L9856" i="1"/>
  <c r="L5354" i="1"/>
  <c r="L4520" i="1"/>
  <c r="L301" i="1"/>
  <c r="L8652" i="1"/>
  <c r="L9015" i="1"/>
  <c r="L6203" i="1"/>
  <c r="L9016" i="1"/>
  <c r="L6637" i="1"/>
  <c r="L9017" i="1"/>
  <c r="L1151" i="1"/>
  <c r="L6638" i="1"/>
  <c r="L4101" i="1"/>
  <c r="L5783" i="1"/>
  <c r="L5355" i="1"/>
  <c r="L302" i="1"/>
  <c r="L1991" i="1"/>
  <c r="L7049" i="1"/>
  <c r="L5784" i="1"/>
  <c r="L4102" i="1"/>
  <c r="L7050" i="1"/>
  <c r="L6639" i="1"/>
  <c r="L7847" i="1"/>
  <c r="L8653" i="1"/>
  <c r="L700" i="1"/>
  <c r="L303" i="1"/>
  <c r="L8247" i="1"/>
  <c r="L5356" i="1"/>
  <c r="L26" i="1"/>
  <c r="L6204" i="1"/>
  <c r="L4103" i="1"/>
  <c r="L3704" i="1"/>
  <c r="L3705" i="1"/>
  <c r="L1152" i="1"/>
  <c r="L7460" i="1"/>
  <c r="L3231" i="1"/>
  <c r="L7461" i="1"/>
  <c r="L5357" i="1"/>
  <c r="L4104" i="1"/>
  <c r="L7462" i="1"/>
  <c r="L1555" i="1"/>
  <c r="L1556" i="1"/>
  <c r="L3232" i="1"/>
  <c r="L5785" i="1"/>
  <c r="L9018" i="1"/>
  <c r="L1557" i="1"/>
  <c r="L27" i="1"/>
  <c r="L4920" i="1"/>
  <c r="L4921" i="1"/>
  <c r="L8654" i="1"/>
  <c r="L2837" i="1"/>
  <c r="L9857" i="1"/>
  <c r="L8248" i="1"/>
  <c r="L6205" i="1"/>
  <c r="L1558" i="1"/>
  <c r="L1559" i="1"/>
  <c r="L5786" i="1"/>
  <c r="L4521" i="1"/>
  <c r="L28" i="1"/>
  <c r="L2838" i="1"/>
  <c r="L5787" i="1"/>
  <c r="L4522" i="1"/>
  <c r="L2839" i="1"/>
  <c r="L8249" i="1"/>
  <c r="L5788" i="1"/>
  <c r="L5789" i="1"/>
  <c r="L7463" i="1"/>
  <c r="L4105" i="1"/>
  <c r="L4922" i="1"/>
  <c r="L9019" i="1"/>
  <c r="L6640" i="1"/>
  <c r="L701" i="1"/>
  <c r="L9020" i="1"/>
  <c r="L6641" i="1"/>
  <c r="L8250" i="1"/>
  <c r="L8251" i="1"/>
  <c r="L1560" i="1"/>
  <c r="L29" i="1"/>
  <c r="L4523" i="1"/>
  <c r="L2840" i="1"/>
  <c r="L1561" i="1"/>
  <c r="L4923" i="1"/>
  <c r="L6642" i="1"/>
  <c r="L6643" i="1"/>
  <c r="L7051" i="1"/>
  <c r="L4106" i="1"/>
  <c r="L7052" i="1"/>
  <c r="L304" i="1"/>
  <c r="L6644" i="1"/>
  <c r="L3706" i="1"/>
  <c r="L4524" i="1"/>
  <c r="L3707" i="1"/>
  <c r="L8252" i="1"/>
  <c r="L6206" i="1"/>
  <c r="L305" i="1"/>
  <c r="L5358" i="1"/>
  <c r="L7464" i="1"/>
  <c r="L2422" i="1"/>
  <c r="L7053" i="1"/>
  <c r="L6207" i="1"/>
  <c r="L4107" i="1"/>
  <c r="L7054" i="1"/>
  <c r="L2841" i="1"/>
  <c r="L30" i="1"/>
  <c r="L4924" i="1"/>
  <c r="L9459" i="1"/>
  <c r="L9460" i="1"/>
  <c r="L8253" i="1"/>
  <c r="L4925" i="1"/>
  <c r="L5359" i="1"/>
  <c r="L2842" i="1"/>
  <c r="L3708" i="1"/>
  <c r="L2843" i="1"/>
  <c r="L4926" i="1"/>
  <c r="L9461" i="1"/>
  <c r="L306" i="1"/>
  <c r="L1562" i="1"/>
  <c r="L6645" i="1"/>
  <c r="L7055" i="1"/>
  <c r="L7848" i="1"/>
  <c r="L3709" i="1"/>
  <c r="L7849" i="1"/>
  <c r="L6208" i="1"/>
  <c r="L6209" i="1"/>
  <c r="L4108" i="1"/>
  <c r="L2844" i="1"/>
  <c r="L5790" i="1"/>
  <c r="L6210" i="1"/>
  <c r="L31" i="1"/>
  <c r="L8655" i="1"/>
  <c r="L9021" i="1"/>
  <c r="L32" i="1"/>
  <c r="L1153" i="1"/>
  <c r="L4525" i="1"/>
  <c r="L8254" i="1"/>
  <c r="L2845" i="1"/>
  <c r="L4526" i="1"/>
  <c r="L4527" i="1"/>
  <c r="L7465" i="1"/>
  <c r="L702" i="1"/>
  <c r="L6646" i="1"/>
  <c r="L4528" i="1"/>
  <c r="L7466" i="1"/>
  <c r="L1154" i="1"/>
  <c r="L3233" i="1"/>
  <c r="L2423" i="1"/>
  <c r="L5791" i="1"/>
  <c r="L9022" i="1"/>
  <c r="L9462" i="1"/>
  <c r="L1155" i="1"/>
  <c r="L7056" i="1"/>
  <c r="L1156" i="1"/>
  <c r="L1992" i="1"/>
  <c r="L9023" i="1"/>
  <c r="L2424" i="1"/>
  <c r="L1563" i="1"/>
  <c r="L8656" i="1"/>
  <c r="L8255" i="1"/>
  <c r="L6647" i="1"/>
  <c r="L4109" i="1"/>
  <c r="L1993" i="1"/>
  <c r="L2846" i="1"/>
  <c r="L5792" i="1"/>
  <c r="L9024" i="1"/>
  <c r="L4927" i="1"/>
  <c r="L307" i="1"/>
  <c r="L9463" i="1"/>
  <c r="L4529" i="1"/>
  <c r="L1564" i="1"/>
  <c r="L4928" i="1"/>
  <c r="L1157" i="1"/>
  <c r="L4929" i="1"/>
  <c r="L2847" i="1"/>
  <c r="L2848" i="1"/>
  <c r="L33" i="1"/>
  <c r="L9464" i="1"/>
  <c r="L6648" i="1"/>
  <c r="L4110" i="1"/>
  <c r="L1994" i="1"/>
  <c r="L1158" i="1"/>
  <c r="L2849" i="1"/>
  <c r="L7057" i="1"/>
  <c r="L8256" i="1"/>
  <c r="L1159" i="1"/>
  <c r="L1565" i="1"/>
  <c r="L34" i="1"/>
  <c r="L4930" i="1"/>
  <c r="L7058" i="1"/>
  <c r="L4111" i="1"/>
  <c r="L6649" i="1"/>
  <c r="L4931" i="1"/>
  <c r="L6211" i="1"/>
  <c r="L308" i="1"/>
  <c r="L3710" i="1"/>
  <c r="L1160" i="1"/>
  <c r="L4932" i="1"/>
  <c r="L3711" i="1"/>
  <c r="L6212" i="1"/>
  <c r="L1995" i="1"/>
  <c r="L9465" i="1"/>
  <c r="L9466" i="1"/>
  <c r="L7850" i="1"/>
  <c r="L9467" i="1"/>
  <c r="L5360" i="1"/>
  <c r="L7467" i="1"/>
  <c r="L7851" i="1"/>
  <c r="L2850" i="1"/>
  <c r="L1996" i="1"/>
  <c r="L1161" i="1"/>
  <c r="L5361" i="1"/>
  <c r="L5793" i="1"/>
  <c r="L4933" i="1"/>
  <c r="L5794" i="1"/>
  <c r="L703" i="1"/>
  <c r="L3234" i="1"/>
  <c r="L1566" i="1"/>
  <c r="L1997" i="1"/>
  <c r="L704" i="1"/>
  <c r="L3712" i="1"/>
  <c r="L3235" i="1"/>
  <c r="L5362" i="1"/>
  <c r="L9858" i="1"/>
  <c r="L8257" i="1"/>
  <c r="L3236" i="1"/>
  <c r="L1998" i="1"/>
  <c r="L9468" i="1"/>
  <c r="L7852" i="1"/>
  <c r="L5795" i="1"/>
  <c r="L6650" i="1"/>
  <c r="L3237" i="1"/>
  <c r="L4530" i="1"/>
  <c r="L9469" i="1"/>
  <c r="L309" i="1"/>
  <c r="L3238" i="1"/>
  <c r="L7059" i="1"/>
  <c r="L5796" i="1"/>
  <c r="L310" i="1"/>
  <c r="L1567" i="1"/>
  <c r="L311" i="1"/>
  <c r="L4934" i="1"/>
  <c r="L7060" i="1"/>
  <c r="L312" i="1"/>
  <c r="L5797" i="1"/>
  <c r="L2851" i="1"/>
  <c r="L4531" i="1"/>
  <c r="L7061" i="1"/>
  <c r="L9859" i="1"/>
  <c r="L3239" i="1"/>
  <c r="L4935" i="1"/>
  <c r="L313" i="1"/>
  <c r="L4112" i="1"/>
  <c r="L8258" i="1"/>
  <c r="L4532" i="1"/>
  <c r="L314" i="1"/>
  <c r="L8657" i="1"/>
  <c r="L3713" i="1"/>
  <c r="L7468" i="1"/>
  <c r="L705" i="1"/>
  <c r="L4936" i="1"/>
  <c r="L7469" i="1"/>
  <c r="L5363" i="1"/>
  <c r="L7853" i="1"/>
  <c r="L6651" i="1"/>
  <c r="L5798" i="1"/>
  <c r="L1999" i="1"/>
  <c r="L4113" i="1"/>
  <c r="L7062" i="1"/>
  <c r="L9860" i="1"/>
  <c r="L4937" i="1"/>
  <c r="L7063" i="1"/>
  <c r="L8259" i="1"/>
  <c r="L3714" i="1"/>
  <c r="L6652" i="1"/>
  <c r="L4114" i="1"/>
  <c r="L7064" i="1"/>
  <c r="L2852" i="1"/>
  <c r="L3240" i="1"/>
  <c r="L3241" i="1"/>
  <c r="L1568" i="1"/>
  <c r="L2000" i="1"/>
  <c r="L2853" i="1"/>
  <c r="L5799" i="1"/>
  <c r="L5800" i="1"/>
  <c r="L4938" i="1"/>
  <c r="L7470" i="1"/>
  <c r="L2425" i="1"/>
  <c r="L9025" i="1"/>
  <c r="L1569" i="1"/>
  <c r="L4533" i="1"/>
  <c r="L5801" i="1"/>
  <c r="L1570" i="1"/>
  <c r="L5802" i="1"/>
  <c r="L4534" i="1"/>
  <c r="L4939" i="1"/>
  <c r="L315" i="1"/>
  <c r="L2001" i="1"/>
  <c r="L6213" i="1"/>
  <c r="L7854" i="1"/>
  <c r="L706" i="1"/>
  <c r="L7855" i="1"/>
  <c r="L2854" i="1"/>
  <c r="L8658" i="1"/>
  <c r="L2002" i="1"/>
  <c r="L2426" i="1"/>
  <c r="L4940" i="1"/>
  <c r="L5364" i="1"/>
  <c r="L2003" i="1"/>
  <c r="L7856" i="1"/>
  <c r="L4535" i="1"/>
  <c r="L9026" i="1"/>
  <c r="L6214" i="1"/>
  <c r="L4115" i="1"/>
  <c r="L8260" i="1"/>
  <c r="L6653" i="1"/>
  <c r="L1162" i="1"/>
  <c r="L4116" i="1"/>
  <c r="L707" i="1"/>
  <c r="L8261" i="1"/>
  <c r="L6215" i="1"/>
  <c r="L9470" i="1"/>
  <c r="L7471" i="1"/>
  <c r="L9471" i="1"/>
  <c r="L5365" i="1"/>
  <c r="L3715" i="1"/>
  <c r="L8659" i="1"/>
  <c r="L9472" i="1"/>
  <c r="L5803" i="1"/>
  <c r="L4941" i="1"/>
  <c r="L5804" i="1"/>
  <c r="L316" i="1"/>
  <c r="L4117" i="1"/>
  <c r="L3242" i="1"/>
  <c r="L2427" i="1"/>
  <c r="L1571" i="1"/>
  <c r="L9861" i="1"/>
  <c r="L4536" i="1"/>
  <c r="L7857" i="1"/>
  <c r="L6654" i="1"/>
  <c r="L7065" i="1"/>
  <c r="L7066" i="1"/>
  <c r="L6655" i="1"/>
  <c r="L8660" i="1"/>
  <c r="L1163" i="1"/>
  <c r="L708" i="1"/>
  <c r="L2855" i="1"/>
  <c r="L2004" i="1"/>
  <c r="L3716" i="1"/>
  <c r="L7067" i="1"/>
  <c r="L1572" i="1"/>
  <c r="L5366" i="1"/>
  <c r="L7068" i="1"/>
  <c r="L4118" i="1"/>
  <c r="L7472" i="1"/>
  <c r="L9027" i="1"/>
  <c r="L6656" i="1"/>
  <c r="L9028" i="1"/>
  <c r="L4942" i="1"/>
  <c r="L3243" i="1"/>
  <c r="L6657" i="1"/>
  <c r="L1164" i="1"/>
  <c r="L6216" i="1"/>
  <c r="L3244" i="1"/>
  <c r="L2856" i="1"/>
  <c r="L5367" i="1"/>
  <c r="L2005" i="1"/>
  <c r="L6217" i="1"/>
  <c r="L7858" i="1"/>
  <c r="L3717" i="1"/>
  <c r="L1573" i="1"/>
  <c r="L9029" i="1"/>
  <c r="L4943" i="1"/>
  <c r="L4119" i="1"/>
  <c r="L5805" i="1"/>
  <c r="L709" i="1"/>
  <c r="L5368" i="1"/>
  <c r="L3245" i="1"/>
  <c r="L2006" i="1"/>
  <c r="L4944" i="1"/>
  <c r="L3246" i="1"/>
  <c r="L2007" i="1"/>
  <c r="L6218" i="1"/>
  <c r="L4120" i="1"/>
  <c r="L9862" i="1"/>
  <c r="L4121" i="1"/>
  <c r="L2857" i="1"/>
  <c r="L9473" i="1"/>
  <c r="L9030" i="1"/>
  <c r="L2008" i="1"/>
  <c r="L6658" i="1"/>
  <c r="L5369" i="1"/>
  <c r="L6219" i="1"/>
  <c r="L5370" i="1"/>
  <c r="L4122" i="1"/>
  <c r="L2858" i="1"/>
  <c r="L4537" i="1"/>
  <c r="L3247" i="1"/>
  <c r="L8661" i="1"/>
  <c r="L4123" i="1"/>
  <c r="L5371" i="1"/>
  <c r="L4945" i="1"/>
  <c r="L2428" i="1"/>
  <c r="L6659" i="1"/>
  <c r="L2009" i="1"/>
  <c r="L4538" i="1"/>
  <c r="L1165" i="1"/>
  <c r="L2859" i="1"/>
  <c r="L3718" i="1"/>
  <c r="L5806" i="1"/>
  <c r="L9474" i="1"/>
  <c r="L3248" i="1"/>
  <c r="L2010" i="1"/>
  <c r="L2860" i="1"/>
  <c r="L4946" i="1"/>
  <c r="L9475" i="1"/>
  <c r="L1574" i="1"/>
  <c r="L7473" i="1"/>
  <c r="L2011" i="1"/>
  <c r="L3249" i="1"/>
  <c r="L1166" i="1"/>
  <c r="L1167" i="1"/>
  <c r="L7069" i="1"/>
  <c r="L3719" i="1"/>
  <c r="L7070" i="1"/>
  <c r="L7071" i="1"/>
  <c r="L6220" i="1"/>
  <c r="L4124" i="1"/>
  <c r="L1168" i="1"/>
  <c r="L3250" i="1"/>
  <c r="L2861" i="1"/>
  <c r="L6660" i="1"/>
  <c r="L317" i="1"/>
  <c r="L8262" i="1"/>
  <c r="L2429" i="1"/>
  <c r="L4125" i="1"/>
  <c r="L2430" i="1"/>
  <c r="L6221" i="1"/>
  <c r="L7859" i="1"/>
  <c r="L8662" i="1"/>
  <c r="L8263" i="1"/>
  <c r="L4947" i="1"/>
  <c r="L1169" i="1"/>
  <c r="L710" i="1"/>
  <c r="L6661" i="1"/>
  <c r="L318" i="1"/>
  <c r="L3720" i="1"/>
  <c r="L319" i="1"/>
  <c r="L8264" i="1"/>
  <c r="L2862" i="1"/>
  <c r="L2431" i="1"/>
  <c r="L2863" i="1"/>
  <c r="L3251" i="1"/>
  <c r="L3721" i="1"/>
  <c r="L5807" i="1"/>
  <c r="L1575" i="1"/>
  <c r="L6662" i="1"/>
  <c r="L8663" i="1"/>
  <c r="L2432" i="1"/>
  <c r="L2012" i="1"/>
  <c r="L9031" i="1"/>
  <c r="L9863" i="1"/>
  <c r="L9476" i="1"/>
  <c r="L9032" i="1"/>
  <c r="L2864" i="1"/>
  <c r="L4126" i="1"/>
  <c r="L2865" i="1"/>
  <c r="L6663" i="1"/>
  <c r="L6664" i="1"/>
  <c r="L3252" i="1"/>
  <c r="L6222" i="1"/>
  <c r="L9477" i="1"/>
  <c r="L35" i="1"/>
  <c r="L36" i="1"/>
  <c r="L7072" i="1"/>
  <c r="L8664" i="1"/>
  <c r="L4127" i="1"/>
  <c r="L9478" i="1"/>
  <c r="L9033" i="1"/>
  <c r="L9479" i="1"/>
  <c r="L9034" i="1"/>
  <c r="L1170" i="1"/>
  <c r="L2013" i="1"/>
  <c r="L3253" i="1"/>
  <c r="L4539" i="1"/>
  <c r="L1171" i="1"/>
  <c r="L37" i="1"/>
  <c r="L320" i="1"/>
  <c r="L3254" i="1"/>
  <c r="L5372" i="1"/>
  <c r="L2014" i="1"/>
  <c r="L6665" i="1"/>
  <c r="L711" i="1"/>
  <c r="L5373" i="1"/>
  <c r="L7860" i="1"/>
  <c r="L2433" i="1"/>
  <c r="L2866" i="1"/>
  <c r="L321" i="1"/>
  <c r="L712" i="1"/>
  <c r="L7474" i="1"/>
  <c r="L6223" i="1"/>
  <c r="L7861" i="1"/>
  <c r="L9864" i="1"/>
  <c r="L3722" i="1"/>
  <c r="L8665" i="1"/>
  <c r="L9035" i="1"/>
  <c r="L2434" i="1"/>
  <c r="L5808" i="1"/>
  <c r="L1576" i="1"/>
  <c r="L322" i="1"/>
  <c r="L4948" i="1"/>
  <c r="L7073" i="1"/>
  <c r="L2435" i="1"/>
  <c r="L7074" i="1"/>
  <c r="L1577" i="1"/>
  <c r="L4949" i="1"/>
  <c r="L323" i="1"/>
  <c r="L2015" i="1"/>
  <c r="L3723" i="1"/>
  <c r="L6666" i="1"/>
  <c r="L8666" i="1"/>
  <c r="L4128" i="1"/>
  <c r="L9036" i="1"/>
  <c r="L1172" i="1"/>
  <c r="L3724" i="1"/>
  <c r="L5809" i="1"/>
  <c r="L5374" i="1"/>
  <c r="L1578" i="1"/>
  <c r="L8265" i="1"/>
  <c r="L4540" i="1"/>
  <c r="L7475" i="1"/>
  <c r="L6224" i="1"/>
  <c r="L4129" i="1"/>
  <c r="L4950" i="1"/>
  <c r="L8667" i="1"/>
  <c r="L8266" i="1"/>
  <c r="L4951" i="1"/>
  <c r="L5810" i="1"/>
  <c r="L2016" i="1"/>
  <c r="L6225" i="1"/>
  <c r="L5375" i="1"/>
  <c r="L2017" i="1"/>
  <c r="L6667" i="1"/>
  <c r="L7476" i="1"/>
  <c r="L8668" i="1"/>
  <c r="L7477" i="1"/>
  <c r="L713" i="1"/>
  <c r="L4541" i="1"/>
  <c r="L8267" i="1"/>
  <c r="L5376" i="1"/>
  <c r="L4130" i="1"/>
  <c r="L714" i="1"/>
  <c r="L3725" i="1"/>
  <c r="L715" i="1"/>
  <c r="L6668" i="1"/>
  <c r="L4952" i="1"/>
  <c r="L9480" i="1"/>
  <c r="L1173" i="1"/>
  <c r="L2018" i="1"/>
  <c r="L4953" i="1"/>
  <c r="L2436" i="1"/>
  <c r="L6226" i="1"/>
  <c r="L6669" i="1"/>
  <c r="L6227" i="1"/>
  <c r="L2019" i="1"/>
  <c r="L6228" i="1"/>
  <c r="L2020" i="1"/>
  <c r="L4131" i="1"/>
  <c r="L7862" i="1"/>
  <c r="L5377" i="1"/>
  <c r="L7478" i="1"/>
  <c r="L9037" i="1"/>
  <c r="L3255" i="1"/>
  <c r="L324" i="1"/>
  <c r="L5378" i="1"/>
  <c r="L8669" i="1"/>
  <c r="L4132" i="1"/>
  <c r="L6229" i="1"/>
  <c r="L7863" i="1"/>
  <c r="L3256" i="1"/>
  <c r="L4954" i="1"/>
  <c r="L325" i="1"/>
  <c r="L9481" i="1"/>
  <c r="L716" i="1"/>
  <c r="L6230" i="1"/>
  <c r="L2867" i="1"/>
  <c r="L5811" i="1"/>
  <c r="L8268" i="1"/>
  <c r="L4542" i="1"/>
  <c r="L3257" i="1"/>
  <c r="L9038" i="1"/>
  <c r="L6670" i="1"/>
  <c r="L6671" i="1"/>
  <c r="L717" i="1"/>
  <c r="L2021" i="1"/>
  <c r="L1579" i="1"/>
  <c r="L3258" i="1"/>
  <c r="L3259" i="1"/>
  <c r="L1174" i="1"/>
  <c r="L7075" i="1"/>
  <c r="L5812" i="1"/>
  <c r="L6672" i="1"/>
  <c r="L7076" i="1"/>
  <c r="L2868" i="1"/>
  <c r="L8269" i="1"/>
  <c r="L7077" i="1"/>
  <c r="L6673" i="1"/>
  <c r="L9039" i="1"/>
  <c r="L1175" i="1"/>
  <c r="L1176" i="1"/>
  <c r="L4133" i="1"/>
  <c r="L5813" i="1"/>
  <c r="L7864" i="1"/>
  <c r="L8270" i="1"/>
  <c r="L6231" i="1"/>
  <c r="L7479" i="1"/>
  <c r="L9865" i="1"/>
  <c r="L2869" i="1"/>
  <c r="L5814" i="1"/>
  <c r="L4134" i="1"/>
  <c r="L4955" i="1"/>
  <c r="L6232" i="1"/>
  <c r="L3260" i="1"/>
  <c r="L9482" i="1"/>
  <c r="L1580" i="1"/>
  <c r="L718" i="1"/>
  <c r="L2437" i="1"/>
  <c r="L9483" i="1"/>
  <c r="L4956" i="1"/>
  <c r="L4543" i="1"/>
  <c r="L4135" i="1"/>
  <c r="L2870" i="1"/>
  <c r="L4136" i="1"/>
  <c r="L3726" i="1"/>
  <c r="L9040" i="1"/>
  <c r="L4957" i="1"/>
  <c r="L8670" i="1"/>
  <c r="L8271" i="1"/>
  <c r="L7865" i="1"/>
  <c r="L9484" i="1"/>
  <c r="L8272" i="1"/>
  <c r="L7866" i="1"/>
  <c r="L4544" i="1"/>
  <c r="L4958" i="1"/>
  <c r="L4545" i="1"/>
  <c r="L2022" i="1"/>
  <c r="L3727" i="1"/>
  <c r="L7867" i="1"/>
  <c r="L5379" i="1"/>
  <c r="L2871" i="1"/>
  <c r="L38" i="1"/>
  <c r="L4959" i="1"/>
  <c r="L719" i="1"/>
  <c r="L4137" i="1"/>
  <c r="L9041" i="1"/>
  <c r="L5380" i="1"/>
  <c r="L9485" i="1"/>
  <c r="L5815" i="1"/>
  <c r="L720" i="1"/>
  <c r="L2438" i="1"/>
  <c r="L5816" i="1"/>
  <c r="L5817" i="1"/>
  <c r="L326" i="1"/>
  <c r="L2023" i="1"/>
  <c r="L5818" i="1"/>
  <c r="L2872" i="1"/>
  <c r="L2024" i="1"/>
  <c r="L5381" i="1"/>
  <c r="L9486" i="1"/>
  <c r="L6233" i="1"/>
  <c r="L3261" i="1"/>
  <c r="L3262" i="1"/>
  <c r="L7078" i="1"/>
  <c r="L1177" i="1"/>
  <c r="L7868" i="1"/>
  <c r="L7079" i="1"/>
  <c r="L1581" i="1"/>
  <c r="L721" i="1"/>
  <c r="L3263" i="1"/>
  <c r="L7080" i="1"/>
  <c r="L2025" i="1"/>
  <c r="L5382" i="1"/>
  <c r="L1178" i="1"/>
  <c r="L1179" i="1"/>
  <c r="L722" i="1"/>
  <c r="L6234" i="1"/>
  <c r="L4960" i="1"/>
  <c r="L7480" i="1"/>
  <c r="L9487" i="1"/>
  <c r="L8671" i="1"/>
  <c r="L4546" i="1"/>
  <c r="L4547" i="1"/>
  <c r="L9042" i="1"/>
  <c r="L9043" i="1"/>
  <c r="L7481" i="1"/>
  <c r="L2026" i="1"/>
  <c r="L5383" i="1"/>
  <c r="L4961" i="1"/>
  <c r="L3728" i="1"/>
  <c r="L4962" i="1"/>
  <c r="L8672" i="1"/>
  <c r="L7482" i="1"/>
  <c r="L2439" i="1"/>
  <c r="L327" i="1"/>
  <c r="L3729" i="1"/>
  <c r="L2440" i="1"/>
  <c r="L5819" i="1"/>
  <c r="L39" i="1"/>
  <c r="L6235" i="1"/>
  <c r="L2027" i="1"/>
  <c r="L6236" i="1"/>
  <c r="L4963" i="1"/>
  <c r="L8673" i="1"/>
  <c r="L5384" i="1"/>
  <c r="L40" i="1"/>
  <c r="L1180" i="1"/>
  <c r="L723" i="1"/>
  <c r="L7869" i="1"/>
  <c r="L1582" i="1"/>
  <c r="L8273" i="1"/>
  <c r="L1181" i="1"/>
  <c r="L328" i="1"/>
  <c r="L2028" i="1"/>
  <c r="L9866" i="1"/>
  <c r="L5385" i="1"/>
  <c r="L6237" i="1"/>
  <c r="L724" i="1"/>
  <c r="L2873" i="1"/>
  <c r="L1583" i="1"/>
  <c r="L2874" i="1"/>
  <c r="L1182" i="1"/>
  <c r="L6238" i="1"/>
  <c r="L5386" i="1"/>
  <c r="L3730" i="1"/>
  <c r="L7870" i="1"/>
  <c r="L9044" i="1"/>
  <c r="L4138" i="1"/>
  <c r="L1183" i="1"/>
  <c r="L7483" i="1"/>
  <c r="L7081" i="1"/>
  <c r="L2029" i="1"/>
  <c r="L9045" i="1"/>
  <c r="L1584" i="1"/>
  <c r="L7082" i="1"/>
  <c r="L6674" i="1"/>
  <c r="L4139" i="1"/>
  <c r="L3264" i="1"/>
  <c r="L7871" i="1"/>
  <c r="L9488" i="1"/>
  <c r="L4140" i="1"/>
  <c r="L5820" i="1"/>
  <c r="L2030" i="1"/>
  <c r="L5387" i="1"/>
  <c r="L2875" i="1"/>
  <c r="L3265" i="1"/>
  <c r="L6239" i="1"/>
  <c r="L5821" i="1"/>
  <c r="L5388" i="1"/>
  <c r="L9489" i="1"/>
  <c r="L2031" i="1"/>
  <c r="L5389" i="1"/>
  <c r="L3731" i="1"/>
  <c r="L9046" i="1"/>
  <c r="L2876" i="1"/>
  <c r="L8674" i="1"/>
  <c r="L6240" i="1"/>
  <c r="L2032" i="1"/>
  <c r="L7083" i="1"/>
  <c r="L2877" i="1"/>
  <c r="L41" i="1"/>
  <c r="L5390" i="1"/>
  <c r="L9047" i="1"/>
  <c r="L725" i="1"/>
  <c r="L9490" i="1"/>
  <c r="L4141" i="1"/>
  <c r="L7872" i="1"/>
  <c r="L7484" i="1"/>
  <c r="L4548" i="1"/>
  <c r="L6241" i="1"/>
  <c r="L7873" i="1"/>
  <c r="L7874" i="1"/>
  <c r="L9491" i="1"/>
  <c r="L2033" i="1"/>
  <c r="L9867" i="1"/>
  <c r="L329" i="1"/>
  <c r="L1184" i="1"/>
  <c r="L6242" i="1"/>
  <c r="L6243" i="1"/>
  <c r="L4142" i="1"/>
  <c r="L8274" i="1"/>
  <c r="L1185" i="1"/>
  <c r="L6675" i="1"/>
  <c r="L2034" i="1"/>
  <c r="L9492" i="1"/>
  <c r="L4143" i="1"/>
  <c r="L9048" i="1"/>
  <c r="L6244" i="1"/>
  <c r="L330" i="1"/>
  <c r="L2878" i="1"/>
  <c r="L3266" i="1"/>
  <c r="L4549" i="1"/>
  <c r="L4144" i="1"/>
  <c r="L7084" i="1"/>
  <c r="L1186" i="1"/>
  <c r="L1585" i="1"/>
  <c r="L6676" i="1"/>
  <c r="L4964" i="1"/>
  <c r="L9493" i="1"/>
  <c r="L8275" i="1"/>
  <c r="L6245" i="1"/>
  <c r="L331" i="1"/>
  <c r="L5391" i="1"/>
  <c r="L1586" i="1"/>
  <c r="L8675" i="1"/>
  <c r="L7485" i="1"/>
  <c r="L726" i="1"/>
  <c r="L7085" i="1"/>
  <c r="L1587" i="1"/>
  <c r="L5392" i="1"/>
  <c r="L6246" i="1"/>
  <c r="L9494" i="1"/>
  <c r="L3267" i="1"/>
  <c r="L332" i="1"/>
  <c r="L7486" i="1"/>
  <c r="L4965" i="1"/>
  <c r="L3268" i="1"/>
  <c r="L6247" i="1"/>
  <c r="L4145" i="1"/>
  <c r="L1588" i="1"/>
  <c r="L1589" i="1"/>
  <c r="L9495" i="1"/>
  <c r="L42" i="1"/>
  <c r="L727" i="1"/>
  <c r="L1187" i="1"/>
  <c r="L4146" i="1"/>
  <c r="L7086" i="1"/>
  <c r="L728" i="1"/>
  <c r="L43" i="1"/>
  <c r="L8276" i="1"/>
  <c r="L4966" i="1"/>
  <c r="L6248" i="1"/>
  <c r="L6677" i="1"/>
  <c r="L9049" i="1"/>
  <c r="L7875" i="1"/>
  <c r="L4967" i="1"/>
  <c r="L729" i="1"/>
  <c r="L5393" i="1"/>
  <c r="L5394" i="1"/>
  <c r="L8676" i="1"/>
  <c r="L1590" i="1"/>
  <c r="L7087" i="1"/>
  <c r="L8677" i="1"/>
  <c r="L6249" i="1"/>
  <c r="L9050" i="1"/>
  <c r="L6678" i="1"/>
  <c r="L730" i="1"/>
  <c r="L1591" i="1"/>
  <c r="L7876" i="1"/>
  <c r="L3269" i="1"/>
  <c r="L9496" i="1"/>
  <c r="L3270" i="1"/>
  <c r="L4147" i="1"/>
  <c r="L4968" i="1"/>
  <c r="L2035" i="1"/>
  <c r="L2036" i="1"/>
  <c r="L1592" i="1"/>
  <c r="L8277" i="1"/>
  <c r="L9497" i="1"/>
  <c r="L5822" i="1"/>
  <c r="L6679" i="1"/>
  <c r="L7088" i="1"/>
  <c r="L7877" i="1"/>
  <c r="L6680" i="1"/>
  <c r="L3732" i="1"/>
  <c r="L1593" i="1"/>
  <c r="L8678" i="1"/>
  <c r="L6681" i="1"/>
  <c r="L44" i="1"/>
  <c r="L4969" i="1"/>
  <c r="L333" i="1"/>
  <c r="L7487" i="1"/>
  <c r="L4148" i="1"/>
  <c r="L4149" i="1"/>
  <c r="L3733" i="1"/>
  <c r="L4970" i="1"/>
  <c r="L9868" i="1"/>
  <c r="L2879" i="1"/>
  <c r="L8679" i="1"/>
  <c r="L1594" i="1"/>
  <c r="L7878" i="1"/>
  <c r="L45" i="1"/>
  <c r="L6250" i="1"/>
  <c r="L46" i="1"/>
  <c r="L5823" i="1"/>
  <c r="L3271" i="1"/>
  <c r="L8680" i="1"/>
  <c r="L2441" i="1"/>
  <c r="L2880" i="1"/>
  <c r="L6682" i="1"/>
  <c r="L3272" i="1"/>
  <c r="L2442" i="1"/>
  <c r="L8278" i="1"/>
  <c r="L2037" i="1"/>
  <c r="L4150" i="1"/>
  <c r="L2038" i="1"/>
  <c r="L731" i="1"/>
  <c r="L2039" i="1"/>
  <c r="L1188" i="1"/>
  <c r="L9498" i="1"/>
  <c r="L6683" i="1"/>
  <c r="L4550" i="1"/>
  <c r="L732" i="1"/>
  <c r="L1189" i="1"/>
  <c r="L2443" i="1"/>
  <c r="L733" i="1"/>
  <c r="L1190" i="1"/>
  <c r="L3273" i="1"/>
  <c r="L734" i="1"/>
  <c r="L334" i="1"/>
  <c r="L5395" i="1"/>
  <c r="L7879" i="1"/>
  <c r="L735" i="1"/>
  <c r="L4551" i="1"/>
  <c r="L4971" i="1"/>
  <c r="L2881" i="1"/>
  <c r="L4552" i="1"/>
  <c r="L7488" i="1"/>
  <c r="L9051" i="1"/>
  <c r="L2882" i="1"/>
  <c r="L7089" i="1"/>
  <c r="L3274" i="1"/>
  <c r="L7880" i="1"/>
  <c r="L5824" i="1"/>
  <c r="L4553" i="1"/>
  <c r="L8681" i="1"/>
  <c r="L1595" i="1"/>
  <c r="L47" i="1"/>
  <c r="L9869" i="1"/>
  <c r="L6251" i="1"/>
  <c r="L9870" i="1"/>
  <c r="L7881" i="1"/>
  <c r="L6684" i="1"/>
  <c r="L7882" i="1"/>
  <c r="L1596" i="1"/>
  <c r="L7090" i="1"/>
  <c r="L335" i="1"/>
  <c r="L2040" i="1"/>
  <c r="L4151" i="1"/>
  <c r="L2444" i="1"/>
  <c r="L7489" i="1"/>
  <c r="L2445" i="1"/>
  <c r="L8279" i="1"/>
  <c r="L7091" i="1"/>
  <c r="L5825" i="1"/>
  <c r="L7883" i="1"/>
  <c r="L6685" i="1"/>
  <c r="L1597" i="1"/>
  <c r="L7092" i="1"/>
  <c r="L2883" i="1"/>
  <c r="L7884" i="1"/>
  <c r="L7490" i="1"/>
  <c r="L736" i="1"/>
  <c r="L9499" i="1"/>
  <c r="L1598" i="1"/>
  <c r="L9052" i="1"/>
  <c r="L2041" i="1"/>
  <c r="L1191" i="1"/>
  <c r="L9500" i="1"/>
  <c r="L5396" i="1"/>
  <c r="L1599" i="1"/>
  <c r="L2042" i="1"/>
  <c r="L4152" i="1"/>
  <c r="L4554" i="1"/>
  <c r="L4972" i="1"/>
  <c r="L2446" i="1"/>
  <c r="L8280" i="1"/>
  <c r="L4555" i="1"/>
  <c r="L2884" i="1"/>
  <c r="L2885" i="1"/>
  <c r="L7491" i="1"/>
  <c r="L737" i="1"/>
  <c r="L7093" i="1"/>
  <c r="L5397" i="1"/>
  <c r="L4973" i="1"/>
  <c r="L4974" i="1"/>
  <c r="L2043" i="1"/>
  <c r="L8682" i="1"/>
  <c r="L5398" i="1"/>
  <c r="L3734" i="1"/>
  <c r="L3735" i="1"/>
  <c r="L9053" i="1"/>
  <c r="L6252" i="1"/>
  <c r="L1600" i="1"/>
  <c r="L3275" i="1"/>
  <c r="L9871" i="1"/>
  <c r="L5399" i="1"/>
  <c r="L738" i="1"/>
  <c r="L4975" i="1"/>
  <c r="L2044" i="1"/>
  <c r="L7094" i="1"/>
  <c r="L5826" i="1"/>
  <c r="L1601" i="1"/>
  <c r="L1192" i="1"/>
  <c r="L5827" i="1"/>
  <c r="L3276" i="1"/>
  <c r="L3277" i="1"/>
  <c r="L2447" i="1"/>
  <c r="L336" i="1"/>
  <c r="L8683" i="1"/>
  <c r="L2886" i="1"/>
  <c r="L6686" i="1"/>
  <c r="L8281" i="1"/>
  <c r="L4556" i="1"/>
  <c r="L8282" i="1"/>
  <c r="L5400" i="1"/>
  <c r="L2887" i="1"/>
  <c r="L6253" i="1"/>
  <c r="L1193" i="1"/>
  <c r="L1602" i="1"/>
  <c r="L7095" i="1"/>
  <c r="L8684" i="1"/>
  <c r="L4976" i="1"/>
  <c r="L3278" i="1"/>
  <c r="L8283" i="1"/>
  <c r="L4977" i="1"/>
  <c r="L337" i="1"/>
  <c r="L3279" i="1"/>
  <c r="L2448" i="1"/>
  <c r="L9054" i="1"/>
  <c r="L338" i="1"/>
  <c r="L4153" i="1"/>
  <c r="L3280" i="1"/>
  <c r="L4557" i="1"/>
  <c r="L739" i="1"/>
  <c r="L4978" i="1"/>
  <c r="L6254" i="1"/>
  <c r="L1194" i="1"/>
  <c r="L1603" i="1"/>
  <c r="L3736" i="1"/>
  <c r="L1195" i="1"/>
  <c r="L1196" i="1"/>
  <c r="L7096" i="1"/>
  <c r="L7097" i="1"/>
  <c r="L7885" i="1"/>
  <c r="L9501" i="1"/>
  <c r="L3281" i="1"/>
  <c r="L6255" i="1"/>
  <c r="L6687" i="1"/>
  <c r="L4558" i="1"/>
  <c r="L7886" i="1"/>
  <c r="L9872" i="1"/>
  <c r="L7492" i="1"/>
  <c r="L3282" i="1"/>
  <c r="L2045" i="1"/>
  <c r="L7493" i="1"/>
  <c r="L48" i="1"/>
  <c r="L3283" i="1"/>
  <c r="L3284" i="1"/>
  <c r="L3285" i="1"/>
  <c r="L7887" i="1"/>
  <c r="L2449" i="1"/>
  <c r="L6256" i="1"/>
  <c r="L7494" i="1"/>
  <c r="L9055" i="1"/>
  <c r="L9056" i="1"/>
  <c r="L5401" i="1"/>
  <c r="L4979" i="1"/>
  <c r="L2046" i="1"/>
  <c r="L339" i="1"/>
  <c r="L2047" i="1"/>
  <c r="L9873" i="1"/>
  <c r="L2048" i="1"/>
  <c r="L3286" i="1"/>
  <c r="L7495" i="1"/>
  <c r="L1197" i="1"/>
  <c r="L5402" i="1"/>
  <c r="L5828" i="1"/>
  <c r="L1604" i="1"/>
  <c r="L3737" i="1"/>
  <c r="L8284" i="1"/>
  <c r="L6688" i="1"/>
  <c r="L9502" i="1"/>
  <c r="L7496" i="1"/>
  <c r="L4154" i="1"/>
  <c r="L1605" i="1"/>
  <c r="L49" i="1"/>
  <c r="L3287" i="1"/>
  <c r="L8285" i="1"/>
  <c r="L7888" i="1"/>
  <c r="L740" i="1"/>
  <c r="L8685" i="1"/>
  <c r="L6257" i="1"/>
  <c r="L9057" i="1"/>
  <c r="L340" i="1"/>
  <c r="L7098" i="1"/>
  <c r="L7099" i="1"/>
  <c r="L9058" i="1"/>
  <c r="L341" i="1"/>
  <c r="L3288" i="1"/>
  <c r="L1606" i="1"/>
  <c r="L7497" i="1"/>
  <c r="L7889" i="1"/>
  <c r="L9059" i="1"/>
  <c r="L9503" i="1"/>
  <c r="L4559" i="1"/>
  <c r="L6689" i="1"/>
  <c r="L4980" i="1"/>
  <c r="L50" i="1"/>
  <c r="L1198" i="1"/>
  <c r="L8286" i="1"/>
  <c r="L51" i="1"/>
  <c r="L4560" i="1"/>
  <c r="L9504" i="1"/>
  <c r="L5829" i="1"/>
  <c r="L7100" i="1"/>
  <c r="L6690" i="1"/>
  <c r="L8287" i="1"/>
  <c r="L7890" i="1"/>
  <c r="L2888" i="1"/>
  <c r="L342" i="1"/>
  <c r="L4981" i="1"/>
  <c r="L2450" i="1"/>
  <c r="L2049" i="1"/>
  <c r="L7101" i="1"/>
  <c r="L343" i="1"/>
  <c r="L3289" i="1"/>
  <c r="L1607" i="1"/>
  <c r="L3738" i="1"/>
  <c r="L6258" i="1"/>
  <c r="L7102" i="1"/>
  <c r="L52" i="1"/>
  <c r="L9060" i="1"/>
  <c r="L3739" i="1"/>
  <c r="L4155" i="1"/>
  <c r="L9061" i="1"/>
  <c r="L9062" i="1"/>
  <c r="L1608" i="1"/>
  <c r="L4982" i="1"/>
  <c r="L1609" i="1"/>
  <c r="L3290" i="1"/>
  <c r="L4983" i="1"/>
  <c r="L7103" i="1"/>
  <c r="L9063" i="1"/>
  <c r="L5830" i="1"/>
  <c r="L7498" i="1"/>
  <c r="L4156" i="1"/>
  <c r="L8288" i="1"/>
  <c r="L7104" i="1"/>
  <c r="L8289" i="1"/>
  <c r="L741" i="1"/>
  <c r="L6259" i="1"/>
  <c r="L7891" i="1"/>
  <c r="L9064" i="1"/>
  <c r="L4561" i="1"/>
  <c r="L2451" i="1"/>
  <c r="L5403" i="1"/>
  <c r="L7892" i="1"/>
  <c r="L1199" i="1"/>
  <c r="L6691" i="1"/>
  <c r="L5404" i="1"/>
  <c r="L4984" i="1"/>
  <c r="L4157" i="1"/>
  <c r="L4562" i="1"/>
  <c r="L7893" i="1"/>
  <c r="L9874" i="1"/>
  <c r="L6692" i="1"/>
  <c r="L2452" i="1"/>
  <c r="L3740" i="1"/>
  <c r="L2453" i="1"/>
  <c r="L9505" i="1"/>
  <c r="L53" i="1"/>
  <c r="L54" i="1"/>
  <c r="L8290" i="1"/>
  <c r="L7499" i="1"/>
  <c r="L1610" i="1"/>
  <c r="L7105" i="1"/>
  <c r="L3741" i="1"/>
  <c r="L344" i="1"/>
  <c r="L4158" i="1"/>
  <c r="L7106" i="1"/>
  <c r="L2889" i="1"/>
  <c r="L4985" i="1"/>
  <c r="L8686" i="1"/>
  <c r="L2454" i="1"/>
  <c r="L345" i="1"/>
  <c r="L3291" i="1"/>
  <c r="L5831" i="1"/>
  <c r="L9065" i="1"/>
  <c r="L4159" i="1"/>
  <c r="L4986" i="1"/>
  <c r="L5832" i="1"/>
  <c r="L7894" i="1"/>
  <c r="L346" i="1"/>
  <c r="L4987" i="1"/>
  <c r="L1200" i="1"/>
  <c r="L9066" i="1"/>
  <c r="L2890" i="1"/>
  <c r="L9875" i="1"/>
  <c r="L742" i="1"/>
  <c r="L9876" i="1"/>
  <c r="L55" i="1"/>
  <c r="L8687" i="1"/>
  <c r="L7500" i="1"/>
  <c r="L7501" i="1"/>
  <c r="L5405" i="1"/>
  <c r="L9067" i="1"/>
  <c r="L2891" i="1"/>
  <c r="L5833" i="1"/>
  <c r="L6693" i="1"/>
  <c r="L7502" i="1"/>
  <c r="L1201" i="1"/>
  <c r="L9068" i="1"/>
  <c r="L6694" i="1"/>
  <c r="L7107" i="1"/>
  <c r="L1202" i="1"/>
  <c r="L9069" i="1"/>
  <c r="L347" i="1"/>
  <c r="L2050" i="1"/>
  <c r="L2051" i="1"/>
  <c r="L3742" i="1"/>
  <c r="L9877" i="1"/>
  <c r="L9070" i="1"/>
  <c r="L2455" i="1"/>
  <c r="L9071" i="1"/>
  <c r="L3292" i="1"/>
  <c r="L9506" i="1"/>
  <c r="L4988" i="1"/>
  <c r="L5834" i="1"/>
  <c r="L5406" i="1"/>
  <c r="L8291" i="1"/>
  <c r="L2052" i="1"/>
  <c r="L9072" i="1"/>
  <c r="L743" i="1"/>
  <c r="L9507" i="1"/>
  <c r="L6260" i="1"/>
  <c r="L3293" i="1"/>
  <c r="L2053" i="1"/>
  <c r="L2054" i="1"/>
  <c r="L2055" i="1"/>
  <c r="L8688" i="1"/>
  <c r="L4989" i="1"/>
  <c r="L744" i="1"/>
  <c r="L6261" i="1"/>
  <c r="L9508" i="1"/>
  <c r="L3294" i="1"/>
  <c r="L8292" i="1"/>
  <c r="L8689" i="1"/>
  <c r="L1611" i="1"/>
  <c r="L7895" i="1"/>
  <c r="L4160" i="1"/>
  <c r="L9509" i="1"/>
  <c r="L2892" i="1"/>
  <c r="L348" i="1"/>
  <c r="L4563" i="1"/>
  <c r="L2893" i="1"/>
  <c r="L7108" i="1"/>
  <c r="L4990" i="1"/>
  <c r="L349" i="1"/>
  <c r="L7503" i="1"/>
  <c r="L8690" i="1"/>
  <c r="L8293" i="1"/>
  <c r="L350" i="1"/>
  <c r="L6695" i="1"/>
  <c r="L1612" i="1"/>
  <c r="L4564" i="1"/>
  <c r="L1203" i="1"/>
  <c r="L745" i="1"/>
  <c r="L8691" i="1"/>
  <c r="L9510" i="1"/>
  <c r="L3295" i="1"/>
  <c r="L2894" i="1"/>
  <c r="L3743" i="1"/>
  <c r="L2895" i="1"/>
  <c r="L7504" i="1"/>
  <c r="L8294" i="1"/>
  <c r="L2056" i="1"/>
  <c r="L6696" i="1"/>
  <c r="L5835" i="1"/>
  <c r="L4565" i="1"/>
  <c r="L746" i="1"/>
  <c r="L8692" i="1"/>
  <c r="L2057" i="1"/>
  <c r="L4991" i="1"/>
  <c r="L6697" i="1"/>
  <c r="L2456" i="1"/>
  <c r="L4992" i="1"/>
  <c r="L3744" i="1"/>
  <c r="L1204" i="1"/>
  <c r="L6262" i="1"/>
  <c r="L4993" i="1"/>
  <c r="L8693" i="1"/>
  <c r="L9073" i="1"/>
  <c r="L1205" i="1"/>
  <c r="L3296" i="1"/>
  <c r="L7505" i="1"/>
  <c r="L4566" i="1"/>
  <c r="L9511" i="1"/>
  <c r="L1613" i="1"/>
  <c r="L2896" i="1"/>
  <c r="L9074" i="1"/>
  <c r="L6698" i="1"/>
  <c r="L8295" i="1"/>
  <c r="L6699" i="1"/>
  <c r="L7896" i="1"/>
  <c r="L9512" i="1"/>
  <c r="L5407" i="1"/>
  <c r="L7109" i="1"/>
  <c r="L56" i="1"/>
  <c r="L5836" i="1"/>
  <c r="L2058" i="1"/>
  <c r="L2457" i="1"/>
  <c r="L7110" i="1"/>
  <c r="L9075" i="1"/>
  <c r="L2897" i="1"/>
  <c r="L8296" i="1"/>
  <c r="L8297" i="1"/>
  <c r="L1206" i="1"/>
  <c r="L4994" i="1"/>
  <c r="L6700" i="1"/>
  <c r="L3745" i="1"/>
  <c r="L2458" i="1"/>
  <c r="L2459" i="1"/>
  <c r="L4995" i="1"/>
  <c r="L1614" i="1"/>
  <c r="L9076" i="1"/>
  <c r="L4996" i="1"/>
  <c r="L9077" i="1"/>
  <c r="L8298" i="1"/>
  <c r="L747" i="1"/>
  <c r="L4567" i="1"/>
  <c r="L57" i="1"/>
  <c r="L8694" i="1"/>
  <c r="L1207" i="1"/>
  <c r="L4997" i="1"/>
  <c r="L7897" i="1"/>
  <c r="L4568" i="1"/>
  <c r="L748" i="1"/>
  <c r="L5408" i="1"/>
  <c r="L6701" i="1"/>
  <c r="L8695" i="1"/>
  <c r="L8299" i="1"/>
  <c r="L3746" i="1"/>
  <c r="L7111" i="1"/>
  <c r="L3747" i="1"/>
  <c r="L9878" i="1"/>
  <c r="L6263" i="1"/>
  <c r="L5409" i="1"/>
  <c r="L5837" i="1"/>
  <c r="L6264" i="1"/>
  <c r="L7898" i="1"/>
  <c r="L4569" i="1"/>
  <c r="L1615" i="1"/>
  <c r="L749" i="1"/>
  <c r="L8300" i="1"/>
  <c r="L8301" i="1"/>
  <c r="L8302" i="1"/>
  <c r="L4161" i="1"/>
  <c r="L4570" i="1"/>
  <c r="L7112" i="1"/>
  <c r="L4998" i="1"/>
  <c r="L7506" i="1"/>
  <c r="L2460" i="1"/>
  <c r="L2461" i="1"/>
  <c r="L6265" i="1"/>
  <c r="L3297" i="1"/>
  <c r="L7507" i="1"/>
  <c r="L1208" i="1"/>
  <c r="L5838" i="1"/>
  <c r="L9513" i="1"/>
  <c r="L351" i="1"/>
  <c r="L4571" i="1"/>
  <c r="L352" i="1"/>
  <c r="L4572" i="1"/>
  <c r="L4573" i="1"/>
  <c r="L6702" i="1"/>
  <c r="L8303" i="1"/>
  <c r="L3298" i="1"/>
  <c r="L4162" i="1"/>
  <c r="L3299" i="1"/>
  <c r="L6266" i="1"/>
  <c r="L9879" i="1"/>
  <c r="L7508" i="1"/>
  <c r="L9880" i="1"/>
  <c r="L9514" i="1"/>
  <c r="L7509" i="1"/>
  <c r="L4163" i="1"/>
  <c r="L5410" i="1"/>
  <c r="L4164" i="1"/>
  <c r="L7113" i="1"/>
  <c r="L7510" i="1"/>
  <c r="L5839" i="1"/>
  <c r="L8696" i="1"/>
  <c r="L1616" i="1"/>
  <c r="L2898" i="1"/>
  <c r="L1209" i="1"/>
  <c r="L3300" i="1"/>
  <c r="L3748" i="1"/>
  <c r="L7511" i="1"/>
  <c r="L4999" i="1"/>
  <c r="L750" i="1"/>
  <c r="L7512" i="1"/>
  <c r="L3301" i="1"/>
  <c r="L3302" i="1"/>
  <c r="L5000" i="1"/>
  <c r="L5001" i="1"/>
  <c r="L3749" i="1"/>
  <c r="L5411" i="1"/>
  <c r="L3303" i="1"/>
  <c r="L2899" i="1"/>
  <c r="L9515" i="1"/>
  <c r="L2900" i="1"/>
  <c r="L9078" i="1"/>
  <c r="L5002" i="1"/>
  <c r="L9079" i="1"/>
  <c r="L9080" i="1"/>
  <c r="L353" i="1"/>
  <c r="L4574" i="1"/>
  <c r="L9081" i="1"/>
  <c r="L7114" i="1"/>
  <c r="L1617" i="1"/>
  <c r="L7513" i="1"/>
  <c r="L6267" i="1"/>
  <c r="L9082" i="1"/>
  <c r="L9881" i="1"/>
  <c r="L1618" i="1"/>
  <c r="L7514" i="1"/>
  <c r="L751" i="1"/>
  <c r="L9083" i="1"/>
  <c r="L5412" i="1"/>
  <c r="L5413" i="1"/>
  <c r="L9084" i="1"/>
  <c r="L7899" i="1"/>
  <c r="L2059" i="1"/>
  <c r="L9085" i="1"/>
  <c r="L8304" i="1"/>
  <c r="L752" i="1"/>
  <c r="L3750" i="1"/>
  <c r="L7515" i="1"/>
  <c r="L5003" i="1"/>
  <c r="L753" i="1"/>
  <c r="L9516" i="1"/>
  <c r="L9517" i="1"/>
  <c r="L3751" i="1"/>
  <c r="L354" i="1"/>
  <c r="L9882" i="1"/>
  <c r="L6268" i="1"/>
  <c r="L1619" i="1"/>
  <c r="L7115" i="1"/>
  <c r="L9086" i="1"/>
  <c r="L2060" i="1"/>
  <c r="L7116" i="1"/>
  <c r="L4575" i="1"/>
  <c r="L1620" i="1"/>
  <c r="L4165" i="1"/>
  <c r="L5414" i="1"/>
  <c r="L4576" i="1"/>
  <c r="L5840" i="1"/>
  <c r="L754" i="1"/>
  <c r="L1210" i="1"/>
  <c r="L5841" i="1"/>
  <c r="L2061" i="1"/>
  <c r="L1211" i="1"/>
  <c r="L58" i="1"/>
  <c r="L6269" i="1"/>
  <c r="L59" i="1"/>
  <c r="L2901" i="1"/>
  <c r="L755" i="1"/>
  <c r="L6703" i="1"/>
  <c r="L5415" i="1"/>
  <c r="L1212" i="1"/>
  <c r="L8697" i="1"/>
  <c r="L9087" i="1"/>
  <c r="L1213" i="1"/>
  <c r="L3752" i="1"/>
  <c r="L2062" i="1"/>
  <c r="L6270" i="1"/>
  <c r="L7117" i="1"/>
  <c r="L7900" i="1"/>
  <c r="L8698" i="1"/>
  <c r="L756" i="1"/>
  <c r="L2902" i="1"/>
  <c r="L5842" i="1"/>
  <c r="L3304" i="1"/>
  <c r="L757" i="1"/>
  <c r="L4577" i="1"/>
  <c r="L5843" i="1"/>
  <c r="L8305" i="1"/>
  <c r="L9088" i="1"/>
  <c r="L7901" i="1"/>
  <c r="L5416" i="1"/>
  <c r="L6271" i="1"/>
  <c r="L5004" i="1"/>
  <c r="L7118" i="1"/>
  <c r="L3753" i="1"/>
  <c r="L1621" i="1"/>
  <c r="L6272" i="1"/>
  <c r="L5417" i="1"/>
  <c r="L2063" i="1"/>
  <c r="L9518" i="1"/>
  <c r="L5418" i="1"/>
  <c r="L8699" i="1"/>
  <c r="L758" i="1"/>
  <c r="L759" i="1"/>
  <c r="L7119" i="1"/>
  <c r="L6704" i="1"/>
  <c r="L7902" i="1"/>
  <c r="L7516" i="1"/>
  <c r="L4166" i="1"/>
  <c r="L355" i="1"/>
  <c r="L7120" i="1"/>
  <c r="L3305" i="1"/>
  <c r="L1622" i="1"/>
  <c r="L7903" i="1"/>
  <c r="L4167" i="1"/>
  <c r="L7121" i="1"/>
  <c r="L5844" i="1"/>
  <c r="L6273" i="1"/>
  <c r="L5845" i="1"/>
  <c r="L356" i="1"/>
  <c r="L4168" i="1"/>
  <c r="L5419" i="1"/>
  <c r="L1623" i="1"/>
  <c r="L9519" i="1"/>
  <c r="L7517" i="1"/>
  <c r="L2462" i="1"/>
  <c r="L5420" i="1"/>
  <c r="L1624" i="1"/>
  <c r="L4169" i="1"/>
  <c r="L3754" i="1"/>
  <c r="L9520" i="1"/>
  <c r="L2064" i="1"/>
  <c r="L6705" i="1"/>
  <c r="L8306" i="1"/>
  <c r="L7518" i="1"/>
  <c r="L3755" i="1"/>
  <c r="L7122" i="1"/>
  <c r="L5421" i="1"/>
  <c r="L9089" i="1"/>
  <c r="L5005" i="1"/>
  <c r="L5846" i="1"/>
  <c r="L4578" i="1"/>
  <c r="L8307" i="1"/>
  <c r="L6274" i="1"/>
  <c r="L760" i="1"/>
  <c r="L3756" i="1"/>
  <c r="L9090" i="1"/>
  <c r="L761" i="1"/>
  <c r="L3306" i="1"/>
  <c r="L6706" i="1"/>
  <c r="L8308" i="1"/>
  <c r="L7904" i="1"/>
  <c r="L4579" i="1"/>
  <c r="L2065" i="1"/>
  <c r="L9521" i="1"/>
  <c r="L762" i="1"/>
  <c r="L60" i="1"/>
  <c r="L8309" i="1"/>
  <c r="L2066" i="1"/>
  <c r="L6275" i="1"/>
  <c r="L763" i="1"/>
  <c r="L5847" i="1"/>
  <c r="L7123" i="1"/>
  <c r="L9091" i="1"/>
  <c r="L7124" i="1"/>
  <c r="L9092" i="1"/>
  <c r="L61" i="1"/>
  <c r="L9522" i="1"/>
  <c r="L9523" i="1"/>
  <c r="L4580" i="1"/>
  <c r="L5006" i="1"/>
  <c r="L5422" i="1"/>
  <c r="L7519" i="1"/>
  <c r="L764" i="1"/>
  <c r="L7125" i="1"/>
  <c r="L5848" i="1"/>
  <c r="L6276" i="1"/>
  <c r="L5423" i="1"/>
  <c r="L3307" i="1"/>
  <c r="L5424" i="1"/>
  <c r="L357" i="1"/>
  <c r="L7905" i="1"/>
  <c r="L765" i="1"/>
  <c r="L6277" i="1"/>
  <c r="L9093" i="1"/>
  <c r="L6707" i="1"/>
  <c r="L5849" i="1"/>
  <c r="L3308" i="1"/>
  <c r="L7906" i="1"/>
  <c r="L9524" i="1"/>
  <c r="L5425" i="1"/>
  <c r="L5426" i="1"/>
  <c r="L2067" i="1"/>
  <c r="L6278" i="1"/>
  <c r="L8310" i="1"/>
  <c r="L3309" i="1"/>
  <c r="L3310" i="1"/>
  <c r="L5427" i="1"/>
  <c r="L2068" i="1"/>
  <c r="L8700" i="1"/>
  <c r="L8311" i="1"/>
  <c r="L5428" i="1"/>
  <c r="L4170" i="1"/>
  <c r="L6279" i="1"/>
  <c r="L4581" i="1"/>
  <c r="L2903" i="1"/>
  <c r="L1625" i="1"/>
  <c r="L5850" i="1"/>
  <c r="L4582" i="1"/>
  <c r="L2904" i="1"/>
  <c r="L6708" i="1"/>
  <c r="L5007" i="1"/>
  <c r="L6709" i="1"/>
  <c r="L5429" i="1"/>
  <c r="L4171" i="1"/>
  <c r="L9525" i="1"/>
  <c r="L9094" i="1"/>
  <c r="L6280" i="1"/>
  <c r="L4583" i="1"/>
  <c r="L62" i="1"/>
  <c r="L2905" i="1"/>
  <c r="L7126" i="1"/>
  <c r="L5851" i="1"/>
  <c r="L3757" i="1"/>
  <c r="L766" i="1"/>
  <c r="L9095" i="1"/>
  <c r="L5430" i="1"/>
  <c r="L8312" i="1"/>
  <c r="L2906" i="1"/>
  <c r="L4172" i="1"/>
  <c r="L5008" i="1"/>
  <c r="L6281" i="1"/>
  <c r="L3311" i="1"/>
  <c r="L5431" i="1"/>
  <c r="L7520" i="1"/>
  <c r="L2907" i="1"/>
  <c r="L6710" i="1"/>
  <c r="L1626" i="1"/>
  <c r="L1627" i="1"/>
  <c r="L7127" i="1"/>
  <c r="L2908" i="1"/>
  <c r="L9096" i="1"/>
  <c r="L7128" i="1"/>
  <c r="L358" i="1"/>
  <c r="L1214" i="1"/>
  <c r="L63" i="1"/>
  <c r="L9097" i="1"/>
  <c r="L6282" i="1"/>
  <c r="L4584" i="1"/>
  <c r="L3758" i="1"/>
  <c r="L9098" i="1"/>
  <c r="L6283" i="1"/>
  <c r="L9883" i="1"/>
  <c r="L6284" i="1"/>
  <c r="L359" i="1"/>
  <c r="L9526" i="1"/>
  <c r="L9099" i="1"/>
  <c r="L4585" i="1"/>
  <c r="L767" i="1"/>
  <c r="L5852" i="1"/>
  <c r="L6285" i="1"/>
  <c r="L9527" i="1"/>
  <c r="L8701" i="1"/>
  <c r="L7129" i="1"/>
  <c r="L5853" i="1"/>
  <c r="L5432" i="1"/>
  <c r="L5433" i="1"/>
  <c r="L5854" i="1"/>
  <c r="L768" i="1"/>
  <c r="L8702" i="1"/>
  <c r="L5009" i="1"/>
  <c r="L5010" i="1"/>
  <c r="L2463" i="1"/>
  <c r="L64" i="1"/>
  <c r="L8313" i="1"/>
  <c r="L2464" i="1"/>
  <c r="L6286" i="1"/>
  <c r="L1628" i="1"/>
  <c r="L3312" i="1"/>
  <c r="L7130" i="1"/>
  <c r="L5011" i="1"/>
  <c r="L8703" i="1"/>
  <c r="L8314" i="1"/>
  <c r="L6711" i="1"/>
  <c r="L3759" i="1"/>
  <c r="L7907" i="1"/>
  <c r="L9528" i="1"/>
  <c r="L769" i="1"/>
  <c r="L9529" i="1"/>
  <c r="L2465" i="1"/>
  <c r="L6287" i="1"/>
  <c r="L8704" i="1"/>
  <c r="L2909" i="1"/>
  <c r="L1629" i="1"/>
  <c r="L4173" i="1"/>
  <c r="L8315" i="1"/>
  <c r="L8316" i="1"/>
  <c r="L2069" i="1"/>
  <c r="L770" i="1"/>
  <c r="L771" i="1"/>
  <c r="L360" i="1"/>
  <c r="L8317" i="1"/>
  <c r="L4586" i="1"/>
  <c r="L5434" i="1"/>
  <c r="L772" i="1"/>
  <c r="L1215" i="1"/>
  <c r="L6712" i="1"/>
  <c r="L9884" i="1"/>
  <c r="L6288" i="1"/>
  <c r="L6289" i="1"/>
  <c r="L773" i="1"/>
  <c r="L2466" i="1"/>
  <c r="L3313" i="1"/>
  <c r="L6713" i="1"/>
  <c r="L8705" i="1"/>
  <c r="L1630" i="1"/>
  <c r="L9100" i="1"/>
  <c r="L1216" i="1"/>
  <c r="L5855" i="1"/>
  <c r="L5012" i="1"/>
  <c r="L5856" i="1"/>
  <c r="L9101" i="1"/>
  <c r="L3314" i="1"/>
  <c r="L7521" i="1"/>
  <c r="L7522" i="1"/>
  <c r="L7131" i="1"/>
  <c r="L774" i="1"/>
  <c r="L4174" i="1"/>
  <c r="L6714" i="1"/>
  <c r="L7908" i="1"/>
  <c r="L9530" i="1"/>
  <c r="L9531" i="1"/>
  <c r="L7132" i="1"/>
  <c r="L7133" i="1"/>
  <c r="L3315" i="1"/>
  <c r="L9102" i="1"/>
  <c r="L2070" i="1"/>
  <c r="L775" i="1"/>
  <c r="L4587" i="1"/>
  <c r="L7134" i="1"/>
  <c r="L7523" i="1"/>
  <c r="L1217" i="1"/>
  <c r="L2467" i="1"/>
  <c r="L8318" i="1"/>
  <c r="L1631" i="1"/>
  <c r="L361" i="1"/>
  <c r="L7909" i="1"/>
  <c r="L1632" i="1"/>
  <c r="L5857" i="1"/>
  <c r="L2071" i="1"/>
  <c r="L2468" i="1"/>
  <c r="L9103" i="1"/>
  <c r="L2469" i="1"/>
  <c r="L2910" i="1"/>
  <c r="L4588" i="1"/>
  <c r="L5013" i="1"/>
  <c r="L362" i="1"/>
  <c r="L9532" i="1"/>
  <c r="L363" i="1"/>
  <c r="L5858" i="1"/>
  <c r="L6715" i="1"/>
  <c r="L5859" i="1"/>
  <c r="L2470" i="1"/>
  <c r="L5435" i="1"/>
  <c r="L9533" i="1"/>
  <c r="L6290" i="1"/>
  <c r="L2471" i="1"/>
  <c r="L776" i="1"/>
  <c r="L7524" i="1"/>
  <c r="L9534" i="1"/>
  <c r="L2472" i="1"/>
  <c r="L5860" i="1"/>
  <c r="L65" i="1"/>
  <c r="L3316" i="1"/>
  <c r="L777" i="1"/>
  <c r="L7910" i="1"/>
  <c r="L9535" i="1"/>
  <c r="L8706" i="1"/>
  <c r="L5014" i="1"/>
  <c r="L778" i="1"/>
  <c r="L7525" i="1"/>
  <c r="L7911" i="1"/>
  <c r="L5436" i="1"/>
  <c r="L6716" i="1"/>
  <c r="L4589" i="1"/>
  <c r="L9885" i="1"/>
  <c r="L364" i="1"/>
  <c r="L2911" i="1"/>
  <c r="L7526" i="1"/>
  <c r="L5861" i="1"/>
  <c r="L7135" i="1"/>
  <c r="L4590" i="1"/>
  <c r="L1633" i="1"/>
  <c r="L9886" i="1"/>
  <c r="L8319" i="1"/>
  <c r="L779" i="1"/>
  <c r="L5015" i="1"/>
  <c r="L2912" i="1"/>
  <c r="L2913" i="1"/>
  <c r="L2473" i="1"/>
  <c r="L8320" i="1"/>
  <c r="L5437" i="1"/>
  <c r="L2474" i="1"/>
  <c r="L780" i="1"/>
  <c r="L2914" i="1"/>
  <c r="L8707" i="1"/>
  <c r="L8708" i="1"/>
  <c r="L9536" i="1"/>
  <c r="L7912" i="1"/>
  <c r="L7136" i="1"/>
  <c r="L2072" i="1"/>
  <c r="L6717" i="1"/>
  <c r="L781" i="1"/>
  <c r="L9537" i="1"/>
  <c r="L8709" i="1"/>
  <c r="L8321" i="1"/>
  <c r="L3317" i="1"/>
  <c r="L2475" i="1"/>
  <c r="L1634" i="1"/>
  <c r="L8710" i="1"/>
  <c r="L7137" i="1"/>
  <c r="L782" i="1"/>
  <c r="L7138" i="1"/>
  <c r="L66" i="1"/>
  <c r="L2915" i="1"/>
  <c r="L5862" i="1"/>
  <c r="L8711" i="1"/>
  <c r="L2476" i="1"/>
  <c r="L9104" i="1"/>
  <c r="L3760" i="1"/>
  <c r="L6291" i="1"/>
  <c r="L783" i="1"/>
  <c r="L9105" i="1"/>
  <c r="L365" i="1"/>
  <c r="L3761" i="1"/>
  <c r="L5016" i="1"/>
  <c r="L7527" i="1"/>
  <c r="L2477" i="1"/>
  <c r="L1635" i="1"/>
  <c r="L9106" i="1"/>
  <c r="L8712" i="1"/>
  <c r="L5863" i="1"/>
  <c r="L5438" i="1"/>
  <c r="L4591" i="1"/>
  <c r="L2478" i="1"/>
  <c r="L7528" i="1"/>
  <c r="L2479" i="1"/>
  <c r="L5017" i="1"/>
  <c r="L9107" i="1"/>
  <c r="L3318" i="1"/>
  <c r="L1636" i="1"/>
  <c r="L7529" i="1"/>
  <c r="L1218" i="1"/>
  <c r="L5018" i="1"/>
  <c r="L8713" i="1"/>
  <c r="L6718" i="1"/>
  <c r="L6719" i="1"/>
  <c r="L2916" i="1"/>
  <c r="L5864" i="1"/>
  <c r="L3762" i="1"/>
  <c r="L5019" i="1"/>
  <c r="L4175" i="1"/>
  <c r="L6292" i="1"/>
  <c r="L7913" i="1"/>
  <c r="L1637" i="1"/>
  <c r="L6293" i="1"/>
  <c r="L3763" i="1"/>
  <c r="L7139" i="1"/>
  <c r="L8322" i="1"/>
  <c r="L6720" i="1"/>
  <c r="L4176" i="1"/>
  <c r="L9887" i="1"/>
  <c r="L8323" i="1"/>
  <c r="L9108" i="1"/>
  <c r="L7530" i="1"/>
  <c r="L67" i="1"/>
  <c r="L5439" i="1"/>
  <c r="L366" i="1"/>
  <c r="L6294" i="1"/>
  <c r="L5020" i="1"/>
  <c r="L3319" i="1"/>
  <c r="L5440" i="1"/>
  <c r="L4177" i="1"/>
  <c r="L7914" i="1"/>
  <c r="L8714" i="1"/>
  <c r="L3320" i="1"/>
  <c r="L9538" i="1"/>
  <c r="L1219" i="1"/>
  <c r="L4178" i="1"/>
  <c r="L7915" i="1"/>
  <c r="L784" i="1"/>
  <c r="L68" i="1"/>
  <c r="L9109" i="1"/>
  <c r="L785" i="1"/>
  <c r="L2917" i="1"/>
  <c r="L9110" i="1"/>
  <c r="L9539" i="1"/>
  <c r="L5865" i="1"/>
  <c r="L5021" i="1"/>
  <c r="L5022" i="1"/>
  <c r="L69" i="1"/>
  <c r="L6295" i="1"/>
  <c r="L6296" i="1"/>
  <c r="L4592" i="1"/>
  <c r="L4593" i="1"/>
  <c r="L8324" i="1"/>
  <c r="L2480" i="1"/>
  <c r="L5441" i="1"/>
  <c r="L8325" i="1"/>
  <c r="L70" i="1"/>
  <c r="L4179" i="1"/>
  <c r="L2918" i="1"/>
  <c r="L8326" i="1"/>
  <c r="L1638" i="1"/>
  <c r="L6297" i="1"/>
  <c r="L9111" i="1"/>
  <c r="L5023" i="1"/>
  <c r="L6298" i="1"/>
  <c r="L7140" i="1"/>
  <c r="L9112" i="1"/>
  <c r="L71" i="1"/>
  <c r="L7531" i="1"/>
  <c r="L8715" i="1"/>
  <c r="L2919" i="1"/>
  <c r="L1639" i="1"/>
  <c r="L2481" i="1"/>
  <c r="L7532" i="1"/>
  <c r="L367" i="1"/>
  <c r="L1640" i="1"/>
  <c r="L3764" i="1"/>
  <c r="L5442" i="1"/>
  <c r="L8716" i="1"/>
  <c r="L5443" i="1"/>
  <c r="L6299" i="1"/>
  <c r="L4594" i="1"/>
  <c r="L786" i="1"/>
  <c r="L3321" i="1"/>
  <c r="L2073" i="1"/>
  <c r="L787" i="1"/>
  <c r="L4595" i="1"/>
  <c r="L2482" i="1"/>
  <c r="L4180" i="1"/>
  <c r="L7916" i="1"/>
  <c r="L788" i="1"/>
  <c r="L5866" i="1"/>
  <c r="L72" i="1"/>
  <c r="L7917" i="1"/>
  <c r="L9540" i="1"/>
  <c r="L4181" i="1"/>
  <c r="L4596" i="1"/>
  <c r="L3322" i="1"/>
  <c r="L4182" i="1"/>
  <c r="L8327" i="1"/>
  <c r="L8328" i="1"/>
  <c r="L5444" i="1"/>
  <c r="L7918" i="1"/>
  <c r="L4597" i="1"/>
  <c r="L9113" i="1"/>
  <c r="L8717" i="1"/>
  <c r="L1220" i="1"/>
  <c r="L8329" i="1"/>
  <c r="L3765" i="1"/>
  <c r="L1641" i="1"/>
  <c r="L2920" i="1"/>
  <c r="L6300" i="1"/>
  <c r="L2074" i="1"/>
  <c r="L6721" i="1"/>
  <c r="L5867" i="1"/>
  <c r="L8718" i="1"/>
  <c r="L9888" i="1"/>
  <c r="L2483" i="1"/>
  <c r="L789" i="1"/>
  <c r="L8719" i="1"/>
  <c r="L3323" i="1"/>
  <c r="L1221" i="1"/>
  <c r="L9114" i="1"/>
  <c r="L3766" i="1"/>
  <c r="L9541" i="1"/>
  <c r="L3324" i="1"/>
  <c r="L5445" i="1"/>
  <c r="L5868" i="1"/>
  <c r="L1222" i="1"/>
  <c r="L3325" i="1"/>
  <c r="L5869" i="1"/>
  <c r="L1223" i="1"/>
  <c r="L7533" i="1"/>
  <c r="L790" i="1"/>
  <c r="L8720" i="1"/>
  <c r="L2921" i="1"/>
  <c r="L2922" i="1"/>
  <c r="L2923" i="1"/>
  <c r="L2484" i="1"/>
  <c r="L6301" i="1"/>
  <c r="L7141" i="1"/>
  <c r="L6722" i="1"/>
  <c r="L2485" i="1"/>
  <c r="L9115" i="1"/>
  <c r="L6723" i="1"/>
  <c r="L8330" i="1"/>
  <c r="L4183" i="1"/>
  <c r="L8331" i="1"/>
  <c r="L8721" i="1"/>
  <c r="L9542" i="1"/>
  <c r="L6724" i="1"/>
  <c r="L6302" i="1"/>
  <c r="L1642" i="1"/>
  <c r="L9116" i="1"/>
  <c r="L4598" i="1"/>
  <c r="L1643" i="1"/>
  <c r="L5446" i="1"/>
  <c r="L7534" i="1"/>
  <c r="L5447" i="1"/>
  <c r="L4184" i="1"/>
  <c r="L4185" i="1"/>
  <c r="L3326" i="1"/>
  <c r="L6725" i="1"/>
  <c r="L4186" i="1"/>
  <c r="L791" i="1"/>
  <c r="L1224" i="1"/>
  <c r="L1225" i="1"/>
  <c r="L5024" i="1"/>
  <c r="L1226" i="1"/>
  <c r="L9889" i="1"/>
  <c r="L368" i="1"/>
  <c r="L1227" i="1"/>
  <c r="L5025" i="1"/>
  <c r="L4187" i="1"/>
  <c r="L4188" i="1"/>
  <c r="L3327" i="1"/>
  <c r="L2924" i="1"/>
  <c r="L8722" i="1"/>
  <c r="L5870" i="1"/>
  <c r="L9890" i="1"/>
  <c r="L7142" i="1"/>
  <c r="L792" i="1"/>
  <c r="L8332" i="1"/>
  <c r="L5871" i="1"/>
  <c r="L3767" i="1"/>
  <c r="L4189" i="1"/>
  <c r="L369" i="1"/>
  <c r="L9117" i="1"/>
  <c r="L73" i="1"/>
  <c r="L74" i="1"/>
  <c r="L8333" i="1"/>
  <c r="L6726" i="1"/>
  <c r="L75" i="1"/>
  <c r="L8334" i="1"/>
  <c r="L2486" i="1"/>
  <c r="L793" i="1"/>
  <c r="L5872" i="1"/>
  <c r="L2925" i="1"/>
  <c r="L794" i="1"/>
  <c r="L7143" i="1"/>
  <c r="L7535" i="1"/>
  <c r="L7536" i="1"/>
  <c r="L3328" i="1"/>
  <c r="L5448" i="1"/>
  <c r="L6303" i="1"/>
  <c r="L5026" i="1"/>
  <c r="L8335" i="1"/>
  <c r="L4599" i="1"/>
  <c r="L4190" i="1"/>
  <c r="L5873" i="1"/>
  <c r="L5874" i="1"/>
  <c r="L8723" i="1"/>
  <c r="L2075" i="1"/>
  <c r="L3329" i="1"/>
  <c r="L6727" i="1"/>
  <c r="L6304" i="1"/>
  <c r="L5027" i="1"/>
  <c r="L1644" i="1"/>
  <c r="L4191" i="1"/>
  <c r="L5875" i="1"/>
  <c r="L5449" i="1"/>
  <c r="L8724" i="1"/>
  <c r="L76" i="1"/>
  <c r="L2926" i="1"/>
  <c r="L5028" i="1"/>
  <c r="L2076" i="1"/>
  <c r="L795" i="1"/>
  <c r="L2487" i="1"/>
  <c r="L9543" i="1"/>
  <c r="L1228" i="1"/>
  <c r="L5029" i="1"/>
  <c r="L2488" i="1"/>
  <c r="L6728" i="1"/>
  <c r="L5030" i="1"/>
  <c r="L7144" i="1"/>
  <c r="L370" i="1"/>
  <c r="L5450" i="1"/>
  <c r="L3330" i="1"/>
  <c r="L6305" i="1"/>
  <c r="L4192" i="1"/>
  <c r="L2489" i="1"/>
  <c r="L8336" i="1"/>
  <c r="L6306" i="1"/>
  <c r="L5451" i="1"/>
  <c r="L1229" i="1"/>
  <c r="L4600" i="1"/>
  <c r="L1645" i="1"/>
  <c r="L6307" i="1"/>
  <c r="L6729" i="1"/>
  <c r="L5031" i="1"/>
  <c r="L8337" i="1"/>
  <c r="L7919" i="1"/>
  <c r="L8338" i="1"/>
  <c r="L1230" i="1"/>
  <c r="L8725" i="1"/>
  <c r="L4193" i="1"/>
  <c r="L3768" i="1"/>
  <c r="L5876" i="1"/>
  <c r="L7145" i="1"/>
  <c r="L9544" i="1"/>
  <c r="L5452" i="1"/>
  <c r="L4194" i="1"/>
  <c r="L1231" i="1"/>
  <c r="L9545" i="1"/>
  <c r="L3331" i="1"/>
  <c r="L1232" i="1"/>
  <c r="L796" i="1"/>
  <c r="L3769" i="1"/>
  <c r="L8726" i="1"/>
  <c r="L1233" i="1"/>
  <c r="L77" i="1"/>
  <c r="L3770" i="1"/>
  <c r="L9546" i="1"/>
  <c r="L5877" i="1"/>
  <c r="L7920" i="1"/>
  <c r="L8727" i="1"/>
  <c r="L3771" i="1"/>
  <c r="L4195" i="1"/>
  <c r="L8339" i="1"/>
  <c r="L2490" i="1"/>
  <c r="L3332" i="1"/>
  <c r="L3333" i="1"/>
  <c r="L6308" i="1"/>
  <c r="L7537" i="1"/>
  <c r="L9118" i="1"/>
  <c r="L5878" i="1"/>
  <c r="L8728" i="1"/>
  <c r="L9119" i="1"/>
  <c r="L3334" i="1"/>
  <c r="L4601" i="1"/>
  <c r="L8340" i="1"/>
  <c r="L4602" i="1"/>
  <c r="L8341" i="1"/>
  <c r="L7921" i="1"/>
  <c r="L6730" i="1"/>
  <c r="L5032" i="1"/>
  <c r="L2927" i="1"/>
  <c r="L7922" i="1"/>
  <c r="L1646" i="1"/>
  <c r="L797" i="1"/>
  <c r="L798" i="1"/>
  <c r="L2491" i="1"/>
  <c r="L1234" i="1"/>
  <c r="L3335" i="1"/>
  <c r="L9891" i="1"/>
  <c r="L6309" i="1"/>
  <c r="L6731" i="1"/>
  <c r="L1235" i="1"/>
  <c r="L2492" i="1"/>
  <c r="L9547" i="1"/>
  <c r="L7923" i="1"/>
  <c r="L7146" i="1"/>
  <c r="L4603" i="1"/>
  <c r="L6732" i="1"/>
  <c r="L8729" i="1"/>
  <c r="L371" i="1"/>
  <c r="L6733" i="1"/>
  <c r="L9548" i="1"/>
  <c r="L7538" i="1"/>
  <c r="L9549" i="1"/>
  <c r="L1236" i="1"/>
  <c r="L7924" i="1"/>
  <c r="L4196" i="1"/>
  <c r="L799" i="1"/>
  <c r="L6734" i="1"/>
  <c r="L4604" i="1"/>
  <c r="L6735" i="1"/>
  <c r="L78" i="1"/>
  <c r="L5453" i="1"/>
  <c r="L1647" i="1"/>
  <c r="L4605" i="1"/>
  <c r="L9892" i="1"/>
  <c r="L5454" i="1"/>
  <c r="L5455" i="1"/>
  <c r="L9550" i="1"/>
  <c r="L2077" i="1"/>
  <c r="L3336" i="1"/>
  <c r="L6310" i="1"/>
  <c r="L800" i="1"/>
  <c r="L5879" i="1"/>
  <c r="L4197" i="1"/>
  <c r="L8730" i="1"/>
  <c r="L8731" i="1"/>
  <c r="L1237" i="1"/>
  <c r="L79" i="1"/>
  <c r="L372" i="1"/>
  <c r="L9893" i="1"/>
  <c r="L6311" i="1"/>
  <c r="L9551" i="1"/>
  <c r="L8342" i="1"/>
  <c r="L5880" i="1"/>
  <c r="L7147" i="1"/>
  <c r="L6736" i="1"/>
  <c r="L6312" i="1"/>
  <c r="L80" i="1"/>
  <c r="L1238" i="1"/>
  <c r="L4198" i="1"/>
  <c r="L8732" i="1"/>
  <c r="L4606" i="1"/>
  <c r="L9894" i="1"/>
  <c r="L2928" i="1"/>
  <c r="L7148" i="1"/>
  <c r="L7149" i="1"/>
  <c r="L801" i="1"/>
  <c r="L8733" i="1"/>
  <c r="L1648" i="1"/>
  <c r="L8734" i="1"/>
  <c r="L5456" i="1"/>
  <c r="L1649" i="1"/>
  <c r="L8735" i="1"/>
  <c r="L3337" i="1"/>
  <c r="L5881" i="1"/>
  <c r="L81" i="1"/>
  <c r="L9895" i="1"/>
  <c r="L7539" i="1"/>
  <c r="L4607" i="1"/>
  <c r="L6313" i="1"/>
  <c r="L9552" i="1"/>
  <c r="L6737" i="1"/>
  <c r="L2078" i="1"/>
  <c r="L1239" i="1"/>
  <c r="L5033" i="1"/>
  <c r="L373" i="1"/>
  <c r="L6314" i="1"/>
  <c r="L9553" i="1"/>
  <c r="L4199" i="1"/>
  <c r="L9896" i="1"/>
  <c r="L2493" i="1"/>
  <c r="L8343" i="1"/>
  <c r="L374" i="1"/>
  <c r="L5457" i="1"/>
  <c r="L3338" i="1"/>
  <c r="L7925" i="1"/>
  <c r="L3772" i="1"/>
  <c r="L82" i="1"/>
  <c r="L6738" i="1"/>
  <c r="L7150" i="1"/>
  <c r="L4608" i="1"/>
  <c r="L5034" i="1"/>
  <c r="L9554" i="1"/>
  <c r="L802" i="1"/>
  <c r="L4200" i="1"/>
  <c r="L2079" i="1"/>
  <c r="L9120" i="1"/>
  <c r="L8344" i="1"/>
  <c r="L5035" i="1"/>
  <c r="L7540" i="1"/>
  <c r="L7541" i="1"/>
  <c r="L8736" i="1"/>
  <c r="L4201" i="1"/>
  <c r="L2080" i="1"/>
  <c r="L2494" i="1"/>
  <c r="L5036" i="1"/>
  <c r="L83" i="1"/>
  <c r="L9121" i="1"/>
  <c r="L1240" i="1"/>
  <c r="L3339" i="1"/>
  <c r="L7151" i="1"/>
  <c r="L1241" i="1"/>
  <c r="L7926" i="1"/>
  <c r="L6315" i="1"/>
  <c r="L7152" i="1"/>
  <c r="L7927" i="1"/>
  <c r="L5037" i="1"/>
  <c r="L7928" i="1"/>
  <c r="L4609" i="1"/>
  <c r="L4610" i="1"/>
  <c r="L2495" i="1"/>
  <c r="L4202" i="1"/>
  <c r="L9897" i="1"/>
  <c r="L1242" i="1"/>
  <c r="L5458" i="1"/>
  <c r="L2929" i="1"/>
  <c r="L6316" i="1"/>
  <c r="L6739" i="1"/>
  <c r="L7153" i="1"/>
  <c r="L5882" i="1"/>
  <c r="L2081" i="1"/>
  <c r="L803" i="1"/>
  <c r="L8737" i="1"/>
  <c r="L4203" i="1"/>
  <c r="L6740" i="1"/>
  <c r="L1650" i="1"/>
  <c r="L4611" i="1"/>
  <c r="L7542" i="1"/>
  <c r="L1243" i="1"/>
  <c r="L9555" i="1"/>
  <c r="L8738" i="1"/>
  <c r="L1651" i="1"/>
  <c r="L5459" i="1"/>
  <c r="L2930" i="1"/>
  <c r="L9122" i="1"/>
  <c r="L9123" i="1"/>
  <c r="L2931" i="1"/>
  <c r="L4204" i="1"/>
  <c r="L5038" i="1"/>
  <c r="L2496" i="1"/>
  <c r="L9556" i="1"/>
  <c r="L3773" i="1"/>
  <c r="L2082" i="1"/>
  <c r="L1652" i="1"/>
  <c r="L3340" i="1"/>
  <c r="L9898" i="1"/>
  <c r="L4205" i="1"/>
  <c r="L2083" i="1"/>
  <c r="L8739" i="1"/>
  <c r="L6317" i="1"/>
  <c r="L2932" i="1"/>
  <c r="L2084" i="1"/>
  <c r="L2085" i="1"/>
  <c r="L5039" i="1"/>
  <c r="L8740" i="1"/>
  <c r="L7543" i="1"/>
  <c r="L7154" i="1"/>
  <c r="L8345" i="1"/>
  <c r="L8741" i="1"/>
  <c r="L5883" i="1"/>
  <c r="L4206" i="1"/>
  <c r="L9899" i="1"/>
  <c r="L7544" i="1"/>
  <c r="L9557" i="1"/>
  <c r="L8742" i="1"/>
  <c r="L9558" i="1"/>
  <c r="L1244" i="1"/>
  <c r="L804" i="1"/>
  <c r="L1653" i="1"/>
  <c r="L2086" i="1"/>
  <c r="L2497" i="1"/>
  <c r="L9559" i="1"/>
  <c r="L1654" i="1"/>
  <c r="L1245" i="1"/>
  <c r="L9900" i="1"/>
  <c r="L3341" i="1"/>
  <c r="L2933" i="1"/>
  <c r="L2087" i="1"/>
  <c r="L4207" i="1"/>
  <c r="L2934" i="1"/>
  <c r="L7929" i="1"/>
  <c r="L9124" i="1"/>
  <c r="L6741" i="1"/>
  <c r="L7155" i="1"/>
  <c r="L5884" i="1"/>
  <c r="L7156" i="1"/>
  <c r="L9125" i="1"/>
  <c r="L7157" i="1"/>
  <c r="L6742" i="1"/>
  <c r="L5040" i="1"/>
  <c r="L5460" i="1"/>
  <c r="L3774" i="1"/>
  <c r="L8346" i="1"/>
  <c r="L7930" i="1"/>
  <c r="L4612" i="1"/>
  <c r="L375" i="1"/>
  <c r="L8347" i="1"/>
  <c r="L6318" i="1"/>
  <c r="L5041" i="1"/>
  <c r="L6319" i="1"/>
  <c r="L376" i="1"/>
  <c r="L1246" i="1"/>
  <c r="L4613" i="1"/>
  <c r="L5461" i="1"/>
  <c r="L7158" i="1"/>
  <c r="L5885" i="1"/>
  <c r="L8348" i="1"/>
  <c r="L5462" i="1"/>
  <c r="L7931" i="1"/>
  <c r="L377" i="1"/>
  <c r="L2498" i="1"/>
  <c r="L3342" i="1"/>
  <c r="L378" i="1"/>
  <c r="L6743" i="1"/>
  <c r="L7159" i="1"/>
  <c r="L7932" i="1"/>
  <c r="L4614" i="1"/>
  <c r="L5463" i="1"/>
  <c r="L7160" i="1"/>
  <c r="L4208" i="1"/>
  <c r="L5886" i="1"/>
  <c r="L4615" i="1"/>
  <c r="L84" i="1"/>
  <c r="L5464" i="1"/>
  <c r="L2935" i="1"/>
  <c r="L3343" i="1"/>
  <c r="L8743" i="1"/>
  <c r="L2088" i="1"/>
  <c r="L85" i="1"/>
  <c r="L2936" i="1"/>
  <c r="L2089" i="1"/>
  <c r="L2090" i="1"/>
  <c r="L9126" i="1"/>
  <c r="L379" i="1"/>
  <c r="L8744" i="1"/>
  <c r="L86" i="1"/>
  <c r="L9560" i="1"/>
  <c r="L8349" i="1"/>
  <c r="L7545" i="1"/>
  <c r="L3344" i="1"/>
  <c r="L2091" i="1"/>
  <c r="L3345" i="1"/>
  <c r="L805" i="1"/>
  <c r="L3346" i="1"/>
  <c r="L2499" i="1"/>
  <c r="L1655" i="1"/>
  <c r="L6744" i="1"/>
  <c r="L1247" i="1"/>
  <c r="L5042" i="1"/>
  <c r="L380" i="1"/>
  <c r="L6745" i="1"/>
  <c r="L5043" i="1"/>
  <c r="L9901" i="1"/>
  <c r="L1656" i="1"/>
  <c r="L806" i="1"/>
  <c r="L381" i="1"/>
  <c r="L807" i="1"/>
  <c r="L4209" i="1"/>
  <c r="L808" i="1"/>
  <c r="L3347" i="1"/>
  <c r="L1657" i="1"/>
  <c r="L2092" i="1"/>
  <c r="L1658" i="1"/>
  <c r="L8350" i="1"/>
  <c r="L2500" i="1"/>
  <c r="L3775" i="1"/>
  <c r="L3348" i="1"/>
  <c r="L5887" i="1"/>
  <c r="L382" i="1"/>
  <c r="L3349" i="1"/>
  <c r="L6320" i="1"/>
  <c r="L8351" i="1"/>
  <c r="L7933" i="1"/>
  <c r="L809" i="1"/>
  <c r="L9902" i="1"/>
  <c r="L6746" i="1"/>
  <c r="L1659" i="1"/>
  <c r="L9127" i="1"/>
  <c r="L6321" i="1"/>
  <c r="L4210" i="1"/>
  <c r="L4616" i="1"/>
  <c r="L7934" i="1"/>
  <c r="L2501" i="1"/>
  <c r="L5465" i="1"/>
  <c r="L383" i="1"/>
  <c r="L4211" i="1"/>
  <c r="L9561" i="1"/>
  <c r="L9128" i="1"/>
  <c r="L5044" i="1"/>
  <c r="L9129" i="1"/>
  <c r="L87" i="1"/>
  <c r="L384" i="1"/>
  <c r="L5045" i="1"/>
  <c r="L9130" i="1"/>
  <c r="L6322" i="1"/>
  <c r="L1248" i="1"/>
  <c r="L2937" i="1"/>
  <c r="L9131" i="1"/>
  <c r="L8745" i="1"/>
  <c r="L7935" i="1"/>
  <c r="L8746" i="1"/>
  <c r="L3350" i="1"/>
  <c r="L2502" i="1"/>
  <c r="L2503" i="1"/>
  <c r="L4617" i="1"/>
  <c r="L7936" i="1"/>
  <c r="L6747" i="1"/>
  <c r="L2938" i="1"/>
  <c r="L810" i="1"/>
  <c r="L6748" i="1"/>
  <c r="L1660" i="1"/>
  <c r="L5046" i="1"/>
  <c r="L2093" i="1"/>
  <c r="L8747" i="1"/>
  <c r="L4212" i="1"/>
  <c r="L5047" i="1"/>
  <c r="L9562" i="1"/>
  <c r="L1661" i="1"/>
  <c r="L4213" i="1"/>
  <c r="L1249" i="1"/>
  <c r="L6749" i="1"/>
  <c r="L8352" i="1"/>
  <c r="L5888" i="1"/>
  <c r="L5889" i="1"/>
  <c r="L6323" i="1"/>
  <c r="L2504" i="1"/>
  <c r="L385" i="1"/>
  <c r="L9132" i="1"/>
  <c r="L6324" i="1"/>
  <c r="L5048" i="1"/>
  <c r="L7937" i="1"/>
  <c r="L5890" i="1"/>
  <c r="L2505" i="1"/>
  <c r="L5466" i="1"/>
  <c r="L3351" i="1"/>
  <c r="L811" i="1"/>
  <c r="L7938" i="1"/>
  <c r="L2939" i="1"/>
  <c r="L3776" i="1"/>
  <c r="L5049" i="1"/>
  <c r="L4214" i="1"/>
  <c r="L3777" i="1"/>
  <c r="L9563" i="1"/>
  <c r="L2506" i="1"/>
  <c r="L2940" i="1"/>
  <c r="L9133" i="1"/>
  <c r="L4215" i="1"/>
  <c r="L88" i="1"/>
  <c r="L386" i="1"/>
  <c r="L3352" i="1"/>
  <c r="L7546" i="1"/>
  <c r="L7939" i="1"/>
  <c r="L89" i="1"/>
  <c r="L2094" i="1"/>
  <c r="L3778" i="1"/>
  <c r="L9903" i="1"/>
  <c r="L9134" i="1"/>
  <c r="L9135" i="1"/>
  <c r="L5467" i="1"/>
  <c r="L9564" i="1"/>
  <c r="L90" i="1"/>
  <c r="L1662" i="1"/>
  <c r="L812" i="1"/>
  <c r="L6750" i="1"/>
  <c r="L6325" i="1"/>
  <c r="L7940" i="1"/>
  <c r="L6326" i="1"/>
  <c r="L7547" i="1"/>
  <c r="L7161" i="1"/>
  <c r="L5891" i="1"/>
  <c r="L1250" i="1"/>
  <c r="L1663" i="1"/>
  <c r="L9565" i="1"/>
  <c r="L6751" i="1"/>
  <c r="L2941" i="1"/>
  <c r="L387" i="1"/>
  <c r="L9566" i="1"/>
  <c r="L6327" i="1"/>
  <c r="L5050" i="1"/>
  <c r="L5468" i="1"/>
  <c r="L3779" i="1"/>
  <c r="L2095" i="1"/>
  <c r="L6752" i="1"/>
  <c r="L3780" i="1"/>
  <c r="L1664" i="1"/>
  <c r="L6328" i="1"/>
  <c r="L3353" i="1"/>
  <c r="L5051" i="1"/>
  <c r="L2942" i="1"/>
  <c r="L1251" i="1"/>
  <c r="L3781" i="1"/>
  <c r="L6329" i="1"/>
  <c r="L2943" i="1"/>
  <c r="L7548" i="1"/>
  <c r="L1252" i="1"/>
  <c r="L813" i="1"/>
  <c r="L2507" i="1"/>
  <c r="L8353" i="1"/>
  <c r="L388" i="1"/>
  <c r="L389" i="1"/>
  <c r="L4216" i="1"/>
  <c r="L9136" i="1"/>
  <c r="L814" i="1"/>
  <c r="L8354" i="1"/>
  <c r="L8355" i="1"/>
  <c r="L7941" i="1"/>
  <c r="L7162" i="1"/>
  <c r="L6330" i="1"/>
  <c r="L815" i="1"/>
  <c r="L4217" i="1"/>
  <c r="L3782" i="1"/>
  <c r="L1253" i="1"/>
  <c r="L7942" i="1"/>
  <c r="L9567" i="1"/>
  <c r="L816" i="1"/>
  <c r="L2944" i="1"/>
  <c r="L3783" i="1"/>
  <c r="L3354" i="1"/>
  <c r="L4618" i="1"/>
  <c r="L4218" i="1"/>
  <c r="L3355" i="1"/>
  <c r="L1254" i="1"/>
  <c r="L7549" i="1"/>
  <c r="L91" i="1"/>
  <c r="L4619" i="1"/>
  <c r="L8748" i="1"/>
  <c r="L9568" i="1"/>
  <c r="L7943" i="1"/>
  <c r="L817" i="1"/>
  <c r="L2945" i="1"/>
  <c r="L4219" i="1"/>
  <c r="L1255" i="1"/>
  <c r="L2508" i="1"/>
  <c r="L5892" i="1"/>
  <c r="L390" i="1"/>
  <c r="L1256" i="1"/>
  <c r="L5469" i="1"/>
  <c r="L6753" i="1"/>
  <c r="L2096" i="1"/>
  <c r="L6331" i="1"/>
  <c r="L9137" i="1"/>
  <c r="L3784" i="1"/>
  <c r="L7550" i="1"/>
  <c r="L7551" i="1"/>
  <c r="L2509" i="1"/>
  <c r="L2946" i="1"/>
  <c r="L1665" i="1"/>
  <c r="L391" i="1"/>
  <c r="L2510" i="1"/>
  <c r="L7552" i="1"/>
  <c r="L2097" i="1"/>
  <c r="L392" i="1"/>
  <c r="L92" i="1"/>
  <c r="L8356" i="1"/>
  <c r="L393" i="1"/>
  <c r="L2511" i="1"/>
  <c r="L5052" i="1"/>
  <c r="L9569" i="1"/>
  <c r="L9138" i="1"/>
  <c r="L3785" i="1"/>
  <c r="L1666" i="1"/>
  <c r="L9570" i="1"/>
  <c r="L4220" i="1"/>
  <c r="L5470" i="1"/>
  <c r="L5053" i="1"/>
  <c r="L1257" i="1"/>
  <c r="L2098" i="1"/>
  <c r="L9139" i="1"/>
  <c r="L1258" i="1"/>
  <c r="L6332" i="1"/>
  <c r="L4221" i="1"/>
  <c r="L4620" i="1"/>
  <c r="L93" i="1"/>
  <c r="L7163" i="1"/>
  <c r="L6754" i="1"/>
  <c r="L9904" i="1"/>
  <c r="L9140" i="1"/>
  <c r="L2512" i="1"/>
  <c r="L9141" i="1"/>
  <c r="L8749" i="1"/>
  <c r="L5471" i="1"/>
  <c r="L3356" i="1"/>
  <c r="L7164" i="1"/>
  <c r="L3786" i="1"/>
  <c r="L4621" i="1"/>
  <c r="L5054" i="1"/>
  <c r="L3787" i="1"/>
  <c r="L94" i="1"/>
  <c r="L5472" i="1"/>
  <c r="L5055" i="1"/>
  <c r="L5056" i="1"/>
  <c r="L4622" i="1"/>
  <c r="L3357" i="1"/>
  <c r="L1259" i="1"/>
  <c r="L1260" i="1"/>
  <c r="L394" i="1"/>
  <c r="L9142" i="1"/>
  <c r="L8750" i="1"/>
  <c r="L7944" i="1"/>
  <c r="L7945" i="1"/>
  <c r="L2099" i="1"/>
  <c r="L3358" i="1"/>
  <c r="L6755" i="1"/>
  <c r="L2100" i="1"/>
  <c r="L5893" i="1"/>
  <c r="L818" i="1"/>
  <c r="L5894" i="1"/>
  <c r="L9143" i="1"/>
  <c r="L9905" i="1"/>
  <c r="L95" i="1"/>
  <c r="L5473" i="1"/>
  <c r="L2947" i="1"/>
  <c r="L8357" i="1"/>
  <c r="L8358" i="1"/>
  <c r="L819" i="1"/>
  <c r="L820" i="1"/>
  <c r="L395" i="1"/>
  <c r="L821" i="1"/>
  <c r="L2513" i="1"/>
  <c r="L5895" i="1"/>
  <c r="L4623" i="1"/>
  <c r="L7165" i="1"/>
  <c r="L9571" i="1"/>
  <c r="L8751" i="1"/>
  <c r="L7553" i="1"/>
  <c r="L2514" i="1"/>
  <c r="L396" i="1"/>
  <c r="L397" i="1"/>
  <c r="L4222" i="1"/>
  <c r="L9144" i="1"/>
  <c r="L2948" i="1"/>
  <c r="L5057" i="1"/>
  <c r="L1261" i="1"/>
  <c r="L398" i="1"/>
  <c r="L822" i="1"/>
  <c r="L9572" i="1"/>
  <c r="L399" i="1"/>
  <c r="L6333" i="1"/>
  <c r="L7946" i="1"/>
  <c r="L5474" i="1"/>
  <c r="L9573" i="1"/>
  <c r="L5475" i="1"/>
  <c r="L5476" i="1"/>
  <c r="L400" i="1"/>
  <c r="L823" i="1"/>
  <c r="L9145" i="1"/>
  <c r="L9146" i="1"/>
  <c r="L7947" i="1"/>
  <c r="L1667" i="1"/>
  <c r="L3788" i="1"/>
  <c r="L5477" i="1"/>
  <c r="L5478" i="1"/>
  <c r="L1668" i="1"/>
  <c r="L2949" i="1"/>
  <c r="L6756" i="1"/>
  <c r="L1669" i="1"/>
  <c r="L6757" i="1"/>
  <c r="L824" i="1"/>
  <c r="L4223" i="1"/>
  <c r="L401" i="1"/>
  <c r="L9574" i="1"/>
  <c r="L8752" i="1"/>
  <c r="L7554" i="1"/>
  <c r="L2101" i="1"/>
  <c r="L7555" i="1"/>
  <c r="L402" i="1"/>
  <c r="L2515" i="1"/>
  <c r="L3359" i="1"/>
  <c r="L6758" i="1"/>
  <c r="L2516" i="1"/>
  <c r="L5896" i="1"/>
  <c r="L6759" i="1"/>
  <c r="L2950" i="1"/>
  <c r="L5897" i="1"/>
  <c r="L96" i="1"/>
  <c r="L97" i="1"/>
  <c r="L9575" i="1"/>
  <c r="L1670" i="1"/>
  <c r="L1671" i="1"/>
  <c r="L7556" i="1"/>
  <c r="L1672" i="1"/>
  <c r="L9147" i="1"/>
  <c r="L403" i="1"/>
  <c r="L9576" i="1"/>
  <c r="L2102" i="1"/>
  <c r="L5058" i="1"/>
  <c r="L8359" i="1"/>
  <c r="L6760" i="1"/>
  <c r="L4224" i="1"/>
  <c r="L8360" i="1"/>
  <c r="L5898" i="1"/>
  <c r="L5479" i="1"/>
  <c r="L6761" i="1"/>
  <c r="L7948" i="1"/>
  <c r="L825" i="1"/>
  <c r="L3360" i="1"/>
  <c r="L6762" i="1"/>
  <c r="L7949" i="1"/>
  <c r="L4225" i="1"/>
  <c r="L7166" i="1"/>
  <c r="L98" i="1"/>
  <c r="L2951" i="1"/>
  <c r="L5899" i="1"/>
  <c r="L5480" i="1"/>
  <c r="L826" i="1"/>
  <c r="L9577" i="1"/>
  <c r="L8361" i="1"/>
  <c r="L7557" i="1"/>
  <c r="L8753" i="1"/>
  <c r="L2517" i="1"/>
  <c r="L3789" i="1"/>
  <c r="L4624" i="1"/>
  <c r="L3790" i="1"/>
  <c r="L2952" i="1"/>
  <c r="L6763" i="1"/>
  <c r="L8754" i="1"/>
  <c r="L8362" i="1"/>
  <c r="L6764" i="1"/>
  <c r="L2103" i="1"/>
  <c r="L7950" i="1"/>
  <c r="L4226" i="1"/>
  <c r="L827" i="1"/>
  <c r="L2104" i="1"/>
  <c r="L4227" i="1"/>
  <c r="L4228" i="1"/>
  <c r="L5900" i="1"/>
  <c r="L4229" i="1"/>
  <c r="L404" i="1"/>
  <c r="L2953" i="1"/>
  <c r="L5901" i="1"/>
  <c r="L828" i="1"/>
  <c r="L7951" i="1"/>
  <c r="L7558" i="1"/>
  <c r="L7167" i="1"/>
  <c r="L4230" i="1"/>
  <c r="L9578" i="1"/>
  <c r="L1673" i="1"/>
  <c r="L1262" i="1"/>
  <c r="L6334" i="1"/>
  <c r="L4625" i="1"/>
  <c r="L829" i="1"/>
  <c r="L2954" i="1"/>
  <c r="L4626" i="1"/>
  <c r="L5059" i="1"/>
  <c r="L9579" i="1"/>
  <c r="L9148" i="1"/>
  <c r="L3361" i="1"/>
  <c r="L5902" i="1"/>
  <c r="L7168" i="1"/>
  <c r="L7559" i="1"/>
  <c r="L3791" i="1"/>
  <c r="L3792" i="1"/>
  <c r="L6335" i="1"/>
  <c r="L1674" i="1"/>
  <c r="L2518" i="1"/>
  <c r="L1675" i="1"/>
  <c r="L6765" i="1"/>
  <c r="L8755" i="1"/>
  <c r="L6336" i="1"/>
  <c r="L7169" i="1"/>
  <c r="L5481" i="1"/>
  <c r="L6766" i="1"/>
  <c r="L8756" i="1"/>
  <c r="L2955" i="1"/>
  <c r="L830" i="1"/>
  <c r="L99" i="1"/>
  <c r="L4231" i="1"/>
  <c r="L3793" i="1"/>
  <c r="L9906" i="1"/>
  <c r="L831" i="1"/>
  <c r="L2105" i="1"/>
  <c r="L2956" i="1"/>
  <c r="L5060" i="1"/>
  <c r="L832" i="1"/>
  <c r="L4627" i="1"/>
  <c r="L7560" i="1"/>
  <c r="L1676" i="1"/>
  <c r="L3794" i="1"/>
  <c r="L2106" i="1"/>
  <c r="L1263" i="1"/>
  <c r="L5482" i="1"/>
  <c r="L5483" i="1"/>
  <c r="L3362" i="1"/>
  <c r="L8363" i="1"/>
  <c r="L5903" i="1"/>
  <c r="L2107" i="1"/>
  <c r="L833" i="1"/>
  <c r="L7561" i="1"/>
  <c r="L7170" i="1"/>
  <c r="L405" i="1"/>
  <c r="L6767" i="1"/>
  <c r="L4232" i="1"/>
  <c r="L834" i="1"/>
  <c r="L5061" i="1"/>
  <c r="L3363" i="1"/>
  <c r="L6768" i="1"/>
  <c r="L5062" i="1"/>
  <c r="L406" i="1"/>
  <c r="L5063" i="1"/>
  <c r="L3795" i="1"/>
  <c r="L5904" i="1"/>
  <c r="L835" i="1"/>
  <c r="L5905" i="1"/>
  <c r="L9580" i="1"/>
  <c r="L9907" i="1"/>
  <c r="L7171" i="1"/>
  <c r="L7952" i="1"/>
  <c r="L836" i="1"/>
  <c r="L5906" i="1"/>
  <c r="L8364" i="1"/>
  <c r="L5484" i="1"/>
  <c r="L407" i="1"/>
  <c r="L5064" i="1"/>
  <c r="L5065" i="1"/>
  <c r="L3796" i="1"/>
  <c r="L6769" i="1"/>
  <c r="L1264" i="1"/>
  <c r="L3364" i="1"/>
  <c r="L3797" i="1"/>
  <c r="L2519" i="1"/>
  <c r="L7953" i="1"/>
  <c r="L3798" i="1"/>
  <c r="L7562" i="1"/>
  <c r="L837" i="1"/>
  <c r="L7172" i="1"/>
  <c r="L2957" i="1"/>
  <c r="L7954" i="1"/>
  <c r="L7955" i="1"/>
  <c r="L6337" i="1"/>
  <c r="L838" i="1"/>
  <c r="L2520" i="1"/>
  <c r="L2521" i="1"/>
  <c r="L4628" i="1"/>
  <c r="L4629" i="1"/>
  <c r="L408" i="1"/>
  <c r="L2522" i="1"/>
  <c r="L6770" i="1"/>
  <c r="L409" i="1"/>
  <c r="L5485" i="1"/>
  <c r="L5486" i="1"/>
  <c r="L7956" i="1"/>
  <c r="L7957" i="1"/>
  <c r="L7563" i="1"/>
  <c r="L4233" i="1"/>
  <c r="L2108" i="1"/>
  <c r="L3799" i="1"/>
  <c r="L2958" i="1"/>
  <c r="L410" i="1"/>
  <c r="L2109" i="1"/>
  <c r="L5907" i="1"/>
  <c r="L8365" i="1"/>
  <c r="L2959" i="1"/>
  <c r="L6771" i="1"/>
  <c r="L2960" i="1"/>
  <c r="L1677" i="1"/>
  <c r="L9581" i="1"/>
  <c r="L2110" i="1"/>
  <c r="L411" i="1"/>
  <c r="L1678" i="1"/>
  <c r="L4630" i="1"/>
  <c r="L6772" i="1"/>
  <c r="L8757" i="1"/>
  <c r="L7564" i="1"/>
  <c r="L9582" i="1"/>
  <c r="L7173" i="1"/>
  <c r="L9583" i="1"/>
  <c r="L100" i="1"/>
  <c r="L412" i="1"/>
  <c r="L2111" i="1"/>
  <c r="L9584" i="1"/>
  <c r="L839" i="1"/>
  <c r="L6773" i="1"/>
  <c r="L5487" i="1"/>
  <c r="L2523" i="1"/>
  <c r="L3800" i="1"/>
  <c r="L413" i="1"/>
  <c r="L9149" i="1"/>
  <c r="L2524" i="1"/>
  <c r="L8366" i="1"/>
  <c r="L9150" i="1"/>
  <c r="L8367" i="1"/>
  <c r="L3801" i="1"/>
  <c r="L5488" i="1"/>
  <c r="L9585" i="1"/>
  <c r="L414" i="1"/>
  <c r="L2961" i="1"/>
  <c r="L2112" i="1"/>
  <c r="L1679" i="1"/>
  <c r="L415" i="1"/>
  <c r="L1265" i="1"/>
  <c r="L3365" i="1"/>
  <c r="L4234" i="1"/>
  <c r="L7958" i="1"/>
  <c r="L101" i="1"/>
  <c r="L7565" i="1"/>
  <c r="L2525" i="1"/>
  <c r="L416" i="1"/>
  <c r="L1266" i="1"/>
  <c r="L7174" i="1"/>
  <c r="L5908" i="1"/>
  <c r="L9586" i="1"/>
  <c r="L7175" i="1"/>
  <c r="L102" i="1"/>
  <c r="L2113" i="1"/>
  <c r="L8368" i="1"/>
  <c r="L2962" i="1"/>
  <c r="L5066" i="1"/>
  <c r="L3366" i="1"/>
  <c r="L3367" i="1"/>
  <c r="L1680" i="1"/>
  <c r="L103" i="1"/>
  <c r="L5489" i="1"/>
  <c r="L417" i="1"/>
  <c r="L9587" i="1"/>
  <c r="L1267" i="1"/>
  <c r="L6774" i="1"/>
  <c r="L5490" i="1"/>
  <c r="L9588" i="1"/>
  <c r="L2526" i="1"/>
  <c r="L5067" i="1"/>
  <c r="L9908" i="1"/>
  <c r="L5491" i="1"/>
  <c r="L1268" i="1"/>
  <c r="L2114" i="1"/>
  <c r="L8369" i="1"/>
  <c r="L7566" i="1"/>
  <c r="L5068" i="1"/>
  <c r="L3802" i="1"/>
  <c r="L7959" i="1"/>
  <c r="L2963" i="1"/>
  <c r="L7176" i="1"/>
  <c r="L9909" i="1"/>
  <c r="L1681" i="1"/>
  <c r="L2527" i="1"/>
  <c r="L5492" i="1"/>
  <c r="L2528" i="1"/>
  <c r="L3803" i="1"/>
  <c r="L2964" i="1"/>
  <c r="L418" i="1"/>
  <c r="L1682" i="1"/>
  <c r="L5909" i="1"/>
  <c r="L9151" i="1"/>
  <c r="L8758" i="1"/>
  <c r="L5910" i="1"/>
  <c r="L9152" i="1"/>
  <c r="L1269" i="1"/>
  <c r="L1683" i="1"/>
  <c r="L5069" i="1"/>
  <c r="L5493" i="1"/>
  <c r="L6775" i="1"/>
  <c r="L9589" i="1"/>
  <c r="L2529" i="1"/>
  <c r="L3804" i="1"/>
  <c r="L5070" i="1"/>
  <c r="L4235" i="1"/>
  <c r="L4631" i="1"/>
  <c r="L5494" i="1"/>
  <c r="L2115" i="1"/>
  <c r="L2530" i="1"/>
  <c r="L9590" i="1"/>
  <c r="L840" i="1"/>
  <c r="L1684" i="1"/>
  <c r="L6338" i="1"/>
  <c r="L419" i="1"/>
  <c r="L9153" i="1"/>
  <c r="L5495" i="1"/>
  <c r="L1685" i="1"/>
  <c r="L1270" i="1"/>
  <c r="L7567" i="1"/>
  <c r="L1271" i="1"/>
  <c r="L5496" i="1"/>
  <c r="L420" i="1"/>
  <c r="L8759" i="1"/>
  <c r="L2116" i="1"/>
  <c r="L7568" i="1"/>
  <c r="L4632" i="1"/>
  <c r="L8370" i="1"/>
  <c r="L5911" i="1"/>
  <c r="L421" i="1"/>
  <c r="L2531" i="1"/>
  <c r="L7569" i="1"/>
  <c r="L7177" i="1"/>
  <c r="L7960" i="1"/>
  <c r="L7570" i="1"/>
  <c r="L3368" i="1"/>
  <c r="L9154" i="1"/>
  <c r="L5071" i="1"/>
  <c r="L2532" i="1"/>
  <c r="L6776" i="1"/>
  <c r="L1272" i="1"/>
  <c r="L7178" i="1"/>
  <c r="L2533" i="1"/>
  <c r="L2117" i="1"/>
  <c r="L5497" i="1"/>
  <c r="L5498" i="1"/>
  <c r="L5072" i="1"/>
  <c r="L2534" i="1"/>
  <c r="L5499" i="1"/>
  <c r="L9591" i="1"/>
  <c r="L841" i="1"/>
  <c r="L5912" i="1"/>
  <c r="L1273" i="1"/>
  <c r="L8371" i="1"/>
  <c r="L5073" i="1"/>
  <c r="L4236" i="1"/>
  <c r="L9592" i="1"/>
  <c r="L6777" i="1"/>
  <c r="L7961" i="1"/>
  <c r="L6339" i="1"/>
  <c r="L5500" i="1"/>
  <c r="L7179" i="1"/>
  <c r="L8760" i="1"/>
  <c r="L2118" i="1"/>
  <c r="L8372" i="1"/>
  <c r="L104" i="1"/>
  <c r="L422" i="1"/>
  <c r="L5501" i="1"/>
  <c r="L7571" i="1"/>
  <c r="L423" i="1"/>
  <c r="L3369" i="1"/>
  <c r="L5074" i="1"/>
  <c r="L2119" i="1"/>
  <c r="L6340" i="1"/>
  <c r="L6778" i="1"/>
  <c r="L3370" i="1"/>
  <c r="L1274" i="1"/>
  <c r="L8373" i="1"/>
  <c r="L3805" i="1"/>
  <c r="L3371" i="1"/>
  <c r="L7572" i="1"/>
  <c r="L5075" i="1"/>
  <c r="L2535" i="1"/>
  <c r="L9593" i="1"/>
  <c r="L1275" i="1"/>
  <c r="L9594" i="1"/>
  <c r="L1686" i="1"/>
  <c r="L3806" i="1"/>
  <c r="L9595" i="1"/>
  <c r="L842" i="1"/>
  <c r="L7180" i="1"/>
  <c r="L5076" i="1"/>
  <c r="L5913" i="1"/>
  <c r="L3807" i="1"/>
  <c r="L5502" i="1"/>
  <c r="L3372" i="1"/>
  <c r="L3808" i="1"/>
  <c r="L7181" i="1"/>
  <c r="L1687" i="1"/>
  <c r="L3809" i="1"/>
  <c r="L6779" i="1"/>
  <c r="L1688" i="1"/>
  <c r="L1276" i="1"/>
  <c r="L7962" i="1"/>
  <c r="L7573" i="1"/>
  <c r="L7182" i="1"/>
  <c r="L4237" i="1"/>
  <c r="L2120" i="1"/>
  <c r="L424" i="1"/>
  <c r="L7963" i="1"/>
  <c r="L5503" i="1"/>
  <c r="L425" i="1"/>
  <c r="L3373" i="1"/>
  <c r="L8374" i="1"/>
  <c r="L1277" i="1"/>
  <c r="L8761" i="1"/>
  <c r="L105" i="1"/>
  <c r="L3374" i="1"/>
  <c r="L5914" i="1"/>
  <c r="L2536" i="1"/>
  <c r="L6780" i="1"/>
  <c r="L7964" i="1"/>
  <c r="L9155" i="1"/>
  <c r="L1278" i="1"/>
  <c r="L2537" i="1"/>
  <c r="L2538" i="1"/>
  <c r="L426" i="1"/>
  <c r="L5915" i="1"/>
  <c r="L2121" i="1"/>
  <c r="L4633" i="1"/>
  <c r="L4238" i="1"/>
  <c r="L3375" i="1"/>
  <c r="L7183" i="1"/>
  <c r="L3376" i="1"/>
  <c r="L1689" i="1"/>
  <c r="L9596" i="1"/>
  <c r="L8762" i="1"/>
  <c r="L1690" i="1"/>
  <c r="L106" i="1"/>
  <c r="L1691" i="1"/>
  <c r="L9597" i="1"/>
  <c r="L427" i="1"/>
  <c r="L9910" i="1"/>
  <c r="L5916" i="1"/>
  <c r="L8375" i="1"/>
  <c r="L4634" i="1"/>
  <c r="L428" i="1"/>
  <c r="L5077" i="1"/>
  <c r="L9156" i="1"/>
  <c r="L107" i="1"/>
  <c r="L7574" i="1"/>
  <c r="L6341" i="1"/>
  <c r="L3377" i="1"/>
  <c r="L5917" i="1"/>
  <c r="L3378" i="1"/>
  <c r="L5918" i="1"/>
  <c r="L4635" i="1"/>
  <c r="L4239" i="1"/>
  <c r="L1279" i="1"/>
  <c r="L1280" i="1"/>
  <c r="L429" i="1"/>
  <c r="L8376" i="1"/>
  <c r="L2122" i="1"/>
  <c r="L5078" i="1"/>
  <c r="L8377" i="1"/>
  <c r="L1692" i="1"/>
  <c r="L5079" i="1"/>
  <c r="L6342" i="1"/>
  <c r="L7575" i="1"/>
  <c r="L108" i="1"/>
  <c r="L4240" i="1"/>
  <c r="L9157" i="1"/>
  <c r="L1693" i="1"/>
  <c r="L3810" i="1"/>
  <c r="L7576" i="1"/>
  <c r="L3811" i="1"/>
  <c r="L8378" i="1"/>
  <c r="L4636" i="1"/>
  <c r="L6781" i="1"/>
  <c r="L2539" i="1"/>
  <c r="L843" i="1"/>
  <c r="L3812" i="1"/>
  <c r="L1694" i="1"/>
  <c r="L2123" i="1"/>
  <c r="L1281" i="1"/>
  <c r="L430" i="1"/>
  <c r="L109" i="1"/>
  <c r="L7184" i="1"/>
  <c r="L9158" i="1"/>
  <c r="L9598" i="1"/>
  <c r="L2540" i="1"/>
  <c r="L9599" i="1"/>
  <c r="L6343" i="1"/>
  <c r="L4637" i="1"/>
  <c r="L1695" i="1"/>
  <c r="L1696" i="1"/>
  <c r="L431" i="1"/>
  <c r="L2965" i="1"/>
  <c r="L7577" i="1"/>
  <c r="L5504" i="1"/>
  <c r="L7578" i="1"/>
  <c r="L844" i="1"/>
  <c r="L7185" i="1"/>
  <c r="L4638" i="1"/>
  <c r="L6782" i="1"/>
  <c r="L6783" i="1"/>
  <c r="L8763" i="1"/>
  <c r="L1697" i="1"/>
  <c r="L4241" i="1"/>
  <c r="L4639" i="1"/>
  <c r="L3813" i="1"/>
  <c r="L8764" i="1"/>
  <c r="L9159" i="1"/>
  <c r="L5080" i="1"/>
  <c r="L3379" i="1"/>
  <c r="L7965" i="1"/>
  <c r="L6784" i="1"/>
  <c r="L5919" i="1"/>
  <c r="L1698" i="1"/>
  <c r="L9160" i="1"/>
  <c r="L9161" i="1"/>
  <c r="L2541" i="1"/>
  <c r="L7966" i="1"/>
  <c r="L845" i="1"/>
  <c r="L9911" i="1"/>
  <c r="L4242" i="1"/>
  <c r="L9162" i="1"/>
  <c r="L2966" i="1"/>
  <c r="L1282" i="1"/>
  <c r="L1699" i="1"/>
  <c r="L6785" i="1"/>
  <c r="L2124" i="1"/>
  <c r="L846" i="1"/>
  <c r="L4243" i="1"/>
  <c r="L8379" i="1"/>
  <c r="L847" i="1"/>
  <c r="L8380" i="1"/>
  <c r="L848" i="1"/>
  <c r="L5920" i="1"/>
  <c r="L1700" i="1"/>
  <c r="L1701" i="1"/>
  <c r="L8765" i="1"/>
  <c r="L2542" i="1"/>
  <c r="L2125" i="1"/>
  <c r="L1702" i="1"/>
  <c r="L2126" i="1"/>
  <c r="L849" i="1"/>
  <c r="L3380" i="1"/>
  <c r="L3381" i="1"/>
  <c r="L7186" i="1"/>
  <c r="L5921" i="1"/>
  <c r="L5505" i="1"/>
  <c r="L5922" i="1"/>
  <c r="L2127" i="1"/>
  <c r="L7967" i="1"/>
  <c r="L4640" i="1"/>
  <c r="L432" i="1"/>
  <c r="L8381" i="1"/>
  <c r="L1703" i="1"/>
  <c r="L7187" i="1"/>
  <c r="L8766" i="1"/>
  <c r="L4641" i="1"/>
  <c r="L2128" i="1"/>
  <c r="L8382" i="1"/>
  <c r="L3814" i="1"/>
  <c r="L3815" i="1"/>
  <c r="L4642" i="1"/>
  <c r="L8767" i="1"/>
  <c r="L4244" i="1"/>
  <c r="L6344" i="1"/>
  <c r="L9163" i="1"/>
  <c r="L1704" i="1"/>
  <c r="L3382" i="1"/>
  <c r="L7968" i="1"/>
  <c r="L9164" i="1"/>
  <c r="L3383" i="1"/>
  <c r="L9912" i="1"/>
  <c r="L2129" i="1"/>
  <c r="L4643" i="1"/>
  <c r="L6786" i="1"/>
  <c r="L850" i="1"/>
  <c r="L8383" i="1"/>
  <c r="L9165" i="1"/>
  <c r="L3816" i="1"/>
  <c r="L1283" i="1"/>
  <c r="L6787" i="1"/>
  <c r="L7579" i="1"/>
  <c r="L8768" i="1"/>
  <c r="L5923" i="1"/>
  <c r="L3384" i="1"/>
  <c r="L5081" i="1"/>
  <c r="L110" i="1"/>
  <c r="L9913" i="1"/>
  <c r="L7188" i="1"/>
  <c r="L7969" i="1"/>
  <c r="L2130" i="1"/>
  <c r="L3817" i="1"/>
  <c r="L4644" i="1"/>
  <c r="L851" i="1"/>
  <c r="L4645" i="1"/>
  <c r="L1705" i="1"/>
  <c r="L1284" i="1"/>
  <c r="L5506" i="1"/>
  <c r="L7970" i="1"/>
  <c r="L852" i="1"/>
  <c r="L9166" i="1"/>
  <c r="L6788" i="1"/>
  <c r="L5082" i="1"/>
  <c r="L5924" i="1"/>
  <c r="L7189" i="1"/>
  <c r="L8384" i="1"/>
  <c r="L2131" i="1"/>
  <c r="L5925" i="1"/>
  <c r="L3385" i="1"/>
  <c r="L1706" i="1"/>
  <c r="L9600" i="1"/>
  <c r="L2967" i="1"/>
  <c r="L111" i="1"/>
  <c r="L4245" i="1"/>
  <c r="L2968" i="1"/>
  <c r="L4646" i="1"/>
  <c r="L3386" i="1"/>
  <c r="L5507" i="1"/>
  <c r="L7971" i="1"/>
  <c r="L7190" i="1"/>
  <c r="L2969" i="1"/>
  <c r="L4246" i="1"/>
  <c r="L2132" i="1"/>
  <c r="L9601" i="1"/>
  <c r="L433" i="1"/>
  <c r="L434" i="1"/>
  <c r="L2543" i="1"/>
  <c r="L6345" i="1"/>
  <c r="L5508" i="1"/>
  <c r="L5083" i="1"/>
  <c r="L4247" i="1"/>
  <c r="L3818" i="1"/>
  <c r="L1707" i="1"/>
  <c r="L1708" i="1"/>
  <c r="L3387" i="1"/>
  <c r="L7191" i="1"/>
  <c r="L9914" i="1"/>
  <c r="L5926" i="1"/>
  <c r="L8769" i="1"/>
  <c r="L7192" i="1"/>
  <c r="L435" i="1"/>
  <c r="L6346" i="1"/>
  <c r="L1285" i="1"/>
  <c r="L5927" i="1"/>
  <c r="L5928" i="1"/>
  <c r="L9602" i="1"/>
  <c r="L7580" i="1"/>
  <c r="L6789" i="1"/>
  <c r="L2970" i="1"/>
  <c r="L5084" i="1"/>
  <c r="L436" i="1"/>
  <c r="L6790" i="1"/>
  <c r="L4248" i="1"/>
  <c r="L8770" i="1"/>
  <c r="L4249" i="1"/>
  <c r="L7972" i="1"/>
  <c r="L2544" i="1"/>
  <c r="L853" i="1"/>
  <c r="L1286" i="1"/>
  <c r="L9167" i="1"/>
  <c r="L6791" i="1"/>
  <c r="L8771" i="1"/>
  <c r="L6792" i="1"/>
  <c r="L1709" i="1"/>
  <c r="L4647" i="1"/>
  <c r="L5509" i="1"/>
  <c r="L3388" i="1"/>
  <c r="L1710" i="1"/>
  <c r="L3389" i="1"/>
  <c r="L3390" i="1"/>
  <c r="L4250" i="1"/>
  <c r="L8385" i="1"/>
  <c r="L1287" i="1"/>
  <c r="L8386" i="1"/>
  <c r="L6793" i="1"/>
  <c r="L7581" i="1"/>
  <c r="L1711" i="1"/>
  <c r="L2971" i="1"/>
  <c r="L1712" i="1"/>
  <c r="L7973" i="1"/>
  <c r="L9603" i="1"/>
  <c r="L1288" i="1"/>
  <c r="L2545" i="1"/>
  <c r="L4648" i="1"/>
  <c r="L5929" i="1"/>
  <c r="L4649" i="1"/>
  <c r="L2972" i="1"/>
  <c r="L5085" i="1"/>
  <c r="L7193" i="1"/>
  <c r="L437" i="1"/>
  <c r="L4650" i="1"/>
  <c r="L5510" i="1"/>
  <c r="L7974" i="1"/>
  <c r="L2133" i="1"/>
  <c r="L8387" i="1"/>
  <c r="L3391" i="1"/>
  <c r="L7975" i="1"/>
  <c r="L9915" i="1"/>
  <c r="L4651" i="1"/>
  <c r="L9168" i="1"/>
  <c r="L2973" i="1"/>
  <c r="L2546" i="1"/>
  <c r="L2974" i="1"/>
  <c r="L2547" i="1"/>
  <c r="L6347" i="1"/>
  <c r="L4652" i="1"/>
  <c r="L8388" i="1"/>
  <c r="L5511" i="1"/>
  <c r="L7194" i="1"/>
  <c r="L7195" i="1"/>
  <c r="L3392" i="1"/>
  <c r="L7196" i="1"/>
  <c r="L9604" i="1"/>
  <c r="L3819" i="1"/>
  <c r="L9605" i="1"/>
  <c r="L3393" i="1"/>
  <c r="L1713" i="1"/>
  <c r="L3820" i="1"/>
  <c r="L5930" i="1"/>
  <c r="L4251" i="1"/>
  <c r="L2548" i="1"/>
  <c r="L6794" i="1"/>
  <c r="L1289" i="1"/>
  <c r="L7582" i="1"/>
  <c r="L438" i="1"/>
  <c r="L439" i="1"/>
  <c r="L3821" i="1"/>
  <c r="L5931" i="1"/>
  <c r="L2975" i="1"/>
  <c r="L3822" i="1"/>
  <c r="L854" i="1"/>
  <c r="L1714" i="1"/>
  <c r="L9169" i="1"/>
  <c r="L8389" i="1"/>
  <c r="L2976" i="1"/>
  <c r="L7976" i="1"/>
  <c r="L2134" i="1"/>
  <c r="L112" i="1"/>
  <c r="L4653" i="1"/>
  <c r="L1715" i="1"/>
  <c r="L440" i="1"/>
  <c r="L855" i="1"/>
  <c r="L856" i="1"/>
  <c r="L7197" i="1"/>
  <c r="L9916" i="1"/>
  <c r="L4654" i="1"/>
  <c r="L9917" i="1"/>
  <c r="L3823" i="1"/>
  <c r="L3824" i="1"/>
  <c r="L8772" i="1"/>
  <c r="L1290" i="1"/>
  <c r="L8773" i="1"/>
  <c r="L857" i="1"/>
  <c r="L3394" i="1"/>
  <c r="L5086" i="1"/>
  <c r="L8774" i="1"/>
  <c r="L9606" i="1"/>
  <c r="L7198" i="1"/>
  <c r="L8390" i="1"/>
  <c r="L441" i="1"/>
  <c r="L4655" i="1"/>
  <c r="L6348" i="1"/>
  <c r="L113" i="1"/>
  <c r="L7583" i="1"/>
  <c r="L8391" i="1"/>
  <c r="L858" i="1"/>
  <c r="L5512" i="1"/>
  <c r="L5087" i="1"/>
  <c r="L7199" i="1"/>
  <c r="L9170" i="1"/>
  <c r="L2135" i="1"/>
  <c r="L4656" i="1"/>
  <c r="L5932" i="1"/>
  <c r="L114" i="1"/>
  <c r="L442" i="1"/>
  <c r="L2977" i="1"/>
  <c r="L9607" i="1"/>
  <c r="L443" i="1"/>
  <c r="L2978" i="1"/>
  <c r="L2979" i="1"/>
  <c r="L6349" i="1"/>
  <c r="L2549" i="1"/>
  <c r="L4657" i="1"/>
  <c r="L9171" i="1"/>
  <c r="L3395" i="1"/>
  <c r="L2136" i="1"/>
  <c r="L444" i="1"/>
  <c r="L4658" i="1"/>
  <c r="L2137" i="1"/>
  <c r="L5933" i="1"/>
  <c r="L7584" i="1"/>
  <c r="L4252" i="1"/>
  <c r="L4253" i="1"/>
  <c r="L5513" i="1"/>
  <c r="L2138" i="1"/>
  <c r="L9172" i="1"/>
  <c r="L1716" i="1"/>
  <c r="L3825" i="1"/>
  <c r="L3396" i="1"/>
  <c r="L3826" i="1"/>
  <c r="L7977" i="1"/>
  <c r="L5514" i="1"/>
  <c r="L7200" i="1"/>
  <c r="L5934" i="1"/>
  <c r="L2550" i="1"/>
  <c r="L2551" i="1"/>
  <c r="L4659" i="1"/>
  <c r="L2552" i="1"/>
  <c r="L2139" i="1"/>
  <c r="L5515" i="1"/>
  <c r="L1291" i="1"/>
  <c r="L115" i="1"/>
  <c r="L1717" i="1"/>
  <c r="L3827" i="1"/>
  <c r="L5088" i="1"/>
  <c r="L116" i="1"/>
  <c r="L117" i="1"/>
  <c r="L859" i="1"/>
  <c r="L9173" i="1"/>
  <c r="L5089" i="1"/>
  <c r="L118" i="1"/>
  <c r="L5935" i="1"/>
  <c r="L9174" i="1"/>
  <c r="L860" i="1"/>
  <c r="L8775" i="1"/>
  <c r="L9175" i="1"/>
  <c r="L9176" i="1"/>
  <c r="L7201" i="1"/>
  <c r="L2980" i="1"/>
  <c r="L7585" i="1"/>
  <c r="L7586" i="1"/>
  <c r="L7587" i="1"/>
  <c r="L2140" i="1"/>
  <c r="L8392" i="1"/>
  <c r="L6350" i="1"/>
  <c r="L1292" i="1"/>
  <c r="L7978" i="1"/>
  <c r="L8393" i="1"/>
  <c r="L5516" i="1"/>
  <c r="L1293" i="1"/>
  <c r="L1294" i="1"/>
  <c r="L8394" i="1"/>
  <c r="L3828" i="1"/>
  <c r="L9177" i="1"/>
  <c r="L6351" i="1"/>
  <c r="L3397" i="1"/>
  <c r="L8776" i="1"/>
  <c r="L9178" i="1"/>
  <c r="L8777" i="1"/>
  <c r="L3829" i="1"/>
  <c r="L5936" i="1"/>
  <c r="L4660" i="1"/>
  <c r="L3830" i="1"/>
  <c r="L7979" i="1"/>
  <c r="L3398" i="1"/>
  <c r="L2141" i="1"/>
  <c r="L861" i="1"/>
  <c r="L3399" i="1"/>
  <c r="L2981" i="1"/>
  <c r="L2553" i="1"/>
  <c r="L5090" i="1"/>
  <c r="L5091" i="1"/>
  <c r="L3831" i="1"/>
  <c r="L5517" i="1"/>
  <c r="L7980" i="1"/>
  <c r="L3400" i="1"/>
  <c r="L9608" i="1"/>
  <c r="L3401" i="1"/>
  <c r="L7981" i="1"/>
  <c r="L7982" i="1"/>
  <c r="L6795" i="1"/>
  <c r="L4254" i="1"/>
  <c r="L8778" i="1"/>
  <c r="L5092" i="1"/>
  <c r="L1295" i="1"/>
  <c r="L119" i="1"/>
  <c r="L1296" i="1"/>
  <c r="L8395" i="1"/>
  <c r="L4255" i="1"/>
  <c r="L9179" i="1"/>
  <c r="L8396" i="1"/>
  <c r="L3832" i="1"/>
  <c r="L5518" i="1"/>
  <c r="L5093" i="1"/>
  <c r="L120" i="1"/>
  <c r="L5519" i="1"/>
  <c r="L6796" i="1"/>
  <c r="L5937" i="1"/>
  <c r="L3402" i="1"/>
  <c r="L5094" i="1"/>
  <c r="L7983" i="1"/>
  <c r="L6352" i="1"/>
  <c r="L2142" i="1"/>
  <c r="L5938" i="1"/>
  <c r="L7588" i="1"/>
  <c r="L121" i="1"/>
  <c r="L2982" i="1"/>
  <c r="L2983" i="1"/>
  <c r="L6353" i="1"/>
  <c r="L7984" i="1"/>
  <c r="L445" i="1"/>
  <c r="L446" i="1"/>
  <c r="L8397" i="1"/>
  <c r="L5520" i="1"/>
  <c r="L5939" i="1"/>
  <c r="L1297" i="1"/>
  <c r="L1298" i="1"/>
  <c r="L122" i="1"/>
  <c r="L4661" i="1"/>
  <c r="L6797" i="1"/>
  <c r="L4256" i="1"/>
  <c r="L7985" i="1"/>
  <c r="L5521" i="1"/>
  <c r="L8779" i="1"/>
  <c r="L4662" i="1"/>
  <c r="L5095" i="1"/>
  <c r="L6354" i="1"/>
  <c r="L5096" i="1"/>
  <c r="L2143" i="1"/>
  <c r="L862" i="1"/>
  <c r="L9609" i="1"/>
  <c r="L9918" i="1"/>
  <c r="L2984" i="1"/>
  <c r="L7986" i="1"/>
  <c r="L447" i="1"/>
  <c r="L2985" i="1"/>
  <c r="L2554" i="1"/>
  <c r="L8780" i="1"/>
  <c r="L6355" i="1"/>
  <c r="L1718" i="1"/>
  <c r="L4257" i="1"/>
  <c r="L8781" i="1"/>
  <c r="L863" i="1"/>
  <c r="L7202" i="1"/>
  <c r="L3403" i="1"/>
  <c r="L9610" i="1"/>
  <c r="L5940" i="1"/>
  <c r="L3404" i="1"/>
  <c r="L4663" i="1"/>
  <c r="L448" i="1"/>
  <c r="L6798" i="1"/>
  <c r="L4664" i="1"/>
  <c r="L9919" i="1"/>
  <c r="L4665" i="1"/>
  <c r="L5522" i="1"/>
  <c r="L4666" i="1"/>
  <c r="L3833" i="1"/>
  <c r="L4258" i="1"/>
  <c r="L9180" i="1"/>
  <c r="L7203" i="1"/>
  <c r="L5097" i="1"/>
  <c r="L5098" i="1"/>
  <c r="L1719" i="1"/>
  <c r="L9920" i="1"/>
  <c r="L8398" i="1"/>
  <c r="L9181" i="1"/>
  <c r="L6356" i="1"/>
  <c r="L2986" i="1"/>
  <c r="L2987" i="1"/>
  <c r="L5523" i="1"/>
  <c r="L2144" i="1"/>
  <c r="L6357" i="1"/>
  <c r="L4667" i="1"/>
  <c r="L123" i="1"/>
  <c r="L9611" i="1"/>
  <c r="L864" i="1"/>
  <c r="L8399" i="1"/>
  <c r="L4259" i="1"/>
  <c r="L8400" i="1"/>
  <c r="L449" i="1"/>
  <c r="L4668" i="1"/>
  <c r="L5099" i="1"/>
  <c r="L8782" i="1"/>
  <c r="L124" i="1"/>
  <c r="L5524" i="1"/>
  <c r="L3834" i="1"/>
  <c r="L3835" i="1"/>
  <c r="L450" i="1"/>
  <c r="L6358" i="1"/>
  <c r="L7589" i="1"/>
  <c r="L2555" i="1"/>
  <c r="L5941" i="1"/>
  <c r="L1299" i="1"/>
  <c r="L451" i="1"/>
  <c r="L865" i="1"/>
  <c r="L9612" i="1"/>
  <c r="L5525" i="1"/>
  <c r="L2145" i="1"/>
  <c r="L3836" i="1"/>
  <c r="L6799" i="1"/>
  <c r="L8401" i="1"/>
  <c r="L452" i="1"/>
  <c r="L453" i="1"/>
  <c r="L454" i="1"/>
  <c r="L5100" i="1"/>
  <c r="L9182" i="1"/>
  <c r="L4669" i="1"/>
  <c r="L6359" i="1"/>
  <c r="L8783" i="1"/>
  <c r="L5942" i="1"/>
  <c r="L4670" i="1"/>
  <c r="L9613" i="1"/>
  <c r="L3405" i="1"/>
  <c r="L5943" i="1"/>
  <c r="L1720" i="1"/>
  <c r="L1300" i="1"/>
  <c r="L4671" i="1"/>
  <c r="L4260" i="1"/>
  <c r="L2556" i="1"/>
  <c r="L4261" i="1"/>
  <c r="L2988" i="1"/>
  <c r="L9614" i="1"/>
  <c r="L2989" i="1"/>
  <c r="L5101" i="1"/>
  <c r="L1301" i="1"/>
  <c r="L6360" i="1"/>
  <c r="L3406" i="1"/>
  <c r="L4672" i="1"/>
  <c r="L9183" i="1"/>
  <c r="L1721" i="1"/>
  <c r="L2146" i="1"/>
  <c r="L2990" i="1"/>
  <c r="L2557" i="1"/>
  <c r="L9921" i="1"/>
  <c r="L9184" i="1"/>
  <c r="L9615" i="1"/>
  <c r="L6361" i="1"/>
  <c r="L8402" i="1"/>
  <c r="L7987" i="1"/>
  <c r="L1302" i="1"/>
  <c r="L5526" i="1"/>
  <c r="L5102" i="1"/>
  <c r="L125" i="1"/>
  <c r="L9185" i="1"/>
  <c r="L455" i="1"/>
  <c r="L3837" i="1"/>
  <c r="L9186" i="1"/>
  <c r="L866" i="1"/>
  <c r="L5944" i="1"/>
  <c r="L5945" i="1"/>
  <c r="L4673" i="1"/>
  <c r="L7590" i="1"/>
  <c r="L456" i="1"/>
  <c r="L8403" i="1"/>
  <c r="L4262" i="1"/>
  <c r="L4674" i="1"/>
  <c r="L2558" i="1"/>
  <c r="L6800" i="1"/>
  <c r="L457" i="1"/>
  <c r="L2147" i="1"/>
  <c r="L1722" i="1"/>
  <c r="L7591" i="1"/>
  <c r="L5946" i="1"/>
  <c r="L1303" i="1"/>
  <c r="L8784" i="1"/>
  <c r="L2559" i="1"/>
  <c r="L9187" i="1"/>
  <c r="L458" i="1"/>
  <c r="L5947" i="1"/>
  <c r="L8785" i="1"/>
  <c r="L6362" i="1"/>
  <c r="L459" i="1"/>
  <c r="L9188" i="1"/>
  <c r="L1723" i="1"/>
  <c r="L5948" i="1"/>
  <c r="L8404" i="1"/>
  <c r="L9616" i="1"/>
  <c r="L9617" i="1"/>
  <c r="L5527" i="1"/>
  <c r="L8405" i="1"/>
  <c r="L2560" i="1"/>
  <c r="L8406" i="1"/>
  <c r="L4263" i="1"/>
  <c r="L8786" i="1"/>
  <c r="L5949" i="1"/>
  <c r="L867" i="1"/>
  <c r="L2148" i="1"/>
  <c r="L9189" i="1"/>
  <c r="L2561" i="1"/>
  <c r="L9190" i="1"/>
  <c r="L9618" i="1"/>
  <c r="L6363" i="1"/>
  <c r="L8787" i="1"/>
  <c r="L1304" i="1"/>
  <c r="L1305" i="1"/>
  <c r="L4264" i="1"/>
  <c r="L7592" i="1"/>
  <c r="L8788" i="1"/>
  <c r="L4265" i="1"/>
  <c r="L6801" i="1"/>
  <c r="L4266" i="1"/>
  <c r="L3838" i="1"/>
  <c r="L1306" i="1"/>
  <c r="L5950" i="1"/>
  <c r="L3407" i="1"/>
  <c r="L6802" i="1"/>
  <c r="L9619" i="1"/>
  <c r="L2149" i="1"/>
  <c r="L3839" i="1"/>
  <c r="L5951" i="1"/>
  <c r="L2991" i="1"/>
  <c r="L7988" i="1"/>
  <c r="L4675" i="1"/>
  <c r="L6803" i="1"/>
  <c r="L2992" i="1"/>
  <c r="L1724" i="1"/>
  <c r="L1307" i="1"/>
  <c r="L7593" i="1"/>
  <c r="L8789" i="1"/>
  <c r="L3840" i="1"/>
  <c r="L3408" i="1"/>
  <c r="L9620" i="1"/>
  <c r="L460" i="1"/>
  <c r="L1725" i="1"/>
  <c r="L9621" i="1"/>
  <c r="L8407" i="1"/>
  <c r="L3409" i="1"/>
  <c r="L8408" i="1"/>
  <c r="L7594" i="1"/>
  <c r="L2150" i="1"/>
  <c r="L9922" i="1"/>
  <c r="L9622" i="1"/>
  <c r="L6804" i="1"/>
  <c r="L461" i="1"/>
  <c r="L7204" i="1"/>
  <c r="L7205" i="1"/>
  <c r="L9623" i="1"/>
  <c r="L9624" i="1"/>
  <c r="L7595" i="1"/>
  <c r="L126" i="1"/>
  <c r="L5952" i="1"/>
  <c r="L7596" i="1"/>
  <c r="L1308" i="1"/>
  <c r="L6364" i="1"/>
  <c r="L5528" i="1"/>
  <c r="L9625" i="1"/>
  <c r="L9626" i="1"/>
  <c r="L6365" i="1"/>
  <c r="L3841" i="1"/>
  <c r="L7206" i="1"/>
  <c r="L868" i="1"/>
  <c r="L4267" i="1"/>
  <c r="L5529" i="1"/>
  <c r="L2993" i="1"/>
  <c r="L5103" i="1"/>
  <c r="L5953" i="1"/>
  <c r="L869" i="1"/>
  <c r="L2151" i="1"/>
  <c r="L1309" i="1"/>
  <c r="L5530" i="1"/>
  <c r="L5954" i="1"/>
  <c r="L3410" i="1"/>
  <c r="L4268" i="1"/>
  <c r="L4676" i="1"/>
  <c r="L6366" i="1"/>
  <c r="L8409" i="1"/>
  <c r="L2152" i="1"/>
  <c r="L4269" i="1"/>
  <c r="L5104" i="1"/>
  <c r="L5955" i="1"/>
  <c r="L2153" i="1"/>
  <c r="L2562" i="1"/>
  <c r="L7989" i="1"/>
  <c r="L870" i="1"/>
  <c r="L2154" i="1"/>
  <c r="L2563" i="1"/>
  <c r="L871" i="1"/>
  <c r="L9923" i="1"/>
  <c r="L8790" i="1"/>
  <c r="L5956" i="1"/>
  <c r="L7207" i="1"/>
  <c r="L6367" i="1"/>
  <c r="L1310" i="1"/>
  <c r="L2564" i="1"/>
  <c r="L5105" i="1"/>
  <c r="L9627" i="1"/>
  <c r="L2565" i="1"/>
  <c r="L2155" i="1"/>
  <c r="L7208" i="1"/>
  <c r="L4677" i="1"/>
  <c r="L3411" i="1"/>
  <c r="L2566" i="1"/>
  <c r="L2156" i="1"/>
  <c r="L4270" i="1"/>
  <c r="L5957" i="1"/>
  <c r="L1726" i="1"/>
  <c r="L3412" i="1"/>
  <c r="L462" i="1"/>
  <c r="L2157" i="1"/>
  <c r="L5531" i="1"/>
  <c r="L2567" i="1"/>
  <c r="L2158" i="1"/>
  <c r="L7597" i="1"/>
  <c r="L1727" i="1"/>
  <c r="L7598" i="1"/>
  <c r="L5532" i="1"/>
  <c r="L9924" i="1"/>
  <c r="L5958" i="1"/>
  <c r="L7990" i="1"/>
  <c r="L9191" i="1"/>
  <c r="L1311" i="1"/>
  <c r="L4678" i="1"/>
  <c r="L8791" i="1"/>
  <c r="L5533" i="1"/>
  <c r="L7991" i="1"/>
  <c r="L1728" i="1"/>
  <c r="L4679" i="1"/>
  <c r="L5534" i="1"/>
  <c r="L127" i="1"/>
  <c r="L872" i="1"/>
  <c r="L7209" i="1"/>
  <c r="L9192" i="1"/>
  <c r="L4680" i="1"/>
  <c r="L1312" i="1"/>
  <c r="L9193" i="1"/>
  <c r="L5959" i="1"/>
  <c r="L1313" i="1"/>
  <c r="L7992" i="1"/>
  <c r="L463" i="1"/>
  <c r="L4681" i="1"/>
  <c r="L3413" i="1"/>
  <c r="L7599" i="1"/>
  <c r="L5535" i="1"/>
  <c r="L9628" i="1"/>
  <c r="L873" i="1"/>
  <c r="L4271" i="1"/>
  <c r="L3842" i="1"/>
  <c r="L5106" i="1"/>
  <c r="L5107" i="1"/>
  <c r="L9194" i="1"/>
  <c r="L4682" i="1"/>
  <c r="L7210" i="1"/>
  <c r="L3414" i="1"/>
  <c r="L5536" i="1"/>
  <c r="L6805" i="1"/>
  <c r="L3415" i="1"/>
  <c r="L8410" i="1"/>
  <c r="L9925" i="1"/>
  <c r="L9629" i="1"/>
  <c r="L4272" i="1"/>
  <c r="L874" i="1"/>
  <c r="L7211" i="1"/>
  <c r="L1729" i="1"/>
  <c r="L8792" i="1"/>
  <c r="L8793" i="1"/>
  <c r="L5537" i="1"/>
  <c r="L6806" i="1"/>
  <c r="L8794" i="1"/>
  <c r="L6807" i="1"/>
  <c r="L9926" i="1"/>
  <c r="L3843" i="1"/>
  <c r="L464" i="1"/>
  <c r="L4683" i="1"/>
  <c r="L3844" i="1"/>
  <c r="L2994" i="1"/>
  <c r="L7212" i="1"/>
  <c r="L465" i="1"/>
  <c r="L7213" i="1"/>
  <c r="L9927" i="1"/>
  <c r="L7600" i="1"/>
  <c r="L9630" i="1"/>
  <c r="L9631" i="1"/>
  <c r="L466" i="1"/>
  <c r="L8411" i="1"/>
  <c r="L7601" i="1"/>
  <c r="L9195" i="1"/>
  <c r="L3416" i="1"/>
  <c r="L7602" i="1"/>
  <c r="L4684" i="1"/>
  <c r="L6368" i="1"/>
  <c r="L5538" i="1"/>
  <c r="L7993" i="1"/>
  <c r="L2995" i="1"/>
  <c r="L5539" i="1"/>
  <c r="L7603" i="1"/>
  <c r="L2159" i="1"/>
  <c r="L7604" i="1"/>
  <c r="L9196" i="1"/>
  <c r="L1314" i="1"/>
  <c r="L6369" i="1"/>
  <c r="L9928" i="1"/>
  <c r="L8412" i="1"/>
  <c r="L7214" i="1"/>
  <c r="L4273" i="1"/>
  <c r="L7994" i="1"/>
  <c r="L4274" i="1"/>
  <c r="L7215" i="1"/>
  <c r="L4275" i="1"/>
  <c r="L5108" i="1"/>
  <c r="L128" i="1"/>
  <c r="L4276" i="1"/>
  <c r="L5960" i="1"/>
  <c r="L875" i="1"/>
  <c r="L6370" i="1"/>
  <c r="L2160" i="1"/>
  <c r="L3417" i="1"/>
  <c r="L9632" i="1"/>
  <c r="L4277" i="1"/>
  <c r="L7605" i="1"/>
  <c r="L876" i="1"/>
  <c r="L5540" i="1"/>
  <c r="L1730" i="1"/>
  <c r="L4278" i="1"/>
  <c r="L9929" i="1"/>
  <c r="L5541" i="1"/>
  <c r="L1731" i="1"/>
  <c r="L1315" i="1"/>
  <c r="L1732" i="1"/>
  <c r="L9197" i="1"/>
  <c r="L1316" i="1"/>
  <c r="L4685" i="1"/>
  <c r="L2161" i="1"/>
  <c r="L6371" i="1"/>
  <c r="L9198" i="1"/>
  <c r="L1317" i="1"/>
  <c r="L877" i="1"/>
  <c r="L3418" i="1"/>
  <c r="L7216" i="1"/>
  <c r="L6372" i="1"/>
  <c r="L878" i="1"/>
  <c r="L6373" i="1"/>
  <c r="L1318" i="1"/>
  <c r="L5961" i="1"/>
  <c r="L2996" i="1"/>
  <c r="L9199" i="1"/>
  <c r="L9200" i="1"/>
  <c r="L879" i="1"/>
  <c r="L9201" i="1"/>
  <c r="L5542" i="1"/>
  <c r="L9202" i="1"/>
  <c r="L6374" i="1"/>
  <c r="L4279" i="1"/>
  <c r="L1733" i="1"/>
  <c r="L2162" i="1"/>
  <c r="L8413" i="1"/>
  <c r="L5962" i="1"/>
  <c r="L7995" i="1"/>
  <c r="L7606" i="1"/>
  <c r="L8795" i="1"/>
  <c r="L129" i="1"/>
  <c r="L3419" i="1"/>
  <c r="L1319" i="1"/>
  <c r="L7607" i="1"/>
  <c r="L2163" i="1"/>
  <c r="L2997" i="1"/>
  <c r="L7996" i="1"/>
  <c r="L5963" i="1"/>
  <c r="L2568" i="1"/>
  <c r="L467" i="1"/>
  <c r="L2569" i="1"/>
  <c r="L3845" i="1"/>
  <c r="L3420" i="1"/>
  <c r="L880" i="1"/>
  <c r="L6375" i="1"/>
  <c r="L2570" i="1"/>
  <c r="L2164" i="1"/>
  <c r="L1734" i="1"/>
  <c r="L6808" i="1"/>
  <c r="L881" i="1"/>
  <c r="L5543" i="1"/>
  <c r="L2571" i="1"/>
  <c r="L468" i="1"/>
  <c r="L2572" i="1"/>
  <c r="L7608" i="1"/>
  <c r="L3421" i="1"/>
  <c r="L4686" i="1"/>
  <c r="L7609" i="1"/>
  <c r="L5964" i="1"/>
  <c r="L1735" i="1"/>
  <c r="L6809" i="1"/>
  <c r="L5544" i="1"/>
  <c r="L6810" i="1"/>
  <c r="L8414" i="1"/>
  <c r="L2998" i="1"/>
  <c r="L9633" i="1"/>
  <c r="L6376" i="1"/>
  <c r="L882" i="1"/>
  <c r="L2165" i="1"/>
  <c r="L6377" i="1"/>
  <c r="L5109" i="1"/>
  <c r="L1320" i="1"/>
  <c r="L7610" i="1"/>
  <c r="L9930" i="1"/>
  <c r="L4687" i="1"/>
  <c r="L883" i="1"/>
  <c r="L8415" i="1"/>
  <c r="L7217" i="1"/>
  <c r="L9203" i="1"/>
  <c r="L1736" i="1"/>
  <c r="L3846" i="1"/>
  <c r="L2999" i="1"/>
  <c r="L1737" i="1"/>
  <c r="L4688" i="1"/>
  <c r="L3000" i="1"/>
  <c r="L2573" i="1"/>
  <c r="L1321" i="1"/>
  <c r="L2574" i="1"/>
  <c r="L2166" i="1"/>
  <c r="L9634" i="1"/>
  <c r="L130" i="1"/>
  <c r="L7218" i="1"/>
  <c r="L2167" i="1"/>
  <c r="L2168" i="1"/>
  <c r="L2575" i="1"/>
  <c r="L3847" i="1"/>
  <c r="L6378" i="1"/>
  <c r="L131" i="1"/>
  <c r="L8796" i="1"/>
  <c r="L1738" i="1"/>
  <c r="L1322" i="1"/>
  <c r="L9635" i="1"/>
  <c r="L3848" i="1"/>
  <c r="L5965" i="1"/>
  <c r="L2576" i="1"/>
  <c r="L3849" i="1"/>
  <c r="L469" i="1"/>
  <c r="L4689" i="1"/>
  <c r="L1323" i="1"/>
  <c r="L3850" i="1"/>
  <c r="L5545" i="1"/>
  <c r="L2577" i="1"/>
  <c r="L4690" i="1"/>
  <c r="L5110" i="1"/>
  <c r="L1324" i="1"/>
  <c r="L7997" i="1"/>
  <c r="L1739" i="1"/>
  <c r="L4691" i="1"/>
  <c r="L9204" i="1"/>
  <c r="L470" i="1"/>
  <c r="L9205" i="1"/>
  <c r="L2578" i="1"/>
  <c r="L8416" i="1"/>
  <c r="L884" i="1"/>
  <c r="L2579" i="1"/>
  <c r="L6811" i="1"/>
  <c r="L3001" i="1"/>
  <c r="L3422" i="1"/>
  <c r="L7611" i="1"/>
  <c r="L9931" i="1"/>
  <c r="L5966" i="1"/>
  <c r="L7612" i="1"/>
  <c r="L7219" i="1"/>
  <c r="L7220" i="1"/>
  <c r="L6379" i="1"/>
  <c r="L7998" i="1"/>
  <c r="L5546" i="1"/>
  <c r="L2169" i="1"/>
  <c r="L471" i="1"/>
  <c r="L132" i="1"/>
  <c r="L9932" i="1"/>
  <c r="L9206" i="1"/>
  <c r="L472" i="1"/>
  <c r="L7613" i="1"/>
  <c r="L2580" i="1"/>
  <c r="L3851" i="1"/>
  <c r="L3852" i="1"/>
  <c r="L7999" i="1"/>
  <c r="L5111" i="1"/>
  <c r="L3423" i="1"/>
  <c r="L1325" i="1"/>
  <c r="L5112" i="1"/>
  <c r="L7221" i="1"/>
  <c r="L9207" i="1"/>
  <c r="L8417" i="1"/>
  <c r="L3002" i="1"/>
  <c r="L473" i="1"/>
  <c r="L9636" i="1"/>
  <c r="L9637" i="1"/>
  <c r="L4280" i="1"/>
  <c r="L4281" i="1"/>
  <c r="L3424" i="1"/>
  <c r="L5547" i="1"/>
  <c r="L5967" i="1"/>
  <c r="L7614" i="1"/>
  <c r="L3425" i="1"/>
  <c r="L7615" i="1"/>
  <c r="L8418" i="1"/>
  <c r="L4282" i="1"/>
  <c r="L8000" i="1"/>
  <c r="L5548" i="1"/>
  <c r="L5549" i="1"/>
  <c r="L4283" i="1"/>
  <c r="L7616" i="1"/>
  <c r="L885" i="1"/>
  <c r="L7222" i="1"/>
  <c r="L5550" i="1"/>
  <c r="L1326" i="1"/>
  <c r="L5551" i="1"/>
  <c r="L5968" i="1"/>
  <c r="L5552" i="1"/>
  <c r="L5553" i="1"/>
  <c r="L2170" i="1"/>
  <c r="L3003" i="1"/>
  <c r="L8797" i="1"/>
  <c r="L474" i="1"/>
  <c r="L7617" i="1"/>
  <c r="L1740" i="1"/>
  <c r="L3853" i="1"/>
  <c r="L3426" i="1"/>
  <c r="L2581" i="1"/>
  <c r="L4692" i="1"/>
  <c r="L133" i="1"/>
  <c r="L475" i="1"/>
  <c r="L5554" i="1"/>
  <c r="L8798" i="1"/>
  <c r="L3004" i="1"/>
  <c r="L1741" i="1"/>
  <c r="L8001" i="1"/>
  <c r="L1327" i="1"/>
  <c r="L3427" i="1"/>
  <c r="L5969" i="1"/>
  <c r="L9208" i="1"/>
  <c r="L3854" i="1"/>
  <c r="L8002" i="1"/>
  <c r="L9209" i="1"/>
  <c r="L2171" i="1"/>
  <c r="L3005" i="1"/>
  <c r="L886" i="1"/>
  <c r="L8799" i="1"/>
  <c r="L887" i="1"/>
  <c r="L2172" i="1"/>
  <c r="L476" i="1"/>
  <c r="L2582" i="1"/>
  <c r="L1328" i="1"/>
  <c r="L4284" i="1"/>
  <c r="L6812" i="1"/>
  <c r="L134" i="1"/>
  <c r="L8003" i="1"/>
  <c r="L5555" i="1"/>
  <c r="L9638" i="1"/>
  <c r="L7223" i="1"/>
  <c r="L3855" i="1"/>
  <c r="L8419" i="1"/>
  <c r="L2583" i="1"/>
  <c r="L8420" i="1"/>
  <c r="L1329" i="1"/>
  <c r="L9210" i="1"/>
  <c r="L7618" i="1"/>
  <c r="L1330" i="1"/>
  <c r="L477" i="1"/>
  <c r="L5556" i="1"/>
  <c r="L8421" i="1"/>
  <c r="L3428" i="1"/>
  <c r="L9211" i="1"/>
  <c r="L1742" i="1"/>
  <c r="L3006" i="1"/>
  <c r="L9212" i="1"/>
  <c r="L7619" i="1"/>
  <c r="L888" i="1"/>
  <c r="L3429" i="1"/>
  <c r="L9213" i="1"/>
  <c r="L8800" i="1"/>
  <c r="L8801" i="1"/>
  <c r="L9214" i="1"/>
  <c r="L1331" i="1"/>
  <c r="L8802" i="1"/>
  <c r="L1332" i="1"/>
  <c r="L9639" i="1"/>
  <c r="L478" i="1"/>
  <c r="L7224" i="1"/>
  <c r="L2173" i="1"/>
  <c r="L5970" i="1"/>
  <c r="L5113" i="1"/>
  <c r="L7225" i="1"/>
  <c r="L2584" i="1"/>
  <c r="L4693" i="1"/>
  <c r="L479" i="1"/>
  <c r="L4694" i="1"/>
  <c r="L5971" i="1"/>
  <c r="L480" i="1"/>
  <c r="L889" i="1"/>
  <c r="L135" i="1"/>
  <c r="L7620" i="1"/>
  <c r="L7226" i="1"/>
  <c r="L8422" i="1"/>
  <c r="L3856" i="1"/>
  <c r="L8423" i="1"/>
  <c r="L8803" i="1"/>
  <c r="L3857" i="1"/>
  <c r="L9933" i="1"/>
  <c r="L5557" i="1"/>
  <c r="L6813" i="1"/>
  <c r="L9934" i="1"/>
  <c r="L8804" i="1"/>
  <c r="L4695" i="1"/>
  <c r="L8424" i="1"/>
  <c r="L4696" i="1"/>
  <c r="L3430" i="1"/>
  <c r="L1743" i="1"/>
  <c r="L890" i="1"/>
  <c r="L8425" i="1"/>
  <c r="L3858" i="1"/>
  <c r="L2174" i="1"/>
  <c r="L1333" i="1"/>
  <c r="L891" i="1"/>
  <c r="L6814" i="1"/>
  <c r="L9640" i="1"/>
  <c r="L6380" i="1"/>
  <c r="L9215" i="1"/>
  <c r="L1334" i="1"/>
  <c r="L3431" i="1"/>
  <c r="L481" i="1"/>
  <c r="L4697" i="1"/>
  <c r="L2175" i="1"/>
  <c r="L892" i="1"/>
  <c r="L8805" i="1"/>
  <c r="L4285" i="1"/>
  <c r="L8426" i="1"/>
  <c r="L893" i="1"/>
  <c r="L5114" i="1"/>
  <c r="L5558" i="1"/>
  <c r="L482" i="1"/>
  <c r="L9641" i="1"/>
  <c r="L5115" i="1"/>
  <c r="L5972" i="1"/>
  <c r="L483" i="1"/>
  <c r="L1744" i="1"/>
  <c r="L6381" i="1"/>
  <c r="L8806" i="1"/>
  <c r="L2585" i="1"/>
  <c r="L136" i="1"/>
  <c r="L3859" i="1"/>
  <c r="L2176" i="1"/>
  <c r="L9216" i="1"/>
  <c r="L5559" i="1"/>
  <c r="L7621" i="1"/>
  <c r="L1335" i="1"/>
  <c r="L8004" i="1"/>
  <c r="L6815" i="1"/>
  <c r="L9217" i="1"/>
  <c r="L5973" i="1"/>
  <c r="L6382" i="1"/>
  <c r="L137" i="1"/>
  <c r="L8005" i="1"/>
  <c r="L894" i="1"/>
  <c r="L4286" i="1"/>
  <c r="L8427" i="1"/>
  <c r="L3007" i="1"/>
  <c r="L3860" i="1"/>
  <c r="L895" i="1"/>
  <c r="L6816" i="1"/>
  <c r="L5974" i="1"/>
  <c r="L2177" i="1"/>
  <c r="L8006" i="1"/>
  <c r="L8807" i="1"/>
  <c r="L4698" i="1"/>
  <c r="L5975" i="1"/>
  <c r="L9218" i="1"/>
  <c r="L8007" i="1"/>
  <c r="L8428" i="1"/>
  <c r="L4699" i="1"/>
  <c r="L3432" i="1"/>
  <c r="L3433" i="1"/>
  <c r="L2586" i="1"/>
  <c r="L484" i="1"/>
  <c r="L2587" i="1"/>
  <c r="L896" i="1"/>
  <c r="L3008" i="1"/>
  <c r="L5976" i="1"/>
  <c r="L5560" i="1"/>
  <c r="L7622" i="1"/>
  <c r="L7227" i="1"/>
  <c r="L485" i="1"/>
  <c r="L486" i="1"/>
  <c r="L4700" i="1"/>
  <c r="L897" i="1"/>
  <c r="L4287" i="1"/>
  <c r="L6817" i="1"/>
  <c r="L6383" i="1"/>
  <c r="L1336" i="1"/>
  <c r="L5561" i="1"/>
  <c r="L487" i="1"/>
  <c r="L1337" i="1"/>
  <c r="L7623" i="1"/>
  <c r="L2178" i="1"/>
  <c r="L488" i="1"/>
  <c r="L898" i="1"/>
  <c r="L5977" i="1"/>
  <c r="L8008" i="1"/>
  <c r="L4701" i="1"/>
  <c r="L5562" i="1"/>
  <c r="L4702" i="1"/>
  <c r="L2179" i="1"/>
  <c r="L9219" i="1"/>
  <c r="L1338" i="1"/>
  <c r="L2588" i="1"/>
  <c r="L489" i="1"/>
  <c r="L6818" i="1"/>
  <c r="L2180" i="1"/>
  <c r="L138" i="1"/>
  <c r="L6384" i="1"/>
  <c r="L3009" i="1"/>
  <c r="L5116" i="1"/>
  <c r="L5117" i="1"/>
  <c r="L3861" i="1"/>
  <c r="L7624" i="1"/>
  <c r="L490" i="1"/>
  <c r="L6819" i="1"/>
  <c r="L2589" i="1"/>
  <c r="L6820" i="1"/>
  <c r="L2590" i="1"/>
  <c r="L8009" i="1"/>
  <c r="L4288" i="1"/>
  <c r="L3862" i="1"/>
  <c r="L3434" i="1"/>
  <c r="L7625" i="1"/>
  <c r="L5118" i="1"/>
  <c r="L7626" i="1"/>
  <c r="L4703" i="1"/>
  <c r="L491" i="1"/>
  <c r="L1745" i="1"/>
  <c r="L4289" i="1"/>
  <c r="L5978" i="1"/>
  <c r="L7228" i="1"/>
  <c r="L5979" i="1"/>
  <c r="L492" i="1"/>
  <c r="L899" i="1"/>
  <c r="L8429" i="1"/>
  <c r="L5563" i="1"/>
  <c r="L1746" i="1"/>
  <c r="L7627" i="1"/>
  <c r="L5564" i="1"/>
  <c r="L900" i="1"/>
  <c r="L901" i="1"/>
  <c r="L9642" i="1"/>
  <c r="L1339" i="1"/>
  <c r="L8808" i="1"/>
  <c r="L5565" i="1"/>
  <c r="L6821" i="1"/>
  <c r="L2591" i="1"/>
  <c r="L5980" i="1"/>
  <c r="L2181" i="1"/>
  <c r="L2182" i="1"/>
  <c r="L5119" i="1"/>
  <c r="L8010" i="1"/>
  <c r="L4704" i="1"/>
  <c r="L4705" i="1"/>
  <c r="L1340" i="1"/>
  <c r="L9220" i="1"/>
  <c r="L3435" i="1"/>
  <c r="L5981" i="1"/>
  <c r="L1747" i="1"/>
  <c r="L1748" i="1"/>
  <c r="L3436" i="1"/>
  <c r="L7628" i="1"/>
  <c r="L3010" i="1"/>
  <c r="L902" i="1"/>
  <c r="L2183" i="1"/>
  <c r="L2184" i="1"/>
  <c r="L1341" i="1"/>
  <c r="L493" i="1"/>
  <c r="L3011" i="1"/>
  <c r="L1342" i="1"/>
  <c r="L7229" i="1"/>
  <c r="L6822" i="1"/>
  <c r="L7629" i="1"/>
  <c r="L2185" i="1"/>
  <c r="L3012" i="1"/>
  <c r="L8011" i="1"/>
  <c r="L9643" i="1"/>
  <c r="L1749" i="1"/>
  <c r="L3863" i="1"/>
  <c r="L7230" i="1"/>
  <c r="L7231" i="1"/>
  <c r="L2592" i="1"/>
  <c r="L1750" i="1"/>
  <c r="L5566" i="1"/>
  <c r="L139" i="1"/>
  <c r="L3437" i="1"/>
  <c r="L5567" i="1"/>
  <c r="L9221" i="1"/>
  <c r="L8809" i="1"/>
  <c r="L5120" i="1"/>
  <c r="L6385" i="1"/>
  <c r="L6823" i="1"/>
  <c r="L5982" i="1"/>
  <c r="L8810" i="1"/>
  <c r="L494" i="1"/>
  <c r="L5568" i="1"/>
  <c r="L1751" i="1"/>
  <c r="L1752" i="1"/>
  <c r="L3438" i="1"/>
  <c r="L6824" i="1"/>
  <c r="L7232" i="1"/>
  <c r="L7233" i="1"/>
  <c r="L4290" i="1"/>
  <c r="L4706" i="1"/>
  <c r="L5569" i="1"/>
  <c r="L3439" i="1"/>
  <c r="L5121" i="1"/>
  <c r="L5122" i="1"/>
  <c r="L8430" i="1"/>
  <c r="L8012" i="1"/>
  <c r="L2186" i="1"/>
  <c r="L903" i="1"/>
  <c r="L6825" i="1"/>
  <c r="L5123" i="1"/>
  <c r="L3440" i="1"/>
  <c r="L7630" i="1"/>
  <c r="L4291" i="1"/>
  <c r="L5570" i="1"/>
  <c r="L3864" i="1"/>
  <c r="L4707" i="1"/>
  <c r="L8013" i="1"/>
  <c r="L4292" i="1"/>
  <c r="L4293" i="1"/>
  <c r="L7631" i="1"/>
  <c r="L9935" i="1"/>
  <c r="L5983" i="1"/>
  <c r="L3013" i="1"/>
  <c r="L1343" i="1"/>
  <c r="L1753" i="1"/>
  <c r="L2187" i="1"/>
  <c r="L5984" i="1"/>
  <c r="L4708" i="1"/>
  <c r="L495" i="1"/>
  <c r="L1344" i="1"/>
  <c r="L7632" i="1"/>
  <c r="L904" i="1"/>
  <c r="L1754" i="1"/>
  <c r="L905" i="1"/>
  <c r="L496" i="1"/>
  <c r="L6826" i="1"/>
  <c r="L6386" i="1"/>
  <c r="L9644" i="1"/>
  <c r="L2188" i="1"/>
  <c r="L8811" i="1"/>
  <c r="L9222" i="1"/>
  <c r="L8014" i="1"/>
  <c r="L4294" i="1"/>
  <c r="L3014" i="1"/>
  <c r="L5985" i="1"/>
  <c r="L8812" i="1"/>
  <c r="L6387" i="1"/>
  <c r="L906" i="1"/>
  <c r="L4295" i="1"/>
  <c r="L8015" i="1"/>
  <c r="L8431" i="1"/>
  <c r="L5986" i="1"/>
  <c r="L3015" i="1"/>
  <c r="L4296" i="1"/>
  <c r="L6388" i="1"/>
  <c r="L9645" i="1"/>
  <c r="L3865" i="1"/>
  <c r="L6389" i="1"/>
  <c r="L5571" i="1"/>
  <c r="L5572" i="1"/>
  <c r="L3016" i="1"/>
  <c r="L5124" i="1"/>
  <c r="L8016" i="1"/>
  <c r="L6827" i="1"/>
  <c r="L497" i="1"/>
  <c r="L5573" i="1"/>
  <c r="L140" i="1"/>
  <c r="L6828" i="1"/>
  <c r="L8813" i="1"/>
  <c r="L141" i="1"/>
  <c r="L4297" i="1"/>
  <c r="L8814" i="1"/>
  <c r="L6829" i="1"/>
  <c r="L7633" i="1"/>
  <c r="L5987" i="1"/>
  <c r="L5988" i="1"/>
  <c r="L2189" i="1"/>
  <c r="L3441" i="1"/>
  <c r="L7234" i="1"/>
  <c r="L2593" i="1"/>
  <c r="L5989" i="1"/>
  <c r="L8815" i="1"/>
  <c r="L1345" i="1"/>
  <c r="L9223" i="1"/>
  <c r="L5990" i="1"/>
  <c r="L7634" i="1"/>
  <c r="L5574" i="1"/>
  <c r="L4298" i="1"/>
  <c r="L6390" i="1"/>
  <c r="L3017" i="1"/>
  <c r="L8432" i="1"/>
  <c r="L2190" i="1"/>
  <c r="L9224" i="1"/>
  <c r="L9225" i="1"/>
  <c r="L6391" i="1"/>
  <c r="L3442" i="1"/>
  <c r="L4299" i="1"/>
  <c r="L907" i="1"/>
  <c r="L9226" i="1"/>
  <c r="L4300" i="1"/>
  <c r="L5125" i="1"/>
  <c r="L8433" i="1"/>
  <c r="L3443" i="1"/>
  <c r="L9646" i="1"/>
  <c r="L498" i="1"/>
  <c r="L908" i="1"/>
  <c r="L8017" i="1"/>
  <c r="L4709" i="1"/>
  <c r="L909" i="1"/>
  <c r="L6392" i="1"/>
  <c r="L6393" i="1"/>
  <c r="L3866" i="1"/>
  <c r="L6394" i="1"/>
  <c r="L4710" i="1"/>
  <c r="L2594" i="1"/>
  <c r="L1755" i="1"/>
  <c r="L7635" i="1"/>
  <c r="L9936" i="1"/>
  <c r="L910" i="1"/>
  <c r="L8434" i="1"/>
  <c r="L7235" i="1"/>
  <c r="L5575" i="1"/>
  <c r="L9937" i="1"/>
  <c r="L3018" i="1"/>
  <c r="L911" i="1"/>
  <c r="L6395" i="1"/>
  <c r="L5991" i="1"/>
  <c r="L4301" i="1"/>
  <c r="L3444" i="1"/>
  <c r="L3867" i="1"/>
  <c r="L8018" i="1"/>
  <c r="L4711" i="1"/>
  <c r="L5576" i="1"/>
  <c r="L8816" i="1"/>
  <c r="L6396" i="1"/>
  <c r="L3019" i="1"/>
  <c r="L142" i="1"/>
  <c r="L8019" i="1"/>
  <c r="L6397" i="1"/>
  <c r="L4302" i="1"/>
  <c r="L5126" i="1"/>
  <c r="L2191" i="1"/>
  <c r="L1346" i="1"/>
  <c r="L4712" i="1"/>
  <c r="L8817" i="1"/>
  <c r="L9227" i="1"/>
  <c r="L7636" i="1"/>
  <c r="L5577" i="1"/>
  <c r="L3445" i="1"/>
  <c r="L2192" i="1"/>
  <c r="L5992" i="1"/>
  <c r="L2193" i="1"/>
  <c r="L8020" i="1"/>
  <c r="L3020" i="1"/>
  <c r="L2595" i="1"/>
  <c r="L7236" i="1"/>
  <c r="L912" i="1"/>
  <c r="L5127" i="1"/>
  <c r="L6830" i="1"/>
  <c r="L3868" i="1"/>
  <c r="L5578" i="1"/>
  <c r="L913" i="1"/>
  <c r="L2194" i="1"/>
  <c r="L8818" i="1"/>
  <c r="L3869" i="1"/>
  <c r="L9228" i="1"/>
  <c r="L3446" i="1"/>
  <c r="L3021" i="1"/>
  <c r="L5993" i="1"/>
  <c r="L7237" i="1"/>
  <c r="L3870" i="1"/>
  <c r="L7238" i="1"/>
  <c r="L8021" i="1"/>
  <c r="L3022" i="1"/>
  <c r="L8435" i="1"/>
  <c r="L3871" i="1"/>
  <c r="L914" i="1"/>
  <c r="L4713" i="1"/>
  <c r="L6398" i="1"/>
  <c r="L3023" i="1"/>
  <c r="L5579" i="1"/>
  <c r="L2596" i="1"/>
  <c r="L1347" i="1"/>
  <c r="L2597" i="1"/>
  <c r="L5128" i="1"/>
  <c r="L8436" i="1"/>
  <c r="L2598" i="1"/>
  <c r="L7239" i="1"/>
  <c r="L1348" i="1"/>
  <c r="L7240" i="1"/>
  <c r="L6831" i="1"/>
  <c r="L1349" i="1"/>
  <c r="L1350" i="1"/>
  <c r="L143" i="1"/>
  <c r="L1756" i="1"/>
  <c r="L3447" i="1"/>
  <c r="L7241" i="1"/>
  <c r="L2599" i="1"/>
  <c r="L3024" i="1"/>
  <c r="L8819" i="1"/>
  <c r="L6399" i="1"/>
  <c r="L6400" i="1"/>
  <c r="L5580" i="1"/>
  <c r="L3025" i="1"/>
  <c r="L6401" i="1"/>
  <c r="L9647" i="1"/>
  <c r="L3026" i="1"/>
  <c r="L8022" i="1"/>
  <c r="L9229" i="1"/>
  <c r="L6832" i="1"/>
  <c r="L1351" i="1"/>
  <c r="L8023" i="1"/>
  <c r="L4303" i="1"/>
  <c r="L1352" i="1"/>
  <c r="L915" i="1"/>
  <c r="L8820" i="1"/>
  <c r="L6833" i="1"/>
  <c r="L916" i="1"/>
  <c r="L4714" i="1"/>
  <c r="L1353" i="1"/>
  <c r="L5994" i="1"/>
  <c r="L2600" i="1"/>
  <c r="L1757" i="1"/>
  <c r="L8437" i="1"/>
  <c r="L9648" i="1"/>
  <c r="L3448" i="1"/>
  <c r="L3449" i="1"/>
  <c r="L9649" i="1"/>
  <c r="L4715" i="1"/>
  <c r="L3027" i="1"/>
  <c r="L1758" i="1"/>
  <c r="L9650" i="1"/>
  <c r="L917" i="1"/>
  <c r="L918" i="1"/>
  <c r="L8438" i="1"/>
  <c r="L5995" i="1"/>
  <c r="L8024" i="1"/>
  <c r="L5996" i="1"/>
  <c r="L499" i="1"/>
  <c r="L7242" i="1"/>
  <c r="L5997" i="1"/>
  <c r="L5129" i="1"/>
  <c r="L3028" i="1"/>
  <c r="L5998" i="1"/>
  <c r="L2601" i="1"/>
  <c r="L7637" i="1"/>
  <c r="L6834" i="1"/>
  <c r="L4716" i="1"/>
  <c r="L8025" i="1"/>
  <c r="L3029" i="1"/>
  <c r="L4717" i="1"/>
  <c r="L5130" i="1"/>
  <c r="L1759" i="1"/>
  <c r="L7243" i="1"/>
  <c r="L144" i="1"/>
  <c r="L5131" i="1"/>
  <c r="L9230" i="1"/>
  <c r="L2195" i="1"/>
  <c r="L4304" i="1"/>
  <c r="L8026" i="1"/>
  <c r="L500" i="1"/>
  <c r="L9231" i="1"/>
  <c r="L5999" i="1"/>
  <c r="L6000" i="1"/>
  <c r="L2602" i="1"/>
  <c r="L8439" i="1"/>
  <c r="L6402" i="1"/>
  <c r="L4305" i="1"/>
  <c r="L8821" i="1"/>
  <c r="L1354" i="1"/>
  <c r="L9651" i="1"/>
  <c r="L8027" i="1"/>
  <c r="L7638" i="1"/>
  <c r="L3450" i="1"/>
  <c r="L1355" i="1"/>
  <c r="L8822" i="1"/>
  <c r="L8028" i="1"/>
  <c r="L8440" i="1"/>
  <c r="L8441" i="1"/>
  <c r="L5581" i="1"/>
  <c r="L9232" i="1"/>
  <c r="L919" i="1"/>
  <c r="L2603" i="1"/>
  <c r="L5582" i="1"/>
  <c r="L3872" i="1"/>
  <c r="L7244" i="1"/>
  <c r="L4718" i="1"/>
  <c r="L6001" i="1"/>
  <c r="L8029" i="1"/>
  <c r="L9233" i="1"/>
  <c r="L9652" i="1"/>
  <c r="L3451" i="1"/>
  <c r="L920" i="1"/>
  <c r="L5583" i="1"/>
  <c r="L4719" i="1"/>
  <c r="L3452" i="1"/>
  <c r="L8030" i="1"/>
  <c r="L1760" i="1"/>
  <c r="L5584" i="1"/>
  <c r="L4720" i="1"/>
  <c r="L9234" i="1"/>
  <c r="L6002" i="1"/>
  <c r="L1761" i="1"/>
  <c r="L3030" i="1"/>
  <c r="L3873" i="1"/>
  <c r="L6403" i="1"/>
  <c r="L5585" i="1"/>
  <c r="L6835" i="1"/>
  <c r="L3453" i="1"/>
  <c r="L3874" i="1"/>
  <c r="L8031" i="1"/>
  <c r="L7639" i="1"/>
  <c r="L6836" i="1"/>
  <c r="L2196" i="1"/>
  <c r="L5586" i="1"/>
  <c r="L921" i="1"/>
  <c r="L1356" i="1"/>
  <c r="L8823" i="1"/>
  <c r="L9653" i="1"/>
  <c r="L8824" i="1"/>
  <c r="L4306" i="1"/>
  <c r="L6003" i="1"/>
  <c r="L922" i="1"/>
  <c r="L2604" i="1"/>
  <c r="L7640" i="1"/>
  <c r="L5132" i="1"/>
  <c r="L8825" i="1"/>
  <c r="L1357" i="1"/>
  <c r="L8442" i="1"/>
  <c r="L7641" i="1"/>
  <c r="L3454" i="1"/>
  <c r="L1762" i="1"/>
  <c r="L3875" i="1"/>
  <c r="L6837" i="1"/>
  <c r="L2197" i="1"/>
  <c r="L923" i="1"/>
  <c r="L9938" i="1"/>
  <c r="L7642" i="1"/>
  <c r="L7245" i="1"/>
  <c r="L9654" i="1"/>
  <c r="L8443" i="1"/>
  <c r="L9655" i="1"/>
  <c r="L8826" i="1"/>
  <c r="L924" i="1"/>
  <c r="L8827" i="1"/>
  <c r="L9939" i="1"/>
  <c r="L8032" i="1"/>
  <c r="L8444" i="1"/>
  <c r="L9235" i="1"/>
  <c r="L8033" i="1"/>
  <c r="L4721" i="1"/>
  <c r="L3455" i="1"/>
  <c r="L3031" i="1"/>
  <c r="L6404" i="1"/>
  <c r="L4307" i="1"/>
  <c r="L7643" i="1"/>
  <c r="L501" i="1"/>
  <c r="L3456" i="1"/>
  <c r="L6405" i="1"/>
  <c r="L3876" i="1"/>
  <c r="L3877" i="1"/>
  <c r="L1763" i="1"/>
  <c r="L8445" i="1"/>
  <c r="L4308" i="1"/>
  <c r="L9236" i="1"/>
  <c r="L502" i="1"/>
  <c r="L9237" i="1"/>
  <c r="L925" i="1"/>
  <c r="L8034" i="1"/>
  <c r="L5587" i="1"/>
  <c r="L2198" i="1"/>
  <c r="L9656" i="1"/>
  <c r="L9940" i="1"/>
  <c r="L5133" i="1"/>
  <c r="L3457" i="1"/>
  <c r="L503" i="1"/>
  <c r="L9238" i="1"/>
  <c r="L8828" i="1"/>
  <c r="L3458" i="1"/>
  <c r="L2199" i="1"/>
  <c r="L4722" i="1"/>
  <c r="L9657" i="1"/>
  <c r="L5134" i="1"/>
  <c r="L2200" i="1"/>
  <c r="L2605" i="1"/>
  <c r="L2201" i="1"/>
  <c r="L1764" i="1"/>
  <c r="L2606" i="1"/>
  <c r="L8829" i="1"/>
  <c r="L145" i="1"/>
  <c r="L6838" i="1"/>
  <c r="L3459" i="1"/>
  <c r="L2607" i="1"/>
  <c r="L3032" i="1"/>
  <c r="L9239" i="1"/>
  <c r="L2202" i="1"/>
  <c r="L3460" i="1"/>
  <c r="L5135" i="1"/>
  <c r="L8830" i="1"/>
  <c r="L504" i="1"/>
  <c r="L7246" i="1"/>
  <c r="L9941" i="1"/>
  <c r="L926" i="1"/>
  <c r="L7644" i="1"/>
  <c r="L505" i="1"/>
  <c r="L5588" i="1"/>
  <c r="L6004" i="1"/>
  <c r="L146" i="1"/>
  <c r="L7645" i="1"/>
  <c r="L3033" i="1"/>
  <c r="L4309" i="1"/>
  <c r="L6406" i="1"/>
  <c r="L9240" i="1"/>
  <c r="L8035" i="1"/>
  <c r="L1765" i="1"/>
  <c r="L927" i="1"/>
  <c r="L6005" i="1"/>
  <c r="L5136" i="1"/>
  <c r="L9658" i="1"/>
  <c r="L9659" i="1"/>
  <c r="L506" i="1"/>
  <c r="L5137" i="1"/>
  <c r="L4723" i="1"/>
  <c r="L7646" i="1"/>
  <c r="L2203" i="1"/>
  <c r="L147" i="1"/>
  <c r="L8036" i="1"/>
  <c r="L6839" i="1"/>
  <c r="L8831" i="1"/>
  <c r="L6407" i="1"/>
  <c r="L3461" i="1"/>
  <c r="L1766" i="1"/>
  <c r="L3034" i="1"/>
  <c r="L9942" i="1"/>
  <c r="L3878" i="1"/>
  <c r="L928" i="1"/>
  <c r="L3879" i="1"/>
  <c r="L3880" i="1"/>
  <c r="L148" i="1"/>
  <c r="L149" i="1"/>
  <c r="L6840" i="1"/>
  <c r="L8037" i="1"/>
  <c r="L8446" i="1"/>
  <c r="L3881" i="1"/>
  <c r="L4310" i="1"/>
  <c r="L4724" i="1"/>
  <c r="L6841" i="1"/>
  <c r="L9660" i="1"/>
  <c r="L3882" i="1"/>
  <c r="L2204" i="1"/>
  <c r="L2608" i="1"/>
  <c r="L6006" i="1"/>
  <c r="L8447" i="1"/>
  <c r="L3883" i="1"/>
  <c r="L5138" i="1"/>
  <c r="L1767" i="1"/>
  <c r="L6007" i="1"/>
  <c r="L507" i="1"/>
  <c r="L1768" i="1"/>
  <c r="L8832" i="1"/>
  <c r="L1769" i="1"/>
  <c r="L929" i="1"/>
  <c r="L9241" i="1"/>
  <c r="L930" i="1"/>
  <c r="L1358" i="1"/>
  <c r="L6408" i="1"/>
  <c r="L9661" i="1"/>
  <c r="L9662" i="1"/>
  <c r="L7647" i="1"/>
  <c r="L8038" i="1"/>
  <c r="L6008" i="1"/>
  <c r="L931" i="1"/>
  <c r="L8833" i="1"/>
  <c r="L7648" i="1"/>
  <c r="L2609" i="1"/>
  <c r="L8834" i="1"/>
  <c r="L508" i="1"/>
  <c r="L150" i="1"/>
  <c r="L4725" i="1"/>
  <c r="L3884" i="1"/>
  <c r="L5139" i="1"/>
  <c r="L5140" i="1"/>
  <c r="L3885" i="1"/>
  <c r="L509" i="1"/>
  <c r="L6409" i="1"/>
  <c r="L4726" i="1"/>
  <c r="L4311" i="1"/>
  <c r="L6410" i="1"/>
  <c r="L9242" i="1"/>
  <c r="L1770" i="1"/>
  <c r="L510" i="1"/>
  <c r="L9243" i="1"/>
  <c r="L9663" i="1"/>
  <c r="L2610" i="1"/>
  <c r="L6411" i="1"/>
  <c r="L8835" i="1"/>
  <c r="L8836" i="1"/>
  <c r="L3886" i="1"/>
  <c r="L511" i="1"/>
  <c r="L4727" i="1"/>
  <c r="L3462" i="1"/>
  <c r="L3463" i="1"/>
  <c r="L7247" i="1"/>
  <c r="L8039" i="1"/>
  <c r="L3887" i="1"/>
  <c r="L2205" i="1"/>
  <c r="L7248" i="1"/>
  <c r="L6009" i="1"/>
  <c r="L9244" i="1"/>
  <c r="L9664" i="1"/>
  <c r="L3464" i="1"/>
  <c r="L1771" i="1"/>
  <c r="L8448" i="1"/>
  <c r="L5589" i="1"/>
  <c r="L3035" i="1"/>
  <c r="L932" i="1"/>
  <c r="L6842" i="1"/>
  <c r="L6010" i="1"/>
  <c r="L7249" i="1"/>
  <c r="L1772" i="1"/>
  <c r="L1773" i="1"/>
  <c r="L5141" i="1"/>
  <c r="L933" i="1"/>
  <c r="L2206" i="1"/>
  <c r="L3036" i="1"/>
  <c r="L4312" i="1"/>
  <c r="L1774" i="1"/>
  <c r="L3888" i="1"/>
  <c r="L6843" i="1"/>
  <c r="L5590" i="1"/>
  <c r="L2611" i="1"/>
  <c r="L6011" i="1"/>
  <c r="L2207" i="1"/>
  <c r="L8837" i="1"/>
  <c r="L8838" i="1"/>
  <c r="L8449" i="1"/>
  <c r="L3889" i="1"/>
  <c r="L9245" i="1"/>
  <c r="L6012" i="1"/>
  <c r="L8040" i="1"/>
  <c r="L6844" i="1"/>
  <c r="L5142" i="1"/>
  <c r="L4313" i="1"/>
  <c r="L7649" i="1"/>
  <c r="L6845" i="1"/>
  <c r="L1775" i="1"/>
  <c r="L6846" i="1"/>
  <c r="L6847" i="1"/>
  <c r="L6013" i="1"/>
  <c r="L5591" i="1"/>
  <c r="L512" i="1"/>
  <c r="L9943" i="1"/>
  <c r="L8450" i="1"/>
  <c r="L2612" i="1"/>
  <c r="L3890" i="1"/>
  <c r="L4314" i="1"/>
  <c r="L7250" i="1"/>
  <c r="L4728" i="1"/>
  <c r="L8041" i="1"/>
  <c r="L3891" i="1"/>
  <c r="L9246" i="1"/>
  <c r="L8042" i="1"/>
  <c r="L6014" i="1"/>
  <c r="L3465" i="1"/>
  <c r="L9665" i="1"/>
  <c r="L8043" i="1"/>
  <c r="L6412" i="1"/>
  <c r="L9666" i="1"/>
  <c r="L4729" i="1"/>
  <c r="L3037" i="1"/>
  <c r="L6015" i="1"/>
  <c r="L6016" i="1"/>
  <c r="L2613" i="1"/>
  <c r="L3038" i="1"/>
  <c r="L6413" i="1"/>
  <c r="L9667" i="1"/>
  <c r="L1359" i="1"/>
  <c r="L6848" i="1"/>
  <c r="L3892" i="1"/>
  <c r="L9668" i="1"/>
  <c r="L8044" i="1"/>
  <c r="L7251" i="1"/>
  <c r="L151" i="1"/>
  <c r="L3039" i="1"/>
  <c r="L4730" i="1"/>
  <c r="L7252" i="1"/>
  <c r="L3893" i="1"/>
  <c r="L4315" i="1"/>
  <c r="L9247" i="1"/>
  <c r="L4316" i="1"/>
  <c r="L1360" i="1"/>
  <c r="L8451" i="1"/>
  <c r="L1776" i="1"/>
  <c r="L9248" i="1"/>
  <c r="L1361" i="1"/>
  <c r="L9669" i="1"/>
  <c r="L9249" i="1"/>
  <c r="L9944" i="1"/>
  <c r="L5143" i="1"/>
  <c r="L2208" i="1"/>
  <c r="L6017" i="1"/>
  <c r="L3040" i="1"/>
  <c r="L6414" i="1"/>
  <c r="L1362" i="1"/>
  <c r="L513" i="1"/>
  <c r="L514" i="1"/>
  <c r="L3466" i="1"/>
  <c r="L4731" i="1"/>
  <c r="L6415" i="1"/>
  <c r="L4317" i="1"/>
  <c r="L4318" i="1"/>
  <c r="L6416" i="1"/>
  <c r="L1363" i="1"/>
  <c r="L3041" i="1"/>
  <c r="L6417" i="1"/>
  <c r="L6418" i="1"/>
  <c r="L1364" i="1"/>
  <c r="L4732" i="1"/>
  <c r="L7650" i="1"/>
  <c r="L9670" i="1"/>
  <c r="L4319" i="1"/>
  <c r="L3894" i="1"/>
  <c r="L7253" i="1"/>
  <c r="L9250" i="1"/>
  <c r="L8452" i="1"/>
  <c r="L3467" i="1"/>
  <c r="L934" i="1"/>
  <c r="L3042" i="1"/>
  <c r="L8453" i="1"/>
  <c r="L515" i="1"/>
  <c r="L3468" i="1"/>
  <c r="L3895" i="1"/>
  <c r="L5144" i="1"/>
  <c r="L7254" i="1"/>
  <c r="L5145" i="1"/>
  <c r="L5146" i="1"/>
  <c r="L3896" i="1"/>
  <c r="L2614" i="1"/>
  <c r="L1777" i="1"/>
  <c r="L4733" i="1"/>
  <c r="L8045" i="1"/>
  <c r="L8839" i="1"/>
  <c r="L7651" i="1"/>
  <c r="L2615" i="1"/>
  <c r="L4320" i="1"/>
  <c r="L6419" i="1"/>
  <c r="L1365" i="1"/>
  <c r="L4734" i="1"/>
  <c r="L1778" i="1"/>
  <c r="L3043" i="1"/>
  <c r="L935" i="1"/>
  <c r="L7652" i="1"/>
  <c r="L3897" i="1"/>
  <c r="L1366" i="1"/>
  <c r="L152" i="1"/>
  <c r="L3044" i="1"/>
  <c r="L9671" i="1"/>
  <c r="L1779" i="1"/>
  <c r="L8046" i="1"/>
  <c r="L2616" i="1"/>
  <c r="L9945" i="1"/>
  <c r="L8047" i="1"/>
  <c r="L516" i="1"/>
  <c r="L936" i="1"/>
  <c r="L9251" i="1"/>
  <c r="L8454" i="1"/>
  <c r="L7653" i="1"/>
  <c r="L3469" i="1"/>
  <c r="L6849" i="1"/>
  <c r="L4735" i="1"/>
  <c r="L9946" i="1"/>
  <c r="L1367" i="1"/>
  <c r="L8455" i="1"/>
  <c r="L6850" i="1"/>
  <c r="L4736" i="1"/>
  <c r="L3045" i="1"/>
  <c r="L3470" i="1"/>
  <c r="L8456" i="1"/>
  <c r="L7654" i="1"/>
  <c r="L9672" i="1"/>
  <c r="L1780" i="1"/>
  <c r="L9947" i="1"/>
  <c r="L8048" i="1"/>
  <c r="L1781" i="1"/>
  <c r="L8840" i="1"/>
  <c r="L3046" i="1"/>
  <c r="L5592" i="1"/>
  <c r="L8841" i="1"/>
  <c r="L6018" i="1"/>
  <c r="L153" i="1"/>
  <c r="L517" i="1"/>
  <c r="L8049" i="1"/>
  <c r="L5147" i="1"/>
  <c r="L7655" i="1"/>
  <c r="L3471" i="1"/>
  <c r="L6019" i="1"/>
  <c r="L7255" i="1"/>
  <c r="L3472" i="1"/>
  <c r="L7256" i="1"/>
  <c r="L5148" i="1"/>
  <c r="L1782" i="1"/>
  <c r="L1783" i="1"/>
  <c r="L518" i="1"/>
  <c r="L3898" i="1"/>
  <c r="L9252" i="1"/>
  <c r="L3899" i="1"/>
  <c r="L7257" i="1"/>
  <c r="L7258" i="1"/>
  <c r="L9673" i="1"/>
  <c r="L1784" i="1"/>
  <c r="L7656" i="1"/>
  <c r="L3473" i="1"/>
  <c r="L3047" i="1"/>
  <c r="L7657" i="1"/>
  <c r="L8050" i="1"/>
  <c r="L9253" i="1"/>
  <c r="L1785" i="1"/>
  <c r="L9674" i="1"/>
  <c r="L2617" i="1"/>
  <c r="L7658" i="1"/>
  <c r="L5149" i="1"/>
  <c r="L2209" i="1"/>
  <c r="L3474" i="1"/>
  <c r="L4321" i="1"/>
  <c r="L937" i="1"/>
  <c r="L8051" i="1"/>
  <c r="L1786" i="1"/>
  <c r="L9254" i="1"/>
  <c r="L3475" i="1"/>
  <c r="L5150" i="1"/>
  <c r="L6851" i="1"/>
  <c r="L8842" i="1"/>
  <c r="L938" i="1"/>
  <c r="L9255" i="1"/>
  <c r="L9256" i="1"/>
  <c r="L9675" i="1"/>
  <c r="L6420" i="1"/>
  <c r="L8052" i="1"/>
  <c r="L9257" i="1"/>
  <c r="L1787" i="1"/>
  <c r="L9258" i="1"/>
  <c r="L6421" i="1"/>
  <c r="L9676" i="1"/>
  <c r="L9259" i="1"/>
  <c r="L6020" i="1"/>
  <c r="L9677" i="1"/>
  <c r="L1788" i="1"/>
  <c r="L519" i="1"/>
  <c r="L7659" i="1"/>
  <c r="L1789" i="1"/>
  <c r="L2618" i="1"/>
  <c r="L5151" i="1"/>
  <c r="L154" i="1"/>
  <c r="L4737" i="1"/>
  <c r="L8457" i="1"/>
  <c r="L7259" i="1"/>
  <c r="L3048" i="1"/>
  <c r="L7260" i="1"/>
  <c r="L6852" i="1"/>
  <c r="L3900" i="1"/>
  <c r="L1790" i="1"/>
  <c r="L6422" i="1"/>
  <c r="L7660" i="1"/>
  <c r="L7261" i="1"/>
  <c r="L3476" i="1"/>
  <c r="L1368" i="1"/>
  <c r="L3477" i="1"/>
  <c r="L2210" i="1"/>
  <c r="L6423" i="1"/>
  <c r="L9260" i="1"/>
  <c r="L9948" i="1"/>
  <c r="L6424" i="1"/>
  <c r="L6853" i="1"/>
  <c r="L6425" i="1"/>
  <c r="L2211" i="1"/>
  <c r="L8458" i="1"/>
  <c r="L4322" i="1"/>
  <c r="L1369" i="1"/>
  <c r="L6021" i="1"/>
  <c r="L2212" i="1"/>
  <c r="L6854" i="1"/>
  <c r="L8459" i="1"/>
  <c r="L7661" i="1"/>
  <c r="L939" i="1"/>
  <c r="L1791" i="1"/>
  <c r="L3049" i="1"/>
  <c r="L6022" i="1"/>
  <c r="L9678" i="1"/>
  <c r="L3901" i="1"/>
  <c r="L5593" i="1"/>
  <c r="L1370" i="1"/>
  <c r="L9679" i="1"/>
  <c r="L5594" i="1"/>
  <c r="L3902" i="1"/>
  <c r="L2213" i="1"/>
  <c r="L6426" i="1"/>
  <c r="L7262" i="1"/>
  <c r="L7662" i="1"/>
  <c r="L520" i="1"/>
  <c r="L9949" i="1"/>
  <c r="L2214" i="1"/>
  <c r="L6855" i="1"/>
  <c r="L7263" i="1"/>
  <c r="L1371" i="1"/>
  <c r="L8843" i="1"/>
  <c r="L8053" i="1"/>
  <c r="L155" i="1"/>
  <c r="L7264" i="1"/>
  <c r="L8844" i="1"/>
  <c r="L9261" i="1"/>
  <c r="L940" i="1"/>
  <c r="L3478" i="1"/>
  <c r="L8054" i="1"/>
  <c r="L6427" i="1"/>
  <c r="L521" i="1"/>
  <c r="L3479" i="1"/>
  <c r="L5595" i="1"/>
  <c r="L7663" i="1"/>
  <c r="L4738" i="1"/>
  <c r="L6428" i="1"/>
  <c r="L3903" i="1"/>
  <c r="L7265" i="1"/>
  <c r="L1792" i="1"/>
  <c r="L8055" i="1"/>
  <c r="L1793" i="1"/>
  <c r="L3904" i="1"/>
  <c r="L7266" i="1"/>
  <c r="L9262" i="1"/>
  <c r="L2619" i="1"/>
  <c r="L4739" i="1"/>
  <c r="L9950" i="1"/>
  <c r="L9680" i="1"/>
  <c r="L3905" i="1"/>
  <c r="L4323" i="1"/>
  <c r="L156" i="1"/>
  <c r="L8056" i="1"/>
  <c r="L2215" i="1"/>
  <c r="L8460" i="1"/>
  <c r="L157" i="1"/>
  <c r="L5152" i="1"/>
  <c r="L7267" i="1"/>
  <c r="L6856" i="1"/>
  <c r="L1794" i="1"/>
  <c r="L9263" i="1"/>
  <c r="L8057" i="1"/>
  <c r="L1795" i="1"/>
  <c r="L9951" i="1"/>
  <c r="L7664" i="1"/>
  <c r="L8845" i="1"/>
  <c r="L8461" i="1"/>
  <c r="L6857" i="1"/>
  <c r="L3480" i="1"/>
  <c r="L9681" i="1"/>
  <c r="L7268" i="1"/>
  <c r="L9264" i="1"/>
  <c r="L5596" i="1"/>
  <c r="L9682" i="1"/>
  <c r="L3481" i="1"/>
  <c r="L3050" i="1"/>
  <c r="L4740" i="1"/>
  <c r="L2620" i="1"/>
  <c r="L522" i="1"/>
  <c r="L8058" i="1"/>
  <c r="L2621" i="1"/>
  <c r="L9683" i="1"/>
  <c r="L6023" i="1"/>
  <c r="L523" i="1"/>
  <c r="L8059" i="1"/>
  <c r="L3482" i="1"/>
  <c r="L6429" i="1"/>
  <c r="L6024" i="1"/>
  <c r="L3483" i="1"/>
  <c r="L8846" i="1"/>
  <c r="L524" i="1"/>
  <c r="L9684" i="1"/>
  <c r="L3484" i="1"/>
  <c r="L3906" i="1"/>
  <c r="L4741" i="1"/>
  <c r="L5153" i="1"/>
  <c r="L525" i="1"/>
  <c r="L8462" i="1"/>
  <c r="L4324" i="1"/>
  <c r="L6430" i="1"/>
  <c r="L6431" i="1"/>
  <c r="L3485" i="1"/>
  <c r="L3051" i="1"/>
  <c r="L2622" i="1"/>
  <c r="L941" i="1"/>
  <c r="L6432" i="1"/>
  <c r="L942" i="1"/>
  <c r="L9685" i="1"/>
  <c r="L5154" i="1"/>
  <c r="L526" i="1"/>
  <c r="L9265" i="1"/>
  <c r="L4325" i="1"/>
  <c r="L7269" i="1"/>
  <c r="L6858" i="1"/>
  <c r="L1796" i="1"/>
  <c r="L8847" i="1"/>
  <c r="L4326" i="1"/>
  <c r="L943" i="1"/>
  <c r="L944" i="1"/>
  <c r="L2216" i="1"/>
  <c r="L5155" i="1"/>
  <c r="L2623" i="1"/>
  <c r="L6025" i="1"/>
  <c r="L9266" i="1"/>
  <c r="L6433" i="1"/>
  <c r="L7665" i="1"/>
  <c r="L9267" i="1"/>
  <c r="L9686" i="1"/>
  <c r="L7270" i="1"/>
  <c r="L9268" i="1"/>
  <c r="L5597" i="1"/>
  <c r="L8848" i="1"/>
  <c r="L4327" i="1"/>
  <c r="L945" i="1"/>
  <c r="L5598" i="1"/>
  <c r="L7271" i="1"/>
  <c r="L6434" i="1"/>
  <c r="L8060" i="1"/>
  <c r="L7272" i="1"/>
  <c r="L7666" i="1"/>
  <c r="L6435" i="1"/>
  <c r="L6436" i="1"/>
  <c r="L9952" i="1"/>
  <c r="L158" i="1"/>
  <c r="L9687" i="1"/>
  <c r="L6026" i="1"/>
  <c r="L946" i="1"/>
  <c r="L9269" i="1"/>
  <c r="L6437" i="1"/>
  <c r="L8061" i="1"/>
  <c r="L2217" i="1"/>
  <c r="L3907" i="1"/>
  <c r="L6027" i="1"/>
  <c r="L3052" i="1"/>
  <c r="L6028" i="1"/>
  <c r="L3053" i="1"/>
  <c r="L5599" i="1"/>
  <c r="L6029" i="1"/>
  <c r="L947" i="1"/>
  <c r="L9953" i="1"/>
  <c r="L6030" i="1"/>
  <c r="L9688" i="1"/>
  <c r="L8849" i="1"/>
  <c r="L948" i="1"/>
  <c r="L3486" i="1"/>
  <c r="L9689" i="1"/>
  <c r="L2624" i="1"/>
  <c r="L7667" i="1"/>
  <c r="L1797" i="1"/>
  <c r="L4328" i="1"/>
  <c r="L6031" i="1"/>
  <c r="L3487" i="1"/>
  <c r="L4329" i="1"/>
  <c r="L6859" i="1"/>
  <c r="L8850" i="1"/>
  <c r="L949" i="1"/>
  <c r="L3054" i="1"/>
  <c r="L950" i="1"/>
  <c r="L2625" i="1"/>
  <c r="L2218" i="1"/>
  <c r="L1372" i="1"/>
  <c r="L1373" i="1"/>
  <c r="L4742" i="1"/>
  <c r="L1798" i="1"/>
  <c r="L6860" i="1"/>
  <c r="L4330" i="1"/>
  <c r="L4743" i="1"/>
  <c r="L951" i="1"/>
  <c r="L6032" i="1"/>
  <c r="L6861" i="1"/>
  <c r="L8062" i="1"/>
  <c r="L527" i="1"/>
  <c r="L2219" i="1"/>
  <c r="L9690" i="1"/>
  <c r="L2220" i="1"/>
  <c r="L5156" i="1"/>
  <c r="L7668" i="1"/>
  <c r="L6862" i="1"/>
  <c r="L3908" i="1"/>
  <c r="L3488" i="1"/>
  <c r="L9270" i="1"/>
  <c r="L6863" i="1"/>
  <c r="L9271" i="1"/>
  <c r="L3909" i="1"/>
  <c r="L8463" i="1"/>
  <c r="L7669" i="1"/>
  <c r="L1799" i="1"/>
  <c r="L2626" i="1"/>
  <c r="L6033" i="1"/>
  <c r="L8063" i="1"/>
  <c r="L7273" i="1"/>
  <c r="L7274" i="1"/>
  <c r="L9691" i="1"/>
  <c r="L6864" i="1"/>
  <c r="L528" i="1"/>
  <c r="L4331" i="1"/>
  <c r="L952" i="1"/>
  <c r="L159" i="1"/>
  <c r="L4332" i="1"/>
  <c r="L529" i="1"/>
  <c r="L5157" i="1"/>
  <c r="L3910" i="1"/>
  <c r="L530" i="1"/>
  <c r="L160" i="1"/>
  <c r="L2221" i="1"/>
  <c r="L8464" i="1"/>
  <c r="L8851" i="1"/>
  <c r="L8064" i="1"/>
  <c r="L5158" i="1"/>
  <c r="L8465" i="1"/>
  <c r="L6438" i="1"/>
  <c r="L953" i="1"/>
  <c r="L1800" i="1"/>
  <c r="L5159" i="1"/>
  <c r="L1374" i="1"/>
  <c r="L5600" i="1"/>
  <c r="L8852" i="1"/>
  <c r="L5601" i="1"/>
  <c r="L8853" i="1"/>
  <c r="L9272" i="1"/>
  <c r="L7275" i="1"/>
  <c r="L8854" i="1"/>
  <c r="L2627" i="1"/>
  <c r="L9692" i="1"/>
  <c r="L8855" i="1"/>
  <c r="L161" i="1"/>
  <c r="L162" i="1"/>
  <c r="L9273" i="1"/>
  <c r="L2222" i="1"/>
  <c r="L2223" i="1"/>
  <c r="L5160" i="1"/>
  <c r="L1375" i="1"/>
  <c r="L8065" i="1"/>
  <c r="L5161" i="1"/>
  <c r="L7276" i="1"/>
  <c r="L3489" i="1"/>
  <c r="L4333" i="1"/>
  <c r="L5162" i="1"/>
  <c r="L9274" i="1"/>
  <c r="L4334" i="1"/>
  <c r="L6439" i="1"/>
  <c r="L5163" i="1"/>
  <c r="L1376" i="1"/>
  <c r="L5602" i="1"/>
  <c r="L2224" i="1"/>
  <c r="L3911" i="1"/>
  <c r="L5164" i="1"/>
  <c r="L1801" i="1"/>
  <c r="L6034" i="1"/>
  <c r="L8066" i="1"/>
  <c r="L6035" i="1"/>
  <c r="L7277" i="1"/>
  <c r="L3055" i="1"/>
  <c r="L2225" i="1"/>
  <c r="L7670" i="1"/>
  <c r="L7671" i="1"/>
  <c r="L3490" i="1"/>
  <c r="L531" i="1"/>
  <c r="L3491" i="1"/>
  <c r="L3056" i="1"/>
  <c r="L6036" i="1"/>
  <c r="L9954" i="1"/>
  <c r="L8067" i="1"/>
  <c r="L8856" i="1"/>
  <c r="L2226" i="1"/>
  <c r="L1377" i="1"/>
  <c r="L3492" i="1"/>
  <c r="L9275" i="1"/>
  <c r="L9693" i="1"/>
  <c r="L2227" i="1"/>
  <c r="L4744" i="1"/>
  <c r="L7672" i="1"/>
  <c r="L2228" i="1"/>
  <c r="L8857" i="1"/>
  <c r="L532" i="1"/>
  <c r="L6865" i="1"/>
  <c r="L163" i="1"/>
  <c r="L1378" i="1"/>
  <c r="L2229" i="1"/>
  <c r="L8466" i="1"/>
  <c r="L2628" i="1"/>
  <c r="L533" i="1"/>
  <c r="L2629" i="1"/>
  <c r="L954" i="1"/>
  <c r="L8068" i="1"/>
  <c r="L6440" i="1"/>
  <c r="L9276" i="1"/>
  <c r="L1379" i="1"/>
  <c r="L6037" i="1"/>
  <c r="L6866" i="1"/>
  <c r="L6038" i="1"/>
  <c r="L8467" i="1"/>
  <c r="L8468" i="1"/>
  <c r="L7673" i="1"/>
  <c r="L8858" i="1"/>
  <c r="L534" i="1"/>
  <c r="L1380" i="1"/>
  <c r="L7674" i="1"/>
  <c r="L6441" i="1"/>
  <c r="L5603" i="1"/>
  <c r="L6039" i="1"/>
  <c r="L8469" i="1"/>
  <c r="L1802" i="1"/>
  <c r="L4745" i="1"/>
  <c r="L6442" i="1"/>
  <c r="L6040" i="1"/>
  <c r="L6443" i="1"/>
  <c r="L3493" i="1"/>
  <c r="L3057" i="1"/>
  <c r="L955" i="1"/>
  <c r="L3912" i="1"/>
  <c r="L4746" i="1"/>
  <c r="L956" i="1"/>
  <c r="L5165" i="1"/>
  <c r="L3058" i="1"/>
  <c r="L164" i="1"/>
  <c r="L7278" i="1"/>
  <c r="L2630" i="1"/>
  <c r="L1803" i="1"/>
  <c r="L6444" i="1"/>
  <c r="L4335" i="1"/>
  <c r="L3059" i="1"/>
  <c r="L5166" i="1"/>
  <c r="L6867" i="1"/>
  <c r="L3060" i="1"/>
  <c r="L535" i="1"/>
  <c r="L5604" i="1"/>
  <c r="L9955" i="1"/>
  <c r="L7279" i="1"/>
  <c r="L536" i="1"/>
  <c r="L1804" i="1"/>
  <c r="L6868" i="1"/>
  <c r="L7280" i="1"/>
  <c r="L6445" i="1"/>
  <c r="L3913" i="1"/>
  <c r="L957" i="1"/>
  <c r="L3914" i="1"/>
  <c r="L6869" i="1"/>
  <c r="L6041" i="1"/>
  <c r="L2631" i="1"/>
  <c r="L958" i="1"/>
  <c r="L6042" i="1"/>
  <c r="L6446" i="1"/>
  <c r="L3061" i="1"/>
  <c r="L7281" i="1"/>
  <c r="L2230" i="1"/>
  <c r="L165" i="1"/>
  <c r="L1381" i="1"/>
  <c r="L3915" i="1"/>
  <c r="L8069" i="1"/>
  <c r="L7282" i="1"/>
  <c r="L5167" i="1"/>
  <c r="L2231" i="1"/>
  <c r="L3062" i="1"/>
  <c r="L3494" i="1"/>
  <c r="L166" i="1"/>
  <c r="L2632" i="1"/>
  <c r="L2232" i="1"/>
  <c r="L5168" i="1"/>
  <c r="L959" i="1"/>
  <c r="L8470" i="1"/>
  <c r="L8070" i="1"/>
  <c r="L9277" i="1"/>
  <c r="L8471" i="1"/>
  <c r="L3916" i="1"/>
  <c r="L1805" i="1"/>
  <c r="L7283" i="1"/>
  <c r="L6447" i="1"/>
  <c r="L3063" i="1"/>
  <c r="L9956" i="1"/>
  <c r="L960" i="1"/>
  <c r="L5169" i="1"/>
  <c r="L4336" i="1"/>
  <c r="L1806" i="1"/>
  <c r="L6870" i="1"/>
  <c r="L3064" i="1"/>
  <c r="L5605" i="1"/>
  <c r="L4337" i="1"/>
  <c r="L3065" i="1"/>
  <c r="L7284" i="1"/>
  <c r="L2633" i="1"/>
  <c r="L8071" i="1"/>
  <c r="L537" i="1"/>
  <c r="L3495" i="1"/>
  <c r="L9694" i="1"/>
  <c r="L3917" i="1"/>
  <c r="L3918" i="1"/>
  <c r="L3496" i="1"/>
  <c r="L7675" i="1"/>
  <c r="L6871" i="1"/>
  <c r="L5606" i="1"/>
  <c r="L7285" i="1"/>
  <c r="L6043" i="1"/>
  <c r="L3497" i="1"/>
  <c r="L9278" i="1"/>
  <c r="L6872" i="1"/>
  <c r="L961" i="1"/>
  <c r="L5170" i="1"/>
  <c r="L4338" i="1"/>
  <c r="L2233" i="1"/>
  <c r="L6044" i="1"/>
  <c r="L8472" i="1"/>
  <c r="L538" i="1"/>
  <c r="L5171" i="1"/>
  <c r="L9279" i="1"/>
  <c r="L2234" i="1"/>
  <c r="L9695" i="1"/>
  <c r="L8473" i="1"/>
  <c r="L2235" i="1"/>
  <c r="L4747" i="1"/>
  <c r="L4748" i="1"/>
  <c r="L5172" i="1"/>
  <c r="L8474" i="1"/>
  <c r="L8859" i="1"/>
  <c r="L962" i="1"/>
  <c r="L6448" i="1"/>
  <c r="L2634" i="1"/>
  <c r="L539" i="1"/>
  <c r="L5607" i="1"/>
  <c r="L540" i="1"/>
  <c r="L6449" i="1"/>
  <c r="L6873" i="1"/>
  <c r="L2236" i="1"/>
  <c r="L6874" i="1"/>
  <c r="L6450" i="1"/>
  <c r="L9280" i="1"/>
  <c r="L9281" i="1"/>
  <c r="L4339" i="1"/>
  <c r="L3919" i="1"/>
  <c r="L541" i="1"/>
  <c r="L8475" i="1"/>
  <c r="L3066" i="1"/>
  <c r="L2237" i="1"/>
  <c r="L7286" i="1"/>
  <c r="L8860" i="1"/>
  <c r="L6045" i="1"/>
  <c r="L2238" i="1"/>
  <c r="L2239" i="1"/>
  <c r="L9282" i="1"/>
  <c r="L9696" i="1"/>
  <c r="L3067" i="1"/>
  <c r="L1807" i="1"/>
  <c r="L3920" i="1"/>
  <c r="L3498" i="1"/>
  <c r="L2635" i="1"/>
  <c r="L3499" i="1"/>
  <c r="L4340" i="1"/>
  <c r="L2240" i="1"/>
  <c r="L542" i="1"/>
  <c r="L7287" i="1"/>
  <c r="L6046" i="1"/>
  <c r="L2636" i="1"/>
  <c r="L2241" i="1"/>
  <c r="L5173" i="1"/>
  <c r="L2637" i="1"/>
  <c r="L9283" i="1"/>
  <c r="L6875" i="1"/>
  <c r="L3500" i="1"/>
  <c r="L1382" i="1"/>
  <c r="L3921" i="1"/>
  <c r="L7676" i="1"/>
  <c r="L6876" i="1"/>
  <c r="L7677" i="1"/>
  <c r="L167" i="1"/>
  <c r="L1808" i="1"/>
  <c r="L7678" i="1"/>
  <c r="L1809" i="1"/>
  <c r="L9284" i="1"/>
  <c r="L4749" i="1"/>
  <c r="L7288" i="1"/>
  <c r="L5174" i="1"/>
  <c r="L2242" i="1"/>
  <c r="L8476" i="1"/>
  <c r="L9285" i="1"/>
  <c r="L1383" i="1"/>
  <c r="L963" i="1"/>
  <c r="L8477" i="1"/>
  <c r="L5608" i="1"/>
  <c r="L7679" i="1"/>
  <c r="L3068" i="1"/>
  <c r="L1810" i="1"/>
  <c r="L3922" i="1"/>
  <c r="L3069" i="1"/>
  <c r="L4341" i="1"/>
  <c r="L543" i="1"/>
  <c r="L9286" i="1"/>
  <c r="L9697" i="1"/>
  <c r="L3501" i="1"/>
  <c r="L3502" i="1"/>
  <c r="L8072" i="1"/>
  <c r="L7680" i="1"/>
  <c r="L5175" i="1"/>
  <c r="L964" i="1"/>
  <c r="L3070" i="1"/>
  <c r="L6047" i="1"/>
  <c r="L6451" i="1"/>
  <c r="L544" i="1"/>
  <c r="L965" i="1"/>
  <c r="L2638" i="1"/>
  <c r="L3503" i="1"/>
  <c r="L5176" i="1"/>
  <c r="L168" i="1"/>
  <c r="L4342" i="1"/>
  <c r="L4750" i="1"/>
  <c r="L9698" i="1"/>
  <c r="L8478" i="1"/>
  <c r="L3504" i="1"/>
  <c r="L7289" i="1"/>
  <c r="L6877" i="1"/>
  <c r="L5177" i="1"/>
  <c r="L9699" i="1"/>
  <c r="L6878" i="1"/>
  <c r="L9287" i="1"/>
  <c r="L3505" i="1"/>
  <c r="L8861" i="1"/>
  <c r="L5609" i="1"/>
  <c r="L3071" i="1"/>
  <c r="L7681" i="1"/>
  <c r="L545" i="1"/>
  <c r="L2243" i="1"/>
  <c r="L6879" i="1"/>
  <c r="L7682" i="1"/>
  <c r="L3072" i="1"/>
  <c r="L9957" i="1"/>
  <c r="L4751" i="1"/>
  <c r="L5610" i="1"/>
  <c r="L5611" i="1"/>
  <c r="L6452" i="1"/>
  <c r="L4343" i="1"/>
  <c r="L3923" i="1"/>
  <c r="L2244" i="1"/>
  <c r="L5612" i="1"/>
  <c r="L3073" i="1"/>
  <c r="L4752" i="1"/>
  <c r="L3506" i="1"/>
  <c r="L3507" i="1"/>
  <c r="L2245" i="1"/>
  <c r="L8073" i="1"/>
  <c r="L9700" i="1"/>
  <c r="L2639" i="1"/>
  <c r="L3924" i="1"/>
  <c r="L4753" i="1"/>
  <c r="L9288" i="1"/>
  <c r="L8862" i="1"/>
  <c r="L8479" i="1"/>
  <c r="L8480" i="1"/>
  <c r="L1384" i="1"/>
  <c r="L8074" i="1"/>
  <c r="L5178" i="1"/>
  <c r="L2246" i="1"/>
  <c r="L2247" i="1"/>
  <c r="L7290" i="1"/>
  <c r="L3074" i="1"/>
  <c r="L6048" i="1"/>
  <c r="L5613" i="1"/>
  <c r="L8481" i="1"/>
  <c r="L8075" i="1"/>
  <c r="L966" i="1"/>
  <c r="L4344" i="1"/>
  <c r="L546" i="1"/>
  <c r="L169" i="1"/>
  <c r="L5614" i="1"/>
  <c r="L7291" i="1"/>
  <c r="L9289" i="1"/>
  <c r="L9958" i="1"/>
  <c r="L967" i="1"/>
  <c r="L7683" i="1"/>
  <c r="L5179" i="1"/>
  <c r="L1811" i="1"/>
  <c r="L3508" i="1"/>
  <c r="L6880" i="1"/>
  <c r="L3925" i="1"/>
  <c r="L2248" i="1"/>
  <c r="L4345" i="1"/>
  <c r="L8482" i="1"/>
  <c r="L968" i="1"/>
  <c r="L6881" i="1"/>
  <c r="L6453" i="1"/>
  <c r="L5180" i="1"/>
  <c r="L4754" i="1"/>
  <c r="L8076" i="1"/>
  <c r="L4346" i="1"/>
  <c r="L6882" i="1"/>
  <c r="L3075" i="1"/>
  <c r="L6454" i="1"/>
  <c r="L5181" i="1"/>
  <c r="L1812" i="1"/>
  <c r="L5615" i="1"/>
  <c r="L547" i="1"/>
  <c r="L5616" i="1"/>
  <c r="L2640" i="1"/>
  <c r="L3509" i="1"/>
  <c r="L5617" i="1"/>
  <c r="L2641" i="1"/>
  <c r="L6049" i="1"/>
  <c r="L5182" i="1"/>
  <c r="L5618" i="1"/>
  <c r="L6455" i="1"/>
  <c r="L8483" i="1"/>
  <c r="L8077" i="1"/>
  <c r="L6456" i="1"/>
  <c r="L3076" i="1"/>
  <c r="L6883" i="1"/>
  <c r="L2642" i="1"/>
  <c r="L3510" i="1"/>
  <c r="L8484" i="1"/>
  <c r="L7684" i="1"/>
  <c r="L2249" i="1"/>
  <c r="L969" i="1"/>
  <c r="L8485" i="1"/>
  <c r="L1813" i="1"/>
  <c r="L2250" i="1"/>
  <c r="L2643" i="1"/>
  <c r="L8863" i="1"/>
  <c r="L4755" i="1"/>
  <c r="L2644" i="1"/>
  <c r="L6050" i="1"/>
  <c r="L970" i="1"/>
  <c r="L3077" i="1"/>
  <c r="L4756" i="1"/>
  <c r="L8864" i="1"/>
  <c r="L8865" i="1"/>
  <c r="L7292" i="1"/>
  <c r="L3078" i="1"/>
  <c r="L3926" i="1"/>
  <c r="L3511" i="1"/>
  <c r="L1385" i="1"/>
  <c r="L1386" i="1"/>
  <c r="L4347" i="1"/>
  <c r="L8866" i="1"/>
  <c r="L8486" i="1"/>
  <c r="L6884" i="1"/>
  <c r="L9701" i="1"/>
  <c r="L2645" i="1"/>
  <c r="L2646" i="1"/>
  <c r="L2647" i="1"/>
  <c r="L6885" i="1"/>
  <c r="L6886" i="1"/>
  <c r="L7293" i="1"/>
  <c r="L1387" i="1"/>
  <c r="L2648" i="1"/>
  <c r="L6051" i="1"/>
  <c r="L7685" i="1"/>
  <c r="L9290" i="1"/>
  <c r="L7294" i="1"/>
  <c r="L9702" i="1"/>
  <c r="L8078" i="1"/>
  <c r="L8079" i="1"/>
  <c r="L7295" i="1"/>
  <c r="L5183" i="1"/>
  <c r="L2649" i="1"/>
  <c r="L3512" i="1"/>
  <c r="L8080" i="1"/>
  <c r="L6457" i="1"/>
  <c r="L4757" i="1"/>
  <c r="L8867" i="1"/>
  <c r="L9703" i="1"/>
  <c r="L2251" i="1"/>
  <c r="L971" i="1"/>
  <c r="L8868" i="1"/>
  <c r="L9704" i="1"/>
  <c r="L1388" i="1"/>
  <c r="L6052" i="1"/>
  <c r="L9291" i="1"/>
  <c r="L3079" i="1"/>
  <c r="L548" i="1"/>
  <c r="L6053" i="1"/>
  <c r="L7686" i="1"/>
  <c r="L3513" i="1"/>
  <c r="L2252" i="1"/>
  <c r="L8869" i="1"/>
  <c r="L2253" i="1"/>
  <c r="L3514" i="1"/>
  <c r="L1389" i="1"/>
  <c r="L4348" i="1"/>
  <c r="L4758" i="1"/>
  <c r="L8870" i="1"/>
  <c r="L7687" i="1"/>
  <c r="L5619" i="1"/>
  <c r="L1814" i="1"/>
  <c r="L6887" i="1"/>
  <c r="L6458" i="1"/>
  <c r="L9705" i="1"/>
  <c r="L4349" i="1"/>
  <c r="L3515" i="1"/>
  <c r="L9706" i="1"/>
  <c r="L4350" i="1"/>
  <c r="L2650" i="1"/>
  <c r="L170" i="1"/>
  <c r="L4351" i="1"/>
  <c r="L8487" i="1"/>
  <c r="L3516" i="1"/>
  <c r="L549" i="1"/>
  <c r="L9292" i="1"/>
  <c r="L1390" i="1"/>
  <c r="L3080" i="1"/>
  <c r="L7688" i="1"/>
  <c r="L8488" i="1"/>
  <c r="L550" i="1"/>
  <c r="L3081" i="1"/>
  <c r="L3517" i="1"/>
  <c r="L551" i="1"/>
  <c r="L3082" i="1"/>
  <c r="L4352" i="1"/>
  <c r="L4353" i="1"/>
  <c r="L9293" i="1"/>
  <c r="L4354" i="1"/>
  <c r="L8489" i="1"/>
  <c r="L7689" i="1"/>
  <c r="L9294" i="1"/>
  <c r="L7690" i="1"/>
  <c r="L6459" i="1"/>
  <c r="L4759" i="1"/>
  <c r="L8871" i="1"/>
  <c r="L972" i="1"/>
  <c r="L3083" i="1"/>
  <c r="L7296" i="1"/>
  <c r="L973" i="1"/>
  <c r="L9295" i="1"/>
  <c r="L6054" i="1"/>
  <c r="L2254" i="1"/>
  <c r="L5184" i="1"/>
  <c r="L6888" i="1"/>
  <c r="L3518" i="1"/>
  <c r="L1391" i="1"/>
  <c r="L6889" i="1"/>
  <c r="L3519" i="1"/>
  <c r="L1392" i="1"/>
  <c r="L8490" i="1"/>
  <c r="L6055" i="1"/>
  <c r="L552" i="1"/>
  <c r="L7691" i="1"/>
  <c r="L6460" i="1"/>
  <c r="L974" i="1"/>
  <c r="L5620" i="1"/>
  <c r="L6056" i="1"/>
  <c r="L9707" i="1"/>
  <c r="L2255" i="1"/>
  <c r="L9708" i="1"/>
  <c r="L8491" i="1"/>
  <c r="L6461" i="1"/>
  <c r="L8872" i="1"/>
  <c r="L4760" i="1"/>
  <c r="L4761" i="1"/>
  <c r="L3084" i="1"/>
  <c r="L6890" i="1"/>
  <c r="L2256" i="1"/>
  <c r="L7297" i="1"/>
  <c r="L3520" i="1"/>
  <c r="L3521" i="1"/>
  <c r="L3927" i="1"/>
  <c r="L8492" i="1"/>
  <c r="L3522" i="1"/>
  <c r="L9296" i="1"/>
  <c r="L7692" i="1"/>
  <c r="L3523" i="1"/>
  <c r="L2651" i="1"/>
  <c r="L1815" i="1"/>
  <c r="L3524" i="1"/>
  <c r="L4762" i="1"/>
  <c r="L5621" i="1"/>
  <c r="L7298" i="1"/>
  <c r="L4763" i="1"/>
  <c r="L1393" i="1"/>
  <c r="L6891" i="1"/>
  <c r="L5622" i="1"/>
  <c r="L7693" i="1"/>
  <c r="L7694" i="1"/>
  <c r="L7299" i="1"/>
  <c r="L7300" i="1"/>
  <c r="L9297" i="1"/>
  <c r="L975" i="1"/>
  <c r="L1816" i="1"/>
  <c r="L171" i="1"/>
  <c r="L5185" i="1"/>
  <c r="L6057" i="1"/>
  <c r="L9298" i="1"/>
  <c r="L4764" i="1"/>
  <c r="L6462" i="1"/>
  <c r="L1817" i="1"/>
  <c r="L7301" i="1"/>
  <c r="L7695" i="1"/>
  <c r="L9709" i="1"/>
  <c r="L8081" i="1"/>
  <c r="L8082" i="1"/>
  <c r="L1818" i="1"/>
  <c r="L4765" i="1"/>
  <c r="L7696" i="1"/>
  <c r="L7697" i="1"/>
  <c r="L9299" i="1"/>
  <c r="L6058" i="1"/>
  <c r="L5186" i="1"/>
  <c r="L4355" i="1"/>
  <c r="L7698" i="1"/>
  <c r="L7699" i="1"/>
  <c r="L2257" i="1"/>
  <c r="L9300" i="1"/>
  <c r="L7700" i="1"/>
  <c r="L2258" i="1"/>
  <c r="L2259" i="1"/>
  <c r="L7701" i="1"/>
  <c r="L4766" i="1"/>
  <c r="L8873" i="1"/>
  <c r="L4356" i="1"/>
  <c r="L4767" i="1"/>
  <c r="L976" i="1"/>
  <c r="L6463" i="1"/>
  <c r="L977" i="1"/>
  <c r="L6059" i="1"/>
  <c r="L2260" i="1"/>
  <c r="L6060" i="1"/>
  <c r="L7702" i="1"/>
  <c r="L5187" i="1"/>
  <c r="L7703" i="1"/>
  <c r="L1394" i="1"/>
  <c r="L3085" i="1"/>
  <c r="L3525" i="1"/>
  <c r="L172" i="1"/>
  <c r="L5188" i="1"/>
  <c r="L978" i="1"/>
  <c r="L3526" i="1"/>
  <c r="L2652" i="1"/>
  <c r="L8493" i="1"/>
  <c r="L8494" i="1"/>
  <c r="L1395" i="1"/>
  <c r="L3086" i="1"/>
  <c r="L1819" i="1"/>
  <c r="L553" i="1"/>
  <c r="L4768" i="1"/>
  <c r="L1396" i="1"/>
  <c r="L979" i="1"/>
  <c r="L6061" i="1"/>
  <c r="L2261" i="1"/>
  <c r="L7704" i="1"/>
  <c r="L980" i="1"/>
  <c r="L8083" i="1"/>
  <c r="L3527" i="1"/>
  <c r="L4357" i="1"/>
  <c r="L1397" i="1"/>
  <c r="L3528" i="1"/>
  <c r="L4358" i="1"/>
  <c r="L981" i="1"/>
  <c r="L3529" i="1"/>
  <c r="L2262" i="1"/>
  <c r="L3530" i="1"/>
  <c r="L8084" i="1"/>
  <c r="L9710" i="1"/>
  <c r="L3928" i="1"/>
  <c r="L554" i="1"/>
  <c r="L3531" i="1"/>
  <c r="L173" i="1"/>
  <c r="L8495" i="1"/>
  <c r="L7302" i="1"/>
  <c r="L1820" i="1"/>
  <c r="L9959" i="1"/>
  <c r="L7705" i="1"/>
  <c r="L3532" i="1"/>
  <c r="L9301" i="1"/>
  <c r="L2653" i="1"/>
  <c r="L3929" i="1"/>
  <c r="L9711" i="1"/>
  <c r="L5623" i="1"/>
  <c r="L3533" i="1"/>
  <c r="L8085" i="1"/>
  <c r="L7706" i="1"/>
  <c r="L3930" i="1"/>
  <c r="L9960" i="1"/>
  <c r="L982" i="1"/>
  <c r="L4359" i="1"/>
  <c r="L8086" i="1"/>
  <c r="L4360" i="1"/>
  <c r="L7707" i="1"/>
  <c r="L5189" i="1"/>
  <c r="L983" i="1"/>
  <c r="L6892" i="1"/>
  <c r="L174" i="1"/>
  <c r="L9712" i="1"/>
  <c r="L8874" i="1"/>
  <c r="L9713" i="1"/>
  <c r="L555" i="1"/>
  <c r="L5624" i="1"/>
  <c r="L3931" i="1"/>
  <c r="L8087" i="1"/>
  <c r="L175" i="1"/>
  <c r="L7303" i="1"/>
  <c r="L7708" i="1"/>
  <c r="L556" i="1"/>
  <c r="L5625" i="1"/>
  <c r="L3932" i="1"/>
  <c r="L6062" i="1"/>
  <c r="L1398" i="1"/>
  <c r="L1821" i="1"/>
  <c r="L3087" i="1"/>
  <c r="L557" i="1"/>
  <c r="L8875" i="1"/>
  <c r="L8088" i="1"/>
  <c r="L9714" i="1"/>
  <c r="L4769" i="1"/>
  <c r="L2263" i="1"/>
  <c r="L6063" i="1"/>
  <c r="L8089" i="1"/>
  <c r="L3534" i="1"/>
  <c r="L7709" i="1"/>
  <c r="L9302" i="1"/>
  <c r="L2264" i="1"/>
  <c r="L5190" i="1"/>
  <c r="L4770" i="1"/>
  <c r="L2265" i="1"/>
  <c r="L4771" i="1"/>
  <c r="L558" i="1"/>
  <c r="L4772" i="1"/>
  <c r="L5191" i="1"/>
  <c r="L1399" i="1"/>
  <c r="L9303" i="1"/>
  <c r="L1822" i="1"/>
  <c r="L4361" i="1"/>
  <c r="L1400" i="1"/>
  <c r="L7304" i="1"/>
  <c r="L2266" i="1"/>
  <c r="L6464" i="1"/>
  <c r="L176" i="1"/>
  <c r="L6465" i="1"/>
  <c r="L4773" i="1"/>
  <c r="L3088" i="1"/>
  <c r="L984" i="1"/>
  <c r="L3535" i="1"/>
  <c r="L5626" i="1"/>
  <c r="L1823" i="1"/>
  <c r="L3536" i="1"/>
  <c r="L2654" i="1"/>
  <c r="L9961" i="1"/>
  <c r="L3933" i="1"/>
  <c r="L6893" i="1"/>
  <c r="L985" i="1"/>
  <c r="L2267" i="1"/>
  <c r="L8876" i="1"/>
  <c r="L559" i="1"/>
  <c r="L8090" i="1"/>
  <c r="L5627" i="1"/>
  <c r="L3089" i="1"/>
  <c r="L3537" i="1"/>
  <c r="L6064" i="1"/>
  <c r="L7710" i="1"/>
  <c r="L8877" i="1"/>
  <c r="L3090" i="1"/>
  <c r="L4774" i="1"/>
  <c r="L986" i="1"/>
  <c r="L6065" i="1"/>
  <c r="L7711" i="1"/>
  <c r="L6894" i="1"/>
  <c r="L9304" i="1"/>
  <c r="L8091" i="1"/>
  <c r="L7305" i="1"/>
  <c r="L4362" i="1"/>
  <c r="L6466" i="1"/>
  <c r="L3091" i="1"/>
  <c r="L3092" i="1"/>
  <c r="L7306" i="1"/>
  <c r="L8878" i="1"/>
  <c r="L3093" i="1"/>
  <c r="L3934" i="1"/>
  <c r="L3094" i="1"/>
  <c r="L2268" i="1"/>
  <c r="L6895" i="1"/>
  <c r="L560" i="1"/>
  <c r="L2269" i="1"/>
  <c r="L5628" i="1"/>
  <c r="L987" i="1"/>
  <c r="L3538" i="1"/>
  <c r="L5192" i="1"/>
  <c r="L3935" i="1"/>
  <c r="L3936" i="1"/>
  <c r="L3095" i="1"/>
  <c r="L177" i="1"/>
  <c r="L9305" i="1"/>
  <c r="L3539" i="1"/>
  <c r="L988" i="1"/>
  <c r="L5629" i="1"/>
  <c r="L5630" i="1"/>
  <c r="L1824" i="1"/>
  <c r="L1825" i="1"/>
  <c r="L178" i="1"/>
  <c r="L1401" i="1"/>
  <c r="L5193" i="1"/>
  <c r="L2270" i="1"/>
  <c r="L6066" i="1"/>
  <c r="L561" i="1"/>
  <c r="L9306" i="1"/>
  <c r="L6896" i="1"/>
  <c r="L3937" i="1"/>
  <c r="L6897" i="1"/>
  <c r="L1402" i="1"/>
  <c r="L562" i="1"/>
  <c r="L9307" i="1"/>
  <c r="L6067" i="1"/>
  <c r="L7712" i="1"/>
  <c r="L6898" i="1"/>
  <c r="L9308" i="1"/>
  <c r="L1403" i="1"/>
  <c r="L6467" i="1"/>
  <c r="L989" i="1"/>
  <c r="L9962" i="1"/>
  <c r="L5194" i="1"/>
  <c r="L6068" i="1"/>
  <c r="L7713" i="1"/>
  <c r="L7307" i="1"/>
  <c r="L7308" i="1"/>
  <c r="L2655" i="1"/>
  <c r="L563" i="1"/>
  <c r="L6468" i="1"/>
  <c r="L9309" i="1"/>
  <c r="L2656" i="1"/>
  <c r="L7309" i="1"/>
  <c r="L9715" i="1"/>
  <c r="L9963" i="1"/>
  <c r="L9310" i="1"/>
  <c r="L1826" i="1"/>
  <c r="L5631" i="1"/>
  <c r="L8496" i="1"/>
  <c r="L9716" i="1"/>
  <c r="L6469" i="1"/>
  <c r="L6470" i="1"/>
  <c r="L3096" i="1"/>
  <c r="L6069" i="1"/>
  <c r="L7714" i="1"/>
  <c r="L2271" i="1"/>
  <c r="L4775" i="1"/>
  <c r="L5195" i="1"/>
  <c r="L2272" i="1"/>
  <c r="L6899" i="1"/>
  <c r="L3938" i="1"/>
  <c r="L1404" i="1"/>
  <c r="L6900" i="1"/>
  <c r="L8092" i="1"/>
  <c r="L5632" i="1"/>
  <c r="L3097" i="1"/>
  <c r="L6471" i="1"/>
  <c r="L9311" i="1"/>
  <c r="L8497" i="1"/>
  <c r="L1827" i="1"/>
  <c r="L564" i="1"/>
  <c r="L9717" i="1"/>
  <c r="L1828" i="1"/>
  <c r="L4776" i="1"/>
  <c r="L5196" i="1"/>
  <c r="L7715" i="1"/>
  <c r="L6472" i="1"/>
  <c r="L7716" i="1"/>
  <c r="L6473" i="1"/>
  <c r="L7310" i="1"/>
  <c r="L179" i="1"/>
  <c r="L4363" i="1"/>
  <c r="L2273" i="1"/>
  <c r="L5197" i="1"/>
  <c r="L990" i="1"/>
  <c r="L2274" i="1"/>
  <c r="L180" i="1"/>
  <c r="L6901" i="1"/>
  <c r="L5198" i="1"/>
  <c r="L6070" i="1"/>
  <c r="L7717" i="1"/>
  <c r="L5199" i="1"/>
  <c r="L7718" i="1"/>
  <c r="L7311" i="1"/>
  <c r="L5200" i="1"/>
  <c r="L3540" i="1"/>
  <c r="L181" i="1"/>
  <c r="L8879" i="1"/>
  <c r="L3098" i="1"/>
  <c r="L8498" i="1"/>
  <c r="L8880" i="1"/>
  <c r="L6071" i="1"/>
  <c r="L9964" i="1"/>
  <c r="L1829" i="1"/>
  <c r="L3541" i="1"/>
  <c r="L2275" i="1"/>
  <c r="L1830" i="1"/>
  <c r="L3939" i="1"/>
  <c r="L4364" i="1"/>
  <c r="L3099" i="1"/>
  <c r="L1405" i="1"/>
  <c r="L6902" i="1"/>
  <c r="L565" i="1"/>
  <c r="L3100" i="1"/>
  <c r="L9718" i="1"/>
  <c r="L6903" i="1"/>
  <c r="L3542" i="1"/>
  <c r="L991" i="1"/>
  <c r="L3101" i="1"/>
  <c r="L3940" i="1"/>
  <c r="L7719" i="1"/>
  <c r="L3543" i="1"/>
  <c r="L9312" i="1"/>
  <c r="L4777" i="1"/>
  <c r="L1831" i="1"/>
  <c r="L9965" i="1"/>
  <c r="L6474" i="1"/>
  <c r="L6072" i="1"/>
  <c r="L6904" i="1"/>
  <c r="L3941" i="1"/>
  <c r="L566" i="1"/>
  <c r="L8093" i="1"/>
  <c r="L7720" i="1"/>
  <c r="L8881" i="1"/>
  <c r="L2657" i="1"/>
  <c r="L5201" i="1"/>
  <c r="L4365" i="1"/>
  <c r="L3942" i="1"/>
  <c r="L3943" i="1"/>
  <c r="L6905" i="1"/>
  <c r="L5633" i="1"/>
  <c r="L9313" i="1"/>
  <c r="L8094" i="1"/>
  <c r="L182" i="1"/>
  <c r="L567" i="1"/>
  <c r="L2276" i="1"/>
  <c r="L1832" i="1"/>
  <c r="L5634" i="1"/>
  <c r="L8095" i="1"/>
  <c r="L3944" i="1"/>
  <c r="L4778" i="1"/>
  <c r="L1406" i="1"/>
  <c r="L9719" i="1"/>
  <c r="L6475" i="1"/>
  <c r="L1407" i="1"/>
  <c r="L9720" i="1"/>
  <c r="L3945" i="1"/>
  <c r="L7721" i="1"/>
  <c r="L6073" i="1"/>
  <c r="L2658" i="1"/>
  <c r="L1408" i="1"/>
  <c r="L2659" i="1"/>
  <c r="L4366" i="1"/>
  <c r="L6476" i="1"/>
  <c r="L1833" i="1"/>
  <c r="L9721" i="1"/>
  <c r="L992" i="1"/>
  <c r="L2660" i="1"/>
  <c r="L4779" i="1"/>
  <c r="L6477" i="1"/>
  <c r="L2661" i="1"/>
  <c r="L9314" i="1"/>
  <c r="L3544" i="1"/>
  <c r="L1834" i="1"/>
  <c r="L4367" i="1"/>
  <c r="L3102" i="1"/>
  <c r="L993" i="1"/>
  <c r="L3103" i="1"/>
  <c r="L568" i="1"/>
  <c r="L6074" i="1"/>
  <c r="L2662" i="1"/>
  <c r="L8096" i="1"/>
  <c r="L9315" i="1"/>
  <c r="L7722" i="1"/>
  <c r="L6478" i="1"/>
  <c r="L4368" i="1"/>
  <c r="L6479" i="1"/>
  <c r="L5202" i="1"/>
  <c r="L7723" i="1"/>
  <c r="L3545" i="1"/>
  <c r="L9316" i="1"/>
  <c r="L3104" i="1"/>
  <c r="L6480" i="1"/>
  <c r="L9317" i="1"/>
  <c r="L1835" i="1"/>
  <c r="L8499" i="1"/>
  <c r="L5635" i="1"/>
  <c r="L5203" i="1"/>
  <c r="L3105" i="1"/>
  <c r="L6481" i="1"/>
  <c r="L994" i="1"/>
  <c r="L2663" i="1"/>
  <c r="L3546" i="1"/>
  <c r="L8500" i="1"/>
  <c r="L6482" i="1"/>
  <c r="L1409" i="1"/>
  <c r="L1836" i="1"/>
  <c r="L7724" i="1"/>
  <c r="L3946" i="1"/>
  <c r="L183" i="1"/>
  <c r="L184" i="1"/>
  <c r="L4369" i="1"/>
  <c r="L4370" i="1"/>
  <c r="L2664" i="1"/>
  <c r="L6075" i="1"/>
  <c r="L2665" i="1"/>
  <c r="L8882" i="1"/>
  <c r="L1837" i="1"/>
  <c r="L6483" i="1"/>
  <c r="L8501" i="1"/>
  <c r="L2666" i="1"/>
  <c r="L3106" i="1"/>
  <c r="L7725" i="1"/>
  <c r="L3107" i="1"/>
  <c r="L4371" i="1"/>
  <c r="L4780" i="1"/>
  <c r="L5636" i="1"/>
  <c r="L185" i="1"/>
  <c r="L1410" i="1"/>
  <c r="L4372" i="1"/>
  <c r="L5637" i="1"/>
  <c r="L5638" i="1"/>
  <c r="L3947" i="1"/>
  <c r="L6484" i="1"/>
  <c r="L1411" i="1"/>
  <c r="L6485" i="1"/>
  <c r="L569" i="1"/>
  <c r="L186" i="1"/>
  <c r="L3948" i="1"/>
  <c r="L2277" i="1"/>
  <c r="L6906" i="1"/>
  <c r="L4781" i="1"/>
  <c r="L8883" i="1"/>
  <c r="L7726" i="1"/>
  <c r="L5204" i="1"/>
  <c r="L8502" i="1"/>
  <c r="L3547" i="1"/>
  <c r="L995" i="1"/>
  <c r="L2278" i="1"/>
  <c r="L4373" i="1"/>
  <c r="L8097" i="1"/>
  <c r="L3949" i="1"/>
  <c r="L9318" i="1"/>
  <c r="L6486" i="1"/>
  <c r="L2667" i="1"/>
  <c r="L8503" i="1"/>
  <c r="L6487" i="1"/>
  <c r="L6907" i="1"/>
  <c r="L8504" i="1"/>
  <c r="L1838" i="1"/>
  <c r="L8884" i="1"/>
  <c r="L996" i="1"/>
  <c r="L4782" i="1"/>
  <c r="L570" i="1"/>
  <c r="L5639" i="1"/>
  <c r="L2668" i="1"/>
  <c r="L1412" i="1"/>
  <c r="L8505" i="1"/>
  <c r="L8098" i="1"/>
  <c r="L571" i="1"/>
  <c r="L3108" i="1"/>
  <c r="L997" i="1"/>
  <c r="L572" i="1"/>
  <c r="L9722" i="1"/>
  <c r="L6908" i="1"/>
  <c r="L3548" i="1"/>
  <c r="L2669" i="1"/>
  <c r="L998" i="1"/>
  <c r="L2279" i="1"/>
  <c r="L1839" i="1"/>
  <c r="L4783" i="1"/>
  <c r="L2280" i="1"/>
  <c r="L8506" i="1"/>
  <c r="L5640" i="1"/>
  <c r="L3549" i="1"/>
  <c r="L2670" i="1"/>
  <c r="L2671" i="1"/>
  <c r="L1413" i="1"/>
  <c r="L6909" i="1"/>
  <c r="L4784" i="1"/>
  <c r="L2672" i="1"/>
  <c r="L5641" i="1"/>
  <c r="L2281" i="1"/>
  <c r="L187" i="1"/>
  <c r="L4785" i="1"/>
  <c r="L6076" i="1"/>
  <c r="L573" i="1"/>
  <c r="L6910" i="1"/>
  <c r="L8507" i="1"/>
  <c r="L2282" i="1"/>
  <c r="L7312" i="1"/>
  <c r="L2673" i="1"/>
  <c r="L9723" i="1"/>
  <c r="L5642" i="1"/>
  <c r="L1414" i="1"/>
  <c r="L574" i="1"/>
  <c r="L9966" i="1"/>
  <c r="L8099" i="1"/>
  <c r="L8885" i="1"/>
  <c r="L8100" i="1"/>
  <c r="L6488" i="1"/>
  <c r="L3950" i="1"/>
  <c r="L3109" i="1"/>
  <c r="L5643" i="1"/>
  <c r="L2283" i="1"/>
  <c r="L4786" i="1"/>
  <c r="L6911" i="1"/>
  <c r="L6489" i="1"/>
  <c r="L9319" i="1"/>
  <c r="L8101" i="1"/>
  <c r="L6490" i="1"/>
  <c r="L9967" i="1"/>
  <c r="L7727" i="1"/>
  <c r="L1840" i="1"/>
  <c r="L2284" i="1"/>
  <c r="L5205" i="1"/>
  <c r="L4374" i="1"/>
  <c r="L6491" i="1"/>
  <c r="L8508" i="1"/>
  <c r="L9320" i="1"/>
  <c r="L9968" i="1"/>
  <c r="L5206" i="1"/>
  <c r="L6492" i="1"/>
  <c r="L3951" i="1"/>
  <c r="L3952" i="1"/>
  <c r="L5644" i="1"/>
  <c r="L6912" i="1"/>
  <c r="L1841" i="1"/>
  <c r="L8102" i="1"/>
  <c r="L7313" i="1"/>
  <c r="L9321" i="1"/>
  <c r="L6913" i="1"/>
  <c r="L9724" i="1"/>
  <c r="L8103" i="1"/>
  <c r="L6077" i="1"/>
  <c r="L4375" i="1"/>
  <c r="L8886" i="1"/>
  <c r="L575" i="1"/>
  <c r="L3953" i="1"/>
  <c r="L999" i="1"/>
  <c r="L5645" i="1"/>
  <c r="L3550" i="1"/>
  <c r="L1415" i="1"/>
  <c r="L6493" i="1"/>
  <c r="L1000" i="1"/>
  <c r="L6494" i="1"/>
  <c r="L2285" i="1"/>
  <c r="L6078" i="1"/>
  <c r="L5646" i="1"/>
  <c r="L6914" i="1"/>
  <c r="L5647" i="1"/>
  <c r="L576" i="1"/>
  <c r="L1416" i="1"/>
  <c r="L5207" i="1"/>
  <c r="L2674" i="1"/>
  <c r="L7314" i="1"/>
  <c r="L6495" i="1"/>
  <c r="L5208" i="1"/>
  <c r="L1842" i="1"/>
  <c r="L188" i="1"/>
  <c r="L6915" i="1"/>
  <c r="L1843" i="1"/>
  <c r="L8104" i="1"/>
  <c r="L4376" i="1"/>
  <c r="L5648" i="1"/>
  <c r="L4377" i="1"/>
  <c r="L7728" i="1"/>
  <c r="L6496" i="1"/>
  <c r="L1844" i="1"/>
  <c r="L6497" i="1"/>
  <c r="L6916" i="1"/>
  <c r="L1845" i="1"/>
  <c r="L4378" i="1"/>
  <c r="L6498" i="1"/>
  <c r="L6079" i="1"/>
  <c r="L7315" i="1"/>
  <c r="L8105" i="1"/>
  <c r="L3954" i="1"/>
  <c r="L6080" i="1"/>
  <c r="L577" i="1"/>
  <c r="L8509" i="1"/>
  <c r="L6499" i="1"/>
  <c r="L8510" i="1"/>
  <c r="L2286" i="1"/>
  <c r="L3955" i="1"/>
  <c r="L5649" i="1"/>
  <c r="L7316" i="1"/>
  <c r="L5209" i="1"/>
  <c r="L2675" i="1"/>
  <c r="L9969" i="1"/>
  <c r="L189" i="1"/>
  <c r="L1001" i="1"/>
  <c r="L4787" i="1"/>
  <c r="L578" i="1"/>
  <c r="L9970" i="1"/>
  <c r="L6917" i="1"/>
  <c r="L579" i="1"/>
  <c r="L8106" i="1"/>
  <c r="L1417" i="1"/>
  <c r="L580" i="1"/>
  <c r="L8511" i="1"/>
  <c r="L4379" i="1"/>
  <c r="L8887" i="1"/>
  <c r="L8512" i="1"/>
  <c r="L1002" i="1"/>
  <c r="L3956" i="1"/>
  <c r="L7317" i="1"/>
  <c r="L6918" i="1"/>
  <c r="L9322" i="1"/>
  <c r="L7318" i="1"/>
  <c r="L3551" i="1"/>
  <c r="L5650" i="1"/>
  <c r="L8888" i="1"/>
  <c r="L9725" i="1"/>
  <c r="L7729" i="1"/>
  <c r="L3957" i="1"/>
  <c r="L6500" i="1"/>
  <c r="L4788" i="1"/>
  <c r="L3958" i="1"/>
  <c r="L3959" i="1"/>
  <c r="L4789" i="1"/>
  <c r="L8889" i="1"/>
  <c r="L6919" i="1"/>
  <c r="L5210" i="1"/>
  <c r="L3552" i="1"/>
  <c r="L2676" i="1"/>
  <c r="L4790" i="1"/>
  <c r="L9323" i="1"/>
  <c r="L6501" i="1"/>
  <c r="L9324" i="1"/>
  <c r="L8513" i="1"/>
  <c r="L4791" i="1"/>
  <c r="L2677" i="1"/>
  <c r="L2287" i="1"/>
  <c r="L7319" i="1"/>
  <c r="L2288" i="1"/>
  <c r="L1418" i="1"/>
  <c r="L3110" i="1"/>
  <c r="L9325" i="1"/>
  <c r="L9971" i="1"/>
  <c r="L2678" i="1"/>
  <c r="L1419" i="1"/>
  <c r="L8890" i="1"/>
  <c r="L6081" i="1"/>
  <c r="L3111" i="1"/>
  <c r="L5651" i="1"/>
  <c r="L581" i="1"/>
  <c r="L1003" i="1"/>
  <c r="L1420" i="1"/>
  <c r="L9726" i="1"/>
  <c r="L6082" i="1"/>
  <c r="L8891" i="1"/>
  <c r="L2289" i="1"/>
  <c r="L3112" i="1"/>
  <c r="L7320" i="1"/>
  <c r="L1846" i="1"/>
  <c r="L5211" i="1"/>
  <c r="L4792" i="1"/>
  <c r="L7730" i="1"/>
  <c r="L6920" i="1"/>
  <c r="L3553" i="1"/>
  <c r="L5212" i="1"/>
  <c r="L4793" i="1"/>
  <c r="L2290" i="1"/>
  <c r="L8514" i="1"/>
  <c r="L7321" i="1"/>
  <c r="L6502" i="1"/>
  <c r="L9727" i="1"/>
  <c r="L9728" i="1"/>
  <c r="L190" i="1"/>
  <c r="L9729" i="1"/>
  <c r="L9326" i="1"/>
  <c r="L1004" i="1"/>
  <c r="L1847" i="1"/>
  <c r="L6083" i="1"/>
  <c r="L6503" i="1"/>
  <c r="L6921" i="1"/>
  <c r="L3113" i="1"/>
  <c r="L8515" i="1"/>
  <c r="L8892" i="1"/>
  <c r="L5652" i="1"/>
  <c r="L9327" i="1"/>
  <c r="L2679" i="1"/>
  <c r="L4380" i="1"/>
  <c r="L8107" i="1"/>
  <c r="L2680" i="1"/>
  <c r="L1421" i="1"/>
  <c r="L5653" i="1"/>
  <c r="L191" i="1"/>
  <c r="L2291" i="1"/>
  <c r="L2681" i="1"/>
  <c r="L5654" i="1"/>
  <c r="L582" i="1"/>
  <c r="L1422" i="1"/>
  <c r="L2292" i="1"/>
  <c r="L9328" i="1"/>
  <c r="L8893" i="1"/>
  <c r="L8894" i="1"/>
  <c r="L9730" i="1"/>
  <c r="L8108" i="1"/>
  <c r="L9731" i="1"/>
  <c r="L4381" i="1"/>
  <c r="L8109" i="1"/>
  <c r="L3114" i="1"/>
  <c r="L4382" i="1"/>
  <c r="L6922" i="1"/>
  <c r="L6504" i="1"/>
  <c r="L7322" i="1"/>
  <c r="L6505" i="1"/>
  <c r="L7731" i="1"/>
  <c r="L8110" i="1"/>
  <c r="L1005" i="1"/>
  <c r="L8895" i="1"/>
  <c r="L8111" i="1"/>
  <c r="L7323" i="1"/>
  <c r="L7324" i="1"/>
  <c r="L5655" i="1"/>
  <c r="L7325" i="1"/>
  <c r="L4794" i="1"/>
  <c r="L6084" i="1"/>
  <c r="L1006" i="1"/>
  <c r="L6085" i="1"/>
  <c r="L6923" i="1"/>
  <c r="L1848" i="1"/>
  <c r="L1423" i="1"/>
  <c r="L4383" i="1"/>
  <c r="L8896" i="1"/>
  <c r="L4795" i="1"/>
  <c r="L6086" i="1"/>
  <c r="L5656" i="1"/>
  <c r="L6924" i="1"/>
  <c r="L6925" i="1"/>
  <c r="L9972" i="1"/>
  <c r="L9329" i="1"/>
  <c r="L8112" i="1"/>
  <c r="L5213" i="1"/>
  <c r="L9330" i="1"/>
  <c r="L2682" i="1"/>
  <c r="L3554" i="1"/>
  <c r="L8113" i="1"/>
  <c r="L8897" i="1"/>
  <c r="L6926" i="1"/>
  <c r="L3115" i="1"/>
  <c r="L3555" i="1"/>
  <c r="L1849" i="1"/>
  <c r="L4796" i="1"/>
  <c r="L5214" i="1"/>
  <c r="L5657" i="1"/>
  <c r="L9331" i="1"/>
  <c r="L9332" i="1"/>
  <c r="L1850" i="1"/>
  <c r="L3556" i="1"/>
  <c r="L1851" i="1"/>
  <c r="L583" i="1"/>
  <c r="L8516" i="1"/>
  <c r="L6087" i="1"/>
  <c r="L6506" i="1"/>
  <c r="L1007" i="1"/>
  <c r="L9333" i="1"/>
  <c r="L7326" i="1"/>
  <c r="L8517" i="1"/>
  <c r="L6927" i="1"/>
  <c r="L9334" i="1"/>
  <c r="L6088" i="1"/>
  <c r="L2683" i="1"/>
  <c r="L2293" i="1"/>
  <c r="L3557" i="1"/>
  <c r="L9732" i="1"/>
  <c r="L584" i="1"/>
  <c r="L6089" i="1"/>
  <c r="L7732" i="1"/>
  <c r="L6507" i="1"/>
  <c r="L6928" i="1"/>
  <c r="L8518" i="1"/>
  <c r="L9733" i="1"/>
  <c r="L3960" i="1"/>
  <c r="L3558" i="1"/>
  <c r="L1008" i="1"/>
  <c r="L7327" i="1"/>
  <c r="L1424" i="1"/>
  <c r="L2684" i="1"/>
  <c r="L9973" i="1"/>
  <c r="L585" i="1"/>
  <c r="L9974" i="1"/>
  <c r="L8898" i="1"/>
  <c r="L5658" i="1"/>
  <c r="L586" i="1"/>
  <c r="L1009" i="1"/>
  <c r="L9975" i="1"/>
  <c r="L6090" i="1"/>
  <c r="L7733" i="1"/>
  <c r="L9734" i="1"/>
  <c r="L6508" i="1"/>
  <c r="L3559" i="1"/>
  <c r="L8899" i="1"/>
  <c r="L1425" i="1"/>
  <c r="L3560" i="1"/>
  <c r="L8114" i="1"/>
  <c r="L4797" i="1"/>
  <c r="L1852" i="1"/>
  <c r="L8900" i="1"/>
  <c r="L2294" i="1"/>
  <c r="L1853" i="1"/>
  <c r="L8901" i="1"/>
  <c r="L3961" i="1"/>
  <c r="L2295" i="1"/>
  <c r="L9735" i="1"/>
  <c r="L6509" i="1"/>
  <c r="L8519" i="1"/>
  <c r="L5215" i="1"/>
  <c r="L7734" i="1"/>
  <c r="L6510" i="1"/>
  <c r="L587" i="1"/>
  <c r="L6091" i="1"/>
  <c r="L4384" i="1"/>
  <c r="L3962" i="1"/>
  <c r="L3963" i="1"/>
  <c r="L9736" i="1"/>
  <c r="L3964" i="1"/>
  <c r="L2685" i="1"/>
  <c r="L3561" i="1"/>
  <c r="L3116" i="1"/>
  <c r="L4385" i="1"/>
  <c r="L192" i="1"/>
  <c r="L6929" i="1"/>
  <c r="L8115" i="1"/>
  <c r="L588" i="1"/>
  <c r="L1426" i="1"/>
  <c r="L1010" i="1"/>
  <c r="L4386" i="1"/>
  <c r="L7735" i="1"/>
  <c r="L1427" i="1"/>
  <c r="L3562" i="1"/>
  <c r="L1011" i="1"/>
  <c r="L6511" i="1"/>
  <c r="L4387" i="1"/>
  <c r="L4388" i="1"/>
  <c r="L6512" i="1"/>
  <c r="L589" i="1"/>
  <c r="L8520" i="1"/>
  <c r="L4798" i="1"/>
  <c r="L4389" i="1"/>
  <c r="L3563" i="1"/>
  <c r="L3564" i="1"/>
  <c r="L8116" i="1"/>
  <c r="L1428" i="1"/>
  <c r="L6930" i="1"/>
  <c r="L8521" i="1"/>
  <c r="L2686" i="1"/>
  <c r="L5216" i="1"/>
  <c r="L2296" i="1"/>
  <c r="L7736" i="1"/>
  <c r="L3565" i="1"/>
  <c r="L1429" i="1"/>
  <c r="L2687" i="1"/>
  <c r="L8522" i="1"/>
  <c r="L2297" i="1"/>
  <c r="L7328" i="1"/>
  <c r="L8117" i="1"/>
  <c r="L9737" i="1"/>
  <c r="L1430" i="1"/>
  <c r="L8902" i="1"/>
  <c r="L2688" i="1"/>
  <c r="L2298" i="1"/>
  <c r="L1012" i="1"/>
  <c r="L6092" i="1"/>
  <c r="L6931" i="1"/>
  <c r="L3117" i="1"/>
  <c r="L7737" i="1"/>
  <c r="L8523" i="1"/>
  <c r="L8524" i="1"/>
  <c r="L8903" i="1"/>
  <c r="L4390" i="1"/>
  <c r="L2689" i="1"/>
  <c r="L590" i="1"/>
  <c r="L7738" i="1"/>
  <c r="L5659" i="1"/>
  <c r="L9335" i="1"/>
  <c r="L1431" i="1"/>
  <c r="L8904" i="1"/>
  <c r="L6513" i="1"/>
  <c r="L193" i="1"/>
  <c r="L1432" i="1"/>
  <c r="L4799" i="1"/>
  <c r="L9336" i="1"/>
  <c r="L4391" i="1"/>
  <c r="L4392" i="1"/>
  <c r="L2299" i="1"/>
  <c r="L9976" i="1"/>
  <c r="L1013" i="1"/>
  <c r="L1433" i="1"/>
  <c r="L6514" i="1"/>
  <c r="L1854" i="1"/>
  <c r="L3566" i="1"/>
  <c r="L194" i="1"/>
  <c r="L4800" i="1"/>
  <c r="L3118" i="1"/>
  <c r="L1855" i="1"/>
  <c r="L195" i="1"/>
  <c r="L5660" i="1"/>
  <c r="L6515" i="1"/>
  <c r="L1434" i="1"/>
  <c r="L1435" i="1"/>
  <c r="L8118" i="1"/>
  <c r="L6932" i="1"/>
  <c r="L6933" i="1"/>
  <c r="L1014" i="1"/>
  <c r="L3965" i="1"/>
  <c r="L1436" i="1"/>
  <c r="L3119" i="1"/>
  <c r="L1015" i="1"/>
  <c r="L196" i="1"/>
  <c r="L6093" i="1"/>
  <c r="L9738" i="1"/>
  <c r="L6516" i="1"/>
  <c r="L1856" i="1"/>
  <c r="L6094" i="1"/>
  <c r="L1857" i="1"/>
  <c r="L6095" i="1"/>
  <c r="L7739" i="1"/>
  <c r="L197" i="1"/>
  <c r="L3120" i="1"/>
  <c r="L4393" i="1"/>
  <c r="L3121" i="1"/>
  <c r="L8119" i="1"/>
  <c r="L6934" i="1"/>
  <c r="L7740" i="1"/>
  <c r="L7329" i="1"/>
  <c r="L3567" i="1"/>
  <c r="L5217" i="1"/>
  <c r="L6517" i="1"/>
  <c r="L5218" i="1"/>
  <c r="L4394" i="1"/>
  <c r="L4801" i="1"/>
  <c r="L6096" i="1"/>
  <c r="L9337" i="1"/>
  <c r="L5661" i="1"/>
  <c r="L198" i="1"/>
  <c r="L6935" i="1"/>
  <c r="L9739" i="1"/>
  <c r="L3122" i="1"/>
  <c r="L8905" i="1"/>
  <c r="L6936" i="1"/>
  <c r="L4395" i="1"/>
  <c r="L8906" i="1"/>
  <c r="L7330" i="1"/>
  <c r="L1858" i="1"/>
  <c r="L5662" i="1"/>
  <c r="L2300" i="1"/>
  <c r="L4802" i="1"/>
  <c r="L8525" i="1"/>
  <c r="L4803" i="1"/>
  <c r="L1016" i="1"/>
  <c r="L5219" i="1"/>
  <c r="L8120" i="1"/>
  <c r="L7331" i="1"/>
  <c r="L3966" i="1"/>
  <c r="L9977" i="1"/>
  <c r="L1859" i="1"/>
  <c r="L9338" i="1"/>
  <c r="L1860" i="1"/>
  <c r="L2301" i="1"/>
  <c r="L8907" i="1"/>
  <c r="L3123" i="1"/>
  <c r="L3967" i="1"/>
  <c r="L4396" i="1"/>
  <c r="L199" i="1"/>
  <c r="L6518" i="1"/>
  <c r="L5220" i="1"/>
  <c r="L3968" i="1"/>
  <c r="L200" i="1"/>
  <c r="L1437" i="1"/>
  <c r="L9339" i="1"/>
  <c r="L201" i="1"/>
  <c r="L6519" i="1"/>
  <c r="L1861" i="1"/>
  <c r="L202" i="1"/>
  <c r="L3969" i="1"/>
  <c r="L3970" i="1"/>
  <c r="L9740" i="1"/>
  <c r="L8526" i="1"/>
  <c r="L3568" i="1"/>
  <c r="L3569" i="1"/>
  <c r="L591" i="1"/>
  <c r="L6097" i="1"/>
  <c r="L7741" i="1"/>
  <c r="L1017" i="1"/>
  <c r="L8908" i="1"/>
  <c r="L5221" i="1"/>
  <c r="L3971" i="1"/>
  <c r="L8909" i="1"/>
  <c r="L4804" i="1"/>
  <c r="L203" i="1"/>
  <c r="L7742" i="1"/>
  <c r="L1862" i="1"/>
  <c r="L7332" i="1"/>
  <c r="L7743" i="1"/>
  <c r="L1438" i="1"/>
  <c r="L204" i="1"/>
  <c r="L8121" i="1"/>
  <c r="L6520" i="1"/>
  <c r="L8910" i="1"/>
  <c r="L9741" i="1"/>
  <c r="L7333" i="1"/>
  <c r="L5663" i="1"/>
  <c r="L3972" i="1"/>
  <c r="L1018" i="1"/>
  <c r="L3570" i="1"/>
  <c r="L5664" i="1"/>
  <c r="L1863" i="1"/>
  <c r="L5665" i="1"/>
  <c r="L5666" i="1"/>
  <c r="L6098" i="1"/>
  <c r="L592" i="1"/>
  <c r="L2302" i="1"/>
  <c r="L7744" i="1"/>
  <c r="L5667" i="1"/>
  <c r="L6521" i="1"/>
  <c r="L6937" i="1"/>
  <c r="L6099" i="1"/>
  <c r="L3571" i="1"/>
  <c r="L6938" i="1"/>
  <c r="L3973" i="1"/>
  <c r="L6939" i="1"/>
  <c r="L8122" i="1"/>
  <c r="L3124" i="1"/>
  <c r="L2303" i="1"/>
  <c r="L8527" i="1"/>
  <c r="L3572" i="1"/>
  <c r="L6522" i="1"/>
  <c r="L9340" i="1"/>
  <c r="L6523" i="1"/>
  <c r="L6940" i="1"/>
  <c r="L5222" i="1"/>
  <c r="L2304" i="1"/>
  <c r="L1864" i="1"/>
  <c r="L7745" i="1"/>
  <c r="L4805" i="1"/>
  <c r="L8123" i="1"/>
  <c r="L5223" i="1"/>
  <c r="L8528" i="1"/>
  <c r="L6524" i="1"/>
  <c r="L8911" i="1"/>
  <c r="L593" i="1"/>
  <c r="L1019" i="1"/>
  <c r="L1439" i="1"/>
  <c r="L8124" i="1"/>
  <c r="L3125" i="1"/>
  <c r="L8912" i="1"/>
  <c r="L1440" i="1"/>
  <c r="L1441" i="1"/>
  <c r="L1865" i="1"/>
  <c r="L2690" i="1"/>
  <c r="L6941" i="1"/>
  <c r="L6100" i="1"/>
  <c r="L6101" i="1"/>
  <c r="L205" i="1"/>
  <c r="L4806" i="1"/>
  <c r="L9742" i="1"/>
  <c r="L3573" i="1"/>
  <c r="L1442" i="1"/>
  <c r="L9341" i="1"/>
  <c r="L2691" i="1"/>
  <c r="L8125" i="1"/>
  <c r="L1020" i="1"/>
  <c r="L2305" i="1"/>
  <c r="L7746" i="1"/>
  <c r="L3126" i="1"/>
  <c r="L6942" i="1"/>
  <c r="L9342" i="1"/>
  <c r="L6943" i="1"/>
  <c r="L9343" i="1"/>
  <c r="L3974" i="1"/>
  <c r="L8529" i="1"/>
  <c r="L1866" i="1"/>
  <c r="L8126" i="1"/>
  <c r="L5224" i="1"/>
  <c r="L8913" i="1"/>
  <c r="L3975" i="1"/>
  <c r="L2306" i="1"/>
  <c r="L4807" i="1"/>
  <c r="L4397" i="1"/>
  <c r="L1021" i="1"/>
  <c r="L6944" i="1"/>
  <c r="L1022" i="1"/>
  <c r="L7747" i="1"/>
  <c r="L3976" i="1"/>
  <c r="L594" i="1"/>
  <c r="L6945" i="1"/>
  <c r="L595" i="1"/>
  <c r="L3574" i="1"/>
  <c r="L9344" i="1"/>
  <c r="L206" i="1"/>
  <c r="L2307" i="1"/>
  <c r="L4398" i="1"/>
  <c r="L1443" i="1"/>
  <c r="L6946" i="1"/>
  <c r="L4399" i="1"/>
  <c r="L3127" i="1"/>
  <c r="L1867" i="1"/>
  <c r="L7748" i="1"/>
  <c r="L8127" i="1"/>
  <c r="L1023" i="1"/>
  <c r="L5225" i="1"/>
  <c r="L8530" i="1"/>
  <c r="L1024" i="1"/>
  <c r="L5668" i="1"/>
  <c r="L5226" i="1"/>
  <c r="L1025" i="1"/>
  <c r="L3977" i="1"/>
  <c r="L8128" i="1"/>
  <c r="L3978" i="1"/>
  <c r="L6947" i="1"/>
  <c r="L3128" i="1"/>
  <c r="L5227" i="1"/>
  <c r="L1444" i="1"/>
  <c r="L4808" i="1"/>
  <c r="L6525" i="1"/>
  <c r="L207" i="1"/>
  <c r="L208" i="1"/>
  <c r="L2308" i="1"/>
  <c r="L9743" i="1"/>
  <c r="L7749" i="1"/>
  <c r="L5228" i="1"/>
  <c r="L4400" i="1"/>
  <c r="L6948" i="1"/>
  <c r="L1445" i="1"/>
  <c r="L5669" i="1"/>
  <c r="L596" i="1"/>
  <c r="L8531" i="1"/>
  <c r="L1868" i="1"/>
  <c r="L4809" i="1"/>
  <c r="L6949" i="1"/>
  <c r="L4810" i="1"/>
  <c r="L9345" i="1"/>
  <c r="L1869" i="1"/>
  <c r="L8129" i="1"/>
  <c r="L9346" i="1"/>
  <c r="L1446" i="1"/>
  <c r="L9744" i="1"/>
  <c r="L2309" i="1"/>
  <c r="L597" i="1"/>
  <c r="L7750" i="1"/>
  <c r="L7751" i="1"/>
  <c r="L6526" i="1"/>
  <c r="L4811" i="1"/>
  <c r="L8130" i="1"/>
  <c r="L9347" i="1"/>
  <c r="L5670" i="1"/>
  <c r="L6950" i="1"/>
  <c r="L6527" i="1"/>
  <c r="L8914" i="1"/>
  <c r="L6528" i="1"/>
  <c r="L7334" i="1"/>
  <c r="L9978" i="1"/>
  <c r="L8131" i="1"/>
  <c r="L9745" i="1"/>
  <c r="L6529" i="1"/>
  <c r="L8915" i="1"/>
  <c r="L1870" i="1"/>
  <c r="L7752" i="1"/>
  <c r="L5671" i="1"/>
  <c r="L4401" i="1"/>
  <c r="L6951" i="1"/>
  <c r="L8132" i="1"/>
  <c r="L5672" i="1"/>
  <c r="L8916" i="1"/>
  <c r="L1026" i="1"/>
  <c r="L2692" i="1"/>
  <c r="L6952" i="1"/>
  <c r="L7335" i="1"/>
  <c r="L598" i="1"/>
  <c r="L599" i="1"/>
  <c r="L4402" i="1"/>
  <c r="L600" i="1"/>
  <c r="L4812" i="1"/>
  <c r="L8133" i="1"/>
  <c r="L3979" i="1"/>
  <c r="L8532" i="1"/>
  <c r="L2693" i="1"/>
  <c r="L601" i="1"/>
  <c r="L9979" i="1"/>
  <c r="L8134" i="1"/>
  <c r="L9746" i="1"/>
  <c r="L9348" i="1"/>
  <c r="L3980" i="1"/>
  <c r="L3575" i="1"/>
  <c r="L9349" i="1"/>
  <c r="L2310" i="1"/>
  <c r="L7753" i="1"/>
  <c r="L3981" i="1"/>
  <c r="L6530" i="1"/>
  <c r="L6531" i="1"/>
  <c r="L602" i="1"/>
  <c r="L9980" i="1"/>
  <c r="L3576" i="1"/>
  <c r="L8135" i="1"/>
  <c r="L4403" i="1"/>
  <c r="L3982" i="1"/>
  <c r="L8533" i="1"/>
  <c r="L6953" i="1"/>
  <c r="L603" i="1"/>
  <c r="L7336" i="1"/>
  <c r="L3983" i="1"/>
  <c r="L6532" i="1"/>
  <c r="L604" i="1"/>
  <c r="L6533" i="1"/>
  <c r="L605" i="1"/>
  <c r="L1027" i="1"/>
  <c r="L5229" i="1"/>
  <c r="L606" i="1"/>
  <c r="L3577" i="1"/>
  <c r="L5673" i="1"/>
  <c r="L6534" i="1"/>
  <c r="L9981" i="1"/>
  <c r="L1447" i="1"/>
  <c r="L607" i="1"/>
  <c r="L5674" i="1"/>
  <c r="L3984" i="1"/>
  <c r="L6102" i="1"/>
  <c r="L5230" i="1"/>
  <c r="L6103" i="1"/>
  <c r="L6954" i="1"/>
  <c r="L8136" i="1"/>
  <c r="L3578" i="1"/>
  <c r="L8137" i="1"/>
  <c r="L4404" i="1"/>
  <c r="L4405" i="1"/>
  <c r="L9747" i="1"/>
  <c r="L8138" i="1"/>
  <c r="L9748" i="1"/>
  <c r="L6535" i="1"/>
  <c r="L3985" i="1"/>
  <c r="L3129" i="1"/>
  <c r="L209" i="1"/>
  <c r="L3579" i="1"/>
  <c r="L1028" i="1"/>
  <c r="L8534" i="1"/>
  <c r="L9350" i="1"/>
  <c r="L7754" i="1"/>
  <c r="L1029" i="1"/>
  <c r="L3580" i="1"/>
  <c r="L9749" i="1"/>
  <c r="L8139" i="1"/>
  <c r="L2311" i="1"/>
  <c r="L8140" i="1"/>
  <c r="L3581" i="1"/>
  <c r="L5675" i="1"/>
  <c r="L7337" i="1"/>
  <c r="L7755" i="1"/>
  <c r="L1030" i="1"/>
  <c r="L2312" i="1"/>
  <c r="L8917" i="1"/>
  <c r="L7756" i="1"/>
  <c r="L1031" i="1"/>
  <c r="L1448" i="1"/>
  <c r="L9351" i="1"/>
  <c r="L3986" i="1"/>
  <c r="L9352" i="1"/>
  <c r="L5676" i="1"/>
  <c r="L7338" i="1"/>
  <c r="L5231" i="1"/>
  <c r="L3987" i="1"/>
  <c r="L5677" i="1"/>
  <c r="L608" i="1"/>
  <c r="L6955" i="1"/>
  <c r="L1032" i="1"/>
  <c r="L4406" i="1"/>
  <c r="L6956" i="1"/>
  <c r="L2313" i="1"/>
  <c r="L6104" i="1"/>
  <c r="L609" i="1"/>
  <c r="L1871" i="1"/>
  <c r="L6957" i="1"/>
  <c r="L9353" i="1"/>
  <c r="L3130" i="1"/>
  <c r="L8535" i="1"/>
  <c r="L6958" i="1"/>
  <c r="L9354" i="1"/>
  <c r="L6536" i="1"/>
  <c r="L6105" i="1"/>
  <c r="L8141" i="1"/>
  <c r="L9750" i="1"/>
  <c r="L1872" i="1"/>
  <c r="L7757" i="1"/>
  <c r="L610" i="1"/>
  <c r="L8536" i="1"/>
  <c r="L3988" i="1"/>
  <c r="L2694" i="1"/>
  <c r="L3989" i="1"/>
  <c r="L7339" i="1"/>
  <c r="L6537" i="1"/>
  <c r="L2695" i="1"/>
  <c r="L3131" i="1"/>
  <c r="L9355" i="1"/>
  <c r="L3132" i="1"/>
  <c r="L2314" i="1"/>
  <c r="L6538" i="1"/>
  <c r="L2315" i="1"/>
  <c r="L1449" i="1"/>
  <c r="L5678" i="1"/>
  <c r="L9751" i="1"/>
  <c r="L6959" i="1"/>
  <c r="L3582" i="1"/>
  <c r="L1450" i="1"/>
  <c r="L4813" i="1"/>
  <c r="L7340" i="1"/>
  <c r="L7341" i="1"/>
  <c r="L1873" i="1"/>
  <c r="L5232" i="1"/>
  <c r="L9356" i="1"/>
  <c r="L8142" i="1"/>
  <c r="L5233" i="1"/>
  <c r="L4407" i="1"/>
  <c r="L7342" i="1"/>
  <c r="L7343" i="1"/>
  <c r="L2696" i="1"/>
  <c r="L6106" i="1"/>
  <c r="L1451" i="1"/>
  <c r="L3583" i="1"/>
  <c r="L8918" i="1"/>
  <c r="L611" i="1"/>
  <c r="L8143" i="1"/>
  <c r="L1033" i="1"/>
  <c r="L1452" i="1"/>
  <c r="L3584" i="1"/>
  <c r="L9357" i="1"/>
  <c r="L6107" i="1"/>
  <c r="L9752" i="1"/>
  <c r="L210" i="1"/>
  <c r="L6960" i="1"/>
  <c r="L9753" i="1"/>
  <c r="L7344" i="1"/>
  <c r="L8919" i="1"/>
  <c r="L211" i="1"/>
  <c r="L7758" i="1"/>
  <c r="L3133" i="1"/>
  <c r="L3585" i="1"/>
  <c r="L8537" i="1"/>
  <c r="L5679" i="1"/>
  <c r="L2316" i="1"/>
  <c r="L1453" i="1"/>
  <c r="L2697" i="1"/>
  <c r="L3134" i="1"/>
  <c r="L5680" i="1"/>
  <c r="L2317" i="1"/>
  <c r="L4408" i="1"/>
  <c r="L4814" i="1"/>
  <c r="L5681" i="1"/>
  <c r="L5682" i="1"/>
  <c r="L8144" i="1"/>
  <c r="L612" i="1"/>
  <c r="L3586" i="1"/>
  <c r="L5683" i="1"/>
  <c r="L8920" i="1"/>
  <c r="L3135" i="1"/>
  <c r="L3587" i="1"/>
  <c r="L7345" i="1"/>
  <c r="L613" i="1"/>
  <c r="L9754" i="1"/>
  <c r="L614" i="1"/>
  <c r="L212" i="1"/>
  <c r="L6108" i="1"/>
  <c r="L2318" i="1"/>
  <c r="L1034" i="1"/>
  <c r="L4815" i="1"/>
  <c r="L7759" i="1"/>
  <c r="L1035" i="1"/>
  <c r="L6961" i="1"/>
  <c r="L615" i="1"/>
  <c r="L4816" i="1"/>
  <c r="L5234" i="1"/>
  <c r="L7346" i="1"/>
  <c r="L616" i="1"/>
  <c r="L7760" i="1"/>
  <c r="L6962" i="1"/>
  <c r="L1454" i="1"/>
  <c r="L3136" i="1"/>
  <c r="L8921" i="1"/>
  <c r="L6963" i="1"/>
  <c r="L2319" i="1"/>
  <c r="L7347" i="1"/>
  <c r="L5235" i="1"/>
  <c r="L4817" i="1"/>
  <c r="L1874" i="1"/>
  <c r="L9755" i="1"/>
  <c r="L617" i="1"/>
  <c r="L5684" i="1"/>
  <c r="L6539" i="1"/>
  <c r="L1875" i="1"/>
  <c r="L4818" i="1"/>
  <c r="L4819" i="1"/>
  <c r="L213" i="1"/>
  <c r="L9982" i="1"/>
  <c r="L8922" i="1"/>
  <c r="L9358" i="1"/>
  <c r="L618" i="1"/>
  <c r="L9756" i="1"/>
  <c r="L2698" i="1"/>
  <c r="L7761" i="1"/>
  <c r="L7348" i="1"/>
  <c r="L1455" i="1"/>
  <c r="L619" i="1"/>
  <c r="L1036" i="1"/>
  <c r="L4820" i="1"/>
  <c r="L3588" i="1"/>
  <c r="L620" i="1"/>
  <c r="L8923" i="1"/>
  <c r="L9359" i="1"/>
  <c r="L6964" i="1"/>
  <c r="L7762" i="1"/>
  <c r="L8538" i="1"/>
  <c r="L214" i="1"/>
  <c r="L6109" i="1"/>
  <c r="L6110" i="1"/>
  <c r="L1456" i="1"/>
  <c r="L215" i="1"/>
  <c r="L4821" i="1"/>
  <c r="L9360" i="1"/>
  <c r="L9361" i="1"/>
  <c r="L9362" i="1"/>
  <c r="L216" i="1"/>
  <c r="L5685" i="1"/>
  <c r="L3990" i="1"/>
  <c r="L1876" i="1"/>
  <c r="L6965" i="1"/>
  <c r="L217" i="1"/>
  <c r="L7763" i="1"/>
  <c r="L4409" i="1"/>
  <c r="L9757" i="1"/>
  <c r="L7764" i="1"/>
  <c r="L4822" i="1"/>
  <c r="L9758" i="1"/>
  <c r="L9759" i="1"/>
  <c r="L5236" i="1"/>
  <c r="L8145" i="1"/>
  <c r="L9363" i="1"/>
  <c r="L4823" i="1"/>
  <c r="L1457" i="1"/>
  <c r="L8146" i="1"/>
  <c r="L3137" i="1"/>
  <c r="L9760" i="1"/>
  <c r="L8147" i="1"/>
  <c r="L3589" i="1"/>
  <c r="L1037" i="1"/>
  <c r="L8148" i="1"/>
  <c r="L6111" i="1"/>
  <c r="L7349" i="1"/>
  <c r="L621" i="1"/>
  <c r="L8539" i="1"/>
  <c r="L7350" i="1"/>
  <c r="L2699" i="1"/>
  <c r="L8149" i="1"/>
  <c r="L3138" i="1"/>
  <c r="L4410" i="1"/>
  <c r="L8150" i="1"/>
  <c r="L9364" i="1"/>
  <c r="L1458" i="1"/>
  <c r="L6112" i="1"/>
  <c r="L1877" i="1"/>
  <c r="L1038" i="1"/>
  <c r="L8924" i="1"/>
  <c r="L2700" i="1"/>
  <c r="L2701" i="1"/>
  <c r="L1039" i="1"/>
  <c r="L8151" i="1"/>
  <c r="L2702" i="1"/>
  <c r="L1878" i="1"/>
  <c r="L2703" i="1"/>
  <c r="L8925" i="1"/>
  <c r="L6113" i="1"/>
  <c r="L3139" i="1"/>
  <c r="L8926" i="1"/>
  <c r="L1459" i="1"/>
  <c r="L9365" i="1"/>
  <c r="L1460" i="1"/>
  <c r="L3991" i="1"/>
  <c r="L3140" i="1"/>
  <c r="L7351" i="1"/>
  <c r="L7765" i="1"/>
  <c r="L9983" i="1"/>
  <c r="L3590" i="1"/>
  <c r="L3141" i="1"/>
  <c r="L7766" i="1"/>
  <c r="L7767" i="1"/>
  <c r="L4824" i="1"/>
  <c r="L2704" i="1"/>
  <c r="L5237" i="1"/>
  <c r="L5238" i="1"/>
  <c r="L218" i="1"/>
  <c r="L1461" i="1"/>
  <c r="L1040" i="1"/>
  <c r="L5686" i="1"/>
  <c r="L1041" i="1"/>
  <c r="L9366" i="1"/>
  <c r="L8540" i="1"/>
  <c r="L1462" i="1"/>
  <c r="L8152" i="1"/>
  <c r="L3591" i="1"/>
  <c r="L7352" i="1"/>
  <c r="L6966" i="1"/>
  <c r="L4825" i="1"/>
  <c r="L4826" i="1"/>
  <c r="L622" i="1"/>
  <c r="L3992" i="1"/>
  <c r="L1463" i="1"/>
  <c r="L7768" i="1"/>
  <c r="L7353" i="1"/>
  <c r="L5239" i="1"/>
  <c r="L8541" i="1"/>
  <c r="L2320" i="1"/>
  <c r="L8927" i="1"/>
  <c r="L1879" i="1"/>
  <c r="L7354" i="1"/>
  <c r="L1464" i="1"/>
  <c r="L623" i="1"/>
  <c r="L1465" i="1"/>
  <c r="L7355" i="1"/>
  <c r="L2321" i="1"/>
  <c r="L219" i="1"/>
  <c r="L1042" i="1"/>
  <c r="L2705" i="1"/>
  <c r="L6540" i="1"/>
  <c r="L624" i="1"/>
  <c r="L6541" i="1"/>
  <c r="L9761" i="1"/>
  <c r="L3993" i="1"/>
  <c r="L5240" i="1"/>
  <c r="L9762" i="1"/>
  <c r="L4827" i="1"/>
  <c r="L6542" i="1"/>
  <c r="L1880" i="1"/>
  <c r="L7356" i="1"/>
  <c r="L3994" i="1"/>
  <c r="L5241" i="1"/>
  <c r="L9763" i="1"/>
  <c r="L3592" i="1"/>
  <c r="L8928" i="1"/>
  <c r="L1043" i="1"/>
  <c r="L7357" i="1"/>
  <c r="L5242" i="1"/>
  <c r="L3995" i="1"/>
  <c r="L2322" i="1"/>
  <c r="L1044" i="1"/>
  <c r="L2706" i="1"/>
  <c r="L2707" i="1"/>
  <c r="L6967" i="1"/>
  <c r="L1881" i="1"/>
  <c r="L9367" i="1"/>
  <c r="L3996" i="1"/>
  <c r="L8153" i="1"/>
  <c r="L6968" i="1"/>
  <c r="L220" i="1"/>
  <c r="L9368" i="1"/>
  <c r="L2323" i="1"/>
  <c r="L2708" i="1"/>
  <c r="L4828" i="1"/>
  <c r="L2709" i="1"/>
  <c r="L3997" i="1"/>
  <c r="L3142" i="1"/>
  <c r="L3998" i="1"/>
  <c r="L8154" i="1"/>
  <c r="L6969" i="1"/>
  <c r="L2710" i="1"/>
  <c r="L8155" i="1"/>
  <c r="L7769" i="1"/>
  <c r="L9764" i="1"/>
  <c r="L9765" i="1"/>
  <c r="L1466" i="1"/>
  <c r="L625" i="1"/>
  <c r="L1882" i="1"/>
  <c r="L5243" i="1"/>
  <c r="L3143" i="1"/>
  <c r="L3999" i="1"/>
  <c r="L1045" i="1"/>
  <c r="L5244" i="1"/>
  <c r="L8156" i="1"/>
  <c r="L3593" i="1"/>
  <c r="L5687" i="1"/>
  <c r="L6543" i="1"/>
  <c r="L2324" i="1"/>
  <c r="L2711" i="1"/>
  <c r="L5245" i="1"/>
  <c r="L626" i="1"/>
  <c r="L4829" i="1"/>
  <c r="L9766" i="1"/>
  <c r="L7358" i="1"/>
  <c r="L8157" i="1"/>
  <c r="L5688" i="1"/>
  <c r="L6114" i="1"/>
  <c r="L4830" i="1"/>
  <c r="L9369" i="1"/>
  <c r="L2712" i="1"/>
  <c r="L2713" i="1"/>
  <c r="L4831" i="1"/>
  <c r="L5689" i="1"/>
  <c r="L6115" i="1"/>
  <c r="L9767" i="1"/>
  <c r="L5690" i="1"/>
  <c r="L627" i="1"/>
  <c r="L221" i="1"/>
  <c r="L4000" i="1"/>
  <c r="L7359" i="1"/>
  <c r="L1467" i="1"/>
  <c r="L8929" i="1"/>
  <c r="L5246" i="1"/>
  <c r="L4832" i="1"/>
  <c r="L628" i="1"/>
  <c r="L5247" i="1"/>
  <c r="L5248" i="1"/>
  <c r="L3144" i="1"/>
  <c r="L5691" i="1"/>
  <c r="L5692" i="1"/>
  <c r="L1883" i="1"/>
  <c r="L6970" i="1"/>
  <c r="L2714" i="1"/>
  <c r="L4001" i="1"/>
  <c r="L4833" i="1"/>
  <c r="L1468" i="1"/>
  <c r="L1884" i="1"/>
  <c r="L8542" i="1"/>
  <c r="L2715" i="1"/>
  <c r="L8930" i="1"/>
  <c r="L8931" i="1"/>
  <c r="L4834" i="1"/>
  <c r="L5249" i="1"/>
  <c r="L6971" i="1"/>
  <c r="L3145" i="1"/>
  <c r="L9370" i="1"/>
  <c r="L4411" i="1"/>
  <c r="L8932" i="1"/>
  <c r="L3146" i="1"/>
  <c r="L4002" i="1"/>
  <c r="L5693" i="1"/>
  <c r="L4003" i="1"/>
  <c r="L6544" i="1"/>
  <c r="L5250" i="1"/>
  <c r="L4004" i="1"/>
  <c r="L8543" i="1"/>
  <c r="L6116" i="1"/>
  <c r="L4005" i="1"/>
  <c r="L1469" i="1"/>
  <c r="L1470" i="1"/>
  <c r="L3594" i="1"/>
  <c r="L1046" i="1"/>
  <c r="L5251" i="1"/>
  <c r="L9768" i="1"/>
  <c r="L629" i="1"/>
  <c r="L6972" i="1"/>
  <c r="L1471" i="1"/>
  <c r="L2716" i="1"/>
  <c r="L6545" i="1"/>
  <c r="L5252" i="1"/>
  <c r="L4835" i="1"/>
  <c r="L1472" i="1"/>
  <c r="L1047" i="1"/>
  <c r="L6546" i="1"/>
  <c r="L7360" i="1"/>
  <c r="L6547" i="1"/>
  <c r="L6973" i="1"/>
  <c r="L5694" i="1"/>
  <c r="L8544" i="1"/>
  <c r="L2325" i="1"/>
  <c r="L6117" i="1"/>
  <c r="L1473" i="1"/>
  <c r="L3595" i="1"/>
  <c r="L1885" i="1"/>
  <c r="L8158" i="1"/>
  <c r="L1048" i="1"/>
  <c r="L5253" i="1"/>
  <c r="L8545" i="1"/>
  <c r="L5695" i="1"/>
  <c r="L8159" i="1"/>
  <c r="L8546" i="1"/>
  <c r="L1886" i="1"/>
  <c r="L1474" i="1"/>
  <c r="L6974" i="1"/>
  <c r="L1049" i="1"/>
  <c r="L2326" i="1"/>
  <c r="L8160" i="1"/>
  <c r="L7361" i="1"/>
  <c r="L5696" i="1"/>
  <c r="L8933" i="1"/>
  <c r="L8547" i="1"/>
  <c r="L9371" i="1"/>
  <c r="L5697" i="1"/>
  <c r="L4836" i="1"/>
  <c r="L1050" i="1"/>
  <c r="L2327" i="1"/>
  <c r="L1887" i="1"/>
  <c r="L7770" i="1"/>
  <c r="L6975" i="1"/>
  <c r="L4412" i="1"/>
  <c r="L7362" i="1"/>
  <c r="L4006" i="1"/>
  <c r="L2328" i="1"/>
  <c r="L9984" i="1"/>
  <c r="L4413" i="1"/>
  <c r="L3596" i="1"/>
  <c r="L1051" i="1"/>
  <c r="L4007" i="1"/>
  <c r="L7771" i="1"/>
  <c r="L4008" i="1"/>
  <c r="L4414" i="1"/>
  <c r="L4415" i="1"/>
  <c r="L8161" i="1"/>
  <c r="L2717" i="1"/>
  <c r="L2718" i="1"/>
  <c r="L1888" i="1"/>
  <c r="L7363" i="1"/>
  <c r="L1052" i="1"/>
  <c r="L6118" i="1"/>
  <c r="L7364" i="1"/>
  <c r="L1053" i="1"/>
  <c r="L4009" i="1"/>
  <c r="L8162" i="1"/>
  <c r="L3597" i="1"/>
  <c r="L1475" i="1"/>
  <c r="L5698" i="1"/>
  <c r="L8548" i="1"/>
  <c r="L6119" i="1"/>
  <c r="L7365" i="1"/>
  <c r="L630" i="1"/>
  <c r="L9372" i="1"/>
  <c r="L1054" i="1"/>
  <c r="L3598" i="1"/>
  <c r="L1476" i="1"/>
  <c r="L3599" i="1"/>
  <c r="L2719" i="1"/>
  <c r="L3147" i="1"/>
  <c r="L3600" i="1"/>
  <c r="L222" i="1"/>
  <c r="L7772" i="1"/>
  <c r="L1889" i="1"/>
  <c r="L6120" i="1"/>
  <c r="L8163" i="1"/>
  <c r="L1477" i="1"/>
  <c r="L5254" i="1"/>
  <c r="L5699" i="1"/>
  <c r="L6548" i="1"/>
  <c r="L3148" i="1"/>
  <c r="L4416" i="1"/>
  <c r="L3601" i="1"/>
  <c r="L4837" i="1"/>
  <c r="L4010" i="1"/>
  <c r="L6121" i="1"/>
  <c r="L2329" i="1"/>
  <c r="L4417" i="1"/>
  <c r="L1890" i="1"/>
  <c r="L3149" i="1"/>
  <c r="L3602" i="1"/>
  <c r="L6549" i="1"/>
  <c r="L3150" i="1"/>
  <c r="L5255" i="1"/>
  <c r="L9373" i="1"/>
  <c r="L1891" i="1"/>
  <c r="L7773" i="1"/>
  <c r="L3151" i="1"/>
  <c r="L8549" i="1"/>
  <c r="L8550" i="1"/>
  <c r="L1055" i="1"/>
  <c r="L223" i="1"/>
  <c r="L4418" i="1"/>
  <c r="L6550" i="1"/>
  <c r="L6122" i="1"/>
  <c r="L1892" i="1"/>
  <c r="L3603" i="1"/>
  <c r="L8934" i="1"/>
  <c r="L6976" i="1"/>
  <c r="L8935" i="1"/>
  <c r="L6123" i="1"/>
  <c r="L3604" i="1"/>
  <c r="L9374" i="1"/>
  <c r="L8936" i="1"/>
  <c r="L7774" i="1"/>
  <c r="L7775" i="1"/>
  <c r="L7776" i="1"/>
  <c r="L4838" i="1"/>
  <c r="L2720" i="1"/>
  <c r="L9375" i="1"/>
  <c r="L6977" i="1"/>
  <c r="L3152" i="1"/>
  <c r="L8937" i="1"/>
  <c r="L3605" i="1"/>
  <c r="L2721" i="1"/>
  <c r="L9769" i="1"/>
  <c r="L6124" i="1"/>
  <c r="L8938" i="1"/>
  <c r="L5700" i="1"/>
  <c r="L7366" i="1"/>
  <c r="L6125" i="1"/>
  <c r="L4839" i="1"/>
  <c r="L5256" i="1"/>
  <c r="L8551" i="1"/>
  <c r="L4011" i="1"/>
  <c r="L5701" i="1"/>
  <c r="L4012" i="1"/>
  <c r="L2722" i="1"/>
  <c r="L224" i="1"/>
  <c r="L225" i="1"/>
  <c r="L631" i="1"/>
  <c r="L2723" i="1"/>
  <c r="L226" i="1"/>
  <c r="L8552" i="1"/>
  <c r="L6978" i="1"/>
  <c r="L1893" i="1"/>
  <c r="L9770" i="1"/>
  <c r="L5702" i="1"/>
  <c r="L5257" i="1"/>
  <c r="L5258" i="1"/>
  <c r="L7367" i="1"/>
  <c r="L7368" i="1"/>
  <c r="L632" i="1"/>
  <c r="L5259" i="1"/>
  <c r="L3153" i="1"/>
  <c r="L9376" i="1"/>
  <c r="L6979" i="1"/>
  <c r="L633" i="1"/>
  <c r="L1894" i="1"/>
  <c r="L5260" i="1"/>
  <c r="L1478" i="1"/>
  <c r="L4013" i="1"/>
  <c r="L7777" i="1"/>
  <c r="L5261" i="1"/>
  <c r="L2330" i="1"/>
  <c r="L1895" i="1"/>
  <c r="L7778" i="1"/>
  <c r="L3154" i="1"/>
  <c r="L5703" i="1"/>
  <c r="L6126" i="1"/>
  <c r="L1896" i="1"/>
  <c r="L7779" i="1"/>
  <c r="L6127" i="1"/>
  <c r="L9771" i="1"/>
  <c r="L5262" i="1"/>
  <c r="L227" i="1"/>
  <c r="L5704" i="1"/>
  <c r="L7780" i="1"/>
  <c r="L7781" i="1"/>
  <c r="L6980" i="1"/>
  <c r="L8939" i="1"/>
  <c r="L8164" i="1"/>
  <c r="L1056" i="1"/>
  <c r="L4419" i="1"/>
  <c r="L9772" i="1"/>
  <c r="L8553" i="1"/>
  <c r="L9377" i="1"/>
  <c r="L9773" i="1"/>
  <c r="L5263" i="1"/>
  <c r="L4420" i="1"/>
  <c r="L8554" i="1"/>
  <c r="L1057" i="1"/>
  <c r="L4421" i="1"/>
  <c r="L4840" i="1"/>
  <c r="L5705" i="1"/>
  <c r="L3155" i="1"/>
  <c r="L228" i="1"/>
  <c r="L3606" i="1"/>
  <c r="L4014" i="1"/>
  <c r="L9378" i="1"/>
  <c r="L7369" i="1"/>
  <c r="L1897" i="1"/>
  <c r="L5264" i="1"/>
  <c r="L229" i="1"/>
  <c r="L5706" i="1"/>
  <c r="L4422" i="1"/>
  <c r="L1058" i="1"/>
  <c r="L1059" i="1"/>
  <c r="L8555" i="1"/>
  <c r="L8165" i="1"/>
  <c r="L6128" i="1"/>
  <c r="L6551" i="1"/>
  <c r="L9379" i="1"/>
  <c r="L2724" i="1"/>
  <c r="L230" i="1"/>
  <c r="L5265" i="1"/>
  <c r="L1060" i="1"/>
  <c r="L4423" i="1"/>
  <c r="L3156" i="1"/>
  <c r="L7370" i="1"/>
  <c r="L5266" i="1"/>
  <c r="L2725" i="1"/>
  <c r="L6552" i="1"/>
  <c r="L7782" i="1"/>
  <c r="L5267" i="1"/>
  <c r="L4424" i="1"/>
  <c r="L8166" i="1"/>
  <c r="L6553" i="1"/>
  <c r="L6129" i="1"/>
  <c r="L2726" i="1"/>
  <c r="L7371" i="1"/>
  <c r="L1479" i="1"/>
  <c r="L634" i="1"/>
  <c r="L3157" i="1"/>
  <c r="L231" i="1"/>
  <c r="L8167" i="1"/>
  <c r="L6130" i="1"/>
  <c r="L5707" i="1"/>
  <c r="L4841" i="1"/>
  <c r="L8168" i="1"/>
  <c r="L8940" i="1"/>
  <c r="L6981" i="1"/>
  <c r="L9380" i="1"/>
  <c r="L9774" i="1"/>
  <c r="L1480" i="1"/>
  <c r="L6554" i="1"/>
  <c r="L9381" i="1"/>
  <c r="L1061" i="1"/>
  <c r="L8941" i="1"/>
  <c r="L8942" i="1"/>
  <c r="L7372" i="1"/>
  <c r="L3607" i="1"/>
  <c r="L6982" i="1"/>
  <c r="L3608" i="1"/>
  <c r="L2727" i="1"/>
  <c r="L2728" i="1"/>
  <c r="L5708" i="1"/>
  <c r="L9775" i="1"/>
  <c r="L8169" i="1"/>
  <c r="L8943" i="1"/>
  <c r="L7783" i="1"/>
  <c r="L4015" i="1"/>
  <c r="L3609" i="1"/>
  <c r="L4425" i="1"/>
  <c r="L9776" i="1"/>
  <c r="L232" i="1"/>
  <c r="L9382" i="1"/>
  <c r="L7784" i="1"/>
  <c r="L7373" i="1"/>
  <c r="L9777" i="1"/>
  <c r="L8170" i="1"/>
  <c r="L4426" i="1"/>
  <c r="L1898" i="1"/>
  <c r="L3610" i="1"/>
  <c r="L5709" i="1"/>
  <c r="L2331" i="1"/>
  <c r="L2332" i="1"/>
  <c r="L9383" i="1"/>
  <c r="L9384" i="1"/>
  <c r="L2729" i="1"/>
  <c r="L4842" i="1"/>
  <c r="L1899" i="1"/>
  <c r="L1900" i="1"/>
  <c r="L635" i="1"/>
  <c r="L4843" i="1"/>
  <c r="L4427" i="1"/>
  <c r="L8556" i="1"/>
  <c r="L3611" i="1"/>
  <c r="L8557" i="1"/>
  <c r="L9385" i="1"/>
  <c r="L4428" i="1"/>
  <c r="L5268" i="1"/>
  <c r="L3158" i="1"/>
  <c r="L7374" i="1"/>
  <c r="L7375" i="1"/>
  <c r="L4429" i="1"/>
  <c r="L4430" i="1"/>
  <c r="L8558" i="1"/>
  <c r="L3159" i="1"/>
  <c r="L2730" i="1"/>
  <c r="L1481" i="1"/>
  <c r="L3612" i="1"/>
  <c r="L8559" i="1"/>
  <c r="L4431" i="1"/>
  <c r="L636" i="1"/>
  <c r="L1482" i="1"/>
  <c r="L5269" i="1"/>
  <c r="L1483" i="1"/>
  <c r="L5710" i="1"/>
  <c r="L8944" i="1"/>
  <c r="L1484" i="1"/>
  <c r="L4844" i="1"/>
  <c r="L2333" i="1"/>
  <c r="L5270" i="1"/>
  <c r="L1901" i="1"/>
  <c r="L8171" i="1"/>
  <c r="L233" i="1"/>
  <c r="L2731" i="1"/>
  <c r="L4432" i="1"/>
  <c r="L1485" i="1"/>
  <c r="L9778" i="1"/>
  <c r="L6555" i="1"/>
  <c r="L2732" i="1"/>
  <c r="L9779" i="1"/>
  <c r="L6131" i="1"/>
  <c r="L9780" i="1"/>
  <c r="L4433" i="1"/>
  <c r="L8172" i="1"/>
  <c r="L9386" i="1"/>
  <c r="L9781" i="1"/>
  <c r="L4016" i="1"/>
  <c r="L7376" i="1"/>
  <c r="L8945" i="1"/>
  <c r="L4017" i="1"/>
  <c r="L2334" i="1"/>
  <c r="L9985" i="1"/>
  <c r="L5271" i="1"/>
  <c r="L8173" i="1"/>
  <c r="L9387" i="1"/>
  <c r="L1486" i="1"/>
  <c r="L3160" i="1"/>
  <c r="L4845" i="1"/>
  <c r="L8174" i="1"/>
  <c r="L4846" i="1"/>
  <c r="L1062" i="1"/>
  <c r="L4434" i="1"/>
  <c r="L1487" i="1"/>
  <c r="L8175" i="1"/>
  <c r="L2733" i="1"/>
  <c r="L9388" i="1"/>
  <c r="L2335" i="1"/>
  <c r="L8560" i="1"/>
  <c r="L9782" i="1"/>
  <c r="L4847" i="1"/>
  <c r="L6983" i="1"/>
  <c r="L9389" i="1"/>
  <c r="L7377" i="1"/>
  <c r="L9390" i="1"/>
  <c r="L3613" i="1"/>
  <c r="L7785" i="1"/>
  <c r="L8176" i="1"/>
  <c r="L1488" i="1"/>
  <c r="L7786" i="1"/>
  <c r="L7378" i="1"/>
  <c r="L2734" i="1"/>
  <c r="L9391" i="1"/>
  <c r="L637" i="1"/>
  <c r="L9986" i="1"/>
  <c r="L2336" i="1"/>
  <c r="L8561" i="1"/>
  <c r="L6984" i="1"/>
  <c r="L6556" i="1"/>
  <c r="L1063" i="1"/>
  <c r="L6557" i="1"/>
  <c r="L3161" i="1"/>
  <c r="L7787" i="1"/>
  <c r="L1489" i="1"/>
  <c r="L9392" i="1"/>
  <c r="L8177" i="1"/>
  <c r="L2337" i="1"/>
  <c r="L3162" i="1"/>
  <c r="L3163" i="1"/>
  <c r="L3614" i="1"/>
  <c r="L2735" i="1"/>
  <c r="L8178" i="1"/>
  <c r="L2736" i="1"/>
  <c r="L6985" i="1"/>
  <c r="L4018" i="1"/>
  <c r="L2338" i="1"/>
  <c r="L8946" i="1"/>
  <c r="L638" i="1"/>
  <c r="L7379" i="1"/>
  <c r="L9783" i="1"/>
  <c r="L6558" i="1"/>
  <c r="L2737" i="1"/>
  <c r="L5711" i="1"/>
  <c r="L9393" i="1"/>
  <c r="L5272" i="1"/>
  <c r="L6559" i="1"/>
  <c r="L5273" i="1"/>
  <c r="L4435" i="1"/>
  <c r="L3164" i="1"/>
  <c r="L2738" i="1"/>
  <c r="L1902" i="1"/>
  <c r="L8947" i="1"/>
  <c r="L4848" i="1"/>
  <c r="L2739" i="1"/>
  <c r="L9987" i="1"/>
  <c r="L234" i="1"/>
  <c r="L7380" i="1"/>
  <c r="L9394" i="1"/>
  <c r="L5274" i="1"/>
  <c r="L1064" i="1"/>
  <c r="L7788" i="1"/>
  <c r="L4436" i="1"/>
  <c r="L4019" i="1"/>
  <c r="L1065" i="1"/>
  <c r="L235" i="1"/>
  <c r="L1066" i="1"/>
  <c r="L3615" i="1"/>
  <c r="L4020" i="1"/>
  <c r="L2339" i="1"/>
  <c r="L639" i="1"/>
  <c r="L7789" i="1"/>
  <c r="L2340" i="1"/>
  <c r="L9784" i="1"/>
  <c r="L8179" i="1"/>
  <c r="L8180" i="1"/>
  <c r="L7790" i="1"/>
  <c r="L2740" i="1"/>
  <c r="L3616" i="1"/>
  <c r="L8181" i="1"/>
  <c r="L7791" i="1"/>
  <c r="L3165" i="1"/>
  <c r="L6132" i="1"/>
  <c r="L1067" i="1"/>
  <c r="L3617" i="1"/>
  <c r="L6133" i="1"/>
  <c r="L8562" i="1"/>
  <c r="L236" i="1"/>
  <c r="L640" i="1"/>
  <c r="L7792" i="1"/>
  <c r="L5275" i="1"/>
  <c r="L6560" i="1"/>
  <c r="L4437" i="1"/>
  <c r="L3618" i="1"/>
  <c r="L4849" i="1"/>
  <c r="L6561" i="1"/>
  <c r="L4438" i="1"/>
  <c r="L4021" i="1"/>
  <c r="L5276" i="1"/>
  <c r="L9395" i="1"/>
  <c r="L3619" i="1"/>
  <c r="L4439" i="1"/>
  <c r="L1068" i="1"/>
  <c r="L4440" i="1"/>
  <c r="L8182" i="1"/>
  <c r="L7381" i="1"/>
  <c r="L5277" i="1"/>
  <c r="L1490" i="1"/>
  <c r="L5712" i="1"/>
  <c r="L1491" i="1"/>
  <c r="L8183" i="1"/>
  <c r="L9785" i="1"/>
  <c r="L3166" i="1"/>
  <c r="L2341" i="1"/>
  <c r="L5278" i="1"/>
  <c r="L8563" i="1"/>
  <c r="L4022" i="1"/>
  <c r="L1903" i="1"/>
  <c r="L9786" i="1"/>
  <c r="L1904" i="1"/>
  <c r="L4850" i="1"/>
  <c r="L6986" i="1"/>
  <c r="L1905" i="1"/>
  <c r="L5279" i="1"/>
  <c r="L1906" i="1"/>
  <c r="L8564" i="1"/>
  <c r="L2741" i="1"/>
  <c r="L2342" i="1"/>
  <c r="L6562" i="1"/>
  <c r="L9988" i="1"/>
  <c r="L8948" i="1"/>
  <c r="L6987" i="1"/>
  <c r="L8184" i="1"/>
  <c r="L9787" i="1"/>
  <c r="L4023" i="1"/>
  <c r="L9396" i="1"/>
  <c r="L8185" i="1"/>
  <c r="L6988" i="1"/>
  <c r="L8949" i="1"/>
  <c r="L6563" i="1"/>
  <c r="L3620" i="1"/>
  <c r="L1907" i="1"/>
  <c r="L8565" i="1"/>
  <c r="L1492" i="1"/>
  <c r="L9989" i="1"/>
  <c r="L8950" i="1"/>
  <c r="L3621" i="1"/>
  <c r="L2742" i="1"/>
  <c r="L4441" i="1"/>
  <c r="L8951" i="1"/>
  <c r="L641" i="1"/>
  <c r="L8952" i="1"/>
  <c r="L6989" i="1"/>
  <c r="L3622" i="1"/>
  <c r="L2743" i="1"/>
  <c r="L1908" i="1"/>
  <c r="L8566" i="1"/>
  <c r="L3623" i="1"/>
  <c r="L1069" i="1"/>
  <c r="L4851" i="1"/>
  <c r="L5713" i="1"/>
  <c r="L7382" i="1"/>
  <c r="L4024" i="1"/>
  <c r="L8567" i="1"/>
  <c r="L8186" i="1"/>
  <c r="L2744" i="1"/>
  <c r="L2343" i="1"/>
  <c r="L2344" i="1"/>
  <c r="L5280" i="1"/>
  <c r="L7383" i="1"/>
  <c r="L5714" i="1"/>
  <c r="L9788" i="1"/>
  <c r="L9789" i="1"/>
  <c r="L9790" i="1"/>
  <c r="L4442" i="1"/>
  <c r="L8187" i="1"/>
  <c r="L4025" i="1"/>
  <c r="L237" i="1"/>
  <c r="L1493" i="1"/>
  <c r="L6564" i="1"/>
  <c r="L1070" i="1"/>
  <c r="L8188" i="1"/>
  <c r="L4443" i="1"/>
  <c r="L8568" i="1"/>
  <c r="L4444" i="1"/>
  <c r="L2345" i="1"/>
  <c r="L8953" i="1"/>
  <c r="L7384" i="1"/>
  <c r="L4445" i="1"/>
  <c r="L1494" i="1"/>
  <c r="L8569" i="1"/>
  <c r="L6990" i="1"/>
  <c r="L5281" i="1"/>
  <c r="L2745" i="1"/>
  <c r="L4852" i="1"/>
  <c r="L1909" i="1"/>
  <c r="L5715" i="1"/>
  <c r="L2346" i="1"/>
  <c r="L2746" i="1"/>
  <c r="L9791" i="1"/>
  <c r="L6565" i="1"/>
  <c r="L3167" i="1"/>
  <c r="L4446" i="1"/>
  <c r="L642" i="1"/>
  <c r="L2747" i="1"/>
  <c r="L6134" i="1"/>
  <c r="L6991" i="1"/>
  <c r="L3624" i="1"/>
  <c r="L8570" i="1"/>
  <c r="L4853" i="1"/>
  <c r="L3625" i="1"/>
  <c r="L1910" i="1"/>
  <c r="L8954" i="1"/>
  <c r="L643" i="1"/>
  <c r="L7385" i="1"/>
  <c r="L8955" i="1"/>
  <c r="L3626" i="1"/>
  <c r="L8189" i="1"/>
  <c r="L3627" i="1"/>
  <c r="L8190" i="1"/>
  <c r="L7386" i="1"/>
  <c r="L1071" i="1"/>
  <c r="L8956" i="1"/>
  <c r="L238" i="1"/>
  <c r="L8571" i="1"/>
  <c r="L5282" i="1"/>
  <c r="L4854" i="1"/>
  <c r="L4855" i="1"/>
  <c r="L239" i="1"/>
  <c r="L6566" i="1"/>
  <c r="L4447" i="1"/>
  <c r="L2748" i="1"/>
  <c r="L1072" i="1"/>
  <c r="L1911" i="1"/>
  <c r="L6567" i="1"/>
  <c r="L8191" i="1"/>
  <c r="L5716" i="1"/>
  <c r="L7387" i="1"/>
  <c r="L4448" i="1"/>
  <c r="L7793" i="1"/>
  <c r="L6135" i="1"/>
  <c r="L6568" i="1"/>
  <c r="L3628" i="1"/>
  <c r="L7388" i="1"/>
  <c r="L2347" i="1"/>
  <c r="L1495" i="1"/>
  <c r="L9792" i="1"/>
  <c r="L4449" i="1"/>
  <c r="L4026" i="1"/>
  <c r="L8957" i="1"/>
  <c r="L3629" i="1"/>
  <c r="L6569" i="1"/>
  <c r="L2348" i="1"/>
  <c r="L3168" i="1"/>
  <c r="L5283" i="1"/>
  <c r="L4450" i="1"/>
  <c r="L8572" i="1"/>
  <c r="L3169" i="1"/>
  <c r="L6992" i="1"/>
  <c r="L5717" i="1"/>
  <c r="L5284" i="1"/>
  <c r="L7794" i="1"/>
  <c r="L8573" i="1"/>
  <c r="L1073" i="1"/>
  <c r="L3630" i="1"/>
  <c r="L5285" i="1"/>
  <c r="L2749" i="1"/>
  <c r="L4451" i="1"/>
  <c r="L8574" i="1"/>
  <c r="L4027" i="1"/>
  <c r="L2750" i="1"/>
  <c r="L6993" i="1"/>
  <c r="L5286" i="1"/>
  <c r="L9793" i="1"/>
  <c r="L9397" i="1"/>
  <c r="L7389" i="1"/>
  <c r="L8575" i="1"/>
  <c r="L5287" i="1"/>
  <c r="L8576" i="1"/>
  <c r="L3631" i="1"/>
  <c r="L9398" i="1"/>
  <c r="L3632" i="1"/>
  <c r="L2349" i="1"/>
  <c r="L8958" i="1"/>
  <c r="L4452" i="1"/>
  <c r="L6570" i="1"/>
  <c r="L1074" i="1"/>
  <c r="L8959" i="1"/>
  <c r="L9399" i="1"/>
  <c r="L4028" i="1"/>
  <c r="L1912" i="1"/>
  <c r="L644" i="1"/>
  <c r="L6994" i="1"/>
  <c r="L9794" i="1"/>
  <c r="L6995" i="1"/>
  <c r="L7795" i="1"/>
  <c r="L1075" i="1"/>
  <c r="L1913" i="1"/>
  <c r="L1914" i="1"/>
  <c r="L5288" i="1"/>
  <c r="L9400" i="1"/>
  <c r="L3633" i="1"/>
  <c r="L9401" i="1"/>
  <c r="L8960" i="1"/>
  <c r="L6571" i="1"/>
  <c r="L4029" i="1"/>
  <c r="L7796" i="1"/>
  <c r="L9402" i="1"/>
  <c r="L5289" i="1"/>
  <c r="L2350" i="1"/>
  <c r="L9795" i="1"/>
  <c r="L5290" i="1"/>
  <c r="L645" i="1"/>
  <c r="L1076" i="1"/>
  <c r="L1915" i="1"/>
  <c r="L4453" i="1"/>
  <c r="L3634" i="1"/>
  <c r="L9403" i="1"/>
  <c r="L4030" i="1"/>
  <c r="L1496" i="1"/>
  <c r="L1497" i="1"/>
  <c r="L240" i="1"/>
  <c r="L8961" i="1"/>
  <c r="L7797" i="1"/>
  <c r="L5291" i="1"/>
  <c r="L646" i="1"/>
  <c r="L241" i="1"/>
  <c r="L5718" i="1"/>
  <c r="L6996" i="1"/>
  <c r="L647" i="1"/>
  <c r="L7390" i="1"/>
  <c r="L5292" i="1"/>
  <c r="L4856" i="1"/>
  <c r="L7391" i="1"/>
  <c r="L648" i="1"/>
  <c r="L2751" i="1"/>
  <c r="L2752" i="1"/>
  <c r="L6572" i="1"/>
  <c r="L3635" i="1"/>
  <c r="L4031" i="1"/>
  <c r="L4857" i="1"/>
  <c r="L1077" i="1"/>
  <c r="L4858" i="1"/>
  <c r="L1916" i="1"/>
  <c r="L2351" i="1"/>
  <c r="L5719" i="1"/>
  <c r="L4859" i="1"/>
  <c r="L7798" i="1"/>
  <c r="L8192" i="1"/>
  <c r="L8577" i="1"/>
  <c r="L9796" i="1"/>
  <c r="L1498" i="1"/>
  <c r="L3636" i="1"/>
  <c r="L9404" i="1"/>
  <c r="L5720" i="1"/>
  <c r="L8193" i="1"/>
  <c r="L7799" i="1"/>
  <c r="L4032" i="1"/>
  <c r="L6136" i="1"/>
  <c r="L2352" i="1"/>
  <c r="L3170" i="1"/>
  <c r="L8194" i="1"/>
  <c r="L649" i="1"/>
  <c r="L2353" i="1"/>
  <c r="L242" i="1"/>
  <c r="L8578" i="1"/>
  <c r="L3637" i="1"/>
  <c r="L8195" i="1"/>
  <c r="L8962" i="1"/>
  <c r="L9405" i="1"/>
  <c r="L9797" i="1"/>
  <c r="L2753" i="1"/>
  <c r="L8196" i="1"/>
  <c r="L4860" i="1"/>
  <c r="L650" i="1"/>
  <c r="L7800" i="1"/>
  <c r="L8197" i="1"/>
  <c r="L2354" i="1"/>
  <c r="L4861" i="1"/>
  <c r="L5293" i="1"/>
  <c r="L6997" i="1"/>
  <c r="L1917" i="1"/>
  <c r="L8198" i="1"/>
  <c r="L6573" i="1"/>
  <c r="L7392" i="1"/>
  <c r="L9406" i="1"/>
  <c r="L3638" i="1"/>
  <c r="L4862" i="1"/>
  <c r="L3171" i="1"/>
  <c r="L6998" i="1"/>
  <c r="L4454" i="1"/>
  <c r="L6999" i="1"/>
  <c r="L5294" i="1"/>
  <c r="L1078" i="1"/>
  <c r="L243" i="1"/>
  <c r="L2754" i="1"/>
  <c r="L2755" i="1"/>
  <c r="L6137" i="1"/>
  <c r="L3639" i="1"/>
  <c r="L4033" i="1"/>
  <c r="L7000" i="1"/>
  <c r="L2355" i="1"/>
  <c r="L1499" i="1"/>
  <c r="L7393" i="1"/>
  <c r="L1500" i="1"/>
  <c r="L8963" i="1"/>
  <c r="L6138" i="1"/>
  <c r="L9798" i="1"/>
  <c r="L5295" i="1"/>
  <c r="L2356" i="1"/>
  <c r="L7801" i="1"/>
  <c r="L1918" i="1"/>
  <c r="L7394" i="1"/>
  <c r="L8579" i="1"/>
  <c r="L3640" i="1"/>
  <c r="L5296" i="1"/>
  <c r="L8964" i="1"/>
  <c r="L651" i="1"/>
  <c r="L3172" i="1"/>
  <c r="L2357" i="1"/>
  <c r="L8965" i="1"/>
  <c r="L8199" i="1"/>
  <c r="L9799" i="1"/>
  <c r="L7802" i="1"/>
  <c r="L1079" i="1"/>
  <c r="L7395" i="1"/>
  <c r="L2756" i="1"/>
  <c r="L7396" i="1"/>
  <c r="L9407" i="1"/>
  <c r="L9990" i="1"/>
  <c r="L6574" i="1"/>
  <c r="L1501" i="1"/>
  <c r="L4455" i="1"/>
  <c r="L4034" i="1"/>
  <c r="L1080" i="1"/>
  <c r="L2358" i="1"/>
  <c r="L7803" i="1"/>
  <c r="L9408" i="1"/>
  <c r="L5721" i="1"/>
  <c r="L1502" i="1"/>
  <c r="L1081" i="1"/>
  <c r="L1503" i="1"/>
  <c r="L2359" i="1"/>
  <c r="L2757" i="1"/>
  <c r="L8200" i="1"/>
  <c r="L1082" i="1"/>
  <c r="L2360" i="1"/>
  <c r="L4863" i="1"/>
  <c r="L8580" i="1"/>
  <c r="L7804" i="1"/>
  <c r="L3641" i="1"/>
  <c r="L3642" i="1"/>
  <c r="L5722" i="1"/>
  <c r="L9409" i="1"/>
  <c r="L7001" i="1"/>
  <c r="L8581" i="1"/>
  <c r="L1919" i="1"/>
  <c r="L6139" i="1"/>
  <c r="L244" i="1"/>
  <c r="L2758" i="1"/>
  <c r="L8201" i="1"/>
  <c r="L8582" i="1"/>
  <c r="L5723" i="1"/>
  <c r="L4864" i="1"/>
  <c r="L5724" i="1"/>
  <c r="L8966" i="1"/>
  <c r="L5725" i="1"/>
  <c r="L652" i="1"/>
  <c r="L5297" i="1"/>
  <c r="L5298" i="1"/>
  <c r="L9410" i="1"/>
  <c r="L7397" i="1"/>
  <c r="L7805" i="1"/>
  <c r="L8202" i="1"/>
  <c r="L4456" i="1"/>
  <c r="L9411" i="1"/>
  <c r="L4865" i="1"/>
  <c r="L4035" i="1"/>
  <c r="L5726" i="1"/>
  <c r="L7806" i="1"/>
  <c r="L8967" i="1"/>
  <c r="L7002" i="1"/>
  <c r="L8583" i="1"/>
  <c r="L8203" i="1"/>
  <c r="L653" i="1"/>
  <c r="L4036" i="1"/>
  <c r="L7398" i="1"/>
  <c r="L8584" i="1"/>
  <c r="L9991" i="1"/>
  <c r="L5727" i="1"/>
  <c r="L2759" i="1"/>
  <c r="L8585" i="1"/>
  <c r="L6575" i="1"/>
  <c r="L1504" i="1"/>
  <c r="L8968" i="1"/>
  <c r="L4457" i="1"/>
  <c r="L3643" i="1"/>
  <c r="L3644" i="1"/>
  <c r="L6576" i="1"/>
  <c r="L3645" i="1"/>
  <c r="L9412" i="1"/>
  <c r="L5299" i="1"/>
  <c r="L4037" i="1"/>
  <c r="L2361" i="1"/>
  <c r="L6140" i="1"/>
  <c r="L654" i="1"/>
  <c r="L9992" i="1"/>
  <c r="L655" i="1"/>
  <c r="L2362" i="1"/>
  <c r="L5728" i="1"/>
  <c r="L2760" i="1"/>
  <c r="L4866" i="1"/>
  <c r="L5729" i="1"/>
  <c r="L6141" i="1"/>
  <c r="L1083" i="1"/>
  <c r="L7807" i="1"/>
  <c r="L8586" i="1"/>
  <c r="L2761" i="1"/>
  <c r="L5730" i="1"/>
  <c r="L1920" i="1"/>
  <c r="L2363" i="1"/>
  <c r="L2762" i="1"/>
  <c r="L8587" i="1"/>
  <c r="L8588" i="1"/>
  <c r="L9413" i="1"/>
  <c r="L9993" i="1"/>
  <c r="L5731" i="1"/>
  <c r="L2364" i="1"/>
  <c r="L7399" i="1"/>
  <c r="L9800" i="1"/>
  <c r="L4458" i="1"/>
  <c r="L6577" i="1"/>
  <c r="L1084" i="1"/>
  <c r="L1085" i="1"/>
  <c r="L6578" i="1"/>
  <c r="L7400" i="1"/>
  <c r="L2365" i="1"/>
  <c r="L5732" i="1"/>
  <c r="L6579" i="1"/>
  <c r="L7401" i="1"/>
  <c r="L2763" i="1"/>
  <c r="L4459" i="1"/>
  <c r="L6580" i="1"/>
  <c r="L4867" i="1"/>
  <c r="L9801" i="1"/>
  <c r="L5300" i="1"/>
  <c r="L9802" i="1"/>
  <c r="L3173" i="1"/>
  <c r="L1086" i="1"/>
  <c r="L7402" i="1"/>
  <c r="L7403" i="1"/>
  <c r="L1921" i="1"/>
  <c r="L1087" i="1"/>
  <c r="L1922" i="1"/>
  <c r="L3174" i="1"/>
  <c r="L4460" i="1"/>
  <c r="L1505" i="1"/>
  <c r="L1506" i="1"/>
  <c r="L2764" i="1"/>
  <c r="L6142" i="1"/>
  <c r="L7808" i="1"/>
  <c r="L7003" i="1"/>
  <c r="L4038" i="1"/>
  <c r="L2765" i="1"/>
  <c r="L9414" i="1"/>
  <c r="L656" i="1"/>
  <c r="L3175" i="1"/>
  <c r="L7404" i="1"/>
  <c r="L1088" i="1"/>
  <c r="L2766" i="1"/>
  <c r="L7405" i="1"/>
  <c r="L4461" i="1"/>
  <c r="L5301" i="1"/>
  <c r="L8589" i="1"/>
  <c r="L7406" i="1"/>
  <c r="L4868" i="1"/>
  <c r="L5733" i="1"/>
  <c r="L245" i="1"/>
  <c r="L4462" i="1"/>
  <c r="L7004" i="1"/>
  <c r="L2767" i="1"/>
  <c r="L5302" i="1"/>
  <c r="L1923" i="1"/>
  <c r="L2366" i="1"/>
  <c r="L6581" i="1"/>
  <c r="L657" i="1"/>
  <c r="L8969" i="1"/>
  <c r="L4039" i="1"/>
  <c r="L6143" i="1"/>
  <c r="L3176" i="1"/>
  <c r="L1924" i="1"/>
  <c r="L4869" i="1"/>
  <c r="L5303" i="1"/>
  <c r="L1925" i="1"/>
  <c r="L6144" i="1"/>
  <c r="L6582" i="1"/>
  <c r="L246" i="1"/>
  <c r="L247" i="1"/>
  <c r="L2367" i="1"/>
  <c r="L248" i="1"/>
  <c r="L1926" i="1"/>
  <c r="L7407" i="1"/>
  <c r="L6583" i="1"/>
  <c r="L1507" i="1"/>
  <c r="L3646" i="1"/>
  <c r="L8590" i="1"/>
  <c r="L249" i="1"/>
  <c r="L8204" i="1"/>
  <c r="L9803" i="1"/>
  <c r="L1927" i="1"/>
  <c r="L1089" i="1"/>
  <c r="L6145" i="1"/>
  <c r="L2368" i="1"/>
  <c r="L250" i="1"/>
  <c r="L7408" i="1"/>
  <c r="L2768" i="1"/>
  <c r="L4870" i="1"/>
  <c r="L6146" i="1"/>
  <c r="L7409" i="1"/>
  <c r="L5734" i="1"/>
  <c r="L4463" i="1"/>
  <c r="L6584" i="1"/>
  <c r="L8591" i="1"/>
  <c r="L1508" i="1"/>
  <c r="L9415" i="1"/>
  <c r="L6585" i="1"/>
  <c r="L2369" i="1"/>
  <c r="L5304" i="1"/>
  <c r="L8592" i="1"/>
  <c r="L9804" i="1"/>
  <c r="L1928" i="1"/>
  <c r="L251" i="1"/>
  <c r="L4464" i="1"/>
  <c r="L6147" i="1"/>
  <c r="L252" i="1"/>
  <c r="L6586" i="1"/>
  <c r="L2769" i="1"/>
  <c r="L9805" i="1"/>
  <c r="L9806" i="1"/>
  <c r="L1090" i="1"/>
  <c r="L253" i="1"/>
  <c r="L6148" i="1"/>
  <c r="L1509" i="1"/>
  <c r="L2770" i="1"/>
  <c r="L6587" i="1"/>
  <c r="L4040" i="1"/>
  <c r="L254" i="1"/>
  <c r="L1091" i="1"/>
  <c r="L6588" i="1"/>
  <c r="L7809" i="1"/>
  <c r="L3647" i="1"/>
  <c r="L658" i="1"/>
  <c r="L5305" i="1"/>
  <c r="L9416" i="1"/>
  <c r="L9417" i="1"/>
  <c r="L4041" i="1"/>
  <c r="L3177" i="1"/>
  <c r="L4871" i="1"/>
  <c r="L9807" i="1"/>
  <c r="L6149" i="1"/>
  <c r="L7005" i="1"/>
  <c r="L1929" i="1"/>
  <c r="L9994" i="1"/>
  <c r="L7810" i="1"/>
  <c r="L255" i="1"/>
  <c r="L6150" i="1"/>
  <c r="L8970" i="1"/>
  <c r="L4872" i="1"/>
  <c r="L1930" i="1"/>
  <c r="L7006" i="1"/>
  <c r="L3648" i="1"/>
  <c r="L2370" i="1"/>
  <c r="L9995" i="1"/>
  <c r="L8593" i="1"/>
  <c r="L2371" i="1"/>
  <c r="L8594" i="1"/>
  <c r="L8595" i="1"/>
  <c r="L7410" i="1"/>
  <c r="L9418" i="1"/>
  <c r="L7411" i="1"/>
  <c r="L256" i="1"/>
  <c r="L4465" i="1"/>
  <c r="L7007" i="1"/>
  <c r="L6589" i="1"/>
  <c r="L9996" i="1"/>
  <c r="L9808" i="1"/>
  <c r="L1510" i="1"/>
  <c r="L3649" i="1"/>
  <c r="L7412" i="1"/>
  <c r="L8205" i="1"/>
  <c r="L3650" i="1"/>
  <c r="L1511" i="1"/>
  <c r="L5306" i="1"/>
  <c r="L8971" i="1"/>
  <c r="L3178" i="1"/>
  <c r="L7413" i="1"/>
  <c r="L6151" i="1"/>
  <c r="L8596" i="1"/>
  <c r="L1512" i="1"/>
  <c r="L6152" i="1"/>
  <c r="L2372" i="1"/>
  <c r="L9419" i="1"/>
  <c r="L9420" i="1"/>
  <c r="L1513" i="1"/>
  <c r="L7414" i="1"/>
  <c r="L9809" i="1"/>
  <c r="L659" i="1"/>
  <c r="L3179" i="1"/>
  <c r="L1092" i="1"/>
  <c r="L3180" i="1"/>
  <c r="L9810" i="1"/>
  <c r="L4466" i="1"/>
  <c r="L3651" i="1"/>
  <c r="L8597" i="1"/>
  <c r="L6153" i="1"/>
  <c r="L1093" i="1"/>
  <c r="L1094" i="1"/>
  <c r="L1095" i="1"/>
  <c r="L6154" i="1"/>
  <c r="L9811" i="1"/>
  <c r="L8598" i="1"/>
  <c r="L9812" i="1"/>
  <c r="L5307" i="1"/>
  <c r="L3181" i="1"/>
  <c r="L6590" i="1"/>
  <c r="L6155" i="1"/>
  <c r="L660" i="1"/>
  <c r="L2373" i="1"/>
  <c r="L4042" i="1"/>
  <c r="L257" i="1"/>
  <c r="L2771" i="1"/>
  <c r="L7008" i="1"/>
  <c r="L7009" i="1"/>
  <c r="L2772" i="1"/>
  <c r="L4043" i="1"/>
  <c r="L2773" i="1"/>
  <c r="L2774" i="1"/>
  <c r="L7415" i="1"/>
  <c r="L9813" i="1"/>
  <c r="L6591" i="1"/>
  <c r="L258" i="1"/>
  <c r="L9421" i="1"/>
  <c r="L2374" i="1"/>
  <c r="L6592" i="1"/>
  <c r="L661" i="1"/>
  <c r="L9814" i="1"/>
  <c r="L5308" i="1"/>
  <c r="L9422" i="1"/>
  <c r="L1931" i="1"/>
  <c r="L662" i="1"/>
  <c r="L5735" i="1"/>
  <c r="L8206" i="1"/>
  <c r="L1096" i="1"/>
  <c r="L7010" i="1"/>
  <c r="L7416" i="1"/>
  <c r="L4467" i="1"/>
  <c r="L9815" i="1"/>
  <c r="L6593" i="1"/>
  <c r="L663" i="1"/>
  <c r="L7811" i="1"/>
  <c r="L9816" i="1"/>
  <c r="L5309" i="1"/>
  <c r="L8972" i="1"/>
  <c r="L6156" i="1"/>
  <c r="L259" i="1"/>
  <c r="L8599" i="1"/>
  <c r="L7812" i="1"/>
  <c r="L1514" i="1"/>
  <c r="L4873" i="1"/>
  <c r="L7417" i="1"/>
  <c r="L4044" i="1"/>
  <c r="L664" i="1"/>
  <c r="L4874" i="1"/>
  <c r="L6594" i="1"/>
  <c r="L1097" i="1"/>
  <c r="L4468" i="1"/>
  <c r="L6595" i="1"/>
  <c r="L4875" i="1"/>
  <c r="L7418" i="1"/>
  <c r="L8600" i="1"/>
  <c r="L4469" i="1"/>
  <c r="L3652" i="1"/>
  <c r="L4470" i="1"/>
  <c r="L9817" i="1"/>
  <c r="L5736" i="1"/>
  <c r="L5310" i="1"/>
  <c r="L5737" i="1"/>
  <c r="L9818" i="1"/>
  <c r="L9819" i="1"/>
  <c r="L6596" i="1"/>
  <c r="L3182" i="1"/>
  <c r="L3183" i="1"/>
  <c r="L6597" i="1"/>
  <c r="L1098" i="1"/>
  <c r="L1515" i="1"/>
  <c r="L5311" i="1"/>
  <c r="L6598" i="1"/>
  <c r="L3653" i="1"/>
  <c r="L5312" i="1"/>
  <c r="L1932" i="1"/>
  <c r="L3184" i="1"/>
  <c r="L5738" i="1"/>
  <c r="L5313" i="1"/>
  <c r="L9820" i="1"/>
  <c r="L8207" i="1"/>
  <c r="L3185" i="1"/>
  <c r="L1516" i="1"/>
  <c r="L9821" i="1"/>
  <c r="L8973" i="1"/>
  <c r="L1517" i="1"/>
  <c r="L4045" i="1"/>
  <c r="L7419" i="1"/>
  <c r="L8208" i="1"/>
  <c r="L1518" i="1"/>
  <c r="L4876" i="1"/>
  <c r="L5739" i="1"/>
  <c r="L3654" i="1"/>
  <c r="L5314" i="1"/>
  <c r="L6599" i="1"/>
  <c r="L8974" i="1"/>
  <c r="L1519" i="1"/>
  <c r="L1520" i="1"/>
  <c r="L5315" i="1"/>
  <c r="L8601" i="1"/>
  <c r="L7420" i="1"/>
  <c r="L5740" i="1"/>
  <c r="L1521" i="1"/>
  <c r="L1933" i="1"/>
  <c r="L7421" i="1"/>
  <c r="L8209" i="1"/>
  <c r="L8210" i="1"/>
  <c r="L4877" i="1"/>
  <c r="L8975" i="1"/>
  <c r="L7422" i="1"/>
  <c r="L9423" i="1"/>
  <c r="L3655" i="1"/>
  <c r="L4046" i="1"/>
  <c r="L8602" i="1"/>
  <c r="L7011" i="1"/>
  <c r="L6157" i="1"/>
  <c r="L4047" i="1"/>
  <c r="L5741" i="1"/>
  <c r="L9424" i="1"/>
  <c r="L1934" i="1"/>
  <c r="L7012" i="1"/>
  <c r="L6158" i="1"/>
  <c r="L2775" i="1"/>
  <c r="L7423" i="1"/>
  <c r="L4878" i="1"/>
  <c r="L9822" i="1"/>
  <c r="L6600" i="1"/>
  <c r="L260" i="1"/>
  <c r="L5742" i="1"/>
  <c r="L1935" i="1"/>
  <c r="L3656" i="1"/>
  <c r="L4879" i="1"/>
  <c r="L1936" i="1"/>
  <c r="L9823" i="1"/>
  <c r="L4880" i="1"/>
  <c r="L1099" i="1"/>
  <c r="L5316" i="1"/>
  <c r="L6601" i="1"/>
  <c r="L261" i="1"/>
  <c r="L1100" i="1"/>
  <c r="L2776" i="1"/>
  <c r="L1101" i="1"/>
  <c r="L4471" i="1"/>
  <c r="L6159" i="1"/>
  <c r="L1102" i="1"/>
  <c r="L3186" i="1"/>
  <c r="L4881" i="1"/>
  <c r="L4048" i="1"/>
  <c r="L6160" i="1"/>
  <c r="L5317" i="1"/>
  <c r="L262" i="1"/>
  <c r="L3187" i="1"/>
  <c r="L3188" i="1"/>
  <c r="L4472" i="1"/>
  <c r="L8603" i="1"/>
  <c r="L6602" i="1"/>
  <c r="L6603" i="1"/>
  <c r="L4882" i="1"/>
  <c r="L3189" i="1"/>
  <c r="L1522" i="1"/>
  <c r="L8604" i="1"/>
  <c r="L7424" i="1"/>
  <c r="L9425" i="1"/>
  <c r="L7425" i="1"/>
  <c r="L8605" i="1"/>
  <c r="L4473" i="1"/>
  <c r="L6604" i="1"/>
  <c r="L7013" i="1"/>
  <c r="L7426" i="1"/>
  <c r="L9426" i="1"/>
  <c r="L2375" i="1"/>
  <c r="L2376" i="1"/>
  <c r="L9427" i="1"/>
  <c r="L8211" i="1"/>
  <c r="L665" i="1"/>
  <c r="L7427" i="1"/>
  <c r="L3190" i="1"/>
  <c r="L2377" i="1"/>
  <c r="L5743" i="1"/>
  <c r="L666" i="1"/>
  <c r="L3657" i="1"/>
  <c r="L7428" i="1"/>
  <c r="L4883" i="1"/>
  <c r="L5744" i="1"/>
  <c r="L5318" i="1"/>
  <c r="L667" i="1"/>
  <c r="L4474" i="1"/>
  <c r="L2777" i="1"/>
  <c r="L668" i="1"/>
  <c r="L9997" i="1"/>
  <c r="L4884" i="1"/>
  <c r="L2378" i="1"/>
  <c r="L3658" i="1"/>
  <c r="L7813" i="1"/>
  <c r="L1103" i="1"/>
  <c r="L5319" i="1"/>
  <c r="L4885" i="1"/>
  <c r="L8976" i="1"/>
  <c r="L669" i="1"/>
  <c r="L1523" i="1"/>
  <c r="L4049" i="1"/>
  <c r="L4050" i="1"/>
  <c r="L4475" i="1"/>
  <c r="L4476" i="1"/>
  <c r="L3191" i="1"/>
  <c r="L2379" i="1"/>
  <c r="L2380" i="1"/>
  <c r="L670" i="1"/>
  <c r="L2381" i="1"/>
  <c r="L8606" i="1"/>
  <c r="L1937" i="1"/>
  <c r="L5320" i="1"/>
  <c r="L2382" i="1"/>
  <c r="L1938" i="1"/>
  <c r="L2778" i="1"/>
  <c r="L4886" i="1"/>
  <c r="L263" i="1"/>
  <c r="L8212" i="1"/>
  <c r="L7814" i="1"/>
  <c r="L1939" i="1"/>
  <c r="L3659" i="1"/>
  <c r="L5321" i="1"/>
  <c r="L9824" i="1"/>
  <c r="L1940" i="1"/>
  <c r="L8213" i="1"/>
  <c r="L4887" i="1"/>
  <c r="L264" i="1"/>
  <c r="L4888" i="1"/>
  <c r="L9998" i="1"/>
  <c r="L5745" i="1"/>
  <c r="L4889" i="1"/>
  <c r="L3660" i="1"/>
  <c r="L4051" i="1"/>
  <c r="L1941" i="1"/>
  <c r="L8607" i="1"/>
  <c r="L265" i="1"/>
  <c r="L4890" i="1"/>
  <c r="L5322" i="1"/>
  <c r="L1942" i="1"/>
  <c r="L5323" i="1"/>
  <c r="L9825" i="1"/>
  <c r="L8214" i="1"/>
  <c r="L1943" i="1"/>
  <c r="L8608" i="1"/>
  <c r="L1104" i="1"/>
  <c r="L6605" i="1"/>
  <c r="L2779" i="1"/>
  <c r="L5324" i="1"/>
  <c r="L1944" i="1"/>
  <c r="L9428" i="1"/>
  <c r="L6161" i="1"/>
  <c r="L4052" i="1"/>
  <c r="L2780" i="1"/>
  <c r="L6162" i="1"/>
  <c r="L3661" i="1"/>
  <c r="L8609" i="1"/>
  <c r="L9429" i="1"/>
  <c r="L8610" i="1"/>
  <c r="L2781" i="1"/>
  <c r="L8215" i="1"/>
  <c r="L6163" i="1"/>
  <c r="L5746" i="1"/>
  <c r="L2782" i="1"/>
  <c r="L1105" i="1"/>
  <c r="L5747" i="1"/>
  <c r="L7815" i="1"/>
  <c r="L2783" i="1"/>
  <c r="L7429" i="1"/>
  <c r="L2383" i="1"/>
  <c r="L8216" i="1"/>
  <c r="L8217" i="1"/>
  <c r="L3662" i="1"/>
  <c r="L7430" i="1"/>
  <c r="L1945" i="1"/>
  <c r="L1524" i="1"/>
  <c r="L8611" i="1"/>
  <c r="L8977" i="1"/>
  <c r="L1106" i="1"/>
  <c r="L8218" i="1"/>
  <c r="L2784" i="1"/>
  <c r="L7014" i="1"/>
  <c r="L7816" i="1"/>
  <c r="L5748" i="1"/>
  <c r="L2384" i="1"/>
  <c r="L6606" i="1"/>
  <c r="L6164" i="1"/>
  <c r="L3192" i="1"/>
  <c r="L8612" i="1"/>
  <c r="L9826" i="1"/>
  <c r="L3663" i="1"/>
  <c r="L266" i="1"/>
  <c r="L7015" i="1"/>
  <c r="L9827" i="1"/>
  <c r="L4477" i="1"/>
  <c r="L5749" i="1"/>
  <c r="L2785" i="1"/>
  <c r="L4891" i="1"/>
  <c r="L2385" i="1"/>
  <c r="L5325" i="1"/>
  <c r="L4053" i="1"/>
  <c r="L4054" i="1"/>
  <c r="L2786" i="1"/>
  <c r="L3193" i="1"/>
  <c r="L5326" i="1"/>
  <c r="L9828" i="1"/>
  <c r="L267" i="1"/>
  <c r="L9829" i="1"/>
  <c r="L8978" i="1"/>
  <c r="L4478" i="1"/>
  <c r="L4479" i="1"/>
  <c r="L4480" i="1"/>
  <c r="L3664" i="1"/>
  <c r="L268" i="1"/>
  <c r="L1107" i="1"/>
  <c r="L6607" i="1"/>
  <c r="L1108" i="1"/>
  <c r="L9430" i="1"/>
  <c r="L269" i="1"/>
  <c r="L3194" i="1"/>
  <c r="L3195" i="1"/>
  <c r="L7016" i="1"/>
  <c r="L2386" i="1"/>
  <c r="L671" i="1"/>
  <c r="L3196" i="1"/>
  <c r="L9830" i="1"/>
  <c r="L2387" i="1"/>
  <c r="L9831" i="1"/>
  <c r="L9832" i="1"/>
  <c r="L5750" i="1"/>
  <c r="L6608" i="1"/>
  <c r="L2388" i="1"/>
  <c r="L1525" i="1"/>
  <c r="L8219" i="1"/>
  <c r="L672" i="1"/>
  <c r="L7431" i="1"/>
  <c r="L7432" i="1"/>
  <c r="L8613" i="1"/>
  <c r="L8979" i="1"/>
  <c r="L3197" i="1"/>
  <c r="L673" i="1"/>
  <c r="L8220" i="1"/>
  <c r="L8980" i="1"/>
  <c r="L2389" i="1"/>
  <c r="L2390" i="1"/>
  <c r="L5751" i="1"/>
  <c r="L9833" i="1"/>
  <c r="L8614" i="1"/>
  <c r="L1946" i="1"/>
  <c r="L7433" i="1"/>
  <c r="L5327" i="1"/>
  <c r="L1947" i="1"/>
  <c r="L4481" i="1"/>
  <c r="L3665" i="1"/>
  <c r="L1109" i="1"/>
  <c r="L4892" i="1"/>
  <c r="L8615" i="1"/>
  <c r="L7017" i="1"/>
  <c r="L3198" i="1"/>
  <c r="L8616" i="1"/>
  <c r="L3666" i="1"/>
  <c r="L8981" i="1"/>
  <c r="L270" i="1"/>
  <c r="L3667" i="1"/>
  <c r="L5328" i="1"/>
  <c r="L2787" i="1"/>
  <c r="L2788" i="1"/>
  <c r="L8617" i="1"/>
  <c r="L6609" i="1"/>
  <c r="L6165" i="1"/>
  <c r="L7018" i="1"/>
  <c r="L7434" i="1"/>
  <c r="L7019" i="1"/>
  <c r="L9834" i="1"/>
  <c r="L2789" i="1"/>
  <c r="L1948" i="1"/>
  <c r="L7817" i="1"/>
  <c r="L5752" i="1"/>
  <c r="L1110" i="1"/>
  <c r="L4482" i="1"/>
  <c r="L8618" i="1"/>
  <c r="L2391" i="1"/>
  <c r="L8619" i="1"/>
  <c r="L8221" i="1"/>
  <c r="L9999" i="1"/>
  <c r="L6166" i="1"/>
  <c r="L8982" i="1"/>
  <c r="L7818" i="1"/>
  <c r="L3668" i="1"/>
  <c r="L8620" i="1"/>
  <c r="L1949" i="1"/>
  <c r="L6167" i="1"/>
  <c r="L3669" i="1"/>
  <c r="L4483" i="1"/>
  <c r="L4893" i="1"/>
  <c r="L2790" i="1"/>
  <c r="L1111" i="1"/>
  <c r="L7435" i="1"/>
  <c r="L3670" i="1"/>
  <c r="L2791" i="1"/>
  <c r="L3199" i="1"/>
  <c r="L3671" i="1"/>
  <c r="L7819" i="1"/>
  <c r="L4055" i="1"/>
  <c r="L9835" i="1"/>
  <c r="L9431" i="1"/>
  <c r="L3200" i="1"/>
  <c r="L2792" i="1"/>
  <c r="L6168" i="1"/>
  <c r="L9836" i="1"/>
  <c r="L674" i="1"/>
  <c r="L5753" i="1"/>
  <c r="L9432" i="1"/>
  <c r="L2793" i="1"/>
  <c r="L2794" i="1"/>
  <c r="L1950" i="1"/>
  <c r="L8222" i="1"/>
  <c r="L6610" i="1"/>
  <c r="L2795" i="1"/>
  <c r="L5754" i="1"/>
  <c r="L8621" i="1"/>
  <c r="L4484" i="1"/>
  <c r="L8223" i="1"/>
  <c r="L2796" i="1"/>
  <c r="L2797" i="1"/>
  <c r="L2798" i="1"/>
  <c r="L5755" i="1"/>
  <c r="L7020" i="1"/>
  <c r="L8224" i="1"/>
  <c r="L675" i="1"/>
  <c r="L7021" i="1"/>
  <c r="L9433" i="1"/>
  <c r="L5329" i="1"/>
  <c r="L4485" i="1"/>
  <c r="L2392" i="1"/>
  <c r="L5330" i="1"/>
  <c r="L6169" i="1"/>
  <c r="L9434" i="1"/>
  <c r="L4486" i="1"/>
  <c r="L9435" i="1"/>
  <c r="L7436" i="1"/>
  <c r="L8622" i="1"/>
  <c r="L2799" i="1"/>
  <c r="L1112" i="1"/>
  <c r="L4894" i="1"/>
  <c r="L10000" i="1"/>
  <c r="L8623" i="1"/>
  <c r="L2800" i="1"/>
  <c r="L7437" i="1"/>
  <c r="L5331" i="1"/>
  <c r="L7438" i="1"/>
  <c r="L4056" i="1"/>
  <c r="L2393" i="1"/>
  <c r="L7439" i="1"/>
  <c r="L2801" i="1"/>
  <c r="L6170" i="1"/>
  <c r="L2394" i="1"/>
  <c r="L2802" i="1"/>
  <c r="L1526" i="1"/>
  <c r="L4895" i="1"/>
  <c r="L2395" i="1"/>
  <c r="L4057" i="1"/>
  <c r="L271" i="1"/>
  <c r="L1113" i="1"/>
  <c r="L1527" i="1"/>
  <c r="L1528" i="1"/>
  <c r="L5756" i="1"/>
  <c r="L2396" i="1"/>
  <c r="L7440" i="1"/>
  <c r="L4487" i="1"/>
  <c r="L7441" i="1"/>
  <c r="L8983" i="1"/>
  <c r="L1114" i="1"/>
  <c r="L7022" i="1"/>
  <c r="L2397" i="1"/>
  <c r="L7023" i="1"/>
  <c r="L8624" i="1"/>
  <c r="L2803" i="1"/>
  <c r="L676" i="1"/>
  <c r="L2398" i="1"/>
  <c r="L7820" i="1"/>
  <c r="L9837" i="1"/>
  <c r="L4896" i="1"/>
  <c r="L9436" i="1"/>
  <c r="L7821" i="1"/>
  <c r="L9437" i="1"/>
  <c r="L6171" i="1"/>
  <c r="L3201" i="1"/>
  <c r="L8225" i="1"/>
  <c r="L4058" i="1"/>
  <c r="L7442" i="1"/>
  <c r="L6172" i="1"/>
  <c r="L2399" i="1"/>
  <c r="L3672" i="1"/>
  <c r="L1951" i="1"/>
  <c r="L8625" i="1"/>
  <c r="L272" i="1"/>
  <c r="L6611" i="1"/>
  <c r="L677" i="1"/>
  <c r="L6612" i="1"/>
  <c r="L5757" i="1"/>
  <c r="L8984" i="1"/>
  <c r="L8626" i="1"/>
  <c r="L7024" i="1"/>
  <c r="L5332" i="1"/>
  <c r="L7025" i="1"/>
  <c r="L1952" i="1"/>
  <c r="L3673" i="1"/>
  <c r="L10001" i="1"/>
  <c r="L1529" i="1"/>
  <c r="L4059" i="1"/>
  <c r="L8985" i="1"/>
  <c r="L3202" i="1"/>
  <c r="L3674" i="1"/>
  <c r="L3203" i="1"/>
  <c r="L3204" i="1"/>
  <c r="L678" i="1"/>
  <c r="L6613" i="1"/>
  <c r="L8986" i="1"/>
  <c r="L4060" i="1"/>
  <c r="L8226" i="1"/>
  <c r="L4061" i="1"/>
  <c r="L5758" i="1"/>
  <c r="L7822" i="1"/>
  <c r="L4897" i="1"/>
  <c r="L8627" i="1"/>
  <c r="L8227" i="1"/>
  <c r="L8987" i="1"/>
  <c r="L7443" i="1"/>
  <c r="L1115" i="1"/>
  <c r="L2804" i="1"/>
  <c r="L9438" i="1"/>
  <c r="L2805" i="1"/>
  <c r="L1116" i="1"/>
  <c r="L3675" i="1"/>
  <c r="L4062" i="1"/>
  <c r="L7823" i="1"/>
  <c r="L6614" i="1"/>
  <c r="L3205" i="1"/>
  <c r="L1530" i="1"/>
  <c r="L9439" i="1"/>
  <c r="L2806" i="1"/>
  <c r="L6173" i="1"/>
  <c r="L1531" i="1"/>
  <c r="L1953" i="1"/>
  <c r="L5333" i="1"/>
  <c r="L4063" i="1"/>
  <c r="L3676" i="1"/>
  <c r="L9838" i="1"/>
  <c r="L1117" i="1"/>
  <c r="L7824" i="1"/>
  <c r="L8988" i="1"/>
  <c r="L7444" i="1"/>
  <c r="L4064" i="1"/>
  <c r="L9440" i="1"/>
  <c r="L273" i="1"/>
  <c r="L4065" i="1"/>
  <c r="L9839" i="1"/>
  <c r="L2400" i="1"/>
  <c r="L274" i="1"/>
  <c r="L3206" i="1"/>
  <c r="L7445" i="1"/>
  <c r="L3677" i="1"/>
  <c r="L1954" i="1"/>
  <c r="L3678" i="1"/>
  <c r="L7825" i="1"/>
  <c r="L1532" i="1"/>
  <c r="L4066" i="1"/>
  <c r="L3679" i="1"/>
  <c r="L8989" i="1"/>
  <c r="L275" i="1"/>
  <c r="L6174" i="1"/>
  <c r="L276" i="1"/>
  <c r="L8628" i="1"/>
  <c r="L1533" i="1"/>
  <c r="L7826" i="1"/>
  <c r="L4488" i="1"/>
  <c r="L3680" i="1"/>
  <c r="L8990" i="1"/>
  <c r="L6175" i="1"/>
  <c r="L7827" i="1"/>
  <c r="L1118" i="1"/>
  <c r="L6615" i="1"/>
  <c r="L1955" i="1"/>
  <c r="L3681" i="1"/>
  <c r="L7026" i="1"/>
  <c r="L8991" i="1"/>
  <c r="L8992" i="1"/>
  <c r="L4489" i="1"/>
  <c r="L1956" i="1"/>
  <c r="L679" i="1"/>
  <c r="L1119" i="1"/>
  <c r="L3682" i="1"/>
  <c r="L9441" i="1"/>
  <c r="L7446" i="1"/>
  <c r="L9840" i="1"/>
  <c r="L3207" i="1"/>
  <c r="L2807" i="1"/>
  <c r="L4067" i="1"/>
  <c r="L5759" i="1"/>
  <c r="L8629" i="1"/>
  <c r="L6176" i="1"/>
  <c r="L1957" i="1"/>
  <c r="L2808" i="1"/>
  <c r="L2401" i="1"/>
  <c r="L1120" i="1"/>
  <c r="L1121" i="1"/>
  <c r="L6177" i="1"/>
  <c r="L6616" i="1"/>
  <c r="L8630" i="1"/>
  <c r="L1534" i="1"/>
  <c r="L4068" i="1"/>
  <c r="L3683" i="1"/>
  <c r="L7027" i="1"/>
  <c r="L2809" i="1"/>
  <c r="L2402" i="1"/>
  <c r="L1122" i="1"/>
  <c r="L680" i="1"/>
  <c r="L1958" i="1"/>
  <c r="L8993" i="1"/>
  <c r="L4898" i="1"/>
  <c r="L8228" i="1"/>
  <c r="L1123" i="1"/>
  <c r="L2403" i="1"/>
  <c r="L9841" i="1"/>
  <c r="L8229" i="1"/>
  <c r="L8994" i="1"/>
  <c r="L8995" i="1"/>
  <c r="L681" i="1"/>
  <c r="L1124" i="1"/>
  <c r="L2810" i="1"/>
  <c r="L4899" i="1"/>
  <c r="L277" i="1"/>
  <c r="L1125" i="1"/>
  <c r="L278" i="1"/>
  <c r="L7028" i="1"/>
  <c r="L2811" i="1"/>
  <c r="L5760" i="1"/>
  <c r="L682" i="1"/>
  <c r="L9842" i="1"/>
  <c r="L6617" i="1"/>
  <c r="L9843" i="1"/>
  <c r="L279" i="1"/>
  <c r="D25" i="7" l="1"/>
  <c r="D17" i="7"/>
  <c r="D9" i="7"/>
  <c r="E26" i="7"/>
  <c r="E18" i="7"/>
  <c r="E10" i="7"/>
  <c r="D24" i="7"/>
  <c r="D16" i="7"/>
  <c r="D8" i="7"/>
  <c r="E25" i="7"/>
  <c r="E17" i="7"/>
  <c r="E9" i="7"/>
  <c r="D23" i="7"/>
  <c r="D15" i="7"/>
  <c r="D7" i="7"/>
  <c r="E24" i="7"/>
  <c r="E16" i="7"/>
  <c r="E8" i="7"/>
  <c r="D22" i="7"/>
  <c r="D14" i="7"/>
  <c r="D6" i="7"/>
  <c r="E23" i="7"/>
  <c r="E15" i="7"/>
  <c r="E7" i="7"/>
  <c r="D21" i="7"/>
  <c r="D13" i="7"/>
  <c r="D5" i="7"/>
  <c r="E22" i="7"/>
  <c r="E14" i="7"/>
  <c r="E6" i="7"/>
  <c r="D20" i="7"/>
  <c r="D12" i="7"/>
  <c r="D4" i="7"/>
  <c r="E21" i="7"/>
  <c r="E13" i="7"/>
  <c r="E5" i="7"/>
  <c r="D27" i="7"/>
  <c r="D19" i="7"/>
  <c r="D11" i="7"/>
  <c r="D3" i="7"/>
  <c r="E20" i="7"/>
  <c r="E12" i="7"/>
  <c r="E4" i="7"/>
  <c r="D26" i="7"/>
  <c r="D18" i="7"/>
  <c r="D10" i="7"/>
  <c r="E27" i="7"/>
  <c r="E19" i="7"/>
  <c r="E11" i="7"/>
</calcChain>
</file>

<file path=xl/sharedStrings.xml><?xml version="1.0" encoding="utf-8"?>
<sst xmlns="http://schemas.openxmlformats.org/spreadsheetml/2006/main" count="50152" uniqueCount="19482">
  <si>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</si>
  <si>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</si>
  <si>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</si>
  <si>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</si>
  <si>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</si>
  <si>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</si>
  <si>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</si>
  <si>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</si>
  <si>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</si>
  <si>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</si>
  <si>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</si>
  <si>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</si>
  <si>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</si>
  <si>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</si>
  <si>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</si>
  <si>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</si>
  <si>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</si>
  <si>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</si>
  <si>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</si>
  <si>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</si>
  <si>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</si>
  <si>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</si>
  <si>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</si>
  <si>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</si>
  <si>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</si>
  <si>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</si>
  <si>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</si>
  <si>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</si>
  <si>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</si>
  <si>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</si>
  <si>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</si>
  <si>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</si>
  <si>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</si>
  <si>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</si>
  <si>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</si>
  <si>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</si>
  <si>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</si>
  <si>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</si>
  <si>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</si>
  <si>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</si>
  <si>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</si>
  <si>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</si>
  <si>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</si>
  <si>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</si>
  <si>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</si>
  <si>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</si>
  <si>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</si>
  <si>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</si>
  <si>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</si>
  <si>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</si>
  <si>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</si>
  <si>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</si>
  <si>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</si>
  <si>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</si>
  <si>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</si>
  <si>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</si>
  <si>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</si>
  <si>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</si>
  <si>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</si>
  <si>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</si>
  <si>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</si>
  <si>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</si>
  <si>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</si>
  <si>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</si>
  <si>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</si>
  <si>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</si>
  <si>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</si>
  <si>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</si>
  <si>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</si>
  <si>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</si>
  <si>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</si>
  <si>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</si>
  <si>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</si>
  <si>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</si>
  <si>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</si>
  <si>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</si>
  <si>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</si>
  <si>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</si>
  <si>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</si>
  <si>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</si>
  <si>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</si>
  <si>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</si>
  <si>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</si>
  <si>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</si>
  <si>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</si>
  <si>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</si>
  <si>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</si>
  <si>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</si>
  <si>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</si>
  <si>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</si>
  <si>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</si>
  <si>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</si>
  <si>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</si>
  <si>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</si>
  <si>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</si>
  <si>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</si>
  <si>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</si>
  <si>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</si>
  <si>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</si>
  <si>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</si>
  <si>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</si>
  <si>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</si>
  <si>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</si>
  <si>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</si>
  <si>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</si>
  <si>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</si>
  <si>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</si>
  <si>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</si>
  <si>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</si>
  <si>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</si>
  <si>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</si>
  <si>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</si>
  <si>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</si>
  <si>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</si>
  <si>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</si>
  <si>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</si>
  <si>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</si>
  <si>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</si>
  <si>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</si>
  <si>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</si>
  <si>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</si>
  <si>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</si>
  <si>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</si>
  <si>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</si>
  <si>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</si>
  <si>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</si>
  <si>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</si>
  <si>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</si>
  <si>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</si>
  <si>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</si>
  <si>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</si>
  <si>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</si>
  <si>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</si>
  <si>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</si>
  <si>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</si>
  <si>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</si>
  <si>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</si>
  <si>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</si>
  <si>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</si>
  <si>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</si>
  <si>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</si>
  <si>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</si>
  <si>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</si>
  <si>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</si>
  <si>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</si>
  <si>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</si>
  <si>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</si>
  <si>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</si>
  <si>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</si>
  <si>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</si>
  <si>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</si>
  <si>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</si>
  <si>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</si>
  <si>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</si>
  <si>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</si>
  <si>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</si>
  <si>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</si>
  <si>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</si>
  <si>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</si>
  <si>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</si>
  <si>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</si>
  <si>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</si>
  <si>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</si>
  <si>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</si>
  <si>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</si>
  <si>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</si>
  <si>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</si>
  <si>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</si>
  <si>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</si>
  <si>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</si>
  <si>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</si>
  <si>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</si>
  <si>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</si>
  <si>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</si>
  <si>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</si>
  <si>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</si>
  <si>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</si>
  <si>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</si>
  <si>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</si>
  <si>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</si>
  <si>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</si>
  <si>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</si>
  <si>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</si>
  <si>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</si>
  <si>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</si>
  <si>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</si>
  <si>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</si>
  <si>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</si>
  <si>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</si>
  <si>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</si>
  <si>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</si>
  <si>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</si>
  <si>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</si>
  <si>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</si>
  <si>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</si>
  <si>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</si>
  <si>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</si>
  <si>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</si>
  <si>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</si>
  <si>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</si>
  <si>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</si>
  <si>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</si>
  <si>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</si>
  <si>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</si>
  <si>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</si>
  <si>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</si>
  <si>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</si>
  <si>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</si>
  <si>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</si>
  <si>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</si>
  <si>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</si>
  <si>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</si>
  <si>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</si>
  <si>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</si>
  <si>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</si>
  <si>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</si>
  <si>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</si>
  <si>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</si>
  <si>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</si>
  <si>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</si>
  <si>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</si>
  <si>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</si>
  <si>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</si>
  <si>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</si>
  <si>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</si>
  <si>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</si>
  <si>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</si>
  <si>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</si>
  <si>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</si>
  <si>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</si>
  <si>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</si>
  <si>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</si>
  <si>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</si>
  <si>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</si>
  <si>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</si>
  <si>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</si>
  <si>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</si>
  <si>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</si>
  <si>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</si>
  <si>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</si>
  <si>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</si>
  <si>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</si>
  <si>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</si>
  <si>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</si>
  <si>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</si>
  <si>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</si>
  <si>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</si>
  <si>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</si>
  <si>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</si>
  <si>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</si>
  <si>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</si>
  <si>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</si>
  <si>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</si>
  <si>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</si>
  <si>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</si>
  <si>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</si>
  <si>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</si>
  <si>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</si>
  <si>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</si>
  <si>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</si>
  <si>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</si>
  <si>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</si>
  <si>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</si>
  <si>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</si>
  <si>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</si>
  <si>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</si>
  <si>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</si>
  <si>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</si>
  <si>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</si>
  <si>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</si>
  <si>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</si>
  <si>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</si>
  <si>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</si>
  <si>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</si>
  <si>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</si>
  <si>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</si>
  <si>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</si>
  <si>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</si>
  <si>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</si>
  <si>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</si>
  <si>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</si>
  <si>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</si>
  <si>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</si>
  <si>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</si>
  <si>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</si>
  <si>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</si>
  <si>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</si>
  <si>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</si>
  <si>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</si>
  <si>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</si>
  <si>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</si>
  <si>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</si>
  <si>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</si>
  <si>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</si>
  <si>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</si>
  <si>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</si>
  <si>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</si>
  <si>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</si>
  <si>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</si>
  <si>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</si>
  <si>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</si>
  <si>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</si>
  <si>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</si>
  <si>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</si>
  <si>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</si>
  <si>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</si>
  <si>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</si>
  <si>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</si>
  <si>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</si>
  <si>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</si>
  <si>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</si>
  <si>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</si>
  <si>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</si>
  <si>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</si>
  <si>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</si>
  <si>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</si>
  <si>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</si>
  <si>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</si>
  <si>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</si>
  <si>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</si>
  <si>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</si>
  <si>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</si>
  <si>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</si>
  <si>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</si>
  <si>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</si>
  <si>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</si>
  <si>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</si>
  <si>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</si>
  <si>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</si>
  <si>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</si>
  <si>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</si>
  <si>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</si>
  <si>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</si>
  <si>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</si>
  <si>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</si>
  <si>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</si>
  <si>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</si>
  <si>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</si>
  <si>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</si>
  <si>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</si>
  <si>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</si>
  <si>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</si>
  <si>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</si>
  <si>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</si>
  <si>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</si>
  <si>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</si>
  <si>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</si>
  <si>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</si>
  <si>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</si>
  <si>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</si>
  <si>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</si>
  <si>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</si>
  <si>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</si>
  <si>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</si>
  <si>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</si>
  <si>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</si>
  <si>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</si>
  <si>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</si>
  <si>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</si>
  <si>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</si>
  <si>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</si>
  <si>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</si>
  <si>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</si>
  <si>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</si>
  <si>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</si>
  <si>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</si>
  <si>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</si>
  <si>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</si>
  <si>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</si>
  <si>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</si>
  <si>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</si>
  <si>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</si>
  <si>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</si>
  <si>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</si>
  <si>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</si>
  <si>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</si>
  <si>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</si>
  <si>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</si>
  <si>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</si>
  <si>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</si>
  <si>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</si>
  <si>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</si>
  <si>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</si>
  <si>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</si>
  <si>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</si>
  <si>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</si>
  <si>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</si>
  <si>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</si>
  <si>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</si>
  <si>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</si>
  <si>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</si>
  <si>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</si>
  <si>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</si>
  <si>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</si>
  <si>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</si>
  <si>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</si>
  <si>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</si>
  <si>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</si>
  <si>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</si>
  <si>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</si>
  <si>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</si>
  <si>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</si>
  <si>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</si>
  <si>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</si>
  <si>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</si>
  <si>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</si>
  <si>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</si>
  <si>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</si>
  <si>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</si>
  <si>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</si>
  <si>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</si>
  <si>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</si>
  <si>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</si>
  <si>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</si>
  <si>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</si>
  <si>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</si>
  <si>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</si>
  <si>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</si>
  <si>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</si>
  <si>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</si>
  <si>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</si>
  <si>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</si>
  <si>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</si>
  <si>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</si>
  <si>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</si>
  <si>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</si>
  <si>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</si>
  <si>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</si>
  <si>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</si>
  <si>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</si>
  <si>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</si>
  <si>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</si>
  <si>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</si>
  <si>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</si>
  <si>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</si>
  <si>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</si>
  <si>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</si>
  <si>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</si>
  <si>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</si>
  <si>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</si>
  <si>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</si>
  <si>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</si>
  <si>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</si>
  <si>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</si>
  <si>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</si>
  <si>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</si>
  <si>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</si>
  <si>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</si>
  <si>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</si>
  <si>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</si>
  <si>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</si>
  <si>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</si>
  <si>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</si>
  <si>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</si>
  <si>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</si>
  <si>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</si>
  <si>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</si>
  <si>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</si>
  <si>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</si>
  <si>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</si>
  <si>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</si>
  <si>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</si>
  <si>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</si>
  <si>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</si>
  <si>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</si>
  <si>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</si>
  <si>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</si>
  <si>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</si>
  <si>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</si>
  <si>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</si>
  <si>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</si>
  <si>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</si>
  <si>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</si>
  <si>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</si>
  <si>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</si>
  <si>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</si>
  <si>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</si>
  <si>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</si>
  <si>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</si>
  <si>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</si>
  <si>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</si>
  <si>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</si>
  <si>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</si>
  <si>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</si>
  <si>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</si>
  <si>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</si>
  <si>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</si>
  <si>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</si>
  <si>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</si>
  <si>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</si>
  <si>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</si>
  <si>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</si>
  <si>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</si>
  <si>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</si>
  <si>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</si>
  <si>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</si>
  <si>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</si>
  <si>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</si>
  <si>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</si>
  <si>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</si>
  <si>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</si>
  <si>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</si>
  <si>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</si>
  <si>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</si>
  <si>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</si>
  <si>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</si>
  <si>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</si>
  <si>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</si>
  <si>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</si>
  <si>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</si>
  <si>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</si>
  <si>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</si>
  <si>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</si>
  <si>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</si>
  <si>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</si>
  <si>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</si>
  <si>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</si>
  <si>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</si>
  <si>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</si>
  <si>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</si>
  <si>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</si>
  <si>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</si>
  <si>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</si>
  <si>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</si>
  <si>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</si>
  <si>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</si>
  <si>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</si>
  <si>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</si>
  <si>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</si>
  <si>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</si>
  <si>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</si>
  <si>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</si>
  <si>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</si>
  <si>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</si>
  <si>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</si>
  <si>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</si>
  <si>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</si>
  <si>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</si>
  <si>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</si>
  <si>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</si>
  <si>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</si>
  <si>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</si>
  <si>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</si>
  <si>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</si>
  <si>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</si>
  <si>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</si>
  <si>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</si>
  <si>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</si>
  <si>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</si>
  <si>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</si>
  <si>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</si>
  <si>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</si>
  <si>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</si>
  <si>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</si>
  <si>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</si>
  <si>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</si>
  <si>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</si>
  <si>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</si>
  <si>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</si>
  <si>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</si>
  <si>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</si>
  <si>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</si>
  <si>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</si>
  <si>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</si>
  <si>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</si>
  <si>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</si>
  <si>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</si>
  <si>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</si>
  <si>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</si>
  <si>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</si>
  <si>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</si>
  <si>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</si>
  <si>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</si>
  <si>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</si>
  <si>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</si>
  <si>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</si>
  <si>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</si>
  <si>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</si>
  <si>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</si>
  <si>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</si>
  <si>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</si>
  <si>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</si>
  <si>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</si>
  <si>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</si>
  <si>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</si>
  <si>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</si>
  <si>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</si>
  <si>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</si>
  <si>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</si>
  <si>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</si>
  <si>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</si>
  <si>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</si>
  <si>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</si>
  <si>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</si>
  <si>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</si>
  <si>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</si>
  <si>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</si>
  <si>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</si>
  <si>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</si>
  <si>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</si>
  <si>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</si>
  <si>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</si>
  <si>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</si>
  <si>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</si>
  <si>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</si>
  <si>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</si>
  <si>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</si>
  <si>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</si>
  <si>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</si>
  <si>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</si>
  <si>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</si>
  <si>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</si>
  <si>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</si>
  <si>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</si>
  <si>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</si>
  <si>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</si>
  <si>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</si>
  <si>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</si>
  <si>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</si>
  <si>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</si>
  <si>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</si>
  <si>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</si>
  <si>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</si>
  <si>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</si>
  <si>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</si>
  <si>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</si>
  <si>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</si>
  <si>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</si>
  <si>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</si>
  <si>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</si>
  <si>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</si>
  <si>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</si>
  <si>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</si>
  <si>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</si>
  <si>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</si>
  <si>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</si>
  <si>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</si>
  <si>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</si>
  <si>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</si>
  <si>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</si>
  <si>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</si>
  <si>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</si>
  <si>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</si>
  <si>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</si>
  <si>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</si>
  <si>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</si>
  <si>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</si>
  <si>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</si>
  <si>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</si>
  <si>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</si>
  <si>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</si>
  <si>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</si>
  <si>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</si>
  <si>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</si>
  <si>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</si>
  <si>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</si>
  <si>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</si>
  <si>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</si>
  <si>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</si>
  <si>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</si>
  <si>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</si>
  <si>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</si>
  <si>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</si>
  <si>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</si>
  <si>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</si>
  <si>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</si>
  <si>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</si>
  <si>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</si>
  <si>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</si>
  <si>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</si>
  <si>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</si>
  <si>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</si>
  <si>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</si>
  <si>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</si>
  <si>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</si>
  <si>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</si>
  <si>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</si>
  <si>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</si>
  <si>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</si>
  <si>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</si>
  <si>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</si>
  <si>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</si>
  <si>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</si>
  <si>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</si>
  <si>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</si>
  <si>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</si>
  <si>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</si>
  <si>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</si>
  <si>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</si>
  <si>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</si>
  <si>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</si>
  <si>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</si>
  <si>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</si>
  <si>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</si>
  <si>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</si>
  <si>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</si>
  <si>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</si>
  <si>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</si>
  <si>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</si>
  <si>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</si>
  <si>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</si>
  <si>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</si>
  <si>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</si>
  <si>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</si>
  <si>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</si>
  <si>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</si>
  <si>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</si>
  <si>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</si>
  <si>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</si>
  <si>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</si>
  <si>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</si>
  <si>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</si>
  <si>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</si>
  <si>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</si>
  <si>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</si>
  <si>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</si>
  <si>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</si>
  <si>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</si>
  <si>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</si>
  <si>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</si>
  <si>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</si>
  <si>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</si>
  <si>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</si>
  <si>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</si>
  <si>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</si>
  <si>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</si>
  <si>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</si>
  <si>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</si>
  <si>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</si>
  <si>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</si>
  <si>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</si>
  <si>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</si>
  <si>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</si>
  <si>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</si>
  <si>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</si>
  <si>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</si>
  <si>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</si>
  <si>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</si>
  <si>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</si>
  <si>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</si>
  <si>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</si>
  <si>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</si>
  <si>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</si>
  <si>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</si>
  <si>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</si>
  <si>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</si>
  <si>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</si>
  <si>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</si>
  <si>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</si>
  <si>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</si>
  <si>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</si>
  <si>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</si>
  <si>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</si>
  <si>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</si>
  <si>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</si>
  <si>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</si>
  <si>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</si>
  <si>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</si>
  <si>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</si>
  <si>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</si>
  <si>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</si>
  <si>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</si>
  <si>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</si>
  <si>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</si>
  <si>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</si>
  <si>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</si>
  <si>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</si>
  <si>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</si>
  <si>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</si>
  <si>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</si>
  <si>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</si>
  <si>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</si>
  <si>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</si>
  <si>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</si>
  <si>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</si>
  <si>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</si>
  <si>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</si>
  <si>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</si>
  <si>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</si>
  <si>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</si>
  <si>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</si>
  <si>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</si>
  <si>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</si>
  <si>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</si>
  <si>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</si>
  <si>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</si>
  <si>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</si>
  <si>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</si>
  <si>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</si>
  <si>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</si>
  <si>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</si>
  <si>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</si>
  <si>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</si>
  <si>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</si>
  <si>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</si>
  <si>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</si>
  <si>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</si>
  <si>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</si>
  <si>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</si>
  <si>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</si>
  <si>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</si>
  <si>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</si>
  <si>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</si>
  <si>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</si>
  <si>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</si>
  <si>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</si>
  <si>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</si>
  <si>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</si>
  <si>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</si>
  <si>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</si>
  <si>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</si>
  <si>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</si>
  <si>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</si>
  <si>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</si>
  <si>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</si>
  <si>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</si>
  <si>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</si>
  <si>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</si>
  <si>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</si>
  <si>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</si>
  <si>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</si>
  <si>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</si>
  <si>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</si>
  <si>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</si>
  <si>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</si>
  <si>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</si>
  <si>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</si>
  <si>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</si>
  <si>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</si>
  <si>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</si>
  <si>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</si>
  <si>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</si>
  <si>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</si>
  <si>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</si>
  <si>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</si>
  <si>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</si>
  <si>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</si>
  <si>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</si>
  <si>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</si>
  <si>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</si>
  <si>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</si>
  <si>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</si>
  <si>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</si>
  <si>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</si>
  <si>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</si>
  <si>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</si>
  <si>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</si>
  <si>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</si>
  <si>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</si>
  <si>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</si>
  <si>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</si>
  <si>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</si>
  <si>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</si>
  <si>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</si>
  <si>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</si>
  <si>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</si>
  <si>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</si>
  <si>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</si>
  <si>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</si>
  <si>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</si>
  <si>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</si>
  <si>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</si>
  <si>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</si>
  <si>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</si>
  <si>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</si>
  <si>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</si>
  <si>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</si>
  <si>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</si>
  <si>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</si>
  <si>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</si>
  <si>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</si>
  <si>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</si>
  <si>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</si>
  <si>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</si>
  <si>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</si>
  <si>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</si>
  <si>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</si>
  <si>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</si>
  <si>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</si>
  <si>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</si>
  <si>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</si>
  <si>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</si>
  <si>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</si>
  <si>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</si>
  <si>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</si>
  <si>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</si>
  <si>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</si>
  <si>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</si>
  <si>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</si>
  <si>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</si>
  <si>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</si>
  <si>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</si>
  <si>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</si>
  <si>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</si>
  <si>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</si>
  <si>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</si>
  <si>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</si>
  <si>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</si>
  <si>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</si>
  <si>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</si>
  <si>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</si>
  <si>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</si>
  <si>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</si>
  <si>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</si>
  <si>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</si>
  <si>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</si>
  <si>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</si>
  <si>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</si>
  <si>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</si>
  <si>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</si>
  <si>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</si>
  <si>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</si>
  <si>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</si>
  <si>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</si>
  <si>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</si>
  <si>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</si>
  <si>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</si>
  <si>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</si>
  <si>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</si>
  <si>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</si>
  <si>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</si>
  <si>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</si>
  <si>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</si>
  <si>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</si>
  <si>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</si>
  <si>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</si>
  <si>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</si>
  <si>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</si>
  <si>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</si>
  <si>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</si>
  <si>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</si>
  <si>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</si>
  <si>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</si>
  <si>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</si>
  <si>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</si>
  <si>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</si>
  <si>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</si>
  <si>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</si>
  <si>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</si>
  <si>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</si>
  <si>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</si>
  <si>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</si>
  <si>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</si>
  <si>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</si>
  <si>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</si>
  <si>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</si>
  <si>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</si>
  <si>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</si>
  <si>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</si>
  <si>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</si>
  <si>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</si>
  <si>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</si>
  <si>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</si>
  <si>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</si>
  <si>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</si>
  <si>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</si>
  <si>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</si>
  <si>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</si>
  <si>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</si>
  <si>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</si>
  <si>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</si>
  <si>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</si>
  <si>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</si>
  <si>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</si>
  <si>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</si>
  <si>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</si>
  <si>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</si>
  <si>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</si>
  <si>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</si>
  <si>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</si>
  <si>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</si>
  <si>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</si>
  <si>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</si>
  <si>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</si>
  <si>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</si>
  <si>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</si>
  <si>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</si>
  <si>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</si>
  <si>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</si>
  <si>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</si>
  <si>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</si>
  <si>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</si>
  <si>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</si>
  <si>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</si>
  <si>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</si>
  <si>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</si>
  <si>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</si>
  <si>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</si>
  <si>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</si>
  <si>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</si>
  <si>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</si>
  <si>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</si>
  <si>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</si>
  <si>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</si>
  <si>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</si>
  <si>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</si>
  <si>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</si>
  <si>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</si>
  <si>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</si>
  <si>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</si>
  <si>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</si>
  <si>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</si>
  <si>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</si>
  <si>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</si>
  <si>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</si>
  <si>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</si>
  <si>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</si>
  <si>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</si>
  <si>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</si>
  <si>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</si>
  <si>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</si>
  <si>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</si>
  <si>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</si>
  <si>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</si>
  <si>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</si>
  <si>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</si>
  <si>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</si>
  <si>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</si>
  <si>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</si>
  <si>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</si>
  <si>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</si>
  <si>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</si>
  <si>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</si>
  <si>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</si>
  <si>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</si>
  <si>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</si>
  <si>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</si>
  <si>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</si>
  <si>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</si>
  <si>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</si>
  <si>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</si>
  <si>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</si>
  <si>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</si>
  <si>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</si>
  <si>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</si>
  <si>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</si>
  <si>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</si>
  <si>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</si>
  <si>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</si>
  <si>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</si>
  <si>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</si>
  <si>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</si>
  <si>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</si>
  <si>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</si>
  <si>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</si>
  <si>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</si>
  <si>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</si>
  <si>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</si>
  <si>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</si>
  <si>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</si>
  <si>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</si>
  <si>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</si>
  <si>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</si>
  <si>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</si>
  <si>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</si>
  <si>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</si>
  <si>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</si>
  <si>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</si>
  <si>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</si>
  <si>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</si>
  <si>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</si>
  <si>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</si>
  <si>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</si>
  <si>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</si>
  <si>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</si>
  <si>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</si>
  <si>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</si>
  <si>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</si>
  <si>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</si>
  <si>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</si>
  <si>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</si>
  <si>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</si>
  <si>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</si>
  <si>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</si>
  <si>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</si>
  <si>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</si>
  <si>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</si>
  <si>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</si>
  <si>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</si>
  <si>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</si>
  <si>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</si>
  <si>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</si>
  <si>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</si>
  <si>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</si>
  <si>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</si>
  <si>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</si>
  <si>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</si>
  <si>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</si>
  <si>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</si>
  <si>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</si>
  <si>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</si>
  <si>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</si>
  <si>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</si>
  <si>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</si>
  <si>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</si>
  <si>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</si>
  <si>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</si>
  <si>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</si>
  <si>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</si>
  <si>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</si>
  <si>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</si>
  <si>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</si>
  <si>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</si>
  <si>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</si>
  <si>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</si>
  <si>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</si>
  <si>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</si>
  <si>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</si>
  <si>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</si>
  <si>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</si>
  <si>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</si>
  <si>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</si>
  <si>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</si>
  <si>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</si>
  <si>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</si>
  <si>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</si>
  <si>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</si>
  <si>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</si>
  <si>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</si>
  <si>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</si>
  <si>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</si>
  <si>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</si>
  <si>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</si>
  <si>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</si>
  <si>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</si>
  <si>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</si>
  <si>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</si>
  <si>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</si>
  <si>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</si>
  <si>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</si>
  <si>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</si>
  <si>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</si>
  <si>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</si>
  <si>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</si>
  <si>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</si>
  <si>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</si>
  <si>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</si>
  <si>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</si>
  <si>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</si>
  <si>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</si>
  <si>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</si>
  <si>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</si>
  <si>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</si>
  <si>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</si>
  <si>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</si>
  <si>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</si>
  <si>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</si>
  <si>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</si>
  <si>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</si>
  <si>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</si>
  <si>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</si>
  <si>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</si>
  <si>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</si>
  <si>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</si>
  <si>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</si>
  <si>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</si>
  <si>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</si>
  <si>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</si>
  <si>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</si>
  <si>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</si>
  <si>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</si>
  <si>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</si>
  <si>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</si>
  <si>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</si>
  <si>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</si>
  <si>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</si>
  <si>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</si>
  <si>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</si>
  <si>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</si>
  <si>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</si>
  <si>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</si>
  <si>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</si>
  <si>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</si>
  <si>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</si>
  <si>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</si>
  <si>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</si>
  <si>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</si>
  <si>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</si>
  <si>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</si>
  <si>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</si>
  <si>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</si>
  <si>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</si>
  <si>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</si>
  <si>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</si>
  <si>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</si>
  <si>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</si>
  <si>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</si>
  <si>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</si>
  <si>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</si>
  <si>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</si>
  <si>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</si>
  <si>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</si>
  <si>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</si>
  <si>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</si>
  <si>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</si>
  <si>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</si>
  <si>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</si>
  <si>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</si>
  <si>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</si>
  <si>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</si>
  <si>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</si>
  <si>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</si>
  <si>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</si>
  <si>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</si>
  <si>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</si>
  <si>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</si>
  <si>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</si>
  <si>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</si>
  <si>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</si>
  <si>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</si>
  <si>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</si>
  <si>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</si>
  <si>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</si>
  <si>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</si>
  <si>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</si>
  <si>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</si>
  <si>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</si>
  <si>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</si>
  <si>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</si>
  <si>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</si>
  <si>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</si>
  <si>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</si>
  <si>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</si>
  <si>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</si>
  <si>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</si>
  <si>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</si>
  <si>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</si>
  <si>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</si>
  <si>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</si>
  <si>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</si>
  <si>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</si>
  <si>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</si>
  <si>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</si>
  <si>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</si>
  <si>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</si>
  <si>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</si>
  <si>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</si>
  <si>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</si>
  <si>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</si>
  <si>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</si>
  <si>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</si>
  <si>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</si>
  <si>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</si>
  <si>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</si>
  <si>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</si>
  <si>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</si>
  <si>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</si>
  <si>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</si>
  <si>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</si>
  <si>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</si>
  <si>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</si>
  <si>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</si>
  <si>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</si>
  <si>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</si>
  <si>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</si>
  <si>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</si>
  <si>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</si>
  <si>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</si>
  <si>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</si>
  <si>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</si>
  <si>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</si>
  <si>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</si>
  <si>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</si>
  <si>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</si>
  <si>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</si>
  <si>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</si>
  <si>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</si>
  <si>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</si>
  <si>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</si>
  <si>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</si>
  <si>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</si>
  <si>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</si>
  <si>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</si>
  <si>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</si>
  <si>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</si>
  <si>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</si>
  <si>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</si>
  <si>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</si>
  <si>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</si>
  <si>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</si>
  <si>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</si>
  <si>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</si>
  <si>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</si>
  <si>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</si>
  <si>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</si>
  <si>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</si>
  <si>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</si>
  <si>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</si>
  <si>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</si>
  <si>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</si>
  <si>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</si>
  <si>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</si>
  <si>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</si>
  <si>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</si>
  <si>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</si>
  <si>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</si>
  <si>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</si>
  <si>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</si>
  <si>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</si>
  <si>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</si>
  <si>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</si>
  <si>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</si>
  <si>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</si>
  <si>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</si>
  <si>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</si>
  <si>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</si>
  <si>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</si>
  <si>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</si>
  <si>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</si>
  <si>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</si>
  <si>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</si>
  <si>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</si>
  <si>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</si>
  <si>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</si>
  <si>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</si>
  <si>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</si>
  <si>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</si>
  <si>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</si>
  <si>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</si>
  <si>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</si>
  <si>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</si>
  <si>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</si>
  <si>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</si>
  <si>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</si>
  <si>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</si>
  <si>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</si>
  <si>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</si>
  <si>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</si>
  <si>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</si>
  <si>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</si>
  <si>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</si>
  <si>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</si>
  <si>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</si>
  <si>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</si>
  <si>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</si>
  <si>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</si>
  <si>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</si>
  <si>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</si>
  <si>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</si>
  <si>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</si>
  <si>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</si>
  <si>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</si>
  <si>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</si>
  <si>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</si>
  <si>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</si>
  <si>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</si>
  <si>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</si>
  <si>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</si>
  <si>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</si>
  <si>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</si>
  <si>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</si>
  <si>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</si>
  <si>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</si>
  <si>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</si>
  <si>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</si>
  <si>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</si>
  <si>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</si>
  <si>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</si>
  <si>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</si>
  <si>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</si>
  <si>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</si>
  <si>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</si>
  <si>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</si>
  <si>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</si>
  <si>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</si>
  <si>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</si>
  <si>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</si>
  <si>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</si>
  <si>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</si>
  <si>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</si>
  <si>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</si>
  <si>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</si>
  <si>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</si>
  <si>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</si>
  <si>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</si>
  <si>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</si>
  <si>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</si>
  <si>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</si>
  <si>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</si>
  <si>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</si>
  <si>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</si>
  <si>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</si>
  <si>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</si>
  <si>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</si>
  <si>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</si>
  <si>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</si>
  <si>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</si>
  <si>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</si>
  <si>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</si>
  <si>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</si>
  <si>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</si>
  <si>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</si>
  <si>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</si>
  <si>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</si>
  <si>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</si>
  <si>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</si>
  <si>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</si>
  <si>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</si>
  <si>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</si>
  <si>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</si>
  <si>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</si>
  <si>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</si>
  <si>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</si>
  <si>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</si>
  <si>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</si>
  <si>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</si>
  <si>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</si>
  <si>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</si>
  <si>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</si>
  <si>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</si>
  <si>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</si>
  <si>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</si>
  <si>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</si>
  <si>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</si>
  <si>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</si>
  <si>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</si>
  <si>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</si>
  <si>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</si>
  <si>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</si>
  <si>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</si>
  <si>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</si>
  <si>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</si>
  <si>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</si>
  <si>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</si>
  <si>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</si>
  <si>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</si>
  <si>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</si>
  <si>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</si>
  <si>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</si>
  <si>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</si>
  <si>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</si>
  <si>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</si>
  <si>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</si>
  <si>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</si>
  <si>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</si>
  <si>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</si>
  <si>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</si>
  <si>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</si>
  <si>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</si>
  <si>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</si>
  <si>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</si>
  <si>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</si>
  <si>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</si>
  <si>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</si>
  <si>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</si>
  <si>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</si>
  <si>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</si>
  <si>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</si>
  <si>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</si>
  <si>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</si>
  <si>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</si>
  <si>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</si>
  <si>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</si>
  <si>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</si>
  <si>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</si>
  <si>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</si>
  <si>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</si>
  <si>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</si>
  <si>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</si>
  <si>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</si>
  <si>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</si>
  <si>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</si>
  <si>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</si>
  <si>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</si>
  <si>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</si>
  <si>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</si>
  <si>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</si>
  <si>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</si>
  <si>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</si>
  <si>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</si>
  <si>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</si>
  <si>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</si>
  <si>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</si>
  <si>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</si>
  <si>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</si>
  <si>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</si>
  <si>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</si>
  <si>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</si>
  <si>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</si>
  <si>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</si>
  <si>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</si>
  <si>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</si>
  <si>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</si>
  <si>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</si>
  <si>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</si>
  <si>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</si>
  <si>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</si>
  <si>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</si>
  <si>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</si>
  <si>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</si>
  <si>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</si>
  <si>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</si>
  <si>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</si>
  <si>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</si>
  <si>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</si>
  <si>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</si>
  <si>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</si>
  <si>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</si>
  <si>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</si>
  <si>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</si>
  <si>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</si>
  <si>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</si>
  <si>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</si>
  <si>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</si>
  <si>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</si>
  <si>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</si>
  <si>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</si>
  <si>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</si>
  <si>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</si>
  <si>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</si>
  <si>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</si>
  <si>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</si>
  <si>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</si>
  <si>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</si>
  <si>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</si>
  <si>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</si>
  <si>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</si>
  <si>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</si>
  <si>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</si>
  <si>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</si>
  <si>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</si>
  <si>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</si>
  <si>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</si>
  <si>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</si>
  <si>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</si>
  <si>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</si>
  <si>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</si>
  <si>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</si>
  <si>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</si>
  <si>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</si>
  <si>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</si>
  <si>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</si>
  <si>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</si>
  <si>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</si>
  <si>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</si>
  <si>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</si>
  <si>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</si>
  <si>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</si>
  <si>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</si>
  <si>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</si>
  <si>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</si>
  <si>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</si>
  <si>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</si>
  <si>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</si>
  <si>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</si>
  <si>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</si>
  <si>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</si>
  <si>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</si>
  <si>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</si>
  <si>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</si>
  <si>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</si>
  <si>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</si>
  <si>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</si>
  <si>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</si>
  <si>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</si>
  <si>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</si>
  <si>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</si>
  <si>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</si>
  <si>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</si>
  <si>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</si>
  <si>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</si>
  <si>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</si>
  <si>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</si>
  <si>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</si>
  <si>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</si>
  <si>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</si>
  <si>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</si>
  <si>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</si>
  <si>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</si>
  <si>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</si>
  <si>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</si>
  <si>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</si>
  <si>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</si>
  <si>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</si>
  <si>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</si>
  <si>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</si>
  <si>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</si>
  <si>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</si>
  <si>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</si>
  <si>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</si>
  <si>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</si>
  <si>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</si>
  <si>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</si>
  <si>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</si>
  <si>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</si>
  <si>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</si>
  <si>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</si>
  <si>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</si>
  <si>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</si>
  <si>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</si>
  <si>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</si>
  <si>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</si>
  <si>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</si>
  <si>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</si>
  <si>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</si>
  <si>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</si>
  <si>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</si>
  <si>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</si>
  <si>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</si>
  <si>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</si>
  <si>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</si>
  <si>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</si>
  <si>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</si>
  <si>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</si>
  <si>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</si>
  <si>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</si>
  <si>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</si>
  <si>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</si>
  <si>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</si>
  <si>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</si>
  <si>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</si>
  <si>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</si>
  <si>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</si>
  <si>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</si>
  <si>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</si>
  <si>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</si>
  <si>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</si>
  <si>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</si>
  <si>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</si>
  <si>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</si>
  <si>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</si>
  <si>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</si>
  <si>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</si>
  <si>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</si>
  <si>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</si>
  <si>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</si>
  <si>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</si>
  <si>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</si>
  <si>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</si>
  <si>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</si>
  <si>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</si>
  <si>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</si>
  <si>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</si>
  <si>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</si>
  <si>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</si>
  <si>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</si>
  <si>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</si>
  <si>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</si>
  <si>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</si>
  <si>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</si>
  <si>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</si>
  <si>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</si>
  <si>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</si>
  <si>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</si>
  <si>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</si>
  <si>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</si>
  <si>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</si>
  <si>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</si>
  <si>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</si>
  <si>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</si>
  <si>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</si>
  <si>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</si>
  <si>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</si>
  <si>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</si>
  <si>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</si>
  <si>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</si>
  <si>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</si>
  <si>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</si>
  <si>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</si>
  <si>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</si>
  <si>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</si>
  <si>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</si>
  <si>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</si>
  <si>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</si>
  <si>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</si>
  <si>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</si>
  <si>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</si>
  <si>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</si>
  <si>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</si>
  <si>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</si>
  <si>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</si>
  <si>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</si>
  <si>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</si>
  <si>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</si>
  <si>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</si>
  <si>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</si>
  <si>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</si>
  <si>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</si>
  <si>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</si>
  <si>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</si>
  <si>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</si>
  <si>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</si>
  <si>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</si>
  <si>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</si>
  <si>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</si>
  <si>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</si>
  <si>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</si>
  <si>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</si>
  <si>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</si>
  <si>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</si>
  <si>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</si>
  <si>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</si>
  <si>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</si>
  <si>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</si>
  <si>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</si>
  <si>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</si>
  <si>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</si>
  <si>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</si>
  <si>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</si>
  <si>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</si>
  <si>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</si>
  <si>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</si>
  <si>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</si>
  <si>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</si>
  <si>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</si>
  <si>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</si>
  <si>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</si>
  <si>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</si>
  <si>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</si>
  <si>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</si>
  <si>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</si>
  <si>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</si>
  <si>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</si>
  <si>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</si>
  <si>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</si>
  <si>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</si>
  <si>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</si>
  <si>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</si>
  <si>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</si>
  <si>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</si>
  <si>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</si>
  <si>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</si>
  <si>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</si>
  <si>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</si>
  <si>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</si>
  <si>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</si>
  <si>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</si>
  <si>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</si>
  <si>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</si>
  <si>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</si>
  <si>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</si>
  <si>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</si>
  <si>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</si>
  <si>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</si>
  <si>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</si>
  <si>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</si>
  <si>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</si>
  <si>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</si>
  <si>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</si>
  <si>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</si>
  <si>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</si>
  <si>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</si>
  <si>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</si>
  <si>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</si>
  <si>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</si>
  <si>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</si>
  <si>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</si>
  <si>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</si>
  <si>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</si>
  <si>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</si>
  <si>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</si>
  <si>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</si>
  <si>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</si>
  <si>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</si>
  <si>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</si>
  <si>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</si>
  <si>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</si>
  <si>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</si>
  <si>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</si>
  <si>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</si>
  <si>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</si>
  <si>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</si>
  <si>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</si>
  <si>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</si>
  <si>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</si>
  <si>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</si>
  <si>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</si>
  <si>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</si>
  <si>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</si>
  <si>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</si>
  <si>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</si>
  <si>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</si>
  <si>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</si>
  <si>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</si>
  <si>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</si>
  <si>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</si>
  <si>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</si>
  <si>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</si>
  <si>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</si>
  <si>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</si>
  <si>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</si>
  <si>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</si>
  <si>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</si>
  <si>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</si>
  <si>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</si>
  <si>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</si>
  <si>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</si>
  <si>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</si>
  <si>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</si>
  <si>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</si>
  <si>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</si>
  <si>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</si>
  <si>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</si>
  <si>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</si>
  <si>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</si>
  <si>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</si>
  <si>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</si>
  <si>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</si>
  <si>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</si>
  <si>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</si>
  <si>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</si>
  <si>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</si>
  <si>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</si>
  <si>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</si>
  <si>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</si>
  <si>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</si>
  <si>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</si>
  <si>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</si>
  <si>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</si>
  <si>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</si>
  <si>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</si>
  <si>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</si>
  <si>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</si>
  <si>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</si>
  <si>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</si>
  <si>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</si>
  <si>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</si>
  <si>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</si>
  <si>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</si>
  <si>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</si>
  <si>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</si>
  <si>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</si>
  <si>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</si>
  <si>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</si>
  <si>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</si>
  <si>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</si>
  <si>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</si>
  <si>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</si>
  <si>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</si>
  <si>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</si>
  <si>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</si>
  <si>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</si>
  <si>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</si>
  <si>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</si>
  <si>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</si>
  <si>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</si>
  <si>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</si>
  <si>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</si>
  <si>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</si>
  <si>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</si>
  <si>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</si>
  <si>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</si>
  <si>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</si>
  <si>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</si>
  <si>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</si>
  <si>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</si>
  <si>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</si>
  <si>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</si>
  <si>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</si>
  <si>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</si>
  <si>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</si>
  <si>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</si>
  <si>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</si>
  <si>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</si>
  <si>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</si>
  <si>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</si>
  <si>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</si>
  <si>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</si>
  <si>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</si>
  <si>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</si>
  <si>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</si>
  <si>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</si>
  <si>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</si>
  <si>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</si>
  <si>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</si>
  <si>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</si>
  <si>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</si>
  <si>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</si>
  <si>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</si>
  <si>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</si>
  <si>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</si>
  <si>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</si>
  <si>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</si>
  <si>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</si>
  <si>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</si>
  <si>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</si>
  <si>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</si>
  <si>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</si>
  <si>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</si>
  <si>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</si>
  <si>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</si>
  <si>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</si>
  <si>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</si>
  <si>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</si>
  <si>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</si>
  <si>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</si>
  <si>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</si>
  <si>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</si>
  <si>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</si>
  <si>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</si>
  <si>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</si>
  <si>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</si>
  <si>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</si>
  <si>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</si>
  <si>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</si>
  <si>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</si>
  <si>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</si>
  <si>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</si>
  <si>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</si>
  <si>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</si>
  <si>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</si>
  <si>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</si>
  <si>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</si>
  <si>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</si>
  <si>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</si>
  <si>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</si>
  <si>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</si>
  <si>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</si>
  <si>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</si>
  <si>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</si>
  <si>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</si>
  <si>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</si>
  <si>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</si>
  <si>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</si>
  <si>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</si>
  <si>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</si>
  <si>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</si>
  <si>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</si>
  <si>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</si>
  <si>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</si>
  <si>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</si>
  <si>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</si>
  <si>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</si>
  <si>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</si>
  <si>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</si>
  <si>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</si>
  <si>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</si>
  <si>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</si>
  <si>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</si>
  <si>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</si>
  <si>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</si>
  <si>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</si>
  <si>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</si>
  <si>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</si>
  <si>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</si>
  <si>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</si>
  <si>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</si>
  <si>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</si>
  <si>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</si>
  <si>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</si>
  <si>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</si>
  <si>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</si>
  <si>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</si>
  <si>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</si>
  <si>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</si>
  <si>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</si>
  <si>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</si>
  <si>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</si>
  <si>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</si>
  <si>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</si>
  <si>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</si>
  <si>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</si>
  <si>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</si>
  <si>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</si>
  <si>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</si>
  <si>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</si>
  <si>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</si>
  <si>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</si>
  <si>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</si>
  <si>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</si>
  <si>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</si>
  <si>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</si>
  <si>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</si>
  <si>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</si>
  <si>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</si>
  <si>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</si>
  <si>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</si>
  <si>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</si>
  <si>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</si>
  <si>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</si>
  <si>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</si>
  <si>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</si>
  <si>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</si>
  <si>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</si>
  <si>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</si>
  <si>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</si>
  <si>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</si>
  <si>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</si>
  <si>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</si>
  <si>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</si>
  <si>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</si>
  <si>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</si>
  <si>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</si>
  <si>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</si>
  <si>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</si>
  <si>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</si>
  <si>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</si>
  <si>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</si>
  <si>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</si>
  <si>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</si>
  <si>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</si>
  <si>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</si>
  <si>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</si>
  <si>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</si>
  <si>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</si>
  <si>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</si>
  <si>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</si>
  <si>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</si>
  <si>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</si>
  <si>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</si>
  <si>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</si>
  <si>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</si>
  <si>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</si>
  <si>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</si>
  <si>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</si>
  <si>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</si>
  <si>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</si>
  <si>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</si>
  <si>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</si>
  <si>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</si>
  <si>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</si>
  <si>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</si>
  <si>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</si>
  <si>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</si>
  <si>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</si>
  <si>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</si>
  <si>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</si>
  <si>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</si>
  <si>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</si>
  <si>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</si>
  <si>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</si>
  <si>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</si>
  <si>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</si>
  <si>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</si>
  <si>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</si>
  <si>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</si>
  <si>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</si>
  <si>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</si>
  <si>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</si>
  <si>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</si>
  <si>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</si>
  <si>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</si>
  <si>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</si>
  <si>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</si>
  <si>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</si>
  <si>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</si>
  <si>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</si>
  <si>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</si>
  <si>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</si>
  <si>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</si>
  <si>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</si>
  <si>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</si>
  <si>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</si>
  <si>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</si>
  <si>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</si>
  <si>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</si>
  <si>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</si>
  <si>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</si>
  <si>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</si>
  <si>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</si>
  <si>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</si>
  <si>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</si>
  <si>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</si>
  <si>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</si>
  <si>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</si>
  <si>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</si>
  <si>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</si>
  <si>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</si>
  <si>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</si>
  <si>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</si>
  <si>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</si>
  <si>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</si>
  <si>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</si>
  <si>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</si>
  <si>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</si>
  <si>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</si>
  <si>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</si>
  <si>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</si>
  <si>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</si>
  <si>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</si>
  <si>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</si>
  <si>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</si>
  <si>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</si>
  <si>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</si>
  <si>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</si>
  <si>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</si>
  <si>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</si>
  <si>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</si>
  <si>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</si>
  <si>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</si>
  <si>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</si>
  <si>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</si>
  <si>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</si>
  <si>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</si>
  <si>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</si>
  <si>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</si>
  <si>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</si>
  <si>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</si>
  <si>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</si>
  <si>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</si>
  <si>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</si>
  <si>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</si>
  <si>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</si>
  <si>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</si>
  <si>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</si>
  <si>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</si>
  <si>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</si>
  <si>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</si>
  <si>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</si>
  <si>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</si>
  <si>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</si>
  <si>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</si>
  <si>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</si>
  <si>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</si>
  <si>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</si>
  <si>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</si>
  <si>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</si>
  <si>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</si>
  <si>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</si>
  <si>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</si>
  <si>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</si>
  <si>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</si>
  <si>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</si>
  <si>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</si>
  <si>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</si>
  <si>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</si>
  <si>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</si>
  <si>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</si>
  <si>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</si>
  <si>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</si>
  <si>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</si>
  <si>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</si>
  <si>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</si>
  <si>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</si>
  <si>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</si>
  <si>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</si>
  <si>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</si>
  <si>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</si>
  <si>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</si>
  <si>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</si>
  <si>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</si>
  <si>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</si>
  <si>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</si>
  <si>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</si>
  <si>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</si>
  <si>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</si>
  <si>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</si>
  <si>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</si>
  <si>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</si>
  <si>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</si>
  <si>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</si>
  <si>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</si>
  <si>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</si>
  <si>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</si>
  <si>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</si>
  <si>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</si>
  <si>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</si>
  <si>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</si>
  <si>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</si>
  <si>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</si>
  <si>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</si>
  <si>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</si>
  <si>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</si>
  <si>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</si>
  <si>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</si>
  <si>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</si>
  <si>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</si>
  <si>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</si>
  <si>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</si>
  <si>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</si>
  <si>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</si>
  <si>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</si>
  <si>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</si>
  <si>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</si>
  <si>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</si>
  <si>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</si>
  <si>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</si>
  <si>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</si>
  <si>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</si>
  <si>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</si>
  <si>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</si>
  <si>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</si>
  <si>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</si>
  <si>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</si>
  <si>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</si>
  <si>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</si>
  <si>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</si>
  <si>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</si>
  <si>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</si>
  <si>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</si>
  <si>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</si>
  <si>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</si>
  <si>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</si>
  <si>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</si>
  <si>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</si>
  <si>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</si>
  <si>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</si>
  <si>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</si>
  <si>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</si>
  <si>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</si>
  <si>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</si>
  <si>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</si>
  <si>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</si>
  <si>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</si>
  <si>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</si>
  <si>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</si>
  <si>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</si>
  <si>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</si>
  <si>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</si>
  <si>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</si>
  <si>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</si>
  <si>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</si>
  <si>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</si>
  <si>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</si>
  <si>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</si>
  <si>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</si>
  <si>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</si>
  <si>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</si>
  <si>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</si>
  <si>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</si>
  <si>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</si>
  <si>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</si>
  <si>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</si>
  <si>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</si>
  <si>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</si>
  <si>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</si>
  <si>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</si>
  <si>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</si>
  <si>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</si>
  <si>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</si>
  <si>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</si>
  <si>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</si>
  <si>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</si>
  <si>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</si>
  <si>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</si>
  <si>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</si>
  <si>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</si>
  <si>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</si>
  <si>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</si>
  <si>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</si>
  <si>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</si>
  <si>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</si>
  <si>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</si>
  <si>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</si>
  <si>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</si>
  <si>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</si>
  <si>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</si>
  <si>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</si>
  <si>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</si>
  <si>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</si>
  <si>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</si>
  <si>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</si>
  <si>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</si>
  <si>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</si>
  <si>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</si>
  <si>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</si>
  <si>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</si>
  <si>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</si>
  <si>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</si>
  <si>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</si>
  <si>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</si>
  <si>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</si>
  <si>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</si>
  <si>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</si>
  <si>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</si>
  <si>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</si>
  <si>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</si>
  <si>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</si>
  <si>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</si>
  <si>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</si>
  <si>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</si>
  <si>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</si>
  <si>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</si>
  <si>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</si>
  <si>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</si>
  <si>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</si>
  <si>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</si>
  <si>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</si>
  <si>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</si>
  <si>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</si>
  <si>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</si>
  <si>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</si>
  <si>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</si>
  <si>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</si>
  <si>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</si>
  <si>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</si>
  <si>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</si>
  <si>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</si>
  <si>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</si>
  <si>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</si>
  <si>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</si>
  <si>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</si>
  <si>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</si>
  <si>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</si>
  <si>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</si>
  <si>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</si>
  <si>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</si>
  <si>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</si>
  <si>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</si>
  <si>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</si>
  <si>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</si>
  <si>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</si>
  <si>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</si>
  <si>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</si>
  <si>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</si>
  <si>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</si>
  <si>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</si>
  <si>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</si>
  <si>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</si>
  <si>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</si>
  <si>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</si>
  <si>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</si>
  <si>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</si>
  <si>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</si>
  <si>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</si>
  <si>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</si>
  <si>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</si>
  <si>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</si>
  <si>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</si>
  <si>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</si>
  <si>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</si>
  <si>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</si>
  <si>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</si>
  <si>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</si>
  <si>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</si>
  <si>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</si>
  <si>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</si>
  <si>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</si>
  <si>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</si>
  <si>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</si>
  <si>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</si>
  <si>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</si>
  <si>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</si>
  <si>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</si>
  <si>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</si>
  <si>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</si>
  <si>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</si>
  <si>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</si>
  <si>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</si>
  <si>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</si>
  <si>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</si>
  <si>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</si>
  <si>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</si>
  <si>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</si>
  <si>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</si>
  <si>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</si>
  <si>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</si>
  <si>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</si>
  <si>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</si>
  <si>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</si>
  <si>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</si>
  <si>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</si>
  <si>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</si>
  <si>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</si>
  <si>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</si>
  <si>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</si>
  <si>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</si>
  <si>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</si>
  <si>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</si>
  <si>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</si>
  <si>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</si>
  <si>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</si>
  <si>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</si>
  <si>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</si>
  <si>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</si>
  <si>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</si>
  <si>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</si>
  <si>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</si>
  <si>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</si>
  <si>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</si>
  <si>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</si>
  <si>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</si>
  <si>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</si>
  <si>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</si>
  <si>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</si>
  <si>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</si>
  <si>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</si>
  <si>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</si>
  <si>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</si>
  <si>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</si>
  <si>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</si>
  <si>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</si>
  <si>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</si>
  <si>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</si>
  <si>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</si>
  <si>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</si>
  <si>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</si>
  <si>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</si>
  <si>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</si>
  <si>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</si>
  <si>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</si>
  <si>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</si>
  <si>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</si>
  <si>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</si>
  <si>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</si>
  <si>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</si>
  <si>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</si>
  <si>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</si>
  <si>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</si>
  <si>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</si>
  <si>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</si>
  <si>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</si>
  <si>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</si>
  <si>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</si>
  <si>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</si>
  <si>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</si>
  <si>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</si>
  <si>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</si>
  <si>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</si>
  <si>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</si>
  <si>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</si>
  <si>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</si>
  <si>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</si>
  <si>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</si>
  <si>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</si>
  <si>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</si>
  <si>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</si>
  <si>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</si>
  <si>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</si>
  <si>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</si>
  <si>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</si>
  <si>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</si>
  <si>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</si>
  <si>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</si>
  <si>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</si>
  <si>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</si>
  <si>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</si>
  <si>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</si>
  <si>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</si>
  <si>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</si>
  <si>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</si>
  <si>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</si>
  <si>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</si>
  <si>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</si>
  <si>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</si>
  <si>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</si>
  <si>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</si>
  <si>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</si>
  <si>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</si>
  <si>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</si>
  <si>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</si>
  <si>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</si>
  <si>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</si>
  <si>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</si>
  <si>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</si>
  <si>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</si>
  <si>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</si>
  <si>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</si>
  <si>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</si>
  <si>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</si>
  <si>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</si>
  <si>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</si>
  <si>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</si>
  <si>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</si>
  <si>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</si>
  <si>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</si>
  <si>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</si>
  <si>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</si>
  <si>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</si>
  <si>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</si>
  <si>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</si>
  <si>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</si>
  <si>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</si>
  <si>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</si>
  <si>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</si>
  <si>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</si>
  <si>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</si>
  <si>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</si>
  <si>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</si>
  <si>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</si>
  <si>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</si>
  <si>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</si>
  <si>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</si>
  <si>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</si>
  <si>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</si>
  <si>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</si>
  <si>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</si>
  <si>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</si>
  <si>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</si>
  <si>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</si>
  <si>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</si>
  <si>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</si>
  <si>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</si>
  <si>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</si>
  <si>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</si>
  <si>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</si>
  <si>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</si>
  <si>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</si>
  <si>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</si>
  <si>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</si>
  <si>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</si>
  <si>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</si>
  <si>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</si>
  <si>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</si>
  <si>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</si>
  <si>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</si>
  <si>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</si>
  <si>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</si>
  <si>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</si>
  <si>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</si>
  <si>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</si>
  <si>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</si>
  <si>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</si>
  <si>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</si>
  <si>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</si>
  <si>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</si>
  <si>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</si>
  <si>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</si>
  <si>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</si>
  <si>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</si>
  <si>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</si>
  <si>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</si>
  <si>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</si>
  <si>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</si>
  <si>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</si>
  <si>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</si>
  <si>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</si>
  <si>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</si>
  <si>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</si>
  <si>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</si>
  <si>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</si>
  <si>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</si>
  <si>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</si>
  <si>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</si>
  <si>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</si>
  <si>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</si>
  <si>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</si>
  <si>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</si>
  <si>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</si>
  <si>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</si>
  <si>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</si>
  <si>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</si>
  <si>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</si>
  <si>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</si>
  <si>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</si>
  <si>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</si>
  <si>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</si>
  <si>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</si>
  <si>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</si>
  <si>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</si>
  <si>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</si>
  <si>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</si>
  <si>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</si>
  <si>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</si>
  <si>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</si>
  <si>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</si>
  <si>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</si>
  <si>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</si>
  <si>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</si>
  <si>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</si>
  <si>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</si>
  <si>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</si>
  <si>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</si>
  <si>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</si>
  <si>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</si>
  <si>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</si>
  <si>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</si>
  <si>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</si>
  <si>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</si>
  <si>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</si>
  <si>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</si>
  <si>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</si>
  <si>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</si>
  <si>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</si>
  <si>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</si>
  <si>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</si>
  <si>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</si>
  <si>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</si>
  <si>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</si>
  <si>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</si>
  <si>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</si>
  <si>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</si>
  <si>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</si>
  <si>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</si>
  <si>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</si>
  <si>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</si>
  <si>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</si>
  <si>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</si>
  <si>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</si>
  <si>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</si>
  <si>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</si>
  <si>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</si>
  <si>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</si>
  <si>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</si>
  <si>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</si>
  <si>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</si>
  <si>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</si>
  <si>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</si>
  <si>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</si>
  <si>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</si>
  <si>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</si>
  <si>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</si>
  <si>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</si>
  <si>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</si>
  <si>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</si>
  <si>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</si>
  <si>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</si>
  <si>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</si>
  <si>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</si>
  <si>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</si>
  <si>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</si>
  <si>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</si>
  <si>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</si>
  <si>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</si>
  <si>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</si>
  <si>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</si>
  <si>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</si>
  <si>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</si>
  <si>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</si>
  <si>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</si>
  <si>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</si>
  <si>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</si>
  <si>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</si>
  <si>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</si>
  <si>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</si>
  <si>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</si>
  <si>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</si>
  <si>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</si>
  <si>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</si>
  <si>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</si>
  <si>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</si>
  <si>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</si>
  <si>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</si>
  <si>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</si>
  <si>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</si>
  <si>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</si>
  <si>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</si>
  <si>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</si>
  <si>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</si>
  <si>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</si>
  <si>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</si>
  <si>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</si>
  <si>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</si>
  <si>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</si>
  <si>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</si>
  <si>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</si>
  <si>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</si>
  <si>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</si>
  <si>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</si>
  <si>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</si>
  <si>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</si>
  <si>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</si>
  <si>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</si>
  <si>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</si>
  <si>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</si>
  <si>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</si>
  <si>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</si>
  <si>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</si>
  <si>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</si>
  <si>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</si>
  <si>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</si>
  <si>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</si>
  <si>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</si>
  <si>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</si>
  <si>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</si>
  <si>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</si>
  <si>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</si>
  <si>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</si>
  <si>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</si>
  <si>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</si>
  <si>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</si>
  <si>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</si>
  <si>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</si>
  <si>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</si>
  <si>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</si>
  <si>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</si>
  <si>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</si>
  <si>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</si>
  <si>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</si>
  <si>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</si>
  <si>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</si>
  <si>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</si>
  <si>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</si>
  <si>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</si>
  <si>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</si>
  <si>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</si>
  <si>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</si>
  <si>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</si>
  <si>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</si>
  <si>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</si>
  <si>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</si>
  <si>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</si>
  <si>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</si>
  <si>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</si>
  <si>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</si>
  <si>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</si>
  <si>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</si>
  <si>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</si>
  <si>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</si>
  <si>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</si>
  <si>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</si>
  <si>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</si>
  <si>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</si>
  <si>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</si>
  <si>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</si>
  <si>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</si>
  <si>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</si>
  <si>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</si>
  <si>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</si>
  <si>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</si>
  <si>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</si>
  <si>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</si>
  <si>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</si>
  <si>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</si>
  <si>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</si>
  <si>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</si>
  <si>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</si>
  <si>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</si>
  <si>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</si>
  <si>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</si>
  <si>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</si>
  <si>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</si>
  <si>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</si>
  <si>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</si>
  <si>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</si>
  <si>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</si>
  <si>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</si>
  <si>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</si>
  <si>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</si>
  <si>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</si>
  <si>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</si>
  <si>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</si>
  <si>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</si>
  <si>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</si>
  <si>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</si>
  <si>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</si>
  <si>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</si>
  <si>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</si>
  <si>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</si>
  <si>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</si>
  <si>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</si>
  <si>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</si>
  <si>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</si>
  <si>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</si>
  <si>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</si>
  <si>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</si>
  <si>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</si>
  <si>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</si>
  <si>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</si>
  <si>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</si>
  <si>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</si>
  <si>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</si>
  <si>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</si>
  <si>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</si>
  <si>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</si>
  <si>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</si>
  <si>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</si>
  <si>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</si>
  <si>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</si>
  <si>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</si>
  <si>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</si>
  <si>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</si>
  <si>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</si>
  <si>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</si>
  <si>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</si>
  <si>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</si>
  <si>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</si>
  <si>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</si>
  <si>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</si>
  <si>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</si>
  <si>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</si>
  <si>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</si>
  <si>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</si>
  <si>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</si>
  <si>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</si>
  <si>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</si>
  <si>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</si>
  <si>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</si>
  <si>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</si>
  <si>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</si>
  <si>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</si>
  <si>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</si>
  <si>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</si>
  <si>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</si>
  <si>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</si>
  <si>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</si>
  <si>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</si>
  <si>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</si>
  <si>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</si>
  <si>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</si>
  <si>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</si>
  <si>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</si>
  <si>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</si>
  <si>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</si>
  <si>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</si>
  <si>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</si>
  <si>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</si>
  <si>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</si>
  <si>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</si>
  <si>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</si>
  <si>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</si>
  <si>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</si>
  <si>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</si>
  <si>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</si>
  <si>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</si>
  <si>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</si>
  <si>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</si>
  <si>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</si>
  <si>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</si>
  <si>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</si>
  <si>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</si>
  <si>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</si>
  <si>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</si>
  <si>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</si>
  <si>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</si>
  <si>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</si>
  <si>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</si>
  <si>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</si>
  <si>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</si>
  <si>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</si>
  <si>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</si>
  <si>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</si>
  <si>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</si>
  <si>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</si>
  <si>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</si>
  <si>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</si>
  <si>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</si>
  <si>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</si>
  <si>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</si>
  <si>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</si>
  <si>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</si>
  <si>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</si>
  <si>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</si>
  <si>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</si>
  <si>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</si>
  <si>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</si>
  <si>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</si>
  <si>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</si>
  <si>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</si>
  <si>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</si>
  <si>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</si>
  <si>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</si>
  <si>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</si>
  <si>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</si>
  <si>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</si>
  <si>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</si>
  <si>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</si>
  <si>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</si>
  <si>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</si>
  <si>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</si>
  <si>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</si>
  <si>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</si>
  <si>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</si>
  <si>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</si>
  <si>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</si>
  <si>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</si>
  <si>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</si>
  <si>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</si>
  <si>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</si>
  <si>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</si>
  <si>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</si>
  <si>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</si>
  <si>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</si>
  <si>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</si>
  <si>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</si>
  <si>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</si>
  <si>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</si>
  <si>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</si>
  <si>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</si>
  <si>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</si>
  <si>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</si>
  <si>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</si>
  <si>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</si>
  <si>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</si>
  <si>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</si>
  <si>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</si>
  <si>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</si>
  <si>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</si>
  <si>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</si>
  <si>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</si>
  <si>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</si>
  <si>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</si>
  <si>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</si>
  <si>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</si>
  <si>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</si>
  <si>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</si>
  <si>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</si>
  <si>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</si>
  <si>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</si>
  <si>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</si>
  <si>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</si>
  <si>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</si>
  <si>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</si>
  <si>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</si>
  <si>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</si>
  <si>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</si>
  <si>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</si>
  <si>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</si>
  <si>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</si>
  <si>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</si>
  <si>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</si>
  <si>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</si>
  <si>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</si>
  <si>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</si>
  <si>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</si>
  <si>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</si>
  <si>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</si>
  <si>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</si>
  <si>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</si>
  <si>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</si>
  <si>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</si>
  <si>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</si>
  <si>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</si>
  <si>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</si>
  <si>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</si>
  <si>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</si>
  <si>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</si>
  <si>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</si>
  <si>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</si>
  <si>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</si>
  <si>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</si>
  <si>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</si>
  <si>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</si>
  <si>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</si>
  <si>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</si>
  <si>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</si>
  <si>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</si>
  <si>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</si>
  <si>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</si>
  <si>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</si>
  <si>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</si>
  <si>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</si>
  <si>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</si>
  <si>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</si>
  <si>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</si>
  <si>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</si>
  <si>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</si>
  <si>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</si>
  <si>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</si>
  <si>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</si>
  <si>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</si>
  <si>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</si>
  <si>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</si>
  <si>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</si>
  <si>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</si>
  <si>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</si>
  <si>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</si>
  <si>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</si>
  <si>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</si>
  <si>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</si>
  <si>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</si>
  <si>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</si>
  <si>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</si>
  <si>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</si>
  <si>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</si>
  <si>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</si>
  <si>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</si>
  <si>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</si>
  <si>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</si>
  <si>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</si>
  <si>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</si>
  <si>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</si>
  <si>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</si>
  <si>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</si>
  <si>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</si>
  <si>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</si>
  <si>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</si>
  <si>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</si>
  <si>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</si>
  <si>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</si>
  <si>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</si>
  <si>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</si>
  <si>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</si>
  <si>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</si>
  <si>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</si>
  <si>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</si>
  <si>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</si>
  <si>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</si>
  <si>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</si>
  <si>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</si>
  <si>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</si>
  <si>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</si>
  <si>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</si>
  <si>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</si>
  <si>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</si>
  <si>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</si>
  <si>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</si>
  <si>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</si>
  <si>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</si>
  <si>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</si>
  <si>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</si>
  <si>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</si>
  <si>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</si>
  <si>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</si>
  <si>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</si>
  <si>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</si>
  <si>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</si>
  <si>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</si>
  <si>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</si>
  <si>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</si>
  <si>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</si>
  <si>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</si>
  <si>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</si>
  <si>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</si>
  <si>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</si>
  <si>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</si>
  <si>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</si>
  <si>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</si>
  <si>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</si>
  <si>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</si>
  <si>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</si>
  <si>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</si>
  <si>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</si>
  <si>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</si>
  <si>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</si>
  <si>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</si>
  <si>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</si>
  <si>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</si>
  <si>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</si>
  <si>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</si>
  <si>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</si>
  <si>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</si>
  <si>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</si>
  <si>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</si>
  <si>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</si>
  <si>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</si>
  <si>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</si>
  <si>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</si>
  <si>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</si>
  <si>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</si>
  <si>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</si>
  <si>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</si>
  <si>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</si>
  <si>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</si>
  <si>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</si>
  <si>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</si>
  <si>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</si>
  <si>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</si>
  <si>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</si>
  <si>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</si>
  <si>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</si>
  <si>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</si>
  <si>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</si>
  <si>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</si>
  <si>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</si>
  <si>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</si>
  <si>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</si>
  <si>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</si>
  <si>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</si>
  <si>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</si>
  <si>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</si>
  <si>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</si>
  <si>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</si>
  <si>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</si>
  <si>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</si>
  <si>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</si>
  <si>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</si>
  <si>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</si>
  <si>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</si>
  <si>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</si>
  <si>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</si>
  <si>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</si>
  <si>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</si>
  <si>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</si>
  <si>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</si>
  <si>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</si>
  <si>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</si>
  <si>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</si>
  <si>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</si>
  <si>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</si>
  <si>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</si>
  <si>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</si>
  <si>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</si>
  <si>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</si>
  <si>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</si>
  <si>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</si>
  <si>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</si>
  <si>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</si>
  <si>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</si>
  <si>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</si>
  <si>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</si>
  <si>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</si>
  <si>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</si>
  <si>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</si>
  <si>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</si>
  <si>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</si>
  <si>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</si>
  <si>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</si>
  <si>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</si>
  <si>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</si>
  <si>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</si>
  <si>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</si>
  <si>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</si>
  <si>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</si>
  <si>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</si>
  <si>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</si>
  <si>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</si>
  <si>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</si>
  <si>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</si>
  <si>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</si>
  <si>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</si>
  <si>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</si>
  <si>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</si>
  <si>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</si>
  <si>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</si>
  <si>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</si>
  <si>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</si>
  <si>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</si>
  <si>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</si>
  <si>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</si>
  <si>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</si>
  <si>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</si>
  <si>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</si>
  <si>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</si>
  <si>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</si>
  <si>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</si>
  <si>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</si>
  <si>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</si>
  <si>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</si>
  <si>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</si>
  <si>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</si>
  <si>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</si>
  <si>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</si>
  <si>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</si>
  <si>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</si>
  <si>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</si>
  <si>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</si>
  <si>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</si>
  <si>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</si>
  <si>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</si>
  <si>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</si>
  <si>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</si>
  <si>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</si>
  <si>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</si>
  <si>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</si>
  <si>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</si>
  <si>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</si>
  <si>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</si>
  <si>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</si>
  <si>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</si>
  <si>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</si>
  <si>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</si>
  <si>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</si>
  <si>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</si>
  <si>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</si>
  <si>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</si>
  <si>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</si>
  <si>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</si>
  <si>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</si>
  <si>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</si>
  <si>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</si>
  <si>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</si>
  <si>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</si>
  <si>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</si>
  <si>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</si>
  <si>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</si>
  <si>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</si>
  <si>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</si>
  <si>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</si>
  <si>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</si>
  <si>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</si>
  <si>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</si>
  <si>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</si>
  <si>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</si>
  <si>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</si>
  <si>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</si>
  <si>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</si>
  <si>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</si>
  <si>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</si>
  <si>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</si>
  <si>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</si>
  <si>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</si>
  <si>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</si>
  <si>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</si>
  <si>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</si>
  <si>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</si>
  <si>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</si>
  <si>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</si>
  <si>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</si>
  <si>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</si>
  <si>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</si>
  <si>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</si>
  <si>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</si>
  <si>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</si>
  <si>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</si>
  <si>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</si>
  <si>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</si>
  <si>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</si>
  <si>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</si>
  <si>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</si>
  <si>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</si>
  <si>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</si>
  <si>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</si>
  <si>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</si>
  <si>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</si>
  <si>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</si>
  <si>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</si>
  <si>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</si>
  <si>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</si>
  <si>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</si>
  <si>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</si>
  <si>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</si>
  <si>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</si>
  <si>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</si>
  <si>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</si>
  <si>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</si>
  <si>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</si>
  <si>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</si>
  <si>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</si>
  <si>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</si>
  <si>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</si>
  <si>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</si>
  <si>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</si>
  <si>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</si>
  <si>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</si>
  <si>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</si>
  <si>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</si>
  <si>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</si>
  <si>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</si>
  <si>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</si>
  <si>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</si>
  <si>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</si>
  <si>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</si>
  <si>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</si>
  <si>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</si>
  <si>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</si>
  <si>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</si>
  <si>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</si>
  <si>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</si>
  <si>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</si>
  <si>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</si>
  <si>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</si>
  <si>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</si>
  <si>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</si>
  <si>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</si>
  <si>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</si>
  <si>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</si>
  <si>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</si>
  <si>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</si>
  <si>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</si>
  <si>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</si>
  <si>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</si>
  <si>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</si>
  <si>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</si>
  <si>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</si>
  <si>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</si>
  <si>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</si>
  <si>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</si>
  <si>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</si>
  <si>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</si>
  <si>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</si>
  <si>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</si>
  <si>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</si>
  <si>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</si>
  <si>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</si>
  <si>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</si>
  <si>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</si>
  <si>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</si>
  <si>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</si>
  <si>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</si>
  <si>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</si>
  <si>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</si>
  <si>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</si>
  <si>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</si>
  <si>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</si>
  <si>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</si>
  <si>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</si>
  <si>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</si>
  <si>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</si>
  <si>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</si>
  <si>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</si>
  <si>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</si>
  <si>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</si>
  <si>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</si>
  <si>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</si>
  <si>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</si>
  <si>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</si>
  <si>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</si>
  <si>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</si>
  <si>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</si>
  <si>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</si>
  <si>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</si>
  <si>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</si>
  <si>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</si>
  <si>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</si>
  <si>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</si>
  <si>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</si>
  <si>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</si>
  <si>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</si>
  <si>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</si>
  <si>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</si>
  <si>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</si>
  <si>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</si>
  <si>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</si>
  <si>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</si>
  <si>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</si>
  <si>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</si>
  <si>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</si>
  <si>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</si>
  <si>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</si>
  <si>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</si>
  <si>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</si>
  <si>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</si>
  <si>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</si>
  <si>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</si>
  <si>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</si>
  <si>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</si>
  <si>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</si>
  <si>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</si>
  <si>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</si>
  <si>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</si>
  <si>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</si>
  <si>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</si>
  <si>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</si>
  <si>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</si>
  <si>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</si>
  <si>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</si>
  <si>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</si>
  <si>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</si>
  <si>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</si>
  <si>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</si>
  <si>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</si>
  <si>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</si>
  <si>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</si>
  <si>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</si>
  <si>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</si>
  <si>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</si>
  <si>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</si>
  <si>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</si>
  <si>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</si>
  <si>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</si>
  <si>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</si>
  <si>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</si>
  <si>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</si>
  <si>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</si>
  <si>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</si>
  <si>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</si>
  <si>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</si>
  <si>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</si>
  <si>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</si>
  <si>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</si>
  <si>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</si>
  <si>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</si>
  <si>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</si>
  <si>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</si>
  <si>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</si>
  <si>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</si>
  <si>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</si>
  <si>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</si>
  <si>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</si>
  <si>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</si>
  <si>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</si>
  <si>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</si>
  <si>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</si>
  <si>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</si>
  <si>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</si>
  <si>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</si>
  <si>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</si>
  <si>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</si>
  <si>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</si>
  <si>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</si>
  <si>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</si>
  <si>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</si>
  <si>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</si>
  <si>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</si>
  <si>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</si>
  <si>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</si>
  <si>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</si>
  <si>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</si>
  <si>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</si>
  <si>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</si>
  <si>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</si>
  <si>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</si>
  <si>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</si>
  <si>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</si>
  <si>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</si>
  <si>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</si>
  <si>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</si>
  <si>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</si>
  <si>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</si>
  <si>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</si>
  <si>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</si>
  <si>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</si>
  <si>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</si>
  <si>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</si>
  <si>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</si>
  <si>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</si>
  <si>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</si>
  <si>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</si>
  <si>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</si>
  <si>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</si>
  <si>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</si>
  <si>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</si>
  <si>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</si>
  <si>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</si>
  <si>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</si>
  <si>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</si>
  <si>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</si>
  <si>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</si>
  <si>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</si>
  <si>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</si>
  <si>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</si>
  <si>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</si>
  <si>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</si>
  <si>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</si>
  <si>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</si>
  <si>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</si>
  <si>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</si>
  <si>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</si>
  <si>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</si>
  <si>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</si>
  <si>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</si>
  <si>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</si>
  <si>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</si>
  <si>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</si>
  <si>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</si>
  <si>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</si>
  <si>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</si>
  <si>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</si>
  <si>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</si>
  <si>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</si>
  <si>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</si>
  <si>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</si>
  <si>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</si>
  <si>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</si>
  <si>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</si>
  <si>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</si>
  <si>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</si>
  <si>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</si>
  <si>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</si>
  <si>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</si>
  <si>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</si>
  <si>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</si>
  <si>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</si>
  <si>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</si>
  <si>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</si>
  <si>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</si>
  <si>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</si>
  <si>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</si>
  <si>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</si>
  <si>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</si>
  <si>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</si>
  <si>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</si>
  <si>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</si>
  <si>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</si>
  <si>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</si>
  <si>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</si>
  <si>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</si>
  <si>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</si>
  <si>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</si>
  <si>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</si>
  <si>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</si>
  <si>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</si>
  <si>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</si>
  <si>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</si>
  <si>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</si>
  <si>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</si>
  <si>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</si>
  <si>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</si>
  <si>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</si>
  <si>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</si>
  <si>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</si>
  <si>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</si>
  <si>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</si>
  <si>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</si>
  <si>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</si>
  <si>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</si>
  <si>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</si>
  <si>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</si>
  <si>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</si>
  <si>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</si>
  <si>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</si>
  <si>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</si>
  <si>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</si>
  <si>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</si>
  <si>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</si>
  <si>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</si>
  <si>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</si>
  <si>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</si>
  <si>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</si>
  <si>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</si>
  <si>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</si>
  <si>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</si>
  <si>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</si>
  <si>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</si>
  <si>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</si>
  <si>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</si>
  <si>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</si>
  <si>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</si>
  <si>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</si>
  <si>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</si>
  <si>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</si>
  <si>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</si>
  <si>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</si>
  <si>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</si>
  <si>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</si>
  <si>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</si>
  <si>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</si>
  <si>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</si>
  <si>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</si>
  <si>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</si>
  <si>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</si>
  <si>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</si>
  <si>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</si>
  <si>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</si>
  <si>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</si>
  <si>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</si>
  <si>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</si>
  <si>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</si>
  <si>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</si>
  <si>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</si>
  <si>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</si>
  <si>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</si>
  <si>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</si>
  <si>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</si>
  <si>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</si>
  <si>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</si>
  <si>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</si>
  <si>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</si>
  <si>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</si>
  <si>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</si>
  <si>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</si>
  <si>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</si>
  <si>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</si>
  <si>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</si>
  <si>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</si>
  <si>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</si>
  <si>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</si>
  <si>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</si>
  <si>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</si>
  <si>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</si>
  <si>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</si>
  <si>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</si>
  <si>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</si>
  <si>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</si>
  <si>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</si>
  <si>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</si>
  <si>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</si>
  <si>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</si>
  <si>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</si>
  <si>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</si>
  <si>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</si>
  <si>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</si>
  <si>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</si>
  <si>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</si>
  <si>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</si>
  <si>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</si>
  <si>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</si>
  <si>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</si>
  <si>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</si>
  <si>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</si>
  <si>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</si>
  <si>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</si>
  <si>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</si>
  <si>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</si>
  <si>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</si>
  <si>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</si>
  <si>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</si>
  <si>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</si>
  <si>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</si>
  <si>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</si>
  <si>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</si>
  <si>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</si>
  <si>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</si>
  <si>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</si>
  <si>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</si>
  <si>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</si>
  <si>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</si>
  <si>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</si>
  <si>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</si>
  <si>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</si>
  <si>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</si>
  <si>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</si>
  <si>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</si>
  <si>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</si>
  <si>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</si>
  <si>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</si>
  <si>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</si>
  <si>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</si>
  <si>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</si>
  <si>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</si>
  <si>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</si>
  <si>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</si>
  <si>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</si>
  <si>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</si>
  <si>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</si>
  <si>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</si>
  <si>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</si>
  <si>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</si>
  <si>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</si>
  <si>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</si>
  <si>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</si>
  <si>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</si>
  <si>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</si>
  <si>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</si>
  <si>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</si>
  <si>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</si>
  <si>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</si>
  <si>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</si>
  <si>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</si>
  <si>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</si>
  <si>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</si>
  <si>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</si>
  <si>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</si>
  <si>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</si>
  <si>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</si>
  <si>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</si>
  <si>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</si>
  <si>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</si>
  <si>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</si>
  <si>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</si>
  <si>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</si>
  <si>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</si>
  <si>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</si>
  <si>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</si>
  <si>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</si>
  <si>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</si>
  <si>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</si>
  <si>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</si>
  <si>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</si>
  <si>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</si>
  <si>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</si>
  <si>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</si>
  <si>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</si>
  <si>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</si>
  <si>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</si>
  <si>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</si>
  <si>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</si>
  <si>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</si>
  <si>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</si>
  <si>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</si>
  <si>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</si>
  <si>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</si>
  <si>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</si>
  <si>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</si>
  <si>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</si>
  <si>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</si>
  <si>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</si>
  <si>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</si>
  <si>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</si>
  <si>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</si>
  <si>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</si>
  <si>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</si>
  <si>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</si>
  <si>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</si>
  <si>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</si>
  <si>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</si>
  <si>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</si>
  <si>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</si>
  <si>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</si>
  <si>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</si>
  <si>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</si>
  <si>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</si>
  <si>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</si>
  <si>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</si>
  <si>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</si>
  <si>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</si>
  <si>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</si>
  <si>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</si>
  <si>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</si>
  <si>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</si>
  <si>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</si>
  <si>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</si>
  <si>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</si>
  <si>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</si>
  <si>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</si>
  <si>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</si>
  <si>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</si>
  <si>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</si>
  <si>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</si>
  <si>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</si>
  <si>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</si>
  <si>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</si>
  <si>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</si>
  <si>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</si>
  <si>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</si>
  <si>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</si>
  <si>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</si>
  <si>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</si>
  <si>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</si>
  <si>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</si>
  <si>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</si>
  <si>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</si>
  <si>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</si>
  <si>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</si>
  <si>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</si>
  <si>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</si>
  <si>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</si>
  <si>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</si>
  <si>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</si>
  <si>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</si>
  <si>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</si>
  <si>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</si>
  <si>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</si>
  <si>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</si>
  <si>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</si>
  <si>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</si>
  <si>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</si>
  <si>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</si>
  <si>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</si>
  <si>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</si>
  <si>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</si>
  <si>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</si>
  <si>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</si>
  <si>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</si>
  <si>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</si>
  <si>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</si>
  <si>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</si>
  <si>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</si>
  <si>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</si>
  <si>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</si>
  <si>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</si>
  <si>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</si>
  <si>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</si>
  <si>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</si>
  <si>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</si>
  <si>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</si>
  <si>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</si>
  <si>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</si>
  <si>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</si>
  <si>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</si>
  <si>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</si>
  <si>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</si>
  <si>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</si>
  <si>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</si>
  <si>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</si>
  <si>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</si>
  <si>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</si>
  <si>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</si>
  <si>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</si>
  <si>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</si>
  <si>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</si>
  <si>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</si>
  <si>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</si>
  <si>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</si>
  <si>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</si>
  <si>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</si>
  <si>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</si>
  <si>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</si>
  <si>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</si>
  <si>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</si>
  <si>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</si>
  <si>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</si>
  <si>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</si>
  <si>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</si>
  <si>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</si>
  <si>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</si>
  <si>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</si>
  <si>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</si>
  <si>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</si>
  <si>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</si>
  <si>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</si>
  <si>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</si>
  <si>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</si>
  <si>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</si>
  <si>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</si>
  <si>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</si>
  <si>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</si>
  <si>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</si>
  <si>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</si>
  <si>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</si>
  <si>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</si>
  <si>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</si>
  <si>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</si>
  <si>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</si>
  <si>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</si>
  <si>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</si>
  <si>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</si>
  <si>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</si>
  <si>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</si>
  <si>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</si>
  <si>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</si>
  <si>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</si>
  <si>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</si>
  <si>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</si>
  <si>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</si>
  <si>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</si>
  <si>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</si>
  <si>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</si>
  <si>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</si>
  <si>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</si>
  <si>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</si>
  <si>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</si>
  <si>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</si>
  <si>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</si>
  <si>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</si>
  <si>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</si>
  <si>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</si>
  <si>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</si>
  <si>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</si>
  <si>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</si>
  <si>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</si>
  <si>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</si>
  <si>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</si>
  <si>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</si>
  <si>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</si>
  <si>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</si>
  <si>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</si>
  <si>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</si>
  <si>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</si>
  <si>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</si>
  <si>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</si>
  <si>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</si>
  <si>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</si>
  <si>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</si>
  <si>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</si>
  <si>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</si>
  <si>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</si>
  <si>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</si>
  <si>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</si>
  <si>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</si>
  <si>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</si>
  <si>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</si>
  <si>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</si>
  <si>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</si>
  <si>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</si>
  <si>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</si>
  <si>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</si>
  <si>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</si>
  <si>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</si>
  <si>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</si>
  <si>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</si>
  <si>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</si>
  <si>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</si>
  <si>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</si>
  <si>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</si>
  <si>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</si>
  <si>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</si>
  <si>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</si>
  <si>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</si>
  <si>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</si>
  <si>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</si>
  <si>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</si>
  <si>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</si>
  <si>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</si>
  <si>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</si>
  <si>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</si>
  <si>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</si>
  <si>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</si>
  <si>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</si>
  <si>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</si>
  <si>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</si>
  <si>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</si>
  <si>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</si>
  <si>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</si>
  <si>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</si>
  <si>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</si>
  <si>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</si>
  <si>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</si>
  <si>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</si>
  <si>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</si>
  <si>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</si>
  <si>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</si>
  <si>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</si>
  <si>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</si>
  <si>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</si>
  <si>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</si>
  <si>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</si>
  <si>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</si>
  <si>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</si>
  <si>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</si>
  <si>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</si>
  <si>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</si>
  <si>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</si>
  <si>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</si>
  <si>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</si>
  <si>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</si>
  <si>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</si>
  <si>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</si>
  <si>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</si>
  <si>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</si>
  <si>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</si>
  <si>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</si>
  <si>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</si>
  <si>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</si>
  <si>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</si>
  <si>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</si>
  <si>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</si>
  <si>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</si>
  <si>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</si>
  <si>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</si>
  <si>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</si>
  <si>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</si>
  <si>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</si>
  <si>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</si>
  <si>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</si>
  <si>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</si>
  <si>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</si>
  <si>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</si>
  <si>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</si>
  <si>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</si>
  <si>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</si>
  <si>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</si>
  <si>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</si>
  <si>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</si>
  <si>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</si>
  <si>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</si>
  <si>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</si>
  <si>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</si>
  <si>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</si>
  <si>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</si>
  <si>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</si>
  <si>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</si>
  <si>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</si>
  <si>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</si>
  <si>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</si>
  <si>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</si>
  <si>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</si>
  <si>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</si>
  <si>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</si>
  <si>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</si>
  <si>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</si>
  <si>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</si>
  <si>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</si>
  <si>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</si>
  <si>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</si>
  <si>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</si>
  <si>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</si>
  <si>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</si>
  <si>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</si>
  <si>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</si>
  <si>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</si>
  <si>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</si>
  <si>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</si>
  <si>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</si>
  <si>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</si>
  <si>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</si>
  <si>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</si>
  <si>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</si>
  <si>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</si>
  <si>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</si>
  <si>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</si>
  <si>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</si>
  <si>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</si>
  <si>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</si>
  <si>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</si>
  <si>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</si>
  <si>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</si>
  <si>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</si>
  <si>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</si>
  <si>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</si>
  <si>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</si>
  <si>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</si>
  <si>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</si>
  <si>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</si>
  <si>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</si>
  <si>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</si>
  <si>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</si>
  <si>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</si>
  <si>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</si>
  <si>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</si>
  <si>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</si>
  <si>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</si>
  <si>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</si>
  <si>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</si>
  <si>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</si>
  <si>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</si>
  <si>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</si>
  <si>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</si>
  <si>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</si>
  <si>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</si>
  <si>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</si>
  <si>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</si>
  <si>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</si>
  <si>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</si>
  <si>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</si>
  <si>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</si>
  <si>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</si>
  <si>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</si>
  <si>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</si>
  <si>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</si>
  <si>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</si>
  <si>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</si>
  <si>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</si>
  <si>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</si>
  <si>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</si>
  <si>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</si>
  <si>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</si>
  <si>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</si>
  <si>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</si>
  <si>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</si>
  <si>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</si>
  <si>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</si>
  <si>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</si>
  <si>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</si>
  <si>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</si>
  <si>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</si>
  <si>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</si>
  <si>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</si>
  <si>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</si>
  <si>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</si>
  <si>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</si>
  <si>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</si>
  <si>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</si>
  <si>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</si>
  <si>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</si>
  <si>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</si>
  <si>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</si>
  <si>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</si>
  <si>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</si>
  <si>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</si>
  <si>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</si>
  <si>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</si>
  <si>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</si>
  <si>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</si>
  <si>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</si>
  <si>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</si>
  <si>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</si>
  <si>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</si>
  <si>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</si>
  <si>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</si>
  <si>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</si>
  <si>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</si>
  <si>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</si>
  <si>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</si>
  <si>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</si>
  <si>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</si>
  <si>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</si>
  <si>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</si>
  <si>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</si>
  <si>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</si>
  <si>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</si>
  <si>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</si>
  <si>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</si>
  <si>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</si>
  <si>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</si>
  <si>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</si>
  <si>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</si>
  <si>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</si>
  <si>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</si>
  <si>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</si>
  <si>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</si>
  <si>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</si>
  <si>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</si>
  <si>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</si>
  <si>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</si>
  <si>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</si>
  <si>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</si>
  <si>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</si>
  <si>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</si>
  <si>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</si>
  <si>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</si>
  <si>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</si>
  <si>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</si>
  <si>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</si>
  <si>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</si>
  <si>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</si>
  <si>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</si>
  <si>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</si>
  <si>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</si>
  <si>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</si>
  <si>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</si>
  <si>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</si>
  <si>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</si>
  <si>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</si>
  <si>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</si>
  <si>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</si>
  <si>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</si>
  <si>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</si>
  <si>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</si>
  <si>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</si>
  <si>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</si>
  <si>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</si>
  <si>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</si>
  <si>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</si>
  <si>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</si>
  <si>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</si>
  <si>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</si>
  <si>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</si>
  <si>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</si>
  <si>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</si>
  <si>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</si>
  <si>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</si>
  <si>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</si>
  <si>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</si>
  <si>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</si>
  <si>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</si>
  <si>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</si>
  <si>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</si>
  <si>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</si>
  <si>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</si>
  <si>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</si>
  <si>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</si>
  <si>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</si>
  <si>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</si>
  <si>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</si>
  <si>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</si>
  <si>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</si>
  <si>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</si>
  <si>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</si>
  <si>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</si>
  <si>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</si>
  <si>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</si>
  <si>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</si>
  <si>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</si>
  <si>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</si>
  <si>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</si>
  <si>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</si>
  <si>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</si>
  <si>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</si>
  <si>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</si>
  <si>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</si>
  <si>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</si>
  <si>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</si>
  <si>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</si>
  <si>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</si>
  <si>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</si>
  <si>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</si>
  <si>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</si>
  <si>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</si>
  <si>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</si>
  <si>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</si>
  <si>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</si>
  <si>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</si>
  <si>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</si>
  <si>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</si>
  <si>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</si>
  <si>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</si>
  <si>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</si>
  <si>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</si>
  <si>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</si>
  <si>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</si>
  <si>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</si>
  <si>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</si>
  <si>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</si>
  <si>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</si>
  <si>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</si>
  <si>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</si>
  <si>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</si>
  <si>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</si>
  <si>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</si>
  <si>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</si>
  <si>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</si>
  <si>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</si>
  <si>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</si>
  <si>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</si>
  <si>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</si>
  <si>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</si>
  <si>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</si>
  <si>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</si>
  <si>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</si>
  <si>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</si>
  <si>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</si>
  <si>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</si>
  <si>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</si>
  <si>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</si>
  <si>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</si>
  <si>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</si>
  <si>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</si>
  <si>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</si>
  <si>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</si>
  <si>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</si>
  <si>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</si>
  <si>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</si>
  <si>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</si>
  <si>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</si>
  <si>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</si>
  <si>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</si>
  <si>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</si>
  <si>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</si>
  <si>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</si>
  <si>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</si>
  <si>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</si>
  <si>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</si>
  <si>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</si>
  <si>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</si>
  <si>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</si>
  <si>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</si>
  <si>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</si>
  <si>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</si>
  <si>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</si>
  <si>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</si>
  <si>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</si>
  <si>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</si>
  <si>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</si>
  <si>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</si>
  <si>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</si>
  <si>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</si>
  <si>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</si>
  <si>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</si>
  <si>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</si>
  <si>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</si>
  <si>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</si>
  <si>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</si>
  <si>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</si>
  <si>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</si>
  <si>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</si>
  <si>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</si>
  <si>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</si>
  <si>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</si>
  <si>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</si>
  <si>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</si>
  <si>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</si>
  <si>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</si>
  <si>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</si>
  <si>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</si>
  <si>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</si>
  <si>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</si>
  <si>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</si>
  <si>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</si>
  <si>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</si>
  <si>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</si>
  <si>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</si>
  <si>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</si>
  <si>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</si>
  <si>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</si>
  <si>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</si>
  <si>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</si>
  <si>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</si>
  <si>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</si>
  <si>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</si>
  <si>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</si>
  <si>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</si>
  <si>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</si>
  <si>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</si>
  <si>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</si>
  <si>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</si>
  <si>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</si>
  <si>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</si>
  <si>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</si>
  <si>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</si>
  <si>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</si>
  <si>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</si>
  <si>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</si>
  <si>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</si>
  <si>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</si>
  <si>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</si>
  <si>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</si>
  <si>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</si>
  <si>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</si>
  <si>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</si>
  <si>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</si>
  <si>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</si>
  <si>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</si>
  <si>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</si>
  <si>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</si>
  <si>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</si>
  <si>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</si>
  <si>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</si>
  <si>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</si>
  <si>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</si>
  <si>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</si>
  <si>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</si>
  <si>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</si>
  <si>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</si>
  <si>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</si>
  <si>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</si>
  <si>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</si>
  <si>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</si>
  <si>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</si>
  <si>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</si>
  <si>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</si>
  <si>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</si>
  <si>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</si>
  <si>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</si>
  <si>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</si>
  <si>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</si>
  <si>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</si>
  <si>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</si>
  <si>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</si>
  <si>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</si>
  <si>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</si>
  <si>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</si>
  <si>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</si>
  <si>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</si>
  <si>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</si>
  <si>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</si>
  <si>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</si>
  <si>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</si>
  <si>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</si>
  <si>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</si>
  <si>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</si>
  <si>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</si>
  <si>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</si>
  <si>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</si>
  <si>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</si>
  <si>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</si>
  <si>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</si>
  <si>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</si>
  <si>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</si>
  <si>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</si>
  <si>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</si>
  <si>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</si>
  <si>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</si>
  <si>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</si>
  <si>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</si>
  <si>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</si>
  <si>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</si>
  <si>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</si>
  <si>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</si>
  <si>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</si>
  <si>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</si>
  <si>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</si>
  <si>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</si>
  <si>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</si>
  <si>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</si>
  <si>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</si>
  <si>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</si>
  <si>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</si>
  <si>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</si>
  <si>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</si>
  <si>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</si>
  <si>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</si>
  <si>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</si>
  <si>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</si>
  <si>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</si>
  <si>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</si>
  <si>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</si>
  <si>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</si>
  <si>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</si>
  <si>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</si>
  <si>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</si>
  <si>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</si>
  <si>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</si>
  <si>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</si>
  <si>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</si>
  <si>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</si>
  <si>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</si>
  <si>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</si>
  <si>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</si>
  <si>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</si>
  <si>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</si>
  <si>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</si>
  <si>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</si>
  <si>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</si>
  <si>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</si>
  <si>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</si>
  <si>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</si>
  <si>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</si>
  <si>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</si>
  <si>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</si>
  <si>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</si>
  <si>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</si>
  <si>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</si>
  <si>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</si>
  <si>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</si>
  <si>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</si>
  <si>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</si>
  <si>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</si>
  <si>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</si>
  <si>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</si>
  <si>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</si>
  <si>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</si>
  <si>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</si>
  <si>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</si>
  <si>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</si>
  <si>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</si>
  <si>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</si>
  <si>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</si>
  <si>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</si>
  <si>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</si>
  <si>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</si>
  <si>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</si>
  <si>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</si>
  <si>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</si>
  <si>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</si>
  <si>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</si>
  <si>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</si>
  <si>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</si>
  <si>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</si>
  <si>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</si>
  <si>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</si>
  <si>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</si>
  <si>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</si>
  <si>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</si>
  <si>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</si>
  <si>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</si>
  <si>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</si>
  <si>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</si>
  <si>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</si>
  <si>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</si>
  <si>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</si>
  <si>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</si>
  <si>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</si>
  <si>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</si>
  <si>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</si>
  <si>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</si>
  <si>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</si>
  <si>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</si>
  <si>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</si>
  <si>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</si>
  <si>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</si>
  <si>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</si>
  <si>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</si>
  <si>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</si>
  <si>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</si>
  <si>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</si>
  <si>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</si>
  <si>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</si>
  <si>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</si>
  <si>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</si>
  <si>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</si>
  <si>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</si>
  <si>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</si>
  <si>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</si>
  <si>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</si>
  <si>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</si>
  <si>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</si>
  <si>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</si>
  <si>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</si>
  <si>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</si>
  <si>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</si>
  <si>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</si>
  <si>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</si>
  <si>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</si>
  <si>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</si>
  <si>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</si>
  <si>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</si>
  <si>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</si>
  <si>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</si>
  <si>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</si>
  <si>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</si>
  <si>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</si>
  <si>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</si>
  <si>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</si>
  <si>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</si>
  <si>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</si>
  <si>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</si>
  <si>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</si>
  <si>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</si>
  <si>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</si>
  <si>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</si>
  <si>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</si>
  <si>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</si>
  <si>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</si>
  <si>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</si>
  <si>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</si>
  <si>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</si>
  <si>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</si>
  <si>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</si>
  <si>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</si>
  <si>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</si>
  <si>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</si>
  <si>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</si>
  <si>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</si>
  <si>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</si>
  <si>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</si>
  <si>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</si>
  <si>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</si>
  <si>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</si>
  <si>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</si>
  <si>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</si>
  <si>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</si>
  <si>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</si>
  <si>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</si>
  <si>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</si>
  <si>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</si>
  <si>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</si>
  <si>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</si>
  <si>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</si>
  <si>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</si>
  <si>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</si>
  <si>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</si>
  <si>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</si>
  <si>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</si>
  <si>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</si>
  <si>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</si>
  <si>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</si>
  <si>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</si>
  <si>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</si>
  <si>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</si>
  <si>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</si>
  <si>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</si>
  <si>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</si>
  <si>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</si>
  <si>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</si>
  <si>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</si>
  <si>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</si>
  <si>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</si>
  <si>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</si>
  <si>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</si>
  <si>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</si>
  <si>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</si>
  <si>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</si>
  <si>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</si>
  <si>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</si>
  <si>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</si>
  <si>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</si>
  <si>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</si>
  <si>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</si>
  <si>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</si>
  <si>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</si>
  <si>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</si>
  <si>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</si>
  <si>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</si>
  <si>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</si>
  <si>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</si>
  <si>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</si>
  <si>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</si>
  <si>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</si>
  <si>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</si>
  <si>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</si>
  <si>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</si>
  <si>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</si>
  <si>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</si>
  <si>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</si>
  <si>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</si>
  <si>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</si>
  <si>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</si>
  <si>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</si>
  <si>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</si>
  <si>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</si>
  <si>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</si>
  <si>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</si>
  <si>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</si>
  <si>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</si>
  <si>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</si>
  <si>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</si>
  <si>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</si>
  <si>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</si>
  <si>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</si>
  <si>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</si>
  <si>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</si>
  <si>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</si>
  <si>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</si>
  <si>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</si>
  <si>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</si>
  <si>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</si>
  <si>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</si>
  <si>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</si>
  <si>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</si>
  <si>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</si>
  <si>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</si>
  <si>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</si>
  <si>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</si>
  <si>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</si>
  <si>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</si>
  <si>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</si>
  <si>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</si>
  <si>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</si>
  <si>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</si>
  <si>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</si>
  <si>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</si>
  <si>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</si>
  <si>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</si>
  <si>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</si>
  <si>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</si>
  <si>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</si>
  <si>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</si>
  <si>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</si>
  <si>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</si>
  <si>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</si>
  <si>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</si>
  <si>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</si>
  <si>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</si>
  <si>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</si>
  <si>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</si>
  <si>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</si>
  <si>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</si>
  <si>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</si>
  <si>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</si>
  <si>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</si>
  <si>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</si>
  <si>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</si>
  <si>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</si>
  <si>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</si>
  <si>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</si>
  <si>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</si>
  <si>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</si>
  <si>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</si>
  <si>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</si>
  <si>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</si>
  <si>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</si>
  <si>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</si>
  <si>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</si>
  <si>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</si>
  <si>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</si>
  <si>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</si>
  <si>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</si>
  <si>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</si>
  <si>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</si>
  <si>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</si>
  <si>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</si>
  <si>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</si>
  <si>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</si>
  <si>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</si>
  <si>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</si>
  <si>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</si>
  <si>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</si>
  <si>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</si>
  <si>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</si>
  <si>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</si>
  <si>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</si>
  <si>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</si>
  <si>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</si>
  <si>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</si>
  <si>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</si>
  <si>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</si>
  <si>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</si>
  <si>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</si>
  <si>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</si>
  <si>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</si>
  <si>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</si>
  <si>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</si>
  <si>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</si>
  <si>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</si>
  <si>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</si>
  <si>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</si>
  <si>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</si>
  <si>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</si>
  <si>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</si>
  <si>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</si>
  <si>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</si>
  <si>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</si>
  <si>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</si>
  <si>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</si>
  <si>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</si>
  <si>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</si>
  <si>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</si>
  <si>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</si>
  <si>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</si>
  <si>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</si>
  <si>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</si>
  <si>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</si>
  <si>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</si>
  <si>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</si>
  <si>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</si>
  <si>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</si>
  <si>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</si>
  <si>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</si>
  <si>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</si>
  <si>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</si>
  <si>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</si>
  <si>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</si>
  <si>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</si>
  <si>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</si>
  <si>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</si>
  <si>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</si>
  <si>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</si>
  <si>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</si>
  <si>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</si>
  <si>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</si>
  <si>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</si>
  <si>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</si>
  <si>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</si>
  <si>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</si>
  <si>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</si>
  <si>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</si>
  <si>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</si>
  <si>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</si>
  <si>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</si>
  <si>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</si>
  <si>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</si>
  <si>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</si>
  <si>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</si>
  <si>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</si>
  <si>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</si>
  <si>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</si>
  <si>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</si>
  <si>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</si>
  <si>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</si>
  <si>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</si>
  <si>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</si>
  <si>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</si>
  <si>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</si>
  <si>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</si>
  <si>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</si>
  <si>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</si>
  <si>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</si>
  <si>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</si>
  <si>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</si>
  <si>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</si>
  <si>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</si>
  <si>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</si>
  <si>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</si>
  <si>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</si>
  <si>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</si>
  <si>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</si>
  <si>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</si>
  <si>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</si>
  <si>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</si>
  <si>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</si>
  <si>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</si>
  <si>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</si>
  <si>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</si>
  <si>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</si>
  <si>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</si>
  <si>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</si>
  <si>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</si>
  <si>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</si>
  <si>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</si>
  <si>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</si>
  <si>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</si>
  <si>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</si>
  <si>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</si>
  <si>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</si>
  <si>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</si>
  <si>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</si>
  <si>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</si>
  <si>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</si>
  <si>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</si>
  <si>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</si>
  <si>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</si>
  <si>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</si>
  <si>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</si>
  <si>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</si>
  <si>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</si>
  <si>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</si>
  <si>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</si>
  <si>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</si>
  <si>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</si>
  <si>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</si>
  <si>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</si>
  <si>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</si>
  <si>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</si>
  <si>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</si>
  <si>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</si>
  <si>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</si>
  <si>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</si>
  <si>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</si>
  <si>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</si>
  <si>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</si>
  <si>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</si>
  <si>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</si>
  <si>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</si>
  <si>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</si>
  <si>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</si>
  <si>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</si>
  <si>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</si>
  <si>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</si>
  <si>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</si>
  <si>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</si>
  <si>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</si>
  <si>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</si>
  <si>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</si>
  <si>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</si>
  <si>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</si>
  <si>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</si>
  <si>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</si>
  <si>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</si>
  <si>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</si>
  <si>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</si>
  <si>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</si>
  <si>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</si>
  <si>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</si>
  <si>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</si>
  <si>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</si>
  <si>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</si>
  <si>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</si>
  <si>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</si>
  <si>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</si>
  <si>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</si>
  <si>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</si>
  <si>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</si>
  <si>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</si>
  <si>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</si>
  <si>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</si>
  <si>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</si>
  <si>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</si>
  <si>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</si>
  <si>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</si>
  <si>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</si>
  <si>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</si>
  <si>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</si>
  <si>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</si>
  <si>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</si>
  <si>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</si>
  <si>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</si>
  <si>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</si>
  <si>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</si>
  <si>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</si>
  <si>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</si>
  <si>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</si>
  <si>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</si>
  <si>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</si>
  <si>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</si>
  <si>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</si>
  <si>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</si>
  <si>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</si>
  <si>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</si>
  <si>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</si>
  <si>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</si>
  <si>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</si>
  <si>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</si>
  <si>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</si>
  <si>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</si>
  <si>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</si>
  <si>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</si>
  <si>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</si>
  <si>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</si>
  <si>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</si>
  <si>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</si>
  <si>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</si>
  <si>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</si>
  <si>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</si>
  <si>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</si>
  <si>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</si>
  <si>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</si>
  <si>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</si>
  <si>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</si>
  <si>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</si>
  <si>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</si>
  <si>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</si>
  <si>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</si>
  <si>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</si>
  <si>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</si>
  <si>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</si>
  <si>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</si>
  <si>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</si>
  <si>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</si>
  <si>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</si>
  <si>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</si>
  <si>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</si>
  <si>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</si>
  <si>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</si>
  <si>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</si>
  <si>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</si>
  <si>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</si>
  <si>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</si>
  <si>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</si>
  <si>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</si>
  <si>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</si>
  <si>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</si>
  <si>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</si>
  <si>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</si>
  <si>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</si>
  <si>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</si>
  <si>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</si>
  <si>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</si>
  <si>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</si>
  <si>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</si>
  <si>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</si>
  <si>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</si>
  <si>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</si>
  <si>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</si>
  <si>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</si>
  <si>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</si>
  <si>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</si>
  <si>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</si>
  <si>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</si>
  <si>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</si>
  <si>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</si>
  <si>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</si>
  <si>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</si>
  <si>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</si>
  <si>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</si>
  <si>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</si>
  <si>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</si>
  <si>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</si>
  <si>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</si>
  <si>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</si>
  <si>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</si>
  <si>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</si>
  <si>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</si>
  <si>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</si>
  <si>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</si>
  <si>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</si>
  <si>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</si>
  <si>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</si>
  <si>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</si>
  <si>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</si>
  <si>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</si>
  <si>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</si>
  <si>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</si>
  <si>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</si>
  <si>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</si>
  <si>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</si>
  <si>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</si>
  <si>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</si>
  <si>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</si>
  <si>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</si>
  <si>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</si>
  <si>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</si>
  <si>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</si>
  <si>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</si>
  <si>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</si>
  <si>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</si>
  <si>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</si>
  <si>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</si>
  <si>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</si>
  <si>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</si>
  <si>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</si>
  <si>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</si>
  <si>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</si>
  <si>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</si>
  <si>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</si>
  <si>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</si>
  <si>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</si>
  <si>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</si>
  <si>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</si>
  <si>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</si>
  <si>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</si>
  <si>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</si>
  <si>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</si>
  <si>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</si>
  <si>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</si>
  <si>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</si>
  <si>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</si>
  <si>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</si>
  <si>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</si>
  <si>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</si>
  <si>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</si>
  <si>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</si>
  <si>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</si>
  <si>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</si>
  <si>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</si>
  <si>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</si>
  <si>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</si>
  <si>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</si>
  <si>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</si>
  <si>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</si>
  <si>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</si>
  <si>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</si>
  <si>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</si>
  <si>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</si>
  <si>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</si>
  <si>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</si>
  <si>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</si>
  <si>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</si>
  <si>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</si>
  <si>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</si>
  <si>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</si>
  <si>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</si>
  <si>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</si>
  <si>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</si>
  <si>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</si>
  <si>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</si>
  <si>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</si>
  <si>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</si>
  <si>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</si>
  <si>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</si>
  <si>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</si>
  <si>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</si>
  <si>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</si>
  <si>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</si>
  <si>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</si>
  <si>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</si>
  <si>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</si>
  <si>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</si>
  <si>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</si>
  <si>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</si>
  <si>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</si>
  <si>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</si>
  <si>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</si>
  <si>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</si>
  <si>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</si>
  <si>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</si>
  <si>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</si>
  <si>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</si>
  <si>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</si>
  <si>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</si>
  <si>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</si>
  <si>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</si>
  <si>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</si>
  <si>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</si>
  <si>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</si>
  <si>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</si>
  <si>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</si>
  <si>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</si>
  <si>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</si>
  <si>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</si>
  <si>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</si>
  <si>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</si>
  <si>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</si>
  <si>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</si>
  <si>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</si>
  <si>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</si>
  <si>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</si>
  <si>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</si>
  <si>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</si>
  <si>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</si>
  <si>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</si>
  <si>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</si>
  <si>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</si>
  <si>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</si>
  <si>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</si>
  <si>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</si>
  <si>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</si>
  <si>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</si>
  <si>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</si>
  <si>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</si>
  <si>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</si>
  <si>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</si>
  <si>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</si>
  <si>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</si>
  <si>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</si>
  <si>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</si>
  <si>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</si>
  <si>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</si>
  <si>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</si>
  <si>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</si>
  <si>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</si>
  <si>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</si>
  <si>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</si>
  <si>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</si>
  <si>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</si>
  <si>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</si>
  <si>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</si>
  <si>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</si>
  <si>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</si>
  <si>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</si>
  <si>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</si>
  <si>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</si>
  <si>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</si>
  <si>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</si>
  <si>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</si>
  <si>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</si>
  <si>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</si>
  <si>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</si>
  <si>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</si>
  <si>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</si>
  <si>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</si>
  <si>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</si>
  <si>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</si>
  <si>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</si>
  <si>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</si>
  <si>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</si>
  <si>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</si>
  <si>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</si>
  <si>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</si>
  <si>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</si>
  <si>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</si>
  <si>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</si>
  <si>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</si>
  <si>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</si>
  <si>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</si>
  <si>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</si>
  <si>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</si>
  <si>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</si>
  <si>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</si>
  <si>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</si>
  <si>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</si>
  <si>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</si>
  <si>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</si>
  <si>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</si>
  <si>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</si>
  <si>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</si>
  <si>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</si>
  <si>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</si>
  <si>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</si>
  <si>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</si>
  <si>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</si>
  <si>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</si>
  <si>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</si>
  <si>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</si>
  <si>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</si>
  <si>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</si>
  <si>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</si>
  <si>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</si>
  <si>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</si>
  <si>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</si>
  <si>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</si>
  <si>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</si>
  <si>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</si>
  <si>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</si>
  <si>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</si>
  <si>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</si>
  <si>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</si>
  <si>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</si>
  <si>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</si>
  <si>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</si>
  <si>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</si>
  <si>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</si>
  <si>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</si>
  <si>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</si>
  <si>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</si>
  <si>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</si>
  <si>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</si>
  <si>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</si>
  <si>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</si>
  <si>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</si>
  <si>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</si>
  <si>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</si>
  <si>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</si>
  <si>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</si>
  <si>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</si>
  <si>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</si>
  <si>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</si>
  <si>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</si>
  <si>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</si>
  <si>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</si>
  <si>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</si>
  <si>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</si>
  <si>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</si>
  <si>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</si>
  <si>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</si>
  <si>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</si>
  <si>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</si>
  <si>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</si>
  <si>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</si>
  <si>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</si>
  <si>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</si>
  <si>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</si>
  <si>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</si>
  <si>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</si>
  <si>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</si>
  <si>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</si>
  <si>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</si>
  <si>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</si>
  <si>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</si>
  <si>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</si>
  <si>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</si>
  <si>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</si>
  <si>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</si>
  <si>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</si>
  <si>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</si>
  <si>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</si>
  <si>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</si>
  <si>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</si>
  <si>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</si>
  <si>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</si>
  <si>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</si>
  <si>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</si>
  <si>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</si>
  <si>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</si>
  <si>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</si>
  <si>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</si>
  <si>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</si>
  <si>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</si>
  <si>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</si>
  <si>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</si>
  <si>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</si>
  <si>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</si>
  <si>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</si>
  <si>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</si>
  <si>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</si>
  <si>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</si>
  <si>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</si>
  <si>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</si>
  <si>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</si>
  <si>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</si>
  <si>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</si>
  <si>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</si>
  <si>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</si>
  <si>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</si>
  <si>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</si>
  <si>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</si>
  <si>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</si>
  <si>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</si>
  <si>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</si>
  <si>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</si>
  <si>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</si>
  <si>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</si>
  <si>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</si>
  <si>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</si>
  <si>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</si>
  <si>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</si>
  <si>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</si>
  <si>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</si>
  <si>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</si>
  <si>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</si>
  <si>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</si>
  <si>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</si>
  <si>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</si>
  <si>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</si>
  <si>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</si>
  <si>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</si>
  <si>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</si>
  <si>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</si>
  <si>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</si>
  <si>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</si>
  <si>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</si>
  <si>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</si>
  <si>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</si>
  <si>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</si>
  <si>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</si>
  <si>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</si>
  <si>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</si>
  <si>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</si>
  <si>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</si>
  <si>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</si>
  <si>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</si>
  <si>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</si>
  <si>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</si>
  <si>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</si>
  <si>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</si>
  <si>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</si>
  <si>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</si>
  <si>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</si>
  <si>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</si>
  <si>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</si>
  <si>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</si>
  <si>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</si>
  <si>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</si>
  <si>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</si>
  <si>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</si>
  <si>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</si>
  <si>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</si>
  <si>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</si>
  <si>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</si>
  <si>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</si>
  <si>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</si>
  <si>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</si>
  <si>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</si>
  <si>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</si>
  <si>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</si>
  <si>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</si>
  <si>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</si>
  <si>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</si>
  <si>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</si>
  <si>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</si>
  <si>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</si>
  <si>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</si>
  <si>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</si>
  <si>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</si>
  <si>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</si>
  <si>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</si>
  <si>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</si>
  <si>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</si>
  <si>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</si>
  <si>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</si>
  <si>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</si>
  <si>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</si>
  <si>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</si>
  <si>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</si>
  <si>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</si>
  <si>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</si>
  <si>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</si>
  <si>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</si>
  <si>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</si>
  <si>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</si>
  <si>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</si>
  <si>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</si>
  <si>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</si>
  <si>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</si>
  <si>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</si>
  <si>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</si>
  <si>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</si>
  <si>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</si>
  <si>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</si>
  <si>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</si>
  <si>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</si>
  <si>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</si>
  <si>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</si>
  <si>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</si>
  <si>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</si>
  <si>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</si>
  <si>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</si>
  <si>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</si>
  <si>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</si>
  <si>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</si>
  <si>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</si>
  <si>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</si>
  <si>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</si>
  <si>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</si>
  <si>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</si>
  <si>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</si>
  <si>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</si>
  <si>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</si>
  <si>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</si>
  <si>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</si>
  <si>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</si>
  <si>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</si>
  <si>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</si>
  <si>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</si>
  <si>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</si>
  <si>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</si>
  <si>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</si>
  <si>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</si>
  <si>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</si>
  <si>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</si>
  <si>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</si>
  <si>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</si>
  <si>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</si>
  <si>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</si>
  <si>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</si>
  <si>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</si>
  <si>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</si>
  <si>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</si>
  <si>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</si>
  <si>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</si>
  <si>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</si>
  <si>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</si>
  <si>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</si>
  <si>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</si>
  <si>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</si>
  <si>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</si>
  <si>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</si>
  <si>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</si>
  <si>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</si>
  <si>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</si>
  <si>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</si>
  <si>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</si>
  <si>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</si>
  <si>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</si>
  <si>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</si>
  <si>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</si>
  <si>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</si>
  <si>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</si>
  <si>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</si>
  <si>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</si>
  <si>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</si>
  <si>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</si>
  <si>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</si>
  <si>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</si>
  <si>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</si>
  <si>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</si>
  <si>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</si>
  <si>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</si>
  <si>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</si>
  <si>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</si>
  <si>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</si>
  <si>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</si>
  <si>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</si>
  <si>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</si>
  <si>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</si>
  <si>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</si>
  <si>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</si>
  <si>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</si>
  <si>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</si>
  <si>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</si>
  <si>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</si>
  <si>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</si>
  <si>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</si>
  <si>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</si>
  <si>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</si>
  <si>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</si>
  <si>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</si>
  <si>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</si>
  <si>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</si>
  <si>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</si>
  <si>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</si>
  <si>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</si>
  <si>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</si>
  <si>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</si>
  <si>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</si>
  <si>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</si>
  <si>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</si>
  <si>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</si>
  <si>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</si>
  <si>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</si>
  <si>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</si>
  <si>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</si>
  <si>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</si>
  <si>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</si>
  <si>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</si>
  <si>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</si>
  <si>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</si>
  <si>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</si>
  <si>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</si>
  <si>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</si>
  <si>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</si>
  <si>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</si>
  <si>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</si>
  <si>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</si>
  <si>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</si>
  <si>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</si>
  <si>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</si>
  <si>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</si>
  <si>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</si>
  <si>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</si>
  <si>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</si>
  <si>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</si>
  <si>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</si>
  <si>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</si>
  <si>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</si>
  <si>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</si>
  <si>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</si>
  <si>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</si>
  <si>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</si>
  <si>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</si>
  <si>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</si>
  <si>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</si>
  <si>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</si>
  <si>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</si>
  <si>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</si>
  <si>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</si>
  <si>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</si>
  <si>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</si>
  <si>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</si>
  <si>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</si>
  <si>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</si>
  <si>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</si>
  <si>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</si>
  <si>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</si>
  <si>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</si>
  <si>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</si>
  <si>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</si>
  <si>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</si>
  <si>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</si>
  <si>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</si>
  <si>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</si>
  <si>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</si>
  <si>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</si>
  <si>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</si>
  <si>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</si>
  <si>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</si>
  <si>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</si>
  <si>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</si>
  <si>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</si>
  <si>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</si>
  <si>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</si>
  <si>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</si>
  <si>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</si>
  <si>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</si>
  <si>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</si>
  <si>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</si>
  <si>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</si>
  <si>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</si>
  <si>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</si>
  <si>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</si>
  <si>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</si>
  <si>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</si>
  <si>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</si>
  <si>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</si>
  <si>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</si>
  <si>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</si>
  <si>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</si>
  <si>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</si>
  <si>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</si>
  <si>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</si>
  <si>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</si>
  <si>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</si>
  <si>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</si>
  <si>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</si>
  <si>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</si>
  <si>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</si>
  <si>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</si>
  <si>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</si>
  <si>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</si>
  <si>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</si>
  <si>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</si>
  <si>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</si>
  <si>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</si>
  <si>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</si>
  <si>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</si>
  <si>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</si>
  <si>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</si>
  <si>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</si>
  <si>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</si>
  <si>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</si>
  <si>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</si>
  <si>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</si>
  <si>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</si>
  <si>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</si>
  <si>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</si>
  <si>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</si>
  <si>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</si>
  <si>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</si>
  <si>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</si>
  <si>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</si>
  <si>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</si>
  <si>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</si>
  <si>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</si>
  <si>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</si>
  <si>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</si>
  <si>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</si>
  <si>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</si>
  <si>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</si>
  <si>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</si>
  <si>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</si>
  <si>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</si>
  <si>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</si>
  <si>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</si>
  <si>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</si>
  <si>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</si>
  <si>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</si>
  <si>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</si>
  <si>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</si>
  <si>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</si>
  <si>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</si>
  <si>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</si>
  <si>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</si>
  <si>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</si>
  <si>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</si>
  <si>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</si>
  <si>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</si>
  <si>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</si>
  <si>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</si>
  <si>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</si>
  <si>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</si>
  <si>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</si>
  <si>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</si>
  <si>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</si>
  <si>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</si>
  <si>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</si>
  <si>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</si>
  <si>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</si>
  <si>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</si>
  <si>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</si>
  <si>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</si>
  <si>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</si>
  <si>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</si>
  <si>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</si>
  <si>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</si>
  <si>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</si>
  <si>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</si>
  <si>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</si>
  <si>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</si>
  <si>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</si>
  <si>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</si>
  <si>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</si>
  <si>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</si>
  <si>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</si>
  <si>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</si>
  <si>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</si>
  <si>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</si>
  <si>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</si>
  <si>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</si>
  <si>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</si>
  <si>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</si>
  <si>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</si>
  <si>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</si>
  <si>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</si>
  <si>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</si>
  <si>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</si>
  <si>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</si>
  <si>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</si>
  <si>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</si>
  <si>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</si>
  <si>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</si>
  <si>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</si>
  <si>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</si>
  <si>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</si>
  <si>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</si>
  <si>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</si>
  <si>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</si>
  <si>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</si>
  <si>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</si>
  <si>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</si>
  <si>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</si>
  <si>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</si>
  <si>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</si>
  <si>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</si>
  <si>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</si>
  <si>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</si>
  <si>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</si>
  <si>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</si>
  <si>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</si>
  <si>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</si>
  <si>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</si>
  <si>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</si>
  <si>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</si>
  <si>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</si>
  <si>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</si>
  <si>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</si>
  <si>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</si>
  <si>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</si>
  <si>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</si>
  <si>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</si>
  <si>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</si>
  <si>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</si>
  <si>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</si>
  <si>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</si>
  <si>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</si>
  <si>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</si>
  <si>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</si>
  <si>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</si>
  <si>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</si>
  <si>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</si>
  <si>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</si>
  <si>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</si>
  <si>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</si>
  <si>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</si>
  <si>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</si>
  <si>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</si>
  <si>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</si>
  <si>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</si>
  <si>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</si>
  <si>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</si>
  <si>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</si>
  <si>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</si>
  <si>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</si>
  <si>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</si>
  <si>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</si>
  <si>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</si>
  <si>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</si>
  <si>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</si>
  <si>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</si>
  <si>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</si>
  <si>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</si>
  <si>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</si>
  <si>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</si>
  <si>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</si>
  <si>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</si>
  <si>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</si>
  <si>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</si>
  <si>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</si>
  <si>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</si>
  <si>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</si>
  <si>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</si>
  <si>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</si>
  <si>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</si>
  <si>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</si>
  <si>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</si>
  <si>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</si>
  <si>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</si>
  <si>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</si>
  <si>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</si>
  <si>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</si>
  <si>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</si>
  <si>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</si>
  <si>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</si>
  <si>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</si>
  <si>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</si>
  <si>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</si>
  <si>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</si>
  <si>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</si>
  <si>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</si>
  <si>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</si>
  <si>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</si>
  <si>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</si>
  <si>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</si>
  <si>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</si>
  <si>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</si>
  <si>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</si>
  <si>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</si>
  <si>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</si>
  <si>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</si>
  <si>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</si>
  <si>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</si>
  <si>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</si>
  <si>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</si>
  <si>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</si>
  <si>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</si>
  <si>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</si>
  <si>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</si>
  <si>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</si>
  <si>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</si>
  <si>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</si>
  <si>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</si>
  <si>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</si>
  <si>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</si>
  <si>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</si>
  <si>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</si>
  <si>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</si>
  <si>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</si>
  <si>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</si>
  <si>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</si>
  <si>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</si>
  <si>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</si>
  <si>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</si>
  <si>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</si>
  <si>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</si>
  <si>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</si>
  <si>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</si>
  <si>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</si>
  <si>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</si>
  <si>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</si>
  <si>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</si>
  <si>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</si>
  <si>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</si>
  <si>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</si>
  <si>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</si>
  <si>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</si>
  <si>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</si>
  <si>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</si>
  <si>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</si>
  <si>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</si>
  <si>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</si>
  <si>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</si>
  <si>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</si>
  <si>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</si>
  <si>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</si>
  <si>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</si>
  <si>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</si>
  <si>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</si>
  <si>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</si>
  <si>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</si>
  <si>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</si>
  <si>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</si>
  <si>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</si>
  <si>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</si>
  <si>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</si>
  <si>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</si>
  <si>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</si>
  <si>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</si>
  <si>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</si>
  <si>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</si>
  <si>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</si>
  <si>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</si>
  <si>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</si>
  <si>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</si>
  <si>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</si>
  <si>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</si>
  <si>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</si>
  <si>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</si>
  <si>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</si>
  <si>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</si>
  <si>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</si>
  <si>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</si>
  <si>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</si>
  <si>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</si>
  <si>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</si>
  <si>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</si>
  <si>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</si>
  <si>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</si>
  <si>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</si>
  <si>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</si>
  <si>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</si>
  <si>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</si>
  <si>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</si>
  <si>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</si>
  <si>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</si>
  <si>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</si>
  <si>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</si>
  <si>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</si>
  <si>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</si>
  <si>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</si>
  <si>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</si>
  <si>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</si>
  <si>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</si>
  <si>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</si>
  <si>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</si>
  <si>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</si>
  <si>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</si>
  <si>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</si>
  <si>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</si>
  <si>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</si>
  <si>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</si>
  <si>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</si>
  <si>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</si>
  <si>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</si>
  <si>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</si>
  <si>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</si>
  <si>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</si>
  <si>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</si>
  <si>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</si>
  <si>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</si>
  <si>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</si>
  <si>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</si>
  <si>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</si>
  <si>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</si>
  <si>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</si>
  <si>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</si>
  <si>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</si>
  <si>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</si>
  <si>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</si>
  <si>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</si>
  <si>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</si>
  <si>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</si>
  <si>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</si>
  <si>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</si>
  <si>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</si>
  <si>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</si>
  <si>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</si>
  <si>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</si>
  <si>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</si>
  <si>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</si>
  <si>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</si>
  <si>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</si>
  <si>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</si>
  <si>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</si>
  <si>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</si>
  <si>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</si>
  <si>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</si>
  <si>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</si>
  <si>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</si>
  <si>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</si>
  <si>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</si>
  <si>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</si>
  <si>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</si>
  <si>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</si>
  <si>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</si>
  <si>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</si>
  <si>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</si>
  <si>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</si>
  <si>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</si>
  <si>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</si>
  <si>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</si>
  <si>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</si>
  <si>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</si>
  <si>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</si>
  <si>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</si>
  <si>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</si>
  <si>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</si>
  <si>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</si>
  <si>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</si>
  <si>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</si>
  <si>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</si>
  <si>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</si>
  <si>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</si>
  <si>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</si>
  <si>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</si>
  <si>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</si>
  <si>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</si>
  <si>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</si>
  <si>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</si>
  <si>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</si>
  <si>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</si>
  <si>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</si>
  <si>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</si>
  <si>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</si>
  <si>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</si>
  <si>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</si>
  <si>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</si>
  <si>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</si>
  <si>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</si>
  <si>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</si>
  <si>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</si>
  <si>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</si>
  <si>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</si>
  <si>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</si>
  <si>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</si>
  <si>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</si>
  <si>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</si>
  <si>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</si>
  <si>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</si>
  <si>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</si>
  <si>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</si>
  <si>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</si>
  <si>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</si>
  <si>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</si>
  <si>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</si>
  <si>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</si>
  <si>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</si>
  <si>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</si>
  <si>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</si>
  <si>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</si>
  <si>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</si>
  <si>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</si>
  <si>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</si>
  <si>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</si>
  <si>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</si>
  <si>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</si>
  <si>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</si>
  <si>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</si>
  <si>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</si>
  <si>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</si>
  <si>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</si>
  <si>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</si>
  <si>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</si>
  <si>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</si>
  <si>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</si>
  <si>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</si>
  <si>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</si>
  <si>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</si>
  <si>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</si>
  <si>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</si>
  <si>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</si>
  <si>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</si>
  <si>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</si>
  <si>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</si>
  <si>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</si>
  <si>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</si>
  <si>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</si>
  <si>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</si>
  <si>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</si>
  <si>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</si>
  <si>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</si>
  <si>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</si>
  <si>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</si>
  <si>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</si>
  <si>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</si>
  <si>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</si>
  <si>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</si>
  <si>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</si>
  <si>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</si>
  <si>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</si>
  <si>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</si>
  <si>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</si>
  <si>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</si>
  <si>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</si>
  <si>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</si>
  <si>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</si>
  <si>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</si>
  <si>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</si>
  <si>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</si>
  <si>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</si>
  <si>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</si>
  <si>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</si>
  <si>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</si>
  <si>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</si>
  <si>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</si>
  <si>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</si>
  <si>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</si>
  <si>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</si>
  <si>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</si>
  <si>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</si>
  <si>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</si>
  <si>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</si>
  <si>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</si>
  <si>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</si>
  <si>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</si>
  <si>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</si>
  <si>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</si>
  <si>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</si>
  <si>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</si>
  <si>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</si>
  <si>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</si>
  <si>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</si>
  <si>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</si>
  <si>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</si>
  <si>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</si>
  <si>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</si>
  <si>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</si>
  <si>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</si>
  <si>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</si>
  <si>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</si>
  <si>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</si>
  <si>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</si>
  <si>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</si>
  <si>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</si>
  <si>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</si>
  <si>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</si>
  <si>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</si>
  <si>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</si>
  <si>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</si>
  <si>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</si>
  <si>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</si>
  <si>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</si>
  <si>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</si>
  <si>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</si>
  <si>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</si>
  <si>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</si>
  <si>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</si>
  <si>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</si>
  <si>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</si>
  <si>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</si>
  <si>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</si>
  <si>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</si>
  <si>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</si>
  <si>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</si>
  <si>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</si>
  <si>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</si>
  <si>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</si>
  <si>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</si>
  <si>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</si>
  <si>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</si>
  <si>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</si>
  <si>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</si>
  <si>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</si>
  <si>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</si>
  <si>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</si>
  <si>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</si>
  <si>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</si>
  <si>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</si>
  <si>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</si>
  <si>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</si>
  <si>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</si>
  <si>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</si>
  <si>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</si>
  <si>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</si>
  <si>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</si>
  <si>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</si>
  <si>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</si>
  <si>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</si>
  <si>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</si>
  <si>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</si>
  <si>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</si>
  <si>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</si>
  <si>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</si>
  <si>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</si>
  <si>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</si>
  <si>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</si>
  <si>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</si>
  <si>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</si>
  <si>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</si>
  <si>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</si>
  <si>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</si>
  <si>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</si>
  <si>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</si>
  <si>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</si>
  <si>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</si>
  <si>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</si>
  <si>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</si>
  <si>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</si>
  <si>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</si>
  <si>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</si>
  <si>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</si>
  <si>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</si>
  <si>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</si>
  <si>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</si>
  <si>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</si>
  <si>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</si>
  <si>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</si>
  <si>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</si>
  <si>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</si>
  <si>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</si>
  <si>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</si>
  <si>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</si>
  <si>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</si>
  <si>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</si>
  <si>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</si>
  <si>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</si>
  <si>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</si>
  <si>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</si>
  <si>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</si>
  <si>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</si>
  <si>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</si>
  <si>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</si>
  <si>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</si>
  <si>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</si>
  <si>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</si>
  <si>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</si>
  <si>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</si>
  <si>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</si>
  <si>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</si>
  <si>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</si>
  <si>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</si>
  <si>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</si>
  <si>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</si>
  <si>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</si>
  <si>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</si>
  <si>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</si>
  <si>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</si>
  <si>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</si>
  <si>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</si>
  <si>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</si>
  <si>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</si>
  <si>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</si>
  <si>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</si>
  <si>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</si>
  <si>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</si>
  <si>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</si>
  <si>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</si>
  <si>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</si>
  <si>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</si>
  <si>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</si>
  <si>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</si>
  <si>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</si>
  <si>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</si>
  <si>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</si>
  <si>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</si>
  <si>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</si>
  <si>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</si>
  <si>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</si>
  <si>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</si>
  <si>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</si>
  <si>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</si>
  <si>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</si>
  <si>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</si>
  <si>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</si>
  <si>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</si>
  <si>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</si>
  <si>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</si>
  <si>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</si>
  <si>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</si>
  <si>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</si>
  <si>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</si>
  <si>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</si>
  <si>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</si>
  <si>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</si>
  <si>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</si>
  <si>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</si>
  <si>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</si>
  <si>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</si>
  <si>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</si>
  <si>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</si>
  <si>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</si>
  <si>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</si>
  <si>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</si>
  <si>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</si>
  <si>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</si>
  <si>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</si>
  <si>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</si>
  <si>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</si>
  <si>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</si>
  <si>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</si>
  <si>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</si>
  <si>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</si>
  <si>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</si>
  <si>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</si>
  <si>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</si>
  <si>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</si>
  <si>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</si>
  <si>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</si>
  <si>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</si>
  <si>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</si>
  <si>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</si>
  <si>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</si>
  <si>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</si>
  <si>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</si>
  <si>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</si>
  <si>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</si>
  <si>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</si>
  <si>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</si>
  <si>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</si>
  <si>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</si>
  <si>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</si>
  <si>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</si>
  <si>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</si>
  <si>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</si>
  <si>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</si>
  <si>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</si>
  <si>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</si>
  <si>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</si>
  <si>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</si>
  <si>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</si>
  <si>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</si>
  <si>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</si>
  <si>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</si>
  <si>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</si>
  <si>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</si>
  <si>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</si>
  <si>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</si>
  <si>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</si>
  <si>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</si>
  <si>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</si>
  <si>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</si>
  <si>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</si>
  <si>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</si>
  <si>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</si>
  <si>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</si>
  <si>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</si>
  <si>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</si>
  <si>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</si>
  <si>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</si>
  <si>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</si>
  <si>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</si>
  <si>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</si>
  <si>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</si>
  <si>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</si>
  <si>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</si>
  <si>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</si>
  <si>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</si>
  <si>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</si>
  <si>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</si>
  <si>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</si>
  <si>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</si>
  <si>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</si>
  <si>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</si>
  <si>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</si>
  <si>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</si>
  <si>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</si>
  <si>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</si>
  <si>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</si>
  <si>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</si>
  <si>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</si>
  <si>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</si>
  <si>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</si>
  <si>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</si>
  <si>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</si>
  <si>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</si>
  <si>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</si>
  <si>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</si>
  <si>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</si>
  <si>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</si>
  <si>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</si>
  <si>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</si>
  <si>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</si>
  <si>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</si>
  <si>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</si>
  <si>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</si>
  <si>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</si>
  <si>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</si>
  <si>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</si>
  <si>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</si>
  <si>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</si>
  <si>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</si>
  <si>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</si>
  <si>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</si>
  <si>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</si>
  <si>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</si>
  <si>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</si>
  <si>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</si>
  <si>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</si>
  <si>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</si>
  <si>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</si>
  <si>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</si>
  <si>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</si>
  <si>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</si>
  <si>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</si>
  <si>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</si>
  <si>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</si>
  <si>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</si>
  <si>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</si>
  <si>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</si>
  <si>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</si>
  <si>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</si>
  <si>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</si>
  <si>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</si>
  <si>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</si>
  <si>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</si>
  <si>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</si>
  <si>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</si>
  <si>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</si>
  <si>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</si>
  <si>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</si>
  <si>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</si>
  <si>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</si>
  <si>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</si>
  <si>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</si>
  <si>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</si>
  <si>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</si>
  <si>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</si>
  <si>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</si>
  <si>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</si>
  <si>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</si>
  <si>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</si>
  <si>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</si>
  <si>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</si>
  <si>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</si>
  <si>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</si>
  <si>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</si>
  <si>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</si>
  <si>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</si>
  <si>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</si>
  <si>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</si>
  <si>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</si>
  <si>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</si>
  <si>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</si>
  <si>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</si>
  <si>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</si>
  <si>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</si>
  <si>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</si>
  <si>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</si>
  <si>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</si>
  <si>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</si>
  <si>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</si>
  <si>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</si>
  <si>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</si>
  <si>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</si>
  <si>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</si>
  <si>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</si>
  <si>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</si>
  <si>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</si>
  <si>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</si>
  <si>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</si>
  <si>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</si>
  <si>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</si>
  <si>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</si>
  <si>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</si>
  <si>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</si>
  <si>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</si>
  <si>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</si>
  <si>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</si>
  <si>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</si>
  <si>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</si>
  <si>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</si>
  <si>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</si>
  <si>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</si>
  <si>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</si>
  <si>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</si>
  <si>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</si>
  <si>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</si>
  <si>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</si>
  <si>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</si>
  <si>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</si>
  <si>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</si>
  <si>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</si>
  <si>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</si>
  <si>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</si>
  <si>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</si>
  <si>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</si>
  <si>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</si>
  <si>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</si>
  <si>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</si>
  <si>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</si>
  <si>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</si>
  <si>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</si>
  <si>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</si>
  <si>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</si>
  <si>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</si>
  <si>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</si>
  <si>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</si>
  <si>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</si>
  <si>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</si>
  <si>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</si>
  <si>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</si>
  <si>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</si>
  <si>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</si>
  <si>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</si>
  <si>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</si>
  <si>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</si>
  <si>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</si>
  <si>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</si>
  <si>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</si>
  <si>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</si>
  <si>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</si>
  <si>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</si>
  <si>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</si>
  <si>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</si>
  <si>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</si>
  <si>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</si>
  <si>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</si>
  <si>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</si>
  <si>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</si>
  <si>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</si>
  <si>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</si>
  <si>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</si>
  <si>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</si>
  <si>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</si>
  <si>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</si>
  <si>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</si>
  <si>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</si>
  <si>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</si>
  <si>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</si>
  <si>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</si>
  <si>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</si>
  <si>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</si>
  <si>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</si>
  <si>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</si>
  <si>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</si>
  <si>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</si>
  <si>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</si>
  <si>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</si>
  <si>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</si>
  <si>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</si>
  <si>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</si>
  <si>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</si>
  <si>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</si>
  <si>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</si>
  <si>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</si>
  <si>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</si>
  <si>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</si>
  <si>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</si>
  <si>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</si>
  <si>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</si>
  <si>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</si>
  <si>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</si>
  <si>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</si>
  <si>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</si>
  <si>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</si>
  <si>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</si>
  <si>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</si>
  <si>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</si>
  <si>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</si>
  <si>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</si>
  <si>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</si>
  <si>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</si>
  <si>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</si>
  <si>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</si>
  <si>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</si>
  <si>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</si>
  <si>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</si>
  <si>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</si>
  <si>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</si>
  <si>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</si>
  <si>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</si>
  <si>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</si>
  <si>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</si>
  <si>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</si>
  <si>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</si>
  <si>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</si>
  <si>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</si>
  <si>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</si>
  <si>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</si>
  <si>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</si>
  <si>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</si>
  <si>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</si>
  <si>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</si>
  <si>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</si>
  <si>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</si>
  <si>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</si>
  <si>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</si>
  <si>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</si>
  <si>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</si>
  <si>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</si>
  <si>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</si>
  <si>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</si>
  <si>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</si>
  <si>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</si>
  <si>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</si>
  <si>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</si>
  <si>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</si>
  <si>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</si>
  <si>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</si>
  <si>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</si>
  <si>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</si>
  <si>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</si>
  <si>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</si>
  <si>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</si>
  <si>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</si>
  <si>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</si>
  <si>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</si>
  <si>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</si>
  <si>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</si>
  <si>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</si>
  <si>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</si>
  <si>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</si>
  <si>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</si>
  <si>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</si>
  <si>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</si>
  <si>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</si>
  <si>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</si>
  <si>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</si>
  <si>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</si>
  <si>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</si>
  <si>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</si>
  <si>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</si>
  <si>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</si>
  <si>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</si>
  <si>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</si>
  <si>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</si>
  <si>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</si>
  <si>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</si>
  <si>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</si>
  <si>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</si>
  <si>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</si>
  <si>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</si>
  <si>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</si>
  <si>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</si>
  <si>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</si>
  <si>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</si>
  <si>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</si>
  <si>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</si>
  <si>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</si>
  <si>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</si>
  <si>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</si>
  <si>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</si>
  <si>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</si>
  <si>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</si>
  <si>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</si>
  <si>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</si>
  <si>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</si>
  <si>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</si>
  <si>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</si>
  <si>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</si>
  <si>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</si>
  <si>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</si>
  <si>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</si>
  <si>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</si>
  <si>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</si>
  <si>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</si>
  <si>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</si>
  <si>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</si>
  <si>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</si>
  <si>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</si>
  <si>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</si>
  <si>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</si>
  <si>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</si>
  <si>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</si>
  <si>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</si>
  <si>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</si>
  <si>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</si>
  <si>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</si>
  <si>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</si>
  <si>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</si>
  <si>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</si>
  <si>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</si>
  <si>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</si>
  <si>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</si>
  <si>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</si>
  <si>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</si>
  <si>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</si>
  <si>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</si>
  <si>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</si>
  <si>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</si>
  <si>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</si>
  <si>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</si>
  <si>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</si>
  <si>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</si>
  <si>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</si>
  <si>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</si>
  <si>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</si>
  <si>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</si>
  <si>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</si>
  <si>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</si>
  <si>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</si>
  <si>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</si>
  <si>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</si>
  <si>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</si>
  <si>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</si>
  <si>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</si>
  <si>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</si>
  <si>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</si>
  <si>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</si>
  <si>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</si>
  <si>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</si>
  <si>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</si>
  <si>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</si>
  <si>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</si>
  <si>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</si>
  <si>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</si>
  <si>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</si>
  <si>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</si>
  <si>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</si>
  <si>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</si>
  <si>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</si>
  <si>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</si>
  <si>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</si>
  <si>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</si>
  <si>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</si>
  <si>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</si>
  <si>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</si>
  <si>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</si>
  <si>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</si>
  <si>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</si>
  <si>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</si>
  <si>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</si>
  <si>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</si>
  <si>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</si>
  <si>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</si>
  <si>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</si>
  <si>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</si>
  <si>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</si>
  <si>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</si>
  <si>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</si>
  <si>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</si>
  <si>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</si>
  <si>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</si>
  <si>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</si>
  <si>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</si>
  <si>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</si>
  <si>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</si>
  <si>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</si>
  <si>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</si>
  <si>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</si>
  <si>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</si>
  <si>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</si>
  <si>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</si>
  <si>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</si>
  <si>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</si>
  <si>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</si>
  <si>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</si>
  <si>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</si>
  <si>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</si>
  <si>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</si>
  <si>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</si>
  <si>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</si>
  <si>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</si>
  <si>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</si>
  <si>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</si>
  <si>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</si>
  <si>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</si>
  <si>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</si>
  <si>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</si>
  <si>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</si>
  <si>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</si>
  <si>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</si>
  <si>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</si>
  <si>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</si>
  <si>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</si>
  <si>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</si>
  <si>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</si>
  <si>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</si>
  <si>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</si>
  <si>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</si>
  <si>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</si>
  <si>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</si>
  <si>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</si>
  <si>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</si>
  <si>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</si>
  <si>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</si>
  <si>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</si>
  <si>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</si>
  <si>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</si>
  <si>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</si>
  <si>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</si>
  <si>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</si>
  <si>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</si>
  <si>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</si>
  <si>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</si>
  <si>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</si>
  <si>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</si>
  <si>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</si>
  <si>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</si>
  <si>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</si>
  <si>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</si>
  <si>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</si>
  <si>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</si>
  <si>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</si>
  <si>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</si>
  <si>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</si>
  <si>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</si>
  <si>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</si>
  <si>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</si>
  <si>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</si>
  <si>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</si>
  <si>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</si>
  <si>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</si>
  <si>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</si>
  <si>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</si>
  <si>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</si>
  <si>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</si>
  <si>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</si>
  <si>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</si>
  <si>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</si>
  <si>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</si>
  <si>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</si>
  <si>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</si>
  <si>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</si>
  <si>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</si>
  <si>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</si>
  <si>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</si>
  <si>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</si>
  <si>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</si>
  <si>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</si>
  <si>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</si>
  <si>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</si>
  <si>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</si>
  <si>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</si>
  <si>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</si>
  <si>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</si>
  <si>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</si>
  <si>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</si>
  <si>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</si>
  <si>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</si>
  <si>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</si>
  <si>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</si>
  <si>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</si>
  <si>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</si>
  <si>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</si>
  <si>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</si>
  <si>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</si>
  <si>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</si>
  <si>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</si>
  <si>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</si>
  <si>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</si>
  <si>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</si>
  <si>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</si>
  <si>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</si>
  <si>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</si>
  <si>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</si>
  <si>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</si>
  <si>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</si>
  <si>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</si>
  <si>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</si>
  <si>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</si>
  <si>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</si>
  <si>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</si>
  <si>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</si>
  <si>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</si>
  <si>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</si>
  <si>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</si>
  <si>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</si>
  <si>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</si>
  <si>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</si>
  <si>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</si>
  <si>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</si>
  <si>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</si>
  <si>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</si>
  <si>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</si>
  <si>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</si>
  <si>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</si>
  <si>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</si>
  <si>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</si>
  <si>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</si>
  <si>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</si>
  <si>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</si>
  <si>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</si>
  <si>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</si>
  <si>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</si>
  <si>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</si>
  <si>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</si>
  <si>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</si>
  <si>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</si>
  <si>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</si>
  <si>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</si>
  <si>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</si>
  <si>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</si>
  <si>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</si>
  <si>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</si>
  <si>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</si>
  <si>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</si>
  <si>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</si>
  <si>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</si>
  <si>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</si>
  <si>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</si>
  <si>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</si>
  <si>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</si>
  <si>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</si>
  <si>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</si>
  <si>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</si>
  <si>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</si>
  <si>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</si>
  <si>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</si>
  <si>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</si>
  <si>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</si>
  <si>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</si>
  <si>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</si>
  <si>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</si>
  <si>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</si>
  <si>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</si>
  <si>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</si>
  <si>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</si>
  <si>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</si>
  <si>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</si>
  <si>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</si>
  <si>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</si>
  <si>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</si>
  <si>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</si>
  <si>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</si>
  <si>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</si>
  <si>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</si>
  <si>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</si>
  <si>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</si>
  <si>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</si>
  <si>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</si>
  <si>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</si>
  <si>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</si>
  <si>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</si>
  <si>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</si>
  <si>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</si>
  <si>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</si>
  <si>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</si>
  <si>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</si>
  <si>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</si>
  <si>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</si>
  <si>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</si>
  <si>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</si>
  <si>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</si>
  <si>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</si>
  <si>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</si>
  <si>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</si>
  <si>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</si>
  <si>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</si>
  <si>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</si>
  <si>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</si>
  <si>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</si>
  <si>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</si>
  <si>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</si>
  <si>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</si>
  <si>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</si>
  <si>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</si>
  <si>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</si>
  <si>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</si>
  <si>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</si>
  <si>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</si>
  <si>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</si>
  <si>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</si>
  <si>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</si>
  <si>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</si>
  <si>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</si>
  <si>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</si>
  <si>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</si>
  <si>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</si>
  <si>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</si>
  <si>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</si>
  <si>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</si>
  <si>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</si>
  <si>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</si>
  <si>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</si>
  <si>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</si>
  <si>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</si>
  <si>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</si>
  <si>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</si>
  <si>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</si>
  <si>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</si>
  <si>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</si>
  <si>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</si>
  <si>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</si>
  <si>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</si>
  <si>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</si>
  <si>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</si>
  <si>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</si>
  <si>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</si>
  <si>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</si>
  <si>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</si>
  <si>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</si>
  <si>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</si>
  <si>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</si>
  <si>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</si>
  <si>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</si>
  <si>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</si>
  <si>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</si>
  <si>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</si>
  <si>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</si>
  <si>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</si>
  <si>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</si>
  <si>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</si>
  <si>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</si>
  <si>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</si>
  <si>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</si>
  <si>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</si>
  <si>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</si>
  <si>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</si>
  <si>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</si>
  <si>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</si>
  <si>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</si>
  <si>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</si>
  <si>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</si>
  <si>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</si>
  <si>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</si>
  <si>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</si>
  <si>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</si>
  <si>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</si>
  <si>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</si>
  <si>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</si>
  <si>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</si>
  <si>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</si>
  <si>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</si>
  <si>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</si>
  <si>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</si>
  <si>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</si>
  <si>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</si>
  <si>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</si>
  <si>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</si>
  <si>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</si>
  <si>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</si>
  <si>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</si>
  <si>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</si>
  <si>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</si>
  <si>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</si>
  <si>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</si>
  <si>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</si>
  <si>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</si>
  <si>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</si>
  <si>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</si>
  <si>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</si>
  <si>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</si>
  <si>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</si>
  <si>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</si>
  <si>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</si>
  <si>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</si>
  <si>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</si>
  <si>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</si>
  <si>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</si>
  <si>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</si>
  <si>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</si>
  <si>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</si>
  <si>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</si>
  <si>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</si>
  <si>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</si>
  <si>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</si>
  <si>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</si>
  <si>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</si>
  <si>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</si>
  <si>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</si>
  <si>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</si>
  <si>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</si>
  <si>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</si>
  <si>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</si>
  <si>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</si>
  <si>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</si>
  <si>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</si>
  <si>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</si>
  <si>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</si>
  <si>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</si>
  <si>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</si>
  <si>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</si>
  <si>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</si>
  <si>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</si>
  <si>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</si>
  <si>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</si>
  <si>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</si>
  <si>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</si>
  <si>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</si>
  <si>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</si>
  <si>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</si>
  <si>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</si>
  <si>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</si>
  <si>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</si>
  <si>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</si>
  <si>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</si>
  <si>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</si>
  <si>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</si>
  <si>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</si>
  <si>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</si>
  <si>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</si>
  <si>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</si>
  <si>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</si>
  <si>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</si>
  <si>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</si>
  <si>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</si>
  <si>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</si>
  <si>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</si>
  <si>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</si>
  <si>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</si>
  <si>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</si>
  <si>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</si>
  <si>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</si>
  <si>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</si>
  <si>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</si>
  <si>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</si>
  <si>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</si>
  <si>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</si>
  <si>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</si>
  <si>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</si>
  <si>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</si>
  <si>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</si>
  <si>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</si>
  <si>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</si>
  <si>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</si>
  <si>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</si>
  <si>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</si>
  <si>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</si>
  <si>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</si>
  <si>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</si>
  <si>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</si>
  <si>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</si>
  <si>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</si>
  <si>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</si>
  <si>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</si>
  <si>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</si>
  <si>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</si>
  <si>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</si>
  <si>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</si>
  <si>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</si>
  <si>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</si>
  <si>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</si>
  <si>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</si>
  <si>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</si>
  <si>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</si>
  <si>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</si>
  <si>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</si>
  <si>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</si>
  <si>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</si>
  <si>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</si>
  <si>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</si>
  <si>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</si>
  <si>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</si>
  <si>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</si>
  <si>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</si>
  <si>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</si>
  <si>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</si>
  <si>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</si>
  <si>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</si>
  <si>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</si>
  <si>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</si>
  <si>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</si>
  <si>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</si>
  <si>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</si>
  <si>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</si>
  <si>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</si>
  <si>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</si>
  <si>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</si>
  <si>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</si>
  <si>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</si>
  <si>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</si>
  <si>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</si>
  <si>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</si>
  <si>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</si>
  <si>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</si>
  <si>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</si>
  <si>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</si>
  <si>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</si>
  <si>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</si>
  <si>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</si>
  <si>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</si>
  <si>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</si>
  <si>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</si>
  <si>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</si>
  <si>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</si>
  <si>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</si>
  <si>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</si>
  <si>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</si>
  <si>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</si>
  <si>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</si>
  <si>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</si>
  <si>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</si>
  <si>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</si>
  <si>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</si>
  <si>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</si>
  <si>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</si>
  <si>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</si>
  <si>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</si>
  <si>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</si>
  <si>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</si>
  <si>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</si>
  <si>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</si>
  <si>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</si>
  <si>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</si>
  <si>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</si>
  <si>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</si>
  <si>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</si>
  <si>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</si>
  <si>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</si>
  <si>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</si>
  <si>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</si>
  <si>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</si>
  <si>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</si>
  <si>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</si>
  <si>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</si>
  <si>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</si>
  <si>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</si>
  <si>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</si>
  <si>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</si>
  <si>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</si>
  <si>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</si>
  <si>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</si>
  <si>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</si>
  <si>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</si>
  <si>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</si>
  <si>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</si>
  <si>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</si>
  <si>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</si>
  <si>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</si>
  <si>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</si>
  <si>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</si>
  <si>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</si>
  <si>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</si>
  <si>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</si>
  <si>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</si>
  <si>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</si>
  <si>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</si>
  <si>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</si>
  <si>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</si>
  <si>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</si>
  <si>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</si>
  <si>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</si>
  <si>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</si>
  <si>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</si>
  <si>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</si>
  <si>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</si>
  <si>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</si>
  <si>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</si>
  <si>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</si>
  <si>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</si>
  <si>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</si>
  <si>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</si>
  <si>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</si>
  <si>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</si>
  <si>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</si>
  <si>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</si>
  <si>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</si>
  <si>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</si>
  <si>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</si>
  <si>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</si>
  <si>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</si>
  <si>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</si>
  <si>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</si>
  <si>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</si>
  <si>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</si>
  <si>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</si>
  <si>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</si>
  <si>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</si>
  <si>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</si>
  <si>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</si>
  <si>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</si>
  <si>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</si>
  <si>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</si>
  <si>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</si>
  <si>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</si>
  <si>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</si>
  <si>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</si>
  <si>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</si>
  <si>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</si>
  <si>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</si>
  <si>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</si>
  <si>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</si>
  <si>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</si>
  <si>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</si>
  <si>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</si>
  <si>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</si>
  <si>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</si>
  <si>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</si>
  <si>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</si>
  <si>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</si>
  <si>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</si>
  <si>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</si>
  <si>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</si>
  <si>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</si>
  <si>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</si>
  <si>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</si>
  <si>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</si>
  <si>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</si>
  <si>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</si>
  <si>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</si>
  <si>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</si>
  <si>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</si>
  <si>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</si>
  <si>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</si>
  <si>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</si>
  <si>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</si>
  <si>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</si>
  <si>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</si>
  <si>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</si>
  <si>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</si>
  <si>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</si>
  <si>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</si>
  <si>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</si>
  <si>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</si>
  <si>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</si>
  <si>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</si>
  <si>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</si>
  <si>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</si>
  <si>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</si>
  <si>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</si>
  <si>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</si>
  <si>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</si>
  <si>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</si>
  <si>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</si>
  <si>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</si>
  <si>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</si>
  <si>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</si>
  <si>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</si>
  <si>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</si>
  <si>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</si>
  <si>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</si>
  <si>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</si>
  <si>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</si>
  <si>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</si>
  <si>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</si>
  <si>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</si>
  <si>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</si>
  <si>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</si>
  <si>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</si>
  <si>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</si>
  <si>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</si>
  <si>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</si>
  <si>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</si>
  <si>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</si>
  <si>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</si>
  <si>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</si>
  <si>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</si>
  <si>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</si>
  <si>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</si>
  <si>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</si>
  <si>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</si>
  <si>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</si>
  <si>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</si>
  <si>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</si>
  <si>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</si>
  <si>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</si>
  <si>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</si>
  <si>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</si>
  <si>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</si>
  <si>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</si>
  <si>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</si>
  <si>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</si>
  <si>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</si>
  <si>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</si>
  <si>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</si>
  <si>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</si>
  <si>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</si>
  <si>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</si>
  <si>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</si>
  <si>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</si>
  <si>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</si>
  <si>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</si>
  <si>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</si>
  <si>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</si>
  <si>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</si>
  <si>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</si>
  <si>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</si>
  <si>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</si>
  <si>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</si>
  <si>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</si>
  <si>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</si>
  <si>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</si>
  <si>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</si>
  <si>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</si>
  <si>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</si>
  <si>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</si>
  <si>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</si>
  <si>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</si>
  <si>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</si>
  <si>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</si>
  <si>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</si>
  <si>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</si>
  <si>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</si>
  <si>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</si>
  <si>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</si>
  <si>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</si>
  <si>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</si>
  <si>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</si>
  <si>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</si>
  <si>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</si>
  <si>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</si>
  <si>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</si>
  <si>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</si>
  <si>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</si>
  <si>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</si>
  <si>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</si>
  <si>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</si>
  <si>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</si>
  <si>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</si>
  <si>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</si>
  <si>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</si>
  <si>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</si>
  <si>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</si>
  <si>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</si>
  <si>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</si>
  <si>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</si>
  <si>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</si>
  <si>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</si>
  <si>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</si>
  <si>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</si>
  <si>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</si>
  <si>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</si>
  <si>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</si>
  <si>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</si>
  <si>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</si>
  <si>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</si>
  <si>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</si>
  <si>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</si>
  <si>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</si>
  <si>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</si>
  <si>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</si>
  <si>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</si>
  <si>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</si>
  <si>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</si>
  <si>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</si>
  <si>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</si>
  <si>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</si>
  <si>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</si>
  <si>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</si>
  <si>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</si>
  <si>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</si>
  <si>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</si>
  <si>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</si>
  <si>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</si>
  <si>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</si>
  <si>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</si>
  <si>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</si>
  <si>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</si>
  <si>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</si>
  <si>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</si>
  <si>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</si>
  <si>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</si>
  <si>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</si>
  <si>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</si>
  <si>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</si>
  <si>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</si>
  <si>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</si>
  <si>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</si>
  <si>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</si>
  <si>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</si>
  <si>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</si>
  <si>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</si>
  <si>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</si>
  <si>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</si>
  <si>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</si>
  <si>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</si>
  <si>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</si>
  <si>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</si>
  <si>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</si>
  <si>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</si>
  <si>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</si>
  <si>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</si>
  <si>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</si>
  <si>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</si>
  <si>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</si>
  <si>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</si>
  <si>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</si>
  <si>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</si>
  <si>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</si>
  <si>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</si>
  <si>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</si>
  <si>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</si>
  <si>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</si>
  <si>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</si>
  <si>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</si>
  <si>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</si>
  <si>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</si>
  <si>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</si>
  <si>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</si>
  <si>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</si>
  <si>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</si>
  <si>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</si>
  <si>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</si>
  <si>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</si>
  <si>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</si>
  <si>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</si>
  <si>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</si>
  <si>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</si>
  <si>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</si>
  <si>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</si>
  <si>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</si>
  <si>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</si>
  <si>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</si>
  <si>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</si>
  <si>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</si>
  <si>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</si>
  <si>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</si>
  <si>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</si>
  <si>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</si>
  <si>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</si>
  <si>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</si>
  <si>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</si>
  <si>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</si>
  <si>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</si>
  <si>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</si>
  <si>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</si>
  <si>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</si>
  <si>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</si>
  <si>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</si>
  <si>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</si>
  <si>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</si>
  <si>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</si>
  <si>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</si>
  <si>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</si>
  <si>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</si>
  <si>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</si>
  <si>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</si>
  <si>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</si>
  <si>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</si>
  <si>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</si>
  <si>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</si>
  <si>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</si>
  <si>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</si>
  <si>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</si>
  <si>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</si>
  <si>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</si>
  <si>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</si>
  <si>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</si>
  <si>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</si>
  <si>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</si>
  <si>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</si>
  <si>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</si>
  <si>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</si>
  <si>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</si>
  <si>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</si>
  <si>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</si>
  <si>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</si>
  <si>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</si>
  <si>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</si>
  <si>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</si>
  <si>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</si>
  <si>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</si>
  <si>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</si>
  <si>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</si>
  <si>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</si>
  <si>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</si>
  <si>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</si>
  <si>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</si>
  <si>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</si>
  <si>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</si>
  <si>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</si>
  <si>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</si>
  <si>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</si>
  <si>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</si>
  <si>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</si>
  <si>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</si>
  <si>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</si>
  <si>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</si>
  <si>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</si>
  <si>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</si>
  <si>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</si>
  <si>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</si>
  <si>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</si>
  <si>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</si>
  <si>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</si>
  <si>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</si>
  <si>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</si>
  <si>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</si>
  <si>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</si>
  <si>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</si>
  <si>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</si>
  <si>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</si>
  <si>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</si>
  <si>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</si>
  <si>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</si>
  <si>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</si>
  <si>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</si>
  <si>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</si>
  <si>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</si>
  <si>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</si>
  <si>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</si>
  <si>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</si>
  <si>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</si>
  <si>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</si>
  <si>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</si>
  <si>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</si>
  <si>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</si>
  <si>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</si>
  <si>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</si>
  <si>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</si>
  <si>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</si>
  <si>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</si>
  <si>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</si>
  <si>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</si>
  <si>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</si>
  <si>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</si>
  <si>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</si>
  <si>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</si>
  <si>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</si>
  <si>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</si>
  <si>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</si>
  <si>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</si>
  <si>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</si>
  <si>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</si>
  <si>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</si>
  <si>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</si>
  <si>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</si>
  <si>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</si>
  <si>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</si>
  <si>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</si>
  <si>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</si>
  <si>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</si>
  <si>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</si>
  <si>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</si>
  <si>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</si>
  <si>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</si>
  <si>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</si>
  <si>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</si>
  <si>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</si>
  <si>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</si>
  <si>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</si>
  <si>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</si>
  <si>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</si>
  <si>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</si>
  <si>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</si>
  <si>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</si>
  <si>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</si>
  <si>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</si>
  <si>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</si>
  <si>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</si>
  <si>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</si>
  <si>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</si>
  <si>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</si>
  <si>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</si>
  <si>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</si>
  <si>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</si>
  <si>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</si>
  <si>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</si>
  <si>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</si>
  <si>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</si>
  <si>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</si>
  <si>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</si>
  <si>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</si>
  <si>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</si>
  <si>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</si>
  <si>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</si>
  <si>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</si>
  <si>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</si>
  <si>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</si>
  <si>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</si>
  <si>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</si>
  <si>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</si>
  <si>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</si>
  <si>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</si>
  <si>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</si>
  <si>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</si>
  <si>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</si>
  <si>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</si>
  <si>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</si>
  <si>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</si>
  <si>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</si>
  <si>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</si>
  <si>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</si>
  <si>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</si>
  <si>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</si>
  <si>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</si>
  <si>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</si>
  <si>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</si>
  <si>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</si>
  <si>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</si>
  <si>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</si>
  <si>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</si>
  <si>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</si>
  <si>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</si>
  <si>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</si>
  <si>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</si>
  <si>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</si>
  <si>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</si>
  <si>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</si>
  <si>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</si>
  <si>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</si>
  <si>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</si>
  <si>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</si>
  <si>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</si>
  <si>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</si>
  <si>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</si>
  <si>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</si>
  <si>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</si>
  <si>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</si>
  <si>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</si>
  <si>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</si>
  <si>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</si>
  <si>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</si>
  <si>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</si>
  <si>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</si>
  <si>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</si>
  <si>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</si>
  <si>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</si>
  <si>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</si>
  <si>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</si>
  <si>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</si>
  <si>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</si>
  <si>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</si>
  <si>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</si>
  <si>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</si>
  <si>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</si>
  <si>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</si>
  <si>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</si>
  <si>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</si>
  <si>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</si>
  <si>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</si>
  <si>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</si>
  <si>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</si>
  <si>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</si>
  <si>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</si>
  <si>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</si>
  <si>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</si>
  <si>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</si>
  <si>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</si>
  <si>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</si>
  <si>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</si>
  <si>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</si>
  <si>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</si>
  <si>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</si>
  <si>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</si>
  <si>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</si>
  <si>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</si>
  <si>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</si>
  <si>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</si>
  <si>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</si>
  <si>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</si>
  <si>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</si>
  <si>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</si>
  <si>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</si>
  <si>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</si>
  <si>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</si>
  <si>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</si>
  <si>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</si>
  <si>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</si>
  <si>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</si>
  <si>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</si>
  <si>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</si>
  <si>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</si>
  <si>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</si>
  <si>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</si>
  <si>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</si>
  <si>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</si>
  <si>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</si>
  <si>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</si>
  <si>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</si>
  <si>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</si>
  <si>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</si>
  <si>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</si>
  <si>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</si>
  <si>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</si>
  <si>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</si>
  <si>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</si>
  <si>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</si>
  <si>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</si>
  <si>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</si>
  <si>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</si>
  <si>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</si>
  <si>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</si>
  <si>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</si>
  <si>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</si>
  <si>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</si>
  <si>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</si>
  <si>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</si>
  <si>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</si>
  <si>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</si>
  <si>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</si>
  <si>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</si>
  <si>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</si>
  <si>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</si>
  <si>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</si>
  <si>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</si>
  <si>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</si>
  <si>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</si>
  <si>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</si>
  <si>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</si>
  <si>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</si>
  <si>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</si>
  <si>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</si>
  <si>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</si>
  <si>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</si>
  <si>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</si>
  <si>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</si>
  <si>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</si>
  <si>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</si>
  <si>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</si>
  <si>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</si>
  <si>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</si>
  <si>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</si>
  <si>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</si>
  <si>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</si>
  <si>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</si>
  <si>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</si>
  <si>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</si>
  <si>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</si>
  <si>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</si>
  <si>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</si>
  <si>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</si>
  <si>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</si>
  <si>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</si>
  <si>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</si>
  <si>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</si>
  <si>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</si>
  <si>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</si>
  <si>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</si>
  <si>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</si>
  <si>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</si>
  <si>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</si>
  <si>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</si>
  <si>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</si>
  <si>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</si>
  <si>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</si>
  <si>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</si>
  <si>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</si>
  <si>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</si>
  <si>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</si>
  <si>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</si>
  <si>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</si>
  <si>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</si>
  <si>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</si>
  <si>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</si>
  <si>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</si>
  <si>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</si>
  <si>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</si>
  <si>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</si>
  <si>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</si>
  <si>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</si>
  <si>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</si>
  <si>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</si>
  <si>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</si>
  <si>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</si>
  <si>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</si>
  <si>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</si>
  <si>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</si>
  <si>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</si>
  <si>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</si>
  <si>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</si>
  <si>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</si>
  <si>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</si>
  <si>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</si>
  <si>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</si>
  <si>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</si>
  <si>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</si>
  <si>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</si>
  <si>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</si>
  <si>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</si>
  <si>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</si>
  <si>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</si>
  <si>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</si>
  <si>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</si>
  <si>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</si>
  <si>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</si>
  <si>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</si>
  <si>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</si>
  <si>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</si>
  <si>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</si>
  <si>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</si>
  <si>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</si>
  <si>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</si>
  <si>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</si>
  <si>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</si>
  <si>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</si>
  <si>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</si>
  <si>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</si>
  <si>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</si>
  <si>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</si>
  <si>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</si>
  <si>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</si>
  <si>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</si>
  <si>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</si>
  <si>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</si>
  <si>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</si>
  <si>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</si>
  <si>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</si>
  <si>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</si>
  <si>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</si>
  <si>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</si>
  <si>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</si>
  <si>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</si>
  <si>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</si>
  <si>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</si>
  <si>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</si>
  <si>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</si>
  <si>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</si>
  <si>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</si>
  <si>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</si>
  <si>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</si>
  <si>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</si>
  <si>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</si>
  <si>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</si>
  <si>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</si>
  <si>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</si>
  <si>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</si>
  <si>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</si>
  <si>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</si>
  <si>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</si>
  <si>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</si>
  <si>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</si>
  <si>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</si>
  <si>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</si>
  <si>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</si>
  <si>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</si>
  <si>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</si>
  <si>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</si>
  <si>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</si>
  <si>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</si>
  <si>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</si>
  <si>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</si>
  <si>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</si>
  <si>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</si>
  <si>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</si>
  <si>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</si>
  <si>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</si>
  <si>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</si>
  <si>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</si>
  <si>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</si>
  <si>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</si>
  <si>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</si>
  <si>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</si>
  <si>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</si>
  <si>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</si>
  <si>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</si>
  <si>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</si>
  <si>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</si>
  <si>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</si>
  <si>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</si>
  <si>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</si>
  <si>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</si>
  <si>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</si>
  <si>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</si>
  <si>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</si>
  <si>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</si>
  <si>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</si>
  <si>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</si>
  <si>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</si>
  <si>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</si>
  <si>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</si>
  <si>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</si>
  <si>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</si>
  <si>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</si>
  <si>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</si>
  <si>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</si>
  <si>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</si>
  <si>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</si>
  <si>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</si>
  <si>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</si>
  <si>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</si>
  <si>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</si>
  <si>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</si>
  <si>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</si>
  <si>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</si>
  <si>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</si>
  <si>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</si>
  <si>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</si>
  <si>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</si>
  <si>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</si>
  <si>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</si>
  <si>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</si>
  <si>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</si>
  <si>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</si>
  <si>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</si>
  <si>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</si>
  <si>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</si>
  <si>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</si>
  <si>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</si>
  <si>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</si>
  <si>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</si>
  <si>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</si>
  <si>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</si>
  <si>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</si>
  <si>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</si>
  <si>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</si>
  <si>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</si>
  <si>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</si>
  <si>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</si>
  <si>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</si>
  <si>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</si>
  <si>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</si>
  <si>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</si>
  <si>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</si>
  <si>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</si>
  <si>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</si>
  <si>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</si>
  <si>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</si>
  <si>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</si>
  <si>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</si>
  <si>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</si>
  <si>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</si>
  <si>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</si>
  <si>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</si>
  <si>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</si>
  <si>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</si>
  <si>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</si>
  <si>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</si>
  <si>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</si>
  <si>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</si>
  <si>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</si>
  <si>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</si>
  <si>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</si>
  <si>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</si>
  <si>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</si>
  <si>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</si>
  <si>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</si>
  <si>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</si>
  <si>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</si>
  <si>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</si>
  <si>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</si>
  <si>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</si>
  <si>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</si>
  <si>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</si>
  <si>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</si>
  <si>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</si>
  <si>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</si>
  <si>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</si>
  <si>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</si>
  <si>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</si>
  <si>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</si>
  <si>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</si>
  <si>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</si>
  <si>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</si>
  <si>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</si>
  <si>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</si>
  <si>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</si>
  <si>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</si>
  <si>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</si>
  <si>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</si>
  <si>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</si>
  <si>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</si>
  <si>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</si>
  <si>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</si>
  <si>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</si>
  <si>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</si>
  <si>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</si>
  <si>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</si>
  <si>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</si>
  <si>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</si>
  <si>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</si>
  <si>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</si>
  <si>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</si>
  <si>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</si>
  <si>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</si>
  <si>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</si>
  <si>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</si>
  <si>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</si>
  <si>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</si>
  <si>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</si>
  <si>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</si>
  <si>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</si>
  <si>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</si>
  <si>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</si>
  <si>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</si>
  <si>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</si>
  <si>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</si>
  <si>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</si>
  <si>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</si>
  <si>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</si>
  <si>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</si>
  <si>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</si>
  <si>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</si>
  <si>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</si>
  <si>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</si>
  <si>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</si>
  <si>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</si>
  <si>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</si>
  <si>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</si>
  <si>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</si>
  <si>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</si>
  <si>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</si>
  <si>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</si>
  <si>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</si>
  <si>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</si>
  <si>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</si>
  <si>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</si>
  <si>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</si>
  <si>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</si>
  <si>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</si>
  <si>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</si>
  <si>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</si>
  <si>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</si>
  <si>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</si>
  <si>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</si>
  <si>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</si>
  <si>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</si>
  <si>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</si>
  <si>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</si>
  <si>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</si>
  <si>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</si>
  <si>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</si>
  <si>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</si>
  <si>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</si>
  <si>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</si>
  <si>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</si>
  <si>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</si>
  <si>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</si>
  <si>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</si>
  <si>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</si>
  <si>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</si>
  <si>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</si>
  <si>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</si>
  <si>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</si>
  <si>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</si>
  <si>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</si>
  <si>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</si>
  <si>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</si>
  <si>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</si>
  <si>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</si>
  <si>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</si>
  <si>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</si>
  <si>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</si>
  <si>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</si>
  <si>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</si>
  <si>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</si>
  <si>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</si>
  <si>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</si>
  <si>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</si>
  <si>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</si>
  <si>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</si>
  <si>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</si>
  <si>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</si>
  <si>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</si>
  <si>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</si>
  <si>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</si>
  <si>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</si>
  <si>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</si>
  <si>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</si>
  <si>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</si>
  <si>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</si>
  <si>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</si>
  <si>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</si>
  <si>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</si>
  <si>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</si>
  <si>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</si>
  <si>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</si>
  <si>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</si>
  <si>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</si>
  <si>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</si>
  <si>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</si>
  <si>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</si>
  <si>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</si>
  <si>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</si>
  <si>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</si>
  <si>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</si>
  <si>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</si>
  <si>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</si>
  <si>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</si>
  <si>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</si>
  <si>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</si>
  <si>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</si>
  <si>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</si>
  <si>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</si>
  <si>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</si>
  <si>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</si>
  <si>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</si>
  <si>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</si>
  <si>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</si>
  <si>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</si>
  <si>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</si>
  <si>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</si>
  <si>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</si>
  <si>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</si>
  <si>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</si>
  <si>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</si>
  <si>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</si>
  <si>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</si>
  <si>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</si>
  <si>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</si>
  <si>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</si>
  <si>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</si>
  <si>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</si>
  <si>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</si>
  <si>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</si>
  <si>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</si>
  <si>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</si>
  <si>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</si>
  <si>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</si>
  <si>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</si>
  <si>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</si>
  <si>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</si>
  <si>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</si>
  <si>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</si>
  <si>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</si>
  <si>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</si>
  <si>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</si>
  <si>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</si>
  <si>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</si>
  <si>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</si>
  <si>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</si>
  <si>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</si>
  <si>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</si>
  <si>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</si>
  <si>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</si>
  <si>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</si>
  <si>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</si>
  <si>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</si>
  <si>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</si>
  <si>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</si>
  <si>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</si>
  <si>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</si>
  <si>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</si>
  <si>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</si>
  <si>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</si>
  <si>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</si>
  <si>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</si>
  <si>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</si>
  <si>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</si>
  <si>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</si>
  <si>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</si>
  <si>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</si>
  <si>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</si>
  <si>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</si>
  <si>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</si>
  <si>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</si>
  <si>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</si>
  <si>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</si>
  <si>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</si>
  <si>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</si>
  <si>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</si>
  <si>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</si>
  <si>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</si>
  <si>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</si>
  <si>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</si>
  <si>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</si>
  <si>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</si>
  <si>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</si>
  <si>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</si>
  <si>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</si>
  <si>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</si>
  <si>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</si>
  <si>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</si>
  <si>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</si>
  <si>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</si>
  <si>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</si>
  <si>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</si>
  <si>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</si>
  <si>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</si>
  <si>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</si>
  <si>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</si>
  <si>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</si>
  <si>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</si>
  <si>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</si>
  <si>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</si>
  <si>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</si>
  <si>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</si>
  <si>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</si>
  <si>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</si>
  <si>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</si>
  <si>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</si>
  <si>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</si>
  <si>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</si>
  <si>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</si>
  <si>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</si>
  <si>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</si>
  <si>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</si>
  <si>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</si>
  <si>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</si>
  <si>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</si>
  <si>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</si>
  <si>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</si>
  <si>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</si>
  <si>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</si>
  <si>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</si>
  <si>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</si>
  <si>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</si>
  <si>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</si>
  <si>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</si>
  <si>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</si>
  <si>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</si>
  <si>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</si>
  <si>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</si>
  <si>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</si>
  <si>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</si>
  <si>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</si>
  <si>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</si>
  <si>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</si>
  <si>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</si>
  <si>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</si>
  <si>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</si>
  <si>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</si>
  <si>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</si>
  <si>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</si>
  <si>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</si>
  <si>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</si>
  <si>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</si>
  <si>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</si>
  <si>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</si>
  <si>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</si>
  <si>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</si>
  <si>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</si>
  <si>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</si>
  <si>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</si>
  <si>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</si>
  <si>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</si>
  <si>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</si>
  <si>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</si>
  <si>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</si>
  <si>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</si>
  <si>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</si>
  <si>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</si>
  <si>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</si>
  <si>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</si>
  <si>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</si>
  <si>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</si>
  <si>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</si>
  <si>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</si>
  <si>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</si>
  <si>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</si>
  <si>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</si>
  <si>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</si>
  <si>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</si>
  <si>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</si>
  <si>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</si>
  <si>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</si>
  <si>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</si>
  <si>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</si>
  <si>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</si>
  <si>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</si>
  <si>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</si>
  <si>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</si>
  <si>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</si>
  <si>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</si>
  <si>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</si>
  <si>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</si>
  <si>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</si>
  <si>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</si>
  <si>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</si>
  <si>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</si>
  <si>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</si>
  <si>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</si>
  <si>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</si>
  <si>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</si>
  <si>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</si>
  <si>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</si>
  <si>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</si>
  <si>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</si>
  <si>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</si>
  <si>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</si>
  <si>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</si>
  <si>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</si>
  <si>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</si>
  <si>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</si>
  <si>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</si>
  <si>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</si>
  <si>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</si>
  <si>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</si>
  <si>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</si>
  <si>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</si>
  <si>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</si>
  <si>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</si>
  <si>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</si>
  <si>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</si>
  <si>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</si>
  <si>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</si>
  <si>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</si>
  <si>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</si>
  <si>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</si>
  <si>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</si>
  <si>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</si>
  <si>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</si>
  <si>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</si>
  <si>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</si>
  <si>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</si>
  <si>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</si>
  <si>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</si>
  <si>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</si>
  <si>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</si>
  <si>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</si>
  <si>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</si>
  <si>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</si>
  <si>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</si>
  <si>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</si>
  <si>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</si>
  <si>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</si>
  <si>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</si>
  <si>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</si>
  <si>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</si>
  <si>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</si>
  <si>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</si>
  <si>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</si>
  <si>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</si>
  <si>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</si>
  <si>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</si>
  <si>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</si>
  <si>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</si>
  <si>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</si>
  <si>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</si>
  <si>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</si>
  <si>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</si>
  <si>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</si>
  <si>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</si>
  <si>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</si>
  <si>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</si>
  <si>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</si>
  <si>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</si>
  <si>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</si>
  <si>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</si>
  <si>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</si>
  <si>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</si>
  <si>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</si>
  <si>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</si>
  <si>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</si>
  <si>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</si>
  <si>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</si>
  <si>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</si>
  <si>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</si>
  <si>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</si>
  <si>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</si>
  <si>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</si>
  <si>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</si>
  <si>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</si>
  <si>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</si>
  <si>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</si>
  <si>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</si>
  <si>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</si>
  <si>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</si>
  <si>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</si>
  <si>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</si>
  <si>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</si>
  <si>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</si>
  <si>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</si>
  <si>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</si>
  <si>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</si>
  <si>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</si>
  <si>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</si>
  <si>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</si>
  <si>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</si>
  <si>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</si>
  <si>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</si>
  <si>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</si>
  <si>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</si>
  <si>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</si>
  <si>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</si>
  <si>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</si>
  <si>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</si>
  <si>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</si>
  <si>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</si>
  <si>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</si>
  <si>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</si>
  <si>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</si>
  <si>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</si>
  <si>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</si>
  <si>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</si>
  <si>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</si>
  <si>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</si>
  <si>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</si>
  <si>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</si>
  <si>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</si>
  <si>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</si>
  <si>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</si>
  <si>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</si>
  <si>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</si>
  <si>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</si>
  <si>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</si>
  <si>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</si>
  <si>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</si>
  <si>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</si>
  <si>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</si>
  <si>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</si>
  <si>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</si>
  <si>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</si>
  <si>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</si>
  <si>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</si>
  <si>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</si>
  <si>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</si>
  <si>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</si>
  <si>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</si>
  <si>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</si>
  <si>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</si>
  <si>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</si>
  <si>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</si>
  <si>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</si>
  <si>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</si>
  <si>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</si>
  <si>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</si>
  <si>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</si>
  <si>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</si>
  <si>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</si>
  <si>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</si>
  <si>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</si>
  <si>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</si>
  <si>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</si>
  <si>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</si>
  <si>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</si>
  <si>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</si>
  <si>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</si>
  <si>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</si>
  <si>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</si>
  <si>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</si>
  <si>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</si>
  <si>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</si>
  <si>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</si>
  <si>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</si>
  <si>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</si>
  <si>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</si>
  <si>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</si>
  <si>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</si>
  <si>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</si>
  <si>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</si>
  <si>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</si>
  <si>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</si>
  <si>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</si>
  <si>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</si>
  <si>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</si>
  <si>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</si>
  <si>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</si>
  <si>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</si>
  <si>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</si>
  <si>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</si>
  <si>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</si>
  <si>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</si>
  <si>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</si>
  <si>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</si>
  <si>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</si>
  <si>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</si>
  <si>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</si>
  <si>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</si>
  <si>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</si>
  <si>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</si>
  <si>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</si>
  <si>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</si>
  <si>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</si>
  <si>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</si>
  <si>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</si>
  <si>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</si>
  <si>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</si>
  <si>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</si>
  <si>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</si>
  <si>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</si>
  <si>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</si>
  <si>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</si>
  <si>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</si>
  <si>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</si>
  <si>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</si>
  <si>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</si>
  <si>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</si>
  <si>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</si>
  <si>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</si>
  <si>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</si>
  <si>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</si>
  <si>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</si>
  <si>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</si>
  <si>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</si>
  <si>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</si>
  <si>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</si>
  <si>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</si>
  <si>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</si>
  <si>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</si>
  <si>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</si>
  <si>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</si>
  <si>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</si>
  <si>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</si>
  <si>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</si>
  <si>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</si>
  <si>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</si>
  <si>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</si>
  <si>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</si>
  <si>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</si>
  <si>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</si>
  <si>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</si>
  <si>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</si>
  <si>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</si>
  <si>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</si>
  <si>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</si>
  <si>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</si>
  <si>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</si>
  <si>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</si>
  <si>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</si>
  <si>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</si>
  <si>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</si>
  <si>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</si>
  <si>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</si>
  <si>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</si>
  <si>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</si>
  <si>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</si>
  <si>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</si>
  <si>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</si>
  <si>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</si>
  <si>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</si>
  <si>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</si>
  <si>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</si>
  <si>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</si>
  <si>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</si>
  <si>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</si>
  <si>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</si>
  <si>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</si>
  <si>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</si>
  <si>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</si>
  <si>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</si>
  <si>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</si>
  <si>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</si>
  <si>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</si>
  <si>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</si>
  <si>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</si>
  <si>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</si>
  <si>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</si>
  <si>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</si>
  <si>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</si>
  <si>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</si>
  <si>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</si>
  <si>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</si>
  <si>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</si>
  <si>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</si>
  <si>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</si>
  <si>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</si>
  <si>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</si>
  <si>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</si>
  <si>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</si>
  <si>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</si>
  <si>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</si>
  <si>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</si>
  <si>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</si>
  <si>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</si>
  <si>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</si>
  <si>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</si>
  <si>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</si>
  <si>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</si>
  <si>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</si>
  <si>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</si>
  <si>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</si>
  <si>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</si>
  <si>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</si>
  <si>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</si>
  <si>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</si>
  <si>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</si>
  <si>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</si>
  <si>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</si>
  <si>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</si>
  <si>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</si>
  <si>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</si>
  <si>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</si>
  <si>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</si>
  <si>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</si>
  <si>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</si>
  <si>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</si>
  <si>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</si>
  <si>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</si>
  <si>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</si>
  <si>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</si>
  <si>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</si>
  <si>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</si>
  <si>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</si>
  <si>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</si>
  <si>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</si>
  <si>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</si>
  <si>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</si>
  <si>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</si>
  <si>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</si>
  <si>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</si>
  <si>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</si>
  <si>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</si>
  <si>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</si>
  <si>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</si>
  <si>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</si>
  <si>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</si>
  <si>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</si>
  <si>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</si>
  <si>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</si>
  <si>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</si>
  <si>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</si>
  <si>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</si>
  <si>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</si>
  <si>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</si>
  <si>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</si>
  <si>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</si>
  <si>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</si>
  <si>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</si>
  <si>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</si>
  <si>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</si>
  <si>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</si>
  <si>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</si>
  <si>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</si>
  <si>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</si>
  <si>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</si>
  <si>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</si>
  <si>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</si>
  <si>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</si>
  <si>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</si>
  <si>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</si>
  <si>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</si>
  <si>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</si>
  <si>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</si>
  <si>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</si>
  <si>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</si>
  <si>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</si>
  <si>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</si>
  <si>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</si>
  <si>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</si>
  <si>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</si>
  <si>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</si>
  <si>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</si>
  <si>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</si>
  <si>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</si>
  <si>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</si>
  <si>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</si>
  <si>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</si>
  <si>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</si>
  <si>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</si>
  <si>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</si>
  <si>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</si>
  <si>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</si>
  <si>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</si>
  <si>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</si>
  <si>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</si>
  <si>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</si>
  <si>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</si>
  <si>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</si>
  <si>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</si>
  <si>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</si>
  <si>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</si>
  <si>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</si>
  <si>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</si>
  <si>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</si>
  <si>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</si>
  <si>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</si>
  <si>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</si>
  <si>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</si>
  <si>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</si>
  <si>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</si>
  <si>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</si>
  <si>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</si>
  <si>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</si>
  <si>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</si>
  <si>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</si>
  <si>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</si>
  <si>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</si>
  <si>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</si>
  <si>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</si>
  <si>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</si>
  <si>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</si>
  <si>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</si>
  <si>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</si>
  <si>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</si>
  <si>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</si>
  <si>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</si>
  <si>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</si>
  <si>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</si>
  <si>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</si>
  <si>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</si>
  <si>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</si>
  <si>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</si>
  <si>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</si>
  <si>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</si>
  <si>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</si>
  <si>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</si>
  <si>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</si>
  <si>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</si>
  <si>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</si>
  <si>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</si>
  <si>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</si>
  <si>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</si>
  <si>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</si>
  <si>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</si>
  <si>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</si>
  <si>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</si>
  <si>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</si>
  <si>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</si>
  <si>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</si>
  <si>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</si>
  <si>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</si>
  <si>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</si>
  <si>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</si>
  <si>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</si>
  <si>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</si>
  <si>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</si>
  <si>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</si>
  <si>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</si>
  <si>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</si>
  <si>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</si>
  <si>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</si>
  <si>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</si>
  <si>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</si>
  <si>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</si>
  <si>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</si>
  <si>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</si>
  <si>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</si>
  <si>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</si>
  <si>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</si>
  <si>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</si>
  <si>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</si>
  <si>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</si>
  <si>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</si>
  <si>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</si>
  <si>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</si>
  <si>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</si>
  <si>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</si>
  <si>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</si>
  <si>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</si>
  <si>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</si>
  <si>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</si>
  <si>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</si>
  <si>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</si>
  <si>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</si>
  <si>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</si>
  <si>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</si>
  <si>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</si>
  <si>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</si>
  <si>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</si>
  <si>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</si>
  <si>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</si>
  <si>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</si>
  <si>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</si>
  <si>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</si>
  <si>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</si>
  <si>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</si>
  <si>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</si>
  <si>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</si>
  <si>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</si>
  <si>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</si>
  <si>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</si>
  <si>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</si>
  <si>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</si>
  <si>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</si>
  <si>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</si>
  <si>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</si>
  <si>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</si>
  <si>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</si>
  <si>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</si>
  <si>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</si>
  <si>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</si>
  <si>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</si>
  <si>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</si>
  <si>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</si>
  <si>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</si>
  <si>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</si>
  <si>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</si>
  <si>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</si>
  <si>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</si>
  <si>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</si>
  <si>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</si>
  <si>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</si>
  <si>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</si>
  <si>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</si>
  <si>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</si>
  <si>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</si>
  <si>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</si>
  <si>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</si>
  <si>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</si>
  <si>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</si>
  <si>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</si>
  <si>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</si>
  <si>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</si>
  <si>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</si>
  <si>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</si>
  <si>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</si>
  <si>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</si>
  <si>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</si>
  <si>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</si>
  <si>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</si>
  <si>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</si>
  <si>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</si>
  <si>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</si>
  <si>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</si>
  <si>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</si>
  <si>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</si>
  <si>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</si>
  <si>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</si>
  <si>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</si>
  <si>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</si>
  <si>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</si>
  <si>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</si>
  <si>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</si>
  <si>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</si>
  <si>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</si>
  <si>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</si>
  <si>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</si>
  <si>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</si>
  <si>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</si>
  <si>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</si>
  <si>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</si>
  <si>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</si>
  <si>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</si>
  <si>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</si>
  <si>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</si>
  <si>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</si>
  <si>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</si>
  <si>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</si>
  <si>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</si>
  <si>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</si>
  <si>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</si>
  <si>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</si>
  <si>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</si>
  <si>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</si>
  <si>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</si>
  <si>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</si>
  <si>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</si>
  <si>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</si>
  <si>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</si>
  <si>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</si>
  <si>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</si>
  <si>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</si>
  <si>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</si>
  <si>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</si>
  <si>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</si>
  <si>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</si>
  <si>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</si>
  <si>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</si>
  <si>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</si>
  <si>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</si>
  <si>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</si>
  <si>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</si>
  <si>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</si>
  <si>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</si>
  <si>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</si>
  <si>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</si>
  <si>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</si>
  <si>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</si>
  <si>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</si>
  <si>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</si>
  <si>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</si>
  <si>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</si>
  <si>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</si>
  <si>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</si>
  <si>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</si>
  <si>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</si>
  <si>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</si>
  <si>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</si>
  <si>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</si>
  <si>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</si>
  <si>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</si>
  <si>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</si>
  <si>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</si>
  <si>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</si>
  <si>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</si>
  <si>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</si>
  <si>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</si>
  <si>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</si>
  <si>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</si>
  <si>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</si>
  <si>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</si>
  <si>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</si>
  <si>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</si>
  <si>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</si>
  <si>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</si>
  <si>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</si>
  <si>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</si>
  <si>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</si>
  <si>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</si>
  <si>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</si>
  <si>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</si>
  <si>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</si>
  <si>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</si>
  <si>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</si>
  <si>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</si>
  <si>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</si>
  <si>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</si>
  <si>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</si>
  <si>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</si>
  <si>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</si>
  <si>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</si>
  <si>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</si>
  <si>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</si>
  <si>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</si>
  <si>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</si>
  <si>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</si>
  <si>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</si>
  <si>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</si>
  <si>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</si>
  <si>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</si>
  <si>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</si>
  <si>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</si>
  <si>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</si>
  <si>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</si>
  <si>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</si>
  <si>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</si>
  <si>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</si>
  <si>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</si>
  <si>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</si>
  <si>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</si>
  <si>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</si>
  <si>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</si>
  <si>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</si>
  <si>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</si>
  <si>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</si>
  <si>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</si>
  <si>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</si>
  <si>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</si>
  <si>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</si>
  <si>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</si>
  <si>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</si>
  <si>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</si>
  <si>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</si>
  <si>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</si>
  <si>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</si>
  <si>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</si>
  <si>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</si>
  <si>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</si>
  <si>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</si>
  <si>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</si>
  <si>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</si>
  <si>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</si>
  <si>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</si>
  <si>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</si>
  <si>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</si>
  <si>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</si>
  <si>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</si>
  <si>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</si>
  <si>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</si>
  <si>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</si>
  <si>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</si>
  <si>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</si>
  <si>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</si>
  <si>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</si>
  <si>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</si>
  <si>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</si>
  <si>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</si>
  <si>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</si>
  <si>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</si>
  <si>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</si>
  <si>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</si>
  <si>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</si>
  <si>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</si>
  <si>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</si>
  <si>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</si>
  <si>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</si>
  <si>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</si>
  <si>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</si>
  <si>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</si>
  <si>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</si>
  <si>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</si>
  <si>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</si>
  <si>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</si>
  <si>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</si>
  <si>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</si>
  <si>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</si>
  <si>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</si>
  <si>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</si>
  <si>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</si>
  <si>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</si>
  <si>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</si>
  <si>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</si>
  <si>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</si>
  <si>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</si>
  <si>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</si>
  <si>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</si>
  <si>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</si>
  <si>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</si>
  <si>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</si>
  <si>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</si>
  <si>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</si>
  <si>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</si>
  <si>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</si>
  <si>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</si>
  <si>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</si>
  <si>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</si>
  <si>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</si>
  <si>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</si>
  <si>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</si>
  <si>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</si>
  <si>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</si>
  <si>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</si>
  <si>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</si>
  <si>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</si>
  <si>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</si>
  <si>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</si>
  <si>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</si>
  <si>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</si>
  <si>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</si>
  <si>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</si>
  <si>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</si>
  <si>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</si>
  <si>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</si>
  <si>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</si>
  <si>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</si>
  <si>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</si>
  <si>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</si>
  <si>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</si>
  <si>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</si>
  <si>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</si>
  <si>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</si>
  <si>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</si>
  <si>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</si>
  <si>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</si>
  <si>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</si>
  <si>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</si>
  <si>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</si>
  <si>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</si>
  <si>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</si>
  <si>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</si>
  <si>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</si>
  <si>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</si>
  <si>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</si>
  <si>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</si>
  <si>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</si>
  <si>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</si>
  <si>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</si>
  <si>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</si>
  <si>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</si>
  <si>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</si>
  <si>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</si>
  <si>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</si>
  <si>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</si>
  <si>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</si>
  <si>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</si>
  <si>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</si>
  <si>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</si>
  <si>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</si>
  <si>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</si>
  <si>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</si>
  <si>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</si>
  <si>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</si>
  <si>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</si>
  <si>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</si>
  <si>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</si>
  <si>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</si>
  <si>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</si>
  <si>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</si>
  <si>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</si>
  <si>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</si>
  <si>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</si>
  <si>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</si>
  <si>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</si>
  <si>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</si>
  <si>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</si>
  <si>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</si>
  <si>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</si>
  <si>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</si>
  <si>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</si>
  <si>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</si>
  <si>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</si>
  <si>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</si>
  <si>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</si>
  <si>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</si>
  <si>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</si>
  <si>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</si>
  <si>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</si>
  <si>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</si>
  <si>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</si>
  <si>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</si>
  <si>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</si>
  <si>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</si>
  <si>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</si>
  <si>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</si>
  <si>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</si>
  <si>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</si>
  <si>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</si>
  <si>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</si>
  <si>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</si>
  <si>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</si>
  <si>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</si>
  <si>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</si>
  <si>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</si>
  <si>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</si>
  <si>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</si>
  <si>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</si>
  <si>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</si>
  <si>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</si>
  <si>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</si>
  <si>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</si>
  <si>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</si>
  <si>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</si>
  <si>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</si>
  <si>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</si>
  <si>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</si>
  <si>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</si>
  <si>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</si>
  <si>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</si>
  <si>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</si>
  <si>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</si>
  <si>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</si>
  <si>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</si>
  <si>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</si>
  <si>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</si>
  <si>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</si>
  <si>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</si>
  <si>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</si>
  <si>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</si>
  <si>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</si>
  <si>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</si>
  <si>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</si>
  <si>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</si>
  <si>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</si>
  <si>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</si>
  <si>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</si>
  <si>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</si>
  <si>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</si>
  <si>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</si>
  <si>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</si>
  <si>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</si>
  <si>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</si>
  <si>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</si>
  <si>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</si>
  <si>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</si>
  <si>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</si>
  <si>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</si>
  <si>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</si>
  <si>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</si>
  <si>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</si>
  <si>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</si>
  <si>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</si>
  <si>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</si>
  <si>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</si>
  <si>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</si>
  <si>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</si>
  <si>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</si>
  <si>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</si>
  <si>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</si>
  <si>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</si>
  <si>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</si>
  <si>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</si>
  <si>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</si>
  <si>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</si>
  <si>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</si>
  <si>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</si>
  <si>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</si>
  <si>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</si>
  <si>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</si>
  <si>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</si>
  <si>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</si>
  <si>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</si>
  <si>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</si>
  <si>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</si>
  <si>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</si>
  <si>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</si>
  <si>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</si>
  <si>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</si>
  <si>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</si>
  <si>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</si>
  <si>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</si>
  <si>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</si>
  <si>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</si>
  <si>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</si>
  <si>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</si>
  <si>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</si>
  <si>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</si>
  <si>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</si>
  <si>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</si>
  <si>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</si>
  <si>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</si>
  <si>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</si>
  <si>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</si>
  <si>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</si>
  <si>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</si>
  <si>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</si>
  <si>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</si>
  <si>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</si>
  <si>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</si>
  <si>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</si>
  <si>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</si>
  <si>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</si>
  <si>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</si>
  <si>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</si>
  <si>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</si>
  <si>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</si>
  <si>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</si>
  <si>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</si>
  <si>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</si>
  <si>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</si>
  <si>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</si>
  <si>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</si>
  <si>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</si>
  <si>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</si>
  <si>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</si>
  <si>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</si>
  <si>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</si>
  <si>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</si>
  <si>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</si>
  <si>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</si>
  <si>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</si>
  <si>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</si>
  <si>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</si>
  <si>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</si>
  <si>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</si>
  <si>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</si>
  <si>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</si>
  <si>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</si>
  <si>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</si>
  <si>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</si>
  <si>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</si>
  <si>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</si>
  <si>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</si>
  <si>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</si>
  <si>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</si>
  <si>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</si>
  <si>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</si>
  <si>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</si>
  <si>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</si>
  <si>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</si>
  <si>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</si>
  <si>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</si>
  <si>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</si>
  <si>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</si>
  <si>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</si>
  <si>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</si>
  <si>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</si>
  <si>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</si>
  <si>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</si>
  <si>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</si>
  <si>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</si>
  <si>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</si>
  <si>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</si>
  <si>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</si>
  <si>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</si>
  <si>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</si>
  <si>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</si>
  <si>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</si>
  <si>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</si>
  <si>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</si>
  <si>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</si>
  <si>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</si>
  <si>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</si>
  <si>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</si>
  <si>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</si>
  <si>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</si>
  <si>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</si>
  <si>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</si>
  <si>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</si>
  <si>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</si>
  <si>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</si>
  <si>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</si>
  <si>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</si>
  <si>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</si>
  <si>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</si>
  <si>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</si>
  <si>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</si>
  <si>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</si>
  <si>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</si>
  <si>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</si>
  <si>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</si>
  <si>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</si>
  <si>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</si>
  <si>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</si>
  <si>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</si>
  <si>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</si>
  <si>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</si>
  <si>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</si>
  <si>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</si>
  <si>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</si>
  <si>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</si>
  <si>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</si>
  <si>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</si>
  <si>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</si>
  <si>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</si>
  <si>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</si>
  <si>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</si>
  <si>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</si>
  <si>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</si>
  <si>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</si>
  <si>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</si>
  <si>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</si>
  <si>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</si>
  <si>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</si>
  <si>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</si>
  <si>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</si>
  <si>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</si>
  <si>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</si>
  <si>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</si>
  <si>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</si>
  <si>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</si>
  <si>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</si>
  <si>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</si>
  <si>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</si>
  <si>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</si>
  <si>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</si>
  <si>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</si>
  <si>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</si>
  <si>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</si>
  <si>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</si>
  <si>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</si>
  <si>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</si>
  <si>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</si>
  <si>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</si>
  <si>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</si>
  <si>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</si>
  <si>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</si>
  <si>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</si>
  <si>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</si>
  <si>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</si>
  <si>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</si>
  <si>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</si>
  <si>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</si>
  <si>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</si>
  <si>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</si>
  <si>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</si>
  <si>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</si>
  <si>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</si>
  <si>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</si>
  <si>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</si>
  <si>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</si>
  <si>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</si>
  <si>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</si>
  <si>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</si>
  <si>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</si>
  <si>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</si>
  <si>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</si>
  <si>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</si>
  <si>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</si>
  <si>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</si>
  <si>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</si>
  <si>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</si>
  <si>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</si>
  <si>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</si>
  <si>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</si>
  <si>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</si>
  <si>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</si>
  <si>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</si>
  <si>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</si>
  <si>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</si>
  <si>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</si>
  <si>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</si>
  <si>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</si>
  <si>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</si>
  <si>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</si>
  <si>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</si>
  <si>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</si>
  <si>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</si>
  <si>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</si>
  <si>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</si>
  <si>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</si>
  <si>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</si>
  <si>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</si>
  <si>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</si>
  <si>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</si>
  <si>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</si>
  <si>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</si>
  <si>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</si>
  <si>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</si>
  <si>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</si>
  <si>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</si>
  <si>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</si>
  <si>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</si>
  <si>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</si>
  <si>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</si>
  <si>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</si>
  <si>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</si>
  <si>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</si>
  <si>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</si>
  <si>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</si>
  <si>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</si>
  <si>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</si>
  <si>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</si>
  <si>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</si>
  <si>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</si>
  <si>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</si>
  <si>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</si>
  <si>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</si>
  <si>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</si>
  <si>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</si>
  <si>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</si>
  <si>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</si>
  <si>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</si>
  <si>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</si>
  <si>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</si>
  <si>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</si>
  <si>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</si>
  <si>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</si>
  <si>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</si>
  <si>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</si>
  <si>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</si>
  <si>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</si>
  <si>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</si>
  <si>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</si>
  <si>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</si>
  <si>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</si>
  <si>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</si>
  <si>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</si>
  <si>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</si>
  <si>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</si>
  <si>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</si>
  <si>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</si>
  <si>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</si>
  <si>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</si>
  <si>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</si>
  <si>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</si>
  <si>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</si>
  <si>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</si>
  <si>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</si>
  <si>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</si>
  <si>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</si>
  <si>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</si>
  <si>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</si>
  <si>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</si>
  <si>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</si>
  <si>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</si>
  <si>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</si>
  <si>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</si>
  <si>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</si>
  <si>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</si>
  <si>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</si>
  <si>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</si>
  <si>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</si>
  <si>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</si>
  <si>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</si>
  <si>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</si>
  <si>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</si>
  <si>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</si>
  <si>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</si>
  <si>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</si>
  <si>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</si>
  <si>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</si>
  <si>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</si>
  <si>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</si>
  <si>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</si>
  <si>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</si>
  <si>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</si>
  <si>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</si>
  <si>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</si>
  <si>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</si>
  <si>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</si>
  <si>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</si>
  <si>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</si>
  <si>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</si>
  <si>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</si>
  <si>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</si>
  <si>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</si>
  <si>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</si>
  <si>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</si>
  <si>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</si>
  <si>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</si>
  <si>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</si>
  <si>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</si>
  <si>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</si>
  <si>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</si>
  <si>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</si>
  <si>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</si>
  <si>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</si>
  <si>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</si>
  <si>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</si>
  <si>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</si>
  <si>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</si>
  <si>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</si>
  <si>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</si>
  <si>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</si>
  <si>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</si>
  <si>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</si>
  <si>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</si>
  <si>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</si>
  <si>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</si>
  <si>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</si>
  <si>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</si>
  <si>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</si>
  <si>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</si>
  <si>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</si>
  <si>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</si>
  <si>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</si>
  <si>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</si>
  <si>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</si>
  <si>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</si>
  <si>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</si>
  <si>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</si>
  <si>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</si>
  <si>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</si>
  <si>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</si>
  <si>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</si>
  <si>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</si>
  <si>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</si>
  <si>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</si>
  <si>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</si>
  <si>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</si>
  <si>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</si>
  <si>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</si>
  <si>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</si>
  <si>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</si>
  <si>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</si>
  <si>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</si>
  <si>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</si>
  <si>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</si>
  <si>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</si>
  <si>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</si>
  <si>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</si>
  <si>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</si>
  <si>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</si>
  <si>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</si>
  <si>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</si>
  <si>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</si>
  <si>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</si>
  <si>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</si>
  <si>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</si>
  <si>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</si>
  <si>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</si>
  <si>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</si>
  <si>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</si>
  <si>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</si>
  <si>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</si>
  <si>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</si>
  <si>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</si>
  <si>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</si>
  <si>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</si>
  <si>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</si>
  <si>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</si>
  <si>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</si>
  <si>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</si>
  <si>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</si>
  <si>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</si>
  <si>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</si>
  <si>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</si>
  <si>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</si>
  <si>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</si>
  <si>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</si>
  <si>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</si>
  <si>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</si>
  <si>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</si>
  <si>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</si>
  <si>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</si>
  <si>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</si>
  <si>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</si>
  <si>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</si>
  <si>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</si>
  <si>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</si>
  <si>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</si>
  <si>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</si>
  <si>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</si>
  <si>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</si>
  <si>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</si>
  <si>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</si>
  <si>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</si>
  <si>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</si>
  <si>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</si>
  <si>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</si>
  <si>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</si>
  <si>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</si>
  <si>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</si>
  <si>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</si>
  <si>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</si>
  <si>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</si>
  <si>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</si>
  <si>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</si>
  <si>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</si>
  <si>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</si>
  <si>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</si>
  <si>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</si>
  <si>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</si>
  <si>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</si>
  <si>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</si>
  <si>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</si>
  <si>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</si>
  <si>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</si>
  <si>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</si>
  <si>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</si>
  <si>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</si>
  <si>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</si>
  <si>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</si>
  <si>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</si>
  <si>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</si>
  <si>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</si>
  <si>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</si>
  <si>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</si>
  <si>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</si>
  <si>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</si>
  <si>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</si>
  <si>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</si>
  <si>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</si>
  <si>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</si>
  <si>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</si>
  <si>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</si>
  <si>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</si>
  <si>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</si>
  <si>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</si>
  <si>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</si>
  <si>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</si>
  <si>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</si>
  <si>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</si>
  <si>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</si>
  <si>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</si>
  <si>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</si>
  <si>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</si>
  <si>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</si>
  <si>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</si>
  <si>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</si>
  <si>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</si>
  <si>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</si>
  <si>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</si>
  <si>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</si>
  <si>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</si>
  <si>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</si>
  <si>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</si>
  <si>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</si>
  <si>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</si>
  <si>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</si>
  <si>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</si>
  <si>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</si>
  <si>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</si>
  <si>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</si>
  <si>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</si>
  <si>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</si>
  <si>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</si>
  <si>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</si>
  <si>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</si>
  <si>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</si>
  <si>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</si>
  <si>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</si>
  <si>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</si>
  <si>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</si>
  <si>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</si>
  <si>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</si>
  <si>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</si>
  <si>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</si>
  <si>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</si>
  <si>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</si>
  <si>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</si>
  <si>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</si>
  <si>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</si>
  <si>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</si>
  <si>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</si>
  <si>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</si>
  <si>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</si>
  <si>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</si>
  <si>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</si>
  <si>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</si>
  <si>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</si>
  <si>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</si>
  <si>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</si>
  <si>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</si>
  <si>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</si>
  <si>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</si>
  <si>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</si>
  <si>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</si>
  <si>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</si>
  <si>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</si>
  <si>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</si>
  <si>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</si>
  <si>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</si>
  <si>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</si>
  <si>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</si>
  <si>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</si>
  <si>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</si>
  <si>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</si>
  <si>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</si>
  <si>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</si>
  <si>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</si>
  <si>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</si>
  <si>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</si>
  <si>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</si>
  <si>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</si>
  <si>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</si>
  <si>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</si>
  <si>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</si>
  <si>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</si>
  <si>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</si>
  <si>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</si>
  <si>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</si>
  <si>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</si>
  <si>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</si>
  <si>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</si>
  <si>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</si>
  <si>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</si>
  <si>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</si>
  <si>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</si>
  <si>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</si>
  <si>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</si>
  <si>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</si>
  <si>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</si>
  <si>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</si>
  <si>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</si>
  <si>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</si>
  <si>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</si>
  <si>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</si>
  <si>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</si>
  <si>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</si>
  <si>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</si>
  <si>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</si>
  <si>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</si>
  <si>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</si>
  <si>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</si>
  <si>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</si>
  <si>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</si>
  <si>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</si>
  <si>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</si>
  <si>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</si>
  <si>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</si>
  <si>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</si>
  <si>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</si>
  <si>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</si>
  <si>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</si>
  <si>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</si>
  <si>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</si>
  <si>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</si>
  <si>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</si>
  <si>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</si>
  <si>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</si>
  <si>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</si>
  <si>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</si>
  <si>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</si>
  <si>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</si>
  <si>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</si>
  <si>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</si>
  <si>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</si>
  <si>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</si>
  <si>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</si>
  <si>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</si>
  <si>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</si>
  <si>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</si>
  <si>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</si>
  <si>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</si>
  <si>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</si>
  <si>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</si>
  <si>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</si>
  <si>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</si>
  <si>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</si>
  <si>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</si>
  <si>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</si>
  <si>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</si>
  <si>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</si>
  <si>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</si>
  <si>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</si>
  <si>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</si>
  <si>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</si>
  <si>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</si>
  <si>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</si>
  <si>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</si>
  <si>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</si>
  <si>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</si>
  <si>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</si>
  <si>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</si>
  <si>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</si>
  <si>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</si>
  <si>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</si>
  <si>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</si>
  <si>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</si>
  <si>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</si>
  <si>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</si>
  <si>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</si>
  <si>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</si>
  <si>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</si>
  <si>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</si>
  <si>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</si>
  <si>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</si>
  <si>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</si>
  <si>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</si>
  <si>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</si>
  <si>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</si>
  <si>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</si>
  <si>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</si>
  <si>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</si>
  <si>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</si>
  <si>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</si>
  <si>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</si>
  <si>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</si>
  <si>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</si>
  <si>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</si>
  <si>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</si>
  <si>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</si>
  <si>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</si>
  <si>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</si>
  <si>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</si>
  <si>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</si>
  <si>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</si>
  <si>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</si>
  <si>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</si>
  <si>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</si>
  <si>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</si>
  <si>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</si>
  <si>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</si>
  <si>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</si>
  <si>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</si>
  <si>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</si>
  <si>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</si>
  <si>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</si>
  <si>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</si>
  <si>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</si>
  <si>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</si>
  <si>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</si>
  <si>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</si>
  <si>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</si>
  <si>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</si>
  <si>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</si>
  <si>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</si>
  <si>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</si>
  <si>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</si>
  <si>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</si>
  <si>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</si>
  <si>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</si>
  <si>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</si>
  <si>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</si>
  <si>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</si>
  <si>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</si>
  <si>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</si>
  <si>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</si>
  <si>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</si>
  <si>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</si>
  <si>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</si>
  <si>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</si>
  <si>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</si>
  <si>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</si>
  <si>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</si>
  <si>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</si>
  <si>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</si>
  <si>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</si>
  <si>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</si>
  <si>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</si>
  <si>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</si>
  <si>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</si>
  <si>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</si>
  <si>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</si>
  <si>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</si>
  <si>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</si>
  <si>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</si>
  <si>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</si>
  <si>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</si>
  <si>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</si>
  <si>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</si>
  <si>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</si>
  <si>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</si>
  <si>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</si>
  <si>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</si>
  <si>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</si>
  <si>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</si>
  <si>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</si>
  <si>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</si>
  <si>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</si>
  <si>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</si>
  <si>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</si>
  <si>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</si>
  <si>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</si>
  <si>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</si>
  <si>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</si>
  <si>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</si>
  <si>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</si>
  <si>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</si>
  <si>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</si>
  <si>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</si>
  <si>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</si>
  <si>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</si>
  <si>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</si>
  <si>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</si>
  <si>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</si>
  <si>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</si>
  <si>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</si>
  <si>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</si>
  <si>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</si>
  <si>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</si>
  <si>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</si>
  <si>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</si>
  <si>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</si>
  <si>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</si>
  <si>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</si>
  <si>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</si>
  <si>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</si>
  <si>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</si>
  <si>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</si>
  <si>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</si>
  <si>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</si>
  <si>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</si>
  <si>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</si>
  <si>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</si>
  <si>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</si>
  <si>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</si>
  <si>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</si>
  <si>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</si>
  <si>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</si>
  <si>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</si>
  <si>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</si>
  <si>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</si>
  <si>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</si>
  <si>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</si>
  <si>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</si>
  <si>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</si>
  <si>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</si>
  <si>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</si>
  <si>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</si>
  <si>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</si>
  <si>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</si>
  <si>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</si>
  <si>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</si>
  <si>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</si>
  <si>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</si>
  <si>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</si>
  <si>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</si>
  <si>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</si>
  <si>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</si>
  <si>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</si>
  <si>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</si>
  <si>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</si>
  <si>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</si>
  <si>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</si>
  <si>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</si>
  <si>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</si>
  <si>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</si>
  <si>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</si>
  <si>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</si>
  <si>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</si>
  <si>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</si>
  <si>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</si>
  <si>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</si>
  <si>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</si>
  <si>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</si>
  <si>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</si>
  <si>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</si>
  <si>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</si>
  <si>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</si>
  <si>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</si>
  <si>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</si>
  <si>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</si>
  <si>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</si>
  <si>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</si>
  <si>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</si>
  <si>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</si>
  <si>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</si>
  <si>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</si>
  <si>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</si>
  <si>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</si>
  <si>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</si>
  <si>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</si>
  <si>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</si>
  <si>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</si>
  <si>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</si>
  <si>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</si>
  <si>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</si>
  <si>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</si>
  <si>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</si>
  <si>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</si>
  <si>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</si>
  <si>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</si>
  <si>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</si>
  <si>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</si>
  <si>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</si>
  <si>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</si>
  <si>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</si>
  <si>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</si>
  <si>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</si>
  <si>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</si>
  <si>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</si>
  <si>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</si>
  <si>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</si>
  <si>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</si>
  <si>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</si>
  <si>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</si>
  <si>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</si>
  <si>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</si>
  <si>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</si>
  <si>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</si>
  <si>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</si>
  <si>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</si>
  <si>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</si>
  <si>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</si>
  <si>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</si>
  <si>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</si>
  <si>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</si>
  <si>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</si>
  <si>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</si>
  <si>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</si>
  <si>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</si>
  <si>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</si>
  <si>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</si>
  <si>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</si>
  <si>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</si>
  <si>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</si>
  <si>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</si>
  <si>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</si>
  <si>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</si>
  <si>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</si>
  <si>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</si>
  <si>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</si>
  <si>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</si>
  <si>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</si>
  <si>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</si>
  <si>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</si>
  <si>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</si>
  <si>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</si>
  <si>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</si>
  <si>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</si>
  <si>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</si>
  <si>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</si>
  <si>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</si>
  <si>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</si>
  <si>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</si>
  <si>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</si>
  <si>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</si>
  <si>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</si>
  <si>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</si>
  <si>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</si>
  <si>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</si>
  <si>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</si>
  <si>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</si>
  <si>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</si>
  <si>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</si>
  <si>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</si>
  <si>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</si>
  <si>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</si>
  <si>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</si>
  <si>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</si>
  <si>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</si>
  <si>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</si>
  <si>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</si>
  <si>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</si>
  <si>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</si>
  <si>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</si>
  <si>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</si>
  <si>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</si>
  <si>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</si>
  <si>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</si>
  <si>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</si>
  <si>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</si>
  <si>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</si>
  <si>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</si>
  <si>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</si>
  <si>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</si>
  <si>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</si>
  <si>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</si>
  <si>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</si>
  <si>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</si>
  <si>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</si>
  <si>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</si>
  <si>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</si>
  <si>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</si>
  <si>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</si>
  <si>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</si>
  <si>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</si>
  <si>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</si>
  <si>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</si>
  <si>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</si>
  <si>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</si>
  <si>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</si>
  <si>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</si>
  <si>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</si>
  <si>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</si>
  <si>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</si>
  <si>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</si>
  <si>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</si>
  <si>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</si>
  <si>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</si>
  <si>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</si>
  <si>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</si>
  <si>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</si>
  <si>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</si>
  <si>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</si>
  <si>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</si>
  <si>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</si>
  <si>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</si>
  <si>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</si>
  <si>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</si>
  <si>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</si>
  <si>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</si>
  <si>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</si>
  <si>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</si>
  <si>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</si>
  <si>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</si>
  <si>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</si>
  <si>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</si>
  <si>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</si>
  <si>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</si>
  <si>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</si>
  <si>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</si>
  <si>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</si>
  <si>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</si>
  <si>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</si>
  <si>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</si>
  <si>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</si>
  <si>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</si>
  <si>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</si>
  <si>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</si>
  <si>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</si>
  <si>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</si>
  <si>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</si>
  <si>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</si>
  <si>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</si>
  <si>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</si>
  <si>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</si>
  <si>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</si>
  <si>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</si>
  <si>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</si>
  <si>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</si>
  <si>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</si>
  <si>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</si>
  <si>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</si>
  <si>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</si>
  <si>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</si>
  <si>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</si>
  <si>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</si>
  <si>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</si>
  <si>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</si>
  <si>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</si>
  <si>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</si>
  <si>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</si>
  <si>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</si>
  <si>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</si>
  <si>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</si>
  <si>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</si>
  <si>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</si>
  <si>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</si>
  <si>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</si>
  <si>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</si>
  <si>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</si>
  <si>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</si>
  <si>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</si>
  <si>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</si>
  <si>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</si>
  <si>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</si>
  <si>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</si>
  <si>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</si>
  <si>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</si>
  <si>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</si>
  <si>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</si>
  <si>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</si>
  <si>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</si>
  <si>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</si>
  <si>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</si>
  <si>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</si>
  <si>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</si>
  <si>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</si>
  <si>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</si>
  <si>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</si>
  <si>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</si>
  <si>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</si>
  <si>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</si>
  <si>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</si>
  <si>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</si>
  <si>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</si>
  <si>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</si>
  <si>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</si>
  <si>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</si>
  <si>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</si>
  <si>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</si>
  <si>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</si>
  <si>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</si>
  <si>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</si>
  <si>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</si>
  <si>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</si>
  <si>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</si>
  <si>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</si>
  <si>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</si>
  <si>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</si>
  <si>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</si>
  <si>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</si>
  <si>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</si>
  <si>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</si>
  <si>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</si>
  <si>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</si>
  <si>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</si>
  <si>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</si>
  <si>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</si>
  <si>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</si>
  <si>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</si>
  <si>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</si>
  <si>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</si>
  <si>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</si>
  <si>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</si>
  <si>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</si>
  <si>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</si>
  <si>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</si>
  <si>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</si>
  <si>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</si>
  <si>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</si>
  <si>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</si>
  <si>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</si>
  <si>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</si>
  <si>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</si>
  <si>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</si>
  <si>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</si>
  <si>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</si>
  <si>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</si>
  <si>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</si>
  <si>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</si>
  <si>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</si>
  <si>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</si>
  <si>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</si>
  <si>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</si>
  <si>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</si>
  <si>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</si>
  <si>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</si>
  <si>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</si>
  <si>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</si>
  <si>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</si>
  <si>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</si>
  <si>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</si>
  <si>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</si>
  <si>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</si>
  <si>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</si>
  <si>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</si>
  <si>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</si>
  <si>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</si>
  <si>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</si>
  <si>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</si>
  <si>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</si>
  <si>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</si>
  <si>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</si>
  <si>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</si>
  <si>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</si>
  <si>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</si>
  <si>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</si>
  <si>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</si>
  <si>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</si>
  <si>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</si>
  <si>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</si>
  <si>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</si>
  <si>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</si>
  <si>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</si>
  <si>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</si>
  <si>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</si>
  <si>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</si>
  <si>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</si>
  <si>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</si>
  <si>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</si>
  <si>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</si>
  <si>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</si>
  <si>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</si>
  <si>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</si>
  <si>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</si>
  <si>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</si>
  <si>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</si>
  <si>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</si>
  <si>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</si>
  <si>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</si>
  <si>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</si>
  <si>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</si>
  <si>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</si>
  <si>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</si>
  <si>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</si>
  <si>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</si>
  <si>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</si>
  <si>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</si>
  <si>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</si>
  <si>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</si>
  <si>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</si>
  <si>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</si>
  <si>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</si>
  <si>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</si>
  <si>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</si>
  <si>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</si>
  <si>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</si>
  <si>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</si>
  <si>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</si>
  <si>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</si>
  <si>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</si>
  <si>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</si>
  <si>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</si>
  <si>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</si>
  <si>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</si>
  <si>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</si>
  <si>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</si>
  <si>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</si>
  <si>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</si>
  <si>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</si>
  <si>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</si>
  <si>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</si>
  <si>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</si>
  <si>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</si>
  <si>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</si>
  <si>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</si>
  <si>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</si>
  <si>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</si>
  <si>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</si>
  <si>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</si>
  <si>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</si>
  <si>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</si>
  <si>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</si>
  <si>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</si>
  <si>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</si>
  <si>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</si>
  <si>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</si>
  <si>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</si>
  <si>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</si>
  <si>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</si>
  <si>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</si>
  <si>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</si>
  <si>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</si>
  <si>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</si>
  <si>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</si>
  <si>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</si>
  <si>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</si>
  <si>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</si>
  <si>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</si>
  <si>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</si>
  <si>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</si>
  <si>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</si>
  <si>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</si>
  <si>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</si>
  <si>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</si>
  <si>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</si>
  <si>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</si>
  <si>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</si>
  <si>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</si>
  <si>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</si>
  <si>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</si>
  <si>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</si>
  <si>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</si>
  <si>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</si>
  <si>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</si>
  <si>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</si>
  <si>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</si>
  <si>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</si>
  <si>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</si>
  <si>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</si>
  <si>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</si>
  <si>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</si>
  <si>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</si>
  <si>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</si>
  <si>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</si>
  <si>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</si>
  <si>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</si>
  <si>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</si>
  <si>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</si>
  <si>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</si>
  <si>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</si>
  <si>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</si>
  <si>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</si>
  <si>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</si>
  <si>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</si>
  <si>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</si>
  <si>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</si>
  <si>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</si>
  <si>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</si>
  <si>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</si>
  <si>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</si>
  <si>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</si>
  <si>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</si>
  <si>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</si>
  <si>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</si>
  <si>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</si>
  <si>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</si>
  <si>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</si>
  <si>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</si>
  <si>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</si>
  <si>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</si>
  <si>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</si>
  <si>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</si>
  <si>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</si>
  <si>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</si>
  <si>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</si>
  <si>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</si>
  <si>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</si>
  <si>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</si>
  <si>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</si>
  <si>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</si>
  <si>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</si>
  <si>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</si>
  <si>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</si>
  <si>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</si>
  <si>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</si>
  <si>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</si>
  <si>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</si>
  <si>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</si>
  <si>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</si>
  <si>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</si>
  <si>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</si>
  <si>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</si>
  <si>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</si>
  <si>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</si>
  <si>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</si>
  <si>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</si>
  <si>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</si>
  <si>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</si>
  <si>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</si>
  <si>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</si>
  <si>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</si>
  <si>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</si>
  <si>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</si>
  <si>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</si>
  <si>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</si>
  <si>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</si>
  <si>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</si>
  <si>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</si>
  <si>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</si>
  <si>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</si>
  <si>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</si>
  <si>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</si>
  <si>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</si>
  <si>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</si>
  <si>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</si>
  <si>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</si>
  <si>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</si>
  <si>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</si>
  <si>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</si>
  <si>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</si>
  <si>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</si>
  <si>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</si>
  <si>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</si>
  <si>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</si>
  <si>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</si>
  <si>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</si>
  <si>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</si>
  <si>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</si>
  <si>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</si>
  <si>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</si>
  <si>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</si>
  <si>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</si>
  <si>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</si>
  <si>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</si>
  <si>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</si>
  <si>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</si>
  <si>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</si>
  <si>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</si>
  <si>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</si>
  <si>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</si>
  <si>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</si>
  <si>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</si>
  <si>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</si>
  <si>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</si>
  <si>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</si>
  <si>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</si>
  <si>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</si>
  <si>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</si>
  <si>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</si>
  <si>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</si>
  <si>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</si>
  <si>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</si>
  <si>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</si>
  <si>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</si>
  <si>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</si>
  <si>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</si>
  <si>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</si>
  <si>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</si>
  <si>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</si>
  <si>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</si>
  <si>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</si>
  <si>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</si>
  <si>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</si>
  <si>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</si>
  <si>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</si>
  <si>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</si>
  <si>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</si>
  <si>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</si>
  <si>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</si>
  <si>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</si>
  <si>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</si>
  <si>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</si>
  <si>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</si>
  <si>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</si>
  <si>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</si>
  <si>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</si>
  <si>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</si>
  <si>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</si>
  <si>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</si>
  <si>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</si>
  <si>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</si>
  <si>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</si>
  <si>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</si>
  <si>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</si>
  <si>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</si>
  <si>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</si>
  <si>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</si>
  <si>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</si>
  <si>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</si>
  <si>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</si>
  <si>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</si>
  <si>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</si>
  <si>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</si>
  <si>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</si>
  <si>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</si>
  <si>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</si>
  <si>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</si>
  <si>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</si>
  <si>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</si>
  <si>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</si>
  <si>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</si>
  <si>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</si>
  <si>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</si>
  <si>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</si>
  <si>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</si>
  <si>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</si>
  <si>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</si>
  <si>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</si>
  <si>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</si>
  <si>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</si>
  <si>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</si>
  <si>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</si>
  <si>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</si>
  <si>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</si>
  <si>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</si>
  <si>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</si>
  <si>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</si>
  <si>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</si>
  <si>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</si>
  <si>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</si>
  <si>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</si>
  <si>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</si>
  <si>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</si>
  <si>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</si>
  <si>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</si>
  <si>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</si>
  <si>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</si>
  <si>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</si>
  <si>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</si>
  <si>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</si>
  <si>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</si>
  <si>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</si>
  <si>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</si>
  <si>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</si>
  <si>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</si>
  <si>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</si>
  <si>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</si>
  <si>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</si>
  <si>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</si>
  <si>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</si>
  <si>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</si>
  <si>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</si>
  <si>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</si>
  <si>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</si>
  <si>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</si>
  <si>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</si>
  <si>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</si>
  <si>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</si>
  <si>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</si>
  <si>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</si>
  <si>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</si>
  <si>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</si>
  <si>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</si>
  <si>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</si>
  <si>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</si>
  <si>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</si>
  <si>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</si>
  <si>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</si>
  <si>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</si>
  <si>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</si>
  <si>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</si>
  <si>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</si>
  <si>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</si>
  <si>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</si>
  <si>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</si>
  <si>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</si>
  <si>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</si>
  <si>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</si>
  <si>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</si>
  <si>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</si>
  <si>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</si>
  <si>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</si>
  <si>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</si>
  <si>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</si>
  <si>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</si>
  <si>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</si>
  <si>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</si>
  <si>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</si>
  <si>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</si>
  <si>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</si>
  <si>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</si>
  <si>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</si>
  <si>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</si>
  <si>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</si>
  <si>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</si>
  <si>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</si>
  <si>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</si>
  <si>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</si>
  <si>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</si>
  <si>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</si>
  <si>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</si>
  <si>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</si>
  <si>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</si>
  <si>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</si>
  <si>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</si>
  <si>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</si>
  <si>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</si>
  <si>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</si>
  <si>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</si>
  <si>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</si>
  <si>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</si>
  <si>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</si>
  <si>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</si>
  <si>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</si>
  <si>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</si>
  <si>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</si>
  <si>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</si>
  <si>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</si>
  <si>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</si>
  <si>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</si>
  <si>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</si>
  <si>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</si>
  <si>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</si>
  <si>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</si>
  <si>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</si>
  <si>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</si>
  <si>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</si>
  <si>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</si>
  <si>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</si>
  <si>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</si>
  <si>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</si>
  <si>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</si>
  <si>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</si>
  <si>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</si>
  <si>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</si>
  <si>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</si>
  <si>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</si>
  <si>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</si>
  <si>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</si>
  <si>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</si>
  <si>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</si>
  <si>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</si>
  <si>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</si>
  <si>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</si>
  <si>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</si>
  <si>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</si>
  <si>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</si>
  <si>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</si>
  <si>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</si>
  <si>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</si>
  <si>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</si>
  <si>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</si>
  <si>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</si>
  <si>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</si>
  <si>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</si>
  <si>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</si>
  <si>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</si>
  <si>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</si>
  <si>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</si>
  <si>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</si>
  <si>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</si>
  <si>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</si>
  <si>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</si>
  <si>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</si>
  <si>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</si>
  <si>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</si>
  <si>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</si>
  <si>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</si>
  <si>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</si>
  <si>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</si>
  <si>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</si>
  <si>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</si>
  <si>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</si>
  <si>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</si>
  <si>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</si>
  <si>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</si>
  <si>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</si>
  <si>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</si>
  <si>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</si>
  <si>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</si>
  <si>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</si>
  <si>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</si>
  <si>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</si>
  <si>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</si>
  <si>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</si>
  <si>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</si>
  <si>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</si>
  <si>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</si>
  <si>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</si>
  <si>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</si>
  <si>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</si>
  <si>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</si>
  <si>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</si>
  <si>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</si>
  <si>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</si>
  <si>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</si>
  <si>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</si>
  <si>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</si>
  <si>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</si>
  <si>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</si>
  <si>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</si>
  <si>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</si>
  <si>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</si>
  <si>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</si>
  <si>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</si>
  <si>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</si>
  <si>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</si>
  <si>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</si>
  <si>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</si>
  <si>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</si>
  <si>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</si>
  <si>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</si>
  <si>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</si>
  <si>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</si>
  <si>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</si>
  <si>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</si>
  <si>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</si>
  <si>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</si>
  <si>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</si>
  <si>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</si>
  <si>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</si>
  <si>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</si>
  <si>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</si>
  <si>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</si>
  <si>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</si>
  <si>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</si>
  <si>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</si>
  <si>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</si>
  <si>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</si>
  <si>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</si>
  <si>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</si>
  <si>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</si>
  <si>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</si>
  <si>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</si>
  <si>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</si>
  <si>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</si>
  <si>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</si>
  <si>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</si>
  <si>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</si>
  <si>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</si>
  <si>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</si>
  <si>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</si>
  <si>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</si>
  <si>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</si>
  <si>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</si>
  <si>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</si>
  <si>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</si>
  <si>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</si>
  <si>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</si>
  <si>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</si>
  <si>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</si>
  <si>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</si>
  <si>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</si>
  <si>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</si>
  <si>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</si>
  <si>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</si>
  <si>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</si>
  <si>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</si>
  <si>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</si>
  <si>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</si>
  <si>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</si>
  <si>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</si>
  <si>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</si>
  <si>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</si>
  <si>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</si>
  <si>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</si>
  <si>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</si>
  <si>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</si>
  <si>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</si>
  <si>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</si>
  <si>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</si>
  <si>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</si>
  <si>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</si>
  <si>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</si>
  <si>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</si>
  <si>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</si>
  <si>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</si>
  <si>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</si>
  <si>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</si>
  <si>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</si>
  <si>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</si>
  <si>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</si>
  <si>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</si>
  <si>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</si>
  <si>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</si>
  <si>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</si>
  <si>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</si>
  <si>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</si>
  <si>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</si>
  <si>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</si>
  <si>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</si>
  <si>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</si>
  <si>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</si>
  <si>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</si>
  <si>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</si>
  <si>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</si>
  <si>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</si>
  <si>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</si>
  <si>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</si>
  <si>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</si>
  <si>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</si>
  <si>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</si>
  <si>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</si>
  <si>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</si>
  <si>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</si>
  <si>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</si>
  <si>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</si>
  <si>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</si>
  <si>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</si>
  <si>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</si>
  <si>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</si>
  <si>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</si>
  <si>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</si>
  <si>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</si>
  <si>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</si>
  <si>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</si>
  <si>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</si>
  <si>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</si>
  <si>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</si>
  <si>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</si>
  <si>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</si>
  <si>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</si>
  <si>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</si>
  <si>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</si>
  <si>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</si>
  <si>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</si>
  <si>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</si>
  <si>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</si>
  <si>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</si>
  <si>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</si>
  <si>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</si>
  <si>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</si>
  <si>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</si>
  <si>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</si>
  <si>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</si>
  <si>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</si>
  <si>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</si>
  <si>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</si>
  <si>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</si>
  <si>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</si>
  <si>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</si>
  <si>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</si>
  <si>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</si>
  <si>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</si>
  <si>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</si>
  <si>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</si>
  <si>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</si>
  <si>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</si>
  <si>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</si>
  <si>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</si>
  <si>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</si>
  <si>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</si>
  <si>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</si>
  <si>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</si>
  <si>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</si>
  <si>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</si>
  <si>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</si>
  <si>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</si>
  <si>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</si>
  <si>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</si>
  <si>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</si>
  <si>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</si>
  <si>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</si>
  <si>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</si>
  <si>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</si>
  <si>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</si>
  <si>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</si>
  <si>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</si>
  <si>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</si>
  <si>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</si>
  <si>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</si>
  <si>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</si>
  <si>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</si>
  <si>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</si>
  <si>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</si>
  <si>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</si>
  <si>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</si>
  <si>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</si>
  <si>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</si>
  <si>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</si>
  <si>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</si>
  <si>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</si>
  <si>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</si>
  <si>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</si>
  <si>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</si>
  <si>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</si>
  <si>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</si>
  <si>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</si>
  <si>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</si>
  <si>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</si>
  <si>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</si>
  <si>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</si>
  <si>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</si>
  <si>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</si>
  <si>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</si>
  <si>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</si>
  <si>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</si>
  <si>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</si>
  <si>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</si>
  <si>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</si>
  <si>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</si>
  <si>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</si>
  <si>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</si>
  <si>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</si>
  <si>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</si>
  <si>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</si>
  <si>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</si>
  <si>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</si>
  <si>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</si>
  <si>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</si>
  <si>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</si>
  <si>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</si>
  <si>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</si>
  <si>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</si>
  <si>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</si>
  <si>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</si>
  <si>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</si>
  <si>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</si>
  <si>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</si>
  <si>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</si>
  <si>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</si>
  <si>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</si>
  <si>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</si>
  <si>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</si>
  <si>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</si>
  <si>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</si>
  <si>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</si>
  <si>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</si>
  <si>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</si>
  <si>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</si>
  <si>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</si>
  <si>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</si>
  <si>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</si>
  <si>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</si>
  <si>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</si>
  <si>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</si>
  <si>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</si>
  <si>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</si>
  <si>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</si>
  <si>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</si>
  <si>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</si>
  <si>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</si>
  <si>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</si>
  <si>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</si>
  <si>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</si>
  <si>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</si>
  <si>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</si>
  <si>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</si>
  <si>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</si>
  <si>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</si>
  <si>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</si>
  <si>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</si>
  <si>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</si>
  <si>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</si>
  <si>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</si>
  <si>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</si>
  <si>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</si>
  <si>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</si>
  <si>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</si>
  <si>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</si>
  <si>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</si>
  <si>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</si>
  <si>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</si>
  <si>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</si>
  <si>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</si>
  <si>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</si>
  <si>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</si>
  <si>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</si>
  <si>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</si>
  <si>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</si>
  <si>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</si>
  <si>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</si>
  <si>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</si>
  <si>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</si>
  <si>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</si>
  <si>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</si>
  <si>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</si>
  <si>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</si>
  <si>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</si>
  <si>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</si>
  <si>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</si>
  <si>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</si>
  <si>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</si>
  <si>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</si>
  <si>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</si>
  <si>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</si>
  <si>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</si>
  <si>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</si>
  <si>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</si>
  <si>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</si>
  <si>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</si>
  <si>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</si>
  <si>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</si>
  <si>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</si>
  <si>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</si>
  <si>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</si>
  <si>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</si>
  <si>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</si>
  <si>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</si>
  <si>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</si>
  <si>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</si>
  <si>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</si>
  <si>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</si>
  <si>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</si>
  <si>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</si>
  <si>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</si>
  <si>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</si>
  <si>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</si>
  <si>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</si>
  <si>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</si>
  <si>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</si>
  <si>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</si>
  <si>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</si>
  <si>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</si>
  <si>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</si>
  <si>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</si>
  <si>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</si>
  <si>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</si>
  <si>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</si>
  <si>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</si>
  <si>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</si>
  <si>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</si>
  <si>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</si>
  <si>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</si>
  <si>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</si>
  <si>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</si>
  <si>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</si>
  <si>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</si>
  <si>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</si>
  <si>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</si>
  <si>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</si>
  <si>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</si>
  <si>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</si>
  <si>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</si>
  <si>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</si>
  <si>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</si>
  <si>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</si>
  <si>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</si>
  <si>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</si>
  <si>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</si>
  <si>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</si>
  <si>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</si>
  <si>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</si>
  <si>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</si>
  <si>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</si>
  <si>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</si>
  <si>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</si>
  <si>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</si>
  <si>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</si>
  <si>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</si>
  <si>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</si>
  <si>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</si>
  <si>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</si>
  <si>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</si>
  <si>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</si>
  <si>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</si>
  <si>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</si>
  <si>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</si>
  <si>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</si>
  <si>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</si>
  <si>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</si>
  <si>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</si>
  <si>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</si>
  <si>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</si>
  <si>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</si>
  <si>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</si>
  <si>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</si>
  <si>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</si>
  <si>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</si>
  <si>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</si>
  <si>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</si>
  <si>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</si>
  <si>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</si>
  <si>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</si>
  <si>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</si>
  <si>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</si>
  <si>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</si>
  <si>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</si>
  <si>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</si>
  <si>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</si>
  <si>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</si>
  <si>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</si>
  <si>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</si>
  <si>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</si>
  <si>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</si>
  <si>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</si>
  <si>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</si>
  <si>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</si>
  <si>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</si>
  <si>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</si>
  <si>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</si>
  <si>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</si>
  <si>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</si>
  <si>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</si>
  <si>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</si>
  <si>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</si>
  <si>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</si>
  <si>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</si>
  <si>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</si>
  <si>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</si>
  <si>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</si>
  <si>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</si>
  <si>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</si>
  <si>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</si>
  <si>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</si>
  <si>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</si>
  <si>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</si>
  <si>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</si>
  <si>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</si>
  <si>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</si>
  <si>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</si>
  <si>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</si>
  <si>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</si>
  <si>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</si>
  <si>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</si>
  <si>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</si>
  <si>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</si>
  <si>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</si>
  <si>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</si>
  <si>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</si>
  <si>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</si>
  <si>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</si>
  <si>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</si>
  <si>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</si>
  <si>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</si>
  <si>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</si>
  <si>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</si>
  <si>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</si>
  <si>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</si>
  <si>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</si>
  <si>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</si>
  <si>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</si>
  <si>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</si>
  <si>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</si>
  <si>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</si>
  <si>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</si>
  <si>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</si>
  <si>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</si>
  <si>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</si>
  <si>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</si>
  <si>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</si>
  <si>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</si>
  <si>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</si>
  <si>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</si>
  <si>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</si>
  <si>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</si>
  <si>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</si>
  <si>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</si>
  <si>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</si>
  <si>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</si>
  <si>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</si>
  <si>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</si>
  <si>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</si>
  <si>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</si>
  <si>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</si>
  <si>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</si>
  <si>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</si>
  <si>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</si>
  <si>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</si>
  <si>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</si>
  <si>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</si>
  <si>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</si>
  <si>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</si>
  <si>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</si>
  <si>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</si>
  <si>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</si>
  <si>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</si>
  <si>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</si>
  <si>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</si>
  <si>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</si>
  <si>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</si>
  <si>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</si>
  <si>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</si>
  <si>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</si>
  <si>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</si>
  <si>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</si>
  <si>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</si>
  <si>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</si>
  <si>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</si>
  <si>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</si>
  <si>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</si>
  <si>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</si>
  <si>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</si>
  <si>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</si>
  <si>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</si>
  <si>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</si>
  <si>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</si>
  <si>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</si>
  <si>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</si>
  <si>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</si>
  <si>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</si>
  <si>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</si>
  <si>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</si>
  <si>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</si>
  <si>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</si>
  <si>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</si>
  <si>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</si>
  <si>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</si>
  <si>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</si>
  <si>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</si>
  <si>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</si>
  <si>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</si>
  <si>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</si>
  <si>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</si>
  <si>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</si>
  <si>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</si>
  <si>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</si>
  <si>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</si>
  <si>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</si>
  <si>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</si>
  <si>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</si>
  <si>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</si>
  <si>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</si>
  <si>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</si>
  <si>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</si>
  <si>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</si>
  <si>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</si>
  <si>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</si>
  <si>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</si>
  <si>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</si>
  <si>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</si>
  <si>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</si>
  <si>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</si>
  <si>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</si>
  <si>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</si>
  <si>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</si>
  <si>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</si>
  <si>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</si>
  <si>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</si>
  <si>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</si>
  <si>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</si>
  <si>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</si>
  <si>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</si>
  <si>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</si>
  <si>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</si>
  <si>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</si>
  <si>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</si>
  <si>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</si>
  <si>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</si>
  <si>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</si>
  <si>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</si>
  <si>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</si>
  <si>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</si>
  <si>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</si>
  <si>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</si>
  <si>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</si>
  <si>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</si>
  <si>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</si>
  <si>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</si>
  <si>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</si>
  <si>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</si>
  <si>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</si>
  <si>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</si>
  <si>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</si>
  <si>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</si>
  <si>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</si>
  <si>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</si>
  <si>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</si>
  <si>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</si>
  <si>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</si>
  <si>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</si>
  <si>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</si>
  <si>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</si>
  <si>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</si>
  <si>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</si>
  <si>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</si>
  <si>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</si>
  <si>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</si>
  <si>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</si>
  <si>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</si>
  <si>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</si>
  <si>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</si>
  <si>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</si>
  <si>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</si>
  <si>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</si>
  <si>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</si>
  <si>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</si>
  <si>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</si>
  <si>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</si>
  <si>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</si>
  <si>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</si>
  <si>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</si>
  <si>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</si>
  <si>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</si>
  <si>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</si>
  <si>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</si>
  <si>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</si>
  <si>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</si>
  <si>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</si>
  <si>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</si>
  <si>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</si>
  <si>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</si>
  <si>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</si>
  <si>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</si>
  <si>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</si>
  <si>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</si>
  <si>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</si>
  <si>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</si>
  <si>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</si>
  <si>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</si>
  <si>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</si>
  <si>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</si>
  <si>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</si>
  <si>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</si>
  <si>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</si>
  <si>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</si>
  <si>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</si>
  <si>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</si>
  <si>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</si>
  <si>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</si>
  <si>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</si>
  <si>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</si>
  <si>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</si>
  <si>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</si>
  <si>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</si>
  <si>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</si>
  <si>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</si>
  <si>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</si>
  <si>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</si>
  <si>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</si>
  <si>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</si>
  <si>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</si>
  <si>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</si>
  <si>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</si>
  <si>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</si>
  <si>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</si>
  <si>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</si>
  <si>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</si>
  <si>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</si>
  <si>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</si>
  <si>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</si>
  <si>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</si>
  <si>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</si>
  <si>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</si>
  <si>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</si>
  <si>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</si>
  <si>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</si>
  <si>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</si>
  <si>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</si>
  <si>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</si>
  <si>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</si>
  <si>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</si>
  <si>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</si>
  <si>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</si>
  <si>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</si>
  <si>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</si>
  <si>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</si>
  <si>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</si>
  <si>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</si>
  <si>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</si>
  <si>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</si>
  <si>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</si>
  <si>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</si>
  <si>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</si>
  <si>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</si>
  <si>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</si>
  <si>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</si>
  <si>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</si>
  <si>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</si>
  <si>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</si>
  <si>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</si>
  <si>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</si>
  <si>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</si>
  <si>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</si>
  <si>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</si>
  <si>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</si>
  <si>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</si>
  <si>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</si>
  <si>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</si>
  <si>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</si>
  <si>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</si>
  <si>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</si>
  <si>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</si>
  <si>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</si>
  <si>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</si>
  <si>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</si>
  <si>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</si>
  <si>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</si>
  <si>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</si>
  <si>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</si>
  <si>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</si>
  <si>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</si>
  <si>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</si>
  <si>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</si>
  <si>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</si>
  <si>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</si>
  <si>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</si>
  <si>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</si>
  <si>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</si>
  <si>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</si>
  <si>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</si>
  <si>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</si>
  <si>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</si>
  <si>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</si>
  <si>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</si>
  <si>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</si>
  <si>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</si>
  <si>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</si>
  <si>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</si>
  <si>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</si>
  <si>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</si>
  <si>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</si>
  <si>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</si>
  <si>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</si>
  <si>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</si>
  <si>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</si>
  <si>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</si>
  <si>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</si>
  <si>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</si>
  <si>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</si>
  <si>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</si>
  <si>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</si>
  <si>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</si>
  <si>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</si>
  <si>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</si>
  <si>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</si>
  <si>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</si>
  <si>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</si>
  <si>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</si>
  <si>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</si>
  <si>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</si>
  <si>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</si>
  <si>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</si>
  <si>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</si>
  <si>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</si>
  <si>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</si>
  <si>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</si>
  <si>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</si>
  <si>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</si>
  <si>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</si>
  <si>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</si>
  <si>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</si>
  <si>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</si>
  <si>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</si>
  <si>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</si>
  <si>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</si>
  <si>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</si>
  <si>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</si>
  <si>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</si>
  <si>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</si>
  <si>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</si>
  <si>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</si>
  <si>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</si>
  <si>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</si>
  <si>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</si>
  <si>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</si>
  <si>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</si>
  <si>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</si>
  <si>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</si>
  <si>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</si>
  <si>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</si>
  <si>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</si>
  <si>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</si>
  <si>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</si>
  <si>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</si>
  <si>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</si>
  <si>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</si>
  <si>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</si>
  <si>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</si>
  <si>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</si>
  <si>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</si>
  <si>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</si>
  <si>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</si>
  <si>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</si>
  <si>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</si>
  <si>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</si>
  <si>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</si>
  <si>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</si>
  <si>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</si>
  <si>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</si>
  <si>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</si>
  <si>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</si>
  <si>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</si>
  <si>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</si>
  <si>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</si>
  <si>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</si>
  <si>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</si>
  <si>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</si>
  <si>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</si>
  <si>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</si>
  <si>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</si>
  <si>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</si>
  <si>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</si>
  <si>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</si>
  <si>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</si>
  <si>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</si>
  <si>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</si>
  <si>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</si>
  <si>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</si>
  <si>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</si>
  <si>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</si>
  <si>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</si>
  <si>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</si>
  <si>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</si>
  <si>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</si>
  <si>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</si>
  <si>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</si>
  <si>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</si>
  <si>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</si>
  <si>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</si>
  <si>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</si>
  <si>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</si>
  <si>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</si>
  <si>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</si>
  <si>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</si>
  <si>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</si>
  <si>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</si>
  <si>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</si>
  <si>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</si>
  <si>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</si>
  <si>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</si>
  <si>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</si>
  <si>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</si>
  <si>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</si>
  <si>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</si>
  <si>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</si>
  <si>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</si>
  <si>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</si>
  <si>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</si>
  <si>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</si>
  <si>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</si>
  <si>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</si>
  <si>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</si>
  <si>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</si>
  <si>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</si>
  <si>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</si>
  <si>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</si>
  <si>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</si>
  <si>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</si>
  <si>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</si>
  <si>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</si>
  <si>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</si>
  <si>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</si>
  <si>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</si>
  <si>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</si>
  <si>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</si>
  <si>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</si>
  <si>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</si>
  <si>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</si>
  <si>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</si>
  <si>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</si>
  <si>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</si>
  <si>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</si>
  <si>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</si>
  <si>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</si>
  <si>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</si>
  <si>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</si>
  <si>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</si>
  <si>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</si>
  <si>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</si>
  <si>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</si>
  <si>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</si>
  <si>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</si>
  <si>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</si>
  <si>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</si>
  <si>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</si>
  <si>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</si>
  <si>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</si>
  <si>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</si>
  <si>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</si>
  <si>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</si>
  <si>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</si>
  <si>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</si>
  <si>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</si>
  <si>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</si>
  <si>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</si>
  <si>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</si>
  <si>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</si>
  <si>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</si>
  <si>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</si>
  <si>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</si>
  <si>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</si>
  <si>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</si>
  <si>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</si>
  <si>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</si>
  <si>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</si>
  <si>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</si>
  <si>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</si>
  <si>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</si>
  <si>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</si>
  <si>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</si>
  <si>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</si>
  <si>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</si>
  <si>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</si>
  <si>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</si>
  <si>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</si>
  <si>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</si>
  <si>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</si>
  <si>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</si>
  <si>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</si>
  <si>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</si>
  <si>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</si>
  <si>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</si>
  <si>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</si>
  <si>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</si>
  <si>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</si>
  <si>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</si>
  <si>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</si>
  <si>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</si>
  <si>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</si>
  <si>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</si>
  <si>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</si>
  <si>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</si>
  <si>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</si>
  <si>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</si>
  <si>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</si>
  <si>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</si>
  <si>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</si>
  <si>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</si>
  <si>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</si>
  <si>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</si>
  <si>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</si>
  <si>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</si>
  <si>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</si>
  <si>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</si>
  <si>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</si>
  <si>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</si>
  <si>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</si>
  <si>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</si>
  <si>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</si>
  <si>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</si>
  <si>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</si>
  <si>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</si>
  <si>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</si>
  <si>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</si>
  <si>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</si>
  <si>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</si>
  <si>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</si>
  <si>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</si>
  <si>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</si>
  <si>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</si>
  <si>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</si>
  <si>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</si>
  <si>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</si>
  <si>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</si>
  <si>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</si>
  <si>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</si>
  <si>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</si>
  <si>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</si>
  <si>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</si>
  <si>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</si>
  <si>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</si>
  <si>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</si>
  <si>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</si>
  <si>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</si>
  <si>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</si>
  <si>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</si>
  <si>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</si>
  <si>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</si>
  <si>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</si>
  <si>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</si>
  <si>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</si>
  <si>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</si>
  <si>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</si>
  <si>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</si>
  <si>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</si>
  <si>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</si>
  <si>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</si>
  <si>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</si>
  <si>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</si>
  <si>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</si>
  <si>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</si>
  <si>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</si>
  <si>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</si>
  <si>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</si>
  <si>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</si>
  <si>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</si>
  <si>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</si>
  <si>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</si>
  <si>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</si>
  <si>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</si>
  <si>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</si>
  <si>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</si>
  <si>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</si>
  <si>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</si>
  <si>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</si>
  <si>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</si>
  <si>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</si>
  <si>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</si>
  <si>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</si>
  <si>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</si>
  <si>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</si>
  <si>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</si>
  <si>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</si>
  <si>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</si>
  <si>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</si>
  <si>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</si>
  <si>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</si>
  <si>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</si>
  <si>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</si>
  <si>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</si>
  <si>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</si>
  <si>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</si>
  <si>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</si>
  <si>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</si>
  <si>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</si>
  <si>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</si>
  <si>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</si>
  <si>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</si>
  <si>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</si>
  <si>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</si>
  <si>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</si>
  <si>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</si>
  <si>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</si>
  <si>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</si>
  <si>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</si>
  <si>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</si>
  <si>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</si>
  <si>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</si>
  <si>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</si>
  <si>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</si>
  <si>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</si>
  <si>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</si>
  <si>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</si>
  <si>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</si>
  <si>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</si>
  <si>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</si>
  <si>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</si>
  <si>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</si>
  <si>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</si>
  <si>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</si>
  <si>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</si>
  <si>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</si>
  <si>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</si>
  <si>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</si>
  <si>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</si>
  <si>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</si>
  <si>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</si>
  <si>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</si>
  <si>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</si>
  <si>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</si>
  <si>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</si>
  <si>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</si>
  <si>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</si>
  <si>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</si>
  <si>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</si>
  <si>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</si>
  <si>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</si>
  <si>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</si>
  <si>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</si>
  <si>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</si>
  <si>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</si>
  <si>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</si>
  <si>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</si>
  <si>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</si>
  <si>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</si>
  <si>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</si>
  <si>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</si>
  <si>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</si>
  <si>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</si>
  <si>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</si>
  <si>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</si>
  <si>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</si>
  <si>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</si>
  <si>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</si>
  <si>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</si>
  <si>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</si>
  <si>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</si>
  <si>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</si>
  <si>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</si>
  <si>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</si>
  <si>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</si>
  <si>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</si>
  <si>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</si>
  <si>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</si>
  <si>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</si>
  <si>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</si>
  <si>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</si>
  <si>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</si>
  <si>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</si>
  <si>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</si>
  <si>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</si>
  <si>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</si>
  <si>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</si>
  <si>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</si>
  <si>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</si>
  <si>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</si>
  <si>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</si>
  <si>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</si>
  <si>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</si>
  <si>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</si>
  <si>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</si>
  <si>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</si>
  <si>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</si>
  <si>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</si>
  <si>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</si>
  <si>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</si>
  <si>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</si>
  <si>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</si>
  <si>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</si>
  <si>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</si>
  <si>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</si>
  <si>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</si>
  <si>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</si>
  <si>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</si>
  <si>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</si>
  <si>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</si>
  <si>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</si>
  <si>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</si>
  <si>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</si>
  <si>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</si>
  <si>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</si>
  <si>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</si>
  <si>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</si>
  <si>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</si>
  <si>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</si>
  <si>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</si>
  <si>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</si>
  <si>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</si>
  <si>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</si>
  <si>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</si>
  <si>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</si>
  <si>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</si>
  <si>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</si>
  <si>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</si>
  <si>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</si>
  <si>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</si>
  <si>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</si>
  <si>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</si>
  <si>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</si>
  <si>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</si>
  <si>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</si>
  <si>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</si>
  <si>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</si>
  <si>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</si>
  <si>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</si>
  <si>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</si>
  <si>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</si>
  <si>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</si>
  <si>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</si>
  <si>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</si>
  <si>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</si>
  <si>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</si>
  <si>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</si>
  <si>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</si>
  <si>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</si>
  <si>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</si>
  <si>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</si>
  <si>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</si>
  <si>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</si>
  <si>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</si>
  <si>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</si>
  <si>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</si>
  <si>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</si>
  <si>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</si>
  <si>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</si>
  <si>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</si>
  <si>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</si>
  <si>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</si>
  <si>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</si>
  <si>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</si>
  <si>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</si>
  <si>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</si>
  <si>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</si>
  <si>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</si>
  <si>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</si>
  <si>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</si>
  <si>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</si>
  <si>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</si>
  <si>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</si>
  <si>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</si>
  <si>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</si>
  <si>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</si>
  <si>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</si>
  <si>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</si>
  <si>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</si>
  <si>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</si>
  <si>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</si>
  <si>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</si>
  <si>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</si>
  <si>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</si>
  <si>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</si>
  <si>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</si>
  <si>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</si>
  <si>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</si>
  <si>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</si>
  <si>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</si>
  <si>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</si>
  <si>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</si>
  <si>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</si>
  <si>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</si>
  <si>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</si>
  <si>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</si>
  <si>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</si>
  <si>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</si>
  <si>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</si>
  <si>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</si>
  <si>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</si>
  <si>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</si>
  <si>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</si>
  <si>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</si>
  <si>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</si>
  <si>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</si>
  <si>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</si>
  <si>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</si>
  <si>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</si>
  <si>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</si>
  <si>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</si>
  <si>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</si>
  <si>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</si>
  <si>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</si>
  <si>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</si>
  <si>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</si>
  <si>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</si>
  <si>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</si>
  <si>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</si>
  <si>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</si>
  <si>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</si>
  <si>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</si>
  <si>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</si>
  <si>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</si>
  <si>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</si>
  <si>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</si>
  <si>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</si>
  <si>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</si>
  <si>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</si>
  <si>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</si>
  <si>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</si>
  <si>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</si>
  <si>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</si>
  <si>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</si>
  <si>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</si>
  <si>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</si>
  <si>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</si>
  <si>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</si>
  <si>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</si>
  <si>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</si>
  <si>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</si>
  <si>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</si>
  <si>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</si>
  <si>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</si>
  <si>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</si>
  <si>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</si>
  <si>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</si>
  <si>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</si>
  <si>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</si>
  <si>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</si>
  <si>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</si>
  <si>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</si>
  <si>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</si>
  <si>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</si>
  <si>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</si>
  <si>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</si>
  <si>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</si>
  <si>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</si>
  <si>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</si>
  <si>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</si>
  <si>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</si>
  <si>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</si>
  <si>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</si>
  <si>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</si>
  <si>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</si>
  <si>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</si>
  <si>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</si>
  <si>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</si>
  <si>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</si>
  <si>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</si>
  <si>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</si>
  <si>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</si>
  <si>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</si>
  <si>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</si>
  <si>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</si>
  <si>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</si>
  <si>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</si>
  <si>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</si>
  <si>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</si>
  <si>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</si>
  <si>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</si>
  <si>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</si>
  <si>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</si>
  <si>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</si>
  <si>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</si>
  <si>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</si>
  <si>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</si>
  <si>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</si>
  <si>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</si>
  <si>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</si>
  <si>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</si>
  <si>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</si>
  <si>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</si>
  <si>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</si>
  <si>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</si>
  <si>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</si>
  <si>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</si>
  <si>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</si>
  <si>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</si>
  <si>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</si>
  <si>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</si>
  <si>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</si>
  <si>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</si>
  <si>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</si>
  <si>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</si>
  <si>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</si>
  <si>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</si>
  <si>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</si>
  <si>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</si>
  <si>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</si>
  <si>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</si>
  <si>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</si>
  <si>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</si>
  <si>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</si>
  <si>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</si>
  <si>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</si>
  <si>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</si>
  <si>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</si>
  <si>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</si>
  <si>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</si>
  <si>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</si>
  <si>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</si>
  <si>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</si>
  <si>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</si>
  <si>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</si>
  <si>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</si>
  <si>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</si>
  <si>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</si>
  <si>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</si>
  <si>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</si>
  <si>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</si>
  <si>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</si>
  <si>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</si>
  <si>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</si>
  <si>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</si>
  <si>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</si>
  <si>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</si>
  <si>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</si>
  <si>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</si>
  <si>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</si>
  <si>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</si>
  <si>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</si>
  <si>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</si>
  <si>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</si>
  <si>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</si>
  <si>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</si>
  <si>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</si>
  <si>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</si>
  <si>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</si>
  <si>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</si>
  <si>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</si>
  <si>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</si>
  <si>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</si>
  <si>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</si>
  <si>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</si>
  <si>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</si>
  <si>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</si>
  <si>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</si>
  <si>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</si>
  <si>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</si>
  <si>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</si>
  <si>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</si>
  <si>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</si>
  <si>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</si>
  <si>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</si>
  <si>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</si>
  <si>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</si>
  <si>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</si>
  <si>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</si>
  <si>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</si>
  <si>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</si>
  <si>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</si>
  <si>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</si>
  <si>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</si>
  <si>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</si>
  <si>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</si>
  <si>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</si>
  <si>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</si>
  <si>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</si>
  <si>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</si>
  <si>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</si>
  <si>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</si>
  <si>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</si>
  <si>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</si>
  <si>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</si>
  <si>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</si>
  <si>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</si>
  <si>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</si>
  <si>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</si>
  <si>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</si>
  <si>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</si>
  <si>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</si>
  <si>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</si>
  <si>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</si>
  <si>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</si>
  <si>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</si>
  <si>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</si>
  <si>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</si>
  <si>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</si>
  <si>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</si>
  <si>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</si>
  <si>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</si>
  <si>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</si>
  <si>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</si>
  <si>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</si>
  <si>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</si>
  <si>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</si>
  <si>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</si>
  <si>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</si>
  <si>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</si>
  <si>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</si>
  <si>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</si>
  <si>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</si>
  <si>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</si>
  <si>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</si>
  <si>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</si>
  <si>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</si>
  <si>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</si>
  <si>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</si>
  <si>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</si>
  <si>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</si>
  <si>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</si>
  <si>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</si>
  <si>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</si>
  <si>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</si>
  <si>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</si>
  <si>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</si>
  <si>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</si>
  <si>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</si>
  <si>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</si>
  <si>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</si>
  <si>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</si>
  <si>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</si>
  <si>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</si>
  <si>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</si>
  <si>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</si>
  <si>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</si>
  <si>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</si>
  <si>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</si>
  <si>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</si>
  <si>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</si>
  <si>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</si>
  <si>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</si>
  <si>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</si>
  <si>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</si>
  <si>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</si>
  <si>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</si>
  <si>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</si>
  <si>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</si>
  <si>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</si>
  <si>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</si>
  <si>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</si>
  <si>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</si>
  <si>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</si>
  <si>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</si>
  <si>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</si>
  <si>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</si>
  <si>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</si>
  <si>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</si>
  <si>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</si>
  <si>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</si>
  <si>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</si>
  <si>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</si>
  <si>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</si>
  <si>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</si>
  <si>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</si>
  <si>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</si>
  <si>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</si>
  <si>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</si>
  <si>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</si>
  <si>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</si>
  <si>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</si>
  <si>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</si>
  <si>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</si>
  <si>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</si>
  <si>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</si>
  <si>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</si>
  <si>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</si>
  <si>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</si>
  <si>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</si>
  <si>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</si>
  <si>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</si>
  <si>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</si>
  <si>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</si>
  <si>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</si>
  <si>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</si>
  <si>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</si>
  <si>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</si>
  <si>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</si>
  <si>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</si>
  <si>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</si>
  <si>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</si>
  <si>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</si>
  <si>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</si>
  <si>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</si>
  <si>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</si>
  <si>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</si>
  <si>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</si>
  <si>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</si>
  <si>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</si>
  <si>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</si>
  <si>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</si>
  <si>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</si>
  <si>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</si>
  <si>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</si>
  <si>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</si>
  <si>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</si>
  <si>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</si>
  <si>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</si>
  <si>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</si>
  <si>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</si>
  <si>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</si>
  <si>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</si>
  <si>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</si>
  <si>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</si>
  <si>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</si>
  <si>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</si>
  <si>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</si>
  <si>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</si>
  <si>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</si>
  <si>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</si>
  <si>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</si>
  <si>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</si>
  <si>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</si>
  <si>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</si>
  <si>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</si>
  <si>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</si>
  <si>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</si>
  <si>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</si>
  <si>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</si>
  <si>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</si>
  <si>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</si>
  <si>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</si>
  <si>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</si>
  <si>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</si>
  <si>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</si>
  <si>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</si>
  <si>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</si>
  <si>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</si>
  <si>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</si>
  <si>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</si>
  <si>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</si>
  <si>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</si>
  <si>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</si>
  <si>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</si>
  <si>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</si>
  <si>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</si>
  <si>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</si>
  <si>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</si>
  <si>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</si>
  <si>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</si>
  <si>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</si>
  <si>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</si>
  <si>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</si>
  <si>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</si>
  <si>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</si>
  <si>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</si>
  <si>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</si>
  <si>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</si>
  <si>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</si>
  <si>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</si>
  <si>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</si>
  <si>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</si>
  <si>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</si>
  <si>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</si>
  <si>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</si>
  <si>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</si>
  <si>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</si>
  <si>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</si>
  <si>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</si>
  <si>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</si>
  <si>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</si>
  <si>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</si>
  <si>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</si>
  <si>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</si>
  <si>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</si>
  <si>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</si>
  <si>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</si>
  <si>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</si>
  <si>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</si>
  <si>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</si>
  <si>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</si>
  <si>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</si>
  <si>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</si>
  <si>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</si>
  <si>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</si>
  <si>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</si>
  <si>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</si>
  <si>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</si>
  <si>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</si>
  <si>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</si>
  <si>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</si>
  <si>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</si>
  <si>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</si>
  <si>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</si>
  <si>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</si>
  <si>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</si>
  <si>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</si>
  <si>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</si>
  <si>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</si>
  <si>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</si>
  <si>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</si>
  <si>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</si>
  <si>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</si>
  <si>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</si>
  <si>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</si>
  <si>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</si>
  <si>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</si>
  <si>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</si>
  <si>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</si>
  <si>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</si>
  <si>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</si>
  <si>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</si>
  <si>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</si>
  <si>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</si>
  <si>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</si>
  <si>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</si>
  <si>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</si>
  <si>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</si>
  <si>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</si>
  <si>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</si>
  <si>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</si>
  <si>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</si>
  <si>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</si>
  <si>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</si>
  <si>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</si>
  <si>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</si>
  <si>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</si>
  <si>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</si>
  <si>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</si>
  <si>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</si>
  <si>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</si>
  <si>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</si>
  <si>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</si>
  <si>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</si>
  <si>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</si>
  <si>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</si>
  <si>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</si>
  <si>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</si>
  <si>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</si>
  <si>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</si>
  <si>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</si>
  <si>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</si>
  <si>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</si>
  <si>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</si>
  <si>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</si>
  <si>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</si>
  <si>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</si>
  <si>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</si>
  <si>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</si>
  <si>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</si>
  <si>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</si>
  <si>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</si>
  <si>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</si>
  <si>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</si>
  <si>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</si>
  <si>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</si>
  <si>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</si>
  <si>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</si>
  <si>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</si>
  <si>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</si>
  <si>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</si>
  <si>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</si>
  <si>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</si>
  <si>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</si>
  <si>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</si>
  <si>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</si>
  <si>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</si>
  <si>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</si>
  <si>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</si>
  <si>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</si>
  <si>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</si>
  <si>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</si>
  <si>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</si>
  <si>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</si>
  <si>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</si>
  <si>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</si>
  <si>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</si>
  <si>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</si>
  <si>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</si>
  <si>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</si>
  <si>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</si>
  <si>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</si>
  <si>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</si>
  <si>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</si>
  <si>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</si>
  <si>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</si>
  <si>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</si>
  <si>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</si>
  <si>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</si>
  <si>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</si>
  <si>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</si>
  <si>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</si>
  <si>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</si>
  <si>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</si>
  <si>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</si>
  <si>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</si>
  <si>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</si>
  <si>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</si>
  <si>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</si>
  <si>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</si>
  <si>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</si>
  <si>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</si>
  <si>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</si>
  <si>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</si>
  <si>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</si>
  <si>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</si>
  <si>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</si>
  <si>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</si>
  <si>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</si>
  <si>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</si>
  <si>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</si>
  <si>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</si>
  <si>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</si>
  <si>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</si>
  <si>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</si>
  <si>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</si>
  <si>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</si>
  <si>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</si>
  <si>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</si>
  <si>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</si>
  <si>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</si>
  <si>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</si>
  <si>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</si>
  <si>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</si>
  <si>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</si>
  <si>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</si>
  <si>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</si>
  <si>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</si>
  <si>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</si>
  <si>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</si>
  <si>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</si>
  <si>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</si>
  <si>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</si>
  <si>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</si>
  <si>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</si>
  <si>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</si>
  <si>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</si>
  <si>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</si>
  <si>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</si>
  <si>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</si>
  <si>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</si>
  <si>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</si>
  <si>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</si>
  <si>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</si>
  <si>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</si>
  <si>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</si>
  <si>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</si>
  <si>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</si>
  <si>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</si>
  <si>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</si>
  <si>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</si>
  <si>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</si>
  <si>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</si>
  <si>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</si>
  <si>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</si>
  <si>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</si>
  <si>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</si>
  <si>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</si>
  <si>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</si>
  <si>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</si>
  <si>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</si>
  <si>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</si>
  <si>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</si>
  <si>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</si>
  <si>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</si>
  <si>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</si>
  <si>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</si>
  <si>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</si>
  <si>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</si>
  <si>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</si>
  <si>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</si>
  <si>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</si>
  <si>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</si>
  <si>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</si>
  <si>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</si>
  <si>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</si>
  <si>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</si>
  <si>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</si>
  <si>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</si>
  <si>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</si>
  <si>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</si>
  <si>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</si>
  <si>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</si>
  <si>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</si>
  <si>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</si>
  <si>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</si>
  <si>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</si>
  <si>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</si>
  <si>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</si>
  <si>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</si>
  <si>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</si>
  <si>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</si>
  <si>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</si>
  <si>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</si>
  <si>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</si>
  <si>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</si>
  <si>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</si>
  <si>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</si>
  <si>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</si>
  <si>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</si>
  <si>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</si>
  <si>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</si>
  <si>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</si>
  <si>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</si>
  <si>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</si>
  <si>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</si>
  <si>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</si>
  <si>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</si>
  <si>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</si>
  <si>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</si>
  <si>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</si>
  <si>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</si>
  <si>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</si>
  <si>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</si>
  <si>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</si>
  <si>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</si>
  <si>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</si>
  <si>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</si>
  <si>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</si>
  <si>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</si>
  <si>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</si>
  <si>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</si>
  <si>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</si>
  <si>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</si>
  <si>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</si>
  <si>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</si>
  <si>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</si>
  <si>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</si>
  <si>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</si>
  <si>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</si>
  <si>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</si>
  <si>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</si>
  <si>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</si>
  <si>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</si>
  <si>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</si>
  <si>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</si>
  <si>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</si>
  <si>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</si>
  <si>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</si>
  <si>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</si>
  <si>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</si>
  <si>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</si>
  <si>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</si>
  <si>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</si>
  <si>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</si>
  <si>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</si>
  <si>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</si>
  <si>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</si>
  <si>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</si>
  <si>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</si>
  <si>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</si>
  <si>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</si>
  <si>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</si>
  <si>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</si>
  <si>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</si>
  <si>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</si>
  <si>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</si>
  <si>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</si>
  <si>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</si>
  <si>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</si>
  <si>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</si>
  <si>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</si>
  <si>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</si>
  <si>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</si>
  <si>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</si>
  <si>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</si>
  <si>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</si>
  <si>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</si>
  <si>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</si>
  <si>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</si>
  <si>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</si>
  <si>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</si>
  <si>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</si>
  <si>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</si>
  <si>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</si>
  <si>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</si>
  <si>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</si>
  <si>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</si>
  <si>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</si>
  <si>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</si>
  <si>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</si>
  <si>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</si>
  <si>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</si>
  <si>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</si>
  <si>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</si>
  <si>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</si>
  <si>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</si>
  <si>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</si>
  <si>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</si>
  <si>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</si>
  <si>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</si>
  <si>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</si>
  <si>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</si>
  <si>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</si>
  <si>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</si>
  <si>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</si>
  <si>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</si>
  <si>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</si>
  <si>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</si>
  <si>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</si>
  <si>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</si>
  <si>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</si>
  <si>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</si>
  <si>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</si>
  <si>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</si>
  <si>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</si>
  <si>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</si>
  <si>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</si>
  <si>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</si>
  <si>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</si>
  <si>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</si>
  <si>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</si>
  <si>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</si>
  <si>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</si>
  <si>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</si>
  <si>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</si>
  <si>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</si>
  <si>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</si>
  <si>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</si>
  <si>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</si>
  <si>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</si>
  <si>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</si>
  <si>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</si>
  <si>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</si>
  <si>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</si>
  <si>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</si>
  <si>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</si>
  <si>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</si>
  <si>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</si>
  <si>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</si>
  <si>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</si>
  <si>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</si>
  <si>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</si>
  <si>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</si>
  <si>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</si>
  <si>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</si>
  <si>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</si>
  <si>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</si>
  <si>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</si>
  <si>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</si>
  <si>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</si>
  <si>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</si>
  <si>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</si>
  <si>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</si>
  <si>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</si>
  <si>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</si>
  <si>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</si>
  <si>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</si>
  <si>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</si>
  <si>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</si>
  <si>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</si>
  <si>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</si>
  <si>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</si>
  <si>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</si>
  <si>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</si>
  <si>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</si>
  <si>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</si>
  <si>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</si>
  <si>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</si>
  <si>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</si>
  <si>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</si>
  <si>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</si>
  <si>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</si>
  <si>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</si>
  <si>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</si>
  <si>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</si>
  <si>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</si>
  <si>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</si>
  <si>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</si>
  <si>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</si>
  <si>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</si>
  <si>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</si>
  <si>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</si>
  <si>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</si>
  <si>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</si>
  <si>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</si>
  <si>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</si>
  <si>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</si>
  <si>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</si>
  <si>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</si>
  <si>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</si>
  <si>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</si>
  <si>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</si>
  <si>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</si>
  <si>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</si>
  <si>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</si>
  <si>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</si>
  <si>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</si>
  <si>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</si>
  <si>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</si>
  <si>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</si>
  <si>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</si>
  <si>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</si>
  <si>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</si>
  <si>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</si>
  <si>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</si>
  <si>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</si>
  <si>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</si>
  <si>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</si>
  <si>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</si>
  <si>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</si>
  <si>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</si>
  <si>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</si>
  <si>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</si>
  <si>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</si>
  <si>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</si>
  <si>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</si>
  <si>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</si>
  <si>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</si>
  <si>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</si>
  <si>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</si>
  <si>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</si>
  <si>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</si>
  <si>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</si>
  <si>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</si>
  <si>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</si>
  <si>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</si>
  <si>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</si>
  <si>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</si>
  <si>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</si>
  <si>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</si>
  <si>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</si>
  <si>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</si>
  <si>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</si>
  <si>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</si>
  <si>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</si>
  <si>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</si>
  <si>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</si>
  <si>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</si>
  <si>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</si>
  <si>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</si>
  <si>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</si>
  <si>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</si>
  <si>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</si>
  <si>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</si>
  <si>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</si>
  <si>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</si>
  <si>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</si>
  <si>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</si>
  <si>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</si>
  <si>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</si>
  <si>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</si>
  <si>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</si>
  <si>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</si>
  <si>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</si>
  <si>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</si>
  <si>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</si>
  <si>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</si>
  <si>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</si>
  <si>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</si>
  <si>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</si>
  <si>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</si>
  <si>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</si>
  <si>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</si>
  <si>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</si>
  <si>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</si>
  <si>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</si>
  <si>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</si>
  <si>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</si>
  <si>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</si>
  <si>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</si>
  <si>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</si>
  <si>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</si>
  <si>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</si>
  <si>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</si>
  <si>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</si>
  <si>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</si>
  <si>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</si>
  <si>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</si>
  <si>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</si>
  <si>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</si>
  <si>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</si>
  <si>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</si>
  <si>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</si>
  <si>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</si>
  <si>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</si>
  <si>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</si>
  <si>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</si>
  <si>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</si>
  <si>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</si>
  <si>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</si>
  <si>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</si>
  <si>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</si>
  <si>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</si>
  <si>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</si>
  <si>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</si>
  <si>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</si>
  <si>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</si>
  <si>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</si>
  <si>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</si>
  <si>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</si>
  <si>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</si>
  <si>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</si>
  <si>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</si>
  <si>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</si>
  <si>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</si>
  <si>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</si>
  <si>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</si>
  <si>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</si>
  <si>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</si>
  <si>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</si>
  <si>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</si>
  <si>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</si>
  <si>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</si>
  <si>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</si>
  <si>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</si>
  <si>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</si>
  <si>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</si>
  <si>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</si>
  <si>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</si>
  <si>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</si>
  <si>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</si>
  <si>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</si>
  <si>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</si>
  <si>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</si>
  <si>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</si>
  <si>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</si>
  <si>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</si>
  <si>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</si>
  <si>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</si>
  <si>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</si>
  <si>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</si>
  <si>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</si>
  <si>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</si>
  <si>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</si>
  <si>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</si>
  <si>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</si>
  <si>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</si>
  <si>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</si>
  <si>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</si>
  <si>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</si>
  <si>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</si>
  <si>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</si>
  <si>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</si>
  <si>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</si>
  <si>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</si>
  <si>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</si>
  <si>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</si>
  <si>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</si>
  <si>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</si>
  <si>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</si>
  <si>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</si>
  <si>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</si>
  <si>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</si>
  <si>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</si>
  <si>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</si>
  <si>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</si>
  <si>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</si>
  <si>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</si>
  <si>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</si>
  <si>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</si>
  <si>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</si>
  <si>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</si>
  <si>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</si>
  <si>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</si>
  <si>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</si>
  <si>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</si>
  <si>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</si>
  <si>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</si>
  <si>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</si>
  <si>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</si>
  <si>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</si>
  <si>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</si>
  <si>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</si>
  <si>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</si>
  <si>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</si>
  <si>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</si>
  <si>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</si>
  <si>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</si>
  <si>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</si>
  <si>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</si>
  <si>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</si>
  <si>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</si>
  <si>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</si>
  <si>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</si>
  <si>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</si>
  <si>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</si>
  <si>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</si>
  <si>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</si>
  <si>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</si>
  <si>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</si>
  <si>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</si>
  <si>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</si>
  <si>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</si>
  <si>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</si>
  <si>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</si>
  <si>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</si>
  <si>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</si>
  <si>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</si>
  <si>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</si>
  <si>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</si>
  <si>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</si>
  <si>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</si>
  <si>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</si>
  <si>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</si>
  <si>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</si>
  <si>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</si>
  <si>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</si>
  <si>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</si>
  <si>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</si>
  <si>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</si>
  <si>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</si>
  <si>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</si>
  <si>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</si>
  <si>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</si>
  <si>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</si>
  <si>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</si>
  <si>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</si>
  <si>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</si>
  <si>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</si>
  <si>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</si>
  <si>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</si>
  <si>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</si>
  <si>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</si>
  <si>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</si>
  <si>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</si>
  <si>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</si>
  <si>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</si>
  <si>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</si>
  <si>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</si>
  <si>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</si>
  <si>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</si>
  <si>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</si>
  <si>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</si>
  <si>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</si>
  <si>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</si>
  <si>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</si>
  <si>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</si>
  <si>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</si>
  <si>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</si>
  <si>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</si>
  <si>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</si>
  <si>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</si>
  <si>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</si>
  <si>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</si>
  <si>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</si>
  <si>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</si>
  <si>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</si>
  <si>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</si>
  <si>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</si>
  <si>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</si>
  <si>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</si>
  <si>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</si>
  <si>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</si>
  <si>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</si>
  <si>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</si>
  <si>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</si>
  <si>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</si>
  <si>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</si>
  <si>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</si>
  <si>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</si>
  <si>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</si>
  <si>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</si>
  <si>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</si>
  <si>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</si>
  <si>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</si>
  <si>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</si>
  <si>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</si>
  <si>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</si>
  <si>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</si>
  <si>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</si>
  <si>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</si>
  <si>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</si>
  <si>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</si>
  <si>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</si>
  <si>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</si>
  <si>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</si>
  <si>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</si>
  <si>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</si>
  <si>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</si>
  <si>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</si>
  <si>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</si>
  <si>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</si>
  <si>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</si>
  <si>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</si>
  <si>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</si>
  <si>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</si>
  <si>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</si>
  <si>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</si>
  <si>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</si>
  <si>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</si>
  <si>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</si>
  <si>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</si>
  <si>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</si>
  <si>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</si>
  <si>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</si>
  <si>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</si>
  <si>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</si>
  <si>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</si>
  <si>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</si>
  <si>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</si>
  <si>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</si>
  <si>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</si>
  <si>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</si>
  <si>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</si>
  <si>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</si>
  <si>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</si>
  <si>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</si>
  <si>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</si>
  <si>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</si>
  <si>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</si>
  <si>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</si>
  <si>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</si>
  <si>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</si>
  <si>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</si>
  <si>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</si>
  <si>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</si>
  <si>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</si>
  <si>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</si>
  <si>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</si>
  <si>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</si>
  <si>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</si>
  <si>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</si>
  <si>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</si>
  <si>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</si>
  <si>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</si>
  <si>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</si>
  <si>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</si>
  <si>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</si>
  <si>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</si>
  <si>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</si>
  <si>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</si>
  <si>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</si>
  <si>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</si>
  <si>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</si>
  <si>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</si>
  <si>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</si>
  <si>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</si>
  <si>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</si>
  <si>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</si>
  <si>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</si>
  <si>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</si>
  <si>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</si>
  <si>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</si>
  <si>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</si>
  <si>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</si>
  <si>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</si>
  <si>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</si>
  <si>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</si>
  <si>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</si>
  <si>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</si>
  <si>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</si>
  <si>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</si>
  <si>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</si>
  <si>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</si>
  <si>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</si>
  <si>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</si>
  <si>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</si>
  <si>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</si>
  <si>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</si>
  <si>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</si>
  <si>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</si>
  <si>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</si>
  <si>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</si>
  <si>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</si>
  <si>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</si>
  <si>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</si>
  <si>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</si>
  <si>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</si>
  <si>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</si>
  <si>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</si>
  <si>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</si>
  <si>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</si>
  <si>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</si>
  <si>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</si>
  <si>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</si>
  <si>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</si>
  <si>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</si>
  <si>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</si>
  <si>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</si>
  <si>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</si>
  <si>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</si>
  <si>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</si>
  <si>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</si>
  <si>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</si>
  <si>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</si>
  <si>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</si>
  <si>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</si>
  <si>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</si>
  <si>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</si>
  <si>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</si>
  <si>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</si>
  <si>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</si>
  <si>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</si>
  <si>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</si>
  <si>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</si>
  <si>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</si>
  <si>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</si>
  <si>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</si>
  <si>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</si>
  <si>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</si>
  <si>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</si>
  <si>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</si>
  <si>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</si>
  <si>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</si>
  <si>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</si>
  <si>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</si>
  <si>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</si>
  <si>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</si>
  <si>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</si>
  <si>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</si>
  <si>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</si>
  <si>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</si>
  <si>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</si>
  <si>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</si>
  <si>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</si>
  <si>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</si>
  <si>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</si>
  <si>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</si>
  <si>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</si>
  <si>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</si>
  <si>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</si>
  <si>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</si>
  <si>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</si>
  <si>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</si>
  <si>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</si>
  <si>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</si>
  <si>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</si>
  <si>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</si>
  <si>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</si>
  <si>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</si>
  <si>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</si>
  <si>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</si>
  <si>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</si>
  <si>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</si>
  <si>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</si>
  <si>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</si>
  <si>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</si>
  <si>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</si>
  <si>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</si>
  <si>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</si>
  <si>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</si>
  <si>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</si>
  <si>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</si>
  <si>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</si>
  <si>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</si>
  <si>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</si>
  <si>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</si>
  <si>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</si>
  <si>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</si>
  <si>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</si>
  <si>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</si>
  <si>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</si>
  <si>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</si>
  <si>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</si>
  <si>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</si>
  <si>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</si>
  <si>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</si>
  <si>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</si>
  <si>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</si>
  <si>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</si>
  <si>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</si>
  <si>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</si>
  <si>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</si>
  <si>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</si>
  <si>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</si>
  <si>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</si>
  <si>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</si>
  <si>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</si>
  <si>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</si>
  <si>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</si>
  <si>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</si>
  <si>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</si>
  <si>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</si>
  <si>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</si>
  <si>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</si>
  <si>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</si>
  <si>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</si>
  <si>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</si>
  <si>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</si>
  <si>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</si>
  <si>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</si>
  <si>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</si>
  <si>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</si>
  <si>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</si>
  <si>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</si>
  <si>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</si>
  <si>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</si>
  <si>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</si>
  <si>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</si>
  <si>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</si>
  <si>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</si>
  <si>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</si>
  <si>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</si>
  <si>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</si>
  <si>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</si>
  <si>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</si>
  <si>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</si>
  <si>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</si>
  <si>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</si>
  <si>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</si>
  <si>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</si>
  <si>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</si>
  <si>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</si>
  <si>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</si>
  <si>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</si>
  <si>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</si>
  <si>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</si>
  <si>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</si>
  <si>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</si>
  <si>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</si>
  <si>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</si>
  <si>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</si>
  <si>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</si>
  <si>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</si>
  <si>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</si>
  <si>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</si>
  <si>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</si>
  <si>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</si>
  <si>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</si>
  <si>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</si>
  <si>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</si>
  <si>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</si>
  <si>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</si>
  <si>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</si>
  <si>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</si>
  <si>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</si>
  <si>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</si>
  <si>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</si>
  <si>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</si>
  <si>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</si>
  <si>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</si>
  <si>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</si>
  <si>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</si>
  <si>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</si>
  <si>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</si>
  <si>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</si>
  <si>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</si>
  <si>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</si>
  <si>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</si>
  <si>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</si>
  <si>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</si>
  <si>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</si>
  <si>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</si>
  <si>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</si>
  <si>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</si>
  <si>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</si>
  <si>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</si>
  <si>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</si>
  <si>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</si>
  <si>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</si>
  <si>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</si>
  <si>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</si>
  <si>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</si>
  <si>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</si>
  <si>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</si>
  <si>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</si>
  <si>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</si>
  <si>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</si>
  <si>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</si>
  <si>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</si>
  <si>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</si>
  <si>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</si>
  <si>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</si>
  <si>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</si>
  <si>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</si>
  <si>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</si>
  <si>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</si>
  <si>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</si>
  <si>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</si>
  <si>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</si>
  <si>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</si>
  <si>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</si>
  <si>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</si>
  <si>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</si>
  <si>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</si>
  <si>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</si>
  <si>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</si>
  <si>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</si>
  <si>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</si>
  <si>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</si>
  <si>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</si>
  <si>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</si>
  <si>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</si>
  <si>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</si>
  <si>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</si>
  <si>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</si>
  <si>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</si>
  <si>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</si>
  <si>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</si>
  <si>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</si>
  <si>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</si>
  <si>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</si>
  <si>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</si>
  <si>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</si>
  <si>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</si>
  <si>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</si>
  <si>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</si>
  <si>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</si>
  <si>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</si>
  <si>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</si>
  <si>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</si>
  <si>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</si>
  <si>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</si>
  <si>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</si>
  <si>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</si>
  <si>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</si>
  <si>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</si>
  <si>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</si>
  <si>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</si>
  <si>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</si>
  <si>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</si>
  <si>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</si>
  <si>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</si>
  <si>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</si>
  <si>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</si>
  <si>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</si>
  <si>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</si>
  <si>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</si>
  <si>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</si>
  <si>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</si>
  <si>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</si>
  <si>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</si>
  <si>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</si>
  <si>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</si>
  <si>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</si>
  <si>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</si>
  <si>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</si>
  <si>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</si>
  <si>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</si>
  <si>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</si>
  <si>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</si>
  <si>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</si>
  <si>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</si>
  <si>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</si>
  <si>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</si>
  <si>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</si>
  <si>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</si>
  <si>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</si>
  <si>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</si>
  <si>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</si>
  <si>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</si>
  <si>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</si>
  <si>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</si>
  <si>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</si>
  <si>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</si>
  <si>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</si>
  <si>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</si>
  <si>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</si>
  <si>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</si>
  <si>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</si>
  <si>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</si>
  <si>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</si>
  <si>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</si>
  <si>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</si>
  <si>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</si>
  <si>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</si>
  <si>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</si>
  <si>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</si>
  <si>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</si>
  <si>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</si>
  <si>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</si>
  <si>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</si>
  <si>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</si>
  <si>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</si>
  <si>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</si>
  <si>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</si>
  <si>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</si>
  <si>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</si>
  <si>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</si>
  <si>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</si>
  <si>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</si>
  <si>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</si>
  <si>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</si>
  <si>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</si>
  <si>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</si>
  <si>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</si>
  <si>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</si>
  <si>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</si>
  <si>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</si>
  <si>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</si>
  <si>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</si>
  <si>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</si>
  <si>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</si>
  <si>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</si>
  <si>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</si>
  <si>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</si>
  <si>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</si>
  <si>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</si>
  <si>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</si>
  <si>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</si>
  <si>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</si>
  <si>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</si>
  <si>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</si>
  <si>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</si>
  <si>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</si>
  <si>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</si>
  <si>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</si>
  <si>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</si>
  <si>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</si>
  <si>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</si>
  <si>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</si>
  <si>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</si>
  <si>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</si>
  <si>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</si>
  <si>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</si>
  <si>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</si>
  <si>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</si>
  <si>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</si>
  <si>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</si>
  <si>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</si>
  <si>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</si>
  <si>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</si>
  <si>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</si>
  <si>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</si>
  <si>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</si>
  <si>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</si>
  <si>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</si>
  <si>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</si>
  <si>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</si>
  <si>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</si>
  <si>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</si>
  <si>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</si>
  <si>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</si>
  <si>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</si>
  <si>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</si>
  <si>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</si>
  <si>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</si>
  <si>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</si>
  <si>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</si>
  <si>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</si>
  <si>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</si>
  <si>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</si>
  <si>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</si>
  <si>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</si>
  <si>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</si>
  <si>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</si>
  <si>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</si>
  <si>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</si>
  <si>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</si>
  <si>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</si>
  <si>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</si>
  <si>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</si>
  <si>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</si>
  <si>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</si>
  <si>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</si>
  <si>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</si>
  <si>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</si>
  <si>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</si>
  <si>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</si>
  <si>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</si>
  <si>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</si>
  <si>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</si>
  <si>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</si>
  <si>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</si>
  <si>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</si>
  <si>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</si>
  <si>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</si>
  <si>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</si>
  <si>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</si>
  <si>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</si>
  <si>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</si>
  <si>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</si>
  <si>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</si>
  <si>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</si>
  <si>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</si>
  <si>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</si>
  <si>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</si>
  <si>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</si>
  <si>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</si>
  <si>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</si>
  <si>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</si>
  <si>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</si>
  <si>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</si>
  <si>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</si>
  <si>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</si>
  <si>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</si>
  <si>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</si>
  <si>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</si>
  <si>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</si>
  <si>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</si>
  <si>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</si>
  <si>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</si>
  <si>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</si>
  <si>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</si>
  <si>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</si>
  <si>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</si>
  <si>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</si>
  <si>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</si>
  <si>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</si>
  <si>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</si>
  <si>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</si>
  <si>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</si>
  <si>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</si>
  <si>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</si>
  <si>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</si>
  <si>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</si>
  <si>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</si>
  <si>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</si>
  <si>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</si>
  <si>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</si>
  <si>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</si>
  <si>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</si>
  <si>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</si>
  <si>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</si>
  <si>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</si>
  <si>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</si>
  <si>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</si>
  <si>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</si>
  <si>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</si>
  <si>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</si>
  <si>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</si>
  <si>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</si>
  <si>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</si>
  <si>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</si>
  <si>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</si>
  <si>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</si>
  <si>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</si>
  <si>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</si>
  <si>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</si>
  <si>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</si>
  <si>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</si>
  <si>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</si>
  <si>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</si>
  <si>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</si>
  <si>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</si>
  <si>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</si>
  <si>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</si>
  <si>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</si>
  <si>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</si>
  <si>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</si>
  <si>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</si>
  <si>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</si>
  <si>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</si>
  <si>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</si>
  <si>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</si>
  <si>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</si>
  <si>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</si>
  <si>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</si>
  <si>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</si>
  <si>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</si>
  <si>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</si>
  <si>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</si>
  <si>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</si>
  <si>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</si>
  <si>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</si>
  <si>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</si>
  <si>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</si>
  <si>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</si>
  <si>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</si>
  <si>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</si>
  <si>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</si>
  <si>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</si>
  <si>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</si>
  <si>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</si>
  <si>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</si>
  <si>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</si>
  <si>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</si>
  <si>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</si>
  <si>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</si>
  <si>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</si>
  <si>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</si>
  <si>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</si>
  <si>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</si>
  <si>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</si>
  <si>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</si>
  <si>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</si>
  <si>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</si>
  <si>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</si>
  <si>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</si>
  <si>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</si>
  <si>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</si>
  <si>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</si>
  <si>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</si>
  <si>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</si>
  <si>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</si>
  <si>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</si>
  <si>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</si>
  <si>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</si>
  <si>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</si>
  <si>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</si>
  <si>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</si>
  <si>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</si>
  <si>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</si>
  <si>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</si>
  <si>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</si>
  <si>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</si>
  <si>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</si>
  <si>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</si>
  <si>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</si>
  <si>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</si>
  <si>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</si>
  <si>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</si>
  <si>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</si>
  <si>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</si>
  <si>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</si>
  <si>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</si>
  <si>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</si>
  <si>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</si>
  <si>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</si>
  <si>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</si>
  <si>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</si>
  <si>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</si>
  <si>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</si>
  <si>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</si>
  <si>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</si>
  <si>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</si>
  <si>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</si>
  <si>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</si>
  <si>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</si>
  <si>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</si>
  <si>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</si>
  <si>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</si>
  <si>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</si>
  <si>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</si>
  <si>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</si>
  <si>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</si>
  <si>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</si>
  <si>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</si>
  <si>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</si>
  <si>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</si>
  <si>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</si>
  <si>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</si>
  <si>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</si>
  <si>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</si>
  <si>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</si>
  <si>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</si>
  <si>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</si>
  <si>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</si>
  <si>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</si>
  <si>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</si>
  <si>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</si>
  <si>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</si>
  <si>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</si>
  <si>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</si>
  <si>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</si>
  <si>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</si>
  <si>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</si>
  <si>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</si>
  <si>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</si>
  <si>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</si>
  <si>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</si>
  <si>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</si>
  <si>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</si>
  <si>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</si>
  <si>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</si>
  <si>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</si>
  <si>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</si>
  <si>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</si>
  <si>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</si>
  <si>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</si>
  <si>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</si>
  <si>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</si>
  <si>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</si>
  <si>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</si>
  <si>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</si>
  <si>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</si>
  <si>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</si>
  <si>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</si>
  <si>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</si>
  <si>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</si>
  <si>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</si>
  <si>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</si>
  <si>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</si>
  <si>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</si>
  <si>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</si>
  <si>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</si>
  <si>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</si>
  <si>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</si>
  <si>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</si>
  <si>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</si>
  <si>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</si>
  <si>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</si>
  <si>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</si>
  <si>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</si>
  <si>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</si>
  <si>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</si>
  <si>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</si>
  <si>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</si>
  <si>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</si>
  <si>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</si>
  <si>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</si>
  <si>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</si>
  <si>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</si>
  <si>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</si>
  <si>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</si>
  <si>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</si>
  <si>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</si>
  <si>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</si>
  <si>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</si>
  <si>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</si>
  <si>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</si>
  <si>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</si>
  <si>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</si>
  <si>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</si>
  <si>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</si>
  <si>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</si>
  <si>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</si>
  <si>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</si>
  <si>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</si>
  <si>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</si>
  <si>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</si>
  <si>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</si>
  <si>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</si>
  <si>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</si>
  <si>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</si>
  <si>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</si>
  <si>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</si>
  <si>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</si>
  <si>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</si>
  <si>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</si>
  <si>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</si>
  <si>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</si>
  <si>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</si>
  <si>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</si>
  <si>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</si>
  <si>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</si>
  <si>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</si>
  <si>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</si>
  <si>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</si>
  <si>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</si>
  <si>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</si>
  <si>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</si>
  <si>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</si>
  <si>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</si>
  <si>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</si>
  <si>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</si>
  <si>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</si>
  <si>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</si>
  <si>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</si>
  <si>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</si>
  <si>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</si>
  <si>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</si>
  <si>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</si>
  <si>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</si>
  <si>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</si>
  <si>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</si>
  <si>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</si>
  <si>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</si>
  <si>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</si>
  <si>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</si>
  <si>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</si>
  <si>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</si>
  <si>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</si>
  <si>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</si>
  <si>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</si>
  <si>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</si>
  <si>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</si>
  <si>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</si>
  <si>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</si>
  <si>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</si>
  <si>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</si>
  <si>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</si>
  <si>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</si>
  <si>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</si>
  <si>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</si>
  <si>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</si>
  <si>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</si>
  <si>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</si>
  <si>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</si>
  <si>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</si>
  <si>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</si>
  <si>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</si>
  <si>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</si>
  <si>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</si>
  <si>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</si>
  <si>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</si>
  <si>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</si>
  <si>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</si>
  <si>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</si>
  <si>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</si>
  <si>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</si>
  <si>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</si>
  <si>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</si>
  <si>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</si>
  <si>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</si>
  <si>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</si>
  <si>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</si>
  <si>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</si>
  <si>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</si>
  <si>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</si>
  <si>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</si>
  <si>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</si>
  <si>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</si>
  <si>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</si>
  <si>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</si>
  <si>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</si>
  <si>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</si>
  <si>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</si>
  <si>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</si>
  <si>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</si>
  <si>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</si>
  <si>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</si>
  <si>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</si>
  <si>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</si>
  <si>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</si>
  <si>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</si>
  <si>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</si>
  <si>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</si>
  <si>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</si>
  <si>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</si>
  <si>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</si>
  <si>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</si>
  <si>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</si>
  <si>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</si>
  <si>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</si>
  <si>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</si>
  <si>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</si>
  <si>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</si>
  <si>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</si>
  <si>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</si>
  <si>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</si>
  <si>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</si>
  <si>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</si>
  <si>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</si>
  <si>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</si>
  <si>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</si>
  <si>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</si>
  <si>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</si>
  <si>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</si>
  <si>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</si>
  <si>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</si>
  <si>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</si>
  <si>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</si>
  <si>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</si>
  <si>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</si>
  <si>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</si>
  <si>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</si>
  <si>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</si>
  <si>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</si>
  <si>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</si>
  <si>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</si>
  <si>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</si>
  <si>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</si>
  <si>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</si>
  <si>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</si>
  <si>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</si>
  <si>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</si>
  <si>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</si>
  <si>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</si>
  <si>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</si>
  <si>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</si>
  <si>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</si>
  <si>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</si>
  <si>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</si>
  <si>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</si>
  <si>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</si>
  <si>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</si>
  <si>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</si>
  <si>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</si>
  <si>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</si>
  <si>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</si>
  <si>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</si>
  <si>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</si>
  <si>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</si>
  <si>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</si>
  <si>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</si>
  <si>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</si>
  <si>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</si>
  <si>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</si>
  <si>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</si>
  <si>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</si>
  <si>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</si>
  <si>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</si>
  <si>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</si>
  <si>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</si>
  <si>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</si>
  <si>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</si>
  <si>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</si>
  <si>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</si>
  <si>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</si>
  <si>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</si>
  <si>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</si>
  <si>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</si>
  <si>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</si>
  <si>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</si>
  <si>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</si>
  <si>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</si>
  <si>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</si>
  <si>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</si>
  <si>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</si>
  <si>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</si>
  <si>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</si>
  <si>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</si>
  <si>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</si>
  <si>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</si>
  <si>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</si>
  <si>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</si>
  <si>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</si>
  <si>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</si>
  <si>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</si>
  <si>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</si>
  <si>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</si>
  <si>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</si>
  <si>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</si>
  <si>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</si>
  <si>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</si>
  <si>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</si>
  <si>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</si>
  <si>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</si>
  <si>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</si>
  <si>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</si>
  <si>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</si>
  <si>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</si>
  <si>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</si>
  <si>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</si>
  <si>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</si>
  <si>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</si>
  <si>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</si>
  <si>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</si>
  <si>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</si>
  <si>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</si>
  <si>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</si>
  <si>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</si>
  <si>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</si>
  <si>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</si>
  <si>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</si>
  <si>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</si>
  <si>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</si>
  <si>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</si>
  <si>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</si>
  <si>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</si>
  <si>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</si>
  <si>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</si>
  <si>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</si>
  <si>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</si>
  <si>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</si>
  <si>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</si>
  <si>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</si>
  <si>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</si>
  <si>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</si>
  <si>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</si>
  <si>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</si>
  <si>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</si>
  <si>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</si>
  <si>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</si>
  <si>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</si>
  <si>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</si>
  <si>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</si>
  <si>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</si>
  <si>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</si>
  <si>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</si>
  <si>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</si>
  <si>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</si>
  <si>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</si>
  <si>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</si>
  <si>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</si>
  <si>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</si>
  <si>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</si>
  <si>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</si>
  <si>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</si>
  <si>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</si>
  <si>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</si>
  <si>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</si>
  <si>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</si>
  <si>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</si>
  <si>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</si>
  <si>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</si>
  <si>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</si>
  <si>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</si>
  <si>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</si>
  <si>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</si>
  <si>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</si>
  <si>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</si>
  <si>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</si>
  <si>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</si>
  <si>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</si>
  <si>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</si>
  <si>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</si>
  <si>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</si>
  <si>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</si>
  <si>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</si>
  <si>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</si>
  <si>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</si>
  <si>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</si>
  <si>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</si>
  <si>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</si>
  <si>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</si>
  <si>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</si>
  <si>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</si>
  <si>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</si>
  <si>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</si>
  <si>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</si>
  <si>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</si>
  <si>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</si>
  <si>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</si>
  <si>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</si>
  <si>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</si>
  <si>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</si>
  <si>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</si>
  <si>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</si>
  <si>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</si>
  <si>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</si>
  <si>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</si>
  <si>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</si>
  <si>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</si>
  <si>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</si>
  <si>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</si>
  <si>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</si>
  <si>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</si>
  <si>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</si>
  <si>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</si>
  <si>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</si>
  <si>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</si>
  <si>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</si>
  <si>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</si>
  <si>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</si>
  <si>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</si>
  <si>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</si>
  <si>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</si>
  <si>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</si>
  <si>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</si>
  <si>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</si>
  <si>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</si>
  <si>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</si>
  <si>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</si>
  <si>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</si>
  <si>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</si>
  <si>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</si>
  <si>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</si>
  <si>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</si>
  <si>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</si>
  <si>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</si>
  <si>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</si>
  <si>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</si>
  <si>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</si>
  <si>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</si>
  <si>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</si>
  <si>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</si>
  <si>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</si>
  <si>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</si>
  <si>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</si>
  <si>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</si>
  <si>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</si>
  <si>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</si>
  <si>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</si>
  <si>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</si>
  <si>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</si>
  <si>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</si>
  <si>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</si>
  <si>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</si>
  <si>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</si>
  <si>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</si>
  <si>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</si>
  <si>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</si>
  <si>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</si>
  <si>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</si>
  <si>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</si>
  <si>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</si>
  <si>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</si>
  <si>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</si>
  <si>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</si>
  <si>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</si>
  <si>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</si>
  <si>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</si>
  <si>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</si>
  <si>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</si>
  <si>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</si>
  <si>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</si>
  <si>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</si>
  <si>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</si>
  <si>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</si>
  <si>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</si>
  <si>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</si>
  <si>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</si>
  <si>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</si>
  <si>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</si>
  <si>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</si>
  <si>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</si>
  <si>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</si>
  <si>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</si>
  <si>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</si>
  <si>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</si>
  <si>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</si>
  <si>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</si>
  <si>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</si>
  <si>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</si>
  <si>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</si>
  <si>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</si>
  <si>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</si>
  <si>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</si>
  <si>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</si>
  <si>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</si>
  <si>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</si>
  <si>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</si>
  <si>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</si>
  <si>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</si>
  <si>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</si>
  <si>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</si>
  <si>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</si>
  <si>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</si>
  <si>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</si>
  <si>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</si>
  <si>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</si>
  <si>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</si>
  <si>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</si>
  <si>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</si>
  <si>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</si>
  <si>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</si>
  <si>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</si>
  <si>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</si>
  <si>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</si>
  <si>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</si>
  <si>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</si>
  <si>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</si>
  <si>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</si>
  <si>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</si>
  <si>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</si>
  <si>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</si>
  <si>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</si>
  <si>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</si>
  <si>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</si>
  <si>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</si>
  <si>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</si>
  <si>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</si>
  <si>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</si>
  <si>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</si>
  <si>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</si>
  <si>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</si>
  <si>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</si>
  <si>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</si>
  <si>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</si>
  <si>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</si>
  <si>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</si>
  <si>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</si>
  <si>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</si>
  <si>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</si>
  <si>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</si>
  <si>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</si>
  <si>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</si>
  <si>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</si>
  <si>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</si>
  <si>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</si>
  <si>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</si>
  <si>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</si>
  <si>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</si>
  <si>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</si>
  <si>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</si>
  <si>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</si>
  <si>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</si>
  <si>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</si>
  <si>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</si>
  <si>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</si>
  <si>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</si>
  <si>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</si>
  <si>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</si>
  <si>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</si>
  <si>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</si>
  <si>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</si>
  <si>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</si>
  <si>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</si>
  <si>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</si>
  <si>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</si>
  <si>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</si>
  <si>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</si>
  <si>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</si>
  <si>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</si>
  <si>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</si>
  <si>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</si>
  <si>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</si>
  <si>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</si>
  <si>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</si>
  <si>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</si>
  <si>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</si>
  <si>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</si>
  <si>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</si>
  <si>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</si>
  <si>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</si>
  <si>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</si>
  <si>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</si>
  <si>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</si>
  <si>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</si>
  <si>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</si>
  <si>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</si>
  <si>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</si>
  <si>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</si>
  <si>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</si>
  <si>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</si>
  <si>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</si>
  <si>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</si>
  <si>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</si>
  <si>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</si>
  <si>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</si>
  <si>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</si>
  <si>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</si>
  <si>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</si>
  <si>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</si>
  <si>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</si>
  <si>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</si>
  <si>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</si>
  <si>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</si>
  <si>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</si>
  <si>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</si>
  <si>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</si>
  <si>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</si>
  <si>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</si>
  <si>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</si>
  <si>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</si>
  <si>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</si>
  <si>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</si>
  <si>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</si>
  <si>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</si>
  <si>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</si>
  <si>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</si>
  <si>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</si>
  <si>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</si>
  <si>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</si>
  <si>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</si>
  <si>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</si>
  <si>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</si>
  <si>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</si>
  <si>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</si>
  <si>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</si>
  <si>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</si>
  <si>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</si>
  <si>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</si>
  <si>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</si>
  <si>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</si>
  <si>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</si>
  <si>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</si>
  <si>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</si>
  <si>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</si>
  <si>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</si>
  <si>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</si>
  <si>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</si>
  <si>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</si>
  <si>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</si>
  <si>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</si>
  <si>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</si>
  <si>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</si>
  <si>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</si>
  <si>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</si>
  <si>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</si>
  <si>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</si>
  <si>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</si>
  <si>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</si>
  <si>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</si>
  <si>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</si>
  <si>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</si>
  <si>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</si>
  <si>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</si>
  <si>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</si>
  <si>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</si>
  <si>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</si>
  <si>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</si>
  <si>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</si>
  <si>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</si>
  <si>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</si>
  <si>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</si>
  <si>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</si>
  <si>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</si>
  <si>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</si>
  <si>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</si>
  <si>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</si>
  <si>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</si>
  <si>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</si>
  <si>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</si>
  <si>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</si>
  <si>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</si>
  <si>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</si>
  <si>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</si>
  <si>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</si>
  <si>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</si>
  <si>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</si>
  <si>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</si>
  <si>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</si>
  <si>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</si>
  <si>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</si>
  <si>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</si>
  <si>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</si>
  <si>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</si>
  <si>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</si>
  <si>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</si>
  <si>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</si>
  <si>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</si>
  <si>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</si>
  <si>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</si>
  <si>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</si>
  <si>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</si>
  <si>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</si>
  <si>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</si>
  <si>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</si>
  <si>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</si>
  <si>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</si>
  <si>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</si>
  <si>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</si>
  <si>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</si>
  <si>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</si>
  <si>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</si>
  <si>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</si>
  <si>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</si>
  <si>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</si>
  <si>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</si>
  <si>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</si>
  <si>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</si>
  <si>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</si>
  <si>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</si>
  <si>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</si>
  <si>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</si>
  <si>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</si>
  <si>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</si>
  <si>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</si>
  <si>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</si>
  <si>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</si>
  <si>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</si>
  <si>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</si>
  <si>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</si>
  <si>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</si>
  <si>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</si>
  <si>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</si>
  <si>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</si>
  <si>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</si>
  <si>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</si>
  <si>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</si>
  <si>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</si>
  <si>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</si>
  <si>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</si>
  <si>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</si>
  <si>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</si>
  <si>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</si>
  <si>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</si>
  <si>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</si>
  <si>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</si>
  <si>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</si>
  <si>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</si>
  <si>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</si>
  <si>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</si>
  <si>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</si>
  <si>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</si>
  <si>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</si>
  <si>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</si>
  <si>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</si>
  <si>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</si>
  <si>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</si>
  <si>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</si>
  <si>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</si>
  <si>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</si>
  <si>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</si>
  <si>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</si>
  <si>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</si>
  <si>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</si>
  <si>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</si>
  <si>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</si>
  <si>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</si>
  <si>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</si>
  <si>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</si>
  <si>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</si>
  <si>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</si>
  <si>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</si>
  <si>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</si>
  <si>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</si>
  <si>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</si>
  <si>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</si>
  <si>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</si>
  <si>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</si>
  <si>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</si>
  <si>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</si>
  <si>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</si>
  <si>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</si>
  <si>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</si>
  <si>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</si>
  <si>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</si>
  <si>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</si>
  <si>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</si>
  <si>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</si>
  <si>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</si>
  <si>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</si>
  <si>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</si>
  <si>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</si>
  <si>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</si>
  <si>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</si>
  <si>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</si>
  <si>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</si>
  <si>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</si>
  <si>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</si>
  <si>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</si>
  <si>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</si>
  <si>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</si>
  <si>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</si>
  <si>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</si>
  <si>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</si>
  <si>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</si>
  <si>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</si>
  <si>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</si>
  <si>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</si>
  <si>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</si>
  <si>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</si>
  <si>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</si>
  <si>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</si>
  <si>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</si>
  <si>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</si>
  <si>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</si>
  <si>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</si>
  <si>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</si>
  <si>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</si>
  <si>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</si>
  <si>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</si>
  <si>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</si>
  <si>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</si>
  <si>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</si>
  <si>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</si>
  <si>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</si>
  <si>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</si>
  <si>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</si>
  <si>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</si>
  <si>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</si>
  <si>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</si>
  <si>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</si>
  <si>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</si>
  <si>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</si>
  <si>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</si>
  <si>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</si>
  <si>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</si>
  <si>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</si>
  <si>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</si>
  <si>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</si>
  <si>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</si>
  <si>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</si>
  <si>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</si>
  <si>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</si>
  <si>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</si>
  <si>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</si>
  <si>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</si>
  <si>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</si>
  <si>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</si>
  <si>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</si>
  <si>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</si>
  <si>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</si>
  <si>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</si>
  <si>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</si>
  <si>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</si>
  <si>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</si>
  <si>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</si>
  <si>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</si>
  <si>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</si>
  <si>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</si>
  <si>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</si>
  <si>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</si>
  <si>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</si>
  <si>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</si>
  <si>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</si>
  <si>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</si>
  <si>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</si>
  <si>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</si>
  <si>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</si>
  <si>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</si>
  <si>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</si>
  <si>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</si>
  <si>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</si>
  <si>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</si>
  <si>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</si>
  <si>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</si>
  <si>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</si>
  <si>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</si>
  <si>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</si>
  <si>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</si>
  <si>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</si>
  <si>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</si>
  <si>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</si>
  <si>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</si>
  <si>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</si>
  <si>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</si>
  <si>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</si>
  <si>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</si>
  <si>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</si>
  <si>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</si>
  <si>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</si>
  <si>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</si>
  <si>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</si>
  <si>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</si>
  <si>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</si>
  <si>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</si>
  <si>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</si>
  <si>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</si>
  <si>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</si>
  <si>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</si>
  <si>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</si>
  <si>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</si>
  <si>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</si>
  <si>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</si>
  <si>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</si>
  <si>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</si>
  <si>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</si>
  <si>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</si>
  <si>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</si>
  <si>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</si>
  <si>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</si>
  <si>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</si>
  <si>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</si>
  <si>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</si>
  <si>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</si>
  <si>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</si>
  <si>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</si>
  <si>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</si>
  <si>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</si>
  <si>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</si>
  <si>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</si>
  <si>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</si>
  <si>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</si>
  <si>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</si>
  <si>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</si>
  <si>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</si>
  <si>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</si>
  <si>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</si>
  <si>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</si>
  <si>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</si>
  <si>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</si>
  <si>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</si>
  <si>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</si>
  <si>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</si>
  <si>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</si>
  <si>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</si>
  <si>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</si>
  <si>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</si>
  <si>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</si>
  <si>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</si>
  <si>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</si>
  <si>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</si>
  <si>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</si>
  <si>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</si>
  <si>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</si>
  <si>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</si>
  <si>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</si>
  <si>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</si>
  <si>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</si>
  <si>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</si>
  <si>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</si>
  <si>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</si>
  <si>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</si>
  <si>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</si>
  <si>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</si>
  <si>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</si>
  <si>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</si>
  <si>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</si>
  <si>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</si>
  <si>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</si>
  <si>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</si>
  <si>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</si>
  <si>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</si>
  <si>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</si>
  <si>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</si>
  <si>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</si>
  <si>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</si>
  <si>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</si>
  <si>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</si>
  <si>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</si>
  <si>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</si>
  <si>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</si>
  <si>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</si>
  <si>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</si>
  <si>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</si>
  <si>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</si>
  <si>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</si>
  <si>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</si>
  <si>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</si>
  <si>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</si>
  <si>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</si>
  <si>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</si>
  <si>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</si>
  <si>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</si>
  <si>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</si>
  <si>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</si>
  <si>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</si>
  <si>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</si>
  <si>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</si>
  <si>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</si>
  <si>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</si>
  <si>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</si>
  <si>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</si>
  <si>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</si>
  <si>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</si>
  <si>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</si>
  <si>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</si>
  <si>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</si>
  <si>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</si>
  <si>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</si>
  <si>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</si>
  <si>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</si>
  <si>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</si>
  <si>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</si>
  <si>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</si>
  <si>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</si>
  <si>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</si>
  <si>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</si>
  <si>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</si>
  <si>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</si>
  <si>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</si>
  <si>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</si>
  <si>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</si>
  <si>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</si>
  <si>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</si>
  <si>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</si>
  <si>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</si>
  <si>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</si>
  <si>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</si>
  <si>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</si>
  <si>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</si>
  <si>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</si>
  <si>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</si>
  <si>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</si>
  <si>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</si>
  <si>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</si>
  <si>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</si>
  <si>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</si>
  <si>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</si>
  <si>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</si>
  <si>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</si>
  <si>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</si>
  <si>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</si>
  <si>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</si>
  <si>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</si>
  <si>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</si>
  <si>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</si>
  <si>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</si>
  <si>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</si>
  <si>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</si>
  <si>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</si>
  <si>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</si>
  <si>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</si>
  <si>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</si>
  <si>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</si>
  <si>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</si>
  <si>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</si>
  <si>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</si>
  <si>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</si>
  <si>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</si>
  <si>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</si>
  <si>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</si>
  <si>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</si>
  <si>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</si>
  <si>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</si>
  <si>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</si>
  <si>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</si>
  <si>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</si>
  <si>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</si>
  <si>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</si>
  <si>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</si>
  <si>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</si>
  <si>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</si>
  <si>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</si>
  <si>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</si>
  <si>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</si>
  <si>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</si>
  <si>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</si>
  <si>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</si>
  <si>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</si>
  <si>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</si>
  <si>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</si>
  <si>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</si>
  <si>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</si>
  <si>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</si>
  <si>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</si>
  <si>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</si>
  <si>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</si>
  <si>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</si>
  <si>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</si>
  <si>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</si>
  <si>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</si>
  <si>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</si>
  <si>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</si>
  <si>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</si>
  <si>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</si>
  <si>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</si>
  <si>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</si>
  <si>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</si>
  <si>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</si>
  <si>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</si>
  <si>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</si>
  <si>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</si>
  <si>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</si>
  <si>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</si>
  <si>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</si>
  <si>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</si>
  <si>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</si>
  <si>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</si>
  <si>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</si>
  <si>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</si>
  <si>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</si>
  <si>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</si>
  <si>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</si>
  <si>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</si>
  <si>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</si>
  <si>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</si>
  <si>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</si>
  <si>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</si>
  <si>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</si>
  <si>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</si>
  <si>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</si>
  <si>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</si>
  <si>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</si>
  <si>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</si>
  <si>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</si>
  <si>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</si>
  <si>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</si>
  <si>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</si>
  <si>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</si>
  <si>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</si>
  <si>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</si>
  <si>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</si>
  <si>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</si>
  <si>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</si>
  <si>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</si>
  <si>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</si>
  <si>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</si>
  <si>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</si>
  <si>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</si>
  <si>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</si>
  <si>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</si>
  <si>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</si>
  <si>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</si>
  <si>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</si>
  <si>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</si>
  <si>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</si>
  <si>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</si>
  <si>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</si>
  <si>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</si>
  <si>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</si>
  <si>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</si>
  <si>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</si>
  <si>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</si>
  <si>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</si>
  <si>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</si>
  <si>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</si>
  <si>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</si>
  <si>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</si>
  <si>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</si>
  <si>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</si>
  <si>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</si>
  <si>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</si>
  <si>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</si>
  <si>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</si>
  <si>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</si>
  <si>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</si>
  <si>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</si>
  <si>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</si>
  <si>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</si>
  <si>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</si>
  <si>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</si>
  <si>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</si>
  <si>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</si>
  <si>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</si>
  <si>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</si>
  <si>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</si>
  <si>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</si>
  <si>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</si>
  <si>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</si>
  <si>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</si>
  <si>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</si>
  <si>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</si>
  <si>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</si>
  <si>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</si>
  <si>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</si>
  <si>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</si>
  <si>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</si>
  <si>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</si>
  <si>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</si>
  <si>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</si>
  <si>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</si>
  <si>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</si>
  <si>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</si>
  <si>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</si>
  <si>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</si>
  <si>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</si>
  <si>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</si>
  <si>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</si>
  <si>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</si>
  <si>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</si>
  <si>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</si>
  <si>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</si>
  <si>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</si>
  <si>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</si>
  <si>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</si>
  <si>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</si>
  <si>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</si>
  <si>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</si>
  <si>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</si>
  <si>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</si>
  <si>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</si>
  <si>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</si>
  <si>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</si>
  <si>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</si>
  <si>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</si>
  <si>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</si>
  <si>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</si>
  <si>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</si>
  <si>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</si>
  <si>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</si>
  <si>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</si>
  <si>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</si>
  <si>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</si>
  <si>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</si>
  <si>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</si>
  <si>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</si>
  <si>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</si>
  <si>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</si>
  <si>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</si>
  <si>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</si>
  <si>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</si>
  <si>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</si>
  <si>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</si>
  <si>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</si>
  <si>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</si>
  <si>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</si>
  <si>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</si>
  <si>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</si>
  <si>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</si>
  <si>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</si>
  <si>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</si>
  <si>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</si>
  <si>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</si>
  <si>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</si>
  <si>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</si>
  <si>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</si>
  <si>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</si>
  <si>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</si>
  <si>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</si>
  <si>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</si>
  <si>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</si>
  <si>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</si>
  <si>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</si>
  <si>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</si>
  <si>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</si>
  <si>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</si>
  <si>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</si>
  <si>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</si>
  <si>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</si>
  <si>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</si>
  <si>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</si>
  <si>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</si>
  <si>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</si>
  <si>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</si>
  <si>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</si>
  <si>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</si>
  <si>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</si>
  <si>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</si>
  <si>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</si>
  <si>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</si>
  <si>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</si>
  <si>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</si>
  <si>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</si>
  <si>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</si>
  <si>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</si>
  <si>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</si>
  <si>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</si>
  <si>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</si>
  <si>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</si>
  <si>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</si>
  <si>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</si>
  <si>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</si>
  <si>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</si>
  <si>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</si>
  <si>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</si>
  <si>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</si>
  <si>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</si>
  <si>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</si>
  <si>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</si>
  <si>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</si>
  <si>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</si>
  <si>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</si>
  <si>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</si>
  <si>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</si>
  <si>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</si>
  <si>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</si>
  <si>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</si>
  <si>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</si>
  <si>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</si>
  <si>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</si>
  <si>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</si>
  <si>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</si>
  <si>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</si>
  <si>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</si>
  <si>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</si>
  <si>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</si>
  <si>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</si>
  <si>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</si>
  <si>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</si>
  <si>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</si>
  <si>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</si>
  <si>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</si>
  <si>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</si>
  <si>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</si>
  <si>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</si>
  <si>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</si>
  <si>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</si>
  <si>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</si>
  <si>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</si>
  <si>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</si>
  <si>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</si>
  <si>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</si>
  <si>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</si>
  <si>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</si>
  <si>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</si>
  <si>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</si>
  <si>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</si>
  <si>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</si>
  <si>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</si>
  <si>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</si>
  <si>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</si>
  <si>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</si>
  <si>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</si>
  <si>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</si>
  <si>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</si>
  <si>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</si>
  <si>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</si>
  <si>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</si>
  <si>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</si>
  <si>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</si>
  <si>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</si>
  <si>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</si>
  <si>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</si>
  <si>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</si>
  <si>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</si>
  <si>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</si>
  <si>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</si>
  <si>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</si>
  <si>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</si>
  <si>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</si>
  <si>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</si>
  <si>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</si>
  <si>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</si>
  <si>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</si>
  <si>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</si>
  <si>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</si>
  <si>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</si>
  <si>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</si>
  <si>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</si>
  <si>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</si>
  <si>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</si>
  <si>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</si>
  <si>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</si>
  <si>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</si>
  <si>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</si>
  <si>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</si>
  <si>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</si>
  <si>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</si>
  <si>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</si>
  <si>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</si>
  <si>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</si>
  <si>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</si>
  <si>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</si>
  <si>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</si>
  <si>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</si>
  <si>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</si>
  <si>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</si>
  <si>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</si>
  <si>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</si>
  <si>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</si>
  <si>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</si>
  <si>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</si>
  <si>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</si>
  <si>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</si>
  <si>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</si>
  <si>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</si>
  <si>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</si>
  <si>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</si>
  <si>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</si>
  <si>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</si>
  <si>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</si>
  <si>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</si>
  <si>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</si>
  <si>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</si>
  <si>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</si>
  <si>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</si>
  <si>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</si>
  <si>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</si>
  <si>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</si>
  <si>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</si>
  <si>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</si>
  <si>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</si>
  <si>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</si>
  <si>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</si>
  <si>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</si>
  <si>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</si>
  <si>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</si>
  <si>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</si>
  <si>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</si>
  <si>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</si>
  <si>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</si>
  <si>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</si>
  <si>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</si>
  <si>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</si>
  <si>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</si>
  <si>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</si>
  <si>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</si>
  <si>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</si>
  <si>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</si>
  <si>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</si>
  <si>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</si>
  <si>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</si>
  <si>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</si>
  <si>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</si>
  <si>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</si>
  <si>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</si>
  <si>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</si>
  <si>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</si>
  <si>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</si>
  <si>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</si>
  <si>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</si>
  <si>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</si>
  <si>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</si>
  <si>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</si>
  <si>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</si>
  <si>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</si>
  <si>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</si>
  <si>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</si>
  <si>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</si>
  <si>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</si>
  <si>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</si>
  <si>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</si>
  <si>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</si>
  <si>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</si>
  <si>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</si>
  <si>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</si>
  <si>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</si>
  <si>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</si>
  <si>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</si>
  <si>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</si>
  <si>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</si>
  <si>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</si>
  <si>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</si>
  <si>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</si>
  <si>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</si>
  <si>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</si>
  <si>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</si>
  <si>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</si>
  <si>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</si>
  <si>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</si>
  <si>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</si>
  <si>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</si>
  <si>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</si>
  <si>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</si>
  <si>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</si>
  <si>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</si>
  <si>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</si>
  <si>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</si>
  <si>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</si>
  <si>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</si>
  <si>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</si>
  <si>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</si>
  <si>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</si>
  <si>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</si>
  <si>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</si>
  <si>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</si>
  <si>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</si>
  <si>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</si>
  <si>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</si>
  <si>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</si>
  <si>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</si>
  <si>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</si>
  <si>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</si>
  <si>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</si>
  <si>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</si>
  <si>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</si>
  <si>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</si>
  <si>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</si>
  <si>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</si>
  <si>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</si>
  <si>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</si>
  <si>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</si>
  <si>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</si>
  <si>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</si>
  <si>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</si>
  <si>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</si>
  <si>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</si>
  <si>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</si>
  <si>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</si>
  <si>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</si>
  <si>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</si>
  <si>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</si>
  <si>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</si>
  <si>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</si>
  <si>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</si>
  <si>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</si>
  <si>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</si>
  <si>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</si>
  <si>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</si>
  <si>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</si>
  <si>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</si>
  <si>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</si>
  <si>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</si>
  <si>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</si>
  <si>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</si>
  <si>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</si>
  <si>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</si>
  <si>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</si>
  <si>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</si>
  <si>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</si>
  <si>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</si>
  <si>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</si>
  <si>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</si>
  <si>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</si>
  <si>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</si>
  <si>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</si>
  <si>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</si>
  <si>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</si>
  <si>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</si>
  <si>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</si>
  <si>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</si>
  <si>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</si>
  <si>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</si>
  <si>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</si>
  <si>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</si>
  <si>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</si>
  <si>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</si>
  <si>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</si>
  <si>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</si>
  <si>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</si>
  <si>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</si>
  <si>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</si>
  <si>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</si>
  <si>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</si>
  <si>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</si>
  <si>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</si>
  <si>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</si>
  <si>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</si>
  <si>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</si>
  <si>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</si>
  <si>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</si>
  <si>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</si>
  <si>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</si>
  <si>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</si>
  <si>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</si>
  <si>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</si>
  <si>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</si>
  <si>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</si>
  <si>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</si>
  <si>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</si>
  <si>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</si>
  <si>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</si>
  <si>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</si>
  <si>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</si>
  <si>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</si>
  <si>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</si>
  <si>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</si>
  <si>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</si>
  <si>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</si>
  <si>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</si>
  <si>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</si>
  <si>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</si>
  <si>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</si>
  <si>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</si>
  <si>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</si>
  <si>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</si>
  <si>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</si>
  <si>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</si>
  <si>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</si>
  <si>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</si>
  <si>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</si>
  <si>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</si>
  <si>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</si>
  <si>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</si>
  <si>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</si>
  <si>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</si>
  <si>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</si>
  <si>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</si>
  <si>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</si>
  <si>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</si>
  <si>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</si>
  <si>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</si>
  <si>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</si>
  <si>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</si>
  <si>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</si>
  <si>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</si>
  <si>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</si>
  <si>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</si>
  <si>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</si>
  <si>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</si>
  <si>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</si>
  <si>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</si>
  <si>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</si>
  <si>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</si>
  <si>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</si>
  <si>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</si>
  <si>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</si>
  <si>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</si>
  <si>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</si>
  <si>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</si>
  <si>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</si>
  <si>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</si>
  <si>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</si>
  <si>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</si>
  <si>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</si>
  <si>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</si>
  <si>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</si>
  <si>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</si>
  <si>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</si>
  <si>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</si>
  <si>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</si>
  <si>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</si>
  <si>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</si>
  <si>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</si>
  <si>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</si>
  <si>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</si>
  <si>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</si>
  <si>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</si>
  <si>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</si>
  <si>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</si>
  <si>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</si>
  <si>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</si>
  <si>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</si>
  <si>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</si>
  <si>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</si>
  <si>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</si>
  <si>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</si>
  <si>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</si>
  <si>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</si>
  <si>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</si>
  <si>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</si>
  <si>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</si>
  <si>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</si>
  <si>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</si>
  <si>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</si>
  <si>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</si>
  <si>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</si>
  <si>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</si>
  <si>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</si>
  <si>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</si>
  <si>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</si>
  <si>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</si>
  <si>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</si>
  <si>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</si>
  <si>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</si>
  <si>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</si>
  <si>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</si>
  <si>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</si>
  <si>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</si>
  <si>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</si>
  <si>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</si>
  <si>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</si>
  <si>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</si>
  <si>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</si>
  <si>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</si>
  <si>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</si>
  <si>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</si>
  <si>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</si>
  <si>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</si>
  <si>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</si>
  <si>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</si>
  <si>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</si>
  <si>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</si>
  <si>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</si>
  <si>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</si>
  <si>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</si>
  <si>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</si>
  <si>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</si>
  <si>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</si>
  <si>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</si>
  <si>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</si>
  <si>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</si>
  <si>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</si>
  <si>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</si>
  <si>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</si>
  <si>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</si>
  <si>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</si>
  <si>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</si>
  <si>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</si>
  <si>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</si>
  <si>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</si>
  <si>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</si>
  <si>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</si>
  <si>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</si>
  <si>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</si>
  <si>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</si>
  <si>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</si>
  <si>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</si>
  <si>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</si>
  <si>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</si>
  <si>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</si>
  <si>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</si>
  <si>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</si>
  <si>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</si>
  <si>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</si>
  <si>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</si>
  <si>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</si>
  <si>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</si>
  <si>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</si>
  <si>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</si>
  <si>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</si>
  <si>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</si>
  <si>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</si>
  <si>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</si>
  <si>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</si>
  <si>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</si>
  <si>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</si>
  <si>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</si>
  <si>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</si>
  <si>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</si>
  <si>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</si>
  <si>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</si>
  <si>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</si>
  <si>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</si>
  <si>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</si>
  <si>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</si>
  <si>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</si>
  <si>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</si>
  <si>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</si>
  <si>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</si>
  <si>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</si>
  <si>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</si>
  <si>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</si>
  <si>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</si>
  <si>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</si>
  <si>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</si>
  <si>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</si>
  <si>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</si>
  <si>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</si>
  <si>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</si>
  <si>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</si>
  <si>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</si>
  <si>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</si>
  <si>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</si>
  <si>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</si>
  <si>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</si>
  <si>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</si>
  <si>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</si>
  <si>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</si>
  <si>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</si>
  <si>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</si>
  <si>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</si>
  <si>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</si>
  <si>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</si>
  <si>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</si>
  <si>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</si>
  <si>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</si>
  <si>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</si>
  <si>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</si>
  <si>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</si>
  <si>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</si>
  <si>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</si>
  <si>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</si>
  <si>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</si>
  <si>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</si>
  <si>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</si>
  <si>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</si>
  <si>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</si>
  <si>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</si>
  <si>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</si>
  <si>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</si>
  <si>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</si>
  <si>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</si>
  <si>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</si>
  <si>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</si>
  <si>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</si>
  <si>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</si>
  <si>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</si>
  <si>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</si>
  <si>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</si>
  <si>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</si>
  <si>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</si>
  <si>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</si>
  <si>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</si>
  <si>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</si>
  <si>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</si>
  <si>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</si>
  <si>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</si>
  <si>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</si>
  <si>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</si>
  <si>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</si>
  <si>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</si>
  <si>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</si>
  <si>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</si>
  <si>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</si>
  <si>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</si>
  <si>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</si>
  <si>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</si>
  <si>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</si>
  <si>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</si>
  <si>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</si>
  <si>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</si>
  <si>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</si>
  <si>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</si>
  <si>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</si>
  <si>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</si>
  <si>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</si>
  <si>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</si>
  <si>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</si>
  <si>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</si>
  <si>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</si>
  <si>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</si>
  <si>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</si>
  <si>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</si>
  <si>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</si>
  <si>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</si>
  <si>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</si>
  <si>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</si>
  <si>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</si>
  <si>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</si>
  <si>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</si>
  <si>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</si>
  <si>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</si>
  <si>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</si>
  <si>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</si>
  <si>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</si>
  <si>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</si>
  <si>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</si>
  <si>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</si>
  <si>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</si>
  <si>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</si>
  <si>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</si>
  <si>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</si>
  <si>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</si>
  <si>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</si>
  <si>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</si>
  <si>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</si>
  <si>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</si>
  <si>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</si>
  <si>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</si>
  <si>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</si>
  <si>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</si>
  <si>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</si>
  <si>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</si>
  <si>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</si>
  <si>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</si>
  <si>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</si>
  <si>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</si>
  <si>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</si>
  <si>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</si>
  <si>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</si>
  <si>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</si>
  <si>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</si>
  <si>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</si>
  <si>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</si>
  <si>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</si>
  <si>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</si>
  <si>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</si>
  <si>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</si>
  <si>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</si>
  <si>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</si>
  <si>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</si>
  <si>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</si>
  <si>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</si>
  <si>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</si>
  <si>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</si>
  <si>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</si>
  <si>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</si>
  <si>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</si>
  <si>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</si>
  <si>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</si>
  <si>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</si>
  <si>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</si>
  <si>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</si>
  <si>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</si>
  <si>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</si>
  <si>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</si>
  <si>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</si>
  <si>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</si>
  <si>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</si>
  <si>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</si>
  <si>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</si>
  <si>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</si>
  <si>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</si>
  <si>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</si>
  <si>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</si>
  <si>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</si>
  <si>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</si>
  <si>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</si>
  <si>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</si>
  <si>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</si>
  <si>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</si>
  <si>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</si>
  <si>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</si>
  <si>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</si>
  <si>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</si>
  <si>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</si>
  <si>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</si>
  <si>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</si>
  <si>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</si>
  <si>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</si>
  <si>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</si>
  <si>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</si>
  <si>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</si>
  <si>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</si>
  <si>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</si>
  <si>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</si>
  <si>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</si>
  <si>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</si>
  <si>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</si>
  <si>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</si>
  <si>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</si>
  <si>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</si>
  <si>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</si>
  <si>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</si>
  <si>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</si>
  <si>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</si>
  <si>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</si>
  <si>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</si>
  <si>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</si>
  <si>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</si>
  <si>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</si>
  <si>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</si>
  <si>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</si>
  <si>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</si>
  <si>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</si>
  <si>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</si>
  <si>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</si>
  <si>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</si>
  <si>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</si>
  <si>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</si>
  <si>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</si>
  <si>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</si>
  <si>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</si>
  <si>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</si>
  <si>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</si>
  <si>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</si>
  <si>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</si>
  <si>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</si>
  <si>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</si>
  <si>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</si>
  <si>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</si>
  <si>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</si>
  <si>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</si>
  <si>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</si>
  <si>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</si>
  <si>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</si>
  <si>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</si>
  <si>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</si>
  <si>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</si>
  <si>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</si>
  <si>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</si>
  <si>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</si>
  <si>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</si>
  <si>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</si>
  <si>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</si>
  <si>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</si>
  <si>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</si>
  <si>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</si>
  <si>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</si>
  <si>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</si>
  <si>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</si>
  <si>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</si>
  <si>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</si>
  <si>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</si>
  <si>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</si>
  <si>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</si>
  <si>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</si>
  <si>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</si>
  <si>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</si>
  <si>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</si>
  <si>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</si>
  <si>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</si>
  <si>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</si>
  <si>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</si>
  <si>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</si>
  <si>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</si>
  <si>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</si>
  <si>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</si>
  <si>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</si>
  <si>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</si>
  <si>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</si>
  <si>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</si>
  <si>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</si>
  <si>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</si>
  <si>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</si>
  <si>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</si>
  <si>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</si>
  <si>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</si>
  <si>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</si>
  <si>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</si>
  <si>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</si>
  <si>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</si>
  <si>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</si>
  <si>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</si>
  <si>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</si>
  <si>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</si>
  <si>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</si>
  <si>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</si>
  <si>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</si>
  <si>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</si>
  <si>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</si>
  <si>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</si>
  <si>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</si>
  <si>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</si>
  <si>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</si>
  <si>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</si>
  <si>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</si>
  <si>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</si>
  <si>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</si>
  <si>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</si>
  <si>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</si>
  <si>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</si>
  <si>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</si>
  <si>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</si>
  <si>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</si>
  <si>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</si>
  <si>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</si>
  <si>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</si>
  <si>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</si>
  <si>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</si>
  <si>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</si>
  <si>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</si>
  <si>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</si>
  <si>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</si>
  <si>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</si>
  <si>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</si>
  <si>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</si>
  <si>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</si>
  <si>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</si>
  <si>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</si>
  <si>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</si>
  <si>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</si>
  <si>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</si>
  <si>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</si>
  <si>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</si>
  <si>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</si>
  <si>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</si>
  <si>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</si>
  <si>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</si>
  <si>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</si>
  <si>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</si>
  <si>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</si>
  <si>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</si>
  <si>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</si>
  <si>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</si>
  <si>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</si>
  <si>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</si>
  <si>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</si>
  <si>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</si>
  <si>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</si>
  <si>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</si>
  <si>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</si>
  <si>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</si>
  <si>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</si>
  <si>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</si>
  <si>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</si>
  <si>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</si>
  <si>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</si>
  <si>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</si>
  <si>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</si>
  <si>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</si>
  <si>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</si>
  <si>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</si>
  <si>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</si>
  <si>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</si>
  <si>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</si>
  <si>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</si>
  <si>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</si>
  <si>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</si>
  <si>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</si>
  <si>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</si>
  <si>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</si>
  <si>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</si>
  <si>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</si>
  <si>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</si>
  <si>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</si>
  <si>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</si>
  <si>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</si>
  <si>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</si>
  <si>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</si>
  <si>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</si>
  <si>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</si>
  <si>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</si>
  <si>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</si>
  <si>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</si>
  <si>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</si>
  <si>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</si>
  <si>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</si>
  <si>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</si>
  <si>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</si>
  <si>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</si>
  <si>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</si>
  <si>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</si>
  <si>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</si>
  <si>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</si>
  <si>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</si>
  <si>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</si>
  <si>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</si>
  <si>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</si>
  <si>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</si>
  <si>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</si>
  <si>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</si>
  <si>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</si>
  <si>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</si>
  <si>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</si>
  <si>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</si>
  <si>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</si>
  <si>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</si>
  <si>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</si>
  <si>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</si>
  <si>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</si>
  <si>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</si>
  <si>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</si>
  <si>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</si>
  <si>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</si>
  <si>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</si>
  <si>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</si>
  <si>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</si>
  <si>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</si>
  <si>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</si>
  <si>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</si>
  <si>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</si>
  <si>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</si>
  <si>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</si>
  <si>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</si>
  <si>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</si>
  <si>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</si>
  <si>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</si>
  <si>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</si>
  <si>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</si>
  <si>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</si>
  <si>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</si>
  <si>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</si>
  <si>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</si>
  <si>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</si>
  <si>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</si>
  <si>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</si>
  <si>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</si>
  <si>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</si>
  <si>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</si>
  <si>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</si>
  <si>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</si>
  <si>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</si>
  <si>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</si>
  <si>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</si>
  <si>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</si>
  <si>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</si>
  <si>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</si>
  <si>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</si>
  <si>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</si>
  <si>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</si>
  <si>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</si>
  <si>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</si>
  <si>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</si>
  <si>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</si>
  <si>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</si>
  <si>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</si>
  <si>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</si>
  <si>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</si>
  <si>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</si>
  <si>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</si>
  <si>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</si>
  <si>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</si>
  <si>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</si>
  <si>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</si>
  <si>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</si>
  <si>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</si>
  <si>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</si>
  <si>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</si>
  <si>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</si>
  <si>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</si>
  <si>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</si>
  <si>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</si>
  <si>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</si>
  <si>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</si>
  <si>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</si>
  <si>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</si>
  <si>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</si>
  <si>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</si>
  <si>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</si>
  <si>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</si>
  <si>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</si>
  <si>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</si>
  <si>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</si>
  <si>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</si>
  <si>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</si>
  <si>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</si>
  <si>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</si>
  <si>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</si>
  <si>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</si>
  <si>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</si>
  <si>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</si>
  <si>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</si>
  <si>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</si>
  <si>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</si>
  <si>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</si>
  <si>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</si>
  <si>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</si>
  <si>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</si>
  <si>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</si>
  <si>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</si>
  <si>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</si>
  <si>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</si>
  <si>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</si>
  <si>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</si>
  <si>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</si>
  <si>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</si>
  <si>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</si>
  <si>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</si>
  <si>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</si>
  <si>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</si>
  <si>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</si>
  <si>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</si>
  <si>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</si>
  <si>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</si>
  <si>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</si>
  <si>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</si>
  <si>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</si>
  <si>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</si>
  <si>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</si>
  <si>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</si>
  <si>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</si>
  <si>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</si>
  <si>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</si>
  <si>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</si>
  <si>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</si>
  <si>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</si>
  <si>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</si>
  <si>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</si>
  <si>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</si>
  <si>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</si>
  <si>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</si>
  <si>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</si>
  <si>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</si>
  <si>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</si>
  <si>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</si>
  <si>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</si>
  <si>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</si>
  <si>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</si>
  <si>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</si>
  <si>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</si>
  <si>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</si>
  <si>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</si>
  <si>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</si>
  <si>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</si>
  <si>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</si>
  <si>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</si>
  <si>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</si>
  <si>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</si>
  <si>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</si>
  <si>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</si>
  <si>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</si>
  <si>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</si>
  <si>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</si>
  <si>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</si>
  <si>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</si>
  <si>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</si>
  <si>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</si>
  <si>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</si>
  <si>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</si>
  <si>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</si>
  <si>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</si>
  <si>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</si>
  <si>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</si>
  <si>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</si>
  <si>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</si>
  <si>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</si>
  <si>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</si>
  <si>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</si>
  <si>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</si>
  <si>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</si>
  <si>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</si>
  <si>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</si>
  <si>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</si>
  <si>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</si>
  <si>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</si>
  <si>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</si>
  <si>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</si>
  <si>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</si>
  <si>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</si>
  <si>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</si>
  <si>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</si>
  <si>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</si>
  <si>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</si>
  <si>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</si>
  <si>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</si>
  <si>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</si>
  <si>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</si>
  <si>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</si>
  <si>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</si>
  <si>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</si>
  <si>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</si>
  <si>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</si>
  <si>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</si>
  <si>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</si>
  <si>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</si>
  <si>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</si>
  <si>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</si>
  <si>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</si>
  <si>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</si>
  <si>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</si>
  <si>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</si>
  <si>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</si>
  <si>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</si>
  <si>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</si>
  <si>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</si>
  <si>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</si>
  <si>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</si>
  <si>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</si>
  <si>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</si>
  <si>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</si>
  <si>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</si>
  <si>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</si>
  <si>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</si>
  <si>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</si>
  <si>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</si>
  <si>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</si>
  <si>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</si>
  <si>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</si>
  <si>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</si>
  <si>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</si>
  <si>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</si>
  <si>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</si>
  <si>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</si>
  <si>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</si>
  <si>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</si>
  <si>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</si>
  <si>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</si>
  <si>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</si>
  <si>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</si>
  <si>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</si>
  <si>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</si>
  <si>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</si>
  <si>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</si>
  <si>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</si>
  <si>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</si>
  <si>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</si>
  <si>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</si>
  <si>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</si>
  <si>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</si>
  <si>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</si>
  <si>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</si>
  <si>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</si>
  <si>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</si>
  <si>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</si>
  <si>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</si>
  <si>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</si>
  <si>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</si>
  <si>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</si>
  <si>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</si>
  <si>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</si>
  <si>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</si>
  <si>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</si>
  <si>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</si>
  <si>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</si>
  <si>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</si>
  <si>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</si>
  <si>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</si>
  <si>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</si>
  <si>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</si>
  <si>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</si>
  <si>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</si>
  <si>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</si>
  <si>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</si>
  <si>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</si>
  <si>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</si>
  <si>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</si>
  <si>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</si>
  <si>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</si>
  <si>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</si>
  <si>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</si>
  <si>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</si>
  <si>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</si>
  <si>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</si>
  <si>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</si>
  <si>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</si>
  <si>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</si>
  <si>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</si>
  <si>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</si>
  <si>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</si>
  <si>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</si>
  <si>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</si>
  <si>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</si>
  <si>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</si>
  <si>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</si>
  <si>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</si>
  <si>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</si>
  <si>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</si>
  <si>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</si>
  <si>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</si>
  <si>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</si>
  <si>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</si>
  <si>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</si>
  <si>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</si>
  <si>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</si>
  <si>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</si>
  <si>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</si>
  <si>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</si>
  <si>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</si>
  <si>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</si>
  <si>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</si>
  <si>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</si>
  <si>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</si>
  <si>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</si>
  <si>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</si>
  <si>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</si>
  <si>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</si>
  <si>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</si>
  <si>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</si>
  <si>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</si>
  <si>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</si>
  <si>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</si>
  <si>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</si>
  <si>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</si>
  <si>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</si>
  <si>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</si>
  <si>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</si>
  <si>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</si>
  <si>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</si>
  <si>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</si>
  <si>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</si>
  <si>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</si>
  <si>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</si>
  <si>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</si>
  <si>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</si>
  <si>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</si>
  <si>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</si>
  <si>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</si>
  <si>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</si>
  <si>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</si>
  <si>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</si>
  <si>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</si>
  <si>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</si>
  <si>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</si>
  <si>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</si>
  <si>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</si>
  <si>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</si>
  <si>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</si>
  <si>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</si>
  <si>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</si>
  <si>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</si>
  <si>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</si>
  <si>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</si>
  <si>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</si>
  <si>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</si>
  <si>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</si>
  <si>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</si>
  <si>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</si>
  <si>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</si>
  <si>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</si>
  <si>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</si>
  <si>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</si>
  <si>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</si>
  <si>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</si>
  <si>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</si>
  <si>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</si>
  <si>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</si>
  <si>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</si>
  <si>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</si>
  <si>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</si>
  <si>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</si>
  <si>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</si>
  <si>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</si>
  <si>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</si>
  <si>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</si>
  <si>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</si>
  <si>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</si>
  <si>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</si>
  <si>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</si>
  <si>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</si>
  <si>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</si>
  <si>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</si>
  <si>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</si>
  <si>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</si>
  <si>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</si>
  <si>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</si>
  <si>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</si>
  <si>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</si>
  <si>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</si>
  <si>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</si>
  <si>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</si>
  <si>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</si>
  <si>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</si>
  <si>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</si>
  <si>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</si>
  <si>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</si>
  <si>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</si>
  <si>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</si>
  <si>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</si>
  <si>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</si>
  <si>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</si>
  <si>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</si>
  <si>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</si>
  <si>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</si>
  <si>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</si>
  <si>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</si>
  <si>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</si>
  <si>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</si>
  <si>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</si>
  <si>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</si>
  <si>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</si>
  <si>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</si>
  <si>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</si>
  <si>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</si>
  <si>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</si>
  <si>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</si>
  <si>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</si>
  <si>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</si>
  <si>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</si>
  <si>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</si>
  <si>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</si>
  <si>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</si>
  <si>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</si>
  <si>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</si>
  <si>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</si>
  <si>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</si>
  <si>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</si>
  <si>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</si>
  <si>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</si>
  <si>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</si>
  <si>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</si>
  <si>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</si>
  <si>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</si>
  <si>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</si>
  <si>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</si>
  <si>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</si>
  <si>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</si>
  <si>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</si>
  <si>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</si>
  <si>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</si>
  <si>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</si>
  <si>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</si>
  <si>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</si>
  <si>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</si>
  <si>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</si>
  <si>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</si>
  <si>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</si>
  <si>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</si>
  <si>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</si>
  <si>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</si>
  <si>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</si>
  <si>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</si>
  <si>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</si>
  <si>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</si>
  <si>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</si>
  <si>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</si>
  <si>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</si>
  <si>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</si>
  <si>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</si>
  <si>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</si>
  <si>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</si>
  <si>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</si>
  <si>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</si>
  <si>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</si>
  <si>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</si>
  <si>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</si>
  <si>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</si>
  <si>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</si>
  <si>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</si>
  <si>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</si>
  <si>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</si>
  <si>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</si>
  <si>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</si>
  <si>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</si>
  <si>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</si>
  <si>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</si>
  <si>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</si>
  <si>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</si>
  <si>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</si>
  <si>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</si>
  <si>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</si>
  <si>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</si>
  <si>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</si>
  <si>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</si>
  <si>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</si>
  <si>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</si>
  <si>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</si>
  <si>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</si>
  <si>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</si>
  <si>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</si>
  <si>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</si>
  <si>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</si>
  <si>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</si>
  <si>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</si>
  <si>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</si>
  <si>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</si>
  <si>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</si>
  <si>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</si>
  <si>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</si>
  <si>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</si>
  <si>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</si>
  <si>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</si>
  <si>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</si>
  <si>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</si>
  <si>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</si>
  <si>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</si>
  <si>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</si>
  <si>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</si>
  <si>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</si>
  <si>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</si>
  <si>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</si>
  <si>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</si>
  <si>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</si>
  <si>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</si>
  <si>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</si>
  <si>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</si>
  <si>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</si>
  <si>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</si>
  <si>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</si>
  <si>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</si>
  <si>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</si>
  <si>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</si>
  <si>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</si>
  <si>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</si>
  <si>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</si>
  <si>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</si>
  <si>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</si>
  <si>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</si>
  <si>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</si>
  <si>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</si>
  <si>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</si>
  <si>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</si>
  <si>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</si>
  <si>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</si>
  <si>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</si>
  <si>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</si>
  <si>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</si>
  <si>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</si>
  <si>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</si>
  <si>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</si>
  <si>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</si>
  <si>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</si>
  <si>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</si>
  <si>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</si>
  <si>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</si>
  <si>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</si>
  <si>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</si>
  <si>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</si>
  <si>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</si>
  <si>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</si>
  <si>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</si>
  <si>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</si>
  <si>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</si>
  <si>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</si>
  <si>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</si>
  <si>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</si>
  <si>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</si>
  <si>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</si>
  <si>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</si>
  <si>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</si>
  <si>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</si>
  <si>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</si>
  <si>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</si>
  <si>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</si>
  <si>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</si>
  <si>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</si>
  <si>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</si>
  <si>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</si>
  <si>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</si>
  <si>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</si>
  <si>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</si>
  <si>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</si>
  <si>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</si>
  <si>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</si>
  <si>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</si>
  <si>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</si>
  <si>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</si>
  <si>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</si>
  <si>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</si>
  <si>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</si>
  <si>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</si>
  <si>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</si>
  <si>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</si>
  <si>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</si>
  <si>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</si>
  <si>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</si>
  <si>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</si>
  <si>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</si>
  <si>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</si>
  <si>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</si>
  <si>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</si>
  <si>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</si>
  <si>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</si>
  <si>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</si>
  <si>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</si>
  <si>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</si>
  <si>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</si>
  <si>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</si>
  <si>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</si>
  <si>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</si>
  <si>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</si>
  <si>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</si>
  <si>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</si>
  <si>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</si>
  <si>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</si>
  <si>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</si>
  <si>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</si>
  <si>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</si>
  <si>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</si>
  <si>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</si>
  <si>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</si>
  <si>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</si>
  <si>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</si>
  <si>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</si>
  <si>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</si>
  <si>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</si>
  <si>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</si>
  <si>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</si>
  <si>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</si>
  <si>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</si>
  <si>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</si>
  <si>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</si>
  <si>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</si>
  <si>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</si>
  <si>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</si>
  <si>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</si>
  <si>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</si>
  <si>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</si>
  <si>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</si>
  <si>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</si>
  <si>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</si>
  <si>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</si>
  <si>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</si>
  <si>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</si>
  <si>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</si>
  <si>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</si>
  <si>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</si>
  <si>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</si>
  <si>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</si>
  <si>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</si>
  <si>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</si>
  <si>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</si>
  <si>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</si>
  <si>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</si>
  <si>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</si>
  <si>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</si>
  <si>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</si>
  <si>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</si>
  <si>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</si>
  <si>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</si>
  <si>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</si>
  <si>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</si>
  <si>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</si>
  <si>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</si>
  <si>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</si>
  <si>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</si>
  <si>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</si>
  <si>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</si>
  <si>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</si>
  <si>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</si>
  <si>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</si>
  <si>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</si>
  <si>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</si>
  <si>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</si>
  <si>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</si>
  <si>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</si>
  <si>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</si>
  <si>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</si>
  <si>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</si>
  <si>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</si>
  <si>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</si>
  <si>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</si>
  <si>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</si>
  <si>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</si>
  <si>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</si>
  <si>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</si>
  <si>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</si>
  <si>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</si>
  <si>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</si>
  <si>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</si>
  <si>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</si>
  <si>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</si>
  <si>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</si>
  <si>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</si>
  <si>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</si>
  <si>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</si>
  <si>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</si>
  <si>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</si>
  <si>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</si>
  <si>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</si>
  <si>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</si>
  <si>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</si>
  <si>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</si>
  <si>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</si>
  <si>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</si>
  <si>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</si>
  <si>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</si>
  <si>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</si>
  <si>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</si>
  <si>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</si>
  <si>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</si>
  <si>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</si>
  <si>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</si>
  <si>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</si>
  <si>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</si>
  <si>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</si>
  <si>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</si>
  <si>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</si>
  <si>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</si>
  <si>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</si>
  <si>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</si>
  <si>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</si>
  <si>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</si>
  <si>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</si>
  <si>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</si>
  <si>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</si>
  <si>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</si>
  <si>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</si>
  <si>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</si>
  <si>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</si>
  <si>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</si>
  <si>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</si>
  <si>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</si>
  <si>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</si>
  <si>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</si>
  <si>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</si>
  <si>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</si>
  <si>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</si>
  <si>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</si>
  <si>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</si>
  <si>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</si>
  <si>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</si>
  <si>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</si>
  <si>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</si>
  <si>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</si>
  <si>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</si>
  <si>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</si>
  <si>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</si>
  <si>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</si>
  <si>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</si>
  <si>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</si>
  <si>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</si>
  <si>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</si>
  <si>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</si>
  <si>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</si>
  <si>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</si>
  <si>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</si>
  <si>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</si>
  <si>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</si>
  <si>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</si>
  <si>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</si>
  <si>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</si>
  <si>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</si>
  <si>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</si>
  <si>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</si>
  <si>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</si>
  <si>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</si>
  <si>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</si>
  <si>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</si>
  <si>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</si>
  <si>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</si>
  <si>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</si>
  <si>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</si>
  <si>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</si>
  <si>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</si>
  <si>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</si>
  <si>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</si>
  <si>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</si>
  <si>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</si>
  <si>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</si>
  <si>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</si>
  <si>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</si>
  <si>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</si>
  <si>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</si>
  <si>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</si>
  <si>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</si>
  <si>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</si>
  <si>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</si>
  <si>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</si>
  <si>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</si>
  <si>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</si>
  <si>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</si>
  <si>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</si>
  <si>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</si>
  <si>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</si>
  <si>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</si>
  <si>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</si>
  <si>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</si>
  <si>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</si>
  <si>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</si>
  <si>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</si>
  <si>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</si>
  <si>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</si>
  <si>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</si>
  <si>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</si>
  <si>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</si>
  <si>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</si>
  <si>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</si>
  <si>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</si>
  <si>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</si>
  <si>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</si>
  <si>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</si>
  <si>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</si>
  <si>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</si>
  <si>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</si>
  <si>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</si>
  <si>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</si>
  <si>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</si>
  <si>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</si>
  <si>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</si>
  <si>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</si>
  <si>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</si>
  <si>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</si>
  <si>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</si>
  <si>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</si>
  <si>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</si>
  <si>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</si>
  <si>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</si>
  <si>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</si>
  <si>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</si>
  <si>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</si>
  <si>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</si>
  <si>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</si>
  <si>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</si>
  <si>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</si>
  <si>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</si>
  <si>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</si>
  <si>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</si>
  <si>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</si>
  <si>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</si>
  <si>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</si>
  <si>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</si>
  <si>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</si>
  <si>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</si>
  <si>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</si>
  <si>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</si>
  <si>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</si>
  <si>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</si>
  <si>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</si>
  <si>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</si>
  <si>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</si>
  <si>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</si>
  <si>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</si>
  <si>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</si>
  <si>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</si>
  <si>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</si>
  <si>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</si>
  <si>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</si>
  <si>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</si>
  <si>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</si>
  <si>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</si>
  <si>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</si>
  <si>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</si>
  <si>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</si>
  <si>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</si>
  <si>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</si>
  <si>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</si>
  <si>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</si>
  <si>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</si>
  <si>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</si>
  <si>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</si>
  <si>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</si>
  <si>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</si>
  <si>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</si>
  <si>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</si>
  <si>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</si>
  <si>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</si>
  <si>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</si>
  <si>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</si>
  <si>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</si>
  <si>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</si>
  <si>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</si>
  <si>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</si>
  <si>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</si>
  <si>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</si>
  <si>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</si>
  <si>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</si>
  <si>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</si>
  <si>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</si>
  <si>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</si>
  <si>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</si>
  <si>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</si>
  <si>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</si>
  <si>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</si>
  <si>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</si>
  <si>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</si>
  <si>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</si>
  <si>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</si>
  <si>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</si>
  <si>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</si>
  <si>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</si>
  <si>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</si>
  <si>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</si>
  <si>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</si>
  <si>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</si>
  <si>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</si>
  <si>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</si>
  <si>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</si>
  <si>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</si>
  <si>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</si>
  <si>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</si>
  <si>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</si>
  <si>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</si>
  <si>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</si>
  <si>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</si>
  <si>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</si>
  <si>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</si>
  <si>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</si>
  <si>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</si>
  <si>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</si>
  <si>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</si>
  <si>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</si>
  <si>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</si>
  <si>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</si>
  <si>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</si>
  <si>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</si>
  <si>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</si>
  <si>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</si>
  <si>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</si>
  <si>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</si>
  <si>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</si>
  <si>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</si>
  <si>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</si>
  <si>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</si>
  <si>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</si>
  <si>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</si>
  <si>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</si>
  <si>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</si>
  <si>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</si>
  <si>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</si>
  <si>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</si>
  <si>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</si>
  <si>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</si>
  <si>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</si>
  <si>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</si>
  <si>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</si>
  <si>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</si>
  <si>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</si>
  <si>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</si>
  <si>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</si>
  <si>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</si>
  <si>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</si>
  <si>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</si>
  <si>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</si>
  <si>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</si>
  <si>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</si>
  <si>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</si>
  <si>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</si>
  <si>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</si>
  <si>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</si>
  <si>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</si>
  <si>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</si>
  <si>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</si>
  <si>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</si>
  <si>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</si>
  <si>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</si>
  <si>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</si>
  <si>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</si>
  <si>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</si>
  <si>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</si>
  <si>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</si>
  <si>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</si>
  <si>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</si>
  <si>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</si>
  <si>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</si>
  <si>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</si>
  <si>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</si>
  <si>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</si>
  <si>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</si>
  <si>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</si>
  <si>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</si>
  <si>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</si>
  <si>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</si>
  <si>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</si>
  <si>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</si>
  <si>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</si>
  <si>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</si>
  <si>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</si>
  <si>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</si>
  <si>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</si>
  <si>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</si>
  <si>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</si>
  <si>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</si>
  <si>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</si>
  <si>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</si>
  <si>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</si>
  <si>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</si>
  <si>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</si>
  <si>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</si>
  <si>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</si>
  <si>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</si>
  <si>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</si>
  <si>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</si>
  <si>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</si>
  <si>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</si>
  <si>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</si>
  <si>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</si>
  <si>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</si>
  <si>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</si>
  <si>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</si>
  <si>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</si>
  <si>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</si>
  <si>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</si>
  <si>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</si>
  <si>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</si>
  <si>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</si>
  <si>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</si>
  <si>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</si>
  <si>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</si>
  <si>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</si>
  <si>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</si>
  <si>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</si>
  <si>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</si>
  <si>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</si>
  <si>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</si>
  <si>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</si>
  <si>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</si>
  <si>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</si>
  <si>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</si>
  <si>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</si>
  <si>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</si>
  <si>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</si>
  <si>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</si>
  <si>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</si>
  <si>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</si>
  <si>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</si>
  <si>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</si>
  <si>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</si>
  <si>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</si>
  <si>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</si>
  <si>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</si>
  <si>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</si>
  <si>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</si>
  <si>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</si>
  <si>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</si>
  <si>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</si>
  <si>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</si>
  <si>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</si>
  <si>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</si>
  <si>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</si>
  <si>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</si>
  <si>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</si>
  <si>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</si>
  <si>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</si>
  <si>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</si>
  <si>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</si>
  <si>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</si>
  <si>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</si>
  <si>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</si>
  <si>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</si>
  <si>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</si>
  <si>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</si>
  <si>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</si>
  <si>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</si>
  <si>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</si>
  <si>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</si>
  <si>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</si>
  <si>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</si>
  <si>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</si>
  <si>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</si>
  <si>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</si>
  <si>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</si>
  <si>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</si>
  <si>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</si>
  <si>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</si>
  <si>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</si>
  <si>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</si>
  <si>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</si>
  <si>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</si>
  <si>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</si>
  <si>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</si>
  <si>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</si>
  <si>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</si>
  <si>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</si>
  <si>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</si>
  <si>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</si>
  <si>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</si>
  <si>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</si>
  <si>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</si>
  <si>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</si>
  <si>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</si>
  <si>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</si>
  <si>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</si>
  <si>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</si>
  <si>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</si>
  <si>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</si>
  <si>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</si>
  <si>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</si>
  <si>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</si>
  <si>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</si>
  <si>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</si>
  <si>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</si>
  <si>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</si>
  <si>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</si>
  <si>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</si>
  <si>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</si>
  <si>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</si>
  <si>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</si>
  <si>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</si>
  <si>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</si>
  <si>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</si>
  <si>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</si>
  <si>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</si>
  <si>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</si>
  <si>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</si>
  <si>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</si>
  <si>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</si>
  <si>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</si>
  <si>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</si>
  <si>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</si>
  <si>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</si>
  <si>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</si>
  <si>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</si>
  <si>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</si>
  <si>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</si>
  <si>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</si>
  <si>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</si>
  <si>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</si>
  <si>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</si>
  <si>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</si>
  <si>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</si>
  <si>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</si>
  <si>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</si>
  <si>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</si>
  <si>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</si>
  <si>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</si>
  <si>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</si>
  <si>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</si>
  <si>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</si>
  <si>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</si>
  <si>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</si>
  <si>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</si>
  <si>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</si>
  <si>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</si>
  <si>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</si>
  <si>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</si>
  <si>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</si>
  <si>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</si>
  <si>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</si>
  <si>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</si>
  <si>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</si>
  <si>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</si>
  <si>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</si>
  <si>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</si>
  <si>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</si>
  <si>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</si>
  <si>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</si>
  <si>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</si>
  <si>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</si>
  <si>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</si>
  <si>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</si>
  <si>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</si>
  <si>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</si>
  <si>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</si>
  <si>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</si>
  <si>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</si>
  <si>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</si>
  <si>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</si>
  <si>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</si>
  <si>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</si>
  <si>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</si>
  <si>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</si>
  <si>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</si>
  <si>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</si>
  <si>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</si>
  <si>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</si>
  <si>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</si>
  <si>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</si>
  <si>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</si>
  <si>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</si>
  <si>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</si>
  <si>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</si>
  <si>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</si>
  <si>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</si>
  <si>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</si>
  <si>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</si>
  <si>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</si>
  <si>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</si>
  <si>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</si>
  <si>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</si>
  <si>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</si>
  <si>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</si>
  <si>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</si>
  <si>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</si>
  <si>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</si>
  <si>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</si>
  <si>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</si>
  <si>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</si>
  <si>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</si>
  <si>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</si>
  <si>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</si>
  <si>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</si>
  <si>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</si>
  <si>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</si>
  <si>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</si>
  <si>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</si>
  <si>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</si>
  <si>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</si>
  <si>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</si>
  <si>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</si>
  <si>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</si>
  <si>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</si>
  <si>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</si>
  <si>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</si>
  <si>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</si>
  <si>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</si>
  <si>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</si>
  <si>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</si>
  <si>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</si>
  <si>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</si>
  <si>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</si>
  <si>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</si>
  <si>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</si>
  <si>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</si>
  <si>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</si>
  <si>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</si>
  <si>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</si>
  <si>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</si>
  <si>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</si>
  <si>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</si>
  <si>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</si>
  <si>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</si>
  <si>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</si>
  <si>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</si>
  <si>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</si>
  <si>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</si>
  <si>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</si>
  <si>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</si>
  <si>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</si>
  <si>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</si>
  <si>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</si>
  <si>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</si>
  <si>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</si>
  <si>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</si>
  <si>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</si>
  <si>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</si>
  <si>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</si>
  <si>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</si>
  <si>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</si>
  <si>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</si>
  <si>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</si>
  <si>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</si>
  <si>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</si>
  <si>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</si>
  <si>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</si>
  <si>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</si>
  <si>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</si>
  <si>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</si>
  <si>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</si>
  <si>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</si>
  <si>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</si>
  <si>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</si>
  <si>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</si>
  <si>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</si>
  <si>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</si>
  <si>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</si>
  <si>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</si>
  <si>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</si>
  <si>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</si>
  <si>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</si>
  <si>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</si>
  <si>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</si>
  <si>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</si>
  <si>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</si>
  <si>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</si>
  <si>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</si>
  <si>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</si>
  <si>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</si>
  <si>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</si>
  <si>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</si>
  <si>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</si>
  <si>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</si>
  <si>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</si>
  <si>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</si>
  <si>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</si>
  <si>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</si>
  <si>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</si>
  <si>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</si>
  <si>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</si>
  <si>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</si>
  <si>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</si>
  <si>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</si>
  <si>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</si>
  <si>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</si>
  <si>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</si>
  <si>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</si>
  <si>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</si>
  <si>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</si>
  <si>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</si>
  <si>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</si>
  <si>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</si>
  <si>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</si>
  <si>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</si>
  <si>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</si>
  <si>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</si>
  <si>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</si>
  <si>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</si>
  <si>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</si>
  <si>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</si>
  <si>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</si>
  <si>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</si>
  <si>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</si>
  <si>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</si>
  <si>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</si>
  <si>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</si>
  <si>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</si>
  <si>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</si>
  <si>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</si>
  <si>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</si>
  <si>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</si>
  <si>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</si>
  <si>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</si>
  <si>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</si>
  <si>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</si>
  <si>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</si>
  <si>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</si>
  <si>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</si>
  <si>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</si>
  <si>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</si>
  <si>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</si>
  <si>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</si>
  <si>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</si>
  <si>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</si>
  <si>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</si>
  <si>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</si>
  <si>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</si>
  <si>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</si>
  <si>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</si>
  <si>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</si>
  <si>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</si>
  <si>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</si>
  <si>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</si>
  <si>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</si>
  <si>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</si>
  <si>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</si>
  <si>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</si>
  <si>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</si>
  <si>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</si>
  <si>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</si>
  <si>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</si>
  <si>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</si>
  <si>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</si>
  <si>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</si>
  <si>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</si>
  <si>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</si>
  <si>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</si>
  <si>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</si>
  <si>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</si>
  <si>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</si>
  <si>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</si>
  <si>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</si>
  <si>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</si>
  <si>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</si>
  <si>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</si>
  <si>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</si>
  <si>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</si>
  <si>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</si>
  <si>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</si>
  <si>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</si>
  <si>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</si>
  <si>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</si>
  <si>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</si>
  <si>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</si>
  <si>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</si>
  <si>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</si>
  <si>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</si>
  <si>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</si>
  <si>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</si>
  <si>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</si>
  <si>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</si>
  <si>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</si>
  <si>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</si>
  <si>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</si>
  <si>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</si>
  <si>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</si>
  <si>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</si>
  <si>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</si>
  <si>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</si>
  <si>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</si>
  <si>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</si>
  <si>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</si>
  <si>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</si>
  <si>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</si>
  <si>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</si>
  <si>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</si>
  <si>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</si>
  <si>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</si>
  <si>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</si>
  <si>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</si>
  <si>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</si>
  <si>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</si>
  <si>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</si>
  <si>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</si>
  <si>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</si>
  <si>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</si>
  <si>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</si>
  <si>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</si>
  <si>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</si>
  <si>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</si>
  <si>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</si>
  <si>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</si>
  <si>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</si>
  <si>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</si>
  <si>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</si>
  <si>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</si>
  <si>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</si>
  <si>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</si>
  <si>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</si>
  <si>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</si>
  <si>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</si>
  <si>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</si>
  <si>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</si>
  <si>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</si>
  <si>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</si>
  <si>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</si>
  <si>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</si>
  <si>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</si>
  <si>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</si>
  <si>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</si>
  <si>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</si>
  <si>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</si>
  <si>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</si>
  <si>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</si>
  <si>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</si>
  <si>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</si>
  <si>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</si>
  <si>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</si>
  <si>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</si>
  <si>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</si>
  <si>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</si>
  <si>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</si>
  <si>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</si>
  <si>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</si>
  <si>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</si>
  <si>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</si>
  <si>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</si>
  <si>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</si>
  <si>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</si>
  <si>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</si>
  <si>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</si>
  <si>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</si>
  <si>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</si>
  <si>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</si>
  <si>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</si>
  <si>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</si>
  <si>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</si>
  <si>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</si>
  <si>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</si>
  <si>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</si>
  <si>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</si>
  <si>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</si>
  <si>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</si>
  <si>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</si>
  <si>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</si>
  <si>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</si>
  <si>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</si>
  <si>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</si>
  <si>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</si>
  <si>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</si>
  <si>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</si>
  <si>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</si>
  <si>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</si>
  <si>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</si>
  <si>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</si>
  <si>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</si>
  <si>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</si>
  <si>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</si>
  <si>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</si>
  <si>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</si>
  <si>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</si>
  <si>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</si>
  <si>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</si>
  <si>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</si>
  <si>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</si>
  <si>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</si>
  <si>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</si>
  <si>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</si>
  <si>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</si>
  <si>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</si>
  <si>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</si>
  <si>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</si>
  <si>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</si>
  <si>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</si>
  <si>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</si>
  <si>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</si>
  <si>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</si>
  <si>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</si>
  <si>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</si>
  <si>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</si>
  <si>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</si>
  <si>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</si>
  <si>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</si>
  <si>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</si>
  <si>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</si>
  <si>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</si>
  <si>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</si>
  <si>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</si>
  <si>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</si>
  <si>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</si>
  <si>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</si>
  <si>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</si>
  <si>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</si>
  <si>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</si>
  <si>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</si>
  <si>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</si>
  <si>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</si>
  <si>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</si>
  <si>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</si>
  <si>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</si>
  <si>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</si>
  <si>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</si>
  <si>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</si>
  <si>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</si>
  <si>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</si>
  <si>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</si>
  <si>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</si>
  <si>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</si>
  <si>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</si>
  <si>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</si>
  <si>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</si>
  <si>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</si>
  <si>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</si>
  <si>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</si>
  <si>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</si>
  <si>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</si>
  <si>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</si>
  <si>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</si>
  <si>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</si>
  <si>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</si>
  <si>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</si>
  <si>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</si>
  <si>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</si>
  <si>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</si>
  <si>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</si>
  <si>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</si>
  <si>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</si>
  <si>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</si>
  <si>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</si>
  <si>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</si>
  <si>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</si>
  <si>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</si>
  <si>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</si>
  <si>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</si>
  <si>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</si>
  <si>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</si>
  <si>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</si>
  <si>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</si>
  <si>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</si>
  <si>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</si>
  <si>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</si>
  <si>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</si>
  <si>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</si>
  <si>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</si>
  <si>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</si>
  <si>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</si>
  <si>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</si>
  <si>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</si>
  <si>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</si>
  <si>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</si>
  <si>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</si>
  <si>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</si>
  <si>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</si>
  <si>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</si>
  <si>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</si>
  <si>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</si>
  <si>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</si>
  <si>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</si>
  <si>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</si>
  <si>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</si>
  <si>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</si>
  <si>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</si>
  <si>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</si>
  <si>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</si>
  <si>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</si>
  <si>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</si>
  <si>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</si>
  <si>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</si>
  <si>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</si>
  <si>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</si>
  <si>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</si>
  <si>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</si>
  <si>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</si>
  <si>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</si>
  <si>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</si>
  <si>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</si>
  <si>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</si>
  <si>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</si>
  <si>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</si>
  <si>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</si>
  <si>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</si>
  <si>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</si>
  <si>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</si>
  <si>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</si>
  <si>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</si>
  <si>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</si>
  <si>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</si>
  <si>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</si>
  <si>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</si>
  <si>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</si>
  <si>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</si>
  <si>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</si>
  <si>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</si>
  <si>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</si>
  <si>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</si>
  <si>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</si>
  <si>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</si>
  <si>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</si>
  <si>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</si>
  <si>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</si>
  <si>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</si>
  <si>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</si>
  <si>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</si>
  <si>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</si>
  <si>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</si>
  <si>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</si>
  <si>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</si>
  <si>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</si>
  <si>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</si>
  <si>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</si>
  <si>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</si>
  <si>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</si>
  <si>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</si>
  <si>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</si>
  <si>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</si>
  <si>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</si>
  <si>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</si>
  <si>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</si>
  <si>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</si>
  <si>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</si>
  <si>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</si>
  <si>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</si>
  <si>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</si>
  <si>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</si>
  <si>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</si>
  <si>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</si>
  <si>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</si>
  <si>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</si>
  <si>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</si>
  <si>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</si>
  <si>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</si>
  <si>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</si>
  <si>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</si>
  <si>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</si>
  <si>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</si>
  <si>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</si>
  <si>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</si>
  <si>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</si>
  <si>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</si>
  <si>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</si>
  <si>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</si>
  <si>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</si>
  <si>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</si>
  <si>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</si>
  <si>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</si>
  <si>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</si>
  <si>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</si>
  <si>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</si>
  <si>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</si>
  <si>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</si>
  <si>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</si>
  <si>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</si>
  <si>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</si>
  <si>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</si>
  <si>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</si>
  <si>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</si>
  <si>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</si>
  <si>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</si>
  <si>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</si>
  <si>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</si>
  <si>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</si>
  <si>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</si>
  <si>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</si>
  <si>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</si>
  <si>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</si>
  <si>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</si>
  <si>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</si>
  <si>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</si>
  <si>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</si>
  <si>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</si>
  <si>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</si>
  <si>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</si>
  <si>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</si>
  <si>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</si>
  <si>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</si>
  <si>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</si>
  <si>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</si>
  <si>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</si>
  <si>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</si>
  <si>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</si>
  <si>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</si>
  <si>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</si>
  <si>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</si>
  <si>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</si>
  <si>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</si>
  <si>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</si>
  <si>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</si>
  <si>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</si>
  <si>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</si>
  <si>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</si>
  <si>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</si>
  <si>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</si>
  <si>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</si>
  <si>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</si>
  <si>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</si>
  <si>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</si>
  <si>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</si>
  <si>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</si>
  <si>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</si>
  <si>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</si>
  <si>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</si>
  <si>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</si>
  <si>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</si>
  <si>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</si>
  <si>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</si>
  <si>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</si>
  <si>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</si>
  <si>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</si>
  <si>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</si>
  <si>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</si>
  <si>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</si>
  <si>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</si>
  <si>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</si>
  <si>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</si>
  <si>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</si>
  <si>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</si>
  <si>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</si>
  <si>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</si>
  <si>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</si>
  <si>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</si>
  <si>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</si>
  <si>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</si>
  <si>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</si>
  <si>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</si>
  <si>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</si>
  <si>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</si>
  <si>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</si>
  <si>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</si>
  <si>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</si>
  <si>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</si>
  <si>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</si>
  <si>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</si>
  <si>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</si>
  <si>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</si>
  <si>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</si>
  <si>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</si>
  <si>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</si>
  <si>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</si>
  <si>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</si>
  <si>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</si>
  <si>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</si>
  <si>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</si>
  <si>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</si>
  <si>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</si>
  <si>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</si>
  <si>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</si>
  <si>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</si>
  <si>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</si>
  <si>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</si>
  <si>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</si>
  <si>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</si>
  <si>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</si>
  <si>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</si>
  <si>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</si>
  <si>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</si>
  <si>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</si>
  <si>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</si>
  <si>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</si>
  <si>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</si>
  <si>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</si>
  <si>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</si>
  <si>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</si>
  <si>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</si>
  <si>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</si>
  <si>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</si>
  <si>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</si>
  <si>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</si>
  <si>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</si>
  <si>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</si>
  <si>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</si>
  <si>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</si>
  <si>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</si>
  <si>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</si>
  <si>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</si>
  <si>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</si>
  <si>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</si>
  <si>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</si>
  <si>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</si>
  <si>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</si>
  <si>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</si>
  <si>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</si>
  <si>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</si>
  <si>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</si>
  <si>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</si>
  <si>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</si>
  <si>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</si>
  <si>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</si>
  <si>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</si>
  <si>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</si>
  <si>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</si>
  <si>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</si>
  <si>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</si>
  <si>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</si>
  <si>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</si>
  <si>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</si>
  <si>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</si>
  <si>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</si>
  <si>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</si>
  <si>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</si>
  <si>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</si>
  <si>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</si>
  <si>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</si>
  <si>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</si>
  <si>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</si>
  <si>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</si>
  <si>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</si>
  <si>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</si>
  <si>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</si>
  <si>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</si>
  <si>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</si>
  <si>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</si>
  <si>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</si>
  <si>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</si>
  <si>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</si>
  <si>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</si>
  <si>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</si>
  <si>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</si>
  <si>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</si>
  <si>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</si>
  <si>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</si>
  <si>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</si>
  <si>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</si>
  <si>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</si>
  <si>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</si>
  <si>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</si>
  <si>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</si>
  <si>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</si>
  <si>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</si>
  <si>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</si>
  <si>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</si>
  <si>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</si>
  <si>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</si>
  <si>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</si>
  <si>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</si>
  <si>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</si>
  <si>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</si>
  <si>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</si>
  <si>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</si>
  <si>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</si>
  <si>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</si>
  <si>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</si>
  <si>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</si>
  <si>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</si>
  <si>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</si>
  <si>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</si>
  <si>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</si>
  <si>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</si>
  <si>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</si>
  <si>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</si>
  <si>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</si>
  <si>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</si>
  <si>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</si>
  <si>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</si>
  <si>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</si>
  <si>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</si>
  <si>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</si>
  <si>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</si>
  <si>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</si>
  <si>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</si>
  <si>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</si>
  <si>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</si>
  <si>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</si>
  <si>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</si>
  <si>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</si>
  <si>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</si>
  <si>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</si>
  <si>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</si>
  <si>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</si>
  <si>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</si>
  <si>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</si>
  <si>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</si>
  <si>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</si>
  <si>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</si>
  <si>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</si>
  <si>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</si>
  <si>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</si>
  <si>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</si>
  <si>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</si>
  <si>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</si>
  <si>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</si>
  <si>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</si>
  <si>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</si>
  <si>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</si>
  <si>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</si>
  <si>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</si>
  <si>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</si>
  <si>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</si>
  <si>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</si>
  <si>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</si>
  <si>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</si>
  <si>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</si>
  <si>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</si>
  <si>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</si>
  <si>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</si>
  <si>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</si>
  <si>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</si>
  <si>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</si>
  <si>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</si>
  <si>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</si>
  <si>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</si>
  <si>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</si>
  <si>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</si>
  <si>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</si>
  <si>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</si>
  <si>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</si>
  <si>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</si>
  <si>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</si>
  <si>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</si>
  <si>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</si>
  <si>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</si>
  <si>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</si>
  <si>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</si>
  <si>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</si>
  <si>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</si>
  <si>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</si>
  <si>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</si>
  <si>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</si>
  <si>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</si>
  <si>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</si>
  <si>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</si>
  <si>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</si>
  <si>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</si>
  <si>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</si>
  <si>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</si>
  <si>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</si>
  <si>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</si>
  <si>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</si>
  <si>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</si>
  <si>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</si>
  <si>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</si>
  <si>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</si>
  <si>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</si>
  <si>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</si>
  <si>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</si>
  <si>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</si>
  <si>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</si>
  <si>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</si>
  <si>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</si>
  <si>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</si>
  <si>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</si>
  <si>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</si>
  <si>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</si>
  <si>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</si>
  <si>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</si>
  <si>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</si>
  <si>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</si>
  <si>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</si>
  <si>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</si>
  <si>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</si>
  <si>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</si>
  <si>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</si>
  <si>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</si>
  <si>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</si>
  <si>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</si>
  <si>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</si>
  <si>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</si>
  <si>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</si>
  <si>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</si>
  <si>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</si>
  <si>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</si>
  <si>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</si>
  <si>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</si>
  <si>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</si>
  <si>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</si>
  <si>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</si>
  <si>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</si>
  <si>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</si>
  <si>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</si>
  <si>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</si>
  <si>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</si>
  <si>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</si>
  <si>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</si>
  <si>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</si>
  <si>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</si>
  <si>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</si>
  <si>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</si>
  <si>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</si>
  <si>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</si>
  <si>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</si>
  <si>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</si>
  <si>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</si>
  <si>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</si>
  <si>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</si>
  <si>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</si>
  <si>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</si>
  <si>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</si>
  <si>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</si>
  <si>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</si>
  <si>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</si>
  <si>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</si>
  <si>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</si>
  <si>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</si>
  <si>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</si>
  <si>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</si>
  <si>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</si>
  <si>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</si>
  <si>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</si>
  <si>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</si>
  <si>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</si>
  <si>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</si>
  <si>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</si>
  <si>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</si>
  <si>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</si>
  <si>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</si>
  <si>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</si>
  <si>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</si>
  <si>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</si>
  <si>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</si>
  <si>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</si>
  <si>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</si>
  <si>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</si>
  <si>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</si>
  <si>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</si>
  <si>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</si>
  <si>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</si>
  <si>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</si>
  <si>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</si>
  <si>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</si>
  <si>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</si>
  <si>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</si>
  <si>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</si>
  <si>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</si>
  <si>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</si>
  <si>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</si>
  <si>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</si>
  <si>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</si>
  <si>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</si>
  <si>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</si>
  <si>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</si>
  <si>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</si>
  <si>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</si>
  <si>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</si>
  <si>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</si>
  <si>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</si>
  <si>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</si>
  <si>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</si>
  <si>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</si>
  <si>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</si>
  <si>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</si>
  <si>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</si>
  <si>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</si>
  <si>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</si>
  <si>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</si>
  <si>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</si>
  <si>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</si>
  <si>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</si>
  <si>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</si>
  <si>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</si>
  <si>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</si>
  <si>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</si>
  <si>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</si>
  <si>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</si>
  <si>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</si>
  <si>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</si>
  <si>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</si>
  <si>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</si>
  <si>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</si>
  <si>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</si>
  <si>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</si>
  <si>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</si>
  <si>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</si>
  <si>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</si>
  <si>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</si>
  <si>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</si>
  <si>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</si>
  <si>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</si>
  <si>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</si>
  <si>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</si>
  <si>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</si>
  <si>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</si>
  <si>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</si>
  <si>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</si>
  <si>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</si>
  <si>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</si>
  <si>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</si>
  <si>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</si>
  <si>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</si>
  <si>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</si>
  <si>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</si>
  <si>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</si>
  <si>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</si>
  <si>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</si>
  <si>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</si>
  <si>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</si>
  <si>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</si>
  <si>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</si>
  <si>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</si>
  <si>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</si>
  <si>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</si>
  <si>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</si>
  <si>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</si>
  <si>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</si>
  <si>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</si>
  <si>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</si>
  <si>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</si>
  <si>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</si>
  <si>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</si>
  <si>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</si>
  <si>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</si>
  <si>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</si>
  <si>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</si>
  <si>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</si>
  <si>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</si>
  <si>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</si>
  <si>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</si>
  <si>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</si>
  <si>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</si>
  <si>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</si>
  <si>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</si>
  <si>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</si>
  <si>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</si>
  <si>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</si>
  <si>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</si>
  <si>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</si>
  <si>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</si>
  <si>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</si>
  <si>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</si>
  <si>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</si>
  <si>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</si>
  <si>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</si>
  <si>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</si>
  <si>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</si>
  <si>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</si>
  <si>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</si>
  <si>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</si>
  <si>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</si>
  <si>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</si>
  <si>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</si>
  <si>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</si>
  <si>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</si>
  <si>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</si>
  <si>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</si>
  <si>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</si>
  <si>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</si>
  <si>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</si>
  <si>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</si>
  <si>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</si>
  <si>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</si>
  <si>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</si>
  <si>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</si>
  <si>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</si>
  <si>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</si>
  <si>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</si>
  <si>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</si>
  <si>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</si>
  <si>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</si>
  <si>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</si>
  <si>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</si>
  <si>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</si>
  <si>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</si>
  <si>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</si>
  <si>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</si>
  <si>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</si>
  <si>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</si>
  <si>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</si>
  <si>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</si>
  <si>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</si>
  <si>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</si>
  <si>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</si>
  <si>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</si>
  <si>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</si>
  <si>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</si>
  <si>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</si>
  <si>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</si>
  <si>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</si>
  <si>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</si>
  <si>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</si>
  <si>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</si>
  <si>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</si>
  <si>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</si>
  <si>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</si>
  <si>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</si>
  <si>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</si>
  <si>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</si>
  <si>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</si>
  <si>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</si>
  <si>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</si>
  <si>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</si>
  <si>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</si>
  <si>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</si>
  <si>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</si>
  <si>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</si>
  <si>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</si>
  <si>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</si>
  <si>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</si>
  <si>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</si>
  <si>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</si>
  <si>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</si>
  <si>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</si>
  <si>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</si>
  <si>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</si>
  <si>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</si>
  <si>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</si>
  <si>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</si>
  <si>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</si>
  <si>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</si>
  <si>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</si>
  <si>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</si>
  <si>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</si>
  <si>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</si>
  <si>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</si>
  <si>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</si>
  <si>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</si>
  <si>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</si>
  <si>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</si>
  <si>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</si>
  <si>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</si>
  <si>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</si>
  <si>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</si>
  <si>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</si>
  <si>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</si>
  <si>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</si>
  <si>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</si>
  <si>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</si>
  <si>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</si>
  <si>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</si>
  <si>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</si>
  <si>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</si>
  <si>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</si>
  <si>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</si>
  <si>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</si>
  <si>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</si>
  <si>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</si>
  <si>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</si>
  <si>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</si>
  <si>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</si>
  <si>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</si>
  <si>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</si>
  <si>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</si>
  <si>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</si>
  <si>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</si>
  <si>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</si>
  <si>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</si>
  <si>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</si>
  <si>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</si>
  <si>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</si>
  <si>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</si>
  <si>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</si>
  <si>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</si>
  <si>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</si>
  <si>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</si>
  <si>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</si>
  <si>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</si>
  <si>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</si>
  <si>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</si>
  <si>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</si>
  <si>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</si>
  <si>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</si>
  <si>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</si>
  <si>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</si>
  <si>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</si>
  <si>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</si>
  <si>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</si>
  <si>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</si>
  <si>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</si>
  <si>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</si>
  <si>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</si>
  <si>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</si>
  <si>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</si>
  <si>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</si>
  <si>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</si>
  <si>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</si>
  <si>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</si>
  <si>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</si>
  <si>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</si>
  <si>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</si>
  <si>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</si>
  <si>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</si>
  <si>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</si>
  <si>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</si>
  <si>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</si>
  <si>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</si>
  <si>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</si>
  <si>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</si>
  <si>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</si>
  <si>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</si>
  <si>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</si>
  <si>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</si>
  <si>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</si>
  <si>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</si>
  <si>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</si>
  <si>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</si>
  <si>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</si>
  <si>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</si>
  <si>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</si>
  <si>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</si>
  <si>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</si>
  <si>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</si>
  <si>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</si>
  <si>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</si>
  <si>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</si>
  <si>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</si>
  <si>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</si>
  <si>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</si>
  <si>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</si>
  <si>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</si>
  <si>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</si>
  <si>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</si>
  <si>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</si>
  <si>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</si>
  <si>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</si>
  <si>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</si>
  <si>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</si>
  <si>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</si>
  <si>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</si>
  <si>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</si>
  <si>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</si>
  <si>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</si>
  <si>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</si>
  <si>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</si>
  <si>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</si>
  <si>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</si>
  <si>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</si>
  <si>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</si>
  <si>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</si>
  <si>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</si>
  <si>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</si>
  <si>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</si>
  <si>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</si>
  <si>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</si>
  <si>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</si>
  <si>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</si>
  <si>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</si>
  <si>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</si>
  <si>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</si>
  <si>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</si>
  <si>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</si>
  <si>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</si>
  <si>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</si>
  <si>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</si>
  <si>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</si>
  <si>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</si>
  <si>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</si>
  <si>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</si>
  <si>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</si>
  <si>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</si>
  <si>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</si>
  <si>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</si>
  <si>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</si>
  <si>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</si>
  <si>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</si>
  <si>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</si>
  <si>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</si>
  <si>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</si>
  <si>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</si>
  <si>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</si>
  <si>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</si>
  <si>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</si>
  <si>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</si>
  <si>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</si>
  <si>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</si>
  <si>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</si>
  <si>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</si>
  <si>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</si>
  <si>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</si>
  <si>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</si>
  <si>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</si>
  <si>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</si>
  <si>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</si>
  <si>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</si>
  <si>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</si>
  <si>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</si>
  <si>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</si>
  <si>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</si>
  <si>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</si>
  <si>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</si>
  <si>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</si>
  <si>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</si>
  <si>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</si>
  <si>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</si>
  <si>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</si>
  <si>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</si>
  <si>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</si>
  <si>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</si>
  <si>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</si>
  <si>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</si>
  <si>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</si>
  <si>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</si>
  <si>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</si>
  <si>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</si>
  <si>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</si>
  <si>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</si>
  <si>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</si>
  <si>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</si>
  <si>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</si>
  <si>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</si>
  <si>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</si>
  <si>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</si>
  <si>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</si>
  <si>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</si>
  <si>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</si>
  <si>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</si>
  <si>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</si>
  <si>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</si>
  <si>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</si>
  <si>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</si>
  <si>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</si>
  <si>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</si>
  <si>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</si>
  <si>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</si>
  <si>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</si>
  <si>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</si>
  <si>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</si>
  <si>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</si>
  <si>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</si>
  <si>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</si>
  <si>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</si>
  <si>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</si>
  <si>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</si>
  <si>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</si>
  <si>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</si>
  <si>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</si>
  <si>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</si>
  <si>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</si>
  <si>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</si>
  <si>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</si>
  <si>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</si>
  <si>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</si>
  <si>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</si>
  <si>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</si>
  <si>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</si>
  <si>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</si>
  <si>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</si>
  <si>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</si>
  <si>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</si>
  <si>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</si>
  <si>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</si>
  <si>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</si>
  <si>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</si>
  <si>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</si>
  <si>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</si>
  <si>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</si>
  <si>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</si>
  <si>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</si>
  <si>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</si>
  <si>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</si>
  <si>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</si>
  <si>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</si>
  <si>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</si>
  <si>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</si>
  <si>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</si>
  <si>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</si>
  <si>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</si>
  <si>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</si>
  <si>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</si>
  <si>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</si>
  <si>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</si>
  <si>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</si>
  <si>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</si>
  <si>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</si>
  <si>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</si>
  <si>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</si>
  <si>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</si>
  <si>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</si>
  <si>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</si>
  <si>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</si>
  <si>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</si>
  <si>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</si>
  <si>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</si>
  <si>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</si>
  <si>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</si>
  <si>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</si>
  <si>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</si>
  <si>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</si>
  <si>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</si>
  <si>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</si>
  <si>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</si>
  <si>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</si>
  <si>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</si>
  <si>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</si>
  <si>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</si>
  <si>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</si>
  <si>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</si>
  <si>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</si>
  <si>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</si>
  <si>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</si>
  <si>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</si>
  <si>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</si>
  <si>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</si>
  <si>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</si>
  <si>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</si>
  <si>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</si>
  <si>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</si>
  <si>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</si>
  <si>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</si>
  <si>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</si>
  <si>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</si>
  <si>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</si>
  <si>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</si>
  <si>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</si>
  <si>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</si>
  <si>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</si>
  <si>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</si>
  <si>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</si>
  <si>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</si>
  <si>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</si>
  <si>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</si>
  <si>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</si>
  <si>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</si>
  <si>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</si>
  <si>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</si>
  <si>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</si>
  <si>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</si>
  <si>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</si>
  <si>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</si>
  <si>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</si>
  <si>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</si>
  <si>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</si>
  <si>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</si>
  <si>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</si>
  <si>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</si>
  <si>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</si>
  <si>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</si>
  <si>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</si>
  <si>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</si>
  <si>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</si>
  <si>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</si>
  <si>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</si>
  <si>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</si>
  <si>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</si>
  <si>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</si>
  <si>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</si>
  <si>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</si>
  <si>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</si>
  <si>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</si>
  <si>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</si>
  <si>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</si>
  <si>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</si>
  <si>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</si>
  <si>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</si>
  <si>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</si>
  <si>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</si>
  <si>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</si>
  <si>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</si>
  <si>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</si>
  <si>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</si>
  <si>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</si>
  <si>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</si>
  <si>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</si>
  <si>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</si>
  <si>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</si>
  <si>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</si>
  <si>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</si>
  <si>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</si>
  <si>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</si>
  <si>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</si>
  <si>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</si>
  <si>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</si>
  <si>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</si>
  <si>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</si>
  <si>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</si>
  <si>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</si>
  <si>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</si>
  <si>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</si>
  <si>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</si>
  <si>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</si>
  <si>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</si>
  <si>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</si>
  <si>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</si>
  <si>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</si>
  <si>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</si>
  <si>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</si>
  <si>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</si>
  <si>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</si>
  <si>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</si>
  <si>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</si>
  <si>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</si>
  <si>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</si>
  <si>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</si>
  <si>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</si>
  <si>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</si>
  <si>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</si>
  <si>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</si>
  <si>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</si>
  <si>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</si>
  <si>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</si>
  <si>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</si>
  <si>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</si>
  <si>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</si>
  <si>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</si>
  <si>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</si>
  <si>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</si>
  <si>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</si>
  <si>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</si>
  <si>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</si>
  <si>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</si>
  <si>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</si>
  <si>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</si>
  <si>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</si>
  <si>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</si>
  <si>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</si>
  <si>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</si>
  <si>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</si>
  <si>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</si>
  <si>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</si>
  <si>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</si>
  <si>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</si>
  <si>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</si>
  <si>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</si>
  <si>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</si>
  <si>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</si>
  <si>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</si>
  <si>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</si>
  <si>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</si>
  <si>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</si>
  <si>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</si>
  <si>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</si>
  <si>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</si>
  <si>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</si>
  <si>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</si>
  <si>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</si>
  <si>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</si>
  <si>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</si>
  <si>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</si>
  <si>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</si>
  <si>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</si>
  <si>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</si>
  <si>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</si>
  <si>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</si>
  <si>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</si>
  <si>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</si>
  <si>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</si>
  <si>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</si>
  <si>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</si>
  <si>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</si>
  <si>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</si>
  <si>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</si>
  <si>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</si>
  <si>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</si>
  <si>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</si>
  <si>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</si>
  <si>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</si>
  <si>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</si>
  <si>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</si>
  <si>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</si>
  <si>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</si>
  <si>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</si>
  <si>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</si>
  <si>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</si>
  <si>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</si>
  <si>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</si>
  <si>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</si>
  <si>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</si>
  <si>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</si>
  <si>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</si>
  <si>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</si>
  <si>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</si>
  <si>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</si>
  <si>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</si>
  <si>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</si>
  <si>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</si>
  <si>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</si>
  <si>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</si>
  <si>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</si>
  <si>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</si>
  <si>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</si>
  <si>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</si>
  <si>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</si>
  <si>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</si>
  <si>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</si>
  <si>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</si>
  <si>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</si>
  <si>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</si>
  <si>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</si>
  <si>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</si>
  <si>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</si>
  <si>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</si>
  <si>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</si>
  <si>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</si>
  <si>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</si>
  <si>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</si>
  <si>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</si>
  <si>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</si>
  <si>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</si>
  <si>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</si>
  <si>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</si>
  <si>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</si>
  <si>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</si>
  <si>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</si>
  <si>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</si>
  <si>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</si>
  <si>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</si>
  <si>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</si>
  <si>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</si>
  <si>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</si>
  <si>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</si>
  <si>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</si>
  <si>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</si>
  <si>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</si>
  <si>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</si>
  <si>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</si>
  <si>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</si>
  <si>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</si>
  <si>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</si>
  <si>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</si>
  <si>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</si>
  <si>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</si>
  <si>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</si>
  <si>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</si>
  <si>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</si>
  <si>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</si>
  <si>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</si>
  <si>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</si>
  <si>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</si>
  <si>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</si>
  <si>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</si>
  <si>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</si>
  <si>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</si>
  <si>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</si>
  <si>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</si>
  <si>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</si>
  <si>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</si>
  <si>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</si>
  <si>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</si>
  <si>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</si>
  <si>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</si>
  <si>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</si>
  <si>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</si>
  <si>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</si>
  <si>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</si>
  <si>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</si>
  <si>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</si>
  <si>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</si>
  <si>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</si>
  <si>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</si>
  <si>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</si>
  <si>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</si>
  <si>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</si>
  <si>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</si>
  <si>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</si>
  <si>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</si>
  <si>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</si>
  <si>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</si>
  <si>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</si>
  <si>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</si>
  <si>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</si>
  <si>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</si>
  <si>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</si>
  <si>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</si>
  <si>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</si>
  <si>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</si>
  <si>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</si>
  <si>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</si>
  <si>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</si>
  <si>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</si>
  <si>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</si>
  <si>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</si>
  <si>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</si>
  <si>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</si>
  <si>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</si>
  <si>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</si>
  <si>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</si>
  <si>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</si>
  <si>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</si>
  <si>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</si>
  <si>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</si>
  <si>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</si>
  <si>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</si>
  <si>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</si>
  <si>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</si>
  <si>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</si>
  <si>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</si>
  <si>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</si>
  <si>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</si>
  <si>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</si>
  <si>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</si>
  <si>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</si>
  <si>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</si>
  <si>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</si>
  <si>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</si>
  <si>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</si>
  <si>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</si>
  <si>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</si>
  <si>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</si>
  <si>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</si>
  <si>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</si>
  <si>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</si>
  <si>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</si>
  <si>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</si>
  <si>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</si>
  <si>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</si>
  <si>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</si>
  <si>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</si>
  <si>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</si>
  <si>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</si>
  <si>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</si>
  <si>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</si>
  <si>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</si>
  <si>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</si>
  <si>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</si>
  <si>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</si>
  <si>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</si>
  <si>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</si>
  <si>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</si>
  <si>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</si>
  <si>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</si>
  <si>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</si>
  <si>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</si>
  <si>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</si>
  <si>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</si>
  <si>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</si>
  <si>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</si>
  <si>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</si>
  <si>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</si>
  <si>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</si>
  <si>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</si>
  <si>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</si>
  <si>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</si>
  <si>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</si>
  <si>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</si>
  <si>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</si>
  <si>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</si>
  <si>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</si>
  <si>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</si>
  <si>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</si>
  <si>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</si>
  <si>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</si>
  <si>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</si>
  <si>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</si>
  <si>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</si>
  <si>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</si>
  <si>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</si>
  <si>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</si>
  <si>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</si>
  <si>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</si>
  <si>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</si>
  <si>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</si>
  <si>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</si>
  <si>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</si>
  <si>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</si>
  <si>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</si>
  <si>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</si>
  <si>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</si>
  <si>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</si>
  <si>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</si>
  <si>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</si>
  <si>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</si>
  <si>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</si>
  <si>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</si>
  <si>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</si>
  <si>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</si>
  <si>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</si>
  <si>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</si>
  <si>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</si>
  <si>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</si>
  <si>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</si>
  <si>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</si>
  <si>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</si>
  <si>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</si>
  <si>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</si>
  <si>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</si>
  <si>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</si>
  <si>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</si>
  <si>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</si>
  <si>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</si>
  <si>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</si>
  <si>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</si>
  <si>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</si>
  <si>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</si>
  <si>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</si>
  <si>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</si>
  <si>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</si>
  <si>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</si>
  <si>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</si>
  <si>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</si>
  <si>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</si>
  <si>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</si>
  <si>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</si>
  <si>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</si>
  <si>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</si>
  <si>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</si>
  <si>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</si>
  <si>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</si>
  <si>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</si>
  <si>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</si>
  <si>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</si>
  <si>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</si>
  <si>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</si>
  <si>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</si>
  <si>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</si>
  <si>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</si>
  <si>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</si>
  <si>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</si>
  <si>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</si>
  <si>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</si>
  <si>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</si>
  <si>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</si>
  <si>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</si>
  <si>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</si>
  <si>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</si>
  <si>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</si>
  <si>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</si>
  <si>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</si>
  <si>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</si>
  <si>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</si>
  <si>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</si>
  <si>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</si>
  <si>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</si>
  <si>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</si>
  <si>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</si>
  <si>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</si>
  <si>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</si>
  <si>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</si>
  <si>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</si>
  <si>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</si>
  <si>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</si>
  <si>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</si>
  <si>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</si>
  <si>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</si>
  <si>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</si>
  <si>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</si>
  <si>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</si>
  <si>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</si>
  <si>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</si>
  <si>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</si>
  <si>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</si>
  <si>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</si>
  <si>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</si>
  <si>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</si>
  <si>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</si>
  <si>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</si>
  <si>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</si>
  <si>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</si>
  <si>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</si>
  <si>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</si>
  <si>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</si>
  <si>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</si>
  <si>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</si>
  <si>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</si>
  <si>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</si>
  <si>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</si>
  <si>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</si>
  <si>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</si>
  <si>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</si>
  <si>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</si>
  <si>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</si>
  <si>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</si>
  <si>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</si>
  <si>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</si>
  <si>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</si>
  <si>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</si>
  <si>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</si>
  <si>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</si>
  <si>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</si>
  <si>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</si>
  <si>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</si>
  <si>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</si>
  <si>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</si>
  <si>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</si>
  <si>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</si>
  <si>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</si>
  <si>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</si>
  <si>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</si>
  <si>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</si>
  <si>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</si>
  <si>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</si>
  <si>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</si>
  <si>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</si>
  <si>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</si>
  <si>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</si>
  <si>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</si>
  <si>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</si>
  <si>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</si>
  <si>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</si>
  <si>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</si>
  <si>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</si>
  <si>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</si>
  <si>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</si>
  <si>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</si>
  <si>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</si>
  <si>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</si>
  <si>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</si>
  <si>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</si>
  <si>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</si>
  <si>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</si>
  <si>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</si>
  <si>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</si>
  <si>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</si>
  <si>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</si>
  <si>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</si>
  <si>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</si>
  <si>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</si>
  <si>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</si>
  <si>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</si>
  <si>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</si>
  <si>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</si>
  <si>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</si>
  <si>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</si>
  <si>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</si>
  <si>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</si>
  <si>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</si>
  <si>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</si>
  <si>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</si>
  <si>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</si>
  <si>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</si>
  <si>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</si>
  <si>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</si>
  <si>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</si>
  <si>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</si>
  <si>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</si>
  <si>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</si>
  <si>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</si>
  <si>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</si>
  <si>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</si>
  <si>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</si>
  <si>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</si>
  <si>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</si>
  <si>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</si>
  <si>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</si>
  <si>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</si>
  <si>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</si>
  <si>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</si>
  <si>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</si>
  <si>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</si>
  <si>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</si>
  <si>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</si>
  <si>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</si>
  <si>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</si>
  <si>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</si>
  <si>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</si>
  <si>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</si>
  <si>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</si>
  <si>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</si>
  <si>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</si>
  <si>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</si>
  <si>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</si>
  <si>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</si>
  <si>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</si>
  <si>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</si>
  <si>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</si>
  <si>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</si>
  <si>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</si>
  <si>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</si>
  <si>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</si>
  <si>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</si>
  <si>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</si>
  <si>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</si>
  <si>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</si>
  <si>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</si>
  <si>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</si>
  <si>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</si>
  <si>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</si>
  <si>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</si>
  <si>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</si>
  <si>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</si>
  <si>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</si>
  <si>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</si>
  <si>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</si>
  <si>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</si>
  <si>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</si>
  <si>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</si>
  <si>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</si>
  <si>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</si>
  <si>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</si>
  <si>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</si>
  <si>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</si>
  <si>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</si>
  <si>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</si>
  <si>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</si>
  <si>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</si>
  <si>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</si>
  <si>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</si>
  <si>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</si>
  <si>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</si>
  <si>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</si>
  <si>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</si>
  <si>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</si>
  <si>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</si>
  <si>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</si>
  <si>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</si>
  <si>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</si>
  <si>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</si>
  <si>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</si>
  <si>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</si>
  <si>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</si>
  <si>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</si>
  <si>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</si>
  <si>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</si>
  <si>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</si>
  <si>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</si>
  <si>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</si>
  <si>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</si>
  <si>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</si>
  <si>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</si>
  <si>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</si>
  <si>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</si>
  <si>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</si>
  <si>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</si>
  <si>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</si>
  <si>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</si>
  <si>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</si>
  <si>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</si>
  <si>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</si>
  <si>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</si>
  <si>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</si>
  <si>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</si>
  <si>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</si>
  <si>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</si>
  <si>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</si>
  <si>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</si>
  <si>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</si>
  <si>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</si>
  <si>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</si>
  <si>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</si>
  <si>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</si>
  <si>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</si>
  <si>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</si>
  <si>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</si>
  <si>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</si>
  <si>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</si>
  <si>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</si>
  <si>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</si>
  <si>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</si>
  <si>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</si>
  <si>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</si>
  <si>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</si>
  <si>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</si>
  <si>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</si>
  <si>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</si>
  <si>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</si>
  <si>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</si>
  <si>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</si>
  <si>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</si>
  <si>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</si>
  <si>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</si>
  <si>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</si>
  <si>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</si>
  <si>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</si>
  <si>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</si>
  <si>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</si>
  <si>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</si>
  <si>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</si>
  <si>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</si>
  <si>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</si>
  <si>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</si>
  <si>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</si>
  <si>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</si>
  <si>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</si>
  <si>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</si>
  <si>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</si>
  <si>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</si>
  <si>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</si>
  <si>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</si>
  <si>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</si>
  <si>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</si>
  <si>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</si>
  <si>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</si>
  <si>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</si>
  <si>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</si>
  <si>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</si>
  <si>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</si>
  <si>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</si>
  <si>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</si>
  <si>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</si>
  <si>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</si>
  <si>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</si>
  <si>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</si>
  <si>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</si>
  <si>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</si>
  <si>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</si>
  <si>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</si>
  <si>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</si>
  <si>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</si>
  <si>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</si>
  <si>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</si>
  <si>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</si>
  <si>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</si>
  <si>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</si>
  <si>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</si>
  <si>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</si>
  <si>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</si>
  <si>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</si>
  <si>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</si>
  <si>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</si>
  <si>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</si>
  <si>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</si>
  <si>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</si>
  <si>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</si>
  <si>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</si>
  <si>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</si>
  <si>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</si>
  <si>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</si>
  <si>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</si>
  <si>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</si>
  <si>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</si>
  <si>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</si>
  <si>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</si>
  <si>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</si>
  <si>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</si>
  <si>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</si>
  <si>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</si>
  <si>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</si>
  <si>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</si>
  <si>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</si>
  <si>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</si>
  <si>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</si>
  <si>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</si>
  <si>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</si>
  <si>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</si>
  <si>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</si>
  <si>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</si>
  <si>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</si>
  <si>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</si>
  <si>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</si>
  <si>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</si>
  <si>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</si>
  <si>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</si>
  <si>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</si>
  <si>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</si>
  <si>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</si>
  <si>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</si>
  <si>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</si>
  <si>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</si>
  <si>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</si>
  <si>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</si>
  <si>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</si>
  <si>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</si>
  <si>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</si>
  <si>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</si>
  <si>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</si>
  <si>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</si>
  <si>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</si>
  <si>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</si>
  <si>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</si>
  <si>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</si>
  <si>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</si>
  <si>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</si>
  <si>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</si>
  <si>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</si>
  <si>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</si>
  <si>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</si>
  <si>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</si>
  <si>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</si>
  <si>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</si>
  <si>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</si>
  <si>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</si>
  <si>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</si>
  <si>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</si>
  <si>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</si>
  <si>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</si>
  <si>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</si>
  <si>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</si>
  <si>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</si>
  <si>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</si>
  <si>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</si>
  <si>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</si>
  <si>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</si>
  <si>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</si>
  <si>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</si>
  <si>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</si>
  <si>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</si>
  <si>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</si>
  <si>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</si>
  <si>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</si>
  <si>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</si>
  <si>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</si>
  <si>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</si>
  <si>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</si>
  <si>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</si>
  <si>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</si>
  <si>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</si>
  <si>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</si>
  <si>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</si>
  <si>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</si>
  <si>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</si>
  <si>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</si>
  <si>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</si>
  <si>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</si>
  <si>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</si>
  <si>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</si>
  <si>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</si>
  <si>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</si>
  <si>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</si>
  <si>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</si>
  <si>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</si>
  <si>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</si>
  <si>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</si>
  <si>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</si>
  <si>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</si>
  <si>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</si>
  <si>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</si>
  <si>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</si>
  <si>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</si>
  <si>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</si>
  <si>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</si>
  <si>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</si>
  <si>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</si>
  <si>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</si>
  <si>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</si>
  <si>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</si>
  <si>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</si>
  <si>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</si>
  <si>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</si>
  <si>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</si>
  <si>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</si>
  <si>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</si>
  <si>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</si>
  <si>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</si>
  <si>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</si>
  <si>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</si>
  <si>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</si>
  <si>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</si>
  <si>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</si>
  <si>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</si>
  <si>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</si>
  <si>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</si>
  <si>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</si>
  <si>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</si>
  <si>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</si>
  <si>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</si>
  <si>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</si>
  <si>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</si>
  <si>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</si>
  <si>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</si>
  <si>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</si>
  <si>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</si>
  <si>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</si>
  <si>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</si>
  <si>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</si>
  <si>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</si>
  <si>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</si>
  <si>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</si>
  <si>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</si>
  <si>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</si>
  <si>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</si>
  <si>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</si>
  <si>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</si>
  <si>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</si>
  <si>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</si>
  <si>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</si>
  <si>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</si>
  <si>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</si>
  <si>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</si>
  <si>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</si>
  <si>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</si>
  <si>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</si>
  <si>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</si>
  <si>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</si>
  <si>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</si>
  <si>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</si>
  <si>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</si>
  <si>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</si>
  <si>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</si>
  <si>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</si>
  <si>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</si>
  <si>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</si>
  <si>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</si>
  <si>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</si>
  <si>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</si>
  <si>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</si>
  <si>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</si>
  <si>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</si>
  <si>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</si>
  <si>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</si>
  <si>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</si>
  <si>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</si>
  <si>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</si>
  <si>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</si>
  <si>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</si>
  <si>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</si>
  <si>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</si>
  <si>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</si>
  <si>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</si>
  <si>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</si>
  <si>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</si>
  <si>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</si>
  <si>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</si>
  <si>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</si>
  <si>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</si>
  <si>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</si>
  <si>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</si>
  <si>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</si>
  <si>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</si>
  <si>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</si>
  <si>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</si>
  <si>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</si>
  <si>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</si>
  <si>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</si>
  <si>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</si>
  <si>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</si>
  <si>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</si>
  <si>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</si>
  <si>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</si>
  <si>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</si>
  <si>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</si>
  <si>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</si>
  <si>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</si>
  <si>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</si>
  <si>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</si>
  <si>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</si>
  <si>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</si>
  <si>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</si>
  <si>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</si>
  <si>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</si>
  <si>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</si>
  <si>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</si>
  <si>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</si>
  <si>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</si>
  <si>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</si>
  <si>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</si>
  <si>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</si>
  <si>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</si>
  <si>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</si>
  <si>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</si>
  <si>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</si>
  <si>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</si>
  <si>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</si>
  <si>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</si>
  <si>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</si>
  <si>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</si>
  <si>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</si>
  <si>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</si>
  <si>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</si>
  <si>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</si>
  <si>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</si>
  <si>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</si>
  <si>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</si>
  <si>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</si>
  <si>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</si>
  <si>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</si>
  <si>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</si>
  <si>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</si>
  <si>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</si>
  <si>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</si>
  <si>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</si>
  <si>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</si>
  <si>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</si>
  <si>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</si>
  <si>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</si>
  <si>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</si>
  <si>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</si>
  <si>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</si>
  <si>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</si>
  <si>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</si>
  <si>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</si>
  <si>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</si>
  <si>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</si>
  <si>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</si>
  <si>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</si>
  <si>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</si>
  <si>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</si>
  <si>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</si>
  <si>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</si>
  <si>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</si>
  <si>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</si>
  <si>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</si>
  <si>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</si>
  <si>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</si>
  <si>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</si>
  <si>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</si>
  <si>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</si>
  <si>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</si>
  <si>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</si>
  <si>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</si>
  <si>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</si>
  <si>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</si>
  <si>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</si>
  <si>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</si>
  <si>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</si>
  <si>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</si>
  <si>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</si>
  <si>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</si>
  <si>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</si>
  <si>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</si>
  <si>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</si>
  <si>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</si>
  <si>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</si>
  <si>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</si>
  <si>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</si>
  <si>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</si>
  <si>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</si>
  <si>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</si>
  <si>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</si>
  <si>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</si>
  <si>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</si>
  <si>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</si>
  <si>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</si>
  <si>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</si>
  <si>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</si>
  <si>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</si>
  <si>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</si>
  <si>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</si>
  <si>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</si>
  <si>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</si>
  <si>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</si>
  <si>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</si>
  <si>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</si>
  <si>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</si>
  <si>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</si>
  <si>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</si>
  <si>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</si>
  <si>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</si>
  <si>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</si>
  <si>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</si>
  <si>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</si>
  <si>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</si>
  <si>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</si>
  <si>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</si>
  <si>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</si>
  <si>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</si>
  <si>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</si>
  <si>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</si>
  <si>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</si>
  <si>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</si>
  <si>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</si>
  <si>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</si>
  <si>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</si>
  <si>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</si>
  <si>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</si>
  <si>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</si>
  <si>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</si>
  <si>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</si>
  <si>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</si>
  <si>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</si>
  <si>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</si>
  <si>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</si>
  <si>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</si>
  <si>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</si>
  <si>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</si>
  <si>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</si>
  <si>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</si>
  <si>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</si>
  <si>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</si>
  <si>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</si>
  <si>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</si>
  <si>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</si>
  <si>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</si>
  <si>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</si>
  <si>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</si>
  <si>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</si>
  <si>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</si>
  <si>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</si>
  <si>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</si>
  <si>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</si>
  <si>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</si>
  <si>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</si>
  <si>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</si>
  <si>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</si>
  <si>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</si>
  <si>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</si>
  <si>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</si>
  <si>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</si>
  <si>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</si>
  <si>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</si>
  <si>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</si>
  <si>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</si>
  <si>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</si>
  <si>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</si>
  <si>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</si>
  <si>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</si>
  <si>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</si>
  <si>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</si>
  <si>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</si>
  <si>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</si>
  <si>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</si>
  <si>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</si>
  <si>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</si>
  <si>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</si>
  <si>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</si>
  <si>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</si>
  <si>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</si>
  <si>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</si>
  <si>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</si>
  <si>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</si>
  <si>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</si>
  <si>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</si>
  <si>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</si>
  <si>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</si>
  <si>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</si>
  <si>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</si>
  <si>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</si>
  <si>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</si>
  <si>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</si>
  <si>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</si>
  <si>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</si>
  <si>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</si>
  <si>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</si>
  <si>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</si>
  <si>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</si>
  <si>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</si>
  <si>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</si>
  <si>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</si>
  <si>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</si>
  <si>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</si>
  <si>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</si>
  <si>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</si>
  <si>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</si>
  <si>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</si>
  <si>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</si>
  <si>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</si>
  <si>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</si>
  <si>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</si>
  <si>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</si>
  <si>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</si>
  <si>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</si>
  <si>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</si>
  <si>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</si>
  <si>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</si>
  <si>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</si>
  <si>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</si>
  <si>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</si>
  <si>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</si>
  <si>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</si>
  <si>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</si>
  <si>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</si>
  <si>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</si>
  <si>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</si>
  <si>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</si>
  <si>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</si>
  <si>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</si>
  <si>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</si>
  <si>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</si>
  <si>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</si>
  <si>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</si>
  <si>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</si>
  <si>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</si>
  <si>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</si>
  <si>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</si>
  <si>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</si>
  <si>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</si>
  <si>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</si>
  <si>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</si>
  <si>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</si>
  <si>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</si>
  <si>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</si>
  <si>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</si>
  <si>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</si>
  <si>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</si>
  <si>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</si>
  <si>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</si>
  <si>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</si>
  <si>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</si>
  <si>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</si>
  <si>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</si>
  <si>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</si>
  <si>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</si>
  <si>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</si>
  <si>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</si>
  <si>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</si>
  <si>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</si>
  <si>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</si>
  <si>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</si>
  <si>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</si>
  <si>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</si>
  <si>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</si>
  <si>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</si>
  <si>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</si>
  <si>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</si>
  <si>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</si>
  <si>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</si>
  <si>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</si>
  <si>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</si>
  <si>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</si>
  <si>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</si>
  <si>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</si>
  <si>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</si>
  <si>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</si>
  <si>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</si>
  <si>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</si>
  <si>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</si>
  <si>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</si>
  <si>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</si>
  <si>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</si>
  <si>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</si>
  <si>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</si>
  <si>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</si>
  <si>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</si>
  <si>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</si>
  <si>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</si>
  <si>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</si>
  <si>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</si>
  <si>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</si>
  <si>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</si>
  <si>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</si>
  <si>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</si>
  <si>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</si>
  <si>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</si>
  <si>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</si>
  <si>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</si>
  <si>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</si>
  <si>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</si>
  <si>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</si>
  <si>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</si>
  <si>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</si>
  <si>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</si>
  <si>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</si>
  <si>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</si>
  <si>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</si>
  <si>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</si>
  <si>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</si>
  <si>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</si>
  <si>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</si>
  <si>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</si>
  <si>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</si>
  <si>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</si>
  <si>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</si>
  <si>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</si>
  <si>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</si>
  <si>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</si>
  <si>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</si>
  <si>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</si>
  <si>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</si>
  <si>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</si>
  <si>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</si>
  <si>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</si>
  <si>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</si>
  <si>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</si>
  <si>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</si>
  <si>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</si>
  <si>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</si>
  <si>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</si>
  <si>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</si>
  <si>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</si>
  <si>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</si>
  <si>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</si>
  <si>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</si>
  <si>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</si>
  <si>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</si>
  <si>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</si>
  <si>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</si>
  <si>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</si>
  <si>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</si>
  <si>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</si>
  <si>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</si>
  <si>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</si>
  <si>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</si>
  <si>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</si>
  <si>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</si>
  <si>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</si>
  <si>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</si>
  <si>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</si>
  <si>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</si>
  <si>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</si>
  <si>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</si>
  <si>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</si>
  <si>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</si>
  <si>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</si>
  <si>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</si>
  <si>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</si>
  <si>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</si>
  <si>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</si>
  <si>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</si>
  <si>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</si>
  <si>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</si>
  <si>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</si>
  <si>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</si>
  <si>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</si>
  <si>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</si>
  <si>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</si>
  <si>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</si>
  <si>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</si>
  <si>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</si>
  <si>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</si>
  <si>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</si>
  <si>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</si>
  <si>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</si>
  <si>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</si>
  <si>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</si>
  <si>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</si>
  <si>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</si>
  <si>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</si>
  <si>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</si>
  <si>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</si>
  <si>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</si>
  <si>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</si>
  <si>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</si>
  <si>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</si>
  <si>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</si>
  <si>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</si>
  <si>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</si>
  <si>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</si>
  <si>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</si>
  <si>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</si>
  <si>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</si>
  <si>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</si>
  <si>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</si>
  <si>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</si>
  <si>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</si>
  <si>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</si>
  <si>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</si>
  <si>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</si>
  <si>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</si>
  <si>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</si>
  <si>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</si>
  <si>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</si>
  <si>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</si>
  <si>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</si>
  <si>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</si>
  <si>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</si>
  <si>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</si>
  <si>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</si>
  <si>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</si>
  <si>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</si>
  <si>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</si>
  <si>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</si>
  <si>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</si>
  <si>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</si>
  <si>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</si>
  <si>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</si>
  <si>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</si>
  <si>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</si>
  <si>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</si>
  <si>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</si>
  <si>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</si>
  <si>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</si>
  <si>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</si>
  <si>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</si>
  <si>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</si>
  <si>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</si>
  <si>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</si>
  <si>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</si>
  <si>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</si>
  <si>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</si>
  <si>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</si>
  <si>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</si>
  <si>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</si>
  <si>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</si>
  <si>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</si>
  <si>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</si>
  <si>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</si>
  <si>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</si>
  <si>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</si>
  <si>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</si>
  <si>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</si>
  <si>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</si>
  <si>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</si>
  <si>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</si>
  <si>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</si>
  <si>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</si>
  <si>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</si>
  <si>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</si>
  <si>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</si>
  <si>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</si>
  <si>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</si>
  <si>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</si>
  <si>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</si>
  <si>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</si>
  <si>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</si>
  <si>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</si>
  <si>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</si>
  <si>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</si>
  <si>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</si>
  <si>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</si>
  <si>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</si>
  <si>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</si>
  <si>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</si>
  <si>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</si>
  <si>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</si>
  <si>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</si>
  <si>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</si>
  <si>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</si>
  <si>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</si>
  <si>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</si>
  <si>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</si>
  <si>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</si>
  <si>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</si>
  <si>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</si>
  <si>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</si>
  <si>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</si>
  <si>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</si>
  <si>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</si>
  <si>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</si>
  <si>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</si>
  <si>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</si>
  <si>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</si>
  <si>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</si>
  <si>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</si>
  <si>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</si>
  <si>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</si>
  <si>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</si>
  <si>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</si>
  <si>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</si>
  <si>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</si>
  <si>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</si>
  <si>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</si>
  <si>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</si>
  <si>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</si>
  <si>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</si>
  <si>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</si>
  <si>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</si>
  <si>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</si>
  <si>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</si>
  <si>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</si>
  <si>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</si>
  <si>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</si>
  <si>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</si>
  <si>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</si>
  <si>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</si>
  <si>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</si>
  <si>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</si>
  <si>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</si>
  <si>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</si>
  <si>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</si>
  <si>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</si>
  <si>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</si>
  <si>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</si>
  <si>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</si>
  <si>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</si>
  <si>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</si>
  <si>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</si>
  <si>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</si>
  <si>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</si>
  <si>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</si>
  <si>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</si>
  <si>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</si>
  <si>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</si>
  <si>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</si>
  <si>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</si>
  <si>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</si>
  <si>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</si>
  <si>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</si>
  <si>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</si>
  <si>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</si>
  <si>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</si>
  <si>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</si>
  <si>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</si>
  <si>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</si>
  <si>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</si>
  <si>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</si>
  <si>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</si>
  <si>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</si>
  <si>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</si>
  <si>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</si>
  <si>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</si>
  <si>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</si>
  <si>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</si>
  <si>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</si>
  <si>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</si>
  <si>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</si>
  <si>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</si>
  <si>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</si>
  <si>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</si>
  <si>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</si>
  <si>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</si>
  <si>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</si>
  <si>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</si>
  <si>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</si>
  <si>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</si>
  <si>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</si>
  <si>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</si>
  <si>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</si>
  <si>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</si>
  <si>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</si>
  <si>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</si>
  <si>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</si>
  <si>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</si>
  <si>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</si>
  <si>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</si>
  <si>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</si>
  <si>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</si>
  <si>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</si>
  <si>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</si>
  <si>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</si>
  <si>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</si>
  <si>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</si>
  <si>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</si>
  <si>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</si>
  <si>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</si>
  <si>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</si>
  <si>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</si>
  <si>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</si>
  <si>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</si>
  <si>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</si>
  <si>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</si>
  <si>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</si>
  <si>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</si>
  <si>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</si>
  <si>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</si>
  <si>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</si>
  <si>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</si>
  <si>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</si>
  <si>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</si>
  <si>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</si>
  <si>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</si>
  <si>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</si>
  <si>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</si>
  <si>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</si>
  <si>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</si>
  <si>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</si>
  <si>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</si>
  <si>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</si>
  <si>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</si>
  <si>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</si>
  <si>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</si>
  <si>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</si>
  <si>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</si>
  <si>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</si>
  <si>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</si>
  <si>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</si>
  <si>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</si>
  <si>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</si>
  <si>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</si>
  <si>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</si>
  <si>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</si>
  <si>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</si>
  <si>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</si>
  <si>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</si>
  <si>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</si>
  <si>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</si>
  <si>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</si>
  <si>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</si>
  <si>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</si>
  <si>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</si>
  <si>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</si>
  <si>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</si>
  <si>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</si>
  <si>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</si>
  <si>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</si>
  <si>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</si>
  <si>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</si>
  <si>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</si>
  <si>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</si>
  <si>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</si>
  <si>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</si>
  <si>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</si>
  <si>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</si>
  <si>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</si>
  <si>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</si>
  <si>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</si>
  <si>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</si>
  <si>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</si>
  <si>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</si>
  <si>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</si>
  <si>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</si>
  <si>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</si>
  <si>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</si>
  <si>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</si>
  <si>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</si>
  <si>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</si>
  <si>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</si>
  <si>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</si>
  <si>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</si>
  <si>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</si>
  <si>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</si>
  <si>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</si>
  <si>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</si>
  <si>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</si>
  <si>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</si>
  <si>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</si>
  <si>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</si>
  <si>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</si>
  <si>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</si>
  <si>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</si>
  <si>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</si>
  <si>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</si>
  <si>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</si>
  <si>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</si>
  <si>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</si>
  <si>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</si>
  <si>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</si>
  <si>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</si>
  <si>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</si>
  <si>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</si>
  <si>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</si>
  <si>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</si>
  <si>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</si>
  <si>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</si>
  <si>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</si>
  <si>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</si>
  <si>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</si>
  <si>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</si>
  <si>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</si>
  <si>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</si>
  <si>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</si>
  <si>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</si>
  <si>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</si>
  <si>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</si>
  <si>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</si>
  <si>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</si>
  <si>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</si>
  <si>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</si>
  <si>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</si>
  <si>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</si>
  <si>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</si>
  <si>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</si>
  <si>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</si>
  <si>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</si>
  <si>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</si>
  <si>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</si>
  <si>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</si>
  <si>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</si>
  <si>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Dashboard</t>
  </si>
  <si>
    <t>Top 2 Products by Profit</t>
  </si>
  <si>
    <t>Month-Name</t>
  </si>
  <si>
    <t>Ternure</t>
  </si>
  <si>
    <t>Monthly Sales &amp; Profit Trend</t>
  </si>
  <si>
    <t>May</t>
  </si>
  <si>
    <t>June</t>
  </si>
  <si>
    <t>July</t>
  </si>
  <si>
    <t>August</t>
  </si>
  <si>
    <t>September</t>
  </si>
  <si>
    <t>October</t>
  </si>
  <si>
    <t>November</t>
  </si>
  <si>
    <t>December</t>
  </si>
  <si>
    <t>January</t>
  </si>
  <si>
    <t>February</t>
  </si>
  <si>
    <t>March</t>
  </si>
  <si>
    <t>April</t>
  </si>
  <si>
    <t>Pivot Table</t>
  </si>
  <si>
    <t>Pivot Charts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</si>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</sst>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
    <numFmt numFmtId="165" formatCode="_ [$€-2]\ * #,##0.00_ ;_ [$€-2]\ * \-#,##0.00_ ;_ [$€-2]\ * &quot;-&quot;??_ ;_ @_ "/>
  </numFmts>
  <fonts count="9"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20"/>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s>
  <fills count="4">
    <fill>
      <patternFill patternType="none"/>
    </fill>
    <fill>
      <patternFill patternType="gray125"/>
    </fill>
    <fill>
      <patternFill patternType="solid">
        <fgColor theme="0" tint="-0.34998626667073579"/>
        <bgColor theme="0" tint="-0.34998626667073579"/>
      </patternFill>
    </fill>
    <fill>
      <patternFill patternType="solid">
        <fgColor theme="0" tint="-0.14999847407452621"/>
        <bgColor theme="0" tint="-0.14999847407452621"/>
      </patternFill>
    </fill>
  </fills>
  <borders count="12">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65">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6" fillId="0" borderId="0" xfId="0" applyFont="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xf>
    <xf numFmtId="165" fontId="0" fillId="0" borderId="0" xfId="0" applyNumberFormat="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0" fillId="0" borderId="0" xfId="0" pivotButton="1" applyAlignment="1">
      <alignment horizontal="center"/>
    </xf>
    <xf numFmtId="0" fontId="6"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horizontal="left" vertical="top" wrapText="1"/>
    </xf>
    <xf numFmtId="0" fontId="5" fillId="0" borderId="0" xfId="0" applyFont="1" applyAlignment="1">
      <alignment horizontal="left" vertical="center"/>
    </xf>
    <xf numFmtId="0" fontId="5" fillId="0" borderId="0" xfId="0" applyFont="1" applyAlignment="1">
      <alignment horizontal="left" vertical="top"/>
    </xf>
    <xf numFmtId="0" fontId="8" fillId="0" borderId="0" xfId="0" applyFont="1" applyAlignment="1">
      <alignment horizontal="left"/>
    </xf>
    <xf numFmtId="0" fontId="3" fillId="0" borderId="0" xfId="0" applyFont="1" applyAlignment="1">
      <alignment horizontal="center" vertic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165" fontId="4" fillId="0" borderId="0" xfId="0" applyNumberFormat="1" applyFont="1" applyAlignment="1">
      <alignment horizontal="center" vertical="center"/>
    </xf>
    <xf numFmtId="165" fontId="0" fillId="0" borderId="0" xfId="0" applyNumberFormat="1" applyAlignment="1">
      <alignment horizontal="center" vertical="center"/>
    </xf>
    <xf numFmtId="0" fontId="0" fillId="2" borderId="10" xfId="0" applyFont="1" applyFill="1" applyBorder="1"/>
    <xf numFmtId="0" fontId="0" fillId="3" borderId="10" xfId="0" applyFont="1" applyFill="1" applyBorder="1"/>
    <xf numFmtId="0" fontId="0" fillId="0" borderId="0" xfId="0" pivotButton="1" applyBorder="1" applyAlignment="1">
      <alignment horizontal="center"/>
    </xf>
    <xf numFmtId="0" fontId="0" fillId="0" borderId="0" xfId="0" applyBorder="1" applyAlignment="1">
      <alignment horizontal="center"/>
    </xf>
    <xf numFmtId="165" fontId="0" fillId="0" borderId="0" xfId="0" applyNumberFormat="1" applyBorder="1"/>
    <xf numFmtId="0" fontId="0" fillId="0" borderId="0" xfId="0" applyBorder="1" applyAlignment="1">
      <alignment horizontal="left"/>
    </xf>
    <xf numFmtId="0" fontId="0" fillId="0" borderId="11" xfId="0" applyBorder="1" applyAlignment="1">
      <alignment horizontal="left"/>
    </xf>
    <xf numFmtId="0" fontId="0" fillId="0" borderId="11" xfId="0" applyNumberFormat="1" applyBorder="1"/>
    <xf numFmtId="165" fontId="0" fillId="0" borderId="11" xfId="0" applyNumberFormat="1" applyBorder="1"/>
    <xf numFmtId="0" fontId="0" fillId="0" borderId="2" xfId="0" applyBorder="1" applyAlignment="1">
      <alignment horizontal="left"/>
    </xf>
    <xf numFmtId="0" fontId="0" fillId="0" borderId="2" xfId="0" applyNumberFormat="1" applyBorder="1"/>
    <xf numFmtId="165" fontId="0" fillId="0" borderId="2" xfId="0" applyNumberFormat="1" applyBorder="1"/>
    <xf numFmtId="0" fontId="0" fillId="0" borderId="8" xfId="0" applyNumberFormat="1" applyBorder="1"/>
    <xf numFmtId="165" fontId="0" fillId="0" borderId="8" xfId="0" applyNumberFormat="1" applyBorder="1"/>
    <xf numFmtId="0" fontId="0" fillId="0" borderId="8" xfId="0" applyBorder="1" applyAlignment="1">
      <alignment horizontal="left"/>
    </xf>
    <xf numFmtId="0" fontId="0" fillId="0" borderId="8" xfId="0" applyBorder="1"/>
    <xf numFmtId="0" fontId="0" fillId="0" borderId="6" xfId="0" applyBorder="1"/>
    <xf numFmtId="0" fontId="0" fillId="0" borderId="5" xfId="0" applyBorder="1"/>
    <xf numFmtId="165" fontId="0" fillId="0" borderId="6" xfId="0" applyNumberFormat="1" applyBorder="1"/>
    <xf numFmtId="165" fontId="0" fillId="0" borderId="5" xfId="0" applyNumberFormat="1" applyBorder="1"/>
    <xf numFmtId="0" fontId="0" fillId="0" borderId="6" xfId="0" applyBorder="1" applyAlignment="1">
      <alignment horizontal="left" indent="1"/>
    </xf>
    <xf numFmtId="165" fontId="0" fillId="0" borderId="0" xfId="0" applyNumberFormat="1" applyBorder="1" applyAlignment="1">
      <alignment horizontal="left"/>
    </xf>
  </cellXfs>
  <cellStyles count="2">
    <cellStyle name="Normal" xfId="0" builtinId="0"/>
    <cellStyle name="Percent" xfId="1" builtinId="5"/>
  </cellStyles>
  <dxfs count="107">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border>
    </dxf>
    <dxf>
      <border>
        <bottom/>
      </border>
    </dxf>
    <dxf>
      <border>
        <bottom/>
      </border>
    </dxf>
    <dxf>
      <border>
        <bottom/>
      </border>
    </dxf>
    <dxf>
      <border>
        <bottom/>
      </border>
    </dxf>
    <dxf>
      <border>
        <left/>
        <right/>
        <top/>
        <vertical/>
      </border>
    </dxf>
    <dxf>
      <border>
        <left/>
        <right/>
        <top/>
        <vertical/>
      </border>
    </dxf>
    <dxf>
      <border>
        <left/>
        <right/>
        <top/>
        <vertical/>
      </border>
    </dxf>
    <dxf>
      <border>
        <left/>
        <right/>
        <top/>
        <vertical/>
      </border>
    </dxf>
    <dxf>
      <border>
        <left/>
        <right/>
        <top/>
        <vertic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bottom/>
        <horizontal/>
      </border>
    </dxf>
    <dxf>
      <border>
        <bottom/>
        <horizontal/>
      </border>
    </dxf>
    <dxf>
      <border>
        <bottom/>
        <horizontal/>
      </border>
    </dxf>
    <dxf>
      <border>
        <bottom/>
        <horizontal/>
      </border>
    </dxf>
    <dxf>
      <border>
        <bottom/>
        <horizontal/>
      </border>
    </dxf>
    <dxf>
      <border>
        <bottom/>
        <horizontal/>
      </border>
    </dxf>
    <dxf>
      <border>
        <left/>
        <right/>
        <top/>
      </bord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horizontal="center"/>
    </dxf>
    <dxf>
      <alignment horizontal="center"/>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horizontal="center"/>
    </dxf>
    <dxf>
      <alignment horizont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alignment horizont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5" formatCode="_ [$€-2]\ * #,##0.00_ ;_ [$€-2]\ * \-#,##0.00_ ;_ [$€-2]\ * &quot;-&quot;??_ ;_ @_ "/>
    </dxf>
    <dxf>
      <alignment horizontal="left"/>
    </dxf>
    <dxf>
      <alignment horizontal="left"/>
    </dxf>
    <dxf>
      <alignment horizontal="left"/>
    </dxf>
    <dxf>
      <alignment horizontal="left"/>
    </dxf>
    <dxf>
      <alignment horizontal="left"/>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Tables!Sales_Profit_Region</c:name>
    <c:fmtId val="5"/>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Tables'!$D$7</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Tables'!$D$8:$D$11</c:f>
              <c:numCache>
                <c:formatCode>_ [$€-2]\ * #,##0.00_ ;_ [$€-2]\ * \-#,##0.00_ ;_ [$€-2]\ * "-"??_ ;_ @_ </c:formatCode>
                <c:ptCount val="4"/>
                <c:pt idx="0">
                  <c:v>5491960.4258999992</c:v>
                </c:pt>
                <c:pt idx="1">
                  <c:v>5455143.8412999921</c:v>
                </c:pt>
                <c:pt idx="2">
                  <c:v>5193313.4421999967</c:v>
                </c:pt>
                <c:pt idx="3">
                  <c:v>5179709.0558000049</c:v>
                </c:pt>
              </c:numCache>
            </c:numRef>
          </c:val>
          <c:extLst>
            <c:ext xmlns:c16="http://schemas.microsoft.com/office/drawing/2014/chart" uri="{C3380CC4-5D6E-409C-BE32-E72D297353CC}">
              <c16:uniqueId val="{00000000-22D7-4672-A33E-D4C24B1081FE}"/>
            </c:ext>
          </c:extLst>
        </c:ser>
        <c:ser>
          <c:idx val="1"/>
          <c:order val="1"/>
          <c:tx>
            <c:strRef>
              <c:f>'Pivot Tables'!$E$7</c:f>
              <c:strCache>
                <c:ptCount val="1"/>
                <c:pt idx="0">
                  <c:v>Total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Tables'!$E$8:$E$11</c:f>
              <c:numCache>
                <c:formatCode>_ [$€-2]\ * #,##0.00_ ;_ [$€-2]\ * \-#,##0.00_ ;_ [$€-2]\ * "-"??_ ;_ @_ </c:formatCode>
                <c:ptCount val="4"/>
                <c:pt idx="0">
                  <c:v>956626.60165228229</c:v>
                </c:pt>
                <c:pt idx="1">
                  <c:v>954203.56801101333</c:v>
                </c:pt>
                <c:pt idx="2">
                  <c:v>910977.86030792212</c:v>
                </c:pt>
                <c:pt idx="3">
                  <c:v>903735.16117748455</c:v>
                </c:pt>
              </c:numCache>
            </c:numRef>
          </c:val>
          <c:extLst>
            <c:ext xmlns:c16="http://schemas.microsoft.com/office/drawing/2014/chart" uri="{C3380CC4-5D6E-409C-BE32-E72D297353CC}">
              <c16:uniqueId val="{00000001-22D7-4672-A33E-D4C24B1081FE}"/>
            </c:ext>
          </c:extLst>
        </c:ser>
        <c:dLbls>
          <c:showLegendKey val="0"/>
          <c:showVal val="0"/>
          <c:showCatName val="0"/>
          <c:showSerName val="0"/>
          <c:showPercent val="0"/>
          <c:showBubbleSize val="0"/>
        </c:dLbls>
        <c:gapWidth val="150"/>
        <c:shape val="box"/>
        <c:axId val="342665088"/>
        <c:axId val="342665568"/>
        <c:axId val="12352496"/>
      </c:bar3DChart>
      <c:catAx>
        <c:axId val="3426650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auto val="1"/>
        <c:lblAlgn val="ctr"/>
        <c:lblOffset val="100"/>
        <c:noMultiLvlLbl val="0"/>
      </c:catAx>
      <c:valAx>
        <c:axId val="342665568"/>
        <c:scaling>
          <c:orientation val="minMax"/>
        </c:scaling>
        <c:delete val="0"/>
        <c:axPos val="l"/>
        <c:majorGridlines>
          <c:spPr>
            <a:ln w="9525" cap="flat" cmpd="sng" algn="ctr">
              <a:solidFill>
                <a:schemeClr val="tx2">
                  <a:lumMod val="15000"/>
                  <a:lumOff val="85000"/>
                </a:schemeClr>
              </a:solidFill>
              <a:round/>
            </a:ln>
            <a:effectLst/>
          </c:spPr>
        </c:majorGridlines>
        <c:numFmt formatCode="_ [$€-2]\ * #,##0.00_ ;_ [$€-2]\ * \-#,##0.00_ ;_ [$€-2]\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088"/>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erAx>
        <c:axId val="1235249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Tables!Customers_Sale</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8"/>
          <c:spPr>
            <a:solidFill>
              <a:schemeClr val="accent1"/>
            </a:solidFill>
            <a:ln>
              <a:noFill/>
            </a:ln>
            <a:effectLst/>
          </c:spPr>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Tables'!$D$37</c:f>
              <c:strCache>
                <c:ptCount val="1"/>
                <c:pt idx="0">
                  <c:v>Total</c:v>
                </c:pt>
              </c:strCache>
            </c:strRef>
          </c:tx>
          <c:spPr>
            <a:solidFill>
              <a:schemeClr val="accent1"/>
            </a:solidFill>
            <a:ln>
              <a:noFill/>
            </a:ln>
            <a:effectLst/>
            <a:sp3d/>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Tables'!$C$38:$C$47</c:f>
              <c:strCache>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Cache>
            </c:strRef>
          </c:cat>
          <c:val>
            <c:numRef>
              <c:f>'Pivot Tables'!$D$38:$D$47</c:f>
              <c:numCache>
                <c:formatCode>_ [$€-2]\ * #,##0.00_ ;_ [$€-2]\ * \-#,##0.00_ ;_ [$€-2]\ * "-"??_ ;_ @_ </c:formatCode>
                <c:ptCount val="10"/>
                <c:pt idx="0">
                  <c:v>16290.8133</c:v>
                </c:pt>
                <c:pt idx="1">
                  <c:v>16287.693299999999</c:v>
                </c:pt>
                <c:pt idx="2">
                  <c:v>15447.300399999998</c:v>
                </c:pt>
                <c:pt idx="3">
                  <c:v>13495.8316</c:v>
                </c:pt>
                <c:pt idx="4">
                  <c:v>13361.4782</c:v>
                </c:pt>
                <c:pt idx="5">
                  <c:v>13195.317300000002</c:v>
                </c:pt>
                <c:pt idx="6">
                  <c:v>12837.250499999998</c:v>
                </c:pt>
                <c:pt idx="7">
                  <c:v>12746.7132</c:v>
                </c:pt>
                <c:pt idx="8">
                  <c:v>12479.940299999998</c:v>
                </c:pt>
                <c:pt idx="9">
                  <c:v>12456.7343</c:v>
                </c:pt>
              </c:numCache>
            </c:numRef>
          </c:val>
          <c:extLst>
            <c:ext xmlns:c16="http://schemas.microsoft.com/office/drawing/2014/chart" uri="{C3380CC4-5D6E-409C-BE32-E72D297353CC}">
              <c16:uniqueId val="{00000000-ED7A-46EF-A86D-5C55F1A53F03}"/>
            </c:ext>
          </c:extLst>
        </c:ser>
        <c:dLbls>
          <c:showLegendKey val="0"/>
          <c:showVal val="1"/>
          <c:showCatName val="0"/>
          <c:showSerName val="0"/>
          <c:showPercent val="0"/>
          <c:showBubbleSize val="0"/>
        </c:dLbls>
        <c:gapWidth val="150"/>
        <c:shape val="box"/>
        <c:axId val="342694368"/>
        <c:axId val="342689088"/>
        <c:axId val="0"/>
      </c:bar3DChart>
      <c:catAx>
        <c:axId val="34269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2689088"/>
        <c:crosses val="autoZero"/>
        <c:auto val="1"/>
        <c:lblAlgn val="ctr"/>
        <c:lblOffset val="100"/>
        <c:noMultiLvlLbl val="0"/>
      </c:catAx>
      <c:valAx>
        <c:axId val="3426890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943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Series1</c:v>
          </c:tx>
          <c:spPr>
            <a:solidFill>
              <a:schemeClr val="accent1"/>
            </a:solidFill>
            <a:ln>
              <a:noFill/>
            </a:ln>
            <a:effectLst/>
            <a:sp3d/>
          </c:spPr>
          <c:invertIfNegative val="0"/>
          <c:dLbls>
            <c:dLbl>
              <c:idx val="1"/>
              <c:numFmt formatCode="_-* #,##0.00\ [$€-407]_-;\-* #,##0.00\ [$€-407]_-;_-* &quot;-&quot;??\ [$€-407]_-;_-@_-"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EFE8-4EFD-AB66-A1958A658F20}"/>
                </c:ext>
              </c:extLst>
            </c:dLbl>
            <c:numFmt formatCode="_-* #,##0.00\ [$€-407]_-;\-* #,##0.00\ [$€-407]_-;_-* &quot;-&quot;??\ [$€-407]_-;_-@_-"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2687-4FA2-96A7-DF25A702E6B7}"/>
            </c:ext>
          </c:extLst>
        </c:ser>
        <c:dLbls>
          <c:showLegendKey val="0"/>
          <c:showVal val="1"/>
          <c:showCatName val="0"/>
          <c:showSerName val="0"/>
          <c:showPercent val="0"/>
          <c:showBubbleSize val="0"/>
        </c:dLbls>
        <c:gapWidth val="150"/>
        <c:shape val="box"/>
        <c:axId val="668941936"/>
        <c:axId val="668942416"/>
        <c:axId val="1851586912"/>
      </c:bar3DChart>
      <c:catAx>
        <c:axId val="668941936"/>
        <c:scaling>
          <c:orientation val="minMax"/>
        </c:scaling>
        <c:delete val="0"/>
        <c:axPos val="b"/>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valAx>
      <c:serAx>
        <c:axId val="1851586912"/>
        <c:scaling>
          <c:orientation val="minMax"/>
        </c:scaling>
        <c:delete val="1"/>
        <c:axPos val="b"/>
        <c:majorTickMark val="none"/>
        <c:minorTickMark val="none"/>
        <c:tickLblPos val="nextTo"/>
        <c:crossAx val="668942416"/>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D2B1-450F-B5D5-6DEAC7217A5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D2B1-450F-B5D5-6DEAC7217A5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3-D2B1-450F-B5D5-6DEAC7217A5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D2B1-450F-B5D5-6DEAC7217A5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5-D2B1-450F-B5D5-6DEAC7217A5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1-450F-B5D5-6DEAC7217A5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1-450F-B5D5-6DEAC7217A5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1-450F-B5D5-6DEAC7217A5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B1-450F-B5D5-6DEAC7217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1-D2B1-450F-B5D5-6DEAC7217A5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Function'!$D$3:$D$27</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C486-48B9-8019-FDDE6D210CAD}"/>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Function'!$E$3:$E$27</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9CCC-4AE6-B782-EBB960F32F9A}"/>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878-4802-BB7D-045EC13FAAEB}"/>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9878-4802-BB7D-045EC13FAAEB}"/>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878-4802-BB7D-045EC13FAAE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9878-4802-BB7D-045EC13FAAEB}"/>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18C9-40A7-A0D2-E2582352B7FA}"/>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7621</xdr:colOff>
      <xdr:row>30</xdr:row>
      <xdr:rowOff>129540</xdr:rowOff>
    </xdr:from>
    <xdr:ext cx="9905999" cy="6019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1226821" y="5646420"/>
          <a:ext cx="9905999"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200" b="1"/>
        </a:p>
      </xdr:txBody>
    </xdr:sp>
    <xdr:clientData/>
  </xdr:oneCellAnchor>
  <xdr:oneCellAnchor>
    <xdr:from>
      <xdr:col>1</xdr:col>
      <xdr:colOff>601979</xdr:colOff>
      <xdr:row>2</xdr:row>
      <xdr:rowOff>45720</xdr:rowOff>
    </xdr:from>
    <xdr:ext cx="8458201" cy="26670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601979" y="228600"/>
          <a:ext cx="8458201"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b="0">
              <a:solidFill>
                <a:schemeClr val="tx1"/>
              </a:solidFill>
              <a:effectLst/>
              <a:latin typeface="+mn-lt"/>
              <a:ea typeface="+mn-ea"/>
              <a:cs typeface="+mn-cs"/>
            </a:rPr>
            <a:t>North led in both sales and profit, while South recorded the lowest in both metrics.</a:t>
          </a:r>
          <a:endParaRPr lang="en-IN" sz="1200">
            <a:effectLst/>
          </a:endParaRPr>
        </a:p>
      </xdr:txBody>
    </xdr:sp>
    <xdr:clientData/>
  </xdr:oneCellAnchor>
  <xdr:twoCellAnchor editAs="oneCell">
    <xdr:from>
      <xdr:col>5</xdr:col>
      <xdr:colOff>457200</xdr:colOff>
      <xdr:row>4</xdr:row>
      <xdr:rowOff>0</xdr:rowOff>
    </xdr:from>
    <xdr:to>
      <xdr:col>7</xdr:col>
      <xdr:colOff>464820</xdr:colOff>
      <xdr:row>11</xdr:row>
      <xdr:rowOff>7620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3C9CF9C8-99D0-9FAA-4F69-AECC9C4264D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800600" y="731520"/>
              <a:ext cx="17678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3</xdr:row>
      <xdr:rowOff>175261</xdr:rowOff>
    </xdr:from>
    <xdr:to>
      <xdr:col>11</xdr:col>
      <xdr:colOff>381000</xdr:colOff>
      <xdr:row>11</xdr:row>
      <xdr:rowOff>7620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CCBF98D8-B580-0A69-7EFA-316A9E118F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675120" y="723901"/>
              <a:ext cx="349758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7620</xdr:colOff>
      <xdr:row>14</xdr:row>
      <xdr:rowOff>0</xdr:rowOff>
    </xdr:from>
    <xdr:ext cx="8450580" cy="365760"/>
    <xdr:sp macro="" textlink="">
      <xdr:nvSpPr>
        <xdr:cNvPr id="15" name="TextBox 14">
          <a:extLst>
            <a:ext uri="{FF2B5EF4-FFF2-40B4-BE49-F238E27FC236}">
              <a16:creationId xmlns:a16="http://schemas.microsoft.com/office/drawing/2014/main" id="{C7DCD60D-B32E-4F27-97EC-3029BF46B9CB}"/>
            </a:ext>
          </a:extLst>
        </xdr:cNvPr>
        <xdr:cNvSpPr txBox="1"/>
      </xdr:nvSpPr>
      <xdr:spPr>
        <a:xfrm>
          <a:off x="617220" y="2377440"/>
          <a:ext cx="84505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Laptops led in both sales and quantity, while Smartphones showed high value per unit, indicating premium pricing</a:t>
          </a:r>
          <a:r>
            <a:rPr lang="en-IN" sz="1200" b="0">
              <a:solidFill>
                <a:schemeClr val="tx1"/>
              </a:solidFill>
              <a:effectLst/>
              <a:latin typeface="+mn-lt"/>
              <a:ea typeface="+mn-ea"/>
              <a:cs typeface="+mn-cs"/>
            </a:rPr>
            <a:t>.</a:t>
          </a:r>
          <a:endParaRPr lang="en-IN" sz="1200">
            <a:effectLst/>
          </a:endParaRPr>
        </a:p>
      </xdr:txBody>
    </xdr:sp>
    <xdr:clientData/>
  </xdr:oneCellAnchor>
  <xdr:oneCellAnchor>
    <xdr:from>
      <xdr:col>2</xdr:col>
      <xdr:colOff>7621</xdr:colOff>
      <xdr:row>50</xdr:row>
      <xdr:rowOff>30480</xdr:rowOff>
    </xdr:from>
    <xdr:ext cx="6888479" cy="335280"/>
    <xdr:sp macro="" textlink="">
      <xdr:nvSpPr>
        <xdr:cNvPr id="16" name="TextBox 15">
          <a:extLst>
            <a:ext uri="{FF2B5EF4-FFF2-40B4-BE49-F238E27FC236}">
              <a16:creationId xmlns:a16="http://schemas.microsoft.com/office/drawing/2014/main" id="{57ADA5CD-A4B5-43E1-AA1E-A9B1B4BBA4C4}"/>
            </a:ext>
          </a:extLst>
        </xdr:cNvPr>
        <xdr:cNvSpPr txBox="1"/>
      </xdr:nvSpPr>
      <xdr:spPr>
        <a:xfrm>
          <a:off x="1226821" y="9174480"/>
          <a:ext cx="6888479"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Office Supplies topped category sales, but all three categories showed a well-balanced contribution.</a:t>
          </a:r>
          <a:r>
            <a:rPr lang="en-IN" sz="1200" b="1">
              <a:solidFill>
                <a:schemeClr val="tx1"/>
              </a:solidFill>
              <a:effectLst/>
              <a:latin typeface="+mn-lt"/>
              <a:ea typeface="+mn-ea"/>
              <a:cs typeface="+mn-cs"/>
            </a:rPr>
            <a:t> </a:t>
          </a:r>
          <a:endParaRPr lang="en-IN" sz="1200">
            <a:effectLst/>
          </a:endParaRPr>
        </a:p>
      </xdr:txBody>
    </xdr:sp>
    <xdr:clientData/>
  </xdr:oneCellAnchor>
  <xdr:oneCellAnchor>
    <xdr:from>
      <xdr:col>2</xdr:col>
      <xdr:colOff>7621</xdr:colOff>
      <xdr:row>60</xdr:row>
      <xdr:rowOff>152400</xdr:rowOff>
    </xdr:from>
    <xdr:ext cx="8580119" cy="396240"/>
    <xdr:sp macro="" textlink="">
      <xdr:nvSpPr>
        <xdr:cNvPr id="18" name="TextBox 17">
          <a:extLst>
            <a:ext uri="{FF2B5EF4-FFF2-40B4-BE49-F238E27FC236}">
              <a16:creationId xmlns:a16="http://schemas.microsoft.com/office/drawing/2014/main" id="{ABEF8A16-C4DE-4A38-B223-AD9B2100D444}"/>
            </a:ext>
          </a:extLst>
        </xdr:cNvPr>
        <xdr:cNvSpPr txBox="1"/>
      </xdr:nvSpPr>
      <xdr:spPr>
        <a:xfrm>
          <a:off x="1226821" y="11125200"/>
          <a:ext cx="8580119"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Discounted orders generated siggnificantly</a:t>
          </a:r>
          <a:r>
            <a:rPr lang="en-IN" sz="1200" baseline="0">
              <a:solidFill>
                <a:schemeClr val="tx1"/>
              </a:solidFill>
              <a:effectLst/>
              <a:latin typeface="+mn-lt"/>
              <a:ea typeface="+mn-ea"/>
              <a:cs typeface="+mn-cs"/>
            </a:rPr>
            <a:t> more sales and slightly higher average profit compared to non-discounted ones.</a:t>
          </a:r>
          <a:endParaRPr lang="en-IN" sz="1200">
            <a:effectLst/>
          </a:endParaRPr>
        </a:p>
      </xdr:txBody>
    </xdr:sp>
    <xdr:clientData/>
  </xdr:oneCellAnchor>
  <xdr:oneCellAnchor>
    <xdr:from>
      <xdr:col>2</xdr:col>
      <xdr:colOff>7621</xdr:colOff>
      <xdr:row>71</xdr:row>
      <xdr:rowOff>45720</xdr:rowOff>
    </xdr:from>
    <xdr:ext cx="8267699" cy="320040"/>
    <xdr:sp macro="" textlink="">
      <xdr:nvSpPr>
        <xdr:cNvPr id="19" name="TextBox 18">
          <a:extLst>
            <a:ext uri="{FF2B5EF4-FFF2-40B4-BE49-F238E27FC236}">
              <a16:creationId xmlns:a16="http://schemas.microsoft.com/office/drawing/2014/main" id="{B140D382-A389-4712-AA35-8618E0509D4F}"/>
            </a:ext>
          </a:extLst>
        </xdr:cNvPr>
        <xdr:cNvSpPr txBox="1"/>
      </xdr:nvSpPr>
      <xdr:spPr>
        <a:xfrm>
          <a:off x="1226821" y="13030200"/>
          <a:ext cx="8267699"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a:t>
          </a:r>
          <a:r>
            <a:rPr lang="en-IN" sz="1200" baseline="0">
              <a:solidFill>
                <a:schemeClr val="tx1"/>
              </a:solidFill>
              <a:effectLst/>
              <a:latin typeface="+mn-lt"/>
              <a:ea typeface="+mn-ea"/>
              <a:cs typeface="+mn-cs"/>
            </a:rPr>
            <a:t> and Monitor </a:t>
          </a:r>
          <a:r>
            <a:rPr lang="en-IN" sz="1200"/>
            <a:t>generated the highest profits, indicating their strong contribution to overall business performance.</a:t>
          </a:r>
          <a:endParaRPr lang="en-IN" sz="1200">
            <a:effectLst/>
          </a:endParaRPr>
        </a:p>
      </xdr:txBody>
    </xdr:sp>
    <xdr:clientData/>
  </xdr:oneCellAnchor>
  <xdr:oneCellAnchor>
    <xdr:from>
      <xdr:col>5</xdr:col>
      <xdr:colOff>350520</xdr:colOff>
      <xdr:row>84</xdr:row>
      <xdr:rowOff>175260</xdr:rowOff>
    </xdr:from>
    <xdr:ext cx="3429000" cy="1203960"/>
    <mc:AlternateContent xmlns:mc="http://schemas.openxmlformats.org/markup-compatibility/2006" xmlns:tsle="http://schemas.microsoft.com/office/drawing/2012/timeslicer">
      <mc:Choice Requires="tsle">
        <xdr:graphicFrame macro="">
          <xdr:nvGraphicFramePr>
            <xdr:cNvPr id="20" name="Order Date">
              <a:extLst>
                <a:ext uri="{FF2B5EF4-FFF2-40B4-BE49-F238E27FC236}">
                  <a16:creationId xmlns:a16="http://schemas.microsoft.com/office/drawing/2014/main" id="{C55814D5-0A58-41E8-8CCD-7885AA0FB52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693920" y="15537180"/>
              <a:ext cx="3429000" cy="1203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xdr:col>
      <xdr:colOff>7620</xdr:colOff>
      <xdr:row>80</xdr:row>
      <xdr:rowOff>0</xdr:rowOff>
    </xdr:from>
    <xdr:ext cx="10043160" cy="548640"/>
    <xdr:sp macro="" textlink="">
      <xdr:nvSpPr>
        <xdr:cNvPr id="21" name="TextBox 20">
          <a:extLst>
            <a:ext uri="{FF2B5EF4-FFF2-40B4-BE49-F238E27FC236}">
              <a16:creationId xmlns:a16="http://schemas.microsoft.com/office/drawing/2014/main" id="{AAC524DC-0E46-44BF-960B-357C5BB8E2E8}"/>
            </a:ext>
          </a:extLst>
        </xdr:cNvPr>
        <xdr:cNvSpPr txBox="1"/>
      </xdr:nvSpPr>
      <xdr:spPr>
        <a:xfrm>
          <a:off x="1226820" y="14630400"/>
          <a:ext cx="100431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t>Sales grew 63% in 2024, with profits following suit, up 65%, though May 2025 saw a notable dip in both sales and profit, likely due to seasonal factors.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601980</xdr:colOff>
      <xdr:row>23</xdr:row>
      <xdr:rowOff>175260</xdr:rowOff>
    </xdr:to>
    <xdr:graphicFrame macro="">
      <xdr:nvGraphicFramePr>
        <xdr:cNvPr id="2" name="Chart 1">
          <a:extLst>
            <a:ext uri="{FF2B5EF4-FFF2-40B4-BE49-F238E27FC236}">
              <a16:creationId xmlns:a16="http://schemas.microsoft.com/office/drawing/2014/main" id="{AC053758-BAD1-BF78-173C-4526041D6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3</xdr:row>
      <xdr:rowOff>179298</xdr:rowOff>
    </xdr:from>
    <xdr:ext cx="6722945" cy="374141"/>
    <xdr:sp macro="" textlink="">
      <xdr:nvSpPr>
        <xdr:cNvPr id="3" name="TextBox 2">
          <a:extLst>
            <a:ext uri="{FF2B5EF4-FFF2-40B4-BE49-F238E27FC236}">
              <a16:creationId xmlns:a16="http://schemas.microsoft.com/office/drawing/2014/main" id="{B63A8FE4-C5D3-409B-970F-C602C3087507}"/>
            </a:ext>
          </a:extLst>
        </xdr:cNvPr>
        <xdr:cNvSpPr txBox="1"/>
      </xdr:nvSpPr>
      <xdr:spPr>
        <a:xfrm>
          <a:off x="0" y="16423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Total Sales &amp; Profit by Region</a:t>
          </a:r>
        </a:p>
      </xdr:txBody>
    </xdr:sp>
    <xdr:clientData/>
  </xdr:oneCellAnchor>
  <xdr:twoCellAnchor editAs="oneCell">
    <xdr:from>
      <xdr:col>0</xdr:col>
      <xdr:colOff>0</xdr:colOff>
      <xdr:row>5</xdr:row>
      <xdr:rowOff>144781</xdr:rowOff>
    </xdr:from>
    <xdr:to>
      <xdr:col>11</xdr:col>
      <xdr:colOff>7620</xdr:colOff>
      <xdr:row>8</xdr:row>
      <xdr:rowOff>7621</xdr:rowOff>
    </xdr:to>
    <mc:AlternateContent xmlns:mc="http://schemas.openxmlformats.org/markup-compatibility/2006">
      <mc:Choice xmlns:a14="http://schemas.microsoft.com/office/drawing/2010/main" Requires="a14">
        <xdr:graphicFrame macro="">
          <xdr:nvGraphicFramePr>
            <xdr:cNvPr id="6" name="Pivot Chart Region">
              <a:extLst>
                <a:ext uri="{FF2B5EF4-FFF2-40B4-BE49-F238E27FC236}">
                  <a16:creationId xmlns:a16="http://schemas.microsoft.com/office/drawing/2014/main" id="{656B6D30-8887-23CA-4BBC-66969428A8DD}"/>
                </a:ext>
              </a:extLst>
            </xdr:cNvPr>
            <xdr:cNvGraphicFramePr/>
          </xdr:nvGraphicFramePr>
          <xdr:xfrm>
            <a:off x="0" y="0"/>
            <a:ext cx="0" cy="0"/>
          </xdr:xfrm>
          <a:graphic>
            <a:graphicData uri="http://schemas.microsoft.com/office/drawing/2010/slicer">
              <sle:slicer xmlns:sle="http://schemas.microsoft.com/office/drawing/2010/slicer" name="Pivot Chart Region"/>
            </a:graphicData>
          </a:graphic>
        </xdr:graphicFrame>
      </mc:Choice>
      <mc:Fallback>
        <xdr:sp macro="" textlink="">
          <xdr:nvSpPr>
            <xdr:cNvPr id="0" name=""/>
            <xdr:cNvSpPr>
              <a:spLocks noTextEdit="1"/>
            </xdr:cNvSpPr>
          </xdr:nvSpPr>
          <xdr:spPr>
            <a:xfrm>
              <a:off x="0" y="1059181"/>
              <a:ext cx="671322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137161</xdr:rowOff>
    </xdr:from>
    <xdr:to>
      <xdr:col>11</xdr:col>
      <xdr:colOff>7620</xdr:colOff>
      <xdr:row>11</xdr:row>
      <xdr:rowOff>15240</xdr:rowOff>
    </xdr:to>
    <mc:AlternateContent xmlns:mc="http://schemas.openxmlformats.org/markup-compatibility/2006">
      <mc:Choice xmlns:a14="http://schemas.microsoft.com/office/drawing/2010/main" Requires="a14">
        <xdr:graphicFrame macro="">
          <xdr:nvGraphicFramePr>
            <xdr:cNvPr id="7" name="Pivot Chart Product Category">
              <a:extLst>
                <a:ext uri="{FF2B5EF4-FFF2-40B4-BE49-F238E27FC236}">
                  <a16:creationId xmlns:a16="http://schemas.microsoft.com/office/drawing/2014/main" id="{D7B22A78-833D-E035-5A6F-6DDBB1676F61}"/>
                </a:ext>
              </a:extLst>
            </xdr:cNvPr>
            <xdr:cNvGraphicFramePr/>
          </xdr:nvGraphicFramePr>
          <xdr:xfrm>
            <a:off x="0" y="0"/>
            <a:ext cx="0" cy="0"/>
          </xdr:xfrm>
          <a:graphic>
            <a:graphicData uri="http://schemas.microsoft.com/office/drawing/2010/slicer">
              <sle:slicer xmlns:sle="http://schemas.microsoft.com/office/drawing/2010/slicer" name="Pivot Chart Product Category"/>
            </a:graphicData>
          </a:graphic>
        </xdr:graphicFrame>
      </mc:Choice>
      <mc:Fallback>
        <xdr:sp macro="" textlink="">
          <xdr:nvSpPr>
            <xdr:cNvPr id="0" name=""/>
            <xdr:cNvSpPr>
              <a:spLocks noTextEdit="1"/>
            </xdr:cNvSpPr>
          </xdr:nvSpPr>
          <xdr:spPr>
            <a:xfrm>
              <a:off x="0" y="1600201"/>
              <a:ext cx="6713220" cy="426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25</xdr:row>
      <xdr:rowOff>179298</xdr:rowOff>
    </xdr:from>
    <xdr:ext cx="6722945" cy="374141"/>
    <xdr:sp macro="" textlink="">
      <xdr:nvSpPr>
        <xdr:cNvPr id="10" name="TextBox 9">
          <a:extLst>
            <a:ext uri="{FF2B5EF4-FFF2-40B4-BE49-F238E27FC236}">
              <a16:creationId xmlns:a16="http://schemas.microsoft.com/office/drawing/2014/main" id="{A540199A-1EF2-4D2A-AFB7-5CED1D1B9849}"/>
            </a:ext>
          </a:extLst>
        </xdr:cNvPr>
        <xdr:cNvSpPr txBox="1"/>
      </xdr:nvSpPr>
      <xdr:spPr>
        <a:xfrm>
          <a:off x="0" y="727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Top 10 Customers by Sale</a:t>
          </a:r>
        </a:p>
      </xdr:txBody>
    </xdr:sp>
    <xdr:clientData/>
  </xdr:oneCellAnchor>
  <xdr:twoCellAnchor>
    <xdr:from>
      <xdr:col>0</xdr:col>
      <xdr:colOff>0</xdr:colOff>
      <xdr:row>28</xdr:row>
      <xdr:rowOff>30480</xdr:rowOff>
    </xdr:from>
    <xdr:to>
      <xdr:col>10</xdr:col>
      <xdr:colOff>601980</xdr:colOff>
      <xdr:row>45</xdr:row>
      <xdr:rowOff>171450</xdr:rowOff>
    </xdr:to>
    <xdr:graphicFrame macro="">
      <xdr:nvGraphicFramePr>
        <xdr:cNvPr id="13" name="Chart 9">
          <a:extLst>
            <a:ext uri="{FF2B5EF4-FFF2-40B4-BE49-F238E27FC236}">
              <a16:creationId xmlns:a16="http://schemas.microsoft.com/office/drawing/2014/main" id="{6532979F-DD83-FF86-A449-02B5042FB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8</xdr:row>
      <xdr:rowOff>179298</xdr:rowOff>
    </xdr:from>
    <xdr:ext cx="6722945" cy="374141"/>
    <xdr:sp macro="" textlink="">
      <xdr:nvSpPr>
        <xdr:cNvPr id="12" name="TextBox 11">
          <a:extLst>
            <a:ext uri="{FF2B5EF4-FFF2-40B4-BE49-F238E27FC236}">
              <a16:creationId xmlns:a16="http://schemas.microsoft.com/office/drawing/2014/main" id="{D50C9AEC-0C72-82E7-0E20-890AC14C7BDD}"/>
            </a:ext>
          </a:extLst>
        </xdr:cNvPr>
        <xdr:cNvSpPr txBox="1"/>
      </xdr:nvSpPr>
      <xdr:spPr>
        <a:xfrm>
          <a:off x="0" y="12765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Total Sales</a:t>
          </a:r>
          <a:r>
            <a:rPr lang="en-IN" sz="1800" b="1" baseline="0"/>
            <a:t> </a:t>
          </a:r>
          <a:r>
            <a:rPr lang="en-IN" sz="1800" b="1"/>
            <a:t>by Region</a:t>
          </a:r>
        </a:p>
      </xdr:txBody>
    </xdr:sp>
    <xdr:clientData/>
  </xdr:oneCellAnchor>
  <xdr:oneCellAnchor>
    <xdr:from>
      <xdr:col>12</xdr:col>
      <xdr:colOff>0</xdr:colOff>
      <xdr:row>31</xdr:row>
      <xdr:rowOff>12612</xdr:rowOff>
    </xdr:from>
    <xdr:ext cx="6713220" cy="374141"/>
    <xdr:sp macro="" textlink="">
      <xdr:nvSpPr>
        <xdr:cNvPr id="37" name="TextBox 36">
          <a:extLst>
            <a:ext uri="{FF2B5EF4-FFF2-40B4-BE49-F238E27FC236}">
              <a16:creationId xmlns:a16="http://schemas.microsoft.com/office/drawing/2014/main" id="{3CB56342-95F9-49EB-A3C2-0536C0CB085C}"/>
            </a:ext>
          </a:extLst>
        </xdr:cNvPr>
        <xdr:cNvSpPr txBox="1"/>
      </xdr:nvSpPr>
      <xdr:spPr>
        <a:xfrm>
          <a:off x="7566660" y="5316132"/>
          <a:ext cx="67132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Profit vs Sales by Region</a:t>
          </a:r>
        </a:p>
      </xdr:txBody>
    </xdr:sp>
    <xdr:clientData/>
  </xdr:oneCellAnchor>
  <xdr:oneCellAnchor>
    <xdr:from>
      <xdr:col>0</xdr:col>
      <xdr:colOff>0</xdr:colOff>
      <xdr:row>52</xdr:row>
      <xdr:rowOff>179298</xdr:rowOff>
    </xdr:from>
    <xdr:ext cx="6722945" cy="374141"/>
    <xdr:sp macro="" textlink="">
      <xdr:nvSpPr>
        <xdr:cNvPr id="2" name="TextBox 1">
          <a:extLst>
            <a:ext uri="{FF2B5EF4-FFF2-40B4-BE49-F238E27FC236}">
              <a16:creationId xmlns:a16="http://schemas.microsoft.com/office/drawing/2014/main" id="{CCB76B26-11A1-4FAE-BEB1-458F0B10E45D}"/>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Monthly Sales Trend</a:t>
          </a:r>
        </a:p>
      </xdr:txBody>
    </xdr:sp>
    <xdr:clientData/>
  </xdr:oneCellAnchor>
  <xdr:twoCellAnchor editAs="oneCell">
    <xdr:from>
      <xdr:col>0</xdr:col>
      <xdr:colOff>0</xdr:colOff>
      <xdr:row>11</xdr:row>
      <xdr:rowOff>1</xdr:rowOff>
    </xdr:from>
    <xdr:to>
      <xdr:col>10</xdr:col>
      <xdr:colOff>601980</xdr:colOff>
      <xdr:row>14</xdr:row>
      <xdr:rowOff>63361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48132BB-62C7-42BA-A65B-A26A5440F0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45921"/>
              <a:ext cx="669798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76200</xdr:rowOff>
    </xdr:from>
    <xdr:to>
      <xdr:col>10</xdr:col>
      <xdr:colOff>584421</xdr:colOff>
      <xdr:row>28</xdr:row>
      <xdr:rowOff>168843</xdr:rowOff>
    </xdr:to>
    <xdr:graphicFrame macro="">
      <xdr:nvGraphicFramePr>
        <xdr:cNvPr id="5" name="Chart 4">
          <a:extLst>
            <a:ext uri="{FF2B5EF4-FFF2-40B4-BE49-F238E27FC236}">
              <a16:creationId xmlns:a16="http://schemas.microsoft.com/office/drawing/2014/main" id="{0B8273EE-8D52-4C92-874F-47919A631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15240</xdr:colOff>
      <xdr:row>33</xdr:row>
      <xdr:rowOff>0</xdr:rowOff>
    </xdr:from>
    <xdr:to>
      <xdr:col>22</xdr:col>
      <xdr:colOff>601980</xdr:colOff>
      <xdr:row>50</xdr:row>
      <xdr:rowOff>167640</xdr:rowOff>
    </xdr:to>
    <xdr:graphicFrame macro="">
      <xdr:nvGraphicFramePr>
        <xdr:cNvPr id="6" name="Chart 5">
          <a:extLst>
            <a:ext uri="{FF2B5EF4-FFF2-40B4-BE49-F238E27FC236}">
              <a16:creationId xmlns:a16="http://schemas.microsoft.com/office/drawing/2014/main" id="{4E427652-F6DD-49A8-9A78-1817F9843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xdr:row>
      <xdr:rowOff>175260</xdr:rowOff>
    </xdr:from>
    <xdr:to>
      <xdr:col>10</xdr:col>
      <xdr:colOff>594360</xdr:colOff>
      <xdr:row>72</xdr:row>
      <xdr:rowOff>160020</xdr:rowOff>
    </xdr:to>
    <xdr:graphicFrame macro="">
      <xdr:nvGraphicFramePr>
        <xdr:cNvPr id="8" name="Chart 7">
          <a:extLst>
            <a:ext uri="{FF2B5EF4-FFF2-40B4-BE49-F238E27FC236}">
              <a16:creationId xmlns:a16="http://schemas.microsoft.com/office/drawing/2014/main" id="{B0984FBE-FB41-4C1A-8E7C-0A64CF35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12</xdr:col>
      <xdr:colOff>0</xdr:colOff>
      <xdr:row>52</xdr:row>
      <xdr:rowOff>179298</xdr:rowOff>
    </xdr:from>
    <xdr:ext cx="6722945" cy="374141"/>
    <xdr:sp macro="" textlink="">
      <xdr:nvSpPr>
        <xdr:cNvPr id="3" name="TextBox 2">
          <a:extLst>
            <a:ext uri="{FF2B5EF4-FFF2-40B4-BE49-F238E27FC236}">
              <a16:creationId xmlns:a16="http://schemas.microsoft.com/office/drawing/2014/main" id="{60F212A9-FC7C-47D4-9BBE-11B8EE6F1D38}"/>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Monthly Profit Trend</a:t>
          </a:r>
        </a:p>
      </xdr:txBody>
    </xdr:sp>
    <xdr:clientData/>
  </xdr:oneCellAnchor>
  <xdr:twoCellAnchor>
    <xdr:from>
      <xdr:col>12</xdr:col>
      <xdr:colOff>7620</xdr:colOff>
      <xdr:row>55</xdr:row>
      <xdr:rowOff>7620</xdr:rowOff>
    </xdr:from>
    <xdr:to>
      <xdr:col>22</xdr:col>
      <xdr:colOff>594360</xdr:colOff>
      <xdr:row>72</xdr:row>
      <xdr:rowOff>175260</xdr:rowOff>
    </xdr:to>
    <xdr:graphicFrame macro="">
      <xdr:nvGraphicFramePr>
        <xdr:cNvPr id="11" name="Chart 10">
          <a:extLst>
            <a:ext uri="{FF2B5EF4-FFF2-40B4-BE49-F238E27FC236}">
              <a16:creationId xmlns:a16="http://schemas.microsoft.com/office/drawing/2014/main" id="{9435E735-9867-47CD-8506-508D734C5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0</xdr:colOff>
      <xdr:row>8</xdr:row>
      <xdr:rowOff>179298</xdr:rowOff>
    </xdr:from>
    <xdr:ext cx="6722945" cy="374141"/>
    <xdr:sp macro="" textlink="">
      <xdr:nvSpPr>
        <xdr:cNvPr id="7" name="TextBox 6">
          <a:extLst>
            <a:ext uri="{FF2B5EF4-FFF2-40B4-BE49-F238E27FC236}">
              <a16:creationId xmlns:a16="http://schemas.microsoft.com/office/drawing/2014/main" id="{D65AEE8A-8C49-4353-B2D5-BEF2200C10A2}"/>
            </a:ext>
          </a:extLst>
        </xdr:cNvPr>
        <xdr:cNvSpPr txBox="1"/>
      </xdr:nvSpPr>
      <xdr:spPr>
        <a:xfrm>
          <a:off x="0" y="49341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Sales by Product Category</a:t>
          </a:r>
        </a:p>
      </xdr:txBody>
    </xdr:sp>
    <xdr:clientData/>
  </xdr:oneCellAnchor>
  <xdr:twoCellAnchor>
    <xdr:from>
      <xdr:col>12</xdr:col>
      <xdr:colOff>0</xdr:colOff>
      <xdr:row>14</xdr:row>
      <xdr:rowOff>60960</xdr:rowOff>
    </xdr:from>
    <xdr:to>
      <xdr:col>22</xdr:col>
      <xdr:colOff>598714</xdr:colOff>
      <xdr:row>28</xdr:row>
      <xdr:rowOff>171061</xdr:rowOff>
    </xdr:to>
    <xdr:graphicFrame macro="">
      <xdr:nvGraphicFramePr>
        <xdr:cNvPr id="9" name="Chart 8">
          <a:extLst>
            <a:ext uri="{FF2B5EF4-FFF2-40B4-BE49-F238E27FC236}">
              <a16:creationId xmlns:a16="http://schemas.microsoft.com/office/drawing/2014/main" id="{C91E3BC5-61F7-499F-8275-415D51B79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4354</xdr:colOff>
      <xdr:row>34</xdr:row>
      <xdr:rowOff>467</xdr:rowOff>
    </xdr:from>
    <xdr:to>
      <xdr:col>10</xdr:col>
      <xdr:colOff>601980</xdr:colOff>
      <xdr:row>50</xdr:row>
      <xdr:rowOff>175260</xdr:rowOff>
    </xdr:to>
    <xdr:graphicFrame macro="">
      <xdr:nvGraphicFramePr>
        <xdr:cNvPr id="10" name="Chart 9">
          <a:extLst>
            <a:ext uri="{FF2B5EF4-FFF2-40B4-BE49-F238E27FC236}">
              <a16:creationId xmlns:a16="http://schemas.microsoft.com/office/drawing/2014/main" id="{656BBA6B-EB29-441B-B9D9-0634384B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31</xdr:row>
      <xdr:rowOff>12612</xdr:rowOff>
    </xdr:from>
    <xdr:ext cx="6701173" cy="374141"/>
    <xdr:sp macro="" textlink="">
      <xdr:nvSpPr>
        <xdr:cNvPr id="13" name="TextBox 12">
          <a:extLst>
            <a:ext uri="{FF2B5EF4-FFF2-40B4-BE49-F238E27FC236}">
              <a16:creationId xmlns:a16="http://schemas.microsoft.com/office/drawing/2014/main" id="{BC9F9C5B-BD80-4E93-B6FA-63848961797F}"/>
            </a:ext>
          </a:extLst>
        </xdr:cNvPr>
        <xdr:cNvSpPr txBox="1"/>
      </xdr:nvSpPr>
      <xdr:spPr>
        <a:xfrm>
          <a:off x="7924800" y="4950372"/>
          <a:ext cx="67011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Top 10 Customers by</a:t>
          </a:r>
          <a:r>
            <a:rPr lang="en-IN" sz="1800" b="1" baseline="0"/>
            <a:t> Sales</a:t>
          </a:r>
          <a:endParaRPr lang="en-IN" sz="1800" b="1"/>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14.778265162036" createdVersion="8" refreshedVersion="8" minRefreshableVersion="3" recordCount="10000" xr:uid="{F1E12E69-6C5C-468C-B289-636831C8166D}">
  <cacheSource type="worksheet">
    <worksheetSource name="SalesData"/>
  </cacheSource>
  <cacheFields count="21">
    <cacheField name="Order ID" numFmtId="0">
      <sharedItems/>
    </cacheField>
    <cacheField name="Order Date" numFmtId="164">
      <sharedItems containsSemiMixedTypes="0" containsNonDate="0" containsDate="1" containsString="0" minDate="2023-05-12T00:00:00" maxDate="2025-05-12T00:00:00" count="731">
        <d v="2023-05-28T00:00:00"/>
        <d v="2023-05-15T00:00:00"/>
        <d v="2023-05-31T00:00:00"/>
        <d v="2023-05-13T00:00:00"/>
        <d v="2023-05-27T00:00:00"/>
        <d v="2023-05-17T00:00:00"/>
        <d v="2023-05-14T00:00:00"/>
        <d v="2023-05-18T00:00:00"/>
        <d v="2023-05-25T00:00:00"/>
        <d v="2023-05-21T00:00:00"/>
        <d v="2023-05-26T00:00:00"/>
        <d v="2023-05-20T00:00:00"/>
        <d v="2023-05-30T00:00:00"/>
        <d v="2023-05-23T00:00:00"/>
        <d v="2023-05-12T00:00:00"/>
        <d v="2023-05-24T00:00:00"/>
        <d v="2023-05-22T00:00:00"/>
        <d v="2023-05-19T00:00:00"/>
        <d v="2023-05-29T00:00:00"/>
        <d v="2023-05-16T00:00:00"/>
        <d v="2023-06-18T00:00:00"/>
        <d v="2023-06-04T00:00:00"/>
        <d v="2023-06-20T00:00:00"/>
        <d v="2023-06-07T00:00:00"/>
        <d v="2023-06-15T00:00:00"/>
        <d v="2023-06-08T00:00:00"/>
        <d v="2023-06-12T00:00:00"/>
        <d v="2023-06-29T00:00:00"/>
        <d v="2023-06-21T00:00:00"/>
        <d v="2023-06-16T00:00:00"/>
        <d v="2023-06-02T00:00:00"/>
        <d v="2023-06-09T00:00:00"/>
        <d v="2023-06-19T00:00:00"/>
        <d v="2023-06-05T00:00:00"/>
        <d v="2023-06-28T00:00:00"/>
        <d v="2023-06-14T00:00:00"/>
        <d v="2023-06-23T00:00:00"/>
        <d v="2023-06-06T00:00:00"/>
        <d v="2023-06-10T00:00:00"/>
        <d v="2023-06-26T00:00:00"/>
        <d v="2023-06-13T00:00:00"/>
        <d v="2023-06-11T00:00:00"/>
        <d v="2023-06-24T00:00:00"/>
        <d v="2023-06-01T00:00:00"/>
        <d v="2023-06-03T00:00:00"/>
        <d v="2023-06-27T00:00:00"/>
        <d v="2023-06-22T00:00:00"/>
        <d v="2023-06-30T00:00:00"/>
        <d v="2023-06-17T00:00:00"/>
        <d v="2023-06-25T00:00:00"/>
        <d v="2023-07-24T00:00:00"/>
        <d v="2023-07-04T00:00:00"/>
        <d v="2023-07-29T00:00:00"/>
        <d v="2023-07-03T00:00:00"/>
        <d v="2023-07-23T00:00:00"/>
        <d v="2023-07-10T00:00:00"/>
        <d v="2023-07-25T00:00:00"/>
        <d v="2023-07-18T00:00:00"/>
        <d v="2023-07-11T00:00:00"/>
        <d v="2023-07-13T00:00:00"/>
        <d v="2023-07-14T00:00:00"/>
        <d v="2023-07-22T00:00:00"/>
        <d v="2023-07-21T00:00:00"/>
        <d v="2023-07-17T00:00:00"/>
        <d v="2023-07-30T00:00:00"/>
        <d v="2023-07-07T00:00:00"/>
        <d v="2023-07-01T00:00:00"/>
        <d v="2023-07-31T00:00:00"/>
        <d v="2023-07-20T00:00:00"/>
        <d v="2023-07-16T00:00:00"/>
        <d v="2023-07-12T00:00:00"/>
        <d v="2023-07-26T00:00:00"/>
        <d v="2023-07-06T00:00:00"/>
        <d v="2023-07-05T00:00:00"/>
        <d v="2023-07-28T00:00:00"/>
        <d v="2023-07-19T00:00:00"/>
        <d v="2023-07-27T00:00:00"/>
        <d v="2023-07-15T00:00:00"/>
        <d v="2023-07-08T00:00:00"/>
        <d v="2023-07-09T00:00:00"/>
        <d v="2023-07-02T00:00:00"/>
        <d v="2023-08-22T00:00:00"/>
        <d v="2023-08-06T00:00:00"/>
        <d v="2023-08-12T00:00:00"/>
        <d v="2023-08-03T00:00:00"/>
        <d v="2023-08-19T00:00:00"/>
        <d v="2023-08-23T00:00:00"/>
        <d v="2023-08-15T00:00:00"/>
        <d v="2023-08-08T00:00:00"/>
        <d v="2023-08-02T00:00:00"/>
        <d v="2023-08-04T00:00:00"/>
        <d v="2023-08-17T00:00:00"/>
        <d v="2023-08-21T00:00:00"/>
        <d v="2023-08-31T00:00:00"/>
        <d v="2023-08-10T00:00:00"/>
        <d v="2023-08-16T00:00:00"/>
        <d v="2023-08-07T00:00:00"/>
        <d v="2023-08-11T00:00:00"/>
        <d v="2023-08-25T00:00:00"/>
        <d v="2023-08-09T00:00:00"/>
        <d v="2023-08-26T00:00:00"/>
        <d v="2023-08-01T00:00:00"/>
        <d v="2023-08-30T00:00:00"/>
        <d v="2023-08-18T00:00:00"/>
        <d v="2023-08-28T00:00:00"/>
        <d v="2023-08-27T00:00:00"/>
        <d v="2023-08-20T00:00:00"/>
        <d v="2023-08-24T00:00:00"/>
        <d v="2023-08-14T00:00:00"/>
        <d v="2023-08-05T00:00:00"/>
        <d v="2023-08-13T00:00:00"/>
        <d v="2023-08-29T00:00:00"/>
        <d v="2023-09-13T00:00:00"/>
        <d v="2023-09-02T00:00:00"/>
        <d v="2023-09-22T00:00:00"/>
        <d v="2023-09-30T00:00:00"/>
        <d v="2023-09-14T00:00:00"/>
        <d v="2023-09-25T00:00:00"/>
        <d v="2023-09-03T00:00:00"/>
        <d v="2023-09-01T00:00:00"/>
        <d v="2023-09-07T00:00:00"/>
        <d v="2023-09-09T00:00:00"/>
        <d v="2023-09-20T00:00:00"/>
        <d v="2023-09-10T00:00:00"/>
        <d v="2023-09-15T00:00:00"/>
        <d v="2023-09-29T00:00:00"/>
        <d v="2023-09-28T00:00:00"/>
        <d v="2023-09-06T00:00:00"/>
        <d v="2023-09-17T00:00:00"/>
        <d v="2023-09-24T00:00:00"/>
        <d v="2023-09-19T00:00:00"/>
        <d v="2023-09-21T00:00:00"/>
        <d v="2023-09-12T00:00:00"/>
        <d v="2023-09-04T00:00:00"/>
        <d v="2023-09-05T00:00:00"/>
        <d v="2023-09-16T00:00:00"/>
        <d v="2023-09-23T00:00:00"/>
        <d v="2023-09-08T00:00:00"/>
        <d v="2023-09-11T00:00:00"/>
        <d v="2023-09-26T00:00:00"/>
        <d v="2023-09-27T00:00:00"/>
        <d v="2023-09-18T00:00:00"/>
        <d v="2023-10-28T00:00:00"/>
        <d v="2023-10-25T00:00:00"/>
        <d v="2023-10-24T00:00:00"/>
        <d v="2023-10-09T00:00:00"/>
        <d v="2023-10-01T00:00:00"/>
        <d v="2023-10-04T00:00:00"/>
        <d v="2023-10-11T00:00:00"/>
        <d v="2023-10-31T00:00:00"/>
        <d v="2023-10-22T00:00:00"/>
        <d v="2023-10-26T00:00:00"/>
        <d v="2023-10-23T00:00:00"/>
        <d v="2023-10-07T00:00:00"/>
        <d v="2023-10-18T00:00:00"/>
        <d v="2023-10-10T00:00:00"/>
        <d v="2023-10-14T00:00:00"/>
        <d v="2023-10-16T00:00:00"/>
        <d v="2023-10-17T00:00:00"/>
        <d v="2023-10-12T00:00:00"/>
        <d v="2023-10-15T00:00:00"/>
        <d v="2023-10-29T00:00:00"/>
        <d v="2023-10-19T00:00:00"/>
        <d v="2023-10-05T00:00:00"/>
        <d v="2023-10-13T00:00:00"/>
        <d v="2023-10-08T00:00:00"/>
        <d v="2023-10-20T00:00:00"/>
        <d v="2023-10-06T00:00:00"/>
        <d v="2023-10-02T00:00:00"/>
        <d v="2023-10-03T00:00:00"/>
        <d v="2023-10-27T00:00:00"/>
        <d v="2023-10-21T00:00:00"/>
        <d v="2023-10-30T00:00:00"/>
        <d v="2023-11-29T00:00:00"/>
        <d v="2023-11-25T00:00:00"/>
        <d v="2023-11-12T00:00:00"/>
        <d v="2023-11-08T00:00:00"/>
        <d v="2023-11-09T00:00:00"/>
        <d v="2023-11-15T00:00:00"/>
        <d v="2023-11-20T00:00:00"/>
        <d v="2023-11-24T00:00:00"/>
        <d v="2023-11-02T00:00:00"/>
        <d v="2023-11-14T00:00:00"/>
        <d v="2023-11-07T00:00:00"/>
        <d v="2023-11-03T00:00:00"/>
        <d v="2023-11-05T00:00:00"/>
        <d v="2023-11-04T00:00:00"/>
        <d v="2023-11-18T00:00:00"/>
        <d v="2023-11-30T00:00:00"/>
        <d v="2023-11-28T00:00:00"/>
        <d v="2023-11-21T00:00:00"/>
        <d v="2023-11-01T00:00:00"/>
        <d v="2023-11-10T00:00:00"/>
        <d v="2023-11-23T00:00:00"/>
        <d v="2023-11-11T00:00:00"/>
        <d v="2023-11-17T00:00:00"/>
        <d v="2023-11-19T00:00:00"/>
        <d v="2023-11-06T00:00:00"/>
        <d v="2023-11-26T00:00:00"/>
        <d v="2023-11-22T00:00:00"/>
        <d v="2023-11-13T00:00:00"/>
        <d v="2023-11-27T00:00:00"/>
        <d v="2023-11-16T00:00:00"/>
        <d v="2023-12-16T00:00:00"/>
        <d v="2023-12-22T00:00:00"/>
        <d v="2023-12-17T00:00:00"/>
        <d v="2023-12-31T00:00:00"/>
        <d v="2023-12-24T00:00:00"/>
        <d v="2023-12-02T00:00:00"/>
        <d v="2023-12-14T00:00:00"/>
        <d v="2023-12-26T00:00:00"/>
        <d v="2023-12-06T00:00:00"/>
        <d v="2023-12-23T00:00:00"/>
        <d v="2023-12-08T00:00:00"/>
        <d v="2023-12-07T00:00:00"/>
        <d v="2023-12-09T00:00:00"/>
        <d v="2023-12-01T00:00:00"/>
        <d v="2023-12-28T00:00:00"/>
        <d v="2023-12-12T00:00:00"/>
        <d v="2023-12-13T00:00:00"/>
        <d v="2023-12-29T00:00:00"/>
        <d v="2023-12-11T00:00:00"/>
        <d v="2023-12-21T00:00:00"/>
        <d v="2023-12-19T00:00:00"/>
        <d v="2023-12-27T00:00:00"/>
        <d v="2023-12-04T00:00:00"/>
        <d v="2023-12-30T00:00:00"/>
        <d v="2023-12-25T00:00:00"/>
        <d v="2023-12-15T00:00:00"/>
        <d v="2023-12-20T00:00:00"/>
        <d v="2023-12-05T00:00:00"/>
        <d v="2023-12-18T00:00:00"/>
        <d v="2023-12-10T00:00:00"/>
        <d v="2023-12-03T00:00:00"/>
        <d v="2024-01-16T00:00:00"/>
        <d v="2024-01-31T00:00:00"/>
        <d v="2024-01-01T00:00:00"/>
        <d v="2024-01-24T00:00:00"/>
        <d v="2024-01-20T00:00:00"/>
        <d v="2024-01-06T00:00:00"/>
        <d v="2024-01-25T00:00:00"/>
        <d v="2024-01-11T00:00:00"/>
        <d v="2024-01-03T00:00:00"/>
        <d v="2024-01-28T00:00:00"/>
        <d v="2024-01-17T00:00:00"/>
        <d v="2024-01-29T00:00:00"/>
        <d v="2024-01-21T00:00:00"/>
        <d v="2024-01-09T00:00:00"/>
        <d v="2024-01-05T00:00:00"/>
        <d v="2024-01-30T00:00:00"/>
        <d v="2024-01-10T00:00:00"/>
        <d v="2024-01-26T00:00:00"/>
        <d v="2024-01-12T00:00:00"/>
        <d v="2024-01-18T00:00:00"/>
        <d v="2024-01-04T00:00:00"/>
        <d v="2024-01-13T00:00:00"/>
        <d v="2024-01-27T00:00:00"/>
        <d v="2024-01-02T00:00:00"/>
        <d v="2024-01-07T00:00:00"/>
        <d v="2024-01-08T00:00:00"/>
        <d v="2024-01-22T00:00:00"/>
        <d v="2024-01-15T00:00:00"/>
        <d v="2024-01-19T00:00:00"/>
        <d v="2024-01-14T00:00:00"/>
        <d v="2024-01-23T00:00:00"/>
        <d v="2024-02-12T00:00:00"/>
        <d v="2024-02-19T00:00:00"/>
        <d v="2024-02-06T00:00:00"/>
        <d v="2024-02-10T00:00:00"/>
        <d v="2024-02-20T00:00:00"/>
        <d v="2024-02-24T00:00:00"/>
        <d v="2024-02-29T00:00:00"/>
        <d v="2024-02-04T00:00:00"/>
        <d v="2024-02-05T00:00:00"/>
        <d v="2024-02-11T00:00:00"/>
        <d v="2024-02-14T00:00:00"/>
        <d v="2024-02-13T00:00:00"/>
        <d v="2024-02-18T00:00:00"/>
        <d v="2024-02-26T00:00:00"/>
        <d v="2024-02-17T00:00:00"/>
        <d v="2024-02-15T00:00:00"/>
        <d v="2024-02-27T00:00:00"/>
        <d v="2024-02-01T00:00:00"/>
        <d v="2024-02-16T00:00:00"/>
        <d v="2024-02-02T00:00:00"/>
        <d v="2024-02-09T00:00:00"/>
        <d v="2024-02-25T00:00:00"/>
        <d v="2024-02-21T00:00:00"/>
        <d v="2024-02-22T00:00:00"/>
        <d v="2024-02-23T00:00:00"/>
        <d v="2024-02-08T00:00:00"/>
        <d v="2024-02-03T00:00:00"/>
        <d v="2024-02-28T00:00:00"/>
        <d v="2024-02-07T00:00:00"/>
        <d v="2024-03-05T00:00:00"/>
        <d v="2024-03-12T00:00:00"/>
        <d v="2024-03-07T00:00:00"/>
        <d v="2024-03-20T00:00:00"/>
        <d v="2024-03-27T00:00:00"/>
        <d v="2024-03-26T00:00:00"/>
        <d v="2024-03-19T00:00:00"/>
        <d v="2024-03-18T00:00:00"/>
        <d v="2024-03-10T00:00:00"/>
        <d v="2024-03-21T00:00:00"/>
        <d v="2024-03-13T00:00:00"/>
        <d v="2024-03-24T00:00:00"/>
        <d v="2024-03-08T00:00:00"/>
        <d v="2024-03-22T00:00:00"/>
        <d v="2024-03-02T00:00:00"/>
        <d v="2024-03-23T00:00:00"/>
        <d v="2024-03-06T00:00:00"/>
        <d v="2024-03-04T00:00:00"/>
        <d v="2024-03-01T00:00:00"/>
        <d v="2024-03-25T00:00:00"/>
        <d v="2024-03-14T00:00:00"/>
        <d v="2024-03-17T00:00:00"/>
        <d v="2024-03-30T00:00:00"/>
        <d v="2024-03-29T00:00:00"/>
        <d v="2024-03-09T00:00:00"/>
        <d v="2024-03-28T00:00:00"/>
        <d v="2024-03-31T00:00:00"/>
        <d v="2024-03-11T00:00:00"/>
        <d v="2024-03-03T00:00:00"/>
        <d v="2024-03-16T00:00:00"/>
        <d v="2024-03-15T00:00:00"/>
        <d v="2024-04-05T00:00:00"/>
        <d v="2024-04-21T00:00:00"/>
        <d v="2024-04-30T00:00:00"/>
        <d v="2024-04-16T00:00:00"/>
        <d v="2024-04-06T00:00:00"/>
        <d v="2024-04-22T00:00:00"/>
        <d v="2024-04-14T00:00:00"/>
        <d v="2024-04-17T00:00:00"/>
        <d v="2024-04-18T00:00:00"/>
        <d v="2024-04-11T00:00:00"/>
        <d v="2024-04-20T00:00:00"/>
        <d v="2024-04-02T00:00:00"/>
        <d v="2024-04-15T00:00:00"/>
        <d v="2024-04-09T00:00:00"/>
        <d v="2024-04-10T00:00:00"/>
        <d v="2024-04-23T00:00:00"/>
        <d v="2024-04-01T00:00:00"/>
        <d v="2024-04-07T00:00:00"/>
        <d v="2024-04-19T00:00:00"/>
        <d v="2024-04-27T00:00:00"/>
        <d v="2024-04-26T00:00:00"/>
        <d v="2024-04-03T00:00:00"/>
        <d v="2024-04-28T00:00:00"/>
        <d v="2024-04-29T00:00:00"/>
        <d v="2024-04-25T00:00:00"/>
        <d v="2024-04-04T00:00:00"/>
        <d v="2024-04-08T00:00:00"/>
        <d v="2024-04-13T00:00:00"/>
        <d v="2024-04-24T00:00:00"/>
        <d v="2024-04-12T00:00:00"/>
        <d v="2024-05-11T00:00:00"/>
        <d v="2024-05-13T00:00:00"/>
        <d v="2024-05-16T00:00:00"/>
        <d v="2024-05-18T00:00:00"/>
        <d v="2024-05-12T00:00:00"/>
        <d v="2024-05-30T00:00:00"/>
        <d v="2024-05-10T00:00:00"/>
        <d v="2024-05-31T00:00:00"/>
        <d v="2024-05-03T00:00:00"/>
        <d v="2024-05-29T00:00:00"/>
        <d v="2024-05-01T00:00:00"/>
        <d v="2024-05-22T00:00:00"/>
        <d v="2024-05-05T00:00:00"/>
        <d v="2024-05-27T00:00:00"/>
        <d v="2024-05-07T00:00:00"/>
        <d v="2024-05-17T00:00:00"/>
        <d v="2024-05-20T00:00:00"/>
        <d v="2024-05-26T00:00:00"/>
        <d v="2024-05-04T00:00:00"/>
        <d v="2024-05-09T00:00:00"/>
        <d v="2024-05-08T00:00:00"/>
        <d v="2024-05-19T00:00:00"/>
        <d v="2024-05-02T00:00:00"/>
        <d v="2024-05-14T00:00:00"/>
        <d v="2024-05-21T00:00:00"/>
        <d v="2024-05-25T00:00:00"/>
        <d v="2024-05-06T00:00:00"/>
        <d v="2024-05-28T00:00:00"/>
        <d v="2024-05-23T00:00:00"/>
        <d v="2024-05-24T00:00:00"/>
        <d v="2024-05-15T00:00:00"/>
        <d v="2024-06-02T00:00:00"/>
        <d v="2024-06-26T00:00:00"/>
        <d v="2024-06-13T00:00:00"/>
        <d v="2024-06-15T00:00:00"/>
        <d v="2024-06-11T00:00:00"/>
        <d v="2024-06-23T00:00:00"/>
        <d v="2024-06-06T00:00:00"/>
        <d v="2024-06-21T00:00:00"/>
        <d v="2024-06-18T00:00:00"/>
        <d v="2024-06-03T00:00:00"/>
        <d v="2024-06-12T00:00:00"/>
        <d v="2024-06-30T00:00:00"/>
        <d v="2024-06-20T00:00:00"/>
        <d v="2024-06-01T00:00:00"/>
        <d v="2024-06-17T00:00:00"/>
        <d v="2024-06-27T00:00:00"/>
        <d v="2024-06-25T00:00:00"/>
        <d v="2024-06-24T00:00:00"/>
        <d v="2024-06-19T00:00:00"/>
        <d v="2024-06-28T00:00:00"/>
        <d v="2024-06-16T00:00:00"/>
        <d v="2024-06-05T00:00:00"/>
        <d v="2024-06-22T00:00:00"/>
        <d v="2024-06-29T00:00:00"/>
        <d v="2024-06-04T00:00:00"/>
        <d v="2024-06-14T00:00:00"/>
        <d v="2024-06-10T00:00:00"/>
        <d v="2024-06-08T00:00:00"/>
        <d v="2024-06-07T00:00:00"/>
        <d v="2024-06-09T00:00:00"/>
        <d v="2024-07-15T00:00:00"/>
        <d v="2024-07-11T00:00:00"/>
        <d v="2024-07-04T00:00:00"/>
        <d v="2024-07-21T00:00:00"/>
        <d v="2024-07-17T00:00:00"/>
        <d v="2024-07-05T00:00:00"/>
        <d v="2024-07-02T00:00:00"/>
        <d v="2024-07-09T00:00:00"/>
        <d v="2024-07-13T00:00:00"/>
        <d v="2024-07-10T00:00:00"/>
        <d v="2024-07-29T00:00:00"/>
        <d v="2024-07-08T00:00:00"/>
        <d v="2024-07-18T00:00:00"/>
        <d v="2024-07-03T00:00:00"/>
        <d v="2024-07-24T00:00:00"/>
        <d v="2024-07-12T00:00:00"/>
        <d v="2024-07-01T00:00:00"/>
        <d v="2024-07-14T00:00:00"/>
        <d v="2024-07-31T00:00:00"/>
        <d v="2024-07-28T00:00:00"/>
        <d v="2024-07-27T00:00:00"/>
        <d v="2024-07-23T00:00:00"/>
        <d v="2024-07-19T00:00:00"/>
        <d v="2024-07-25T00:00:00"/>
        <d v="2024-07-22T00:00:00"/>
        <d v="2024-07-30T00:00:00"/>
        <d v="2024-07-06T00:00:00"/>
        <d v="2024-07-07T00:00:00"/>
        <d v="2024-07-20T00:00:00"/>
        <d v="2024-07-16T00:00:00"/>
        <d v="2024-07-26T00:00:00"/>
        <d v="2024-08-10T00:00:00"/>
        <d v="2024-08-04T00:00:00"/>
        <d v="2024-08-30T00:00:00"/>
        <d v="2024-08-12T00:00:00"/>
        <d v="2024-08-20T00:00:00"/>
        <d v="2024-08-16T00:00:00"/>
        <d v="2024-08-17T00:00:00"/>
        <d v="2024-08-26T00:00:00"/>
        <d v="2024-08-07T00:00:00"/>
        <d v="2024-08-25T00:00:00"/>
        <d v="2024-08-21T00:00:00"/>
        <d v="2024-08-09T00:00:00"/>
        <d v="2024-08-03T00:00:00"/>
        <d v="2024-08-19T00:00:00"/>
        <d v="2024-08-13T00:00:00"/>
        <d v="2024-08-31T00:00:00"/>
        <d v="2024-08-01T00:00:00"/>
        <d v="2024-08-06T00:00:00"/>
        <d v="2024-08-14T00:00:00"/>
        <d v="2024-08-23T00:00:00"/>
        <d v="2024-08-11T00:00:00"/>
        <d v="2024-08-28T00:00:00"/>
        <d v="2024-08-02T00:00:00"/>
        <d v="2024-08-15T00:00:00"/>
        <d v="2024-08-27T00:00:00"/>
        <d v="2024-08-22T00:00:00"/>
        <d v="2024-08-08T00:00:00"/>
        <d v="2024-08-24T00:00:00"/>
        <d v="2024-08-18T00:00:00"/>
        <d v="2024-08-29T00:00:00"/>
        <d v="2024-08-05T00:00:00"/>
        <d v="2024-09-27T00:00:00"/>
        <d v="2024-09-22T00:00:00"/>
        <d v="2024-09-24T00:00:00"/>
        <d v="2024-09-07T00:00:00"/>
        <d v="2024-09-01T00:00:00"/>
        <d v="2024-09-29T00:00:00"/>
        <d v="2024-09-11T00:00:00"/>
        <d v="2024-09-10T00:00:00"/>
        <d v="2024-09-16T00:00:00"/>
        <d v="2024-09-02T00:00:00"/>
        <d v="2024-09-17T00:00:00"/>
        <d v="2024-09-28T00:00:00"/>
        <d v="2024-09-13T00:00:00"/>
        <d v="2024-09-30T00:00:00"/>
        <d v="2024-09-03T00:00:00"/>
        <d v="2024-09-08T00:00:00"/>
        <d v="2024-09-23T00:00:00"/>
        <d v="2024-09-06T00:00:00"/>
        <d v="2024-09-05T00:00:00"/>
        <d v="2024-09-12T00:00:00"/>
        <d v="2024-09-18T00:00:00"/>
        <d v="2024-09-09T00:00:00"/>
        <d v="2024-09-21T00:00:00"/>
        <d v="2024-09-20T00:00:00"/>
        <d v="2024-09-04T00:00:00"/>
        <d v="2024-09-25T00:00:00"/>
        <d v="2024-09-19T00:00:00"/>
        <d v="2024-09-15T00:00:00"/>
        <d v="2024-09-26T00:00:00"/>
        <d v="2024-09-14T00:00:00"/>
        <d v="2024-10-14T00:00:00"/>
        <d v="2024-10-23T00:00:00"/>
        <d v="2024-10-10T00:00:00"/>
        <d v="2024-10-09T00:00:00"/>
        <d v="2024-10-24T00:00:00"/>
        <d v="2024-10-02T00:00:00"/>
        <d v="2024-10-07T00:00:00"/>
        <d v="2024-10-19T00:00:00"/>
        <d v="2024-10-22T00:00:00"/>
        <d v="2024-10-20T00:00:00"/>
        <d v="2024-10-11T00:00:00"/>
        <d v="2024-10-18T00:00:00"/>
        <d v="2024-10-27T00:00:00"/>
        <d v="2024-10-12T00:00:00"/>
        <d v="2024-10-30T00:00:00"/>
        <d v="2024-10-04T00:00:00"/>
        <d v="2024-10-28T00:00:00"/>
        <d v="2024-10-16T00:00:00"/>
        <d v="2024-10-01T00:00:00"/>
        <d v="2024-10-05T00:00:00"/>
        <d v="2024-10-29T00:00:00"/>
        <d v="2024-10-25T00:00:00"/>
        <d v="2024-10-26T00:00:00"/>
        <d v="2024-10-21T00:00:00"/>
        <d v="2024-10-03T00:00:00"/>
        <d v="2024-10-15T00:00:00"/>
        <d v="2024-10-08T00:00:00"/>
        <d v="2024-10-17T00:00:00"/>
        <d v="2024-10-31T00:00:00"/>
        <d v="2024-10-13T00:00:00"/>
        <d v="2024-10-06T00:00:00"/>
        <d v="2024-11-19T00:00:00"/>
        <d v="2024-11-04T00:00:00"/>
        <d v="2024-11-10T00:00:00"/>
        <d v="2024-11-23T00:00:00"/>
        <d v="2024-11-07T00:00:00"/>
        <d v="2024-11-20T00:00:00"/>
        <d v="2024-11-13T00:00:00"/>
        <d v="2024-11-30T00:00:00"/>
        <d v="2024-11-01T00:00:00"/>
        <d v="2024-11-03T00:00:00"/>
        <d v="2024-11-05T00:00:00"/>
        <d v="2024-11-11T00:00:00"/>
        <d v="2024-11-14T00:00:00"/>
        <d v="2024-11-06T00:00:00"/>
        <d v="2024-11-27T00:00:00"/>
        <d v="2024-11-26T00:00:00"/>
        <d v="2024-11-08T00:00:00"/>
        <d v="2024-11-02T00:00:00"/>
        <d v="2024-11-16T00:00:00"/>
        <d v="2024-11-17T00:00:00"/>
        <d v="2024-11-15T00:00:00"/>
        <d v="2024-11-24T00:00:00"/>
        <d v="2024-11-22T00:00:00"/>
        <d v="2024-11-09T00:00:00"/>
        <d v="2024-11-12T00:00:00"/>
        <d v="2024-11-25T00:00:00"/>
        <d v="2024-11-18T00:00:00"/>
        <d v="2024-11-28T00:00:00"/>
        <d v="2024-11-21T00:00:00"/>
        <d v="2024-11-29T00:00:00"/>
        <d v="2024-12-13T00:00:00"/>
        <d v="2024-12-19T00:00:00"/>
        <d v="2024-12-17T00:00:00"/>
        <d v="2024-12-02T00:00:00"/>
        <d v="2024-12-07T00:00:00"/>
        <d v="2024-12-08T00:00:00"/>
        <d v="2024-12-28T00:00:00"/>
        <d v="2024-12-25T00:00:00"/>
        <d v="2024-12-01T00:00:00"/>
        <d v="2024-12-31T00:00:00"/>
        <d v="2024-12-20T00:00:00"/>
        <d v="2024-12-21T00:00:00"/>
        <d v="2024-12-04T00:00:00"/>
        <d v="2024-12-16T00:00:00"/>
        <d v="2024-12-27T00:00:00"/>
        <d v="2024-12-05T00:00:00"/>
        <d v="2024-12-18T00:00:00"/>
        <d v="2024-12-22T00:00:00"/>
        <d v="2024-12-15T00:00:00"/>
        <d v="2024-12-30T00:00:00"/>
        <d v="2024-12-29T00:00:00"/>
        <d v="2024-12-03T00:00:00"/>
        <d v="2024-12-10T00:00:00"/>
        <d v="2024-12-11T00:00:00"/>
        <d v="2024-12-24T00:00:00"/>
        <d v="2024-12-23T00:00:00"/>
        <d v="2024-12-12T00:00:00"/>
        <d v="2024-12-14T00:00:00"/>
        <d v="2024-12-06T00:00:00"/>
        <d v="2024-12-09T00:00:00"/>
        <d v="2024-12-26T00:00:00"/>
        <d v="2025-01-23T00:00:00"/>
        <d v="2025-01-17T00:00:00"/>
        <d v="2025-01-10T00:00:00"/>
        <d v="2025-01-21T00:00:00"/>
        <d v="2025-01-19T00:00:00"/>
        <d v="2025-01-30T00:00:00"/>
        <d v="2025-01-26T00:00:00"/>
        <d v="2025-01-03T00:00:00"/>
        <d v="2025-01-20T00:00:00"/>
        <d v="2025-01-31T00:00:00"/>
        <d v="2025-01-11T00:00:00"/>
        <d v="2025-01-15T00:00:00"/>
        <d v="2025-01-13T00:00:00"/>
        <d v="2025-01-24T00:00:00"/>
        <d v="2025-01-14T00:00:00"/>
        <d v="2025-01-12T00:00:00"/>
        <d v="2025-01-07T00:00:00"/>
        <d v="2025-01-09T00:00:00"/>
        <d v="2025-01-16T00:00:00"/>
        <d v="2025-01-29T00:00:00"/>
        <d v="2025-01-06T00:00:00"/>
        <d v="2025-01-04T00:00:00"/>
        <d v="2025-01-05T00:00:00"/>
        <d v="2025-01-22T00:00:00"/>
        <d v="2025-01-25T00:00:00"/>
        <d v="2025-01-18T00:00:00"/>
        <d v="2025-01-08T00:00:00"/>
        <d v="2025-01-02T00:00:00"/>
        <d v="2025-01-01T00:00:00"/>
        <d v="2025-01-28T00:00:00"/>
        <d v="2025-01-27T00:00:00"/>
        <d v="2025-02-15T00:00:00"/>
        <d v="2025-02-20T00:00:00"/>
        <d v="2025-02-08T00:00:00"/>
        <d v="2025-02-03T00:00:00"/>
        <d v="2025-02-13T00:00:00"/>
        <d v="2025-02-28T00:00:00"/>
        <d v="2025-02-07T00:00:00"/>
        <d v="2025-02-24T00:00:00"/>
        <d v="2025-02-04T00:00:00"/>
        <d v="2025-02-09T00:00:00"/>
        <d v="2025-02-06T00:00:00"/>
        <d v="2025-02-05T00:00:00"/>
        <d v="2025-02-25T00:00:00"/>
        <d v="2025-02-17T00:00:00"/>
        <d v="2025-02-16T00:00:00"/>
        <d v="2025-02-26T00:00:00"/>
        <d v="2025-02-22T00:00:00"/>
        <d v="2025-02-10T00:00:00"/>
        <d v="2025-02-12T00:00:00"/>
        <d v="2025-02-01T00:00:00"/>
        <d v="2025-02-11T00:00:00"/>
        <d v="2025-02-18T00:00:00"/>
        <d v="2025-02-21T00:00:00"/>
        <d v="2025-02-19T00:00:00"/>
        <d v="2025-02-02T00:00:00"/>
        <d v="2025-02-27T00:00:00"/>
        <d v="2025-02-14T00:00:00"/>
        <d v="2025-02-23T00:00:00"/>
        <d v="2025-03-03T00:00:00"/>
        <d v="2025-03-13T00:00:00"/>
        <d v="2025-03-24T00:00:00"/>
        <d v="2025-03-10T00:00:00"/>
        <d v="2025-03-28T00:00:00"/>
        <d v="2025-03-07T00:00:00"/>
        <d v="2025-03-12T00:00:00"/>
        <d v="2025-03-26T00:00:00"/>
        <d v="2025-03-09T00:00:00"/>
        <d v="2025-03-21T00:00:00"/>
        <d v="2025-03-18T00:00:00"/>
        <d v="2025-03-22T00:00:00"/>
        <d v="2025-03-29T00:00:00"/>
        <d v="2025-03-25T00:00:00"/>
        <d v="2025-03-30T00:00:00"/>
        <d v="2025-03-31T00:00:00"/>
        <d v="2025-03-15T00:00:00"/>
        <d v="2025-03-14T00:00:00"/>
        <d v="2025-03-19T00:00:00"/>
        <d v="2025-03-23T00:00:00"/>
        <d v="2025-03-27T00:00:00"/>
        <d v="2025-03-04T00:00:00"/>
        <d v="2025-03-01T00:00:00"/>
        <d v="2025-03-05T00:00:00"/>
        <d v="2025-03-20T00:00:00"/>
        <d v="2025-03-11T00:00:00"/>
        <d v="2025-03-16T00:00:00"/>
        <d v="2025-03-06T00:00:00"/>
        <d v="2025-03-02T00:00:00"/>
        <d v="2025-03-08T00:00:00"/>
        <d v="2025-03-17T00:00:00"/>
        <d v="2025-04-16T00:00:00"/>
        <d v="2025-04-25T00:00:00"/>
        <d v="2025-04-08T00:00:00"/>
        <d v="2025-04-07T00:00:00"/>
        <d v="2025-04-27T00:00:00"/>
        <d v="2025-04-03T00:00:00"/>
        <d v="2025-04-01T00:00:00"/>
        <d v="2025-04-26T00:00:00"/>
        <d v="2025-04-06T00:00:00"/>
        <d v="2025-04-23T00:00:00"/>
        <d v="2025-04-14T00:00:00"/>
        <d v="2025-04-10T00:00:00"/>
        <d v="2025-04-11T00:00:00"/>
        <d v="2025-04-04T00:00:00"/>
        <d v="2025-04-30T00:00:00"/>
        <d v="2025-04-15T00:00:00"/>
        <d v="2025-04-05T00:00:00"/>
        <d v="2025-04-18T00:00:00"/>
        <d v="2025-04-13T00:00:00"/>
        <d v="2025-04-24T00:00:00"/>
        <d v="2025-04-12T00:00:00"/>
        <d v="2025-04-29T00:00:00"/>
        <d v="2025-04-09T00:00:00"/>
        <d v="2025-04-28T00:00:00"/>
        <d v="2025-04-22T00:00:00"/>
        <d v="2025-04-17T00:00:00"/>
        <d v="2025-04-21T00:00:00"/>
        <d v="2025-04-19T00:00:00"/>
        <d v="2025-04-20T00:00:00"/>
        <d v="2025-04-02T00:00:00"/>
        <d v="2025-05-05T00:00:00"/>
        <d v="2025-05-10T00:00:00"/>
        <d v="2025-05-04T00:00:00"/>
        <d v="2025-05-03T00:00:00"/>
        <d v="2025-05-07T00:00:00"/>
        <d v="2025-05-02T00:00:00"/>
        <d v="2025-05-09T00:00:00"/>
        <d v="2025-05-11T00:00:00"/>
        <d v="2025-05-01T00:00:00"/>
        <d v="2025-05-08T00:00:00"/>
        <d v="2025-05-06T00:00:00"/>
      </sharedItems>
      <fieldGroup par="20"/>
    </cacheField>
    <cacheField name="Customer Name" numFmtId="0">
      <sharedItems count="9376">
        <s v="Madison Kelly"/>
        <s v="Michaela Strickland"/>
        <s v="Ashley Simpson"/>
        <s v="William Cole"/>
        <s v="Jonathan Spencer"/>
        <s v="Angela Robinson"/>
        <s v="Christopher Cline"/>
        <s v="Debra Torres"/>
        <s v="Gary Griffith"/>
        <s v="Richard Pineda"/>
        <s v="Adam Shields"/>
        <s v="Billy Harrington"/>
        <s v="Kaitlin Floyd"/>
        <s v="Dominique Sullivan"/>
        <s v="Ms. Erin Lee MD"/>
        <s v="Mrs. Nicole Elliott"/>
        <s v="Rachael Herring"/>
        <s v="Heather Marsh"/>
        <s v="Brenda Watkins"/>
        <s v="Miguel Jackson"/>
        <s v="Daniel Lopez"/>
        <s v="Audrey Brown"/>
        <s v="Susan Hamilton"/>
        <s v="John Taylor"/>
        <s v="Terrence Hudson"/>
        <s v="Kelly Martin"/>
        <s v="Carolyn Johnson"/>
        <s v="Nicholas James"/>
        <s v="Lindsay Brown"/>
        <s v="Gary Gray"/>
        <s v="Amy Anderson"/>
        <s v="John Hernandez"/>
        <s v="Misty Morgan"/>
        <s v="Allison Vance"/>
        <s v="Daniel Oconnell"/>
        <s v="Calvin Riley"/>
        <s v="Danielle Butler"/>
        <s v="Edward Riddle"/>
        <s v="Alexis Acosta"/>
        <s v="Melinda Clark"/>
        <s v="Elizabeth Williamson"/>
        <s v="David Kelly"/>
        <s v="Anthony Maynard"/>
        <s v="Kristin Lee"/>
        <s v="Katie Walker"/>
        <s v="Micheal Santiago"/>
        <s v="Kyle James"/>
        <s v="Joshua Howard"/>
        <s v="April Jones"/>
        <s v="Anthony Solis"/>
        <s v="Christopher Hall"/>
        <s v="Timothy Atkins"/>
        <s v="Sarah Hayes"/>
        <s v="Gregory Peterson"/>
        <s v="Carrie Barnes"/>
        <s v="Richard White"/>
        <s v="Matthew Warner"/>
        <s v="Christopher Macias"/>
        <s v="John Schultz"/>
        <s v="Marc Stephens"/>
        <s v="Dennis Taylor"/>
        <s v="Donald Lopez"/>
        <s v="Tara Adams"/>
        <s v="Samuel Webster"/>
        <s v="Shelly Mckenzie"/>
        <s v="Craig Craig"/>
        <s v="David Johnston"/>
        <s v="Eric Evans"/>
        <s v="Tracy Martinez"/>
        <s v="Justin Klein"/>
        <s v="Christian Dunn"/>
        <s v="Ronald Jones"/>
        <s v="Erica Smith"/>
        <s v="Laurie Mooney"/>
        <s v="Leah Cunningham"/>
        <s v="William Martin"/>
        <s v="Kenneth Lindsey"/>
        <s v="Laura Miller"/>
        <s v="Michael Ingram"/>
        <s v="Maurice Sanchez"/>
        <s v="Ryan Patterson"/>
        <s v="Brian Mccoy"/>
        <s v="Terry Arroyo"/>
        <s v="John Hamilton"/>
        <s v="Jamie Soto"/>
        <s v="Scott Hughes DDS"/>
        <s v="Gary Cooper"/>
        <s v="William Smith"/>
        <s v="Tina Harris"/>
        <s v="Aaron Gutierrez"/>
        <s v="Rebecca May"/>
        <s v="Jeremy Shaw"/>
        <s v="Kaitlyn Wright"/>
        <s v="Laura Watson"/>
        <s v="Brandy Wood"/>
        <s v="Anthony Hendricks"/>
        <s v="Terry Gallagher MD"/>
        <s v="Bruce Miller"/>
        <s v="Robert Moore"/>
        <s v="Natalie Harrison"/>
        <s v="Patrick Riggs IV"/>
        <s v="Vanessa Holland"/>
        <s v="Kyle Fisher"/>
        <s v="Gregory Johnson"/>
        <s v="Christopher Costa Jr."/>
        <s v="Melissa Johnson"/>
        <s v="Linda Mendoza"/>
        <s v="Gloria Berry"/>
        <s v="Daniel Brown"/>
        <s v="Michael Underwood"/>
        <s v="Bryan Hughes"/>
        <s v="Matthew Barnes"/>
        <s v="Kathy Williams"/>
        <s v="Mark Moses"/>
        <s v="Heather Stuart"/>
        <s v="Kristen Alvarado"/>
        <s v="Robert Turner"/>
        <s v="Heather Roberts"/>
        <s v="Kelly Jackson"/>
        <s v="Roger Bailey"/>
        <s v="Paul Kaiser"/>
        <s v="Caroline Weiss"/>
        <s v="Dennis Oliver"/>
        <s v="Thomas Ferguson"/>
        <s v="Ryan Perez"/>
        <s v="Jeffrey Byrd"/>
        <s v="Charles Lawson"/>
        <s v="John Sanchez"/>
        <s v="Raymond Dunn DVM"/>
        <s v="Brenda Martin"/>
        <s v="Jeffery Pineda"/>
        <s v="Vicki Walters"/>
        <s v="Anthony Guzman"/>
        <s v="Richard Carpenter"/>
        <s v="Mark Sharp"/>
        <s v="Pamela Turner"/>
        <s v="Andrea Lewis"/>
        <s v="Brandon Stafford"/>
        <s v="Gregory Davis"/>
        <s v="Jacob Barrett"/>
        <s v="Tanya Smith"/>
        <s v="Meghan Morgan"/>
        <s v="Brent Hays"/>
        <s v="Sandra Conner"/>
        <s v="Michele Keller"/>
        <s v="Tamara Davis"/>
        <s v="Teresa Smith"/>
        <s v="Brandon Henry"/>
        <s v="Michelle Green"/>
        <s v="Melanie Williams"/>
        <s v="Sydney Wilson"/>
        <s v="Thomas Russell"/>
        <s v="Ryan Collins"/>
        <s v="Richard Austin"/>
        <s v="Lisa Alvarez"/>
        <s v="Beth Roberts"/>
        <s v="Carmen Simpson"/>
        <s v="Thomas Patel"/>
        <s v="Daniel Austin"/>
        <s v="Stacie Hoover"/>
        <s v="Alicia Chan"/>
        <s v="Julian Howard"/>
        <s v="Robert Sanders"/>
        <s v="Edwin Edwards"/>
        <s v="Yvonne Blankenship"/>
        <s v="Mary Davis"/>
        <s v="Robert Knox"/>
        <s v="Ryan Allison"/>
        <s v="Dakota Johnson"/>
        <s v="Timothy Cruz"/>
        <s v="Chad Miller"/>
        <s v="Stephanie Cooper"/>
        <s v="Ronald Spencer"/>
        <s v="Christopher Martinez"/>
        <s v="Stephen Thomas"/>
        <s v="Meagan Long"/>
        <s v="Amanda Roberts"/>
        <s v="Lisa Turner"/>
        <s v="Lisa Pierce"/>
        <s v="Ashley Moss"/>
        <s v="Lisa Fields"/>
        <s v="Victoria Burke"/>
        <s v="Katelyn Obrien"/>
        <s v="Tyler Perkins"/>
        <s v="Leslie Martinez"/>
        <s v="Danielle Anderson"/>
        <s v="Cheryl Reynolds"/>
        <s v="Briana Elliott"/>
        <s v="Ronald Garcia"/>
        <s v="Grant Green"/>
        <s v="Allison Ryan"/>
        <s v="Thomas Meyer"/>
        <s v="Jacob Galvan"/>
        <s v="Amber Hull DDS"/>
        <s v="Olivia Hayes"/>
        <s v="John Garcia"/>
        <s v="Caroline Smith"/>
        <s v="Nicole Mccarthy"/>
        <s v="Dr. Kristen Quinn"/>
        <s v="Ruth Lane"/>
        <s v="Kari Bishop"/>
        <s v="Beverly Davis"/>
        <s v="Erica Patel"/>
        <s v="Franklin Hill"/>
        <s v="Alyssa Love"/>
        <s v="Patrick Garcia"/>
        <s v="Karen Myers"/>
        <s v="Andrew Williams"/>
        <s v="Lisa Allen DDS"/>
        <s v="Ethan Phillips"/>
        <s v="Heather Ellison"/>
        <s v="Erin Jones"/>
        <s v="Craig Ward"/>
        <s v="Justin Sutton"/>
        <s v="Emily Fowler"/>
        <s v="Austin Vargas"/>
        <s v="Bianca Watkins"/>
        <s v="Christopher Christian"/>
        <s v="Chloe Burke"/>
        <s v="Chad Gonzales"/>
        <s v="Adam James"/>
        <s v="Gary Barber"/>
        <s v="Dwayne Norris"/>
        <s v="Johnathan Fuentes"/>
        <s v="Robert Watkins"/>
        <s v="Edward Johns"/>
        <s v="Joseph Stephenson"/>
        <s v="Andrea Mcdonald"/>
        <s v="Amanda Bryant"/>
        <s v="Erik Wallace"/>
        <s v="William Cook"/>
        <s v="Amy Allen"/>
        <s v="Matthew Patel"/>
        <s v="Mary Calderon"/>
        <s v="Robert Dunlap"/>
        <s v="Latoya Knight DVM"/>
        <s v="Riley Evans"/>
        <s v="Kimberly Benson"/>
        <s v="Jesus Dodson DDS"/>
        <s v="Sean Hernandez"/>
        <s v="Bradley Cooper"/>
        <s v="Joseph Chavez"/>
        <s v="Anna Fleming MD"/>
        <s v="Megan Morris"/>
        <s v="Michael Bass"/>
        <s v="Belinda Clark"/>
        <s v="Barbara Martin"/>
        <s v="Christopher Smith"/>
        <s v="Jennifer Carter"/>
        <s v="Jose Allen"/>
        <s v="Miss Katie Lopez"/>
        <s v="Shane Martinez"/>
        <s v="Jordan Moran"/>
        <s v="Barry Wolfe"/>
        <s v="Justin Lopez"/>
        <s v="James Rodriguez"/>
        <s v="Randall Turner"/>
        <s v="Edward Crawford DDS"/>
        <s v="Tommy Moon"/>
        <s v="Kenneth Reyes"/>
        <s v="Anthony Wilson"/>
        <s v="Kevin Martinez"/>
        <s v="Dennis Griffin"/>
        <s v="Jeffrey Nelson"/>
        <s v="Donna Atkinson"/>
        <s v="Tammy Howard"/>
        <s v="Marcus Andrews"/>
        <s v="Patricia Campbell"/>
        <s v="Richard Garcia"/>
        <s v="Dana Le"/>
        <s v="Sarah Bradford"/>
        <s v="Eric Cook"/>
        <s v="Julie Woods"/>
        <s v="Jeffery Hawkins"/>
        <s v="Vanessa Glenn"/>
        <s v="Summer Patterson"/>
        <s v="Joseph Morales"/>
        <s v="Steven Morgan"/>
        <s v="Janet Peters"/>
        <s v="Carol Kelley"/>
        <s v="Regina Bell"/>
        <s v="Justin Crawford MD"/>
        <s v="Taylor Gonzalez"/>
        <s v="Danny Cameron"/>
        <s v="Jody Adams"/>
        <s v="Evan Smith MD"/>
        <s v="Kathleen Burns"/>
        <s v="Robert Smith"/>
        <s v="David Hernandez"/>
        <s v="Elizabeth Stevens"/>
        <s v="Julie Powers"/>
        <s v="David Peters"/>
        <s v="Kevin Cooper"/>
        <s v="Melinda Armstrong"/>
        <s v="Jacob Howard Jr."/>
        <s v="Steven Kim"/>
        <s v="Colton Rivers"/>
        <s v="Samuel Johnson"/>
        <s v="Angela Parks"/>
        <s v="Angela Woods"/>
        <s v="Daniel Lowery"/>
        <s v="Neil Flowers"/>
        <s v="Felicia Gutierrez"/>
        <s v="Eric Steele"/>
        <s v="Karen Fitzpatrick"/>
        <s v="Caitlin Freeman"/>
        <s v="Sandy Harvey"/>
        <s v="Curtis Williamson"/>
        <s v="Andre Russell"/>
        <s v="Kayla Cooper"/>
        <s v="Taylor Pierce"/>
        <s v="Stephanie Gibbs"/>
        <s v="Kristen Gomez"/>
        <s v="John Mills"/>
        <s v="Dale Campbell"/>
        <s v="Christopher Villanueva Jr."/>
        <s v="Sarah Neal"/>
        <s v="Melissa Morrison"/>
        <s v="Kathleen Owens"/>
        <s v="Susan Jackson"/>
        <s v="Raymond Johnson"/>
        <s v="Natalie Wong"/>
        <s v="Paul Bishop"/>
        <s v="Jennifer Martinez"/>
        <s v="David Peterson"/>
        <s v="Steven Mcbride"/>
        <s v="Jerry Davidson"/>
        <s v="Michelle Aguirre"/>
        <s v="Jason James"/>
        <s v="Rebecca Coleman"/>
        <s v="Julia Hoffman"/>
        <s v="Aaron Weiss"/>
        <s v="George Warner"/>
        <s v="Brandi Smith"/>
        <s v="Andrea Perry"/>
        <s v="Samuel Wolfe"/>
        <s v="Gregory Woods"/>
        <s v="Dr. Alice Smith"/>
        <s v="Joanne Curry"/>
        <s v="Peter Stewart"/>
        <s v="Matthew Terry"/>
        <s v="Kathryn Kline"/>
        <s v="Darryl Solis"/>
        <s v="Donald Green"/>
        <s v="Timothy Bauer"/>
        <s v="Nicole Vazquez"/>
        <s v="Deborah Herring"/>
        <s v="Michael Williams"/>
        <s v="Sarah Beard"/>
        <s v="Ryan Tucker"/>
        <s v="Rodney Mathis"/>
        <s v="Michael Humphrey"/>
        <s v="George Brown"/>
        <s v="Jenna Brewer"/>
        <s v="Jerome Jensen"/>
        <s v="Laura Mason"/>
        <s v="Gloria Gill"/>
        <s v="Jennifer Thompson"/>
        <s v="Joseph Rivera"/>
        <s v="Matthew Miller"/>
        <s v="Alan Richmond"/>
        <s v="Erik Pennington"/>
        <s v="Matthew Stanley"/>
        <s v="Anthony Knight"/>
        <s v="Joseph Gonzales"/>
        <s v="Stephen Baker"/>
        <s v="Edward Fisher"/>
        <s v="Marcia Adams"/>
        <s v="Ryan Murphy"/>
        <s v="Brian Arnold"/>
        <s v="Kyle Hall"/>
        <s v="Michael Freeman"/>
        <s v="Antonio Nelson"/>
        <s v="Cindy Edwards"/>
        <s v="Jason Burnett"/>
        <s v="Michael James"/>
        <s v="Suzanne Cooley"/>
        <s v="Bobby Holland"/>
        <s v="Loretta Fritz"/>
        <s v="Alvin Best"/>
        <s v="Stephanie Howard"/>
        <s v="Mitchell Wilson"/>
        <s v="Yolanda Dean"/>
        <s v="Andrew Ponce"/>
        <s v="Sarah Reid"/>
        <s v="Toni Snyder"/>
        <s v="Bianca Fox"/>
        <s v="Felicia Sims DDS"/>
        <s v="Mr. Christian Alvarado Jr."/>
        <s v="Aaron Wheeler"/>
        <s v="Gina Wright"/>
        <s v="Diane Gibson"/>
        <s v="Brent Miles"/>
        <s v="Jennifer Smith"/>
        <s v="Scott Webster"/>
        <s v="Michael Gonzalez"/>
        <s v="Ann Powell"/>
        <s v="Matthew Morgan"/>
        <s v="William Cooper"/>
        <s v="Andrew Garcia"/>
        <s v="Lori Hudson"/>
        <s v="Alexa Brown"/>
        <s v="Teresa Howard DVM"/>
        <s v="Elizabeth Gomez"/>
        <s v="Amanda Ward"/>
        <s v="Sarah Harris"/>
        <s v="Linda Barry"/>
        <s v="Sean Griffith"/>
        <s v="Jamie Henderson"/>
        <s v="Lori Miller"/>
        <s v="Jessica Johnson"/>
        <s v="Jay Evans"/>
        <s v="Miguel Gardner"/>
        <s v="Bradley Smith"/>
        <s v="Pamela Whitehead"/>
        <s v="Tommy Rangel"/>
        <s v="Matthew Harris"/>
        <s v="Shawn Pitts"/>
        <s v="Leslie Williams"/>
        <s v="Connie Butler"/>
        <s v="Ryan Thomas"/>
        <s v="Christopher Stephenson"/>
        <s v="Mrs. Pamela Garcia"/>
        <s v="Terry Bennett"/>
        <s v="Margaret Hall"/>
        <s v="Gregory Baker"/>
        <s v="James Davis"/>
        <s v="Nathan Hernandez"/>
        <s v="Jeffrey Campbell"/>
        <s v="Robin Mitchell"/>
        <s v="Laurie Bradley"/>
        <s v="Douglas Cooley"/>
        <s v="Brandy Ramirez"/>
        <s v="Betty Kelley"/>
        <s v="Julie Williams"/>
        <s v="Laura Smith"/>
        <s v="Chelsea Andrade"/>
        <s v="Tina Underwood"/>
        <s v="Susan Daniels"/>
        <s v="Ashley Garcia"/>
        <s v="Alexander Orr"/>
        <s v="Christian Moore DDS"/>
        <s v="Danielle Ross"/>
        <s v="Adam Wright"/>
        <s v="Dylan Herrera"/>
        <s v="John Sherman"/>
        <s v="Patricia Williams"/>
        <s v="Justin Cruz"/>
        <s v="Nancy Ramirez"/>
        <s v="Rachel Acosta"/>
        <s v="Brian Cannon"/>
        <s v="Michael Wall"/>
        <s v="Sandra Smith"/>
        <s v="Brenda Moore"/>
        <s v="Jessica Williams"/>
        <s v="Daniel Riddle"/>
        <s v="Todd Watson"/>
        <s v="Kristy Holmes"/>
        <s v="Daniel Dean"/>
        <s v="Gregory Juarez"/>
        <s v="Sara Humphrey MD"/>
        <s v="Gabriella Strong"/>
        <s v="Michael Miller"/>
        <s v="Emily Martin"/>
        <s v="Chris Sampson"/>
        <s v="Randy Franklin"/>
        <s v="Alan Alexander"/>
        <s v="Kathryn Scott"/>
        <s v="David Hamilton"/>
        <s v="Kimberly Anderson"/>
        <s v="Wesley Hancock"/>
        <s v="Joseph Russell"/>
        <s v="Joshua Cruz"/>
        <s v="Gabriel Crawford"/>
        <s v="Rebecca Ford"/>
        <s v="Eric Hendrix"/>
        <s v="Bobby Adkins"/>
        <s v="Jeremy Williams"/>
        <s v="Virginia Ferguson"/>
        <s v="Miguel Burns"/>
        <s v="Todd Davila"/>
        <s v="Cheryl Gates"/>
        <s v="Erin Phillips"/>
        <s v="Robert Johnson"/>
        <s v="Jonathan Hutchinson"/>
        <s v="Daryl Martinez"/>
        <s v="Carrie Hernandez"/>
        <s v="Ashley Diaz"/>
        <s v="Courtney Miles"/>
        <s v="Zachary Lopez"/>
        <s v="Michael Dennis"/>
        <s v="Erin Carroll"/>
        <s v="Jody Ward"/>
        <s v="Sharon Smith"/>
        <s v="Gary Neal"/>
        <s v="Erin Taylor"/>
        <s v="Annette Cunningham"/>
        <s v="Whitney Houston"/>
        <s v="Jonathan Bradley"/>
        <s v="Karen Hale"/>
        <s v="Charles Payne"/>
        <s v="Aaron Navarro"/>
        <s v="Christopher White"/>
        <s v="Abigail Buckley"/>
        <s v="Sarah Yoder"/>
        <s v="Elizabeth Alvarado"/>
        <s v="Peter Fox"/>
        <s v="Savannah Jackson"/>
        <s v="Stacey Mann"/>
        <s v="Donna Johnson"/>
        <s v="David Pena"/>
        <s v="Carol Blair"/>
        <s v="Kevin Lee"/>
        <s v="Donald Jackson"/>
        <s v="Jose Smith"/>
        <s v="Vicki Copeland"/>
        <s v="Kyle Haley"/>
        <s v="Alan Reed"/>
        <s v="Tracey Anderson"/>
        <s v="James Cook"/>
        <s v="Jennifer Adams"/>
        <s v="Audrey Young DDS"/>
        <s v="Jamie Reese"/>
        <s v="Chad Garza"/>
        <s v="Jacob Bell"/>
        <s v="Emily Fisher"/>
        <s v="Christina Roberts"/>
        <s v="Alison Green"/>
        <s v="Megan Garcia"/>
        <s v="Jennifer Burns"/>
        <s v="Lisa Perez"/>
        <s v="Kyle Gutierrez"/>
        <s v="Randall Martin"/>
        <s v="Jared Lynch"/>
        <s v="Kenneth Atkinson"/>
        <s v="Kristine Patel"/>
        <s v="Sarah Lopez"/>
        <s v="Andrea Mccarthy"/>
        <s v="Ricky Hatfield"/>
        <s v="Nicole Daniels"/>
        <s v="Benjamin Mahoney"/>
        <s v="Tammy Blake"/>
        <s v="Joshua Larson"/>
        <s v="Sheila Mendoza"/>
        <s v="Martin Thompson"/>
        <s v="Misty Blackwell"/>
        <s v="Kevin Peterson"/>
        <s v="Patrick Cervantes"/>
        <s v="Nicholas Smith"/>
        <s v="William Thomas"/>
        <s v="Lucas Ross"/>
        <s v="Theresa James"/>
        <s v="Mr. Matthew Willis"/>
        <s v="Sally Harrison"/>
        <s v="Angela Martin"/>
        <s v="Renee Webster"/>
        <s v="Alicia Barton"/>
        <s v="Eric Ramirez"/>
        <s v="Jeffrey Colon"/>
        <s v="Kimberly Hicks"/>
        <s v="James Thompson"/>
        <s v="Kelly Cox"/>
        <s v="Michael Khan"/>
        <s v="Olivia Hernandez"/>
        <s v="Brandon Meza"/>
        <s v="Daniel Estrada"/>
        <s v="Tammy Foster"/>
        <s v="Alexis Johnson"/>
        <s v="Linda Hudson"/>
        <s v="James Mcdaniel Jr."/>
        <s v="Kyle Rios"/>
        <s v="Heidi Park MD"/>
        <s v="Carlos Robinson"/>
        <s v="Richard Cooper"/>
        <s v="Charles Romero"/>
        <s v="David Mills"/>
        <s v="Priscilla Ross"/>
        <s v="Michael Martinez"/>
        <s v="Randy Barrett"/>
        <s v="Abigail Ramirez"/>
        <s v="Chris Johnson"/>
        <s v="Samantha Taylor"/>
        <s v="Beth Reynolds"/>
        <s v="Carlos Randolph"/>
        <s v="Julie Stewart"/>
        <s v="Renee Jones"/>
        <s v="Michael Bailey"/>
        <s v="Nancy Hamilton"/>
        <s v="James Cortez"/>
        <s v="Denise Arnold"/>
        <s v="Glenn Smith"/>
        <s v="Cole Briggs"/>
        <s v="Morgan Moore"/>
        <s v="Joel Romero"/>
        <s v="James Morgan"/>
        <s v="Sabrina Howell"/>
        <s v="Michael Gaines"/>
        <s v="Wyatt Barnes"/>
        <s v="Curtis Johnson"/>
        <s v="Stephen Vargas"/>
        <s v="Alyssa Davis"/>
        <s v="Rebecca Gonzalez"/>
        <s v="William Allen"/>
        <s v="Ryan Porter"/>
        <s v="Laura Gordon"/>
        <s v="Jennifer Waller"/>
        <s v="Erika Smith"/>
        <s v="Amy Chapman"/>
        <s v="Michael Garcia"/>
        <s v="Zachary Everett"/>
        <s v="Rhonda Blackwell"/>
        <s v="Darryl Little"/>
        <s v="Stacey Hodges"/>
        <s v="Daniel Edwards"/>
        <s v="Nathaniel Grimes"/>
        <s v="Edward Contreras"/>
        <s v="James Horton"/>
        <s v="Kimberly Reynolds"/>
        <s v="Peter Atkinson"/>
        <s v="Nicholas Cruz"/>
        <s v="Amanda Ramirez"/>
        <s v="Kristen Buchanan"/>
        <s v="Regina Martin"/>
        <s v="Gregory Vance"/>
        <s v="Mark Hancock"/>
        <s v="Mark Perez"/>
        <s v="Patricia Andrews"/>
        <s v="Anthony Weiss"/>
        <s v="James Graham"/>
        <s v="Sandra Holmes"/>
        <s v="Laurie Wolfe"/>
        <s v="Alexander Bryant"/>
        <s v="Micheal Rodriguez"/>
        <s v="William Mcdowell"/>
        <s v="Brian Villanueva"/>
        <s v="Robert Sparks"/>
        <s v="Amanda Wright"/>
        <s v="Mr. Stuart Mcguire"/>
        <s v="Karen Crane"/>
        <s v="Dustin Vaughan"/>
        <s v="Erika Wilson"/>
        <s v="Janet Lee"/>
        <s v="Audrey Berry"/>
        <s v="Shannon Jones"/>
        <s v="Brian Bauer"/>
        <s v="Mark Crawford"/>
        <s v="Whitney Graham"/>
        <s v="Doris Rich"/>
        <s v="Jillian Adams"/>
        <s v="Brian Wood"/>
        <s v="Philip Anderson"/>
        <s v="Amber Ellis"/>
        <s v="Jodi George"/>
        <s v="Michael Jones"/>
        <s v="Tammy Stein"/>
        <s v="Andrea Baker"/>
        <s v="Donna Olson"/>
        <s v="Karen Henderson"/>
        <s v="Jessica Lewis"/>
        <s v="Bruce Gray"/>
        <s v="Amber Palmer"/>
        <s v="Megan Lawson"/>
        <s v="Collin Adams"/>
        <s v="Sheena Moore"/>
        <s v="Keith Cook"/>
        <s v="Madison Mendez"/>
        <s v="Rachel Baker"/>
        <s v="James Dixon"/>
        <s v="Teresa Pruitt"/>
        <s v="Vernon Graham"/>
        <s v="Matthew Martinez"/>
        <s v="Allison Miles"/>
        <s v="Christopher Hampton"/>
        <s v="Allen Wilson"/>
        <s v="Amy Chang"/>
        <s v="Taylor Fischer"/>
        <s v="Anthony Lyons"/>
        <s v="Anna Davis"/>
        <s v="Robert Williams"/>
        <s v="Makayla Stanley"/>
        <s v="Ann Robinson"/>
        <s v="Erin Williams"/>
        <s v="Amy Strickland"/>
        <s v="Mary Bailey"/>
        <s v="Teresa Rice"/>
        <s v="Lisa Mcpherson"/>
        <s v="Melissa Powers"/>
        <s v="Alice Cunningham"/>
        <s v="Sydney Cohen"/>
        <s v="Cheryl Hoffman"/>
        <s v="Diane Brown"/>
        <s v="Juan Cooper"/>
        <s v="Kathy Mcgrath"/>
        <s v="Sydney Kelley"/>
        <s v="Matthew Taylor MD"/>
        <s v="Angela Montoya"/>
        <s v="Danielle Williams"/>
        <s v="Tristan Garcia"/>
        <s v="Kelly Randolph"/>
        <s v="Timothy Henry"/>
        <s v="Stacy Kim"/>
        <s v="Jennifer Parker"/>
        <s v="Emily Singh"/>
        <s v="Daniel Myers"/>
        <s v="Ruth Davis DVM"/>
        <s v="Deborah Wright"/>
        <s v="Derek Johnson"/>
        <s v="Paul Mccormick"/>
        <s v="Edward Cabrera"/>
        <s v="Maria Hayes"/>
        <s v="Joseph Ross"/>
        <s v="Ann Bowen"/>
        <s v="Sarah Wise"/>
        <s v="Emily Wood"/>
        <s v="Ryan Burke"/>
        <s v="Jeremiah Powers"/>
        <s v="Brandy Zuniga"/>
        <s v="Stacy Thompson"/>
        <s v="Don Perez"/>
        <s v="Roberto Yates"/>
        <s v="Daniel Campbell"/>
        <s v="Albert Kelly Jr."/>
        <s v="Jason Smith"/>
        <s v="Donna Reynolds"/>
        <s v="Jeffrey Rivera"/>
        <s v="Amanda Nelson"/>
        <s v="Tracy Martin"/>
        <s v="Kenneth Gonzalez"/>
        <s v="Brittany Patton"/>
        <s v="Leonard Jones"/>
        <s v="Jeffrey Tran"/>
        <s v="Nicholas Warren DVM"/>
        <s v="Brianna Harding"/>
        <s v="Mark Torres"/>
        <s v="Andrew Patel"/>
        <s v="Thomas Thomas"/>
        <s v="Casey Nelson"/>
        <s v="Michael Day"/>
        <s v="Michael Bradley"/>
        <s v="Laura Carpenter"/>
        <s v="Jeffrey Bowers"/>
        <s v="Antonio Salazar"/>
        <s v="Kevin Chavez"/>
        <s v="Christina Wood"/>
        <s v="Joseph Hernandez"/>
        <s v="Kelly White"/>
        <s v="Barbara Malone"/>
        <s v="Jared Young"/>
        <s v="Emily Bradley"/>
        <s v="Claudia Lambert"/>
        <s v="Natalie Alvarado"/>
        <s v="Ryan Wong"/>
        <s v="Andrea Farmer"/>
        <s v="Keith Hudson"/>
        <s v="Brian Weaver"/>
        <s v="Kyle Espinoza"/>
        <s v="Allison Beltran"/>
        <s v="Jonathan Lewis"/>
        <s v="Sarah Williams"/>
        <s v="Cheyenne Potter"/>
        <s v="Laura Martinez"/>
        <s v="Patricia Carrillo"/>
        <s v="Frances Williams"/>
        <s v="Mrs. Samantha Miller"/>
        <s v="Heather Lopez"/>
        <s v="James Perez"/>
        <s v="Samuel Brown"/>
        <s v="Melissa Castillo"/>
        <s v="Kyle Bradley"/>
        <s v="Adam Bennett"/>
        <s v="Daniel Middleton"/>
        <s v="Frank Knox"/>
        <s v="Elizabeth Anderson"/>
        <s v="David Caldwell"/>
        <s v="Angel Hernandez"/>
        <s v="William Dean MD"/>
        <s v="Carla Valenzuela"/>
        <s v="Mark Aguilar"/>
        <s v="Candace Morgan"/>
        <s v="Jessica James"/>
        <s v="Frank Long"/>
        <s v="Rachel Moore"/>
        <s v="Matthew Meyers"/>
        <s v="Lisa Gentry"/>
        <s v="Max Berry"/>
        <s v="Lisa Morris"/>
        <s v="Jeffrey Roberts"/>
        <s v="Diamond Bailey"/>
        <s v="Dana Burgess"/>
        <s v="Rebecca Hale"/>
        <s v="Brian Garza"/>
        <s v="Heather Armstrong"/>
        <s v="Gary Stewart"/>
        <s v="Jacob Mullins"/>
        <s v="David Johnson"/>
        <s v="Stacy Palmer"/>
        <s v="Alison Norton"/>
        <s v="Allison Campos"/>
        <s v="Rhonda Li"/>
        <s v="Monica King"/>
        <s v="Lisa Schmidt"/>
        <s v="Brian Mcdonald"/>
        <s v="Amy Jones"/>
        <s v="Nancy Cook"/>
        <s v="Dustin Castillo"/>
        <s v="Jordan Weber"/>
        <s v="Dominic Cook"/>
        <s v="Andrew Weiss"/>
        <s v="Theresa Hughes"/>
        <s v="Ronald Dean"/>
        <s v="Brianna Cain"/>
        <s v="Michael Price"/>
        <s v="Ryan Park"/>
        <s v="Keith Richardson"/>
        <s v="Margaret Sanders"/>
        <s v="Nathaniel Garcia"/>
        <s v="Catherine Price"/>
        <s v="William Kirk"/>
        <s v="Deborah Baker"/>
        <s v="Samuel Morris"/>
        <s v="Melissa Smith"/>
        <s v="Sean Reynolds"/>
        <s v="Jerry Moreno"/>
        <s v="Jason Serrano"/>
        <s v="Jeffrey Torres"/>
        <s v="Xavier Martinez"/>
        <s v="Crystal Perry"/>
        <s v="Sydney Johnson"/>
        <s v="Jennifer Mccall"/>
        <s v="Darrell Mendoza"/>
        <s v="Joseph Baker"/>
        <s v="Julie Peterson"/>
        <s v="Nicholas Walker"/>
        <s v="David Romero"/>
        <s v="Brandon Roberts"/>
        <s v="Cynthia Smith"/>
        <s v="Stephanie Garcia"/>
        <s v="Donald Conner"/>
        <s v="Jacob Munoz MD"/>
        <s v="Gary Perry"/>
        <s v="Jeffery Mccall"/>
        <s v="Kyle Jackson"/>
        <s v="Keith Patterson"/>
        <s v="Grant Garrett"/>
        <s v="Gerald Gilbert"/>
        <s v="Shaun Blake"/>
        <s v="Mary Harris"/>
        <s v="James Hendricks"/>
        <s v="Jessica Miller"/>
        <s v="David Cole"/>
        <s v="Ronald Thompson"/>
        <s v="Jennifer Abbott"/>
        <s v="Christina Watts"/>
        <s v="Taylor Schmidt"/>
        <s v="Natalie Cowan"/>
        <s v="Lindsay Jennings"/>
        <s v="Debra Bishop"/>
        <s v="Bianca Li"/>
        <s v="Danielle Compton"/>
        <s v="Joseph Bell"/>
        <s v="Grace Montoya"/>
        <s v="Brittany Alvarado"/>
        <s v="Brian Herrera"/>
        <s v="Nicole Gardner"/>
        <s v="Michael Blackburn"/>
        <s v="Ryan Henderson"/>
        <s v="Melissa Fisher"/>
        <s v="Gregory Gilbert"/>
        <s v="Karla Ball"/>
        <s v="Erik Chung"/>
        <s v="Jeffery Hicks"/>
        <s v="Jimmy Lee"/>
        <s v="Ryan Howard"/>
        <s v="Paul Hays"/>
        <s v="Alan Torres"/>
        <s v="Kenneth Morris"/>
        <s v="Albert Foley"/>
        <s v="Julie Myers"/>
        <s v="Sabrina Branch"/>
        <s v="Margaret Montes"/>
        <s v="Brandon Haney"/>
        <s v="Paul Williams"/>
        <s v="Mike Williamson"/>
        <s v="Justin Ortiz"/>
        <s v="Mark Nguyen"/>
        <s v="Robert Robinson"/>
        <s v="Mason Terry"/>
        <s v="Douglas Dominguez"/>
        <s v="Jeffrey Wagner"/>
        <s v="Mr. Nathan Rose DDS"/>
        <s v="Denise Dean"/>
        <s v="Ann Cortez"/>
        <s v="Ariana Garcia"/>
        <s v="Anne Chang"/>
        <s v="Cynthia Wiley"/>
        <s v="William Branch"/>
        <s v="Russell Adams"/>
        <s v="Jennifer Bray"/>
        <s v="Julie Townsend"/>
        <s v="Justin Turner"/>
        <s v="Robert Ellis DVM"/>
        <s v="Crystal Turner"/>
        <s v="Maria Reed"/>
        <s v="Jared Ford"/>
        <s v="Terri Nichols"/>
        <s v="Christopher Rodriguez"/>
        <s v="Cheyenne Brown"/>
        <s v="Sarah Green"/>
        <s v="Julie Kim"/>
        <s v="Richard Diaz"/>
        <s v="Kristen Pratt"/>
        <s v="Daniel Herrera"/>
        <s v="Margaret Richmond"/>
        <s v="Elizabeth Torres"/>
        <s v="Ms. Regina Burch"/>
        <s v="Linda Craig"/>
        <s v="Courtney Livingston"/>
        <s v="Bobby Cochran"/>
        <s v="Gregory Lee"/>
        <s v="Chad Montes"/>
        <s v="Christine Smith"/>
        <s v="Christopher Fox"/>
        <s v="Kevin Stevenson"/>
        <s v="Alexandria Martinez"/>
        <s v="Adam Marshall"/>
        <s v="Peggy Harding"/>
        <s v="Melissa Hill"/>
        <s v="Michelle Butler"/>
        <s v="Jessica Ellison"/>
        <s v="Pamela Cooke"/>
        <s v="Michael Barrett"/>
        <s v="Frederick Robinson"/>
        <s v="Timothy Mercer PhD"/>
        <s v="Benjamin Martin"/>
        <s v="Jason Brown"/>
        <s v="Carolyn Valdez"/>
        <s v="Thomas Lopez"/>
        <s v="Angelica Turner"/>
        <s v="Erica Kemp"/>
        <s v="Laura Carter"/>
        <s v="Blake Carr"/>
        <s v="Mary Dillon"/>
        <s v="Brian Mccall"/>
        <s v="Matthew Robinson"/>
        <s v="Amanda Franklin"/>
        <s v="Monica Roth"/>
        <s v="Elizabeth Franklin PhD"/>
        <s v="Allison Ayers"/>
        <s v="Sonya Hill"/>
        <s v="Warren Baird"/>
        <s v="Michael Frederick"/>
        <s v="Brett Jackson"/>
        <s v="Michelle Hodges"/>
        <s v="Richard Alvarado"/>
        <s v="Jeffrey Roberson"/>
        <s v="Gina Ruiz"/>
        <s v="Michael Wright"/>
        <s v="Elizabeth Cooke"/>
        <s v="Amy Russell"/>
        <s v="Melissa Ward"/>
        <s v="Lisa Carter"/>
        <s v="John Williams"/>
        <s v="Charles Wilcox"/>
        <s v="Richard Black"/>
        <s v="Barry Goodman"/>
        <s v="Shelly Delgado"/>
        <s v="Cheryl Kim"/>
        <s v="David Murphy"/>
        <s v="Justin Williams"/>
        <s v="Kelly Mack"/>
        <s v="Monique Anderson"/>
        <s v="Michael Gilmore"/>
        <s v="Sergio Young"/>
        <s v="Brittany Lopez"/>
        <s v="Mariah James"/>
        <s v="Edward Knapp"/>
        <s v="Rachel White"/>
        <s v="Kendra Garrett"/>
        <s v="Gary Watkins"/>
        <s v="Patrick Butler"/>
        <s v="William Foster"/>
        <s v="David Morris"/>
        <s v="Raymond Miller"/>
        <s v="Marcus Kent"/>
        <s v="Sharon Clayton"/>
        <s v="Renee Sims"/>
        <s v="Leah Stewart"/>
        <s v="Thomas Nichols"/>
        <s v="Joseph Freeman"/>
        <s v="Anthony Lee"/>
        <s v="Jessica Roman"/>
        <s v="Donald Brown"/>
        <s v="Becky Andrade"/>
        <s v="Anna Howard"/>
        <s v="Kenneth Hawkins"/>
        <s v="Anna Jenkins"/>
        <s v="William Davis"/>
        <s v="Juan Wilson"/>
        <s v="Ashley Davis"/>
        <s v="Wyatt Jones"/>
        <s v="Natalie Nichols"/>
        <s v="John Scott"/>
        <s v="Gloria Lee"/>
        <s v="Allen Johnson"/>
        <s v="Eric Myers"/>
        <s v="Matthew Mays"/>
        <s v="Ashley Huynh"/>
        <s v="Keith Collins"/>
        <s v="Crystal Powell DDS"/>
        <s v="Rebecca Gray"/>
        <s v="Ronald Le"/>
        <s v="Christine Velasquez"/>
        <s v="Kimberly Lewis"/>
        <s v="Jamie Stanton"/>
        <s v="John Henry"/>
        <s v="Katie Day"/>
        <s v="Karen Arroyo"/>
        <s v="Anita Melton"/>
        <s v="Linda Hardy"/>
        <s v="Daniel Mosley"/>
        <s v="Amy Johnson"/>
        <s v="Rebecca Roach"/>
        <s v="Martin Lewis"/>
        <s v="Shawn Morgan"/>
        <s v="Autumn Jackson"/>
        <s v="Rebecca Wilson MD"/>
        <s v="Thomas Gonzalez"/>
        <s v="Kelly Tate"/>
        <s v="Samantha Kim"/>
        <s v="Kimberly Wilson"/>
        <s v="Amy Sanchez"/>
        <s v="Yvonne Burke"/>
        <s v="Joshua Wilson"/>
        <s v="Nicholas Molina"/>
        <s v="Lydia Gilbert"/>
        <s v="Donald Montes"/>
        <s v="Tamara Wilson"/>
        <s v="Rebecca Torres"/>
        <s v="Keith Phillips"/>
        <s v="Emily Rodriguez"/>
        <s v="Jason Gibbs"/>
        <s v="Michael Cooper"/>
        <s v="James Patel"/>
        <s v="Connie Mosley"/>
        <s v="Christian Mccoy"/>
        <s v="Steven Long"/>
        <s v="Robert Black"/>
        <s v="April Robinson"/>
        <s v="Christina Blair"/>
        <s v="Lacey Taylor"/>
        <s v="Steven Sanchez"/>
        <s v="Erin Scott"/>
        <s v="Nicole Weaver"/>
        <s v="Jamie Dennis"/>
        <s v="Tiffany Morris"/>
        <s v="Brian Duncan"/>
        <s v="Mark Neal"/>
        <s v="Nancy Pacheco"/>
        <s v="Keith Castro"/>
        <s v="Cameron Torres"/>
        <s v="James King"/>
        <s v="Melissa Leonard"/>
        <s v="Haley Duran"/>
        <s v="Tina Hawkins"/>
        <s v="Stephen Griffin"/>
        <s v="Alexandra Fowler"/>
        <s v="Sharon Cortez"/>
        <s v="Tony Jefferson"/>
        <s v="John Mueller II"/>
        <s v="Joshua Walker"/>
        <s v="Anthony Thompson"/>
        <s v="Linda Huynh"/>
        <s v="Sarah Hoffman"/>
        <s v="Robert Zhang"/>
        <s v="Dawn Wright"/>
        <s v="Billy Ballard"/>
        <s v="Megan Lee"/>
        <s v="Erin Martinez"/>
        <s v="Jacob Miller"/>
        <s v="Brandon Daniels"/>
        <s v="Kristen Griffith"/>
        <s v="William Garcia"/>
        <s v="Jack Lowery"/>
        <s v="Richard Cross"/>
        <s v="Melanie Adams"/>
        <s v="Kyle Perez"/>
        <s v="Daniel Wise"/>
        <s v="Evan Bennett"/>
        <s v="Yvonne Reyes"/>
        <s v="Jasmin Lewis"/>
        <s v="Gabriel Moreno"/>
        <s v="Joseph Thomas"/>
        <s v="Stephen Vance"/>
        <s v="Molly Harrell"/>
        <s v="James Gomez"/>
        <s v="Ashley Rivera"/>
        <s v="Melanie Cortez"/>
        <s v="Gregory Richardson"/>
        <s v="Sarah Davis"/>
        <s v="Paul Wang"/>
        <s v="Jessica Weiss"/>
        <s v="Cassandra Brown"/>
        <s v="Marissa Barker"/>
        <s v="Amy Hanson"/>
        <s v="Phillip Dominguez"/>
        <s v="Nicole Powell"/>
        <s v="Laurie Thompson"/>
        <s v="Thomas Compton"/>
        <s v="Adam Perez"/>
        <s v="Mr. Richard Lambert Jr."/>
        <s v="Nathan Myers"/>
        <s v="Tammy Rice"/>
        <s v="Justin King"/>
        <s v="Lindsay King"/>
        <s v="Jonathan White"/>
        <s v="Joel Cox"/>
        <s v="Laura Oliver"/>
        <s v="Perry Reynolds"/>
        <s v="Kevin Aguilar"/>
        <s v="Jesse Berger"/>
        <s v="Nathan Parker"/>
        <s v="Daniel Roth"/>
        <s v="Brian Williams"/>
        <s v="Ashley Peters"/>
        <s v="Kimberly Robbins"/>
        <s v="Curtis Stafford"/>
        <s v="Crystal Jackson"/>
        <s v="Cassidy Baldwin"/>
        <s v="Olivia Zhang"/>
        <s v="Tracey Allen"/>
        <s v="Shawn Baker"/>
        <s v="Susan Houston"/>
        <s v="Omar Fletcher"/>
        <s v="Travis Castillo"/>
        <s v="Annette Durham"/>
        <s v="Amanda Lewis"/>
        <s v="Michael Pearson"/>
        <s v="Mr. Stephen Gregory"/>
        <s v="Kevin Donaldson"/>
        <s v="Carlos Fleming"/>
        <s v="Kathryn Miller"/>
        <s v="Melissa Terrell"/>
        <s v="Olivia Price"/>
        <s v="Michael Mccall"/>
        <s v="Tina Adkins"/>
        <s v="Steven Duffy"/>
        <s v="Amber Smith"/>
        <s v="David Hughes"/>
        <s v="Kelly Myers"/>
        <s v="Jason Alvarez"/>
        <s v="Cindy Hart"/>
        <s v="Linda Harper"/>
        <s v="Kimberly Cooper"/>
        <s v="Bryan Carson"/>
        <s v="Andrew Mejia"/>
        <s v="Steven Garcia"/>
        <s v="Rick Wright"/>
        <s v="Tara Mitchell"/>
        <s v="Mckenzie Hurst"/>
        <s v="Ryan Cannon"/>
        <s v="Michelle Lawrence"/>
        <s v="Alfred Green"/>
        <s v="Megan Gates"/>
        <s v="Gabriel Stephens"/>
        <s v="Cindy Bennett"/>
        <s v="Terrence Raymond"/>
        <s v="Kenneth Cabrera"/>
        <s v="Mr. Christopher Watkins"/>
        <s v="Austin Johnson"/>
        <s v="Samantha Collins"/>
        <s v="Miguel Clark"/>
        <s v="Mr. Steven Carroll"/>
        <s v="Kimberly Freeman"/>
        <s v="Joshua Thomas"/>
        <s v="Jacqueline King"/>
        <s v="Charles Burton"/>
        <s v="Sarah Hull"/>
        <s v="Terri Wang"/>
        <s v="Kathryn Savage"/>
        <s v="Mr. Keith Hoffman"/>
        <s v="John Montgomery"/>
        <s v="Julie Mccoy"/>
        <s v="Dale Sloan"/>
        <s v="Terry Cook"/>
        <s v="Catherine Simpson"/>
        <s v="Tara Cohen"/>
        <s v="Melissa Salinas"/>
        <s v="Rodney Hicks"/>
        <s v="Cody Rodriguez"/>
        <s v="Thomas Young"/>
        <s v="James Bennett"/>
        <s v="Melissa Shannon"/>
        <s v="Alexander Torres"/>
        <s v="Cynthia Norton"/>
        <s v="Lisa Goodwin"/>
        <s v="Betty Herman"/>
        <s v="Kathleen Mahoney"/>
        <s v="Michael Hicks"/>
        <s v="Jacob Henry"/>
        <s v="Joseph Campbell"/>
        <s v="Jose Carson"/>
        <s v="Brittney Hopkins"/>
        <s v="Gabriel Smith"/>
        <s v="Dawn Davis"/>
        <s v="Kristin Deleon"/>
        <s v="Patricia Ryan"/>
        <s v="Lauren Dickerson"/>
        <s v="Samantha Case"/>
        <s v="Rebecca Williams"/>
        <s v="Tim Mays"/>
        <s v="Theresa Schultz"/>
        <s v="Danielle Gamble"/>
        <s v="Paul Hall"/>
        <s v="Cameron Hayes"/>
        <s v="Leslie Greer"/>
        <s v="Kelly Gomez"/>
        <s v="Caitlyn Mcdowell"/>
        <s v="Eric Mckinney"/>
        <s v="Lucas Bond"/>
        <s v="Melissa Young"/>
        <s v="Jose Holmes"/>
        <s v="Melissa Orozco"/>
        <s v="Brian Anderson"/>
        <s v="Traci Mora"/>
        <s v="Pamela Odonnell"/>
        <s v="Danielle Welch"/>
        <s v="Richard Barajas"/>
        <s v="Ryan Marquez"/>
        <s v="Christopher Ballard"/>
        <s v="Destiny Paul"/>
        <s v="Corey Tran"/>
        <s v="Julie Estrada"/>
        <s v="Ethan Mcdonald"/>
        <s v="Dalton Lewis"/>
        <s v="Kelly Byrd"/>
        <s v="James Mccoy"/>
        <s v="Tammy Palmer"/>
        <s v="Nicholas Gomez"/>
        <s v="Philip Palmer"/>
        <s v="Lisa Little"/>
        <s v="Jennifer Dougherty"/>
        <s v="Ann Jones"/>
        <s v="Ian Summers"/>
        <s v="Robert Hart"/>
        <s v="Samantha Dougherty"/>
        <s v="Sarah Schaefer MD"/>
        <s v="Adam Mcdowell"/>
        <s v="Amanda Jackson"/>
        <s v="Deborah Kim"/>
        <s v="Samuel Cruz"/>
        <s v="Shelia Watson"/>
        <s v="Danielle Griffin"/>
        <s v="Paul Thompson PhD"/>
        <s v="Phillip Lee"/>
        <s v="Bradley Gutierrez"/>
        <s v="Charles Stone"/>
        <s v="Marilyn Wheeler"/>
        <s v="Randy Shelton"/>
        <s v="April Wolfe"/>
        <s v="Glen Colon"/>
        <s v="Ms. Brooke Allen"/>
        <s v="Meredith Mccullough"/>
        <s v="Rachel Franklin"/>
        <s v="Adrian Aguilar"/>
        <s v="Christian Winters"/>
        <s v="Larry Myers"/>
        <s v="Jeanette King"/>
        <s v="Lisa Shea"/>
        <s v="Rebecca Salinas"/>
        <s v="George Hancock"/>
        <s v="Crystal Nguyen"/>
        <s v="Thomas Todd"/>
        <s v="Michael Henry"/>
        <s v="Nicholas Barrera"/>
        <s v="George Price"/>
        <s v="Lisa Dougherty"/>
        <s v="Shawn Parker"/>
        <s v="Richard Jenkins"/>
        <s v="Barbara Simmons"/>
        <s v="Elizabeth Brown"/>
        <s v="Carrie Baker"/>
        <s v="Rose Hernandez"/>
        <s v="Matthew Holland"/>
        <s v="Pamela Matthews"/>
        <s v="Terry Glass"/>
        <s v="Cassandra Foster"/>
        <s v="Shannon Burns"/>
        <s v="Dylan Rodgers"/>
        <s v="Amanda Morton"/>
        <s v="Susan Anderson"/>
        <s v="Chris Dennis"/>
        <s v="Donald Ramos"/>
        <s v="Ruth Johnson"/>
        <s v="Autumn Dorsey"/>
        <s v="Tiffany Wells"/>
        <s v="Todd Brennan"/>
        <s v="Ruben Barron MD"/>
        <s v="Zachary Warren"/>
        <s v="Savannah Martin"/>
        <s v="Joseph Stewart"/>
        <s v="Charles Browning"/>
        <s v="Emily Avila"/>
        <s v="Steven Roberts"/>
        <s v="Philip Allen"/>
        <s v="Jillian Brady"/>
        <s v="Gina Mcgee"/>
        <s v="Jacqueline Lowe"/>
        <s v="David Cortez"/>
        <s v="Sonia Miller"/>
        <s v="Scott Ross"/>
        <s v="Robert Torres"/>
        <s v="Susan Reid"/>
        <s v="Jeremy Briggs"/>
        <s v="Michael Castaneda"/>
        <s v="Andrea Koch"/>
        <s v="Melissa Olson"/>
        <s v="Brooke Davidson"/>
        <s v="Crystal Cole"/>
        <s v="Melissa Booker"/>
        <s v="Heather Moore"/>
        <s v="James Williams"/>
        <s v="James Wilkerson"/>
        <s v="Paul Oliver"/>
        <s v="David Wise"/>
        <s v="Patricia Greene"/>
        <s v="Robert Romero"/>
        <s v="Anne Stephenson"/>
        <s v="Erik Sharp"/>
        <s v="Sheena May"/>
        <s v="Roy Evans"/>
        <s v="Joseph Joyce"/>
        <s v="Joshua Rodriguez"/>
        <s v="Bailey Scott"/>
        <s v="Karina Mccoy"/>
        <s v="Karen Watts"/>
        <s v="Stacy Davenport"/>
        <s v="Mary Williams"/>
        <s v="Aaron Benton"/>
        <s v="Nicholas Stewart"/>
        <s v="Timothy Mcneil"/>
        <s v="Matthew Stewart"/>
        <s v="Ashley Arellano"/>
        <s v="Robert Cunningham"/>
        <s v="Rebecca King"/>
        <s v="John Duarte"/>
        <s v="Jeremy Tyler"/>
        <s v="Luis Davis"/>
        <s v="Gregory Moore"/>
        <s v="Heather Todd"/>
        <s v="Angela Walker"/>
        <s v="Adam Gregory"/>
        <s v="Tiffany Stewart"/>
        <s v="Angela Morales"/>
        <s v="Mrs. Kathleen Jones"/>
        <s v="Brenda Aguirre"/>
        <s v="Cassandra Barry"/>
        <s v="Veronica Holland"/>
        <s v="Matthew Fernandez"/>
        <s v="Edward Clark"/>
        <s v="John Sandoval"/>
        <s v="Barbara Friedman"/>
        <s v="Cory Williamson"/>
        <s v="Michael Owens"/>
        <s v="Alex Anderson"/>
        <s v="Christopher Lewis"/>
        <s v="Nicholas Davis"/>
        <s v="Stacy Williams"/>
        <s v="Keith Robbins"/>
        <s v="James Norton"/>
        <s v="Latoya Knox"/>
        <s v="Karen Lewis"/>
        <s v="Alexander Stanley"/>
        <s v="Timothy Patel"/>
        <s v="Heidi Walton"/>
        <s v="Tom Arnold"/>
        <s v="Emily Richardson"/>
        <s v="Kristen Gonzalez"/>
        <s v="Richard King"/>
        <s v="Christopher Houston"/>
        <s v="Jose Barry"/>
        <s v="Crystal Brooks"/>
        <s v="Allison Walker"/>
        <s v="Michael Rose"/>
        <s v="Lacey Lyons"/>
        <s v="Danielle Benton"/>
        <s v="Sara Adams"/>
        <s v="Brian Hall"/>
        <s v="Susan Gomez"/>
        <s v="Steven Hoover"/>
        <s v="Donna Tucker"/>
        <s v="Alicia Oconnor"/>
        <s v="Robin Pierce"/>
        <s v="David Duran"/>
        <s v="Karl Flowers"/>
        <s v="Sean Robinson"/>
        <s v="Donald Smith"/>
        <s v="Shannon Wilson"/>
        <s v="Abigail Andrade"/>
        <s v="Brian Kennedy"/>
        <s v="Lisa White"/>
        <s v="Bailey Lester"/>
        <s v="Elijah Estrada"/>
        <s v="Kristen Morris"/>
        <s v="Sheila Russo"/>
        <s v="Ashley Oneal"/>
        <s v="Joseph Brown"/>
        <s v="Heather Lester"/>
        <s v="Shannon Moyer"/>
        <s v="Christopher Alvarado"/>
        <s v="Caitlin Mcmillan"/>
        <s v="Alicia Watkins"/>
        <s v="Sarah Smith"/>
        <s v="Lawrence Thomas"/>
        <s v="Lisa Tyler"/>
        <s v="Linda Stein"/>
        <s v="Felicia Douglas"/>
        <s v="Bradley Lee"/>
        <s v="Meredith Weaver"/>
        <s v="Casey Turner"/>
        <s v="Jimmy Nelson"/>
        <s v="Cynthia Torres"/>
        <s v="Heather Norman"/>
        <s v="Amy Gonzalez"/>
        <s v="Angela Hill"/>
        <s v="Jason Santiago"/>
        <s v="Kimberly Fitzgerald"/>
        <s v="Melinda Humphrey"/>
        <s v="Valerie Nielsen"/>
        <s v="John Willis"/>
        <s v="Katherine Kent"/>
        <s v="Michael Dalton"/>
        <s v="Aaron Lane"/>
        <s v="Bryan Gutierrez"/>
        <s v="Elizabeth Garcia"/>
        <s v="Maria Wallace"/>
        <s v="Brittany Russell"/>
        <s v="Lisa Blair"/>
        <s v="Kimberly Day"/>
        <s v="Nicole Price"/>
        <s v="Alyssa Griffith"/>
        <s v="William Atkinson"/>
        <s v="Wesley Wilson"/>
        <s v="John Mclean"/>
        <s v="Margaret Fernandez"/>
        <s v="Jason Suarez"/>
        <s v="Nicole Wilson"/>
        <s v="Christopher Wang"/>
        <s v="Holly Goodwin"/>
        <s v="Tina Martinez"/>
        <s v="Ann Jensen"/>
        <s v="Rebecca Moore"/>
        <s v="Ronnie Hurst"/>
        <s v="Matthew Snyder"/>
        <s v="Renee Morales"/>
        <s v="Erin Henderson"/>
        <s v="Kristin Strickland"/>
        <s v="Denise Brown"/>
        <s v="Lisa Roberson"/>
        <s v="Bruce Waters"/>
        <s v="David Reid"/>
        <s v="Ms. Sherri Reed"/>
        <s v="Cody Schmitt"/>
        <s v="Jaclyn Smith"/>
        <s v="Stephanie Porter"/>
        <s v="Jonathan Andersen"/>
        <s v="Patricia Thomas"/>
        <s v="Joy Jackson"/>
        <s v="Jason Clay"/>
        <s v="Daniel Andrade"/>
        <s v="Matthew Smith"/>
        <s v="Brandy Jones"/>
        <s v="Brandon Alexander"/>
        <s v="Elizabeth Zimmerman"/>
        <s v="Brittany Smith"/>
        <s v="Sherry Martinez"/>
        <s v="Jamie Reyes"/>
        <s v="Brian Chen"/>
        <s v="William Ryan"/>
        <s v="Chelsea Lopez"/>
        <s v="Brett Brown"/>
        <s v="Tracey Tucker"/>
        <s v="James Clayton"/>
        <s v="Jacob Craig"/>
        <s v="Joseph Lane"/>
        <s v="Brandon Payne"/>
        <s v="Tamara Barron MD"/>
        <s v="Jacob French"/>
        <s v="Tim Anderson"/>
        <s v="Carolyn Sandoval"/>
        <s v="Jason Green"/>
        <s v="Natalie Erickson MD"/>
        <s v="Andrew Lowe"/>
        <s v="Lauren Medina"/>
        <s v="Susan Johnson"/>
        <s v="Philip Ford"/>
        <s v="Juan Andrews"/>
        <s v="Heather Lee"/>
        <s v="Angela Bright"/>
        <s v="Christopher Williams"/>
        <s v="Jane Cowan"/>
        <s v="Henry Campbell"/>
        <s v="Jason Morris"/>
        <s v="Dennis Miller"/>
        <s v="Tammy Tyler"/>
        <s v="Robert Briggs"/>
        <s v="Mary Johns"/>
        <s v="Cameron Miller"/>
        <s v="Rhonda Fields"/>
        <s v="Anthony Bowman"/>
        <s v="Rachel Gregory"/>
        <s v="Michele Hardy"/>
        <s v="Jonathan Clarke"/>
        <s v="Brandi Frederick"/>
        <s v="Barry Brooks MD"/>
        <s v="Robert Ross"/>
        <s v="Becky Dougherty"/>
        <s v="Andrew Flores"/>
        <s v="Walter Smith"/>
        <s v="Charles Holland"/>
        <s v="Carla Barnes DVM"/>
        <s v="Yolanda Moody"/>
        <s v="Teresa Leonard"/>
        <s v="Brian Sandoval"/>
        <s v="Christopher Gonzalez"/>
        <s v="Edward Lloyd"/>
        <s v="Jacob Lee"/>
        <s v="Curtis Barrett"/>
        <s v="Danielle Murphy"/>
        <s v="John Hughes"/>
        <s v="Roger Mitchell"/>
        <s v="Robert Kelly"/>
        <s v="Thomas Harvey"/>
        <s v="Matthew Goodman"/>
        <s v="Drew Maxwell"/>
        <s v="Katherine Evans"/>
        <s v="Amy Conway"/>
        <s v="Kristy Curry"/>
        <s v="Kara Wilkerson PhD"/>
        <s v="Mr. Jesse Chang MD"/>
        <s v="Jenna Byrd DVM"/>
        <s v="Jared Brown"/>
        <s v="Eric Perez"/>
        <s v="Colton Swanson"/>
        <s v="Jason Chambers"/>
        <s v="Tina Boone"/>
        <s v="Christopher Garcia"/>
        <s v="Miss Cathy Haney"/>
        <s v="Joseph Davis"/>
        <s v="Preston Barber"/>
        <s v="Frank Wilson"/>
        <s v="Adam Madden"/>
        <s v="Alan Bradley"/>
        <s v="John Hall"/>
        <s v="Tyler Hill"/>
        <s v="Donald Sullivan"/>
        <s v="Lisa Mosley"/>
        <s v="Alyssa Rush"/>
        <s v="Steven Braun"/>
        <s v="Donald Montoya"/>
        <s v="Ashley Fox"/>
        <s v="Laura Lee"/>
        <s v="Kendra Harper"/>
        <s v="Mrs. Carolyn Bennett DVM"/>
        <s v="Amy Morrison"/>
        <s v="Thomas Martinez"/>
        <s v="Rachel Garcia"/>
        <s v="Kevin Avila"/>
        <s v="Russell Meza"/>
        <s v="Olivia King"/>
        <s v="Samantha Holland"/>
        <s v="Michele Stewart"/>
        <s v="John Dean"/>
        <s v="Lisa Adams"/>
        <s v="Brian Kelley"/>
        <s v="Keith Garcia"/>
        <s v="Cesar Hayden"/>
        <s v="Katherine Powell"/>
        <s v="John Duran"/>
        <s v="Andrew Parker"/>
        <s v="Jennifer Ramirez"/>
        <s v="Daniel Foster"/>
        <s v="Rebecca Wells"/>
        <s v="Kimberly Simmons"/>
        <s v="Heather Gray"/>
        <s v="Stephen Haynes"/>
        <s v="Travis Thomas"/>
        <s v="Kathryn Campbell"/>
        <s v="Shannon Moreno"/>
        <s v="Jason Conrad"/>
        <s v="Christian Bradford"/>
        <s v="John Bryant"/>
        <s v="Kelly Gentry"/>
        <s v="Angela Reed"/>
        <s v="Sydney Mckay"/>
        <s v="Roy Hall"/>
        <s v="Laura Crosby"/>
        <s v="Amber Klein"/>
        <s v="Jesse Jackson"/>
        <s v="Dustin Lopez"/>
        <s v="Luis Cannon"/>
        <s v="Angie Simpson"/>
        <s v="Peggy Hill"/>
        <s v="Zachary Lewis"/>
        <s v="Bryan Rowe"/>
        <s v="Samuel Meyer"/>
        <s v="Peter Mata PhD"/>
        <s v="Steven Ellison"/>
        <s v="Regina Mendoza"/>
        <s v="David Olson"/>
        <s v="John Patel"/>
        <s v="Mrs. Mckenzie Gallegos"/>
        <s v="Eric Hoffman"/>
        <s v="Todd Moore"/>
        <s v="Adam Maxwell"/>
        <s v="Eric Rodriguez"/>
        <s v="Patricia Hayes"/>
        <s v="Danielle Delgado"/>
        <s v="Michaela Conway"/>
        <s v="Roberta Glenn"/>
        <s v="Joe Galvan"/>
        <s v="Kevin Soto"/>
        <s v="Matthew Hayes"/>
        <s v="Haley Benton"/>
        <s v="Jason Bridges"/>
        <s v="Adam Wood"/>
        <s v="Tamara Bailey"/>
        <s v="Kenneth Weber"/>
        <s v="Stacy White"/>
        <s v="Ruben Bond"/>
        <s v="Robert Howe"/>
        <s v="Cathy Frazier"/>
        <s v="Laura Robinson"/>
        <s v="Jennifer Johnson"/>
        <s v="Katherine Reynolds"/>
        <s v="Steven Coleman"/>
        <s v="Destiny Sweeney"/>
        <s v="Justin Brown"/>
        <s v="Eric Chan"/>
        <s v="Alison Fox"/>
        <s v="Eric Townsend"/>
        <s v="Jesse Mitchell"/>
        <s v="Ann Beasley"/>
        <s v="Joseph Arnold"/>
        <s v="Kimberly Snyder"/>
        <s v="Wanda Moore"/>
        <s v="Kimberly Russell"/>
        <s v="Jonathan Trevino"/>
        <s v="Jeffrey Turner"/>
        <s v="Eric Thornton"/>
        <s v="Jeffrey Brown"/>
        <s v="Adam Dickson"/>
        <s v="George Powers"/>
        <s v="Molly Olson"/>
        <s v="Joseph Elliott"/>
        <s v="Paul Richardson"/>
        <s v="Linda May"/>
        <s v="Tina Payne"/>
        <s v="Janet Lewis"/>
        <s v="Alexandria Turner"/>
        <s v="Andrew Spencer"/>
        <s v="James Rivas"/>
        <s v="Lisa Watson"/>
        <s v="Brian Cross"/>
        <s v="Amanda Collins"/>
        <s v="Steven Vazquez"/>
        <s v="Jesus Holmes"/>
        <s v="Cody Garcia"/>
        <s v="Angela Rivera"/>
        <s v="Ronnie Hughes"/>
        <s v="Chase Davis"/>
        <s v="Carolyn Osborn"/>
        <s v="Meredith Barnes"/>
        <s v="Natasha Stanley"/>
        <s v="Ruben Robinson"/>
        <s v="Elizabeth Yang"/>
        <s v="Andrea Owens"/>
        <s v="Patricia Chen"/>
        <s v="Victoria Pierce"/>
        <s v="Angela Peters"/>
        <s v="Timothy Andrews"/>
        <s v="Lisa Wilson"/>
        <s v="Veronica Mckenzie"/>
        <s v="Stephen Mclean"/>
        <s v="Sarah Robinson"/>
        <s v="James Cabrera"/>
        <s v="Alfred Reed"/>
        <s v="Anthony Bartlett"/>
        <s v="Tracy Bennett"/>
        <s v="Jeffrey Matthews"/>
        <s v="Jody Reed"/>
        <s v="Brian Carter"/>
        <s v="Crystal Rice"/>
        <s v="Joanna West"/>
        <s v="Miguel Soto"/>
        <s v="Mark Hill Jr."/>
        <s v="Julie Walters"/>
        <s v="Joseph Murray"/>
        <s v="Matthew Knight"/>
        <s v="Justin Tyler"/>
        <s v="Allison Rice"/>
        <s v="Elizabeth Clements"/>
        <s v="Bradley Manning"/>
        <s v="Lindsay Landry"/>
        <s v="James Martinez"/>
        <s v="Courtney Butler"/>
        <s v="Steven Love"/>
        <s v="Joel Sullivan"/>
        <s v="Kathryn Burton"/>
        <s v="Melanie Molina"/>
        <s v="Zachary Schultz"/>
        <s v="Michelle Pearson"/>
        <s v="Amber Gomez"/>
        <s v="Cassandra Mcbride"/>
        <s v="Brandon Wise"/>
        <s v="Amanda Stevenson"/>
        <s v="Carrie Ross"/>
        <s v="Brenda Warner"/>
        <s v="Troy Perez"/>
        <s v="Erin Peters"/>
        <s v="Kristen Ewing"/>
        <s v="Jennifer Wagner"/>
        <s v="Patricia Bradley"/>
        <s v="Eileen Thomas"/>
        <s v="Jason Martin"/>
        <s v="Debra Frye DVM"/>
        <s v="Cameron Bishop"/>
        <s v="Patricia Tucker"/>
        <s v="Kyle Herrera"/>
        <s v="Julie Thompson"/>
        <s v="Nicole Williams"/>
        <s v="Dr. Mary Perkins"/>
        <s v="Wayne Carpenter"/>
        <s v="Michael Jennings"/>
        <s v="Russell Rodriguez"/>
        <s v="John Castillo"/>
        <s v="Mary Patel"/>
        <s v="Nicholas Welch"/>
        <s v="Alec Lin"/>
        <s v="Darrell Ramirez"/>
        <s v="Adam Johns"/>
        <s v="Renee Schultz"/>
        <s v="Paula Barrett"/>
        <s v="Morgan Sanders"/>
        <s v="Jose Spencer"/>
        <s v="Joel Knight"/>
        <s v="Matthew Delacruz"/>
        <s v="April George"/>
        <s v="Cynthia Walker"/>
        <s v="Gregory Thomas"/>
        <s v="John Wagner"/>
        <s v="Debra Tyler"/>
        <s v="Marc Nicholson"/>
        <s v="Veronica Rodriguez"/>
        <s v="Megan Wilson"/>
        <s v="Veronica Osborne"/>
        <s v="Jessica Smith"/>
        <s v="James Robertson"/>
        <s v="Caitlin Lee"/>
        <s v="Ms. Heather Walters DDS"/>
        <s v="Mercedes Garrison"/>
        <s v="Jeffrey Moore DDS"/>
        <s v="Gene Butler"/>
        <s v="Deborah Morris"/>
        <s v="Amber Chapman"/>
        <s v="Jennifer Robinson"/>
        <s v="Ryan Oneal"/>
        <s v="Christopher Keller"/>
        <s v="Collin Stewart"/>
        <s v="Samuel Cordova"/>
        <s v="Tiffany Pearson"/>
        <s v="Tamara Miller"/>
        <s v="David Fields"/>
        <s v="Jessica Gomez"/>
        <s v="Kristina Thomas"/>
        <s v="Lisa Velasquez"/>
        <s v="Jason Gonzalez"/>
        <s v="Christopher Henry"/>
        <s v="Laura Zuniga"/>
        <s v="James Park"/>
        <s v="Whitney Baker"/>
        <s v="Kristen Rodriguez"/>
        <s v="Alan Wilkinson"/>
        <s v="Carla Davila"/>
        <s v="Angela Johnson"/>
        <s v="Jaclyn Terry"/>
        <s v="Julia Morrison"/>
        <s v="Steven Clark"/>
        <s v="Nathan Zimmerman"/>
        <s v="Kristy Campbell"/>
        <s v="Mary Bell"/>
        <s v="Daniel Glass"/>
        <s v="Jesse Murray"/>
        <s v="Mrs. Whitney Rivera"/>
        <s v="Bruce Hampton"/>
        <s v="David Edwards"/>
        <s v="Janice Hancock"/>
        <s v="Sharon Harvey"/>
        <s v="Angela Robbins"/>
        <s v="Cameron Irwin"/>
        <s v="Thomas Mitchell"/>
        <s v="Angela Tyler"/>
        <s v="Donald Diaz"/>
        <s v="Lee Combs"/>
        <s v="Harold Holmes"/>
        <s v="Andrew Melendez"/>
        <s v="Kiara Robbins"/>
        <s v="Maria Bean"/>
        <s v="Dr. Melanie Zamora"/>
        <s v="Dillon Davenport"/>
        <s v="Alexander Ellis"/>
        <s v="Jordan Sanders"/>
        <s v="John Long"/>
        <s v="Melissa Thomas"/>
        <s v="Francis Campbell"/>
        <s v="Michelle Ramos"/>
        <s v="Christopher Pitts"/>
        <s v="Mary Hall"/>
        <s v="Seth Abbott"/>
        <s v="Michael Morris"/>
        <s v="Joseph Reed"/>
        <s v="Melissa Hendricks"/>
        <s v="Alex Warner"/>
        <s v="John Pennington"/>
        <s v="Jennifer Lopez"/>
        <s v="Michele Mcdaniel"/>
        <s v="Thomas Brown"/>
        <s v="Alexander Johnson"/>
        <s v="Timothy Ramos"/>
        <s v="Mackenzie Sanders"/>
        <s v="Christopher Morse"/>
        <s v="Maria Smith"/>
        <s v="Ronald Wolfe"/>
        <s v="Krystal Ashley"/>
        <s v="Harold Pitts"/>
        <s v="Mitchell Martin"/>
        <s v="Charles Richard"/>
        <s v="Roberto Rogers"/>
        <s v="William Frey"/>
        <s v="Alan Perkins"/>
        <s v="John Hanna"/>
        <s v="Annette Scott"/>
        <s v="Stephanie Jefferson"/>
        <s v="Linda Johnston"/>
        <s v="Matthew Graham"/>
        <s v="Tanya Edwards"/>
        <s v="Robert Ponce"/>
        <s v="Jordan Smith"/>
        <s v="Teresa Holmes"/>
        <s v="Edward Rich"/>
        <s v="Paula Aguilar"/>
        <s v="Anthony Coleman"/>
        <s v="James Griffin"/>
        <s v="Stacey Holt"/>
        <s v="Cynthia Campbell"/>
        <s v="Nicolas Jones"/>
        <s v="Cindy Shaw"/>
        <s v="Mr. Michael Wilkins"/>
        <s v="Donald Lee"/>
        <s v="Amanda Francis"/>
        <s v="John Stephens"/>
        <s v="Ms. Brenda Flores"/>
        <s v="Robert Jordan"/>
        <s v="Michelle Oneill"/>
        <s v="Melissa Mitchell"/>
        <s v="Ryan Woods"/>
        <s v="Selena Anderson"/>
        <s v="Larry Morris"/>
        <s v="Jennifer Arellano"/>
        <s v="Mr. Thomas Porter MD"/>
        <s v="Cassandra Anderson"/>
        <s v="Jorge Marshall"/>
        <s v="Sean Matthews"/>
        <s v="Michael Medina"/>
        <s v="Alexandra Carpenter"/>
        <s v="Tina Cox"/>
        <s v="Stephen Brown"/>
        <s v="Julie Miles"/>
        <s v="Eric Powell"/>
        <s v="Lauren Todd"/>
        <s v="Joseph Briggs"/>
        <s v="Calvin Price"/>
        <s v="Anthony Williams"/>
        <s v="Kristen Riggs"/>
        <s v="Laurie Watson"/>
        <s v="Jason Walker"/>
        <s v="Virginia Herrera"/>
        <s v="David Howard"/>
        <s v="Katie Salinas"/>
        <s v="Cristina Shannon"/>
        <s v="Linda Kim"/>
        <s v="Isaac Hoffman"/>
        <s v="Carlos Woods"/>
        <s v="John Harris"/>
        <s v="Phillip Castro"/>
        <s v="Jill Snow"/>
        <s v="Steven Williams"/>
        <s v="Tyler Bonilla"/>
        <s v="John Pace"/>
        <s v="Steven Russell"/>
        <s v="Scott Garcia"/>
        <s v="Sharon Brown"/>
        <s v="Randy Clark"/>
        <s v="Kayla Powell"/>
        <s v="David Lester"/>
        <s v="Peter Sullivan"/>
        <s v="Marie Rice"/>
        <s v="Autumn Sanchez"/>
        <s v="Wayne Thomas"/>
        <s v="Jennifer Castaneda"/>
        <s v="David Payne"/>
        <s v="Sarah Riley"/>
        <s v="Rebecca Cochran"/>
        <s v="Jennifer Maldonado"/>
        <s v="John Mathews"/>
        <s v="Jason Bush"/>
        <s v="Cynthia Owens"/>
        <s v="Ashley Smith"/>
        <s v="Jeffrey Dixon"/>
        <s v="Miguel Ray"/>
        <s v="Russell Garza"/>
        <s v="Mrs. Alyssa Brown DDS"/>
        <s v="Lucas Bennett"/>
        <s v="Edwin Mckinney"/>
        <s v="Alejandro Weaver"/>
        <s v="Shannon Burton"/>
        <s v="Heather Landry"/>
        <s v="Jon Potts"/>
        <s v="Leslie Gaines"/>
        <s v="Arthur George"/>
        <s v="Michael Hartman"/>
        <s v="Christian Salinas"/>
        <s v="Jacob Pena"/>
        <s v="Matthew Myers"/>
        <s v="William Douglas"/>
        <s v="Anna Rose"/>
        <s v="Joe Aguilar"/>
        <s v="Tracy Brown"/>
        <s v="Melissa Brown"/>
        <s v="Abigail Mcguire"/>
        <s v="Cory Nguyen"/>
        <s v="Jennifer Myers"/>
        <s v="Gordon Blake"/>
        <s v="Carolyn Moore"/>
        <s v="Stephanie Mcmahon"/>
        <s v="John Osborne"/>
        <s v="Daniel Peters"/>
        <s v="Mrs. Kimberly Bush"/>
        <s v="Penny Brown"/>
        <s v="Tina Burns"/>
        <s v="Benjamin Black"/>
        <s v="Stephen Miller"/>
        <s v="Patrick Lindsey"/>
        <s v="Alicia Johnston"/>
        <s v="Michael Foster"/>
        <s v="Michael Jimenez"/>
        <s v="David Meadows"/>
        <s v="Felicia Taylor"/>
        <s v="Margaret Smith"/>
        <s v="Kristie Brown"/>
        <s v="Bradley Morrow"/>
        <s v="Melissa Patton"/>
        <s v="James Young"/>
        <s v="Andrew Cross"/>
        <s v="Nancy Hogan"/>
        <s v="Craig Graham"/>
        <s v="Donald Spencer"/>
        <s v="Kristy Jarvis"/>
        <s v="Walter Lee"/>
        <s v="Debra Garcia"/>
        <s v="James Johnson"/>
        <s v="Margaret Weeks"/>
        <s v="Thomas Adams"/>
        <s v="Jennifer Rose"/>
        <s v="Marvin Mccoy"/>
        <s v="Christopher Sims"/>
        <s v="Marilyn Ray"/>
        <s v="Christopher Stevens"/>
        <s v="Joseph Robbins"/>
        <s v="Courtney Fuller"/>
        <s v="Stephen Rodriguez"/>
        <s v="Jessica Anthony"/>
        <s v="Paula Haley"/>
        <s v="Brenda Johnston"/>
        <s v="Toni Walter"/>
        <s v="Stacy Jones"/>
        <s v="Brian English"/>
        <s v="Mark Wilson"/>
        <s v="Alexis Dodson"/>
        <s v="Steven Mullen"/>
        <s v="Mark Foley"/>
        <s v="Alan Roach"/>
        <s v="William Oconnell"/>
        <s v="Marissa Wilson"/>
        <s v="Mrs. Kellie Cortez"/>
        <s v="Dr. Paul Edwards"/>
        <s v="Tim Martinez"/>
        <s v="Alicia Yoder"/>
        <s v="Richard Weber"/>
        <s v="Teresa Diaz"/>
        <s v="Jeff Mccarthy"/>
        <s v="Matthew Hicks"/>
        <s v="Connor Davis"/>
        <s v="Lydia Watts"/>
        <s v="Jennifer Goodman"/>
        <s v="Benjamin White"/>
        <s v="Amy Martin"/>
        <s v="Steven Erickson"/>
        <s v="Vanessa Parker"/>
        <s v="James Campbell"/>
        <s v="Kevin Castaneda"/>
        <s v="Brittney Osborn"/>
        <s v="William Chung"/>
        <s v="Chad Mora"/>
        <s v="Joann Fields"/>
        <s v="Angel Marsh"/>
        <s v="Tanya Guerrero"/>
        <s v="Jason Rodriguez"/>
        <s v="Carlos Hernandez"/>
        <s v="Taylor Edwards"/>
        <s v="Charles Rios"/>
        <s v="Phillip Miller"/>
        <s v="Valerie Andrews"/>
        <s v="Lisa Jennings"/>
        <s v="Heather Martinez"/>
        <s v="Jenny Hunt"/>
        <s v="Glenn Jones"/>
        <s v="Kelly Green"/>
        <s v="Angela Stokes"/>
        <s v="Donna King"/>
        <s v="Monica Rose"/>
        <s v="Amy Lucas"/>
        <s v="David Rodriguez PhD"/>
        <s v="Robin Miller"/>
        <s v="John Brown"/>
        <s v="Cynthia Hester"/>
        <s v="Jacqueline Cruz"/>
        <s v="Michael Hoover"/>
        <s v="Allison Fields"/>
        <s v="Crystal Porter"/>
        <s v="Richard Powell"/>
        <s v="Jody Reyes"/>
        <s v="Alexander Compton"/>
        <s v="Peter Camacho"/>
        <s v="Ian Cooper"/>
        <s v="Alexander Patrick"/>
        <s v="Lisa Young"/>
        <s v="Michele Flores"/>
        <s v="Diamond Trevino"/>
        <s v="Dan Key"/>
        <s v="Tami Lopez"/>
        <s v="Amy Gentry"/>
        <s v="Teresa Cohen"/>
        <s v="Billy Marshall"/>
        <s v="Brandon Shaffer"/>
        <s v="Brianna Wong"/>
        <s v="Christopher Daniels"/>
        <s v="Cynthia Landry"/>
        <s v="Jordan Brown"/>
        <s v="Tyler Spencer"/>
        <s v="Jason Owen"/>
        <s v="Jennifer Holder"/>
        <s v="John Kennedy"/>
        <s v="Alexander Jones"/>
        <s v="Denise Willis"/>
        <s v="David Nguyen"/>
        <s v="Sarah Baker"/>
        <s v="Nancy Gillespie"/>
        <s v="Katrina Cunningham"/>
        <s v="Lisa Cruz"/>
        <s v="Bryan Olson"/>
        <s v="Brad Wood"/>
        <s v="Valerie Bennett"/>
        <s v="Kim Faulkner"/>
        <s v="Gregory Black"/>
        <s v="Marcus Smith"/>
        <s v="Mary Khan"/>
        <s v="David Sherman"/>
        <s v="Mr. Michael Austin PhD"/>
        <s v="Laura Matthews"/>
        <s v="Elizabeth Frank"/>
        <s v="Marco Wallace"/>
        <s v="Wayne Perez"/>
        <s v="Elizabeth Miller"/>
        <s v="Marcus Vincent"/>
        <s v="Andrea Patterson"/>
        <s v="Joseph Cole"/>
        <s v="Nicole Montgomery"/>
        <s v="Kaitlyn Davis"/>
        <s v="Donald Martin"/>
        <s v="Jason Fletcher"/>
        <s v="James Li"/>
        <s v="Colleen Ramos"/>
        <s v="Tammie Fox"/>
        <s v="Richard Bryant"/>
        <s v="Ralph Arias"/>
        <s v="Karen Davis"/>
        <s v="Steven Church"/>
        <s v="Annette Bauer"/>
        <s v="Mary Savage"/>
        <s v="Stephanie Jackson"/>
        <s v="Warren Park"/>
        <s v="Holly Carter"/>
        <s v="Phyllis Vaughn"/>
        <s v="William Caldwell"/>
        <s v="Jasmine Miller"/>
        <s v="Willie Brown DVM"/>
        <s v="Emily Wilcox"/>
        <s v="Joseph Ellis"/>
        <s v="Ian Anderson"/>
        <s v="Christine Hurst"/>
        <s v="Lawrence Jones"/>
        <s v="Valerie Hobbs"/>
        <s v="Catherine Perez"/>
        <s v="Regina Rice"/>
        <s v="Andrew Frost"/>
        <s v="Christine Cisneros"/>
        <s v="Mr. Christopher Wilkerson"/>
        <s v="Sandra Sexton"/>
        <s v="Matthew Kelly DDS"/>
        <s v="Arthur Bryant"/>
        <s v="Dean Olson"/>
        <s v="George Snyder"/>
        <s v="Amber Alvarado"/>
        <s v="Steven Lane"/>
        <s v="Justin Perez"/>
        <s v="Brandon Love"/>
        <s v="Jared Campbell"/>
        <s v="Eric Barr Jr."/>
        <s v="Mary Franklin"/>
        <s v="Carl Nichols"/>
        <s v="Kerri Lloyd"/>
        <s v="Shannon Malone"/>
        <s v="Natalie Cox"/>
        <s v="Joshua Stewart"/>
        <s v="Nathan Hill"/>
        <s v="Timothy Pratt"/>
        <s v="Cindy Foster"/>
        <s v="Tina Nelson"/>
        <s v="Crystal Jones"/>
        <s v="Christopher Richardson"/>
        <s v="Monica Hoffman"/>
        <s v="Rhonda Jordan DDS"/>
        <s v="George Terry"/>
        <s v="Christopher Jones"/>
        <s v="Robert White"/>
        <s v="Steven Fleming"/>
        <s v="John Rivera"/>
        <s v="Heather Shelton"/>
        <s v="Kristen Carney"/>
        <s v="Jeffrey Davis"/>
        <s v="Christopher Bond"/>
        <s v="Eric Hayes"/>
        <s v="Jordan Shea"/>
        <s v="Nicholas Bailey"/>
        <s v="Timothy Owens"/>
        <s v="Megan West"/>
        <s v="Robert Gilbert"/>
        <s v="Megan Roach"/>
        <s v="Sara Pineda"/>
        <s v="Lynn Moore PhD"/>
        <s v="Angela Hawkins"/>
        <s v="Tony Stephens"/>
        <s v="Tammy Schmitt"/>
        <s v="Hannah Ward"/>
        <s v="Kimberly Jones"/>
        <s v="Cynthia Vincent"/>
        <s v="Fernando Rivera"/>
        <s v="Molly Johnson"/>
        <s v="Joshua Stephens"/>
        <s v="Sara Sandoval"/>
        <s v="Nathan Kelly"/>
        <s v="Luis Lewis"/>
        <s v="Donna Williams"/>
        <s v="Christopher Wagner"/>
        <s v="Robert Green"/>
        <s v="Robert Choi"/>
        <s v="Danielle Arnold"/>
        <s v="Rick Spencer"/>
        <s v="Emma Wright"/>
        <s v="Jennifer King"/>
        <s v="Darren Hodges MD"/>
        <s v="Crystal Smith"/>
        <s v="Cheryl Lester"/>
        <s v="Mary Camacho"/>
        <s v="Melissa Taylor"/>
        <s v="Katherine Morales"/>
        <s v="Nicole Reed"/>
        <s v="Debra Roberts"/>
        <s v="James Coleman"/>
        <s v="David Serrano"/>
        <s v="Oscar Hill"/>
        <s v="Kimberly Martinez"/>
        <s v="Kim Steele"/>
        <s v="Katherine Garcia"/>
        <s v="Spencer Smith"/>
        <s v="Laura Giles"/>
        <s v="Lisa Velez"/>
        <s v="Monica Cox"/>
        <s v="Maureen Horn"/>
        <s v="Courtney Jordan"/>
        <s v="Nancy Foley"/>
        <s v="Timothy Sullivan"/>
        <s v="Linda Faulkner"/>
        <s v="Donna George"/>
        <s v="Steven Luna"/>
        <s v="Stacey York"/>
        <s v="Matthew Nelson"/>
        <s v="David Rivera"/>
        <s v="Justin White"/>
        <s v="Monica Hernandez"/>
        <s v="Darryl Ruiz"/>
        <s v="Gabriel Mccall"/>
        <s v="Jason Reyes"/>
        <s v="Nicole Schultz"/>
        <s v="Kayla Palmer"/>
        <s v="Robert Price"/>
        <s v="Amanda Davis"/>
        <s v="Brian Lewis"/>
        <s v="James Ellis"/>
        <s v="Norman Bartlett"/>
        <s v="Dylan Thompson"/>
        <s v="Michael Brown"/>
        <s v="Stacy Webster"/>
        <s v="Patricia Green"/>
        <s v="Brett Carter"/>
        <s v="Olivia Schwartz"/>
        <s v="Beth Serrano"/>
        <s v="Emily Roman"/>
        <s v="Rebecca Adams"/>
        <s v="Joseph Cummings"/>
        <s v="Mrs. Nina Miller DDS"/>
        <s v="Robert Jones"/>
        <s v="Anthony Thomas"/>
        <s v="Jeremy Oliver"/>
        <s v="Caitlin Lester"/>
        <s v="Ashley Maldonado"/>
        <s v="Jose Rogers"/>
        <s v="Brian Fernandez"/>
        <s v="Brandon Abbott"/>
        <s v="Rebecca Martinez"/>
        <s v="Ian Woods"/>
        <s v="Patrick Sexton"/>
        <s v="Diana Ramos"/>
        <s v="Lacey Ramsey"/>
        <s v="Miss Jennifer Chapman"/>
        <s v="Deborah Davis"/>
        <s v="Frederick Nguyen"/>
        <s v="Alexis Wood"/>
        <s v="Johnny Hernandez Jr."/>
        <s v="Cathy Richmond"/>
        <s v="Sara Green"/>
        <s v="Shelby Simmons"/>
        <s v="Heather Smith"/>
        <s v="Shelby Bennett"/>
        <s v="Stephanie Morales"/>
        <s v="Nina Jackson"/>
        <s v="Janice Jackson"/>
        <s v="Alicia Castillo"/>
        <s v="Jacqueline Mcmahon"/>
        <s v="Edward Smith"/>
        <s v="Melissa Fuller"/>
        <s v="Robert Page"/>
        <s v="James Adkins"/>
        <s v="Robin Carlson"/>
        <s v="Autumn Powell"/>
        <s v="Miguel Williams"/>
        <s v="Ryan Brennan"/>
        <s v="Ralph Schneider"/>
        <s v="Katherine Mathis"/>
        <s v="Hunter Diaz"/>
        <s v="Gerald Logan"/>
        <s v="Thomas Mcneil"/>
        <s v="Misty Levy"/>
        <s v="Julia Williams"/>
        <s v="William Sullivan"/>
        <s v="Micheal Bryan"/>
        <s v="Shane Evans"/>
        <s v="Anthony Griffith"/>
        <s v="Oscar Barnett"/>
        <s v="Monique Hester"/>
        <s v="Cody Nelson"/>
        <s v="Dan Sanchez"/>
        <s v="William Gonzalez"/>
        <s v="Cynthia Bowman"/>
        <s v="William Greer"/>
        <s v="Jeffery Kirk"/>
        <s v="Pamela Morgan"/>
        <s v="Mr. Evan Dorsey"/>
        <s v="Gabriel Becker"/>
        <s v="Julie Murray"/>
        <s v="Lori Wyatt"/>
        <s v="Rebecca Hines"/>
        <s v="Tina Cherry MD"/>
        <s v="Lucas Shelton"/>
        <s v="Daniel Spencer"/>
        <s v="Nicole Robinson"/>
        <s v="Daniel Garcia"/>
        <s v="Scott Bowers"/>
        <s v="Regina Patel"/>
        <s v="Russell Cline"/>
        <s v="Carla Ortiz"/>
        <s v="Chad Zhang"/>
        <s v="Melinda Mitchell"/>
        <s v="Steven Taylor"/>
        <s v="Joshua West"/>
        <s v="Robin Stanton"/>
        <s v="Frank Gordon"/>
        <s v="Victoria Villarreal"/>
        <s v="Nicole Walters"/>
        <s v="Jennifer Beasley"/>
        <s v="John David"/>
        <s v="Kerry Pena"/>
        <s v="Nicholas Harris"/>
        <s v="Brittany Conley"/>
        <s v="Elizabeth Baker"/>
        <s v="Jessica Jacobson"/>
        <s v="Justin Miles"/>
        <s v="Lacey Chambers"/>
        <s v="Jennifer Jones"/>
        <s v="Alyssa Patterson"/>
        <s v="Carrie Allen"/>
        <s v="Anthony Lutz"/>
        <s v="Teresa Jones"/>
        <s v="Tamara Bryant"/>
        <s v="Catherine Singleton"/>
        <s v="Wendy Hull"/>
        <s v="William Johnson"/>
        <s v="Christina Clark"/>
        <s v="Tracy Myers"/>
        <s v="Robin Sanchez"/>
        <s v="Austin Mcneil"/>
        <s v="April Gates"/>
        <s v="Curtis Silva"/>
        <s v="Christopher Evans"/>
        <s v="James Underwood"/>
        <s v="Ebony Romero"/>
        <s v="Cheryl Erickson"/>
        <s v="Eric Horton"/>
        <s v="Taylor Frederick"/>
        <s v="Eric Smith"/>
        <s v="Raymond Mcgrath"/>
        <s v="Mrs. Anne Mercer"/>
        <s v="Brandy Sanders"/>
        <s v="Mackenzie Allen"/>
        <s v="Matthew Richards"/>
        <s v="Cody Smith"/>
        <s v="Joseph Fernandez"/>
        <s v="Marie Russell"/>
        <s v="Joseph Bailey"/>
        <s v="Michael Bryant"/>
        <s v="Robert Watson"/>
        <s v="Shelly Lopez"/>
        <s v="Brian Carrillo"/>
        <s v="Patricia Ortiz"/>
        <s v="Christine Atkins"/>
        <s v="Patrick Jimenez"/>
        <s v="Miranda Hamilton"/>
        <s v="Kayla Gould"/>
        <s v="Anthony Cunningham"/>
        <s v="James Gordon"/>
        <s v="Philip Peterson"/>
        <s v="James Roberts"/>
        <s v="Christina Jackson"/>
        <s v="Jennifer Wilkinson"/>
        <s v="Marissa Small"/>
        <s v="Garrett Martinez"/>
        <s v="Meghan Ferguson"/>
        <s v="David Vincent"/>
        <s v="William Lee"/>
        <s v="Tami Carroll"/>
        <s v="Thomas Jones DDS"/>
        <s v="Michael Castillo"/>
        <s v="John Rodriguez"/>
        <s v="Patricia Nguyen"/>
        <s v="Todd Lawrence"/>
        <s v="Crystal Alexander"/>
        <s v="Jacob Weaver"/>
        <s v="Karen Nelson"/>
        <s v="Phillip Luna"/>
        <s v="Charlene Bell"/>
        <s v="Brian Martin"/>
        <s v="Samantha Mcdonald"/>
        <s v="Sarah Booth"/>
        <s v="Nancy Padilla"/>
        <s v="Jenna Salazar"/>
        <s v="Noah Steele DDS"/>
        <s v="Alexandra Holland"/>
        <s v="Keith Herrera"/>
        <s v="Benjamin Wolfe"/>
        <s v="Michael Hall"/>
        <s v="Cynthia Gregory"/>
        <s v="Scott Powell"/>
        <s v="Adam Mckenzie"/>
        <s v="Beverly Simmons"/>
        <s v="Brandy Crawford"/>
        <s v="Michael Shea"/>
        <s v="Jennifer Perez"/>
        <s v="Michelle York"/>
        <s v="Joseph Miller"/>
        <s v="Teresa Mccoy"/>
        <s v="Jacob Walker"/>
        <s v="Tina Gonzalez"/>
        <s v="Lindsay Garcia"/>
        <s v="Mr. Martin Howard"/>
        <s v="Matthew Davidson"/>
        <s v="George Rice"/>
        <s v="Kylie Mcclure"/>
        <s v="Troy Gardner"/>
        <s v="Haley Small"/>
        <s v="Maria Greene"/>
        <s v="Jessica Banks"/>
        <s v="Mary Parker"/>
        <s v="Mark Wilkins"/>
        <s v="Caroline Brown"/>
        <s v="Andrea Nelson"/>
        <s v="Lori Anderson"/>
        <s v="James Murray"/>
        <s v="Laura Shelton"/>
        <s v="Tina Perez"/>
        <s v="Jason Perez"/>
        <s v="Steven Hubbard"/>
        <s v="George Barajas"/>
        <s v="Mary Zimmerman"/>
        <s v="Michael Gardner"/>
        <s v="Mason Goodwin"/>
        <s v="Christopher Thomas"/>
        <s v="Amy Castro DVM"/>
        <s v="Amanda Franco"/>
        <s v="Michael Miles"/>
        <s v="Ryan Cowan"/>
        <s v="Jesus Dixon"/>
        <s v="William Burnett"/>
        <s v="Wendy Cook"/>
        <s v="Valerie Martin"/>
        <s v="Laura Williams"/>
        <s v="Amanda Cardenas"/>
        <s v="Kelly Kelly"/>
        <s v="Lisa Walton"/>
        <s v="Grace Nichols"/>
        <s v="Jason Chapman"/>
        <s v="Richard Jones"/>
        <s v="Ashley Fernandez"/>
        <s v="Teresa Joseph"/>
        <s v="Sean Ortiz"/>
        <s v="Sonya Watson"/>
        <s v="Patricia Jackson"/>
        <s v="Antonio Benjamin"/>
        <s v="Gene Werner"/>
        <s v="Tasha Munoz"/>
        <s v="John Berry"/>
        <s v="Terry Turner"/>
        <s v="Michaela Lewis"/>
        <s v="James Welch"/>
        <s v="Rachael Leon DDS"/>
        <s v="Ronald Maxwell"/>
        <s v="Jennifer Perkins"/>
        <s v="Mark Price"/>
        <s v="Catherine Long"/>
        <s v="Charles Berry"/>
        <s v="Michelle French"/>
        <s v="Joshua Miller"/>
        <s v="Debra Carney"/>
        <s v="Nancy Sims"/>
        <s v="Daniel Carrillo"/>
        <s v="Martha Leonard"/>
        <s v="Amanda Campbell"/>
        <s v="Julie Reed"/>
        <s v="Savannah Leonard"/>
        <s v="Theresa Long DDS"/>
        <s v="Janice Allen"/>
        <s v="Christine Garcia"/>
        <s v="David Miller"/>
        <s v="Derek Harris"/>
        <s v="Johnny Schmitt"/>
        <s v="Justin Hill DVM"/>
        <s v="Terry Padilla"/>
        <s v="Ruben Williams"/>
        <s v="Kimberly Schneider"/>
        <s v="Kenneth Davis"/>
        <s v="Crystal Lee"/>
        <s v="Jordan Rhodes MD"/>
        <s v="John Neal"/>
        <s v="Tammy Rivera"/>
        <s v="Nicholas Joseph"/>
        <s v="Edward Lane"/>
        <s v="Alicia Williams"/>
        <s v="Mrs. Patricia Carroll"/>
        <s v="Brian Richards"/>
        <s v="Nathan White"/>
        <s v="Laurie Hill"/>
        <s v="Jamie Owens"/>
        <s v="Gary Fowler"/>
        <s v="Patrick Ramirez"/>
        <s v="Amanda Lee"/>
        <s v="Samuel Taylor"/>
        <s v="Sheri Williams MD"/>
        <s v="Daniel Anderson"/>
        <s v="William Phillips"/>
        <s v="Emily Hicks"/>
        <s v="Kenneth Evans"/>
        <s v="Scott Gibson"/>
        <s v="Emily Johnson"/>
        <s v="Ronald Yang"/>
        <s v="Morgan Reynolds"/>
        <s v="Kimberly Cox"/>
        <s v="Matthew Griffin"/>
        <s v="Pamela Stafford"/>
        <s v="Terry Frey"/>
        <s v="Tonya Garza"/>
        <s v="Antonio Martinez"/>
        <s v="Melissa Boyd"/>
        <s v="Abigail Williams"/>
        <s v="Shannon Harris"/>
        <s v="Yvette Yang"/>
        <s v="Nicole Berry"/>
        <s v="Luis Garrett"/>
        <s v="Carol Gallegos"/>
        <s v="Toni Reed"/>
        <s v="Penny Guerrero"/>
        <s v="Jaime Mathis"/>
        <s v="Erica Hale"/>
        <s v="Darren Baker"/>
        <s v="Kenneth Blair"/>
        <s v="John Jennings"/>
        <s v="Anna Hudson"/>
        <s v="Caitlin Smith"/>
        <s v="Desiree Carson"/>
        <s v="Bryan Brown"/>
        <s v="Megan Parker"/>
        <s v="Antonio Alvarez"/>
        <s v="Pamela Cervantes"/>
        <s v="Yolanda Hutchinson"/>
        <s v="Veronica Miller"/>
        <s v="Kyle Robinson"/>
        <s v="Wayne Kelly"/>
        <s v="Tony Garcia"/>
        <s v="Patrick Nash"/>
        <s v="Janet Montoya"/>
        <s v="Karen Cummings"/>
        <s v="Samantha Miranda"/>
        <s v="Ryan Richardson"/>
        <s v="Luke Smith"/>
        <s v="Laura Wilson"/>
        <s v="Justin Sanchez"/>
        <s v="Wanda Bolton"/>
        <s v="Brittany Lewis"/>
        <s v="Whitney Hood"/>
        <s v="David Harper"/>
        <s v="Blake Stevens"/>
        <s v="Allison Pope"/>
        <s v="Jamie Carey"/>
        <s v="Jonathan Haas"/>
        <s v="Ronald Macdonald"/>
        <s v="Jeffery Mitchell"/>
        <s v="Eric Porter"/>
        <s v="Emily Hardin"/>
        <s v="Yvette Martin"/>
        <s v="Mrs. Jennifer Roth DVM"/>
        <s v="Terry Black"/>
        <s v="Jonathan Ball"/>
        <s v="Derek Carpenter"/>
        <s v="Lisa Douglas"/>
        <s v="Lori Armstrong"/>
        <s v="Barbara Lester"/>
        <s v="Christina Wyatt"/>
        <s v="Johnny Mendoza"/>
        <s v="Cynthia Poole"/>
        <s v="Jodi Ramirez"/>
        <s v="Bridget Espinoza"/>
        <s v="Elizabeth Bailey"/>
        <s v="Jessica Gray"/>
        <s v="Christina Mercado"/>
        <s v="Andrea Peterson"/>
        <s v="Alisha Caldwell"/>
        <s v="Denise Glenn"/>
        <s v="Mark Donaldson"/>
        <s v="Dr. Joseph Parks"/>
        <s v="Debra Flores"/>
        <s v="Jane Phillips"/>
        <s v="Abigail Norris"/>
        <s v="Andrew Stewart"/>
        <s v="Hannah Jones"/>
        <s v="Terry Fuentes"/>
        <s v="Cynthia Turner"/>
        <s v="Erin Briggs"/>
        <s v="Christie Allen"/>
        <s v="Tanya Lucas"/>
        <s v="Michael Mason"/>
        <s v="Courtney Cunningham"/>
        <s v="Jeremy Holmes"/>
        <s v="Michael Pena"/>
        <s v="Lisa Anderson"/>
        <s v="Natalie Anderson"/>
        <s v="Jerry Russell"/>
        <s v="Joseph Gonzalez"/>
        <s v="Lori Hull MD"/>
        <s v="Robin Key"/>
        <s v="Madeline Mooney"/>
        <s v="Jeremy Reese"/>
        <s v="Danielle Rose"/>
        <s v="Charles Watson"/>
        <s v="Diana Meyer"/>
        <s v="Holly Dorsey"/>
        <s v="Raymond Davis"/>
        <s v="Jerome Robertson"/>
        <s v="Danielle Watts"/>
        <s v="Erin Norton"/>
        <s v="Jill Joyce"/>
        <s v="Angela Molina"/>
        <s v="Timothy Smith"/>
        <s v="Timothy Mullins"/>
        <s v="Karen Fox"/>
        <s v="Sandra Baker"/>
        <s v="Jessica Park"/>
        <s v="Brandon Carter"/>
        <s v="Martha Thompson"/>
        <s v="Dale Barber"/>
        <s v="Michael Smith"/>
        <s v="Brenda Clark"/>
        <s v="Richard Bates"/>
        <s v="Lee Gray"/>
        <s v="Heather Harvey"/>
        <s v="Jack Cuevas"/>
        <s v="Scott Figueroa"/>
        <s v="Andrea Knapp"/>
        <s v="Mary Zhang"/>
        <s v="Lisa Sims"/>
        <s v="David Owens"/>
        <s v="Karen Thomas"/>
        <s v="Jennifer Beck"/>
        <s v="Tyler Wheeler"/>
        <s v="Courtney Perez MD"/>
        <s v="Stephen Hill"/>
        <s v="Debbie Gross"/>
        <s v="Anthony Wade"/>
        <s v="Sarah Hill"/>
        <s v="Danielle Harris"/>
        <s v="Alexander Moore"/>
        <s v="Daisy Davis"/>
        <s v="Thomas Daniel"/>
        <s v="Mark Byrd"/>
        <s v="Donna Webster"/>
        <s v="Kristina Tucker"/>
        <s v="Kenneth Doyle"/>
        <s v="Lisa Benton"/>
        <s v="Michael Sloan"/>
        <s v="Patrick Hogan"/>
        <s v="Richard Adams"/>
        <s v="David Li"/>
        <s v="Gerald Butler"/>
        <s v="Douglas Nelson"/>
        <s v="Adam Cummings"/>
        <s v="Bryan Tyler"/>
        <s v="Jerry Johnson"/>
        <s v="Debbie Young"/>
        <s v="Matthew Mendoza"/>
        <s v="Sara King"/>
        <s v="Diane Henderson"/>
        <s v="Alice Fuentes"/>
        <s v="Shannon Robinson"/>
        <s v="Darrell Patel"/>
        <s v="Margaret Cobb"/>
        <s v="Sarah Wright"/>
        <s v="Jamie Joseph"/>
        <s v="Susan Stokes"/>
        <s v="Christopher Lambert"/>
        <s v="Chase Watson"/>
        <s v="Wyatt Clark"/>
        <s v="Amanda Smith"/>
        <s v="Sarah Bridges"/>
        <s v="Sonia Castaneda"/>
        <s v="Michelle Rivas"/>
        <s v="Shawn Turner"/>
        <s v="Krystal Levine"/>
        <s v="Anthony Walker"/>
        <s v="Michelle Waters"/>
        <s v="Victoria Foster"/>
        <s v="Victoria Williams"/>
        <s v="Joshua Oneal"/>
        <s v="Cameron Mooney"/>
        <s v="Jasmine Mcconnell"/>
        <s v="Brian Mcbride"/>
        <s v="Brittany Brooks"/>
        <s v="Leslie Mosley"/>
        <s v="Elizabeth Diaz"/>
        <s v="Erin Howe"/>
        <s v="Allison Smith"/>
        <s v="Deborah Gibson"/>
        <s v="Arthur Mendoza"/>
        <s v="Jennifer Buchanan"/>
        <s v="Jonathan Daniels"/>
        <s v="Tina Walker"/>
        <s v="Joseph Mcintyre"/>
        <s v="Lee Cole"/>
        <s v="Michael Rivera"/>
        <s v="David Garcia"/>
        <s v="Cynthia Contreras"/>
        <s v="Matthew Mcclure"/>
        <s v="Mark James"/>
        <s v="Michael Nelson"/>
        <s v="Sydney Combs"/>
        <s v="Taylor Jones"/>
        <s v="Jesus Mosley"/>
        <s v="Jordan Pearson"/>
        <s v="Rebekah Lopez"/>
        <s v="Ian Mccoy"/>
        <s v="Daniel Sweeney"/>
        <s v="Tonya Casey"/>
        <s v="Joshua Bates"/>
        <s v="Joseph White"/>
        <s v="David Flores DDS"/>
        <s v="Megan Kelly"/>
        <s v="David Bailey"/>
        <s v="Dawn Barnes"/>
        <s v="Elizabeth Thomas"/>
        <s v="Walter Stuart"/>
        <s v="Brittany Moore"/>
        <s v="Melissa Richardson DDS"/>
        <s v="Alyssa Curry"/>
        <s v="William Gaines"/>
        <s v="Valerie Dillon"/>
        <s v="Mary Wheeler"/>
        <s v="Jonathan Medina"/>
        <s v="Amy Rodriguez"/>
        <s v="Tracy Brooks"/>
        <s v="Rachel Dodson"/>
        <s v="Patrick Jones"/>
        <s v="Caroline Cook"/>
        <s v="Emily Howell"/>
        <s v="Anthony Villegas"/>
        <s v="Sara White"/>
        <s v="Brian Ballard"/>
        <s v="Brittany Boyd"/>
        <s v="Heather May"/>
        <s v="Anthony Pope"/>
        <s v="Danielle Steele"/>
        <s v="Mrs. Sarah Shields"/>
        <s v="Shelly Brown"/>
        <s v="Christina White"/>
        <s v="Bryan Livingston"/>
        <s v="Loretta King"/>
        <s v="Rachel Spencer"/>
        <s v="Audrey Gill"/>
        <s v="Brandon Ponce"/>
        <s v="Michael Woods"/>
        <s v="Joshua Baker"/>
        <s v="April Adams"/>
        <s v="Andrew Rivera"/>
        <s v="Karen Brennan"/>
        <s v="Heather Rios"/>
        <s v="Joseph Pruitt"/>
        <s v="Vanessa Horton"/>
        <s v="Peter Rodriguez"/>
        <s v="Brittany Brady"/>
        <s v="Adam Morse"/>
        <s v="David Davis"/>
        <s v="Alexander Warren"/>
        <s v="Michael Jackson"/>
        <s v="Lisa Hartman"/>
        <s v="Gavin Spears"/>
        <s v="Kirk Mayo"/>
        <s v="Peter Conley"/>
        <s v="Scott Sanchez"/>
        <s v="Peggy Morgan"/>
        <s v="Elizabeth Harris"/>
        <s v="Jeremy Patel"/>
        <s v="Andre Kim"/>
        <s v="Dylan Mcmillan"/>
        <s v="Nathan Hays"/>
        <s v="Alyssa Holland"/>
        <s v="Bonnie Stone"/>
        <s v="Jacob Carrillo"/>
        <s v="Stephen Harris"/>
        <s v="Glenn Knox"/>
        <s v="Sonya Kramer"/>
        <s v="John Smith"/>
        <s v="Faith Barnett"/>
        <s v="Emily Zamora"/>
        <s v="Michael Young"/>
        <s v="Mrs. Kaitlyn Ali MD"/>
        <s v="Danny Blake"/>
        <s v="Joshua Cooper"/>
        <s v="Nicholas Vargas MD"/>
        <s v="Heather Mills"/>
        <s v="Jesus Turner"/>
        <s v="Kimberly Chambers"/>
        <s v="Ashley Martin"/>
        <s v="Connor Page"/>
        <s v="Jessica Espinoza"/>
        <s v="Kyle Klein"/>
        <s v="Kyle Sanchez"/>
        <s v="Richard Christensen"/>
        <s v="Mitchell Pope"/>
        <s v="Lisa Weaver"/>
        <s v="Regina Robinson"/>
        <s v="Pedro Green"/>
        <s v="Raven Mullen"/>
        <s v="Lynn Conner"/>
        <s v="Daniel Moody"/>
        <s v="Jamie James"/>
        <s v="Cynthia Thomas"/>
        <s v="Tina Nash"/>
        <s v="Dakota Glover"/>
        <s v="Robert Summers"/>
        <s v="Rebecca Johnson"/>
        <s v="Emily Adams"/>
        <s v="Jack Guerra"/>
        <s v="Francis Jones"/>
        <s v="Timothy James"/>
        <s v="Jack Dawson"/>
        <s v="Jillian Valdez MD"/>
        <s v="Barbara Dickerson"/>
        <s v="Jennifer Gomez MD"/>
        <s v="Brian Mitchell"/>
        <s v="Bryce Walker"/>
        <s v="Brianna Rivera"/>
        <s v="Connie Walker"/>
        <s v="Carlos Harris"/>
        <s v="Pamela Park"/>
        <s v="David Taylor"/>
        <s v="Russell Mcguire"/>
        <s v="David Patton"/>
        <s v="Stephanie Harris"/>
        <s v="Ashley Humphrey"/>
        <s v="Jennifer Alvarez"/>
        <s v="Mrs. Sarah Glover DDS"/>
        <s v="Angel Delgado"/>
        <s v="Kevin Gates"/>
        <s v="Michael Valentine"/>
        <s v="Jason Barr"/>
        <s v="Lauren Vargas"/>
        <s v="Dr. Teresa Kim"/>
        <s v="Elizabeth Duran"/>
        <s v="Todd Wood"/>
        <s v="Stephanie Johns"/>
        <s v="James Brown"/>
        <s v="Joseph Norton"/>
        <s v="Eric Jefferson"/>
        <s v="Cameron Schultz"/>
        <s v="Mrs. Alicia Anderson"/>
        <s v="Mark Patton"/>
        <s v="Linda Reese"/>
        <s v="Sara Williams"/>
        <s v="Stephen Hayes"/>
        <s v="Ronald Beasley"/>
        <s v="Mr. David Maxwell"/>
        <s v="Kelly Ibarra"/>
        <s v="Lauren Pace"/>
        <s v="Pamela Perkins"/>
        <s v="Robert Garner"/>
        <s v="Justin Davenport"/>
        <s v="Karen Fowler"/>
        <s v="Sandra Salazar"/>
        <s v="John Russell"/>
        <s v="Joel Gaines"/>
        <s v="Amanda Cortez"/>
        <s v="Dawn Lane"/>
        <s v="Jessica Howell"/>
        <s v="Nathaniel Marks"/>
        <s v="Ryan Wells"/>
        <s v="Allison Munoz"/>
        <s v="Donna Cardenas"/>
        <s v="Judy Gray"/>
        <s v="Michael Ramirez"/>
        <s v="Keith Taylor"/>
        <s v="Elizabeth Rivers"/>
        <s v="Chelsea Rodriguez"/>
        <s v="Stacy Mooney"/>
        <s v="Michael Alvarez"/>
        <s v="Jennifer Ritter"/>
        <s v="Anthony White"/>
        <s v="Mrs. Crystal Mcneil DVM"/>
        <s v="Thomas Rios"/>
        <s v="Eric Olson"/>
        <s v="Anna Johnson"/>
        <s v="Andrew Miller"/>
        <s v="Darryl Simpson"/>
        <s v="Meagan Andrews DDS"/>
        <s v="Bradley Gonzalez"/>
        <s v="Morgan Patterson"/>
        <s v="Mariah Sherman"/>
        <s v="Heidi Vaughn"/>
        <s v="Olivia Whitney"/>
        <s v="James Gamble"/>
        <s v="Maria Cannon"/>
        <s v="Shannon Trevino"/>
        <s v="Alexander Fry"/>
        <s v="Mrs. Wanda Calhoun"/>
        <s v="Angela Villanueva"/>
        <s v="Crystal Page"/>
        <s v="Krystal Miller"/>
        <s v="Benjamin Goodwin"/>
        <s v="Richard Collins"/>
        <s v="James Hayes"/>
        <s v="Christina Hickman"/>
        <s v="Natasha Thornton"/>
        <s v="James Reed"/>
        <s v="Carrie Bass"/>
        <s v="Christine Jones"/>
        <s v="Brian Dunn"/>
        <s v="Megan Mitchell MD"/>
        <s v="Dawn Little"/>
        <s v="John Anderson"/>
        <s v="Amber Banks"/>
        <s v="Kristin Robbins"/>
        <s v="Mary Arias"/>
        <s v="Danny Golden"/>
        <s v="Kimberly Smith"/>
        <s v="Erica Murphy"/>
        <s v="Anna Meyer"/>
        <s v="Paul Bradley DDS"/>
        <s v="Ryan Stephenson"/>
        <s v="Darius Bautista"/>
        <s v="Elizabeth Carlson"/>
        <s v="Adam Johnson"/>
        <s v="Pamela Rodriguez"/>
        <s v="Nicholas Marshall"/>
        <s v="Jeremiah Ibarra"/>
        <s v="Alan Scott"/>
        <s v="Valerie Hughes"/>
        <s v="Nancy Nolan"/>
        <s v="Stephen Cole"/>
        <s v="Dr. Maria Evans MD"/>
        <s v="Louis Johnson"/>
        <s v="Tracy Friedman"/>
        <s v="Rachel Rios"/>
        <s v="Leslie Marquez"/>
        <s v="Sherry Price"/>
        <s v="Jacob Jensen"/>
        <s v="Jane Fisher"/>
        <s v="Jennifer Stewart"/>
        <s v="Laurie Cooper"/>
        <s v="Thomas Floyd"/>
        <s v="April Stein"/>
        <s v="Carla Cunningham"/>
        <s v="Lauren Roberts"/>
        <s v="Nicole Fletcher"/>
        <s v="Amy Gregory"/>
        <s v="Eric Douglas"/>
        <s v="Marilyn Peters"/>
        <s v="Kristy Yang"/>
        <s v="Brandon Evans"/>
        <s v="Charlene Reed"/>
        <s v="Tony Miller"/>
        <s v="Jesse Peterson"/>
        <s v="David Rose"/>
        <s v="Bruce Parker"/>
        <s v="Denise Gray"/>
        <s v="Joshua Marshall"/>
        <s v="Lori Castillo"/>
        <s v="Samantha Park"/>
        <s v="Sandy Rogers"/>
        <s v="Matthew Mckee"/>
        <s v="Riley Alvarez"/>
        <s v="Robert Allen"/>
        <s v="Angela Mccormick"/>
        <s v="Brandy Williams"/>
        <s v="Kayla Chapman"/>
        <s v="Zachary Rodgers"/>
        <s v="Terri Scott"/>
        <s v="Sarah Jenkins"/>
        <s v="Margaret Wallace"/>
        <s v="Edwin Allen"/>
        <s v="Edward Evans"/>
        <s v="Denise Simpson"/>
        <s v="Calvin Wallace"/>
        <s v="Courtney Whitehead"/>
        <s v="George Wheeler"/>
        <s v="Tara Garza"/>
        <s v="Wendy Martin"/>
        <s v="Brandy Harrison"/>
        <s v="Judith Flores"/>
        <s v="Richard Wall"/>
        <s v="Christopher Wise"/>
        <s v="Erik Kerr"/>
        <s v="Scott Morgan"/>
        <s v="Debbie Wood"/>
        <s v="Lisa Harris"/>
        <s v="Katie Wiggins"/>
        <s v="Craig Mckenzie"/>
        <s v="Dr. Jennifer Ruiz PhD"/>
        <s v="Jennifer Potter"/>
        <s v="Michelle Soto"/>
        <s v="Anna Murillo"/>
        <s v="Brandon Gregory"/>
        <s v="Samantha Atkins"/>
        <s v="Anthony Mccormick DDS"/>
        <s v="John Ferguson"/>
        <s v="Christopher Cole"/>
        <s v="Jonathan Williams"/>
        <s v="Lisa Johnson"/>
        <s v="Nathan Giles"/>
        <s v="Kenneth Jacobs"/>
        <s v="Paul Harper"/>
        <s v="Kimberly Ryan"/>
        <s v="Angela Cross"/>
        <s v="Nicole Fernandez"/>
        <s v="Daniel Smith"/>
        <s v="Victor Green"/>
        <s v="Daniel Bryant"/>
        <s v="William Ramirez"/>
        <s v="Anthony Henderson"/>
        <s v="Joshua Hill"/>
        <s v="Chris Rojas"/>
        <s v="Brianna Eaton"/>
        <s v="Donald Zimmerman"/>
        <s v="Sarah Bishop"/>
        <s v="Katherine Farrell"/>
        <s v="Makayla Bell"/>
        <s v="Anthony Diaz"/>
        <s v="Kathleen Perez"/>
        <s v="Jonathan Mejia"/>
        <s v="Maria Guzman"/>
        <s v="Kevin Scott"/>
        <s v="William Brock"/>
        <s v="Heather Barker"/>
        <s v="Craig Tucker"/>
        <s v="Jill Garza"/>
        <s v="Mr. Antonio Sanders"/>
        <s v="Christopher Green"/>
        <s v="Robert Burnett"/>
        <s v="Jennifer Manning"/>
        <s v="Robert Hahn"/>
        <s v="Dawn Gonzalez"/>
        <s v="Mario Bishop"/>
        <s v="Denise Yoder"/>
        <s v="Jason Bishop"/>
        <s v="Charles King"/>
        <s v="Kathy George DDS"/>
        <s v="Eileen Hughes"/>
        <s v="Lisa Hall"/>
        <s v="Amber Osborne"/>
        <s v="James Ford"/>
        <s v="Jonathan Stafford"/>
        <s v="Thomas Simpson"/>
        <s v="Mary Richards"/>
        <s v="Ricky Carroll"/>
        <s v="Joseph Villa"/>
        <s v="Kristina Sanchez"/>
        <s v="Lawrence Kelly"/>
        <s v="Sarah Powers"/>
        <s v="Carolyn Cole"/>
        <s v="Jeffrey Carney"/>
        <s v="Keith Perez"/>
        <s v="Jonathan Bowers"/>
        <s v="Jason Collins"/>
        <s v="Mark Johnson"/>
        <s v="Mark Ward"/>
        <s v="Michael Singh"/>
        <s v="Antonio Heath"/>
        <s v="Brenda Buckley"/>
        <s v="Jillian Nichols"/>
        <s v="Teresa Horn"/>
        <s v="Rachael Ibarra"/>
        <s v="Shane Smith"/>
        <s v="Maria Myers"/>
        <s v="Jason Cooper"/>
        <s v="Gregg Whitehead"/>
        <s v="Terry Miller"/>
        <s v="David Thomas"/>
        <s v="Eddie Gibson"/>
        <s v="Kristina Baker"/>
        <s v="Keith Burgess"/>
        <s v="Daniel Soto"/>
        <s v="Diana Strickland"/>
        <s v="Stephanie Vaughan"/>
        <s v="Corey Solomon"/>
        <s v="Jeffrey Garcia"/>
        <s v="Rose Jones"/>
        <s v="Shawn Harmon"/>
        <s v="Mark Williams"/>
        <s v="Samantha Kirby"/>
        <s v="Gilbert Smith"/>
        <s v="Kimberly Daniels"/>
        <s v="Michael Ellis"/>
        <s v="Ashley Hernandez"/>
        <s v="Clayton Thomas"/>
        <s v="Amber Mendoza"/>
        <s v="Cheryl Robinson"/>
        <s v="Troy Ford"/>
        <s v="Kathryn Nunez"/>
        <s v="Kimberly Miller"/>
        <s v="Kim Bishop"/>
        <s v="April Reed"/>
        <s v="Eric Proctor"/>
        <s v="Erin Deleon"/>
        <s v="Cassandra Thomas"/>
        <s v="Jeffrey Klein"/>
        <s v="Jennifer Nelson"/>
        <s v="Jennifer Gilbert"/>
        <s v="Jack Kane"/>
        <s v="Christopher Benitez"/>
        <s v="Matthew Jones"/>
        <s v="Jaclyn Rangel"/>
        <s v="Peter Ward"/>
        <s v="Ryan Flores"/>
        <s v="Leah Andrade"/>
        <s v="Jeffery Costa"/>
        <s v="Brandon Robertson"/>
        <s v="Carolyn Bauer"/>
        <s v="Natalie Farrell"/>
        <s v="Justin Rasmussen"/>
        <s v="Jacob Rubio"/>
        <s v="William Alvarado"/>
        <s v="Natalie Bailey"/>
        <s v="Cheyenne Webb"/>
        <s v="Jessica Rose"/>
        <s v="Marisa Vazquez"/>
        <s v="Jonathan Lee"/>
        <s v="Maria Ryan"/>
        <s v="Johnny Hall"/>
        <s v="Richard Wilkins"/>
        <s v="Destiny Curry"/>
        <s v="Linda Martinez"/>
        <s v="Jennifer Freeman"/>
        <s v="Erica Larson"/>
        <s v="Katherine Walker"/>
        <s v="Stephanie Adkins"/>
        <s v="Janice Nguyen"/>
        <s v="Natasha Hernandez"/>
        <s v="Craig Escobar"/>
        <s v="Daniel Mayer"/>
        <s v="Michael Mueller"/>
        <s v="Ashley Bailey"/>
        <s v="Troy Payne"/>
        <s v="Jacqueline Graham"/>
        <s v="Jessica Henderson"/>
        <s v="Amber Barr"/>
        <s v="Monique Bullock"/>
        <s v="Donald Drake"/>
        <s v="Dustin Adams"/>
        <s v="Megan Clark"/>
        <s v="Steven Mitchell"/>
        <s v="John Lambert"/>
        <s v="Jeffery Simmons"/>
        <s v="Laura Ryan"/>
        <s v="Samuel Baker"/>
        <s v="Kevin Arnold MD"/>
        <s v="Pamela Tanner"/>
        <s v="Rhonda Harrison MD"/>
        <s v="Alyssa Baker"/>
        <s v="Yolanda Freeman"/>
        <s v="Lisa Harding"/>
        <s v="Brittany Bates"/>
        <s v="April Chung"/>
        <s v="Eric Watson"/>
        <s v="Carrie Ashley"/>
        <s v="Taylor Berger"/>
        <s v="William Gardner"/>
        <s v="Eric Chavez"/>
        <s v="Latasha Andrade"/>
        <s v="Shannon Tucker"/>
        <s v="Heather Benson"/>
        <s v="Brett Davis"/>
        <s v="Annette Porter"/>
        <s v="Dr. Michael Daniel"/>
        <s v="Katie Ponce"/>
        <s v="Joseph Price"/>
        <s v="Antonio English"/>
        <s v="Kelly Garcia"/>
        <s v="Scott Lee"/>
        <s v="Michael Henderson"/>
        <s v="Lauren Warren"/>
        <s v="Anthony Parker"/>
        <s v="Randy Bryant"/>
        <s v="Jessica Lutz"/>
        <s v="Brian Gonzales"/>
        <s v="Kelly Butler"/>
        <s v="Nichole Smith"/>
        <s v="Lori Williams"/>
        <s v="Douglas Hartman"/>
        <s v="Rebekah Haley"/>
        <s v="Stacy Ritter"/>
        <s v="Jon Gardner"/>
        <s v="Joshua Booker"/>
        <s v="Samantha Romero"/>
        <s v="Ronald Perkins"/>
        <s v="Amber Wagner"/>
        <s v="Sara Arnold"/>
        <s v="Cheryl Rocha"/>
        <s v="Felicia Lowe"/>
        <s v="Jason Moore"/>
        <s v="James Parks"/>
        <s v="Kara Lee"/>
        <s v="Andrea Garcia"/>
        <s v="Joseph Becker"/>
        <s v="Darrell Bautista"/>
        <s v="Jesse Fisher MD"/>
        <s v="Angela Hoover"/>
        <s v="Karen Scott"/>
        <s v="Angela Miller"/>
        <s v="Melinda Barber"/>
        <s v="Dorothy Kent"/>
        <s v="Matthew Barron"/>
        <s v="Rachel Mcgrath"/>
        <s v="Mary Wells"/>
        <s v="David Ayala"/>
        <s v="Christine Gonzalez"/>
        <s v="Daniel Jones"/>
        <s v="Alyssa Peterson"/>
        <s v="Mark Tran"/>
        <s v="Logan Sparks"/>
        <s v="Cory Wright"/>
        <s v="Carlos Lee"/>
        <s v="Kari Proctor"/>
        <s v="Kenneth Blackwell"/>
        <s v="Krista Robinson"/>
        <s v="Sarah Sparks PhD"/>
        <s v="Andrew Bryant"/>
        <s v="Sharon Jones"/>
        <s v="Amber Powell"/>
        <s v="Shannon Hahn"/>
        <s v="Paul Barnes"/>
        <s v="Jennifer Donaldson"/>
        <s v="Martha Perez"/>
        <s v="Gina Elliott"/>
        <s v="Stephen Duncan III"/>
        <s v="Chelsea Chung"/>
        <s v="Richard Santiago"/>
        <s v="Noah Martinez"/>
        <s v="Jason Hall"/>
        <s v="Caitlin Hatfield"/>
        <s v="Stacy Acosta"/>
        <s v="Kenneth Fox"/>
        <s v="Tyler Molina"/>
        <s v="Jessica Adams"/>
        <s v="Haley Miller"/>
        <s v="Hannah Lindsey"/>
        <s v="Kevin Friedman"/>
        <s v="Cristian Johnson"/>
        <s v="Sergio Bradshaw"/>
        <s v="Dawn Jones"/>
        <s v="Monica Dorsey"/>
        <s v="Anthony Davis"/>
        <s v="James Wright"/>
        <s v="Amy Burke"/>
        <s v="Natasha Poole"/>
        <s v="Susan Green"/>
        <s v="Jason Austin"/>
        <s v="Douglas Olson"/>
        <s v="Diane Hernandez"/>
        <s v="John Lawrence"/>
        <s v="Grant Clark"/>
        <s v="James Smith"/>
        <s v="Christopher Bell"/>
        <s v="James Evans"/>
        <s v="Katherine Horton"/>
        <s v="Amy Baker"/>
        <s v="Amber Davis"/>
        <s v="Stephanie Thomas"/>
        <s v="Andres Jackson"/>
        <s v="Kimberly Jackson"/>
        <s v="Kayla Martin"/>
        <s v="Stephanie Sims"/>
        <s v="Andrew Khan"/>
        <s v="Steven Miller"/>
        <s v="Dr. Christina Weber DVM"/>
        <s v="Matthew Williams"/>
        <s v="Martha Beasley MD"/>
        <s v="Michael Lloyd"/>
        <s v="Kimberly Waller"/>
        <s v="Dr. Allen Mullen"/>
        <s v="Dan Lambert"/>
        <s v="Christopher Farley"/>
        <s v="Terry Valenzuela"/>
        <s v="Nicole Brown DDS"/>
        <s v="Jason Osborn"/>
        <s v="Joseph Nguyen"/>
        <s v="Carrie Love"/>
        <s v="Aaron Clark"/>
        <s v="Robin Reynolds"/>
        <s v="Matthew Bowers MD"/>
        <s v="Jeffery Mendoza"/>
        <s v="Kevin Mcdonald"/>
        <s v="Rhonda Dunlap"/>
        <s v="Erin Chavez"/>
        <s v="Melissa Ortiz"/>
        <s v="Jane Crawford"/>
        <s v="Benjamin Martinez"/>
        <s v="Christopher Hernandez"/>
        <s v="Dylan Phillips"/>
        <s v="Ronald Mitchell"/>
        <s v="Tracey Thomas"/>
        <s v="Bryan Nguyen"/>
        <s v="James Jackson"/>
        <s v="Danielle Watson"/>
        <s v="Candice Shaw"/>
        <s v="Douglas Rogers"/>
        <s v="Sandra Price"/>
        <s v="Travis Huerta"/>
        <s v="Susan Campbell"/>
        <s v="Francisco Lee"/>
        <s v="Jessica Greene"/>
        <s v="Andrew Rowe"/>
        <s v="Lisa Lopez"/>
        <s v="Scott Fisher"/>
        <s v="Patty Daniels"/>
        <s v="Margaret Rosario"/>
        <s v="Danielle Murray"/>
        <s v="Rachael White"/>
        <s v="John Robinson"/>
        <s v="Luis Johnson"/>
        <s v="Katherine Ramos"/>
        <s v="Ellen Sanders"/>
        <s v="Debra Gallagher"/>
        <s v="Danny Hampton"/>
        <s v="Sheri Smith"/>
        <s v="Kelsey Eaton"/>
        <s v="Rhonda Clark"/>
        <s v="Brenda Davidson"/>
        <s v="Aaron Willis"/>
        <s v="Scott Pacheco"/>
        <s v="Derrick Morris"/>
        <s v="Jodi Mccoy"/>
        <s v="Rachael Sims"/>
        <s v="Brandon Price Jr."/>
        <s v="Emily Solomon"/>
        <s v="Willie Mills"/>
        <s v="Michelle Hernandez"/>
        <s v="Mark Olson"/>
        <s v="Kim Allen"/>
        <s v="Eric Williams Jr."/>
        <s v="Joseph Sparks"/>
        <s v="Amber Small"/>
        <s v="Kelly King"/>
        <s v="Sean Norman"/>
        <s v="Paul Lee"/>
        <s v="Joseph Bailey MD"/>
        <s v="Kristin Watts"/>
        <s v="Mark Moore"/>
        <s v="Mary York"/>
        <s v="Linda Stewart"/>
        <s v="Christopher Dorsey"/>
        <s v="Sarah Foster"/>
        <s v="Heather Mcdonald"/>
        <s v="Jennifer Hayes"/>
        <s v="Ann Heath"/>
        <s v="Shane Santos"/>
        <s v="Becky Wagner"/>
        <s v="Adam Palmer"/>
        <s v="Holly Lopez"/>
        <s v="Jennifer Ruiz"/>
        <s v="Meredith Hernandez"/>
        <s v="Sara Woods"/>
        <s v="Angela Munoz"/>
        <s v="Pam Cordova"/>
        <s v="Jennifer Jackson"/>
        <s v="Samantha Watson"/>
        <s v="Lori King"/>
        <s v="Mr. Andrew Young MD"/>
        <s v="Darren Greer"/>
        <s v="Sarah Harrison"/>
        <s v="Kevin Sutton"/>
        <s v="Logan Baker"/>
        <s v="Sara Thomas"/>
        <s v="Jillian Ford"/>
        <s v="Jennifer Swanson"/>
        <s v="Gail Washington"/>
        <s v="Paul Larson"/>
        <s v="Kevin Gomez"/>
        <s v="Edward Barnes"/>
        <s v="Matthew Weber"/>
        <s v="Destiny Diaz"/>
        <s v="Brandon Khan"/>
        <s v="Michael Brewer"/>
        <s v="Stacey Williams"/>
        <s v="Brandi Jackson"/>
        <s v="Derrick Walker"/>
        <s v="Christine Avery"/>
        <s v="Mr. Kyle Wiley"/>
        <s v="Allen Reyes"/>
        <s v="Michael George"/>
        <s v="Jeremiah Brown"/>
        <s v="Patricia Anderson"/>
        <s v="Matthew Davis"/>
        <s v="James Beltran"/>
        <s v="Ethan Gomez"/>
        <s v="Brittney Moore"/>
        <s v="Benjamin Woodard"/>
        <s v="Brandon York"/>
        <s v="Eric Anderson"/>
        <s v="Frederick Gordon"/>
        <s v="Donald Wise"/>
        <s v="Jack Li"/>
        <s v="Mary Watson"/>
        <s v="Melanie Bowers"/>
        <s v="Paige Thomas"/>
        <s v="James Gibson"/>
        <s v="Troy Beck"/>
        <s v="Deborah Frazier"/>
        <s v="Matthew Dawson"/>
        <s v="Shane Johnson"/>
        <s v="Katherine Bennett"/>
        <s v="Katie Henry"/>
        <s v="Brianna Chambers"/>
        <s v="Eddie Mccarty"/>
        <s v="Justin Larson"/>
        <s v="Angela Russell"/>
        <s v="Trevor Phillips"/>
        <s v="Jerry Sims"/>
        <s v="Charles Pena"/>
        <s v="Bernard Medina"/>
        <s v="Ryan Black"/>
        <s v="Joshua Martinez"/>
        <s v="Dustin Nguyen"/>
        <s v="Jose Hunt"/>
        <s v="Martin Bruce"/>
        <s v="Cindy Wright"/>
        <s v="Kimberly Guzman"/>
        <s v="Elizabeth Campbell"/>
        <s v="Ashley Green"/>
        <s v="Willie Walker"/>
        <s v="Craig Mitchell"/>
        <s v="Jeffrey Richardson"/>
        <s v="Nicole Perkins"/>
        <s v="Michael Frey"/>
        <s v="Katherine Carrillo"/>
        <s v="Joshua Bowen"/>
        <s v="Peter Carpenter"/>
        <s v="Jonathan Olson"/>
        <s v="Theresa Finley"/>
        <s v="Brian Robinson"/>
        <s v="Justin Weaver"/>
        <s v="David Doyle"/>
        <s v="Cody Freeman"/>
        <s v="Kevin Fitzpatrick"/>
        <s v="Mary Brown"/>
        <s v="Melanie Martin"/>
        <s v="Jennifer Gibson"/>
        <s v="Christopher Patterson"/>
        <s v="Susan Austin"/>
        <s v="Paul Hines"/>
        <s v="Jessica House"/>
        <s v="Misty Hughes"/>
        <s v="Richard Miller"/>
        <s v="Jesse Moore"/>
        <s v="Seth Simon"/>
        <s v="Pamela Flores"/>
        <s v="Caitlyn Silva"/>
        <s v="Ashlee Powell"/>
        <s v="Christina Deleon"/>
        <s v="Michael Herring"/>
        <s v="Darren Norris"/>
        <s v="Julie Schultz"/>
        <s v="Michelle Williams"/>
        <s v="Jose Ellison"/>
        <s v="Lawrence Hobbs"/>
        <s v="Brett Gonzalez"/>
        <s v="Denise Alexander"/>
        <s v="Lori Russell"/>
        <s v="Helen Glenn"/>
        <s v="Morgan Smith"/>
        <s v="Kevin Gardner"/>
        <s v="Timothy Blanchard"/>
        <s v="Patrick Mercado"/>
        <s v="James Baker"/>
        <s v="Travis Rice"/>
        <s v="Karen Tate"/>
        <s v="Tammy Morales"/>
        <s v="Vanessa Davis"/>
        <s v="Jill Mills"/>
        <s v="Robert Lindsey"/>
        <s v="Charles Lee"/>
        <s v="Shannon Waters"/>
        <s v="Anthony Lewis"/>
        <s v="Brittany Jackson"/>
        <s v="Monique Allen"/>
        <s v="Shannon Gillespie"/>
        <s v="Natalie Ward"/>
        <s v="Harold Green"/>
        <s v="John Clark"/>
        <s v="Robert Thompson"/>
        <s v="Michael Baker"/>
        <s v="Amy Lee"/>
        <s v="John Keller"/>
        <s v="Abigail Ortiz"/>
        <s v="Pamela Evans"/>
        <s v="Matthew Parker"/>
        <s v="Stacey Thompson"/>
        <s v="Stacey Townsend"/>
        <s v="Katrina Merritt"/>
        <s v="Keith Diaz"/>
        <s v="Gregory Allen"/>
        <s v="Heather Flores"/>
        <s v="Jamie Rogers"/>
        <s v="Anna Webster"/>
        <s v="Casey Brandt"/>
        <s v="Sarah Martinez"/>
        <s v="Lori Mitchell"/>
        <s v="Ashley Gordon"/>
        <s v="Robert Mcclain"/>
        <s v="Karen Mack"/>
        <s v="Courtney Matthews"/>
        <s v="Allison Herrera"/>
        <s v="Tiffany Lucas"/>
        <s v="Fernando Wood"/>
        <s v="Julie Hatfield"/>
        <s v="Todd Edwards"/>
        <s v="Ashley Lynch"/>
        <s v="Ashley Maddox"/>
        <s v="Stephanie Bentley"/>
        <s v="Richard Stone"/>
        <s v="Jody Ford"/>
        <s v="Samuel Parrish"/>
        <s v="Ian Collins"/>
        <s v="Patricia Ross"/>
        <s v="Jaclyn Nicholson"/>
        <s v="Clayton Alexander"/>
        <s v="Emily Steele"/>
        <s v="Tracy Griffin"/>
        <s v="Jacob Davidson"/>
        <s v="Marie Nelson"/>
        <s v="Ronald Wallace"/>
        <s v="Leslie Johns"/>
        <s v="Mark Gordon"/>
        <s v="Thomas Huang"/>
        <s v="Krista Smith"/>
        <s v="Richard Bradley"/>
        <s v="Gina Jones"/>
        <s v="Benjamin Middleton"/>
        <s v="Mark Harvey"/>
        <s v="Alyssa Ward"/>
        <s v="Darlene Barrera"/>
        <s v="Adam Miller"/>
        <s v="Linda Nelson"/>
        <s v="Vincent Lane"/>
        <s v="Dana Carter"/>
        <s v="Casey Goodwin"/>
        <s v="Joshua Williams"/>
        <s v="Jamie Allen"/>
        <s v="Katherine Ware"/>
        <s v="Rick Velez"/>
        <s v="Crystal Osborn"/>
        <s v="Katherine Davis"/>
        <s v="Daniel Barnett"/>
        <s v="Matthew Sawyer"/>
        <s v="Jonathan Skinner"/>
        <s v="Jason Hoffman"/>
        <s v="Tina Macias"/>
        <s v="John Adams"/>
        <s v="Maria Gibson"/>
        <s v="Jennifer Wilson"/>
        <s v="Robert Mclean"/>
        <s v="Amber Watson"/>
        <s v="Joseph Sandoval"/>
        <s v="Erika Jackson"/>
        <s v="Samuel Mcgrath"/>
        <s v="Kaitlin Reynolds"/>
        <s v="Timothy Khan"/>
        <s v="Timothy Sampson"/>
        <s v="Michael Grant"/>
        <s v="Stephen Lawson"/>
        <s v="Charles Rose"/>
        <s v="Lisa Summers"/>
        <s v="Angela Compton"/>
        <s v="Destiny Hamilton"/>
        <s v="Diana Skinner"/>
        <s v="Tamara Cruz"/>
        <s v="Richard Gray"/>
        <s v="Gary Willis"/>
        <s v="Sandra Williams"/>
        <s v="Daniel Knox"/>
        <s v="Bianca Townsend"/>
        <s v="Terry Barnett"/>
        <s v="Alejandro Brown"/>
        <s v="Logan Sims"/>
        <s v="Emily Bradford"/>
        <s v="Matthew Walker"/>
        <s v="Michael Kelly"/>
        <s v="Gary Valentine"/>
        <s v="Matthew Jackson"/>
        <s v="April Jennings"/>
        <s v="Jay Conner"/>
        <s v="Leslie Patterson"/>
        <s v="Michelle Campbell"/>
        <s v="Carlos Cook"/>
        <s v="Jennifer Fitzgerald"/>
        <s v="Linda Wright"/>
        <s v="Sean Torres"/>
        <s v="Lisa Keller"/>
        <s v="Bonnie Robinson"/>
        <s v="Matthew Grant"/>
        <s v="Jordan Chavez"/>
        <s v="Vanessa Johnson"/>
        <s v="Matthew Mathis MD"/>
        <s v="Jeremy Jones"/>
        <s v="Johnny Rangel"/>
        <s v="Austin Watts"/>
        <s v="Daniel Griffin"/>
        <s v="Ryan Clay"/>
        <s v="Victoria Turner"/>
        <s v="George Hernandez"/>
        <s v="Linda Mays"/>
        <s v="Brandon Wilson"/>
        <s v="Jeffrey Shaw"/>
        <s v="Monica Smith"/>
        <s v="Michael Davis"/>
        <s v="Melissa Franco MD"/>
        <s v="Michael Burke"/>
        <s v="Krista Reynolds"/>
        <s v="Rita Gonzalez"/>
        <s v="Philip Ramos"/>
        <s v="Kathryn Phillips DDS"/>
        <s v="Michael Graham"/>
        <s v="Gina Nelson"/>
        <s v="David Curtis"/>
        <s v="Amber Richardson"/>
        <s v="Harry Owen"/>
        <s v="Barbara Harper"/>
        <s v="Megan Coleman"/>
        <s v="Brittany Miller"/>
        <s v="Nicholas Jones"/>
        <s v="Brittany Young"/>
        <s v="Michael Reynolds"/>
        <s v="Dylan Cardenas"/>
        <s v="Sherry Stewart"/>
        <s v="Lori Henderson"/>
        <s v="Timothy Huerta"/>
        <s v="Kent Manning"/>
        <s v="Adam Morgan"/>
        <s v="Michael Greer"/>
        <s v="Nicholas Kim"/>
        <s v="Crystal Holt"/>
        <s v="Jeffery Atkins"/>
        <s v="Mallory Mitchell"/>
        <s v="Elizabeth Moore"/>
        <s v="Scott Austin"/>
        <s v="Thomas Cooper"/>
        <s v="Rachel Brown"/>
        <s v="Amanda Walter"/>
        <s v="Patrick Mendez"/>
        <s v="Melissa Schroeder MD"/>
        <s v="Clayton Mcguire"/>
        <s v="Willie Sullivan"/>
        <s v="Victor Hunt"/>
        <s v="Elizabeth Hunter"/>
        <s v="Tiffany Tran"/>
        <s v="Tara Singh"/>
        <s v="Alfred Holland"/>
        <s v="Andrew Perry"/>
        <s v="Stephen Clark"/>
        <s v="Raymond Bradley"/>
        <s v="Wesley Sharp"/>
        <s v="Brandon Sanchez"/>
        <s v="Kelli Jones"/>
        <s v="William Chen"/>
        <s v="Scott Mcgee"/>
        <s v="Sharon Wong MD"/>
        <s v="David Mcdowell"/>
        <s v="Susan Mclaughlin"/>
        <s v="Barbara Boyd"/>
        <s v="Bryan Hicks"/>
        <s v="Joseph Smith"/>
        <s v="Kenneth Massey"/>
        <s v="Hannah Lee"/>
        <s v="Dean Young"/>
        <s v="William Morgan"/>
        <s v="Dr. David Gonzalez"/>
        <s v="Jessica Wade"/>
        <s v="Karina Coleman"/>
        <s v="Miguel Myers"/>
        <s v="Mandy Fuller"/>
        <s v="Sarah Griffin"/>
        <s v="Todd Rogers"/>
        <s v="Haley Gonzalez"/>
        <s v="Christine Miller"/>
        <s v="Rhonda Martinez"/>
        <s v="Andrea Mueller"/>
        <s v="Juan Diaz"/>
        <s v="Nicholas Terry"/>
        <s v="John Reynolds"/>
        <s v="Olivia Bender"/>
        <s v="Christopher York"/>
        <s v="Darrell Chandler"/>
        <s v="Tracy Walker"/>
        <s v="Anne Best"/>
        <s v="Jonathan Reid"/>
        <s v="Lisa Ferguson"/>
        <s v="Fernando Brown"/>
        <s v="Kelly Thomas"/>
        <s v="Christine Holmes"/>
        <s v="Karen Marshall"/>
        <s v="Kara Anderson"/>
        <s v="Ricardo Bond"/>
        <s v="Rodney Wilson"/>
        <s v="Mark Bailey"/>
        <s v="Casey Garcia"/>
        <s v="Anthony Tyler"/>
        <s v="Christina Holt"/>
        <s v="Jeremy Roach"/>
        <s v="Tamara Acosta"/>
        <s v="Chelsea Flowers"/>
        <s v="Guy Galloway"/>
        <s v="Betty Tyler"/>
        <s v="Andrew Perez"/>
        <s v="Evan Burke"/>
        <s v="Ronald Vaughan"/>
        <s v="Calvin Strickland DDS"/>
        <s v="Frank Hall"/>
        <s v="Joshua Rogers"/>
        <s v="Taylor Bates"/>
        <s v="David Chandler"/>
        <s v="William Sanders"/>
        <s v="Joshua Johnson"/>
        <s v="Kristine Mendoza"/>
        <s v="William Mullins"/>
        <s v="Mary Alexander"/>
        <s v="Rachel Russell"/>
        <s v="Timothy Foster"/>
        <s v="Caleb Zimmerman"/>
        <s v="Jennifer Bryant"/>
        <s v="Jamie Williams"/>
        <s v="Christopher Nichols"/>
        <s v="Yvonne Turner"/>
        <s v="Madison Payne"/>
        <s v="Jason Davidson"/>
        <s v="Mary Cantrell"/>
        <s v="Scott Kelly"/>
        <s v="Richard Hebert"/>
        <s v="Kevin Murphy"/>
        <s v="Drew Henderson"/>
        <s v="Lisa Sanchez"/>
        <s v="Christopher Hill"/>
        <s v="Travis Lucas"/>
        <s v="Blake Rivera"/>
        <s v="Donna Sharp"/>
        <s v="Dylan Dixon"/>
        <s v="Kimberly Hall"/>
        <s v="Michele Davis"/>
        <s v="Cynthia Davis"/>
        <s v="Taylor Burns"/>
        <s v="Heather Lynch"/>
        <s v="Lauren Johnson"/>
        <s v="Melanie Johnson"/>
        <s v="Monica Hood"/>
        <s v="Crystal Cortez"/>
        <s v="Steven Clarke"/>
        <s v="Gary Jones"/>
        <s v="Ronald Montoya"/>
        <s v="Audrey Hughes"/>
        <s v="Angela Moore"/>
        <s v="Bradley White"/>
        <s v="Arthur Cervantes"/>
        <s v="Kenneth Thompson"/>
        <s v="Kathryn Armstrong"/>
        <s v="Dylan Miller"/>
        <s v="Stephen Evans"/>
        <s v="Randy Bright"/>
        <s v="Dr. Gregory Sanchez"/>
        <s v="Heather Watson"/>
        <s v="Rebecca Jenkins"/>
        <s v="Morgan Williamson"/>
        <s v="Trevor Joseph"/>
        <s v="Patrick Baker"/>
        <s v="Angela Rodriguez"/>
        <s v="James Hall"/>
        <s v="Billy Johnson"/>
        <s v="Jerry Rodriguez"/>
        <s v="Amy Guzman"/>
        <s v="Brooke Jenkins"/>
        <s v="Jason Baker"/>
        <s v="Angela Patton"/>
        <s v="Eric Waller"/>
        <s v="Howard Gordon"/>
        <s v="Julia George"/>
        <s v="Norman Long"/>
        <s v="Catherine Pham"/>
        <s v="Angelica Grant"/>
        <s v="Sarah Howell"/>
        <s v="Rachel Combs"/>
        <s v="Cynthia Atkinson DDS"/>
        <s v="Darrell Hernandez"/>
        <s v="Robert Miller"/>
        <s v="Dave Walsh"/>
        <s v="Jared Curtis"/>
        <s v="Jesus Smith"/>
        <s v="Adam Richards IV"/>
        <s v="Megan Holloway"/>
        <s v="Stephanie Gordon"/>
        <s v="Ricardo Jones"/>
        <s v="Veronica Cooper"/>
        <s v="Kenneth Hughes"/>
        <s v="Mary Travis"/>
        <s v="Connie Perry"/>
        <s v="Lisa Chen"/>
        <s v="Aaron Perez"/>
        <s v="Joshua Wallace"/>
        <s v="Veronica Stone"/>
        <s v="Cody Callahan"/>
        <s v="Charles Larson"/>
        <s v="Eric Duran"/>
        <s v="Carol Michael"/>
        <s v="Christopher Miller"/>
        <s v="Jennifer Thomas"/>
        <s v="Emily Moran"/>
        <s v="Angela Ramirez"/>
        <s v="Willie Fisher"/>
        <s v="Susan Wallace"/>
        <s v="Glenn Thomas"/>
        <s v="Patrick Todd"/>
        <s v="Nicole White"/>
        <s v="Andrew Rose"/>
        <s v="Leslie King"/>
        <s v="Shelly Galloway"/>
        <s v="Ebony Robinson"/>
        <s v="Chase Wade"/>
        <s v="Joshua Watkins"/>
        <s v="Jessica Russell"/>
        <s v="Julie Livingston"/>
        <s v="Amy Maddox"/>
        <s v="Brandon Mosley"/>
        <s v="Becky French"/>
        <s v="Samantha Gomez"/>
        <s v="David Harris"/>
        <s v="Christina Kim"/>
        <s v="Victoria Wilson"/>
        <s v="Andrew Griffith"/>
        <s v="Jeffrey Wolfe"/>
        <s v="Geoffrey Maxwell"/>
        <s v="Charles Spence"/>
        <s v="Lisa Stout"/>
        <s v="Jacob Owen"/>
        <s v="Zachary Kennedy"/>
        <s v="Donna Norris"/>
        <s v="Robert Brown"/>
        <s v="Amy Jordan"/>
        <s v="Christy Mack"/>
        <s v="Robert Robles"/>
        <s v="Douglas Chandler"/>
        <s v="James Harris"/>
        <s v="Lisa Smith"/>
        <s v="Gwendolyn George"/>
        <s v="Lisa Sandoval"/>
        <s v="Samuel Lopez"/>
        <s v="Kyle Collins"/>
        <s v="Diane Branch"/>
        <s v="Thomas Garcia"/>
        <s v="Kara Walker"/>
        <s v="Maria Sloan"/>
        <s v="Angelica Martinez"/>
        <s v="Kathleen Taylor"/>
        <s v="Shelby Swanson"/>
        <s v="Allen Carpenter"/>
        <s v="Shannon Kelly"/>
        <s v="Kaitlin Garcia"/>
        <s v="Sandra Brown"/>
        <s v="Mark Monroe"/>
        <s v="Cassandra Horne"/>
        <s v="Jill Summers MD"/>
        <s v="Zachary Cline"/>
        <s v="Nicholas Phillips"/>
        <s v="Sara Medina"/>
        <s v="Kathryn Marshall"/>
        <s v="Robert Alexander"/>
        <s v="Steven Martinez"/>
        <s v="Casey Kennedy"/>
        <s v="Joshua Vasquez"/>
        <s v="Renee Williams"/>
        <s v="Mrs. Nicole Lee"/>
        <s v="Jermaine Roy"/>
        <s v="Cassandra Jenkins"/>
        <s v="Ashley Nichols"/>
        <s v="Jerry Mcmillan"/>
        <s v="David Watkins"/>
        <s v="Matthew Johnson"/>
        <s v="Maria Walls"/>
        <s v="Joseph Gray"/>
        <s v="Cassandra Shea"/>
        <s v="Jill Diaz"/>
        <s v="Victoria Murray"/>
        <s v="James Harvey"/>
        <s v="Daniel Lewis"/>
        <s v="Gary Phillips"/>
        <s v="William Mcdaniel"/>
        <s v="Kaylee Bradford"/>
        <s v="Matthew Brock"/>
        <s v="Laura Erickson"/>
        <s v="Kevin Johnson"/>
        <s v="David Bender"/>
        <s v="Michael Harper"/>
        <s v="Edward Hernandez"/>
        <s v="Andrew Daugherty"/>
        <s v="Donald Griffin"/>
        <s v="Seth Gould"/>
        <s v="Mrs. Jessica Porter"/>
        <s v="Rachel Arnold"/>
        <s v="Jennifer Key"/>
        <s v="William Herrera III"/>
        <s v="Nathan Sanders"/>
        <s v="Jennifer Porter"/>
        <s v="Sabrina Mcconnell"/>
        <s v="Gary Ingram"/>
        <s v="Kevin Reid"/>
        <s v="Kristin Sweeney"/>
        <s v="Kristen Stout"/>
        <s v="Drew Ruiz"/>
        <s v="Cindy Stevenson"/>
        <s v="Amanda Jordan"/>
        <s v="Brenda Ballard"/>
        <s v="Barbara Lara"/>
        <s v="Terry Torres"/>
        <s v="Philip Miller"/>
        <s v="Robert Ramos"/>
        <s v="Susan Nichols"/>
        <s v="Ashley Pierce"/>
        <s v="Andrew Smith"/>
        <s v="Roger Lam"/>
        <s v="Victor Wise"/>
        <s v="Nicholas Park"/>
        <s v="Ruth Berry"/>
        <s v="Carmen Hood"/>
        <s v="Debra Wells"/>
        <s v="Vicki Miranda"/>
        <s v="Gail Bowman"/>
        <s v="Barbara Miller"/>
        <s v="Robert Harris"/>
        <s v="Lori Perez"/>
        <s v="Rhonda Campbell"/>
        <s v="Adam Walker"/>
        <s v="Ashley Miller"/>
        <s v="Misty Bush"/>
        <s v="Linda Daniel"/>
        <s v="Maria Rollins"/>
        <s v="Douglas Calhoun"/>
        <s v="Christina Patterson"/>
        <s v="Charles Ross"/>
        <s v="Jill Guerrero"/>
        <s v="John Jimenez"/>
        <s v="Jordan Hall"/>
        <s v="James Fisher"/>
        <s v="Austin Ponce"/>
        <s v="Tiffany Roberts"/>
        <s v="Matthew Shaw"/>
        <s v="Jonathan Moore"/>
        <s v="Sarah Brown"/>
        <s v="Stephen Rich"/>
        <s v="Jenna Rodriguez"/>
        <s v="James Cox"/>
        <s v="Mary Rose"/>
        <s v="Mrs. Michelle Goodman"/>
        <s v="Samantha Donovan"/>
        <s v="Roberta Watkins"/>
        <s v="Tammy Griffin"/>
        <s v="Diana Rivas"/>
        <s v="Mrs. Annette Fuller MD"/>
        <s v="Randy Shepherd"/>
        <s v="Charlotte Davis"/>
        <s v="Mrs. Bailey Anderson MD"/>
        <s v="Brenda Wells"/>
        <s v="Jennifer Hoffman DDS"/>
        <s v="Richard Larsen"/>
        <s v="Edgar Morrow"/>
        <s v="Bernard Burns"/>
        <s v="Caroline Schaefer"/>
        <s v="Bradley Brock"/>
        <s v="Kimberly Hanson"/>
        <s v="Anthony Santos"/>
        <s v="Regina Weiss"/>
        <s v="April Lambert"/>
        <s v="Derek Nichols"/>
        <s v="Mark Vaughn"/>
        <s v="Susan Fleming"/>
        <s v="Barbara Collins"/>
        <s v="Thomas Baker"/>
        <s v="William Frye"/>
        <s v="Jeffrey Lopez"/>
        <s v="David Wagner"/>
        <s v="Michael Burns"/>
        <s v="Erica Barker"/>
        <s v="Allen Serrano"/>
        <s v="Angela Hatfield"/>
        <s v="Maria Diaz"/>
        <s v="Jaime Russell"/>
        <s v="Jamie Anderson"/>
        <s v="Jeffrey Chavez"/>
        <s v="Samantha Franklin"/>
        <s v="Derrick Smith"/>
        <s v="Mr. Steven Freeman DVM"/>
        <s v="Christopher Montgomery DDS"/>
        <s v="Elizabeth Johnson"/>
        <s v="Mark Lambert"/>
        <s v="Jeffery Ferguson"/>
        <s v="Jacqueline Alexander"/>
        <s v="Casey Obrien"/>
        <s v="Angela Dean"/>
        <s v="Lucas Wright"/>
        <s v="Sarah Oconnor"/>
        <s v="Wendy Watson"/>
        <s v="Jacob Dean"/>
        <s v="Stephanie Dougherty"/>
        <s v="Peter Harris"/>
        <s v="Taylor Shaw"/>
        <s v="Kristina Coleman"/>
        <s v="Allison Johnson"/>
        <s v="Michele Hall"/>
        <s v="Cynthia Cameron"/>
        <s v="William Thompson"/>
        <s v="Edward Banks"/>
        <s v="Linda Bell"/>
        <s v="Arthur Phillips"/>
        <s v="Adam Salazar"/>
        <s v="Jordan Lewis DDS"/>
        <s v="Ronald Johnson"/>
        <s v="Allison Brown"/>
        <s v="James Ortiz"/>
        <s v="Patrick Maxwell"/>
        <s v="Deborah Chen"/>
        <s v="Donna Hall"/>
        <s v="Lisa Olsen"/>
        <s v="Hannah Fleming"/>
        <s v="Matthew Parks"/>
        <s v="Sarah Miller"/>
        <s v="Randy Swanson"/>
        <s v="Lucas Griffith"/>
        <s v="David Roberts"/>
        <s v="Nancy Vega"/>
        <s v="Richard Rivera"/>
        <s v="William Martinez"/>
        <s v="Andrew Zavala"/>
        <s v="Devin Bowen"/>
        <s v="Vickie Allen"/>
        <s v="Patrick Miller"/>
        <s v="Patrick Coleman"/>
        <s v="David Pierce"/>
        <s v="Mr. Maxwell Humphrey"/>
        <s v="Jennifer Golden"/>
        <s v="Lance Smith"/>
        <s v="Carla Holmes"/>
        <s v="Eric Allen"/>
        <s v="Jonathon Richardson"/>
        <s v="Amy King"/>
        <s v="Julie Cameron"/>
        <s v="Laura Cabrera"/>
        <s v="Michael Franco"/>
        <s v="Tracy Wolfe"/>
        <s v="Kristin Lopez"/>
        <s v="Ms. Candice Gonzales"/>
        <s v="Heather Powers"/>
        <s v="Francisco Mcguire"/>
        <s v="Bethany Smith"/>
        <s v="Samuel Cochran"/>
        <s v="Emily Moore"/>
        <s v="Grace Mcguire"/>
        <s v="Benjamin Howard"/>
        <s v="Vincent Kim"/>
        <s v="Alexander Hill"/>
        <s v="Gregory Davila"/>
        <s v="Victoria Gomez"/>
        <s v="Joel Ponce"/>
        <s v="Joseph Newman"/>
        <s v="Michael Sanchez"/>
        <s v="Jeffrey Fleming"/>
        <s v="Michael Salazar"/>
        <s v="Laura Thomas"/>
        <s v="Kevin Romero III"/>
        <s v="Thomas Oliver"/>
        <s v="Benjamin Andersen"/>
        <s v="Phillip Evans"/>
        <s v="Shawn Jones"/>
        <s v="Angela Sanders"/>
        <s v="Brian Jackson"/>
        <s v="Mr. William Webb"/>
        <s v="Mrs. Amy Santos"/>
        <s v="Anna Becker"/>
        <s v="John White"/>
        <s v="Nancy Weeks"/>
        <s v="Mr. Alexander Robertson"/>
        <s v="Sharon Potter"/>
        <s v="Olivia Singleton"/>
        <s v="Chelsea Fernandez"/>
        <s v="Juan Cox"/>
        <s v="Gregg Webster"/>
        <s v="Destiny Hayes"/>
        <s v="Cassandra Hodge"/>
        <s v="Brandon Rodriguez"/>
        <s v="Chad Boone"/>
        <s v="Sarah Logan"/>
        <s v="Chloe Rodriguez"/>
        <s v="Becky James"/>
        <s v="Megan Gonzalez"/>
        <s v="Samantha Alexander"/>
        <s v="Kenneth Atkins"/>
        <s v="Nicholas Zuniga"/>
        <s v="Carla Phelps"/>
        <s v="Thomas Peterson"/>
        <s v="James Acosta"/>
        <s v="Dustin Shannon"/>
        <s v="Darren Rice"/>
        <s v="Cynthia Peters MD"/>
        <s v="Larry Goodwin"/>
        <s v="Austin Guzman"/>
        <s v="Wendy Johnson"/>
        <s v="Erica Lawson"/>
        <s v="Kelli Maldonado"/>
        <s v="Robert Davis"/>
        <s v="Sharon Osborne"/>
        <s v="Matthew Garcia"/>
        <s v="Diane Thomas"/>
        <s v="Michael Gordon"/>
        <s v="Elizabeth Pope"/>
        <s v="Bryan Stout"/>
        <s v="Kyle Flores"/>
        <s v="David Aguilar"/>
        <s v="Ashley Meadows"/>
        <s v="Mr. William Dorsey"/>
        <s v="James Mccarthy"/>
        <s v="Adam King"/>
        <s v="Jennifer Page"/>
        <s v="Joan Ball"/>
        <s v="Colton Olsen"/>
        <s v="Sandra Dixon"/>
        <s v="Russell Harris"/>
        <s v="Stephen Jimenez"/>
        <s v="Gregory Park"/>
        <s v="Anthony Jacobs"/>
        <s v="Dean Gomez"/>
        <s v="Laura Harris"/>
        <s v="Leslie Hill"/>
        <s v="Sara Patel"/>
        <s v="Brandy Pena"/>
        <s v="Nicole Snyder"/>
        <s v="Lori Silva"/>
        <s v="Charles Nguyen"/>
        <s v="Brandon Oconnor"/>
        <s v="Nancy Fleming"/>
        <s v="Kyle Edwards"/>
        <s v="Dustin Cruz"/>
        <s v="Craig Delgado"/>
        <s v="Robert Archer"/>
        <s v="Amy Ball"/>
        <s v="Michelle Robinson"/>
        <s v="Julie Solis"/>
        <s v="Matthew Cole"/>
        <s v="Jimmy Ramirez"/>
        <s v="Hunter Tapia"/>
        <s v="Jason Taylor"/>
        <s v="Amanda Johnson"/>
        <s v="Robert Berry"/>
        <s v="Douglas Banks"/>
        <s v="Maria Harvey"/>
        <s v="Kenneth Washington"/>
        <s v="Joy Johnson"/>
        <s v="Jake Newman"/>
        <s v="Shelly Evans"/>
        <s v="Ashley George"/>
        <s v="Mrs. Laurie Hancock"/>
        <s v="Johnny Stevens"/>
        <s v="Christopher Chavez"/>
        <s v="Lisa Vazquez"/>
        <s v="Bonnie Cantrell"/>
        <s v="Madeline Delacruz"/>
        <s v="Kenneth Hayes"/>
        <s v="Deborah Gonzalez"/>
        <s v="Sally West"/>
        <s v="Monica Baker"/>
        <s v="Jason Keller"/>
        <s v="Jordan Shepherd"/>
        <s v="Emily Wilson"/>
        <s v="Lee Ferguson"/>
        <s v="Elizabeth Barr"/>
        <s v="Matthew Nash"/>
        <s v="Sonya Neal"/>
        <s v="Vanessa Allen"/>
        <s v="Mark Rosales"/>
        <s v="Lacey Morales"/>
        <s v="Eric Kidd"/>
        <s v="Paula White"/>
        <s v="Tracie Navarro"/>
        <s v="Lisa Fowler"/>
        <s v="Julie Benson"/>
        <s v="Kayla Reeves"/>
        <s v="Shaun Hayes"/>
        <s v="Brittany Mcguire"/>
        <s v="Patrick Garner"/>
        <s v="Jacob Reyes"/>
        <s v="Christopher Jackson"/>
        <s v="Robin Patel"/>
        <s v="Felicia King"/>
        <s v="Heather Green"/>
        <s v="Brandon Carr"/>
        <s v="Linda Ortiz"/>
        <s v="Katrina Moore"/>
        <s v="Jesse Brewer"/>
        <s v="Ashley Odonnell"/>
        <s v="Bianca Holmes MD"/>
        <s v="Teresa Wilson"/>
        <s v="Amy Snyder"/>
        <s v="Stephanie Benson"/>
        <s v="Andrea Brown"/>
        <s v="Jasmin Wilcox"/>
        <s v="Crystal Watkins"/>
        <s v="Patricia Swanson"/>
        <s v="Todd Boyd"/>
        <s v="Jason Nixon"/>
        <s v="Jasmine Clay"/>
        <s v="Dalton Baxter"/>
        <s v="Misty Fisher"/>
        <s v="Steven Maynard"/>
        <s v="Erik Edwards"/>
        <s v="Michele Cox"/>
        <s v="Kyle Scott"/>
        <s v="Ricky Allen"/>
        <s v="Valerie Smith"/>
        <s v="Sarah Wyatt"/>
        <s v="Stephen Gutierrez"/>
        <s v="Daniel Mcconnell"/>
        <s v="Carol Nguyen"/>
        <s v="Johnny Martin"/>
        <s v="Trevor Cummings DDS"/>
        <s v="Tyler Chapman"/>
        <s v="Katrina Mcknight"/>
        <s v="Keith Gonzalez"/>
        <s v="Penny Jones"/>
        <s v="Jamie Barrett"/>
        <s v="Kristin Reid"/>
        <s v="Darlene Elliott"/>
        <s v="Mrs. Melissa Kelly"/>
        <s v="Erica Romero"/>
        <s v="Brittany Coleman"/>
        <s v="Cassie Edwards"/>
        <s v="Andrea Berg"/>
        <s v="Erica Cochran"/>
        <s v="John Martin"/>
        <s v="Cynthia Dawson"/>
        <s v="Christine Lambert"/>
        <s v="Anthony Wright"/>
        <s v="Michelle Hubbard"/>
        <s v="Rita Bishop"/>
        <s v="Andrew Farley"/>
        <s v="Tommy Walker"/>
        <s v="Kayla Hays"/>
        <s v="Michael Robinson"/>
        <s v="Michael Stephens"/>
        <s v="Jessica Mcbride"/>
        <s v="Danielle Aguirre"/>
        <s v="Caleb Doyle"/>
        <s v="Katrina Walker"/>
        <s v="Chase Hayden"/>
        <s v="Susan Cruz"/>
        <s v="Jacqueline Kennedy"/>
        <s v="Gregory Flores"/>
        <s v="Robert Bender"/>
        <s v="Kimberly Thomas"/>
        <s v="Kimberly Atkins"/>
        <s v="Barbara Phillips"/>
        <s v="Donna Skinner"/>
        <s v="Duane Bautista"/>
        <s v="Erica Moreno"/>
        <s v="Andrea Williams"/>
        <s v="Shawna King"/>
        <s v="Michael Dean"/>
        <s v="Robert Arroyo"/>
        <s v="Taylor Williams"/>
        <s v="Rebekah Johnson"/>
        <s v="Angela White"/>
        <s v="Johnny Fox"/>
        <s v="John Bowers"/>
        <s v="Victor Baker"/>
        <s v="James Skinner"/>
        <s v="Daniel Curtis Jr."/>
        <s v="Chelsey Joyce"/>
        <s v="Mrs. Ashley Alvarez"/>
        <s v="Felicia Rhodes"/>
        <s v="Nathan Dunn"/>
        <s v="Regina Griffith"/>
        <s v="Beth Lawson"/>
        <s v="Patrick Holland"/>
        <s v="Lauren Smith"/>
        <s v="Ann Acosta"/>
        <s v="Karen Jones"/>
        <s v="Tiffany Berry"/>
        <s v="Tiffany Mitchell"/>
        <s v="Amy Reyes"/>
        <s v="Christine Stewart"/>
        <s v="Rita Reed"/>
        <s v="Christopher Snyder"/>
        <s v="Luis Romero"/>
        <s v="Karen Patterson"/>
        <s v="Craig Clarke"/>
        <s v="Christopher Adams"/>
        <s v="Jessica Jones"/>
        <s v="Victoria Gaines"/>
        <s v="Deanna Allen"/>
        <s v="Hannah Parker"/>
        <s v="Kelly Cook"/>
        <s v="Carla Russell"/>
        <s v="Katherine Pitts"/>
        <s v="Christopher Wiggins"/>
        <s v="Troy Doyle"/>
        <s v="Terri Hayes"/>
        <s v="Amanda Hines"/>
        <s v="Christian Jackson"/>
        <s v="Sherry Sampson"/>
        <s v="Paul Foster"/>
        <s v="Gregory Brooks"/>
        <s v="Michael Thompson"/>
        <s v="Linda Villarreal"/>
        <s v="Mathew Suarez"/>
        <s v="Samantha Alvarez"/>
        <s v="Tammy Ellis"/>
        <s v="Joshua Knight"/>
        <s v="Richard Gutierrez"/>
        <s v="Crystal Stuart"/>
        <s v="Christopher Strong"/>
        <s v="Julie Sutton"/>
        <s v="Dr. Heather Collins DDS"/>
        <s v="Lisa Rodriguez"/>
        <s v="Courtney Spencer"/>
        <s v="Christopher Lang"/>
        <s v="Paul Santana"/>
        <s v="Tony Colon"/>
        <s v="Kelsey Smith"/>
        <s v="Jose Lynn"/>
        <s v="Jacqueline Prince"/>
        <s v="John Lopez"/>
        <s v="Mario Allen"/>
        <s v="Justin Peters"/>
        <s v="Tara Grimes"/>
        <s v="Matthew Hanna"/>
        <s v="Rachel Vega"/>
        <s v="Jason Atkins"/>
        <s v="Jennifer Williams"/>
        <s v="Sarah Ortiz"/>
        <s v="Steven Hudson"/>
        <s v="Donald Middleton"/>
        <s v="Christina Watson"/>
        <s v="Damon Warren"/>
        <s v="Terry Thompson"/>
        <s v="Candice Smith"/>
        <s v="Shelly Valentine"/>
        <s v="Ian Sandoval"/>
        <s v="Megan Jones"/>
        <s v="Sandra Perry"/>
        <s v="Mrs. Kathleen Miller MD"/>
        <s v="David Quinn"/>
        <s v="George Cameron"/>
        <s v="Deborah Reynolds"/>
        <s v="Sean Cole"/>
        <s v="Olivia Cain"/>
        <s v="Brianna Bass"/>
        <s v="Regina Peterson"/>
        <s v="James Anderson"/>
        <s v="Tyler Harris"/>
        <s v="Jeremy House"/>
        <s v="Matthew Delgado"/>
        <s v="Yolanda Anderson"/>
        <s v="Sean Martinez"/>
        <s v="Heather Richards"/>
        <s v="Adam Gonzalez"/>
        <s v="Shelby Lee"/>
        <s v="Charles Rhodes"/>
        <s v="Erika Johnson"/>
        <s v="Diamond Franklin"/>
        <s v="Wesley Whitney"/>
        <s v="Robert Dorsey"/>
        <s v="Pamela Martin"/>
        <s v="Angela Simpson"/>
        <s v="Andrew Martinez"/>
        <s v="Katie Johnson"/>
        <s v="Jeremy Harris"/>
        <s v="Tanya Blankenship"/>
        <s v="Joshua Mitchell"/>
        <s v="Anna Ward"/>
        <s v="Richard Irwin"/>
        <s v="Elizabeth Burns"/>
        <s v="Kristin Ross"/>
        <s v="Brittany Perry"/>
        <s v="Darrell Jones"/>
        <s v="Matthew Boyd"/>
        <s v="Brandon Harris"/>
        <s v="Joseph Frazier"/>
        <s v="Ian Owens"/>
        <s v="Alexis Anderson"/>
        <s v="Kimberly Bradley"/>
        <s v="Jennifer Ferguson"/>
        <s v="Chelsea Carter"/>
        <s v="Thomas Miller"/>
        <s v="Michelle Terry"/>
        <s v="Renee Johnson"/>
        <s v="Robert Walker"/>
        <s v="Pamela Harris"/>
        <s v="Lindsey Barron"/>
        <s v="Natalie Gordon"/>
        <s v="Kerry Miller"/>
        <s v="Thomas Guerra"/>
        <s v="Sarah Reynolds"/>
        <s v="Elizabeth Butler"/>
        <s v="John Bell"/>
        <s v="Ashley Anderson MD"/>
        <s v="Jonathan Cooke DDS"/>
        <s v="David Dominguez"/>
        <s v="Kathleen Herrera"/>
        <s v="Edward Butler"/>
        <s v="Jason Flowers"/>
        <s v="Jennifer Dickson"/>
        <s v="Abigail Murphy"/>
        <s v="Tammy George"/>
        <s v="Bradley Wilkinson"/>
        <s v="Mark Mendez"/>
        <s v="Glenn Huerta"/>
        <s v="Andrew Sullivan"/>
        <s v="Rachel Scott"/>
        <s v="Jennifer Trevino"/>
        <s v="Brian Smith"/>
        <s v="Molly Wright"/>
        <s v="John Edwards"/>
        <s v="Kevin Estrada"/>
        <s v="John Gray"/>
        <s v="Robert Barber"/>
        <s v="Mr. Caleb Castillo"/>
        <s v="Russell Garcia"/>
        <s v="Nicholas Campbell"/>
        <s v="Erin Garcia"/>
        <s v="Anthony Gutierrez"/>
        <s v="Suzanne King"/>
        <s v="Ryan Aguirre"/>
        <s v="Emily Lopez"/>
        <s v="Mrs. Sheryl James"/>
        <s v="Rachel Williams"/>
        <s v="Michael Campos"/>
        <s v="John Davis"/>
        <s v="Andrea Morton"/>
        <s v="Jonathan Pierce"/>
        <s v="Bobby Martin"/>
        <s v="Randy Mcgee"/>
        <s v="Lauren Robertson"/>
        <s v="Robert Knight"/>
        <s v="Justin Rangel"/>
        <s v="Angel Terry"/>
        <s v="Julie Rodriguez"/>
        <s v="Hannah Cox"/>
        <s v="Douglas Matthews"/>
        <s v="Mary Garcia"/>
        <s v="Brady Robinson"/>
        <s v="Julie Jackson"/>
        <s v="Daniel Lang"/>
        <s v="Tiffany Lang"/>
        <s v="Patrick Schmitt"/>
        <s v="Jessica Cook"/>
        <s v="Cindy Gray"/>
        <s v="Steven Johnson Jr."/>
        <s v="Jennifer Barnes"/>
        <s v="Mr. Samuel Acosta"/>
        <s v="Amy Smith"/>
        <s v="Alexander Lee"/>
        <s v="Marcus Adams"/>
        <s v="Erin Johnson"/>
        <s v="Cynthia Stephens"/>
        <s v="Veronica Russell"/>
        <s v="Jodi Brock"/>
        <s v="Jack Barnett"/>
        <s v="Dr. Janice Lopez"/>
        <s v="Brian Garcia"/>
        <s v="Nicole Gonzalez"/>
        <s v="Kevin Christian"/>
        <s v="Christopher Martin"/>
        <s v="Anna Martinez"/>
        <s v="Glenda Hendricks"/>
        <s v="Stacey Smith"/>
        <s v="Michael Taylor"/>
        <s v="Beth Mcbride"/>
        <s v="Heather Delacruz"/>
        <s v="Cole Mcpherson"/>
        <s v="Toni Kline"/>
        <s v="Matthew Serrano"/>
        <s v="Frank Smith"/>
        <s v="Erin Warner"/>
        <s v="Chloe Holmes"/>
        <s v="Sierra Chang"/>
        <s v="Heather Mcgee"/>
        <s v="Travis Meyers"/>
        <s v="Emily Newman"/>
        <s v="Jose Gomez"/>
        <s v="Carol Chambers"/>
        <s v="Zachary Campbell"/>
        <s v="Patricia Rowe"/>
        <s v="Eric Gray"/>
        <s v="William Young"/>
        <s v="Patricia Ellis"/>
        <s v="Theresa Foster"/>
        <s v="Lisa James"/>
        <s v="Tamara Brown"/>
        <s v="Robert Ramirez"/>
        <s v="Erica Wilson"/>
        <s v="Brittany Brown"/>
        <s v="Sonia Love"/>
        <s v="Pamela Harmon"/>
        <s v="Denise Wise"/>
        <s v="Alan Paul"/>
        <s v="Vicki Johnston"/>
        <s v="Raymond Villarreal"/>
        <s v="Andrew Hernandez"/>
        <s v="Jamie Cardenas"/>
        <s v="Mr. Gary Gonzales DVM"/>
        <s v="James Morse"/>
        <s v="Veronica Pierce"/>
        <s v="Mark Graham"/>
        <s v="Laura Vincent"/>
        <s v="Mrs. Dorothy Andrade"/>
        <s v="Randy Robinson"/>
        <s v="Ashley Hoffman"/>
        <s v="Megan Cain"/>
        <s v="Justin Figueroa"/>
        <s v="Janet Schneider"/>
        <s v="Katie Owens"/>
        <s v="Julia Valdez"/>
        <s v="Kevin Anderson"/>
        <s v="Douglas Price"/>
        <s v="Nicole Romero"/>
        <s v="Christopher Doyle"/>
        <s v="Nicholas Prince"/>
        <s v="Anthony Mills"/>
        <s v="Brian Edwards"/>
        <s v="Adam Chandler"/>
        <s v="Michael Martin"/>
        <s v="James Summers"/>
        <s v="Paul Gallagher"/>
        <s v="Mark Shea"/>
        <s v="Rebecca Rice"/>
        <s v="Brandon Campbell"/>
        <s v="Cindy Garza"/>
        <s v="April Bullock"/>
        <s v="Felicia Bennett"/>
        <s v="Nathan Porter"/>
        <s v="David Pugh"/>
        <s v="Dylan Thomas"/>
        <s v="Lisa Clarke"/>
        <s v="Julie Hall"/>
        <s v="Darin Foster"/>
        <s v="James Franklin"/>
        <s v="Kevin Holloway"/>
        <s v="Jason Mccoy"/>
        <s v="Miss Melanie Greene PhD"/>
        <s v="Amber Graves"/>
        <s v="Duane Oliver"/>
        <s v="James Browning"/>
        <s v="Jared Gutierrez"/>
        <s v="Travis Brown"/>
        <s v="Ronald Stephens"/>
        <s v="Shawn Smith"/>
        <s v="Timothy Conley"/>
        <s v="Omar Marquez"/>
        <s v="Jenna Myers"/>
        <s v="Jeffrey Gonzalez"/>
        <s v="Andrea Jenkins MD"/>
        <s v="Taylor Miles"/>
        <s v="Crystal Dixon"/>
        <s v="Melissa Arnold"/>
        <s v="Russell Hamilton"/>
        <s v="Levi Gray"/>
        <s v="Michael Reyes"/>
        <s v="Regina Anderson"/>
        <s v="Luke Day"/>
        <s v="Norman Guerra"/>
        <s v="Austin Phillips"/>
        <s v="Michelle Palmer"/>
        <s v="Kenneth Moore"/>
        <s v="Andrew Henderson"/>
        <s v="Jeffrey Kirby"/>
        <s v="John Ryan"/>
        <s v="Daniel Williams"/>
        <s v="Evan Hughes"/>
        <s v="Lisa Hayes"/>
        <s v="Brenda Hester"/>
        <s v="Tracy Mcclure"/>
        <s v="Heather Luna"/>
        <s v="Jim Moore Jr."/>
        <s v="Craig Marshall"/>
        <s v="April Lopez"/>
        <s v="Bradley Jackson"/>
        <s v="Adrian Harvey"/>
        <s v="Norman Silva"/>
        <s v="Robin Donaldson"/>
        <s v="Shawn Welch"/>
        <s v="April Barber"/>
        <s v="Sara Johnson"/>
        <s v="Victoria Simpson"/>
        <s v="Denise Schaefer"/>
        <s v="Jeremy Mccormick DDS"/>
        <s v="Justin Gray"/>
        <s v="Beth Sanchez"/>
        <s v="Robert Ortiz"/>
        <s v="Stephen Johnson"/>
        <s v="Tanya Curtis"/>
        <s v="Pam Underwood"/>
        <s v="Rhonda Washington"/>
        <s v="John Gould"/>
        <s v="Jason Ferguson"/>
        <s v="Charles Key"/>
        <s v="Ernest Le"/>
        <s v="Paul Powell"/>
        <s v="Jean Hart"/>
        <s v="Amber Lane"/>
        <s v="Rebecca Jackson"/>
        <s v="Charles Kane"/>
        <s v="Briana Vincent"/>
        <s v="Jason Barry"/>
        <s v="Mark Kelley"/>
        <s v="Lisa Gregory"/>
        <s v="Victoria Valencia"/>
        <s v="Zachary Davila"/>
        <s v="John Wilkerson"/>
        <s v="Julia Mcpherson"/>
        <s v="Casey Bennett"/>
        <s v="Brent White"/>
        <s v="Justin Robertson"/>
        <s v="Sean Elliott"/>
        <s v="Adam Crawford"/>
        <s v="Daniel White"/>
        <s v="William Olsen"/>
        <s v="Timothy Haynes DVM"/>
        <s v="Jessica Dixon"/>
        <s v="Timothy Cook"/>
        <s v="Robert Rosario"/>
        <s v="Kathy Turner"/>
        <s v="Patrick Taylor"/>
        <s v="Jeffrey Simpson"/>
        <s v="Marcus Harmon"/>
        <s v="Mary Mendez"/>
        <s v="Chad Watson"/>
        <s v="Robert Mccarthy"/>
        <s v="Kayla Mendez"/>
        <s v="Krystal Martinez"/>
        <s v="Ryan Holt"/>
        <s v="Lisa Daniels"/>
        <s v="Jacqueline Sanchez"/>
        <s v="Jeffrey Rodriguez"/>
        <s v="Valerie Lyons"/>
        <s v="Derek Clark"/>
        <s v="Molly Hill"/>
        <s v="Brian Weeks"/>
        <s v="Gabrielle Watson"/>
        <s v="Renee Long"/>
        <s v="Beth Wilson"/>
        <s v="Chad Hill"/>
        <s v="Sarah Wood"/>
        <s v="Scott Graham"/>
        <s v="Raymond Williams"/>
        <s v="Kimberly Davila"/>
        <s v="Nicole Stephens"/>
        <s v="Micheal Burton"/>
        <s v="Justin Davis"/>
        <s v="Ryan Lambert"/>
        <s v="Angel Murphy"/>
        <s v="Monica Lee"/>
        <s v="Jaime Tran"/>
        <s v="Michael Steele"/>
        <s v="Daniel Wood"/>
        <s v="Amanda Torres"/>
        <s v="Madison Crane"/>
        <s v="Theresa Castillo"/>
        <s v="Daryl Flowers"/>
        <s v="Jason Willis"/>
        <s v="Julie Odom"/>
        <s v="Megan Tucker"/>
        <s v="Larry Long"/>
        <s v="Jessica Mccoy"/>
        <s v="Brent Perry"/>
        <s v="Joel Wright"/>
        <s v="Leslie Thompson"/>
        <s v="Monica Walker"/>
        <s v="Donna Lee"/>
        <s v="Julia Martin"/>
        <s v="Victoria Avila"/>
        <s v="Michael Carlson"/>
        <s v="Dean Rogers"/>
        <s v="Lisa Vaughn"/>
        <s v="Michelle Lozano"/>
        <s v="Doris Kirby"/>
        <s v="Nicholas Haynes"/>
        <s v="Frank Medina"/>
        <s v="Emily Leach"/>
        <s v="Marcus Hernandez"/>
        <s v="Alexandra Hogan"/>
        <s v="Peter Hart"/>
        <s v="Daniel Glover"/>
        <s v="Dr. Michael Brown"/>
        <s v="Faith Pierce"/>
        <s v="Kathleen Rodriguez"/>
        <s v="Steven Richmond"/>
        <s v="Christina Johnson"/>
        <s v="Tiffany Castillo"/>
        <s v="Nancy Diaz"/>
        <s v="Larry Smith"/>
        <s v="Brandi Holmes"/>
        <s v="Elizabeth Hood"/>
        <s v="Charles Marks"/>
        <s v="Jeremy Thomas"/>
        <s v="Jonathan Morgan"/>
        <s v="Suzanne Rivera"/>
        <s v="Ryan Rodriguez"/>
        <s v="Joseph Hubbard"/>
        <s v="Brandon Holland"/>
        <s v="Amy Burch"/>
        <s v="Ryan Jones"/>
        <s v="Matthew Cannon"/>
        <s v="Steven Mills"/>
        <s v="Kurt Winters DDS"/>
        <s v="Patrick Wilson"/>
        <s v="Carol Jones"/>
        <s v="Jill Frank"/>
        <s v="Michele Cruz"/>
        <s v="Jennifer Clarke"/>
        <s v="Tyler Pham II"/>
        <s v="Holly Castillo"/>
        <s v="Samantha Richardson"/>
        <s v="Mary Nguyen"/>
        <s v="Heather Drake"/>
        <s v="David Reynolds"/>
        <s v="Marcus Allen"/>
        <s v="Brandi Arnold"/>
        <s v="Chelsea Pena"/>
        <s v="Brian Livingston"/>
        <s v="Robert Baker"/>
        <s v="Shari Cardenas"/>
        <s v="Alex Hobbs"/>
        <s v="Marilyn Barnes"/>
        <s v="Nicole Travis"/>
        <s v="Daniel Riley"/>
        <s v="Juan Dean"/>
        <s v="Paul Herrera"/>
        <s v="Deborah Page"/>
        <s v="Joseph Willis"/>
        <s v="John Aguirre"/>
        <s v="Carl Jackson"/>
        <s v="Herbert Strickland"/>
        <s v="Michelle Mata"/>
        <s v="Jeffrey Mills"/>
        <s v="Brian Lee"/>
        <s v="Amanda Perez"/>
        <s v="Spencer Peters"/>
        <s v="Jordan Reynolds"/>
        <s v="Tiffany Wiggins"/>
        <s v="Christy Pratt"/>
        <s v="Lisa Daugherty"/>
        <s v="John Gibson"/>
        <s v="Aaron Leach"/>
        <s v="Jason Lee"/>
        <s v="Kristopher Murphy"/>
        <s v="Lydia Gallagher"/>
        <s v="Kelsey Lynn"/>
        <s v="Tony Wagner"/>
        <s v="Leslie Morgan"/>
        <s v="Larry Shaw"/>
        <s v="Jill Parks"/>
        <s v="Sean Dean"/>
        <s v="William Peters"/>
        <s v="Cassie Patrick"/>
        <s v="Andrew Ferguson"/>
        <s v="Kristen Cox"/>
        <s v="Scott Brown"/>
        <s v="Denise Houston"/>
        <s v="Hunter Cole"/>
        <s v="Karen Reed"/>
        <s v="Dana Sanders"/>
        <s v="David Blackwell"/>
        <s v="Gary Carter"/>
        <s v="Kelsey Griffith"/>
        <s v="Misty Bradford"/>
        <s v="Mrs. Rachel Martin"/>
        <s v="Briana Waters"/>
        <s v="Lori Todd"/>
        <s v="Nathan Pope"/>
        <s v="Andrew Davidson"/>
        <s v="Eddie Rodriguez"/>
        <s v="James Hernandez"/>
        <s v="Amy Flores"/>
        <s v="Sally Floyd"/>
        <s v="Lisa Ross"/>
        <s v="Sue Johnson"/>
        <s v="Sharon Hill"/>
        <s v="Mark Leonard"/>
        <s v="Elaine Taylor"/>
        <s v="Kylie Gonzales"/>
        <s v="Melinda Mcdonald"/>
        <s v="Jason Huffman"/>
        <s v="Timothy Clark"/>
        <s v="Dustin Boyer"/>
        <s v="Ashley Kemp"/>
        <s v="Julia Gonzalez"/>
        <s v="Taylor Mitchell"/>
        <s v="Ashley Brooks"/>
        <s v="Robert Orr"/>
        <s v="Brian Nguyen"/>
        <s v="Sarah Wheeler"/>
        <s v="Tyler Murray"/>
        <s v="Andrea Barton"/>
        <s v="Jose Martinez"/>
        <s v="Kelsey Baker"/>
        <s v="Billy Roman"/>
        <s v="Thomas Jackson"/>
        <s v="Robert Gregory"/>
        <s v="Charlotte Brown"/>
        <s v="Leah Jensen"/>
        <s v="Frances Decker"/>
        <s v="Charles Brown"/>
        <s v="Paula Fleming"/>
        <s v="Stephanie Jones"/>
        <s v="Amy Mcgrath"/>
        <s v="Mr. Alexander Thompson"/>
        <s v="Robert Austin"/>
        <s v="Erika Newton"/>
        <s v="Eric Friedman"/>
        <s v="Joshua Houston"/>
        <s v="Amber Brewer"/>
        <s v="Shelby Harris"/>
        <s v="Christopher Clayton"/>
        <s v="Kevin Howe"/>
        <s v="Chelsea Patrick"/>
        <s v="Adam Ward"/>
        <s v="Felicia Barnett"/>
        <s v="Danny Johnson"/>
        <s v="Dana Roberts"/>
        <s v="Amanda Evans"/>
        <s v="Jennifer Murphy"/>
        <s v="Brian Thornton"/>
        <s v="Sarah Jones"/>
        <s v="Lauren Robinson"/>
        <s v="Brandon Acosta"/>
        <s v="Diana Lee"/>
        <s v="Casey Taylor"/>
        <s v="Larry Reid"/>
        <s v="Lori Chang"/>
        <s v="Desiree Martinez"/>
        <s v="Edwin Lawson"/>
        <s v="Mrs. Christine Wells"/>
        <s v="Kenneth Brown"/>
        <s v="Justin Garza"/>
        <s v="Samuel Bush"/>
        <s v="Rachael Hardy"/>
        <s v="Jerry Friedman"/>
        <s v="Roy Garza"/>
        <s v="Richard Dixon"/>
        <s v="Nicholas Young"/>
        <s v="Alyssa Jackson"/>
        <s v="James Richards"/>
        <s v="Martin Turner"/>
        <s v="Sherry Lee"/>
        <s v="Mary Pratt"/>
        <s v="Brandon Wagner"/>
        <s v="Anthony Choi"/>
        <s v="Amy Tate"/>
        <s v="Michelle Evans"/>
        <s v="Austin Wall"/>
        <s v="Gabriel Jackson"/>
        <s v="Kristin Bright"/>
        <s v="Patrick Drake"/>
        <s v="Brian Turner"/>
        <s v="Jaime Perkins"/>
        <s v="Susan Ellis"/>
        <s v="Joseph Williams"/>
        <s v="Catherine Ramirez"/>
        <s v="Steven Sampson Jr."/>
        <s v="Gary Fisher"/>
        <s v="Mark Scott"/>
        <s v="Gary Dixon"/>
        <s v="Brett Campos"/>
        <s v="Gary Sims"/>
        <s v="Robert Hicks"/>
        <s v="Barbara Ramos"/>
        <s v="Sarah Yang"/>
        <s v="Maria Mack"/>
        <s v="Marissa Vaughn"/>
        <s v="Alec Shelton"/>
        <s v="Erik Lewis"/>
        <s v="Katrina Yoder MD"/>
        <s v="Bryan Cox"/>
        <s v="Jose Reed"/>
        <s v="Sean Rodgers"/>
        <s v="Mrs. Nicole Mcdonald"/>
        <s v="Jennifer Miles"/>
        <s v="Roger Henson"/>
        <s v="Kathryn Cook"/>
        <s v="Christopher Walsh"/>
        <s v="Terry Cole"/>
        <s v="David Dickerson"/>
        <s v="Martin Phillips"/>
        <s v="Brittany Hayes"/>
        <s v="Christine Stanley"/>
        <s v="Tyler Thompson"/>
        <s v="Michelle Nicholson"/>
        <s v="John Ward"/>
        <s v="Samuel Chen"/>
        <s v="Michelle Dixon"/>
        <s v="Kimberly Carey"/>
        <s v="Anthony Vasquez"/>
        <s v="Michael Moore"/>
        <s v="Frank Harris"/>
        <s v="Margaret Knight"/>
        <s v="Gina Coleman"/>
        <s v="Jonathan Brown"/>
        <s v="Courtney Smith"/>
        <s v="Kathryn Alvarado"/>
        <s v="Amy Doyle"/>
        <s v="Cody Wheeler"/>
        <s v="Emily White"/>
        <s v="Steven Chavez"/>
        <s v="Rachel Garza"/>
        <s v="Kevin Guerra"/>
        <s v="Kristina Tanner"/>
        <s v="Melissa Allen"/>
        <s v="Natasha Waller"/>
        <s v="Robert Doyle"/>
        <s v="Michael Hernandez"/>
        <s v="Christopher Johnson"/>
        <s v="Kimberly Gallagher"/>
        <s v="Eric Harris"/>
        <s v="Jorge Mclean"/>
        <s v="Thomas Bell"/>
        <s v="Brenda Payne"/>
        <s v="Catherine Ferguson"/>
        <s v="William Haley"/>
        <s v="Jackie Baker"/>
        <s v="Kristen Alexander"/>
        <s v="George Evans"/>
        <s v="Mr. Johnny Ford"/>
        <s v="Steven Cook"/>
        <s v="Ronald Duncan"/>
        <s v="Michelle Gay"/>
        <s v="Kathy Wilson"/>
        <s v="Corey Glass MD"/>
        <s v="Susan Conner"/>
        <s v="Karen Macias"/>
        <s v="Christina Carr"/>
        <s v="Brianna Lawson"/>
        <s v="Zachary Christensen"/>
        <s v="Paul Sims"/>
        <s v="Madison Richardson"/>
        <s v="Kenneth Anderson"/>
        <s v="Karen Hernandez"/>
        <s v="Christopher Taylor"/>
        <s v="William Griffin"/>
        <s v="Tyler Campbell"/>
        <s v="Dustin Rivera"/>
        <s v="Susan Roberts"/>
        <s v="Amanda Griffin"/>
        <s v="John Mendoza"/>
        <s v="Chelsea Anderson"/>
        <s v="Lori Sherman"/>
        <s v="Dr. Ashley Lee DDS"/>
        <s v="Ian Cunningham"/>
        <s v="Gregory Rogers"/>
        <s v="Thomas Johnson"/>
        <s v="Guy Hughes"/>
        <s v="Nicole Lewis"/>
        <s v="Edward Fowler"/>
        <s v="Charles Thornton"/>
        <s v="Melissa Butler"/>
        <s v="Kristin Rodriguez"/>
        <s v="George Hall"/>
        <s v="Monica Mckinney"/>
        <s v="Brittany Mills"/>
        <s v="Linda Thomas"/>
        <s v="Eric Gentry"/>
        <s v="Keith Freeman"/>
        <s v="Michael Fitzgerald"/>
        <s v="Jenna Johnston"/>
        <s v="Bradley Morrison"/>
        <s v="Eric Scott"/>
        <s v="Anne Williams"/>
        <s v="Elizabeth Perez"/>
        <s v="Brett Wang"/>
        <s v="Brandi Richardson"/>
        <s v="Brian Craig"/>
        <s v="Kelly Gardner"/>
        <s v="Wanda Baird"/>
        <s v="Eric Miller"/>
        <s v="Roy Underwood"/>
        <s v="Ralph Barnett"/>
        <s v="Sharon Holloway"/>
        <s v="Brenda Collins"/>
        <s v="Christian Wang"/>
        <s v="Anthony Rodriguez"/>
        <s v="Rachel Kim"/>
        <s v="Sarah Ross"/>
        <s v="Curtis Hill"/>
        <s v="Catherine Foster"/>
        <s v="Jessica Wright"/>
        <s v="Justin Estrada"/>
        <s v="Frank Holland"/>
        <s v="Bryan Tucker"/>
        <s v="Christopher Sullivan"/>
        <s v="Kelly Smith"/>
        <s v="Debbie Duncan"/>
        <s v="Logan Gibson"/>
        <s v="Christopher Lawson"/>
        <s v="Dawn Ellis"/>
        <s v="Adam Lowe"/>
        <s v="Karen Smith"/>
        <s v="Michael Kelley"/>
        <s v="Anthony Terry"/>
        <s v="Haley Campbell"/>
        <s v="Craig Johnson"/>
        <s v="Stephanie Mosley"/>
        <s v="Kenneth Small"/>
        <s v="Jerry Lopez"/>
        <s v="David Chen"/>
        <s v="Michelle Miller"/>
        <s v="Nicole Baxter"/>
        <s v="Jacqueline Ramos"/>
        <s v="Chelsey Thomas"/>
        <s v="Tasha Howard"/>
        <s v="Fred Beck"/>
        <s v="Mrs. Sandra Stewart"/>
        <s v="Kathryn Stanley"/>
        <s v="Joseph Moore"/>
        <s v="Allison Franklin"/>
        <s v="Mary Lee"/>
        <s v="Cindy Moore"/>
        <s v="Paul Lopez"/>
        <s v="Ashley Wall"/>
        <s v="Sandra White"/>
        <s v="Eric Olsen"/>
        <s v="Lauren Payne"/>
        <s v="William Higgins"/>
        <s v="Dustin Butler"/>
        <s v="James Jones"/>
        <s v="Edward Hicks"/>
        <s v="Mary Good"/>
        <s v="Victoria Roberts"/>
        <s v="Antonio Snow"/>
        <s v="Thomas Cole"/>
        <s v="Dawn Smith"/>
        <s v="Julie Ingram"/>
        <s v="Tonya Stewart"/>
        <s v="Holly Reynolds"/>
        <s v="Sean Medina"/>
        <s v="Heather Pierce"/>
        <s v="Christopher Reyes"/>
        <s v="Reginald Levy"/>
        <s v="Michael Mercer"/>
        <s v="Patrick Davis"/>
        <s v="Latoya Cortez"/>
        <s v="David Carlson"/>
        <s v="Edward Rush"/>
        <s v="Michael Quinn"/>
        <s v="Rebecca Edwards"/>
        <s v="Daniel Moore"/>
        <s v="Daniel Reyes"/>
        <s v="Elizabeth Paul"/>
        <s v="Kristie Gray"/>
        <s v="Heather Joyce MD"/>
        <s v="Daniel Carlson"/>
        <s v="Linda Perez"/>
        <s v="Rachel Henson"/>
        <s v="Whitney Mckay"/>
        <s v="Kelly Edwards"/>
        <s v="Jeffrey Morales"/>
        <s v="Benjamin Rivera"/>
        <s v="Nicole Harris"/>
        <s v="Robin Wagner"/>
        <s v="Jonathan Mccall"/>
        <s v="Elizabeth Flores"/>
        <s v="Samantha Eaton MD"/>
        <s v="Haley Gomez"/>
        <s v="Jacob Moore"/>
        <s v="Amber Vazquez"/>
        <s v="Dana Huang"/>
        <s v="Daniel Stout"/>
        <s v="Michael Little"/>
        <s v="Patrick Thomas"/>
        <s v="Brendan Zhang"/>
        <s v="Dawn Blanchard"/>
        <s v="Mr. Thomas Graves"/>
        <s v="Bethany Butler"/>
        <s v="Amy Santos"/>
        <s v="Jennifer Shaw"/>
        <s v="Richard Thompson"/>
        <s v="Ronnie Chan"/>
        <s v="Emily Flores"/>
        <s v="Kristin Jenkins PhD"/>
        <s v="Dr. Shaun Cook"/>
        <s v="Karen Davila"/>
        <s v="Carol Yoder"/>
        <s v="John Simpson"/>
        <s v="Dillon Goodwin"/>
        <s v="Jorge Potts"/>
        <s v="Amber Braun"/>
        <s v="Dylan King"/>
        <s v="Matthew Brown"/>
        <s v="Laurie Williamson"/>
        <s v="Daniel Gilbert"/>
        <s v="Henry Lopez"/>
        <s v="Andrew White"/>
        <s v="April Davis"/>
        <s v="Hailey Williams"/>
        <s v="John Cruz"/>
        <s v="Christopher Nicholson"/>
        <s v="Lauren Miller"/>
        <s v="Sarah Ford"/>
        <s v="Robert Bates"/>
        <s v="Marie Aguilar"/>
        <s v="Adrienne Lucero"/>
        <s v="Kimberly Moore"/>
        <s v="Ethan Ramirez"/>
        <s v="Morgan Powell"/>
        <s v="Joy Harrell"/>
        <s v="Mariah Santos"/>
        <s v="Hannah Hart"/>
        <s v="Erika Miller"/>
        <s v="Jill Clark"/>
        <s v="David Campbell"/>
        <s v="William Hall"/>
        <s v="Adrian Williams"/>
        <s v="David Robinson"/>
        <s v="Angela Griffin"/>
        <s v="Susan Nelson"/>
        <s v="Laura Pruitt"/>
        <s v="Lori Lee"/>
        <s v="Mary Campbell"/>
        <s v="Crystal Williams"/>
        <s v="Cindy Knox"/>
        <s v="Frank Henry"/>
        <s v="Jeffrey Mathews"/>
        <s v="Anne Pierce"/>
        <s v="Victoria Hill"/>
        <s v="Nathan Bennett"/>
        <s v="Stephanie Johnson"/>
        <s v="Savannah Harvey"/>
        <s v="Lisa Wilkerson"/>
        <s v="Valerie Holmes"/>
        <s v="Caroline King"/>
        <s v="Deanna Stewart"/>
        <s v="Maureen Roberts"/>
        <s v="Sarah Suarez"/>
        <s v="Brittany Perez"/>
        <s v="Deborah Pacheco"/>
        <s v="Adrian Richardson"/>
        <s v="Douglas Boyd"/>
        <s v="Lucas Doyle"/>
        <s v="Nancy Fitzpatrick"/>
        <s v="Dillon Vargas"/>
        <s v="Zachary Barber"/>
        <s v="Bradley Mendoza"/>
        <s v="Miss Christina Johnson"/>
        <s v="John Hull"/>
        <s v="Frank Barnes"/>
        <s v="Teresa Anderson MD"/>
        <s v="Teresa Browning"/>
        <s v="Scott Villarreal"/>
        <s v="Regina Cole"/>
        <s v="Benjamin Cooper"/>
        <s v="Christopher Wright"/>
        <s v="Gary Hayes"/>
        <s v="Jade Cook"/>
        <s v="Patricia Turner"/>
        <s v="Lynn Buchanan"/>
        <s v="Carol Allen"/>
        <s v="Jodi Mclaughlin"/>
        <s v="Patricia West"/>
        <s v="Joseph Jones"/>
        <s v="Renee Baker"/>
        <s v="Mike Gonzalez"/>
        <s v="Christopher Ortega"/>
        <s v="Heather Hogan"/>
        <s v="Ruben Atkins"/>
        <s v="John Alexander"/>
        <s v="Michael Wong"/>
        <s v="William Fitzgerald"/>
        <s v="Jacqueline Larson"/>
        <s v="Edwin Castro"/>
        <s v="Thomas Wise"/>
        <s v="Patrick Edwards"/>
        <s v="Shannon Wright"/>
        <s v="Seth Tucker"/>
        <s v="Molly Williamson"/>
        <s v="Jennifer Juarez"/>
        <s v="Lisa Nicholson"/>
        <s v="Mary West"/>
        <s v="Thomas Williams"/>
        <s v="Debbie White"/>
        <s v="Christine Hoover"/>
        <s v="Catherine Payne"/>
        <s v="Samuel Duran"/>
        <s v="Mark Oliver"/>
        <s v="Bruce Faulkner"/>
        <s v="Miss Emily Moore"/>
        <s v="Lindsay Chapman"/>
        <s v="Daniel Castro"/>
        <s v="Ellen Peterson"/>
        <s v="Brittany Thornton"/>
        <s v="Maria Brennan"/>
        <s v="Laurie Deleon"/>
        <s v="Robert Underwood"/>
        <s v="Cheryl Moon"/>
        <s v="Leonard Sharp"/>
        <s v="James Hess"/>
        <s v="Joel Hickman"/>
        <s v="Mary Anderson"/>
        <s v="Robert Lee"/>
        <s v="Tina Gordon"/>
        <s v="George Ballard"/>
        <s v="Patricia Little MD"/>
        <s v="Steven Mendez"/>
        <s v="Robin Boyd"/>
        <s v="Larry Sellers"/>
        <s v="Annette Kane"/>
        <s v="Marc Berry"/>
        <s v="Eric Arnold"/>
        <s v="Curtis Hunter"/>
        <s v="David Nelson"/>
        <s v="Angela Krueger"/>
        <s v="Marcus White"/>
        <s v="Brandon Jacobs"/>
        <s v="Matthew Owens"/>
        <s v="Samuel Harvey"/>
        <s v="Olivia Welch"/>
        <s v="William Jimenez"/>
        <s v="Briana Myers"/>
        <s v="Elizabeth Ramsey"/>
        <s v="Morgan Flores"/>
        <s v="Wanda Watson"/>
        <s v="Kimberly Hill"/>
        <s v="Alan Arias"/>
        <s v="Monique Hanna"/>
        <s v="Charles Bradford"/>
        <s v="Lauren Marshall"/>
        <s v="Ana Patrick"/>
        <s v="Aaron Waller"/>
        <s v="Robert Martin"/>
        <s v="Rebecca Parks"/>
        <s v="Aaron Owens"/>
        <s v="William Strong"/>
        <s v="Jessica Case"/>
        <s v="Mary Smith"/>
        <s v="Regina Hoffman"/>
        <s v="Jonathan Fox"/>
        <s v="Troy Russell"/>
        <s v="Christina Allen"/>
        <s v="Stephanie Allen"/>
        <s v="Tonya Dixon"/>
        <s v="Laurie Johnson"/>
        <s v="Danielle Banks"/>
        <s v="Christine Schaefer"/>
        <s v="Kimberly Hansen"/>
        <s v="Linda Yang"/>
        <s v="Bill Leon"/>
        <s v="Jeffrey Case"/>
        <s v="Andrew Howard"/>
        <s v="Leslie Wright"/>
        <s v="Douglas Harrison"/>
        <s v="Mark Sanders"/>
        <s v="Valerie Wright"/>
        <s v="Stephanie Bryant"/>
        <s v="Courtney Eaton"/>
        <s v="Ryan Nguyen"/>
        <s v="Samantha Adkins"/>
        <s v="Dylan Roth"/>
        <s v="Cynthia Dean"/>
        <s v="Anthony Brown"/>
        <s v="Joann Anderson"/>
        <s v="Mallory Vasquez"/>
        <s v="Latoya Ruiz"/>
        <s v="Dakota Lloyd"/>
        <s v="Christina Rangel"/>
        <s v="Todd Saunders"/>
        <s v="Derrick York"/>
        <s v="Ralph Day"/>
        <s v="Craig Hodges"/>
        <s v="Travis Black"/>
        <s v="Brandon Miranda"/>
        <s v="Christina Erickson"/>
        <s v="Dr. Nancy Lucas"/>
        <s v="Joseph Holland"/>
        <s v="Vincent Sampson"/>
        <s v="Sandra Freeman"/>
        <s v="Kelly Scott"/>
        <s v="John Burnett"/>
        <s v="Taylor Allen"/>
        <s v="Cody Brown"/>
        <s v="Brenda Robinson"/>
        <s v="Ashley Allen"/>
        <s v="Mary Sullivan"/>
        <s v="Brendan Brooks"/>
        <s v="Eileen Boone"/>
        <s v="Tammy White"/>
        <s v="Steven Young"/>
        <s v="Michelle Duke"/>
        <s v="David Cain Jr."/>
        <s v="Thomas Andrade"/>
        <s v="Robert Pugh"/>
        <s v="Bruce Bryant"/>
        <s v="Taylor Allison"/>
        <s v="Erica Mcclure"/>
        <s v="Caroline Bond"/>
        <s v="Ashley Brown"/>
        <s v="Maria Caldwell"/>
        <s v="Samantha Adams"/>
        <s v="James Mcpherson"/>
        <s v="Alicia Watson PhD"/>
        <s v="Jason Beard"/>
        <s v="Jeremy Cook"/>
        <s v="Kristina Freeman"/>
        <s v="Emily Wolfe"/>
        <s v="Lisa Ward"/>
        <s v="Deanna Mooney"/>
        <s v="Nicole Allison"/>
        <s v="Christopher Novak"/>
        <s v="Tamara Allen"/>
        <s v="Teresa Douglas"/>
        <s v="Heather Graham"/>
        <s v="Tonya Knight"/>
        <s v="Michael Morgan"/>
        <s v="William Daniel"/>
        <s v="Karen Little"/>
        <s v="Kelsey Spencer"/>
        <s v="Jessica Moyer"/>
        <s v="Cassandra Taylor"/>
        <s v="Andrew Gibson"/>
        <s v="Tony Clark"/>
        <s v="Rachel King"/>
        <s v="Jamie Phillips DVM"/>
        <s v="Stacy Jordan"/>
        <s v="Daniel Potter"/>
        <s v="Sheila Chavez"/>
        <s v="Jeffery Cook"/>
        <s v="Justin Crawford"/>
        <s v="Kathleen Murphy"/>
        <s v="Jerry Hill"/>
        <s v="Darlene Banks"/>
        <s v="Tammy Wilson"/>
        <s v="Joel Blair"/>
        <s v="Nicholas Spencer"/>
        <s v="Heather Newton"/>
        <s v="Richard Bishop"/>
        <s v="Isaac Norman"/>
        <s v="Lisa Woodard"/>
        <s v="Richard Aguirre"/>
        <s v="Jamie Duncan"/>
        <s v="Vanessa Morris"/>
        <s v="William Stephens"/>
        <s v="Chad Bell"/>
        <s v="Peter Nguyen"/>
        <s v="Christopher Nguyen"/>
        <s v="Kyle Smith"/>
        <s v="Alicia Avila"/>
        <s v="Samuel Rowe"/>
        <s v="Andrew West"/>
        <s v="Megan Brooks"/>
        <s v="David Jackson"/>
        <s v="Corey Gonzalez"/>
        <s v="Amy Serrano"/>
        <s v="James Newman"/>
        <s v="Kaitlyn Trujillo"/>
        <s v="Tommy Hill"/>
        <s v="April Valencia"/>
        <s v="Tanner Barnett"/>
        <s v="Angela Gallegos"/>
        <s v="Sean Estrada Jr."/>
        <s v="Carol Harvey"/>
        <s v="Steven Mccormick"/>
        <s v="Daniel Sanders"/>
        <s v="John Perkins"/>
        <s v="Cathy Wang"/>
        <s v="Craig Lee"/>
        <s v="Mary Velez"/>
        <s v="Sandra Hampton"/>
        <s v="Heather Tapia"/>
        <s v="Stacy Murphy"/>
        <s v="Daniel Martinez"/>
        <s v="Rachael Jacobs"/>
        <s v="Mrs. Marie Le"/>
        <s v="Michael Schwartz"/>
        <s v="Alicia Flores"/>
        <s v="Jenny Hogan"/>
        <s v="Jessica Henry"/>
        <s v="Olivia Willis"/>
        <s v="Kenneth Mccall"/>
        <s v="Jose Hammond"/>
        <s v="Andrew Blackburn"/>
        <s v="Olivia Weeks"/>
        <s v="Mary Pace"/>
        <s v="Darren Watson"/>
        <s v="Casey Potter"/>
        <s v="Tracy Garcia"/>
        <s v="Kenneth George"/>
        <s v="Daniel Robertson"/>
        <s v="Julie Nelson"/>
        <s v="Dr. Krystal Ellis"/>
        <s v="Frederick Dominguez"/>
        <s v="Darryl Gardner"/>
        <s v="Anthony Bailey"/>
        <s v="Lynn Watson"/>
        <s v="Melody Thomas"/>
        <s v="Marilyn Mendoza"/>
        <s v="Erika Owens"/>
        <s v="Kristen Schultz"/>
        <s v="Robin Taylor"/>
        <s v="Jennifer Patel"/>
        <s v="Cassandra Harmon"/>
        <s v="Angela Flynn"/>
        <s v="Joseph Mccarthy"/>
        <s v="Frank Davidson"/>
        <s v="Catherine Martin"/>
        <s v="Tonya Brown"/>
        <s v="Zachary Mclaughlin"/>
        <s v="Carmen Cochran"/>
        <s v="Dawn Thompson"/>
        <s v="Elizabeth Walker"/>
        <s v="Emily Rojas"/>
        <s v="Joshua Holloway"/>
        <s v="Laura Sullivan"/>
        <s v="Sean Green"/>
        <s v="Lisa Yang"/>
        <s v="Shannon Williams"/>
        <s v="Tiffany Williams"/>
        <s v="Melinda White"/>
        <s v="Larry Gilmore"/>
        <s v="Chelsea Ray"/>
        <s v="Tyler Fleming"/>
        <s v="David Sharp"/>
        <s v="Brian Phillips"/>
        <s v="Paula Perkins"/>
        <s v="Scott Jones"/>
        <s v="Richard Cabrera"/>
        <s v="Shannon Cox"/>
        <s v="Kayla Butler"/>
        <s v="Nathan Nguyen"/>
        <s v="Nicholas Porter"/>
        <s v="Jeffrey Taylor"/>
        <s v="Matthew Romero"/>
        <s v="Sarah King"/>
        <s v="Bailey Marshall"/>
        <s v="Brandy Powell"/>
        <s v="Jill Kim"/>
        <s v="Dawn Clark"/>
        <s v="Harold Nelson"/>
        <s v="Shawn Chavez"/>
        <s v="Elizabeth Smith"/>
        <s v="Brandy Smith"/>
        <s v="Andrew Jackson"/>
        <s v="Jessica Scott"/>
        <s v="Scott Tran"/>
        <s v="Richard Bailey"/>
        <s v="Ryan Williams"/>
        <s v="Lori Little"/>
        <s v="Carol Downs"/>
        <s v="Ronnie Myers"/>
        <s v="Ricardo Oliver"/>
        <s v="Danny Esparza"/>
        <s v="Jacqueline Baldwin"/>
        <s v="Amy Stevenson"/>
        <s v="Kathryn Gordon"/>
        <s v="Scott Bennett"/>
        <s v="Heather Sharp"/>
        <s v="Rachel Mcdonald"/>
        <s v="Catherine Williams"/>
        <s v="Richard Wallace"/>
        <s v="David Brown"/>
        <s v="Pamela Mills"/>
        <s v="Justin Anderson"/>
        <s v="William Torres"/>
        <s v="Mark Miller"/>
        <s v="Richard Gonzalez"/>
        <s v="Ryan Weaver"/>
        <s v="Theresa Sanders"/>
        <s v="Frank Fields"/>
        <s v="Ryan Bryant"/>
        <s v="Larry West"/>
        <s v="Jennifer Schultz"/>
        <s v="Kevin Alexander"/>
        <s v="Jessica Underwood"/>
        <s v="Crystal Perkins"/>
        <s v="Margaret Espinoza"/>
        <s v="Natalie Brandt"/>
        <s v="Brenda Wiggins"/>
        <s v="William Ross"/>
        <s v="Donna Gordon"/>
        <s v="William Fisher"/>
        <s v="James Braun"/>
        <s v="Sheila Wells"/>
        <s v="Phillip Carter"/>
        <s v="Nicole Baker"/>
        <s v="Mary Nelson"/>
        <s v="Kathy Love"/>
        <s v="Sophia Jackson"/>
        <s v="Mr. Brian Lawrence"/>
        <s v="Christopher Webb"/>
        <s v="Chelsea Jenkins"/>
        <s v="Heather Baker"/>
        <s v="Kevin Johnston"/>
        <s v="Lauren Webb"/>
        <s v="Jacqueline Martinez"/>
        <s v="Rhonda Parker"/>
        <s v="Timothy Roth"/>
        <s v="Thomas Lee"/>
        <s v="Joshua Shepard"/>
        <s v="Jamie Willis"/>
        <s v="Veronica Jackson"/>
        <s v="Robert Schmidt"/>
        <s v="Timothy Webb"/>
        <s v="Rebecca Frank"/>
        <s v="Nicole Rocha"/>
        <s v="Debra Ruiz"/>
        <s v="David Lee"/>
        <s v="Timothy White"/>
        <s v="Whitney Andrews"/>
        <s v="Vincent Irwin"/>
        <s v="Tina Davis"/>
        <s v="Patrick Ellis"/>
        <s v="Paul Howard"/>
        <s v="Sherry Peterson"/>
        <s v="Christine Stephenson"/>
        <s v="Anne Valencia"/>
        <s v="Christopher Blake"/>
        <s v="Savannah Bird"/>
        <s v="Darren Mills DVM"/>
        <s v="Angela Lopez"/>
        <s v="Katherine Hayes"/>
        <s v="Patricia Garcia"/>
        <s v="Carlos Welch"/>
        <s v="Holly Brewer"/>
        <s v="Michael Dawson"/>
        <s v="Elizabeth Delacruz"/>
        <s v="Susan Lewis"/>
        <s v="Barbara Henson"/>
        <s v="Carol Nolan"/>
        <s v="Gregory Sanchez"/>
        <s v="John Parks"/>
        <s v="Megan Sanders"/>
        <s v="Derek Mckay"/>
        <s v="Mike Vasquez"/>
        <s v="Glen Griffith"/>
        <s v="Gary Robles"/>
        <s v="Blake Blankenship"/>
        <s v="David Russell"/>
        <s v="Jonathan Wheeler"/>
        <s v="Christopher Robertson"/>
        <s v="Dr. Julie Mata"/>
        <s v="Lori Smith"/>
        <s v="Eileen Vazquez"/>
        <s v="Danielle Reed"/>
        <s v="Joyce Rich"/>
        <s v="John Webb"/>
        <s v="Theresa Knight"/>
        <s v="Brittany Arias"/>
        <s v="Lisa Klein"/>
        <s v="Larry Fisher"/>
        <s v="Nicole Johnson"/>
        <s v="Alejandra Hawkins"/>
        <s v="Christopher Cannon"/>
        <s v="Michael Richard"/>
        <s v="Andre Quinn"/>
        <s v="Tyler Callahan"/>
        <s v="Alicia Combs"/>
        <s v="Meagan Waters"/>
        <s v="James Mclaughlin"/>
        <s v="Larry Russell"/>
        <s v="Rodney Mendez"/>
        <s v="Craig Thomas"/>
        <s v="Sarah White"/>
        <s v="Toni Coffey"/>
        <s v="Adrian Wright"/>
        <s v="Tony Collier"/>
        <s v="Paula Dunn"/>
        <s v="Joel Chen"/>
        <s v="Michael Kline"/>
        <s v="Jimmy Gonzalez"/>
        <s v="Tony Davis"/>
        <s v="Stephanie Fernandez"/>
        <s v="Selena Castro"/>
        <s v="Paula Johnson"/>
        <s v="Robert Carter"/>
        <s v="Mike Smith"/>
        <s v="Derek Lawson"/>
        <s v="John Zimmerman"/>
        <s v="Bonnie Jimenez"/>
        <s v="Sarah Crawford"/>
        <s v="Jeffrey Phelps"/>
        <s v="Mr. Aaron Mcgee"/>
        <s v="James Kelley"/>
        <s v="Catherine Hudson"/>
        <s v="Janet David"/>
        <s v="Sara Spears"/>
        <s v="Grace Huang"/>
        <s v="Charlotte Jones"/>
        <s v="Paul Ward"/>
        <s v="Jennifer Moore"/>
        <s v="Brett Joseph"/>
        <s v="Adam Peters"/>
        <s v="Timothy Perez"/>
        <s v="Stephanie Adams"/>
        <s v="Diana Ward"/>
        <s v="Brenda Collier"/>
        <s v="Andrew Maldonado"/>
        <s v="Brian Mills"/>
        <s v="Michael Coleman"/>
        <s v="David Barton"/>
        <s v="Patricia Griffin"/>
        <s v="Kimberly Butler"/>
        <s v="Samantha Henderson MD"/>
        <s v="Joy Fitzpatrick"/>
        <s v="Tammy Barrett"/>
        <s v="Ryan Walton"/>
        <s v="Allison Chapman"/>
        <s v="Jennifer Ball"/>
        <s v="Susan Dougherty"/>
        <s v="Rebecca Garcia"/>
        <s v="Melissa Chang"/>
        <s v="Brittany Whitaker"/>
        <s v="Jasmine Tyler"/>
        <s v="Mark Day"/>
        <s v="Hector Stewart"/>
        <s v="Jason Wilson"/>
        <s v="Geoffrey Odom"/>
        <s v="Justin Rivera"/>
        <s v="Patrick Brennan"/>
        <s v="Amy Huang"/>
        <s v="Alvin Waller"/>
        <s v="Andrew Bautista"/>
        <s v="Felicia Thomas"/>
        <s v="Sara Fields"/>
        <s v="Mark Hall"/>
        <s v="Richard Floyd"/>
        <s v="Bryan Aguilar"/>
        <s v="Jennifer Davis"/>
        <s v="Justin Campbell"/>
        <s v="William Scott"/>
        <s v="Elizabeth Terrell"/>
        <s v="Amanda Weber"/>
        <s v="Jamie Johnson"/>
        <s v="Lindsey Delgado"/>
        <s v="Christine Ramirez"/>
        <s v="Brian Ortega"/>
        <s v="Susan Rivera"/>
        <s v="Shirley Sanders"/>
        <s v="Joel Morris"/>
        <s v="Joshua Shepherd"/>
        <s v="Daniel Kelly"/>
        <s v="Kurt Nguyen"/>
        <s v="Derek Baird"/>
        <s v="Cassandra Barker DVM"/>
        <s v="Amy Shaw"/>
        <s v="Kevin Love"/>
        <s v="Kim Vincent"/>
        <s v="Kari Brown"/>
        <s v="Joshua Smith"/>
        <s v="Ryan Melton"/>
        <s v="Brenda Howard"/>
        <s v="Kelly Stevenson"/>
        <s v="Matthew Escobar"/>
        <s v="Michael Weber"/>
        <s v="Alison Leon"/>
        <s v="Kyle Hull"/>
        <s v="Pamela Cooper"/>
        <s v="Susan Richardson"/>
        <s v="Ariel Miller"/>
        <s v="Benjamin Hansen"/>
        <s v="David Smith"/>
        <s v="Valerie Lewis"/>
        <s v="Joshua Stout"/>
        <s v="Crystal Carroll"/>
        <s v="Karla Hughes"/>
        <s v="Mrs. Ann Bryant"/>
        <s v="Marissa Barry"/>
        <s v="William Gomez"/>
        <s v="Mr. Curtis Oneal"/>
        <s v="Richard Ward"/>
        <s v="Sandra Griffin"/>
        <s v="Kenneth Brewer"/>
        <s v="Ruth White"/>
        <s v="Mark Cruz"/>
        <s v="Brian Sullivan"/>
        <s v="Deanna Smith"/>
        <s v="Jessica Hammond"/>
        <s v="Matthew Ross"/>
        <s v="Virginia Rodriguez"/>
        <s v="Austin Sanford"/>
        <s v="Whitney Schneider"/>
        <s v="Aaron Parks"/>
        <s v="Jennifer Rodriguez"/>
        <s v="Renee Sanders"/>
        <s v="John Winters"/>
        <s v="Tina Webster"/>
        <s v="Lori Kelly DDS"/>
        <s v="Mrs. Cindy Taylor"/>
        <s v="Ashley Clark"/>
        <s v="Bobby Jackson"/>
        <s v="Diane Evans"/>
        <s v="Maria Sanchez"/>
        <s v="Amber Thomas"/>
        <s v="Paula Long"/>
        <s v="Kayla Morris"/>
        <s v="Andrew Gardner"/>
        <s v="Jessica Nguyen"/>
        <s v="Carol Johnson"/>
        <s v="Dr. Benjamin Kim DDS"/>
        <s v="Jesse Holland"/>
        <s v="Lawrence Baker"/>
        <s v="Brittany Deleon"/>
        <s v="Michelle Powell"/>
        <s v="Andrea Allen MD"/>
        <s v="Sarah Henderson"/>
        <s v="Donald Riley"/>
        <s v="Thomas Carpenter"/>
        <s v="Jesse Watson"/>
        <s v="Karina Thomas"/>
        <s v="Holly Bishop"/>
        <s v="Jessica Harding"/>
        <s v="Elizabeth Lee"/>
        <s v="Matthew Hood"/>
        <s v="Mrs. Danielle Smith"/>
        <s v="Mary White"/>
        <s v="Patricia Hansen"/>
        <s v="Kenneth Byrd"/>
        <s v="Timothy Riley"/>
        <s v="Taylor Garcia"/>
        <s v="Karen Johnson"/>
        <s v="Donald Lynch"/>
        <s v="Karen May"/>
        <s v="Tamara Green"/>
        <s v="David Saunders"/>
        <s v="James Marsh"/>
        <s v="Michele Wilson"/>
        <s v="Tiffany Welch"/>
        <s v="Nicholas Blackwell"/>
        <s v="Kimberly Roberts"/>
        <s v="Catherine Blanchard"/>
        <s v="Craig White"/>
        <s v="William Ward"/>
        <s v="Nicole Dawson"/>
        <s v="Chelsea Diaz"/>
        <s v="Edward Daniels"/>
        <s v="Emily Paul"/>
        <s v="Jeffrey Hodges"/>
        <s v="Renee Smith"/>
        <s v="Spencer Ray"/>
        <s v="Ronald Adkins"/>
        <s v="Mark White"/>
        <s v="Gina Sanchez"/>
        <s v="Robert Wells"/>
        <s v="Amanda Keith"/>
        <s v="Michael Benton"/>
        <s v="Robert Gonzalez"/>
        <s v="Amber Gordon"/>
        <s v="Alfred Russo"/>
        <s v="Brittany Carter"/>
        <s v="Kathryn Carpenter"/>
        <s v="Mary Foley"/>
        <s v="Jose Davis"/>
        <s v="John Farley"/>
        <s v="Micheal Martinez"/>
        <s v="Carl Henson"/>
        <s v="Joe Mendoza"/>
        <s v="Marc Vasquez"/>
        <s v="Bobby Keller"/>
        <s v="Carla Hunt"/>
        <s v="John Dominguez DDS"/>
        <s v="Scott Brewer"/>
        <s v="Dominique Lambert"/>
        <s v="Juan Nelson"/>
        <s v="Marilyn Wilkins"/>
        <s v="Cindy Burgess"/>
        <s v="Jordan Hughes"/>
        <s v="Sarah Skinner"/>
        <s v="Catherine Lara"/>
        <s v="Bethany Stanley"/>
        <s v="James Thomas"/>
        <s v="David Allen"/>
        <s v="Zachary Crawford"/>
        <s v="Allison Thomas"/>
        <s v="Joshua Chambers"/>
        <s v="Matthew Gillespie"/>
        <s v="Mr. Robert Bradley MD"/>
        <s v="Henry Hudson"/>
        <s v="Emily Allen"/>
        <s v="Kathryn Hughes"/>
        <s v="Elizabeth Navarro"/>
        <s v="Mr. Daniel Thompson"/>
        <s v="Kimberly Brown"/>
        <s v="Yvonne Miller"/>
        <s v="Brian Mcgee"/>
        <s v="Stephanie Holland"/>
        <s v="Robin Russell"/>
        <s v="Brandy King"/>
        <s v="Kim Castillo"/>
        <s v="Alexander Weber"/>
        <s v="Cody Weaver"/>
        <s v="George Dean"/>
        <s v="Laura Reyes"/>
        <s v="Monica Hughes"/>
        <s v="Heather Gordon"/>
        <s v="Austin Hutchinson"/>
        <s v="Erika George"/>
        <s v="Lacey Knox"/>
        <s v="Melanie Parker"/>
        <s v="Christina Hudson"/>
        <s v="Elizabeth Brewer"/>
        <s v="Jeffrey Hurst"/>
        <s v="Steven Flores"/>
        <s v="Denise Smith"/>
        <s v="Jason Roberts"/>
        <s v="Jeffrey Conner"/>
        <s v="Ernest Walker"/>
        <s v="Kelli Valencia"/>
        <s v="Jacob Hill"/>
        <s v="James Black"/>
        <s v="Thomas Rodriguez"/>
        <s v="Daniel Mitchell"/>
        <s v="Victor Gray"/>
        <s v="Christopher Long"/>
        <s v="Melissa Figueroa MD"/>
        <s v="Dustin Rodriguez"/>
        <s v="Lisa Haynes"/>
        <s v="Dennis Smith"/>
        <s v="Lawrence Ferguson"/>
        <s v="Caitlin Moore"/>
        <s v="Miss Teresa Watts"/>
        <s v="Kayla Santos"/>
        <s v="Melanie Mendez"/>
        <s v="Robert Bradley"/>
        <s v="Heather Morrison"/>
        <s v="Karen Hill"/>
        <s v="Clarence Meyer"/>
        <s v="Stacy Miller"/>
        <s v="Tara Cook"/>
        <s v="Charles Harris"/>
        <s v="Sara Fox"/>
        <s v="Christina Smith"/>
        <s v="Brian Coleman"/>
        <s v="Colleen Ramirez"/>
        <s v="Amy Miller"/>
        <s v="Stephen David"/>
        <s v="Tonya Valdez"/>
        <s v="Kathleen Jones"/>
        <s v="Nicole George"/>
        <s v="Christopher Allen"/>
        <s v="Colton Rose"/>
        <s v="Patrick Hendrix"/>
        <s v="Loretta Frey"/>
        <s v="Jonathan Richardson"/>
        <s v="Brent Nguyen"/>
        <s v="Aaron Tucker"/>
        <s v="Randy Turner"/>
        <s v="Tiffany Jennings"/>
        <s v="Sherry Barrera"/>
        <s v="Aaron Parker"/>
        <s v="Deanna Davis"/>
        <s v="Kara Lucas"/>
        <s v="Mrs. Janet Hood"/>
        <s v="Chad Lee"/>
        <s v="Christopher Salinas"/>
        <s v="Catherine Sanchez"/>
        <s v="Mark Chen"/>
        <s v="Katherine Gibson"/>
        <s v="Joseph Fox"/>
        <s v="Brian Fox"/>
        <s v="Robert Shaw"/>
        <s v="Joseph Mcmillan"/>
        <s v="Aaron Schwartz"/>
        <s v="Misty Gamble"/>
        <s v="Jonathan Brady"/>
        <s v="Rachel Bridges"/>
        <s v="Juan Harris"/>
        <s v="Michael Case"/>
        <s v="Darin Lynch"/>
        <s v="Alicia Navarro"/>
        <s v="William Jones"/>
        <s v="Lynn Collier"/>
        <s v="Laurie Burton"/>
        <s v="Steven Franco"/>
        <s v="Deborah Nelson"/>
        <s v="Emma Mathews"/>
        <s v="Marcia Bennett"/>
        <s v="Lisa Atkinson"/>
        <s v="Gabrielle Miles"/>
        <s v="Kristin Dunlap"/>
        <s v="Julie Chapman"/>
        <s v="Sandra Evans"/>
        <s v="William Taylor"/>
        <s v="Justin Peterson"/>
        <s v="Jacob Johnson"/>
        <s v="Aaron Williams"/>
        <s v="Michelle Carr"/>
        <s v="Amber Schneider"/>
        <s v="Christina Smith PhD"/>
        <s v="Jesse Neal"/>
        <s v="Beth Gutierrez"/>
        <s v="Trevor Young"/>
        <s v="Sarah Moore"/>
        <s v="Melanie Thomas"/>
        <s v="Katie Baker"/>
        <s v="Kristy Smith"/>
        <s v="Scott Tucker"/>
        <s v="Rebecca Kennedy"/>
        <s v="Sean Kennedy"/>
        <s v="Nicole Nichols"/>
        <s v="Daniel Chapman"/>
        <s v="Malik Blackburn"/>
        <s v="Sean Briggs"/>
        <s v="Philip Parker"/>
        <s v="Rachel Wood"/>
        <s v="Bonnie Phillips"/>
        <s v="James Snyder"/>
        <s v="Ricky Williams"/>
        <s v="Preston Lopez"/>
        <s v="Valerie Valencia"/>
        <s v="Amber Jacobs"/>
        <s v="Charles Frey"/>
        <s v="Arthur Thomas"/>
        <s v="Lindsey Fisher"/>
        <s v="Sharon Stanley"/>
        <s v="Bonnie Wise"/>
        <s v="Diane Rogers"/>
        <s v="Sarah Lam"/>
        <s v="Mr. Ryan Thomas"/>
        <s v="Steven Ortiz"/>
        <s v="Adriana Lewis"/>
        <s v="Jody Callahan"/>
        <s v="Lauren Watson"/>
        <s v="Diane Price"/>
        <s v="Ruben Ortiz"/>
        <s v="Thomas Washington"/>
        <s v="Kelsey Adkins DDS"/>
        <s v="Cody Page"/>
        <s v="Alyssa Poole"/>
        <s v="Christian Foley"/>
        <s v="Todd Barrett"/>
        <s v="Dawn Ferrell"/>
        <s v="Alan Cooper"/>
        <s v="Lisa Green"/>
        <s v="Kristi Gonzalez"/>
        <s v="Timothy Adams"/>
        <s v="Angela Bell"/>
        <s v="Abigail Davidson"/>
        <s v="Arthur Jones"/>
        <s v="Sherry Black"/>
        <s v="Cynthia Carter"/>
        <s v="Gary Wood"/>
        <s v="Jeremy Peters"/>
        <s v="Katie Long"/>
        <s v="Cindy Gonzalez"/>
        <s v="Mark Fletcher"/>
        <s v="Samuel Stewart Jr."/>
        <s v="Lauren Alvarez"/>
        <s v="Jennifer Gordon"/>
        <s v="Michael Evans"/>
        <s v="Kylie Reeves"/>
        <s v="Ronnie Copeland"/>
        <s v="Jill Stokes"/>
        <s v="Nicole Parsons"/>
        <s v="Mackenzie Lopez"/>
        <s v="Jeremy Lewis"/>
        <s v="Shannon Moore"/>
        <s v="Madison Tran"/>
        <s v="Jennifer Alexander"/>
        <s v="Dale Martin"/>
        <s v="Michelle Calhoun"/>
        <s v="Michael Silva"/>
        <s v="Luis Fritz"/>
        <s v="Cheryl Paul"/>
        <s v="Johnathan Fowler"/>
        <s v="Alyssa Soto"/>
        <s v="Stephanie Benson DDS"/>
        <s v="Sylvia Castaneda"/>
        <s v="Karen Price"/>
        <s v="Amy Green"/>
        <s v="Jennifer Chang"/>
        <s v="Bethany Grimes"/>
        <s v="Amy Huynh"/>
        <s v="Andrew Hodges"/>
        <s v="Michelle Lewis"/>
        <s v="Daniel Patel"/>
        <s v="John Tate"/>
        <s v="Rhonda Wilson"/>
        <s v="Denise Beck"/>
        <s v="Christopher Dawson"/>
        <s v="Jessica Phillips"/>
        <s v="Corey Foley"/>
        <s v="Lori Paul"/>
        <s v="Tamara Bennett"/>
        <s v="Diana Morgan"/>
        <s v="Wesley Powers"/>
        <s v="Sheila Jones"/>
        <s v="Joanne Howard"/>
        <s v="Daniel Woodard"/>
        <s v="Kathleen Rose"/>
        <s v="Robert Daniel"/>
        <s v="Elizabeth Gilmore"/>
        <s v="James Taylor"/>
        <s v="Nicole Martinez"/>
        <s v="Melissa Morris"/>
        <s v="Patricia Barr"/>
        <s v="Angela Mcdonald"/>
        <s v="Brittney Roberson"/>
        <s v="Laura Walker"/>
        <s v="Marc Jones"/>
        <s v="Zachary Nash"/>
        <s v="Angela Mayer"/>
        <s v="Leslie Nelson"/>
        <s v="Shawn Johnson"/>
        <s v="Joseph Hull"/>
        <s v="Heidi Johnson"/>
        <s v="Danielle Peterson"/>
        <s v="Crystal Rose"/>
        <s v="Chase Patel"/>
        <s v="Deanna Brown"/>
        <s v="Kelsey Moyer"/>
        <s v="Douglas Davidson"/>
        <s v="Mary George"/>
        <s v="Jamie Thomas"/>
        <s v="Linda Fisher"/>
        <s v="Madison Kelley"/>
        <s v="Casey Whitaker"/>
        <s v="William Nelson"/>
        <s v="George Kim"/>
        <s v="Kenneth Gonzales"/>
        <s v="Emily Davis"/>
        <s v="Tiffany Chen"/>
        <s v="Donna Mcclain"/>
        <s v="Heather Mclean"/>
        <s v="Stacey Pratt"/>
        <s v="David Perez"/>
        <s v="Joseph Young"/>
        <s v="Dr. Nancy Beck"/>
        <s v="Tammy Price"/>
        <s v="Tara Berry"/>
        <s v="Christopher Murphy"/>
        <s v="Katherine Crosby"/>
        <s v="Brent Shea"/>
        <s v="Barbara Smith"/>
        <s v="Gary Allen"/>
        <s v="Todd Evans"/>
        <s v="Michelle Clarke"/>
        <s v="Rachael Phillips"/>
        <s v="Keith Howard"/>
        <s v="Robin Lewis"/>
        <s v="Joanna Taylor"/>
        <s v="Dr. Matthew Dennis"/>
        <s v="Thomas Burke"/>
        <s v="Nicole Wolfe"/>
        <s v="Kevin Perry"/>
        <s v="Carmen Morris"/>
        <s v="Christine Perkins"/>
        <s v="Erika Brown"/>
        <s v="Christina Austin"/>
        <s v="Tina Jones"/>
        <s v="Courtney Wilson"/>
        <s v="Brian Wells"/>
        <s v="Teresa Richardson"/>
        <s v="Tamara Gutierrez"/>
        <s v="Justin Gentry"/>
        <s v="Barbara Johnson"/>
        <s v="Kristopher Johnson"/>
        <s v="Danielle Barrett"/>
        <s v="Roger Roberts"/>
        <s v="Stephen Campbell"/>
        <s v="Tammy Harris"/>
        <s v="Karen Cunningham"/>
        <s v="Bobby Ward"/>
        <s v="Stephanie Newman"/>
        <s v="Michael Anderson"/>
        <s v="Joseph Sanders"/>
        <s v="Michael Bauer"/>
        <s v="Kristine Wilson"/>
        <s v="Laura Hill"/>
        <s v="Jackson Thomas"/>
        <s v="Kaitlyn Lopez"/>
        <s v="Mrs. Terri Ware"/>
        <s v="Brenda Davis"/>
        <s v="Crystal Jensen"/>
        <s v="Dwayne Martinez"/>
        <s v="Jennifer Parks"/>
        <s v="William Perry"/>
        <s v="Jennifer West"/>
        <s v="Michelle Bailey MD"/>
        <s v="Andre Davenport"/>
        <s v="Hannah Edwards"/>
        <s v="Tracy Lee"/>
        <s v="Dominique Moore"/>
        <s v="Dawn Foster"/>
        <s v="Brian Torres"/>
        <s v="Veronica Austin"/>
        <s v="Ricky Diaz"/>
        <s v="Scott Vaughn"/>
        <s v="Sarah Gonzalez"/>
        <s v="Tammy Crawford"/>
        <s v="Pam Garcia"/>
        <s v="Nicole King"/>
        <s v="Elizabeth Owen"/>
        <s v="Tina Leonard"/>
        <s v="Vicki Thompson"/>
        <s v="Brooke Price"/>
        <s v="Hunter Scott"/>
        <s v="Paul Wilson"/>
        <s v="Benjamin Bryant MD"/>
        <s v="Catherine Tanner"/>
        <s v="John Porter"/>
        <s v="Pamela Baldwin"/>
        <s v="Courtney Davis"/>
        <s v="Carlos Wilson"/>
        <s v="Michelle Hughes"/>
        <s v="Courtney Oliver"/>
        <s v="Tami Young"/>
        <s v="Samantha Kane"/>
        <s v="Amanda Osborn"/>
        <s v="Daniel Schneider"/>
        <s v="Terri Irwin"/>
        <s v="Miss Angela Brown"/>
        <s v="Krystal Adams"/>
        <s v="Chase Williams Jr."/>
        <s v="Denise Ryan"/>
        <s v="Antonio Williams"/>
        <s v="Jeremy Thornton"/>
        <s v="Michael Mcdowell"/>
        <s v="Nathan Scott"/>
        <s v="John Mccormick"/>
        <s v="Cassidy Pearson"/>
        <s v="Melissa Perez"/>
        <s v="Donna Ferguson"/>
        <s v="Veronica Smith"/>
        <s v="Alexandra Hoffman"/>
        <s v="Steven Watson"/>
        <s v="Aaron Lyons"/>
        <s v="Brenda Miranda"/>
        <s v="Sonya Christensen"/>
        <s v="Amy Wiggins"/>
        <s v="Charles Mayer"/>
        <s v="Justin Solomon"/>
        <s v="Brianna Villa"/>
        <s v="John Green"/>
        <s v="Sarah Hunter"/>
        <s v="Juan Lewis"/>
        <s v="Lauren Benton"/>
        <s v="Donald Porter"/>
        <s v="Jennifer Brown"/>
        <s v="Jessica Carroll"/>
        <s v="Michelle Johnson"/>
        <s v="Justin Keith"/>
        <s v="Abigail Lopez"/>
        <s v="Brittany Blackburn"/>
        <s v="Dana Moore"/>
        <s v="Mary Moore"/>
        <s v="Alexa Coleman"/>
        <s v="Stephanie James"/>
        <s v="Ashley Hicks"/>
        <s v="Theresa Logan"/>
        <s v="Joshua Combs"/>
        <s v="Stephanie Turner"/>
        <s v="David Bell"/>
        <s v="Michael Long"/>
        <s v="Daniel Gill"/>
        <s v="Samantha Walker MD"/>
        <s v="Nancy Davis"/>
        <s v="Jessica Flores"/>
        <s v="Gerald Taylor III"/>
        <s v="Brittney Mitchell"/>
        <s v="Kathleen Jackson"/>
        <s v="Patrick Brooks"/>
        <s v="Jonathan Wallace"/>
        <s v="Jeremy Kennedy"/>
        <s v="Erin Lopez"/>
        <s v="Jessica Charles"/>
        <s v="Ryan Stanton"/>
        <s v="Kenneth Miller"/>
        <s v="Brian Palmer"/>
        <s v="Patricia Young"/>
        <s v="Monica Gardner"/>
        <s v="James Allen"/>
        <s v="Amanda Houston"/>
        <s v="Scott Morris"/>
        <s v="Nicole Anderson"/>
        <s v="Denise Montgomery"/>
        <s v="Nicholas Higgins"/>
        <s v="John Torres"/>
        <s v="Heather Ford"/>
        <s v="Veronica Thomas"/>
        <s v="Erica Jones"/>
        <s v="Joshua Mahoney"/>
        <s v="Rebekah Hawkins"/>
        <s v="Mandy Hartman"/>
        <s v="Kyle Thompson"/>
        <s v="Kevin Travis"/>
        <s v="Christina Benson"/>
        <s v="Jaime Burch"/>
        <s v="Amanda Bray"/>
        <s v="Wendy Moreno MD"/>
        <s v="Kathleen Johnson"/>
        <s v="Melissa Chandler"/>
        <s v="Brian Patel"/>
        <s v="Mrs. Daisy Maldonado"/>
        <s v="Briana Ball"/>
        <s v="Jason Little"/>
        <s v="Courtney Fischer"/>
        <s v="Charles Black"/>
        <s v="Amber Parker"/>
        <s v="Heather Davis"/>
        <s v="Scott Stewart"/>
        <s v="Kaitlin Wells"/>
        <s v="Vanessa Thomas"/>
        <s v="Bobby Williams"/>
        <s v="Joseph Booth"/>
        <s v="Brett Carrillo"/>
        <s v="Matthew Taylor"/>
        <s v="Alicia Parker"/>
        <s v="Ashley Lee"/>
        <s v="Sara West"/>
        <s v="Amber Delacruz"/>
        <s v="Jessica Houston"/>
        <s v="Arthur York"/>
        <s v="Rebecca Rodriguez"/>
        <s v="Stacy Bell"/>
        <s v="Michelle Jones"/>
        <s v="Kenneth Vargas"/>
        <s v="David Clark"/>
        <s v="Thomas White"/>
        <s v="Walter Clayton"/>
        <s v="Katie Humphrey"/>
        <s v="Danielle Larsen"/>
        <s v="Keith Smith"/>
        <s v="Tracy Gonzalez"/>
        <s v="Laurie Smith"/>
        <s v="Erika Murphy"/>
        <s v="Wendy Sanchez"/>
        <s v="Kevin Mason"/>
        <s v="Carolyn Rodriguez"/>
        <s v="Christopher Brown"/>
        <s v="Jennifer Austin"/>
        <s v="Henry Thomas"/>
        <s v="Molly Sherman"/>
        <s v="Randy Lee"/>
        <s v="Kimberly Hernandez"/>
        <s v="Mary Stafford"/>
        <s v="Brandon Hernandez"/>
        <s v="Olivia Gibson"/>
        <s v="Krista Chapman"/>
        <s v="Daniel Reed"/>
        <s v="Brandon Parker"/>
        <s v="Chad Smith"/>
        <s v="Thomas Brooks"/>
        <s v="Emily Park"/>
        <s v="Thomas Weaver"/>
        <s v="Rachael Cooper"/>
        <s v="William Middleton"/>
        <s v="Noah Rodriguez"/>
        <s v="Michael Clark"/>
        <s v="John Arnold DVM"/>
        <s v="Jennifer Douglas"/>
        <s v="Randy Ellison"/>
        <s v="Janice Kim"/>
        <s v="Stacy Patterson"/>
        <s v="Deborah Castillo"/>
        <s v="Samantha Holmes"/>
        <s v="Lori Mclaughlin"/>
        <s v="Cynthia Greer"/>
        <s v="Julia Hale"/>
        <s v="Ms. Sophia Williamson"/>
        <s v="Tyler Griffith"/>
        <s v="Michael Pittman"/>
        <s v="Marcus Reynolds"/>
        <s v="John Bean"/>
        <s v="Edwin Kelley"/>
        <s v="David Perry"/>
        <s v="Christopher Gill"/>
        <s v="Aaron Bishop"/>
        <s v="Dan Franco"/>
        <s v="Juan Sanders"/>
        <s v="Rebecca Scott"/>
        <s v="Melissa Green"/>
        <s v="Robert Villarreal"/>
        <s v="George Morgan"/>
        <s v="Sarah Lara"/>
        <s v="Joshua Turner"/>
        <s v="Brenda Miller"/>
        <s v="Derek Erickson MD"/>
        <s v="Robert Evans"/>
        <s v="Jennifer Evans"/>
        <s v="Kyle Burgess"/>
        <s v="Ashlee Adams"/>
        <s v="Gary Hernandez"/>
        <s v="Brittney Rivera"/>
        <s v="Heather Wright"/>
        <s v="Nicole Graves"/>
        <s v="Miss Victoria Bennett"/>
        <s v="Robert Alvarez"/>
        <s v="John Washington"/>
        <s v="James Robinson"/>
        <s v="Margaret Hopkins"/>
        <s v="Mark Reese"/>
        <s v="Kelly Torres"/>
        <s v="Joshua Fry"/>
        <s v="Timothy Hughes DDS"/>
        <s v="Sonya Contreras"/>
        <s v="Timothy Griffin"/>
        <s v="Susan Luna"/>
        <s v="Colleen Green"/>
        <s v="Thomas Alexander"/>
        <s v="Catherine Hendrix"/>
        <s v="Darin Smith"/>
        <s v="Crystal Jacobs"/>
        <s v="Michael Sharp"/>
        <s v="Jonathan Castro"/>
        <s v="Amber Schwartz"/>
        <s v="Dr. Henry Stewart"/>
        <s v="Rebecca Le"/>
        <s v="Denise Castro"/>
        <s v="Daniel Hill"/>
        <s v="Frank James"/>
        <s v="Raven Boone"/>
        <s v="John Morales"/>
        <s v="Jennifer Horn"/>
        <s v="Andrew Reynolds"/>
        <s v="Glenn White"/>
        <s v="David Williams"/>
        <s v="Joshua Long"/>
        <s v="Sandra Wilson"/>
        <s v="Brandon Brennan"/>
        <s v="Colin Ray"/>
        <s v="Lee Smith"/>
        <s v="Andrea Smith"/>
        <s v="Rachel Anderson"/>
        <s v="Lori Baxter"/>
        <s v="David Bryan"/>
        <s v="Kristen Stone"/>
        <s v="Lisa Robinson"/>
        <s v="Michael Lynch"/>
        <s v="Tina Olsen"/>
        <s v="Carlos Smith"/>
        <s v="Melanie Hall"/>
        <s v="Amy Ayala"/>
        <s v="Dustin Edwards"/>
        <s v="Christina Davis"/>
        <s v="Christy Newman"/>
        <s v="Erika Reynolds"/>
        <s v="Nathaniel Adams"/>
        <s v="Caleb Jones"/>
        <s v="Cindy Cobb"/>
        <s v="Marcus Ayala"/>
        <s v="Mason Stuart"/>
        <s v="Michelle Davidson"/>
        <s v="Martha Thomas"/>
        <s v="Michael Myers"/>
        <s v="Leah Maldonado"/>
        <s v="Mrs. Amanda Holmes"/>
        <s v="Eric Curtis"/>
        <s v="Robert Henderson"/>
        <s v="Michael Lee"/>
        <s v="Dr. Paul Sanchez"/>
        <s v="Brian Parks"/>
        <s v="Teresa Miller"/>
        <s v="Vanessa Gilmore"/>
        <s v="Mallory Warner"/>
        <s v="Richard Lee II"/>
        <s v="Elizabeth Franco"/>
        <s v="Courtney Hanson"/>
        <s v="Amy Fowler"/>
        <s v="Teresa Patel"/>
        <s v="Daniel Spears"/>
        <s v="Chad Kim"/>
        <s v="Nathaniel Wilson"/>
        <s v="Dana Esparza"/>
        <s v="Kristopher Aguirre"/>
        <s v="Rachel Jones"/>
        <s v="Kathryn Moran"/>
        <s v="Kendra Davis"/>
        <s v="Sara Edwards"/>
        <s v="Christopher Davis"/>
        <s v="David King"/>
        <s v="Kimberly Jordan"/>
        <s v="Hayley Cummings"/>
        <s v="Michael Rush"/>
        <s v="Carl Medina"/>
        <s v="Johnny Reyes"/>
        <s v="Rachel Hardin"/>
        <s v="Sheila Lynch"/>
        <s v="Christina Parks"/>
        <s v="Cindy Jenkins"/>
        <s v="Martha Henry"/>
        <s v="Benjamin Elliott"/>
        <s v="Todd Logan"/>
        <s v="Patricia Smith"/>
        <s v="Adam Hopkins"/>
        <s v="Carrie Jones"/>
        <s v="Victoria Jackson"/>
        <s v="Kevin Leonard"/>
        <s v="Brandon Porter"/>
        <s v="Pamela Brooks"/>
        <s v="Lindsay Martin"/>
        <s v="Isaiah Davies"/>
        <s v="Raymond Boyer"/>
        <s v="Scott Cochran"/>
        <s v="Michael Adams"/>
        <s v="Christine Butler"/>
        <s v="Mary Jackson"/>
        <s v="Elizabeth Wiggins"/>
        <s v="Dr. Allison Thomas"/>
        <s v="Shane Myers"/>
        <s v="Joan Newman"/>
        <s v="David Walsh"/>
        <s v="Kevin Dennis"/>
        <s v="Terry Walker"/>
        <s v="Carlos Ho"/>
        <s v="Candice Buchanan"/>
        <s v="Barbara Roberts"/>
        <s v="Cynthia Cruz"/>
        <s v="Cheyenne Gonzalez"/>
        <s v="Randy Smith"/>
        <s v="John Martinez"/>
        <s v="Joseph Moody"/>
        <s v="Taylor Mullins"/>
        <s v="James Dean"/>
        <s v="Bradley Harris"/>
        <s v="Jacob Medina"/>
        <s v="Daniel Pennington"/>
        <s v="Mark Mills"/>
        <s v="James Sheppard"/>
        <s v="Cassandra Ruiz"/>
        <s v="Scott Jefferson"/>
        <s v="Christopher Woods"/>
        <s v="Anthony Becker"/>
        <s v="Michele Ellis"/>
        <s v="Sonya Fleming"/>
        <s v="Bonnie Lewis"/>
        <s v="Nicole Brady"/>
        <s v="Michael Gill"/>
        <s v="Amanda Mcgee"/>
        <s v="Wayne Warner"/>
        <s v="Nicole Peterson"/>
        <s v="Victor Wilson"/>
        <s v="Kevin Ramirez"/>
        <s v="Dorothy Valdez"/>
        <s v="Allison Wright"/>
        <s v="Jeffrey Gomez"/>
        <s v="Paula Smith"/>
        <s v="Jason Tran"/>
        <s v="Rachel Cole"/>
        <s v="James Owens"/>
        <s v="Jermaine Rodriguez"/>
        <s v="Dustin Carroll"/>
        <s v="Ashley Walsh"/>
        <s v="Walter Robinson"/>
        <s v="Anthony Collins"/>
        <s v="Erika Robinson"/>
        <s v="Marie Oconnor"/>
        <s v="Kimberly Arnold PhD"/>
        <s v="Scott Hunt"/>
        <s v="Michael Hanson"/>
        <s v="Christine Fletcher"/>
        <s v="Stephanie Cabrera"/>
        <s v="Jessica Joyce"/>
        <s v="Jeffrey Jones"/>
        <s v="Russell Watson"/>
        <s v="Cory Robinson"/>
        <s v="Kenneth Allen"/>
        <s v="Maria Nichols"/>
        <s v="Erin Wade"/>
        <s v="Heather Hardy"/>
        <s v="Ashley Cortez"/>
        <s v="Steven Snyder"/>
        <s v="Debra Riley"/>
        <s v="Donna Ramsey"/>
        <s v="Connie Weber"/>
        <s v="Joe Welch"/>
        <s v="Beverly Gaines"/>
        <s v="Ryan Benjamin"/>
        <s v="Sandra Cruz"/>
        <s v="Kathleen Smith"/>
        <s v="Craig Powell"/>
        <s v="Christian Dudley"/>
        <s v="Yolanda Knight"/>
        <s v="Pamela Walker"/>
        <s v="Julie Gibson"/>
        <s v="Kirsten Perry"/>
        <s v="Steven Johnson"/>
        <s v="Brandy Davis"/>
        <s v="Abigail Alvarez"/>
        <s v="Megan Munoz"/>
        <s v="Jacqueline Gomez MD"/>
        <s v="Donna Harris"/>
        <s v="Amanda Mitchell"/>
        <s v="Tracy Schwartz"/>
        <s v="Willie Colon"/>
        <s v="Jamie Watson"/>
        <s v="Kristin Murphy"/>
        <s v="Jorge Lewis"/>
        <s v="Benjamin Robinson"/>
        <s v="Jonathan Blair"/>
        <s v="Samantha Nguyen"/>
        <s v="Morgan Reed DDS"/>
        <s v="John Kelley"/>
        <s v="Larry Faulkner"/>
        <s v="Mr. Danny Miller MD"/>
        <s v="Caitlyn Williams"/>
        <s v="Brian Harris"/>
        <s v="Kathy Potter"/>
        <s v="Patricia Hunter"/>
        <s v="Diane Schneider"/>
        <s v="Patricia Snyder"/>
        <s v="Matthew Rowe"/>
        <s v="Michael Thomas"/>
        <s v="Sherry Nichols"/>
        <s v="Trevor Johnson"/>
        <s v="Scott Cantrell"/>
        <s v="Patricia Hammond"/>
        <s v="Sandra Sheppard"/>
        <s v="Mark Lewis"/>
        <s v="Tyler Cook"/>
        <s v="Bruce Walters"/>
        <s v="Dave Johnson"/>
        <s v="Barry Gonzalez"/>
        <s v="Jasmine Nelson"/>
        <s v="Jasmine Davis"/>
        <s v="Natalie Smith"/>
        <s v="Patrick Henry"/>
        <s v="Amy Ali"/>
        <s v="Ms. Melissa Parker"/>
        <s v="Kent Martinez"/>
        <s v="John Riley"/>
        <s v="Marcus Patterson"/>
        <s v="Lauren Taylor"/>
        <s v="Taylor Phelps"/>
        <s v="Robin King"/>
        <s v="Daniel Gordon"/>
        <s v="Steven Chang"/>
        <s v="Lisa Jacobson"/>
        <s v="Anthony Rosario"/>
        <s v="Patrick Mcdonald"/>
        <s v="Erin Stokes"/>
        <s v="Jason Bryant"/>
        <s v="Tami Diaz"/>
        <s v="Anthony Caldwell"/>
        <s v="Bridget Garrett"/>
        <s v="Ruth Stewart"/>
        <s v="Curtis Hernandez"/>
        <s v="Stacey Davis"/>
        <s v="Heidi Stein"/>
        <s v="Crystal Walker"/>
        <s v="Joshua Roberts"/>
        <s v="Rodney Soto"/>
        <s v="Matthew Luna"/>
        <s v="Kara Kelley"/>
        <s v="Samantha Mack"/>
        <s v="Brady Schroeder"/>
        <s v="Deborah Clark MD"/>
        <s v="Terri Smith"/>
        <s v="Sean Phillips"/>
        <s v="Elizabeth Cardenas"/>
        <s v="Christopher Rangel"/>
        <s v="William Calderon"/>
        <s v="Stacy Burgess"/>
        <s v="Jonathan Peterson"/>
        <s v="Gabriella Brewer"/>
        <s v="Gerald Wilson"/>
        <s v="Lauren Morris"/>
        <s v="Richard Wheeler"/>
        <s v="Elizabeth Bartlett"/>
        <s v="Nancy Chase"/>
        <s v="Ryan Martinez"/>
        <s v="Jeremy Manning"/>
        <s v="Christopher Pierce"/>
        <s v="Logan Brown"/>
        <s v="Justin Roman"/>
        <s v="Levi Mccullough"/>
        <s v="Benjamin Hanson"/>
        <s v="Michael Bell"/>
        <s v="Joseph Mason"/>
        <s v="Amy Ramirez"/>
        <s v="James Bailey"/>
        <s v="Tiffany Reed"/>
        <s v="Karen Reese"/>
        <s v="Christopher Cobb"/>
        <s v="Joshua Benjamin"/>
        <s v="Shannon Herrera"/>
        <s v="Kimberly Rose"/>
        <s v="Maria Roman"/>
        <s v="Julie Lawson"/>
        <s v="Sheila Cisneros"/>
        <s v="Rebecca Peterson"/>
        <s v="Adam Andersen"/>
        <s v="Ellen Green"/>
        <s v="Ashley Franco"/>
        <s v="Erin Gray"/>
        <s v="Ms. Sarah Bass DVM"/>
        <s v="Thomas Gibson"/>
        <s v="Cynthia Johnson"/>
        <s v="Ricardo Barber"/>
        <s v="Jerome Rivers"/>
        <s v="Valerie Dougherty"/>
        <s v="Jean Cobb"/>
        <s v="Kenneth Sanders"/>
        <s v="Christopher Watson"/>
        <s v="Luis Stone"/>
        <s v="Brian Tucker"/>
        <s v="Anthony Bennett"/>
        <s v="Taylor Bryant"/>
        <s v="Brian Murphy"/>
        <s v="Catherine Garcia"/>
        <s v="Stacey Patterson"/>
        <s v="Michael Alexander"/>
        <s v="Jasmine Jones"/>
        <s v="Dawn Parks"/>
        <s v="Terri Holden"/>
        <s v="Cesar Becker"/>
        <s v="Justin Abbott"/>
        <s v="Vanessa Collins"/>
        <s v="David Rodriguez"/>
        <s v="Christie Jackson"/>
        <s v="Lisa May"/>
        <s v="Gina Smith"/>
        <s v="Tony Cannon"/>
        <s v="Nicole Richard"/>
        <s v="Walter Daniels"/>
        <s v="Mr. Collin Leblanc PhD"/>
        <s v="Rachel Ward"/>
        <s v="Dennis Franklin"/>
        <s v="Nicole Nolan"/>
        <s v="William Holt"/>
        <s v="Candace Camacho"/>
        <s v="Craig Davis"/>
        <s v="Jordan Cooper"/>
        <s v="Melissa Rose"/>
        <s v="Mr. Kevin Riddle"/>
        <s v="Renee Soto"/>
        <s v="Jared Knox"/>
        <s v="Gregory Stephens"/>
        <s v="Jeremy Robinson"/>
        <s v="Carol Edwards"/>
        <s v="Dustin George"/>
        <s v="Larry Freeman"/>
        <s v="Brandy Wilson"/>
        <s v="Margaret Lawson"/>
        <s v="James Rogers"/>
        <s v="Maria Ramos"/>
        <s v="Zachary Clark"/>
        <s v="Linda Curry"/>
        <s v="Kyle Walker"/>
        <s v="Cindy Swanson"/>
        <s v="Douglas Adams"/>
        <s v="Lauren Spence"/>
        <s v="Matthew Burgess"/>
        <s v="Allen Martin"/>
        <s v="Hayley Moody"/>
        <s v="Timothy Carter"/>
        <s v="Amy Beck"/>
        <s v="Brittany Jones"/>
        <s v="Richard Clark"/>
        <s v="George Berg"/>
        <s v="Kevin Snyder"/>
        <s v="Ashley Mitchell"/>
        <s v="Kelly Sloan"/>
        <s v="Keith Marshall"/>
        <s v="Alexis Figueroa"/>
        <s v="Nicole Rodriguez"/>
        <s v="Justin Mitchell"/>
        <s v="Jerry Ramos"/>
        <s v="Alyssa Parker"/>
        <s v="Melanie Adkins"/>
        <s v="Lori Harrington"/>
        <s v="Desiree Wells"/>
        <s v="Ashley Hart"/>
        <s v="Patrick Holt"/>
        <s v="Marco Summers"/>
        <s v="Lisa Collier"/>
        <s v="Douglas Mays"/>
        <s v="Steven Bauer"/>
        <s v="Wayne Castillo"/>
        <s v="David Baker"/>
        <s v="Kayla Ford"/>
        <s v="Sara Thompson"/>
        <s v="Ronald Allen"/>
        <s v="Katie Obrien"/>
        <s v="Jamie Miller"/>
        <s v="James Herrera"/>
        <s v="Ian Saunders"/>
        <s v="George Powell"/>
        <s v="Brandon Hall"/>
        <s v="Steven Schwartz"/>
        <s v="Cassandra Johnson"/>
        <s v="Chad Gamble"/>
        <s v="Sandra Jones"/>
        <s v="Brittany Thompson"/>
        <s v="Anthony Allen"/>
        <s v="Whitney Foster"/>
        <s v="Timothy Munoz"/>
        <s v="Robert Benson"/>
        <s v="Helen Campbell"/>
        <s v="Kathleen Reyes"/>
        <s v="Mercedes Harrison"/>
        <s v="Edward Rhodes"/>
        <s v="Kathleen Walker"/>
        <s v="Matthew Dickerson"/>
        <s v="Krista Mosley"/>
        <s v="Jeffery Lindsey"/>
        <s v="Christine Johnson"/>
        <s v="Kristen Patterson"/>
        <s v="Susan Roy"/>
        <s v="Jessica Avila"/>
        <s v="Shane Hall"/>
        <s v="Brian Gray"/>
        <s v="Deborah Mckinney"/>
        <s v="Jacqueline Schaefer MD"/>
        <s v="Jason Wright"/>
        <s v="Paul Cordova"/>
        <s v="Michael Owen"/>
        <s v="Eric Hodges"/>
        <s v="Alexandra Ponce"/>
        <s v="Cynthia Nelson DDS"/>
        <s v="David Parks"/>
        <s v="Courtney Yang"/>
        <s v="Christine Martinez"/>
        <s v="Margaret Fields"/>
        <s v="Carol Bates"/>
        <s v="Stacy Wilson"/>
        <s v="Abigail Berry"/>
        <s v="Reginald Lester"/>
        <s v="Lauren Jacobs"/>
        <s v="Dominique Johnson"/>
        <s v="Kathleen Carter"/>
        <s v="Eric Copeland"/>
        <s v="Erik Evans"/>
        <s v="Joe Huffman"/>
        <s v="Mario Foley"/>
        <s v="Sheri Wright"/>
        <s v="Hannah Owens"/>
        <s v="Renee Mcguire"/>
        <s v="Alexandria Murray"/>
        <s v="Connie Castaneda"/>
        <s v="Bryan Dudley"/>
        <s v="Nancy Campbell"/>
        <s v="David Nielsen"/>
        <s v="Crystal Waller"/>
        <s v="Kathleen Ross"/>
        <s v="Nathan Perkins"/>
        <s v="Gary Frederick"/>
        <s v="Laura Marsh"/>
        <s v="Sarah Fletcher"/>
        <s v="Mr. Cristian Owens"/>
        <s v="Trevor Bush"/>
        <s v="Marie Bryant"/>
        <s v="Stacy Clayton"/>
        <s v="Janet Chen"/>
        <s v="John Johnson"/>
        <s v="Shirley Stewart"/>
        <s v="Miguel Munoz"/>
        <s v="Jerry Skinner"/>
        <s v="Amy Cortez"/>
        <s v="Mackenzie Morgan"/>
        <s v="Curtis Ritter"/>
        <s v="Christopher Kidd"/>
        <s v="Darren Vance"/>
        <s v="Wanda Brandt"/>
        <s v="Bob Green"/>
        <s v="Kerri Morgan"/>
        <s v="Dr. Elizabeth Miller"/>
        <s v="Katherine Melendez"/>
        <s v="Ronald Henry"/>
        <s v="Jeremy Nelson"/>
        <s v="Brittney Fitzpatrick"/>
        <s v="Kaitlyn Smith"/>
        <s v="James Bass"/>
        <s v="Matthew Michael"/>
        <s v="Donald Morales"/>
        <s v="Jodi Tran"/>
        <s v="Doris Wiley"/>
        <s v="Jacqueline Orr"/>
        <s v="Corey Black"/>
        <s v="Katelyn Robinson"/>
        <s v="Kevin Hubbard"/>
        <s v="Monica May"/>
        <s v="Nathan Soto"/>
        <s v="Dawn Gomez"/>
        <s v="Julie Garcia"/>
        <s v="George Lewis"/>
        <s v="Raymond Gibson"/>
        <s v="Erica Davis DVM"/>
        <s v="Richard Harrison"/>
        <s v="Amy Young"/>
        <s v="Andrew Rodriguez"/>
        <s v="William Moreno"/>
        <s v="Robert Lynch"/>
        <s v="Tom Wilson"/>
        <s v="Holly Howard"/>
        <s v="Paula Eaton"/>
        <s v="Margaret Luna"/>
        <s v="Richard Hernandez"/>
        <s v="Steven Cole"/>
        <s v="Mr. Jacob Shelton"/>
        <s v="David Silva"/>
        <s v="Spencer Thompson"/>
        <s v="Jerry Romero"/>
        <s v="Lisa Nunez"/>
        <s v="Zachary Hanson"/>
        <s v="Justin Boyle"/>
        <s v="Robert Rodriguez"/>
        <s v="Jasmine Torres"/>
        <s v="Ashley Taylor"/>
        <s v="Lisa Hendricks"/>
        <s v="Kevin Cole"/>
        <s v="Belinda Wade"/>
        <s v="Patricia Snow"/>
        <s v="Zachary Carr"/>
        <s v="Melinda Anderson"/>
        <s v="Alyssa Sosa"/>
        <s v="Mariah Brown"/>
        <s v="Tamara Rubio"/>
        <s v="Jessica Rogers"/>
        <s v="Karen Lamb"/>
        <s v="Christopher Mcneil"/>
        <s v="Cole Wood"/>
        <s v="Angela Grimes"/>
        <s v="Christopher Carrillo"/>
        <s v="Samuel Ward"/>
        <s v="Dr. Cheryl Carlson"/>
        <s v="Candice Jensen"/>
        <s v="Anthony Graham"/>
        <s v="Phillip Thompson"/>
        <s v="Kimberly George"/>
        <s v="Sherri Anderson"/>
        <s v="Angela Coleman"/>
        <s v="Erik Hunter DDS"/>
        <s v="Renee Hardin"/>
        <s v="Debra Espinoza"/>
        <s v="Billy Cline"/>
        <s v="Edward White"/>
        <s v="Benjamin Johnson"/>
        <s v="Karla Davis"/>
        <s v="David Lindsey"/>
        <s v="Shawn Fry"/>
        <s v="Deanna George"/>
        <s v="Richard Patterson"/>
        <s v="Kristen Brown"/>
        <s v="Carla Collins"/>
        <s v="Jacqueline Vega"/>
        <s v="Sophia Lee"/>
        <s v="Helen Guzman"/>
        <s v="Melanie Allen"/>
        <s v="Taylor Mccall"/>
        <s v="Robert Parker"/>
        <s v="Connor Thomas"/>
        <s v="Mr. Gregory Rodriguez"/>
        <s v="Dr. Maria Nelson"/>
        <s v="Ronnie Rivera"/>
        <s v="Brittney Vargas"/>
        <s v="Diane Goodman"/>
        <s v="Leslie Reed"/>
        <s v="Christina Thomas"/>
        <s v="Leah Hinton"/>
        <s v="Paula Cook"/>
        <s v="Stephen Sherman"/>
        <s v="Juan Reid"/>
        <s v="Tammy Whitehead"/>
        <s v="Paul Herrera Jr."/>
        <s v="Kimberly Mcconnell"/>
        <s v="John Stanton"/>
        <s v="Lisa Alexander"/>
        <s v="Christy Anderson"/>
        <s v="Diana Moreno"/>
        <s v="Patrick Mckay"/>
        <s v="Kelly Greer"/>
        <s v="Maurice Larson"/>
        <s v="Steven Solis"/>
        <s v="Mrs. Christine Compton"/>
        <s v="Kara Gomez"/>
        <s v="Monica Rogers"/>
        <s v="Jacqueline Cook"/>
        <s v="Emily Miller"/>
        <s v="Donald Sparks"/>
        <s v="Daniel Gonzales"/>
        <s v="Sharon Mcneil"/>
        <s v="Jack Jones"/>
        <s v="Amanda Hall"/>
        <s v="Andrew Knight"/>
        <s v="Michelle Rush"/>
        <s v="Ronald Berg"/>
        <s v="Andrea Martinez"/>
        <s v="Julia Richardson MD"/>
        <s v="Brandy Walker"/>
        <s v="Robert Rivas"/>
        <s v="Marisa Cole"/>
        <s v="Lindsay Morales"/>
        <s v="Anna Bender"/>
        <s v="Rick Morris"/>
        <s v="Mark Jones"/>
        <s v="Dana Savage"/>
        <s v="Sheila Howe"/>
        <s v="Mr. James Logan"/>
        <s v="Tabitha Ruiz"/>
        <s v="Steve Jones"/>
        <s v="Natalie Sutton MD"/>
        <s v="Lauren Wiggins"/>
        <s v="Tony Wolfe"/>
        <s v="Taylor Russo"/>
        <s v="Angela Gomez"/>
        <s v="Joseph Lopez"/>
        <s v="Nicholas Morris"/>
        <s v="Yvette Bennett"/>
        <s v="Carolyn Reynolds"/>
        <s v="Craig Lewis"/>
        <s v="Crystal Gonzales"/>
        <s v="Andrea Brooks"/>
        <s v="Allison Larson"/>
        <s v="Mary Blair"/>
        <s v="April Snow"/>
        <s v="James Flores"/>
        <s v="Samuel Watts"/>
        <s v="Samantha Arias"/>
        <s v="Mallory Dixon"/>
        <s v="Corey Walker"/>
        <s v="Benjamin Garcia"/>
        <s v="Cathy Johnson"/>
        <s v="Beth Bryan"/>
        <s v="Heather Buck"/>
        <s v="Matthew Hall"/>
        <s v="Nathaniel Gutierrez"/>
        <s v="Mr. Joseph Gomez"/>
        <s v="Jose Harris"/>
        <s v="Raymond Murray"/>
        <s v="Andrew Bailey"/>
        <s v="David Shaffer"/>
        <s v="Kari Campbell"/>
        <s v="Kelly Robinson"/>
        <s v="Nicole Wood"/>
        <s v="Tanner Miller"/>
        <s v="Timothy Stanley"/>
        <s v="Whitney Mosley"/>
        <s v="Raymond Gonzalez"/>
        <s v="Deborah White"/>
        <s v="Edwin Ramirez"/>
        <s v="Tricia Weiss"/>
        <s v="Virginia Joyce"/>
        <s v="Kristina Bennett"/>
        <s v="Elijah Murphy"/>
        <s v="Mike Sloan"/>
        <s v="Amanda Spencer"/>
        <s v="Jose Hall"/>
        <s v="John Hess"/>
        <s v="Monica Aguirre"/>
        <s v="Michele Anderson"/>
        <s v="Whitney Rubio"/>
        <s v="Alexa Miller"/>
        <s v="Travis Hamilton"/>
        <s v="Ryan Walter"/>
        <s v="Sharon Snyder"/>
        <s v="Mr. Timothy Ali"/>
        <s v="Mr. David Green"/>
        <s v="Stephanie Moore"/>
        <s v="Donald Cole"/>
        <s v="Elizabeth Oliver"/>
        <s v="Stephen Lane"/>
        <s v="Whitney Butler"/>
        <s v="Christian Patterson"/>
        <s v="Jeffrey Hopkins"/>
        <s v="Rebecca Carter"/>
        <s v="Jason Hernandez"/>
        <s v="Deborah Flores"/>
        <s v="Julie Simpson"/>
        <s v="Kristopher Gamble"/>
        <s v="Diane Jones"/>
        <s v="Ralph Johnson"/>
        <s v="Jamie Chung"/>
        <s v="Mark Hudson"/>
        <s v="Kelly Terrell"/>
        <s v="Andrea Vasquez"/>
        <s v="Phillip Schmidt"/>
        <s v="Jill Edwards"/>
        <s v="Jose Jordan"/>
        <s v="Kim Kent"/>
        <s v="Christine Martin"/>
        <s v="Jerome Gallegos"/>
        <s v="Brian Miller"/>
        <s v="Elaine Morris"/>
        <s v="Danielle Ortega"/>
        <s v="David Odonnell"/>
        <s v="Clayton Hicks"/>
        <s v="Levi Sims"/>
        <s v="Mary Riddle"/>
        <s v="Lindsey Wright"/>
        <s v="Nathaniel Pugh"/>
        <s v="Tiffany Burch"/>
        <s v="Lisa Guerra"/>
        <s v="Shannon Campbell"/>
        <s v="Joseph Lawrence"/>
        <s v="Kelly Moss"/>
        <s v="Jose Johnson"/>
        <s v="Shannon Phillips"/>
        <s v="Edgar Quinn"/>
        <s v="Jimmy Sherman"/>
        <s v="Jessica Tucker"/>
        <s v="Nicholas Krueger"/>
        <s v="Douglas Waters"/>
        <s v="Susan Harrison"/>
        <s v="Virginia Soto"/>
        <s v="Michele Gray"/>
        <s v="Tammy Jackson"/>
        <s v="Antonio Frazier"/>
        <s v="Kim Estrada"/>
        <s v="Cathy Thomas"/>
        <s v="Carolyn Francis"/>
        <s v="Angela Brandt"/>
        <s v="Kimberly Vincent"/>
        <s v="Adam Cox"/>
        <s v="Tom Mitchell"/>
        <s v="Travis Ingram"/>
        <s v="Raymond Price"/>
        <s v="Erica Mora"/>
        <s v="Zachary Ellis"/>
        <s v="Jeffrey Collier"/>
        <s v="Laura Stevens"/>
        <s v="Marie Williams"/>
        <s v="William Chang"/>
        <s v="Madison Davis"/>
        <s v="Deanna Jones"/>
        <s v="Caitlin Lindsey"/>
        <s v="Randall Mccarthy"/>
        <s v="Whitney Johnson"/>
        <s v="Jonathan Carroll"/>
        <s v="Michael Andersen DDS"/>
        <s v="Charles Wells"/>
        <s v="Brian Walker"/>
        <s v="Michael Ford"/>
        <s v="Courtney Russo"/>
        <s v="Devin Lowe"/>
        <s v="Jill Gibson"/>
        <s v="Victor Smith"/>
        <s v="Jesse Werner"/>
        <s v="Rachel Harris"/>
        <s v="Joanne Jenkins"/>
        <s v="Timothy Hogan"/>
        <s v="Dennis Barrera"/>
        <s v="Rebecca Carpenter"/>
        <s v="Mark Howard"/>
        <s v="Christina Osborn"/>
        <s v="Michael Banks"/>
        <s v="Anthony Hawkins"/>
        <s v="Jessica Gates"/>
        <s v="Crystal Morales"/>
        <s v="Benjamin Payne"/>
        <s v="Loretta Gallegos"/>
        <s v="Terry Bowman"/>
        <s v="Kelly Navarro"/>
        <s v="Steven Davis"/>
        <s v="Lori Webb"/>
        <s v="Richard Serrano"/>
        <s v="Ashley Baxter"/>
        <s v="Allison Rhodes"/>
        <s v="Alexander Roach"/>
        <s v="Kimberly Kirk"/>
        <s v="Ryan Richards"/>
        <s v="Traci Cooper"/>
        <s v="Gabrielle Baker"/>
        <s v="Robert Mcneil"/>
        <s v="Brittany Johnson"/>
        <s v="Kimberly Duncan"/>
        <s v="Catherine Gonzalez"/>
        <s v="Douglas Orr"/>
        <s v="Gloria Owens"/>
        <s v="Gina Mcdonald"/>
        <s v="James Hensley"/>
        <s v="James Garcia"/>
        <s v="Greg Bates"/>
        <s v="Mark Villanueva"/>
        <s v="Nathan Rice"/>
        <s v="Anthony Gonzales"/>
        <s v="Lindsey Smith"/>
        <s v="Amber Mills"/>
        <s v="Cody Jones"/>
        <s v="Adam Morris"/>
        <s v="Deborah Owens"/>
        <s v="Steven Campbell"/>
        <s v="Douglas Murphy"/>
        <s v="Alice Jones MD"/>
        <s v="Amy Odonnell"/>
        <s v="Sarah Harper"/>
        <s v="Susan Salazar"/>
        <s v="Leah Christian"/>
        <s v="Curtis Moore"/>
        <s v="Alan Neal"/>
        <s v="Chelsea Brown"/>
        <s v="Jessica Sawyer"/>
        <s v="Gregory Young"/>
        <s v="Dawn Douglas"/>
        <s v="Hayden Mathis"/>
        <s v="Chloe Rice"/>
        <s v="Nicole Contreras"/>
        <s v="Kristen Wilson"/>
        <s v="Michael Green"/>
        <s v="Regina Hawkins"/>
        <s v="Anthony Mclean"/>
        <s v="Krystal Jordan"/>
        <s v="Julie Clark"/>
        <s v="Alexander Montoya"/>
        <s v="Gregory Little"/>
        <s v="James Howard"/>
        <s v="Elizabeth Andersen"/>
        <s v="Jerry Morris"/>
        <s v="Stephen Moore"/>
        <s v="Kevin Thomas"/>
        <s v="Timothy Hall"/>
        <s v="Norma Barber"/>
        <s v="Jose Gutierrez"/>
        <s v="Lori Vaughan"/>
        <s v="Jamie Wade"/>
        <s v="Martin Dunn"/>
        <s v="Gary Green"/>
        <s v="Christine Gonzales"/>
        <s v="Mary Cruz"/>
        <s v="Audrey Lara"/>
        <s v="Terri Cortez"/>
        <s v="Jennifer Daniel"/>
        <s v="Nicole Tate"/>
        <s v="Jennifer Contreras"/>
        <s v="Benjamin Smith"/>
        <s v="Stacy Hamilton"/>
        <s v="Matthew Silva"/>
        <s v="Jason Parker"/>
        <s v="Jennifer Cruz"/>
        <s v="Nicholas Wilson"/>
        <s v="Kathleen Randolph"/>
        <s v="Brian Clayton"/>
        <s v="Nicole Valdez"/>
        <s v="Eric Murphy"/>
        <s v="Christina Simmons"/>
        <s v="Douglas Smith"/>
        <s v="Jennifer Patterson"/>
        <s v="Rebecca Duarte"/>
        <s v="Manuel Moyer"/>
        <s v="Christopher Moore"/>
        <s v="Kelsey Perez"/>
        <s v="Wendy Campbell"/>
        <s v="Sandra Ray"/>
        <s v="Sarah Hernandez"/>
        <s v="Suzanne Patel"/>
        <s v="Christopher Valdez"/>
        <s v="Catherine Jones"/>
        <s v="Amanda Flores"/>
        <s v="Henry Ford"/>
        <s v="Thomas Walker"/>
        <s v="Jeffery Lawson"/>
        <s v="Matthew Thomas"/>
        <s v="Mr. Keith Nguyen"/>
        <s v="Christian Collins"/>
        <s v="Tyler Terrell"/>
        <s v="Diana Tran"/>
        <s v="Michelle Cook"/>
        <s v="Jennifer Pena"/>
        <s v="Cassandra Cline"/>
        <s v="Jeffrey King"/>
        <s v="Julie Rubio"/>
        <s v="Mrs. Jessica Bell"/>
        <s v="Edward Elliott"/>
        <s v="Edward Armstrong"/>
        <s v="Matthew Lucas"/>
        <s v="Zachary Tucker"/>
        <s v="Leah Miller"/>
        <s v="Michael Murphy"/>
        <s v="Tara Thomas"/>
        <s v="Joshua Black"/>
        <s v="Christy Ross"/>
        <s v="Jennifer Williamson"/>
        <s v="Gregory Cisneros"/>
        <s v="Jared Owen"/>
        <s v="Jacob Perez"/>
        <s v="Kara Murray"/>
        <s v="Greg Myers"/>
        <s v="Wendy Rose"/>
        <s v="Joshua Mendez"/>
        <s v="Garrett Phillips"/>
        <s v="Jordan Cervantes"/>
        <s v="Meredith Riley"/>
        <s v="Rebecca Becker"/>
        <s v="Suzanne Fuentes"/>
        <s v="Jerry Bowman"/>
        <s v="Dalton Hines"/>
        <s v="Randall Williams"/>
        <s v="Kenneth Collins"/>
        <s v="Maria Fernandez"/>
        <s v="Alexandra Escobar"/>
        <s v="Jackie Harris"/>
        <s v="Lisa Ruiz"/>
        <s v="Tyler Sparks"/>
        <s v="Gabriella Martinez"/>
        <s v="Bradley Perez"/>
        <s v="Sandra Jackson"/>
        <s v="Cory French"/>
        <s v="Robert Lewis"/>
        <s v="Cheryl Tyler"/>
        <s v="Patricia Clark"/>
        <s v="Denise Shannon"/>
        <s v="Lisa Scott"/>
        <s v="Connie Mitchell MD"/>
        <s v="Alan Morris"/>
        <s v="Kenneth Kemp"/>
        <s v="Julia Butler"/>
        <s v="Billy Burns"/>
        <s v="Cindy Parks"/>
        <s v="Paula Ramirez"/>
        <s v="Robert Michael"/>
        <s v="Edward James"/>
        <s v="David Cabrera"/>
        <s v="Joshua Wright"/>
        <s v="Miguel Sanchez"/>
        <s v="Samuel Neal"/>
        <s v="Jennifer Sims"/>
        <s v="Steven Caldwell"/>
        <s v="Ernest Ramsey"/>
        <s v="Walter Simpson"/>
        <s v="Walter Walker"/>
        <s v="Sarah Johnson"/>
        <s v="Jacob Downs"/>
        <s v="Mark Smith"/>
        <s v="Lucas Nelson"/>
        <s v="Michael Mclaughlin"/>
        <s v="Michelle Martin"/>
        <s v="Kenneth Watson"/>
        <s v="Jennifer Carroll"/>
        <s v="Mark Wolfe"/>
        <s v="Holly Lane"/>
        <s v="Jeffrey Cisneros"/>
        <s v="Angela Davis"/>
        <s v="Karen Cain"/>
        <s v="Joel Sherman"/>
        <s v="Beth Smith"/>
        <s v="Tom Thompson"/>
        <s v="Gregory Alexander"/>
        <s v="Robert Swanson"/>
        <s v="Clifford Gibson"/>
        <s v="Anthony Scott"/>
        <s v="Ronald Pineda"/>
        <s v="Teresa Hill"/>
        <s v="Jared Harris"/>
        <s v="Autumn Sutton"/>
        <s v="Ashley Gates"/>
        <s v="Tonya Morales"/>
        <s v="Troy Cooper"/>
        <s v="Matthew Powers"/>
        <s v="Sarah Fitzgerald"/>
        <s v="Ian Martinez"/>
        <s v="Jacob Williams"/>
        <s v="Melanie Drake"/>
        <s v="Kevin Miller"/>
        <s v="Catherine Sweeney"/>
        <s v="Walter Sampson"/>
        <s v="Michelle Cross"/>
        <s v="Tiffany Watson"/>
        <s v="Wesley Marquez"/>
        <s v="Whitney Nguyen"/>
        <s v="Dennis Hansen"/>
        <s v="Desiree Mcdaniel"/>
        <s v="Rebecca Robinson"/>
        <s v="Donald Day"/>
        <s v="Jennifer Houston"/>
        <s v="Donald Vargas"/>
        <s v="Mr. Michael Rivas"/>
        <s v="Jerry Mathews"/>
        <s v="Ronald Mccann"/>
        <s v="Alexander Davis"/>
        <s v="Daniel Williamson"/>
        <s v="Julie Santiago"/>
        <s v="Justin Franco"/>
        <s v="Matthew Solomon"/>
        <s v="Mr. Justin Fox"/>
        <s v="Tracy Wilson"/>
        <s v="Robert Kemp"/>
        <s v="Rebecca Henderson"/>
        <s v="Cindy Joseph"/>
        <s v="Cathy Williams"/>
        <s v="Andrew Cervantes"/>
        <s v="Mrs. Margaret Steele MD"/>
        <s v="Tracy Baldwin"/>
        <s v="Dennis Pratt"/>
        <s v="Christine Short"/>
        <s v="Andres Franco"/>
        <s v="Angel Hale"/>
        <s v="Michael White"/>
        <s v="Isaac Kidd"/>
        <s v="Lisa French"/>
        <s v="James Mata"/>
        <s v="Julie Orozco"/>
        <s v="Crystal Davis"/>
        <s v="Jacob Parrish"/>
        <s v="Samantha Anderson"/>
        <s v="James Andersen"/>
        <s v="Nichole Herrera"/>
        <s v="Juan Morris"/>
        <s v="Nicole Morris"/>
        <s v="Walter Thomas"/>
        <s v="Johnathan Pearson"/>
        <s v="Laura Mckenzie"/>
        <s v="Amy Phelps"/>
        <s v="Annette Simpson"/>
        <s v="Matthew Moore"/>
        <s v="Brandon Wells"/>
        <s v="Bryan Davis"/>
        <s v="Scott Dunn"/>
        <s v="Bill Perez"/>
        <s v="Michael Shepherd"/>
        <s v="Tiffany Maxwell"/>
        <s v="Christian Clark"/>
        <s v="Robyn Logan"/>
        <s v="Katherine Thornton"/>
        <s v="Anthony Mcintosh"/>
        <s v="Erica Payne"/>
        <s v="Dawn Golden"/>
        <s v="Jennifer Gill"/>
        <s v="Amy Gray"/>
        <s v="Angela Banks"/>
        <s v="Victor Hernandez"/>
        <s v="Kyle Brown"/>
        <s v="Calvin Smith"/>
        <s v="Nathan Thompson"/>
        <s v="Jack Parker"/>
        <s v="Pamela Wong"/>
        <s v="Mitchell Cobb"/>
        <s v="Marcus Harris"/>
        <s v="Jared Miller DDS"/>
        <s v="Eric Stafford"/>
        <s v="Christine Sawyer"/>
        <s v="Melissa Cortez"/>
        <s v="Erin Patel"/>
        <s v="Jared Hayes"/>
        <s v="Timothy Harvey"/>
        <s v="Larry Thomas"/>
        <s v="Pamela Anderson"/>
        <s v="Robin Fields"/>
        <s v="Stacy Martinez"/>
        <s v="Jill Garcia"/>
        <s v="Steven Roman"/>
        <s v="Kaitlyn Harris"/>
        <s v="Sheila Cummings"/>
        <s v="Bradley Rodriguez"/>
        <s v="Daniel Miller"/>
        <s v="James Maxwell"/>
        <s v="Donald Schultz"/>
        <s v="Colleen Franklin"/>
        <s v="Teresa Clay"/>
        <s v="Pamela Dixon"/>
        <s v="Renee Oliver"/>
        <s v="Veronica Clark"/>
        <s v="Kevin Mack"/>
        <s v="Elizabeth Allen"/>
        <s v="Brian Valencia"/>
        <s v="Tony Whitehead"/>
        <s v="Barbara Vargas"/>
        <s v="Michelle Mcdaniel"/>
        <s v="Melanie Ford"/>
        <s v="Valerie Ball"/>
        <s v="Nichole Green"/>
        <s v="Miranda Montgomery"/>
        <s v="Daniel Jimenez"/>
        <s v="Elizabeth Hernandez"/>
        <s v="Thomas Smith"/>
        <s v="Susan Morrison"/>
        <s v="Joshua Mullins"/>
        <s v="Brittney Espinoza"/>
        <s v="Brittany Ellis"/>
        <s v="Joshua Nash"/>
        <s v="Edward Scott"/>
        <s v="Kristin Anderson"/>
        <s v="Nicholas Bryant"/>
        <s v="Deborah Perry"/>
        <s v="Brian Ramirez"/>
        <s v="Sarah Conrad"/>
        <s v="Shane Alvarez"/>
        <s v="Gina Brown"/>
        <s v="Mary Robertson"/>
        <s v="Nathan Smith"/>
        <s v="Anthony Walters"/>
        <s v="Bruce Reilly"/>
        <s v="Shawn Rogers DDS"/>
        <s v="Misty Jackson MD"/>
        <s v="Alexa Rowe"/>
        <s v="Amanda Herrera"/>
        <s v="Alexis Mclaughlin"/>
        <s v="Shane King"/>
        <s v="Shelby Le"/>
        <s v="Joseph Scott"/>
        <s v="Sonya Allen"/>
        <s v="Stephanie Hammond"/>
        <s v="Jessica Garcia"/>
        <s v="Sandra Flores"/>
        <s v="Daniel Peterson"/>
        <s v="Aaron Jackson"/>
        <s v="Linda Wilcox"/>
        <s v="Janet Harvey"/>
        <s v="Joshua Moore"/>
        <s v="Kenneth Shea"/>
        <s v="Dr. Jennifer Robinson"/>
        <s v="Robert Frey"/>
        <s v="Megan Durham"/>
        <s v="Jessica Mcdowell"/>
        <s v="Kenneth White"/>
        <s v="Erin Patrick DVM"/>
        <s v="Jamie Stein"/>
        <s v="Patrick Lee"/>
        <s v="Mrs. Elizabeth Warner"/>
        <s v="Eric Perry"/>
        <s v="Angela Lee"/>
        <s v="Jonathon Fleming"/>
        <s v="Theresa Garner"/>
        <s v="Jacob Edwards"/>
        <s v="Danny Evans"/>
        <s v="Corey Esparza"/>
        <s v="Eric Rivera"/>
        <s v="Walter Harrison"/>
        <s v="Patricia Bailey MD"/>
        <s v="Dennis Mckee"/>
        <s v="Christina Cooper"/>
        <s v="Joanna Morales"/>
        <s v="Donna Obrien"/>
        <s v="Kevin Morrison"/>
        <s v="Daniel Weaver"/>
        <s v="Kevin Huang"/>
        <s v="Michele Lopez"/>
        <s v="Amy Daniel"/>
        <s v="Elizabeth Chang"/>
        <s v="Sandra Waters"/>
        <s v="Hailey Foster DDS"/>
        <s v="Cody Bush"/>
        <s v="Daniel Park"/>
        <s v="William Wilson"/>
        <s v="Mark Tucker"/>
        <s v="Samantha Rodriguez"/>
        <s v="James Fox"/>
        <s v="Benjamin Thompson"/>
        <s v="Amy Mills"/>
        <s v="Nicholas Morales"/>
        <s v="Jonathan Martinez"/>
        <s v="Theresa Little"/>
        <s v="Katherine Becker"/>
        <s v="Mark Abbott"/>
        <s v="Robert Sharp"/>
        <s v="David Walter"/>
        <s v="Dean Malone"/>
        <s v="Nathan Dixon"/>
        <s v="Derrick Williams"/>
        <s v="Joan Williams"/>
        <s v="Connie Ruiz"/>
        <s v="Stephanie Bowman"/>
        <s v="Zachary Gonzales"/>
        <s v="Caleb Weaver"/>
        <s v="Nicholas Johnson"/>
        <s v="Daniel Hudson"/>
        <s v="Tyler Baker"/>
        <s v="Heather Thomas"/>
        <s v="Brian Green"/>
        <s v="Benjamin Shea"/>
        <s v="Derrick Torres"/>
        <s v="Matthew Hamilton"/>
        <s v="Mitchell Spencer"/>
        <s v="Richard Nguyen"/>
        <s v="Nathan Bright"/>
        <s v="Christina Evans"/>
        <s v="Casey Washington"/>
        <s v="Jennifer Wong"/>
        <s v="Nathan Ayers"/>
        <s v="Brent Hunter"/>
        <s v="Madison Stevens"/>
        <s v="Amanda Small"/>
        <s v="Jamie Norris"/>
        <s v="Harold Rodriguez"/>
        <s v="Joseph Foster"/>
        <s v="Aaron Jones"/>
        <s v="Ms. Michelle Farmer"/>
        <s v="Linda Fox"/>
        <s v="Grace Kelley"/>
        <s v="Neil Washington"/>
        <s v="James Gutierrez"/>
        <s v="Karen Gonzalez"/>
        <s v="Brian Reid"/>
        <s v="Ellen Liu"/>
        <s v="Rebecca Cohen"/>
        <s v="Jessica Richardson"/>
        <s v="April Rice"/>
        <s v="Jill Reed"/>
        <s v="Vanessa Hamilton"/>
        <s v="Krystal Smith"/>
        <s v="Dustin Greene"/>
        <s v="Christopher Grimes"/>
        <s v="Melissa Kelly"/>
        <s v="Stacey Cooper"/>
        <s v="Christopher Diaz"/>
        <s v="Maria Kelley"/>
        <s v="Kathleen Oconnor"/>
        <s v="Joseph Barrett"/>
        <s v="Shawn Diaz"/>
        <s v="Christine Reyes"/>
        <s v="Jeffrey Hudson"/>
        <s v="Anna Lyons"/>
        <s v="Michael Nielsen"/>
        <s v="Vincent Wood"/>
        <s v="Tabitha Patrick"/>
        <s v="Kyle Ryan"/>
        <s v="Amanda Miller"/>
        <s v="Jennifer Owens"/>
        <s v="Jacqueline Petersen"/>
        <s v="Beth Thomas"/>
        <s v="Devon Clark"/>
        <s v="William Hunter"/>
        <s v="Kathleen Diaz"/>
        <s v="Philip Thomas"/>
        <s v="Jessica Luna"/>
        <s v="Jennifer Allen"/>
        <s v="Katherine King"/>
        <s v="Derrick Swanson"/>
        <s v="William Williams"/>
        <s v="Joseph Andrews"/>
        <s v="Shane Wright"/>
        <s v="Joseph Howard"/>
        <s v="Kyle Hinton"/>
        <s v="Keith Hill"/>
        <s v="Anna Smith"/>
        <s v="Jose Branch"/>
        <s v="Robert Wright"/>
        <s v="Jeffrey Hinton"/>
        <s v="Jacob Miranda"/>
        <s v="Timothy Osborn"/>
        <s v="Kevin Cohen"/>
        <s v="Angela Roberson"/>
        <s v="Stephanie Wade"/>
        <s v="Taylor Ross"/>
        <s v="Tasha Holland"/>
        <s v="Sydney Gutierrez"/>
        <s v="Sean Price"/>
        <s v="Cynthia Martin"/>
        <s v="Paula Hunter"/>
        <s v="Karen Wolf"/>
        <s v="Helen Carter"/>
        <s v="Lynn Smith"/>
        <s v="Hannah Wright"/>
        <s v="Rose Martinez"/>
        <s v="Peggy Coleman"/>
        <s v="Michael Harris"/>
        <s v="Makayla Williams"/>
        <s v="Logan Kennedy"/>
        <s v="Dr. Samantha Romero"/>
        <s v="Heather Bennett"/>
        <s v="Nicholas Thompson"/>
        <s v="David Fletcher"/>
        <s v="Brian Rhodes"/>
        <s v="Richard Levine"/>
        <s v="Amy Contreras"/>
        <s v="Jennifer Black"/>
        <s v="Colleen Watson"/>
        <s v="Zachary Adams"/>
        <s v="Sean Lewis DDS"/>
        <s v="Gavin Keith"/>
        <s v="Brianna Romero MD"/>
        <s v="Gina Morris"/>
        <s v="Carrie Hamilton"/>
        <s v="Kimberly Collins"/>
        <s v="Shane Cooper"/>
        <s v="Travis Rodriguez"/>
        <s v="Shannon Murphy"/>
        <s v="Erin Fuller"/>
        <s v="Keith Long"/>
        <s v="Sean Harris"/>
        <s v="Christopher Crawford"/>
        <s v="Kimberly Ponce"/>
        <s v="Anthony Garcia"/>
        <s v="Victoria Hurley"/>
        <s v="Amy Evans"/>
        <s v="Krista Martin"/>
        <s v="Nicholas Kane"/>
        <s v="Danny Ayala"/>
        <s v="Priscilla Davis"/>
        <s v="Kristina Rodriguez"/>
        <s v="Dale Mahoney PhD"/>
        <s v="Samantha Figueroa"/>
        <s v="Jason Buchanan"/>
        <s v="Jeremy Kirby"/>
        <s v="Michael Conner"/>
        <s v="Brian Williamson"/>
        <s v="Tyler Gaines"/>
        <s v="Elizabeth Wilson"/>
        <s v="Leslie Robinson"/>
        <s v="John Riddle"/>
        <s v="Carla Wilson"/>
        <s v="Andrew Taylor"/>
        <s v="Alexandra Snyder"/>
        <s v="Scott Ramos"/>
        <s v="Brittany Cook"/>
        <s v="Scott Johnson"/>
        <s v="Kristin Patterson"/>
        <s v="Brian Ward"/>
        <s v="Elizabeth Gonzalez"/>
        <s v="Jermaine Chan"/>
        <s v="Sheila Ramirez"/>
        <s v="Megan Young"/>
        <s v="Sara Gilbert"/>
        <s v="Jeremiah Turner"/>
        <s v="Donna Blake"/>
        <s v="Levi Miller"/>
        <s v="Jordan Robertson"/>
        <s v="Aaron Garcia"/>
        <s v="Laura Bishop"/>
        <s v="Aaron Wright"/>
        <s v="Zachary Cohen"/>
        <s v="Ann Hayes"/>
        <s v="Yolanda Parsons"/>
        <s v="Elizabeth Alexander"/>
        <s v="Jeffrey Mcclure"/>
        <s v="Lauren Gutierrez"/>
        <s v="Nancy Martinez"/>
        <s v="Spencer Lawson"/>
        <s v="Emily Wagner"/>
        <s v="Jonathan Blackwell"/>
        <s v="Wanda May"/>
        <s v="Michele Jensen"/>
        <s v="Peter Gardner"/>
        <s v="Jessica Waters"/>
        <s v="Roberto Rodriguez"/>
        <s v="Ian Wilson"/>
        <s v="Sara Hughes"/>
        <s v="Denise Reyes"/>
        <s v="James Ayala Jr."/>
        <s v="Steven Brooks"/>
        <s v="Ms. Haley James DDS"/>
        <s v="Leah Jones"/>
        <s v="Jeffrey Park"/>
        <s v="David Calderon"/>
        <s v="Susan Rose"/>
        <s v="James Lambert"/>
        <s v="Christopher Maxwell"/>
        <s v="Stephanie Hines"/>
        <s v="Craig Tran"/>
        <s v="Kristen Perez DDS"/>
        <s v="Rachel Mckinney"/>
        <s v="John Copeland"/>
        <s v="Gary Sanchez"/>
        <s v="Jason Davis"/>
        <s v="Janice Walsh"/>
        <s v="Jeremiah Maldonado"/>
        <s v="Brian Mosley"/>
        <s v="Amanda Estrada"/>
        <s v="Renee Day"/>
        <s v="Leah Hamilton"/>
        <s v="David Mendez"/>
        <s v="Patrick Williams"/>
        <s v="Spencer Marshall"/>
        <s v="Christopher Lindsey"/>
        <s v="Amanda Wallace"/>
        <s v="Karen Hicks"/>
        <s v="Dean Mendoza"/>
        <s v="Victor Gregory"/>
        <s v="Stephen Taylor"/>
        <s v="Dr. John Johnson"/>
        <s v="Carolyn Lee"/>
        <s v="Erica Clark"/>
        <s v="Tyler Allen"/>
        <s v="Ryan Simpson"/>
        <s v="Samantha Gallagher"/>
        <s v="Ronnie Schmitt"/>
        <s v="Eric Adams"/>
        <s v="Gary Gonzalez"/>
        <s v="Jordan Wyatt"/>
        <s v="Brandon Morrow"/>
        <s v="Arthur Martin"/>
        <s v="Toni Pope"/>
        <s v="Lisa Thompson"/>
        <s v="Steven White"/>
        <s v="Samuel Nixon"/>
        <s v="Chad Coleman"/>
        <s v="Stephanie Hall"/>
        <s v="Robert Campbell"/>
        <s v="Cassandra Archer"/>
        <s v="David Horton"/>
        <s v="Timothy Mcdaniel"/>
        <s v="Randy Flores"/>
        <s v="Justin Black"/>
        <s v="Kim Brown"/>
        <s v="Joshua Allen"/>
        <s v="James Flynn"/>
        <s v="Andrew Sanders"/>
        <s v="Elizabeth Morales"/>
        <s v="Vincent Roberts"/>
        <s v="Nathan Lynch"/>
        <s v="Stephen Mcgrath"/>
        <s v="Madison Parks"/>
        <s v="Anthony Lane"/>
        <s v="Joel Perry"/>
        <s v="Natalie Jones"/>
        <s v="Matthew James"/>
        <s v="Christina Abbott"/>
        <s v="Erika Thompson"/>
        <s v="Madison Walker"/>
        <s v="Susan Hernandez MD"/>
        <s v="Jessica Jackson"/>
        <s v="Katherine Barrera"/>
        <s v="William Flores"/>
        <s v="George Patel II"/>
        <s v="Kayla Boone"/>
        <s v="Mary Hensley"/>
        <s v="Brittney Payne"/>
        <s v="Jeffrey Waters"/>
        <s v="Zachary Rojas"/>
        <s v="Laura Grant"/>
        <s v="Kevin Wilson"/>
        <s v="Joshua Branch"/>
        <s v="Randy Cannon"/>
        <s v="Anthony Odom"/>
        <s v="Michael Willis"/>
        <s v="Erica Larson DDS"/>
        <s v="Leslie Howell"/>
        <s v="Brian Thompson"/>
        <s v="Melissa Martinez"/>
        <s v="Richard Price"/>
        <s v="Calvin Bates"/>
        <s v="Brian Page"/>
        <s v="Kathleen Ryan"/>
        <s v="Jeffrey Williams"/>
        <s v="David Ruiz"/>
        <s v="Tara Golden"/>
        <s v="Andrew Patterson"/>
        <s v="Jose Rosales"/>
        <s v="Ashley Jones"/>
        <s v="Jose Navarro"/>
        <s v="Michael Erickson"/>
        <s v="Michael Sawyer"/>
        <s v="Sabrina Santiago"/>
        <s v="Bethany Vance"/>
        <s v="Jennifer Young"/>
        <s v="Kathleen Gonzales"/>
        <s v="Danny May"/>
        <s v="Robert Gomez"/>
        <s v="Margaret Barton"/>
        <s v="Chad Barajas"/>
        <s v="Christopher Baker"/>
        <s v="Anthony Murphy"/>
        <s v="Sandra Carter"/>
        <s v="Jessica Robertson MD"/>
        <s v="Henry Walters"/>
        <s v="Sheila Miranda"/>
        <s v="Dr. Michael Miller"/>
        <s v="Andrew Price"/>
        <s v="Nancy Melton"/>
        <s v="Daniel Davis"/>
        <s v="Rebecca Wall"/>
        <s v="Leah Francis"/>
        <s v="Timothy Flores"/>
        <s v="Heidi Marsh"/>
        <s v="Mary Kelly"/>
        <s v="Terri Dean"/>
        <s v="Joshua Davis"/>
        <s v="Rebekah Kent"/>
        <s v="Wanda Smith"/>
        <s v="Steven Powell"/>
        <s v="Bobby Sparks"/>
        <s v="Haley Moore"/>
        <s v="Melissa Thompson"/>
        <s v="James Long"/>
        <s v="Monica Alvarado"/>
        <s v="Nicole Collins"/>
        <s v="Kevin Ruiz"/>
        <s v="Joseph Lester"/>
        <s v="Erin Moore"/>
        <s v="Melissa Webb"/>
        <s v="Kimberly Bowers"/>
        <s v="Joseph Harris"/>
        <s v="Christina Moreno"/>
        <s v="Daniel Lee"/>
        <s v="Lori Watson"/>
        <s v="Anna Ramirez"/>
        <s v="Alexander Choi"/>
        <s v="Ricky Smith"/>
        <s v="Brittany Cooke"/>
        <s v="Ashley Solomon"/>
        <s v="Darren Mercer"/>
        <s v="Alice Morris"/>
        <s v="Tina Richards"/>
        <s v="Zachary Fernandez"/>
        <s v="Lindsay Torres"/>
        <s v="James Cochran"/>
        <s v="Mr. Charles Garner"/>
        <s v="Erin Keller PhD"/>
        <s v="Paul Sweeney"/>
        <s v="Adam Bruce"/>
        <s v="Carl Harrison"/>
        <s v="Kelly Williams"/>
        <s v="Donald Roberts"/>
        <s v="Brenda Johnson"/>
        <s v="Morgan Cooper"/>
        <s v="Jasmine Thomas"/>
        <s v="Dr. David Moore II"/>
        <s v="Melissa West"/>
        <s v="Nicole Garcia"/>
        <s v="Jeremy Gaines"/>
        <s v="Kathy Lopez"/>
        <s v="Hannah Lewis"/>
        <s v="Haley Ortiz"/>
        <s v="Brittany Lee"/>
        <s v="Jessica Parrish"/>
        <s v="Ashley Mendoza"/>
        <s v="Raymond Adams"/>
        <s v="Daniel Schultz"/>
        <s v="Brittany Spencer"/>
        <s v="Jared Hudson"/>
        <s v="Marvin Kline"/>
        <s v="Maria Charles"/>
        <s v="Deanna Case"/>
        <s v="Erika Tucker"/>
        <s v="Robert Warner"/>
        <s v="Cameron Wheeler"/>
        <s v="Lori Hansen"/>
        <s v="Ryan Williamson"/>
        <s v="Cody Scott"/>
        <s v="Denise Pierce"/>
        <s v="Samantha Ward"/>
        <s v="Andrea Morgan"/>
        <s v="Ariel Bryan"/>
        <s v="Carol Gibson"/>
        <s v="William Miller"/>
        <s v="Erica Vincent"/>
        <s v="Elizabeth Bradford"/>
        <s v="Kenneth Snyder"/>
        <s v="Connie Andrews"/>
        <s v="Kelly Lowe"/>
        <s v="Andrea Buckley"/>
        <s v="Roger Rodriguez"/>
        <s v="Rebecca Howard"/>
        <s v="Gina Rodriguez"/>
        <s v="Jasmine Mcdowell"/>
        <s v="Grace Powers"/>
        <s v="Kathy Petty"/>
        <s v="Maria Steele"/>
        <s v="Bonnie Williams DVM"/>
        <s v="Martin Miller"/>
        <s v="Emily Serrano"/>
        <s v="Alexis Alvarez"/>
        <s v="Julie Hill"/>
        <s v="Emily Payne"/>
        <s v="Nicole Lee"/>
        <s v="Edward Thomas"/>
        <s v="Brenda Edwards"/>
        <s v="Nicholas Woodard"/>
        <s v="Felicia Davis"/>
        <s v="Denise Jackson"/>
        <s v="James Tucker"/>
        <s v="Mary Guzman"/>
        <s v="Sarah Payne"/>
        <s v="Christina Robinson"/>
        <s v="Samantha Navarro"/>
        <s v="Julie Thomas"/>
        <s v="Mary Sanchez"/>
        <s v="Lawrence Valenzuela"/>
        <s v="Joshua Lutz"/>
        <s v="Kristen Christensen"/>
        <s v="Stacey Butler"/>
        <s v="Ashley Ryan"/>
        <s v="Noah Turner"/>
        <s v="Tiffany Key"/>
        <s v="Sabrina Walton"/>
        <s v="Robert Stewart"/>
        <s v="Carol Li"/>
        <s v="Shelby Abbott"/>
        <s v="Monica Bennett"/>
        <s v="Ms. Kristin Smith"/>
        <s v="Cheryl Bryant"/>
        <s v="Ann Webster"/>
        <s v="Tammy Walsh"/>
        <s v="Raymond Martin"/>
        <s v="Andrew Allen"/>
        <s v="Natalie Dixon"/>
        <s v="Debbie Taylor"/>
        <s v="Thomas Diaz"/>
        <s v="Jeffrey Randall"/>
        <s v="Chad Guerrero"/>
        <s v="Brandon Allen"/>
        <s v="Ms. Michelle Trevino"/>
        <s v="Helen Roberts"/>
        <s v="Teresa Wyatt"/>
        <s v="Angela Knapp"/>
        <s v="Rhonda Ponce"/>
        <s v="Robert George"/>
        <s v="Angela Harris"/>
        <s v="Paul Owens"/>
        <s v="Sharon Blankenship"/>
        <s v="Dr. Vanessa Brown"/>
        <s v="Wayne Malone"/>
        <s v="Russell Ruiz"/>
        <s v="Cody Hale"/>
        <s v="Megan Peters"/>
        <s v="Taylor Carter"/>
        <s v="Erin Parker"/>
        <s v="Annette Williams"/>
        <s v="Lisa Waller"/>
        <s v="Jeffrey Wells"/>
        <s v="Sharon Phillips"/>
        <s v="Ryan Brown"/>
        <s v="Jeffrey Lynn"/>
        <s v="Cheryl Weeks"/>
        <s v="Jennifer White"/>
        <s v="Robert Nelson"/>
        <s v="Corey Miller"/>
        <s v="Robert Acosta"/>
        <s v="Gail Kirby"/>
        <s v="Kathy Salazar"/>
        <s v="Shawn Pierce"/>
        <s v="Jacob Turner"/>
        <s v="Christina Serrano"/>
        <s v="Christina Miller"/>
        <s v="Angela James"/>
        <s v="Matthew Williamson"/>
        <s v="Alexander Peters"/>
        <s v="Samuel Hill"/>
        <s v="Richard Holloway"/>
        <s v="Juan Walker"/>
        <s v="Paul Kennedy"/>
        <s v="Lawrence Cohen"/>
        <s v="Matthew Russell"/>
        <s v="Jeffrey Johnson"/>
        <s v="Gregory Green"/>
        <s v="Christina Morris"/>
        <s v="Daniel Obrien"/>
        <s v="Brittany Durham"/>
        <s v="David Martinez"/>
        <s v="Michael Tran"/>
        <s v="Nicole Decker"/>
        <s v="Samantha Higgins"/>
        <s v="Spencer Moore"/>
        <s v="Kimberly Barnett"/>
        <s v="Brian Pham DVM"/>
        <s v="Jose Mcfarland"/>
        <s v="Kathy Wheeler"/>
        <s v="John Mcclain"/>
        <s v="Joshua Kim"/>
        <s v="Darren Ramirez"/>
        <s v="Bradley Sanders"/>
        <s v="Dale Smith"/>
        <s v="Antonio Martin"/>
        <s v="Nicholas Gardner"/>
        <s v="Frederick Gonzales"/>
        <s v="Keith Walters"/>
        <s v="Melissa Chambers"/>
        <s v="Darius Schultz"/>
        <s v="Gina White"/>
        <s v="Kimberly Morales"/>
        <s v="Robert Perez"/>
        <s v="Willie Freeman"/>
        <s v="Rebecca Washington"/>
        <s v="Shelby Hendrix"/>
        <s v="Michael Cochran"/>
        <s v="Kyle Gonzalez"/>
        <s v="Robert Vasquez"/>
        <s v="Michael Raymond"/>
        <s v="Patrick Wells"/>
        <s v="Carlos Walls"/>
        <s v="Rachael Rodriguez"/>
        <s v="Joanna Collins"/>
        <s v="Kelly Prince PhD"/>
        <s v="Christina Payne"/>
        <s v="Donald Graham"/>
        <s v="Natasha Myers"/>
        <s v="Amanda Myers"/>
        <s v="Steven Khan"/>
        <s v="Charles Ramirez"/>
        <s v="Christopher Gray"/>
        <s v="Craig Conner"/>
        <s v="Michael Oneal"/>
        <s v="Seth Gutierrez"/>
        <s v="Tamara Burton"/>
        <s v="Jesus Webb"/>
        <s v="Michele Garcia"/>
        <s v="Gregory Allison"/>
        <s v="Jose Vega"/>
        <s v="Justin Lang"/>
        <s v="Tara Herrera"/>
        <s v="Noah Mcdonald"/>
        <s v="Dawn Stafford"/>
        <s v="Jessica Daniels"/>
        <s v="Rebecca Olson"/>
        <s v="Ronald Sharp"/>
        <s v="Megan Floyd"/>
        <s v="Jennifer Butler"/>
        <s v="Sharon Davis"/>
        <s v="Kara Smith"/>
        <s v="Dr. Anthony Craig"/>
        <s v="Selena Hansen"/>
        <s v="Matthew Santana"/>
        <s v="Stephen Hughes"/>
        <s v="Jeffrey Rowe"/>
        <s v="Peter Davidson"/>
        <s v="David Pitts"/>
        <s v="Alexis Williams"/>
        <s v="Virginia Cruz"/>
        <s v="Jason Rivera"/>
        <s v="Sarah Gillespie"/>
        <s v="Spencer Wallace"/>
        <s v="Joseph Bowers"/>
        <s v="Harold Wilkins"/>
        <s v="Jodi Gomez"/>
        <s v="Molly Mckenzie"/>
        <s v="April Baker"/>
        <s v="Jason Watson"/>
        <s v="Cory Kirk"/>
        <s v="Nathan Gross"/>
        <s v="Melissa Howard"/>
        <s v="Adam Valdez"/>
        <s v="Autumn Gonzales"/>
        <s v="Steven Aguilar"/>
        <s v="Steven Miles"/>
        <s v="Matthew Jensen"/>
        <s v="Amanda Moreno"/>
        <s v="Mary Martinez"/>
        <s v="Danny Woods"/>
        <s v="Logan Park"/>
        <s v="Rhonda Phillips"/>
        <s v="Brandon Chang"/>
        <s v="Cameron Garrison"/>
        <s v="Carla Cortez"/>
        <s v="Kevin Romero"/>
        <s v="Brandon Davis"/>
        <s v="Katie Paul"/>
        <s v="Stephen Webb"/>
        <s v="Clayton Henry"/>
        <s v="Luis Acosta"/>
        <s v="Keith Clark"/>
        <s v="Debra Stafford"/>
        <s v="Ashley Woods"/>
        <s v="Tammy Garcia"/>
        <s v="Erin Cohen MD"/>
        <s v="William Costa"/>
        <s v="John Vincent"/>
        <s v="Lisa Austin"/>
        <s v="Willie Jacobs"/>
        <s v="Philip Strickland"/>
        <s v="Shawna Ford"/>
        <s v="Deborah Johnson"/>
        <s v="Stephanie Smith"/>
        <s v="David Robbins"/>
        <s v="Rita Thomas"/>
        <s v="Ronald Lawrence"/>
        <s v="Kelly Reyes"/>
        <s v="Jerome Anderson"/>
        <s v="Melissa Robbins"/>
        <s v="Sabrina Sharp"/>
        <s v="Mark Osborne"/>
        <s v="Amanda Jones"/>
        <s v="Janice Miller"/>
        <s v="Jeffery Gonzalez"/>
        <s v="Marie Sanchez"/>
        <s v="Matthew Thompson"/>
        <s v="Ashley Krause"/>
        <s v="Breanna Foster"/>
        <s v="Katherine Benitez"/>
        <s v="Justin Clayton"/>
        <s v="Kristin Martinez"/>
        <s v="Virginia Patel"/>
        <s v="Matthew Becker"/>
        <s v="Kyle Rodriguez"/>
        <s v="Vickie Hawkins"/>
        <s v="David Pace"/>
        <s v="Kevin Wagner"/>
        <s v="Stacey Knox"/>
        <s v="Frederick Baxter"/>
        <s v="Shawn Boyd"/>
        <s v="Brooke Neal"/>
        <s v="Suzanne Watson"/>
        <s v="Kristina Snyder"/>
        <s v="Patrick Johnson"/>
        <s v="Heidi Little"/>
        <s v="Laura Graham"/>
        <s v="Tina Fuentes"/>
        <s v="Anna Torres"/>
        <s v="Jared Wright MD"/>
        <s v="Brooke Romero"/>
        <s v="Natasha Pittman"/>
        <s v="Sara Parker"/>
        <s v="Peter Allen"/>
        <s v="Glenn Krueger"/>
        <s v="Maria Brown"/>
        <s v="Ashlee Lynch"/>
        <s v="Melissa Kelley"/>
        <s v="Michael Hudson"/>
        <s v="Mrs. Michelle Castaneda"/>
        <s v="Katherine Montoya"/>
        <s v="Travis Scott"/>
        <s v="Tyler Mcmillan"/>
        <s v="Jamie Graham"/>
        <s v="Nicholas Lucero"/>
        <s v="Grant Griffin"/>
        <s v="Rhonda Williams DVM"/>
        <s v="Taylor Calderon"/>
        <s v="Candace Rowe"/>
        <s v="Crystal Santana"/>
        <s v="Ryan Miller"/>
        <s v="James Parrish"/>
        <s v="Tyler Hunter"/>
        <s v="Laura Potter"/>
        <s v="Megan Oliver"/>
        <s v="Tammy Kelley"/>
        <s v="Gregory Gonzalez"/>
        <s v="Gina Adkins"/>
        <s v="Gloria Brown"/>
        <s v="Wanda Higgins"/>
        <s v="Timothy Washington"/>
        <s v="Dale Mason"/>
        <s v="Jacob Henderson"/>
        <s v="Douglas Cook"/>
        <s v="Rachel Gray"/>
        <s v="William White"/>
        <s v="Rebecca Clark"/>
        <s v="Corey Garcia"/>
        <s v="Maria Hoover"/>
        <s v="Cassidy Martinez"/>
        <s v="Katherine Robbins"/>
        <s v="Cameron Dyer"/>
        <s v="Rachel Roberts"/>
        <s v="Elaine Jackson"/>
        <s v="Robin Lopez"/>
        <s v="Ana Hines"/>
        <s v="Debra Reyes"/>
        <s v="Stephen Welch"/>
        <s v="Dennis Medina"/>
        <s v="Kyle Dixon"/>
        <s v="Carlos Osborne"/>
        <s v="Christopher Carter"/>
        <s v="Kaylee Taylor"/>
        <s v="Brittany Miles"/>
        <s v="Anthony Lucero"/>
        <s v="Tanya Davis"/>
        <s v="Jason Morgan"/>
        <s v="Lorraine Guzman"/>
        <s v="Jennifer Dunn"/>
        <s v="Jason White"/>
        <s v="Elizabeth Martinez"/>
        <s v="Michael Bennett"/>
        <s v="Christy Williams"/>
        <s v="Brenda Myers"/>
        <s v="Robert Wheeler"/>
        <s v="Linda Ford"/>
        <s v="Spencer Robertson"/>
        <s v="Crystal Hood"/>
        <s v="Nichole Norris"/>
        <s v="David Herrera"/>
        <s v="Sara Silva"/>
        <s v="Jennifer Harrison"/>
        <s v="Paul Rodriguez"/>
        <s v="Philip Ramsey MD"/>
        <s v="Joshua Gonzalez"/>
        <s v="Madison Edwards"/>
        <s v="Jamie Wilson"/>
        <s v="Theodore Daniels"/>
        <s v="Paula Chan"/>
        <s v="Troy Simmons"/>
        <s v="Danielle Mullins"/>
        <s v="Vickie Lopez"/>
        <s v="Jessica Allen"/>
        <s v="Bradley Garcia"/>
        <s v="Amanda Brown"/>
        <s v="Larry Taylor"/>
        <s v="Ivan Hughes"/>
        <s v="William King"/>
        <s v="Dawn Burnett"/>
        <s v="Andrea Copeland"/>
        <s v="Bethany Torres"/>
        <s v="John Howard"/>
        <s v="Kim Kirk"/>
        <s v="Victoria Small"/>
        <s v="Colleen Foster"/>
        <s v="Mrs. Cindy Marsh DDS"/>
        <s v="Kiara Velasquez"/>
        <s v="Traci Palmer"/>
        <s v="Kimberly Potter"/>
        <s v="Michael Boyd"/>
        <s v="Stephanie Dixon"/>
        <s v="Andrew Peterson"/>
        <s v="Matthew Martin"/>
        <s v="Jacob Gutierrez"/>
        <s v="Craig Shaw"/>
        <s v="Thomas Randall"/>
        <s v="Heather Thompson"/>
        <s v="Bryan Knight"/>
        <s v="Justin Davidson"/>
        <s v="Eric Johnson"/>
        <s v="Tammy Hall"/>
        <s v="Nathaniel Mckenzie"/>
        <s v="Amanda Williams"/>
        <s v="Tammy Perkins"/>
        <s v="Olivia Hines"/>
        <s v="Sarah Osborn"/>
        <s v="Taylor Dennis"/>
        <s v="Jerry Webb"/>
        <s v="Andrew Schneider"/>
        <s v="Susan Russell"/>
        <s v="Daniel Mclaughlin"/>
        <s v="Blake Barker"/>
        <s v="Sophia Jones"/>
        <s v="Ms. Mariah Jimenez"/>
        <s v="Paige Ali"/>
        <s v="Russell Gordon"/>
        <s v="John Allen"/>
        <s v="Christy Martin"/>
        <s v="Paul Clark"/>
        <s v="Elizabeth Fox"/>
        <s v="Angela Brewer"/>
        <s v="Cheryl Riggs"/>
        <s v="Anthony Lopez"/>
        <s v="Michelle Wood"/>
        <s v="Lindsay Newman"/>
        <s v="Kelly Johnson"/>
        <s v="Kevin Clark"/>
        <s v="Shawn Moore"/>
        <s v="Dustin Alvarado"/>
        <s v="Timothy Garcia"/>
        <s v="Michael Sanders MD"/>
        <s v="Sarah Escobar"/>
        <s v="Dustin Perry"/>
        <s v="Paul Livingston"/>
        <s v="Katrina Warren"/>
        <s v="Rachel Gonzalez"/>
        <s v="Maria Buchanan"/>
        <s v="Allen Gonzales"/>
        <s v="Natalie Collins MD"/>
        <s v="Jesse Rich"/>
        <s v="Tina Zamora"/>
        <s v="Katherine Patterson"/>
        <s v="Lucas Roberts"/>
        <s v="Gary Jones Jr."/>
        <s v="Ian Morris"/>
        <s v="Victor Knight"/>
        <s v="Donna Miller"/>
        <s v="Kathleen Dillon"/>
        <s v="Nicole Banks"/>
        <s v="Joanne Herman"/>
        <s v="James Nguyen"/>
        <s v="Marissa Cox"/>
        <s v="Dr. Jose Richards"/>
        <s v="Ruth Sanchez"/>
        <s v="Billy Warren"/>
        <s v="Jane Morton"/>
        <s v="Jonathan Harmon"/>
        <s v="Marissa Waters"/>
        <s v="Jeffery Hall"/>
        <s v="Jason Wong"/>
        <s v="Susan Norris"/>
        <s v="Jessica Green"/>
        <s v="Jacob Dunlap"/>
        <s v="Damon Ford"/>
        <s v="James Dyer"/>
        <s v="Gregory Campbell"/>
        <s v="Tony Wright"/>
        <s v="Christopher Mcclain"/>
        <s v="Samuel Williams"/>
        <s v="April Santiago"/>
        <s v="Tiffany Bailey"/>
        <s v="Lynn Sparks"/>
        <s v="Robert Bailey"/>
        <s v="Heather Randall"/>
        <s v="Cory Kaiser"/>
        <s v="Ms. Brittany Hutchinson"/>
        <s v="Amy Knapp"/>
        <s v="Veronica Woods"/>
        <s v="David Walker"/>
        <s v="Tiffany Hughes PhD"/>
        <s v="Austin Nelson"/>
        <s v="Mr. Darin Franklin Jr."/>
        <s v="Andrea Carter"/>
        <s v="Angelica Lopez"/>
        <s v="Stephanie Whitney"/>
        <s v="Dawn Patton"/>
        <s v="Johnny Sanchez"/>
        <s v="Andrea Chapman"/>
        <s v="Emily Adkins"/>
        <s v="Alexander Owens"/>
        <s v="Robert Hall"/>
        <s v="Christine Simpson"/>
        <s v="Jacob Smith"/>
        <s v="Mark Ruiz"/>
        <s v="Riley Bennett"/>
        <s v="Sandra Haley"/>
        <s v="Benjamin Anderson"/>
        <s v="Brittany Farmer"/>
        <s v="Victoria Chaney"/>
        <s v="Eugene Chen"/>
        <s v="Sabrina Romero"/>
        <s v="Denise Shepherd"/>
        <s v="Sherri Sexton"/>
        <s v="Tina Collins"/>
        <s v="Matthew Mayo"/>
        <s v="Kristen Williams"/>
        <s v="Valerie Sanchez"/>
        <s v="Hannah Erickson"/>
        <s v="Donald Hester"/>
        <s v="Jeffrey Terry"/>
        <s v="Roberto Williams"/>
        <s v="Erik Sparks"/>
        <s v="Katelyn Clark"/>
        <s v="Willie Chandler"/>
        <s v="Jimmy Hogan"/>
        <s v="Brittany Harris"/>
        <s v="Isabella Levine"/>
        <s v="Jordan Bennett"/>
        <s v="Julia Schultz"/>
        <s v="David Jones"/>
        <s v="Clarence Palmer"/>
        <s v="Mr. Scott Cervantes"/>
        <s v="Andrea Jimenez"/>
        <s v="Daniel Valdez"/>
        <s v="Marisa Mathis"/>
        <s v="Jerry Harrison"/>
        <s v="Howard Robinson"/>
        <s v="Robin Davis"/>
        <s v="Donna Bell"/>
        <s v="Lisa Lewis"/>
        <s v="Grace Barr"/>
        <s v="Benjamin Warren"/>
        <s v="Theodore Williams"/>
        <s v="Megan Lopez"/>
        <s v="Stephanie Miller"/>
        <s v="Max Harrington"/>
        <s v="Thomas Rivera"/>
        <s v="Susan Lutz"/>
        <s v="Sarah Arnold"/>
        <s v="Juan Mason"/>
        <s v="Phyllis White"/>
        <s v="Cassie Adams"/>
        <s v="John Moran"/>
        <s v="Angela Fitzgerald"/>
        <s v="Melanie Martinez"/>
        <s v="Emily Clark"/>
        <s v="Pamela Daniels"/>
        <s v="Marc Hanson"/>
        <s v="Angela Evans"/>
        <s v="Dakota Walters"/>
        <s v="Brent Hess"/>
        <s v="Sean Cruz"/>
        <s v="Mark Chandler"/>
        <s v="Jared Brewer"/>
        <s v="Robert Davies"/>
        <s v="Catherine Hurst"/>
        <s v="Sheila Johnston"/>
        <s v="Tara Brown"/>
        <s v="Melissa Owen"/>
        <s v="Kelsey Vance"/>
        <s v="Joshua Jenkins"/>
        <s v="Natasha Norman"/>
        <s v="Sara Kim"/>
        <s v="Amy Faulkner"/>
        <s v="Michael Barrera"/>
        <s v="Lori Bryant"/>
        <s v="Charles Richardson"/>
        <s v="Shane Lewis"/>
        <s v="Roy Sutton"/>
        <s v="Jordan York"/>
        <s v="Eugene Williams"/>
        <s v="Matthew Frazier"/>
        <s v="Tom Atkins"/>
        <s v="Isaiah Edwards"/>
        <s v="Theresa Lam"/>
        <s v="Jean Perez"/>
        <s v="Eric Williams"/>
        <s v="Kenneth Hill"/>
        <s v="Michael Black"/>
        <s v="William Johns"/>
        <s v="Brandon Gardner"/>
        <s v="Scott Long"/>
        <s v="Raymond Hoover"/>
        <s v="Marissa Chavez"/>
        <s v="Judy Robinson"/>
        <s v="Jacob Hall"/>
        <s v="Timothy Combs"/>
        <s v="Jeremy Gould"/>
        <s v="Patrick Kelley"/>
        <s v="Jacob Griffin"/>
        <s v="Troy Bowers"/>
        <s v="Deanna Edwards"/>
        <s v="Daniel Flowers"/>
        <s v="Carlos Mccarthy"/>
        <s v="Jason Torres"/>
        <s v="Lisa Lee"/>
        <s v="Patricia Ho"/>
        <s v="Catherine Dixon"/>
        <s v="Jason Sanchez"/>
        <s v="Wendy Hernandez"/>
        <s v="Shelby Morgan"/>
        <s v="Tyler Morrow"/>
        <s v="Kristen Mccarty"/>
        <s v="Stephanie Rodriguez"/>
        <s v="Casey Sanchez"/>
        <s v="Joshua Bailey"/>
        <s v="Kevin Lawrence"/>
        <s v="Charles Schultz"/>
        <s v="Valerie Thomas"/>
        <s v="Margaret Nelson"/>
        <s v="Laurie Roth"/>
        <s v="Summer Horn"/>
        <s v="Jose Dunn"/>
        <s v="Brittany Bishop"/>
        <s v="Matthew Pruitt"/>
        <s v="Paul Johnson"/>
        <s v="Heather Johnson"/>
        <s v="Charles Howell"/>
        <s v="Carmen Hull"/>
        <s v="Mrs. Marissa Mullins"/>
        <s v="Denise Fisher"/>
        <s v="Christine Trevino"/>
        <s v="John Lee"/>
        <s v="Erika Hoffman"/>
        <s v="Elizabeth Mitchell"/>
        <s v="Timothy Wright"/>
        <s v="John Hill"/>
        <s v="Amanda Harper"/>
        <s v="Harry Kelly"/>
        <s v="Caitlin Higgins"/>
        <s v="Melissa Chan"/>
        <s v="Dawn Jordan"/>
        <s v="James Morris"/>
        <s v="Jamie Potter"/>
        <s v="Lisa Perkins"/>
        <s v="Michael May"/>
        <s v="Linda Reynolds"/>
        <s v="Andrea Rhodes"/>
        <s v="Colleen Hernandez"/>
        <s v="Jordan Davis"/>
        <s v="Michael Hopkins"/>
        <s v="Elizabeth Love"/>
        <s v="Jimmy Henderson"/>
        <s v="Anthony Howard"/>
        <s v="Jennifer Howard"/>
        <s v="Kristen Huffman"/>
        <s v="Kelsey Wade"/>
        <s v="Dustin Hansen"/>
        <s v="Joseph Thompson"/>
        <s v="Jacqueline Wilson"/>
        <s v="Ashley Koch"/>
        <s v="Angela Hall"/>
        <s v="Charles Johnson"/>
        <s v="Eric Holden"/>
        <s v="Karen Ramirez"/>
        <s v="Deanna Weaver"/>
        <s v="Adrian Hopkins"/>
        <s v="Timothy Clayton"/>
        <s v="Tiffany Joseph"/>
        <s v="Sheila Ford"/>
        <s v="Frederick Murphy"/>
        <s v="Mark Parker"/>
        <s v="Sherry Young"/>
        <s v="Tommy Reynolds"/>
        <s v="Nicholas Hurst"/>
        <s v="Eric Silva"/>
        <s v="Emily Taylor"/>
        <s v="Amanda Sharp"/>
        <s v="Dawn Rice"/>
        <s v="Larry Hughes"/>
        <s v="Jessica Mitchell"/>
        <s v="Stephanie Walker"/>
        <s v="Rachel Drake"/>
        <s v="Vincent Warner"/>
        <s v="Sarah Edwards"/>
        <s v="Colleen Jenkins MD"/>
        <s v="Joshua Russo"/>
        <s v="Timothy Allen"/>
        <s v="Brenda Nguyen"/>
        <s v="Elizabeth Murray"/>
        <s v="Allison Clarke"/>
        <s v="Kyle Moore"/>
        <s v="Taylor Mullen"/>
        <s v="Kayla Brown"/>
        <s v="Adrian Mason"/>
        <s v="Kelly Brown"/>
        <s v="Christopher Casey"/>
        <s v="Erin Harris"/>
        <s v="Stephen Sullivan"/>
        <s v="Douglas Sanchez"/>
        <s v="Nathan Sanchez"/>
        <s v="James Carroll"/>
        <s v="Ryan Harris"/>
        <s v="Mary Spencer"/>
        <s v="Bradley Conway"/>
        <s v="Douglas Santana"/>
        <s v="Jacob Woods"/>
        <s v="Troy Robertson"/>
        <s v="Kim Smith"/>
        <s v="Ashley Rose"/>
        <s v="Kimberly Norman"/>
        <s v="Tara Smith"/>
        <s v="Jessica Hughes"/>
        <s v="Brittany Arroyo"/>
        <s v="Danielle Jones"/>
        <s v="Cheryl Morales"/>
        <s v="Scott Duncan"/>
        <s v="Gregory Mitchell"/>
        <s v="James Lopez"/>
        <s v="Sherry Parsons DVM"/>
        <s v="Katherine Burton"/>
        <s v="Anthony Ellison"/>
        <s v="Barbara Lee"/>
        <s v="Megan Ramirez"/>
        <s v="Angela Wilson"/>
        <s v="Natasha Harper"/>
        <s v="Todd Cooper"/>
        <s v="Jack Douglas"/>
        <s v="Stephen Williams"/>
        <s v="Tyrone Norris"/>
        <s v="Thomas Nelson"/>
        <s v="Ryan Jenkins"/>
        <s v="Dawn Williams"/>
        <s v="Andrew Paul"/>
        <s v="Michelle Gonzalez"/>
        <s v="Brandon Fritz"/>
        <s v="Amber Jackson"/>
        <s v="Beth Thornton"/>
        <s v="Chelsea Pham"/>
        <s v="Kyle Kelly"/>
        <s v="Eric Dunlap"/>
        <s v="Daniel Stewart"/>
        <s v="Lisa Thornton"/>
        <s v="Gary Blackwell"/>
        <s v="Elizabeth Arnold"/>
        <s v="Samantha Kramer"/>
        <s v="George Thompson"/>
        <s v="Kelly Moore DDS"/>
        <s v="Kevin Rhodes"/>
        <s v="Patricia Stafford"/>
        <s v="Robin Rivera"/>
        <s v="Gerald Elliott"/>
        <s v="Jacob James"/>
        <s v="Daniel Suarez"/>
        <s v="Cindy Mcpherson"/>
        <s v="Diana Rogers"/>
        <s v="Barbara Sutton"/>
        <s v="Raymond Francis"/>
        <s v="Amy Richardson"/>
        <s v="Nicholas Morgan"/>
        <s v="Dr. Karen Lynch"/>
        <s v="Kerry Parker"/>
        <s v="Makayla Adams"/>
        <s v="Jason Dorsey"/>
        <s v="Nicole Gallegos"/>
        <s v="Dalton Patel"/>
        <s v="Christopher Juarez"/>
        <s v="Kristina Vazquez"/>
        <s v="Jamie Phillips"/>
        <s v="Jordan Collins"/>
        <s v="Jason Murray"/>
        <s v="Diana Day"/>
        <s v="Carly Rice"/>
        <s v="Michelle Brock"/>
        <s v="Jennifer Hubbard"/>
        <s v="Sherry Reilly"/>
        <s v="James West"/>
        <s v="James Bowman"/>
        <s v="Emily Small MD"/>
        <s v="Jacob Hartman"/>
        <s v="Gregory Mullins"/>
        <s v="Martha Bradshaw"/>
        <s v="Robert Meyer"/>
        <s v="Aaron Frost"/>
        <s v="Adrian Wilson"/>
        <s v="Michael Marshall"/>
        <s v="Melissa Hines"/>
        <s v="Ronald Ramirez"/>
        <s v="Melissa Mills"/>
        <s v="Kathleen Spears"/>
        <s v="Taylor Turner"/>
        <s v="Miss Kayla Stokes DDS"/>
        <s v="Madison Bates"/>
        <s v="Sandra Gomez"/>
        <s v="Justin Hester"/>
        <s v="Scott Jackson"/>
        <s v="Joseph Lewis"/>
        <s v="Shawn Rose"/>
        <s v="Jasmine Murray"/>
        <s v="Wendy Olson"/>
        <s v="Sydney White"/>
        <s v="Sabrina Rubio"/>
        <s v="Lynn Gonzalez"/>
        <s v="Crystal Dean"/>
        <s v="Jeffery Carrillo"/>
        <s v="Mrs. Rachel Murphy"/>
        <s v="Julia Carter"/>
        <s v="Cheyenne Anderson"/>
        <s v="Ann Williams"/>
        <s v="Caitlin Cummings"/>
        <s v="Rhonda Moore"/>
        <s v="Jessica Lopez"/>
        <s v="Daniel Harvey"/>
        <s v="Michael Orozco"/>
        <s v="Julie Bartlett"/>
        <s v="Erin Collier"/>
        <s v="Nina White"/>
        <s v="Hannah Wood"/>
        <s v="Christopher Ellis"/>
        <s v="Luke Clarke"/>
        <s v="Dennis Bryant"/>
        <s v="Jordan Oconnor"/>
        <s v="Jamie Wilkinson"/>
        <s v="Rachel Clark"/>
        <s v="James Edwards"/>
        <s v="Rachel Miller"/>
        <s v="Devin Trevino"/>
        <s v="Michael Mitchell"/>
        <s v="Christopher Vaughn"/>
        <s v="Ashley Henderson"/>
        <s v="Adam Ramirez"/>
        <s v="Kevin Allen"/>
        <s v="Erica Baker"/>
        <s v="Joshua Newton"/>
        <s v="Selena Whitney"/>
        <s v="Tyrone Perez"/>
        <s v="Ian Johnson"/>
        <s v="Vicki Bond"/>
        <s v="Nicole Ford"/>
        <s v="Claudia Blanchard"/>
        <s v="Ian Miranda"/>
        <s v="Dan Shaw"/>
        <s v="Sandra Watson"/>
        <s v="Dr. Mark Patel"/>
        <s v="Susan Williams"/>
        <s v="Gabriel Simon"/>
        <s v="Jeffrey Mullins"/>
        <s v="Tina Oconnor"/>
        <s v="James Joseph"/>
        <s v="Daniel Roberts"/>
        <s v="Terri Jimenez"/>
        <s v="Scott Baker"/>
        <s v="David Snyder"/>
        <s v="Julian Campbell"/>
        <s v="Tiffany White"/>
        <s v="Luis White"/>
        <s v="Corey Anderson"/>
        <s v="Sarah Cummings"/>
        <s v="Seth Morgan"/>
        <s v="Catherine Pineda"/>
        <s v="Joseph Flores"/>
        <s v="Shelby Hernandez"/>
        <s v="Don Bennett"/>
        <s v="Samantha Harris"/>
        <s v="Scott Carter"/>
        <s v="Dennis Vazquez"/>
        <s v="Renee Fox"/>
        <s v="Michael Carrillo"/>
        <s v="Alex Davis"/>
        <s v="Mariah Moore"/>
        <s v="Melissa Knight"/>
        <s v="Meghan Melendez"/>
        <s v="Kenneth Peters"/>
        <s v="Sarah Hicks"/>
        <s v="Phillip Garcia"/>
        <s v="Gerald Barnett"/>
        <s v="Kara Robinson"/>
        <s v="April Henderson"/>
        <s v="Kiara Bray"/>
        <s v="Jillian Taylor"/>
        <s v="Justin Garcia"/>
        <s v="Anne Gallagher"/>
        <s v="Elizabeth Hunt"/>
        <s v="Kenneth Jones"/>
        <s v="Rita Wu"/>
        <s v="Melissa Garcia"/>
        <s v="Carrie Smith"/>
        <s v="Manuel Logan"/>
        <s v="Alan Wagner"/>
        <s v="Christy Gibson"/>
        <s v="Jeremy Meyer"/>
        <s v="Samuel Wright"/>
        <s v="Lauren Pitts"/>
        <s v="Shawn Harrison"/>
        <s v="James Berry"/>
        <s v="Stephen Martinez"/>
        <s v="Lisa Everett"/>
        <s v="Sarah Cooper"/>
        <s v="Ashley Martinez"/>
        <s v="Latoya Hurley"/>
        <s v="Susan Baxter"/>
        <s v="Anthony Ayala"/>
        <s v="Amy Hoover"/>
        <s v="Mrs. Madison Oneal MD"/>
        <s v="Brian Calhoun"/>
        <s v="Dana Nguyen"/>
        <s v="Gary Gomez"/>
        <s v="Ethan Roth"/>
        <s v="Joshua Barnes"/>
        <s v="David Contreras"/>
        <s v="Angela Houston"/>
        <s v="Jonathan Turner"/>
        <s v="Benjamin Robertson"/>
        <s v="Mrs. Jessica Myers"/>
        <s v="Melinda Montgomery"/>
        <s v="Mark Patterson"/>
        <s v="Katherine Phelps"/>
        <s v="Beth Schwartz"/>
        <s v="Elizabeth Townsend"/>
        <s v="Pamela Hernandez"/>
        <s v="Philip Cantrell"/>
        <s v="Crystal Dodson"/>
        <s v="Anthony Pennington"/>
        <s v="Lisa Goodman"/>
        <s v="Victor Anderson"/>
        <s v="Charles Lane"/>
        <s v="Richard Williams"/>
        <s v="Alex Carter"/>
        <s v="Christian Bryant"/>
        <s v="Samantha Smith"/>
        <s v="Tina Gibson"/>
        <s v="Jeremy Smith"/>
        <s v="Deanna Wright"/>
        <s v="Andrea Nichols"/>
        <s v="Scott Sparks DDS"/>
        <s v="Joshua Howell PhD"/>
        <s v="Mark Myers"/>
        <s v="Mrs. Dominique Gilmore"/>
        <s v="Melinda Nichols"/>
        <s v="Sean Knight"/>
        <s v="Trevor Chang"/>
        <s v="Mr. Jordan Silva DDS"/>
        <s v="Dan Ingram"/>
        <s v="Chase Bradford"/>
        <s v="Timothy Melendez"/>
        <s v="Tara Fitzpatrick"/>
        <s v="Robert Love"/>
        <s v="Jamie Torres"/>
        <s v="Austin Decker"/>
        <s v="Anthony Martin"/>
        <s v="Renee Jackson"/>
        <s v="Cynthia Reynolds"/>
        <s v="David Ramsey"/>
        <s v="Kayla Reyes"/>
        <s v="Deanna Tucker"/>
        <s v="Christine Kelly"/>
        <s v="Edwin Kelly"/>
        <s v="Amanda Gallagher"/>
        <s v="Chloe Mitchell"/>
        <s v="Martin Morris"/>
        <s v="Rachel Wolfe"/>
        <s v="Michael Perez"/>
        <s v="Diane Guzman"/>
        <s v="Brian Martinez"/>
        <s v="Matthew Wilkinson"/>
        <s v="Kirsten Morales"/>
        <s v="Sandra Roberts"/>
        <s v="April Hernandez"/>
        <s v="Laura Rodgers"/>
        <s v="Scott Hampton"/>
        <s v="Lance Cortez"/>
        <s v="Jasmine Wilson"/>
        <s v="Nicole Morales"/>
        <s v="Amanda Lawson"/>
        <s v="Michael Morales"/>
        <s v="Albert Pierce"/>
        <s v="April Cain"/>
        <s v="Shelby Gibson"/>
        <s v="Jerry Rice"/>
        <s v="Eileen Williams"/>
        <s v="Timothy Chandler"/>
        <s v="Julie Taylor"/>
        <s v="Kristen Johnson"/>
        <s v="Danny Reed"/>
        <s v="Jacob Padilla"/>
        <s v="Jasmine Hoover"/>
        <s v="Sean Vaughn"/>
        <s v="Nancy Cox DDS"/>
        <s v="Chris Moyer"/>
        <s v="Maurice Hammond"/>
        <s v="Stephanie Walters"/>
        <s v="Courtney Fields"/>
        <s v="Julia Jones"/>
        <s v="Charles Sampson"/>
        <s v="Steven Cisneros"/>
        <s v="Harold Smith"/>
        <s v="Anna Kaufman"/>
        <s v="Jamie Kelly"/>
        <s v="Reginald Pennington"/>
        <s v="Monica Santos"/>
        <s v="Jonathan Riley"/>
        <s v="Mr. Michael Romero"/>
        <s v="Sean Cochran"/>
        <s v="David Crawford"/>
        <s v="Mr. Jeffrey Fletcher"/>
        <s v="Pamela Reed"/>
        <s v="Todd Gonzalez"/>
        <s v="Traci Frost"/>
        <s v="Nicholas Fitzgerald"/>
        <s v="Cody Stone MD"/>
        <s v="Daniel Crane"/>
        <s v="Anne Higgins"/>
        <s v="Andrea Yates"/>
        <s v="Randy Logan"/>
        <s v="Christine Daniels"/>
        <s v="Sean Davis"/>
        <s v="Lucas Morton"/>
        <s v="Ashley Murray"/>
        <s v="Kathryn Blackwell"/>
        <s v="Taylor Wells"/>
        <s v="Kelly Hernandez"/>
        <s v="Keith Edwards"/>
        <s v="Karen Anthony"/>
        <s v="Jessica Medina"/>
        <s v="William Parker"/>
        <s v="April Lewis"/>
        <s v="Michele Edwards"/>
        <s v="Erik Stokes"/>
        <s v="Kevin Flores"/>
        <s v="Cheyenne Johnson"/>
        <s v="Madison Ingram"/>
        <s v="Jeffrey Ellis"/>
        <s v="Christopher Jones PhD"/>
        <s v="Shaun Brooks"/>
        <s v="Linda Ferguson"/>
        <s v="Brent Schwartz"/>
        <s v="Dr. Michael Fletcher DDS"/>
        <s v="Danielle Burke"/>
        <s v="Mary Vance"/>
        <s v="Nicholas Ray"/>
        <s v="Ashley Edwards"/>
        <s v="Jacob Coleman"/>
        <s v="Ariana Hines"/>
        <s v="Zoe Wood"/>
        <s v="Jesus Alexander"/>
        <s v="Andrew Harrison"/>
        <s v="Eric Ray"/>
        <s v="Joyce Olson"/>
        <s v="Dana Meyer"/>
        <s v="Austin Turner"/>
        <s v="Laura Chan"/>
        <s v="Brian Thomas"/>
        <s v="Jonathan Fuentes"/>
        <s v="Anthony Merritt"/>
        <s v="Joseph Matthews"/>
        <s v="Katherine Howell"/>
        <s v="Raven Santiago"/>
        <s v="Carmen Green"/>
        <s v="Michael Shepard"/>
        <s v="Latoya Sanchez"/>
        <s v="Brian Long"/>
        <s v="Caroline Graves"/>
        <s v="Courtney Collins"/>
        <s v="Daniel Berry"/>
        <s v="Teresa Hernandez"/>
        <s v="Terry Richardson"/>
        <s v="Eric Cole"/>
        <s v="Christopher Zimmerman"/>
        <s v="Tracy Bell"/>
        <s v="Rhonda Oneill"/>
        <s v="Diane Lindsey"/>
        <s v="Aaron Young"/>
        <s v="Collin Singh"/>
        <s v="Rebecca Sanchez"/>
        <s v="Lindsay Martinez"/>
        <s v="Mrs. Robin Dunn MD"/>
        <s v="Molly Nelson"/>
        <s v="Joshua Elliott"/>
        <s v="Ricky Spencer"/>
        <s v="Meghan Garner"/>
        <s v="Andrea Montoya"/>
        <s v="Jimmy Gordon"/>
        <s v="Daniel Powers MD"/>
        <s v="Katelyn Orozco"/>
        <s v="Aaron Walters"/>
        <s v="Richard Lang"/>
        <s v="Caitlin Vasquez"/>
        <s v="Amy Taylor"/>
        <s v="Paul Taylor"/>
        <s v="Mary Neal"/>
        <s v="Candice Mcmahon"/>
        <s v="Larry Bender"/>
        <s v="Laurie Olson"/>
        <s v="Jacqueline Hensley"/>
        <s v="Jeff Pratt"/>
        <s v="Peter Oconnell"/>
        <s v="Jennifer Wheeler"/>
        <s v="Christina Gibson"/>
        <s v="Chad Willis"/>
        <s v="Scott Henderson"/>
        <s v="Debra French"/>
        <s v="Bonnie Reeves"/>
        <s v="Christopher Herring"/>
        <s v="Felicia Powell"/>
        <s v="Juan Moreno DDS"/>
        <s v="Anthony Cox"/>
        <s v="Christopher Ramirez"/>
        <s v="Rachel Wilson DVM"/>
        <s v="Jonathan Alexander"/>
        <s v="Sara Rivers"/>
        <s v="Angela Taylor"/>
        <s v="Nancy Holden"/>
        <s v="Kathleen Khan"/>
        <s v="Christine Walker"/>
        <s v="Cynthia Hampton"/>
        <s v="Michael Richmond"/>
        <s v="Paige Wilson"/>
        <s v="Eric Mcdonald"/>
        <s v="Grace Davis"/>
        <s v="Megan Scott"/>
        <s v="Katherine Stevens"/>
        <s v="James Cantrell"/>
        <s v="Gregory Vazquez"/>
        <s v="Laura Clark"/>
        <s v="Patricia Wright"/>
        <s v="Joshua Mccormick"/>
        <s v="Kevin Simmons"/>
        <s v="Eugene Powers"/>
        <s v="Arthur Lara"/>
        <s v="Mark Terry"/>
        <s v="Misty Thomas MD"/>
        <s v="Kimberly Ross"/>
        <s v="Jacqueline Ramirez"/>
        <s v="Lauren Evans"/>
        <s v="Sandra Dillon"/>
        <s v="April Morris"/>
        <s v="Andrew Acosta"/>
        <s v="Cody Esparza"/>
        <s v="Amber Hogan"/>
        <s v="Michael Hayes"/>
        <s v="Edward Morris"/>
        <s v="John Holmes"/>
        <s v="Gregory Reyes"/>
        <s v="Anna Henson"/>
        <s v="Bianca Taylor"/>
        <s v="Robert Juarez"/>
        <s v="Noah Mcgrath"/>
        <s v="Jason Evans"/>
        <s v="Hunter Hogan"/>
        <s v="Devon Ramirez"/>
        <s v="Patrick Sanchez"/>
        <s v="Derek Ward"/>
        <s v="Jon Medina"/>
        <s v="Kelly Wilson"/>
        <s v="Cody Caldwell"/>
        <s v="Matthew Perez"/>
        <s v="Felicia Rios"/>
        <s v="Lisa Harrington"/>
        <s v="Timothy Wall"/>
        <s v="Angela Leblanc"/>
        <s v="Eddie Turner"/>
        <s v="Jessica White"/>
        <s v="Ashley Thomas"/>
        <s v="Stephanie Cardenas"/>
        <s v="Mary Fitzpatrick"/>
        <s v="James Weber"/>
        <s v="Miss Kimberly Summers"/>
        <s v="Robert Herman"/>
        <s v="Tracy Taylor"/>
        <s v="John Parker"/>
        <s v="Caitlin Bender"/>
        <s v="Corey Rose"/>
        <s v="Robert Bowers"/>
        <s v="Jessica Walton"/>
        <s v="Jerry Mitchell"/>
        <s v="Lindsey Brown"/>
        <s v="Rebecca Fisher"/>
        <s v="Kyle White"/>
        <s v="Pam Allen"/>
        <s v="Courtney Holt"/>
        <s v="Jessica Ho"/>
        <s v="Rebecca Waters"/>
        <s v="Steven Harvey"/>
        <s v="Nicole Brooks"/>
        <s v="Emily Anderson"/>
        <s v="Brandon Morales"/>
        <s v="Marc Johnson"/>
        <s v="Craig Sanders"/>
        <s v="Jesus Hall"/>
        <s v="Jessica Ellis"/>
        <s v="Jonathan Cook"/>
        <s v="Lisa Hawkins"/>
        <s v="Ashley Howard"/>
        <s v="Diana Bowen"/>
        <s v="Kathleen Thomas"/>
        <s v="Charles Chambers"/>
        <s v="Kimberly Jackson DDS"/>
        <s v="Allison Burns"/>
        <s v="Jason Ortiz"/>
        <s v="Ronald Fowler"/>
        <s v="Madison Moreno"/>
        <s v="Claire Ramirez"/>
        <s v="Nicholas Chapman"/>
        <s v="Christopher Arroyo"/>
        <s v="Stacey Grimes"/>
        <s v="Tara Fuller"/>
        <s v="Diamond Gonzalez"/>
        <s v="Katherine Maldonado"/>
        <s v="Melissa Duncan"/>
        <s v="Ashley Stuart DDS"/>
        <s v="Jillian Anderson"/>
        <s v="Jennifer Wyatt"/>
        <s v="Carolyn Chapman"/>
        <s v="Jonathan Swanson"/>
        <s v="Paige Reyes"/>
        <s v="Donna Novak"/>
        <s v="Jason Murphy"/>
        <s v="Christopher Franco"/>
        <s v="Alexandra Cruz"/>
        <s v="Richard Hensley"/>
        <s v="Hannah Gonzalez"/>
        <s v="Zachary Benton"/>
        <s v="Kara Murphy"/>
        <s v="Laura Neal"/>
        <s v="Karen Morris"/>
        <s v="Janice Mccall"/>
        <s v="Bailey Moyer"/>
        <s v="Ethan Stewart"/>
        <s v="Craig Taylor DDS"/>
        <s v="Andrea Silva"/>
        <s v="Monique Mitchell"/>
        <s v="Ryan Clarke"/>
        <s v="Cindy Carpenter"/>
        <s v="Tammy Berger"/>
        <s v="Steven Smith"/>
        <s v="Connie Michael"/>
        <s v="Barry Sanchez"/>
        <s v="David Gonzalez"/>
        <s v="Anna Jensen"/>
        <s v="Derrick Davis"/>
        <s v="Nathan Harris"/>
        <s v="Cody Guzman"/>
        <s v="James Dunn"/>
        <s v="Katherine Lee"/>
        <s v="Daniel Morgan"/>
        <s v="Brittney Perez"/>
        <s v="Ashley Kelley"/>
        <s v="Thomas Garza"/>
        <s v="Caroline Thornton"/>
        <s v="Michael Brooks"/>
        <s v="Pamela Ryan"/>
        <s v="Sherry Thomas"/>
        <s v="Jamie Chen"/>
        <s v="Sherri Holmes"/>
        <s v="Malik Bishop"/>
        <s v="Taylor Graham"/>
        <s v="Kimberly Frost"/>
        <s v="Bryan Mejia"/>
        <s v="Carolyn Doyle"/>
        <s v="Dawn Ramsey"/>
        <s v="Alexandra Rogers"/>
        <s v="Bradley Bishop"/>
        <s v="Victoria Kirk"/>
        <s v="Brent Nelson"/>
        <s v="Emily Thomas"/>
        <s v="Vanessa Jenkins"/>
        <s v="Jennifer Kane"/>
        <s v="Jonathan Foster"/>
        <s v="Jorge Mcclure"/>
        <s v="Sabrina Gates"/>
        <s v="Nancy Wilcox"/>
        <s v="Jeffrey Moon"/>
        <s v="Emily Myers"/>
        <s v="Misty Jones"/>
        <s v="Andrew Orozco"/>
        <s v="William Stewart DVM"/>
        <s v="Melissa House"/>
        <s v="Adam Bishop"/>
        <s v="Cody Nash"/>
        <s v="Regina Anderson MD"/>
        <s v="Luis Brown"/>
        <s v="Charles Macdonald"/>
        <s v="Sandra Mccullough"/>
        <s v="Brian Stephens"/>
        <s v="Felicia Diaz"/>
        <s v="Shawn Ortega"/>
        <s v="Sandra Reed"/>
        <s v="Jessica Beck"/>
        <s v="Jaime Martinez"/>
        <s v="Erin Miranda"/>
        <s v="Monica Douglas"/>
        <s v="Diane Bradley"/>
        <s v="Mr. Jeff Tucker"/>
        <s v="Suzanne Ward"/>
        <s v="Alexa Kelly"/>
        <s v="Kevin Stewart"/>
        <s v="Christopher Galvan"/>
        <s v="Jennifer Mcmahon"/>
        <s v="Miss Jamie Henry"/>
        <s v="James Stone"/>
        <s v="Bill Ryan"/>
        <s v="Bradley Kelley"/>
        <s v="Jordan Lyons"/>
        <s v="Aaron Powers"/>
        <s v="Tracey Martinez"/>
        <s v="Christopher Cordova"/>
        <s v="Christian Schneider"/>
        <s v="Emily Mejia"/>
        <s v="Brenda Foley"/>
        <s v="Johnny Schmidt"/>
        <s v="Sue Petersen"/>
        <s v="Melissa King"/>
        <s v="Martin Reynolds"/>
        <s v="Amber Rowe"/>
        <s v="Jessica Paul"/>
        <s v="David Paul"/>
        <s v="Joseph Wong"/>
        <s v="Wesley Contreras"/>
        <s v="Taylor Hill"/>
        <s v="Ryan Harrison"/>
        <s v="Billy Evans"/>
        <s v="Elizabeth Carney"/>
        <s v="Todd Barron"/>
        <s v="Rebecca Short"/>
        <s v="Joseph Stephens"/>
        <s v="Tara Barton"/>
        <s v="Stephanie Willis"/>
        <s v="Jennifer Harris"/>
        <s v="Lisa Shaffer"/>
        <s v="Kelly Huang"/>
        <s v="Christina Wilson"/>
        <s v="Karen Anderson"/>
        <s v="Patricia Taylor"/>
        <s v="Sara Hernandez"/>
        <s v="Sarah Fisher"/>
        <s v="Elizabeth White"/>
        <s v="Jocelyn Winters"/>
        <s v="Sean Silva"/>
        <s v="Megan Cross"/>
        <s v="Karen Jacobs"/>
        <s v="Matthew Ward"/>
        <s v="Andrew Knox"/>
        <s v="Donna Cunningham"/>
        <s v="Lori Brennan"/>
        <s v="David James"/>
        <s v="Tyler Schneider"/>
        <s v="Lisa Browning"/>
        <s v="Nicholas Cherry"/>
        <s v="Sarah George"/>
        <s v="Alvin Gibson"/>
        <s v="Lisa Davis"/>
        <s v="Marc Padilla"/>
        <s v="Gary Hampton"/>
        <s v="Desiree Foster"/>
        <s v="Victoria Anderson"/>
        <s v="Ryan Sullivan"/>
        <s v="Sean James"/>
        <s v="Omar Ortiz"/>
        <s v="Jenny Lynch"/>
        <s v="Alexandra Walker"/>
        <s v="Natasha Mcgee"/>
        <s v="Mark Levy"/>
        <s v="Brian Colon"/>
        <s v="Brooke Barker"/>
        <s v="Ashley Braun"/>
        <s v="Wendy Barr"/>
        <s v="Kirsten Reynolds"/>
        <s v="Matthew Perkins DDS"/>
        <s v="Damon Lopez"/>
        <s v="Joseph Soto"/>
        <s v="Jimmy Martin"/>
        <s v="Maureen Rodriguez"/>
        <s v="Scott Hughes"/>
        <s v="Amber Anderson"/>
        <s v="Karen Palmer"/>
        <s v="Lisa Martinez"/>
        <s v="Heidi Ali"/>
        <s v="Alan Proctor"/>
        <s v="Daniel Espinoza"/>
        <s v="Eric Nunez"/>
        <s v="Richard Murphy"/>
        <s v="Alicia Bryant"/>
        <s v="Theresa Hamilton"/>
        <s v="Timothy Charles"/>
        <s v="Julie Fisher"/>
        <s v="Ashley Woodward"/>
        <s v="Dana Lam"/>
        <s v="Eddie Patterson"/>
        <s v="Kaitlin Huff"/>
        <s v="Patricia Quinn"/>
        <s v="Rachel Mendez"/>
        <s v="Joel Brock"/>
        <s v="Megan Sloan"/>
        <s v="Matthew Cooke"/>
        <s v="Sandra King"/>
        <s v="Laurie Frank"/>
        <s v="Michael English"/>
        <s v="Monica Lozano"/>
        <s v="Richard Harper"/>
        <s v="Joseph Garrett"/>
        <s v="Margaret Ryan"/>
        <s v="Christopher Phillips"/>
        <s v="Brian Gibson"/>
        <s v="George Parker"/>
        <s v="Audrey Levy"/>
        <s v="Lauren Ruiz"/>
        <s v="Donna Brown"/>
        <s v="Mary Durham"/>
        <s v="Shannon Johnston"/>
        <s v="Teresa Terry"/>
        <s v="Tiffany Taylor"/>
        <s v="Mr. Christopher Diaz"/>
        <s v="Tammy Moore"/>
        <s v="Kelly Wright"/>
        <s v="Morgan Nguyen"/>
        <s v="Rebecca Smith"/>
        <s v="Joanna Jones"/>
        <s v="Lorraine Lee"/>
        <s v="Katherine Ellis"/>
        <s v="Mrs. Kimberly Sims"/>
        <s v="Bradley Harmon Jr."/>
        <s v="Angel Gardner"/>
        <s v="Courtney Murphy"/>
        <s v="Mark Ramirez"/>
        <s v="Ashley Oneill"/>
        <s v="Alyssa Mendez"/>
        <s v="Phillip Arnold"/>
        <s v="Zachary Johnson"/>
        <s v="Malik Duffy"/>
        <s v="Raymond Abbott"/>
        <s v="Debbie Kidd"/>
        <s v="Katherine Reid"/>
        <s v="Jesse Mcneil"/>
        <s v="Ashley Wilson"/>
        <s v="Eric Spencer"/>
        <s v="Katherine Harrison"/>
        <s v="Kyle Perry"/>
        <s v="Lisa Owens"/>
        <s v="Raymond Archer"/>
        <s v="Maurice Murray"/>
        <s v="Justin Waters"/>
        <s v="Howard Atkinson"/>
        <s v="Kaitlin Wilson"/>
        <s v="Courtney Rogers"/>
        <s v="Deborah Oneal"/>
        <s v="Jessica Figueroa"/>
        <s v="Megan Luna"/>
        <s v="Matthew Wallace"/>
        <s v="Pedro Stephenson"/>
        <s v="Chase Jones"/>
        <s v="Kathleen Young"/>
        <s v="Tara Page"/>
        <s v="Brian Cummings"/>
        <s v="Brianna Anderson"/>
        <s v="Jake Atkinson"/>
        <s v="Alex Sherman"/>
        <s v="Jennifer Tucker"/>
        <s v="Sharon Barnes"/>
        <s v="Nicholas Gonzalez"/>
        <s v="Dr. Kimberly Clark MD"/>
        <s v="Jennifer Nichols"/>
        <s v="Tamara Johnson"/>
        <s v="Caroline Shields"/>
        <s v="Derrick Holland DVM"/>
        <s v="Dr. Patrick Davis Jr."/>
        <s v="Amy Brown"/>
        <s v="Jacqueline Christensen"/>
        <s v="Alexandra Wong"/>
        <s v="Mr. Christian Logan"/>
        <s v="Ralph Burke"/>
        <s v="Diane Cline"/>
        <s v="Tracy Shannon"/>
        <s v="Theresa Greene"/>
        <s v="Misty Sanchez"/>
        <s v="Raymond Phillips"/>
        <s v="Shannon Mayer"/>
        <s v="Christina Mills"/>
        <s v="Barbara Watts"/>
        <s v="Mr. Steven Howe MD"/>
        <s v="Kerri Whitaker"/>
        <s v="Eric Mcdowell"/>
        <s v="Dr. Sharon Schwartz PhD"/>
        <s v="Erik Wright"/>
        <s v="Sydney Sanchez"/>
        <s v="Douglas Barnett"/>
        <s v="Bethany Jennings"/>
        <s v="Judy Anderson"/>
        <s v="Madeline Myers"/>
        <s v="Russell Stone"/>
        <s v="James Rose"/>
        <s v="Jeffery Kent"/>
        <s v="Angela Marshall"/>
        <s v="Christopher Kim"/>
        <s v="Jessica Lucas"/>
        <s v="Oscar Fowler"/>
        <s v="Daniel Cameron"/>
        <s v="Sheri Massey"/>
        <s v="Troy Kelly"/>
        <s v="James Lewis"/>
        <s v="Albert Ford"/>
        <s v="Marcia Calderon"/>
        <s v="Heather Williamson"/>
        <s v="Colleen Christensen"/>
        <s v="Charles Rivera"/>
        <s v="Judy Roy"/>
        <s v="Angela Alvarez"/>
        <s v="Joseph Santos"/>
        <s v="Angela Sullivan"/>
        <s v="Marisa Thompson"/>
        <s v="Bryan Hooper"/>
        <s v="Linda Eaton MD"/>
        <s v="Ms. Allison Smith DVM"/>
        <s v="Alexander Schmidt"/>
        <s v="Raymond Rojas"/>
        <s v="Richard Anderson"/>
        <s v="Brandon Johnson"/>
        <s v="Yvonne Lucas"/>
        <s v="Lauren Flowers"/>
        <s v="Reginald Porter"/>
        <s v="Heather Chapman"/>
        <s v="Cory Green"/>
        <s v="Christine Garza"/>
        <s v="Lisa Cunningham"/>
        <s v="Jonathan Gonzalez"/>
        <s v="Ronald Hayes"/>
        <s v="Levi Mendoza"/>
        <s v="Patricia Shaw"/>
        <s v="Kyle Holmes"/>
        <s v="Christine Vargas"/>
        <s v="Dawn Hernandez"/>
        <s v="David West"/>
        <s v="Perry Fuller"/>
        <s v="Marcus Williams Jr."/>
        <s v="Claire Peterson"/>
        <s v="David White"/>
        <s v="Jerry Elliott"/>
        <s v="Brandon Murphy"/>
        <s v="Kristen Rivera"/>
        <s v="Randy Chaney"/>
        <s v="Charlotte Li"/>
        <s v="Kenneth Huang"/>
        <s v="Daniel Garner"/>
        <s v="Sheryl Palmer"/>
        <s v="Peter Miller"/>
        <s v="Wendy Cochran DDS"/>
        <s v="Tina Wagner"/>
        <s v="Melanie Patrick"/>
        <s v="Hannah Hall"/>
        <s v="Casey Lee"/>
        <s v="Larry Nichols"/>
        <s v="Deborah Ross"/>
        <s v="Perry Escobar"/>
        <s v="David Reese"/>
        <s v="Pamela Mcmillan"/>
        <s v="Tammy Taylor"/>
        <s v="Chelsea Beltran"/>
        <s v="Brandon Gonzalez"/>
        <s v="Tiffany Martin"/>
        <s v="Lisa Flowers"/>
        <s v="Lorraine Hughes"/>
        <s v="Melinda Lopez"/>
        <s v="Leah Garner"/>
        <s v="Susan Clark"/>
        <s v="Thomas Hines"/>
        <s v="Sherry Wright"/>
        <s v="Joshua Bridges"/>
        <s v="Shari Williams"/>
        <s v="Robert Young"/>
        <s v="Samantha Simmons"/>
        <s v="Scott Scott"/>
        <s v="Matthew Bright Jr."/>
        <s v="Robert Reynolds"/>
        <s v="Megan Walton"/>
        <s v="Mary Vega"/>
        <s v="Tracy Reyes DDS"/>
        <s v="Lisa Taylor"/>
        <s v="Dawn Jarvis"/>
        <s v="Nicole Smith"/>
        <s v="Jasmine Mcguire MD"/>
        <s v="Stephen Vaughn"/>
        <s v="Thomas Bird"/>
        <s v="Laurie Holloway"/>
        <s v="Diane Jones DVM"/>
        <s v="Eric Baker"/>
        <s v="Todd Bentley"/>
        <s v="Lawrence Bowen"/>
        <s v="Jeremy Howard"/>
        <s v="Angela Barber"/>
        <s v="Andrew Blake"/>
        <s v="Roger Miller"/>
        <s v="Alexander Williams"/>
        <s v="Stephanie Valentine"/>
        <s v="Gary Delgado"/>
        <s v="Mary Page"/>
        <s v="Stacey Barrett"/>
        <s v="Peter Le"/>
        <s v="Marie Silva"/>
        <s v="Shannon Conway"/>
        <s v="Tina Watkins"/>
        <s v="Regina Monroe"/>
        <s v="Kristen Cannon"/>
        <s v="Brooke King"/>
        <s v="Sarah Hamilton"/>
        <s v="Joshua Harris"/>
        <s v="Lisa Short"/>
        <s v="Jon Sanders"/>
        <s v="Ann Berg"/>
        <s v="Melissa Diaz"/>
        <s v="Eric Ballard"/>
        <s v="Matthew Guzman"/>
        <s v="Walter Perez"/>
        <s v="Charles Vazquez"/>
        <s v="Garrett Hernandez"/>
        <s v="Kristen Nunez"/>
        <s v="Caroline Sullivan MD"/>
        <s v="Melanie Jones"/>
        <s v="Barbara Brown"/>
        <s v="Michael Wilson"/>
        <s v="Timothy Bradshaw"/>
        <s v="Chad White"/>
        <s v="Jared Bradshaw"/>
        <s v="Natalie Lucero"/>
      </sharedItems>
    </cacheField>
    <cacheField name="Region" numFmtId="0">
      <sharedItems count="4">
        <s v="West"/>
        <s v="North"/>
        <s v="East"/>
        <s v="South"/>
      </sharedItems>
    </cacheField>
    <cacheField name="Product Category" numFmtId="0">
      <sharedItems count="3">
        <s v="Electronics"/>
        <s v="Furniture"/>
        <s v="Office Supplies"/>
      </sharedItems>
    </cacheField>
    <cacheField name="Product" numFmtId="0">
      <sharedItems count="10">
        <s v="Monitor"/>
        <s v="Stapler"/>
        <s v="Chair"/>
        <s v="Pen"/>
        <s v="Printer"/>
        <s v="Smartphone"/>
        <s v="Notebook"/>
        <s v="Tablet"/>
        <s v="Desk"/>
        <s v="Laptop"/>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acheField>
    <cacheField name="Month-Name" numFmtId="0">
      <sharedItems count="12">
        <s v="May"/>
        <s v="June"/>
        <s v="July"/>
        <s v="August"/>
        <s v="September"/>
        <s v="October"/>
        <s v="November"/>
        <s v="December"/>
        <s v="January"/>
        <s v="February"/>
        <s v="March"/>
        <s v="April"/>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acheField>
    <cacheField name="Month-Year Sort " numFmtId="0">
      <sharedItems containsSemiMixedTypes="0" containsString="0" containsNumber="1" containsInteger="1" minValue="202305" maxValue="202505"/>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5077df3f-c953-4c32-b2c3-e96046a31a09"/>
    <x v="0"/>
    <x v="0"/>
    <x v="0"/>
    <x v="0"/>
    <x v="0"/>
    <n v="1"/>
    <n v="949.81"/>
    <n v="0.15"/>
    <n v="807.33849999999995"/>
    <n v="110.4256841717492"/>
    <x v="0"/>
    <n v="5"/>
    <x v="0"/>
    <n v="0.13677742876346069"/>
    <n v="1.5792632210652658E-4"/>
    <x v="0"/>
    <s v="May-2023"/>
    <n v="202305"/>
  </r>
  <r>
    <s v="752b3369-7b4f-44b1-9a51-d44ac7407f30"/>
    <x v="1"/>
    <x v="1"/>
    <x v="1"/>
    <x v="0"/>
    <x v="0"/>
    <n v="3"/>
    <n v="277.77"/>
    <n v="0.15"/>
    <n v="708.31349999999998"/>
    <n v="144.42981124045221"/>
    <x v="0"/>
    <n v="5"/>
    <x v="0"/>
    <n v="0.20390661937186319"/>
    <n v="1.8000504014112397E-4"/>
    <x v="0"/>
    <s v="May-2023"/>
    <n v="202305"/>
  </r>
  <r>
    <s v="68d2e19a-5303-4b11-8d61-945e123b9735"/>
    <x v="2"/>
    <x v="2"/>
    <x v="2"/>
    <x v="1"/>
    <x v="1"/>
    <n v="4"/>
    <n v="849.26"/>
    <n v="0.3"/>
    <n v="2377.9279999999999"/>
    <n v="134.48293338065409"/>
    <x v="0"/>
    <n v="5"/>
    <x v="0"/>
    <n v="5.6554670023925911E-2"/>
    <n v="8.8312177660551531E-5"/>
    <x v="0"/>
    <s v="May-2023"/>
    <n v="202305"/>
  </r>
  <r>
    <s v="3e2a7e5c-06c2-467c-9738-06ed901a5a0a"/>
    <x v="1"/>
    <x v="3"/>
    <x v="2"/>
    <x v="0"/>
    <x v="0"/>
    <n v="2"/>
    <n v="80.2"/>
    <n v="0.05"/>
    <n v="152.38"/>
    <n v="34.051372629921133"/>
    <x v="0"/>
    <n v="5"/>
    <x v="0"/>
    <n v="0.223463529530917"/>
    <n v="3.1172069825436408E-4"/>
    <x v="0"/>
    <s v="May-2023"/>
    <n v="202305"/>
  </r>
  <r>
    <s v="aba01010-f4df-41e3-9dd4-9bf1e3f26a6c"/>
    <x v="3"/>
    <x v="4"/>
    <x v="2"/>
    <x v="0"/>
    <x v="2"/>
    <n v="1"/>
    <n v="727.95"/>
    <n v="0.06"/>
    <n v="684.27300000000002"/>
    <n v="86.20882096121673"/>
    <x v="0"/>
    <n v="5"/>
    <x v="0"/>
    <n v="0.1259860040674069"/>
    <n v="8.2423243354625995E-5"/>
    <x v="0"/>
    <s v="May-2023"/>
    <n v="202305"/>
  </r>
  <r>
    <s v="1c7f7c24-6c2c-4683-aa14-19e98072aa7f"/>
    <x v="4"/>
    <x v="5"/>
    <x v="2"/>
    <x v="1"/>
    <x v="2"/>
    <n v="2"/>
    <n v="54.03"/>
    <n v="0.1"/>
    <n v="97.254000000000005"/>
    <n v="12.30278443368743"/>
    <x v="0"/>
    <n v="5"/>
    <x v="0"/>
    <n v="0.12650157765940145"/>
    <n v="9.2541180825467338E-4"/>
    <x v="0"/>
    <s v="May-2023"/>
    <n v="202305"/>
  </r>
  <r>
    <s v="b28563e9-54ff-406d-88d3-fe3d4ba3b3a7"/>
    <x v="5"/>
    <x v="6"/>
    <x v="0"/>
    <x v="1"/>
    <x v="0"/>
    <n v="7"/>
    <n v="446.89"/>
    <n v="0.2"/>
    <n v="2502.5839999999998"/>
    <n v="294.89984621869809"/>
    <x v="0"/>
    <n v="5"/>
    <x v="0"/>
    <n v="0.11783814098495719"/>
    <n v="6.3933917902456028E-5"/>
    <x v="0"/>
    <s v="May-2023"/>
    <n v="202305"/>
  </r>
  <r>
    <s v="0293094e-1400-4dda-8800-9c194b707472"/>
    <x v="6"/>
    <x v="7"/>
    <x v="3"/>
    <x v="2"/>
    <x v="3"/>
    <n v="1"/>
    <n v="634.85"/>
    <n v="0.17"/>
    <n v="526.92549999999994"/>
    <n v="139.37692631541071"/>
    <x v="0"/>
    <n v="5"/>
    <x v="0"/>
    <n v="0.26450973869249206"/>
    <n v="2.6777979050169335E-4"/>
    <x v="0"/>
    <s v="May-2023"/>
    <n v="202305"/>
  </r>
  <r>
    <s v="b1a57993-d437-4ced-b8e0-3d07b2287879"/>
    <x v="7"/>
    <x v="8"/>
    <x v="2"/>
    <x v="2"/>
    <x v="3"/>
    <n v="2"/>
    <n v="482.16"/>
    <n v="0.09"/>
    <n v="877.53120000000013"/>
    <n v="139.43617929914501"/>
    <x v="0"/>
    <n v="5"/>
    <x v="0"/>
    <n v="0.15889597919611859"/>
    <n v="9.3330014932802379E-5"/>
    <x v="0"/>
    <s v="May-2023"/>
    <n v="202305"/>
  </r>
  <r>
    <s v="cd3243f3-7ea2-415a-bcfc-d399418d8ff0"/>
    <x v="2"/>
    <x v="9"/>
    <x v="1"/>
    <x v="2"/>
    <x v="4"/>
    <n v="4"/>
    <n v="471.19"/>
    <n v="0.15"/>
    <n v="1602.046"/>
    <n v="116.1992314135894"/>
    <x v="0"/>
    <n v="5"/>
    <x v="0"/>
    <n v="7.2531769633075074E-2"/>
    <n v="7.9585729748084637E-5"/>
    <x v="0"/>
    <s v="May-2023"/>
    <n v="202305"/>
  </r>
  <r>
    <s v="382c4158-a4d4-4b39-8d2d-fd6d22294dab"/>
    <x v="8"/>
    <x v="10"/>
    <x v="3"/>
    <x v="0"/>
    <x v="5"/>
    <n v="3"/>
    <n v="481.22"/>
    <n v="0.08"/>
    <n v="1328.1672000000001"/>
    <n v="348.02018603268442"/>
    <x v="0"/>
    <n v="5"/>
    <x v="0"/>
    <n v="0.26203040252212551"/>
    <n v="5.5414709834725627E-5"/>
    <x v="0"/>
    <s v="May-2023"/>
    <n v="202305"/>
  </r>
  <r>
    <s v="c469c42b-04de-48a8-afaa-b27ef6739f27"/>
    <x v="7"/>
    <x v="11"/>
    <x v="1"/>
    <x v="1"/>
    <x v="0"/>
    <n v="9"/>
    <n v="120.38"/>
    <n v="0.05"/>
    <n v="1029.249"/>
    <n v="105.8148312053393"/>
    <x v="0"/>
    <n v="5"/>
    <x v="0"/>
    <n v="0.10280780569652173"/>
    <n v="4.6150154141514829E-5"/>
    <x v="0"/>
    <s v="May-2023"/>
    <n v="202305"/>
  </r>
  <r>
    <s v="abb09e85-9440-41b9-9c0e-d2da35ff9582"/>
    <x v="9"/>
    <x v="12"/>
    <x v="2"/>
    <x v="2"/>
    <x v="5"/>
    <n v="6"/>
    <n v="101.36"/>
    <n v="0.23"/>
    <n v="468.28320000000002"/>
    <n v="132.9555806839455"/>
    <x v="0"/>
    <n v="5"/>
    <x v="0"/>
    <n v="0.28392131232541651"/>
    <n v="3.7818995001315448E-4"/>
    <x v="0"/>
    <s v="May-2023"/>
    <n v="202305"/>
  </r>
  <r>
    <s v="50c86346-a8d7-432e-b6a0-de552ff87a16"/>
    <x v="1"/>
    <x v="13"/>
    <x v="2"/>
    <x v="0"/>
    <x v="2"/>
    <n v="7"/>
    <n v="827.82"/>
    <n v="0.08"/>
    <n v="5331.1608000000006"/>
    <n v="1085.797348988315"/>
    <x v="0"/>
    <n v="5"/>
    <x v="0"/>
    <n v="0.20366996789673178"/>
    <n v="1.3805623720822677E-5"/>
    <x v="0"/>
    <s v="May-2023"/>
    <n v="202305"/>
  </r>
  <r>
    <s v="c1f8291d-3797-496b-bff9-139ca6666ab3"/>
    <x v="10"/>
    <x v="14"/>
    <x v="3"/>
    <x v="1"/>
    <x v="5"/>
    <n v="5"/>
    <n v="217.62"/>
    <n v="0.28999999999999998"/>
    <n v="772.55099999999993"/>
    <n v="138.22634265911839"/>
    <x v="0"/>
    <n v="5"/>
    <x v="0"/>
    <n v="0.17892196458113238"/>
    <n v="2.6651962135833105E-4"/>
    <x v="0"/>
    <s v="May-2023"/>
    <n v="202305"/>
  </r>
  <r>
    <s v="74b2b442-8806-4431-9d28-1dd2b6a5ea65"/>
    <x v="3"/>
    <x v="15"/>
    <x v="3"/>
    <x v="0"/>
    <x v="6"/>
    <n v="2"/>
    <n v="749.25"/>
    <n v="0.3"/>
    <n v="1048.95"/>
    <n v="208.20387550368781"/>
    <x v="0"/>
    <n v="5"/>
    <x v="0"/>
    <n v="0.19848789313474216"/>
    <n v="2.0020020020020018E-4"/>
    <x v="0"/>
    <s v="May-2023"/>
    <n v="202305"/>
  </r>
  <r>
    <s v="eafbb8a2-dff8-4258-a40b-15109fed1276"/>
    <x v="11"/>
    <x v="16"/>
    <x v="2"/>
    <x v="1"/>
    <x v="7"/>
    <n v="8"/>
    <n v="182"/>
    <n v="0.3"/>
    <n v="1019.2"/>
    <n v="110.4975967547084"/>
    <x v="0"/>
    <n v="5"/>
    <x v="0"/>
    <n v="0.10841600937471388"/>
    <n v="2.0604395604395604E-4"/>
    <x v="0"/>
    <s v="May-2023"/>
    <n v="202305"/>
  </r>
  <r>
    <s v="0a970fb7-8eca-4e11-a7de-82ec2fb8b034"/>
    <x v="9"/>
    <x v="17"/>
    <x v="2"/>
    <x v="0"/>
    <x v="5"/>
    <n v="9"/>
    <n v="214.47"/>
    <n v="0.21"/>
    <n v="1524.8816999999999"/>
    <n v="158.0085552900776"/>
    <x v="0"/>
    <n v="5"/>
    <x v="0"/>
    <n v="0.10362020561337815"/>
    <n v="1.0879532490946674E-4"/>
    <x v="0"/>
    <s v="May-2023"/>
    <n v="202305"/>
  </r>
  <r>
    <s v="6b69c19b-d4bd-43ac-8e7a-235cde235b41"/>
    <x v="12"/>
    <x v="18"/>
    <x v="1"/>
    <x v="1"/>
    <x v="5"/>
    <n v="8"/>
    <n v="647.64"/>
    <n v="0.11"/>
    <n v="4611.1967999999997"/>
    <n v="259.0289314728995"/>
    <x v="0"/>
    <n v="5"/>
    <x v="0"/>
    <n v="5.6173905106999447E-2"/>
    <n v="2.1230930764004693E-5"/>
    <x v="0"/>
    <s v="May-2023"/>
    <n v="202305"/>
  </r>
  <r>
    <s v="a021d162-43e9-4f2e-a3b3-a36f3ded4537"/>
    <x v="13"/>
    <x v="19"/>
    <x v="2"/>
    <x v="1"/>
    <x v="8"/>
    <n v="7"/>
    <n v="777.17"/>
    <n v="0.15"/>
    <n v="4624.1614999999993"/>
    <n v="304.9891355979384"/>
    <x v="0"/>
    <n v="5"/>
    <x v="0"/>
    <n v="6.5955554449804235E-2"/>
    <n v="2.7572566399335317E-5"/>
    <x v="0"/>
    <s v="May-2023"/>
    <n v="202305"/>
  </r>
  <r>
    <s v="44f823df-4ff0-4d22-9ab5-90c674b2fd90"/>
    <x v="10"/>
    <x v="20"/>
    <x v="2"/>
    <x v="1"/>
    <x v="1"/>
    <n v="6"/>
    <n v="868.25"/>
    <n v="0.23"/>
    <n v="4011.3150000000001"/>
    <n v="1202.5956294641769"/>
    <x v="0"/>
    <n v="5"/>
    <x v="0"/>
    <n v="0.2998008457237033"/>
    <n v="4.4150110375275938E-5"/>
    <x v="0"/>
    <s v="May-2023"/>
    <n v="202305"/>
  </r>
  <r>
    <s v="09f3430b-8176-4d5d-8af0-c6d3c38fcf65"/>
    <x v="2"/>
    <x v="21"/>
    <x v="1"/>
    <x v="1"/>
    <x v="4"/>
    <n v="6"/>
    <n v="261.33"/>
    <n v="0.28000000000000003"/>
    <n v="1128.9456"/>
    <n v="96.331614284223832"/>
    <x v="0"/>
    <n v="5"/>
    <x v="0"/>
    <n v="8.5328836291335766E-2"/>
    <n v="1.7857370629727421E-4"/>
    <x v="0"/>
    <s v="May-2023"/>
    <n v="202305"/>
  </r>
  <r>
    <s v="3096b0b8-0b5d-4e2c-9a53-c4b445426e97"/>
    <x v="10"/>
    <x v="22"/>
    <x v="2"/>
    <x v="2"/>
    <x v="9"/>
    <n v="6"/>
    <n v="346.08"/>
    <n v="0.21"/>
    <n v="1640.4192"/>
    <n v="356.22269801090169"/>
    <x v="0"/>
    <n v="5"/>
    <x v="0"/>
    <n v="0.21715345565993235"/>
    <n v="1.0113268608414239E-4"/>
    <x v="0"/>
    <s v="May-2023"/>
    <n v="202305"/>
  </r>
  <r>
    <s v="a93f102d-1309-4d35-b400-dba71334d352"/>
    <x v="14"/>
    <x v="23"/>
    <x v="3"/>
    <x v="0"/>
    <x v="5"/>
    <n v="1"/>
    <n v="280.23"/>
    <n v="0.09"/>
    <n v="255.0093"/>
    <n v="74.432296744499155"/>
    <x v="0"/>
    <n v="5"/>
    <x v="0"/>
    <n v="0.2918807147209892"/>
    <n v="3.2116475752060801E-4"/>
    <x v="0"/>
    <s v="May-2023"/>
    <n v="202305"/>
  </r>
  <r>
    <s v="93f263e0-7350-44c1-afad-c9dfe217a01d"/>
    <x v="15"/>
    <x v="24"/>
    <x v="0"/>
    <x v="0"/>
    <x v="9"/>
    <n v="5"/>
    <n v="844.04"/>
    <n v="0.24"/>
    <n v="3207.3519999999999"/>
    <n v="702.66369113945132"/>
    <x v="0"/>
    <n v="5"/>
    <x v="0"/>
    <n v="0.21907906931931742"/>
    <n v="5.6869342685180797E-5"/>
    <x v="0"/>
    <s v="May-2023"/>
    <n v="202305"/>
  </r>
  <r>
    <s v="6622dd60-b0b3-4885-a7a0-63d2516d2b5f"/>
    <x v="5"/>
    <x v="25"/>
    <x v="1"/>
    <x v="1"/>
    <x v="0"/>
    <n v="9"/>
    <n v="993.89"/>
    <n v="0.16"/>
    <n v="7513.8083999999999"/>
    <n v="815.02629364410473"/>
    <x v="0"/>
    <n v="5"/>
    <x v="0"/>
    <n v="0.10847046534272883"/>
    <n v="1.7887067761802391E-5"/>
    <x v="0"/>
    <s v="May-2023"/>
    <n v="202305"/>
  </r>
  <r>
    <s v="6671fc0d-a2a0-4c22-b902-8b7a00d1a384"/>
    <x v="7"/>
    <x v="26"/>
    <x v="0"/>
    <x v="0"/>
    <x v="3"/>
    <n v="7"/>
    <n v="578.19000000000005"/>
    <n v="0.24"/>
    <n v="3075.970800000001"/>
    <n v="784.22116352229352"/>
    <x v="0"/>
    <n v="5"/>
    <x v="0"/>
    <n v="0.25495078286253342"/>
    <n v="5.9298352247036925E-5"/>
    <x v="0"/>
    <s v="May-2023"/>
    <n v="202305"/>
  </r>
  <r>
    <s v="e95aa2b9-7052-43ee-ae12-eefe84f5cf40"/>
    <x v="1"/>
    <x v="27"/>
    <x v="3"/>
    <x v="0"/>
    <x v="4"/>
    <n v="9"/>
    <n v="363.16"/>
    <n v="7.0000000000000007E-2"/>
    <n v="3039.6491999999998"/>
    <n v="417.38196145984631"/>
    <x v="0"/>
    <n v="5"/>
    <x v="0"/>
    <n v="0.13731254299339751"/>
    <n v="2.1416945086952799E-5"/>
    <x v="0"/>
    <s v="May-2023"/>
    <n v="202305"/>
  </r>
  <r>
    <s v="fd7fe869-cbe2-4208-a3fa-085c045e36ae"/>
    <x v="16"/>
    <x v="28"/>
    <x v="1"/>
    <x v="1"/>
    <x v="0"/>
    <n v="2"/>
    <n v="547.42999999999995"/>
    <n v="0.09"/>
    <n v="996.32259999999997"/>
    <n v="159.72778170212561"/>
    <x v="0"/>
    <n v="5"/>
    <x v="0"/>
    <n v="0.16031733266125411"/>
    <n v="8.2202290703834279E-5"/>
    <x v="0"/>
    <s v="May-2023"/>
    <n v="202305"/>
  </r>
  <r>
    <s v="bf22bc55-2429-47aa-8f1d-5e9a0e55a992"/>
    <x v="16"/>
    <x v="29"/>
    <x v="1"/>
    <x v="1"/>
    <x v="4"/>
    <n v="1"/>
    <n v="274.57"/>
    <n v="0.04"/>
    <n v="263.5872"/>
    <n v="33.076709195645357"/>
    <x v="0"/>
    <n v="5"/>
    <x v="0"/>
    <n v="0.12548678082867967"/>
    <n v="1.4568233965837492E-4"/>
    <x v="0"/>
    <s v="May-2023"/>
    <n v="202305"/>
  </r>
  <r>
    <s v="3f83389c-2c27-4a13-8a66-d965290fb790"/>
    <x v="9"/>
    <x v="30"/>
    <x v="2"/>
    <x v="1"/>
    <x v="4"/>
    <n v="2"/>
    <n v="22.76"/>
    <n v="0.17"/>
    <n v="37.781599999999997"/>
    <n v="7.6003210548275879"/>
    <x v="0"/>
    <n v="5"/>
    <x v="0"/>
    <n v="0.201164615972526"/>
    <n v="3.734622144112478E-3"/>
    <x v="0"/>
    <s v="May-2023"/>
    <n v="202305"/>
  </r>
  <r>
    <s v="94b0cc82-09a1-412c-9378-523c84d8beda"/>
    <x v="17"/>
    <x v="31"/>
    <x v="0"/>
    <x v="0"/>
    <x v="3"/>
    <n v="3"/>
    <n v="111.94"/>
    <n v="0.09"/>
    <n v="305.59620000000001"/>
    <n v="24.67141222059324"/>
    <x v="0"/>
    <n v="5"/>
    <x v="0"/>
    <n v="8.0732064798558489E-2"/>
    <n v="2.6800071466857243E-4"/>
    <x v="0"/>
    <s v="May-2023"/>
    <n v="202305"/>
  </r>
  <r>
    <s v="d079fa7e-c91c-42c9-8074-6f2826522efd"/>
    <x v="12"/>
    <x v="32"/>
    <x v="0"/>
    <x v="1"/>
    <x v="0"/>
    <n v="3"/>
    <n v="812.49"/>
    <n v="0.23"/>
    <n v="1876.8518999999999"/>
    <n v="142.83893959236659"/>
    <x v="0"/>
    <n v="5"/>
    <x v="0"/>
    <n v="7.6105599803781315E-2"/>
    <n v="9.4360135714490845E-5"/>
    <x v="0"/>
    <s v="May-2023"/>
    <n v="202305"/>
  </r>
  <r>
    <s v="995ef16e-2949-41b7-9477-74b3cac3cdb1"/>
    <x v="18"/>
    <x v="33"/>
    <x v="2"/>
    <x v="0"/>
    <x v="0"/>
    <n v="2"/>
    <n v="743.46"/>
    <n v="0.03"/>
    <n v="1442.3124"/>
    <n v="192.17240469070879"/>
    <x v="0"/>
    <n v="5"/>
    <x v="0"/>
    <n v="0.13323909902647221"/>
    <n v="2.0175934145750945E-5"/>
    <x v="0"/>
    <s v="May-2023"/>
    <n v="202305"/>
  </r>
  <r>
    <s v="099c2b92-2246-43b1-af34-1769ae2de793"/>
    <x v="6"/>
    <x v="34"/>
    <x v="2"/>
    <x v="1"/>
    <x v="5"/>
    <n v="4"/>
    <n v="983.99"/>
    <n v="0.27"/>
    <n v="2873.2507999999998"/>
    <n v="729.72383437499445"/>
    <x v="0"/>
    <n v="5"/>
    <x v="0"/>
    <n v="0.25397150655104472"/>
    <n v="6.859825811237919E-5"/>
    <x v="0"/>
    <s v="May-2023"/>
    <n v="202305"/>
  </r>
  <r>
    <s v="c7b5607e-0af6-4dff-a6dc-c32d6c850561"/>
    <x v="16"/>
    <x v="35"/>
    <x v="1"/>
    <x v="1"/>
    <x v="9"/>
    <n v="1"/>
    <n v="471.1"/>
    <n v="0.06"/>
    <n v="442.834"/>
    <n v="41.235555911639253"/>
    <x v="0"/>
    <n v="5"/>
    <x v="0"/>
    <n v="9.3117411742637768E-2"/>
    <n v="1.2736149437486731E-4"/>
    <x v="0"/>
    <s v="May-2023"/>
    <n v="202305"/>
  </r>
  <r>
    <s v="d0224334-8e78-48e7-ad8a-12e962f042ea"/>
    <x v="1"/>
    <x v="36"/>
    <x v="0"/>
    <x v="1"/>
    <x v="1"/>
    <n v="3"/>
    <n v="257.75"/>
    <n v="0.01"/>
    <n v="765.51750000000004"/>
    <n v="203.902863555452"/>
    <x v="0"/>
    <n v="5"/>
    <x v="0"/>
    <n v="0.26635950655008145"/>
    <n v="1.2932428063368898E-5"/>
    <x v="0"/>
    <s v="May-2023"/>
    <n v="202305"/>
  </r>
  <r>
    <s v="2cceef18-278a-4d1d-8d0d-9cc139553eba"/>
    <x v="4"/>
    <x v="37"/>
    <x v="1"/>
    <x v="1"/>
    <x v="6"/>
    <n v="9"/>
    <n v="52.43"/>
    <n v="0.05"/>
    <n v="448.2765"/>
    <n v="53.746853407117086"/>
    <x v="0"/>
    <n v="5"/>
    <x v="0"/>
    <n v="0.11989665620909659"/>
    <n v="1.0596138767033294E-4"/>
    <x v="0"/>
    <s v="May-2023"/>
    <n v="202305"/>
  </r>
  <r>
    <s v="1fd6b181-366c-40ea-a17b-7430065b89e3"/>
    <x v="14"/>
    <x v="38"/>
    <x v="0"/>
    <x v="1"/>
    <x v="6"/>
    <n v="7"/>
    <n v="486.56"/>
    <n v="0.25"/>
    <n v="2554.44"/>
    <n v="360.55365443265077"/>
    <x v="0"/>
    <n v="5"/>
    <x v="0"/>
    <n v="0.1411478266988658"/>
    <n v="7.3401606614365575E-5"/>
    <x v="0"/>
    <s v="May-2023"/>
    <n v="202305"/>
  </r>
  <r>
    <s v="ed9d0670-dd38-4664-8b14-2db7f897601c"/>
    <x v="5"/>
    <x v="39"/>
    <x v="1"/>
    <x v="2"/>
    <x v="3"/>
    <n v="8"/>
    <n v="190.04"/>
    <n v="0.09"/>
    <n v="1383.4911999999999"/>
    <n v="100.38013948541111"/>
    <x v="0"/>
    <n v="5"/>
    <x v="0"/>
    <n v="7.2555676165783428E-2"/>
    <n v="5.9198063565565143E-5"/>
    <x v="0"/>
    <s v="May-2023"/>
    <n v="202305"/>
  </r>
  <r>
    <s v="45466f9e-bece-40b9-a567-2d881f133419"/>
    <x v="0"/>
    <x v="40"/>
    <x v="3"/>
    <x v="0"/>
    <x v="5"/>
    <n v="3"/>
    <n v="442.38"/>
    <n v="0.17"/>
    <n v="1101.5262"/>
    <n v="143.84389478741829"/>
    <x v="0"/>
    <n v="5"/>
    <x v="0"/>
    <n v="0.13058599494720896"/>
    <n v="1.2809500128095004E-4"/>
    <x v="0"/>
    <s v="May-2023"/>
    <n v="202305"/>
  </r>
  <r>
    <s v="764add54-4ce9-4810-8f23-e02002b4b3ad"/>
    <x v="8"/>
    <x v="41"/>
    <x v="1"/>
    <x v="1"/>
    <x v="6"/>
    <n v="2"/>
    <n v="435.55"/>
    <n v="0.12"/>
    <n v="766.56799999999998"/>
    <n v="77.930239061133562"/>
    <x v="0"/>
    <n v="5"/>
    <x v="0"/>
    <n v="0.10166122126299762"/>
    <n v="1.3775685914361151E-4"/>
    <x v="0"/>
    <s v="May-2023"/>
    <n v="202305"/>
  </r>
  <r>
    <s v="53d510ce-3bd1-43db-87a7-1e87bfebb8d2"/>
    <x v="7"/>
    <x v="42"/>
    <x v="2"/>
    <x v="2"/>
    <x v="0"/>
    <n v="6"/>
    <n v="173"/>
    <n v="0.22"/>
    <n v="809.64"/>
    <n v="182.17385660821981"/>
    <x v="0"/>
    <n v="5"/>
    <x v="0"/>
    <n v="0.22500599847860756"/>
    <n v="2.1194605009633913E-4"/>
    <x v="0"/>
    <s v="May-2023"/>
    <n v="202305"/>
  </r>
  <r>
    <s v="c75a96a1-f74a-4a09-bc62-694736d2146b"/>
    <x v="11"/>
    <x v="43"/>
    <x v="0"/>
    <x v="1"/>
    <x v="2"/>
    <n v="7"/>
    <n v="753.15"/>
    <n v="0.26"/>
    <n v="3901.317"/>
    <n v="1165.630811707171"/>
    <x v="0"/>
    <n v="5"/>
    <x v="0"/>
    <n v="0.29877880000706708"/>
    <n v="4.9316679470035378E-5"/>
    <x v="0"/>
    <s v="May-2023"/>
    <n v="202305"/>
  </r>
  <r>
    <s v="0886c7c8-c501-4fc0-b09a-6062fa3ee2b6"/>
    <x v="3"/>
    <x v="44"/>
    <x v="0"/>
    <x v="1"/>
    <x v="0"/>
    <n v="4"/>
    <n v="21.15"/>
    <n v="0"/>
    <n v="84.6"/>
    <n v="7.248042520093426"/>
    <x v="0"/>
    <n v="5"/>
    <x v="0"/>
    <n v="8.5674261466825372E-2"/>
    <n v="0"/>
    <x v="1"/>
    <s v="May-2023"/>
    <n v="202305"/>
  </r>
  <r>
    <s v="ff151c1d-f307-4cde-af1b-c75ea598079a"/>
    <x v="17"/>
    <x v="45"/>
    <x v="2"/>
    <x v="2"/>
    <x v="0"/>
    <n v="5"/>
    <n v="503.43"/>
    <n v="0.25"/>
    <n v="1887.8625"/>
    <n v="173.5781026068253"/>
    <x v="0"/>
    <n v="5"/>
    <x v="0"/>
    <n v="9.1944250498553412E-2"/>
    <n v="9.9318673897066121E-5"/>
    <x v="0"/>
    <s v="May-2023"/>
    <n v="202305"/>
  </r>
  <r>
    <s v="48547dc2-576e-4482-b402-a52c8767a4d3"/>
    <x v="12"/>
    <x v="46"/>
    <x v="0"/>
    <x v="0"/>
    <x v="6"/>
    <n v="3"/>
    <n v="557.44000000000005"/>
    <n v="0.11"/>
    <n v="1488.3648000000001"/>
    <n v="299.35039460108351"/>
    <x v="0"/>
    <n v="5"/>
    <x v="0"/>
    <n v="0.20112703189505926"/>
    <n v="6.5776884806735544E-5"/>
    <x v="0"/>
    <s v="May-2023"/>
    <n v="202305"/>
  </r>
  <r>
    <s v="59c19665-54a0-40bc-913c-d14eb277b01c"/>
    <x v="15"/>
    <x v="47"/>
    <x v="3"/>
    <x v="1"/>
    <x v="0"/>
    <n v="6"/>
    <n v="504.71"/>
    <n v="0.27"/>
    <n v="2210.6298000000002"/>
    <n v="374.72437533074259"/>
    <x v="0"/>
    <n v="5"/>
    <x v="0"/>
    <n v="0.16951023429193915"/>
    <n v="8.9160111747340067E-5"/>
    <x v="0"/>
    <s v="May-2023"/>
    <n v="202305"/>
  </r>
  <r>
    <s v="c8a9589c-cab0-4055-bf3d-87d26c128dec"/>
    <x v="5"/>
    <x v="48"/>
    <x v="1"/>
    <x v="1"/>
    <x v="1"/>
    <n v="1"/>
    <n v="961.46"/>
    <n v="0.24"/>
    <n v="730.70960000000002"/>
    <n v="69.305134124660171"/>
    <x v="0"/>
    <n v="5"/>
    <x v="0"/>
    <n v="9.4846344053314977E-2"/>
    <n v="2.4962036902211217E-4"/>
    <x v="0"/>
    <s v="May-2023"/>
    <n v="202305"/>
  </r>
  <r>
    <s v="c48f032f-afdc-4033-82e5-08e272b4692e"/>
    <x v="19"/>
    <x v="49"/>
    <x v="3"/>
    <x v="2"/>
    <x v="4"/>
    <n v="2"/>
    <n v="581.85"/>
    <n v="0.13"/>
    <n v="1012.419"/>
    <n v="70.540341350853765"/>
    <x v="0"/>
    <n v="5"/>
    <x v="0"/>
    <n v="6.9675046942870258E-2"/>
    <n v="1.1171264071496089E-4"/>
    <x v="0"/>
    <s v="May-2023"/>
    <n v="202305"/>
  </r>
  <r>
    <s v="d3fa178c-11d1-4101-bf00-9137c80b8cdf"/>
    <x v="15"/>
    <x v="50"/>
    <x v="1"/>
    <x v="1"/>
    <x v="0"/>
    <n v="4"/>
    <n v="487.95"/>
    <n v="0.04"/>
    <n v="1873.7280000000001"/>
    <n v="374.72421161324053"/>
    <x v="0"/>
    <n v="5"/>
    <x v="0"/>
    <n v="0.199988585116538"/>
    <n v="2.049390306383851E-5"/>
    <x v="0"/>
    <s v="May-2023"/>
    <n v="202305"/>
  </r>
  <r>
    <s v="8727a24f-ce1c-4246-90e4-0fabe1fc8d4b"/>
    <x v="14"/>
    <x v="51"/>
    <x v="0"/>
    <x v="2"/>
    <x v="7"/>
    <n v="3"/>
    <n v="794.42"/>
    <n v="0.06"/>
    <n v="2240.2644"/>
    <n v="383.38836639440848"/>
    <x v="0"/>
    <n v="5"/>
    <x v="0"/>
    <n v="0.1711353206319792"/>
    <n v="2.5175599808665442E-5"/>
    <x v="0"/>
    <s v="May-2023"/>
    <n v="202305"/>
  </r>
  <r>
    <s v="ed30c6cf-1c23-4bb6-ac63-4d6f90150187"/>
    <x v="11"/>
    <x v="52"/>
    <x v="3"/>
    <x v="1"/>
    <x v="8"/>
    <n v="6"/>
    <n v="975.86"/>
    <n v="0.02"/>
    <n v="5738.0567999999994"/>
    <n v="1649.889644372932"/>
    <x v="0"/>
    <n v="5"/>
    <x v="0"/>
    <n v="0.28753456124256771"/>
    <n v="3.4157905163992103E-6"/>
    <x v="0"/>
    <s v="May-2023"/>
    <n v="202305"/>
  </r>
  <r>
    <s v="53b1276b-7aa4-4075-96e7-573b18038651"/>
    <x v="7"/>
    <x v="53"/>
    <x v="0"/>
    <x v="1"/>
    <x v="4"/>
    <n v="6"/>
    <n v="790.36"/>
    <n v="0.01"/>
    <n v="4694.7384000000002"/>
    <n v="435.21107076511743"/>
    <x v="0"/>
    <n v="5"/>
    <x v="0"/>
    <n v="9.2701878930062945E-2"/>
    <n v="2.1087436948563526E-6"/>
    <x v="0"/>
    <s v="May-2023"/>
    <n v="202305"/>
  </r>
  <r>
    <s v="cbbe693f-d5a6-440d-9037-a8a4e6433318"/>
    <x v="17"/>
    <x v="54"/>
    <x v="1"/>
    <x v="2"/>
    <x v="3"/>
    <n v="1"/>
    <n v="363.63"/>
    <n v="0.28999999999999998"/>
    <n v="258.1773"/>
    <n v="49.119995121352872"/>
    <x v="0"/>
    <n v="5"/>
    <x v="0"/>
    <n v="0.19025683172514729"/>
    <n v="7.9751395649423865E-4"/>
    <x v="0"/>
    <s v="May-2023"/>
    <n v="202305"/>
  </r>
  <r>
    <s v="44c1ca15-8b7c-49d5-b219-a609b99833b5"/>
    <x v="9"/>
    <x v="55"/>
    <x v="0"/>
    <x v="1"/>
    <x v="6"/>
    <n v="5"/>
    <n v="187.91"/>
    <n v="0.25"/>
    <n v="704.66249999999991"/>
    <n v="172.79287746235431"/>
    <x v="0"/>
    <n v="5"/>
    <x v="0"/>
    <n v="0.24521366961113206"/>
    <n v="2.6608482784311641E-4"/>
    <x v="0"/>
    <s v="May-2023"/>
    <n v="202305"/>
  </r>
  <r>
    <s v="ded30573-5f0e-4c4d-99e1-c90ffbbec525"/>
    <x v="11"/>
    <x v="56"/>
    <x v="3"/>
    <x v="2"/>
    <x v="7"/>
    <n v="8"/>
    <n v="759.14"/>
    <n v="0.09"/>
    <n v="5526.5392000000002"/>
    <n v="776.74271202291641"/>
    <x v="0"/>
    <n v="5"/>
    <x v="0"/>
    <n v="0.14054776125046148"/>
    <n v="1.4819400901019574E-5"/>
    <x v="0"/>
    <s v="May-2023"/>
    <n v="202305"/>
  </r>
  <r>
    <s v="d0ac542e-804b-4f2d-ae88-bf904c72d9e1"/>
    <x v="5"/>
    <x v="57"/>
    <x v="0"/>
    <x v="2"/>
    <x v="2"/>
    <n v="7"/>
    <n v="347.6"/>
    <n v="0.02"/>
    <n v="2384.5360000000001"/>
    <n v="220.51599466610449"/>
    <x v="0"/>
    <n v="5"/>
    <x v="0"/>
    <n v="9.2477527982846336E-2"/>
    <n v="8.2196284727930287E-6"/>
    <x v="0"/>
    <s v="May-2023"/>
    <n v="202305"/>
  </r>
  <r>
    <s v="6a1065e0-ee48-486c-aa73-d7160938031a"/>
    <x v="19"/>
    <x v="58"/>
    <x v="1"/>
    <x v="0"/>
    <x v="2"/>
    <n v="3"/>
    <n v="426.5"/>
    <n v="0.1"/>
    <n v="1151.55"/>
    <n v="329.37210586318679"/>
    <x v="0"/>
    <n v="5"/>
    <x v="0"/>
    <n v="0.28602501486100196"/>
    <n v="7.8155529503712388E-5"/>
    <x v="0"/>
    <s v="May-2023"/>
    <n v="202305"/>
  </r>
  <r>
    <s v="e3caa860-f941-447d-bd21-ed1d9605ac4c"/>
    <x v="5"/>
    <x v="59"/>
    <x v="2"/>
    <x v="1"/>
    <x v="9"/>
    <n v="1"/>
    <n v="651.53"/>
    <n v="0.2"/>
    <n v="521.22400000000005"/>
    <n v="152.50179398024719"/>
    <x v="0"/>
    <n v="5"/>
    <x v="0"/>
    <n v="0.29258398304806987"/>
    <n v="3.0696974813132169E-4"/>
    <x v="0"/>
    <s v="May-2023"/>
    <n v="202305"/>
  </r>
  <r>
    <s v="d832df5a-b94a-4780-b744-186d021e3ea8"/>
    <x v="8"/>
    <x v="60"/>
    <x v="1"/>
    <x v="1"/>
    <x v="5"/>
    <n v="9"/>
    <n v="822.78"/>
    <n v="0.03"/>
    <n v="7182.8693999999996"/>
    <n v="1095.911842043151"/>
    <x v="0"/>
    <n v="5"/>
    <x v="0"/>
    <n v="0.15257298734168145"/>
    <n v="4.0513057358386607E-6"/>
    <x v="0"/>
    <s v="May-2023"/>
    <n v="202305"/>
  </r>
  <r>
    <s v="45de2780-b085-477b-843c-b49d31fc4a10"/>
    <x v="15"/>
    <x v="61"/>
    <x v="3"/>
    <x v="0"/>
    <x v="0"/>
    <n v="9"/>
    <n v="151.55000000000001"/>
    <n v="0.03"/>
    <n v="1323.0315000000001"/>
    <n v="92.984097990619347"/>
    <x v="0"/>
    <n v="5"/>
    <x v="0"/>
    <n v="7.0281091561780154E-2"/>
    <n v="2.1994941163532386E-5"/>
    <x v="0"/>
    <s v="May-2023"/>
    <n v="202305"/>
  </r>
  <r>
    <s v="97592d64-a775-4d7f-aae0-e1904d821cb7"/>
    <x v="14"/>
    <x v="62"/>
    <x v="1"/>
    <x v="0"/>
    <x v="7"/>
    <n v="2"/>
    <n v="353.88"/>
    <n v="0.11"/>
    <n v="629.90639999999996"/>
    <n v="42.882538785080158"/>
    <x v="0"/>
    <n v="5"/>
    <x v="0"/>
    <n v="6.8077636272754427E-2"/>
    <n v="1.5541991635582684E-4"/>
    <x v="0"/>
    <s v="May-2023"/>
    <n v="202305"/>
  </r>
  <r>
    <s v="650801a7-442e-4d74-ba59-e15470fcd556"/>
    <x v="0"/>
    <x v="63"/>
    <x v="3"/>
    <x v="0"/>
    <x v="6"/>
    <n v="2"/>
    <n v="417.6"/>
    <n v="0.26"/>
    <n v="618.048"/>
    <n v="118.1113351708215"/>
    <x v="0"/>
    <n v="5"/>
    <x v="0"/>
    <n v="0.19110382230962888"/>
    <n v="3.1130268199233718E-4"/>
    <x v="0"/>
    <s v="May-2023"/>
    <n v="202305"/>
  </r>
  <r>
    <s v="7a698bdd-cbb2-411c-beff-33b185f42e73"/>
    <x v="3"/>
    <x v="64"/>
    <x v="0"/>
    <x v="1"/>
    <x v="3"/>
    <n v="7"/>
    <n v="17.829999999999998"/>
    <n v="0.22"/>
    <n v="97.351799999999997"/>
    <n v="27.82586355149904"/>
    <x v="0"/>
    <n v="5"/>
    <x v="0"/>
    <n v="0.2858279307778494"/>
    <n v="1.7626792724941913E-3"/>
    <x v="0"/>
    <s v="May-2023"/>
    <n v="202305"/>
  </r>
  <r>
    <s v="93a41fd7-b1ee-4781-af86-7594094b6d77"/>
    <x v="14"/>
    <x v="65"/>
    <x v="2"/>
    <x v="2"/>
    <x v="8"/>
    <n v="1"/>
    <n v="64.17"/>
    <n v="7.0000000000000007E-2"/>
    <n v="59.678100000000001"/>
    <n v="13.336502121261519"/>
    <x v="0"/>
    <n v="5"/>
    <x v="0"/>
    <n v="0.22347397322068766"/>
    <n v="1.0908524232507402E-3"/>
    <x v="0"/>
    <s v="May-2023"/>
    <n v="202305"/>
  </r>
  <r>
    <s v="0ed20ab9-1409-4e2b-a8da-5f028c1a7a8b"/>
    <x v="18"/>
    <x v="66"/>
    <x v="2"/>
    <x v="1"/>
    <x v="9"/>
    <n v="7"/>
    <n v="957.57"/>
    <n v="0.13"/>
    <n v="5831.6013000000003"/>
    <n v="1615.0976443044849"/>
    <x v="0"/>
    <n v="5"/>
    <x v="0"/>
    <n v="0.27695611569063971"/>
    <n v="1.9394329993032958E-5"/>
    <x v="0"/>
    <s v="May-2023"/>
    <n v="202305"/>
  </r>
  <r>
    <s v="c0097343-0b7e-4383-a306-1aa42e449103"/>
    <x v="12"/>
    <x v="67"/>
    <x v="3"/>
    <x v="2"/>
    <x v="4"/>
    <n v="5"/>
    <n v="193.74"/>
    <n v="0.05"/>
    <n v="920.26499999999999"/>
    <n v="169.71661318460681"/>
    <x v="0"/>
    <n v="5"/>
    <x v="0"/>
    <n v="0.18442145815021413"/>
    <n v="5.1615567255084132E-5"/>
    <x v="0"/>
    <s v="May-2023"/>
    <n v="202305"/>
  </r>
  <r>
    <s v="4ed12032-6579-4075-aa9b-26f7c4313e55"/>
    <x v="7"/>
    <x v="68"/>
    <x v="1"/>
    <x v="0"/>
    <x v="7"/>
    <n v="6"/>
    <n v="791.37"/>
    <n v="0.02"/>
    <n v="4653.2556000000004"/>
    <n v="958.35040567750332"/>
    <x v="0"/>
    <n v="5"/>
    <x v="0"/>
    <n v="0.20595266799388867"/>
    <n v="4.2121047466208387E-6"/>
    <x v="0"/>
    <s v="May-2023"/>
    <n v="202305"/>
  </r>
  <r>
    <s v="3c3882ff-af93-43d6-ba54-7d37d6e7dd97"/>
    <x v="9"/>
    <x v="69"/>
    <x v="2"/>
    <x v="1"/>
    <x v="0"/>
    <n v="5"/>
    <n v="727.31"/>
    <n v="0.04"/>
    <n v="3491.0880000000002"/>
    <n v="852.74559465639936"/>
    <x v="0"/>
    <n v="5"/>
    <x v="0"/>
    <n v="0.24426356329499552"/>
    <n v="1.0999436278890707E-5"/>
    <x v="0"/>
    <s v="May-2023"/>
    <n v="202305"/>
  </r>
  <r>
    <s v="c6f4ed02-5748-41a0-9c64-05ad6509193c"/>
    <x v="0"/>
    <x v="70"/>
    <x v="2"/>
    <x v="0"/>
    <x v="7"/>
    <n v="8"/>
    <n v="228.9"/>
    <n v="0.11"/>
    <n v="1629.768"/>
    <n v="232.85574883606711"/>
    <x v="0"/>
    <n v="5"/>
    <x v="0"/>
    <n v="0.1428766234433779"/>
    <n v="6.0069899519440803E-5"/>
    <x v="0"/>
    <s v="May-2023"/>
    <n v="202305"/>
  </r>
  <r>
    <s v="099917c4-216f-4256-9399-d92bfecc2158"/>
    <x v="8"/>
    <x v="71"/>
    <x v="2"/>
    <x v="0"/>
    <x v="4"/>
    <n v="8"/>
    <n v="373.3"/>
    <n v="0.18"/>
    <n v="2448.848"/>
    <n v="672.90429685587787"/>
    <x v="0"/>
    <n v="5"/>
    <x v="0"/>
    <n v="0.2747840196108039"/>
    <n v="6.0273238682025178E-5"/>
    <x v="0"/>
    <s v="May-2023"/>
    <n v="202305"/>
  </r>
  <r>
    <s v="1f42de42-18d6-442a-b767-32880bad8fb9"/>
    <x v="17"/>
    <x v="72"/>
    <x v="2"/>
    <x v="0"/>
    <x v="8"/>
    <n v="6"/>
    <n v="713.46"/>
    <n v="0.14000000000000001"/>
    <n v="3681.4535999999998"/>
    <n v="318.78714550295712"/>
    <x v="0"/>
    <n v="5"/>
    <x v="0"/>
    <n v="8.6592737581415433E-2"/>
    <n v="3.2704473037498018E-5"/>
    <x v="0"/>
    <s v="May-2023"/>
    <n v="202305"/>
  </r>
  <r>
    <s v="b3e4f58f-deaa-4bfa-a39e-9d97108820e9"/>
    <x v="11"/>
    <x v="73"/>
    <x v="2"/>
    <x v="2"/>
    <x v="5"/>
    <n v="2"/>
    <n v="698.81"/>
    <n v="0.03"/>
    <n v="1355.6913999999999"/>
    <n v="260.85891547016013"/>
    <x v="0"/>
    <n v="5"/>
    <x v="0"/>
    <n v="0.19241762208579338"/>
    <n v="2.1465062034029279E-5"/>
    <x v="0"/>
    <s v="May-2023"/>
    <n v="202305"/>
  </r>
  <r>
    <s v="f91fa7d6-c40a-44dd-89fb-45e9c3975350"/>
    <x v="7"/>
    <x v="74"/>
    <x v="0"/>
    <x v="1"/>
    <x v="5"/>
    <n v="5"/>
    <n v="831.34"/>
    <n v="0.18"/>
    <n v="3408.4940000000001"/>
    <n v="715.61153834099628"/>
    <x v="0"/>
    <n v="5"/>
    <x v="0"/>
    <n v="0.20994947866741037"/>
    <n v="4.3303582168547163E-5"/>
    <x v="0"/>
    <s v="May-2023"/>
    <n v="202305"/>
  </r>
  <r>
    <s v="feeccb5e-4e7e-4dbe-89af-978d144bbfa1"/>
    <x v="13"/>
    <x v="75"/>
    <x v="2"/>
    <x v="0"/>
    <x v="5"/>
    <n v="8"/>
    <n v="213.82"/>
    <n v="0.24"/>
    <n v="1300.0255999999999"/>
    <n v="217.67840233061111"/>
    <x v="0"/>
    <n v="5"/>
    <x v="0"/>
    <n v="0.16744162755765049"/>
    <n v="1.4030492937985221E-4"/>
    <x v="0"/>
    <s v="May-2023"/>
    <n v="202305"/>
  </r>
  <r>
    <s v="947d1e27-f2a4-409f-990e-8cf5cc55b27e"/>
    <x v="1"/>
    <x v="76"/>
    <x v="3"/>
    <x v="0"/>
    <x v="6"/>
    <n v="3"/>
    <n v="809.49"/>
    <n v="0.2"/>
    <n v="1942.7760000000001"/>
    <n v="307.73089651781157"/>
    <x v="0"/>
    <n v="5"/>
    <x v="0"/>
    <n v="0.15839751804521549"/>
    <n v="8.2356380766490829E-5"/>
    <x v="0"/>
    <s v="May-2023"/>
    <n v="202305"/>
  </r>
  <r>
    <s v="85df63c2-a10a-4fc8-9381-041b033c17ac"/>
    <x v="12"/>
    <x v="77"/>
    <x v="3"/>
    <x v="2"/>
    <x v="8"/>
    <n v="4"/>
    <n v="275.14"/>
    <n v="0.28999999999999998"/>
    <n v="781.3975999999999"/>
    <n v="82.759856475401534"/>
    <x v="0"/>
    <n v="5"/>
    <x v="0"/>
    <n v="0.10591260643160606"/>
    <n v="2.6350221705313657E-4"/>
    <x v="0"/>
    <s v="May-2023"/>
    <n v="202305"/>
  </r>
  <r>
    <s v="d866a138-2bf6-4dc3-ad41-e5a6d15754d4"/>
    <x v="19"/>
    <x v="78"/>
    <x v="2"/>
    <x v="0"/>
    <x v="8"/>
    <n v="8"/>
    <n v="298.58999999999997"/>
    <n v="0.22"/>
    <n v="1863.2016000000001"/>
    <n v="143.11832778930989"/>
    <x v="0"/>
    <n v="5"/>
    <x v="0"/>
    <n v="7.6813119841304275E-2"/>
    <n v="9.2099534478716643E-5"/>
    <x v="0"/>
    <s v="May-2023"/>
    <n v="202305"/>
  </r>
  <r>
    <s v="46fc3036-d9a0-4bce-901a-61e6f66abbbe"/>
    <x v="8"/>
    <x v="79"/>
    <x v="3"/>
    <x v="2"/>
    <x v="6"/>
    <n v="7"/>
    <n v="166.91"/>
    <n v="0.22"/>
    <n v="911.32859999999994"/>
    <n v="112.59372325849979"/>
    <x v="0"/>
    <n v="5"/>
    <x v="0"/>
    <n v="0.12354898470046896"/>
    <n v="1.8829651565856708E-4"/>
    <x v="0"/>
    <s v="May-2023"/>
    <n v="202305"/>
  </r>
  <r>
    <s v="059049f6-b17e-41bd-aa90-132294815ff9"/>
    <x v="6"/>
    <x v="80"/>
    <x v="1"/>
    <x v="0"/>
    <x v="6"/>
    <n v="4"/>
    <n v="238.15"/>
    <n v="0.24"/>
    <n v="723.976"/>
    <n v="105.29214056208809"/>
    <x v="0"/>
    <n v="5"/>
    <x v="0"/>
    <n v="0.14543595445441299"/>
    <n v="2.519420533277346E-4"/>
    <x v="0"/>
    <s v="May-2023"/>
    <n v="202305"/>
  </r>
  <r>
    <s v="5a765d1a-6b14-41d1-a697-2da7e5ae53b9"/>
    <x v="14"/>
    <x v="81"/>
    <x v="0"/>
    <x v="1"/>
    <x v="7"/>
    <n v="1"/>
    <n v="870.44"/>
    <n v="0.15"/>
    <n v="739.87400000000002"/>
    <n v="164.0026218745646"/>
    <x v="0"/>
    <n v="5"/>
    <x v="0"/>
    <n v="0.22166290729849217"/>
    <n v="1.7232663940076282E-4"/>
    <x v="0"/>
    <s v="May-2023"/>
    <n v="202305"/>
  </r>
  <r>
    <s v="1491a5d0-7577-4107-84ee-b8be2849b77e"/>
    <x v="1"/>
    <x v="82"/>
    <x v="0"/>
    <x v="1"/>
    <x v="0"/>
    <n v="8"/>
    <n v="248.45"/>
    <n v="0.19"/>
    <n v="1609.9559999999999"/>
    <n v="106.7274427993744"/>
    <x v="0"/>
    <n v="5"/>
    <x v="0"/>
    <n v="6.6292148853368912E-2"/>
    <n v="9.5592674582410957E-5"/>
    <x v="0"/>
    <s v="May-2023"/>
    <n v="202305"/>
  </r>
  <r>
    <s v="7e6de3fe-4ebd-4598-9be4-611845d81f1f"/>
    <x v="4"/>
    <x v="83"/>
    <x v="3"/>
    <x v="2"/>
    <x v="9"/>
    <n v="8"/>
    <n v="943.27"/>
    <n v="0.09"/>
    <n v="6867.0056000000004"/>
    <n v="506.92699190534682"/>
    <x v="0"/>
    <n v="5"/>
    <x v="0"/>
    <n v="7.3820675478311365E-2"/>
    <n v="1.1926595778515165E-5"/>
    <x v="0"/>
    <s v="May-2023"/>
    <n v="202305"/>
  </r>
  <r>
    <s v="bd8f8e04-6ce5-411a-8820-0991219fbf52"/>
    <x v="13"/>
    <x v="84"/>
    <x v="3"/>
    <x v="0"/>
    <x v="2"/>
    <n v="7"/>
    <n v="594.87"/>
    <n v="7.0000000000000007E-2"/>
    <n v="3872.6037000000001"/>
    <n v="627.40990965439653"/>
    <x v="0"/>
    <n v="5"/>
    <x v="0"/>
    <n v="0.16201242323204837"/>
    <n v="1.6810395548607259E-5"/>
    <x v="0"/>
    <s v="May-2023"/>
    <n v="202305"/>
  </r>
  <r>
    <s v="a027dced-da95-4ae8-b2ae-1c00e24ddb56"/>
    <x v="14"/>
    <x v="85"/>
    <x v="3"/>
    <x v="0"/>
    <x v="3"/>
    <n v="2"/>
    <n v="77.48"/>
    <n v="0.18"/>
    <n v="127.0672"/>
    <n v="6.4867074243563163"/>
    <x v="0"/>
    <n v="5"/>
    <x v="0"/>
    <n v="5.1049424433341699E-2"/>
    <n v="1.1615900877645843E-3"/>
    <x v="0"/>
    <s v="May-2023"/>
    <n v="202305"/>
  </r>
  <r>
    <s v="a046cba8-418f-490c-bf81-984eac30d056"/>
    <x v="13"/>
    <x v="86"/>
    <x v="0"/>
    <x v="1"/>
    <x v="4"/>
    <n v="4"/>
    <n v="126.98"/>
    <n v="0.26"/>
    <n v="375.86079999999998"/>
    <n v="40.756137875011767"/>
    <x v="0"/>
    <n v="5"/>
    <x v="0"/>
    <n v="0.10843412740836972"/>
    <n v="5.1189163647818558E-4"/>
    <x v="0"/>
    <s v="May-2023"/>
    <n v="202305"/>
  </r>
  <r>
    <s v="4ea82a62-e5f8-40ac-9905-b7022f9d7973"/>
    <x v="7"/>
    <x v="87"/>
    <x v="3"/>
    <x v="2"/>
    <x v="1"/>
    <n v="5"/>
    <n v="611.03"/>
    <n v="0.06"/>
    <n v="2871.840999999999"/>
    <n v="586.28300493453241"/>
    <x v="0"/>
    <n v="5"/>
    <x v="0"/>
    <n v="0.20414883864898253"/>
    <n v="1.9638970263325861E-5"/>
    <x v="0"/>
    <s v="May-2023"/>
    <n v="202305"/>
  </r>
  <r>
    <s v="b7d78ae4-e00e-4c65-8749-cad99d2e0f2c"/>
    <x v="12"/>
    <x v="88"/>
    <x v="3"/>
    <x v="0"/>
    <x v="2"/>
    <n v="5"/>
    <n v="312.16000000000003"/>
    <n v="7.0000000000000007E-2"/>
    <n v="1451.5440000000001"/>
    <n v="119.58087398308371"/>
    <x v="0"/>
    <n v="5"/>
    <x v="0"/>
    <n v="8.2381845802182843E-2"/>
    <n v="4.4848795489492564E-5"/>
    <x v="0"/>
    <s v="May-2023"/>
    <n v="202305"/>
  </r>
  <r>
    <s v="1c33a462-d641-4fae-b29c-0f9182dbab2f"/>
    <x v="0"/>
    <x v="89"/>
    <x v="0"/>
    <x v="1"/>
    <x v="1"/>
    <n v="2"/>
    <n v="810.28"/>
    <n v="7.0000000000000007E-2"/>
    <n v="1507.1207999999999"/>
    <n v="227.03444464147739"/>
    <x v="0"/>
    <n v="5"/>
    <x v="0"/>
    <n v="0.15064117265283408"/>
    <n v="4.3194944957298716E-5"/>
    <x v="0"/>
    <s v="May-2023"/>
    <n v="202305"/>
  </r>
  <r>
    <s v="e6baaf98-30c1-4ba1-b891-92506e278815"/>
    <x v="18"/>
    <x v="90"/>
    <x v="3"/>
    <x v="2"/>
    <x v="2"/>
    <n v="1"/>
    <n v="897.33"/>
    <n v="0.16"/>
    <n v="753.75720000000001"/>
    <n v="57.633635628725401"/>
    <x v="0"/>
    <n v="5"/>
    <x v="0"/>
    <n v="7.64618044493975E-2"/>
    <n v="1.7830675448274325E-4"/>
    <x v="0"/>
    <s v="May-2023"/>
    <n v="202305"/>
  </r>
  <r>
    <s v="4246a040-ea0d-4f8b-aa71-99b1452de51f"/>
    <x v="19"/>
    <x v="91"/>
    <x v="1"/>
    <x v="1"/>
    <x v="7"/>
    <n v="8"/>
    <n v="91.7"/>
    <n v="0.11"/>
    <n v="652.904"/>
    <n v="186.48950017892639"/>
    <x v="0"/>
    <n v="5"/>
    <x v="0"/>
    <n v="0.28563081276715474"/>
    <n v="1.4994547437295529E-4"/>
    <x v="0"/>
    <s v="May-2023"/>
    <n v="202305"/>
  </r>
  <r>
    <s v="3c3a67f5-b3c9-47c1-b221-92683a1a3b27"/>
    <x v="8"/>
    <x v="92"/>
    <x v="0"/>
    <x v="2"/>
    <x v="6"/>
    <n v="2"/>
    <n v="382.24"/>
    <n v="0.09"/>
    <n v="695.67680000000007"/>
    <n v="58.651356231096187"/>
    <x v="0"/>
    <n v="5"/>
    <x v="0"/>
    <n v="8.4308340066962389E-2"/>
    <n v="1.1772708246128087E-4"/>
    <x v="0"/>
    <s v="May-2023"/>
    <n v="202305"/>
  </r>
  <r>
    <s v="9cd28288-0390-40e4-be01-8e719598a201"/>
    <x v="14"/>
    <x v="93"/>
    <x v="1"/>
    <x v="0"/>
    <x v="1"/>
    <n v="5"/>
    <n v="269.23"/>
    <n v="0.04"/>
    <n v="1292.3040000000001"/>
    <n v="229.8449133132159"/>
    <x v="0"/>
    <n v="5"/>
    <x v="0"/>
    <n v="0.17785669108291538"/>
    <n v="2.9714370612487463E-5"/>
    <x v="0"/>
    <s v="May-2023"/>
    <n v="202305"/>
  </r>
  <r>
    <s v="22a9bc48-7e9b-4246-9747-eda2fc3bcee1"/>
    <x v="1"/>
    <x v="94"/>
    <x v="2"/>
    <x v="2"/>
    <x v="6"/>
    <n v="7"/>
    <n v="606.64"/>
    <n v="0.05"/>
    <n v="4034.155999999999"/>
    <n v="1198.0589034306549"/>
    <x v="0"/>
    <n v="5"/>
    <x v="0"/>
    <n v="0.29697882368224116"/>
    <n v="1.1774457903958104E-5"/>
    <x v="0"/>
    <s v="May-2023"/>
    <n v="202305"/>
  </r>
  <r>
    <s v="04a412a5-97a4-4c88-b50e-63666ad8dff9"/>
    <x v="10"/>
    <x v="95"/>
    <x v="3"/>
    <x v="0"/>
    <x v="6"/>
    <n v="4"/>
    <n v="340.84"/>
    <n v="0.05"/>
    <n v="1295.192"/>
    <n v="79.557286123127653"/>
    <x v="0"/>
    <n v="5"/>
    <x v="0"/>
    <n v="6.1425090737996881E-2"/>
    <n v="3.6674099284121589E-5"/>
    <x v="0"/>
    <s v="May-2023"/>
    <n v="202305"/>
  </r>
  <r>
    <s v="921460a2-a19a-4b48-98e9-4c2ef538bfa7"/>
    <x v="14"/>
    <x v="96"/>
    <x v="0"/>
    <x v="0"/>
    <x v="4"/>
    <n v="3"/>
    <n v="680.66"/>
    <n v="0.14000000000000001"/>
    <n v="1756.1027999999999"/>
    <n v="290.14361747847153"/>
    <x v="0"/>
    <n v="5"/>
    <x v="0"/>
    <n v="0.16522017815726481"/>
    <n v="6.8560906571073183E-5"/>
    <x v="0"/>
    <s v="May-2023"/>
    <n v="202305"/>
  </r>
  <r>
    <s v="6da89b71-22ce-484e-bbe3-3e00437d4fd2"/>
    <x v="10"/>
    <x v="97"/>
    <x v="3"/>
    <x v="0"/>
    <x v="2"/>
    <n v="9"/>
    <n v="264.56"/>
    <n v="0.08"/>
    <n v="2190.5567999999998"/>
    <n v="321.72043442927588"/>
    <x v="0"/>
    <n v="5"/>
    <x v="0"/>
    <n v="0.14686696753504674"/>
    <n v="3.3598763565500791E-5"/>
    <x v="0"/>
    <s v="May-2023"/>
    <n v="202305"/>
  </r>
  <r>
    <s v="bb8bb0b8-d25c-41ee-a189-0ca83cc608c6"/>
    <x v="17"/>
    <x v="98"/>
    <x v="0"/>
    <x v="2"/>
    <x v="2"/>
    <n v="5"/>
    <n v="901.87"/>
    <n v="0.28999999999999998"/>
    <n v="3201.6385"/>
    <n v="942.64257504945931"/>
    <x v="0"/>
    <n v="5"/>
    <x v="0"/>
    <n v="0.29442504987663637"/>
    <n v="6.4310820850011632E-5"/>
    <x v="0"/>
    <s v="May-2023"/>
    <n v="202305"/>
  </r>
  <r>
    <s v="b8e8a69d-e07f-4598-9e4b-5986dec52480"/>
    <x v="7"/>
    <x v="99"/>
    <x v="1"/>
    <x v="0"/>
    <x v="8"/>
    <n v="5"/>
    <n v="38.979999999999997"/>
    <n v="0.12"/>
    <n v="171.512"/>
    <n v="25.708963245722622"/>
    <x v="0"/>
    <n v="5"/>
    <x v="0"/>
    <n v="0.14989600287864768"/>
    <n v="6.1570035915854292E-4"/>
    <x v="0"/>
    <s v="May-2023"/>
    <n v="202305"/>
  </r>
  <r>
    <s v="b86c8f2b-1eec-429d-8ec6-54f96eeb2628"/>
    <x v="5"/>
    <x v="100"/>
    <x v="1"/>
    <x v="1"/>
    <x v="5"/>
    <n v="2"/>
    <n v="625.16"/>
    <n v="0.22"/>
    <n v="975.24959999999999"/>
    <n v="66.433913969534373"/>
    <x v="0"/>
    <n v="5"/>
    <x v="0"/>
    <n v="6.8119908964366024E-2"/>
    <n v="1.7595495553138397E-4"/>
    <x v="0"/>
    <s v="May-2023"/>
    <n v="202305"/>
  </r>
  <r>
    <s v="147bc380-df25-4238-af02-7cfd8fda6e29"/>
    <x v="0"/>
    <x v="101"/>
    <x v="2"/>
    <x v="2"/>
    <x v="8"/>
    <n v="5"/>
    <n v="163.31"/>
    <n v="0.23"/>
    <n v="628.74349999999993"/>
    <n v="166.09873412985971"/>
    <x v="0"/>
    <n v="5"/>
    <x v="0"/>
    <n v="0.26417566802656367"/>
    <n v="2.8167289204580247E-4"/>
    <x v="0"/>
    <s v="May-2023"/>
    <n v="202305"/>
  </r>
  <r>
    <s v="ae6d474a-3c9d-4275-8984-810b811d3cbe"/>
    <x v="3"/>
    <x v="102"/>
    <x v="2"/>
    <x v="2"/>
    <x v="5"/>
    <n v="5"/>
    <n v="218.06"/>
    <n v="7.0000000000000007E-2"/>
    <n v="1013.979"/>
    <n v="59.681275788945463"/>
    <x v="0"/>
    <n v="5"/>
    <x v="0"/>
    <n v="5.8858492916466179E-2"/>
    <n v="6.4202513069797307E-5"/>
    <x v="0"/>
    <s v="May-2023"/>
    <n v="202305"/>
  </r>
  <r>
    <s v="738cc516-ea8e-4128-a8b5-2708a31bc804"/>
    <x v="15"/>
    <x v="103"/>
    <x v="2"/>
    <x v="1"/>
    <x v="4"/>
    <n v="2"/>
    <n v="323.25"/>
    <n v="0.17"/>
    <n v="536.59500000000003"/>
    <n v="105.09438832820901"/>
    <x v="0"/>
    <n v="5"/>
    <x v="0"/>
    <n v="0.19585420722930516"/>
    <n v="2.6295436968290796E-4"/>
    <x v="0"/>
    <s v="May-2023"/>
    <n v="202305"/>
  </r>
  <r>
    <s v="152b6804-252e-4718-9b7c-f3a9f3bc3e45"/>
    <x v="8"/>
    <x v="104"/>
    <x v="1"/>
    <x v="0"/>
    <x v="3"/>
    <n v="8"/>
    <n v="161.35"/>
    <n v="7.0000000000000007E-2"/>
    <n v="1200.444"/>
    <n v="251.5837648231483"/>
    <x v="0"/>
    <n v="5"/>
    <x v="0"/>
    <n v="0.20957559438270199"/>
    <n v="5.4229934924078095E-5"/>
    <x v="0"/>
    <s v="May-2023"/>
    <n v="202305"/>
  </r>
  <r>
    <s v="85ee0ce0-ff3e-4875-81d4-abd3451cb7d3"/>
    <x v="16"/>
    <x v="105"/>
    <x v="1"/>
    <x v="1"/>
    <x v="5"/>
    <n v="9"/>
    <n v="771.12"/>
    <n v="0.17"/>
    <n v="5760.2664000000004"/>
    <n v="866.82668214352066"/>
    <x v="0"/>
    <n v="5"/>
    <x v="0"/>
    <n v="0.15048378355270522"/>
    <n v="2.449539486576524E-5"/>
    <x v="0"/>
    <s v="May-2023"/>
    <n v="202305"/>
  </r>
  <r>
    <s v="61232f09-3939-4071-8e3f-6f827bbfcbc7"/>
    <x v="6"/>
    <x v="106"/>
    <x v="2"/>
    <x v="1"/>
    <x v="9"/>
    <n v="1"/>
    <n v="272.27999999999997"/>
    <n v="0.22"/>
    <n v="212.3784"/>
    <n v="49.279287197454607"/>
    <x v="0"/>
    <n v="5"/>
    <x v="0"/>
    <n v="0.23203530678004264"/>
    <n v="8.0799177317467325E-4"/>
    <x v="0"/>
    <s v="May-2023"/>
    <n v="202305"/>
  </r>
  <r>
    <s v="27573932-b60f-4e0e-9592-e329e13d7962"/>
    <x v="7"/>
    <x v="107"/>
    <x v="2"/>
    <x v="1"/>
    <x v="9"/>
    <n v="6"/>
    <n v="37.049999999999997"/>
    <n v="0.14000000000000001"/>
    <n v="191.178"/>
    <n v="14.94684641887976"/>
    <x v="0"/>
    <n v="5"/>
    <x v="0"/>
    <n v="7.8182878881878456E-2"/>
    <n v="6.2977957714799835E-4"/>
    <x v="0"/>
    <s v="May-2023"/>
    <n v="202305"/>
  </r>
  <r>
    <s v="d3339d42-b535-4818-a83c-4e3c5c58493d"/>
    <x v="11"/>
    <x v="108"/>
    <x v="2"/>
    <x v="0"/>
    <x v="0"/>
    <n v="2"/>
    <n v="272.91000000000003"/>
    <n v="0.28999999999999998"/>
    <n v="387.53219999999999"/>
    <n v="36.975155725231822"/>
    <x v="0"/>
    <n v="5"/>
    <x v="0"/>
    <n v="9.5411828295124443E-2"/>
    <n v="5.3131068850536796E-4"/>
    <x v="0"/>
    <s v="May-2023"/>
    <n v="202305"/>
  </r>
  <r>
    <s v="a1161992-f4a4-421a-a6df-20d61785e822"/>
    <x v="19"/>
    <x v="109"/>
    <x v="0"/>
    <x v="0"/>
    <x v="4"/>
    <n v="1"/>
    <n v="562.21"/>
    <n v="0.18"/>
    <n v="461.01220000000012"/>
    <n v="31.009136157947069"/>
    <x v="0"/>
    <n v="5"/>
    <x v="0"/>
    <n v="6.726315736969013E-2"/>
    <n v="3.2016506287686091E-4"/>
    <x v="0"/>
    <s v="May-2023"/>
    <n v="202305"/>
  </r>
  <r>
    <s v="cb988bb6-2f32-4a9d-a331-23c6d00b7e42"/>
    <x v="18"/>
    <x v="110"/>
    <x v="2"/>
    <x v="1"/>
    <x v="9"/>
    <n v="8"/>
    <n v="515.63"/>
    <n v="0.17"/>
    <n v="3423.7831999999999"/>
    <n v="507.86269024521607"/>
    <x v="0"/>
    <n v="5"/>
    <x v="0"/>
    <n v="0.14833377599528383"/>
    <n v="4.1211721583305859E-5"/>
    <x v="0"/>
    <s v="May-2023"/>
    <n v="202305"/>
  </r>
  <r>
    <s v="50a660c4-8e22-4f8c-b506-5e56352a3881"/>
    <x v="7"/>
    <x v="111"/>
    <x v="1"/>
    <x v="2"/>
    <x v="2"/>
    <n v="7"/>
    <n v="404.18"/>
    <n v="0.22"/>
    <n v="2206.8227999999999"/>
    <n v="317.10366972082971"/>
    <x v="0"/>
    <n v="5"/>
    <x v="0"/>
    <n v="0.14369240236272243"/>
    <n v="7.7758848603521759E-5"/>
    <x v="0"/>
    <s v="May-2023"/>
    <n v="202305"/>
  </r>
  <r>
    <s v="2e6320d5-2947-49d6-87fa-9d55ff8adab2"/>
    <x v="15"/>
    <x v="112"/>
    <x v="1"/>
    <x v="0"/>
    <x v="5"/>
    <n v="6"/>
    <n v="715.97"/>
    <n v="0.06"/>
    <n v="4038.0708"/>
    <n v="1036.2974142523001"/>
    <x v="0"/>
    <n v="5"/>
    <x v="0"/>
    <n v="0.25663180899460708"/>
    <n v="1.3967065659175664E-5"/>
    <x v="0"/>
    <s v="May-2023"/>
    <n v="202305"/>
  </r>
  <r>
    <s v="fb0e5a67-53ae-4885-8e63-6fb0e771d67e"/>
    <x v="0"/>
    <x v="113"/>
    <x v="0"/>
    <x v="0"/>
    <x v="8"/>
    <n v="5"/>
    <n v="744.42"/>
    <n v="0.18"/>
    <n v="3052.1219999999998"/>
    <n v="878.2166680385136"/>
    <x v="0"/>
    <n v="5"/>
    <x v="0"/>
    <n v="0.28773969980181446"/>
    <n v="4.8359796888853064E-5"/>
    <x v="0"/>
    <s v="May-2023"/>
    <n v="202305"/>
  </r>
  <r>
    <s v="b8349dd5-14d8-4dc0-b86e-3232c8fb05bd"/>
    <x v="18"/>
    <x v="114"/>
    <x v="0"/>
    <x v="2"/>
    <x v="7"/>
    <n v="5"/>
    <n v="859.69"/>
    <n v="0.02"/>
    <n v="4212.4810000000007"/>
    <n v="940.96449331223982"/>
    <x v="0"/>
    <n v="5"/>
    <x v="0"/>
    <n v="0.2233753679392832"/>
    <n v="4.6528399772010833E-6"/>
    <x v="0"/>
    <s v="May-2023"/>
    <n v="202305"/>
  </r>
  <r>
    <s v="b0a79195-ae90-473e-a5f7-db2340c775e4"/>
    <x v="12"/>
    <x v="115"/>
    <x v="2"/>
    <x v="1"/>
    <x v="9"/>
    <n v="6"/>
    <n v="896.06"/>
    <n v="0.11"/>
    <n v="4784.9603999999999"/>
    <n v="754.56959427543723"/>
    <x v="0"/>
    <n v="5"/>
    <x v="0"/>
    <n v="0.15769610011306201"/>
    <n v="2.0459939438579264E-5"/>
    <x v="0"/>
    <s v="May-2023"/>
    <n v="202305"/>
  </r>
  <r>
    <s v="147035ff-3720-4615-a580-eb39186db3f6"/>
    <x v="0"/>
    <x v="116"/>
    <x v="2"/>
    <x v="0"/>
    <x v="0"/>
    <n v="3"/>
    <n v="987.76"/>
    <n v="0.06"/>
    <n v="2785.4832000000001"/>
    <n v="389.82021777386308"/>
    <x v="0"/>
    <n v="5"/>
    <x v="0"/>
    <n v="0.13994707193849279"/>
    <n v="2.0247833481817446E-5"/>
    <x v="0"/>
    <s v="May-2023"/>
    <n v="202305"/>
  </r>
  <r>
    <s v="b9699560-b9bc-4ad3-b89e-a7f1408c6aae"/>
    <x v="9"/>
    <x v="117"/>
    <x v="2"/>
    <x v="2"/>
    <x v="6"/>
    <n v="3"/>
    <n v="483.1"/>
    <n v="0.18"/>
    <n v="1188.4259999999999"/>
    <n v="133.8468399904161"/>
    <x v="0"/>
    <n v="5"/>
    <x v="0"/>
    <n v="0.11262530438615119"/>
    <n v="1.2419788863589316E-4"/>
    <x v="0"/>
    <s v="May-2023"/>
    <n v="202305"/>
  </r>
  <r>
    <s v="39a602fb-dcf3-468e-9cf2-7ac6d50306a9"/>
    <x v="4"/>
    <x v="118"/>
    <x v="2"/>
    <x v="1"/>
    <x v="9"/>
    <n v="4"/>
    <n v="551.28"/>
    <n v="0.03"/>
    <n v="2138.9663999999998"/>
    <n v="362.96118669314433"/>
    <x v="0"/>
    <n v="5"/>
    <x v="0"/>
    <n v="0.16968998984422773"/>
    <n v="1.3604701784936874E-5"/>
    <x v="0"/>
    <s v="May-2023"/>
    <n v="202305"/>
  </r>
  <r>
    <s v="969a4e73-6ef5-46f7-b54c-4cc5a88b0163"/>
    <x v="3"/>
    <x v="119"/>
    <x v="1"/>
    <x v="0"/>
    <x v="0"/>
    <n v="3"/>
    <n v="16.89"/>
    <n v="0.21"/>
    <n v="40.029300000000013"/>
    <n v="2.8767712721835919"/>
    <x v="0"/>
    <n v="5"/>
    <x v="0"/>
    <n v="7.1866639491162496E-2"/>
    <n v="4.1444641799881585E-3"/>
    <x v="0"/>
    <s v="May-2023"/>
    <n v="202305"/>
  </r>
  <r>
    <s v="be5fdc22-aaed-40c0-87f4-44434e9e7c5c"/>
    <x v="8"/>
    <x v="120"/>
    <x v="1"/>
    <x v="1"/>
    <x v="7"/>
    <n v="1"/>
    <n v="562.04"/>
    <n v="0.24"/>
    <n v="427.15039999999999"/>
    <n v="56.217302835744022"/>
    <x v="0"/>
    <n v="5"/>
    <x v="0"/>
    <n v="0.13161009058107875"/>
    <n v="4.270158707565298E-4"/>
    <x v="0"/>
    <s v="May-2023"/>
    <n v="202305"/>
  </r>
  <r>
    <s v="a8b288dc-fd61-4cf2-a772-0dff5a1249d1"/>
    <x v="9"/>
    <x v="121"/>
    <x v="1"/>
    <x v="2"/>
    <x v="0"/>
    <n v="1"/>
    <n v="128.12"/>
    <n v="0.27"/>
    <n v="93.527600000000007"/>
    <n v="15.338183089526741"/>
    <x v="0"/>
    <n v="5"/>
    <x v="0"/>
    <n v="0.16399632931377198"/>
    <n v="2.1073993131439277E-3"/>
    <x v="0"/>
    <s v="May-2023"/>
    <n v="202305"/>
  </r>
  <r>
    <s v="1a4a76d7-1cea-484f-98f7-005254fdb769"/>
    <x v="1"/>
    <x v="122"/>
    <x v="1"/>
    <x v="2"/>
    <x v="8"/>
    <n v="9"/>
    <n v="253.64"/>
    <n v="0.26"/>
    <n v="1689.2424000000001"/>
    <n v="297.73081732641782"/>
    <x v="0"/>
    <n v="5"/>
    <x v="0"/>
    <n v="0.17625109180684656"/>
    <n v="1.1389721214669962E-4"/>
    <x v="0"/>
    <s v="May-2023"/>
    <n v="202305"/>
  </r>
  <r>
    <s v="d0e38b10-f4dd-411d-9ad7-4873f65234b3"/>
    <x v="17"/>
    <x v="123"/>
    <x v="2"/>
    <x v="0"/>
    <x v="8"/>
    <n v="7"/>
    <n v="874.65"/>
    <n v="0.24"/>
    <n v="4653.1379999999999"/>
    <n v="814.12652232734058"/>
    <x v="0"/>
    <n v="5"/>
    <x v="0"/>
    <n v="0.17496290080529325"/>
    <n v="3.9199353210672023E-5"/>
    <x v="0"/>
    <s v="May-2023"/>
    <n v="202305"/>
  </r>
  <r>
    <s v="d160be31-2918-4f3b-8eae-4c2f9364376c"/>
    <x v="18"/>
    <x v="124"/>
    <x v="1"/>
    <x v="0"/>
    <x v="4"/>
    <n v="5"/>
    <n v="646.39"/>
    <n v="0.04"/>
    <n v="3102.672"/>
    <n v="542.75069942558309"/>
    <x v="0"/>
    <n v="5"/>
    <x v="0"/>
    <n v="0.17493009232867124"/>
    <n v="1.2376429090796579E-5"/>
    <x v="0"/>
    <s v="May-2023"/>
    <n v="202305"/>
  </r>
  <r>
    <s v="a60ca2aa-42f0-4255-8573-1eb54c2f96f6"/>
    <x v="7"/>
    <x v="125"/>
    <x v="1"/>
    <x v="0"/>
    <x v="7"/>
    <n v="7"/>
    <n v="883.84"/>
    <n v="0.26"/>
    <n v="4578.2911999999997"/>
    <n v="1126.9122132263781"/>
    <x v="0"/>
    <n v="5"/>
    <x v="0"/>
    <n v="0.24614253746602621"/>
    <n v="4.2024412951277546E-5"/>
    <x v="0"/>
    <s v="May-2023"/>
    <n v="202305"/>
  </r>
  <r>
    <s v="4a9d7946-1dab-477b-a7f8-8b0220c74b72"/>
    <x v="6"/>
    <x v="126"/>
    <x v="3"/>
    <x v="0"/>
    <x v="7"/>
    <n v="7"/>
    <n v="24.73"/>
    <n v="0.19"/>
    <n v="140.2191"/>
    <n v="38.548595796475503"/>
    <x v="0"/>
    <n v="5"/>
    <x v="0"/>
    <n v="0.27491686793365172"/>
    <n v="1.0975680203338916E-3"/>
    <x v="0"/>
    <s v="May-2023"/>
    <n v="202305"/>
  </r>
  <r>
    <s v="48199831-d15c-4c2c-bf38-cf1a76dfb615"/>
    <x v="15"/>
    <x v="127"/>
    <x v="3"/>
    <x v="1"/>
    <x v="0"/>
    <n v="5"/>
    <n v="684.2"/>
    <n v="0.23"/>
    <n v="2634.17"/>
    <n v="225.6522583053692"/>
    <x v="0"/>
    <n v="5"/>
    <x v="0"/>
    <n v="8.5663513860293444E-2"/>
    <n v="6.7231803566208712E-5"/>
    <x v="0"/>
    <s v="May-2023"/>
    <n v="202305"/>
  </r>
  <r>
    <s v="c14f3569-e4f6-43e8-acf6-d43ec31199b7"/>
    <x v="4"/>
    <x v="128"/>
    <x v="0"/>
    <x v="1"/>
    <x v="7"/>
    <n v="2"/>
    <n v="696.73"/>
    <n v="0.22"/>
    <n v="1086.8987999999999"/>
    <n v="321.2073016728072"/>
    <x v="0"/>
    <n v="5"/>
    <x v="0"/>
    <n v="0.29552641117352163"/>
    <n v="1.5788038407991617E-4"/>
    <x v="0"/>
    <s v="May-2023"/>
    <n v="202305"/>
  </r>
  <r>
    <s v="ed96090b-a823-4cbb-a4b3-b34a49e06472"/>
    <x v="11"/>
    <x v="129"/>
    <x v="2"/>
    <x v="0"/>
    <x v="9"/>
    <n v="9"/>
    <n v="923.31"/>
    <n v="0.06"/>
    <n v="7811.2025999999987"/>
    <n v="846.9984734133169"/>
    <x v="0"/>
    <n v="5"/>
    <x v="0"/>
    <n v="0.10843381189643155"/>
    <n v="7.2203990714566796E-6"/>
    <x v="0"/>
    <s v="May-2023"/>
    <n v="202305"/>
  </r>
  <r>
    <s v="7916cbc6-ccae-4ae1-97ce-132d1834675a"/>
    <x v="18"/>
    <x v="130"/>
    <x v="2"/>
    <x v="2"/>
    <x v="4"/>
    <n v="9"/>
    <n v="547.01"/>
    <n v="0.06"/>
    <n v="4627.7046"/>
    <n v="1318.675979059821"/>
    <x v="0"/>
    <n v="5"/>
    <x v="0"/>
    <n v="0.28495249654868227"/>
    <n v="1.2187467627039115E-5"/>
    <x v="0"/>
    <s v="May-2023"/>
    <n v="202305"/>
  </r>
  <r>
    <s v="ea6acedb-0cab-47be-843a-5d4116fca65b"/>
    <x v="4"/>
    <x v="131"/>
    <x v="1"/>
    <x v="1"/>
    <x v="0"/>
    <n v="2"/>
    <n v="595.96"/>
    <n v="0.27"/>
    <n v="870.10160000000008"/>
    <n v="81.318318296017154"/>
    <x v="0"/>
    <n v="5"/>
    <x v="0"/>
    <n v="9.3458417150384679E-2"/>
    <n v="2.2652527015235921E-4"/>
    <x v="0"/>
    <s v="May-2023"/>
    <n v="202305"/>
  </r>
  <r>
    <s v="694b0bef-5ab0-45cb-96cc-750c63706955"/>
    <x v="4"/>
    <x v="132"/>
    <x v="2"/>
    <x v="1"/>
    <x v="1"/>
    <n v="2"/>
    <n v="186.15"/>
    <n v="0.11"/>
    <n v="331.34699999999998"/>
    <n v="98.336570767775953"/>
    <x v="0"/>
    <n v="5"/>
    <x v="0"/>
    <n v="0.29677821367863888"/>
    <n v="2.9546065001343001E-4"/>
    <x v="0"/>
    <s v="May-2023"/>
    <n v="202305"/>
  </r>
  <r>
    <s v="14980a70-7fce-4b40-b13c-ecc9173dfb7d"/>
    <x v="0"/>
    <x v="133"/>
    <x v="1"/>
    <x v="1"/>
    <x v="5"/>
    <n v="5"/>
    <n v="534.13"/>
    <n v="0.28000000000000003"/>
    <n v="1922.8679999999999"/>
    <n v="551.11353329774613"/>
    <x v="0"/>
    <n v="5"/>
    <x v="0"/>
    <n v="0.28661017464420135"/>
    <n v="1.048433901859098E-4"/>
    <x v="0"/>
    <s v="May-2023"/>
    <n v="202305"/>
  </r>
  <r>
    <s v="47e7fc16-3095-4d1f-989f-a47a7ef48a3f"/>
    <x v="7"/>
    <x v="134"/>
    <x v="1"/>
    <x v="2"/>
    <x v="7"/>
    <n v="8"/>
    <n v="539.91"/>
    <n v="0.18"/>
    <n v="3541.8096"/>
    <n v="610.13455050130733"/>
    <x v="0"/>
    <n v="5"/>
    <x v="0"/>
    <n v="0.17226633258357743"/>
    <n v="4.1673612268711451E-5"/>
    <x v="0"/>
    <s v="May-2023"/>
    <n v="202305"/>
  </r>
  <r>
    <s v="126add33-41ab-4622-a325-836fc86735b5"/>
    <x v="11"/>
    <x v="135"/>
    <x v="2"/>
    <x v="2"/>
    <x v="9"/>
    <n v="2"/>
    <n v="377.19"/>
    <n v="0.09"/>
    <n v="686.48580000000004"/>
    <n v="80.74771949729886"/>
    <x v="0"/>
    <n v="5"/>
    <x v="0"/>
    <n v="0.11762474838853018"/>
    <n v="1.1930326890956812E-4"/>
    <x v="0"/>
    <s v="May-2023"/>
    <n v="202305"/>
  </r>
  <r>
    <s v="56f0a11e-6484-44a9-9d66-68ce2daae8d7"/>
    <x v="12"/>
    <x v="136"/>
    <x v="0"/>
    <x v="1"/>
    <x v="2"/>
    <n v="9"/>
    <n v="590.52"/>
    <n v="0.08"/>
    <n v="4889.5056000000004"/>
    <n v="820.90887869975563"/>
    <x v="0"/>
    <n v="5"/>
    <x v="0"/>
    <n v="0.16789200092127016"/>
    <n v="1.5052646631594E-5"/>
    <x v="0"/>
    <s v="May-2023"/>
    <n v="202305"/>
  </r>
  <r>
    <s v="b5893254-0533-404b-a815-1332f2a6c506"/>
    <x v="19"/>
    <x v="137"/>
    <x v="1"/>
    <x v="1"/>
    <x v="3"/>
    <n v="6"/>
    <n v="229.87"/>
    <n v="0.09"/>
    <n v="1255.0902000000001"/>
    <n v="168.7088818967573"/>
    <x v="0"/>
    <n v="5"/>
    <x v="0"/>
    <n v="0.13441972688238446"/>
    <n v="6.5254274154957141E-5"/>
    <x v="0"/>
    <s v="May-2023"/>
    <n v="202305"/>
  </r>
  <r>
    <s v="1e0e5329-32c5-4923-9a1e-a07cd2c420fd"/>
    <x v="4"/>
    <x v="138"/>
    <x v="2"/>
    <x v="1"/>
    <x v="8"/>
    <n v="9"/>
    <n v="976.21"/>
    <n v="0.09"/>
    <n v="7995.1598999999997"/>
    <n v="1398.4594363270021"/>
    <x v="0"/>
    <n v="5"/>
    <x v="0"/>
    <n v="0.17491325424610984"/>
    <n v="1.0243697565073089E-5"/>
    <x v="0"/>
    <s v="May-2023"/>
    <n v="202305"/>
  </r>
  <r>
    <s v="d38dfd59-42e6-45bc-922a-e81d3a85df39"/>
    <x v="8"/>
    <x v="139"/>
    <x v="1"/>
    <x v="2"/>
    <x v="5"/>
    <n v="2"/>
    <n v="46.78"/>
    <n v="0.18"/>
    <n v="76.719200000000001"/>
    <n v="4.6774602345681764"/>
    <x v="0"/>
    <n v="5"/>
    <x v="0"/>
    <n v="6.0968574158335544E-2"/>
    <n v="1.9238991021804188E-3"/>
    <x v="0"/>
    <s v="May-2023"/>
    <n v="202305"/>
  </r>
  <r>
    <s v="7af1b270-678a-4059-9653-d6b72ba5a43d"/>
    <x v="2"/>
    <x v="140"/>
    <x v="1"/>
    <x v="2"/>
    <x v="5"/>
    <n v="9"/>
    <n v="948.82"/>
    <n v="0.16"/>
    <n v="7173.079200000001"/>
    <n v="929.56841871329368"/>
    <x v="0"/>
    <n v="5"/>
    <x v="0"/>
    <n v="0.12959126656698472"/>
    <n v="1.8736723274991858E-5"/>
    <x v="0"/>
    <s v="May-2023"/>
    <n v="202305"/>
  </r>
  <r>
    <s v="18a44a8e-6e6b-40a8-ac68-58ed79386af9"/>
    <x v="10"/>
    <x v="141"/>
    <x v="3"/>
    <x v="2"/>
    <x v="7"/>
    <n v="9"/>
    <n v="555.1"/>
    <n v="0.22"/>
    <n v="3896.802000000001"/>
    <n v="925.36287778869951"/>
    <x v="0"/>
    <n v="5"/>
    <x v="0"/>
    <n v="0.23746725591618442"/>
    <n v="4.4036109609880095E-5"/>
    <x v="0"/>
    <s v="May-2023"/>
    <n v="202305"/>
  </r>
  <r>
    <s v="c69892c7-4052-4b44-a323-a0060d65afdb"/>
    <x v="18"/>
    <x v="142"/>
    <x v="1"/>
    <x v="2"/>
    <x v="5"/>
    <n v="4"/>
    <n v="818.63"/>
    <n v="0.11"/>
    <n v="2914.3227999999999"/>
    <n v="303.37150151881212"/>
    <x v="0"/>
    <n v="5"/>
    <x v="0"/>
    <n v="0.10409673956461245"/>
    <n v="3.3592709771203108E-5"/>
    <x v="0"/>
    <s v="May-2023"/>
    <n v="202305"/>
  </r>
  <r>
    <s v="9546a212-fbb5-4594-8fa5-608fc72dfb10"/>
    <x v="14"/>
    <x v="143"/>
    <x v="3"/>
    <x v="0"/>
    <x v="8"/>
    <n v="4"/>
    <n v="247.74"/>
    <n v="0.15"/>
    <n v="842.31600000000003"/>
    <n v="117.8383910337883"/>
    <x v="0"/>
    <n v="5"/>
    <x v="0"/>
    <n v="0.1398980798581391"/>
    <n v="1.5136837006539112E-4"/>
    <x v="0"/>
    <s v="May-2023"/>
    <n v="202305"/>
  </r>
  <r>
    <s v="5866b183-4c20-4297-9a7b-40fddb338d12"/>
    <x v="5"/>
    <x v="144"/>
    <x v="1"/>
    <x v="0"/>
    <x v="3"/>
    <n v="7"/>
    <n v="348.56"/>
    <n v="0.05"/>
    <n v="2317.924"/>
    <n v="322.9187744504793"/>
    <x v="0"/>
    <n v="5"/>
    <x v="0"/>
    <n v="0.13931378873961325"/>
    <n v="2.0492475163120103E-5"/>
    <x v="0"/>
    <s v="May-2023"/>
    <n v="202305"/>
  </r>
  <r>
    <s v="5294d0ed-8d6c-4ec1-92af-f9f93383fb34"/>
    <x v="14"/>
    <x v="145"/>
    <x v="3"/>
    <x v="0"/>
    <x v="4"/>
    <n v="2"/>
    <n v="7.63"/>
    <n v="0.13"/>
    <n v="13.276199999999999"/>
    <n v="3.4966776350201361"/>
    <x v="0"/>
    <n v="5"/>
    <x v="0"/>
    <n v="0.26337940336995047"/>
    <n v="8.5190039318479693E-3"/>
    <x v="0"/>
    <s v="May-2023"/>
    <n v="202305"/>
  </r>
  <r>
    <s v="2a795287-7f49-46b3-b404-b795266e111f"/>
    <x v="14"/>
    <x v="146"/>
    <x v="2"/>
    <x v="0"/>
    <x v="6"/>
    <n v="1"/>
    <n v="910.13"/>
    <n v="0.2"/>
    <n v="728.10400000000004"/>
    <n v="198.10610621081321"/>
    <x v="0"/>
    <n v="5"/>
    <x v="0"/>
    <n v="0.272084902995744"/>
    <n v="2.1974882709063543E-4"/>
    <x v="0"/>
    <s v="May-2023"/>
    <n v="202305"/>
  </r>
  <r>
    <s v="2a8fe074-59cb-443e-8dad-f84b9849724c"/>
    <x v="10"/>
    <x v="147"/>
    <x v="0"/>
    <x v="0"/>
    <x v="5"/>
    <n v="5"/>
    <n v="311.73"/>
    <n v="0.25"/>
    <n v="1168.9875"/>
    <n v="59.183723229863979"/>
    <x v="0"/>
    <n v="5"/>
    <x v="0"/>
    <n v="5.0628191687134366E-2"/>
    <n v="1.6039521380681998E-4"/>
    <x v="0"/>
    <s v="May-2023"/>
    <n v="202305"/>
  </r>
  <r>
    <s v="24327e4a-bfe9-4775-a9d9-c97ec05df362"/>
    <x v="6"/>
    <x v="148"/>
    <x v="0"/>
    <x v="2"/>
    <x v="2"/>
    <n v="5"/>
    <n v="623.6"/>
    <n v="0.28000000000000003"/>
    <n v="2244.96"/>
    <n v="134.4072164288801"/>
    <x v="0"/>
    <n v="5"/>
    <x v="0"/>
    <n v="5.9870650893058271E-2"/>
    <n v="8.9801154586273256E-5"/>
    <x v="0"/>
    <s v="May-2023"/>
    <n v="202305"/>
  </r>
  <r>
    <s v="397c296e-6c61-418c-b8f8-3776628bac05"/>
    <x v="11"/>
    <x v="149"/>
    <x v="2"/>
    <x v="2"/>
    <x v="0"/>
    <n v="6"/>
    <n v="533.39"/>
    <n v="0.27"/>
    <n v="2336.2482"/>
    <n v="214.54677457588019"/>
    <x v="0"/>
    <n v="5"/>
    <x v="0"/>
    <n v="9.1833896148482932E-2"/>
    <n v="8.4366036108663462E-5"/>
    <x v="0"/>
    <s v="May-2023"/>
    <n v="202305"/>
  </r>
  <r>
    <s v="663173a1-fa55-4681-80db-73e4180a7032"/>
    <x v="7"/>
    <x v="150"/>
    <x v="1"/>
    <x v="1"/>
    <x v="1"/>
    <n v="9"/>
    <n v="705.25"/>
    <n v="0.26"/>
    <n v="4696.9650000000001"/>
    <n v="1097.3797055755199"/>
    <x v="0"/>
    <n v="5"/>
    <x v="0"/>
    <n v="0.23363591288747518"/>
    <n v="4.0962621607782898E-5"/>
    <x v="0"/>
    <s v="May-2023"/>
    <n v="202305"/>
  </r>
  <r>
    <s v="1b4a3d9a-870e-41b7-9ba6-2651e86da8e6"/>
    <x v="2"/>
    <x v="151"/>
    <x v="2"/>
    <x v="1"/>
    <x v="0"/>
    <n v="1"/>
    <n v="795.02"/>
    <n v="0.16"/>
    <n v="667.81679999999994"/>
    <n v="129.54852213135021"/>
    <x v="0"/>
    <n v="5"/>
    <x v="0"/>
    <n v="0.1939881149011978"/>
    <n v="2.0125279867173155E-4"/>
    <x v="0"/>
    <s v="May-2023"/>
    <n v="202305"/>
  </r>
  <r>
    <s v="ffe3fa37-6d44-4252-a992-fa0b69be7d6b"/>
    <x v="12"/>
    <x v="152"/>
    <x v="2"/>
    <x v="0"/>
    <x v="0"/>
    <n v="8"/>
    <n v="164.43"/>
    <n v="0.27"/>
    <n v="960.27120000000002"/>
    <n v="167.1968929118004"/>
    <x v="0"/>
    <n v="5"/>
    <x v="0"/>
    <n v="0.17411424284285565"/>
    <n v="2.0525451559934318E-4"/>
    <x v="0"/>
    <s v="May-2023"/>
    <n v="202305"/>
  </r>
  <r>
    <s v="fe732152-5636-4908-9f87-0b501b2954c8"/>
    <x v="17"/>
    <x v="153"/>
    <x v="1"/>
    <x v="2"/>
    <x v="2"/>
    <n v="6"/>
    <n v="385.89"/>
    <n v="7.0000000000000007E-2"/>
    <n v="2153.2662"/>
    <n v="321.60883986860529"/>
    <x v="0"/>
    <n v="5"/>
    <x v="0"/>
    <n v="0.14935860687759148"/>
    <n v="3.0233140705036842E-5"/>
    <x v="0"/>
    <s v="May-2023"/>
    <n v="202305"/>
  </r>
  <r>
    <s v="83e8525e-0d39-437c-a327-dba9fe492291"/>
    <x v="8"/>
    <x v="154"/>
    <x v="3"/>
    <x v="1"/>
    <x v="7"/>
    <n v="3"/>
    <n v="763.72"/>
    <n v="0.12"/>
    <n v="2016.2208000000001"/>
    <n v="463.94115678867098"/>
    <x v="0"/>
    <n v="5"/>
    <x v="0"/>
    <n v="0.23010434015395087"/>
    <n v="5.2375216047766197E-5"/>
    <x v="0"/>
    <s v="May-2023"/>
    <n v="202305"/>
  </r>
  <r>
    <s v="a714138a-884a-4a87-9181-5e4751211b50"/>
    <x v="17"/>
    <x v="155"/>
    <x v="3"/>
    <x v="2"/>
    <x v="2"/>
    <n v="2"/>
    <n v="556.59"/>
    <n v="0.15"/>
    <n v="946.20299999999997"/>
    <n v="252.27214792734489"/>
    <x v="0"/>
    <n v="5"/>
    <x v="0"/>
    <n v="0.26661524844810774"/>
    <n v="1.3474909718104889E-4"/>
    <x v="0"/>
    <s v="May-2023"/>
    <n v="202305"/>
  </r>
  <r>
    <s v="f48660ec-6716-44e8-8acc-d94e7369c0ce"/>
    <x v="8"/>
    <x v="156"/>
    <x v="2"/>
    <x v="2"/>
    <x v="8"/>
    <n v="8"/>
    <n v="65.709999999999994"/>
    <n v="0.16"/>
    <n v="441.57119999999992"/>
    <n v="121.034336124367"/>
    <x v="0"/>
    <n v="5"/>
    <x v="0"/>
    <n v="0.27409925313147016"/>
    <n v="3.043676761527926E-4"/>
    <x v="0"/>
    <s v="May-2023"/>
    <n v="202305"/>
  </r>
  <r>
    <s v="9cebbd12-b3e9-4f13-b238-2723d925d1dd"/>
    <x v="10"/>
    <x v="157"/>
    <x v="3"/>
    <x v="0"/>
    <x v="9"/>
    <n v="5"/>
    <n v="299.44"/>
    <n v="0.25"/>
    <n v="1122.9000000000001"/>
    <n v="272.28519677410748"/>
    <x v="0"/>
    <n v="5"/>
    <x v="0"/>
    <n v="0.24248392267709276"/>
    <n v="1.6697835960459523E-4"/>
    <x v="0"/>
    <s v="May-2023"/>
    <n v="202305"/>
  </r>
  <r>
    <s v="d5fd8018-8ac3-4a3b-b946-7af5b44790d0"/>
    <x v="13"/>
    <x v="158"/>
    <x v="3"/>
    <x v="0"/>
    <x v="9"/>
    <n v="6"/>
    <n v="263.52999999999997"/>
    <n v="0.08"/>
    <n v="1454.6856"/>
    <n v="379.47605598161738"/>
    <x v="0"/>
    <n v="5"/>
    <x v="0"/>
    <n v="0.26086465417793192"/>
    <n v="5.0595125159690872E-5"/>
    <x v="0"/>
    <s v="May-2023"/>
    <n v="202305"/>
  </r>
  <r>
    <s v="80c69790-b1fb-4782-a374-31fb4e4af292"/>
    <x v="10"/>
    <x v="159"/>
    <x v="3"/>
    <x v="1"/>
    <x v="0"/>
    <n v="5"/>
    <n v="90.34"/>
    <n v="7.0000000000000007E-2"/>
    <n v="420.08100000000002"/>
    <n v="87.780497883175556"/>
    <x v="0"/>
    <n v="5"/>
    <x v="0"/>
    <n v="0.2089608858367209"/>
    <n v="1.5497011290679656E-4"/>
    <x v="0"/>
    <s v="May-2023"/>
    <n v="202305"/>
  </r>
  <r>
    <s v="daa4d57f-3048-4657-a240-1b07b9c10808"/>
    <x v="16"/>
    <x v="160"/>
    <x v="2"/>
    <x v="1"/>
    <x v="2"/>
    <n v="7"/>
    <n v="455.17"/>
    <n v="0.01"/>
    <n v="3154.3281000000002"/>
    <n v="777.38189196627889"/>
    <x v="0"/>
    <n v="5"/>
    <x v="0"/>
    <n v="0.24644928089956109"/>
    <n v="3.1385447823262268E-6"/>
    <x v="0"/>
    <s v="May-2023"/>
    <n v="202305"/>
  </r>
  <r>
    <s v="ed31345d-da46-4062-98ca-dcf01d9fd9f3"/>
    <x v="7"/>
    <x v="161"/>
    <x v="2"/>
    <x v="1"/>
    <x v="6"/>
    <n v="5"/>
    <n v="360.04"/>
    <n v="0.09"/>
    <n v="1638.182"/>
    <n v="301.77044683200057"/>
    <x v="0"/>
    <n v="5"/>
    <x v="0"/>
    <n v="0.18421057418040276"/>
    <n v="4.9994445061659811E-5"/>
    <x v="0"/>
    <s v="May-2023"/>
    <n v="202305"/>
  </r>
  <r>
    <s v="6221b740-7324-43c1-8a1d-df47b01ecaf4"/>
    <x v="8"/>
    <x v="162"/>
    <x v="3"/>
    <x v="0"/>
    <x v="1"/>
    <n v="2"/>
    <n v="755.9"/>
    <n v="0.2"/>
    <n v="1209.44"/>
    <n v="207.77550788221311"/>
    <x v="0"/>
    <n v="5"/>
    <x v="0"/>
    <n v="0.17179480410951606"/>
    <n v="1.3229263130043657E-4"/>
    <x v="0"/>
    <s v="May-2023"/>
    <n v="202305"/>
  </r>
  <r>
    <s v="9cdbc1b0-b2ec-41bc-8d1b-56cccc0482b2"/>
    <x v="2"/>
    <x v="163"/>
    <x v="1"/>
    <x v="2"/>
    <x v="5"/>
    <n v="1"/>
    <n v="260.95999999999998"/>
    <n v="0.06"/>
    <n v="245.30240000000001"/>
    <n v="44.620018248437987"/>
    <x v="0"/>
    <n v="5"/>
    <x v="0"/>
    <n v="0.18189800934861619"/>
    <n v="2.2992029429797672E-4"/>
    <x v="0"/>
    <s v="May-2023"/>
    <n v="202305"/>
  </r>
  <r>
    <s v="c4ea9ce2-579e-455e-a5e1-77adb6f934ee"/>
    <x v="1"/>
    <x v="164"/>
    <x v="2"/>
    <x v="2"/>
    <x v="5"/>
    <n v="7"/>
    <n v="650.91999999999996"/>
    <n v="0.05"/>
    <n v="4328.6179999999986"/>
    <n v="280.98172338212572"/>
    <x v="0"/>
    <n v="5"/>
    <x v="0"/>
    <n v="6.4912571028934829E-2"/>
    <n v="1.0973479295239266E-5"/>
    <x v="0"/>
    <s v="May-2023"/>
    <n v="202305"/>
  </r>
  <r>
    <s v="ba830cb3-42cc-43f0-805e-a3c3aaa26ad9"/>
    <x v="10"/>
    <x v="165"/>
    <x v="0"/>
    <x v="2"/>
    <x v="4"/>
    <n v="3"/>
    <n v="922.64"/>
    <n v="0.18"/>
    <n v="2269.6943999999999"/>
    <n v="559.90778540294104"/>
    <x v="0"/>
    <n v="5"/>
    <x v="0"/>
    <n v="0.24668862266344804"/>
    <n v="6.5030781236451919E-5"/>
    <x v="0"/>
    <s v="May-2023"/>
    <n v="202305"/>
  </r>
  <r>
    <s v="baf229a4-bbad-4e91-9af6-3d64d2a46552"/>
    <x v="14"/>
    <x v="166"/>
    <x v="3"/>
    <x v="2"/>
    <x v="0"/>
    <n v="6"/>
    <n v="838.35"/>
    <n v="0.16"/>
    <n v="4225.2840000000006"/>
    <n v="440.67846318623617"/>
    <x v="0"/>
    <n v="5"/>
    <x v="0"/>
    <n v="0.10429558419889316"/>
    <n v="3.1808512753225578E-5"/>
    <x v="0"/>
    <s v="May-2023"/>
    <n v="202305"/>
  </r>
  <r>
    <s v="73bc46aa-a761-445d-8cb6-4af8475e46f0"/>
    <x v="19"/>
    <x v="167"/>
    <x v="2"/>
    <x v="1"/>
    <x v="0"/>
    <n v="2"/>
    <n v="259.17"/>
    <n v="0.21"/>
    <n v="409.48860000000002"/>
    <n v="95.118284920155276"/>
    <x v="0"/>
    <n v="5"/>
    <x v="0"/>
    <n v="0.23228555061155615"/>
    <n v="4.0513948373654355E-4"/>
    <x v="0"/>
    <s v="May-2023"/>
    <n v="202305"/>
  </r>
  <r>
    <s v="87ad7a64-9819-46fb-9289-288eb3aa24ba"/>
    <x v="6"/>
    <x v="168"/>
    <x v="1"/>
    <x v="0"/>
    <x v="8"/>
    <n v="2"/>
    <n v="408.18"/>
    <n v="0.1"/>
    <n v="734.72400000000005"/>
    <n v="76.397048371661398"/>
    <x v="0"/>
    <n v="5"/>
    <x v="0"/>
    <n v="0.10398060818982556"/>
    <n v="1.2249497770591407E-4"/>
    <x v="0"/>
    <s v="May-2023"/>
    <n v="202305"/>
  </r>
  <r>
    <s v="40a3d63a-0140-4cd4-a3d6-f671b45b892c"/>
    <x v="13"/>
    <x v="169"/>
    <x v="2"/>
    <x v="1"/>
    <x v="3"/>
    <n v="6"/>
    <n v="900.44"/>
    <n v="0.15"/>
    <n v="4592.2440000000006"/>
    <n v="1109.1679550327731"/>
    <x v="0"/>
    <n v="5"/>
    <x v="0"/>
    <n v="0.24153071026556361"/>
    <n v="2.7764204166851757E-5"/>
    <x v="0"/>
    <s v="May-2023"/>
    <n v="202305"/>
  </r>
  <r>
    <s v="ecfd063e-c025-4f2a-a7fa-0b62bbba6e6a"/>
    <x v="5"/>
    <x v="170"/>
    <x v="0"/>
    <x v="2"/>
    <x v="1"/>
    <n v="4"/>
    <n v="213.96"/>
    <n v="0.05"/>
    <n v="813.048"/>
    <n v="57.659985496459271"/>
    <x v="0"/>
    <n v="5"/>
    <x v="0"/>
    <n v="7.0918304327000706E-2"/>
    <n v="5.8422134978500657E-5"/>
    <x v="0"/>
    <s v="May-2023"/>
    <n v="202305"/>
  </r>
  <r>
    <s v="88e9c92c-6c6a-4c1c-9ee2-52e52aa6ae51"/>
    <x v="4"/>
    <x v="171"/>
    <x v="2"/>
    <x v="1"/>
    <x v="2"/>
    <n v="3"/>
    <n v="925.92"/>
    <n v="0.21"/>
    <n v="2194.4304000000002"/>
    <n v="618.91661840667746"/>
    <x v="0"/>
    <n v="5"/>
    <x v="0"/>
    <n v="0.28203975774610002"/>
    <n v="7.5600483843096605E-5"/>
    <x v="0"/>
    <s v="May-2023"/>
    <n v="202305"/>
  </r>
  <r>
    <s v="3eae7833-29f4-4d01-b33e-5354904d197b"/>
    <x v="17"/>
    <x v="172"/>
    <x v="3"/>
    <x v="2"/>
    <x v="5"/>
    <n v="6"/>
    <n v="243.57"/>
    <n v="0.18"/>
    <n v="1198.3643999999999"/>
    <n v="162.59230896528561"/>
    <x v="0"/>
    <n v="5"/>
    <x v="0"/>
    <n v="0.13567852062802069"/>
    <n v="1.2316787781746518E-4"/>
    <x v="0"/>
    <s v="May-2023"/>
    <n v="202305"/>
  </r>
  <r>
    <s v="2f5bdbbc-e1e7-4120-8d49-390ec3c0b281"/>
    <x v="12"/>
    <x v="173"/>
    <x v="3"/>
    <x v="1"/>
    <x v="9"/>
    <n v="6"/>
    <n v="267.14999999999998"/>
    <n v="0.19"/>
    <n v="1298.3489999999999"/>
    <n v="309.37658831694807"/>
    <x v="0"/>
    <n v="5"/>
    <x v="0"/>
    <n v="0.23828461247087501"/>
    <n v="1.185351550315054E-4"/>
    <x v="0"/>
    <s v="May-2023"/>
    <n v="202305"/>
  </r>
  <r>
    <s v="220a644a-8115-412c-a11c-3362f07661d3"/>
    <x v="2"/>
    <x v="174"/>
    <x v="2"/>
    <x v="1"/>
    <x v="9"/>
    <n v="4"/>
    <n v="556.42999999999995"/>
    <n v="0.05"/>
    <n v="2114.4340000000002"/>
    <n v="629.77557999563214"/>
    <x v="0"/>
    <n v="5"/>
    <x v="0"/>
    <n v="0.29784593891113748"/>
    <n v="2.2464640655608076E-5"/>
    <x v="0"/>
    <s v="May-2023"/>
    <n v="202305"/>
  </r>
  <r>
    <s v="c3e75da0-706a-419f-89a0-2b1197ebc995"/>
    <x v="1"/>
    <x v="175"/>
    <x v="3"/>
    <x v="0"/>
    <x v="0"/>
    <n v="2"/>
    <n v="349.82"/>
    <n v="0.12"/>
    <n v="615.68319999999994"/>
    <n v="120.1023006629914"/>
    <x v="0"/>
    <n v="5"/>
    <x v="0"/>
    <n v="0.19507158984196971"/>
    <n v="1.7151678005831571E-4"/>
    <x v="0"/>
    <s v="May-2023"/>
    <n v="202305"/>
  </r>
  <r>
    <s v="2e684ba6-a4e9-46a6-a9db-30a18ffd3dd4"/>
    <x v="3"/>
    <x v="176"/>
    <x v="2"/>
    <x v="1"/>
    <x v="2"/>
    <n v="9"/>
    <n v="347.8"/>
    <n v="0.2"/>
    <n v="2504.16"/>
    <n v="684.00742230660569"/>
    <x v="0"/>
    <n v="5"/>
    <x v="0"/>
    <n v="0.27314844990200537"/>
    <n v="6.3893680914957508E-5"/>
    <x v="0"/>
    <s v="May-2023"/>
    <n v="202305"/>
  </r>
  <r>
    <s v="6325e145-c7e3-499c-88db-83384c5c05ba"/>
    <x v="4"/>
    <x v="177"/>
    <x v="3"/>
    <x v="2"/>
    <x v="3"/>
    <n v="7"/>
    <n v="373.46"/>
    <n v="0.27"/>
    <n v="1908.3806"/>
    <n v="467.30473724666888"/>
    <x v="0"/>
    <n v="5"/>
    <x v="0"/>
    <n v="0.24486977977384014"/>
    <n v="1.0328128466617196E-4"/>
    <x v="0"/>
    <s v="May-2023"/>
    <n v="202305"/>
  </r>
  <r>
    <s v="d985407f-5322-41e3-a7d4-8e85ef5b3d7a"/>
    <x v="13"/>
    <x v="178"/>
    <x v="1"/>
    <x v="0"/>
    <x v="1"/>
    <n v="6"/>
    <n v="798"/>
    <n v="0.17"/>
    <n v="3974.04"/>
    <n v="266.94910664995552"/>
    <x v="0"/>
    <n v="5"/>
    <x v="0"/>
    <n v="6.7173230931232578E-2"/>
    <n v="3.5505430242272351E-5"/>
    <x v="0"/>
    <s v="May-2023"/>
    <n v="202305"/>
  </r>
  <r>
    <s v="0737c4fe-7b8a-4d1a-92cc-0055c348b6a5"/>
    <x v="11"/>
    <x v="179"/>
    <x v="0"/>
    <x v="1"/>
    <x v="1"/>
    <n v="1"/>
    <n v="685.77"/>
    <n v="0.04"/>
    <n v="658.33920000000001"/>
    <n v="70.196529982213221"/>
    <x v="0"/>
    <n v="5"/>
    <x v="0"/>
    <n v="0.10662669028703323"/>
    <n v="5.8328594135059864E-5"/>
    <x v="0"/>
    <s v="May-2023"/>
    <n v="202305"/>
  </r>
  <r>
    <s v="e8073450-ba9f-4920-9205-aec9105d230f"/>
    <x v="14"/>
    <x v="180"/>
    <x v="1"/>
    <x v="0"/>
    <x v="7"/>
    <n v="5"/>
    <n v="298.13"/>
    <n v="0.22"/>
    <n v="1162.7070000000001"/>
    <n v="274.38919854285962"/>
    <x v="0"/>
    <n v="5"/>
    <x v="0"/>
    <n v="0.2359916974292402"/>
    <n v="1.4758662328514404E-4"/>
    <x v="0"/>
    <s v="May-2023"/>
    <n v="202305"/>
  </r>
  <r>
    <s v="cbb8f9b5-d509-4258-ab8d-6ceecb309d9d"/>
    <x v="19"/>
    <x v="181"/>
    <x v="3"/>
    <x v="0"/>
    <x v="3"/>
    <n v="1"/>
    <n v="132.31"/>
    <n v="0.1"/>
    <n v="119.07899999999999"/>
    <n v="6.2323767140690016"/>
    <x v="0"/>
    <n v="5"/>
    <x v="0"/>
    <n v="5.2338168057079769E-2"/>
    <n v="7.558007709167864E-4"/>
    <x v="0"/>
    <s v="May-2023"/>
    <n v="202305"/>
  </r>
  <r>
    <s v="cd443004-fedb-44d0-838c-b7ef90524845"/>
    <x v="1"/>
    <x v="182"/>
    <x v="0"/>
    <x v="1"/>
    <x v="5"/>
    <n v="1"/>
    <n v="270.08"/>
    <n v="0.12"/>
    <n v="237.6704"/>
    <n v="17.877321919419849"/>
    <x v="0"/>
    <n v="5"/>
    <x v="0"/>
    <n v="7.5218966768347467E-2"/>
    <n v="4.4431279620853084E-4"/>
    <x v="0"/>
    <s v="May-2023"/>
    <n v="202305"/>
  </r>
  <r>
    <s v="1f96ba9c-483a-4d6a-b534-adf4830b9c46"/>
    <x v="13"/>
    <x v="183"/>
    <x v="1"/>
    <x v="1"/>
    <x v="9"/>
    <n v="8"/>
    <n v="545.26"/>
    <n v="0.25"/>
    <n v="3271.56"/>
    <n v="935.06970042482567"/>
    <x v="0"/>
    <n v="5"/>
    <x v="0"/>
    <n v="0.28581768343690034"/>
    <n v="5.731210798518138E-5"/>
    <x v="0"/>
    <s v="May-2023"/>
    <n v="202305"/>
  </r>
  <r>
    <s v="24f873bd-fc1d-45d6-bf00-ead0f6ad9007"/>
    <x v="12"/>
    <x v="184"/>
    <x v="3"/>
    <x v="1"/>
    <x v="0"/>
    <n v="5"/>
    <n v="507.47"/>
    <n v="0.03"/>
    <n v="2461.2294999999999"/>
    <n v="607.36165441975743"/>
    <x v="0"/>
    <n v="5"/>
    <x v="0"/>
    <n v="0.246771645805382"/>
    <n v="1.1823359016296528E-5"/>
    <x v="0"/>
    <s v="May-2023"/>
    <n v="202305"/>
  </r>
  <r>
    <s v="2563a24a-3f56-463d-a189-f96aa55c8a8e"/>
    <x v="5"/>
    <x v="185"/>
    <x v="2"/>
    <x v="2"/>
    <x v="8"/>
    <n v="8"/>
    <n v="93.03"/>
    <n v="0.14000000000000001"/>
    <n v="640.04639999999995"/>
    <n v="59.785941119355527"/>
    <x v="0"/>
    <n v="5"/>
    <x v="0"/>
    <n v="9.340876086383039E-2"/>
    <n v="1.8811136192626037E-4"/>
    <x v="0"/>
    <s v="May-2023"/>
    <n v="202305"/>
  </r>
  <r>
    <s v="a231c6a7-2656-416a-b45d-2c6a6b04b767"/>
    <x v="10"/>
    <x v="186"/>
    <x v="2"/>
    <x v="1"/>
    <x v="0"/>
    <n v="9"/>
    <n v="489.2"/>
    <n v="0.09"/>
    <n v="4006.5479999999998"/>
    <n v="949.35877190405506"/>
    <x v="0"/>
    <n v="5"/>
    <x v="0"/>
    <n v="0.23695180287470788"/>
    <n v="2.044153720359771E-5"/>
    <x v="0"/>
    <s v="May-2023"/>
    <n v="202305"/>
  </r>
  <r>
    <s v="2af4eab9-3c4b-43f9-9e27-7b66696138fb"/>
    <x v="4"/>
    <x v="187"/>
    <x v="0"/>
    <x v="1"/>
    <x v="1"/>
    <n v="6"/>
    <n v="998.55"/>
    <n v="7.0000000000000007E-2"/>
    <n v="5571.9089999999987"/>
    <n v="1502.291657561057"/>
    <x v="0"/>
    <n v="5"/>
    <x v="0"/>
    <n v="0.26961884294252786"/>
    <n v="1.1683607898118941E-5"/>
    <x v="0"/>
    <s v="May-2023"/>
    <n v="202305"/>
  </r>
  <r>
    <s v="e3edafc6-4f95-46e2-8fa4-45666fbd6996"/>
    <x v="11"/>
    <x v="188"/>
    <x v="3"/>
    <x v="0"/>
    <x v="4"/>
    <n v="7"/>
    <n v="959.4"/>
    <n v="0.19"/>
    <n v="5439.7980000000007"/>
    <n v="856.6294504661571"/>
    <x v="0"/>
    <n v="5"/>
    <x v="0"/>
    <n v="0.15747449638132832"/>
    <n v="2.8291491706125852E-5"/>
    <x v="0"/>
    <s v="May-2023"/>
    <n v="202305"/>
  </r>
  <r>
    <s v="7b350e8a-70a0-4d81-8c15-3c69ecd30ddd"/>
    <x v="1"/>
    <x v="189"/>
    <x v="3"/>
    <x v="1"/>
    <x v="1"/>
    <n v="3"/>
    <n v="579.33000000000004"/>
    <n v="0.11"/>
    <n v="1546.8110999999999"/>
    <n v="395.13985398230062"/>
    <x v="0"/>
    <n v="5"/>
    <x v="0"/>
    <n v="0.25545449860186592"/>
    <n v="6.3291503403356748E-5"/>
    <x v="0"/>
    <s v="May-2023"/>
    <n v="202305"/>
  </r>
  <r>
    <s v="d8331e9a-0c4f-4e15-9d3c-678d4df2a8e0"/>
    <x v="7"/>
    <x v="190"/>
    <x v="2"/>
    <x v="1"/>
    <x v="7"/>
    <n v="1"/>
    <n v="585.08000000000004"/>
    <n v="0.09"/>
    <n v="532.42280000000005"/>
    <n v="96.525080252565402"/>
    <x v="0"/>
    <n v="5"/>
    <x v="0"/>
    <n v="0.181294039722877"/>
    <n v="1.5382511793259041E-4"/>
    <x v="0"/>
    <s v="May-2023"/>
    <n v="202305"/>
  </r>
  <r>
    <s v="5a7b90d6-2848-429a-8e5d-e11115aa0c28"/>
    <x v="4"/>
    <x v="191"/>
    <x v="1"/>
    <x v="0"/>
    <x v="7"/>
    <n v="4"/>
    <n v="372.15"/>
    <n v="0.22"/>
    <n v="1161.1079999999999"/>
    <n v="247.29645005904979"/>
    <x v="0"/>
    <n v="5"/>
    <x v="0"/>
    <n v="0.21298315924018249"/>
    <n v="1.4778986967620584E-4"/>
    <x v="0"/>
    <s v="May-2023"/>
    <n v="202305"/>
  </r>
  <r>
    <s v="e2aba61f-15de-4920-bf4f-2e6db68be39f"/>
    <x v="13"/>
    <x v="192"/>
    <x v="0"/>
    <x v="0"/>
    <x v="2"/>
    <n v="7"/>
    <n v="203.4"/>
    <n v="0.25"/>
    <n v="1067.8499999999999"/>
    <n v="235.62765347512399"/>
    <x v="0"/>
    <n v="5"/>
    <x v="0"/>
    <n v="0.22065613473345883"/>
    <n v="1.7558645877229948E-4"/>
    <x v="0"/>
    <s v="May-2023"/>
    <n v="202305"/>
  </r>
  <r>
    <s v="8d730824-51ff-4cea-b79c-61e43ec8aa1b"/>
    <x v="7"/>
    <x v="193"/>
    <x v="3"/>
    <x v="0"/>
    <x v="9"/>
    <n v="7"/>
    <n v="291.08"/>
    <n v="0.19"/>
    <n v="1650.4236000000001"/>
    <n v="272.25115686240912"/>
    <x v="0"/>
    <n v="5"/>
    <x v="0"/>
    <n v="0.16495835182095622"/>
    <n v="9.324878776575905E-5"/>
    <x v="0"/>
    <s v="May-2023"/>
    <n v="202305"/>
  </r>
  <r>
    <s v="310e7eae-96a4-4f8d-9a97-c251a17fc8e4"/>
    <x v="1"/>
    <x v="194"/>
    <x v="0"/>
    <x v="2"/>
    <x v="6"/>
    <n v="6"/>
    <n v="544.63"/>
    <n v="0.28999999999999998"/>
    <n v="2320.1237999999998"/>
    <n v="504.06384923513002"/>
    <x v="0"/>
    <n v="5"/>
    <x v="0"/>
    <n v="0.21725730723297182"/>
    <n v="8.8745264369082376E-5"/>
    <x v="0"/>
    <s v="May-2023"/>
    <n v="202305"/>
  </r>
  <r>
    <s v="eb748121-cf7f-473c-b2c3-45d61603202e"/>
    <x v="0"/>
    <x v="195"/>
    <x v="3"/>
    <x v="2"/>
    <x v="2"/>
    <n v="2"/>
    <n v="289.24"/>
    <n v="0.12"/>
    <n v="509.06240000000003"/>
    <n v="150.5159295050581"/>
    <x v="0"/>
    <n v="5"/>
    <x v="0"/>
    <n v="0.29567284777869685"/>
    <n v="2.0744018807910384E-4"/>
    <x v="0"/>
    <s v="May-2023"/>
    <n v="202305"/>
  </r>
  <r>
    <s v="83c298dc-a79d-416b-a9b3-e10f1fc33ffd"/>
    <x v="15"/>
    <x v="196"/>
    <x v="0"/>
    <x v="2"/>
    <x v="0"/>
    <n v="7"/>
    <n v="982.95"/>
    <n v="0.12"/>
    <n v="6054.9720000000007"/>
    <n v="915.91295713551494"/>
    <x v="0"/>
    <n v="5"/>
    <x v="0"/>
    <n v="0.15126625806618343"/>
    <n v="1.7440212770595799E-5"/>
    <x v="0"/>
    <s v="May-2023"/>
    <n v="202305"/>
  </r>
  <r>
    <s v="e2821ba3-cce4-4dde-aa7b-db0de3c439b5"/>
    <x v="19"/>
    <x v="197"/>
    <x v="0"/>
    <x v="1"/>
    <x v="6"/>
    <n v="5"/>
    <n v="447.65"/>
    <n v="0.22"/>
    <n v="1745.835"/>
    <n v="239.64938551064549"/>
    <x v="0"/>
    <n v="5"/>
    <x v="0"/>
    <n v="0.13726920671807213"/>
    <n v="9.8291075617111583E-5"/>
    <x v="0"/>
    <s v="May-2023"/>
    <n v="202305"/>
  </r>
  <r>
    <s v="a5c2efef-ae29-4c84-9274-e549521cbc66"/>
    <x v="5"/>
    <x v="198"/>
    <x v="0"/>
    <x v="1"/>
    <x v="6"/>
    <n v="9"/>
    <n v="950.57"/>
    <n v="0.17"/>
    <n v="7100.7579000000014"/>
    <n v="737.37793552013602"/>
    <x v="0"/>
    <n v="5"/>
    <x v="0"/>
    <n v="0.10384496217229655"/>
    <n v="1.9871118264713686E-5"/>
    <x v="0"/>
    <s v="May-2023"/>
    <n v="202305"/>
  </r>
  <r>
    <s v="f551a718-7190-4f6d-b355-ce64e83080e3"/>
    <x v="13"/>
    <x v="199"/>
    <x v="3"/>
    <x v="0"/>
    <x v="5"/>
    <n v="4"/>
    <n v="835.99"/>
    <n v="0.12"/>
    <n v="2942.6848"/>
    <n v="328.17649228274558"/>
    <x v="0"/>
    <n v="5"/>
    <x v="0"/>
    <n v="0.11152281490791864"/>
    <n v="3.5885596717664084E-5"/>
    <x v="0"/>
    <s v="May-2023"/>
    <n v="202305"/>
  </r>
  <r>
    <s v="dace6f81-a9dd-4561-86ea-dd0dd248401f"/>
    <x v="12"/>
    <x v="200"/>
    <x v="1"/>
    <x v="0"/>
    <x v="5"/>
    <n v="2"/>
    <n v="128.79"/>
    <n v="0.15"/>
    <n v="218.94300000000001"/>
    <n v="35.667593663164688"/>
    <x v="0"/>
    <n v="5"/>
    <x v="0"/>
    <n v="0.16290812523426046"/>
    <n v="5.8234334963894717E-4"/>
    <x v="0"/>
    <s v="May-2023"/>
    <n v="202305"/>
  </r>
  <r>
    <s v="3efe2c10-f0f8-48c9-8dfa-6a07488dde23"/>
    <x v="3"/>
    <x v="201"/>
    <x v="1"/>
    <x v="1"/>
    <x v="3"/>
    <n v="4"/>
    <n v="729.84"/>
    <n v="0.24"/>
    <n v="2218.7136"/>
    <n v="326.20290591117111"/>
    <x v="0"/>
    <n v="5"/>
    <x v="0"/>
    <n v="0.14702344002902001"/>
    <n v="8.2209799408089433E-5"/>
    <x v="0"/>
    <s v="May-2023"/>
    <n v="202305"/>
  </r>
  <r>
    <s v="516359a6-0d19-4f30-a230-457cbc2717a3"/>
    <x v="8"/>
    <x v="202"/>
    <x v="3"/>
    <x v="0"/>
    <x v="1"/>
    <n v="9"/>
    <n v="792.63"/>
    <n v="0.01"/>
    <n v="7062.3333000000002"/>
    <n v="866.05528871604963"/>
    <x v="0"/>
    <n v="5"/>
    <x v="0"/>
    <n v="0.1226301920239377"/>
    <n v="1.4018029990173361E-6"/>
    <x v="0"/>
    <s v="May-2023"/>
    <n v="202305"/>
  </r>
  <r>
    <s v="4cb5753b-aa30-43b1-9789-f63f28a0917b"/>
    <x v="3"/>
    <x v="203"/>
    <x v="0"/>
    <x v="1"/>
    <x v="0"/>
    <n v="9"/>
    <n v="465.77"/>
    <n v="0.21"/>
    <n v="3311.6246999999998"/>
    <n v="188.64022343652479"/>
    <x v="0"/>
    <n v="5"/>
    <x v="0"/>
    <n v="5.6963043981561316E-2"/>
    <n v="5.0096256378326923E-5"/>
    <x v="0"/>
    <s v="May-2023"/>
    <n v="202305"/>
  </r>
  <r>
    <s v="5bb11994-5614-43bf-96b7-4ed9c66f80f6"/>
    <x v="2"/>
    <x v="204"/>
    <x v="0"/>
    <x v="2"/>
    <x v="3"/>
    <n v="6"/>
    <n v="138.9"/>
    <n v="0.26"/>
    <n v="616.71600000000001"/>
    <n v="164.94477394319949"/>
    <x v="0"/>
    <n v="5"/>
    <x v="0"/>
    <n v="0.2674566152705613"/>
    <n v="3.1197504199664025E-4"/>
    <x v="0"/>
    <s v="May-2023"/>
    <n v="202305"/>
  </r>
  <r>
    <s v="7cd4763b-562a-4cdc-b358-9c46104c6800"/>
    <x v="16"/>
    <x v="205"/>
    <x v="0"/>
    <x v="1"/>
    <x v="8"/>
    <n v="7"/>
    <n v="799.6"/>
    <n v="0.21"/>
    <n v="4421.7879999999996"/>
    <n v="781.65338527397341"/>
    <x v="0"/>
    <n v="5"/>
    <x v="0"/>
    <n v="0.17677314816403986"/>
    <n v="3.7518759379689842E-5"/>
    <x v="0"/>
    <s v="May-2023"/>
    <n v="202305"/>
  </r>
  <r>
    <s v="77201b48-31ca-40d3-9bba-e6ef49287ad2"/>
    <x v="12"/>
    <x v="206"/>
    <x v="1"/>
    <x v="2"/>
    <x v="7"/>
    <n v="9"/>
    <n v="857.51"/>
    <n v="0.01"/>
    <n v="7640.4141"/>
    <n v="895.53763042878757"/>
    <x v="0"/>
    <n v="5"/>
    <x v="0"/>
    <n v="0.11721061433421358"/>
    <n v="1.2957412871116501E-6"/>
    <x v="0"/>
    <s v="May-2023"/>
    <n v="202305"/>
  </r>
  <r>
    <s v="4065d323-39b4-4048-934e-6172bb0b7a7a"/>
    <x v="9"/>
    <x v="207"/>
    <x v="3"/>
    <x v="2"/>
    <x v="7"/>
    <n v="6"/>
    <n v="656.02"/>
    <n v="7.0000000000000007E-2"/>
    <n v="3660.5916000000002"/>
    <n v="554.50131392120113"/>
    <x v="0"/>
    <n v="5"/>
    <x v="0"/>
    <n v="0.15147860633270346"/>
    <n v="1.7784010650081807E-5"/>
    <x v="0"/>
    <s v="May-2023"/>
    <n v="202305"/>
  </r>
  <r>
    <s v="6956c609-0265-499d-8c31-ef9362b8f0f5"/>
    <x v="2"/>
    <x v="208"/>
    <x v="1"/>
    <x v="1"/>
    <x v="9"/>
    <n v="2"/>
    <n v="452.74"/>
    <n v="0.08"/>
    <n v="833.04160000000002"/>
    <n v="138.8588554315107"/>
    <x v="0"/>
    <n v="5"/>
    <x v="0"/>
    <n v="0.16668898099628002"/>
    <n v="8.8350929893537124E-5"/>
    <x v="0"/>
    <s v="May-2023"/>
    <n v="202305"/>
  </r>
  <r>
    <s v="9749d2a8-f2c0-4ad5-8547-d0099cab66bc"/>
    <x v="0"/>
    <x v="209"/>
    <x v="1"/>
    <x v="0"/>
    <x v="5"/>
    <n v="3"/>
    <n v="509.47"/>
    <n v="0.21"/>
    <n v="1207.4439"/>
    <n v="73.703885979120727"/>
    <x v="0"/>
    <n v="5"/>
    <x v="0"/>
    <n v="6.104125084330686E-2"/>
    <n v="1.3739768779319684E-4"/>
    <x v="0"/>
    <s v="May-2023"/>
    <n v="202305"/>
  </r>
  <r>
    <s v="4ab890f0-811d-4404-ad1b-611b47bdd592"/>
    <x v="14"/>
    <x v="210"/>
    <x v="3"/>
    <x v="2"/>
    <x v="4"/>
    <n v="2"/>
    <n v="856.47"/>
    <n v="0.05"/>
    <n v="1627.2929999999999"/>
    <n v="313.4937933362977"/>
    <x v="0"/>
    <n v="5"/>
    <x v="0"/>
    <n v="0.19264741711314295"/>
    <n v="2.9189580487349237E-5"/>
    <x v="0"/>
    <s v="May-2023"/>
    <n v="202305"/>
  </r>
  <r>
    <s v="59de046c-8bc1-4acf-8986-d8d1dea23d83"/>
    <x v="8"/>
    <x v="211"/>
    <x v="1"/>
    <x v="0"/>
    <x v="5"/>
    <n v="3"/>
    <n v="892.43"/>
    <n v="0.03"/>
    <n v="2596.9713000000002"/>
    <n v="400.39165208059188"/>
    <x v="0"/>
    <n v="5"/>
    <x v="0"/>
    <n v="0.15417638696299488"/>
    <n v="1.1205360644532344E-5"/>
    <x v="0"/>
    <s v="May-2023"/>
    <n v="202305"/>
  </r>
  <r>
    <s v="39e7dc47-cbb6-47a3-ad57-e1c6b929ba87"/>
    <x v="17"/>
    <x v="212"/>
    <x v="0"/>
    <x v="1"/>
    <x v="5"/>
    <n v="3"/>
    <n v="717.53"/>
    <n v="0.21"/>
    <n v="1700.5461"/>
    <n v="140.4400807898916"/>
    <x v="0"/>
    <n v="5"/>
    <x v="0"/>
    <n v="8.2585282921698852E-2"/>
    <n v="9.7556896575752916E-5"/>
    <x v="0"/>
    <s v="May-2023"/>
    <n v="202305"/>
  </r>
  <r>
    <s v="6f8c26af-1f47-4dc0-888c-f9471917e95c"/>
    <x v="1"/>
    <x v="213"/>
    <x v="3"/>
    <x v="2"/>
    <x v="4"/>
    <n v="4"/>
    <n v="81.540000000000006"/>
    <n v="0.23"/>
    <n v="251.14320000000001"/>
    <n v="50.229311812086337"/>
    <x v="0"/>
    <n v="5"/>
    <x v="0"/>
    <n v="0.20000267501603203"/>
    <n v="7.0517537404954616E-4"/>
    <x v="0"/>
    <s v="May-2023"/>
    <n v="202305"/>
  </r>
  <r>
    <s v="7e673f9b-cfc1-4539-838f-537c44499388"/>
    <x v="10"/>
    <x v="214"/>
    <x v="2"/>
    <x v="0"/>
    <x v="2"/>
    <n v="4"/>
    <n v="160.12"/>
    <n v="0.13"/>
    <n v="557.21760000000006"/>
    <n v="157.10588703666241"/>
    <x v="0"/>
    <n v="5"/>
    <x v="0"/>
    <n v="0.2819471011623868"/>
    <n v="2.0297277042218337E-4"/>
    <x v="0"/>
    <s v="May-2023"/>
    <n v="202305"/>
  </r>
  <r>
    <s v="0220303e-11f6-4813-9729-4cf96bea65f7"/>
    <x v="16"/>
    <x v="215"/>
    <x v="2"/>
    <x v="1"/>
    <x v="7"/>
    <n v="3"/>
    <n v="302.77999999999997"/>
    <n v="0.21"/>
    <n v="717.58859999999993"/>
    <n v="206.56051787018851"/>
    <x v="0"/>
    <n v="5"/>
    <x v="0"/>
    <n v="0.28785367809659812"/>
    <n v="2.3119096373604598E-4"/>
    <x v="0"/>
    <s v="May-2023"/>
    <n v="202305"/>
  </r>
  <r>
    <s v="d0263d72-decd-4c9a-886e-67078d4ebc6e"/>
    <x v="17"/>
    <x v="216"/>
    <x v="2"/>
    <x v="1"/>
    <x v="8"/>
    <n v="1"/>
    <n v="743.34"/>
    <n v="7.0000000000000007E-2"/>
    <n v="691.30619999999999"/>
    <n v="94.742277571997164"/>
    <x v="0"/>
    <n v="5"/>
    <x v="0"/>
    <n v="0.13704821043409876"/>
    <n v="9.4169559017407925E-5"/>
    <x v="0"/>
    <s v="May-2023"/>
    <n v="202305"/>
  </r>
  <r>
    <s v="4f9a2f44-d9e7-4c03-97ff-cbde29bffc72"/>
    <x v="5"/>
    <x v="217"/>
    <x v="3"/>
    <x v="0"/>
    <x v="7"/>
    <n v="8"/>
    <n v="968.63"/>
    <n v="0.24"/>
    <n v="5889.2704000000003"/>
    <n v="1470.3231686773549"/>
    <x v="0"/>
    <n v="5"/>
    <x v="0"/>
    <n v="0.2496613449226843"/>
    <n v="3.0971578414874616E-5"/>
    <x v="0"/>
    <s v="May-2023"/>
    <n v="202305"/>
  </r>
  <r>
    <s v="30bcfeef-c9ff-4e16-bb5d-65f3ffa0fc49"/>
    <x v="11"/>
    <x v="218"/>
    <x v="3"/>
    <x v="2"/>
    <x v="2"/>
    <n v="9"/>
    <n v="987.37"/>
    <n v="0.23"/>
    <n v="6842.4741000000004"/>
    <n v="1739.6496302136111"/>
    <x v="0"/>
    <n v="5"/>
    <x v="0"/>
    <n v="0.25424277896990666"/>
    <n v="2.5882450910555876E-5"/>
    <x v="0"/>
    <s v="May-2023"/>
    <n v="202305"/>
  </r>
  <r>
    <s v="99ce0130-475a-4e1e-a29b-8dfa76a8c938"/>
    <x v="15"/>
    <x v="219"/>
    <x v="3"/>
    <x v="0"/>
    <x v="9"/>
    <n v="4"/>
    <n v="871.55"/>
    <n v="0.23"/>
    <n v="2684.3739999999998"/>
    <n v="762.07629289444537"/>
    <x v="0"/>
    <n v="5"/>
    <x v="0"/>
    <n v="0.28389348611424692"/>
    <n v="6.5974413401411291E-5"/>
    <x v="0"/>
    <s v="May-2023"/>
    <n v="202305"/>
  </r>
  <r>
    <s v="ba9de4a5-524d-4e94-95a0-d3e34510adf9"/>
    <x v="2"/>
    <x v="220"/>
    <x v="2"/>
    <x v="2"/>
    <x v="4"/>
    <n v="4"/>
    <n v="110.68"/>
    <n v="0.15"/>
    <n v="376.31200000000001"/>
    <n v="104.69184801582691"/>
    <x v="0"/>
    <n v="5"/>
    <x v="0"/>
    <n v="0.27820491511253137"/>
    <n v="3.38814600650524E-4"/>
    <x v="0"/>
    <s v="May-2023"/>
    <n v="202305"/>
  </r>
  <r>
    <s v="8452e440-5300-4ff9-aba7-bcced85e955b"/>
    <x v="15"/>
    <x v="221"/>
    <x v="1"/>
    <x v="0"/>
    <x v="9"/>
    <n v="5"/>
    <n v="342.5"/>
    <n v="0.11"/>
    <n v="1524.125"/>
    <n v="136.45567820269119"/>
    <x v="0"/>
    <n v="5"/>
    <x v="0"/>
    <n v="8.953050320852371E-2"/>
    <n v="6.4233576642335762E-5"/>
    <x v="0"/>
    <s v="May-2023"/>
    <n v="202305"/>
  </r>
  <r>
    <s v="81d83c4e-5d6a-4452-ab2f-31904f5fc6ae"/>
    <x v="14"/>
    <x v="222"/>
    <x v="2"/>
    <x v="1"/>
    <x v="3"/>
    <n v="2"/>
    <n v="628.65"/>
    <n v="0.01"/>
    <n v="1244.7270000000001"/>
    <n v="195.76346934583091"/>
    <x v="0"/>
    <n v="5"/>
    <x v="0"/>
    <n v="0.15727422105074518"/>
    <n v="7.9535512606378744E-6"/>
    <x v="0"/>
    <s v="May-2023"/>
    <n v="202305"/>
  </r>
  <r>
    <s v="4b62185a-17f3-4084-9142-36d1076a3fa6"/>
    <x v="0"/>
    <x v="223"/>
    <x v="2"/>
    <x v="0"/>
    <x v="7"/>
    <n v="2"/>
    <n v="803.51"/>
    <n v="0.26"/>
    <n v="1189.1948"/>
    <n v="179.47409671871449"/>
    <x v="0"/>
    <n v="5"/>
    <x v="0"/>
    <n v="0.15092068744222098"/>
    <n v="1.6179014573558512E-4"/>
    <x v="0"/>
    <s v="May-2023"/>
    <n v="202305"/>
  </r>
  <r>
    <s v="01f1e0c2-e2d1-44a2-8435-536920aeb51a"/>
    <x v="14"/>
    <x v="224"/>
    <x v="0"/>
    <x v="0"/>
    <x v="2"/>
    <n v="6"/>
    <n v="99.57"/>
    <n v="0.28999999999999998"/>
    <n v="424.16820000000001"/>
    <n v="93.334338983241992"/>
    <x v="0"/>
    <n v="5"/>
    <x v="0"/>
    <n v="0.22004086818210791"/>
    <n v="4.8542064209433899E-4"/>
    <x v="0"/>
    <s v="May-2023"/>
    <n v="202305"/>
  </r>
  <r>
    <s v="4a718c69-692e-4830-b7f9-9549a44b4e8e"/>
    <x v="15"/>
    <x v="225"/>
    <x v="1"/>
    <x v="2"/>
    <x v="7"/>
    <n v="5"/>
    <n v="550.63"/>
    <n v="0.11"/>
    <n v="2450.3035"/>
    <n v="693.57293558072115"/>
    <x v="0"/>
    <n v="5"/>
    <x v="0"/>
    <n v="0.28305592983918976"/>
    <n v="3.9954234240778742E-5"/>
    <x v="0"/>
    <s v="May-2023"/>
    <n v="202305"/>
  </r>
  <r>
    <s v="d1ae3437-5cc8-421a-bfd6-b9cf2bc337ff"/>
    <x v="1"/>
    <x v="226"/>
    <x v="0"/>
    <x v="2"/>
    <x v="6"/>
    <n v="2"/>
    <n v="273.88"/>
    <n v="0.27"/>
    <n v="399.8648"/>
    <n v="44.811546289198162"/>
    <x v="0"/>
    <n v="5"/>
    <x v="0"/>
    <n v="0.11206674428256291"/>
    <n v="4.9291660581276479E-4"/>
    <x v="0"/>
    <s v="May-2023"/>
    <n v="202305"/>
  </r>
  <r>
    <s v="8fbe4a24-374a-4851-b3ac-c89e38eb4af2"/>
    <x v="3"/>
    <x v="227"/>
    <x v="0"/>
    <x v="2"/>
    <x v="5"/>
    <n v="3"/>
    <n v="102.02"/>
    <n v="0.09"/>
    <n v="278.51459999999997"/>
    <n v="66.843690673249881"/>
    <x v="0"/>
    <n v="5"/>
    <x v="0"/>
    <n v="0.2400006702458323"/>
    <n v="2.9405998823760047E-4"/>
    <x v="0"/>
    <s v="May-2023"/>
    <n v="202305"/>
  </r>
  <r>
    <s v="5bd38b48-6a92-4cfc-b3bd-c67b6a21b166"/>
    <x v="3"/>
    <x v="228"/>
    <x v="1"/>
    <x v="1"/>
    <x v="9"/>
    <n v="5"/>
    <n v="151"/>
    <n v="0.01"/>
    <n v="747.45"/>
    <n v="146.93214500914971"/>
    <x v="0"/>
    <n v="5"/>
    <x v="0"/>
    <n v="0.19657789151000027"/>
    <n v="1.3245033112582782E-5"/>
    <x v="0"/>
    <s v="May-2023"/>
    <n v="202305"/>
  </r>
  <r>
    <s v="24b4c03a-ba37-45f1-915d-2ec2cdc6a147"/>
    <x v="12"/>
    <x v="229"/>
    <x v="0"/>
    <x v="0"/>
    <x v="9"/>
    <n v="8"/>
    <n v="788.91"/>
    <n v="0.06"/>
    <n v="5932.6031999999996"/>
    <n v="1255.346977288764"/>
    <x v="0"/>
    <n v="5"/>
    <x v="0"/>
    <n v="0.21160137210740204"/>
    <n v="9.5067878465224164E-6"/>
    <x v="0"/>
    <s v="May-2023"/>
    <n v="202305"/>
  </r>
  <r>
    <s v="f84de889-0ae4-4859-9386-f77e1226e15e"/>
    <x v="14"/>
    <x v="230"/>
    <x v="1"/>
    <x v="2"/>
    <x v="8"/>
    <n v="9"/>
    <n v="27.08"/>
    <n v="0.11"/>
    <n v="216.91079999999999"/>
    <n v="62.761819965507357"/>
    <x v="0"/>
    <n v="5"/>
    <x v="0"/>
    <n v="0.28934391448239255"/>
    <n v="4.5133760052519289E-4"/>
    <x v="0"/>
    <s v="May-2023"/>
    <n v="202305"/>
  </r>
  <r>
    <s v="43c040b0-57ac-41cf-9088-7e9c664cc925"/>
    <x v="9"/>
    <x v="231"/>
    <x v="2"/>
    <x v="2"/>
    <x v="2"/>
    <n v="4"/>
    <n v="214.26"/>
    <n v="0.23"/>
    <n v="659.92079999999999"/>
    <n v="93.792054742378042"/>
    <x v="0"/>
    <n v="5"/>
    <x v="0"/>
    <n v="0.14212622899956789"/>
    <n v="2.6836553719779711E-4"/>
    <x v="0"/>
    <s v="May-2023"/>
    <n v="202305"/>
  </r>
  <r>
    <s v="26b0045f-b45a-4792-ae0a-fd6f82524e9e"/>
    <x v="11"/>
    <x v="232"/>
    <x v="2"/>
    <x v="2"/>
    <x v="4"/>
    <n v="5"/>
    <n v="699.5"/>
    <n v="0.13"/>
    <n v="3042.8249999999998"/>
    <n v="676.98242526692161"/>
    <x v="0"/>
    <n v="5"/>
    <x v="0"/>
    <n v="0.22248483736886665"/>
    <n v="3.7169406719085063E-5"/>
    <x v="0"/>
    <s v="May-2023"/>
    <n v="202305"/>
  </r>
  <r>
    <s v="6916e126-2c50-4b84-b79e-e8297171e37a"/>
    <x v="17"/>
    <x v="233"/>
    <x v="2"/>
    <x v="0"/>
    <x v="9"/>
    <n v="8"/>
    <n v="107.23"/>
    <n v="0.27"/>
    <n v="626.22320000000002"/>
    <n v="163.70835814218179"/>
    <x v="0"/>
    <n v="5"/>
    <x v="0"/>
    <n v="0.26142173931304652"/>
    <n v="3.147440082066586E-4"/>
    <x v="0"/>
    <s v="May-2023"/>
    <n v="202305"/>
  </r>
  <r>
    <s v="42b10e52-cb7d-43af-89fa-2c8a876e8c7a"/>
    <x v="5"/>
    <x v="234"/>
    <x v="1"/>
    <x v="0"/>
    <x v="2"/>
    <n v="4"/>
    <n v="380.06"/>
    <n v="0.28999999999999998"/>
    <n v="1079.3704"/>
    <n v="159.35764332352309"/>
    <x v="0"/>
    <n v="5"/>
    <x v="0"/>
    <n v="0.14763944177413341"/>
    <n v="1.9075935378624426E-4"/>
    <x v="0"/>
    <s v="May-2023"/>
    <n v="202305"/>
  </r>
  <r>
    <s v="434feefc-a9dc-4a1b-9039-c75b981ffa8b"/>
    <x v="3"/>
    <x v="235"/>
    <x v="2"/>
    <x v="2"/>
    <x v="8"/>
    <n v="2"/>
    <n v="318.76"/>
    <n v="0.03"/>
    <n v="618.39440000000002"/>
    <n v="142.15493740128761"/>
    <x v="0"/>
    <n v="5"/>
    <x v="0"/>
    <n v="0.22987746558068378"/>
    <n v="4.7057347220479359E-5"/>
    <x v="0"/>
    <s v="May-2023"/>
    <n v="202305"/>
  </r>
  <r>
    <s v="5660e16e-9437-4339-9447-a4325648a2ee"/>
    <x v="2"/>
    <x v="236"/>
    <x v="2"/>
    <x v="1"/>
    <x v="3"/>
    <n v="9"/>
    <n v="989.9"/>
    <n v="0.25"/>
    <n v="6681.8250000000007"/>
    <n v="657.67222136006149"/>
    <x v="0"/>
    <n v="5"/>
    <x v="0"/>
    <n v="9.8427034733783267E-2"/>
    <n v="2.8061195855922593E-5"/>
    <x v="0"/>
    <s v="May-2023"/>
    <n v="202305"/>
  </r>
  <r>
    <s v="a505b303-555e-41d2-bbf8-61fb6359809b"/>
    <x v="11"/>
    <x v="237"/>
    <x v="2"/>
    <x v="2"/>
    <x v="8"/>
    <n v="4"/>
    <n v="44.65"/>
    <n v="0.3"/>
    <n v="125.02"/>
    <n v="9.6988727515363919"/>
    <x v="0"/>
    <n v="5"/>
    <x v="0"/>
    <n v="7.757856944118055E-2"/>
    <n v="1.6797312430011197E-3"/>
    <x v="0"/>
    <s v="May-2023"/>
    <n v="202305"/>
  </r>
  <r>
    <s v="683121ae-4dc8-41f2-9c71-1570e1fa34b9"/>
    <x v="8"/>
    <x v="238"/>
    <x v="0"/>
    <x v="2"/>
    <x v="7"/>
    <n v="4"/>
    <n v="883.87"/>
    <n v="0.14000000000000001"/>
    <n v="3040.5128"/>
    <n v="281.51465462364808"/>
    <x v="0"/>
    <n v="5"/>
    <x v="0"/>
    <n v="9.2587886695838964E-2"/>
    <n v="3.9598583502098726E-5"/>
    <x v="0"/>
    <s v="May-2023"/>
    <n v="202305"/>
  </r>
  <r>
    <s v="fc56ea38-179b-4372-b7c2-9b490822e9ec"/>
    <x v="19"/>
    <x v="239"/>
    <x v="3"/>
    <x v="2"/>
    <x v="7"/>
    <n v="3"/>
    <n v="470.08"/>
    <n v="0.19"/>
    <n v="1142.2944"/>
    <n v="153.46399957756299"/>
    <x v="0"/>
    <n v="5"/>
    <x v="0"/>
    <n v="0.13434715216809517"/>
    <n v="1.3472884048105287E-4"/>
    <x v="0"/>
    <s v="May-2023"/>
    <n v="202305"/>
  </r>
  <r>
    <s v="47895d06-8be3-4d17-b9a2-d280a5a2aab5"/>
    <x v="7"/>
    <x v="240"/>
    <x v="0"/>
    <x v="0"/>
    <x v="1"/>
    <n v="5"/>
    <n v="258.48"/>
    <n v="0.09"/>
    <n v="1176.0840000000001"/>
    <n v="101.7251870476956"/>
    <x v="0"/>
    <n v="5"/>
    <x v="0"/>
    <n v="8.6494831192070964E-2"/>
    <n v="6.9637883008356535E-5"/>
    <x v="0"/>
    <s v="May-2023"/>
    <n v="202305"/>
  </r>
  <r>
    <s v="333d2f8e-5218-4d79-9bad-378d1c7b3d81"/>
    <x v="1"/>
    <x v="241"/>
    <x v="2"/>
    <x v="1"/>
    <x v="8"/>
    <n v="9"/>
    <n v="541.59"/>
    <n v="0.27"/>
    <n v="3558.2462999999998"/>
    <n v="606.59059663677033"/>
    <x v="0"/>
    <n v="5"/>
    <x v="0"/>
    <n v="0.17047459492525022"/>
    <n v="5.5392455547554426E-5"/>
    <x v="0"/>
    <s v="May-2023"/>
    <n v="202305"/>
  </r>
  <r>
    <s v="d384643b-ee6e-47f3-b7ef-528397742134"/>
    <x v="17"/>
    <x v="242"/>
    <x v="1"/>
    <x v="1"/>
    <x v="5"/>
    <n v="3"/>
    <n v="864.08"/>
    <n v="0.02"/>
    <n v="2540.3951999999999"/>
    <n v="388.74198099984261"/>
    <x v="0"/>
    <n v="5"/>
    <x v="0"/>
    <n v="0.15302421489374671"/>
    <n v="7.7153349998456922E-6"/>
    <x v="0"/>
    <s v="May-2023"/>
    <n v="202305"/>
  </r>
  <r>
    <s v="8cfc1f51-b49e-48a9-beae-89ad0b9c8923"/>
    <x v="17"/>
    <x v="243"/>
    <x v="2"/>
    <x v="2"/>
    <x v="3"/>
    <n v="5"/>
    <n v="653.74"/>
    <n v="0.06"/>
    <n v="3072.578"/>
    <n v="163.41006078658219"/>
    <x v="0"/>
    <n v="5"/>
    <x v="0"/>
    <n v="5.3183372655334446E-2"/>
    <n v="1.8355921314283968E-5"/>
    <x v="0"/>
    <s v="May-2023"/>
    <n v="202305"/>
  </r>
  <r>
    <s v="56d58741-ad07-4357-9496-427cc20fac33"/>
    <x v="16"/>
    <x v="244"/>
    <x v="3"/>
    <x v="0"/>
    <x v="8"/>
    <n v="2"/>
    <n v="183.09"/>
    <n v="7.0000000000000007E-2"/>
    <n v="340.54739999999998"/>
    <n v="98.620125776570518"/>
    <x v="0"/>
    <n v="5"/>
    <x v="0"/>
    <n v="0.28959294881291275"/>
    <n v="1.9116281610137093E-4"/>
    <x v="0"/>
    <s v="May-2023"/>
    <n v="202305"/>
  </r>
  <r>
    <s v="ce34e4b3-54ea-48c5-a1fa-dc31545897d8"/>
    <x v="10"/>
    <x v="245"/>
    <x v="1"/>
    <x v="0"/>
    <x v="7"/>
    <n v="2"/>
    <n v="708.77"/>
    <n v="0.19"/>
    <n v="1148.2074"/>
    <n v="107.8065507000465"/>
    <x v="0"/>
    <n v="5"/>
    <x v="0"/>
    <n v="9.3891182638299056E-2"/>
    <n v="1.3403501841217886E-4"/>
    <x v="0"/>
    <s v="May-2023"/>
    <n v="202305"/>
  </r>
  <r>
    <s v="e600b8b4-16ad-48fb-b10e-c22f5378d122"/>
    <x v="5"/>
    <x v="246"/>
    <x v="3"/>
    <x v="2"/>
    <x v="2"/>
    <n v="8"/>
    <n v="309.95"/>
    <n v="0.2"/>
    <n v="1983.68"/>
    <n v="236.80020364239519"/>
    <x v="0"/>
    <n v="5"/>
    <x v="0"/>
    <n v="0.1193741952544741"/>
    <n v="8.0658170672689156E-5"/>
    <x v="0"/>
    <s v="May-2023"/>
    <n v="202305"/>
  </r>
  <r>
    <s v="3e60d655-bef9-4a52-9a94-e982882b0031"/>
    <x v="8"/>
    <x v="247"/>
    <x v="1"/>
    <x v="1"/>
    <x v="8"/>
    <n v="1"/>
    <n v="457.15"/>
    <n v="0.28000000000000003"/>
    <n v="329.14800000000002"/>
    <n v="42.53403228731063"/>
    <x v="0"/>
    <n v="5"/>
    <x v="0"/>
    <n v="0.12922464146010496"/>
    <n v="6.1249042983703384E-4"/>
    <x v="0"/>
    <s v="May-2023"/>
    <n v="202305"/>
  </r>
  <r>
    <s v="16be0764-9cc0-4893-b176-041444815027"/>
    <x v="16"/>
    <x v="248"/>
    <x v="3"/>
    <x v="1"/>
    <x v="0"/>
    <n v="6"/>
    <n v="419.29"/>
    <n v="0.19"/>
    <n v="2037.7493999999999"/>
    <n v="589.72459105836504"/>
    <x v="0"/>
    <n v="5"/>
    <x v="0"/>
    <n v="0.28939995813929087"/>
    <n v="7.5524497762089878E-5"/>
    <x v="0"/>
    <s v="May-2023"/>
    <n v="202305"/>
  </r>
  <r>
    <s v="06caa228-99aa-4126-af3e-38d68ac09e9a"/>
    <x v="7"/>
    <x v="249"/>
    <x v="1"/>
    <x v="0"/>
    <x v="0"/>
    <n v="1"/>
    <n v="990.59"/>
    <n v="0.24"/>
    <n v="752.84840000000008"/>
    <n v="158.87255272749829"/>
    <x v="0"/>
    <n v="5"/>
    <x v="0"/>
    <n v="0.21102861177296553"/>
    <n v="2.4227985342068867E-4"/>
    <x v="0"/>
    <s v="May-2023"/>
    <n v="202305"/>
  </r>
  <r>
    <s v="51140041-ce7e-4b07-915e-e7fb560f9a3e"/>
    <x v="2"/>
    <x v="250"/>
    <x v="1"/>
    <x v="0"/>
    <x v="8"/>
    <n v="4"/>
    <n v="573.14"/>
    <n v="0.06"/>
    <n v="2155.0064000000002"/>
    <n v="249.9616332224833"/>
    <x v="0"/>
    <n v="5"/>
    <x v="0"/>
    <n v="0.11599113265857738"/>
    <n v="2.6171616010049899E-5"/>
    <x v="0"/>
    <s v="May-2023"/>
    <n v="202305"/>
  </r>
  <r>
    <s v="e31d9bb1-b038-45f1-a909-124889120b53"/>
    <x v="12"/>
    <x v="251"/>
    <x v="3"/>
    <x v="1"/>
    <x v="6"/>
    <n v="5"/>
    <n v="153.04"/>
    <n v="0.08"/>
    <n v="703.98399999999992"/>
    <n v="112.816757806848"/>
    <x v="0"/>
    <n v="5"/>
    <x v="0"/>
    <n v="0.1602547185828769"/>
    <n v="1.0454783063251439E-4"/>
    <x v="0"/>
    <s v="May-2023"/>
    <n v="202305"/>
  </r>
  <r>
    <s v="82e22486-5ebe-4ef7-a532-af034f43b7d0"/>
    <x v="8"/>
    <x v="252"/>
    <x v="1"/>
    <x v="2"/>
    <x v="4"/>
    <n v="5"/>
    <n v="720"/>
    <n v="7.0000000000000007E-2"/>
    <n v="3348"/>
    <n v="461.41060929482438"/>
    <x v="0"/>
    <n v="5"/>
    <x v="0"/>
    <n v="0.13781678891721158"/>
    <n v="1.9444444444444445E-5"/>
    <x v="0"/>
    <s v="May-2023"/>
    <n v="202305"/>
  </r>
  <r>
    <s v="d3492b99-3a19-4cf5-9560-d0cf2a27bca8"/>
    <x v="9"/>
    <x v="253"/>
    <x v="3"/>
    <x v="1"/>
    <x v="1"/>
    <n v="9"/>
    <n v="614.94000000000005"/>
    <n v="0.14000000000000001"/>
    <n v="4759.6356000000014"/>
    <n v="329.06108815971521"/>
    <x v="0"/>
    <n v="5"/>
    <x v="0"/>
    <n v="6.9135773368808967E-2"/>
    <n v="2.5296054176920603E-5"/>
    <x v="0"/>
    <s v="May-2023"/>
    <n v="202305"/>
  </r>
  <r>
    <s v="8edb4670-8bd2-4014-ab00-a664bc2858d5"/>
    <x v="0"/>
    <x v="254"/>
    <x v="3"/>
    <x v="0"/>
    <x v="0"/>
    <n v="4"/>
    <n v="383.83"/>
    <n v="0.17"/>
    <n v="1274.3155999999999"/>
    <n v="237.96964112159449"/>
    <x v="0"/>
    <n v="5"/>
    <x v="0"/>
    <n v="0.18674309654656548"/>
    <n v="1.1072610270171692E-4"/>
    <x v="0"/>
    <s v="May-2023"/>
    <n v="202305"/>
  </r>
  <r>
    <s v="61569734-4363-453b-b105-a9247aed65a2"/>
    <x v="16"/>
    <x v="255"/>
    <x v="1"/>
    <x v="0"/>
    <x v="0"/>
    <n v="6"/>
    <n v="171.72"/>
    <n v="7.0000000000000007E-2"/>
    <n v="958.19759999999985"/>
    <n v="68.421051385505152"/>
    <x v="0"/>
    <n v="5"/>
    <x v="0"/>
    <n v="7.1405993278949101E-2"/>
    <n v="6.7940057457877178E-5"/>
    <x v="0"/>
    <s v="May-2023"/>
    <n v="202305"/>
  </r>
  <r>
    <s v="41b0c8c8-fb20-472a-aa19-34b36d7f4bec"/>
    <x v="3"/>
    <x v="256"/>
    <x v="3"/>
    <x v="0"/>
    <x v="0"/>
    <n v="2"/>
    <n v="973.23"/>
    <n v="7.0000000000000007E-2"/>
    <n v="1810.2077999999999"/>
    <n v="227.14094849429591"/>
    <x v="0"/>
    <n v="5"/>
    <x v="0"/>
    <n v="0.12547783105027827"/>
    <n v="3.5962722069808783E-5"/>
    <x v="0"/>
    <s v="May-2023"/>
    <n v="202305"/>
  </r>
  <r>
    <s v="b6051e20-9cfc-4939-a8bf-1902573226e1"/>
    <x v="0"/>
    <x v="257"/>
    <x v="1"/>
    <x v="2"/>
    <x v="0"/>
    <n v="6"/>
    <n v="166.42"/>
    <n v="0.02"/>
    <n v="978.54959999999994"/>
    <n v="271.0924214099341"/>
    <x v="0"/>
    <n v="5"/>
    <x v="0"/>
    <n v="0.27703493150468217"/>
    <n v="2.0029643872931942E-5"/>
    <x v="0"/>
    <s v="May-2023"/>
    <n v="202305"/>
  </r>
  <r>
    <s v="2f2da11f-a51a-4393-badc-679bed82dc5a"/>
    <x v="4"/>
    <x v="258"/>
    <x v="1"/>
    <x v="1"/>
    <x v="0"/>
    <n v="5"/>
    <n v="17.43"/>
    <n v="0.06"/>
    <n v="81.921000000000006"/>
    <n v="10.861495849403081"/>
    <x v="0"/>
    <n v="5"/>
    <x v="0"/>
    <n v="0.13258500078616081"/>
    <n v="6.8846815834767636E-4"/>
    <x v="0"/>
    <s v="May-2023"/>
    <n v="202305"/>
  </r>
  <r>
    <s v="03b50c03-a7e6-4c46-a3fd-a4793713c17c"/>
    <x v="14"/>
    <x v="259"/>
    <x v="3"/>
    <x v="1"/>
    <x v="7"/>
    <n v="4"/>
    <n v="554.36"/>
    <n v="0.01"/>
    <n v="2195.2656000000002"/>
    <n v="654.15309039322983"/>
    <x v="0"/>
    <n v="5"/>
    <x v="0"/>
    <n v="0.29798357446735818"/>
    <n v="4.5097048849123313E-6"/>
    <x v="0"/>
    <s v="May-2023"/>
    <n v="202305"/>
  </r>
  <r>
    <s v="f57d2b71-7d84-4b6b-8903-6bf84d249592"/>
    <x v="15"/>
    <x v="260"/>
    <x v="0"/>
    <x v="0"/>
    <x v="7"/>
    <n v="4"/>
    <n v="187.14"/>
    <n v="0.28000000000000003"/>
    <n v="538.96319999999992"/>
    <n v="80.218402940492041"/>
    <x v="0"/>
    <n v="5"/>
    <x v="0"/>
    <n v="0.14883836770393982"/>
    <n v="3.7405151223682812E-4"/>
    <x v="0"/>
    <s v="May-2023"/>
    <n v="202305"/>
  </r>
  <r>
    <s v="91a734a1-a2cb-4ce9-9954-95ad30d99af6"/>
    <x v="17"/>
    <x v="261"/>
    <x v="2"/>
    <x v="1"/>
    <x v="6"/>
    <n v="5"/>
    <n v="723.68"/>
    <n v="0.14000000000000001"/>
    <n v="3111.8240000000001"/>
    <n v="463.35876554888893"/>
    <x v="0"/>
    <n v="5"/>
    <x v="0"/>
    <n v="0.14890262609610599"/>
    <n v="3.8691134202962646E-5"/>
    <x v="0"/>
    <s v="May-2023"/>
    <n v="202305"/>
  </r>
  <r>
    <s v="6ed6c648-e319-49e9-a09f-02fe3e85fc1a"/>
    <x v="9"/>
    <x v="262"/>
    <x v="1"/>
    <x v="2"/>
    <x v="7"/>
    <n v="6"/>
    <n v="625.58000000000004"/>
    <n v="0.18"/>
    <n v="3077.8536000000008"/>
    <n v="667.02348838706234"/>
    <x v="0"/>
    <n v="5"/>
    <x v="0"/>
    <n v="0.21671709414218474"/>
    <n v="4.7955497298506978E-5"/>
    <x v="0"/>
    <s v="May-2023"/>
    <n v="202305"/>
  </r>
  <r>
    <s v="95dbd3a5-8b1a-4193-a052-6e13675aa13a"/>
    <x v="17"/>
    <x v="263"/>
    <x v="2"/>
    <x v="2"/>
    <x v="0"/>
    <n v="3"/>
    <n v="846.26"/>
    <n v="0.18"/>
    <n v="2081.7995999999998"/>
    <n v="399.96583989163952"/>
    <x v="0"/>
    <n v="5"/>
    <x v="0"/>
    <n v="0.19212504406842981"/>
    <n v="7.0900196157209374E-5"/>
    <x v="0"/>
    <s v="May-2023"/>
    <n v="202305"/>
  </r>
  <r>
    <s v="74afecd5-6409-43df-b4a9-c703a0bb23a2"/>
    <x v="3"/>
    <x v="264"/>
    <x v="0"/>
    <x v="1"/>
    <x v="9"/>
    <n v="4"/>
    <n v="33.93"/>
    <n v="0.18"/>
    <n v="111.29040000000001"/>
    <n v="9.1218686252160595"/>
    <x v="0"/>
    <n v="5"/>
    <x v="0"/>
    <n v="8.1964559613552104E-2"/>
    <n v="1.3262599469496021E-3"/>
    <x v="0"/>
    <s v="May-2023"/>
    <n v="202305"/>
  </r>
  <r>
    <s v="e5eeac07-323d-4be7-aab0-6408bf930ddc"/>
    <x v="16"/>
    <x v="265"/>
    <x v="1"/>
    <x v="0"/>
    <x v="3"/>
    <n v="3"/>
    <n v="98.99"/>
    <n v="0.05"/>
    <n v="282.12150000000003"/>
    <n v="16.834621737143149"/>
    <x v="0"/>
    <n v="5"/>
    <x v="0"/>
    <n v="5.9671530660169989E-2"/>
    <n v="1.683671751355356E-4"/>
    <x v="0"/>
    <s v="May-2023"/>
    <n v="202305"/>
  </r>
  <r>
    <s v="7e0a750d-ba8c-4a93-8e24-7428a045ba07"/>
    <x v="17"/>
    <x v="266"/>
    <x v="1"/>
    <x v="1"/>
    <x v="7"/>
    <n v="4"/>
    <n v="478.63"/>
    <n v="0.08"/>
    <n v="1761.3584000000001"/>
    <n v="522.43251221360026"/>
    <x v="0"/>
    <n v="5"/>
    <x v="0"/>
    <n v="0.29660772742992014"/>
    <n v="4.1785930677141006E-5"/>
    <x v="0"/>
    <s v="May-2023"/>
    <n v="202305"/>
  </r>
  <r>
    <s v="52394c81-3e45-4126-a73b-780f520b9153"/>
    <x v="6"/>
    <x v="267"/>
    <x v="2"/>
    <x v="0"/>
    <x v="8"/>
    <n v="5"/>
    <n v="957.08"/>
    <n v="0.02"/>
    <n v="4689.692"/>
    <n v="1076.3800589618461"/>
    <x v="0"/>
    <n v="5"/>
    <x v="0"/>
    <n v="0.22952041604477352"/>
    <n v="4.1793789442888781E-6"/>
    <x v="0"/>
    <s v="May-2023"/>
    <n v="202305"/>
  </r>
  <r>
    <s v="57d380a2-0488-4053-8b08-5297aeee330d"/>
    <x v="15"/>
    <x v="268"/>
    <x v="1"/>
    <x v="2"/>
    <x v="4"/>
    <n v="2"/>
    <n v="182.07"/>
    <n v="0.22"/>
    <n v="284.0292"/>
    <n v="72.088676035853013"/>
    <x v="0"/>
    <n v="5"/>
    <x v="0"/>
    <n v="0.25380727064630332"/>
    <n v="6.0416323392101939E-4"/>
    <x v="0"/>
    <s v="May-2023"/>
    <n v="202305"/>
  </r>
  <r>
    <s v="5c16e0e5-2bad-498c-8aaa-ae475f82a8d2"/>
    <x v="17"/>
    <x v="269"/>
    <x v="3"/>
    <x v="0"/>
    <x v="0"/>
    <n v="4"/>
    <n v="595.54999999999995"/>
    <n v="0.03"/>
    <n v="2310.7339999999999"/>
    <n v="672.5895198188432"/>
    <x v="0"/>
    <n v="5"/>
    <x v="0"/>
    <n v="0.29107180654235548"/>
    <n v="1.2593401057845689E-5"/>
    <x v="0"/>
    <s v="May-2023"/>
    <n v="202305"/>
  </r>
  <r>
    <s v="37c8b96a-f155-4b9f-baef-5d39caf56bce"/>
    <x v="17"/>
    <x v="270"/>
    <x v="2"/>
    <x v="2"/>
    <x v="6"/>
    <n v="5"/>
    <n v="807.93"/>
    <n v="0.19"/>
    <n v="3272.1165000000001"/>
    <n v="800.07262012563444"/>
    <x v="0"/>
    <n v="5"/>
    <x v="0"/>
    <n v="0.24451226602892484"/>
    <n v="4.7033777678759302E-5"/>
    <x v="0"/>
    <s v="May-2023"/>
    <n v="202305"/>
  </r>
  <r>
    <s v="619a7410-bb89-4548-a0b8-596ea7d12614"/>
    <x v="6"/>
    <x v="271"/>
    <x v="2"/>
    <x v="1"/>
    <x v="7"/>
    <n v="1"/>
    <n v="120.55"/>
    <n v="0.1"/>
    <n v="108.495"/>
    <n v="21.403741781727859"/>
    <x v="0"/>
    <n v="5"/>
    <x v="0"/>
    <n v="0.19727860068876776"/>
    <n v="8.2953131480713403E-4"/>
    <x v="0"/>
    <s v="May-2023"/>
    <n v="202305"/>
  </r>
  <r>
    <s v="e6bb7bdd-c21f-438a-b681-457a32bdf395"/>
    <x v="11"/>
    <x v="272"/>
    <x v="2"/>
    <x v="0"/>
    <x v="3"/>
    <n v="3"/>
    <n v="207.72"/>
    <n v="0.28999999999999998"/>
    <n v="442.44359999999989"/>
    <n v="47.131624639883597"/>
    <x v="0"/>
    <n v="5"/>
    <x v="0"/>
    <n v="0.1065257235947895"/>
    <n v="4.6537004942550871E-4"/>
    <x v="0"/>
    <s v="May-2023"/>
    <n v="202305"/>
  </r>
  <r>
    <s v="0c02872a-bbd0-4a9a-b7d6-ab384377885d"/>
    <x v="12"/>
    <x v="273"/>
    <x v="2"/>
    <x v="2"/>
    <x v="0"/>
    <n v="3"/>
    <n v="613.15"/>
    <n v="0.21"/>
    <n v="1453.1655000000001"/>
    <n v="250.23837874707121"/>
    <x v="0"/>
    <n v="5"/>
    <x v="0"/>
    <n v="0.17220225689852339"/>
    <n v="1.1416456005871321E-4"/>
    <x v="0"/>
    <s v="May-2023"/>
    <n v="202305"/>
  </r>
  <r>
    <s v="eea4ef77-4aa0-4383-8e89-d53c5695f349"/>
    <x v="3"/>
    <x v="274"/>
    <x v="3"/>
    <x v="0"/>
    <x v="5"/>
    <n v="2"/>
    <n v="879.44"/>
    <n v="0.18"/>
    <n v="1442.2816"/>
    <n v="233.62122245126349"/>
    <x v="0"/>
    <n v="5"/>
    <x v="0"/>
    <n v="0.16198031123135972"/>
    <n v="1.0233785135995632E-4"/>
    <x v="0"/>
    <s v="May-2023"/>
    <n v="202305"/>
  </r>
  <r>
    <s v="8174e45b-e0a4-47eb-9b2e-4baf3f684418"/>
    <x v="5"/>
    <x v="275"/>
    <x v="3"/>
    <x v="1"/>
    <x v="5"/>
    <n v="6"/>
    <n v="361.28"/>
    <n v="0.25"/>
    <n v="1625.76"/>
    <n v="371.13995142341003"/>
    <x v="0"/>
    <n v="5"/>
    <x v="0"/>
    <n v="0.22828704816418785"/>
    <n v="1.1533067611455567E-4"/>
    <x v="0"/>
    <s v="May-2023"/>
    <n v="202305"/>
  </r>
  <r>
    <s v="4be24771-ec03-479a-ae0a-91e324b71715"/>
    <x v="4"/>
    <x v="276"/>
    <x v="1"/>
    <x v="0"/>
    <x v="6"/>
    <n v="1"/>
    <n v="974.91"/>
    <n v="0.04"/>
    <n v="935.91359999999997"/>
    <n v="87.806240654737707"/>
    <x v="0"/>
    <n v="5"/>
    <x v="0"/>
    <n v="9.3818746361563413E-2"/>
    <n v="4.1029428357489409E-5"/>
    <x v="0"/>
    <s v="May-2023"/>
    <n v="202305"/>
  </r>
  <r>
    <s v="b2933121-6752-497c-97eb-574dc51e1913"/>
    <x v="4"/>
    <x v="277"/>
    <x v="3"/>
    <x v="1"/>
    <x v="8"/>
    <n v="2"/>
    <n v="449.56"/>
    <n v="0.02"/>
    <n v="881.13760000000002"/>
    <n v="160.1214473367169"/>
    <x v="0"/>
    <n v="5"/>
    <x v="0"/>
    <n v="0.18172127410828559"/>
    <n v="2.2243971883619539E-5"/>
    <x v="0"/>
    <s v="May-2023"/>
    <n v="202305"/>
  </r>
  <r>
    <s v="521a94b5-f7a9-4717-8267-f82c65181189"/>
    <x v="20"/>
    <x v="278"/>
    <x v="3"/>
    <x v="0"/>
    <x v="8"/>
    <n v="5"/>
    <n v="38.14"/>
    <n v="0.17"/>
    <n v="158.28100000000001"/>
    <n v="17.044813435634101"/>
    <x v="0"/>
    <n v="6"/>
    <x v="1"/>
    <n v="0.10768704668048661"/>
    <n v="8.9145254326166768E-4"/>
    <x v="0"/>
    <s v="Jun-2023"/>
    <n v="202306"/>
  </r>
  <r>
    <s v="3e180f18-3312-4a59-88a5-2cd826f8305b"/>
    <x v="20"/>
    <x v="279"/>
    <x v="1"/>
    <x v="1"/>
    <x v="4"/>
    <n v="3"/>
    <n v="328.83"/>
    <n v="0.26"/>
    <n v="730.00260000000003"/>
    <n v="147.8588901440383"/>
    <x v="0"/>
    <n v="6"/>
    <x v="1"/>
    <n v="0.20254570345919082"/>
    <n v="2.635607051262557E-4"/>
    <x v="0"/>
    <s v="Jun-2023"/>
    <n v="202306"/>
  </r>
  <r>
    <s v="0cc66be8-d437-40c3-a245-0dc36178d39d"/>
    <x v="21"/>
    <x v="280"/>
    <x v="3"/>
    <x v="0"/>
    <x v="5"/>
    <n v="4"/>
    <n v="63.79"/>
    <n v="0.15"/>
    <n v="216.886"/>
    <n v="17.133453646568309"/>
    <x v="0"/>
    <n v="6"/>
    <x v="1"/>
    <n v="7.8997508583164927E-2"/>
    <n v="5.8786643674557139E-4"/>
    <x v="0"/>
    <s v="Jun-2023"/>
    <n v="202306"/>
  </r>
  <r>
    <s v="622fbbc8-4f70-425d-9a37-237dfd29c612"/>
    <x v="22"/>
    <x v="281"/>
    <x v="1"/>
    <x v="2"/>
    <x v="0"/>
    <n v="4"/>
    <n v="496.46"/>
    <n v="0.01"/>
    <n v="1965.9816000000001"/>
    <n v="465.7699617938672"/>
    <x v="0"/>
    <n v="6"/>
    <x v="1"/>
    <n v="0.23691471059234084"/>
    <n v="5.0356524191274228E-6"/>
    <x v="0"/>
    <s v="Jun-2023"/>
    <n v="202306"/>
  </r>
  <r>
    <s v="7bd1b546-6b9a-495e-8a76-048f79452487"/>
    <x v="23"/>
    <x v="282"/>
    <x v="3"/>
    <x v="2"/>
    <x v="0"/>
    <n v="7"/>
    <n v="633.04"/>
    <n v="0.18"/>
    <n v="3633.6496000000002"/>
    <n v="397.29550765418122"/>
    <x v="0"/>
    <n v="6"/>
    <x v="1"/>
    <n v="0.10933787001756615"/>
    <n v="4.0620317380079799E-5"/>
    <x v="0"/>
    <s v="Jun-2023"/>
    <n v="202306"/>
  </r>
  <r>
    <s v="7457ec91-b2da-493b-83dc-e7c10ee73ef3"/>
    <x v="24"/>
    <x v="283"/>
    <x v="1"/>
    <x v="2"/>
    <x v="6"/>
    <n v="3"/>
    <n v="146.4"/>
    <n v="0.11"/>
    <n v="390.88799999999998"/>
    <n v="104.85906151819781"/>
    <x v="0"/>
    <n v="6"/>
    <x v="1"/>
    <n v="0.26825858434691729"/>
    <n v="2.5045537340619308E-4"/>
    <x v="0"/>
    <s v="Jun-2023"/>
    <n v="202306"/>
  </r>
  <r>
    <s v="f64f938c-bdd2-456a-8410-34361bc0f235"/>
    <x v="25"/>
    <x v="284"/>
    <x v="1"/>
    <x v="1"/>
    <x v="4"/>
    <n v="9"/>
    <n v="950.53"/>
    <n v="0.23"/>
    <n v="6587.1728999999996"/>
    <n v="928.26793756196366"/>
    <x v="0"/>
    <n v="6"/>
    <x v="1"/>
    <n v="0.14092053626859616"/>
    <n v="2.6885585468691737E-5"/>
    <x v="0"/>
    <s v="Jun-2023"/>
    <n v="202306"/>
  </r>
  <r>
    <s v="4599f7d3-c991-4ee8-976b-a9a7a3c8df6a"/>
    <x v="26"/>
    <x v="285"/>
    <x v="3"/>
    <x v="2"/>
    <x v="7"/>
    <n v="9"/>
    <n v="784.31"/>
    <n v="0.17"/>
    <n v="5858.7956999999988"/>
    <n v="1272.7867598004791"/>
    <x v="0"/>
    <n v="6"/>
    <x v="1"/>
    <n v="0.21724375195408835"/>
    <n v="2.4083447729710054E-5"/>
    <x v="0"/>
    <s v="Jun-2023"/>
    <n v="202306"/>
  </r>
  <r>
    <s v="5f47e2ac-9517-4dd5-be3b-bb785397e6f1"/>
    <x v="27"/>
    <x v="286"/>
    <x v="0"/>
    <x v="2"/>
    <x v="1"/>
    <n v="7"/>
    <n v="402.7"/>
    <n v="0"/>
    <n v="2818.9"/>
    <n v="245.5169677305469"/>
    <x v="0"/>
    <n v="6"/>
    <x v="1"/>
    <n v="8.7096728415533328E-2"/>
    <n v="0"/>
    <x v="1"/>
    <s v="Jun-2023"/>
    <n v="202306"/>
  </r>
  <r>
    <s v="fca5357a-3603-4038-b3c3-3c9e658f026a"/>
    <x v="28"/>
    <x v="287"/>
    <x v="1"/>
    <x v="1"/>
    <x v="4"/>
    <n v="8"/>
    <n v="679.94"/>
    <n v="0.15"/>
    <n v="4623.5920000000006"/>
    <n v="700.24445034117514"/>
    <x v="0"/>
    <n v="6"/>
    <x v="1"/>
    <n v="0.15145031186600699"/>
    <n v="2.7575962584933961E-5"/>
    <x v="0"/>
    <s v="Jun-2023"/>
    <n v="202306"/>
  </r>
  <r>
    <s v="d6936a54-f1a1-4ff8-906e-0f43c399acf3"/>
    <x v="29"/>
    <x v="288"/>
    <x v="0"/>
    <x v="1"/>
    <x v="4"/>
    <n v="3"/>
    <n v="410.46"/>
    <n v="0.28999999999999998"/>
    <n v="874.27979999999991"/>
    <n v="152.09054748690949"/>
    <x v="0"/>
    <n v="6"/>
    <x v="1"/>
    <n v="0.1739609533319991"/>
    <n v="2.3550812909093862E-4"/>
    <x v="0"/>
    <s v="Jun-2023"/>
    <n v="202306"/>
  </r>
  <r>
    <s v="b29fcee8-8a3b-4584-b8f9-c4a74d6e658b"/>
    <x v="30"/>
    <x v="289"/>
    <x v="1"/>
    <x v="2"/>
    <x v="5"/>
    <n v="8"/>
    <n v="380"/>
    <n v="0.05"/>
    <n v="2888"/>
    <n v="581.03459220544812"/>
    <x v="0"/>
    <n v="6"/>
    <x v="1"/>
    <n v="0.20118926322903327"/>
    <n v="1.6447368421052631E-5"/>
    <x v="0"/>
    <s v="Jun-2023"/>
    <n v="202306"/>
  </r>
  <r>
    <s v="4d835c68-2f14-4569-9187-08df73f43d33"/>
    <x v="25"/>
    <x v="290"/>
    <x v="2"/>
    <x v="0"/>
    <x v="7"/>
    <n v="7"/>
    <n v="113.69"/>
    <n v="0.08"/>
    <n v="732.16359999999997"/>
    <n v="79.89282413599166"/>
    <x v="0"/>
    <n v="6"/>
    <x v="1"/>
    <n v="0.10911881461464577"/>
    <n v="1.0052398125227751E-4"/>
    <x v="0"/>
    <s v="Jun-2023"/>
    <n v="202306"/>
  </r>
  <r>
    <s v="a5beded8-6169-4f90-9f9c-d31356222760"/>
    <x v="31"/>
    <x v="291"/>
    <x v="2"/>
    <x v="2"/>
    <x v="8"/>
    <n v="4"/>
    <n v="530.23"/>
    <n v="0.04"/>
    <n v="2036.0832"/>
    <n v="600.07307160507185"/>
    <x v="0"/>
    <n v="6"/>
    <x v="1"/>
    <n v="0.29471932758203195"/>
    <n v="1.8859740112781245E-5"/>
    <x v="0"/>
    <s v="Jun-2023"/>
    <n v="202306"/>
  </r>
  <r>
    <s v="c51c3f8c-aa7e-4143-8e0a-c868caa62f42"/>
    <x v="26"/>
    <x v="292"/>
    <x v="2"/>
    <x v="1"/>
    <x v="1"/>
    <n v="4"/>
    <n v="211.27"/>
    <n v="7.0000000000000007E-2"/>
    <n v="785.92439999999999"/>
    <n v="118.7088652619464"/>
    <x v="0"/>
    <n v="6"/>
    <x v="1"/>
    <n v="0.15104361852354553"/>
    <n v="8.2832394566194925E-5"/>
    <x v="0"/>
    <s v="Jun-2023"/>
    <n v="202306"/>
  </r>
  <r>
    <s v="ab03a152-e7df-41ef-96bf-f4cd22628a6e"/>
    <x v="32"/>
    <x v="293"/>
    <x v="0"/>
    <x v="1"/>
    <x v="5"/>
    <n v="9"/>
    <n v="147.61000000000001"/>
    <n v="0.06"/>
    <n v="1248.7806"/>
    <n v="326.97158824412719"/>
    <x v="0"/>
    <n v="6"/>
    <x v="1"/>
    <n v="0.26183269362458639"/>
    <n v="4.5164058442291611E-5"/>
    <x v="0"/>
    <s v="Jun-2023"/>
    <n v="202306"/>
  </r>
  <r>
    <s v="bc8453fd-b619-4941-9d0d-b0ba52845801"/>
    <x v="26"/>
    <x v="294"/>
    <x v="0"/>
    <x v="0"/>
    <x v="6"/>
    <n v="2"/>
    <n v="496.98"/>
    <n v="0.14000000000000001"/>
    <n v="854.80560000000003"/>
    <n v="216.7331762795356"/>
    <x v="0"/>
    <n v="6"/>
    <x v="1"/>
    <n v="0.25354674358653662"/>
    <n v="1.4085073846030021E-4"/>
    <x v="0"/>
    <s v="Jun-2023"/>
    <n v="202306"/>
  </r>
  <r>
    <s v="5f0e110a-1374-4d4e-9f88-6ae916c6f9b3"/>
    <x v="23"/>
    <x v="295"/>
    <x v="3"/>
    <x v="1"/>
    <x v="6"/>
    <n v="7"/>
    <n v="770.64"/>
    <n v="0.05"/>
    <n v="5124.7559999999994"/>
    <n v="960.94222956239298"/>
    <x v="0"/>
    <n v="6"/>
    <x v="1"/>
    <n v="0.18750985013967358"/>
    <n v="9.2687339650902414E-6"/>
    <x v="0"/>
    <s v="Jun-2023"/>
    <n v="202306"/>
  </r>
  <r>
    <s v="5befa71e-01b2-44bb-93de-ca659bc5807d"/>
    <x v="23"/>
    <x v="296"/>
    <x v="3"/>
    <x v="1"/>
    <x v="4"/>
    <n v="3"/>
    <n v="653.44000000000005"/>
    <n v="0.28999999999999998"/>
    <n v="1391.8271999999999"/>
    <n v="286.47562162668538"/>
    <x v="0"/>
    <n v="6"/>
    <x v="1"/>
    <n v="0.20582700325635639"/>
    <n v="1.479350310153444E-4"/>
    <x v="0"/>
    <s v="Jun-2023"/>
    <n v="202306"/>
  </r>
  <r>
    <s v="4a5a3b81-bd1f-4295-bfe8-8d3dd8c0aae9"/>
    <x v="26"/>
    <x v="297"/>
    <x v="0"/>
    <x v="2"/>
    <x v="8"/>
    <n v="2"/>
    <n v="235.66"/>
    <n v="0.01"/>
    <n v="466.60680000000002"/>
    <n v="132.73411031965"/>
    <x v="0"/>
    <n v="6"/>
    <x v="1"/>
    <n v="0.28446672941682377"/>
    <n v="2.121700755325469E-5"/>
    <x v="0"/>
    <s v="Jun-2023"/>
    <n v="202306"/>
  </r>
  <r>
    <s v="190a9bcb-a755-4806-b232-75fbef6c4cbc"/>
    <x v="33"/>
    <x v="298"/>
    <x v="3"/>
    <x v="1"/>
    <x v="6"/>
    <n v="4"/>
    <n v="853.41"/>
    <n v="0.09"/>
    <n v="3106.4124000000002"/>
    <n v="240.27432766867199"/>
    <x v="0"/>
    <n v="6"/>
    <x v="1"/>
    <n v="7.734785235491333E-2"/>
    <n v="2.6364818785812213E-5"/>
    <x v="0"/>
    <s v="Jun-2023"/>
    <n v="202306"/>
  </r>
  <r>
    <s v="6cafe1b8-3300-4736-b592-a1c91f4a3de8"/>
    <x v="33"/>
    <x v="299"/>
    <x v="1"/>
    <x v="2"/>
    <x v="6"/>
    <n v="3"/>
    <n v="870.93"/>
    <n v="0.06"/>
    <n v="2456.0225999999998"/>
    <n v="736.00309927342562"/>
    <x v="0"/>
    <n v="6"/>
    <x v="1"/>
    <n v="0.29967277144494747"/>
    <n v="2.2963958067812567E-5"/>
    <x v="0"/>
    <s v="Jun-2023"/>
    <n v="202306"/>
  </r>
  <r>
    <s v="8b075236-3896-4785-bfe9-03ce195b8a18"/>
    <x v="34"/>
    <x v="300"/>
    <x v="1"/>
    <x v="2"/>
    <x v="9"/>
    <n v="9"/>
    <n v="775.7"/>
    <n v="0.12"/>
    <n v="6143.5439999999999"/>
    <n v="551.80965065094506"/>
    <x v="0"/>
    <n v="6"/>
    <x v="1"/>
    <n v="8.9819434946823054E-2"/>
    <n v="1.7188775729448669E-5"/>
    <x v="0"/>
    <s v="Jun-2023"/>
    <n v="202306"/>
  </r>
  <r>
    <s v="79d28a97-e840-466b-b847-d61e4c78f880"/>
    <x v="35"/>
    <x v="301"/>
    <x v="1"/>
    <x v="2"/>
    <x v="4"/>
    <n v="2"/>
    <n v="734.55"/>
    <n v="0.28000000000000003"/>
    <n v="1057.752"/>
    <n v="134.7627811065968"/>
    <x v="0"/>
    <n v="6"/>
    <x v="1"/>
    <n v="0.12740489368641875"/>
    <n v="1.9059287999455453E-4"/>
    <x v="0"/>
    <s v="Jun-2023"/>
    <n v="202306"/>
  </r>
  <r>
    <s v="0d1c11b1-b76c-4d92-8e67-7acd84a02871"/>
    <x v="28"/>
    <x v="302"/>
    <x v="0"/>
    <x v="2"/>
    <x v="3"/>
    <n v="3"/>
    <n v="427.55"/>
    <n v="0.06"/>
    <n v="1205.691"/>
    <n v="301.38859985897437"/>
    <x v="0"/>
    <n v="6"/>
    <x v="1"/>
    <n v="0.24997167587630195"/>
    <n v="4.6778154601800951E-5"/>
    <x v="0"/>
    <s v="Jun-2023"/>
    <n v="202306"/>
  </r>
  <r>
    <s v="f294c38c-d4e8-4730-a72f-9eeb9a91fac9"/>
    <x v="27"/>
    <x v="303"/>
    <x v="3"/>
    <x v="2"/>
    <x v="9"/>
    <n v="4"/>
    <n v="896.11"/>
    <n v="0.28999999999999998"/>
    <n v="2544.9524000000001"/>
    <n v="249.63398638481851"/>
    <x v="0"/>
    <n v="6"/>
    <x v="1"/>
    <n v="9.8089844975025264E-2"/>
    <n v="8.0905246007744583E-5"/>
    <x v="0"/>
    <s v="Jun-2023"/>
    <n v="202306"/>
  </r>
  <r>
    <s v="7b20c363-7a11-4f7b-96bc-a26f27be2096"/>
    <x v="20"/>
    <x v="304"/>
    <x v="3"/>
    <x v="1"/>
    <x v="6"/>
    <n v="7"/>
    <n v="686.02"/>
    <n v="0.03"/>
    <n v="4658.0757999999996"/>
    <n v="373.16691549549518"/>
    <x v="0"/>
    <n v="6"/>
    <x v="1"/>
    <n v="8.0111816878440489E-2"/>
    <n v="6.2472147834090636E-6"/>
    <x v="0"/>
    <s v="Jun-2023"/>
    <n v="202306"/>
  </r>
  <r>
    <s v="4e50dcad-5e84-4985-b89f-b52785912c8a"/>
    <x v="21"/>
    <x v="305"/>
    <x v="0"/>
    <x v="0"/>
    <x v="9"/>
    <n v="5"/>
    <n v="869.26"/>
    <n v="0.23"/>
    <n v="3346.6509999999998"/>
    <n v="501.82380393293158"/>
    <x v="0"/>
    <n v="6"/>
    <x v="1"/>
    <n v="0.14994805372084857"/>
    <n v="5.2918574419621288E-5"/>
    <x v="0"/>
    <s v="Jun-2023"/>
    <n v="202306"/>
  </r>
  <r>
    <s v="c1b979ec-cf9d-42c9-9363-e3912a9d3a00"/>
    <x v="36"/>
    <x v="306"/>
    <x v="2"/>
    <x v="2"/>
    <x v="6"/>
    <n v="8"/>
    <n v="502.18"/>
    <n v="0.22"/>
    <n v="3133.6032"/>
    <n v="357.48911204941771"/>
    <x v="0"/>
    <n v="6"/>
    <x v="1"/>
    <n v="0.11408244414909256"/>
    <n v="5.4761240989286713E-5"/>
    <x v="0"/>
    <s v="Jun-2023"/>
    <n v="202306"/>
  </r>
  <r>
    <s v="43d1ca47-97d2-4875-8621-4e94df7b0bd9"/>
    <x v="22"/>
    <x v="307"/>
    <x v="2"/>
    <x v="1"/>
    <x v="8"/>
    <n v="3"/>
    <n v="556.46"/>
    <n v="0.02"/>
    <n v="1635.9924000000001"/>
    <n v="374.95879193383979"/>
    <x v="0"/>
    <n v="6"/>
    <x v="1"/>
    <n v="0.22919348032047079"/>
    <n v="1.1980495752914256E-5"/>
    <x v="0"/>
    <s v="Jun-2023"/>
    <n v="202306"/>
  </r>
  <r>
    <s v="5ec916fd-1365-4a6b-9f34-b78c0aa6d3ec"/>
    <x v="37"/>
    <x v="308"/>
    <x v="0"/>
    <x v="1"/>
    <x v="3"/>
    <n v="1"/>
    <n v="962.04"/>
    <n v="0.06"/>
    <n v="904.31759999999997"/>
    <n v="268.67198476614158"/>
    <x v="0"/>
    <n v="6"/>
    <x v="1"/>
    <n v="0.29709914389163894"/>
    <n v="6.2367469128102787E-5"/>
    <x v="0"/>
    <s v="Jun-2023"/>
    <n v="202306"/>
  </r>
  <r>
    <s v="08dd8f99-9f2c-40a9-b79c-b02515fd8244"/>
    <x v="33"/>
    <x v="309"/>
    <x v="0"/>
    <x v="2"/>
    <x v="7"/>
    <n v="7"/>
    <n v="700.38"/>
    <n v="0.23"/>
    <n v="3775.0482000000002"/>
    <n v="214.72563551810541"/>
    <x v="0"/>
    <n v="6"/>
    <x v="1"/>
    <n v="5.6880236792236291E-2"/>
    <n v="4.691330828570613E-5"/>
    <x v="0"/>
    <s v="Jun-2023"/>
    <n v="202306"/>
  </r>
  <r>
    <s v="0c87d476-3764-4cd6-ada5-91712144cf8b"/>
    <x v="32"/>
    <x v="310"/>
    <x v="3"/>
    <x v="2"/>
    <x v="0"/>
    <n v="8"/>
    <n v="868.37"/>
    <n v="0.26"/>
    <n v="5140.7503999999999"/>
    <n v="280.69810341492638"/>
    <x v="0"/>
    <n v="6"/>
    <x v="1"/>
    <n v="5.4602554408190368E-2"/>
    <n v="3.7426442645416127E-5"/>
    <x v="0"/>
    <s v="Jun-2023"/>
    <n v="202306"/>
  </r>
  <r>
    <s v="4673f910-c52b-4792-937f-d8dfa57e8b48"/>
    <x v="38"/>
    <x v="311"/>
    <x v="2"/>
    <x v="2"/>
    <x v="7"/>
    <n v="5"/>
    <n v="297.67"/>
    <n v="0.12"/>
    <n v="1309.748"/>
    <n v="171.39894511773491"/>
    <x v="0"/>
    <n v="6"/>
    <x v="1"/>
    <n v="0.13086406325318681"/>
    <n v="8.0626196795108662E-5"/>
    <x v="0"/>
    <s v="Jun-2023"/>
    <n v="202306"/>
  </r>
  <r>
    <s v="d03a11a3-8dc0-46b1-a547-3fd9b6e1b295"/>
    <x v="39"/>
    <x v="312"/>
    <x v="2"/>
    <x v="1"/>
    <x v="2"/>
    <n v="6"/>
    <n v="600.01"/>
    <n v="0.16"/>
    <n v="3024.0504000000001"/>
    <n v="409.58273931467181"/>
    <x v="0"/>
    <n v="6"/>
    <x v="1"/>
    <n v="0.13544177018831161"/>
    <n v="4.4443703716049179E-5"/>
    <x v="0"/>
    <s v="Jun-2023"/>
    <n v="202306"/>
  </r>
  <r>
    <s v="9410fa46-10ea-4d93-b9aa-269cdc58e53a"/>
    <x v="40"/>
    <x v="313"/>
    <x v="1"/>
    <x v="1"/>
    <x v="2"/>
    <n v="2"/>
    <n v="10.09"/>
    <n v="0.27"/>
    <n v="14.731400000000001"/>
    <n v="4.1026195037830906"/>
    <x v="0"/>
    <n v="6"/>
    <x v="1"/>
    <n v="0.27849488193811112"/>
    <n v="1.337958374628345E-2"/>
    <x v="0"/>
    <s v="Jun-2023"/>
    <n v="202306"/>
  </r>
  <r>
    <s v="5efa6ba4-e9bf-4292-9746-988b42e4cb48"/>
    <x v="37"/>
    <x v="314"/>
    <x v="0"/>
    <x v="1"/>
    <x v="7"/>
    <n v="1"/>
    <n v="958.83"/>
    <n v="0.1"/>
    <n v="862.947"/>
    <n v="93.234831000078188"/>
    <x v="0"/>
    <n v="6"/>
    <x v="1"/>
    <n v="0.10804236065491646"/>
    <n v="1.0429377470458789E-4"/>
    <x v="0"/>
    <s v="Jun-2023"/>
    <n v="202306"/>
  </r>
  <r>
    <s v="f4683288-98d5-4af0-a8b4-add71f5f9143"/>
    <x v="41"/>
    <x v="315"/>
    <x v="0"/>
    <x v="2"/>
    <x v="6"/>
    <n v="2"/>
    <n v="338.56"/>
    <n v="0.11"/>
    <n v="602.63679999999999"/>
    <n v="30.58310143797047"/>
    <x v="0"/>
    <n v="6"/>
    <x v="1"/>
    <n v="5.0748811619155135E-2"/>
    <n v="1.6245274102079396E-4"/>
    <x v="0"/>
    <s v="Jun-2023"/>
    <n v="202306"/>
  </r>
  <r>
    <s v="21a15c34-fde8-47d7-b49d-2fe229e80088"/>
    <x v="34"/>
    <x v="316"/>
    <x v="1"/>
    <x v="1"/>
    <x v="2"/>
    <n v="8"/>
    <n v="18.88"/>
    <n v="7.0000000000000007E-2"/>
    <n v="140.46719999999999"/>
    <n v="7.2704049712938499"/>
    <x v="0"/>
    <n v="6"/>
    <x v="1"/>
    <n v="5.1758737778597783E-2"/>
    <n v="4.6345338983050854E-4"/>
    <x v="0"/>
    <s v="Jun-2023"/>
    <n v="202306"/>
  </r>
  <r>
    <s v="44fae7d3-1f92-4f1e-82b6-732269622e5a"/>
    <x v="42"/>
    <x v="317"/>
    <x v="1"/>
    <x v="0"/>
    <x v="6"/>
    <n v="1"/>
    <n v="68.8"/>
    <n v="0.11"/>
    <n v="61.231999999999999"/>
    <n v="17.533102350412271"/>
    <x v="0"/>
    <n v="6"/>
    <x v="1"/>
    <n v="0.28633888082068643"/>
    <n v="1.5988372093023256E-3"/>
    <x v="0"/>
    <s v="Jun-2023"/>
    <n v="202306"/>
  </r>
  <r>
    <s v="84869639-41be-486d-a2d2-00f77573c4f0"/>
    <x v="43"/>
    <x v="318"/>
    <x v="1"/>
    <x v="0"/>
    <x v="1"/>
    <n v="9"/>
    <n v="277.02999999999997"/>
    <n v="0.24"/>
    <n v="1894.8851999999999"/>
    <n v="300.03693805013319"/>
    <x v="0"/>
    <n v="6"/>
    <x v="1"/>
    <n v="0.15834043035965092"/>
    <n v="9.6259129576820818E-5"/>
    <x v="0"/>
    <s v="Jun-2023"/>
    <n v="202306"/>
  </r>
  <r>
    <s v="c8a5bd91-336d-4a98-b362-bdf4cbc34a1b"/>
    <x v="24"/>
    <x v="319"/>
    <x v="0"/>
    <x v="2"/>
    <x v="6"/>
    <n v="3"/>
    <n v="243.29"/>
    <n v="0.21"/>
    <n v="576.59730000000002"/>
    <n v="38.111206924320669"/>
    <x v="0"/>
    <n v="6"/>
    <x v="1"/>
    <n v="6.6096748847628436E-2"/>
    <n v="2.8772247112499483E-4"/>
    <x v="0"/>
    <s v="Jun-2023"/>
    <n v="202306"/>
  </r>
  <r>
    <s v="7e74609f-2139-40e9-9d0c-4ce3e9965d68"/>
    <x v="28"/>
    <x v="320"/>
    <x v="0"/>
    <x v="2"/>
    <x v="0"/>
    <n v="3"/>
    <n v="678.94"/>
    <n v="0.19"/>
    <n v="1649.8242"/>
    <n v="267.94782393780139"/>
    <x v="0"/>
    <n v="6"/>
    <x v="1"/>
    <n v="0.16240992460760448"/>
    <n v="9.3282666116789893E-5"/>
    <x v="0"/>
    <s v="Jun-2023"/>
    <n v="202306"/>
  </r>
  <r>
    <s v="2ea0823c-cd35-444d-b006-32a62c30b482"/>
    <x v="41"/>
    <x v="321"/>
    <x v="2"/>
    <x v="2"/>
    <x v="4"/>
    <n v="3"/>
    <n v="873.52"/>
    <n v="0.27"/>
    <n v="1913.0088000000001"/>
    <n v="495.72026281179882"/>
    <x v="0"/>
    <n v="6"/>
    <x v="1"/>
    <n v="0.25913119835716325"/>
    <n v="1.030314131330708E-4"/>
    <x v="0"/>
    <s v="Jun-2023"/>
    <n v="202306"/>
  </r>
  <r>
    <s v="008e8b77-ac92-401b-bc0b-171e4b3ff21a"/>
    <x v="33"/>
    <x v="322"/>
    <x v="0"/>
    <x v="0"/>
    <x v="8"/>
    <n v="8"/>
    <n v="655.27"/>
    <n v="0.09"/>
    <n v="4770.3656000000001"/>
    <n v="1247.625871651157"/>
    <x v="0"/>
    <n v="6"/>
    <x v="1"/>
    <n v="0.26153674084249579"/>
    <n v="1.7168495429364995E-5"/>
    <x v="0"/>
    <s v="Jun-2023"/>
    <n v="202306"/>
  </r>
  <r>
    <s v="9ef2d14f-3e98-4224-8b78-086e28a3f1fe"/>
    <x v="21"/>
    <x v="323"/>
    <x v="0"/>
    <x v="1"/>
    <x v="1"/>
    <n v="9"/>
    <n v="799.95"/>
    <n v="0.24"/>
    <n v="5471.6580000000004"/>
    <n v="825.44942177524445"/>
    <x v="0"/>
    <n v="6"/>
    <x v="1"/>
    <n v="0.15085910372600853"/>
    <n v="3.3335416796883138E-5"/>
    <x v="0"/>
    <s v="Jun-2023"/>
    <n v="202306"/>
  </r>
  <r>
    <s v="35c2d193-8b57-469f-bb3f-21675e3a6de9"/>
    <x v="42"/>
    <x v="324"/>
    <x v="1"/>
    <x v="0"/>
    <x v="5"/>
    <n v="9"/>
    <n v="173.19"/>
    <n v="0.03"/>
    <n v="1511.9486999999999"/>
    <n v="117.0355414741486"/>
    <x v="0"/>
    <n v="6"/>
    <x v="1"/>
    <n v="7.7407084958734787E-2"/>
    <n v="1.924668475855034E-5"/>
    <x v="0"/>
    <s v="Jun-2023"/>
    <n v="202306"/>
  </r>
  <r>
    <s v="96108d60-5d61-42d0-9b45-9b54e6ee18c5"/>
    <x v="26"/>
    <x v="325"/>
    <x v="2"/>
    <x v="2"/>
    <x v="5"/>
    <n v="2"/>
    <n v="518.19000000000005"/>
    <n v="0.01"/>
    <n v="1026.0162"/>
    <n v="221.74937637399719"/>
    <x v="0"/>
    <n v="6"/>
    <x v="1"/>
    <n v="0.21612658394087461"/>
    <n v="9.6489704548524659E-6"/>
    <x v="0"/>
    <s v="Jun-2023"/>
    <n v="202306"/>
  </r>
  <r>
    <s v="b57e0747-d985-4fec-a134-6d8043df1ae7"/>
    <x v="42"/>
    <x v="326"/>
    <x v="0"/>
    <x v="0"/>
    <x v="7"/>
    <n v="6"/>
    <n v="925.37"/>
    <n v="0.24"/>
    <n v="4219.6872000000003"/>
    <n v="844.48541361007563"/>
    <x v="0"/>
    <n v="6"/>
    <x v="1"/>
    <n v="0.20012986119209869"/>
    <n v="4.3225952862098402E-5"/>
    <x v="0"/>
    <s v="Jun-2023"/>
    <n v="202306"/>
  </r>
  <r>
    <s v="8626aec6-8083-489a-a9da-4a92eac5507c"/>
    <x v="44"/>
    <x v="327"/>
    <x v="3"/>
    <x v="1"/>
    <x v="9"/>
    <n v="5"/>
    <n v="528.99"/>
    <n v="0.05"/>
    <n v="2512.7024999999999"/>
    <n v="466.29599727601158"/>
    <x v="0"/>
    <n v="6"/>
    <x v="1"/>
    <n v="0.18557548984649461"/>
    <n v="1.8903949034953405E-5"/>
    <x v="0"/>
    <s v="Jun-2023"/>
    <n v="202306"/>
  </r>
  <r>
    <s v="48f4e55f-6448-4dde-b434-3f95ffbc4104"/>
    <x v="45"/>
    <x v="328"/>
    <x v="1"/>
    <x v="1"/>
    <x v="5"/>
    <n v="1"/>
    <n v="725.87"/>
    <n v="0.28000000000000003"/>
    <n v="522.62639999999999"/>
    <n v="52.189199729805708"/>
    <x v="0"/>
    <n v="6"/>
    <x v="1"/>
    <n v="9.9859478453070319E-2"/>
    <n v="3.857440037472275E-4"/>
    <x v="0"/>
    <s v="Jun-2023"/>
    <n v="202306"/>
  </r>
  <r>
    <s v="d673ccd6-6e32-4162-83a2-683b328fbaee"/>
    <x v="37"/>
    <x v="329"/>
    <x v="2"/>
    <x v="1"/>
    <x v="2"/>
    <n v="1"/>
    <n v="962.74"/>
    <n v="0.2"/>
    <n v="770.19200000000001"/>
    <n v="107.2977797194274"/>
    <x v="0"/>
    <n v="6"/>
    <x v="1"/>
    <n v="0.13931302807537263"/>
    <n v="2.077404075866797E-4"/>
    <x v="0"/>
    <s v="Jun-2023"/>
    <n v="202306"/>
  </r>
  <r>
    <s v="7eb38980-08c5-41dd-8b8d-6023888f45a6"/>
    <x v="44"/>
    <x v="330"/>
    <x v="3"/>
    <x v="1"/>
    <x v="7"/>
    <n v="6"/>
    <n v="472.35"/>
    <n v="0.27"/>
    <n v="2068.893"/>
    <n v="268.24595010990822"/>
    <x v="0"/>
    <n v="6"/>
    <x v="1"/>
    <n v="0.12965675368900578"/>
    <n v="9.5268339155287388E-5"/>
    <x v="0"/>
    <s v="Jun-2023"/>
    <n v="202306"/>
  </r>
  <r>
    <s v="2f893967-dac2-47e1-8fe5-8656dd35c5d6"/>
    <x v="37"/>
    <x v="331"/>
    <x v="2"/>
    <x v="0"/>
    <x v="5"/>
    <n v="1"/>
    <n v="842.47"/>
    <n v="0.12"/>
    <n v="741.37360000000001"/>
    <n v="52.390304841133577"/>
    <x v="0"/>
    <n v="6"/>
    <x v="1"/>
    <n v="7.0666536873087438E-2"/>
    <n v="1.424383064085368E-4"/>
    <x v="0"/>
    <s v="Jun-2023"/>
    <n v="202306"/>
  </r>
  <r>
    <s v="b3057934-1537-48b8-9c6b-692b164c72ce"/>
    <x v="28"/>
    <x v="332"/>
    <x v="3"/>
    <x v="0"/>
    <x v="2"/>
    <n v="6"/>
    <n v="732.67"/>
    <n v="0.25"/>
    <n v="3297.014999999999"/>
    <n v="655.82455787929189"/>
    <x v="0"/>
    <n v="6"/>
    <x v="1"/>
    <n v="0.19891464184399893"/>
    <n v="5.6869622977147517E-5"/>
    <x v="0"/>
    <s v="Jun-2023"/>
    <n v="202306"/>
  </r>
  <r>
    <s v="64a6a8b9-95e9-48d0-bd73-199c52bd8173"/>
    <x v="36"/>
    <x v="333"/>
    <x v="2"/>
    <x v="2"/>
    <x v="9"/>
    <n v="5"/>
    <n v="737.18"/>
    <n v="0.24"/>
    <n v="2801.2840000000001"/>
    <n v="525.55660972122746"/>
    <x v="0"/>
    <n v="6"/>
    <x v="1"/>
    <n v="0.1876127553369196"/>
    <n v="6.5112998182262143E-5"/>
    <x v="0"/>
    <s v="Jun-2023"/>
    <n v="202306"/>
  </r>
  <r>
    <s v="b4813ec4-8e41-40ca-9367-91efdb57819f"/>
    <x v="46"/>
    <x v="334"/>
    <x v="2"/>
    <x v="2"/>
    <x v="4"/>
    <n v="8"/>
    <n v="650.02"/>
    <n v="0.05"/>
    <n v="4940.152"/>
    <n v="1280.4965432409699"/>
    <x v="0"/>
    <n v="6"/>
    <x v="1"/>
    <n v="0.25920185112542488"/>
    <n v="9.6150887664994934E-6"/>
    <x v="0"/>
    <s v="Jun-2023"/>
    <n v="202306"/>
  </r>
  <r>
    <s v="8674b9ec-807c-495a-bfdd-b747e30a99b6"/>
    <x v="24"/>
    <x v="335"/>
    <x v="1"/>
    <x v="1"/>
    <x v="6"/>
    <n v="5"/>
    <n v="722.78"/>
    <n v="0.04"/>
    <n v="3469.3440000000001"/>
    <n v="439.98386226169339"/>
    <x v="0"/>
    <n v="6"/>
    <x v="1"/>
    <n v="0.12682047737603805"/>
    <n v="1.1068374885857385E-5"/>
    <x v="0"/>
    <s v="Jun-2023"/>
    <n v="202306"/>
  </r>
  <r>
    <s v="e60c3308-f249-4631-a45a-5bd1b6dcd458"/>
    <x v="25"/>
    <x v="336"/>
    <x v="1"/>
    <x v="2"/>
    <x v="8"/>
    <n v="1"/>
    <n v="726.1"/>
    <n v="0.28999999999999998"/>
    <n v="515.53099999999995"/>
    <n v="67.245269873135229"/>
    <x v="0"/>
    <n v="6"/>
    <x v="1"/>
    <n v="0.13043884824217211"/>
    <n v="3.9939402286186471E-4"/>
    <x v="0"/>
    <s v="Jun-2023"/>
    <n v="202306"/>
  </r>
  <r>
    <s v="9b313d53-932a-4b98-b9c1-ae4d7e25a0bf"/>
    <x v="33"/>
    <x v="337"/>
    <x v="2"/>
    <x v="2"/>
    <x v="5"/>
    <n v="2"/>
    <n v="806.44"/>
    <n v="0.16"/>
    <n v="1354.8191999999999"/>
    <n v="240.96243435542081"/>
    <x v="0"/>
    <n v="6"/>
    <x v="1"/>
    <n v="0.17785578648089784"/>
    <n v="9.9201428500570409E-5"/>
    <x v="0"/>
    <s v="Jun-2023"/>
    <n v="202306"/>
  </r>
  <r>
    <s v="86f01ed9-50b3-4e03-b56b-34198791d984"/>
    <x v="29"/>
    <x v="338"/>
    <x v="2"/>
    <x v="0"/>
    <x v="3"/>
    <n v="2"/>
    <n v="760.29"/>
    <n v="0.05"/>
    <n v="1444.5509999999999"/>
    <n v="341.68130035508352"/>
    <x v="0"/>
    <n v="6"/>
    <x v="1"/>
    <n v="0.23653114383298585"/>
    <n v="3.2882189690775892E-5"/>
    <x v="0"/>
    <s v="Jun-2023"/>
    <n v="202306"/>
  </r>
  <r>
    <s v="a84e3f8a-fd33-4f8e-b57c-62a9d9b7d3e8"/>
    <x v="36"/>
    <x v="339"/>
    <x v="1"/>
    <x v="1"/>
    <x v="9"/>
    <n v="2"/>
    <n v="669.28"/>
    <n v="0.11"/>
    <n v="1191.3184000000001"/>
    <n v="209.77762412471421"/>
    <x v="0"/>
    <n v="6"/>
    <x v="1"/>
    <n v="0.17608862930742461"/>
    <n v="8.2177862777910594E-5"/>
    <x v="0"/>
    <s v="Jun-2023"/>
    <n v="202306"/>
  </r>
  <r>
    <s v="d96b4ebc-88b1-4b03-9ca0-c2acf32789e7"/>
    <x v="29"/>
    <x v="340"/>
    <x v="1"/>
    <x v="2"/>
    <x v="8"/>
    <n v="8"/>
    <n v="798.3"/>
    <n v="0.25"/>
    <n v="4789.7999999999993"/>
    <n v="1052.8972081121881"/>
    <x v="0"/>
    <n v="6"/>
    <x v="1"/>
    <n v="0.21982070401941381"/>
    <n v="3.9145684579731931E-5"/>
    <x v="0"/>
    <s v="Jun-2023"/>
    <n v="202306"/>
  </r>
  <r>
    <s v="08d7ed45-b29f-448a-941f-b4a8c7e12afe"/>
    <x v="29"/>
    <x v="341"/>
    <x v="2"/>
    <x v="2"/>
    <x v="8"/>
    <n v="6"/>
    <n v="263.27999999999997"/>
    <n v="0.28000000000000003"/>
    <n v="1137.3696"/>
    <n v="209.51340592721661"/>
    <x v="0"/>
    <n v="6"/>
    <x v="1"/>
    <n v="0.18420872680896044"/>
    <n v="1.7725108882811713E-4"/>
    <x v="0"/>
    <s v="Jun-2023"/>
    <n v="202306"/>
  </r>
  <r>
    <s v="41571f07-6977-49df-b5f8-817c589fa5c9"/>
    <x v="27"/>
    <x v="342"/>
    <x v="1"/>
    <x v="2"/>
    <x v="6"/>
    <n v="1"/>
    <n v="351.06"/>
    <n v="0.18"/>
    <n v="287.86919999999998"/>
    <n v="68.273702368304797"/>
    <x v="0"/>
    <n v="6"/>
    <x v="1"/>
    <n v="0.23716918089293609"/>
    <n v="5.1273286617672194E-4"/>
    <x v="0"/>
    <s v="Jun-2023"/>
    <n v="202306"/>
  </r>
  <r>
    <s v="b27550ff-5603-4a1e-9ac4-48ee4232d113"/>
    <x v="25"/>
    <x v="343"/>
    <x v="0"/>
    <x v="1"/>
    <x v="1"/>
    <n v="2"/>
    <n v="677.64"/>
    <n v="0.1"/>
    <n v="1219.752"/>
    <n v="237.44202633344511"/>
    <x v="0"/>
    <n v="6"/>
    <x v="1"/>
    <n v="0.19466418282851361"/>
    <n v="7.3785490821084946E-5"/>
    <x v="0"/>
    <s v="Jun-2023"/>
    <n v="202306"/>
  </r>
  <r>
    <s v="35950284-3c1b-4855-828b-b8e495b0d3f4"/>
    <x v="47"/>
    <x v="344"/>
    <x v="0"/>
    <x v="2"/>
    <x v="7"/>
    <n v="5"/>
    <n v="116.99"/>
    <n v="0.19"/>
    <n v="473.80950000000001"/>
    <n v="69.671179292057971"/>
    <x v="0"/>
    <n v="6"/>
    <x v="1"/>
    <n v="0.14704470740256995"/>
    <n v="3.2481408667407475E-4"/>
    <x v="0"/>
    <s v="Jun-2023"/>
    <n v="202306"/>
  </r>
  <r>
    <s v="0d919d9b-b172-4a7b-9710-cc28c09828ce"/>
    <x v="37"/>
    <x v="345"/>
    <x v="0"/>
    <x v="2"/>
    <x v="1"/>
    <n v="3"/>
    <n v="698.99"/>
    <n v="0.13"/>
    <n v="1824.3639000000001"/>
    <n v="197.90866118457691"/>
    <x v="0"/>
    <n v="6"/>
    <x v="1"/>
    <n v="0.10848091281820305"/>
    <n v="6.1994210694478211E-5"/>
    <x v="0"/>
    <s v="Jun-2023"/>
    <n v="202306"/>
  </r>
  <r>
    <s v="3acedcb5-8a48-461b-81c2-9454ee0a7c76"/>
    <x v="24"/>
    <x v="346"/>
    <x v="0"/>
    <x v="0"/>
    <x v="0"/>
    <n v="1"/>
    <n v="380.85"/>
    <n v="0.05"/>
    <n v="361.8075"/>
    <n v="66.787061643812265"/>
    <x v="0"/>
    <n v="6"/>
    <x v="1"/>
    <n v="0.18459280596397881"/>
    <n v="1.3128528291978469E-4"/>
    <x v="0"/>
    <s v="Jun-2023"/>
    <n v="202306"/>
  </r>
  <r>
    <s v="57cdc98f-4dfa-499d-af69-c6d3403e2aeb"/>
    <x v="28"/>
    <x v="347"/>
    <x v="0"/>
    <x v="2"/>
    <x v="3"/>
    <n v="6"/>
    <n v="781.87"/>
    <n v="0.26"/>
    <n v="3471.5028000000002"/>
    <n v="856.98732392207819"/>
    <x v="0"/>
    <n v="6"/>
    <x v="1"/>
    <n v="0.24686349782638176"/>
    <n v="5.5422683225259102E-5"/>
    <x v="0"/>
    <s v="Jun-2023"/>
    <n v="202306"/>
  </r>
  <r>
    <s v="01e4065d-7a24-4fae-843c-e93062ce1cc3"/>
    <x v="30"/>
    <x v="348"/>
    <x v="0"/>
    <x v="2"/>
    <x v="5"/>
    <n v="4"/>
    <n v="840.34"/>
    <n v="0.09"/>
    <n v="3058.8375999999998"/>
    <n v="796.01967266014867"/>
    <x v="0"/>
    <n v="6"/>
    <x v="1"/>
    <n v="0.26023600359173976"/>
    <n v="2.6774876835566555E-5"/>
    <x v="0"/>
    <s v="Jun-2023"/>
    <n v="202306"/>
  </r>
  <r>
    <s v="ad778bd9-541c-4ba6-bf41-af492df95362"/>
    <x v="29"/>
    <x v="349"/>
    <x v="3"/>
    <x v="1"/>
    <x v="6"/>
    <n v="6"/>
    <n v="245.78"/>
    <n v="7.0000000000000007E-2"/>
    <n v="1371.4523999999999"/>
    <n v="277.96498243697948"/>
    <x v="0"/>
    <n v="6"/>
    <x v="1"/>
    <n v="0.20267927814117317"/>
    <n v="4.7467925244798873E-5"/>
    <x v="0"/>
    <s v="Jun-2023"/>
    <n v="202306"/>
  </r>
  <r>
    <s v="325040c7-4722-4437-a49e-76fb82896b0b"/>
    <x v="41"/>
    <x v="350"/>
    <x v="0"/>
    <x v="1"/>
    <x v="0"/>
    <n v="8"/>
    <n v="255.02"/>
    <n v="0.15"/>
    <n v="1734.136"/>
    <n v="396.84782182470519"/>
    <x v="0"/>
    <n v="6"/>
    <x v="1"/>
    <n v="0.22884469374069"/>
    <n v="7.3523645204297698E-5"/>
    <x v="0"/>
    <s v="Jun-2023"/>
    <n v="202306"/>
  </r>
  <r>
    <s v="2dc2e26e-7b50-4310-9f74-1690f37a3cb2"/>
    <x v="37"/>
    <x v="351"/>
    <x v="3"/>
    <x v="1"/>
    <x v="1"/>
    <n v="2"/>
    <n v="105.97"/>
    <n v="0.3"/>
    <n v="148.358"/>
    <n v="39.479778731328302"/>
    <x v="0"/>
    <n v="6"/>
    <x v="1"/>
    <n v="0.26611155941255815"/>
    <n v="1.4154949514013399E-3"/>
    <x v="0"/>
    <s v="Jun-2023"/>
    <n v="202306"/>
  </r>
  <r>
    <s v="2cc94a61-a918-4207-a0d0-f32d819e1eb0"/>
    <x v="36"/>
    <x v="352"/>
    <x v="1"/>
    <x v="2"/>
    <x v="5"/>
    <n v="2"/>
    <n v="871.75"/>
    <n v="0.05"/>
    <n v="1656.325"/>
    <n v="162.58115467131751"/>
    <x v="0"/>
    <n v="6"/>
    <x v="1"/>
    <n v="9.8157761714227285E-2"/>
    <n v="2.8677946659019217E-5"/>
    <x v="0"/>
    <s v="Jun-2023"/>
    <n v="202306"/>
  </r>
  <r>
    <s v="b470e0f3-cd34-4cf8-9810-d06e1304c5dc"/>
    <x v="20"/>
    <x v="353"/>
    <x v="2"/>
    <x v="2"/>
    <x v="4"/>
    <n v="3"/>
    <n v="647.53"/>
    <n v="0.15"/>
    <n v="1651.2014999999999"/>
    <n v="112.4442968908277"/>
    <x v="0"/>
    <n v="6"/>
    <x v="1"/>
    <n v="6.8098470653537871E-2"/>
    <n v="7.7216499621639146E-5"/>
    <x v="0"/>
    <s v="Jun-2023"/>
    <n v="202306"/>
  </r>
  <r>
    <s v="58188f98-abe1-4350-99d3-5dafb27c40ee"/>
    <x v="31"/>
    <x v="354"/>
    <x v="0"/>
    <x v="1"/>
    <x v="0"/>
    <n v="5"/>
    <n v="805.67"/>
    <n v="0.09"/>
    <n v="3665.7984999999999"/>
    <n v="958.7286651590382"/>
    <x v="0"/>
    <n v="6"/>
    <x v="1"/>
    <n v="0.26153337810549004"/>
    <n v="2.234165353060186E-5"/>
    <x v="0"/>
    <s v="Jun-2023"/>
    <n v="202306"/>
  </r>
  <r>
    <s v="bd83261a-1fec-4238-ad5d-b6e2e7fe9a7b"/>
    <x v="29"/>
    <x v="355"/>
    <x v="0"/>
    <x v="2"/>
    <x v="4"/>
    <n v="1"/>
    <n v="422.35"/>
    <n v="0.28999999999999998"/>
    <n v="299.86849999999998"/>
    <n v="24.127800323405541"/>
    <x v="0"/>
    <n v="6"/>
    <x v="1"/>
    <n v="8.0461269934673174E-2"/>
    <n v="6.8663430803835674E-4"/>
    <x v="0"/>
    <s v="Jun-2023"/>
    <n v="202306"/>
  </r>
  <r>
    <s v="d7aa504c-c8be-4867-99c4-7a812af4f01a"/>
    <x v="33"/>
    <x v="356"/>
    <x v="3"/>
    <x v="1"/>
    <x v="9"/>
    <n v="4"/>
    <n v="741.94"/>
    <n v="0.15"/>
    <n v="2522.596"/>
    <n v="476.44996000204321"/>
    <x v="0"/>
    <n v="6"/>
    <x v="1"/>
    <n v="0.18887287540376788"/>
    <n v="5.0543170606787602E-5"/>
    <x v="0"/>
    <s v="Jun-2023"/>
    <n v="202306"/>
  </r>
  <r>
    <s v="3fc50e19-e6d1-4ffe-b05f-33322db32463"/>
    <x v="33"/>
    <x v="357"/>
    <x v="1"/>
    <x v="2"/>
    <x v="7"/>
    <n v="3"/>
    <n v="468.9"/>
    <n v="0.25"/>
    <n v="1055.0250000000001"/>
    <n v="70.371269772722371"/>
    <x v="0"/>
    <n v="6"/>
    <x v="1"/>
    <n v="6.6701044783509744E-2"/>
    <n v="1.7772090708750979E-4"/>
    <x v="0"/>
    <s v="Jun-2023"/>
    <n v="202306"/>
  </r>
  <r>
    <s v="86d00b06-7c66-497b-be0f-d7a73f624c23"/>
    <x v="43"/>
    <x v="358"/>
    <x v="0"/>
    <x v="0"/>
    <x v="3"/>
    <n v="3"/>
    <n v="5.34"/>
    <n v="0.28000000000000003"/>
    <n v="11.5344"/>
    <n v="1.779636584644624"/>
    <x v="0"/>
    <n v="6"/>
    <x v="1"/>
    <n v="0.1542894805663601"/>
    <n v="1.7478152309612985E-2"/>
    <x v="0"/>
    <s v="Jun-2023"/>
    <n v="202306"/>
  </r>
  <r>
    <s v="e9960cc3-42c8-4695-be01-e194787a8aaa"/>
    <x v="46"/>
    <x v="359"/>
    <x v="2"/>
    <x v="1"/>
    <x v="5"/>
    <n v="5"/>
    <n v="435.73"/>
    <n v="0.06"/>
    <n v="2047.931"/>
    <n v="424.99773309683479"/>
    <x v="0"/>
    <n v="6"/>
    <x v="1"/>
    <n v="0.20752541618679282"/>
    <n v="2.7539990361003372E-5"/>
    <x v="0"/>
    <s v="Jun-2023"/>
    <n v="202306"/>
  </r>
  <r>
    <s v="dd511b90-7f70-40c2-a87a-82a0e24d9f04"/>
    <x v="20"/>
    <x v="360"/>
    <x v="0"/>
    <x v="2"/>
    <x v="0"/>
    <n v="5"/>
    <n v="544.98"/>
    <n v="0.27"/>
    <n v="1989.1769999999999"/>
    <n v="240.10424856546359"/>
    <x v="0"/>
    <n v="6"/>
    <x v="1"/>
    <n v="0.12070532112801606"/>
    <n v="9.9086204998348571E-5"/>
    <x v="0"/>
    <s v="Jun-2023"/>
    <n v="202306"/>
  </r>
  <r>
    <s v="d8620984-4b25-4c42-8ccc-716b976aead2"/>
    <x v="46"/>
    <x v="361"/>
    <x v="2"/>
    <x v="2"/>
    <x v="3"/>
    <n v="3"/>
    <n v="323.27999999999997"/>
    <n v="0"/>
    <n v="969.83999999999992"/>
    <n v="178.21261967107259"/>
    <x v="0"/>
    <n v="6"/>
    <x v="1"/>
    <n v="0.18375466022341067"/>
    <n v="0"/>
    <x v="1"/>
    <s v="Jun-2023"/>
    <n v="202306"/>
  </r>
  <r>
    <s v="cd77e602-6bc1-4a76-b035-bd027a652e1b"/>
    <x v="27"/>
    <x v="362"/>
    <x v="1"/>
    <x v="1"/>
    <x v="8"/>
    <n v="8"/>
    <n v="802.22"/>
    <n v="0.12"/>
    <n v="5647.6288000000004"/>
    <n v="944.80666972623862"/>
    <x v="0"/>
    <n v="6"/>
    <x v="1"/>
    <n v="0.16729262902799819"/>
    <n v="1.8698112737154396E-5"/>
    <x v="0"/>
    <s v="Jun-2023"/>
    <n v="202306"/>
  </r>
  <r>
    <s v="d64e1ba5-8596-4d70-8650-97574026ca36"/>
    <x v="29"/>
    <x v="363"/>
    <x v="0"/>
    <x v="2"/>
    <x v="4"/>
    <n v="5"/>
    <n v="955.4"/>
    <n v="0.11"/>
    <n v="4251.53"/>
    <n v="238.56447130005981"/>
    <x v="0"/>
    <n v="6"/>
    <x v="1"/>
    <n v="5.6112616234640193E-2"/>
    <n v="2.3027004396064477E-5"/>
    <x v="0"/>
    <s v="Jun-2023"/>
    <n v="202306"/>
  </r>
  <r>
    <s v="c467d87a-e3ff-4e47-bf91-d62b08166a4d"/>
    <x v="36"/>
    <x v="364"/>
    <x v="0"/>
    <x v="0"/>
    <x v="6"/>
    <n v="6"/>
    <n v="627.42999999999995"/>
    <n v="0.26"/>
    <n v="2785.7892000000002"/>
    <n v="280.52939654898307"/>
    <x v="0"/>
    <n v="6"/>
    <x v="1"/>
    <n v="0.10070015224015624"/>
    <n v="6.9064809354562795E-5"/>
    <x v="0"/>
    <s v="Jun-2023"/>
    <n v="202306"/>
  </r>
  <r>
    <s v="b8368baf-4d77-4def-8195-ea9b0f3dcdcb"/>
    <x v="29"/>
    <x v="365"/>
    <x v="0"/>
    <x v="0"/>
    <x v="5"/>
    <n v="5"/>
    <n v="521.16"/>
    <n v="0.11"/>
    <n v="2319.1619999999998"/>
    <n v="158.23615228303501"/>
    <x v="0"/>
    <n v="6"/>
    <x v="1"/>
    <n v="6.8229883157379698E-2"/>
    <n v="4.2213523677949194E-5"/>
    <x v="0"/>
    <s v="Jun-2023"/>
    <n v="202306"/>
  </r>
  <r>
    <s v="824cf667-0b0f-4ad3-8b18-f916195ae503"/>
    <x v="29"/>
    <x v="366"/>
    <x v="3"/>
    <x v="0"/>
    <x v="5"/>
    <n v="3"/>
    <n v="924.49"/>
    <n v="0.21"/>
    <n v="2191.0412999999999"/>
    <n v="624.83647624538503"/>
    <x v="0"/>
    <n v="6"/>
    <x v="1"/>
    <n v="0.28517786325861821"/>
    <n v="7.5717422578935406E-5"/>
    <x v="0"/>
    <s v="Jun-2023"/>
    <n v="202306"/>
  </r>
  <r>
    <s v="85f8a0e5-5082-4352-aaa4-2e5d9e0a23d2"/>
    <x v="48"/>
    <x v="367"/>
    <x v="1"/>
    <x v="1"/>
    <x v="6"/>
    <n v="9"/>
    <n v="657.08"/>
    <n v="0.11"/>
    <n v="5263.2108000000007"/>
    <n v="1168.2423286450039"/>
    <x v="0"/>
    <n v="6"/>
    <x v="1"/>
    <n v="0.2219638112623199"/>
    <n v="1.8600813024627475E-5"/>
    <x v="0"/>
    <s v="Jun-2023"/>
    <n v="202306"/>
  </r>
  <r>
    <s v="308e991f-4078-4f3d-b97d-011904a9bc62"/>
    <x v="27"/>
    <x v="368"/>
    <x v="2"/>
    <x v="1"/>
    <x v="9"/>
    <n v="7"/>
    <n v="694.3"/>
    <n v="7.0000000000000007E-2"/>
    <n v="4519.8929999999991"/>
    <n v="1338.2816135366099"/>
    <x v="0"/>
    <n v="6"/>
    <x v="1"/>
    <n v="0.2960870121342718"/>
    <n v="1.4402995823131214E-5"/>
    <x v="0"/>
    <s v="Jun-2023"/>
    <n v="202306"/>
  </r>
  <r>
    <s v="a0f7f73d-aa74-4b27-8f1b-fd85cefbed48"/>
    <x v="36"/>
    <x v="369"/>
    <x v="2"/>
    <x v="0"/>
    <x v="2"/>
    <n v="5"/>
    <n v="242.53"/>
    <n v="0.04"/>
    <n v="1164.144"/>
    <n v="167.72041691784969"/>
    <x v="0"/>
    <n v="6"/>
    <x v="1"/>
    <n v="0.144071881930285"/>
    <n v="3.298561002762545E-5"/>
    <x v="0"/>
    <s v="Jun-2023"/>
    <n v="202306"/>
  </r>
  <r>
    <s v="3b9505ed-2fbf-4972-878b-9f2a584c235a"/>
    <x v="42"/>
    <x v="370"/>
    <x v="3"/>
    <x v="1"/>
    <x v="1"/>
    <n v="3"/>
    <n v="429.58"/>
    <n v="0.1"/>
    <n v="1159.866"/>
    <n v="215.3283725144162"/>
    <x v="0"/>
    <n v="6"/>
    <x v="1"/>
    <n v="0.18564935304114114"/>
    <n v="7.7595170476589542E-5"/>
    <x v="0"/>
    <s v="Jun-2023"/>
    <n v="202306"/>
  </r>
  <r>
    <s v="9c9e1c7e-eaa8-498a-b1c1-094742fd2ad4"/>
    <x v="38"/>
    <x v="371"/>
    <x v="2"/>
    <x v="0"/>
    <x v="9"/>
    <n v="4"/>
    <n v="176.53"/>
    <n v="0.27"/>
    <n v="515.46759999999995"/>
    <n v="153.6555201224773"/>
    <x v="0"/>
    <n v="6"/>
    <x v="1"/>
    <n v="0.29808957948565012"/>
    <n v="3.8237126833965898E-4"/>
    <x v="0"/>
    <s v="Jun-2023"/>
    <n v="202306"/>
  </r>
  <r>
    <s v="84ecf69b-9b60-4890-bcdc-57eb89960b1c"/>
    <x v="30"/>
    <x v="372"/>
    <x v="1"/>
    <x v="0"/>
    <x v="3"/>
    <n v="6"/>
    <n v="635.16999999999996"/>
    <n v="0.17"/>
    <n v="3163.1466"/>
    <n v="172.25986207898831"/>
    <x v="0"/>
    <n v="6"/>
    <x v="1"/>
    <n v="5.4458387125967636E-2"/>
    <n v="4.4607480412068167E-5"/>
    <x v="0"/>
    <s v="Jun-2023"/>
    <n v="202306"/>
  </r>
  <r>
    <s v="c16a8e80-a8b2-46c7-9fd9-4fe5e03525c7"/>
    <x v="25"/>
    <x v="373"/>
    <x v="2"/>
    <x v="0"/>
    <x v="2"/>
    <n v="5"/>
    <n v="810.62"/>
    <n v="0.25"/>
    <n v="3039.8249999999998"/>
    <n v="314.94159298467417"/>
    <x v="0"/>
    <n v="6"/>
    <x v="1"/>
    <n v="0.10360517233218168"/>
    <n v="6.1681182304902424E-5"/>
    <x v="0"/>
    <s v="Jun-2023"/>
    <n v="202306"/>
  </r>
  <r>
    <s v="eb47b646-3e2a-415b-9009-a3d3440acc60"/>
    <x v="28"/>
    <x v="374"/>
    <x v="0"/>
    <x v="0"/>
    <x v="3"/>
    <n v="9"/>
    <n v="602.21"/>
    <n v="0.17"/>
    <n v="4498.5087000000003"/>
    <n v="601.70909259738289"/>
    <x v="0"/>
    <n v="6"/>
    <x v="1"/>
    <n v="0.13375745891019014"/>
    <n v="3.1365950231462264E-5"/>
    <x v="0"/>
    <s v="Jun-2023"/>
    <n v="202306"/>
  </r>
  <r>
    <s v="c3fd11e6-70cb-4e2d-b14e-bb6f42244263"/>
    <x v="31"/>
    <x v="375"/>
    <x v="3"/>
    <x v="2"/>
    <x v="2"/>
    <n v="9"/>
    <n v="249.05"/>
    <n v="7.0000000000000007E-2"/>
    <n v="2084.5484999999999"/>
    <n v="201.6298916844041"/>
    <x v="0"/>
    <n v="6"/>
    <x v="1"/>
    <n v="9.6725929708233752E-2"/>
    <n v="3.1229784291418501E-5"/>
    <x v="0"/>
    <s v="Jun-2023"/>
    <n v="202306"/>
  </r>
  <r>
    <s v="ea03135e-4ab5-4863-8c42-ad63fc4905e9"/>
    <x v="28"/>
    <x v="376"/>
    <x v="0"/>
    <x v="1"/>
    <x v="0"/>
    <n v="3"/>
    <n v="802.72"/>
    <n v="0.23"/>
    <n v="1854.2832000000001"/>
    <n v="298.86400250433212"/>
    <x v="0"/>
    <n v="6"/>
    <x v="1"/>
    <n v="0.16117495024726111"/>
    <n v="9.5508604079463163E-5"/>
    <x v="0"/>
    <s v="Jun-2023"/>
    <n v="202306"/>
  </r>
  <r>
    <s v="1f106eb3-9ad3-4eae-b394-7ac696aa224b"/>
    <x v="46"/>
    <x v="377"/>
    <x v="3"/>
    <x v="1"/>
    <x v="0"/>
    <n v="5"/>
    <n v="20.72"/>
    <n v="0.18"/>
    <n v="84.951999999999998"/>
    <n v="15.871058010734091"/>
    <x v="0"/>
    <n v="6"/>
    <x v="1"/>
    <n v="0.18682383005384323"/>
    <n v="1.7374517374517376E-3"/>
    <x v="0"/>
    <s v="Jun-2023"/>
    <n v="202306"/>
  </r>
  <r>
    <s v="c0ff4976-052a-43b2-af52-5c19947cdeae"/>
    <x v="33"/>
    <x v="378"/>
    <x v="2"/>
    <x v="1"/>
    <x v="4"/>
    <n v="9"/>
    <n v="177.24"/>
    <n v="0.28000000000000003"/>
    <n v="1148.5152"/>
    <n v="324.85556659478573"/>
    <x v="0"/>
    <n v="6"/>
    <x v="1"/>
    <n v="0.28284829542942552"/>
    <n v="1.7553098121818501E-4"/>
    <x v="0"/>
    <s v="Jun-2023"/>
    <n v="202306"/>
  </r>
  <r>
    <s v="ee9608ca-f9bb-41bd-914d-0941dfb44dfc"/>
    <x v="37"/>
    <x v="379"/>
    <x v="0"/>
    <x v="2"/>
    <x v="9"/>
    <n v="9"/>
    <n v="229.77"/>
    <n v="0.18"/>
    <n v="1695.7026000000001"/>
    <n v="153.8311395804927"/>
    <x v="0"/>
    <n v="6"/>
    <x v="1"/>
    <n v="9.0718230649933951E-2"/>
    <n v="8.7043565304434855E-5"/>
    <x v="0"/>
    <s v="Jun-2023"/>
    <n v="202306"/>
  </r>
  <r>
    <s v="3e8b83fd-de56-4649-aa3a-c389e8470adc"/>
    <x v="28"/>
    <x v="380"/>
    <x v="2"/>
    <x v="1"/>
    <x v="6"/>
    <n v="8"/>
    <n v="740.22"/>
    <n v="0.1"/>
    <n v="5329.5840000000007"/>
    <n v="1434.436951451755"/>
    <x v="0"/>
    <n v="6"/>
    <x v="1"/>
    <n v="0.26914613813231103"/>
    <n v="1.6886871470643862E-5"/>
    <x v="0"/>
    <s v="Jun-2023"/>
    <n v="202306"/>
  </r>
  <r>
    <s v="18f94673-b1fd-4299-9912-646c42a14d31"/>
    <x v="38"/>
    <x v="381"/>
    <x v="0"/>
    <x v="1"/>
    <x v="8"/>
    <n v="7"/>
    <n v="644.21"/>
    <n v="0.25"/>
    <n v="3382.1025"/>
    <n v="523.77442008634455"/>
    <x v="0"/>
    <n v="6"/>
    <x v="1"/>
    <n v="0.15486651279384483"/>
    <n v="5.5438887496756824E-5"/>
    <x v="0"/>
    <s v="Jun-2023"/>
    <n v="202306"/>
  </r>
  <r>
    <s v="9177b4d0-66e7-4acd-8bb4-b9782fe1000b"/>
    <x v="31"/>
    <x v="382"/>
    <x v="0"/>
    <x v="2"/>
    <x v="5"/>
    <n v="1"/>
    <n v="618.83000000000004"/>
    <n v="0.08"/>
    <n v="569.32360000000006"/>
    <n v="81.872838743110876"/>
    <x v="0"/>
    <n v="6"/>
    <x v="1"/>
    <n v="0.1438072104214736"/>
    <n v="1.2927621479243088E-4"/>
    <x v="0"/>
    <s v="Jun-2023"/>
    <n v="202306"/>
  </r>
  <r>
    <s v="d6ed66dc-aad2-4baa-a5d8-a6bee6df3a79"/>
    <x v="32"/>
    <x v="383"/>
    <x v="2"/>
    <x v="0"/>
    <x v="1"/>
    <n v="3"/>
    <n v="978.98"/>
    <n v="0.1"/>
    <n v="2643.2460000000001"/>
    <n v="725.51605806721022"/>
    <x v="0"/>
    <n v="6"/>
    <x v="1"/>
    <n v="0.27447920400417147"/>
    <n v="3.4049044243328089E-5"/>
    <x v="0"/>
    <s v="Jun-2023"/>
    <n v="202306"/>
  </r>
  <r>
    <s v="8d7dbed6-ecca-4baa-a279-f00889178a05"/>
    <x v="45"/>
    <x v="384"/>
    <x v="2"/>
    <x v="0"/>
    <x v="3"/>
    <n v="9"/>
    <n v="114.35"/>
    <n v="0.23"/>
    <n v="792.44549999999992"/>
    <n v="188.85289960853439"/>
    <x v="0"/>
    <n v="6"/>
    <x v="1"/>
    <n v="0.23831657774387563"/>
    <n v="2.2348540057328867E-4"/>
    <x v="0"/>
    <s v="Jun-2023"/>
    <n v="202306"/>
  </r>
  <r>
    <s v="dbf47163-d65e-4676-a8dd-d3b52e8da486"/>
    <x v="23"/>
    <x v="385"/>
    <x v="2"/>
    <x v="2"/>
    <x v="2"/>
    <n v="8"/>
    <n v="699.99"/>
    <n v="0.13"/>
    <n v="4871.9304000000002"/>
    <n v="706.26039966674989"/>
    <x v="0"/>
    <n v="6"/>
    <x v="1"/>
    <n v="0.14496520715212802"/>
    <n v="2.3214617351676454E-5"/>
    <x v="0"/>
    <s v="Jun-2023"/>
    <n v="202306"/>
  </r>
  <r>
    <s v="a6fd407b-02fe-4804-9c09-d8b5d43d8fcd"/>
    <x v="35"/>
    <x v="386"/>
    <x v="1"/>
    <x v="1"/>
    <x v="8"/>
    <n v="9"/>
    <n v="831.88"/>
    <n v="0.14000000000000001"/>
    <n v="6438.7511999999997"/>
    <n v="734.33261500509104"/>
    <x v="0"/>
    <n v="6"/>
    <x v="1"/>
    <n v="0.11404891914523597"/>
    <n v="1.8699278207861179E-5"/>
    <x v="0"/>
    <s v="Jun-2023"/>
    <n v="202306"/>
  </r>
  <r>
    <s v="e9d742f2-c9d1-477a-9b0d-59dbeb19ff0a"/>
    <x v="39"/>
    <x v="387"/>
    <x v="3"/>
    <x v="0"/>
    <x v="6"/>
    <n v="2"/>
    <n v="761.61"/>
    <n v="0.02"/>
    <n v="1492.7556"/>
    <n v="176.02866868927231"/>
    <x v="0"/>
    <n v="6"/>
    <x v="1"/>
    <n v="0.11792196169907004"/>
    <n v="1.3130079699583777E-5"/>
    <x v="0"/>
    <s v="Jun-2023"/>
    <n v="202306"/>
  </r>
  <r>
    <s v="390ee1f1-b9aa-4384-bd48-9210e78796e4"/>
    <x v="34"/>
    <x v="388"/>
    <x v="2"/>
    <x v="0"/>
    <x v="6"/>
    <n v="5"/>
    <n v="736.71"/>
    <n v="0.18"/>
    <n v="3020.511"/>
    <n v="395.23363071929379"/>
    <x v="0"/>
    <n v="6"/>
    <x v="1"/>
    <n v="0.13084992265192671"/>
    <n v="4.886590381561265E-5"/>
    <x v="0"/>
    <s v="Jun-2023"/>
    <n v="202306"/>
  </r>
  <r>
    <s v="14dc8e26-c998-4d37-a369-bf127509824d"/>
    <x v="34"/>
    <x v="389"/>
    <x v="3"/>
    <x v="1"/>
    <x v="1"/>
    <n v="6"/>
    <n v="49.6"/>
    <n v="0.04"/>
    <n v="285.69600000000003"/>
    <n v="75.625652048224353"/>
    <x v="0"/>
    <n v="6"/>
    <x v="1"/>
    <n v="0.26470672339908274"/>
    <n v="1.3440860215053763E-4"/>
    <x v="0"/>
    <s v="Jun-2023"/>
    <n v="202306"/>
  </r>
  <r>
    <s v="d13daf9b-6762-4f49-b501-edb77e65a659"/>
    <x v="46"/>
    <x v="390"/>
    <x v="3"/>
    <x v="2"/>
    <x v="0"/>
    <n v="1"/>
    <n v="887.45"/>
    <n v="0.3"/>
    <n v="621.21500000000003"/>
    <n v="128.43302045831479"/>
    <x v="0"/>
    <n v="6"/>
    <x v="1"/>
    <n v="0.20674487972491776"/>
    <n v="3.3804721392754518E-4"/>
    <x v="0"/>
    <s v="Jun-2023"/>
    <n v="202306"/>
  </r>
  <r>
    <s v="037f905e-43ae-42be-92cb-c44ce82efd96"/>
    <x v="48"/>
    <x v="391"/>
    <x v="1"/>
    <x v="1"/>
    <x v="3"/>
    <n v="1"/>
    <n v="938.79"/>
    <n v="0.09"/>
    <n v="854.2989"/>
    <n v="101.9255139276961"/>
    <x v="0"/>
    <n v="6"/>
    <x v="1"/>
    <n v="0.11930896074862803"/>
    <n v="9.586808551433228E-5"/>
    <x v="0"/>
    <s v="Jun-2023"/>
    <n v="202306"/>
  </r>
  <r>
    <s v="08770a4f-6ac7-4432-9f13-a7aad6036ce8"/>
    <x v="41"/>
    <x v="392"/>
    <x v="0"/>
    <x v="0"/>
    <x v="1"/>
    <n v="5"/>
    <n v="341.82"/>
    <n v="0.02"/>
    <n v="1674.9179999999999"/>
    <n v="482.43842936640988"/>
    <x v="0"/>
    <n v="6"/>
    <x v="1"/>
    <n v="0.2880370438232856"/>
    <n v="1.1702065414545668E-5"/>
    <x v="0"/>
    <s v="Jun-2023"/>
    <n v="202306"/>
  </r>
  <r>
    <s v="d7d6140e-8672-45c2-be8e-1dcf02f1bbb3"/>
    <x v="30"/>
    <x v="393"/>
    <x v="2"/>
    <x v="1"/>
    <x v="7"/>
    <n v="3"/>
    <n v="648.23"/>
    <n v="0.01"/>
    <n v="1925.2430999999999"/>
    <n v="227.61133146953"/>
    <x v="0"/>
    <n v="6"/>
    <x v="1"/>
    <n v="0.11822472261790212"/>
    <n v="5.1422077554777367E-6"/>
    <x v="0"/>
    <s v="Jun-2023"/>
    <n v="202306"/>
  </r>
  <r>
    <s v="a9897f79-7b5a-4137-b1ff-f9090c02ec92"/>
    <x v="32"/>
    <x v="394"/>
    <x v="1"/>
    <x v="1"/>
    <x v="4"/>
    <n v="6"/>
    <n v="14"/>
    <n v="0.19"/>
    <n v="68.040000000000006"/>
    <n v="8.7335171370338642"/>
    <x v="0"/>
    <n v="6"/>
    <x v="1"/>
    <n v="0.1283585705031432"/>
    <n v="2.2619047619047618E-3"/>
    <x v="0"/>
    <s v="Jun-2023"/>
    <n v="202306"/>
  </r>
  <r>
    <s v="742458a2-e86f-4dbb-a679-35cae5524e0c"/>
    <x v="38"/>
    <x v="395"/>
    <x v="1"/>
    <x v="1"/>
    <x v="9"/>
    <n v="4"/>
    <n v="154.78"/>
    <n v="0.14000000000000001"/>
    <n v="532.44320000000005"/>
    <n v="95.815922441833735"/>
    <x v="0"/>
    <n v="6"/>
    <x v="1"/>
    <n v="0.17995519980691599"/>
    <n v="2.2612740664168499E-4"/>
    <x v="0"/>
    <s v="Jun-2023"/>
    <n v="202306"/>
  </r>
  <r>
    <s v="99cfad01-4b4c-459d-9252-42f052ab9030"/>
    <x v="23"/>
    <x v="396"/>
    <x v="1"/>
    <x v="1"/>
    <x v="0"/>
    <n v="6"/>
    <n v="238.41"/>
    <n v="0.14000000000000001"/>
    <n v="1230.1956"/>
    <n v="321.5776280905697"/>
    <x v="0"/>
    <n v="6"/>
    <x v="1"/>
    <n v="0.26140365653280639"/>
    <n v="9.7870615046907999E-5"/>
    <x v="0"/>
    <s v="Jun-2023"/>
    <n v="202306"/>
  </r>
  <r>
    <s v="2143a9d4-e23b-4b51-a1b2-c443838390f8"/>
    <x v="20"/>
    <x v="397"/>
    <x v="0"/>
    <x v="2"/>
    <x v="1"/>
    <n v="1"/>
    <n v="590.05999999999995"/>
    <n v="0.11"/>
    <n v="525.15339999999992"/>
    <n v="137.38015471308719"/>
    <x v="0"/>
    <n v="6"/>
    <x v="1"/>
    <n v="0.26160004812515203"/>
    <n v="1.8642171982510256E-4"/>
    <x v="0"/>
    <s v="Jun-2023"/>
    <n v="202306"/>
  </r>
  <r>
    <s v="68677191-7fac-4093-a26c-ebba9a673de0"/>
    <x v="38"/>
    <x v="398"/>
    <x v="0"/>
    <x v="0"/>
    <x v="2"/>
    <n v="5"/>
    <n v="376.42"/>
    <n v="0.08"/>
    <n v="1731.5319999999999"/>
    <n v="454.6097133927135"/>
    <x v="0"/>
    <n v="6"/>
    <x v="1"/>
    <n v="0.26254768227945746"/>
    <n v="4.2505711705010356E-5"/>
    <x v="0"/>
    <s v="Jun-2023"/>
    <n v="202306"/>
  </r>
  <r>
    <s v="b9d6b4a8-1391-40ef-b7fc-e6fbd77d69b3"/>
    <x v="37"/>
    <x v="399"/>
    <x v="3"/>
    <x v="2"/>
    <x v="3"/>
    <n v="6"/>
    <n v="486.5"/>
    <n v="0.3"/>
    <n v="2043.3"/>
    <n v="585.5187038331643"/>
    <x v="0"/>
    <n v="6"/>
    <x v="1"/>
    <n v="0.28655542692368441"/>
    <n v="1.0277492291880781E-4"/>
    <x v="0"/>
    <s v="Jun-2023"/>
    <n v="202306"/>
  </r>
  <r>
    <s v="52e8be37-3a9d-4764-8c5a-5b1155394268"/>
    <x v="34"/>
    <x v="400"/>
    <x v="3"/>
    <x v="1"/>
    <x v="6"/>
    <n v="1"/>
    <n v="890.43"/>
    <n v="0"/>
    <n v="890.43"/>
    <n v="247.45536769480279"/>
    <x v="0"/>
    <n v="6"/>
    <x v="1"/>
    <n v="0.27790547004795751"/>
    <n v="0"/>
    <x v="1"/>
    <s v="Jun-2023"/>
    <n v="202306"/>
  </r>
  <r>
    <s v="79c0f942-ef84-4865-834e-0a9bbe9623a0"/>
    <x v="26"/>
    <x v="401"/>
    <x v="1"/>
    <x v="2"/>
    <x v="8"/>
    <n v="3"/>
    <n v="237.2"/>
    <n v="0.08"/>
    <n v="654.67199999999991"/>
    <n v="89.669819771217306"/>
    <x v="0"/>
    <n v="6"/>
    <x v="1"/>
    <n v="0.1369690772955271"/>
    <n v="1.1242270938729625E-4"/>
    <x v="0"/>
    <s v="Jun-2023"/>
    <n v="202306"/>
  </r>
  <r>
    <s v="8f2a747e-ef23-4882-9b21-21dafec0dff1"/>
    <x v="34"/>
    <x v="402"/>
    <x v="0"/>
    <x v="1"/>
    <x v="7"/>
    <n v="4"/>
    <n v="926.08"/>
    <n v="0.06"/>
    <n v="3482.0608000000002"/>
    <n v="878.74437550083178"/>
    <x v="0"/>
    <n v="6"/>
    <x v="1"/>
    <n v="0.25236330609184987"/>
    <n v="1.6197304768486524E-5"/>
    <x v="0"/>
    <s v="Jun-2023"/>
    <n v="202306"/>
  </r>
  <r>
    <s v="e05fd7ff-d17d-4137-aba9-52dd6d04d3c2"/>
    <x v="25"/>
    <x v="403"/>
    <x v="3"/>
    <x v="2"/>
    <x v="4"/>
    <n v="5"/>
    <n v="625.32000000000005"/>
    <n v="0.09"/>
    <n v="2845.206000000001"/>
    <n v="463.80793102338231"/>
    <x v="0"/>
    <n v="6"/>
    <x v="1"/>
    <n v="0.16301383134415651"/>
    <n v="2.8785261945883702E-5"/>
    <x v="0"/>
    <s v="Jun-2023"/>
    <n v="202306"/>
  </r>
  <r>
    <s v="3a1310b6-b9ce-475b-8027-9b2b9382030d"/>
    <x v="28"/>
    <x v="404"/>
    <x v="1"/>
    <x v="1"/>
    <x v="3"/>
    <n v="6"/>
    <n v="351.21"/>
    <n v="0.16"/>
    <n v="1770.0984000000001"/>
    <n v="227.366415235121"/>
    <x v="0"/>
    <n v="6"/>
    <x v="1"/>
    <n v="0.12844846096415938"/>
    <n v="7.5927982308780128E-5"/>
    <x v="0"/>
    <s v="Jun-2023"/>
    <n v="202306"/>
  </r>
  <r>
    <s v="3aac2702-1cfd-4872-976c-9b886daaa895"/>
    <x v="33"/>
    <x v="405"/>
    <x v="0"/>
    <x v="0"/>
    <x v="1"/>
    <n v="1"/>
    <n v="761.55"/>
    <n v="0.09"/>
    <n v="693.01049999999998"/>
    <n v="114.93561151572899"/>
    <x v="0"/>
    <n v="6"/>
    <x v="1"/>
    <n v="0.16584974039459574"/>
    <n v="1.1818002757533977E-4"/>
    <x v="0"/>
    <s v="Jun-2023"/>
    <n v="202306"/>
  </r>
  <r>
    <s v="37311d41-3962-46a5-821a-014734e03a63"/>
    <x v="23"/>
    <x v="406"/>
    <x v="0"/>
    <x v="2"/>
    <x v="6"/>
    <n v="8"/>
    <n v="342.21"/>
    <n v="0.25"/>
    <n v="2053.2600000000002"/>
    <n v="512.83976368068807"/>
    <x v="0"/>
    <n v="6"/>
    <x v="1"/>
    <n v="0.24976854547436175"/>
    <n v="9.1318196429093256E-5"/>
    <x v="0"/>
    <s v="Jun-2023"/>
    <n v="202306"/>
  </r>
  <r>
    <s v="43d8650e-f5d9-4a84-a8bb-29f66d82dea3"/>
    <x v="28"/>
    <x v="407"/>
    <x v="2"/>
    <x v="0"/>
    <x v="4"/>
    <n v="7"/>
    <n v="542.55999999999995"/>
    <n v="0.17"/>
    <n v="3152.2736"/>
    <n v="281.63552097682287"/>
    <x v="0"/>
    <n v="6"/>
    <x v="1"/>
    <n v="8.9343615661033632E-2"/>
    <n v="4.4761343050933147E-5"/>
    <x v="0"/>
    <s v="Jun-2023"/>
    <n v="202306"/>
  </r>
  <r>
    <s v="5ccdc093-d6d8-48d7-8752-5317a0afb19c"/>
    <x v="23"/>
    <x v="408"/>
    <x v="0"/>
    <x v="0"/>
    <x v="2"/>
    <n v="7"/>
    <n v="226.47"/>
    <n v="0.06"/>
    <n v="1490.1726000000001"/>
    <n v="239.73119615545491"/>
    <x v="0"/>
    <n v="6"/>
    <x v="1"/>
    <n v="0.16087478467625488"/>
    <n v="3.7847964725696876E-5"/>
    <x v="0"/>
    <s v="Jun-2023"/>
    <n v="202306"/>
  </r>
  <r>
    <s v="142fa5a4-3666-45ca-b823-1386ca824d2a"/>
    <x v="21"/>
    <x v="409"/>
    <x v="1"/>
    <x v="0"/>
    <x v="4"/>
    <n v="5"/>
    <n v="70.8"/>
    <n v="0.12"/>
    <n v="311.52"/>
    <n v="62.03141834843602"/>
    <x v="0"/>
    <n v="6"/>
    <x v="1"/>
    <n v="0.19912499469836936"/>
    <n v="3.389830508474576E-4"/>
    <x v="0"/>
    <s v="Jun-2023"/>
    <n v="202306"/>
  </r>
  <r>
    <s v="3de93010-6c9a-4db1-9764-704073db16ad"/>
    <x v="24"/>
    <x v="410"/>
    <x v="2"/>
    <x v="2"/>
    <x v="4"/>
    <n v="3"/>
    <n v="629.49"/>
    <n v="0.09"/>
    <n v="1718.5077000000001"/>
    <n v="106.407418646377"/>
    <x v="0"/>
    <n v="6"/>
    <x v="1"/>
    <n v="6.1918499781163032E-2"/>
    <n v="4.7657627603297905E-5"/>
    <x v="0"/>
    <s v="Jun-2023"/>
    <n v="202306"/>
  </r>
  <r>
    <s v="0c79f58e-a65d-402c-93b7-a87e9b03f57b"/>
    <x v="44"/>
    <x v="411"/>
    <x v="3"/>
    <x v="0"/>
    <x v="0"/>
    <n v="8"/>
    <n v="112.5"/>
    <n v="0.27"/>
    <n v="657"/>
    <n v="104.7373845505999"/>
    <x v="0"/>
    <n v="6"/>
    <x v="1"/>
    <n v="0.15941763249710791"/>
    <n v="3.0000000000000003E-4"/>
    <x v="0"/>
    <s v="Jun-2023"/>
    <n v="202306"/>
  </r>
  <r>
    <s v="56f92688-9b90-429e-9f85-d60ab487d5fe"/>
    <x v="37"/>
    <x v="412"/>
    <x v="2"/>
    <x v="0"/>
    <x v="8"/>
    <n v="8"/>
    <n v="884.81"/>
    <n v="0.22"/>
    <n v="5521.2143999999998"/>
    <n v="1006.4668423044091"/>
    <x v="0"/>
    <n v="6"/>
    <x v="1"/>
    <n v="0.18229084570677223"/>
    <n v="3.1080118895582108E-5"/>
    <x v="0"/>
    <s v="Jun-2023"/>
    <n v="202306"/>
  </r>
  <r>
    <s v="4022569b-a95c-4512-a5dd-9e7681149467"/>
    <x v="43"/>
    <x v="413"/>
    <x v="2"/>
    <x v="1"/>
    <x v="4"/>
    <n v="6"/>
    <n v="481.58"/>
    <n v="0.08"/>
    <n v="2658.3216000000002"/>
    <n v="438.14872086499219"/>
    <x v="0"/>
    <n v="6"/>
    <x v="1"/>
    <n v="0.16482156292338448"/>
    <n v="2.7686642579287623E-5"/>
    <x v="0"/>
    <s v="Jun-2023"/>
    <n v="202306"/>
  </r>
  <r>
    <s v="7aff7a2d-5dfa-4916-910a-1dd0a2bee89e"/>
    <x v="40"/>
    <x v="414"/>
    <x v="0"/>
    <x v="0"/>
    <x v="4"/>
    <n v="3"/>
    <n v="130.5"/>
    <n v="0.25"/>
    <n v="293.625"/>
    <n v="68.64038030207648"/>
    <x v="0"/>
    <n v="6"/>
    <x v="1"/>
    <n v="0.23376885586062657"/>
    <n v="6.3856960408684551E-4"/>
    <x v="0"/>
    <s v="Jun-2023"/>
    <n v="202306"/>
  </r>
  <r>
    <s v="435e3363-e65a-44ae-988f-fe1aa5bc18eb"/>
    <x v="48"/>
    <x v="415"/>
    <x v="1"/>
    <x v="2"/>
    <x v="2"/>
    <n v="5"/>
    <n v="961.04"/>
    <n v="7.0000000000000007E-2"/>
    <n v="4468.8359999999993"/>
    <n v="1188.852802749768"/>
    <x v="0"/>
    <n v="6"/>
    <x v="1"/>
    <n v="0.26603187110687621"/>
    <n v="1.45675518188629E-5"/>
    <x v="0"/>
    <s v="Jun-2023"/>
    <n v="202306"/>
  </r>
  <r>
    <s v="666a0525-2682-4e97-a6ab-4e5d225c2259"/>
    <x v="43"/>
    <x v="416"/>
    <x v="3"/>
    <x v="2"/>
    <x v="0"/>
    <n v="1"/>
    <n v="648.66"/>
    <n v="0.13"/>
    <n v="564.33420000000001"/>
    <n v="105.91043340750031"/>
    <x v="0"/>
    <n v="6"/>
    <x v="1"/>
    <n v="0.18767325001302473"/>
    <n v="2.0041315943637654E-4"/>
    <x v="0"/>
    <s v="Jun-2023"/>
    <n v="202306"/>
  </r>
  <r>
    <s v="6a8c5017-8488-484e-97f9-2f39b5267471"/>
    <x v="22"/>
    <x v="417"/>
    <x v="2"/>
    <x v="1"/>
    <x v="4"/>
    <n v="4"/>
    <n v="230.85"/>
    <n v="0.2"/>
    <n v="738.72"/>
    <n v="221.20053130985721"/>
    <x v="0"/>
    <n v="6"/>
    <x v="1"/>
    <n v="0.29943758299471679"/>
    <n v="2.1659085986571369E-4"/>
    <x v="0"/>
    <s v="Jun-2023"/>
    <n v="202306"/>
  </r>
  <r>
    <s v="a802b64e-ec5f-4ced-9dc6-b249d1c2f2e5"/>
    <x v="24"/>
    <x v="418"/>
    <x v="2"/>
    <x v="2"/>
    <x v="2"/>
    <n v="5"/>
    <n v="218.77"/>
    <n v="0.04"/>
    <n v="1050.096"/>
    <n v="171.55086569880021"/>
    <x v="0"/>
    <n v="6"/>
    <x v="1"/>
    <n v="0.16336684045915822"/>
    <n v="3.6568085203638523E-5"/>
    <x v="0"/>
    <s v="Jun-2023"/>
    <n v="202306"/>
  </r>
  <r>
    <s v="2d92c792-0bef-45f3-aac8-4e00e7bb7fba"/>
    <x v="36"/>
    <x v="419"/>
    <x v="0"/>
    <x v="1"/>
    <x v="3"/>
    <n v="4"/>
    <n v="737.12"/>
    <n v="0.23"/>
    <n v="2270.3296"/>
    <n v="511.16624014029401"/>
    <x v="0"/>
    <n v="6"/>
    <x v="1"/>
    <n v="0.22515067421941465"/>
    <n v="7.8006294768830043E-5"/>
    <x v="0"/>
    <s v="Jun-2023"/>
    <n v="202306"/>
  </r>
  <r>
    <s v="3d9e23f0-a507-4b10-8f23-973775c606fc"/>
    <x v="46"/>
    <x v="420"/>
    <x v="0"/>
    <x v="0"/>
    <x v="5"/>
    <n v="3"/>
    <n v="472.15"/>
    <n v="0.02"/>
    <n v="1388.1210000000001"/>
    <n v="346.4794793601443"/>
    <x v="0"/>
    <n v="6"/>
    <x v="1"/>
    <n v="0.24960322577076802"/>
    <n v="1.4119806558650148E-5"/>
    <x v="0"/>
    <s v="Jun-2023"/>
    <n v="202306"/>
  </r>
  <r>
    <s v="00104b23-54a0-48dd-92a9-46bd57ea20e0"/>
    <x v="24"/>
    <x v="421"/>
    <x v="3"/>
    <x v="0"/>
    <x v="8"/>
    <n v="3"/>
    <n v="786.55"/>
    <n v="0.18"/>
    <n v="1934.913"/>
    <n v="305.37927312442889"/>
    <x v="0"/>
    <n v="6"/>
    <x v="1"/>
    <n v="0.15782584184634083"/>
    <n v="7.628249952323438E-5"/>
    <x v="0"/>
    <s v="Jun-2023"/>
    <n v="202306"/>
  </r>
  <r>
    <s v="4a69301d-60e2-459e-b0b1-a517315ea770"/>
    <x v="43"/>
    <x v="422"/>
    <x v="1"/>
    <x v="2"/>
    <x v="6"/>
    <n v="2"/>
    <n v="807.33"/>
    <n v="0.27"/>
    <n v="1178.7018"/>
    <n v="80.725447085128224"/>
    <x v="0"/>
    <n v="6"/>
    <x v="1"/>
    <n v="6.8486742859922858E-2"/>
    <n v="1.6721786630002601E-4"/>
    <x v="0"/>
    <s v="Jun-2023"/>
    <n v="202306"/>
  </r>
  <r>
    <s v="f5e54ab3-639e-4987-8e80-db7470528cf8"/>
    <x v="21"/>
    <x v="423"/>
    <x v="2"/>
    <x v="0"/>
    <x v="1"/>
    <n v="8"/>
    <n v="52.15"/>
    <n v="0.28999999999999998"/>
    <n v="296.21199999999999"/>
    <n v="65.023660134772243"/>
    <x v="0"/>
    <n v="6"/>
    <x v="1"/>
    <n v="0.21951730562830757"/>
    <n v="6.9511025886864807E-4"/>
    <x v="0"/>
    <s v="Jun-2023"/>
    <n v="202306"/>
  </r>
  <r>
    <s v="117a1e94-b46b-4ec7-aa1d-d9c32f4f422d"/>
    <x v="21"/>
    <x v="424"/>
    <x v="3"/>
    <x v="2"/>
    <x v="7"/>
    <n v="2"/>
    <n v="864.6"/>
    <n v="0.13"/>
    <n v="1504.404"/>
    <n v="228.77707479396699"/>
    <x v="0"/>
    <n v="6"/>
    <x v="1"/>
    <n v="0.15207156773976072"/>
    <n v="7.5179273652556093E-5"/>
    <x v="0"/>
    <s v="Jun-2023"/>
    <n v="202306"/>
  </r>
  <r>
    <s v="6a8b41b2-c9ad-4b27-85a0-b7b9761cee86"/>
    <x v="36"/>
    <x v="425"/>
    <x v="1"/>
    <x v="0"/>
    <x v="8"/>
    <n v="4"/>
    <n v="952.11"/>
    <n v="0.18"/>
    <n v="3122.9207999999999"/>
    <n v="468.42942405048922"/>
    <x v="0"/>
    <n v="6"/>
    <x v="1"/>
    <n v="0.14999721544346858"/>
    <n v="4.7263446450515172E-5"/>
    <x v="0"/>
    <s v="Jun-2023"/>
    <n v="202306"/>
  </r>
  <r>
    <s v="3adb383d-c843-427b-a175-1db6d25c7001"/>
    <x v="45"/>
    <x v="426"/>
    <x v="1"/>
    <x v="0"/>
    <x v="6"/>
    <n v="6"/>
    <n v="362.31"/>
    <n v="0.3"/>
    <n v="1521.702"/>
    <n v="340.40451871492678"/>
    <x v="0"/>
    <n v="6"/>
    <x v="1"/>
    <n v="0.22369985628915962"/>
    <n v="1.3800336728216167E-4"/>
    <x v="0"/>
    <s v="Jun-2023"/>
    <n v="202306"/>
  </r>
  <r>
    <s v="e857a4c0-fa42-4e57-b2ee-3b644c5cf9a7"/>
    <x v="33"/>
    <x v="427"/>
    <x v="3"/>
    <x v="0"/>
    <x v="7"/>
    <n v="9"/>
    <n v="28.36"/>
    <n v="0.17"/>
    <n v="211.8492"/>
    <n v="34.701791800585553"/>
    <x v="0"/>
    <n v="6"/>
    <x v="1"/>
    <n v="0.16380421451006449"/>
    <n v="6.6603980567309204E-4"/>
    <x v="0"/>
    <s v="Jun-2023"/>
    <n v="202306"/>
  </r>
  <r>
    <s v="25bc169a-f037-4219-acca-366da61d1961"/>
    <x v="42"/>
    <x v="428"/>
    <x v="0"/>
    <x v="0"/>
    <x v="8"/>
    <n v="5"/>
    <n v="395.59"/>
    <n v="0.03"/>
    <n v="1918.6115"/>
    <n v="179.50505328338369"/>
    <x v="0"/>
    <n v="6"/>
    <x v="1"/>
    <n v="9.3559875609722801E-2"/>
    <n v="1.5167218584898507E-5"/>
    <x v="0"/>
    <s v="Jun-2023"/>
    <n v="202306"/>
  </r>
  <r>
    <s v="be0a8b99-b8f6-45e5-9df7-2c793ea63277"/>
    <x v="45"/>
    <x v="429"/>
    <x v="0"/>
    <x v="2"/>
    <x v="2"/>
    <n v="6"/>
    <n v="680.32"/>
    <n v="0.26"/>
    <n v="3020.6208000000001"/>
    <n v="848.35892522679353"/>
    <x v="0"/>
    <n v="6"/>
    <x v="1"/>
    <n v="0.28085581785929353"/>
    <n v="6.3695515835685167E-5"/>
    <x v="0"/>
    <s v="Jun-2023"/>
    <n v="202306"/>
  </r>
  <r>
    <s v="30e9aece-a350-4768-801a-c746cd83c96d"/>
    <x v="29"/>
    <x v="430"/>
    <x v="1"/>
    <x v="0"/>
    <x v="3"/>
    <n v="7"/>
    <n v="451.65"/>
    <n v="0.03"/>
    <n v="3066.7035000000001"/>
    <n v="224.16491879223111"/>
    <x v="0"/>
    <n v="6"/>
    <x v="1"/>
    <n v="7.3096378176837479E-2"/>
    <n v="9.4890164634435643E-6"/>
    <x v="0"/>
    <s v="Jun-2023"/>
    <n v="202306"/>
  </r>
  <r>
    <s v="1bf884d1-6920-41e7-b30f-ca86ee0c7104"/>
    <x v="20"/>
    <x v="431"/>
    <x v="2"/>
    <x v="2"/>
    <x v="9"/>
    <n v="4"/>
    <n v="445.19"/>
    <n v="0.28000000000000003"/>
    <n v="1282.1472000000001"/>
    <n v="204.01805465566889"/>
    <x v="0"/>
    <n v="6"/>
    <x v="1"/>
    <n v="0.15912217774657145"/>
    <n v="1.5723623621375144E-4"/>
    <x v="0"/>
    <s v="Jun-2023"/>
    <n v="202306"/>
  </r>
  <r>
    <s v="797f8069-4c7e-4907-bbd4-7b351a856357"/>
    <x v="43"/>
    <x v="432"/>
    <x v="0"/>
    <x v="1"/>
    <x v="6"/>
    <n v="9"/>
    <n v="106.9"/>
    <n v="0.16"/>
    <n v="808.16399999999999"/>
    <n v="200.4779838624853"/>
    <x v="0"/>
    <n v="6"/>
    <x v="1"/>
    <n v="0.24806596663856012"/>
    <n v="1.6630287911859474E-4"/>
    <x v="0"/>
    <s v="Jun-2023"/>
    <n v="202306"/>
  </r>
  <r>
    <s v="0786f44e-737d-423b-ab9d-6a39c464d7f8"/>
    <x v="27"/>
    <x v="433"/>
    <x v="3"/>
    <x v="0"/>
    <x v="6"/>
    <n v="3"/>
    <n v="949.29"/>
    <n v="0.27"/>
    <n v="2078.9450999999999"/>
    <n v="240.94917846844501"/>
    <x v="0"/>
    <n v="6"/>
    <x v="1"/>
    <n v="0.1158997312956677"/>
    <n v="9.4807698385108874E-5"/>
    <x v="0"/>
    <s v="Jun-2023"/>
    <n v="202306"/>
  </r>
  <r>
    <s v="11fe2897-0806-4b71-8416-ffaff7dd5b1a"/>
    <x v="39"/>
    <x v="434"/>
    <x v="1"/>
    <x v="1"/>
    <x v="2"/>
    <n v="3"/>
    <n v="697.92"/>
    <n v="0.14000000000000001"/>
    <n v="1800.6335999999999"/>
    <n v="465.1274888164188"/>
    <x v="0"/>
    <n v="6"/>
    <x v="1"/>
    <n v="0.25831323419512936"/>
    <n v="6.6865352284884618E-5"/>
    <x v="0"/>
    <s v="Jun-2023"/>
    <n v="202306"/>
  </r>
  <r>
    <s v="3193f90e-bbc9-4f1c-ad8b-a1ae0d35b94e"/>
    <x v="34"/>
    <x v="435"/>
    <x v="2"/>
    <x v="1"/>
    <x v="9"/>
    <n v="6"/>
    <n v="760.48"/>
    <n v="0.17"/>
    <n v="3787.1904"/>
    <n v="377.82155707609041"/>
    <x v="0"/>
    <n v="6"/>
    <x v="1"/>
    <n v="9.9763021440931632E-2"/>
    <n v="3.7257170909600958E-5"/>
    <x v="0"/>
    <s v="Jun-2023"/>
    <n v="202306"/>
  </r>
  <r>
    <s v="0882d53f-cbf1-4950-814b-bd2bca032c3c"/>
    <x v="44"/>
    <x v="436"/>
    <x v="3"/>
    <x v="0"/>
    <x v="8"/>
    <n v="8"/>
    <n v="484.44"/>
    <n v="0.01"/>
    <n v="3836.7647999999999"/>
    <n v="1017.07790893169"/>
    <x v="0"/>
    <n v="6"/>
    <x v="1"/>
    <n v="0.26508737489764556"/>
    <n v="2.5802989018247876E-6"/>
    <x v="0"/>
    <s v="Jun-2023"/>
    <n v="202306"/>
  </r>
  <r>
    <s v="5be104b1-6a09-4973-8214-0b08f46d0ad3"/>
    <x v="46"/>
    <x v="437"/>
    <x v="0"/>
    <x v="1"/>
    <x v="4"/>
    <n v="9"/>
    <n v="734.84"/>
    <n v="0.28999999999999998"/>
    <n v="4695.6275999999998"/>
    <n v="649.70342112893559"/>
    <x v="0"/>
    <n v="6"/>
    <x v="1"/>
    <n v="0.13836348971305468"/>
    <n v="4.3849303552095989E-5"/>
    <x v="0"/>
    <s v="Jun-2023"/>
    <n v="202306"/>
  </r>
  <r>
    <s v="c570e908-66bc-4651-97cd-a69a51c0bd4f"/>
    <x v="40"/>
    <x v="438"/>
    <x v="2"/>
    <x v="0"/>
    <x v="0"/>
    <n v="6"/>
    <n v="87.15"/>
    <n v="0.04"/>
    <n v="501.98400000000009"/>
    <n v="31.711048782660061"/>
    <x v="0"/>
    <n v="6"/>
    <x v="1"/>
    <n v="6.3171433317914624E-2"/>
    <n v="7.6496462038630697E-5"/>
    <x v="0"/>
    <s v="Jun-2023"/>
    <n v="202306"/>
  </r>
  <r>
    <s v="bcac1c21-37de-4799-8df1-33fec282da16"/>
    <x v="27"/>
    <x v="439"/>
    <x v="0"/>
    <x v="1"/>
    <x v="0"/>
    <n v="5"/>
    <n v="219.62"/>
    <n v="0.06"/>
    <n v="1032.2139999999999"/>
    <n v="270.47967650012839"/>
    <x v="0"/>
    <n v="6"/>
    <x v="1"/>
    <n v="0.26203837237252003"/>
    <n v="5.4639832437847193E-5"/>
    <x v="0"/>
    <s v="Jun-2023"/>
    <n v="202306"/>
  </r>
  <r>
    <s v="f9e8130f-ae71-48b1-9237-f4560be48f72"/>
    <x v="25"/>
    <x v="440"/>
    <x v="2"/>
    <x v="2"/>
    <x v="6"/>
    <n v="9"/>
    <n v="277.62"/>
    <n v="0.1"/>
    <n v="2248.7220000000002"/>
    <n v="349.77340305915118"/>
    <x v="0"/>
    <n v="6"/>
    <x v="1"/>
    <n v="0.15554319433845143"/>
    <n v="4.0022732912294186E-5"/>
    <x v="0"/>
    <s v="Jun-2023"/>
    <n v="202306"/>
  </r>
  <r>
    <s v="aff25977-1edf-4e7a-a338-9b5626c509d4"/>
    <x v="29"/>
    <x v="441"/>
    <x v="3"/>
    <x v="2"/>
    <x v="1"/>
    <n v="5"/>
    <n v="533.42999999999995"/>
    <n v="0.03"/>
    <n v="2587.135499999999"/>
    <n v="346.04788732899328"/>
    <x v="0"/>
    <n v="6"/>
    <x v="1"/>
    <n v="0.13375715625601883"/>
    <n v="1.1247961307013105E-5"/>
    <x v="0"/>
    <s v="Jun-2023"/>
    <n v="202306"/>
  </r>
  <r>
    <s v="d225d7cc-7f96-4939-8353-6be136046c77"/>
    <x v="25"/>
    <x v="442"/>
    <x v="0"/>
    <x v="0"/>
    <x v="3"/>
    <n v="9"/>
    <n v="510.92"/>
    <n v="0.1"/>
    <n v="4138.4520000000002"/>
    <n v="966.14878541102973"/>
    <x v="0"/>
    <n v="6"/>
    <x v="1"/>
    <n v="0.23345656429288769"/>
    <n v="2.1747262019711721E-5"/>
    <x v="0"/>
    <s v="Jun-2023"/>
    <n v="202306"/>
  </r>
  <r>
    <s v="9afdcad1-627a-4dee-bf40-0d7ec8d37f6c"/>
    <x v="39"/>
    <x v="443"/>
    <x v="0"/>
    <x v="2"/>
    <x v="9"/>
    <n v="8"/>
    <n v="735.19"/>
    <n v="0.11"/>
    <n v="5234.5528000000004"/>
    <n v="989.91520680106782"/>
    <x v="0"/>
    <n v="6"/>
    <x v="1"/>
    <n v="0.18911170535925587"/>
    <n v="1.8702648294998571E-5"/>
    <x v="0"/>
    <s v="Jun-2023"/>
    <n v="202306"/>
  </r>
  <r>
    <s v="aac20a30-8959-41b4-b90c-c5c3abb124c7"/>
    <x v="41"/>
    <x v="444"/>
    <x v="1"/>
    <x v="0"/>
    <x v="2"/>
    <n v="8"/>
    <n v="542.24"/>
    <n v="0.25"/>
    <n v="3253.44"/>
    <n v="973.90937579264346"/>
    <x v="0"/>
    <n v="6"/>
    <x v="1"/>
    <n v="0.29934757542559365"/>
    <n v="5.763130717025671E-5"/>
    <x v="0"/>
    <s v="Jun-2023"/>
    <n v="202306"/>
  </r>
  <r>
    <s v="cdd76c75-3ea4-473a-90ac-969c77d63c5b"/>
    <x v="35"/>
    <x v="445"/>
    <x v="3"/>
    <x v="2"/>
    <x v="5"/>
    <n v="2"/>
    <n v="922.78"/>
    <n v="7.0000000000000007E-2"/>
    <n v="1716.3707999999999"/>
    <n v="421.71558887395059"/>
    <x v="0"/>
    <n v="6"/>
    <x v="1"/>
    <n v="0.24570191293976257"/>
    <n v="3.7928867118923262E-5"/>
    <x v="0"/>
    <s v="Jun-2023"/>
    <n v="202306"/>
  </r>
  <r>
    <s v="f8fbd029-935e-4248-8215-536add0029a5"/>
    <x v="27"/>
    <x v="446"/>
    <x v="3"/>
    <x v="0"/>
    <x v="1"/>
    <n v="9"/>
    <n v="486.52"/>
    <n v="0.28999999999999998"/>
    <n v="3108.8627999999999"/>
    <n v="706.01330447636008"/>
    <x v="0"/>
    <n v="6"/>
    <x v="1"/>
    <n v="0.22709696435505616"/>
    <n v="6.6230005389752156E-5"/>
    <x v="0"/>
    <s v="Jun-2023"/>
    <n v="202306"/>
  </r>
  <r>
    <s v="ef8aa03f-54ea-4010-abb7-88294bd870bd"/>
    <x v="31"/>
    <x v="447"/>
    <x v="3"/>
    <x v="0"/>
    <x v="2"/>
    <n v="8"/>
    <n v="599.07000000000005"/>
    <n v="0.1"/>
    <n v="4313.3040000000001"/>
    <n v="610.17442430470692"/>
    <x v="0"/>
    <n v="6"/>
    <x v="1"/>
    <n v="0.14146334788939219"/>
    <n v="2.08656751297845E-5"/>
    <x v="0"/>
    <s v="Jun-2023"/>
    <n v="202306"/>
  </r>
  <r>
    <s v="b4090f34-9d2f-4001-b9b2-81f4c79ab9f8"/>
    <x v="22"/>
    <x v="448"/>
    <x v="2"/>
    <x v="1"/>
    <x v="0"/>
    <n v="7"/>
    <n v="916.18"/>
    <n v="0.01"/>
    <n v="6349.1273999999994"/>
    <n v="1187.383674814505"/>
    <x v="0"/>
    <n v="6"/>
    <x v="1"/>
    <n v="0.18701525422446319"/>
    <n v="1.5592693887352144E-6"/>
    <x v="0"/>
    <s v="Jun-2023"/>
    <n v="202306"/>
  </r>
  <r>
    <s v="e0e079d4-5dd5-40fd-8379-0ced9eb03695"/>
    <x v="29"/>
    <x v="449"/>
    <x v="3"/>
    <x v="1"/>
    <x v="2"/>
    <n v="3"/>
    <n v="14.17"/>
    <n v="0.17"/>
    <n v="35.283299999999997"/>
    <n v="3.5001445921790428"/>
    <x v="0"/>
    <n v="6"/>
    <x v="1"/>
    <n v="9.920116860324979E-2"/>
    <n v="3.9990590449306054E-3"/>
    <x v="0"/>
    <s v="Jun-2023"/>
    <n v="202306"/>
  </r>
  <r>
    <s v="028b2631-33a1-4866-985b-6774ea1d6c22"/>
    <x v="25"/>
    <x v="450"/>
    <x v="1"/>
    <x v="1"/>
    <x v="1"/>
    <n v="7"/>
    <n v="742.6"/>
    <n v="0.21"/>
    <n v="4106.5780000000004"/>
    <n v="311.75158211138682"/>
    <x v="0"/>
    <n v="6"/>
    <x v="1"/>
    <n v="7.5915173682659084E-2"/>
    <n v="4.0398599515216803E-5"/>
    <x v="0"/>
    <s v="Jun-2023"/>
    <n v="202306"/>
  </r>
  <r>
    <s v="480462bd-4d19-4e18-a543-b291d9908b43"/>
    <x v="27"/>
    <x v="451"/>
    <x v="3"/>
    <x v="1"/>
    <x v="0"/>
    <n v="3"/>
    <n v="248.48"/>
    <n v="7.0000000000000007E-2"/>
    <n v="693.25919999999985"/>
    <n v="104.3803457895562"/>
    <x v="0"/>
    <n v="6"/>
    <x v="1"/>
    <n v="0.15056467449628685"/>
    <n v="9.3904271302854708E-5"/>
    <x v="0"/>
    <s v="Jun-2023"/>
    <n v="202306"/>
  </r>
  <r>
    <s v="b0221649-9d73-4045-9092-ffbec874509e"/>
    <x v="29"/>
    <x v="452"/>
    <x v="0"/>
    <x v="1"/>
    <x v="6"/>
    <n v="3"/>
    <n v="339.4"/>
    <n v="0.21"/>
    <n v="804.37799999999993"/>
    <n v="110.7811453410083"/>
    <x v="0"/>
    <n v="6"/>
    <x v="1"/>
    <n v="0.13772274395993961"/>
    <n v="2.0624631703005305E-4"/>
    <x v="0"/>
    <s v="Jun-2023"/>
    <n v="202306"/>
  </r>
  <r>
    <s v="22ff9c6a-1496-4146-9d5e-4fa4dd23f7ea"/>
    <x v="34"/>
    <x v="453"/>
    <x v="3"/>
    <x v="2"/>
    <x v="0"/>
    <n v="1"/>
    <n v="253.98"/>
    <n v="0.19"/>
    <n v="205.72380000000001"/>
    <n v="51.163856529902951"/>
    <x v="0"/>
    <n v="6"/>
    <x v="1"/>
    <n v="0.24870168901168921"/>
    <n v="7.480904008189622E-4"/>
    <x v="0"/>
    <s v="Jun-2023"/>
    <n v="202306"/>
  </r>
  <r>
    <s v="a992dd8b-10f3-4b3e-a6f9-a34d7016232b"/>
    <x v="30"/>
    <x v="454"/>
    <x v="2"/>
    <x v="2"/>
    <x v="9"/>
    <n v="9"/>
    <n v="947.6"/>
    <n v="0.13"/>
    <n v="7419.7079999999996"/>
    <n v="1825.6736999899431"/>
    <x v="0"/>
    <n v="6"/>
    <x v="1"/>
    <n v="0.24605735158175271"/>
    <n v="1.5243187467754797E-5"/>
    <x v="0"/>
    <s v="Jun-2023"/>
    <n v="202306"/>
  </r>
  <r>
    <s v="237c9eb8-00ba-4cb4-a276-d9fcc9079c0c"/>
    <x v="40"/>
    <x v="455"/>
    <x v="0"/>
    <x v="1"/>
    <x v="7"/>
    <n v="3"/>
    <n v="120.33"/>
    <n v="7.0000000000000007E-2"/>
    <n v="335.72070000000002"/>
    <n v="61.487317659031611"/>
    <x v="0"/>
    <n v="6"/>
    <x v="1"/>
    <n v="0.18315021283772973"/>
    <n v="1.9391118867558658E-4"/>
    <x v="0"/>
    <s v="Jun-2023"/>
    <n v="202306"/>
  </r>
  <r>
    <s v="25a16dd5-835a-4e65-a986-80144452adb5"/>
    <x v="42"/>
    <x v="456"/>
    <x v="3"/>
    <x v="1"/>
    <x v="2"/>
    <n v="3"/>
    <n v="673.13"/>
    <n v="0.28999999999999998"/>
    <n v="1433.7669000000001"/>
    <n v="411.21584080793008"/>
    <x v="0"/>
    <n v="6"/>
    <x v="1"/>
    <n v="0.28680801656666088"/>
    <n v="1.436077231243098E-4"/>
    <x v="0"/>
    <s v="Jun-2023"/>
    <n v="202306"/>
  </r>
  <r>
    <s v="058ae64f-9bbb-4c67-82d5-0735f8eca627"/>
    <x v="38"/>
    <x v="457"/>
    <x v="3"/>
    <x v="1"/>
    <x v="7"/>
    <n v="3"/>
    <n v="937.38"/>
    <n v="0.21"/>
    <n v="2221.5906"/>
    <n v="302.59844093855151"/>
    <x v="0"/>
    <n v="6"/>
    <x v="1"/>
    <n v="0.13620801282583367"/>
    <n v="7.4676225223495278E-5"/>
    <x v="0"/>
    <s v="Jun-2023"/>
    <n v="202306"/>
  </r>
  <r>
    <s v="c2d25777-8e48-46c9-8d15-b07860b3a4d6"/>
    <x v="20"/>
    <x v="458"/>
    <x v="2"/>
    <x v="2"/>
    <x v="6"/>
    <n v="6"/>
    <n v="61.42"/>
    <n v="0.09"/>
    <n v="335.35320000000002"/>
    <n v="66.917278740067701"/>
    <x v="0"/>
    <n v="6"/>
    <x v="1"/>
    <n v="0.19954268735192537"/>
    <n v="2.4422012373819603E-4"/>
    <x v="0"/>
    <s v="Jun-2023"/>
    <n v="202306"/>
  </r>
  <r>
    <s v="97433989-ef12-48dd-a987-d3c7c21c75b6"/>
    <x v="44"/>
    <x v="459"/>
    <x v="3"/>
    <x v="0"/>
    <x v="0"/>
    <n v="3"/>
    <n v="194.37"/>
    <n v="0.09"/>
    <n v="530.63010000000008"/>
    <n v="29.12690190665052"/>
    <x v="0"/>
    <n v="6"/>
    <x v="1"/>
    <n v="5.4891160351910898E-2"/>
    <n v="1.543448062972681E-4"/>
    <x v="0"/>
    <s v="Jun-2023"/>
    <n v="202306"/>
  </r>
  <r>
    <s v="636b3ca0-153a-42f8-9c4b-fd356deb8d80"/>
    <x v="22"/>
    <x v="460"/>
    <x v="1"/>
    <x v="0"/>
    <x v="2"/>
    <n v="4"/>
    <n v="403.63"/>
    <n v="0.08"/>
    <n v="1485.3584000000001"/>
    <n v="327.23596758970598"/>
    <x v="0"/>
    <n v="6"/>
    <x v="1"/>
    <n v="0.22030775036496644"/>
    <n v="4.9550330748457748E-5"/>
    <x v="0"/>
    <s v="Jun-2023"/>
    <n v="202306"/>
  </r>
  <r>
    <s v="8b0f7cb2-d459-4543-a4a5-0e338eddb345"/>
    <x v="49"/>
    <x v="461"/>
    <x v="3"/>
    <x v="1"/>
    <x v="4"/>
    <n v="4"/>
    <n v="178.28"/>
    <n v="0.01"/>
    <n v="705.98879999999997"/>
    <n v="92.549253451801121"/>
    <x v="0"/>
    <n v="6"/>
    <x v="1"/>
    <n v="0.13109167376564773"/>
    <n v="1.4022885348889388E-5"/>
    <x v="0"/>
    <s v="Jun-2023"/>
    <n v="202306"/>
  </r>
  <r>
    <s v="d7fee120-e060-4d9b-ae21-e1d0a6d21122"/>
    <x v="30"/>
    <x v="462"/>
    <x v="3"/>
    <x v="1"/>
    <x v="5"/>
    <n v="8"/>
    <n v="747.08"/>
    <n v="0.03"/>
    <n v="5797.3407999999999"/>
    <n v="1026.245656880767"/>
    <x v="0"/>
    <n v="6"/>
    <x v="1"/>
    <n v="0.17702006700740572"/>
    <n v="5.0195427531188086E-6"/>
    <x v="0"/>
    <s v="Jun-2023"/>
    <n v="202306"/>
  </r>
  <r>
    <s v="8803e67d-a81e-448a-9c22-2db8dd367062"/>
    <x v="43"/>
    <x v="463"/>
    <x v="1"/>
    <x v="0"/>
    <x v="6"/>
    <n v="3"/>
    <n v="221.09"/>
    <n v="0.09"/>
    <n v="603.57569999999998"/>
    <n v="43.398606615785738"/>
    <x v="0"/>
    <n v="6"/>
    <x v="1"/>
    <n v="7.1902508029706533E-2"/>
    <n v="1.3569134741507982E-4"/>
    <x v="0"/>
    <s v="Jun-2023"/>
    <n v="202306"/>
  </r>
  <r>
    <s v="764e3e54-53c6-4467-b8c3-c99b74b9eb34"/>
    <x v="45"/>
    <x v="464"/>
    <x v="2"/>
    <x v="0"/>
    <x v="9"/>
    <n v="2"/>
    <n v="977.7"/>
    <n v="0.02"/>
    <n v="1916.2919999999999"/>
    <n v="118.31374036209979"/>
    <x v="0"/>
    <n v="6"/>
    <x v="1"/>
    <n v="6.1740977033823551E-2"/>
    <n v="1.0228086325048583E-5"/>
    <x v="0"/>
    <s v="Jun-2023"/>
    <n v="202306"/>
  </r>
  <r>
    <s v="53b9364f-1337-4662-804e-a8120bec0c3f"/>
    <x v="47"/>
    <x v="465"/>
    <x v="0"/>
    <x v="2"/>
    <x v="5"/>
    <n v="1"/>
    <n v="932.34"/>
    <n v="0.28999999999999998"/>
    <n v="661.96140000000003"/>
    <n v="117.7325174313445"/>
    <x v="0"/>
    <n v="6"/>
    <x v="1"/>
    <n v="0.17785405226248011"/>
    <n v="3.1104532681210714E-4"/>
    <x v="0"/>
    <s v="Jun-2023"/>
    <n v="202306"/>
  </r>
  <r>
    <s v="6444c0c5-f15c-4149-b3e3-f1cc02a91d0d"/>
    <x v="46"/>
    <x v="184"/>
    <x v="3"/>
    <x v="1"/>
    <x v="1"/>
    <n v="3"/>
    <n v="50.7"/>
    <n v="0.2"/>
    <n v="121.68"/>
    <n v="34.696318518473461"/>
    <x v="0"/>
    <n v="6"/>
    <x v="1"/>
    <n v="0.28514397204531111"/>
    <n v="1.3149243918474686E-3"/>
    <x v="0"/>
    <s v="Jun-2023"/>
    <n v="202306"/>
  </r>
  <r>
    <s v="1a48a3d7-8c8e-44dc-a57a-e092a7edf024"/>
    <x v="33"/>
    <x v="466"/>
    <x v="3"/>
    <x v="2"/>
    <x v="6"/>
    <n v="3"/>
    <n v="413.73"/>
    <n v="0.25"/>
    <n v="930.89250000000004"/>
    <n v="187.1846001673556"/>
    <x v="0"/>
    <n v="6"/>
    <x v="1"/>
    <n v="0.20108079092629449"/>
    <n v="2.0141960537870912E-4"/>
    <x v="0"/>
    <s v="Jun-2023"/>
    <n v="202306"/>
  </r>
  <r>
    <s v="bd4063ae-8b04-400c-9198-c5e61377eece"/>
    <x v="42"/>
    <x v="467"/>
    <x v="3"/>
    <x v="2"/>
    <x v="2"/>
    <n v="5"/>
    <n v="256.13"/>
    <n v="0.28999999999999998"/>
    <n v="909.26150000000007"/>
    <n v="184.2045590756714"/>
    <x v="0"/>
    <n v="6"/>
    <x v="1"/>
    <n v="0.2025869995327762"/>
    <n v="2.264475071252879E-4"/>
    <x v="0"/>
    <s v="Jun-2023"/>
    <n v="202306"/>
  </r>
  <r>
    <s v="353c02d7-ea44-48f3-bbd1-ab05ff58e171"/>
    <x v="27"/>
    <x v="468"/>
    <x v="2"/>
    <x v="0"/>
    <x v="4"/>
    <n v="3"/>
    <n v="263.56"/>
    <n v="0.16"/>
    <n v="664.1712"/>
    <n v="178.2842325807178"/>
    <x v="0"/>
    <n v="6"/>
    <x v="1"/>
    <n v="0.26843114031550569"/>
    <n v="2.023574644609703E-4"/>
    <x v="0"/>
    <s v="Jun-2023"/>
    <n v="202306"/>
  </r>
  <r>
    <s v="ea81411c-4d68-417f-bd69-2b5bc757e089"/>
    <x v="31"/>
    <x v="469"/>
    <x v="0"/>
    <x v="2"/>
    <x v="7"/>
    <n v="2"/>
    <n v="122.49"/>
    <n v="0.19"/>
    <n v="198.43379999999999"/>
    <n v="36.495290015664608"/>
    <x v="0"/>
    <n v="6"/>
    <x v="1"/>
    <n v="0.18391670176988301"/>
    <n v="7.7557351620540459E-4"/>
    <x v="0"/>
    <s v="Jun-2023"/>
    <n v="202306"/>
  </r>
  <r>
    <s v="7fcc2644-a8bf-4940-8eb8-760e8d8619f1"/>
    <x v="33"/>
    <x v="470"/>
    <x v="1"/>
    <x v="1"/>
    <x v="5"/>
    <n v="6"/>
    <n v="242.69"/>
    <n v="0.01"/>
    <n v="1441.5786000000001"/>
    <n v="120.6094769076656"/>
    <x v="0"/>
    <n v="6"/>
    <x v="1"/>
    <n v="8.366486357918021E-2"/>
    <n v="6.8674715343304913E-6"/>
    <x v="0"/>
    <s v="Jun-2023"/>
    <n v="202306"/>
  </r>
  <r>
    <s v="b0d3493d-3664-477c-aa0b-aca93fdae390"/>
    <x v="22"/>
    <x v="471"/>
    <x v="3"/>
    <x v="0"/>
    <x v="9"/>
    <n v="2"/>
    <n v="771.27"/>
    <n v="0.18"/>
    <n v="1264.8828000000001"/>
    <n v="218.04038160196259"/>
    <x v="0"/>
    <n v="6"/>
    <x v="1"/>
    <n v="0.17237990871720493"/>
    <n v="1.166906530786884E-4"/>
    <x v="0"/>
    <s v="Jun-2023"/>
    <n v="202306"/>
  </r>
  <r>
    <s v="72dcd119-0a5f-464b-a7a9-fb663cf58bf2"/>
    <x v="36"/>
    <x v="472"/>
    <x v="2"/>
    <x v="1"/>
    <x v="5"/>
    <n v="6"/>
    <n v="795.12"/>
    <n v="0.03"/>
    <n v="4627.5983999999999"/>
    <n v="796.36280621135973"/>
    <x v="0"/>
    <n v="6"/>
    <x v="1"/>
    <n v="0.17208986981483954"/>
    <n v="6.2883589898380112E-6"/>
    <x v="0"/>
    <s v="Jun-2023"/>
    <n v="202306"/>
  </r>
  <r>
    <s v="96af997f-66ab-45f8-8e04-24089f1aae0a"/>
    <x v="44"/>
    <x v="473"/>
    <x v="3"/>
    <x v="0"/>
    <x v="3"/>
    <n v="5"/>
    <n v="278.19"/>
    <n v="0.19"/>
    <n v="1126.6695"/>
    <n v="286.13944458634649"/>
    <x v="0"/>
    <n v="6"/>
    <x v="1"/>
    <n v="0.25396928255033663"/>
    <n v="1.3659728962220065E-4"/>
    <x v="0"/>
    <s v="Jun-2023"/>
    <n v="202306"/>
  </r>
  <r>
    <s v="19d110b3-e6a0-4a64-b51e-64ba2657ae47"/>
    <x v="39"/>
    <x v="474"/>
    <x v="1"/>
    <x v="0"/>
    <x v="4"/>
    <n v="3"/>
    <n v="312.41000000000003"/>
    <n v="0.2"/>
    <n v="749.78400000000011"/>
    <n v="156.25212431864381"/>
    <x v="0"/>
    <n v="6"/>
    <x v="1"/>
    <n v="0.20839618385914316"/>
    <n v="2.133947910331509E-4"/>
    <x v="0"/>
    <s v="Jun-2023"/>
    <n v="202306"/>
  </r>
  <r>
    <s v="21d378ab-011e-4caa-81b0-dde13a816d5f"/>
    <x v="45"/>
    <x v="475"/>
    <x v="2"/>
    <x v="0"/>
    <x v="3"/>
    <n v="3"/>
    <n v="243.98"/>
    <n v="0.25"/>
    <n v="548.95499999999993"/>
    <n v="144.6460099491868"/>
    <x v="0"/>
    <n v="6"/>
    <x v="1"/>
    <n v="0.26349338278945783"/>
    <n v="3.4155805120638304E-4"/>
    <x v="0"/>
    <s v="Jun-2023"/>
    <n v="202306"/>
  </r>
  <r>
    <s v="0c76840b-f8c4-4e5b-9d33-172827fd8dc8"/>
    <x v="48"/>
    <x v="476"/>
    <x v="2"/>
    <x v="2"/>
    <x v="9"/>
    <n v="4"/>
    <n v="910.81"/>
    <n v="0.08"/>
    <n v="3351.7808"/>
    <n v="558.94576090231669"/>
    <x v="0"/>
    <n v="6"/>
    <x v="1"/>
    <n v="0.16676083379387957"/>
    <n v="2.1958476520898982E-5"/>
    <x v="0"/>
    <s v="Jun-2023"/>
    <n v="202306"/>
  </r>
  <r>
    <s v="b11ad858-76c1-4cef-86a9-26c2ec04870d"/>
    <x v="28"/>
    <x v="477"/>
    <x v="0"/>
    <x v="1"/>
    <x v="1"/>
    <n v="5"/>
    <n v="729.2"/>
    <n v="0.08"/>
    <n v="3354.32"/>
    <n v="764.68035985607628"/>
    <x v="0"/>
    <n v="6"/>
    <x v="1"/>
    <n v="0.22796881628946442"/>
    <n v="2.1941854086670324E-5"/>
    <x v="0"/>
    <s v="Jun-2023"/>
    <n v="202306"/>
  </r>
  <r>
    <s v="6fa072da-da82-4d85-906a-ad4a008a6cdb"/>
    <x v="29"/>
    <x v="478"/>
    <x v="3"/>
    <x v="1"/>
    <x v="8"/>
    <n v="2"/>
    <n v="605.87"/>
    <n v="0.15"/>
    <n v="1029.979"/>
    <n v="248.75915441602069"/>
    <x v="0"/>
    <n v="6"/>
    <x v="1"/>
    <n v="0.24151866631845958"/>
    <n v="1.2378893161899416E-4"/>
    <x v="0"/>
    <s v="Jun-2023"/>
    <n v="202306"/>
  </r>
  <r>
    <s v="fb2183c5-7d46-4f36-9dee-c332e967a2ed"/>
    <x v="28"/>
    <x v="479"/>
    <x v="2"/>
    <x v="2"/>
    <x v="8"/>
    <n v="5"/>
    <n v="429.33"/>
    <n v="0.06"/>
    <n v="2017.8510000000001"/>
    <n v="419.72585402198348"/>
    <x v="0"/>
    <n v="6"/>
    <x v="1"/>
    <n v="0.20800636618956675"/>
    <n v="2.795052756620781E-5"/>
    <x v="0"/>
    <s v="Jun-2023"/>
    <n v="202306"/>
  </r>
  <r>
    <s v="7aecc23d-05b8-4ca2-9db0-d822d9516bf5"/>
    <x v="37"/>
    <x v="480"/>
    <x v="1"/>
    <x v="2"/>
    <x v="6"/>
    <n v="4"/>
    <n v="235.98"/>
    <n v="0.3"/>
    <n v="660.74399999999991"/>
    <n v="63.95210403683739"/>
    <x v="0"/>
    <n v="6"/>
    <x v="1"/>
    <n v="9.6788020832330526E-2"/>
    <n v="3.1782354436816682E-4"/>
    <x v="0"/>
    <s v="Jun-2023"/>
    <n v="202306"/>
  </r>
  <r>
    <s v="9831a84d-135f-4356-bc72-a01164ccc8cb"/>
    <x v="21"/>
    <x v="481"/>
    <x v="1"/>
    <x v="1"/>
    <x v="9"/>
    <n v="7"/>
    <n v="378.97"/>
    <n v="0.26"/>
    <n v="1963.0645999999999"/>
    <n v="507.7325943696265"/>
    <x v="0"/>
    <n v="6"/>
    <x v="1"/>
    <n v="0.25864283547756223"/>
    <n v="9.8010019639700096E-5"/>
    <x v="0"/>
    <s v="Jun-2023"/>
    <n v="202306"/>
  </r>
  <r>
    <s v="d2803190-a55c-4fc5-82df-d01e1e0fc7c6"/>
    <x v="37"/>
    <x v="482"/>
    <x v="2"/>
    <x v="0"/>
    <x v="2"/>
    <n v="1"/>
    <n v="720.34"/>
    <n v="0.23"/>
    <n v="554.66180000000008"/>
    <n v="73.790619182451024"/>
    <x v="0"/>
    <n v="6"/>
    <x v="1"/>
    <n v="0.13303713935672334"/>
    <n v="3.1929366687952909E-4"/>
    <x v="0"/>
    <s v="Jun-2023"/>
    <n v="202306"/>
  </r>
  <r>
    <s v="35bb4119-dd6d-4cb2-bd92-9d67d7f3125d"/>
    <x v="21"/>
    <x v="483"/>
    <x v="2"/>
    <x v="0"/>
    <x v="6"/>
    <n v="6"/>
    <n v="731.82"/>
    <n v="0.24"/>
    <n v="3337.0992000000001"/>
    <n v="593.66184334817865"/>
    <x v="0"/>
    <n v="6"/>
    <x v="1"/>
    <n v="0.17789757144413887"/>
    <n v="5.4658249296275041E-5"/>
    <x v="0"/>
    <s v="Jun-2023"/>
    <n v="202306"/>
  </r>
  <r>
    <s v="c995bb58-570c-488e-a6b9-cd66d6bac0c7"/>
    <x v="48"/>
    <x v="484"/>
    <x v="0"/>
    <x v="1"/>
    <x v="5"/>
    <n v="9"/>
    <n v="960.7"/>
    <n v="0.26"/>
    <n v="6398.2620000000006"/>
    <n v="1568.6156715157049"/>
    <x v="0"/>
    <n v="6"/>
    <x v="1"/>
    <n v="0.24516277569060235"/>
    <n v="3.0070666065253342E-5"/>
    <x v="0"/>
    <s v="Jun-2023"/>
    <n v="202306"/>
  </r>
  <r>
    <s v="80078a4e-94c1-4835-b077-70fb7f8d3e01"/>
    <x v="35"/>
    <x v="485"/>
    <x v="0"/>
    <x v="2"/>
    <x v="6"/>
    <n v="7"/>
    <n v="415.41"/>
    <n v="0.09"/>
    <n v="2646.161700000001"/>
    <n v="635.41382159815896"/>
    <x v="0"/>
    <n v="6"/>
    <x v="1"/>
    <n v="0.24012660360028593"/>
    <n v="3.0950489533576118E-5"/>
    <x v="0"/>
    <s v="Jun-2023"/>
    <n v="202306"/>
  </r>
  <r>
    <s v="44448d46-a079-4a4c-9278-76b58a3514e4"/>
    <x v="41"/>
    <x v="486"/>
    <x v="1"/>
    <x v="0"/>
    <x v="7"/>
    <n v="3"/>
    <n v="20.07"/>
    <n v="0.14000000000000001"/>
    <n v="51.7806"/>
    <n v="14.01150416654222"/>
    <x v="0"/>
    <n v="6"/>
    <x v="1"/>
    <n v="0.27059370046971687"/>
    <n v="2.3251951503072579E-3"/>
    <x v="0"/>
    <s v="Jun-2023"/>
    <n v="202306"/>
  </r>
  <r>
    <s v="116f378c-e5d6-4ffd-8597-827be45eb063"/>
    <x v="20"/>
    <x v="487"/>
    <x v="1"/>
    <x v="0"/>
    <x v="9"/>
    <n v="1"/>
    <n v="710.26"/>
    <n v="0.16"/>
    <n v="596.61839999999995"/>
    <n v="117.52622637076141"/>
    <x v="0"/>
    <n v="6"/>
    <x v="1"/>
    <n v="0.19698726417214324"/>
    <n v="2.2526961957592995E-4"/>
    <x v="0"/>
    <s v="Jun-2023"/>
    <n v="202306"/>
  </r>
  <r>
    <s v="abfe7cfb-9015-491b-852a-71116b6777b6"/>
    <x v="39"/>
    <x v="488"/>
    <x v="2"/>
    <x v="1"/>
    <x v="4"/>
    <n v="9"/>
    <n v="742.71"/>
    <n v="0.28000000000000003"/>
    <n v="4812.7608"/>
    <n v="796.54460690915107"/>
    <x v="0"/>
    <n v="6"/>
    <x v="1"/>
    <n v="0.16550679329609547"/>
    <n v="4.1888639053077393E-5"/>
    <x v="0"/>
    <s v="Jun-2023"/>
    <n v="202306"/>
  </r>
  <r>
    <s v="1e629e95-1e8e-4884-987e-6db325a5eda0"/>
    <x v="29"/>
    <x v="489"/>
    <x v="3"/>
    <x v="2"/>
    <x v="0"/>
    <n v="6"/>
    <n v="669.49"/>
    <n v="0.12"/>
    <n v="3534.9072000000001"/>
    <n v="371.41533537822511"/>
    <x v="0"/>
    <n v="6"/>
    <x v="1"/>
    <n v="0.10507074566999244"/>
    <n v="2.9873485787689135E-5"/>
    <x v="0"/>
    <s v="Jun-2023"/>
    <n v="202306"/>
  </r>
  <r>
    <s v="7935aad7-e809-43e5-9854-88b1a2cf7e38"/>
    <x v="40"/>
    <x v="410"/>
    <x v="0"/>
    <x v="0"/>
    <x v="7"/>
    <n v="8"/>
    <n v="546.63"/>
    <n v="0.2"/>
    <n v="3498.4319999999998"/>
    <n v="837.12101421623186"/>
    <x v="0"/>
    <n v="6"/>
    <x v="1"/>
    <n v="0.23928463214841161"/>
    <n v="4.5734774893437976E-5"/>
    <x v="0"/>
    <s v="Jun-2023"/>
    <n v="202306"/>
  </r>
  <r>
    <s v="75fcff71-fd02-4a21-95a0-401bd42879fc"/>
    <x v="21"/>
    <x v="490"/>
    <x v="1"/>
    <x v="1"/>
    <x v="4"/>
    <n v="2"/>
    <n v="905.61"/>
    <n v="0.18"/>
    <n v="1485.2003999999999"/>
    <n v="148.28232404376729"/>
    <x v="0"/>
    <n v="6"/>
    <x v="1"/>
    <n v="9.9839943514536691E-2"/>
    <n v="9.9380528041872327E-5"/>
    <x v="0"/>
    <s v="Jun-2023"/>
    <n v="202306"/>
  </r>
  <r>
    <s v="27eaed43-bca8-43b0-ab18-2fe79fda496c"/>
    <x v="42"/>
    <x v="491"/>
    <x v="1"/>
    <x v="0"/>
    <x v="2"/>
    <n v="2"/>
    <n v="982.22"/>
    <n v="0.08"/>
    <n v="1807.2847999999999"/>
    <n v="105.0659131048602"/>
    <x v="0"/>
    <n v="6"/>
    <x v="1"/>
    <n v="5.8134674238869387E-2"/>
    <n v="4.0724074036366595E-5"/>
    <x v="0"/>
    <s v="Jun-2023"/>
    <n v="202306"/>
  </r>
  <r>
    <s v="7336aca7-ceab-45cc-8dac-657cafe9b759"/>
    <x v="36"/>
    <x v="492"/>
    <x v="3"/>
    <x v="0"/>
    <x v="3"/>
    <n v="8"/>
    <n v="760.82"/>
    <n v="0.22"/>
    <n v="4747.5168000000003"/>
    <n v="857.74494642996331"/>
    <x v="0"/>
    <n v="6"/>
    <x v="1"/>
    <n v="0.18067233515212905"/>
    <n v="3.6145211745222261E-5"/>
    <x v="0"/>
    <s v="Jun-2023"/>
    <n v="202306"/>
  </r>
  <r>
    <s v="a6c78095-1bd9-44de-9590-1c0499a4a810"/>
    <x v="25"/>
    <x v="493"/>
    <x v="3"/>
    <x v="2"/>
    <x v="4"/>
    <n v="8"/>
    <n v="260.17"/>
    <n v="0.27"/>
    <n v="1519.3928000000001"/>
    <n v="308.06114552573661"/>
    <x v="0"/>
    <n v="6"/>
    <x v="1"/>
    <n v="0.20275280067520168"/>
    <n v="1.2972287350578469E-4"/>
    <x v="0"/>
    <s v="Jun-2023"/>
    <n v="202306"/>
  </r>
  <r>
    <s v="e418aa58-e428-4235-b03e-2db282c2a239"/>
    <x v="30"/>
    <x v="494"/>
    <x v="1"/>
    <x v="0"/>
    <x v="4"/>
    <n v="4"/>
    <n v="68.02"/>
    <n v="0.04"/>
    <n v="261.1968"/>
    <n v="24.364265370866772"/>
    <x v="0"/>
    <n v="6"/>
    <x v="1"/>
    <n v="9.3279340982993564E-2"/>
    <n v="1.4701558365186711E-4"/>
    <x v="0"/>
    <s v="Jun-2023"/>
    <n v="202306"/>
  </r>
  <r>
    <s v="93b92d90-c9f9-472a-bd3e-8d1b25f76442"/>
    <x v="21"/>
    <x v="495"/>
    <x v="0"/>
    <x v="2"/>
    <x v="1"/>
    <n v="9"/>
    <n v="861.45"/>
    <n v="0"/>
    <n v="7753.05"/>
    <n v="2192.854395538905"/>
    <x v="0"/>
    <n v="6"/>
    <x v="1"/>
    <n v="0.28283764396449201"/>
    <n v="0"/>
    <x v="1"/>
    <s v="Jun-2023"/>
    <n v="202306"/>
  </r>
  <r>
    <s v="5f9ea720-ee5a-49f1-8ece-7278405aac96"/>
    <x v="46"/>
    <x v="496"/>
    <x v="2"/>
    <x v="1"/>
    <x v="8"/>
    <n v="5"/>
    <n v="816.79"/>
    <n v="0.13"/>
    <n v="3553.0365000000002"/>
    <n v="298.98248579320699"/>
    <x v="0"/>
    <n v="6"/>
    <x v="1"/>
    <n v="8.41484419856669E-2"/>
    <n v="3.183192742320548E-5"/>
    <x v="0"/>
    <s v="Jun-2023"/>
    <n v="202306"/>
  </r>
  <r>
    <s v="2d2dff8b-dbd7-43f0-9ef9-ab16c8f8a3c7"/>
    <x v="36"/>
    <x v="497"/>
    <x v="0"/>
    <x v="1"/>
    <x v="9"/>
    <n v="1"/>
    <n v="918.51"/>
    <n v="0.21"/>
    <n v="725.62290000000007"/>
    <n v="170.9669783536618"/>
    <x v="0"/>
    <n v="6"/>
    <x v="1"/>
    <n v="0.23561408874177178"/>
    <n v="2.2863115262762517E-4"/>
    <x v="0"/>
    <s v="Jun-2023"/>
    <n v="202306"/>
  </r>
  <r>
    <s v="53aaed1a-4b72-4f33-a3ad-065d6cc3f8a9"/>
    <x v="20"/>
    <x v="498"/>
    <x v="1"/>
    <x v="2"/>
    <x v="1"/>
    <n v="7"/>
    <n v="584.1"/>
    <n v="0.01"/>
    <n v="4047.8130000000001"/>
    <n v="516.42241190714208"/>
    <x v="0"/>
    <n v="6"/>
    <x v="1"/>
    <n v="0.12758060016782941"/>
    <n v="2.4457651576295641E-6"/>
    <x v="0"/>
    <s v="Jun-2023"/>
    <n v="202306"/>
  </r>
  <r>
    <s v="e5fe672f-7e1d-4d03-826a-852928af5213"/>
    <x v="43"/>
    <x v="499"/>
    <x v="0"/>
    <x v="1"/>
    <x v="6"/>
    <n v="2"/>
    <n v="676.46"/>
    <n v="0.21"/>
    <n v="1068.8068000000001"/>
    <n v="57.666301658927438"/>
    <x v="0"/>
    <n v="6"/>
    <x v="1"/>
    <n v="5.3953906037019446E-2"/>
    <n v="1.5521982083197821E-4"/>
    <x v="0"/>
    <s v="Jun-2023"/>
    <n v="202306"/>
  </r>
  <r>
    <s v="3a4d0f46-3bc1-451f-96a1-3d0cc7b901e6"/>
    <x v="23"/>
    <x v="500"/>
    <x v="2"/>
    <x v="1"/>
    <x v="5"/>
    <n v="6"/>
    <n v="972.22"/>
    <n v="0.24"/>
    <n v="4433.3231999999998"/>
    <n v="723.66620167356598"/>
    <x v="0"/>
    <n v="6"/>
    <x v="1"/>
    <n v="0.16323335092590724"/>
    <n v="4.1142951183888422E-5"/>
    <x v="0"/>
    <s v="Jun-2023"/>
    <n v="202306"/>
  </r>
  <r>
    <s v="a7999754-82f4-477f-99e7-512563a7c34e"/>
    <x v="49"/>
    <x v="501"/>
    <x v="0"/>
    <x v="1"/>
    <x v="6"/>
    <n v="5"/>
    <n v="737.6"/>
    <n v="7.0000000000000007E-2"/>
    <n v="3429.84"/>
    <n v="599.27943586712433"/>
    <x v="0"/>
    <n v="6"/>
    <x v="1"/>
    <n v="0.17472518714200205"/>
    <n v="1.8980477223427335E-5"/>
    <x v="0"/>
    <s v="Jun-2023"/>
    <n v="202306"/>
  </r>
  <r>
    <s v="290e4611-82ee-4fbf-a1e1-56a60ee21d96"/>
    <x v="33"/>
    <x v="502"/>
    <x v="0"/>
    <x v="2"/>
    <x v="1"/>
    <n v="2"/>
    <n v="647.70000000000005"/>
    <n v="0.17"/>
    <n v="1075.182"/>
    <n v="143.2566592231417"/>
    <x v="0"/>
    <n v="6"/>
    <x v="1"/>
    <n v="0.13323945083078184"/>
    <n v="1.3123359580052493E-4"/>
    <x v="0"/>
    <s v="Jun-2023"/>
    <n v="202306"/>
  </r>
  <r>
    <s v="99aa5a39-4822-44fb-9fe3-79ca48852801"/>
    <x v="45"/>
    <x v="503"/>
    <x v="2"/>
    <x v="1"/>
    <x v="6"/>
    <n v="1"/>
    <n v="533.04"/>
    <n v="0.26"/>
    <n v="394.44959999999998"/>
    <n v="79.080306570012752"/>
    <x v="0"/>
    <n v="6"/>
    <x v="1"/>
    <n v="0.20048266386887642"/>
    <n v="4.8776827254990248E-4"/>
    <x v="0"/>
    <s v="Jun-2023"/>
    <n v="202306"/>
  </r>
  <r>
    <s v="e56aa652-6d86-4fbe-90b9-96e8f64a54e8"/>
    <x v="33"/>
    <x v="504"/>
    <x v="1"/>
    <x v="0"/>
    <x v="1"/>
    <n v="6"/>
    <n v="972.97"/>
    <n v="0.1"/>
    <n v="5254.0379999999996"/>
    <n v="702.83077958273293"/>
    <x v="0"/>
    <n v="6"/>
    <x v="1"/>
    <n v="0.13376964148008313"/>
    <n v="1.712968197032454E-5"/>
    <x v="0"/>
    <s v="Jun-2023"/>
    <n v="202306"/>
  </r>
  <r>
    <s v="5094f359-fb15-4fe0-85e9-26736306e6cd"/>
    <x v="33"/>
    <x v="505"/>
    <x v="1"/>
    <x v="0"/>
    <x v="3"/>
    <n v="2"/>
    <n v="730.99"/>
    <n v="7.0000000000000007E-2"/>
    <n v="1359.6414"/>
    <n v="301.23442648257611"/>
    <x v="0"/>
    <n v="6"/>
    <x v="1"/>
    <n v="0.22155432048669313"/>
    <n v="4.7880271959944733E-5"/>
    <x v="0"/>
    <s v="Jun-2023"/>
    <n v="202306"/>
  </r>
  <r>
    <s v="486dc6d6-932e-49d6-ac49-fe470b9fd65f"/>
    <x v="48"/>
    <x v="506"/>
    <x v="2"/>
    <x v="1"/>
    <x v="1"/>
    <n v="5"/>
    <n v="785.4"/>
    <n v="0.18"/>
    <n v="3220.14"/>
    <n v="836.35053980955331"/>
    <x v="0"/>
    <n v="6"/>
    <x v="1"/>
    <n v="0.25972490010047805"/>
    <n v="4.5836516424751716E-5"/>
    <x v="0"/>
    <s v="Jun-2023"/>
    <n v="202306"/>
  </r>
  <r>
    <s v="2c06f812-b72e-4b49-936d-294494f405f0"/>
    <x v="45"/>
    <x v="507"/>
    <x v="2"/>
    <x v="1"/>
    <x v="6"/>
    <n v="2"/>
    <n v="693.8"/>
    <n v="0.05"/>
    <n v="1318.22"/>
    <n v="249.9377323896143"/>
    <x v="0"/>
    <n v="6"/>
    <x v="1"/>
    <n v="0.18960244298342788"/>
    <n v="3.6033439031421161E-5"/>
    <x v="0"/>
    <s v="Jun-2023"/>
    <n v="202306"/>
  </r>
  <r>
    <s v="c8455620-b606-43ca-bfd2-01e267b7f2a8"/>
    <x v="40"/>
    <x v="508"/>
    <x v="2"/>
    <x v="1"/>
    <x v="8"/>
    <n v="8"/>
    <n v="825.2"/>
    <n v="0.14000000000000001"/>
    <n v="5677.3760000000002"/>
    <n v="1070.4164633938419"/>
    <x v="0"/>
    <n v="6"/>
    <x v="1"/>
    <n v="0.18854070320405797"/>
    <n v="2.1206980126030053E-5"/>
    <x v="0"/>
    <s v="Jun-2023"/>
    <n v="202306"/>
  </r>
  <r>
    <s v="179d4fa6-9177-4fec-8450-04df45f72aef"/>
    <x v="25"/>
    <x v="509"/>
    <x v="3"/>
    <x v="0"/>
    <x v="8"/>
    <n v="4"/>
    <n v="338.11"/>
    <n v="0.17"/>
    <n v="1122.5252"/>
    <n v="285.15297468990349"/>
    <x v="0"/>
    <n v="6"/>
    <x v="1"/>
    <n v="0.25402812755553594"/>
    <n v="1.2569873709739434E-4"/>
    <x v="0"/>
    <s v="Jun-2023"/>
    <n v="202306"/>
  </r>
  <r>
    <s v="3080290a-4c6c-4fe9-ba66-2155aa692ded"/>
    <x v="46"/>
    <x v="510"/>
    <x v="0"/>
    <x v="2"/>
    <x v="9"/>
    <n v="8"/>
    <n v="384.78"/>
    <n v="0"/>
    <n v="3078.24"/>
    <n v="480.79789919183901"/>
    <x v="0"/>
    <n v="6"/>
    <x v="1"/>
    <n v="0.15619246686153096"/>
    <n v="0"/>
    <x v="1"/>
    <s v="Jun-2023"/>
    <n v="202306"/>
  </r>
  <r>
    <s v="d4311920-e4ba-48ac-93cc-28e43b3e00bb"/>
    <x v="29"/>
    <x v="511"/>
    <x v="2"/>
    <x v="1"/>
    <x v="5"/>
    <n v="3"/>
    <n v="821.17"/>
    <n v="0.27"/>
    <n v="1798.3623"/>
    <n v="175.6899503744271"/>
    <x v="0"/>
    <n v="6"/>
    <x v="1"/>
    <n v="9.7694413619784565E-2"/>
    <n v="1.0959971747628386E-4"/>
    <x v="0"/>
    <s v="Jun-2023"/>
    <n v="202306"/>
  </r>
  <r>
    <s v="173d1a0b-7279-4543-97d9-9adff69d06d0"/>
    <x v="42"/>
    <x v="512"/>
    <x v="1"/>
    <x v="2"/>
    <x v="3"/>
    <n v="7"/>
    <n v="698.16"/>
    <n v="0.08"/>
    <n v="4496.1504000000004"/>
    <n v="850.78336364713937"/>
    <x v="0"/>
    <n v="6"/>
    <x v="1"/>
    <n v="0.18922484524697825"/>
    <n v="1.6369559167771614E-5"/>
    <x v="0"/>
    <s v="Jun-2023"/>
    <n v="202306"/>
  </r>
  <r>
    <s v="f66313c0-2170-4cfa-adc4-25cba1ac8528"/>
    <x v="44"/>
    <x v="513"/>
    <x v="1"/>
    <x v="2"/>
    <x v="5"/>
    <n v="7"/>
    <n v="394.63"/>
    <n v="0.24"/>
    <n v="2099.4315999999999"/>
    <n v="471.21410634678602"/>
    <x v="0"/>
    <n v="6"/>
    <x v="1"/>
    <n v="0.22444842039473259"/>
    <n v="8.6880658555391855E-5"/>
    <x v="0"/>
    <s v="Jun-2023"/>
    <n v="202306"/>
  </r>
  <r>
    <s v="8dec57ab-92f8-46d1-b30b-ad0ccadc60bb"/>
    <x v="45"/>
    <x v="514"/>
    <x v="1"/>
    <x v="1"/>
    <x v="0"/>
    <n v="7"/>
    <n v="69.22"/>
    <n v="0.04"/>
    <n v="465.15839999999997"/>
    <n v="65.928425844030855"/>
    <x v="0"/>
    <n v="6"/>
    <x v="1"/>
    <n v="0.14173328019881154"/>
    <n v="8.2552524043422634E-5"/>
    <x v="0"/>
    <s v="Jun-2023"/>
    <n v="202306"/>
  </r>
  <r>
    <s v="8edb1d32-1268-4819-880c-1ff343c0ee74"/>
    <x v="20"/>
    <x v="515"/>
    <x v="0"/>
    <x v="0"/>
    <x v="8"/>
    <n v="1"/>
    <n v="839.86"/>
    <n v="0.12"/>
    <n v="739.07680000000005"/>
    <n v="213.9459706968334"/>
    <x v="0"/>
    <n v="6"/>
    <x v="1"/>
    <n v="0.28947731913223818"/>
    <n v="1.4288095634986783E-4"/>
    <x v="0"/>
    <s v="Jun-2023"/>
    <n v="202306"/>
  </r>
  <r>
    <s v="5304883a-31ff-40dc-a17c-c29e2fd59779"/>
    <x v="21"/>
    <x v="516"/>
    <x v="1"/>
    <x v="0"/>
    <x v="3"/>
    <n v="4"/>
    <n v="33.29"/>
    <n v="0.26"/>
    <n v="98.538399999999996"/>
    <n v="26.431539110439729"/>
    <x v="0"/>
    <n v="6"/>
    <x v="1"/>
    <n v="0.26823592741956159"/>
    <n v="1.9525382997897267E-3"/>
    <x v="0"/>
    <s v="Jun-2023"/>
    <n v="202306"/>
  </r>
  <r>
    <s v="a80ace46-0a45-43e5-a3f3-77c41972fbe1"/>
    <x v="45"/>
    <x v="517"/>
    <x v="1"/>
    <x v="0"/>
    <x v="5"/>
    <n v="2"/>
    <n v="364.11"/>
    <n v="0.25"/>
    <n v="546.16499999999996"/>
    <n v="150.81629503807159"/>
    <x v="0"/>
    <n v="6"/>
    <x v="1"/>
    <n v="0.27613687262653519"/>
    <n v="3.4330284804042735E-4"/>
    <x v="0"/>
    <s v="Jun-2023"/>
    <n v="202306"/>
  </r>
  <r>
    <s v="94f22ef2-510c-4c89-82a8-97399d6849b7"/>
    <x v="32"/>
    <x v="518"/>
    <x v="0"/>
    <x v="2"/>
    <x v="3"/>
    <n v="1"/>
    <n v="659.16"/>
    <n v="0.23"/>
    <n v="507.5532"/>
    <n v="130.0125593164133"/>
    <x v="0"/>
    <n v="6"/>
    <x v="1"/>
    <n v="0.25615553072350505"/>
    <n v="3.4892893986285581E-4"/>
    <x v="0"/>
    <s v="Jun-2023"/>
    <n v="202306"/>
  </r>
  <r>
    <s v="2f054ff8-3862-436c-8d1a-537fb4538e73"/>
    <x v="37"/>
    <x v="519"/>
    <x v="2"/>
    <x v="0"/>
    <x v="7"/>
    <n v="5"/>
    <n v="140.1"/>
    <n v="0.04"/>
    <n v="672.48"/>
    <n v="101.4127510914162"/>
    <x v="0"/>
    <n v="6"/>
    <x v="1"/>
    <n v="0.15080411475644806"/>
    <n v="5.7102069950035689E-5"/>
    <x v="0"/>
    <s v="Jun-2023"/>
    <n v="202306"/>
  </r>
  <r>
    <s v="bf4e44ec-0317-4774-83f0-2725d0f525a7"/>
    <x v="49"/>
    <x v="520"/>
    <x v="2"/>
    <x v="2"/>
    <x v="9"/>
    <n v="4"/>
    <n v="996.78"/>
    <n v="0.25"/>
    <n v="2990.34"/>
    <n v="702.70675402959114"/>
    <x v="0"/>
    <n v="6"/>
    <x v="1"/>
    <n v="0.23499225975293481"/>
    <n v="6.2701900118381193E-5"/>
    <x v="0"/>
    <s v="Jun-2023"/>
    <n v="202306"/>
  </r>
  <r>
    <s v="0413e272-5591-4712-bf69-420b154f8236"/>
    <x v="25"/>
    <x v="521"/>
    <x v="1"/>
    <x v="2"/>
    <x v="1"/>
    <n v="2"/>
    <n v="134.26"/>
    <n v="0.19"/>
    <n v="217.50120000000001"/>
    <n v="50.225334795491499"/>
    <x v="0"/>
    <n v="6"/>
    <x v="1"/>
    <n v="0.23091980547919505"/>
    <n v="7.075823029941904E-4"/>
    <x v="0"/>
    <s v="Jun-2023"/>
    <n v="202306"/>
  </r>
  <r>
    <s v="4d17f895-8063-4ef7-848d-87711f26e800"/>
    <x v="27"/>
    <x v="522"/>
    <x v="1"/>
    <x v="1"/>
    <x v="9"/>
    <n v="7"/>
    <n v="192.74"/>
    <n v="0.27"/>
    <n v="984.90139999999997"/>
    <n v="272.47631669328831"/>
    <x v="0"/>
    <n v="6"/>
    <x v="1"/>
    <n v="0.2766533956528931"/>
    <n v="2.0012155531508029E-4"/>
    <x v="0"/>
    <s v="Jun-2023"/>
    <n v="202306"/>
  </r>
  <r>
    <s v="bd47414d-03de-4eb9-a57f-f0ce6127a90c"/>
    <x v="29"/>
    <x v="523"/>
    <x v="1"/>
    <x v="0"/>
    <x v="8"/>
    <n v="2"/>
    <n v="705.33"/>
    <n v="0.18"/>
    <n v="1156.7411999999999"/>
    <n v="94.522892944471721"/>
    <x v="0"/>
    <n v="6"/>
    <x v="1"/>
    <n v="8.17148148129173E-2"/>
    <n v="1.2759984688018373E-4"/>
    <x v="0"/>
    <s v="Jun-2023"/>
    <n v="202306"/>
  </r>
  <r>
    <s v="ec9b23f1-3e1d-4f9d-aabb-028c2ddc7852"/>
    <x v="23"/>
    <x v="524"/>
    <x v="0"/>
    <x v="2"/>
    <x v="1"/>
    <n v="7"/>
    <n v="938.09"/>
    <n v="0.18"/>
    <n v="5384.6366000000007"/>
    <n v="1129.788633525387"/>
    <x v="0"/>
    <n v="6"/>
    <x v="1"/>
    <n v="0.20981706240406026"/>
    <n v="2.7411320570825519E-5"/>
    <x v="0"/>
    <s v="Jun-2023"/>
    <n v="202306"/>
  </r>
  <r>
    <s v="43f2adb3-ba0b-4814-8a80-30bcbc8e7884"/>
    <x v="26"/>
    <x v="525"/>
    <x v="2"/>
    <x v="0"/>
    <x v="3"/>
    <n v="7"/>
    <n v="552.66999999999996"/>
    <n v="7.0000000000000007E-2"/>
    <n v="3597.881699999999"/>
    <n v="421.0077003973127"/>
    <x v="0"/>
    <n v="6"/>
    <x v="1"/>
    <n v="0.11701543727724922"/>
    <n v="1.8093980132809818E-5"/>
    <x v="0"/>
    <s v="Jun-2023"/>
    <n v="202306"/>
  </r>
  <r>
    <s v="ab75ba86-8df5-4248-b185-30724fb6a7ac"/>
    <x v="28"/>
    <x v="526"/>
    <x v="1"/>
    <x v="2"/>
    <x v="1"/>
    <n v="5"/>
    <n v="927.92"/>
    <n v="0"/>
    <n v="4639.5999999999995"/>
    <n v="499.40645415721951"/>
    <x v="0"/>
    <n v="6"/>
    <x v="1"/>
    <n v="0.10763998063566246"/>
    <n v="0"/>
    <x v="1"/>
    <s v="Jun-2023"/>
    <n v="202306"/>
  </r>
  <r>
    <s v="f018925a-53c4-4aa0-9d4d-385a5ca57824"/>
    <x v="48"/>
    <x v="527"/>
    <x v="0"/>
    <x v="0"/>
    <x v="7"/>
    <n v="7"/>
    <n v="125.91"/>
    <n v="0.16"/>
    <n v="740.35079999999994"/>
    <n v="63.187041771137267"/>
    <x v="0"/>
    <n v="6"/>
    <x v="1"/>
    <n v="8.5347434987761581E-2"/>
    <n v="1.8153556395157538E-4"/>
    <x v="0"/>
    <s v="Jun-2023"/>
    <n v="202306"/>
  </r>
  <r>
    <s v="106146f4-7b27-4fd3-976f-3aece345e55f"/>
    <x v="43"/>
    <x v="528"/>
    <x v="3"/>
    <x v="1"/>
    <x v="2"/>
    <n v="4"/>
    <n v="933.58"/>
    <n v="0.19"/>
    <n v="3024.7991999999999"/>
    <n v="383.89591808015979"/>
    <x v="0"/>
    <n v="6"/>
    <x v="1"/>
    <n v="0.12691616623019464"/>
    <n v="5.087941044152617E-5"/>
    <x v="0"/>
    <s v="Jun-2023"/>
    <n v="202306"/>
  </r>
  <r>
    <s v="4ee1a7e1-bf43-4744-aef4-5bc4373ab512"/>
    <x v="38"/>
    <x v="529"/>
    <x v="2"/>
    <x v="1"/>
    <x v="3"/>
    <n v="6"/>
    <n v="60.33"/>
    <n v="0.24"/>
    <n v="275.10480000000001"/>
    <n v="21.028422471803651"/>
    <x v="0"/>
    <n v="6"/>
    <x v="1"/>
    <n v="7.6437861032608842E-2"/>
    <n v="6.6302005635670474E-4"/>
    <x v="0"/>
    <s v="Jun-2023"/>
    <n v="202306"/>
  </r>
  <r>
    <s v="09cc26e6-fa66-45d5-8c37-b9c1bd937965"/>
    <x v="20"/>
    <x v="530"/>
    <x v="0"/>
    <x v="0"/>
    <x v="0"/>
    <n v="3"/>
    <n v="599.98"/>
    <n v="0.26"/>
    <n v="1331.9556"/>
    <n v="294.8263129839051"/>
    <x v="0"/>
    <n v="6"/>
    <x v="1"/>
    <n v="0.22134845409554574"/>
    <n v="1.4444925941975843E-4"/>
    <x v="0"/>
    <s v="Jun-2023"/>
    <n v="202306"/>
  </r>
  <r>
    <s v="d19b8495-2cf4-4ce2-acaf-2a5d8c36f340"/>
    <x v="20"/>
    <x v="531"/>
    <x v="1"/>
    <x v="1"/>
    <x v="4"/>
    <n v="9"/>
    <n v="592.16"/>
    <n v="7.0000000000000007E-2"/>
    <n v="4956.3791999999994"/>
    <n v="375.14081861197411"/>
    <x v="0"/>
    <n v="6"/>
    <x v="1"/>
    <n v="7.5688482150835873E-2"/>
    <n v="1.313458824942208E-5"/>
    <x v="0"/>
    <s v="Jun-2023"/>
    <n v="202306"/>
  </r>
  <r>
    <s v="6da3fea5-1161-4a17-8fce-79566acafe25"/>
    <x v="32"/>
    <x v="532"/>
    <x v="0"/>
    <x v="0"/>
    <x v="0"/>
    <n v="6"/>
    <n v="560.97"/>
    <n v="7.0000000000000007E-2"/>
    <n v="3130.2125999999998"/>
    <n v="554.21371065787991"/>
    <x v="0"/>
    <n v="6"/>
    <x v="1"/>
    <n v="0.17705305724533851"/>
    <n v="2.0797309422369587E-5"/>
    <x v="0"/>
    <s v="Jun-2023"/>
    <n v="202306"/>
  </r>
  <r>
    <s v="c8458f13-251b-4897-8b6c-ac2fa37d80eb"/>
    <x v="38"/>
    <x v="533"/>
    <x v="2"/>
    <x v="1"/>
    <x v="6"/>
    <n v="3"/>
    <n v="284.39"/>
    <n v="0.16"/>
    <n v="716.66279999999995"/>
    <n v="148.5732486279565"/>
    <x v="0"/>
    <n v="6"/>
    <x v="1"/>
    <n v="0.2073126282373754"/>
    <n v="1.8753589554250619E-4"/>
    <x v="0"/>
    <s v="Jun-2023"/>
    <n v="202306"/>
  </r>
  <r>
    <s v="e11a2416-bdd5-42c0-a427-faf8912b68f6"/>
    <x v="47"/>
    <x v="534"/>
    <x v="1"/>
    <x v="0"/>
    <x v="2"/>
    <n v="3"/>
    <n v="127.38"/>
    <n v="0.06"/>
    <n v="359.21159999999998"/>
    <n v="69.011763483368114"/>
    <x v="0"/>
    <n v="6"/>
    <x v="1"/>
    <n v="0.19212008599769081"/>
    <n v="1.5701051970482021E-4"/>
    <x v="0"/>
    <s v="Jun-2023"/>
    <n v="202306"/>
  </r>
  <r>
    <s v="24a66a30-365c-4b24-ad1a-0a03b7646f5e"/>
    <x v="23"/>
    <x v="535"/>
    <x v="2"/>
    <x v="1"/>
    <x v="4"/>
    <n v="3"/>
    <n v="972.39"/>
    <n v="0.2"/>
    <n v="2333.7359999999999"/>
    <n v="162.32505566521201"/>
    <x v="0"/>
    <n v="6"/>
    <x v="1"/>
    <n v="6.9555877642206318E-2"/>
    <n v="6.8559597143807185E-5"/>
    <x v="0"/>
    <s v="Jun-2023"/>
    <n v="202306"/>
  </r>
  <r>
    <s v="93a2b194-5299-492f-bd74-7ccd51a3941f"/>
    <x v="31"/>
    <x v="536"/>
    <x v="1"/>
    <x v="0"/>
    <x v="1"/>
    <n v="6"/>
    <n v="663.7"/>
    <n v="0.05"/>
    <n v="3783.09"/>
    <n v="249.92866608919971"/>
    <x v="0"/>
    <n v="6"/>
    <x v="1"/>
    <n v="6.6064689470564986E-2"/>
    <n v="1.255587363768771E-5"/>
    <x v="0"/>
    <s v="Jun-2023"/>
    <n v="202306"/>
  </r>
  <r>
    <s v="edab76f2-7c2d-4366-b8a3-77773844f09e"/>
    <x v="33"/>
    <x v="537"/>
    <x v="0"/>
    <x v="2"/>
    <x v="2"/>
    <n v="3"/>
    <n v="194.76"/>
    <n v="0.27"/>
    <n v="426.52440000000001"/>
    <n v="119.2026529106038"/>
    <x v="0"/>
    <n v="6"/>
    <x v="1"/>
    <n v="0.2794744050061469"/>
    <n v="4.6210720887245846E-4"/>
    <x v="0"/>
    <s v="Jun-2023"/>
    <n v="202306"/>
  </r>
  <r>
    <s v="379293bb-8f85-46ea-8a15-833fafa100c6"/>
    <x v="49"/>
    <x v="538"/>
    <x v="1"/>
    <x v="0"/>
    <x v="6"/>
    <n v="1"/>
    <n v="31.96"/>
    <n v="0.15"/>
    <n v="27.166"/>
    <n v="1.511734378471151"/>
    <x v="0"/>
    <n v="6"/>
    <x v="1"/>
    <n v="5.5648029834026023E-2"/>
    <n v="4.6933667083854814E-3"/>
    <x v="0"/>
    <s v="Jun-2023"/>
    <n v="202306"/>
  </r>
  <r>
    <s v="476da400-83c0-4d10-bc35-f0808048d142"/>
    <x v="40"/>
    <x v="539"/>
    <x v="3"/>
    <x v="1"/>
    <x v="6"/>
    <n v="8"/>
    <n v="631.58000000000004"/>
    <n v="0.13"/>
    <n v="4395.7968000000001"/>
    <n v="1015.353422771642"/>
    <x v="0"/>
    <n v="6"/>
    <x v="1"/>
    <n v="0.23098279310172892"/>
    <n v="2.5729123784793692E-5"/>
    <x v="0"/>
    <s v="Jun-2023"/>
    <n v="202306"/>
  </r>
  <r>
    <s v="45fcedd9-2190-4a52-a406-8e7fbf810901"/>
    <x v="44"/>
    <x v="540"/>
    <x v="2"/>
    <x v="1"/>
    <x v="9"/>
    <n v="9"/>
    <n v="465.43"/>
    <n v="0.12"/>
    <n v="3686.2055999999998"/>
    <n v="899.52241057487629"/>
    <x v="0"/>
    <n v="6"/>
    <x v="1"/>
    <n v="0.24402393902686176"/>
    <n v="2.8647344033116328E-5"/>
    <x v="0"/>
    <s v="Jun-2023"/>
    <n v="202306"/>
  </r>
  <r>
    <s v="f11fed48-ff96-43d9-97bc-da193b86b3dd"/>
    <x v="33"/>
    <x v="541"/>
    <x v="3"/>
    <x v="1"/>
    <x v="2"/>
    <n v="1"/>
    <n v="201.25"/>
    <n v="0.2"/>
    <n v="161"/>
    <n v="44.660297054862539"/>
    <x v="0"/>
    <n v="6"/>
    <x v="1"/>
    <n v="0.27739314940908411"/>
    <n v="9.9378881987577643E-4"/>
    <x v="0"/>
    <s v="Jun-2023"/>
    <n v="202306"/>
  </r>
  <r>
    <s v="18d02113-5c2e-4dd4-907e-a073805a387a"/>
    <x v="41"/>
    <x v="542"/>
    <x v="1"/>
    <x v="2"/>
    <x v="5"/>
    <n v="3"/>
    <n v="88.34"/>
    <n v="0.04"/>
    <n v="254.41919999999999"/>
    <n v="66.192283426581724"/>
    <x v="0"/>
    <n v="6"/>
    <x v="1"/>
    <n v="0.26017015785986958"/>
    <n v="1.5093200513168818E-4"/>
    <x v="0"/>
    <s v="Jun-2023"/>
    <n v="202306"/>
  </r>
  <r>
    <s v="2c62ce08-c60f-4ed7-b8ed-a1644a3bbe08"/>
    <x v="35"/>
    <x v="543"/>
    <x v="1"/>
    <x v="2"/>
    <x v="4"/>
    <n v="1"/>
    <n v="764.25"/>
    <n v="0.19"/>
    <n v="619.04250000000002"/>
    <n v="78.023145837253708"/>
    <x v="0"/>
    <n v="6"/>
    <x v="1"/>
    <n v="0.12603843167028711"/>
    <n v="2.4860974811907098E-4"/>
    <x v="0"/>
    <s v="Jun-2023"/>
    <n v="202306"/>
  </r>
  <r>
    <s v="7e93291a-761c-43bf-a1bf-ec4885474c56"/>
    <x v="30"/>
    <x v="544"/>
    <x v="1"/>
    <x v="2"/>
    <x v="5"/>
    <n v="4"/>
    <n v="301.74"/>
    <n v="0.08"/>
    <n v="1110.4032"/>
    <n v="110.2241138533286"/>
    <x v="0"/>
    <n v="6"/>
    <x v="1"/>
    <n v="9.9264946150487143E-2"/>
    <n v="6.628222973420826E-5"/>
    <x v="0"/>
    <s v="Jun-2023"/>
    <n v="202306"/>
  </r>
  <r>
    <s v="8ef9cdab-5256-4897-b364-ba16ab14ad5d"/>
    <x v="36"/>
    <x v="545"/>
    <x v="0"/>
    <x v="1"/>
    <x v="1"/>
    <n v="1"/>
    <n v="949.17"/>
    <n v="0.15"/>
    <n v="806.79449999999997"/>
    <n v="134.32226352456291"/>
    <x v="0"/>
    <n v="6"/>
    <x v="1"/>
    <n v="0.16648881905437249"/>
    <n v="1.5803280761086E-4"/>
    <x v="0"/>
    <s v="Jun-2023"/>
    <n v="202306"/>
  </r>
  <r>
    <s v="7e831805-28b6-4e38-a905-747b552ba8cc"/>
    <x v="20"/>
    <x v="546"/>
    <x v="0"/>
    <x v="0"/>
    <x v="7"/>
    <n v="7"/>
    <n v="141.85"/>
    <n v="0.26"/>
    <n v="734.7829999999999"/>
    <n v="89.176351923950989"/>
    <x v="0"/>
    <n v="6"/>
    <x v="1"/>
    <n v="0.12136420130018115"/>
    <n v="2.6184601440153084E-4"/>
    <x v="0"/>
    <s v="Jun-2023"/>
    <n v="202306"/>
  </r>
  <r>
    <s v="3295625b-40bb-4f64-8b71-42ac59485794"/>
    <x v="31"/>
    <x v="547"/>
    <x v="3"/>
    <x v="2"/>
    <x v="6"/>
    <n v="9"/>
    <n v="308.67"/>
    <n v="0.17"/>
    <n v="2305.7649000000001"/>
    <n v="567.95452245305069"/>
    <x v="0"/>
    <n v="6"/>
    <x v="1"/>
    <n v="0.24631935478463163"/>
    <n v="6.1194443544526151E-5"/>
    <x v="0"/>
    <s v="Jun-2023"/>
    <n v="202306"/>
  </r>
  <r>
    <s v="6c7e9960-6a71-4ba7-88fc-a8d69f742dab"/>
    <x v="48"/>
    <x v="548"/>
    <x v="1"/>
    <x v="0"/>
    <x v="5"/>
    <n v="1"/>
    <n v="749.63"/>
    <n v="0.01"/>
    <n v="742.13369999999998"/>
    <n v="79.363680430527893"/>
    <x v="0"/>
    <n v="6"/>
    <x v="1"/>
    <n v="0.10693986869283513"/>
    <n v="1.3339914357749824E-5"/>
    <x v="0"/>
    <s v="Jun-2023"/>
    <n v="202306"/>
  </r>
  <r>
    <s v="ea357c27-c01b-4c98-b1e0-3c46b7f75351"/>
    <x v="22"/>
    <x v="549"/>
    <x v="1"/>
    <x v="2"/>
    <x v="3"/>
    <n v="1"/>
    <n v="838.14"/>
    <n v="0.09"/>
    <n v="762.70740000000001"/>
    <n v="152.0368014502113"/>
    <x v="0"/>
    <n v="6"/>
    <x v="1"/>
    <n v="0.1993383064727198"/>
    <n v="1.0738062853461236E-4"/>
    <x v="0"/>
    <s v="Jun-2023"/>
    <n v="202306"/>
  </r>
  <r>
    <s v="eb94c112-f51b-4d86-9ab3-8cd678403500"/>
    <x v="28"/>
    <x v="550"/>
    <x v="2"/>
    <x v="0"/>
    <x v="3"/>
    <n v="2"/>
    <n v="190.75"/>
    <n v="0.25"/>
    <n v="286.125"/>
    <n v="67.357994519831834"/>
    <x v="0"/>
    <n v="6"/>
    <x v="1"/>
    <n v="0.23541457237162722"/>
    <n v="6.5530799475753605E-4"/>
    <x v="0"/>
    <s v="Jun-2023"/>
    <n v="202306"/>
  </r>
  <r>
    <s v="cfb20528-51a1-452d-add0-52d4652e15bd"/>
    <x v="22"/>
    <x v="551"/>
    <x v="1"/>
    <x v="0"/>
    <x v="1"/>
    <n v="9"/>
    <n v="815.46"/>
    <n v="0.22"/>
    <n v="5724.5292000000009"/>
    <n v="1314.3540082061641"/>
    <x v="0"/>
    <n v="6"/>
    <x v="1"/>
    <n v="0.2296003675212564"/>
    <n v="2.9976264248944699E-5"/>
    <x v="0"/>
    <s v="Jun-2023"/>
    <n v="202306"/>
  </r>
  <r>
    <s v="ef8985f3-034d-462f-a062-7488ed416075"/>
    <x v="24"/>
    <x v="552"/>
    <x v="3"/>
    <x v="2"/>
    <x v="9"/>
    <n v="8"/>
    <n v="880.21"/>
    <n v="0.26"/>
    <n v="5210.8432000000003"/>
    <n v="418.49561776436258"/>
    <x v="0"/>
    <n v="6"/>
    <x v="1"/>
    <n v="8.0312456487725933E-2"/>
    <n v="3.6923007009690868E-5"/>
    <x v="0"/>
    <s v="Jun-2023"/>
    <n v="202306"/>
  </r>
  <r>
    <s v="31084c33-db7a-4f23-9f67-8ddaa88e98de"/>
    <x v="28"/>
    <x v="553"/>
    <x v="0"/>
    <x v="1"/>
    <x v="4"/>
    <n v="5"/>
    <n v="284.36"/>
    <n v="0.27"/>
    <n v="1037.914"/>
    <n v="82.340641762003486"/>
    <x v="0"/>
    <n v="6"/>
    <x v="1"/>
    <n v="7.933281732590898E-2"/>
    <n v="1.899001266000844E-4"/>
    <x v="0"/>
    <s v="Jun-2023"/>
    <n v="202306"/>
  </r>
  <r>
    <s v="eb791637-4387-4a03-b486-825a7344dc88"/>
    <x v="38"/>
    <x v="554"/>
    <x v="3"/>
    <x v="2"/>
    <x v="9"/>
    <n v="8"/>
    <n v="482.11"/>
    <n v="0.23"/>
    <n v="2969.7975999999999"/>
    <n v="273.10600467450053"/>
    <x v="0"/>
    <n v="6"/>
    <x v="1"/>
    <n v="9.1961150710910586E-2"/>
    <n v="5.9633693555412669E-5"/>
    <x v="0"/>
    <s v="Jun-2023"/>
    <n v="202306"/>
  </r>
  <r>
    <s v="e64d466d-006e-41b5-b16d-979c208e3457"/>
    <x v="48"/>
    <x v="555"/>
    <x v="1"/>
    <x v="0"/>
    <x v="0"/>
    <n v="4"/>
    <n v="418.29"/>
    <n v="0.04"/>
    <n v="1606.2336"/>
    <n v="453.98319101003739"/>
    <x v="0"/>
    <n v="6"/>
    <x v="1"/>
    <n v="0.28263833542645189"/>
    <n v="2.3906858877812042E-5"/>
    <x v="0"/>
    <s v="Jun-2023"/>
    <n v="202306"/>
  </r>
  <r>
    <s v="8e6b39fc-74b5-4dda-a9d8-9675b7a21891"/>
    <x v="26"/>
    <x v="556"/>
    <x v="2"/>
    <x v="0"/>
    <x v="8"/>
    <n v="3"/>
    <n v="379.41"/>
    <n v="0.22"/>
    <n v="887.81940000000009"/>
    <n v="92.713252813227399"/>
    <x v="0"/>
    <n v="6"/>
    <x v="1"/>
    <n v="0.10442805463952172"/>
    <n v="1.9328255273538741E-4"/>
    <x v="0"/>
    <s v="Jun-2023"/>
    <n v="202306"/>
  </r>
  <r>
    <s v="27962fba-fc8e-44eb-ba69-ecd0e6e825d2"/>
    <x v="37"/>
    <x v="557"/>
    <x v="3"/>
    <x v="2"/>
    <x v="0"/>
    <n v="4"/>
    <n v="584.33000000000004"/>
    <n v="0.06"/>
    <n v="2197.0808000000002"/>
    <n v="217.1523786602921"/>
    <x v="0"/>
    <n v="6"/>
    <x v="1"/>
    <n v="9.8836774077809095E-2"/>
    <n v="2.5670425957934726E-5"/>
    <x v="0"/>
    <s v="Jun-2023"/>
    <n v="202306"/>
  </r>
  <r>
    <s v="fb549410-a6d9-4502-914d-ff15c01479e2"/>
    <x v="32"/>
    <x v="558"/>
    <x v="3"/>
    <x v="2"/>
    <x v="3"/>
    <n v="6"/>
    <n v="48.59"/>
    <n v="0.05"/>
    <n v="276.96300000000002"/>
    <n v="78.037075277650786"/>
    <x v="0"/>
    <n v="6"/>
    <x v="1"/>
    <n v="0.2817599292239425"/>
    <n v="1.7150305275433902E-4"/>
    <x v="0"/>
    <s v="Jun-2023"/>
    <n v="202306"/>
  </r>
  <r>
    <s v="bde91fcb-9201-4fab-9512-15d7bd230946"/>
    <x v="36"/>
    <x v="559"/>
    <x v="0"/>
    <x v="0"/>
    <x v="5"/>
    <n v="9"/>
    <n v="913.54"/>
    <n v="0.02"/>
    <n v="8057.4228000000003"/>
    <n v="2319.09520123323"/>
    <x v="0"/>
    <n v="6"/>
    <x v="1"/>
    <n v="0.28782096444451566"/>
    <n v="2.4325395956632685E-6"/>
    <x v="0"/>
    <s v="Jun-2023"/>
    <n v="202306"/>
  </r>
  <r>
    <s v="1be19fa0-8214-4f76-80d3-54435ccb90e9"/>
    <x v="24"/>
    <x v="560"/>
    <x v="2"/>
    <x v="1"/>
    <x v="9"/>
    <n v="2"/>
    <n v="201.32"/>
    <n v="0.2"/>
    <n v="322.11200000000002"/>
    <n v="82.785400665495288"/>
    <x v="0"/>
    <n v="6"/>
    <x v="1"/>
    <n v="0.25700812346480506"/>
    <n v="4.9672163719451622E-4"/>
    <x v="0"/>
    <s v="Jun-2023"/>
    <n v="202306"/>
  </r>
  <r>
    <s v="24707198-0e1c-469b-8743-645323ac87ef"/>
    <x v="28"/>
    <x v="561"/>
    <x v="0"/>
    <x v="2"/>
    <x v="2"/>
    <n v="2"/>
    <n v="531.98"/>
    <n v="0.11"/>
    <n v="946.92439999999999"/>
    <n v="138.08660707974329"/>
    <x v="0"/>
    <n v="6"/>
    <x v="1"/>
    <n v="0.14582643247944957"/>
    <n v="1.0338734538892439E-4"/>
    <x v="0"/>
    <s v="Jun-2023"/>
    <n v="202306"/>
  </r>
  <r>
    <s v="721c6ff5-5dda-47cf-8ad6-af5ae109be77"/>
    <x v="31"/>
    <x v="562"/>
    <x v="1"/>
    <x v="1"/>
    <x v="7"/>
    <n v="7"/>
    <n v="157.88999999999999"/>
    <n v="0.14000000000000001"/>
    <n v="950.49779999999998"/>
    <n v="222.30838042700941"/>
    <x v="0"/>
    <n v="6"/>
    <x v="1"/>
    <n v="0.23388626509920318"/>
    <n v="1.2667046678067008E-4"/>
    <x v="0"/>
    <s v="Jun-2023"/>
    <n v="202306"/>
  </r>
  <r>
    <s v="1f4e1045-f5a2-4ebd-9b97-f4f8f54e864d"/>
    <x v="23"/>
    <x v="563"/>
    <x v="3"/>
    <x v="0"/>
    <x v="6"/>
    <n v="1"/>
    <n v="89.64"/>
    <n v="0.15"/>
    <n v="76.194000000000003"/>
    <n v="5.212114761478869"/>
    <x v="0"/>
    <n v="6"/>
    <x v="1"/>
    <n v="6.8405842474195719E-2"/>
    <n v="1.6733601070950468E-3"/>
    <x v="0"/>
    <s v="Jun-2023"/>
    <n v="202306"/>
  </r>
  <r>
    <s v="5dbbb697-1431-4a40-ae50-ad4c5d809f63"/>
    <x v="27"/>
    <x v="564"/>
    <x v="3"/>
    <x v="1"/>
    <x v="7"/>
    <n v="7"/>
    <n v="307.45999999999998"/>
    <n v="0.01"/>
    <n v="2130.6977999999999"/>
    <n v="438.6374365512479"/>
    <x v="0"/>
    <n v="6"/>
    <x v="1"/>
    <n v="0.20586562606449771"/>
    <n v="4.6463651485442944E-6"/>
    <x v="0"/>
    <s v="Jun-2023"/>
    <n v="202306"/>
  </r>
  <r>
    <s v="0afcacb0-d603-49a7-8919-1a296b4584bc"/>
    <x v="38"/>
    <x v="565"/>
    <x v="0"/>
    <x v="0"/>
    <x v="4"/>
    <n v="2"/>
    <n v="119.65"/>
    <n v="0.12"/>
    <n v="210.584"/>
    <n v="55.939295328631303"/>
    <x v="0"/>
    <n v="6"/>
    <x v="1"/>
    <n v="0.26563886776123213"/>
    <n v="5.0146259924780604E-4"/>
    <x v="0"/>
    <s v="Jun-2023"/>
    <n v="202306"/>
  </r>
  <r>
    <s v="fab638b3-c65d-4646-a44b-77ee0d872b69"/>
    <x v="42"/>
    <x v="566"/>
    <x v="1"/>
    <x v="0"/>
    <x v="6"/>
    <n v="8"/>
    <n v="398.71"/>
    <n v="0.11"/>
    <n v="2838.8152"/>
    <n v="553.97336899294498"/>
    <x v="0"/>
    <n v="6"/>
    <x v="1"/>
    <n v="0.19514245555432597"/>
    <n v="3.4486218053221639E-5"/>
    <x v="0"/>
    <s v="Jun-2023"/>
    <n v="202306"/>
  </r>
  <r>
    <s v="2954d75b-8ddb-4946-b54e-0323e9d86d4e"/>
    <x v="33"/>
    <x v="567"/>
    <x v="2"/>
    <x v="1"/>
    <x v="2"/>
    <n v="5"/>
    <n v="712.91"/>
    <n v="0.17"/>
    <n v="2958.5765000000001"/>
    <n v="302.23124238517011"/>
    <x v="0"/>
    <n v="6"/>
    <x v="1"/>
    <n v="0.10215427668852575"/>
    <n v="4.7691854511789711E-5"/>
    <x v="0"/>
    <s v="Jun-2023"/>
    <n v="202306"/>
  </r>
  <r>
    <s v="39beb354-ba36-4526-a88a-6ebb465051e2"/>
    <x v="41"/>
    <x v="568"/>
    <x v="2"/>
    <x v="1"/>
    <x v="7"/>
    <n v="8"/>
    <n v="946.25"/>
    <n v="0.08"/>
    <n v="6964.4000000000005"/>
    <n v="579.84602714949312"/>
    <x v="0"/>
    <n v="6"/>
    <x v="1"/>
    <n v="8.3258576065345632E-2"/>
    <n v="1.0568031704095112E-5"/>
    <x v="0"/>
    <s v="Jun-2023"/>
    <n v="202306"/>
  </r>
  <r>
    <s v="38c9d4b8-2967-43b3-90be-e766a027c485"/>
    <x v="35"/>
    <x v="569"/>
    <x v="3"/>
    <x v="1"/>
    <x v="1"/>
    <n v="5"/>
    <n v="294.86"/>
    <n v="0.03"/>
    <n v="1430.0709999999999"/>
    <n v="92.580220373737774"/>
    <x v="0"/>
    <n v="6"/>
    <x v="1"/>
    <n v="6.473819857457272E-2"/>
    <n v="2.0348640032557822E-5"/>
    <x v="0"/>
    <s v="Jun-2023"/>
    <n v="202306"/>
  </r>
  <r>
    <s v="6a335e54-e0fc-47ab-a2df-c014922392ab"/>
    <x v="44"/>
    <x v="570"/>
    <x v="0"/>
    <x v="2"/>
    <x v="3"/>
    <n v="5"/>
    <n v="779.48"/>
    <n v="0.02"/>
    <n v="3819.4520000000002"/>
    <n v="883.50909681449411"/>
    <x v="0"/>
    <n v="6"/>
    <x v="1"/>
    <n v="0.23131828775816377"/>
    <n v="5.1316262123466931E-6"/>
    <x v="0"/>
    <s v="Jun-2023"/>
    <n v="202306"/>
  </r>
  <r>
    <s v="9ae94434-e26c-4f32-aa88-deac97f3eec8"/>
    <x v="49"/>
    <x v="571"/>
    <x v="0"/>
    <x v="1"/>
    <x v="4"/>
    <n v="8"/>
    <n v="477.73"/>
    <n v="0.19"/>
    <n v="3095.6904"/>
    <n v="557.87716884680037"/>
    <x v="0"/>
    <n v="6"/>
    <x v="1"/>
    <n v="0.18021090508495305"/>
    <n v="4.971427375295669E-5"/>
    <x v="0"/>
    <s v="Jun-2023"/>
    <n v="202306"/>
  </r>
  <r>
    <s v="2c5f5278-8c97-488c-b797-2137b9645323"/>
    <x v="45"/>
    <x v="572"/>
    <x v="3"/>
    <x v="2"/>
    <x v="1"/>
    <n v="5"/>
    <n v="273.05"/>
    <n v="0.2"/>
    <n v="1092.2"/>
    <n v="108.97750489452569"/>
    <x v="0"/>
    <n v="6"/>
    <x v="1"/>
    <n v="9.9777975548915668E-2"/>
    <n v="1.4649331624244644E-4"/>
    <x v="0"/>
    <s v="Jun-2023"/>
    <n v="202306"/>
  </r>
  <r>
    <s v="3f7abff1-4fdf-456a-b2d1-0952468f69b8"/>
    <x v="34"/>
    <x v="573"/>
    <x v="3"/>
    <x v="2"/>
    <x v="9"/>
    <n v="7"/>
    <n v="249.41"/>
    <n v="0"/>
    <n v="1745.87"/>
    <n v="262.85334255349881"/>
    <x v="0"/>
    <n v="6"/>
    <x v="1"/>
    <n v="0.15055722508176372"/>
    <n v="0"/>
    <x v="1"/>
    <s v="Jun-2023"/>
    <n v="202306"/>
  </r>
  <r>
    <s v="8781d919-9793-4292-b79f-fe795ea6f78e"/>
    <x v="26"/>
    <x v="574"/>
    <x v="3"/>
    <x v="2"/>
    <x v="6"/>
    <n v="2"/>
    <n v="19.739999999999998"/>
    <n v="0.19"/>
    <n v="31.9788"/>
    <n v="7.1315976967414123"/>
    <x v="0"/>
    <n v="6"/>
    <x v="1"/>
    <n v="0.22301017226229292"/>
    <n v="4.8125633232016215E-3"/>
    <x v="0"/>
    <s v="Jun-2023"/>
    <n v="202306"/>
  </r>
  <r>
    <s v="ab4a6e25-1065-4c3b-b9d0-8d9a195c8a59"/>
    <x v="29"/>
    <x v="575"/>
    <x v="1"/>
    <x v="0"/>
    <x v="0"/>
    <n v="8"/>
    <n v="51.98"/>
    <n v="0.2"/>
    <n v="332.67200000000003"/>
    <n v="55.784377134380563"/>
    <x v="0"/>
    <n v="6"/>
    <x v="1"/>
    <n v="0.16768582007016086"/>
    <n v="4.8095421315890732E-4"/>
    <x v="0"/>
    <s v="Jun-2023"/>
    <n v="202306"/>
  </r>
  <r>
    <s v="36da6d7f-0222-4633-ab95-9842c78e3cb8"/>
    <x v="39"/>
    <x v="576"/>
    <x v="1"/>
    <x v="1"/>
    <x v="9"/>
    <n v="3"/>
    <n v="252.85"/>
    <n v="0.16"/>
    <n v="637.1819999999999"/>
    <n v="174.01199438220169"/>
    <x v="0"/>
    <n v="6"/>
    <x v="1"/>
    <n v="0.27309621800710271"/>
    <n v="2.1092874563311584E-4"/>
    <x v="0"/>
    <s v="Jun-2023"/>
    <n v="202306"/>
  </r>
  <r>
    <s v="06702c44-ed65-4d21-b580-b8f7cd997be4"/>
    <x v="43"/>
    <x v="577"/>
    <x v="3"/>
    <x v="0"/>
    <x v="7"/>
    <n v="3"/>
    <n v="397.95"/>
    <n v="0.17"/>
    <n v="990.89549999999986"/>
    <n v="58.192661748299088"/>
    <x v="0"/>
    <n v="6"/>
    <x v="1"/>
    <n v="5.872734485957308E-2"/>
    <n v="1.4239644846505007E-4"/>
    <x v="0"/>
    <s v="Jun-2023"/>
    <n v="202306"/>
  </r>
  <r>
    <s v="e96a5ace-7167-44c9-8166-e4fd1a16c3da"/>
    <x v="21"/>
    <x v="578"/>
    <x v="0"/>
    <x v="0"/>
    <x v="0"/>
    <n v="7"/>
    <n v="233.41"/>
    <n v="0.09"/>
    <n v="1486.8217"/>
    <n v="325.22420368235203"/>
    <x v="0"/>
    <n v="6"/>
    <x v="1"/>
    <n v="0.21873786458884212"/>
    <n v="5.50839418068757E-5"/>
    <x v="0"/>
    <s v="Jun-2023"/>
    <n v="202306"/>
  </r>
  <r>
    <s v="d1501def-26e8-4e6a-a277-6b618c8e482b"/>
    <x v="34"/>
    <x v="579"/>
    <x v="1"/>
    <x v="2"/>
    <x v="6"/>
    <n v="6"/>
    <n v="119.99"/>
    <n v="0.15"/>
    <n v="611.94899999999996"/>
    <n v="130.74882791513531"/>
    <x v="0"/>
    <n v="6"/>
    <x v="1"/>
    <n v="0.21365968065171331"/>
    <n v="2.083506958913243E-4"/>
    <x v="0"/>
    <s v="Jun-2023"/>
    <n v="202306"/>
  </r>
  <r>
    <s v="18974dd0-ef18-460f-859e-96d40d0dabed"/>
    <x v="21"/>
    <x v="580"/>
    <x v="3"/>
    <x v="0"/>
    <x v="2"/>
    <n v="9"/>
    <n v="479"/>
    <n v="0.16"/>
    <n v="3621.24"/>
    <n v="754.51670276123434"/>
    <x v="0"/>
    <n v="6"/>
    <x v="1"/>
    <n v="0.20835865691344246"/>
    <n v="3.7114358617490139E-5"/>
    <x v="0"/>
    <s v="Jun-2023"/>
    <n v="202306"/>
  </r>
  <r>
    <s v="58f8c4b3-cd8b-4429-a2e4-dc0317af0d37"/>
    <x v="25"/>
    <x v="581"/>
    <x v="1"/>
    <x v="1"/>
    <x v="9"/>
    <n v="6"/>
    <n v="788.43"/>
    <n v="0.2"/>
    <n v="3784.4639999999999"/>
    <n v="1066.95848083244"/>
    <x v="0"/>
    <n v="6"/>
    <x v="1"/>
    <n v="0.28193120104523128"/>
    <n v="4.2278113888783194E-5"/>
    <x v="0"/>
    <s v="Jun-2023"/>
    <n v="202306"/>
  </r>
  <r>
    <s v="a0b43a5f-56ee-4b8d-aa4a-4924a3e59a9f"/>
    <x v="22"/>
    <x v="582"/>
    <x v="0"/>
    <x v="0"/>
    <x v="6"/>
    <n v="3"/>
    <n v="37.96"/>
    <n v="0.18"/>
    <n v="93.381600000000006"/>
    <n v="17.35396772811805"/>
    <x v="0"/>
    <n v="6"/>
    <x v="1"/>
    <n v="0.18583926306807819"/>
    <n v="1.5806111696522655E-3"/>
    <x v="0"/>
    <s v="Jun-2023"/>
    <n v="202306"/>
  </r>
  <r>
    <s v="ee6af578-e7b2-4028-9ce6-9d88263df4e4"/>
    <x v="20"/>
    <x v="583"/>
    <x v="2"/>
    <x v="2"/>
    <x v="8"/>
    <n v="3"/>
    <n v="949.1"/>
    <n v="0.19"/>
    <n v="2306.3130000000001"/>
    <n v="679.95632812702968"/>
    <x v="0"/>
    <n v="6"/>
    <x v="1"/>
    <n v="0.29482395846835607"/>
    <n v="6.6729884451936918E-5"/>
    <x v="0"/>
    <s v="Jun-2023"/>
    <n v="202306"/>
  </r>
  <r>
    <s v="ef42f853-2da7-4d3b-81f8-a16a70256c6d"/>
    <x v="33"/>
    <x v="584"/>
    <x v="3"/>
    <x v="0"/>
    <x v="3"/>
    <n v="9"/>
    <n v="488"/>
    <n v="0.15"/>
    <n v="3733.2"/>
    <n v="993.79693984877304"/>
    <x v="0"/>
    <n v="6"/>
    <x v="1"/>
    <n v="0.26620511621364329"/>
    <n v="3.4153005464480874E-5"/>
    <x v="0"/>
    <s v="Jun-2023"/>
    <n v="202306"/>
  </r>
  <r>
    <s v="8bceb894-dd26-42a9-938c-167085af634e"/>
    <x v="26"/>
    <x v="585"/>
    <x v="1"/>
    <x v="2"/>
    <x v="4"/>
    <n v="9"/>
    <n v="162.97"/>
    <n v="0.02"/>
    <n v="1437.3954000000001"/>
    <n v="193.7383036212307"/>
    <x v="0"/>
    <n v="6"/>
    <x v="1"/>
    <n v="0.13478427969174708"/>
    <n v="1.3635774818814642E-5"/>
    <x v="0"/>
    <s v="Jun-2023"/>
    <n v="202306"/>
  </r>
  <r>
    <s v="8e786c52-728e-471e-bfdb-69b24209c126"/>
    <x v="25"/>
    <x v="586"/>
    <x v="1"/>
    <x v="0"/>
    <x v="9"/>
    <n v="2"/>
    <n v="672.46"/>
    <n v="0.2"/>
    <n v="1075.9359999999999"/>
    <n v="260.10750589360998"/>
    <x v="0"/>
    <n v="6"/>
    <x v="1"/>
    <n v="0.2417499794538058"/>
    <n v="1.4870772982779646E-4"/>
    <x v="0"/>
    <s v="Jun-2023"/>
    <n v="202306"/>
  </r>
  <r>
    <s v="19ced25f-b81b-46b6-b03d-ee607e0b2933"/>
    <x v="33"/>
    <x v="587"/>
    <x v="0"/>
    <x v="2"/>
    <x v="0"/>
    <n v="1"/>
    <n v="39.630000000000003"/>
    <n v="0.11"/>
    <n v="35.270700000000012"/>
    <n v="3.8296460542589221"/>
    <x v="0"/>
    <n v="6"/>
    <x v="1"/>
    <n v="0.10857868015828778"/>
    <n v="2.7756749936916477E-3"/>
    <x v="0"/>
    <s v="Jun-2023"/>
    <n v="202306"/>
  </r>
  <r>
    <s v="decc4e29-20c1-4dfb-9386-6f63193c7702"/>
    <x v="43"/>
    <x v="588"/>
    <x v="1"/>
    <x v="1"/>
    <x v="7"/>
    <n v="9"/>
    <n v="244.77"/>
    <n v="0.23"/>
    <n v="1696.2561000000001"/>
    <n v="288.62252359723328"/>
    <x v="0"/>
    <n v="6"/>
    <x v="1"/>
    <n v="0.17015268130633887"/>
    <n v="1.0440640419804532E-4"/>
    <x v="0"/>
    <s v="Jun-2023"/>
    <n v="202306"/>
  </r>
  <r>
    <s v="d310aaef-868b-4bf9-99b8-a8c3bac465dc"/>
    <x v="49"/>
    <x v="589"/>
    <x v="0"/>
    <x v="2"/>
    <x v="5"/>
    <n v="5"/>
    <n v="111.34"/>
    <n v="0.01"/>
    <n v="551.13300000000004"/>
    <n v="46.651879631657692"/>
    <x v="0"/>
    <n v="6"/>
    <x v="1"/>
    <n v="8.464722604463476E-2"/>
    <n v="1.7962996227770791E-5"/>
    <x v="0"/>
    <s v="Jun-2023"/>
    <n v="202306"/>
  </r>
  <r>
    <s v="00481040-9b65-412d-a17b-7502250710fe"/>
    <x v="42"/>
    <x v="590"/>
    <x v="3"/>
    <x v="0"/>
    <x v="2"/>
    <n v="7"/>
    <n v="293.72000000000003"/>
    <n v="0.22"/>
    <n v="1603.7112"/>
    <n v="272.03259519412239"/>
    <x v="0"/>
    <n v="6"/>
    <x v="1"/>
    <n v="0.16962692234993582"/>
    <n v="1.0700180930332095E-4"/>
    <x v="0"/>
    <s v="Jun-2023"/>
    <n v="202306"/>
  </r>
  <r>
    <s v="1f15de45-1dee-41b8-8939-a6a70ece7118"/>
    <x v="20"/>
    <x v="591"/>
    <x v="3"/>
    <x v="0"/>
    <x v="1"/>
    <n v="6"/>
    <n v="332.79"/>
    <n v="0.22"/>
    <n v="1557.4572000000001"/>
    <n v="86.5996736226423"/>
    <x v="0"/>
    <n v="6"/>
    <x v="1"/>
    <n v="5.5603244585239513E-2"/>
    <n v="1.1017959273615992E-4"/>
    <x v="0"/>
    <s v="Jun-2023"/>
    <n v="202306"/>
  </r>
  <r>
    <s v="4848d712-14cc-49b5-88bb-ac98f326f22d"/>
    <x v="31"/>
    <x v="592"/>
    <x v="0"/>
    <x v="1"/>
    <x v="5"/>
    <n v="6"/>
    <n v="512.05999999999995"/>
    <n v="0.04"/>
    <n v="2949.4656"/>
    <n v="206.0493219931806"/>
    <x v="0"/>
    <n v="6"/>
    <x v="1"/>
    <n v="6.9859883089730082E-2"/>
    <n v="1.3019307633220068E-5"/>
    <x v="0"/>
    <s v="Jun-2023"/>
    <n v="202306"/>
  </r>
  <r>
    <s v="cc6f482c-b874-49f8-9698-8d70c1fc433f"/>
    <x v="40"/>
    <x v="593"/>
    <x v="0"/>
    <x v="0"/>
    <x v="2"/>
    <n v="9"/>
    <n v="540.38"/>
    <n v="0.03"/>
    <n v="4717.5173999999997"/>
    <n v="258.87092343830068"/>
    <x v="0"/>
    <n v="6"/>
    <x v="1"/>
    <n v="5.4874397164555389E-2"/>
    <n v="6.168498710783769E-6"/>
    <x v="0"/>
    <s v="Jun-2023"/>
    <n v="202306"/>
  </r>
  <r>
    <s v="5333ec2f-7c56-4f5a-8f9d-5b59983e6df2"/>
    <x v="39"/>
    <x v="594"/>
    <x v="1"/>
    <x v="0"/>
    <x v="9"/>
    <n v="5"/>
    <n v="718.34"/>
    <n v="0.02"/>
    <n v="3519.866"/>
    <n v="731.96426731042231"/>
    <x v="0"/>
    <n v="6"/>
    <x v="1"/>
    <n v="0.20795231048864427"/>
    <n v="5.5683937968093102E-6"/>
    <x v="0"/>
    <s v="Jun-2023"/>
    <n v="202306"/>
  </r>
  <r>
    <s v="e37cd070-4abf-4a74-9eb5-02afaec87c3a"/>
    <x v="36"/>
    <x v="595"/>
    <x v="0"/>
    <x v="1"/>
    <x v="9"/>
    <n v="8"/>
    <n v="176.6"/>
    <n v="0.06"/>
    <n v="1328.0319999999999"/>
    <n v="315.69815040330838"/>
    <x v="0"/>
    <n v="6"/>
    <x v="1"/>
    <n v="0.23771878268242663"/>
    <n v="4.2468856172140428E-5"/>
    <x v="0"/>
    <s v="Jun-2023"/>
    <n v="202306"/>
  </r>
  <r>
    <s v="97396ce4-924b-43e1-aa57-f7377ca6a0c8"/>
    <x v="38"/>
    <x v="596"/>
    <x v="2"/>
    <x v="1"/>
    <x v="7"/>
    <n v="3"/>
    <n v="359.34"/>
    <n v="0.23"/>
    <n v="830.07540000000006"/>
    <n v="154.68271210308839"/>
    <x v="0"/>
    <n v="6"/>
    <x v="1"/>
    <n v="0.18634778491579004"/>
    <n v="2.1335411216860542E-4"/>
    <x v="0"/>
    <s v="Jun-2023"/>
    <n v="202306"/>
  </r>
  <r>
    <s v="84f1b604-e419-4117-92bf-a83494d195d4"/>
    <x v="49"/>
    <x v="597"/>
    <x v="1"/>
    <x v="2"/>
    <x v="6"/>
    <n v="4"/>
    <n v="947.73"/>
    <n v="0.03"/>
    <n v="3677.1923999999999"/>
    <n v="329.49621222503959"/>
    <x v="0"/>
    <n v="6"/>
    <x v="1"/>
    <n v="8.9605377250600096E-2"/>
    <n v="7.9136462916653472E-6"/>
    <x v="0"/>
    <s v="Jun-2023"/>
    <n v="202306"/>
  </r>
  <r>
    <s v="e64db9e8-9544-4828-976f-c8bb3d87c181"/>
    <x v="43"/>
    <x v="598"/>
    <x v="3"/>
    <x v="0"/>
    <x v="7"/>
    <n v="3"/>
    <n v="530.66999999999996"/>
    <n v="0.24"/>
    <n v="1209.9276"/>
    <n v="144.75178002282721"/>
    <x v="0"/>
    <n v="6"/>
    <x v="1"/>
    <n v="0.11963672869585519"/>
    <n v="1.5075282190438503E-4"/>
    <x v="0"/>
    <s v="Jun-2023"/>
    <n v="202306"/>
  </r>
  <r>
    <s v="fa3b19f6-4f46-47ce-bc47-a73a066e2dc1"/>
    <x v="31"/>
    <x v="599"/>
    <x v="2"/>
    <x v="1"/>
    <x v="1"/>
    <n v="2"/>
    <n v="218.48"/>
    <n v="0.09"/>
    <n v="397.6336"/>
    <n v="84.752441659006124"/>
    <x v="0"/>
    <n v="6"/>
    <x v="1"/>
    <n v="0.21314205253028448"/>
    <n v="2.0596850970340535E-4"/>
    <x v="0"/>
    <s v="Jun-2023"/>
    <n v="202306"/>
  </r>
  <r>
    <s v="166688cb-ea6d-4b59-bcfc-c3669ad9feaa"/>
    <x v="43"/>
    <x v="600"/>
    <x v="0"/>
    <x v="1"/>
    <x v="2"/>
    <n v="8"/>
    <n v="815.69"/>
    <n v="7.0000000000000007E-2"/>
    <n v="6068.7335999999996"/>
    <n v="581.1481749063073"/>
    <x v="0"/>
    <n v="6"/>
    <x v="1"/>
    <n v="9.5761029106024256E-2"/>
    <n v="1.0727114467506038E-5"/>
    <x v="0"/>
    <s v="Jun-2023"/>
    <n v="202306"/>
  </r>
  <r>
    <s v="77c179d1-b416-41ad-8b64-ad1e3301cd42"/>
    <x v="38"/>
    <x v="601"/>
    <x v="2"/>
    <x v="0"/>
    <x v="8"/>
    <n v="9"/>
    <n v="65.41"/>
    <n v="0.23"/>
    <n v="453.29129999999998"/>
    <n v="110.7416196853505"/>
    <x v="0"/>
    <n v="6"/>
    <x v="1"/>
    <n v="0.24430563676238767"/>
    <n v="3.9069799045337959E-4"/>
    <x v="0"/>
    <s v="Jun-2023"/>
    <n v="202306"/>
  </r>
  <r>
    <s v="22797a22-158e-46bb-9d0d-3df1cc7ca337"/>
    <x v="29"/>
    <x v="602"/>
    <x v="2"/>
    <x v="1"/>
    <x v="4"/>
    <n v="5"/>
    <n v="665.02"/>
    <n v="0.02"/>
    <n v="3258.598"/>
    <n v="577.07170163591525"/>
    <x v="0"/>
    <n v="6"/>
    <x v="1"/>
    <n v="0.17709201983058825"/>
    <n v="6.014856696039217E-6"/>
    <x v="0"/>
    <s v="Jun-2023"/>
    <n v="202306"/>
  </r>
  <r>
    <s v="b3167047-2cf7-4b36-8de3-1f7ef3bce55a"/>
    <x v="46"/>
    <x v="603"/>
    <x v="2"/>
    <x v="1"/>
    <x v="0"/>
    <n v="8"/>
    <n v="958.32"/>
    <n v="0.1"/>
    <n v="6899.9040000000005"/>
    <n v="1897.5411932593991"/>
    <x v="0"/>
    <n v="6"/>
    <x v="1"/>
    <n v="0.27500979626084637"/>
    <n v="1.3043659737874613E-5"/>
    <x v="0"/>
    <s v="Jun-2023"/>
    <n v="202306"/>
  </r>
  <r>
    <s v="859d2771-1b00-43ba-95a0-56b7316fec99"/>
    <x v="22"/>
    <x v="604"/>
    <x v="0"/>
    <x v="1"/>
    <x v="8"/>
    <n v="5"/>
    <n v="863.86"/>
    <n v="0.1"/>
    <n v="3887.37"/>
    <n v="343.83727513881132"/>
    <x v="0"/>
    <n v="6"/>
    <x v="1"/>
    <n v="8.8449845303845878E-2"/>
    <n v="2.3151899613363278E-5"/>
    <x v="0"/>
    <s v="Jun-2023"/>
    <n v="202306"/>
  </r>
  <r>
    <s v="72f56ed0-f88c-4aba-80e7-50dd1a15aa42"/>
    <x v="24"/>
    <x v="605"/>
    <x v="1"/>
    <x v="1"/>
    <x v="3"/>
    <n v="3"/>
    <n v="357.59"/>
    <n v="0.28000000000000003"/>
    <n v="772.39439999999991"/>
    <n v="79.134938462586135"/>
    <x v="0"/>
    <n v="6"/>
    <x v="1"/>
    <n v="0.1024540551596259"/>
    <n v="2.6100655312881607E-4"/>
    <x v="0"/>
    <s v="Jun-2023"/>
    <n v="202306"/>
  </r>
  <r>
    <s v="4c6d302f-43eb-4aee-8e1e-c9bebdeb997a"/>
    <x v="30"/>
    <x v="289"/>
    <x v="3"/>
    <x v="0"/>
    <x v="3"/>
    <n v="9"/>
    <n v="434.07"/>
    <n v="0.22"/>
    <n v="3047.1714000000002"/>
    <n v="504.68191728174543"/>
    <x v="0"/>
    <n v="6"/>
    <x v="1"/>
    <n v="0.16562308155089189"/>
    <n v="5.6314521723326755E-5"/>
    <x v="0"/>
    <s v="Jun-2023"/>
    <n v="202306"/>
  </r>
  <r>
    <s v="b3db19bf-1849-428b-aea7-e6be45e35f21"/>
    <x v="49"/>
    <x v="606"/>
    <x v="1"/>
    <x v="0"/>
    <x v="7"/>
    <n v="2"/>
    <n v="645.62"/>
    <n v="0.27"/>
    <n v="942.60519999999997"/>
    <n v="106.1308756971315"/>
    <x v="0"/>
    <n v="6"/>
    <x v="1"/>
    <n v="0.11259313623257278"/>
    <n v="2.0910132895511293E-4"/>
    <x v="0"/>
    <s v="Jun-2023"/>
    <n v="202306"/>
  </r>
  <r>
    <s v="d83c34c3-52a8-4191-aa50-25b591ece063"/>
    <x v="31"/>
    <x v="607"/>
    <x v="2"/>
    <x v="2"/>
    <x v="0"/>
    <n v="2"/>
    <n v="950.24"/>
    <n v="0.02"/>
    <n v="1862.4703999999999"/>
    <n v="241.94971378259581"/>
    <x v="0"/>
    <n v="6"/>
    <x v="1"/>
    <n v="0.12990795117205398"/>
    <n v="1.052365718134366E-5"/>
    <x v="0"/>
    <s v="Jun-2023"/>
    <n v="202306"/>
  </r>
  <r>
    <s v="afcca0a6-a294-46e8-8b36-b24571114ddf"/>
    <x v="48"/>
    <x v="608"/>
    <x v="0"/>
    <x v="0"/>
    <x v="3"/>
    <n v="6"/>
    <n v="364.58"/>
    <n v="0.25"/>
    <n v="1640.61"/>
    <n v="423.71489358060768"/>
    <x v="0"/>
    <n v="6"/>
    <x v="1"/>
    <n v="0.25826667738256365"/>
    <n v="1.142867591932269E-4"/>
    <x v="0"/>
    <s v="Jun-2023"/>
    <n v="202306"/>
  </r>
  <r>
    <s v="dbab0f45-f1a7-4aa6-a197-e7d3fcb34c69"/>
    <x v="47"/>
    <x v="609"/>
    <x v="0"/>
    <x v="1"/>
    <x v="8"/>
    <n v="3"/>
    <n v="807.83"/>
    <n v="0.03"/>
    <n v="2350.7853"/>
    <n v="473.45204034534908"/>
    <x v="0"/>
    <n v="6"/>
    <x v="1"/>
    <n v="0.20140165090591178"/>
    <n v="1.2378842083111544E-5"/>
    <x v="0"/>
    <s v="Jun-2023"/>
    <n v="202306"/>
  </r>
  <r>
    <s v="1e67bb4a-c148-4138-ad18-574c03a28d1d"/>
    <x v="33"/>
    <x v="610"/>
    <x v="1"/>
    <x v="0"/>
    <x v="3"/>
    <n v="9"/>
    <n v="815.95"/>
    <n v="0.04"/>
    <n v="7049.808"/>
    <n v="752.95808008046913"/>
    <x v="0"/>
    <n v="6"/>
    <x v="1"/>
    <n v="0.10680547329522579"/>
    <n v="5.4469568532930257E-6"/>
    <x v="0"/>
    <s v="Jun-2023"/>
    <n v="202306"/>
  </r>
  <r>
    <s v="5f07addc-cc3a-4bbd-a922-3c00f76cab43"/>
    <x v="24"/>
    <x v="611"/>
    <x v="0"/>
    <x v="2"/>
    <x v="9"/>
    <n v="3"/>
    <n v="125.99"/>
    <n v="0.2"/>
    <n v="302.37599999999998"/>
    <n v="27.789998656058071"/>
    <x v="0"/>
    <n v="6"/>
    <x v="1"/>
    <n v="9.190543778625973E-2"/>
    <n v="5.2914252453898465E-4"/>
    <x v="0"/>
    <s v="Jun-2023"/>
    <n v="202306"/>
  </r>
  <r>
    <s v="9e7b9fbc-a1dd-4581-a13b-6e4e5ba27fb9"/>
    <x v="26"/>
    <x v="612"/>
    <x v="2"/>
    <x v="2"/>
    <x v="4"/>
    <n v="7"/>
    <n v="824.1"/>
    <n v="0.28999999999999998"/>
    <n v="4095.777"/>
    <n v="908.78667349824093"/>
    <x v="0"/>
    <n v="6"/>
    <x v="1"/>
    <n v="0.22188382656044039"/>
    <n v="5.0271291625496213E-5"/>
    <x v="0"/>
    <s v="Jun-2023"/>
    <n v="202306"/>
  </r>
  <r>
    <s v="9f69b6f7-2e79-456b-8497-ebd8641d5a31"/>
    <x v="25"/>
    <x v="613"/>
    <x v="3"/>
    <x v="0"/>
    <x v="2"/>
    <n v="6"/>
    <n v="505.45"/>
    <n v="0.19"/>
    <n v="2456.4870000000001"/>
    <n v="386.93641944833001"/>
    <x v="0"/>
    <n v="6"/>
    <x v="1"/>
    <n v="0.15751616818991104"/>
    <n v="6.2650443499192142E-5"/>
    <x v="0"/>
    <s v="Jun-2023"/>
    <n v="202306"/>
  </r>
  <r>
    <s v="b97193d1-3e9e-40fb-8273-70ea05589e7a"/>
    <x v="42"/>
    <x v="614"/>
    <x v="2"/>
    <x v="0"/>
    <x v="6"/>
    <n v="9"/>
    <n v="934.89"/>
    <n v="0.01"/>
    <n v="8329.8698999999997"/>
    <n v="1819.599696263137"/>
    <x v="0"/>
    <n v="6"/>
    <x v="1"/>
    <n v="0.21844275098019683"/>
    <n v="1.1884939523485234E-6"/>
    <x v="0"/>
    <s v="Jun-2023"/>
    <n v="202306"/>
  </r>
  <r>
    <s v="31136d53-1ba4-4bfd-a1f5-9fa2790d20b4"/>
    <x v="44"/>
    <x v="615"/>
    <x v="1"/>
    <x v="1"/>
    <x v="6"/>
    <n v="9"/>
    <n v="647.27"/>
    <n v="0.28000000000000003"/>
    <n v="4194.3096000000014"/>
    <n v="1152.5759982190459"/>
    <x v="0"/>
    <n v="6"/>
    <x v="1"/>
    <n v="0.2747951649108224"/>
    <n v="4.8065121373014525E-5"/>
    <x v="0"/>
    <s v="Jun-2023"/>
    <n v="202306"/>
  </r>
  <r>
    <s v="8f1b2815-1148-41a0-8439-e1874bd90802"/>
    <x v="42"/>
    <x v="616"/>
    <x v="3"/>
    <x v="0"/>
    <x v="1"/>
    <n v="8"/>
    <n v="237.07"/>
    <n v="0.05"/>
    <n v="1801.732"/>
    <n v="113.10295489011671"/>
    <x v="0"/>
    <n v="6"/>
    <x v="1"/>
    <n v="6.2774571850928274E-2"/>
    <n v="2.6363521322816047E-5"/>
    <x v="0"/>
    <s v="Jun-2023"/>
    <n v="202306"/>
  </r>
  <r>
    <s v="55a34486-d9a5-4ef6-9786-ee86cefd4744"/>
    <x v="35"/>
    <x v="617"/>
    <x v="0"/>
    <x v="0"/>
    <x v="3"/>
    <n v="1"/>
    <n v="418.82"/>
    <n v="7.0000000000000007E-2"/>
    <n v="389.50259999999997"/>
    <n v="104.0379731584398"/>
    <x v="0"/>
    <n v="6"/>
    <x v="1"/>
    <n v="0.26710469495823597"/>
    <n v="1.671362399121341E-4"/>
    <x v="0"/>
    <s v="Jun-2023"/>
    <n v="202306"/>
  </r>
  <r>
    <s v="91e655f0-1518-45ff-b1c3-604adaca05c3"/>
    <x v="23"/>
    <x v="618"/>
    <x v="1"/>
    <x v="1"/>
    <x v="1"/>
    <n v="9"/>
    <n v="53.67"/>
    <n v="0.08"/>
    <n v="444.38760000000002"/>
    <n v="99.124949243772122"/>
    <x v="0"/>
    <n v="6"/>
    <x v="1"/>
    <n v="0.22305966512965736"/>
    <n v="1.656211829492992E-4"/>
    <x v="0"/>
    <s v="Jun-2023"/>
    <n v="202306"/>
  </r>
  <r>
    <s v="58284407-d217-4660-85a4-096537b1799d"/>
    <x v="45"/>
    <x v="619"/>
    <x v="0"/>
    <x v="2"/>
    <x v="9"/>
    <n v="6"/>
    <n v="253.11"/>
    <n v="0.05"/>
    <n v="1442.7270000000001"/>
    <n v="309.01322307546991"/>
    <x v="0"/>
    <n v="6"/>
    <x v="1"/>
    <n v="0.21418689958354553"/>
    <n v="3.2923761737321057E-5"/>
    <x v="0"/>
    <s v="Jun-2023"/>
    <n v="202306"/>
  </r>
  <r>
    <s v="4dc8e1fa-56a7-48bc-8ecb-dc28d0bd4660"/>
    <x v="41"/>
    <x v="477"/>
    <x v="0"/>
    <x v="0"/>
    <x v="4"/>
    <n v="4"/>
    <n v="690.07"/>
    <n v="0.21"/>
    <n v="2180.6212"/>
    <n v="322.70925665476568"/>
    <x v="0"/>
    <n v="6"/>
    <x v="1"/>
    <n v="0.14798959886052915"/>
    <n v="7.6079238338139604E-5"/>
    <x v="0"/>
    <s v="Jun-2023"/>
    <n v="202306"/>
  </r>
  <r>
    <s v="7e5dc3f6-e25a-45c9-b479-06c8fc440083"/>
    <x v="32"/>
    <x v="620"/>
    <x v="0"/>
    <x v="0"/>
    <x v="1"/>
    <n v="7"/>
    <n v="779.61"/>
    <n v="0.19"/>
    <n v="4420.3887000000004"/>
    <n v="1298.1960062497501"/>
    <x v="0"/>
    <n v="6"/>
    <x v="1"/>
    <n v="0.29368367678836704"/>
    <n v="3.4815942769919754E-5"/>
    <x v="0"/>
    <s v="Jun-2023"/>
    <n v="202306"/>
  </r>
  <r>
    <s v="ad3c46ff-e00d-4144-a11b-92f1fd4e49a3"/>
    <x v="39"/>
    <x v="621"/>
    <x v="1"/>
    <x v="2"/>
    <x v="2"/>
    <n v="2"/>
    <n v="956.19"/>
    <n v="0.02"/>
    <n v="1874.1324"/>
    <n v="382.12601475267718"/>
    <x v="0"/>
    <n v="6"/>
    <x v="1"/>
    <n v="0.20389488744374581"/>
    <n v="1.0458172538930546E-5"/>
    <x v="0"/>
    <s v="Jun-2023"/>
    <n v="202306"/>
  </r>
  <r>
    <s v="25b8d82e-9192-4e1b-86a2-e27f000b088c"/>
    <x v="31"/>
    <x v="622"/>
    <x v="1"/>
    <x v="1"/>
    <x v="3"/>
    <n v="4"/>
    <n v="813.92"/>
    <n v="0.18"/>
    <n v="2669.6576"/>
    <n v="745.30244598511626"/>
    <x v="0"/>
    <n v="6"/>
    <x v="1"/>
    <n v="0.27917529423440529"/>
    <n v="5.5287988991547079E-5"/>
    <x v="0"/>
    <s v="Jun-2023"/>
    <n v="202306"/>
  </r>
  <r>
    <s v="0725c0a2-b8ec-4caf-ae18-f9b17c323929"/>
    <x v="41"/>
    <x v="623"/>
    <x v="1"/>
    <x v="2"/>
    <x v="7"/>
    <n v="8"/>
    <n v="739.9"/>
    <n v="0.2"/>
    <n v="4735.3599999999997"/>
    <n v="797.87042396970685"/>
    <x v="0"/>
    <n v="6"/>
    <x v="1"/>
    <n v="0.16849203101130789"/>
    <n v="3.3788349776996892E-5"/>
    <x v="0"/>
    <s v="Jun-2023"/>
    <n v="202306"/>
  </r>
  <r>
    <s v="7a91e2b9-84cc-4a51-99b2-788152886183"/>
    <x v="27"/>
    <x v="624"/>
    <x v="0"/>
    <x v="1"/>
    <x v="5"/>
    <n v="5"/>
    <n v="77.77"/>
    <n v="0.23"/>
    <n v="299.41449999999998"/>
    <n v="70.726510852533991"/>
    <x v="0"/>
    <n v="6"/>
    <x v="1"/>
    <n v="0.23621605116831015"/>
    <n v="5.9148772020059157E-4"/>
    <x v="0"/>
    <s v="Jun-2023"/>
    <n v="202306"/>
  </r>
  <r>
    <s v="33a22329-c43f-4bdd-8a77-dab0c564e70f"/>
    <x v="28"/>
    <x v="625"/>
    <x v="0"/>
    <x v="0"/>
    <x v="6"/>
    <n v="7"/>
    <n v="839.79"/>
    <n v="0.2"/>
    <n v="4702.8239999999996"/>
    <n v="816.70446502803327"/>
    <x v="0"/>
    <n v="6"/>
    <x v="1"/>
    <n v="0.1736625621175773"/>
    <n v="3.4022110969919357E-5"/>
    <x v="0"/>
    <s v="Jun-2023"/>
    <n v="202306"/>
  </r>
  <r>
    <s v="e1bc02dc-8604-403c-b3c4-b64311ac99b8"/>
    <x v="24"/>
    <x v="626"/>
    <x v="3"/>
    <x v="2"/>
    <x v="5"/>
    <n v="2"/>
    <n v="105.85"/>
    <n v="0.27"/>
    <n v="154.541"/>
    <n v="12.435775232657569"/>
    <x v="0"/>
    <n v="6"/>
    <x v="1"/>
    <n v="8.0469100320675863E-2"/>
    <n v="1.2753897024090695E-3"/>
    <x v="0"/>
    <s v="Jun-2023"/>
    <n v="202306"/>
  </r>
  <r>
    <s v="14c13833-2837-4f33-aac1-67b73ec0bebc"/>
    <x v="45"/>
    <x v="627"/>
    <x v="2"/>
    <x v="0"/>
    <x v="7"/>
    <n v="4"/>
    <n v="164.78"/>
    <n v="0.14000000000000001"/>
    <n v="566.84320000000002"/>
    <n v="82.823469578892187"/>
    <x v="0"/>
    <n v="6"/>
    <x v="1"/>
    <n v="0.14611354529593401"/>
    <n v="2.1240441801189468E-4"/>
    <x v="0"/>
    <s v="Jun-2023"/>
    <n v="202306"/>
  </r>
  <r>
    <s v="2aab75f4-22bd-472f-82e8-daeff86d3cac"/>
    <x v="44"/>
    <x v="628"/>
    <x v="2"/>
    <x v="0"/>
    <x v="9"/>
    <n v="3"/>
    <n v="429.18"/>
    <n v="0.03"/>
    <n v="1248.9138"/>
    <n v="344.59428098124971"/>
    <x v="0"/>
    <n v="6"/>
    <x v="1"/>
    <n v="0.27591518404332604"/>
    <n v="2.3300246982618016E-5"/>
    <x v="0"/>
    <s v="Jun-2023"/>
    <n v="202306"/>
  </r>
  <r>
    <s v="fdd01bc9-5407-47b4-b9bb-55dc703ca94f"/>
    <x v="44"/>
    <x v="629"/>
    <x v="3"/>
    <x v="2"/>
    <x v="9"/>
    <n v="8"/>
    <n v="267.29000000000002"/>
    <n v="0.14000000000000001"/>
    <n v="1838.9552000000001"/>
    <n v="388.29363168460787"/>
    <x v="0"/>
    <n v="6"/>
    <x v="1"/>
    <n v="0.21114904358986442"/>
    <n v="6.5471959295147587E-5"/>
    <x v="0"/>
    <s v="Jun-2023"/>
    <n v="202306"/>
  </r>
  <r>
    <s v="62d82d69-7550-4326-b247-4d1e6a91a535"/>
    <x v="41"/>
    <x v="630"/>
    <x v="3"/>
    <x v="2"/>
    <x v="7"/>
    <n v="7"/>
    <n v="927.12"/>
    <n v="0.28000000000000003"/>
    <n v="4672.6848"/>
    <n v="356.23276801422833"/>
    <x v="0"/>
    <n v="6"/>
    <x v="1"/>
    <n v="7.6237277552774013E-2"/>
    <n v="4.3144361032013122E-5"/>
    <x v="0"/>
    <s v="Jun-2023"/>
    <n v="202306"/>
  </r>
  <r>
    <s v="fa1b77e7-41e2-4ede-8cd7-6de23224742a"/>
    <x v="41"/>
    <x v="631"/>
    <x v="1"/>
    <x v="0"/>
    <x v="1"/>
    <n v="8"/>
    <n v="102.77"/>
    <n v="0.2"/>
    <n v="657.72800000000007"/>
    <n v="151.48132960113119"/>
    <x v="0"/>
    <n v="6"/>
    <x v="1"/>
    <n v="0.23030999075777706"/>
    <n v="2.4326165223314199E-4"/>
    <x v="0"/>
    <s v="Jun-2023"/>
    <n v="202306"/>
  </r>
  <r>
    <s v="4d735e63-15e1-45e9-8093-d3ca072dbb0e"/>
    <x v="24"/>
    <x v="632"/>
    <x v="1"/>
    <x v="0"/>
    <x v="6"/>
    <n v="8"/>
    <n v="479.31"/>
    <n v="0.03"/>
    <n v="3719.4456"/>
    <n v="1010.891158346284"/>
    <x v="0"/>
    <n v="6"/>
    <x v="1"/>
    <n v="0.27178543983713166"/>
    <n v="7.823746635788946E-6"/>
    <x v="0"/>
    <s v="Jun-2023"/>
    <n v="202306"/>
  </r>
  <r>
    <s v="13e121d5-0d57-444c-b872-48b678096c84"/>
    <x v="49"/>
    <x v="633"/>
    <x v="0"/>
    <x v="2"/>
    <x v="2"/>
    <n v="4"/>
    <n v="804.32"/>
    <n v="0.17"/>
    <n v="2670.3424"/>
    <n v="344.77236500046848"/>
    <x v="0"/>
    <n v="6"/>
    <x v="1"/>
    <n v="0.12911166935014345"/>
    <n v="5.2839665804654865E-5"/>
    <x v="0"/>
    <s v="Jun-2023"/>
    <n v="202306"/>
  </r>
  <r>
    <s v="0e2a36b3-a6f0-402d-8945-89359dd614ed"/>
    <x v="37"/>
    <x v="634"/>
    <x v="3"/>
    <x v="2"/>
    <x v="2"/>
    <n v="9"/>
    <n v="542.88"/>
    <n v="0.09"/>
    <n v="4446.1872000000003"/>
    <n v="1085.3631011454711"/>
    <x v="0"/>
    <n v="6"/>
    <x v="1"/>
    <n v="0.24411097696144485"/>
    <n v="1.8420277040966695E-5"/>
    <x v="0"/>
    <s v="Jun-2023"/>
    <n v="202306"/>
  </r>
  <r>
    <s v="586ccecd-dca6-428c-a5a6-c226c1d2aec4"/>
    <x v="46"/>
    <x v="635"/>
    <x v="2"/>
    <x v="0"/>
    <x v="5"/>
    <n v="9"/>
    <n v="96.51"/>
    <n v="0.1"/>
    <n v="781.73099999999999"/>
    <n v="90.363989642790145"/>
    <x v="0"/>
    <n v="6"/>
    <x v="1"/>
    <n v="0.11559473737486443"/>
    <n v="1.1512911730505762E-4"/>
    <x v="0"/>
    <s v="Jun-2023"/>
    <n v="202306"/>
  </r>
  <r>
    <s v="fc82c4a3-4b27-4bd1-b9b5-dcc5e4495d74"/>
    <x v="47"/>
    <x v="416"/>
    <x v="0"/>
    <x v="0"/>
    <x v="4"/>
    <n v="1"/>
    <n v="689.34"/>
    <n v="0.25"/>
    <n v="517.005"/>
    <n v="109.9085720488989"/>
    <x v="0"/>
    <n v="6"/>
    <x v="1"/>
    <n v="0.21258705824682333"/>
    <n v="3.6266573824237676E-4"/>
    <x v="0"/>
    <s v="Jun-2023"/>
    <n v="202306"/>
  </r>
  <r>
    <s v="066c6fdb-6d45-4497-8dd2-123783f3129f"/>
    <x v="46"/>
    <x v="636"/>
    <x v="2"/>
    <x v="1"/>
    <x v="2"/>
    <n v="1"/>
    <n v="910.65"/>
    <n v="0.03"/>
    <n v="883.33049999999992"/>
    <n v="212.44050947759021"/>
    <x v="0"/>
    <n v="6"/>
    <x v="1"/>
    <n v="0.24049946138799716"/>
    <n v="3.2943501894251358E-5"/>
    <x v="0"/>
    <s v="Jun-2023"/>
    <n v="202306"/>
  </r>
  <r>
    <s v="6081a0b9-b057-46ff-a923-ada3b171252a"/>
    <x v="23"/>
    <x v="637"/>
    <x v="3"/>
    <x v="1"/>
    <x v="5"/>
    <n v="3"/>
    <n v="470.69"/>
    <n v="0.01"/>
    <n v="1397.9493"/>
    <n v="271.26219020035461"/>
    <x v="0"/>
    <n v="6"/>
    <x v="1"/>
    <n v="0.19404293861040212"/>
    <n v="7.0818018936738271E-6"/>
    <x v="0"/>
    <s v="Jun-2023"/>
    <n v="202306"/>
  </r>
  <r>
    <s v="2b45fae9-7240-4bad-ac4c-014b4cb0be46"/>
    <x v="37"/>
    <x v="638"/>
    <x v="1"/>
    <x v="2"/>
    <x v="2"/>
    <n v="7"/>
    <n v="214.36"/>
    <n v="7.0000000000000007E-2"/>
    <n v="1395.4836"/>
    <n v="248.68089309559431"/>
    <x v="0"/>
    <n v="6"/>
    <x v="1"/>
    <n v="0.17820409576694007"/>
    <n v="4.6650494495241652E-5"/>
    <x v="0"/>
    <s v="Jun-2023"/>
    <n v="202306"/>
  </r>
  <r>
    <s v="516f46e3-128c-4c2b-9de5-467945c828aa"/>
    <x v="29"/>
    <x v="639"/>
    <x v="3"/>
    <x v="0"/>
    <x v="8"/>
    <n v="1"/>
    <n v="391.4"/>
    <n v="0.2"/>
    <n v="313.12"/>
    <n v="46.100151177752473"/>
    <x v="0"/>
    <n v="6"/>
    <x v="1"/>
    <n v="0.1472283826576152"/>
    <n v="5.1098620337250899E-4"/>
    <x v="0"/>
    <s v="Jun-2023"/>
    <n v="202306"/>
  </r>
  <r>
    <s v="c04a60f5-9042-4f86-8c75-e69d28882d70"/>
    <x v="38"/>
    <x v="640"/>
    <x v="0"/>
    <x v="0"/>
    <x v="1"/>
    <n v="8"/>
    <n v="590.21"/>
    <n v="0.27"/>
    <n v="3446.8263999999999"/>
    <n v="283.69337761221828"/>
    <x v="0"/>
    <n v="6"/>
    <x v="1"/>
    <n v="8.2305676204701889E-2"/>
    <n v="5.7183036546314021E-5"/>
    <x v="0"/>
    <s v="Jun-2023"/>
    <n v="202306"/>
  </r>
  <r>
    <s v="667934ca-569c-4ee1-bef9-4f630711dd0c"/>
    <x v="21"/>
    <x v="641"/>
    <x v="0"/>
    <x v="2"/>
    <x v="3"/>
    <n v="3"/>
    <n v="626.49"/>
    <n v="7.0000000000000007E-2"/>
    <n v="1747.9070999999999"/>
    <n v="297.7021890029842"/>
    <x v="0"/>
    <n v="6"/>
    <x v="1"/>
    <n v="0.1703192286380576"/>
    <n v="3.7244542344384325E-5"/>
    <x v="0"/>
    <s v="Jun-2023"/>
    <n v="202306"/>
  </r>
  <r>
    <s v="deff4f6d-7ed9-4fe6-9471-e7f2d796c31d"/>
    <x v="43"/>
    <x v="642"/>
    <x v="2"/>
    <x v="2"/>
    <x v="2"/>
    <n v="7"/>
    <n v="370.3"/>
    <n v="0.16"/>
    <n v="2177.364"/>
    <n v="483.96507752854251"/>
    <x v="0"/>
    <n v="6"/>
    <x v="1"/>
    <n v="0.22227109363824446"/>
    <n v="6.1726013656880529E-5"/>
    <x v="0"/>
    <s v="Jun-2023"/>
    <n v="202306"/>
  </r>
  <r>
    <s v="425d6b1f-3685-4001-a9bd-c5f7a55949fb"/>
    <x v="38"/>
    <x v="643"/>
    <x v="1"/>
    <x v="1"/>
    <x v="2"/>
    <n v="8"/>
    <n v="632.30999999999995"/>
    <n v="0.23"/>
    <n v="3895.0295999999998"/>
    <n v="1100.2957130523851"/>
    <x v="0"/>
    <n v="6"/>
    <x v="1"/>
    <n v="0.28248712488664657"/>
    <n v="4.5468203887333753E-5"/>
    <x v="0"/>
    <s v="Jun-2023"/>
    <n v="202306"/>
  </r>
  <r>
    <s v="85b68f7f-90d7-4ac2-955d-3b6be2f90815"/>
    <x v="35"/>
    <x v="644"/>
    <x v="1"/>
    <x v="0"/>
    <x v="6"/>
    <n v="7"/>
    <n v="655.72"/>
    <n v="0.19"/>
    <n v="3717.9324000000001"/>
    <n v="621.06550063902955"/>
    <x v="0"/>
    <n v="6"/>
    <x v="1"/>
    <n v="0.16704593677900909"/>
    <n v="4.1393974780176209E-5"/>
    <x v="0"/>
    <s v="Jun-2023"/>
    <n v="202306"/>
  </r>
  <r>
    <s v="f3fd8d08-717c-4ad6-bdd8-e729418042c1"/>
    <x v="35"/>
    <x v="645"/>
    <x v="3"/>
    <x v="2"/>
    <x v="7"/>
    <n v="7"/>
    <n v="740.73"/>
    <n v="0.22"/>
    <n v="4044.3858"/>
    <n v="1087.701209035743"/>
    <x v="0"/>
    <n v="6"/>
    <x v="1"/>
    <n v="0.26894101176889279"/>
    <n v="4.2429186651777872E-5"/>
    <x v="0"/>
    <s v="Jun-2023"/>
    <n v="202306"/>
  </r>
  <r>
    <s v="b4b26a41-923f-433c-9d4b-4d90e98e7cda"/>
    <x v="23"/>
    <x v="646"/>
    <x v="1"/>
    <x v="2"/>
    <x v="5"/>
    <n v="2"/>
    <n v="716.27"/>
    <n v="0.22"/>
    <n v="1117.3812"/>
    <n v="300.76996808282769"/>
    <x v="0"/>
    <n v="6"/>
    <x v="1"/>
    <n v="0.26917400085380683"/>
    <n v="1.535733731693356E-4"/>
    <x v="0"/>
    <s v="Jun-2023"/>
    <n v="202306"/>
  </r>
  <r>
    <s v="9660d722-4447-4859-afcb-3f7e77596689"/>
    <x v="32"/>
    <x v="647"/>
    <x v="1"/>
    <x v="1"/>
    <x v="7"/>
    <n v="1"/>
    <n v="320.79000000000002"/>
    <n v="0.28999999999999998"/>
    <n v="227.76089999999999"/>
    <n v="54.959031630919988"/>
    <x v="0"/>
    <n v="6"/>
    <x v="1"/>
    <n v="0.24130143334927107"/>
    <n v="9.0401820505626724E-4"/>
    <x v="0"/>
    <s v="Jun-2023"/>
    <n v="202306"/>
  </r>
  <r>
    <s v="af2e743f-5c05-4712-9e97-753cc8efa65e"/>
    <x v="27"/>
    <x v="648"/>
    <x v="2"/>
    <x v="1"/>
    <x v="0"/>
    <n v="4"/>
    <n v="510.43"/>
    <n v="0.21"/>
    <n v="1612.9588000000001"/>
    <n v="153.30350947975259"/>
    <x v="0"/>
    <n v="6"/>
    <x v="1"/>
    <n v="9.5044901010337385E-2"/>
    <n v="1.0285445604686244E-4"/>
    <x v="0"/>
    <s v="Jun-2023"/>
    <n v="202306"/>
  </r>
  <r>
    <s v="9c054245-7713-469d-ada7-556fef398dd5"/>
    <x v="35"/>
    <x v="649"/>
    <x v="0"/>
    <x v="1"/>
    <x v="2"/>
    <n v="1"/>
    <n v="966.6"/>
    <n v="0.22"/>
    <n v="753.94800000000009"/>
    <n v="221.43399627189541"/>
    <x v="0"/>
    <n v="6"/>
    <x v="1"/>
    <n v="0.29369929527221422"/>
    <n v="2.276019035795572E-4"/>
    <x v="0"/>
    <s v="Jun-2023"/>
    <n v="202306"/>
  </r>
  <r>
    <s v="532ef9e6-2a87-4ad0-81af-c359a84e80d3"/>
    <x v="24"/>
    <x v="650"/>
    <x v="1"/>
    <x v="1"/>
    <x v="1"/>
    <n v="9"/>
    <n v="66.510000000000005"/>
    <n v="0.21"/>
    <n v="472.88610000000011"/>
    <n v="102.94551738690041"/>
    <x v="0"/>
    <n v="6"/>
    <x v="1"/>
    <n v="0.21769622195894611"/>
    <n v="3.5082443742795569E-4"/>
    <x v="0"/>
    <s v="Jun-2023"/>
    <n v="202306"/>
  </r>
  <r>
    <s v="656f196b-4131-47f2-a05b-375408993e94"/>
    <x v="47"/>
    <x v="651"/>
    <x v="1"/>
    <x v="1"/>
    <x v="9"/>
    <n v="7"/>
    <n v="947.43"/>
    <n v="0.08"/>
    <n v="6101.4492"/>
    <n v="499.6257246974796"/>
    <x v="0"/>
    <n v="6"/>
    <x v="1"/>
    <n v="8.1886402446402343E-2"/>
    <n v="1.206270798747288E-5"/>
    <x v="0"/>
    <s v="Jun-2023"/>
    <n v="202306"/>
  </r>
  <r>
    <s v="edbaa480-d286-4340-a956-914c9de79ac6"/>
    <x v="25"/>
    <x v="652"/>
    <x v="3"/>
    <x v="1"/>
    <x v="5"/>
    <n v="8"/>
    <n v="284.36"/>
    <n v="0.17"/>
    <n v="1888.1504"/>
    <n v="556.46371438138544"/>
    <x v="0"/>
    <n v="6"/>
    <x v="1"/>
    <n v="0.29471365966470969"/>
    <n v="7.4729216486144328E-5"/>
    <x v="0"/>
    <s v="Jun-2023"/>
    <n v="202306"/>
  </r>
  <r>
    <s v="fc4505e9-3fe1-4619-a776-51da6e27916f"/>
    <x v="37"/>
    <x v="653"/>
    <x v="3"/>
    <x v="2"/>
    <x v="0"/>
    <n v="4"/>
    <n v="285.63"/>
    <n v="0.28999999999999998"/>
    <n v="811.18919999999991"/>
    <n v="210.10777528340799"/>
    <x v="0"/>
    <n v="6"/>
    <x v="1"/>
    <n v="0.25901204710739245"/>
    <n v="2.5382487833911004E-4"/>
    <x v="0"/>
    <s v="Jun-2023"/>
    <n v="202306"/>
  </r>
  <r>
    <s v="5ca85193-88a8-4329-ba35-e465a12253b9"/>
    <x v="34"/>
    <x v="654"/>
    <x v="2"/>
    <x v="0"/>
    <x v="6"/>
    <n v="2"/>
    <n v="178.63"/>
    <n v="0.15"/>
    <n v="303.67099999999999"/>
    <n v="75.136354656323959"/>
    <x v="0"/>
    <n v="6"/>
    <x v="1"/>
    <n v="0.24742683580692248"/>
    <n v="4.1986228517046408E-4"/>
    <x v="0"/>
    <s v="Jun-2023"/>
    <n v="202306"/>
  </r>
  <r>
    <s v="a0cb07b1-bba1-40df-953c-1bcd3f2dee1e"/>
    <x v="43"/>
    <x v="655"/>
    <x v="0"/>
    <x v="2"/>
    <x v="1"/>
    <n v="1"/>
    <n v="180.97"/>
    <n v="0.02"/>
    <n v="177.35059999999999"/>
    <n v="47.747166910094897"/>
    <x v="0"/>
    <n v="6"/>
    <x v="1"/>
    <n v="0.26922472723574042"/>
    <n v="1.1051555506437532E-4"/>
    <x v="0"/>
    <s v="Jun-2023"/>
    <n v="202306"/>
  </r>
  <r>
    <s v="277c3c87-ddd1-46fa-9d71-99e188b60ddb"/>
    <x v="27"/>
    <x v="656"/>
    <x v="1"/>
    <x v="1"/>
    <x v="1"/>
    <n v="5"/>
    <n v="16.32"/>
    <n v="0.16"/>
    <n v="68.543999999999997"/>
    <n v="12.61902128073211"/>
    <x v="0"/>
    <n v="6"/>
    <x v="1"/>
    <n v="0.18410103409097966"/>
    <n v="1.9607843137254902E-3"/>
    <x v="0"/>
    <s v="Jun-2023"/>
    <n v="202306"/>
  </r>
  <r>
    <s v="b24e0b2a-0766-4d4e-b646-aa543c2ad867"/>
    <x v="48"/>
    <x v="657"/>
    <x v="1"/>
    <x v="2"/>
    <x v="7"/>
    <n v="2"/>
    <n v="643.97"/>
    <n v="0.28000000000000003"/>
    <n v="927.31680000000006"/>
    <n v="49.388094721354463"/>
    <x v="0"/>
    <n v="6"/>
    <x v="1"/>
    <n v="5.3259139402364389E-2"/>
    <n v="2.1740143174371477E-4"/>
    <x v="0"/>
    <s v="Jun-2023"/>
    <n v="202306"/>
  </r>
  <r>
    <s v="a67ddc39-89ef-4c1d-b1fc-3ab7de640cac"/>
    <x v="46"/>
    <x v="658"/>
    <x v="2"/>
    <x v="0"/>
    <x v="3"/>
    <n v="4"/>
    <n v="539.04"/>
    <n v="0.11"/>
    <n v="1918.9824000000001"/>
    <n v="438.90298492801429"/>
    <x v="0"/>
    <n v="6"/>
    <x v="1"/>
    <n v="0.22871652440794366"/>
    <n v="5.1016622143069166E-5"/>
    <x v="0"/>
    <s v="Jun-2023"/>
    <n v="202306"/>
  </r>
  <r>
    <s v="dae8e01a-2b1f-420c-9161-9517e63a0671"/>
    <x v="37"/>
    <x v="659"/>
    <x v="0"/>
    <x v="2"/>
    <x v="0"/>
    <n v="4"/>
    <n v="979.01"/>
    <n v="0.1"/>
    <n v="3524.4360000000001"/>
    <n v="899.26398974997983"/>
    <x v="0"/>
    <n v="6"/>
    <x v="1"/>
    <n v="0.25515117589026437"/>
    <n v="2.5536000653721618E-5"/>
    <x v="0"/>
    <s v="Jun-2023"/>
    <n v="202306"/>
  </r>
  <r>
    <s v="04ecd3a4-cb9e-4a44-9160-1180dc65bfbd"/>
    <x v="49"/>
    <x v="660"/>
    <x v="0"/>
    <x v="2"/>
    <x v="6"/>
    <n v="1"/>
    <n v="689.21"/>
    <n v="0.11"/>
    <n v="613.39690000000007"/>
    <n v="151.91339311729149"/>
    <x v="0"/>
    <n v="6"/>
    <x v="1"/>
    <n v="0.24765921235873783"/>
    <n v="1.596030237518318E-4"/>
    <x v="0"/>
    <s v="Jun-2023"/>
    <n v="202306"/>
  </r>
  <r>
    <s v="58699e28-b30e-4509-9336-2cbe3cbdfbf1"/>
    <x v="21"/>
    <x v="661"/>
    <x v="3"/>
    <x v="1"/>
    <x v="1"/>
    <n v="1"/>
    <n v="925.02"/>
    <n v="0.23"/>
    <n v="712.2654"/>
    <n v="88.709450378907505"/>
    <x v="0"/>
    <n v="6"/>
    <x v="1"/>
    <n v="0.12454550000450325"/>
    <n v="2.4864327257789022E-4"/>
    <x v="0"/>
    <s v="Jun-2023"/>
    <n v="202306"/>
  </r>
  <r>
    <s v="8e02e766-db61-46c3-9c64-d80bdf15f20b"/>
    <x v="38"/>
    <x v="662"/>
    <x v="3"/>
    <x v="0"/>
    <x v="8"/>
    <n v="2"/>
    <n v="364.86"/>
    <n v="0.02"/>
    <n v="715.12559999999996"/>
    <n v="60.455558536077532"/>
    <x v="0"/>
    <n v="6"/>
    <x v="1"/>
    <n v="8.4538378343716872E-2"/>
    <n v="2.7407772844378667E-5"/>
    <x v="0"/>
    <s v="Jun-2023"/>
    <n v="202306"/>
  </r>
  <r>
    <s v="57549f93-4805-49c3-9f19-2ad4f1bb4b24"/>
    <x v="47"/>
    <x v="663"/>
    <x v="3"/>
    <x v="0"/>
    <x v="7"/>
    <n v="4"/>
    <n v="649.65"/>
    <n v="0.25"/>
    <n v="1948.95"/>
    <n v="287.70159930022987"/>
    <x v="0"/>
    <n v="6"/>
    <x v="1"/>
    <n v="0.14761876872173726"/>
    <n v="9.6205649195720772E-5"/>
    <x v="0"/>
    <s v="Jun-2023"/>
    <n v="202306"/>
  </r>
  <r>
    <s v="b0c07bbc-fbec-4d9c-822a-423cc2a28445"/>
    <x v="37"/>
    <x v="664"/>
    <x v="2"/>
    <x v="2"/>
    <x v="3"/>
    <n v="1"/>
    <n v="657.32"/>
    <n v="0.05"/>
    <n v="624.45400000000006"/>
    <n v="141.2617522488336"/>
    <x v="0"/>
    <n v="6"/>
    <x v="1"/>
    <n v="0.22621642626812158"/>
    <n v="7.6066451652163328E-5"/>
    <x v="0"/>
    <s v="Jun-2023"/>
    <n v="202306"/>
  </r>
  <r>
    <s v="74ff90ef-9332-40e1-a60e-315d124e7050"/>
    <x v="33"/>
    <x v="665"/>
    <x v="3"/>
    <x v="2"/>
    <x v="3"/>
    <n v="9"/>
    <n v="79.8"/>
    <n v="0.12"/>
    <n v="632.01599999999996"/>
    <n v="163.48464877239371"/>
    <x v="0"/>
    <n v="6"/>
    <x v="1"/>
    <n v="0.25867169307801341"/>
    <n v="1.6708437761069341E-4"/>
    <x v="0"/>
    <s v="Jun-2023"/>
    <n v="202306"/>
  </r>
  <r>
    <s v="c8ba3ad9-7911-4ee2-bff9-c6c668ecf1dc"/>
    <x v="46"/>
    <x v="666"/>
    <x v="2"/>
    <x v="2"/>
    <x v="0"/>
    <n v="3"/>
    <n v="69.569999999999993"/>
    <n v="7.0000000000000007E-2"/>
    <n v="194.1003"/>
    <n v="30.808337894184081"/>
    <x v="0"/>
    <n v="6"/>
    <x v="1"/>
    <n v="0.15872380359115407"/>
    <n v="3.3539360835609225E-4"/>
    <x v="0"/>
    <s v="Jun-2023"/>
    <n v="202306"/>
  </r>
  <r>
    <s v="661258d1-8a79-4c92-8cad-421176663a83"/>
    <x v="34"/>
    <x v="667"/>
    <x v="1"/>
    <x v="1"/>
    <x v="8"/>
    <n v="1"/>
    <n v="272.51"/>
    <n v="0.23"/>
    <n v="209.83269999999999"/>
    <n v="14.431814729147341"/>
    <x v="0"/>
    <n v="6"/>
    <x v="1"/>
    <n v="6.8777720198745673E-2"/>
    <n v="8.440057245605666E-4"/>
    <x v="0"/>
    <s v="Jun-2023"/>
    <n v="202306"/>
  </r>
  <r>
    <s v="7b27f7af-1fd2-41ba-8f41-233f8841c455"/>
    <x v="24"/>
    <x v="668"/>
    <x v="1"/>
    <x v="1"/>
    <x v="8"/>
    <n v="9"/>
    <n v="453.9"/>
    <n v="0.26"/>
    <n v="3022.9740000000002"/>
    <n v="650.44662990226595"/>
    <x v="0"/>
    <n v="6"/>
    <x v="1"/>
    <n v="0.21516778837736147"/>
    <n v="6.3645932780103312E-5"/>
    <x v="0"/>
    <s v="Jun-2023"/>
    <n v="202306"/>
  </r>
  <r>
    <s v="31650406-9bdc-412e-9162-c2c709138a8f"/>
    <x v="27"/>
    <x v="669"/>
    <x v="3"/>
    <x v="0"/>
    <x v="2"/>
    <n v="7"/>
    <n v="117.39"/>
    <n v="0.25"/>
    <n v="616.29750000000001"/>
    <n v="55.118894668871491"/>
    <x v="0"/>
    <n v="6"/>
    <x v="1"/>
    <n v="8.9435531815189082E-2"/>
    <n v="3.0423618463485574E-4"/>
    <x v="0"/>
    <s v="Jun-2023"/>
    <n v="202306"/>
  </r>
  <r>
    <s v="826ed299-cf23-446c-ae58-70c396e351d8"/>
    <x v="21"/>
    <x v="670"/>
    <x v="1"/>
    <x v="1"/>
    <x v="3"/>
    <n v="2"/>
    <n v="36.340000000000003"/>
    <n v="0.13"/>
    <n v="63.231600000000007"/>
    <n v="18.705170405702969"/>
    <x v="0"/>
    <n v="6"/>
    <x v="1"/>
    <n v="0.29581997617809713"/>
    <n v="1.7886626307099614E-3"/>
    <x v="0"/>
    <s v="Jun-2023"/>
    <n v="202306"/>
  </r>
  <r>
    <s v="9684516b-547b-42a3-aeef-bd67f7ef40ea"/>
    <x v="41"/>
    <x v="671"/>
    <x v="3"/>
    <x v="1"/>
    <x v="5"/>
    <n v="8"/>
    <n v="987.09"/>
    <n v="0.06"/>
    <n v="7422.9168"/>
    <n v="2116.170259694898"/>
    <x v="0"/>
    <n v="6"/>
    <x v="1"/>
    <n v="0.28508608094528259"/>
    <n v="7.5980913594505053E-6"/>
    <x v="0"/>
    <s v="Jun-2023"/>
    <n v="202306"/>
  </r>
  <r>
    <s v="3cf87ea8-ce9b-4582-ab57-4a87e89975c7"/>
    <x v="44"/>
    <x v="672"/>
    <x v="1"/>
    <x v="2"/>
    <x v="2"/>
    <n v="2"/>
    <n v="68.94"/>
    <n v="0.2"/>
    <n v="110.304"/>
    <n v="25.734246514613819"/>
    <x v="0"/>
    <n v="6"/>
    <x v="1"/>
    <n v="0.23330293112320333"/>
    <n v="1.4505366985784742E-3"/>
    <x v="0"/>
    <s v="Jun-2023"/>
    <n v="202306"/>
  </r>
  <r>
    <s v="749abdbd-a635-4729-86f0-3d32627f9b6e"/>
    <x v="48"/>
    <x v="673"/>
    <x v="3"/>
    <x v="2"/>
    <x v="4"/>
    <n v="3"/>
    <n v="489.79"/>
    <n v="0.15"/>
    <n v="1248.9645"/>
    <n v="196.76649055664029"/>
    <x v="0"/>
    <n v="6"/>
    <x v="1"/>
    <n v="0.15754370164775722"/>
    <n v="1.0208456685518282E-4"/>
    <x v="0"/>
    <s v="Jun-2023"/>
    <n v="202306"/>
  </r>
  <r>
    <s v="360e5360-de37-47a1-a8d5-95ccb022656f"/>
    <x v="31"/>
    <x v="674"/>
    <x v="3"/>
    <x v="1"/>
    <x v="0"/>
    <n v="4"/>
    <n v="547.9"/>
    <n v="0.18"/>
    <n v="1797.1120000000001"/>
    <n v="150.74410286468759"/>
    <x v="0"/>
    <n v="6"/>
    <x v="1"/>
    <n v="8.388130671025934E-2"/>
    <n v="8.2131775871509404E-5"/>
    <x v="0"/>
    <s v="Jun-2023"/>
    <n v="202306"/>
  </r>
  <r>
    <s v="e24efb53-ed43-4dee-ad66-984b317d58f5"/>
    <x v="45"/>
    <x v="675"/>
    <x v="2"/>
    <x v="2"/>
    <x v="5"/>
    <n v="4"/>
    <n v="325.51"/>
    <n v="0.03"/>
    <n v="1262.9788000000001"/>
    <n v="284.47286103685411"/>
    <x v="0"/>
    <n v="6"/>
    <x v="1"/>
    <n v="0.22523961687785582"/>
    <n v="2.3040766796718995E-5"/>
    <x v="0"/>
    <s v="Jun-2023"/>
    <n v="202306"/>
  </r>
  <r>
    <s v="e22f518f-93b5-4107-b975-ef45803ceb5c"/>
    <x v="50"/>
    <x v="676"/>
    <x v="3"/>
    <x v="1"/>
    <x v="4"/>
    <n v="2"/>
    <n v="288.82"/>
    <n v="0.21"/>
    <n v="456.3356"/>
    <n v="67.802501306611504"/>
    <x v="0"/>
    <n v="7"/>
    <x v="2"/>
    <n v="0.14858034592657576"/>
    <n v="3.6354823073194375E-4"/>
    <x v="0"/>
    <s v="Jul-2023"/>
    <n v="202307"/>
  </r>
  <r>
    <s v="c8334707-c694-4267-ac5d-ef3e2c061cca"/>
    <x v="51"/>
    <x v="677"/>
    <x v="3"/>
    <x v="2"/>
    <x v="7"/>
    <n v="9"/>
    <n v="352.22"/>
    <n v="0.28000000000000003"/>
    <n v="2282.3856000000001"/>
    <n v="672.97315602550918"/>
    <x v="0"/>
    <n v="7"/>
    <x v="2"/>
    <n v="0.29485515332094153"/>
    <n v="8.8328632988220743E-5"/>
    <x v="0"/>
    <s v="Jul-2023"/>
    <n v="202307"/>
  </r>
  <r>
    <s v="b0993f4b-70c4-49e5-8f93-d714ba57a913"/>
    <x v="52"/>
    <x v="678"/>
    <x v="2"/>
    <x v="2"/>
    <x v="4"/>
    <n v="4"/>
    <n v="457.52"/>
    <n v="0.13"/>
    <n v="1592.1695999999999"/>
    <n v="429.30684795073591"/>
    <x v="0"/>
    <n v="7"/>
    <x v="2"/>
    <n v="0.2696363804149608"/>
    <n v="7.1035146004546249E-5"/>
    <x v="0"/>
    <s v="Jul-2023"/>
    <n v="202307"/>
  </r>
  <r>
    <s v="7bde31b1-841e-4ea0-a109-0697de66d825"/>
    <x v="53"/>
    <x v="679"/>
    <x v="2"/>
    <x v="0"/>
    <x v="3"/>
    <n v="2"/>
    <n v="949.86"/>
    <n v="0.19"/>
    <n v="1538.7732000000001"/>
    <n v="326.03408993340219"/>
    <x v="0"/>
    <n v="7"/>
    <x v="2"/>
    <n v="0.2118792359610904"/>
    <n v="1.0001473901417051E-4"/>
    <x v="0"/>
    <s v="Jul-2023"/>
    <n v="202307"/>
  </r>
  <r>
    <s v="7b2280cd-fca5-47e9-b017-7dc1a6335b32"/>
    <x v="54"/>
    <x v="680"/>
    <x v="3"/>
    <x v="0"/>
    <x v="1"/>
    <n v="1"/>
    <n v="526.91"/>
    <n v="0.12"/>
    <n v="463.68079999999998"/>
    <n v="119.80116204876541"/>
    <x v="0"/>
    <n v="7"/>
    <x v="2"/>
    <n v="0.25836990026062201"/>
    <n v="2.2774287829041014E-4"/>
    <x v="0"/>
    <s v="Jul-2023"/>
    <n v="202307"/>
  </r>
  <r>
    <s v="ba6342bf-8ab6-45b2-86c6-afe45ddb5707"/>
    <x v="55"/>
    <x v="681"/>
    <x v="1"/>
    <x v="2"/>
    <x v="7"/>
    <n v="5"/>
    <n v="618.6"/>
    <n v="0.05"/>
    <n v="2938.35"/>
    <n v="297.12048748708202"/>
    <x v="0"/>
    <n v="7"/>
    <x v="2"/>
    <n v="0.10111814027841545"/>
    <n v="1.6165535079211122E-5"/>
    <x v="0"/>
    <s v="Jul-2023"/>
    <n v="202307"/>
  </r>
  <r>
    <s v="08ea533c-b043-497e-9050-32fe85b08708"/>
    <x v="56"/>
    <x v="682"/>
    <x v="3"/>
    <x v="2"/>
    <x v="8"/>
    <n v="1"/>
    <n v="50.29"/>
    <n v="0.09"/>
    <n v="45.7639"/>
    <n v="11.92401544020202"/>
    <x v="0"/>
    <n v="7"/>
    <x v="2"/>
    <n v="0.26055505409726926"/>
    <n v="1.7896202028236229E-3"/>
    <x v="0"/>
    <s v="Jul-2023"/>
    <n v="202307"/>
  </r>
  <r>
    <s v="def5fc8a-dcc4-4ab9-866d-61f6de18cc5e"/>
    <x v="57"/>
    <x v="683"/>
    <x v="0"/>
    <x v="0"/>
    <x v="7"/>
    <n v="1"/>
    <n v="680.46"/>
    <n v="0.02"/>
    <n v="666.85080000000005"/>
    <n v="194.7532161618922"/>
    <x v="0"/>
    <n v="7"/>
    <x v="2"/>
    <n v="0.29204916026477312"/>
    <n v="2.9391881962202039E-5"/>
    <x v="0"/>
    <s v="Jul-2023"/>
    <n v="202307"/>
  </r>
  <r>
    <s v="5cc3a21c-8e3b-45b8-8941-6638c57dcc57"/>
    <x v="54"/>
    <x v="684"/>
    <x v="2"/>
    <x v="1"/>
    <x v="8"/>
    <n v="9"/>
    <n v="64.58"/>
    <n v="0.02"/>
    <n v="569.59559999999999"/>
    <n v="107.4306668320295"/>
    <x v="0"/>
    <n v="7"/>
    <x v="2"/>
    <n v="0.18860866697711412"/>
    <n v="3.4410378170056086E-5"/>
    <x v="0"/>
    <s v="Jul-2023"/>
    <n v="202307"/>
  </r>
  <r>
    <s v="b47df71a-cb1d-4733-b760-939cd78817a3"/>
    <x v="58"/>
    <x v="685"/>
    <x v="3"/>
    <x v="2"/>
    <x v="8"/>
    <n v="9"/>
    <n v="68.08"/>
    <n v="0.03"/>
    <n v="594.33839999999998"/>
    <n v="111.82172285134421"/>
    <x v="0"/>
    <n v="7"/>
    <x v="2"/>
    <n v="0.18814487310822287"/>
    <n v="4.8962005483744613E-5"/>
    <x v="0"/>
    <s v="Jul-2023"/>
    <n v="202307"/>
  </r>
  <r>
    <s v="52d5ae9c-7e2e-4fc9-be45-38144a367f34"/>
    <x v="59"/>
    <x v="686"/>
    <x v="2"/>
    <x v="1"/>
    <x v="9"/>
    <n v="5"/>
    <n v="766.4"/>
    <n v="0.08"/>
    <n v="3525.44"/>
    <n v="883.76145901071368"/>
    <x v="0"/>
    <n v="7"/>
    <x v="2"/>
    <n v="0.25068117994086231"/>
    <n v="2.0876826722338206E-5"/>
    <x v="0"/>
    <s v="Jul-2023"/>
    <n v="202307"/>
  </r>
  <r>
    <s v="e39f3c98-33a8-42a3-b9b2-6c08e3b0275d"/>
    <x v="60"/>
    <x v="687"/>
    <x v="1"/>
    <x v="0"/>
    <x v="4"/>
    <n v="7"/>
    <n v="676.2"/>
    <n v="0.3"/>
    <n v="3313.38"/>
    <n v="946.55195040962315"/>
    <x v="0"/>
    <n v="7"/>
    <x v="2"/>
    <n v="0.28567563950093955"/>
    <n v="6.3379389022689812E-5"/>
    <x v="0"/>
    <s v="Jul-2023"/>
    <n v="202307"/>
  </r>
  <r>
    <s v="d9da7c60-f99f-40e3-968d-c532281c6621"/>
    <x v="60"/>
    <x v="688"/>
    <x v="1"/>
    <x v="0"/>
    <x v="0"/>
    <n v="2"/>
    <n v="484.23"/>
    <n v="0.12"/>
    <n v="852.24480000000005"/>
    <n v="170.7754374874491"/>
    <x v="0"/>
    <n v="7"/>
    <x v="2"/>
    <n v="0.20038307947135506"/>
    <n v="1.2390806021931726E-4"/>
    <x v="0"/>
    <s v="Jul-2023"/>
    <n v="202307"/>
  </r>
  <r>
    <s v="eebe174f-ab26-4c8f-86b0-90d7825f9ea9"/>
    <x v="61"/>
    <x v="689"/>
    <x v="1"/>
    <x v="0"/>
    <x v="0"/>
    <n v="1"/>
    <n v="467.18"/>
    <n v="0.03"/>
    <n v="453.16460000000001"/>
    <n v="52.450287728809784"/>
    <x v="0"/>
    <n v="7"/>
    <x v="2"/>
    <n v="0.11574224405174142"/>
    <n v="6.421507770024402E-5"/>
    <x v="0"/>
    <s v="Jul-2023"/>
    <n v="202307"/>
  </r>
  <r>
    <s v="1485d4f0-d572-4805-8609-023faf43307b"/>
    <x v="62"/>
    <x v="690"/>
    <x v="3"/>
    <x v="1"/>
    <x v="3"/>
    <n v="3"/>
    <n v="495.68"/>
    <n v="0.04"/>
    <n v="1427.5583999999999"/>
    <n v="267.31475140908759"/>
    <x v="0"/>
    <n v="7"/>
    <x v="2"/>
    <n v="0.18725311091237151"/>
    <n v="2.6899074671831291E-5"/>
    <x v="0"/>
    <s v="Jul-2023"/>
    <n v="202307"/>
  </r>
  <r>
    <s v="fb307516-7d12-4f29-885d-5ec538be138b"/>
    <x v="63"/>
    <x v="691"/>
    <x v="3"/>
    <x v="2"/>
    <x v="9"/>
    <n v="6"/>
    <n v="645.78"/>
    <n v="0.2"/>
    <n v="3099.7440000000001"/>
    <n v="489.1912795468977"/>
    <x v="0"/>
    <n v="7"/>
    <x v="2"/>
    <n v="0.15781667116603748"/>
    <n v="5.1617165804660004E-5"/>
    <x v="0"/>
    <s v="Jul-2023"/>
    <n v="202307"/>
  </r>
  <r>
    <s v="68c093c1-662f-4114-b083-7c867eeb1d1e"/>
    <x v="54"/>
    <x v="692"/>
    <x v="0"/>
    <x v="2"/>
    <x v="0"/>
    <n v="5"/>
    <n v="264.97000000000003"/>
    <n v="0.18"/>
    <n v="1086.377"/>
    <n v="215.62308228598229"/>
    <x v="0"/>
    <n v="7"/>
    <x v="2"/>
    <n v="0.19847905679702563"/>
    <n v="1.3586443748348867E-4"/>
    <x v="0"/>
    <s v="Jul-2023"/>
    <n v="202307"/>
  </r>
  <r>
    <s v="076569a5-a7e2-4158-982f-fa6417b694df"/>
    <x v="64"/>
    <x v="693"/>
    <x v="2"/>
    <x v="2"/>
    <x v="3"/>
    <n v="9"/>
    <n v="994.27"/>
    <n v="0.19"/>
    <n v="7248.2283000000007"/>
    <n v="2058.7922947450079"/>
    <x v="0"/>
    <n v="7"/>
    <x v="2"/>
    <n v="0.28404076272611445"/>
    <n v="2.1232774911353163E-5"/>
    <x v="0"/>
    <s v="Jul-2023"/>
    <n v="202307"/>
  </r>
  <r>
    <s v="c9cec26a-76cc-45e5-b5a3-bdbd2472e5b1"/>
    <x v="55"/>
    <x v="694"/>
    <x v="1"/>
    <x v="2"/>
    <x v="1"/>
    <n v="6"/>
    <n v="631.88"/>
    <n v="0.19"/>
    <n v="3070.9367999999999"/>
    <n v="782.21780041623242"/>
    <x v="0"/>
    <n v="7"/>
    <x v="2"/>
    <n v="0.25471634597502379"/>
    <n v="5.011500073853686E-5"/>
    <x v="0"/>
    <s v="Jul-2023"/>
    <n v="202307"/>
  </r>
  <r>
    <s v="77b6f752-5511-4778-9636-95c150a13ec9"/>
    <x v="62"/>
    <x v="695"/>
    <x v="2"/>
    <x v="2"/>
    <x v="0"/>
    <n v="4"/>
    <n v="101.62"/>
    <n v="0.06"/>
    <n v="382.09120000000001"/>
    <n v="93.237069096855748"/>
    <x v="0"/>
    <n v="7"/>
    <x v="2"/>
    <n v="0.24401783944999453"/>
    <n v="1.4760873843731547E-4"/>
    <x v="0"/>
    <s v="Jul-2023"/>
    <n v="202307"/>
  </r>
  <r>
    <s v="f871b979-d6de-4e8f-949b-f362f9ecd4b7"/>
    <x v="65"/>
    <x v="696"/>
    <x v="0"/>
    <x v="2"/>
    <x v="9"/>
    <n v="9"/>
    <n v="555.86"/>
    <n v="0.08"/>
    <n v="4602.5208000000002"/>
    <n v="570.45795932553676"/>
    <x v="0"/>
    <n v="7"/>
    <x v="2"/>
    <n v="0.12394467816974053"/>
    <n v="1.5991236802232377E-5"/>
    <x v="0"/>
    <s v="Jul-2023"/>
    <n v="202307"/>
  </r>
  <r>
    <s v="67ba9304-4b97-4ddc-8c49-3ba8eacd66f7"/>
    <x v="59"/>
    <x v="697"/>
    <x v="0"/>
    <x v="0"/>
    <x v="4"/>
    <n v="1"/>
    <n v="598.39"/>
    <n v="0.18"/>
    <n v="490.6798"/>
    <n v="68.852576261570249"/>
    <x v="0"/>
    <n v="7"/>
    <x v="2"/>
    <n v="0.14032078814243065"/>
    <n v="3.0080716589515199E-4"/>
    <x v="0"/>
    <s v="Jul-2023"/>
    <n v="202307"/>
  </r>
  <r>
    <s v="1cf72c9c-8f11-409f-9fae-1aa25708dcb3"/>
    <x v="66"/>
    <x v="698"/>
    <x v="1"/>
    <x v="1"/>
    <x v="5"/>
    <n v="9"/>
    <n v="318.57"/>
    <n v="0.19"/>
    <n v="2322.3753000000002"/>
    <n v="601.4421252312361"/>
    <x v="0"/>
    <n v="7"/>
    <x v="2"/>
    <n v="0.25897714518029713"/>
    <n v="6.6268358951285778E-5"/>
    <x v="0"/>
    <s v="Jul-2023"/>
    <n v="202307"/>
  </r>
  <r>
    <s v="8ad9db70-b104-49cc-b0f4-167684c9f54a"/>
    <x v="63"/>
    <x v="699"/>
    <x v="3"/>
    <x v="0"/>
    <x v="6"/>
    <n v="3"/>
    <n v="361.35"/>
    <n v="0.04"/>
    <n v="1040.6880000000001"/>
    <n v="235.6630168567072"/>
    <x v="0"/>
    <n v="7"/>
    <x v="2"/>
    <n v="0.2264492497815937"/>
    <n v="3.6898667035653334E-5"/>
    <x v="0"/>
    <s v="Jul-2023"/>
    <n v="202307"/>
  </r>
  <r>
    <s v="5c73e10d-a765-487b-948a-2602aa274f4e"/>
    <x v="62"/>
    <x v="700"/>
    <x v="0"/>
    <x v="0"/>
    <x v="2"/>
    <n v="3"/>
    <n v="177.93"/>
    <n v="0.27"/>
    <n v="389.66669999999999"/>
    <n v="57.73272377675972"/>
    <x v="0"/>
    <n v="7"/>
    <x v="2"/>
    <n v="0.14815924423811355"/>
    <n v="5.0581689428426911E-4"/>
    <x v="0"/>
    <s v="Jul-2023"/>
    <n v="202307"/>
  </r>
  <r>
    <s v="f465ff20-c144-4de5-96d7-968b3d78be45"/>
    <x v="67"/>
    <x v="701"/>
    <x v="3"/>
    <x v="2"/>
    <x v="7"/>
    <n v="9"/>
    <n v="913.77"/>
    <n v="0.04"/>
    <n v="7894.9727999999996"/>
    <n v="1449.078249832927"/>
    <x v="0"/>
    <n v="7"/>
    <x v="2"/>
    <n v="0.18354442586970371"/>
    <n v="4.8638546291128449E-6"/>
    <x v="0"/>
    <s v="Jul-2023"/>
    <n v="202307"/>
  </r>
  <r>
    <s v="37cc3711-7774-4639-b100-7e3e20477ea5"/>
    <x v="57"/>
    <x v="702"/>
    <x v="2"/>
    <x v="2"/>
    <x v="6"/>
    <n v="3"/>
    <n v="408.84"/>
    <n v="0.17"/>
    <n v="1018.0116"/>
    <n v="184.36448643754761"/>
    <x v="0"/>
    <n v="7"/>
    <x v="2"/>
    <n v="0.18110253992935602"/>
    <n v="1.386035286827773E-4"/>
    <x v="0"/>
    <s v="Jul-2023"/>
    <n v="202307"/>
  </r>
  <r>
    <s v="c7b281b5-24fb-47f2-9e80-3507dce286f2"/>
    <x v="68"/>
    <x v="703"/>
    <x v="0"/>
    <x v="1"/>
    <x v="9"/>
    <n v="8"/>
    <n v="326.18"/>
    <n v="0.18"/>
    <n v="2139.7408"/>
    <n v="292.17649904963059"/>
    <x v="0"/>
    <n v="7"/>
    <x v="2"/>
    <n v="0.13654761317334818"/>
    <n v="6.8980317616040219E-5"/>
    <x v="0"/>
    <s v="Jul-2023"/>
    <n v="202307"/>
  </r>
  <r>
    <s v="e6e8031c-4939-459a-b580-a71485a0cd0b"/>
    <x v="69"/>
    <x v="704"/>
    <x v="3"/>
    <x v="2"/>
    <x v="9"/>
    <n v="7"/>
    <n v="873.42"/>
    <n v="0.05"/>
    <n v="5808.2429999999986"/>
    <n v="387.28409403471261"/>
    <x v="0"/>
    <n v="7"/>
    <x v="2"/>
    <n v="6.6678355921870464E-2"/>
    <n v="8.1780324962299284E-6"/>
    <x v="0"/>
    <s v="Jul-2023"/>
    <n v="202307"/>
  </r>
  <r>
    <s v="999f1866-3216-4139-81a9-9c58c63e3216"/>
    <x v="66"/>
    <x v="705"/>
    <x v="3"/>
    <x v="0"/>
    <x v="2"/>
    <n v="9"/>
    <n v="366.52"/>
    <n v="0.09"/>
    <n v="3001.7988"/>
    <n v="188.79266153559229"/>
    <x v="0"/>
    <n v="7"/>
    <x v="2"/>
    <n v="6.2893176429943368E-2"/>
    <n v="2.7283640729018879E-5"/>
    <x v="0"/>
    <s v="Jul-2023"/>
    <n v="202307"/>
  </r>
  <r>
    <s v="4728b5c4-e515-41f2-87ab-0af41b5cd952"/>
    <x v="70"/>
    <x v="706"/>
    <x v="2"/>
    <x v="0"/>
    <x v="1"/>
    <n v="6"/>
    <n v="490.35"/>
    <n v="0.01"/>
    <n v="2912.679000000001"/>
    <n v="517.84239634418191"/>
    <x v="0"/>
    <n v="7"/>
    <x v="2"/>
    <n v="0.17778903763311429"/>
    <n v="3.3989327351211715E-6"/>
    <x v="0"/>
    <s v="Jul-2023"/>
    <n v="202307"/>
  </r>
  <r>
    <s v="6444fe84-a241-4ae7-98fe-74f7af9e028d"/>
    <x v="57"/>
    <x v="707"/>
    <x v="0"/>
    <x v="2"/>
    <x v="4"/>
    <n v="5"/>
    <n v="167.82"/>
    <n v="0.26"/>
    <n v="620.93399999999997"/>
    <n v="172.67825748591511"/>
    <x v="0"/>
    <n v="7"/>
    <x v="2"/>
    <n v="0.27809438279416993"/>
    <n v="3.0985579787867957E-4"/>
    <x v="0"/>
    <s v="Jul-2023"/>
    <n v="202307"/>
  </r>
  <r>
    <s v="75b47105-384d-4326-9fbb-53b531d41d08"/>
    <x v="69"/>
    <x v="708"/>
    <x v="2"/>
    <x v="2"/>
    <x v="2"/>
    <n v="7"/>
    <n v="221.42"/>
    <n v="0.22"/>
    <n v="1208.9531999999999"/>
    <n v="232.418291604768"/>
    <x v="0"/>
    <n v="7"/>
    <x v="2"/>
    <n v="0.19224755069490532"/>
    <n v="1.4194097836045267E-4"/>
    <x v="0"/>
    <s v="Jul-2023"/>
    <n v="202307"/>
  </r>
  <r>
    <s v="2493deb3-b16d-4abb-9139-ec448fdf2b29"/>
    <x v="56"/>
    <x v="709"/>
    <x v="0"/>
    <x v="1"/>
    <x v="9"/>
    <n v="5"/>
    <n v="641.16"/>
    <n v="0.13"/>
    <n v="2789.0459999999998"/>
    <n v="460.89205019651598"/>
    <x v="0"/>
    <n v="7"/>
    <x v="2"/>
    <n v="0.16525078833282636"/>
    <n v="4.0551500405515011E-5"/>
    <x v="0"/>
    <s v="Jul-2023"/>
    <n v="202307"/>
  </r>
  <r>
    <s v="4191696b-82bc-4d6b-86bb-7acd3ddf4436"/>
    <x v="63"/>
    <x v="710"/>
    <x v="1"/>
    <x v="0"/>
    <x v="5"/>
    <n v="7"/>
    <n v="953.92"/>
    <n v="7.0000000000000007E-2"/>
    <n v="6210.0191999999988"/>
    <n v="337.29397067960059"/>
    <x v="0"/>
    <n v="7"/>
    <x v="2"/>
    <n v="5.4314481133907064E-2"/>
    <n v="1.0483059376048308E-5"/>
    <x v="0"/>
    <s v="Jul-2023"/>
    <n v="202307"/>
  </r>
  <r>
    <s v="ee52ee88-61e0-4b02-978d-084b1aee4b0b"/>
    <x v="62"/>
    <x v="711"/>
    <x v="1"/>
    <x v="1"/>
    <x v="1"/>
    <n v="1"/>
    <n v="922.01"/>
    <n v="0.13"/>
    <n v="802.14869999999996"/>
    <n v="120.45887498111431"/>
    <x v="0"/>
    <n v="7"/>
    <x v="2"/>
    <n v="0.15017025519222846"/>
    <n v="1.4099630155855144E-4"/>
    <x v="0"/>
    <s v="Jul-2023"/>
    <n v="202307"/>
  </r>
  <r>
    <s v="0adfbad1-9ec0-4e62-9358-59d6f0f29475"/>
    <x v="51"/>
    <x v="712"/>
    <x v="1"/>
    <x v="2"/>
    <x v="3"/>
    <n v="4"/>
    <n v="297.39999999999998"/>
    <n v="0.3"/>
    <n v="832.71999999999991"/>
    <n v="131.330749099493"/>
    <x v="0"/>
    <n v="7"/>
    <x v="2"/>
    <n v="0.15771297566948436"/>
    <n v="2.5218560860793546E-4"/>
    <x v="0"/>
    <s v="Jul-2023"/>
    <n v="202307"/>
  </r>
  <r>
    <s v="b0560c0a-cdd1-4cbd-82be-e331e0787a79"/>
    <x v="66"/>
    <x v="713"/>
    <x v="2"/>
    <x v="2"/>
    <x v="2"/>
    <n v="2"/>
    <n v="258.81"/>
    <n v="0.03"/>
    <n v="502.09140000000002"/>
    <n v="93.952456189811258"/>
    <x v="0"/>
    <n v="7"/>
    <x v="2"/>
    <n v="0.18712221756797917"/>
    <n v="5.7957575055059697E-5"/>
    <x v="0"/>
    <s v="Jul-2023"/>
    <n v="202307"/>
  </r>
  <r>
    <s v="13dd150e-6c61-4ca7-87fb-dcef7fd88c16"/>
    <x v="68"/>
    <x v="714"/>
    <x v="1"/>
    <x v="1"/>
    <x v="7"/>
    <n v="4"/>
    <n v="927.9"/>
    <n v="0.27"/>
    <n v="2709.4679999999998"/>
    <n v="167.01238472282569"/>
    <x v="0"/>
    <n v="7"/>
    <x v="2"/>
    <n v="6.1640286847021518E-2"/>
    <n v="7.2744907856450058E-5"/>
    <x v="0"/>
    <s v="Jul-2023"/>
    <n v="202307"/>
  </r>
  <r>
    <s v="3e5fa732-6b70-4fc9-b73c-05ef9436c9fc"/>
    <x v="71"/>
    <x v="715"/>
    <x v="2"/>
    <x v="1"/>
    <x v="9"/>
    <n v="9"/>
    <n v="188.13"/>
    <n v="0.11"/>
    <n v="1506.9213"/>
    <n v="420.0184889097946"/>
    <x v="0"/>
    <n v="7"/>
    <x v="2"/>
    <n v="0.27872622738147945"/>
    <n v="6.4966896413236704E-5"/>
    <x v="0"/>
    <s v="Jul-2023"/>
    <n v="202307"/>
  </r>
  <r>
    <s v="385674ea-012a-4ce7-8c0e-b787c4420846"/>
    <x v="62"/>
    <x v="716"/>
    <x v="0"/>
    <x v="2"/>
    <x v="0"/>
    <n v="8"/>
    <n v="64.52"/>
    <n v="0.24"/>
    <n v="392.28160000000003"/>
    <n v="52.543042053159361"/>
    <x v="0"/>
    <n v="7"/>
    <x v="2"/>
    <n v="0.13394215291555697"/>
    <n v="4.6497210167389957E-4"/>
    <x v="0"/>
    <s v="Jul-2023"/>
    <n v="202307"/>
  </r>
  <r>
    <s v="7b2cc53c-5e60-4910-a556-98c6d2c8c57c"/>
    <x v="51"/>
    <x v="717"/>
    <x v="2"/>
    <x v="1"/>
    <x v="6"/>
    <n v="3"/>
    <n v="83.98"/>
    <n v="0.21"/>
    <n v="199.0326"/>
    <n v="29.61153769577713"/>
    <x v="0"/>
    <n v="7"/>
    <x v="2"/>
    <n v="0.1487773243969939"/>
    <n v="8.3353179328411525E-4"/>
    <x v="0"/>
    <s v="Jul-2023"/>
    <n v="202307"/>
  </r>
  <r>
    <s v="395e908b-0a66-4492-ba3e-61c934ac99dc"/>
    <x v="68"/>
    <x v="718"/>
    <x v="3"/>
    <x v="2"/>
    <x v="4"/>
    <n v="1"/>
    <n v="737.21"/>
    <n v="0.23"/>
    <n v="567.65170000000001"/>
    <n v="66.265562523642217"/>
    <x v="0"/>
    <n v="7"/>
    <x v="2"/>
    <n v="0.11673630594895112"/>
    <n v="3.1198708644755225E-4"/>
    <x v="0"/>
    <s v="Jul-2023"/>
    <n v="202307"/>
  </r>
  <r>
    <s v="03eda719-a53b-469b-a5e2-cfd6e4fc5502"/>
    <x v="54"/>
    <x v="719"/>
    <x v="2"/>
    <x v="1"/>
    <x v="0"/>
    <n v="2"/>
    <n v="212.97"/>
    <n v="0.03"/>
    <n v="413.16180000000003"/>
    <n v="40.785499477946907"/>
    <x v="0"/>
    <n v="7"/>
    <x v="2"/>
    <n v="9.8715562469586737E-2"/>
    <n v="7.0432455275390893E-5"/>
    <x v="0"/>
    <s v="Jul-2023"/>
    <n v="202307"/>
  </r>
  <r>
    <s v="2e05d393-fe75-4050-808b-b64d310b4b92"/>
    <x v="72"/>
    <x v="720"/>
    <x v="1"/>
    <x v="0"/>
    <x v="5"/>
    <n v="5"/>
    <n v="812.31"/>
    <n v="0.08"/>
    <n v="3736.6260000000002"/>
    <n v="699.92078631672393"/>
    <x v="0"/>
    <n v="7"/>
    <x v="2"/>
    <n v="0.18731357816295341"/>
    <n v="1.9696913739828392E-5"/>
    <x v="0"/>
    <s v="Jul-2023"/>
    <n v="202307"/>
  </r>
  <r>
    <s v="815937f5-11a7-480d-ab6f-e09154a7647a"/>
    <x v="71"/>
    <x v="721"/>
    <x v="3"/>
    <x v="0"/>
    <x v="1"/>
    <n v="1"/>
    <n v="72.34"/>
    <n v="0.21"/>
    <n v="57.148600000000002"/>
    <n v="6.1211530099195164"/>
    <x v="0"/>
    <n v="7"/>
    <x v="2"/>
    <n v="0.10710941317756718"/>
    <n v="2.9029582526956038E-3"/>
    <x v="0"/>
    <s v="Jul-2023"/>
    <n v="202307"/>
  </r>
  <r>
    <s v="b3863887-6410-415f-a0b1-127ed2b69b60"/>
    <x v="73"/>
    <x v="722"/>
    <x v="3"/>
    <x v="0"/>
    <x v="1"/>
    <n v="5"/>
    <n v="690"/>
    <n v="0.25"/>
    <n v="2587.5"/>
    <n v="271.65113210569223"/>
    <x v="0"/>
    <n v="7"/>
    <x v="2"/>
    <n v="0.10498594477514675"/>
    <n v="7.2463768115942027E-5"/>
    <x v="0"/>
    <s v="Jul-2023"/>
    <n v="202307"/>
  </r>
  <r>
    <s v="551aa99f-4934-4797-8449-d3d9bdd1f959"/>
    <x v="66"/>
    <x v="723"/>
    <x v="1"/>
    <x v="1"/>
    <x v="5"/>
    <n v="4"/>
    <n v="527.84"/>
    <n v="0.12"/>
    <n v="1857.9967999999999"/>
    <n v="257.04030575721413"/>
    <x v="0"/>
    <n v="7"/>
    <x v="2"/>
    <n v="0.13834270637991095"/>
    <n v="5.6835404668081231E-5"/>
    <x v="0"/>
    <s v="Jul-2023"/>
    <n v="202307"/>
  </r>
  <r>
    <s v="9f483e97-e969-4488-b0ab-62e6c12295c0"/>
    <x v="71"/>
    <x v="724"/>
    <x v="0"/>
    <x v="0"/>
    <x v="6"/>
    <n v="2"/>
    <n v="456.94"/>
    <n v="0.16"/>
    <n v="767.65919999999994"/>
    <n v="146.5402003878514"/>
    <x v="0"/>
    <n v="7"/>
    <x v="2"/>
    <n v="0.19089226102917989"/>
    <n v="1.7507769072525934E-4"/>
    <x v="0"/>
    <s v="Jul-2023"/>
    <n v="202307"/>
  </r>
  <r>
    <s v="788bc9ec-01b1-434b-95f4-1c4308de0a4e"/>
    <x v="68"/>
    <x v="725"/>
    <x v="1"/>
    <x v="0"/>
    <x v="8"/>
    <n v="3"/>
    <n v="926.72"/>
    <n v="0.28999999999999998"/>
    <n v="1973.9136000000001"/>
    <n v="463.7904155021136"/>
    <x v="0"/>
    <n v="7"/>
    <x v="2"/>
    <n v="0.23495983588243863"/>
    <n v="1.0431054327808472E-4"/>
    <x v="0"/>
    <s v="Jul-2023"/>
    <n v="202307"/>
  </r>
  <r>
    <s v="5db8699e-7c73-4c2c-9b2e-55c43b2575a0"/>
    <x v="60"/>
    <x v="726"/>
    <x v="0"/>
    <x v="1"/>
    <x v="0"/>
    <n v="4"/>
    <n v="919.79"/>
    <n v="0.03"/>
    <n v="3568.7851999999998"/>
    <n v="965.29821520560688"/>
    <x v="0"/>
    <n v="7"/>
    <x v="2"/>
    <n v="0.27048369714310821"/>
    <n v="8.1540351601996116E-6"/>
    <x v="0"/>
    <s v="Jul-2023"/>
    <n v="202307"/>
  </r>
  <r>
    <s v="4eb7399f-29a4-4eb6-9f67-ac6ac238d50d"/>
    <x v="53"/>
    <x v="727"/>
    <x v="0"/>
    <x v="0"/>
    <x v="9"/>
    <n v="5"/>
    <n v="238.05"/>
    <n v="0.11"/>
    <n v="1059.3225"/>
    <n v="62.787684023897562"/>
    <x v="0"/>
    <n v="7"/>
    <x v="2"/>
    <n v="5.927154763907834E-2"/>
    <n v="9.2417559336273891E-5"/>
    <x v="0"/>
    <s v="Jul-2023"/>
    <n v="202307"/>
  </r>
  <r>
    <s v="e6d97f3d-6026-4743-9d0b-1e42e0e20d68"/>
    <x v="69"/>
    <x v="728"/>
    <x v="0"/>
    <x v="2"/>
    <x v="7"/>
    <n v="3"/>
    <n v="447.57"/>
    <n v="0.09"/>
    <n v="1221.8661"/>
    <n v="264.26655905407739"/>
    <x v="0"/>
    <n v="7"/>
    <x v="2"/>
    <n v="0.21628111218903398"/>
    <n v="6.702862122126148E-5"/>
    <x v="0"/>
    <s v="Jul-2023"/>
    <n v="202307"/>
  </r>
  <r>
    <s v="c2a74d1a-2f6a-4020-ad34-041ed6a36d9c"/>
    <x v="55"/>
    <x v="729"/>
    <x v="3"/>
    <x v="0"/>
    <x v="5"/>
    <n v="3"/>
    <n v="926.88"/>
    <n v="0.18"/>
    <n v="2280.1248000000001"/>
    <n v="279.24450761788569"/>
    <x v="0"/>
    <n v="7"/>
    <x v="2"/>
    <n v="0.12246895767191589"/>
    <n v="6.4733298808907297E-5"/>
    <x v="0"/>
    <s v="Jul-2023"/>
    <n v="202307"/>
  </r>
  <r>
    <s v="317c8324-0ca8-4719-86e9-8be207a05e91"/>
    <x v="64"/>
    <x v="730"/>
    <x v="2"/>
    <x v="2"/>
    <x v="9"/>
    <n v="2"/>
    <n v="238.92"/>
    <n v="0.1"/>
    <n v="430.05599999999998"/>
    <n v="70.589954149877514"/>
    <x v="0"/>
    <n v="7"/>
    <x v="2"/>
    <n v="0.16414130752710698"/>
    <n v="2.0927507115352421E-4"/>
    <x v="0"/>
    <s v="Jul-2023"/>
    <n v="202307"/>
  </r>
  <r>
    <s v="d05d6329-8642-40bd-8604-2d87dbce9f14"/>
    <x v="67"/>
    <x v="731"/>
    <x v="1"/>
    <x v="2"/>
    <x v="0"/>
    <n v="7"/>
    <n v="599.35"/>
    <n v="0.03"/>
    <n v="4069.5864999999999"/>
    <n v="339.25376617333262"/>
    <x v="0"/>
    <n v="7"/>
    <x v="2"/>
    <n v="8.3363203159174185E-2"/>
    <n v="7.1506036301231099E-6"/>
    <x v="0"/>
    <s v="Jul-2023"/>
    <n v="202307"/>
  </r>
  <r>
    <s v="0bb87639-6eed-48ec-af9f-a23407941fc9"/>
    <x v="74"/>
    <x v="732"/>
    <x v="1"/>
    <x v="2"/>
    <x v="3"/>
    <n v="9"/>
    <n v="635.79"/>
    <n v="0.05"/>
    <n v="5436.0044999999991"/>
    <n v="575.18055675350001"/>
    <x v="0"/>
    <n v="7"/>
    <x v="2"/>
    <n v="0.10580943351932473"/>
    <n v="8.7380354449669807E-6"/>
    <x v="0"/>
    <s v="Jul-2023"/>
    <n v="202307"/>
  </r>
  <r>
    <s v="8b51eab6-4725-4adc-8dee-b2818230da83"/>
    <x v="53"/>
    <x v="733"/>
    <x v="3"/>
    <x v="0"/>
    <x v="3"/>
    <n v="7"/>
    <n v="431.28"/>
    <n v="0.23"/>
    <n v="2324.5992000000001"/>
    <n v="199.40504604311309"/>
    <x v="0"/>
    <n v="7"/>
    <x v="2"/>
    <n v="8.5780398635219815E-2"/>
    <n v="7.6185176352121264E-5"/>
    <x v="0"/>
    <s v="Jul-2023"/>
    <n v="202307"/>
  </r>
  <r>
    <s v="53a923e4-46af-4364-9bba-9aea6807e148"/>
    <x v="53"/>
    <x v="734"/>
    <x v="3"/>
    <x v="0"/>
    <x v="2"/>
    <n v="5"/>
    <n v="721.01"/>
    <n v="0.16"/>
    <n v="3028.2420000000002"/>
    <n v="276.72631062859608"/>
    <x v="0"/>
    <n v="7"/>
    <x v="2"/>
    <n v="9.1381834948658688E-2"/>
    <n v="4.4382186100054092E-5"/>
    <x v="0"/>
    <s v="Jul-2023"/>
    <n v="202307"/>
  </r>
  <r>
    <s v="78ac20d6-4d5b-4a9f-a026-6de2089c6fa7"/>
    <x v="69"/>
    <x v="735"/>
    <x v="3"/>
    <x v="1"/>
    <x v="9"/>
    <n v="3"/>
    <n v="291.77999999999997"/>
    <n v="0.2"/>
    <n v="700.27199999999993"/>
    <n v="133.42778135283331"/>
    <x v="0"/>
    <n v="7"/>
    <x v="2"/>
    <n v="0.19053707895336858"/>
    <n v="2.284826467429799E-4"/>
    <x v="0"/>
    <s v="Jul-2023"/>
    <n v="202307"/>
  </r>
  <r>
    <s v="7e4ca2b3-e798-4978-b61d-b425b3b16e78"/>
    <x v="67"/>
    <x v="736"/>
    <x v="0"/>
    <x v="0"/>
    <x v="6"/>
    <n v="1"/>
    <n v="502.62"/>
    <n v="0.28999999999999998"/>
    <n v="356.86020000000002"/>
    <n v="50.865963141839373"/>
    <x v="0"/>
    <n v="7"/>
    <x v="2"/>
    <n v="0.14253750668143819"/>
    <n v="5.7697664239385619E-4"/>
    <x v="0"/>
    <s v="Jul-2023"/>
    <n v="202307"/>
  </r>
  <r>
    <s v="945b94b4-0ca0-4a00-b4f9-d02311ed85ad"/>
    <x v="67"/>
    <x v="737"/>
    <x v="1"/>
    <x v="0"/>
    <x v="3"/>
    <n v="9"/>
    <n v="221.19"/>
    <n v="0.26"/>
    <n v="1473.1253999999999"/>
    <n v="193.74559118334389"/>
    <x v="0"/>
    <n v="7"/>
    <x v="2"/>
    <n v="0.13152009406893936"/>
    <n v="1.3060666797273335E-4"/>
    <x v="0"/>
    <s v="Jul-2023"/>
    <n v="202307"/>
  </r>
  <r>
    <s v="bba19f54-e013-4165-b1e8-7d8f4eecddd8"/>
    <x v="72"/>
    <x v="738"/>
    <x v="0"/>
    <x v="0"/>
    <x v="6"/>
    <n v="3"/>
    <n v="735.38"/>
    <n v="0.24"/>
    <n v="1676.6664000000001"/>
    <n v="222.32162624325861"/>
    <x v="0"/>
    <n v="7"/>
    <x v="2"/>
    <n v="0.13259741248662144"/>
    <n v="1.0878729364410237E-4"/>
    <x v="0"/>
    <s v="Jul-2023"/>
    <n v="202307"/>
  </r>
  <r>
    <s v="b1605052-2006-4f33-a559-b1cb76e8a48f"/>
    <x v="73"/>
    <x v="416"/>
    <x v="2"/>
    <x v="2"/>
    <x v="2"/>
    <n v="9"/>
    <n v="385.01"/>
    <n v="0.24"/>
    <n v="2633.4684000000002"/>
    <n v="442.23786397407179"/>
    <x v="0"/>
    <n v="7"/>
    <x v="2"/>
    <n v="0.16792981604566501"/>
    <n v="6.9262270244062915E-5"/>
    <x v="0"/>
    <s v="Jul-2023"/>
    <n v="202307"/>
  </r>
  <r>
    <s v="b90ae92c-b8a3-4b40-9ed0-3558584bd3bd"/>
    <x v="52"/>
    <x v="739"/>
    <x v="1"/>
    <x v="1"/>
    <x v="5"/>
    <n v="8"/>
    <n v="648.99"/>
    <n v="0.18"/>
    <n v="4257.3744000000006"/>
    <n v="858.16134141030329"/>
    <x v="0"/>
    <n v="7"/>
    <x v="2"/>
    <n v="0.20157055987613004"/>
    <n v="3.4669255304396062E-5"/>
    <x v="0"/>
    <s v="Jul-2023"/>
    <n v="202307"/>
  </r>
  <r>
    <s v="90e0419d-9c31-4d58-80b3-407398426ed1"/>
    <x v="65"/>
    <x v="740"/>
    <x v="2"/>
    <x v="0"/>
    <x v="5"/>
    <n v="7"/>
    <n v="762.49"/>
    <n v="0.03"/>
    <n v="5177.3071"/>
    <n v="1215.3134368397559"/>
    <x v="0"/>
    <n v="7"/>
    <x v="2"/>
    <n v="0.23473852591045949"/>
    <n v="5.6206826131677597E-6"/>
    <x v="0"/>
    <s v="Jul-2023"/>
    <n v="202307"/>
  </r>
  <r>
    <s v="c69bcd5d-71e0-4fc1-869d-88cfc05b6d04"/>
    <x v="56"/>
    <x v="741"/>
    <x v="3"/>
    <x v="1"/>
    <x v="1"/>
    <n v="6"/>
    <n v="634.53"/>
    <n v="0.11"/>
    <n v="3388.3901999999998"/>
    <n v="650.51735005968612"/>
    <x v="0"/>
    <n v="7"/>
    <x v="2"/>
    <n v="0.19198419062234515"/>
    <n v="2.8892776280606643E-5"/>
    <x v="0"/>
    <s v="Jul-2023"/>
    <n v="202307"/>
  </r>
  <r>
    <s v="bfeea37f-917b-47a5-bee4-732d076dae84"/>
    <x v="63"/>
    <x v="742"/>
    <x v="3"/>
    <x v="2"/>
    <x v="9"/>
    <n v="9"/>
    <n v="636.15"/>
    <n v="0.16"/>
    <n v="4809.293999999999"/>
    <n v="1122.8349026066001"/>
    <x v="0"/>
    <n v="7"/>
    <x v="2"/>
    <n v="0.23347187811903375"/>
    <n v="2.7945889770931038E-5"/>
    <x v="0"/>
    <s v="Jul-2023"/>
    <n v="202307"/>
  </r>
  <r>
    <s v="c7022a75-5c8e-4a35-82a4-914c4fa6f5a2"/>
    <x v="59"/>
    <x v="743"/>
    <x v="0"/>
    <x v="2"/>
    <x v="5"/>
    <n v="4"/>
    <n v="658.35"/>
    <n v="0.21"/>
    <n v="2080.386"/>
    <n v="146.28785850373211"/>
    <x v="0"/>
    <n v="7"/>
    <x v="2"/>
    <n v="7.0317651870245287E-2"/>
    <n v="7.9744816586921848E-5"/>
    <x v="0"/>
    <s v="Jul-2023"/>
    <n v="202307"/>
  </r>
  <r>
    <s v="888b65a2-7522-486e-8fe7-d4380ef52b7f"/>
    <x v="59"/>
    <x v="744"/>
    <x v="2"/>
    <x v="0"/>
    <x v="0"/>
    <n v="3"/>
    <n v="479.82"/>
    <n v="0.06"/>
    <n v="1353.0924"/>
    <n v="330.78307216211363"/>
    <x v="0"/>
    <n v="7"/>
    <x v="2"/>
    <n v="0.24446451119089402"/>
    <n v="4.1682297528239755E-5"/>
    <x v="0"/>
    <s v="Jul-2023"/>
    <n v="202307"/>
  </r>
  <r>
    <s v="6de17af0-5859-43a9-afe8-5b80ce753a2b"/>
    <x v="75"/>
    <x v="745"/>
    <x v="1"/>
    <x v="0"/>
    <x v="2"/>
    <n v="6"/>
    <n v="756.29"/>
    <n v="0"/>
    <n v="4537.74"/>
    <n v="354.60318187226591"/>
    <x v="0"/>
    <n v="7"/>
    <x v="2"/>
    <n v="7.8145328263026517E-2"/>
    <n v="0"/>
    <x v="1"/>
    <s v="Jul-2023"/>
    <n v="202307"/>
  </r>
  <r>
    <s v="ba58fb94-df6e-4113-b908-9c7dba04be5e"/>
    <x v="62"/>
    <x v="746"/>
    <x v="1"/>
    <x v="0"/>
    <x v="5"/>
    <n v="1"/>
    <n v="181.87"/>
    <n v="0.21"/>
    <n v="143.6773"/>
    <n v="18.709101134612791"/>
    <x v="0"/>
    <n v="7"/>
    <x v="2"/>
    <n v="0.13021612415192094"/>
    <n v="1.1546709187881454E-3"/>
    <x v="0"/>
    <s v="Jul-2023"/>
    <n v="202307"/>
  </r>
  <r>
    <s v="ce99e5ef-6b38-4a4a-864c-4166f3d1176e"/>
    <x v="76"/>
    <x v="747"/>
    <x v="2"/>
    <x v="1"/>
    <x v="1"/>
    <n v="9"/>
    <n v="456.17"/>
    <n v="0.16"/>
    <n v="3448.645199999999"/>
    <n v="446.17796603533759"/>
    <x v="0"/>
    <n v="7"/>
    <x v="2"/>
    <n v="0.12937775275790556"/>
    <n v="3.8971825805681605E-5"/>
    <x v="0"/>
    <s v="Jul-2023"/>
    <n v="202307"/>
  </r>
  <r>
    <s v="8956e945-55a2-4e9e-8879-6e10bbc6fa4a"/>
    <x v="57"/>
    <x v="748"/>
    <x v="2"/>
    <x v="2"/>
    <x v="5"/>
    <n v="7"/>
    <n v="633.07000000000005"/>
    <n v="0.27"/>
    <n v="3234.987700000001"/>
    <n v="592.81707534131203"/>
    <x v="0"/>
    <n v="7"/>
    <x v="2"/>
    <n v="0.18325172467929687"/>
    <n v="6.0927588689131643E-5"/>
    <x v="0"/>
    <s v="Jul-2023"/>
    <n v="202307"/>
  </r>
  <r>
    <s v="1f225316-f458-408a-99eb-135adea0d126"/>
    <x v="72"/>
    <x v="749"/>
    <x v="3"/>
    <x v="2"/>
    <x v="3"/>
    <n v="5"/>
    <n v="648.19000000000005"/>
    <n v="0.05"/>
    <n v="3078.9025000000001"/>
    <n v="457.64900140939272"/>
    <x v="0"/>
    <n v="7"/>
    <x v="2"/>
    <n v="0.14864030329294048"/>
    <n v="1.5427575247998273E-5"/>
    <x v="0"/>
    <s v="Jul-2023"/>
    <n v="202307"/>
  </r>
  <r>
    <s v="12465505-842e-4e75-9ec4-8d35d96343c8"/>
    <x v="62"/>
    <x v="750"/>
    <x v="3"/>
    <x v="0"/>
    <x v="4"/>
    <n v="5"/>
    <n v="270"/>
    <n v="7.0000000000000007E-2"/>
    <n v="1255.5"/>
    <n v="282.48229200223238"/>
    <x v="0"/>
    <n v="7"/>
    <x v="2"/>
    <n v="0.22499585185362994"/>
    <n v="5.1851851851851857E-5"/>
    <x v="0"/>
    <s v="Jul-2023"/>
    <n v="202307"/>
  </r>
  <r>
    <s v="02540f26-5c9b-41c3-b135-532f63947bab"/>
    <x v="50"/>
    <x v="751"/>
    <x v="2"/>
    <x v="2"/>
    <x v="4"/>
    <n v="2"/>
    <n v="562.38"/>
    <n v="0.21"/>
    <n v="888.56040000000007"/>
    <n v="128.66071860745029"/>
    <x v="0"/>
    <n v="7"/>
    <x v="2"/>
    <n v="0.14479681809750949"/>
    <n v="1.8670649738610902E-4"/>
    <x v="0"/>
    <s v="Jul-2023"/>
    <n v="202307"/>
  </r>
  <r>
    <s v="11d9c37f-4e3e-4fd6-9c31-d109fc9b3b19"/>
    <x v="76"/>
    <x v="752"/>
    <x v="3"/>
    <x v="1"/>
    <x v="5"/>
    <n v="8"/>
    <n v="185.17"/>
    <n v="0.19"/>
    <n v="1199.9015999999999"/>
    <n v="107.03626947396771"/>
    <x v="0"/>
    <n v="7"/>
    <x v="2"/>
    <n v="8.9204205973196227E-2"/>
    <n v="1.2826051736242373E-4"/>
    <x v="0"/>
    <s v="Jul-2023"/>
    <n v="202307"/>
  </r>
  <r>
    <s v="f0c1cf33-dcf6-49bb-9bf5-034f1f207582"/>
    <x v="56"/>
    <x v="753"/>
    <x v="3"/>
    <x v="0"/>
    <x v="5"/>
    <n v="7"/>
    <n v="848.58"/>
    <n v="0.12"/>
    <n v="5227.2528000000002"/>
    <n v="1139.3741199284691"/>
    <x v="0"/>
    <n v="7"/>
    <x v="2"/>
    <n v="0.21796805387496643"/>
    <n v="2.0201816143271277E-5"/>
    <x v="0"/>
    <s v="Jul-2023"/>
    <n v="202307"/>
  </r>
  <r>
    <s v="85e8184d-40cb-40a7-b0d9-314a813a77f6"/>
    <x v="61"/>
    <x v="754"/>
    <x v="1"/>
    <x v="2"/>
    <x v="2"/>
    <n v="1"/>
    <n v="384.46"/>
    <n v="0.18"/>
    <n v="315.25720000000001"/>
    <n v="18.113011141641891"/>
    <x v="0"/>
    <n v="7"/>
    <x v="2"/>
    <n v="5.7454710444811062E-2"/>
    <n v="4.6818914841596006E-4"/>
    <x v="0"/>
    <s v="Jul-2023"/>
    <n v="202307"/>
  </r>
  <r>
    <s v="227f8154-5237-4fcd-a896-3e7f2b1e6f5f"/>
    <x v="61"/>
    <x v="755"/>
    <x v="1"/>
    <x v="0"/>
    <x v="0"/>
    <n v="6"/>
    <n v="904.57"/>
    <n v="0.2"/>
    <n v="4341.9360000000006"/>
    <n v="893.72310741626541"/>
    <x v="0"/>
    <n v="7"/>
    <x v="2"/>
    <n v="0.20583516371873406"/>
    <n v="3.6849921325417975E-5"/>
    <x v="0"/>
    <s v="Jul-2023"/>
    <n v="202307"/>
  </r>
  <r>
    <s v="df4466b8-7565-442a-9a42-5f1bc55b2c61"/>
    <x v="59"/>
    <x v="756"/>
    <x v="1"/>
    <x v="0"/>
    <x v="9"/>
    <n v="2"/>
    <n v="299.18"/>
    <n v="0.21"/>
    <n v="472.70440000000002"/>
    <n v="101.150363228169"/>
    <x v="0"/>
    <n v="7"/>
    <x v="2"/>
    <n v="0.21398227566354153"/>
    <n v="3.5095928872250817E-4"/>
    <x v="0"/>
    <s v="Jul-2023"/>
    <n v="202307"/>
  </r>
  <r>
    <s v="a9ca97c5-3f2a-457e-89c1-3dc58a7ee3b6"/>
    <x v="73"/>
    <x v="757"/>
    <x v="0"/>
    <x v="1"/>
    <x v="0"/>
    <n v="4"/>
    <n v="640.58000000000004"/>
    <n v="0.14000000000000001"/>
    <n v="2203.5952000000002"/>
    <n v="448.64627470571457"/>
    <x v="0"/>
    <n v="7"/>
    <x v="2"/>
    <n v="0.2035974096811041"/>
    <n v="5.4637984326703925E-5"/>
    <x v="0"/>
    <s v="Jul-2023"/>
    <n v="202307"/>
  </r>
  <r>
    <s v="4a70fe86-041a-4369-b884-0f0b3262f02a"/>
    <x v="64"/>
    <x v="758"/>
    <x v="2"/>
    <x v="1"/>
    <x v="1"/>
    <n v="3"/>
    <n v="588.83000000000004"/>
    <n v="0.04"/>
    <n v="1695.8304000000001"/>
    <n v="254.5996698414389"/>
    <x v="0"/>
    <n v="7"/>
    <x v="2"/>
    <n v="0.15013274313365232"/>
    <n v="2.2643773811343395E-5"/>
    <x v="0"/>
    <s v="Jul-2023"/>
    <n v="202307"/>
  </r>
  <r>
    <s v="d20b67f4-3087-46a8-a0d9-dbc59b9d40d5"/>
    <x v="52"/>
    <x v="759"/>
    <x v="3"/>
    <x v="1"/>
    <x v="5"/>
    <n v="3"/>
    <n v="555.78"/>
    <n v="0"/>
    <n v="1667.34"/>
    <n v="368.63339557736401"/>
    <x v="0"/>
    <n v="7"/>
    <x v="2"/>
    <n v="0.22109071669687289"/>
    <n v="0"/>
    <x v="1"/>
    <s v="Jul-2023"/>
    <n v="202307"/>
  </r>
  <r>
    <s v="b2b385c5-7263-4df1-a12c-106e569861b1"/>
    <x v="69"/>
    <x v="760"/>
    <x v="0"/>
    <x v="1"/>
    <x v="2"/>
    <n v="5"/>
    <n v="904.03"/>
    <n v="0.28999999999999998"/>
    <n v="3209.3065000000001"/>
    <n v="231.58893182143839"/>
    <x v="0"/>
    <n v="7"/>
    <x v="2"/>
    <n v="7.2161674748559654E-2"/>
    <n v="6.4157162926009099E-5"/>
    <x v="0"/>
    <s v="Jul-2023"/>
    <n v="202307"/>
  </r>
  <r>
    <s v="afa57529-03c1-4d97-aa66-eead822b2c7e"/>
    <x v="71"/>
    <x v="761"/>
    <x v="1"/>
    <x v="1"/>
    <x v="4"/>
    <n v="4"/>
    <n v="190.61"/>
    <n v="0.09"/>
    <n v="693.82040000000006"/>
    <n v="178.98344721921751"/>
    <x v="0"/>
    <n v="7"/>
    <x v="2"/>
    <n v="0.25796798021392497"/>
    <n v="1.1804207544200198E-4"/>
    <x v="0"/>
    <s v="Jul-2023"/>
    <n v="202307"/>
  </r>
  <r>
    <s v="68734feb-a9ba-45ed-b500-b962799a7126"/>
    <x v="52"/>
    <x v="762"/>
    <x v="2"/>
    <x v="0"/>
    <x v="6"/>
    <n v="2"/>
    <n v="8.84"/>
    <n v="0.27"/>
    <n v="12.9064"/>
    <n v="3.8173375764993098"/>
    <x v="0"/>
    <n v="7"/>
    <x v="2"/>
    <n v="0.29577090253667249"/>
    <n v="1.5271493212669685E-2"/>
    <x v="0"/>
    <s v="Jul-2023"/>
    <n v="202307"/>
  </r>
  <r>
    <s v="2dfb8b4f-0fd1-4a70-868a-20ed7248db38"/>
    <x v="71"/>
    <x v="763"/>
    <x v="0"/>
    <x v="2"/>
    <x v="2"/>
    <n v="6"/>
    <n v="486.8"/>
    <n v="0.24"/>
    <n v="2219.808"/>
    <n v="294.45410756214739"/>
    <x v="0"/>
    <n v="7"/>
    <x v="2"/>
    <n v="0.13264845768739791"/>
    <n v="8.2169268693508624E-5"/>
    <x v="0"/>
    <s v="Jul-2023"/>
    <n v="202307"/>
  </r>
  <r>
    <s v="35fde20d-c5a3-4ef5-a1ea-1132dac00fcc"/>
    <x v="66"/>
    <x v="764"/>
    <x v="1"/>
    <x v="1"/>
    <x v="3"/>
    <n v="9"/>
    <n v="54.85"/>
    <n v="7.0000000000000007E-2"/>
    <n v="459.09449999999998"/>
    <n v="34.242166530073654"/>
    <x v="0"/>
    <n v="7"/>
    <x v="2"/>
    <n v="7.4586313994338099E-2"/>
    <n v="1.4180087106249368E-4"/>
    <x v="0"/>
    <s v="Jul-2023"/>
    <n v="202307"/>
  </r>
  <r>
    <s v="f61d801d-86f1-4a90-9605-aea2a03105a9"/>
    <x v="58"/>
    <x v="765"/>
    <x v="2"/>
    <x v="1"/>
    <x v="9"/>
    <n v="1"/>
    <n v="318.57"/>
    <n v="0.26"/>
    <n v="235.74180000000001"/>
    <n v="14.23786037102499"/>
    <x v="0"/>
    <n v="7"/>
    <x v="2"/>
    <n v="6.0395994138608383E-2"/>
    <n v="8.161471576105723E-4"/>
    <x v="0"/>
    <s v="Jul-2023"/>
    <n v="202307"/>
  </r>
  <r>
    <s v="c9eaeaf2-b594-46fa-a918-4f5d9d99e8c8"/>
    <x v="75"/>
    <x v="766"/>
    <x v="2"/>
    <x v="1"/>
    <x v="0"/>
    <n v="3"/>
    <n v="303.57"/>
    <n v="0.28999999999999998"/>
    <n v="646.60410000000002"/>
    <n v="169.08568940034209"/>
    <x v="0"/>
    <n v="7"/>
    <x v="2"/>
    <n v="0.26149801617456814"/>
    <n v="3.1843287105664809E-4"/>
    <x v="0"/>
    <s v="Jul-2023"/>
    <n v="202307"/>
  </r>
  <r>
    <s v="57977050-beca-42d6-8e54-1a2eb5ae7103"/>
    <x v="76"/>
    <x v="767"/>
    <x v="2"/>
    <x v="2"/>
    <x v="5"/>
    <n v="7"/>
    <n v="697.11"/>
    <n v="0.2"/>
    <n v="3903.8160000000012"/>
    <n v="662.17360641780556"/>
    <x v="0"/>
    <n v="7"/>
    <x v="2"/>
    <n v="0.1696221354740606"/>
    <n v="4.098553825282749E-5"/>
    <x v="0"/>
    <s v="Jul-2023"/>
    <n v="202307"/>
  </r>
  <r>
    <s v="da17f56e-6c26-4085-be55-e04375ff42ba"/>
    <x v="70"/>
    <x v="768"/>
    <x v="1"/>
    <x v="2"/>
    <x v="9"/>
    <n v="2"/>
    <n v="587.14"/>
    <n v="0.13"/>
    <n v="1021.6236"/>
    <n v="233.72582578381761"/>
    <x v="0"/>
    <n v="7"/>
    <x v="2"/>
    <n v="0.22877880442838008"/>
    <n v="1.107061348230405E-4"/>
    <x v="0"/>
    <s v="Jul-2023"/>
    <n v="202307"/>
  </r>
  <r>
    <s v="c7f141a9-23e0-4eb4-b63e-5eaebf56b0ba"/>
    <x v="62"/>
    <x v="769"/>
    <x v="1"/>
    <x v="1"/>
    <x v="7"/>
    <n v="5"/>
    <n v="327.64999999999998"/>
    <n v="0.2"/>
    <n v="1310.5999999999999"/>
    <n v="218.60359068416781"/>
    <x v="0"/>
    <n v="7"/>
    <x v="2"/>
    <n v="0.16679657461023029"/>
    <n v="1.2208148939417063E-4"/>
    <x v="0"/>
    <s v="Jul-2023"/>
    <n v="202307"/>
  </r>
  <r>
    <s v="c6986c81-ee64-4fc6-b353-44c49c406f0b"/>
    <x v="75"/>
    <x v="770"/>
    <x v="0"/>
    <x v="0"/>
    <x v="9"/>
    <n v="9"/>
    <n v="668.38"/>
    <n v="0.08"/>
    <n v="5534.1864000000014"/>
    <n v="444.81592698726632"/>
    <x v="0"/>
    <n v="7"/>
    <x v="2"/>
    <n v="8.0376029073987498E-2"/>
    <n v="1.3299154506252265E-5"/>
    <x v="0"/>
    <s v="Jul-2023"/>
    <n v="202307"/>
  </r>
  <r>
    <s v="62aac5e3-0c1a-4ad9-8b72-5ff20d478cca"/>
    <x v="64"/>
    <x v="771"/>
    <x v="2"/>
    <x v="2"/>
    <x v="2"/>
    <n v="8"/>
    <n v="386.23"/>
    <n v="0.2"/>
    <n v="2471.8719999999998"/>
    <n v="215.4002874658656"/>
    <x v="0"/>
    <n v="7"/>
    <x v="2"/>
    <n v="8.7140550750955392E-2"/>
    <n v="6.4728270719519455E-5"/>
    <x v="0"/>
    <s v="Jul-2023"/>
    <n v="202307"/>
  </r>
  <r>
    <s v="6e73c9fd-f091-4848-b83f-a4a28476fcc6"/>
    <x v="53"/>
    <x v="772"/>
    <x v="3"/>
    <x v="0"/>
    <x v="0"/>
    <n v="2"/>
    <n v="59.16"/>
    <n v="0.14000000000000001"/>
    <n v="101.7552"/>
    <n v="20.963050358294868"/>
    <x v="0"/>
    <n v="7"/>
    <x v="2"/>
    <n v="0.20601453643936496"/>
    <n v="1.1832319134550374E-3"/>
    <x v="0"/>
    <s v="Jul-2023"/>
    <n v="202307"/>
  </r>
  <r>
    <s v="6094e6f4-389b-40bc-b4d2-8263c8b39947"/>
    <x v="73"/>
    <x v="773"/>
    <x v="3"/>
    <x v="2"/>
    <x v="3"/>
    <n v="9"/>
    <n v="719.74"/>
    <n v="0.21"/>
    <n v="5117.3513999999996"/>
    <n v="359.29946632133363"/>
    <x v="0"/>
    <n v="7"/>
    <x v="2"/>
    <n v="7.0211998011575613E-2"/>
    <n v="3.2419114309797057E-5"/>
    <x v="0"/>
    <s v="Jul-2023"/>
    <n v="202307"/>
  </r>
  <r>
    <s v="65bef787-e249-4245-9e98-3e93d5c8feaf"/>
    <x v="61"/>
    <x v="774"/>
    <x v="0"/>
    <x v="0"/>
    <x v="2"/>
    <n v="3"/>
    <n v="546.13"/>
    <n v="0.08"/>
    <n v="1507.3188"/>
    <n v="248.77374087467939"/>
    <x v="0"/>
    <n v="7"/>
    <x v="2"/>
    <n v="0.1650438784911854"/>
    <n v="4.8828423025042879E-5"/>
    <x v="0"/>
    <s v="Jul-2023"/>
    <n v="202307"/>
  </r>
  <r>
    <s v="7bb808f9-87f2-4768-a8f7-17710c2106cf"/>
    <x v="68"/>
    <x v="775"/>
    <x v="3"/>
    <x v="2"/>
    <x v="4"/>
    <n v="9"/>
    <n v="364.15"/>
    <n v="0.19"/>
    <n v="2654.6534999999999"/>
    <n v="458.72031376719099"/>
    <x v="0"/>
    <n v="7"/>
    <x v="2"/>
    <n v="0.17279856439538757"/>
    <n v="5.7973667749858881E-5"/>
    <x v="0"/>
    <s v="Jul-2023"/>
    <n v="202307"/>
  </r>
  <r>
    <s v="b1e0b442-dbd0-440a-a6df-f2eea5929aa7"/>
    <x v="74"/>
    <x v="776"/>
    <x v="1"/>
    <x v="2"/>
    <x v="6"/>
    <n v="4"/>
    <n v="568.82000000000005"/>
    <n v="7.0000000000000007E-2"/>
    <n v="2116.0104000000001"/>
    <n v="413.60468213700528"/>
    <x v="0"/>
    <n v="7"/>
    <x v="2"/>
    <n v="0.19546439003182842"/>
    <n v="3.0765444253015012E-5"/>
    <x v="0"/>
    <s v="Jul-2023"/>
    <n v="202307"/>
  </r>
  <r>
    <s v="888e46d1-448a-4a04-a9b4-62e2925855af"/>
    <x v="77"/>
    <x v="777"/>
    <x v="0"/>
    <x v="0"/>
    <x v="0"/>
    <n v="1"/>
    <n v="323.38"/>
    <n v="0.18"/>
    <n v="265.17160000000001"/>
    <n v="64.181651658907811"/>
    <x v="0"/>
    <n v="7"/>
    <x v="2"/>
    <n v="0.2420381807814555"/>
    <n v="5.5662069392046511E-4"/>
    <x v="0"/>
    <s v="Jul-2023"/>
    <n v="202307"/>
  </r>
  <r>
    <s v="56c0ffa5-466f-4a7f-a70f-e051c19244d8"/>
    <x v="56"/>
    <x v="778"/>
    <x v="1"/>
    <x v="0"/>
    <x v="4"/>
    <n v="6"/>
    <n v="489.3"/>
    <n v="0.16"/>
    <n v="2466.0720000000001"/>
    <n v="197.10217850809849"/>
    <x v="0"/>
    <n v="7"/>
    <x v="2"/>
    <n v="7.9925557124081725E-2"/>
    <n v="5.4499625315075959E-5"/>
    <x v="0"/>
    <s v="Jul-2023"/>
    <n v="202307"/>
  </r>
  <r>
    <s v="645c847a-72d7-4b44-a1ac-cb3eb4d7617a"/>
    <x v="58"/>
    <x v="779"/>
    <x v="2"/>
    <x v="2"/>
    <x v="2"/>
    <n v="9"/>
    <n v="498.71"/>
    <n v="0.04"/>
    <n v="4308.8543999999993"/>
    <n v="1051.1405984109349"/>
    <x v="0"/>
    <n v="7"/>
    <x v="2"/>
    <n v="0.24394897131147786"/>
    <n v="8.9118815432705286E-6"/>
    <x v="0"/>
    <s v="Jul-2023"/>
    <n v="202307"/>
  </r>
  <r>
    <s v="5f06c320-c08b-4409-973f-b8a17d9ff7de"/>
    <x v="60"/>
    <x v="780"/>
    <x v="0"/>
    <x v="1"/>
    <x v="7"/>
    <n v="3"/>
    <n v="766"/>
    <n v="0.14000000000000001"/>
    <n v="1976.28"/>
    <n v="247.14031534328871"/>
    <x v="0"/>
    <n v="7"/>
    <x v="2"/>
    <n v="0.12505328968733617"/>
    <n v="6.0922541340295917E-5"/>
    <x v="0"/>
    <s v="Jul-2023"/>
    <n v="202307"/>
  </r>
  <r>
    <s v="191e8ac7-452a-4649-8f1a-72ffbc80a6db"/>
    <x v="61"/>
    <x v="781"/>
    <x v="3"/>
    <x v="0"/>
    <x v="4"/>
    <n v="5"/>
    <n v="241.76"/>
    <n v="0.27"/>
    <n v="882.42399999999998"/>
    <n v="248.2928454034593"/>
    <x v="0"/>
    <n v="7"/>
    <x v="2"/>
    <n v="0.28137589798493617"/>
    <n v="2.2336201191264067E-4"/>
    <x v="0"/>
    <s v="Jul-2023"/>
    <n v="202307"/>
  </r>
  <r>
    <s v="7675eab6-0dbb-4cbb-a865-383926078b09"/>
    <x v="78"/>
    <x v="782"/>
    <x v="1"/>
    <x v="2"/>
    <x v="6"/>
    <n v="5"/>
    <n v="889"/>
    <n v="0.11"/>
    <n v="3956.05"/>
    <n v="614.24191034064097"/>
    <x v="0"/>
    <n v="7"/>
    <x v="2"/>
    <n v="0.15526646790122495"/>
    <n v="2.4746906636670416E-5"/>
    <x v="0"/>
    <s v="Jul-2023"/>
    <n v="202307"/>
  </r>
  <r>
    <s v="56d99d96-6c56-4698-a0ef-8738a0dff88e"/>
    <x v="78"/>
    <x v="783"/>
    <x v="2"/>
    <x v="0"/>
    <x v="5"/>
    <n v="4"/>
    <n v="840.12"/>
    <n v="0.09"/>
    <n v="3058.0367999999999"/>
    <n v="663.75208062388037"/>
    <x v="0"/>
    <n v="7"/>
    <x v="2"/>
    <n v="0.21705169820843243"/>
    <n v="2.678188830167119E-5"/>
    <x v="0"/>
    <s v="Jul-2023"/>
    <n v="202307"/>
  </r>
  <r>
    <s v="4c14494f-93e1-4af7-9e7c-b364ab017903"/>
    <x v="66"/>
    <x v="784"/>
    <x v="3"/>
    <x v="2"/>
    <x v="0"/>
    <n v="3"/>
    <n v="317.67"/>
    <n v="0.21"/>
    <n v="752.87790000000007"/>
    <n v="50.066379666306027"/>
    <x v="0"/>
    <n v="7"/>
    <x v="2"/>
    <n v="6.6499999091892623E-2"/>
    <n v="2.2035445588189002E-4"/>
    <x v="0"/>
    <s v="Jul-2023"/>
    <n v="202307"/>
  </r>
  <r>
    <s v="3db512f8-39d6-4637-954e-6af7f9e7be3c"/>
    <x v="65"/>
    <x v="785"/>
    <x v="1"/>
    <x v="0"/>
    <x v="3"/>
    <n v="4"/>
    <n v="634.66999999999996"/>
    <n v="0.21"/>
    <n v="2005.5572"/>
    <n v="394.29000026453639"/>
    <x v="0"/>
    <n v="7"/>
    <x v="2"/>
    <n v="0.19659873089859337"/>
    <n v="8.2720153780704934E-5"/>
    <x v="0"/>
    <s v="Jul-2023"/>
    <n v="202307"/>
  </r>
  <r>
    <s v="c35717d2-bc61-4488-93d9-6a5454ddaa99"/>
    <x v="63"/>
    <x v="786"/>
    <x v="1"/>
    <x v="0"/>
    <x v="8"/>
    <n v="3"/>
    <n v="223.54"/>
    <n v="0.05"/>
    <n v="637.08899999999994"/>
    <n v="42.904658753295273"/>
    <x v="0"/>
    <n v="7"/>
    <x v="2"/>
    <n v="6.7344843111865491E-2"/>
    <n v="7.4557871820106773E-5"/>
    <x v="0"/>
    <s v="Jul-2023"/>
    <n v="202307"/>
  </r>
  <r>
    <s v="90d7e6c9-1599-4add-bbf2-3b461cf795a7"/>
    <x v="54"/>
    <x v="787"/>
    <x v="1"/>
    <x v="1"/>
    <x v="7"/>
    <n v="3"/>
    <n v="404.81"/>
    <n v="0.11"/>
    <n v="1080.8426999999999"/>
    <n v="137.59641154235831"/>
    <x v="0"/>
    <n v="7"/>
    <x v="2"/>
    <n v="0.12730475169269156"/>
    <n v="9.0577472559142964E-5"/>
    <x v="0"/>
    <s v="Jul-2023"/>
    <n v="202307"/>
  </r>
  <r>
    <s v="7d82ea00-38c5-4c0d-bbd5-7381e4cc3459"/>
    <x v="52"/>
    <x v="788"/>
    <x v="1"/>
    <x v="2"/>
    <x v="7"/>
    <n v="9"/>
    <n v="980.72"/>
    <n v="0.13"/>
    <n v="7679.0375999999997"/>
    <n v="1955.176773930327"/>
    <x v="0"/>
    <n v="7"/>
    <x v="2"/>
    <n v="0.25461221519872845"/>
    <n v="1.4728408153646755E-5"/>
    <x v="0"/>
    <s v="Jul-2023"/>
    <n v="202307"/>
  </r>
  <r>
    <s v="e792aada-5881-4ef1-a013-d4a301213ab8"/>
    <x v="56"/>
    <x v="211"/>
    <x v="1"/>
    <x v="0"/>
    <x v="0"/>
    <n v="6"/>
    <n v="10.64"/>
    <n v="0.19"/>
    <n v="51.710400000000007"/>
    <n v="7.5935082637313709"/>
    <x v="0"/>
    <n v="7"/>
    <x v="2"/>
    <n v="0.14684682894990891"/>
    <n v="2.976190476190476E-3"/>
    <x v="0"/>
    <s v="Jul-2023"/>
    <n v="202307"/>
  </r>
  <r>
    <s v="0364a2c1-ff65-4643-9cd0-10992c2fed84"/>
    <x v="65"/>
    <x v="789"/>
    <x v="1"/>
    <x v="0"/>
    <x v="3"/>
    <n v="4"/>
    <n v="95.88"/>
    <n v="0.17"/>
    <n v="318.32159999999999"/>
    <n v="88.799370757833003"/>
    <x v="0"/>
    <n v="7"/>
    <x v="2"/>
    <n v="0.27896118503373007"/>
    <n v="4.4326241134751777E-4"/>
    <x v="0"/>
    <s v="Jul-2023"/>
    <n v="202307"/>
  </r>
  <r>
    <s v="71787a68-59b8-4d93-9882-cd306bcc2409"/>
    <x v="61"/>
    <x v="790"/>
    <x v="0"/>
    <x v="0"/>
    <x v="4"/>
    <n v="8"/>
    <n v="319.39"/>
    <n v="0.13"/>
    <n v="2222.9544000000001"/>
    <n v="178.1488323237981"/>
    <x v="0"/>
    <n v="7"/>
    <x v="2"/>
    <n v="8.0140569830761302E-2"/>
    <n v="5.0878236638592324E-5"/>
    <x v="0"/>
    <s v="Jul-2023"/>
    <n v="202307"/>
  </r>
  <r>
    <s v="3dcc6b70-bf91-4fca-b14e-e660c2d67729"/>
    <x v="52"/>
    <x v="791"/>
    <x v="1"/>
    <x v="0"/>
    <x v="3"/>
    <n v="4"/>
    <n v="332.27"/>
    <n v="0.27"/>
    <n v="970.22839999999997"/>
    <n v="93.289580612405572"/>
    <x v="0"/>
    <n v="7"/>
    <x v="2"/>
    <n v="9.6152185003454418E-2"/>
    <n v="2.0314804225479282E-4"/>
    <x v="0"/>
    <s v="Jul-2023"/>
    <n v="202307"/>
  </r>
  <r>
    <s v="59fe5503-dab0-4514-8485-2395fa265a42"/>
    <x v="59"/>
    <x v="792"/>
    <x v="0"/>
    <x v="1"/>
    <x v="8"/>
    <n v="3"/>
    <n v="234.41"/>
    <n v="0.08"/>
    <n v="646.97160000000008"/>
    <n v="95.569225309700457"/>
    <x v="0"/>
    <n v="7"/>
    <x v="2"/>
    <n v="0.14771780602069773"/>
    <n v="1.1376078949987912E-4"/>
    <x v="0"/>
    <s v="Jul-2023"/>
    <n v="202307"/>
  </r>
  <r>
    <s v="de1bfaa2-4426-430c-81bc-c1d810b3e26f"/>
    <x v="59"/>
    <x v="793"/>
    <x v="0"/>
    <x v="2"/>
    <x v="6"/>
    <n v="1"/>
    <n v="723.36"/>
    <n v="0.06"/>
    <n v="679.95839999999998"/>
    <n v="66.336622760610837"/>
    <x v="0"/>
    <n v="7"/>
    <x v="2"/>
    <n v="9.7559825366685435E-2"/>
    <n v="8.2946250829462508E-5"/>
    <x v="0"/>
    <s v="Jul-2023"/>
    <n v="202307"/>
  </r>
  <r>
    <s v="881d3f54-87ab-44cb-80d2-2d3f767bbbe8"/>
    <x v="73"/>
    <x v="794"/>
    <x v="3"/>
    <x v="1"/>
    <x v="1"/>
    <n v="5"/>
    <n v="366.61"/>
    <n v="0.25"/>
    <n v="1374.7874999999999"/>
    <n v="372.3604485113475"/>
    <x v="0"/>
    <n v="7"/>
    <x v="2"/>
    <n v="0.27084945746986172"/>
    <n v="1.3638471400125471E-4"/>
    <x v="0"/>
    <s v="Jul-2023"/>
    <n v="202307"/>
  </r>
  <r>
    <s v="6aa6ca30-8d78-4d33-8706-71e99848edcd"/>
    <x v="65"/>
    <x v="795"/>
    <x v="1"/>
    <x v="1"/>
    <x v="0"/>
    <n v="7"/>
    <n v="684.61"/>
    <n v="0.16"/>
    <n v="4025.5068000000001"/>
    <n v="618.04189259239138"/>
    <x v="0"/>
    <n v="7"/>
    <x v="2"/>
    <n v="0.1535314491562631"/>
    <n v="3.3387100476392184E-5"/>
    <x v="0"/>
    <s v="Jul-2023"/>
    <n v="202307"/>
  </r>
  <r>
    <s v="94d30302-c949-4f58-b546-4e8073013e38"/>
    <x v="63"/>
    <x v="796"/>
    <x v="0"/>
    <x v="0"/>
    <x v="6"/>
    <n v="1"/>
    <n v="709.76"/>
    <n v="0.13"/>
    <n v="617.49119999999994"/>
    <n v="149.10041166094311"/>
    <x v="0"/>
    <n v="7"/>
    <x v="2"/>
    <n v="0.24146159760810054"/>
    <n v="1.8316050495942291E-4"/>
    <x v="0"/>
    <s v="Jul-2023"/>
    <n v="202307"/>
  </r>
  <r>
    <s v="cdf4ec83-540f-401b-9112-ffa264374a44"/>
    <x v="67"/>
    <x v="797"/>
    <x v="2"/>
    <x v="2"/>
    <x v="1"/>
    <n v="1"/>
    <n v="263.58999999999997"/>
    <n v="0.28999999999999998"/>
    <n v="187.1489"/>
    <n v="55.13631616730045"/>
    <x v="0"/>
    <n v="7"/>
    <x v="2"/>
    <n v="0.29461202372709883"/>
    <n v="1.10019348230206E-3"/>
    <x v="0"/>
    <s v="Jul-2023"/>
    <n v="202307"/>
  </r>
  <r>
    <s v="b6962b1f-34fa-44a1-968a-8e73d78abc9e"/>
    <x v="72"/>
    <x v="798"/>
    <x v="3"/>
    <x v="1"/>
    <x v="5"/>
    <n v="4"/>
    <n v="400.85"/>
    <n v="0.18"/>
    <n v="1314.788"/>
    <n v="180.78397822189581"/>
    <x v="0"/>
    <n v="7"/>
    <x v="2"/>
    <n v="0.13750047781231331"/>
    <n v="1.12261444430585E-4"/>
    <x v="0"/>
    <s v="Jul-2023"/>
    <n v="202307"/>
  </r>
  <r>
    <s v="ebc2e2d8-4a3f-4d31-875a-3ea5eca862be"/>
    <x v="71"/>
    <x v="799"/>
    <x v="1"/>
    <x v="0"/>
    <x v="5"/>
    <n v="4"/>
    <n v="339.6"/>
    <n v="0.28999999999999998"/>
    <n v="964.46400000000006"/>
    <n v="69.160173829943531"/>
    <x v="0"/>
    <n v="7"/>
    <x v="2"/>
    <n v="7.1708403662493911E-2"/>
    <n v="2.1348645465253237E-4"/>
    <x v="0"/>
    <s v="Jul-2023"/>
    <n v="202307"/>
  </r>
  <r>
    <s v="7d71a71a-6c30-474e-b8e7-2518427b08d9"/>
    <x v="70"/>
    <x v="800"/>
    <x v="0"/>
    <x v="2"/>
    <x v="8"/>
    <n v="8"/>
    <n v="593.04"/>
    <n v="0.15"/>
    <n v="4032.672"/>
    <n v="575.26796353168288"/>
    <x v="0"/>
    <n v="7"/>
    <x v="2"/>
    <n v="0.14265181089155846"/>
    <n v="3.1616754350465397E-5"/>
    <x v="0"/>
    <s v="Jul-2023"/>
    <n v="202307"/>
  </r>
  <r>
    <s v="4b140156-b95f-4a38-95e3-e91580949204"/>
    <x v="71"/>
    <x v="801"/>
    <x v="0"/>
    <x v="2"/>
    <x v="5"/>
    <n v="5"/>
    <n v="492"/>
    <n v="0.26"/>
    <n v="1820.4"/>
    <n v="324.5505078666485"/>
    <x v="0"/>
    <n v="7"/>
    <x v="2"/>
    <n v="0.17828527129567595"/>
    <n v="1.0569105691056911E-4"/>
    <x v="0"/>
    <s v="Jul-2023"/>
    <n v="202307"/>
  </r>
  <r>
    <s v="b37a6c45-96bc-4f5a-905e-b138ef7767b0"/>
    <x v="57"/>
    <x v="802"/>
    <x v="1"/>
    <x v="1"/>
    <x v="4"/>
    <n v="9"/>
    <n v="566.42999999999995"/>
    <n v="0.22"/>
    <n v="3976.3386"/>
    <n v="881.7724010290724"/>
    <x v="0"/>
    <n v="7"/>
    <x v="2"/>
    <n v="0.22175485785568472"/>
    <n v="4.3155278577131235E-5"/>
    <x v="0"/>
    <s v="Jul-2023"/>
    <n v="202307"/>
  </r>
  <r>
    <s v="a07cbd11-d7a5-46e8-95e2-8377b880290d"/>
    <x v="63"/>
    <x v="803"/>
    <x v="0"/>
    <x v="2"/>
    <x v="5"/>
    <n v="7"/>
    <n v="337.26"/>
    <n v="0.28000000000000003"/>
    <n v="1699.7904000000001"/>
    <n v="116.2993564278333"/>
    <x v="0"/>
    <n v="7"/>
    <x v="2"/>
    <n v="6.8419821895589775E-2"/>
    <n v="1.1860285832888575E-4"/>
    <x v="0"/>
    <s v="Jul-2023"/>
    <n v="202307"/>
  </r>
  <r>
    <s v="88f292bc-f016-4675-8c26-5177e7385e9a"/>
    <x v="76"/>
    <x v="804"/>
    <x v="3"/>
    <x v="2"/>
    <x v="9"/>
    <n v="1"/>
    <n v="808.2"/>
    <n v="0.15"/>
    <n v="686.97"/>
    <n v="84.398304308786905"/>
    <x v="0"/>
    <n v="7"/>
    <x v="2"/>
    <n v="0.12285588061893081"/>
    <n v="1.8559762435040831E-4"/>
    <x v="0"/>
    <s v="Jul-2023"/>
    <n v="202307"/>
  </r>
  <r>
    <s v="693043e4-94b9-428c-9264-20f7d3405738"/>
    <x v="54"/>
    <x v="805"/>
    <x v="2"/>
    <x v="1"/>
    <x v="5"/>
    <n v="1"/>
    <n v="637.85"/>
    <n v="0.05"/>
    <n v="605.95749999999998"/>
    <n v="169.92207468655741"/>
    <x v="0"/>
    <n v="7"/>
    <x v="2"/>
    <n v="0.28041912953723225"/>
    <n v="7.8388335815630629E-5"/>
    <x v="0"/>
    <s v="Jul-2023"/>
    <n v="202307"/>
  </r>
  <r>
    <s v="b2c54b72-7a9b-43cb-a8d5-d074f25ae2ed"/>
    <x v="74"/>
    <x v="806"/>
    <x v="1"/>
    <x v="1"/>
    <x v="3"/>
    <n v="1"/>
    <n v="296.77"/>
    <n v="0.28999999999999998"/>
    <n v="210.70670000000001"/>
    <n v="12.8116118092856"/>
    <x v="0"/>
    <n v="7"/>
    <x v="2"/>
    <n v="6.0803058513495767E-2"/>
    <n v="9.7718772113084213E-4"/>
    <x v="0"/>
    <s v="Jul-2023"/>
    <n v="202307"/>
  </r>
  <r>
    <s v="23775264-8cc9-4ac3-b3b7-79a7527c3e44"/>
    <x v="74"/>
    <x v="807"/>
    <x v="2"/>
    <x v="2"/>
    <x v="3"/>
    <n v="8"/>
    <n v="398.11"/>
    <n v="0.21"/>
    <n v="2516.0551999999998"/>
    <n v="567.90179630452815"/>
    <x v="0"/>
    <n v="7"/>
    <x v="2"/>
    <n v="0.22571118324611009"/>
    <n v="6.5936550199693545E-5"/>
    <x v="0"/>
    <s v="Jul-2023"/>
    <n v="202307"/>
  </r>
  <r>
    <s v="067c1e83-de4b-49cc-bfe0-e9d4a722dd9c"/>
    <x v="79"/>
    <x v="808"/>
    <x v="2"/>
    <x v="0"/>
    <x v="6"/>
    <n v="5"/>
    <n v="647.69000000000005"/>
    <n v="0.01"/>
    <n v="3206.0655000000002"/>
    <n v="225.04424998964561"/>
    <x v="0"/>
    <n v="7"/>
    <x v="2"/>
    <n v="7.019327895504493E-2"/>
    <n v="3.0878969877564884E-6"/>
    <x v="0"/>
    <s v="Jul-2023"/>
    <n v="202307"/>
  </r>
  <r>
    <s v="21d0c339-2151-4430-b6b8-b71880243f6a"/>
    <x v="71"/>
    <x v="809"/>
    <x v="3"/>
    <x v="1"/>
    <x v="2"/>
    <n v="1"/>
    <n v="467.67"/>
    <n v="0.21"/>
    <n v="369.45929999999998"/>
    <n v="21.008453768360461"/>
    <x v="0"/>
    <n v="7"/>
    <x v="2"/>
    <n v="5.6862701164540889E-2"/>
    <n v="4.4903457566232598E-4"/>
    <x v="0"/>
    <s v="Jul-2023"/>
    <n v="202307"/>
  </r>
  <r>
    <s v="d6ff6938-8933-4ca5-8aee-1e2a0816a585"/>
    <x v="53"/>
    <x v="810"/>
    <x v="0"/>
    <x v="1"/>
    <x v="1"/>
    <n v="3"/>
    <n v="625.4"/>
    <n v="0.25"/>
    <n v="1407.15"/>
    <n v="344.61945318419288"/>
    <x v="0"/>
    <n v="7"/>
    <x v="2"/>
    <n v="0.24490598243555617"/>
    <n v="1.3324805457840317E-4"/>
    <x v="0"/>
    <s v="Jul-2023"/>
    <n v="202307"/>
  </r>
  <r>
    <s v="500b549f-8b1a-4e39-8b5b-50fd01a77636"/>
    <x v="80"/>
    <x v="811"/>
    <x v="1"/>
    <x v="1"/>
    <x v="9"/>
    <n v="9"/>
    <n v="672.55"/>
    <n v="0.2"/>
    <n v="4842.3599999999997"/>
    <n v="481.33952894624542"/>
    <x v="0"/>
    <n v="7"/>
    <x v="2"/>
    <n v="9.9401847228674747E-2"/>
    <n v="3.3041739978027249E-5"/>
    <x v="0"/>
    <s v="Jul-2023"/>
    <n v="202307"/>
  </r>
  <r>
    <s v="488ecf24-3736-4d19-aea9-e8effb480e92"/>
    <x v="75"/>
    <x v="812"/>
    <x v="2"/>
    <x v="1"/>
    <x v="4"/>
    <n v="2"/>
    <n v="358.4"/>
    <n v="0.15"/>
    <n v="609.28"/>
    <n v="128.72413804072389"/>
    <x v="0"/>
    <n v="7"/>
    <x v="2"/>
    <n v="0.21127254799225953"/>
    <n v="2.0926339285714287E-4"/>
    <x v="0"/>
    <s v="Jul-2023"/>
    <n v="202307"/>
  </r>
  <r>
    <s v="c3dc1c60-629b-45b8-9013-a2dd51add053"/>
    <x v="60"/>
    <x v="813"/>
    <x v="2"/>
    <x v="0"/>
    <x v="4"/>
    <n v="1"/>
    <n v="769.75"/>
    <n v="0.03"/>
    <n v="746.65750000000003"/>
    <n v="59.327374854086173"/>
    <x v="0"/>
    <n v="7"/>
    <x v="2"/>
    <n v="7.945728108816448E-2"/>
    <n v="3.8973692757388761E-5"/>
    <x v="0"/>
    <s v="Jul-2023"/>
    <n v="202307"/>
  </r>
  <r>
    <s v="14288b95-f845-417d-9663-56177000dc89"/>
    <x v="59"/>
    <x v="814"/>
    <x v="0"/>
    <x v="2"/>
    <x v="4"/>
    <n v="8"/>
    <n v="611.59"/>
    <n v="0.08"/>
    <n v="4501.3023999999996"/>
    <n v="391.13515556099929"/>
    <x v="0"/>
    <n v="7"/>
    <x v="2"/>
    <n v="8.6893774468695839E-2"/>
    <n v="1.6350823263951339E-5"/>
    <x v="0"/>
    <s v="Jul-2023"/>
    <n v="202307"/>
  </r>
  <r>
    <s v="d1997144-ed11-487f-8be3-bd762237827c"/>
    <x v="68"/>
    <x v="815"/>
    <x v="0"/>
    <x v="1"/>
    <x v="5"/>
    <n v="9"/>
    <n v="384.88"/>
    <n v="0.17"/>
    <n v="2875.0536000000002"/>
    <n v="629.94869060312567"/>
    <x v="0"/>
    <n v="7"/>
    <x v="2"/>
    <n v="0.21910850309125562"/>
    <n v="4.9077345897133884E-5"/>
    <x v="0"/>
    <s v="Jul-2023"/>
    <n v="202307"/>
  </r>
  <r>
    <s v="53a75b60-bf23-4c75-a554-e37b10d2db0b"/>
    <x v="68"/>
    <x v="816"/>
    <x v="3"/>
    <x v="1"/>
    <x v="7"/>
    <n v="4"/>
    <n v="135.08000000000001"/>
    <n v="0.19"/>
    <n v="437.65920000000011"/>
    <n v="67.379964782011555"/>
    <x v="0"/>
    <n v="7"/>
    <x v="2"/>
    <n v="0.15395532592942532"/>
    <n v="3.5164347053597868E-4"/>
    <x v="0"/>
    <s v="Jul-2023"/>
    <n v="202307"/>
  </r>
  <r>
    <s v="124932af-b801-4ce7-b08b-da7824c0840b"/>
    <x v="77"/>
    <x v="817"/>
    <x v="0"/>
    <x v="2"/>
    <x v="9"/>
    <n v="1"/>
    <n v="352.68"/>
    <n v="0.22"/>
    <n v="275.09039999999999"/>
    <n v="80.276491410977613"/>
    <x v="0"/>
    <n v="7"/>
    <x v="2"/>
    <n v="0.2918185854939962"/>
    <n v="6.2379494159011002E-4"/>
    <x v="0"/>
    <s v="Jul-2023"/>
    <n v="202307"/>
  </r>
  <r>
    <s v="42c38ede-dc15-48f4-9667-66904a02dbbb"/>
    <x v="79"/>
    <x v="818"/>
    <x v="1"/>
    <x v="1"/>
    <x v="8"/>
    <n v="6"/>
    <n v="825.48"/>
    <n v="0.15"/>
    <n v="4209.9480000000003"/>
    <n v="498.3379458191045"/>
    <x v="0"/>
    <n v="7"/>
    <x v="2"/>
    <n v="0.11837152046037254"/>
    <n v="3.0285409701022432E-5"/>
    <x v="0"/>
    <s v="Jul-2023"/>
    <n v="202307"/>
  </r>
  <r>
    <s v="a5d807ab-911b-4ebf-81ca-aa2cf527efc2"/>
    <x v="52"/>
    <x v="819"/>
    <x v="1"/>
    <x v="0"/>
    <x v="7"/>
    <n v="4"/>
    <n v="924.32"/>
    <n v="0.24"/>
    <n v="2809.9328"/>
    <n v="535.43031376258102"/>
    <x v="0"/>
    <n v="7"/>
    <x v="2"/>
    <n v="0.19054915255004712"/>
    <n v="6.4912584386359702E-5"/>
    <x v="0"/>
    <s v="Jul-2023"/>
    <n v="202307"/>
  </r>
  <r>
    <s v="e03a04ee-adb1-4533-857c-cb1d15a531c2"/>
    <x v="78"/>
    <x v="820"/>
    <x v="3"/>
    <x v="0"/>
    <x v="7"/>
    <n v="1"/>
    <n v="51.37"/>
    <n v="0.21"/>
    <n v="40.582299999999996"/>
    <n v="2.1596880656022539"/>
    <x v="0"/>
    <n v="7"/>
    <x v="2"/>
    <n v="5.3217488057657011E-2"/>
    <n v="4.0879890986957367E-3"/>
    <x v="0"/>
    <s v="Jul-2023"/>
    <n v="202307"/>
  </r>
  <r>
    <s v="2b2adee2-eebe-49f7-9500-635c4ae936dc"/>
    <x v="60"/>
    <x v="821"/>
    <x v="2"/>
    <x v="2"/>
    <x v="1"/>
    <n v="4"/>
    <n v="682.87"/>
    <n v="0.16"/>
    <n v="2294.4432000000002"/>
    <n v="363.87199313528481"/>
    <x v="0"/>
    <n v="7"/>
    <x v="2"/>
    <n v="0.15858836389381301"/>
    <n v="5.8576302956638891E-5"/>
    <x v="0"/>
    <s v="Jul-2023"/>
    <n v="202307"/>
  </r>
  <r>
    <s v="455e0f40-cb11-46f2-9006-45a74689d4d5"/>
    <x v="55"/>
    <x v="822"/>
    <x v="3"/>
    <x v="0"/>
    <x v="0"/>
    <n v="8"/>
    <n v="745.16"/>
    <n v="0.06"/>
    <n v="5603.6031999999996"/>
    <n v="1265.988598055701"/>
    <x v="0"/>
    <n v="7"/>
    <x v="2"/>
    <n v="0.22592402653630098"/>
    <n v="1.0064952493424232E-5"/>
    <x v="0"/>
    <s v="Jul-2023"/>
    <n v="202307"/>
  </r>
  <r>
    <s v="ff6bb1e8-fd27-4f1a-9155-fd8d8cca68df"/>
    <x v="73"/>
    <x v="823"/>
    <x v="1"/>
    <x v="0"/>
    <x v="1"/>
    <n v="4"/>
    <n v="295.08"/>
    <n v="0.08"/>
    <n v="1085.8943999999999"/>
    <n v="262.10749309203982"/>
    <x v="0"/>
    <n v="7"/>
    <x v="2"/>
    <n v="0.2413747534677772"/>
    <n v="6.7778229632642004E-5"/>
    <x v="0"/>
    <s v="Jul-2023"/>
    <n v="202307"/>
  </r>
  <r>
    <s v="2e466eef-afda-461b-9967-898d833556bf"/>
    <x v="61"/>
    <x v="824"/>
    <x v="2"/>
    <x v="2"/>
    <x v="1"/>
    <n v="6"/>
    <n v="993.59"/>
    <n v="0.24"/>
    <n v="4530.7704000000003"/>
    <n v="711.01039026173862"/>
    <x v="0"/>
    <n v="7"/>
    <x v="2"/>
    <n v="0.15692924767534866"/>
    <n v="4.0258054126953773E-5"/>
    <x v="0"/>
    <s v="Jul-2023"/>
    <n v="202307"/>
  </r>
  <r>
    <s v="75d7cb9d-bb55-4ab8-beba-53c3bd55321e"/>
    <x v="64"/>
    <x v="825"/>
    <x v="0"/>
    <x v="0"/>
    <x v="8"/>
    <n v="3"/>
    <n v="556.66999999999996"/>
    <n v="0.11"/>
    <n v="1486.3089"/>
    <n v="75.421029422797886"/>
    <x v="0"/>
    <n v="7"/>
    <x v="2"/>
    <n v="5.074384565873076E-2"/>
    <n v="6.5867869054676324E-5"/>
    <x v="0"/>
    <s v="Jul-2023"/>
    <n v="202307"/>
  </r>
  <r>
    <s v="e51ead69-6337-4fb4-adcc-ca02ae26318e"/>
    <x v="68"/>
    <x v="826"/>
    <x v="2"/>
    <x v="0"/>
    <x v="8"/>
    <n v="5"/>
    <n v="923.34"/>
    <n v="0.14000000000000001"/>
    <n v="3970.3620000000001"/>
    <n v="550.7995641911042"/>
    <x v="0"/>
    <n v="7"/>
    <x v="2"/>
    <n v="0.13872779464217727"/>
    <n v="3.0324690796456346E-5"/>
    <x v="0"/>
    <s v="Jul-2023"/>
    <n v="202307"/>
  </r>
  <r>
    <s v="e023bc93-43d1-41c7-a48a-0c8aa6047bf2"/>
    <x v="67"/>
    <x v="827"/>
    <x v="1"/>
    <x v="1"/>
    <x v="6"/>
    <n v="1"/>
    <n v="761.39"/>
    <n v="0.22"/>
    <n v="593.88419999999996"/>
    <n v="52.117363198336072"/>
    <x v="0"/>
    <n v="7"/>
    <x v="2"/>
    <n v="8.7756776823387575E-2"/>
    <n v="2.8894521861332561E-4"/>
    <x v="0"/>
    <s v="Jul-2023"/>
    <n v="202307"/>
  </r>
  <r>
    <s v="c25f06a3-c1f4-41ec-9d04-9dfe2655aea3"/>
    <x v="63"/>
    <x v="828"/>
    <x v="2"/>
    <x v="2"/>
    <x v="6"/>
    <n v="5"/>
    <n v="847.6"/>
    <n v="0.28000000000000003"/>
    <n v="3051.36"/>
    <n v="876.33231703312765"/>
    <x v="0"/>
    <n v="7"/>
    <x v="2"/>
    <n v="0.28719401087814206"/>
    <n v="6.6068900424728653E-5"/>
    <x v="0"/>
    <s v="Jul-2023"/>
    <n v="202307"/>
  </r>
  <r>
    <s v="d50edf99-9d2d-4773-b620-03b51b9c55eb"/>
    <x v="52"/>
    <x v="829"/>
    <x v="3"/>
    <x v="0"/>
    <x v="7"/>
    <n v="6"/>
    <n v="173.82"/>
    <n v="0.27"/>
    <n v="761.33159999999998"/>
    <n v="93.067429458947942"/>
    <x v="0"/>
    <n v="7"/>
    <x v="2"/>
    <n v="0.1222429614887231"/>
    <n v="2.5888850535036245E-4"/>
    <x v="0"/>
    <s v="Jul-2023"/>
    <n v="202307"/>
  </r>
  <r>
    <s v="9122d19f-9c87-454c-bac7-faa4c91afa64"/>
    <x v="73"/>
    <x v="830"/>
    <x v="3"/>
    <x v="0"/>
    <x v="8"/>
    <n v="2"/>
    <n v="363.53"/>
    <n v="0.09"/>
    <n v="661.62459999999999"/>
    <n v="86.003710647414422"/>
    <x v="0"/>
    <n v="7"/>
    <x v="2"/>
    <n v="0.12998868338241115"/>
    <n v="1.2378620746568371E-4"/>
    <x v="0"/>
    <s v="Jul-2023"/>
    <n v="202307"/>
  </r>
  <r>
    <s v="e13ab005-b142-4f2d-a6b2-fda4cbe98ac3"/>
    <x v="68"/>
    <x v="831"/>
    <x v="1"/>
    <x v="1"/>
    <x v="8"/>
    <n v="2"/>
    <n v="15.92"/>
    <n v="0.3"/>
    <n v="22.288"/>
    <n v="1.162031471119142"/>
    <x v="0"/>
    <n v="7"/>
    <x v="2"/>
    <n v="5.213709041273968E-2"/>
    <n v="9.4221105527638183E-3"/>
    <x v="0"/>
    <s v="Jul-2023"/>
    <n v="202307"/>
  </r>
  <r>
    <s v="de1a0cc5-41ff-4f26-af86-eaa8adc732fa"/>
    <x v="64"/>
    <x v="832"/>
    <x v="3"/>
    <x v="0"/>
    <x v="1"/>
    <n v="9"/>
    <n v="521.95000000000005"/>
    <n v="0.21"/>
    <n v="3711.0645"/>
    <n v="337.43579094082872"/>
    <x v="0"/>
    <n v="7"/>
    <x v="2"/>
    <n v="9.0926953961815729E-2"/>
    <n v="4.4704154293195385E-5"/>
    <x v="0"/>
    <s v="Jul-2023"/>
    <n v="202307"/>
  </r>
  <r>
    <s v="c61f67e6-7170-46fd-8d0c-f4a1c918b051"/>
    <x v="73"/>
    <x v="833"/>
    <x v="3"/>
    <x v="0"/>
    <x v="7"/>
    <n v="8"/>
    <n v="20"/>
    <n v="0.22"/>
    <n v="124.8"/>
    <n v="21.615800583618711"/>
    <x v="0"/>
    <n v="7"/>
    <x v="2"/>
    <n v="0.17320353031745761"/>
    <n v="1.3749999999999999E-3"/>
    <x v="0"/>
    <s v="Jul-2023"/>
    <n v="202307"/>
  </r>
  <r>
    <s v="1bdb6b8a-bda1-4113-b388-ecf21140a9f7"/>
    <x v="74"/>
    <x v="834"/>
    <x v="1"/>
    <x v="1"/>
    <x v="5"/>
    <n v="9"/>
    <n v="529.01"/>
    <n v="0.23"/>
    <n v="3666.0392999999999"/>
    <n v="619.78059096884988"/>
    <x v="0"/>
    <n v="7"/>
    <x v="2"/>
    <n v="0.16905999642962088"/>
    <n v="4.8308265544234617E-5"/>
    <x v="0"/>
    <s v="Jul-2023"/>
    <n v="202307"/>
  </r>
  <r>
    <s v="acc21ded-300d-41e8-9e14-64f265e125e9"/>
    <x v="63"/>
    <x v="835"/>
    <x v="3"/>
    <x v="0"/>
    <x v="9"/>
    <n v="9"/>
    <n v="237.27"/>
    <n v="0.05"/>
    <n v="2028.6585"/>
    <n v="129.12059801042679"/>
    <x v="0"/>
    <n v="7"/>
    <x v="2"/>
    <n v="6.3648267074239845E-2"/>
    <n v="2.3414487948563052E-5"/>
    <x v="0"/>
    <s v="Jul-2023"/>
    <n v="202307"/>
  </r>
  <r>
    <s v="5aa423d1-5658-4a32-a705-3ffb5b812f93"/>
    <x v="56"/>
    <x v="836"/>
    <x v="3"/>
    <x v="1"/>
    <x v="1"/>
    <n v="6"/>
    <n v="49.79"/>
    <n v="0.18"/>
    <n v="244.96680000000001"/>
    <n v="56.434225975500738"/>
    <x v="0"/>
    <n v="7"/>
    <x v="2"/>
    <n v="0.23037499765478725"/>
    <n v="6.0253062864028912E-4"/>
    <x v="0"/>
    <s v="Jul-2023"/>
    <n v="202307"/>
  </r>
  <r>
    <s v="198c8caf-71ea-4e87-a77a-fe99b6558764"/>
    <x v="72"/>
    <x v="837"/>
    <x v="3"/>
    <x v="2"/>
    <x v="7"/>
    <n v="9"/>
    <n v="132.75"/>
    <n v="0.19"/>
    <n v="967.74750000000006"/>
    <n v="95.25581074019469"/>
    <x v="0"/>
    <n v="7"/>
    <x v="2"/>
    <n v="9.8430438456513378E-2"/>
    <n v="1.5902908558275791E-4"/>
    <x v="0"/>
    <s v="Jul-2023"/>
    <n v="202307"/>
  </r>
  <r>
    <s v="9ca759b3-5bb8-48f1-944f-283e9c83dcf2"/>
    <x v="69"/>
    <x v="838"/>
    <x v="2"/>
    <x v="0"/>
    <x v="7"/>
    <n v="4"/>
    <n v="386.74"/>
    <n v="0.02"/>
    <n v="1516.0208"/>
    <n v="124.0955553665448"/>
    <x v="0"/>
    <n v="7"/>
    <x v="2"/>
    <n v="8.1856103403426125E-2"/>
    <n v="1.292858251021358E-5"/>
    <x v="0"/>
    <s v="Jul-2023"/>
    <n v="202307"/>
  </r>
  <r>
    <s v="3adbbd1e-ab02-4c98-b6c3-f1d42f47d7f0"/>
    <x v="61"/>
    <x v="839"/>
    <x v="0"/>
    <x v="2"/>
    <x v="0"/>
    <n v="7"/>
    <n v="481.77"/>
    <n v="0"/>
    <n v="3372.39"/>
    <n v="226.8995980615631"/>
    <x v="0"/>
    <n v="7"/>
    <x v="2"/>
    <n v="6.7281541595593367E-2"/>
    <n v="0"/>
    <x v="1"/>
    <s v="Jul-2023"/>
    <n v="202307"/>
  </r>
  <r>
    <s v="2b70cad3-ab21-4232-8173-70b4f2317a71"/>
    <x v="64"/>
    <x v="840"/>
    <x v="0"/>
    <x v="0"/>
    <x v="1"/>
    <n v="2"/>
    <n v="599.73"/>
    <n v="0.06"/>
    <n v="1127.4924000000001"/>
    <n v="223.71279482257441"/>
    <x v="0"/>
    <n v="7"/>
    <x v="2"/>
    <n v="0.19841623306957493"/>
    <n v="5.0022510129558295E-5"/>
    <x v="0"/>
    <s v="Jul-2023"/>
    <n v="202307"/>
  </r>
  <r>
    <s v="23b6db49-c6ad-4b93-8863-418e1d982ed5"/>
    <x v="66"/>
    <x v="841"/>
    <x v="2"/>
    <x v="0"/>
    <x v="8"/>
    <n v="2"/>
    <n v="180.31"/>
    <n v="0.24"/>
    <n v="274.07119999999998"/>
    <n v="66.253687810562369"/>
    <x v="0"/>
    <n v="7"/>
    <x v="2"/>
    <n v="0.24173896349037174"/>
    <n v="6.6552049248516437E-4"/>
    <x v="0"/>
    <s v="Jul-2023"/>
    <n v="202307"/>
  </r>
  <r>
    <s v="2a4f237a-6901-424f-9c64-96ac4eaa63f9"/>
    <x v="71"/>
    <x v="842"/>
    <x v="0"/>
    <x v="2"/>
    <x v="4"/>
    <n v="1"/>
    <n v="267.8"/>
    <n v="0.13"/>
    <n v="232.98599999999999"/>
    <n v="39.23168498747588"/>
    <x v="0"/>
    <n v="7"/>
    <x v="2"/>
    <n v="0.16838644805900732"/>
    <n v="4.8543689320388347E-4"/>
    <x v="0"/>
    <s v="Jul-2023"/>
    <n v="202307"/>
  </r>
  <r>
    <s v="16191691-b650-4276-ae80-d724a2c71af5"/>
    <x v="60"/>
    <x v="843"/>
    <x v="3"/>
    <x v="2"/>
    <x v="4"/>
    <n v="2"/>
    <n v="83.15"/>
    <n v="0.18"/>
    <n v="136.36600000000001"/>
    <n v="28.505270902180229"/>
    <x v="0"/>
    <n v="7"/>
    <x v="2"/>
    <n v="0.2090350300088015"/>
    <n v="1.0823812387251953E-3"/>
    <x v="0"/>
    <s v="Jul-2023"/>
    <n v="202307"/>
  </r>
  <r>
    <s v="d5fbd049-0f6d-40c6-abf3-161234c77107"/>
    <x v="71"/>
    <x v="844"/>
    <x v="2"/>
    <x v="0"/>
    <x v="5"/>
    <n v="5"/>
    <n v="678.15"/>
    <n v="7.0000000000000007E-2"/>
    <n v="3153.3975"/>
    <n v="798.63040751832443"/>
    <x v="0"/>
    <n v="7"/>
    <x v="2"/>
    <n v="0.25326030337701622"/>
    <n v="2.0644400206444005E-5"/>
    <x v="0"/>
    <s v="Jul-2023"/>
    <n v="202307"/>
  </r>
  <r>
    <s v="de69e0b6-d549-4433-9424-567a20e2d569"/>
    <x v="72"/>
    <x v="845"/>
    <x v="2"/>
    <x v="0"/>
    <x v="0"/>
    <n v="6"/>
    <n v="890.9"/>
    <n v="0.04"/>
    <n v="5131.5839999999998"/>
    <n v="456.30865475155088"/>
    <x v="0"/>
    <n v="7"/>
    <x v="2"/>
    <n v="8.8921599013394484E-2"/>
    <n v="7.4830695551315156E-6"/>
    <x v="0"/>
    <s v="Jul-2023"/>
    <n v="202307"/>
  </r>
  <r>
    <s v="7fbe3f75-65c6-4eee-b4e1-af35866bf8a1"/>
    <x v="58"/>
    <x v="846"/>
    <x v="1"/>
    <x v="2"/>
    <x v="4"/>
    <n v="7"/>
    <n v="647.75"/>
    <n v="0.15"/>
    <n v="3854.1125000000002"/>
    <n v="805.8165155851658"/>
    <x v="0"/>
    <n v="7"/>
    <x v="2"/>
    <n v="0.20907965597401887"/>
    <n v="3.308154601091691E-5"/>
    <x v="0"/>
    <s v="Jul-2023"/>
    <n v="202307"/>
  </r>
  <r>
    <s v="37fd964e-be85-458d-ada7-7a1a1a8fb183"/>
    <x v="63"/>
    <x v="847"/>
    <x v="2"/>
    <x v="2"/>
    <x v="5"/>
    <n v="3"/>
    <n v="813.43"/>
    <n v="0.17"/>
    <n v="2025.4407000000001"/>
    <n v="546.22709758641702"/>
    <x v="0"/>
    <n v="7"/>
    <x v="2"/>
    <n v="0.26968308555585802"/>
    <n v="6.9663851427494277E-5"/>
    <x v="0"/>
    <s v="Jul-2023"/>
    <n v="202307"/>
  </r>
  <r>
    <s v="7decc5b1-2fa4-4388-8cb5-516b8e2ed1b8"/>
    <x v="61"/>
    <x v="848"/>
    <x v="3"/>
    <x v="2"/>
    <x v="6"/>
    <n v="1"/>
    <n v="620.38"/>
    <n v="0.1"/>
    <n v="558.34199999999998"/>
    <n v="122.5961339083667"/>
    <x v="0"/>
    <n v="7"/>
    <x v="2"/>
    <n v="0.21957175693099695"/>
    <n v="1.6119152777330025E-4"/>
    <x v="0"/>
    <s v="Jul-2023"/>
    <n v="202307"/>
  </r>
  <r>
    <s v="ac3d19da-aa15-477a-a792-18f920c8596b"/>
    <x v="73"/>
    <x v="849"/>
    <x v="3"/>
    <x v="1"/>
    <x v="0"/>
    <n v="6"/>
    <n v="888.22"/>
    <n v="0.27"/>
    <n v="3890.4036000000001"/>
    <n v="313.47878352060718"/>
    <x v="0"/>
    <n v="7"/>
    <x v="2"/>
    <n v="8.0577445363408357E-2"/>
    <n v="5.0663124000810616E-5"/>
    <x v="0"/>
    <s v="Jul-2023"/>
    <n v="202307"/>
  </r>
  <r>
    <s v="752bb278-8d58-41d0-99e1-aa90da9a7c11"/>
    <x v="79"/>
    <x v="850"/>
    <x v="0"/>
    <x v="2"/>
    <x v="5"/>
    <n v="5"/>
    <n v="707.28"/>
    <n v="0.19"/>
    <n v="2864.4839999999999"/>
    <n v="532.41352127944219"/>
    <x v="0"/>
    <n v="7"/>
    <x v="2"/>
    <n v="0.1858671653531464"/>
    <n v="5.3726953964483661E-5"/>
    <x v="0"/>
    <s v="Jul-2023"/>
    <n v="202307"/>
  </r>
  <r>
    <s v="001628e1-2cc2-4d3c-ab4c-835fbd9befa4"/>
    <x v="66"/>
    <x v="851"/>
    <x v="3"/>
    <x v="1"/>
    <x v="6"/>
    <n v="9"/>
    <n v="824.32"/>
    <n v="0.17"/>
    <n v="6157.6704"/>
    <n v="1048.388798519745"/>
    <x v="0"/>
    <n v="7"/>
    <x v="2"/>
    <n v="0.17025737501632843"/>
    <n v="2.2914510006901312E-5"/>
    <x v="0"/>
    <s v="Jul-2023"/>
    <n v="202307"/>
  </r>
  <r>
    <s v="9eafd180-99d1-4b47-9c07-f100225ad263"/>
    <x v="73"/>
    <x v="852"/>
    <x v="3"/>
    <x v="1"/>
    <x v="1"/>
    <n v="7"/>
    <n v="56.66"/>
    <n v="0.15"/>
    <n v="337.12700000000001"/>
    <n v="100.5263815398207"/>
    <x v="0"/>
    <n v="7"/>
    <x v="2"/>
    <n v="0.29818549549523088"/>
    <n v="3.7819575412233371E-4"/>
    <x v="0"/>
    <s v="Jul-2023"/>
    <n v="202307"/>
  </r>
  <r>
    <s v="0e33d328-f12c-49e4-8591-520c072c99b2"/>
    <x v="58"/>
    <x v="853"/>
    <x v="1"/>
    <x v="1"/>
    <x v="3"/>
    <n v="1"/>
    <n v="704.78"/>
    <n v="0.2"/>
    <n v="563.82399999999996"/>
    <n v="29.559093336761439"/>
    <x v="0"/>
    <n v="7"/>
    <x v="2"/>
    <n v="5.2426099876488837E-2"/>
    <n v="2.8377649763046625E-4"/>
    <x v="0"/>
    <s v="Jul-2023"/>
    <n v="202307"/>
  </r>
  <r>
    <s v="70045363-5592-491e-8032-0d00cb1025d5"/>
    <x v="52"/>
    <x v="854"/>
    <x v="2"/>
    <x v="2"/>
    <x v="3"/>
    <n v="8"/>
    <n v="834.21"/>
    <n v="0.09"/>
    <n v="6073.0487999999996"/>
    <n v="894.48857085828331"/>
    <x v="0"/>
    <n v="7"/>
    <x v="2"/>
    <n v="0.14728822380914894"/>
    <n v="1.3485812924803106E-5"/>
    <x v="0"/>
    <s v="Jul-2023"/>
    <n v="202307"/>
  </r>
  <r>
    <s v="f4e90ac3-7391-4682-a5f1-48e59ee7a6a0"/>
    <x v="77"/>
    <x v="855"/>
    <x v="1"/>
    <x v="2"/>
    <x v="3"/>
    <n v="7"/>
    <n v="865.41"/>
    <n v="0.1"/>
    <n v="5452.0829999999996"/>
    <n v="918.45424932415358"/>
    <x v="0"/>
    <n v="7"/>
    <x v="2"/>
    <n v="0.1684593300072933"/>
    <n v="1.6507452289336022E-5"/>
    <x v="0"/>
    <s v="Jul-2023"/>
    <n v="202307"/>
  </r>
  <r>
    <s v="c707c6dd-b5ea-4476-a783-b92a8eb9bd35"/>
    <x v="53"/>
    <x v="856"/>
    <x v="3"/>
    <x v="0"/>
    <x v="2"/>
    <n v="1"/>
    <n v="378.25"/>
    <n v="0.23"/>
    <n v="291.2525"/>
    <n v="83.443380258760328"/>
    <x v="0"/>
    <n v="7"/>
    <x v="2"/>
    <n v="0.28649841721104652"/>
    <n v="6.0806345009914084E-4"/>
    <x v="0"/>
    <s v="Jul-2023"/>
    <n v="202307"/>
  </r>
  <r>
    <s v="2ab2ed25-51a5-4c71-8a5d-21ade966cd2b"/>
    <x v="57"/>
    <x v="857"/>
    <x v="3"/>
    <x v="1"/>
    <x v="0"/>
    <n v="9"/>
    <n v="561.79999999999995"/>
    <n v="0.11"/>
    <n v="4500.018"/>
    <n v="643.57742158408428"/>
    <x v="0"/>
    <n v="7"/>
    <x v="2"/>
    <n v="0.14301663272993226"/>
    <n v="2.1755468533681421E-5"/>
    <x v="0"/>
    <s v="Jul-2023"/>
    <n v="202307"/>
  </r>
  <r>
    <s v="351b4686-7bf2-4318-bb11-b2124a2ec5ac"/>
    <x v="65"/>
    <x v="858"/>
    <x v="3"/>
    <x v="0"/>
    <x v="8"/>
    <n v="7"/>
    <n v="632.58000000000004"/>
    <n v="0.3"/>
    <n v="3099.6419999999998"/>
    <n v="716.87645841538028"/>
    <x v="0"/>
    <n v="7"/>
    <x v="2"/>
    <n v="0.23127717924049948"/>
    <n v="6.7749759488353804E-5"/>
    <x v="0"/>
    <s v="Jul-2023"/>
    <n v="202307"/>
  </r>
  <r>
    <s v="44d2e75d-5ac0-4c76-89c9-109592b92cf7"/>
    <x v="54"/>
    <x v="859"/>
    <x v="1"/>
    <x v="1"/>
    <x v="4"/>
    <n v="6"/>
    <n v="672.36"/>
    <n v="0.21"/>
    <n v="3186.9863999999998"/>
    <n v="310.43159446095569"/>
    <x v="0"/>
    <n v="7"/>
    <x v="2"/>
    <n v="9.7405999115953462E-2"/>
    <n v="5.2055446487001012E-5"/>
    <x v="0"/>
    <s v="Jul-2023"/>
    <n v="202307"/>
  </r>
  <r>
    <s v="f14382ef-16f0-4179-bf0d-26d6c3b1e8ae"/>
    <x v="75"/>
    <x v="860"/>
    <x v="1"/>
    <x v="2"/>
    <x v="0"/>
    <n v="3"/>
    <n v="989.09"/>
    <n v="0.1"/>
    <n v="2670.5430000000001"/>
    <n v="731.37476563275254"/>
    <x v="0"/>
    <n v="7"/>
    <x v="2"/>
    <n v="0.27386743655981294"/>
    <n v="3.3701011367351133E-5"/>
    <x v="0"/>
    <s v="Jul-2023"/>
    <n v="202307"/>
  </r>
  <r>
    <s v="226d6713-c4f6-43bf-ad9c-5f0438c8a56c"/>
    <x v="69"/>
    <x v="861"/>
    <x v="3"/>
    <x v="1"/>
    <x v="4"/>
    <n v="9"/>
    <n v="542.27"/>
    <n v="0.02"/>
    <n v="4782.8213999999998"/>
    <n v="1407.3499147938201"/>
    <x v="0"/>
    <n v="7"/>
    <x v="2"/>
    <n v="0.29425098641438296"/>
    <n v="4.0979995615140465E-6"/>
    <x v="0"/>
    <s v="Jul-2023"/>
    <n v="202307"/>
  </r>
  <r>
    <s v="99ce26df-6677-4a70-b47a-ee3737dac36d"/>
    <x v="69"/>
    <x v="862"/>
    <x v="0"/>
    <x v="1"/>
    <x v="8"/>
    <n v="3"/>
    <n v="928.99"/>
    <n v="0.13"/>
    <n v="2424.6639"/>
    <n v="670.00159965347677"/>
    <x v="0"/>
    <n v="7"/>
    <x v="2"/>
    <n v="0.27632761788282356"/>
    <n v="4.6645640247293656E-5"/>
    <x v="0"/>
    <s v="Jul-2023"/>
    <n v="202307"/>
  </r>
  <r>
    <s v="0931dc9f-06b0-4998-b560-e13a865830b6"/>
    <x v="61"/>
    <x v="863"/>
    <x v="1"/>
    <x v="0"/>
    <x v="5"/>
    <n v="5"/>
    <n v="588.9"/>
    <n v="0.17"/>
    <n v="2443.9349999999999"/>
    <n v="529.84595459671095"/>
    <x v="0"/>
    <n v="7"/>
    <x v="2"/>
    <n v="0.21680034640721255"/>
    <n v="5.7734759721514695E-5"/>
    <x v="0"/>
    <s v="Jul-2023"/>
    <n v="202307"/>
  </r>
  <r>
    <s v="2f4ea0d7-242c-4458-bc56-e8124e3501dd"/>
    <x v="59"/>
    <x v="864"/>
    <x v="0"/>
    <x v="2"/>
    <x v="6"/>
    <n v="1"/>
    <n v="40.51"/>
    <n v="0.24"/>
    <n v="30.787600000000001"/>
    <n v="5.298490175369432"/>
    <x v="0"/>
    <n v="7"/>
    <x v="2"/>
    <n v="0.17209818808122204"/>
    <n v="5.9244630955319674E-3"/>
    <x v="0"/>
    <s v="Jul-2023"/>
    <n v="202307"/>
  </r>
  <r>
    <s v="2a948f3c-19d1-44e6-afeb-1796b2444102"/>
    <x v="52"/>
    <x v="865"/>
    <x v="2"/>
    <x v="2"/>
    <x v="1"/>
    <n v="4"/>
    <n v="372.7"/>
    <n v="0.24"/>
    <n v="1133.008"/>
    <n v="272.18434635341453"/>
    <x v="0"/>
    <n v="7"/>
    <x v="2"/>
    <n v="0.2402316191530991"/>
    <n v="1.6098738932116983E-4"/>
    <x v="0"/>
    <s v="Jul-2023"/>
    <n v="202307"/>
  </r>
  <r>
    <s v="dc65e638-df51-4695-87a4-3843a0893bab"/>
    <x v="59"/>
    <x v="866"/>
    <x v="2"/>
    <x v="2"/>
    <x v="2"/>
    <n v="5"/>
    <n v="928.52"/>
    <n v="0.08"/>
    <n v="4271.1920000000009"/>
    <n v="889.19025646460693"/>
    <x v="0"/>
    <n v="7"/>
    <x v="2"/>
    <n v="0.20818316209259774"/>
    <n v="1.7231723603153404E-5"/>
    <x v="0"/>
    <s v="Jul-2023"/>
    <n v="202307"/>
  </r>
  <r>
    <s v="ecc8f327-14af-43d5-9c06-43e1d527a29a"/>
    <x v="75"/>
    <x v="867"/>
    <x v="1"/>
    <x v="2"/>
    <x v="9"/>
    <n v="3"/>
    <n v="8.1999999999999993"/>
    <n v="0.14000000000000001"/>
    <n v="21.155999999999999"/>
    <n v="2.8889865320789871"/>
    <x v="0"/>
    <n v="7"/>
    <x v="2"/>
    <n v="0.13655636850439531"/>
    <n v="5.691056910569107E-3"/>
    <x v="0"/>
    <s v="Jul-2023"/>
    <n v="202307"/>
  </r>
  <r>
    <s v="2547cf5c-d7c0-4f76-b3c5-cd00b980a087"/>
    <x v="50"/>
    <x v="868"/>
    <x v="2"/>
    <x v="2"/>
    <x v="6"/>
    <n v="4"/>
    <n v="861.01"/>
    <n v="0.24"/>
    <n v="2617.4704000000002"/>
    <n v="545.06139568079152"/>
    <x v="0"/>
    <n v="7"/>
    <x v="2"/>
    <n v="0.20823975533048683"/>
    <n v="6.9685601793242823E-5"/>
    <x v="0"/>
    <s v="Jul-2023"/>
    <n v="202307"/>
  </r>
  <r>
    <s v="bee2bf04-a6cd-48f9-a875-8b4acbd212e7"/>
    <x v="80"/>
    <x v="869"/>
    <x v="1"/>
    <x v="0"/>
    <x v="8"/>
    <n v="5"/>
    <n v="795.01"/>
    <n v="0.09"/>
    <n v="3617.2955000000002"/>
    <n v="964.78813567464135"/>
    <x v="0"/>
    <n v="7"/>
    <x v="2"/>
    <n v="0.26671532244867507"/>
    <n v="2.2641224638683789E-5"/>
    <x v="0"/>
    <s v="Jul-2023"/>
    <n v="202307"/>
  </r>
  <r>
    <s v="501b158a-e414-480e-9c67-ce27f9e818b7"/>
    <x v="76"/>
    <x v="870"/>
    <x v="1"/>
    <x v="2"/>
    <x v="4"/>
    <n v="6"/>
    <n v="552.28"/>
    <n v="0.28999999999999998"/>
    <n v="2352.7127999999998"/>
    <n v="512.24154218474814"/>
    <x v="0"/>
    <n v="7"/>
    <x v="2"/>
    <n v="0.21772378769935208"/>
    <n v="8.7515994302406989E-5"/>
    <x v="0"/>
    <s v="Jul-2023"/>
    <n v="202307"/>
  </r>
  <r>
    <s v="75227d0b-6a81-4be3-bfea-1de4ebbe5d7e"/>
    <x v="78"/>
    <x v="871"/>
    <x v="0"/>
    <x v="0"/>
    <x v="3"/>
    <n v="7"/>
    <n v="604.29"/>
    <n v="0.12"/>
    <n v="3722.4263999999998"/>
    <n v="901.76615763626035"/>
    <x v="0"/>
    <n v="7"/>
    <x v="2"/>
    <n v="0.2422522464477096"/>
    <n v="2.8368593130545174E-5"/>
    <x v="0"/>
    <s v="Jul-2023"/>
    <n v="202307"/>
  </r>
  <r>
    <s v="3add2442-b684-46ca-9a40-f8bdcaa8e206"/>
    <x v="52"/>
    <x v="872"/>
    <x v="0"/>
    <x v="2"/>
    <x v="6"/>
    <n v="2"/>
    <n v="444.21"/>
    <n v="0.11"/>
    <n v="790.69380000000001"/>
    <n v="135.73461620939199"/>
    <x v="0"/>
    <n v="7"/>
    <x v="2"/>
    <n v="0.17166520871845964"/>
    <n v="1.2381531257738457E-4"/>
    <x v="0"/>
    <s v="Jul-2023"/>
    <n v="202307"/>
  </r>
  <r>
    <s v="beb40867-e578-4366-9789-fd981cba24ca"/>
    <x v="63"/>
    <x v="873"/>
    <x v="0"/>
    <x v="2"/>
    <x v="7"/>
    <n v="3"/>
    <n v="758.78"/>
    <n v="0.05"/>
    <n v="2162.5230000000001"/>
    <n v="293.45957850517948"/>
    <x v="0"/>
    <n v="7"/>
    <x v="2"/>
    <n v="0.13570240802302655"/>
    <n v="2.1965084301993552E-5"/>
    <x v="0"/>
    <s v="Jul-2023"/>
    <n v="202307"/>
  </r>
  <r>
    <s v="d8ea62a0-a00c-4d94-9f44-370199a7521a"/>
    <x v="60"/>
    <x v="874"/>
    <x v="1"/>
    <x v="1"/>
    <x v="8"/>
    <n v="4"/>
    <n v="993.39"/>
    <n v="0.24"/>
    <n v="3019.9056"/>
    <n v="886.95827290805539"/>
    <x v="0"/>
    <n v="7"/>
    <x v="2"/>
    <n v="0.29370397303414231"/>
    <n v="6.0399238969588979E-5"/>
    <x v="0"/>
    <s v="Jul-2023"/>
    <n v="202307"/>
  </r>
  <r>
    <s v="b44d1fe5-9817-4d37-9462-5f7c76580100"/>
    <x v="59"/>
    <x v="875"/>
    <x v="3"/>
    <x v="2"/>
    <x v="5"/>
    <n v="8"/>
    <n v="415.92"/>
    <n v="0.08"/>
    <n v="3061.1712000000002"/>
    <n v="317.07901532021759"/>
    <x v="0"/>
    <n v="7"/>
    <x v="2"/>
    <n v="0.10358094814174966"/>
    <n v="2.4043085208693979E-5"/>
    <x v="0"/>
    <s v="Jul-2023"/>
    <n v="202307"/>
  </r>
  <r>
    <s v="f550883a-b971-4096-a2ff-8690f8517b63"/>
    <x v="77"/>
    <x v="876"/>
    <x v="1"/>
    <x v="2"/>
    <x v="2"/>
    <n v="1"/>
    <n v="712.09"/>
    <n v="0.02"/>
    <n v="697.84820000000002"/>
    <n v="114.3601490852873"/>
    <x v="0"/>
    <n v="7"/>
    <x v="2"/>
    <n v="0.16387539451314384"/>
    <n v="2.8086337401171199E-5"/>
    <x v="0"/>
    <s v="Jul-2023"/>
    <n v="202307"/>
  </r>
  <r>
    <s v="46e56470-6ad8-465c-b16f-f7ab3371896a"/>
    <x v="56"/>
    <x v="877"/>
    <x v="3"/>
    <x v="2"/>
    <x v="0"/>
    <n v="1"/>
    <n v="409.57"/>
    <n v="0.18"/>
    <n v="335.84739999999999"/>
    <n v="85.027023370767864"/>
    <x v="0"/>
    <n v="7"/>
    <x v="2"/>
    <n v="0.25317159927624233"/>
    <n v="4.3948531386576165E-4"/>
    <x v="0"/>
    <s v="Jul-2023"/>
    <n v="202307"/>
  </r>
  <r>
    <s v="2da8ca9f-d37a-408b-a04a-5860397ee15a"/>
    <x v="73"/>
    <x v="878"/>
    <x v="1"/>
    <x v="0"/>
    <x v="2"/>
    <n v="6"/>
    <n v="969.41"/>
    <n v="0.12"/>
    <n v="5118.4848000000002"/>
    <n v="999.0210690914447"/>
    <x v="0"/>
    <n v="7"/>
    <x v="2"/>
    <n v="0.19517906336098617"/>
    <n v="2.0631105517789171E-5"/>
    <x v="0"/>
    <s v="Jul-2023"/>
    <n v="202307"/>
  </r>
  <r>
    <s v="5434062b-8db3-4128-929e-12156c9b5fe0"/>
    <x v="61"/>
    <x v="879"/>
    <x v="0"/>
    <x v="1"/>
    <x v="9"/>
    <n v="9"/>
    <n v="791.06"/>
    <n v="0.03"/>
    <n v="6905.9537999999993"/>
    <n v="519.44822697910683"/>
    <x v="0"/>
    <n v="7"/>
    <x v="2"/>
    <n v="7.5217448888683106E-2"/>
    <n v="4.2137553830725025E-6"/>
    <x v="0"/>
    <s v="Jul-2023"/>
    <n v="202307"/>
  </r>
  <r>
    <s v="4fc8caf3-6d16-4b15-b05e-50b78b549fe1"/>
    <x v="51"/>
    <x v="880"/>
    <x v="0"/>
    <x v="2"/>
    <x v="4"/>
    <n v="5"/>
    <n v="141.78"/>
    <n v="0.11"/>
    <n v="630.92099999999994"/>
    <n v="145.05345896257961"/>
    <x v="0"/>
    <n v="7"/>
    <x v="2"/>
    <n v="0.2299074828109694"/>
    <n v="1.5516998166172945E-4"/>
    <x v="0"/>
    <s v="Jul-2023"/>
    <n v="202307"/>
  </r>
  <r>
    <s v="c97ee76f-1b77-4f27-8821-62a19ccc7806"/>
    <x v="73"/>
    <x v="881"/>
    <x v="0"/>
    <x v="0"/>
    <x v="2"/>
    <n v="7"/>
    <n v="966.33"/>
    <n v="0.15"/>
    <n v="5749.6635000000006"/>
    <n v="1247.7231370719339"/>
    <x v="0"/>
    <n v="7"/>
    <x v="2"/>
    <n v="0.2170080278736197"/>
    <n v="2.2175210775378417E-5"/>
    <x v="0"/>
    <s v="Jul-2023"/>
    <n v="202307"/>
  </r>
  <r>
    <s v="57859f9d-fd05-468b-94f6-0933209e44af"/>
    <x v="54"/>
    <x v="882"/>
    <x v="0"/>
    <x v="2"/>
    <x v="6"/>
    <n v="5"/>
    <n v="906.41"/>
    <n v="0.27"/>
    <n v="3308.3964999999998"/>
    <n v="881.22818264900422"/>
    <x v="0"/>
    <n v="7"/>
    <x v="2"/>
    <n v="0.26636111561870057"/>
    <n v="5.9575688705993979E-5"/>
    <x v="0"/>
    <s v="Jul-2023"/>
    <n v="202307"/>
  </r>
  <r>
    <s v="d6770189-c562-4205-94b6-559b3f4c4019"/>
    <x v="78"/>
    <x v="883"/>
    <x v="1"/>
    <x v="2"/>
    <x v="5"/>
    <n v="4"/>
    <n v="371.19"/>
    <n v="0.25"/>
    <n v="1113.57"/>
    <n v="212.7604520198602"/>
    <x v="0"/>
    <n v="7"/>
    <x v="2"/>
    <n v="0.19106158752468205"/>
    <n v="1.6837738085616531E-4"/>
    <x v="0"/>
    <s v="Jul-2023"/>
    <n v="202307"/>
  </r>
  <r>
    <s v="186e6ca5-509b-457e-9c18-06f5ed107e03"/>
    <x v="67"/>
    <x v="884"/>
    <x v="2"/>
    <x v="1"/>
    <x v="2"/>
    <n v="5"/>
    <n v="615.04999999999995"/>
    <n v="0.01"/>
    <n v="3044.4974999999999"/>
    <n v="483.12647101852889"/>
    <x v="0"/>
    <n v="7"/>
    <x v="2"/>
    <n v="0.15868841114782617"/>
    <n v="3.2517681489309811E-6"/>
    <x v="0"/>
    <s v="Jul-2023"/>
    <n v="202307"/>
  </r>
  <r>
    <s v="ad716b24-6490-4e98-89ac-9e02691056e1"/>
    <x v="61"/>
    <x v="885"/>
    <x v="1"/>
    <x v="0"/>
    <x v="3"/>
    <n v="7"/>
    <n v="962.84"/>
    <n v="0.02"/>
    <n v="6605.0824000000002"/>
    <n v="483.55595704950599"/>
    <x v="0"/>
    <n v="7"/>
    <x v="2"/>
    <n v="7.3209678209238682E-2"/>
    <n v="2.967411882704143E-6"/>
    <x v="0"/>
    <s v="Jul-2023"/>
    <n v="202307"/>
  </r>
  <r>
    <s v="dd4b2bda-89b5-4462-837a-3043b52c3c20"/>
    <x v="77"/>
    <x v="886"/>
    <x v="2"/>
    <x v="0"/>
    <x v="8"/>
    <n v="7"/>
    <n v="734.55"/>
    <n v="0.3"/>
    <n v="3599.2949999999992"/>
    <n v="725.85992953039511"/>
    <x v="0"/>
    <n v="7"/>
    <x v="2"/>
    <n v="0.20166725137294811"/>
    <n v="5.8344759182006481E-5"/>
    <x v="0"/>
    <s v="Jul-2023"/>
    <n v="202307"/>
  </r>
  <r>
    <s v="52e97a58-adf8-49e7-b151-9cc61c32d510"/>
    <x v="74"/>
    <x v="887"/>
    <x v="3"/>
    <x v="0"/>
    <x v="5"/>
    <n v="1"/>
    <n v="48.39"/>
    <n v="0.25"/>
    <n v="36.292499999999997"/>
    <n v="8.9914919865962926"/>
    <x v="0"/>
    <n v="7"/>
    <x v="2"/>
    <n v="0.2477506919224714"/>
    <n v="5.1663566852655505E-3"/>
    <x v="0"/>
    <s v="Jul-2023"/>
    <n v="202307"/>
  </r>
  <r>
    <s v="fc130e10-e817-4a18-b2b4-b49b6dbbc98b"/>
    <x v="58"/>
    <x v="888"/>
    <x v="2"/>
    <x v="0"/>
    <x v="0"/>
    <n v="9"/>
    <n v="683.22"/>
    <n v="0.2"/>
    <n v="4919.1840000000011"/>
    <n v="1154.134757905879"/>
    <x v="0"/>
    <n v="7"/>
    <x v="2"/>
    <n v="0.23461914779074716"/>
    <n v="3.2525719712862947E-5"/>
    <x v="0"/>
    <s v="Jul-2023"/>
    <n v="202307"/>
  </r>
  <r>
    <s v="cbea929e-ff61-4ae7-b10c-ef600a91efb7"/>
    <x v="62"/>
    <x v="889"/>
    <x v="3"/>
    <x v="1"/>
    <x v="1"/>
    <n v="4"/>
    <n v="986.42"/>
    <n v="0.3"/>
    <n v="2761.9760000000001"/>
    <n v="331.32804817554091"/>
    <x v="0"/>
    <n v="7"/>
    <x v="2"/>
    <n v="0.11996050949593368"/>
    <n v="7.6032521643924501E-5"/>
    <x v="0"/>
    <s v="Jul-2023"/>
    <n v="202307"/>
  </r>
  <r>
    <s v="d5f8d3e0-9164-4c21-ac10-9d438faafcc3"/>
    <x v="76"/>
    <x v="890"/>
    <x v="0"/>
    <x v="2"/>
    <x v="8"/>
    <n v="2"/>
    <n v="629.29999999999995"/>
    <n v="0.19"/>
    <n v="1019.466"/>
    <n v="297.6676852282298"/>
    <x v="0"/>
    <n v="7"/>
    <x v="2"/>
    <n v="0.29198392612233248"/>
    <n v="1.5096138566661371E-4"/>
    <x v="0"/>
    <s v="Jul-2023"/>
    <n v="202307"/>
  </r>
  <r>
    <s v="167209d8-f75a-4f80-aab2-1f4d34a4242d"/>
    <x v="66"/>
    <x v="891"/>
    <x v="2"/>
    <x v="2"/>
    <x v="4"/>
    <n v="9"/>
    <n v="759.68"/>
    <n v="0.26"/>
    <n v="5059.4687999999996"/>
    <n v="947.15754527175545"/>
    <x v="0"/>
    <n v="7"/>
    <x v="2"/>
    <n v="0.1872049384456636"/>
    <n v="3.8027707572779184E-5"/>
    <x v="0"/>
    <s v="Jul-2023"/>
    <n v="202307"/>
  </r>
  <r>
    <s v="a5186cee-1232-4038-92e9-1c31eee65b5f"/>
    <x v="66"/>
    <x v="892"/>
    <x v="0"/>
    <x v="0"/>
    <x v="2"/>
    <n v="4"/>
    <n v="474.46"/>
    <n v="0.24"/>
    <n v="1442.3584000000001"/>
    <n v="228.26097955682241"/>
    <x v="0"/>
    <n v="7"/>
    <x v="2"/>
    <n v="0.15825538198884714"/>
    <n v="1.2645955401930617E-4"/>
    <x v="0"/>
    <s v="Jul-2023"/>
    <n v="202307"/>
  </r>
  <r>
    <s v="e144f6f4-2351-4f6c-8964-c23cfd3a075b"/>
    <x v="51"/>
    <x v="893"/>
    <x v="2"/>
    <x v="2"/>
    <x v="1"/>
    <n v="6"/>
    <n v="457.86"/>
    <n v="0.04"/>
    <n v="2637.2736"/>
    <n v="383.10595341075037"/>
    <x v="0"/>
    <n v="7"/>
    <x v="2"/>
    <n v="0.14526591151208215"/>
    <n v="1.4560491562195141E-5"/>
    <x v="0"/>
    <s v="Jul-2023"/>
    <n v="202307"/>
  </r>
  <r>
    <s v="9d69ddb6-1af9-415d-a896-53f985ddecb0"/>
    <x v="54"/>
    <x v="894"/>
    <x v="1"/>
    <x v="1"/>
    <x v="4"/>
    <n v="9"/>
    <n v="398.63"/>
    <n v="0.08"/>
    <n v="3300.6563999999998"/>
    <n v="872.88562872272098"/>
    <x v="0"/>
    <n v="7"/>
    <x v="2"/>
    <n v="0.26445819344380139"/>
    <n v="2.2298594909788247E-5"/>
    <x v="0"/>
    <s v="Jul-2023"/>
    <n v="202307"/>
  </r>
  <r>
    <s v="8c9906aa-13ce-4c37-8934-2b779b09e8d8"/>
    <x v="56"/>
    <x v="895"/>
    <x v="3"/>
    <x v="1"/>
    <x v="5"/>
    <n v="3"/>
    <n v="336.68"/>
    <n v="0.1"/>
    <n v="909.03599999999994"/>
    <n v="125.6827187956038"/>
    <x v="0"/>
    <n v="7"/>
    <x v="2"/>
    <n v="0.13825934153939318"/>
    <n v="9.9005979961189661E-5"/>
    <x v="0"/>
    <s v="Jul-2023"/>
    <n v="202307"/>
  </r>
  <r>
    <s v="3b13a9ad-69aa-4d86-9cc7-4e75aafedcce"/>
    <x v="57"/>
    <x v="896"/>
    <x v="2"/>
    <x v="1"/>
    <x v="0"/>
    <n v="1"/>
    <n v="495.11"/>
    <n v="0.1"/>
    <n v="445.59899999999999"/>
    <n v="100.04280876175061"/>
    <x v="0"/>
    <n v="7"/>
    <x v="2"/>
    <n v="0.22451309083222945"/>
    <n v="2.0197531861606513E-4"/>
    <x v="0"/>
    <s v="Jul-2023"/>
    <n v="202307"/>
  </r>
  <r>
    <s v="a38ce176-2c3a-4453-a371-1852c7551af7"/>
    <x v="75"/>
    <x v="897"/>
    <x v="2"/>
    <x v="0"/>
    <x v="7"/>
    <n v="5"/>
    <n v="282.51"/>
    <n v="0.13"/>
    <n v="1228.9185"/>
    <n v="99.887051914028163"/>
    <x v="0"/>
    <n v="7"/>
    <x v="2"/>
    <n v="8.1280452620762209E-2"/>
    <n v="9.2032140455205127E-5"/>
    <x v="0"/>
    <s v="Jul-2023"/>
    <n v="202307"/>
  </r>
  <r>
    <s v="48c79067-46c1-40f8-957c-4a53fb0406d8"/>
    <x v="51"/>
    <x v="898"/>
    <x v="2"/>
    <x v="1"/>
    <x v="2"/>
    <n v="7"/>
    <n v="601.15"/>
    <n v="0.01"/>
    <n v="4165.9695000000002"/>
    <n v="996.01007477373014"/>
    <x v="0"/>
    <n v="7"/>
    <x v="2"/>
    <n v="0.23908242121641315"/>
    <n v="2.3763976188495858E-6"/>
    <x v="0"/>
    <s v="Jul-2023"/>
    <n v="202307"/>
  </r>
  <r>
    <s v="d543c863-9483-48d1-9a5e-e679e3bf7906"/>
    <x v="66"/>
    <x v="899"/>
    <x v="2"/>
    <x v="2"/>
    <x v="3"/>
    <n v="6"/>
    <n v="172.52"/>
    <n v="0.17"/>
    <n v="859.14960000000008"/>
    <n v="237.04075019486089"/>
    <x v="0"/>
    <n v="7"/>
    <x v="2"/>
    <n v="0.27590160106558959"/>
    <n v="1.6423216631888089E-4"/>
    <x v="0"/>
    <s v="Jul-2023"/>
    <n v="202307"/>
  </r>
  <r>
    <s v="265e30da-10f3-4c21-a371-52b94506f9a9"/>
    <x v="59"/>
    <x v="900"/>
    <x v="3"/>
    <x v="0"/>
    <x v="1"/>
    <n v="3"/>
    <n v="341.77"/>
    <n v="0.23"/>
    <n v="789.48869999999999"/>
    <n v="105.3657026053736"/>
    <x v="0"/>
    <n v="7"/>
    <x v="2"/>
    <n v="0.13346068487791352"/>
    <n v="2.2432240005461766E-4"/>
    <x v="0"/>
    <s v="Jul-2023"/>
    <n v="202307"/>
  </r>
  <r>
    <s v="6d26b552-4d30-4972-974f-ec52ac30f024"/>
    <x v="62"/>
    <x v="901"/>
    <x v="3"/>
    <x v="2"/>
    <x v="1"/>
    <n v="8"/>
    <n v="688.2"/>
    <n v="0.1"/>
    <n v="4955.0400000000009"/>
    <n v="1150.334592888034"/>
    <x v="0"/>
    <n v="7"/>
    <x v="2"/>
    <n v="0.23215445140463725"/>
    <n v="1.8163324614937519E-5"/>
    <x v="0"/>
    <s v="Jul-2023"/>
    <n v="202307"/>
  </r>
  <r>
    <s v="c6fdac67-bf54-4f2e-9ce5-ea6a16b5f2c8"/>
    <x v="68"/>
    <x v="902"/>
    <x v="1"/>
    <x v="2"/>
    <x v="1"/>
    <n v="6"/>
    <n v="929.77"/>
    <n v="0.1"/>
    <n v="5020.7579999999998"/>
    <n v="1266.6584797649091"/>
    <x v="0"/>
    <n v="7"/>
    <x v="2"/>
    <n v="0.25228431240161531"/>
    <n v="1.7925580161401927E-5"/>
    <x v="0"/>
    <s v="Jul-2023"/>
    <n v="202307"/>
  </r>
  <r>
    <s v="bcce534a-41c9-43d3-80a7-306d82ec9163"/>
    <x v="62"/>
    <x v="454"/>
    <x v="3"/>
    <x v="2"/>
    <x v="3"/>
    <n v="5"/>
    <n v="590.86"/>
    <n v="0.02"/>
    <n v="2895.2139999999999"/>
    <n v="372.29485659007941"/>
    <x v="0"/>
    <n v="7"/>
    <x v="2"/>
    <n v="0.12858975419090934"/>
    <n v="6.7697931828182643E-6"/>
    <x v="0"/>
    <s v="Jul-2023"/>
    <n v="202307"/>
  </r>
  <r>
    <s v="76b492d7-e034-4e84-b445-ef3e9da54c3c"/>
    <x v="56"/>
    <x v="903"/>
    <x v="2"/>
    <x v="2"/>
    <x v="9"/>
    <n v="1"/>
    <n v="329.65"/>
    <n v="0.19"/>
    <n v="267.01650000000001"/>
    <n v="57.757820909855177"/>
    <x v="0"/>
    <n v="7"/>
    <x v="2"/>
    <n v="0.2163080592766933"/>
    <n v="5.7636887608069167E-4"/>
    <x v="0"/>
    <s v="Jul-2023"/>
    <n v="202307"/>
  </r>
  <r>
    <s v="0105088a-6252-46d2-b7a6-dba0d2e34e74"/>
    <x v="71"/>
    <x v="904"/>
    <x v="0"/>
    <x v="2"/>
    <x v="1"/>
    <n v="2"/>
    <n v="452.33"/>
    <n v="0.27"/>
    <n v="660.40179999999998"/>
    <n v="161.0406951630311"/>
    <x v="0"/>
    <n v="7"/>
    <x v="2"/>
    <n v="0.24385259877097717"/>
    <n v="2.984546680520859E-4"/>
    <x v="0"/>
    <s v="Jul-2023"/>
    <n v="202307"/>
  </r>
  <r>
    <s v="8f5160c1-f200-49d5-8dae-d8e762b3edee"/>
    <x v="79"/>
    <x v="905"/>
    <x v="0"/>
    <x v="0"/>
    <x v="9"/>
    <n v="6"/>
    <n v="185.11"/>
    <n v="0.05"/>
    <n v="1055.127"/>
    <n v="231.56461864392611"/>
    <x v="0"/>
    <n v="7"/>
    <x v="2"/>
    <n v="0.21946611037716418"/>
    <n v="4.5018277420632773E-5"/>
    <x v="0"/>
    <s v="Jul-2023"/>
    <n v="202307"/>
  </r>
  <r>
    <s v="796b08a4-42c3-4fdf-b261-5605d924c068"/>
    <x v="78"/>
    <x v="906"/>
    <x v="1"/>
    <x v="1"/>
    <x v="6"/>
    <n v="3"/>
    <n v="77.760000000000005"/>
    <n v="0.19"/>
    <n v="188.95679999999999"/>
    <n v="17.237273497942521"/>
    <x v="0"/>
    <n v="7"/>
    <x v="2"/>
    <n v="9.1223356332995276E-2"/>
    <n v="8.1447187928669401E-4"/>
    <x v="0"/>
    <s v="Jul-2023"/>
    <n v="202307"/>
  </r>
  <r>
    <s v="47f8b427-98fa-4854-985d-e1405934a7c9"/>
    <x v="50"/>
    <x v="907"/>
    <x v="0"/>
    <x v="0"/>
    <x v="0"/>
    <n v="5"/>
    <n v="999.19"/>
    <n v="0.02"/>
    <n v="4896.0310000000009"/>
    <n v="895.26761877518641"/>
    <x v="0"/>
    <n v="7"/>
    <x v="2"/>
    <n v="0.18285579049135642"/>
    <n v="4.0032426265274867E-6"/>
    <x v="0"/>
    <s v="Jul-2023"/>
    <n v="202307"/>
  </r>
  <r>
    <s v="30a403a4-4d92-4ff1-9d1e-e1cba63496f6"/>
    <x v="57"/>
    <x v="908"/>
    <x v="0"/>
    <x v="1"/>
    <x v="1"/>
    <n v="5"/>
    <n v="940.25"/>
    <n v="0.27"/>
    <n v="3431.9124999999999"/>
    <n v="257.99366185835322"/>
    <x v="0"/>
    <n v="7"/>
    <x v="2"/>
    <n v="7.5174895006313025E-2"/>
    <n v="5.7431534166445098E-5"/>
    <x v="0"/>
    <s v="Jul-2023"/>
    <n v="202307"/>
  </r>
  <r>
    <s v="b086b384-e2e2-435b-9dd1-29c3225ae8b5"/>
    <x v="58"/>
    <x v="909"/>
    <x v="2"/>
    <x v="1"/>
    <x v="6"/>
    <n v="1"/>
    <n v="155.63"/>
    <n v="0.13"/>
    <n v="135.3981"/>
    <n v="38.825269711062603"/>
    <x v="0"/>
    <n v="7"/>
    <x v="2"/>
    <n v="0.28674899951374949"/>
    <n v="8.3531452804729174E-4"/>
    <x v="0"/>
    <s v="Jul-2023"/>
    <n v="202307"/>
  </r>
  <r>
    <s v="1dd86c7d-ae2e-4e27-bb65-77b52c2b9b76"/>
    <x v="62"/>
    <x v="910"/>
    <x v="1"/>
    <x v="0"/>
    <x v="4"/>
    <n v="2"/>
    <n v="470.2"/>
    <n v="0.06"/>
    <n v="883.97599999999989"/>
    <n v="72.95418163668721"/>
    <x v="0"/>
    <n v="7"/>
    <x v="2"/>
    <n v="8.2529595415132564E-2"/>
    <n v="6.380263717566993E-5"/>
    <x v="0"/>
    <s v="Jul-2023"/>
    <n v="202307"/>
  </r>
  <r>
    <s v="a3c346b4-93de-4caf-9dce-ad87c2c23845"/>
    <x v="65"/>
    <x v="911"/>
    <x v="1"/>
    <x v="2"/>
    <x v="9"/>
    <n v="7"/>
    <n v="269.12"/>
    <n v="0.02"/>
    <n v="1846.1632"/>
    <n v="336.53892878843158"/>
    <x v="0"/>
    <n v="7"/>
    <x v="2"/>
    <n v="0.1822909961526866"/>
    <n v="1.0616612875828095E-5"/>
    <x v="0"/>
    <s v="Jul-2023"/>
    <n v="202307"/>
  </r>
  <r>
    <s v="4771b4ce-ad4d-47c2-805f-ad615e24ed2a"/>
    <x v="60"/>
    <x v="912"/>
    <x v="3"/>
    <x v="1"/>
    <x v="9"/>
    <n v="9"/>
    <n v="188.76"/>
    <n v="0.26"/>
    <n v="1257.1415999999999"/>
    <n v="129.02568993328839"/>
    <x v="0"/>
    <n v="7"/>
    <x v="2"/>
    <n v="0.10263417417201721"/>
    <n v="1.5304560759106216E-4"/>
    <x v="0"/>
    <s v="Jul-2023"/>
    <n v="202307"/>
  </r>
  <r>
    <s v="0f6e57b7-973b-4bbb-a497-e31b66308af1"/>
    <x v="57"/>
    <x v="913"/>
    <x v="2"/>
    <x v="0"/>
    <x v="3"/>
    <n v="6"/>
    <n v="588.55999999999995"/>
    <n v="0.26"/>
    <n v="2613.2064"/>
    <n v="411.94431362570231"/>
    <x v="0"/>
    <n v="7"/>
    <x v="2"/>
    <n v="0.15763940943421167"/>
    <n v="7.3626025100811027E-5"/>
    <x v="0"/>
    <s v="Jul-2023"/>
    <n v="202307"/>
  </r>
  <r>
    <s v="9ade7c09-5c3a-4619-a838-d882b40999aa"/>
    <x v="70"/>
    <x v="914"/>
    <x v="2"/>
    <x v="2"/>
    <x v="1"/>
    <n v="3"/>
    <n v="133.91"/>
    <n v="0.12"/>
    <n v="353.5224"/>
    <n v="66.439427741622339"/>
    <x v="0"/>
    <n v="7"/>
    <x v="2"/>
    <n v="0.1879355529992508"/>
    <n v="2.9870808752146963E-4"/>
    <x v="0"/>
    <s v="Jul-2023"/>
    <n v="202307"/>
  </r>
  <r>
    <s v="6ecba4d3-63c8-4e4e-944e-87d8532acc5c"/>
    <x v="77"/>
    <x v="915"/>
    <x v="1"/>
    <x v="2"/>
    <x v="8"/>
    <n v="9"/>
    <n v="972.88"/>
    <n v="0.12"/>
    <n v="7705.2096000000001"/>
    <n v="1715.0153169485909"/>
    <x v="0"/>
    <n v="7"/>
    <x v="2"/>
    <n v="0.22257867157158073"/>
    <n v="1.3705013293862894E-5"/>
    <x v="0"/>
    <s v="Jul-2023"/>
    <n v="202307"/>
  </r>
  <r>
    <s v="08dde1df-ee43-4959-943d-581b925d6753"/>
    <x v="65"/>
    <x v="916"/>
    <x v="3"/>
    <x v="0"/>
    <x v="0"/>
    <n v="4"/>
    <n v="44.45"/>
    <n v="0.1"/>
    <n v="160.02000000000001"/>
    <n v="17.0510947852306"/>
    <x v="0"/>
    <n v="7"/>
    <x v="2"/>
    <n v="0.10655602290482814"/>
    <n v="5.6242969628796395E-4"/>
    <x v="0"/>
    <s v="Jul-2023"/>
    <n v="202307"/>
  </r>
  <r>
    <s v="756900c8-f1b6-4ed2-9bee-d720cc974b9d"/>
    <x v="51"/>
    <x v="917"/>
    <x v="3"/>
    <x v="0"/>
    <x v="2"/>
    <n v="5"/>
    <n v="314.51"/>
    <n v="0.23"/>
    <n v="1210.8634999999999"/>
    <n v="278.92551733992889"/>
    <x v="0"/>
    <n v="7"/>
    <x v="2"/>
    <n v="0.23035256850993435"/>
    <n v="1.4625926043687005E-4"/>
    <x v="0"/>
    <s v="Jul-2023"/>
    <n v="202307"/>
  </r>
  <r>
    <s v="9f8a6904-56b1-4d5b-bd5a-c90d04f6c78c"/>
    <x v="70"/>
    <x v="918"/>
    <x v="2"/>
    <x v="2"/>
    <x v="7"/>
    <n v="1"/>
    <n v="142.27000000000001"/>
    <n v="0.16"/>
    <n v="119.5068"/>
    <n v="30.569306906022781"/>
    <x v="0"/>
    <n v="7"/>
    <x v="2"/>
    <n v="0.25579554390229492"/>
    <n v="1.1246221972306177E-3"/>
    <x v="0"/>
    <s v="Jul-2023"/>
    <n v="202307"/>
  </r>
  <r>
    <s v="eaadcc24-5abb-406b-8aac-81912cb6a4ec"/>
    <x v="70"/>
    <x v="919"/>
    <x v="3"/>
    <x v="2"/>
    <x v="1"/>
    <n v="2"/>
    <n v="537.05999999999995"/>
    <n v="0.22"/>
    <n v="837.81359999999995"/>
    <n v="150.32024868260211"/>
    <x v="0"/>
    <n v="7"/>
    <x v="2"/>
    <n v="0.17941968080083937"/>
    <n v="2.0481882843630136E-4"/>
    <x v="0"/>
    <s v="Jul-2023"/>
    <n v="202307"/>
  </r>
  <r>
    <s v="cfaa4241-7579-4944-90ca-1a67c02065fb"/>
    <x v="55"/>
    <x v="920"/>
    <x v="2"/>
    <x v="1"/>
    <x v="6"/>
    <n v="1"/>
    <n v="774.69"/>
    <n v="0.21"/>
    <n v="612.00510000000008"/>
    <n v="52.540738382873577"/>
    <x v="0"/>
    <n v="7"/>
    <x v="2"/>
    <n v="8.5850164292541956E-2"/>
    <n v="2.7107617240444562E-4"/>
    <x v="0"/>
    <s v="Jul-2023"/>
    <n v="202307"/>
  </r>
  <r>
    <s v="9129c765-6894-4216-81a3-4cfcc84fc70d"/>
    <x v="71"/>
    <x v="921"/>
    <x v="3"/>
    <x v="1"/>
    <x v="7"/>
    <n v="7"/>
    <n v="113.61"/>
    <n v="7.0000000000000007E-2"/>
    <n v="739.60109999999997"/>
    <n v="133.95013011366089"/>
    <x v="0"/>
    <n v="7"/>
    <x v="2"/>
    <n v="0.1811113181330597"/>
    <n v="8.8020420737611134E-5"/>
    <x v="0"/>
    <s v="Jul-2023"/>
    <n v="202307"/>
  </r>
  <r>
    <s v="1f03a6d9-bd29-4656-a6ef-de41fc7366bf"/>
    <x v="67"/>
    <x v="922"/>
    <x v="0"/>
    <x v="0"/>
    <x v="1"/>
    <n v="9"/>
    <n v="626.88"/>
    <n v="0.11"/>
    <n v="5021.3087999999998"/>
    <n v="1314.9272574595291"/>
    <x v="0"/>
    <n v="7"/>
    <x v="2"/>
    <n v="0.26186942684336184"/>
    <n v="1.9496908853723554E-5"/>
    <x v="0"/>
    <s v="Jul-2023"/>
    <n v="202307"/>
  </r>
  <r>
    <s v="c9f1bab9-ad5a-4133-877e-36997308e452"/>
    <x v="59"/>
    <x v="923"/>
    <x v="1"/>
    <x v="2"/>
    <x v="2"/>
    <n v="7"/>
    <n v="478.16"/>
    <n v="0.08"/>
    <n v="3079.3503999999998"/>
    <n v="237.24483454319861"/>
    <x v="0"/>
    <n v="7"/>
    <x v="2"/>
    <n v="7.7043792919181467E-2"/>
    <n v="2.3901144864839024E-5"/>
    <x v="0"/>
    <s v="Jul-2023"/>
    <n v="202307"/>
  </r>
  <r>
    <s v="2cff1a83-c992-4c2c-b475-fa1ab03057a4"/>
    <x v="73"/>
    <x v="924"/>
    <x v="3"/>
    <x v="1"/>
    <x v="2"/>
    <n v="3"/>
    <n v="46.64"/>
    <n v="0.24"/>
    <n v="106.33920000000001"/>
    <n v="10.481145167103911"/>
    <x v="0"/>
    <n v="7"/>
    <x v="2"/>
    <n v="9.856332535042496E-2"/>
    <n v="1.7152658662092622E-3"/>
    <x v="0"/>
    <s v="Jul-2023"/>
    <n v="202307"/>
  </r>
  <r>
    <s v="1acada61-250c-417c-983c-f0656eeb1e53"/>
    <x v="63"/>
    <x v="925"/>
    <x v="3"/>
    <x v="1"/>
    <x v="7"/>
    <n v="7"/>
    <n v="441.63"/>
    <n v="0.23"/>
    <n v="2380.3856999999998"/>
    <n v="339.86091355387367"/>
    <x v="0"/>
    <n v="7"/>
    <x v="2"/>
    <n v="0.14277556513378217"/>
    <n v="7.439970757680153E-5"/>
    <x v="0"/>
    <s v="Jul-2023"/>
    <n v="202307"/>
  </r>
  <r>
    <s v="cdd8726c-8387-475c-b956-e25e4a49b78e"/>
    <x v="61"/>
    <x v="781"/>
    <x v="2"/>
    <x v="2"/>
    <x v="1"/>
    <n v="2"/>
    <n v="771.28"/>
    <n v="0.28999999999999998"/>
    <n v="1095.2175999999999"/>
    <n v="150.64500372359669"/>
    <x v="0"/>
    <n v="7"/>
    <x v="2"/>
    <n v="0.13754801212434561"/>
    <n v="1.8799917021055905E-4"/>
    <x v="0"/>
    <s v="Jul-2023"/>
    <n v="202307"/>
  </r>
  <r>
    <s v="aea1709a-b2af-47b7-86be-af501ea3ef50"/>
    <x v="79"/>
    <x v="926"/>
    <x v="3"/>
    <x v="2"/>
    <x v="7"/>
    <n v="7"/>
    <n v="372.93"/>
    <n v="0.25"/>
    <n v="1957.8824999999999"/>
    <n v="340.11921139592158"/>
    <x v="0"/>
    <n v="7"/>
    <x v="2"/>
    <n v="0.17371788725621767"/>
    <n v="9.57667275743054E-5"/>
    <x v="0"/>
    <s v="Jul-2023"/>
    <n v="202307"/>
  </r>
  <r>
    <s v="1c02f043-43c5-4bac-961e-7066bf7b4355"/>
    <x v="69"/>
    <x v="927"/>
    <x v="3"/>
    <x v="0"/>
    <x v="7"/>
    <n v="9"/>
    <n v="261.35000000000002"/>
    <n v="0.14000000000000001"/>
    <n v="2022.8489999999999"/>
    <n v="603.79778253368181"/>
    <x v="0"/>
    <n v="7"/>
    <x v="2"/>
    <n v="0.29848880590379301"/>
    <n v="5.9520013604574538E-5"/>
    <x v="0"/>
    <s v="Jul-2023"/>
    <n v="202307"/>
  </r>
  <r>
    <s v="3c46d4ac-7b98-4e65-a7d4-a1e8d47daf44"/>
    <x v="57"/>
    <x v="928"/>
    <x v="3"/>
    <x v="2"/>
    <x v="9"/>
    <n v="8"/>
    <n v="469.14"/>
    <n v="0.06"/>
    <n v="3527.9328"/>
    <n v="836.75673057484391"/>
    <x v="0"/>
    <n v="7"/>
    <x v="2"/>
    <n v="0.23718046176356986"/>
    <n v="1.5986699066376776E-5"/>
    <x v="0"/>
    <s v="Jul-2023"/>
    <n v="202307"/>
  </r>
  <r>
    <s v="ed857b0c-d273-4043-a818-75fefb39c9f7"/>
    <x v="73"/>
    <x v="929"/>
    <x v="1"/>
    <x v="1"/>
    <x v="0"/>
    <n v="2"/>
    <n v="540.24"/>
    <n v="0.18"/>
    <n v="885.99360000000013"/>
    <n v="93.77102666793769"/>
    <x v="0"/>
    <n v="7"/>
    <x v="2"/>
    <n v="0.10583713772643243"/>
    <n v="1.6659262549977786E-4"/>
    <x v="0"/>
    <s v="Jul-2023"/>
    <n v="202307"/>
  </r>
  <r>
    <s v="4b21d500-c54f-4206-923a-9b6c037d0b04"/>
    <x v="70"/>
    <x v="930"/>
    <x v="2"/>
    <x v="0"/>
    <x v="7"/>
    <n v="6"/>
    <n v="941.26"/>
    <n v="0.01"/>
    <n v="5591.0843999999997"/>
    <n v="1400.102951747496"/>
    <x v="0"/>
    <n v="7"/>
    <x v="2"/>
    <n v="0.25041706609678366"/>
    <n v="1.7706761858218419E-6"/>
    <x v="0"/>
    <s v="Jul-2023"/>
    <n v="202307"/>
  </r>
  <r>
    <s v="3ed6a1e5-8b9f-46ac-b7fc-627c8bf013e2"/>
    <x v="61"/>
    <x v="931"/>
    <x v="0"/>
    <x v="2"/>
    <x v="2"/>
    <n v="5"/>
    <n v="493.85"/>
    <n v="0.13"/>
    <n v="2148.2474999999999"/>
    <n v="500.28295517482798"/>
    <x v="0"/>
    <n v="7"/>
    <x v="2"/>
    <n v="0.23287957052193844"/>
    <n v="5.2647565050116437E-5"/>
    <x v="0"/>
    <s v="Jul-2023"/>
    <n v="202307"/>
  </r>
  <r>
    <s v="dcd2eb08-0d60-42fa-a4a7-2f23728432fd"/>
    <x v="58"/>
    <x v="932"/>
    <x v="1"/>
    <x v="0"/>
    <x v="7"/>
    <n v="9"/>
    <n v="509.65"/>
    <n v="0.28000000000000003"/>
    <n v="3302.5320000000002"/>
    <n v="469.98415938669172"/>
    <x v="0"/>
    <n v="7"/>
    <x v="2"/>
    <n v="0.14231025146363205"/>
    <n v="6.1044071639578378E-5"/>
    <x v="0"/>
    <s v="Jul-2023"/>
    <n v="202307"/>
  </r>
  <r>
    <s v="347e0824-9f49-42f2-9256-b1df7540c7d5"/>
    <x v="51"/>
    <x v="933"/>
    <x v="0"/>
    <x v="1"/>
    <x v="0"/>
    <n v="2"/>
    <n v="116.49"/>
    <n v="0.28999999999999998"/>
    <n v="165.41579999999999"/>
    <n v="24.685436143350628"/>
    <x v="0"/>
    <n v="7"/>
    <x v="2"/>
    <n v="0.14923263765221115"/>
    <n v="1.244742037943171E-3"/>
    <x v="0"/>
    <s v="Jul-2023"/>
    <n v="202307"/>
  </r>
  <r>
    <s v="c95b06df-5667-4ba5-b449-9a28e71ab684"/>
    <x v="71"/>
    <x v="934"/>
    <x v="2"/>
    <x v="0"/>
    <x v="0"/>
    <n v="2"/>
    <n v="46.3"/>
    <n v="0.18"/>
    <n v="75.932000000000002"/>
    <n v="6.7498114659478077"/>
    <x v="0"/>
    <n v="7"/>
    <x v="2"/>
    <n v="8.8892844465413887E-2"/>
    <n v="1.9438444924406047E-3"/>
    <x v="0"/>
    <s v="Jul-2023"/>
    <n v="202307"/>
  </r>
  <r>
    <s v="f10dcfb8-11f0-4c6e-8f2f-4849d2de4784"/>
    <x v="79"/>
    <x v="935"/>
    <x v="2"/>
    <x v="1"/>
    <x v="7"/>
    <n v="7"/>
    <n v="489.04"/>
    <n v="0.11"/>
    <n v="3046.7192"/>
    <n v="385.33462726618473"/>
    <x v="0"/>
    <n v="7"/>
    <x v="2"/>
    <n v="0.12647526797552749"/>
    <n v="3.2132925147811451E-5"/>
    <x v="0"/>
    <s v="Jul-2023"/>
    <n v="202307"/>
  </r>
  <r>
    <s v="00e16e34-78f2-490e-8f3b-6ca7e1b69ebf"/>
    <x v="69"/>
    <x v="936"/>
    <x v="0"/>
    <x v="1"/>
    <x v="4"/>
    <n v="4"/>
    <n v="894.55"/>
    <n v="0.26"/>
    <n v="2647.8679999999999"/>
    <n v="230.00404937628741"/>
    <x v="0"/>
    <n v="7"/>
    <x v="2"/>
    <n v="8.6863865334785351E-2"/>
    <n v="7.2662232407355666E-5"/>
    <x v="0"/>
    <s v="Jul-2023"/>
    <n v="202307"/>
  </r>
  <r>
    <s v="84379a3f-9e6a-4c9b-a909-1943fb9ceb0d"/>
    <x v="68"/>
    <x v="937"/>
    <x v="1"/>
    <x v="2"/>
    <x v="1"/>
    <n v="2"/>
    <n v="179.27"/>
    <n v="0.08"/>
    <n v="329.85680000000002"/>
    <n v="90.657512417199726"/>
    <x v="0"/>
    <n v="7"/>
    <x v="2"/>
    <n v="0.27483899806582651"/>
    <n v="2.2312712668042615E-4"/>
    <x v="0"/>
    <s v="Jul-2023"/>
    <n v="202307"/>
  </r>
  <r>
    <s v="9aaaea8f-248a-4cb8-92bd-a7c8a8c1e336"/>
    <x v="61"/>
    <x v="938"/>
    <x v="2"/>
    <x v="0"/>
    <x v="7"/>
    <n v="9"/>
    <n v="358.3"/>
    <n v="0.12"/>
    <n v="2837.7359999999999"/>
    <n v="469.76430871652298"/>
    <x v="0"/>
    <n v="7"/>
    <x v="2"/>
    <n v="0.16554193509069307"/>
    <n v="3.7212763978044464E-5"/>
    <x v="0"/>
    <s v="Jul-2023"/>
    <n v="202307"/>
  </r>
  <r>
    <s v="1a2a677e-ba39-4afd-a2f3-b93c59bf140b"/>
    <x v="58"/>
    <x v="939"/>
    <x v="2"/>
    <x v="0"/>
    <x v="5"/>
    <n v="6"/>
    <n v="121.87"/>
    <n v="0.28000000000000003"/>
    <n v="526.47839999999997"/>
    <n v="48.326204913763078"/>
    <x v="0"/>
    <n v="7"/>
    <x v="2"/>
    <n v="9.1791429456105092E-2"/>
    <n v="3.8292169251388092E-4"/>
    <x v="0"/>
    <s v="Jul-2023"/>
    <n v="202307"/>
  </r>
  <r>
    <s v="a2b4abc4-ca77-438c-90f3-ea13b3772f2b"/>
    <x v="75"/>
    <x v="940"/>
    <x v="2"/>
    <x v="1"/>
    <x v="8"/>
    <n v="6"/>
    <n v="886.71"/>
    <n v="0.27"/>
    <n v="3883.7898"/>
    <n v="1158.20702414785"/>
    <x v="0"/>
    <n v="7"/>
    <x v="2"/>
    <n v="0.29821568205051929"/>
    <n v="5.0749399465439661E-5"/>
    <x v="0"/>
    <s v="Jul-2023"/>
    <n v="202307"/>
  </r>
  <r>
    <s v="936312b6-d165-4c98-ae8e-87c1810cf197"/>
    <x v="53"/>
    <x v="941"/>
    <x v="1"/>
    <x v="0"/>
    <x v="3"/>
    <n v="3"/>
    <n v="997.68"/>
    <n v="7.0000000000000007E-2"/>
    <n v="2783.5272"/>
    <n v="209.33658881355859"/>
    <x v="0"/>
    <n v="7"/>
    <x v="2"/>
    <n v="7.5205512205362535E-2"/>
    <n v="2.3387592548044799E-5"/>
    <x v="0"/>
    <s v="Jul-2023"/>
    <n v="202307"/>
  </r>
  <r>
    <s v="750c0c2c-ca02-455b-aab9-f9a64d820e30"/>
    <x v="68"/>
    <x v="942"/>
    <x v="0"/>
    <x v="0"/>
    <x v="6"/>
    <n v="2"/>
    <n v="948.83"/>
    <n v="0.06"/>
    <n v="1783.8004000000001"/>
    <n v="147.33863046010819"/>
    <x v="0"/>
    <n v="7"/>
    <x v="2"/>
    <n v="8.2598159782960132E-2"/>
    <n v="3.1617887292771096E-5"/>
    <x v="0"/>
    <s v="Jul-2023"/>
    <n v="202307"/>
  </r>
  <r>
    <s v="753a484b-484f-409f-a58b-cfba60582481"/>
    <x v="61"/>
    <x v="943"/>
    <x v="0"/>
    <x v="0"/>
    <x v="1"/>
    <n v="7"/>
    <n v="838.42"/>
    <n v="0.03"/>
    <n v="5692.8717999999999"/>
    <n v="1648.281204747082"/>
    <x v="0"/>
    <n v="7"/>
    <x v="2"/>
    <n v="0.28953422150610908"/>
    <n v="5.1116555970924904E-6"/>
    <x v="0"/>
    <s v="Jul-2023"/>
    <n v="202307"/>
  </r>
  <r>
    <s v="df33c993-4b0e-407e-81a8-4ae0abb3405a"/>
    <x v="61"/>
    <x v="944"/>
    <x v="3"/>
    <x v="1"/>
    <x v="9"/>
    <n v="5"/>
    <n v="860.51"/>
    <n v="0.04"/>
    <n v="4130.4480000000003"/>
    <n v="677.7923574041489"/>
    <x v="0"/>
    <n v="7"/>
    <x v="2"/>
    <n v="0.16409657194671107"/>
    <n v="9.2968123554636206E-6"/>
    <x v="0"/>
    <s v="Jul-2023"/>
    <n v="202307"/>
  </r>
  <r>
    <s v="c787f75b-ada5-4e09-b0c2-a7d5955f8ab1"/>
    <x v="73"/>
    <x v="945"/>
    <x v="1"/>
    <x v="1"/>
    <x v="8"/>
    <n v="4"/>
    <n v="935.33"/>
    <n v="0.1"/>
    <n v="3367.1880000000001"/>
    <n v="937.58102602348822"/>
    <x v="0"/>
    <n v="7"/>
    <x v="2"/>
    <n v="0.27844629584789687"/>
    <n v="2.6728534314092353E-5"/>
    <x v="0"/>
    <s v="Jul-2023"/>
    <n v="202307"/>
  </r>
  <r>
    <s v="46efb0af-55d5-4d88-a6fb-b813aa9ca95c"/>
    <x v="54"/>
    <x v="946"/>
    <x v="2"/>
    <x v="0"/>
    <x v="0"/>
    <n v="9"/>
    <n v="769.85"/>
    <n v="0.15"/>
    <n v="5889.3525"/>
    <n v="1494.5263330582829"/>
    <x v="0"/>
    <n v="7"/>
    <x v="2"/>
    <n v="0.25376751231281924"/>
    <n v="2.1649239029248118E-5"/>
    <x v="0"/>
    <s v="Jul-2023"/>
    <n v="202307"/>
  </r>
  <r>
    <s v="6eb13620-18a0-4f54-9588-aa9d3b5982d6"/>
    <x v="70"/>
    <x v="947"/>
    <x v="1"/>
    <x v="0"/>
    <x v="7"/>
    <n v="2"/>
    <n v="566.80999999999995"/>
    <n v="0.2"/>
    <n v="906.89599999999996"/>
    <n v="196.73920015185021"/>
    <x v="0"/>
    <n v="7"/>
    <x v="2"/>
    <n v="0.21693689260052995"/>
    <n v="1.7642596284469226E-4"/>
    <x v="0"/>
    <s v="Jul-2023"/>
    <n v="202307"/>
  </r>
  <r>
    <s v="4f68f473-4ee7-4774-8c94-15d1aa7cbc0d"/>
    <x v="69"/>
    <x v="948"/>
    <x v="1"/>
    <x v="2"/>
    <x v="3"/>
    <n v="6"/>
    <n v="203.16"/>
    <n v="0.03"/>
    <n v="1182.3912"/>
    <n v="313.77125377787371"/>
    <x v="0"/>
    <n v="7"/>
    <x v="2"/>
    <n v="0.26537008544877"/>
    <n v="2.4611143925969679E-5"/>
    <x v="0"/>
    <s v="Jul-2023"/>
    <n v="202307"/>
  </r>
  <r>
    <s v="58548e9e-e23e-458f-a724-188977ea41c5"/>
    <x v="56"/>
    <x v="949"/>
    <x v="2"/>
    <x v="2"/>
    <x v="3"/>
    <n v="1"/>
    <n v="361.46"/>
    <n v="0"/>
    <n v="361.46"/>
    <n v="33.44689302364128"/>
    <x v="0"/>
    <n v="7"/>
    <x v="2"/>
    <n v="9.253276441000742E-2"/>
    <n v="0"/>
    <x v="1"/>
    <s v="Jul-2023"/>
    <n v="202307"/>
  </r>
  <r>
    <s v="adaa05f7-57a4-4215-81b2-d36ab0477878"/>
    <x v="51"/>
    <x v="950"/>
    <x v="3"/>
    <x v="2"/>
    <x v="4"/>
    <n v="5"/>
    <n v="840.45"/>
    <n v="0.13"/>
    <n v="3655.9575"/>
    <n v="803.53339771222386"/>
    <x v="0"/>
    <n v="7"/>
    <x v="2"/>
    <n v="0.21978740116979584"/>
    <n v="3.0935808197989172E-5"/>
    <x v="0"/>
    <s v="Jul-2023"/>
    <n v="202307"/>
  </r>
  <r>
    <s v="a25a5a81-6a07-4897-b3f2-fba0fbe8bdf8"/>
    <x v="72"/>
    <x v="951"/>
    <x v="2"/>
    <x v="1"/>
    <x v="0"/>
    <n v="9"/>
    <n v="112.73"/>
    <n v="0.22"/>
    <n v="791.36460000000011"/>
    <n v="69.834906277372383"/>
    <x v="0"/>
    <n v="7"/>
    <x v="2"/>
    <n v="8.8246184220740195E-2"/>
    <n v="2.1684063199187834E-4"/>
    <x v="0"/>
    <s v="Jul-2023"/>
    <n v="202307"/>
  </r>
  <r>
    <s v="7fa7c6f2-0cea-4a17-bce3-61f748e6d379"/>
    <x v="57"/>
    <x v="952"/>
    <x v="3"/>
    <x v="1"/>
    <x v="3"/>
    <n v="3"/>
    <n v="894.26"/>
    <n v="0.23"/>
    <n v="2065.7406000000001"/>
    <n v="334.47823929713871"/>
    <x v="0"/>
    <n v="7"/>
    <x v="2"/>
    <n v="0.16191686376166431"/>
    <n v="8.5731964603881061E-5"/>
    <x v="0"/>
    <s v="Jul-2023"/>
    <n v="202307"/>
  </r>
  <r>
    <s v="93a03216-3123-4ac2-833b-2e150a20895e"/>
    <x v="55"/>
    <x v="953"/>
    <x v="2"/>
    <x v="1"/>
    <x v="2"/>
    <n v="6"/>
    <n v="18.899999999999999"/>
    <n v="0.13"/>
    <n v="98.657999999999987"/>
    <n v="24.16620161803371"/>
    <x v="0"/>
    <n v="7"/>
    <x v="2"/>
    <n v="0.24494923491286782"/>
    <n v="1.1463844797178131E-3"/>
    <x v="0"/>
    <s v="Jul-2023"/>
    <n v="202307"/>
  </r>
  <r>
    <s v="661780c9-6656-4542-b129-8e9aa796ad9f"/>
    <x v="80"/>
    <x v="954"/>
    <x v="1"/>
    <x v="2"/>
    <x v="5"/>
    <n v="6"/>
    <n v="953.06"/>
    <n v="0.28000000000000003"/>
    <n v="4117.2191999999995"/>
    <n v="884.24377124154591"/>
    <x v="0"/>
    <n v="7"/>
    <x v="2"/>
    <n v="0.21476723202921671"/>
    <n v="4.8965087892332772E-5"/>
    <x v="0"/>
    <s v="Jul-2023"/>
    <n v="202307"/>
  </r>
  <r>
    <s v="5c96cd80-4e37-42e9-a5ff-d490c23ed8cb"/>
    <x v="66"/>
    <x v="955"/>
    <x v="0"/>
    <x v="2"/>
    <x v="1"/>
    <n v="9"/>
    <n v="233.06"/>
    <n v="0.24"/>
    <n v="1594.1304"/>
    <n v="395.36642827518187"/>
    <x v="0"/>
    <n v="7"/>
    <x v="2"/>
    <n v="0.24801385650457572"/>
    <n v="1.1441974884865128E-4"/>
    <x v="0"/>
    <s v="Jul-2023"/>
    <n v="202307"/>
  </r>
  <r>
    <s v="ac4aa93a-cd78-481a-8099-18925e9a10c5"/>
    <x v="69"/>
    <x v="956"/>
    <x v="3"/>
    <x v="1"/>
    <x v="9"/>
    <n v="2"/>
    <n v="56.2"/>
    <n v="0.04"/>
    <n v="107.904"/>
    <n v="20.31744644785428"/>
    <x v="0"/>
    <n v="7"/>
    <x v="2"/>
    <n v="0.18829187470208963"/>
    <n v="3.5587188612099641E-4"/>
    <x v="0"/>
    <s v="Jul-2023"/>
    <n v="202307"/>
  </r>
  <r>
    <s v="78d10d0c-9363-4269-867f-8e6e702a8e34"/>
    <x v="58"/>
    <x v="514"/>
    <x v="0"/>
    <x v="0"/>
    <x v="7"/>
    <n v="2"/>
    <n v="289.39999999999998"/>
    <n v="0.18"/>
    <n v="474.61599999999999"/>
    <n v="115.1697778310003"/>
    <x v="0"/>
    <n v="7"/>
    <x v="2"/>
    <n v="0.24265886070212617"/>
    <n v="3.1098825155494126E-4"/>
    <x v="0"/>
    <s v="Jul-2023"/>
    <n v="202307"/>
  </r>
  <r>
    <s v="c578ea14-ee88-465a-b025-2b4d31de6b2d"/>
    <x v="66"/>
    <x v="957"/>
    <x v="1"/>
    <x v="1"/>
    <x v="4"/>
    <n v="4"/>
    <n v="217.27"/>
    <n v="0.21"/>
    <n v="686.57320000000004"/>
    <n v="202.61476230196061"/>
    <x v="0"/>
    <n v="7"/>
    <x v="2"/>
    <n v="0.29511021155786538"/>
    <n v="2.4163483223638789E-4"/>
    <x v="0"/>
    <s v="Jul-2023"/>
    <n v="202307"/>
  </r>
  <r>
    <s v="22e2606b-17cd-4540-901f-f89c1eda1e54"/>
    <x v="50"/>
    <x v="958"/>
    <x v="0"/>
    <x v="0"/>
    <x v="6"/>
    <n v="8"/>
    <n v="123.86"/>
    <n v="0.17"/>
    <n v="822.43039999999996"/>
    <n v="160.8327395248007"/>
    <x v="0"/>
    <n v="7"/>
    <x v="2"/>
    <n v="0.19555787276929537"/>
    <n v="1.7156466978847086E-4"/>
    <x v="0"/>
    <s v="Jul-2023"/>
    <n v="202307"/>
  </r>
  <r>
    <s v="6b5912a3-2d48-4f88-8364-6bb15c79a615"/>
    <x v="59"/>
    <x v="959"/>
    <x v="0"/>
    <x v="0"/>
    <x v="0"/>
    <n v="8"/>
    <n v="38.15"/>
    <n v="0.28000000000000003"/>
    <n v="219.744"/>
    <n v="39.765219971902972"/>
    <x v="0"/>
    <n v="7"/>
    <x v="2"/>
    <n v="0.18096157333944488"/>
    <n v="9.1743119266055062E-4"/>
    <x v="0"/>
    <s v="Jul-2023"/>
    <n v="202307"/>
  </r>
  <r>
    <s v="02d7a488-a231-4bef-ba1f-8111b50338a3"/>
    <x v="61"/>
    <x v="960"/>
    <x v="1"/>
    <x v="0"/>
    <x v="8"/>
    <n v="1"/>
    <n v="656.18"/>
    <n v="0.02"/>
    <n v="643.05639999999994"/>
    <n v="62.809694294728438"/>
    <x v="0"/>
    <n v="7"/>
    <x v="2"/>
    <n v="9.7673694398700397E-2"/>
    <n v="3.0479441616629588E-5"/>
    <x v="0"/>
    <s v="Jul-2023"/>
    <n v="202307"/>
  </r>
  <r>
    <s v="05308951-87eb-4503-95ab-7abef7bb3bb8"/>
    <x v="74"/>
    <x v="25"/>
    <x v="0"/>
    <x v="1"/>
    <x v="3"/>
    <n v="2"/>
    <n v="486.25"/>
    <n v="0.11"/>
    <n v="865.52499999999998"/>
    <n v="193.74542296083831"/>
    <x v="0"/>
    <n v="7"/>
    <x v="2"/>
    <n v="0.22384728686154451"/>
    <n v="1.1311053984575835E-4"/>
    <x v="0"/>
    <s v="Jul-2023"/>
    <n v="202307"/>
  </r>
  <r>
    <s v="605aae08-918f-46fd-9af3-8a54fa1734d6"/>
    <x v="69"/>
    <x v="961"/>
    <x v="2"/>
    <x v="2"/>
    <x v="1"/>
    <n v="5"/>
    <n v="465.93"/>
    <n v="0.21"/>
    <n v="1840.4235000000001"/>
    <n v="261.99497278684407"/>
    <x v="0"/>
    <n v="7"/>
    <x v="2"/>
    <n v="0.14235580712093931"/>
    <n v="9.0142296053055177E-5"/>
    <x v="0"/>
    <s v="Jul-2023"/>
    <n v="202307"/>
  </r>
  <r>
    <s v="5e63cd93-13d3-4327-bfb4-d61e4f2d307f"/>
    <x v="50"/>
    <x v="962"/>
    <x v="0"/>
    <x v="0"/>
    <x v="5"/>
    <n v="8"/>
    <n v="241.14"/>
    <n v="0.13"/>
    <n v="1678.3344"/>
    <n v="108.56519757158129"/>
    <x v="0"/>
    <n v="7"/>
    <x v="2"/>
    <n v="6.4686273231116101E-2"/>
    <n v="6.7388239197146898E-5"/>
    <x v="0"/>
    <s v="Jul-2023"/>
    <n v="202307"/>
  </r>
  <r>
    <s v="53385c57-ae09-4133-b332-7e021829ec97"/>
    <x v="52"/>
    <x v="963"/>
    <x v="0"/>
    <x v="1"/>
    <x v="9"/>
    <n v="6"/>
    <n v="619.84"/>
    <n v="0.12"/>
    <n v="3272.7552000000001"/>
    <n v="954.25847932985278"/>
    <x v="0"/>
    <n v="7"/>
    <x v="2"/>
    <n v="0.29157649167583716"/>
    <n v="3.2266391326794014E-5"/>
    <x v="0"/>
    <s v="Jul-2023"/>
    <n v="202307"/>
  </r>
  <r>
    <s v="bacd3a5a-469b-47f3-8718-4e1f3903c7b6"/>
    <x v="65"/>
    <x v="964"/>
    <x v="3"/>
    <x v="2"/>
    <x v="0"/>
    <n v="9"/>
    <n v="160.05000000000001"/>
    <n v="0.23"/>
    <n v="1109.1465000000001"/>
    <n v="227.86998426734871"/>
    <x v="0"/>
    <n v="7"/>
    <x v="2"/>
    <n v="0.20544624561980648"/>
    <n v="1.5967232462077823E-4"/>
    <x v="0"/>
    <s v="Jul-2023"/>
    <n v="202307"/>
  </r>
  <r>
    <s v="834980b7-4e8c-4790-a1a5-da64a1bff706"/>
    <x v="80"/>
    <x v="965"/>
    <x v="3"/>
    <x v="2"/>
    <x v="6"/>
    <n v="7"/>
    <n v="629.23"/>
    <n v="0.16"/>
    <n v="3699.8724000000002"/>
    <n v="1096.4473877419221"/>
    <x v="0"/>
    <n v="7"/>
    <x v="2"/>
    <n v="0.29634735180108429"/>
    <n v="3.6325577065846919E-5"/>
    <x v="0"/>
    <s v="Jul-2023"/>
    <n v="202307"/>
  </r>
  <r>
    <s v="0fd958e0-b973-4a41-9cec-4491d6536c2b"/>
    <x v="50"/>
    <x v="966"/>
    <x v="3"/>
    <x v="0"/>
    <x v="3"/>
    <n v="6"/>
    <n v="528.64"/>
    <n v="0.22"/>
    <n v="2474.0351999999998"/>
    <n v="441.21931166830018"/>
    <x v="0"/>
    <n v="7"/>
    <x v="2"/>
    <n v="0.1783399491115972"/>
    <n v="6.936037126715092E-5"/>
    <x v="0"/>
    <s v="Jul-2023"/>
    <n v="202307"/>
  </r>
  <r>
    <s v="9df6357c-362b-4b41-982a-0c3d62c85f33"/>
    <x v="66"/>
    <x v="967"/>
    <x v="2"/>
    <x v="1"/>
    <x v="9"/>
    <n v="6"/>
    <n v="221.87"/>
    <n v="0.26"/>
    <n v="985.1028"/>
    <n v="75.790117146342055"/>
    <x v="0"/>
    <n v="7"/>
    <x v="2"/>
    <n v="7.6936251877816261E-2"/>
    <n v="1.9530956566157361E-4"/>
    <x v="0"/>
    <s v="Jul-2023"/>
    <n v="202307"/>
  </r>
  <r>
    <s v="576add23-120c-419f-beee-21ca84e3a883"/>
    <x v="80"/>
    <x v="968"/>
    <x v="1"/>
    <x v="1"/>
    <x v="3"/>
    <n v="4"/>
    <n v="690.75"/>
    <n v="0.11"/>
    <n v="2459.0700000000002"/>
    <n v="664.13841743391447"/>
    <x v="0"/>
    <n v="7"/>
    <x v="2"/>
    <n v="0.27007706874302662"/>
    <n v="3.9811798769453496E-5"/>
    <x v="0"/>
    <s v="Jul-2023"/>
    <n v="202307"/>
  </r>
  <r>
    <s v="0220be14-d3d6-4835-9990-ffe431525eea"/>
    <x v="72"/>
    <x v="969"/>
    <x v="3"/>
    <x v="1"/>
    <x v="0"/>
    <n v="5"/>
    <n v="286.43"/>
    <n v="7.0000000000000007E-2"/>
    <n v="1331.8995"/>
    <n v="140.1434778430052"/>
    <x v="0"/>
    <n v="7"/>
    <x v="2"/>
    <n v="0.10522076015720797"/>
    <n v="4.8877561707921658E-5"/>
    <x v="0"/>
    <s v="Jul-2023"/>
    <n v="202307"/>
  </r>
  <r>
    <s v="1218596c-5c28-46de-96d0-a6ebc9a4c15d"/>
    <x v="56"/>
    <x v="970"/>
    <x v="1"/>
    <x v="2"/>
    <x v="5"/>
    <n v="9"/>
    <n v="751.33"/>
    <n v="0.11"/>
    <n v="6018.1532999999999"/>
    <n v="1125.0088563656559"/>
    <x v="0"/>
    <n v="7"/>
    <x v="2"/>
    <n v="0.18693589217238052"/>
    <n v="1.6267448687290832E-5"/>
    <x v="0"/>
    <s v="Jul-2023"/>
    <n v="202307"/>
  </r>
  <r>
    <s v="1bb638e4-588b-411b-8c4a-9277c22f977c"/>
    <x v="68"/>
    <x v="971"/>
    <x v="3"/>
    <x v="0"/>
    <x v="5"/>
    <n v="9"/>
    <n v="613.79999999999995"/>
    <n v="0.13"/>
    <n v="4806.0540000000001"/>
    <n v="843.05964955630463"/>
    <x v="0"/>
    <n v="7"/>
    <x v="2"/>
    <n v="0.17541618332967224"/>
    <n v="2.3532819231743964E-5"/>
    <x v="0"/>
    <s v="Jul-2023"/>
    <n v="202307"/>
  </r>
  <r>
    <s v="6fee01ed-bdb1-4815-a81a-16a490004631"/>
    <x v="74"/>
    <x v="972"/>
    <x v="3"/>
    <x v="1"/>
    <x v="2"/>
    <n v="4"/>
    <n v="979"/>
    <n v="0.06"/>
    <n v="3681.04"/>
    <n v="658.93313463941092"/>
    <x v="0"/>
    <n v="7"/>
    <x v="2"/>
    <n v="0.17900732799410246"/>
    <n v="1.5321756894790602E-5"/>
    <x v="0"/>
    <s v="Jul-2023"/>
    <n v="202307"/>
  </r>
  <r>
    <s v="bd3b62d4-b7e8-4625-9467-94ca14ba0a84"/>
    <x v="66"/>
    <x v="973"/>
    <x v="3"/>
    <x v="1"/>
    <x v="5"/>
    <n v="6"/>
    <n v="573.28"/>
    <n v="0.28000000000000003"/>
    <n v="2476.5695999999998"/>
    <n v="466.12963970152282"/>
    <x v="0"/>
    <n v="7"/>
    <x v="2"/>
    <n v="0.18821584489348608"/>
    <n v="8.1402921201972293E-5"/>
    <x v="0"/>
    <s v="Jul-2023"/>
    <n v="202307"/>
  </r>
  <r>
    <s v="f44fe664-1652-4d57-a114-e1cbc508d1e5"/>
    <x v="73"/>
    <x v="974"/>
    <x v="1"/>
    <x v="1"/>
    <x v="9"/>
    <n v="5"/>
    <n v="65.319999999999993"/>
    <n v="0.12"/>
    <n v="287.40800000000002"/>
    <n v="51.243139984624342"/>
    <x v="0"/>
    <n v="7"/>
    <x v="2"/>
    <n v="0.17829406274224913"/>
    <n v="3.6742192284139623E-4"/>
    <x v="0"/>
    <s v="Jul-2023"/>
    <n v="202307"/>
  </r>
  <r>
    <s v="652a0baa-9292-43da-870d-f0791992f476"/>
    <x v="72"/>
    <x v="975"/>
    <x v="2"/>
    <x v="0"/>
    <x v="9"/>
    <n v="4"/>
    <n v="833.19"/>
    <n v="0.25"/>
    <n v="2499.5700000000002"/>
    <n v="368.10274245613653"/>
    <x v="0"/>
    <n v="7"/>
    <x v="2"/>
    <n v="0.14726642680786556"/>
    <n v="7.5012902219181695E-5"/>
    <x v="0"/>
    <s v="Jul-2023"/>
    <n v="202307"/>
  </r>
  <r>
    <s v="0a2e19d4-61c8-4da2-99c4-200e74251da3"/>
    <x v="70"/>
    <x v="976"/>
    <x v="2"/>
    <x v="0"/>
    <x v="1"/>
    <n v="9"/>
    <n v="716.76"/>
    <n v="0.23"/>
    <n v="4967.1468000000004"/>
    <n v="1173.0937514726479"/>
    <x v="0"/>
    <n v="7"/>
    <x v="2"/>
    <n v="0.23617054190398556"/>
    <n v="3.5654271381711531E-5"/>
    <x v="0"/>
    <s v="Jul-2023"/>
    <n v="202307"/>
  </r>
  <r>
    <s v="099c5876-03ec-480d-bd81-8f26f74f1081"/>
    <x v="62"/>
    <x v="977"/>
    <x v="0"/>
    <x v="2"/>
    <x v="7"/>
    <n v="4"/>
    <n v="479.06"/>
    <n v="0.08"/>
    <n v="1762.9408000000001"/>
    <n v="274.19184463706569"/>
    <x v="0"/>
    <n v="7"/>
    <x v="2"/>
    <n v="0.15553094275035537"/>
    <n v="4.1748423996994111E-5"/>
    <x v="0"/>
    <s v="Jul-2023"/>
    <n v="202307"/>
  </r>
  <r>
    <s v="e14b3744-d235-4713-9dc1-1b7f042724c4"/>
    <x v="59"/>
    <x v="978"/>
    <x v="1"/>
    <x v="1"/>
    <x v="3"/>
    <n v="9"/>
    <n v="427.77"/>
    <n v="0.15"/>
    <n v="3272.4405000000002"/>
    <n v="367.9949224990163"/>
    <x v="0"/>
    <n v="7"/>
    <x v="2"/>
    <n v="0.11245274665773641"/>
    <n v="3.8961747356445442E-5"/>
    <x v="0"/>
    <s v="Jul-2023"/>
    <n v="202307"/>
  </r>
  <r>
    <s v="a87cb213-42ee-499f-95c2-ec9bfebd43a3"/>
    <x v="79"/>
    <x v="979"/>
    <x v="2"/>
    <x v="1"/>
    <x v="5"/>
    <n v="2"/>
    <n v="983.37"/>
    <n v="0.03"/>
    <n v="1907.7378000000001"/>
    <n v="314.3993884919085"/>
    <x v="0"/>
    <n v="7"/>
    <x v="2"/>
    <n v="0.16480220106343149"/>
    <n v="1.5253668507275999E-5"/>
    <x v="0"/>
    <s v="Jul-2023"/>
    <n v="202307"/>
  </r>
  <r>
    <s v="a97ffaec-efa8-49c3-8ba4-760429158094"/>
    <x v="78"/>
    <x v="980"/>
    <x v="0"/>
    <x v="0"/>
    <x v="8"/>
    <n v="7"/>
    <n v="180.84"/>
    <n v="0.18"/>
    <n v="1038.0216"/>
    <n v="160.35769751598971"/>
    <x v="0"/>
    <n v="7"/>
    <x v="2"/>
    <n v="0.15448396980948154"/>
    <n v="1.4219357285050714E-4"/>
    <x v="0"/>
    <s v="Jul-2023"/>
    <n v="202307"/>
  </r>
  <r>
    <s v="84797b7b-6b28-4647-960d-e1605f195556"/>
    <x v="77"/>
    <x v="981"/>
    <x v="1"/>
    <x v="0"/>
    <x v="0"/>
    <n v="3"/>
    <n v="5.24"/>
    <n v="0.16"/>
    <n v="13.204800000000001"/>
    <n v="1.3787118965796401"/>
    <x v="0"/>
    <n v="7"/>
    <x v="2"/>
    <n v="0.10440990371528838"/>
    <n v="1.0178117048346055E-2"/>
    <x v="0"/>
    <s v="Jul-2023"/>
    <n v="202307"/>
  </r>
  <r>
    <s v="88aa2ee3-5be8-4afc-ae6c-b0d6b0ff75d9"/>
    <x v="57"/>
    <x v="982"/>
    <x v="1"/>
    <x v="0"/>
    <x v="9"/>
    <n v="3"/>
    <n v="611.75"/>
    <n v="0.28000000000000003"/>
    <n v="1321.38"/>
    <n v="68.712768620164567"/>
    <x v="0"/>
    <n v="7"/>
    <x v="2"/>
    <n v="5.2000763308181264E-2"/>
    <n v="1.5256777005857514E-4"/>
    <x v="0"/>
    <s v="Jul-2023"/>
    <n v="202307"/>
  </r>
  <r>
    <s v="9d4d6a54-8f0d-445c-a81e-1b65b7b15d77"/>
    <x v="58"/>
    <x v="983"/>
    <x v="0"/>
    <x v="0"/>
    <x v="3"/>
    <n v="3"/>
    <n v="477.22"/>
    <n v="7.0000000000000007E-2"/>
    <n v="1331.4438"/>
    <n v="379.56131864243082"/>
    <x v="0"/>
    <n v="7"/>
    <x v="2"/>
    <n v="0.28507498299397305"/>
    <n v="4.8894290543844209E-5"/>
    <x v="0"/>
    <s v="Jul-2023"/>
    <n v="202307"/>
  </r>
  <r>
    <s v="ebaeac1e-a751-4bd0-8928-ce86a73ce2dc"/>
    <x v="58"/>
    <x v="984"/>
    <x v="1"/>
    <x v="0"/>
    <x v="2"/>
    <n v="7"/>
    <n v="434.79"/>
    <n v="0.04"/>
    <n v="2921.7887999999998"/>
    <n v="530.56773944450003"/>
    <x v="0"/>
    <n v="7"/>
    <x v="2"/>
    <n v="0.18159003807684529"/>
    <n v="1.3142633718083935E-5"/>
    <x v="0"/>
    <s v="Jul-2023"/>
    <n v="202307"/>
  </r>
  <r>
    <s v="558bec55-2872-4a10-bbba-e6d1218fac58"/>
    <x v="62"/>
    <x v="985"/>
    <x v="2"/>
    <x v="0"/>
    <x v="3"/>
    <n v="5"/>
    <n v="202.15"/>
    <n v="0.14000000000000001"/>
    <n v="869.245"/>
    <n v="213.2201100202094"/>
    <x v="0"/>
    <n v="7"/>
    <x v="2"/>
    <n v="0.2452934558383533"/>
    <n v="1.3851100667820927E-4"/>
    <x v="0"/>
    <s v="Jul-2023"/>
    <n v="202307"/>
  </r>
  <r>
    <s v="870d8fa8-da33-452b-8e6a-81b3f7dd3c28"/>
    <x v="67"/>
    <x v="986"/>
    <x v="2"/>
    <x v="0"/>
    <x v="8"/>
    <n v="2"/>
    <n v="155.63"/>
    <n v="0.24"/>
    <n v="236.55760000000001"/>
    <n v="50.310103102719808"/>
    <x v="0"/>
    <n v="7"/>
    <x v="2"/>
    <n v="0.21267591107924583"/>
    <n v="7.7105956435134608E-4"/>
    <x v="0"/>
    <s v="Jul-2023"/>
    <n v="202307"/>
  </r>
  <r>
    <s v="46f97d52-9b8c-4442-861b-69a02c1debda"/>
    <x v="66"/>
    <x v="987"/>
    <x v="0"/>
    <x v="1"/>
    <x v="3"/>
    <n v="5"/>
    <n v="107.33"/>
    <n v="0.23"/>
    <n v="413.22050000000002"/>
    <n v="95.664819259399621"/>
    <x v="0"/>
    <n v="7"/>
    <x v="2"/>
    <n v="0.23151034195883219"/>
    <n v="4.2858473865648003E-4"/>
    <x v="0"/>
    <s v="Jul-2023"/>
    <n v="202307"/>
  </r>
  <r>
    <s v="4d473d47-6274-45d8-9c2a-57cd6743a4c8"/>
    <x v="65"/>
    <x v="988"/>
    <x v="3"/>
    <x v="1"/>
    <x v="3"/>
    <n v="4"/>
    <n v="990.46"/>
    <n v="0.13"/>
    <n v="3446.8008"/>
    <n v="630.37043637258967"/>
    <x v="0"/>
    <n v="7"/>
    <x v="2"/>
    <n v="0.18288565918070743"/>
    <n v="3.2813036366940613E-5"/>
    <x v="0"/>
    <s v="Jul-2023"/>
    <n v="202307"/>
  </r>
  <r>
    <s v="d932da09-3043-4588-8cc7-142a5a39279d"/>
    <x v="54"/>
    <x v="989"/>
    <x v="2"/>
    <x v="0"/>
    <x v="6"/>
    <n v="6"/>
    <n v="882.97"/>
    <n v="0.28999999999999998"/>
    <n v="3761.4522000000002"/>
    <n v="954.90421995829274"/>
    <x v="0"/>
    <n v="7"/>
    <x v="2"/>
    <n v="0.25386583935807894"/>
    <n v="5.4739496623139326E-5"/>
    <x v="0"/>
    <s v="Jul-2023"/>
    <n v="202307"/>
  </r>
  <r>
    <s v="6ca43127-0aad-43f4-a96c-b3e565709868"/>
    <x v="63"/>
    <x v="990"/>
    <x v="2"/>
    <x v="1"/>
    <x v="5"/>
    <n v="1"/>
    <n v="342.66"/>
    <n v="0.17"/>
    <n v="284.40780000000001"/>
    <n v="36.267893842224133"/>
    <x v="0"/>
    <n v="7"/>
    <x v="2"/>
    <n v="0.12752074254723017"/>
    <n v="4.9611860152921265E-4"/>
    <x v="0"/>
    <s v="Jul-2023"/>
    <n v="202307"/>
  </r>
  <r>
    <s v="673fdba6-5e1d-475a-8191-67cf9448cfc2"/>
    <x v="80"/>
    <x v="991"/>
    <x v="3"/>
    <x v="1"/>
    <x v="3"/>
    <n v="9"/>
    <n v="612.83000000000004"/>
    <n v="0.15"/>
    <n v="4688.1495000000004"/>
    <n v="1211.038660294106"/>
    <x v="0"/>
    <n v="7"/>
    <x v="2"/>
    <n v="0.25831912149860109"/>
    <n v="2.7196231690137011E-5"/>
    <x v="0"/>
    <s v="Jul-2023"/>
    <n v="202307"/>
  </r>
  <r>
    <s v="b262edfc-f9e1-4337-a3b9-083d801f765f"/>
    <x v="52"/>
    <x v="992"/>
    <x v="3"/>
    <x v="2"/>
    <x v="4"/>
    <n v="7"/>
    <n v="739.16"/>
    <n v="0.13"/>
    <n v="4501.4844000000003"/>
    <n v="1076.7826703319049"/>
    <x v="0"/>
    <n v="7"/>
    <x v="2"/>
    <n v="0.23920613172221697"/>
    <n v="2.5125045418351335E-5"/>
    <x v="0"/>
    <s v="Jul-2023"/>
    <n v="202307"/>
  </r>
  <r>
    <s v="e9fad934-5e10-4f5f-843d-aa3988962626"/>
    <x v="63"/>
    <x v="993"/>
    <x v="1"/>
    <x v="1"/>
    <x v="8"/>
    <n v="8"/>
    <n v="889.22"/>
    <n v="0.12"/>
    <n v="6260.1088"/>
    <n v="1162.1684995792129"/>
    <x v="0"/>
    <n v="7"/>
    <x v="2"/>
    <n v="0.18564669348545715"/>
    <n v="1.6868716403139829E-5"/>
    <x v="0"/>
    <s v="Jul-2023"/>
    <n v="202307"/>
  </r>
  <r>
    <s v="bb48b3fa-2c17-4568-b96a-a08823663e68"/>
    <x v="78"/>
    <x v="994"/>
    <x v="0"/>
    <x v="0"/>
    <x v="4"/>
    <n v="4"/>
    <n v="898.3"/>
    <n v="0.16"/>
    <n v="3018.288"/>
    <n v="453.6732197142033"/>
    <x v="0"/>
    <n v="7"/>
    <x v="2"/>
    <n v="0.15030812822176123"/>
    <n v="4.4528553935210958E-5"/>
    <x v="0"/>
    <s v="Jul-2023"/>
    <n v="202307"/>
  </r>
  <r>
    <s v="ac585f5d-1abd-4745-ac7f-cc2ad067de6e"/>
    <x v="78"/>
    <x v="995"/>
    <x v="3"/>
    <x v="0"/>
    <x v="4"/>
    <n v="6"/>
    <n v="135.11000000000001"/>
    <n v="0.03"/>
    <n v="786.3402000000001"/>
    <n v="150.3790734737531"/>
    <x v="0"/>
    <n v="7"/>
    <x v="2"/>
    <n v="0.19123920343097436"/>
    <n v="3.7006883280290127E-5"/>
    <x v="0"/>
    <s v="Jul-2023"/>
    <n v="202307"/>
  </r>
  <r>
    <s v="24d1a31e-8de3-4c7e-aeb4-41e7dd8c22a5"/>
    <x v="60"/>
    <x v="996"/>
    <x v="0"/>
    <x v="2"/>
    <x v="8"/>
    <n v="7"/>
    <n v="944.22"/>
    <n v="0.24"/>
    <n v="5023.2503999999999"/>
    <n v="816.39045833072043"/>
    <x v="0"/>
    <n v="7"/>
    <x v="2"/>
    <n v="0.16252234973807406"/>
    <n v="3.6311150246461931E-5"/>
    <x v="0"/>
    <s v="Jul-2023"/>
    <n v="202307"/>
  </r>
  <r>
    <s v="0ad846a0-29d5-4332-a5f5-85fa1f1b6791"/>
    <x v="68"/>
    <x v="997"/>
    <x v="0"/>
    <x v="0"/>
    <x v="9"/>
    <n v="5"/>
    <n v="567.08000000000004"/>
    <n v="0.25"/>
    <n v="2126.5500000000002"/>
    <n v="145.29151473310151"/>
    <x v="0"/>
    <n v="7"/>
    <x v="2"/>
    <n v="6.8322642182455859E-2"/>
    <n v="8.8170981166678426E-5"/>
    <x v="0"/>
    <s v="Jul-2023"/>
    <n v="202307"/>
  </r>
  <r>
    <s v="db83a7b8-f4e2-400f-8363-dad72dd3867c"/>
    <x v="66"/>
    <x v="998"/>
    <x v="3"/>
    <x v="1"/>
    <x v="7"/>
    <n v="5"/>
    <n v="287.7"/>
    <n v="0.05"/>
    <n v="1366.575"/>
    <n v="364.64812244977128"/>
    <x v="0"/>
    <n v="7"/>
    <x v="2"/>
    <n v="0.26683359672888152"/>
    <n v="3.4758428919012864E-5"/>
    <x v="0"/>
    <s v="Jul-2023"/>
    <n v="202307"/>
  </r>
  <r>
    <s v="eaae0563-10f2-4602-836d-5093a1e985eb"/>
    <x v="73"/>
    <x v="999"/>
    <x v="1"/>
    <x v="0"/>
    <x v="3"/>
    <n v="7"/>
    <n v="510.91"/>
    <n v="0.18"/>
    <n v="2932.6233999999999"/>
    <n v="688.43155148357175"/>
    <x v="0"/>
    <n v="7"/>
    <x v="2"/>
    <n v="0.2347493890567646"/>
    <n v="5.0330362909877884E-5"/>
    <x v="0"/>
    <s v="Jul-2023"/>
    <n v="202307"/>
  </r>
  <r>
    <s v="7955ffb1-a9dd-4bde-81f8-213819959c06"/>
    <x v="56"/>
    <x v="1000"/>
    <x v="3"/>
    <x v="2"/>
    <x v="2"/>
    <n v="7"/>
    <n v="338.1"/>
    <n v="0.25"/>
    <n v="1775.0250000000001"/>
    <n v="502.53014025652482"/>
    <x v="0"/>
    <n v="7"/>
    <x v="2"/>
    <n v="0.28311158448840146"/>
    <n v="1.0563231503781636E-4"/>
    <x v="0"/>
    <s v="Jul-2023"/>
    <n v="202307"/>
  </r>
  <r>
    <s v="1eac1b63-1425-4e94-8afb-ccf2594824ff"/>
    <x v="71"/>
    <x v="1001"/>
    <x v="0"/>
    <x v="2"/>
    <x v="3"/>
    <n v="9"/>
    <n v="457.06"/>
    <n v="0.17"/>
    <n v="3414.2381999999998"/>
    <n v="427.75285079513787"/>
    <x v="0"/>
    <n v="7"/>
    <x v="2"/>
    <n v="0.12528500524513431"/>
    <n v="4.1326934951404393E-5"/>
    <x v="0"/>
    <s v="Jul-2023"/>
    <n v="202307"/>
  </r>
  <r>
    <s v="2789cf19-e9b5-4d87-b30f-c609c28b6664"/>
    <x v="64"/>
    <x v="1002"/>
    <x v="3"/>
    <x v="0"/>
    <x v="2"/>
    <n v="5"/>
    <n v="657.02"/>
    <n v="0.25"/>
    <n v="2463.8249999999998"/>
    <n v="177.02974841981009"/>
    <x v="0"/>
    <n v="7"/>
    <x v="2"/>
    <n v="7.1851591902756931E-2"/>
    <n v="7.6101184134425137E-5"/>
    <x v="0"/>
    <s v="Jul-2023"/>
    <n v="202307"/>
  </r>
  <r>
    <s v="653270e5-7c1b-42b8-9ced-1f51669b87d8"/>
    <x v="60"/>
    <x v="1003"/>
    <x v="0"/>
    <x v="1"/>
    <x v="1"/>
    <n v="6"/>
    <n v="930.72"/>
    <n v="0.03"/>
    <n v="5416.7903999999999"/>
    <n v="1569.2865119683649"/>
    <x v="0"/>
    <n v="7"/>
    <x v="2"/>
    <n v="0.28970781516086813"/>
    <n v="5.3721849750730619E-6"/>
    <x v="0"/>
    <s v="Jul-2023"/>
    <n v="202307"/>
  </r>
  <r>
    <s v="b6c1ea80-6c9d-447d-b847-ed5103cdab3d"/>
    <x v="59"/>
    <x v="1004"/>
    <x v="3"/>
    <x v="1"/>
    <x v="8"/>
    <n v="6"/>
    <n v="816.27"/>
    <n v="0.1"/>
    <n v="4407.8580000000002"/>
    <n v="1275.563183525665"/>
    <x v="0"/>
    <n v="7"/>
    <x v="2"/>
    <n v="0.28938391017262011"/>
    <n v="2.0418080618749517E-5"/>
    <x v="0"/>
    <s v="Jul-2023"/>
    <n v="202307"/>
  </r>
  <r>
    <s v="ab86fb1f-1ace-4f65-bec0-b682398ce00d"/>
    <x v="52"/>
    <x v="1005"/>
    <x v="0"/>
    <x v="1"/>
    <x v="2"/>
    <n v="8"/>
    <n v="170.37"/>
    <n v="0.3"/>
    <n v="954.072"/>
    <n v="151.3959715793261"/>
    <x v="0"/>
    <n v="7"/>
    <x v="2"/>
    <n v="0.15868401082866504"/>
    <n v="2.2010917415037857E-4"/>
    <x v="0"/>
    <s v="Jul-2023"/>
    <n v="202307"/>
  </r>
  <r>
    <s v="51959683-eeac-4eaa-bea1-479716e9e831"/>
    <x v="68"/>
    <x v="1006"/>
    <x v="0"/>
    <x v="2"/>
    <x v="7"/>
    <n v="8"/>
    <n v="487.04"/>
    <n v="0.21"/>
    <n v="3078.0927999999999"/>
    <n v="309.21600737413308"/>
    <x v="0"/>
    <n v="7"/>
    <x v="2"/>
    <n v="0.10045701265866094"/>
    <n v="5.3897010512483573E-5"/>
    <x v="0"/>
    <s v="Jul-2023"/>
    <n v="202307"/>
  </r>
  <r>
    <s v="76b03e92-0dbf-4ab6-b8b7-7bfcd423b7e9"/>
    <x v="67"/>
    <x v="1007"/>
    <x v="2"/>
    <x v="2"/>
    <x v="4"/>
    <n v="3"/>
    <n v="146.44"/>
    <n v="0.01"/>
    <n v="434.92680000000001"/>
    <n v="73.5263763272864"/>
    <x v="0"/>
    <n v="7"/>
    <x v="2"/>
    <n v="0.16905460028512015"/>
    <n v="2.276245106073022E-5"/>
    <x v="0"/>
    <s v="Jul-2023"/>
    <n v="202307"/>
  </r>
  <r>
    <s v="45a429c0-16fb-438d-bb24-e50611f10e4d"/>
    <x v="62"/>
    <x v="1008"/>
    <x v="1"/>
    <x v="1"/>
    <x v="6"/>
    <n v="8"/>
    <n v="759.45"/>
    <n v="0.02"/>
    <n v="5954.0880000000006"/>
    <n v="1716.8743694842819"/>
    <x v="0"/>
    <n v="7"/>
    <x v="2"/>
    <n v="0.28835219927624212"/>
    <n v="3.2918559483836988E-6"/>
    <x v="0"/>
    <s v="Jul-2023"/>
    <n v="202307"/>
  </r>
  <r>
    <s v="d0e73dc8-2161-4359-9133-874449b158ac"/>
    <x v="70"/>
    <x v="1009"/>
    <x v="0"/>
    <x v="1"/>
    <x v="8"/>
    <n v="3"/>
    <n v="554.22"/>
    <n v="0.06"/>
    <n v="1562.9004"/>
    <n v="80.118297740613102"/>
    <x v="0"/>
    <n v="7"/>
    <x v="2"/>
    <n v="5.1262574211775172E-2"/>
    <n v="3.6086752553137739E-5"/>
    <x v="0"/>
    <s v="Jul-2023"/>
    <n v="202307"/>
  </r>
  <r>
    <s v="3b820968-826f-4175-885a-a078c73db479"/>
    <x v="58"/>
    <x v="1010"/>
    <x v="2"/>
    <x v="1"/>
    <x v="2"/>
    <n v="6"/>
    <n v="278.89"/>
    <n v="0.23"/>
    <n v="1288.4718"/>
    <n v="250.87296285025971"/>
    <x v="0"/>
    <n v="7"/>
    <x v="2"/>
    <n v="0.19470582348038948"/>
    <n v="1.3744965159501359E-4"/>
    <x v="0"/>
    <s v="Jul-2023"/>
    <n v="202307"/>
  </r>
  <r>
    <s v="a48f7948-35f2-406f-9764-15a4d6e45c9f"/>
    <x v="74"/>
    <x v="1011"/>
    <x v="1"/>
    <x v="2"/>
    <x v="4"/>
    <n v="7"/>
    <n v="152.63999999999999"/>
    <n v="7.0000000000000007E-2"/>
    <n v="993.68639999999994"/>
    <n v="251.96677342913031"/>
    <x v="0"/>
    <n v="7"/>
    <x v="2"/>
    <n v="0.25356769845006466"/>
    <n v="6.5513626834381555E-5"/>
    <x v="0"/>
    <s v="Jul-2023"/>
    <n v="202307"/>
  </r>
  <r>
    <s v="3bbb34ca-028b-4dcd-a9d2-15fffd091622"/>
    <x v="63"/>
    <x v="1012"/>
    <x v="3"/>
    <x v="2"/>
    <x v="4"/>
    <n v="4"/>
    <n v="468.18"/>
    <n v="0.23"/>
    <n v="1441.9944"/>
    <n v="242.524800619724"/>
    <x v="0"/>
    <n v="7"/>
    <x v="2"/>
    <n v="0.1681870613503936"/>
    <n v="1.2281601093596479E-4"/>
    <x v="0"/>
    <s v="Jul-2023"/>
    <n v="202307"/>
  </r>
  <r>
    <s v="14e55bd3-2737-4ca6-9d29-7b72eacc77cb"/>
    <x v="59"/>
    <x v="1013"/>
    <x v="0"/>
    <x v="1"/>
    <x v="6"/>
    <n v="7"/>
    <n v="378.95"/>
    <n v="0.05"/>
    <n v="2520.0174999999999"/>
    <n v="162.50700303564469"/>
    <x v="0"/>
    <n v="7"/>
    <x v="2"/>
    <n v="6.4486458143899666E-2"/>
    <n v="1.8849075452849039E-5"/>
    <x v="0"/>
    <s v="Jul-2023"/>
    <n v="202307"/>
  </r>
  <r>
    <s v="38077b43-5b29-442b-a741-2981c67c5d9e"/>
    <x v="68"/>
    <x v="1014"/>
    <x v="1"/>
    <x v="0"/>
    <x v="7"/>
    <n v="7"/>
    <n v="851.64"/>
    <n v="0.2"/>
    <n v="4769.1840000000002"/>
    <n v="712.10514387221269"/>
    <x v="0"/>
    <n v="7"/>
    <x v="2"/>
    <n v="0.14931383311531127"/>
    <n v="3.3548716090635219E-5"/>
    <x v="0"/>
    <s v="Jul-2023"/>
    <n v="202307"/>
  </r>
  <r>
    <s v="4f445cc8-4830-4f65-9a05-4c026f2e7d36"/>
    <x v="69"/>
    <x v="1015"/>
    <x v="2"/>
    <x v="2"/>
    <x v="7"/>
    <n v="9"/>
    <n v="472.49"/>
    <n v="0.03"/>
    <n v="4124.8377"/>
    <n v="681.90203821586726"/>
    <x v="0"/>
    <n v="7"/>
    <x v="2"/>
    <n v="0.16531608945871185"/>
    <n v="7.0548230297642984E-6"/>
    <x v="0"/>
    <s v="Jul-2023"/>
    <n v="202307"/>
  </r>
  <r>
    <s v="f5d9cf22-ab0f-45fc-956f-d6df0157af52"/>
    <x v="68"/>
    <x v="1016"/>
    <x v="1"/>
    <x v="2"/>
    <x v="2"/>
    <n v="1"/>
    <n v="857.25"/>
    <n v="0.27"/>
    <n v="625.79250000000002"/>
    <n v="64.907139514764552"/>
    <x v="0"/>
    <n v="7"/>
    <x v="2"/>
    <n v="0.10371990638233049"/>
    <n v="3.1496062992125988E-4"/>
    <x v="0"/>
    <s v="Jul-2023"/>
    <n v="202307"/>
  </r>
  <r>
    <s v="6c8d5eed-c82c-4184-9fe7-48d449a93beb"/>
    <x v="54"/>
    <x v="1017"/>
    <x v="1"/>
    <x v="2"/>
    <x v="3"/>
    <n v="4"/>
    <n v="158.84"/>
    <n v="0.1"/>
    <n v="571.82400000000007"/>
    <n v="62.808401457545401"/>
    <x v="0"/>
    <n v="7"/>
    <x v="2"/>
    <n v="0.1098386941743358"/>
    <n v="1.5739108536892471E-4"/>
    <x v="0"/>
    <s v="Jul-2023"/>
    <n v="202307"/>
  </r>
  <r>
    <s v="ea9a559e-49c8-4247-b5e1-ce4f44c0027b"/>
    <x v="75"/>
    <x v="1018"/>
    <x v="2"/>
    <x v="1"/>
    <x v="3"/>
    <n v="7"/>
    <n v="293.64999999999998"/>
    <n v="0.15"/>
    <n v="1747.2175"/>
    <n v="466.74458933505042"/>
    <x v="0"/>
    <n v="7"/>
    <x v="2"/>
    <n v="0.26713594005042329"/>
    <n v="7.2973170197757303E-5"/>
    <x v="0"/>
    <s v="Jul-2023"/>
    <n v="202307"/>
  </r>
  <r>
    <s v="af7a8dd9-2b10-4a6b-b0e2-85f209ec4f37"/>
    <x v="56"/>
    <x v="1019"/>
    <x v="1"/>
    <x v="2"/>
    <x v="5"/>
    <n v="5"/>
    <n v="553.78"/>
    <n v="0.1"/>
    <n v="2492.0100000000002"/>
    <n v="486.36597702007322"/>
    <x v="0"/>
    <n v="7"/>
    <x v="2"/>
    <n v="0.19517015462220183"/>
    <n v="3.6115424897973931E-5"/>
    <x v="0"/>
    <s v="Jul-2023"/>
    <n v="202307"/>
  </r>
  <r>
    <s v="4fd607ab-c2f5-4406-a6ec-5e28baf7f822"/>
    <x v="64"/>
    <x v="1020"/>
    <x v="2"/>
    <x v="1"/>
    <x v="6"/>
    <n v="7"/>
    <n v="260.10000000000002"/>
    <n v="0.26"/>
    <n v="1347.318"/>
    <n v="147.7885701567406"/>
    <x v="0"/>
    <n v="7"/>
    <x v="2"/>
    <n v="0.10969093425363619"/>
    <n v="1.4280221892678637E-4"/>
    <x v="0"/>
    <s v="Jul-2023"/>
    <n v="202307"/>
  </r>
  <r>
    <s v="77ab9d56-c3a2-4f1c-aa90-ebdef9da14cc"/>
    <x v="77"/>
    <x v="1021"/>
    <x v="0"/>
    <x v="0"/>
    <x v="1"/>
    <n v="3"/>
    <n v="857.42"/>
    <n v="0.21"/>
    <n v="2032.0853999999999"/>
    <n v="575.49509971933071"/>
    <x v="0"/>
    <n v="7"/>
    <x v="2"/>
    <n v="0.28320419000074049"/>
    <n v="8.1640269646147747E-5"/>
    <x v="0"/>
    <s v="Jul-2023"/>
    <n v="202307"/>
  </r>
  <r>
    <s v="bdd00794-ffcd-484c-83f4-134303933bcf"/>
    <x v="77"/>
    <x v="1022"/>
    <x v="1"/>
    <x v="1"/>
    <x v="8"/>
    <n v="8"/>
    <n v="735.27"/>
    <n v="0.19"/>
    <n v="4764.5496000000003"/>
    <n v="337.37864779175231"/>
    <x v="0"/>
    <n v="7"/>
    <x v="2"/>
    <n v="7.0810186925486573E-2"/>
    <n v="3.2301059474750775E-5"/>
    <x v="0"/>
    <s v="Jul-2023"/>
    <n v="202307"/>
  </r>
  <r>
    <s v="5b688e91-4eb6-414d-8b8b-b227d9dc32ab"/>
    <x v="67"/>
    <x v="1023"/>
    <x v="1"/>
    <x v="0"/>
    <x v="8"/>
    <n v="2"/>
    <n v="917.16"/>
    <n v="0.14000000000000001"/>
    <n v="1577.5152"/>
    <n v="123.2446491401671"/>
    <x v="0"/>
    <n v="7"/>
    <x v="2"/>
    <n v="7.812580768804453E-2"/>
    <n v="7.6322560949016545E-5"/>
    <x v="0"/>
    <s v="Jul-2023"/>
    <n v="202307"/>
  </r>
  <r>
    <s v="bbdb7fd7-3279-4079-9a9a-feddd2841fe5"/>
    <x v="50"/>
    <x v="1024"/>
    <x v="1"/>
    <x v="1"/>
    <x v="6"/>
    <n v="5"/>
    <n v="666.73"/>
    <n v="0.04"/>
    <n v="3200.3040000000001"/>
    <n v="364.80945509202269"/>
    <x v="0"/>
    <n v="7"/>
    <x v="2"/>
    <n v="0.11399212546433797"/>
    <n v="1.1998860108289712E-5"/>
    <x v="0"/>
    <s v="Jul-2023"/>
    <n v="202307"/>
  </r>
  <r>
    <s v="fea9e372-72ef-420c-9437-4ff38328f1a3"/>
    <x v="77"/>
    <x v="1025"/>
    <x v="1"/>
    <x v="2"/>
    <x v="4"/>
    <n v="4"/>
    <n v="847.81"/>
    <n v="0.04"/>
    <n v="3255.5904"/>
    <n v="401.19926619619213"/>
    <x v="0"/>
    <n v="7"/>
    <x v="2"/>
    <n v="0.12323395049825436"/>
    <n v="1.1795095599249833E-5"/>
    <x v="0"/>
    <s v="Jul-2023"/>
    <n v="202307"/>
  </r>
  <r>
    <s v="681ef70d-2238-4551-ac06-be1542b7759c"/>
    <x v="79"/>
    <x v="678"/>
    <x v="0"/>
    <x v="0"/>
    <x v="9"/>
    <n v="9"/>
    <n v="433.25"/>
    <n v="0.03"/>
    <n v="3782.2725"/>
    <n v="1121.8155702066069"/>
    <x v="0"/>
    <n v="7"/>
    <x v="2"/>
    <n v="0.29659829380527364"/>
    <n v="7.6937872667820733E-6"/>
    <x v="0"/>
    <s v="Jul-2023"/>
    <n v="202307"/>
  </r>
  <r>
    <s v="0ab5d450-e955-4c0a-8847-45e7cd22d14c"/>
    <x v="77"/>
    <x v="1026"/>
    <x v="3"/>
    <x v="1"/>
    <x v="3"/>
    <n v="5"/>
    <n v="948.22"/>
    <n v="0.1"/>
    <n v="4266.9900000000007"/>
    <n v="695.77947597448735"/>
    <x v="0"/>
    <n v="7"/>
    <x v="2"/>
    <n v="0.16306095771831836"/>
    <n v="2.1092151610385776E-5"/>
    <x v="0"/>
    <s v="Jul-2023"/>
    <n v="202307"/>
  </r>
  <r>
    <s v="91d0d578-2166-4dbe-8fd6-2a7c4a46deb0"/>
    <x v="72"/>
    <x v="1027"/>
    <x v="2"/>
    <x v="1"/>
    <x v="7"/>
    <n v="5"/>
    <n v="167.68"/>
    <n v="0.27"/>
    <n v="612.03200000000004"/>
    <n v="121.17398952392671"/>
    <x v="0"/>
    <n v="7"/>
    <x v="2"/>
    <n v="0.19798636268026296"/>
    <n v="3.2204198473282443E-4"/>
    <x v="0"/>
    <s v="Jul-2023"/>
    <n v="202307"/>
  </r>
  <r>
    <s v="3040feba-96b3-4d6f-95c7-4c7fefcf4b36"/>
    <x v="77"/>
    <x v="1028"/>
    <x v="1"/>
    <x v="1"/>
    <x v="7"/>
    <n v="3"/>
    <n v="212.11"/>
    <n v="0.23"/>
    <n v="489.97410000000002"/>
    <n v="64.261542960722366"/>
    <x v="0"/>
    <n v="7"/>
    <x v="2"/>
    <n v="0.13115293841189232"/>
    <n v="3.6144767652004461E-4"/>
    <x v="0"/>
    <s v="Jul-2023"/>
    <n v="202307"/>
  </r>
  <r>
    <s v="696da09f-e3de-4cdb-b7b6-9a241173d805"/>
    <x v="52"/>
    <x v="1029"/>
    <x v="3"/>
    <x v="0"/>
    <x v="3"/>
    <n v="5"/>
    <n v="791.44"/>
    <n v="0.19"/>
    <n v="3205.3319999999999"/>
    <n v="399.95175909142392"/>
    <x v="0"/>
    <n v="7"/>
    <x v="2"/>
    <n v="0.12477701501480157"/>
    <n v="4.8013747093904776E-5"/>
    <x v="0"/>
    <s v="Jul-2023"/>
    <n v="202307"/>
  </r>
  <r>
    <s v="3c377015-b4c4-4fde-a30b-8cad5eeaebe1"/>
    <x v="69"/>
    <x v="1030"/>
    <x v="2"/>
    <x v="0"/>
    <x v="8"/>
    <n v="1"/>
    <n v="631.03"/>
    <n v="0.19"/>
    <n v="511.1343"/>
    <n v="43.073172552688057"/>
    <x v="0"/>
    <n v="7"/>
    <x v="2"/>
    <n v="8.4269775189589224E-2"/>
    <n v="3.0109503510134227E-4"/>
    <x v="0"/>
    <s v="Jul-2023"/>
    <n v="202307"/>
  </r>
  <r>
    <s v="9ee47c49-1fd3-4033-8f50-d490ead6d35e"/>
    <x v="55"/>
    <x v="1031"/>
    <x v="0"/>
    <x v="1"/>
    <x v="3"/>
    <n v="1"/>
    <n v="780.58"/>
    <n v="0.18"/>
    <n v="640.07560000000012"/>
    <n v="74.145826167954667"/>
    <x v="0"/>
    <n v="7"/>
    <x v="2"/>
    <n v="0.11583916988548643"/>
    <n v="2.3059776063952443E-4"/>
    <x v="0"/>
    <s v="Jul-2023"/>
    <n v="202307"/>
  </r>
  <r>
    <s v="e390959d-3a58-4bdd-8ecd-379bbae33298"/>
    <x v="75"/>
    <x v="1032"/>
    <x v="3"/>
    <x v="0"/>
    <x v="2"/>
    <n v="5"/>
    <n v="549.24"/>
    <n v="0.17"/>
    <n v="2279.346"/>
    <n v="163.07299036025509"/>
    <x v="0"/>
    <n v="7"/>
    <x v="2"/>
    <n v="7.154376314971711E-2"/>
    <n v="6.1903721506081138E-5"/>
    <x v="0"/>
    <s v="Jul-2023"/>
    <n v="202307"/>
  </r>
  <r>
    <s v="e3a0ff6c-7d3e-405c-939f-12d43fb21946"/>
    <x v="65"/>
    <x v="1033"/>
    <x v="2"/>
    <x v="2"/>
    <x v="8"/>
    <n v="3"/>
    <n v="307.24"/>
    <n v="0.06"/>
    <n v="866.41679999999997"/>
    <n v="240.52365981650951"/>
    <x v="0"/>
    <n v="7"/>
    <x v="2"/>
    <n v="0.27760733611872429"/>
    <n v="6.5095690665277953E-5"/>
    <x v="0"/>
    <s v="Jul-2023"/>
    <n v="202307"/>
  </r>
  <r>
    <s v="fc29922f-f8e1-4921-9e0f-f54cbde51f92"/>
    <x v="63"/>
    <x v="1034"/>
    <x v="3"/>
    <x v="1"/>
    <x v="8"/>
    <n v="9"/>
    <n v="282.55"/>
    <n v="0.28000000000000003"/>
    <n v="1830.924"/>
    <n v="287.7089756787903"/>
    <x v="0"/>
    <n v="7"/>
    <x v="2"/>
    <n v="0.15713867734476708"/>
    <n v="1.1010833874043925E-4"/>
    <x v="0"/>
    <s v="Jul-2023"/>
    <n v="202307"/>
  </r>
  <r>
    <s v="3c6d5db4-6ffa-402f-9c6e-d5ee720bf5ef"/>
    <x v="54"/>
    <x v="1035"/>
    <x v="1"/>
    <x v="1"/>
    <x v="0"/>
    <n v="6"/>
    <n v="848.19"/>
    <n v="0.09"/>
    <n v="4631.1174000000001"/>
    <n v="1043.9951924915649"/>
    <x v="0"/>
    <n v="7"/>
    <x v="2"/>
    <n v="0.22543051758773486"/>
    <n v="1.7684716867682947E-5"/>
    <x v="0"/>
    <s v="Jul-2023"/>
    <n v="202307"/>
  </r>
  <r>
    <s v="b1ed1370-183b-4d6e-8764-2ff22f291f13"/>
    <x v="50"/>
    <x v="1036"/>
    <x v="1"/>
    <x v="2"/>
    <x v="5"/>
    <n v="3"/>
    <n v="546.41"/>
    <n v="0.06"/>
    <n v="1540.8761999999999"/>
    <n v="271.10222466064857"/>
    <x v="0"/>
    <n v="7"/>
    <x v="2"/>
    <n v="0.1759403024465227"/>
    <n v="3.6602551197818487E-5"/>
    <x v="0"/>
    <s v="Jul-2023"/>
    <n v="202307"/>
  </r>
  <r>
    <s v="6ebf8271-fcf2-4439-9033-519b5921c49b"/>
    <x v="54"/>
    <x v="1037"/>
    <x v="3"/>
    <x v="1"/>
    <x v="9"/>
    <n v="2"/>
    <n v="433.01"/>
    <n v="0.05"/>
    <n v="822.71899999999994"/>
    <n v="151.74384054805711"/>
    <x v="0"/>
    <n v="7"/>
    <x v="2"/>
    <n v="0.18444188179446094"/>
    <n v="5.7735387173506392E-5"/>
    <x v="0"/>
    <s v="Jul-2023"/>
    <n v="202307"/>
  </r>
  <r>
    <s v="60e3049b-b898-4d98-93ee-ec93f4d1169c"/>
    <x v="57"/>
    <x v="1038"/>
    <x v="2"/>
    <x v="1"/>
    <x v="0"/>
    <n v="1"/>
    <n v="420.68"/>
    <n v="0.06"/>
    <n v="395.43920000000003"/>
    <n v="70.624831306163273"/>
    <x v="0"/>
    <n v="7"/>
    <x v="2"/>
    <n v="0.17859845788218079"/>
    <n v="1.4262622420842445E-4"/>
    <x v="0"/>
    <s v="Jul-2023"/>
    <n v="202307"/>
  </r>
  <r>
    <s v="e253f878-4389-47f2-a803-ce3208cba62e"/>
    <x v="58"/>
    <x v="1039"/>
    <x v="2"/>
    <x v="2"/>
    <x v="3"/>
    <n v="9"/>
    <n v="584.58000000000004"/>
    <n v="0.27"/>
    <n v="3840.6905999999999"/>
    <n v="254.7297206979917"/>
    <x v="0"/>
    <n v="7"/>
    <x v="2"/>
    <n v="6.6323936819589605E-2"/>
    <n v="5.1318895617366314E-5"/>
    <x v="0"/>
    <s v="Jul-2023"/>
    <n v="202307"/>
  </r>
  <r>
    <s v="bb65439c-a230-4a21-a976-8b1608b883bc"/>
    <x v="69"/>
    <x v="1040"/>
    <x v="2"/>
    <x v="2"/>
    <x v="2"/>
    <n v="6"/>
    <n v="354.41"/>
    <n v="0.01"/>
    <n v="2105.1954000000001"/>
    <n v="134.21297218719289"/>
    <x v="0"/>
    <n v="7"/>
    <x v="2"/>
    <n v="6.3753213686099111E-2"/>
    <n v="4.702651354833855E-6"/>
    <x v="0"/>
    <s v="Jul-2023"/>
    <n v="202307"/>
  </r>
  <r>
    <s v="ba9b6b7d-bc08-46b4-ae81-41bcb7f99d9a"/>
    <x v="67"/>
    <x v="1041"/>
    <x v="0"/>
    <x v="0"/>
    <x v="3"/>
    <n v="7"/>
    <n v="277.11"/>
    <n v="0.05"/>
    <n v="1842.7815000000001"/>
    <n v="107.48304899738631"/>
    <x v="0"/>
    <n v="7"/>
    <x v="2"/>
    <n v="5.832652921542044E-2"/>
    <n v="2.5776251823669819E-5"/>
    <x v="0"/>
    <s v="Jul-2023"/>
    <n v="202307"/>
  </r>
  <r>
    <s v="2337158d-07be-48a9-b880-53d74b87f6b7"/>
    <x v="52"/>
    <x v="1042"/>
    <x v="3"/>
    <x v="1"/>
    <x v="1"/>
    <n v="5"/>
    <n v="624.67999999999995"/>
    <n v="0.2"/>
    <n v="2498.7199999999998"/>
    <n v="305.35843944346271"/>
    <x v="0"/>
    <n v="7"/>
    <x v="2"/>
    <n v="0.12220594522133842"/>
    <n v="6.4032784785810352E-5"/>
    <x v="0"/>
    <s v="Jul-2023"/>
    <n v="202307"/>
  </r>
  <r>
    <s v="e015e138-7c26-41ad-b177-3c9d54483927"/>
    <x v="76"/>
    <x v="1043"/>
    <x v="2"/>
    <x v="0"/>
    <x v="5"/>
    <n v="3"/>
    <n v="360.58"/>
    <n v="7.0000000000000007E-2"/>
    <n v="1006.0182"/>
    <n v="149.6681592331912"/>
    <x v="0"/>
    <n v="7"/>
    <x v="2"/>
    <n v="0.14877281467988474"/>
    <n v="6.4710558914341711E-5"/>
    <x v="0"/>
    <s v="Jul-2023"/>
    <n v="202307"/>
  </r>
  <r>
    <s v="fa2533bb-4373-425e-a2ab-3681465338f9"/>
    <x v="61"/>
    <x v="1044"/>
    <x v="2"/>
    <x v="1"/>
    <x v="9"/>
    <n v="7"/>
    <n v="459.14"/>
    <n v="0.15"/>
    <n v="2731.8829999999998"/>
    <n v="554.15048206860399"/>
    <x v="0"/>
    <n v="7"/>
    <x v="2"/>
    <n v="0.20284561310590682"/>
    <n v="4.6671105607377763E-5"/>
    <x v="0"/>
    <s v="Jul-2023"/>
    <n v="202307"/>
  </r>
  <r>
    <s v="facc5db8-bfe8-481e-adea-2fd45bc9e7f9"/>
    <x v="64"/>
    <x v="1045"/>
    <x v="1"/>
    <x v="2"/>
    <x v="2"/>
    <n v="1"/>
    <n v="144.12"/>
    <n v="0.11"/>
    <n v="128.26679999999999"/>
    <n v="34.629478214360148"/>
    <x v="0"/>
    <n v="7"/>
    <x v="2"/>
    <n v="0.269980058864493"/>
    <n v="7.632528448515126E-4"/>
    <x v="0"/>
    <s v="Jul-2023"/>
    <n v="202307"/>
  </r>
  <r>
    <s v="a5c06402-9d52-4822-a6e3-33f5be7994c3"/>
    <x v="75"/>
    <x v="1046"/>
    <x v="2"/>
    <x v="1"/>
    <x v="9"/>
    <n v="6"/>
    <n v="577.95000000000005"/>
    <n v="0.19"/>
    <n v="2808.837"/>
    <n v="543.21791911469427"/>
    <x v="0"/>
    <n v="7"/>
    <x v="2"/>
    <n v="0.19339602800543224"/>
    <n v="5.4791360267612534E-5"/>
    <x v="0"/>
    <s v="Jul-2023"/>
    <n v="202307"/>
  </r>
  <r>
    <s v="94038ede-84d6-4be5-8d78-2a1c4bfed616"/>
    <x v="65"/>
    <x v="1047"/>
    <x v="2"/>
    <x v="1"/>
    <x v="0"/>
    <n v="7"/>
    <n v="397.63"/>
    <n v="0.24"/>
    <n v="2115.3915999999999"/>
    <n v="353.82566343873663"/>
    <x v="0"/>
    <n v="7"/>
    <x v="2"/>
    <n v="0.16726248862798579"/>
    <n v="8.6225169845621015E-5"/>
    <x v="0"/>
    <s v="Jul-2023"/>
    <n v="202307"/>
  </r>
  <r>
    <s v="895305c5-ec61-440a-82ae-a0e821373dc6"/>
    <x v="67"/>
    <x v="1048"/>
    <x v="0"/>
    <x v="2"/>
    <x v="9"/>
    <n v="2"/>
    <n v="273.86"/>
    <n v="0.09"/>
    <n v="498.42520000000002"/>
    <n v="92.943350339043107"/>
    <x v="0"/>
    <n v="7"/>
    <x v="2"/>
    <n v="0.18647401924911322"/>
    <n v="1.6431753450668222E-4"/>
    <x v="0"/>
    <s v="Jul-2023"/>
    <n v="202307"/>
  </r>
  <r>
    <s v="3db861f3-4de1-4d72-81bd-0b7676b8709d"/>
    <x v="79"/>
    <x v="1049"/>
    <x v="3"/>
    <x v="0"/>
    <x v="7"/>
    <n v="2"/>
    <n v="644.67999999999995"/>
    <n v="0.28999999999999998"/>
    <n v="915.4455999999999"/>
    <n v="185.68065775594039"/>
    <x v="0"/>
    <n v="7"/>
    <x v="2"/>
    <n v="0.20283090306615753"/>
    <n v="2.2491778867034809E-4"/>
    <x v="0"/>
    <s v="Jul-2023"/>
    <n v="202307"/>
  </r>
  <r>
    <s v="b4d24c59-883a-4a19-81b9-f8da4f2f6bc7"/>
    <x v="71"/>
    <x v="1050"/>
    <x v="3"/>
    <x v="1"/>
    <x v="7"/>
    <n v="7"/>
    <n v="139.01"/>
    <n v="0.03"/>
    <n v="943.87789999999995"/>
    <n v="250.33886092362849"/>
    <x v="0"/>
    <n v="7"/>
    <x v="2"/>
    <n v="0.26522377621472915"/>
    <n v="3.0830258871406992E-5"/>
    <x v="0"/>
    <s v="Jul-2023"/>
    <n v="202307"/>
  </r>
  <r>
    <s v="62aee5ca-cab7-4558-ac3a-477e824c26fb"/>
    <x v="77"/>
    <x v="1051"/>
    <x v="1"/>
    <x v="1"/>
    <x v="6"/>
    <n v="4"/>
    <n v="284.58999999999997"/>
    <n v="0.25"/>
    <n v="853.77"/>
    <n v="197.645612023399"/>
    <x v="0"/>
    <n v="7"/>
    <x v="2"/>
    <n v="0.23149748998371811"/>
    <n v="2.1961418180540428E-4"/>
    <x v="0"/>
    <s v="Jul-2023"/>
    <n v="202307"/>
  </r>
  <r>
    <s v="2218e688-11c8-41a2-90ea-3d90a2c8216e"/>
    <x v="77"/>
    <x v="1052"/>
    <x v="3"/>
    <x v="0"/>
    <x v="9"/>
    <n v="1"/>
    <n v="334.8"/>
    <n v="0.03"/>
    <n v="324.75599999999997"/>
    <n v="75.009849356343963"/>
    <x v="0"/>
    <n v="7"/>
    <x v="2"/>
    <n v="0.23097294386044898"/>
    <n v="8.960573476702509E-5"/>
    <x v="0"/>
    <s v="Jul-2023"/>
    <n v="202307"/>
  </r>
  <r>
    <s v="88c0d729-03c6-46c4-a530-8239e783e4af"/>
    <x v="59"/>
    <x v="1053"/>
    <x v="0"/>
    <x v="2"/>
    <x v="5"/>
    <n v="6"/>
    <n v="186.76"/>
    <n v="0.14000000000000001"/>
    <n v="963.68159999999989"/>
    <n v="270.55977904920138"/>
    <x v="0"/>
    <n v="7"/>
    <x v="2"/>
    <n v="0.28075640237315042"/>
    <n v="1.2493753123438283E-4"/>
    <x v="0"/>
    <s v="Jul-2023"/>
    <n v="202307"/>
  </r>
  <r>
    <s v="9ca8ed69-b99b-414c-9443-16cb7b98fce3"/>
    <x v="77"/>
    <x v="1054"/>
    <x v="0"/>
    <x v="2"/>
    <x v="5"/>
    <n v="5"/>
    <n v="688.73"/>
    <n v="0.24"/>
    <n v="2617.174"/>
    <n v="633.93851803552377"/>
    <x v="0"/>
    <n v="7"/>
    <x v="2"/>
    <n v="0.24222253393756921"/>
    <n v="6.9693493821962161E-5"/>
    <x v="0"/>
    <s v="Jul-2023"/>
    <n v="202307"/>
  </r>
  <r>
    <s v="359e7ac9-6ba0-488c-89bf-ef5db2b0df46"/>
    <x v="71"/>
    <x v="1055"/>
    <x v="0"/>
    <x v="1"/>
    <x v="8"/>
    <n v="8"/>
    <n v="411.09"/>
    <n v="0.3"/>
    <n v="2302.1039999999998"/>
    <n v="164.17763675617221"/>
    <x v="0"/>
    <n v="7"/>
    <x v="2"/>
    <n v="7.1316342248730819E-2"/>
    <n v="9.1220900532730062E-5"/>
    <x v="0"/>
    <s v="Jul-2023"/>
    <n v="202307"/>
  </r>
  <r>
    <s v="a1db0847-4da1-48e2-ba5b-e9ad02cc9326"/>
    <x v="57"/>
    <x v="1056"/>
    <x v="1"/>
    <x v="0"/>
    <x v="7"/>
    <n v="1"/>
    <n v="545.12"/>
    <n v="0.26"/>
    <n v="403.3888"/>
    <n v="98.818517606538151"/>
    <x v="0"/>
    <n v="7"/>
    <x v="2"/>
    <n v="0.24497090054691195"/>
    <n v="4.7695920164367479E-4"/>
    <x v="0"/>
    <s v="Jul-2023"/>
    <n v="202307"/>
  </r>
  <r>
    <s v="8580263e-9e21-449c-967d-1ab3ae71de44"/>
    <x v="75"/>
    <x v="1057"/>
    <x v="3"/>
    <x v="0"/>
    <x v="0"/>
    <n v="6"/>
    <n v="758.85"/>
    <n v="0.08"/>
    <n v="4188.8520000000008"/>
    <n v="1066.7596110169161"/>
    <x v="0"/>
    <n v="7"/>
    <x v="2"/>
    <n v="0.25466634080576633"/>
    <n v="1.7570446508971909E-5"/>
    <x v="0"/>
    <s v="Jul-2023"/>
    <n v="202307"/>
  </r>
  <r>
    <s v="b2f3564a-6122-45a5-ac75-b36ee323e9ae"/>
    <x v="61"/>
    <x v="1058"/>
    <x v="2"/>
    <x v="1"/>
    <x v="0"/>
    <n v="6"/>
    <n v="381.47"/>
    <n v="0.22"/>
    <n v="1785.2796000000001"/>
    <n v="528.87903094420699"/>
    <x v="0"/>
    <n v="7"/>
    <x v="2"/>
    <n v="0.29624437031835626"/>
    <n v="9.6119397768282334E-5"/>
    <x v="0"/>
    <s v="Jul-2023"/>
    <n v="202307"/>
  </r>
  <r>
    <s v="46de8c16-e18c-41f3-b8c8-6ee9c6228978"/>
    <x v="51"/>
    <x v="1059"/>
    <x v="2"/>
    <x v="2"/>
    <x v="2"/>
    <n v="8"/>
    <n v="231.47"/>
    <n v="0.23"/>
    <n v="1425.8552"/>
    <n v="322.09115758466851"/>
    <x v="0"/>
    <n v="7"/>
    <x v="2"/>
    <n v="0.22589331482233857"/>
    <n v="1.2420616062556704E-4"/>
    <x v="0"/>
    <s v="Jul-2023"/>
    <n v="202307"/>
  </r>
  <r>
    <s v="0f03d76e-c0c0-4526-b214-f066718bde6b"/>
    <x v="74"/>
    <x v="1060"/>
    <x v="0"/>
    <x v="1"/>
    <x v="9"/>
    <n v="8"/>
    <n v="69.489999999999995"/>
    <n v="0.08"/>
    <n v="511.44639999999998"/>
    <n v="59.121912289798367"/>
    <x v="0"/>
    <n v="7"/>
    <x v="2"/>
    <n v="0.11559747471054321"/>
    <n v="1.4390559792775941E-4"/>
    <x v="0"/>
    <s v="Jul-2023"/>
    <n v="202307"/>
  </r>
  <r>
    <s v="0f4f71dd-66a4-412c-80ed-37dcc4c1e62e"/>
    <x v="63"/>
    <x v="1061"/>
    <x v="1"/>
    <x v="0"/>
    <x v="7"/>
    <n v="5"/>
    <n v="442.69"/>
    <n v="0.25"/>
    <n v="1660.0875000000001"/>
    <n v="408.73040911057473"/>
    <x v="0"/>
    <n v="7"/>
    <x v="2"/>
    <n v="0.2462101600732339"/>
    <n v="1.1294585375770857E-4"/>
    <x v="0"/>
    <s v="Jul-2023"/>
    <n v="202307"/>
  </r>
  <r>
    <s v="4bed9716-b052-484a-9dce-3e04cee6064a"/>
    <x v="59"/>
    <x v="1062"/>
    <x v="0"/>
    <x v="1"/>
    <x v="0"/>
    <n v="3"/>
    <n v="966.7"/>
    <n v="7.0000000000000007E-2"/>
    <n v="2697.0929999999998"/>
    <n v="195.90264145760469"/>
    <x v="0"/>
    <n v="7"/>
    <x v="2"/>
    <n v="7.2634737273651551E-2"/>
    <n v="2.4137098720733766E-5"/>
    <x v="0"/>
    <s v="Jul-2023"/>
    <n v="202307"/>
  </r>
  <r>
    <s v="b1c7cc03-44c8-4086-97bb-278a0e2012a9"/>
    <x v="50"/>
    <x v="1063"/>
    <x v="2"/>
    <x v="1"/>
    <x v="3"/>
    <n v="7"/>
    <n v="113.5"/>
    <n v="0.02"/>
    <n v="778.61"/>
    <n v="140.2445947277605"/>
    <x v="0"/>
    <n v="7"/>
    <x v="2"/>
    <n v="0.18012174866462091"/>
    <n v="2.5173064820641914E-5"/>
    <x v="0"/>
    <s v="Jul-2023"/>
    <n v="202307"/>
  </r>
  <r>
    <s v="33dc8ede-5100-4f7d-a18d-25ef49cd0ee0"/>
    <x v="58"/>
    <x v="1064"/>
    <x v="0"/>
    <x v="2"/>
    <x v="2"/>
    <n v="6"/>
    <n v="129.66999999999999"/>
    <n v="0.01"/>
    <n v="770.23979999999995"/>
    <n v="81.950386654241797"/>
    <x v="0"/>
    <n v="7"/>
    <x v="2"/>
    <n v="0.10639593884169814"/>
    <n v="1.2853140022107401E-5"/>
    <x v="0"/>
    <s v="Jul-2023"/>
    <n v="202307"/>
  </r>
  <r>
    <s v="f2ebda34-fa9f-4c2b-b98a-cf57138950b7"/>
    <x v="60"/>
    <x v="1065"/>
    <x v="0"/>
    <x v="2"/>
    <x v="7"/>
    <n v="5"/>
    <n v="41.89"/>
    <n v="0.16"/>
    <n v="175.93799999999999"/>
    <n v="21.149236699080411"/>
    <x v="0"/>
    <n v="7"/>
    <x v="2"/>
    <n v="0.1202084637717856"/>
    <n v="7.6390546669849609E-4"/>
    <x v="0"/>
    <s v="Jul-2023"/>
    <n v="202307"/>
  </r>
  <r>
    <s v="4a238fd0-a878-42bf-8a20-5d0145df23f7"/>
    <x v="58"/>
    <x v="1066"/>
    <x v="0"/>
    <x v="0"/>
    <x v="5"/>
    <n v="1"/>
    <n v="817.04"/>
    <n v="0.22"/>
    <n v="637.2912"/>
    <n v="55.357149243791042"/>
    <x v="0"/>
    <n v="7"/>
    <x v="2"/>
    <n v="8.6863194162717206E-2"/>
    <n v="2.6926466268481351E-4"/>
    <x v="0"/>
    <s v="Jul-2023"/>
    <n v="202307"/>
  </r>
  <r>
    <s v="3d705083-ab40-4890-8e29-a2421633b99b"/>
    <x v="55"/>
    <x v="1067"/>
    <x v="2"/>
    <x v="2"/>
    <x v="4"/>
    <n v="4"/>
    <n v="199.3"/>
    <n v="0.1"/>
    <n v="717.48"/>
    <n v="130.21598648745211"/>
    <x v="0"/>
    <n v="7"/>
    <x v="2"/>
    <n v="0.18149075442862814"/>
    <n v="1.2543903662819869E-4"/>
    <x v="0"/>
    <s v="Jul-2023"/>
    <n v="202307"/>
  </r>
  <r>
    <s v="6755666f-9b22-47a2-aca2-a3a7e546e067"/>
    <x v="67"/>
    <x v="1068"/>
    <x v="0"/>
    <x v="1"/>
    <x v="2"/>
    <n v="3"/>
    <n v="199.77"/>
    <n v="0.18"/>
    <n v="491.43420000000009"/>
    <n v="41.908404381581107"/>
    <x v="0"/>
    <n v="7"/>
    <x v="2"/>
    <n v="8.5277753118486871E-2"/>
    <n v="3.0034539720678779E-4"/>
    <x v="0"/>
    <s v="Jul-2023"/>
    <n v="202307"/>
  </r>
  <r>
    <s v="d731f90f-9bf4-4df9-8fad-e1b4a0bcf6d1"/>
    <x v="71"/>
    <x v="1069"/>
    <x v="3"/>
    <x v="1"/>
    <x v="0"/>
    <n v="4"/>
    <n v="355.09"/>
    <n v="0.12"/>
    <n v="1249.9168"/>
    <n v="276.36024404667279"/>
    <x v="0"/>
    <n v="7"/>
    <x v="2"/>
    <n v="0.22110291184715078"/>
    <n v="8.4485623363091047E-5"/>
    <x v="0"/>
    <s v="Jul-2023"/>
    <n v="202307"/>
  </r>
  <r>
    <s v="d974cc0e-43ff-4d83-bbc7-2eca780c64be"/>
    <x v="53"/>
    <x v="1070"/>
    <x v="2"/>
    <x v="2"/>
    <x v="6"/>
    <n v="7"/>
    <n v="759.62"/>
    <n v="0.14000000000000001"/>
    <n v="4572.9124000000002"/>
    <n v="1285.3601743359859"/>
    <x v="0"/>
    <n v="7"/>
    <x v="2"/>
    <n v="0.28108130265867021"/>
    <n v="2.6328953950659544E-5"/>
    <x v="0"/>
    <s v="Jul-2023"/>
    <n v="202307"/>
  </r>
  <r>
    <s v="1ab4ab27-ee69-4893-9499-cf415343751e"/>
    <x v="79"/>
    <x v="1071"/>
    <x v="2"/>
    <x v="0"/>
    <x v="0"/>
    <n v="5"/>
    <n v="72.3"/>
    <n v="0.05"/>
    <n v="343.42500000000001"/>
    <n v="59.14528585102741"/>
    <x v="0"/>
    <n v="7"/>
    <x v="2"/>
    <n v="0.17222184130749774"/>
    <n v="1.3831258644536652E-4"/>
    <x v="0"/>
    <s v="Jul-2023"/>
    <n v="202307"/>
  </r>
  <r>
    <s v="ea3e7e76-a455-4d97-8638-2605867b43d9"/>
    <x v="69"/>
    <x v="1072"/>
    <x v="2"/>
    <x v="0"/>
    <x v="6"/>
    <n v="1"/>
    <n v="630.84"/>
    <n v="0.02"/>
    <n v="618.22320000000002"/>
    <n v="185.01362396025769"/>
    <x v="0"/>
    <n v="7"/>
    <x v="2"/>
    <n v="0.29926671137585531"/>
    <n v="3.1703760065943822E-5"/>
    <x v="0"/>
    <s v="Jul-2023"/>
    <n v="202307"/>
  </r>
  <r>
    <s v="a8eca4e4-72e5-4eb5-b49c-f289c31414ba"/>
    <x v="64"/>
    <x v="1073"/>
    <x v="2"/>
    <x v="0"/>
    <x v="6"/>
    <n v="4"/>
    <n v="490.8"/>
    <n v="0.2"/>
    <n v="1570.56"/>
    <n v="316.00227903259417"/>
    <x v="0"/>
    <n v="7"/>
    <x v="2"/>
    <n v="0.20120357008493414"/>
    <n v="1.0187449062754687E-4"/>
    <x v="0"/>
    <s v="Jul-2023"/>
    <n v="202307"/>
  </r>
  <r>
    <s v="3731a7a1-6990-4105-846c-f960895da65e"/>
    <x v="66"/>
    <x v="1074"/>
    <x v="2"/>
    <x v="1"/>
    <x v="1"/>
    <n v="9"/>
    <n v="851.78"/>
    <n v="0.14000000000000001"/>
    <n v="6592.7772000000004"/>
    <n v="1408.390398057644"/>
    <x v="0"/>
    <n v="7"/>
    <x v="2"/>
    <n v="0.21362626937516468"/>
    <n v="1.8262409959796612E-5"/>
    <x v="0"/>
    <s v="Jul-2023"/>
    <n v="202307"/>
  </r>
  <r>
    <s v="6dc33214-9f5c-4f7b-8bf8-159e402d3f31"/>
    <x v="51"/>
    <x v="1075"/>
    <x v="1"/>
    <x v="0"/>
    <x v="1"/>
    <n v="6"/>
    <n v="973.07"/>
    <n v="0.13"/>
    <n v="5079.4254000000001"/>
    <n v="910.81728514518466"/>
    <x v="0"/>
    <n v="7"/>
    <x v="2"/>
    <n v="0.17931502353498185"/>
    <n v="2.2266298073793939E-5"/>
    <x v="0"/>
    <s v="Jul-2023"/>
    <n v="202307"/>
  </r>
  <r>
    <s v="9e02d37b-73d6-45a2-9a8a-dec1da9356af"/>
    <x v="75"/>
    <x v="1076"/>
    <x v="0"/>
    <x v="2"/>
    <x v="3"/>
    <n v="6"/>
    <n v="76.099999999999994"/>
    <n v="0.27"/>
    <n v="333.31799999999998"/>
    <n v="52.318375665479699"/>
    <x v="0"/>
    <n v="7"/>
    <x v="2"/>
    <n v="0.15696234726441327"/>
    <n v="5.9132720105124846E-4"/>
    <x v="0"/>
    <s v="Jul-2023"/>
    <n v="202307"/>
  </r>
  <r>
    <s v="94849cbd-4ec1-47fc-8204-cc4ba1ed5c5e"/>
    <x v="50"/>
    <x v="1077"/>
    <x v="2"/>
    <x v="1"/>
    <x v="5"/>
    <n v="7"/>
    <n v="319.75"/>
    <n v="0.03"/>
    <n v="2171.1025"/>
    <n v="511.08347263836203"/>
    <x v="0"/>
    <n v="7"/>
    <x v="2"/>
    <n v="0.23540273784326721"/>
    <n v="1.3403328493242489E-5"/>
    <x v="0"/>
    <s v="Jul-2023"/>
    <n v="202307"/>
  </r>
  <r>
    <s v="f76c7300-385e-4c88-8ac5-304073563dc0"/>
    <x v="61"/>
    <x v="1078"/>
    <x v="0"/>
    <x v="1"/>
    <x v="0"/>
    <n v="2"/>
    <n v="601.58000000000004"/>
    <n v="0.12"/>
    <n v="1058.7808"/>
    <n v="280.50652564371302"/>
    <x v="0"/>
    <n v="7"/>
    <x v="2"/>
    <n v="0.26493352131405579"/>
    <n v="9.9737358289836748E-5"/>
    <x v="0"/>
    <s v="Jul-2023"/>
    <n v="202307"/>
  </r>
  <r>
    <s v="882230f5-29e5-47ed-ac6f-714edb706dd6"/>
    <x v="74"/>
    <x v="1079"/>
    <x v="1"/>
    <x v="2"/>
    <x v="7"/>
    <n v="6"/>
    <n v="871.44"/>
    <n v="0.1"/>
    <n v="4705.7760000000007"/>
    <n v="1370.05415314994"/>
    <x v="0"/>
    <n v="7"/>
    <x v="2"/>
    <n v="0.29114308737813693"/>
    <n v="1.9125432234768506E-5"/>
    <x v="0"/>
    <s v="Jul-2023"/>
    <n v="202307"/>
  </r>
  <r>
    <s v="d3254972-5a18-4dae-b5d6-f85d5aa31b18"/>
    <x v="56"/>
    <x v="1080"/>
    <x v="3"/>
    <x v="0"/>
    <x v="2"/>
    <n v="6"/>
    <n v="994.43"/>
    <n v="0.28999999999999998"/>
    <n v="4236.2718000000004"/>
    <n v="476.41947860930918"/>
    <x v="0"/>
    <n v="7"/>
    <x v="2"/>
    <n v="0.11246197154047319"/>
    <n v="4.8604057936037055E-5"/>
    <x v="0"/>
    <s v="Jul-2023"/>
    <n v="202307"/>
  </r>
  <r>
    <s v="e6ccad99-8bd4-440b-a7c8-603dda57bbd9"/>
    <x v="61"/>
    <x v="1081"/>
    <x v="2"/>
    <x v="1"/>
    <x v="3"/>
    <n v="8"/>
    <n v="552.80999999999995"/>
    <n v="0.28000000000000003"/>
    <n v="3184.1855999999998"/>
    <n v="923.45667672491766"/>
    <x v="0"/>
    <n v="7"/>
    <x v="2"/>
    <n v="0.29001345798590311"/>
    <n v="6.3312892313814885E-5"/>
    <x v="0"/>
    <s v="Jul-2023"/>
    <n v="202307"/>
  </r>
  <r>
    <s v="588bead6-f2e1-412f-ad6c-ea44f28a8ee3"/>
    <x v="55"/>
    <x v="1082"/>
    <x v="1"/>
    <x v="0"/>
    <x v="0"/>
    <n v="9"/>
    <n v="827.68"/>
    <n v="0.14000000000000001"/>
    <n v="6406.2431999999999"/>
    <n v="689.78737775627212"/>
    <x v="0"/>
    <n v="7"/>
    <x v="2"/>
    <n v="0.10767424155178376"/>
    <n v="1.8794166290783342E-5"/>
    <x v="0"/>
    <s v="Jul-2023"/>
    <n v="202307"/>
  </r>
  <r>
    <s v="f5c09fe9-98ae-4a77-bc9b-8e98fedb9ec0"/>
    <x v="65"/>
    <x v="1083"/>
    <x v="2"/>
    <x v="2"/>
    <x v="1"/>
    <n v="8"/>
    <n v="727"/>
    <n v="0.08"/>
    <n v="5350.72"/>
    <n v="813.21698493841734"/>
    <x v="0"/>
    <n v="7"/>
    <x v="2"/>
    <n v="0.15198272100547539"/>
    <n v="1.375515818431912E-5"/>
    <x v="0"/>
    <s v="Jul-2023"/>
    <n v="202307"/>
  </r>
  <r>
    <s v="4e48a517-984f-4441-93c8-7a5e368f87a5"/>
    <x v="53"/>
    <x v="1084"/>
    <x v="1"/>
    <x v="2"/>
    <x v="5"/>
    <n v="3"/>
    <n v="933.42"/>
    <n v="0.24"/>
    <n v="2128.1976"/>
    <n v="211.6611787889772"/>
    <x v="0"/>
    <n v="7"/>
    <x v="2"/>
    <n v="9.9455604493199873E-2"/>
    <n v="8.5706327269610686E-5"/>
    <x v="0"/>
    <s v="Jul-2023"/>
    <n v="202307"/>
  </r>
  <r>
    <s v="b5eaa657-5a28-4de5-90e1-2c9fd15417ed"/>
    <x v="57"/>
    <x v="1085"/>
    <x v="1"/>
    <x v="2"/>
    <x v="9"/>
    <n v="5"/>
    <n v="28.31"/>
    <n v="0.28000000000000003"/>
    <n v="101.916"/>
    <n v="16.403113380352451"/>
    <x v="0"/>
    <n v="7"/>
    <x v="2"/>
    <n v="0.16094738196507372"/>
    <n v="1.9780996114447196E-3"/>
    <x v="0"/>
    <s v="Jul-2023"/>
    <n v="202307"/>
  </r>
  <r>
    <s v="184a9dd3-c379-4502-b998-b1e990115f9a"/>
    <x v="78"/>
    <x v="1086"/>
    <x v="3"/>
    <x v="1"/>
    <x v="7"/>
    <n v="1"/>
    <n v="90.14"/>
    <n v="0.09"/>
    <n v="82.0274"/>
    <n v="10.60579696654105"/>
    <x v="0"/>
    <n v="7"/>
    <x v="2"/>
    <n v="0.12929578368375749"/>
    <n v="9.9844686043931664E-4"/>
    <x v="0"/>
    <s v="Jul-2023"/>
    <n v="202307"/>
  </r>
  <r>
    <s v="c2509b4a-5bdb-4df4-b930-fd8ada45b363"/>
    <x v="71"/>
    <x v="1087"/>
    <x v="0"/>
    <x v="2"/>
    <x v="5"/>
    <n v="6"/>
    <n v="719.58"/>
    <n v="0.24"/>
    <n v="3281.2847999999999"/>
    <n v="312.12950418300682"/>
    <x v="0"/>
    <n v="7"/>
    <x v="2"/>
    <n v="9.5124173367397674E-2"/>
    <n v="5.5587981878317897E-5"/>
    <x v="0"/>
    <s v="Jul-2023"/>
    <n v="202307"/>
  </r>
  <r>
    <s v="ff332213-40a2-42aa-930f-267070378b56"/>
    <x v="64"/>
    <x v="1088"/>
    <x v="0"/>
    <x v="2"/>
    <x v="2"/>
    <n v="3"/>
    <n v="420.59"/>
    <n v="0.04"/>
    <n v="1211.2991999999999"/>
    <n v="274.22343887431509"/>
    <x v="0"/>
    <n v="7"/>
    <x v="2"/>
    <n v="0.22638786426534016"/>
    <n v="3.1701498688350495E-5"/>
    <x v="0"/>
    <s v="Jul-2023"/>
    <n v="202307"/>
  </r>
  <r>
    <s v="14a128cf-8300-4d16-aee2-8ad45df91cef"/>
    <x v="73"/>
    <x v="1089"/>
    <x v="2"/>
    <x v="2"/>
    <x v="7"/>
    <n v="2"/>
    <n v="868.16"/>
    <n v="0.22"/>
    <n v="1354.3296"/>
    <n v="183.18952195946619"/>
    <x v="0"/>
    <n v="7"/>
    <x v="2"/>
    <n v="0.13526214147535887"/>
    <n v="1.2670475488389237E-4"/>
    <x v="0"/>
    <s v="Jul-2023"/>
    <n v="202307"/>
  </r>
  <r>
    <s v="edec4877-4b65-4af0-adb9-08d38869bb5a"/>
    <x v="74"/>
    <x v="1090"/>
    <x v="0"/>
    <x v="0"/>
    <x v="7"/>
    <n v="6"/>
    <n v="211.63"/>
    <n v="0.12"/>
    <n v="1117.4064000000001"/>
    <n v="287.88587487254807"/>
    <x v="0"/>
    <n v="7"/>
    <x v="2"/>
    <n v="0.25763757471994797"/>
    <n v="9.4504559845012514E-5"/>
    <x v="0"/>
    <s v="Jul-2023"/>
    <n v="202307"/>
  </r>
  <r>
    <s v="e3ae4ce2-4ba5-4350-b909-87fe2e60ad5e"/>
    <x v="69"/>
    <x v="1091"/>
    <x v="0"/>
    <x v="2"/>
    <x v="1"/>
    <n v="9"/>
    <n v="199.89"/>
    <n v="0.16"/>
    <n v="1511.1684"/>
    <n v="80.569064570249793"/>
    <x v="0"/>
    <n v="7"/>
    <x v="2"/>
    <n v="5.3315742024680896E-2"/>
    <n v="8.8937804681463707E-5"/>
    <x v="0"/>
    <s v="Jul-2023"/>
    <n v="202307"/>
  </r>
  <r>
    <s v="41d77a57-98e0-42b5-87cb-193653cb06b8"/>
    <x v="51"/>
    <x v="1092"/>
    <x v="2"/>
    <x v="2"/>
    <x v="5"/>
    <n v="1"/>
    <n v="136.33000000000001"/>
    <n v="0.05"/>
    <n v="129.51349999999999"/>
    <n v="23.543818317717118"/>
    <x v="0"/>
    <n v="7"/>
    <x v="2"/>
    <n v="0.18178659612872108"/>
    <n v="3.6675713342624515E-4"/>
    <x v="0"/>
    <s v="Jul-2023"/>
    <n v="202307"/>
  </r>
  <r>
    <s v="4a739e38-12ee-4644-858f-ab4cdcd49853"/>
    <x v="71"/>
    <x v="1093"/>
    <x v="0"/>
    <x v="2"/>
    <x v="1"/>
    <n v="8"/>
    <n v="898.89"/>
    <n v="0.22"/>
    <n v="5609.0735999999997"/>
    <n v="1653.692833142411"/>
    <x v="0"/>
    <n v="7"/>
    <x v="2"/>
    <n v="0.29482459155865082"/>
    <n v="3.059328727652994E-5"/>
    <x v="0"/>
    <s v="Jul-2023"/>
    <n v="202307"/>
  </r>
  <r>
    <s v="9ae2cabe-0924-48c4-ae74-cb51f9c97d83"/>
    <x v="79"/>
    <x v="1094"/>
    <x v="1"/>
    <x v="2"/>
    <x v="7"/>
    <n v="3"/>
    <n v="990.53"/>
    <n v="0.14000000000000001"/>
    <n v="2555.5673999999999"/>
    <n v="160.2941682991912"/>
    <x v="0"/>
    <n v="7"/>
    <x v="2"/>
    <n v="6.2723514276786907E-2"/>
    <n v="4.7112825120558358E-5"/>
    <x v="0"/>
    <s v="Jul-2023"/>
    <n v="202307"/>
  </r>
  <r>
    <s v="0e1fd060-ca4b-4a3e-a122-79dbb1b70f1f"/>
    <x v="63"/>
    <x v="1095"/>
    <x v="3"/>
    <x v="1"/>
    <x v="4"/>
    <n v="1"/>
    <n v="325.52999999999997"/>
    <n v="0.03"/>
    <n v="315.76409999999998"/>
    <n v="54.006414741396078"/>
    <x v="0"/>
    <n v="7"/>
    <x v="2"/>
    <n v="0.17103405593414855"/>
    <n v="9.2157404847479493E-5"/>
    <x v="0"/>
    <s v="Jul-2023"/>
    <n v="202307"/>
  </r>
  <r>
    <s v="5eccb131-e30c-49d2-af90-aca4d7339065"/>
    <x v="80"/>
    <x v="1096"/>
    <x v="0"/>
    <x v="2"/>
    <x v="1"/>
    <n v="5"/>
    <n v="340.27"/>
    <n v="0.19"/>
    <n v="1378.0934999999999"/>
    <n v="84.183328560256996"/>
    <x v="0"/>
    <n v="7"/>
    <x v="2"/>
    <n v="6.1086804748920878E-2"/>
    <n v="1.1167602198254329E-4"/>
    <x v="0"/>
    <s v="Jul-2023"/>
    <n v="202307"/>
  </r>
  <r>
    <s v="ef7d2393-be81-4e4d-b5a9-5e01978ce00d"/>
    <x v="73"/>
    <x v="1097"/>
    <x v="1"/>
    <x v="0"/>
    <x v="2"/>
    <n v="1"/>
    <n v="298.57"/>
    <n v="0.23"/>
    <n v="229.8989"/>
    <n v="57.692766641299663"/>
    <x v="0"/>
    <n v="7"/>
    <x v="2"/>
    <n v="0.25094842403030054"/>
    <n v="7.703386140603544E-4"/>
    <x v="0"/>
    <s v="Jul-2023"/>
    <n v="202307"/>
  </r>
  <r>
    <s v="f63a4833-059f-4a42-ae30-eb1f291e568b"/>
    <x v="51"/>
    <x v="1098"/>
    <x v="0"/>
    <x v="2"/>
    <x v="7"/>
    <n v="9"/>
    <n v="715.44"/>
    <n v="0.02"/>
    <n v="6310.180800000001"/>
    <n v="575.14317636614635"/>
    <x v="0"/>
    <n v="7"/>
    <x v="2"/>
    <n v="9.1145276909680023E-2"/>
    <n v="3.1060916669772755E-6"/>
    <x v="0"/>
    <s v="Jul-2023"/>
    <n v="202307"/>
  </r>
  <r>
    <s v="51c95b9f-bb0a-4be0-9b64-38876e2e019b"/>
    <x v="69"/>
    <x v="1099"/>
    <x v="1"/>
    <x v="2"/>
    <x v="8"/>
    <n v="2"/>
    <n v="212.94"/>
    <n v="0.03"/>
    <n v="413.10359999999997"/>
    <n v="34.620553337373437"/>
    <x v="0"/>
    <n v="7"/>
    <x v="2"/>
    <n v="8.3805983141694823E-2"/>
    <n v="7.0442378134685823E-5"/>
    <x v="0"/>
    <s v="Jul-2023"/>
    <n v="202307"/>
  </r>
  <r>
    <s v="9df5a9a5-4f62-466f-b27f-76d7ac136fc4"/>
    <x v="56"/>
    <x v="1100"/>
    <x v="3"/>
    <x v="1"/>
    <x v="0"/>
    <n v="8"/>
    <n v="772.65"/>
    <n v="0.12"/>
    <n v="5439.4560000000001"/>
    <n v="1618.0852586103119"/>
    <x v="0"/>
    <n v="7"/>
    <x v="2"/>
    <n v="0.29747189031592719"/>
    <n v="1.9413706076490002E-5"/>
    <x v="0"/>
    <s v="Jul-2023"/>
    <n v="202307"/>
  </r>
  <r>
    <s v="c077e735-bee3-4207-a802-32ab4eadc3d3"/>
    <x v="58"/>
    <x v="1101"/>
    <x v="1"/>
    <x v="0"/>
    <x v="8"/>
    <n v="2"/>
    <n v="819.64"/>
    <n v="7.0000000000000007E-2"/>
    <n v="1524.5304000000001"/>
    <n v="425.50237149778428"/>
    <x v="0"/>
    <n v="7"/>
    <x v="2"/>
    <n v="0.27910389422066245"/>
    <n v="4.2701673905617104E-5"/>
    <x v="0"/>
    <s v="Jul-2023"/>
    <n v="202307"/>
  </r>
  <r>
    <s v="2157ba8c-5b9a-4cae-9151-2681089020eb"/>
    <x v="63"/>
    <x v="1102"/>
    <x v="2"/>
    <x v="2"/>
    <x v="8"/>
    <n v="4"/>
    <n v="794.97"/>
    <n v="0"/>
    <n v="3179.88"/>
    <n v="330.61469024193968"/>
    <x v="0"/>
    <n v="7"/>
    <x v="2"/>
    <n v="0.10397080715056532"/>
    <n v="0"/>
    <x v="1"/>
    <s v="Jul-2023"/>
    <n v="202307"/>
  </r>
  <r>
    <s v="df26b4c1-a1a6-4fc3-b106-3e49c54d2ff9"/>
    <x v="77"/>
    <x v="1103"/>
    <x v="2"/>
    <x v="1"/>
    <x v="7"/>
    <n v="3"/>
    <n v="538.16999999999996"/>
    <n v="7.0000000000000007E-2"/>
    <n v="1501.4943000000001"/>
    <n v="356.0663738039716"/>
    <x v="0"/>
    <n v="7"/>
    <x v="2"/>
    <n v="0.23714134233075115"/>
    <n v="4.3356807947922293E-5"/>
    <x v="0"/>
    <s v="Jul-2023"/>
    <n v="202307"/>
  </r>
  <r>
    <s v="99f42861-0a53-49c3-9713-dbe8e31c42ac"/>
    <x v="65"/>
    <x v="1104"/>
    <x v="3"/>
    <x v="2"/>
    <x v="0"/>
    <n v="1"/>
    <n v="899.51"/>
    <n v="0.08"/>
    <n v="827.54920000000004"/>
    <n v="183.98478040620779"/>
    <x v="0"/>
    <n v="7"/>
    <x v="2"/>
    <n v="0.2223248846185916"/>
    <n v="8.8937310313392853E-5"/>
    <x v="0"/>
    <s v="Jul-2023"/>
    <n v="202307"/>
  </r>
  <r>
    <s v="ca163212-178e-4aee-80d5-b4d34aa78700"/>
    <x v="66"/>
    <x v="1105"/>
    <x v="0"/>
    <x v="1"/>
    <x v="0"/>
    <n v="6"/>
    <n v="558.46"/>
    <n v="7.0000000000000007E-2"/>
    <n v="3116.2067999999999"/>
    <n v="279.09948832459122"/>
    <x v="0"/>
    <n v="7"/>
    <x v="2"/>
    <n v="8.9563853183489375E-2"/>
    <n v="2.0890782986546335E-5"/>
    <x v="0"/>
    <s v="Jul-2023"/>
    <n v="202307"/>
  </r>
  <r>
    <s v="13fe8144-3aca-4524-aceb-40213c7d4c36"/>
    <x v="68"/>
    <x v="1106"/>
    <x v="2"/>
    <x v="2"/>
    <x v="9"/>
    <n v="5"/>
    <n v="190.28"/>
    <n v="0.05"/>
    <n v="903.82999999999993"/>
    <n v="146.3649999943724"/>
    <x v="0"/>
    <n v="7"/>
    <x v="2"/>
    <n v="0.16193863889710722"/>
    <n v="5.2554130754677321E-5"/>
    <x v="0"/>
    <s v="Jul-2023"/>
    <n v="202307"/>
  </r>
  <r>
    <s v="117c927c-fa49-4308-8853-6967a3b3f336"/>
    <x v="55"/>
    <x v="1107"/>
    <x v="1"/>
    <x v="2"/>
    <x v="8"/>
    <n v="1"/>
    <n v="972.25"/>
    <n v="0.04"/>
    <n v="933.36"/>
    <n v="96.042463303983311"/>
    <x v="0"/>
    <n v="7"/>
    <x v="2"/>
    <n v="0.10289969926286033"/>
    <n v="4.1141681666238109E-5"/>
    <x v="0"/>
    <s v="Jul-2023"/>
    <n v="202307"/>
  </r>
  <r>
    <s v="75057ec7-9920-42a0-a10d-84c096ac987f"/>
    <x v="66"/>
    <x v="1108"/>
    <x v="1"/>
    <x v="2"/>
    <x v="4"/>
    <n v="9"/>
    <n v="144.04"/>
    <n v="0.27"/>
    <n v="946.3427999999999"/>
    <n v="127.01726892716449"/>
    <x v="0"/>
    <n v="7"/>
    <x v="2"/>
    <n v="0.13421908945380523"/>
    <n v="2.082754790336018E-4"/>
    <x v="0"/>
    <s v="Jul-2023"/>
    <n v="202307"/>
  </r>
  <r>
    <s v="c2ff3d6d-9ab1-4512-b132-0c4a8653ab9f"/>
    <x v="71"/>
    <x v="1109"/>
    <x v="2"/>
    <x v="1"/>
    <x v="6"/>
    <n v="1"/>
    <n v="838.32"/>
    <n v="0.05"/>
    <n v="796.404"/>
    <n v="64.36020188768768"/>
    <x v="0"/>
    <n v="7"/>
    <x v="2"/>
    <n v="8.0813509082937399E-2"/>
    <n v="5.9643095715240006E-5"/>
    <x v="0"/>
    <s v="Jul-2023"/>
    <n v="202307"/>
  </r>
  <r>
    <s v="5d7355d0-b0a0-4724-8707-553a5423cf38"/>
    <x v="71"/>
    <x v="1110"/>
    <x v="3"/>
    <x v="2"/>
    <x v="9"/>
    <n v="7"/>
    <n v="907.92"/>
    <n v="0.18"/>
    <n v="5211.4607999999998"/>
    <n v="637.33092978755337"/>
    <x v="0"/>
    <n v="7"/>
    <x v="2"/>
    <n v="0.12229410413823959"/>
    <n v="2.832219327064688E-5"/>
    <x v="0"/>
    <s v="Jul-2023"/>
    <n v="202307"/>
  </r>
  <r>
    <s v="13342485-0ef0-4fb8-adfb-643e593cea58"/>
    <x v="69"/>
    <x v="1111"/>
    <x v="3"/>
    <x v="1"/>
    <x v="9"/>
    <n v="4"/>
    <n v="576.82000000000005"/>
    <n v="0.1"/>
    <n v="2076.5520000000001"/>
    <n v="619.58613516415801"/>
    <x v="0"/>
    <n v="7"/>
    <x v="2"/>
    <n v="0.29837255949485397"/>
    <n v="4.3341076939079779E-5"/>
    <x v="0"/>
    <s v="Jul-2023"/>
    <n v="202307"/>
  </r>
  <r>
    <s v="d6c1ff24-abf1-4915-b359-f0f880e5b382"/>
    <x v="81"/>
    <x v="1112"/>
    <x v="3"/>
    <x v="1"/>
    <x v="0"/>
    <n v="6"/>
    <n v="410.11"/>
    <n v="0.22"/>
    <n v="1919.3148000000001"/>
    <n v="131.35731478183561"/>
    <x v="0"/>
    <n v="8"/>
    <x v="3"/>
    <n v="6.8439692530811308E-2"/>
    <n v="8.9406907089967732E-5"/>
    <x v="0"/>
    <s v="Aug-2023"/>
    <n v="202308"/>
  </r>
  <r>
    <s v="575edf89-6f4c-42b0-82f6-2bd78b0a1fe5"/>
    <x v="82"/>
    <x v="1113"/>
    <x v="1"/>
    <x v="1"/>
    <x v="1"/>
    <n v="5"/>
    <n v="480.45"/>
    <n v="0.25"/>
    <n v="1801.6875"/>
    <n v="187.72243702272991"/>
    <x v="0"/>
    <n v="8"/>
    <x v="3"/>
    <n v="0.10419256226328368"/>
    <n v="1.0406910188365075E-4"/>
    <x v="0"/>
    <s v="Aug-2023"/>
    <n v="202308"/>
  </r>
  <r>
    <s v="98b58675-ea09-4c8b-aa3f-7d25728e34c0"/>
    <x v="83"/>
    <x v="1114"/>
    <x v="3"/>
    <x v="1"/>
    <x v="6"/>
    <n v="4"/>
    <n v="439.41"/>
    <n v="0.02"/>
    <n v="1722.4872"/>
    <n v="397.16070787324321"/>
    <x v="0"/>
    <n v="8"/>
    <x v="3"/>
    <n v="0.23057396761685264"/>
    <n v="1.1378894426617509E-5"/>
    <x v="0"/>
    <s v="Aug-2023"/>
    <n v="202308"/>
  </r>
  <r>
    <s v="a93a334c-af4a-4043-a178-39512781bcba"/>
    <x v="84"/>
    <x v="1115"/>
    <x v="2"/>
    <x v="0"/>
    <x v="7"/>
    <n v="3"/>
    <n v="334.1"/>
    <n v="0.28000000000000003"/>
    <n v="721.65600000000006"/>
    <n v="117.2351958072657"/>
    <x v="0"/>
    <n v="8"/>
    <x v="3"/>
    <n v="0.16245301889995467"/>
    <n v="2.7935747780105755E-4"/>
    <x v="0"/>
    <s v="Aug-2023"/>
    <n v="202308"/>
  </r>
  <r>
    <s v="d0494aae-67cc-4062-9266-44037cb64a0f"/>
    <x v="85"/>
    <x v="1116"/>
    <x v="2"/>
    <x v="2"/>
    <x v="7"/>
    <n v="3"/>
    <n v="425.38"/>
    <n v="0.09"/>
    <n v="1161.2873999999999"/>
    <n v="205.34084885338109"/>
    <x v="0"/>
    <n v="8"/>
    <x v="3"/>
    <n v="0.17682173151399136"/>
    <n v="7.0525177488363355E-5"/>
    <x v="0"/>
    <s v="Aug-2023"/>
    <n v="202308"/>
  </r>
  <r>
    <s v="727ec4e0-e00b-4fa5-9f82-c5fe470d49e8"/>
    <x v="86"/>
    <x v="1117"/>
    <x v="1"/>
    <x v="0"/>
    <x v="5"/>
    <n v="5"/>
    <n v="562.73"/>
    <n v="0.15"/>
    <n v="2391.6025"/>
    <n v="316.28332745697509"/>
    <x v="0"/>
    <n v="8"/>
    <x v="3"/>
    <n v="0.13224744808427616"/>
    <n v="5.3311534839088014E-5"/>
    <x v="0"/>
    <s v="Aug-2023"/>
    <n v="202308"/>
  </r>
  <r>
    <s v="e08df546-c23f-4c88-97a8-374d561b8161"/>
    <x v="87"/>
    <x v="1118"/>
    <x v="2"/>
    <x v="2"/>
    <x v="2"/>
    <n v="9"/>
    <n v="344.05"/>
    <n v="0.06"/>
    <n v="2910.663"/>
    <n v="697.295929229325"/>
    <x v="0"/>
    <n v="8"/>
    <x v="3"/>
    <n v="0.23956601270202871"/>
    <n v="1.9377028532674512E-5"/>
    <x v="0"/>
    <s v="Aug-2023"/>
    <n v="202308"/>
  </r>
  <r>
    <s v="ffc4b9e1-0994-48ab-9ac1-657c64d1067d"/>
    <x v="81"/>
    <x v="1119"/>
    <x v="0"/>
    <x v="1"/>
    <x v="9"/>
    <n v="1"/>
    <n v="560.4"/>
    <n v="0.08"/>
    <n v="515.56799999999998"/>
    <n v="134.9969285770388"/>
    <x v="0"/>
    <n v="8"/>
    <x v="3"/>
    <n v="0.26184117047031391"/>
    <n v="1.4275517487508923E-4"/>
    <x v="0"/>
    <s v="Aug-2023"/>
    <n v="202308"/>
  </r>
  <r>
    <s v="8e8aa7ee-0942-4aaf-b356-18122a6d10b4"/>
    <x v="88"/>
    <x v="1120"/>
    <x v="2"/>
    <x v="1"/>
    <x v="9"/>
    <n v="9"/>
    <n v="791.26"/>
    <n v="0.14000000000000001"/>
    <n v="6124.3523999999998"/>
    <n v="1279.7608982665779"/>
    <x v="0"/>
    <n v="8"/>
    <x v="3"/>
    <n v="0.20896264856780253"/>
    <n v="1.9659221438661826E-5"/>
    <x v="0"/>
    <s v="Aug-2023"/>
    <n v="202308"/>
  </r>
  <r>
    <s v="f690d33e-363b-46e2-ac24-50a6697c7c3f"/>
    <x v="89"/>
    <x v="1121"/>
    <x v="1"/>
    <x v="1"/>
    <x v="1"/>
    <n v="2"/>
    <n v="217.79"/>
    <n v="0.02"/>
    <n v="426.86840000000001"/>
    <n v="61.003372128344417"/>
    <x v="0"/>
    <n v="8"/>
    <x v="3"/>
    <n v="0.14290908422442236"/>
    <n v="4.5915790440332433E-5"/>
    <x v="0"/>
    <s v="Aug-2023"/>
    <n v="202308"/>
  </r>
  <r>
    <s v="6e9c33ff-b7ac-4cf6-86ec-0ea4a4ac98f0"/>
    <x v="87"/>
    <x v="1122"/>
    <x v="0"/>
    <x v="0"/>
    <x v="2"/>
    <n v="8"/>
    <n v="325.44"/>
    <n v="0.03"/>
    <n v="2525.4144000000001"/>
    <n v="533.15277921724612"/>
    <x v="0"/>
    <n v="8"/>
    <x v="3"/>
    <n v="0.21111496759393075"/>
    <n v="1.1522861356932153E-5"/>
    <x v="0"/>
    <s v="Aug-2023"/>
    <n v="202308"/>
  </r>
  <r>
    <s v="d23bb192-e3a4-4161-bb5b-d9a280b12166"/>
    <x v="90"/>
    <x v="1123"/>
    <x v="1"/>
    <x v="0"/>
    <x v="1"/>
    <n v="2"/>
    <n v="239.84"/>
    <n v="7.0000000000000007E-2"/>
    <n v="446.10239999999999"/>
    <n v="123.4891021151584"/>
    <x v="0"/>
    <n v="8"/>
    <x v="3"/>
    <n v="0.27681783849438696"/>
    <n v="1.4593062041360908E-4"/>
    <x v="0"/>
    <s v="Aug-2023"/>
    <n v="202308"/>
  </r>
  <r>
    <s v="61231852-52cf-4015-b476-6d2bf314ac5d"/>
    <x v="91"/>
    <x v="1124"/>
    <x v="2"/>
    <x v="2"/>
    <x v="1"/>
    <n v="8"/>
    <n v="42.91"/>
    <n v="0.04"/>
    <n v="329.54880000000003"/>
    <n v="31.985754829012709"/>
    <x v="0"/>
    <n v="8"/>
    <x v="3"/>
    <n v="9.7059236231516258E-2"/>
    <n v="1.1652295502213937E-4"/>
    <x v="0"/>
    <s v="Aug-2023"/>
    <n v="202308"/>
  </r>
  <r>
    <s v="0fa755a1-34f2-4778-b8eb-d93ff0488fd2"/>
    <x v="91"/>
    <x v="1125"/>
    <x v="0"/>
    <x v="1"/>
    <x v="1"/>
    <n v="6"/>
    <n v="686"/>
    <n v="0.08"/>
    <n v="3786.72"/>
    <n v="291.52909430632968"/>
    <x v="0"/>
    <n v="8"/>
    <x v="3"/>
    <n v="7.6987232831138744E-2"/>
    <n v="1.9436345966958212E-5"/>
    <x v="0"/>
    <s v="Aug-2023"/>
    <n v="202308"/>
  </r>
  <r>
    <s v="0fa54004-2395-46ed-ab7d-0f4d09b61211"/>
    <x v="92"/>
    <x v="1126"/>
    <x v="0"/>
    <x v="2"/>
    <x v="5"/>
    <n v="7"/>
    <n v="566.6"/>
    <n v="0.21"/>
    <n v="3133.2979999999998"/>
    <n v="400.19843475627658"/>
    <x v="0"/>
    <n v="8"/>
    <x v="3"/>
    <n v="0.12772434500525537"/>
    <n v="5.2947405577126713E-5"/>
    <x v="0"/>
    <s v="Aug-2023"/>
    <n v="202308"/>
  </r>
  <r>
    <s v="158a5655-53b1-4648-a172-581fae884ff8"/>
    <x v="89"/>
    <x v="1127"/>
    <x v="3"/>
    <x v="2"/>
    <x v="3"/>
    <n v="9"/>
    <n v="421.88"/>
    <n v="0.23"/>
    <n v="2923.6284000000001"/>
    <n v="369.3311688883328"/>
    <x v="0"/>
    <n v="8"/>
    <x v="3"/>
    <n v="0.12632630360559255"/>
    <n v="6.0575413756413092E-5"/>
    <x v="0"/>
    <s v="Aug-2023"/>
    <n v="202308"/>
  </r>
  <r>
    <s v="4280036f-3608-409e-a9ca-4a2f35744a3f"/>
    <x v="93"/>
    <x v="1128"/>
    <x v="1"/>
    <x v="1"/>
    <x v="0"/>
    <n v="7"/>
    <n v="537.24"/>
    <n v="0.06"/>
    <n v="3535.0392000000002"/>
    <n v="815.94884952587904"/>
    <x v="0"/>
    <n v="8"/>
    <x v="3"/>
    <n v="0.23081748273848815"/>
    <n v="1.5954561409106862E-5"/>
    <x v="0"/>
    <s v="Aug-2023"/>
    <n v="202308"/>
  </r>
  <r>
    <s v="551608de-c337-41a0-8ff5-bfa4bffcc6ea"/>
    <x v="94"/>
    <x v="1129"/>
    <x v="1"/>
    <x v="0"/>
    <x v="6"/>
    <n v="4"/>
    <n v="677.42"/>
    <n v="0.26"/>
    <n v="2005.1632"/>
    <n v="184.96532532802809"/>
    <x v="0"/>
    <n v="8"/>
    <x v="3"/>
    <n v="9.2244524200338449E-2"/>
    <n v="9.5952289569248034E-5"/>
    <x v="0"/>
    <s v="Aug-2023"/>
    <n v="202308"/>
  </r>
  <r>
    <s v="7454e1fa-33ae-4ac6-840d-895bbf5cc952"/>
    <x v="95"/>
    <x v="1130"/>
    <x v="2"/>
    <x v="1"/>
    <x v="8"/>
    <n v="9"/>
    <n v="607.38"/>
    <n v="0.28000000000000003"/>
    <n v="3935.8224"/>
    <n v="379.17983831204219"/>
    <x v="0"/>
    <n v="8"/>
    <x v="3"/>
    <n v="9.6340688114393114E-2"/>
    <n v="5.1221823423739854E-5"/>
    <x v="0"/>
    <s v="Aug-2023"/>
    <n v="202308"/>
  </r>
  <r>
    <s v="2558210a-4481-4cfe-98fe-aef869fc9b82"/>
    <x v="83"/>
    <x v="1131"/>
    <x v="1"/>
    <x v="0"/>
    <x v="8"/>
    <n v="4"/>
    <n v="811.22"/>
    <n v="0.18"/>
    <n v="2660.8015999999998"/>
    <n v="468.48965531863809"/>
    <x v="0"/>
    <n v="8"/>
    <x v="3"/>
    <n v="0.17607087101820673"/>
    <n v="5.5472005128078694E-5"/>
    <x v="0"/>
    <s v="Aug-2023"/>
    <n v="202308"/>
  </r>
  <r>
    <s v="b807f694-2b2a-44a4-a595-2d983de2edea"/>
    <x v="96"/>
    <x v="1132"/>
    <x v="2"/>
    <x v="2"/>
    <x v="6"/>
    <n v="9"/>
    <n v="569.64"/>
    <n v="0.27"/>
    <n v="3742.5347999999999"/>
    <n v="724.93525615338547"/>
    <x v="0"/>
    <n v="8"/>
    <x v="3"/>
    <n v="0.19370167410424227"/>
    <n v="5.2664840952180324E-5"/>
    <x v="0"/>
    <s v="Aug-2023"/>
    <n v="202308"/>
  </r>
  <r>
    <s v="a90f7338-3ba3-4483-991d-d06d05fdc0ee"/>
    <x v="97"/>
    <x v="1133"/>
    <x v="2"/>
    <x v="0"/>
    <x v="8"/>
    <n v="2"/>
    <n v="293.49"/>
    <n v="0.19"/>
    <n v="475.45380000000011"/>
    <n v="84.926875552826615"/>
    <x v="0"/>
    <n v="8"/>
    <x v="3"/>
    <n v="0.17862277166115109"/>
    <n v="3.2369075607346074E-4"/>
    <x v="0"/>
    <s v="Aug-2023"/>
    <n v="202308"/>
  </r>
  <r>
    <s v="529ecc0c-7100-41d3-9737-5037c7fd422d"/>
    <x v="98"/>
    <x v="1134"/>
    <x v="2"/>
    <x v="1"/>
    <x v="1"/>
    <n v="6"/>
    <n v="441.1"/>
    <n v="0.03"/>
    <n v="2567.2020000000002"/>
    <n v="520.10205598806294"/>
    <x v="0"/>
    <n v="8"/>
    <x v="3"/>
    <n v="0.20259490916104883"/>
    <n v="1.133529811834051E-5"/>
    <x v="0"/>
    <s v="Aug-2023"/>
    <n v="202308"/>
  </r>
  <r>
    <s v="72e6dae3-127c-49fb-9807-cc4b97fa0a34"/>
    <x v="92"/>
    <x v="1135"/>
    <x v="3"/>
    <x v="1"/>
    <x v="3"/>
    <n v="7"/>
    <n v="561.02"/>
    <n v="0.25"/>
    <n v="2945.355"/>
    <n v="518.6821436528719"/>
    <x v="0"/>
    <n v="8"/>
    <x v="3"/>
    <n v="0.17610174109839796"/>
    <n v="6.3659558864720894E-5"/>
    <x v="0"/>
    <s v="Aug-2023"/>
    <n v="202308"/>
  </r>
  <r>
    <s v="e415edb8-9c5c-4b3a-ae2d-81f286faffd9"/>
    <x v="99"/>
    <x v="1136"/>
    <x v="2"/>
    <x v="2"/>
    <x v="7"/>
    <n v="4"/>
    <n v="441.72"/>
    <n v="0.27"/>
    <n v="1289.8224"/>
    <n v="375.1575220766656"/>
    <x v="0"/>
    <n v="8"/>
    <x v="3"/>
    <n v="0.29085982851334075"/>
    <n v="1.5281173594132029E-4"/>
    <x v="0"/>
    <s v="Aug-2023"/>
    <n v="202308"/>
  </r>
  <r>
    <s v="f1760b99-3691-436f-a9b1-a7953689257b"/>
    <x v="100"/>
    <x v="1137"/>
    <x v="2"/>
    <x v="0"/>
    <x v="4"/>
    <n v="7"/>
    <n v="870.35"/>
    <n v="0.16"/>
    <n v="5117.6579999999994"/>
    <n v="643.80949704249792"/>
    <x v="0"/>
    <n v="8"/>
    <x v="3"/>
    <n v="0.12580158678881981"/>
    <n v="2.6262012819145007E-5"/>
    <x v="0"/>
    <s v="Aug-2023"/>
    <n v="202308"/>
  </r>
  <r>
    <s v="89358639-4652-49f9-bd6f-d6b28b595d3e"/>
    <x v="101"/>
    <x v="1138"/>
    <x v="3"/>
    <x v="2"/>
    <x v="7"/>
    <n v="3"/>
    <n v="143"/>
    <n v="0.14000000000000001"/>
    <n v="368.94"/>
    <n v="38.845681813297091"/>
    <x v="0"/>
    <n v="8"/>
    <x v="3"/>
    <n v="0.10528997076298881"/>
    <n v="3.2634032634032639E-4"/>
    <x v="0"/>
    <s v="Aug-2023"/>
    <n v="202308"/>
  </r>
  <r>
    <s v="850f26ea-2a74-432a-b2f3-7d01502b65fd"/>
    <x v="102"/>
    <x v="1139"/>
    <x v="1"/>
    <x v="0"/>
    <x v="8"/>
    <n v="1"/>
    <n v="694.68"/>
    <n v="0.14000000000000001"/>
    <n v="597.42479999999989"/>
    <n v="58.884609544126299"/>
    <x v="0"/>
    <n v="8"/>
    <x v="3"/>
    <n v="9.8564052821587436E-2"/>
    <n v="2.0153164046755344E-4"/>
    <x v="0"/>
    <s v="Aug-2023"/>
    <n v="202308"/>
  </r>
  <r>
    <s v="00134211-58f7-424b-b50c-54af8b7fdcad"/>
    <x v="102"/>
    <x v="1140"/>
    <x v="0"/>
    <x v="0"/>
    <x v="7"/>
    <n v="4"/>
    <n v="634.73"/>
    <n v="0.06"/>
    <n v="2386.5848000000001"/>
    <n v="169.47239783768131"/>
    <x v="0"/>
    <n v="8"/>
    <x v="3"/>
    <n v="7.1010423697360894E-2"/>
    <n v="2.3632095536684886E-5"/>
    <x v="0"/>
    <s v="Aug-2023"/>
    <n v="202308"/>
  </r>
  <r>
    <s v="9ba6db8d-0350-43d2-b8cf-bef5e20c2273"/>
    <x v="101"/>
    <x v="1141"/>
    <x v="0"/>
    <x v="1"/>
    <x v="1"/>
    <n v="5"/>
    <n v="967.96"/>
    <n v="0.22"/>
    <n v="3775.0439999999999"/>
    <n v="289.72200347363992"/>
    <x v="0"/>
    <n v="8"/>
    <x v="3"/>
    <n v="7.6746656058483007E-2"/>
    <n v="4.5456423819166082E-5"/>
    <x v="0"/>
    <s v="Aug-2023"/>
    <n v="202308"/>
  </r>
  <r>
    <s v="86963a05-531b-4fde-9021-d911bb0063bd"/>
    <x v="87"/>
    <x v="1142"/>
    <x v="1"/>
    <x v="0"/>
    <x v="7"/>
    <n v="3"/>
    <n v="560.49"/>
    <n v="0.27"/>
    <n v="1227.4730999999999"/>
    <n v="106.107261960918"/>
    <x v="0"/>
    <n v="8"/>
    <x v="3"/>
    <n v="8.6443655637681999E-2"/>
    <n v="1.6057378365358883E-4"/>
    <x v="0"/>
    <s v="Aug-2023"/>
    <n v="202308"/>
  </r>
  <r>
    <s v="197f81ae-0cdd-4e96-ba1d-cafd674a4565"/>
    <x v="84"/>
    <x v="1143"/>
    <x v="3"/>
    <x v="1"/>
    <x v="5"/>
    <n v="6"/>
    <n v="332.36"/>
    <n v="0"/>
    <n v="1994.16"/>
    <n v="247.82973359800451"/>
    <x v="0"/>
    <n v="8"/>
    <x v="3"/>
    <n v="0.12427775785192989"/>
    <n v="0"/>
    <x v="1"/>
    <s v="Aug-2023"/>
    <n v="202308"/>
  </r>
  <r>
    <s v="c2de28a1-efc6-40f5-aae6-e9e0351aed5b"/>
    <x v="100"/>
    <x v="1144"/>
    <x v="1"/>
    <x v="1"/>
    <x v="4"/>
    <n v="1"/>
    <n v="346.73"/>
    <n v="0.22"/>
    <n v="270.44940000000003"/>
    <n v="15.46130123494699"/>
    <x v="0"/>
    <n v="8"/>
    <x v="3"/>
    <n v="5.7168924149755884E-2"/>
    <n v="6.3449946644363042E-4"/>
    <x v="0"/>
    <s v="Aug-2023"/>
    <n v="202308"/>
  </r>
  <r>
    <s v="79b77c02-c854-4f00-be23-a11a210d3a84"/>
    <x v="83"/>
    <x v="1145"/>
    <x v="3"/>
    <x v="1"/>
    <x v="0"/>
    <n v="7"/>
    <n v="616.71"/>
    <n v="0.15"/>
    <n v="3669.4245000000001"/>
    <n v="917.47932784487705"/>
    <x v="0"/>
    <n v="8"/>
    <x v="3"/>
    <n v="0.25003357552250416"/>
    <n v="3.474659309654688E-5"/>
    <x v="0"/>
    <s v="Aug-2023"/>
    <n v="202308"/>
  </r>
  <r>
    <s v="9e169037-2439-42d3-8e15-9c349624e46b"/>
    <x v="99"/>
    <x v="1146"/>
    <x v="3"/>
    <x v="0"/>
    <x v="6"/>
    <n v="5"/>
    <n v="640.12"/>
    <n v="0.11"/>
    <n v="2848.5340000000001"/>
    <n v="144.6240004078623"/>
    <x v="0"/>
    <n v="8"/>
    <x v="3"/>
    <n v="5.0771379385979698E-2"/>
    <n v="3.4368555895769548E-5"/>
    <x v="0"/>
    <s v="Aug-2023"/>
    <n v="202308"/>
  </r>
  <r>
    <s v="bb2efdb1-7e36-460c-be0d-23fe196ef86c"/>
    <x v="88"/>
    <x v="1147"/>
    <x v="2"/>
    <x v="0"/>
    <x v="9"/>
    <n v="3"/>
    <n v="631.47"/>
    <n v="0.23"/>
    <n v="1458.6957"/>
    <n v="431.14667053417651"/>
    <x v="0"/>
    <n v="8"/>
    <x v="3"/>
    <n v="0.29556998799281886"/>
    <n v="1.2140983208492354E-4"/>
    <x v="0"/>
    <s v="Aug-2023"/>
    <n v="202308"/>
  </r>
  <r>
    <s v="7a799f2e-4644-4100-b2fd-c39181fbc4f5"/>
    <x v="85"/>
    <x v="1148"/>
    <x v="1"/>
    <x v="0"/>
    <x v="1"/>
    <n v="7"/>
    <n v="584.67999999999995"/>
    <n v="0.14000000000000001"/>
    <n v="3519.7736"/>
    <n v="983.76925206836597"/>
    <x v="0"/>
    <n v="8"/>
    <x v="3"/>
    <n v="0.27949787795111763"/>
    <n v="3.4206745570226451E-5"/>
    <x v="0"/>
    <s v="Aug-2023"/>
    <n v="202308"/>
  </r>
  <r>
    <s v="d55c9394-6c26-412a-80d4-69bfbd253993"/>
    <x v="103"/>
    <x v="105"/>
    <x v="0"/>
    <x v="2"/>
    <x v="9"/>
    <n v="2"/>
    <n v="429.46"/>
    <n v="0.28999999999999998"/>
    <n v="609.83319999999992"/>
    <n v="80.15880475623554"/>
    <x v="0"/>
    <n v="8"/>
    <x v="3"/>
    <n v="0.13144381899220237"/>
    <n v="3.3763330694360356E-4"/>
    <x v="0"/>
    <s v="Aug-2023"/>
    <n v="202308"/>
  </r>
  <r>
    <s v="2bff2392-6dab-4951-8fd9-4945f0c3b4ca"/>
    <x v="87"/>
    <x v="1149"/>
    <x v="3"/>
    <x v="1"/>
    <x v="1"/>
    <n v="1"/>
    <n v="644.99"/>
    <n v="0.17"/>
    <n v="535.34169999999995"/>
    <n v="97.928034033930885"/>
    <x v="0"/>
    <n v="8"/>
    <x v="3"/>
    <n v="0.1829262208304171"/>
    <n v="2.6356997782911364E-4"/>
    <x v="0"/>
    <s v="Aug-2023"/>
    <n v="202308"/>
  </r>
  <r>
    <s v="3d42436a-b4b4-481e-ad3b-409b6ea36f02"/>
    <x v="100"/>
    <x v="1150"/>
    <x v="1"/>
    <x v="2"/>
    <x v="4"/>
    <n v="7"/>
    <n v="502.7"/>
    <n v="0.19"/>
    <n v="2850.3090000000002"/>
    <n v="720.80870212625496"/>
    <x v="0"/>
    <n v="8"/>
    <x v="3"/>
    <n v="0.25288791570536912"/>
    <n v="5.3994145897865809E-5"/>
    <x v="0"/>
    <s v="Aug-2023"/>
    <n v="202308"/>
  </r>
  <r>
    <s v="72463d9f-f952-40dd-bd9f-1247ddcd014e"/>
    <x v="89"/>
    <x v="1151"/>
    <x v="1"/>
    <x v="0"/>
    <x v="8"/>
    <n v="4"/>
    <n v="589.84"/>
    <n v="0.13"/>
    <n v="2052.6432"/>
    <n v="364.65416122987602"/>
    <x v="0"/>
    <n v="8"/>
    <x v="3"/>
    <n v="0.17765102148774614"/>
    <n v="5.5099688050996876E-5"/>
    <x v="0"/>
    <s v="Aug-2023"/>
    <n v="202308"/>
  </r>
  <r>
    <s v="f5ed51d5-c853-4e3c-b998-b3b0711971af"/>
    <x v="104"/>
    <x v="1152"/>
    <x v="3"/>
    <x v="2"/>
    <x v="0"/>
    <n v="8"/>
    <n v="804.22"/>
    <n v="0.18"/>
    <n v="5275.6832000000004"/>
    <n v="729.05649920582164"/>
    <x v="0"/>
    <n v="8"/>
    <x v="3"/>
    <n v="0.13819186474385375"/>
    <n v="2.7977419114172736E-5"/>
    <x v="0"/>
    <s v="Aug-2023"/>
    <n v="202308"/>
  </r>
  <r>
    <s v="4365335a-bb6e-47c8-83c4-6b4e9cfb52d9"/>
    <x v="97"/>
    <x v="1153"/>
    <x v="1"/>
    <x v="1"/>
    <x v="3"/>
    <n v="9"/>
    <n v="524.20000000000005"/>
    <n v="0.05"/>
    <n v="4481.91"/>
    <n v="1169.240848381623"/>
    <x v="0"/>
    <n v="8"/>
    <x v="3"/>
    <n v="0.26088003739067117"/>
    <n v="1.0598160159396329E-5"/>
    <x v="0"/>
    <s v="Aug-2023"/>
    <n v="202308"/>
  </r>
  <r>
    <s v="3b9c550e-93e8-4357-847d-4191202fd37c"/>
    <x v="105"/>
    <x v="1154"/>
    <x v="0"/>
    <x v="2"/>
    <x v="2"/>
    <n v="5"/>
    <n v="400.23"/>
    <n v="0.3"/>
    <n v="1400.8050000000001"/>
    <n v="273.59508193713037"/>
    <x v="0"/>
    <n v="8"/>
    <x v="3"/>
    <n v="0.19531275369314813"/>
    <n v="1.4991379956524997E-4"/>
    <x v="0"/>
    <s v="Aug-2023"/>
    <n v="202308"/>
  </r>
  <r>
    <s v="33de3d6d-ca20-4148-999a-7a143a0f46e6"/>
    <x v="98"/>
    <x v="1155"/>
    <x v="1"/>
    <x v="1"/>
    <x v="2"/>
    <n v="6"/>
    <n v="832.07"/>
    <n v="0.03"/>
    <n v="4842.6473999999998"/>
    <n v="948.80096691371318"/>
    <x v="0"/>
    <n v="8"/>
    <x v="3"/>
    <n v="0.19592608929440397"/>
    <n v="6.0091098104726761E-6"/>
    <x v="0"/>
    <s v="Aug-2023"/>
    <n v="202308"/>
  </r>
  <r>
    <s v="56ad73e0-fbe1-4a40-ac37-9b588740d037"/>
    <x v="88"/>
    <x v="1156"/>
    <x v="0"/>
    <x v="1"/>
    <x v="8"/>
    <n v="7"/>
    <n v="405.99"/>
    <n v="0.13"/>
    <n v="2472.4791"/>
    <n v="603.64019966605679"/>
    <x v="0"/>
    <n v="8"/>
    <x v="3"/>
    <n v="0.24414370162565047"/>
    <n v="4.5743561593705681E-5"/>
    <x v="0"/>
    <s v="Aug-2023"/>
    <n v="202308"/>
  </r>
  <r>
    <s v="fa13337c-d698-47b5-949f-ac1ca04b822f"/>
    <x v="101"/>
    <x v="1157"/>
    <x v="0"/>
    <x v="2"/>
    <x v="5"/>
    <n v="3"/>
    <n v="998.64"/>
    <n v="0.01"/>
    <n v="2965.9607999999998"/>
    <n v="795.87658433032743"/>
    <x v="0"/>
    <n v="8"/>
    <x v="3"/>
    <n v="0.26833685203470237"/>
    <n v="3.3378728403962721E-6"/>
    <x v="0"/>
    <s v="Aug-2023"/>
    <n v="202308"/>
  </r>
  <r>
    <s v="f81d0fb6-fb5a-4430-845f-a25bb9d2b04d"/>
    <x v="85"/>
    <x v="1158"/>
    <x v="0"/>
    <x v="2"/>
    <x v="4"/>
    <n v="6"/>
    <n v="32.729999999999997"/>
    <n v="0.08"/>
    <n v="180.6696"/>
    <n v="13.11957683006225"/>
    <x v="0"/>
    <n v="8"/>
    <x v="3"/>
    <n v="7.2616404918493485E-2"/>
    <n v="4.0737345961910584E-4"/>
    <x v="0"/>
    <s v="Aug-2023"/>
    <n v="202308"/>
  </r>
  <r>
    <s v="0677c257-0fa3-4ae4-b4b6-df032b3aa1fc"/>
    <x v="82"/>
    <x v="1159"/>
    <x v="0"/>
    <x v="2"/>
    <x v="3"/>
    <n v="3"/>
    <n v="351.06"/>
    <n v="0.15"/>
    <n v="895.20299999999997"/>
    <n v="121.213845115992"/>
    <x v="0"/>
    <n v="8"/>
    <x v="3"/>
    <n v="0.13540375212772077"/>
    <n v="1.4242579616020052E-4"/>
    <x v="0"/>
    <s v="Aug-2023"/>
    <n v="202308"/>
  </r>
  <r>
    <s v="92be8d83-96c5-45ae-9997-2eae51abeb2c"/>
    <x v="87"/>
    <x v="1160"/>
    <x v="0"/>
    <x v="1"/>
    <x v="0"/>
    <n v="5"/>
    <n v="409.66"/>
    <n v="0.22"/>
    <n v="1597.674"/>
    <n v="450.60454924089521"/>
    <x v="0"/>
    <n v="8"/>
    <x v="3"/>
    <n v="0.28203785580844104"/>
    <n v="1.0740614167846506E-4"/>
    <x v="0"/>
    <s v="Aug-2023"/>
    <n v="202308"/>
  </r>
  <r>
    <s v="dbf5cdcb-a1ef-4ef4-b2d7-5508e420fb76"/>
    <x v="102"/>
    <x v="1161"/>
    <x v="0"/>
    <x v="2"/>
    <x v="7"/>
    <n v="8"/>
    <n v="757.02"/>
    <n v="0.09"/>
    <n v="5511.1055999999999"/>
    <n v="1578.393691751324"/>
    <x v="0"/>
    <n v="8"/>
    <x v="3"/>
    <n v="0.28640236756692233"/>
    <n v="1.4860901957676151E-5"/>
    <x v="0"/>
    <s v="Aug-2023"/>
    <n v="202308"/>
  </r>
  <r>
    <s v="ddc7438c-b4e6-42d3-a523-ade3fe07e8ff"/>
    <x v="95"/>
    <x v="1162"/>
    <x v="3"/>
    <x v="2"/>
    <x v="4"/>
    <n v="1"/>
    <n v="235.47"/>
    <n v="0.16"/>
    <n v="197.79480000000001"/>
    <n v="40.939912290795377"/>
    <x v="0"/>
    <n v="8"/>
    <x v="3"/>
    <n v="0.20698174214284387"/>
    <n v="6.7949207967044631E-4"/>
    <x v="0"/>
    <s v="Aug-2023"/>
    <n v="202308"/>
  </r>
  <r>
    <s v="866c852c-1536-4f75-b459-b96decdc077e"/>
    <x v="102"/>
    <x v="1163"/>
    <x v="2"/>
    <x v="1"/>
    <x v="8"/>
    <n v="9"/>
    <n v="242.44"/>
    <n v="0.04"/>
    <n v="2094.6815999999999"/>
    <n v="495.21470926031083"/>
    <x v="0"/>
    <n v="8"/>
    <x v="3"/>
    <n v="0.23641526676909314"/>
    <n v="1.8332141744119964E-5"/>
    <x v="0"/>
    <s v="Aug-2023"/>
    <n v="202308"/>
  </r>
  <r>
    <s v="6a4a6f15-94fd-49fa-b7cf-2642f8728925"/>
    <x v="82"/>
    <x v="1164"/>
    <x v="0"/>
    <x v="1"/>
    <x v="8"/>
    <n v="7"/>
    <n v="678.89"/>
    <n v="0.21"/>
    <n v="3754.2617"/>
    <n v="773.36183264698877"/>
    <x v="0"/>
    <n v="8"/>
    <x v="3"/>
    <n v="0.20599571751936974"/>
    <n v="4.4189780376791528E-5"/>
    <x v="0"/>
    <s v="Aug-2023"/>
    <n v="202308"/>
  </r>
  <r>
    <s v="555aaf8b-e709-4647-9c2c-e77542c88f9e"/>
    <x v="102"/>
    <x v="1165"/>
    <x v="2"/>
    <x v="0"/>
    <x v="5"/>
    <n v="6"/>
    <n v="104.57"/>
    <n v="0.03"/>
    <n v="608.59739999999999"/>
    <n v="145.03687570306531"/>
    <x v="0"/>
    <n v="8"/>
    <x v="3"/>
    <n v="0.23831333440311331"/>
    <n v="4.78148608587549E-5"/>
    <x v="0"/>
    <s v="Aug-2023"/>
    <n v="202308"/>
  </r>
  <r>
    <s v="4bdf519e-eb8a-403e-831c-902d451ecd85"/>
    <x v="90"/>
    <x v="1166"/>
    <x v="3"/>
    <x v="0"/>
    <x v="5"/>
    <n v="6"/>
    <n v="94.49"/>
    <n v="0.1"/>
    <n v="510.24599999999998"/>
    <n v="62.812185606745857"/>
    <x v="0"/>
    <n v="8"/>
    <x v="3"/>
    <n v="0.1231017697478194"/>
    <n v="1.7638550816664905E-4"/>
    <x v="0"/>
    <s v="Aug-2023"/>
    <n v="202308"/>
  </r>
  <r>
    <s v="47c21e91-a88a-4179-b989-100a5b4ec51b"/>
    <x v="84"/>
    <x v="1167"/>
    <x v="2"/>
    <x v="1"/>
    <x v="0"/>
    <n v="7"/>
    <n v="90.76"/>
    <n v="0.27"/>
    <n v="463.78359999999998"/>
    <n v="96.451081410959318"/>
    <x v="0"/>
    <n v="8"/>
    <x v="3"/>
    <n v="0.20796570083754432"/>
    <n v="4.2498268589057482E-4"/>
    <x v="0"/>
    <s v="Aug-2023"/>
    <n v="202308"/>
  </r>
  <r>
    <s v="e32ac1ac-6c17-421d-9e82-9f694a9ea2c0"/>
    <x v="106"/>
    <x v="1168"/>
    <x v="2"/>
    <x v="2"/>
    <x v="3"/>
    <n v="1"/>
    <n v="838.7"/>
    <n v="0.06"/>
    <n v="788.37800000000004"/>
    <n v="194.46676199256251"/>
    <x v="0"/>
    <n v="8"/>
    <x v="3"/>
    <n v="0.24666690596714078"/>
    <n v="7.1539286991772978E-5"/>
    <x v="0"/>
    <s v="Aug-2023"/>
    <n v="202308"/>
  </r>
  <r>
    <s v="c731c328-64dc-4af3-801f-3001339af21f"/>
    <x v="90"/>
    <x v="1169"/>
    <x v="0"/>
    <x v="0"/>
    <x v="5"/>
    <n v="7"/>
    <n v="418.47"/>
    <n v="0.1"/>
    <n v="2636.3609999999999"/>
    <n v="624.2204023853875"/>
    <x v="0"/>
    <n v="8"/>
    <x v="3"/>
    <n v="0.23677349285070881"/>
    <n v="3.4137965172447934E-5"/>
    <x v="0"/>
    <s v="Aug-2023"/>
    <n v="202308"/>
  </r>
  <r>
    <s v="947d129e-a155-42ec-b87e-b3916d49afa9"/>
    <x v="104"/>
    <x v="1170"/>
    <x v="0"/>
    <x v="2"/>
    <x v="9"/>
    <n v="3"/>
    <n v="781.52"/>
    <n v="0.17"/>
    <n v="1945.9848"/>
    <n v="276.06475472816379"/>
    <x v="0"/>
    <n v="8"/>
    <x v="3"/>
    <n v="0.14186377752188187"/>
    <n v="7.2508274473675238E-5"/>
    <x v="0"/>
    <s v="Aug-2023"/>
    <n v="202308"/>
  </r>
  <r>
    <s v="3e95010f-68de-4e35-b742-8ec49e10d847"/>
    <x v="107"/>
    <x v="1171"/>
    <x v="2"/>
    <x v="2"/>
    <x v="5"/>
    <n v="2"/>
    <n v="949.94"/>
    <n v="0.26"/>
    <n v="1405.9112"/>
    <n v="231.0461517379037"/>
    <x v="0"/>
    <n v="8"/>
    <x v="3"/>
    <n v="0.16433907898159122"/>
    <n v="1.3685074846832431E-4"/>
    <x v="0"/>
    <s v="Aug-2023"/>
    <n v="202308"/>
  </r>
  <r>
    <s v="dd43a065-b9f3-4eb0-bf8d-fb7d244e7dfa"/>
    <x v="97"/>
    <x v="1172"/>
    <x v="3"/>
    <x v="0"/>
    <x v="6"/>
    <n v="2"/>
    <n v="155.97"/>
    <n v="0.11"/>
    <n v="277.6266"/>
    <n v="73.336673553438658"/>
    <x v="0"/>
    <n v="8"/>
    <x v="3"/>
    <n v="0.26415578893895131"/>
    <n v="3.5263191639417837E-4"/>
    <x v="0"/>
    <s v="Aug-2023"/>
    <n v="202308"/>
  </r>
  <r>
    <s v="df0096af-0934-4b01-90f4-85377e60fafa"/>
    <x v="100"/>
    <x v="207"/>
    <x v="0"/>
    <x v="0"/>
    <x v="6"/>
    <n v="7"/>
    <n v="733.64"/>
    <n v="0.12"/>
    <n v="4519.2223999999997"/>
    <n v="801.20584399606946"/>
    <x v="0"/>
    <n v="8"/>
    <x v="3"/>
    <n v="0.17728842997327804"/>
    <n v="2.3366851784059135E-5"/>
    <x v="0"/>
    <s v="Aug-2023"/>
    <n v="202308"/>
  </r>
  <r>
    <s v="c5ed7c1b-3b96-410a-9a11-55a7fb2ccd57"/>
    <x v="106"/>
    <x v="1173"/>
    <x v="3"/>
    <x v="2"/>
    <x v="0"/>
    <n v="3"/>
    <n v="155.51"/>
    <n v="0.02"/>
    <n v="457.19940000000003"/>
    <n v="91.20299669122781"/>
    <x v="0"/>
    <n v="8"/>
    <x v="3"/>
    <n v="0.19948188184679991"/>
    <n v="4.2869697554283757E-5"/>
    <x v="0"/>
    <s v="Aug-2023"/>
    <n v="202308"/>
  </r>
  <r>
    <s v="d8606077-853c-4427-89d6-3bda7bb076e9"/>
    <x v="97"/>
    <x v="1174"/>
    <x v="1"/>
    <x v="0"/>
    <x v="1"/>
    <n v="9"/>
    <n v="601.42999999999995"/>
    <n v="0.21"/>
    <n v="4276.1673000000001"/>
    <n v="659.17925705080143"/>
    <x v="0"/>
    <n v="8"/>
    <x v="3"/>
    <n v="0.15415188667917679"/>
    <n v="3.8796424078169255E-5"/>
    <x v="0"/>
    <s v="Aug-2023"/>
    <n v="202308"/>
  </r>
  <r>
    <s v="db6700bc-8ba1-413b-bea5-723cbe8f92fa"/>
    <x v="93"/>
    <x v="1175"/>
    <x v="0"/>
    <x v="2"/>
    <x v="3"/>
    <n v="4"/>
    <n v="535.63"/>
    <n v="0.2"/>
    <n v="1714.0160000000001"/>
    <n v="261.04750723606958"/>
    <x v="0"/>
    <n v="8"/>
    <x v="3"/>
    <n v="0.15230167468452427"/>
    <n v="9.3348020088493926E-5"/>
    <x v="0"/>
    <s v="Aug-2023"/>
    <n v="202308"/>
  </r>
  <r>
    <s v="f32d5ae6-12df-4442-9aa4-b63083dc4ba3"/>
    <x v="108"/>
    <x v="1176"/>
    <x v="2"/>
    <x v="2"/>
    <x v="7"/>
    <n v="3"/>
    <n v="602.88"/>
    <n v="0.25"/>
    <n v="1356.48"/>
    <n v="118.760350697823"/>
    <x v="0"/>
    <n v="8"/>
    <x v="3"/>
    <n v="8.7550388282778224E-2"/>
    <n v="1.3822540693559802E-4"/>
    <x v="0"/>
    <s v="Aug-2023"/>
    <n v="202308"/>
  </r>
  <r>
    <s v="a2929913-dde1-49e0-a18e-d29fae31579a"/>
    <x v="84"/>
    <x v="1177"/>
    <x v="3"/>
    <x v="0"/>
    <x v="4"/>
    <n v="4"/>
    <n v="48.54"/>
    <n v="0.04"/>
    <n v="186.39359999999999"/>
    <n v="48.081531265817972"/>
    <x v="0"/>
    <n v="8"/>
    <x v="3"/>
    <n v="0.25795698600068873"/>
    <n v="2.0601565718994644E-4"/>
    <x v="0"/>
    <s v="Aug-2023"/>
    <n v="202308"/>
  </r>
  <r>
    <s v="35a9bb7f-1210-4f19-9f5a-a6b23d382d1f"/>
    <x v="100"/>
    <x v="1178"/>
    <x v="0"/>
    <x v="2"/>
    <x v="2"/>
    <n v="2"/>
    <n v="468.16"/>
    <n v="0.09"/>
    <n v="852.05120000000011"/>
    <n v="198.1382640135723"/>
    <x v="0"/>
    <n v="8"/>
    <x v="3"/>
    <n v="0.23254267350785054"/>
    <n v="9.6120984278879004E-5"/>
    <x v="0"/>
    <s v="Aug-2023"/>
    <n v="202308"/>
  </r>
  <r>
    <s v="7b4dca0c-7a5d-4c2d-a9a5-1856c8dec135"/>
    <x v="104"/>
    <x v="1179"/>
    <x v="1"/>
    <x v="1"/>
    <x v="9"/>
    <n v="1"/>
    <n v="590.6"/>
    <n v="0.09"/>
    <n v="537.44600000000003"/>
    <n v="50.31188297634138"/>
    <x v="0"/>
    <n v="8"/>
    <x v="3"/>
    <n v="9.361290804348972E-2"/>
    <n v="1.5238740264138164E-4"/>
    <x v="0"/>
    <s v="Aug-2023"/>
    <n v="202308"/>
  </r>
  <r>
    <s v="da8d7956-4c80-4f47-a77d-8f74948d3bf0"/>
    <x v="84"/>
    <x v="1180"/>
    <x v="3"/>
    <x v="2"/>
    <x v="1"/>
    <n v="4"/>
    <n v="432.61"/>
    <n v="0.06"/>
    <n v="1626.6135999999999"/>
    <n v="216.66914667214061"/>
    <x v="0"/>
    <n v="8"/>
    <x v="3"/>
    <n v="0.13320259136659168"/>
    <n v="3.4673262291671481E-5"/>
    <x v="0"/>
    <s v="Aug-2023"/>
    <n v="202308"/>
  </r>
  <r>
    <s v="b944b4bc-5425-4304-9b6a-1eb1f8aab2c7"/>
    <x v="100"/>
    <x v="1181"/>
    <x v="2"/>
    <x v="1"/>
    <x v="4"/>
    <n v="4"/>
    <n v="177.25"/>
    <n v="0"/>
    <n v="709"/>
    <n v="143.53049979702899"/>
    <x v="0"/>
    <n v="8"/>
    <x v="3"/>
    <n v="0.20244076134982933"/>
    <n v="0"/>
    <x v="1"/>
    <s v="Aug-2023"/>
    <n v="202308"/>
  </r>
  <r>
    <s v="1d8f53d2-6920-48a8-989d-40c5c6e5259c"/>
    <x v="107"/>
    <x v="1182"/>
    <x v="2"/>
    <x v="2"/>
    <x v="2"/>
    <n v="9"/>
    <n v="462.69"/>
    <n v="0.23"/>
    <n v="3206.4416999999999"/>
    <n v="245.32230260815351"/>
    <x v="0"/>
    <n v="8"/>
    <x v="3"/>
    <n v="7.6509204146189072E-2"/>
    <n v="5.5232565120394988E-5"/>
    <x v="0"/>
    <s v="Aug-2023"/>
    <n v="202308"/>
  </r>
  <r>
    <s v="b2a90673-89a8-4a5c-936e-ee964c82fac3"/>
    <x v="96"/>
    <x v="1183"/>
    <x v="2"/>
    <x v="0"/>
    <x v="5"/>
    <n v="7"/>
    <n v="789.67"/>
    <n v="0.12"/>
    <n v="4864.3671999999997"/>
    <n v="346.49307581234581"/>
    <x v="0"/>
    <n v="8"/>
    <x v="3"/>
    <n v="7.1230863453800489E-2"/>
    <n v="2.1708887437609563E-5"/>
    <x v="0"/>
    <s v="Aug-2023"/>
    <n v="202308"/>
  </r>
  <r>
    <s v="3795edda-6841-43f4-8508-d23e336e47e6"/>
    <x v="106"/>
    <x v="1184"/>
    <x v="3"/>
    <x v="2"/>
    <x v="1"/>
    <n v="1"/>
    <n v="110.26"/>
    <n v="0.24"/>
    <n v="83.797600000000003"/>
    <n v="22.656671113268871"/>
    <x v="0"/>
    <n v="8"/>
    <x v="3"/>
    <n v="0.27037374713916473"/>
    <n v="2.1766733176129148E-3"/>
    <x v="0"/>
    <s v="Aug-2023"/>
    <n v="202308"/>
  </r>
  <r>
    <s v="74dc488e-7a78-4e79-bc2b-a6f7f5e3886e"/>
    <x v="89"/>
    <x v="1185"/>
    <x v="1"/>
    <x v="1"/>
    <x v="0"/>
    <n v="1"/>
    <n v="294.05"/>
    <n v="7.0000000000000007E-2"/>
    <n v="273.4665"/>
    <n v="76.079438471622154"/>
    <x v="0"/>
    <n v="8"/>
    <x v="3"/>
    <n v="0.27820386947440418"/>
    <n v="2.3805475259309643E-4"/>
    <x v="0"/>
    <s v="Aug-2023"/>
    <n v="202308"/>
  </r>
  <r>
    <s v="7969d674-d1b3-434b-b296-c07493c3a6f5"/>
    <x v="101"/>
    <x v="1186"/>
    <x v="3"/>
    <x v="0"/>
    <x v="3"/>
    <n v="4"/>
    <n v="520.57000000000005"/>
    <n v="0.18"/>
    <n v="1707.4695999999999"/>
    <n v="255.78594137706361"/>
    <x v="0"/>
    <n v="8"/>
    <x v="3"/>
    <n v="0.14980409687941948"/>
    <n v="8.6443705937722096E-5"/>
    <x v="0"/>
    <s v="Aug-2023"/>
    <n v="202308"/>
  </r>
  <r>
    <s v="1d88147d-f2f2-4327-85ef-633d834ac7de"/>
    <x v="96"/>
    <x v="1187"/>
    <x v="2"/>
    <x v="2"/>
    <x v="9"/>
    <n v="8"/>
    <n v="361.28"/>
    <n v="0.2"/>
    <n v="2312.192"/>
    <n v="574.16384723881629"/>
    <x v="0"/>
    <n v="8"/>
    <x v="3"/>
    <n v="0.24832014263470173"/>
    <n v="6.9198405668733398E-5"/>
    <x v="0"/>
    <s v="Aug-2023"/>
    <n v="202308"/>
  </r>
  <r>
    <s v="ace5c302-947e-4152-ac14-cbcdb7bfcd0f"/>
    <x v="101"/>
    <x v="1188"/>
    <x v="3"/>
    <x v="0"/>
    <x v="0"/>
    <n v="6"/>
    <n v="976.96"/>
    <n v="0.1"/>
    <n v="5275.5840000000007"/>
    <n v="288.48339035395009"/>
    <x v="0"/>
    <n v="8"/>
    <x v="3"/>
    <n v="5.4682740404465184E-2"/>
    <n v="1.7059722677148159E-5"/>
    <x v="0"/>
    <s v="Aug-2023"/>
    <n v="202308"/>
  </r>
  <r>
    <s v="3f5d5082-97d3-4b95-9c7e-c58fd3343aa6"/>
    <x v="89"/>
    <x v="1189"/>
    <x v="0"/>
    <x v="0"/>
    <x v="1"/>
    <n v="6"/>
    <n v="142.65"/>
    <n v="0.28000000000000003"/>
    <n v="616.24800000000005"/>
    <n v="91.485485645004076"/>
    <x v="0"/>
    <n v="8"/>
    <x v="3"/>
    <n v="0.14845563092294672"/>
    <n v="3.2714102114733028E-4"/>
    <x v="0"/>
    <s v="Aug-2023"/>
    <n v="202308"/>
  </r>
  <r>
    <s v="937e2e53-1bce-4251-b06b-3df9b547423c"/>
    <x v="90"/>
    <x v="1190"/>
    <x v="2"/>
    <x v="0"/>
    <x v="3"/>
    <n v="8"/>
    <n v="193.78"/>
    <n v="0.11"/>
    <n v="1379.7136"/>
    <n v="98.083677368854666"/>
    <x v="0"/>
    <n v="8"/>
    <x v="3"/>
    <n v="7.1089882254443723E-2"/>
    <n v="7.0956755083083912E-5"/>
    <x v="0"/>
    <s v="Aug-2023"/>
    <n v="202308"/>
  </r>
  <r>
    <s v="7c1cf088-30c4-44b7-aef1-949d5cc58942"/>
    <x v="107"/>
    <x v="1191"/>
    <x v="3"/>
    <x v="1"/>
    <x v="9"/>
    <n v="7"/>
    <n v="286.88"/>
    <n v="0.24"/>
    <n v="1526.2016000000001"/>
    <n v="94.621416464080326"/>
    <x v="0"/>
    <n v="8"/>
    <x v="3"/>
    <n v="6.1997980125351931E-2"/>
    <n v="1.1951238945103977E-4"/>
    <x v="0"/>
    <s v="Aug-2023"/>
    <n v="202308"/>
  </r>
  <r>
    <s v="5231a261-5785-4850-874d-9c0ce2088962"/>
    <x v="102"/>
    <x v="1192"/>
    <x v="3"/>
    <x v="1"/>
    <x v="9"/>
    <n v="9"/>
    <n v="394.22"/>
    <n v="0.3"/>
    <n v="2483.5859999999998"/>
    <n v="608.94667557416051"/>
    <x v="0"/>
    <n v="8"/>
    <x v="3"/>
    <n v="0.24518847971206173"/>
    <n v="8.4555155327820328E-5"/>
    <x v="0"/>
    <s v="Aug-2023"/>
    <n v="202308"/>
  </r>
  <r>
    <s v="227490f9-a67d-4f28-8328-5974ea8cdda9"/>
    <x v="93"/>
    <x v="1193"/>
    <x v="2"/>
    <x v="2"/>
    <x v="0"/>
    <n v="5"/>
    <n v="549.47"/>
    <n v="0.11"/>
    <n v="2445.1415000000002"/>
    <n v="160.46494817327661"/>
    <x v="0"/>
    <n v="8"/>
    <x v="3"/>
    <n v="6.5626037664191048E-2"/>
    <n v="4.0038582634174744E-5"/>
    <x v="0"/>
    <s v="Aug-2023"/>
    <n v="202308"/>
  </r>
  <r>
    <s v="8e3a856f-5766-4393-a6a1-a292962b3153"/>
    <x v="109"/>
    <x v="1194"/>
    <x v="2"/>
    <x v="1"/>
    <x v="3"/>
    <n v="4"/>
    <n v="38.130000000000003"/>
    <n v="0.12"/>
    <n v="134.2176"/>
    <n v="21.927721907870971"/>
    <x v="0"/>
    <n v="8"/>
    <x v="3"/>
    <n v="0.16337441518750873"/>
    <n v="7.8678206136900068E-4"/>
    <x v="0"/>
    <s v="Aug-2023"/>
    <n v="202308"/>
  </r>
  <r>
    <s v="a2769813-9bf5-40f0-8fa0-a17875d05078"/>
    <x v="110"/>
    <x v="1195"/>
    <x v="2"/>
    <x v="2"/>
    <x v="8"/>
    <n v="1"/>
    <n v="976.06"/>
    <n v="0.01"/>
    <n v="966.29939999999999"/>
    <n v="97.368410853496613"/>
    <x v="0"/>
    <n v="8"/>
    <x v="3"/>
    <n v="0.10076422571875406"/>
    <n v="1.0245271807061041E-5"/>
    <x v="0"/>
    <s v="Aug-2023"/>
    <n v="202308"/>
  </r>
  <r>
    <s v="f2602c89-1250-4edc-86d3-ba27109ef8c2"/>
    <x v="103"/>
    <x v="1196"/>
    <x v="0"/>
    <x v="1"/>
    <x v="8"/>
    <n v="9"/>
    <n v="232.83"/>
    <n v="0.19"/>
    <n v="1697.3307"/>
    <n v="288.23587930740212"/>
    <x v="0"/>
    <n v="8"/>
    <x v="3"/>
    <n v="0.16981716014881609"/>
    <n v="9.0671782464077255E-5"/>
    <x v="0"/>
    <s v="Aug-2023"/>
    <n v="202308"/>
  </r>
  <r>
    <s v="08d1fe28-5d51-4f45-a57f-464ad33e10fa"/>
    <x v="109"/>
    <x v="1197"/>
    <x v="1"/>
    <x v="0"/>
    <x v="4"/>
    <n v="1"/>
    <n v="786.87"/>
    <n v="7.0000000000000007E-2"/>
    <n v="731.78909999999996"/>
    <n v="42.573769798867737"/>
    <x v="0"/>
    <n v="8"/>
    <x v="3"/>
    <n v="5.8177649542563208E-2"/>
    <n v="8.8960056934436443E-5"/>
    <x v="0"/>
    <s v="Aug-2023"/>
    <n v="202308"/>
  </r>
  <r>
    <s v="5b91a306-6b0c-4bba-8d45-7dcc57eb4629"/>
    <x v="89"/>
    <x v="1198"/>
    <x v="3"/>
    <x v="2"/>
    <x v="0"/>
    <n v="6"/>
    <n v="290.07"/>
    <n v="0.14000000000000001"/>
    <n v="1496.7611999999999"/>
    <n v="232.76322860427479"/>
    <x v="0"/>
    <n v="8"/>
    <x v="3"/>
    <n v="0.15551126566099843"/>
    <n v="8.0440353477896146E-5"/>
    <x v="0"/>
    <s v="Aug-2023"/>
    <n v="202308"/>
  </r>
  <r>
    <s v="bdbeb56f-9d9b-4f58-b6d2-ee76071e9717"/>
    <x v="102"/>
    <x v="1199"/>
    <x v="1"/>
    <x v="1"/>
    <x v="5"/>
    <n v="4"/>
    <n v="600.20000000000005"/>
    <n v="0.03"/>
    <n v="2328.7759999999998"/>
    <n v="498.78270469476661"/>
    <x v="0"/>
    <n v="8"/>
    <x v="3"/>
    <n v="0.21418234501504937"/>
    <n v="1.2495834721759412E-5"/>
    <x v="0"/>
    <s v="Aug-2023"/>
    <n v="202308"/>
  </r>
  <r>
    <s v="cf9e3e85-d7ac-49a2-b659-0f3fcd81f0be"/>
    <x v="107"/>
    <x v="1200"/>
    <x v="2"/>
    <x v="2"/>
    <x v="0"/>
    <n v="6"/>
    <n v="707.37"/>
    <n v="0.22"/>
    <n v="3310.4915999999998"/>
    <n v="916.5567820268534"/>
    <x v="0"/>
    <n v="8"/>
    <x v="3"/>
    <n v="0.27686425243515295"/>
    <n v="5.1835201756742106E-5"/>
    <x v="0"/>
    <s v="Aug-2023"/>
    <n v="202308"/>
  </r>
  <r>
    <s v="e1acb973-755d-484c-aa3e-43d48b303984"/>
    <x v="108"/>
    <x v="1201"/>
    <x v="2"/>
    <x v="1"/>
    <x v="2"/>
    <n v="2"/>
    <n v="671.65"/>
    <n v="7.0000000000000007E-2"/>
    <n v="1249.269"/>
    <n v="301.94364886120468"/>
    <x v="0"/>
    <n v="8"/>
    <x v="3"/>
    <n v="0.24169626306360334"/>
    <n v="5.2110474205315275E-5"/>
    <x v="0"/>
    <s v="Aug-2023"/>
    <n v="202308"/>
  </r>
  <r>
    <s v="f3c3772a-cc1c-44d5-aec2-b794b83f04dc"/>
    <x v="100"/>
    <x v="1202"/>
    <x v="1"/>
    <x v="0"/>
    <x v="4"/>
    <n v="2"/>
    <n v="827.13"/>
    <n v="0.18"/>
    <n v="1356.4931999999999"/>
    <n v="68.833293549268078"/>
    <x v="0"/>
    <n v="8"/>
    <x v="3"/>
    <n v="5.0743559605951644E-2"/>
    <n v="1.0880998150230315E-4"/>
    <x v="0"/>
    <s v="Aug-2023"/>
    <n v="202308"/>
  </r>
  <r>
    <s v="2574b8cb-6242-4bd4-b0f2-d0474063df3f"/>
    <x v="111"/>
    <x v="1203"/>
    <x v="0"/>
    <x v="0"/>
    <x v="4"/>
    <n v="3"/>
    <n v="752.21"/>
    <n v="0.13"/>
    <n v="1963.2681"/>
    <n v="175.6545208292269"/>
    <x v="0"/>
    <n v="8"/>
    <x v="3"/>
    <n v="8.9470470604206778E-2"/>
    <n v="5.760802612745554E-5"/>
    <x v="0"/>
    <s v="Aug-2023"/>
    <n v="202308"/>
  </r>
  <r>
    <s v="dc819234-98dd-45db-8b5d-10e6daa438b3"/>
    <x v="89"/>
    <x v="1204"/>
    <x v="3"/>
    <x v="0"/>
    <x v="0"/>
    <n v="7"/>
    <n v="8.26"/>
    <n v="0.06"/>
    <n v="54.3508"/>
    <n v="4.199409959145564"/>
    <x v="0"/>
    <n v="8"/>
    <x v="3"/>
    <n v="7.7264915312112506E-2"/>
    <n v="1.0377032168799724E-3"/>
    <x v="0"/>
    <s v="Aug-2023"/>
    <n v="202308"/>
  </r>
  <r>
    <s v="0544c313-31f3-4b9f-b365-7cb506a5d11e"/>
    <x v="99"/>
    <x v="1205"/>
    <x v="1"/>
    <x v="1"/>
    <x v="0"/>
    <n v="2"/>
    <n v="519.77"/>
    <n v="0.25"/>
    <n v="779.65499999999997"/>
    <n v="125.3212234022714"/>
    <x v="0"/>
    <n v="8"/>
    <x v="3"/>
    <n v="0.16073933137384022"/>
    <n v="2.4049098639782981E-4"/>
    <x v="0"/>
    <s v="Aug-2023"/>
    <n v="202308"/>
  </r>
  <r>
    <s v="4c834c13-100e-4152-a576-f96d3f2c2b32"/>
    <x v="110"/>
    <x v="1206"/>
    <x v="1"/>
    <x v="0"/>
    <x v="3"/>
    <n v="2"/>
    <n v="985.21"/>
    <n v="0.27"/>
    <n v="1438.4066"/>
    <n v="259.83318161152408"/>
    <x v="0"/>
    <n v="8"/>
    <x v="3"/>
    <n v="0.18063959217895975"/>
    <n v="1.3702662376549162E-4"/>
    <x v="0"/>
    <s v="Aug-2023"/>
    <n v="202308"/>
  </r>
  <r>
    <s v="e793d4b2-4c45-443f-9163-0c19aad9b487"/>
    <x v="111"/>
    <x v="1207"/>
    <x v="1"/>
    <x v="0"/>
    <x v="1"/>
    <n v="7"/>
    <n v="144.75"/>
    <n v="0.18"/>
    <n v="830.86500000000001"/>
    <n v="238.8545908664112"/>
    <x v="0"/>
    <n v="8"/>
    <x v="3"/>
    <n v="0.28747701596096981"/>
    <n v="1.7764618800888231E-4"/>
    <x v="0"/>
    <s v="Aug-2023"/>
    <n v="202308"/>
  </r>
  <r>
    <s v="f15d3b44-0753-4cfe-badd-95b26de7bad3"/>
    <x v="111"/>
    <x v="1208"/>
    <x v="0"/>
    <x v="1"/>
    <x v="0"/>
    <n v="7"/>
    <n v="243.27"/>
    <n v="0.05"/>
    <n v="1617.7455"/>
    <n v="475.97159777850379"/>
    <x v="0"/>
    <n v="8"/>
    <x v="3"/>
    <n v="0.29421908314905143"/>
    <n v="2.9361849561627586E-5"/>
    <x v="0"/>
    <s v="Aug-2023"/>
    <n v="202308"/>
  </r>
  <r>
    <s v="f5c48e87-abcd-4d40-bcf6-4ebf599f7261"/>
    <x v="92"/>
    <x v="1209"/>
    <x v="3"/>
    <x v="2"/>
    <x v="1"/>
    <n v="7"/>
    <n v="343.4"/>
    <n v="0.25"/>
    <n v="1802.85"/>
    <n v="327.53728857926518"/>
    <x v="0"/>
    <n v="8"/>
    <x v="3"/>
    <n v="0.18167750427338114"/>
    <n v="1.0400199683833931E-4"/>
    <x v="0"/>
    <s v="Aug-2023"/>
    <n v="202308"/>
  </r>
  <r>
    <s v="11c9904e-6a59-41d0-8b13-65e770f61721"/>
    <x v="107"/>
    <x v="1210"/>
    <x v="2"/>
    <x v="2"/>
    <x v="4"/>
    <n v="7"/>
    <n v="297.43"/>
    <n v="0.17"/>
    <n v="1728.0682999999999"/>
    <n v="313.29173043548809"/>
    <x v="0"/>
    <n v="8"/>
    <x v="3"/>
    <n v="0.18129591893763003"/>
    <n v="8.1651865264816212E-5"/>
    <x v="0"/>
    <s v="Aug-2023"/>
    <n v="202308"/>
  </r>
  <r>
    <s v="157307fa-3fc1-464c-89bb-01e6da6f5551"/>
    <x v="96"/>
    <x v="1211"/>
    <x v="1"/>
    <x v="2"/>
    <x v="0"/>
    <n v="5"/>
    <n v="823.57"/>
    <n v="0.01"/>
    <n v="4076.6714999999999"/>
    <n v="466.71097503524788"/>
    <x v="0"/>
    <n v="8"/>
    <x v="3"/>
    <n v="0.11448334138162662"/>
    <n v="2.428451740592785E-6"/>
    <x v="0"/>
    <s v="Aug-2023"/>
    <n v="202308"/>
  </r>
  <r>
    <s v="566e22cf-1df8-4ace-821a-4fac1ec2ba61"/>
    <x v="92"/>
    <x v="354"/>
    <x v="1"/>
    <x v="2"/>
    <x v="4"/>
    <n v="5"/>
    <n v="616.48"/>
    <n v="0.28999999999999998"/>
    <n v="2188.5039999999999"/>
    <n v="209.01286630678709"/>
    <x v="0"/>
    <n v="8"/>
    <x v="3"/>
    <n v="9.5504904860483283E-2"/>
    <n v="9.4082533091097834E-5"/>
    <x v="0"/>
    <s v="Aug-2023"/>
    <n v="202308"/>
  </r>
  <r>
    <s v="50dbf2b9-d47a-470f-8e47-35ed2bf74291"/>
    <x v="81"/>
    <x v="1212"/>
    <x v="3"/>
    <x v="0"/>
    <x v="5"/>
    <n v="4"/>
    <n v="722.03"/>
    <n v="0.28999999999999998"/>
    <n v="2050.5652"/>
    <n v="178.9384922309747"/>
    <x v="0"/>
    <n v="8"/>
    <x v="3"/>
    <n v="8.726301033050532E-2"/>
    <n v="1.0041134024902012E-4"/>
    <x v="0"/>
    <s v="Aug-2023"/>
    <n v="202308"/>
  </r>
  <r>
    <s v="009ee41c-d6d5-4689-a162-49d3aafb14c9"/>
    <x v="86"/>
    <x v="1213"/>
    <x v="0"/>
    <x v="2"/>
    <x v="1"/>
    <n v="4"/>
    <n v="894.71"/>
    <n v="0.1"/>
    <n v="3220.9560000000001"/>
    <n v="228.48970116143289"/>
    <x v="0"/>
    <n v="8"/>
    <x v="3"/>
    <n v="7.0938473286015977E-2"/>
    <n v="2.7942014731030165E-5"/>
    <x v="0"/>
    <s v="Aug-2023"/>
    <n v="202308"/>
  </r>
  <r>
    <s v="c3c6c25f-7082-4477-b2c3-07f957dd90f0"/>
    <x v="86"/>
    <x v="1214"/>
    <x v="3"/>
    <x v="2"/>
    <x v="5"/>
    <n v="7"/>
    <n v="396.24"/>
    <n v="0.02"/>
    <n v="2718.2064"/>
    <n v="260.38282141888038"/>
    <x v="0"/>
    <n v="8"/>
    <x v="3"/>
    <n v="9.579214493015703E-2"/>
    <n v="7.2106371318969742E-6"/>
    <x v="0"/>
    <s v="Aug-2023"/>
    <n v="202308"/>
  </r>
  <r>
    <s v="7604a31b-1af6-40e5-a167-888203f6091f"/>
    <x v="88"/>
    <x v="560"/>
    <x v="1"/>
    <x v="0"/>
    <x v="1"/>
    <n v="9"/>
    <n v="272.38"/>
    <n v="0.19"/>
    <n v="1985.6502"/>
    <n v="320.54154359211873"/>
    <x v="0"/>
    <n v="8"/>
    <x v="3"/>
    <n v="0.16142900879123559"/>
    <n v="7.7506098506171928E-5"/>
    <x v="0"/>
    <s v="Aug-2023"/>
    <n v="202308"/>
  </r>
  <r>
    <s v="eef9abf7-3805-41dd-8c5b-d7d2d2466f25"/>
    <x v="93"/>
    <x v="1215"/>
    <x v="1"/>
    <x v="0"/>
    <x v="9"/>
    <n v="7"/>
    <n v="478.01"/>
    <n v="0.17"/>
    <n v="2777.2381"/>
    <n v="411.91773352354232"/>
    <x v="0"/>
    <n v="8"/>
    <x v="3"/>
    <n v="0.14831920011595057"/>
    <n v="5.080587076779626E-5"/>
    <x v="0"/>
    <s v="Aug-2023"/>
    <n v="202308"/>
  </r>
  <r>
    <s v="5a60bd6d-ca58-4a4f-b9df-0a077b7be035"/>
    <x v="95"/>
    <x v="1216"/>
    <x v="1"/>
    <x v="0"/>
    <x v="2"/>
    <n v="4"/>
    <n v="576.46"/>
    <n v="0.03"/>
    <n v="2236.6648"/>
    <n v="662.05527838204557"/>
    <x v="0"/>
    <n v="8"/>
    <x v="3"/>
    <n v="0.29600111665460355"/>
    <n v="1.3010443048953958E-5"/>
    <x v="0"/>
    <s v="Aug-2023"/>
    <n v="202308"/>
  </r>
  <r>
    <s v="c1be029e-3073-4895-88dd-74a2a645726c"/>
    <x v="111"/>
    <x v="1217"/>
    <x v="0"/>
    <x v="0"/>
    <x v="1"/>
    <n v="5"/>
    <n v="637.91"/>
    <n v="0.04"/>
    <n v="3061.9679999999998"/>
    <n v="909.0115095255876"/>
    <x v="0"/>
    <n v="8"/>
    <x v="3"/>
    <n v="0.29687165559064876"/>
    <n v="1.2540954053079589E-5"/>
    <x v="0"/>
    <s v="Aug-2023"/>
    <n v="202308"/>
  </r>
  <r>
    <s v="e1af6c23-ffad-4984-9eb6-34627ec711c0"/>
    <x v="93"/>
    <x v="1218"/>
    <x v="3"/>
    <x v="2"/>
    <x v="7"/>
    <n v="9"/>
    <n v="404.91"/>
    <n v="0.22"/>
    <n v="2842.4681999999998"/>
    <n v="726.93368579644118"/>
    <x v="0"/>
    <n v="8"/>
    <x v="3"/>
    <n v="0.25574030548395976"/>
    <n v="6.0370068520027773E-5"/>
    <x v="0"/>
    <s v="Aug-2023"/>
    <n v="202308"/>
  </r>
  <r>
    <s v="0d0dc688-a925-46b6-b38a-89d6d6b7d6d1"/>
    <x v="92"/>
    <x v="1219"/>
    <x v="1"/>
    <x v="1"/>
    <x v="5"/>
    <n v="8"/>
    <n v="598.19000000000005"/>
    <n v="0.28999999999999998"/>
    <n v="3397.7192"/>
    <n v="611.3258008991113"/>
    <x v="0"/>
    <n v="8"/>
    <x v="3"/>
    <n v="0.17992240232774717"/>
    <n v="6.0599475083167542E-5"/>
    <x v="0"/>
    <s v="Aug-2023"/>
    <n v="202308"/>
  </r>
  <r>
    <s v="a8db87e4-47dc-4722-84ff-e429f0938aa5"/>
    <x v="85"/>
    <x v="1220"/>
    <x v="3"/>
    <x v="2"/>
    <x v="4"/>
    <n v="2"/>
    <n v="561.9"/>
    <n v="0.1"/>
    <n v="1011.42"/>
    <n v="191.41766613481099"/>
    <x v="0"/>
    <n v="8"/>
    <x v="3"/>
    <n v="0.18925635852050682"/>
    <n v="8.8983804947499563E-5"/>
    <x v="0"/>
    <s v="Aug-2023"/>
    <n v="202308"/>
  </r>
  <r>
    <s v="f92d6bc1-214f-4a33-9adf-70817678d445"/>
    <x v="87"/>
    <x v="1221"/>
    <x v="0"/>
    <x v="0"/>
    <x v="7"/>
    <n v="1"/>
    <n v="683.49"/>
    <n v="0.1"/>
    <n v="615.14100000000008"/>
    <n v="120.0206503527902"/>
    <x v="0"/>
    <n v="8"/>
    <x v="3"/>
    <n v="0.19511079630977318"/>
    <n v="1.4630791964769053E-4"/>
    <x v="0"/>
    <s v="Aug-2023"/>
    <n v="202308"/>
  </r>
  <r>
    <s v="a765bb3e-980f-461d-84c3-04d4197f512c"/>
    <x v="88"/>
    <x v="1222"/>
    <x v="2"/>
    <x v="0"/>
    <x v="3"/>
    <n v="6"/>
    <n v="700.87"/>
    <n v="0.21"/>
    <n v="3322.1237999999998"/>
    <n v="425.51244402096921"/>
    <x v="0"/>
    <n v="8"/>
    <x v="3"/>
    <n v="0.12808446332462661"/>
    <n v="4.9937934281678484E-5"/>
    <x v="0"/>
    <s v="Aug-2023"/>
    <n v="202308"/>
  </r>
  <r>
    <s v="c1c31cb7-737f-453b-86d8-73ba9d254878"/>
    <x v="93"/>
    <x v="55"/>
    <x v="1"/>
    <x v="2"/>
    <x v="2"/>
    <n v="3"/>
    <n v="650.75"/>
    <n v="0.11"/>
    <n v="1737.5025000000001"/>
    <n v="482.18469525010028"/>
    <x v="0"/>
    <n v="8"/>
    <x v="3"/>
    <n v="0.27751597206340728"/>
    <n v="5.6345242668715583E-5"/>
    <x v="0"/>
    <s v="Aug-2023"/>
    <n v="202308"/>
  </r>
  <r>
    <s v="e9d00f6b-05ad-4be8-983b-dcffddf1fa34"/>
    <x v="87"/>
    <x v="1223"/>
    <x v="1"/>
    <x v="2"/>
    <x v="8"/>
    <n v="9"/>
    <n v="518.91"/>
    <n v="0.18"/>
    <n v="3829.5558000000001"/>
    <n v="1124.474690986023"/>
    <x v="0"/>
    <n v="8"/>
    <x v="3"/>
    <n v="0.29363058007563775"/>
    <n v="3.8542329112948297E-5"/>
    <x v="0"/>
    <s v="Aug-2023"/>
    <n v="202308"/>
  </r>
  <r>
    <s v="616148ee-a9cd-4453-be01-e105aa3edaad"/>
    <x v="82"/>
    <x v="1224"/>
    <x v="0"/>
    <x v="2"/>
    <x v="4"/>
    <n v="9"/>
    <n v="697.55"/>
    <n v="0.03"/>
    <n v="6089.6115"/>
    <n v="770.17842491693409"/>
    <x v="0"/>
    <n v="8"/>
    <x v="3"/>
    <n v="0.12647414780350669"/>
    <n v="4.7786299667885215E-6"/>
    <x v="0"/>
    <s v="Aug-2023"/>
    <n v="202308"/>
  </r>
  <r>
    <s v="43dd5b00-7acd-4360-93c4-404d0b6f7179"/>
    <x v="103"/>
    <x v="1225"/>
    <x v="0"/>
    <x v="2"/>
    <x v="8"/>
    <n v="8"/>
    <n v="86.33"/>
    <n v="0.02"/>
    <n v="676.82719999999995"/>
    <n v="101.8782359689758"/>
    <x v="0"/>
    <n v="8"/>
    <x v="3"/>
    <n v="0.15052325906668027"/>
    <n v="2.895864705200973E-5"/>
    <x v="0"/>
    <s v="Aug-2023"/>
    <n v="202308"/>
  </r>
  <r>
    <s v="45a71ab4-4872-417a-874e-841d6b8804c3"/>
    <x v="111"/>
    <x v="1226"/>
    <x v="0"/>
    <x v="2"/>
    <x v="6"/>
    <n v="3"/>
    <n v="343.9"/>
    <n v="0.27"/>
    <n v="753.14099999999985"/>
    <n v="188.43561123144809"/>
    <x v="0"/>
    <n v="8"/>
    <x v="3"/>
    <n v="0.25019964552646601"/>
    <n v="2.6170398371619662E-4"/>
    <x v="0"/>
    <s v="Aug-2023"/>
    <n v="202308"/>
  </r>
  <r>
    <s v="16e8c5cf-6fee-45c4-b317-0743b6256a09"/>
    <x v="106"/>
    <x v="1227"/>
    <x v="3"/>
    <x v="2"/>
    <x v="8"/>
    <n v="6"/>
    <n v="59.85"/>
    <n v="0.28999999999999998"/>
    <n v="254.96100000000001"/>
    <n v="45.874384356352813"/>
    <x v="0"/>
    <n v="8"/>
    <x v="3"/>
    <n v="0.17992706475246337"/>
    <n v="8.0757449178501801E-4"/>
    <x v="0"/>
    <s v="Aug-2023"/>
    <n v="202308"/>
  </r>
  <r>
    <s v="dcf30b0c-50ed-4796-ad41-7486028b3629"/>
    <x v="107"/>
    <x v="1228"/>
    <x v="0"/>
    <x v="1"/>
    <x v="2"/>
    <n v="3"/>
    <n v="783.88"/>
    <n v="0.02"/>
    <n v="2304.6071999999999"/>
    <n v="527.55991257588346"/>
    <x v="0"/>
    <n v="8"/>
    <x v="3"/>
    <n v="0.2289153277729426"/>
    <n v="8.5047031008147507E-6"/>
    <x v="0"/>
    <s v="Aug-2023"/>
    <n v="202308"/>
  </r>
  <r>
    <s v="05e3ec59-a063-4ac7-84de-7d6ee20d502a"/>
    <x v="101"/>
    <x v="1229"/>
    <x v="1"/>
    <x v="2"/>
    <x v="9"/>
    <n v="8"/>
    <n v="80.03"/>
    <n v="0.2"/>
    <n v="512.19200000000001"/>
    <n v="98.45226990091912"/>
    <x v="0"/>
    <n v="8"/>
    <x v="3"/>
    <n v="0.19221750808470089"/>
    <n v="3.1238285642883919E-4"/>
    <x v="0"/>
    <s v="Aug-2023"/>
    <n v="202308"/>
  </r>
  <r>
    <s v="a2d5d071-a280-46a7-9f3a-648a0839de5c"/>
    <x v="92"/>
    <x v="1230"/>
    <x v="3"/>
    <x v="1"/>
    <x v="3"/>
    <n v="2"/>
    <n v="622.63"/>
    <n v="0.18"/>
    <n v="1021.1132"/>
    <n v="197.46510919702621"/>
    <x v="0"/>
    <n v="8"/>
    <x v="3"/>
    <n v="0.19338219229467038"/>
    <n v="1.4454812649567159E-4"/>
    <x v="0"/>
    <s v="Aug-2023"/>
    <n v="202308"/>
  </r>
  <r>
    <s v="6570be0c-e355-4de9-808b-ee5a1e39619c"/>
    <x v="110"/>
    <x v="1231"/>
    <x v="1"/>
    <x v="2"/>
    <x v="8"/>
    <n v="2"/>
    <n v="705.34"/>
    <n v="0.1"/>
    <n v="1269.6120000000001"/>
    <n v="188.01669836592779"/>
    <x v="0"/>
    <n v="8"/>
    <x v="3"/>
    <n v="0.14808988759237293"/>
    <n v="7.0887798792071904E-5"/>
    <x v="0"/>
    <s v="Aug-2023"/>
    <n v="202308"/>
  </r>
  <r>
    <s v="98343362-1ac9-46c2-a207-fc1f3d9ca9cd"/>
    <x v="107"/>
    <x v="1232"/>
    <x v="1"/>
    <x v="1"/>
    <x v="1"/>
    <n v="1"/>
    <n v="314.64"/>
    <n v="0.16"/>
    <n v="264.29759999999999"/>
    <n v="65.435476566521089"/>
    <x v="0"/>
    <n v="8"/>
    <x v="3"/>
    <n v="0.24758256059276018"/>
    <n v="5.0851767098906693E-4"/>
    <x v="0"/>
    <s v="Aug-2023"/>
    <n v="202308"/>
  </r>
  <r>
    <s v="b4ae3023-984a-4703-a71b-472383d7e54a"/>
    <x v="103"/>
    <x v="1233"/>
    <x v="3"/>
    <x v="1"/>
    <x v="3"/>
    <n v="5"/>
    <n v="482.48"/>
    <n v="0.13"/>
    <n v="2098.788"/>
    <n v="573.23924410136351"/>
    <x v="0"/>
    <n v="8"/>
    <x v="3"/>
    <n v="0.27312870289965613"/>
    <n v="5.3888244072293155E-5"/>
    <x v="0"/>
    <s v="Aug-2023"/>
    <n v="202308"/>
  </r>
  <r>
    <s v="bfb36fda-ba6c-4a24-8d58-6ed5c3228429"/>
    <x v="90"/>
    <x v="1234"/>
    <x v="2"/>
    <x v="1"/>
    <x v="9"/>
    <n v="4"/>
    <n v="140.47"/>
    <n v="0"/>
    <n v="561.88"/>
    <n v="137.47529753726519"/>
    <x v="0"/>
    <n v="8"/>
    <x v="3"/>
    <n v="0.24467020989760305"/>
    <n v="0"/>
    <x v="1"/>
    <s v="Aug-2023"/>
    <n v="202308"/>
  </r>
  <r>
    <s v="688558e2-0871-4df6-844a-89a8ef229435"/>
    <x v="107"/>
    <x v="1235"/>
    <x v="3"/>
    <x v="1"/>
    <x v="1"/>
    <n v="7"/>
    <n v="489.29"/>
    <n v="0.06"/>
    <n v="3219.5282000000002"/>
    <n v="739.43204731099206"/>
    <x v="0"/>
    <n v="8"/>
    <x v="3"/>
    <n v="0.22967093355821266"/>
    <n v="1.7518094732016943E-5"/>
    <x v="0"/>
    <s v="Aug-2023"/>
    <n v="202308"/>
  </r>
  <r>
    <s v="2ac78fcd-d77c-413f-b5bd-b9f58f06a83c"/>
    <x v="96"/>
    <x v="1236"/>
    <x v="0"/>
    <x v="0"/>
    <x v="7"/>
    <n v="5"/>
    <n v="344.06"/>
    <n v="0.28999999999999998"/>
    <n v="1221.413"/>
    <n v="202.43476444135979"/>
    <x v="0"/>
    <n v="8"/>
    <x v="3"/>
    <n v="0.16573817737436869"/>
    <n v="1.6857524850316804E-4"/>
    <x v="0"/>
    <s v="Aug-2023"/>
    <n v="202308"/>
  </r>
  <r>
    <s v="f38694b0-7717-4a7c-bf6a-543753bdda8e"/>
    <x v="84"/>
    <x v="1237"/>
    <x v="1"/>
    <x v="2"/>
    <x v="3"/>
    <n v="8"/>
    <n v="758.66"/>
    <n v="0.13"/>
    <n v="5280.2736000000004"/>
    <n v="895.3894518417834"/>
    <x v="0"/>
    <n v="8"/>
    <x v="3"/>
    <n v="0.16957254863493879"/>
    <n v="2.1419344633959879E-5"/>
    <x v="0"/>
    <s v="Aug-2023"/>
    <n v="202308"/>
  </r>
  <r>
    <s v="4b92c7fa-7946-4487-885d-c9395ce79284"/>
    <x v="82"/>
    <x v="1238"/>
    <x v="2"/>
    <x v="1"/>
    <x v="3"/>
    <n v="5"/>
    <n v="23.98"/>
    <n v="0.02"/>
    <n v="117.502"/>
    <n v="32.137354431743887"/>
    <x v="0"/>
    <n v="8"/>
    <x v="3"/>
    <n v="0.27350474401919872"/>
    <n v="1.6680567139282736E-4"/>
    <x v="0"/>
    <s v="Aug-2023"/>
    <n v="202308"/>
  </r>
  <r>
    <s v="6d96a498-a9f1-4c49-85d1-cb1ad49d2808"/>
    <x v="107"/>
    <x v="1239"/>
    <x v="2"/>
    <x v="0"/>
    <x v="8"/>
    <n v="3"/>
    <n v="933.11"/>
    <n v="0.01"/>
    <n v="2771.3366999999998"/>
    <n v="454.601501547971"/>
    <x v="0"/>
    <n v="8"/>
    <x v="3"/>
    <n v="0.16403690736963539"/>
    <n v="3.572283367805868E-6"/>
    <x v="0"/>
    <s v="Aug-2023"/>
    <n v="202308"/>
  </r>
  <r>
    <s v="7a9cc2d5-1bbb-4977-a23e-5a157ee31732"/>
    <x v="91"/>
    <x v="1240"/>
    <x v="2"/>
    <x v="1"/>
    <x v="9"/>
    <n v="8"/>
    <n v="325.45"/>
    <n v="0.12"/>
    <n v="2291.1680000000001"/>
    <n v="647.58870365800874"/>
    <x v="0"/>
    <n v="8"/>
    <x v="3"/>
    <n v="0.28264566529298973"/>
    <n v="4.6090029190351824E-5"/>
    <x v="0"/>
    <s v="Aug-2023"/>
    <n v="202308"/>
  </r>
  <r>
    <s v="4a6bfbae-12ca-4da2-8984-2c82b302d64d"/>
    <x v="102"/>
    <x v="1241"/>
    <x v="1"/>
    <x v="1"/>
    <x v="9"/>
    <n v="8"/>
    <n v="489.82"/>
    <n v="7.0000000000000007E-2"/>
    <n v="3644.2608"/>
    <n v="906.66761222083039"/>
    <x v="0"/>
    <n v="8"/>
    <x v="3"/>
    <n v="0.24879328400997822"/>
    <n v="1.7863705034502471E-5"/>
    <x v="0"/>
    <s v="Aug-2023"/>
    <n v="202308"/>
  </r>
  <r>
    <s v="bcb0fbd7-cf7f-4c95-a808-90cfb58a8ac2"/>
    <x v="99"/>
    <x v="1242"/>
    <x v="2"/>
    <x v="2"/>
    <x v="7"/>
    <n v="6"/>
    <n v="957.45"/>
    <n v="0.17"/>
    <n v="4768.1010000000006"/>
    <n v="968.03975238601697"/>
    <x v="0"/>
    <n v="8"/>
    <x v="3"/>
    <n v="0.20302417091962122"/>
    <n v="2.9592493950946088E-5"/>
    <x v="0"/>
    <s v="Aug-2023"/>
    <n v="202308"/>
  </r>
  <r>
    <s v="fecc09a4-5d87-4be9-ab1c-03b32e909800"/>
    <x v="95"/>
    <x v="1243"/>
    <x v="0"/>
    <x v="1"/>
    <x v="5"/>
    <n v="8"/>
    <n v="567.16"/>
    <n v="0.06"/>
    <n v="4265.0431999999992"/>
    <n v="1226.998968736056"/>
    <x v="0"/>
    <n v="8"/>
    <x v="3"/>
    <n v="0.28768734833355408"/>
    <n v="1.3223781648917413E-5"/>
    <x v="0"/>
    <s v="Aug-2023"/>
    <n v="202308"/>
  </r>
  <r>
    <s v="17fa46ce-db8a-4a0d-a0ba-f1bd9125b794"/>
    <x v="111"/>
    <x v="1244"/>
    <x v="2"/>
    <x v="1"/>
    <x v="0"/>
    <n v="6"/>
    <n v="12.51"/>
    <n v="0.15"/>
    <n v="63.801000000000002"/>
    <n v="7.4351477435535136"/>
    <x v="0"/>
    <n v="8"/>
    <x v="3"/>
    <n v="0.1165365392948937"/>
    <n v="1.9984012789768186E-3"/>
    <x v="0"/>
    <s v="Aug-2023"/>
    <n v="202308"/>
  </r>
  <r>
    <s v="7a49fb5e-e7e9-4beb-a463-4af26aee4672"/>
    <x v="97"/>
    <x v="1245"/>
    <x v="3"/>
    <x v="2"/>
    <x v="8"/>
    <n v="3"/>
    <n v="574.04999999999995"/>
    <n v="0.28999999999999998"/>
    <n v="1222.7265"/>
    <n v="170.35855515761011"/>
    <x v="0"/>
    <n v="8"/>
    <x v="3"/>
    <n v="0.13932678743579216"/>
    <n v="1.6839415846470982E-4"/>
    <x v="0"/>
    <s v="Aug-2023"/>
    <n v="202308"/>
  </r>
  <r>
    <s v="af14feff-9643-4b48-aec6-afa4100dba6c"/>
    <x v="97"/>
    <x v="1246"/>
    <x v="2"/>
    <x v="0"/>
    <x v="2"/>
    <n v="6"/>
    <n v="279.60000000000002"/>
    <n v="0.15"/>
    <n v="1425.96"/>
    <n v="315.09582303845519"/>
    <x v="0"/>
    <n v="8"/>
    <x v="3"/>
    <n v="0.2209710111352739"/>
    <n v="8.9413447782546481E-5"/>
    <x v="0"/>
    <s v="Aug-2023"/>
    <n v="202308"/>
  </r>
  <r>
    <s v="7eee5a0e-181d-44a2-828b-3e6431de1ae4"/>
    <x v="81"/>
    <x v="1247"/>
    <x v="3"/>
    <x v="1"/>
    <x v="9"/>
    <n v="4"/>
    <n v="276.99"/>
    <n v="0.15"/>
    <n v="941.76599999999996"/>
    <n v="176.06626358753121"/>
    <x v="0"/>
    <n v="8"/>
    <x v="3"/>
    <n v="0.18695330218709447"/>
    <n v="1.3538394887902089E-4"/>
    <x v="0"/>
    <s v="Aug-2023"/>
    <n v="202308"/>
  </r>
  <r>
    <s v="2262da41-0e2e-406a-b704-f4553143e229"/>
    <x v="96"/>
    <x v="1248"/>
    <x v="2"/>
    <x v="2"/>
    <x v="6"/>
    <n v="2"/>
    <n v="951.13"/>
    <n v="0.15"/>
    <n v="1616.921"/>
    <n v="385.29643447940578"/>
    <x v="0"/>
    <n v="8"/>
    <x v="3"/>
    <n v="0.238290203713976"/>
    <n v="7.8853574169671862E-5"/>
    <x v="0"/>
    <s v="Aug-2023"/>
    <n v="202308"/>
  </r>
  <r>
    <s v="a9923504-f918-4ddc-bbd5-65d67d4298f4"/>
    <x v="104"/>
    <x v="1249"/>
    <x v="1"/>
    <x v="2"/>
    <x v="3"/>
    <n v="6"/>
    <n v="887.57"/>
    <n v="0.16"/>
    <n v="4473.3527999999997"/>
    <n v="1243.885314864244"/>
    <x v="0"/>
    <n v="8"/>
    <x v="3"/>
    <n v="0.27806555183044007"/>
    <n v="3.0044578643562386E-5"/>
    <x v="0"/>
    <s v="Aug-2023"/>
    <n v="202308"/>
  </r>
  <r>
    <s v="b810bbbf-bf18-43e8-8155-18ed874e1f09"/>
    <x v="110"/>
    <x v="1250"/>
    <x v="0"/>
    <x v="0"/>
    <x v="7"/>
    <n v="1"/>
    <n v="145.54"/>
    <n v="0.27"/>
    <n v="106.24420000000001"/>
    <n v="8.1203298141939904"/>
    <x v="0"/>
    <n v="8"/>
    <x v="3"/>
    <n v="7.6430805768164189E-2"/>
    <n v="1.8551600934451013E-3"/>
    <x v="0"/>
    <s v="Aug-2023"/>
    <n v="202308"/>
  </r>
  <r>
    <s v="93a193c2-0e98-4ce5-8aef-ace50055e988"/>
    <x v="109"/>
    <x v="1251"/>
    <x v="0"/>
    <x v="0"/>
    <x v="2"/>
    <n v="5"/>
    <n v="860.97"/>
    <n v="0.25"/>
    <n v="3228.6374999999998"/>
    <n v="721.04482873391248"/>
    <x v="0"/>
    <n v="8"/>
    <x v="3"/>
    <n v="0.22332789876036332"/>
    <n v="5.8074032776984096E-5"/>
    <x v="0"/>
    <s v="Aug-2023"/>
    <n v="202308"/>
  </r>
  <r>
    <s v="16c63848-2115-4544-9084-951931d25e92"/>
    <x v="100"/>
    <x v="1252"/>
    <x v="0"/>
    <x v="0"/>
    <x v="2"/>
    <n v="4"/>
    <n v="254.56"/>
    <n v="0.24"/>
    <n v="773.86239999999998"/>
    <n v="44.342971408863711"/>
    <x v="0"/>
    <n v="8"/>
    <x v="3"/>
    <n v="5.7300847552308666E-2"/>
    <n v="2.3570081709616591E-4"/>
    <x v="0"/>
    <s v="Aug-2023"/>
    <n v="202308"/>
  </r>
  <r>
    <s v="37c80570-1490-4adc-833e-58c1842be517"/>
    <x v="103"/>
    <x v="1253"/>
    <x v="0"/>
    <x v="0"/>
    <x v="9"/>
    <n v="1"/>
    <n v="589.38"/>
    <n v="0.26"/>
    <n v="436.14120000000003"/>
    <n v="30.196735306082228"/>
    <x v="0"/>
    <n v="8"/>
    <x v="3"/>
    <n v="6.9236144867951543E-2"/>
    <n v="4.4114153856595066E-4"/>
    <x v="0"/>
    <s v="Aug-2023"/>
    <n v="202308"/>
  </r>
  <r>
    <s v="674431fe-51a9-4f30-b54c-76d16875179a"/>
    <x v="107"/>
    <x v="1254"/>
    <x v="2"/>
    <x v="1"/>
    <x v="9"/>
    <n v="3"/>
    <n v="465.62"/>
    <n v="0.2"/>
    <n v="1117.4880000000001"/>
    <n v="157.1604111200981"/>
    <x v="0"/>
    <n v="8"/>
    <x v="3"/>
    <n v="0.14063722484724497"/>
    <n v="1.4317827126555274E-4"/>
    <x v="0"/>
    <s v="Aug-2023"/>
    <n v="202308"/>
  </r>
  <r>
    <s v="3e3ae4b0-e582-4a8f-b8a2-90298b172487"/>
    <x v="109"/>
    <x v="1255"/>
    <x v="1"/>
    <x v="0"/>
    <x v="3"/>
    <n v="3"/>
    <n v="368.21"/>
    <n v="0.18"/>
    <n v="905.79660000000001"/>
    <n v="151.16451927034069"/>
    <x v="0"/>
    <n v="8"/>
    <x v="3"/>
    <n v="0.16688572166239163"/>
    <n v="1.6295049020939139E-4"/>
    <x v="0"/>
    <s v="Aug-2023"/>
    <n v="202308"/>
  </r>
  <r>
    <s v="085d6fe2-ee43-4c1a-9027-3a75fd09dec3"/>
    <x v="108"/>
    <x v="1256"/>
    <x v="0"/>
    <x v="0"/>
    <x v="8"/>
    <n v="2"/>
    <n v="890.14"/>
    <n v="0.02"/>
    <n v="1744.6744000000001"/>
    <n v="132.31004149092291"/>
    <x v="0"/>
    <n v="8"/>
    <x v="3"/>
    <n v="7.583652370374834E-2"/>
    <n v="1.1234187880558114E-5"/>
    <x v="0"/>
    <s v="Aug-2023"/>
    <n v="202308"/>
  </r>
  <r>
    <s v="c9f73b1a-bb80-4824-a5a4-5a24755cc340"/>
    <x v="91"/>
    <x v="1257"/>
    <x v="0"/>
    <x v="0"/>
    <x v="6"/>
    <n v="1"/>
    <n v="177.81"/>
    <n v="0.14000000000000001"/>
    <n v="152.91659999999999"/>
    <n v="32.032621320570499"/>
    <x v="0"/>
    <n v="8"/>
    <x v="3"/>
    <n v="0.20947772393952324"/>
    <n v="7.8735729149091737E-4"/>
    <x v="0"/>
    <s v="Aug-2023"/>
    <n v="202308"/>
  </r>
  <r>
    <s v="859b5ae8-c503-414a-9c9d-9d58bd946015"/>
    <x v="89"/>
    <x v="1258"/>
    <x v="0"/>
    <x v="1"/>
    <x v="0"/>
    <n v="4"/>
    <n v="784.76"/>
    <n v="0.14000000000000001"/>
    <n v="2699.5744"/>
    <n v="408.73990483218938"/>
    <x v="0"/>
    <n v="8"/>
    <x v="3"/>
    <n v="0.15140901648503904"/>
    <n v="4.4599622814618486E-5"/>
    <x v="0"/>
    <s v="Aug-2023"/>
    <n v="202308"/>
  </r>
  <r>
    <s v="15ccfdd9-346c-4dbc-90b9-d012401c7b4f"/>
    <x v="108"/>
    <x v="1259"/>
    <x v="1"/>
    <x v="0"/>
    <x v="7"/>
    <n v="3"/>
    <n v="320.73"/>
    <n v="0.17"/>
    <n v="798.61770000000001"/>
    <n v="149.33443638713041"/>
    <x v="0"/>
    <n v="8"/>
    <x v="3"/>
    <n v="0.18699114280478682"/>
    <n v="1.7668028144129537E-4"/>
    <x v="0"/>
    <s v="Aug-2023"/>
    <n v="202308"/>
  </r>
  <r>
    <s v="1a27dabd-e438-4743-a4d7-c63f1602096d"/>
    <x v="87"/>
    <x v="1260"/>
    <x v="1"/>
    <x v="0"/>
    <x v="8"/>
    <n v="5"/>
    <n v="330.45"/>
    <n v="0.25"/>
    <n v="1239.1875"/>
    <n v="278.0525445864003"/>
    <x v="0"/>
    <n v="8"/>
    <x v="3"/>
    <n v="0.22438294817079765"/>
    <n v="1.5130882130428205E-4"/>
    <x v="0"/>
    <s v="Aug-2023"/>
    <n v="202308"/>
  </r>
  <r>
    <s v="60d247d1-e75f-4433-9910-8cb7c43eae3b"/>
    <x v="82"/>
    <x v="1261"/>
    <x v="2"/>
    <x v="1"/>
    <x v="5"/>
    <n v="4"/>
    <n v="820.78"/>
    <n v="0.23"/>
    <n v="2528.0023999999999"/>
    <n v="385.98165832504588"/>
    <x v="0"/>
    <n v="8"/>
    <x v="3"/>
    <n v="0.1526824730566102"/>
    <n v="7.005531323862668E-5"/>
    <x v="0"/>
    <s v="Aug-2023"/>
    <n v="202308"/>
  </r>
  <r>
    <s v="9707477c-493c-49f6-9774-3a91b3916902"/>
    <x v="99"/>
    <x v="1262"/>
    <x v="2"/>
    <x v="1"/>
    <x v="9"/>
    <n v="6"/>
    <n v="718.95"/>
    <n v="0.14000000000000001"/>
    <n v="3709.7820000000011"/>
    <n v="580.70362583644373"/>
    <x v="0"/>
    <n v="8"/>
    <x v="3"/>
    <n v="0.15653308626664411"/>
    <n v="3.2454737232538192E-5"/>
    <x v="0"/>
    <s v="Aug-2023"/>
    <n v="202308"/>
  </r>
  <r>
    <s v="ca487eeb-fa8c-415a-8726-a11947230c76"/>
    <x v="103"/>
    <x v="1263"/>
    <x v="1"/>
    <x v="1"/>
    <x v="2"/>
    <n v="7"/>
    <n v="308.68"/>
    <n v="0.06"/>
    <n v="2031.1143999999999"/>
    <n v="235.38881388772"/>
    <x v="0"/>
    <n v="8"/>
    <x v="3"/>
    <n v="0.11589146031740999"/>
    <n v="2.7768007552898051E-5"/>
    <x v="0"/>
    <s v="Aug-2023"/>
    <n v="202308"/>
  </r>
  <r>
    <s v="1cb87a1a-dbf6-4ad7-9168-139ad5b83784"/>
    <x v="96"/>
    <x v="1264"/>
    <x v="0"/>
    <x v="0"/>
    <x v="0"/>
    <n v="1"/>
    <n v="992.06"/>
    <n v="0.06"/>
    <n v="932.53639999999984"/>
    <n v="228.4771840132708"/>
    <x v="0"/>
    <n v="8"/>
    <x v="3"/>
    <n v="0.24500618315088918"/>
    <n v="6.0480212890349376E-5"/>
    <x v="0"/>
    <s v="Aug-2023"/>
    <n v="202308"/>
  </r>
  <r>
    <s v="1ca37b5f-4cc8-46a6-8c18-c57b1d857fb0"/>
    <x v="85"/>
    <x v="1265"/>
    <x v="3"/>
    <x v="2"/>
    <x v="9"/>
    <n v="9"/>
    <n v="454.86"/>
    <n v="0.26"/>
    <n v="3029.3676"/>
    <n v="271.8107819262724"/>
    <x v="0"/>
    <n v="8"/>
    <x v="3"/>
    <n v="8.9725255504241999E-2"/>
    <n v="6.3511605524532583E-5"/>
    <x v="0"/>
    <s v="Aug-2023"/>
    <n v="202308"/>
  </r>
  <r>
    <s v="5f70e749-4bba-4df5-9923-67f79fc6f6d1"/>
    <x v="85"/>
    <x v="1266"/>
    <x v="2"/>
    <x v="0"/>
    <x v="8"/>
    <n v="6"/>
    <n v="501.3"/>
    <n v="0.26"/>
    <n v="2225.7719999999999"/>
    <n v="546.19913984274604"/>
    <x v="0"/>
    <n v="8"/>
    <x v="3"/>
    <n v="0.24539761477938712"/>
    <n v="8.6441917680696849E-5"/>
    <x v="0"/>
    <s v="Aug-2023"/>
    <n v="202308"/>
  </r>
  <r>
    <s v="bd19482c-368d-46c2-8974-080be51ccab8"/>
    <x v="103"/>
    <x v="1267"/>
    <x v="2"/>
    <x v="1"/>
    <x v="3"/>
    <n v="2"/>
    <n v="856.92"/>
    <n v="0.19"/>
    <n v="1388.2103999999999"/>
    <n v="144.38358166909089"/>
    <x v="0"/>
    <n v="8"/>
    <x v="3"/>
    <n v="0.10400698746320507"/>
    <n v="1.1086215749428185E-4"/>
    <x v="0"/>
    <s v="Aug-2023"/>
    <n v="202308"/>
  </r>
  <r>
    <s v="21a80729-7142-4bf0-b682-e462d836432e"/>
    <x v="102"/>
    <x v="1268"/>
    <x v="1"/>
    <x v="2"/>
    <x v="0"/>
    <n v="7"/>
    <n v="547.62"/>
    <n v="0.08"/>
    <n v="3526.6727999999998"/>
    <n v="767.48339220989624"/>
    <x v="0"/>
    <n v="8"/>
    <x v="3"/>
    <n v="0.21762251156668014"/>
    <n v="2.0869528922558397E-5"/>
    <x v="0"/>
    <s v="Aug-2023"/>
    <n v="202308"/>
  </r>
  <r>
    <s v="95d64d6f-9e7f-4d65-9783-8e5240a1ab97"/>
    <x v="110"/>
    <x v="1269"/>
    <x v="1"/>
    <x v="2"/>
    <x v="0"/>
    <n v="9"/>
    <n v="533.36"/>
    <n v="0.21"/>
    <n v="3792.1896000000002"/>
    <n v="1135.866810267577"/>
    <x v="0"/>
    <n v="8"/>
    <x v="3"/>
    <n v="0.29952795879920585"/>
    <n v="4.374781260936953E-5"/>
    <x v="0"/>
    <s v="Aug-2023"/>
    <n v="202308"/>
  </r>
  <r>
    <s v="4c3c5638-3ce5-4ad4-ac46-7721219976bf"/>
    <x v="96"/>
    <x v="1270"/>
    <x v="0"/>
    <x v="1"/>
    <x v="5"/>
    <n v="5"/>
    <n v="405.95"/>
    <n v="0.28000000000000003"/>
    <n v="1461.42"/>
    <n v="271.92321823984889"/>
    <x v="0"/>
    <n v="8"/>
    <x v="3"/>
    <n v="0.18606780955498683"/>
    <n v="1.3794802315556103E-4"/>
    <x v="0"/>
    <s v="Aug-2023"/>
    <n v="202308"/>
  </r>
  <r>
    <s v="cc1faefa-5f62-4d32-b0e3-58909a5e897b"/>
    <x v="93"/>
    <x v="1271"/>
    <x v="0"/>
    <x v="2"/>
    <x v="4"/>
    <n v="6"/>
    <n v="504.42"/>
    <n v="0.09"/>
    <n v="2754.1332000000002"/>
    <n v="677.94034030933528"/>
    <x v="0"/>
    <n v="8"/>
    <x v="3"/>
    <n v="0.24615379543347257"/>
    <n v="2.9737123825383608E-5"/>
    <x v="0"/>
    <s v="Aug-2023"/>
    <n v="202308"/>
  </r>
  <r>
    <s v="994a3ff9-afd6-4bb7-a21d-469346ef35a1"/>
    <x v="89"/>
    <x v="1272"/>
    <x v="2"/>
    <x v="0"/>
    <x v="3"/>
    <n v="8"/>
    <n v="889.5"/>
    <n v="0.14000000000000001"/>
    <n v="6119.76"/>
    <n v="402.97188402632952"/>
    <x v="0"/>
    <n v="8"/>
    <x v="3"/>
    <n v="6.5847661350498965E-2"/>
    <n v="1.9673974142776843E-5"/>
    <x v="0"/>
    <s v="Aug-2023"/>
    <n v="202308"/>
  </r>
  <r>
    <s v="ef0ae9d2-ec32-45b2-8703-01b052cee168"/>
    <x v="87"/>
    <x v="1273"/>
    <x v="1"/>
    <x v="0"/>
    <x v="0"/>
    <n v="4"/>
    <n v="754.38"/>
    <n v="0.28999999999999998"/>
    <n v="2142.4391999999998"/>
    <n v="204.64693471155499"/>
    <x v="0"/>
    <n v="8"/>
    <x v="3"/>
    <n v="9.5520533190185747E-2"/>
    <n v="9.6105411066040977E-5"/>
    <x v="0"/>
    <s v="Aug-2023"/>
    <n v="202308"/>
  </r>
  <r>
    <s v="5ede9aae-330f-433c-afc9-6f41fc92b8e7"/>
    <x v="103"/>
    <x v="1274"/>
    <x v="3"/>
    <x v="2"/>
    <x v="1"/>
    <n v="3"/>
    <n v="871.65"/>
    <n v="0.02"/>
    <n v="2562.6509999999998"/>
    <n v="473.97344995959719"/>
    <x v="0"/>
    <n v="8"/>
    <x v="3"/>
    <n v="0.18495434999131649"/>
    <n v="7.648329795980803E-6"/>
    <x v="0"/>
    <s v="Aug-2023"/>
    <n v="202308"/>
  </r>
  <r>
    <s v="2a2542cf-aa30-434f-9678-bee90f284b24"/>
    <x v="94"/>
    <x v="1275"/>
    <x v="2"/>
    <x v="1"/>
    <x v="1"/>
    <n v="7"/>
    <n v="535.11"/>
    <n v="0.28999999999999998"/>
    <n v="2659.4967000000001"/>
    <n v="713.30300390440937"/>
    <x v="0"/>
    <n v="8"/>
    <x v="3"/>
    <n v="0.26820977213636299"/>
    <n v="7.7420663842147269E-5"/>
    <x v="0"/>
    <s v="Aug-2023"/>
    <n v="202308"/>
  </r>
  <r>
    <s v="52d02da7-b885-41a3-b5c3-b150db148642"/>
    <x v="89"/>
    <x v="1276"/>
    <x v="0"/>
    <x v="2"/>
    <x v="8"/>
    <n v="2"/>
    <n v="385.36"/>
    <n v="0.26"/>
    <n v="570.33280000000002"/>
    <n v="39.076450039331519"/>
    <x v="0"/>
    <n v="8"/>
    <x v="3"/>
    <n v="6.8515172263161991E-2"/>
    <n v="3.3734689640855305E-4"/>
    <x v="0"/>
    <s v="Aug-2023"/>
    <n v="202308"/>
  </r>
  <r>
    <s v="bddf62ae-510a-45aa-937d-8873787fe80f"/>
    <x v="99"/>
    <x v="1277"/>
    <x v="3"/>
    <x v="2"/>
    <x v="3"/>
    <n v="1"/>
    <n v="666.34"/>
    <n v="0.04"/>
    <n v="639.68640000000005"/>
    <n v="146.88598464678091"/>
    <x v="0"/>
    <n v="8"/>
    <x v="3"/>
    <n v="0.22962186572480031"/>
    <n v="6.0029414413062396E-5"/>
    <x v="0"/>
    <s v="Aug-2023"/>
    <n v="202308"/>
  </r>
  <r>
    <s v="ae36d2a3-df99-4e95-92b5-7d827953f933"/>
    <x v="108"/>
    <x v="1278"/>
    <x v="0"/>
    <x v="0"/>
    <x v="6"/>
    <n v="4"/>
    <n v="339.46"/>
    <n v="0.09"/>
    <n v="1235.6343999999999"/>
    <n v="113.1796307535205"/>
    <x v="0"/>
    <n v="8"/>
    <x v="3"/>
    <n v="9.1596374100235883E-2"/>
    <n v="6.6281741589583454E-5"/>
    <x v="0"/>
    <s v="Aug-2023"/>
    <n v="202308"/>
  </r>
  <r>
    <s v="6bec06da-5c47-440a-ba57-cfcfcf7be077"/>
    <x v="98"/>
    <x v="1279"/>
    <x v="2"/>
    <x v="1"/>
    <x v="6"/>
    <n v="5"/>
    <n v="361.4"/>
    <n v="0.03"/>
    <n v="1752.79"/>
    <n v="381.91344205466157"/>
    <x v="0"/>
    <n v="8"/>
    <x v="3"/>
    <n v="0.21788887548118233"/>
    <n v="1.6602102933038183E-5"/>
    <x v="0"/>
    <s v="Aug-2023"/>
    <n v="202308"/>
  </r>
  <r>
    <s v="256c0794-270f-4c1e-aba8-56fa24317f76"/>
    <x v="87"/>
    <x v="1280"/>
    <x v="0"/>
    <x v="0"/>
    <x v="0"/>
    <n v="6"/>
    <n v="730.47"/>
    <n v="7.0000000000000007E-2"/>
    <n v="4076.0225999999989"/>
    <n v="281.63548383004979"/>
    <x v="0"/>
    <n v="8"/>
    <x v="3"/>
    <n v="6.9095662970575747E-2"/>
    <n v="1.5971452170064026E-5"/>
    <x v="0"/>
    <s v="Aug-2023"/>
    <n v="202308"/>
  </r>
  <r>
    <s v="b14d76e2-1419-4065-8cd0-d4a4eb30a93c"/>
    <x v="82"/>
    <x v="1281"/>
    <x v="0"/>
    <x v="2"/>
    <x v="7"/>
    <n v="5"/>
    <n v="821.18"/>
    <n v="0.01"/>
    <n v="4064.840999999999"/>
    <n v="688.92757131356348"/>
    <x v="0"/>
    <n v="8"/>
    <x v="3"/>
    <n v="0.16948450660519407"/>
    <n v="2.4355196181105243E-6"/>
    <x v="0"/>
    <s v="Aug-2023"/>
    <n v="202308"/>
  </r>
  <r>
    <s v="9225def4-c56f-433b-852e-1a599171e9f2"/>
    <x v="84"/>
    <x v="1282"/>
    <x v="2"/>
    <x v="1"/>
    <x v="0"/>
    <n v="8"/>
    <n v="497.45"/>
    <n v="0.26"/>
    <n v="2944.904"/>
    <n v="384.77202786264832"/>
    <x v="0"/>
    <n v="8"/>
    <x v="3"/>
    <n v="0.13065690014433351"/>
    <n v="6.5333199316514227E-5"/>
    <x v="0"/>
    <s v="Aug-2023"/>
    <n v="202308"/>
  </r>
  <r>
    <s v="6636e258-d0a4-4bdd-8c08-90b18c3670d0"/>
    <x v="88"/>
    <x v="1283"/>
    <x v="1"/>
    <x v="0"/>
    <x v="8"/>
    <n v="1"/>
    <n v="986.19"/>
    <n v="0.2"/>
    <n v="788.95200000000011"/>
    <n v="124.4285184403673"/>
    <x v="0"/>
    <n v="8"/>
    <x v="3"/>
    <n v="0.1577136738868363"/>
    <n v="2.0280067735426236E-4"/>
    <x v="0"/>
    <s v="Aug-2023"/>
    <n v="202308"/>
  </r>
  <r>
    <s v="990475c3-eae5-43fc-83bf-1a7384ee8ece"/>
    <x v="108"/>
    <x v="1284"/>
    <x v="3"/>
    <x v="2"/>
    <x v="7"/>
    <n v="1"/>
    <n v="20.190000000000001"/>
    <n v="0.04"/>
    <n v="19.382400000000001"/>
    <n v="5.7577334176274464"/>
    <x v="0"/>
    <n v="8"/>
    <x v="3"/>
    <n v="0.29705987997500033"/>
    <n v="1.9811788013868251E-3"/>
    <x v="0"/>
    <s v="Aug-2023"/>
    <n v="202308"/>
  </r>
  <r>
    <s v="01fe7437-e3bf-478e-8237-3d78b5428417"/>
    <x v="91"/>
    <x v="1285"/>
    <x v="1"/>
    <x v="0"/>
    <x v="9"/>
    <n v="6"/>
    <n v="169.33"/>
    <n v="0.1"/>
    <n v="914.38200000000006"/>
    <n v="187.15977342321179"/>
    <x v="0"/>
    <n v="8"/>
    <x v="3"/>
    <n v="0.20468444635088157"/>
    <n v="9.8427134392409308E-5"/>
    <x v="0"/>
    <s v="Aug-2023"/>
    <n v="202308"/>
  </r>
  <r>
    <s v="903499d5-19ab-4265-9af5-3ff76c74d364"/>
    <x v="102"/>
    <x v="1286"/>
    <x v="1"/>
    <x v="0"/>
    <x v="3"/>
    <n v="8"/>
    <n v="28.71"/>
    <n v="0.12"/>
    <n v="202.11840000000001"/>
    <n v="33.763708743224527"/>
    <x v="0"/>
    <n v="8"/>
    <x v="3"/>
    <n v="0.16704915902374315"/>
    <n v="5.2246603970741896E-4"/>
    <x v="0"/>
    <s v="Aug-2023"/>
    <n v="202308"/>
  </r>
  <r>
    <s v="78bf69f6-5353-4279-9664-da8dc7206dc7"/>
    <x v="95"/>
    <x v="1287"/>
    <x v="1"/>
    <x v="1"/>
    <x v="4"/>
    <n v="6"/>
    <n v="801.53"/>
    <n v="0.19"/>
    <n v="3895.4358000000011"/>
    <n v="333.93840575161448"/>
    <x v="0"/>
    <n v="8"/>
    <x v="3"/>
    <n v="8.5725557523400692E-2"/>
    <n v="3.9507774714192435E-5"/>
    <x v="0"/>
    <s v="Aug-2023"/>
    <n v="202308"/>
  </r>
  <r>
    <s v="93fc83e1-952e-4498-9108-c4354cc82e73"/>
    <x v="109"/>
    <x v="1288"/>
    <x v="0"/>
    <x v="2"/>
    <x v="8"/>
    <n v="3"/>
    <n v="670.38"/>
    <n v="0.21"/>
    <n v="1588.8006"/>
    <n v="161.59495134912419"/>
    <x v="0"/>
    <n v="8"/>
    <x v="3"/>
    <n v="0.10170876782720512"/>
    <n v="1.0441838957009457E-4"/>
    <x v="0"/>
    <s v="Aug-2023"/>
    <n v="202308"/>
  </r>
  <r>
    <s v="75623e10-9763-4e4d-a01e-2704e2078c73"/>
    <x v="106"/>
    <x v="1289"/>
    <x v="1"/>
    <x v="2"/>
    <x v="8"/>
    <n v="8"/>
    <n v="649.89"/>
    <n v="0.09"/>
    <n v="4731.1992"/>
    <n v="487.41810802977608"/>
    <x v="0"/>
    <n v="8"/>
    <x v="3"/>
    <n v="0.10302210653691692"/>
    <n v="1.7310621797534968E-5"/>
    <x v="0"/>
    <s v="Aug-2023"/>
    <n v="202308"/>
  </r>
  <r>
    <s v="40fda8f8-055d-4937-baa6-4cb95623fe75"/>
    <x v="106"/>
    <x v="1290"/>
    <x v="3"/>
    <x v="1"/>
    <x v="7"/>
    <n v="3"/>
    <n v="843.49"/>
    <n v="0.27"/>
    <n v="1847.2430999999999"/>
    <n v="262.55461500968181"/>
    <x v="0"/>
    <n v="8"/>
    <x v="3"/>
    <n v="0.14213322275215526"/>
    <n v="1.0669954593415452E-4"/>
    <x v="0"/>
    <s v="Aug-2023"/>
    <n v="202308"/>
  </r>
  <r>
    <s v="127a9293-8cc4-439b-b859-b3a61fb79fa6"/>
    <x v="102"/>
    <x v="1291"/>
    <x v="3"/>
    <x v="1"/>
    <x v="6"/>
    <n v="9"/>
    <n v="145.71"/>
    <n v="0.18"/>
    <n v="1075.3398"/>
    <n v="68.48707630070831"/>
    <x v="0"/>
    <n v="8"/>
    <x v="3"/>
    <n v="6.3688776608759684E-2"/>
    <n v="1.3725893898840159E-4"/>
    <x v="0"/>
    <s v="Aug-2023"/>
    <n v="202308"/>
  </r>
  <r>
    <s v="58538073-06f6-404e-9e7a-e194b166d173"/>
    <x v="85"/>
    <x v="1292"/>
    <x v="2"/>
    <x v="1"/>
    <x v="7"/>
    <n v="7"/>
    <n v="809.64"/>
    <n v="0.21"/>
    <n v="4477.3091999999997"/>
    <n v="1145.3083739417721"/>
    <x v="0"/>
    <n v="8"/>
    <x v="3"/>
    <n v="0.25580283218808569"/>
    <n v="3.7053505261597751E-5"/>
    <x v="0"/>
    <s v="Aug-2023"/>
    <n v="202308"/>
  </r>
  <r>
    <s v="6b2efa19-ed14-458e-b5f5-7b0cd5bf4e67"/>
    <x v="89"/>
    <x v="1293"/>
    <x v="1"/>
    <x v="2"/>
    <x v="7"/>
    <n v="9"/>
    <n v="238.89"/>
    <n v="0.17"/>
    <n v="1784.5083"/>
    <n v="435.68131096380722"/>
    <x v="0"/>
    <n v="8"/>
    <x v="3"/>
    <n v="0.24414641891203714"/>
    <n v="7.9069399677210813E-5"/>
    <x v="0"/>
    <s v="Aug-2023"/>
    <n v="202308"/>
  </r>
  <r>
    <s v="35edb8e7-227c-41e1-9379-bff892b2a198"/>
    <x v="99"/>
    <x v="1294"/>
    <x v="2"/>
    <x v="2"/>
    <x v="8"/>
    <n v="2"/>
    <n v="421.58"/>
    <n v="0.05"/>
    <n v="801.00199999999995"/>
    <n v="200.80987558545351"/>
    <x v="0"/>
    <n v="8"/>
    <x v="3"/>
    <n v="0.25069834480494868"/>
    <n v="5.9300725840884296E-5"/>
    <x v="0"/>
    <s v="Aug-2023"/>
    <n v="202308"/>
  </r>
  <r>
    <s v="2efea412-fe6c-4e0c-8c47-acc49bd50eea"/>
    <x v="92"/>
    <x v="1295"/>
    <x v="1"/>
    <x v="2"/>
    <x v="0"/>
    <n v="4"/>
    <n v="389.99"/>
    <n v="0.24"/>
    <n v="1185.5696"/>
    <n v="121.86036699161509"/>
    <x v="0"/>
    <n v="8"/>
    <x v="3"/>
    <n v="0.10278634589788326"/>
    <n v="1.5385009872048E-4"/>
    <x v="0"/>
    <s v="Aug-2023"/>
    <n v="202308"/>
  </r>
  <r>
    <s v="bd687a3a-4ae4-4b68-b9e8-77d842126d35"/>
    <x v="86"/>
    <x v="1296"/>
    <x v="3"/>
    <x v="1"/>
    <x v="7"/>
    <n v="9"/>
    <n v="201.89"/>
    <n v="0.24"/>
    <n v="1380.9276"/>
    <n v="114.9701639411284"/>
    <x v="0"/>
    <n v="8"/>
    <x v="3"/>
    <n v="8.3255750657115116E-2"/>
    <n v="1.3208512886555385E-4"/>
    <x v="0"/>
    <s v="Aug-2023"/>
    <n v="202308"/>
  </r>
  <r>
    <s v="9414e242-84c9-4b29-9e0a-1253389a0ab1"/>
    <x v="100"/>
    <x v="1297"/>
    <x v="0"/>
    <x v="0"/>
    <x v="4"/>
    <n v="7"/>
    <n v="900"/>
    <n v="0.25"/>
    <n v="4725"/>
    <n v="1099.0646837784329"/>
    <x v="0"/>
    <n v="8"/>
    <x v="3"/>
    <n v="0.23260628228114982"/>
    <n v="3.9682539682539683E-5"/>
    <x v="0"/>
    <s v="Aug-2023"/>
    <n v="202308"/>
  </r>
  <r>
    <s v="f4419c8f-b0a3-4966-be77-6829f6d43f23"/>
    <x v="84"/>
    <x v="1298"/>
    <x v="2"/>
    <x v="1"/>
    <x v="0"/>
    <n v="5"/>
    <n v="275.92"/>
    <n v="0.11"/>
    <n v="1227.8440000000001"/>
    <n v="349.14097690813821"/>
    <x v="0"/>
    <n v="8"/>
    <x v="3"/>
    <n v="0.284352879444081"/>
    <n v="7.9733256016236589E-5"/>
    <x v="0"/>
    <s v="Aug-2023"/>
    <n v="202308"/>
  </r>
  <r>
    <s v="cd4e1946-6384-4309-9a17-f35d16c0e886"/>
    <x v="105"/>
    <x v="1299"/>
    <x v="1"/>
    <x v="1"/>
    <x v="2"/>
    <n v="4"/>
    <n v="460.68"/>
    <n v="0.1"/>
    <n v="1658.4480000000001"/>
    <n v="284.90172545913958"/>
    <x v="0"/>
    <n v="8"/>
    <x v="3"/>
    <n v="0.171788157035457"/>
    <n v="5.4267604410870888E-5"/>
    <x v="0"/>
    <s v="Aug-2023"/>
    <n v="202308"/>
  </r>
  <r>
    <s v="83111ef1-0830-4ab1-a10f-a54eb8805bfc"/>
    <x v="87"/>
    <x v="1300"/>
    <x v="2"/>
    <x v="1"/>
    <x v="0"/>
    <n v="4"/>
    <n v="423.96"/>
    <n v="0.13"/>
    <n v="1475.3807999999999"/>
    <n v="203.08887379834161"/>
    <x v="0"/>
    <n v="8"/>
    <x v="3"/>
    <n v="0.13765183456253574"/>
    <n v="7.6658175299556565E-5"/>
    <x v="0"/>
    <s v="Aug-2023"/>
    <n v="202308"/>
  </r>
  <r>
    <s v="55ee2e22-ffbb-4847-b3a7-4fbefc41ba95"/>
    <x v="93"/>
    <x v="1301"/>
    <x v="0"/>
    <x v="0"/>
    <x v="4"/>
    <n v="2"/>
    <n v="962.39"/>
    <n v="0.14000000000000001"/>
    <n v="1655.3108"/>
    <n v="439.49306574964771"/>
    <x v="0"/>
    <n v="8"/>
    <x v="3"/>
    <n v="0.26550486213806357"/>
    <n v="7.2735585365600231E-5"/>
    <x v="0"/>
    <s v="Aug-2023"/>
    <n v="202308"/>
  </r>
  <r>
    <s v="518bcdc9-5583-4c11-9b9e-a54f3f4994bd"/>
    <x v="98"/>
    <x v="1302"/>
    <x v="3"/>
    <x v="1"/>
    <x v="9"/>
    <n v="3"/>
    <n v="390.61"/>
    <n v="0.17"/>
    <n v="972.61889999999994"/>
    <n v="116.33299012530451"/>
    <x v="0"/>
    <n v="8"/>
    <x v="3"/>
    <n v="0.11960798841694781"/>
    <n v="1.4507223744058442E-4"/>
    <x v="0"/>
    <s v="Aug-2023"/>
    <n v="202308"/>
  </r>
  <r>
    <s v="f74d5913-9ebc-4020-a5d3-08ee70f3d544"/>
    <x v="89"/>
    <x v="1303"/>
    <x v="2"/>
    <x v="2"/>
    <x v="5"/>
    <n v="7"/>
    <n v="176.96"/>
    <n v="0.09"/>
    <n v="1127.2352000000001"/>
    <n v="253.4771955090782"/>
    <x v="0"/>
    <n v="8"/>
    <x v="3"/>
    <n v="0.22486628833900696"/>
    <n v="7.2655644536295526E-5"/>
    <x v="0"/>
    <s v="Aug-2023"/>
    <n v="202308"/>
  </r>
  <r>
    <s v="e389dac8-174f-4358-917c-3d644ef2fd6f"/>
    <x v="87"/>
    <x v="1304"/>
    <x v="2"/>
    <x v="1"/>
    <x v="8"/>
    <n v="8"/>
    <n v="631.58000000000004"/>
    <n v="0.12"/>
    <n v="4446.3232000000007"/>
    <n v="1287.251794312687"/>
    <x v="0"/>
    <n v="8"/>
    <x v="3"/>
    <n v="0.2895092723607422"/>
    <n v="2.3749960416732636E-5"/>
    <x v="0"/>
    <s v="Aug-2023"/>
    <n v="202308"/>
  </r>
  <r>
    <s v="3a69fad1-3147-4a70-bb74-92c3a7cec300"/>
    <x v="106"/>
    <x v="1305"/>
    <x v="2"/>
    <x v="2"/>
    <x v="8"/>
    <n v="5"/>
    <n v="305.06"/>
    <n v="0.16"/>
    <n v="1281.252"/>
    <n v="293.54115649334489"/>
    <x v="0"/>
    <n v="8"/>
    <x v="3"/>
    <n v="0.22910493524563855"/>
    <n v="1.0489739723333116E-4"/>
    <x v="0"/>
    <s v="Aug-2023"/>
    <n v="202308"/>
  </r>
  <r>
    <s v="96418c37-268f-4de5-aaff-42e7748a1ce0"/>
    <x v="99"/>
    <x v="1306"/>
    <x v="0"/>
    <x v="1"/>
    <x v="7"/>
    <n v="6"/>
    <n v="290.48"/>
    <n v="0.09"/>
    <n v="1586.0208"/>
    <n v="81.486599945865194"/>
    <x v="0"/>
    <n v="8"/>
    <x v="3"/>
    <n v="5.1378014680428651E-2"/>
    <n v="5.1638667033874962E-5"/>
    <x v="0"/>
    <s v="Aug-2023"/>
    <n v="202308"/>
  </r>
  <r>
    <s v="a4897fa9-0080-4599-8820-64edfe54a8c2"/>
    <x v="103"/>
    <x v="1307"/>
    <x v="3"/>
    <x v="0"/>
    <x v="2"/>
    <n v="5"/>
    <n v="973.48"/>
    <n v="7.0000000000000007E-2"/>
    <n v="4526.6819999999998"/>
    <n v="758.65467207108236"/>
    <x v="0"/>
    <n v="8"/>
    <x v="3"/>
    <n v="0.16759619343065901"/>
    <n v="1.43813945843777E-5"/>
    <x v="0"/>
    <s v="Aug-2023"/>
    <n v="202308"/>
  </r>
  <r>
    <s v="e6bb2437-fa47-4085-accf-a43ee1cefdb4"/>
    <x v="87"/>
    <x v="1308"/>
    <x v="0"/>
    <x v="1"/>
    <x v="1"/>
    <n v="1"/>
    <n v="970.07"/>
    <n v="0.15"/>
    <n v="824.55950000000007"/>
    <n v="207.05151663834761"/>
    <x v="0"/>
    <n v="8"/>
    <x v="3"/>
    <n v="0.25110561049669261"/>
    <n v="1.5462801653488923E-4"/>
    <x v="0"/>
    <s v="Aug-2023"/>
    <n v="202308"/>
  </r>
  <r>
    <s v="42804bd5-a882-41e6-9f03-def712e07a6e"/>
    <x v="85"/>
    <x v="1309"/>
    <x v="2"/>
    <x v="1"/>
    <x v="6"/>
    <n v="7"/>
    <n v="913.28"/>
    <n v="7.0000000000000007E-2"/>
    <n v="5945.4528"/>
    <n v="984.58655968735809"/>
    <x v="0"/>
    <n v="8"/>
    <x v="3"/>
    <n v="0.16560329260159262"/>
    <n v="1.0949544498948845E-5"/>
    <x v="0"/>
    <s v="Aug-2023"/>
    <n v="202308"/>
  </r>
  <r>
    <s v="a130268e-8ef1-4ae9-aa43-65805ff9a5cf"/>
    <x v="87"/>
    <x v="1310"/>
    <x v="1"/>
    <x v="2"/>
    <x v="1"/>
    <n v="7"/>
    <n v="634.42999999999995"/>
    <n v="0.08"/>
    <n v="4085.7292000000002"/>
    <n v="647.59208947343564"/>
    <x v="0"/>
    <n v="8"/>
    <x v="3"/>
    <n v="0.15850098177662769"/>
    <n v="1.8013920256878505E-5"/>
    <x v="0"/>
    <s v="Aug-2023"/>
    <n v="202308"/>
  </r>
  <r>
    <s v="a243cbbd-7e7a-44fe-b401-1b1223c8d36b"/>
    <x v="94"/>
    <x v="1311"/>
    <x v="2"/>
    <x v="1"/>
    <x v="1"/>
    <n v="4"/>
    <n v="712.96"/>
    <n v="0.28999999999999998"/>
    <n v="2024.8063999999999"/>
    <n v="606.62786596886565"/>
    <x v="0"/>
    <n v="8"/>
    <x v="3"/>
    <n v="0.29959795957226609"/>
    <n v="1.0168873429084379E-4"/>
    <x v="0"/>
    <s v="Aug-2023"/>
    <n v="202308"/>
  </r>
  <r>
    <s v="3bb26ec4-6b05-45e1-bf23-0d7e1475525b"/>
    <x v="88"/>
    <x v="1312"/>
    <x v="0"/>
    <x v="2"/>
    <x v="8"/>
    <n v="5"/>
    <n v="379.46"/>
    <n v="0.25"/>
    <n v="1422.9749999999999"/>
    <n v="382.33605244753107"/>
    <x v="0"/>
    <n v="8"/>
    <x v="3"/>
    <n v="0.26868782125303053"/>
    <n v="1.3176619406525062E-4"/>
    <x v="0"/>
    <s v="Aug-2023"/>
    <n v="202308"/>
  </r>
  <r>
    <s v="f8b59f7c-d3ab-4373-a263-2a6f720f811e"/>
    <x v="90"/>
    <x v="1313"/>
    <x v="3"/>
    <x v="1"/>
    <x v="5"/>
    <n v="4"/>
    <n v="607.36"/>
    <n v="0.27"/>
    <n v="1773.4911999999999"/>
    <n v="141.0317474823818"/>
    <x v="0"/>
    <n v="8"/>
    <x v="3"/>
    <n v="7.9522101650339058E-2"/>
    <n v="1.1113672286617493E-4"/>
    <x v="0"/>
    <s v="Aug-2023"/>
    <n v="202308"/>
  </r>
  <r>
    <s v="d46a4bd6-4c12-4d75-b6a1-7140952612eb"/>
    <x v="89"/>
    <x v="1314"/>
    <x v="1"/>
    <x v="2"/>
    <x v="7"/>
    <n v="1"/>
    <n v="491.24"/>
    <n v="0.3"/>
    <n v="343.86799999999999"/>
    <n v="100.0915133350223"/>
    <x v="0"/>
    <n v="8"/>
    <x v="3"/>
    <n v="0.29107539327597304"/>
    <n v="6.1069945444182068E-4"/>
    <x v="0"/>
    <s v="Aug-2023"/>
    <n v="202308"/>
  </r>
  <r>
    <s v="e5367d76-100d-48f7-8210-9eef9dce84cd"/>
    <x v="109"/>
    <x v="1315"/>
    <x v="3"/>
    <x v="2"/>
    <x v="2"/>
    <n v="3"/>
    <n v="921.13"/>
    <n v="0.23"/>
    <n v="2127.8103000000001"/>
    <n v="554.4229167156866"/>
    <x v="0"/>
    <n v="8"/>
    <x v="3"/>
    <n v="0.26056031250327466"/>
    <n v="8.323110382537392E-5"/>
    <x v="0"/>
    <s v="Aug-2023"/>
    <n v="202308"/>
  </r>
  <r>
    <s v="502972f3-bb97-4a93-a109-825735e6519b"/>
    <x v="83"/>
    <x v="1316"/>
    <x v="0"/>
    <x v="2"/>
    <x v="9"/>
    <n v="1"/>
    <n v="185.17"/>
    <n v="0.26"/>
    <n v="137.0258"/>
    <n v="19.039533633408752"/>
    <x v="0"/>
    <n v="8"/>
    <x v="3"/>
    <n v="0.13894853110442523"/>
    <n v="1.4041151374412702E-3"/>
    <x v="0"/>
    <s v="Aug-2023"/>
    <n v="202308"/>
  </r>
  <r>
    <s v="6dda39ce-e997-4837-bf16-d94141b14e2d"/>
    <x v="93"/>
    <x v="1317"/>
    <x v="3"/>
    <x v="1"/>
    <x v="4"/>
    <n v="7"/>
    <n v="142.78"/>
    <n v="0.21"/>
    <n v="789.57340000000011"/>
    <n v="95.60286829715119"/>
    <x v="0"/>
    <n v="8"/>
    <x v="3"/>
    <n v="0.12108167308720276"/>
    <n v="2.1011346126908529E-4"/>
    <x v="0"/>
    <s v="Aug-2023"/>
    <n v="202308"/>
  </r>
  <r>
    <s v="70ebe2f2-ed1a-44fb-bbec-9408bf80c4a0"/>
    <x v="91"/>
    <x v="1318"/>
    <x v="2"/>
    <x v="2"/>
    <x v="3"/>
    <n v="5"/>
    <n v="532.78"/>
    <n v="0.23"/>
    <n v="2051.203"/>
    <n v="179.74924299046879"/>
    <x v="0"/>
    <n v="8"/>
    <x v="3"/>
    <n v="8.7631133042643167E-2"/>
    <n v="8.6339577311460655E-5"/>
    <x v="0"/>
    <s v="Aug-2023"/>
    <n v="202308"/>
  </r>
  <r>
    <s v="dba2932c-2cac-4a1a-a9d4-66755b3ae763"/>
    <x v="89"/>
    <x v="1319"/>
    <x v="2"/>
    <x v="0"/>
    <x v="7"/>
    <n v="2"/>
    <n v="912.82"/>
    <n v="0.18"/>
    <n v="1497.0247999999999"/>
    <n v="111.0032994332351"/>
    <x v="0"/>
    <n v="8"/>
    <x v="3"/>
    <n v="7.4149272231986474E-2"/>
    <n v="9.8595561008742134E-5"/>
    <x v="0"/>
    <s v="Aug-2023"/>
    <n v="202308"/>
  </r>
  <r>
    <s v="fe3c7254-949f-4777-a50b-eed60477577b"/>
    <x v="91"/>
    <x v="1320"/>
    <x v="0"/>
    <x v="2"/>
    <x v="9"/>
    <n v="5"/>
    <n v="944.3"/>
    <n v="0.16"/>
    <n v="3966.06"/>
    <n v="673.56322780200401"/>
    <x v="0"/>
    <n v="8"/>
    <x v="3"/>
    <n v="0.16983183002829105"/>
    <n v="3.3887535740760351E-5"/>
    <x v="0"/>
    <s v="Aug-2023"/>
    <n v="202308"/>
  </r>
  <r>
    <s v="c479570b-d914-4f2b-b68c-8198f73ae250"/>
    <x v="106"/>
    <x v="1321"/>
    <x v="2"/>
    <x v="2"/>
    <x v="6"/>
    <n v="3"/>
    <n v="390.5"/>
    <n v="0.05"/>
    <n v="1112.925"/>
    <n v="73.907641661689766"/>
    <x v="0"/>
    <n v="8"/>
    <x v="3"/>
    <n v="6.6408465675305853E-2"/>
    <n v="4.2680324370465219E-5"/>
    <x v="0"/>
    <s v="Aug-2023"/>
    <n v="202308"/>
  </r>
  <r>
    <s v="c9e9f993-2116-4c31-8529-91f906956529"/>
    <x v="109"/>
    <x v="1322"/>
    <x v="3"/>
    <x v="0"/>
    <x v="0"/>
    <n v="7"/>
    <n v="269.07"/>
    <n v="0.18"/>
    <n v="1544.4618"/>
    <n v="404.02843630608743"/>
    <x v="0"/>
    <n v="8"/>
    <x v="3"/>
    <n v="0.26159820612338058"/>
    <n v="9.5567271395122875E-5"/>
    <x v="0"/>
    <s v="Aug-2023"/>
    <n v="202308"/>
  </r>
  <r>
    <s v="8fd3ed71-f001-488e-a09b-33c6f32fd60e"/>
    <x v="96"/>
    <x v="1323"/>
    <x v="3"/>
    <x v="0"/>
    <x v="3"/>
    <n v="2"/>
    <n v="507.76"/>
    <n v="0.28999999999999998"/>
    <n v="721.01919999999996"/>
    <n v="89.145159805173193"/>
    <x v="0"/>
    <n v="8"/>
    <x v="3"/>
    <n v="0.12363770591015218"/>
    <n v="2.8556798487474396E-4"/>
    <x v="0"/>
    <s v="Aug-2023"/>
    <n v="202308"/>
  </r>
  <r>
    <s v="7c21bfdc-f123-4a44-9f2d-29fb7195964a"/>
    <x v="111"/>
    <x v="1324"/>
    <x v="2"/>
    <x v="0"/>
    <x v="0"/>
    <n v="6"/>
    <n v="333.8"/>
    <n v="0.25"/>
    <n v="1502.1"/>
    <n v="356.83730079559302"/>
    <x v="0"/>
    <n v="8"/>
    <x v="3"/>
    <n v="0.23755895133186408"/>
    <n v="1.2482524465747951E-4"/>
    <x v="0"/>
    <s v="Aug-2023"/>
    <n v="202308"/>
  </r>
  <r>
    <s v="60e37765-83ac-4e50-9726-e82fa8c2ec8d"/>
    <x v="89"/>
    <x v="1325"/>
    <x v="2"/>
    <x v="1"/>
    <x v="0"/>
    <n v="5"/>
    <n v="740.69"/>
    <n v="0.03"/>
    <n v="3592.3465000000001"/>
    <n v="991.12153998620295"/>
    <x v="0"/>
    <n v="8"/>
    <x v="3"/>
    <n v="0.27589809056175479"/>
    <n v="8.1005548880098271E-6"/>
    <x v="0"/>
    <s v="Aug-2023"/>
    <n v="202308"/>
  </r>
  <r>
    <s v="f8ecda6a-3084-4a7c-a549-0510d00a2309"/>
    <x v="96"/>
    <x v="1326"/>
    <x v="0"/>
    <x v="1"/>
    <x v="7"/>
    <n v="5"/>
    <n v="73.08"/>
    <n v="0.23"/>
    <n v="281.358"/>
    <n v="58.281627915795092"/>
    <x v="0"/>
    <n v="8"/>
    <x v="3"/>
    <n v="0.20714402261814163"/>
    <n v="6.2944718117131915E-4"/>
    <x v="0"/>
    <s v="Aug-2023"/>
    <n v="202308"/>
  </r>
  <r>
    <s v="4924fee2-286a-42f4-abf6-4b57b77d8575"/>
    <x v="107"/>
    <x v="1327"/>
    <x v="1"/>
    <x v="1"/>
    <x v="0"/>
    <n v="1"/>
    <n v="590.88"/>
    <n v="0.02"/>
    <n v="579.06240000000003"/>
    <n v="80.708990535469326"/>
    <x v="0"/>
    <n v="8"/>
    <x v="3"/>
    <n v="0.1393787449080951"/>
    <n v="3.3847820200379094E-5"/>
    <x v="0"/>
    <s v="Aug-2023"/>
    <n v="202308"/>
  </r>
  <r>
    <s v="500e4242-7e3c-4f8d-90c3-577f5a9e6175"/>
    <x v="87"/>
    <x v="1328"/>
    <x v="1"/>
    <x v="1"/>
    <x v="6"/>
    <n v="3"/>
    <n v="867.12"/>
    <n v="0.22"/>
    <n v="2029.0608"/>
    <n v="335.17079174689968"/>
    <x v="0"/>
    <n v="8"/>
    <x v="3"/>
    <n v="0.16518518900315834"/>
    <n v="8.4571147399821624E-5"/>
    <x v="0"/>
    <s v="Aug-2023"/>
    <n v="202308"/>
  </r>
  <r>
    <s v="2e1da374-caf7-4cf8-a11e-9d5a10639e33"/>
    <x v="99"/>
    <x v="1329"/>
    <x v="1"/>
    <x v="1"/>
    <x v="4"/>
    <n v="9"/>
    <n v="381.27"/>
    <n v="0.06"/>
    <n v="3225.5441999999998"/>
    <n v="375.19871941464271"/>
    <x v="0"/>
    <n v="8"/>
    <x v="3"/>
    <n v="0.11632105968804976"/>
    <n v="1.748542152979953E-5"/>
    <x v="0"/>
    <s v="Aug-2023"/>
    <n v="202308"/>
  </r>
  <r>
    <s v="c4f94b55-fe27-4188-a328-fe3ca4b7320f"/>
    <x v="91"/>
    <x v="1330"/>
    <x v="2"/>
    <x v="2"/>
    <x v="4"/>
    <n v="1"/>
    <n v="85.01"/>
    <n v="0.28000000000000003"/>
    <n v="61.2072"/>
    <n v="10.166734511243281"/>
    <x v="0"/>
    <n v="8"/>
    <x v="3"/>
    <n v="0.16610357133218445"/>
    <n v="3.2937301493941892E-3"/>
    <x v="0"/>
    <s v="Aug-2023"/>
    <n v="202308"/>
  </r>
  <r>
    <s v="f6dcc6e1-bafd-4160-b2fe-b253d941976e"/>
    <x v="107"/>
    <x v="1331"/>
    <x v="2"/>
    <x v="2"/>
    <x v="3"/>
    <n v="7"/>
    <n v="552.20000000000005"/>
    <n v="0.15"/>
    <n v="3285.5900000000011"/>
    <n v="669.35891554874365"/>
    <x v="0"/>
    <n v="8"/>
    <x v="3"/>
    <n v="0.20372563696284182"/>
    <n v="3.8805815698245967E-5"/>
    <x v="0"/>
    <s v="Aug-2023"/>
    <n v="202308"/>
  </r>
  <r>
    <s v="cb69247c-8450-4a1a-8615-37b4cb15935e"/>
    <x v="94"/>
    <x v="1332"/>
    <x v="2"/>
    <x v="0"/>
    <x v="4"/>
    <n v="3"/>
    <n v="820.68"/>
    <n v="0.23"/>
    <n v="1895.7708"/>
    <n v="148.57111387262259"/>
    <x v="0"/>
    <n v="8"/>
    <x v="3"/>
    <n v="7.8369765940388247E-2"/>
    <n v="9.341846598755504E-5"/>
    <x v="0"/>
    <s v="Aug-2023"/>
    <n v="202308"/>
  </r>
  <r>
    <s v="30414133-3aa7-470d-82e4-77bc59058645"/>
    <x v="106"/>
    <x v="1333"/>
    <x v="1"/>
    <x v="2"/>
    <x v="8"/>
    <n v="6"/>
    <n v="510.5"/>
    <n v="0.24"/>
    <n v="2327.88"/>
    <n v="569.02212181034974"/>
    <x v="0"/>
    <n v="8"/>
    <x v="3"/>
    <n v="0.24443790994825751"/>
    <n v="7.8354554358472079E-5"/>
    <x v="0"/>
    <s v="Aug-2023"/>
    <n v="202308"/>
  </r>
  <r>
    <s v="b10a947c-5f42-4138-abfd-706b3e475894"/>
    <x v="91"/>
    <x v="1334"/>
    <x v="3"/>
    <x v="2"/>
    <x v="0"/>
    <n v="4"/>
    <n v="915.96"/>
    <n v="0.02"/>
    <n v="3590.5632000000001"/>
    <n v="505.42866117490638"/>
    <x v="0"/>
    <n v="8"/>
    <x v="3"/>
    <n v="0.14076584452681584"/>
    <n v="5.4587536573649501E-6"/>
    <x v="0"/>
    <s v="Aug-2023"/>
    <n v="202308"/>
  </r>
  <r>
    <s v="d3483ad6-d1e6-4bdb-85ba-31729bdfe0bf"/>
    <x v="87"/>
    <x v="1335"/>
    <x v="3"/>
    <x v="2"/>
    <x v="0"/>
    <n v="9"/>
    <n v="531.6"/>
    <n v="0.16"/>
    <n v="4018.8960000000002"/>
    <n v="667.13772093335729"/>
    <x v="0"/>
    <n v="8"/>
    <x v="3"/>
    <n v="0.16600024507560218"/>
    <n v="3.3442019898001835E-5"/>
    <x v="0"/>
    <s v="Aug-2023"/>
    <n v="202308"/>
  </r>
  <r>
    <s v="e1eceb19-0406-4432-9aa3-a4112954ec48"/>
    <x v="81"/>
    <x v="1336"/>
    <x v="3"/>
    <x v="1"/>
    <x v="7"/>
    <n v="9"/>
    <n v="525.16999999999996"/>
    <n v="0.04"/>
    <n v="4537.4687999999996"/>
    <n v="1168.802079053673"/>
    <x v="0"/>
    <n v="8"/>
    <x v="3"/>
    <n v="0.25758900624367337"/>
    <n v="8.4628681083162497E-6"/>
    <x v="0"/>
    <s v="Aug-2023"/>
    <n v="202308"/>
  </r>
  <r>
    <s v="b88f5249-7ae1-411d-b38a-265582af0404"/>
    <x v="92"/>
    <x v="1337"/>
    <x v="1"/>
    <x v="0"/>
    <x v="9"/>
    <n v="6"/>
    <n v="853.75"/>
    <n v="0.17"/>
    <n v="4251.6750000000002"/>
    <n v="1066.9964526077481"/>
    <x v="0"/>
    <n v="8"/>
    <x v="3"/>
    <n v="0.25095908144619428"/>
    <n v="3.3186920448999514E-5"/>
    <x v="0"/>
    <s v="Aug-2023"/>
    <n v="202308"/>
  </r>
  <r>
    <s v="214562ae-6988-4292-bf42-3133c70e7ae5"/>
    <x v="97"/>
    <x v="1338"/>
    <x v="3"/>
    <x v="0"/>
    <x v="3"/>
    <n v="8"/>
    <n v="740.44"/>
    <n v="0.03"/>
    <n v="5745.8144000000002"/>
    <n v="348.1652772270308"/>
    <x v="0"/>
    <n v="8"/>
    <x v="3"/>
    <n v="6.0594591643445841E-2"/>
    <n v="5.064556209821187E-6"/>
    <x v="0"/>
    <s v="Aug-2023"/>
    <n v="202308"/>
  </r>
  <r>
    <s v="f5e4351b-1eea-45f4-bc8e-c42a90b69d2c"/>
    <x v="86"/>
    <x v="1339"/>
    <x v="1"/>
    <x v="1"/>
    <x v="2"/>
    <n v="6"/>
    <n v="799.98"/>
    <n v="0.27"/>
    <n v="3503.9124000000002"/>
    <n v="471.16237434559929"/>
    <x v="0"/>
    <n v="8"/>
    <x v="3"/>
    <n v="0.1344675096174206"/>
    <n v="5.6251406285157129E-5"/>
    <x v="0"/>
    <s v="Aug-2023"/>
    <n v="202308"/>
  </r>
  <r>
    <s v="68328452-4a4b-47c8-b582-441f9d90a699"/>
    <x v="109"/>
    <x v="1340"/>
    <x v="2"/>
    <x v="0"/>
    <x v="5"/>
    <n v="4"/>
    <n v="124.78"/>
    <n v="0.28999999999999998"/>
    <n v="354.37520000000001"/>
    <n v="19.137811615014961"/>
    <x v="0"/>
    <n v="8"/>
    <x v="3"/>
    <n v="5.4004376195103274E-2"/>
    <n v="5.8102259977560499E-4"/>
    <x v="0"/>
    <s v="Aug-2023"/>
    <n v="202308"/>
  </r>
  <r>
    <s v="c01c0d23-cdb6-4844-b948-285db68b0872"/>
    <x v="92"/>
    <x v="1341"/>
    <x v="3"/>
    <x v="1"/>
    <x v="1"/>
    <n v="9"/>
    <n v="961.53"/>
    <n v="0.11"/>
    <n v="7701.8553000000002"/>
    <n v="541.58704341359464"/>
    <x v="0"/>
    <n v="8"/>
    <x v="3"/>
    <n v="7.0319036429260698E-2"/>
    <n v="1.2711222969873246E-5"/>
    <x v="0"/>
    <s v="Aug-2023"/>
    <n v="202308"/>
  </r>
  <r>
    <s v="a694fb21-27f4-4e1e-81ae-40c7baa581c9"/>
    <x v="103"/>
    <x v="1342"/>
    <x v="3"/>
    <x v="1"/>
    <x v="2"/>
    <n v="1"/>
    <n v="192.37"/>
    <n v="0.16"/>
    <n v="161.5908"/>
    <n v="38.106650560997352"/>
    <x v="0"/>
    <n v="8"/>
    <x v="3"/>
    <n v="0.23582190669887984"/>
    <n v="8.3173051931174295E-4"/>
    <x v="0"/>
    <s v="Aug-2023"/>
    <n v="202308"/>
  </r>
  <r>
    <s v="0e525d9a-d53e-46e8-a87a-bb14f1d32b5b"/>
    <x v="81"/>
    <x v="1343"/>
    <x v="3"/>
    <x v="0"/>
    <x v="3"/>
    <n v="5"/>
    <n v="873.97"/>
    <n v="0.16"/>
    <n v="3670.674"/>
    <n v="937.30312709208454"/>
    <x v="0"/>
    <n v="8"/>
    <x v="3"/>
    <n v="0.25534905226998761"/>
    <n v="3.6614529102829616E-5"/>
    <x v="0"/>
    <s v="Aug-2023"/>
    <n v="202308"/>
  </r>
  <r>
    <s v="c317b750-c4bd-4f96-aeec-fd88f6a3e124"/>
    <x v="100"/>
    <x v="1344"/>
    <x v="2"/>
    <x v="1"/>
    <x v="8"/>
    <n v="4"/>
    <n v="522.99"/>
    <n v="0.13"/>
    <n v="1820.0052000000001"/>
    <n v="386.6169920385139"/>
    <x v="0"/>
    <n v="8"/>
    <x v="3"/>
    <n v="0.2124263117701608"/>
    <n v="6.2142679592344018E-5"/>
    <x v="0"/>
    <s v="Aug-2023"/>
    <n v="202308"/>
  </r>
  <r>
    <s v="ab1f149d-00e5-4a64-8f4b-3e6c53fed48b"/>
    <x v="105"/>
    <x v="1345"/>
    <x v="2"/>
    <x v="2"/>
    <x v="9"/>
    <n v="2"/>
    <n v="415.3"/>
    <n v="0.03"/>
    <n v="805.68200000000002"/>
    <n v="64.334277465693276"/>
    <x v="0"/>
    <n v="8"/>
    <x v="3"/>
    <n v="7.9850707184339814E-2"/>
    <n v="3.6118468576932337E-5"/>
    <x v="0"/>
    <s v="Aug-2023"/>
    <n v="202308"/>
  </r>
  <r>
    <s v="70aaf09d-0d72-425e-911e-7ef5a7f38e7e"/>
    <x v="108"/>
    <x v="1346"/>
    <x v="2"/>
    <x v="0"/>
    <x v="5"/>
    <n v="9"/>
    <n v="144.41"/>
    <n v="0.02"/>
    <n v="1273.6962000000001"/>
    <n v="338.09370084970442"/>
    <x v="0"/>
    <n v="8"/>
    <x v="3"/>
    <n v="0.26544296893537439"/>
    <n v="1.5388284898706615E-5"/>
    <x v="0"/>
    <s v="Aug-2023"/>
    <n v="202308"/>
  </r>
  <r>
    <s v="fcf208bf-54dc-4c75-ac2c-017c92b6d4bf"/>
    <x v="94"/>
    <x v="1347"/>
    <x v="1"/>
    <x v="1"/>
    <x v="2"/>
    <n v="3"/>
    <n v="818.2"/>
    <n v="0"/>
    <n v="2454.6"/>
    <n v="354.32949357173533"/>
    <x v="0"/>
    <n v="8"/>
    <x v="3"/>
    <n v="0.1443532524939849"/>
    <n v="0"/>
    <x v="1"/>
    <s v="Aug-2023"/>
    <n v="202308"/>
  </r>
  <r>
    <s v="865d727e-62ed-4959-8f4f-a07676114a36"/>
    <x v="84"/>
    <x v="1348"/>
    <x v="2"/>
    <x v="2"/>
    <x v="3"/>
    <n v="5"/>
    <n v="69.2"/>
    <n v="0.02"/>
    <n v="339.08"/>
    <n v="38.381768538258648"/>
    <x v="0"/>
    <n v="8"/>
    <x v="3"/>
    <n v="0.11319384374855093"/>
    <n v="5.7803468208092484E-5"/>
    <x v="0"/>
    <s v="Aug-2023"/>
    <n v="202308"/>
  </r>
  <r>
    <s v="fdd2503e-5746-4a3b-977a-41025f94f3cf"/>
    <x v="109"/>
    <x v="1349"/>
    <x v="2"/>
    <x v="1"/>
    <x v="0"/>
    <n v="6"/>
    <n v="47.67"/>
    <n v="0.18"/>
    <n v="234.53639999999999"/>
    <n v="67.976663932733828"/>
    <x v="0"/>
    <n v="8"/>
    <x v="3"/>
    <n v="0.28983417470692752"/>
    <n v="6.2932662051604787E-4"/>
    <x v="0"/>
    <s v="Aug-2023"/>
    <n v="202308"/>
  </r>
  <r>
    <s v="e0711071-a067-41c3-9bfc-41f10193ddd4"/>
    <x v="100"/>
    <x v="1350"/>
    <x v="0"/>
    <x v="1"/>
    <x v="8"/>
    <n v="9"/>
    <n v="671.2"/>
    <n v="0.1"/>
    <n v="5436.72"/>
    <n v="622.83858639735604"/>
    <x v="0"/>
    <n v="8"/>
    <x v="3"/>
    <n v="0.11456146102748643"/>
    <n v="1.6554098794861609E-5"/>
    <x v="0"/>
    <s v="Aug-2023"/>
    <n v="202308"/>
  </r>
  <r>
    <s v="b73a757f-4a77-4688-942d-88587c3d4a7d"/>
    <x v="94"/>
    <x v="1351"/>
    <x v="3"/>
    <x v="0"/>
    <x v="0"/>
    <n v="9"/>
    <n v="842.79"/>
    <n v="0.02"/>
    <n v="7433.4078"/>
    <n v="572.40900659931356"/>
    <x v="0"/>
    <n v="8"/>
    <x v="3"/>
    <n v="7.7004924524565102E-2"/>
    <n v="2.6367448857037012E-6"/>
    <x v="0"/>
    <s v="Aug-2023"/>
    <n v="202308"/>
  </r>
  <r>
    <s v="dae22af3-ee69-49cc-9691-a93afb2a0642"/>
    <x v="95"/>
    <x v="1352"/>
    <x v="1"/>
    <x v="2"/>
    <x v="2"/>
    <n v="9"/>
    <n v="845.26"/>
    <n v="0.15"/>
    <n v="6466.2389999999996"/>
    <n v="750.46517889750714"/>
    <x v="0"/>
    <n v="8"/>
    <x v="3"/>
    <n v="0.11605899177211161"/>
    <n v="1.9717798862677362E-5"/>
    <x v="0"/>
    <s v="Aug-2023"/>
    <n v="202308"/>
  </r>
  <r>
    <s v="7c640fb5-7781-4870-a82b-bebc98eec324"/>
    <x v="94"/>
    <x v="1353"/>
    <x v="2"/>
    <x v="2"/>
    <x v="9"/>
    <n v="5"/>
    <n v="613.12"/>
    <n v="0.09"/>
    <n v="2789.6959999999999"/>
    <n v="141.6526938294908"/>
    <x v="0"/>
    <n v="8"/>
    <x v="3"/>
    <n v="5.0777107552038216E-2"/>
    <n v="2.9358037578288099E-5"/>
    <x v="0"/>
    <s v="Aug-2023"/>
    <n v="202308"/>
  </r>
  <r>
    <s v="521cd647-4c38-444e-b7b0-a269be7f9254"/>
    <x v="107"/>
    <x v="1354"/>
    <x v="0"/>
    <x v="1"/>
    <x v="9"/>
    <n v="4"/>
    <n v="282.26"/>
    <n v="0.24"/>
    <n v="858.07039999999995"/>
    <n v="163.88316438602541"/>
    <x v="0"/>
    <n v="8"/>
    <x v="3"/>
    <n v="0.19099034809501111"/>
    <n v="2.1256997094877065E-4"/>
    <x v="0"/>
    <s v="Aug-2023"/>
    <n v="202308"/>
  </r>
  <r>
    <s v="8a2b0181-823f-4055-93d5-9c6315ebbbf3"/>
    <x v="91"/>
    <x v="1355"/>
    <x v="0"/>
    <x v="2"/>
    <x v="1"/>
    <n v="7"/>
    <n v="277.20999999999998"/>
    <n v="0.01"/>
    <n v="1921.0653"/>
    <n v="560.14625708157871"/>
    <x v="0"/>
    <n v="8"/>
    <x v="3"/>
    <n v="0.29158106030106251"/>
    <n v="5.1533906733935603E-6"/>
    <x v="0"/>
    <s v="Aug-2023"/>
    <n v="202308"/>
  </r>
  <r>
    <s v="18f37a10-e975-4950-847c-c61658ce7037"/>
    <x v="98"/>
    <x v="1356"/>
    <x v="1"/>
    <x v="0"/>
    <x v="7"/>
    <n v="8"/>
    <n v="122.79"/>
    <n v="0.23"/>
    <n v="756.38640000000009"/>
    <n v="70.533683163952119"/>
    <x v="0"/>
    <n v="8"/>
    <x v="3"/>
    <n v="9.3250861152384693E-2"/>
    <n v="2.3413958791432526E-4"/>
    <x v="0"/>
    <s v="Aug-2023"/>
    <n v="202308"/>
  </r>
  <r>
    <s v="cbb1a999-7227-45cc-9b19-4640531a796d"/>
    <x v="86"/>
    <x v="1357"/>
    <x v="0"/>
    <x v="1"/>
    <x v="8"/>
    <n v="5"/>
    <n v="623.83000000000004"/>
    <n v="0.01"/>
    <n v="3087.9585000000002"/>
    <n v="673.90857318793894"/>
    <x v="0"/>
    <n v="8"/>
    <x v="3"/>
    <n v="0.21823757449717635"/>
    <n v="3.2060016350608339E-6"/>
    <x v="0"/>
    <s v="Aug-2023"/>
    <n v="202308"/>
  </r>
  <r>
    <s v="356c539d-b1c7-42e1-8d66-96b1141fa4f9"/>
    <x v="104"/>
    <x v="1358"/>
    <x v="0"/>
    <x v="1"/>
    <x v="8"/>
    <n v="9"/>
    <n v="941.51"/>
    <n v="0.15"/>
    <n v="7202.5514999999996"/>
    <n v="1545.4555576205121"/>
    <x v="0"/>
    <n v="8"/>
    <x v="3"/>
    <n v="0.21457056678046832"/>
    <n v="1.770206016576209E-5"/>
    <x v="0"/>
    <s v="Aug-2023"/>
    <n v="202308"/>
  </r>
  <r>
    <s v="427a0443-ebaf-4bb6-9727-75a43d23dc0b"/>
    <x v="93"/>
    <x v="1359"/>
    <x v="3"/>
    <x v="1"/>
    <x v="6"/>
    <n v="1"/>
    <n v="457.2"/>
    <n v="0.14000000000000001"/>
    <n v="393.19200000000001"/>
    <n v="69.261246883626256"/>
    <x v="0"/>
    <n v="8"/>
    <x v="3"/>
    <n v="0.17615121081717394"/>
    <n v="3.0621172353455819E-4"/>
    <x v="0"/>
    <s v="Aug-2023"/>
    <n v="202308"/>
  </r>
  <r>
    <s v="e63d7f22-79a5-4042-8213-577567144718"/>
    <x v="102"/>
    <x v="1360"/>
    <x v="1"/>
    <x v="2"/>
    <x v="3"/>
    <n v="8"/>
    <n v="503.49"/>
    <n v="0.1"/>
    <n v="3625.1280000000002"/>
    <n v="871.13654363498893"/>
    <x v="0"/>
    <n v="8"/>
    <x v="3"/>
    <n v="0.24030504402464931"/>
    <n v="2.4826709567220799E-5"/>
    <x v="0"/>
    <s v="Aug-2023"/>
    <n v="202308"/>
  </r>
  <r>
    <s v="c0834097-d4da-40d4-8f22-2f70b91bcb4f"/>
    <x v="107"/>
    <x v="1361"/>
    <x v="0"/>
    <x v="1"/>
    <x v="4"/>
    <n v="1"/>
    <n v="524.22"/>
    <n v="0.21"/>
    <n v="414.13380000000012"/>
    <n v="28.13108512410794"/>
    <x v="0"/>
    <n v="8"/>
    <x v="3"/>
    <n v="6.7927527586755618E-2"/>
    <n v="4.0059516996680778E-4"/>
    <x v="0"/>
    <s v="Aug-2023"/>
    <n v="202308"/>
  </r>
  <r>
    <s v="c46bf2e7-79b1-490a-b890-08c78344eb7f"/>
    <x v="87"/>
    <x v="1362"/>
    <x v="2"/>
    <x v="0"/>
    <x v="3"/>
    <n v="6"/>
    <n v="894.39"/>
    <n v="0.21"/>
    <n v="4239.4086000000007"/>
    <n v="446.22279004318432"/>
    <x v="0"/>
    <n v="8"/>
    <x v="3"/>
    <n v="0.10525590527961477"/>
    <n v="3.9132816780151832E-5"/>
    <x v="0"/>
    <s v="Aug-2023"/>
    <n v="202308"/>
  </r>
  <r>
    <s v="85f5eed4-e910-434a-9174-71edbc9f36d7"/>
    <x v="111"/>
    <x v="1363"/>
    <x v="0"/>
    <x v="0"/>
    <x v="0"/>
    <n v="5"/>
    <n v="540.78"/>
    <n v="0.09"/>
    <n v="2460.549"/>
    <n v="372.72304617375198"/>
    <x v="0"/>
    <n v="8"/>
    <x v="3"/>
    <n v="0.1514796275846374"/>
    <n v="3.328525463219794E-5"/>
    <x v="0"/>
    <s v="Aug-2023"/>
    <n v="202308"/>
  </r>
  <r>
    <s v="aa39717c-5686-4516-b601-44f143d2d1fd"/>
    <x v="96"/>
    <x v="1364"/>
    <x v="1"/>
    <x v="2"/>
    <x v="0"/>
    <n v="4"/>
    <n v="775.11"/>
    <n v="0"/>
    <n v="3100.44"/>
    <n v="707.39426497531383"/>
    <x v="0"/>
    <n v="8"/>
    <x v="3"/>
    <n v="0.22815931447643362"/>
    <n v="0"/>
    <x v="1"/>
    <s v="Aug-2023"/>
    <n v="202308"/>
  </r>
  <r>
    <s v="a10ada60-0468-436f-bdfe-cfa0d6b83b5e"/>
    <x v="91"/>
    <x v="1365"/>
    <x v="3"/>
    <x v="2"/>
    <x v="6"/>
    <n v="2"/>
    <n v="524.04999999999995"/>
    <n v="0.28999999999999998"/>
    <n v="744.15099999999995"/>
    <n v="52.580859115476017"/>
    <x v="0"/>
    <n v="8"/>
    <x v="3"/>
    <n v="7.0658857026969016E-2"/>
    <n v="2.7669115542410075E-4"/>
    <x v="0"/>
    <s v="Aug-2023"/>
    <n v="202308"/>
  </r>
  <r>
    <s v="c63ba1be-8756-4b5f-aa86-a5fa49166112"/>
    <x v="105"/>
    <x v="1366"/>
    <x v="3"/>
    <x v="1"/>
    <x v="1"/>
    <n v="1"/>
    <n v="669.33"/>
    <n v="0.23"/>
    <n v="515.38409999999999"/>
    <n v="123.0640647090097"/>
    <x v="0"/>
    <n v="8"/>
    <x v="3"/>
    <n v="0.23878125985844287"/>
    <n v="3.4362720929885109E-4"/>
    <x v="0"/>
    <s v="Aug-2023"/>
    <n v="202308"/>
  </r>
  <r>
    <s v="84281aa6-2f33-4566-ae07-e8cfa7694747"/>
    <x v="84"/>
    <x v="1367"/>
    <x v="1"/>
    <x v="2"/>
    <x v="1"/>
    <n v="7"/>
    <n v="959.98"/>
    <n v="0.18"/>
    <n v="5510.2852000000012"/>
    <n v="1052.7407119330851"/>
    <x v="0"/>
    <n v="8"/>
    <x v="3"/>
    <n v="0.1910501314765132"/>
    <n v="2.6786272333054556E-5"/>
    <x v="0"/>
    <s v="Aug-2023"/>
    <n v="202308"/>
  </r>
  <r>
    <s v="90172a96-bf37-42f4-845a-50a1c64b0e1d"/>
    <x v="82"/>
    <x v="1368"/>
    <x v="2"/>
    <x v="0"/>
    <x v="9"/>
    <n v="2"/>
    <n v="884.07"/>
    <n v="0.26"/>
    <n v="1308.4236000000001"/>
    <n v="218.69893072003711"/>
    <x v="0"/>
    <n v="8"/>
    <x v="3"/>
    <n v="0.1671468863142159"/>
    <n v="1.4704717952198355E-4"/>
    <x v="0"/>
    <s v="Aug-2023"/>
    <n v="202308"/>
  </r>
  <r>
    <s v="9caa6b06-94a5-4ba8-ae16-7fdc2fa9f9e7"/>
    <x v="85"/>
    <x v="1369"/>
    <x v="0"/>
    <x v="0"/>
    <x v="3"/>
    <n v="1"/>
    <n v="767.37"/>
    <n v="0.22"/>
    <n v="598.54860000000008"/>
    <n v="103.292594661455"/>
    <x v="0"/>
    <n v="8"/>
    <x v="3"/>
    <n v="0.17257177556083997"/>
    <n v="2.8669351160457145E-4"/>
    <x v="0"/>
    <s v="Aug-2023"/>
    <n v="202308"/>
  </r>
  <r>
    <s v="9221fbbd-cff4-42a9-8b52-ecbcae109d8a"/>
    <x v="81"/>
    <x v="1370"/>
    <x v="3"/>
    <x v="2"/>
    <x v="9"/>
    <n v="8"/>
    <n v="242.36"/>
    <n v="0.21"/>
    <n v="1531.7152000000001"/>
    <n v="95.090569033660088"/>
    <x v="0"/>
    <n v="8"/>
    <x v="3"/>
    <n v="6.2081102958082598E-2"/>
    <n v="1.0830995213731637E-4"/>
    <x v="0"/>
    <s v="Aug-2023"/>
    <n v="202308"/>
  </r>
  <r>
    <s v="c641798c-075d-4730-88fa-f94155496a9f"/>
    <x v="97"/>
    <x v="1371"/>
    <x v="0"/>
    <x v="2"/>
    <x v="2"/>
    <n v="3"/>
    <n v="556.34"/>
    <n v="0.11"/>
    <n v="1485.4277999999999"/>
    <n v="243.72287202724399"/>
    <x v="0"/>
    <n v="8"/>
    <x v="3"/>
    <n v="0.16407587903447343"/>
    <n v="6.5906939401564989E-5"/>
    <x v="0"/>
    <s v="Aug-2023"/>
    <n v="202308"/>
  </r>
  <r>
    <s v="1430097b-5dc4-4def-ba23-40e4ce21c322"/>
    <x v="104"/>
    <x v="1372"/>
    <x v="2"/>
    <x v="0"/>
    <x v="2"/>
    <n v="4"/>
    <n v="25.94"/>
    <n v="0.11"/>
    <n v="92.346400000000003"/>
    <n v="13.121392311193411"/>
    <x v="0"/>
    <n v="8"/>
    <x v="3"/>
    <n v="0.14208883412015422"/>
    <n v="1.0601387818041635E-3"/>
    <x v="0"/>
    <s v="Aug-2023"/>
    <n v="202308"/>
  </r>
  <r>
    <s v="919bbb45-27ec-4cc8-bc05-71d4140cb5c6"/>
    <x v="82"/>
    <x v="1373"/>
    <x v="3"/>
    <x v="1"/>
    <x v="0"/>
    <n v="8"/>
    <n v="480.76"/>
    <n v="0.18"/>
    <n v="3153.7856000000002"/>
    <n v="891.19670716576036"/>
    <x v="0"/>
    <n v="8"/>
    <x v="3"/>
    <n v="0.28257999122253596"/>
    <n v="4.6800898577252685E-5"/>
    <x v="0"/>
    <s v="Aug-2023"/>
    <n v="202308"/>
  </r>
  <r>
    <s v="c6d7bde8-f98b-4dd6-8c96-91b95d5eca67"/>
    <x v="94"/>
    <x v="1374"/>
    <x v="1"/>
    <x v="0"/>
    <x v="6"/>
    <n v="8"/>
    <n v="478.1"/>
    <n v="0.1"/>
    <n v="3442.32"/>
    <n v="273.57724341170041"/>
    <x v="0"/>
    <n v="8"/>
    <x v="3"/>
    <n v="7.9474669238101162E-2"/>
    <n v="2.6145157916753819E-5"/>
    <x v="0"/>
    <s v="Aug-2023"/>
    <n v="202308"/>
  </r>
  <r>
    <s v="2b899c54-5fd8-49b0-b42f-974a2b6afb76"/>
    <x v="95"/>
    <x v="1375"/>
    <x v="1"/>
    <x v="2"/>
    <x v="8"/>
    <n v="8"/>
    <n v="756.03"/>
    <n v="0.01"/>
    <n v="5987.7575999999999"/>
    <n v="700.3636100414235"/>
    <x v="0"/>
    <n v="8"/>
    <x v="3"/>
    <n v="0.11696592561486181"/>
    <n v="1.6533735433779084E-6"/>
    <x v="0"/>
    <s v="Aug-2023"/>
    <n v="202308"/>
  </r>
  <r>
    <s v="9626ef1c-18ef-4128-bac7-242c20132244"/>
    <x v="108"/>
    <x v="1376"/>
    <x v="3"/>
    <x v="0"/>
    <x v="0"/>
    <n v="1"/>
    <n v="385.98"/>
    <n v="0.01"/>
    <n v="382.12020000000001"/>
    <n v="72.221839413926432"/>
    <x v="0"/>
    <n v="8"/>
    <x v="3"/>
    <n v="0.18900293523850983"/>
    <n v="2.5908078138763665E-5"/>
    <x v="0"/>
    <s v="Aug-2023"/>
    <n v="202308"/>
  </r>
  <r>
    <s v="6b8730e2-6c2e-4bc6-863d-3f9ecf1b540b"/>
    <x v="94"/>
    <x v="1377"/>
    <x v="3"/>
    <x v="2"/>
    <x v="5"/>
    <n v="8"/>
    <n v="548.05999999999995"/>
    <n v="0.09"/>
    <n v="3989.8768"/>
    <n v="569.44705454957159"/>
    <x v="0"/>
    <n v="8"/>
    <x v="3"/>
    <n v="0.14272296692207931"/>
    <n v="2.052694960405795E-5"/>
    <x v="0"/>
    <s v="Aug-2023"/>
    <n v="202308"/>
  </r>
  <r>
    <s v="164b8cff-588b-4f47-a4c1-2761cad1b44c"/>
    <x v="97"/>
    <x v="1378"/>
    <x v="3"/>
    <x v="1"/>
    <x v="9"/>
    <n v="4"/>
    <n v="974.57"/>
    <n v="0.26"/>
    <n v="2884.7271999999998"/>
    <n v="434.5679699915687"/>
    <x v="0"/>
    <n v="8"/>
    <x v="3"/>
    <n v="0.15064439021879392"/>
    <n v="6.6696081348697377E-5"/>
    <x v="0"/>
    <s v="Aug-2023"/>
    <n v="202308"/>
  </r>
  <r>
    <s v="3dfd4941-69e7-4043-8267-e94ee9f529fd"/>
    <x v="89"/>
    <x v="1379"/>
    <x v="3"/>
    <x v="2"/>
    <x v="8"/>
    <n v="6"/>
    <n v="743.47"/>
    <n v="0.13"/>
    <n v="3880.9133999999999"/>
    <n v="1117.0540098889651"/>
    <x v="0"/>
    <n v="8"/>
    <x v="3"/>
    <n v="0.28783275862042301"/>
    <n v="2.9142624001865129E-5"/>
    <x v="0"/>
    <s v="Aug-2023"/>
    <n v="202308"/>
  </r>
  <r>
    <s v="85baa73f-a3d0-4d15-a6f9-bec4eded2b0a"/>
    <x v="97"/>
    <x v="1380"/>
    <x v="3"/>
    <x v="0"/>
    <x v="4"/>
    <n v="1"/>
    <n v="100.2"/>
    <n v="0.08"/>
    <n v="92.184000000000012"/>
    <n v="22.593763835078061"/>
    <x v="0"/>
    <n v="8"/>
    <x v="3"/>
    <n v="0.24509420110949903"/>
    <n v="7.9840319361277441E-4"/>
    <x v="0"/>
    <s v="Aug-2023"/>
    <n v="202308"/>
  </r>
  <r>
    <s v="0491e728-91f0-4a54-85a3-c94947e1d949"/>
    <x v="98"/>
    <x v="1381"/>
    <x v="3"/>
    <x v="2"/>
    <x v="8"/>
    <n v="1"/>
    <n v="102.87"/>
    <n v="0.21"/>
    <n v="81.267300000000006"/>
    <n v="21.82134480807586"/>
    <x v="0"/>
    <n v="8"/>
    <x v="3"/>
    <n v="0.26851322497580032"/>
    <n v="2.0414114902303879E-3"/>
    <x v="0"/>
    <s v="Aug-2023"/>
    <n v="202308"/>
  </r>
  <r>
    <s v="f96f6c13-0cd1-4fea-b2d3-50beaa7ab72e"/>
    <x v="105"/>
    <x v="1382"/>
    <x v="2"/>
    <x v="2"/>
    <x v="2"/>
    <n v="6"/>
    <n v="35.17"/>
    <n v="0.19"/>
    <n v="170.92619999999999"/>
    <n v="33.510297135864121"/>
    <x v="0"/>
    <n v="8"/>
    <x v="3"/>
    <n v="0.19605126151440869"/>
    <n v="9.0038858875935931E-4"/>
    <x v="0"/>
    <s v="Aug-2023"/>
    <n v="202308"/>
  </r>
  <r>
    <s v="ac4c2e1d-9461-4b2b-a27a-a6acb19bb688"/>
    <x v="99"/>
    <x v="357"/>
    <x v="3"/>
    <x v="0"/>
    <x v="8"/>
    <n v="4"/>
    <n v="480.47"/>
    <n v="0.19"/>
    <n v="1556.7228"/>
    <n v="268.41282234550903"/>
    <x v="0"/>
    <n v="8"/>
    <x v="3"/>
    <n v="0.17242171974709244"/>
    <n v="9.886153141715403E-5"/>
    <x v="0"/>
    <s v="Aug-2023"/>
    <n v="202308"/>
  </r>
  <r>
    <s v="7f21bf31-5957-4112-b83a-59608be36228"/>
    <x v="81"/>
    <x v="1383"/>
    <x v="0"/>
    <x v="2"/>
    <x v="2"/>
    <n v="6"/>
    <n v="600.79"/>
    <n v="0.21"/>
    <n v="2847.7446"/>
    <n v="218.7904274991175"/>
    <x v="0"/>
    <n v="8"/>
    <x v="3"/>
    <n v="7.6829371390649812E-2"/>
    <n v="5.8256628772116716E-5"/>
    <x v="0"/>
    <s v="Aug-2023"/>
    <n v="202308"/>
  </r>
  <r>
    <s v="55a58d16-31ba-4502-adeb-1b0cb721ff2f"/>
    <x v="93"/>
    <x v="1384"/>
    <x v="0"/>
    <x v="0"/>
    <x v="5"/>
    <n v="8"/>
    <n v="894.03"/>
    <n v="0.17"/>
    <n v="5936.3591999999999"/>
    <n v="1193.0011376817361"/>
    <x v="0"/>
    <n v="8"/>
    <x v="3"/>
    <n v="0.20096511977943249"/>
    <n v="2.3768777334093937E-5"/>
    <x v="0"/>
    <s v="Aug-2023"/>
    <n v="202308"/>
  </r>
  <r>
    <s v="6c1c7359-cc77-4724-83e2-8db30647eb01"/>
    <x v="98"/>
    <x v="1385"/>
    <x v="3"/>
    <x v="0"/>
    <x v="4"/>
    <n v="2"/>
    <n v="174.68"/>
    <n v="0.28999999999999998"/>
    <n v="248.04560000000001"/>
    <n v="46.475581581154607"/>
    <x v="0"/>
    <n v="8"/>
    <x v="3"/>
    <n v="0.18736708726602933"/>
    <n v="8.3008930615983501E-4"/>
    <x v="0"/>
    <s v="Aug-2023"/>
    <n v="202308"/>
  </r>
  <r>
    <s v="66afa302-7541-4b43-a7cd-86932de9307e"/>
    <x v="109"/>
    <x v="1386"/>
    <x v="1"/>
    <x v="1"/>
    <x v="3"/>
    <n v="7"/>
    <n v="923.02"/>
    <n v="0.01"/>
    <n v="6396.5285999999996"/>
    <n v="1778.1978474632181"/>
    <x v="0"/>
    <n v="8"/>
    <x v="3"/>
    <n v="0.27799419945737724"/>
    <n v="1.5477144900125986E-6"/>
    <x v="0"/>
    <s v="Aug-2023"/>
    <n v="202308"/>
  </r>
  <r>
    <s v="513ad0f7-5cd5-42f8-91a5-56a13fef8561"/>
    <x v="86"/>
    <x v="1387"/>
    <x v="0"/>
    <x v="0"/>
    <x v="6"/>
    <n v="9"/>
    <n v="501.49"/>
    <n v="0.11"/>
    <n v="4016.9349000000002"/>
    <n v="1058.9208225496759"/>
    <x v="0"/>
    <n v="8"/>
    <x v="3"/>
    <n v="0.26361413587999044"/>
    <n v="2.4371816431478641E-5"/>
    <x v="0"/>
    <s v="Aug-2023"/>
    <n v="202308"/>
  </r>
  <r>
    <s v="bffc5707-05d5-4bd2-9abc-206dd05e545f"/>
    <x v="83"/>
    <x v="1388"/>
    <x v="3"/>
    <x v="1"/>
    <x v="8"/>
    <n v="9"/>
    <n v="937.41"/>
    <n v="0.01"/>
    <n v="8352.3230999999996"/>
    <n v="2376.1339840799169"/>
    <x v="0"/>
    <n v="8"/>
    <x v="3"/>
    <n v="0.28448779526739298"/>
    <n v="1.1852989738866782E-6"/>
    <x v="0"/>
    <s v="Aug-2023"/>
    <n v="202308"/>
  </r>
  <r>
    <s v="48816566-b8ec-4e6e-a6a9-e3fdbeed6864"/>
    <x v="95"/>
    <x v="1389"/>
    <x v="0"/>
    <x v="1"/>
    <x v="8"/>
    <n v="7"/>
    <n v="285.29000000000002"/>
    <n v="0.18"/>
    <n v="1637.5645999999999"/>
    <n v="232.37987665261809"/>
    <x v="0"/>
    <n v="8"/>
    <x v="3"/>
    <n v="0.14190577681797598"/>
    <n v="9.0133848765416632E-5"/>
    <x v="0"/>
    <s v="Aug-2023"/>
    <n v="202308"/>
  </r>
  <r>
    <s v="ac5c012f-a9cd-4bc7-a5a9-777aed040caf"/>
    <x v="87"/>
    <x v="1390"/>
    <x v="0"/>
    <x v="1"/>
    <x v="1"/>
    <n v="2"/>
    <n v="120.21"/>
    <n v="0"/>
    <n v="240.42"/>
    <n v="18.343803909106349"/>
    <x v="0"/>
    <n v="8"/>
    <x v="3"/>
    <n v="7.6298993050105443E-2"/>
    <n v="0"/>
    <x v="1"/>
    <s v="Aug-2023"/>
    <n v="202308"/>
  </r>
  <r>
    <s v="2b0616a5-11a7-4a82-bcf2-afac7189117e"/>
    <x v="102"/>
    <x v="1391"/>
    <x v="1"/>
    <x v="2"/>
    <x v="6"/>
    <n v="1"/>
    <n v="793.24"/>
    <n v="0.04"/>
    <n v="761.5104"/>
    <n v="129.15336593229381"/>
    <x v="0"/>
    <n v="8"/>
    <x v="3"/>
    <n v="0.16960157856319993"/>
    <n v="5.0426100549644499E-5"/>
    <x v="0"/>
    <s v="Aug-2023"/>
    <n v="202308"/>
  </r>
  <r>
    <s v="f09d1c1d-d27e-4b22-b9b6-1f2ba8118f25"/>
    <x v="101"/>
    <x v="1392"/>
    <x v="2"/>
    <x v="0"/>
    <x v="5"/>
    <n v="7"/>
    <n v="347.31"/>
    <n v="0.17"/>
    <n v="2017.8711000000001"/>
    <n v="318.85285703575357"/>
    <x v="0"/>
    <n v="8"/>
    <x v="3"/>
    <n v="0.15801448221135311"/>
    <n v="6.9925180057338646E-5"/>
    <x v="0"/>
    <s v="Aug-2023"/>
    <n v="202308"/>
  </r>
  <r>
    <s v="1e009aa2-a8de-45ed-8750-a3a27ae7f41d"/>
    <x v="106"/>
    <x v="1393"/>
    <x v="0"/>
    <x v="1"/>
    <x v="7"/>
    <n v="5"/>
    <n v="204.1"/>
    <n v="0.14000000000000001"/>
    <n v="877.63"/>
    <n v="232.46405366163529"/>
    <x v="0"/>
    <n v="8"/>
    <x v="3"/>
    <n v="0.26487705942325956"/>
    <n v="1.3718765311122001E-4"/>
    <x v="0"/>
    <s v="Aug-2023"/>
    <n v="202308"/>
  </r>
  <r>
    <s v="de86862b-7ed4-460d-9d57-82c48e95029f"/>
    <x v="93"/>
    <x v="1394"/>
    <x v="1"/>
    <x v="2"/>
    <x v="5"/>
    <n v="7"/>
    <n v="777.63"/>
    <n v="0"/>
    <n v="5443.41"/>
    <n v="286.10278710025142"/>
    <x v="0"/>
    <n v="8"/>
    <x v="3"/>
    <n v="5.2559477808993157E-2"/>
    <n v="0"/>
    <x v="1"/>
    <s v="Aug-2023"/>
    <n v="202308"/>
  </r>
  <r>
    <s v="fe5f9560-2a2c-496b-aa5f-9bf0b98d0e3c"/>
    <x v="83"/>
    <x v="1395"/>
    <x v="3"/>
    <x v="2"/>
    <x v="8"/>
    <n v="5"/>
    <n v="917"/>
    <n v="0.23"/>
    <n v="3530.45"/>
    <n v="539.52460476012129"/>
    <x v="0"/>
    <n v="8"/>
    <x v="3"/>
    <n v="0.15282035002906749"/>
    <n v="5.0163576881134138E-5"/>
    <x v="0"/>
    <s v="Aug-2023"/>
    <n v="202308"/>
  </r>
  <r>
    <s v="91049a05-d67e-4888-a6bf-9d6ca3ff8fc3"/>
    <x v="110"/>
    <x v="1396"/>
    <x v="2"/>
    <x v="0"/>
    <x v="1"/>
    <n v="4"/>
    <n v="146.6"/>
    <n v="0.04"/>
    <n v="562.94399999999996"/>
    <n v="144.0719348765063"/>
    <x v="0"/>
    <n v="8"/>
    <x v="3"/>
    <n v="0.25592587340216133"/>
    <n v="6.8212824010914058E-5"/>
    <x v="0"/>
    <s v="Aug-2023"/>
    <n v="202308"/>
  </r>
  <r>
    <s v="ee718a18-79a5-4b40-9cfd-afd1adc250a6"/>
    <x v="89"/>
    <x v="1397"/>
    <x v="3"/>
    <x v="2"/>
    <x v="9"/>
    <n v="8"/>
    <n v="52.51"/>
    <n v="0.25"/>
    <n v="315.06"/>
    <n v="41.540391845514243"/>
    <x v="0"/>
    <n v="8"/>
    <x v="3"/>
    <n v="0.13184914570403811"/>
    <n v="5.9512473814511528E-4"/>
    <x v="0"/>
    <s v="Aug-2023"/>
    <n v="202308"/>
  </r>
  <r>
    <s v="9d4be9c3-2e6c-4239-b930-2e9d432cd8c5"/>
    <x v="109"/>
    <x v="1398"/>
    <x v="3"/>
    <x v="0"/>
    <x v="2"/>
    <n v="4"/>
    <n v="169.36"/>
    <n v="0.25"/>
    <n v="508.08"/>
    <n v="52.600633056550507"/>
    <x v="0"/>
    <n v="8"/>
    <x v="3"/>
    <n v="0.10352824959957194"/>
    <n v="3.6903637222484643E-4"/>
    <x v="0"/>
    <s v="Aug-2023"/>
    <n v="202308"/>
  </r>
  <r>
    <s v="53ac1137-d5ff-4c5b-a7d9-1280da0c542e"/>
    <x v="82"/>
    <x v="1399"/>
    <x v="2"/>
    <x v="1"/>
    <x v="1"/>
    <n v="5"/>
    <n v="880.42"/>
    <n v="0.13"/>
    <n v="3829.8269999999989"/>
    <n v="688.80455807506144"/>
    <x v="0"/>
    <n v="8"/>
    <x v="3"/>
    <n v="0.1798526560272988"/>
    <n v="2.9531360032711664E-5"/>
    <x v="0"/>
    <s v="Aug-2023"/>
    <n v="202308"/>
  </r>
  <r>
    <s v="142a9644-b1f6-4e23-937b-9a5fe6898e9c"/>
    <x v="92"/>
    <x v="1400"/>
    <x v="0"/>
    <x v="1"/>
    <x v="8"/>
    <n v="4"/>
    <n v="678.9"/>
    <n v="0.04"/>
    <n v="2606.9760000000001"/>
    <n v="577.84797889824654"/>
    <x v="0"/>
    <n v="8"/>
    <x v="3"/>
    <n v="0.22165450656171998"/>
    <n v="1.4729709824716453E-5"/>
    <x v="0"/>
    <s v="Aug-2023"/>
    <n v="202308"/>
  </r>
  <r>
    <s v="00ba7dc8-1b29-42cd-a495-2b9d544309d8"/>
    <x v="107"/>
    <x v="1401"/>
    <x v="2"/>
    <x v="0"/>
    <x v="2"/>
    <n v="8"/>
    <n v="954.34"/>
    <n v="0.27"/>
    <n v="5573.3455999999996"/>
    <n v="1455.4884678489029"/>
    <x v="0"/>
    <n v="8"/>
    <x v="3"/>
    <n v="0.26115166227066611"/>
    <n v="3.5364754699582961E-5"/>
    <x v="0"/>
    <s v="Aug-2023"/>
    <n v="202308"/>
  </r>
  <r>
    <s v="36c4b162-cb56-4c83-93d5-cb8ab90d6515"/>
    <x v="107"/>
    <x v="1402"/>
    <x v="2"/>
    <x v="1"/>
    <x v="4"/>
    <n v="4"/>
    <n v="573.91"/>
    <n v="0.2"/>
    <n v="1836.5119999999999"/>
    <n v="418.17779708764277"/>
    <x v="0"/>
    <n v="8"/>
    <x v="3"/>
    <n v="0.22770218603942843"/>
    <n v="8.7121674130090097E-5"/>
    <x v="0"/>
    <s v="Aug-2023"/>
    <n v="202308"/>
  </r>
  <r>
    <s v="9f930bca-643c-4544-be27-f125b1bf23aa"/>
    <x v="92"/>
    <x v="1403"/>
    <x v="0"/>
    <x v="2"/>
    <x v="7"/>
    <n v="3"/>
    <n v="522.51"/>
    <n v="0.12"/>
    <n v="1379.4264000000001"/>
    <n v="126.420370994457"/>
    <x v="0"/>
    <n v="8"/>
    <x v="3"/>
    <n v="9.164705778753908E-2"/>
    <n v="7.6553558783563945E-5"/>
    <x v="0"/>
    <s v="Aug-2023"/>
    <n v="202308"/>
  </r>
  <r>
    <s v="585e5bce-9f93-43fb-8755-ddb9e36a6695"/>
    <x v="90"/>
    <x v="1404"/>
    <x v="1"/>
    <x v="1"/>
    <x v="1"/>
    <n v="8"/>
    <n v="204.17"/>
    <n v="0.22"/>
    <n v="1274.0208"/>
    <n v="147.5372863259513"/>
    <x v="0"/>
    <n v="8"/>
    <x v="3"/>
    <n v="0.11580445650962001"/>
    <n v="1.3469167850320811E-4"/>
    <x v="0"/>
    <s v="Aug-2023"/>
    <n v="202308"/>
  </r>
  <r>
    <s v="3809671b-137c-4ce0-8138-734dd4008f37"/>
    <x v="91"/>
    <x v="1405"/>
    <x v="0"/>
    <x v="1"/>
    <x v="4"/>
    <n v="7"/>
    <n v="416.62"/>
    <n v="0.19"/>
    <n v="2362.2354"/>
    <n v="624.13896478842491"/>
    <x v="0"/>
    <n v="8"/>
    <x v="3"/>
    <n v="0.26421539732595023"/>
    <n v="6.5150153960100675E-5"/>
    <x v="0"/>
    <s v="Aug-2023"/>
    <n v="202308"/>
  </r>
  <r>
    <s v="5d16977b-812b-4f25-aecf-f613b7bee4ec"/>
    <x v="97"/>
    <x v="1406"/>
    <x v="1"/>
    <x v="0"/>
    <x v="0"/>
    <n v="6"/>
    <n v="298.3"/>
    <n v="0.28999999999999998"/>
    <n v="1270.758"/>
    <n v="178.47455892573339"/>
    <x v="0"/>
    <n v="8"/>
    <x v="3"/>
    <n v="0.14044732272056001"/>
    <n v="1.6202927701419151E-4"/>
    <x v="0"/>
    <s v="Aug-2023"/>
    <n v="202308"/>
  </r>
  <r>
    <s v="7e210461-1233-4ff1-92f9-2a7f24591ce9"/>
    <x v="91"/>
    <x v="1407"/>
    <x v="1"/>
    <x v="1"/>
    <x v="9"/>
    <n v="6"/>
    <n v="118.8"/>
    <n v="0.14000000000000001"/>
    <n v="613.00799999999992"/>
    <n v="183.34480924782611"/>
    <x v="0"/>
    <n v="8"/>
    <x v="3"/>
    <n v="0.29909040216086269"/>
    <n v="1.9640852974186311E-4"/>
    <x v="0"/>
    <s v="Aug-2023"/>
    <n v="202308"/>
  </r>
  <r>
    <s v="e8f7aadf-754d-4f8a-b7b5-f6ead017d490"/>
    <x v="91"/>
    <x v="1408"/>
    <x v="3"/>
    <x v="1"/>
    <x v="4"/>
    <n v="7"/>
    <n v="295.95999999999998"/>
    <n v="0.11"/>
    <n v="1843.8308"/>
    <n v="443.60661624742812"/>
    <x v="0"/>
    <n v="8"/>
    <x v="3"/>
    <n v="0.24058965510687214"/>
    <n v="5.3095978220995119E-5"/>
    <x v="0"/>
    <s v="Aug-2023"/>
    <n v="202308"/>
  </r>
  <r>
    <s v="6f8a343c-ef06-41e6-9273-e6e13339b0dd"/>
    <x v="93"/>
    <x v="1409"/>
    <x v="0"/>
    <x v="1"/>
    <x v="9"/>
    <n v="9"/>
    <n v="467.76"/>
    <n v="7.0000000000000007E-2"/>
    <n v="3915.1511999999998"/>
    <n v="1021.97512311661"/>
    <x v="0"/>
    <n v="8"/>
    <x v="3"/>
    <n v="0.26103081871183165"/>
    <n v="1.6627710316781636E-5"/>
    <x v="0"/>
    <s v="Aug-2023"/>
    <n v="202308"/>
  </r>
  <r>
    <s v="139741cf-324d-4619-8fdd-4d9c2f0bfc87"/>
    <x v="87"/>
    <x v="1410"/>
    <x v="3"/>
    <x v="1"/>
    <x v="2"/>
    <n v="4"/>
    <n v="150.09"/>
    <n v="0.17"/>
    <n v="498.29880000000003"/>
    <n v="73.29627039557468"/>
    <x v="0"/>
    <n v="8"/>
    <x v="3"/>
    <n v="0.1470930100485385"/>
    <n v="2.8316343527217005E-4"/>
    <x v="0"/>
    <s v="Aug-2023"/>
    <n v="202308"/>
  </r>
  <r>
    <s v="d36bfce6-ff36-46cf-a9c3-ec27b4c81bfe"/>
    <x v="89"/>
    <x v="1411"/>
    <x v="1"/>
    <x v="1"/>
    <x v="1"/>
    <n v="8"/>
    <n v="703.98"/>
    <n v="0.08"/>
    <n v="5181.2928000000002"/>
    <n v="343.81843330249069"/>
    <x v="0"/>
    <n v="8"/>
    <x v="3"/>
    <n v="6.6357653692624877E-2"/>
    <n v="1.4204949004233075E-5"/>
    <x v="0"/>
    <s v="Aug-2023"/>
    <n v="202308"/>
  </r>
  <r>
    <s v="6d1dce2f-139a-410f-9b0e-f6e116364c8a"/>
    <x v="96"/>
    <x v="1412"/>
    <x v="1"/>
    <x v="1"/>
    <x v="1"/>
    <n v="9"/>
    <n v="331.5"/>
    <n v="0.16"/>
    <n v="2506.14"/>
    <n v="557.5859232348763"/>
    <x v="0"/>
    <n v="8"/>
    <x v="3"/>
    <n v="0.2224879389159729"/>
    <n v="5.362828892240657E-5"/>
    <x v="0"/>
    <s v="Aug-2023"/>
    <n v="202308"/>
  </r>
  <r>
    <s v="8c08b407-cab7-40b5-8932-f4663ed2be1b"/>
    <x v="81"/>
    <x v="1413"/>
    <x v="2"/>
    <x v="0"/>
    <x v="6"/>
    <n v="1"/>
    <n v="393.58"/>
    <n v="0.16"/>
    <n v="330.60719999999998"/>
    <n v="23.40653746531882"/>
    <x v="0"/>
    <n v="8"/>
    <x v="3"/>
    <n v="7.0798631927310784E-2"/>
    <n v="4.0652472178464357E-4"/>
    <x v="0"/>
    <s v="Aug-2023"/>
    <n v="202308"/>
  </r>
  <r>
    <s v="f5d003d1-6663-4d5f-bf95-304a484e4701"/>
    <x v="97"/>
    <x v="1414"/>
    <x v="3"/>
    <x v="0"/>
    <x v="6"/>
    <n v="1"/>
    <n v="106.19"/>
    <n v="0.27"/>
    <n v="77.518699999999995"/>
    <n v="11.679258720054269"/>
    <x v="0"/>
    <n v="8"/>
    <x v="3"/>
    <n v="0.15066375880986485"/>
    <n v="2.5426122987098599E-3"/>
    <x v="0"/>
    <s v="Aug-2023"/>
    <n v="202308"/>
  </r>
  <r>
    <s v="0483d429-5293-40e9-95da-3aaa3626033e"/>
    <x v="101"/>
    <x v="1415"/>
    <x v="1"/>
    <x v="2"/>
    <x v="5"/>
    <n v="9"/>
    <n v="14.72"/>
    <n v="0.27"/>
    <n v="96.710400000000007"/>
    <n v="15.86003734539127"/>
    <x v="0"/>
    <n v="8"/>
    <x v="3"/>
    <n v="0.16399515817731358"/>
    <n v="2.0380434782608695E-3"/>
    <x v="0"/>
    <s v="Aug-2023"/>
    <n v="202308"/>
  </r>
  <r>
    <s v="32c3dd65-9cd7-4f2e-8212-bdebe391016c"/>
    <x v="83"/>
    <x v="1416"/>
    <x v="3"/>
    <x v="1"/>
    <x v="9"/>
    <n v="5"/>
    <n v="701.85"/>
    <n v="0.06"/>
    <n v="3298.6950000000002"/>
    <n v="942.96365476545805"/>
    <x v="0"/>
    <n v="8"/>
    <x v="3"/>
    <n v="0.28585960653090325"/>
    <n v="1.7097670442402224E-5"/>
    <x v="0"/>
    <s v="Aug-2023"/>
    <n v="202308"/>
  </r>
  <r>
    <s v="eb896dd7-07ed-4d1e-9ac8-f3058baf9c84"/>
    <x v="106"/>
    <x v="1417"/>
    <x v="3"/>
    <x v="2"/>
    <x v="1"/>
    <n v="5"/>
    <n v="431.48"/>
    <n v="0.15"/>
    <n v="1833.79"/>
    <n v="460.20784302454098"/>
    <x v="0"/>
    <n v="8"/>
    <x v="3"/>
    <n v="0.25095994798997756"/>
    <n v="6.9528135718920913E-5"/>
    <x v="0"/>
    <s v="Aug-2023"/>
    <n v="202308"/>
  </r>
  <r>
    <s v="dbe81b54-ad0f-4947-9903-d2ebd23410f6"/>
    <x v="83"/>
    <x v="1418"/>
    <x v="3"/>
    <x v="1"/>
    <x v="8"/>
    <n v="3"/>
    <n v="979.06"/>
    <n v="0.14000000000000001"/>
    <n v="2525.9748"/>
    <n v="251.58899740183111"/>
    <x v="0"/>
    <n v="8"/>
    <x v="3"/>
    <n v="9.9600755083475545E-2"/>
    <n v="4.7664766885243679E-5"/>
    <x v="0"/>
    <s v="Aug-2023"/>
    <n v="202308"/>
  </r>
  <r>
    <s v="04b1eaf9-d72e-43c8-98ce-b81c45123e2f"/>
    <x v="96"/>
    <x v="1419"/>
    <x v="2"/>
    <x v="2"/>
    <x v="5"/>
    <n v="1"/>
    <n v="147.57"/>
    <n v="0.14000000000000001"/>
    <n v="126.9102"/>
    <n v="12.76043418463305"/>
    <x v="0"/>
    <n v="8"/>
    <x v="3"/>
    <n v="0.10054695512758667"/>
    <n v="9.4870231076777138E-4"/>
    <x v="0"/>
    <s v="Aug-2023"/>
    <n v="202308"/>
  </r>
  <r>
    <s v="2c8b28f3-77d6-44a3-951a-1c507b59e267"/>
    <x v="90"/>
    <x v="1420"/>
    <x v="0"/>
    <x v="1"/>
    <x v="3"/>
    <n v="6"/>
    <n v="995.82"/>
    <n v="0.28999999999999998"/>
    <n v="4242.1931999999997"/>
    <n v="528.44922483368998"/>
    <x v="0"/>
    <n v="8"/>
    <x v="3"/>
    <n v="0.12456981564010097"/>
    <n v="4.8536214710824577E-5"/>
    <x v="0"/>
    <s v="Aug-2023"/>
    <n v="202308"/>
  </r>
  <r>
    <s v="70d298dd-6c47-4954-a9b0-cfa0e1fc8962"/>
    <x v="103"/>
    <x v="1421"/>
    <x v="3"/>
    <x v="0"/>
    <x v="7"/>
    <n v="4"/>
    <n v="581.61"/>
    <n v="0.22"/>
    <n v="1814.6232"/>
    <n v="132.3087905086866"/>
    <x v="0"/>
    <n v="8"/>
    <x v="3"/>
    <n v="7.2912542123723861E-2"/>
    <n v="9.4565086570038342E-5"/>
    <x v="0"/>
    <s v="Aug-2023"/>
    <n v="202308"/>
  </r>
  <r>
    <s v="e8a5fa05-8d0e-4494-a717-9d941046fc57"/>
    <x v="95"/>
    <x v="1422"/>
    <x v="3"/>
    <x v="1"/>
    <x v="9"/>
    <n v="7"/>
    <n v="671.35"/>
    <n v="0.14000000000000001"/>
    <n v="4041.527"/>
    <n v="851.77974286216624"/>
    <x v="0"/>
    <n v="8"/>
    <x v="3"/>
    <n v="0.21075691016345213"/>
    <n v="2.9790720190660612E-5"/>
    <x v="0"/>
    <s v="Aug-2023"/>
    <n v="202308"/>
  </r>
  <r>
    <s v="c0e7dd0a-7df2-4432-9f57-fafbc946f660"/>
    <x v="86"/>
    <x v="1423"/>
    <x v="1"/>
    <x v="2"/>
    <x v="2"/>
    <n v="7"/>
    <n v="984.94"/>
    <n v="0.2"/>
    <n v="5515.6640000000007"/>
    <n v="1586.5349122155719"/>
    <x v="0"/>
    <n v="8"/>
    <x v="3"/>
    <n v="0.28764168959812847"/>
    <n v="2.900829347110339E-5"/>
    <x v="0"/>
    <s v="Aug-2023"/>
    <n v="202308"/>
  </r>
  <r>
    <s v="bfdb4a95-cf14-4ef1-ae7f-fe31f18686f3"/>
    <x v="106"/>
    <x v="1424"/>
    <x v="2"/>
    <x v="0"/>
    <x v="9"/>
    <n v="3"/>
    <n v="658.52"/>
    <n v="0.13"/>
    <n v="1718.7372"/>
    <n v="316.97688048990261"/>
    <x v="0"/>
    <n v="8"/>
    <x v="3"/>
    <n v="0.18442428574298769"/>
    <n v="6.5804126424912432E-5"/>
    <x v="0"/>
    <s v="Aug-2023"/>
    <n v="202308"/>
  </r>
  <r>
    <s v="d36af301-fb71-44a2-b0a9-262db22443d7"/>
    <x v="87"/>
    <x v="1425"/>
    <x v="1"/>
    <x v="1"/>
    <x v="2"/>
    <n v="6"/>
    <n v="434.26"/>
    <n v="0.17"/>
    <n v="2162.6147999999998"/>
    <n v="550.84641696905851"/>
    <x v="0"/>
    <n v="8"/>
    <x v="3"/>
    <n v="0.2547131449248653"/>
    <n v="6.5245091266368841E-5"/>
    <x v="0"/>
    <s v="Aug-2023"/>
    <n v="202308"/>
  </r>
  <r>
    <s v="b258b1bf-cdfa-4457-9805-c7206110bd64"/>
    <x v="84"/>
    <x v="1426"/>
    <x v="1"/>
    <x v="1"/>
    <x v="7"/>
    <n v="6"/>
    <n v="318.44"/>
    <n v="0.15"/>
    <n v="1624.0440000000001"/>
    <n v="288.24724639320391"/>
    <x v="0"/>
    <n v="8"/>
    <x v="3"/>
    <n v="0.17748733802360275"/>
    <n v="7.8507725160155759E-5"/>
    <x v="0"/>
    <s v="Aug-2023"/>
    <n v="202308"/>
  </r>
  <r>
    <s v="e8659c7e-80c7-47e3-abb7-084d716c459f"/>
    <x v="82"/>
    <x v="1427"/>
    <x v="2"/>
    <x v="0"/>
    <x v="5"/>
    <n v="5"/>
    <n v="859.99"/>
    <n v="0.08"/>
    <n v="3955.9540000000002"/>
    <n v="607.62657536707673"/>
    <x v="0"/>
    <n v="8"/>
    <x v="3"/>
    <n v="0.15359798808759573"/>
    <n v="1.8604867498459284E-5"/>
    <x v="0"/>
    <s v="Aug-2023"/>
    <n v="202308"/>
  </r>
  <r>
    <s v="b8c29ae4-f3d8-403e-bee8-7da9048b274b"/>
    <x v="93"/>
    <x v="1428"/>
    <x v="3"/>
    <x v="2"/>
    <x v="5"/>
    <n v="4"/>
    <n v="589.77"/>
    <n v="0.09"/>
    <n v="2146.7628"/>
    <n v="547.45584498120047"/>
    <x v="0"/>
    <n v="8"/>
    <x v="3"/>
    <n v="0.255014594523997"/>
    <n v="3.8150465435678313E-5"/>
    <x v="0"/>
    <s v="Aug-2023"/>
    <n v="202308"/>
  </r>
  <r>
    <s v="17609c19-3d40-4f19-92f5-cfbfee8e1f58"/>
    <x v="108"/>
    <x v="1429"/>
    <x v="0"/>
    <x v="1"/>
    <x v="2"/>
    <n v="1"/>
    <n v="540.66"/>
    <n v="0.02"/>
    <n v="529.84679999999992"/>
    <n v="134.36024826907271"/>
    <x v="0"/>
    <n v="8"/>
    <x v="3"/>
    <n v="0.2535832022937059"/>
    <n v="3.6991824806717716E-5"/>
    <x v="0"/>
    <s v="Aug-2023"/>
    <n v="202308"/>
  </r>
  <r>
    <s v="34c0db5a-a36d-42e7-887a-5946d4f0e59d"/>
    <x v="85"/>
    <x v="1430"/>
    <x v="3"/>
    <x v="0"/>
    <x v="1"/>
    <n v="3"/>
    <n v="550.76"/>
    <n v="0.24"/>
    <n v="1255.7328"/>
    <n v="95.423444371491399"/>
    <x v="0"/>
    <n v="8"/>
    <x v="3"/>
    <n v="7.5990245991417446E-2"/>
    <n v="1.4525383106979447E-4"/>
    <x v="0"/>
    <s v="Aug-2023"/>
    <n v="202308"/>
  </r>
  <r>
    <s v="abb6c535-6689-483f-bd2b-90f2d229c959"/>
    <x v="92"/>
    <x v="1431"/>
    <x v="2"/>
    <x v="1"/>
    <x v="2"/>
    <n v="3"/>
    <n v="487.95"/>
    <n v="0.09"/>
    <n v="1332.1034999999999"/>
    <n v="92.216046058497582"/>
    <x v="0"/>
    <n v="8"/>
    <x v="3"/>
    <n v="6.9225886771183756E-2"/>
    <n v="6.1481709191515521E-5"/>
    <x v="0"/>
    <s v="Aug-2023"/>
    <n v="202308"/>
  </r>
  <r>
    <s v="439f0836-5c2c-40e4-a9c6-37a63ea703f7"/>
    <x v="92"/>
    <x v="1432"/>
    <x v="0"/>
    <x v="0"/>
    <x v="2"/>
    <n v="6"/>
    <n v="571.20000000000005"/>
    <n v="0.28000000000000003"/>
    <n v="2467.5839999999998"/>
    <n v="346.02544189436048"/>
    <x v="0"/>
    <n v="8"/>
    <x v="3"/>
    <n v="0.14022843473387755"/>
    <n v="8.1699346405228766E-5"/>
    <x v="0"/>
    <s v="Aug-2023"/>
    <n v="202308"/>
  </r>
  <r>
    <s v="9534c1e9-c0f0-4ee8-8f93-fc9f0635debd"/>
    <x v="92"/>
    <x v="1433"/>
    <x v="3"/>
    <x v="2"/>
    <x v="5"/>
    <n v="3"/>
    <n v="517.96"/>
    <n v="0.1"/>
    <n v="1398.492"/>
    <n v="301.31527151971329"/>
    <x v="0"/>
    <n v="8"/>
    <x v="3"/>
    <n v="0.21545727220442684"/>
    <n v="6.435503385074781E-5"/>
    <x v="0"/>
    <s v="Aug-2023"/>
    <n v="202308"/>
  </r>
  <r>
    <s v="8ef9371e-b431-4182-9ef8-bf250a52d99e"/>
    <x v="85"/>
    <x v="1434"/>
    <x v="2"/>
    <x v="0"/>
    <x v="4"/>
    <n v="4"/>
    <n v="46.98"/>
    <n v="0.11"/>
    <n v="167.24879999999999"/>
    <n v="34.64501517985245"/>
    <x v="0"/>
    <n v="8"/>
    <x v="3"/>
    <n v="0.20714656954102184"/>
    <n v="5.8535547041294175E-4"/>
    <x v="0"/>
    <s v="Aug-2023"/>
    <n v="202308"/>
  </r>
  <r>
    <s v="6c876c0f-3329-4eb5-8728-df05abc2a482"/>
    <x v="84"/>
    <x v="1435"/>
    <x v="2"/>
    <x v="1"/>
    <x v="1"/>
    <n v="1"/>
    <n v="972.19"/>
    <n v="7.0000000000000007E-2"/>
    <n v="904.13670000000002"/>
    <n v="268.78754827616967"/>
    <x v="0"/>
    <n v="8"/>
    <x v="3"/>
    <n v="0.29728640400966982"/>
    <n v="7.2002386364805241E-5"/>
    <x v="0"/>
    <s v="Aug-2023"/>
    <n v="202308"/>
  </r>
  <r>
    <s v="506596f3-e653-4737-ba46-57e6bae3c66c"/>
    <x v="109"/>
    <x v="1436"/>
    <x v="1"/>
    <x v="0"/>
    <x v="7"/>
    <n v="6"/>
    <n v="312.24"/>
    <n v="0.06"/>
    <n v="1761.0336"/>
    <n v="178.243922518982"/>
    <x v="0"/>
    <n v="8"/>
    <x v="3"/>
    <n v="0.1012155148652371"/>
    <n v="3.2026646169613118E-5"/>
    <x v="0"/>
    <s v="Aug-2023"/>
    <n v="202308"/>
  </r>
  <r>
    <s v="b63fe793-2e74-459a-a9c6-afdb67812ed9"/>
    <x v="91"/>
    <x v="1437"/>
    <x v="3"/>
    <x v="2"/>
    <x v="9"/>
    <n v="5"/>
    <n v="475.62"/>
    <n v="0.26"/>
    <n v="1759.7940000000001"/>
    <n v="324.79592617014612"/>
    <x v="0"/>
    <n v="8"/>
    <x v="3"/>
    <n v="0.18456474233356068"/>
    <n v="1.093309785122577E-4"/>
    <x v="0"/>
    <s v="Aug-2023"/>
    <n v="202308"/>
  </r>
  <r>
    <s v="b271c9a7-add2-42e6-bd7d-374dc6a1ff29"/>
    <x v="106"/>
    <x v="1438"/>
    <x v="0"/>
    <x v="1"/>
    <x v="9"/>
    <n v="6"/>
    <n v="957.15"/>
    <n v="0.09"/>
    <n v="5226.0389999999998"/>
    <n v="1430.089148932768"/>
    <x v="0"/>
    <n v="8"/>
    <x v="3"/>
    <n v="0.2736468573871661"/>
    <n v="1.5671524839366872E-5"/>
    <x v="0"/>
    <s v="Aug-2023"/>
    <n v="202308"/>
  </r>
  <r>
    <s v="2c59ef61-c71f-4936-886d-1bdf562068ed"/>
    <x v="87"/>
    <x v="1439"/>
    <x v="2"/>
    <x v="0"/>
    <x v="1"/>
    <n v="7"/>
    <n v="414.4"/>
    <n v="0.22"/>
    <n v="2262.6239999999998"/>
    <n v="397.14228579962048"/>
    <x v="0"/>
    <n v="8"/>
    <x v="3"/>
    <n v="0.17552288219325018"/>
    <n v="7.5841147269718712E-5"/>
    <x v="0"/>
    <s v="Aug-2023"/>
    <n v="202308"/>
  </r>
  <r>
    <s v="745c0998-929c-4d53-8aa6-1532b6ebea90"/>
    <x v="94"/>
    <x v="1440"/>
    <x v="2"/>
    <x v="1"/>
    <x v="0"/>
    <n v="2"/>
    <n v="498.44"/>
    <n v="0.3"/>
    <n v="697.81599999999992"/>
    <n v="93.643270769366822"/>
    <x v="0"/>
    <n v="8"/>
    <x v="3"/>
    <n v="0.13419478884027713"/>
    <n v="3.009389294599149E-4"/>
    <x v="0"/>
    <s v="Aug-2023"/>
    <n v="202308"/>
  </r>
  <r>
    <s v="288dc5a2-3000-4fbe-a09d-492552560e35"/>
    <x v="94"/>
    <x v="1441"/>
    <x v="3"/>
    <x v="0"/>
    <x v="1"/>
    <n v="6"/>
    <n v="808.75"/>
    <n v="0.2"/>
    <n v="3882"/>
    <n v="1022.3392711889049"/>
    <x v="0"/>
    <n v="8"/>
    <x v="3"/>
    <n v="0.26335375352625062"/>
    <n v="4.1215868109222051E-5"/>
    <x v="0"/>
    <s v="Aug-2023"/>
    <n v="202308"/>
  </r>
  <r>
    <s v="e343f888-189f-4b48-b8ce-656a0e1b9e69"/>
    <x v="93"/>
    <x v="1442"/>
    <x v="3"/>
    <x v="1"/>
    <x v="4"/>
    <n v="1"/>
    <n v="238.73"/>
    <n v="0.3"/>
    <n v="167.11099999999999"/>
    <n v="28.781210850241639"/>
    <x v="0"/>
    <n v="8"/>
    <x v="3"/>
    <n v="0.17222810497359026"/>
    <n v="1.2566497717086248E-3"/>
    <x v="0"/>
    <s v="Aug-2023"/>
    <n v="202308"/>
  </r>
  <r>
    <s v="1eb45beb-2a64-451e-9396-4bb2fcdf6043"/>
    <x v="82"/>
    <x v="1443"/>
    <x v="1"/>
    <x v="0"/>
    <x v="9"/>
    <n v="2"/>
    <n v="47.17"/>
    <n v="0.01"/>
    <n v="93.396600000000007"/>
    <n v="12.763724252624471"/>
    <x v="0"/>
    <n v="8"/>
    <x v="3"/>
    <n v="0.13666155141219777"/>
    <n v="1.0599957600169599E-4"/>
    <x v="0"/>
    <s v="Aug-2023"/>
    <n v="202308"/>
  </r>
  <r>
    <s v="030fb6e0-273f-4957-b183-63941ce9a225"/>
    <x v="91"/>
    <x v="1444"/>
    <x v="0"/>
    <x v="0"/>
    <x v="9"/>
    <n v="8"/>
    <n v="275.25"/>
    <n v="0.17"/>
    <n v="1827.66"/>
    <n v="126.1133956385108"/>
    <x v="0"/>
    <n v="8"/>
    <x v="3"/>
    <n v="6.9002656751535177E-2"/>
    <n v="7.720254314259764E-5"/>
    <x v="0"/>
    <s v="Aug-2023"/>
    <n v="202308"/>
  </r>
  <r>
    <s v="c044eb4f-7082-4dfb-b2a8-2a222e09bbea"/>
    <x v="110"/>
    <x v="1445"/>
    <x v="0"/>
    <x v="2"/>
    <x v="5"/>
    <n v="8"/>
    <n v="270.33"/>
    <n v="0.26"/>
    <n v="1600.3535999999999"/>
    <n v="346.18089926241919"/>
    <x v="0"/>
    <n v="8"/>
    <x v="3"/>
    <n v="0.21631525636735482"/>
    <n v="1.2022343062183259E-4"/>
    <x v="0"/>
    <s v="Aug-2023"/>
    <n v="202308"/>
  </r>
  <r>
    <s v="1b43e614-2358-495e-bfae-7ab94088e10e"/>
    <x v="88"/>
    <x v="1446"/>
    <x v="2"/>
    <x v="1"/>
    <x v="8"/>
    <n v="5"/>
    <n v="764.46"/>
    <n v="0.12"/>
    <n v="3363.6239999999998"/>
    <n v="451.52472066074529"/>
    <x v="0"/>
    <n v="8"/>
    <x v="3"/>
    <n v="0.13423757252913682"/>
    <n v="3.1394709991366451E-5"/>
    <x v="0"/>
    <s v="Aug-2023"/>
    <n v="202308"/>
  </r>
  <r>
    <s v="f55775e6-584d-4cf3-b262-86be6ee920da"/>
    <x v="91"/>
    <x v="1447"/>
    <x v="0"/>
    <x v="2"/>
    <x v="7"/>
    <n v="4"/>
    <n v="14.82"/>
    <n v="0.11"/>
    <n v="52.7592"/>
    <n v="11.14700000620741"/>
    <x v="0"/>
    <n v="8"/>
    <x v="3"/>
    <n v="0.21128068670880926"/>
    <n v="1.8556005398110661E-3"/>
    <x v="0"/>
    <s v="Aug-2023"/>
    <n v="202308"/>
  </r>
  <r>
    <s v="0bc87b58-4636-4e4c-9e1b-8a337252bbbf"/>
    <x v="100"/>
    <x v="1448"/>
    <x v="0"/>
    <x v="2"/>
    <x v="9"/>
    <n v="9"/>
    <n v="441.27"/>
    <n v="0.28000000000000003"/>
    <n v="2859.4295999999999"/>
    <n v="742.47512088692213"/>
    <x v="0"/>
    <n v="8"/>
    <x v="3"/>
    <n v="0.25965847205572823"/>
    <n v="7.050357176130513E-5"/>
    <x v="0"/>
    <s v="Aug-2023"/>
    <n v="202308"/>
  </r>
  <r>
    <s v="5b86a2b0-54e6-452e-9d2f-1d5f3ec7486f"/>
    <x v="102"/>
    <x v="1449"/>
    <x v="0"/>
    <x v="1"/>
    <x v="8"/>
    <n v="8"/>
    <n v="56.45"/>
    <n v="0.26"/>
    <n v="334.18400000000003"/>
    <n v="81.187242980579924"/>
    <x v="0"/>
    <n v="8"/>
    <x v="3"/>
    <n v="0.24294174161713283"/>
    <n v="5.7573073516386185E-4"/>
    <x v="0"/>
    <s v="Aug-2023"/>
    <n v="202308"/>
  </r>
  <r>
    <s v="25e08cb8-beaf-47c2-bfca-d39f8998f605"/>
    <x v="109"/>
    <x v="1450"/>
    <x v="1"/>
    <x v="0"/>
    <x v="2"/>
    <n v="5"/>
    <n v="567.15"/>
    <n v="0.3"/>
    <n v="1985.0250000000001"/>
    <n v="100.87848081104271"/>
    <x v="0"/>
    <n v="8"/>
    <x v="3"/>
    <n v="5.0819753308418134E-2"/>
    <n v="1.057921184871727E-4"/>
    <x v="0"/>
    <s v="Aug-2023"/>
    <n v="202308"/>
  </r>
  <r>
    <s v="4073efa9-43e2-4512-b03d-6dbcd5931bf4"/>
    <x v="111"/>
    <x v="678"/>
    <x v="2"/>
    <x v="0"/>
    <x v="8"/>
    <n v="2"/>
    <n v="76.8"/>
    <n v="0.12"/>
    <n v="135.16800000000001"/>
    <n v="18.195870622228391"/>
    <x v="0"/>
    <n v="8"/>
    <x v="3"/>
    <n v="0.13461670382212054"/>
    <n v="7.8125000000000004E-4"/>
    <x v="0"/>
    <s v="Aug-2023"/>
    <n v="202308"/>
  </r>
  <r>
    <s v="44bd7ed5-294f-4e91-b1c5-39d187e11163"/>
    <x v="99"/>
    <x v="1451"/>
    <x v="1"/>
    <x v="2"/>
    <x v="6"/>
    <n v="3"/>
    <n v="520.07000000000005"/>
    <n v="0.1"/>
    <n v="1404.1890000000001"/>
    <n v="168.73383223716601"/>
    <x v="0"/>
    <n v="8"/>
    <x v="3"/>
    <n v="0.12016461618568867"/>
    <n v="6.4093936072708168E-5"/>
    <x v="0"/>
    <s v="Aug-2023"/>
    <n v="202308"/>
  </r>
  <r>
    <s v="209a7e5c-ec8b-4e47-8b6b-0fcbca64ae17"/>
    <x v="87"/>
    <x v="1452"/>
    <x v="3"/>
    <x v="2"/>
    <x v="8"/>
    <n v="5"/>
    <n v="59.89"/>
    <n v="0.11"/>
    <n v="266.51049999999998"/>
    <n v="30.823514868888399"/>
    <x v="0"/>
    <n v="8"/>
    <x v="3"/>
    <n v="0.11565591175165106"/>
    <n v="3.6734012355985973E-4"/>
    <x v="0"/>
    <s v="Aug-2023"/>
    <n v="202308"/>
  </r>
  <r>
    <s v="0a96e9f6-f7f7-4286-af1b-9dbae7d99e5a"/>
    <x v="97"/>
    <x v="1453"/>
    <x v="3"/>
    <x v="0"/>
    <x v="1"/>
    <n v="2"/>
    <n v="875.74"/>
    <n v="0.19"/>
    <n v="1418.6987999999999"/>
    <n v="400.76380654793661"/>
    <x v="0"/>
    <n v="8"/>
    <x v="3"/>
    <n v="0.28248688625657303"/>
    <n v="1.0847968575147874E-4"/>
    <x v="0"/>
    <s v="Aug-2023"/>
    <n v="202308"/>
  </r>
  <r>
    <s v="19f6a1c2-88f7-4789-8723-2a340a1635de"/>
    <x v="100"/>
    <x v="1454"/>
    <x v="1"/>
    <x v="1"/>
    <x v="2"/>
    <n v="6"/>
    <n v="101.96"/>
    <n v="0.23"/>
    <n v="471.05520000000001"/>
    <n v="37.419670090184383"/>
    <x v="0"/>
    <n v="8"/>
    <x v="3"/>
    <n v="7.9437972641389756E-2"/>
    <n v="3.7596443049561919E-4"/>
    <x v="0"/>
    <s v="Aug-2023"/>
    <n v="202308"/>
  </r>
  <r>
    <s v="fb05dd9a-f109-4997-bff2-4f5a0bb6a823"/>
    <x v="110"/>
    <x v="1455"/>
    <x v="1"/>
    <x v="1"/>
    <x v="5"/>
    <n v="2"/>
    <n v="395.2"/>
    <n v="0.26"/>
    <n v="584.89599999999996"/>
    <n v="57.69971694602134"/>
    <x v="0"/>
    <n v="8"/>
    <x v="3"/>
    <n v="9.8649532474185744E-2"/>
    <n v="3.2894736842105268E-4"/>
    <x v="0"/>
    <s v="Aug-2023"/>
    <n v="202308"/>
  </r>
  <r>
    <s v="8dff9307-6ed2-41e8-858e-76700bcf925f"/>
    <x v="94"/>
    <x v="1456"/>
    <x v="0"/>
    <x v="1"/>
    <x v="1"/>
    <n v="3"/>
    <n v="585.32000000000005"/>
    <n v="0.13"/>
    <n v="1527.6851999999999"/>
    <n v="96.48856561475516"/>
    <x v="0"/>
    <n v="8"/>
    <x v="3"/>
    <n v="6.3159979303822E-2"/>
    <n v="7.403357707464862E-5"/>
    <x v="0"/>
    <s v="Aug-2023"/>
    <n v="202308"/>
  </r>
  <r>
    <s v="6f1f73f1-8d1f-45c2-b345-5d4849463313"/>
    <x v="88"/>
    <x v="1457"/>
    <x v="0"/>
    <x v="0"/>
    <x v="1"/>
    <n v="3"/>
    <n v="153.34"/>
    <n v="0.04"/>
    <n v="441.61919999999998"/>
    <n v="30.090053994173829"/>
    <x v="0"/>
    <n v="8"/>
    <x v="3"/>
    <n v="6.8135746802163111E-2"/>
    <n v="8.6952741185165872E-5"/>
    <x v="0"/>
    <s v="Aug-2023"/>
    <n v="202308"/>
  </r>
  <r>
    <s v="23358e07-f1bc-48a7-8f0c-e3ad4fe5f515"/>
    <x v="97"/>
    <x v="1458"/>
    <x v="2"/>
    <x v="2"/>
    <x v="7"/>
    <n v="6"/>
    <n v="92.72"/>
    <n v="7.0000000000000007E-2"/>
    <n v="517.37759999999992"/>
    <n v="92.626307298743768"/>
    <x v="0"/>
    <n v="8"/>
    <x v="3"/>
    <n v="0.17903037800388688"/>
    <n v="1.2582686223756113E-4"/>
    <x v="0"/>
    <s v="Aug-2023"/>
    <n v="202308"/>
  </r>
  <r>
    <s v="85803cb8-6bed-4fca-9a48-d870bb2a9c6e"/>
    <x v="105"/>
    <x v="1459"/>
    <x v="0"/>
    <x v="0"/>
    <x v="9"/>
    <n v="8"/>
    <n v="417.44"/>
    <n v="0.22"/>
    <n v="2604.8256000000001"/>
    <n v="337.66398870648419"/>
    <x v="0"/>
    <n v="8"/>
    <x v="3"/>
    <n v="0.12963017128919654"/>
    <n v="6.5877730931391333E-5"/>
    <x v="0"/>
    <s v="Aug-2023"/>
    <n v="202308"/>
  </r>
  <r>
    <s v="233fef66-65da-4a52-8c06-ecee39282841"/>
    <x v="81"/>
    <x v="1460"/>
    <x v="3"/>
    <x v="2"/>
    <x v="6"/>
    <n v="3"/>
    <n v="642.33000000000004"/>
    <n v="0.13"/>
    <n v="1676.4812999999999"/>
    <n v="199.94182058590471"/>
    <x v="0"/>
    <n v="8"/>
    <x v="3"/>
    <n v="0.11926278007747818"/>
    <n v="6.7462726843419001E-5"/>
    <x v="0"/>
    <s v="Aug-2023"/>
    <n v="202308"/>
  </r>
  <r>
    <s v="e1d5ddc8-5488-43a3-bad4-610ec078bfd3"/>
    <x v="93"/>
    <x v="1461"/>
    <x v="0"/>
    <x v="2"/>
    <x v="3"/>
    <n v="9"/>
    <n v="714.15"/>
    <n v="0.17"/>
    <n v="5334.700499999999"/>
    <n v="1203.712211078448"/>
    <x v="0"/>
    <n v="8"/>
    <x v="3"/>
    <n v="0.22563819863522766"/>
    <n v="2.6449469843714753E-5"/>
    <x v="0"/>
    <s v="Aug-2023"/>
    <n v="202308"/>
  </r>
  <r>
    <s v="d25d8523-1c99-442e-b13f-66e069faf2a8"/>
    <x v="96"/>
    <x v="1462"/>
    <x v="1"/>
    <x v="0"/>
    <x v="8"/>
    <n v="1"/>
    <n v="253.41"/>
    <n v="0.2"/>
    <n v="202.72800000000001"/>
    <n v="20.401576118668309"/>
    <x v="0"/>
    <n v="8"/>
    <x v="3"/>
    <n v="0.10063521624377643"/>
    <n v="7.8923483682569759E-4"/>
    <x v="0"/>
    <s v="Aug-2023"/>
    <n v="202308"/>
  </r>
  <r>
    <s v="404fa5a6-ac7e-4897-a75f-85b9abdbf240"/>
    <x v="103"/>
    <x v="1463"/>
    <x v="0"/>
    <x v="0"/>
    <x v="4"/>
    <n v="6"/>
    <n v="344.15"/>
    <n v="0.1"/>
    <n v="1858.41"/>
    <n v="185.16334227793081"/>
    <x v="0"/>
    <n v="8"/>
    <x v="3"/>
    <n v="9.9635356179707812E-2"/>
    <n v="4.8428495326650211E-5"/>
    <x v="0"/>
    <s v="Aug-2023"/>
    <n v="202308"/>
  </r>
  <r>
    <s v="1706bf30-e2ef-4361-a93d-ab74d378065d"/>
    <x v="111"/>
    <x v="1464"/>
    <x v="0"/>
    <x v="0"/>
    <x v="7"/>
    <n v="5"/>
    <n v="899.53"/>
    <n v="0.08"/>
    <n v="4137.8379999999997"/>
    <n v="678.87509842240024"/>
    <x v="0"/>
    <n v="8"/>
    <x v="3"/>
    <n v="0.16406517085067135"/>
    <n v="1.7787066579213592E-5"/>
    <x v="0"/>
    <s v="Aug-2023"/>
    <n v="202308"/>
  </r>
  <r>
    <s v="b252ee69-a4c8-46c4-9eba-a80cc104f72d"/>
    <x v="95"/>
    <x v="1465"/>
    <x v="2"/>
    <x v="0"/>
    <x v="4"/>
    <n v="2"/>
    <n v="121.91"/>
    <n v="0.1"/>
    <n v="219.43799999999999"/>
    <n v="31.699777578993761"/>
    <x v="0"/>
    <n v="8"/>
    <x v="3"/>
    <n v="0.14445892497650253"/>
    <n v="4.1013862685587731E-4"/>
    <x v="0"/>
    <s v="Aug-2023"/>
    <n v="202308"/>
  </r>
  <r>
    <s v="588406c7-d3f4-46e0-b97d-52a65315626f"/>
    <x v="111"/>
    <x v="1466"/>
    <x v="0"/>
    <x v="0"/>
    <x v="5"/>
    <n v="1"/>
    <n v="721.96"/>
    <n v="0.1"/>
    <n v="649.76400000000001"/>
    <n v="51.762887348437587"/>
    <x v="0"/>
    <n v="8"/>
    <x v="3"/>
    <n v="7.966413551449078E-2"/>
    <n v="1.3851182891018893E-4"/>
    <x v="0"/>
    <s v="Aug-2023"/>
    <n v="202308"/>
  </r>
  <r>
    <s v="ab5d9da5-fe06-42ce-8f2c-bb5991f14fd3"/>
    <x v="94"/>
    <x v="1467"/>
    <x v="0"/>
    <x v="0"/>
    <x v="8"/>
    <n v="9"/>
    <n v="921.07"/>
    <n v="0.28000000000000003"/>
    <n v="5968.5336000000007"/>
    <n v="1195.438386339473"/>
    <x v="0"/>
    <n v="8"/>
    <x v="3"/>
    <n v="0.2002901326281338"/>
    <n v="3.37771408374077E-5"/>
    <x v="0"/>
    <s v="Aug-2023"/>
    <n v="202308"/>
  </r>
  <r>
    <s v="2a2fdd90-6220-4192-a0c5-2df309649f18"/>
    <x v="89"/>
    <x v="1468"/>
    <x v="2"/>
    <x v="1"/>
    <x v="9"/>
    <n v="2"/>
    <n v="38.5"/>
    <n v="0.17"/>
    <n v="63.91"/>
    <n v="15.48559122675019"/>
    <x v="0"/>
    <n v="8"/>
    <x v="3"/>
    <n v="0.24230310165467361"/>
    <n v="2.207792207792208E-3"/>
    <x v="0"/>
    <s v="Aug-2023"/>
    <n v="202308"/>
  </r>
  <r>
    <s v="be5a698f-b8ac-4d5c-a889-4c25452bd164"/>
    <x v="100"/>
    <x v="1469"/>
    <x v="1"/>
    <x v="0"/>
    <x v="7"/>
    <n v="5"/>
    <n v="298.31"/>
    <n v="0.2"/>
    <n v="1193.24"/>
    <n v="290.74164922046941"/>
    <x v="0"/>
    <n v="8"/>
    <x v="3"/>
    <n v="0.24365731053306075"/>
    <n v="1.3408869967483492E-4"/>
    <x v="0"/>
    <s v="Aug-2023"/>
    <n v="202308"/>
  </r>
  <r>
    <s v="552e8950-c7cd-4b55-bd06-17dfbfa0a415"/>
    <x v="81"/>
    <x v="1470"/>
    <x v="1"/>
    <x v="0"/>
    <x v="8"/>
    <n v="9"/>
    <n v="856.54"/>
    <n v="0.2"/>
    <n v="6167.0879999999997"/>
    <n v="868.16790331008656"/>
    <x v="0"/>
    <n v="8"/>
    <x v="3"/>
    <n v="0.14077436600711496"/>
    <n v="2.594417332783317E-5"/>
    <x v="0"/>
    <s v="Aug-2023"/>
    <n v="202308"/>
  </r>
  <r>
    <s v="b762f2be-8e76-443e-9af7-36e068ce327d"/>
    <x v="110"/>
    <x v="1471"/>
    <x v="0"/>
    <x v="1"/>
    <x v="5"/>
    <n v="1"/>
    <n v="288.82"/>
    <n v="0.09"/>
    <n v="262.82619999999997"/>
    <n v="56.210283690797773"/>
    <x v="0"/>
    <n v="8"/>
    <x v="3"/>
    <n v="0.21386864662197977"/>
    <n v="3.1161276919880893E-4"/>
    <x v="0"/>
    <s v="Aug-2023"/>
    <n v="202308"/>
  </r>
  <r>
    <s v="4a98a0f9-ce60-4472-a343-0d8d22bc3af2"/>
    <x v="105"/>
    <x v="1472"/>
    <x v="1"/>
    <x v="0"/>
    <x v="4"/>
    <n v="1"/>
    <n v="253.58"/>
    <n v="0.15"/>
    <n v="215.54300000000001"/>
    <n v="38.034626700524193"/>
    <x v="0"/>
    <n v="8"/>
    <x v="3"/>
    <n v="0.1764595774417364"/>
    <n v="5.9152930041801396E-4"/>
    <x v="0"/>
    <s v="Aug-2023"/>
    <n v="202308"/>
  </r>
  <r>
    <s v="fbb61c58-b03a-4474-80f7-0ab1941df617"/>
    <x v="86"/>
    <x v="1473"/>
    <x v="3"/>
    <x v="0"/>
    <x v="0"/>
    <n v="1"/>
    <n v="295.45"/>
    <n v="0.22"/>
    <n v="230.45099999999999"/>
    <n v="22.619761048485401"/>
    <x v="0"/>
    <n v="8"/>
    <x v="3"/>
    <n v="9.8154319349820149E-2"/>
    <n v="7.4462684041292943E-4"/>
    <x v="0"/>
    <s v="Aug-2023"/>
    <n v="202308"/>
  </r>
  <r>
    <s v="1bd9a8a1-28e6-4dab-ac70-cdf5d1c2441f"/>
    <x v="94"/>
    <x v="1474"/>
    <x v="2"/>
    <x v="2"/>
    <x v="3"/>
    <n v="1"/>
    <n v="219.39"/>
    <n v="0.13"/>
    <n v="190.86930000000001"/>
    <n v="40.471622951833567"/>
    <x v="0"/>
    <n v="8"/>
    <x v="3"/>
    <n v="0.21203841032493734"/>
    <n v="5.9255207621131329E-4"/>
    <x v="0"/>
    <s v="Aug-2023"/>
    <n v="202308"/>
  </r>
  <r>
    <s v="2a1c7bc8-846b-48a2-bf92-6607de09a11e"/>
    <x v="82"/>
    <x v="1475"/>
    <x v="3"/>
    <x v="2"/>
    <x v="8"/>
    <n v="1"/>
    <n v="271.22000000000003"/>
    <n v="0.14000000000000001"/>
    <n v="233.2492"/>
    <n v="31.35200681995417"/>
    <x v="0"/>
    <n v="8"/>
    <x v="3"/>
    <n v="0.13441420943760651"/>
    <n v="5.1618612196740652E-4"/>
    <x v="0"/>
    <s v="Aug-2023"/>
    <n v="202308"/>
  </r>
  <r>
    <s v="e14a749e-dfe3-402b-bfb3-d2ce46dce45e"/>
    <x v="83"/>
    <x v="1476"/>
    <x v="2"/>
    <x v="0"/>
    <x v="6"/>
    <n v="3"/>
    <n v="19.850000000000001"/>
    <n v="0.09"/>
    <n v="54.190500000000007"/>
    <n v="15.546087631958381"/>
    <x v="0"/>
    <n v="8"/>
    <x v="3"/>
    <n v="0.28687846821783114"/>
    <n v="1.5113350125944582E-3"/>
    <x v="0"/>
    <s v="Aug-2023"/>
    <n v="202308"/>
  </r>
  <r>
    <s v="08e9694a-fc3c-49e3-98fe-995da73eaaec"/>
    <x v="94"/>
    <x v="1477"/>
    <x v="2"/>
    <x v="1"/>
    <x v="3"/>
    <n v="5"/>
    <n v="108.28"/>
    <n v="0.22"/>
    <n v="422.29199999999997"/>
    <n v="39.094964061816803"/>
    <x v="0"/>
    <n v="8"/>
    <x v="3"/>
    <n v="9.257803619726826E-2"/>
    <n v="4.063538973032878E-4"/>
    <x v="0"/>
    <s v="Aug-2023"/>
    <n v="202308"/>
  </r>
  <r>
    <s v="1b999fdb-0e1f-47fd-8c41-e182f7b07c91"/>
    <x v="93"/>
    <x v="1478"/>
    <x v="3"/>
    <x v="0"/>
    <x v="5"/>
    <n v="5"/>
    <n v="860.53"/>
    <n v="0.14000000000000001"/>
    <n v="3700.279"/>
    <n v="705.78557403679667"/>
    <x v="0"/>
    <n v="8"/>
    <x v="3"/>
    <n v="0.19073847513573886"/>
    <n v="3.2538086992899733E-5"/>
    <x v="0"/>
    <s v="Aug-2023"/>
    <n v="202308"/>
  </r>
  <r>
    <s v="b22ef343-53c0-4ebc-b73a-139e68171808"/>
    <x v="97"/>
    <x v="1479"/>
    <x v="2"/>
    <x v="2"/>
    <x v="7"/>
    <n v="2"/>
    <n v="450.6"/>
    <n v="0.09"/>
    <n v="820.0920000000001"/>
    <n v="68.015498747240301"/>
    <x v="0"/>
    <n v="8"/>
    <x v="3"/>
    <n v="8.2936425117231108E-2"/>
    <n v="9.9866844207723024E-5"/>
    <x v="0"/>
    <s v="Aug-2023"/>
    <n v="202308"/>
  </r>
  <r>
    <s v="cb512532-1693-49c3-904d-4db903abe424"/>
    <x v="81"/>
    <x v="1480"/>
    <x v="3"/>
    <x v="1"/>
    <x v="8"/>
    <n v="1"/>
    <n v="125.41"/>
    <n v="0.26"/>
    <n v="92.803399999999996"/>
    <n v="21.066806957197951"/>
    <x v="0"/>
    <n v="8"/>
    <x v="3"/>
    <n v="0.22700468902214738"/>
    <n v="2.0731999043138508E-3"/>
    <x v="0"/>
    <s v="Aug-2023"/>
    <n v="202308"/>
  </r>
  <r>
    <s v="13ea4190-6532-4b12-9aee-d1826f691a6c"/>
    <x v="83"/>
    <x v="1481"/>
    <x v="1"/>
    <x v="0"/>
    <x v="1"/>
    <n v="8"/>
    <n v="978.49"/>
    <n v="0.18"/>
    <n v="6418.8944000000001"/>
    <n v="682.58715785463426"/>
    <x v="0"/>
    <n v="8"/>
    <x v="3"/>
    <n v="0.10634030026333417"/>
    <n v="2.2994614150374555E-5"/>
    <x v="0"/>
    <s v="Aug-2023"/>
    <n v="202308"/>
  </r>
  <r>
    <s v="3c67cc34-ddf7-4481-9f7d-3fb447c28c93"/>
    <x v="84"/>
    <x v="1482"/>
    <x v="1"/>
    <x v="2"/>
    <x v="3"/>
    <n v="8"/>
    <n v="981.6"/>
    <n v="0.06"/>
    <n v="7381.6319999999996"/>
    <n v="1931.7686165379871"/>
    <x v="0"/>
    <n v="8"/>
    <x v="3"/>
    <n v="0.26169939337777703"/>
    <n v="7.640586797066014E-6"/>
    <x v="0"/>
    <s v="Aug-2023"/>
    <n v="202308"/>
  </r>
  <r>
    <s v="47e8e3b8-3b5b-48cc-938a-216de05aa960"/>
    <x v="93"/>
    <x v="1483"/>
    <x v="2"/>
    <x v="1"/>
    <x v="8"/>
    <n v="8"/>
    <n v="780.19"/>
    <n v="0.19"/>
    <n v="5055.6312000000007"/>
    <n v="465.48450712473573"/>
    <x v="0"/>
    <n v="8"/>
    <x v="3"/>
    <n v="9.2072480905002654E-2"/>
    <n v="3.0441302759584203E-5"/>
    <x v="0"/>
    <s v="Aug-2023"/>
    <n v="202308"/>
  </r>
  <r>
    <s v="b7ce0ddb-67ec-47bc-9ba3-50882ca79a3a"/>
    <x v="91"/>
    <x v="1484"/>
    <x v="1"/>
    <x v="2"/>
    <x v="9"/>
    <n v="5"/>
    <n v="662.56"/>
    <n v="0.2"/>
    <n v="2650.24"/>
    <n v="357.71980240335938"/>
    <x v="0"/>
    <n v="8"/>
    <x v="3"/>
    <n v="0.13497638040455182"/>
    <n v="6.0371890847621354E-5"/>
    <x v="0"/>
    <s v="Aug-2023"/>
    <n v="202308"/>
  </r>
  <r>
    <s v="2c855443-710c-43bd-bcc3-512cedb3f6da"/>
    <x v="86"/>
    <x v="1485"/>
    <x v="2"/>
    <x v="1"/>
    <x v="8"/>
    <n v="7"/>
    <n v="36.29"/>
    <n v="0.14000000000000001"/>
    <n v="218.4658"/>
    <n v="48.431349033057288"/>
    <x v="0"/>
    <n v="8"/>
    <x v="3"/>
    <n v="0.22168847038326955"/>
    <n v="5.5111600992008823E-4"/>
    <x v="0"/>
    <s v="Aug-2023"/>
    <n v="202308"/>
  </r>
  <r>
    <s v="9846ff32-9fcc-4caf-8f27-cba2f8487ff8"/>
    <x v="102"/>
    <x v="1486"/>
    <x v="3"/>
    <x v="2"/>
    <x v="2"/>
    <n v="9"/>
    <n v="375.88"/>
    <n v="0.02"/>
    <n v="3315.2615999999998"/>
    <n v="637.54708425331035"/>
    <x v="0"/>
    <n v="8"/>
    <x v="3"/>
    <n v="0.19230672000463264"/>
    <n v="5.9120523098388373E-6"/>
    <x v="0"/>
    <s v="Aug-2023"/>
    <n v="202308"/>
  </r>
  <r>
    <s v="623b8783-7b82-4d9d-a279-a36c8a54baf8"/>
    <x v="97"/>
    <x v="1487"/>
    <x v="3"/>
    <x v="1"/>
    <x v="5"/>
    <n v="4"/>
    <n v="562.54999999999995"/>
    <n v="0.16"/>
    <n v="1890.1679999999999"/>
    <n v="113.894164319409"/>
    <x v="0"/>
    <n v="8"/>
    <x v="3"/>
    <n v="6.0256106504505955E-2"/>
    <n v="7.1104790685272426E-5"/>
    <x v="0"/>
    <s v="Aug-2023"/>
    <n v="202308"/>
  </r>
  <r>
    <s v="260950c2-8a4d-4a98-a978-a56bd0a4ae53"/>
    <x v="102"/>
    <x v="1488"/>
    <x v="2"/>
    <x v="0"/>
    <x v="7"/>
    <n v="9"/>
    <n v="824.63"/>
    <n v="0.01"/>
    <n v="7347.4533000000001"/>
    <n v="471.82321236292381"/>
    <x v="0"/>
    <n v="8"/>
    <x v="3"/>
    <n v="6.4215884483801181E-2"/>
    <n v="1.3474056378146697E-6"/>
    <x v="0"/>
    <s v="Aug-2023"/>
    <n v="202308"/>
  </r>
  <r>
    <s v="5a66b594-5f8a-43ce-8499-ae169c0357c3"/>
    <x v="83"/>
    <x v="1489"/>
    <x v="2"/>
    <x v="0"/>
    <x v="0"/>
    <n v="3"/>
    <n v="73.069999999999993"/>
    <n v="0.12"/>
    <n v="192.90479999999999"/>
    <n v="36.549255374210418"/>
    <x v="0"/>
    <n v="8"/>
    <x v="3"/>
    <n v="0.18946783788796556"/>
    <n v="5.4742028192144524E-4"/>
    <x v="0"/>
    <s v="Aug-2023"/>
    <n v="202308"/>
  </r>
  <r>
    <s v="368ed3ea-991d-4692-9340-ffe5164f52c0"/>
    <x v="87"/>
    <x v="1490"/>
    <x v="3"/>
    <x v="2"/>
    <x v="3"/>
    <n v="5"/>
    <n v="387.51"/>
    <n v="0.09"/>
    <n v="1763.1704999999999"/>
    <n v="258.26443996937633"/>
    <x v="0"/>
    <n v="8"/>
    <x v="3"/>
    <n v="0.14647729188378342"/>
    <n v="4.6450414182859793E-5"/>
    <x v="0"/>
    <s v="Aug-2023"/>
    <n v="202308"/>
  </r>
  <r>
    <s v="01643e76-dcf5-48cd-b170-bccc8ffaf814"/>
    <x v="87"/>
    <x v="1491"/>
    <x v="0"/>
    <x v="2"/>
    <x v="9"/>
    <n v="6"/>
    <n v="742.01"/>
    <n v="0.15"/>
    <n v="3784.2509999999988"/>
    <n v="381.81468132762092"/>
    <x v="0"/>
    <n v="8"/>
    <x v="3"/>
    <n v="0.10089570732163936"/>
    <n v="3.3692268298270918E-5"/>
    <x v="0"/>
    <s v="Aug-2023"/>
    <n v="202308"/>
  </r>
  <r>
    <s v="6411edc2-3881-47e1-8c27-c30ac039663b"/>
    <x v="88"/>
    <x v="1492"/>
    <x v="2"/>
    <x v="2"/>
    <x v="9"/>
    <n v="2"/>
    <n v="314.64"/>
    <n v="0.01"/>
    <n v="622.98719999999992"/>
    <n v="61.956320991701567"/>
    <x v="0"/>
    <n v="8"/>
    <x v="3"/>
    <n v="9.9450391583810346E-2"/>
    <n v="1.5891177218408342E-5"/>
    <x v="0"/>
    <s v="Aug-2023"/>
    <n v="202308"/>
  </r>
  <r>
    <s v="0c3cf727-cad2-4d18-823c-2108614ff659"/>
    <x v="100"/>
    <x v="1325"/>
    <x v="0"/>
    <x v="0"/>
    <x v="1"/>
    <n v="3"/>
    <n v="691.75"/>
    <n v="0.27"/>
    <n v="1514.9324999999999"/>
    <n v="431.86446495765261"/>
    <x v="0"/>
    <n v="8"/>
    <x v="3"/>
    <n v="0.28507175399409057"/>
    <n v="1.3010480664980124E-4"/>
    <x v="0"/>
    <s v="Aug-2023"/>
    <n v="202308"/>
  </r>
  <r>
    <s v="c141727a-ab17-4d0e-bdc3-307140d2db5f"/>
    <x v="83"/>
    <x v="1493"/>
    <x v="0"/>
    <x v="2"/>
    <x v="9"/>
    <n v="2"/>
    <n v="380.23"/>
    <n v="0.09"/>
    <n v="692.01860000000011"/>
    <n v="55.163927903769043"/>
    <x v="0"/>
    <n v="8"/>
    <x v="3"/>
    <n v="7.9714516204866512E-2"/>
    <n v="1.1834942008784156E-4"/>
    <x v="0"/>
    <s v="Aug-2023"/>
    <n v="202308"/>
  </r>
  <r>
    <s v="d637571a-018c-4d3d-99df-9110effb6aaa"/>
    <x v="96"/>
    <x v="1494"/>
    <x v="1"/>
    <x v="1"/>
    <x v="7"/>
    <n v="1"/>
    <n v="778.56"/>
    <n v="0.11"/>
    <n v="692.91839999999991"/>
    <n v="184.9249203152379"/>
    <x v="0"/>
    <n v="8"/>
    <x v="3"/>
    <n v="0.26687835149887479"/>
    <n v="1.412864775996712E-4"/>
    <x v="0"/>
    <s v="Aug-2023"/>
    <n v="202308"/>
  </r>
  <r>
    <s v="a57474a4-6748-4045-a7a8-cea28b6b92e5"/>
    <x v="90"/>
    <x v="1495"/>
    <x v="0"/>
    <x v="2"/>
    <x v="8"/>
    <n v="8"/>
    <n v="20.88"/>
    <n v="0.28999999999999998"/>
    <n v="118.5984"/>
    <n v="33.796807388225723"/>
    <x v="0"/>
    <n v="8"/>
    <x v="3"/>
    <n v="0.28496849357348603"/>
    <n v="1.736111111111111E-3"/>
    <x v="0"/>
    <s v="Aug-2023"/>
    <n v="202308"/>
  </r>
  <r>
    <s v="5357885c-495a-4a1e-b1e1-4571e2b5e509"/>
    <x v="86"/>
    <x v="1496"/>
    <x v="1"/>
    <x v="2"/>
    <x v="8"/>
    <n v="9"/>
    <n v="649.49"/>
    <n v="0.09"/>
    <n v="5319.3230999999996"/>
    <n v="459.04315294677173"/>
    <x v="0"/>
    <n v="8"/>
    <x v="3"/>
    <n v="8.6297287139179751E-2"/>
    <n v="1.5396695869066498E-5"/>
    <x v="0"/>
    <s v="Aug-2023"/>
    <n v="202308"/>
  </r>
  <r>
    <s v="8693f422-fe6d-4d71-9c51-44bbd24245c8"/>
    <x v="111"/>
    <x v="1497"/>
    <x v="1"/>
    <x v="1"/>
    <x v="0"/>
    <n v="2"/>
    <n v="929.14"/>
    <n v="0.21"/>
    <n v="1468.0411999999999"/>
    <n v="148.25646115381059"/>
    <x v="0"/>
    <n v="8"/>
    <x v="3"/>
    <n v="0.10098930544579444"/>
    <n v="1.1300772757603806E-4"/>
    <x v="0"/>
    <s v="Aug-2023"/>
    <n v="202308"/>
  </r>
  <r>
    <s v="ab1aa9c3-6303-4c3e-accf-4995bb16976e"/>
    <x v="98"/>
    <x v="1498"/>
    <x v="0"/>
    <x v="1"/>
    <x v="8"/>
    <n v="2"/>
    <n v="757.57"/>
    <n v="0.16"/>
    <n v="1272.7175999999999"/>
    <n v="271.83927979541289"/>
    <x v="0"/>
    <n v="8"/>
    <x v="3"/>
    <n v="0.21358962883471785"/>
    <n v="1.0560080256609949E-4"/>
    <x v="0"/>
    <s v="Aug-2023"/>
    <n v="202308"/>
  </r>
  <r>
    <s v="496024f3-f07e-4f78-84be-da3d2fde360b"/>
    <x v="98"/>
    <x v="1499"/>
    <x v="3"/>
    <x v="0"/>
    <x v="0"/>
    <n v="9"/>
    <n v="559.57000000000005"/>
    <n v="0.2"/>
    <n v="4028.904"/>
    <n v="523.48085396888484"/>
    <x v="0"/>
    <n v="8"/>
    <x v="3"/>
    <n v="0.12993132970378168"/>
    <n v="3.9713033619068613E-5"/>
    <x v="0"/>
    <s v="Aug-2023"/>
    <n v="202308"/>
  </r>
  <r>
    <s v="c5c172b9-3af9-4f18-9a15-e521dc599072"/>
    <x v="105"/>
    <x v="1500"/>
    <x v="2"/>
    <x v="2"/>
    <x v="7"/>
    <n v="4"/>
    <n v="45.75"/>
    <n v="0.2"/>
    <n v="146.4"/>
    <n v="28.38274645393609"/>
    <x v="0"/>
    <n v="8"/>
    <x v="3"/>
    <n v="0.19387121894765089"/>
    <n v="1.092896174863388E-3"/>
    <x v="0"/>
    <s v="Aug-2023"/>
    <n v="202308"/>
  </r>
  <r>
    <s v="ac02efe3-99bc-4b0c-b960-b3b05d6adc06"/>
    <x v="111"/>
    <x v="1501"/>
    <x v="3"/>
    <x v="2"/>
    <x v="3"/>
    <n v="4"/>
    <n v="887.08"/>
    <n v="0.09"/>
    <n v="3228.9712"/>
    <n v="959.40975277507039"/>
    <x v="0"/>
    <n v="8"/>
    <x v="3"/>
    <n v="0.29712552183031871"/>
    <n v="2.536411597601118E-5"/>
    <x v="0"/>
    <s v="Aug-2023"/>
    <n v="202308"/>
  </r>
  <r>
    <s v="0665118c-def9-4acb-ae18-7349e294079f"/>
    <x v="83"/>
    <x v="1502"/>
    <x v="3"/>
    <x v="0"/>
    <x v="5"/>
    <n v="8"/>
    <n v="193.93"/>
    <n v="0.28000000000000003"/>
    <n v="1117.0368000000001"/>
    <n v="266.97751432719372"/>
    <x v="0"/>
    <n v="8"/>
    <x v="3"/>
    <n v="0.2390051199093832"/>
    <n v="1.8047749187851287E-4"/>
    <x v="0"/>
    <s v="Aug-2023"/>
    <n v="202308"/>
  </r>
  <r>
    <s v="74a77b44-60d1-4f7f-97f8-13f8b56358c2"/>
    <x v="85"/>
    <x v="1503"/>
    <x v="2"/>
    <x v="0"/>
    <x v="3"/>
    <n v="1"/>
    <n v="734.63"/>
    <n v="0.18"/>
    <n v="602.39660000000003"/>
    <n v="72.160282993124099"/>
    <x v="0"/>
    <n v="8"/>
    <x v="3"/>
    <n v="0.1197886624743966"/>
    <n v="2.4502130324108735E-4"/>
    <x v="0"/>
    <s v="Aug-2023"/>
    <n v="202308"/>
  </r>
  <r>
    <s v="d5733212-e75d-476a-a7a9-3301436b4d8e"/>
    <x v="103"/>
    <x v="1504"/>
    <x v="1"/>
    <x v="0"/>
    <x v="4"/>
    <n v="8"/>
    <n v="141.62"/>
    <n v="0.03"/>
    <n v="1098.9712"/>
    <n v="105.8178374518924"/>
    <x v="0"/>
    <n v="8"/>
    <x v="3"/>
    <n v="9.6288089671405772E-2"/>
    <n v="2.6479310831803417E-5"/>
    <x v="0"/>
    <s v="Aug-2023"/>
    <n v="202308"/>
  </r>
  <r>
    <s v="2094e9a6-b877-4f56-9e52-d25b8dc66c2b"/>
    <x v="88"/>
    <x v="1505"/>
    <x v="1"/>
    <x v="1"/>
    <x v="6"/>
    <n v="3"/>
    <n v="330.36"/>
    <n v="0.06"/>
    <n v="931.61519999999996"/>
    <n v="76.481371387540122"/>
    <x v="0"/>
    <n v="8"/>
    <x v="3"/>
    <n v="8.2095452486756468E-2"/>
    <n v="6.0540016951204742E-5"/>
    <x v="0"/>
    <s v="Aug-2023"/>
    <n v="202308"/>
  </r>
  <r>
    <s v="0550b3c8-1345-4a86-9a4e-0d8a6738c203"/>
    <x v="83"/>
    <x v="1506"/>
    <x v="1"/>
    <x v="2"/>
    <x v="0"/>
    <n v="7"/>
    <n v="471.04"/>
    <n v="0.17"/>
    <n v="2736.7424000000001"/>
    <n v="264.223737548798"/>
    <x v="0"/>
    <n v="8"/>
    <x v="3"/>
    <n v="9.6546805994162252E-2"/>
    <n v="5.1557647515527953E-5"/>
    <x v="0"/>
    <s v="Aug-2023"/>
    <n v="202308"/>
  </r>
  <r>
    <s v="9cc76bb3-6fab-422d-83d9-47ec9553e7d7"/>
    <x v="90"/>
    <x v="1507"/>
    <x v="2"/>
    <x v="2"/>
    <x v="0"/>
    <n v="2"/>
    <n v="384.17"/>
    <n v="0.09"/>
    <n v="699.18940000000009"/>
    <n v="130.29259648548839"/>
    <x v="0"/>
    <n v="8"/>
    <x v="3"/>
    <n v="0.18634807176065366"/>
    <n v="1.1713564307468047E-4"/>
    <x v="0"/>
    <s v="Aug-2023"/>
    <n v="202308"/>
  </r>
  <r>
    <s v="602cfc66-39e5-4d42-b635-db9e688d8330"/>
    <x v="108"/>
    <x v="1508"/>
    <x v="3"/>
    <x v="0"/>
    <x v="9"/>
    <n v="4"/>
    <n v="97.58"/>
    <n v="0.05"/>
    <n v="370.80399999999997"/>
    <n v="39.922732689612552"/>
    <x v="0"/>
    <n v="8"/>
    <x v="3"/>
    <n v="0.10766532370096481"/>
    <n v="1.281000204960033E-4"/>
    <x v="0"/>
    <s v="Aug-2023"/>
    <n v="202308"/>
  </r>
  <r>
    <s v="ae66f0a1-1de8-4f55-9f1a-9413ada9a31b"/>
    <x v="83"/>
    <x v="1509"/>
    <x v="2"/>
    <x v="2"/>
    <x v="8"/>
    <n v="8"/>
    <n v="839.71"/>
    <n v="0.12"/>
    <n v="5911.5583999999999"/>
    <n v="797.23107899204012"/>
    <x v="0"/>
    <n v="8"/>
    <x v="3"/>
    <n v="0.13485971465528279"/>
    <n v="1.7863309952245417E-5"/>
    <x v="0"/>
    <s v="Aug-2023"/>
    <n v="202308"/>
  </r>
  <r>
    <s v="05e4220a-ebdc-46d6-aeac-bc6a95d3b673"/>
    <x v="81"/>
    <x v="1510"/>
    <x v="3"/>
    <x v="0"/>
    <x v="5"/>
    <n v="8"/>
    <n v="336.29"/>
    <n v="0.27"/>
    <n v="1963.9336000000001"/>
    <n v="450.11086579003552"/>
    <x v="0"/>
    <n v="8"/>
    <x v="3"/>
    <n v="0.22918843375867468"/>
    <n v="1.0035980849861726E-4"/>
    <x v="0"/>
    <s v="Aug-2023"/>
    <n v="202308"/>
  </r>
  <r>
    <s v="3d6bd821-798c-4766-971c-5365776744ae"/>
    <x v="93"/>
    <x v="1511"/>
    <x v="2"/>
    <x v="1"/>
    <x v="4"/>
    <n v="2"/>
    <n v="315.36"/>
    <n v="0.24"/>
    <n v="479.34719999999999"/>
    <n v="62.434136451594817"/>
    <x v="0"/>
    <n v="8"/>
    <x v="3"/>
    <n v="0.13024825523460828"/>
    <n v="3.8051750380517502E-4"/>
    <x v="0"/>
    <s v="Aug-2023"/>
    <n v="202308"/>
  </r>
  <r>
    <s v="15a12aa3-0fc9-4a75-8a13-b8b7c133fa0d"/>
    <x v="86"/>
    <x v="1512"/>
    <x v="0"/>
    <x v="0"/>
    <x v="4"/>
    <n v="6"/>
    <n v="138.62"/>
    <n v="0.28000000000000003"/>
    <n v="598.83839999999998"/>
    <n v="70.366163803171077"/>
    <x v="0"/>
    <n v="8"/>
    <x v="3"/>
    <n v="0.11750442824503418"/>
    <n v="3.3665175780310682E-4"/>
    <x v="0"/>
    <s v="Aug-2023"/>
    <n v="202308"/>
  </r>
  <r>
    <s v="23c75d52-eb72-4d20-b1f5-0bcc5d5562db"/>
    <x v="112"/>
    <x v="1513"/>
    <x v="2"/>
    <x v="0"/>
    <x v="6"/>
    <n v="4"/>
    <n v="485.5"/>
    <n v="0.24"/>
    <n v="1475.92"/>
    <n v="408.96841759401838"/>
    <x v="0"/>
    <n v="9"/>
    <x v="4"/>
    <n v="0.27709389234783616"/>
    <n v="1.2358393408856848E-4"/>
    <x v="0"/>
    <s v="Sep-2023"/>
    <n v="202309"/>
  </r>
  <r>
    <s v="6592b48f-ce6e-4a3c-895e-001676d53719"/>
    <x v="113"/>
    <x v="1514"/>
    <x v="2"/>
    <x v="0"/>
    <x v="6"/>
    <n v="8"/>
    <n v="95.69"/>
    <n v="0.26"/>
    <n v="566.48479999999995"/>
    <n v="82.885231923169528"/>
    <x v="0"/>
    <n v="9"/>
    <x v="4"/>
    <n v="0.14631501484800569"/>
    <n v="3.3963841571742084E-4"/>
    <x v="0"/>
    <s v="Sep-2023"/>
    <n v="202309"/>
  </r>
  <r>
    <s v="9ee3a91a-12d6-4669-94b5-83fc1b46fc9e"/>
    <x v="114"/>
    <x v="1515"/>
    <x v="3"/>
    <x v="2"/>
    <x v="8"/>
    <n v="4"/>
    <n v="540.4"/>
    <n v="0.27"/>
    <n v="1577.9680000000001"/>
    <n v="301.21071277255692"/>
    <x v="0"/>
    <n v="9"/>
    <x v="4"/>
    <n v="0.19088518447304184"/>
    <n v="1.2490747594374538E-4"/>
    <x v="0"/>
    <s v="Sep-2023"/>
    <n v="202309"/>
  </r>
  <r>
    <s v="21d3dfec-e699-49a4-9722-d4acac0a136b"/>
    <x v="115"/>
    <x v="1516"/>
    <x v="3"/>
    <x v="1"/>
    <x v="6"/>
    <n v="4"/>
    <n v="469.28"/>
    <n v="0.17"/>
    <n v="1558.0096000000001"/>
    <n v="244.13092226593659"/>
    <x v="0"/>
    <n v="9"/>
    <x v="4"/>
    <n v="0.15669410654846835"/>
    <n v="9.0564268666893971E-5"/>
    <x v="0"/>
    <s v="Sep-2023"/>
    <n v="202309"/>
  </r>
  <r>
    <s v="c8ae5dde-d8f4-495e-861f-2d2bab49d555"/>
    <x v="116"/>
    <x v="1517"/>
    <x v="1"/>
    <x v="1"/>
    <x v="5"/>
    <n v="9"/>
    <n v="400.62"/>
    <n v="0.03"/>
    <n v="3497.4126000000001"/>
    <n v="291.39907899759339"/>
    <x v="0"/>
    <n v="9"/>
    <x v="4"/>
    <n v="8.3318473490257741E-2"/>
    <n v="8.3204366565157346E-6"/>
    <x v="0"/>
    <s v="Sep-2023"/>
    <n v="202309"/>
  </r>
  <r>
    <s v="da0465f4-f1cf-4ecb-9677-c7c0fc62c993"/>
    <x v="117"/>
    <x v="1518"/>
    <x v="2"/>
    <x v="2"/>
    <x v="2"/>
    <n v="6"/>
    <n v="555.07000000000005"/>
    <n v="0.02"/>
    <n v="3263.8116"/>
    <n v="597.31995965972351"/>
    <x v="0"/>
    <n v="9"/>
    <x v="4"/>
    <n v="0.18301300223938277"/>
    <n v="6.0052485872652703E-6"/>
    <x v="0"/>
    <s v="Sep-2023"/>
    <n v="202309"/>
  </r>
  <r>
    <s v="a5e389e0-ad16-4268-b809-d09c1666d039"/>
    <x v="118"/>
    <x v="1519"/>
    <x v="3"/>
    <x v="0"/>
    <x v="0"/>
    <n v="6"/>
    <n v="357.27"/>
    <n v="0.23"/>
    <n v="1650.5873999999999"/>
    <n v="196.8565036785775"/>
    <x v="0"/>
    <n v="9"/>
    <x v="4"/>
    <n v="0.11926451375951222"/>
    <n v="1.0729513626482307E-4"/>
    <x v="0"/>
    <s v="Sep-2023"/>
    <n v="202309"/>
  </r>
  <r>
    <s v="4ffddd10-19d2-41d7-8ad0-0d235536103e"/>
    <x v="119"/>
    <x v="1520"/>
    <x v="1"/>
    <x v="2"/>
    <x v="5"/>
    <n v="7"/>
    <n v="746.23"/>
    <n v="0.13"/>
    <n v="4544.5406999999996"/>
    <n v="999.993630383555"/>
    <x v="0"/>
    <n v="9"/>
    <x v="4"/>
    <n v="0.22004283741667338"/>
    <n v="2.4887003432492088E-5"/>
    <x v="0"/>
    <s v="Sep-2023"/>
    <n v="202309"/>
  </r>
  <r>
    <s v="db5a8eeb-aeba-4349-a307-7deedfcdcab0"/>
    <x v="120"/>
    <x v="1521"/>
    <x v="1"/>
    <x v="2"/>
    <x v="5"/>
    <n v="5"/>
    <n v="189.57"/>
    <n v="0.17"/>
    <n v="786.71549999999991"/>
    <n v="162.75232393186079"/>
    <x v="0"/>
    <n v="9"/>
    <x v="4"/>
    <n v="0.20687570529862551"/>
    <n v="1.7935327319723587E-4"/>
    <x v="0"/>
    <s v="Sep-2023"/>
    <n v="202309"/>
  </r>
  <r>
    <s v="0ad0f6b2-cc9b-4843-9b7d-b1b440532738"/>
    <x v="121"/>
    <x v="1522"/>
    <x v="3"/>
    <x v="2"/>
    <x v="5"/>
    <n v="8"/>
    <n v="172.98"/>
    <n v="0.25"/>
    <n v="1037.8800000000001"/>
    <n v="275.61430545164473"/>
    <x v="0"/>
    <n v="9"/>
    <x v="4"/>
    <n v="0.26555507905696679"/>
    <n v="1.8065672332061511E-4"/>
    <x v="0"/>
    <s v="Sep-2023"/>
    <n v="202309"/>
  </r>
  <r>
    <s v="afa3e86b-2481-4c13-b4dc-e84875285d3d"/>
    <x v="122"/>
    <x v="1523"/>
    <x v="0"/>
    <x v="1"/>
    <x v="8"/>
    <n v="6"/>
    <n v="337.04"/>
    <n v="0.28999999999999998"/>
    <n v="1435.7904000000001"/>
    <n v="170.00202046311591"/>
    <x v="0"/>
    <n v="9"/>
    <x v="4"/>
    <n v="0.11840309035574824"/>
    <n v="1.4340533270037185E-4"/>
    <x v="0"/>
    <s v="Sep-2023"/>
    <n v="202309"/>
  </r>
  <r>
    <s v="bbdaf7b6-4673-4ae9-a337-af6fcbc1b915"/>
    <x v="123"/>
    <x v="1524"/>
    <x v="2"/>
    <x v="1"/>
    <x v="0"/>
    <n v="6"/>
    <n v="406.02"/>
    <n v="0.11"/>
    <n v="2168.1468"/>
    <n v="298.24105875127321"/>
    <x v="0"/>
    <n v="9"/>
    <x v="4"/>
    <n v="0.13755574980037016"/>
    <n v="4.5153769108254114E-5"/>
    <x v="0"/>
    <s v="Sep-2023"/>
    <n v="202309"/>
  </r>
  <r>
    <s v="24814c83-d1e8-4395-8aaf-6a31fda679cc"/>
    <x v="124"/>
    <x v="1525"/>
    <x v="1"/>
    <x v="0"/>
    <x v="6"/>
    <n v="9"/>
    <n v="558.89"/>
    <n v="0"/>
    <n v="5030.01"/>
    <n v="1167.582299819949"/>
    <x v="0"/>
    <n v="9"/>
    <x v="4"/>
    <n v="0.23212325618039506"/>
    <n v="0"/>
    <x v="1"/>
    <s v="Sep-2023"/>
    <n v="202309"/>
  </r>
  <r>
    <s v="cb92af8a-b295-4cda-9729-ca6e84b5f677"/>
    <x v="125"/>
    <x v="1526"/>
    <x v="0"/>
    <x v="2"/>
    <x v="5"/>
    <n v="4"/>
    <n v="127.84"/>
    <n v="0.17"/>
    <n v="424.42880000000002"/>
    <n v="98.25616198808406"/>
    <x v="0"/>
    <n v="9"/>
    <x v="4"/>
    <n v="0.23150210821717107"/>
    <n v="3.3244680851063829E-4"/>
    <x v="0"/>
    <s v="Sep-2023"/>
    <n v="202309"/>
  </r>
  <r>
    <s v="d6501a45-472d-4e83-8808-71542bdcd35b"/>
    <x v="126"/>
    <x v="462"/>
    <x v="0"/>
    <x v="0"/>
    <x v="9"/>
    <n v="7"/>
    <n v="247.13"/>
    <n v="0.19"/>
    <n v="1401.2271000000001"/>
    <n v="218.29073595927281"/>
    <x v="0"/>
    <n v="9"/>
    <x v="4"/>
    <n v="0.15578540834620797"/>
    <n v="1.0983230341462852E-4"/>
    <x v="0"/>
    <s v="Sep-2023"/>
    <n v="202309"/>
  </r>
  <r>
    <s v="db36265a-a7fc-43aa-9ff3-509f4cf48021"/>
    <x v="127"/>
    <x v="1527"/>
    <x v="1"/>
    <x v="1"/>
    <x v="8"/>
    <n v="5"/>
    <n v="620.24"/>
    <n v="0.25"/>
    <n v="2325.9"/>
    <n v="528.37081196836573"/>
    <x v="0"/>
    <n v="9"/>
    <x v="4"/>
    <n v="0.22716832708558654"/>
    <n v="8.0613955888043343E-5"/>
    <x v="0"/>
    <s v="Sep-2023"/>
    <n v="202309"/>
  </r>
  <r>
    <s v="4c4f3773-b63f-4cdd-bdcc-f7a7e6d42987"/>
    <x v="113"/>
    <x v="1528"/>
    <x v="0"/>
    <x v="2"/>
    <x v="9"/>
    <n v="7"/>
    <n v="608.94000000000005"/>
    <n v="0.12"/>
    <n v="3751.0704000000001"/>
    <n v="1072.800776064116"/>
    <x v="0"/>
    <n v="9"/>
    <x v="4"/>
    <n v="0.28599857151817676"/>
    <n v="2.8151964303309263E-5"/>
    <x v="0"/>
    <s v="Sep-2023"/>
    <n v="202309"/>
  </r>
  <r>
    <s v="7a7eb091-fcc9-4a80-8e65-e575a0f8bd14"/>
    <x v="128"/>
    <x v="1529"/>
    <x v="3"/>
    <x v="0"/>
    <x v="7"/>
    <n v="1"/>
    <n v="29.64"/>
    <n v="0.21"/>
    <n v="23.415600000000001"/>
    <n v="3.0294226330170551"/>
    <x v="0"/>
    <n v="9"/>
    <x v="4"/>
    <n v="0.12937625484792425"/>
    <n v="7.085020242914979E-3"/>
    <x v="0"/>
    <s v="Sep-2023"/>
    <n v="202309"/>
  </r>
  <r>
    <s v="95347e0c-2488-4db2-bab1-0255c064023c"/>
    <x v="118"/>
    <x v="1530"/>
    <x v="1"/>
    <x v="1"/>
    <x v="0"/>
    <n v="7"/>
    <n v="883"/>
    <n v="0.28999999999999998"/>
    <n v="4388.51"/>
    <n v="995.76788349931849"/>
    <x v="0"/>
    <n v="9"/>
    <x v="4"/>
    <n v="0.22690340992713209"/>
    <n v="4.6917974437793237E-5"/>
    <x v="0"/>
    <s v="Sep-2023"/>
    <n v="202309"/>
  </r>
  <r>
    <s v="503b4886-56d6-4eb3-b817-47fce9f9cfdb"/>
    <x v="121"/>
    <x v="1531"/>
    <x v="3"/>
    <x v="1"/>
    <x v="4"/>
    <n v="3"/>
    <n v="395.54"/>
    <n v="0.25"/>
    <n v="889.96500000000015"/>
    <n v="186.08724259347881"/>
    <x v="0"/>
    <n v="9"/>
    <x v="4"/>
    <n v="0.20909501226843616"/>
    <n v="2.1068244256796615E-4"/>
    <x v="0"/>
    <s v="Sep-2023"/>
    <n v="202309"/>
  </r>
  <r>
    <s v="e46bfc38-2510-4497-a72b-6c526af2ba3f"/>
    <x v="129"/>
    <x v="1532"/>
    <x v="2"/>
    <x v="1"/>
    <x v="3"/>
    <n v="3"/>
    <n v="682.42"/>
    <n v="0.13"/>
    <n v="1781.1161999999999"/>
    <n v="338.38122132763579"/>
    <x v="0"/>
    <n v="9"/>
    <x v="4"/>
    <n v="0.18998267565453383"/>
    <n v="6.3499506657679051E-5"/>
    <x v="0"/>
    <s v="Sep-2023"/>
    <n v="202309"/>
  </r>
  <r>
    <s v="c0738475-3f88-4342-8378-76a1b25bbc42"/>
    <x v="118"/>
    <x v="1533"/>
    <x v="3"/>
    <x v="1"/>
    <x v="4"/>
    <n v="7"/>
    <n v="48"/>
    <n v="0.08"/>
    <n v="309.12"/>
    <n v="54.803725125233107"/>
    <x v="0"/>
    <n v="9"/>
    <x v="4"/>
    <n v="0.17728948345378204"/>
    <n v="2.380952380952381E-4"/>
    <x v="0"/>
    <s v="Sep-2023"/>
    <n v="202309"/>
  </r>
  <r>
    <s v="7a4e511d-40fb-42eb-afb5-33c87681648e"/>
    <x v="115"/>
    <x v="1534"/>
    <x v="3"/>
    <x v="2"/>
    <x v="2"/>
    <n v="8"/>
    <n v="295.63"/>
    <n v="0.28000000000000003"/>
    <n v="1702.8288"/>
    <n v="270.5166565988464"/>
    <x v="0"/>
    <n v="9"/>
    <x v="4"/>
    <n v="0.15886309686496164"/>
    <n v="1.1839123228359775E-4"/>
    <x v="0"/>
    <s v="Sep-2023"/>
    <n v="202309"/>
  </r>
  <r>
    <s v="44796556-2536-419a-9f7c-d4c8aee0eecc"/>
    <x v="130"/>
    <x v="1535"/>
    <x v="1"/>
    <x v="1"/>
    <x v="3"/>
    <n v="5"/>
    <n v="575.79"/>
    <n v="0.19"/>
    <n v="2331.9495000000002"/>
    <n v="436.01560664670711"/>
    <x v="0"/>
    <n v="9"/>
    <x v="4"/>
    <n v="0.18697472078477989"/>
    <n v="6.5996283367199845E-5"/>
    <x v="0"/>
    <s v="Sep-2023"/>
    <n v="202309"/>
  </r>
  <r>
    <s v="9dfe9b23-3d9e-4ad3-8cd9-da9420d2cd7a"/>
    <x v="113"/>
    <x v="1536"/>
    <x v="0"/>
    <x v="0"/>
    <x v="5"/>
    <n v="2"/>
    <n v="599.72"/>
    <n v="0.1"/>
    <n v="1079.4960000000001"/>
    <n v="115.6511508813706"/>
    <x v="0"/>
    <n v="9"/>
    <x v="4"/>
    <n v="0.10713439501523914"/>
    <n v="8.3372240378843458E-5"/>
    <x v="0"/>
    <s v="Sep-2023"/>
    <n v="202309"/>
  </r>
  <r>
    <s v="71bde6ba-7ded-443d-8ad2-e0130ceb074f"/>
    <x v="130"/>
    <x v="1537"/>
    <x v="0"/>
    <x v="2"/>
    <x v="8"/>
    <n v="4"/>
    <n v="333.29"/>
    <n v="0.02"/>
    <n v="1306.4967999999999"/>
    <n v="103.444195389225"/>
    <x v="0"/>
    <n v="9"/>
    <x v="4"/>
    <n v="7.9176769043158013E-2"/>
    <n v="1.5001950253532959E-5"/>
    <x v="0"/>
    <s v="Sep-2023"/>
    <n v="202309"/>
  </r>
  <r>
    <s v="ca52df5d-17d3-416d-a2fc-44066a477cc3"/>
    <x v="122"/>
    <x v="1538"/>
    <x v="2"/>
    <x v="2"/>
    <x v="2"/>
    <n v="9"/>
    <n v="868.94"/>
    <n v="0.15"/>
    <n v="6647.3910000000014"/>
    <n v="1178.3755424527881"/>
    <x v="0"/>
    <n v="9"/>
    <x v="4"/>
    <n v="0.17726887773756467"/>
    <n v="1.9180457415548444E-5"/>
    <x v="0"/>
    <s v="Sep-2023"/>
    <n v="202309"/>
  </r>
  <r>
    <s v="96b6384f-c9f2-42a1-a899-3ee6c2fb2d7f"/>
    <x v="116"/>
    <x v="1539"/>
    <x v="1"/>
    <x v="0"/>
    <x v="8"/>
    <n v="9"/>
    <n v="742.53"/>
    <n v="0.27"/>
    <n v="4878.4220999999998"/>
    <n v="526.88599052955931"/>
    <x v="0"/>
    <n v="9"/>
    <x v="4"/>
    <n v="0.10800336250722531"/>
    <n v="4.0402407983515824E-5"/>
    <x v="0"/>
    <s v="Sep-2023"/>
    <n v="202309"/>
  </r>
  <r>
    <s v="dff2e2d6-f2f2-46b9-85e7-4ab835f37033"/>
    <x v="131"/>
    <x v="1540"/>
    <x v="0"/>
    <x v="0"/>
    <x v="2"/>
    <n v="5"/>
    <n v="328.95"/>
    <n v="0.27"/>
    <n v="1200.6675"/>
    <n v="111.5907390992701"/>
    <x v="0"/>
    <n v="9"/>
    <x v="4"/>
    <n v="9.2940584382662228E-2"/>
    <n v="1.6415868673050617E-4"/>
    <x v="0"/>
    <s v="Sep-2023"/>
    <n v="202309"/>
  </r>
  <r>
    <s v="d491bd5a-d2f3-489c-9a03-fb4f0d7503ac"/>
    <x v="129"/>
    <x v="1541"/>
    <x v="1"/>
    <x v="2"/>
    <x v="2"/>
    <n v="1"/>
    <n v="115.09"/>
    <n v="0.18"/>
    <n v="94.373800000000017"/>
    <n v="22.016691933694009"/>
    <x v="0"/>
    <n v="9"/>
    <x v="4"/>
    <n v="0.23329241732020969"/>
    <n v="1.563993396472326E-3"/>
    <x v="0"/>
    <s v="Sep-2023"/>
    <n v="202309"/>
  </r>
  <r>
    <s v="0f50778d-4e14-4073-b643-6ea7f3837fc3"/>
    <x v="132"/>
    <x v="1542"/>
    <x v="1"/>
    <x v="2"/>
    <x v="6"/>
    <n v="3"/>
    <n v="843.73"/>
    <n v="0.05"/>
    <n v="2404.6305000000002"/>
    <n v="232.36132683217801"/>
    <x v="0"/>
    <n v="9"/>
    <x v="4"/>
    <n v="9.6630782497426529E-2"/>
    <n v="1.9753554652159656E-5"/>
    <x v="0"/>
    <s v="Sep-2023"/>
    <n v="202309"/>
  </r>
  <r>
    <s v="aeae83b5-7fc8-43b9-98b9-e6b0c4330b97"/>
    <x v="124"/>
    <x v="1543"/>
    <x v="0"/>
    <x v="2"/>
    <x v="7"/>
    <n v="5"/>
    <n v="772.57"/>
    <n v="0.16"/>
    <n v="3244.7939999999999"/>
    <n v="955.63725222569053"/>
    <x v="0"/>
    <n v="9"/>
    <x v="4"/>
    <n v="0.29451399756831731"/>
    <n v="4.1420194933792401E-5"/>
    <x v="0"/>
    <s v="Sep-2023"/>
    <n v="202309"/>
  </r>
  <r>
    <s v="de985843-9a00-48ef-89e0-3b691d35503a"/>
    <x v="130"/>
    <x v="1544"/>
    <x v="2"/>
    <x v="1"/>
    <x v="3"/>
    <n v="3"/>
    <n v="395.81"/>
    <n v="0.01"/>
    <n v="1175.5556999999999"/>
    <n v="75.562818236654905"/>
    <x v="0"/>
    <n v="9"/>
    <x v="4"/>
    <n v="6.4278381906237969E-2"/>
    <n v="8.4215490597340472E-6"/>
    <x v="0"/>
    <s v="Sep-2023"/>
    <n v="202309"/>
  </r>
  <r>
    <s v="2a3fd46c-8623-4541-9906-5475bf77a1cb"/>
    <x v="117"/>
    <x v="1545"/>
    <x v="3"/>
    <x v="1"/>
    <x v="2"/>
    <n v="4"/>
    <n v="473.75"/>
    <n v="0.3"/>
    <n v="1326.5"/>
    <n v="126.5388025166984"/>
    <x v="0"/>
    <n v="9"/>
    <x v="4"/>
    <n v="9.5392990966225708E-2"/>
    <n v="1.5831134564643799E-4"/>
    <x v="0"/>
    <s v="Sep-2023"/>
    <n v="202309"/>
  </r>
  <r>
    <s v="a31bf18e-24af-4056-b243-12089b05e1cc"/>
    <x v="115"/>
    <x v="1546"/>
    <x v="1"/>
    <x v="0"/>
    <x v="8"/>
    <n v="4"/>
    <n v="53.17"/>
    <n v="0.28999999999999998"/>
    <n v="151.00280000000001"/>
    <n v="34.599437359662709"/>
    <x v="0"/>
    <n v="9"/>
    <x v="4"/>
    <n v="0.22913109796416165"/>
    <n v="1.3635508745533194E-3"/>
    <x v="0"/>
    <s v="Sep-2023"/>
    <n v="202309"/>
  </r>
  <r>
    <s v="82453e31-f756-4054-b0af-0fc7b013afd7"/>
    <x v="123"/>
    <x v="1547"/>
    <x v="1"/>
    <x v="0"/>
    <x v="0"/>
    <n v="7"/>
    <n v="799.01"/>
    <n v="0.23"/>
    <n v="4306.6638999999996"/>
    <n v="990.20890170931932"/>
    <x v="0"/>
    <n v="9"/>
    <x v="4"/>
    <n v="0.22992481528668152"/>
    <n v="4.1122317439259656E-5"/>
    <x v="0"/>
    <s v="Sep-2023"/>
    <n v="202309"/>
  </r>
  <r>
    <s v="a0d27ede-d279-476d-92a0-6a44804184ac"/>
    <x v="133"/>
    <x v="1548"/>
    <x v="0"/>
    <x v="1"/>
    <x v="4"/>
    <n v="6"/>
    <n v="828.14"/>
    <n v="0.12"/>
    <n v="4372.5792000000001"/>
    <n v="383.13025550219561"/>
    <x v="0"/>
    <n v="9"/>
    <x v="4"/>
    <n v="8.7621112843924154E-2"/>
    <n v="2.4150505953099716E-5"/>
    <x v="0"/>
    <s v="Sep-2023"/>
    <n v="202309"/>
  </r>
  <r>
    <s v="91743f55-64cb-4c3d-9912-1c1976002571"/>
    <x v="125"/>
    <x v="1549"/>
    <x v="3"/>
    <x v="0"/>
    <x v="5"/>
    <n v="9"/>
    <n v="555.14"/>
    <n v="7.0000000000000007E-2"/>
    <n v="4646.5218000000004"/>
    <n v="725.63459960720286"/>
    <x v="0"/>
    <n v="9"/>
    <x v="4"/>
    <n v="0.1561672646423832"/>
    <n v="1.4010479838919512E-5"/>
    <x v="0"/>
    <s v="Sep-2023"/>
    <n v="202309"/>
  </r>
  <r>
    <s v="09e043d1-3cdb-4f52-a2cb-d726df3abb63"/>
    <x v="132"/>
    <x v="1550"/>
    <x v="0"/>
    <x v="1"/>
    <x v="3"/>
    <n v="2"/>
    <n v="207.58"/>
    <n v="0.22"/>
    <n v="323.82479999999998"/>
    <n v="67.396566623621922"/>
    <x v="0"/>
    <n v="9"/>
    <x v="4"/>
    <n v="0.20812663706924833"/>
    <n v="5.2991617689565466E-4"/>
    <x v="0"/>
    <s v="Sep-2023"/>
    <n v="202309"/>
  </r>
  <r>
    <s v="554ca1b4-dca8-4b1f-a73b-1af2130e6c3c"/>
    <x v="115"/>
    <x v="1551"/>
    <x v="3"/>
    <x v="1"/>
    <x v="6"/>
    <n v="3"/>
    <n v="9.86"/>
    <n v="0.03"/>
    <n v="28.692599999999999"/>
    <n v="2.675544685507572"/>
    <x v="0"/>
    <n v="9"/>
    <x v="4"/>
    <n v="9.324859669418499E-2"/>
    <n v="1.0141987829614604E-3"/>
    <x v="0"/>
    <s v="Sep-2023"/>
    <n v="202309"/>
  </r>
  <r>
    <s v="cb6b6321-5a92-4b32-9267-201e8120c586"/>
    <x v="113"/>
    <x v="1552"/>
    <x v="1"/>
    <x v="1"/>
    <x v="4"/>
    <n v="9"/>
    <n v="885.16"/>
    <n v="0.28999999999999998"/>
    <n v="5656.1723999999986"/>
    <n v="311.08089277178311"/>
    <x v="0"/>
    <n v="9"/>
    <x v="4"/>
    <n v="5.4998481441581093E-2"/>
    <n v="3.6402709365789485E-5"/>
    <x v="0"/>
    <s v="Sep-2023"/>
    <n v="202309"/>
  </r>
  <r>
    <s v="f8498880-7bf8-4a5a-9225-84b9f307d28e"/>
    <x v="113"/>
    <x v="1553"/>
    <x v="1"/>
    <x v="1"/>
    <x v="2"/>
    <n v="8"/>
    <n v="249.99"/>
    <n v="0.09"/>
    <n v="1819.9272000000001"/>
    <n v="220.37316890503311"/>
    <x v="0"/>
    <n v="9"/>
    <x v="4"/>
    <n v="0.12108900229912115"/>
    <n v="4.5001800072002876E-5"/>
    <x v="0"/>
    <s v="Sep-2023"/>
    <n v="202309"/>
  </r>
  <r>
    <s v="94cd94c4-151d-4f5e-8154-5de80b63d76f"/>
    <x v="115"/>
    <x v="1554"/>
    <x v="1"/>
    <x v="2"/>
    <x v="2"/>
    <n v="3"/>
    <n v="831.85"/>
    <n v="0.21"/>
    <n v="1971.4845"/>
    <n v="401.81655581814613"/>
    <x v="0"/>
    <n v="9"/>
    <x v="4"/>
    <n v="0.2038142099611466"/>
    <n v="8.4149786620183918E-5"/>
    <x v="0"/>
    <s v="Sep-2023"/>
    <n v="202309"/>
  </r>
  <r>
    <s v="b809f328-2e10-4f4c-8c6d-c6fa6688f84f"/>
    <x v="115"/>
    <x v="1555"/>
    <x v="2"/>
    <x v="2"/>
    <x v="9"/>
    <n v="4"/>
    <n v="569.95000000000005"/>
    <n v="0.23"/>
    <n v="1755.4459999999999"/>
    <n v="342.18543878866132"/>
    <x v="0"/>
    <n v="9"/>
    <x v="4"/>
    <n v="0.19492792076125459"/>
    <n v="1.0088604263531888E-4"/>
    <x v="0"/>
    <s v="Sep-2023"/>
    <n v="202309"/>
  </r>
  <r>
    <s v="dc9c203b-4ed0-4b80-aa48-1705274da5eb"/>
    <x v="134"/>
    <x v="1556"/>
    <x v="3"/>
    <x v="0"/>
    <x v="2"/>
    <n v="6"/>
    <n v="680.21"/>
    <n v="0.15"/>
    <n v="3469.0709999999999"/>
    <n v="238.810683056253"/>
    <x v="0"/>
    <n v="9"/>
    <x v="4"/>
    <n v="6.8839952556823722E-2"/>
    <n v="3.6753355581364577E-5"/>
    <x v="0"/>
    <s v="Sep-2023"/>
    <n v="202309"/>
  </r>
  <r>
    <s v="5af8b46c-1ea0-46cc-83bf-1068972777db"/>
    <x v="135"/>
    <x v="1557"/>
    <x v="1"/>
    <x v="0"/>
    <x v="6"/>
    <n v="1"/>
    <n v="504.79"/>
    <n v="0.17"/>
    <n v="418.97570000000002"/>
    <n v="61.36296809480671"/>
    <x v="0"/>
    <n v="9"/>
    <x v="4"/>
    <n v="0.14645949179106738"/>
    <n v="3.3677370787852377E-4"/>
    <x v="0"/>
    <s v="Sep-2023"/>
    <n v="202309"/>
  </r>
  <r>
    <s v="1f800f9b-1b51-4b2e-9ff3-08d4831312d9"/>
    <x v="124"/>
    <x v="1558"/>
    <x v="3"/>
    <x v="2"/>
    <x v="0"/>
    <n v="3"/>
    <n v="338.51"/>
    <n v="0.1"/>
    <n v="913.97699999999998"/>
    <n v="234.98323630145819"/>
    <x v="0"/>
    <n v="9"/>
    <x v="4"/>
    <n v="0.25709972603408859"/>
    <n v="9.8470749263931156E-5"/>
    <x v="0"/>
    <s v="Sep-2023"/>
    <n v="202309"/>
  </r>
  <r>
    <s v="14f10482-d044-4db8-a4aa-8c8f08c08eeb"/>
    <x v="124"/>
    <x v="1559"/>
    <x v="1"/>
    <x v="2"/>
    <x v="6"/>
    <n v="1"/>
    <n v="839.29"/>
    <n v="0.1"/>
    <n v="755.36099999999999"/>
    <n v="225.77156169847751"/>
    <x v="0"/>
    <n v="9"/>
    <x v="4"/>
    <n v="0.29889226700673921"/>
    <n v="1.1914832775322E-4"/>
    <x v="0"/>
    <s v="Sep-2023"/>
    <n v="202309"/>
  </r>
  <r>
    <s v="398a8c18-180e-40aa-8f48-d90af59ee7bc"/>
    <x v="120"/>
    <x v="1560"/>
    <x v="0"/>
    <x v="1"/>
    <x v="7"/>
    <n v="3"/>
    <n v="750.59"/>
    <n v="0.13"/>
    <n v="1959.0399"/>
    <n v="464.17951742226438"/>
    <x v="0"/>
    <n v="9"/>
    <x v="4"/>
    <n v="0.23694234988387136"/>
    <n v="5.7732361653277199E-5"/>
    <x v="0"/>
    <s v="Sep-2023"/>
    <n v="202309"/>
  </r>
  <r>
    <s v="06b136ed-7878-4283-9248-314e55a4aae0"/>
    <x v="124"/>
    <x v="1561"/>
    <x v="2"/>
    <x v="2"/>
    <x v="5"/>
    <n v="6"/>
    <n v="640.70000000000005"/>
    <n v="0.15"/>
    <n v="3267.57"/>
    <n v="483.97781951766052"/>
    <x v="0"/>
    <n v="9"/>
    <x v="4"/>
    <n v="0.14811551688798114"/>
    <n v="3.9019822069611359E-5"/>
    <x v="0"/>
    <s v="Sep-2023"/>
    <n v="202309"/>
  </r>
  <r>
    <s v="3d5448e4-97ba-4b62-86f3-97ac4d24e17b"/>
    <x v="120"/>
    <x v="1562"/>
    <x v="0"/>
    <x v="2"/>
    <x v="7"/>
    <n v="8"/>
    <n v="74.62"/>
    <n v="0.22"/>
    <n v="465.62880000000013"/>
    <n v="117.24874713409611"/>
    <x v="0"/>
    <n v="9"/>
    <x v="4"/>
    <n v="0.25180733479994383"/>
    <n v="3.6853390511927097E-4"/>
    <x v="0"/>
    <s v="Sep-2023"/>
    <n v="202309"/>
  </r>
  <r>
    <s v="cdfa36d3-67ad-4ede-91dc-183681cfce39"/>
    <x v="136"/>
    <x v="1563"/>
    <x v="2"/>
    <x v="0"/>
    <x v="2"/>
    <n v="5"/>
    <n v="559.62"/>
    <n v="0.01"/>
    <n v="2770.1190000000001"/>
    <n v="398.14209429905179"/>
    <x v="0"/>
    <n v="9"/>
    <x v="4"/>
    <n v="0.14372743347814726"/>
    <n v="3.5738536864300777E-6"/>
    <x v="0"/>
    <s v="Sep-2023"/>
    <n v="202309"/>
  </r>
  <r>
    <s v="2662cdc5-d032-4028-9f67-a21a660e2f8f"/>
    <x v="135"/>
    <x v="1564"/>
    <x v="3"/>
    <x v="2"/>
    <x v="8"/>
    <n v="9"/>
    <n v="818.2"/>
    <n v="0.15"/>
    <n v="6259.23"/>
    <n v="1758.702037128563"/>
    <x v="0"/>
    <n v="9"/>
    <x v="4"/>
    <n v="0.28097737854793053"/>
    <n v="2.0369917705532468E-5"/>
    <x v="0"/>
    <s v="Sep-2023"/>
    <n v="202309"/>
  </r>
  <r>
    <s v="71523e9c-9219-423b-ad09-6d53c32f187a"/>
    <x v="134"/>
    <x v="1565"/>
    <x v="2"/>
    <x v="0"/>
    <x v="2"/>
    <n v="8"/>
    <n v="432.71"/>
    <n v="0.23"/>
    <n v="2665.4935999999998"/>
    <n v="398.6802726138784"/>
    <x v="0"/>
    <n v="9"/>
    <x v="4"/>
    <n v="0.14957089846844068"/>
    <n v="6.6441727716022285E-5"/>
    <x v="0"/>
    <s v="Sep-2023"/>
    <n v="202309"/>
  </r>
  <r>
    <s v="a0f9cb3d-7f97-434e-9d60-4b6f1967ab8a"/>
    <x v="136"/>
    <x v="1566"/>
    <x v="0"/>
    <x v="1"/>
    <x v="2"/>
    <n v="3"/>
    <n v="982.9"/>
    <n v="0.15"/>
    <n v="2506.395"/>
    <n v="296.11031259621018"/>
    <x v="0"/>
    <n v="9"/>
    <x v="4"/>
    <n v="0.11814191801220884"/>
    <n v="5.0869874860107844E-5"/>
    <x v="0"/>
    <s v="Sep-2023"/>
    <n v="202309"/>
  </r>
  <r>
    <s v="72fe4d73-4550-4e88-ba6a-7379a5284a2d"/>
    <x v="120"/>
    <x v="1567"/>
    <x v="2"/>
    <x v="1"/>
    <x v="5"/>
    <n v="1"/>
    <n v="983.91"/>
    <n v="0.17"/>
    <n v="816.64529999999991"/>
    <n v="117.43793305285109"/>
    <x v="0"/>
    <n v="9"/>
    <x v="4"/>
    <n v="0.14380531309351943"/>
    <n v="1.7278003069386429E-4"/>
    <x v="0"/>
    <s v="Sep-2023"/>
    <n v="202309"/>
  </r>
  <r>
    <s v="99545566-8c9e-47e6-9e40-9588af1e288f"/>
    <x v="137"/>
    <x v="1568"/>
    <x v="3"/>
    <x v="0"/>
    <x v="9"/>
    <n v="3"/>
    <n v="31.19"/>
    <n v="0.19"/>
    <n v="75.791700000000006"/>
    <n v="4.431464925465602"/>
    <x v="0"/>
    <n v="9"/>
    <x v="4"/>
    <n v="5.8469000239677979E-2"/>
    <n v="2.0305653521427809E-3"/>
    <x v="0"/>
    <s v="Sep-2023"/>
    <n v="202309"/>
  </r>
  <r>
    <s v="91204094-a78d-45a0-b4be-1869e0b51e2f"/>
    <x v="121"/>
    <x v="1569"/>
    <x v="1"/>
    <x v="1"/>
    <x v="0"/>
    <n v="9"/>
    <n v="238.86"/>
    <n v="0.15"/>
    <n v="1827.279"/>
    <n v="389.65160241225738"/>
    <x v="0"/>
    <n v="9"/>
    <x v="4"/>
    <n v="0.2132414384515213"/>
    <n v="6.9775879873845199E-5"/>
    <x v="0"/>
    <s v="Sep-2023"/>
    <n v="202309"/>
  </r>
  <r>
    <s v="706834f9-8d67-4a5b-953a-55fe57b393bd"/>
    <x v="122"/>
    <x v="1570"/>
    <x v="0"/>
    <x v="0"/>
    <x v="8"/>
    <n v="4"/>
    <n v="611.62"/>
    <n v="0.19"/>
    <n v="1981.6487999999999"/>
    <n v="312.80244310410109"/>
    <x v="0"/>
    <n v="9"/>
    <x v="4"/>
    <n v="0.15784958621532791"/>
    <n v="7.7662600961381247E-5"/>
    <x v="0"/>
    <s v="Sep-2023"/>
    <n v="202309"/>
  </r>
  <r>
    <s v="74a045d9-8696-47b4-901b-2396f5190aa1"/>
    <x v="127"/>
    <x v="1571"/>
    <x v="3"/>
    <x v="0"/>
    <x v="9"/>
    <n v="3"/>
    <n v="995.19"/>
    <n v="0.11"/>
    <n v="2657.1572999999999"/>
    <n v="133.77506658480519"/>
    <x v="0"/>
    <n v="9"/>
    <x v="4"/>
    <n v="5.0345181515902428E-2"/>
    <n v="3.6843885757158598E-5"/>
    <x v="0"/>
    <s v="Sep-2023"/>
    <n v="202309"/>
  </r>
  <r>
    <s v="25566394-4c22-4209-b737-5eca1a910508"/>
    <x v="123"/>
    <x v="934"/>
    <x v="0"/>
    <x v="0"/>
    <x v="2"/>
    <n v="9"/>
    <n v="252.49"/>
    <n v="0.12"/>
    <n v="1999.7208000000001"/>
    <n v="591.51697033460709"/>
    <x v="0"/>
    <n v="9"/>
    <x v="4"/>
    <n v="0.29579977881642633"/>
    <n v="5.2807371909118517E-5"/>
    <x v="0"/>
    <s v="Sep-2023"/>
    <n v="202309"/>
  </r>
  <r>
    <s v="37e534fd-a0e7-4f2b-89b0-81f11b9698b0"/>
    <x v="121"/>
    <x v="1572"/>
    <x v="1"/>
    <x v="2"/>
    <x v="5"/>
    <n v="6"/>
    <n v="48.5"/>
    <n v="0.26"/>
    <n v="215.34"/>
    <n v="49.813575173551868"/>
    <x v="0"/>
    <n v="9"/>
    <x v="4"/>
    <n v="0.23132523067498778"/>
    <n v="8.9347079037800691E-4"/>
    <x v="0"/>
    <s v="Sep-2023"/>
    <n v="202309"/>
  </r>
  <r>
    <s v="03b608e6-99d4-4a5e-8ab4-911ff6aa5a32"/>
    <x v="123"/>
    <x v="1573"/>
    <x v="1"/>
    <x v="0"/>
    <x v="5"/>
    <n v="7"/>
    <n v="840.15"/>
    <n v="0.12"/>
    <n v="5175.3240000000014"/>
    <n v="715.47275247299751"/>
    <x v="0"/>
    <n v="9"/>
    <x v="4"/>
    <n v="0.13824694888146083"/>
    <n v="2.0404519601091642E-5"/>
    <x v="0"/>
    <s v="Sep-2023"/>
    <n v="202309"/>
  </r>
  <r>
    <s v="7affe4a2-a4e8-46a8-8225-ee3f2cb34607"/>
    <x v="112"/>
    <x v="1574"/>
    <x v="3"/>
    <x v="0"/>
    <x v="8"/>
    <n v="3"/>
    <n v="518.59"/>
    <n v="0.24"/>
    <n v="1182.3851999999999"/>
    <n v="189.52895505437999"/>
    <x v="0"/>
    <n v="9"/>
    <x v="4"/>
    <n v="0.16029374780264502"/>
    <n v="1.5426444782969204E-4"/>
    <x v="0"/>
    <s v="Sep-2023"/>
    <n v="202309"/>
  </r>
  <r>
    <s v="ca2ee8d9-dd46-44a0-a467-23add4e6d7b5"/>
    <x v="132"/>
    <x v="1575"/>
    <x v="2"/>
    <x v="2"/>
    <x v="9"/>
    <n v="6"/>
    <n v="289.94"/>
    <n v="0.25"/>
    <n v="1304.73"/>
    <n v="380.79680368830338"/>
    <x v="0"/>
    <n v="9"/>
    <x v="4"/>
    <n v="0.29185870156147509"/>
    <n v="1.4370789358717897E-4"/>
    <x v="0"/>
    <s v="Sep-2023"/>
    <n v="202309"/>
  </r>
  <r>
    <s v="0be23584-3d0d-43da-a6f5-8ac7437aae7c"/>
    <x v="123"/>
    <x v="1576"/>
    <x v="0"/>
    <x v="0"/>
    <x v="4"/>
    <n v="9"/>
    <n v="301.33"/>
    <n v="0.15"/>
    <n v="2305.1745000000001"/>
    <n v="359.91739503420541"/>
    <x v="0"/>
    <n v="9"/>
    <x v="4"/>
    <n v="0.15613455512118732"/>
    <n v="5.5310346353388865E-5"/>
    <x v="0"/>
    <s v="Sep-2023"/>
    <n v="202309"/>
  </r>
  <r>
    <s v="563bb19c-ed9b-4c3d-906c-a49dc1357b13"/>
    <x v="113"/>
    <x v="1577"/>
    <x v="1"/>
    <x v="1"/>
    <x v="0"/>
    <n v="2"/>
    <n v="801.91"/>
    <n v="0.23"/>
    <n v="1234.9413999999999"/>
    <n v="282.77769337953418"/>
    <x v="0"/>
    <n v="9"/>
    <x v="4"/>
    <n v="0.22898065720327637"/>
    <n v="1.4340761432080908E-4"/>
    <x v="0"/>
    <s v="Sep-2023"/>
    <n v="202309"/>
  </r>
  <r>
    <s v="e564bd3c-2c6d-496c-b313-e7505e641915"/>
    <x v="123"/>
    <x v="1578"/>
    <x v="2"/>
    <x v="0"/>
    <x v="1"/>
    <n v="6"/>
    <n v="429.5"/>
    <n v="0.15"/>
    <n v="2190.4499999999998"/>
    <n v="479.37076756686548"/>
    <x v="0"/>
    <n v="9"/>
    <x v="4"/>
    <n v="0.21884579313239996"/>
    <n v="5.8207217694994179E-5"/>
    <x v="0"/>
    <s v="Sep-2023"/>
    <n v="202309"/>
  </r>
  <r>
    <s v="57043127-f18b-481f-aa3c-a1bb5ff1c249"/>
    <x v="115"/>
    <x v="1579"/>
    <x v="1"/>
    <x v="1"/>
    <x v="7"/>
    <n v="2"/>
    <n v="595.71"/>
    <n v="0.03"/>
    <n v="1155.6774"/>
    <n v="226.49672233190921"/>
    <x v="0"/>
    <n v="9"/>
    <x v="4"/>
    <n v="0.19598611371296973"/>
    <n v="2.5180037266455153E-5"/>
    <x v="0"/>
    <s v="Sep-2023"/>
    <n v="202309"/>
  </r>
  <r>
    <s v="171957a9-83e2-4e2a-9177-02fa56e1c508"/>
    <x v="127"/>
    <x v="1580"/>
    <x v="3"/>
    <x v="0"/>
    <x v="4"/>
    <n v="2"/>
    <n v="203.04"/>
    <n v="0.3"/>
    <n v="284.25599999999997"/>
    <n v="33.531184099808449"/>
    <x v="0"/>
    <n v="9"/>
    <x v="4"/>
    <n v="0.11796121840808445"/>
    <n v="7.387706855791962E-4"/>
    <x v="0"/>
    <s v="Sep-2023"/>
    <n v="202309"/>
  </r>
  <r>
    <s v="b52a4693-a914-43e2-a0ef-131694eab3ec"/>
    <x v="130"/>
    <x v="1581"/>
    <x v="1"/>
    <x v="0"/>
    <x v="1"/>
    <n v="6"/>
    <n v="361.51"/>
    <n v="0.15"/>
    <n v="1843.701"/>
    <n v="349.8275951248018"/>
    <x v="0"/>
    <n v="9"/>
    <x v="4"/>
    <n v="0.1897420433816556"/>
    <n v="6.9154380238444296E-5"/>
    <x v="0"/>
    <s v="Sep-2023"/>
    <n v="202309"/>
  </r>
  <r>
    <s v="7f46f99c-6aa6-4817-a70f-af631e5e4acc"/>
    <x v="123"/>
    <x v="1582"/>
    <x v="1"/>
    <x v="0"/>
    <x v="2"/>
    <n v="7"/>
    <n v="261.2"/>
    <n v="0.03"/>
    <n v="1773.548"/>
    <n v="137.59226487935959"/>
    <x v="0"/>
    <n v="9"/>
    <x v="4"/>
    <n v="7.7580231761057258E-2"/>
    <n v="1.6407788230146576E-5"/>
    <x v="0"/>
    <s v="Sep-2023"/>
    <n v="202309"/>
  </r>
  <r>
    <s v="96d4e241-9a64-4938-af27-b8a751038789"/>
    <x v="135"/>
    <x v="1583"/>
    <x v="2"/>
    <x v="0"/>
    <x v="7"/>
    <n v="2"/>
    <n v="980.44"/>
    <n v="0.28999999999999998"/>
    <n v="1392.2248"/>
    <n v="146.92285203240689"/>
    <x v="0"/>
    <n v="9"/>
    <x v="4"/>
    <n v="0.10553098323805674"/>
    <n v="1.4789278283219777E-4"/>
    <x v="0"/>
    <s v="Sep-2023"/>
    <n v="202309"/>
  </r>
  <r>
    <s v="f1d6e079-e6f9-4e8f-b082-f82016e7788b"/>
    <x v="119"/>
    <x v="1584"/>
    <x v="0"/>
    <x v="0"/>
    <x v="4"/>
    <n v="4"/>
    <n v="84.29"/>
    <n v="0.26"/>
    <n v="249.4984"/>
    <n v="29.806522872724049"/>
    <x v="0"/>
    <n v="9"/>
    <x v="4"/>
    <n v="0.11946578764723161"/>
    <n v="7.7114722980187449E-4"/>
    <x v="0"/>
    <s v="Sep-2023"/>
    <n v="202309"/>
  </r>
  <r>
    <s v="358a7458-ead9-4f93-a49f-b86404950d52"/>
    <x v="113"/>
    <x v="1585"/>
    <x v="3"/>
    <x v="0"/>
    <x v="5"/>
    <n v="5"/>
    <n v="441.68"/>
    <n v="0.12"/>
    <n v="1943.3920000000001"/>
    <n v="539.02148733627223"/>
    <x v="0"/>
    <n v="9"/>
    <x v="4"/>
    <n v="0.27736117434684932"/>
    <n v="5.4337982249592459E-5"/>
    <x v="0"/>
    <s v="Sep-2023"/>
    <n v="202309"/>
  </r>
  <r>
    <s v="210aadfd-066d-41e2-b87e-e43987670a73"/>
    <x v="138"/>
    <x v="1586"/>
    <x v="0"/>
    <x v="1"/>
    <x v="4"/>
    <n v="3"/>
    <n v="736.98"/>
    <n v="0.27"/>
    <n v="1613.9862000000001"/>
    <n v="268.11471001991453"/>
    <x v="0"/>
    <n v="9"/>
    <x v="4"/>
    <n v="0.16611958021692783"/>
    <n v="1.2212000325653342E-4"/>
    <x v="0"/>
    <s v="Sep-2023"/>
    <n v="202309"/>
  </r>
  <r>
    <s v="605e58a4-aec2-4b76-9545-bcec60a2cddf"/>
    <x v="112"/>
    <x v="1587"/>
    <x v="2"/>
    <x v="2"/>
    <x v="5"/>
    <n v="8"/>
    <n v="432.46"/>
    <n v="0.19"/>
    <n v="2802.3407999999999"/>
    <n v="392.72333824116919"/>
    <x v="0"/>
    <n v="9"/>
    <x v="4"/>
    <n v="0.14014117706210794"/>
    <n v="5.4918373953660455E-5"/>
    <x v="0"/>
    <s v="Sep-2023"/>
    <n v="202309"/>
  </r>
  <r>
    <s v="3939664c-8eb9-4bad-9ee4-ee79375af76f"/>
    <x v="133"/>
    <x v="1588"/>
    <x v="1"/>
    <x v="0"/>
    <x v="9"/>
    <n v="4"/>
    <n v="167.35"/>
    <n v="0.19"/>
    <n v="542.21400000000006"/>
    <n v="80.140535932914347"/>
    <x v="0"/>
    <n v="9"/>
    <x v="4"/>
    <n v="0.14780240999478866"/>
    <n v="2.8383627128772035E-4"/>
    <x v="0"/>
    <s v="Sep-2023"/>
    <n v="202309"/>
  </r>
  <r>
    <s v="1b9a3d40-095c-40ea-bfde-fd17c54d7520"/>
    <x v="127"/>
    <x v="1589"/>
    <x v="3"/>
    <x v="2"/>
    <x v="9"/>
    <n v="3"/>
    <n v="172.63"/>
    <n v="0.14000000000000001"/>
    <n v="445.3854"/>
    <n v="101.63290256329461"/>
    <x v="0"/>
    <n v="9"/>
    <x v="4"/>
    <n v="0.2281909163688226"/>
    <n v="2.7032767576126205E-4"/>
    <x v="0"/>
    <s v="Sep-2023"/>
    <n v="202309"/>
  </r>
  <r>
    <s v="5e8cd381-4fc7-43e6-9cd6-9e2a319ed580"/>
    <x v="115"/>
    <x v="1590"/>
    <x v="3"/>
    <x v="1"/>
    <x v="4"/>
    <n v="2"/>
    <n v="18.600000000000001"/>
    <n v="0.28000000000000003"/>
    <n v="26.783999999999999"/>
    <n v="4.7842701113513861"/>
    <x v="0"/>
    <n v="9"/>
    <x v="4"/>
    <n v="0.17862418277148245"/>
    <n v="7.526881720430108E-3"/>
    <x v="0"/>
    <s v="Sep-2023"/>
    <n v="202309"/>
  </r>
  <r>
    <s v="43ca7017-4060-415e-8d11-21db768d8a30"/>
    <x v="137"/>
    <x v="1591"/>
    <x v="3"/>
    <x v="0"/>
    <x v="1"/>
    <n v="3"/>
    <n v="775.73"/>
    <n v="0.26"/>
    <n v="1722.1206"/>
    <n v="390.93452684350001"/>
    <x v="0"/>
    <n v="9"/>
    <x v="4"/>
    <n v="0.22700763630810758"/>
    <n v="1.1172272139361204E-4"/>
    <x v="0"/>
    <s v="Sep-2023"/>
    <n v="202309"/>
  </r>
  <r>
    <s v="be6cd325-5618-4f7b-91e6-f698d228a10c"/>
    <x v="136"/>
    <x v="1592"/>
    <x v="1"/>
    <x v="2"/>
    <x v="7"/>
    <n v="8"/>
    <n v="990.82"/>
    <n v="0.13"/>
    <n v="6896.1072000000004"/>
    <n v="1963.7473566037841"/>
    <x v="0"/>
    <n v="9"/>
    <x v="4"/>
    <n v="0.28476172130905736"/>
    <n v="1.6400557114309359E-5"/>
    <x v="0"/>
    <s v="Sep-2023"/>
    <n v="202309"/>
  </r>
  <r>
    <s v="967d1378-ba5d-4f92-b50c-d02e607d6667"/>
    <x v="136"/>
    <x v="1593"/>
    <x v="1"/>
    <x v="2"/>
    <x v="8"/>
    <n v="9"/>
    <n v="20.83"/>
    <n v="0.16"/>
    <n v="157.47479999999999"/>
    <n v="12.1373047540479"/>
    <x v="0"/>
    <n v="9"/>
    <x v="4"/>
    <n v="7.7074584340147759E-2"/>
    <n v="8.5346988851549592E-4"/>
    <x v="0"/>
    <s v="Sep-2023"/>
    <n v="202309"/>
  </r>
  <r>
    <s v="dacbc6b4-640a-4869-9064-c27ce8318eb3"/>
    <x v="114"/>
    <x v="1594"/>
    <x v="3"/>
    <x v="2"/>
    <x v="0"/>
    <n v="2"/>
    <n v="587.23"/>
    <n v="0.2"/>
    <n v="939.5680000000001"/>
    <n v="197.52597194293651"/>
    <x v="0"/>
    <n v="9"/>
    <x v="4"/>
    <n v="0.21023062933490336"/>
    <n v="1.7029102736576811E-4"/>
    <x v="0"/>
    <s v="Sep-2023"/>
    <n v="202309"/>
  </r>
  <r>
    <s v="a9b9f4b6-cad2-421f-862e-35300798aa76"/>
    <x v="118"/>
    <x v="1595"/>
    <x v="2"/>
    <x v="0"/>
    <x v="0"/>
    <n v="6"/>
    <n v="260.83999999999997"/>
    <n v="0.18"/>
    <n v="1283.3327999999999"/>
    <n v="292.30515406656002"/>
    <x v="0"/>
    <n v="9"/>
    <x v="4"/>
    <n v="0.22777034457980039"/>
    <n v="1.1501303481061186E-4"/>
    <x v="0"/>
    <s v="Sep-2023"/>
    <n v="202309"/>
  </r>
  <r>
    <s v="6f8a1e8e-633a-4e33-97c5-31b360bab504"/>
    <x v="112"/>
    <x v="1596"/>
    <x v="3"/>
    <x v="0"/>
    <x v="3"/>
    <n v="1"/>
    <n v="807.8"/>
    <n v="0.24"/>
    <n v="613.928"/>
    <n v="31.379746876128529"/>
    <x v="0"/>
    <n v="9"/>
    <x v="4"/>
    <n v="5.1113073318253162E-2"/>
    <n v="2.9710324337707354E-4"/>
    <x v="0"/>
    <s v="Sep-2023"/>
    <n v="202309"/>
  </r>
  <r>
    <s v="ac44eb1a-6f78-43ee-a3b3-9afbd93e6691"/>
    <x v="130"/>
    <x v="1597"/>
    <x v="1"/>
    <x v="1"/>
    <x v="4"/>
    <n v="7"/>
    <n v="731.31"/>
    <n v="0.23"/>
    <n v="3941.7609000000002"/>
    <n v="318.04109691751779"/>
    <x v="0"/>
    <n v="9"/>
    <x v="4"/>
    <n v="8.0685030113703191E-2"/>
    <n v="4.4929158437793629E-5"/>
    <x v="0"/>
    <s v="Sep-2023"/>
    <n v="202309"/>
  </r>
  <r>
    <s v="020eca2f-1aca-4303-bff7-fd7e79b3ba9f"/>
    <x v="139"/>
    <x v="1598"/>
    <x v="2"/>
    <x v="2"/>
    <x v="4"/>
    <n v="7"/>
    <n v="560.5"/>
    <n v="0.09"/>
    <n v="3570.3850000000002"/>
    <n v="800.56920029857508"/>
    <x v="0"/>
    <n v="9"/>
    <x v="4"/>
    <n v="0.22422489459780248"/>
    <n v="2.2938702688925703E-5"/>
    <x v="0"/>
    <s v="Sep-2023"/>
    <n v="202309"/>
  </r>
  <r>
    <s v="93907554-12c6-489d-a6d4-5ca5ec8d2cec"/>
    <x v="134"/>
    <x v="1599"/>
    <x v="1"/>
    <x v="1"/>
    <x v="7"/>
    <n v="2"/>
    <n v="39.06"/>
    <n v="0.16"/>
    <n v="65.620800000000003"/>
    <n v="14.28539407487844"/>
    <x v="0"/>
    <n v="9"/>
    <x v="4"/>
    <n v="0.21769612797890972"/>
    <n v="2.0481310803891449E-3"/>
    <x v="0"/>
    <s v="Sep-2023"/>
    <n v="202309"/>
  </r>
  <r>
    <s v="0706d09c-8610-4f7e-9b59-79fa5922ef94"/>
    <x v="128"/>
    <x v="1600"/>
    <x v="3"/>
    <x v="1"/>
    <x v="8"/>
    <n v="1"/>
    <n v="538.65"/>
    <n v="0.22"/>
    <n v="420.14699999999999"/>
    <n v="108.41636598267679"/>
    <x v="0"/>
    <n v="9"/>
    <x v="4"/>
    <n v="0.25804388935938327"/>
    <n v="4.084284786039172E-4"/>
    <x v="0"/>
    <s v="Sep-2023"/>
    <n v="202309"/>
  </r>
  <r>
    <s v="dd67586a-46b9-462c-b17e-d078e5965392"/>
    <x v="126"/>
    <x v="1601"/>
    <x v="3"/>
    <x v="1"/>
    <x v="2"/>
    <n v="7"/>
    <n v="909.74"/>
    <n v="0.11"/>
    <n v="5667.6802000000007"/>
    <n v="1006.788978971805"/>
    <x v="0"/>
    <n v="9"/>
    <x v="4"/>
    <n v="0.17763687142612686"/>
    <n v="1.7273381091614871E-5"/>
    <x v="0"/>
    <s v="Sep-2023"/>
    <n v="202309"/>
  </r>
  <r>
    <s v="f1ae5366-057b-4f84-9471-0526c55163a3"/>
    <x v="127"/>
    <x v="1602"/>
    <x v="3"/>
    <x v="2"/>
    <x v="9"/>
    <n v="4"/>
    <n v="314.19"/>
    <n v="0.22"/>
    <n v="980.27280000000007"/>
    <n v="245.68178154308669"/>
    <x v="0"/>
    <n v="9"/>
    <x v="4"/>
    <n v="0.25062592937709449"/>
    <n v="1.7505331169037844E-4"/>
    <x v="0"/>
    <s v="Sep-2023"/>
    <n v="202309"/>
  </r>
  <r>
    <s v="90a46de9-1966-4b1b-a62b-5761f796b306"/>
    <x v="121"/>
    <x v="1603"/>
    <x v="0"/>
    <x v="2"/>
    <x v="7"/>
    <n v="1"/>
    <n v="561.03"/>
    <n v="0.27"/>
    <n v="409.55189999999999"/>
    <n v="77.844814032646326"/>
    <x v="0"/>
    <n v="9"/>
    <x v="4"/>
    <n v="0.19007313610960253"/>
    <n v="4.8125768675471903E-4"/>
    <x v="0"/>
    <s v="Sep-2023"/>
    <n v="202309"/>
  </r>
  <r>
    <s v="65aeb976-8ff2-40ed-9618-4be20d62597a"/>
    <x v="113"/>
    <x v="1604"/>
    <x v="0"/>
    <x v="2"/>
    <x v="8"/>
    <n v="7"/>
    <n v="887.01"/>
    <n v="0.18"/>
    <n v="5091.4373999999998"/>
    <n v="1393.154014061781"/>
    <x v="0"/>
    <n v="9"/>
    <x v="4"/>
    <n v="0.27362685713503637"/>
    <n v="2.8989848721306088E-5"/>
    <x v="0"/>
    <s v="Sep-2023"/>
    <n v="202309"/>
  </r>
  <r>
    <s v="7f2f7d7e-74b9-4498-9323-324a7a9aaf95"/>
    <x v="130"/>
    <x v="1605"/>
    <x v="0"/>
    <x v="0"/>
    <x v="4"/>
    <n v="8"/>
    <n v="446"/>
    <n v="0.28999999999999998"/>
    <n v="2533.2800000000002"/>
    <n v="479.02308877674682"/>
    <x v="0"/>
    <n v="9"/>
    <x v="4"/>
    <n v="0.18909204224434203"/>
    <n v="8.1278026905829591E-5"/>
    <x v="0"/>
    <s v="Sep-2023"/>
    <n v="202309"/>
  </r>
  <r>
    <s v="dfc5963f-c08d-4911-97a3-8f6be0654a3a"/>
    <x v="119"/>
    <x v="1606"/>
    <x v="1"/>
    <x v="2"/>
    <x v="9"/>
    <n v="1"/>
    <n v="569.16999999999996"/>
    <n v="0.08"/>
    <n v="523.63639999999998"/>
    <n v="28.915700928974989"/>
    <x v="0"/>
    <n v="9"/>
    <x v="4"/>
    <n v="5.5220952800406904E-2"/>
    <n v="1.4055554579475376E-4"/>
    <x v="0"/>
    <s v="Sep-2023"/>
    <n v="202309"/>
  </r>
  <r>
    <s v="4961fa8e-4b2c-487f-9bca-7fbd9e483d50"/>
    <x v="139"/>
    <x v="1607"/>
    <x v="3"/>
    <x v="1"/>
    <x v="4"/>
    <n v="2"/>
    <n v="983.8"/>
    <n v="0.28999999999999998"/>
    <n v="1396.9960000000001"/>
    <n v="228.05827915106221"/>
    <x v="0"/>
    <n v="9"/>
    <x v="4"/>
    <n v="0.16324905665518169"/>
    <n v="1.4738768042285016E-4"/>
    <x v="0"/>
    <s v="Sep-2023"/>
    <n v="202309"/>
  </r>
  <r>
    <s v="0f518fc3-d4b9-47ce-b0c8-9a876740b6d6"/>
    <x v="134"/>
    <x v="1608"/>
    <x v="0"/>
    <x v="1"/>
    <x v="5"/>
    <n v="1"/>
    <n v="141.29"/>
    <n v="0.28000000000000003"/>
    <n v="101.72880000000001"/>
    <n v="22.24520627873564"/>
    <x v="0"/>
    <n v="9"/>
    <x v="4"/>
    <n v="0.21867166700812002"/>
    <n v="1.9817396843371791E-3"/>
    <x v="0"/>
    <s v="Sep-2023"/>
    <n v="202309"/>
  </r>
  <r>
    <s v="3bd2d327-6d45-474b-b952-a156e4491656"/>
    <x v="120"/>
    <x v="173"/>
    <x v="2"/>
    <x v="0"/>
    <x v="1"/>
    <n v="9"/>
    <n v="590.54999999999995"/>
    <n v="0.23"/>
    <n v="4092.5115000000001"/>
    <n v="503.04940061487451"/>
    <x v="0"/>
    <n v="9"/>
    <x v="4"/>
    <n v="0.12291948369964861"/>
    <n v="4.3274160622395321E-5"/>
    <x v="0"/>
    <s v="Sep-2023"/>
    <n v="202309"/>
  </r>
  <r>
    <s v="9bb0f053-7612-49be-a049-395d6925e26c"/>
    <x v="119"/>
    <x v="1609"/>
    <x v="2"/>
    <x v="2"/>
    <x v="3"/>
    <n v="1"/>
    <n v="99.36"/>
    <n v="0.03"/>
    <n v="96.379199999999997"/>
    <n v="16.215994970120391"/>
    <x v="0"/>
    <n v="9"/>
    <x v="4"/>
    <n v="0.16825201879783597"/>
    <n v="3.0193236714975844E-4"/>
    <x v="0"/>
    <s v="Sep-2023"/>
    <n v="202309"/>
  </r>
  <r>
    <s v="bf983096-4e97-4bfb-8c01-d118ae9afa97"/>
    <x v="130"/>
    <x v="1610"/>
    <x v="0"/>
    <x v="0"/>
    <x v="3"/>
    <n v="9"/>
    <n v="422.16"/>
    <n v="0.1"/>
    <n v="3419.4960000000001"/>
    <n v="854.57097158214083"/>
    <x v="0"/>
    <n v="9"/>
    <x v="4"/>
    <n v="0.24991138213998226"/>
    <n v="2.6319668161623821E-5"/>
    <x v="0"/>
    <s v="Sep-2023"/>
    <n v="202309"/>
  </r>
  <r>
    <s v="8a803092-46c5-4798-a1ff-d8a374a43b92"/>
    <x v="136"/>
    <x v="1611"/>
    <x v="1"/>
    <x v="0"/>
    <x v="6"/>
    <n v="3"/>
    <n v="210.87"/>
    <n v="0.11"/>
    <n v="563.02290000000005"/>
    <n v="101.8072608816246"/>
    <x v="0"/>
    <n v="9"/>
    <x v="4"/>
    <n v="0.1808225933290184"/>
    <n v="1.738828029907842E-4"/>
    <x v="0"/>
    <s v="Sep-2023"/>
    <n v="202309"/>
  </r>
  <r>
    <s v="86d8ad5a-4739-4dcb-a915-ed2346e58a6f"/>
    <x v="122"/>
    <x v="1612"/>
    <x v="0"/>
    <x v="1"/>
    <x v="4"/>
    <n v="3"/>
    <n v="9.5399999999999991"/>
    <n v="0.11"/>
    <n v="25.471800000000002"/>
    <n v="4.3253743771067441"/>
    <x v="0"/>
    <n v="9"/>
    <x v="4"/>
    <n v="0.16981031482293138"/>
    <n v="3.8434661076170514E-3"/>
    <x v="0"/>
    <s v="Sep-2023"/>
    <n v="202309"/>
  </r>
  <r>
    <s v="f11a58a1-e172-4c38-8d0d-33a4b4fd4919"/>
    <x v="125"/>
    <x v="1613"/>
    <x v="0"/>
    <x v="2"/>
    <x v="4"/>
    <n v="1"/>
    <n v="444.79"/>
    <n v="0.27"/>
    <n v="324.69670000000002"/>
    <n v="44.770681463328494"/>
    <x v="0"/>
    <n v="9"/>
    <x v="4"/>
    <n v="0.13788462113513469"/>
    <n v="6.0702803570224153E-4"/>
    <x v="0"/>
    <s v="Sep-2023"/>
    <n v="202309"/>
  </r>
  <r>
    <s v="669df621-d2ce-4f23-9531-769d344104d0"/>
    <x v="114"/>
    <x v="1614"/>
    <x v="2"/>
    <x v="2"/>
    <x v="0"/>
    <n v="6"/>
    <n v="707.05"/>
    <n v="0.1"/>
    <n v="3818.0699999999988"/>
    <n v="815.13263977329791"/>
    <x v="0"/>
    <n v="9"/>
    <x v="4"/>
    <n v="0.2134933722465272"/>
    <n v="2.3572118897767727E-5"/>
    <x v="0"/>
    <s v="Sep-2023"/>
    <n v="202309"/>
  </r>
  <r>
    <s v="2dd0d662-d612-4db1-b641-89e59976f6e9"/>
    <x v="120"/>
    <x v="1615"/>
    <x v="1"/>
    <x v="2"/>
    <x v="3"/>
    <n v="4"/>
    <n v="413.63"/>
    <n v="0.08"/>
    <n v="1522.1584"/>
    <n v="360.59988964297878"/>
    <x v="0"/>
    <n v="9"/>
    <x v="4"/>
    <n v="0.23690037097517497"/>
    <n v="4.8352392234605812E-5"/>
    <x v="0"/>
    <s v="Sep-2023"/>
    <n v="202309"/>
  </r>
  <r>
    <s v="10ae687a-3fac-4328-996e-0ebdaef0da64"/>
    <x v="137"/>
    <x v="1616"/>
    <x v="0"/>
    <x v="2"/>
    <x v="4"/>
    <n v="3"/>
    <n v="73.540000000000006"/>
    <n v="0.08"/>
    <n v="202.97040000000001"/>
    <n v="39.43920068960405"/>
    <x v="0"/>
    <n v="9"/>
    <x v="4"/>
    <n v="0.19431010969877405"/>
    <n v="3.6261445018583992E-4"/>
    <x v="0"/>
    <s v="Sep-2023"/>
    <n v="202309"/>
  </r>
  <r>
    <s v="1c9b5cd7-7caa-4b53-82ba-b667a27a2bda"/>
    <x v="124"/>
    <x v="1617"/>
    <x v="2"/>
    <x v="1"/>
    <x v="1"/>
    <n v="1"/>
    <n v="95.61"/>
    <n v="0.09"/>
    <n v="87.005099999999999"/>
    <n v="9.6402285838262678"/>
    <x v="0"/>
    <n v="9"/>
    <x v="4"/>
    <n v="0.11080072988625113"/>
    <n v="9.4132412927518041E-4"/>
    <x v="0"/>
    <s v="Sep-2023"/>
    <n v="202309"/>
  </r>
  <r>
    <s v="97f8ec11-5c0d-4756-8837-3cfbc5739de2"/>
    <x v="139"/>
    <x v="1618"/>
    <x v="3"/>
    <x v="1"/>
    <x v="6"/>
    <n v="2"/>
    <n v="963.86"/>
    <n v="0.23"/>
    <n v="1484.3444"/>
    <n v="354.00660914118401"/>
    <x v="0"/>
    <n v="9"/>
    <x v="4"/>
    <n v="0.23849357948275618"/>
    <n v="1.1931193326831698E-4"/>
    <x v="0"/>
    <s v="Sep-2023"/>
    <n v="202309"/>
  </r>
  <r>
    <s v="207932cd-54f9-401e-82fd-d4c9439de62f"/>
    <x v="119"/>
    <x v="1619"/>
    <x v="2"/>
    <x v="0"/>
    <x v="4"/>
    <n v="5"/>
    <n v="969.84"/>
    <n v="0.11"/>
    <n v="4315.7879999999996"/>
    <n v="412.00260814968721"/>
    <x v="0"/>
    <n v="9"/>
    <x v="4"/>
    <n v="9.5464051558993915E-2"/>
    <n v="2.2684154087272128E-5"/>
    <x v="0"/>
    <s v="Sep-2023"/>
    <n v="202309"/>
  </r>
  <r>
    <s v="b6f90932-f959-45f4-85dc-44f4a18c554c"/>
    <x v="123"/>
    <x v="1620"/>
    <x v="3"/>
    <x v="0"/>
    <x v="4"/>
    <n v="3"/>
    <n v="993.54"/>
    <n v="7.0000000000000007E-2"/>
    <n v="2771.9766"/>
    <n v="302.85457749526682"/>
    <x v="0"/>
    <n v="9"/>
    <x v="4"/>
    <n v="0.10925582037570837"/>
    <n v="2.3485046735243005E-5"/>
    <x v="0"/>
    <s v="Sep-2023"/>
    <n v="202309"/>
  </r>
  <r>
    <s v="5cbc70b5-9fd1-46ef-be3d-3ac11cb11702"/>
    <x v="115"/>
    <x v="1621"/>
    <x v="0"/>
    <x v="0"/>
    <x v="7"/>
    <n v="4"/>
    <n v="647.58000000000004"/>
    <n v="0.28999999999999998"/>
    <n v="1839.1271999999999"/>
    <n v="459.6197133179009"/>
    <x v="0"/>
    <n v="9"/>
    <x v="4"/>
    <n v="0.24991186760649342"/>
    <n v="1.1195527965656751E-4"/>
    <x v="0"/>
    <s v="Sep-2023"/>
    <n v="202309"/>
  </r>
  <r>
    <s v="7ffc24ba-ecdd-471d-a339-70741525cc28"/>
    <x v="131"/>
    <x v="1622"/>
    <x v="0"/>
    <x v="1"/>
    <x v="9"/>
    <n v="6"/>
    <n v="563.29"/>
    <n v="0.23"/>
    <n v="2602.3998000000001"/>
    <n v="630.72552636011437"/>
    <x v="0"/>
    <n v="9"/>
    <x v="4"/>
    <n v="0.2423630398219806"/>
    <n v="6.8052572091344314E-5"/>
    <x v="0"/>
    <s v="Sep-2023"/>
    <n v="202309"/>
  </r>
  <r>
    <s v="189e9446-942e-435b-8933-8fe38e726734"/>
    <x v="123"/>
    <x v="1623"/>
    <x v="2"/>
    <x v="1"/>
    <x v="1"/>
    <n v="8"/>
    <n v="662.13"/>
    <n v="0.2"/>
    <n v="4237.6320000000014"/>
    <n v="994.55027726796357"/>
    <x v="0"/>
    <n v="9"/>
    <x v="4"/>
    <n v="0.23469481948124879"/>
    <n v="3.7756935949133858E-5"/>
    <x v="0"/>
    <s v="Sep-2023"/>
    <n v="202309"/>
  </r>
  <r>
    <s v="bed3b71c-2d8d-4f99-bd4e-63cd2ce10a6a"/>
    <x v="129"/>
    <x v="1624"/>
    <x v="2"/>
    <x v="2"/>
    <x v="8"/>
    <n v="9"/>
    <n v="23"/>
    <n v="0.2"/>
    <n v="165.6"/>
    <n v="23.145562611432769"/>
    <x v="0"/>
    <n v="9"/>
    <x v="4"/>
    <n v="0.13976789016565683"/>
    <n v="9.6618357487922714E-4"/>
    <x v="0"/>
    <s v="Sep-2023"/>
    <n v="202309"/>
  </r>
  <r>
    <s v="147cf038-315f-4a7e-a848-7786f916da89"/>
    <x v="128"/>
    <x v="1625"/>
    <x v="1"/>
    <x v="0"/>
    <x v="7"/>
    <n v="8"/>
    <n v="482.3"/>
    <n v="0.03"/>
    <n v="3742.6480000000001"/>
    <n v="1052.9146422118381"/>
    <x v="0"/>
    <n v="9"/>
    <x v="4"/>
    <n v="0.28132879239828007"/>
    <n v="7.775243624300227E-6"/>
    <x v="0"/>
    <s v="Sep-2023"/>
    <n v="202309"/>
  </r>
  <r>
    <s v="c4ceb4c8-e750-4a38-a79c-0da888963c8d"/>
    <x v="138"/>
    <x v="1626"/>
    <x v="3"/>
    <x v="1"/>
    <x v="8"/>
    <n v="7"/>
    <n v="738.46"/>
    <n v="0.12"/>
    <n v="4548.9135999999999"/>
    <n v="564.78233098560816"/>
    <x v="0"/>
    <n v="9"/>
    <x v="4"/>
    <n v="0.12415762985377611"/>
    <n v="2.3214334077481707E-5"/>
    <x v="0"/>
    <s v="Sep-2023"/>
    <n v="202309"/>
  </r>
  <r>
    <s v="4dd5f8b4-f5c0-4fdb-8307-1b6d25dae4c1"/>
    <x v="122"/>
    <x v="1627"/>
    <x v="1"/>
    <x v="1"/>
    <x v="0"/>
    <n v="7"/>
    <n v="646.05999999999995"/>
    <n v="0.04"/>
    <n v="4341.5231999999996"/>
    <n v="1092.2177147981361"/>
    <x v="0"/>
    <n v="9"/>
    <x v="4"/>
    <n v="0.25157477329572631"/>
    <n v="8.8448220200689013E-6"/>
    <x v="0"/>
    <s v="Sep-2023"/>
    <n v="202309"/>
  </r>
  <r>
    <s v="b4b2b276-79ff-47e8-8726-3279997f14d1"/>
    <x v="114"/>
    <x v="1628"/>
    <x v="1"/>
    <x v="0"/>
    <x v="1"/>
    <n v="6"/>
    <n v="415.71"/>
    <n v="0.2"/>
    <n v="1995.4079999999999"/>
    <n v="390.56538966406799"/>
    <x v="0"/>
    <n v="9"/>
    <x v="4"/>
    <n v="0.19573209572381589"/>
    <n v="8.0184102699798755E-5"/>
    <x v="0"/>
    <s v="Sep-2023"/>
    <n v="202309"/>
  </r>
  <r>
    <s v="a2e6a2d4-83f8-4154-81c1-0c62d8278d87"/>
    <x v="126"/>
    <x v="1629"/>
    <x v="2"/>
    <x v="2"/>
    <x v="2"/>
    <n v="7"/>
    <n v="439.85"/>
    <n v="0.11"/>
    <n v="2740.2655"/>
    <n v="270.95398550273762"/>
    <x v="0"/>
    <n v="9"/>
    <x v="4"/>
    <n v="9.8878734744037619E-2"/>
    <n v="3.5726465191055391E-5"/>
    <x v="0"/>
    <s v="Sep-2023"/>
    <n v="202309"/>
  </r>
  <r>
    <s v="31922058-8fd7-4c8c-a88f-8180820a5d1b"/>
    <x v="134"/>
    <x v="1630"/>
    <x v="0"/>
    <x v="1"/>
    <x v="9"/>
    <n v="5"/>
    <n v="533.26"/>
    <n v="0.04"/>
    <n v="2559.6480000000001"/>
    <n v="581.19880986433839"/>
    <x v="0"/>
    <n v="9"/>
    <x v="4"/>
    <n v="0.22706200612909991"/>
    <n v="1.5002062783632749E-5"/>
    <x v="0"/>
    <s v="Sep-2023"/>
    <n v="202309"/>
  </r>
  <r>
    <s v="2efdc072-2e3d-47e7-b5a8-6d4e6b918059"/>
    <x v="125"/>
    <x v="1631"/>
    <x v="3"/>
    <x v="1"/>
    <x v="6"/>
    <n v="8"/>
    <n v="16.71"/>
    <n v="0.22"/>
    <n v="104.2704"/>
    <n v="14.911841892440149"/>
    <x v="0"/>
    <n v="9"/>
    <x v="4"/>
    <n v="0.14301126582846282"/>
    <n v="1.6457211250748055E-3"/>
    <x v="0"/>
    <s v="Sep-2023"/>
    <n v="202309"/>
  </r>
  <r>
    <s v="465a33ef-3634-4b6b-a7a5-59378d76ff5e"/>
    <x v="129"/>
    <x v="1632"/>
    <x v="1"/>
    <x v="0"/>
    <x v="8"/>
    <n v="7"/>
    <n v="473.73"/>
    <n v="0.23"/>
    <n v="2553.4047"/>
    <n v="689.4089014856296"/>
    <x v="0"/>
    <n v="9"/>
    <x v="4"/>
    <n v="0.269995939729268"/>
    <n v="6.9358374722189553E-5"/>
    <x v="0"/>
    <s v="Sep-2023"/>
    <n v="202309"/>
  </r>
  <r>
    <s v="97df65f5-fedb-4c28-94e8-00b0408522d5"/>
    <x v="140"/>
    <x v="1633"/>
    <x v="1"/>
    <x v="2"/>
    <x v="5"/>
    <n v="3"/>
    <n v="755.89"/>
    <n v="0.16"/>
    <n v="1904.8427999999999"/>
    <n v="565.88441663168464"/>
    <x v="0"/>
    <n v="9"/>
    <x v="4"/>
    <n v="0.29707670188410545"/>
    <n v="7.0557003444063728E-5"/>
    <x v="0"/>
    <s v="Sep-2023"/>
    <n v="202309"/>
  </r>
  <r>
    <s v="65679e20-6c82-42cb-ba92-0d4aee28b638"/>
    <x v="119"/>
    <x v="1634"/>
    <x v="1"/>
    <x v="1"/>
    <x v="1"/>
    <n v="3"/>
    <n v="694.62"/>
    <n v="0.09"/>
    <n v="1896.3126"/>
    <n v="484.5784061002575"/>
    <x v="0"/>
    <n v="9"/>
    <x v="4"/>
    <n v="0.25553719682095533"/>
    <n v="4.3189081800120926E-5"/>
    <x v="0"/>
    <s v="Sep-2023"/>
    <n v="202309"/>
  </r>
  <r>
    <s v="1476bdbb-70b2-4f71-9cea-ec464fd9017b"/>
    <x v="122"/>
    <x v="1635"/>
    <x v="3"/>
    <x v="0"/>
    <x v="8"/>
    <n v="1"/>
    <n v="497.2"/>
    <n v="0.12"/>
    <n v="437.536"/>
    <n v="47.763418448475903"/>
    <x v="0"/>
    <n v="9"/>
    <x v="4"/>
    <n v="0.10916454519965421"/>
    <n v="2.4135156878519711E-4"/>
    <x v="0"/>
    <s v="Sep-2023"/>
    <n v="202309"/>
  </r>
  <r>
    <s v="5d4b1ce6-3d30-4925-84f0-4cc7de72d983"/>
    <x v="121"/>
    <x v="1636"/>
    <x v="2"/>
    <x v="0"/>
    <x v="0"/>
    <n v="5"/>
    <n v="811.5"/>
    <n v="0.1"/>
    <n v="3651.75"/>
    <n v="338.10991481924862"/>
    <x v="0"/>
    <n v="9"/>
    <x v="4"/>
    <n v="9.2588461646949713E-2"/>
    <n v="2.4645717806531118E-5"/>
    <x v="0"/>
    <s v="Sep-2023"/>
    <n v="202309"/>
  </r>
  <r>
    <s v="acb10c2b-c05d-401f-8f5c-2911526d44ba"/>
    <x v="122"/>
    <x v="1637"/>
    <x v="3"/>
    <x v="2"/>
    <x v="5"/>
    <n v="2"/>
    <n v="572.38"/>
    <n v="0.17"/>
    <n v="950.15079999999989"/>
    <n v="118.98560289729529"/>
    <x v="0"/>
    <n v="9"/>
    <x v="4"/>
    <n v="0.12522812473272169"/>
    <n v="1.4850274293301655E-4"/>
    <x v="0"/>
    <s v="Sep-2023"/>
    <n v="202309"/>
  </r>
  <r>
    <s v="3bcae1bf-1bad-4149-adc6-354bb82bc0fe"/>
    <x v="139"/>
    <x v="1638"/>
    <x v="2"/>
    <x v="2"/>
    <x v="4"/>
    <n v="1"/>
    <n v="413.81"/>
    <n v="0.05"/>
    <n v="393.11950000000002"/>
    <n v="38.267859005436669"/>
    <x v="0"/>
    <n v="9"/>
    <x v="4"/>
    <n v="9.7344087498678317E-2"/>
    <n v="1.2082839950702013E-4"/>
    <x v="0"/>
    <s v="Sep-2023"/>
    <n v="202309"/>
  </r>
  <r>
    <s v="3a745231-30f4-44ab-8f2f-28f58eeaf96b"/>
    <x v="118"/>
    <x v="1639"/>
    <x v="0"/>
    <x v="0"/>
    <x v="3"/>
    <n v="9"/>
    <n v="660.5"/>
    <n v="0.13"/>
    <n v="5171.7150000000001"/>
    <n v="620.4667426224587"/>
    <x v="0"/>
    <n v="9"/>
    <x v="4"/>
    <n v="0.11997311194109858"/>
    <n v="2.1868954495752376E-5"/>
    <x v="0"/>
    <s v="Sep-2023"/>
    <n v="202309"/>
  </r>
  <r>
    <s v="b306e26f-f731-4e98-b6b8-cab88bb8fee5"/>
    <x v="126"/>
    <x v="1640"/>
    <x v="3"/>
    <x v="1"/>
    <x v="8"/>
    <n v="8"/>
    <n v="254.63"/>
    <n v="0.21"/>
    <n v="1609.2616"/>
    <n v="203.39303966340779"/>
    <x v="0"/>
    <n v="9"/>
    <x v="4"/>
    <n v="0.12638904679227281"/>
    <n v="1.0309075914071397E-4"/>
    <x v="0"/>
    <s v="Sep-2023"/>
    <n v="202309"/>
  </r>
  <r>
    <s v="b7a04a36-e418-470e-a20a-d16879e0bfd3"/>
    <x v="119"/>
    <x v="1641"/>
    <x v="2"/>
    <x v="0"/>
    <x v="0"/>
    <n v="7"/>
    <n v="168.3"/>
    <n v="0.12"/>
    <n v="1036.7280000000001"/>
    <n v="155.91879587573919"/>
    <x v="0"/>
    <n v="9"/>
    <x v="4"/>
    <n v="0.15039508518699135"/>
    <n v="1.0185892538833714E-4"/>
    <x v="0"/>
    <s v="Sep-2023"/>
    <n v="202309"/>
  </r>
  <r>
    <s v="4313931d-3262-4b7b-961a-0272e992a726"/>
    <x v="130"/>
    <x v="1642"/>
    <x v="1"/>
    <x v="2"/>
    <x v="5"/>
    <n v="4"/>
    <n v="403.65"/>
    <n v="0.22"/>
    <n v="1259.3879999999999"/>
    <n v="152.57382942676509"/>
    <x v="0"/>
    <n v="9"/>
    <x v="4"/>
    <n v="0.1211491847046066"/>
    <n v="1.3625665799578843E-4"/>
    <x v="0"/>
    <s v="Sep-2023"/>
    <n v="202309"/>
  </r>
  <r>
    <s v="b9de953e-8dbd-4871-9674-2091dece4825"/>
    <x v="132"/>
    <x v="1643"/>
    <x v="1"/>
    <x v="2"/>
    <x v="2"/>
    <n v="7"/>
    <n v="719.09"/>
    <n v="0.08"/>
    <n v="4630.9396000000006"/>
    <n v="393.98747356796139"/>
    <x v="0"/>
    <n v="9"/>
    <x v="4"/>
    <n v="8.5077221384610879E-2"/>
    <n v="1.5893102989294009E-5"/>
    <x v="0"/>
    <s v="Sep-2023"/>
    <n v="202309"/>
  </r>
  <r>
    <s v="ff2f6699-d9a5-4156-a4f5-4d34faa5fd60"/>
    <x v="113"/>
    <x v="1644"/>
    <x v="1"/>
    <x v="2"/>
    <x v="1"/>
    <n v="8"/>
    <n v="314.45"/>
    <n v="0.1"/>
    <n v="2264.04"/>
    <n v="560.05758659118192"/>
    <x v="0"/>
    <n v="9"/>
    <x v="4"/>
    <n v="0.24737088858464601"/>
    <n v="3.9751947845444432E-5"/>
    <x v="0"/>
    <s v="Sep-2023"/>
    <n v="202309"/>
  </r>
  <r>
    <s v="e93fd992-b43d-4484-b8f7-0050a7b57034"/>
    <x v="137"/>
    <x v="1645"/>
    <x v="0"/>
    <x v="2"/>
    <x v="9"/>
    <n v="1"/>
    <n v="536.4"/>
    <n v="0.11"/>
    <n v="477.39600000000002"/>
    <n v="109.3698762242358"/>
    <x v="0"/>
    <n v="9"/>
    <x v="4"/>
    <n v="0.2290967587165284"/>
    <n v="2.0507084265473528E-4"/>
    <x v="0"/>
    <s v="Sep-2023"/>
    <n v="202309"/>
  </r>
  <r>
    <s v="4498a12f-1785-472b-85e9-93c72c80d914"/>
    <x v="114"/>
    <x v="1646"/>
    <x v="0"/>
    <x v="0"/>
    <x v="5"/>
    <n v="2"/>
    <n v="825.21"/>
    <n v="0.03"/>
    <n v="1600.9074000000001"/>
    <n v="103.8254049254852"/>
    <x v="0"/>
    <n v="9"/>
    <x v="4"/>
    <n v="6.4854097698271121E-2"/>
    <n v="1.8177191260406441E-5"/>
    <x v="0"/>
    <s v="Sep-2023"/>
    <n v="202309"/>
  </r>
  <r>
    <s v="eb56af06-336e-4381-9c37-82051f8dd7a0"/>
    <x v="123"/>
    <x v="1647"/>
    <x v="3"/>
    <x v="1"/>
    <x v="0"/>
    <n v="4"/>
    <n v="696.69"/>
    <n v="0.21"/>
    <n v="2201.5403999999999"/>
    <n v="420.92129985450072"/>
    <x v="0"/>
    <n v="9"/>
    <x v="4"/>
    <n v="0.19119399301257461"/>
    <n v="7.5356327778495442E-5"/>
    <x v="0"/>
    <s v="Sep-2023"/>
    <n v="202309"/>
  </r>
  <r>
    <s v="f699e52b-8558-4b84-afc4-9e8c254d55af"/>
    <x v="112"/>
    <x v="1648"/>
    <x v="1"/>
    <x v="1"/>
    <x v="4"/>
    <n v="2"/>
    <n v="240.33"/>
    <n v="0.01"/>
    <n v="475.85340000000002"/>
    <n v="68.848210861272491"/>
    <x v="0"/>
    <n v="9"/>
    <x v="4"/>
    <n v="0.14468365858323695"/>
    <n v="2.0804726833936671E-5"/>
    <x v="0"/>
    <s v="Sep-2023"/>
    <n v="202309"/>
  </r>
  <r>
    <s v="ec546b4e-dcc5-4c5c-a11d-45b72b2be5a9"/>
    <x v="136"/>
    <x v="1649"/>
    <x v="3"/>
    <x v="2"/>
    <x v="2"/>
    <n v="5"/>
    <n v="177.72"/>
    <n v="0.13"/>
    <n v="773.08199999999999"/>
    <n v="69.551799416665673"/>
    <x v="0"/>
    <n v="9"/>
    <x v="4"/>
    <n v="8.9966910905525777E-2"/>
    <n v="1.4629754670267837E-4"/>
    <x v="0"/>
    <s v="Sep-2023"/>
    <n v="202309"/>
  </r>
  <r>
    <s v="4d31fc5e-a396-43a0-8c5c-23e5a1270dbd"/>
    <x v="122"/>
    <x v="1650"/>
    <x v="2"/>
    <x v="0"/>
    <x v="6"/>
    <n v="1"/>
    <n v="222.69"/>
    <n v="0.21"/>
    <n v="175.92509999999999"/>
    <n v="11.52267508478567"/>
    <x v="0"/>
    <n v="9"/>
    <x v="4"/>
    <n v="6.549761850233804E-2"/>
    <n v="9.4301495352283442E-4"/>
    <x v="0"/>
    <s v="Sep-2023"/>
    <n v="202309"/>
  </r>
  <r>
    <s v="50650357-7fec-406e-90a6-c267996bea71"/>
    <x v="115"/>
    <x v="1651"/>
    <x v="0"/>
    <x v="2"/>
    <x v="4"/>
    <n v="7"/>
    <n v="44.77"/>
    <n v="7.0000000000000007E-2"/>
    <n v="291.45269999999999"/>
    <n v="34.780544185442231"/>
    <x v="0"/>
    <n v="9"/>
    <x v="4"/>
    <n v="0.11933512431156833"/>
    <n v="2.2336385972749609E-4"/>
    <x v="0"/>
    <s v="Sep-2023"/>
    <n v="202309"/>
  </r>
  <r>
    <s v="6fc5a8ab-5c2f-492a-b116-dd600bcafedf"/>
    <x v="122"/>
    <x v="1652"/>
    <x v="3"/>
    <x v="2"/>
    <x v="9"/>
    <n v="3"/>
    <n v="732.36"/>
    <n v="0.24"/>
    <n v="1669.7808"/>
    <n v="97.771294348917138"/>
    <x v="0"/>
    <n v="9"/>
    <x v="4"/>
    <n v="5.85533708070647E-2"/>
    <n v="1.0923589491506909E-4"/>
    <x v="0"/>
    <s v="Sep-2023"/>
    <n v="202309"/>
  </r>
  <r>
    <s v="ac842f41-c1b5-420d-afdc-0b4fb19b34ef"/>
    <x v="116"/>
    <x v="1653"/>
    <x v="2"/>
    <x v="0"/>
    <x v="2"/>
    <n v="3"/>
    <n v="853.86"/>
    <n v="0.02"/>
    <n v="2510.3483999999999"/>
    <n v="591.43288617783639"/>
    <x v="0"/>
    <n v="9"/>
    <x v="4"/>
    <n v="0.23559792982433692"/>
    <n v="7.807681196761374E-6"/>
    <x v="0"/>
    <s v="Sep-2023"/>
    <n v="202309"/>
  </r>
  <r>
    <s v="77ada652-ab4c-449e-9c78-12291db5ae0a"/>
    <x v="115"/>
    <x v="1654"/>
    <x v="1"/>
    <x v="0"/>
    <x v="7"/>
    <n v="9"/>
    <n v="580.35"/>
    <n v="0.21"/>
    <n v="4126.2885000000006"/>
    <n v="229.0089440303949"/>
    <x v="0"/>
    <n v="9"/>
    <x v="4"/>
    <n v="5.5499983588252463E-2"/>
    <n v="4.0205623043565659E-5"/>
    <x v="0"/>
    <s v="Sep-2023"/>
    <n v="202309"/>
  </r>
  <r>
    <s v="798b5538-01aa-435f-833a-0d46e61adac9"/>
    <x v="134"/>
    <x v="1655"/>
    <x v="2"/>
    <x v="0"/>
    <x v="9"/>
    <n v="7"/>
    <n v="588.45000000000005"/>
    <n v="0.13"/>
    <n v="3583.6605"/>
    <n v="705.54683309331745"/>
    <x v="0"/>
    <n v="9"/>
    <x v="4"/>
    <n v="0.19687881513701352"/>
    <n v="3.1559909204568899E-5"/>
    <x v="0"/>
    <s v="Sep-2023"/>
    <n v="202309"/>
  </r>
  <r>
    <s v="b296d2e9-e09d-41d9-ad94-50548b1decf3"/>
    <x v="117"/>
    <x v="1656"/>
    <x v="0"/>
    <x v="2"/>
    <x v="5"/>
    <n v="2"/>
    <n v="904.77"/>
    <n v="0.04"/>
    <n v="1737.1584"/>
    <n v="297.63511287257512"/>
    <x v="0"/>
    <n v="9"/>
    <x v="4"/>
    <n v="0.17133446948336728"/>
    <n v="2.2105065375730849E-5"/>
    <x v="0"/>
    <s v="Sep-2023"/>
    <n v="202309"/>
  </r>
  <r>
    <s v="1b35a34b-1861-420d-8646-346aeab6b56b"/>
    <x v="131"/>
    <x v="1657"/>
    <x v="3"/>
    <x v="1"/>
    <x v="8"/>
    <n v="4"/>
    <n v="306.7"/>
    <n v="0.1"/>
    <n v="1104.1199999999999"/>
    <n v="264.92909109936619"/>
    <x v="0"/>
    <n v="9"/>
    <x v="4"/>
    <n v="0.23994592172894813"/>
    <n v="8.1512879034887525E-5"/>
    <x v="0"/>
    <s v="Sep-2023"/>
    <n v="202309"/>
  </r>
  <r>
    <s v="60aa2ed9-fb68-439a-9ab0-0e6705573756"/>
    <x v="135"/>
    <x v="1658"/>
    <x v="1"/>
    <x v="2"/>
    <x v="4"/>
    <n v="5"/>
    <n v="842.48"/>
    <n v="0.12"/>
    <n v="3706.9119999999998"/>
    <n v="939.14748813258655"/>
    <x v="0"/>
    <n v="9"/>
    <x v="4"/>
    <n v="0.25335035958031554"/>
    <n v="2.8487323141202168E-5"/>
    <x v="0"/>
    <s v="Sep-2023"/>
    <n v="202309"/>
  </r>
  <r>
    <s v="4d2fca2c-e188-4686-ae91-26fa7f62198d"/>
    <x v="132"/>
    <x v="1659"/>
    <x v="0"/>
    <x v="0"/>
    <x v="8"/>
    <n v="2"/>
    <n v="81.900000000000006"/>
    <n v="0.24"/>
    <n v="124.488"/>
    <n v="29.046598455079959"/>
    <x v="0"/>
    <n v="9"/>
    <x v="4"/>
    <n v="0.23332850118147902"/>
    <n v="1.465201465201465E-3"/>
    <x v="0"/>
    <s v="Sep-2023"/>
    <n v="202309"/>
  </r>
  <r>
    <s v="8cc26ad0-166a-4f09-b8fe-5f1cd56d4720"/>
    <x v="130"/>
    <x v="1660"/>
    <x v="2"/>
    <x v="1"/>
    <x v="7"/>
    <n v="7"/>
    <n v="588.24"/>
    <n v="0.04"/>
    <n v="3952.9728"/>
    <n v="880.03030593078802"/>
    <x v="0"/>
    <n v="9"/>
    <x v="4"/>
    <n v="0.22262493329850083"/>
    <n v="9.7142080006217081E-6"/>
    <x v="0"/>
    <s v="Sep-2023"/>
    <n v="202309"/>
  </r>
  <r>
    <s v="17eec7a3-1fd2-48f0-b550-722eb664454b"/>
    <x v="131"/>
    <x v="1661"/>
    <x v="3"/>
    <x v="2"/>
    <x v="8"/>
    <n v="2"/>
    <n v="585.91999999999996"/>
    <n v="0.1"/>
    <n v="1054.6559999999999"/>
    <n v="143.47098706293929"/>
    <x v="0"/>
    <n v="9"/>
    <x v="4"/>
    <n v="0.13603581363301331"/>
    <n v="8.5335882031676696E-5"/>
    <x v="0"/>
    <s v="Sep-2023"/>
    <n v="202309"/>
  </r>
  <r>
    <s v="e3c72faf-1f9d-4ab6-a345-3f691e65ec33"/>
    <x v="127"/>
    <x v="1662"/>
    <x v="0"/>
    <x v="2"/>
    <x v="7"/>
    <n v="5"/>
    <n v="547.5"/>
    <n v="0.28000000000000003"/>
    <n v="1971"/>
    <n v="250.47064538738479"/>
    <x v="0"/>
    <n v="9"/>
    <x v="4"/>
    <n v="0.12707795301237179"/>
    <n v="1.0228310502283106E-4"/>
    <x v="0"/>
    <s v="Sep-2023"/>
    <n v="202309"/>
  </r>
  <r>
    <s v="d878719a-8fbf-45af-addf-f95c2115f7cf"/>
    <x v="128"/>
    <x v="1663"/>
    <x v="1"/>
    <x v="0"/>
    <x v="7"/>
    <n v="9"/>
    <n v="895.01"/>
    <n v="0.19"/>
    <n v="6524.6229000000003"/>
    <n v="759.83419418569781"/>
    <x v="0"/>
    <n v="9"/>
    <x v="4"/>
    <n v="0.11645641531033124"/>
    <n v="2.3587570095430342E-5"/>
    <x v="0"/>
    <s v="Sep-2023"/>
    <n v="202309"/>
  </r>
  <r>
    <s v="3579c626-0ed0-404b-bf46-ef989e137405"/>
    <x v="137"/>
    <x v="1664"/>
    <x v="2"/>
    <x v="2"/>
    <x v="2"/>
    <n v="1"/>
    <n v="117.75"/>
    <n v="0.23"/>
    <n v="90.667500000000004"/>
    <n v="4.6303878430063321"/>
    <x v="0"/>
    <n v="9"/>
    <x v="4"/>
    <n v="5.1069984757562872E-2"/>
    <n v="1.9532908704883228E-3"/>
    <x v="0"/>
    <s v="Sep-2023"/>
    <n v="202309"/>
  </r>
  <r>
    <s v="bfda7bed-d2ad-4fa9-9db8-457d3278a89b"/>
    <x v="113"/>
    <x v="1665"/>
    <x v="0"/>
    <x v="1"/>
    <x v="9"/>
    <n v="2"/>
    <n v="247.81"/>
    <n v="0.13"/>
    <n v="431.18939999999998"/>
    <n v="42.625869478941198"/>
    <x v="0"/>
    <n v="9"/>
    <x v="4"/>
    <n v="9.8856487378727764E-2"/>
    <n v="2.6229772809813971E-4"/>
    <x v="0"/>
    <s v="Sep-2023"/>
    <n v="202309"/>
  </r>
  <r>
    <s v="9ef7bded-b999-469e-9475-d00d0eb3069a"/>
    <x v="114"/>
    <x v="1666"/>
    <x v="3"/>
    <x v="1"/>
    <x v="4"/>
    <n v="3"/>
    <n v="588.14"/>
    <n v="0.03"/>
    <n v="1711.4874"/>
    <n v="265.35818893518041"/>
    <x v="0"/>
    <n v="9"/>
    <x v="4"/>
    <n v="0.15504536518070797"/>
    <n v="1.7002754446220287E-5"/>
    <x v="0"/>
    <s v="Sep-2023"/>
    <n v="202309"/>
  </r>
  <r>
    <s v="34da549c-a64b-4679-94ab-2da748b8dd6a"/>
    <x v="141"/>
    <x v="1667"/>
    <x v="1"/>
    <x v="1"/>
    <x v="5"/>
    <n v="1"/>
    <n v="828.69"/>
    <n v="0.28999999999999998"/>
    <n v="588.36990000000003"/>
    <n v="144.5172555801681"/>
    <x v="0"/>
    <n v="9"/>
    <x v="4"/>
    <n v="0.24562312854578061"/>
    <n v="3.4994992095958676E-4"/>
    <x v="0"/>
    <s v="Sep-2023"/>
    <n v="202309"/>
  </r>
  <r>
    <s v="cde15647-06c0-4301-a725-07c026b4e209"/>
    <x v="115"/>
    <x v="1276"/>
    <x v="0"/>
    <x v="0"/>
    <x v="3"/>
    <n v="1"/>
    <n v="65.62"/>
    <n v="0.19"/>
    <n v="53.152200000000008"/>
    <n v="8.3480990762240719"/>
    <x v="0"/>
    <n v="9"/>
    <x v="4"/>
    <n v="0.1570602736335292"/>
    <n v="2.8954587016153609E-3"/>
    <x v="0"/>
    <s v="Sep-2023"/>
    <n v="202309"/>
  </r>
  <r>
    <s v="baf8c992-7960-4433-b286-4dff465f00b3"/>
    <x v="130"/>
    <x v="1668"/>
    <x v="2"/>
    <x v="1"/>
    <x v="0"/>
    <n v="5"/>
    <n v="302.51"/>
    <n v="0.03"/>
    <n v="1467.1735000000001"/>
    <n v="347.22892269121519"/>
    <x v="0"/>
    <n v="9"/>
    <x v="4"/>
    <n v="0.23666520877811326"/>
    <n v="1.9834055072559584E-5"/>
    <x v="0"/>
    <s v="Sep-2023"/>
    <n v="202309"/>
  </r>
  <r>
    <s v="0fd349eb-ba50-4a05-8acd-3e786595e3cd"/>
    <x v="112"/>
    <x v="1669"/>
    <x v="2"/>
    <x v="1"/>
    <x v="1"/>
    <n v="1"/>
    <n v="869.88"/>
    <n v="0.23"/>
    <n v="669.80759999999998"/>
    <n v="47.060730779311427"/>
    <x v="0"/>
    <n v="9"/>
    <x v="4"/>
    <n v="7.026007286168659E-2"/>
    <n v="2.644042856485952E-4"/>
    <x v="0"/>
    <s v="Sep-2023"/>
    <n v="202309"/>
  </r>
  <r>
    <s v="679c0ed6-0f62-47f0-b974-2e4aeaa7ef97"/>
    <x v="115"/>
    <x v="1670"/>
    <x v="1"/>
    <x v="1"/>
    <x v="5"/>
    <n v="9"/>
    <n v="475.81"/>
    <n v="0.12"/>
    <n v="3768.4151999999999"/>
    <n v="306.23402425266693"/>
    <x v="0"/>
    <n v="9"/>
    <x v="4"/>
    <n v="8.1263344934142862E-2"/>
    <n v="2.8022389889521727E-5"/>
    <x v="0"/>
    <s v="Sep-2023"/>
    <n v="202309"/>
  </r>
  <r>
    <s v="b92e8f0d-a67d-4790-8c38-e67922e94176"/>
    <x v="112"/>
    <x v="1671"/>
    <x v="0"/>
    <x v="1"/>
    <x v="6"/>
    <n v="7"/>
    <n v="385.13"/>
    <n v="0.26"/>
    <n v="1994.9734000000001"/>
    <n v="285.7539718319091"/>
    <x v="0"/>
    <n v="9"/>
    <x v="4"/>
    <n v="0.14323698342640012"/>
    <n v="9.6442388655407644E-5"/>
    <x v="0"/>
    <s v="Sep-2023"/>
    <n v="202309"/>
  </r>
  <r>
    <s v="d623d8b0-1fb1-42fb-8be5-9619b1ea94e1"/>
    <x v="127"/>
    <x v="1672"/>
    <x v="3"/>
    <x v="1"/>
    <x v="8"/>
    <n v="9"/>
    <n v="260.02"/>
    <n v="0.18"/>
    <n v="1918.9476"/>
    <n v="320.71654114211788"/>
    <x v="0"/>
    <n v="9"/>
    <x v="4"/>
    <n v="0.16713147411743701"/>
    <n v="7.6917160218444735E-5"/>
    <x v="0"/>
    <s v="Sep-2023"/>
    <n v="202309"/>
  </r>
  <r>
    <s v="c3a16c26-bf77-4104-8ea9-78ba739ac45e"/>
    <x v="130"/>
    <x v="1673"/>
    <x v="1"/>
    <x v="0"/>
    <x v="1"/>
    <n v="4"/>
    <n v="717.05"/>
    <n v="0.03"/>
    <n v="2782.154"/>
    <n v="645.08035198686969"/>
    <x v="0"/>
    <n v="9"/>
    <x v="4"/>
    <n v="0.2318636394631173"/>
    <n v="1.0459521651209819E-5"/>
    <x v="0"/>
    <s v="Sep-2023"/>
    <n v="202309"/>
  </r>
  <r>
    <s v="b81b2ad0-ed9c-487e-96b0-79b6b9dc1261"/>
    <x v="139"/>
    <x v="1674"/>
    <x v="0"/>
    <x v="1"/>
    <x v="7"/>
    <n v="6"/>
    <n v="72.25"/>
    <n v="0.01"/>
    <n v="429.16500000000002"/>
    <n v="127.7629731846765"/>
    <x v="0"/>
    <n v="9"/>
    <x v="4"/>
    <n v="0.29770128781395616"/>
    <n v="2.306805074971165E-5"/>
    <x v="0"/>
    <s v="Sep-2023"/>
    <n v="202309"/>
  </r>
  <r>
    <s v="8fdb4bfb-c1d1-4121-9f49-2244173738c4"/>
    <x v="135"/>
    <x v="1675"/>
    <x v="2"/>
    <x v="0"/>
    <x v="1"/>
    <n v="5"/>
    <n v="986.49"/>
    <n v="0.17"/>
    <n v="4093.9335000000001"/>
    <n v="599.07661562082853"/>
    <x v="0"/>
    <n v="9"/>
    <x v="4"/>
    <n v="0.14633276667069178"/>
    <n v="3.4465630670356518E-5"/>
    <x v="0"/>
    <s v="Sep-2023"/>
    <n v="202309"/>
  </r>
  <r>
    <s v="68ad1885-1b79-441d-a66e-a6838153430e"/>
    <x v="133"/>
    <x v="1676"/>
    <x v="1"/>
    <x v="0"/>
    <x v="6"/>
    <n v="9"/>
    <n v="363.48"/>
    <n v="0.13"/>
    <n v="2846.0484000000001"/>
    <n v="419.07232815716651"/>
    <x v="0"/>
    <n v="9"/>
    <x v="4"/>
    <n v="0.14724708411746143"/>
    <n v="3.9739310125576221E-5"/>
    <x v="0"/>
    <s v="Sep-2023"/>
    <n v="202309"/>
  </r>
  <r>
    <s v="996492f5-0c75-4dfa-9373-ee1ce650ff4c"/>
    <x v="115"/>
    <x v="1677"/>
    <x v="0"/>
    <x v="0"/>
    <x v="7"/>
    <n v="7"/>
    <n v="399"/>
    <n v="0.16"/>
    <n v="2346.12"/>
    <n v="205.10294576480399"/>
    <x v="0"/>
    <n v="9"/>
    <x v="4"/>
    <n v="8.7422188875592041E-2"/>
    <n v="5.7286072323666309E-5"/>
    <x v="0"/>
    <s v="Sep-2023"/>
    <n v="202309"/>
  </r>
  <r>
    <s v="eae363d0-f25d-4624-8ea3-39381531ff77"/>
    <x v="114"/>
    <x v="1678"/>
    <x v="2"/>
    <x v="0"/>
    <x v="8"/>
    <n v="2"/>
    <n v="568.04999999999995"/>
    <n v="0.15"/>
    <n v="965.68499999999995"/>
    <n v="201.9828799199631"/>
    <x v="0"/>
    <n v="9"/>
    <x v="4"/>
    <n v="0.20916021261587692"/>
    <n v="1.3203063110641669E-4"/>
    <x v="0"/>
    <s v="Sep-2023"/>
    <n v="202309"/>
  </r>
  <r>
    <s v="12469ab1-39eb-48e2-b702-9e24d496e490"/>
    <x v="115"/>
    <x v="1679"/>
    <x v="0"/>
    <x v="2"/>
    <x v="0"/>
    <n v="5"/>
    <n v="654.91"/>
    <n v="0.12"/>
    <n v="2881.6039999999998"/>
    <n v="617.48947647769819"/>
    <x v="0"/>
    <n v="9"/>
    <x v="4"/>
    <n v="0.21428672242185193"/>
    <n v="3.6646256737566998E-5"/>
    <x v="0"/>
    <s v="Sep-2023"/>
    <n v="202309"/>
  </r>
  <r>
    <s v="da772796-068c-44e3-becd-3ca46fb8ecd7"/>
    <x v="134"/>
    <x v="1680"/>
    <x v="3"/>
    <x v="1"/>
    <x v="4"/>
    <n v="5"/>
    <n v="601.78"/>
    <n v="0"/>
    <n v="3008.9"/>
    <n v="839.28750634731853"/>
    <x v="0"/>
    <n v="9"/>
    <x v="4"/>
    <n v="0.27893499496404617"/>
    <n v="0"/>
    <x v="1"/>
    <s v="Sep-2023"/>
    <n v="202309"/>
  </r>
  <r>
    <s v="5f85107b-adb9-42f1-9be6-dac5c7b2fc1d"/>
    <x v="139"/>
    <x v="1681"/>
    <x v="2"/>
    <x v="1"/>
    <x v="7"/>
    <n v="1"/>
    <n v="678.59"/>
    <n v="0.2"/>
    <n v="542.87200000000007"/>
    <n v="51.068390131121483"/>
    <x v="0"/>
    <n v="9"/>
    <x v="4"/>
    <n v="9.4070775672942197E-2"/>
    <n v="2.9472877584402955E-4"/>
    <x v="0"/>
    <s v="Sep-2023"/>
    <n v="202309"/>
  </r>
  <r>
    <s v="d3c07fb3-a9f2-4705-834d-cdc5333ae22f"/>
    <x v="114"/>
    <x v="1682"/>
    <x v="3"/>
    <x v="0"/>
    <x v="4"/>
    <n v="4"/>
    <n v="207.84"/>
    <n v="0.28999999999999998"/>
    <n v="590.26559999999995"/>
    <n v="164.85668876572021"/>
    <x v="0"/>
    <n v="9"/>
    <x v="4"/>
    <n v="0.27929238763993736"/>
    <n v="3.4882602001539646E-4"/>
    <x v="0"/>
    <s v="Sep-2023"/>
    <n v="202309"/>
  </r>
  <r>
    <s v="c1e492bf-899f-4555-9298-3fb5a7c56ab6"/>
    <x v="112"/>
    <x v="1683"/>
    <x v="3"/>
    <x v="0"/>
    <x v="9"/>
    <n v="4"/>
    <n v="252.47"/>
    <n v="0.17"/>
    <n v="838.20039999999995"/>
    <n v="249.63781499184489"/>
    <x v="0"/>
    <n v="9"/>
    <x v="4"/>
    <n v="0.29782593159326209"/>
    <n v="1.6833683209886325E-4"/>
    <x v="0"/>
    <s v="Sep-2023"/>
    <n v="202309"/>
  </r>
  <r>
    <s v="fe44b628-23fc-41b3-bd80-885033f05918"/>
    <x v="127"/>
    <x v="1684"/>
    <x v="0"/>
    <x v="0"/>
    <x v="7"/>
    <n v="2"/>
    <n v="298.33999999999997"/>
    <n v="0.04"/>
    <n v="572.81279999999992"/>
    <n v="132.3130106131712"/>
    <x v="0"/>
    <n v="9"/>
    <x v="4"/>
    <n v="0.2309882227023754"/>
    <n v="6.7037608098143063E-5"/>
    <x v="0"/>
    <s v="Sep-2023"/>
    <n v="202309"/>
  </r>
  <r>
    <s v="898bce3c-5dac-4203-ab0f-dc24874b47b6"/>
    <x v="134"/>
    <x v="1685"/>
    <x v="2"/>
    <x v="1"/>
    <x v="1"/>
    <n v="2"/>
    <n v="527.28"/>
    <n v="0.23"/>
    <n v="812.01120000000003"/>
    <n v="121.1433022034723"/>
    <x v="0"/>
    <n v="9"/>
    <x v="4"/>
    <n v="0.14918920108918732"/>
    <n v="2.1810043999393114E-4"/>
    <x v="0"/>
    <s v="Sep-2023"/>
    <n v="202309"/>
  </r>
  <r>
    <s v="9c94a12e-3018-4857-b51e-b4e83f7cb80f"/>
    <x v="119"/>
    <x v="1686"/>
    <x v="1"/>
    <x v="1"/>
    <x v="4"/>
    <n v="8"/>
    <n v="605.86"/>
    <n v="0.28999999999999998"/>
    <n v="3441.2847999999999"/>
    <n v="493.68464369945809"/>
    <x v="0"/>
    <n v="9"/>
    <x v="4"/>
    <n v="0.14345939740281249"/>
    <n v="5.983230449278711E-5"/>
    <x v="0"/>
    <s v="Sep-2023"/>
    <n v="202309"/>
  </r>
  <r>
    <s v="faa31a0f-5ce6-40cb-acc2-1d995585d7ad"/>
    <x v="136"/>
    <x v="1687"/>
    <x v="2"/>
    <x v="0"/>
    <x v="2"/>
    <n v="7"/>
    <n v="426.93"/>
    <n v="0.19"/>
    <n v="2420.6931"/>
    <n v="708.09704395846938"/>
    <x v="0"/>
    <n v="9"/>
    <x v="4"/>
    <n v="0.2925183055871351"/>
    <n v="6.3576832602199753E-5"/>
    <x v="0"/>
    <s v="Sep-2023"/>
    <n v="202309"/>
  </r>
  <r>
    <s v="ad81106e-a1a4-4d90-a8da-1d8c305e57e7"/>
    <x v="134"/>
    <x v="1688"/>
    <x v="3"/>
    <x v="1"/>
    <x v="7"/>
    <n v="1"/>
    <n v="884.39"/>
    <n v="0.05"/>
    <n v="840.17049999999995"/>
    <n v="146.35170148791781"/>
    <x v="0"/>
    <n v="9"/>
    <x v="4"/>
    <n v="0.17419285905410606"/>
    <n v="5.6536143556575721E-5"/>
    <x v="0"/>
    <s v="Sep-2023"/>
    <n v="202309"/>
  </r>
  <r>
    <s v="9afeb1c0-05fb-4de9-9d51-8a14d7a2fa31"/>
    <x v="121"/>
    <x v="1689"/>
    <x v="3"/>
    <x v="0"/>
    <x v="1"/>
    <n v="8"/>
    <n v="351.4"/>
    <n v="0.18"/>
    <n v="2305.1840000000002"/>
    <n v="591.40854518445337"/>
    <x v="0"/>
    <n v="9"/>
    <x v="4"/>
    <n v="0.25655589540117113"/>
    <n v="6.4029595902105865E-5"/>
    <x v="0"/>
    <s v="Sep-2023"/>
    <n v="202309"/>
  </r>
  <r>
    <s v="31f5c967-b1ec-4813-82e1-7714906df1fd"/>
    <x v="140"/>
    <x v="1690"/>
    <x v="0"/>
    <x v="0"/>
    <x v="0"/>
    <n v="7"/>
    <n v="601.33000000000004"/>
    <n v="0.26"/>
    <n v="3114.8894"/>
    <n v="567.26152511497173"/>
    <x v="0"/>
    <n v="9"/>
    <x v="4"/>
    <n v="0.18211289463920347"/>
    <n v="6.1767843185700264E-5"/>
    <x v="0"/>
    <s v="Sep-2023"/>
    <n v="202309"/>
  </r>
  <r>
    <s v="e442d4d3-0e8f-4fee-942b-7e090a7e9171"/>
    <x v="125"/>
    <x v="1691"/>
    <x v="2"/>
    <x v="1"/>
    <x v="0"/>
    <n v="5"/>
    <n v="444.09"/>
    <n v="0.22"/>
    <n v="1731.951"/>
    <n v="402.44101696523569"/>
    <x v="0"/>
    <n v="9"/>
    <x v="4"/>
    <n v="0.23236281913589685"/>
    <n v="9.9079015514873123E-5"/>
    <x v="0"/>
    <s v="Sep-2023"/>
    <n v="202309"/>
  </r>
  <r>
    <s v="e5396867-ac37-4409-9059-3917ea787b84"/>
    <x v="141"/>
    <x v="1692"/>
    <x v="2"/>
    <x v="1"/>
    <x v="1"/>
    <n v="8"/>
    <n v="358.7"/>
    <n v="0.16"/>
    <n v="2410.4639999999999"/>
    <n v="242.15279479894829"/>
    <x v="0"/>
    <n v="9"/>
    <x v="4"/>
    <n v="0.10045899660768562"/>
    <n v="5.5756899916364653E-5"/>
    <x v="0"/>
    <s v="Sep-2023"/>
    <n v="202309"/>
  </r>
  <r>
    <s v="ac8543f2-9283-4c31-98b4-541aab15b185"/>
    <x v="112"/>
    <x v="1693"/>
    <x v="1"/>
    <x v="2"/>
    <x v="3"/>
    <n v="2"/>
    <n v="185.65"/>
    <n v="0.06"/>
    <n v="349.02199999999999"/>
    <n v="48.12586209494075"/>
    <x v="0"/>
    <n v="9"/>
    <x v="4"/>
    <n v="0.13788776092894073"/>
    <n v="1.6159439806086721E-4"/>
    <x v="0"/>
    <s v="Sep-2023"/>
    <n v="202309"/>
  </r>
  <r>
    <s v="8fcc8924-1a57-496c-84f5-6c76e1a51ab8"/>
    <x v="130"/>
    <x v="1694"/>
    <x v="1"/>
    <x v="1"/>
    <x v="6"/>
    <n v="3"/>
    <n v="760.78"/>
    <n v="0.01"/>
    <n v="2259.5165999999999"/>
    <n v="436.36162401033278"/>
    <x v="0"/>
    <n v="9"/>
    <x v="4"/>
    <n v="0.19312167213568282"/>
    <n v="4.3814681423451364E-6"/>
    <x v="0"/>
    <s v="Sep-2023"/>
    <n v="202309"/>
  </r>
  <r>
    <s v="562c1995-7670-417b-8a43-a7f39978f2a4"/>
    <x v="116"/>
    <x v="1695"/>
    <x v="1"/>
    <x v="1"/>
    <x v="7"/>
    <n v="4"/>
    <n v="810.19"/>
    <n v="0.02"/>
    <n v="3175.9448000000002"/>
    <n v="535.71346632586062"/>
    <x v="0"/>
    <n v="9"/>
    <x v="4"/>
    <n v="0.16867845635284989"/>
    <n v="6.1713918957281619E-6"/>
    <x v="0"/>
    <s v="Sep-2023"/>
    <n v="202309"/>
  </r>
  <r>
    <s v="cc371d34-477d-412e-868e-bfe94f2cd2ca"/>
    <x v="112"/>
    <x v="1696"/>
    <x v="2"/>
    <x v="1"/>
    <x v="7"/>
    <n v="1"/>
    <n v="132.26"/>
    <n v="7.0000000000000007E-2"/>
    <n v="123.0018"/>
    <n v="24.550089682945881"/>
    <x v="0"/>
    <n v="9"/>
    <x v="4"/>
    <n v="0.19959130421624627"/>
    <n v="5.2926054740662343E-4"/>
    <x v="0"/>
    <s v="Sep-2023"/>
    <n v="202309"/>
  </r>
  <r>
    <s v="bafd12ac-67ce-427a-b5f1-9d4e7c3bc74c"/>
    <x v="125"/>
    <x v="1697"/>
    <x v="2"/>
    <x v="0"/>
    <x v="3"/>
    <n v="3"/>
    <n v="26.13"/>
    <n v="0.02"/>
    <n v="76.822199999999995"/>
    <n v="4.4099373144921019"/>
    <x v="0"/>
    <n v="9"/>
    <x v="4"/>
    <n v="5.7404465304197252E-2"/>
    <n v="2.5513458349279245E-4"/>
    <x v="0"/>
    <s v="Sep-2023"/>
    <n v="202309"/>
  </r>
  <r>
    <s v="26729a0b-8395-4556-a90f-ae5d7376bbfb"/>
    <x v="120"/>
    <x v="1698"/>
    <x v="1"/>
    <x v="1"/>
    <x v="7"/>
    <n v="3"/>
    <n v="95.19"/>
    <n v="0.14000000000000001"/>
    <n v="245.59020000000001"/>
    <n v="18.68158822099933"/>
    <x v="0"/>
    <n v="9"/>
    <x v="4"/>
    <n v="7.606813391169244E-2"/>
    <n v="4.9024757502538784E-4"/>
    <x v="0"/>
    <s v="Sep-2023"/>
    <n v="202309"/>
  </r>
  <r>
    <s v="4821733f-6f56-4596-b05b-0bc45057d9b4"/>
    <x v="114"/>
    <x v="1699"/>
    <x v="2"/>
    <x v="2"/>
    <x v="1"/>
    <n v="2"/>
    <n v="335.97"/>
    <n v="0"/>
    <n v="671.94"/>
    <n v="146.01385320374271"/>
    <x v="0"/>
    <n v="9"/>
    <x v="4"/>
    <n v="0.21730192160571285"/>
    <n v="0"/>
    <x v="1"/>
    <s v="Sep-2023"/>
    <n v="202309"/>
  </r>
  <r>
    <s v="72d55eff-a346-4f51-9afb-d2a299d2e57f"/>
    <x v="113"/>
    <x v="1700"/>
    <x v="1"/>
    <x v="2"/>
    <x v="2"/>
    <n v="7"/>
    <n v="897.56"/>
    <n v="0.26"/>
    <n v="4649.3608000000004"/>
    <n v="1394.0080326537011"/>
    <x v="0"/>
    <n v="9"/>
    <x v="4"/>
    <n v="0.29982788873982441"/>
    <n v="4.1382032558109926E-5"/>
    <x v="0"/>
    <s v="Sep-2023"/>
    <n v="202309"/>
  </r>
  <r>
    <s v="68bbcc66-4f01-423b-b3c8-7e42fe5c75c7"/>
    <x v="116"/>
    <x v="1701"/>
    <x v="0"/>
    <x v="0"/>
    <x v="6"/>
    <n v="9"/>
    <n v="357.69"/>
    <n v="7.0000000000000007E-2"/>
    <n v="2993.8652999999999"/>
    <n v="223.6044353856"/>
    <x v="0"/>
    <n v="9"/>
    <x v="4"/>
    <n v="7.4687540346454459E-2"/>
    <n v="2.1744465257004049E-5"/>
    <x v="0"/>
    <s v="Sep-2023"/>
    <n v="202309"/>
  </r>
  <r>
    <s v="58ca25e2-07b0-426e-9ccf-799ba00c78a1"/>
    <x v="122"/>
    <x v="1702"/>
    <x v="3"/>
    <x v="1"/>
    <x v="1"/>
    <n v="7"/>
    <n v="580.28"/>
    <n v="0.06"/>
    <n v="3818.2424000000001"/>
    <n v="896.09556271500105"/>
    <x v="0"/>
    <n v="9"/>
    <x v="4"/>
    <n v="0.23468797128097499"/>
    <n v="1.4771194201813903E-5"/>
    <x v="0"/>
    <s v="Sep-2023"/>
    <n v="202309"/>
  </r>
  <r>
    <s v="1610542d-b7c8-4ead-a7e6-9441d77a429f"/>
    <x v="120"/>
    <x v="1703"/>
    <x v="0"/>
    <x v="0"/>
    <x v="9"/>
    <n v="4"/>
    <n v="543.80999999999995"/>
    <n v="0.01"/>
    <n v="2153.4875999999999"/>
    <n v="334.61398265198079"/>
    <x v="0"/>
    <n v="9"/>
    <x v="4"/>
    <n v="0.15538235866878491"/>
    <n v="4.5971938728600065E-6"/>
    <x v="0"/>
    <s v="Sep-2023"/>
    <n v="202309"/>
  </r>
  <r>
    <s v="fbcb6390-76a2-46e6-b420-c6cdfb6eaf14"/>
    <x v="127"/>
    <x v="1704"/>
    <x v="0"/>
    <x v="1"/>
    <x v="5"/>
    <n v="4"/>
    <n v="494.54"/>
    <n v="0.25"/>
    <n v="1483.62"/>
    <n v="145.01084955177089"/>
    <x v="0"/>
    <n v="9"/>
    <x v="4"/>
    <n v="9.7741233976200714E-2"/>
    <n v="1.2638007036842319E-4"/>
    <x v="0"/>
    <s v="Sep-2023"/>
    <n v="202309"/>
  </r>
  <r>
    <s v="9e38ace5-10c5-40c3-be28-06cd24e02523"/>
    <x v="126"/>
    <x v="1301"/>
    <x v="0"/>
    <x v="1"/>
    <x v="2"/>
    <n v="6"/>
    <n v="76.28"/>
    <n v="0.26"/>
    <n v="338.6832"/>
    <n v="94.639956250311684"/>
    <x v="0"/>
    <n v="9"/>
    <x v="4"/>
    <n v="0.27943504800448232"/>
    <n v="5.6808250305890576E-4"/>
    <x v="0"/>
    <s v="Sep-2023"/>
    <n v="202309"/>
  </r>
  <r>
    <s v="fa7bd748-79b5-4450-a2ad-e6c36bd65c63"/>
    <x v="117"/>
    <x v="1705"/>
    <x v="2"/>
    <x v="0"/>
    <x v="4"/>
    <n v="1"/>
    <n v="488.34"/>
    <n v="0.04"/>
    <n v="468.80639999999988"/>
    <n v="103.3394387444787"/>
    <x v="0"/>
    <n v="9"/>
    <x v="4"/>
    <n v="0.22043094707000316"/>
    <n v="8.1910144571405174E-5"/>
    <x v="0"/>
    <s v="Sep-2023"/>
    <n v="202309"/>
  </r>
  <r>
    <s v="71dfe1fc-824b-459b-af75-8fca66b959f5"/>
    <x v="141"/>
    <x v="1706"/>
    <x v="3"/>
    <x v="2"/>
    <x v="0"/>
    <n v="3"/>
    <n v="620.37"/>
    <n v="0.14000000000000001"/>
    <n v="1600.5545999999999"/>
    <n v="160.36441232070791"/>
    <x v="0"/>
    <n v="9"/>
    <x v="4"/>
    <n v="0.10019302829201074"/>
    <n v="7.52239255068212E-5"/>
    <x v="0"/>
    <s v="Sep-2023"/>
    <n v="202309"/>
  </r>
  <r>
    <s v="a775d9a7-5818-4ce0-82af-f725a25ceabb"/>
    <x v="124"/>
    <x v="1707"/>
    <x v="1"/>
    <x v="1"/>
    <x v="8"/>
    <n v="1"/>
    <n v="376.39"/>
    <n v="0.24"/>
    <n v="286.0564"/>
    <n v="32.991356295773137"/>
    <x v="0"/>
    <n v="9"/>
    <x v="4"/>
    <n v="0.11533164891879062"/>
    <n v="6.3763649406201018E-4"/>
    <x v="0"/>
    <s v="Sep-2023"/>
    <n v="202309"/>
  </r>
  <r>
    <s v="f286e6d9-cade-4760-aa55-cd86e8031c5c"/>
    <x v="135"/>
    <x v="1708"/>
    <x v="3"/>
    <x v="1"/>
    <x v="6"/>
    <n v="6"/>
    <n v="194.58"/>
    <n v="0.19"/>
    <n v="945.65880000000004"/>
    <n v="229.8060184262973"/>
    <x v="0"/>
    <n v="9"/>
    <x v="4"/>
    <n v="0.24301155810774169"/>
    <n v="1.6274368725802582E-4"/>
    <x v="0"/>
    <s v="Sep-2023"/>
    <n v="202309"/>
  </r>
  <r>
    <s v="9e7ec5dd-0c1c-48d1-974a-8cbea55b209b"/>
    <x v="116"/>
    <x v="1709"/>
    <x v="2"/>
    <x v="1"/>
    <x v="7"/>
    <n v="4"/>
    <n v="393.79"/>
    <n v="0.01"/>
    <n v="1559.4084"/>
    <n v="128.803106561475"/>
    <x v="0"/>
    <n v="9"/>
    <x v="4"/>
    <n v="8.2597417431812606E-2"/>
    <n v="6.3485614159831384E-6"/>
    <x v="0"/>
    <s v="Sep-2023"/>
    <n v="202309"/>
  </r>
  <r>
    <s v="c3b439f7-5e66-49a7-889c-3f255050d208"/>
    <x v="139"/>
    <x v="1710"/>
    <x v="1"/>
    <x v="1"/>
    <x v="7"/>
    <n v="2"/>
    <n v="13.95"/>
    <n v="0.14000000000000001"/>
    <n v="23.994"/>
    <n v="4.7084256054661253"/>
    <x v="0"/>
    <n v="9"/>
    <x v="4"/>
    <n v="0.19623345859240332"/>
    <n v="5.0179211469534059E-3"/>
    <x v="0"/>
    <s v="Sep-2023"/>
    <n v="202309"/>
  </r>
  <r>
    <s v="2543fd15-6c3d-422b-b02f-7833645e647a"/>
    <x v="127"/>
    <x v="1711"/>
    <x v="1"/>
    <x v="1"/>
    <x v="3"/>
    <n v="7"/>
    <n v="949.42"/>
    <n v="0.09"/>
    <n v="6047.8054000000002"/>
    <n v="514.65360736122796"/>
    <x v="0"/>
    <n v="9"/>
    <x v="4"/>
    <n v="8.5097580580424756E-2"/>
    <n v="1.3542102396350252E-5"/>
    <x v="0"/>
    <s v="Sep-2023"/>
    <n v="202309"/>
  </r>
  <r>
    <s v="7d7368b1-8b1b-4891-94d1-226ab7771166"/>
    <x v="137"/>
    <x v="701"/>
    <x v="3"/>
    <x v="1"/>
    <x v="9"/>
    <n v="4"/>
    <n v="422.08"/>
    <n v="7.0000000000000007E-2"/>
    <n v="1570.1376"/>
    <n v="400.37683644839171"/>
    <x v="0"/>
    <n v="9"/>
    <x v="4"/>
    <n v="0.2549947446952367"/>
    <n v="4.1461334344200155E-5"/>
    <x v="0"/>
    <s v="Sep-2023"/>
    <n v="202309"/>
  </r>
  <r>
    <s v="7e34077c-a4da-4fc4-aac2-4495b1da4bb6"/>
    <x v="122"/>
    <x v="1712"/>
    <x v="0"/>
    <x v="2"/>
    <x v="5"/>
    <n v="6"/>
    <n v="558.78"/>
    <n v="0.09"/>
    <n v="3050.9387999999999"/>
    <n v="279.96508511587268"/>
    <x v="0"/>
    <n v="9"/>
    <x v="4"/>
    <n v="9.1763586052880736E-2"/>
    <n v="2.6844196284763236E-5"/>
    <x v="0"/>
    <s v="Sep-2023"/>
    <n v="202309"/>
  </r>
  <r>
    <s v="2f110a26-257c-4fd2-b6a3-c3dd8c0de6cd"/>
    <x v="133"/>
    <x v="1713"/>
    <x v="1"/>
    <x v="0"/>
    <x v="8"/>
    <n v="1"/>
    <n v="898.45"/>
    <n v="0.22"/>
    <n v="700.79100000000005"/>
    <n v="160.20336399093881"/>
    <x v="0"/>
    <n v="9"/>
    <x v="4"/>
    <n v="0.22860362646058355"/>
    <n v="2.4486615838388337E-4"/>
    <x v="0"/>
    <s v="Sep-2023"/>
    <n v="202309"/>
  </r>
  <r>
    <s v="1dbac731-df69-4a5e-8781-acfbc8f938cc"/>
    <x v="123"/>
    <x v="1714"/>
    <x v="2"/>
    <x v="1"/>
    <x v="1"/>
    <n v="6"/>
    <n v="293.49"/>
    <n v="0.11"/>
    <n v="1567.2366"/>
    <n v="165.60326909324681"/>
    <x v="0"/>
    <n v="9"/>
    <x v="4"/>
    <n v="0.10566577445501643"/>
    <n v="6.2466637136983656E-5"/>
    <x v="0"/>
    <s v="Sep-2023"/>
    <n v="202309"/>
  </r>
  <r>
    <s v="b3bca747-b915-42bb-817d-19717af2a126"/>
    <x v="126"/>
    <x v="1715"/>
    <x v="1"/>
    <x v="2"/>
    <x v="5"/>
    <n v="8"/>
    <n v="451.35"/>
    <n v="0.25"/>
    <n v="2708.1"/>
    <n v="423.13211123078702"/>
    <x v="0"/>
    <n v="9"/>
    <x v="4"/>
    <n v="0.15624685618359258"/>
    <n v="6.9236734241719277E-5"/>
    <x v="0"/>
    <s v="Sep-2023"/>
    <n v="202309"/>
  </r>
  <r>
    <s v="f7a254fa-2a61-426b-85aa-e41d890e73d0"/>
    <x v="135"/>
    <x v="1716"/>
    <x v="2"/>
    <x v="2"/>
    <x v="8"/>
    <n v="8"/>
    <n v="44.81"/>
    <n v="0.11"/>
    <n v="319.04719999999998"/>
    <n v="43.176362584016182"/>
    <x v="0"/>
    <n v="9"/>
    <x v="4"/>
    <n v="0.13532907539704528"/>
    <n v="3.068511492970319E-4"/>
    <x v="0"/>
    <s v="Sep-2023"/>
    <n v="202309"/>
  </r>
  <r>
    <s v="96901b65-d577-4599-b2f9-8775638daa1b"/>
    <x v="123"/>
    <x v="1717"/>
    <x v="2"/>
    <x v="2"/>
    <x v="6"/>
    <n v="3"/>
    <n v="296.97000000000003"/>
    <n v="0.25"/>
    <n v="668.18250000000012"/>
    <n v="189.6770819427459"/>
    <x v="0"/>
    <n v="9"/>
    <x v="4"/>
    <n v="0.28387017310801443"/>
    <n v="2.8061195855922592E-4"/>
    <x v="0"/>
    <s v="Sep-2023"/>
    <n v="202309"/>
  </r>
  <r>
    <s v="7def5b49-23c2-48c9-86b6-ba220435ea94"/>
    <x v="117"/>
    <x v="1718"/>
    <x v="1"/>
    <x v="1"/>
    <x v="2"/>
    <n v="6"/>
    <n v="20.78"/>
    <n v="0.08"/>
    <n v="114.7056"/>
    <n v="28.556071200608891"/>
    <x v="0"/>
    <n v="9"/>
    <x v="4"/>
    <n v="0.24895097711540579"/>
    <n v="6.4164260506897658E-4"/>
    <x v="0"/>
    <s v="Sep-2023"/>
    <n v="202309"/>
  </r>
  <r>
    <s v="323d417d-f9c9-4eee-a8aa-806e739c5a8b"/>
    <x v="136"/>
    <x v="1719"/>
    <x v="3"/>
    <x v="2"/>
    <x v="0"/>
    <n v="1"/>
    <n v="442.93"/>
    <n v="0.2"/>
    <n v="354.34400000000011"/>
    <n v="23.48046969150904"/>
    <x v="0"/>
    <n v="9"/>
    <x v="4"/>
    <n v="6.6264617692155178E-2"/>
    <n v="4.5153861784029078E-4"/>
    <x v="0"/>
    <s v="Sep-2023"/>
    <n v="202309"/>
  </r>
  <r>
    <s v="8dbfe362-d278-4dca-afa3-186406d2d0b8"/>
    <x v="138"/>
    <x v="1720"/>
    <x v="2"/>
    <x v="0"/>
    <x v="6"/>
    <n v="8"/>
    <n v="930.06"/>
    <n v="0.28000000000000003"/>
    <n v="5357.1455999999998"/>
    <n v="311.19258954998821"/>
    <x v="0"/>
    <n v="9"/>
    <x v="4"/>
    <n v="5.8089253640966607E-2"/>
    <n v="3.7631980732425873E-5"/>
    <x v="0"/>
    <s v="Sep-2023"/>
    <n v="202309"/>
  </r>
  <r>
    <s v="19e8e2ef-49f3-41bd-8073-0d92c4ffbf3f"/>
    <x v="131"/>
    <x v="1721"/>
    <x v="0"/>
    <x v="1"/>
    <x v="9"/>
    <n v="3"/>
    <n v="116.31"/>
    <n v="7.0000000000000007E-2"/>
    <n v="324.50490000000002"/>
    <n v="78.006765483464051"/>
    <x v="0"/>
    <n v="9"/>
    <x v="4"/>
    <n v="0.24038701875831164"/>
    <n v="2.0061330352792825E-4"/>
    <x v="0"/>
    <s v="Sep-2023"/>
    <n v="202309"/>
  </r>
  <r>
    <s v="b2ccf327-3dd9-4b2c-bb5b-7c9e165631ee"/>
    <x v="130"/>
    <x v="1722"/>
    <x v="0"/>
    <x v="0"/>
    <x v="8"/>
    <n v="8"/>
    <n v="195.54"/>
    <n v="0.28000000000000003"/>
    <n v="1126.3104000000001"/>
    <n v="189.2085716707104"/>
    <x v="0"/>
    <n v="9"/>
    <x v="4"/>
    <n v="0.16798972261173331"/>
    <n v="1.7899151068835023E-4"/>
    <x v="0"/>
    <s v="Sep-2023"/>
    <n v="202309"/>
  </r>
  <r>
    <s v="34461f2c-1f2d-4ac4-a6d7-b3ff17d2bc6e"/>
    <x v="121"/>
    <x v="1723"/>
    <x v="2"/>
    <x v="0"/>
    <x v="1"/>
    <n v="9"/>
    <n v="952.19"/>
    <n v="0.22"/>
    <n v="6684.3738000000012"/>
    <n v="1085.6525548034051"/>
    <x v="0"/>
    <n v="9"/>
    <x v="4"/>
    <n v="0.16241649364423708"/>
    <n v="2.5671813865346666E-5"/>
    <x v="0"/>
    <s v="Sep-2023"/>
    <n v="202309"/>
  </r>
  <r>
    <s v="84703dff-c57e-4373-acca-417d688609a8"/>
    <x v="124"/>
    <x v="1724"/>
    <x v="1"/>
    <x v="2"/>
    <x v="2"/>
    <n v="9"/>
    <n v="333.8"/>
    <n v="0.18"/>
    <n v="2463.444"/>
    <n v="680.11594260233448"/>
    <x v="0"/>
    <n v="9"/>
    <x v="4"/>
    <n v="0.27608337863671123"/>
    <n v="5.9916117435590163E-5"/>
    <x v="0"/>
    <s v="Sep-2023"/>
    <n v="202309"/>
  </r>
  <r>
    <s v="c8ffb8a4-828e-469c-bdd9-b0224b0aee54"/>
    <x v="126"/>
    <x v="1725"/>
    <x v="3"/>
    <x v="1"/>
    <x v="5"/>
    <n v="4"/>
    <n v="675.47"/>
    <n v="0.28999999999999998"/>
    <n v="1918.3348000000001"/>
    <n v="137.00222978243119"/>
    <x v="0"/>
    <n v="9"/>
    <x v="4"/>
    <n v="7.1417267612739532E-2"/>
    <n v="1.0733267206537669E-4"/>
    <x v="0"/>
    <s v="Sep-2023"/>
    <n v="202309"/>
  </r>
  <r>
    <s v="ad0accd3-df9b-44c9-92a9-4cf1457bf422"/>
    <x v="135"/>
    <x v="1726"/>
    <x v="3"/>
    <x v="0"/>
    <x v="9"/>
    <n v="9"/>
    <n v="701.45"/>
    <n v="0.28999999999999998"/>
    <n v="4482.2655000000004"/>
    <n v="1116.6142943678319"/>
    <x v="0"/>
    <n v="9"/>
    <x v="4"/>
    <n v="0.24911828502078509"/>
    <n v="4.5936591663300617E-5"/>
    <x v="0"/>
    <s v="Sep-2023"/>
    <n v="202309"/>
  </r>
  <r>
    <s v="938c98a1-df33-4075-a98d-0175acb9fa92"/>
    <x v="136"/>
    <x v="1727"/>
    <x v="3"/>
    <x v="0"/>
    <x v="9"/>
    <n v="2"/>
    <n v="391.8"/>
    <n v="0.21"/>
    <n v="619.0440000000001"/>
    <n v="150.12654501991071"/>
    <x v="0"/>
    <n v="9"/>
    <x v="4"/>
    <n v="0.24251352895740963"/>
    <n v="2.6799387442572742E-4"/>
    <x v="0"/>
    <s v="Sep-2023"/>
    <n v="202309"/>
  </r>
  <r>
    <s v="229d532f-47d1-4ccb-9d4c-21cea92d5ac4"/>
    <x v="127"/>
    <x v="1728"/>
    <x v="0"/>
    <x v="2"/>
    <x v="0"/>
    <n v="5"/>
    <n v="574.89"/>
    <n v="0.28000000000000003"/>
    <n v="2069.6039999999998"/>
    <n v="403.99991263210262"/>
    <x v="0"/>
    <n v="9"/>
    <x v="4"/>
    <n v="0.19520638374882474"/>
    <n v="9.7409939292734279E-5"/>
    <x v="0"/>
    <s v="Sep-2023"/>
    <n v="202309"/>
  </r>
  <r>
    <s v="ec36f686-b760-4aaa-8b5b-a76ffce08c68"/>
    <x v="120"/>
    <x v="1729"/>
    <x v="2"/>
    <x v="0"/>
    <x v="5"/>
    <n v="1"/>
    <n v="73.180000000000007"/>
    <n v="0.11"/>
    <n v="65.130200000000002"/>
    <n v="14.457937841499881"/>
    <x v="0"/>
    <n v="9"/>
    <x v="4"/>
    <n v="0.22198515959570031"/>
    <n v="1.5031429352282042E-3"/>
    <x v="0"/>
    <s v="Sep-2023"/>
    <n v="202309"/>
  </r>
  <r>
    <s v="06a99228-4897-4876-854f-fb92199d1282"/>
    <x v="113"/>
    <x v="1730"/>
    <x v="3"/>
    <x v="2"/>
    <x v="6"/>
    <n v="1"/>
    <n v="470.88"/>
    <n v="0.15"/>
    <n v="400.24799999999999"/>
    <n v="89.227735538890414"/>
    <x v="0"/>
    <n v="9"/>
    <x v="4"/>
    <n v="0.2229311215518639"/>
    <n v="3.1855249745158003E-4"/>
    <x v="0"/>
    <s v="Sep-2023"/>
    <n v="202309"/>
  </r>
  <r>
    <s v="0faccac0-52ce-46eb-a59b-dbd730b75287"/>
    <x v="121"/>
    <x v="1731"/>
    <x v="1"/>
    <x v="2"/>
    <x v="8"/>
    <n v="3"/>
    <n v="189.28"/>
    <n v="0.01"/>
    <n v="562.16160000000002"/>
    <n v="59.16264118934366"/>
    <x v="0"/>
    <n v="9"/>
    <x v="4"/>
    <n v="0.10524134197238598"/>
    <n v="1.7610594533671456E-5"/>
    <x v="0"/>
    <s v="Sep-2023"/>
    <n v="202309"/>
  </r>
  <r>
    <s v="aaf1d625-a72f-4dcb-aa2d-649b1177a9b5"/>
    <x v="138"/>
    <x v="1732"/>
    <x v="2"/>
    <x v="0"/>
    <x v="5"/>
    <n v="3"/>
    <n v="517.54"/>
    <n v="0.11"/>
    <n v="1381.8317999999999"/>
    <n v="281.37102425943641"/>
    <x v="0"/>
    <n v="9"/>
    <x v="4"/>
    <n v="0.20362176081013364"/>
    <n v="7.0847985984980234E-5"/>
    <x v="0"/>
    <s v="Sep-2023"/>
    <n v="202309"/>
  </r>
  <r>
    <s v="95cdb137-1859-4187-a6db-576bb43c34d6"/>
    <x v="114"/>
    <x v="1733"/>
    <x v="0"/>
    <x v="1"/>
    <x v="5"/>
    <n v="8"/>
    <n v="249.43"/>
    <n v="0.2"/>
    <n v="1596.3520000000001"/>
    <n v="285.69779890910752"/>
    <x v="0"/>
    <n v="9"/>
    <x v="4"/>
    <n v="0.17896917403499196"/>
    <n v="1.0022852102794372E-4"/>
    <x v="0"/>
    <s v="Sep-2023"/>
    <n v="202309"/>
  </r>
  <r>
    <s v="3c521946-888a-4bdd-9a21-4b46eb856b41"/>
    <x v="118"/>
    <x v="1734"/>
    <x v="3"/>
    <x v="0"/>
    <x v="3"/>
    <n v="1"/>
    <n v="39.54"/>
    <n v="0.12"/>
    <n v="34.795200000000001"/>
    <n v="9.9956853445858087"/>
    <x v="0"/>
    <n v="9"/>
    <x v="4"/>
    <n v="0.28727196120688508"/>
    <n v="3.0349013657056147E-3"/>
    <x v="0"/>
    <s v="Sep-2023"/>
    <n v="202309"/>
  </r>
  <r>
    <s v="ff69464c-f0b9-403c-abf6-06fcd63401d2"/>
    <x v="125"/>
    <x v="105"/>
    <x v="3"/>
    <x v="2"/>
    <x v="9"/>
    <n v="4"/>
    <n v="155.22"/>
    <n v="0.24"/>
    <n v="471.86880000000002"/>
    <n v="73.282470830668601"/>
    <x v="0"/>
    <n v="9"/>
    <x v="4"/>
    <n v="0.15530264096856711"/>
    <n v="3.8654812524159255E-4"/>
    <x v="0"/>
    <s v="Sep-2023"/>
    <n v="202309"/>
  </r>
  <r>
    <s v="15a0d57c-de0d-4426-bc9c-e38f69180684"/>
    <x v="141"/>
    <x v="1735"/>
    <x v="1"/>
    <x v="1"/>
    <x v="9"/>
    <n v="7"/>
    <n v="381.99"/>
    <n v="0.16"/>
    <n v="2246.1012000000001"/>
    <n v="477.65429983851078"/>
    <x v="0"/>
    <n v="9"/>
    <x v="4"/>
    <n v="0.21265929595626001"/>
    <n v="5.9837018919717413E-5"/>
    <x v="0"/>
    <s v="Sep-2023"/>
    <n v="202309"/>
  </r>
  <r>
    <s v="7ce6b128-91ca-48ca-b6a8-458792d7d7ac"/>
    <x v="115"/>
    <x v="1736"/>
    <x v="3"/>
    <x v="0"/>
    <x v="7"/>
    <n v="9"/>
    <n v="670.12"/>
    <n v="0.23"/>
    <n v="4643.9315999999999"/>
    <n v="1201.356859052597"/>
    <x v="0"/>
    <n v="9"/>
    <x v="4"/>
    <n v="0.2586939176822925"/>
    <n v="3.8135789941436692E-5"/>
    <x v="0"/>
    <s v="Sep-2023"/>
    <n v="202309"/>
  </r>
  <r>
    <s v="85a28cdf-cb5d-41a7-9d2e-4527e85c7331"/>
    <x v="131"/>
    <x v="1737"/>
    <x v="3"/>
    <x v="1"/>
    <x v="7"/>
    <n v="9"/>
    <n v="301.20999999999998"/>
    <n v="0.17"/>
    <n v="2250.0387000000001"/>
    <n v="475.86792851637551"/>
    <x v="0"/>
    <n v="9"/>
    <x v="4"/>
    <n v="0.21149321943501484"/>
    <n v="6.271003249855215E-5"/>
    <x v="0"/>
    <s v="Sep-2023"/>
    <n v="202309"/>
  </r>
  <r>
    <s v="171aef17-52c9-4cbc-bb8d-a99f233b0222"/>
    <x v="133"/>
    <x v="1738"/>
    <x v="3"/>
    <x v="2"/>
    <x v="5"/>
    <n v="7"/>
    <n v="726.51"/>
    <n v="0.27"/>
    <n v="3712.4661000000001"/>
    <n v="218.6070338821533"/>
    <x v="0"/>
    <n v="9"/>
    <x v="4"/>
    <n v="5.8884587224150894E-2"/>
    <n v="5.3091393885051241E-5"/>
    <x v="0"/>
    <s v="Sep-2023"/>
    <n v="202309"/>
  </r>
  <r>
    <s v="8c377d5e-b57a-40b9-8456-1ef6121cc039"/>
    <x v="120"/>
    <x v="1739"/>
    <x v="0"/>
    <x v="2"/>
    <x v="4"/>
    <n v="3"/>
    <n v="142.29"/>
    <n v="0.11"/>
    <n v="379.91430000000003"/>
    <n v="86.466061270611377"/>
    <x v="0"/>
    <n v="9"/>
    <x v="4"/>
    <n v="0.22759359484655189"/>
    <n v="2.5768969475484341E-4"/>
    <x v="0"/>
    <s v="Sep-2023"/>
    <n v="202309"/>
  </r>
  <r>
    <s v="1c11c239-7516-47b2-b1e9-8b967fbb2573"/>
    <x v="136"/>
    <x v="1740"/>
    <x v="2"/>
    <x v="2"/>
    <x v="5"/>
    <n v="2"/>
    <n v="531.54999999999995"/>
    <n v="0.16"/>
    <n v="893.00399999999991"/>
    <n v="206.89752571706791"/>
    <x v="0"/>
    <n v="9"/>
    <x v="4"/>
    <n v="0.23168712090546956"/>
    <n v="1.505032452262252E-4"/>
    <x v="0"/>
    <s v="Sep-2023"/>
    <n v="202309"/>
  </r>
  <r>
    <s v="04c355e8-8b4c-42ba-aa91-4ebe8f1f27c0"/>
    <x v="137"/>
    <x v="1741"/>
    <x v="2"/>
    <x v="0"/>
    <x v="1"/>
    <n v="2"/>
    <n v="112.12"/>
    <n v="0.19"/>
    <n v="181.6344"/>
    <n v="42.476140705453773"/>
    <x v="0"/>
    <n v="9"/>
    <x v="4"/>
    <n v="0.23385515467033652"/>
    <n v="8.4730645736710668E-4"/>
    <x v="0"/>
    <s v="Sep-2023"/>
    <n v="202309"/>
  </r>
  <r>
    <s v="d0dcff2e-44e8-49c7-9e41-874b80a1ff00"/>
    <x v="137"/>
    <x v="1742"/>
    <x v="1"/>
    <x v="0"/>
    <x v="1"/>
    <n v="7"/>
    <n v="135.72"/>
    <n v="0.02"/>
    <n v="931.03919999999994"/>
    <n v="192.12347572117869"/>
    <x v="0"/>
    <n v="9"/>
    <x v="4"/>
    <n v="0.20635379876720411"/>
    <n v="2.1051745189676227E-5"/>
    <x v="0"/>
    <s v="Sep-2023"/>
    <n v="202309"/>
  </r>
  <r>
    <s v="b88d0c99-8656-4e68-af98-d5bd1f6d1bb6"/>
    <x v="120"/>
    <x v="1743"/>
    <x v="3"/>
    <x v="2"/>
    <x v="7"/>
    <n v="3"/>
    <n v="822.58"/>
    <n v="0.13"/>
    <n v="2146.9337999999998"/>
    <n v="636.49852562886167"/>
    <x v="0"/>
    <n v="9"/>
    <x v="4"/>
    <n v="0.29646863151013864"/>
    <n v="5.2679779879565917E-5"/>
    <x v="0"/>
    <s v="Sep-2023"/>
    <n v="202309"/>
  </r>
  <r>
    <s v="e3dce133-5f02-4a74-b8eb-292e068111b1"/>
    <x v="132"/>
    <x v="1744"/>
    <x v="3"/>
    <x v="2"/>
    <x v="1"/>
    <n v="4"/>
    <n v="237.43"/>
    <n v="0.24"/>
    <n v="721.78719999999998"/>
    <n v="69.432490897148213"/>
    <x v="0"/>
    <n v="9"/>
    <x v="4"/>
    <n v="9.6195237179529117E-2"/>
    <n v="2.5270606073368989E-4"/>
    <x v="0"/>
    <s v="Sep-2023"/>
    <n v="202309"/>
  </r>
  <r>
    <s v="33e3158a-d178-4fdc-a16c-942da6f83ca9"/>
    <x v="129"/>
    <x v="1745"/>
    <x v="2"/>
    <x v="0"/>
    <x v="5"/>
    <n v="4"/>
    <n v="503.77"/>
    <n v="0.23"/>
    <n v="1551.6116"/>
    <n v="460.30794414012388"/>
    <x v="0"/>
    <n v="9"/>
    <x v="4"/>
    <n v="0.2966644127564681"/>
    <n v="1.1413938900688808E-4"/>
    <x v="0"/>
    <s v="Sep-2023"/>
    <n v="202309"/>
  </r>
  <r>
    <s v="f30bd7ff-4f17-45c3-9a03-4659e2c16821"/>
    <x v="131"/>
    <x v="1746"/>
    <x v="1"/>
    <x v="1"/>
    <x v="3"/>
    <n v="3"/>
    <n v="868.92"/>
    <n v="0.15"/>
    <n v="2215.7460000000001"/>
    <n v="381.6074884206821"/>
    <x v="0"/>
    <n v="9"/>
    <x v="4"/>
    <n v="0.17222528594012224"/>
    <n v="5.7542696680937257E-5"/>
    <x v="0"/>
    <s v="Sep-2023"/>
    <n v="202309"/>
  </r>
  <r>
    <s v="e5329383-1f3b-49c6-a1b5-1d855b1f433f"/>
    <x v="114"/>
    <x v="1747"/>
    <x v="3"/>
    <x v="2"/>
    <x v="2"/>
    <n v="8"/>
    <n v="770.14"/>
    <n v="0.17"/>
    <n v="5113.7295999999997"/>
    <n v="1275.0478316095021"/>
    <x v="0"/>
    <n v="9"/>
    <x v="4"/>
    <n v="0.24933814091568357"/>
    <n v="2.759238579998442E-5"/>
    <x v="0"/>
    <s v="Sep-2023"/>
    <n v="202309"/>
  </r>
  <r>
    <s v="f22c2363-49bd-441d-9ac7-2599c69103b7"/>
    <x v="121"/>
    <x v="1748"/>
    <x v="3"/>
    <x v="0"/>
    <x v="0"/>
    <n v="3"/>
    <n v="176.83"/>
    <n v="0.12"/>
    <n v="466.83120000000002"/>
    <n v="136.98426683193659"/>
    <x v="0"/>
    <n v="9"/>
    <x v="4"/>
    <n v="0.29343425810429247"/>
    <n v="2.2620596052705987E-4"/>
    <x v="0"/>
    <s v="Sep-2023"/>
    <n v="202309"/>
  </r>
  <r>
    <s v="e09752b8-ef92-4b3d-9e54-6521310ce14f"/>
    <x v="136"/>
    <x v="1749"/>
    <x v="0"/>
    <x v="0"/>
    <x v="4"/>
    <n v="5"/>
    <n v="470.14"/>
    <n v="0.04"/>
    <n v="2256.672"/>
    <n v="489.83979667186242"/>
    <x v="0"/>
    <n v="9"/>
    <x v="4"/>
    <n v="0.21706291240900866"/>
    <n v="1.7016207938061004E-5"/>
    <x v="0"/>
    <s v="Sep-2023"/>
    <n v="202309"/>
  </r>
  <r>
    <s v="be1ab13f-276b-4ad4-b731-2094cd5cd5bf"/>
    <x v="120"/>
    <x v="1750"/>
    <x v="1"/>
    <x v="0"/>
    <x v="8"/>
    <n v="5"/>
    <n v="774.47"/>
    <n v="0.25"/>
    <n v="2904.2624999999998"/>
    <n v="455.13670087018068"/>
    <x v="0"/>
    <n v="9"/>
    <x v="4"/>
    <n v="0.15671334835269907"/>
    <n v="6.4560279933373782E-5"/>
    <x v="0"/>
    <s v="Sep-2023"/>
    <n v="202309"/>
  </r>
  <r>
    <s v="f84b8f23-3853-4fba-9100-b82512ef7f3b"/>
    <x v="121"/>
    <x v="1751"/>
    <x v="0"/>
    <x v="2"/>
    <x v="0"/>
    <n v="6"/>
    <n v="577.99"/>
    <n v="0.08"/>
    <n v="3190.5048000000002"/>
    <n v="955.99329437090239"/>
    <x v="0"/>
    <n v="9"/>
    <x v="4"/>
    <n v="0.29963700238623753"/>
    <n v="2.3068449857840679E-5"/>
    <x v="0"/>
    <s v="Sep-2023"/>
    <n v="202309"/>
  </r>
  <r>
    <s v="8a86cab0-598d-4f32-9f44-3b6ce3661fc3"/>
    <x v="113"/>
    <x v="1752"/>
    <x v="0"/>
    <x v="0"/>
    <x v="6"/>
    <n v="1"/>
    <n v="99.26"/>
    <n v="0.19"/>
    <n v="80.400600000000011"/>
    <n v="8.1999019250803524"/>
    <x v="0"/>
    <n v="9"/>
    <x v="4"/>
    <n v="0.10198806880894361"/>
    <n v="1.9141648196655248E-3"/>
    <x v="0"/>
    <s v="Sep-2023"/>
    <n v="202309"/>
  </r>
  <r>
    <s v="7b806f77-120f-4ea3-b73b-21da56691c83"/>
    <x v="127"/>
    <x v="1753"/>
    <x v="2"/>
    <x v="2"/>
    <x v="2"/>
    <n v="7"/>
    <n v="720.36"/>
    <n v="0.17"/>
    <n v="4185.2915999999996"/>
    <n v="903.61025036071703"/>
    <x v="0"/>
    <n v="9"/>
    <x v="4"/>
    <n v="0.21590138435293663"/>
    <n v="3.3713302079119172E-5"/>
    <x v="0"/>
    <s v="Sep-2023"/>
    <n v="202309"/>
  </r>
  <r>
    <s v="4b34cb59-6996-4e21-ae97-ad7d5f52858d"/>
    <x v="114"/>
    <x v="1754"/>
    <x v="0"/>
    <x v="0"/>
    <x v="8"/>
    <n v="1"/>
    <n v="428.33"/>
    <n v="0.28999999999999998"/>
    <n v="304.11430000000001"/>
    <n v="41.731686809092061"/>
    <x v="0"/>
    <n v="9"/>
    <x v="4"/>
    <n v="0.13722369125388731"/>
    <n v="6.770480704129993E-4"/>
    <x v="0"/>
    <s v="Sep-2023"/>
    <n v="202309"/>
  </r>
  <r>
    <s v="b8789948-2f26-41dc-8b08-089b0a16edd0"/>
    <x v="113"/>
    <x v="1755"/>
    <x v="2"/>
    <x v="0"/>
    <x v="1"/>
    <n v="8"/>
    <n v="170.41"/>
    <n v="0.26"/>
    <n v="1008.8271999999999"/>
    <n v="57.648385292749801"/>
    <x v="0"/>
    <n v="9"/>
    <x v="4"/>
    <n v="5.714396409290888E-2"/>
    <n v="1.9071650724722728E-4"/>
    <x v="0"/>
    <s v="Sep-2023"/>
    <n v="202309"/>
  </r>
  <r>
    <s v="cc0b2b0a-80e2-47a3-b41b-4f38c218c247"/>
    <x v="139"/>
    <x v="1756"/>
    <x v="2"/>
    <x v="2"/>
    <x v="9"/>
    <n v="5"/>
    <n v="413.97"/>
    <n v="0.13"/>
    <n v="1800.7695000000001"/>
    <n v="283.83844714399862"/>
    <x v="0"/>
    <n v="9"/>
    <x v="4"/>
    <n v="0.15762064336607134"/>
    <n v="6.2806483561610738E-5"/>
    <x v="0"/>
    <s v="Sep-2023"/>
    <n v="202309"/>
  </r>
  <r>
    <s v="5c1e4b32-d553-43d7-9486-f1f40a6b6ba0"/>
    <x v="137"/>
    <x v="1757"/>
    <x v="0"/>
    <x v="0"/>
    <x v="9"/>
    <n v="2"/>
    <n v="970.91"/>
    <n v="0.21"/>
    <n v="1534.0378000000001"/>
    <n v="336.11267170439282"/>
    <x v="0"/>
    <n v="9"/>
    <x v="4"/>
    <n v="0.21910325267369085"/>
    <n v="1.081459661554624E-4"/>
    <x v="0"/>
    <s v="Sep-2023"/>
    <n v="202309"/>
  </r>
  <r>
    <s v="843dc6e6-ca35-4ca7-a926-5ff66781efe9"/>
    <x v="115"/>
    <x v="1758"/>
    <x v="2"/>
    <x v="2"/>
    <x v="7"/>
    <n v="2"/>
    <n v="760.16"/>
    <n v="0.28000000000000003"/>
    <n v="1094.6304"/>
    <n v="204.0915131673124"/>
    <x v="0"/>
    <n v="9"/>
    <x v="4"/>
    <n v="0.18644787607516874"/>
    <n v="1.8417175331509158E-4"/>
    <x v="0"/>
    <s v="Sep-2023"/>
    <n v="202309"/>
  </r>
  <r>
    <s v="297fcc34-ebd8-4365-905f-11b73e5b05e9"/>
    <x v="134"/>
    <x v="1759"/>
    <x v="0"/>
    <x v="2"/>
    <x v="3"/>
    <n v="3"/>
    <n v="515.05999999999995"/>
    <n v="0.05"/>
    <n v="1467.921"/>
    <n v="211.75962055824601"/>
    <x v="0"/>
    <n v="9"/>
    <x v="4"/>
    <n v="0.14425818593660422"/>
    <n v="3.2358689602505861E-5"/>
    <x v="0"/>
    <s v="Sep-2023"/>
    <n v="202309"/>
  </r>
  <r>
    <s v="c48df70f-926e-41f5-ab47-036690876e97"/>
    <x v="114"/>
    <x v="1760"/>
    <x v="0"/>
    <x v="2"/>
    <x v="7"/>
    <n v="8"/>
    <n v="968.76"/>
    <n v="0.01"/>
    <n v="7672.5792000000001"/>
    <n v="2078.1671809420809"/>
    <x v="0"/>
    <n v="9"/>
    <x v="4"/>
    <n v="0.2708564000150146"/>
    <n v="1.2903092613237542E-6"/>
    <x v="0"/>
    <s v="Sep-2023"/>
    <n v="202309"/>
  </r>
  <r>
    <s v="de731fbd-73d7-4c44-aa44-436194fe6760"/>
    <x v="114"/>
    <x v="1761"/>
    <x v="0"/>
    <x v="2"/>
    <x v="2"/>
    <n v="3"/>
    <n v="783.64"/>
    <n v="0.15"/>
    <n v="1998.2819999999999"/>
    <n v="369.00336728652383"/>
    <x v="0"/>
    <n v="9"/>
    <x v="4"/>
    <n v="0.18466030684684337"/>
    <n v="6.3804808330355776E-5"/>
    <x v="0"/>
    <s v="Sep-2023"/>
    <n v="202309"/>
  </r>
  <r>
    <s v="2f02c453-1bc3-4117-a2f1-4ad2de5f3583"/>
    <x v="123"/>
    <x v="1762"/>
    <x v="3"/>
    <x v="2"/>
    <x v="3"/>
    <n v="3"/>
    <n v="899.07"/>
    <n v="0.22"/>
    <n v="2103.8238000000001"/>
    <n v="353.93399344161662"/>
    <x v="0"/>
    <n v="9"/>
    <x v="4"/>
    <n v="0.1682336674020023"/>
    <n v="8.1565766106458148E-5"/>
    <x v="0"/>
    <s v="Sep-2023"/>
    <n v="202309"/>
  </r>
  <r>
    <s v="9cc0dc9b-e1c2-4e42-9a00-38ac661ce0dc"/>
    <x v="133"/>
    <x v="1763"/>
    <x v="1"/>
    <x v="2"/>
    <x v="7"/>
    <n v="1"/>
    <n v="859.76"/>
    <n v="0.17"/>
    <n v="713.60079999999994"/>
    <n v="42.622149071469217"/>
    <x v="0"/>
    <n v="9"/>
    <x v="4"/>
    <n v="5.9728280954098177E-2"/>
    <n v="1.9772959895784871E-4"/>
    <x v="0"/>
    <s v="Sep-2023"/>
    <n v="202309"/>
  </r>
  <r>
    <s v="8d67afb3-3faa-4997-9f48-92ac7bc1d484"/>
    <x v="135"/>
    <x v="1764"/>
    <x v="1"/>
    <x v="0"/>
    <x v="3"/>
    <n v="5"/>
    <n v="706.08"/>
    <n v="0.16"/>
    <n v="2965.5360000000001"/>
    <n v="311.66735720781531"/>
    <x v="0"/>
    <n v="9"/>
    <x v="4"/>
    <n v="0.10509646728544698"/>
    <n v="4.5320643553138453E-5"/>
    <x v="0"/>
    <s v="Sep-2023"/>
    <n v="202309"/>
  </r>
  <r>
    <s v="9af6990d-a677-4ff5-bf2e-91eee1ffc5f4"/>
    <x v="133"/>
    <x v="1765"/>
    <x v="1"/>
    <x v="0"/>
    <x v="4"/>
    <n v="5"/>
    <n v="106.8"/>
    <n v="0.13"/>
    <n v="464.58"/>
    <n v="52.191071775438061"/>
    <x v="0"/>
    <n v="9"/>
    <x v="4"/>
    <n v="0.11234033272081893"/>
    <n v="2.4344569288389513E-4"/>
    <x v="0"/>
    <s v="Sep-2023"/>
    <n v="202309"/>
  </r>
  <r>
    <s v="e36f5275-a948-4524-b21a-36374f1b7b4b"/>
    <x v="118"/>
    <x v="1766"/>
    <x v="3"/>
    <x v="0"/>
    <x v="8"/>
    <n v="5"/>
    <n v="965.61"/>
    <n v="0.14000000000000001"/>
    <n v="4152.1230000000014"/>
    <n v="256.31618072415301"/>
    <x v="0"/>
    <n v="9"/>
    <x v="4"/>
    <n v="6.1731355435316569E-2"/>
    <n v="2.8997214196207582E-5"/>
    <x v="0"/>
    <s v="Sep-2023"/>
    <n v="202309"/>
  </r>
  <r>
    <s v="42315ce3-ec08-4d42-beac-f0738ab6ea61"/>
    <x v="127"/>
    <x v="1767"/>
    <x v="3"/>
    <x v="2"/>
    <x v="5"/>
    <n v="7"/>
    <n v="598.58000000000004"/>
    <n v="0.22"/>
    <n v="3268.2467999999999"/>
    <n v="888.33328051423541"/>
    <x v="0"/>
    <n v="9"/>
    <x v="4"/>
    <n v="0.27180728227569456"/>
    <n v="5.2505214722462202E-5"/>
    <x v="0"/>
    <s v="Sep-2023"/>
    <n v="202309"/>
  </r>
  <r>
    <s v="ccf3fa3a-540a-4359-baa8-c4c416d366c7"/>
    <x v="113"/>
    <x v="1768"/>
    <x v="3"/>
    <x v="1"/>
    <x v="2"/>
    <n v="7"/>
    <n v="980.73"/>
    <n v="0.18"/>
    <n v="5629.3902000000007"/>
    <n v="604.30160329947364"/>
    <x v="0"/>
    <n v="9"/>
    <x v="4"/>
    <n v="0.10734761347676229"/>
    <n v="2.6219536176405037E-5"/>
    <x v="0"/>
    <s v="Sep-2023"/>
    <n v="202309"/>
  </r>
  <r>
    <s v="b589dc0b-825e-4acf-b037-2fee18c0221c"/>
    <x v="118"/>
    <x v="1769"/>
    <x v="1"/>
    <x v="2"/>
    <x v="3"/>
    <n v="1"/>
    <n v="674.02"/>
    <n v="0.02"/>
    <n v="660.53959999999995"/>
    <n v="83.567628303347774"/>
    <x v="0"/>
    <n v="9"/>
    <x v="4"/>
    <n v="0.12651418371184375"/>
    <n v="2.9672710008605088E-5"/>
    <x v="0"/>
    <s v="Sep-2023"/>
    <n v="202309"/>
  </r>
  <r>
    <s v="e774a214-bd58-4cf7-a510-ea72289f6e86"/>
    <x v="120"/>
    <x v="1770"/>
    <x v="3"/>
    <x v="0"/>
    <x v="0"/>
    <n v="6"/>
    <n v="805.4"/>
    <n v="0.17"/>
    <n v="4010.8919999999989"/>
    <n v="1168.5827268061071"/>
    <x v="0"/>
    <n v="9"/>
    <x v="4"/>
    <n v="0.29135232930881894"/>
    <n v="3.5179207019286489E-5"/>
    <x v="0"/>
    <s v="Sep-2023"/>
    <n v="202309"/>
  </r>
  <r>
    <s v="55744c6a-3002-4af7-b935-356b3a08f115"/>
    <x v="138"/>
    <x v="1771"/>
    <x v="0"/>
    <x v="2"/>
    <x v="2"/>
    <n v="7"/>
    <n v="917.06"/>
    <n v="0.13"/>
    <n v="5584.8954000000003"/>
    <n v="362.84522405234048"/>
    <x v="0"/>
    <n v="9"/>
    <x v="4"/>
    <n v="6.4969027719362568E-2"/>
    <n v="2.0251050717977638E-5"/>
    <x v="0"/>
    <s v="Sep-2023"/>
    <n v="202309"/>
  </r>
  <r>
    <s v="159bc7c8-9fa0-4da1-9b07-879bd98b0e25"/>
    <x v="132"/>
    <x v="1772"/>
    <x v="0"/>
    <x v="1"/>
    <x v="2"/>
    <n v="7"/>
    <n v="960.53"/>
    <n v="0.1"/>
    <n v="6051.3389999999999"/>
    <n v="615.64042911633737"/>
    <x v="0"/>
    <n v="9"/>
    <x v="4"/>
    <n v="0.10173623211595605"/>
    <n v="1.4872741388310918E-5"/>
    <x v="0"/>
    <s v="Sep-2023"/>
    <n v="202309"/>
  </r>
  <r>
    <s v="5768e264-031f-4ab6-ab76-9f1da6f64bf6"/>
    <x v="134"/>
    <x v="1773"/>
    <x v="0"/>
    <x v="0"/>
    <x v="1"/>
    <n v="2"/>
    <n v="679.62"/>
    <n v="0.04"/>
    <n v="1304.8704"/>
    <n v="219.21282778453349"/>
    <x v="0"/>
    <n v="9"/>
    <x v="4"/>
    <n v="0.16799586210594822"/>
    <n v="2.9428209881992879E-5"/>
    <x v="0"/>
    <s v="Sep-2023"/>
    <n v="202309"/>
  </r>
  <r>
    <s v="376e4087-f22b-421d-952a-9ec1baf9b1d1"/>
    <x v="114"/>
    <x v="1774"/>
    <x v="0"/>
    <x v="1"/>
    <x v="3"/>
    <n v="9"/>
    <n v="292.29000000000002"/>
    <n v="0.11"/>
    <n v="2341.2429000000002"/>
    <n v="242.88367237972281"/>
    <x v="0"/>
    <n v="9"/>
    <x v="4"/>
    <n v="0.10374133857692544"/>
    <n v="4.181539642896514E-5"/>
    <x v="0"/>
    <s v="Sep-2023"/>
    <n v="202309"/>
  </r>
  <r>
    <s v="2afa01df-3e72-4b53-a70d-9251be52a825"/>
    <x v="130"/>
    <x v="1775"/>
    <x v="3"/>
    <x v="1"/>
    <x v="2"/>
    <n v="8"/>
    <n v="133.06"/>
    <n v="0.14000000000000001"/>
    <n v="915.45280000000002"/>
    <n v="185.5505633738083"/>
    <x v="0"/>
    <n v="9"/>
    <x v="4"/>
    <n v="0.20268719848124153"/>
    <n v="1.3151961521118294E-4"/>
    <x v="0"/>
    <s v="Sep-2023"/>
    <n v="202309"/>
  </r>
  <r>
    <s v="120435d6-31ff-437f-b177-d2b833b1ad74"/>
    <x v="119"/>
    <x v="1776"/>
    <x v="1"/>
    <x v="1"/>
    <x v="8"/>
    <n v="5"/>
    <n v="345.37"/>
    <n v="0.12"/>
    <n v="1519.6279999999999"/>
    <n v="322.22527105781228"/>
    <x v="0"/>
    <n v="9"/>
    <x v="4"/>
    <n v="0.21204220444596461"/>
    <n v="6.9490691142832324E-5"/>
    <x v="0"/>
    <s v="Sep-2023"/>
    <n v="202309"/>
  </r>
  <r>
    <s v="394bf800-f77c-4a05-bfd3-783d95d532e3"/>
    <x v="127"/>
    <x v="1777"/>
    <x v="2"/>
    <x v="1"/>
    <x v="6"/>
    <n v="4"/>
    <n v="292.79000000000002"/>
    <n v="0.22"/>
    <n v="913.50480000000005"/>
    <n v="88.453024343839431"/>
    <x v="0"/>
    <n v="9"/>
    <x v="4"/>
    <n v="9.6828198761341397E-2"/>
    <n v="1.8784794562655828E-4"/>
    <x v="0"/>
    <s v="Sep-2023"/>
    <n v="202309"/>
  </r>
  <r>
    <s v="6967c69c-42f6-4d14-a49f-6c0afa405e05"/>
    <x v="133"/>
    <x v="1778"/>
    <x v="1"/>
    <x v="2"/>
    <x v="9"/>
    <n v="6"/>
    <n v="343.49"/>
    <n v="0.19"/>
    <n v="1669.3614"/>
    <n v="99.629422336638825"/>
    <x v="0"/>
    <n v="9"/>
    <x v="4"/>
    <n v="5.9681158517645626E-2"/>
    <n v="9.2190941997341021E-5"/>
    <x v="0"/>
    <s v="Sep-2023"/>
    <n v="202309"/>
  </r>
  <r>
    <s v="765d27e1-851d-4ffa-aaca-7a4b36168a51"/>
    <x v="119"/>
    <x v="1779"/>
    <x v="2"/>
    <x v="2"/>
    <x v="3"/>
    <n v="4"/>
    <n v="733.7"/>
    <n v="0.12"/>
    <n v="2582.6239999999998"/>
    <n v="140.19121479557279"/>
    <x v="0"/>
    <n v="9"/>
    <x v="4"/>
    <n v="5.4282471933805615E-2"/>
    <n v="4.0888646585798004E-5"/>
    <x v="0"/>
    <s v="Sep-2023"/>
    <n v="202309"/>
  </r>
  <r>
    <s v="55bd2a6d-3c68-4d75-b9fb-5d11ab537e46"/>
    <x v="133"/>
    <x v="1780"/>
    <x v="3"/>
    <x v="1"/>
    <x v="2"/>
    <n v="1"/>
    <n v="76.05"/>
    <n v="0.25"/>
    <n v="57.037499999999987"/>
    <n v="9.0344550590830668"/>
    <x v="0"/>
    <n v="9"/>
    <x v="4"/>
    <n v="0.15839500432317455"/>
    <n v="3.2873109796186721E-3"/>
    <x v="0"/>
    <s v="Sep-2023"/>
    <n v="202309"/>
  </r>
  <r>
    <s v="bd6ce05b-0b9e-4b25-9bc7-b969b5f79131"/>
    <x v="133"/>
    <x v="1781"/>
    <x v="0"/>
    <x v="1"/>
    <x v="6"/>
    <n v="4"/>
    <n v="591.32000000000005"/>
    <n v="0.27"/>
    <n v="1726.6543999999999"/>
    <n v="425.93984845502411"/>
    <x v="0"/>
    <n v="9"/>
    <x v="4"/>
    <n v="0.24668506242767754"/>
    <n v="1.1415139011026179E-4"/>
    <x v="0"/>
    <s v="Sep-2023"/>
    <n v="202309"/>
  </r>
  <r>
    <s v="4372a407-b030-4240-b679-438ad2358ccc"/>
    <x v="127"/>
    <x v="1782"/>
    <x v="3"/>
    <x v="2"/>
    <x v="0"/>
    <n v="6"/>
    <n v="929.81"/>
    <n v="0.14000000000000001"/>
    <n v="4797.8195999999998"/>
    <n v="1389.066114584688"/>
    <x v="0"/>
    <n v="9"/>
    <x v="4"/>
    <n v="0.28952028846284428"/>
    <n v="2.5094732615623983E-5"/>
    <x v="0"/>
    <s v="Sep-2023"/>
    <n v="202309"/>
  </r>
  <r>
    <s v="3626f1e3-2295-4790-9094-2b06b2a04a67"/>
    <x v="113"/>
    <x v="1783"/>
    <x v="3"/>
    <x v="1"/>
    <x v="6"/>
    <n v="5"/>
    <n v="978.34"/>
    <n v="0.12"/>
    <n v="4304.6959999999999"/>
    <n v="1016.814933118609"/>
    <x v="0"/>
    <n v="9"/>
    <x v="4"/>
    <n v="0.23621062512163671"/>
    <n v="2.4531349019768178E-5"/>
    <x v="0"/>
    <s v="Sep-2023"/>
    <n v="202309"/>
  </r>
  <r>
    <s v="65d02033-c4ad-46df-a7ae-072c441c6644"/>
    <x v="137"/>
    <x v="1784"/>
    <x v="3"/>
    <x v="1"/>
    <x v="3"/>
    <n v="7"/>
    <n v="175.55"/>
    <n v="0.11"/>
    <n v="1093.6765"/>
    <n v="121.8368752350481"/>
    <x v="0"/>
    <n v="9"/>
    <x v="4"/>
    <n v="0.11140120066129984"/>
    <n v="8.9514586808804968E-5"/>
    <x v="0"/>
    <s v="Sep-2023"/>
    <n v="202309"/>
  </r>
  <r>
    <s v="6fec7755-bc45-4e3d-8c40-f94eb903219f"/>
    <x v="119"/>
    <x v="1785"/>
    <x v="0"/>
    <x v="1"/>
    <x v="5"/>
    <n v="6"/>
    <n v="793.89"/>
    <n v="0.21"/>
    <n v="3763.0385999999999"/>
    <n v="295.62721852221432"/>
    <x v="0"/>
    <n v="9"/>
    <x v="4"/>
    <n v="7.8560772276482713E-2"/>
    <n v="4.4086712264923349E-5"/>
    <x v="0"/>
    <s v="Sep-2023"/>
    <n v="202309"/>
  </r>
  <r>
    <s v="8bf4b088-73c7-405d-a7ca-bdeac6642e52"/>
    <x v="119"/>
    <x v="1786"/>
    <x v="0"/>
    <x v="1"/>
    <x v="2"/>
    <n v="8"/>
    <n v="59.77"/>
    <n v="0.08"/>
    <n v="439.90719999999999"/>
    <n v="22.6250549622902"/>
    <x v="0"/>
    <n v="9"/>
    <x v="4"/>
    <n v="5.143142681522421E-2"/>
    <n v="1.6730801405387318E-4"/>
    <x v="0"/>
    <s v="Sep-2023"/>
    <n v="202309"/>
  </r>
  <r>
    <s v="d6115793-7e4d-4961-8c08-0bfb13b683f4"/>
    <x v="134"/>
    <x v="1787"/>
    <x v="1"/>
    <x v="2"/>
    <x v="6"/>
    <n v="2"/>
    <n v="434.24"/>
    <n v="0.12"/>
    <n v="764.26240000000007"/>
    <n v="38.713539945621527"/>
    <x v="0"/>
    <n v="9"/>
    <x v="4"/>
    <n v="5.0654775042736008E-2"/>
    <n v="1.3817243920412675E-4"/>
    <x v="0"/>
    <s v="Sep-2023"/>
    <n v="202309"/>
  </r>
  <r>
    <s v="ad20fd41-d574-44ea-8f6d-19813f004119"/>
    <x v="140"/>
    <x v="1788"/>
    <x v="0"/>
    <x v="1"/>
    <x v="4"/>
    <n v="1"/>
    <n v="494.3"/>
    <n v="0"/>
    <n v="494.3"/>
    <n v="134.60038085092401"/>
    <x v="0"/>
    <n v="9"/>
    <x v="4"/>
    <n v="0.27230503914813675"/>
    <n v="0"/>
    <x v="1"/>
    <s v="Sep-2023"/>
    <n v="202309"/>
  </r>
  <r>
    <s v="40b3b32d-e5b4-4ba1-b0c6-10bf4f4beca3"/>
    <x v="119"/>
    <x v="1789"/>
    <x v="3"/>
    <x v="1"/>
    <x v="4"/>
    <n v="5"/>
    <n v="593.19000000000005"/>
    <n v="0.21"/>
    <n v="2343.1005"/>
    <n v="528.53180276905118"/>
    <x v="0"/>
    <n v="9"/>
    <x v="4"/>
    <n v="0.22556941231033462"/>
    <n v="7.0803621099479078E-5"/>
    <x v="0"/>
    <s v="Sep-2023"/>
    <n v="202309"/>
  </r>
  <r>
    <s v="ced88dbe-efc3-47f5-af6a-e6c87b65e9ae"/>
    <x v="136"/>
    <x v="1790"/>
    <x v="2"/>
    <x v="0"/>
    <x v="3"/>
    <n v="7"/>
    <n v="371.73"/>
    <n v="0.15"/>
    <n v="2211.7935000000002"/>
    <n v="404.27734558023798"/>
    <x v="0"/>
    <n v="9"/>
    <x v="4"/>
    <n v="0.18278259049962753"/>
    <n v="5.7645526130716991E-5"/>
    <x v="0"/>
    <s v="Sep-2023"/>
    <n v="202309"/>
  </r>
  <r>
    <s v="99f9082d-5d30-4c7e-82f7-f1d0cc51503a"/>
    <x v="136"/>
    <x v="1791"/>
    <x v="0"/>
    <x v="0"/>
    <x v="3"/>
    <n v="8"/>
    <n v="102.96"/>
    <n v="0.15"/>
    <n v="700.12799999999993"/>
    <n v="111.66578296223079"/>
    <x v="0"/>
    <n v="9"/>
    <x v="4"/>
    <n v="0.15949338258465709"/>
    <n v="1.8210955710955712E-4"/>
    <x v="0"/>
    <s v="Sep-2023"/>
    <n v="202309"/>
  </r>
  <r>
    <s v="e708b913-43d0-47a6-9d17-47feae43afcf"/>
    <x v="134"/>
    <x v="1792"/>
    <x v="0"/>
    <x v="1"/>
    <x v="8"/>
    <n v="4"/>
    <n v="589.33000000000004"/>
    <n v="0.28000000000000003"/>
    <n v="1697.2704000000001"/>
    <n v="494.94241310915652"/>
    <x v="0"/>
    <n v="9"/>
    <x v="4"/>
    <n v="0.29161082000201999"/>
    <n v="1.1877895236964011E-4"/>
    <x v="0"/>
    <s v="Sep-2023"/>
    <n v="202309"/>
  </r>
  <r>
    <s v="afb877d4-241a-4414-8a84-0c09dc469460"/>
    <x v="140"/>
    <x v="1793"/>
    <x v="3"/>
    <x v="1"/>
    <x v="9"/>
    <n v="5"/>
    <n v="557.59"/>
    <n v="0.23"/>
    <n v="2146.7215000000001"/>
    <n v="597.00507915781554"/>
    <x v="0"/>
    <n v="9"/>
    <x v="4"/>
    <n v="0.27810085246633787"/>
    <n v="8.249789271687081E-5"/>
    <x v="0"/>
    <s v="Sep-2023"/>
    <n v="202309"/>
  </r>
  <r>
    <s v="d949ab08-affd-4d94-9d4c-2de312f4005c"/>
    <x v="135"/>
    <x v="1794"/>
    <x v="2"/>
    <x v="1"/>
    <x v="6"/>
    <n v="4"/>
    <n v="776.49"/>
    <n v="0"/>
    <n v="3105.96"/>
    <n v="567.61956294360778"/>
    <x v="0"/>
    <n v="9"/>
    <x v="4"/>
    <n v="0.18275172988177818"/>
    <n v="0"/>
    <x v="1"/>
    <s v="Sep-2023"/>
    <n v="202309"/>
  </r>
  <r>
    <s v="259a81af-ba30-4a85-9600-cb83733c70c3"/>
    <x v="124"/>
    <x v="1795"/>
    <x v="3"/>
    <x v="0"/>
    <x v="7"/>
    <n v="6"/>
    <n v="365.84"/>
    <n v="0.19"/>
    <n v="1777.9824000000001"/>
    <n v="514.87237533213442"/>
    <x v="0"/>
    <n v="9"/>
    <x v="4"/>
    <n v="0.28958238019236543"/>
    <n v="8.6558787083606685E-5"/>
    <x v="0"/>
    <s v="Sep-2023"/>
    <n v="202309"/>
  </r>
  <r>
    <s v="38ab4a70-c6fd-49b7-928d-aa274a23f5e8"/>
    <x v="129"/>
    <x v="1796"/>
    <x v="0"/>
    <x v="0"/>
    <x v="9"/>
    <n v="5"/>
    <n v="963.64"/>
    <n v="0.14000000000000001"/>
    <n v="4143.652"/>
    <n v="771.31037199928085"/>
    <x v="0"/>
    <n v="9"/>
    <x v="4"/>
    <n v="0.18614265194067475"/>
    <n v="2.9056494126437261E-5"/>
    <x v="0"/>
    <s v="Sep-2023"/>
    <n v="202309"/>
  </r>
  <r>
    <s v="8313eb32-7b0f-4f6c-9144-163ac8d63ffe"/>
    <x v="114"/>
    <x v="1797"/>
    <x v="1"/>
    <x v="0"/>
    <x v="9"/>
    <n v="4"/>
    <n v="643.44000000000005"/>
    <n v="0.27"/>
    <n v="1878.8448000000001"/>
    <n v="522.78459835331853"/>
    <x v="0"/>
    <n v="9"/>
    <x v="4"/>
    <n v="0.27824788846493254"/>
    <n v="1.0490488623647892E-4"/>
    <x v="0"/>
    <s v="Sep-2023"/>
    <n v="202309"/>
  </r>
  <r>
    <s v="e6fdc869-5bad-415f-bf2b-1eb1cc70ef38"/>
    <x v="120"/>
    <x v="1798"/>
    <x v="0"/>
    <x v="0"/>
    <x v="8"/>
    <n v="7"/>
    <n v="93.32"/>
    <n v="0.22"/>
    <n v="509.52720000000011"/>
    <n v="32.246895984285622"/>
    <x v="0"/>
    <n v="9"/>
    <x v="4"/>
    <n v="6.3287879399344368E-2"/>
    <n v="3.3678280570693773E-4"/>
    <x v="0"/>
    <s v="Sep-2023"/>
    <n v="202309"/>
  </r>
  <r>
    <s v="ee796949-a08c-4f13-869e-54954a6b79a1"/>
    <x v="134"/>
    <x v="1799"/>
    <x v="3"/>
    <x v="0"/>
    <x v="3"/>
    <n v="1"/>
    <n v="991.1"/>
    <n v="0.28999999999999998"/>
    <n v="703.68099999999993"/>
    <n v="56.626463227575179"/>
    <x v="0"/>
    <n v="9"/>
    <x v="4"/>
    <n v="8.0471780860326178E-2"/>
    <n v="2.9260417717687416E-4"/>
    <x v="0"/>
    <s v="Sep-2023"/>
    <n v="202309"/>
  </r>
  <r>
    <s v="8ca57573-1c64-4112-b547-cb88f6d79fe0"/>
    <x v="120"/>
    <x v="1800"/>
    <x v="1"/>
    <x v="1"/>
    <x v="5"/>
    <n v="2"/>
    <n v="754.86"/>
    <n v="0.17"/>
    <n v="1253.0676000000001"/>
    <n v="325.99353042935718"/>
    <x v="0"/>
    <n v="9"/>
    <x v="4"/>
    <n v="0.2601563797750075"/>
    <n v="1.1260366160612564E-4"/>
    <x v="0"/>
    <s v="Sep-2023"/>
    <n v="202309"/>
  </r>
  <r>
    <s v="e3f9513b-0594-43ee-8d02-3b8cab0ce7f2"/>
    <x v="127"/>
    <x v="1801"/>
    <x v="2"/>
    <x v="1"/>
    <x v="8"/>
    <n v="9"/>
    <n v="819.53"/>
    <n v="0.01"/>
    <n v="7302.0122999999994"/>
    <n v="1034.0420020105589"/>
    <x v="0"/>
    <n v="9"/>
    <x v="4"/>
    <n v="0.14161055330056879"/>
    <n v="1.3557906496542058E-6"/>
    <x v="0"/>
    <s v="Sep-2023"/>
    <n v="202309"/>
  </r>
  <r>
    <s v="a89d2920-994c-4c6b-9ec7-a960b7c83651"/>
    <x v="135"/>
    <x v="1802"/>
    <x v="0"/>
    <x v="2"/>
    <x v="2"/>
    <n v="7"/>
    <n v="838.94"/>
    <n v="0.12"/>
    <n v="5167.8703999999998"/>
    <n v="704.68815799538675"/>
    <x v="0"/>
    <n v="9"/>
    <x v="4"/>
    <n v="0.13635948726488706"/>
    <n v="2.0433948962806805E-5"/>
    <x v="0"/>
    <s v="Sep-2023"/>
    <n v="202309"/>
  </r>
  <r>
    <s v="8d0ae87b-3657-43dc-9099-f8d4676dc138"/>
    <x v="131"/>
    <x v="1803"/>
    <x v="2"/>
    <x v="2"/>
    <x v="9"/>
    <n v="6"/>
    <n v="457.74"/>
    <n v="0.28999999999999998"/>
    <n v="1949.9724000000001"/>
    <n v="164.38928715564799"/>
    <x v="0"/>
    <n v="9"/>
    <x v="4"/>
    <n v="8.4303391758595136E-2"/>
    <n v="1.0559123811188301E-4"/>
    <x v="0"/>
    <s v="Sep-2023"/>
    <n v="202309"/>
  </r>
  <r>
    <s v="63f38961-7c6f-4532-871c-c36890b953db"/>
    <x v="119"/>
    <x v="1804"/>
    <x v="3"/>
    <x v="0"/>
    <x v="7"/>
    <n v="3"/>
    <n v="850.82"/>
    <n v="0.3"/>
    <n v="1786.722"/>
    <n v="398.7095155176296"/>
    <x v="0"/>
    <n v="9"/>
    <x v="4"/>
    <n v="0.22315139989188559"/>
    <n v="1.1753367339742836E-4"/>
    <x v="0"/>
    <s v="Sep-2023"/>
    <n v="202309"/>
  </r>
  <r>
    <s v="86620b79-33cb-478f-a49a-d8973ca62176"/>
    <x v="123"/>
    <x v="1805"/>
    <x v="2"/>
    <x v="2"/>
    <x v="7"/>
    <n v="4"/>
    <n v="95.47"/>
    <n v="0.22"/>
    <n v="297.8664"/>
    <n v="39.150530018978628"/>
    <x v="0"/>
    <n v="9"/>
    <x v="4"/>
    <n v="0.13143654342678002"/>
    <n v="5.760972033099403E-4"/>
    <x v="0"/>
    <s v="Sep-2023"/>
    <n v="202309"/>
  </r>
  <r>
    <s v="0226d3cd-b6fc-4020-bb52-414daa53e0e3"/>
    <x v="130"/>
    <x v="1174"/>
    <x v="3"/>
    <x v="0"/>
    <x v="8"/>
    <n v="5"/>
    <n v="417.93"/>
    <n v="0.22"/>
    <n v="1629.9269999999999"/>
    <n v="157.23790852335071"/>
    <x v="0"/>
    <n v="9"/>
    <x v="4"/>
    <n v="9.646929495821023E-2"/>
    <n v="1.0528078864881678E-4"/>
    <x v="0"/>
    <s v="Sep-2023"/>
    <n v="202309"/>
  </r>
  <r>
    <s v="d8b30d20-5ae3-4084-adaa-ef54fc76ca96"/>
    <x v="123"/>
    <x v="1806"/>
    <x v="3"/>
    <x v="1"/>
    <x v="7"/>
    <n v="7"/>
    <n v="665.99"/>
    <n v="0.15"/>
    <n v="3962.6405"/>
    <n v="432.76475469080663"/>
    <x v="0"/>
    <n v="9"/>
    <x v="4"/>
    <n v="0.10921120770123019"/>
    <n v="3.217551529087738E-5"/>
    <x v="0"/>
    <s v="Sep-2023"/>
    <n v="202309"/>
  </r>
  <r>
    <s v="0f9f2ef7-1a59-4f91-8b14-209d48135c34"/>
    <x v="113"/>
    <x v="1807"/>
    <x v="2"/>
    <x v="0"/>
    <x v="5"/>
    <n v="5"/>
    <n v="579.88"/>
    <n v="0.09"/>
    <n v="2638.4540000000002"/>
    <n v="609.77850136667041"/>
    <x v="0"/>
    <n v="9"/>
    <x v="4"/>
    <n v="0.23111204567776067"/>
    <n v="3.1040905014830656E-5"/>
    <x v="0"/>
    <s v="Sep-2023"/>
    <n v="202309"/>
  </r>
  <r>
    <s v="56ae5785-09d8-431f-928f-333b180867b0"/>
    <x v="136"/>
    <x v="1808"/>
    <x v="2"/>
    <x v="2"/>
    <x v="7"/>
    <n v="1"/>
    <n v="180.69"/>
    <n v="0.03"/>
    <n v="175.26929999999999"/>
    <n v="13.07713705591669"/>
    <x v="0"/>
    <n v="9"/>
    <x v="4"/>
    <n v="7.4611680744526801E-2"/>
    <n v="1.6603021749958492E-4"/>
    <x v="0"/>
    <s v="Sep-2023"/>
    <n v="202309"/>
  </r>
  <r>
    <s v="36bba90a-9d95-454a-865d-814d46b20012"/>
    <x v="129"/>
    <x v="1809"/>
    <x v="1"/>
    <x v="0"/>
    <x v="8"/>
    <n v="4"/>
    <n v="370.36"/>
    <n v="0.28999999999999998"/>
    <n v="1051.8224"/>
    <n v="188.58697944620431"/>
    <x v="0"/>
    <n v="9"/>
    <x v="4"/>
    <n v="0.17929545847873588"/>
    <n v="1.9575548115347227E-4"/>
    <x v="0"/>
    <s v="Sep-2023"/>
    <n v="202309"/>
  </r>
  <r>
    <s v="a1d04d7a-fc54-4ccc-ac08-89b27804ff18"/>
    <x v="135"/>
    <x v="1810"/>
    <x v="1"/>
    <x v="0"/>
    <x v="7"/>
    <n v="7"/>
    <n v="87.24"/>
    <n v="0.25"/>
    <n v="458.01"/>
    <n v="38.765456065311398"/>
    <x v="0"/>
    <n v="9"/>
    <x v="4"/>
    <n v="8.4638885756449414E-2"/>
    <n v="4.0937970786664049E-4"/>
    <x v="0"/>
    <s v="Sep-2023"/>
    <n v="202309"/>
  </r>
  <r>
    <s v="c06238f7-01a5-44e9-8918-a937a779f806"/>
    <x v="137"/>
    <x v="1811"/>
    <x v="0"/>
    <x v="2"/>
    <x v="2"/>
    <n v="1"/>
    <n v="217.59"/>
    <n v="0.02"/>
    <n v="213.23820000000001"/>
    <n v="40.414873642755509"/>
    <x v="0"/>
    <n v="9"/>
    <x v="4"/>
    <n v="0.18952923839516328"/>
    <n v="9.1915988786249374E-5"/>
    <x v="0"/>
    <s v="Sep-2023"/>
    <n v="202309"/>
  </r>
  <r>
    <s v="69d2763a-33ec-4d4f-be4a-b14687bc2db5"/>
    <x v="125"/>
    <x v="1812"/>
    <x v="0"/>
    <x v="0"/>
    <x v="8"/>
    <n v="2"/>
    <n v="678.41"/>
    <n v="0.04"/>
    <n v="1302.5472"/>
    <n v="287.89550813624982"/>
    <x v="0"/>
    <n v="9"/>
    <x v="4"/>
    <n v="0.22102501017717424"/>
    <n v="2.9480697513303168E-5"/>
    <x v="0"/>
    <s v="Sep-2023"/>
    <n v="202309"/>
  </r>
  <r>
    <s v="04e957ab-48a5-489b-84c4-38ae3f91822c"/>
    <x v="127"/>
    <x v="1813"/>
    <x v="3"/>
    <x v="2"/>
    <x v="0"/>
    <n v="8"/>
    <n v="987.09"/>
    <n v="0.21"/>
    <n v="6238.4088000000002"/>
    <n v="1607.8362873292101"/>
    <x v="0"/>
    <n v="9"/>
    <x v="4"/>
    <n v="0.25773179329466356"/>
    <n v="2.6593319758076768E-5"/>
    <x v="0"/>
    <s v="Sep-2023"/>
    <n v="202309"/>
  </r>
  <r>
    <s v="e6e9122a-710a-45b2-bcfd-cb042dae3bc5"/>
    <x v="116"/>
    <x v="1814"/>
    <x v="3"/>
    <x v="2"/>
    <x v="7"/>
    <n v="9"/>
    <n v="198.91"/>
    <n v="0.21"/>
    <n v="1414.2501"/>
    <n v="185.8757270014305"/>
    <x v="0"/>
    <n v="9"/>
    <x v="4"/>
    <n v="0.13143059137943883"/>
    <n v="1.173059842809981E-4"/>
    <x v="0"/>
    <s v="Sep-2023"/>
    <n v="202309"/>
  </r>
  <r>
    <s v="50075729-e24f-48f0-aba1-9de215589654"/>
    <x v="134"/>
    <x v="1815"/>
    <x v="3"/>
    <x v="0"/>
    <x v="9"/>
    <n v="2"/>
    <n v="311.33999999999997"/>
    <n v="0.16"/>
    <n v="523.05119999999999"/>
    <n v="50.275773530289058"/>
    <x v="0"/>
    <n v="9"/>
    <x v="4"/>
    <n v="9.6120176247161002E-2"/>
    <n v="2.5695381255219375E-4"/>
    <x v="0"/>
    <s v="Sep-2023"/>
    <n v="202309"/>
  </r>
  <r>
    <s v="67683beb-c8f0-4c68-ae30-a16593e5511c"/>
    <x v="117"/>
    <x v="1816"/>
    <x v="0"/>
    <x v="0"/>
    <x v="0"/>
    <n v="4"/>
    <n v="618.11"/>
    <n v="7.0000000000000007E-2"/>
    <n v="2299.3692000000001"/>
    <n v="591.67317371980835"/>
    <x v="0"/>
    <n v="9"/>
    <x v="4"/>
    <n v="0.25731977871139977"/>
    <n v="2.8312112730743722E-5"/>
    <x v="0"/>
    <s v="Sep-2023"/>
    <n v="202309"/>
  </r>
  <r>
    <s v="b6e0002c-c618-42dc-b4e4-b0aabba84e3e"/>
    <x v="120"/>
    <x v="1817"/>
    <x v="0"/>
    <x v="1"/>
    <x v="9"/>
    <n v="7"/>
    <n v="894.55"/>
    <n v="0.09"/>
    <n v="5698.2834999999995"/>
    <n v="1184.558115892502"/>
    <x v="0"/>
    <n v="9"/>
    <x v="4"/>
    <n v="0.20787981431469707"/>
    <n v="1.4372749267389031E-5"/>
    <x v="0"/>
    <s v="Sep-2023"/>
    <n v="202309"/>
  </r>
  <r>
    <s v="1189b785-6ab8-4f2b-9039-4493e6f2ab3f"/>
    <x v="126"/>
    <x v="1818"/>
    <x v="1"/>
    <x v="2"/>
    <x v="3"/>
    <n v="3"/>
    <n v="979.99"/>
    <n v="0.28999999999999998"/>
    <n v="2087.3787000000002"/>
    <n v="157.80363262132931"/>
    <x v="0"/>
    <n v="9"/>
    <x v="4"/>
    <n v="7.5598947436480643E-2"/>
    <n v="9.8640462317642683E-5"/>
    <x v="0"/>
    <s v="Sep-2023"/>
    <n v="202309"/>
  </r>
  <r>
    <s v="4b890be1-6031-49a2-913e-d4043453ae5a"/>
    <x v="113"/>
    <x v="1819"/>
    <x v="2"/>
    <x v="2"/>
    <x v="0"/>
    <n v="3"/>
    <n v="48.4"/>
    <n v="0.21"/>
    <n v="114.708"/>
    <n v="11.43025384483108"/>
    <x v="0"/>
    <n v="9"/>
    <x v="4"/>
    <n v="9.9646527224178619E-2"/>
    <n v="1.4462809917355373E-3"/>
    <x v="0"/>
    <s v="Sep-2023"/>
    <n v="202309"/>
  </r>
  <r>
    <s v="3684589c-3025-4f50-b1a3-64581ab9520d"/>
    <x v="132"/>
    <x v="1820"/>
    <x v="1"/>
    <x v="1"/>
    <x v="3"/>
    <n v="4"/>
    <n v="847.44"/>
    <n v="0.01"/>
    <n v="3355.8624"/>
    <n v="271.6312870051172"/>
    <x v="0"/>
    <n v="9"/>
    <x v="4"/>
    <n v="8.0942319627025597E-2"/>
    <n v="2.9500613612763143E-6"/>
    <x v="0"/>
    <s v="Sep-2023"/>
    <n v="202309"/>
  </r>
  <r>
    <s v="eb7b6cb6-e9f5-4d9c-bc17-e4aeeb95e9d2"/>
    <x v="139"/>
    <x v="1821"/>
    <x v="2"/>
    <x v="2"/>
    <x v="8"/>
    <n v="1"/>
    <n v="586.54"/>
    <n v="0.09"/>
    <n v="533.75139999999999"/>
    <n v="78.075059421725712"/>
    <x v="0"/>
    <n v="9"/>
    <x v="4"/>
    <n v="0.14627607425802669"/>
    <n v="1.5344222047942169E-4"/>
    <x v="0"/>
    <s v="Sep-2023"/>
    <n v="202309"/>
  </r>
  <r>
    <s v="08b1c209-6bbe-4c26-86dd-1f62904f2439"/>
    <x v="130"/>
    <x v="1822"/>
    <x v="1"/>
    <x v="1"/>
    <x v="2"/>
    <n v="4"/>
    <n v="672.26"/>
    <n v="0.08"/>
    <n v="2473.9168"/>
    <n v="316.23174475964339"/>
    <x v="0"/>
    <n v="9"/>
    <x v="4"/>
    <n v="0.12782634596266268"/>
    <n v="2.9750394192723054E-5"/>
    <x v="0"/>
    <s v="Sep-2023"/>
    <n v="202309"/>
  </r>
  <r>
    <s v="88c17683-7bec-42c7-a9c6-59db1898bfbf"/>
    <x v="138"/>
    <x v="1823"/>
    <x v="0"/>
    <x v="0"/>
    <x v="4"/>
    <n v="6"/>
    <n v="697.94"/>
    <n v="0.19"/>
    <n v="3391.9884000000011"/>
    <n v="200.66580965473969"/>
    <x v="0"/>
    <n v="9"/>
    <x v="4"/>
    <n v="5.9158754686407425E-2"/>
    <n v="4.5371617426521859E-5"/>
    <x v="0"/>
    <s v="Sep-2023"/>
    <n v="202309"/>
  </r>
  <r>
    <s v="74f79070-b3b0-44db-b4e8-014ee1b0e19b"/>
    <x v="126"/>
    <x v="1824"/>
    <x v="3"/>
    <x v="0"/>
    <x v="9"/>
    <n v="9"/>
    <n v="455.41"/>
    <n v="0.18"/>
    <n v="3360.9258000000009"/>
    <n v="494.33620981587097"/>
    <x v="0"/>
    <n v="9"/>
    <x v="4"/>
    <n v="0.14708334525441497"/>
    <n v="4.3916470872400686E-5"/>
    <x v="0"/>
    <s v="Sep-2023"/>
    <n v="202309"/>
  </r>
  <r>
    <s v="da341d2a-a07b-43cb-b30a-b0d709e199bb"/>
    <x v="123"/>
    <x v="1825"/>
    <x v="3"/>
    <x v="2"/>
    <x v="9"/>
    <n v="2"/>
    <n v="808.12"/>
    <n v="0.02"/>
    <n v="1583.9151999999999"/>
    <n v="115.8564144275245"/>
    <x v="0"/>
    <n v="9"/>
    <x v="4"/>
    <n v="7.3145591650060876E-2"/>
    <n v="1.2374399841607683E-5"/>
    <x v="0"/>
    <s v="Sep-2023"/>
    <n v="202309"/>
  </r>
  <r>
    <s v="033edd83-bcfd-4226-b36a-88f3fa4ab606"/>
    <x v="124"/>
    <x v="1826"/>
    <x v="2"/>
    <x v="0"/>
    <x v="6"/>
    <n v="7"/>
    <n v="886.11"/>
    <n v="0.25"/>
    <n v="4652.0775000000003"/>
    <n v="1232.571026045782"/>
    <x v="0"/>
    <n v="9"/>
    <x v="4"/>
    <n v="0.26495066473973872"/>
    <n v="4.0304573601794032E-5"/>
    <x v="0"/>
    <s v="Sep-2023"/>
    <n v="202309"/>
  </r>
  <r>
    <s v="46bff62c-7344-4341-9405-2d7913d19cf9"/>
    <x v="124"/>
    <x v="1827"/>
    <x v="2"/>
    <x v="2"/>
    <x v="9"/>
    <n v="7"/>
    <n v="481.84"/>
    <n v="0.21"/>
    <n v="2664.5752000000002"/>
    <n v="696.54777449726953"/>
    <x v="0"/>
    <n v="9"/>
    <x v="4"/>
    <n v="0.26141043964428906"/>
    <n v="6.2261331562344345E-5"/>
    <x v="0"/>
    <s v="Sep-2023"/>
    <n v="202309"/>
  </r>
  <r>
    <s v="7ce533dd-c2f7-42f5-886a-2c2802952289"/>
    <x v="126"/>
    <x v="1828"/>
    <x v="2"/>
    <x v="1"/>
    <x v="7"/>
    <n v="6"/>
    <n v="864.53"/>
    <n v="0.04"/>
    <n v="4979.6927999999998"/>
    <n v="1185.1866296486689"/>
    <x v="0"/>
    <n v="9"/>
    <x v="4"/>
    <n v="0.23800396475233754"/>
    <n v="7.7113190596817539E-6"/>
    <x v="0"/>
    <s v="Sep-2023"/>
    <n v="202309"/>
  </r>
  <r>
    <s v="a360711d-d953-4b21-8a9a-357f5b9e581d"/>
    <x v="117"/>
    <x v="1829"/>
    <x v="1"/>
    <x v="1"/>
    <x v="2"/>
    <n v="7"/>
    <n v="182.24"/>
    <n v="0.28999999999999998"/>
    <n v="905.7328"/>
    <n v="256.74101267167219"/>
    <x v="0"/>
    <n v="9"/>
    <x v="4"/>
    <n v="0.28346220063099425"/>
    <n v="2.2732973786529536E-4"/>
    <x v="0"/>
    <s v="Sep-2023"/>
    <n v="202309"/>
  </r>
  <r>
    <s v="59e8c07c-92fe-433b-88bb-11435ea85aa3"/>
    <x v="136"/>
    <x v="1830"/>
    <x v="3"/>
    <x v="1"/>
    <x v="0"/>
    <n v="6"/>
    <n v="349.51"/>
    <n v="0.23"/>
    <n v="1614.7362000000001"/>
    <n v="98.889119860657175"/>
    <x v="0"/>
    <n v="9"/>
    <x v="4"/>
    <n v="6.1241656600413849E-2"/>
    <n v="1.096773578247642E-4"/>
    <x v="0"/>
    <s v="Sep-2023"/>
    <n v="202309"/>
  </r>
  <r>
    <s v="28a0a2f3-6313-45f1-a4c0-427c3b552716"/>
    <x v="119"/>
    <x v="1831"/>
    <x v="3"/>
    <x v="2"/>
    <x v="7"/>
    <n v="8"/>
    <n v="947.44"/>
    <n v="0.27"/>
    <n v="5533.0496000000003"/>
    <n v="1237.789575830581"/>
    <x v="0"/>
    <n v="9"/>
    <x v="4"/>
    <n v="0.22370838241366586"/>
    <n v="3.5622308536688337E-5"/>
    <x v="0"/>
    <s v="Sep-2023"/>
    <n v="202309"/>
  </r>
  <r>
    <s v="fca95386-a641-4006-9639-7abb3311ca2e"/>
    <x v="132"/>
    <x v="1832"/>
    <x v="2"/>
    <x v="2"/>
    <x v="8"/>
    <n v="6"/>
    <n v="136.97"/>
    <n v="0.08"/>
    <n v="756.07439999999997"/>
    <n v="184.87383919158799"/>
    <x v="0"/>
    <n v="9"/>
    <x v="4"/>
    <n v="0.24451805165151472"/>
    <n v="9.7344917378501379E-5"/>
    <x v="0"/>
    <s v="Sep-2023"/>
    <n v="202309"/>
  </r>
  <r>
    <s v="7a92b6ff-2600-4246-8d6b-d2373e79f38a"/>
    <x v="130"/>
    <x v="1833"/>
    <x v="1"/>
    <x v="2"/>
    <x v="7"/>
    <n v="6"/>
    <n v="621.20000000000005"/>
    <n v="0.14000000000000001"/>
    <n v="3205.3919999999998"/>
    <n v="225.56704700382181"/>
    <x v="0"/>
    <n v="9"/>
    <x v="4"/>
    <n v="7.0371126839968975E-2"/>
    <n v="3.7561708521141878E-5"/>
    <x v="0"/>
    <s v="Sep-2023"/>
    <n v="202309"/>
  </r>
  <r>
    <s v="1ae49c4b-68ea-40da-ad84-65c4a00c222f"/>
    <x v="137"/>
    <x v="1834"/>
    <x v="0"/>
    <x v="1"/>
    <x v="3"/>
    <n v="8"/>
    <n v="981.72"/>
    <n v="0.25"/>
    <n v="5890.32"/>
    <n v="351.06296228903932"/>
    <x v="0"/>
    <n v="9"/>
    <x v="4"/>
    <n v="5.9599981374363252E-2"/>
    <n v="3.1831886892392942E-5"/>
    <x v="0"/>
    <s v="Sep-2023"/>
    <n v="202309"/>
  </r>
  <r>
    <s v="24370dbf-6700-4514-8635-84587fcead2f"/>
    <x v="114"/>
    <x v="1835"/>
    <x v="1"/>
    <x v="1"/>
    <x v="4"/>
    <n v="9"/>
    <n v="215.98"/>
    <n v="0.22"/>
    <n v="1516.1795999999999"/>
    <n v="222.75315707821679"/>
    <x v="0"/>
    <n v="9"/>
    <x v="4"/>
    <n v="0.14691739493013678"/>
    <n v="1.1317920383574612E-4"/>
    <x v="0"/>
    <s v="Sep-2023"/>
    <n v="202309"/>
  </r>
  <r>
    <s v="f6f5e2da-cc2e-4dac-abf5-1c476c66941a"/>
    <x v="138"/>
    <x v="1836"/>
    <x v="1"/>
    <x v="1"/>
    <x v="9"/>
    <n v="7"/>
    <n v="41.38"/>
    <n v="0.13"/>
    <n v="252.0042"/>
    <n v="63.403311705967027"/>
    <x v="0"/>
    <n v="9"/>
    <x v="4"/>
    <n v="0.25159625000681352"/>
    <n v="4.4880204377546084E-4"/>
    <x v="0"/>
    <s v="Sep-2023"/>
    <n v="202309"/>
  </r>
  <r>
    <s v="f283efe0-9904-4977-8563-73b3b8b5fe51"/>
    <x v="130"/>
    <x v="1837"/>
    <x v="1"/>
    <x v="2"/>
    <x v="0"/>
    <n v="2"/>
    <n v="265.52"/>
    <n v="0.04"/>
    <n v="509.79840000000002"/>
    <n v="50.610614390821013"/>
    <x v="0"/>
    <n v="9"/>
    <x v="4"/>
    <n v="9.9275741922338345E-2"/>
    <n v="7.5323892738776753E-5"/>
    <x v="0"/>
    <s v="Sep-2023"/>
    <n v="202309"/>
  </r>
  <r>
    <s v="91a66f4b-44c5-4e2c-b531-8ef36ce53939"/>
    <x v="113"/>
    <x v="1838"/>
    <x v="2"/>
    <x v="2"/>
    <x v="9"/>
    <n v="1"/>
    <n v="134.31"/>
    <n v="0.26"/>
    <n v="99.389399999999995"/>
    <n v="5.1895133571620331"/>
    <x v="0"/>
    <n v="9"/>
    <x v="4"/>
    <n v="5.2213951962302149E-2"/>
    <n v="1.9358201176382995E-3"/>
    <x v="0"/>
    <s v="Sep-2023"/>
    <n v="202309"/>
  </r>
  <r>
    <s v="e5059906-1b11-4c8c-9a04-b62cf5f70188"/>
    <x v="130"/>
    <x v="1839"/>
    <x v="2"/>
    <x v="0"/>
    <x v="0"/>
    <n v="9"/>
    <n v="790.91"/>
    <n v="0.27"/>
    <n v="5196.2786999999998"/>
    <n v="529.16624236837242"/>
    <x v="0"/>
    <n v="9"/>
    <x v="4"/>
    <n v="0.10183561600888967"/>
    <n v="3.7930990883918528E-5"/>
    <x v="0"/>
    <s v="Sep-2023"/>
    <n v="202309"/>
  </r>
  <r>
    <s v="8e946ab8-76a9-4787-bd1c-d5d3e2bdf36b"/>
    <x v="135"/>
    <x v="255"/>
    <x v="1"/>
    <x v="2"/>
    <x v="4"/>
    <n v="3"/>
    <n v="510.45"/>
    <n v="0.28000000000000003"/>
    <n v="1102.5719999999999"/>
    <n v="168.15639533388429"/>
    <x v="0"/>
    <n v="9"/>
    <x v="4"/>
    <n v="0.15251284753638247"/>
    <n v="1.8284520194599538E-4"/>
    <x v="0"/>
    <s v="Sep-2023"/>
    <n v="202309"/>
  </r>
  <r>
    <s v="03283bd7-7fca-4a87-b3c2-b6bf25be0ae6"/>
    <x v="131"/>
    <x v="1840"/>
    <x v="0"/>
    <x v="1"/>
    <x v="0"/>
    <n v="2"/>
    <n v="862.18"/>
    <n v="0.1"/>
    <n v="1551.924"/>
    <n v="320.39780199742881"/>
    <x v="0"/>
    <n v="9"/>
    <x v="4"/>
    <n v="0.20645199249282106"/>
    <n v="5.7992530562063613E-5"/>
    <x v="0"/>
    <s v="Sep-2023"/>
    <n v="202309"/>
  </r>
  <r>
    <s v="81750310-eab0-4d3f-8451-19d23db89f90"/>
    <x v="122"/>
    <x v="1841"/>
    <x v="0"/>
    <x v="1"/>
    <x v="6"/>
    <n v="4"/>
    <n v="374.14"/>
    <n v="0.05"/>
    <n v="1421.732"/>
    <n v="135.89070248374591"/>
    <x v="0"/>
    <n v="9"/>
    <x v="4"/>
    <n v="9.5581095792839937E-2"/>
    <n v="3.3409953493344743E-5"/>
    <x v="0"/>
    <s v="Sep-2023"/>
    <n v="202309"/>
  </r>
  <r>
    <s v="4a3173d6-154f-443c-8f80-4f4b007e7603"/>
    <x v="129"/>
    <x v="1842"/>
    <x v="0"/>
    <x v="2"/>
    <x v="1"/>
    <n v="7"/>
    <n v="472.15"/>
    <n v="0.01"/>
    <n v="3271.9994999999999"/>
    <n v="486.79795355885233"/>
    <x v="0"/>
    <n v="9"/>
    <x v="4"/>
    <n v="0.14877690340687777"/>
    <n v="3.0256728339964603E-6"/>
    <x v="0"/>
    <s v="Sep-2023"/>
    <n v="202309"/>
  </r>
  <r>
    <s v="05a3203a-28ae-47e6-9e64-344fb59562f9"/>
    <x v="115"/>
    <x v="1843"/>
    <x v="2"/>
    <x v="0"/>
    <x v="2"/>
    <n v="1"/>
    <n v="310.52999999999997"/>
    <n v="0.2"/>
    <n v="248.42400000000001"/>
    <n v="50.878702247513232"/>
    <x v="0"/>
    <n v="9"/>
    <x v="4"/>
    <n v="0.20480590541780677"/>
    <n v="6.4406015521849746E-4"/>
    <x v="0"/>
    <s v="Sep-2023"/>
    <n v="202309"/>
  </r>
  <r>
    <s v="cf18dfe6-9983-45e3-98e1-bcb36f7720f3"/>
    <x v="124"/>
    <x v="1844"/>
    <x v="2"/>
    <x v="2"/>
    <x v="2"/>
    <n v="5"/>
    <n v="612.79"/>
    <n v="0.27"/>
    <n v="2236.6835000000001"/>
    <n v="202.90236301767061"/>
    <x v="0"/>
    <n v="9"/>
    <x v="4"/>
    <n v="9.0715723980469565E-2"/>
    <n v="8.8121542453369026E-5"/>
    <x v="0"/>
    <s v="Sep-2023"/>
    <n v="202309"/>
  </r>
  <r>
    <s v="daaa6bc0-24ca-482d-b393-f08727cee614"/>
    <x v="120"/>
    <x v="1845"/>
    <x v="3"/>
    <x v="0"/>
    <x v="5"/>
    <n v="2"/>
    <n v="8.34"/>
    <n v="0.15"/>
    <n v="14.178000000000001"/>
    <n v="2.4511217743180258"/>
    <x v="0"/>
    <n v="9"/>
    <x v="4"/>
    <n v="0.172882054896179"/>
    <n v="8.9928057553956831E-3"/>
    <x v="0"/>
    <s v="Sep-2023"/>
    <n v="202309"/>
  </r>
  <r>
    <s v="5923a7cd-8482-4d0f-b00d-0e3063a174ca"/>
    <x v="125"/>
    <x v="1846"/>
    <x v="1"/>
    <x v="0"/>
    <x v="6"/>
    <n v="6"/>
    <n v="121.95"/>
    <n v="0.23"/>
    <n v="563.40899999999999"/>
    <n v="31.06647006767065"/>
    <x v="0"/>
    <n v="9"/>
    <x v="4"/>
    <n v="5.5140173599766154E-2"/>
    <n v="3.1433647669810029E-4"/>
    <x v="0"/>
    <s v="Sep-2023"/>
    <n v="202309"/>
  </r>
  <r>
    <s v="ee09e683-61df-4d99-9987-5878a856a0d1"/>
    <x v="124"/>
    <x v="996"/>
    <x v="3"/>
    <x v="0"/>
    <x v="3"/>
    <n v="8"/>
    <n v="361.15"/>
    <n v="0.06"/>
    <n v="2715.848"/>
    <n v="206.91483528129569"/>
    <x v="0"/>
    <n v="9"/>
    <x v="4"/>
    <n v="7.618792925130409E-2"/>
    <n v="2.076699432368822E-5"/>
    <x v="0"/>
    <s v="Sep-2023"/>
    <n v="202309"/>
  </r>
  <r>
    <s v="368cc3a9-e839-4ff1-8101-ebbd12f22d5b"/>
    <x v="133"/>
    <x v="1847"/>
    <x v="2"/>
    <x v="1"/>
    <x v="5"/>
    <n v="5"/>
    <n v="311.70999999999998"/>
    <n v="0.03"/>
    <n v="1511.7935"/>
    <n v="384.8136838907505"/>
    <x v="0"/>
    <n v="9"/>
    <x v="4"/>
    <n v="0.25454116841403968"/>
    <n v="1.9248660614032274E-5"/>
    <x v="0"/>
    <s v="Sep-2023"/>
    <n v="202309"/>
  </r>
  <r>
    <s v="d538df61-a00c-4710-a0bf-e45f401aa8a0"/>
    <x v="127"/>
    <x v="1848"/>
    <x v="2"/>
    <x v="0"/>
    <x v="7"/>
    <n v="2"/>
    <n v="874.57"/>
    <n v="0.3"/>
    <n v="1224.3979999999999"/>
    <n v="340.77463662993961"/>
    <x v="0"/>
    <n v="9"/>
    <x v="4"/>
    <n v="0.27832015131512761"/>
    <n v="1.7151285774723578E-4"/>
    <x v="0"/>
    <s v="Sep-2023"/>
    <n v="202309"/>
  </r>
  <r>
    <s v="e0a9f7fb-534b-4527-9f24-e500631b3546"/>
    <x v="139"/>
    <x v="1849"/>
    <x v="1"/>
    <x v="2"/>
    <x v="8"/>
    <n v="9"/>
    <n v="463.95"/>
    <n v="0.19"/>
    <n v="3382.1954999999998"/>
    <n v="488.41497332603069"/>
    <x v="0"/>
    <n v="9"/>
    <x v="4"/>
    <n v="0.14440767049865411"/>
    <n v="4.5502987630372042E-5"/>
    <x v="0"/>
    <s v="Sep-2023"/>
    <n v="202309"/>
  </r>
  <r>
    <s v="2c80ba1c-377d-4361-a19e-055b903b56aa"/>
    <x v="126"/>
    <x v="1850"/>
    <x v="1"/>
    <x v="0"/>
    <x v="1"/>
    <n v="4"/>
    <n v="276.54000000000002"/>
    <n v="0.26"/>
    <n v="818.55840000000001"/>
    <n v="96.317288495687819"/>
    <x v="0"/>
    <n v="9"/>
    <x v="4"/>
    <n v="0.11766697219854785"/>
    <n v="2.3504737108555722E-4"/>
    <x v="0"/>
    <s v="Sep-2023"/>
    <n v="202309"/>
  </r>
  <r>
    <s v="77ab9575-fdae-48e6-9d5a-36947f6d78df"/>
    <x v="129"/>
    <x v="1851"/>
    <x v="3"/>
    <x v="2"/>
    <x v="7"/>
    <n v="9"/>
    <n v="173.56"/>
    <n v="0.03"/>
    <n v="1515.1787999999999"/>
    <n v="257.65540806284059"/>
    <x v="0"/>
    <n v="9"/>
    <x v="4"/>
    <n v="0.17004950706995148"/>
    <n v="1.9205654144580165E-5"/>
    <x v="0"/>
    <s v="Sep-2023"/>
    <n v="202309"/>
  </r>
  <r>
    <s v="7732a99f-16be-41f9-a884-a69f165792ad"/>
    <x v="129"/>
    <x v="1852"/>
    <x v="1"/>
    <x v="0"/>
    <x v="3"/>
    <n v="6"/>
    <n v="868.5"/>
    <n v="7.0000000000000007E-2"/>
    <n v="4846.2299999999996"/>
    <n v="500.41430911929967"/>
    <x v="0"/>
    <n v="9"/>
    <x v="4"/>
    <n v="0.10325847289940834"/>
    <n v="1.3433122241412398E-5"/>
    <x v="0"/>
    <s v="Sep-2023"/>
    <n v="202309"/>
  </r>
  <r>
    <s v="8ae892c2-a954-4777-8413-9efc51c2ef1f"/>
    <x v="141"/>
    <x v="1853"/>
    <x v="3"/>
    <x v="1"/>
    <x v="2"/>
    <n v="1"/>
    <n v="704.54"/>
    <n v="0.05"/>
    <n v="669.31299999999999"/>
    <n v="189.94233363575299"/>
    <x v="0"/>
    <n v="9"/>
    <x v="4"/>
    <n v="0.28378700792566852"/>
    <n v="7.0968291367417039E-5"/>
    <x v="0"/>
    <s v="Sep-2023"/>
    <n v="202309"/>
  </r>
  <r>
    <s v="02b7ac81-917d-4295-8843-d8f6306a2d86"/>
    <x v="115"/>
    <x v="1854"/>
    <x v="1"/>
    <x v="0"/>
    <x v="7"/>
    <n v="7"/>
    <n v="852.71"/>
    <n v="0.26"/>
    <n v="4417.0378000000001"/>
    <n v="837.747447956987"/>
    <x v="0"/>
    <n v="9"/>
    <x v="4"/>
    <n v="0.18966273006696638"/>
    <n v="4.3558603913237959E-5"/>
    <x v="0"/>
    <s v="Sep-2023"/>
    <n v="202309"/>
  </r>
  <r>
    <s v="811abdb5-73af-4635-ac67-5d132191bcf3"/>
    <x v="121"/>
    <x v="1855"/>
    <x v="3"/>
    <x v="1"/>
    <x v="9"/>
    <n v="8"/>
    <n v="610.04999999999995"/>
    <n v="0.24"/>
    <n v="3709.1039999999998"/>
    <n v="258.60987612176541"/>
    <x v="0"/>
    <n v="9"/>
    <x v="4"/>
    <n v="6.9723004833988328E-2"/>
    <n v="4.9176297024834034E-5"/>
    <x v="0"/>
    <s v="Sep-2023"/>
    <n v="202309"/>
  </r>
  <r>
    <s v="8008ff2d-c8d1-4a24-9f6b-59085acb8604"/>
    <x v="140"/>
    <x v="1856"/>
    <x v="2"/>
    <x v="1"/>
    <x v="8"/>
    <n v="8"/>
    <n v="665.12"/>
    <n v="0.02"/>
    <n v="5214.5407999999998"/>
    <n v="1047.503232591509"/>
    <x v="0"/>
    <n v="9"/>
    <x v="4"/>
    <n v="0.20088120368940426"/>
    <n v="3.7587202309357711E-6"/>
    <x v="0"/>
    <s v="Sep-2023"/>
    <n v="202309"/>
  </r>
  <r>
    <s v="941ae648-0f90-4055-8124-c6fef01c3a27"/>
    <x v="121"/>
    <x v="1857"/>
    <x v="1"/>
    <x v="0"/>
    <x v="6"/>
    <n v="1"/>
    <n v="24.63"/>
    <n v="0.23"/>
    <n v="18.9651"/>
    <n v="1.9382621926706389"/>
    <x v="0"/>
    <n v="9"/>
    <x v="4"/>
    <n v="0.10220152768351545"/>
    <n v="9.3382054405196924E-3"/>
    <x v="0"/>
    <s v="Sep-2023"/>
    <n v="202309"/>
  </r>
  <r>
    <s v="f1efba05-7832-4c19-bc77-9b0dd77044dd"/>
    <x v="113"/>
    <x v="1858"/>
    <x v="3"/>
    <x v="0"/>
    <x v="6"/>
    <n v="7"/>
    <n v="407.01"/>
    <n v="0.01"/>
    <n v="2820.5792999999999"/>
    <n v="308.73560723863471"/>
    <x v="0"/>
    <n v="9"/>
    <x v="4"/>
    <n v="0.10945822627239543"/>
    <n v="3.5099172712499172E-6"/>
    <x v="0"/>
    <s v="Sep-2023"/>
    <n v="202309"/>
  </r>
  <r>
    <s v="9ea66efa-662c-4894-9a66-f46ae2cd65e9"/>
    <x v="123"/>
    <x v="1859"/>
    <x v="3"/>
    <x v="2"/>
    <x v="2"/>
    <n v="9"/>
    <n v="23.03"/>
    <n v="0.13"/>
    <n v="180.32490000000001"/>
    <n v="18.359382235123661"/>
    <x v="0"/>
    <n v="9"/>
    <x v="4"/>
    <n v="0.1018127958763524"/>
    <n v="6.2720123510397066E-4"/>
    <x v="0"/>
    <s v="Sep-2023"/>
    <n v="202309"/>
  </r>
  <r>
    <s v="ad047a17-7ffe-4928-8030-7b10e589f017"/>
    <x v="122"/>
    <x v="1860"/>
    <x v="1"/>
    <x v="1"/>
    <x v="8"/>
    <n v="7"/>
    <n v="41.02"/>
    <n v="0.17"/>
    <n v="238.3262"/>
    <n v="17.65008179307986"/>
    <x v="0"/>
    <n v="9"/>
    <x v="4"/>
    <n v="7.4058503819889959E-2"/>
    <n v="5.9204569199693526E-4"/>
    <x v="0"/>
    <s v="Sep-2023"/>
    <n v="202309"/>
  </r>
  <r>
    <s v="169605cf-2e49-4f76-bc3b-4f6ee515794c"/>
    <x v="113"/>
    <x v="1861"/>
    <x v="0"/>
    <x v="2"/>
    <x v="6"/>
    <n v="9"/>
    <n v="755.48"/>
    <n v="0.04"/>
    <n v="6527.3471999999992"/>
    <n v="1445.4300502441399"/>
    <x v="0"/>
    <n v="9"/>
    <x v="4"/>
    <n v="0.22144218868028653"/>
    <n v="5.8829412353000011E-6"/>
    <x v="0"/>
    <s v="Sep-2023"/>
    <n v="202309"/>
  </r>
  <r>
    <s v="37dba057-497f-4742-bd62-63344cc887a0"/>
    <x v="133"/>
    <x v="1862"/>
    <x v="2"/>
    <x v="1"/>
    <x v="0"/>
    <n v="8"/>
    <n v="605.66999999999996"/>
    <n v="0.28000000000000003"/>
    <n v="3488.6592000000001"/>
    <n v="207.96923558715079"/>
    <x v="0"/>
    <n v="9"/>
    <x v="4"/>
    <n v="5.9612941151474697E-2"/>
    <n v="5.7787243878679818E-5"/>
    <x v="0"/>
    <s v="Sep-2023"/>
    <n v="202309"/>
  </r>
  <r>
    <s v="f9f83671-1722-4e53-9f16-df93dd8fedae"/>
    <x v="123"/>
    <x v="1863"/>
    <x v="2"/>
    <x v="1"/>
    <x v="0"/>
    <n v="8"/>
    <n v="91.88"/>
    <n v="0.28999999999999998"/>
    <n v="521.87839999999994"/>
    <n v="27.907609227977591"/>
    <x v="0"/>
    <n v="9"/>
    <x v="4"/>
    <n v="5.3475310010871489E-2"/>
    <n v="3.9453635176316934E-4"/>
    <x v="0"/>
    <s v="Sep-2023"/>
    <n v="202309"/>
  </r>
  <r>
    <s v="17c3da09-38a8-487b-bc44-6dd8dc161852"/>
    <x v="141"/>
    <x v="1864"/>
    <x v="0"/>
    <x v="1"/>
    <x v="3"/>
    <n v="8"/>
    <n v="711.96"/>
    <n v="0.21"/>
    <n v="4499.5872000000008"/>
    <n v="384.52187163781821"/>
    <x v="0"/>
    <n v="9"/>
    <x v="4"/>
    <n v="8.5457144077087363E-2"/>
    <n v="3.6870048879150508E-5"/>
    <x v="0"/>
    <s v="Sep-2023"/>
    <n v="202309"/>
  </r>
  <r>
    <s v="8e9d4230-aa70-4b1c-9d95-ec87c93e5744"/>
    <x v="139"/>
    <x v="1865"/>
    <x v="3"/>
    <x v="0"/>
    <x v="2"/>
    <n v="9"/>
    <n v="599.07000000000005"/>
    <n v="0.02"/>
    <n v="5283.7974000000004"/>
    <n v="978.10496689272316"/>
    <x v="0"/>
    <n v="9"/>
    <x v="4"/>
    <n v="0.18511401797743476"/>
    <n v="3.7094533564061333E-6"/>
    <x v="0"/>
    <s v="Sep-2023"/>
    <n v="202309"/>
  </r>
  <r>
    <s v="e9f0a7fe-0448-422c-9935-962d7a212eb6"/>
    <x v="113"/>
    <x v="1866"/>
    <x v="0"/>
    <x v="0"/>
    <x v="7"/>
    <n v="3"/>
    <n v="327.47000000000003"/>
    <n v="0.22"/>
    <n v="766.27980000000014"/>
    <n v="147.5984112483186"/>
    <x v="0"/>
    <n v="9"/>
    <x v="4"/>
    <n v="0.19261686298962674"/>
    <n v="2.239390885679095E-4"/>
    <x v="0"/>
    <s v="Sep-2023"/>
    <n v="202309"/>
  </r>
  <r>
    <s v="e345cf96-f949-4805-8829-faeef9008d1e"/>
    <x v="139"/>
    <x v="1867"/>
    <x v="0"/>
    <x v="1"/>
    <x v="8"/>
    <n v="4"/>
    <n v="62.17"/>
    <n v="0.21"/>
    <n v="196.4572"/>
    <n v="25.787499713133979"/>
    <x v="0"/>
    <n v="9"/>
    <x v="4"/>
    <n v="0.13126268578160524"/>
    <n v="8.4445874215859735E-4"/>
    <x v="0"/>
    <s v="Sep-2023"/>
    <n v="202309"/>
  </r>
  <r>
    <s v="fc88728a-e77d-4d7e-a6b9-9775b202991a"/>
    <x v="134"/>
    <x v="1868"/>
    <x v="1"/>
    <x v="1"/>
    <x v="1"/>
    <n v="3"/>
    <n v="327.38"/>
    <n v="0.28000000000000003"/>
    <n v="707.14080000000001"/>
    <n v="142.75451319653959"/>
    <x v="0"/>
    <n v="9"/>
    <x v="4"/>
    <n v="0.20187565644146058"/>
    <n v="2.850917384486937E-4"/>
    <x v="0"/>
    <s v="Sep-2023"/>
    <n v="202309"/>
  </r>
  <r>
    <s v="05f5afd0-7fa0-4c23-a4f1-51aeed7a451a"/>
    <x v="127"/>
    <x v="1869"/>
    <x v="3"/>
    <x v="1"/>
    <x v="7"/>
    <n v="5"/>
    <n v="799.65"/>
    <n v="0.23"/>
    <n v="3078.6525000000001"/>
    <n v="490.1836559872001"/>
    <x v="0"/>
    <n v="9"/>
    <x v="4"/>
    <n v="0.15922019649414804"/>
    <n v="5.752516726067655E-5"/>
    <x v="0"/>
    <s v="Sep-2023"/>
    <n v="202309"/>
  </r>
  <r>
    <s v="bfa64a3e-605a-489f-b78e-c3df48831af8"/>
    <x v="118"/>
    <x v="1870"/>
    <x v="1"/>
    <x v="1"/>
    <x v="8"/>
    <n v="2"/>
    <n v="91.55"/>
    <n v="0"/>
    <n v="183.1"/>
    <n v="11.527448865300091"/>
    <x v="0"/>
    <n v="9"/>
    <x v="4"/>
    <n v="6.2957121055707763E-2"/>
    <n v="0"/>
    <x v="1"/>
    <s v="Sep-2023"/>
    <n v="202309"/>
  </r>
  <r>
    <s v="b230d548-27b3-40d2-86a3-3a0b0aedf586"/>
    <x v="123"/>
    <x v="1871"/>
    <x v="3"/>
    <x v="1"/>
    <x v="7"/>
    <n v="9"/>
    <n v="213.18"/>
    <n v="0.3"/>
    <n v="1343.0340000000001"/>
    <n v="163.16175612446881"/>
    <x v="0"/>
    <n v="9"/>
    <x v="4"/>
    <n v="0.12148743525813106"/>
    <n v="1.5636238546455264E-4"/>
    <x v="0"/>
    <s v="Sep-2023"/>
    <n v="202309"/>
  </r>
  <r>
    <s v="0db4dbbe-6f95-41a6-820f-c9e8590df81e"/>
    <x v="140"/>
    <x v="1872"/>
    <x v="1"/>
    <x v="0"/>
    <x v="6"/>
    <n v="6"/>
    <n v="847.1"/>
    <n v="0.26"/>
    <n v="3761.1239999999998"/>
    <n v="998.49969934838111"/>
    <x v="0"/>
    <n v="9"/>
    <x v="4"/>
    <n v="0.26547906938148841"/>
    <n v="5.1154920709872897E-5"/>
    <x v="0"/>
    <s v="Sep-2023"/>
    <n v="202309"/>
  </r>
  <r>
    <s v="f983fb74-9a96-41de-b01e-5e387129e9a8"/>
    <x v="112"/>
    <x v="1873"/>
    <x v="2"/>
    <x v="1"/>
    <x v="7"/>
    <n v="3"/>
    <n v="493.6"/>
    <n v="0.28999999999999998"/>
    <n v="1051.3679999999999"/>
    <n v="300.71680950913372"/>
    <x v="0"/>
    <n v="9"/>
    <x v="4"/>
    <n v="0.28602431261854433"/>
    <n v="1.9584008643976224E-4"/>
    <x v="0"/>
    <s v="Sep-2023"/>
    <n v="202309"/>
  </r>
  <r>
    <s v="5eba5113-6009-4474-9f36-ab3e271ad661"/>
    <x v="113"/>
    <x v="1874"/>
    <x v="3"/>
    <x v="0"/>
    <x v="2"/>
    <n v="8"/>
    <n v="613.85"/>
    <n v="0.12"/>
    <n v="4321.5039999999999"/>
    <n v="841.3871540089948"/>
    <x v="0"/>
    <n v="9"/>
    <x v="4"/>
    <n v="0.1946977612444637"/>
    <n v="2.4435937118188481E-5"/>
    <x v="0"/>
    <s v="Sep-2023"/>
    <n v="202309"/>
  </r>
  <r>
    <s v="25cd1461-3bf8-42b7-bc10-325df438b0ec"/>
    <x v="138"/>
    <x v="1875"/>
    <x v="2"/>
    <x v="1"/>
    <x v="4"/>
    <n v="7"/>
    <n v="915.41"/>
    <n v="0.14000000000000001"/>
    <n v="5510.7682000000004"/>
    <n v="993.55452397777947"/>
    <x v="0"/>
    <n v="9"/>
    <x v="4"/>
    <n v="0.18029328905138478"/>
    <n v="2.1848133623185242E-5"/>
    <x v="0"/>
    <s v="Sep-2023"/>
    <n v="202309"/>
  </r>
  <r>
    <s v="8d03e699-aaf9-49d1-8b63-6c8a6de68bfa"/>
    <x v="131"/>
    <x v="1876"/>
    <x v="2"/>
    <x v="0"/>
    <x v="9"/>
    <n v="4"/>
    <n v="235.71"/>
    <n v="0.28000000000000003"/>
    <n v="678.84479999999996"/>
    <n v="77.359764858850554"/>
    <x v="0"/>
    <n v="9"/>
    <x v="4"/>
    <n v="0.11395795454108297"/>
    <n v="2.9697509651690639E-4"/>
    <x v="0"/>
    <s v="Sep-2023"/>
    <n v="202309"/>
  </r>
  <r>
    <s v="26e96869-6c65-435f-a8cd-b7a6355e4e71"/>
    <x v="140"/>
    <x v="1877"/>
    <x v="1"/>
    <x v="2"/>
    <x v="9"/>
    <n v="5"/>
    <n v="320.22000000000003"/>
    <n v="0.23"/>
    <n v="1232.847"/>
    <n v="318.59362493691282"/>
    <x v="0"/>
    <n v="9"/>
    <x v="4"/>
    <n v="0.25842105706297119"/>
    <n v="1.436512397726563E-4"/>
    <x v="0"/>
    <s v="Sep-2023"/>
    <n v="202309"/>
  </r>
  <r>
    <s v="e01d9f01-af5d-41b1-a149-e2bfe26c5aea"/>
    <x v="113"/>
    <x v="1878"/>
    <x v="0"/>
    <x v="1"/>
    <x v="0"/>
    <n v="7"/>
    <n v="189.79"/>
    <n v="0.06"/>
    <n v="1248.8181999999999"/>
    <n v="165.01191924211309"/>
    <x v="0"/>
    <n v="9"/>
    <x v="4"/>
    <n v="0.13213446059811837"/>
    <n v="4.5162698621784981E-5"/>
    <x v="0"/>
    <s v="Sep-2023"/>
    <n v="202309"/>
  </r>
  <r>
    <s v="be4d7335-78e2-43de-9c35-f0e14b5ae8ae"/>
    <x v="136"/>
    <x v="1879"/>
    <x v="0"/>
    <x v="0"/>
    <x v="1"/>
    <n v="9"/>
    <n v="224.83"/>
    <n v="0.06"/>
    <n v="1902.0617999999999"/>
    <n v="314.30068106608468"/>
    <x v="0"/>
    <n v="9"/>
    <x v="4"/>
    <n v="0.16524209732096229"/>
    <n v="2.9652033388189593E-5"/>
    <x v="0"/>
    <s v="Sep-2023"/>
    <n v="202309"/>
  </r>
  <r>
    <s v="8560fddf-32ec-4c5e-b6c4-62575f43bef4"/>
    <x v="125"/>
    <x v="1880"/>
    <x v="2"/>
    <x v="2"/>
    <x v="6"/>
    <n v="1"/>
    <n v="18.649999999999999"/>
    <n v="0.1"/>
    <n v="16.785"/>
    <n v="3.7680650576743"/>
    <x v="0"/>
    <n v="9"/>
    <x v="4"/>
    <n v="0.2244900242880131"/>
    <n v="5.3619302949061672E-3"/>
    <x v="0"/>
    <s v="Sep-2023"/>
    <n v="202309"/>
  </r>
  <r>
    <s v="4a55288a-5459-47d2-a335-5cc257e8da68"/>
    <x v="121"/>
    <x v="1881"/>
    <x v="0"/>
    <x v="0"/>
    <x v="1"/>
    <n v="8"/>
    <n v="175.44"/>
    <n v="0.27"/>
    <n v="1024.5696"/>
    <n v="167.92043099695181"/>
    <x v="0"/>
    <n v="9"/>
    <x v="4"/>
    <n v="0.16389363006373778"/>
    <n v="1.9237346101231193E-4"/>
    <x v="0"/>
    <s v="Sep-2023"/>
    <n v="202309"/>
  </r>
  <r>
    <s v="f676bc12-3732-4d3e-b304-69a7b213cbd2"/>
    <x v="124"/>
    <x v="1882"/>
    <x v="2"/>
    <x v="1"/>
    <x v="2"/>
    <n v="4"/>
    <n v="538.83000000000004"/>
    <n v="0.11"/>
    <n v="1918.2348"/>
    <n v="240.70896180113829"/>
    <x v="0"/>
    <n v="9"/>
    <x v="4"/>
    <n v="0.12548461835909674"/>
    <n v="5.1036505020136215E-5"/>
    <x v="0"/>
    <s v="Sep-2023"/>
    <n v="202309"/>
  </r>
  <r>
    <s v="6b1f6920-1e34-4d5c-8c28-6c154cc5f4e9"/>
    <x v="115"/>
    <x v="1883"/>
    <x v="2"/>
    <x v="0"/>
    <x v="9"/>
    <n v="9"/>
    <n v="895.39"/>
    <n v="7.0000000000000007E-2"/>
    <n v="7494.4142999999985"/>
    <n v="1103.7847137170099"/>
    <x v="0"/>
    <n v="9"/>
    <x v="4"/>
    <n v="0.1472809841480221"/>
    <n v="8.6864693349018628E-6"/>
    <x v="0"/>
    <s v="Sep-2023"/>
    <n v="202309"/>
  </r>
  <r>
    <s v="99c62626-bc84-4759-9c56-e6e921aea098"/>
    <x v="141"/>
    <x v="454"/>
    <x v="0"/>
    <x v="1"/>
    <x v="2"/>
    <n v="2"/>
    <n v="972.14"/>
    <n v="0.22"/>
    <n v="1516.5383999999999"/>
    <n v="88.155149323649937"/>
    <x v="0"/>
    <n v="9"/>
    <x v="4"/>
    <n v="5.8129190347999064E-2"/>
    <n v="1.1315242660522148E-4"/>
    <x v="0"/>
    <s v="Sep-2023"/>
    <n v="202309"/>
  </r>
  <r>
    <s v="67c76bc9-8af5-4685-8b8e-2cdcdcb40d96"/>
    <x v="120"/>
    <x v="1884"/>
    <x v="2"/>
    <x v="2"/>
    <x v="3"/>
    <n v="9"/>
    <n v="746.99"/>
    <n v="0.04"/>
    <n v="6453.9935999999998"/>
    <n v="458.09962857260138"/>
    <x v="0"/>
    <n v="9"/>
    <x v="4"/>
    <n v="7.0979250517478262E-2"/>
    <n v="5.9498044745504555E-6"/>
    <x v="0"/>
    <s v="Sep-2023"/>
    <n v="202309"/>
  </r>
  <r>
    <s v="4de3fa0d-10cb-4ebd-a578-1ff4c95058df"/>
    <x v="113"/>
    <x v="1885"/>
    <x v="0"/>
    <x v="1"/>
    <x v="5"/>
    <n v="4"/>
    <n v="531.84"/>
    <n v="0.27"/>
    <n v="1552.9728"/>
    <n v="133.8908123822246"/>
    <x v="0"/>
    <n v="9"/>
    <x v="4"/>
    <n v="8.6215812911999867E-2"/>
    <n v="1.2691787003610107E-4"/>
    <x v="0"/>
    <s v="Sep-2023"/>
    <n v="202309"/>
  </r>
  <r>
    <s v="bf4bdbf5-8651-401f-8960-87bca43fbb4c"/>
    <x v="117"/>
    <x v="1886"/>
    <x v="1"/>
    <x v="0"/>
    <x v="2"/>
    <n v="7"/>
    <n v="82.77"/>
    <n v="0.3"/>
    <n v="405.57299999999998"/>
    <n v="60.66403686609064"/>
    <x v="0"/>
    <n v="9"/>
    <x v="4"/>
    <n v="0.14957612283384408"/>
    <n v="5.1778594728939058E-4"/>
    <x v="0"/>
    <s v="Sep-2023"/>
    <n v="202309"/>
  </r>
  <r>
    <s v="5f2a5147-b590-4c38-9460-e73ac7f4f33a"/>
    <x v="140"/>
    <x v="1887"/>
    <x v="0"/>
    <x v="1"/>
    <x v="7"/>
    <n v="1"/>
    <n v="215.46"/>
    <n v="0.23"/>
    <n v="165.9042"/>
    <n v="49.547902978263117"/>
    <x v="0"/>
    <n v="9"/>
    <x v="4"/>
    <n v="0.29865369881089882"/>
    <n v="1.0674835236238744E-3"/>
    <x v="0"/>
    <s v="Sep-2023"/>
    <n v="202309"/>
  </r>
  <r>
    <s v="09413cd6-d54e-46d3-9548-714739c16d6c"/>
    <x v="127"/>
    <x v="1234"/>
    <x v="2"/>
    <x v="0"/>
    <x v="2"/>
    <n v="1"/>
    <n v="66.66"/>
    <n v="0.09"/>
    <n v="60.660600000000002"/>
    <n v="6.816459779876765"/>
    <x v="0"/>
    <n v="9"/>
    <x v="4"/>
    <n v="0.11237046418724451"/>
    <n v="1.3501350135013501E-3"/>
    <x v="0"/>
    <s v="Sep-2023"/>
    <n v="202309"/>
  </r>
  <r>
    <s v="9ab9d88f-e6f0-4a0c-95d5-71c63fb7f3cd"/>
    <x v="128"/>
    <x v="469"/>
    <x v="3"/>
    <x v="0"/>
    <x v="5"/>
    <n v="3"/>
    <n v="393.19"/>
    <n v="0.01"/>
    <n v="1167.7743"/>
    <n v="315.49185958488931"/>
    <x v="0"/>
    <n v="9"/>
    <x v="4"/>
    <n v="0.27016509918473913"/>
    <n v="8.4776655900031366E-6"/>
    <x v="0"/>
    <s v="Sep-2023"/>
    <n v="202309"/>
  </r>
  <r>
    <s v="694f8edb-9733-4d14-aa81-0642af74da0b"/>
    <x v="112"/>
    <x v="1888"/>
    <x v="3"/>
    <x v="2"/>
    <x v="6"/>
    <n v="1"/>
    <n v="983.55"/>
    <n v="0.15"/>
    <n v="836.01749999999993"/>
    <n v="201.84947194877381"/>
    <x v="0"/>
    <n v="9"/>
    <x v="4"/>
    <n v="0.24144168267862076"/>
    <n v="1.5250876925423213E-4"/>
    <x v="0"/>
    <s v="Sep-2023"/>
    <n v="202309"/>
  </r>
  <r>
    <s v="6e45fa42-6d9c-4908-ab4f-b5ca052451e3"/>
    <x v="122"/>
    <x v="1889"/>
    <x v="0"/>
    <x v="0"/>
    <x v="5"/>
    <n v="7"/>
    <n v="476.31"/>
    <n v="0.12"/>
    <n v="2934.0695999999998"/>
    <n v="184.7567864742052"/>
    <x v="0"/>
    <n v="9"/>
    <x v="4"/>
    <n v="6.2969462781048285E-2"/>
    <n v="3.5990966267466864E-5"/>
    <x v="0"/>
    <s v="Sep-2023"/>
    <n v="202309"/>
  </r>
  <r>
    <s v="33503eae-8880-45d7-bd59-f3b400b09775"/>
    <x v="135"/>
    <x v="1890"/>
    <x v="0"/>
    <x v="1"/>
    <x v="0"/>
    <n v="1"/>
    <n v="662.97"/>
    <n v="0.1"/>
    <n v="596.673"/>
    <n v="178.437515074115"/>
    <x v="0"/>
    <n v="9"/>
    <x v="4"/>
    <n v="0.29905411351630623"/>
    <n v="1.5083638777018568E-4"/>
    <x v="0"/>
    <s v="Sep-2023"/>
    <n v="202309"/>
  </r>
  <r>
    <s v="edec0075-de6b-41bc-ad72-a1d8d41f091c"/>
    <x v="120"/>
    <x v="1891"/>
    <x v="3"/>
    <x v="1"/>
    <x v="1"/>
    <n v="4"/>
    <n v="736.49"/>
    <n v="0.27"/>
    <n v="2150.5508"/>
    <n v="613.91383487647045"/>
    <x v="0"/>
    <n v="9"/>
    <x v="4"/>
    <n v="0.28546818558132664"/>
    <n v="9.1650938912951976E-5"/>
    <x v="0"/>
    <s v="Sep-2023"/>
    <n v="202309"/>
  </r>
  <r>
    <s v="965b7006-0c87-48e9-9a11-a537f3a6a900"/>
    <x v="141"/>
    <x v="1892"/>
    <x v="2"/>
    <x v="0"/>
    <x v="8"/>
    <n v="3"/>
    <n v="345.04"/>
    <n v="0"/>
    <n v="1035.1199999999999"/>
    <n v="53.95112122307242"/>
    <x v="0"/>
    <n v="9"/>
    <x v="4"/>
    <n v="5.2120644198810212E-2"/>
    <n v="0"/>
    <x v="1"/>
    <s v="Sep-2023"/>
    <n v="202309"/>
  </r>
  <r>
    <s v="d0f605e4-3a18-4dfd-a14a-8cd8379f5e79"/>
    <x v="124"/>
    <x v="1893"/>
    <x v="0"/>
    <x v="1"/>
    <x v="7"/>
    <n v="4"/>
    <n v="721.19"/>
    <n v="0.08"/>
    <n v="2653.9792000000002"/>
    <n v="393.73386601768499"/>
    <x v="0"/>
    <n v="9"/>
    <x v="4"/>
    <n v="0.14835604816257977"/>
    <n v="2.7731943038588997E-5"/>
    <x v="0"/>
    <s v="Sep-2023"/>
    <n v="202309"/>
  </r>
  <r>
    <s v="f27898a0-2806-43ea-8b51-67baf4ec1086"/>
    <x v="139"/>
    <x v="1894"/>
    <x v="0"/>
    <x v="2"/>
    <x v="1"/>
    <n v="1"/>
    <n v="856.72"/>
    <n v="0.2"/>
    <n v="685.37600000000009"/>
    <n v="156.0026211533536"/>
    <x v="0"/>
    <n v="9"/>
    <x v="4"/>
    <n v="0.22761611313111865"/>
    <n v="2.3344850126062191E-4"/>
    <x v="0"/>
    <s v="Sep-2023"/>
    <n v="202309"/>
  </r>
  <r>
    <s v="6f8a0e26-5ccd-43dd-bb5c-e5a74174c7b8"/>
    <x v="126"/>
    <x v="1895"/>
    <x v="1"/>
    <x v="1"/>
    <x v="7"/>
    <n v="2"/>
    <n v="336.72"/>
    <n v="0.24"/>
    <n v="511.81439999999998"/>
    <n v="120.9636659772848"/>
    <x v="0"/>
    <n v="9"/>
    <x v="4"/>
    <n v="0.23634283438935053"/>
    <n v="3.5637918745545257E-4"/>
    <x v="0"/>
    <s v="Sep-2023"/>
    <n v="202309"/>
  </r>
  <r>
    <s v="32676340-54b9-43e8-a2e2-8bc227be593e"/>
    <x v="116"/>
    <x v="1896"/>
    <x v="3"/>
    <x v="1"/>
    <x v="7"/>
    <n v="6"/>
    <n v="631.82000000000005"/>
    <n v="0.08"/>
    <n v="3487.6464000000001"/>
    <n v="849.36400469376781"/>
    <x v="0"/>
    <n v="9"/>
    <x v="4"/>
    <n v="0.24353501108764003"/>
    <n v="2.1103056777774259E-5"/>
    <x v="0"/>
    <s v="Sep-2023"/>
    <n v="202309"/>
  </r>
  <r>
    <s v="01e178a8-7bad-48a0-aa7e-ded4babb4227"/>
    <x v="128"/>
    <x v="1897"/>
    <x v="2"/>
    <x v="0"/>
    <x v="3"/>
    <n v="4"/>
    <n v="982.75"/>
    <n v="0.24"/>
    <n v="2987.56"/>
    <n v="755.52616525548672"/>
    <x v="0"/>
    <n v="9"/>
    <x v="4"/>
    <n v="0.25289070855664381"/>
    <n v="6.105316713304502E-5"/>
    <x v="0"/>
    <s v="Sep-2023"/>
    <n v="202309"/>
  </r>
  <r>
    <s v="95ed956c-ad28-4dfa-b129-0b2fef9d8a93"/>
    <x v="118"/>
    <x v="1898"/>
    <x v="3"/>
    <x v="1"/>
    <x v="1"/>
    <n v="6"/>
    <n v="382.15"/>
    <n v="0.17"/>
    <n v="1903.107"/>
    <n v="407.6993417387601"/>
    <x v="0"/>
    <n v="9"/>
    <x v="4"/>
    <n v="0.21422828129934895"/>
    <n v="7.414191635047321E-5"/>
    <x v="0"/>
    <s v="Sep-2023"/>
    <n v="202309"/>
  </r>
  <r>
    <s v="75770829-c349-4b20-96e5-eef1abdb4abb"/>
    <x v="124"/>
    <x v="1899"/>
    <x v="3"/>
    <x v="1"/>
    <x v="5"/>
    <n v="6"/>
    <n v="46.68"/>
    <n v="0.04"/>
    <n v="268.8768"/>
    <n v="19.97047222780218"/>
    <x v="0"/>
    <n v="9"/>
    <x v="4"/>
    <n v="7.4273690507333401E-2"/>
    <n v="1.4281633818908883E-4"/>
    <x v="0"/>
    <s v="Sep-2023"/>
    <n v="202309"/>
  </r>
  <r>
    <s v="a94c87ce-f967-4999-9fce-47b89bddf766"/>
    <x v="138"/>
    <x v="1900"/>
    <x v="3"/>
    <x v="2"/>
    <x v="0"/>
    <n v="3"/>
    <n v="316.41000000000003"/>
    <n v="7.0000000000000007E-2"/>
    <n v="882.7838999999999"/>
    <n v="132.16688929805409"/>
    <x v="0"/>
    <n v="9"/>
    <x v="4"/>
    <n v="0.14971601690748337"/>
    <n v="7.3743981964328984E-5"/>
    <x v="0"/>
    <s v="Sep-2023"/>
    <n v="202309"/>
  </r>
  <r>
    <s v="60574b79-6c8d-4885-bc8d-1befbea44b9c"/>
    <x v="121"/>
    <x v="1901"/>
    <x v="0"/>
    <x v="1"/>
    <x v="2"/>
    <n v="4"/>
    <n v="257.2"/>
    <n v="0.26"/>
    <n v="761.31200000000001"/>
    <n v="54.269988278932118"/>
    <x v="0"/>
    <n v="9"/>
    <x v="4"/>
    <n v="7.1284819205440234E-2"/>
    <n v="2.5272161741835149E-4"/>
    <x v="0"/>
    <s v="Sep-2023"/>
    <n v="202309"/>
  </r>
  <r>
    <s v="a2abd014-fc33-4e31-89eb-62571a73fc1e"/>
    <x v="131"/>
    <x v="1902"/>
    <x v="0"/>
    <x v="0"/>
    <x v="5"/>
    <n v="9"/>
    <n v="844.54"/>
    <n v="0.28000000000000003"/>
    <n v="5472.6191999999992"/>
    <n v="1484.75814473537"/>
    <x v="0"/>
    <n v="9"/>
    <x v="4"/>
    <n v="0.27130667975863737"/>
    <n v="3.6837936759787714E-5"/>
    <x v="0"/>
    <s v="Sep-2023"/>
    <n v="202309"/>
  </r>
  <r>
    <s v="0b274b42-77cb-49a0-945c-e3ca085f58e9"/>
    <x v="123"/>
    <x v="1903"/>
    <x v="1"/>
    <x v="2"/>
    <x v="0"/>
    <n v="1"/>
    <n v="20.54"/>
    <n v="0.24"/>
    <n v="15.6104"/>
    <n v="1.7224689356022389"/>
    <x v="0"/>
    <n v="9"/>
    <x v="4"/>
    <n v="0.11034111461604051"/>
    <n v="1.1684518013631937E-2"/>
    <x v="0"/>
    <s v="Sep-2023"/>
    <n v="202309"/>
  </r>
  <r>
    <s v="407b29c2-bfe4-4fef-92b9-667be5fe65bf"/>
    <x v="136"/>
    <x v="1904"/>
    <x v="1"/>
    <x v="1"/>
    <x v="7"/>
    <n v="6"/>
    <n v="337.53"/>
    <n v="0.25"/>
    <n v="1518.885"/>
    <n v="201.41374575925471"/>
    <x v="0"/>
    <n v="9"/>
    <x v="4"/>
    <n v="0.13260631697544892"/>
    <n v="1.234458171619313E-4"/>
    <x v="0"/>
    <s v="Sep-2023"/>
    <n v="202309"/>
  </r>
  <r>
    <s v="41f14a01-7d45-4ba3-b333-3cea5acf6f65"/>
    <x v="121"/>
    <x v="1905"/>
    <x v="3"/>
    <x v="2"/>
    <x v="8"/>
    <n v="2"/>
    <n v="299.55"/>
    <n v="0.1"/>
    <n v="539.19000000000005"/>
    <n v="137.44717093607159"/>
    <x v="0"/>
    <n v="9"/>
    <x v="4"/>
    <n v="0.25491416928368771"/>
    <n v="1.6691704223001168E-4"/>
    <x v="0"/>
    <s v="Sep-2023"/>
    <n v="202309"/>
  </r>
  <r>
    <s v="373da783-bc2c-4c69-91b3-abfcb213deaa"/>
    <x v="119"/>
    <x v="1906"/>
    <x v="2"/>
    <x v="1"/>
    <x v="7"/>
    <n v="1"/>
    <n v="408.26"/>
    <n v="0.26"/>
    <n v="302.11239999999998"/>
    <n v="16.608566018626689"/>
    <x v="0"/>
    <n v="9"/>
    <x v="4"/>
    <n v="5.4974790901090753E-2"/>
    <n v="6.3684906677117527E-4"/>
    <x v="0"/>
    <s v="Sep-2023"/>
    <n v="202309"/>
  </r>
  <r>
    <s v="9355a2b4-21e0-4aca-96e4-6a73f64e8a45"/>
    <x v="136"/>
    <x v="1907"/>
    <x v="0"/>
    <x v="2"/>
    <x v="6"/>
    <n v="2"/>
    <n v="866.34"/>
    <n v="0.06"/>
    <n v="1628.7192"/>
    <n v="382.12633081626331"/>
    <x v="0"/>
    <n v="9"/>
    <x v="4"/>
    <n v="0.23461768659463417"/>
    <n v="3.4628436872359578E-5"/>
    <x v="0"/>
    <s v="Sep-2023"/>
    <n v="202309"/>
  </r>
  <r>
    <s v="359cfa83-fd60-486e-bcc2-6f562246303a"/>
    <x v="114"/>
    <x v="1908"/>
    <x v="0"/>
    <x v="0"/>
    <x v="6"/>
    <n v="9"/>
    <n v="614.89"/>
    <n v="0.13"/>
    <n v="4814.5887000000002"/>
    <n v="1377.8076699575979"/>
    <x v="0"/>
    <n v="9"/>
    <x v="4"/>
    <n v="0.28617349389732871"/>
    <n v="2.3491103196416343E-5"/>
    <x v="0"/>
    <s v="Sep-2023"/>
    <n v="202309"/>
  </r>
  <r>
    <s v="c911005c-b304-427f-b818-f792bb4a8a53"/>
    <x v="138"/>
    <x v="1909"/>
    <x v="0"/>
    <x v="0"/>
    <x v="0"/>
    <n v="4"/>
    <n v="608.23"/>
    <n v="0.01"/>
    <n v="2408.5907999999999"/>
    <n v="284.7496258254385"/>
    <x v="0"/>
    <n v="9"/>
    <x v="4"/>
    <n v="0.11822249998855701"/>
    <n v="4.1102872268714134E-6"/>
    <x v="0"/>
    <s v="Sep-2023"/>
    <n v="202309"/>
  </r>
  <r>
    <s v="8f6e5c09-84b7-4c35-b0e9-4a2915ac3fc7"/>
    <x v="130"/>
    <x v="1910"/>
    <x v="1"/>
    <x v="1"/>
    <x v="1"/>
    <n v="6"/>
    <n v="55.17"/>
    <n v="0.05"/>
    <n v="314.46899999999999"/>
    <n v="83.389409637389804"/>
    <x v="0"/>
    <n v="9"/>
    <x v="4"/>
    <n v="0.26517529434503817"/>
    <n v="1.5104827502869918E-4"/>
    <x v="0"/>
    <s v="Sep-2023"/>
    <n v="202309"/>
  </r>
  <r>
    <s v="c828d05f-430c-437c-9b78-5b64a2efc2a7"/>
    <x v="113"/>
    <x v="1911"/>
    <x v="2"/>
    <x v="0"/>
    <x v="9"/>
    <n v="8"/>
    <n v="667.33"/>
    <n v="0.19"/>
    <n v="4324.2984000000006"/>
    <n v="756.57868560079498"/>
    <x v="0"/>
    <n v="9"/>
    <x v="4"/>
    <n v="0.17495986992960405"/>
    <n v="3.5589588359582213E-5"/>
    <x v="0"/>
    <s v="Sep-2023"/>
    <n v="202309"/>
  </r>
  <r>
    <s v="d08fcb85-63e2-45dc-915a-105cc98b826f"/>
    <x v="136"/>
    <x v="1912"/>
    <x v="1"/>
    <x v="0"/>
    <x v="8"/>
    <n v="6"/>
    <n v="705.86"/>
    <n v="0.14000000000000001"/>
    <n v="3642.2375999999999"/>
    <n v="765.96956739065331"/>
    <x v="0"/>
    <n v="9"/>
    <x v="4"/>
    <n v="0.21030192192586594"/>
    <n v="3.3056602347963246E-5"/>
    <x v="0"/>
    <s v="Sep-2023"/>
    <n v="202309"/>
  </r>
  <r>
    <s v="49b05c1b-f8ed-404c-84eb-31c6a27249db"/>
    <x v="118"/>
    <x v="1913"/>
    <x v="0"/>
    <x v="0"/>
    <x v="9"/>
    <n v="1"/>
    <n v="207.28"/>
    <n v="0.15"/>
    <n v="176.18799999999999"/>
    <n v="10.94286916300817"/>
    <x v="0"/>
    <n v="9"/>
    <x v="4"/>
    <n v="6.2109049214521823E-2"/>
    <n v="7.236588189888074E-4"/>
    <x v="0"/>
    <s v="Sep-2023"/>
    <n v="202309"/>
  </r>
  <r>
    <s v="35af6270-afcd-44aa-b0b7-3225b63950b9"/>
    <x v="116"/>
    <x v="1914"/>
    <x v="2"/>
    <x v="1"/>
    <x v="8"/>
    <n v="9"/>
    <n v="106.35"/>
    <n v="0"/>
    <n v="957.15"/>
    <n v="245.27745606591321"/>
    <x v="0"/>
    <n v="9"/>
    <x v="4"/>
    <n v="0.25625811635157836"/>
    <n v="0"/>
    <x v="1"/>
    <s v="Sep-2023"/>
    <n v="202309"/>
  </r>
  <r>
    <s v="0be880ce-4569-4a5d-ab20-2f6e00e6a0ef"/>
    <x v="138"/>
    <x v="1915"/>
    <x v="2"/>
    <x v="2"/>
    <x v="3"/>
    <n v="5"/>
    <n v="699.68"/>
    <n v="0.28999999999999998"/>
    <n v="2483.864"/>
    <n v="333.21495321572559"/>
    <x v="0"/>
    <n v="9"/>
    <x v="4"/>
    <n v="0.13415185099334165"/>
    <n v="8.2895037731534421E-5"/>
    <x v="0"/>
    <s v="Sep-2023"/>
    <n v="202309"/>
  </r>
  <r>
    <s v="5936e5e3-d7e0-4a41-9601-8af7a8100079"/>
    <x v="113"/>
    <x v="1916"/>
    <x v="3"/>
    <x v="1"/>
    <x v="5"/>
    <n v="4"/>
    <n v="830.34"/>
    <n v="0.09"/>
    <n v="3022.4376000000002"/>
    <n v="642.25985265954375"/>
    <x v="0"/>
    <n v="9"/>
    <x v="4"/>
    <n v="0.21249730768950986"/>
    <n v="2.7097333622371555E-5"/>
    <x v="0"/>
    <s v="Sep-2023"/>
    <n v="202309"/>
  </r>
  <r>
    <s v="a94ca17e-aa32-4774-9d09-09f032269e07"/>
    <x v="130"/>
    <x v="1917"/>
    <x v="2"/>
    <x v="2"/>
    <x v="7"/>
    <n v="1"/>
    <n v="659.68"/>
    <n v="0.18"/>
    <n v="540.93759999999997"/>
    <n v="73.386565292387473"/>
    <x v="0"/>
    <n v="9"/>
    <x v="4"/>
    <n v="0.13566549134759254"/>
    <n v="2.7285956827552752E-4"/>
    <x v="0"/>
    <s v="Sep-2023"/>
    <n v="202309"/>
  </r>
  <r>
    <s v="3cbde71f-e9bd-480b-ac94-19986cfd50b5"/>
    <x v="130"/>
    <x v="1918"/>
    <x v="0"/>
    <x v="1"/>
    <x v="8"/>
    <n v="7"/>
    <n v="923.16"/>
    <n v="0.02"/>
    <n v="6332.8775999999998"/>
    <n v="1047.885161390428"/>
    <x v="0"/>
    <n v="9"/>
    <x v="4"/>
    <n v="0.16546745848844893"/>
    <n v="3.0949595488786961E-6"/>
    <x v="0"/>
    <s v="Sep-2023"/>
    <n v="202309"/>
  </r>
  <r>
    <s v="8ed8fcff-5556-479a-b851-24fc2caad3a9"/>
    <x v="118"/>
    <x v="1919"/>
    <x v="2"/>
    <x v="0"/>
    <x v="0"/>
    <n v="5"/>
    <n v="444.34"/>
    <n v="0.18"/>
    <n v="1821.7940000000001"/>
    <n v="460.99379012298238"/>
    <x v="0"/>
    <n v="9"/>
    <x v="4"/>
    <n v="0.25304386232635651"/>
    <n v="8.1019039474276459E-5"/>
    <x v="0"/>
    <s v="Sep-2023"/>
    <n v="202309"/>
  </r>
  <r>
    <s v="6d566018-8aaf-4086-9f91-142b1a1920f8"/>
    <x v="118"/>
    <x v="1920"/>
    <x v="2"/>
    <x v="2"/>
    <x v="9"/>
    <n v="1"/>
    <n v="426.47"/>
    <n v="0.09"/>
    <n v="388.08769999999998"/>
    <n v="20.859764066717862"/>
    <x v="0"/>
    <n v="9"/>
    <x v="4"/>
    <n v="5.3750129330864808E-2"/>
    <n v="2.1103477384106734E-4"/>
    <x v="0"/>
    <s v="Sep-2023"/>
    <n v="202309"/>
  </r>
  <r>
    <s v="200c8b86-4caf-4851-91a2-eb2a072de260"/>
    <x v="121"/>
    <x v="1921"/>
    <x v="3"/>
    <x v="1"/>
    <x v="0"/>
    <n v="6"/>
    <n v="378.97"/>
    <n v="0.03"/>
    <n v="2205.6053999999999"/>
    <n v="118.7130422655286"/>
    <x v="0"/>
    <n v="9"/>
    <x v="4"/>
    <n v="5.3823336787953369E-2"/>
    <n v="1.3193656489959625E-5"/>
    <x v="0"/>
    <s v="Sep-2023"/>
    <n v="202309"/>
  </r>
  <r>
    <s v="67b8d338-04c2-4c93-8a0b-31640cc68f28"/>
    <x v="114"/>
    <x v="1922"/>
    <x v="1"/>
    <x v="1"/>
    <x v="5"/>
    <n v="6"/>
    <n v="434.32"/>
    <n v="0.15"/>
    <n v="2215.0320000000002"/>
    <n v="202.36722466355579"/>
    <x v="0"/>
    <n v="9"/>
    <x v="4"/>
    <n v="9.136085829168869E-2"/>
    <n v="5.7561245164855404E-5"/>
    <x v="0"/>
    <s v="Sep-2023"/>
    <n v="202309"/>
  </r>
  <r>
    <s v="1825c4b7-2257-4070-9b93-fbd5e874e47a"/>
    <x v="126"/>
    <x v="1923"/>
    <x v="1"/>
    <x v="2"/>
    <x v="1"/>
    <n v="3"/>
    <n v="298.25"/>
    <n v="0.14000000000000001"/>
    <n v="769.48500000000001"/>
    <n v="199.34716794398469"/>
    <x v="0"/>
    <n v="9"/>
    <x v="4"/>
    <n v="0.25906569711428384"/>
    <n v="1.5646828723107014E-4"/>
    <x v="0"/>
    <s v="Sep-2023"/>
    <n v="202309"/>
  </r>
  <r>
    <s v="945f0571-7572-43b3-b006-79c6621985a6"/>
    <x v="142"/>
    <x v="1924"/>
    <x v="0"/>
    <x v="2"/>
    <x v="4"/>
    <n v="3"/>
    <n v="368.38"/>
    <n v="0.03"/>
    <n v="1071.9857999999999"/>
    <n v="280.6900614994521"/>
    <x v="0"/>
    <n v="10"/>
    <x v="5"/>
    <n v="0.26184121235510033"/>
    <n v="2.7145881969705197E-5"/>
    <x v="0"/>
    <s v="Oct-2023"/>
    <n v="202310"/>
  </r>
  <r>
    <s v="38e2513b-e4db-4981-afc4-74255d5fede8"/>
    <x v="143"/>
    <x v="1925"/>
    <x v="2"/>
    <x v="2"/>
    <x v="5"/>
    <n v="6"/>
    <n v="484.08"/>
    <n v="0.23"/>
    <n v="2236.4495999999999"/>
    <n v="551.91089541405631"/>
    <x v="0"/>
    <n v="10"/>
    <x v="5"/>
    <n v="0.24677993879855659"/>
    <n v="7.9188013000605964E-5"/>
    <x v="0"/>
    <s v="Oct-2023"/>
    <n v="202310"/>
  </r>
  <r>
    <s v="f69ab0ce-5a26-4b97-afb7-2a89206fbd46"/>
    <x v="144"/>
    <x v="1926"/>
    <x v="1"/>
    <x v="0"/>
    <x v="2"/>
    <n v="1"/>
    <n v="150.68"/>
    <n v="0.22"/>
    <n v="117.5304"/>
    <n v="32.088615955851097"/>
    <x v="0"/>
    <n v="10"/>
    <x v="5"/>
    <n v="0.27302396618960795"/>
    <n v="1.4600477833820015E-3"/>
    <x v="0"/>
    <s v="Oct-2023"/>
    <n v="202310"/>
  </r>
  <r>
    <s v="0c276156-127e-4614-9c0f-d70cf29c2ece"/>
    <x v="145"/>
    <x v="1927"/>
    <x v="0"/>
    <x v="2"/>
    <x v="3"/>
    <n v="6"/>
    <n v="695.71"/>
    <n v="0.28000000000000003"/>
    <n v="3005.4672"/>
    <n v="726.4582700057116"/>
    <x v="0"/>
    <n v="10"/>
    <x v="5"/>
    <n v="0.24171226024549913"/>
    <n v="6.7077757494741583E-5"/>
    <x v="0"/>
    <s v="Oct-2023"/>
    <n v="202310"/>
  </r>
  <r>
    <s v="5279aca8-f155-4174-b787-4da36447a366"/>
    <x v="146"/>
    <x v="1928"/>
    <x v="2"/>
    <x v="1"/>
    <x v="0"/>
    <n v="7"/>
    <n v="201.71"/>
    <n v="0.16"/>
    <n v="1186.0547999999999"/>
    <n v="235.1587420390351"/>
    <x v="0"/>
    <n v="10"/>
    <x v="5"/>
    <n v="0.19826971067360052"/>
    <n v="1.1331685517397678E-4"/>
    <x v="0"/>
    <s v="Oct-2023"/>
    <n v="202310"/>
  </r>
  <r>
    <s v="2223ed62-4c7a-45b9-b29f-ed45d7d1b736"/>
    <x v="147"/>
    <x v="1929"/>
    <x v="0"/>
    <x v="2"/>
    <x v="7"/>
    <n v="3"/>
    <n v="196.12"/>
    <n v="0.16"/>
    <n v="494.22239999999999"/>
    <n v="84.626487196431754"/>
    <x v="0"/>
    <n v="10"/>
    <x v="5"/>
    <n v="0.17123158965767588"/>
    <n v="2.719423482221769E-4"/>
    <x v="0"/>
    <s v="Oct-2023"/>
    <n v="202310"/>
  </r>
  <r>
    <s v="b8287cd1-e259-472e-b19a-7d5722447197"/>
    <x v="148"/>
    <x v="1930"/>
    <x v="1"/>
    <x v="2"/>
    <x v="5"/>
    <n v="7"/>
    <n v="184.43"/>
    <n v="0.25"/>
    <n v="968.25749999999994"/>
    <n v="277.90459750595892"/>
    <x v="0"/>
    <n v="10"/>
    <x v="5"/>
    <n v="0.28701517675407517"/>
    <n v="1.9364683464884083E-4"/>
    <x v="0"/>
    <s v="Oct-2023"/>
    <n v="202310"/>
  </r>
  <r>
    <s v="72f13dad-052c-4b3f-bfbe-db71b4df66f4"/>
    <x v="149"/>
    <x v="1931"/>
    <x v="0"/>
    <x v="1"/>
    <x v="1"/>
    <n v="4"/>
    <n v="912.68"/>
    <n v="0.04"/>
    <n v="3504.6912000000002"/>
    <n v="594.39106806890845"/>
    <x v="0"/>
    <n v="10"/>
    <x v="5"/>
    <n v="0.16959869904341598"/>
    <n v="1.095674277950651E-5"/>
    <x v="0"/>
    <s v="Oct-2023"/>
    <n v="202310"/>
  </r>
  <r>
    <s v="d263f505-a8e3-4f50-9c22-e0abc3b129c0"/>
    <x v="149"/>
    <x v="1932"/>
    <x v="2"/>
    <x v="2"/>
    <x v="6"/>
    <n v="4"/>
    <n v="385.3"/>
    <n v="0.04"/>
    <n v="1479.5519999999999"/>
    <n v="424.67297078335162"/>
    <x v="0"/>
    <n v="10"/>
    <x v="5"/>
    <n v="0.28702808065100222"/>
    <n v="2.5953802232026991E-5"/>
    <x v="0"/>
    <s v="Oct-2023"/>
    <n v="202310"/>
  </r>
  <r>
    <s v="dadcd395-9db3-4b5d-a5ef-26dab9a6aa88"/>
    <x v="149"/>
    <x v="1933"/>
    <x v="0"/>
    <x v="0"/>
    <x v="7"/>
    <n v="2"/>
    <n v="13.29"/>
    <n v="0.22"/>
    <n v="20.732399999999998"/>
    <n v="3.8447963650919701"/>
    <x v="0"/>
    <n v="10"/>
    <x v="5"/>
    <n v="0.1854486873247656"/>
    <n v="8.2768999247554553E-3"/>
    <x v="0"/>
    <s v="Oct-2023"/>
    <n v="202310"/>
  </r>
  <r>
    <s v="e7beace2-1f44-4f6b-9618-ba68031eb660"/>
    <x v="147"/>
    <x v="1934"/>
    <x v="3"/>
    <x v="2"/>
    <x v="6"/>
    <n v="3"/>
    <n v="776.6"/>
    <n v="0.04"/>
    <n v="2236.6080000000002"/>
    <n v="541.53189239134133"/>
    <x v="0"/>
    <n v="10"/>
    <x v="5"/>
    <n v="0.24212195091466243"/>
    <n v="1.7168855695767877E-5"/>
    <x v="0"/>
    <s v="Oct-2023"/>
    <n v="202310"/>
  </r>
  <r>
    <s v="f9e40ffb-8089-4807-be4e-543b7fa5c1c4"/>
    <x v="150"/>
    <x v="1935"/>
    <x v="2"/>
    <x v="0"/>
    <x v="7"/>
    <n v="1"/>
    <n v="893.1"/>
    <n v="0.21"/>
    <n v="705.54900000000009"/>
    <n v="185.2639634849821"/>
    <x v="0"/>
    <n v="10"/>
    <x v="5"/>
    <n v="0.2625812856158567"/>
    <n v="2.35136042996305E-4"/>
    <x v="0"/>
    <s v="Oct-2023"/>
    <n v="202310"/>
  </r>
  <r>
    <s v="5f50e417-cf82-450e-b2b5-5e9fd7f031d0"/>
    <x v="151"/>
    <x v="1936"/>
    <x v="2"/>
    <x v="1"/>
    <x v="8"/>
    <n v="1"/>
    <n v="688.27"/>
    <n v="0.24"/>
    <n v="523.08519999999999"/>
    <n v="84.527886832323688"/>
    <x v="0"/>
    <n v="10"/>
    <x v="5"/>
    <n v="0.16159487370761721"/>
    <n v="3.4870036468246475E-4"/>
    <x v="0"/>
    <s v="Oct-2023"/>
    <n v="202310"/>
  </r>
  <r>
    <s v="170c3d31-7e26-4c22-8383-c5a66ae0e634"/>
    <x v="152"/>
    <x v="1937"/>
    <x v="2"/>
    <x v="2"/>
    <x v="9"/>
    <n v="1"/>
    <n v="783.73"/>
    <n v="0.02"/>
    <n v="768.05539999999996"/>
    <n v="160.60020338835091"/>
    <x v="0"/>
    <n v="10"/>
    <x v="5"/>
    <n v="0.20909976466326635"/>
    <n v="2.5518992510175698E-5"/>
    <x v="0"/>
    <s v="Oct-2023"/>
    <n v="202310"/>
  </r>
  <r>
    <s v="fd8f6993-a90b-4686-be66-e4eb3b73ac9d"/>
    <x v="152"/>
    <x v="1938"/>
    <x v="1"/>
    <x v="0"/>
    <x v="4"/>
    <n v="2"/>
    <n v="454.09"/>
    <n v="0.25"/>
    <n v="681.13499999999999"/>
    <n v="89.488330823048656"/>
    <x v="0"/>
    <n v="10"/>
    <x v="5"/>
    <n v="0.1313811958320284"/>
    <n v="2.7527582637803079E-4"/>
    <x v="0"/>
    <s v="Oct-2023"/>
    <n v="202310"/>
  </r>
  <r>
    <s v="814fd3de-9798-46b8-bd9a-aad09c42ba26"/>
    <x v="143"/>
    <x v="1939"/>
    <x v="3"/>
    <x v="2"/>
    <x v="9"/>
    <n v="1"/>
    <n v="529.47"/>
    <n v="0.26"/>
    <n v="391.80779999999999"/>
    <n v="89.989378864057969"/>
    <x v="0"/>
    <n v="10"/>
    <x v="5"/>
    <n v="0.22967735421310645"/>
    <n v="4.910570948306797E-4"/>
    <x v="0"/>
    <s v="Oct-2023"/>
    <n v="202310"/>
  </r>
  <r>
    <s v="edbf101b-b391-43ea-b66c-21c06c0601f9"/>
    <x v="153"/>
    <x v="1940"/>
    <x v="2"/>
    <x v="0"/>
    <x v="9"/>
    <n v="9"/>
    <n v="195.25"/>
    <n v="0.19"/>
    <n v="1423.3724999999999"/>
    <n v="208.03697809824189"/>
    <x v="0"/>
    <n v="10"/>
    <x v="5"/>
    <n v="0.14615778940385732"/>
    <n v="1.0812348840517855E-4"/>
    <x v="0"/>
    <s v="Oct-2023"/>
    <n v="202310"/>
  </r>
  <r>
    <s v="bc119b48-2ef7-429e-af80-b12756e2ffe5"/>
    <x v="144"/>
    <x v="1941"/>
    <x v="1"/>
    <x v="1"/>
    <x v="3"/>
    <n v="4"/>
    <n v="28.49"/>
    <n v="0.08"/>
    <n v="104.8432"/>
    <n v="22.69350889073657"/>
    <x v="0"/>
    <n v="10"/>
    <x v="5"/>
    <n v="0.21645189092603595"/>
    <n v="7.0200070200070208E-4"/>
    <x v="0"/>
    <s v="Oct-2023"/>
    <n v="202310"/>
  </r>
  <r>
    <s v="6da8cf2f-1386-4333-a44a-1b735c651834"/>
    <x v="154"/>
    <x v="1942"/>
    <x v="1"/>
    <x v="2"/>
    <x v="2"/>
    <n v="8"/>
    <n v="192.27"/>
    <n v="0.24"/>
    <n v="1169.0016000000001"/>
    <n v="225.37429429345619"/>
    <x v="0"/>
    <n v="10"/>
    <x v="5"/>
    <n v="0.19279211790082768"/>
    <n v="1.5603058199407081E-4"/>
    <x v="0"/>
    <s v="Oct-2023"/>
    <n v="202310"/>
  </r>
  <r>
    <s v="73402d67-7e22-4d6e-91dd-bcad2ed2e40e"/>
    <x v="155"/>
    <x v="1943"/>
    <x v="0"/>
    <x v="0"/>
    <x v="8"/>
    <n v="6"/>
    <n v="989.61"/>
    <n v="0.17"/>
    <n v="4928.2577999999994"/>
    <n v="1108.161448860742"/>
    <x v="0"/>
    <n v="10"/>
    <x v="5"/>
    <n v="0.22485866077475536"/>
    <n v="2.863080742245262E-5"/>
    <x v="0"/>
    <s v="Oct-2023"/>
    <n v="202310"/>
  </r>
  <r>
    <s v="f70f8839-5e80-43b3-9746-cfda7759b2b1"/>
    <x v="144"/>
    <x v="1944"/>
    <x v="0"/>
    <x v="0"/>
    <x v="1"/>
    <n v="4"/>
    <n v="129.02000000000001"/>
    <n v="0.01"/>
    <n v="510.91919999999999"/>
    <n v="87.180560626725665"/>
    <x v="0"/>
    <n v="10"/>
    <x v="5"/>
    <n v="0.1706347317280808"/>
    <n v="1.9376840799875987E-5"/>
    <x v="0"/>
    <s v="Oct-2023"/>
    <n v="202310"/>
  </r>
  <r>
    <s v="dc4936c5-c628-47d9-887f-0ee29aa8d1c7"/>
    <x v="156"/>
    <x v="1945"/>
    <x v="2"/>
    <x v="0"/>
    <x v="5"/>
    <n v="8"/>
    <n v="424.34"/>
    <n v="0.11"/>
    <n v="3021.3008"/>
    <n v="443.40726463208068"/>
    <x v="0"/>
    <n v="10"/>
    <x v="5"/>
    <n v="0.14676038368376981"/>
    <n v="3.2403261535561106E-5"/>
    <x v="0"/>
    <s v="Oct-2023"/>
    <n v="202310"/>
  </r>
  <r>
    <s v="16cdddbd-dde8-40ae-9188-cedfc0b05a6f"/>
    <x v="157"/>
    <x v="1946"/>
    <x v="1"/>
    <x v="1"/>
    <x v="5"/>
    <n v="4"/>
    <n v="631.15"/>
    <n v="0.28000000000000003"/>
    <n v="1817.712"/>
    <n v="127.4629205950236"/>
    <x v="0"/>
    <n v="10"/>
    <x v="5"/>
    <n v="7.0122726039671637E-2"/>
    <n v="1.1090865879743328E-4"/>
    <x v="0"/>
    <s v="Oct-2023"/>
    <n v="202310"/>
  </r>
  <r>
    <s v="ad7e163d-8a60-4662-a522-026f421fbfc8"/>
    <x v="157"/>
    <x v="1947"/>
    <x v="3"/>
    <x v="1"/>
    <x v="3"/>
    <n v="4"/>
    <n v="830.01"/>
    <n v="0.12"/>
    <n v="2921.6352000000002"/>
    <n v="571.01658343366262"/>
    <x v="0"/>
    <n v="10"/>
    <x v="5"/>
    <n v="0.19544417572517697"/>
    <n v="3.6144142841652513E-5"/>
    <x v="0"/>
    <s v="Oct-2023"/>
    <n v="202310"/>
  </r>
  <r>
    <s v="acd69d47-8139-4832-9802-163067f440f2"/>
    <x v="144"/>
    <x v="1948"/>
    <x v="1"/>
    <x v="0"/>
    <x v="9"/>
    <n v="1"/>
    <n v="800.38"/>
    <n v="0.15"/>
    <n v="680.32299999999998"/>
    <n v="57.601702689489898"/>
    <x v="0"/>
    <n v="10"/>
    <x v="5"/>
    <n v="8.466816892783266E-2"/>
    <n v="1.874109797846023E-4"/>
    <x v="0"/>
    <s v="Oct-2023"/>
    <n v="202310"/>
  </r>
  <r>
    <s v="f5299200-05a5-43e0-b9ac-751663b1ca7c"/>
    <x v="158"/>
    <x v="1949"/>
    <x v="3"/>
    <x v="2"/>
    <x v="6"/>
    <n v="2"/>
    <n v="127.37"/>
    <n v="0.1"/>
    <n v="229.26599999999999"/>
    <n v="41.4942267767629"/>
    <x v="0"/>
    <n v="10"/>
    <x v="5"/>
    <n v="0.18098726709046653"/>
    <n v="3.925571170605323E-4"/>
    <x v="0"/>
    <s v="Oct-2023"/>
    <n v="202310"/>
  </r>
  <r>
    <s v="59450d2b-bd75-4383-bb67-dc7158542cff"/>
    <x v="155"/>
    <x v="1950"/>
    <x v="2"/>
    <x v="1"/>
    <x v="4"/>
    <n v="2"/>
    <n v="972.22"/>
    <n v="0.22"/>
    <n v="1516.6632"/>
    <n v="314.46375601630888"/>
    <x v="0"/>
    <n v="10"/>
    <x v="5"/>
    <n v="0.2073392141487371"/>
    <n v="1.1314311575569315E-4"/>
    <x v="0"/>
    <s v="Oct-2023"/>
    <n v="202310"/>
  </r>
  <r>
    <s v="7d775f68-ee0f-456c-ae68-e63530de7a15"/>
    <x v="158"/>
    <x v="1951"/>
    <x v="0"/>
    <x v="1"/>
    <x v="9"/>
    <n v="7"/>
    <n v="395.88"/>
    <n v="0.25"/>
    <n v="2078.37"/>
    <n v="415.40325984373851"/>
    <x v="0"/>
    <n v="10"/>
    <x v="5"/>
    <n v="0.19986973438018185"/>
    <n v="9.02149280445734E-5"/>
    <x v="0"/>
    <s v="Oct-2023"/>
    <n v="202310"/>
  </r>
  <r>
    <s v="420ff5ed-b23d-44a5-a100-4a001429277f"/>
    <x v="152"/>
    <x v="1952"/>
    <x v="0"/>
    <x v="0"/>
    <x v="6"/>
    <n v="9"/>
    <n v="403.6"/>
    <n v="0.17"/>
    <n v="3014.8919999999998"/>
    <n v="506.98151690341621"/>
    <x v="0"/>
    <n v="10"/>
    <x v="5"/>
    <n v="0.16815909720925865"/>
    <n v="4.6801013104283671E-5"/>
    <x v="0"/>
    <s v="Oct-2023"/>
    <n v="202310"/>
  </r>
  <r>
    <s v="42803740-298e-4866-b4de-aa9324a48b83"/>
    <x v="142"/>
    <x v="1953"/>
    <x v="2"/>
    <x v="0"/>
    <x v="2"/>
    <n v="3"/>
    <n v="635.05999999999995"/>
    <n v="0.13"/>
    <n v="1657.5065999999999"/>
    <n v="228.53663606357861"/>
    <x v="0"/>
    <n v="10"/>
    <x v="5"/>
    <n v="0.13787977439340429"/>
    <n v="6.8235022412580445E-5"/>
    <x v="0"/>
    <s v="Oct-2023"/>
    <n v="202310"/>
  </r>
  <r>
    <s v="dabf2e15-1552-4ac7-8ac1-0b99f594e25c"/>
    <x v="159"/>
    <x v="1954"/>
    <x v="0"/>
    <x v="1"/>
    <x v="7"/>
    <n v="9"/>
    <n v="547.24"/>
    <n v="0"/>
    <n v="4925.16"/>
    <n v="824.90595515149471"/>
    <x v="0"/>
    <n v="10"/>
    <x v="5"/>
    <n v="0.16748815371510667"/>
    <n v="0"/>
    <x v="1"/>
    <s v="Oct-2023"/>
    <n v="202310"/>
  </r>
  <r>
    <s v="03ec7628-8d1b-4bf6-b9aa-4667fe89750e"/>
    <x v="159"/>
    <x v="1955"/>
    <x v="1"/>
    <x v="2"/>
    <x v="9"/>
    <n v="4"/>
    <n v="91.8"/>
    <n v="0.11"/>
    <n v="326.80799999999999"/>
    <n v="25.128189625824032"/>
    <x v="0"/>
    <n v="10"/>
    <x v="5"/>
    <n v="7.6889762875523335E-2"/>
    <n v="2.9956427015250545E-4"/>
    <x v="0"/>
    <s v="Oct-2023"/>
    <n v="202310"/>
  </r>
  <r>
    <s v="17d007d6-0354-4f49-9039-d28f29f7fa34"/>
    <x v="160"/>
    <x v="1956"/>
    <x v="1"/>
    <x v="0"/>
    <x v="6"/>
    <n v="2"/>
    <n v="294.13"/>
    <n v="0.28999999999999998"/>
    <n v="417.66460000000001"/>
    <n v="104.4844050830005"/>
    <x v="0"/>
    <n v="10"/>
    <x v="5"/>
    <n v="0.25016342079984871"/>
    <n v="4.9297929486961543E-4"/>
    <x v="0"/>
    <s v="Oct-2023"/>
    <n v="202310"/>
  </r>
  <r>
    <s v="5d5c5909-06a0-42e6-917f-c0c67e42f6d9"/>
    <x v="161"/>
    <x v="1957"/>
    <x v="0"/>
    <x v="0"/>
    <x v="5"/>
    <n v="7"/>
    <n v="376.57"/>
    <n v="0.25"/>
    <n v="1976.9925000000001"/>
    <n v="119.3439923374393"/>
    <x v="0"/>
    <n v="10"/>
    <x v="5"/>
    <n v="6.0366436563335117E-2"/>
    <n v="9.4841027469755199E-5"/>
    <x v="0"/>
    <s v="Oct-2023"/>
    <n v="202310"/>
  </r>
  <r>
    <s v="49c75ded-2d1e-40b8-b350-ce228a6d1fb9"/>
    <x v="155"/>
    <x v="1958"/>
    <x v="2"/>
    <x v="2"/>
    <x v="2"/>
    <n v="9"/>
    <n v="50.67"/>
    <n v="0.3"/>
    <n v="319.221"/>
    <n v="52.119389914159242"/>
    <x v="0"/>
    <n v="10"/>
    <x v="5"/>
    <n v="0.16327055523965917"/>
    <n v="6.5785145714097751E-4"/>
    <x v="0"/>
    <s v="Oct-2023"/>
    <n v="202310"/>
  </r>
  <r>
    <s v="a4f9689b-af6a-4cd8-9f9e-b026bb080fdf"/>
    <x v="158"/>
    <x v="1959"/>
    <x v="2"/>
    <x v="2"/>
    <x v="2"/>
    <n v="2"/>
    <n v="106.35"/>
    <n v="7.0000000000000007E-2"/>
    <n v="197.81100000000001"/>
    <n v="40.504192459935503"/>
    <x v="0"/>
    <n v="10"/>
    <x v="5"/>
    <n v="0.20476208330141146"/>
    <n v="3.2910202162670434E-4"/>
    <x v="0"/>
    <s v="Oct-2023"/>
    <n v="202310"/>
  </r>
  <r>
    <s v="afa21aa7-97b6-422f-aa2c-3d8072d0959c"/>
    <x v="162"/>
    <x v="1960"/>
    <x v="0"/>
    <x v="1"/>
    <x v="3"/>
    <n v="1"/>
    <n v="956.03"/>
    <n v="0.24"/>
    <n v="726.58280000000002"/>
    <n v="92.022406844855709"/>
    <x v="0"/>
    <n v="10"/>
    <x v="5"/>
    <n v="0.12665095684188465"/>
    <n v="2.5103814733847262E-4"/>
    <x v="0"/>
    <s v="Oct-2023"/>
    <n v="202310"/>
  </r>
  <r>
    <s v="d6f87666-592c-477b-90ee-58c3dc603af6"/>
    <x v="161"/>
    <x v="1961"/>
    <x v="0"/>
    <x v="1"/>
    <x v="3"/>
    <n v="7"/>
    <n v="944.85"/>
    <n v="0.17"/>
    <n v="5489.5784999999996"/>
    <n v="1417.829859783817"/>
    <x v="0"/>
    <n v="10"/>
    <x v="5"/>
    <n v="0.25827663449640387"/>
    <n v="2.5703248437015705E-5"/>
    <x v="0"/>
    <s v="Oct-2023"/>
    <n v="202310"/>
  </r>
  <r>
    <s v="d77e99dd-b7c7-41e4-963f-86105761f52a"/>
    <x v="157"/>
    <x v="1962"/>
    <x v="2"/>
    <x v="2"/>
    <x v="3"/>
    <n v="5"/>
    <n v="305.97000000000003"/>
    <n v="0.16"/>
    <n v="1285.0740000000001"/>
    <n v="355.49442789370261"/>
    <x v="0"/>
    <n v="10"/>
    <x v="5"/>
    <n v="0.27663342958748105"/>
    <n v="1.0458541687093506E-4"/>
    <x v="0"/>
    <s v="Oct-2023"/>
    <n v="202310"/>
  </r>
  <r>
    <s v="8b5f3b4c-0fc8-4a61-80f2-63f1f9b46b63"/>
    <x v="146"/>
    <x v="1963"/>
    <x v="0"/>
    <x v="0"/>
    <x v="8"/>
    <n v="8"/>
    <n v="715.95"/>
    <n v="0.09"/>
    <n v="5212.1160000000009"/>
    <n v="1355.759295148438"/>
    <x v="0"/>
    <n v="10"/>
    <x v="5"/>
    <n v="0.260116869069767"/>
    <n v="1.5713387806411062E-5"/>
    <x v="0"/>
    <s v="Oct-2023"/>
    <n v="202310"/>
  </r>
  <r>
    <s v="f500ce10-f3f4-4531-b2d8-fe629e6d82ad"/>
    <x v="163"/>
    <x v="1812"/>
    <x v="3"/>
    <x v="2"/>
    <x v="6"/>
    <n v="8"/>
    <n v="417.84"/>
    <n v="0.3"/>
    <n v="2339.904"/>
    <n v="155.14700588180909"/>
    <x v="0"/>
    <n v="10"/>
    <x v="5"/>
    <n v="6.6304859465093055E-2"/>
    <n v="8.974727168294084E-5"/>
    <x v="0"/>
    <s v="Oct-2023"/>
    <n v="202310"/>
  </r>
  <r>
    <s v="ef3bb9bc-0541-4a29-a681-7f57bf33f443"/>
    <x v="149"/>
    <x v="1964"/>
    <x v="0"/>
    <x v="1"/>
    <x v="5"/>
    <n v="9"/>
    <n v="64.55"/>
    <n v="0.09"/>
    <n v="528.66449999999998"/>
    <n v="138.83461475257371"/>
    <x v="0"/>
    <n v="10"/>
    <x v="5"/>
    <n v="0.26261384063536275"/>
    <n v="1.549186676994578E-4"/>
    <x v="0"/>
    <s v="Oct-2023"/>
    <n v="202310"/>
  </r>
  <r>
    <s v="325e0d14-404e-406b-b6a9-eed69826daed"/>
    <x v="164"/>
    <x v="1965"/>
    <x v="1"/>
    <x v="1"/>
    <x v="7"/>
    <n v="3"/>
    <n v="671.4"/>
    <n v="0.21"/>
    <n v="1591.2180000000001"/>
    <n v="217.94106326773419"/>
    <x v="0"/>
    <n v="10"/>
    <x v="5"/>
    <n v="0.13696493080629693"/>
    <n v="1.0425975573428657E-4"/>
    <x v="0"/>
    <s v="Oct-2023"/>
    <n v="202310"/>
  </r>
  <r>
    <s v="ddad69c0-1a82-4802-9bf5-a3b3bcbec86c"/>
    <x v="157"/>
    <x v="1966"/>
    <x v="3"/>
    <x v="0"/>
    <x v="7"/>
    <n v="8"/>
    <n v="421.43"/>
    <n v="0.16"/>
    <n v="2832.0095999999999"/>
    <n v="190.39779177141961"/>
    <x v="0"/>
    <n v="10"/>
    <x v="5"/>
    <n v="6.7230630775905423E-2"/>
    <n v="4.7457466245877135E-5"/>
    <x v="0"/>
    <s v="Oct-2023"/>
    <n v="202310"/>
  </r>
  <r>
    <s v="f5e5938f-5a94-4884-9067-e5d0c896453d"/>
    <x v="164"/>
    <x v="1967"/>
    <x v="3"/>
    <x v="2"/>
    <x v="8"/>
    <n v="5"/>
    <n v="806.8"/>
    <n v="0.3"/>
    <n v="2823.8"/>
    <n v="508.18735338269607"/>
    <x v="0"/>
    <n v="10"/>
    <x v="5"/>
    <n v="0.17996577426967067"/>
    <n v="7.4367873078829937E-5"/>
    <x v="0"/>
    <s v="Oct-2023"/>
    <n v="202310"/>
  </r>
  <r>
    <s v="d5e591f8-61fe-4a7b-a0c1-84bd713778a5"/>
    <x v="153"/>
    <x v="1968"/>
    <x v="2"/>
    <x v="1"/>
    <x v="4"/>
    <n v="3"/>
    <n v="173.79"/>
    <n v="0.14000000000000001"/>
    <n v="448.37819999999999"/>
    <n v="116.93365001414691"/>
    <x v="0"/>
    <n v="10"/>
    <x v="5"/>
    <n v="0.26079245158249642"/>
    <n v="2.6852331357768959E-4"/>
    <x v="0"/>
    <s v="Oct-2023"/>
    <n v="202310"/>
  </r>
  <r>
    <s v="42133e65-a2e2-46e0-8874-75f072aa617b"/>
    <x v="150"/>
    <x v="1969"/>
    <x v="3"/>
    <x v="1"/>
    <x v="2"/>
    <n v="1"/>
    <n v="127.88"/>
    <n v="0"/>
    <n v="127.88"/>
    <n v="30.738779959186282"/>
    <x v="0"/>
    <n v="10"/>
    <x v="5"/>
    <n v="0.24037206724418425"/>
    <n v="0"/>
    <x v="1"/>
    <s v="Oct-2023"/>
    <n v="202310"/>
  </r>
  <r>
    <s v="7b07be18-b7fb-4eb9-99ae-7b9cc71e8541"/>
    <x v="165"/>
    <x v="1970"/>
    <x v="3"/>
    <x v="1"/>
    <x v="3"/>
    <n v="6"/>
    <n v="624.29"/>
    <n v="0.11"/>
    <n v="3333.7085999999999"/>
    <n v="354.38272957719289"/>
    <x v="0"/>
    <n v="10"/>
    <x v="5"/>
    <n v="0.10630285129815872"/>
    <n v="2.9366693897601009E-5"/>
    <x v="0"/>
    <s v="Oct-2023"/>
    <n v="202310"/>
  </r>
  <r>
    <s v="c33e62b8-cfe2-4cf0-8230-849c59ec42ce"/>
    <x v="144"/>
    <x v="1971"/>
    <x v="2"/>
    <x v="0"/>
    <x v="7"/>
    <n v="7"/>
    <n v="270.47000000000003"/>
    <n v="0.25"/>
    <n v="1419.9675"/>
    <n v="271.93314310234621"/>
    <x v="0"/>
    <n v="10"/>
    <x v="5"/>
    <n v="0.19150659652586852"/>
    <n v="1.3204527568412656E-4"/>
    <x v="0"/>
    <s v="Oct-2023"/>
    <n v="202310"/>
  </r>
  <r>
    <s v="15155db5-98d4-4faf-80b8-701c3c9b5943"/>
    <x v="157"/>
    <x v="1972"/>
    <x v="3"/>
    <x v="2"/>
    <x v="0"/>
    <n v="3"/>
    <n v="14.92"/>
    <n v="0.12"/>
    <n v="39.388800000000003"/>
    <n v="4.0264910572319721"/>
    <x v="0"/>
    <n v="10"/>
    <x v="5"/>
    <n v="0.10222426317206849"/>
    <n v="2.6809651474530832E-3"/>
    <x v="0"/>
    <s v="Oct-2023"/>
    <n v="202310"/>
  </r>
  <r>
    <s v="3597bdd1-5b81-48a5-86b6-19d1fdaa7ae5"/>
    <x v="160"/>
    <x v="1973"/>
    <x v="0"/>
    <x v="2"/>
    <x v="1"/>
    <n v="2"/>
    <n v="303.83999999999997"/>
    <n v="0.15"/>
    <n v="516.52799999999991"/>
    <n v="112.4483928740041"/>
    <x v="0"/>
    <n v="10"/>
    <x v="5"/>
    <n v="0.21770047872332984"/>
    <n v="2.4684044233807271E-4"/>
    <x v="0"/>
    <s v="Oct-2023"/>
    <n v="202310"/>
  </r>
  <r>
    <s v="6741844d-ee93-428b-96b9-24e5c34280af"/>
    <x v="152"/>
    <x v="1884"/>
    <x v="3"/>
    <x v="0"/>
    <x v="3"/>
    <n v="8"/>
    <n v="844.21"/>
    <n v="0.23"/>
    <n v="5200.3335999999999"/>
    <n v="1487.0069272877879"/>
    <x v="0"/>
    <n v="10"/>
    <x v="5"/>
    <n v="0.28594452619112509"/>
    <n v="3.4055507515902444E-5"/>
    <x v="0"/>
    <s v="Oct-2023"/>
    <n v="202310"/>
  </r>
  <r>
    <s v="bf438674-515c-4f6b-8f55-603193da5a64"/>
    <x v="166"/>
    <x v="1974"/>
    <x v="1"/>
    <x v="2"/>
    <x v="3"/>
    <n v="5"/>
    <n v="743.98"/>
    <n v="7.0000000000000007E-2"/>
    <n v="3459.5070000000001"/>
    <n v="758.59660580604486"/>
    <x v="0"/>
    <n v="10"/>
    <x v="5"/>
    <n v="0.21927881799517818"/>
    <n v="1.881771015349875E-5"/>
    <x v="0"/>
    <s v="Oct-2023"/>
    <n v="202310"/>
  </r>
  <r>
    <s v="c3da5eee-b7e9-445e-9be9-cd7d11c3ba36"/>
    <x v="159"/>
    <x v="1975"/>
    <x v="0"/>
    <x v="0"/>
    <x v="0"/>
    <n v="9"/>
    <n v="273.77"/>
    <n v="0.27"/>
    <n v="1798.6688999999999"/>
    <n v="529.80869246314933"/>
    <x v="0"/>
    <n v="10"/>
    <x v="5"/>
    <n v="0.29455598663164151"/>
    <n v="1.095810351755123E-4"/>
    <x v="0"/>
    <s v="Oct-2023"/>
    <n v="202310"/>
  </r>
  <r>
    <s v="8f0be1b5-33fb-4298-a2a8-c1550f48ad40"/>
    <x v="147"/>
    <x v="1976"/>
    <x v="0"/>
    <x v="1"/>
    <x v="4"/>
    <n v="3"/>
    <n v="850.04"/>
    <n v="0.21"/>
    <n v="2014.5948000000001"/>
    <n v="244.1474624965478"/>
    <x v="0"/>
    <n v="10"/>
    <x v="5"/>
    <n v="0.12118936398354041"/>
    <n v="8.2349065926309354E-5"/>
    <x v="0"/>
    <s v="Oct-2023"/>
    <n v="202310"/>
  </r>
  <r>
    <s v="fdb772df-ccc6-4278-93f7-4a034f05a264"/>
    <x v="164"/>
    <x v="1977"/>
    <x v="0"/>
    <x v="0"/>
    <x v="6"/>
    <n v="8"/>
    <n v="76.12"/>
    <n v="0.04"/>
    <n v="584.60159999999996"/>
    <n v="171.1245435540342"/>
    <x v="0"/>
    <n v="10"/>
    <x v="5"/>
    <n v="0.29271993705462696"/>
    <n v="6.5685759327377822E-5"/>
    <x v="0"/>
    <s v="Oct-2023"/>
    <n v="202310"/>
  </r>
  <r>
    <s v="12112d9a-7512-4b0f-9041-115828124fd0"/>
    <x v="151"/>
    <x v="1978"/>
    <x v="3"/>
    <x v="0"/>
    <x v="7"/>
    <n v="5"/>
    <n v="234.67"/>
    <n v="0.11"/>
    <n v="1044.2815000000001"/>
    <n v="91.152912859497505"/>
    <x v="0"/>
    <n v="10"/>
    <x v="5"/>
    <n v="8.7287683310963093E-2"/>
    <n v="9.3748668342779229E-5"/>
    <x v="0"/>
    <s v="Oct-2023"/>
    <n v="202310"/>
  </r>
  <r>
    <s v="8951aeb3-c546-4a60-b435-f7641e8034b2"/>
    <x v="159"/>
    <x v="1979"/>
    <x v="2"/>
    <x v="0"/>
    <x v="2"/>
    <n v="5"/>
    <n v="482.6"/>
    <n v="0.27"/>
    <n v="1761.49"/>
    <n v="296.10034578864332"/>
    <x v="0"/>
    <n v="10"/>
    <x v="5"/>
    <n v="0.16809652384551904"/>
    <n v="1.1189390799834232E-4"/>
    <x v="0"/>
    <s v="Oct-2023"/>
    <n v="202310"/>
  </r>
  <r>
    <s v="43c86903-b0ec-49ca-9565-07ac3ffa6646"/>
    <x v="143"/>
    <x v="1980"/>
    <x v="0"/>
    <x v="1"/>
    <x v="6"/>
    <n v="1"/>
    <n v="698.36"/>
    <n v="0.24"/>
    <n v="530.75360000000001"/>
    <n v="112.61605449337689"/>
    <x v="0"/>
    <n v="10"/>
    <x v="5"/>
    <n v="0.21218142372162316"/>
    <n v="3.4366229451858639E-4"/>
    <x v="0"/>
    <s v="Oct-2023"/>
    <n v="202310"/>
  </r>
  <r>
    <s v="08a139b3-218f-4c72-b606-e57af0aa5fac"/>
    <x v="166"/>
    <x v="1981"/>
    <x v="1"/>
    <x v="2"/>
    <x v="6"/>
    <n v="8"/>
    <n v="768.7"/>
    <n v="0.03"/>
    <n v="5965.1120000000001"/>
    <n v="383.93178396059898"/>
    <x v="0"/>
    <n v="10"/>
    <x v="5"/>
    <n v="6.436287934922244E-2"/>
    <n v="4.8783660725900867E-6"/>
    <x v="0"/>
    <s v="Oct-2023"/>
    <n v="202310"/>
  </r>
  <r>
    <s v="d993e2f8-5538-4715-884b-ec9dfc59af19"/>
    <x v="154"/>
    <x v="1982"/>
    <x v="2"/>
    <x v="1"/>
    <x v="3"/>
    <n v="1"/>
    <n v="280.45999999999998"/>
    <n v="0.08"/>
    <n v="258.02319999999997"/>
    <n v="61.07127890046192"/>
    <x v="0"/>
    <n v="10"/>
    <x v="5"/>
    <n v="0.2366890996641462"/>
    <n v="2.8524566783141983E-4"/>
    <x v="0"/>
    <s v="Oct-2023"/>
    <n v="202310"/>
  </r>
  <r>
    <s v="f5cb0d85-1d74-48b9-962c-a31396fb6b2a"/>
    <x v="153"/>
    <x v="1983"/>
    <x v="3"/>
    <x v="0"/>
    <x v="3"/>
    <n v="3"/>
    <n v="991.01"/>
    <n v="0"/>
    <n v="2973.03"/>
    <n v="517.12775061375589"/>
    <x v="0"/>
    <n v="10"/>
    <x v="5"/>
    <n v="0.17393963418255309"/>
    <n v="0"/>
    <x v="1"/>
    <s v="Oct-2023"/>
    <n v="202310"/>
  </r>
  <r>
    <s v="ba627e82-1dbe-4ecb-b404-b649c319a9e9"/>
    <x v="167"/>
    <x v="1984"/>
    <x v="2"/>
    <x v="2"/>
    <x v="0"/>
    <n v="1"/>
    <n v="275.51"/>
    <n v="0.18"/>
    <n v="225.91820000000001"/>
    <n v="56.274877910793393"/>
    <x v="0"/>
    <n v="10"/>
    <x v="5"/>
    <n v="0.24909404337850333"/>
    <n v="6.533338172843091E-4"/>
    <x v="0"/>
    <s v="Oct-2023"/>
    <n v="202310"/>
  </r>
  <r>
    <s v="897edb6d-a2ee-4b26-9c5c-72744f666c1d"/>
    <x v="148"/>
    <x v="1985"/>
    <x v="3"/>
    <x v="2"/>
    <x v="6"/>
    <n v="7"/>
    <n v="764.53"/>
    <n v="0.23"/>
    <n v="4120.8167000000003"/>
    <n v="1020.675620361844"/>
    <x v="0"/>
    <n v="10"/>
    <x v="5"/>
    <n v="0.24768770238235638"/>
    <n v="4.2976917658094332E-5"/>
    <x v="0"/>
    <s v="Oct-2023"/>
    <n v="202310"/>
  </r>
  <r>
    <s v="fc59afcd-ca7b-42d0-93e8-0ebfe4192194"/>
    <x v="158"/>
    <x v="1986"/>
    <x v="0"/>
    <x v="2"/>
    <x v="2"/>
    <n v="8"/>
    <n v="119.85"/>
    <n v="0.06"/>
    <n v="901.27199999999993"/>
    <n v="109.8994193602577"/>
    <x v="0"/>
    <n v="10"/>
    <x v="5"/>
    <n v="0.12193812673672066"/>
    <n v="6.2578222778473088E-5"/>
    <x v="0"/>
    <s v="Oct-2023"/>
    <n v="202310"/>
  </r>
  <r>
    <s v="8b967617-95e5-40b2-a9e5-7435f150bb40"/>
    <x v="143"/>
    <x v="1987"/>
    <x v="2"/>
    <x v="1"/>
    <x v="1"/>
    <n v="9"/>
    <n v="873.4"/>
    <n v="0.05"/>
    <n v="7467.5699999999988"/>
    <n v="1213.8271284925379"/>
    <x v="0"/>
    <n v="10"/>
    <x v="5"/>
    <n v="0.16254646806023085"/>
    <n v="6.3608375950945232E-6"/>
    <x v="0"/>
    <s v="Oct-2023"/>
    <n v="202310"/>
  </r>
  <r>
    <s v="0f2d3823-3a94-402d-9483-4156c5b3ff43"/>
    <x v="151"/>
    <x v="1988"/>
    <x v="1"/>
    <x v="0"/>
    <x v="6"/>
    <n v="8"/>
    <n v="789.01"/>
    <n v="7.0000000000000007E-2"/>
    <n v="5870.2343999999994"/>
    <n v="1384.533538341992"/>
    <x v="0"/>
    <n v="10"/>
    <x v="5"/>
    <n v="0.23585660196839706"/>
    <n v="1.1089846770002916E-5"/>
    <x v="0"/>
    <s v="Oct-2023"/>
    <n v="202310"/>
  </r>
  <r>
    <s v="85003a5b-3b8c-4b3d-ae93-9ea2f1ad5633"/>
    <x v="156"/>
    <x v="1989"/>
    <x v="2"/>
    <x v="0"/>
    <x v="4"/>
    <n v="6"/>
    <n v="54.76"/>
    <n v="0.14000000000000001"/>
    <n v="282.5616"/>
    <n v="16.826590840968169"/>
    <x v="0"/>
    <n v="10"/>
    <x v="5"/>
    <n v="5.9550168320706601E-2"/>
    <n v="4.2610177745312886E-4"/>
    <x v="0"/>
    <s v="Oct-2023"/>
    <n v="202310"/>
  </r>
  <r>
    <s v="1adc4270-5d80-447b-804e-8f52b1de0ad3"/>
    <x v="165"/>
    <x v="1990"/>
    <x v="0"/>
    <x v="0"/>
    <x v="6"/>
    <n v="8"/>
    <n v="830.18"/>
    <n v="0.12"/>
    <n v="5844.4672"/>
    <n v="752.99105808566321"/>
    <x v="0"/>
    <n v="10"/>
    <x v="5"/>
    <n v="0.12883827256069863"/>
    <n v="1.8068370714784747E-5"/>
    <x v="0"/>
    <s v="Oct-2023"/>
    <n v="202310"/>
  </r>
  <r>
    <s v="d80a2c4d-41e8-401c-8fd8-56601020eec8"/>
    <x v="146"/>
    <x v="1991"/>
    <x v="3"/>
    <x v="1"/>
    <x v="4"/>
    <n v="2"/>
    <n v="968.41"/>
    <n v="0.12"/>
    <n v="1704.4015999999999"/>
    <n v="206.82602736242799"/>
    <x v="0"/>
    <n v="10"/>
    <x v="5"/>
    <n v="0.12134817719158912"/>
    <n v="6.1957228859677198E-5"/>
    <x v="0"/>
    <s v="Oct-2023"/>
    <n v="202310"/>
  </r>
  <r>
    <s v="c6086083-9425-447f-9fad-0f1f81a0333d"/>
    <x v="144"/>
    <x v="1992"/>
    <x v="0"/>
    <x v="2"/>
    <x v="9"/>
    <n v="1"/>
    <n v="275.47000000000003"/>
    <n v="0.24"/>
    <n v="209.35720000000001"/>
    <n v="29.120660303673269"/>
    <x v="0"/>
    <n v="10"/>
    <x v="5"/>
    <n v="0.13909557590411636"/>
    <n v="8.7123824735905889E-4"/>
    <x v="0"/>
    <s v="Oct-2023"/>
    <n v="202310"/>
  </r>
  <r>
    <s v="842951fb-260e-4808-b952-85ab1c7296b5"/>
    <x v="148"/>
    <x v="1993"/>
    <x v="1"/>
    <x v="2"/>
    <x v="7"/>
    <n v="9"/>
    <n v="307.95999999999998"/>
    <n v="0.22"/>
    <n v="2161.8791999999999"/>
    <n v="210.59462502812511"/>
    <x v="0"/>
    <n v="10"/>
    <x v="5"/>
    <n v="9.7412762483734122E-2"/>
    <n v="7.9375387857008844E-5"/>
    <x v="0"/>
    <s v="Oct-2023"/>
    <n v="202310"/>
  </r>
  <r>
    <s v="67f78a8e-0e1a-4727-9f36-6880ded8a115"/>
    <x v="153"/>
    <x v="1994"/>
    <x v="1"/>
    <x v="0"/>
    <x v="1"/>
    <n v="6"/>
    <n v="549.47"/>
    <n v="0.03"/>
    <n v="3197.9153999999999"/>
    <n v="712.25228090790677"/>
    <x v="0"/>
    <n v="10"/>
    <x v="5"/>
    <n v="0.22272392850289499"/>
    <n v="9.0996778714033513E-6"/>
    <x v="0"/>
    <s v="Oct-2023"/>
    <n v="202310"/>
  </r>
  <r>
    <s v="45d93a47-8b6e-46a0-a30c-0b5b2874c28e"/>
    <x v="156"/>
    <x v="1995"/>
    <x v="1"/>
    <x v="0"/>
    <x v="9"/>
    <n v="3"/>
    <n v="893.52"/>
    <n v="7.0000000000000007E-2"/>
    <n v="2492.9207999999999"/>
    <n v="397.55177640429122"/>
    <x v="0"/>
    <n v="10"/>
    <x v="5"/>
    <n v="0.15947228504182373"/>
    <n v="2.611394633957084E-5"/>
    <x v="0"/>
    <s v="Oct-2023"/>
    <n v="202310"/>
  </r>
  <r>
    <s v="e899f100-1ae8-44bd-a70e-262678eaa471"/>
    <x v="162"/>
    <x v="1996"/>
    <x v="0"/>
    <x v="2"/>
    <x v="9"/>
    <n v="5"/>
    <n v="938.29"/>
    <n v="0.12"/>
    <n v="4128.4759999999997"/>
    <n v="1066.0767113892121"/>
    <x v="0"/>
    <n v="10"/>
    <x v="5"/>
    <n v="0.25822524132130409"/>
    <n v="2.5578445896258086E-5"/>
    <x v="0"/>
    <s v="Oct-2023"/>
    <n v="202310"/>
  </r>
  <r>
    <s v="10e7aa21-01cd-4419-a70a-d1b19b6fef62"/>
    <x v="168"/>
    <x v="1997"/>
    <x v="1"/>
    <x v="2"/>
    <x v="1"/>
    <n v="2"/>
    <n v="338.95"/>
    <n v="0.04"/>
    <n v="650.78399999999999"/>
    <n v="112.27436174524431"/>
    <x v="0"/>
    <n v="10"/>
    <x v="5"/>
    <n v="0.17252169958887173"/>
    <n v="5.9005753060923443E-5"/>
    <x v="0"/>
    <s v="Oct-2023"/>
    <n v="202310"/>
  </r>
  <r>
    <s v="621dc9bb-425b-485e-9e37-03bbfea2b54a"/>
    <x v="169"/>
    <x v="1998"/>
    <x v="0"/>
    <x v="1"/>
    <x v="2"/>
    <n v="1"/>
    <n v="103.36"/>
    <n v="0.09"/>
    <n v="94.057600000000008"/>
    <n v="15.56259866143925"/>
    <x v="0"/>
    <n v="10"/>
    <x v="5"/>
    <n v="0.16545817309222485"/>
    <n v="8.7074303405572752E-4"/>
    <x v="0"/>
    <s v="Oct-2023"/>
    <n v="202310"/>
  </r>
  <r>
    <s v="48baed03-3fe8-492c-9716-fdcd74df78f6"/>
    <x v="146"/>
    <x v="1999"/>
    <x v="2"/>
    <x v="1"/>
    <x v="1"/>
    <n v="3"/>
    <n v="42.83"/>
    <n v="0.24"/>
    <n v="97.652400000000014"/>
    <n v="21.530311618810391"/>
    <x v="0"/>
    <n v="10"/>
    <x v="5"/>
    <n v="0.22047908314399223"/>
    <n v="1.8678496381041325E-3"/>
    <x v="0"/>
    <s v="Oct-2023"/>
    <n v="202310"/>
  </r>
  <r>
    <s v="675689c8-48dc-4304-8fac-7293ba233239"/>
    <x v="150"/>
    <x v="2000"/>
    <x v="3"/>
    <x v="1"/>
    <x v="0"/>
    <n v="5"/>
    <n v="856.61"/>
    <n v="0.05"/>
    <n v="4068.8975"/>
    <n v="347.43996137832659"/>
    <x v="0"/>
    <n v="10"/>
    <x v="5"/>
    <n v="8.5389214493195406E-2"/>
    <n v="1.167392395605935E-5"/>
    <x v="0"/>
    <s v="Oct-2023"/>
    <n v="202310"/>
  </r>
  <r>
    <s v="90898498-4ede-4363-a6eb-0525edbf13e6"/>
    <x v="163"/>
    <x v="2001"/>
    <x v="1"/>
    <x v="1"/>
    <x v="7"/>
    <n v="9"/>
    <n v="842.13"/>
    <n v="0.03"/>
    <n v="7351.7948999999999"/>
    <n v="1502.147866382569"/>
    <x v="0"/>
    <n v="10"/>
    <x v="5"/>
    <n v="0.20432396262612942"/>
    <n v="3.9582170607071752E-6"/>
    <x v="0"/>
    <s v="Oct-2023"/>
    <n v="202310"/>
  </r>
  <r>
    <s v="c6d10a2d-ca3b-412a-88ce-6480d89f1424"/>
    <x v="148"/>
    <x v="2002"/>
    <x v="0"/>
    <x v="0"/>
    <x v="0"/>
    <n v="7"/>
    <n v="576.70000000000005"/>
    <n v="7.0000000000000007E-2"/>
    <n v="3754.317"/>
    <n v="295.75548495152287"/>
    <x v="0"/>
    <n v="10"/>
    <x v="5"/>
    <n v="7.8777440730636986E-2"/>
    <n v="1.7340038148083925E-5"/>
    <x v="0"/>
    <s v="Oct-2023"/>
    <n v="202310"/>
  </r>
  <r>
    <s v="18279c1b-9fe2-4283-a0e8-521250464cde"/>
    <x v="144"/>
    <x v="2003"/>
    <x v="0"/>
    <x v="2"/>
    <x v="5"/>
    <n v="8"/>
    <n v="342.52"/>
    <n v="0.09"/>
    <n v="2493.5455999999999"/>
    <n v="485.43240357990157"/>
    <x v="0"/>
    <n v="10"/>
    <x v="5"/>
    <n v="0.1946755670238802"/>
    <n v="3.284479738409436E-5"/>
    <x v="0"/>
    <s v="Oct-2023"/>
    <n v="202310"/>
  </r>
  <r>
    <s v="3225ec55-a2b4-4ea1-b00b-1f387d52e38e"/>
    <x v="151"/>
    <x v="2004"/>
    <x v="2"/>
    <x v="1"/>
    <x v="5"/>
    <n v="1"/>
    <n v="7.64"/>
    <n v="0.21"/>
    <n v="6.0355999999999996"/>
    <n v="0.46097596115531481"/>
    <x v="0"/>
    <n v="10"/>
    <x v="5"/>
    <n v="7.6376161633526882E-2"/>
    <n v="2.7486910994764399E-2"/>
    <x v="0"/>
    <s v="Oct-2023"/>
    <n v="202310"/>
  </r>
  <r>
    <s v="bccb9a4c-702d-4736-8455-fc48d972e04f"/>
    <x v="170"/>
    <x v="2005"/>
    <x v="0"/>
    <x v="2"/>
    <x v="3"/>
    <n v="6"/>
    <n v="619.59"/>
    <n v="0.23"/>
    <n v="2862.5057999999999"/>
    <n v="415.78562443272381"/>
    <x v="0"/>
    <n v="10"/>
    <x v="5"/>
    <n v="0.14525232557877221"/>
    <n v="6.1868870274428786E-5"/>
    <x v="0"/>
    <s v="Oct-2023"/>
    <n v="202310"/>
  </r>
  <r>
    <s v="3761bfdd-2deb-42f2-9433-94e16adb9158"/>
    <x v="154"/>
    <x v="2006"/>
    <x v="3"/>
    <x v="0"/>
    <x v="6"/>
    <n v="6"/>
    <n v="258.31"/>
    <n v="0.3"/>
    <n v="1084.902"/>
    <n v="192.35098945464759"/>
    <x v="0"/>
    <n v="10"/>
    <x v="5"/>
    <n v="0.17729803194633947"/>
    <n v="1.9356587046571945E-4"/>
    <x v="0"/>
    <s v="Oct-2023"/>
    <n v="202310"/>
  </r>
  <r>
    <s v="f23fcda3-f24a-4ea8-996e-4f5d6c6f599f"/>
    <x v="151"/>
    <x v="2007"/>
    <x v="2"/>
    <x v="2"/>
    <x v="3"/>
    <n v="4"/>
    <n v="250.57"/>
    <n v="0.08"/>
    <n v="922.09760000000006"/>
    <n v="153.38732414371961"/>
    <x v="0"/>
    <n v="10"/>
    <x v="5"/>
    <n v="0.16634608326029651"/>
    <n v="7.98180149259688E-5"/>
    <x v="0"/>
    <s v="Oct-2023"/>
    <n v="202310"/>
  </r>
  <r>
    <s v="54c20167-dae4-4667-82ca-8b466d027311"/>
    <x v="163"/>
    <x v="2008"/>
    <x v="1"/>
    <x v="0"/>
    <x v="7"/>
    <n v="3"/>
    <n v="623.52"/>
    <n v="0.03"/>
    <n v="1814.4431999999999"/>
    <n v="446.93923134709593"/>
    <x v="0"/>
    <n v="10"/>
    <x v="5"/>
    <n v="0.24632307660393885"/>
    <n v="1.6037977931742366E-5"/>
    <x v="0"/>
    <s v="Oct-2023"/>
    <n v="202310"/>
  </r>
  <r>
    <s v="1bcca476-0b2e-46e5-8ca3-6c3d30226d6d"/>
    <x v="162"/>
    <x v="2009"/>
    <x v="0"/>
    <x v="0"/>
    <x v="1"/>
    <n v="6"/>
    <n v="745.41"/>
    <n v="0.11"/>
    <n v="3980.4893999999999"/>
    <n v="577.8421355257683"/>
    <x v="0"/>
    <n v="10"/>
    <x v="5"/>
    <n v="0.14516861557922206"/>
    <n v="2.4594965634125292E-5"/>
    <x v="0"/>
    <s v="Oct-2023"/>
    <n v="202310"/>
  </r>
  <r>
    <s v="cb73bf0b-fe06-4c31-ae91-fecac2f426ba"/>
    <x v="149"/>
    <x v="2010"/>
    <x v="3"/>
    <x v="0"/>
    <x v="2"/>
    <n v="7"/>
    <n v="253.17"/>
    <n v="7.0000000000000007E-2"/>
    <n v="1648.1367"/>
    <n v="384.46728099486012"/>
    <x v="0"/>
    <n v="10"/>
    <x v="5"/>
    <n v="0.23327390318707186"/>
    <n v="3.949915076825849E-5"/>
    <x v="0"/>
    <s v="Oct-2023"/>
    <n v="202310"/>
  </r>
  <r>
    <s v="65519044-6bd0-4bb2-85e8-ef2627f42faa"/>
    <x v="171"/>
    <x v="2011"/>
    <x v="3"/>
    <x v="0"/>
    <x v="3"/>
    <n v="2"/>
    <n v="202.05"/>
    <n v="0.09"/>
    <n v="367.73100000000011"/>
    <n v="83.097111895559124"/>
    <x v="0"/>
    <n v="10"/>
    <x v="5"/>
    <n v="0.22597255030323551"/>
    <n v="2.2271714922048996E-4"/>
    <x v="0"/>
    <s v="Oct-2023"/>
    <n v="202310"/>
  </r>
  <r>
    <s v="47edfcae-4f36-4d5c-9923-c4771a6dddd9"/>
    <x v="168"/>
    <x v="2012"/>
    <x v="1"/>
    <x v="2"/>
    <x v="8"/>
    <n v="4"/>
    <n v="233.69"/>
    <n v="0.21"/>
    <n v="738.46040000000005"/>
    <n v="201.15537272733849"/>
    <x v="0"/>
    <n v="10"/>
    <x v="5"/>
    <n v="0.27239832051568164"/>
    <n v="2.2465659634558603E-4"/>
    <x v="0"/>
    <s v="Oct-2023"/>
    <n v="202310"/>
  </r>
  <r>
    <s v="12d940e3-ae97-485c-bbf5-0d98ec9a8c92"/>
    <x v="150"/>
    <x v="2013"/>
    <x v="0"/>
    <x v="1"/>
    <x v="6"/>
    <n v="9"/>
    <n v="208.46"/>
    <n v="0.23"/>
    <n v="1444.6278"/>
    <n v="172.34520010997261"/>
    <x v="0"/>
    <n v="10"/>
    <x v="5"/>
    <n v="0.1193007639130111"/>
    <n v="1.2259213065123073E-4"/>
    <x v="0"/>
    <s v="Oct-2023"/>
    <n v="202310"/>
  </r>
  <r>
    <s v="f5452777-a990-44e1-9d6c-62d204cf73dd"/>
    <x v="157"/>
    <x v="2014"/>
    <x v="0"/>
    <x v="1"/>
    <x v="3"/>
    <n v="3"/>
    <n v="494.88"/>
    <n v="0.28000000000000003"/>
    <n v="1068.9408000000001"/>
    <n v="108.45060186422241"/>
    <x v="0"/>
    <n v="10"/>
    <x v="5"/>
    <n v="0.10145613476838231"/>
    <n v="1.8859790925746312E-4"/>
    <x v="0"/>
    <s v="Oct-2023"/>
    <n v="202310"/>
  </r>
  <r>
    <s v="2b206aa5-373c-49f7-8a4a-8ad1bc0bdb0d"/>
    <x v="148"/>
    <x v="2015"/>
    <x v="2"/>
    <x v="2"/>
    <x v="8"/>
    <n v="2"/>
    <n v="695.02"/>
    <n v="0.21"/>
    <n v="1098.1315999999999"/>
    <n v="117.7618778931066"/>
    <x v="0"/>
    <n v="10"/>
    <x v="5"/>
    <n v="0.10723840193024825"/>
    <n v="1.5107478921469887E-4"/>
    <x v="0"/>
    <s v="Oct-2023"/>
    <n v="202310"/>
  </r>
  <r>
    <s v="5ab09c6e-0f30-44eb-a739-89eff65fb70f"/>
    <x v="163"/>
    <x v="2016"/>
    <x v="1"/>
    <x v="1"/>
    <x v="4"/>
    <n v="9"/>
    <n v="157.62"/>
    <n v="0.17"/>
    <n v="1177.4213999999999"/>
    <n v="74.679109498484536"/>
    <x v="0"/>
    <n v="10"/>
    <x v="5"/>
    <n v="6.3425982828649571E-2"/>
    <n v="1.1983814800716211E-4"/>
    <x v="0"/>
    <s v="Oct-2023"/>
    <n v="202310"/>
  </r>
  <r>
    <s v="3d43c475-2fa7-4fd4-90a5-bf3099e7b587"/>
    <x v="160"/>
    <x v="991"/>
    <x v="0"/>
    <x v="2"/>
    <x v="0"/>
    <n v="1"/>
    <n v="609.95000000000005"/>
    <n v="0.22"/>
    <n v="475.76100000000002"/>
    <n v="62.41101441161409"/>
    <x v="0"/>
    <n v="10"/>
    <x v="5"/>
    <n v="0.13118144280765781"/>
    <n v="3.6068530207394048E-4"/>
    <x v="0"/>
    <s v="Oct-2023"/>
    <n v="202310"/>
  </r>
  <r>
    <s v="988cc472-2da7-480b-ad4b-e5d9f999a050"/>
    <x v="147"/>
    <x v="2017"/>
    <x v="0"/>
    <x v="2"/>
    <x v="8"/>
    <n v="5"/>
    <n v="647.13"/>
    <n v="0.16"/>
    <n v="2717.9459999999999"/>
    <n v="336.91097077222992"/>
    <x v="0"/>
    <n v="10"/>
    <x v="5"/>
    <n v="0.12395793395903743"/>
    <n v="4.944910605287964E-5"/>
    <x v="0"/>
    <s v="Oct-2023"/>
    <n v="202310"/>
  </r>
  <r>
    <s v="904b8245-308c-46bf-978b-b63081aa8368"/>
    <x v="143"/>
    <x v="2018"/>
    <x v="3"/>
    <x v="1"/>
    <x v="7"/>
    <n v="9"/>
    <n v="224.82"/>
    <n v="0.18"/>
    <n v="1659.1715999999999"/>
    <n v="244.57156654322449"/>
    <x v="0"/>
    <n v="10"/>
    <x v="5"/>
    <n v="0.14740582983895367"/>
    <n v="8.8960056934436443E-5"/>
    <x v="0"/>
    <s v="Oct-2023"/>
    <n v="202310"/>
  </r>
  <r>
    <s v="03b4d6d2-c8bf-4765-b7e0-2e16ac482d57"/>
    <x v="156"/>
    <x v="2019"/>
    <x v="0"/>
    <x v="0"/>
    <x v="4"/>
    <n v="1"/>
    <n v="675.89"/>
    <n v="0.13"/>
    <n v="588.02430000000004"/>
    <n v="38.093606728913748"/>
    <x v="0"/>
    <n v="10"/>
    <x v="5"/>
    <n v="6.4782368226812645E-2"/>
    <n v="1.9233899007234907E-4"/>
    <x v="0"/>
    <s v="Oct-2023"/>
    <n v="202310"/>
  </r>
  <r>
    <s v="634086b4-40af-410e-9605-e09606a69ab9"/>
    <x v="168"/>
    <x v="2020"/>
    <x v="3"/>
    <x v="1"/>
    <x v="6"/>
    <n v="4"/>
    <n v="925.73"/>
    <n v="0.14000000000000001"/>
    <n v="3184.5111999999999"/>
    <n v="442.88474147107769"/>
    <x v="0"/>
    <n v="10"/>
    <x v="5"/>
    <n v="0.13907463772496001"/>
    <n v="3.7808000172836573E-5"/>
    <x v="0"/>
    <s v="Oct-2023"/>
    <n v="202310"/>
  </r>
  <r>
    <s v="ad59c3fb-b7c5-47a7-bf53-243e9308584d"/>
    <x v="151"/>
    <x v="2021"/>
    <x v="3"/>
    <x v="1"/>
    <x v="6"/>
    <n v="7"/>
    <n v="115.79"/>
    <n v="0.09"/>
    <n v="737.58230000000015"/>
    <n v="100.91827898991301"/>
    <x v="0"/>
    <n v="10"/>
    <x v="5"/>
    <n v="0.13682307586544984"/>
    <n v="1.1103845631870503E-4"/>
    <x v="0"/>
    <s v="Oct-2023"/>
    <n v="202310"/>
  </r>
  <r>
    <s v="ae333947-f09d-4092-841a-f58d50bc25ad"/>
    <x v="145"/>
    <x v="2022"/>
    <x v="1"/>
    <x v="1"/>
    <x v="6"/>
    <n v="3"/>
    <n v="679.72"/>
    <n v="0.03"/>
    <n v="1977.9852000000001"/>
    <n v="139.39874946315049"/>
    <x v="0"/>
    <n v="10"/>
    <x v="5"/>
    <n v="7.0475122596038886E-2"/>
    <n v="1.4711940210674983E-5"/>
    <x v="0"/>
    <s v="Oct-2023"/>
    <n v="202310"/>
  </r>
  <r>
    <s v="adde0a41-ba1f-4920-b296-f6e24773742a"/>
    <x v="163"/>
    <x v="2023"/>
    <x v="2"/>
    <x v="2"/>
    <x v="0"/>
    <n v="5"/>
    <n v="599.22"/>
    <n v="7.0000000000000007E-2"/>
    <n v="2786.373"/>
    <n v="279.2828293272695"/>
    <x v="0"/>
    <n v="10"/>
    <x v="5"/>
    <n v="0.10023167369453749"/>
    <n v="2.336370615133006E-5"/>
    <x v="0"/>
    <s v="Oct-2023"/>
    <n v="202310"/>
  </r>
  <r>
    <s v="607574e3-2f6c-4584-a84b-bf4f9adf4ed5"/>
    <x v="162"/>
    <x v="2024"/>
    <x v="3"/>
    <x v="0"/>
    <x v="8"/>
    <n v="7"/>
    <n v="369.42"/>
    <n v="0.28999999999999998"/>
    <n v="1836.0174"/>
    <n v="478.65957081005979"/>
    <x v="0"/>
    <n v="10"/>
    <x v="5"/>
    <n v="0.26070535650155591"/>
    <n v="1.1214490668770349E-4"/>
    <x v="0"/>
    <s v="Oct-2023"/>
    <n v="202310"/>
  </r>
  <r>
    <s v="59bf7273-c4a9-421e-8e24-44d3829c3523"/>
    <x v="168"/>
    <x v="2025"/>
    <x v="2"/>
    <x v="2"/>
    <x v="3"/>
    <n v="8"/>
    <n v="611.1"/>
    <n v="0.26"/>
    <n v="3617.712"/>
    <n v="195.5193103021993"/>
    <x v="0"/>
    <n v="10"/>
    <x v="5"/>
    <n v="5.4045018039633699E-2"/>
    <n v="5.3182785141548029E-5"/>
    <x v="0"/>
    <s v="Oct-2023"/>
    <n v="202310"/>
  </r>
  <r>
    <s v="0eb74351-ec71-49b6-9bc1-321e6a6a91f2"/>
    <x v="142"/>
    <x v="2026"/>
    <x v="0"/>
    <x v="0"/>
    <x v="0"/>
    <n v="9"/>
    <n v="978.07"/>
    <n v="0.22"/>
    <n v="6866.0514000000012"/>
    <n v="1306.6925363481009"/>
    <x v="0"/>
    <n v="10"/>
    <x v="5"/>
    <n v="0.1903120818973334"/>
    <n v="2.4992530641410577E-5"/>
    <x v="0"/>
    <s v="Oct-2023"/>
    <n v="202310"/>
  </r>
  <r>
    <s v="dcf151c5-21c7-46fb-a090-5badbd2e60f3"/>
    <x v="154"/>
    <x v="2027"/>
    <x v="0"/>
    <x v="0"/>
    <x v="4"/>
    <n v="7"/>
    <n v="364.11"/>
    <n v="0.25"/>
    <n v="1911.5775000000001"/>
    <n v="448.26080641565233"/>
    <x v="0"/>
    <n v="10"/>
    <x v="5"/>
    <n v="0.23449784610650226"/>
    <n v="9.808652801155067E-5"/>
    <x v="0"/>
    <s v="Oct-2023"/>
    <n v="202310"/>
  </r>
  <r>
    <s v="25793ab6-0e96-4dbc-8e27-b36c68cd8d1b"/>
    <x v="158"/>
    <x v="2028"/>
    <x v="0"/>
    <x v="0"/>
    <x v="5"/>
    <n v="7"/>
    <n v="674.38"/>
    <n v="0.2"/>
    <n v="3776.5279999999998"/>
    <n v="652.71715430740676"/>
    <x v="0"/>
    <n v="10"/>
    <x v="5"/>
    <n v="0.17283524822466742"/>
    <n v="4.2366957162769617E-5"/>
    <x v="0"/>
    <s v="Oct-2023"/>
    <n v="202310"/>
  </r>
  <r>
    <s v="46959102-ed77-4bd3-8633-de110540c087"/>
    <x v="165"/>
    <x v="2029"/>
    <x v="2"/>
    <x v="2"/>
    <x v="6"/>
    <n v="4"/>
    <n v="69.5"/>
    <n v="0.01"/>
    <n v="275.22000000000003"/>
    <n v="53.5635726170038"/>
    <x v="0"/>
    <n v="10"/>
    <x v="5"/>
    <n v="0.19462093095343286"/>
    <n v="3.5971223021582733E-5"/>
    <x v="0"/>
    <s v="Oct-2023"/>
    <n v="202310"/>
  </r>
  <r>
    <s v="95649a4f-eceb-404a-b0e2-0f85099c00c7"/>
    <x v="170"/>
    <x v="1148"/>
    <x v="2"/>
    <x v="2"/>
    <x v="9"/>
    <n v="2"/>
    <n v="774.8"/>
    <n v="0.09"/>
    <n v="1410.136"/>
    <n v="212.1210933298787"/>
    <x v="0"/>
    <n v="10"/>
    <x v="5"/>
    <n v="0.15042598255053322"/>
    <n v="5.8079504388229219E-5"/>
    <x v="0"/>
    <s v="Oct-2023"/>
    <n v="202310"/>
  </r>
  <r>
    <s v="7c8b385e-a480-4395-a24d-8a6d2e236060"/>
    <x v="149"/>
    <x v="2030"/>
    <x v="2"/>
    <x v="0"/>
    <x v="4"/>
    <n v="2"/>
    <n v="941.34"/>
    <n v="0.02"/>
    <n v="1845.0264"/>
    <n v="165.35686449417349"/>
    <x v="0"/>
    <n v="10"/>
    <x v="5"/>
    <n v="8.9623034388111464E-2"/>
    <n v="1.0623154226953067E-5"/>
    <x v="0"/>
    <s v="Oct-2023"/>
    <n v="202310"/>
  </r>
  <r>
    <s v="beaf5d7d-ecc1-4a50-a294-4a4b3d90b345"/>
    <x v="163"/>
    <x v="2031"/>
    <x v="1"/>
    <x v="0"/>
    <x v="8"/>
    <n v="2"/>
    <n v="596.51"/>
    <n v="0.27"/>
    <n v="870.90459999999996"/>
    <n v="105.36737247318381"/>
    <x v="0"/>
    <n v="10"/>
    <x v="5"/>
    <n v="0.12098612462626079"/>
    <n v="2.2631640710130596E-4"/>
    <x v="0"/>
    <s v="Oct-2023"/>
    <n v="202310"/>
  </r>
  <r>
    <s v="ac619d54-b1ed-4765-b8fa-1381ba14f6b3"/>
    <x v="151"/>
    <x v="2032"/>
    <x v="3"/>
    <x v="2"/>
    <x v="7"/>
    <n v="5"/>
    <n v="223.82"/>
    <n v="0.26"/>
    <n v="828.1339999999999"/>
    <n v="124.444212839644"/>
    <x v="0"/>
    <n v="10"/>
    <x v="5"/>
    <n v="0.15027062388411055"/>
    <n v="2.3232955053167727E-4"/>
    <x v="0"/>
    <s v="Oct-2023"/>
    <n v="202310"/>
  </r>
  <r>
    <s v="6fd7befe-3098-4323-bb0a-2c28fc00d3e0"/>
    <x v="166"/>
    <x v="2033"/>
    <x v="3"/>
    <x v="0"/>
    <x v="5"/>
    <n v="8"/>
    <n v="485.72"/>
    <n v="0.16"/>
    <n v="3264.0383999999999"/>
    <n v="271.076228696155"/>
    <x v="0"/>
    <n v="10"/>
    <x v="5"/>
    <n v="8.3049338113226553E-2"/>
    <n v="4.117598616486865E-5"/>
    <x v="0"/>
    <s v="Oct-2023"/>
    <n v="202310"/>
  </r>
  <r>
    <s v="13b264d0-e665-431d-b2c3-fe4604835959"/>
    <x v="151"/>
    <x v="2034"/>
    <x v="2"/>
    <x v="2"/>
    <x v="7"/>
    <n v="2"/>
    <n v="570.29999999999995"/>
    <n v="0.25"/>
    <n v="855.44999999999993"/>
    <n v="246.33255148387869"/>
    <x v="0"/>
    <n v="10"/>
    <x v="5"/>
    <n v="0.28795669119630452"/>
    <n v="2.1918288620024551E-4"/>
    <x v="0"/>
    <s v="Oct-2023"/>
    <n v="202310"/>
  </r>
  <r>
    <s v="79335f65-4b40-47a9-8de0-bcba9bd7aa71"/>
    <x v="166"/>
    <x v="2035"/>
    <x v="0"/>
    <x v="1"/>
    <x v="0"/>
    <n v="2"/>
    <n v="425.77"/>
    <n v="0.16"/>
    <n v="715.29359999999997"/>
    <n v="68.05806640719878"/>
    <x v="0"/>
    <n v="10"/>
    <x v="5"/>
    <n v="9.5147036695419587E-2"/>
    <n v="1.8789487281865798E-4"/>
    <x v="0"/>
    <s v="Oct-2023"/>
    <n v="202310"/>
  </r>
  <r>
    <s v="6d034089-dee1-4614-a454-805c58ecbaa5"/>
    <x v="157"/>
    <x v="2036"/>
    <x v="3"/>
    <x v="0"/>
    <x v="9"/>
    <n v="2"/>
    <n v="627.80999999999995"/>
    <n v="0.28000000000000003"/>
    <n v="904.04639999999984"/>
    <n v="250.12486716589089"/>
    <x v="0"/>
    <n v="10"/>
    <x v="5"/>
    <n v="0.27667259906780328"/>
    <n v="2.2299740367308585E-4"/>
    <x v="0"/>
    <s v="Oct-2023"/>
    <n v="202310"/>
  </r>
  <r>
    <s v="fe561e0f-7a2c-4097-ad66-d4966ba4ce6c"/>
    <x v="168"/>
    <x v="2037"/>
    <x v="2"/>
    <x v="2"/>
    <x v="5"/>
    <n v="4"/>
    <n v="488.34"/>
    <n v="0.18"/>
    <n v="1601.7552000000001"/>
    <n v="87.995928718581297"/>
    <x v="0"/>
    <n v="10"/>
    <x v="5"/>
    <n v="5.493718935239373E-2"/>
    <n v="9.2148912642830814E-5"/>
    <x v="0"/>
    <s v="Oct-2023"/>
    <n v="202310"/>
  </r>
  <r>
    <s v="2d245d69-fc2e-4801-a40c-6d19331d7a55"/>
    <x v="152"/>
    <x v="2038"/>
    <x v="1"/>
    <x v="1"/>
    <x v="3"/>
    <n v="6"/>
    <n v="204.28"/>
    <n v="0.15"/>
    <n v="1041.828"/>
    <n v="157.32415542018381"/>
    <x v="0"/>
    <n v="10"/>
    <x v="5"/>
    <n v="0.15100780111513976"/>
    <n v="1.223810456236538E-4"/>
    <x v="0"/>
    <s v="Oct-2023"/>
    <n v="202310"/>
  </r>
  <r>
    <s v="9a6a5407-6cc2-49b3-8943-f23ba3941455"/>
    <x v="154"/>
    <x v="2039"/>
    <x v="3"/>
    <x v="1"/>
    <x v="1"/>
    <n v="9"/>
    <n v="714.78"/>
    <n v="0.25"/>
    <n v="4824.7649999999994"/>
    <n v="370.93646116412327"/>
    <x v="0"/>
    <n v="10"/>
    <x v="5"/>
    <n v="7.6881767539791743E-2"/>
    <n v="3.8861996387388822E-5"/>
    <x v="0"/>
    <s v="Oct-2023"/>
    <n v="202310"/>
  </r>
  <r>
    <s v="a2355700-efd8-43b8-80de-1ab2c48238a0"/>
    <x v="157"/>
    <x v="2040"/>
    <x v="3"/>
    <x v="0"/>
    <x v="7"/>
    <n v="1"/>
    <n v="163.25"/>
    <n v="0.16"/>
    <n v="137.13"/>
    <n v="26.81653566038564"/>
    <x v="0"/>
    <n v="10"/>
    <x v="5"/>
    <n v="0.1955555725252362"/>
    <n v="9.8009188361408879E-4"/>
    <x v="0"/>
    <s v="Oct-2023"/>
    <n v="202310"/>
  </r>
  <r>
    <s v="324a2f03-6de9-434c-8c98-610131d75c96"/>
    <x v="159"/>
    <x v="2041"/>
    <x v="0"/>
    <x v="2"/>
    <x v="3"/>
    <n v="4"/>
    <n v="550.39"/>
    <n v="0.16"/>
    <n v="1849.3104000000001"/>
    <n v="96.743968773924252"/>
    <x v="0"/>
    <n v="10"/>
    <x v="5"/>
    <n v="5.2313537399629746E-2"/>
    <n v="7.2675739021421171E-5"/>
    <x v="0"/>
    <s v="Oct-2023"/>
    <n v="202310"/>
  </r>
  <r>
    <s v="1dee91be-c333-4fd6-be43-0372c8b3ac31"/>
    <x v="164"/>
    <x v="2042"/>
    <x v="1"/>
    <x v="1"/>
    <x v="1"/>
    <n v="6"/>
    <n v="176.26"/>
    <n v="0.17"/>
    <n v="877.77479999999991"/>
    <n v="140.516377686346"/>
    <x v="0"/>
    <n v="10"/>
    <x v="5"/>
    <n v="0.16008249232758337"/>
    <n v="1.6074738076326641E-4"/>
    <x v="0"/>
    <s v="Oct-2023"/>
    <n v="202310"/>
  </r>
  <r>
    <s v="b360e3e2-c4a5-4553-9f09-4aefc473b640"/>
    <x v="171"/>
    <x v="2043"/>
    <x v="2"/>
    <x v="0"/>
    <x v="8"/>
    <n v="9"/>
    <n v="148.29"/>
    <n v="0.14000000000000001"/>
    <n v="1147.7646"/>
    <n v="60.282330137921541"/>
    <x v="0"/>
    <n v="10"/>
    <x v="5"/>
    <n v="5.252151019287539E-2"/>
    <n v="1.0489955867257103E-4"/>
    <x v="0"/>
    <s v="Oct-2023"/>
    <n v="202310"/>
  </r>
  <r>
    <s v="ad7c7553-4ef7-4048-a3ec-9fdf87a13554"/>
    <x v="146"/>
    <x v="1609"/>
    <x v="0"/>
    <x v="2"/>
    <x v="6"/>
    <n v="6"/>
    <n v="955.68"/>
    <n v="0.11"/>
    <n v="5103.3311999999996"/>
    <n v="739.16322647598395"/>
    <x v="0"/>
    <n v="10"/>
    <x v="5"/>
    <n v="0.1448393603135113"/>
    <n v="1.9183548189073053E-5"/>
    <x v="0"/>
    <s v="Oct-2023"/>
    <n v="202310"/>
  </r>
  <r>
    <s v="4379f60e-c880-42f7-bc80-b8f1c8dd8cbc"/>
    <x v="154"/>
    <x v="2044"/>
    <x v="3"/>
    <x v="2"/>
    <x v="0"/>
    <n v="4"/>
    <n v="290.89999999999998"/>
    <n v="0.15"/>
    <n v="989.06"/>
    <n v="189.7863007243831"/>
    <x v="0"/>
    <n v="10"/>
    <x v="5"/>
    <n v="0.19188552840513529"/>
    <n v="1.2891027844620144E-4"/>
    <x v="0"/>
    <s v="Oct-2023"/>
    <n v="202310"/>
  </r>
  <r>
    <s v="f10c0749-5b33-49be-82e2-8e49f6d1de2c"/>
    <x v="155"/>
    <x v="2045"/>
    <x v="0"/>
    <x v="0"/>
    <x v="7"/>
    <n v="7"/>
    <n v="7.05"/>
    <n v="0.12"/>
    <n v="43.427999999999997"/>
    <n v="5.8837210036411829"/>
    <x v="0"/>
    <n v="10"/>
    <x v="5"/>
    <n v="0.13548220050753393"/>
    <n v="2.4316109422492399E-3"/>
    <x v="0"/>
    <s v="Oct-2023"/>
    <n v="202310"/>
  </r>
  <r>
    <s v="86d6b7b0-e67a-4eb6-8e05-f4e890f1409d"/>
    <x v="162"/>
    <x v="2046"/>
    <x v="3"/>
    <x v="2"/>
    <x v="3"/>
    <n v="4"/>
    <n v="679.9"/>
    <n v="0.14000000000000001"/>
    <n v="2338.8560000000002"/>
    <n v="660.41583958562717"/>
    <x v="0"/>
    <n v="10"/>
    <x v="5"/>
    <n v="0.28236703738307406"/>
    <n v="5.1478158552728351E-5"/>
    <x v="0"/>
    <s v="Oct-2023"/>
    <n v="202310"/>
  </r>
  <r>
    <s v="61af5653-8c48-4716-9d92-d9e9929594d7"/>
    <x v="161"/>
    <x v="2047"/>
    <x v="0"/>
    <x v="2"/>
    <x v="9"/>
    <n v="3"/>
    <n v="392.69"/>
    <n v="0.15"/>
    <n v="1001.3595"/>
    <n v="155.32910752524961"/>
    <x v="0"/>
    <n v="10"/>
    <x v="5"/>
    <n v="0.15511822429931468"/>
    <n v="1.2732689908069979E-4"/>
    <x v="0"/>
    <s v="Oct-2023"/>
    <n v="202310"/>
  </r>
  <r>
    <s v="53203ff5-59d6-4b4d-8025-76db74436dd1"/>
    <x v="147"/>
    <x v="2048"/>
    <x v="3"/>
    <x v="2"/>
    <x v="2"/>
    <n v="4"/>
    <n v="42.34"/>
    <n v="0.26"/>
    <n v="125.32640000000001"/>
    <n v="36.829113220663501"/>
    <x v="0"/>
    <n v="10"/>
    <x v="5"/>
    <n v="0.29386556400457925"/>
    <n v="1.5351913084553613E-3"/>
    <x v="0"/>
    <s v="Oct-2023"/>
    <n v="202310"/>
  </r>
  <r>
    <s v="8dce6025-2edd-4291-9d63-d3e07523b189"/>
    <x v="157"/>
    <x v="2049"/>
    <x v="2"/>
    <x v="1"/>
    <x v="8"/>
    <n v="2"/>
    <n v="7.01"/>
    <n v="0.28000000000000003"/>
    <n v="10.0944"/>
    <n v="2.902763661704705"/>
    <x v="0"/>
    <n v="10"/>
    <x v="5"/>
    <n v="0.28756178293952139"/>
    <n v="1.9971469329529246E-2"/>
    <x v="0"/>
    <s v="Oct-2023"/>
    <n v="202310"/>
  </r>
  <r>
    <s v="76a37165-d378-4088-a7fc-c9e393cd943e"/>
    <x v="169"/>
    <x v="2050"/>
    <x v="2"/>
    <x v="0"/>
    <x v="0"/>
    <n v="8"/>
    <n v="456.69"/>
    <n v="0.24"/>
    <n v="2776.6752000000001"/>
    <n v="596.09266488855042"/>
    <x v="0"/>
    <n v="10"/>
    <x v="5"/>
    <n v="0.21467857129582546"/>
    <n v="6.5690074229783876E-5"/>
    <x v="0"/>
    <s v="Oct-2023"/>
    <n v="202310"/>
  </r>
  <r>
    <s v="f062a649-a04a-443d-84f7-5467948be196"/>
    <x v="167"/>
    <x v="2051"/>
    <x v="2"/>
    <x v="1"/>
    <x v="6"/>
    <n v="3"/>
    <n v="203.42"/>
    <n v="0.28000000000000003"/>
    <n v="439.38720000000001"/>
    <n v="104.7777108465197"/>
    <x v="0"/>
    <n v="10"/>
    <x v="5"/>
    <n v="0.23846327532190217"/>
    <n v="4.5882083046570318E-4"/>
    <x v="0"/>
    <s v="Oct-2023"/>
    <n v="202310"/>
  </r>
  <r>
    <s v="0bea35fe-5f53-4a8d-8270-e3c8ecc2cdae"/>
    <x v="147"/>
    <x v="2052"/>
    <x v="2"/>
    <x v="1"/>
    <x v="2"/>
    <n v="5"/>
    <n v="819.81"/>
    <n v="0.18"/>
    <n v="3361.221"/>
    <n v="548.12627603264525"/>
    <x v="0"/>
    <n v="10"/>
    <x v="5"/>
    <n v="0.16307356048074353"/>
    <n v="4.3912613898342306E-5"/>
    <x v="0"/>
    <s v="Oct-2023"/>
    <n v="202310"/>
  </r>
  <r>
    <s v="c7737e5b-f439-423e-be61-55525bf6d973"/>
    <x v="163"/>
    <x v="2053"/>
    <x v="0"/>
    <x v="0"/>
    <x v="8"/>
    <n v="5"/>
    <n v="121.02"/>
    <n v="0.14000000000000001"/>
    <n v="520.38599999999997"/>
    <n v="145.28676280569599"/>
    <x v="0"/>
    <n v="10"/>
    <x v="5"/>
    <n v="0.27919037561674603"/>
    <n v="2.3136671624524873E-4"/>
    <x v="0"/>
    <s v="Oct-2023"/>
    <n v="202310"/>
  </r>
  <r>
    <s v="69d4878b-3f33-409e-ae90-ae03c1da3b75"/>
    <x v="162"/>
    <x v="2054"/>
    <x v="0"/>
    <x v="0"/>
    <x v="0"/>
    <n v="8"/>
    <n v="683.7"/>
    <n v="0.14000000000000001"/>
    <n v="4703.8560000000007"/>
    <n v="685.55875358838466"/>
    <x v="0"/>
    <n v="10"/>
    <x v="5"/>
    <n v="0.14574399250070252"/>
    <n v="2.5596021646921164E-5"/>
    <x v="0"/>
    <s v="Oct-2023"/>
    <n v="202310"/>
  </r>
  <r>
    <s v="e6a06ad5-ac12-49b9-bf03-c030dc538e36"/>
    <x v="153"/>
    <x v="2055"/>
    <x v="0"/>
    <x v="2"/>
    <x v="8"/>
    <n v="4"/>
    <n v="110.3"/>
    <n v="0.06"/>
    <n v="414.72800000000001"/>
    <n v="61.52686769896242"/>
    <x v="0"/>
    <n v="10"/>
    <x v="5"/>
    <n v="0.14835474744642854"/>
    <n v="1.3599274705349047E-4"/>
    <x v="0"/>
    <s v="Oct-2023"/>
    <n v="202310"/>
  </r>
  <r>
    <s v="96c64eed-6fb3-40b5-860b-e61a57ecf80f"/>
    <x v="155"/>
    <x v="2056"/>
    <x v="0"/>
    <x v="0"/>
    <x v="3"/>
    <n v="6"/>
    <n v="246.68"/>
    <n v="0.26"/>
    <n v="1095.2592"/>
    <n v="233.94717854212709"/>
    <x v="0"/>
    <n v="10"/>
    <x v="5"/>
    <n v="0.21359982964957253"/>
    <n v="1.7566618020647533E-4"/>
    <x v="0"/>
    <s v="Oct-2023"/>
    <n v="202310"/>
  </r>
  <r>
    <s v="c5749dbf-bc80-43dc-a240-6b2dd57701ee"/>
    <x v="165"/>
    <x v="2057"/>
    <x v="1"/>
    <x v="2"/>
    <x v="1"/>
    <n v="8"/>
    <n v="953.1"/>
    <n v="0.14000000000000001"/>
    <n v="6557.3280000000004"/>
    <n v="342.20965786129938"/>
    <x v="0"/>
    <n v="10"/>
    <x v="5"/>
    <n v="5.2187363185324777E-2"/>
    <n v="1.8361137341307316E-5"/>
    <x v="0"/>
    <s v="Oct-2023"/>
    <n v="202310"/>
  </r>
  <r>
    <s v="723789b2-0ba9-45de-99a6-62a009b9d87f"/>
    <x v="157"/>
    <x v="2058"/>
    <x v="1"/>
    <x v="1"/>
    <x v="1"/>
    <n v="5"/>
    <n v="798.96"/>
    <n v="0.14000000000000001"/>
    <n v="3435.5279999999998"/>
    <n v="455.29615243913912"/>
    <x v="0"/>
    <n v="10"/>
    <x v="5"/>
    <n v="0.13252581624691726"/>
    <n v="3.5045559226995096E-5"/>
    <x v="0"/>
    <s v="Oct-2023"/>
    <n v="202310"/>
  </r>
  <r>
    <s v="c338ddfd-d74b-43d4-8485-47c9e5b57457"/>
    <x v="157"/>
    <x v="2059"/>
    <x v="1"/>
    <x v="1"/>
    <x v="4"/>
    <n v="3"/>
    <n v="638.21"/>
    <n v="0.28000000000000003"/>
    <n v="1378.5336"/>
    <n v="299.00010293526651"/>
    <x v="0"/>
    <n v="10"/>
    <x v="5"/>
    <n v="0.21689721812748453"/>
    <n v="1.462423549197495E-4"/>
    <x v="0"/>
    <s v="Oct-2023"/>
    <n v="202310"/>
  </r>
  <r>
    <s v="0bb78c8b-e526-4f32-a615-b7a68cbeab27"/>
    <x v="160"/>
    <x v="2060"/>
    <x v="3"/>
    <x v="0"/>
    <x v="3"/>
    <n v="5"/>
    <n v="976.14"/>
    <n v="0.23"/>
    <n v="3758.1390000000001"/>
    <n v="353.37849704118679"/>
    <x v="0"/>
    <n v="10"/>
    <x v="5"/>
    <n v="9.4030182768968046E-2"/>
    <n v="4.7124387895178974E-5"/>
    <x v="0"/>
    <s v="Oct-2023"/>
    <n v="202310"/>
  </r>
  <r>
    <s v="4763f3cb-c664-4ac7-b222-c3ee1cdf5f05"/>
    <x v="149"/>
    <x v="2061"/>
    <x v="1"/>
    <x v="0"/>
    <x v="1"/>
    <n v="7"/>
    <n v="660.32"/>
    <n v="0.26"/>
    <n v="3420.4576000000011"/>
    <n v="475.85369406333967"/>
    <x v="0"/>
    <n v="10"/>
    <x v="5"/>
    <n v="0.13911989263171673"/>
    <n v="5.6249783654678248E-5"/>
    <x v="0"/>
    <s v="Oct-2023"/>
    <n v="202310"/>
  </r>
  <r>
    <s v="9cfed6cc-8015-4f20-9d8d-1a6cae2f8080"/>
    <x v="151"/>
    <x v="2062"/>
    <x v="3"/>
    <x v="0"/>
    <x v="9"/>
    <n v="5"/>
    <n v="36.61"/>
    <n v="0.14000000000000001"/>
    <n v="157.423"/>
    <n v="37.475581486642653"/>
    <x v="0"/>
    <n v="10"/>
    <x v="5"/>
    <n v="0.23805658313361233"/>
    <n v="7.6481835564053537E-4"/>
    <x v="0"/>
    <s v="Oct-2023"/>
    <n v="202310"/>
  </r>
  <r>
    <s v="0584355a-178c-4417-a496-24bb3fc3f8a7"/>
    <x v="161"/>
    <x v="2063"/>
    <x v="0"/>
    <x v="2"/>
    <x v="0"/>
    <n v="2"/>
    <n v="485.25"/>
    <n v="0.26"/>
    <n v="718.17"/>
    <n v="40.659834739463541"/>
    <x v="0"/>
    <n v="10"/>
    <x v="5"/>
    <n v="5.6615891417719402E-2"/>
    <n v="2.6790314270994336E-4"/>
    <x v="0"/>
    <s v="Oct-2023"/>
    <n v="202310"/>
  </r>
  <r>
    <s v="cfd7f1d9-f799-457d-956c-f2028839782d"/>
    <x v="149"/>
    <x v="2064"/>
    <x v="0"/>
    <x v="1"/>
    <x v="2"/>
    <n v="6"/>
    <n v="791.38"/>
    <n v="0.05"/>
    <n v="4510.866"/>
    <n v="1156.183013184612"/>
    <x v="0"/>
    <n v="10"/>
    <x v="5"/>
    <n v="0.25631065369368367"/>
    <n v="1.0530128804535538E-5"/>
    <x v="0"/>
    <s v="Oct-2023"/>
    <n v="202310"/>
  </r>
  <r>
    <s v="dba7c3f2-be83-433d-a0eb-0a0340a1e27d"/>
    <x v="150"/>
    <x v="2065"/>
    <x v="2"/>
    <x v="0"/>
    <x v="7"/>
    <n v="5"/>
    <n v="347.75"/>
    <n v="0.28000000000000003"/>
    <n v="1251.9000000000001"/>
    <n v="104.1054077857419"/>
    <x v="0"/>
    <n v="10"/>
    <x v="5"/>
    <n v="8.3157926180798702E-2"/>
    <n v="1.6103522645578722E-4"/>
    <x v="0"/>
    <s v="Oct-2023"/>
    <n v="202310"/>
  </r>
  <r>
    <s v="2accce51-1455-4dd3-883d-221f08184ed9"/>
    <x v="143"/>
    <x v="2066"/>
    <x v="0"/>
    <x v="2"/>
    <x v="1"/>
    <n v="7"/>
    <n v="484.75"/>
    <n v="0.28999999999999998"/>
    <n v="2409.2075"/>
    <n v="656.3628798195432"/>
    <x v="0"/>
    <n v="10"/>
    <x v="5"/>
    <n v="0.27243933111595542"/>
    <n v="8.5463788403448014E-5"/>
    <x v="0"/>
    <s v="Oct-2023"/>
    <n v="202310"/>
  </r>
  <r>
    <s v="d1639858-aa4d-478e-963c-71f9634ffa8a"/>
    <x v="162"/>
    <x v="2067"/>
    <x v="1"/>
    <x v="1"/>
    <x v="3"/>
    <n v="9"/>
    <n v="907.66"/>
    <n v="0.25"/>
    <n v="6126.7049999999999"/>
    <n v="1433.9055669894699"/>
    <x v="0"/>
    <n v="10"/>
    <x v="5"/>
    <n v="0.23404188172753052"/>
    <n v="3.0603725819996233E-5"/>
    <x v="0"/>
    <s v="Oct-2023"/>
    <n v="202310"/>
  </r>
  <r>
    <s v="c868d2d6-ad29-4f34-ad2c-93826b04ee20"/>
    <x v="142"/>
    <x v="2068"/>
    <x v="0"/>
    <x v="2"/>
    <x v="2"/>
    <n v="2"/>
    <n v="825.37"/>
    <n v="0.28000000000000003"/>
    <n v="1188.5328"/>
    <n v="263.62379687410362"/>
    <x v="0"/>
    <n v="10"/>
    <x v="5"/>
    <n v="0.22180607625982524"/>
    <n v="1.6962089729454671E-4"/>
    <x v="0"/>
    <s v="Oct-2023"/>
    <n v="202310"/>
  </r>
  <r>
    <s v="79fcb11b-a866-475b-9d1b-fb9cf99d083f"/>
    <x v="160"/>
    <x v="2069"/>
    <x v="3"/>
    <x v="1"/>
    <x v="1"/>
    <n v="7"/>
    <n v="565.16"/>
    <n v="0.09"/>
    <n v="3600.0691999999999"/>
    <n v="1025.906225203244"/>
    <x v="0"/>
    <n v="10"/>
    <x v="5"/>
    <n v="0.28496847371801742"/>
    <n v="2.2749562702850266E-5"/>
    <x v="0"/>
    <s v="Oct-2023"/>
    <n v="202310"/>
  </r>
  <r>
    <s v="2d597f9e-1f27-4cfd-84f0-3d7d56a38d63"/>
    <x v="165"/>
    <x v="2070"/>
    <x v="1"/>
    <x v="0"/>
    <x v="5"/>
    <n v="1"/>
    <n v="169.76"/>
    <n v="0.03"/>
    <n v="164.66720000000001"/>
    <n v="21.986526870615581"/>
    <x v="0"/>
    <n v="10"/>
    <x v="5"/>
    <n v="0.1335209857859706"/>
    <n v="1.7672007540056551E-4"/>
    <x v="0"/>
    <s v="Oct-2023"/>
    <n v="202310"/>
  </r>
  <r>
    <s v="981eaeff-2891-4953-852a-ba88bd23da87"/>
    <x v="153"/>
    <x v="2071"/>
    <x v="0"/>
    <x v="0"/>
    <x v="5"/>
    <n v="4"/>
    <n v="930.57"/>
    <n v="0.28000000000000003"/>
    <n v="2680.0416"/>
    <n v="599.3523140982893"/>
    <x v="0"/>
    <n v="10"/>
    <x v="5"/>
    <n v="0.22363545181473649"/>
    <n v="7.522271296087345E-5"/>
    <x v="0"/>
    <s v="Oct-2023"/>
    <n v="202310"/>
  </r>
  <r>
    <s v="a43e3c30-83c5-4805-b199-702b6222561a"/>
    <x v="143"/>
    <x v="2072"/>
    <x v="1"/>
    <x v="0"/>
    <x v="9"/>
    <n v="3"/>
    <n v="925.3"/>
    <n v="0.25"/>
    <n v="2081.9250000000002"/>
    <n v="404.94605095291308"/>
    <x v="0"/>
    <n v="10"/>
    <x v="5"/>
    <n v="0.19450559023639807"/>
    <n v="9.0060881155661242E-5"/>
    <x v="0"/>
    <s v="Oct-2023"/>
    <n v="202310"/>
  </r>
  <r>
    <s v="34b4beec-af08-45cc-a370-5ce029ca1a87"/>
    <x v="162"/>
    <x v="2073"/>
    <x v="3"/>
    <x v="2"/>
    <x v="3"/>
    <n v="9"/>
    <n v="468.28"/>
    <n v="0.27"/>
    <n v="3076.5996"/>
    <n v="683.41608172132396"/>
    <x v="0"/>
    <n v="10"/>
    <x v="5"/>
    <n v="0.2221335794626392"/>
    <n v="6.4064235073033239E-5"/>
    <x v="0"/>
    <s v="Oct-2023"/>
    <n v="202310"/>
  </r>
  <r>
    <s v="21d457b8-7c0c-4897-90d5-b38638519507"/>
    <x v="157"/>
    <x v="2074"/>
    <x v="2"/>
    <x v="2"/>
    <x v="5"/>
    <n v="3"/>
    <n v="870.41"/>
    <n v="0.21"/>
    <n v="2062.8717000000001"/>
    <n v="516.53079834017012"/>
    <x v="0"/>
    <n v="10"/>
    <x v="5"/>
    <n v="0.25039404939249016"/>
    <n v="8.0421870153146214E-5"/>
    <x v="0"/>
    <s v="Oct-2023"/>
    <n v="202310"/>
  </r>
  <r>
    <s v="a1d7cf17-7a6e-44c1-94cf-3596e5870ebe"/>
    <x v="159"/>
    <x v="2075"/>
    <x v="0"/>
    <x v="1"/>
    <x v="8"/>
    <n v="8"/>
    <n v="111.87"/>
    <n v="0.04"/>
    <n v="859.16160000000002"/>
    <n v="217.6333778835621"/>
    <x v="0"/>
    <n v="10"/>
    <x v="5"/>
    <n v="0.25330901414071821"/>
    <n v="4.4694734960221686E-5"/>
    <x v="0"/>
    <s v="Oct-2023"/>
    <n v="202310"/>
  </r>
  <r>
    <s v="6fa884da-b81b-4ce9-bf4c-e764f2b07df3"/>
    <x v="161"/>
    <x v="2076"/>
    <x v="1"/>
    <x v="1"/>
    <x v="1"/>
    <n v="2"/>
    <n v="430.61"/>
    <n v="0.1"/>
    <n v="775.09800000000007"/>
    <n v="222.26136218955469"/>
    <x v="0"/>
    <n v="10"/>
    <x v="5"/>
    <n v="0.28675259411010567"/>
    <n v="1.1611434941130025E-4"/>
    <x v="0"/>
    <s v="Oct-2023"/>
    <n v="202310"/>
  </r>
  <r>
    <s v="025ad192-61dc-478f-983d-1d61f2ea8a5c"/>
    <x v="144"/>
    <x v="2077"/>
    <x v="2"/>
    <x v="2"/>
    <x v="6"/>
    <n v="2"/>
    <n v="751.62"/>
    <n v="0.14000000000000001"/>
    <n v="1292.7864"/>
    <n v="203.26092468968"/>
    <x v="0"/>
    <n v="10"/>
    <x v="5"/>
    <n v="0.15722699797095638"/>
    <n v="9.3132167850775666E-5"/>
    <x v="0"/>
    <s v="Oct-2023"/>
    <n v="202310"/>
  </r>
  <r>
    <s v="c5d21d70-e2f9-4b7d-b1a3-186bf9764c87"/>
    <x v="142"/>
    <x v="2078"/>
    <x v="2"/>
    <x v="2"/>
    <x v="8"/>
    <n v="2"/>
    <n v="253.69"/>
    <n v="0.26"/>
    <n v="375.46120000000002"/>
    <n v="64.019590380680626"/>
    <x v="0"/>
    <n v="10"/>
    <x v="5"/>
    <n v="0.17050920409533826"/>
    <n v="5.1243643817257289E-4"/>
    <x v="0"/>
    <s v="Oct-2023"/>
    <n v="202310"/>
  </r>
  <r>
    <s v="915ff23a-439b-456b-9ec0-372ef70182fd"/>
    <x v="166"/>
    <x v="2079"/>
    <x v="2"/>
    <x v="2"/>
    <x v="1"/>
    <n v="7"/>
    <n v="162.38"/>
    <n v="0.23"/>
    <n v="875.2281999999999"/>
    <n v="179.4069226648115"/>
    <x v="0"/>
    <n v="10"/>
    <x v="5"/>
    <n v="0.20498302347297714"/>
    <n v="2.0234722784297858E-4"/>
    <x v="0"/>
    <s v="Oct-2023"/>
    <n v="202310"/>
  </r>
  <r>
    <s v="e7246025-35a6-4ec5-8ed6-fde46ff11ae6"/>
    <x v="162"/>
    <x v="2080"/>
    <x v="2"/>
    <x v="0"/>
    <x v="5"/>
    <n v="2"/>
    <n v="167.32"/>
    <n v="0.22"/>
    <n v="261.01920000000001"/>
    <n v="50.048524491119402"/>
    <x v="0"/>
    <n v="10"/>
    <x v="5"/>
    <n v="0.19174269360690477"/>
    <n v="6.5742290222328475E-4"/>
    <x v="0"/>
    <s v="Oct-2023"/>
    <n v="202310"/>
  </r>
  <r>
    <s v="6f318e23-e102-43d2-8b1d-04f8fc4feb84"/>
    <x v="157"/>
    <x v="2081"/>
    <x v="0"/>
    <x v="1"/>
    <x v="8"/>
    <n v="3"/>
    <n v="109.34"/>
    <n v="0.17"/>
    <n v="272.25659999999999"/>
    <n v="26.078168595968389"/>
    <x v="0"/>
    <n v="10"/>
    <x v="5"/>
    <n v="9.5785257716317587E-2"/>
    <n v="5.1826108164136338E-4"/>
    <x v="0"/>
    <s v="Oct-2023"/>
    <n v="202310"/>
  </r>
  <r>
    <s v="042f28ed-c7d1-4974-931c-8b5c7a74fe48"/>
    <x v="143"/>
    <x v="2082"/>
    <x v="3"/>
    <x v="0"/>
    <x v="6"/>
    <n v="6"/>
    <n v="247.45"/>
    <n v="0.23"/>
    <n v="1143.2190000000001"/>
    <n v="199.83612301563409"/>
    <x v="0"/>
    <n v="10"/>
    <x v="5"/>
    <n v="0.17480126118935574"/>
    <n v="1.5491345052872637E-4"/>
    <x v="0"/>
    <s v="Oct-2023"/>
    <n v="202310"/>
  </r>
  <r>
    <s v="b3c0b61f-1180-42b3-8034-7273ac879f77"/>
    <x v="154"/>
    <x v="2083"/>
    <x v="3"/>
    <x v="2"/>
    <x v="5"/>
    <n v="3"/>
    <n v="330.33"/>
    <n v="0.13"/>
    <n v="862.16129999999998"/>
    <n v="217.83400244544779"/>
    <x v="0"/>
    <n v="10"/>
    <x v="5"/>
    <n v="0.25266038088864323"/>
    <n v="1.3118194936376755E-4"/>
    <x v="0"/>
    <s v="Oct-2023"/>
    <n v="202310"/>
  </r>
  <r>
    <s v="d9f3a732-3d8a-461e-8bcc-4644d959a61c"/>
    <x v="157"/>
    <x v="2084"/>
    <x v="0"/>
    <x v="0"/>
    <x v="7"/>
    <n v="4"/>
    <n v="206.68"/>
    <n v="0.22"/>
    <n v="644.84160000000008"/>
    <n v="185.2957267948031"/>
    <x v="0"/>
    <n v="10"/>
    <x v="5"/>
    <n v="0.28735076458281084"/>
    <n v="2.6611186375072576E-4"/>
    <x v="0"/>
    <s v="Oct-2023"/>
    <n v="202310"/>
  </r>
  <r>
    <s v="7f313996-56ef-4424-9fbe-8ce487f6802a"/>
    <x v="142"/>
    <x v="2085"/>
    <x v="0"/>
    <x v="1"/>
    <x v="0"/>
    <n v="3"/>
    <n v="670.49"/>
    <n v="0.03"/>
    <n v="1951.1259"/>
    <n v="571.25134390347785"/>
    <x v="0"/>
    <n v="10"/>
    <x v="5"/>
    <n v="0.29278036025429105"/>
    <n v="1.4914465540127369E-5"/>
    <x v="0"/>
    <s v="Oct-2023"/>
    <n v="202310"/>
  </r>
  <r>
    <s v="938e628d-09d1-4c54-859c-463ca4e85286"/>
    <x v="146"/>
    <x v="2086"/>
    <x v="1"/>
    <x v="2"/>
    <x v="0"/>
    <n v="3"/>
    <n v="232.85"/>
    <n v="0.25"/>
    <n v="523.91249999999991"/>
    <n v="45.80812062163433"/>
    <x v="0"/>
    <n v="10"/>
    <x v="5"/>
    <n v="8.7434677778511369E-2"/>
    <n v="3.5788418867654427E-4"/>
    <x v="0"/>
    <s v="Oct-2023"/>
    <n v="202310"/>
  </r>
  <r>
    <s v="e612a3be-0c4d-4dc2-b7b8-a0f3eb862dc6"/>
    <x v="147"/>
    <x v="2087"/>
    <x v="1"/>
    <x v="0"/>
    <x v="9"/>
    <n v="6"/>
    <n v="202.5"/>
    <n v="0.09"/>
    <n v="1105.6500000000001"/>
    <n v="254.30535088529101"/>
    <x v="0"/>
    <n v="10"/>
    <x v="5"/>
    <n v="0.23000529180598833"/>
    <n v="7.4074074074074073E-5"/>
    <x v="0"/>
    <s v="Oct-2023"/>
    <n v="202310"/>
  </r>
  <r>
    <s v="c003574f-b8e5-4caf-9feb-53bb77ab8a96"/>
    <x v="157"/>
    <x v="2088"/>
    <x v="3"/>
    <x v="1"/>
    <x v="0"/>
    <n v="4"/>
    <n v="378.53"/>
    <n v="0.21"/>
    <n v="1196.1548"/>
    <n v="74.822038068278815"/>
    <x v="0"/>
    <n v="10"/>
    <x v="5"/>
    <n v="6.2552136285603507E-2"/>
    <n v="1.3869442316328956E-4"/>
    <x v="0"/>
    <s v="Oct-2023"/>
    <n v="202310"/>
  </r>
  <r>
    <s v="cc026075-78b8-475a-917d-b61859b4c19f"/>
    <x v="155"/>
    <x v="2089"/>
    <x v="0"/>
    <x v="2"/>
    <x v="1"/>
    <n v="3"/>
    <n v="264.79000000000002"/>
    <n v="0.03"/>
    <n v="770.53890000000013"/>
    <n v="120.0593302319557"/>
    <x v="0"/>
    <n v="10"/>
    <x v="5"/>
    <n v="0.15581215981692251"/>
    <n v="3.7765776653196868E-5"/>
    <x v="0"/>
    <s v="Oct-2023"/>
    <n v="202310"/>
  </r>
  <r>
    <s v="27f93b68-7fef-49a9-9bb3-a8a4b285281e"/>
    <x v="151"/>
    <x v="1861"/>
    <x v="2"/>
    <x v="0"/>
    <x v="0"/>
    <n v="7"/>
    <n v="856.14"/>
    <n v="0.12"/>
    <n v="5273.8224"/>
    <n v="1388.322873082346"/>
    <x v="0"/>
    <n v="10"/>
    <x v="5"/>
    <n v="0.26324793817143821"/>
    <n v="2.0023427410069781E-5"/>
    <x v="0"/>
    <s v="Oct-2023"/>
    <n v="202310"/>
  </r>
  <r>
    <s v="02963036-de9b-44ab-8f62-5ba91d4156e8"/>
    <x v="169"/>
    <x v="2090"/>
    <x v="1"/>
    <x v="0"/>
    <x v="6"/>
    <n v="7"/>
    <n v="703.19"/>
    <n v="0.28999999999999998"/>
    <n v="3494.8543"/>
    <n v="997.48727802655208"/>
    <x v="0"/>
    <n v="10"/>
    <x v="5"/>
    <n v="0.28541598372972288"/>
    <n v="5.8915188538761115E-5"/>
    <x v="0"/>
    <s v="Oct-2023"/>
    <n v="202310"/>
  </r>
  <r>
    <s v="2860ecf1-ae79-4241-af88-85628dfa462a"/>
    <x v="150"/>
    <x v="2091"/>
    <x v="3"/>
    <x v="2"/>
    <x v="5"/>
    <n v="3"/>
    <n v="272.89"/>
    <n v="0.16"/>
    <n v="687.68279999999993"/>
    <n v="164.15007368464089"/>
    <x v="0"/>
    <n v="10"/>
    <x v="5"/>
    <n v="0.23870027530809393"/>
    <n v="1.9543894365250958E-4"/>
    <x v="0"/>
    <s v="Oct-2023"/>
    <n v="202310"/>
  </r>
  <r>
    <s v="5ea5fd1e-8fdb-48c2-b167-381f4623de63"/>
    <x v="162"/>
    <x v="2092"/>
    <x v="2"/>
    <x v="2"/>
    <x v="5"/>
    <n v="2"/>
    <n v="411.97"/>
    <n v="0.26"/>
    <n v="609.71559999999999"/>
    <n v="120.58697510475361"/>
    <x v="0"/>
    <n v="10"/>
    <x v="5"/>
    <n v="0.19777577464764493"/>
    <n v="3.155569580309246E-4"/>
    <x v="0"/>
    <s v="Oct-2023"/>
    <n v="202310"/>
  </r>
  <r>
    <s v="94204a17-f659-4c63-9851-4c1ae897bb72"/>
    <x v="148"/>
    <x v="2093"/>
    <x v="2"/>
    <x v="0"/>
    <x v="4"/>
    <n v="5"/>
    <n v="403.38"/>
    <n v="7.0000000000000007E-2"/>
    <n v="1875.7170000000001"/>
    <n v="259.47105861167529"/>
    <x v="0"/>
    <n v="10"/>
    <x v="5"/>
    <n v="0.13833166656359955"/>
    <n v="3.4706728147156532E-5"/>
    <x v="0"/>
    <s v="Oct-2023"/>
    <n v="202310"/>
  </r>
  <r>
    <s v="7b3bff2d-79af-473b-a40c-a1668da552f5"/>
    <x v="171"/>
    <x v="2094"/>
    <x v="2"/>
    <x v="0"/>
    <x v="3"/>
    <n v="9"/>
    <n v="764.43"/>
    <n v="0.02"/>
    <n v="6742.2725999999993"/>
    <n v="1618.078170293712"/>
    <x v="0"/>
    <n v="10"/>
    <x v="5"/>
    <n v="0.23999002506865597"/>
    <n v="2.9070316735635995E-6"/>
    <x v="0"/>
    <s v="Oct-2023"/>
    <n v="202310"/>
  </r>
  <r>
    <s v="3ab2b634-2149-4e21-ac56-dad1eb49e5c5"/>
    <x v="153"/>
    <x v="2095"/>
    <x v="3"/>
    <x v="2"/>
    <x v="0"/>
    <n v="6"/>
    <n v="762.92"/>
    <n v="0.17"/>
    <n v="3799.3415999999988"/>
    <n v="751.28548181076849"/>
    <x v="0"/>
    <n v="10"/>
    <x v="5"/>
    <n v="0.19774096696405732"/>
    <n v="3.7138013596882161E-5"/>
    <x v="0"/>
    <s v="Oct-2023"/>
    <n v="202310"/>
  </r>
  <r>
    <s v="b0b36006-0aa8-4ba0-a5b8-f8d1a29e6c03"/>
    <x v="145"/>
    <x v="2096"/>
    <x v="2"/>
    <x v="1"/>
    <x v="9"/>
    <n v="2"/>
    <n v="380.38"/>
    <n v="0.06"/>
    <n v="715.11439999999993"/>
    <n v="119.23089300333589"/>
    <x v="0"/>
    <n v="10"/>
    <x v="5"/>
    <n v="0.16672981694024885"/>
    <n v="7.8868499921131501E-5"/>
    <x v="0"/>
    <s v="Oct-2023"/>
    <n v="202310"/>
  </r>
  <r>
    <s v="eea7ca33-abe8-4323-ab77-c1332fcdc231"/>
    <x v="160"/>
    <x v="981"/>
    <x v="3"/>
    <x v="0"/>
    <x v="7"/>
    <n v="1"/>
    <n v="992.57"/>
    <n v="0.05"/>
    <n v="942.94150000000002"/>
    <n v="105.1024880232368"/>
    <x v="0"/>
    <n v="10"/>
    <x v="5"/>
    <n v="0.11146236327835481"/>
    <n v="5.0374280907140054E-5"/>
    <x v="0"/>
    <s v="Oct-2023"/>
    <n v="202310"/>
  </r>
  <r>
    <s v="42df2c7c-29bb-4cdb-a8cd-ea922f347949"/>
    <x v="164"/>
    <x v="2097"/>
    <x v="2"/>
    <x v="1"/>
    <x v="3"/>
    <n v="8"/>
    <n v="920.36"/>
    <n v="0.12"/>
    <n v="6479.3343999999997"/>
    <n v="761.51813523630767"/>
    <x v="0"/>
    <n v="10"/>
    <x v="5"/>
    <n v="0.11753030299475016"/>
    <n v="1.6297970359424574E-5"/>
    <x v="0"/>
    <s v="Oct-2023"/>
    <n v="202310"/>
  </r>
  <r>
    <s v="d0c0f9c2-6e95-44d5-afaf-ab043ea13da8"/>
    <x v="160"/>
    <x v="2098"/>
    <x v="0"/>
    <x v="1"/>
    <x v="8"/>
    <n v="6"/>
    <n v="187.44"/>
    <n v="0.23"/>
    <n v="865.97279999999989"/>
    <n v="156.81977969384559"/>
    <x v="0"/>
    <n v="10"/>
    <x v="5"/>
    <n v="0.18109088379432425"/>
    <n v="2.0450988760847919E-4"/>
    <x v="0"/>
    <s v="Oct-2023"/>
    <n v="202310"/>
  </r>
  <r>
    <s v="21cd91da-e1ce-45df-89a0-baaaa9a1799a"/>
    <x v="157"/>
    <x v="2099"/>
    <x v="1"/>
    <x v="1"/>
    <x v="8"/>
    <n v="1"/>
    <n v="132.93"/>
    <n v="0.05"/>
    <n v="126.2835"/>
    <n v="25.623841098031939"/>
    <x v="0"/>
    <n v="10"/>
    <x v="5"/>
    <n v="0.20290727686540155"/>
    <n v="3.7613781689611073E-4"/>
    <x v="0"/>
    <s v="Oct-2023"/>
    <n v="202310"/>
  </r>
  <r>
    <s v="d9ce4b61-9f55-478a-83a4-06a40370842b"/>
    <x v="151"/>
    <x v="2100"/>
    <x v="3"/>
    <x v="0"/>
    <x v="8"/>
    <n v="7"/>
    <n v="700.3"/>
    <n v="0.05"/>
    <n v="4656.994999999999"/>
    <n v="659.95899138917832"/>
    <x v="0"/>
    <n v="10"/>
    <x v="5"/>
    <n v="0.14171348506691084"/>
    <n v="1.0199710328226681E-5"/>
    <x v="0"/>
    <s v="Oct-2023"/>
    <n v="202310"/>
  </r>
  <r>
    <s v="79e1e827-94a3-4d97-bcc3-c4dfd502b3a3"/>
    <x v="161"/>
    <x v="2101"/>
    <x v="0"/>
    <x v="1"/>
    <x v="2"/>
    <n v="2"/>
    <n v="832.51"/>
    <n v="0.12"/>
    <n v="1465.2175999999999"/>
    <n v="437.75318557481768"/>
    <x v="0"/>
    <n v="10"/>
    <x v="5"/>
    <n v="0.29876325917380303"/>
    <n v="7.2071206351875645E-5"/>
    <x v="0"/>
    <s v="Oct-2023"/>
    <n v="202310"/>
  </r>
  <r>
    <s v="268a9445-d953-402e-8888-9883fc075d62"/>
    <x v="143"/>
    <x v="2102"/>
    <x v="2"/>
    <x v="0"/>
    <x v="1"/>
    <n v="1"/>
    <n v="204.45"/>
    <n v="0.21"/>
    <n v="161.5155"/>
    <n v="14.30920453572924"/>
    <x v="0"/>
    <n v="10"/>
    <x v="5"/>
    <n v="8.8593382899655071E-2"/>
    <n v="1.0271460014673515E-3"/>
    <x v="0"/>
    <s v="Oct-2023"/>
    <n v="202310"/>
  </r>
  <r>
    <s v="133af977-d30b-4738-a26d-5c92f895bff8"/>
    <x v="151"/>
    <x v="2103"/>
    <x v="1"/>
    <x v="0"/>
    <x v="0"/>
    <n v="3"/>
    <n v="614.32000000000005"/>
    <n v="0.05"/>
    <n v="1750.8119999999999"/>
    <n v="490.48986944777101"/>
    <x v="0"/>
    <n v="10"/>
    <x v="5"/>
    <n v="0.28014993582850189"/>
    <n v="2.7130268698181187E-5"/>
    <x v="0"/>
    <s v="Oct-2023"/>
    <n v="202310"/>
  </r>
  <r>
    <s v="a4402f1a-9fc6-4859-8af5-6dbbe65da60a"/>
    <x v="166"/>
    <x v="2104"/>
    <x v="3"/>
    <x v="0"/>
    <x v="4"/>
    <n v="1"/>
    <n v="605.53"/>
    <n v="0.24"/>
    <n v="460.20280000000002"/>
    <n v="88.637594263286687"/>
    <x v="0"/>
    <n v="10"/>
    <x v="5"/>
    <n v="0.19260550840474391"/>
    <n v="3.9634700180007595E-4"/>
    <x v="0"/>
    <s v="Oct-2023"/>
    <n v="202310"/>
  </r>
  <r>
    <s v="d55ac25d-e3db-4ef4-9636-c2e98b04b6f6"/>
    <x v="146"/>
    <x v="2105"/>
    <x v="3"/>
    <x v="1"/>
    <x v="1"/>
    <n v="4"/>
    <n v="986.32"/>
    <n v="0.26"/>
    <n v="2919.5072"/>
    <n v="652.89097252784336"/>
    <x v="0"/>
    <n v="10"/>
    <x v="5"/>
    <n v="0.22363054029386992"/>
    <n v="6.5901532971043877E-5"/>
    <x v="0"/>
    <s v="Oct-2023"/>
    <n v="202310"/>
  </r>
  <r>
    <s v="08d0c394-411a-4d2c-b7b5-14e96cd7acbb"/>
    <x v="167"/>
    <x v="2106"/>
    <x v="2"/>
    <x v="2"/>
    <x v="2"/>
    <n v="4"/>
    <n v="237.64"/>
    <n v="0.22"/>
    <n v="741.43679999999995"/>
    <n v="74.755170581415172"/>
    <x v="0"/>
    <n v="10"/>
    <x v="5"/>
    <n v="0.10082473729576841"/>
    <n v="2.3144251809459687E-4"/>
    <x v="0"/>
    <s v="Oct-2023"/>
    <n v="202310"/>
  </r>
  <r>
    <s v="6dbf5dac-9fab-49e8-8198-ccac7ca3ab1c"/>
    <x v="168"/>
    <x v="2107"/>
    <x v="2"/>
    <x v="2"/>
    <x v="6"/>
    <n v="8"/>
    <n v="23.48"/>
    <n v="0.17"/>
    <n v="155.90719999999999"/>
    <n v="43.691271574548111"/>
    <x v="0"/>
    <n v="10"/>
    <x v="5"/>
    <n v="0.28023895993609094"/>
    <n v="9.0502555366269171E-4"/>
    <x v="0"/>
    <s v="Oct-2023"/>
    <n v="202310"/>
  </r>
  <r>
    <s v="5c4c76e2-b307-4ef8-afe6-63047bbfdc10"/>
    <x v="154"/>
    <x v="2108"/>
    <x v="2"/>
    <x v="1"/>
    <x v="4"/>
    <n v="6"/>
    <n v="712.86"/>
    <n v="0.08"/>
    <n v="3934.9872"/>
    <n v="797.67058553291213"/>
    <x v="0"/>
    <n v="10"/>
    <x v="5"/>
    <n v="0.20271237109307805"/>
    <n v="1.8703999850368004E-5"/>
    <x v="0"/>
    <s v="Oct-2023"/>
    <n v="202310"/>
  </r>
  <r>
    <s v="3cf92d9a-5117-4a7d-bb7c-c7566c3a9d26"/>
    <x v="160"/>
    <x v="2109"/>
    <x v="2"/>
    <x v="0"/>
    <x v="7"/>
    <n v="7"/>
    <n v="993.12"/>
    <n v="0.2"/>
    <n v="5561.4720000000007"/>
    <n v="1275.4701453745531"/>
    <x v="0"/>
    <n v="10"/>
    <x v="5"/>
    <n v="0.22934038782799823"/>
    <n v="2.8769361780478265E-5"/>
    <x v="0"/>
    <s v="Oct-2023"/>
    <n v="202310"/>
  </r>
  <r>
    <s v="b6f11c69-e18e-4d8b-89c3-210226a37b39"/>
    <x v="171"/>
    <x v="2110"/>
    <x v="1"/>
    <x v="0"/>
    <x v="1"/>
    <n v="8"/>
    <n v="521.48"/>
    <n v="0.27"/>
    <n v="3045.4432000000002"/>
    <n v="437.77579207577747"/>
    <x v="0"/>
    <n v="10"/>
    <x v="5"/>
    <n v="0.14374781052418822"/>
    <n v="6.4719644089897982E-5"/>
    <x v="0"/>
    <s v="Oct-2023"/>
    <n v="202310"/>
  </r>
  <r>
    <s v="dd79e3f1-1fb5-4f4a-ba6b-5a449abcda3d"/>
    <x v="143"/>
    <x v="2111"/>
    <x v="3"/>
    <x v="2"/>
    <x v="5"/>
    <n v="8"/>
    <n v="336.57"/>
    <n v="0.12"/>
    <n v="2369.4528"/>
    <n v="358.7119436783712"/>
    <x v="0"/>
    <n v="10"/>
    <x v="5"/>
    <n v="0.15139020438743123"/>
    <n v="4.4567251983242712E-5"/>
    <x v="0"/>
    <s v="Oct-2023"/>
    <n v="202310"/>
  </r>
  <r>
    <s v="a8e27f75-c48c-4a7d-9236-520705c4c847"/>
    <x v="165"/>
    <x v="2112"/>
    <x v="1"/>
    <x v="2"/>
    <x v="7"/>
    <n v="1"/>
    <n v="359.99"/>
    <n v="0.28000000000000003"/>
    <n v="259.19279999999998"/>
    <n v="50.512559105197241"/>
    <x v="0"/>
    <n v="10"/>
    <x v="5"/>
    <n v="0.19488411369913533"/>
    <n v="7.7779938331620324E-4"/>
    <x v="0"/>
    <s v="Oct-2023"/>
    <n v="202310"/>
  </r>
  <r>
    <s v="7168b4f2-1b56-414d-abbe-fa6a533e0025"/>
    <x v="149"/>
    <x v="2113"/>
    <x v="1"/>
    <x v="1"/>
    <x v="0"/>
    <n v="9"/>
    <n v="124.39"/>
    <n v="0"/>
    <n v="1119.51"/>
    <n v="143.0240170143617"/>
    <x v="0"/>
    <n v="10"/>
    <x v="5"/>
    <n v="0.12775590840131995"/>
    <n v="0"/>
    <x v="1"/>
    <s v="Oct-2023"/>
    <n v="202310"/>
  </r>
  <r>
    <s v="b47a1cd6-9d34-4760-aaa9-143fbf6475a7"/>
    <x v="151"/>
    <x v="2114"/>
    <x v="2"/>
    <x v="1"/>
    <x v="0"/>
    <n v="7"/>
    <n v="933.41"/>
    <n v="0.13"/>
    <n v="5684.4668999999994"/>
    <n v="360.27215982161721"/>
    <x v="0"/>
    <n v="10"/>
    <x v="5"/>
    <n v="6.3378354762100422E-2"/>
    <n v="1.9896324842704247E-5"/>
    <x v="0"/>
    <s v="Oct-2023"/>
    <n v="202310"/>
  </r>
  <r>
    <s v="ae026d24-8821-425d-abd7-a7c67fe73a66"/>
    <x v="164"/>
    <x v="2115"/>
    <x v="1"/>
    <x v="2"/>
    <x v="9"/>
    <n v="3"/>
    <n v="29.08"/>
    <n v="0.13"/>
    <n v="75.898799999999994"/>
    <n v="10.29134403308468"/>
    <x v="0"/>
    <n v="10"/>
    <x v="5"/>
    <n v="0.13559297423786254"/>
    <n v="1.4901421366345714E-3"/>
    <x v="0"/>
    <s v="Oct-2023"/>
    <n v="202310"/>
  </r>
  <r>
    <s v="88f01082-f879-44e3-805d-6d07231ad39e"/>
    <x v="148"/>
    <x v="2116"/>
    <x v="2"/>
    <x v="0"/>
    <x v="2"/>
    <n v="7"/>
    <n v="851.3"/>
    <n v="0.3"/>
    <n v="4171.369999999999"/>
    <n v="570.44030717965313"/>
    <x v="0"/>
    <n v="10"/>
    <x v="5"/>
    <n v="0.13675130884569175"/>
    <n v="5.0343172626738942E-5"/>
    <x v="0"/>
    <s v="Oct-2023"/>
    <n v="202310"/>
  </r>
  <r>
    <s v="f619d42a-288a-4da2-bfd1-57b484e9171e"/>
    <x v="160"/>
    <x v="2117"/>
    <x v="1"/>
    <x v="2"/>
    <x v="0"/>
    <n v="5"/>
    <n v="488.04"/>
    <n v="0.09"/>
    <n v="2220.5819999999999"/>
    <n v="585.28762881470027"/>
    <x v="0"/>
    <n v="10"/>
    <x v="5"/>
    <n v="0.26357397691897905"/>
    <n v="3.6882222768625517E-5"/>
    <x v="0"/>
    <s v="Oct-2023"/>
    <n v="202310"/>
  </r>
  <r>
    <s v="f38d9b66-1d78-43f4-bcff-55a7cbc5531f"/>
    <x v="151"/>
    <x v="2118"/>
    <x v="3"/>
    <x v="2"/>
    <x v="2"/>
    <n v="2"/>
    <n v="565.72"/>
    <n v="0.25"/>
    <n v="848.58"/>
    <n v="173.70510318752659"/>
    <x v="0"/>
    <n v="10"/>
    <x v="5"/>
    <n v="0.20470091586830538"/>
    <n v="2.2095736406702962E-4"/>
    <x v="0"/>
    <s v="Oct-2023"/>
    <n v="202310"/>
  </r>
  <r>
    <s v="36763a4a-4d91-4fc2-9bc6-059dac784301"/>
    <x v="168"/>
    <x v="2119"/>
    <x v="1"/>
    <x v="0"/>
    <x v="6"/>
    <n v="7"/>
    <n v="38.340000000000003"/>
    <n v="0.01"/>
    <n v="265.69619999999998"/>
    <n v="68.387603525380072"/>
    <x v="0"/>
    <n v="10"/>
    <x v="5"/>
    <n v="0.2573902205804226"/>
    <n v="3.7260600640882333E-5"/>
    <x v="0"/>
    <s v="Oct-2023"/>
    <n v="202310"/>
  </r>
  <r>
    <s v="a9206213-963a-4c1b-9fb5-1019a3c5bb5a"/>
    <x v="149"/>
    <x v="2120"/>
    <x v="2"/>
    <x v="0"/>
    <x v="7"/>
    <n v="5"/>
    <n v="427.41"/>
    <n v="0.22"/>
    <n v="1666.8989999999999"/>
    <n v="87.668313835263518"/>
    <x v="0"/>
    <n v="10"/>
    <x v="5"/>
    <n v="5.2593656745407807E-2"/>
    <n v="1.0294564937647691E-4"/>
    <x v="0"/>
    <s v="Oct-2023"/>
    <n v="202310"/>
  </r>
  <r>
    <s v="c2a33580-1f91-4a66-baa8-b49236d4e155"/>
    <x v="171"/>
    <x v="2121"/>
    <x v="3"/>
    <x v="2"/>
    <x v="7"/>
    <n v="4"/>
    <n v="911.67"/>
    <n v="0.26"/>
    <n v="2698.5432000000001"/>
    <n v="168.47983961553589"/>
    <x v="0"/>
    <n v="10"/>
    <x v="5"/>
    <n v="6.2433627008652626E-2"/>
    <n v="7.1297728344686136E-5"/>
    <x v="0"/>
    <s v="Oct-2023"/>
    <n v="202310"/>
  </r>
  <r>
    <s v="a06e89dd-196f-4f5f-a29e-020d4f09c10f"/>
    <x v="153"/>
    <x v="2122"/>
    <x v="3"/>
    <x v="0"/>
    <x v="9"/>
    <n v="5"/>
    <n v="138.08000000000001"/>
    <n v="0.28999999999999998"/>
    <n v="490.18400000000003"/>
    <n v="39.689729278098469"/>
    <x v="0"/>
    <n v="10"/>
    <x v="5"/>
    <n v="8.0969042804535582E-2"/>
    <n v="4.2004634994206251E-4"/>
    <x v="0"/>
    <s v="Oct-2023"/>
    <n v="202310"/>
  </r>
  <r>
    <s v="f0e39359-c6a0-4c7c-a421-2e6774fedaf3"/>
    <x v="144"/>
    <x v="2123"/>
    <x v="2"/>
    <x v="1"/>
    <x v="2"/>
    <n v="2"/>
    <n v="149.71"/>
    <n v="0.19"/>
    <n v="242.53020000000001"/>
    <n v="55.047654516222593"/>
    <x v="0"/>
    <n v="10"/>
    <x v="5"/>
    <n v="0.2269723709303938"/>
    <n v="6.3456014962260364E-4"/>
    <x v="0"/>
    <s v="Oct-2023"/>
    <n v="202310"/>
  </r>
  <r>
    <s v="33b532d1-5306-4b9b-a3f7-8a4b5e4260e0"/>
    <x v="149"/>
    <x v="2124"/>
    <x v="1"/>
    <x v="1"/>
    <x v="4"/>
    <n v="3"/>
    <n v="969.81"/>
    <n v="0.16"/>
    <n v="2443.9212000000002"/>
    <n v="500.85486476909063"/>
    <x v="0"/>
    <n v="10"/>
    <x v="5"/>
    <n v="0.20493904008406269"/>
    <n v="5.4993589809687811E-5"/>
    <x v="0"/>
    <s v="Oct-2023"/>
    <n v="202310"/>
  </r>
  <r>
    <s v="15836aa3-a104-4272-8f23-c7e2f774bd34"/>
    <x v="162"/>
    <x v="2125"/>
    <x v="1"/>
    <x v="1"/>
    <x v="6"/>
    <n v="5"/>
    <n v="52.21"/>
    <n v="0.22"/>
    <n v="203.619"/>
    <n v="55.061981299429299"/>
    <x v="0"/>
    <n v="10"/>
    <x v="5"/>
    <n v="0.27041671602075101"/>
    <n v="8.4275043095192494E-4"/>
    <x v="0"/>
    <s v="Oct-2023"/>
    <n v="202310"/>
  </r>
  <r>
    <s v="96723fd7-75db-46c5-ba72-a17d0323d0f9"/>
    <x v="155"/>
    <x v="2126"/>
    <x v="1"/>
    <x v="2"/>
    <x v="5"/>
    <n v="8"/>
    <n v="502.8"/>
    <n v="0.17"/>
    <n v="3338.5920000000001"/>
    <n v="537.47244964818617"/>
    <x v="0"/>
    <n v="10"/>
    <x v="5"/>
    <n v="0.16098776060332803"/>
    <n v="4.2263325377883855E-5"/>
    <x v="0"/>
    <s v="Oct-2023"/>
    <n v="202310"/>
  </r>
  <r>
    <s v="28c7c1da-ba58-48fa-b49d-94d81dd60412"/>
    <x v="158"/>
    <x v="2127"/>
    <x v="0"/>
    <x v="0"/>
    <x v="6"/>
    <n v="1"/>
    <n v="860"/>
    <n v="0.26"/>
    <n v="636.4"/>
    <n v="171.15575127115349"/>
    <x v="0"/>
    <n v="10"/>
    <x v="5"/>
    <n v="0.26894366950212678"/>
    <n v="3.0232558139534885E-4"/>
    <x v="0"/>
    <s v="Oct-2023"/>
    <n v="202310"/>
  </r>
  <r>
    <s v="87722ab4-d1aa-4b02-927e-7d626136f1bb"/>
    <x v="148"/>
    <x v="2128"/>
    <x v="3"/>
    <x v="1"/>
    <x v="9"/>
    <n v="4"/>
    <n v="438.47"/>
    <n v="0.24"/>
    <n v="1332.9487999999999"/>
    <n v="275.97300823112869"/>
    <x v="0"/>
    <n v="10"/>
    <x v="5"/>
    <n v="0.20703946635544343"/>
    <n v="1.3683946450156225E-4"/>
    <x v="0"/>
    <s v="Oct-2023"/>
    <n v="202310"/>
  </r>
  <r>
    <s v="ed50b6e1-affb-4855-b8df-edae485528ac"/>
    <x v="161"/>
    <x v="2129"/>
    <x v="2"/>
    <x v="1"/>
    <x v="0"/>
    <n v="1"/>
    <n v="716.35"/>
    <n v="0.26"/>
    <n v="530.09900000000005"/>
    <n v="158.26345303314699"/>
    <x v="0"/>
    <n v="10"/>
    <x v="5"/>
    <n v="0.29855452101050367"/>
    <n v="3.629510714036435E-4"/>
    <x v="0"/>
    <s v="Oct-2023"/>
    <n v="202310"/>
  </r>
  <r>
    <s v="a7d43004-c79d-454a-a0bf-59ab857ce9db"/>
    <x v="160"/>
    <x v="2130"/>
    <x v="3"/>
    <x v="0"/>
    <x v="3"/>
    <n v="1"/>
    <n v="687.58"/>
    <n v="0.22"/>
    <n v="536.31240000000003"/>
    <n v="141.5742194316413"/>
    <x v="0"/>
    <n v="10"/>
    <x v="5"/>
    <n v="0.26397715106277853"/>
    <n v="3.1996276796881817E-4"/>
    <x v="0"/>
    <s v="Oct-2023"/>
    <n v="202310"/>
  </r>
  <r>
    <s v="e60b3701-a7b7-4909-af28-00ce3d7e4693"/>
    <x v="161"/>
    <x v="2131"/>
    <x v="2"/>
    <x v="1"/>
    <x v="9"/>
    <n v="1"/>
    <n v="844.04"/>
    <n v="0.23"/>
    <n v="649.91079999999999"/>
    <n v="159.03770464692349"/>
    <x v="0"/>
    <n v="10"/>
    <x v="5"/>
    <n v="0.24470697309065104"/>
    <n v="2.7249893369982468E-4"/>
    <x v="0"/>
    <s v="Oct-2023"/>
    <n v="202310"/>
  </r>
  <r>
    <s v="b3b1a9a0-a2f5-4720-87c7-af7b57d00e6a"/>
    <x v="151"/>
    <x v="2132"/>
    <x v="3"/>
    <x v="2"/>
    <x v="3"/>
    <n v="6"/>
    <n v="462.86"/>
    <n v="0.25"/>
    <n v="2082.87"/>
    <n v="577.49525936844486"/>
    <x v="0"/>
    <n v="10"/>
    <x v="5"/>
    <n v="0.27725938698451891"/>
    <n v="9.0020020452548653E-5"/>
    <x v="0"/>
    <s v="Oct-2023"/>
    <n v="202310"/>
  </r>
  <r>
    <s v="5567ee05-30c4-4546-a75d-4c164345bc1d"/>
    <x v="170"/>
    <x v="2133"/>
    <x v="3"/>
    <x v="1"/>
    <x v="2"/>
    <n v="2"/>
    <n v="82.01"/>
    <n v="0.19"/>
    <n v="132.8562"/>
    <n v="24.01348121661708"/>
    <x v="0"/>
    <n v="10"/>
    <x v="5"/>
    <n v="0.18074791554038938"/>
    <n v="1.1583953176441896E-3"/>
    <x v="0"/>
    <s v="Oct-2023"/>
    <n v="202310"/>
  </r>
  <r>
    <s v="a61db7dd-9e46-4357-8d0a-241d729b8a23"/>
    <x v="166"/>
    <x v="2134"/>
    <x v="3"/>
    <x v="2"/>
    <x v="9"/>
    <n v="6"/>
    <n v="278.54000000000002"/>
    <n v="0.1"/>
    <n v="1504.116"/>
    <n v="144.97694570314439"/>
    <x v="0"/>
    <n v="10"/>
    <x v="5"/>
    <n v="9.6386811724058774E-2"/>
    <n v="5.9835810535889517E-5"/>
    <x v="0"/>
    <s v="Oct-2023"/>
    <n v="202310"/>
  </r>
  <r>
    <s v="1c0b3b72-38c3-4784-8588-7814ec8d0d48"/>
    <x v="148"/>
    <x v="2135"/>
    <x v="0"/>
    <x v="1"/>
    <x v="6"/>
    <n v="2"/>
    <n v="97.76"/>
    <n v="0.17"/>
    <n v="162.2816"/>
    <n v="23.642287806114549"/>
    <x v="0"/>
    <n v="10"/>
    <x v="5"/>
    <n v="0.14568680494963415"/>
    <n v="8.6947626841243865E-4"/>
    <x v="0"/>
    <s v="Oct-2023"/>
    <n v="202310"/>
  </r>
  <r>
    <s v="5fc54aa6-40b0-4449-bd49-1bf4b8831459"/>
    <x v="167"/>
    <x v="2136"/>
    <x v="1"/>
    <x v="2"/>
    <x v="7"/>
    <n v="2"/>
    <n v="916.03"/>
    <n v="0.08"/>
    <n v="1685.4952000000001"/>
    <n v="302.13942586740859"/>
    <x v="0"/>
    <n v="10"/>
    <x v="5"/>
    <n v="0.17925855016816933"/>
    <n v="4.3666692138903752E-5"/>
    <x v="0"/>
    <s v="Oct-2023"/>
    <n v="202310"/>
  </r>
  <r>
    <s v="511c8e12-1e68-455a-8540-1cd6deb3e995"/>
    <x v="144"/>
    <x v="2137"/>
    <x v="1"/>
    <x v="1"/>
    <x v="5"/>
    <n v="1"/>
    <n v="959.93"/>
    <n v="0.12"/>
    <n v="844.73839999999996"/>
    <n v="73.687986805680339"/>
    <x v="0"/>
    <n v="10"/>
    <x v="5"/>
    <n v="8.7231723816130938E-2"/>
    <n v="1.2500911524798684E-4"/>
    <x v="0"/>
    <s v="Oct-2023"/>
    <n v="202310"/>
  </r>
  <r>
    <s v="ec80660c-14b1-472d-9108-f78906d30086"/>
    <x v="146"/>
    <x v="2138"/>
    <x v="0"/>
    <x v="2"/>
    <x v="4"/>
    <n v="2"/>
    <n v="941.36"/>
    <n v="0.03"/>
    <n v="1826.2384"/>
    <n v="377.13978918386141"/>
    <x v="0"/>
    <n v="10"/>
    <x v="5"/>
    <n v="0.20651180545971512"/>
    <n v="1.5934392793405285E-5"/>
    <x v="0"/>
    <s v="Oct-2023"/>
    <n v="202310"/>
  </r>
  <r>
    <s v="cfe5d967-0840-40c2-9d5c-ceb215be173d"/>
    <x v="145"/>
    <x v="2139"/>
    <x v="3"/>
    <x v="1"/>
    <x v="4"/>
    <n v="6"/>
    <n v="516.76"/>
    <n v="0.23"/>
    <n v="2387.4312"/>
    <n v="637.06438675749632"/>
    <x v="0"/>
    <n v="10"/>
    <x v="5"/>
    <n v="0.2668409404876238"/>
    <n v="7.4180148102278296E-5"/>
    <x v="0"/>
    <s v="Oct-2023"/>
    <n v="202310"/>
  </r>
  <r>
    <s v="bb7e67c7-61e9-47ca-a3ba-492e0b23c820"/>
    <x v="144"/>
    <x v="2140"/>
    <x v="2"/>
    <x v="1"/>
    <x v="8"/>
    <n v="4"/>
    <n v="834.32"/>
    <n v="0.22"/>
    <n v="2603.0783999999999"/>
    <n v="555.37927182808085"/>
    <x v="0"/>
    <n v="10"/>
    <x v="5"/>
    <n v="0.21335480015818228"/>
    <n v="6.5921948413078915E-5"/>
    <x v="0"/>
    <s v="Oct-2023"/>
    <n v="202310"/>
  </r>
  <r>
    <s v="4a13d063-8eaa-4d89-96b4-bff30f94624d"/>
    <x v="157"/>
    <x v="2141"/>
    <x v="3"/>
    <x v="0"/>
    <x v="3"/>
    <n v="6"/>
    <n v="203.88"/>
    <n v="0.09"/>
    <n v="1113.1848"/>
    <n v="168.54966939417039"/>
    <x v="0"/>
    <n v="10"/>
    <x v="5"/>
    <n v="0.1514121189888421"/>
    <n v="7.3572689817539725E-5"/>
    <x v="0"/>
    <s v="Oct-2023"/>
    <n v="202310"/>
  </r>
  <r>
    <s v="5e8428ae-7136-4bdf-8efe-e6a8b0c695a2"/>
    <x v="144"/>
    <x v="2142"/>
    <x v="1"/>
    <x v="0"/>
    <x v="3"/>
    <n v="6"/>
    <n v="385.04"/>
    <n v="0.01"/>
    <n v="2287.1376"/>
    <n v="424.47249670567879"/>
    <x v="0"/>
    <n v="10"/>
    <x v="5"/>
    <n v="0.18559114969981638"/>
    <n v="4.3285546090449473E-6"/>
    <x v="0"/>
    <s v="Oct-2023"/>
    <n v="202310"/>
  </r>
  <r>
    <s v="0d70bfe2-3289-40cd-8900-53ff37fd007d"/>
    <x v="164"/>
    <x v="2143"/>
    <x v="0"/>
    <x v="2"/>
    <x v="7"/>
    <n v="3"/>
    <n v="597.71"/>
    <n v="0.28000000000000003"/>
    <n v="1291.0536"/>
    <n v="153.67369449102219"/>
    <x v="0"/>
    <n v="10"/>
    <x v="5"/>
    <n v="0.11902967815667932"/>
    <n v="1.5615153390997864E-4"/>
    <x v="0"/>
    <s v="Oct-2023"/>
    <n v="202310"/>
  </r>
  <r>
    <s v="7b9545d2-7924-40c6-a1e9-26460676eca8"/>
    <x v="172"/>
    <x v="2144"/>
    <x v="2"/>
    <x v="1"/>
    <x v="1"/>
    <n v="6"/>
    <n v="44.59"/>
    <n v="0.08"/>
    <n v="246.13679999999999"/>
    <n v="13.68722232896426"/>
    <x v="0"/>
    <n v="10"/>
    <x v="5"/>
    <n v="5.5608191578684137E-2"/>
    <n v="2.9902070718397245E-4"/>
    <x v="0"/>
    <s v="Oct-2023"/>
    <n v="202310"/>
  </r>
  <r>
    <s v="aa1a6b42-a57b-4e94-96b9-71e2ced6eb80"/>
    <x v="150"/>
    <x v="2145"/>
    <x v="1"/>
    <x v="1"/>
    <x v="6"/>
    <n v="7"/>
    <n v="435.33"/>
    <n v="0.16"/>
    <n v="2559.7404000000001"/>
    <n v="482.30661653925659"/>
    <x v="0"/>
    <n v="10"/>
    <x v="5"/>
    <n v="0.18842012906436004"/>
    <n v="5.2505324368049198E-5"/>
    <x v="0"/>
    <s v="Oct-2023"/>
    <n v="202310"/>
  </r>
  <r>
    <s v="c7032c40-e7da-4e88-8d10-91f5d4f226a7"/>
    <x v="167"/>
    <x v="2146"/>
    <x v="1"/>
    <x v="0"/>
    <x v="3"/>
    <n v="7"/>
    <n v="261.67"/>
    <n v="0.03"/>
    <n v="1776.7393"/>
    <n v="187.71463139032761"/>
    <x v="0"/>
    <n v="10"/>
    <x v="5"/>
    <n v="0.10565119564267397"/>
    <n v="1.6378317291681452E-5"/>
    <x v="0"/>
    <s v="Oct-2023"/>
    <n v="202310"/>
  </r>
  <r>
    <s v="e7e52d5b-630c-482d-935a-482800bd0627"/>
    <x v="145"/>
    <x v="2147"/>
    <x v="3"/>
    <x v="1"/>
    <x v="2"/>
    <n v="1"/>
    <n v="871.82"/>
    <n v="0.03"/>
    <n v="845.66539999999998"/>
    <n v="70.733476659905236"/>
    <x v="0"/>
    <n v="10"/>
    <x v="5"/>
    <n v="8.3642391730707255E-2"/>
    <n v="3.4410772865958566E-5"/>
    <x v="0"/>
    <s v="Oct-2023"/>
    <n v="202310"/>
  </r>
  <r>
    <s v="840636da-2584-4e29-8b6c-455f24550db2"/>
    <x v="159"/>
    <x v="2148"/>
    <x v="3"/>
    <x v="1"/>
    <x v="5"/>
    <n v="3"/>
    <n v="669.39"/>
    <n v="0.05"/>
    <n v="1907.7615000000001"/>
    <n v="200.76329093774299"/>
    <x v="0"/>
    <n v="10"/>
    <x v="5"/>
    <n v="0.10523500497192284"/>
    <n v="2.4898290483375412E-5"/>
    <x v="0"/>
    <s v="Oct-2023"/>
    <n v="202310"/>
  </r>
  <r>
    <s v="55b0f1a2-49fd-4b49-bd13-22b01a8ffcc4"/>
    <x v="146"/>
    <x v="2149"/>
    <x v="0"/>
    <x v="1"/>
    <x v="9"/>
    <n v="2"/>
    <n v="11.76"/>
    <n v="0.12"/>
    <n v="20.697600000000001"/>
    <n v="5.6282911639177344"/>
    <x v="0"/>
    <n v="10"/>
    <x v="5"/>
    <n v="0.27192965193634694"/>
    <n v="5.1020408163265302E-3"/>
    <x v="0"/>
    <s v="Oct-2023"/>
    <n v="202310"/>
  </r>
  <r>
    <s v="f76137a3-ac5f-4667-831b-b5dae9b11976"/>
    <x v="151"/>
    <x v="2150"/>
    <x v="2"/>
    <x v="2"/>
    <x v="2"/>
    <n v="8"/>
    <n v="909.23"/>
    <n v="0.18"/>
    <n v="5964.5487999999996"/>
    <n v="869.04447162163569"/>
    <x v="0"/>
    <n v="10"/>
    <x v="5"/>
    <n v="0.1457016281971967"/>
    <n v="2.4746213829284116E-5"/>
    <x v="0"/>
    <s v="Oct-2023"/>
    <n v="202310"/>
  </r>
  <r>
    <s v="c6abf491-7c70-4887-add0-b24c68eb7077"/>
    <x v="149"/>
    <x v="2151"/>
    <x v="2"/>
    <x v="0"/>
    <x v="8"/>
    <n v="8"/>
    <n v="899.76"/>
    <n v="0.09"/>
    <n v="6550.2528000000002"/>
    <n v="961.27138020963969"/>
    <x v="0"/>
    <n v="10"/>
    <x v="5"/>
    <n v="0.14675332533877772"/>
    <n v="1.2503334222459321E-5"/>
    <x v="0"/>
    <s v="Oct-2023"/>
    <n v="202310"/>
  </r>
  <r>
    <s v="44456edd-dac6-4bd9-85e5-574618a57cd9"/>
    <x v="160"/>
    <x v="2152"/>
    <x v="0"/>
    <x v="1"/>
    <x v="5"/>
    <n v="6"/>
    <n v="360.56"/>
    <n v="0.28999999999999998"/>
    <n v="1535.9856"/>
    <n v="218.57546609606931"/>
    <x v="0"/>
    <n v="10"/>
    <x v="5"/>
    <n v="0.14230306983090812"/>
    <n v="1.3405073589231565E-4"/>
    <x v="0"/>
    <s v="Oct-2023"/>
    <n v="202310"/>
  </r>
  <r>
    <s v="e21dc24f-3bb4-4d62-bac9-8880b3a09b2f"/>
    <x v="167"/>
    <x v="2153"/>
    <x v="0"/>
    <x v="0"/>
    <x v="9"/>
    <n v="8"/>
    <n v="810.63"/>
    <n v="0.15"/>
    <n v="5512.2839999999997"/>
    <n v="670.04679362411991"/>
    <x v="0"/>
    <n v="10"/>
    <x v="5"/>
    <n v="0.121555201732008"/>
    <n v="2.3130158025239626E-5"/>
    <x v="0"/>
    <s v="Oct-2023"/>
    <n v="202310"/>
  </r>
  <r>
    <s v="de908453-043b-4d8c-9a9a-3454b5aebad8"/>
    <x v="148"/>
    <x v="2154"/>
    <x v="0"/>
    <x v="0"/>
    <x v="8"/>
    <n v="2"/>
    <n v="209.61"/>
    <n v="0.04"/>
    <n v="402.45119999999997"/>
    <n v="47.357729345169979"/>
    <x v="0"/>
    <n v="10"/>
    <x v="5"/>
    <n v="0.11767322185937074"/>
    <n v="9.5415295071800009E-5"/>
    <x v="0"/>
    <s v="Oct-2023"/>
    <n v="202310"/>
  </r>
  <r>
    <s v="f4e613d9-1caa-4af0-8b4e-25d2fec22bf6"/>
    <x v="169"/>
    <x v="2155"/>
    <x v="0"/>
    <x v="2"/>
    <x v="9"/>
    <n v="8"/>
    <n v="777.13"/>
    <n v="0"/>
    <n v="6217.04"/>
    <n v="1206.9879789902241"/>
    <x v="0"/>
    <n v="10"/>
    <x v="5"/>
    <n v="0.19414190338010115"/>
    <n v="0"/>
    <x v="1"/>
    <s v="Oct-2023"/>
    <n v="202310"/>
  </r>
  <r>
    <s v="19c1af3e-bf35-48f0-bda1-5149f1ce2247"/>
    <x v="164"/>
    <x v="2156"/>
    <x v="0"/>
    <x v="1"/>
    <x v="0"/>
    <n v="8"/>
    <n v="679.23"/>
    <n v="0.23"/>
    <n v="4184.0568000000003"/>
    <n v="930.229880770259"/>
    <x v="0"/>
    <n v="10"/>
    <x v="5"/>
    <n v="0.22232725922130381"/>
    <n v="4.2327341254067108E-5"/>
    <x v="0"/>
    <s v="Oct-2023"/>
    <n v="202310"/>
  </r>
  <r>
    <s v="e9c3843c-dccd-4661-9162-d45eccfc37f1"/>
    <x v="167"/>
    <x v="2157"/>
    <x v="0"/>
    <x v="2"/>
    <x v="8"/>
    <n v="7"/>
    <n v="417.98"/>
    <n v="0.23"/>
    <n v="2252.9122000000002"/>
    <n v="468.49694390698681"/>
    <x v="0"/>
    <n v="10"/>
    <x v="5"/>
    <n v="0.20795170975015662"/>
    <n v="7.8609366135085065E-5"/>
    <x v="0"/>
    <s v="Oct-2023"/>
    <n v="202310"/>
  </r>
  <r>
    <s v="d9595c07-b026-47fb-b137-0e7aad4452b8"/>
    <x v="155"/>
    <x v="2158"/>
    <x v="1"/>
    <x v="1"/>
    <x v="8"/>
    <n v="4"/>
    <n v="487.11"/>
    <n v="0.25"/>
    <n v="1461.33"/>
    <n v="79.452906554146125"/>
    <x v="0"/>
    <n v="10"/>
    <x v="5"/>
    <n v="5.4370269928179213E-2"/>
    <n v="1.2830777442466792E-4"/>
    <x v="0"/>
    <s v="Oct-2023"/>
    <n v="202310"/>
  </r>
  <r>
    <s v="03ed71d7-671d-4b2d-8d73-82fdb54c6568"/>
    <x v="171"/>
    <x v="2159"/>
    <x v="1"/>
    <x v="0"/>
    <x v="2"/>
    <n v="4"/>
    <n v="425.01"/>
    <n v="0.27"/>
    <n v="1241.0291999999999"/>
    <n v="247.45117021004961"/>
    <x v="0"/>
    <n v="10"/>
    <x v="5"/>
    <n v="0.19939190005364066"/>
    <n v="1.5881979247547119E-4"/>
    <x v="0"/>
    <s v="Oct-2023"/>
    <n v="202310"/>
  </r>
  <r>
    <s v="fdd3acae-9068-4f27-a5cc-085fb962e42f"/>
    <x v="149"/>
    <x v="2160"/>
    <x v="0"/>
    <x v="1"/>
    <x v="6"/>
    <n v="4"/>
    <n v="159.53"/>
    <n v="0.05"/>
    <n v="606.21399999999994"/>
    <n v="37.401492957610543"/>
    <x v="0"/>
    <n v="10"/>
    <x v="5"/>
    <n v="6.1696847907851925E-2"/>
    <n v="7.8355168306901528E-5"/>
    <x v="0"/>
    <s v="Oct-2023"/>
    <n v="202310"/>
  </r>
  <r>
    <s v="737913c4-2639-4930-8b85-9df3b2a8c057"/>
    <x v="145"/>
    <x v="2161"/>
    <x v="3"/>
    <x v="0"/>
    <x v="4"/>
    <n v="1"/>
    <n v="381.94"/>
    <n v="0.2"/>
    <n v="305.55200000000002"/>
    <n v="75.278459634569899"/>
    <x v="0"/>
    <n v="10"/>
    <x v="5"/>
    <n v="0.24636873473114199"/>
    <n v="5.2364245693040795E-4"/>
    <x v="0"/>
    <s v="Oct-2023"/>
    <n v="202310"/>
  </r>
  <r>
    <s v="3864c09b-47be-45f1-8559-3148eb779216"/>
    <x v="151"/>
    <x v="2162"/>
    <x v="0"/>
    <x v="0"/>
    <x v="4"/>
    <n v="9"/>
    <n v="472.98"/>
    <n v="0.15"/>
    <n v="3618.297"/>
    <n v="655.8509418603079"/>
    <x v="0"/>
    <n v="10"/>
    <x v="5"/>
    <n v="0.18125956544205959"/>
    <n v="3.5237571708458428E-5"/>
    <x v="0"/>
    <s v="Oct-2023"/>
    <n v="202310"/>
  </r>
  <r>
    <s v="31d9e1b4-8970-4f88-a0a3-d7ac4638eca3"/>
    <x v="143"/>
    <x v="2163"/>
    <x v="3"/>
    <x v="2"/>
    <x v="5"/>
    <n v="1"/>
    <n v="843.13"/>
    <n v="0.06"/>
    <n v="792.54219999999998"/>
    <n v="194.18444496920969"/>
    <x v="0"/>
    <n v="10"/>
    <x v="5"/>
    <n v="0.24501464397632036"/>
    <n v="7.1163403033933087E-5"/>
    <x v="0"/>
    <s v="Oct-2023"/>
    <n v="202310"/>
  </r>
  <r>
    <s v="571ef267-ed3c-4e55-b464-9079426c3cfe"/>
    <x v="162"/>
    <x v="2164"/>
    <x v="2"/>
    <x v="1"/>
    <x v="3"/>
    <n v="8"/>
    <n v="144.02000000000001"/>
    <n v="0.24"/>
    <n v="875.64160000000004"/>
    <n v="141.03268739435879"/>
    <x v="0"/>
    <n v="10"/>
    <x v="5"/>
    <n v="0.16106211421928651"/>
    <n v="2.0830440216636575E-4"/>
    <x v="0"/>
    <s v="Oct-2023"/>
    <n v="202310"/>
  </r>
  <r>
    <s v="2700c767-f92d-4dbf-9c49-8c1dbafffe02"/>
    <x v="158"/>
    <x v="2165"/>
    <x v="2"/>
    <x v="1"/>
    <x v="5"/>
    <n v="6"/>
    <n v="350.9"/>
    <n v="0.08"/>
    <n v="1936.9680000000001"/>
    <n v="239.8675552220158"/>
    <x v="0"/>
    <n v="10"/>
    <x v="5"/>
    <n v="0.12383661228374232"/>
    <n v="3.7997530160539569E-5"/>
    <x v="0"/>
    <s v="Oct-2023"/>
    <n v="202310"/>
  </r>
  <r>
    <s v="dc9076fb-7224-4488-ad07-fe223336dc65"/>
    <x v="150"/>
    <x v="2166"/>
    <x v="2"/>
    <x v="1"/>
    <x v="0"/>
    <n v="5"/>
    <n v="74.05"/>
    <n v="0.14000000000000001"/>
    <n v="318.41500000000002"/>
    <n v="44.863178145417571"/>
    <x v="0"/>
    <n v="10"/>
    <x v="5"/>
    <n v="0.14089530375584558"/>
    <n v="3.7812288993923027E-4"/>
    <x v="0"/>
    <s v="Oct-2023"/>
    <n v="202310"/>
  </r>
  <r>
    <s v="94a5804d-4839-48e8-b2da-4d4a3006adee"/>
    <x v="147"/>
    <x v="2167"/>
    <x v="1"/>
    <x v="0"/>
    <x v="9"/>
    <n v="2"/>
    <n v="305.17"/>
    <n v="0.13"/>
    <n v="530.99580000000003"/>
    <n v="55.386493824053737"/>
    <x v="0"/>
    <n v="10"/>
    <x v="5"/>
    <n v="0.10430683976041569"/>
    <n v="2.1299603499688697E-4"/>
    <x v="0"/>
    <s v="Oct-2023"/>
    <n v="202310"/>
  </r>
  <r>
    <s v="cdcb9ab5-c79e-42d1-b913-aefe3c8e5d62"/>
    <x v="153"/>
    <x v="2168"/>
    <x v="2"/>
    <x v="0"/>
    <x v="4"/>
    <n v="5"/>
    <n v="7.57"/>
    <n v="0.11"/>
    <n v="33.686500000000002"/>
    <n v="10.05693524773082"/>
    <x v="0"/>
    <n v="10"/>
    <x v="5"/>
    <n v="0.2985449734383453"/>
    <n v="2.9062087186261559E-3"/>
    <x v="0"/>
    <s v="Oct-2023"/>
    <n v="202310"/>
  </r>
  <r>
    <s v="1c30d006-b0bc-487a-83e5-ae4ea3410d93"/>
    <x v="171"/>
    <x v="2169"/>
    <x v="1"/>
    <x v="1"/>
    <x v="2"/>
    <n v="5"/>
    <n v="841.27"/>
    <n v="0.19"/>
    <n v="3407.143500000001"/>
    <n v="792.46177465330572"/>
    <x v="0"/>
    <n v="10"/>
    <x v="5"/>
    <n v="0.23258831764887669"/>
    <n v="4.5169802798150413E-5"/>
    <x v="0"/>
    <s v="Oct-2023"/>
    <n v="202310"/>
  </r>
  <r>
    <s v="5a88fa8e-a3b5-4462-bc1e-103c87bcf66e"/>
    <x v="147"/>
    <x v="2170"/>
    <x v="2"/>
    <x v="2"/>
    <x v="7"/>
    <n v="1"/>
    <n v="400.26"/>
    <n v="0.15"/>
    <n v="340.221"/>
    <n v="39.66543677925555"/>
    <x v="0"/>
    <n v="10"/>
    <x v="5"/>
    <n v="0.11658726762679421"/>
    <n v="3.7475640833458252E-4"/>
    <x v="0"/>
    <s v="Oct-2023"/>
    <n v="202310"/>
  </r>
  <r>
    <s v="d5f0cc22-19cc-41d4-97f5-d979ab0ff036"/>
    <x v="147"/>
    <x v="2171"/>
    <x v="3"/>
    <x v="2"/>
    <x v="1"/>
    <n v="1"/>
    <n v="511.3"/>
    <n v="0.28999999999999998"/>
    <n v="363.02300000000002"/>
    <n v="26.380378751021961"/>
    <x v="0"/>
    <n v="10"/>
    <x v="5"/>
    <n v="7.26686153522558E-2"/>
    <n v="5.6718169372188532E-4"/>
    <x v="0"/>
    <s v="Oct-2023"/>
    <n v="202310"/>
  </r>
  <r>
    <s v="5a2e8875-d92f-4975-97d1-dfd60e7aaf28"/>
    <x v="149"/>
    <x v="2172"/>
    <x v="3"/>
    <x v="2"/>
    <x v="4"/>
    <n v="7"/>
    <n v="973.05"/>
    <n v="0.08"/>
    <n v="6266.442"/>
    <n v="776.11889798358823"/>
    <x v="0"/>
    <n v="10"/>
    <x v="5"/>
    <n v="0.12385320058552975"/>
    <n v="1.1745101925462648E-5"/>
    <x v="0"/>
    <s v="Oct-2023"/>
    <n v="202310"/>
  </r>
  <r>
    <s v="114e1202-da11-4e70-8e75-1e4517ad65a2"/>
    <x v="164"/>
    <x v="2173"/>
    <x v="3"/>
    <x v="1"/>
    <x v="6"/>
    <n v="9"/>
    <n v="835.75"/>
    <n v="0.14000000000000001"/>
    <n v="6468.7049999999999"/>
    <n v="1281.227427049977"/>
    <x v="0"/>
    <n v="10"/>
    <x v="5"/>
    <n v="0.19806552115917744"/>
    <n v="1.8612689866055107E-5"/>
    <x v="0"/>
    <s v="Oct-2023"/>
    <n v="202310"/>
  </r>
  <r>
    <s v="ef629a64-bb30-4f97-b7ea-da85ff85cf80"/>
    <x v="155"/>
    <x v="2174"/>
    <x v="3"/>
    <x v="0"/>
    <x v="9"/>
    <n v="5"/>
    <n v="479.79"/>
    <n v="0.06"/>
    <n v="2255.0129999999999"/>
    <n v="121.3384437185988"/>
    <x v="0"/>
    <n v="10"/>
    <x v="5"/>
    <n v="5.3808312288487384E-2"/>
    <n v="2.5010942287250668E-5"/>
    <x v="0"/>
    <s v="Oct-2023"/>
    <n v="202310"/>
  </r>
  <r>
    <s v="a0af7e7f-7ff3-4147-a730-26d5139da426"/>
    <x v="165"/>
    <x v="2175"/>
    <x v="2"/>
    <x v="2"/>
    <x v="8"/>
    <n v="3"/>
    <n v="621.86"/>
    <n v="0.05"/>
    <n v="1772.3009999999999"/>
    <n v="499.39841605647098"/>
    <x v="0"/>
    <n v="10"/>
    <x v="5"/>
    <n v="0.28177968418258015"/>
    <n v="2.6801316480665533E-5"/>
    <x v="0"/>
    <s v="Oct-2023"/>
    <n v="202310"/>
  </r>
  <r>
    <s v="7a256ff9-4871-4e89-8840-6724f2018a19"/>
    <x v="163"/>
    <x v="2176"/>
    <x v="2"/>
    <x v="0"/>
    <x v="5"/>
    <n v="7"/>
    <n v="18.600000000000001"/>
    <n v="0.01"/>
    <n v="128.898"/>
    <n v="23.732107924468981"/>
    <x v="0"/>
    <n v="10"/>
    <x v="5"/>
    <n v="0.18411540849717592"/>
    <n v="7.680491551459292E-5"/>
    <x v="0"/>
    <s v="Oct-2023"/>
    <n v="202310"/>
  </r>
  <r>
    <s v="9db65464-e8ba-4d59-8dc4-b11d76e7daf5"/>
    <x v="147"/>
    <x v="2177"/>
    <x v="2"/>
    <x v="0"/>
    <x v="1"/>
    <n v="3"/>
    <n v="761.9"/>
    <n v="0.23"/>
    <n v="1759.989"/>
    <n v="484.20153830573651"/>
    <x v="0"/>
    <n v="10"/>
    <x v="5"/>
    <n v="0.2751162298774234"/>
    <n v="1.0062562891018069E-4"/>
    <x v="0"/>
    <s v="Oct-2023"/>
    <n v="202310"/>
  </r>
  <r>
    <s v="ad9186eb-111b-49da-944d-66199cefa999"/>
    <x v="171"/>
    <x v="2178"/>
    <x v="0"/>
    <x v="1"/>
    <x v="7"/>
    <n v="7"/>
    <n v="915.51"/>
    <n v="7.0000000000000007E-2"/>
    <n v="5959.9700999999995"/>
    <n v="788.85180960053378"/>
    <x v="0"/>
    <n v="10"/>
    <x v="5"/>
    <n v="0.13235835018711484"/>
    <n v="1.0922873589583949E-5"/>
    <x v="0"/>
    <s v="Oct-2023"/>
    <n v="202310"/>
  </r>
  <r>
    <s v="b20556f5-4448-49f5-8bb9-0c4859b3c25d"/>
    <x v="154"/>
    <x v="2179"/>
    <x v="3"/>
    <x v="1"/>
    <x v="4"/>
    <n v="1"/>
    <n v="838.81"/>
    <n v="0.03"/>
    <n v="813.64569999999992"/>
    <n v="209.99693735671639"/>
    <x v="0"/>
    <n v="10"/>
    <x v="5"/>
    <n v="0.25809383292594851"/>
    <n v="3.576495273065414E-5"/>
    <x v="0"/>
    <s v="Oct-2023"/>
    <n v="202310"/>
  </r>
  <r>
    <s v="7afbbc50-e4e8-4bd3-a36d-99e5c8f8a200"/>
    <x v="162"/>
    <x v="2180"/>
    <x v="2"/>
    <x v="0"/>
    <x v="2"/>
    <n v="5"/>
    <n v="170.05"/>
    <n v="0.05"/>
    <n v="807.73749999999995"/>
    <n v="171.48899585939259"/>
    <x v="0"/>
    <n v="10"/>
    <x v="5"/>
    <n v="0.21230783003066292"/>
    <n v="5.8806233460746841E-5"/>
    <x v="0"/>
    <s v="Oct-2023"/>
    <n v="202310"/>
  </r>
  <r>
    <s v="8ed47da6-d194-4d2e-998f-9c0310629d3a"/>
    <x v="171"/>
    <x v="2181"/>
    <x v="1"/>
    <x v="0"/>
    <x v="3"/>
    <n v="8"/>
    <n v="452.03"/>
    <n v="0"/>
    <n v="3616.24"/>
    <n v="211.24722469010371"/>
    <x v="0"/>
    <n v="10"/>
    <x v="5"/>
    <n v="5.8416262385821663E-2"/>
    <n v="0"/>
    <x v="1"/>
    <s v="Oct-2023"/>
    <n v="202310"/>
  </r>
  <r>
    <s v="4dcfdeb3-ff1e-46e0-82dd-9d8f750b42b0"/>
    <x v="146"/>
    <x v="2182"/>
    <x v="2"/>
    <x v="0"/>
    <x v="7"/>
    <n v="5"/>
    <n v="806.35"/>
    <n v="0.01"/>
    <n v="3991.4324999999999"/>
    <n v="421.05027598341383"/>
    <x v="0"/>
    <n v="10"/>
    <x v="5"/>
    <n v="0.10548851220292811"/>
    <n v="2.4803125193774417E-6"/>
    <x v="0"/>
    <s v="Oct-2023"/>
    <n v="202310"/>
  </r>
  <r>
    <s v="309687b3-7bbd-4b9f-a3b5-607d921d0360"/>
    <x v="167"/>
    <x v="2183"/>
    <x v="3"/>
    <x v="2"/>
    <x v="0"/>
    <n v="9"/>
    <n v="530.26"/>
    <n v="0.28000000000000003"/>
    <n v="3436.0848000000001"/>
    <n v="233.43481829600489"/>
    <x v="0"/>
    <n v="10"/>
    <x v="5"/>
    <n v="6.7936279772840558E-2"/>
    <n v="5.8671427433921307E-5"/>
    <x v="0"/>
    <s v="Oct-2023"/>
    <n v="202310"/>
  </r>
  <r>
    <s v="660b8072-5215-426a-a96b-a96c1cffc369"/>
    <x v="167"/>
    <x v="2184"/>
    <x v="0"/>
    <x v="1"/>
    <x v="7"/>
    <n v="6"/>
    <n v="829.06"/>
    <n v="0.08"/>
    <n v="4576.4111999999996"/>
    <n v="583.77979941435797"/>
    <x v="0"/>
    <n v="10"/>
    <x v="5"/>
    <n v="0.1275627940545111"/>
    <n v="1.6082470910830742E-5"/>
    <x v="0"/>
    <s v="Oct-2023"/>
    <n v="202310"/>
  </r>
  <r>
    <s v="ac987bd9-c6e6-47c3-86be-8d464ae263ca"/>
    <x v="147"/>
    <x v="2185"/>
    <x v="3"/>
    <x v="2"/>
    <x v="3"/>
    <n v="5"/>
    <n v="391.19"/>
    <n v="0.17"/>
    <n v="1623.4385"/>
    <n v="112.8699360204004"/>
    <x v="0"/>
    <n v="10"/>
    <x v="5"/>
    <n v="6.9525230564878443E-2"/>
    <n v="8.6914287175030041E-5"/>
    <x v="0"/>
    <s v="Oct-2023"/>
    <n v="202310"/>
  </r>
  <r>
    <s v="ddb5afc3-03a0-4477-bce1-fd500aabc68a"/>
    <x v="160"/>
    <x v="2186"/>
    <x v="1"/>
    <x v="1"/>
    <x v="8"/>
    <n v="8"/>
    <n v="60.9"/>
    <n v="7.0000000000000007E-2"/>
    <n v="453.09599999999989"/>
    <n v="124.5697864529632"/>
    <x v="0"/>
    <n v="10"/>
    <x v="5"/>
    <n v="0.27493022770663"/>
    <n v="1.4367816091954025E-4"/>
    <x v="0"/>
    <s v="Oct-2023"/>
    <n v="202310"/>
  </r>
  <r>
    <s v="79fc6b97-ff16-4593-80e4-aed142f012cc"/>
    <x v="142"/>
    <x v="2187"/>
    <x v="2"/>
    <x v="0"/>
    <x v="5"/>
    <n v="4"/>
    <n v="83.32"/>
    <n v="0.17"/>
    <n v="276.62240000000003"/>
    <n v="56.650969089779863"/>
    <x v="0"/>
    <n v="10"/>
    <x v="5"/>
    <n v="0.2047953061277028"/>
    <n v="5.1008161305808933E-4"/>
    <x v="0"/>
    <s v="Oct-2023"/>
    <n v="202310"/>
  </r>
  <r>
    <s v="d40fbc45-7c62-4a99-ab77-640cf08a6b12"/>
    <x v="162"/>
    <x v="2188"/>
    <x v="2"/>
    <x v="0"/>
    <x v="7"/>
    <n v="5"/>
    <n v="963.03"/>
    <n v="0.1"/>
    <n v="4333.6350000000002"/>
    <n v="313.54095556035389"/>
    <x v="0"/>
    <n v="10"/>
    <x v="5"/>
    <n v="7.235056841666497E-2"/>
    <n v="2.0767785011889561E-5"/>
    <x v="0"/>
    <s v="Oct-2023"/>
    <n v="202310"/>
  </r>
  <r>
    <s v="041ba78c-ef2b-48a1-9efe-68d3070528f5"/>
    <x v="153"/>
    <x v="2189"/>
    <x v="1"/>
    <x v="1"/>
    <x v="9"/>
    <n v="4"/>
    <n v="337.3"/>
    <n v="0.18"/>
    <n v="1106.3440000000001"/>
    <n v="241.83622677241419"/>
    <x v="0"/>
    <n v="10"/>
    <x v="5"/>
    <n v="0.21859044453842041"/>
    <n v="1.3341239252890602E-4"/>
    <x v="0"/>
    <s v="Oct-2023"/>
    <n v="202310"/>
  </r>
  <r>
    <s v="97186608-db99-4e5f-803f-60549a499586"/>
    <x v="154"/>
    <x v="2190"/>
    <x v="0"/>
    <x v="1"/>
    <x v="5"/>
    <n v="9"/>
    <n v="952.64"/>
    <n v="0.16"/>
    <n v="7201.9584000000004"/>
    <n v="673.1702448672529"/>
    <x v="0"/>
    <n v="10"/>
    <x v="5"/>
    <n v="9.3470443382074081E-2"/>
    <n v="1.8661590713992461E-5"/>
    <x v="0"/>
    <s v="Oct-2023"/>
    <n v="202310"/>
  </r>
  <r>
    <s v="2800db77-237c-45e8-92ed-e8683cb3795b"/>
    <x v="170"/>
    <x v="2191"/>
    <x v="0"/>
    <x v="2"/>
    <x v="4"/>
    <n v="5"/>
    <n v="790.38"/>
    <n v="0.24"/>
    <n v="3003.444"/>
    <n v="478.08348896970239"/>
    <x v="0"/>
    <n v="10"/>
    <x v="5"/>
    <n v="0.15917842615667294"/>
    <n v="6.0730281636681088E-5"/>
    <x v="0"/>
    <s v="Oct-2023"/>
    <n v="202310"/>
  </r>
  <r>
    <s v="bcca9350-9412-4de9-bf46-46262f91b7a1"/>
    <x v="164"/>
    <x v="2192"/>
    <x v="3"/>
    <x v="1"/>
    <x v="2"/>
    <n v="3"/>
    <n v="299.60000000000002"/>
    <n v="0.17"/>
    <n v="746.00400000000002"/>
    <n v="110.5460828129533"/>
    <x v="0"/>
    <n v="10"/>
    <x v="5"/>
    <n v="0.14818430305059127"/>
    <n v="1.8914107699154428E-4"/>
    <x v="0"/>
    <s v="Oct-2023"/>
    <n v="202310"/>
  </r>
  <r>
    <s v="fb62dddf-711f-4835-81d9-05c6ae6b8937"/>
    <x v="147"/>
    <x v="2193"/>
    <x v="2"/>
    <x v="0"/>
    <x v="6"/>
    <n v="1"/>
    <n v="683.44"/>
    <n v="0.05"/>
    <n v="649.26800000000003"/>
    <n v="138.02436999376161"/>
    <x v="0"/>
    <n v="10"/>
    <x v="5"/>
    <n v="0.2125845875566971"/>
    <n v="7.3159311717195359E-5"/>
    <x v="0"/>
    <s v="Oct-2023"/>
    <n v="202310"/>
  </r>
  <r>
    <s v="7c393e6d-15e0-4833-a1f4-485f6752b591"/>
    <x v="143"/>
    <x v="2194"/>
    <x v="0"/>
    <x v="0"/>
    <x v="0"/>
    <n v="6"/>
    <n v="776.82"/>
    <n v="0.19"/>
    <n v="3775.3452000000002"/>
    <n v="1017.928677438784"/>
    <x v="0"/>
    <n v="10"/>
    <x v="5"/>
    <n v="0.269625325238811"/>
    <n v="4.0764484264909075E-5"/>
    <x v="0"/>
    <s v="Oct-2023"/>
    <n v="202310"/>
  </r>
  <r>
    <s v="725f86d1-26e1-4d49-8d82-8b5bdd6a1a8b"/>
    <x v="155"/>
    <x v="2195"/>
    <x v="0"/>
    <x v="0"/>
    <x v="4"/>
    <n v="9"/>
    <n v="155.65"/>
    <n v="0.04"/>
    <n v="1344.816"/>
    <n v="369.76281632375537"/>
    <x v="0"/>
    <n v="10"/>
    <x v="5"/>
    <n v="0.27495420661544434"/>
    <n v="2.855409215833244E-5"/>
    <x v="0"/>
    <s v="Oct-2023"/>
    <n v="202310"/>
  </r>
  <r>
    <s v="e8090538-dd1b-4c7c-99aa-25095952a886"/>
    <x v="156"/>
    <x v="2196"/>
    <x v="3"/>
    <x v="2"/>
    <x v="3"/>
    <n v="4"/>
    <n v="942.98"/>
    <n v="0.09"/>
    <n v="3432.4472000000001"/>
    <n v="592.85328496357135"/>
    <x v="0"/>
    <n v="10"/>
    <x v="5"/>
    <n v="0.17272029267152933"/>
    <n v="2.3860527264629153E-5"/>
    <x v="0"/>
    <s v="Oct-2023"/>
    <n v="202310"/>
  </r>
  <r>
    <s v="6e3c6f3a-5334-49e9-910d-333431cc1c86"/>
    <x v="163"/>
    <x v="2197"/>
    <x v="1"/>
    <x v="1"/>
    <x v="4"/>
    <n v="8"/>
    <n v="40.42"/>
    <n v="0.06"/>
    <n v="303.95839999999998"/>
    <n v="87.388346335172884"/>
    <x v="0"/>
    <n v="10"/>
    <x v="5"/>
    <n v="0.28750100781940191"/>
    <n v="1.8555170707570509E-4"/>
    <x v="0"/>
    <s v="Oct-2023"/>
    <n v="202310"/>
  </r>
  <r>
    <s v="8422411e-5d12-424e-b063-676c94ab42f5"/>
    <x v="166"/>
    <x v="2198"/>
    <x v="1"/>
    <x v="1"/>
    <x v="3"/>
    <n v="6"/>
    <n v="467.92"/>
    <n v="0.25"/>
    <n v="2105.64"/>
    <n v="361.93032067368068"/>
    <x v="0"/>
    <n v="10"/>
    <x v="5"/>
    <n v="0.17188613470188668"/>
    <n v="8.9046560665640855E-5"/>
    <x v="0"/>
    <s v="Oct-2023"/>
    <n v="202310"/>
  </r>
  <r>
    <s v="99800add-2ebb-4bf1-99dd-b9b7355601e5"/>
    <x v="143"/>
    <x v="2199"/>
    <x v="0"/>
    <x v="1"/>
    <x v="6"/>
    <n v="6"/>
    <n v="140.16999999999999"/>
    <n v="0.25"/>
    <n v="630.76499999999999"/>
    <n v="122.1403041145207"/>
    <x v="0"/>
    <n v="10"/>
    <x v="5"/>
    <n v="0.19363836629255063"/>
    <n v="2.9725809136524697E-4"/>
    <x v="0"/>
    <s v="Oct-2023"/>
    <n v="202310"/>
  </r>
  <r>
    <s v="a3bc040c-e350-4d27-8200-f85bdefe6e03"/>
    <x v="171"/>
    <x v="2200"/>
    <x v="3"/>
    <x v="0"/>
    <x v="6"/>
    <n v="7"/>
    <n v="249.39"/>
    <n v="0.15"/>
    <n v="1483.8705"/>
    <n v="283.91718965017719"/>
    <x v="0"/>
    <n v="10"/>
    <x v="5"/>
    <n v="0.19133555768524085"/>
    <n v="8.5923940128198513E-5"/>
    <x v="0"/>
    <s v="Oct-2023"/>
    <n v="202310"/>
  </r>
  <r>
    <s v="5b05ab05-d1d1-4e0d-8839-902228d1b12f"/>
    <x v="148"/>
    <x v="2201"/>
    <x v="1"/>
    <x v="0"/>
    <x v="0"/>
    <n v="5"/>
    <n v="283.08"/>
    <n v="0.2"/>
    <n v="1132.32"/>
    <n v="79.326791180081727"/>
    <x v="0"/>
    <n v="10"/>
    <x v="5"/>
    <n v="7.0056866592554876E-2"/>
    <n v="1.4130281192595734E-4"/>
    <x v="0"/>
    <s v="Oct-2023"/>
    <n v="202310"/>
  </r>
  <r>
    <s v="fe9b32ad-a7b4-412f-a206-e414ba22ad91"/>
    <x v="142"/>
    <x v="2202"/>
    <x v="2"/>
    <x v="0"/>
    <x v="6"/>
    <n v="6"/>
    <n v="979.93"/>
    <n v="0.15"/>
    <n v="4997.643"/>
    <n v="914.11228763417523"/>
    <x v="0"/>
    <n v="10"/>
    <x v="5"/>
    <n v="0.18290868067890709"/>
    <n v="2.5512026369230454E-5"/>
    <x v="0"/>
    <s v="Oct-2023"/>
    <n v="202310"/>
  </r>
  <r>
    <s v="96accc8d-987e-4107-ae5e-fb48468908a6"/>
    <x v="167"/>
    <x v="2203"/>
    <x v="0"/>
    <x v="0"/>
    <x v="1"/>
    <n v="1"/>
    <n v="515.04"/>
    <n v="0.13"/>
    <n v="448.08479999999997"/>
    <n v="22.5249892321619"/>
    <x v="0"/>
    <n v="10"/>
    <x v="5"/>
    <n v="5.0269478527640084E-2"/>
    <n v="2.524075799937869E-4"/>
    <x v="0"/>
    <s v="Oct-2023"/>
    <n v="202310"/>
  </r>
  <r>
    <s v="fb084fc3-66ec-4b26-96f0-b09d1d547c7b"/>
    <x v="162"/>
    <x v="2204"/>
    <x v="2"/>
    <x v="2"/>
    <x v="8"/>
    <n v="5"/>
    <n v="276.17"/>
    <n v="0.22"/>
    <n v="1077.0630000000001"/>
    <n v="201.59016559914019"/>
    <x v="0"/>
    <n v="10"/>
    <x v="5"/>
    <n v="0.18716654977391312"/>
    <n v="1.5932215664264763E-4"/>
    <x v="0"/>
    <s v="Oct-2023"/>
    <n v="202310"/>
  </r>
  <r>
    <s v="3ab02fc8-95e1-4c04-b7cf-64988f0a9259"/>
    <x v="166"/>
    <x v="2205"/>
    <x v="0"/>
    <x v="0"/>
    <x v="1"/>
    <n v="4"/>
    <n v="880.95"/>
    <n v="0.03"/>
    <n v="3418.0859999999998"/>
    <n v="961.80072403878569"/>
    <x v="0"/>
    <n v="10"/>
    <x v="5"/>
    <n v="0.28138575917597913"/>
    <n v="8.5135365230716839E-6"/>
    <x v="0"/>
    <s v="Oct-2023"/>
    <n v="202310"/>
  </r>
  <r>
    <s v="d6550eba-4dca-4c7f-87b5-a94643c38190"/>
    <x v="160"/>
    <x v="2206"/>
    <x v="0"/>
    <x v="0"/>
    <x v="2"/>
    <n v="2"/>
    <n v="486.87"/>
    <n v="0.26"/>
    <n v="720.56759999999997"/>
    <n v="167.617253600895"/>
    <x v="0"/>
    <n v="10"/>
    <x v="5"/>
    <n v="0.23261836030498043"/>
    <n v="2.6701172797666728E-4"/>
    <x v="0"/>
    <s v="Oct-2023"/>
    <n v="202310"/>
  </r>
  <r>
    <s v="592c6b52-419f-46c6-b29f-6004a130e58c"/>
    <x v="164"/>
    <x v="2207"/>
    <x v="1"/>
    <x v="1"/>
    <x v="9"/>
    <n v="9"/>
    <n v="930.12"/>
    <n v="0.04"/>
    <n v="8036.2367999999997"/>
    <n v="739.47697646200493"/>
    <x v="0"/>
    <n v="10"/>
    <x v="5"/>
    <n v="9.2017818148664429E-2"/>
    <n v="4.7783559588487986E-6"/>
    <x v="0"/>
    <s v="Oct-2023"/>
    <n v="202310"/>
  </r>
  <r>
    <s v="bbeed53e-7f03-4da2-a10f-0e3f2059ac85"/>
    <x v="146"/>
    <x v="2208"/>
    <x v="3"/>
    <x v="0"/>
    <x v="8"/>
    <n v="2"/>
    <n v="567.57000000000005"/>
    <n v="0.25"/>
    <n v="851.35500000000002"/>
    <n v="140.02469711652839"/>
    <x v="0"/>
    <n v="10"/>
    <x v="5"/>
    <n v="0.16447274887271277"/>
    <n v="2.2023715136458937E-4"/>
    <x v="0"/>
    <s v="Oct-2023"/>
    <n v="202310"/>
  </r>
  <r>
    <s v="5589d81a-7095-4e86-969b-71b51e91f423"/>
    <x v="164"/>
    <x v="2209"/>
    <x v="2"/>
    <x v="0"/>
    <x v="9"/>
    <n v="9"/>
    <n v="209.88"/>
    <n v="0.06"/>
    <n v="1775.5848000000001"/>
    <n v="105.6779482507238"/>
    <x v="0"/>
    <n v="10"/>
    <x v="5"/>
    <n v="5.9517263411313158E-2"/>
    <n v="3.1764182707578934E-5"/>
    <x v="0"/>
    <s v="Oct-2023"/>
    <n v="202310"/>
  </r>
  <r>
    <s v="4ca9c687-398a-44e8-b50c-3db913f4c136"/>
    <x v="161"/>
    <x v="2210"/>
    <x v="0"/>
    <x v="1"/>
    <x v="8"/>
    <n v="1"/>
    <n v="524.96"/>
    <n v="0.11"/>
    <n v="467.21440000000001"/>
    <n v="89.960142028415788"/>
    <x v="0"/>
    <n v="10"/>
    <x v="5"/>
    <n v="0.19254573923324236"/>
    <n v="2.0953977445900638E-4"/>
    <x v="0"/>
    <s v="Oct-2023"/>
    <n v="202310"/>
  </r>
  <r>
    <s v="bc2fb22f-835d-4509-b087-e1e33645d74b"/>
    <x v="153"/>
    <x v="2211"/>
    <x v="2"/>
    <x v="0"/>
    <x v="8"/>
    <n v="2"/>
    <n v="992.78"/>
    <n v="0.12"/>
    <n v="1747.2927999999999"/>
    <n v="347.27673928916658"/>
    <x v="0"/>
    <n v="10"/>
    <x v="5"/>
    <n v="0.1987513136259513"/>
    <n v="6.0436350450250812E-5"/>
    <x v="0"/>
    <s v="Oct-2023"/>
    <n v="202310"/>
  </r>
  <r>
    <s v="5c989235-ac25-4aad-8e49-75ceb9646da8"/>
    <x v="155"/>
    <x v="2212"/>
    <x v="2"/>
    <x v="2"/>
    <x v="8"/>
    <n v="3"/>
    <n v="57.33"/>
    <n v="0.3"/>
    <n v="120.393"/>
    <n v="14.83547035024228"/>
    <x v="0"/>
    <n v="10"/>
    <x v="5"/>
    <n v="0.12322535654267508"/>
    <n v="1.7442874585731727E-3"/>
    <x v="0"/>
    <s v="Oct-2023"/>
    <n v="202310"/>
  </r>
  <r>
    <s v="d7578d85-221a-4c5f-ba6d-157d565d6517"/>
    <x v="166"/>
    <x v="2213"/>
    <x v="0"/>
    <x v="0"/>
    <x v="7"/>
    <n v="4"/>
    <n v="938.44"/>
    <n v="0.18"/>
    <n v="3078.0832"/>
    <n v="391.7505509474862"/>
    <x v="0"/>
    <n v="10"/>
    <x v="5"/>
    <n v="0.12727094282165155"/>
    <n v="4.7951920208004768E-5"/>
    <x v="0"/>
    <s v="Oct-2023"/>
    <n v="202310"/>
  </r>
  <r>
    <s v="59405a99-1327-489c-a66f-3d3faed749bd"/>
    <x v="154"/>
    <x v="2214"/>
    <x v="2"/>
    <x v="2"/>
    <x v="2"/>
    <n v="9"/>
    <n v="38.81"/>
    <n v="0.15"/>
    <n v="296.8965"/>
    <n v="36.027913687593227"/>
    <x v="0"/>
    <n v="10"/>
    <x v="5"/>
    <n v="0.12134839476919811"/>
    <n v="4.2944258352658245E-4"/>
    <x v="0"/>
    <s v="Oct-2023"/>
    <n v="202310"/>
  </r>
  <r>
    <s v="bd5a05e1-3d7b-414f-addd-99a7094036ce"/>
    <x v="144"/>
    <x v="2215"/>
    <x v="1"/>
    <x v="0"/>
    <x v="9"/>
    <n v="9"/>
    <n v="964.78"/>
    <n v="0.11"/>
    <n v="7727.8878000000004"/>
    <n v="1917.774897601525"/>
    <x v="0"/>
    <n v="10"/>
    <x v="5"/>
    <n v="0.248162880625871"/>
    <n v="1.2668403389604077E-5"/>
    <x v="0"/>
    <s v="Oct-2023"/>
    <n v="202310"/>
  </r>
  <r>
    <s v="b10319c7-465b-4acc-a195-145c4de4605a"/>
    <x v="164"/>
    <x v="2216"/>
    <x v="1"/>
    <x v="2"/>
    <x v="6"/>
    <n v="1"/>
    <n v="611.9"/>
    <n v="0.05"/>
    <n v="581.30499999999995"/>
    <n v="130.50983848375199"/>
    <x v="0"/>
    <n v="10"/>
    <x v="5"/>
    <n v="0.22451181132753376"/>
    <n v="8.1712698153293023E-5"/>
    <x v="0"/>
    <s v="Oct-2023"/>
    <n v="202310"/>
  </r>
  <r>
    <s v="f5cbf633-46ab-4027-9009-f316c2440603"/>
    <x v="156"/>
    <x v="2217"/>
    <x v="2"/>
    <x v="2"/>
    <x v="8"/>
    <n v="2"/>
    <n v="395.76"/>
    <n v="0.18"/>
    <n v="649.04640000000006"/>
    <n v="88.840542368944"/>
    <x v="0"/>
    <n v="10"/>
    <x v="5"/>
    <n v="0.13687856888035121"/>
    <n v="2.2741055184960583E-4"/>
    <x v="0"/>
    <s v="Oct-2023"/>
    <n v="202310"/>
  </r>
  <r>
    <s v="b0b8a0d8-2bb1-4b9d-a6c7-cca299fb473e"/>
    <x v="151"/>
    <x v="2218"/>
    <x v="0"/>
    <x v="2"/>
    <x v="3"/>
    <n v="3"/>
    <n v="347.92"/>
    <n v="0.12"/>
    <n v="918.50879999999995"/>
    <n v="99.521323118432377"/>
    <x v="0"/>
    <n v="10"/>
    <x v="5"/>
    <n v="0.10835097401182479"/>
    <n v="1.1496895838123706E-4"/>
    <x v="0"/>
    <s v="Oct-2023"/>
    <n v="202310"/>
  </r>
  <r>
    <s v="fe88504d-8471-4f62-93fb-31b50fb5de66"/>
    <x v="160"/>
    <x v="2219"/>
    <x v="3"/>
    <x v="0"/>
    <x v="8"/>
    <n v="5"/>
    <n v="641.72"/>
    <n v="0.12"/>
    <n v="2823.5680000000002"/>
    <n v="341.1969553185732"/>
    <x v="0"/>
    <n v="10"/>
    <x v="5"/>
    <n v="0.12083893687652403"/>
    <n v="3.7399488873652056E-5"/>
    <x v="0"/>
    <s v="Oct-2023"/>
    <n v="202310"/>
  </r>
  <r>
    <s v="d1da8085-7895-4e31-bdb0-ec6df0c9ba3e"/>
    <x v="167"/>
    <x v="2220"/>
    <x v="1"/>
    <x v="1"/>
    <x v="1"/>
    <n v="1"/>
    <n v="807.49"/>
    <n v="0.2"/>
    <n v="645.99200000000008"/>
    <n v="48.179279475587798"/>
    <x v="0"/>
    <n v="10"/>
    <x v="5"/>
    <n v="7.4581851595047294E-2"/>
    <n v="2.4768108583388029E-4"/>
    <x v="0"/>
    <s v="Oct-2023"/>
    <n v="202310"/>
  </r>
  <r>
    <s v="4d410477-16bd-4f95-a423-01501614ee43"/>
    <x v="169"/>
    <x v="2221"/>
    <x v="0"/>
    <x v="1"/>
    <x v="1"/>
    <n v="7"/>
    <n v="7.83"/>
    <n v="0.26"/>
    <n v="40.559399999999997"/>
    <n v="3.4380450076484852"/>
    <x v="0"/>
    <n v="10"/>
    <x v="5"/>
    <n v="8.4765677195631231E-2"/>
    <n v="4.743659916073709E-3"/>
    <x v="0"/>
    <s v="Oct-2023"/>
    <n v="202310"/>
  </r>
  <r>
    <s v="ce2b38c0-260d-4a09-beae-269ed83e0b75"/>
    <x v="158"/>
    <x v="2222"/>
    <x v="1"/>
    <x v="0"/>
    <x v="8"/>
    <n v="3"/>
    <n v="610.46"/>
    <n v="0.12"/>
    <n v="1611.6143999999999"/>
    <n v="304.14573829045872"/>
    <x v="0"/>
    <n v="10"/>
    <x v="5"/>
    <n v="0.18872115953447596"/>
    <n v="6.5524358680339409E-5"/>
    <x v="0"/>
    <s v="Oct-2023"/>
    <n v="202310"/>
  </r>
  <r>
    <s v="4044ca9b-17ff-4675-ab23-d7fd429f1113"/>
    <x v="170"/>
    <x v="2223"/>
    <x v="1"/>
    <x v="2"/>
    <x v="8"/>
    <n v="9"/>
    <n v="8.49"/>
    <n v="0.06"/>
    <n v="71.825399999999988"/>
    <n v="9.7473922030762843"/>
    <x v="0"/>
    <n v="10"/>
    <x v="5"/>
    <n v="0.13570954290649667"/>
    <n v="7.8523753435414214E-4"/>
    <x v="0"/>
    <s v="Oct-2023"/>
    <n v="202310"/>
  </r>
  <r>
    <s v="ae90f9cf-a0cb-4496-b4ac-386e11a31075"/>
    <x v="166"/>
    <x v="2224"/>
    <x v="1"/>
    <x v="2"/>
    <x v="7"/>
    <n v="7"/>
    <n v="318.64"/>
    <n v="0.13"/>
    <n v="1940.5175999999999"/>
    <n v="269.81159373363249"/>
    <x v="0"/>
    <n v="10"/>
    <x v="5"/>
    <n v="0.13904104437580597"/>
    <n v="5.8283418815680932E-5"/>
    <x v="0"/>
    <s v="Oct-2023"/>
    <n v="202310"/>
  </r>
  <r>
    <s v="33afdb5a-d6d7-46f5-88d1-eac927779a36"/>
    <x v="154"/>
    <x v="658"/>
    <x v="2"/>
    <x v="0"/>
    <x v="2"/>
    <n v="7"/>
    <n v="920.35"/>
    <n v="0.19"/>
    <n v="5218.3845000000001"/>
    <n v="1351.9162589637899"/>
    <x v="0"/>
    <n v="10"/>
    <x v="5"/>
    <n v="0.25906796614235494"/>
    <n v="2.9491885850879714E-5"/>
    <x v="0"/>
    <s v="Oct-2023"/>
    <n v="202310"/>
  </r>
  <r>
    <s v="c37d0ffe-f59e-4b98-abcd-93f0fc3f4150"/>
    <x v="165"/>
    <x v="2225"/>
    <x v="2"/>
    <x v="2"/>
    <x v="8"/>
    <n v="9"/>
    <n v="439.82"/>
    <n v="0.06"/>
    <n v="3720.8771999999999"/>
    <n v="207.36537841848559"/>
    <x v="0"/>
    <n v="10"/>
    <x v="5"/>
    <n v="5.5730239745209971E-2"/>
    <n v="1.5157716035347792E-5"/>
    <x v="0"/>
    <s v="Oct-2023"/>
    <n v="202310"/>
  </r>
  <r>
    <s v="118a5e93-5ac8-491f-8b5d-7177c8c1b23f"/>
    <x v="167"/>
    <x v="2226"/>
    <x v="0"/>
    <x v="0"/>
    <x v="7"/>
    <n v="7"/>
    <n v="87.92"/>
    <n v="0.27"/>
    <n v="449.27120000000002"/>
    <n v="86.942707007735848"/>
    <x v="0"/>
    <n v="10"/>
    <x v="5"/>
    <n v="0.19351943104239899"/>
    <n v="4.3871051605355517E-4"/>
    <x v="0"/>
    <s v="Oct-2023"/>
    <n v="202310"/>
  </r>
  <r>
    <s v="852f1504-31f2-4f20-8b77-9093a2d77905"/>
    <x v="171"/>
    <x v="2227"/>
    <x v="2"/>
    <x v="1"/>
    <x v="3"/>
    <n v="5"/>
    <n v="317.08999999999997"/>
    <n v="0.27"/>
    <n v="1157.3785"/>
    <n v="313.40392209459969"/>
    <x v="0"/>
    <n v="10"/>
    <x v="5"/>
    <n v="0.27078775188462517"/>
    <n v="1.7029865337916684E-4"/>
    <x v="0"/>
    <s v="Oct-2023"/>
    <n v="202310"/>
  </r>
  <r>
    <s v="a9f815a8-38fd-4b16-ae98-50cce19960f8"/>
    <x v="163"/>
    <x v="2228"/>
    <x v="3"/>
    <x v="0"/>
    <x v="6"/>
    <n v="2"/>
    <n v="169.23"/>
    <n v="0.23"/>
    <n v="260.61419999999998"/>
    <n v="23.98533785524538"/>
    <x v="0"/>
    <n v="10"/>
    <x v="5"/>
    <n v="9.2033887083840332E-2"/>
    <n v="6.7954854340247014E-4"/>
    <x v="0"/>
    <s v="Oct-2023"/>
    <n v="202310"/>
  </r>
  <r>
    <s v="f665a7d9-7a04-412a-999b-07da98e902fd"/>
    <x v="145"/>
    <x v="2229"/>
    <x v="2"/>
    <x v="1"/>
    <x v="5"/>
    <n v="2"/>
    <n v="52.18"/>
    <n v="0.18"/>
    <n v="85.575200000000009"/>
    <n v="6.9805591864583203"/>
    <x v="0"/>
    <n v="10"/>
    <x v="5"/>
    <n v="8.1572221700426287E-2"/>
    <n v="1.7247987734764277E-3"/>
    <x v="0"/>
    <s v="Oct-2023"/>
    <n v="202310"/>
  </r>
  <r>
    <s v="6b7b1f7f-89b5-4a69-94cb-d320a01ddf87"/>
    <x v="161"/>
    <x v="2230"/>
    <x v="0"/>
    <x v="0"/>
    <x v="0"/>
    <n v="8"/>
    <n v="318.87"/>
    <n v="0.01"/>
    <n v="2525.4504000000002"/>
    <n v="140.6971854234624"/>
    <x v="0"/>
    <n v="10"/>
    <x v="5"/>
    <n v="5.5711719946454852E-2"/>
    <n v="3.920092827798162E-6"/>
    <x v="0"/>
    <s v="Oct-2023"/>
    <n v="202310"/>
  </r>
  <r>
    <s v="befc7cec-f5a1-46bc-be5c-acf0f0ae9101"/>
    <x v="149"/>
    <x v="2231"/>
    <x v="3"/>
    <x v="2"/>
    <x v="4"/>
    <n v="3"/>
    <n v="741.74"/>
    <n v="0.08"/>
    <n v="2047.2023999999999"/>
    <n v="514.25565750240992"/>
    <x v="0"/>
    <n v="10"/>
    <x v="5"/>
    <n v="0.25119922558825153"/>
    <n v="3.5951501424578239E-5"/>
    <x v="0"/>
    <s v="Oct-2023"/>
    <n v="202310"/>
  </r>
  <r>
    <s v="179d9ff8-312f-4c72-988a-89c26b8b2ce4"/>
    <x v="165"/>
    <x v="2232"/>
    <x v="2"/>
    <x v="1"/>
    <x v="2"/>
    <n v="2"/>
    <n v="975.09"/>
    <n v="0.14000000000000001"/>
    <n v="1677.1548"/>
    <n v="135.1782731032832"/>
    <x v="0"/>
    <n v="10"/>
    <x v="5"/>
    <n v="8.0599759248987157E-2"/>
    <n v="7.1788245187623715E-5"/>
    <x v="0"/>
    <s v="Oct-2023"/>
    <n v="202310"/>
  </r>
  <r>
    <s v="fcb3a30a-45c6-43b1-bf0c-dcfca4b34b33"/>
    <x v="163"/>
    <x v="1523"/>
    <x v="2"/>
    <x v="1"/>
    <x v="1"/>
    <n v="2"/>
    <n v="999.03"/>
    <n v="0.11"/>
    <n v="1778.2734"/>
    <n v="497.00985979327328"/>
    <x v="0"/>
    <n v="10"/>
    <x v="5"/>
    <n v="0.27949012777971782"/>
    <n v="5.5053401799745754E-5"/>
    <x v="0"/>
    <s v="Oct-2023"/>
    <n v="202310"/>
  </r>
  <r>
    <s v="8b37a05e-af9c-4162-8aa4-bd599c57dea1"/>
    <x v="159"/>
    <x v="2233"/>
    <x v="0"/>
    <x v="1"/>
    <x v="0"/>
    <n v="9"/>
    <n v="671.18"/>
    <n v="0.09"/>
    <n v="5496.9642000000003"/>
    <n v="437.52512605832322"/>
    <x v="0"/>
    <n v="10"/>
    <x v="5"/>
    <n v="7.9593955889020199E-2"/>
    <n v="1.4899132870466939E-5"/>
    <x v="0"/>
    <s v="Oct-2023"/>
    <n v="202310"/>
  </r>
  <r>
    <s v="2a9c90a2-aa05-48b2-b6df-fece1aaf4b22"/>
    <x v="157"/>
    <x v="2234"/>
    <x v="0"/>
    <x v="2"/>
    <x v="5"/>
    <n v="6"/>
    <n v="714.77"/>
    <n v="0.02"/>
    <n v="4202.8476000000001"/>
    <n v="860.74696445700431"/>
    <x v="0"/>
    <n v="10"/>
    <x v="5"/>
    <n v="0.20480089843300631"/>
    <n v="4.6635048104052119E-6"/>
    <x v="0"/>
    <s v="Oct-2023"/>
    <n v="202310"/>
  </r>
  <r>
    <s v="a5094ff4-f94d-4460-b0c6-0efe8250de9f"/>
    <x v="169"/>
    <x v="2235"/>
    <x v="2"/>
    <x v="2"/>
    <x v="2"/>
    <n v="4"/>
    <n v="895.21"/>
    <n v="0.28999999999999998"/>
    <n v="2542.3964000000001"/>
    <n v="467.16068608961911"/>
    <x v="0"/>
    <n v="10"/>
    <x v="5"/>
    <n v="0.18374817006884492"/>
    <n v="8.0986584153438851E-5"/>
    <x v="0"/>
    <s v="Oct-2023"/>
    <n v="202310"/>
  </r>
  <r>
    <s v="abfa3b7b-c6e7-43a7-a4b9-9eb67be64eb0"/>
    <x v="152"/>
    <x v="2236"/>
    <x v="0"/>
    <x v="0"/>
    <x v="0"/>
    <n v="6"/>
    <n v="846.29"/>
    <n v="0.08"/>
    <n v="4671.5208000000002"/>
    <n v="929.31308329377339"/>
    <x v="0"/>
    <n v="10"/>
    <x v="5"/>
    <n v="0.19893159488742368"/>
    <n v="1.5755040628311022E-5"/>
    <x v="0"/>
    <s v="Oct-2023"/>
    <n v="202310"/>
  </r>
  <r>
    <s v="af5b94a0-42da-458c-9d11-b5b352f72e42"/>
    <x v="166"/>
    <x v="2237"/>
    <x v="1"/>
    <x v="0"/>
    <x v="0"/>
    <n v="2"/>
    <n v="364.96"/>
    <n v="0.09"/>
    <n v="664.22720000000004"/>
    <n v="97.035128873102977"/>
    <x v="0"/>
    <n v="10"/>
    <x v="5"/>
    <n v="0.14608725579606341"/>
    <n v="1.2330118369136345E-4"/>
    <x v="0"/>
    <s v="Oct-2023"/>
    <n v="202310"/>
  </r>
  <r>
    <s v="e2e6657c-f228-467a-86ef-c5f4732cdecb"/>
    <x v="162"/>
    <x v="2238"/>
    <x v="3"/>
    <x v="1"/>
    <x v="2"/>
    <n v="7"/>
    <n v="479.51"/>
    <n v="0.22"/>
    <n v="2618.1246000000001"/>
    <n v="475.48015780211159"/>
    <x v="0"/>
    <n v="10"/>
    <x v="5"/>
    <n v="0.18161097367257142"/>
    <n v="6.5543099056477301E-5"/>
    <x v="0"/>
    <s v="Oct-2023"/>
    <n v="202310"/>
  </r>
  <r>
    <s v="51130727-e007-4258-8fb0-38ee4ec366cc"/>
    <x v="143"/>
    <x v="2239"/>
    <x v="1"/>
    <x v="0"/>
    <x v="5"/>
    <n v="5"/>
    <n v="61.48"/>
    <n v="0.28000000000000003"/>
    <n v="221.328"/>
    <n v="54.269295589940299"/>
    <x v="0"/>
    <n v="10"/>
    <x v="5"/>
    <n v="0.2451985089547653"/>
    <n v="9.1086532205595326E-4"/>
    <x v="0"/>
    <s v="Oct-2023"/>
    <n v="202310"/>
  </r>
  <r>
    <s v="11158913-ad89-4f1d-9e13-0ba7956d59a7"/>
    <x v="146"/>
    <x v="2240"/>
    <x v="2"/>
    <x v="0"/>
    <x v="3"/>
    <n v="7"/>
    <n v="434.88"/>
    <n v="0.14000000000000001"/>
    <n v="2617.9776000000002"/>
    <n v="266.26578382156782"/>
    <x v="0"/>
    <n v="10"/>
    <x v="5"/>
    <n v="0.10170666999655299"/>
    <n v="4.5989698307579109E-5"/>
    <x v="0"/>
    <s v="Oct-2023"/>
    <n v="202310"/>
  </r>
  <r>
    <s v="604681f2-d14e-48ad-b518-2df96ab12c52"/>
    <x v="143"/>
    <x v="2241"/>
    <x v="3"/>
    <x v="1"/>
    <x v="9"/>
    <n v="4"/>
    <n v="585.75"/>
    <n v="0.25"/>
    <n v="1757.25"/>
    <n v="412.72303184687439"/>
    <x v="0"/>
    <n v="10"/>
    <x v="5"/>
    <n v="0.23486870499181925"/>
    <n v="1.0670081092616304E-4"/>
    <x v="0"/>
    <s v="Oct-2023"/>
    <n v="202310"/>
  </r>
  <r>
    <s v="2c284d67-dcfc-4d6c-a16d-0903546fbb3a"/>
    <x v="148"/>
    <x v="2242"/>
    <x v="3"/>
    <x v="0"/>
    <x v="4"/>
    <n v="2"/>
    <n v="999.5"/>
    <n v="0.14000000000000001"/>
    <n v="1719.14"/>
    <n v="366.34956885588349"/>
    <x v="0"/>
    <n v="10"/>
    <x v="5"/>
    <n v="0.21310048562413966"/>
    <n v="7.0035017508754378E-5"/>
    <x v="0"/>
    <s v="Oct-2023"/>
    <n v="202310"/>
  </r>
  <r>
    <s v="d43af942-ef4c-4111-8acb-219d6e272187"/>
    <x v="142"/>
    <x v="2243"/>
    <x v="1"/>
    <x v="1"/>
    <x v="8"/>
    <n v="9"/>
    <n v="15.53"/>
    <n v="0.25"/>
    <n v="104.8275"/>
    <n v="30.480587134589339"/>
    <x v="0"/>
    <n v="10"/>
    <x v="5"/>
    <n v="0.29076899796894268"/>
    <n v="1.788652786721042E-3"/>
    <x v="0"/>
    <s v="Oct-2023"/>
    <n v="202310"/>
  </r>
  <r>
    <s v="c3520689-964c-4b30-ac32-82972cd48002"/>
    <x v="149"/>
    <x v="2244"/>
    <x v="3"/>
    <x v="0"/>
    <x v="6"/>
    <n v="5"/>
    <n v="979.69"/>
    <n v="0.03"/>
    <n v="4751.4965000000002"/>
    <n v="255.97182492567919"/>
    <x v="0"/>
    <n v="10"/>
    <x v="5"/>
    <n v="5.3871832784824568E-2"/>
    <n v="6.1243862854576437E-6"/>
    <x v="0"/>
    <s v="Oct-2023"/>
    <n v="202310"/>
  </r>
  <r>
    <s v="e50d45fb-aa7f-40c8-8d3f-528d557a20f1"/>
    <x v="155"/>
    <x v="2245"/>
    <x v="2"/>
    <x v="1"/>
    <x v="4"/>
    <n v="5"/>
    <n v="447.1"/>
    <n v="0.2"/>
    <n v="1788.4"/>
    <n v="242.37798957301919"/>
    <x v="0"/>
    <n v="10"/>
    <x v="5"/>
    <n v="0.13552784028909595"/>
    <n v="8.9465443972265715E-5"/>
    <x v="0"/>
    <s v="Oct-2023"/>
    <n v="202310"/>
  </r>
  <r>
    <s v="3f5e23a9-bb13-4957-a694-7f91f3784c8f"/>
    <x v="149"/>
    <x v="2246"/>
    <x v="2"/>
    <x v="2"/>
    <x v="4"/>
    <n v="9"/>
    <n v="794.08"/>
    <n v="0.09"/>
    <n v="6503.5152000000007"/>
    <n v="1123.820380964399"/>
    <x v="0"/>
    <n v="10"/>
    <x v="5"/>
    <n v="0.17280199190806825"/>
    <n v="1.2593189603062662E-5"/>
    <x v="0"/>
    <s v="Oct-2023"/>
    <n v="202310"/>
  </r>
  <r>
    <s v="4617ee45-2803-4c47-aab4-ec336032ff4d"/>
    <x v="152"/>
    <x v="2247"/>
    <x v="3"/>
    <x v="0"/>
    <x v="7"/>
    <n v="4"/>
    <n v="472.2"/>
    <n v="0.26"/>
    <n v="1397.712"/>
    <n v="371.77627983672988"/>
    <x v="0"/>
    <n v="10"/>
    <x v="5"/>
    <n v="0.26598918792764881"/>
    <n v="1.3765353663701822E-4"/>
    <x v="0"/>
    <s v="Oct-2023"/>
    <n v="202310"/>
  </r>
  <r>
    <s v="1fbceca7-dae1-4ccd-b8d2-4d6bafba435c"/>
    <x v="154"/>
    <x v="366"/>
    <x v="0"/>
    <x v="0"/>
    <x v="1"/>
    <n v="5"/>
    <n v="605.76"/>
    <n v="0.09"/>
    <n v="2756.2080000000001"/>
    <n v="756.48350035202384"/>
    <x v="0"/>
    <n v="10"/>
    <x v="5"/>
    <n v="0.27446531624319492"/>
    <n v="2.9714738510301107E-5"/>
    <x v="0"/>
    <s v="Oct-2023"/>
    <n v="202310"/>
  </r>
  <r>
    <s v="5e4def58-2cf3-413f-bc67-33de4055b65d"/>
    <x v="150"/>
    <x v="2248"/>
    <x v="1"/>
    <x v="1"/>
    <x v="1"/>
    <n v="1"/>
    <n v="941.61"/>
    <n v="0.13"/>
    <n v="819.20069999999998"/>
    <n v="129.64073879554459"/>
    <x v="0"/>
    <n v="10"/>
    <x v="5"/>
    <n v="0.15825271974931734"/>
    <n v="1.3806140546510765E-4"/>
    <x v="0"/>
    <s v="Oct-2023"/>
    <n v="202310"/>
  </r>
  <r>
    <s v="d0b1f00d-4197-448d-a6cb-4116d0355da6"/>
    <x v="152"/>
    <x v="2249"/>
    <x v="1"/>
    <x v="0"/>
    <x v="8"/>
    <n v="6"/>
    <n v="870.81"/>
    <n v="0.27"/>
    <n v="3814.1478000000002"/>
    <n v="362.61795995055547"/>
    <x v="0"/>
    <n v="10"/>
    <x v="5"/>
    <n v="9.5071816553767383E-2"/>
    <n v="5.1676025769111526E-5"/>
    <x v="0"/>
    <s v="Oct-2023"/>
    <n v="202310"/>
  </r>
  <r>
    <s v="ce1377c9-7a3a-409f-9873-d47db6d1909a"/>
    <x v="164"/>
    <x v="2250"/>
    <x v="3"/>
    <x v="0"/>
    <x v="1"/>
    <n v="4"/>
    <n v="367.97"/>
    <n v="0.26"/>
    <n v="1089.1912"/>
    <n v="176.82262269841391"/>
    <x v="0"/>
    <n v="10"/>
    <x v="5"/>
    <n v="0.16234305115430048"/>
    <n v="1.766448351767807E-4"/>
    <x v="0"/>
    <s v="Oct-2023"/>
    <n v="202310"/>
  </r>
  <r>
    <s v="0d9af7cb-d46b-4071-a1c5-de616dbe3145"/>
    <x v="168"/>
    <x v="2251"/>
    <x v="0"/>
    <x v="2"/>
    <x v="8"/>
    <n v="1"/>
    <n v="90.73"/>
    <n v="0.18"/>
    <n v="74.398600000000002"/>
    <n v="12.599541095096431"/>
    <x v="0"/>
    <n v="10"/>
    <x v="5"/>
    <n v="0.16935185736151528"/>
    <n v="1.983908299349719E-3"/>
    <x v="0"/>
    <s v="Oct-2023"/>
    <n v="202310"/>
  </r>
  <r>
    <s v="0064faf3-e629-448d-ba8c-81b07fc55541"/>
    <x v="155"/>
    <x v="2252"/>
    <x v="3"/>
    <x v="1"/>
    <x v="1"/>
    <n v="1"/>
    <n v="90.63"/>
    <n v="0.11"/>
    <n v="80.660699999999991"/>
    <n v="4.278380311276579"/>
    <x v="0"/>
    <n v="10"/>
    <x v="5"/>
    <n v="5.3041695785885558E-2"/>
    <n v="1.2137261392474899E-3"/>
    <x v="0"/>
    <s v="Oct-2023"/>
    <n v="202310"/>
  </r>
  <r>
    <s v="8674a8bd-8828-4682-81a3-df9120ae85ad"/>
    <x v="159"/>
    <x v="2253"/>
    <x v="0"/>
    <x v="2"/>
    <x v="5"/>
    <n v="9"/>
    <n v="411.87"/>
    <n v="0.21"/>
    <n v="2928.3957"/>
    <n v="364.11537701835431"/>
    <x v="0"/>
    <n v="10"/>
    <x v="5"/>
    <n v="0.12433954093647737"/>
    <n v="5.6652179894950674E-5"/>
    <x v="0"/>
    <s v="Oct-2023"/>
    <n v="202310"/>
  </r>
  <r>
    <s v="2df9993a-ee4e-486e-ba7c-c4d62bf14128"/>
    <x v="169"/>
    <x v="2254"/>
    <x v="3"/>
    <x v="0"/>
    <x v="9"/>
    <n v="3"/>
    <n v="879.98"/>
    <n v="0.23"/>
    <n v="2032.7538"/>
    <n v="205.44882631939001"/>
    <x v="0"/>
    <n v="10"/>
    <x v="5"/>
    <n v="0.10106921276909679"/>
    <n v="8.7123192193761976E-5"/>
    <x v="0"/>
    <s v="Oct-2023"/>
    <n v="202310"/>
  </r>
  <r>
    <s v="453071db-f367-4d55-88af-b6bfdeebd5b2"/>
    <x v="155"/>
    <x v="2255"/>
    <x v="0"/>
    <x v="0"/>
    <x v="9"/>
    <n v="1"/>
    <n v="203.71"/>
    <n v="0"/>
    <n v="203.71"/>
    <n v="25.24900017244665"/>
    <x v="0"/>
    <n v="10"/>
    <x v="5"/>
    <n v="0.1239458061580023"/>
    <n v="0"/>
    <x v="1"/>
    <s v="Oct-2023"/>
    <n v="202310"/>
  </r>
  <r>
    <s v="869c1799-8db9-4468-9002-7413c7bd9e8e"/>
    <x v="155"/>
    <x v="2256"/>
    <x v="0"/>
    <x v="2"/>
    <x v="8"/>
    <n v="9"/>
    <n v="70.08"/>
    <n v="0.16"/>
    <n v="529.8048"/>
    <n v="94.102774555399193"/>
    <x v="0"/>
    <n v="10"/>
    <x v="5"/>
    <n v="0.17761782180040497"/>
    <n v="2.5367833587011668E-4"/>
    <x v="0"/>
    <s v="Oct-2023"/>
    <n v="202310"/>
  </r>
  <r>
    <s v="11ac6df9-8763-44d7-a664-7fbcf3b98a0d"/>
    <x v="144"/>
    <x v="2257"/>
    <x v="0"/>
    <x v="1"/>
    <x v="7"/>
    <n v="9"/>
    <n v="894.99"/>
    <n v="0.06"/>
    <n v="7571.6153999999997"/>
    <n v="1995.6419563956649"/>
    <x v="0"/>
    <n v="10"/>
    <x v="5"/>
    <n v="0.26356884904582778"/>
    <n v="7.448872799323642E-6"/>
    <x v="0"/>
    <s v="Oct-2023"/>
    <n v="202310"/>
  </r>
  <r>
    <s v="c93eb83a-c977-4998-bf88-14c090622a3f"/>
    <x v="150"/>
    <x v="2258"/>
    <x v="2"/>
    <x v="0"/>
    <x v="8"/>
    <n v="9"/>
    <n v="948.77"/>
    <n v="0.21"/>
    <n v="6745.7547000000004"/>
    <n v="1080.2816080746741"/>
    <x v="0"/>
    <n v="10"/>
    <x v="5"/>
    <n v="0.1601424386325038"/>
    <n v="2.4593245289515194E-5"/>
    <x v="0"/>
    <s v="Oct-2023"/>
    <n v="202310"/>
  </r>
  <r>
    <s v="729a045e-afb0-4263-b751-84ade34a6602"/>
    <x v="145"/>
    <x v="2259"/>
    <x v="1"/>
    <x v="1"/>
    <x v="3"/>
    <n v="6"/>
    <n v="338.07"/>
    <n v="0.28999999999999998"/>
    <n v="1440.1782000000001"/>
    <n v="112.9116773764068"/>
    <x v="0"/>
    <n v="10"/>
    <x v="5"/>
    <n v="7.8401184920315281E-2"/>
    <n v="1.4296841876928839E-4"/>
    <x v="0"/>
    <s v="Oct-2023"/>
    <n v="202310"/>
  </r>
  <r>
    <s v="e94a89ec-8c3b-4884-b5ea-74a78e253604"/>
    <x v="165"/>
    <x v="2260"/>
    <x v="3"/>
    <x v="1"/>
    <x v="3"/>
    <n v="8"/>
    <n v="5.81"/>
    <n v="0.04"/>
    <n v="44.620800000000003"/>
    <n v="6.8233595964879692"/>
    <x v="0"/>
    <n v="10"/>
    <x v="5"/>
    <n v="0.15291880908652397"/>
    <n v="8.6058519793459555E-4"/>
    <x v="0"/>
    <s v="Oct-2023"/>
    <n v="202310"/>
  </r>
  <r>
    <s v="e0682a45-1c75-4d72-b8a3-c2b31d333068"/>
    <x v="169"/>
    <x v="2261"/>
    <x v="3"/>
    <x v="1"/>
    <x v="5"/>
    <n v="9"/>
    <n v="429.76"/>
    <n v="0"/>
    <n v="3867.84"/>
    <n v="512.85345478945374"/>
    <x v="0"/>
    <n v="10"/>
    <x v="5"/>
    <n v="0.1325942786644364"/>
    <n v="0"/>
    <x v="1"/>
    <s v="Oct-2023"/>
    <n v="202310"/>
  </r>
  <r>
    <s v="97847e1a-0bde-48dd-9eaf-81b6d4a857ba"/>
    <x v="150"/>
    <x v="2262"/>
    <x v="1"/>
    <x v="0"/>
    <x v="8"/>
    <n v="3"/>
    <n v="602.45000000000005"/>
    <n v="0.01"/>
    <n v="1789.2764999999999"/>
    <n v="377.18684725403853"/>
    <x v="0"/>
    <n v="10"/>
    <x v="5"/>
    <n v="0.2108041139835227"/>
    <n v="5.5329626248374693E-6"/>
    <x v="0"/>
    <s v="Oct-2023"/>
    <n v="202310"/>
  </r>
  <r>
    <s v="e05038db-6c25-4e89-b376-52175166109f"/>
    <x v="171"/>
    <x v="2263"/>
    <x v="3"/>
    <x v="1"/>
    <x v="8"/>
    <n v="2"/>
    <n v="646.46"/>
    <n v="0.05"/>
    <n v="1228.2739999999999"/>
    <n v="287.4156518740852"/>
    <x v="0"/>
    <n v="10"/>
    <x v="5"/>
    <n v="0.23399962213161332"/>
    <n v="3.867215295609937E-5"/>
    <x v="0"/>
    <s v="Oct-2023"/>
    <n v="202310"/>
  </r>
  <r>
    <s v="63346e18-b539-4ca4-abb6-0c30fca45479"/>
    <x v="165"/>
    <x v="2264"/>
    <x v="1"/>
    <x v="2"/>
    <x v="2"/>
    <n v="8"/>
    <n v="222.89"/>
    <n v="0.19"/>
    <n v="1444.3271999999999"/>
    <n v="215.90281337469369"/>
    <x v="0"/>
    <n v="10"/>
    <x v="5"/>
    <n v="0.1494833119356152"/>
    <n v="1.0655480281753331E-4"/>
    <x v="0"/>
    <s v="Oct-2023"/>
    <n v="202310"/>
  </r>
  <r>
    <s v="9089d0e8-8636-4545-a13c-cdd753d06d9e"/>
    <x v="161"/>
    <x v="2265"/>
    <x v="1"/>
    <x v="2"/>
    <x v="4"/>
    <n v="5"/>
    <n v="295.57"/>
    <n v="0.22"/>
    <n v="1152.723"/>
    <n v="191.25157786768119"/>
    <x v="0"/>
    <n v="10"/>
    <x v="5"/>
    <n v="0.16591286707012978"/>
    <n v="1.4886490509862302E-4"/>
    <x v="0"/>
    <s v="Oct-2023"/>
    <n v="202310"/>
  </r>
  <r>
    <s v="b4d8b080-ce9a-44ab-ae96-323e122df6fb"/>
    <x v="157"/>
    <x v="2266"/>
    <x v="3"/>
    <x v="2"/>
    <x v="3"/>
    <n v="8"/>
    <n v="736.13"/>
    <n v="0.19"/>
    <n v="4770.1224000000002"/>
    <n v="561.73852679378524"/>
    <x v="0"/>
    <n v="10"/>
    <x v="5"/>
    <n v="0.11776186849917838"/>
    <n v="3.2263323054351817E-5"/>
    <x v="0"/>
    <s v="Oct-2023"/>
    <n v="202310"/>
  </r>
  <r>
    <s v="9181d599-5acf-4a1f-951c-b54a7a9c505f"/>
    <x v="153"/>
    <x v="2267"/>
    <x v="2"/>
    <x v="1"/>
    <x v="4"/>
    <n v="4"/>
    <n v="248.4"/>
    <n v="0.03"/>
    <n v="963.79200000000003"/>
    <n v="227.1192485296894"/>
    <x v="0"/>
    <n v="10"/>
    <x v="5"/>
    <n v="0.23565172623313888"/>
    <n v="3.0193236714975845E-5"/>
    <x v="0"/>
    <s v="Oct-2023"/>
    <n v="202310"/>
  </r>
  <r>
    <s v="e8d267b4-25ff-4e3f-a5d6-ccd3e078e87e"/>
    <x v="145"/>
    <x v="2268"/>
    <x v="0"/>
    <x v="0"/>
    <x v="5"/>
    <n v="3"/>
    <n v="622.6"/>
    <n v="0.02"/>
    <n v="1830.444"/>
    <n v="129.0046541506816"/>
    <x v="0"/>
    <n v="10"/>
    <x v="5"/>
    <n v="7.0477247132762114E-2"/>
    <n v="1.0707784559374665E-5"/>
    <x v="0"/>
    <s v="Oct-2023"/>
    <n v="202310"/>
  </r>
  <r>
    <s v="be263c67-e8b2-48e2-8c95-1024cdaad70b"/>
    <x v="156"/>
    <x v="2269"/>
    <x v="1"/>
    <x v="1"/>
    <x v="8"/>
    <n v="2"/>
    <n v="397.55"/>
    <n v="0.12"/>
    <n v="699.68799999999999"/>
    <n v="84.245251540554861"/>
    <x v="0"/>
    <n v="10"/>
    <x v="5"/>
    <n v="0.12040402513771119"/>
    <n v="1.5092441202364481E-4"/>
    <x v="0"/>
    <s v="Oct-2023"/>
    <n v="202310"/>
  </r>
  <r>
    <s v="0e4b51a0-1e46-4c13-8faf-fa932e409f6e"/>
    <x v="144"/>
    <x v="2270"/>
    <x v="1"/>
    <x v="2"/>
    <x v="7"/>
    <n v="1"/>
    <n v="275.97000000000003"/>
    <n v="0.18"/>
    <n v="226.2954"/>
    <n v="65.965419505091916"/>
    <x v="0"/>
    <n v="10"/>
    <x v="5"/>
    <n v="0.29150137168096174"/>
    <n v="6.5224480921839321E-4"/>
    <x v="0"/>
    <s v="Oct-2023"/>
    <n v="202310"/>
  </r>
  <r>
    <s v="4656ec42-9b8c-44cf-aa84-535439b83281"/>
    <x v="156"/>
    <x v="2271"/>
    <x v="0"/>
    <x v="0"/>
    <x v="6"/>
    <n v="1"/>
    <n v="188.46"/>
    <n v="0.11"/>
    <n v="167.7294"/>
    <n v="16.770102533754581"/>
    <x v="0"/>
    <n v="10"/>
    <x v="5"/>
    <n v="9.998308307162955E-2"/>
    <n v="5.8367823410803354E-4"/>
    <x v="0"/>
    <s v="Oct-2023"/>
    <n v="202310"/>
  </r>
  <r>
    <s v="17a9a465-9093-4c97-879d-4baa749b4848"/>
    <x v="154"/>
    <x v="2272"/>
    <x v="3"/>
    <x v="0"/>
    <x v="1"/>
    <n v="9"/>
    <n v="710.51"/>
    <n v="0.23"/>
    <n v="4923.8343000000004"/>
    <n v="351.82349577936861"/>
    <x v="0"/>
    <n v="10"/>
    <x v="5"/>
    <n v="7.1453155070504426E-2"/>
    <n v="3.5967904118950554E-5"/>
    <x v="0"/>
    <s v="Oct-2023"/>
    <n v="202310"/>
  </r>
  <r>
    <s v="670cc538-f100-4615-b32b-f1f2396f8269"/>
    <x v="170"/>
    <x v="2273"/>
    <x v="2"/>
    <x v="2"/>
    <x v="5"/>
    <n v="6"/>
    <n v="107.07"/>
    <n v="0.19"/>
    <n v="520.36019999999996"/>
    <n v="33.556404879243587"/>
    <x v="0"/>
    <n v="10"/>
    <x v="5"/>
    <n v="6.4486878280167442E-2"/>
    <n v="2.9575667009121759E-4"/>
    <x v="0"/>
    <s v="Oct-2023"/>
    <n v="202310"/>
  </r>
  <r>
    <s v="1956bb20-78b9-4d36-bf4f-6a618a249f09"/>
    <x v="159"/>
    <x v="2274"/>
    <x v="0"/>
    <x v="1"/>
    <x v="9"/>
    <n v="6"/>
    <n v="337.93"/>
    <n v="0.03"/>
    <n v="1966.7526"/>
    <n v="105.1359500153408"/>
    <x v="0"/>
    <n v="10"/>
    <x v="5"/>
    <n v="5.345662185235743E-2"/>
    <n v="1.4795963661113248E-5"/>
    <x v="0"/>
    <s v="Oct-2023"/>
    <n v="202310"/>
  </r>
  <r>
    <s v="8e01a902-6bff-4aaf-93ec-ed8c6150f935"/>
    <x v="165"/>
    <x v="2275"/>
    <x v="3"/>
    <x v="0"/>
    <x v="5"/>
    <n v="7"/>
    <n v="375.41"/>
    <n v="0.03"/>
    <n v="2549.0338999999999"/>
    <n v="262.02469630043652"/>
    <x v="0"/>
    <n v="10"/>
    <x v="5"/>
    <n v="0.10279372757672486"/>
    <n v="1.1416089837016289E-5"/>
    <x v="0"/>
    <s v="Oct-2023"/>
    <n v="202310"/>
  </r>
  <r>
    <s v="34abcb48-ee96-4c72-a68b-c0471980b7ce"/>
    <x v="166"/>
    <x v="2276"/>
    <x v="1"/>
    <x v="0"/>
    <x v="3"/>
    <n v="8"/>
    <n v="897.76"/>
    <n v="0.28000000000000003"/>
    <n v="5171.0976000000001"/>
    <n v="913.50152208551435"/>
    <x v="0"/>
    <n v="10"/>
    <x v="5"/>
    <n v="0.17665524667055488"/>
    <n v="3.8985920513277494E-5"/>
    <x v="0"/>
    <s v="Oct-2023"/>
    <n v="202310"/>
  </r>
  <r>
    <s v="12cbf2b1-10e4-4d14-a4b2-6d4bc3c8c74f"/>
    <x v="158"/>
    <x v="2277"/>
    <x v="2"/>
    <x v="2"/>
    <x v="6"/>
    <n v="7"/>
    <n v="434.11"/>
    <n v="0.1"/>
    <n v="2734.893"/>
    <n v="291.37219986170498"/>
    <x v="0"/>
    <n v="10"/>
    <x v="5"/>
    <n v="0.10653879324043207"/>
    <n v="3.2908051612988152E-5"/>
    <x v="0"/>
    <s v="Oct-2023"/>
    <n v="202310"/>
  </r>
  <r>
    <s v="4a38901e-67f3-48e3-a7a4-559f3dcca7a8"/>
    <x v="159"/>
    <x v="2278"/>
    <x v="1"/>
    <x v="2"/>
    <x v="8"/>
    <n v="2"/>
    <n v="669.29"/>
    <n v="0.17"/>
    <n v="1111.0214000000001"/>
    <n v="166.35644656708811"/>
    <x v="0"/>
    <n v="10"/>
    <x v="5"/>
    <n v="0.1497328913440264"/>
    <n v="1.2700025400050801E-4"/>
    <x v="0"/>
    <s v="Oct-2023"/>
    <n v="202310"/>
  </r>
  <r>
    <s v="e859d42f-3538-4c3f-a79f-c64d2f8ffd1e"/>
    <x v="151"/>
    <x v="2279"/>
    <x v="0"/>
    <x v="1"/>
    <x v="5"/>
    <n v="2"/>
    <n v="162.83000000000001"/>
    <n v="7.0000000000000007E-2"/>
    <n v="302.86380000000003"/>
    <n v="79.877306308469983"/>
    <x v="0"/>
    <n v="10"/>
    <x v="5"/>
    <n v="0.26374002541231395"/>
    <n v="2.1494810538598538E-4"/>
    <x v="0"/>
    <s v="Oct-2023"/>
    <n v="202310"/>
  </r>
  <r>
    <s v="4510db44-ae86-4718-ab1e-2e2c4b4286dc"/>
    <x v="159"/>
    <x v="2280"/>
    <x v="0"/>
    <x v="2"/>
    <x v="7"/>
    <n v="3"/>
    <n v="493.32"/>
    <n v="0.08"/>
    <n v="1361.5632000000001"/>
    <n v="117.2886260658267"/>
    <x v="0"/>
    <n v="10"/>
    <x v="5"/>
    <n v="8.6142623468250829E-2"/>
    <n v="5.4055515013919298E-5"/>
    <x v="0"/>
    <s v="Oct-2023"/>
    <n v="202310"/>
  </r>
  <r>
    <s v="da0a7747-a1f7-4fb1-8aef-964a375b8b8a"/>
    <x v="147"/>
    <x v="2281"/>
    <x v="0"/>
    <x v="0"/>
    <x v="5"/>
    <n v="7"/>
    <n v="110.97"/>
    <n v="0.02"/>
    <n v="761.25419999999997"/>
    <n v="86.405414158761687"/>
    <x v="0"/>
    <n v="10"/>
    <x v="5"/>
    <n v="0.11350402291213854"/>
    <n v="2.5746984384453973E-5"/>
    <x v="0"/>
    <s v="Oct-2023"/>
    <n v="202310"/>
  </r>
  <r>
    <s v="ad7b3557-ee2d-46f8-b1fd-d7eeb2b88403"/>
    <x v="159"/>
    <x v="2282"/>
    <x v="1"/>
    <x v="0"/>
    <x v="5"/>
    <n v="3"/>
    <n v="896.23"/>
    <n v="0.02"/>
    <n v="2634.9162000000001"/>
    <n v="681.73837673469461"/>
    <x v="0"/>
    <n v="10"/>
    <x v="5"/>
    <n v="0.258732470024927"/>
    <n v="7.4385667369611222E-6"/>
    <x v="0"/>
    <s v="Oct-2023"/>
    <n v="202310"/>
  </r>
  <r>
    <s v="424905b5-ec20-4f6a-bca2-479209807121"/>
    <x v="164"/>
    <x v="2283"/>
    <x v="2"/>
    <x v="1"/>
    <x v="2"/>
    <n v="9"/>
    <n v="247.92"/>
    <n v="0.27"/>
    <n v="1628.8344"/>
    <n v="215.8577548027119"/>
    <x v="0"/>
    <n v="10"/>
    <x v="5"/>
    <n v="0.13252283645452964"/>
    <n v="1.2100677637947727E-4"/>
    <x v="0"/>
    <s v="Oct-2023"/>
    <n v="202310"/>
  </r>
  <r>
    <s v="29b7664d-eb94-408a-9174-18ef0fe60c5c"/>
    <x v="160"/>
    <x v="2284"/>
    <x v="0"/>
    <x v="0"/>
    <x v="2"/>
    <n v="4"/>
    <n v="501"/>
    <n v="0.06"/>
    <n v="1883.76"/>
    <n v="118.9657615077293"/>
    <x v="0"/>
    <n v="10"/>
    <x v="5"/>
    <n v="6.3153353669113524E-2"/>
    <n v="2.9940119760479042E-5"/>
    <x v="0"/>
    <s v="Oct-2023"/>
    <n v="202310"/>
  </r>
  <r>
    <s v="ae7a8625-0518-45c9-92b4-3521894d3fb2"/>
    <x v="157"/>
    <x v="2285"/>
    <x v="0"/>
    <x v="0"/>
    <x v="7"/>
    <n v="3"/>
    <n v="584.33000000000004"/>
    <n v="0.3"/>
    <n v="1227.0930000000001"/>
    <n v="188.94856924453151"/>
    <x v="0"/>
    <n v="10"/>
    <x v="5"/>
    <n v="0.15398064306823647"/>
    <n v="1.7113617305289817E-4"/>
    <x v="0"/>
    <s v="Oct-2023"/>
    <n v="202310"/>
  </r>
  <r>
    <s v="fa34150e-78e5-4bcf-bf37-c76dc7dea467"/>
    <x v="161"/>
    <x v="2286"/>
    <x v="1"/>
    <x v="2"/>
    <x v="8"/>
    <n v="3"/>
    <n v="906.41"/>
    <n v="0.17"/>
    <n v="2256.9609"/>
    <n v="376.53582904977151"/>
    <x v="0"/>
    <n v="10"/>
    <x v="5"/>
    <n v="0.16683312017047858"/>
    <n v="6.2517698024808498E-5"/>
    <x v="0"/>
    <s v="Oct-2023"/>
    <n v="202310"/>
  </r>
  <r>
    <s v="dcfe0b5a-2b77-4315-917a-252d46622d52"/>
    <x v="166"/>
    <x v="2287"/>
    <x v="2"/>
    <x v="1"/>
    <x v="2"/>
    <n v="8"/>
    <n v="71.27"/>
    <n v="0.1"/>
    <n v="513.14400000000001"/>
    <n v="39.332737701250792"/>
    <x v="0"/>
    <n v="10"/>
    <x v="5"/>
    <n v="7.665048738999343E-2"/>
    <n v="1.7538936438894347E-4"/>
    <x v="0"/>
    <s v="Oct-2023"/>
    <n v="202310"/>
  </r>
  <r>
    <s v="730f6cd6-0bd0-4bb5-b757-06cf25c8f16a"/>
    <x v="164"/>
    <x v="2288"/>
    <x v="2"/>
    <x v="1"/>
    <x v="6"/>
    <n v="2"/>
    <n v="616.19000000000005"/>
    <n v="0.22"/>
    <n v="961.2564000000001"/>
    <n v="123.9706039611217"/>
    <x v="0"/>
    <n v="10"/>
    <x v="5"/>
    <n v="0.12896725989145216"/>
    <n v="1.7851636670507471E-4"/>
    <x v="0"/>
    <s v="Oct-2023"/>
    <n v="202310"/>
  </r>
  <r>
    <s v="d01ed574-db9b-454a-b9fc-0413696ae79a"/>
    <x v="151"/>
    <x v="2289"/>
    <x v="2"/>
    <x v="2"/>
    <x v="3"/>
    <n v="7"/>
    <n v="810.56"/>
    <n v="0.04"/>
    <n v="5446.9632000000001"/>
    <n v="285.9353033359439"/>
    <x v="0"/>
    <n v="10"/>
    <x v="5"/>
    <n v="5.2494443754630818E-2"/>
    <n v="7.0497997856860867E-6"/>
    <x v="0"/>
    <s v="Oct-2023"/>
    <n v="202310"/>
  </r>
  <r>
    <s v="bf7a4ddf-c231-4f73-a441-7822b7b685d8"/>
    <x v="150"/>
    <x v="2290"/>
    <x v="3"/>
    <x v="2"/>
    <x v="9"/>
    <n v="8"/>
    <n v="676.5"/>
    <n v="0.14000000000000001"/>
    <n v="4654.32"/>
    <n v="1289.780607894905"/>
    <x v="0"/>
    <n v="10"/>
    <x v="5"/>
    <n v="0.27711472522192393"/>
    <n v="2.5868440502586847E-5"/>
    <x v="0"/>
    <s v="Oct-2023"/>
    <n v="202310"/>
  </r>
  <r>
    <s v="a33dffa4-0848-4ff4-9092-025eaf05ad57"/>
    <x v="157"/>
    <x v="2291"/>
    <x v="2"/>
    <x v="2"/>
    <x v="2"/>
    <n v="6"/>
    <n v="229.97"/>
    <n v="0.05"/>
    <n v="1310.829"/>
    <n v="66.211940239588159"/>
    <x v="0"/>
    <n v="10"/>
    <x v="5"/>
    <n v="5.051150092009573E-2"/>
    <n v="3.6236610572393504E-5"/>
    <x v="0"/>
    <s v="Oct-2023"/>
    <n v="202310"/>
  </r>
  <r>
    <s v="f1651e4a-0026-4b6d-9434-14abe574e421"/>
    <x v="172"/>
    <x v="2292"/>
    <x v="2"/>
    <x v="2"/>
    <x v="6"/>
    <n v="6"/>
    <n v="575.87"/>
    <n v="0"/>
    <n v="3455.22"/>
    <n v="714.84569021152504"/>
    <x v="0"/>
    <n v="10"/>
    <x v="5"/>
    <n v="0.20688861786269039"/>
    <n v="0"/>
    <x v="1"/>
    <s v="Oct-2023"/>
    <n v="202310"/>
  </r>
  <r>
    <s v="a5807d7b-3ee6-4c5f-9dc3-257d7cb247f3"/>
    <x v="145"/>
    <x v="2293"/>
    <x v="3"/>
    <x v="1"/>
    <x v="8"/>
    <n v="1"/>
    <n v="532.89"/>
    <n v="0.01"/>
    <n v="527.56110000000001"/>
    <n v="125.9786104516181"/>
    <x v="0"/>
    <n v="10"/>
    <x v="5"/>
    <n v="0.23879435093227702"/>
    <n v="1.8765598904089025E-5"/>
    <x v="0"/>
    <s v="Oct-2023"/>
    <n v="202310"/>
  </r>
  <r>
    <s v="a63f9556-ecc5-44cb-87fb-2ff0a53d748f"/>
    <x v="168"/>
    <x v="2294"/>
    <x v="2"/>
    <x v="2"/>
    <x v="3"/>
    <n v="8"/>
    <n v="808.83"/>
    <n v="0.19"/>
    <n v="5241.2184000000007"/>
    <n v="370.84029802117669"/>
    <x v="0"/>
    <n v="10"/>
    <x v="5"/>
    <n v="7.0754597446497675E-2"/>
    <n v="2.936340145642471E-5"/>
    <x v="0"/>
    <s v="Oct-2023"/>
    <n v="202310"/>
  </r>
  <r>
    <s v="6dc43d08-70e3-425c-a34f-737565bc8397"/>
    <x v="156"/>
    <x v="2295"/>
    <x v="0"/>
    <x v="1"/>
    <x v="4"/>
    <n v="4"/>
    <n v="69.44"/>
    <n v="0.08"/>
    <n v="255.53919999999999"/>
    <n v="25.385837986702491"/>
    <x v="0"/>
    <n v="10"/>
    <x v="5"/>
    <n v="9.9342245677776608E-2"/>
    <n v="2.880184331797235E-4"/>
    <x v="0"/>
    <s v="Oct-2023"/>
    <n v="202310"/>
  </r>
  <r>
    <s v="43ee9ed1-2dfd-4d05-a1eb-87b906b37550"/>
    <x v="150"/>
    <x v="2296"/>
    <x v="1"/>
    <x v="1"/>
    <x v="3"/>
    <n v="9"/>
    <n v="484.67"/>
    <n v="0.26"/>
    <n v="3227.9022"/>
    <n v="736.17725011747405"/>
    <x v="0"/>
    <n v="10"/>
    <x v="5"/>
    <n v="0.22806677665682498"/>
    <n v="5.9605275525386119E-5"/>
    <x v="0"/>
    <s v="Oct-2023"/>
    <n v="202310"/>
  </r>
  <r>
    <s v="bd8b5a77-fb0a-431c-aa8a-24566946bfed"/>
    <x v="160"/>
    <x v="2297"/>
    <x v="3"/>
    <x v="1"/>
    <x v="9"/>
    <n v="5"/>
    <n v="527.91999999999996"/>
    <n v="0.13"/>
    <n v="2296.4520000000002"/>
    <n v="305.11525637629961"/>
    <x v="0"/>
    <n v="10"/>
    <x v="5"/>
    <n v="0.13286376391768676"/>
    <n v="4.9249886346416126E-5"/>
    <x v="0"/>
    <s v="Oct-2023"/>
    <n v="202310"/>
  </r>
  <r>
    <s v="8319b60d-724c-4572-9fca-cc2b3f7129ab"/>
    <x v="148"/>
    <x v="2298"/>
    <x v="0"/>
    <x v="0"/>
    <x v="2"/>
    <n v="8"/>
    <n v="132.28"/>
    <n v="0.09"/>
    <n v="962.99840000000006"/>
    <n v="257.45122983910602"/>
    <x v="0"/>
    <n v="10"/>
    <x v="5"/>
    <n v="0.26734336198181224"/>
    <n v="8.5046870275173864E-5"/>
    <x v="0"/>
    <s v="Oct-2023"/>
    <n v="202310"/>
  </r>
  <r>
    <s v="9e3f57ba-cf28-44f8-a3e4-a7d0ea5158db"/>
    <x v="170"/>
    <x v="2299"/>
    <x v="2"/>
    <x v="2"/>
    <x v="6"/>
    <n v="6"/>
    <n v="415.79"/>
    <n v="0.01"/>
    <n v="2469.7926000000002"/>
    <n v="402.87001205603372"/>
    <x v="0"/>
    <n v="10"/>
    <x v="5"/>
    <n v="0.1631189647487136"/>
    <n v="4.0084337445986355E-6"/>
    <x v="0"/>
    <s v="Oct-2023"/>
    <n v="202310"/>
  </r>
  <r>
    <s v="75b4f6c8-4974-4938-a13e-a361e79499cc"/>
    <x v="156"/>
    <x v="2300"/>
    <x v="3"/>
    <x v="0"/>
    <x v="9"/>
    <n v="5"/>
    <n v="687.57"/>
    <n v="0.12"/>
    <n v="3025.308"/>
    <n v="830.02161864265076"/>
    <x v="0"/>
    <n v="10"/>
    <x v="5"/>
    <n v="0.274359377175035"/>
    <n v="3.4905536890789299E-5"/>
    <x v="0"/>
    <s v="Oct-2023"/>
    <n v="202310"/>
  </r>
  <r>
    <s v="5be2f743-3b73-4adc-92da-6422c7d635cd"/>
    <x v="169"/>
    <x v="2301"/>
    <x v="1"/>
    <x v="0"/>
    <x v="5"/>
    <n v="7"/>
    <n v="561.97"/>
    <n v="0.22"/>
    <n v="3068.3562000000002"/>
    <n v="246.7016459810979"/>
    <x v="0"/>
    <n v="10"/>
    <x v="5"/>
    <n v="8.0401892707599551E-2"/>
    <n v="5.5925710320073008E-5"/>
    <x v="0"/>
    <s v="Oct-2023"/>
    <n v="202310"/>
  </r>
  <r>
    <s v="f42366e9-b991-45cf-8cb6-1362c3762fdd"/>
    <x v="143"/>
    <x v="2302"/>
    <x v="2"/>
    <x v="0"/>
    <x v="1"/>
    <n v="3"/>
    <n v="119.68"/>
    <n v="0.1"/>
    <n v="323.13600000000002"/>
    <n v="85.731638356267723"/>
    <x v="0"/>
    <n v="10"/>
    <x v="5"/>
    <n v="0.26531131893774668"/>
    <n v="2.7852049910873441E-4"/>
    <x v="0"/>
    <s v="Oct-2023"/>
    <n v="202310"/>
  </r>
  <r>
    <s v="f64cfc92-b4bd-427f-a0de-9c1b927be471"/>
    <x v="149"/>
    <x v="2303"/>
    <x v="3"/>
    <x v="1"/>
    <x v="2"/>
    <n v="3"/>
    <n v="395.83"/>
    <n v="0.18"/>
    <n v="973.74180000000013"/>
    <n v="200.2615045627042"/>
    <x v="0"/>
    <n v="10"/>
    <x v="5"/>
    <n v="0.20566181359648336"/>
    <n v="1.5158022383346384E-4"/>
    <x v="0"/>
    <s v="Oct-2023"/>
    <n v="202310"/>
  </r>
  <r>
    <s v="b1cf077e-5cce-4239-8664-6a9908916182"/>
    <x v="142"/>
    <x v="2304"/>
    <x v="2"/>
    <x v="2"/>
    <x v="2"/>
    <n v="9"/>
    <n v="357.37"/>
    <n v="0.17"/>
    <n v="2669.5538999999999"/>
    <n v="456.7261924572141"/>
    <x v="0"/>
    <n v="10"/>
    <x v="5"/>
    <n v="0.1710870840469691"/>
    <n v="5.2855272935302039E-5"/>
    <x v="0"/>
    <s v="Oct-2023"/>
    <n v="202310"/>
  </r>
  <r>
    <s v="69a36c0b-f0e4-4302-9209-6d10711a484b"/>
    <x v="166"/>
    <x v="2305"/>
    <x v="2"/>
    <x v="2"/>
    <x v="7"/>
    <n v="3"/>
    <n v="845.63"/>
    <n v="0.11"/>
    <n v="2257.8321000000001"/>
    <n v="660.39540490872616"/>
    <x v="0"/>
    <n v="10"/>
    <x v="5"/>
    <n v="0.29249092742933636"/>
    <n v="4.3360177224869821E-5"/>
    <x v="0"/>
    <s v="Oct-2023"/>
    <n v="202310"/>
  </r>
  <r>
    <s v="5e8d2033-058d-45a7-a043-83dd25905b49"/>
    <x v="148"/>
    <x v="2306"/>
    <x v="0"/>
    <x v="0"/>
    <x v="3"/>
    <n v="6"/>
    <n v="59.82"/>
    <n v="0.17"/>
    <n v="297.90359999999998"/>
    <n v="84.933589080047298"/>
    <x v="0"/>
    <n v="10"/>
    <x v="5"/>
    <n v="0.28510427225467333"/>
    <n v="4.7364315167725397E-4"/>
    <x v="0"/>
    <s v="Oct-2023"/>
    <n v="202310"/>
  </r>
  <r>
    <s v="9a9351ef-bbb1-4aad-a76c-808aa272f1db"/>
    <x v="171"/>
    <x v="2307"/>
    <x v="0"/>
    <x v="0"/>
    <x v="7"/>
    <n v="2"/>
    <n v="237.52"/>
    <n v="0.27"/>
    <n v="346.7792"/>
    <n v="97.297634041567449"/>
    <x v="0"/>
    <n v="10"/>
    <x v="5"/>
    <n v="0.2805751730252779"/>
    <n v="5.6837318962613679E-4"/>
    <x v="0"/>
    <s v="Oct-2023"/>
    <n v="202310"/>
  </r>
  <r>
    <s v="ed4ce525-3ad9-4a1d-88fe-a536e14673f4"/>
    <x v="158"/>
    <x v="2308"/>
    <x v="1"/>
    <x v="0"/>
    <x v="9"/>
    <n v="9"/>
    <n v="728.67"/>
    <n v="0.24"/>
    <n v="4984.1027999999997"/>
    <n v="676.31221996110401"/>
    <x v="0"/>
    <n v="10"/>
    <x v="5"/>
    <n v="0.13569387452463944"/>
    <n v="3.6596355917859482E-5"/>
    <x v="0"/>
    <s v="Oct-2023"/>
    <n v="202310"/>
  </r>
  <r>
    <s v="33ef9110-c8cf-48d0-bafe-4de6298639d5"/>
    <x v="164"/>
    <x v="2309"/>
    <x v="3"/>
    <x v="0"/>
    <x v="2"/>
    <n v="9"/>
    <n v="525.92999999999995"/>
    <n v="0.13"/>
    <n v="4118.0319"/>
    <n v="496.36475629226942"/>
    <x v="0"/>
    <n v="10"/>
    <x v="5"/>
    <n v="0.12053446120518625"/>
    <n v="2.7464575978636788E-5"/>
    <x v="0"/>
    <s v="Oct-2023"/>
    <n v="202310"/>
  </r>
  <r>
    <s v="2f0a79ee-7c89-4f10-b602-7e0d71f431cd"/>
    <x v="163"/>
    <x v="2310"/>
    <x v="2"/>
    <x v="2"/>
    <x v="9"/>
    <n v="7"/>
    <n v="812.18"/>
    <n v="0.27"/>
    <n v="4150.2397999999994"/>
    <n v="436.17424591327051"/>
    <x v="0"/>
    <n v="10"/>
    <x v="5"/>
    <n v="0.10509615514584737"/>
    <n v="4.7491231711478465E-5"/>
    <x v="0"/>
    <s v="Oct-2023"/>
    <n v="202310"/>
  </r>
  <r>
    <s v="e2476bd1-9d6f-44d3-b6c1-90cc2c529ed7"/>
    <x v="142"/>
    <x v="2311"/>
    <x v="3"/>
    <x v="2"/>
    <x v="7"/>
    <n v="3"/>
    <n v="343.86"/>
    <n v="0.04"/>
    <n v="990.31679999999994"/>
    <n v="289.58049965065408"/>
    <x v="0"/>
    <n v="10"/>
    <x v="5"/>
    <n v="0.29241198336800311"/>
    <n v="3.8775470637274867E-5"/>
    <x v="0"/>
    <s v="Oct-2023"/>
    <n v="202310"/>
  </r>
  <r>
    <s v="6a8db75a-5f1a-4984-b229-3c12abfe39f5"/>
    <x v="164"/>
    <x v="2312"/>
    <x v="3"/>
    <x v="2"/>
    <x v="3"/>
    <n v="3"/>
    <n v="660.05"/>
    <n v="0.28000000000000003"/>
    <n v="1425.7080000000001"/>
    <n v="224.00237181799119"/>
    <x v="0"/>
    <n v="10"/>
    <x v="5"/>
    <n v="0.15711658475507689"/>
    <n v="1.4140342903315407E-4"/>
    <x v="0"/>
    <s v="Oct-2023"/>
    <n v="202310"/>
  </r>
  <r>
    <s v="ac140390-f08f-41f2-88d1-84f5c92c2d74"/>
    <x v="158"/>
    <x v="2313"/>
    <x v="1"/>
    <x v="1"/>
    <x v="3"/>
    <n v="7"/>
    <n v="531.16999999999996"/>
    <n v="0.04"/>
    <n v="3569.462399999999"/>
    <n v="500.83106285407428"/>
    <x v="0"/>
    <n v="10"/>
    <x v="5"/>
    <n v="0.14030994215097334"/>
    <n v="1.075792253757877E-5"/>
    <x v="0"/>
    <s v="Oct-2023"/>
    <n v="202310"/>
  </r>
  <r>
    <s v="5b154c99-4329-4dbe-a511-74b9ece544f8"/>
    <x v="150"/>
    <x v="2314"/>
    <x v="2"/>
    <x v="0"/>
    <x v="8"/>
    <n v="8"/>
    <n v="289.69"/>
    <n v="0.24"/>
    <n v="1761.3152"/>
    <n v="411.49797419978529"/>
    <x v="0"/>
    <n v="10"/>
    <x v="5"/>
    <n v="0.23363108102387653"/>
    <n v="1.0355897683730885E-4"/>
    <x v="0"/>
    <s v="Oct-2023"/>
    <n v="202310"/>
  </r>
  <r>
    <s v="1ad13daa-ce00-4765-958c-349394978e11"/>
    <x v="148"/>
    <x v="2315"/>
    <x v="2"/>
    <x v="1"/>
    <x v="3"/>
    <n v="9"/>
    <n v="183.93"/>
    <n v="0.13"/>
    <n v="1440.1719000000001"/>
    <n v="334.63256337294729"/>
    <x v="0"/>
    <n v="10"/>
    <x v="5"/>
    <n v="0.2323559870685904"/>
    <n v="7.8532291874324161E-5"/>
    <x v="0"/>
    <s v="Oct-2023"/>
    <n v="202310"/>
  </r>
  <r>
    <s v="17c70f13-5cf0-4a8a-bc81-be8b03109476"/>
    <x v="170"/>
    <x v="2316"/>
    <x v="1"/>
    <x v="0"/>
    <x v="3"/>
    <n v="3"/>
    <n v="721.61"/>
    <n v="0.19"/>
    <n v="1753.5123000000001"/>
    <n v="218.63680442283129"/>
    <x v="0"/>
    <n v="10"/>
    <x v="5"/>
    <n v="0.12468507031449468"/>
    <n v="8.7766706854579805E-5"/>
    <x v="0"/>
    <s v="Oct-2023"/>
    <n v="202310"/>
  </r>
  <r>
    <s v="973fe27f-09a8-4da8-8276-2538a3139382"/>
    <x v="146"/>
    <x v="2317"/>
    <x v="0"/>
    <x v="0"/>
    <x v="5"/>
    <n v="7"/>
    <n v="709.7"/>
    <n v="0.17"/>
    <n v="4123.357"/>
    <n v="594.83193688807421"/>
    <x v="0"/>
    <n v="10"/>
    <x v="5"/>
    <n v="0.14425914052265526"/>
    <n v="3.4219690412447914E-5"/>
    <x v="0"/>
    <s v="Oct-2023"/>
    <n v="202310"/>
  </r>
  <r>
    <s v="7ea636e2-8a7e-49eb-a2ee-e3edda86a62f"/>
    <x v="169"/>
    <x v="2318"/>
    <x v="3"/>
    <x v="1"/>
    <x v="9"/>
    <n v="5"/>
    <n v="226.98"/>
    <n v="0.17"/>
    <n v="941.96699999999987"/>
    <n v="280.44455759510151"/>
    <x v="0"/>
    <n v="10"/>
    <x v="5"/>
    <n v="0.29772227434199028"/>
    <n v="1.4979293329808797E-4"/>
    <x v="0"/>
    <s v="Oct-2023"/>
    <n v="202310"/>
  </r>
  <r>
    <s v="49f4883a-4b33-4c55-9883-097fa5a72e0b"/>
    <x v="155"/>
    <x v="2319"/>
    <x v="1"/>
    <x v="0"/>
    <x v="0"/>
    <n v="2"/>
    <n v="672.68"/>
    <n v="0.08"/>
    <n v="1237.7311999999999"/>
    <n v="98.509464152440273"/>
    <x v="0"/>
    <n v="10"/>
    <x v="5"/>
    <n v="7.9588737968664183E-2"/>
    <n v="5.9463637985371953E-5"/>
    <x v="0"/>
    <s v="Oct-2023"/>
    <n v="202310"/>
  </r>
  <r>
    <s v="d02d006c-8b01-4ca5-bcbc-1c2513e1d949"/>
    <x v="143"/>
    <x v="2320"/>
    <x v="2"/>
    <x v="0"/>
    <x v="7"/>
    <n v="7"/>
    <n v="462.44"/>
    <n v="0.25"/>
    <n v="2427.81"/>
    <n v="492.66189529598398"/>
    <x v="0"/>
    <n v="10"/>
    <x v="5"/>
    <n v="0.20292440318475663"/>
    <n v="7.7230096259591976E-5"/>
    <x v="0"/>
    <s v="Oct-2023"/>
    <n v="202310"/>
  </r>
  <r>
    <s v="eb772c9d-51fa-4b6d-8cc2-528fac71f0fb"/>
    <x v="156"/>
    <x v="2321"/>
    <x v="1"/>
    <x v="0"/>
    <x v="9"/>
    <n v="8"/>
    <n v="107.7"/>
    <n v="0.04"/>
    <n v="827.13599999999997"/>
    <n v="125.6733936154514"/>
    <x v="0"/>
    <n v="10"/>
    <x v="5"/>
    <n v="0.15193800489333242"/>
    <n v="4.6425255338904361E-5"/>
    <x v="0"/>
    <s v="Oct-2023"/>
    <n v="202310"/>
  </r>
  <r>
    <s v="d6800bc3-199e-481b-aa2c-e32934139a5f"/>
    <x v="144"/>
    <x v="2322"/>
    <x v="2"/>
    <x v="2"/>
    <x v="3"/>
    <n v="6"/>
    <n v="502.76"/>
    <n v="0.22"/>
    <n v="2352.9168"/>
    <n v="191.40554760008951"/>
    <x v="0"/>
    <n v="10"/>
    <x v="5"/>
    <n v="8.134820049739519E-2"/>
    <n v="7.2930755562627635E-5"/>
    <x v="0"/>
    <s v="Oct-2023"/>
    <n v="202310"/>
  </r>
  <r>
    <s v="6fb6e080-4018-41ff-80bc-f562e8f01f41"/>
    <x v="153"/>
    <x v="410"/>
    <x v="0"/>
    <x v="1"/>
    <x v="9"/>
    <n v="5"/>
    <n v="871.71"/>
    <n v="0.12"/>
    <n v="3835.5239999999999"/>
    <n v="758.41989449728453"/>
    <x v="0"/>
    <n v="10"/>
    <x v="5"/>
    <n v="0.19773566649492599"/>
    <n v="2.7532092094848054E-5"/>
    <x v="0"/>
    <s v="Oct-2023"/>
    <n v="202310"/>
  </r>
  <r>
    <s v="e7cdea1f-ba6d-4587-9e3a-16fb2fbc677f"/>
    <x v="149"/>
    <x v="2323"/>
    <x v="1"/>
    <x v="1"/>
    <x v="7"/>
    <n v="8"/>
    <n v="914.82"/>
    <n v="0.28000000000000003"/>
    <n v="5269.3631999999998"/>
    <n v="1421.954728813588"/>
    <x v="0"/>
    <n v="10"/>
    <x v="5"/>
    <n v="0.26985323934656619"/>
    <n v="3.825889245971885E-5"/>
    <x v="0"/>
    <s v="Oct-2023"/>
    <n v="202310"/>
  </r>
  <r>
    <s v="42a1da98-9831-467d-b79e-81da96be50cc"/>
    <x v="153"/>
    <x v="2324"/>
    <x v="2"/>
    <x v="0"/>
    <x v="0"/>
    <n v="9"/>
    <n v="756.91"/>
    <n v="7.0000000000000007E-2"/>
    <n v="6335.3366999999989"/>
    <n v="1223.3281661232979"/>
    <x v="0"/>
    <n v="10"/>
    <x v="5"/>
    <n v="0.19309599853205878"/>
    <n v="1.0275696949145577E-5"/>
    <x v="0"/>
    <s v="Oct-2023"/>
    <n v="202310"/>
  </r>
  <r>
    <s v="ec9cc463-5e05-4de8-ae54-52842225d57f"/>
    <x v="164"/>
    <x v="2325"/>
    <x v="2"/>
    <x v="2"/>
    <x v="5"/>
    <n v="7"/>
    <n v="397.05"/>
    <n v="0.09"/>
    <n v="2529.2085000000002"/>
    <n v="506.71909423169308"/>
    <x v="0"/>
    <n v="10"/>
    <x v="5"/>
    <n v="0.20034690466669436"/>
    <n v="3.2381671973662905E-5"/>
    <x v="0"/>
    <s v="Oct-2023"/>
    <n v="202310"/>
  </r>
  <r>
    <s v="fb5c79a9-bdb3-4962-aa3c-73e1fd711f90"/>
    <x v="164"/>
    <x v="2326"/>
    <x v="0"/>
    <x v="1"/>
    <x v="1"/>
    <n v="3"/>
    <n v="595.23"/>
    <n v="0.21"/>
    <n v="1410.6950999999999"/>
    <n v="216.4757495223013"/>
    <x v="0"/>
    <n v="10"/>
    <x v="5"/>
    <n v="0.15345325118255626"/>
    <n v="1.1760159938175159E-4"/>
    <x v="0"/>
    <s v="Oct-2023"/>
    <n v="202310"/>
  </r>
  <r>
    <s v="3cbb2834-54f2-4428-a9a8-8007c0753112"/>
    <x v="148"/>
    <x v="2327"/>
    <x v="2"/>
    <x v="2"/>
    <x v="9"/>
    <n v="5"/>
    <n v="608.07000000000005"/>
    <n v="0.11"/>
    <n v="2705.9115000000002"/>
    <n v="697.70972784768969"/>
    <x v="0"/>
    <n v="10"/>
    <x v="5"/>
    <n v="0.2578464697931509"/>
    <n v="3.6180045060601574E-5"/>
    <x v="0"/>
    <s v="Oct-2023"/>
    <n v="202310"/>
  </r>
  <r>
    <s v="3f1890fc-3eaf-452e-83fa-5f61821351fd"/>
    <x v="144"/>
    <x v="2328"/>
    <x v="3"/>
    <x v="2"/>
    <x v="1"/>
    <n v="6"/>
    <n v="640.65"/>
    <n v="0.01"/>
    <n v="3805.4609999999998"/>
    <n v="923.49355779225255"/>
    <x v="0"/>
    <n v="10"/>
    <x v="5"/>
    <n v="0.24267586970205518"/>
    <n v="2.6015244933531054E-6"/>
    <x v="0"/>
    <s v="Oct-2023"/>
    <n v="202310"/>
  </r>
  <r>
    <s v="09cca057-0f78-410c-a5c8-4db8f217ef9b"/>
    <x v="143"/>
    <x v="2329"/>
    <x v="2"/>
    <x v="2"/>
    <x v="5"/>
    <n v="5"/>
    <n v="227.86"/>
    <n v="0.1"/>
    <n v="1025.3699999999999"/>
    <n v="157.94511264017811"/>
    <x v="0"/>
    <n v="10"/>
    <x v="5"/>
    <n v="0.15403718915140693"/>
    <n v="8.7773194066532079E-5"/>
    <x v="0"/>
    <s v="Oct-2023"/>
    <n v="202310"/>
  </r>
  <r>
    <s v="db8c0ce2-6e0d-41fb-a9ed-d4418ee754ee"/>
    <x v="159"/>
    <x v="2330"/>
    <x v="0"/>
    <x v="0"/>
    <x v="6"/>
    <n v="3"/>
    <n v="589.04999999999995"/>
    <n v="0.25"/>
    <n v="1325.3625"/>
    <n v="78.147969956110359"/>
    <x v="0"/>
    <n v="10"/>
    <x v="5"/>
    <n v="5.8963468451921915E-2"/>
    <n v="1.4147072970602384E-4"/>
    <x v="0"/>
    <s v="Oct-2023"/>
    <n v="202310"/>
  </r>
  <r>
    <s v="a377a930-d7cc-49a1-a8b8-785d8811a0d9"/>
    <x v="146"/>
    <x v="2331"/>
    <x v="1"/>
    <x v="2"/>
    <x v="9"/>
    <n v="1"/>
    <n v="342.94"/>
    <n v="0.04"/>
    <n v="329.22239999999999"/>
    <n v="16.825317292396608"/>
    <x v="0"/>
    <n v="10"/>
    <x v="5"/>
    <n v="5.1106234850352247E-2"/>
    <n v="1.166384790342334E-4"/>
    <x v="0"/>
    <s v="Oct-2023"/>
    <n v="202310"/>
  </r>
  <r>
    <s v="04f6043e-b424-40c7-900c-a5e8f7d1be9a"/>
    <x v="170"/>
    <x v="2332"/>
    <x v="2"/>
    <x v="2"/>
    <x v="0"/>
    <n v="1"/>
    <n v="511.73"/>
    <n v="0.11"/>
    <n v="455.43970000000002"/>
    <n v="45.66065075096855"/>
    <x v="0"/>
    <n v="10"/>
    <x v="5"/>
    <n v="0.10025619363215053"/>
    <n v="2.1495710628651826E-4"/>
    <x v="0"/>
    <s v="Oct-2023"/>
    <n v="202310"/>
  </r>
  <r>
    <s v="5b6e3b5a-19cd-4c22-b5c3-7d7d04b9f4f7"/>
    <x v="154"/>
    <x v="2333"/>
    <x v="3"/>
    <x v="0"/>
    <x v="4"/>
    <n v="5"/>
    <n v="885.22"/>
    <n v="0.12"/>
    <n v="3894.9679999999998"/>
    <n v="995.27617778787419"/>
    <x v="0"/>
    <n v="10"/>
    <x v="5"/>
    <n v="0.25552871751138245"/>
    <n v="2.7111904385350532E-5"/>
    <x v="0"/>
    <s v="Oct-2023"/>
    <n v="202310"/>
  </r>
  <r>
    <s v="f2ff2b9f-d577-4f79-9529-6998414c779c"/>
    <x v="153"/>
    <x v="2334"/>
    <x v="3"/>
    <x v="0"/>
    <x v="5"/>
    <n v="8"/>
    <n v="512.69000000000005"/>
    <n v="0.23"/>
    <n v="3158.1704"/>
    <n v="303.50164841008848"/>
    <x v="0"/>
    <n v="10"/>
    <x v="5"/>
    <n v="9.6100466399814427E-2"/>
    <n v="5.6076771538356508E-5"/>
    <x v="0"/>
    <s v="Oct-2023"/>
    <n v="202310"/>
  </r>
  <r>
    <s v="0d4bee66-0fee-4500-8919-856d666c8bc6"/>
    <x v="160"/>
    <x v="2335"/>
    <x v="1"/>
    <x v="2"/>
    <x v="2"/>
    <n v="3"/>
    <n v="619.79"/>
    <n v="0.2"/>
    <n v="1487.4960000000001"/>
    <n v="401.65198841646151"/>
    <x v="0"/>
    <n v="10"/>
    <x v="5"/>
    <n v="0.27001886957441329"/>
    <n v="1.0756331445597166E-4"/>
    <x v="0"/>
    <s v="Oct-2023"/>
    <n v="202310"/>
  </r>
  <r>
    <s v="0bdc3978-fe31-400d-b88c-d411039d7952"/>
    <x v="147"/>
    <x v="2336"/>
    <x v="0"/>
    <x v="1"/>
    <x v="0"/>
    <n v="6"/>
    <n v="229.85"/>
    <n v="0.24"/>
    <n v="1048.116"/>
    <n v="162.19954130172911"/>
    <x v="0"/>
    <n v="10"/>
    <x v="5"/>
    <n v="0.15475342548127222"/>
    <n v="1.7402653904720469E-4"/>
    <x v="0"/>
    <s v="Oct-2023"/>
    <n v="202310"/>
  </r>
  <r>
    <s v="6132f760-9f45-4715-a5da-6cb97e8b247e"/>
    <x v="146"/>
    <x v="2337"/>
    <x v="0"/>
    <x v="0"/>
    <x v="0"/>
    <n v="2"/>
    <n v="602.29"/>
    <n v="0.12"/>
    <n v="1060.0304000000001"/>
    <n v="155.08114638215341"/>
    <x v="0"/>
    <n v="10"/>
    <x v="5"/>
    <n v="0.1462987725466679"/>
    <n v="9.9619784489199563E-5"/>
    <x v="0"/>
    <s v="Oct-2023"/>
    <n v="202310"/>
  </r>
  <r>
    <s v="ce387c7e-6d57-46c2-908c-486f98e26177"/>
    <x v="157"/>
    <x v="2338"/>
    <x v="1"/>
    <x v="0"/>
    <x v="5"/>
    <n v="5"/>
    <n v="91.88"/>
    <n v="0.15"/>
    <n v="390.49"/>
    <n v="34.276910584985593"/>
    <x v="0"/>
    <n v="10"/>
    <x v="5"/>
    <n v="8.7779227598621196E-2"/>
    <n v="3.2651284283848498E-4"/>
    <x v="0"/>
    <s v="Oct-2023"/>
    <n v="202310"/>
  </r>
  <r>
    <s v="ce8298ab-4ba7-4673-9161-d2cb37439819"/>
    <x v="152"/>
    <x v="2339"/>
    <x v="2"/>
    <x v="2"/>
    <x v="5"/>
    <n v="5"/>
    <n v="788.58"/>
    <n v="0.22"/>
    <n v="3075.462"/>
    <n v="817.46687714503253"/>
    <x v="0"/>
    <n v="10"/>
    <x v="5"/>
    <n v="0.2658029516037046"/>
    <n v="5.579649496563443E-5"/>
    <x v="0"/>
    <s v="Oct-2023"/>
    <n v="202310"/>
  </r>
  <r>
    <s v="d93bc1a6-85a6-4d7e-afa7-c26543a16c49"/>
    <x v="158"/>
    <x v="2340"/>
    <x v="3"/>
    <x v="0"/>
    <x v="0"/>
    <n v="4"/>
    <n v="822.56"/>
    <n v="0.28999999999999998"/>
    <n v="2336.0704000000001"/>
    <n v="413.42873839716248"/>
    <x v="0"/>
    <n v="10"/>
    <x v="5"/>
    <n v="0.17697614695052105"/>
    <n v="8.8139467029760748E-5"/>
    <x v="0"/>
    <s v="Oct-2023"/>
    <n v="202310"/>
  </r>
  <r>
    <s v="f35f9a48-dccf-4a26-aebe-a6955210d952"/>
    <x v="155"/>
    <x v="2341"/>
    <x v="2"/>
    <x v="1"/>
    <x v="2"/>
    <n v="4"/>
    <n v="648.34"/>
    <n v="0.25"/>
    <n v="1945.02"/>
    <n v="570.3238594835326"/>
    <x v="0"/>
    <n v="10"/>
    <x v="5"/>
    <n v="0.29322261955328616"/>
    <n v="9.6400037017614206E-5"/>
    <x v="0"/>
    <s v="Oct-2023"/>
    <n v="202310"/>
  </r>
  <r>
    <s v="06e356b8-6711-4545-86bb-2a058e2756fe"/>
    <x v="158"/>
    <x v="2342"/>
    <x v="3"/>
    <x v="0"/>
    <x v="2"/>
    <n v="2"/>
    <n v="402.46"/>
    <n v="0.27"/>
    <n v="587.59159999999997"/>
    <n v="41.890181197451327"/>
    <x v="0"/>
    <n v="10"/>
    <x v="5"/>
    <n v="7.1291320702085131E-2"/>
    <n v="3.354370620682801E-4"/>
    <x v="0"/>
    <s v="Oct-2023"/>
    <n v="202310"/>
  </r>
  <r>
    <s v="ecbb6e80-3bab-499e-9a28-b98d10555e28"/>
    <x v="153"/>
    <x v="2343"/>
    <x v="1"/>
    <x v="1"/>
    <x v="5"/>
    <n v="9"/>
    <n v="983.16"/>
    <n v="7.0000000000000007E-2"/>
    <n v="8229.0491999999995"/>
    <n v="1836.3286867820591"/>
    <x v="0"/>
    <n v="10"/>
    <x v="5"/>
    <n v="0.22315198781191625"/>
    <n v="7.9109990009538403E-6"/>
    <x v="0"/>
    <s v="Oct-2023"/>
    <n v="202310"/>
  </r>
  <r>
    <s v="ce81c5ec-0099-4716-bab7-c3c570e2e9f3"/>
    <x v="161"/>
    <x v="2344"/>
    <x v="1"/>
    <x v="2"/>
    <x v="5"/>
    <n v="2"/>
    <n v="968.38"/>
    <n v="0.19"/>
    <n v="1568.7755999999999"/>
    <n v="304.10230019330692"/>
    <x v="0"/>
    <n v="10"/>
    <x v="5"/>
    <n v="0.19384690850195971"/>
    <n v="9.8101984758049534E-5"/>
    <x v="0"/>
    <s v="Oct-2023"/>
    <n v="202310"/>
  </r>
  <r>
    <s v="ff096bef-2b47-46dc-9161-9591a29d9705"/>
    <x v="153"/>
    <x v="2345"/>
    <x v="3"/>
    <x v="0"/>
    <x v="5"/>
    <n v="3"/>
    <n v="755.5"/>
    <n v="0.23"/>
    <n v="1745.2049999999999"/>
    <n v="236.98960033426141"/>
    <x v="0"/>
    <n v="10"/>
    <x v="5"/>
    <n v="0.13579470625758086"/>
    <n v="1.014780498566071E-4"/>
    <x v="0"/>
    <s v="Oct-2023"/>
    <n v="202310"/>
  </r>
  <r>
    <s v="53e78791-c343-4d76-85c4-bb19dc073f14"/>
    <x v="146"/>
    <x v="2346"/>
    <x v="3"/>
    <x v="0"/>
    <x v="9"/>
    <n v="4"/>
    <n v="797.77"/>
    <n v="0.15"/>
    <n v="2712.4180000000001"/>
    <n v="590.41091292882879"/>
    <x v="0"/>
    <n v="10"/>
    <x v="5"/>
    <n v="0.21766958961665525"/>
    <n v="4.7006029306692405E-5"/>
    <x v="0"/>
    <s v="Oct-2023"/>
    <n v="202310"/>
  </r>
  <r>
    <s v="d3dae811-cf10-436e-bc47-cf2bda6936a3"/>
    <x v="168"/>
    <x v="2347"/>
    <x v="1"/>
    <x v="0"/>
    <x v="7"/>
    <n v="8"/>
    <n v="376.49"/>
    <n v="0.25"/>
    <n v="2258.94"/>
    <n v="619.4405015726669"/>
    <x v="0"/>
    <n v="10"/>
    <x v="5"/>
    <n v="0.27421733271918108"/>
    <n v="8.3003532630348739E-5"/>
    <x v="0"/>
    <s v="Oct-2023"/>
    <n v="202310"/>
  </r>
  <r>
    <s v="b397116e-4a76-44b2-b098-36979ddc3eed"/>
    <x v="168"/>
    <x v="2348"/>
    <x v="2"/>
    <x v="2"/>
    <x v="3"/>
    <n v="1"/>
    <n v="436.89"/>
    <n v="0.24"/>
    <n v="332.03640000000001"/>
    <n v="66.794991256308847"/>
    <x v="0"/>
    <n v="10"/>
    <x v="5"/>
    <n v="0.20116767696646767"/>
    <n v="5.4933736180731989E-4"/>
    <x v="0"/>
    <s v="Oct-2023"/>
    <n v="202310"/>
  </r>
  <r>
    <s v="dd8c6155-a9b9-4c61-bc96-9c2ad0032e8c"/>
    <x v="167"/>
    <x v="2349"/>
    <x v="1"/>
    <x v="0"/>
    <x v="4"/>
    <n v="1"/>
    <n v="384.42"/>
    <n v="0.06"/>
    <n v="361.35480000000001"/>
    <n v="44.543349518073228"/>
    <x v="0"/>
    <n v="10"/>
    <x v="5"/>
    <n v="0.1232676292609735"/>
    <n v="1.5607928827844543E-4"/>
    <x v="0"/>
    <s v="Oct-2023"/>
    <n v="202310"/>
  </r>
  <r>
    <s v="3689a6e8-ae24-409a-a37d-7ac2b62a2233"/>
    <x v="169"/>
    <x v="2350"/>
    <x v="3"/>
    <x v="2"/>
    <x v="7"/>
    <n v="5"/>
    <n v="705.51"/>
    <n v="0.13"/>
    <n v="3068.9684999999999"/>
    <n v="668.81296187310681"/>
    <x v="0"/>
    <n v="10"/>
    <x v="5"/>
    <n v="0.21792760723125923"/>
    <n v="3.685277317118113E-5"/>
    <x v="0"/>
    <s v="Oct-2023"/>
    <n v="202310"/>
  </r>
  <r>
    <s v="7383e764-3528-4267-a912-fe8a33b6e33b"/>
    <x v="170"/>
    <x v="1957"/>
    <x v="2"/>
    <x v="1"/>
    <x v="9"/>
    <n v="6"/>
    <n v="902.65"/>
    <n v="0.11"/>
    <n v="4820.1509999999998"/>
    <n v="555.79752019858722"/>
    <x v="0"/>
    <n v="10"/>
    <x v="5"/>
    <n v="0.11530707652075366"/>
    <n v="2.0310567034103289E-5"/>
    <x v="0"/>
    <s v="Oct-2023"/>
    <n v="202310"/>
  </r>
  <r>
    <s v="2212f5cd-bc3c-4ee2-9db3-f6b8a26f9bcc"/>
    <x v="153"/>
    <x v="2351"/>
    <x v="3"/>
    <x v="0"/>
    <x v="6"/>
    <n v="8"/>
    <n v="129.26"/>
    <n v="0.28999999999999998"/>
    <n v="734.19679999999994"/>
    <n v="62.160005647620721"/>
    <x v="0"/>
    <n v="10"/>
    <x v="5"/>
    <n v="8.466395610498538E-2"/>
    <n v="2.8044251895404613E-4"/>
    <x v="0"/>
    <s v="Oct-2023"/>
    <n v="202310"/>
  </r>
  <r>
    <s v="d79123ed-7fdb-43d4-b2f9-1addbc4986bc"/>
    <x v="159"/>
    <x v="2352"/>
    <x v="1"/>
    <x v="0"/>
    <x v="9"/>
    <n v="4"/>
    <n v="567.32000000000005"/>
    <n v="0.26"/>
    <n v="1679.2672"/>
    <n v="322.73862965118661"/>
    <x v="0"/>
    <n v="10"/>
    <x v="5"/>
    <n v="0.19219015869016354"/>
    <n v="1.145737855178735E-4"/>
    <x v="0"/>
    <s v="Oct-2023"/>
    <n v="202310"/>
  </r>
  <r>
    <s v="daecbda6-48a2-4340-98f1-6512f41400d2"/>
    <x v="144"/>
    <x v="2353"/>
    <x v="1"/>
    <x v="2"/>
    <x v="9"/>
    <n v="8"/>
    <n v="539.53"/>
    <n v="7.0000000000000007E-2"/>
    <n v="4014.1032"/>
    <n v="509.37286281665638"/>
    <x v="0"/>
    <n v="10"/>
    <x v="5"/>
    <n v="0.12689580646971318"/>
    <n v="1.6217819213018742E-5"/>
    <x v="0"/>
    <s v="Oct-2023"/>
    <n v="202310"/>
  </r>
  <r>
    <s v="8d191da8-f2a6-49db-8db3-1a6914285022"/>
    <x v="155"/>
    <x v="2354"/>
    <x v="3"/>
    <x v="1"/>
    <x v="3"/>
    <n v="6"/>
    <n v="376.3"/>
    <n v="0.01"/>
    <n v="2235.2220000000002"/>
    <n v="120.73995798731249"/>
    <x v="0"/>
    <n v="10"/>
    <x v="5"/>
    <n v="5.4016987121329553E-2"/>
    <n v="4.4290902648595977E-6"/>
    <x v="0"/>
    <s v="Oct-2023"/>
    <n v="202310"/>
  </r>
  <r>
    <s v="080f517f-45c2-4036-9f61-d0c3bff1e3d4"/>
    <x v="157"/>
    <x v="2355"/>
    <x v="0"/>
    <x v="2"/>
    <x v="8"/>
    <n v="8"/>
    <n v="822.97"/>
    <n v="0.13"/>
    <n v="5727.8711999999996"/>
    <n v="973.40767038049012"/>
    <x v="0"/>
    <n v="10"/>
    <x v="5"/>
    <n v="0.16994231126923562"/>
    <n v="1.9745555731071606E-5"/>
    <x v="0"/>
    <s v="Oct-2023"/>
    <n v="202310"/>
  </r>
  <r>
    <s v="2f06a91d-025d-4388-9e98-baced317274a"/>
    <x v="168"/>
    <x v="2356"/>
    <x v="0"/>
    <x v="2"/>
    <x v="2"/>
    <n v="3"/>
    <n v="699.46"/>
    <n v="0.03"/>
    <n v="2035.4286"/>
    <n v="206.9870391650293"/>
    <x v="0"/>
    <n v="10"/>
    <x v="5"/>
    <n v="0.10169211495064445"/>
    <n v="1.4296743201898606E-5"/>
    <x v="0"/>
    <s v="Oct-2023"/>
    <n v="202310"/>
  </r>
  <r>
    <s v="b9777344-d205-442a-bf47-1dfff0e9cc48"/>
    <x v="173"/>
    <x v="2357"/>
    <x v="0"/>
    <x v="1"/>
    <x v="5"/>
    <n v="2"/>
    <n v="24.26"/>
    <n v="0.04"/>
    <n v="46.5792"/>
    <n v="2.6758444505850951"/>
    <x v="0"/>
    <n v="11"/>
    <x v="6"/>
    <n v="5.744719640064868E-2"/>
    <n v="8.2440230832646333E-4"/>
    <x v="0"/>
    <s v="Nov-2023"/>
    <n v="202311"/>
  </r>
  <r>
    <s v="c5685188-013c-4a79-b71f-60ffbb06e37b"/>
    <x v="174"/>
    <x v="2358"/>
    <x v="2"/>
    <x v="1"/>
    <x v="4"/>
    <n v="5"/>
    <n v="646.73"/>
    <n v="0.11"/>
    <n v="2877.9485"/>
    <n v="630.32479547291211"/>
    <x v="0"/>
    <n v="11"/>
    <x v="6"/>
    <n v="0.21901878906898858"/>
    <n v="3.4017286966740372E-5"/>
    <x v="0"/>
    <s v="Nov-2023"/>
    <n v="202311"/>
  </r>
  <r>
    <s v="342cc016-b5bb-4ab4-ab40-a2d154a72bbd"/>
    <x v="175"/>
    <x v="2359"/>
    <x v="3"/>
    <x v="0"/>
    <x v="5"/>
    <n v="5"/>
    <n v="706.3"/>
    <n v="0.2"/>
    <n v="2825.2"/>
    <n v="184.5987797507789"/>
    <x v="0"/>
    <n v="11"/>
    <x v="6"/>
    <n v="6.5340074950721694E-2"/>
    <n v="5.66331587144273E-5"/>
    <x v="0"/>
    <s v="Nov-2023"/>
    <n v="202311"/>
  </r>
  <r>
    <s v="aa8fb771-aba5-4133-a221-4984be603998"/>
    <x v="174"/>
    <x v="2360"/>
    <x v="0"/>
    <x v="0"/>
    <x v="2"/>
    <n v="7"/>
    <n v="227.7"/>
    <n v="0.06"/>
    <n v="1498.2660000000001"/>
    <n v="268.98143331351179"/>
    <x v="0"/>
    <n v="11"/>
    <x v="6"/>
    <n v="0.17952849047733299"/>
    <n v="3.7643515904385474E-5"/>
    <x v="0"/>
    <s v="Nov-2023"/>
    <n v="202311"/>
  </r>
  <r>
    <s v="bdb16e6f-01e5-46da-b820-2a1f6ac6dea9"/>
    <x v="176"/>
    <x v="2361"/>
    <x v="1"/>
    <x v="1"/>
    <x v="2"/>
    <n v="7"/>
    <n v="161.83000000000001"/>
    <n v="0.27"/>
    <n v="826.95130000000006"/>
    <n v="187.7872942173922"/>
    <x v="0"/>
    <n v="11"/>
    <x v="6"/>
    <n v="0.2270838611867376"/>
    <n v="2.3834535358974583E-4"/>
    <x v="0"/>
    <s v="Nov-2023"/>
    <n v="202311"/>
  </r>
  <r>
    <s v="2e2b250c-03ca-42b2-ab31-61e9a98869b6"/>
    <x v="177"/>
    <x v="2362"/>
    <x v="0"/>
    <x v="2"/>
    <x v="5"/>
    <n v="1"/>
    <n v="372.79"/>
    <n v="0.19"/>
    <n v="301.95990000000012"/>
    <n v="77.158537741130559"/>
    <x v="0"/>
    <n v="11"/>
    <x v="6"/>
    <n v="0.25552577590975001"/>
    <n v="5.0967032377477938E-4"/>
    <x v="0"/>
    <s v="Nov-2023"/>
    <n v="202311"/>
  </r>
  <r>
    <s v="8c902b2f-4186-42e6-a333-94d08d36f051"/>
    <x v="178"/>
    <x v="2363"/>
    <x v="3"/>
    <x v="1"/>
    <x v="9"/>
    <n v="9"/>
    <n v="774.61"/>
    <n v="0.1"/>
    <n v="6274.3410000000003"/>
    <n v="456.09973142080588"/>
    <x v="0"/>
    <n v="11"/>
    <x v="6"/>
    <n v="7.2692850360030772E-2"/>
    <n v="1.4344135902081191E-5"/>
    <x v="0"/>
    <s v="Nov-2023"/>
    <n v="202311"/>
  </r>
  <r>
    <s v="df492c57-a283-4873-905f-c095a9398575"/>
    <x v="179"/>
    <x v="2364"/>
    <x v="0"/>
    <x v="1"/>
    <x v="7"/>
    <n v="9"/>
    <n v="163.18"/>
    <n v="0.1"/>
    <n v="1321.758"/>
    <n v="191.28607779592019"/>
    <x v="0"/>
    <n v="11"/>
    <x v="6"/>
    <n v="0.14472095330304049"/>
    <n v="6.8091133172638264E-5"/>
    <x v="0"/>
    <s v="Nov-2023"/>
    <n v="202311"/>
  </r>
  <r>
    <s v="81fca301-2e9f-4819-ba75-c996abb0bc89"/>
    <x v="178"/>
    <x v="2365"/>
    <x v="0"/>
    <x v="1"/>
    <x v="4"/>
    <n v="3"/>
    <n v="295.27"/>
    <n v="0.13"/>
    <n v="770.65469999999993"/>
    <n v="115.95377306225321"/>
    <x v="0"/>
    <n v="11"/>
    <x v="6"/>
    <n v="0.15046138440763834"/>
    <n v="1.4675833418001605E-4"/>
    <x v="0"/>
    <s v="Nov-2023"/>
    <n v="202311"/>
  </r>
  <r>
    <s v="2a8c9594-8e23-4274-8a18-d0c44e560ab6"/>
    <x v="180"/>
    <x v="2366"/>
    <x v="0"/>
    <x v="2"/>
    <x v="2"/>
    <n v="1"/>
    <n v="259.95"/>
    <n v="0.3"/>
    <n v="181.965"/>
    <n v="32.90462971690701"/>
    <x v="0"/>
    <n v="11"/>
    <x v="6"/>
    <n v="0.18082944366722728"/>
    <n v="1.1540680900173109E-3"/>
    <x v="0"/>
    <s v="Nov-2023"/>
    <n v="202311"/>
  </r>
  <r>
    <s v="223d9632-ddb4-4f2d-9c4d-29c69be7563c"/>
    <x v="181"/>
    <x v="2367"/>
    <x v="0"/>
    <x v="2"/>
    <x v="6"/>
    <n v="4"/>
    <n v="239.17"/>
    <n v="0.25"/>
    <n v="717.51"/>
    <n v="72.299577369825855"/>
    <x v="0"/>
    <n v="11"/>
    <x v="6"/>
    <n v="0.10076455710697531"/>
    <n v="2.613203997156834E-4"/>
    <x v="0"/>
    <s v="Nov-2023"/>
    <n v="202311"/>
  </r>
  <r>
    <s v="571e8edd-fb94-4dbf-9ebf-5281903be764"/>
    <x v="177"/>
    <x v="2368"/>
    <x v="1"/>
    <x v="2"/>
    <x v="0"/>
    <n v="9"/>
    <n v="771.36"/>
    <n v="0.01"/>
    <n v="6872.8175999999994"/>
    <n v="562.44844073902732"/>
    <x v="0"/>
    <n v="11"/>
    <x v="6"/>
    <n v="8.1836660518828166E-2"/>
    <n v="1.4404572587522184E-6"/>
    <x v="0"/>
    <s v="Nov-2023"/>
    <n v="202311"/>
  </r>
  <r>
    <s v="2e488a77-34bd-4177-b5a7-0deb03afd0df"/>
    <x v="181"/>
    <x v="2369"/>
    <x v="0"/>
    <x v="2"/>
    <x v="3"/>
    <n v="2"/>
    <n v="511.48"/>
    <n v="0.03"/>
    <n v="992.27120000000002"/>
    <n v="56.040399819627567"/>
    <x v="0"/>
    <n v="11"/>
    <x v="6"/>
    <n v="5.6476898472542149E-2"/>
    <n v="2.9326659888949714E-5"/>
    <x v="0"/>
    <s v="Nov-2023"/>
    <n v="202311"/>
  </r>
  <r>
    <s v="25d01e7b-4bcb-4217-b22b-6da5e9e428f1"/>
    <x v="178"/>
    <x v="2370"/>
    <x v="0"/>
    <x v="1"/>
    <x v="1"/>
    <n v="3"/>
    <n v="822.36"/>
    <n v="0.03"/>
    <n v="2393.0675999999999"/>
    <n v="239.92521243923471"/>
    <x v="0"/>
    <n v="11"/>
    <x v="6"/>
    <n v="0.10025843500586223"/>
    <n v="1.2160124519675081E-5"/>
    <x v="0"/>
    <s v="Nov-2023"/>
    <n v="202311"/>
  </r>
  <r>
    <s v="782aa9c5-ceea-4089-92bd-7a164a19e73d"/>
    <x v="182"/>
    <x v="2371"/>
    <x v="0"/>
    <x v="2"/>
    <x v="4"/>
    <n v="7"/>
    <n v="660.01"/>
    <n v="0.15"/>
    <n v="3927.0594999999998"/>
    <n v="626.97633700483539"/>
    <x v="0"/>
    <n v="11"/>
    <x v="6"/>
    <n v="0.15965542080654377"/>
    <n v="3.2467040542675763E-5"/>
    <x v="0"/>
    <s v="Nov-2023"/>
    <n v="202311"/>
  </r>
  <r>
    <s v="ea2f33f5-37df-48d2-ae7b-34cf98d25dbe"/>
    <x v="183"/>
    <x v="2372"/>
    <x v="0"/>
    <x v="2"/>
    <x v="0"/>
    <n v="7"/>
    <n v="632.64"/>
    <n v="0.26"/>
    <n v="3277.0752000000002"/>
    <n v="908.33044033429155"/>
    <x v="0"/>
    <n v="11"/>
    <x v="6"/>
    <n v="0.27717717321051755"/>
    <n v="5.8710889515138385E-5"/>
    <x v="0"/>
    <s v="Nov-2023"/>
    <n v="202311"/>
  </r>
  <r>
    <s v="20f7ecba-46f3-4135-a02d-c80aa69d94ad"/>
    <x v="184"/>
    <x v="2373"/>
    <x v="3"/>
    <x v="2"/>
    <x v="8"/>
    <n v="8"/>
    <n v="12.53"/>
    <n v="0.1"/>
    <n v="90.215999999999994"/>
    <n v="18.21426237697198"/>
    <x v="0"/>
    <n v="11"/>
    <x v="6"/>
    <n v="0.2018961423358604"/>
    <n v="9.9760574620909835E-4"/>
    <x v="0"/>
    <s v="Nov-2023"/>
    <n v="202311"/>
  </r>
  <r>
    <s v="714851e9-3e37-4948-ab3b-46fe1624c7eb"/>
    <x v="185"/>
    <x v="2374"/>
    <x v="3"/>
    <x v="0"/>
    <x v="9"/>
    <n v="9"/>
    <n v="262.16000000000003"/>
    <n v="0.13"/>
    <n v="2052.7127999999998"/>
    <n v="394.35643283463668"/>
    <x v="0"/>
    <n v="11"/>
    <x v="6"/>
    <n v="0.19211476288092358"/>
    <n v="5.5097819821652599E-5"/>
    <x v="0"/>
    <s v="Nov-2023"/>
    <n v="202311"/>
  </r>
  <r>
    <s v="ecea7a3e-bf0e-418f-ae75-1dedd9a9d44e"/>
    <x v="186"/>
    <x v="2375"/>
    <x v="1"/>
    <x v="0"/>
    <x v="3"/>
    <n v="2"/>
    <n v="643.74"/>
    <n v="0.06"/>
    <n v="1210.2311999999999"/>
    <n v="165.57031148262911"/>
    <x v="0"/>
    <n v="11"/>
    <x v="6"/>
    <n v="0.13680882750554532"/>
    <n v="4.6602665672476463E-5"/>
    <x v="0"/>
    <s v="Nov-2023"/>
    <n v="202311"/>
  </r>
  <r>
    <s v="b091865d-822b-48d0-98cb-97e393d6014c"/>
    <x v="181"/>
    <x v="2376"/>
    <x v="3"/>
    <x v="0"/>
    <x v="2"/>
    <n v="1"/>
    <n v="410.94"/>
    <n v="0.22"/>
    <n v="320.53320000000002"/>
    <n v="25.194243260025878"/>
    <x v="0"/>
    <n v="11"/>
    <x v="6"/>
    <n v="7.86010412026769E-2"/>
    <n v="5.3535795979948412E-4"/>
    <x v="0"/>
    <s v="Nov-2023"/>
    <n v="202311"/>
  </r>
  <r>
    <s v="1e3bad30-b184-45dd-bf59-c55c2e42617a"/>
    <x v="187"/>
    <x v="2377"/>
    <x v="0"/>
    <x v="2"/>
    <x v="6"/>
    <n v="2"/>
    <n v="641.45000000000005"/>
    <n v="0.28999999999999998"/>
    <n v="910.85900000000004"/>
    <n v="197.79275256273419"/>
    <x v="0"/>
    <n v="11"/>
    <x v="6"/>
    <n v="0.21714969338035214"/>
    <n v="2.2605035466521161E-4"/>
    <x v="0"/>
    <s v="Nov-2023"/>
    <n v="202311"/>
  </r>
  <r>
    <s v="74123b94-01d4-434b-ae9c-cf6f6acee8b8"/>
    <x v="178"/>
    <x v="2378"/>
    <x v="1"/>
    <x v="0"/>
    <x v="9"/>
    <n v="5"/>
    <n v="990.83"/>
    <n v="0.13"/>
    <n v="4310.1105000000007"/>
    <n v="1273.415734171715"/>
    <x v="0"/>
    <n v="11"/>
    <x v="6"/>
    <n v="0.29544851209074913"/>
    <n v="2.6240626545421515E-5"/>
    <x v="0"/>
    <s v="Nov-2023"/>
    <n v="202311"/>
  </r>
  <r>
    <s v="3c45a655-b164-4f03-9e60-2d46f218f170"/>
    <x v="182"/>
    <x v="2379"/>
    <x v="0"/>
    <x v="0"/>
    <x v="4"/>
    <n v="8"/>
    <n v="753.5"/>
    <n v="0.27"/>
    <n v="4400.4399999999996"/>
    <n v="1196.144289390302"/>
    <x v="0"/>
    <n v="11"/>
    <x v="6"/>
    <n v="0.27182379248218408"/>
    <n v="4.4790975447909759E-5"/>
    <x v="0"/>
    <s v="Nov-2023"/>
    <n v="202311"/>
  </r>
  <r>
    <s v="7e983520-2463-4310-a7e2-0f3a3690bd4e"/>
    <x v="178"/>
    <x v="2380"/>
    <x v="3"/>
    <x v="2"/>
    <x v="1"/>
    <n v="4"/>
    <n v="782.74"/>
    <n v="0.28999999999999998"/>
    <n v="2222.9816000000001"/>
    <n v="609.08281281536244"/>
    <x v="0"/>
    <n v="11"/>
    <x v="6"/>
    <n v="0.27399363666139315"/>
    <n v="9.2623348749265399E-5"/>
    <x v="0"/>
    <s v="Nov-2023"/>
    <n v="202311"/>
  </r>
  <r>
    <s v="a0d93e99-8695-477a-824a-723a1e7619dc"/>
    <x v="188"/>
    <x v="2381"/>
    <x v="1"/>
    <x v="1"/>
    <x v="1"/>
    <n v="2"/>
    <n v="20.420000000000002"/>
    <n v="0.1"/>
    <n v="36.756000000000007"/>
    <n v="10.43810030718044"/>
    <x v="0"/>
    <n v="11"/>
    <x v="6"/>
    <n v="0.28398357566602561"/>
    <n v="2.4485798237022524E-3"/>
    <x v="0"/>
    <s v="Nov-2023"/>
    <n v="202311"/>
  </r>
  <r>
    <s v="745debe7-8926-4b77-b14d-2290b4829fcc"/>
    <x v="188"/>
    <x v="2382"/>
    <x v="2"/>
    <x v="0"/>
    <x v="3"/>
    <n v="4"/>
    <n v="150.74"/>
    <n v="0.13"/>
    <n v="524.5752"/>
    <n v="108.7835207397363"/>
    <x v="0"/>
    <n v="11"/>
    <x v="6"/>
    <n v="0.20737450176778527"/>
    <n v="2.156030250762903E-4"/>
    <x v="0"/>
    <s v="Nov-2023"/>
    <n v="202311"/>
  </r>
  <r>
    <s v="0800b380-b01b-42dc-957b-7b40ae39078d"/>
    <x v="186"/>
    <x v="2383"/>
    <x v="0"/>
    <x v="2"/>
    <x v="5"/>
    <n v="8"/>
    <n v="923.29"/>
    <n v="0.1"/>
    <n v="6647.6880000000001"/>
    <n v="1841.052282335801"/>
    <x v="0"/>
    <n v="11"/>
    <x v="6"/>
    <n v="0.27694625294324898"/>
    <n v="1.3538541519999135E-5"/>
    <x v="0"/>
    <s v="Nov-2023"/>
    <n v="202311"/>
  </r>
  <r>
    <s v="7270aeee-6306-4cf9-94e1-c09a6d460935"/>
    <x v="180"/>
    <x v="2384"/>
    <x v="2"/>
    <x v="1"/>
    <x v="9"/>
    <n v="5"/>
    <n v="165.44"/>
    <n v="0.15"/>
    <n v="703.12"/>
    <n v="196.11761443228141"/>
    <x v="0"/>
    <n v="11"/>
    <x v="6"/>
    <n v="0.27892481288013626"/>
    <n v="1.8133462282398451E-4"/>
    <x v="0"/>
    <s v="Nov-2023"/>
    <n v="202311"/>
  </r>
  <r>
    <s v="c05ad798-7b93-4f55-8a48-8c9c424154bc"/>
    <x v="180"/>
    <x v="2385"/>
    <x v="3"/>
    <x v="0"/>
    <x v="8"/>
    <n v="1"/>
    <n v="648.62"/>
    <n v="0.2"/>
    <n v="518.89600000000007"/>
    <n v="97.660017290752265"/>
    <x v="0"/>
    <n v="11"/>
    <x v="6"/>
    <n v="0.18820730414332015"/>
    <n v="3.0834695199037957E-4"/>
    <x v="0"/>
    <s v="Nov-2023"/>
    <n v="202311"/>
  </r>
  <r>
    <s v="774c9b83-5811-4580-b442-8aaa68d15512"/>
    <x v="186"/>
    <x v="2386"/>
    <x v="1"/>
    <x v="2"/>
    <x v="4"/>
    <n v="3"/>
    <n v="503.13"/>
    <n v="0.13"/>
    <n v="1313.1693"/>
    <n v="305.80568736873238"/>
    <x v="0"/>
    <n v="11"/>
    <x v="6"/>
    <n v="0.23287605594246863"/>
    <n v="8.6127508463684009E-5"/>
    <x v="0"/>
    <s v="Nov-2023"/>
    <n v="202311"/>
  </r>
  <r>
    <s v="ef8df9f3-a1f8-4681-baec-ed462f75499b"/>
    <x v="188"/>
    <x v="2387"/>
    <x v="2"/>
    <x v="0"/>
    <x v="1"/>
    <n v="7"/>
    <n v="280.43"/>
    <n v="0.26"/>
    <n v="1452.6274000000001"/>
    <n v="132.98187937647359"/>
    <x v="0"/>
    <n v="11"/>
    <x v="6"/>
    <n v="9.1545760032113926E-2"/>
    <n v="1.3244965639502601E-4"/>
    <x v="0"/>
    <s v="Nov-2023"/>
    <n v="202311"/>
  </r>
  <r>
    <s v="1cfb73ae-8ef5-42e0-96d2-9a1eaf357672"/>
    <x v="189"/>
    <x v="2388"/>
    <x v="1"/>
    <x v="0"/>
    <x v="3"/>
    <n v="4"/>
    <n v="153.27000000000001"/>
    <n v="0.02"/>
    <n v="600.8184"/>
    <n v="68.436359360764044"/>
    <x v="0"/>
    <n v="11"/>
    <x v="6"/>
    <n v="0.11390523219788883"/>
    <n v="3.262217002675018E-5"/>
    <x v="0"/>
    <s v="Nov-2023"/>
    <n v="202311"/>
  </r>
  <r>
    <s v="9fea0274-4dce-4967-b150-a182f24d5152"/>
    <x v="190"/>
    <x v="2389"/>
    <x v="3"/>
    <x v="0"/>
    <x v="9"/>
    <n v="2"/>
    <n v="850.62"/>
    <n v="0.02"/>
    <n v="1667.2152000000001"/>
    <n v="406.41782672203192"/>
    <x v="0"/>
    <n v="11"/>
    <x v="6"/>
    <n v="0.24377046629735136"/>
    <n v="1.1756130822223791E-5"/>
    <x v="0"/>
    <s v="Nov-2023"/>
    <n v="202311"/>
  </r>
  <r>
    <s v="801c7f9e-cd68-47c6-b1c3-e4b09439a80f"/>
    <x v="191"/>
    <x v="2390"/>
    <x v="3"/>
    <x v="1"/>
    <x v="8"/>
    <n v="6"/>
    <n v="568.84"/>
    <n v="0.16"/>
    <n v="2866.9535999999998"/>
    <n v="366.43453860059162"/>
    <x v="0"/>
    <n v="11"/>
    <x v="6"/>
    <n v="0.1278132086269522"/>
    <n v="4.6879028666526031E-5"/>
    <x v="0"/>
    <s v="Nov-2023"/>
    <n v="202311"/>
  </r>
  <r>
    <s v="252676a3-7246-481f-a322-cfbc1e465bec"/>
    <x v="177"/>
    <x v="2391"/>
    <x v="2"/>
    <x v="0"/>
    <x v="1"/>
    <n v="8"/>
    <n v="796.03"/>
    <n v="0.3"/>
    <n v="4457.7679999999991"/>
    <n v="1055.7672255549851"/>
    <x v="0"/>
    <n v="11"/>
    <x v="6"/>
    <n v="0.23683763389099327"/>
    <n v="4.7108777307387913E-5"/>
    <x v="0"/>
    <s v="Nov-2023"/>
    <n v="202311"/>
  </r>
  <r>
    <s v="70bb6792-2183-42d5-b894-696a2fd963d3"/>
    <x v="188"/>
    <x v="2392"/>
    <x v="1"/>
    <x v="1"/>
    <x v="2"/>
    <n v="9"/>
    <n v="246.42"/>
    <n v="0.08"/>
    <n v="2040.3576"/>
    <n v="445.63753617698461"/>
    <x v="0"/>
    <n v="11"/>
    <x v="6"/>
    <n v="0.21841148638698657"/>
    <n v="3.6072108144180219E-5"/>
    <x v="0"/>
    <s v="Nov-2023"/>
    <n v="202311"/>
  </r>
  <r>
    <s v="47b70c3b-5ac3-4c34-9476-50ab77e378ce"/>
    <x v="189"/>
    <x v="2393"/>
    <x v="1"/>
    <x v="1"/>
    <x v="3"/>
    <n v="9"/>
    <n v="79.86"/>
    <n v="0.27"/>
    <n v="524.68020000000001"/>
    <n v="43.643699231153789"/>
    <x v="0"/>
    <n v="11"/>
    <x v="6"/>
    <n v="8.3181525110255325E-2"/>
    <n v="3.756574004507889E-4"/>
    <x v="0"/>
    <s v="Nov-2023"/>
    <n v="202311"/>
  </r>
  <r>
    <s v="161b48f7-13e9-40e1-a89d-a270215c4c08"/>
    <x v="174"/>
    <x v="2394"/>
    <x v="0"/>
    <x v="1"/>
    <x v="9"/>
    <n v="7"/>
    <n v="876.5"/>
    <n v="0.02"/>
    <n v="6012.79"/>
    <n v="1019.027509235583"/>
    <x v="0"/>
    <n v="11"/>
    <x v="6"/>
    <n v="0.16947665047932542"/>
    <n v="3.2597180343900255E-6"/>
    <x v="0"/>
    <s v="Nov-2023"/>
    <n v="202311"/>
  </r>
  <r>
    <s v="5d4c39fc-6fd3-4428-90c1-94d3d3fa4025"/>
    <x v="173"/>
    <x v="2395"/>
    <x v="2"/>
    <x v="2"/>
    <x v="2"/>
    <n v="3"/>
    <n v="175.98"/>
    <n v="0.27"/>
    <n v="385.39620000000002"/>
    <n v="40.600195264277978"/>
    <x v="0"/>
    <n v="11"/>
    <x v="6"/>
    <n v="0.10534664136355776"/>
    <n v="5.1142175247187189E-4"/>
    <x v="0"/>
    <s v="Nov-2023"/>
    <n v="202311"/>
  </r>
  <r>
    <s v="746a5de5-5f2c-4629-9283-bd9bdbe5d913"/>
    <x v="192"/>
    <x v="2396"/>
    <x v="0"/>
    <x v="1"/>
    <x v="6"/>
    <n v="5"/>
    <n v="232.89"/>
    <n v="0.08"/>
    <n v="1071.2940000000001"/>
    <n v="299.23717380705818"/>
    <x v="0"/>
    <n v="11"/>
    <x v="6"/>
    <n v="0.27932311186943842"/>
    <n v="6.8701962299798201E-5"/>
    <x v="0"/>
    <s v="Nov-2023"/>
    <n v="202311"/>
  </r>
  <r>
    <s v="dab76525-fa74-4199-b6ee-917416654d55"/>
    <x v="182"/>
    <x v="2397"/>
    <x v="1"/>
    <x v="0"/>
    <x v="2"/>
    <n v="5"/>
    <n v="458.48"/>
    <n v="7.0000000000000007E-2"/>
    <n v="2131.9319999999998"/>
    <n v="223.02798931108779"/>
    <x v="0"/>
    <n v="11"/>
    <x v="6"/>
    <n v="0.10461308771156294"/>
    <n v="3.0535683126853951E-5"/>
    <x v="0"/>
    <s v="Nov-2023"/>
    <n v="202311"/>
  </r>
  <r>
    <s v="bab8b751-5f39-44b7-b21a-c4820ae3612c"/>
    <x v="184"/>
    <x v="2398"/>
    <x v="2"/>
    <x v="1"/>
    <x v="9"/>
    <n v="2"/>
    <n v="913.73"/>
    <n v="0.3"/>
    <n v="1279.222"/>
    <n v="157.8885983223569"/>
    <x v="0"/>
    <n v="11"/>
    <x v="6"/>
    <n v="0.12342548699315435"/>
    <n v="1.6416227988574303E-4"/>
    <x v="0"/>
    <s v="Nov-2023"/>
    <n v="202311"/>
  </r>
  <r>
    <s v="b43ecb94-051a-4429-a9ba-6516c52aeae6"/>
    <x v="186"/>
    <x v="2399"/>
    <x v="1"/>
    <x v="1"/>
    <x v="5"/>
    <n v="8"/>
    <n v="103.76"/>
    <n v="0.22"/>
    <n v="647.4624"/>
    <n v="117.048132004875"/>
    <x v="0"/>
    <n v="11"/>
    <x v="6"/>
    <n v="0.18077981363068341"/>
    <n v="2.6503469545104087E-4"/>
    <x v="0"/>
    <s v="Nov-2023"/>
    <n v="202311"/>
  </r>
  <r>
    <s v="273f2d2f-a811-4a51-b520-40ed23219398"/>
    <x v="183"/>
    <x v="2400"/>
    <x v="0"/>
    <x v="2"/>
    <x v="8"/>
    <n v="1"/>
    <n v="8.24"/>
    <n v="0.15"/>
    <n v="7.0039999999999996"/>
    <n v="0.76939709115161425"/>
    <x v="0"/>
    <n v="11"/>
    <x v="6"/>
    <n v="0.10985109810845435"/>
    <n v="1.820388349514563E-2"/>
    <x v="0"/>
    <s v="Nov-2023"/>
    <n v="202311"/>
  </r>
  <r>
    <s v="ab495f51-e983-4815-ac33-832dcb588211"/>
    <x v="193"/>
    <x v="2401"/>
    <x v="0"/>
    <x v="1"/>
    <x v="9"/>
    <n v="3"/>
    <n v="194.84"/>
    <n v="0.01"/>
    <n v="578.6748"/>
    <n v="148.14847293227601"/>
    <x v="0"/>
    <n v="11"/>
    <x v="6"/>
    <n v="0.25601334796724518"/>
    <n v="1.7108054472045441E-5"/>
    <x v="0"/>
    <s v="Nov-2023"/>
    <n v="202311"/>
  </r>
  <r>
    <s v="ce070a0c-eaad-4dff-86c7-21d92713a7c0"/>
    <x v="177"/>
    <x v="2402"/>
    <x v="2"/>
    <x v="2"/>
    <x v="4"/>
    <n v="3"/>
    <n v="844.55"/>
    <n v="7.0000000000000007E-2"/>
    <n v="2356.2945"/>
    <n v="545.26188239131955"/>
    <x v="0"/>
    <n v="11"/>
    <x v="6"/>
    <n v="0.23140650813865565"/>
    <n v="2.7628125431689466E-5"/>
    <x v="0"/>
    <s v="Nov-2023"/>
    <n v="202311"/>
  </r>
  <r>
    <s v="79b687f7-fb75-4701-851d-e684f56e84d0"/>
    <x v="194"/>
    <x v="2403"/>
    <x v="3"/>
    <x v="1"/>
    <x v="0"/>
    <n v="9"/>
    <n v="429.99"/>
    <n v="0.18"/>
    <n v="3173.3262"/>
    <n v="797.49184118933238"/>
    <x v="0"/>
    <n v="11"/>
    <x v="6"/>
    <n v="0.2513110190781308"/>
    <n v="4.6512709597897624E-5"/>
    <x v="0"/>
    <s v="Nov-2023"/>
    <n v="202311"/>
  </r>
  <r>
    <s v="6fca326d-2be0-4ef7-af45-2bc73d100db1"/>
    <x v="184"/>
    <x v="2404"/>
    <x v="1"/>
    <x v="0"/>
    <x v="1"/>
    <n v="8"/>
    <n v="320.70999999999998"/>
    <n v="0.05"/>
    <n v="2437.3960000000002"/>
    <n v="402.13325068612482"/>
    <x v="0"/>
    <n v="11"/>
    <x v="6"/>
    <n v="0.16498478322198148"/>
    <n v="1.9488010975647783E-5"/>
    <x v="0"/>
    <s v="Nov-2023"/>
    <n v="202311"/>
  </r>
  <r>
    <s v="e28e3821-920c-4d30-9c0d-75c042bbd294"/>
    <x v="180"/>
    <x v="2405"/>
    <x v="0"/>
    <x v="0"/>
    <x v="1"/>
    <n v="5"/>
    <n v="329.02"/>
    <n v="0.24"/>
    <n v="1250.2760000000001"/>
    <n v="334.76266034071648"/>
    <x v="0"/>
    <n v="11"/>
    <x v="6"/>
    <n v="0.26775100884981912"/>
    <n v="1.4588778797641481E-4"/>
    <x v="0"/>
    <s v="Nov-2023"/>
    <n v="202311"/>
  </r>
  <r>
    <s v="343724a9-3cd6-4c99-9c84-f38d41af4285"/>
    <x v="191"/>
    <x v="2406"/>
    <x v="0"/>
    <x v="0"/>
    <x v="5"/>
    <n v="5"/>
    <n v="909.48"/>
    <n v="0.28000000000000003"/>
    <n v="3274.1280000000002"/>
    <n v="585.92148312703478"/>
    <x v="0"/>
    <n v="11"/>
    <x v="6"/>
    <n v="0.17895497156098808"/>
    <n v="6.157364647930687E-5"/>
    <x v="0"/>
    <s v="Nov-2023"/>
    <n v="202311"/>
  </r>
  <r>
    <s v="14fbfe36-0197-48d9-8097-d6b79484621f"/>
    <x v="175"/>
    <x v="2407"/>
    <x v="2"/>
    <x v="0"/>
    <x v="3"/>
    <n v="3"/>
    <n v="9.3699999999999992"/>
    <n v="0.26"/>
    <n v="20.801400000000001"/>
    <n v="5.1348608656265116"/>
    <x v="0"/>
    <n v="11"/>
    <x v="6"/>
    <n v="0.24685169582943992"/>
    <n v="9.2493774457488437E-3"/>
    <x v="0"/>
    <s v="Nov-2023"/>
    <n v="202311"/>
  </r>
  <r>
    <s v="d6bc6b2e-a958-45a9-9ab6-3a33c3c3a2fe"/>
    <x v="194"/>
    <x v="2408"/>
    <x v="3"/>
    <x v="2"/>
    <x v="8"/>
    <n v="9"/>
    <n v="635.64"/>
    <n v="0.15"/>
    <n v="4862.6459999999997"/>
    <n v="1028.3541234668"/>
    <x v="0"/>
    <n v="11"/>
    <x v="6"/>
    <n v="0.21148035934896353"/>
    <n v="2.6220292408700941E-5"/>
    <x v="0"/>
    <s v="Nov-2023"/>
    <n v="202311"/>
  </r>
  <r>
    <s v="5292f11b-ec53-4f58-97f3-9bdb0f6a8d9b"/>
    <x v="195"/>
    <x v="2409"/>
    <x v="2"/>
    <x v="0"/>
    <x v="3"/>
    <n v="8"/>
    <n v="229.84"/>
    <n v="7.0000000000000007E-2"/>
    <n v="1710.0096000000001"/>
    <n v="317.17915041209272"/>
    <x v="0"/>
    <n v="11"/>
    <x v="6"/>
    <n v="0.18548384196912854"/>
    <n v="3.8069961712495655E-5"/>
    <x v="0"/>
    <s v="Nov-2023"/>
    <n v="202311"/>
  </r>
  <r>
    <s v="c9717d78-c121-4433-be83-752eba202948"/>
    <x v="196"/>
    <x v="2410"/>
    <x v="3"/>
    <x v="1"/>
    <x v="5"/>
    <n v="9"/>
    <n v="750.28"/>
    <n v="0"/>
    <n v="6752.52"/>
    <n v="1655.9494034749421"/>
    <x v="0"/>
    <n v="11"/>
    <x v="6"/>
    <n v="0.24523428341936668"/>
    <n v="0"/>
    <x v="1"/>
    <s v="Nov-2023"/>
    <n v="202311"/>
  </r>
  <r>
    <s v="89d6cd4b-228c-4e19-a6b6-6b7c0a558ce1"/>
    <x v="175"/>
    <x v="2411"/>
    <x v="1"/>
    <x v="0"/>
    <x v="6"/>
    <n v="8"/>
    <n v="129.82"/>
    <n v="0.27"/>
    <n v="758.14879999999994"/>
    <n v="149.42779631461761"/>
    <x v="0"/>
    <n v="11"/>
    <x v="6"/>
    <n v="0.19709560486624475"/>
    <n v="2.5997535048528735E-4"/>
    <x v="0"/>
    <s v="Nov-2023"/>
    <n v="202311"/>
  </r>
  <r>
    <s v="f1eb36eb-9cad-4cd8-b48e-a8bdb2d7839a"/>
    <x v="185"/>
    <x v="2412"/>
    <x v="2"/>
    <x v="2"/>
    <x v="6"/>
    <n v="4"/>
    <n v="451.87"/>
    <n v="0.08"/>
    <n v="1662.8815999999999"/>
    <n v="218.06147410670209"/>
    <x v="0"/>
    <n v="11"/>
    <x v="6"/>
    <n v="0.13113469660539998"/>
    <n v="4.4260517405448469E-5"/>
    <x v="0"/>
    <s v="Nov-2023"/>
    <n v="202311"/>
  </r>
  <r>
    <s v="25db9f5d-5db0-4939-adca-ebc32b48fc8c"/>
    <x v="192"/>
    <x v="2216"/>
    <x v="3"/>
    <x v="1"/>
    <x v="1"/>
    <n v="9"/>
    <n v="655.68"/>
    <n v="7.0000000000000007E-2"/>
    <n v="5488.0415999999996"/>
    <n v="595.98091892313266"/>
    <x v="0"/>
    <n v="11"/>
    <x v="6"/>
    <n v="0.10859628303895012"/>
    <n v="1.1862154980749418E-5"/>
    <x v="0"/>
    <s v="Nov-2023"/>
    <n v="202311"/>
  </r>
  <r>
    <s v="030cd00e-f52a-44e6-a99a-a5b726f6bc48"/>
    <x v="176"/>
    <x v="2413"/>
    <x v="1"/>
    <x v="0"/>
    <x v="4"/>
    <n v="9"/>
    <n v="950.1"/>
    <n v="7.0000000000000007E-2"/>
    <n v="7952.3370000000004"/>
    <n v="742.37139074523748"/>
    <x v="0"/>
    <n v="11"/>
    <x v="6"/>
    <n v="9.3352607006624275E-2"/>
    <n v="8.1862727899987155E-6"/>
    <x v="0"/>
    <s v="Nov-2023"/>
    <n v="202311"/>
  </r>
  <r>
    <s v="e175103e-295b-4d47-94e2-26ae34b50932"/>
    <x v="174"/>
    <x v="2414"/>
    <x v="2"/>
    <x v="0"/>
    <x v="7"/>
    <n v="2"/>
    <n v="832.91"/>
    <n v="0.17"/>
    <n v="1382.6306"/>
    <n v="344.79611544556838"/>
    <x v="0"/>
    <n v="11"/>
    <x v="6"/>
    <n v="0.2493768873953523"/>
    <n v="1.0205184233590665E-4"/>
    <x v="0"/>
    <s v="Nov-2023"/>
    <n v="202311"/>
  </r>
  <r>
    <s v="2e21798a-3c1c-4cbd-9548-b0f36e00a823"/>
    <x v="197"/>
    <x v="2415"/>
    <x v="3"/>
    <x v="1"/>
    <x v="5"/>
    <n v="2"/>
    <n v="283.39999999999998"/>
    <n v="0.11"/>
    <n v="504.45199999999988"/>
    <n v="149.5291654548262"/>
    <x v="0"/>
    <n v="11"/>
    <x v="6"/>
    <n v="0.29641901599126624"/>
    <n v="1.9407198306280876E-4"/>
    <x v="0"/>
    <s v="Nov-2023"/>
    <n v="202311"/>
  </r>
  <r>
    <s v="81248fd8-0fa9-4678-b2af-60f5d6a94e18"/>
    <x v="198"/>
    <x v="2416"/>
    <x v="0"/>
    <x v="0"/>
    <x v="7"/>
    <n v="2"/>
    <n v="151.80000000000001"/>
    <n v="0.19"/>
    <n v="245.916"/>
    <n v="16.439912263805461"/>
    <x v="0"/>
    <n v="11"/>
    <x v="6"/>
    <n v="6.6851739064580834E-2"/>
    <n v="6.2582345191040836E-4"/>
    <x v="0"/>
    <s v="Nov-2023"/>
    <n v="202311"/>
  </r>
  <r>
    <s v="c92922bb-6730-4912-bf2e-3679e814b555"/>
    <x v="191"/>
    <x v="2417"/>
    <x v="2"/>
    <x v="1"/>
    <x v="6"/>
    <n v="8"/>
    <n v="211.19"/>
    <n v="0.1"/>
    <n v="1520.568"/>
    <n v="125.9282539003373"/>
    <x v="0"/>
    <n v="11"/>
    <x v="6"/>
    <n v="8.2816588209364717E-2"/>
    <n v="5.9188408542071128E-5"/>
    <x v="0"/>
    <s v="Nov-2023"/>
    <n v="202311"/>
  </r>
  <r>
    <s v="1be37e84-3ef9-4a44-a4b6-1f24dc3ceb94"/>
    <x v="199"/>
    <x v="2418"/>
    <x v="1"/>
    <x v="2"/>
    <x v="2"/>
    <n v="2"/>
    <n v="776.67"/>
    <n v="0.2"/>
    <n v="1242.672"/>
    <n v="250.55345163858661"/>
    <x v="0"/>
    <n v="11"/>
    <x v="6"/>
    <n v="0.20162476634106716"/>
    <n v="1.2875481221110642E-4"/>
    <x v="0"/>
    <s v="Nov-2023"/>
    <n v="202311"/>
  </r>
  <r>
    <s v="5d29b077-1042-4f5e-a4d9-497a55829c86"/>
    <x v="173"/>
    <x v="2419"/>
    <x v="0"/>
    <x v="2"/>
    <x v="8"/>
    <n v="2"/>
    <n v="374.59"/>
    <n v="0.27"/>
    <n v="546.90139999999997"/>
    <n v="122.6072226412426"/>
    <x v="0"/>
    <n v="11"/>
    <x v="6"/>
    <n v="0.22418524187585295"/>
    <n v="3.6039403080701573E-4"/>
    <x v="0"/>
    <s v="Nov-2023"/>
    <n v="202311"/>
  </r>
  <r>
    <s v="90b862c6-f73a-4fb8-a9ca-3733f3eb37f1"/>
    <x v="175"/>
    <x v="2420"/>
    <x v="1"/>
    <x v="0"/>
    <x v="3"/>
    <n v="3"/>
    <n v="873.31"/>
    <n v="0.2"/>
    <n v="2095.944"/>
    <n v="301.04138045384082"/>
    <x v="0"/>
    <n v="11"/>
    <x v="6"/>
    <n v="0.14363045026672508"/>
    <n v="7.6337917425274731E-5"/>
    <x v="0"/>
    <s v="Nov-2023"/>
    <n v="202311"/>
  </r>
  <r>
    <s v="7f17da60-35ea-4d48-ab41-2a7207dff557"/>
    <x v="199"/>
    <x v="2421"/>
    <x v="3"/>
    <x v="2"/>
    <x v="3"/>
    <n v="6"/>
    <n v="142.91999999999999"/>
    <n v="0.28999999999999998"/>
    <n v="608.83920000000001"/>
    <n v="130.40238145737601"/>
    <x v="0"/>
    <n v="11"/>
    <x v="6"/>
    <n v="0.21418197359397359"/>
    <n v="3.3818453213919209E-4"/>
    <x v="0"/>
    <s v="Nov-2023"/>
    <n v="202311"/>
  </r>
  <r>
    <s v="511cd7e3-055c-4547-ac30-6d3a3419745e"/>
    <x v="189"/>
    <x v="2422"/>
    <x v="2"/>
    <x v="0"/>
    <x v="2"/>
    <n v="1"/>
    <n v="755.61"/>
    <n v="0.05"/>
    <n v="717.82949999999994"/>
    <n v="198.44502404392719"/>
    <x v="0"/>
    <n v="11"/>
    <x v="6"/>
    <n v="0.27645147495878508"/>
    <n v="6.6171702333214224E-5"/>
    <x v="0"/>
    <s v="Nov-2023"/>
    <n v="202311"/>
  </r>
  <r>
    <s v="ce696abe-5067-4024-b799-800a8527187f"/>
    <x v="174"/>
    <x v="2423"/>
    <x v="1"/>
    <x v="2"/>
    <x v="8"/>
    <n v="1"/>
    <n v="68.989999999999995"/>
    <n v="0.01"/>
    <n v="68.3001"/>
    <n v="18.92397537047809"/>
    <x v="0"/>
    <n v="11"/>
    <x v="6"/>
    <n v="0.27707097603778164"/>
    <n v="1.4494854326714017E-4"/>
    <x v="0"/>
    <s v="Nov-2023"/>
    <n v="202311"/>
  </r>
  <r>
    <s v="8e1f9dc2-e7a3-49a9-9424-6759d77a6071"/>
    <x v="200"/>
    <x v="2424"/>
    <x v="1"/>
    <x v="1"/>
    <x v="2"/>
    <n v="7"/>
    <n v="114.02"/>
    <n v="0.26"/>
    <n v="590.62360000000001"/>
    <n v="170.0261895207031"/>
    <x v="0"/>
    <n v="11"/>
    <x v="6"/>
    <n v="0.28787571224838138"/>
    <n v="3.2575738592226927E-4"/>
    <x v="0"/>
    <s v="Nov-2023"/>
    <n v="202311"/>
  </r>
  <r>
    <s v="8ee88c49-e08a-4105-8720-52eb488a955f"/>
    <x v="181"/>
    <x v="2425"/>
    <x v="1"/>
    <x v="2"/>
    <x v="9"/>
    <n v="8"/>
    <n v="134.30000000000001"/>
    <n v="0.11"/>
    <n v="956.21600000000012"/>
    <n v="106.4416207188506"/>
    <x v="0"/>
    <n v="11"/>
    <x v="6"/>
    <n v="0.11131545667385882"/>
    <n v="1.0238272524199552E-4"/>
    <x v="0"/>
    <s v="Nov-2023"/>
    <n v="202311"/>
  </r>
  <r>
    <s v="7d8e165f-a890-471c-ab4a-ceaa979102b4"/>
    <x v="188"/>
    <x v="2426"/>
    <x v="3"/>
    <x v="1"/>
    <x v="7"/>
    <n v="7"/>
    <n v="504.82"/>
    <n v="0.24"/>
    <n v="2685.6424000000002"/>
    <n v="565.57266053467993"/>
    <x v="0"/>
    <n v="11"/>
    <x v="6"/>
    <n v="0.21059120176784515"/>
    <n v="6.7916711472830484E-5"/>
    <x v="0"/>
    <s v="Nov-2023"/>
    <n v="202311"/>
  </r>
  <r>
    <s v="a53b1d8c-b644-4c5e-b17c-9d4497f8955e"/>
    <x v="178"/>
    <x v="2427"/>
    <x v="2"/>
    <x v="2"/>
    <x v="6"/>
    <n v="2"/>
    <n v="925.12"/>
    <n v="0.04"/>
    <n v="1776.2303999999999"/>
    <n v="514.08251313314861"/>
    <x v="0"/>
    <n v="11"/>
    <x v="6"/>
    <n v="0.28942332770182777"/>
    <n v="2.1618817018332758E-5"/>
    <x v="0"/>
    <s v="Nov-2023"/>
    <n v="202311"/>
  </r>
  <r>
    <s v="8246c872-6428-4a42-af3b-59b736689a28"/>
    <x v="178"/>
    <x v="2428"/>
    <x v="2"/>
    <x v="2"/>
    <x v="3"/>
    <n v="7"/>
    <n v="374.65"/>
    <n v="0.06"/>
    <n v="2465.1970000000001"/>
    <n v="563.1508550326688"/>
    <x v="0"/>
    <n v="11"/>
    <x v="6"/>
    <n v="0.22844050801322116"/>
    <n v="2.2878496120188368E-5"/>
    <x v="0"/>
    <s v="Nov-2023"/>
    <n v="202311"/>
  </r>
  <r>
    <s v="a71fb8ea-8934-4007-98a8-cd3353d08791"/>
    <x v="191"/>
    <x v="2429"/>
    <x v="2"/>
    <x v="1"/>
    <x v="6"/>
    <n v="3"/>
    <n v="756.72"/>
    <n v="0.11"/>
    <n v="2020.4423999999999"/>
    <n v="484.26607708283399"/>
    <x v="0"/>
    <n v="11"/>
    <x v="6"/>
    <n v="0.23968318873274191"/>
    <n v="4.8454734468055121E-5"/>
    <x v="0"/>
    <s v="Nov-2023"/>
    <n v="202311"/>
  </r>
  <r>
    <s v="ac631875-8bb6-44c8-bb3c-47cd3ca92b31"/>
    <x v="188"/>
    <x v="2430"/>
    <x v="3"/>
    <x v="2"/>
    <x v="3"/>
    <n v="4"/>
    <n v="310.06"/>
    <n v="0.28999999999999998"/>
    <n v="880.57039999999995"/>
    <n v="183.42743163963951"/>
    <x v="0"/>
    <n v="11"/>
    <x v="6"/>
    <n v="0.20830524355535857"/>
    <n v="2.338257111526801E-4"/>
    <x v="0"/>
    <s v="Nov-2023"/>
    <n v="202311"/>
  </r>
  <r>
    <s v="6523add1-5c6c-4597-86ee-d9b8698f4efc"/>
    <x v="191"/>
    <x v="2431"/>
    <x v="2"/>
    <x v="1"/>
    <x v="0"/>
    <n v="7"/>
    <n v="112.42"/>
    <n v="0.2"/>
    <n v="629.55200000000013"/>
    <n v="83.981355885425828"/>
    <x v="0"/>
    <n v="11"/>
    <x v="6"/>
    <n v="0.13339860072786014"/>
    <n v="2.5414898213332654E-4"/>
    <x v="0"/>
    <s v="Nov-2023"/>
    <n v="202311"/>
  </r>
  <r>
    <s v="ba3c8bc8-940e-4ed9-baa8-73d86f9ea50f"/>
    <x v="201"/>
    <x v="2432"/>
    <x v="3"/>
    <x v="1"/>
    <x v="2"/>
    <n v="1"/>
    <n v="918.46"/>
    <n v="0.22"/>
    <n v="716.39880000000005"/>
    <n v="93.31845338745805"/>
    <x v="0"/>
    <n v="11"/>
    <x v="6"/>
    <n v="0.13026048255169892"/>
    <n v="2.3953138949981491E-4"/>
    <x v="0"/>
    <s v="Nov-2023"/>
    <n v="202311"/>
  </r>
  <r>
    <s v="4077024e-84a1-400d-bf11-b55dbbed2231"/>
    <x v="189"/>
    <x v="2433"/>
    <x v="2"/>
    <x v="0"/>
    <x v="9"/>
    <n v="9"/>
    <n v="681.62"/>
    <n v="0.13"/>
    <n v="5337.0846000000001"/>
    <n v="1279.7817301753471"/>
    <x v="0"/>
    <n v="11"/>
    <x v="6"/>
    <n v="0.23979041482223218"/>
    <n v="2.1191344802741183E-5"/>
    <x v="0"/>
    <s v="Nov-2023"/>
    <n v="202311"/>
  </r>
  <r>
    <s v="24964401-e224-44a2-a22e-2b4fd2710b2d"/>
    <x v="199"/>
    <x v="2434"/>
    <x v="2"/>
    <x v="2"/>
    <x v="3"/>
    <n v="8"/>
    <n v="409.79"/>
    <n v="7.0000000000000007E-2"/>
    <n v="3048.8375999999998"/>
    <n v="598.25600593519027"/>
    <x v="0"/>
    <n v="11"/>
    <x v="6"/>
    <n v="0.19622429411628559"/>
    <n v="2.1352400009761098E-5"/>
    <x v="0"/>
    <s v="Nov-2023"/>
    <n v="202311"/>
  </r>
  <r>
    <s v="6c902d62-8f33-4c54-b97c-6d9461c6b33d"/>
    <x v="174"/>
    <x v="2435"/>
    <x v="0"/>
    <x v="1"/>
    <x v="6"/>
    <n v="8"/>
    <n v="588.35"/>
    <n v="0.26"/>
    <n v="3483.0320000000002"/>
    <n v="884.34553697199419"/>
    <x v="0"/>
    <n v="11"/>
    <x v="6"/>
    <n v="0.2539010657875076"/>
    <n v="5.523922835047166E-5"/>
    <x v="0"/>
    <s v="Nov-2023"/>
    <n v="202311"/>
  </r>
  <r>
    <s v="7d391f01-289e-479a-a216-58e31703ec19"/>
    <x v="185"/>
    <x v="2436"/>
    <x v="2"/>
    <x v="0"/>
    <x v="4"/>
    <n v="3"/>
    <n v="608.21"/>
    <n v="0.11"/>
    <n v="1623.9206999999999"/>
    <n v="126.136536830458"/>
    <x v="0"/>
    <n v="11"/>
    <x v="6"/>
    <n v="7.7674074128409112E-2"/>
    <n v="6.0286195009399164E-5"/>
    <x v="0"/>
    <s v="Nov-2023"/>
    <n v="202311"/>
  </r>
  <r>
    <s v="b8d38f12-b626-4e4c-b859-2dfe0e5b7296"/>
    <x v="194"/>
    <x v="2437"/>
    <x v="1"/>
    <x v="1"/>
    <x v="6"/>
    <n v="7"/>
    <n v="326.20999999999998"/>
    <n v="0.21"/>
    <n v="1803.9413"/>
    <n v="526.27363507090661"/>
    <x v="0"/>
    <n v="11"/>
    <x v="6"/>
    <n v="0.29173545451335176"/>
    <n v="9.1965298427393397E-5"/>
    <x v="0"/>
    <s v="Nov-2023"/>
    <n v="202311"/>
  </r>
  <r>
    <s v="9220ec17-feb6-496a-80cb-87b320991660"/>
    <x v="202"/>
    <x v="2438"/>
    <x v="3"/>
    <x v="1"/>
    <x v="4"/>
    <n v="7"/>
    <n v="853.8"/>
    <n v="0.28000000000000003"/>
    <n v="4303.1519999999991"/>
    <n v="258.22348046077911"/>
    <x v="0"/>
    <n v="11"/>
    <x v="6"/>
    <n v="6.0007984951677092E-2"/>
    <n v="4.6849379245725005E-5"/>
    <x v="0"/>
    <s v="Nov-2023"/>
    <n v="202311"/>
  </r>
  <r>
    <s v="327c0cf9-1b49-4665-be69-9b0b03bc1e97"/>
    <x v="196"/>
    <x v="2439"/>
    <x v="3"/>
    <x v="1"/>
    <x v="2"/>
    <n v="4"/>
    <n v="266.64"/>
    <n v="7.0000000000000007E-2"/>
    <n v="991.90079999999989"/>
    <n v="50.089085803723862"/>
    <x v="0"/>
    <n v="11"/>
    <x v="6"/>
    <n v="5.0498079852061686E-2"/>
    <n v="6.5631563156315643E-5"/>
    <x v="0"/>
    <s v="Nov-2023"/>
    <n v="202311"/>
  </r>
  <r>
    <s v="a8bf8f48-a19d-48ec-a2f3-b74e4fb4f44a"/>
    <x v="189"/>
    <x v="2440"/>
    <x v="0"/>
    <x v="2"/>
    <x v="9"/>
    <n v="9"/>
    <n v="375.63"/>
    <n v="0.05"/>
    <n v="3211.6365000000001"/>
    <n v="607.42231423757733"/>
    <x v="0"/>
    <n v="11"/>
    <x v="6"/>
    <n v="0.18913171345436425"/>
    <n v="1.4789967669130675E-5"/>
    <x v="0"/>
    <s v="Nov-2023"/>
    <n v="202311"/>
  </r>
  <r>
    <s v="f8728227-feb7-4adb-9d95-ba0362a6b162"/>
    <x v="194"/>
    <x v="2441"/>
    <x v="2"/>
    <x v="2"/>
    <x v="6"/>
    <n v="7"/>
    <n v="699.66"/>
    <n v="0.17"/>
    <n v="4065.0246000000002"/>
    <n v="1195.808397519246"/>
    <x v="0"/>
    <n v="11"/>
    <x v="6"/>
    <n v="0.29417002729067027"/>
    <n v="3.4710737051874175E-5"/>
    <x v="0"/>
    <s v="Nov-2023"/>
    <n v="202311"/>
  </r>
  <r>
    <s v="d83793e2-9d1f-4296-a9d1-f3baddd58227"/>
    <x v="200"/>
    <x v="2442"/>
    <x v="1"/>
    <x v="0"/>
    <x v="8"/>
    <n v="8"/>
    <n v="135.80000000000001"/>
    <n v="7.0000000000000007E-2"/>
    <n v="1010.352"/>
    <n v="109.0631317212537"/>
    <x v="0"/>
    <n v="11"/>
    <x v="6"/>
    <n v="0.10794567806195633"/>
    <n v="6.4432989690721651E-5"/>
    <x v="0"/>
    <s v="Nov-2023"/>
    <n v="202311"/>
  </r>
  <r>
    <s v="c384cfca-3cbb-4f5b-b204-146a3c14baf7"/>
    <x v="192"/>
    <x v="2443"/>
    <x v="1"/>
    <x v="1"/>
    <x v="5"/>
    <n v="4"/>
    <n v="155.52000000000001"/>
    <n v="0.1"/>
    <n v="559.87200000000007"/>
    <n v="85.449758869828486"/>
    <x v="0"/>
    <n v="11"/>
    <x v="6"/>
    <n v="0.15262374055110539"/>
    <n v="1.6075102880658436E-4"/>
    <x v="0"/>
    <s v="Nov-2023"/>
    <n v="202311"/>
  </r>
  <r>
    <s v="d41194de-63c4-4773-9960-c97ad48be51a"/>
    <x v="193"/>
    <x v="2444"/>
    <x v="0"/>
    <x v="0"/>
    <x v="1"/>
    <n v="5"/>
    <n v="814.77"/>
    <n v="0.12"/>
    <n v="3584.9879999999998"/>
    <n v="869.82006234475068"/>
    <x v="0"/>
    <n v="11"/>
    <x v="6"/>
    <n v="0.24262844459862926"/>
    <n v="2.9456165543650355E-5"/>
    <x v="0"/>
    <s v="Nov-2023"/>
    <n v="202311"/>
  </r>
  <r>
    <s v="75016d48-44be-4d50-8b15-fc3cea941074"/>
    <x v="177"/>
    <x v="2445"/>
    <x v="0"/>
    <x v="2"/>
    <x v="9"/>
    <n v="7"/>
    <n v="428.73"/>
    <n v="0.26"/>
    <n v="2220.8213999999998"/>
    <n v="200.4325852171732"/>
    <x v="0"/>
    <n v="11"/>
    <x v="6"/>
    <n v="9.0251555220592347E-2"/>
    <n v="8.6634611860278356E-5"/>
    <x v="0"/>
    <s v="Nov-2023"/>
    <n v="202311"/>
  </r>
  <r>
    <s v="4fcc07a1-95cd-4a85-b3f7-834c79bf9ca2"/>
    <x v="198"/>
    <x v="2446"/>
    <x v="3"/>
    <x v="1"/>
    <x v="4"/>
    <n v="3"/>
    <n v="972.42"/>
    <n v="0.23"/>
    <n v="2246.2901999999999"/>
    <n v="141.16893574689681"/>
    <x v="0"/>
    <n v="11"/>
    <x v="6"/>
    <n v="6.2845368664697379E-2"/>
    <n v="7.8841104323920406E-5"/>
    <x v="0"/>
    <s v="Nov-2023"/>
    <n v="202311"/>
  </r>
  <r>
    <s v="4f219a3f-a760-4941-ab4c-2adf68b1e900"/>
    <x v="181"/>
    <x v="2447"/>
    <x v="3"/>
    <x v="2"/>
    <x v="2"/>
    <n v="5"/>
    <n v="513.66999999999996"/>
    <n v="0.02"/>
    <n v="2516.9830000000002"/>
    <n v="591.2642866613395"/>
    <x v="0"/>
    <n v="11"/>
    <x v="6"/>
    <n v="0.23490992456498094"/>
    <n v="7.7871006677438825E-6"/>
    <x v="0"/>
    <s v="Nov-2023"/>
    <n v="202311"/>
  </r>
  <r>
    <s v="477204af-2dde-4578-82da-a2ead48cbe3f"/>
    <x v="189"/>
    <x v="2448"/>
    <x v="0"/>
    <x v="2"/>
    <x v="9"/>
    <n v="3"/>
    <n v="377.62"/>
    <n v="0.16"/>
    <n v="951.6024000000001"/>
    <n v="243.71602017624031"/>
    <x v="0"/>
    <n v="11"/>
    <x v="6"/>
    <n v="0.25611118695816687"/>
    <n v="1.4123545716152039E-4"/>
    <x v="0"/>
    <s v="Nov-2023"/>
    <n v="202311"/>
  </r>
  <r>
    <s v="2e530943-c4a6-4988-8339-184d042caea8"/>
    <x v="177"/>
    <x v="2449"/>
    <x v="0"/>
    <x v="1"/>
    <x v="3"/>
    <n v="1"/>
    <n v="972.62"/>
    <n v="0.14000000000000001"/>
    <n v="836.45320000000004"/>
    <n v="236.41898546282309"/>
    <x v="0"/>
    <n v="11"/>
    <x v="6"/>
    <n v="0.28264460637226696"/>
    <n v="1.4394110752400733E-4"/>
    <x v="0"/>
    <s v="Nov-2023"/>
    <n v="202311"/>
  </r>
  <r>
    <s v="bda155ba-e44d-4f14-a97e-d8304698775e"/>
    <x v="202"/>
    <x v="2450"/>
    <x v="2"/>
    <x v="2"/>
    <x v="3"/>
    <n v="8"/>
    <n v="699.56"/>
    <n v="0.06"/>
    <n v="5260.6911999999993"/>
    <n v="1406.0103864834521"/>
    <x v="0"/>
    <n v="11"/>
    <x v="6"/>
    <n v="0.26726723410099651"/>
    <n v="1.0721024644061983E-5"/>
    <x v="0"/>
    <s v="Nov-2023"/>
    <n v="202311"/>
  </r>
  <r>
    <s v="361cf401-bc6e-49fb-9026-85a599ac9425"/>
    <x v="176"/>
    <x v="2451"/>
    <x v="3"/>
    <x v="2"/>
    <x v="4"/>
    <n v="1"/>
    <n v="636.02"/>
    <n v="0.28000000000000003"/>
    <n v="457.93439999999998"/>
    <n v="47.105406748123542"/>
    <x v="0"/>
    <n v="11"/>
    <x v="6"/>
    <n v="0.102864966571901"/>
    <n v="4.4023772837332162E-4"/>
    <x v="0"/>
    <s v="Nov-2023"/>
    <n v="202311"/>
  </r>
  <r>
    <s v="ed8dfa66-662f-4ec5-b08b-a5877b406a7d"/>
    <x v="186"/>
    <x v="2452"/>
    <x v="1"/>
    <x v="0"/>
    <x v="4"/>
    <n v="3"/>
    <n v="531.15"/>
    <n v="0.1"/>
    <n v="1434.105"/>
    <n v="237.9230616290258"/>
    <x v="0"/>
    <n v="11"/>
    <x v="6"/>
    <n v="0.16590351587158944"/>
    <n v="6.2756911104835437E-5"/>
    <x v="0"/>
    <s v="Nov-2023"/>
    <n v="202311"/>
  </r>
  <r>
    <s v="ad90d8be-ad41-4309-a629-7e10ecc232da"/>
    <x v="199"/>
    <x v="2453"/>
    <x v="0"/>
    <x v="0"/>
    <x v="5"/>
    <n v="7"/>
    <n v="507.49"/>
    <n v="7.0000000000000007E-2"/>
    <n v="3303.7599"/>
    <n v="440.81093795634462"/>
    <x v="0"/>
    <n v="11"/>
    <x v="6"/>
    <n v="0.13342705017890211"/>
    <n v="1.9704821769887093E-5"/>
    <x v="0"/>
    <s v="Nov-2023"/>
    <n v="202311"/>
  </r>
  <r>
    <s v="4214aa3d-89d5-413c-820f-78cba1217133"/>
    <x v="196"/>
    <x v="2454"/>
    <x v="2"/>
    <x v="0"/>
    <x v="4"/>
    <n v="8"/>
    <n v="498.21"/>
    <n v="0.02"/>
    <n v="3905.9663999999998"/>
    <n v="660.64073925561183"/>
    <x v="0"/>
    <n v="11"/>
    <x v="6"/>
    <n v="0.16913630881607478"/>
    <n v="5.0179643122378115E-6"/>
    <x v="0"/>
    <s v="Nov-2023"/>
    <n v="202311"/>
  </r>
  <r>
    <s v="177236b3-5560-4e09-8f06-b1c175ea3349"/>
    <x v="199"/>
    <x v="2455"/>
    <x v="1"/>
    <x v="0"/>
    <x v="4"/>
    <n v="3"/>
    <n v="910.94"/>
    <n v="0.14000000000000001"/>
    <n v="2350.2251999999999"/>
    <n v="249.5085148730208"/>
    <x v="0"/>
    <n v="11"/>
    <x v="6"/>
    <n v="0.10616366247499211"/>
    <n v="5.1229133276249446E-5"/>
    <x v="0"/>
    <s v="Nov-2023"/>
    <n v="202311"/>
  </r>
  <r>
    <s v="d59d4d3d-6a59-4c8b-b244-03904587b6db"/>
    <x v="177"/>
    <x v="2456"/>
    <x v="0"/>
    <x v="0"/>
    <x v="3"/>
    <n v="8"/>
    <n v="473.83"/>
    <n v="0.26"/>
    <n v="2805.0736000000002"/>
    <n v="288.05403019370038"/>
    <x v="0"/>
    <n v="11"/>
    <x v="6"/>
    <n v="0.10269036441457378"/>
    <n v="6.8590000633138472E-5"/>
    <x v="0"/>
    <s v="Nov-2023"/>
    <n v="202311"/>
  </r>
  <r>
    <s v="6406500a-af98-47f5-8f81-53d2490bd64e"/>
    <x v="177"/>
    <x v="2457"/>
    <x v="2"/>
    <x v="2"/>
    <x v="0"/>
    <n v="2"/>
    <n v="244.34"/>
    <n v="0.25"/>
    <n v="366.51"/>
    <n v="78.50564369584653"/>
    <x v="0"/>
    <n v="11"/>
    <x v="6"/>
    <n v="0.21419782187620129"/>
    <n v="5.1158222149463861E-4"/>
    <x v="0"/>
    <s v="Nov-2023"/>
    <n v="202311"/>
  </r>
  <r>
    <s v="6eda7be6-a7c9-4614-952e-5da16568297a"/>
    <x v="189"/>
    <x v="2458"/>
    <x v="3"/>
    <x v="2"/>
    <x v="7"/>
    <n v="5"/>
    <n v="464.74"/>
    <n v="0.14000000000000001"/>
    <n v="1998.3820000000001"/>
    <n v="115.72914898254901"/>
    <x v="0"/>
    <n v="11"/>
    <x v="6"/>
    <n v="5.7911424833965178E-2"/>
    <n v="6.024874123165642E-5"/>
    <x v="0"/>
    <s v="Nov-2023"/>
    <n v="202311"/>
  </r>
  <r>
    <s v="a12e0541-7f6f-40d6-a2f3-5f4c500d9287"/>
    <x v="200"/>
    <x v="2459"/>
    <x v="0"/>
    <x v="2"/>
    <x v="7"/>
    <n v="6"/>
    <n v="545"/>
    <n v="0.28999999999999998"/>
    <n v="2321.6999999999998"/>
    <n v="220.6330828999568"/>
    <x v="0"/>
    <n v="11"/>
    <x v="6"/>
    <n v="9.5030832105765961E-2"/>
    <n v="8.8685015290519876E-5"/>
    <x v="0"/>
    <s v="Nov-2023"/>
    <n v="202311"/>
  </r>
  <r>
    <s v="540566c3-d1fb-4c1c-b872-4481b4f27980"/>
    <x v="181"/>
    <x v="2460"/>
    <x v="0"/>
    <x v="2"/>
    <x v="4"/>
    <n v="1"/>
    <n v="868.25"/>
    <n v="0"/>
    <n v="868.25"/>
    <n v="127.05766525366499"/>
    <x v="0"/>
    <n v="11"/>
    <x v="6"/>
    <n v="0.14633765073845667"/>
    <n v="0"/>
    <x v="1"/>
    <s v="Nov-2023"/>
    <n v="202311"/>
  </r>
  <r>
    <s v="c9a8a126-41e2-42a0-ba94-15b432901c94"/>
    <x v="176"/>
    <x v="2461"/>
    <x v="3"/>
    <x v="0"/>
    <x v="5"/>
    <n v="3"/>
    <n v="664.36"/>
    <n v="0.09"/>
    <n v="1813.7028"/>
    <n v="301.51332321770963"/>
    <x v="0"/>
    <n v="11"/>
    <x v="6"/>
    <n v="0.16624185793709401"/>
    <n v="4.5156240592449879E-5"/>
    <x v="0"/>
    <s v="Nov-2023"/>
    <n v="202311"/>
  </r>
  <r>
    <s v="6c134909-477e-474d-90c9-a2325413b46b"/>
    <x v="189"/>
    <x v="2462"/>
    <x v="1"/>
    <x v="1"/>
    <x v="5"/>
    <n v="3"/>
    <n v="787.24"/>
    <n v="0.27"/>
    <n v="1724.0555999999999"/>
    <n v="264.9747662317003"/>
    <x v="0"/>
    <n v="11"/>
    <x v="6"/>
    <n v="0.15369270354836603"/>
    <n v="1.1432345917382247E-4"/>
    <x v="0"/>
    <s v="Nov-2023"/>
    <n v="202311"/>
  </r>
  <r>
    <s v="9eadb420-d114-4f8c-8ba5-ab508eeff967"/>
    <x v="173"/>
    <x v="696"/>
    <x v="2"/>
    <x v="0"/>
    <x v="1"/>
    <n v="2"/>
    <n v="284.07"/>
    <n v="0.09"/>
    <n v="517.00739999999996"/>
    <n v="84.786685493326729"/>
    <x v="0"/>
    <n v="11"/>
    <x v="6"/>
    <n v="0.16399511011511003"/>
    <n v="1.5841165909810963E-4"/>
    <x v="0"/>
    <s v="Nov-2023"/>
    <n v="202311"/>
  </r>
  <r>
    <s v="db1e3b8a-6bc8-4cf3-a597-6822fad1b536"/>
    <x v="198"/>
    <x v="2228"/>
    <x v="1"/>
    <x v="1"/>
    <x v="1"/>
    <n v="9"/>
    <n v="336.46"/>
    <n v="0.14000000000000001"/>
    <n v="2604.2004000000002"/>
    <n v="563.152699258795"/>
    <x v="0"/>
    <n v="11"/>
    <x v="6"/>
    <n v="0.21624783532741756"/>
    <n v="4.6233001116196751E-5"/>
    <x v="0"/>
    <s v="Nov-2023"/>
    <n v="202311"/>
  </r>
  <r>
    <s v="d4b19f33-6656-427f-964c-fabc0fb9ba1b"/>
    <x v="182"/>
    <x v="2033"/>
    <x v="0"/>
    <x v="2"/>
    <x v="3"/>
    <n v="3"/>
    <n v="755.3"/>
    <n v="0.05"/>
    <n v="2152.605"/>
    <n v="318.05522776976028"/>
    <x v="0"/>
    <n v="11"/>
    <x v="6"/>
    <n v="0.1477536416433857"/>
    <n v="2.2066287126528095E-5"/>
    <x v="0"/>
    <s v="Nov-2023"/>
    <n v="202311"/>
  </r>
  <r>
    <s v="d04a1308-9b9f-43c2-ad78-bb4098b117c3"/>
    <x v="202"/>
    <x v="2463"/>
    <x v="3"/>
    <x v="1"/>
    <x v="3"/>
    <n v="6"/>
    <n v="302.57"/>
    <n v="0.02"/>
    <n v="1779.1116"/>
    <n v="317.63569295176558"/>
    <x v="0"/>
    <n v="11"/>
    <x v="6"/>
    <n v="0.17853612609336345"/>
    <n v="1.1016734419583348E-5"/>
    <x v="0"/>
    <s v="Nov-2023"/>
    <n v="202311"/>
  </r>
  <r>
    <s v="15ecb64d-45cc-4dbd-a7d2-81d9e40758d6"/>
    <x v="189"/>
    <x v="2464"/>
    <x v="1"/>
    <x v="1"/>
    <x v="2"/>
    <n v="2"/>
    <n v="104.64"/>
    <n v="0.26"/>
    <n v="154.8672"/>
    <n v="43.47883329095135"/>
    <x v="0"/>
    <n v="11"/>
    <x v="6"/>
    <n v="0.28074914049554295"/>
    <n v="1.2423547400611621E-3"/>
    <x v="0"/>
    <s v="Nov-2023"/>
    <n v="202311"/>
  </r>
  <r>
    <s v="16117b6c-f335-4fd5-8e6a-ed990bc0e9f4"/>
    <x v="177"/>
    <x v="2465"/>
    <x v="2"/>
    <x v="2"/>
    <x v="0"/>
    <n v="9"/>
    <n v="309.02"/>
    <n v="0.16"/>
    <n v="2336.1912000000002"/>
    <n v="234.78707491197409"/>
    <x v="0"/>
    <n v="11"/>
    <x v="6"/>
    <n v="0.10049993977889056"/>
    <n v="5.7529537822075528E-5"/>
    <x v="0"/>
    <s v="Nov-2023"/>
    <n v="202311"/>
  </r>
  <r>
    <s v="bb57732e-666f-430f-b31f-6f0a083cee5e"/>
    <x v="176"/>
    <x v="2466"/>
    <x v="0"/>
    <x v="2"/>
    <x v="1"/>
    <n v="1"/>
    <n v="324.32"/>
    <n v="0.19"/>
    <n v="262.69920000000002"/>
    <n v="14.582067756692011"/>
    <x v="0"/>
    <n v="11"/>
    <x v="6"/>
    <n v="5.5508611205104585E-2"/>
    <n v="5.8584114454859405E-4"/>
    <x v="0"/>
    <s v="Nov-2023"/>
    <n v="202311"/>
  </r>
  <r>
    <s v="e323eae5-fb44-4394-9dd0-0ecf87741a6a"/>
    <x v="177"/>
    <x v="2467"/>
    <x v="3"/>
    <x v="1"/>
    <x v="4"/>
    <n v="4"/>
    <n v="79.97"/>
    <n v="0.01"/>
    <n v="316.68119999999999"/>
    <n v="59.532357865278797"/>
    <x v="0"/>
    <n v="11"/>
    <x v="6"/>
    <n v="0.18798829190137842"/>
    <n v="3.1261723146179817E-5"/>
    <x v="0"/>
    <s v="Nov-2023"/>
    <n v="202311"/>
  </r>
  <r>
    <s v="d7c83d76-71d0-47ec-9a02-41805ade1f20"/>
    <x v="176"/>
    <x v="2468"/>
    <x v="2"/>
    <x v="0"/>
    <x v="9"/>
    <n v="5"/>
    <n v="586.04999999999995"/>
    <n v="0"/>
    <n v="2930.25"/>
    <n v="418.6869858448693"/>
    <x v="0"/>
    <n v="11"/>
    <x v="6"/>
    <n v="0.14288439069870124"/>
    <n v="0"/>
    <x v="1"/>
    <s v="Nov-2023"/>
    <n v="202311"/>
  </r>
  <r>
    <s v="bd2a4dea-42f8-4934-b3d8-72554687cdc9"/>
    <x v="178"/>
    <x v="2469"/>
    <x v="2"/>
    <x v="1"/>
    <x v="9"/>
    <n v="6"/>
    <n v="593.21"/>
    <n v="0.23"/>
    <n v="2740.6302000000001"/>
    <n v="526.52499230418721"/>
    <x v="0"/>
    <n v="11"/>
    <x v="6"/>
    <n v="0.19211821876011845"/>
    <n v="6.4620173856363403E-5"/>
    <x v="0"/>
    <s v="Nov-2023"/>
    <n v="202311"/>
  </r>
  <r>
    <s v="7a6b96fe-4c95-4bc8-acb3-5cf2e069a459"/>
    <x v="183"/>
    <x v="2470"/>
    <x v="3"/>
    <x v="0"/>
    <x v="9"/>
    <n v="7"/>
    <n v="422.17"/>
    <n v="0.28000000000000003"/>
    <n v="2127.7368000000001"/>
    <n v="327.68105097285411"/>
    <x v="0"/>
    <n v="11"/>
    <x v="6"/>
    <n v="0.15400450420975662"/>
    <n v="9.474856100622972E-5"/>
    <x v="0"/>
    <s v="Nov-2023"/>
    <n v="202311"/>
  </r>
  <r>
    <s v="b914b030-b983-407b-9ddb-258a5ef4188a"/>
    <x v="178"/>
    <x v="2471"/>
    <x v="1"/>
    <x v="0"/>
    <x v="2"/>
    <n v="1"/>
    <n v="237.7"/>
    <n v="0.28000000000000003"/>
    <n v="171.14400000000001"/>
    <n v="35.993683891371262"/>
    <x v="0"/>
    <n v="11"/>
    <x v="6"/>
    <n v="0.21031227440851716"/>
    <n v="1.1779554059739169E-3"/>
    <x v="0"/>
    <s v="Nov-2023"/>
    <n v="202311"/>
  </r>
  <r>
    <s v="58ec234a-36f9-4dc2-ad63-9d1fca9fb061"/>
    <x v="174"/>
    <x v="2472"/>
    <x v="0"/>
    <x v="1"/>
    <x v="4"/>
    <n v="6"/>
    <n v="76.599999999999994"/>
    <n v="0.1"/>
    <n v="413.64"/>
    <n v="84.825417169946093"/>
    <x v="0"/>
    <n v="11"/>
    <x v="6"/>
    <n v="0.20507063429539235"/>
    <n v="2.1758050478677113E-4"/>
    <x v="0"/>
    <s v="Nov-2023"/>
    <n v="202311"/>
  </r>
  <r>
    <s v="152f060c-6ba6-4a2b-8352-9a1f2fdd394f"/>
    <x v="188"/>
    <x v="2473"/>
    <x v="3"/>
    <x v="1"/>
    <x v="6"/>
    <n v="6"/>
    <n v="44.14"/>
    <n v="0.06"/>
    <n v="248.9496"/>
    <n v="45.594801368459102"/>
    <x v="0"/>
    <n v="11"/>
    <x v="6"/>
    <n v="0.18314872314901934"/>
    <n v="2.2655188038060711E-4"/>
    <x v="0"/>
    <s v="Nov-2023"/>
    <n v="202311"/>
  </r>
  <r>
    <s v="630e49ac-a951-4f07-9fee-c7ae1727d838"/>
    <x v="188"/>
    <x v="2474"/>
    <x v="1"/>
    <x v="1"/>
    <x v="2"/>
    <n v="9"/>
    <n v="378.36"/>
    <n v="0.3"/>
    <n v="2383.6680000000001"/>
    <n v="705.55545493208547"/>
    <x v="0"/>
    <n v="11"/>
    <x v="6"/>
    <n v="0.29599569022703054"/>
    <n v="8.8099517214645649E-5"/>
    <x v="0"/>
    <s v="Nov-2023"/>
    <n v="202311"/>
  </r>
  <r>
    <s v="3c148f03-2638-4f3c-ba58-1d9f90ccfe1f"/>
    <x v="192"/>
    <x v="2475"/>
    <x v="0"/>
    <x v="0"/>
    <x v="6"/>
    <n v="1"/>
    <n v="48.39"/>
    <n v="0.02"/>
    <n v="47.422199999999997"/>
    <n v="4.8629504809732307"/>
    <x v="0"/>
    <n v="11"/>
    <x v="6"/>
    <n v="0.10254586419384236"/>
    <n v="4.1330853482124408E-4"/>
    <x v="0"/>
    <s v="Nov-2023"/>
    <n v="202311"/>
  </r>
  <r>
    <s v="d939e210-f8ba-4394-b7c7-d1c298ec41d4"/>
    <x v="181"/>
    <x v="2476"/>
    <x v="2"/>
    <x v="1"/>
    <x v="4"/>
    <n v="4"/>
    <n v="871.71"/>
    <n v="0.08"/>
    <n v="3207.8928000000001"/>
    <n v="369.50551050890141"/>
    <x v="0"/>
    <n v="11"/>
    <x v="6"/>
    <n v="0.11518636486509194"/>
    <n v="2.2943410079040048E-5"/>
    <x v="0"/>
    <s v="Nov-2023"/>
    <n v="202311"/>
  </r>
  <r>
    <s v="2548b345-f78d-43ec-86d7-2c320244403b"/>
    <x v="173"/>
    <x v="2477"/>
    <x v="2"/>
    <x v="2"/>
    <x v="1"/>
    <n v="6"/>
    <n v="368.86"/>
    <n v="7.0000000000000007E-2"/>
    <n v="2058.2388000000001"/>
    <n v="124.1408025900773"/>
    <x v="0"/>
    <n v="11"/>
    <x v="6"/>
    <n v="6.0314091149227825E-2"/>
    <n v="3.1628982992644005E-5"/>
    <x v="0"/>
    <s v="Nov-2023"/>
    <n v="202311"/>
  </r>
  <r>
    <s v="fc2d2518-539e-4c73-971a-39d8e62f6cb5"/>
    <x v="201"/>
    <x v="2478"/>
    <x v="1"/>
    <x v="0"/>
    <x v="7"/>
    <n v="1"/>
    <n v="177.17"/>
    <n v="0.13"/>
    <n v="154.1379"/>
    <n v="12.489614657685509"/>
    <x v="0"/>
    <n v="11"/>
    <x v="6"/>
    <n v="8.1028836241349531E-2"/>
    <n v="7.3375853699836325E-4"/>
    <x v="0"/>
    <s v="Nov-2023"/>
    <n v="202311"/>
  </r>
  <r>
    <s v="c6fa00f4-92ae-466f-8ad8-55487a6874b6"/>
    <x v="182"/>
    <x v="2479"/>
    <x v="0"/>
    <x v="2"/>
    <x v="6"/>
    <n v="1"/>
    <n v="441.81"/>
    <n v="0.24"/>
    <n v="335.7756"/>
    <n v="82.615993338161488"/>
    <x v="0"/>
    <n v="11"/>
    <x v="6"/>
    <n v="0.24604525563549431"/>
    <n v="5.4321993617165751E-4"/>
    <x v="0"/>
    <s v="Nov-2023"/>
    <n v="202311"/>
  </r>
  <r>
    <s v="2c271cd1-2faf-47d8-8a71-38c71c87f9d4"/>
    <x v="202"/>
    <x v="2480"/>
    <x v="1"/>
    <x v="0"/>
    <x v="1"/>
    <n v="7"/>
    <n v="953.74"/>
    <n v="0.17"/>
    <n v="5541.2294000000002"/>
    <n v="525.63068086727719"/>
    <x v="0"/>
    <n v="11"/>
    <x v="6"/>
    <n v="9.4858133985082291E-2"/>
    <n v="2.5463663352396132E-5"/>
    <x v="0"/>
    <s v="Nov-2023"/>
    <n v="202311"/>
  </r>
  <r>
    <s v="c87bf90a-32ce-4932-90d5-1e434da01425"/>
    <x v="193"/>
    <x v="2481"/>
    <x v="3"/>
    <x v="0"/>
    <x v="4"/>
    <n v="9"/>
    <n v="376.76"/>
    <n v="0.28000000000000003"/>
    <n v="2441.4047999999998"/>
    <n v="458.54825923975551"/>
    <x v="0"/>
    <n v="11"/>
    <x v="6"/>
    <n v="0.18782147853553641"/>
    <n v="8.2575409043186937E-5"/>
    <x v="0"/>
    <s v="Nov-2023"/>
    <n v="202311"/>
  </r>
  <r>
    <s v="3e965e0d-e5ad-4b63-8916-e03e56109992"/>
    <x v="188"/>
    <x v="2482"/>
    <x v="1"/>
    <x v="0"/>
    <x v="5"/>
    <n v="9"/>
    <n v="961.82"/>
    <n v="0"/>
    <n v="8656.380000000001"/>
    <n v="830.2284623682101"/>
    <x v="0"/>
    <n v="11"/>
    <x v="6"/>
    <n v="9.5909428926203563E-2"/>
    <n v="0"/>
    <x v="1"/>
    <s v="Nov-2023"/>
    <n v="202311"/>
  </r>
  <r>
    <s v="577ca26c-8663-4e7e-8178-895644560aa8"/>
    <x v="183"/>
    <x v="2483"/>
    <x v="1"/>
    <x v="1"/>
    <x v="7"/>
    <n v="4"/>
    <n v="803.32"/>
    <n v="0.1"/>
    <n v="2891.9520000000002"/>
    <n v="403.00432904812311"/>
    <x v="0"/>
    <n v="11"/>
    <x v="6"/>
    <n v="0.13935374067347006"/>
    <n v="3.1120848478812926E-5"/>
    <x v="0"/>
    <s v="Nov-2023"/>
    <n v="202311"/>
  </r>
  <r>
    <s v="09f6d1ea-857c-4530-aa77-5e733c0d5d1e"/>
    <x v="178"/>
    <x v="2181"/>
    <x v="2"/>
    <x v="2"/>
    <x v="1"/>
    <n v="7"/>
    <n v="699.47"/>
    <n v="0.11"/>
    <n v="4357.6980999999996"/>
    <n v="1234.237477555092"/>
    <x v="0"/>
    <n v="11"/>
    <x v="6"/>
    <n v="0.28323152481698816"/>
    <n v="2.2465989555357221E-5"/>
    <x v="0"/>
    <s v="Nov-2023"/>
    <n v="202311"/>
  </r>
  <r>
    <s v="c3c71409-c4bf-40d0-9484-69812e9fd4ff"/>
    <x v="190"/>
    <x v="2484"/>
    <x v="1"/>
    <x v="0"/>
    <x v="6"/>
    <n v="3"/>
    <n v="560.5"/>
    <n v="0.18"/>
    <n v="1378.83"/>
    <n v="125.9370534484178"/>
    <x v="0"/>
    <n v="11"/>
    <x v="6"/>
    <n v="9.1336171571852809E-2"/>
    <n v="1.0704727921498661E-4"/>
    <x v="0"/>
    <s v="Nov-2023"/>
    <n v="202311"/>
  </r>
  <r>
    <s v="afa1b67b-08c6-4b46-8e35-268c20191990"/>
    <x v="174"/>
    <x v="2485"/>
    <x v="3"/>
    <x v="1"/>
    <x v="6"/>
    <n v="8"/>
    <n v="204.13"/>
    <n v="0.16"/>
    <n v="1371.7536"/>
    <n v="128.6085974147193"/>
    <x v="0"/>
    <n v="11"/>
    <x v="6"/>
    <n v="9.3754882374443418E-2"/>
    <n v="9.797677950325773E-5"/>
    <x v="0"/>
    <s v="Nov-2023"/>
    <n v="202311"/>
  </r>
  <r>
    <s v="250041f8-4da1-4b70-8da7-7fdf84ab9b11"/>
    <x v="197"/>
    <x v="2486"/>
    <x v="3"/>
    <x v="2"/>
    <x v="9"/>
    <n v="5"/>
    <n v="851.24"/>
    <n v="0.21"/>
    <n v="3362.3980000000001"/>
    <n v="895.67858542193596"/>
    <x v="0"/>
    <n v="11"/>
    <x v="6"/>
    <n v="0.2663808940589234"/>
    <n v="4.9339786664160519E-5"/>
    <x v="0"/>
    <s v="Nov-2023"/>
    <n v="202311"/>
  </r>
  <r>
    <s v="bc96c44b-c098-466d-8abd-03449c43dce6"/>
    <x v="181"/>
    <x v="2487"/>
    <x v="2"/>
    <x v="2"/>
    <x v="8"/>
    <n v="2"/>
    <n v="148.08000000000001"/>
    <n v="0.27"/>
    <n v="216.1968"/>
    <n v="18.117910346564571"/>
    <x v="0"/>
    <n v="11"/>
    <x v="6"/>
    <n v="8.3802860849765445E-2"/>
    <n v="9.1166936790923827E-4"/>
    <x v="0"/>
    <s v="Nov-2023"/>
    <n v="202311"/>
  </r>
  <r>
    <s v="64bc2a08-9869-40be-99c1-cb4e4d9a0f62"/>
    <x v="183"/>
    <x v="2488"/>
    <x v="3"/>
    <x v="2"/>
    <x v="2"/>
    <n v="2"/>
    <n v="21.89"/>
    <n v="0.22"/>
    <n v="34.148400000000002"/>
    <n v="5.3271095252816734"/>
    <x v="0"/>
    <n v="11"/>
    <x v="6"/>
    <n v="0.15599880302683794"/>
    <n v="5.0251256281407036E-3"/>
    <x v="0"/>
    <s v="Nov-2023"/>
    <n v="202311"/>
  </r>
  <r>
    <s v="51f897bc-4779-44c7-bc07-47f503ed9bcf"/>
    <x v="202"/>
    <x v="2489"/>
    <x v="1"/>
    <x v="2"/>
    <x v="8"/>
    <n v="4"/>
    <n v="599.98"/>
    <n v="0.21"/>
    <n v="1895.9367999999999"/>
    <n v="435.07708533864178"/>
    <x v="0"/>
    <n v="11"/>
    <x v="6"/>
    <n v="0.22947868586054229"/>
    <n v="8.7502916763892126E-5"/>
    <x v="0"/>
    <s v="Nov-2023"/>
    <n v="202311"/>
  </r>
  <r>
    <s v="631bbbaa-dc60-4888-9e6d-df0d54346b6f"/>
    <x v="193"/>
    <x v="2490"/>
    <x v="0"/>
    <x v="0"/>
    <x v="8"/>
    <n v="4"/>
    <n v="544.20000000000005"/>
    <n v="0.01"/>
    <n v="2155.0320000000002"/>
    <n v="204.53341548874431"/>
    <x v="0"/>
    <n v="11"/>
    <x v="6"/>
    <n v="9.4909688342792259E-2"/>
    <n v="4.5938993017273058E-6"/>
    <x v="0"/>
    <s v="Nov-2023"/>
    <n v="202311"/>
  </r>
  <r>
    <s v="da63bd36-8f8e-4fc1-b4a1-ab8f12d5d96d"/>
    <x v="175"/>
    <x v="1909"/>
    <x v="3"/>
    <x v="0"/>
    <x v="2"/>
    <n v="4"/>
    <n v="968.6"/>
    <n v="0.16"/>
    <n v="3254.4960000000001"/>
    <n v="494.53195910716647"/>
    <x v="0"/>
    <n v="11"/>
    <x v="6"/>
    <n v="0.15195346963313719"/>
    <n v="4.1296716911005576E-5"/>
    <x v="0"/>
    <s v="Nov-2023"/>
    <n v="202311"/>
  </r>
  <r>
    <s v="c49f724b-d8ba-4178-a2c6-b16d3c36a3ae"/>
    <x v="182"/>
    <x v="2491"/>
    <x v="2"/>
    <x v="0"/>
    <x v="1"/>
    <n v="5"/>
    <n v="674.41"/>
    <n v="0.23"/>
    <n v="2596.4785000000002"/>
    <n v="620.66559391785404"/>
    <x v="0"/>
    <n v="11"/>
    <x v="6"/>
    <n v="0.23904129917419073"/>
    <n v="6.8207766788748686E-5"/>
    <x v="0"/>
    <s v="Nov-2023"/>
    <n v="202311"/>
  </r>
  <r>
    <s v="8df1379c-90f0-4664-86a3-8747b1d88b64"/>
    <x v="197"/>
    <x v="2492"/>
    <x v="1"/>
    <x v="1"/>
    <x v="7"/>
    <n v="5"/>
    <n v="362.03"/>
    <n v="0.26"/>
    <n v="1339.511"/>
    <n v="107.9349942511402"/>
    <x v="0"/>
    <n v="11"/>
    <x v="6"/>
    <n v="8.0577908095670878E-2"/>
    <n v="1.43634505427727E-4"/>
    <x v="0"/>
    <s v="Nov-2023"/>
    <n v="202311"/>
  </r>
  <r>
    <s v="6fcc3aff-caf6-4a70-a749-693dab991ca6"/>
    <x v="189"/>
    <x v="2493"/>
    <x v="2"/>
    <x v="1"/>
    <x v="1"/>
    <n v="6"/>
    <n v="329.18"/>
    <n v="0.13"/>
    <n v="1718.3196"/>
    <n v="171.86066819183239"/>
    <x v="0"/>
    <n v="11"/>
    <x v="6"/>
    <n v="0.10001670713168399"/>
    <n v="6.5820118678737075E-5"/>
    <x v="0"/>
    <s v="Nov-2023"/>
    <n v="202311"/>
  </r>
  <r>
    <s v="e146ed81-ca56-4723-b012-83714126d352"/>
    <x v="199"/>
    <x v="2494"/>
    <x v="2"/>
    <x v="2"/>
    <x v="0"/>
    <n v="8"/>
    <n v="674.67"/>
    <n v="0"/>
    <n v="5397.36"/>
    <n v="692.6899755008169"/>
    <x v="0"/>
    <n v="11"/>
    <x v="6"/>
    <n v="0.12833866473624456"/>
    <n v="0"/>
    <x v="1"/>
    <s v="Nov-2023"/>
    <n v="202311"/>
  </r>
  <r>
    <s v="2e1c3cc5-3993-4d20-9625-161293fb76b7"/>
    <x v="184"/>
    <x v="2495"/>
    <x v="3"/>
    <x v="2"/>
    <x v="0"/>
    <n v="8"/>
    <n v="749.45"/>
    <n v="0.05"/>
    <n v="5695.82"/>
    <n v="932.53654697678371"/>
    <x v="0"/>
    <n v="11"/>
    <x v="6"/>
    <n v="0.16372296648714035"/>
    <n v="8.3394489292147568E-6"/>
    <x v="0"/>
    <s v="Nov-2023"/>
    <n v="202311"/>
  </r>
  <r>
    <s v="3a9676c8-e4d2-4cb0-b440-d7b0e781ee79"/>
    <x v="202"/>
    <x v="2496"/>
    <x v="2"/>
    <x v="2"/>
    <x v="3"/>
    <n v="4"/>
    <n v="735.29"/>
    <n v="0.26"/>
    <n v="2176.4584"/>
    <n v="318.84922188826431"/>
    <x v="0"/>
    <n v="11"/>
    <x v="6"/>
    <n v="0.14649911153287576"/>
    <n v="8.8400495042772245E-5"/>
    <x v="0"/>
    <s v="Nov-2023"/>
    <n v="202311"/>
  </r>
  <r>
    <s v="f9adaec9-0f59-437b-b25d-67ba116e69c7"/>
    <x v="179"/>
    <x v="2497"/>
    <x v="1"/>
    <x v="1"/>
    <x v="0"/>
    <n v="1"/>
    <n v="325.98"/>
    <n v="0.04"/>
    <n v="312.94080000000002"/>
    <n v="45.584472600356769"/>
    <x v="0"/>
    <n v="11"/>
    <x v="6"/>
    <n v="0.14566484331974855"/>
    <n v="1.2270691453463402E-4"/>
    <x v="0"/>
    <s v="Nov-2023"/>
    <n v="202311"/>
  </r>
  <r>
    <s v="c3b50d54-428b-4c65-a2fc-21a0e41f1b0a"/>
    <x v="173"/>
    <x v="2498"/>
    <x v="0"/>
    <x v="2"/>
    <x v="0"/>
    <n v="1"/>
    <n v="161.33000000000001"/>
    <n v="0.16"/>
    <n v="135.5172"/>
    <n v="12.69901878280282"/>
    <x v="0"/>
    <n v="11"/>
    <x v="6"/>
    <n v="9.3707800801690264E-2"/>
    <n v="9.9175602801710784E-4"/>
    <x v="0"/>
    <s v="Nov-2023"/>
    <n v="202311"/>
  </r>
  <r>
    <s v="a7079e45-e984-4f02-9a21-f117ae8231b7"/>
    <x v="191"/>
    <x v="2499"/>
    <x v="0"/>
    <x v="0"/>
    <x v="9"/>
    <n v="5"/>
    <n v="473.72"/>
    <n v="0.28999999999999998"/>
    <n v="1681.7059999999999"/>
    <n v="297.24071861719398"/>
    <x v="0"/>
    <n v="11"/>
    <x v="6"/>
    <n v="0.17674951425349852"/>
    <n v="1.2243519378535842E-4"/>
    <x v="0"/>
    <s v="Nov-2023"/>
    <n v="202311"/>
  </r>
  <r>
    <s v="2d59403f-2345-477d-b1c6-ed5e40425106"/>
    <x v="183"/>
    <x v="2221"/>
    <x v="1"/>
    <x v="2"/>
    <x v="2"/>
    <n v="6"/>
    <n v="368.36"/>
    <n v="0.01"/>
    <n v="2188.0583999999999"/>
    <n v="138.100221338739"/>
    <x v="0"/>
    <n v="11"/>
    <x v="6"/>
    <n v="6.3115418372169135E-2"/>
    <n v="4.5245593079234088E-6"/>
    <x v="0"/>
    <s v="Nov-2023"/>
    <n v="202311"/>
  </r>
  <r>
    <s v="203393ab-10d8-4000-8bf2-a2c35d99f9b1"/>
    <x v="185"/>
    <x v="2500"/>
    <x v="3"/>
    <x v="0"/>
    <x v="0"/>
    <n v="9"/>
    <n v="96.12"/>
    <n v="0.25"/>
    <n v="648.81000000000006"/>
    <n v="192.44623764440809"/>
    <x v="0"/>
    <n v="11"/>
    <x v="6"/>
    <n v="0.29661416692777248"/>
    <n v="2.8899061358487077E-4"/>
    <x v="0"/>
    <s v="Nov-2023"/>
    <n v="202311"/>
  </r>
  <r>
    <s v="4beab58d-06a9-48c6-86b8-3b45a16ee865"/>
    <x v="181"/>
    <x v="2501"/>
    <x v="1"/>
    <x v="0"/>
    <x v="8"/>
    <n v="5"/>
    <n v="438.11"/>
    <n v="0.24"/>
    <n v="1664.818"/>
    <n v="107.3720608984856"/>
    <x v="0"/>
    <n v="11"/>
    <x v="6"/>
    <n v="6.4494774142570294E-2"/>
    <n v="1.0956152564424458E-4"/>
    <x v="0"/>
    <s v="Nov-2023"/>
    <n v="202311"/>
  </r>
  <r>
    <s v="8c8ed613-95cb-4cb4-a3ec-4b1ef519ba58"/>
    <x v="174"/>
    <x v="2502"/>
    <x v="3"/>
    <x v="2"/>
    <x v="6"/>
    <n v="9"/>
    <n v="748.93"/>
    <n v="0.22"/>
    <n v="5257.4885999999997"/>
    <n v="1533.8619803075751"/>
    <x v="0"/>
    <n v="11"/>
    <x v="6"/>
    <n v="0.2917480373248123"/>
    <n v="3.2639157791041142E-5"/>
    <x v="0"/>
    <s v="Nov-2023"/>
    <n v="202311"/>
  </r>
  <r>
    <s v="d357a823-b970-46f9-bcce-ff4415dd1b56"/>
    <x v="191"/>
    <x v="2503"/>
    <x v="1"/>
    <x v="1"/>
    <x v="0"/>
    <n v="8"/>
    <n v="403.94"/>
    <n v="0.21"/>
    <n v="2552.9007999999999"/>
    <n v="585.34070293405625"/>
    <x v="0"/>
    <n v="11"/>
    <x v="6"/>
    <n v="0.22928454679243951"/>
    <n v="6.4984898747338717E-5"/>
    <x v="0"/>
    <s v="Nov-2023"/>
    <n v="202311"/>
  </r>
  <r>
    <s v="0147aa4a-7506-42db-bf8a-d21275c2afa9"/>
    <x v="179"/>
    <x v="2504"/>
    <x v="2"/>
    <x v="0"/>
    <x v="3"/>
    <n v="7"/>
    <n v="362.03"/>
    <n v="0.08"/>
    <n v="2331.4731999999999"/>
    <n v="267.74636333293529"/>
    <x v="0"/>
    <n v="11"/>
    <x v="6"/>
    <n v="0.11483999186991954"/>
    <n v="3.1568023170929009E-5"/>
    <x v="0"/>
    <s v="Nov-2023"/>
    <n v="202311"/>
  </r>
  <r>
    <s v="c5e80bf9-929a-450d-86c3-81ba97c71e8e"/>
    <x v="181"/>
    <x v="2505"/>
    <x v="0"/>
    <x v="0"/>
    <x v="7"/>
    <n v="3"/>
    <n v="339.19"/>
    <n v="0.24"/>
    <n v="773.35320000000002"/>
    <n v="171.21118315092829"/>
    <x v="0"/>
    <n v="11"/>
    <x v="6"/>
    <n v="0.22138808393232004"/>
    <n v="2.3585600990595241E-4"/>
    <x v="0"/>
    <s v="Nov-2023"/>
    <n v="202311"/>
  </r>
  <r>
    <s v="cdb95446-49a9-417d-8b8b-29164e650eaf"/>
    <x v="190"/>
    <x v="2506"/>
    <x v="1"/>
    <x v="2"/>
    <x v="6"/>
    <n v="5"/>
    <n v="390.09"/>
    <n v="0.17"/>
    <n v="1618.8734999999999"/>
    <n v="287.32952953676039"/>
    <x v="0"/>
    <n v="11"/>
    <x v="6"/>
    <n v="0.17748732654945579"/>
    <n v="8.7159373477915366E-5"/>
    <x v="0"/>
    <s v="Nov-2023"/>
    <n v="202311"/>
  </r>
  <r>
    <s v="6d35a353-be20-49f9-aef8-0f8d0204d0d2"/>
    <x v="184"/>
    <x v="2507"/>
    <x v="0"/>
    <x v="2"/>
    <x v="4"/>
    <n v="2"/>
    <n v="917.41"/>
    <n v="0.14000000000000001"/>
    <n v="1577.9452000000001"/>
    <n v="318.62447077285748"/>
    <x v="0"/>
    <n v="11"/>
    <x v="6"/>
    <n v="0.20192366044958815"/>
    <n v="7.6301762570715395E-5"/>
    <x v="0"/>
    <s v="Nov-2023"/>
    <n v="202311"/>
  </r>
  <r>
    <s v="e5ddc426-8f20-4806-b0dc-301b2920ff87"/>
    <x v="199"/>
    <x v="2508"/>
    <x v="0"/>
    <x v="2"/>
    <x v="8"/>
    <n v="5"/>
    <n v="122.26"/>
    <n v="0.05"/>
    <n v="580.73500000000001"/>
    <n v="86.681292715979325"/>
    <x v="0"/>
    <n v="11"/>
    <x v="6"/>
    <n v="0.14926135451794592"/>
    <n v="8.1792900376247333E-5"/>
    <x v="0"/>
    <s v="Nov-2023"/>
    <n v="202311"/>
  </r>
  <r>
    <s v="e3cf30dc-875b-4272-8530-c8f623245263"/>
    <x v="184"/>
    <x v="2509"/>
    <x v="3"/>
    <x v="2"/>
    <x v="9"/>
    <n v="8"/>
    <n v="696.35"/>
    <n v="0.19"/>
    <n v="4512.3480000000009"/>
    <n v="569.27141211877893"/>
    <x v="0"/>
    <n v="11"/>
    <x v="6"/>
    <n v="0.12615857910754641"/>
    <n v="3.4106412005457022E-5"/>
    <x v="0"/>
    <s v="Nov-2023"/>
    <n v="202311"/>
  </r>
  <r>
    <s v="eb8661cc-3f90-4390-a3bc-cafa6c910994"/>
    <x v="184"/>
    <x v="2510"/>
    <x v="3"/>
    <x v="0"/>
    <x v="5"/>
    <n v="8"/>
    <n v="479.26"/>
    <n v="0.24"/>
    <n v="2913.9007999999999"/>
    <n v="603.38814470707837"/>
    <x v="0"/>
    <n v="11"/>
    <x v="6"/>
    <n v="0.20707230139992355"/>
    <n v="6.2596502942035642E-5"/>
    <x v="0"/>
    <s v="Nov-2023"/>
    <n v="202311"/>
  </r>
  <r>
    <s v="cc708b56-21bb-4f53-ade9-f3dea8cfbccd"/>
    <x v="187"/>
    <x v="2511"/>
    <x v="2"/>
    <x v="2"/>
    <x v="4"/>
    <n v="5"/>
    <n v="601.96"/>
    <n v="0.13"/>
    <n v="2618.5259999999998"/>
    <n v="137.12398215538221"/>
    <x v="0"/>
    <n v="11"/>
    <x v="6"/>
    <n v="5.236685912432499E-2"/>
    <n v="4.3192238686955945E-5"/>
    <x v="0"/>
    <s v="Nov-2023"/>
    <n v="202311"/>
  </r>
  <r>
    <s v="ade9e13f-8940-49d2-830e-89c70607bde8"/>
    <x v="180"/>
    <x v="2512"/>
    <x v="2"/>
    <x v="0"/>
    <x v="4"/>
    <n v="8"/>
    <n v="178.62"/>
    <n v="0.28999999999999998"/>
    <n v="1014.5616"/>
    <n v="91.127693746980412"/>
    <x v="0"/>
    <n v="11"/>
    <x v="6"/>
    <n v="8.9819774124094989E-2"/>
    <n v="2.02944799014668E-4"/>
    <x v="0"/>
    <s v="Nov-2023"/>
    <n v="202311"/>
  </r>
  <r>
    <s v="c95dfd6f-c241-4c75-b9a5-c4ea850477b7"/>
    <x v="201"/>
    <x v="2036"/>
    <x v="3"/>
    <x v="1"/>
    <x v="5"/>
    <n v="6"/>
    <n v="505.54"/>
    <n v="0.26"/>
    <n v="2244.5976000000001"/>
    <n v="673.19782848661555"/>
    <x v="0"/>
    <n v="11"/>
    <x v="6"/>
    <n v="0.29991916078258996"/>
    <n v="8.5716923158075188E-5"/>
    <x v="0"/>
    <s v="Nov-2023"/>
    <n v="202311"/>
  </r>
  <r>
    <s v="ce901d33-02b1-4133-9164-89c5da7a819e"/>
    <x v="189"/>
    <x v="2513"/>
    <x v="0"/>
    <x v="0"/>
    <x v="6"/>
    <n v="6"/>
    <n v="208"/>
    <n v="0.27"/>
    <n v="911.04"/>
    <n v="192.39361405665639"/>
    <x v="0"/>
    <n v="11"/>
    <x v="6"/>
    <n v="0.21118020510258209"/>
    <n v="2.1634615384615385E-4"/>
    <x v="0"/>
    <s v="Nov-2023"/>
    <n v="202311"/>
  </r>
  <r>
    <s v="8f6c678a-b580-4765-8d9d-fe1b606c0ce9"/>
    <x v="180"/>
    <x v="2514"/>
    <x v="0"/>
    <x v="2"/>
    <x v="0"/>
    <n v="5"/>
    <n v="348.22"/>
    <n v="0.19"/>
    <n v="1410.2909999999999"/>
    <n v="345.75535328564541"/>
    <x v="0"/>
    <n v="11"/>
    <x v="6"/>
    <n v="0.24516596453189124"/>
    <n v="1.0912641433576474E-4"/>
    <x v="0"/>
    <s v="Nov-2023"/>
    <n v="202311"/>
  </r>
  <r>
    <s v="f3d5e822-c516-4f12-a0d6-743e893bd655"/>
    <x v="178"/>
    <x v="2515"/>
    <x v="2"/>
    <x v="0"/>
    <x v="8"/>
    <n v="5"/>
    <n v="464.72"/>
    <n v="0.02"/>
    <n v="2277.1280000000002"/>
    <n v="460.59026446527128"/>
    <x v="0"/>
    <n v="11"/>
    <x v="6"/>
    <n v="0.20226806067347608"/>
    <n v="8.607333448097778E-6"/>
    <x v="0"/>
    <s v="Nov-2023"/>
    <n v="202311"/>
  </r>
  <r>
    <s v="84443796-5d46-4275-a1d7-bc01fe23d466"/>
    <x v="194"/>
    <x v="2516"/>
    <x v="0"/>
    <x v="1"/>
    <x v="0"/>
    <n v="8"/>
    <n v="674.71"/>
    <n v="0.19"/>
    <n v="4372.1208000000006"/>
    <n v="1189.323666154701"/>
    <x v="0"/>
    <n v="11"/>
    <x v="6"/>
    <n v="0.27202442946102973"/>
    <n v="3.5200308280594623E-5"/>
    <x v="0"/>
    <s v="Nov-2023"/>
    <n v="202311"/>
  </r>
  <r>
    <s v="e9e3daee-983a-424d-aff4-df91151328ae"/>
    <x v="196"/>
    <x v="2517"/>
    <x v="1"/>
    <x v="2"/>
    <x v="1"/>
    <n v="3"/>
    <n v="254.48"/>
    <n v="0.12"/>
    <n v="671.82719999999995"/>
    <n v="156.57129002717281"/>
    <x v="0"/>
    <n v="11"/>
    <x v="6"/>
    <n v="0.23305291900532282"/>
    <n v="1.5718327569946559E-4"/>
    <x v="0"/>
    <s v="Nov-2023"/>
    <n v="202311"/>
  </r>
  <r>
    <s v="a8f765d4-5e1a-4489-9ae2-1d1fba4cabbf"/>
    <x v="184"/>
    <x v="2518"/>
    <x v="2"/>
    <x v="2"/>
    <x v="8"/>
    <n v="8"/>
    <n v="710.97"/>
    <n v="0.17"/>
    <n v="4720.8407999999999"/>
    <n v="505.60974706839392"/>
    <x v="0"/>
    <n v="11"/>
    <x v="6"/>
    <n v="0.10710163051217357"/>
    <n v="2.9888743547547716E-5"/>
    <x v="0"/>
    <s v="Nov-2023"/>
    <n v="202311"/>
  </r>
  <r>
    <s v="2b8bab38-2b5f-466c-93e0-594a90465bf3"/>
    <x v="174"/>
    <x v="2519"/>
    <x v="3"/>
    <x v="1"/>
    <x v="5"/>
    <n v="1"/>
    <n v="820.03"/>
    <n v="0.11"/>
    <n v="729.82669999999996"/>
    <n v="122.2534750472897"/>
    <x v="0"/>
    <n v="11"/>
    <x v="6"/>
    <n v="0.16751028024500844"/>
    <n v="1.3414143384998112E-4"/>
    <x v="0"/>
    <s v="Nov-2023"/>
    <n v="202311"/>
  </r>
  <r>
    <s v="b8b6de60-2946-4de3-866a-78a28c69dbbb"/>
    <x v="198"/>
    <x v="2520"/>
    <x v="2"/>
    <x v="1"/>
    <x v="0"/>
    <n v="7"/>
    <n v="873.04"/>
    <n v="0.21"/>
    <n v="4827.9111999999996"/>
    <n v="463.1101853762579"/>
    <x v="0"/>
    <n v="11"/>
    <x v="6"/>
    <n v="9.5923509400143478E-2"/>
    <n v="3.4362686703931092E-5"/>
    <x v="0"/>
    <s v="Nov-2023"/>
    <n v="202311"/>
  </r>
  <r>
    <s v="297c160c-4fe7-4e58-b993-af0945d6e7f2"/>
    <x v="181"/>
    <x v="2521"/>
    <x v="0"/>
    <x v="0"/>
    <x v="7"/>
    <n v="2"/>
    <n v="925.49"/>
    <n v="0.2"/>
    <n v="1480.7840000000001"/>
    <n v="158.83751624624171"/>
    <x v="0"/>
    <n v="11"/>
    <x v="6"/>
    <n v="0.10726582421625415"/>
    <n v="1.0805087034976067E-4"/>
    <x v="0"/>
    <s v="Nov-2023"/>
    <n v="202311"/>
  </r>
  <r>
    <s v="ca352ed4-b42e-4018-bcb9-dd1eb2e8e6b5"/>
    <x v="176"/>
    <x v="2522"/>
    <x v="2"/>
    <x v="0"/>
    <x v="0"/>
    <n v="5"/>
    <n v="354.22"/>
    <n v="0.16"/>
    <n v="1487.7239999999999"/>
    <n v="202.09272214633259"/>
    <x v="0"/>
    <n v="11"/>
    <x v="6"/>
    <n v="0.13584019760811319"/>
    <n v="9.0339337135113761E-5"/>
    <x v="0"/>
    <s v="Nov-2023"/>
    <n v="202311"/>
  </r>
  <r>
    <s v="d49ec9b3-12a6-41fe-a014-70ee65038f9f"/>
    <x v="191"/>
    <x v="2523"/>
    <x v="2"/>
    <x v="2"/>
    <x v="5"/>
    <n v="5"/>
    <n v="292.87"/>
    <n v="0.08"/>
    <n v="1347.202"/>
    <n v="169.8835445910137"/>
    <x v="0"/>
    <n v="11"/>
    <x v="6"/>
    <n v="0.12610101869728052"/>
    <n v="5.4631747874483567E-5"/>
    <x v="0"/>
    <s v="Nov-2023"/>
    <n v="202311"/>
  </r>
  <r>
    <s v="dcdc947d-8d70-4102-aced-26a61aa63027"/>
    <x v="178"/>
    <x v="2524"/>
    <x v="1"/>
    <x v="1"/>
    <x v="9"/>
    <n v="2"/>
    <n v="482.36"/>
    <n v="0.06"/>
    <n v="906.83679999999993"/>
    <n v="236.8625866843189"/>
    <x v="0"/>
    <n v="11"/>
    <x v="6"/>
    <n v="0.26119648726685873"/>
    <n v="6.2194211792022553E-5"/>
    <x v="0"/>
    <s v="Nov-2023"/>
    <n v="202311"/>
  </r>
  <r>
    <s v="00fcd88a-755f-42bd-ba10-a7032368568a"/>
    <x v="190"/>
    <x v="2525"/>
    <x v="1"/>
    <x v="0"/>
    <x v="8"/>
    <n v="6"/>
    <n v="558.16"/>
    <n v="0.02"/>
    <n v="3281.9807999999998"/>
    <n v="335.76869940569782"/>
    <x v="0"/>
    <n v="11"/>
    <x v="6"/>
    <n v="0.10230672263704219"/>
    <n v="5.9720032487697671E-6"/>
    <x v="0"/>
    <s v="Nov-2023"/>
    <n v="202311"/>
  </r>
  <r>
    <s v="bf559be9-5fd2-49ec-af18-51ece553224c"/>
    <x v="189"/>
    <x v="2526"/>
    <x v="3"/>
    <x v="2"/>
    <x v="8"/>
    <n v="8"/>
    <n v="86.27"/>
    <n v="0.16"/>
    <n v="579.73439999999994"/>
    <n v="130.93233689128871"/>
    <x v="0"/>
    <n v="11"/>
    <x v="6"/>
    <n v="0.22584883162235797"/>
    <n v="2.3183030022023881E-4"/>
    <x v="0"/>
    <s v="Nov-2023"/>
    <n v="202311"/>
  </r>
  <r>
    <s v="3f611a1e-e9e2-4eda-8873-68a34da2df3b"/>
    <x v="192"/>
    <x v="2527"/>
    <x v="1"/>
    <x v="1"/>
    <x v="5"/>
    <n v="4"/>
    <n v="487"/>
    <n v="0.28000000000000003"/>
    <n v="1402.56"/>
    <n v="414.77210177110089"/>
    <x v="0"/>
    <n v="11"/>
    <x v="6"/>
    <n v="0.29572503263396999"/>
    <n v="1.4373716632443533E-4"/>
    <x v="0"/>
    <s v="Nov-2023"/>
    <n v="202311"/>
  </r>
  <r>
    <s v="91ce8ea3-a1a3-43c5-a7e0-724fb839789c"/>
    <x v="190"/>
    <x v="2528"/>
    <x v="2"/>
    <x v="2"/>
    <x v="0"/>
    <n v="7"/>
    <n v="138.32"/>
    <n v="0.24"/>
    <n v="735.86239999999998"/>
    <n v="149.6647839889626"/>
    <x v="0"/>
    <n v="11"/>
    <x v="6"/>
    <n v="0.20338691579969653"/>
    <n v="2.4787242832355615E-4"/>
    <x v="0"/>
    <s v="Nov-2023"/>
    <n v="202311"/>
  </r>
  <r>
    <s v="3501703b-cf34-4e7b-8ed3-67fed99ae2c1"/>
    <x v="191"/>
    <x v="2529"/>
    <x v="3"/>
    <x v="0"/>
    <x v="5"/>
    <n v="1"/>
    <n v="492.33"/>
    <n v="0.21"/>
    <n v="388.94069999999999"/>
    <n v="41.776067879711903"/>
    <x v="0"/>
    <n v="11"/>
    <x v="6"/>
    <n v="0.10740986448502793"/>
    <n v="4.2654317226250687E-4"/>
    <x v="0"/>
    <s v="Nov-2023"/>
    <n v="202311"/>
  </r>
  <r>
    <s v="42ad152c-1af3-4e89-85f8-c0e6ea2500cd"/>
    <x v="187"/>
    <x v="2530"/>
    <x v="3"/>
    <x v="0"/>
    <x v="1"/>
    <n v="9"/>
    <n v="906.64"/>
    <n v="0.22"/>
    <n v="6364.6128000000008"/>
    <n v="1389.4626613532951"/>
    <x v="0"/>
    <n v="11"/>
    <x v="6"/>
    <n v="0.21831063491455363"/>
    <n v="2.6961577301293173E-5"/>
    <x v="0"/>
    <s v="Nov-2023"/>
    <n v="202311"/>
  </r>
  <r>
    <s v="933e3c1f-01fe-496d-9a7e-ddf5300a756c"/>
    <x v="177"/>
    <x v="2531"/>
    <x v="1"/>
    <x v="0"/>
    <x v="6"/>
    <n v="9"/>
    <n v="228.76"/>
    <n v="0.1"/>
    <n v="1852.9559999999999"/>
    <n v="351.84902087903549"/>
    <x v="0"/>
    <n v="11"/>
    <x v="6"/>
    <n v="0.18988525409078008"/>
    <n v="4.8571040003108546E-5"/>
    <x v="0"/>
    <s v="Nov-2023"/>
    <n v="202311"/>
  </r>
  <r>
    <s v="f2965544-137a-4b3c-8fd6-5bdf86a7e9f0"/>
    <x v="175"/>
    <x v="2532"/>
    <x v="2"/>
    <x v="1"/>
    <x v="9"/>
    <n v="8"/>
    <n v="635.62"/>
    <n v="7.0000000000000007E-2"/>
    <n v="4729.0128000000004"/>
    <n v="537.61332228663366"/>
    <x v="0"/>
    <n v="11"/>
    <x v="6"/>
    <n v="0.1136840488751973"/>
    <n v="1.3766086655548914E-5"/>
    <x v="0"/>
    <s v="Nov-2023"/>
    <n v="202311"/>
  </r>
  <r>
    <s v="a5647e25-51f7-4ea7-8cbd-610a45424efe"/>
    <x v="188"/>
    <x v="2533"/>
    <x v="0"/>
    <x v="1"/>
    <x v="7"/>
    <n v="3"/>
    <n v="135.07"/>
    <n v="0.06"/>
    <n v="380.89739999999989"/>
    <n v="51.434629927610409"/>
    <x v="0"/>
    <n v="11"/>
    <x v="6"/>
    <n v="0.13503539254300614"/>
    <n v="1.4807137040053305E-4"/>
    <x v="0"/>
    <s v="Nov-2023"/>
    <n v="202311"/>
  </r>
  <r>
    <s v="b52e5ad6-a633-4e0a-b021-a56803d2c36d"/>
    <x v="194"/>
    <x v="2534"/>
    <x v="0"/>
    <x v="2"/>
    <x v="6"/>
    <n v="6"/>
    <n v="233.83"/>
    <n v="0.26"/>
    <n v="1038.2052000000001"/>
    <n v="60.368272975256772"/>
    <x v="0"/>
    <n v="11"/>
    <x v="6"/>
    <n v="5.814676421892008E-2"/>
    <n v="1.853198192418994E-4"/>
    <x v="0"/>
    <s v="Nov-2023"/>
    <n v="202311"/>
  </r>
  <r>
    <s v="a5578608-1fb8-4f02-963c-a32ab51c6e8c"/>
    <x v="187"/>
    <x v="2535"/>
    <x v="2"/>
    <x v="1"/>
    <x v="1"/>
    <n v="4"/>
    <n v="336.87"/>
    <n v="0.06"/>
    <n v="1266.6312"/>
    <n v="302.33861933142038"/>
    <x v="0"/>
    <n v="11"/>
    <x v="6"/>
    <n v="0.23869506714458033"/>
    <n v="4.4527562561225396E-5"/>
    <x v="0"/>
    <s v="Nov-2023"/>
    <n v="202311"/>
  </r>
  <r>
    <s v="460b1004-a548-42b6-9c32-2749bbe4181a"/>
    <x v="179"/>
    <x v="2536"/>
    <x v="3"/>
    <x v="0"/>
    <x v="6"/>
    <n v="2"/>
    <n v="30.4"/>
    <n v="0.18"/>
    <n v="49.856000000000002"/>
    <n v="9.3254742991677393"/>
    <x v="0"/>
    <n v="11"/>
    <x v="6"/>
    <n v="0.18704818475545049"/>
    <n v="2.9605263157894738E-3"/>
    <x v="0"/>
    <s v="Nov-2023"/>
    <n v="202311"/>
  </r>
  <r>
    <s v="982f3de7-1995-4075-864b-19e3035f578c"/>
    <x v="178"/>
    <x v="2537"/>
    <x v="0"/>
    <x v="2"/>
    <x v="1"/>
    <n v="2"/>
    <n v="499.79"/>
    <n v="0.14000000000000001"/>
    <n v="859.63880000000006"/>
    <n v="77.537250903072774"/>
    <x v="0"/>
    <n v="11"/>
    <x v="6"/>
    <n v="9.0197477013686175E-2"/>
    <n v="1.4005882470637668E-4"/>
    <x v="0"/>
    <s v="Nov-2023"/>
    <n v="202311"/>
  </r>
  <r>
    <s v="e296964c-cea4-4480-b3f0-7b73fb2e6f69"/>
    <x v="200"/>
    <x v="2538"/>
    <x v="3"/>
    <x v="2"/>
    <x v="2"/>
    <n v="3"/>
    <n v="515.47"/>
    <n v="0.12"/>
    <n v="1360.8407999999999"/>
    <n v="317.44163000450209"/>
    <x v="0"/>
    <n v="11"/>
    <x v="6"/>
    <n v="0.23326874826541216"/>
    <n v="7.7599084330804886E-5"/>
    <x v="0"/>
    <s v="Nov-2023"/>
    <n v="202311"/>
  </r>
  <r>
    <s v="a85388a3-d0ff-441b-abee-cfd78f787c4c"/>
    <x v="201"/>
    <x v="2539"/>
    <x v="3"/>
    <x v="1"/>
    <x v="4"/>
    <n v="8"/>
    <n v="551.41"/>
    <n v="0.09"/>
    <n v="4014.2647999999999"/>
    <n v="1173.361788918158"/>
    <x v="0"/>
    <n v="11"/>
    <x v="6"/>
    <n v="0.29229805390968677"/>
    <n v="2.0402241526269019E-5"/>
    <x v="0"/>
    <s v="Nov-2023"/>
    <n v="202311"/>
  </r>
  <r>
    <s v="72321da9-2d34-4b48-8b05-0f84647cd601"/>
    <x v="179"/>
    <x v="2540"/>
    <x v="3"/>
    <x v="1"/>
    <x v="2"/>
    <n v="6"/>
    <n v="389.67"/>
    <n v="0.2"/>
    <n v="1870.4159999999999"/>
    <n v="326.56949790039982"/>
    <x v="0"/>
    <n v="11"/>
    <x v="6"/>
    <n v="0.17459725424739728"/>
    <n v="8.5542467558019186E-5"/>
    <x v="0"/>
    <s v="Nov-2023"/>
    <n v="202311"/>
  </r>
  <r>
    <s v="70abff16-c7c6-4882-8619-c2188ea875df"/>
    <x v="176"/>
    <x v="2541"/>
    <x v="1"/>
    <x v="2"/>
    <x v="2"/>
    <n v="8"/>
    <n v="25.07"/>
    <n v="0.12"/>
    <n v="176.49279999999999"/>
    <n v="51.48522034833848"/>
    <x v="0"/>
    <n v="11"/>
    <x v="6"/>
    <n v="0.29171286504797073"/>
    <n v="5.9832469086557635E-4"/>
    <x v="0"/>
    <s v="Nov-2023"/>
    <n v="202311"/>
  </r>
  <r>
    <s v="2a068de4-fcb3-435a-ae88-ae6c699ef7e0"/>
    <x v="194"/>
    <x v="2542"/>
    <x v="2"/>
    <x v="1"/>
    <x v="7"/>
    <n v="8"/>
    <n v="804.43"/>
    <n v="0.04"/>
    <n v="6178.0223999999998"/>
    <n v="848.41036377338446"/>
    <x v="0"/>
    <n v="11"/>
    <x v="6"/>
    <n v="0.13732717508006842"/>
    <n v="6.2155812189997891E-6"/>
    <x v="0"/>
    <s v="Nov-2023"/>
    <n v="202311"/>
  </r>
  <r>
    <s v="e58014e2-bec8-4b07-ba90-7277b3402b70"/>
    <x v="196"/>
    <x v="2543"/>
    <x v="1"/>
    <x v="0"/>
    <x v="1"/>
    <n v="3"/>
    <n v="201.97"/>
    <n v="0.24"/>
    <n v="460.49160000000001"/>
    <n v="52.048734364679909"/>
    <x v="0"/>
    <n v="11"/>
    <x v="6"/>
    <n v="0.11302862932717971"/>
    <n v="3.9609843045996932E-4"/>
    <x v="0"/>
    <s v="Nov-2023"/>
    <n v="202311"/>
  </r>
  <r>
    <s v="fe6392a7-3553-4421-857b-d9f7ebf8f05c"/>
    <x v="183"/>
    <x v="2544"/>
    <x v="2"/>
    <x v="1"/>
    <x v="0"/>
    <n v="9"/>
    <n v="943.19"/>
    <n v="0.12"/>
    <n v="7470.064800000001"/>
    <n v="1162.6794450441371"/>
    <x v="0"/>
    <n v="11"/>
    <x v="6"/>
    <n v="0.1556451618792031"/>
    <n v="1.4136423555522569E-5"/>
    <x v="0"/>
    <s v="Nov-2023"/>
    <n v="202311"/>
  </r>
  <r>
    <s v="599d39c1-d444-4fa6-b7eb-b0723cbaa416"/>
    <x v="183"/>
    <x v="2545"/>
    <x v="2"/>
    <x v="1"/>
    <x v="9"/>
    <n v="3"/>
    <n v="245.53"/>
    <n v="0.19"/>
    <n v="596.63790000000006"/>
    <n v="76.79534236039774"/>
    <x v="0"/>
    <n v="11"/>
    <x v="6"/>
    <n v="0.1287134832708377"/>
    <n v="2.5794539703227033E-4"/>
    <x v="0"/>
    <s v="Nov-2023"/>
    <n v="202311"/>
  </r>
  <r>
    <s v="992e8c45-32c9-4693-8828-77e26a7189e7"/>
    <x v="200"/>
    <x v="2546"/>
    <x v="2"/>
    <x v="0"/>
    <x v="0"/>
    <n v="6"/>
    <n v="706.22"/>
    <n v="0.18"/>
    <n v="3474.6024000000002"/>
    <n v="577.13751575248182"/>
    <x v="0"/>
    <n v="11"/>
    <x v="6"/>
    <n v="0.16610174325340987"/>
    <n v="4.2479680552802248E-5"/>
    <x v="0"/>
    <s v="Nov-2023"/>
    <n v="202311"/>
  </r>
  <r>
    <s v="d2c04816-61bc-4409-bdb4-9f048a8b2f88"/>
    <x v="199"/>
    <x v="2547"/>
    <x v="3"/>
    <x v="2"/>
    <x v="0"/>
    <n v="8"/>
    <n v="385.03"/>
    <n v="0.22"/>
    <n v="2402.5871999999999"/>
    <n v="703.01501758527877"/>
    <x v="0"/>
    <n v="11"/>
    <x v="6"/>
    <n v="0.29260749311628681"/>
    <n v="7.1423005999532506E-5"/>
    <x v="0"/>
    <s v="Nov-2023"/>
    <n v="202311"/>
  </r>
  <r>
    <s v="baa601b9-e427-481f-8818-72a4d19d057f"/>
    <x v="197"/>
    <x v="2548"/>
    <x v="1"/>
    <x v="0"/>
    <x v="2"/>
    <n v="1"/>
    <n v="242.33"/>
    <n v="0.02"/>
    <n v="237.48339999999999"/>
    <n v="41.69411620202488"/>
    <x v="0"/>
    <n v="11"/>
    <x v="6"/>
    <n v="0.17556644465265733"/>
    <n v="8.2532084347790202E-5"/>
    <x v="0"/>
    <s v="Nov-2023"/>
    <n v="202311"/>
  </r>
  <r>
    <s v="d23088f2-0597-4656-b415-200d4ac8122a"/>
    <x v="177"/>
    <x v="2549"/>
    <x v="1"/>
    <x v="0"/>
    <x v="1"/>
    <n v="1"/>
    <n v="770.87"/>
    <n v="0.02"/>
    <n v="755.45259999999996"/>
    <n v="215.00319949661031"/>
    <x v="0"/>
    <n v="11"/>
    <x v="6"/>
    <n v="0.28460183934321004"/>
    <n v="2.594471181911347E-5"/>
    <x v="0"/>
    <s v="Nov-2023"/>
    <n v="202311"/>
  </r>
  <r>
    <s v="3ca7fc9f-6bff-4fdb-a21c-5ae6a20f7b5d"/>
    <x v="181"/>
    <x v="2550"/>
    <x v="0"/>
    <x v="0"/>
    <x v="0"/>
    <n v="6"/>
    <n v="560.78"/>
    <n v="0.06"/>
    <n v="3162.799199999999"/>
    <n v="760.00792018957782"/>
    <x v="0"/>
    <n v="11"/>
    <x v="6"/>
    <n v="0.24029597585252269"/>
    <n v="1.7832305003744786E-5"/>
    <x v="0"/>
    <s v="Nov-2023"/>
    <n v="202311"/>
  </r>
  <r>
    <s v="82919d8f-6549-4a84-9813-98cdf96b2032"/>
    <x v="187"/>
    <x v="2551"/>
    <x v="1"/>
    <x v="1"/>
    <x v="9"/>
    <n v="4"/>
    <n v="20.71"/>
    <n v="0.12"/>
    <n v="72.899200000000008"/>
    <n v="18.338107227431468"/>
    <x v="0"/>
    <n v="11"/>
    <x v="6"/>
    <n v="0.25155430001195439"/>
    <n v="1.4485755673587638E-3"/>
    <x v="0"/>
    <s v="Nov-2023"/>
    <n v="202311"/>
  </r>
  <r>
    <s v="9bb2b6b0-38c6-494b-882d-32e3abc0ca27"/>
    <x v="202"/>
    <x v="2552"/>
    <x v="1"/>
    <x v="1"/>
    <x v="3"/>
    <n v="8"/>
    <n v="268.7"/>
    <n v="0.11"/>
    <n v="1913.144"/>
    <n v="423.37138244295107"/>
    <x v="0"/>
    <n v="11"/>
    <x v="6"/>
    <n v="0.22129613998891409"/>
    <n v="5.1172311127651661E-5"/>
    <x v="0"/>
    <s v="Nov-2023"/>
    <n v="202311"/>
  </r>
  <r>
    <s v="d3352288-9007-4c13-8d80-395cc3371b45"/>
    <x v="199"/>
    <x v="1851"/>
    <x v="1"/>
    <x v="1"/>
    <x v="2"/>
    <n v="5"/>
    <n v="373.74"/>
    <n v="0.12"/>
    <n v="1644.4559999999999"/>
    <n v="205.70370032313349"/>
    <x v="0"/>
    <n v="11"/>
    <x v="6"/>
    <n v="0.1250892090290853"/>
    <n v="6.4215764970300206E-5"/>
    <x v="0"/>
    <s v="Nov-2023"/>
    <n v="202311"/>
  </r>
  <r>
    <s v="d15bef17-0682-4fcb-bb60-f4e06673fc75"/>
    <x v="190"/>
    <x v="2553"/>
    <x v="3"/>
    <x v="1"/>
    <x v="7"/>
    <n v="2"/>
    <n v="339.1"/>
    <n v="0.16"/>
    <n v="569.68799999999999"/>
    <n v="45.659686049571597"/>
    <x v="0"/>
    <n v="11"/>
    <x v="6"/>
    <n v="8.014858317108943E-2"/>
    <n v="2.3591860808021232E-4"/>
    <x v="0"/>
    <s v="Nov-2023"/>
    <n v="202311"/>
  </r>
  <r>
    <s v="a863766e-dcee-4f57-9af3-267601b49fa7"/>
    <x v="190"/>
    <x v="2554"/>
    <x v="2"/>
    <x v="0"/>
    <x v="6"/>
    <n v="9"/>
    <n v="132.36000000000001"/>
    <n v="0.18"/>
    <n v="976.81680000000028"/>
    <n v="155.24009319521349"/>
    <x v="0"/>
    <n v="11"/>
    <x v="6"/>
    <n v="0.15892447099109419"/>
    <n v="1.5110305228165606E-4"/>
    <x v="0"/>
    <s v="Nov-2023"/>
    <n v="202311"/>
  </r>
  <r>
    <s v="592586f5-96ab-4d5c-8b97-6381c308e444"/>
    <x v="199"/>
    <x v="2555"/>
    <x v="2"/>
    <x v="0"/>
    <x v="2"/>
    <n v="7"/>
    <n v="946.01"/>
    <n v="0.04"/>
    <n v="6357.1871999999994"/>
    <n v="1259.606384895309"/>
    <x v="0"/>
    <n v="11"/>
    <x v="6"/>
    <n v="0.19813894813343064"/>
    <n v="6.0404073046645541E-6"/>
    <x v="0"/>
    <s v="Nov-2023"/>
    <n v="202311"/>
  </r>
  <r>
    <s v="06fc0e61-967a-4449-981c-c84b496d84a9"/>
    <x v="199"/>
    <x v="2556"/>
    <x v="3"/>
    <x v="2"/>
    <x v="7"/>
    <n v="7"/>
    <n v="729.91"/>
    <n v="0.27"/>
    <n v="3729.8400999999999"/>
    <n v="241.33151309838499"/>
    <x v="0"/>
    <n v="11"/>
    <x v="6"/>
    <n v="6.4702911285227746E-2"/>
    <n v="5.2844088410117102E-5"/>
    <x v="0"/>
    <s v="Nov-2023"/>
    <n v="202311"/>
  </r>
  <r>
    <s v="7826e225-63d0-442b-8b55-f5de54e2c066"/>
    <x v="187"/>
    <x v="2557"/>
    <x v="3"/>
    <x v="0"/>
    <x v="2"/>
    <n v="3"/>
    <n v="305.29000000000002"/>
    <n v="0.19"/>
    <n v="741.85470000000009"/>
    <n v="119.30602527809729"/>
    <x v="0"/>
    <n v="11"/>
    <x v="6"/>
    <n v="0.1608212838418322"/>
    <n v="2.074530228089139E-4"/>
    <x v="0"/>
    <s v="Nov-2023"/>
    <n v="202311"/>
  </r>
  <r>
    <s v="010fc3dc-f255-4aaa-a576-8706e9141b17"/>
    <x v="190"/>
    <x v="2558"/>
    <x v="1"/>
    <x v="0"/>
    <x v="9"/>
    <n v="1"/>
    <n v="521.01"/>
    <n v="0.03"/>
    <n v="505.37970000000001"/>
    <n v="93.171494916105587"/>
    <x v="0"/>
    <n v="11"/>
    <x v="6"/>
    <n v="0.1843593933751308"/>
    <n v="5.7580468705015257E-5"/>
    <x v="0"/>
    <s v="Nov-2023"/>
    <n v="202311"/>
  </r>
  <r>
    <s v="387ec3a3-82b0-4a54-bc79-72d823e0c884"/>
    <x v="179"/>
    <x v="2559"/>
    <x v="1"/>
    <x v="2"/>
    <x v="9"/>
    <n v="3"/>
    <n v="83.14"/>
    <n v="0.05"/>
    <n v="236.94900000000001"/>
    <n v="31.62632751819223"/>
    <x v="0"/>
    <n v="11"/>
    <x v="6"/>
    <n v="0.13347314197651067"/>
    <n v="2.0046507898324113E-4"/>
    <x v="0"/>
    <s v="Nov-2023"/>
    <n v="202311"/>
  </r>
  <r>
    <s v="9ff11ef4-98d1-4da1-b7c7-c8a63f678411"/>
    <x v="183"/>
    <x v="2191"/>
    <x v="1"/>
    <x v="0"/>
    <x v="5"/>
    <n v="1"/>
    <n v="906.58"/>
    <n v="0.15"/>
    <n v="770.59299999999996"/>
    <n v="40.614820713705647"/>
    <x v="0"/>
    <n v="11"/>
    <x v="6"/>
    <n v="5.2705929996386743E-2"/>
    <n v="1.6545699221249088E-4"/>
    <x v="0"/>
    <s v="Nov-2023"/>
    <n v="202311"/>
  </r>
  <r>
    <s v="980f693e-4da2-4ca1-b623-b00fa37af0c0"/>
    <x v="182"/>
    <x v="2560"/>
    <x v="1"/>
    <x v="0"/>
    <x v="5"/>
    <n v="2"/>
    <n v="706.88"/>
    <n v="0.08"/>
    <n v="1300.6592000000001"/>
    <n v="96.477562107707428"/>
    <x v="0"/>
    <n v="11"/>
    <x v="6"/>
    <n v="7.4175896428293767E-2"/>
    <n v="5.6586690810321412E-5"/>
    <x v="0"/>
    <s v="Nov-2023"/>
    <n v="202311"/>
  </r>
  <r>
    <s v="03f5068a-7d9b-478e-89fb-2ebaff80da05"/>
    <x v="175"/>
    <x v="2561"/>
    <x v="0"/>
    <x v="1"/>
    <x v="0"/>
    <n v="5"/>
    <n v="684.82"/>
    <n v="0.24"/>
    <n v="2602.3159999999998"/>
    <n v="667.70466349090736"/>
    <x v="0"/>
    <n v="11"/>
    <x v="6"/>
    <n v="0.25658093155900646"/>
    <n v="7.0091410881691535E-5"/>
    <x v="0"/>
    <s v="Nov-2023"/>
    <n v="202311"/>
  </r>
  <r>
    <s v="8530296c-8fee-49c1-a512-5b01c8638e67"/>
    <x v="186"/>
    <x v="2562"/>
    <x v="3"/>
    <x v="0"/>
    <x v="7"/>
    <n v="9"/>
    <n v="770.62"/>
    <n v="0.14000000000000001"/>
    <n v="5964.5987999999998"/>
    <n v="677.94106013049247"/>
    <x v="0"/>
    <n v="11"/>
    <x v="6"/>
    <n v="0.11366079812953933"/>
    <n v="2.0185766727512336E-5"/>
    <x v="0"/>
    <s v="Nov-2023"/>
    <n v="202311"/>
  </r>
  <r>
    <s v="9ae328d8-da65-428b-9c43-2a48f9f4c673"/>
    <x v="183"/>
    <x v="2563"/>
    <x v="2"/>
    <x v="1"/>
    <x v="4"/>
    <n v="1"/>
    <n v="950.85"/>
    <n v="0.3"/>
    <n v="665.59500000000003"/>
    <n v="53.55617874984172"/>
    <x v="0"/>
    <n v="11"/>
    <x v="6"/>
    <n v="8.0463613383276192E-2"/>
    <n v="3.1550717778829464E-4"/>
    <x v="0"/>
    <s v="Nov-2023"/>
    <n v="202311"/>
  </r>
  <r>
    <s v="fb88a865-8b29-4640-aa4b-064311cc719f"/>
    <x v="182"/>
    <x v="2564"/>
    <x v="0"/>
    <x v="2"/>
    <x v="8"/>
    <n v="9"/>
    <n v="290.55"/>
    <n v="0.15"/>
    <n v="2222.7075"/>
    <n v="111.1687873643215"/>
    <x v="0"/>
    <n v="11"/>
    <x v="6"/>
    <n v="5.0015032281270251E-2"/>
    <n v="5.7362473469856011E-5"/>
    <x v="0"/>
    <s v="Nov-2023"/>
    <n v="202311"/>
  </r>
  <r>
    <s v="f4f46acf-be61-471d-85a8-345804c8c621"/>
    <x v="187"/>
    <x v="2565"/>
    <x v="1"/>
    <x v="0"/>
    <x v="9"/>
    <n v="7"/>
    <n v="991.19"/>
    <n v="0.15"/>
    <n v="5897.5805"/>
    <n v="1102.813349844261"/>
    <x v="0"/>
    <n v="11"/>
    <x v="6"/>
    <n v="0.18699420039188291"/>
    <n v="2.1619035128049545E-5"/>
    <x v="0"/>
    <s v="Nov-2023"/>
    <n v="202311"/>
  </r>
  <r>
    <s v="f89b43a1-cf8e-435b-b50d-e485aab4e2de"/>
    <x v="186"/>
    <x v="2566"/>
    <x v="0"/>
    <x v="0"/>
    <x v="3"/>
    <n v="7"/>
    <n v="784.36"/>
    <n v="0.1"/>
    <n v="4941.4680000000008"/>
    <n v="824.92998256259102"/>
    <x v="0"/>
    <n v="11"/>
    <x v="6"/>
    <n v="0.16694026604292306"/>
    <n v="1.821321113482876E-5"/>
    <x v="0"/>
    <s v="Nov-2023"/>
    <n v="202311"/>
  </r>
  <r>
    <s v="cb79d561-f0ce-483a-a122-9487555ca6b8"/>
    <x v="180"/>
    <x v="2567"/>
    <x v="0"/>
    <x v="2"/>
    <x v="6"/>
    <n v="7"/>
    <n v="932.34"/>
    <n v="0.03"/>
    <n v="6330.5886"/>
    <n v="1583.5715303424481"/>
    <x v="0"/>
    <n v="11"/>
    <x v="6"/>
    <n v="0.25014601807207121"/>
    <n v="4.5967289676666083E-6"/>
    <x v="0"/>
    <s v="Nov-2023"/>
    <n v="202311"/>
  </r>
  <r>
    <s v="8357c0c8-6eb5-444f-b52d-0727bc67629a"/>
    <x v="177"/>
    <x v="2568"/>
    <x v="2"/>
    <x v="2"/>
    <x v="2"/>
    <n v="6"/>
    <n v="881.84"/>
    <n v="0.02"/>
    <n v="5185.2191999999995"/>
    <n v="322.49029108910088"/>
    <x v="0"/>
    <n v="11"/>
    <x v="6"/>
    <n v="6.2194148145000488E-2"/>
    <n v="3.7799752033626662E-6"/>
    <x v="0"/>
    <s v="Nov-2023"/>
    <n v="202311"/>
  </r>
  <r>
    <s v="3d149875-bf72-49da-a11b-6264a5139fed"/>
    <x v="175"/>
    <x v="2569"/>
    <x v="1"/>
    <x v="1"/>
    <x v="1"/>
    <n v="3"/>
    <n v="165.08"/>
    <n v="0.18"/>
    <n v="406.09679999999997"/>
    <n v="61.603838043905633"/>
    <x v="0"/>
    <n v="11"/>
    <x v="6"/>
    <n v="0.15169742298857228"/>
    <n v="3.63460140537921E-4"/>
    <x v="0"/>
    <s v="Nov-2023"/>
    <n v="202311"/>
  </r>
  <r>
    <s v="988b0c78-74a4-4b1e-9f93-4732c37fae3d"/>
    <x v="187"/>
    <x v="2570"/>
    <x v="2"/>
    <x v="0"/>
    <x v="3"/>
    <n v="6"/>
    <n v="146.97"/>
    <n v="0.19"/>
    <n v="714.27419999999995"/>
    <n v="76.08808057534884"/>
    <x v="0"/>
    <n v="11"/>
    <x v="6"/>
    <n v="0.1065250299889718"/>
    <n v="2.1546347327118916E-4"/>
    <x v="0"/>
    <s v="Nov-2023"/>
    <n v="202311"/>
  </r>
  <r>
    <s v="2d97a5cf-b010-4bdb-af8c-34603601da41"/>
    <x v="191"/>
    <x v="2571"/>
    <x v="1"/>
    <x v="2"/>
    <x v="1"/>
    <n v="6"/>
    <n v="346.12"/>
    <n v="0.11"/>
    <n v="1848.2808"/>
    <n v="139.94613655227869"/>
    <x v="0"/>
    <n v="11"/>
    <x v="6"/>
    <n v="7.5716923831205027E-2"/>
    <n v="5.2968142070187596E-5"/>
    <x v="0"/>
    <s v="Nov-2023"/>
    <n v="202311"/>
  </r>
  <r>
    <s v="9a0c6f93-9814-4499-a06d-0b6ece09efe5"/>
    <x v="200"/>
    <x v="2572"/>
    <x v="2"/>
    <x v="2"/>
    <x v="6"/>
    <n v="1"/>
    <n v="327.25"/>
    <n v="0.01"/>
    <n v="323.97750000000002"/>
    <n v="28.7595188713466"/>
    <x v="0"/>
    <n v="11"/>
    <x v="6"/>
    <n v="8.8770111724877809E-2"/>
    <n v="3.0557677616501144E-5"/>
    <x v="0"/>
    <s v="Nov-2023"/>
    <n v="202311"/>
  </r>
  <r>
    <s v="4bae87e1-8e7b-498a-9f1f-3aced7dfd457"/>
    <x v="176"/>
    <x v="410"/>
    <x v="1"/>
    <x v="2"/>
    <x v="0"/>
    <n v="9"/>
    <n v="624.4"/>
    <n v="0.11"/>
    <n v="5001.4440000000004"/>
    <n v="589.86568173561159"/>
    <x v="0"/>
    <n v="11"/>
    <x v="6"/>
    <n v="0.11793907554210575"/>
    <n v="1.957434692860702E-5"/>
    <x v="0"/>
    <s v="Nov-2023"/>
    <n v="202311"/>
  </r>
  <r>
    <s v="71ffcd66-d3f1-4ff7-96a6-db00a5853d63"/>
    <x v="202"/>
    <x v="2573"/>
    <x v="1"/>
    <x v="1"/>
    <x v="6"/>
    <n v="6"/>
    <n v="424.09"/>
    <n v="0.19"/>
    <n v="2061.0774000000001"/>
    <n v="222.8153747250779"/>
    <x v="0"/>
    <n v="11"/>
    <x v="6"/>
    <n v="0.10810626263966501"/>
    <n v="7.466968489392975E-5"/>
    <x v="0"/>
    <s v="Nov-2023"/>
    <n v="202311"/>
  </r>
  <r>
    <s v="4c7865f4-7eb8-4806-a3b2-39c714482869"/>
    <x v="198"/>
    <x v="2574"/>
    <x v="2"/>
    <x v="2"/>
    <x v="8"/>
    <n v="7"/>
    <n v="181.24"/>
    <n v="0.09"/>
    <n v="1154.4988000000001"/>
    <n v="184.39153318395509"/>
    <x v="0"/>
    <n v="11"/>
    <x v="6"/>
    <n v="0.15971565599198118"/>
    <n v="7.0939874515244189E-5"/>
    <x v="0"/>
    <s v="Nov-2023"/>
    <n v="202311"/>
  </r>
  <r>
    <s v="6578ca16-7584-4615-8eba-3f2765034f14"/>
    <x v="195"/>
    <x v="2575"/>
    <x v="0"/>
    <x v="0"/>
    <x v="6"/>
    <n v="4"/>
    <n v="226.35"/>
    <n v="0.14000000000000001"/>
    <n v="778.64400000000001"/>
    <n v="205.57705201186971"/>
    <x v="0"/>
    <n v="11"/>
    <x v="6"/>
    <n v="0.26401931050887145"/>
    <n v="1.5462778882261986E-4"/>
    <x v="0"/>
    <s v="Nov-2023"/>
    <n v="202311"/>
  </r>
  <r>
    <s v="86f24d84-f009-44bc-b74f-2343b8839d21"/>
    <x v="181"/>
    <x v="2576"/>
    <x v="2"/>
    <x v="1"/>
    <x v="3"/>
    <n v="3"/>
    <n v="476.32"/>
    <n v="0.15"/>
    <n v="1214.616"/>
    <n v="358.54923959445938"/>
    <x v="0"/>
    <n v="11"/>
    <x v="6"/>
    <n v="0.2951955511819862"/>
    <n v="1.0497144776620758E-4"/>
    <x v="0"/>
    <s v="Nov-2023"/>
    <n v="202311"/>
  </r>
  <r>
    <s v="41d6f065-76f0-41ac-91a9-e6b9fab7bef0"/>
    <x v="186"/>
    <x v="2577"/>
    <x v="0"/>
    <x v="2"/>
    <x v="0"/>
    <n v="8"/>
    <n v="60.38"/>
    <n v="0.08"/>
    <n v="444.39679999999998"/>
    <n v="50.168022089073332"/>
    <x v="0"/>
    <n v="11"/>
    <x v="6"/>
    <n v="0.11289015152465845"/>
    <n v="1.6561775422325274E-4"/>
    <x v="0"/>
    <s v="Nov-2023"/>
    <n v="202311"/>
  </r>
  <r>
    <s v="e91cf75f-4377-40e2-8335-221ae5cee6ad"/>
    <x v="180"/>
    <x v="2578"/>
    <x v="3"/>
    <x v="1"/>
    <x v="8"/>
    <n v="4"/>
    <n v="910.25"/>
    <n v="0.25"/>
    <n v="2730.75"/>
    <n v="372.21695146200938"/>
    <x v="0"/>
    <n v="11"/>
    <x v="6"/>
    <n v="0.13630575902664446"/>
    <n v="6.866245536940401E-5"/>
    <x v="0"/>
    <s v="Nov-2023"/>
    <n v="202311"/>
  </r>
  <r>
    <s v="f0771191-329c-4fe1-90cb-47fa73af6b87"/>
    <x v="193"/>
    <x v="2579"/>
    <x v="0"/>
    <x v="2"/>
    <x v="7"/>
    <n v="4"/>
    <n v="342.85"/>
    <n v="0.17"/>
    <n v="1138.2619999999999"/>
    <n v="100.27739091810299"/>
    <x v="0"/>
    <n v="11"/>
    <x v="6"/>
    <n v="8.8096932795879157E-2"/>
    <n v="1.239609158524136E-4"/>
    <x v="0"/>
    <s v="Nov-2023"/>
    <n v="202311"/>
  </r>
  <r>
    <s v="81201312-e240-4440-900a-17314c695c42"/>
    <x v="174"/>
    <x v="2580"/>
    <x v="0"/>
    <x v="2"/>
    <x v="1"/>
    <n v="8"/>
    <n v="96.73"/>
    <n v="0.14000000000000001"/>
    <n v="665.50239999999997"/>
    <n v="157.34287694441889"/>
    <x v="0"/>
    <n v="11"/>
    <x v="6"/>
    <n v="0.23642721189948962"/>
    <n v="1.8091595161790551E-4"/>
    <x v="0"/>
    <s v="Nov-2023"/>
    <n v="202311"/>
  </r>
  <r>
    <s v="ecd61e9a-6587-4ae9-8bc2-11300e099119"/>
    <x v="202"/>
    <x v="2581"/>
    <x v="3"/>
    <x v="2"/>
    <x v="8"/>
    <n v="3"/>
    <n v="416.42"/>
    <n v="0.27"/>
    <n v="911.95979999999997"/>
    <n v="140.426605240756"/>
    <x v="0"/>
    <n v="11"/>
    <x v="6"/>
    <n v="0.15398332825718417"/>
    <n v="2.1612794774506508E-4"/>
    <x v="0"/>
    <s v="Nov-2023"/>
    <n v="202311"/>
  </r>
  <r>
    <s v="6d099696-b872-4d53-b358-04dc477bf8ed"/>
    <x v="199"/>
    <x v="2582"/>
    <x v="2"/>
    <x v="2"/>
    <x v="4"/>
    <n v="5"/>
    <n v="108.15"/>
    <n v="0.05"/>
    <n v="513.71249999999998"/>
    <n v="69.966574640417562"/>
    <x v="0"/>
    <n v="11"/>
    <x v="6"/>
    <n v="0.13619792128947139"/>
    <n v="9.246417013407305E-5"/>
    <x v="0"/>
    <s v="Nov-2023"/>
    <n v="202311"/>
  </r>
  <r>
    <s v="a00d8c2f-2887-441d-a378-ed1d5f12ec29"/>
    <x v="175"/>
    <x v="2583"/>
    <x v="3"/>
    <x v="0"/>
    <x v="2"/>
    <n v="3"/>
    <n v="544.14"/>
    <n v="0.13"/>
    <n v="1420.2054000000001"/>
    <n v="404.84461601820988"/>
    <x v="0"/>
    <n v="11"/>
    <x v="6"/>
    <n v="0.28506060885151535"/>
    <n v="7.9636368091545072E-5"/>
    <x v="0"/>
    <s v="Nov-2023"/>
    <n v="202311"/>
  </r>
  <r>
    <s v="72d4dc79-bdce-48da-8921-9a38a65829f3"/>
    <x v="200"/>
    <x v="2584"/>
    <x v="3"/>
    <x v="2"/>
    <x v="8"/>
    <n v="8"/>
    <n v="781.64"/>
    <n v="0.09"/>
    <n v="5690.3392000000003"/>
    <n v="759.39299854071032"/>
    <x v="0"/>
    <n v="11"/>
    <x v="6"/>
    <n v="0.13345302834332096"/>
    <n v="1.4392815106698736E-5"/>
    <x v="0"/>
    <s v="Nov-2023"/>
    <n v="202311"/>
  </r>
  <r>
    <s v="ff706b25-3346-421b-8313-56af6dddb425"/>
    <x v="187"/>
    <x v="2585"/>
    <x v="1"/>
    <x v="1"/>
    <x v="0"/>
    <n v="4"/>
    <n v="188.82"/>
    <n v="0.23"/>
    <n v="581.56560000000002"/>
    <n v="68.126343446076234"/>
    <x v="0"/>
    <n v="11"/>
    <x v="6"/>
    <n v="0.1171430075060771"/>
    <n v="3.0452282597182506E-4"/>
    <x v="0"/>
    <s v="Nov-2023"/>
    <n v="202311"/>
  </r>
  <r>
    <s v="6fa19527-c0bc-469d-97d4-4ca298a39077"/>
    <x v="201"/>
    <x v="2586"/>
    <x v="2"/>
    <x v="2"/>
    <x v="3"/>
    <n v="3"/>
    <n v="792.93"/>
    <n v="0.24"/>
    <n v="1807.8804"/>
    <n v="523.01617527923418"/>
    <x v="0"/>
    <n v="11"/>
    <x v="6"/>
    <n v="0.28929799519881633"/>
    <n v="1.0089162977816452E-4"/>
    <x v="0"/>
    <s v="Nov-2023"/>
    <n v="202311"/>
  </r>
  <r>
    <s v="e795a3f2-51d7-44f4-b76b-4b277002ef24"/>
    <x v="198"/>
    <x v="2587"/>
    <x v="0"/>
    <x v="2"/>
    <x v="1"/>
    <n v="1"/>
    <n v="387.45"/>
    <n v="0.04"/>
    <n v="371.952"/>
    <n v="81.241317991411279"/>
    <x v="0"/>
    <n v="11"/>
    <x v="6"/>
    <n v="0.21841882283577257"/>
    <n v="1.0323912762937154E-4"/>
    <x v="0"/>
    <s v="Nov-2023"/>
    <n v="202311"/>
  </r>
  <r>
    <s v="2dfbae29-0ff0-4c2d-a486-cd77e745636b"/>
    <x v="176"/>
    <x v="2588"/>
    <x v="3"/>
    <x v="1"/>
    <x v="9"/>
    <n v="8"/>
    <n v="247.33"/>
    <n v="0.03"/>
    <n v="1919.2808"/>
    <n v="404.77975724287478"/>
    <x v="0"/>
    <n v="11"/>
    <x v="6"/>
    <n v="0.21090179052636529"/>
    <n v="1.5161929406056684E-5"/>
    <x v="0"/>
    <s v="Nov-2023"/>
    <n v="202311"/>
  </r>
  <r>
    <s v="dfe403a1-2358-44dc-be71-18e260f10969"/>
    <x v="174"/>
    <x v="2589"/>
    <x v="3"/>
    <x v="1"/>
    <x v="6"/>
    <n v="7"/>
    <n v="11.31"/>
    <n v="0.11"/>
    <n v="70.461300000000008"/>
    <n v="8.0501499905048064"/>
    <x v="0"/>
    <n v="11"/>
    <x v="6"/>
    <n v="0.11424924022839211"/>
    <n v="1.3894151825186308E-3"/>
    <x v="0"/>
    <s v="Nov-2023"/>
    <n v="202311"/>
  </r>
  <r>
    <s v="183b01cc-408c-40bd-bd93-3985b36042fd"/>
    <x v="200"/>
    <x v="2590"/>
    <x v="3"/>
    <x v="2"/>
    <x v="4"/>
    <n v="1"/>
    <n v="401.89"/>
    <n v="0.23"/>
    <n v="309.45530000000002"/>
    <n v="87.119352540449952"/>
    <x v="0"/>
    <n v="11"/>
    <x v="6"/>
    <n v="0.28152483586627841"/>
    <n v="5.7229590186369409E-4"/>
    <x v="0"/>
    <s v="Nov-2023"/>
    <n v="202311"/>
  </r>
  <r>
    <s v="74d728d0-7b04-4e09-bdcd-c773b26074e4"/>
    <x v="200"/>
    <x v="2591"/>
    <x v="1"/>
    <x v="2"/>
    <x v="1"/>
    <n v="4"/>
    <n v="703.35"/>
    <n v="0.15"/>
    <n v="2391.39"/>
    <n v="707.83001098604473"/>
    <x v="0"/>
    <n v="11"/>
    <x v="6"/>
    <n v="0.29599103909694563"/>
    <n v="5.331627212625293E-5"/>
    <x v="0"/>
    <s v="Nov-2023"/>
    <n v="202311"/>
  </r>
  <r>
    <s v="cad24379-f579-4a3b-93ff-c5c1a26be0bd"/>
    <x v="174"/>
    <x v="2592"/>
    <x v="0"/>
    <x v="2"/>
    <x v="7"/>
    <n v="5"/>
    <n v="178.12"/>
    <n v="0.24"/>
    <n v="676.85599999999999"/>
    <n v="73.290609374523584"/>
    <x v="0"/>
    <n v="11"/>
    <x v="6"/>
    <n v="0.10828094805176224"/>
    <n v="2.6948124859645182E-4"/>
    <x v="0"/>
    <s v="Nov-2023"/>
    <n v="202311"/>
  </r>
  <r>
    <s v="26458bcd-78de-40f9-9f2b-4bcce2b89678"/>
    <x v="176"/>
    <x v="2593"/>
    <x v="0"/>
    <x v="2"/>
    <x v="2"/>
    <n v="7"/>
    <n v="199.04"/>
    <n v="0.22"/>
    <n v="1086.7583999999999"/>
    <n v="283.59130271417291"/>
    <x v="0"/>
    <n v="11"/>
    <x v="6"/>
    <n v="0.26095156266026831"/>
    <n v="1.5790078089113459E-4"/>
    <x v="0"/>
    <s v="Nov-2023"/>
    <n v="202311"/>
  </r>
  <r>
    <s v="90adbc93-c5ea-46c8-81b9-633601b2b4b1"/>
    <x v="187"/>
    <x v="2594"/>
    <x v="2"/>
    <x v="1"/>
    <x v="4"/>
    <n v="4"/>
    <n v="780.38"/>
    <n v="0.21"/>
    <n v="2466.0007999999998"/>
    <n v="596.42524992284234"/>
    <x v="0"/>
    <n v="11"/>
    <x v="6"/>
    <n v="0.24185930917899232"/>
    <n v="6.7274917347958684E-5"/>
    <x v="0"/>
    <s v="Nov-2023"/>
    <n v="202311"/>
  </r>
  <r>
    <s v="a3d02b02-d334-4895-9d40-00575c942394"/>
    <x v="198"/>
    <x v="2595"/>
    <x v="0"/>
    <x v="2"/>
    <x v="5"/>
    <n v="7"/>
    <n v="961.07"/>
    <n v="0.25"/>
    <n v="5045.6175000000003"/>
    <n v="602.76074976802829"/>
    <x v="0"/>
    <n v="11"/>
    <x v="6"/>
    <n v="0.11946223624125853"/>
    <n v="3.7160961963525767E-5"/>
    <x v="0"/>
    <s v="Nov-2023"/>
    <n v="202311"/>
  </r>
  <r>
    <s v="dc3d44cc-6955-4f51-94f6-700001a83d0d"/>
    <x v="183"/>
    <x v="2596"/>
    <x v="0"/>
    <x v="1"/>
    <x v="7"/>
    <n v="2"/>
    <n v="492.71"/>
    <n v="0.16"/>
    <n v="827.75279999999998"/>
    <n v="231.22836002296481"/>
    <x v="0"/>
    <n v="11"/>
    <x v="6"/>
    <n v="0.27934470293904751"/>
    <n v="1.6236731545939804E-4"/>
    <x v="0"/>
    <s v="Nov-2023"/>
    <n v="202311"/>
  </r>
  <r>
    <s v="7a29859e-2b77-4808-a024-d98ea989e0aa"/>
    <x v="181"/>
    <x v="2597"/>
    <x v="1"/>
    <x v="1"/>
    <x v="8"/>
    <n v="4"/>
    <n v="298.56"/>
    <n v="0.08"/>
    <n v="1098.7008000000001"/>
    <n v="75.677063518516832"/>
    <x v="0"/>
    <n v="11"/>
    <x v="6"/>
    <n v="6.8878682457059123E-2"/>
    <n v="6.6988210075026795E-5"/>
    <x v="0"/>
    <s v="Nov-2023"/>
    <n v="202311"/>
  </r>
  <r>
    <s v="915c933f-5e13-4848-ac44-d5bb7d9c8802"/>
    <x v="200"/>
    <x v="2598"/>
    <x v="2"/>
    <x v="2"/>
    <x v="1"/>
    <n v="2"/>
    <n v="988.28"/>
    <n v="7.0000000000000007E-2"/>
    <n v="1838.2008000000001"/>
    <n v="302.04449477148557"/>
    <x v="0"/>
    <n v="11"/>
    <x v="6"/>
    <n v="0.16431528849921379"/>
    <n v="3.5415064556603395E-5"/>
    <x v="0"/>
    <s v="Nov-2023"/>
    <n v="202311"/>
  </r>
  <r>
    <s v="7e4e8ed2-8e2c-4786-b25d-46bffe16ec5c"/>
    <x v="173"/>
    <x v="2599"/>
    <x v="0"/>
    <x v="1"/>
    <x v="6"/>
    <n v="2"/>
    <n v="603.04999999999995"/>
    <n v="0.12"/>
    <n v="1061.3679999999999"/>
    <n v="194.15811594886779"/>
    <x v="0"/>
    <n v="11"/>
    <x v="6"/>
    <n v="0.18293194815452116"/>
    <n v="9.9494237625404196E-5"/>
    <x v="0"/>
    <s v="Nov-2023"/>
    <n v="202311"/>
  </r>
  <r>
    <s v="5734dab0-252b-48a7-83f9-bdeadf747837"/>
    <x v="197"/>
    <x v="2600"/>
    <x v="1"/>
    <x v="1"/>
    <x v="1"/>
    <n v="9"/>
    <n v="597.09"/>
    <n v="0.16"/>
    <n v="4514.0003999999999"/>
    <n v="270.32968524572948"/>
    <x v="0"/>
    <n v="11"/>
    <x v="6"/>
    <n v="5.988694313047236E-2"/>
    <n v="2.9774033693040877E-5"/>
    <x v="0"/>
    <s v="Nov-2023"/>
    <n v="202311"/>
  </r>
  <r>
    <s v="fbb67562-9637-4ea7-8076-554f5b245bc4"/>
    <x v="176"/>
    <x v="2601"/>
    <x v="1"/>
    <x v="1"/>
    <x v="6"/>
    <n v="1"/>
    <n v="285.74"/>
    <n v="0.11"/>
    <n v="254.30860000000001"/>
    <n v="52.606134305927803"/>
    <x v="0"/>
    <n v="11"/>
    <x v="6"/>
    <n v="0.20685943890976474"/>
    <n v="3.8496535311821937E-4"/>
    <x v="0"/>
    <s v="Nov-2023"/>
    <n v="202311"/>
  </r>
  <r>
    <s v="a160ac1f-86a2-41a1-9abb-6d107ee8025a"/>
    <x v="177"/>
    <x v="1900"/>
    <x v="3"/>
    <x v="1"/>
    <x v="7"/>
    <n v="6"/>
    <n v="824.4"/>
    <n v="0.23"/>
    <n v="3808.7280000000001"/>
    <n v="483.18897854875638"/>
    <x v="0"/>
    <n v="11"/>
    <x v="6"/>
    <n v="0.12686360867690116"/>
    <n v="4.649846352903122E-5"/>
    <x v="0"/>
    <s v="Nov-2023"/>
    <n v="202311"/>
  </r>
  <r>
    <s v="25e62eed-896c-44d8-b63c-806c826e3fd1"/>
    <x v="190"/>
    <x v="2602"/>
    <x v="0"/>
    <x v="2"/>
    <x v="7"/>
    <n v="3"/>
    <n v="791.39"/>
    <n v="0.11"/>
    <n v="2113.0113000000001"/>
    <n v="372.27776974579979"/>
    <x v="0"/>
    <n v="11"/>
    <x v="6"/>
    <n v="0.1761835205262744"/>
    <n v="4.6331981281879559E-5"/>
    <x v="0"/>
    <s v="Nov-2023"/>
    <n v="202311"/>
  </r>
  <r>
    <s v="87e8f852-099f-456b-8341-e7a39a357693"/>
    <x v="185"/>
    <x v="2603"/>
    <x v="3"/>
    <x v="0"/>
    <x v="7"/>
    <n v="8"/>
    <n v="698.67"/>
    <n v="0.17"/>
    <n v="4639.1687999999986"/>
    <n v="513.65819820082754"/>
    <x v="0"/>
    <n v="11"/>
    <x v="6"/>
    <n v="0.11072203240391419"/>
    <n v="3.0414931226473161E-5"/>
    <x v="0"/>
    <s v="Nov-2023"/>
    <n v="202311"/>
  </r>
  <r>
    <s v="a93a1e74-5073-4bc2-a2d1-36a908bcc8a9"/>
    <x v="191"/>
    <x v="2604"/>
    <x v="3"/>
    <x v="1"/>
    <x v="6"/>
    <n v="2"/>
    <n v="171.79"/>
    <n v="0.12"/>
    <n v="302.35039999999998"/>
    <n v="63.468876364839282"/>
    <x v="0"/>
    <n v="11"/>
    <x v="6"/>
    <n v="0.2099182814537017"/>
    <n v="3.4926363583444905E-4"/>
    <x v="0"/>
    <s v="Nov-2023"/>
    <n v="202311"/>
  </r>
  <r>
    <s v="b88d8295-4e3a-46be-8834-5740a5288db0"/>
    <x v="184"/>
    <x v="2605"/>
    <x v="0"/>
    <x v="2"/>
    <x v="3"/>
    <n v="3"/>
    <n v="20.51"/>
    <n v="0.09"/>
    <n v="55.9923"/>
    <n v="6.9722317262909614"/>
    <x v="0"/>
    <n v="11"/>
    <x v="6"/>
    <n v="0.12452125964268232"/>
    <n v="1.462701121404193E-3"/>
    <x v="0"/>
    <s v="Nov-2023"/>
    <n v="202311"/>
  </r>
  <r>
    <s v="a1ec4a58-bb73-4843-82ee-843c67fee92d"/>
    <x v="186"/>
    <x v="2606"/>
    <x v="2"/>
    <x v="2"/>
    <x v="2"/>
    <n v="8"/>
    <n v="90.63"/>
    <n v="0.21"/>
    <n v="572.78160000000003"/>
    <n v="37.237422071949602"/>
    <x v="0"/>
    <n v="11"/>
    <x v="6"/>
    <n v="6.5011554267716695E-2"/>
    <n v="2.896391923204237E-4"/>
    <x v="0"/>
    <s v="Nov-2023"/>
    <n v="202311"/>
  </r>
  <r>
    <s v="1c7a0e6c-2039-49dd-98be-fd4d678b2ae8"/>
    <x v="175"/>
    <x v="2607"/>
    <x v="2"/>
    <x v="2"/>
    <x v="9"/>
    <n v="2"/>
    <n v="172.66"/>
    <n v="0.15"/>
    <n v="293.52199999999999"/>
    <n v="53.822885313463793"/>
    <x v="0"/>
    <n v="11"/>
    <x v="6"/>
    <n v="0.18336916930745836"/>
    <n v="4.3437970578014595E-4"/>
    <x v="0"/>
    <s v="Nov-2023"/>
    <n v="202311"/>
  </r>
  <r>
    <s v="644f3589-ca47-4712-9fca-e150e785e00d"/>
    <x v="184"/>
    <x v="2608"/>
    <x v="3"/>
    <x v="0"/>
    <x v="7"/>
    <n v="4"/>
    <n v="478.76"/>
    <n v="0.15"/>
    <n v="1627.7840000000001"/>
    <n v="468.06555818615379"/>
    <x v="0"/>
    <n v="11"/>
    <x v="6"/>
    <n v="0.28754770791834405"/>
    <n v="7.8327345642910856E-5"/>
    <x v="0"/>
    <s v="Nov-2023"/>
    <n v="202311"/>
  </r>
  <r>
    <s v="6802b150-67ed-4b8c-b2d1-ae8b4a260880"/>
    <x v="180"/>
    <x v="2609"/>
    <x v="3"/>
    <x v="0"/>
    <x v="5"/>
    <n v="1"/>
    <n v="263.18"/>
    <n v="0.09"/>
    <n v="239.49379999999999"/>
    <n v="35.197298309090243"/>
    <x v="0"/>
    <n v="11"/>
    <x v="6"/>
    <n v="0.14696538411052915"/>
    <n v="3.4197127441294928E-4"/>
    <x v="0"/>
    <s v="Nov-2023"/>
    <n v="202311"/>
  </r>
  <r>
    <s v="f0718501-8001-475b-af50-c7645f3367de"/>
    <x v="183"/>
    <x v="1755"/>
    <x v="2"/>
    <x v="1"/>
    <x v="5"/>
    <n v="3"/>
    <n v="74.650000000000006"/>
    <n v="0.06"/>
    <n v="210.51300000000001"/>
    <n v="21.407131311867222"/>
    <x v="0"/>
    <n v="11"/>
    <x v="6"/>
    <n v="0.10169030564320124"/>
    <n v="2.6791694574681847E-4"/>
    <x v="0"/>
    <s v="Nov-2023"/>
    <n v="202311"/>
  </r>
  <r>
    <s v="4f9c001e-d915-4111-b8bc-b1a965a60573"/>
    <x v="184"/>
    <x v="2610"/>
    <x v="3"/>
    <x v="0"/>
    <x v="7"/>
    <n v="1"/>
    <n v="485.87"/>
    <n v="0.17"/>
    <n v="403.27210000000002"/>
    <n v="31.51517398256728"/>
    <x v="0"/>
    <n v="11"/>
    <x v="6"/>
    <n v="7.8148659385480115E-2"/>
    <n v="3.4988783007800444E-4"/>
    <x v="0"/>
    <s v="Nov-2023"/>
    <n v="202311"/>
  </r>
  <r>
    <s v="0d868063-4c85-4157-9eda-37bd54417b8f"/>
    <x v="175"/>
    <x v="2611"/>
    <x v="2"/>
    <x v="2"/>
    <x v="9"/>
    <n v="6"/>
    <n v="527.04999999999995"/>
    <n v="0.28999999999999998"/>
    <n v="2245.2330000000002"/>
    <n v="501.18253018470728"/>
    <x v="0"/>
    <n v="11"/>
    <x v="6"/>
    <n v="0.22322072149514427"/>
    <n v="9.1705404294342732E-5"/>
    <x v="0"/>
    <s v="Nov-2023"/>
    <n v="202311"/>
  </r>
  <r>
    <s v="80661991-d0d7-40ad-bae3-7de98b1b9f59"/>
    <x v="181"/>
    <x v="2612"/>
    <x v="3"/>
    <x v="1"/>
    <x v="6"/>
    <n v="1"/>
    <n v="379.17"/>
    <n v="0.12"/>
    <n v="333.6696"/>
    <n v="98.610471773139182"/>
    <x v="0"/>
    <n v="11"/>
    <x v="6"/>
    <n v="0.29553328134519652"/>
    <n v="3.1648073423530342E-4"/>
    <x v="0"/>
    <s v="Nov-2023"/>
    <n v="202311"/>
  </r>
  <r>
    <s v="8abb588a-f7ba-46c5-b475-dd2a984fa077"/>
    <x v="181"/>
    <x v="2613"/>
    <x v="1"/>
    <x v="0"/>
    <x v="8"/>
    <n v="2"/>
    <n v="774.66"/>
    <n v="0"/>
    <n v="1549.32"/>
    <n v="284.54590881334309"/>
    <x v="0"/>
    <n v="11"/>
    <x v="6"/>
    <n v="0.18365857848174882"/>
    <n v="0"/>
    <x v="1"/>
    <s v="Nov-2023"/>
    <n v="202311"/>
  </r>
  <r>
    <s v="51d1a9d5-0224-4075-9ff2-b525df1d203d"/>
    <x v="194"/>
    <x v="2614"/>
    <x v="0"/>
    <x v="0"/>
    <x v="4"/>
    <n v="9"/>
    <n v="885.54"/>
    <n v="0.23"/>
    <n v="6136.7921999999999"/>
    <n v="688.80716302326675"/>
    <x v="0"/>
    <n v="11"/>
    <x v="6"/>
    <n v="0.11224221719993498"/>
    <n v="2.8858725247369467E-5"/>
    <x v="0"/>
    <s v="Nov-2023"/>
    <n v="202311"/>
  </r>
  <r>
    <s v="1fb46348-27f2-48d6-9270-629af3510f49"/>
    <x v="187"/>
    <x v="2615"/>
    <x v="3"/>
    <x v="2"/>
    <x v="7"/>
    <n v="5"/>
    <n v="188.53"/>
    <n v="0.14000000000000001"/>
    <n v="810.67899999999997"/>
    <n v="183.77041741515751"/>
    <x v="0"/>
    <n v="11"/>
    <x v="6"/>
    <n v="0.2266870332340637"/>
    <n v="1.4851747732456375E-4"/>
    <x v="0"/>
    <s v="Nov-2023"/>
    <n v="202311"/>
  </r>
  <r>
    <s v="18c5d440-1fba-4265-931e-80a9dd8f1fb5"/>
    <x v="191"/>
    <x v="2616"/>
    <x v="2"/>
    <x v="1"/>
    <x v="1"/>
    <n v="2"/>
    <n v="915.18"/>
    <n v="0.09"/>
    <n v="1665.6276"/>
    <n v="299.29482823461359"/>
    <x v="0"/>
    <n v="11"/>
    <x v="6"/>
    <n v="0.17968892220242602"/>
    <n v="4.9170654953123974E-5"/>
    <x v="0"/>
    <s v="Nov-2023"/>
    <n v="202311"/>
  </r>
  <r>
    <s v="c9f57837-ac38-4e52-b475-0158d4a610d7"/>
    <x v="191"/>
    <x v="2617"/>
    <x v="1"/>
    <x v="0"/>
    <x v="9"/>
    <n v="7"/>
    <n v="538.84"/>
    <n v="0.22"/>
    <n v="2942.0664000000002"/>
    <n v="829.78114395168041"/>
    <x v="0"/>
    <n v="11"/>
    <x v="6"/>
    <n v="0.28204025033278662"/>
    <n v="5.8326351845763913E-5"/>
    <x v="0"/>
    <s v="Nov-2023"/>
    <n v="202311"/>
  </r>
  <r>
    <s v="5006e283-9a1e-41d9-97d6-abc0d3485884"/>
    <x v="188"/>
    <x v="2618"/>
    <x v="0"/>
    <x v="2"/>
    <x v="6"/>
    <n v="2"/>
    <n v="941.33"/>
    <n v="0.18"/>
    <n v="1543.7811999999999"/>
    <n v="229.84015269435099"/>
    <x v="0"/>
    <n v="11"/>
    <x v="6"/>
    <n v="0.14888130046819523"/>
    <n v="9.5609403716018812E-5"/>
    <x v="0"/>
    <s v="Nov-2023"/>
    <n v="202311"/>
  </r>
  <r>
    <s v="f4ebdb47-b3e4-49e1-a8d7-49628b7d72a5"/>
    <x v="195"/>
    <x v="2619"/>
    <x v="1"/>
    <x v="2"/>
    <x v="2"/>
    <n v="3"/>
    <n v="320.88"/>
    <n v="0.02"/>
    <n v="943.38720000000001"/>
    <n v="105.6792120557495"/>
    <x v="0"/>
    <n v="11"/>
    <x v="6"/>
    <n v="0.11202103659637262"/>
    <n v="2.0776198786669992E-5"/>
    <x v="0"/>
    <s v="Nov-2023"/>
    <n v="202311"/>
  </r>
  <r>
    <s v="460ae887-e943-4488-9ba2-a3c0c8e8e8ae"/>
    <x v="191"/>
    <x v="2620"/>
    <x v="2"/>
    <x v="1"/>
    <x v="4"/>
    <n v="8"/>
    <n v="195.19"/>
    <n v="0.28000000000000003"/>
    <n v="1124.2944"/>
    <n v="144.1969033211634"/>
    <x v="0"/>
    <n v="11"/>
    <x v="6"/>
    <n v="0.12825546700327192"/>
    <n v="1.7931246477790873E-4"/>
    <x v="0"/>
    <s v="Nov-2023"/>
    <n v="202311"/>
  </r>
  <r>
    <s v="16972120-460e-46f1-81f5-d242502d6cd9"/>
    <x v="194"/>
    <x v="2621"/>
    <x v="0"/>
    <x v="2"/>
    <x v="1"/>
    <n v="5"/>
    <n v="642.11"/>
    <n v="0.2"/>
    <n v="2568.440000000001"/>
    <n v="215.06616865165"/>
    <x v="0"/>
    <n v="11"/>
    <x v="6"/>
    <n v="8.3734161067282056E-2"/>
    <n v="6.2294622416719873E-5"/>
    <x v="0"/>
    <s v="Nov-2023"/>
    <n v="202311"/>
  </r>
  <r>
    <s v="19b27d02-7d0e-42e1-8c58-f3586ba81632"/>
    <x v="197"/>
    <x v="2622"/>
    <x v="3"/>
    <x v="2"/>
    <x v="7"/>
    <n v="9"/>
    <n v="91.64"/>
    <n v="0.21"/>
    <n v="651.56040000000007"/>
    <n v="51.996295325687683"/>
    <x v="0"/>
    <n v="11"/>
    <x v="6"/>
    <n v="7.9802724852043913E-2"/>
    <n v="2.5461952568019787E-4"/>
    <x v="0"/>
    <s v="Nov-2023"/>
    <n v="202311"/>
  </r>
  <r>
    <s v="be27149d-bb7a-4c90-8244-74adfe0c0ecf"/>
    <x v="173"/>
    <x v="2623"/>
    <x v="1"/>
    <x v="0"/>
    <x v="5"/>
    <n v="2"/>
    <n v="305.93"/>
    <n v="0.1"/>
    <n v="550.67399999999998"/>
    <n v="37.180027378463357"/>
    <x v="0"/>
    <n v="11"/>
    <x v="6"/>
    <n v="6.7517310384117207E-2"/>
    <n v="1.6343608014905372E-4"/>
    <x v="0"/>
    <s v="Nov-2023"/>
    <n v="202311"/>
  </r>
  <r>
    <s v="cb8f9ccd-7ccc-45c1-b2b0-0ba6fd84f7df"/>
    <x v="197"/>
    <x v="2624"/>
    <x v="1"/>
    <x v="1"/>
    <x v="2"/>
    <n v="9"/>
    <n v="843.5"/>
    <n v="0.14000000000000001"/>
    <n v="6528.69"/>
    <n v="1314.611150620882"/>
    <x v="0"/>
    <n v="11"/>
    <x v="6"/>
    <n v="0.20135910123177575"/>
    <n v="1.844167819271554E-5"/>
    <x v="0"/>
    <s v="Nov-2023"/>
    <n v="202311"/>
  </r>
  <r>
    <s v="f3ab2985-bc69-48e3-b6b2-2faa00742a35"/>
    <x v="198"/>
    <x v="2625"/>
    <x v="1"/>
    <x v="1"/>
    <x v="5"/>
    <n v="5"/>
    <n v="576.61"/>
    <n v="0.1"/>
    <n v="2594.7449999999999"/>
    <n v="763.34642416645181"/>
    <x v="0"/>
    <n v="11"/>
    <x v="6"/>
    <n v="0.29418938052350108"/>
    <n v="3.4685489325540662E-5"/>
    <x v="0"/>
    <s v="Nov-2023"/>
    <n v="202311"/>
  </r>
  <r>
    <s v="aaee19bc-1d6b-469d-86ce-bc5c310b773a"/>
    <x v="182"/>
    <x v="2626"/>
    <x v="0"/>
    <x v="1"/>
    <x v="1"/>
    <n v="3"/>
    <n v="171.96"/>
    <n v="0.12"/>
    <n v="453.9744"/>
    <n v="113.501193446686"/>
    <x v="0"/>
    <n v="11"/>
    <x v="6"/>
    <n v="0.25001672659666713"/>
    <n v="2.3261223540358222E-4"/>
    <x v="0"/>
    <s v="Nov-2023"/>
    <n v="202311"/>
  </r>
  <r>
    <s v="cf225427-81ef-4490-9ff4-fff21c2816f6"/>
    <x v="179"/>
    <x v="2627"/>
    <x v="2"/>
    <x v="1"/>
    <x v="5"/>
    <n v="4"/>
    <n v="742.28"/>
    <n v="0.08"/>
    <n v="2731.5904"/>
    <n v="226.02016990832271"/>
    <x v="0"/>
    <n v="11"/>
    <x v="6"/>
    <n v="8.2743067887602301E-2"/>
    <n v="2.6944010346499975E-5"/>
    <x v="0"/>
    <s v="Nov-2023"/>
    <n v="202311"/>
  </r>
  <r>
    <s v="2edde428-1b04-4f3d-811a-8a1454d59fb2"/>
    <x v="194"/>
    <x v="2628"/>
    <x v="1"/>
    <x v="1"/>
    <x v="8"/>
    <n v="7"/>
    <n v="548.73"/>
    <n v="0.24"/>
    <n v="2919.2435999999998"/>
    <n v="866.14828871562099"/>
    <x v="0"/>
    <n v="11"/>
    <x v="6"/>
    <n v="0.29670298453874183"/>
    <n v="6.248193881456141E-5"/>
    <x v="0"/>
    <s v="Nov-2023"/>
    <n v="202311"/>
  </r>
  <r>
    <s v="6ea7c0a6-786c-41a1-b157-e69869cef887"/>
    <x v="181"/>
    <x v="2629"/>
    <x v="2"/>
    <x v="0"/>
    <x v="7"/>
    <n v="3"/>
    <n v="349.59"/>
    <n v="0.24"/>
    <n v="797.0652"/>
    <n v="143.5504432080829"/>
    <x v="0"/>
    <n v="11"/>
    <x v="6"/>
    <n v="0.18009874626076122"/>
    <n v="2.2883949769730256E-4"/>
    <x v="0"/>
    <s v="Nov-2023"/>
    <n v="202311"/>
  </r>
  <r>
    <s v="bf049602-ba0c-44e3-a4a3-5a703f1e0895"/>
    <x v="198"/>
    <x v="2630"/>
    <x v="0"/>
    <x v="1"/>
    <x v="4"/>
    <n v="5"/>
    <n v="506.16"/>
    <n v="0.19"/>
    <n v="2049.9479999999999"/>
    <n v="282.25945607782"/>
    <x v="0"/>
    <n v="11"/>
    <x v="6"/>
    <n v="0.13769103220072901"/>
    <n v="7.5075075075075072E-5"/>
    <x v="0"/>
    <s v="Nov-2023"/>
    <n v="202311"/>
  </r>
  <r>
    <s v="a95ddafd-9311-4123-920e-cdd6219319b3"/>
    <x v="182"/>
    <x v="2631"/>
    <x v="1"/>
    <x v="0"/>
    <x v="2"/>
    <n v="2"/>
    <n v="679.17"/>
    <n v="0.05"/>
    <n v="1290.423"/>
    <n v="122.17613805029561"/>
    <x v="0"/>
    <n v="11"/>
    <x v="6"/>
    <n v="9.467913858501871E-2"/>
    <n v="3.6809635290133548E-5"/>
    <x v="0"/>
    <s v="Nov-2023"/>
    <n v="202311"/>
  </r>
  <r>
    <s v="975750a8-6b63-40cd-9062-acdc441c7674"/>
    <x v="181"/>
    <x v="2632"/>
    <x v="0"/>
    <x v="0"/>
    <x v="7"/>
    <n v="8"/>
    <n v="831.14"/>
    <n v="0.14000000000000001"/>
    <n v="5718.2431999999999"/>
    <n v="439.12197897951643"/>
    <x v="0"/>
    <n v="11"/>
    <x v="6"/>
    <n v="7.6793162448829819E-2"/>
    <n v="2.1055417859807015E-5"/>
    <x v="0"/>
    <s v="Nov-2023"/>
    <n v="202311"/>
  </r>
  <r>
    <s v="25429c0e-84b8-49af-a074-f6fdf3bbc159"/>
    <x v="191"/>
    <x v="2633"/>
    <x v="0"/>
    <x v="1"/>
    <x v="0"/>
    <n v="4"/>
    <n v="653"/>
    <n v="0.02"/>
    <n v="2559.7600000000002"/>
    <n v="739.53773449521714"/>
    <x v="0"/>
    <n v="11"/>
    <x v="6"/>
    <n v="0.28890901275714015"/>
    <n v="7.6569678407350687E-6"/>
    <x v="0"/>
    <s v="Nov-2023"/>
    <n v="202311"/>
  </r>
  <r>
    <s v="13e577e3-ab54-4047-967e-0db009e86985"/>
    <x v="192"/>
    <x v="2634"/>
    <x v="1"/>
    <x v="0"/>
    <x v="3"/>
    <n v="6"/>
    <n v="478.09"/>
    <n v="0.17"/>
    <n v="2380.8881999999999"/>
    <n v="222.68570039490371"/>
    <x v="0"/>
    <n v="11"/>
    <x v="6"/>
    <n v="9.3530515374431994E-2"/>
    <n v="5.926359750953447E-5"/>
    <x v="0"/>
    <s v="Nov-2023"/>
    <n v="202311"/>
  </r>
  <r>
    <s v="d2d83f93-b0d1-4ee9-9e41-37e083190254"/>
    <x v="198"/>
    <x v="2635"/>
    <x v="1"/>
    <x v="2"/>
    <x v="0"/>
    <n v="3"/>
    <n v="589.63"/>
    <n v="0.28999999999999998"/>
    <n v="1255.9119000000001"/>
    <n v="240.71045911897559"/>
    <x v="0"/>
    <n v="11"/>
    <x v="6"/>
    <n v="0.19166189851292562"/>
    <n v="1.639446206378011E-4"/>
    <x v="0"/>
    <s v="Nov-2023"/>
    <n v="202311"/>
  </r>
  <r>
    <s v="a7a71817-c406-4a63-adcc-2aaa0fefc0c7"/>
    <x v="197"/>
    <x v="2636"/>
    <x v="1"/>
    <x v="1"/>
    <x v="6"/>
    <n v="7"/>
    <n v="208.02"/>
    <n v="0.05"/>
    <n v="1383.3330000000001"/>
    <n v="182.7113564414357"/>
    <x v="0"/>
    <n v="11"/>
    <x v="6"/>
    <n v="0.13208053045899698"/>
    <n v="3.4337357671652448E-5"/>
    <x v="0"/>
    <s v="Nov-2023"/>
    <n v="202311"/>
  </r>
  <r>
    <s v="c5a7ff69-b245-4359-9e6f-418641d4d178"/>
    <x v="178"/>
    <x v="2637"/>
    <x v="3"/>
    <x v="2"/>
    <x v="1"/>
    <n v="3"/>
    <n v="603.54"/>
    <n v="0.24"/>
    <n v="1376.0712000000001"/>
    <n v="253.7812113196965"/>
    <x v="0"/>
    <n v="11"/>
    <x v="6"/>
    <n v="0.18442447695998324"/>
    <n v="1.3255128077675052E-4"/>
    <x v="0"/>
    <s v="Nov-2023"/>
    <n v="202311"/>
  </r>
  <r>
    <s v="b3592bf1-7644-4173-a2a5-0f5ed48f43d3"/>
    <x v="197"/>
    <x v="2638"/>
    <x v="0"/>
    <x v="0"/>
    <x v="4"/>
    <n v="7"/>
    <n v="337.61"/>
    <n v="0.06"/>
    <n v="2221.4738000000002"/>
    <n v="660.79464526819652"/>
    <x v="0"/>
    <n v="11"/>
    <x v="6"/>
    <n v="0.29745777117344191"/>
    <n v="2.5388550609959927E-5"/>
    <x v="0"/>
    <s v="Nov-2023"/>
    <n v="202311"/>
  </r>
  <r>
    <s v="da83ea5c-70f5-4606-9a24-a3ab0548d9b1"/>
    <x v="176"/>
    <x v="2639"/>
    <x v="0"/>
    <x v="1"/>
    <x v="4"/>
    <n v="1"/>
    <n v="827.32"/>
    <n v="0.19"/>
    <n v="670.12920000000008"/>
    <n v="81.940676298269224"/>
    <x v="0"/>
    <n v="11"/>
    <x v="6"/>
    <n v="0.12227593768226964"/>
    <n v="2.2965720640139242E-4"/>
    <x v="0"/>
    <s v="Nov-2023"/>
    <n v="202311"/>
  </r>
  <r>
    <s v="1da8cae4-3c50-415f-9c03-9ec87af21247"/>
    <x v="179"/>
    <x v="2640"/>
    <x v="1"/>
    <x v="1"/>
    <x v="1"/>
    <n v="3"/>
    <n v="125.47"/>
    <n v="0"/>
    <n v="376.41"/>
    <n v="68.052466574892648"/>
    <x v="0"/>
    <n v="11"/>
    <x v="6"/>
    <n v="0.18079346078715403"/>
    <n v="0"/>
    <x v="1"/>
    <s v="Nov-2023"/>
    <n v="202311"/>
  </r>
  <r>
    <s v="c06cb0cf-8f89-4816-adfb-4f864716c1f3"/>
    <x v="184"/>
    <x v="2641"/>
    <x v="1"/>
    <x v="1"/>
    <x v="0"/>
    <n v="9"/>
    <n v="27.31"/>
    <n v="0.28000000000000003"/>
    <n v="176.96879999999999"/>
    <n v="13.010718083206751"/>
    <x v="0"/>
    <n v="11"/>
    <x v="6"/>
    <n v="7.3519841255671917E-2"/>
    <n v="1.1391838561373533E-3"/>
    <x v="0"/>
    <s v="Nov-2023"/>
    <n v="202311"/>
  </r>
  <r>
    <s v="715a078a-fca0-4472-9836-06235b34f34c"/>
    <x v="193"/>
    <x v="2642"/>
    <x v="1"/>
    <x v="2"/>
    <x v="9"/>
    <n v="1"/>
    <n v="94.34"/>
    <n v="0.27"/>
    <n v="68.868200000000002"/>
    <n v="14.145198141991431"/>
    <x v="0"/>
    <n v="11"/>
    <x v="6"/>
    <n v="0.20539520623439309"/>
    <n v="2.8619885520457921E-3"/>
    <x v="0"/>
    <s v="Nov-2023"/>
    <n v="202311"/>
  </r>
  <r>
    <s v="0ae2a93d-513a-45ee-a2f5-1c0773e81e96"/>
    <x v="173"/>
    <x v="2643"/>
    <x v="0"/>
    <x v="2"/>
    <x v="0"/>
    <n v="7"/>
    <n v="472.4"/>
    <n v="0.27"/>
    <n v="2413.9639999999999"/>
    <n v="470.41685570535782"/>
    <x v="0"/>
    <n v="11"/>
    <x v="6"/>
    <n v="0.19487318605636117"/>
    <n v="8.1649933470424592E-5"/>
    <x v="0"/>
    <s v="Nov-2023"/>
    <n v="202311"/>
  </r>
  <r>
    <s v="b09be911-4e85-4573-9d55-666327836978"/>
    <x v="180"/>
    <x v="2644"/>
    <x v="2"/>
    <x v="2"/>
    <x v="7"/>
    <n v="2"/>
    <n v="486.83"/>
    <n v="0.13"/>
    <n v="847.08420000000001"/>
    <n v="234.2258911062379"/>
    <x v="0"/>
    <n v="11"/>
    <x v="6"/>
    <n v="0.2765083932698047"/>
    <n v="1.3351683339153298E-4"/>
    <x v="0"/>
    <s v="Nov-2023"/>
    <n v="202311"/>
  </r>
  <r>
    <s v="46f0676d-ad88-4704-8eb0-6ea6402f8f48"/>
    <x v="195"/>
    <x v="2645"/>
    <x v="1"/>
    <x v="0"/>
    <x v="7"/>
    <n v="1"/>
    <n v="36.049999999999997"/>
    <n v="0.16"/>
    <n v="30.282"/>
    <n v="6.3203198479641198"/>
    <x v="0"/>
    <n v="11"/>
    <x v="6"/>
    <n v="0.20871540347282611"/>
    <n v="4.438280166435507E-3"/>
    <x v="0"/>
    <s v="Nov-2023"/>
    <n v="202311"/>
  </r>
  <r>
    <s v="1b127114-a3bd-46c0-b8dc-0c8387a95a63"/>
    <x v="187"/>
    <x v="2646"/>
    <x v="1"/>
    <x v="2"/>
    <x v="5"/>
    <n v="6"/>
    <n v="247.04"/>
    <n v="0.09"/>
    <n v="1348.8384000000001"/>
    <n v="80.596255804319966"/>
    <x v="0"/>
    <n v="11"/>
    <x v="6"/>
    <n v="5.9752343797685445E-2"/>
    <n v="6.0718911917098444E-5"/>
    <x v="0"/>
    <s v="Nov-2023"/>
    <n v="202311"/>
  </r>
  <r>
    <s v="35d4b6f6-e6ab-4b79-b2de-735f5cf4e0f1"/>
    <x v="195"/>
    <x v="2647"/>
    <x v="1"/>
    <x v="1"/>
    <x v="3"/>
    <n v="1"/>
    <n v="423.25"/>
    <n v="0.16"/>
    <n v="355.53"/>
    <n v="106.0959900684728"/>
    <x v="0"/>
    <n v="11"/>
    <x v="6"/>
    <n v="0.29841642074782104"/>
    <n v="3.7802717070289427E-4"/>
    <x v="0"/>
    <s v="Nov-2023"/>
    <n v="202311"/>
  </r>
  <r>
    <s v="7136fed9-a6af-46ce-a2ba-3b0fe29b3bc5"/>
    <x v="200"/>
    <x v="2648"/>
    <x v="0"/>
    <x v="1"/>
    <x v="1"/>
    <n v="5"/>
    <n v="962.33"/>
    <n v="0.14000000000000001"/>
    <n v="4138.0190000000002"/>
    <n v="1064.716669099108"/>
    <x v="0"/>
    <n v="11"/>
    <x v="6"/>
    <n v="0.25730105857394758"/>
    <n v="2.909604813317677E-5"/>
    <x v="0"/>
    <s v="Nov-2023"/>
    <n v="202311"/>
  </r>
  <r>
    <s v="98d874bd-d98a-4c06-9c96-cebbec5dd60d"/>
    <x v="183"/>
    <x v="2649"/>
    <x v="1"/>
    <x v="2"/>
    <x v="8"/>
    <n v="3"/>
    <n v="953.64"/>
    <n v="0.25"/>
    <n v="2145.69"/>
    <n v="339.88626505526702"/>
    <x v="0"/>
    <n v="11"/>
    <x v="6"/>
    <n v="0.15840418003312082"/>
    <n v="8.7384477720453557E-5"/>
    <x v="0"/>
    <s v="Nov-2023"/>
    <n v="202311"/>
  </r>
  <r>
    <s v="de04c4c2-b662-49df-b97d-67205572aa9e"/>
    <x v="194"/>
    <x v="2650"/>
    <x v="1"/>
    <x v="0"/>
    <x v="3"/>
    <n v="3"/>
    <n v="576.45000000000005"/>
    <n v="0.14000000000000001"/>
    <n v="1487.241"/>
    <n v="432.3218245500579"/>
    <x v="0"/>
    <n v="11"/>
    <x v="6"/>
    <n v="0.29068713446580474"/>
    <n v="8.0955272212102821E-5"/>
    <x v="0"/>
    <s v="Nov-2023"/>
    <n v="202311"/>
  </r>
  <r>
    <s v="5b555a2c-1106-4427-b3a5-fc6cd305ce1b"/>
    <x v="193"/>
    <x v="2651"/>
    <x v="1"/>
    <x v="1"/>
    <x v="3"/>
    <n v="5"/>
    <n v="905.08"/>
    <n v="0.21"/>
    <n v="3575.0660000000012"/>
    <n v="885.74858850923272"/>
    <x v="0"/>
    <n v="11"/>
    <x v="6"/>
    <n v="0.24775726895929542"/>
    <n v="4.6404737702744504E-5"/>
    <x v="0"/>
    <s v="Nov-2023"/>
    <n v="202311"/>
  </r>
  <r>
    <s v="5ea4ce8c-f1d8-43bf-91da-4662347b5038"/>
    <x v="185"/>
    <x v="2652"/>
    <x v="3"/>
    <x v="1"/>
    <x v="0"/>
    <n v="2"/>
    <n v="756.53"/>
    <n v="0.05"/>
    <n v="1437.4069999999999"/>
    <n v="269.05820847732463"/>
    <x v="0"/>
    <n v="11"/>
    <x v="6"/>
    <n v="0.18718303756509092"/>
    <n v="3.304561616855908E-5"/>
    <x v="0"/>
    <s v="Nov-2023"/>
    <n v="202311"/>
  </r>
  <r>
    <s v="b2195cf1-0715-42dc-bb85-9f20e3c55cf8"/>
    <x v="173"/>
    <x v="2653"/>
    <x v="1"/>
    <x v="1"/>
    <x v="1"/>
    <n v="8"/>
    <n v="559.11"/>
    <n v="0.26"/>
    <n v="3309.9312"/>
    <n v="905.75973349540334"/>
    <x v="0"/>
    <n v="11"/>
    <x v="6"/>
    <n v="0.27364911194994124"/>
    <n v="5.8128096438983382E-5"/>
    <x v="0"/>
    <s v="Nov-2023"/>
    <n v="202311"/>
  </r>
  <r>
    <s v="8940a99c-70aa-429b-9311-cad6b6e472e8"/>
    <x v="191"/>
    <x v="2654"/>
    <x v="3"/>
    <x v="0"/>
    <x v="3"/>
    <n v="6"/>
    <n v="863.47"/>
    <n v="0.28000000000000003"/>
    <n v="3730.190399999999"/>
    <n v="547.5351222771867"/>
    <x v="0"/>
    <n v="11"/>
    <x v="6"/>
    <n v="0.14678476527020895"/>
    <n v="5.4045498589026458E-5"/>
    <x v="0"/>
    <s v="Nov-2023"/>
    <n v="202311"/>
  </r>
  <r>
    <s v="fdc2f09f-a64d-4186-94cd-38bda7b99fda"/>
    <x v="174"/>
    <x v="2655"/>
    <x v="2"/>
    <x v="2"/>
    <x v="6"/>
    <n v="5"/>
    <n v="47.81"/>
    <n v="0.18"/>
    <n v="196.02099999999999"/>
    <n v="32.711572366177357"/>
    <x v="0"/>
    <n v="11"/>
    <x v="6"/>
    <n v="0.16687789760371266"/>
    <n v="7.529805480025099E-4"/>
    <x v="0"/>
    <s v="Nov-2023"/>
    <n v="202311"/>
  </r>
  <r>
    <s v="eb8f02a7-57dc-483f-a88b-0a8c1c464c96"/>
    <x v="173"/>
    <x v="2656"/>
    <x v="0"/>
    <x v="1"/>
    <x v="8"/>
    <n v="8"/>
    <n v="303.75"/>
    <n v="0.24"/>
    <n v="1846.8"/>
    <n v="541.70900974744052"/>
    <x v="0"/>
    <n v="11"/>
    <x v="6"/>
    <n v="0.293323050545506"/>
    <n v="9.8765432098765426E-5"/>
    <x v="0"/>
    <s v="Nov-2023"/>
    <n v="202311"/>
  </r>
  <r>
    <s v="61fa7ffc-23e4-46c5-b414-978e146edc27"/>
    <x v="178"/>
    <x v="2657"/>
    <x v="2"/>
    <x v="0"/>
    <x v="7"/>
    <n v="1"/>
    <n v="680.82"/>
    <n v="0.13"/>
    <n v="592.3134"/>
    <n v="163.71633901220719"/>
    <x v="0"/>
    <n v="11"/>
    <x v="6"/>
    <n v="0.27640154521610888"/>
    <n v="1.9094621192091888E-4"/>
    <x v="0"/>
    <s v="Nov-2023"/>
    <n v="202311"/>
  </r>
  <r>
    <s v="7e6ab92e-262e-4daa-b806-a27ab45818bb"/>
    <x v="174"/>
    <x v="2658"/>
    <x v="1"/>
    <x v="1"/>
    <x v="3"/>
    <n v="7"/>
    <n v="456.74"/>
    <n v="7.0000000000000007E-2"/>
    <n v="2973.3773999999999"/>
    <n v="197.90983135432219"/>
    <x v="0"/>
    <n v="11"/>
    <x v="6"/>
    <n v="6.6560616003310646E-2"/>
    <n v="2.1894294346893201E-5"/>
    <x v="0"/>
    <s v="Nov-2023"/>
    <n v="202311"/>
  </r>
  <r>
    <s v="cd45ab73-a5a8-42de-b4f9-4b941691e9a6"/>
    <x v="180"/>
    <x v="2659"/>
    <x v="1"/>
    <x v="2"/>
    <x v="9"/>
    <n v="1"/>
    <n v="38.35"/>
    <n v="0.28999999999999998"/>
    <n v="27.2285"/>
    <n v="4.9928836327913224"/>
    <x v="0"/>
    <n v="11"/>
    <x v="6"/>
    <n v="0.18336976450378545"/>
    <n v="7.5619295958279003E-3"/>
    <x v="0"/>
    <s v="Nov-2023"/>
    <n v="202311"/>
  </r>
  <r>
    <s v="e2b570b2-13e2-42d7-9400-09206d777443"/>
    <x v="182"/>
    <x v="2660"/>
    <x v="1"/>
    <x v="1"/>
    <x v="4"/>
    <n v="2"/>
    <n v="317.73"/>
    <n v="0.14000000000000001"/>
    <n v="546.49559999999997"/>
    <n v="120.49021152979491"/>
    <x v="0"/>
    <n v="11"/>
    <x v="6"/>
    <n v="0.22047791698559863"/>
    <n v="2.2031284423881914E-4"/>
    <x v="0"/>
    <s v="Nov-2023"/>
    <n v="202311"/>
  </r>
  <r>
    <s v="8f62545a-9cb7-4196-b4db-97936669182a"/>
    <x v="190"/>
    <x v="2661"/>
    <x v="0"/>
    <x v="2"/>
    <x v="9"/>
    <n v="3"/>
    <n v="19.46"/>
    <n v="0.17"/>
    <n v="48.455399999999997"/>
    <n v="8.7861944484890806"/>
    <x v="0"/>
    <n v="11"/>
    <x v="6"/>
    <n v="0.18132539301066716"/>
    <n v="2.9119561493662215E-3"/>
    <x v="0"/>
    <s v="Nov-2023"/>
    <n v="202311"/>
  </r>
  <r>
    <s v="edb5b93a-9881-43cc-86ef-1f00669d1bda"/>
    <x v="195"/>
    <x v="2662"/>
    <x v="2"/>
    <x v="2"/>
    <x v="1"/>
    <n v="7"/>
    <n v="570.48"/>
    <n v="0.04"/>
    <n v="3833.6255999999998"/>
    <n v="689.66447726118815"/>
    <x v="0"/>
    <n v="11"/>
    <x v="6"/>
    <n v="0.17989875622209645"/>
    <n v="1.0016627601819019E-5"/>
    <x v="0"/>
    <s v="Nov-2023"/>
    <n v="202311"/>
  </r>
  <r>
    <s v="e14176c8-7b0c-4f6b-ae9b-509a02e142d6"/>
    <x v="192"/>
    <x v="2663"/>
    <x v="1"/>
    <x v="1"/>
    <x v="0"/>
    <n v="3"/>
    <n v="404.24"/>
    <n v="0.14000000000000001"/>
    <n v="1042.9392"/>
    <n v="58.836191625484737"/>
    <x v="0"/>
    <n v="11"/>
    <x v="6"/>
    <n v="5.6413827024130205E-2"/>
    <n v="1.1544297117224092E-4"/>
    <x v="0"/>
    <s v="Nov-2023"/>
    <n v="202311"/>
  </r>
  <r>
    <s v="8f75ccd9-14c2-4531-865d-422ecfabfd9e"/>
    <x v="193"/>
    <x v="2664"/>
    <x v="1"/>
    <x v="1"/>
    <x v="0"/>
    <n v="9"/>
    <n v="852.25"/>
    <n v="0.09"/>
    <n v="6979.9275000000007"/>
    <n v="730.72763059119757"/>
    <x v="0"/>
    <n v="11"/>
    <x v="6"/>
    <n v="0.10468985968567689"/>
    <n v="1.1733646230566147E-5"/>
    <x v="0"/>
    <s v="Nov-2023"/>
    <n v="202311"/>
  </r>
  <r>
    <s v="0d87bd4b-d7df-4949-81d6-068afbfb3892"/>
    <x v="190"/>
    <x v="2665"/>
    <x v="0"/>
    <x v="0"/>
    <x v="1"/>
    <n v="9"/>
    <n v="557.5"/>
    <n v="0.18"/>
    <n v="4114.3500000000004"/>
    <n v="680.92531619145757"/>
    <x v="0"/>
    <n v="11"/>
    <x v="6"/>
    <n v="0.16550009507977143"/>
    <n v="3.5874439461883404E-5"/>
    <x v="0"/>
    <s v="Nov-2023"/>
    <n v="202311"/>
  </r>
  <r>
    <s v="5402ee97-6445-46ca-9d6b-68a6976f9d87"/>
    <x v="198"/>
    <x v="2666"/>
    <x v="3"/>
    <x v="1"/>
    <x v="6"/>
    <n v="3"/>
    <n v="149.18"/>
    <n v="0.15"/>
    <n v="380.40899999999999"/>
    <n v="102.3865027599762"/>
    <x v="0"/>
    <n v="11"/>
    <x v="6"/>
    <n v="0.2691484764029668"/>
    <n v="3.3516557179246543E-4"/>
    <x v="0"/>
    <s v="Nov-2023"/>
    <n v="202311"/>
  </r>
  <r>
    <s v="14959dd9-7156-40e3-9406-6835babb495f"/>
    <x v="177"/>
    <x v="2667"/>
    <x v="0"/>
    <x v="0"/>
    <x v="2"/>
    <n v="3"/>
    <n v="259.01"/>
    <n v="0.27"/>
    <n v="567.2319"/>
    <n v="36.792106198495603"/>
    <x v="0"/>
    <n v="11"/>
    <x v="6"/>
    <n v="6.4862547748981689E-2"/>
    <n v="3.4747693139261038E-4"/>
    <x v="0"/>
    <s v="Nov-2023"/>
    <n v="202311"/>
  </r>
  <r>
    <s v="23a98489-fff5-435f-9b69-884e1ccf9ec7"/>
    <x v="193"/>
    <x v="2668"/>
    <x v="0"/>
    <x v="1"/>
    <x v="3"/>
    <n v="8"/>
    <n v="495.05"/>
    <n v="7.0000000000000007E-2"/>
    <n v="3683.172"/>
    <n v="604.46598044143582"/>
    <x v="0"/>
    <n v="11"/>
    <x v="6"/>
    <n v="0.16411559939134959"/>
    <n v="1.7674982325017675E-5"/>
    <x v="0"/>
    <s v="Nov-2023"/>
    <n v="202311"/>
  </r>
  <r>
    <s v="1e13db02-eda6-4243-a807-3440132dcb14"/>
    <x v="194"/>
    <x v="2669"/>
    <x v="1"/>
    <x v="2"/>
    <x v="8"/>
    <n v="5"/>
    <n v="862.95"/>
    <n v="0.21"/>
    <n v="3408.6525000000001"/>
    <n v="321.62860758397539"/>
    <x v="0"/>
    <n v="11"/>
    <x v="6"/>
    <n v="9.4356525807184913E-2"/>
    <n v="4.8670258995306795E-5"/>
    <x v="0"/>
    <s v="Nov-2023"/>
    <n v="202311"/>
  </r>
  <r>
    <s v="b6e5eeff-0ee7-44f8-a563-5231f16f977b"/>
    <x v="175"/>
    <x v="2670"/>
    <x v="0"/>
    <x v="2"/>
    <x v="2"/>
    <n v="3"/>
    <n v="423.68"/>
    <n v="0.16"/>
    <n v="1067.6736000000001"/>
    <n v="137.2898345633435"/>
    <x v="0"/>
    <n v="11"/>
    <x v="6"/>
    <n v="0.12858783298879312"/>
    <n v="1.2588116817724068E-4"/>
    <x v="0"/>
    <s v="Nov-2023"/>
    <n v="202311"/>
  </r>
  <r>
    <s v="65ea6303-51de-4cf7-9938-e3aac9b669f0"/>
    <x v="193"/>
    <x v="2671"/>
    <x v="2"/>
    <x v="2"/>
    <x v="9"/>
    <n v="9"/>
    <n v="639.08000000000004"/>
    <n v="0.14000000000000001"/>
    <n v="4946.4791999999998"/>
    <n v="784.9864935744738"/>
    <x v="0"/>
    <n v="11"/>
    <x v="6"/>
    <n v="0.1586960061561512"/>
    <n v="2.4340545089121169E-5"/>
    <x v="0"/>
    <s v="Nov-2023"/>
    <n v="202311"/>
  </r>
  <r>
    <s v="9e8bc0ad-767d-43b6-97c5-92618b48f68b"/>
    <x v="180"/>
    <x v="636"/>
    <x v="1"/>
    <x v="1"/>
    <x v="7"/>
    <n v="3"/>
    <n v="600.69000000000005"/>
    <n v="0.03"/>
    <n v="1748.0079000000001"/>
    <n v="378.60438445675692"/>
    <x v="0"/>
    <n v="11"/>
    <x v="6"/>
    <n v="0.21659191840995506"/>
    <n v="1.6647522016347864E-5"/>
    <x v="0"/>
    <s v="Nov-2023"/>
    <n v="202311"/>
  </r>
  <r>
    <s v="8bc6320f-56f7-40c4-8b26-5c60e2250c97"/>
    <x v="185"/>
    <x v="2672"/>
    <x v="2"/>
    <x v="2"/>
    <x v="2"/>
    <n v="5"/>
    <n v="814.06"/>
    <n v="0.11"/>
    <n v="3622.567"/>
    <n v="695.36922312700653"/>
    <x v="0"/>
    <n v="11"/>
    <x v="6"/>
    <n v="0.19195482737158664"/>
    <n v="2.7025035009704445E-5"/>
    <x v="0"/>
    <s v="Nov-2023"/>
    <n v="202311"/>
  </r>
  <r>
    <s v="42a7709e-7424-433e-8423-60c77e5b87b7"/>
    <x v="175"/>
    <x v="2673"/>
    <x v="2"/>
    <x v="2"/>
    <x v="3"/>
    <n v="5"/>
    <n v="153.41"/>
    <n v="0.08"/>
    <n v="705.68600000000004"/>
    <n v="53.73169209393442"/>
    <x v="0"/>
    <n v="11"/>
    <x v="6"/>
    <n v="7.6141077042671132E-2"/>
    <n v="1.0429567824783262E-4"/>
    <x v="0"/>
    <s v="Nov-2023"/>
    <n v="202311"/>
  </r>
  <r>
    <s v="8b3301d8-ec35-405d-9c94-0a62b60463bc"/>
    <x v="177"/>
    <x v="2674"/>
    <x v="2"/>
    <x v="1"/>
    <x v="0"/>
    <n v="2"/>
    <n v="523.72"/>
    <n v="0.27"/>
    <n v="764.63120000000004"/>
    <n v="133.11794266635511"/>
    <x v="0"/>
    <n v="11"/>
    <x v="6"/>
    <n v="0.17409431195896152"/>
    <n v="2.5777132819063624E-4"/>
    <x v="0"/>
    <s v="Nov-2023"/>
    <n v="202311"/>
  </r>
  <r>
    <s v="ce809c3f-a22a-47b8-9567-9a4ef4864fab"/>
    <x v="201"/>
    <x v="323"/>
    <x v="3"/>
    <x v="1"/>
    <x v="1"/>
    <n v="5"/>
    <n v="227.79"/>
    <n v="0.14000000000000001"/>
    <n v="979.49700000000007"/>
    <n v="137.59725625688989"/>
    <x v="0"/>
    <n v="11"/>
    <x v="6"/>
    <n v="0.1404774657368934"/>
    <n v="1.2292023354844374E-4"/>
    <x v="0"/>
    <s v="Nov-2023"/>
    <n v="202311"/>
  </r>
  <r>
    <s v="9a8c9925-97d9-478c-964d-616993fb465f"/>
    <x v="191"/>
    <x v="2675"/>
    <x v="2"/>
    <x v="0"/>
    <x v="6"/>
    <n v="4"/>
    <n v="692.61"/>
    <n v="0.13"/>
    <n v="2410.2828"/>
    <n v="691.99496378904553"/>
    <x v="0"/>
    <n v="11"/>
    <x v="6"/>
    <n v="0.28710115003477832"/>
    <n v="4.6923954317725705E-5"/>
    <x v="0"/>
    <s v="Nov-2023"/>
    <n v="202311"/>
  </r>
  <r>
    <s v="50e5cdee-d3f6-4611-9f1d-cd0106eb73ce"/>
    <x v="185"/>
    <x v="2676"/>
    <x v="2"/>
    <x v="1"/>
    <x v="4"/>
    <n v="7"/>
    <n v="357.05"/>
    <n v="0.12"/>
    <n v="2199.4279999999999"/>
    <n v="526.97303515794636"/>
    <x v="0"/>
    <n v="11"/>
    <x v="6"/>
    <n v="0.2395954926271496"/>
    <n v="4.8012483245643866E-5"/>
    <x v="0"/>
    <s v="Nov-2023"/>
    <n v="202311"/>
  </r>
  <r>
    <s v="75a36a7e-7cd8-4c6f-a7cc-01012168ca6e"/>
    <x v="178"/>
    <x v="2677"/>
    <x v="1"/>
    <x v="2"/>
    <x v="3"/>
    <n v="9"/>
    <n v="550.99"/>
    <n v="0.24"/>
    <n v="3768.7716"/>
    <n v="486.00280138531218"/>
    <x v="0"/>
    <n v="11"/>
    <x v="6"/>
    <n v="0.12895522811340229"/>
    <n v="4.8397732566229274E-5"/>
    <x v="0"/>
    <s v="Nov-2023"/>
    <n v="202311"/>
  </r>
  <r>
    <s v="9efd1da4-e297-40d4-8291-35d88ec82691"/>
    <x v="175"/>
    <x v="2678"/>
    <x v="1"/>
    <x v="1"/>
    <x v="3"/>
    <n v="5"/>
    <n v="137.82"/>
    <n v="0.22"/>
    <n v="537.49799999999993"/>
    <n v="153.31358689662781"/>
    <x v="0"/>
    <n v="11"/>
    <x v="6"/>
    <n v="0.28523564161471826"/>
    <n v="3.192570018865187E-4"/>
    <x v="0"/>
    <s v="Nov-2023"/>
    <n v="202311"/>
  </r>
  <r>
    <s v="5801cae5-280c-41d4-b876-dbfa69059b87"/>
    <x v="188"/>
    <x v="2679"/>
    <x v="3"/>
    <x v="2"/>
    <x v="6"/>
    <n v="4"/>
    <n v="577.89"/>
    <n v="0.3"/>
    <n v="1618.0920000000001"/>
    <n v="273.42981512525671"/>
    <x v="0"/>
    <n v="11"/>
    <x v="6"/>
    <n v="0.16898286075529492"/>
    <n v="1.2978248455588435E-4"/>
    <x v="0"/>
    <s v="Nov-2023"/>
    <n v="202311"/>
  </r>
  <r>
    <s v="e410d280-a6d6-48c8-9707-3dcf4d186a01"/>
    <x v="192"/>
    <x v="2680"/>
    <x v="3"/>
    <x v="1"/>
    <x v="8"/>
    <n v="2"/>
    <n v="368.5"/>
    <n v="0.2"/>
    <n v="589.6"/>
    <n v="91.278437335832024"/>
    <x v="0"/>
    <n v="11"/>
    <x v="6"/>
    <n v="0.15481417458587521"/>
    <n v="2.7137042062415199E-4"/>
    <x v="0"/>
    <s v="Nov-2023"/>
    <n v="202311"/>
  </r>
  <r>
    <s v="cd9c40ff-aa66-464c-839b-e7421d8c8ca5"/>
    <x v="185"/>
    <x v="2681"/>
    <x v="1"/>
    <x v="1"/>
    <x v="4"/>
    <n v="7"/>
    <n v="861.6"/>
    <n v="0.06"/>
    <n v="5669.3280000000004"/>
    <n v="1205.4710604098921"/>
    <x v="0"/>
    <n v="11"/>
    <x v="6"/>
    <n v="0.21263032592397052"/>
    <n v="9.9482690011937925E-6"/>
    <x v="0"/>
    <s v="Nov-2023"/>
    <n v="202311"/>
  </r>
  <r>
    <s v="eff65db7-c2fb-4fee-87c0-f126064ca26a"/>
    <x v="197"/>
    <x v="2682"/>
    <x v="0"/>
    <x v="0"/>
    <x v="2"/>
    <n v="8"/>
    <n v="528.62"/>
    <n v="0.12"/>
    <n v="3721.4848000000002"/>
    <n v="399.12717278759169"/>
    <x v="0"/>
    <n v="11"/>
    <x v="6"/>
    <n v="0.10724944322964632"/>
    <n v="2.8375770875108774E-5"/>
    <x v="0"/>
    <s v="Nov-2023"/>
    <n v="202311"/>
  </r>
  <r>
    <s v="5deeffca-cf79-44f7-95d5-85515e838a4c"/>
    <x v="185"/>
    <x v="2683"/>
    <x v="0"/>
    <x v="2"/>
    <x v="4"/>
    <n v="6"/>
    <n v="57.39"/>
    <n v="0.08"/>
    <n v="316.79280000000011"/>
    <n v="87.185579131863506"/>
    <x v="0"/>
    <n v="11"/>
    <x v="6"/>
    <n v="0.27521325968223859"/>
    <n v="2.3232851251669858E-4"/>
    <x v="0"/>
    <s v="Nov-2023"/>
    <n v="202311"/>
  </r>
  <r>
    <s v="f397b1d9-94d8-4667-87ff-ed42215abbf2"/>
    <x v="189"/>
    <x v="2684"/>
    <x v="1"/>
    <x v="0"/>
    <x v="4"/>
    <n v="5"/>
    <n v="23.66"/>
    <n v="0.05"/>
    <n v="112.38500000000001"/>
    <n v="20.6755709959493"/>
    <x v="0"/>
    <n v="11"/>
    <x v="6"/>
    <n v="0.18397091245227831"/>
    <n v="4.2265426880811499E-4"/>
    <x v="0"/>
    <s v="Nov-2023"/>
    <n v="202311"/>
  </r>
  <r>
    <s v="d2b9b90d-3e7b-415d-867c-2a5dd85d6fab"/>
    <x v="200"/>
    <x v="892"/>
    <x v="3"/>
    <x v="2"/>
    <x v="6"/>
    <n v="4"/>
    <n v="317.66000000000003"/>
    <n v="0.09"/>
    <n v="1156.2824000000001"/>
    <n v="280.32012751046892"/>
    <x v="0"/>
    <n v="11"/>
    <x v="6"/>
    <n v="0.24243223585386139"/>
    <n v="7.0830447648429133E-5"/>
    <x v="0"/>
    <s v="Nov-2023"/>
    <n v="202311"/>
  </r>
  <r>
    <s v="6cbfe031-434d-45e2-b9ab-17b2e1947be7"/>
    <x v="184"/>
    <x v="2685"/>
    <x v="1"/>
    <x v="2"/>
    <x v="5"/>
    <n v="1"/>
    <n v="924"/>
    <n v="0.04"/>
    <n v="887.04"/>
    <n v="207.92231692180991"/>
    <x v="0"/>
    <n v="11"/>
    <x v="6"/>
    <n v="0.23440015886748053"/>
    <n v="4.329004329004329E-5"/>
    <x v="0"/>
    <s v="Nov-2023"/>
    <n v="202311"/>
  </r>
  <r>
    <s v="1c3f5178-45cd-46ea-b456-0feaa61b6d6f"/>
    <x v="186"/>
    <x v="2686"/>
    <x v="1"/>
    <x v="0"/>
    <x v="2"/>
    <n v="2"/>
    <n v="253.82"/>
    <n v="0.24"/>
    <n v="385.8064"/>
    <n v="115.3784591362332"/>
    <x v="0"/>
    <n v="11"/>
    <x v="6"/>
    <n v="0.29905791903979095"/>
    <n v="4.7277598298006463E-4"/>
    <x v="0"/>
    <s v="Nov-2023"/>
    <n v="202311"/>
  </r>
  <r>
    <s v="e2893f85-3801-45da-8256-c666cac497a1"/>
    <x v="178"/>
    <x v="2687"/>
    <x v="3"/>
    <x v="1"/>
    <x v="9"/>
    <n v="4"/>
    <n v="938.01"/>
    <n v="0.26"/>
    <n v="2776.5095999999999"/>
    <n v="278.14317733743678"/>
    <x v="0"/>
    <n v="11"/>
    <x v="6"/>
    <n v="0.10017727917722193"/>
    <n v="6.9295636507073495E-5"/>
    <x v="0"/>
    <s v="Nov-2023"/>
    <n v="202311"/>
  </r>
  <r>
    <s v="02818521-e8d6-4b22-bbf4-823c52f16f43"/>
    <x v="194"/>
    <x v="2688"/>
    <x v="3"/>
    <x v="2"/>
    <x v="4"/>
    <n v="1"/>
    <n v="316.37"/>
    <n v="0.21"/>
    <n v="249.9323"/>
    <n v="33.386026690830732"/>
    <x v="0"/>
    <n v="11"/>
    <x v="6"/>
    <n v="0.13358028030322905"/>
    <n v="6.6377975155672156E-4"/>
    <x v="0"/>
    <s v="Nov-2023"/>
    <n v="202311"/>
  </r>
  <r>
    <s v="8112fff0-16f8-4dc0-8b1e-82a516d54f93"/>
    <x v="189"/>
    <x v="2689"/>
    <x v="3"/>
    <x v="1"/>
    <x v="0"/>
    <n v="7"/>
    <n v="704.86"/>
    <n v="0.18"/>
    <n v="4045.896400000001"/>
    <n v="481.19031074444251"/>
    <x v="0"/>
    <n v="11"/>
    <x v="6"/>
    <n v="0.11893292936132581"/>
    <n v="3.6481408668793391E-5"/>
    <x v="0"/>
    <s v="Nov-2023"/>
    <n v="202311"/>
  </r>
  <r>
    <s v="52bc8abe-58e1-4d58-8e0f-f6f9a034d9a1"/>
    <x v="173"/>
    <x v="2690"/>
    <x v="1"/>
    <x v="0"/>
    <x v="0"/>
    <n v="9"/>
    <n v="803.61"/>
    <n v="0.2"/>
    <n v="5785.9920000000002"/>
    <n v="1457.75429255415"/>
    <x v="0"/>
    <n v="11"/>
    <x v="6"/>
    <n v="0.25194543866534036"/>
    <n v="2.7652993643959412E-5"/>
    <x v="0"/>
    <s v="Nov-2023"/>
    <n v="202311"/>
  </r>
  <r>
    <s v="39b74e84-47c8-49cb-9491-a4b138e04c59"/>
    <x v="173"/>
    <x v="2691"/>
    <x v="1"/>
    <x v="0"/>
    <x v="3"/>
    <n v="8"/>
    <n v="406.1"/>
    <n v="0.05"/>
    <n v="3086.36"/>
    <n v="699.4304353752126"/>
    <x v="0"/>
    <n v="11"/>
    <x v="6"/>
    <n v="0.22661984842183433"/>
    <n v="1.5390297956168432E-5"/>
    <x v="0"/>
    <s v="Nov-2023"/>
    <n v="202311"/>
  </r>
  <r>
    <s v="24b5bc54-cb6c-4ea5-bdaa-8336d027a6e3"/>
    <x v="185"/>
    <x v="2692"/>
    <x v="2"/>
    <x v="2"/>
    <x v="1"/>
    <n v="5"/>
    <n v="889.21"/>
    <n v="0.14000000000000001"/>
    <n v="3823.6030000000001"/>
    <n v="446.28522972535552"/>
    <x v="0"/>
    <n v="11"/>
    <x v="6"/>
    <n v="0.11671850600738505"/>
    <n v="3.148862473431473E-5"/>
    <x v="0"/>
    <s v="Nov-2023"/>
    <n v="202311"/>
  </r>
  <r>
    <s v="9231b6c3-8a66-45f9-902f-427ec656f772"/>
    <x v="200"/>
    <x v="2693"/>
    <x v="3"/>
    <x v="0"/>
    <x v="2"/>
    <n v="1"/>
    <n v="386.02"/>
    <n v="7.0000000000000007E-2"/>
    <n v="358.99860000000001"/>
    <n v="43.83447612846205"/>
    <x v="0"/>
    <n v="11"/>
    <x v="6"/>
    <n v="0.12210208097876162"/>
    <n v="1.813377545204912E-4"/>
    <x v="0"/>
    <s v="Nov-2023"/>
    <n v="202311"/>
  </r>
  <r>
    <s v="2a26c28d-9c63-4c03-a137-33528b1511b9"/>
    <x v="178"/>
    <x v="2694"/>
    <x v="0"/>
    <x v="1"/>
    <x v="5"/>
    <n v="8"/>
    <n v="324.82"/>
    <n v="0.1"/>
    <n v="2338.7040000000002"/>
    <n v="304.53047285573189"/>
    <x v="0"/>
    <n v="11"/>
    <x v="6"/>
    <n v="0.1302133458769181"/>
    <n v="3.8482852041130476E-5"/>
    <x v="0"/>
    <s v="Nov-2023"/>
    <n v="202311"/>
  </r>
  <r>
    <s v="8d5f8e6e-ffad-420e-9a20-d81d28787892"/>
    <x v="185"/>
    <x v="2695"/>
    <x v="1"/>
    <x v="2"/>
    <x v="5"/>
    <n v="3"/>
    <n v="704.32"/>
    <n v="0.21"/>
    <n v="1669.2384"/>
    <n v="121.0074174722059"/>
    <x v="0"/>
    <n v="11"/>
    <x v="6"/>
    <n v="7.2492591514912372E-2"/>
    <n v="9.9386642435256699E-5"/>
    <x v="0"/>
    <s v="Nov-2023"/>
    <n v="202311"/>
  </r>
  <r>
    <s v="1ed0d50b-33ef-4738-b468-434ca3121307"/>
    <x v="201"/>
    <x v="2696"/>
    <x v="1"/>
    <x v="1"/>
    <x v="5"/>
    <n v="4"/>
    <n v="750.7"/>
    <n v="0.18"/>
    <n v="2462.2959999999998"/>
    <n v="500.79722342045812"/>
    <x v="0"/>
    <n v="11"/>
    <x v="6"/>
    <n v="0.20338627988692592"/>
    <n v="5.9944052217929925E-5"/>
    <x v="0"/>
    <s v="Nov-2023"/>
    <n v="202311"/>
  </r>
  <r>
    <s v="03f002cd-9215-4405-aa33-155ee17cbed5"/>
    <x v="182"/>
    <x v="2697"/>
    <x v="2"/>
    <x v="1"/>
    <x v="1"/>
    <n v="4"/>
    <n v="30.97"/>
    <n v="0.3"/>
    <n v="86.715999999999994"/>
    <n v="9.6594889867166742"/>
    <x v="0"/>
    <n v="11"/>
    <x v="6"/>
    <n v="0.1113922342672249"/>
    <n v="2.4216984178237005E-3"/>
    <x v="0"/>
    <s v="Nov-2023"/>
    <n v="202311"/>
  </r>
  <r>
    <s v="36b54923-b576-47b4-8088-1d47b58cc25b"/>
    <x v="193"/>
    <x v="2698"/>
    <x v="1"/>
    <x v="1"/>
    <x v="9"/>
    <n v="2"/>
    <n v="72.94"/>
    <n v="0.06"/>
    <n v="137.12719999999999"/>
    <n v="22.390333456372339"/>
    <x v="0"/>
    <n v="11"/>
    <x v="6"/>
    <n v="0.16328148942275741"/>
    <n v="4.1129695640252262E-4"/>
    <x v="0"/>
    <s v="Nov-2023"/>
    <n v="202311"/>
  </r>
  <r>
    <s v="5ae8612d-b368-4592-994c-c493af276ee4"/>
    <x v="200"/>
    <x v="2699"/>
    <x v="2"/>
    <x v="1"/>
    <x v="7"/>
    <n v="6"/>
    <n v="787.94"/>
    <n v="0.09"/>
    <n v="4302.1524000000009"/>
    <n v="507.533002137089"/>
    <x v="0"/>
    <n v="11"/>
    <x v="6"/>
    <n v="0.11797187894531326"/>
    <n v="1.9036982511358732E-5"/>
    <x v="0"/>
    <s v="Nov-2023"/>
    <n v="202311"/>
  </r>
  <r>
    <s v="2c78ee37-f9ac-4eda-902b-ef7872596d5a"/>
    <x v="179"/>
    <x v="2700"/>
    <x v="3"/>
    <x v="2"/>
    <x v="3"/>
    <n v="4"/>
    <n v="238.17"/>
    <n v="0.05"/>
    <n v="905.04599999999994"/>
    <n v="120.4406745005529"/>
    <x v="0"/>
    <n v="11"/>
    <x v="6"/>
    <n v="0.13307685410526415"/>
    <n v="5.2483520174665161E-5"/>
    <x v="0"/>
    <s v="Nov-2023"/>
    <n v="202311"/>
  </r>
  <r>
    <s v="7e6d668a-3825-4578-9f4e-8f31b243db2d"/>
    <x v="180"/>
    <x v="2701"/>
    <x v="0"/>
    <x v="2"/>
    <x v="0"/>
    <n v="4"/>
    <n v="707.48"/>
    <n v="0.13"/>
    <n v="2462.0304000000001"/>
    <n v="134.12639911615341"/>
    <x v="0"/>
    <n v="11"/>
    <x v="6"/>
    <n v="5.4477962220187616E-2"/>
    <n v="4.5937694351783797E-5"/>
    <x v="0"/>
    <s v="Nov-2023"/>
    <n v="202311"/>
  </r>
  <r>
    <s v="ff2b4a71-cb4c-4cb4-afd4-4909f850e508"/>
    <x v="175"/>
    <x v="2702"/>
    <x v="0"/>
    <x v="0"/>
    <x v="0"/>
    <n v="3"/>
    <n v="917.66"/>
    <n v="0.13"/>
    <n v="2395.0925999999999"/>
    <n v="538.00200011249012"/>
    <x v="0"/>
    <n v="11"/>
    <x v="6"/>
    <n v="0.22462680570784199"/>
    <n v="4.7221556277197802E-5"/>
    <x v="0"/>
    <s v="Nov-2023"/>
    <n v="202311"/>
  </r>
  <r>
    <s v="066f1166-d699-4864-b0ef-5dc43c7adbec"/>
    <x v="188"/>
    <x v="2703"/>
    <x v="3"/>
    <x v="2"/>
    <x v="5"/>
    <n v="5"/>
    <n v="84.31"/>
    <n v="0.12"/>
    <n v="370.964"/>
    <n v="95.429568610073943"/>
    <x v="0"/>
    <n v="11"/>
    <x v="6"/>
    <n v="0.25724751892386849"/>
    <n v="2.8466374095599572E-4"/>
    <x v="0"/>
    <s v="Nov-2023"/>
    <n v="202311"/>
  </r>
  <r>
    <s v="9315f1ad-4ac6-4ccc-af64-017c06f77baf"/>
    <x v="184"/>
    <x v="2704"/>
    <x v="0"/>
    <x v="2"/>
    <x v="6"/>
    <n v="4"/>
    <n v="468.9"/>
    <n v="7.0000000000000007E-2"/>
    <n v="1744.308"/>
    <n v="360.5407469838953"/>
    <x v="0"/>
    <n v="11"/>
    <x v="6"/>
    <n v="0.20669557611608461"/>
    <n v="3.7321390488377057E-5"/>
    <x v="0"/>
    <s v="Nov-2023"/>
    <n v="202311"/>
  </r>
  <r>
    <s v="885f115b-f9eb-48fe-8f6f-fa51adde2cd6"/>
    <x v="176"/>
    <x v="2705"/>
    <x v="3"/>
    <x v="2"/>
    <x v="5"/>
    <n v="4"/>
    <n v="518.92999999999995"/>
    <n v="0.26"/>
    <n v="1536.0328"/>
    <n v="396.17735894383082"/>
    <x v="0"/>
    <n v="11"/>
    <x v="6"/>
    <n v="0.25792246034318461"/>
    <n v="1.2525774189197004E-4"/>
    <x v="0"/>
    <s v="Nov-2023"/>
    <n v="202311"/>
  </r>
  <r>
    <s v="c801976c-39fa-48fd-8133-db127c2c83ba"/>
    <x v="191"/>
    <x v="2706"/>
    <x v="0"/>
    <x v="0"/>
    <x v="3"/>
    <n v="1"/>
    <n v="208.8"/>
    <n v="0.24"/>
    <n v="158.68799999999999"/>
    <n v="28.95722135361866"/>
    <x v="0"/>
    <n v="11"/>
    <x v="6"/>
    <n v="0.18247896093982319"/>
    <n v="1.1494252873563218E-3"/>
    <x v="0"/>
    <s v="Nov-2023"/>
    <n v="202311"/>
  </r>
  <r>
    <s v="d24d14e3-7d7e-4bd0-a890-0e08f356bb54"/>
    <x v="195"/>
    <x v="2707"/>
    <x v="1"/>
    <x v="2"/>
    <x v="1"/>
    <n v="1"/>
    <n v="815.17"/>
    <n v="0.18"/>
    <n v="668.43939999999998"/>
    <n v="157.0516517682137"/>
    <x v="0"/>
    <n v="11"/>
    <x v="6"/>
    <n v="0.23495271488816144"/>
    <n v="2.2081283658623356E-4"/>
    <x v="0"/>
    <s v="Nov-2023"/>
    <n v="202311"/>
  </r>
  <r>
    <s v="9b330dce-e90c-429a-9669-c7c02fecd22b"/>
    <x v="184"/>
    <x v="2708"/>
    <x v="3"/>
    <x v="2"/>
    <x v="6"/>
    <n v="1"/>
    <n v="456.49"/>
    <n v="0.13"/>
    <n v="397.1463"/>
    <n v="99.252880133087814"/>
    <x v="0"/>
    <n v="11"/>
    <x v="6"/>
    <n v="0.24991515754543808"/>
    <n v="2.8478170387084053E-4"/>
    <x v="0"/>
    <s v="Nov-2023"/>
    <n v="202311"/>
  </r>
  <r>
    <s v="4bf3fac7-b69d-47b9-92fc-fdafa9e4db99"/>
    <x v="176"/>
    <x v="2709"/>
    <x v="1"/>
    <x v="2"/>
    <x v="4"/>
    <n v="4"/>
    <n v="374.12"/>
    <n v="0.02"/>
    <n v="1466.5504000000001"/>
    <n v="380.35717457107307"/>
    <x v="0"/>
    <n v="11"/>
    <x v="6"/>
    <n v="0.25935499698549264"/>
    <n v="1.3364695819523147E-5"/>
    <x v="0"/>
    <s v="Nov-2023"/>
    <n v="202311"/>
  </r>
  <r>
    <s v="3ecb6f4f-f17b-4e24-bb2c-211a356f42d5"/>
    <x v="202"/>
    <x v="2710"/>
    <x v="3"/>
    <x v="1"/>
    <x v="3"/>
    <n v="7"/>
    <n v="145.31"/>
    <n v="0.18"/>
    <n v="834.07940000000008"/>
    <n v="143.05355966059079"/>
    <x v="0"/>
    <n v="11"/>
    <x v="6"/>
    <n v="0.17151072147398772"/>
    <n v="1.7696156984574847E-4"/>
    <x v="0"/>
    <s v="Nov-2023"/>
    <n v="202311"/>
  </r>
  <r>
    <s v="05a6b9a3-0ef0-447e-8af3-f830c88a8844"/>
    <x v="195"/>
    <x v="2711"/>
    <x v="3"/>
    <x v="0"/>
    <x v="5"/>
    <n v="8"/>
    <n v="215.43"/>
    <n v="0.22"/>
    <n v="1344.2832000000001"/>
    <n v="368.4410996933795"/>
    <x v="0"/>
    <n v="11"/>
    <x v="6"/>
    <n v="0.27407997042094961"/>
    <n v="1.2765167339739126E-4"/>
    <x v="0"/>
    <s v="Nov-2023"/>
    <n v="202311"/>
  </r>
  <r>
    <s v="4a390c21-4726-4237-957e-1a048049b978"/>
    <x v="199"/>
    <x v="2712"/>
    <x v="0"/>
    <x v="0"/>
    <x v="7"/>
    <n v="3"/>
    <n v="19.920000000000002"/>
    <n v="0.01"/>
    <n v="59.162400000000012"/>
    <n v="4.0866018199321328"/>
    <x v="0"/>
    <n v="11"/>
    <x v="6"/>
    <n v="6.9074307667236823E-2"/>
    <n v="1.6733601070950468E-4"/>
    <x v="0"/>
    <s v="Nov-2023"/>
    <n v="202311"/>
  </r>
  <r>
    <s v="d089de44-d108-4fac-8d6f-2e36990fbbc1"/>
    <x v="175"/>
    <x v="2713"/>
    <x v="1"/>
    <x v="1"/>
    <x v="4"/>
    <n v="2"/>
    <n v="468.4"/>
    <n v="0.14000000000000001"/>
    <n v="805.64799999999991"/>
    <n v="195.14689558875341"/>
    <x v="0"/>
    <n v="11"/>
    <x v="6"/>
    <n v="0.24222352142468354"/>
    <n v="1.4944491887275836E-4"/>
    <x v="0"/>
    <s v="Nov-2023"/>
    <n v="202311"/>
  </r>
  <r>
    <s v="f6b334ff-8fbd-4e9c-a17a-2ad0c8152e8f"/>
    <x v="200"/>
    <x v="2714"/>
    <x v="2"/>
    <x v="2"/>
    <x v="0"/>
    <n v="1"/>
    <n v="788.77"/>
    <n v="0.21"/>
    <n v="623.12829999999997"/>
    <n v="79.422527328256578"/>
    <x v="0"/>
    <n v="11"/>
    <x v="6"/>
    <n v="0.12745774398026311"/>
    <n v="2.662373061855801E-4"/>
    <x v="0"/>
    <s v="Nov-2023"/>
    <n v="202311"/>
  </r>
  <r>
    <s v="934c6f97-7f53-4e45-a11b-eff1b0156a08"/>
    <x v="176"/>
    <x v="2715"/>
    <x v="2"/>
    <x v="1"/>
    <x v="4"/>
    <n v="8"/>
    <n v="170.06"/>
    <n v="0.21"/>
    <n v="1074.7791999999999"/>
    <n v="76.421368265008823"/>
    <x v="0"/>
    <n v="11"/>
    <x v="6"/>
    <n v="7.1104249379787793E-2"/>
    <n v="1.5435728566388332E-4"/>
    <x v="0"/>
    <s v="Nov-2023"/>
    <n v="202311"/>
  </r>
  <r>
    <s v="5edb07f1-2e37-4a34-9fa0-6f62a0fc991b"/>
    <x v="177"/>
    <x v="2716"/>
    <x v="0"/>
    <x v="1"/>
    <x v="9"/>
    <n v="7"/>
    <n v="19.46"/>
    <n v="0.02"/>
    <n v="133.4956"/>
    <n v="24.556125223654838"/>
    <x v="0"/>
    <n v="11"/>
    <x v="6"/>
    <n v="0.18394707558642262"/>
    <n v="1.4682131845543972E-4"/>
    <x v="0"/>
    <s v="Nov-2023"/>
    <n v="202311"/>
  </r>
  <r>
    <s v="0d1f500b-3391-4cef-8a0e-927b8badc30c"/>
    <x v="181"/>
    <x v="2717"/>
    <x v="0"/>
    <x v="1"/>
    <x v="5"/>
    <n v="4"/>
    <n v="753.07"/>
    <n v="0.28000000000000003"/>
    <n v="2168.8416000000002"/>
    <n v="168.3406072036116"/>
    <x v="0"/>
    <n v="11"/>
    <x v="6"/>
    <n v="7.7617750970661745E-2"/>
    <n v="9.2952846348944989E-5"/>
    <x v="0"/>
    <s v="Nov-2023"/>
    <n v="202311"/>
  </r>
  <r>
    <s v="ac63e578-8b49-4b4d-8355-16bfeb56d03f"/>
    <x v="190"/>
    <x v="2718"/>
    <x v="1"/>
    <x v="0"/>
    <x v="5"/>
    <n v="9"/>
    <n v="977.79"/>
    <n v="0.24"/>
    <n v="6688.0836000000008"/>
    <n v="1788.2932300568291"/>
    <x v="0"/>
    <n v="11"/>
    <x v="6"/>
    <n v="0.26738499950222344"/>
    <n v="2.727238636789767E-5"/>
    <x v="0"/>
    <s v="Nov-2023"/>
    <n v="202311"/>
  </r>
  <r>
    <s v="ed0b5efd-2b59-40a2-b712-f2ad2a86a53e"/>
    <x v="187"/>
    <x v="2005"/>
    <x v="3"/>
    <x v="1"/>
    <x v="0"/>
    <n v="4"/>
    <n v="710.93"/>
    <n v="0.08"/>
    <n v="2616.2224000000001"/>
    <n v="414.60926490199091"/>
    <x v="0"/>
    <n v="11"/>
    <x v="6"/>
    <n v="0.15847630725200995"/>
    <n v="2.8132164910750709E-5"/>
    <x v="0"/>
    <s v="Nov-2023"/>
    <n v="202311"/>
  </r>
  <r>
    <s v="6dba302d-10e6-4a8d-b9b1-6734522cdabd"/>
    <x v="185"/>
    <x v="2719"/>
    <x v="3"/>
    <x v="2"/>
    <x v="0"/>
    <n v="1"/>
    <n v="490.05"/>
    <n v="0.26"/>
    <n v="362.637"/>
    <n v="95.632779571527792"/>
    <x v="0"/>
    <n v="11"/>
    <x v="6"/>
    <n v="0.26371489829092948"/>
    <n v="5.3055810631568205E-4"/>
    <x v="0"/>
    <s v="Nov-2023"/>
    <n v="202311"/>
  </r>
  <r>
    <s v="02b46182-6650-4432-9c67-ff3995ab4045"/>
    <x v="191"/>
    <x v="2720"/>
    <x v="2"/>
    <x v="2"/>
    <x v="9"/>
    <n v="2"/>
    <n v="634.61"/>
    <n v="0.18"/>
    <n v="1040.7603999999999"/>
    <n v="291.58242026257932"/>
    <x v="0"/>
    <n v="11"/>
    <x v="6"/>
    <n v="0.2801628696312613"/>
    <n v="1.4181938513417689E-4"/>
    <x v="0"/>
    <s v="Nov-2023"/>
    <n v="202311"/>
  </r>
  <r>
    <s v="41a4fb56-36f2-467d-bf71-a280eafc963b"/>
    <x v="199"/>
    <x v="2721"/>
    <x v="0"/>
    <x v="0"/>
    <x v="1"/>
    <n v="8"/>
    <n v="26.88"/>
    <n v="0.22"/>
    <n v="167.7312"/>
    <n v="37.161495631275351"/>
    <x v="0"/>
    <n v="11"/>
    <x v="6"/>
    <n v="0.22155386494149776"/>
    <n v="1.0230654761904762E-3"/>
    <x v="0"/>
    <s v="Nov-2023"/>
    <n v="202311"/>
  </r>
  <r>
    <s v="54e6c016-b29c-4677-8890-1e44cdc4462b"/>
    <x v="191"/>
    <x v="2722"/>
    <x v="0"/>
    <x v="1"/>
    <x v="7"/>
    <n v="8"/>
    <n v="805.32"/>
    <n v="0.12"/>
    <n v="5669.4528"/>
    <n v="529.02231380034993"/>
    <x v="0"/>
    <n v="11"/>
    <x v="6"/>
    <n v="9.331100063137486E-2"/>
    <n v="1.862613619430785E-5"/>
    <x v="0"/>
    <s v="Nov-2023"/>
    <n v="202311"/>
  </r>
  <r>
    <s v="ed021407-90fd-453a-a7bb-3972190e429b"/>
    <x v="190"/>
    <x v="2723"/>
    <x v="2"/>
    <x v="0"/>
    <x v="1"/>
    <n v="9"/>
    <n v="128.25"/>
    <n v="0.16"/>
    <n v="969.56999999999994"/>
    <n v="280.75501076387081"/>
    <x v="0"/>
    <n v="11"/>
    <x v="6"/>
    <n v="0.28956651996644989"/>
    <n v="1.3861815031405674E-4"/>
    <x v="0"/>
    <s v="Nov-2023"/>
    <n v="202311"/>
  </r>
  <r>
    <s v="05e28ee7-7b1b-4291-b5ac-54ee968bd15b"/>
    <x v="179"/>
    <x v="2724"/>
    <x v="1"/>
    <x v="2"/>
    <x v="5"/>
    <n v="4"/>
    <n v="834.64"/>
    <n v="0.28000000000000003"/>
    <n v="2403.7631999999999"/>
    <n v="266.56083454291053"/>
    <x v="0"/>
    <n v="11"/>
    <x v="6"/>
    <n v="0.11089313395883195"/>
    <n v="8.3868494201092691E-5"/>
    <x v="0"/>
    <s v="Nov-2023"/>
    <n v="202311"/>
  </r>
  <r>
    <s v="8ee0c759-f7a7-459e-bfb7-c5d3e351640c"/>
    <x v="196"/>
    <x v="2725"/>
    <x v="3"/>
    <x v="0"/>
    <x v="7"/>
    <n v="2"/>
    <n v="341.87"/>
    <n v="0.22"/>
    <n v="533.31720000000007"/>
    <n v="37.918015791710253"/>
    <x v="0"/>
    <n v="11"/>
    <x v="6"/>
    <n v="7.1098430336974411E-2"/>
    <n v="3.2175973323193027E-4"/>
    <x v="0"/>
    <s v="Nov-2023"/>
    <n v="202311"/>
  </r>
  <r>
    <s v="56a5dd5c-0cbc-4eb5-bff6-9c6a9382b238"/>
    <x v="202"/>
    <x v="2726"/>
    <x v="3"/>
    <x v="0"/>
    <x v="5"/>
    <n v="7"/>
    <n v="627.39"/>
    <n v="0.19"/>
    <n v="3557.3013000000001"/>
    <n v="296.32211548103038"/>
    <x v="0"/>
    <n v="11"/>
    <x v="6"/>
    <n v="8.3299695609430208E-2"/>
    <n v="4.3263133207187152E-5"/>
    <x v="0"/>
    <s v="Nov-2023"/>
    <n v="202311"/>
  </r>
  <r>
    <s v="3274d45f-8485-4ffa-aa71-d1e5581dbd4c"/>
    <x v="199"/>
    <x v="2727"/>
    <x v="1"/>
    <x v="0"/>
    <x v="2"/>
    <n v="1"/>
    <n v="716.23"/>
    <n v="0.28999999999999998"/>
    <n v="508.52330000000001"/>
    <n v="47.968124192999838"/>
    <x v="0"/>
    <n v="11"/>
    <x v="6"/>
    <n v="9.4328272063442992E-2"/>
    <n v="4.0489786800329498E-4"/>
    <x v="0"/>
    <s v="Nov-2023"/>
    <n v="202311"/>
  </r>
  <r>
    <s v="b7571c11-ad64-46eb-b254-32e44081c48a"/>
    <x v="175"/>
    <x v="2728"/>
    <x v="2"/>
    <x v="0"/>
    <x v="2"/>
    <n v="3"/>
    <n v="823.86"/>
    <n v="0.14000000000000001"/>
    <n v="2125.5587999999998"/>
    <n v="514.73607164985924"/>
    <x v="0"/>
    <n v="11"/>
    <x v="6"/>
    <n v="0.24216505873648816"/>
    <n v="5.6643928175499079E-5"/>
    <x v="0"/>
    <s v="Nov-2023"/>
    <n v="202311"/>
  </r>
  <r>
    <s v="70b0f7e5-dfe3-4374-a20d-8bd77e12aaf8"/>
    <x v="201"/>
    <x v="2729"/>
    <x v="2"/>
    <x v="0"/>
    <x v="4"/>
    <n v="3"/>
    <n v="744.9"/>
    <n v="0.04"/>
    <n v="2145.3119999999999"/>
    <n v="173.7417745282321"/>
    <x v="0"/>
    <n v="11"/>
    <x v="6"/>
    <n v="8.0986716397536629E-2"/>
    <n v="1.7899494339284916E-5"/>
    <x v="0"/>
    <s v="Nov-2023"/>
    <n v="202311"/>
  </r>
  <r>
    <s v="0ff7a462-af40-4aa5-be44-9ba29861a5fa"/>
    <x v="184"/>
    <x v="2730"/>
    <x v="1"/>
    <x v="2"/>
    <x v="3"/>
    <n v="9"/>
    <n v="368.44"/>
    <n v="0.21"/>
    <n v="2619.6084000000001"/>
    <n v="500.70265221395027"/>
    <x v="0"/>
    <n v="11"/>
    <x v="6"/>
    <n v="0.19113645085805583"/>
    <n v="6.333007635797778E-5"/>
    <x v="0"/>
    <s v="Nov-2023"/>
    <n v="202311"/>
  </r>
  <r>
    <s v="7afdc14f-2071-46d4-8ded-1ef61a4c3f71"/>
    <x v="176"/>
    <x v="2731"/>
    <x v="1"/>
    <x v="0"/>
    <x v="6"/>
    <n v="8"/>
    <n v="412.12"/>
    <n v="7.0000000000000007E-2"/>
    <n v="3066.1727999999998"/>
    <n v="867.17945787642043"/>
    <x v="0"/>
    <n v="11"/>
    <x v="6"/>
    <n v="0.28282145672821196"/>
    <n v="2.1231680093176745E-5"/>
    <x v="0"/>
    <s v="Nov-2023"/>
    <n v="202311"/>
  </r>
  <r>
    <s v="d8eeb7c1-d0e5-4ec7-9f70-ac98a5fd451f"/>
    <x v="192"/>
    <x v="2732"/>
    <x v="2"/>
    <x v="2"/>
    <x v="6"/>
    <n v="1"/>
    <n v="592.05999999999995"/>
    <n v="0.27"/>
    <n v="432.20379999999989"/>
    <n v="118.894148440221"/>
    <x v="0"/>
    <n v="11"/>
    <x v="6"/>
    <n v="0.27508816081723725"/>
    <n v="4.5603486133162188E-4"/>
    <x v="0"/>
    <s v="Nov-2023"/>
    <n v="202311"/>
  </r>
  <r>
    <s v="77eb9528-6734-4d4c-b9a8-f13fa57a7afd"/>
    <x v="192"/>
    <x v="2733"/>
    <x v="3"/>
    <x v="0"/>
    <x v="8"/>
    <n v="1"/>
    <n v="439.32"/>
    <n v="0.18"/>
    <n v="360.24239999999998"/>
    <n v="39.450168089223077"/>
    <x v="0"/>
    <n v="11"/>
    <x v="6"/>
    <n v="0.10951006347177089"/>
    <n v="4.0972411909314397E-4"/>
    <x v="0"/>
    <s v="Nov-2023"/>
    <n v="202311"/>
  </r>
  <r>
    <s v="9a3e94c3-3767-4f45-9a69-b370a4a03aaf"/>
    <x v="198"/>
    <x v="2734"/>
    <x v="3"/>
    <x v="2"/>
    <x v="5"/>
    <n v="6"/>
    <n v="666.68"/>
    <n v="0.25"/>
    <n v="3000.06"/>
    <n v="195.22015793509919"/>
    <x v="0"/>
    <n v="11"/>
    <x v="6"/>
    <n v="6.5072084536675665E-2"/>
    <n v="6.2498750024999502E-5"/>
    <x v="0"/>
    <s v="Nov-2023"/>
    <n v="202311"/>
  </r>
  <r>
    <s v="dc47623e-67fa-481d-99c4-3165b7dc8ae2"/>
    <x v="196"/>
    <x v="2735"/>
    <x v="1"/>
    <x v="0"/>
    <x v="7"/>
    <n v="4"/>
    <n v="339.24"/>
    <n v="0.12"/>
    <n v="1194.1248000000001"/>
    <n v="64.554989220310745"/>
    <x v="0"/>
    <n v="11"/>
    <x v="6"/>
    <n v="5.4060504580685988E-2"/>
    <n v="8.8432967810399716E-5"/>
    <x v="0"/>
    <s v="Nov-2023"/>
    <n v="202311"/>
  </r>
  <r>
    <s v="8643a747-d5a2-4a45-b979-7c6054c9ee6e"/>
    <x v="187"/>
    <x v="2736"/>
    <x v="1"/>
    <x v="2"/>
    <x v="4"/>
    <n v="9"/>
    <n v="138.59"/>
    <n v="0.11"/>
    <n v="1110.1059"/>
    <n v="233.21188533858481"/>
    <x v="0"/>
    <n v="11"/>
    <x v="6"/>
    <n v="0.21008075476275265"/>
    <n v="8.8189784416063373E-5"/>
    <x v="0"/>
    <s v="Nov-2023"/>
    <n v="202311"/>
  </r>
  <r>
    <s v="2a11465e-a8ed-42a9-a0a8-e6872b3925e1"/>
    <x v="196"/>
    <x v="2737"/>
    <x v="0"/>
    <x v="0"/>
    <x v="0"/>
    <n v="7"/>
    <n v="642.95000000000005"/>
    <n v="0.1"/>
    <n v="4050.585"/>
    <n v="732.43705866705727"/>
    <x v="0"/>
    <n v="11"/>
    <x v="6"/>
    <n v="0.18082253765000791"/>
    <n v="2.2219012809260883E-5"/>
    <x v="0"/>
    <s v="Nov-2023"/>
    <n v="202311"/>
  </r>
  <r>
    <s v="056f83c9-34e6-48ff-ad08-f05f48a71250"/>
    <x v="188"/>
    <x v="2738"/>
    <x v="3"/>
    <x v="0"/>
    <x v="1"/>
    <n v="3"/>
    <n v="891.27"/>
    <n v="0.04"/>
    <n v="2566.8575999999998"/>
    <n v="481.65981807639918"/>
    <x v="0"/>
    <n v="11"/>
    <x v="6"/>
    <n v="0.18764571048912071"/>
    <n v="1.4959926097965076E-5"/>
    <x v="0"/>
    <s v="Nov-2023"/>
    <n v="202311"/>
  </r>
  <r>
    <s v="c80a39c9-f2b3-4911-9406-9e63b14e041e"/>
    <x v="176"/>
    <x v="2739"/>
    <x v="3"/>
    <x v="2"/>
    <x v="0"/>
    <n v="1"/>
    <n v="274"/>
    <n v="0.3"/>
    <n v="191.8"/>
    <n v="45.795108599986357"/>
    <x v="0"/>
    <n v="11"/>
    <x v="6"/>
    <n v="0.23876490406666503"/>
    <n v="1.094890510948905E-3"/>
    <x v="0"/>
    <s v="Nov-2023"/>
    <n v="202311"/>
  </r>
  <r>
    <s v="c2469e24-c847-43df-b588-5cab2a32b715"/>
    <x v="186"/>
    <x v="2740"/>
    <x v="2"/>
    <x v="0"/>
    <x v="7"/>
    <n v="1"/>
    <n v="42.42"/>
    <n v="0.05"/>
    <n v="40.298999999999999"/>
    <n v="2.933274317477828"/>
    <x v="0"/>
    <n v="11"/>
    <x v="6"/>
    <n v="7.2787769360972435E-2"/>
    <n v="1.1786892975011788E-3"/>
    <x v="0"/>
    <s v="Nov-2023"/>
    <n v="202311"/>
  </r>
  <r>
    <s v="583606e6-a830-4dd1-a60b-b4a8372b8fe3"/>
    <x v="194"/>
    <x v="2741"/>
    <x v="1"/>
    <x v="0"/>
    <x v="9"/>
    <n v="1"/>
    <n v="421.05"/>
    <n v="0.05"/>
    <n v="399.9975"/>
    <n v="38.753142947979583"/>
    <x v="0"/>
    <n v="11"/>
    <x v="6"/>
    <n v="9.6883462891592026E-2"/>
    <n v="1.1875074219213871E-4"/>
    <x v="0"/>
    <s v="Nov-2023"/>
    <n v="202311"/>
  </r>
  <r>
    <s v="b1cc803b-73bb-4568-a7c0-fb095c69e58d"/>
    <x v="197"/>
    <x v="2742"/>
    <x v="0"/>
    <x v="1"/>
    <x v="7"/>
    <n v="7"/>
    <n v="485.79"/>
    <n v="7.0000000000000007E-2"/>
    <n v="3162.4929000000002"/>
    <n v="813.1556644990801"/>
    <x v="0"/>
    <n v="11"/>
    <x v="6"/>
    <n v="0.25712489805086364"/>
    <n v="2.058502645175899E-5"/>
    <x v="0"/>
    <s v="Nov-2023"/>
    <n v="202311"/>
  </r>
  <r>
    <s v="febafbf3-dd69-41f3-b578-8212fb249aed"/>
    <x v="175"/>
    <x v="2743"/>
    <x v="0"/>
    <x v="1"/>
    <x v="9"/>
    <n v="5"/>
    <n v="124.74"/>
    <n v="0.28999999999999998"/>
    <n v="442.82699999999988"/>
    <n v="41.755139411877437"/>
    <x v="0"/>
    <n v="11"/>
    <x v="6"/>
    <n v="9.4292216626080727E-2"/>
    <n v="4.6496713163379831E-4"/>
    <x v="0"/>
    <s v="Nov-2023"/>
    <n v="202311"/>
  </r>
  <r>
    <s v="24323619-5ef2-4ad2-bccf-9b48a185cc29"/>
    <x v="173"/>
    <x v="2744"/>
    <x v="1"/>
    <x v="1"/>
    <x v="9"/>
    <n v="6"/>
    <n v="546.42999999999995"/>
    <n v="0.03"/>
    <n v="3180.2226000000001"/>
    <n v="802.02243805234298"/>
    <x v="0"/>
    <n v="11"/>
    <x v="6"/>
    <n v="0.25219066050670258"/>
    <n v="9.1503028750251635E-6"/>
    <x v="0"/>
    <s v="Nov-2023"/>
    <n v="202311"/>
  </r>
  <r>
    <s v="55782111-5fed-4027-906c-8ab39b6c04bd"/>
    <x v="183"/>
    <x v="2745"/>
    <x v="1"/>
    <x v="2"/>
    <x v="5"/>
    <n v="5"/>
    <n v="925.46"/>
    <n v="0.14000000000000001"/>
    <n v="3979.4780000000001"/>
    <n v="449.91830240170862"/>
    <x v="0"/>
    <n v="11"/>
    <x v="6"/>
    <n v="0.11305962802199399"/>
    <n v="3.025522442893264E-5"/>
    <x v="0"/>
    <s v="Nov-2023"/>
    <n v="202311"/>
  </r>
  <r>
    <s v="47a2f038-d23a-46ec-a0ec-fbd2ae9fe597"/>
    <x v="191"/>
    <x v="2746"/>
    <x v="2"/>
    <x v="0"/>
    <x v="0"/>
    <n v="7"/>
    <n v="730.16"/>
    <n v="0.1"/>
    <n v="4600.0079999999998"/>
    <n v="320.28459470109578"/>
    <x v="0"/>
    <n v="11"/>
    <x v="6"/>
    <n v="6.9626964714212633E-2"/>
    <n v="1.9565183364898498E-5"/>
    <x v="0"/>
    <s v="Nov-2023"/>
    <n v="202311"/>
  </r>
  <r>
    <s v="25398905-ec62-4591-9c00-cf6dd9df2209"/>
    <x v="188"/>
    <x v="2747"/>
    <x v="2"/>
    <x v="2"/>
    <x v="7"/>
    <n v="1"/>
    <n v="480.65"/>
    <n v="0.21"/>
    <n v="379.71350000000001"/>
    <n v="36.382501089812123"/>
    <x v="0"/>
    <n v="11"/>
    <x v="6"/>
    <n v="9.5815663888200245E-2"/>
    <n v="4.3690835327161136E-4"/>
    <x v="0"/>
    <s v="Nov-2023"/>
    <n v="202311"/>
  </r>
  <r>
    <s v="ac20a310-f287-44f1-81f3-95544b0419ca"/>
    <x v="203"/>
    <x v="2748"/>
    <x v="2"/>
    <x v="0"/>
    <x v="8"/>
    <n v="1"/>
    <n v="493.77"/>
    <n v="0.03"/>
    <n v="478.95690000000002"/>
    <n v="113.2065385973078"/>
    <x v="0"/>
    <n v="12"/>
    <x v="7"/>
    <n v="0.23636059653239738"/>
    <n v="6.0757032626526522E-5"/>
    <x v="0"/>
    <s v="Dec-2023"/>
    <n v="202312"/>
  </r>
  <r>
    <s v="bbf9ae5f-07b9-4bec-b049-d59cf79c11c9"/>
    <x v="204"/>
    <x v="2749"/>
    <x v="2"/>
    <x v="1"/>
    <x v="9"/>
    <n v="3"/>
    <n v="14.73"/>
    <n v="0.11"/>
    <n v="39.329099999999997"/>
    <n v="11.17281601822889"/>
    <x v="0"/>
    <n v="12"/>
    <x v="7"/>
    <n v="0.28408521980489992"/>
    <n v="2.4892509617560534E-3"/>
    <x v="0"/>
    <s v="Dec-2023"/>
    <n v="202312"/>
  </r>
  <r>
    <s v="ca0e4485-823b-4015-86b3-43188890db5f"/>
    <x v="205"/>
    <x v="2750"/>
    <x v="0"/>
    <x v="2"/>
    <x v="2"/>
    <n v="3"/>
    <n v="555.27"/>
    <n v="0.06"/>
    <n v="1565.8614"/>
    <n v="212.53859483554729"/>
    <x v="0"/>
    <n v="12"/>
    <x v="7"/>
    <n v="0.13573269948128697"/>
    <n v="3.6018513515947199E-5"/>
    <x v="0"/>
    <s v="Dec-2023"/>
    <n v="202312"/>
  </r>
  <r>
    <s v="f51d1be2-af42-4a9b-90a3-a84483c06f82"/>
    <x v="206"/>
    <x v="2751"/>
    <x v="2"/>
    <x v="0"/>
    <x v="2"/>
    <n v="4"/>
    <n v="475.3"/>
    <n v="0.08"/>
    <n v="1749.104"/>
    <n v="398.25646543552091"/>
    <x v="0"/>
    <n v="12"/>
    <x v="7"/>
    <n v="0.22769170125705557"/>
    <n v="4.2078687144961075E-5"/>
    <x v="0"/>
    <s v="Dec-2023"/>
    <n v="202312"/>
  </r>
  <r>
    <s v="dd30c74b-09f0-4dfe-b179-e8974309f772"/>
    <x v="207"/>
    <x v="2752"/>
    <x v="1"/>
    <x v="1"/>
    <x v="7"/>
    <n v="5"/>
    <n v="803.48"/>
    <n v="0.17"/>
    <n v="3334.442"/>
    <n v="702.50118519140528"/>
    <x v="0"/>
    <n v="12"/>
    <x v="7"/>
    <n v="0.21068028329519761"/>
    <n v="4.23159257231045E-5"/>
    <x v="0"/>
    <s v="Dec-2023"/>
    <n v="202312"/>
  </r>
  <r>
    <s v="fc39e2d6-c00f-4c35-ba64-c2fdf3500837"/>
    <x v="208"/>
    <x v="2753"/>
    <x v="3"/>
    <x v="0"/>
    <x v="5"/>
    <n v="4"/>
    <n v="494.05"/>
    <n v="0.28000000000000003"/>
    <n v="1422.864"/>
    <n v="334.31166621893402"/>
    <x v="0"/>
    <n v="12"/>
    <x v="7"/>
    <n v="0.23495686602439447"/>
    <n v="1.4168606416354622E-4"/>
    <x v="0"/>
    <s v="Dec-2023"/>
    <n v="202312"/>
  </r>
  <r>
    <s v="782db93b-2239-4d10-b5b5-bdca591bf2e7"/>
    <x v="209"/>
    <x v="2754"/>
    <x v="1"/>
    <x v="1"/>
    <x v="9"/>
    <n v="9"/>
    <n v="178.02"/>
    <n v="0.25"/>
    <n v="1201.635"/>
    <n v="219.1149035598653"/>
    <x v="0"/>
    <n v="12"/>
    <x v="7"/>
    <n v="0.18234730476381372"/>
    <n v="1.5603739904380281E-4"/>
    <x v="0"/>
    <s v="Dec-2023"/>
    <n v="202312"/>
  </r>
  <r>
    <s v="2788fefc-44b5-4d86-b4ce-0a6a6617309b"/>
    <x v="210"/>
    <x v="2755"/>
    <x v="0"/>
    <x v="0"/>
    <x v="2"/>
    <n v="6"/>
    <n v="976.51"/>
    <n v="0.09"/>
    <n v="5331.7446"/>
    <n v="1553.628148478851"/>
    <x v="0"/>
    <n v="12"/>
    <x v="7"/>
    <n v="0.29139207989798516"/>
    <n v="1.5360825797994902E-5"/>
    <x v="0"/>
    <s v="Dec-2023"/>
    <n v="202312"/>
  </r>
  <r>
    <s v="dd33354e-d2f7-4b6a-bac1-33584fb61d07"/>
    <x v="206"/>
    <x v="2756"/>
    <x v="3"/>
    <x v="0"/>
    <x v="7"/>
    <n v="3"/>
    <n v="193.8"/>
    <n v="0.16"/>
    <n v="488.37599999999998"/>
    <n v="75.585682991029628"/>
    <x v="0"/>
    <n v="12"/>
    <x v="7"/>
    <n v="0.15476944606415882"/>
    <n v="2.751977984176126E-4"/>
    <x v="0"/>
    <s v="Dec-2023"/>
    <n v="202312"/>
  </r>
  <r>
    <s v="9cf9d489-7a63-4651-aa3f-0b3fa9cf93fb"/>
    <x v="211"/>
    <x v="2757"/>
    <x v="2"/>
    <x v="0"/>
    <x v="7"/>
    <n v="1"/>
    <n v="976.57"/>
    <n v="0.06"/>
    <n v="917.97580000000005"/>
    <n v="107.0386760619438"/>
    <x v="0"/>
    <n v="12"/>
    <x v="7"/>
    <n v="0.11660293883775999"/>
    <n v="6.1439528144423844E-5"/>
    <x v="0"/>
    <s v="Dec-2023"/>
    <n v="202312"/>
  </r>
  <r>
    <s v="bbaaffbc-94ec-4b1d-822c-9a8422663ee0"/>
    <x v="212"/>
    <x v="2758"/>
    <x v="1"/>
    <x v="0"/>
    <x v="1"/>
    <n v="1"/>
    <n v="608.05999999999995"/>
    <n v="0.22"/>
    <n v="474.28680000000003"/>
    <n v="92.176833498009643"/>
    <x v="0"/>
    <n v="12"/>
    <x v="7"/>
    <n v="0.19434830043342896"/>
    <n v="3.6180640068414304E-4"/>
    <x v="0"/>
    <s v="Dec-2023"/>
    <n v="202312"/>
  </r>
  <r>
    <s v="35b668aa-c316-42db-a651-24ed588a8c56"/>
    <x v="203"/>
    <x v="2759"/>
    <x v="2"/>
    <x v="0"/>
    <x v="5"/>
    <n v="4"/>
    <n v="797.04"/>
    <n v="0.27"/>
    <n v="2327.3568"/>
    <n v="206.59730903065159"/>
    <x v="0"/>
    <n v="12"/>
    <x v="7"/>
    <n v="8.8769074441293908E-2"/>
    <n v="8.4688346883468848E-5"/>
    <x v="0"/>
    <s v="Dec-2023"/>
    <n v="202312"/>
  </r>
  <r>
    <s v="e127f7ed-71b1-4c62-a5ae-b576262d288b"/>
    <x v="213"/>
    <x v="2760"/>
    <x v="2"/>
    <x v="2"/>
    <x v="6"/>
    <n v="6"/>
    <n v="626.82000000000005"/>
    <n v="0.17"/>
    <n v="3121.5636"/>
    <n v="673.5683368579472"/>
    <x v="0"/>
    <n v="12"/>
    <x v="7"/>
    <n v="0.21577914890407718"/>
    <n v="4.520170596556162E-5"/>
    <x v="0"/>
    <s v="Dec-2023"/>
    <n v="202312"/>
  </r>
  <r>
    <s v="df3f721c-ab14-42b0-a572-ff9a784c8074"/>
    <x v="214"/>
    <x v="2761"/>
    <x v="1"/>
    <x v="2"/>
    <x v="0"/>
    <n v="7"/>
    <n v="985.95"/>
    <n v="7.0000000000000007E-2"/>
    <n v="6418.5344999999998"/>
    <n v="906.90822979729489"/>
    <x v="0"/>
    <n v="12"/>
    <x v="7"/>
    <n v="0.14129521774749282"/>
    <n v="1.0142502155281709E-5"/>
    <x v="0"/>
    <s v="Dec-2023"/>
    <n v="202312"/>
  </r>
  <r>
    <s v="c2862172-a887-41c4-a70d-e886083f17e7"/>
    <x v="215"/>
    <x v="2762"/>
    <x v="0"/>
    <x v="2"/>
    <x v="8"/>
    <n v="5"/>
    <n v="669.71"/>
    <n v="0.18"/>
    <n v="2745.8110000000001"/>
    <n v="352.81498356478568"/>
    <x v="0"/>
    <n v="12"/>
    <x v="7"/>
    <n v="0.12849208615042537"/>
    <n v="5.3754610204416836E-5"/>
    <x v="0"/>
    <s v="Dec-2023"/>
    <n v="202312"/>
  </r>
  <r>
    <s v="ed861f03-8f6b-48ad-a963-93e594a89153"/>
    <x v="207"/>
    <x v="2763"/>
    <x v="3"/>
    <x v="0"/>
    <x v="8"/>
    <n v="6"/>
    <n v="219.1"/>
    <n v="0.26"/>
    <n v="972.80399999999997"/>
    <n v="208.8941645924277"/>
    <x v="0"/>
    <n v="12"/>
    <x v="7"/>
    <n v="0.21473407242612871"/>
    <n v="1.9777879202799334E-4"/>
    <x v="0"/>
    <s v="Dec-2023"/>
    <n v="202312"/>
  </r>
  <r>
    <s v="7eecf57c-7115-4048-9855-51af00fac436"/>
    <x v="211"/>
    <x v="2764"/>
    <x v="1"/>
    <x v="2"/>
    <x v="5"/>
    <n v="5"/>
    <n v="972.47"/>
    <n v="0.27"/>
    <n v="3549.5155"/>
    <n v="828.52447743805874"/>
    <x v="0"/>
    <n v="12"/>
    <x v="7"/>
    <n v="0.2334190335098012"/>
    <n v="5.5528705255689122E-5"/>
    <x v="0"/>
    <s v="Dec-2023"/>
    <n v="202312"/>
  </r>
  <r>
    <s v="401a46e4-825b-4b99-9b04-12134d6ba438"/>
    <x v="215"/>
    <x v="2765"/>
    <x v="3"/>
    <x v="1"/>
    <x v="6"/>
    <n v="3"/>
    <n v="203.75"/>
    <n v="0.19"/>
    <n v="495.11250000000001"/>
    <n v="47.890079401461328"/>
    <x v="0"/>
    <n v="12"/>
    <x v="7"/>
    <n v="9.6725652051728297E-2"/>
    <n v="3.1083844580777098E-4"/>
    <x v="0"/>
    <s v="Dec-2023"/>
    <n v="202312"/>
  </r>
  <r>
    <s v="0fde4863-b87d-4012-98d2-97303f8ffc6b"/>
    <x v="205"/>
    <x v="2766"/>
    <x v="1"/>
    <x v="2"/>
    <x v="1"/>
    <n v="3"/>
    <n v="71.48"/>
    <n v="0.19"/>
    <n v="173.69640000000001"/>
    <n v="29.817595678845649"/>
    <x v="0"/>
    <n v="12"/>
    <x v="7"/>
    <n v="0.1716650182666172"/>
    <n v="8.8602872598395825E-4"/>
    <x v="0"/>
    <s v="Dec-2023"/>
    <n v="202312"/>
  </r>
  <r>
    <s v="241b59b2-f340-4f05-ab44-58f28adaf3cb"/>
    <x v="216"/>
    <x v="2767"/>
    <x v="2"/>
    <x v="0"/>
    <x v="5"/>
    <n v="9"/>
    <n v="673.69"/>
    <n v="0.28000000000000003"/>
    <n v="4365.5112000000008"/>
    <n v="239.44204134211179"/>
    <x v="0"/>
    <n v="12"/>
    <x v="7"/>
    <n v="5.4848568786654756E-2"/>
    <n v="4.618015869481677E-5"/>
    <x v="0"/>
    <s v="Dec-2023"/>
    <n v="202312"/>
  </r>
  <r>
    <s v="bb463ebc-b68e-49ac-a52e-a79b92b6c07f"/>
    <x v="217"/>
    <x v="2768"/>
    <x v="3"/>
    <x v="1"/>
    <x v="3"/>
    <n v="7"/>
    <n v="509.77"/>
    <n v="0.06"/>
    <n v="3354.2865999999999"/>
    <n v="318.18067227257723"/>
    <x v="0"/>
    <n v="12"/>
    <x v="7"/>
    <n v="9.4857926651997243E-2"/>
    <n v="1.6814305611214021E-5"/>
    <x v="0"/>
    <s v="Dec-2023"/>
    <n v="202312"/>
  </r>
  <r>
    <s v="87767d85-995a-4de9-84b1-be775524b10c"/>
    <x v="218"/>
    <x v="2769"/>
    <x v="2"/>
    <x v="2"/>
    <x v="2"/>
    <n v="9"/>
    <n v="824.24"/>
    <n v="0.11"/>
    <n v="6602.1624000000002"/>
    <n v="825.96777014158306"/>
    <x v="0"/>
    <n v="12"/>
    <x v="7"/>
    <n v="0.12510564268179514"/>
    <n v="1.4828474985710743E-5"/>
    <x v="0"/>
    <s v="Dec-2023"/>
    <n v="202312"/>
  </r>
  <r>
    <s v="07c60c00-b1ba-454a-8d43-c99514967d7a"/>
    <x v="219"/>
    <x v="2770"/>
    <x v="2"/>
    <x v="1"/>
    <x v="5"/>
    <n v="1"/>
    <n v="301.62"/>
    <n v="7.0000000000000007E-2"/>
    <n v="280.50659999999999"/>
    <n v="42.834030555317327"/>
    <x v="0"/>
    <n v="12"/>
    <x v="7"/>
    <n v="0.15270239828694701"/>
    <n v="2.3208010078907236E-4"/>
    <x v="0"/>
    <s v="Dec-2023"/>
    <n v="202312"/>
  </r>
  <r>
    <s v="2688efef-4731-4219-987d-be431e8971ae"/>
    <x v="203"/>
    <x v="2771"/>
    <x v="1"/>
    <x v="0"/>
    <x v="9"/>
    <n v="6"/>
    <n v="331.01"/>
    <n v="0.12"/>
    <n v="1747.7328"/>
    <n v="434.39879890361891"/>
    <x v="0"/>
    <n v="12"/>
    <x v="7"/>
    <n v="0.24854989212516862"/>
    <n v="6.0421135313132535E-5"/>
    <x v="0"/>
    <s v="Dec-2023"/>
    <n v="202312"/>
  </r>
  <r>
    <s v="8ceada58-77c2-4344-99a3-1bd22d1dc82b"/>
    <x v="220"/>
    <x v="2772"/>
    <x v="3"/>
    <x v="1"/>
    <x v="1"/>
    <n v="5"/>
    <n v="932.92"/>
    <n v="0.24"/>
    <n v="3545.096"/>
    <n v="402.49837659850488"/>
    <x v="0"/>
    <n v="12"/>
    <x v="7"/>
    <n v="0.11353666490230585"/>
    <n v="5.1451357029541659E-5"/>
    <x v="0"/>
    <s v="Dec-2023"/>
    <n v="202312"/>
  </r>
  <r>
    <s v="9b66016d-11c0-44c9-aaa6-1c0ad26a8668"/>
    <x v="221"/>
    <x v="2773"/>
    <x v="1"/>
    <x v="1"/>
    <x v="5"/>
    <n v="5"/>
    <n v="766.75"/>
    <n v="0.13"/>
    <n v="3335.3625000000002"/>
    <n v="396.6458160136599"/>
    <x v="0"/>
    <n v="12"/>
    <x v="7"/>
    <n v="0.11892135143141409"/>
    <n v="3.3909357678513208E-5"/>
    <x v="0"/>
    <s v="Dec-2023"/>
    <n v="202312"/>
  </r>
  <r>
    <s v="03df0a06-d0c3-40ef-8edd-ad1bea145105"/>
    <x v="216"/>
    <x v="2774"/>
    <x v="1"/>
    <x v="2"/>
    <x v="6"/>
    <n v="8"/>
    <n v="499.04"/>
    <n v="0.14000000000000001"/>
    <n v="3433.3951999999999"/>
    <n v="816.87519681635945"/>
    <x v="0"/>
    <n v="12"/>
    <x v="7"/>
    <n v="0.23792052741739705"/>
    <n v="3.5067329272202631E-5"/>
    <x v="0"/>
    <s v="Dec-2023"/>
    <n v="202312"/>
  </r>
  <r>
    <s v="41c26817-fa8d-4487-b87b-7e66367bb055"/>
    <x v="222"/>
    <x v="2775"/>
    <x v="0"/>
    <x v="2"/>
    <x v="9"/>
    <n v="3"/>
    <n v="374.11"/>
    <n v="0.19"/>
    <n v="909.08730000000003"/>
    <n v="54.274194188903692"/>
    <x v="0"/>
    <n v="12"/>
    <x v="7"/>
    <n v="5.9701850624141038E-2"/>
    <n v="1.6929067208396818E-4"/>
    <x v="0"/>
    <s v="Dec-2023"/>
    <n v="202312"/>
  </r>
  <r>
    <s v="f88fe489-b3e9-452c-8180-59d2104ba283"/>
    <x v="223"/>
    <x v="2776"/>
    <x v="1"/>
    <x v="0"/>
    <x v="1"/>
    <n v="8"/>
    <n v="964.45"/>
    <n v="0.19"/>
    <n v="6249.6360000000004"/>
    <n v="1047.8096776007219"/>
    <x v="0"/>
    <n v="12"/>
    <x v="7"/>
    <n v="0.16765931289449848"/>
    <n v="2.4625434185286949E-5"/>
    <x v="0"/>
    <s v="Dec-2023"/>
    <n v="202312"/>
  </r>
  <r>
    <s v="ffe326c1-3391-46e9-bd41-4e8a63eacc14"/>
    <x v="217"/>
    <x v="2777"/>
    <x v="2"/>
    <x v="0"/>
    <x v="5"/>
    <n v="8"/>
    <n v="728"/>
    <n v="0.04"/>
    <n v="5591.04"/>
    <n v="1637.589001315323"/>
    <x v="0"/>
    <n v="12"/>
    <x v="7"/>
    <n v="0.2928952397613544"/>
    <n v="6.8681318681318681E-6"/>
    <x v="0"/>
    <s v="Dec-2023"/>
    <n v="202312"/>
  </r>
  <r>
    <s v="39273b81-a07e-4e09-a4c5-84213be3df16"/>
    <x v="223"/>
    <x v="2778"/>
    <x v="0"/>
    <x v="2"/>
    <x v="8"/>
    <n v="7"/>
    <n v="622.37"/>
    <n v="0.01"/>
    <n v="4313.0241000000015"/>
    <n v="1024.6762838641371"/>
    <x v="0"/>
    <n v="12"/>
    <x v="7"/>
    <n v="0.23757722194599765"/>
    <n v="2.2953732162080892E-6"/>
    <x v="0"/>
    <s v="Dec-2023"/>
    <n v="202312"/>
  </r>
  <r>
    <s v="32ca741b-a2c8-49b4-ade5-05330dbeddda"/>
    <x v="212"/>
    <x v="2779"/>
    <x v="0"/>
    <x v="1"/>
    <x v="4"/>
    <n v="9"/>
    <n v="981.31"/>
    <n v="0.26"/>
    <n v="6535.5245999999988"/>
    <n v="1484.9748054024669"/>
    <x v="0"/>
    <n v="12"/>
    <x v="7"/>
    <n v="0.22721585431756575"/>
    <n v="2.9439105775839331E-5"/>
    <x v="0"/>
    <s v="Dec-2023"/>
    <n v="202312"/>
  </r>
  <r>
    <s v="494ff081-05ef-48d4-827a-55289fbe2529"/>
    <x v="223"/>
    <x v="2780"/>
    <x v="0"/>
    <x v="0"/>
    <x v="1"/>
    <n v="1"/>
    <n v="20.88"/>
    <n v="0.02"/>
    <n v="20.462399999999999"/>
    <n v="3.7765022018272041"/>
    <x v="0"/>
    <n v="12"/>
    <x v="7"/>
    <n v="0.18455812621330853"/>
    <n v="9.5785440613026826E-4"/>
    <x v="0"/>
    <s v="Dec-2023"/>
    <n v="202312"/>
  </r>
  <r>
    <s v="8725c3e5-1089-4174-bb46-013fc548344c"/>
    <x v="224"/>
    <x v="2781"/>
    <x v="1"/>
    <x v="1"/>
    <x v="5"/>
    <n v="1"/>
    <n v="742.37"/>
    <n v="0.04"/>
    <n v="712.67520000000002"/>
    <n v="54.12329289322853"/>
    <x v="0"/>
    <n v="12"/>
    <x v="7"/>
    <n v="7.5943842150293053E-2"/>
    <n v="5.3881487667874508E-5"/>
    <x v="0"/>
    <s v="Dec-2023"/>
    <n v="202312"/>
  </r>
  <r>
    <s v="d4d262c6-78b3-4860-b720-9c83d84532de"/>
    <x v="208"/>
    <x v="2782"/>
    <x v="3"/>
    <x v="2"/>
    <x v="0"/>
    <n v="1"/>
    <n v="963.99"/>
    <n v="0"/>
    <n v="963.99"/>
    <n v="203.02771777659521"/>
    <x v="0"/>
    <n v="12"/>
    <x v="7"/>
    <n v="0.21061185051358958"/>
    <n v="0"/>
    <x v="1"/>
    <s v="Dec-2023"/>
    <n v="202312"/>
  </r>
  <r>
    <s v="83b080a9-5c17-4676-b62b-8bf216b8796e"/>
    <x v="222"/>
    <x v="2783"/>
    <x v="1"/>
    <x v="0"/>
    <x v="3"/>
    <n v="8"/>
    <n v="798.53"/>
    <n v="0.21"/>
    <n v="5046.7096000000001"/>
    <n v="594.08260224677633"/>
    <x v="0"/>
    <n v="12"/>
    <x v="7"/>
    <n v="0.11771681934042258"/>
    <n v="3.2872903961028393E-5"/>
    <x v="0"/>
    <s v="Dec-2023"/>
    <n v="202312"/>
  </r>
  <r>
    <s v="4644d295-7f22-48a2-b6e1-b8118d5b84fe"/>
    <x v="214"/>
    <x v="2784"/>
    <x v="3"/>
    <x v="1"/>
    <x v="6"/>
    <n v="3"/>
    <n v="198.27"/>
    <n v="0.17"/>
    <n v="493.69229999999999"/>
    <n v="133.626263237621"/>
    <x v="0"/>
    <n v="12"/>
    <x v="7"/>
    <n v="0.27066710021124696"/>
    <n v="2.8580555135253273E-4"/>
    <x v="0"/>
    <s v="Dec-2023"/>
    <n v="202312"/>
  </r>
  <r>
    <s v="578664fc-4cda-43fd-bdda-241e8a41cd39"/>
    <x v="225"/>
    <x v="2785"/>
    <x v="0"/>
    <x v="2"/>
    <x v="6"/>
    <n v="7"/>
    <n v="447.9"/>
    <n v="0.05"/>
    <n v="2978.5349999999989"/>
    <n v="495.03497631555359"/>
    <x v="0"/>
    <n v="12"/>
    <x v="7"/>
    <n v="0.16620082567958872"/>
    <n v="1.5947437246834437E-5"/>
    <x v="0"/>
    <s v="Dec-2023"/>
    <n v="202312"/>
  </r>
  <r>
    <s v="1ff3416a-fba8-4d54-b223-3edbf0749f4a"/>
    <x v="226"/>
    <x v="2786"/>
    <x v="2"/>
    <x v="1"/>
    <x v="5"/>
    <n v="5"/>
    <n v="393.68"/>
    <n v="0.11"/>
    <n v="1751.876"/>
    <n v="228.47598659362421"/>
    <x v="0"/>
    <n v="12"/>
    <x v="7"/>
    <n v="0.13041789863758863"/>
    <n v="5.588295061979272E-5"/>
    <x v="0"/>
    <s v="Dec-2023"/>
    <n v="202312"/>
  </r>
  <r>
    <s v="d9a8d12d-78bb-457b-9138-1a51881a769b"/>
    <x v="216"/>
    <x v="2787"/>
    <x v="1"/>
    <x v="2"/>
    <x v="9"/>
    <n v="4"/>
    <n v="617.38"/>
    <n v="0.1"/>
    <n v="2222.5680000000002"/>
    <n v="431.3756651001521"/>
    <x v="0"/>
    <n v="12"/>
    <x v="7"/>
    <n v="0.19408884907015311"/>
    <n v="4.0493699180407534E-5"/>
    <x v="0"/>
    <s v="Dec-2023"/>
    <n v="202312"/>
  </r>
  <r>
    <s v="ca88b7bb-3c34-4ed3-9fe6-57730757c8e3"/>
    <x v="205"/>
    <x v="2788"/>
    <x v="3"/>
    <x v="1"/>
    <x v="8"/>
    <n v="3"/>
    <n v="958.54"/>
    <n v="0.02"/>
    <n v="2818.1075999999998"/>
    <n v="376.46243061690029"/>
    <x v="0"/>
    <n v="12"/>
    <x v="7"/>
    <n v="0.13358696119938795"/>
    <n v="6.955021873543793E-6"/>
    <x v="0"/>
    <s v="Dec-2023"/>
    <n v="202312"/>
  </r>
  <r>
    <s v="d30d8467-b455-4bcf-9c18-2407fcbb12bd"/>
    <x v="208"/>
    <x v="2789"/>
    <x v="3"/>
    <x v="0"/>
    <x v="1"/>
    <n v="7"/>
    <n v="497.42"/>
    <n v="0.09"/>
    <n v="3168.5654"/>
    <n v="569.35977787183526"/>
    <x v="0"/>
    <n v="12"/>
    <x v="7"/>
    <n v="0.17969008241768822"/>
    <n v="2.5847659638017885E-5"/>
    <x v="0"/>
    <s v="Dec-2023"/>
    <n v="202312"/>
  </r>
  <r>
    <s v="2e718263-5d0c-481f-acae-a7604a91f670"/>
    <x v="223"/>
    <x v="2790"/>
    <x v="0"/>
    <x v="1"/>
    <x v="2"/>
    <n v="4"/>
    <n v="757.29"/>
    <n v="0.22"/>
    <n v="2362.7447999999999"/>
    <n v="664.08007318912485"/>
    <x v="0"/>
    <n v="12"/>
    <x v="7"/>
    <n v="0.28106297099421185"/>
    <n v="7.2627395053414157E-5"/>
    <x v="0"/>
    <s v="Dec-2023"/>
    <n v="202312"/>
  </r>
  <r>
    <s v="338d118e-7a56-46f8-a16b-9bc50867a9e2"/>
    <x v="209"/>
    <x v="2791"/>
    <x v="0"/>
    <x v="0"/>
    <x v="4"/>
    <n v="4"/>
    <n v="395.35"/>
    <n v="0.05"/>
    <n v="1502.33"/>
    <n v="160.16592527470439"/>
    <x v="0"/>
    <n v="12"/>
    <x v="7"/>
    <n v="0.10661168004014059"/>
    <n v="3.1617554066017451E-5"/>
    <x v="0"/>
    <s v="Dec-2023"/>
    <n v="202312"/>
  </r>
  <r>
    <s v="724ac1b4-bd73-4683-801a-91e49aefb238"/>
    <x v="204"/>
    <x v="2792"/>
    <x v="3"/>
    <x v="1"/>
    <x v="7"/>
    <n v="3"/>
    <n v="606.72"/>
    <n v="0.01"/>
    <n v="1801.9584"/>
    <n v="336.25383760354282"/>
    <x v="0"/>
    <n v="12"/>
    <x v="7"/>
    <n v="0.18660466168560985"/>
    <n v="5.4940225035161745E-6"/>
    <x v="0"/>
    <s v="Dec-2023"/>
    <n v="202312"/>
  </r>
  <r>
    <s v="bed11379-9c90-4cd5-913b-2aa9061303a8"/>
    <x v="210"/>
    <x v="109"/>
    <x v="2"/>
    <x v="1"/>
    <x v="1"/>
    <n v="5"/>
    <n v="14.49"/>
    <n v="0.19"/>
    <n v="58.684500000000007"/>
    <n v="6.4675561918035562"/>
    <x v="0"/>
    <n v="12"/>
    <x v="7"/>
    <n v="0.11020893407634989"/>
    <n v="2.6224982746721878E-3"/>
    <x v="0"/>
    <s v="Dec-2023"/>
    <n v="202312"/>
  </r>
  <r>
    <s v="16b221af-2e7e-4e96-81b1-346edb229ddc"/>
    <x v="225"/>
    <x v="2793"/>
    <x v="2"/>
    <x v="1"/>
    <x v="4"/>
    <n v="8"/>
    <n v="358.47"/>
    <n v="0.05"/>
    <n v="2724.3719999999998"/>
    <n v="308.19525977371347"/>
    <x v="0"/>
    <n v="12"/>
    <x v="7"/>
    <n v="0.11312524859810388"/>
    <n v="1.7435210756827627E-5"/>
    <x v="0"/>
    <s v="Dec-2023"/>
    <n v="202312"/>
  </r>
  <r>
    <s v="03c93f56-d451-4e13-a17d-0f75901fd05a"/>
    <x v="209"/>
    <x v="2794"/>
    <x v="1"/>
    <x v="0"/>
    <x v="0"/>
    <n v="4"/>
    <n v="251.02"/>
    <n v="0.12"/>
    <n v="883.59040000000005"/>
    <n v="139.2109037887511"/>
    <x v="0"/>
    <n v="12"/>
    <x v="7"/>
    <n v="0.15755139914235272"/>
    <n v="1.1951238945103975E-4"/>
    <x v="0"/>
    <s v="Dec-2023"/>
    <n v="202312"/>
  </r>
  <r>
    <s v="58331214-564c-40f9-8ff4-2824e99ef4b3"/>
    <x v="205"/>
    <x v="2795"/>
    <x v="3"/>
    <x v="1"/>
    <x v="1"/>
    <n v="4"/>
    <n v="379.67"/>
    <n v="0.15"/>
    <n v="1290.8779999999999"/>
    <n v="301.63159856180278"/>
    <x v="0"/>
    <n v="12"/>
    <x v="7"/>
    <n v="0.23366390825608832"/>
    <n v="9.8769984460189098E-5"/>
    <x v="0"/>
    <s v="Dec-2023"/>
    <n v="202312"/>
  </r>
  <r>
    <s v="a41dab88-353d-417b-8f3e-f04e18d1661f"/>
    <x v="203"/>
    <x v="2796"/>
    <x v="1"/>
    <x v="1"/>
    <x v="8"/>
    <n v="1"/>
    <n v="507.78"/>
    <n v="0.26"/>
    <n v="375.75720000000001"/>
    <n v="29.23764282843263"/>
    <x v="0"/>
    <n v="12"/>
    <x v="7"/>
    <n v="7.7809933724310887E-2"/>
    <n v="5.1203277009728623E-4"/>
    <x v="0"/>
    <s v="Dec-2023"/>
    <n v="202312"/>
  </r>
  <r>
    <s v="da40b5eb-6f40-4b6a-ab6b-70f299860b8e"/>
    <x v="210"/>
    <x v="2797"/>
    <x v="1"/>
    <x v="2"/>
    <x v="2"/>
    <n v="1"/>
    <n v="606.24"/>
    <n v="0.2"/>
    <n v="484.99200000000002"/>
    <n v="112.4895517442739"/>
    <x v="0"/>
    <n v="12"/>
    <x v="7"/>
    <n v="0.23194104592297171"/>
    <n v="3.299023489047242E-4"/>
    <x v="0"/>
    <s v="Dec-2023"/>
    <n v="202312"/>
  </r>
  <r>
    <s v="88a03c63-bf9c-49c8-ab36-9c53562fd062"/>
    <x v="207"/>
    <x v="2798"/>
    <x v="1"/>
    <x v="0"/>
    <x v="6"/>
    <n v="7"/>
    <n v="194.31"/>
    <n v="0.12"/>
    <n v="1196.9495999999999"/>
    <n v="233.54797089799371"/>
    <x v="0"/>
    <n v="12"/>
    <x v="7"/>
    <n v="0.19511930234823063"/>
    <n v="8.82242660843865E-5"/>
    <x v="0"/>
    <s v="Dec-2023"/>
    <n v="202312"/>
  </r>
  <r>
    <s v="ac4692ad-c3f3-40ea-ab31-6e9be3496a15"/>
    <x v="227"/>
    <x v="2799"/>
    <x v="3"/>
    <x v="2"/>
    <x v="0"/>
    <n v="1"/>
    <n v="814.49"/>
    <n v="0.22"/>
    <n v="635.30220000000008"/>
    <n v="172.94688212287909"/>
    <x v="0"/>
    <n v="12"/>
    <x v="7"/>
    <n v="0.27222773999976557"/>
    <n v="2.701076747412491E-4"/>
    <x v="0"/>
    <s v="Dec-2023"/>
    <n v="202312"/>
  </r>
  <r>
    <s v="ed568c06-6a64-4c5f-8308-6b4340f9f089"/>
    <x v="204"/>
    <x v="2800"/>
    <x v="3"/>
    <x v="2"/>
    <x v="6"/>
    <n v="7"/>
    <n v="58.21"/>
    <n v="0.19"/>
    <n v="330.05070000000012"/>
    <n v="86.175265015968776"/>
    <x v="0"/>
    <n v="12"/>
    <x v="7"/>
    <n v="0.26109705271332173"/>
    <n v="4.6629199695683113E-4"/>
    <x v="0"/>
    <s v="Dec-2023"/>
    <n v="202312"/>
  </r>
  <r>
    <s v="d7c3026c-a3f3-4106-b6e8-cf15adb866fb"/>
    <x v="225"/>
    <x v="2801"/>
    <x v="2"/>
    <x v="0"/>
    <x v="2"/>
    <n v="9"/>
    <n v="520.73"/>
    <n v="0.13"/>
    <n v="4077.3159000000001"/>
    <n v="379.99833001317342"/>
    <x v="0"/>
    <n v="12"/>
    <x v="7"/>
    <n v="9.3198157644143645E-2"/>
    <n v="2.7738836718538294E-5"/>
    <x v="0"/>
    <s v="Dec-2023"/>
    <n v="202312"/>
  </r>
  <r>
    <s v="d341b03c-c266-4a55-b773-ebad7cbef75d"/>
    <x v="219"/>
    <x v="2802"/>
    <x v="1"/>
    <x v="1"/>
    <x v="0"/>
    <n v="9"/>
    <n v="252.37"/>
    <n v="0.16"/>
    <n v="1907.9172000000001"/>
    <n v="208.30483873652611"/>
    <x v="0"/>
    <n v="12"/>
    <x v="7"/>
    <n v="0.10917918174673728"/>
    <n v="7.0443308546094141E-5"/>
    <x v="0"/>
    <s v="Dec-2023"/>
    <n v="202312"/>
  </r>
  <r>
    <s v="183d62a7-0853-4165-b022-044268015919"/>
    <x v="215"/>
    <x v="2803"/>
    <x v="1"/>
    <x v="2"/>
    <x v="2"/>
    <n v="8"/>
    <n v="450.45"/>
    <n v="0.09"/>
    <n v="3279.2759999999998"/>
    <n v="436.94336520740222"/>
    <x v="0"/>
    <n v="12"/>
    <x v="7"/>
    <n v="0.13324385175490025"/>
    <n v="2.4975024975024975E-5"/>
    <x v="0"/>
    <s v="Dec-2023"/>
    <n v="202312"/>
  </r>
  <r>
    <s v="dd1e2cd1-d877-4c13-afc0-feefb5a48bef"/>
    <x v="207"/>
    <x v="2804"/>
    <x v="1"/>
    <x v="0"/>
    <x v="0"/>
    <n v="1"/>
    <n v="357.98"/>
    <n v="7.0000000000000007E-2"/>
    <n v="332.92140000000001"/>
    <n v="83.778216236127477"/>
    <x v="0"/>
    <n v="12"/>
    <x v="7"/>
    <n v="0.25164563238087873"/>
    <n v="1.9554165037152915E-4"/>
    <x v="0"/>
    <s v="Dec-2023"/>
    <n v="202312"/>
  </r>
  <r>
    <s v="69d3b79c-0feb-42b4-ade6-5108da825999"/>
    <x v="220"/>
    <x v="2805"/>
    <x v="3"/>
    <x v="2"/>
    <x v="3"/>
    <n v="5"/>
    <n v="883.3"/>
    <n v="0.06"/>
    <n v="4151.51"/>
    <n v="340.75547408055269"/>
    <x v="0"/>
    <n v="12"/>
    <x v="7"/>
    <n v="8.2079887578387786E-2"/>
    <n v="1.3585418317672364E-5"/>
    <x v="0"/>
    <s v="Dec-2023"/>
    <n v="202312"/>
  </r>
  <r>
    <s v="7d8203c4-21de-45a2-b4c6-1b2aed4e46cc"/>
    <x v="214"/>
    <x v="2806"/>
    <x v="0"/>
    <x v="0"/>
    <x v="5"/>
    <n v="9"/>
    <n v="803.05"/>
    <n v="7.0000000000000007E-2"/>
    <n v="6721.5284999999994"/>
    <n v="1225.4526077735391"/>
    <x v="0"/>
    <n v="12"/>
    <x v="7"/>
    <n v="0.18231754991049121"/>
    <n v="9.6852970273056202E-6"/>
    <x v="0"/>
    <s v="Dec-2023"/>
    <n v="202312"/>
  </r>
  <r>
    <s v="8177f0c9-c7de-47da-b1bd-74aa153b7855"/>
    <x v="213"/>
    <x v="2807"/>
    <x v="1"/>
    <x v="1"/>
    <x v="4"/>
    <n v="5"/>
    <n v="538.25"/>
    <n v="0.18"/>
    <n v="2206.8249999999998"/>
    <n v="290.97816699237472"/>
    <x v="0"/>
    <n v="12"/>
    <x v="7"/>
    <n v="0.13185375686444314"/>
    <n v="6.6883418485833717E-5"/>
    <x v="0"/>
    <s v="Dec-2023"/>
    <n v="202312"/>
  </r>
  <r>
    <s v="b45cc8a6-6b3b-41b7-952b-27c37d7e8793"/>
    <x v="227"/>
    <x v="2808"/>
    <x v="1"/>
    <x v="0"/>
    <x v="3"/>
    <n v="2"/>
    <n v="7.91"/>
    <n v="0.01"/>
    <n v="15.661799999999999"/>
    <n v="3.153580038121059"/>
    <x v="0"/>
    <n v="12"/>
    <x v="7"/>
    <n v="0.20135489139952362"/>
    <n v="6.3211125158027818E-4"/>
    <x v="0"/>
    <s v="Dec-2023"/>
    <n v="202312"/>
  </r>
  <r>
    <s v="02a2c18b-3bc9-45b0-80cd-5b83966ddacb"/>
    <x v="205"/>
    <x v="2809"/>
    <x v="1"/>
    <x v="2"/>
    <x v="1"/>
    <n v="9"/>
    <n v="112.2"/>
    <n v="0.05"/>
    <n v="959.31000000000006"/>
    <n v="110.68171431816739"/>
    <x v="0"/>
    <n v="12"/>
    <x v="7"/>
    <n v="0.11537637918729857"/>
    <n v="4.9514755397108337E-5"/>
    <x v="0"/>
    <s v="Dec-2023"/>
    <n v="202312"/>
  </r>
  <r>
    <s v="0447d925-256e-4740-9a5e-87322208c736"/>
    <x v="215"/>
    <x v="2810"/>
    <x v="1"/>
    <x v="1"/>
    <x v="1"/>
    <n v="3"/>
    <n v="728.77"/>
    <n v="0.18"/>
    <n v="1792.7742000000001"/>
    <n v="124.683202006671"/>
    <x v="0"/>
    <n v="12"/>
    <x v="7"/>
    <n v="6.9547632940428858E-2"/>
    <n v="8.233050207884518E-5"/>
    <x v="0"/>
    <s v="Dec-2023"/>
    <n v="202312"/>
  </r>
  <r>
    <s v="5eec5c3e-1301-48c8-b5b7-b23213844a32"/>
    <x v="220"/>
    <x v="2811"/>
    <x v="1"/>
    <x v="2"/>
    <x v="9"/>
    <n v="8"/>
    <n v="997.73"/>
    <n v="0.04"/>
    <n v="7662.5663999999997"/>
    <n v="990.37025343261814"/>
    <x v="0"/>
    <n v="12"/>
    <x v="7"/>
    <n v="0.12924785270801936"/>
    <n v="5.0113758231184788E-6"/>
    <x v="0"/>
    <s v="Dec-2023"/>
    <n v="202312"/>
  </r>
  <r>
    <s v="273df67c-aa91-4830-8c14-e147f879001e"/>
    <x v="210"/>
    <x v="2812"/>
    <x v="0"/>
    <x v="1"/>
    <x v="4"/>
    <n v="7"/>
    <n v="798.54"/>
    <n v="0.28000000000000003"/>
    <n v="4024.641599999999"/>
    <n v="536.60192242631285"/>
    <x v="0"/>
    <n v="12"/>
    <x v="7"/>
    <n v="0.13332911989636867"/>
    <n v="5.0091416835725203E-5"/>
    <x v="0"/>
    <s v="Dec-2023"/>
    <n v="202312"/>
  </r>
  <r>
    <s v="7e62aa8d-3ead-44b4-84a6-dfc81d337cc0"/>
    <x v="218"/>
    <x v="2813"/>
    <x v="2"/>
    <x v="2"/>
    <x v="1"/>
    <n v="8"/>
    <n v="79.260000000000005"/>
    <n v="0.23"/>
    <n v="488.24160000000012"/>
    <n v="98.8959043934166"/>
    <x v="0"/>
    <n v="12"/>
    <x v="7"/>
    <n v="0.20255526033303303"/>
    <n v="3.6273025485743124E-4"/>
    <x v="0"/>
    <s v="Dec-2023"/>
    <n v="202312"/>
  </r>
  <r>
    <s v="0628bdc1-821d-493d-9114-918393311286"/>
    <x v="204"/>
    <x v="2814"/>
    <x v="3"/>
    <x v="2"/>
    <x v="9"/>
    <n v="9"/>
    <n v="584.16999999999996"/>
    <n v="0.09"/>
    <n v="4784.3522999999996"/>
    <n v="739.31345060733122"/>
    <x v="0"/>
    <n v="12"/>
    <x v="7"/>
    <n v="0.15452738516085684"/>
    <n v="1.7118304603112106E-5"/>
    <x v="0"/>
    <s v="Dec-2023"/>
    <n v="202312"/>
  </r>
  <r>
    <s v="44375ecd-1f3a-486f-83aa-1bc550a02dfa"/>
    <x v="221"/>
    <x v="2815"/>
    <x v="2"/>
    <x v="0"/>
    <x v="8"/>
    <n v="9"/>
    <n v="105.94"/>
    <n v="0.05"/>
    <n v="905.78700000000003"/>
    <n v="57.680735530909743"/>
    <x v="0"/>
    <n v="12"/>
    <x v="7"/>
    <n v="6.3680242188185243E-2"/>
    <n v="5.2440584817401882E-5"/>
    <x v="0"/>
    <s v="Dec-2023"/>
    <n v="202312"/>
  </r>
  <r>
    <s v="e63eb2eb-2cad-4db9-9cc2-0f7675c2947e"/>
    <x v="209"/>
    <x v="2816"/>
    <x v="2"/>
    <x v="1"/>
    <x v="5"/>
    <n v="5"/>
    <n v="968.44"/>
    <n v="0.02"/>
    <n v="4745.3560000000007"/>
    <n v="249.41709653224331"/>
    <x v="0"/>
    <n v="12"/>
    <x v="7"/>
    <n v="5.2560249754126619E-2"/>
    <n v="4.1303539713353432E-6"/>
    <x v="0"/>
    <s v="Dec-2023"/>
    <n v="202312"/>
  </r>
  <r>
    <s v="17ff1d36-9ab5-4c9c-b5b3-7010dde4c634"/>
    <x v="216"/>
    <x v="2817"/>
    <x v="2"/>
    <x v="2"/>
    <x v="2"/>
    <n v="8"/>
    <n v="859.36"/>
    <n v="0.23"/>
    <n v="5293.6575999999995"/>
    <n v="545.58686335389575"/>
    <x v="0"/>
    <n v="12"/>
    <x v="7"/>
    <n v="0.10306425246579903"/>
    <n v="3.3455129398622233E-5"/>
    <x v="0"/>
    <s v="Dec-2023"/>
    <n v="202312"/>
  </r>
  <r>
    <s v="2ceeede2-1fd7-4090-97fc-ff68afe1796b"/>
    <x v="209"/>
    <x v="2818"/>
    <x v="2"/>
    <x v="1"/>
    <x v="9"/>
    <n v="6"/>
    <n v="158.77000000000001"/>
    <n v="0.06"/>
    <n v="895.46280000000002"/>
    <n v="60.84955079602711"/>
    <x v="0"/>
    <n v="12"/>
    <x v="7"/>
    <n v="6.7953186660604001E-2"/>
    <n v="6.2984190968067008E-5"/>
    <x v="0"/>
    <s v="Dec-2023"/>
    <n v="202312"/>
  </r>
  <r>
    <s v="0b14c517-c20e-4c63-afe7-19a9e3b2d1c6"/>
    <x v="217"/>
    <x v="2819"/>
    <x v="1"/>
    <x v="2"/>
    <x v="5"/>
    <n v="3"/>
    <n v="627.49"/>
    <n v="0.24"/>
    <n v="1430.6772000000001"/>
    <n v="95.841262410786157"/>
    <x v="0"/>
    <n v="12"/>
    <x v="7"/>
    <n v="6.6990137545203179E-2"/>
    <n v="1.2749207158679819E-4"/>
    <x v="0"/>
    <s v="Dec-2023"/>
    <n v="202312"/>
  </r>
  <r>
    <s v="4c5e5b96-d829-4297-8a75-152125725475"/>
    <x v="210"/>
    <x v="2820"/>
    <x v="3"/>
    <x v="1"/>
    <x v="2"/>
    <n v="5"/>
    <n v="302.39999999999998"/>
    <n v="0.15"/>
    <n v="1285.2"/>
    <n v="370.03414618604279"/>
    <x v="0"/>
    <n v="12"/>
    <x v="7"/>
    <n v="0.2879195037239673"/>
    <n v="9.9206349206349206E-5"/>
    <x v="0"/>
    <s v="Dec-2023"/>
    <n v="202312"/>
  </r>
  <r>
    <s v="b3669cbf-bf92-4bfb-b9b6-47cc157400c2"/>
    <x v="204"/>
    <x v="2821"/>
    <x v="3"/>
    <x v="2"/>
    <x v="3"/>
    <n v="1"/>
    <n v="958.47"/>
    <n v="7.0000000000000007E-2"/>
    <n v="891.37709999999993"/>
    <n v="193.84259690319041"/>
    <x v="0"/>
    <n v="12"/>
    <x v="7"/>
    <n v="0.21746418760723202"/>
    <n v="7.3033063110999828E-5"/>
    <x v="0"/>
    <s v="Dec-2023"/>
    <n v="202312"/>
  </r>
  <r>
    <s v="68935005-3c4e-45bb-874e-54e649011b4a"/>
    <x v="228"/>
    <x v="2822"/>
    <x v="2"/>
    <x v="1"/>
    <x v="3"/>
    <n v="7"/>
    <n v="51.65"/>
    <n v="0.28000000000000003"/>
    <n v="260.31599999999997"/>
    <n v="31.91123730917624"/>
    <x v="0"/>
    <n v="12"/>
    <x v="7"/>
    <n v="0.12258653831948955"/>
    <n v="7.7444336882865445E-4"/>
    <x v="0"/>
    <s v="Dec-2023"/>
    <n v="202312"/>
  </r>
  <r>
    <s v="e3e3ecde-8fd4-40b8-97d3-77a5253a6c9e"/>
    <x v="208"/>
    <x v="2823"/>
    <x v="1"/>
    <x v="0"/>
    <x v="1"/>
    <n v="3"/>
    <n v="494.64"/>
    <n v="0.2"/>
    <n v="1187.136"/>
    <n v="94.881286308357005"/>
    <x v="0"/>
    <n v="12"/>
    <x v="7"/>
    <n v="7.9924529547041795E-2"/>
    <n v="1.3477815515661222E-4"/>
    <x v="0"/>
    <s v="Dec-2023"/>
    <n v="202312"/>
  </r>
  <r>
    <s v="50c9028e-36e3-4a62-91bc-cfc4599b70a6"/>
    <x v="226"/>
    <x v="2824"/>
    <x v="1"/>
    <x v="2"/>
    <x v="2"/>
    <n v="5"/>
    <n v="862"/>
    <n v="0.15"/>
    <n v="3663.5"/>
    <n v="194.29961337240209"/>
    <x v="0"/>
    <n v="12"/>
    <x v="7"/>
    <n v="5.3036607990283091E-2"/>
    <n v="3.4802784222737818E-5"/>
    <x v="0"/>
    <s v="Dec-2023"/>
    <n v="202312"/>
  </r>
  <r>
    <s v="7e169d09-2e96-410f-b3ab-1186bf8c4e67"/>
    <x v="229"/>
    <x v="653"/>
    <x v="2"/>
    <x v="2"/>
    <x v="2"/>
    <n v="3"/>
    <n v="776.23"/>
    <n v="0.01"/>
    <n v="2305.4031"/>
    <n v="287.96162098157288"/>
    <x v="0"/>
    <n v="12"/>
    <x v="7"/>
    <n v="0.12490727586059587"/>
    <n v="4.29425986284134E-6"/>
    <x v="0"/>
    <s v="Dec-2023"/>
    <n v="202312"/>
  </r>
  <r>
    <s v="658209b8-62b0-4c50-adfb-008986f578b5"/>
    <x v="226"/>
    <x v="2825"/>
    <x v="2"/>
    <x v="1"/>
    <x v="1"/>
    <n v="6"/>
    <n v="396.23"/>
    <n v="0.11"/>
    <n v="2115.8681999999999"/>
    <n v="240.261516015561"/>
    <x v="0"/>
    <n v="12"/>
    <x v="7"/>
    <n v="0.11355221275860236"/>
    <n v="4.6269422641731651E-5"/>
    <x v="0"/>
    <s v="Dec-2023"/>
    <n v="202312"/>
  </r>
  <r>
    <s v="6b87b5f5-0d2a-444a-be1e-e81ee8909577"/>
    <x v="230"/>
    <x v="2826"/>
    <x v="2"/>
    <x v="0"/>
    <x v="9"/>
    <n v="3"/>
    <n v="913.86"/>
    <n v="0.2"/>
    <n v="2193.2640000000001"/>
    <n v="520.34269839118394"/>
    <x v="0"/>
    <n v="12"/>
    <x v="7"/>
    <n v="0.23724581190006488"/>
    <n v="7.29506343057653E-5"/>
    <x v="0"/>
    <s v="Dec-2023"/>
    <n v="202312"/>
  </r>
  <r>
    <s v="10e2ee9c-189f-4109-9380-34b3db3d8541"/>
    <x v="206"/>
    <x v="2827"/>
    <x v="3"/>
    <x v="1"/>
    <x v="7"/>
    <n v="9"/>
    <n v="523.62"/>
    <n v="0.2"/>
    <n v="3770.0639999999999"/>
    <n v="883.78480884825512"/>
    <x v="0"/>
    <n v="12"/>
    <x v="7"/>
    <n v="0.23442169916697839"/>
    <n v="4.2439597842370849E-5"/>
    <x v="0"/>
    <s v="Dec-2023"/>
    <n v="202312"/>
  </r>
  <r>
    <s v="2563236f-ab14-44cc-bd3f-33f812475d41"/>
    <x v="227"/>
    <x v="2828"/>
    <x v="0"/>
    <x v="2"/>
    <x v="0"/>
    <n v="5"/>
    <n v="496.98"/>
    <n v="0.23"/>
    <n v="1913.373"/>
    <n v="468.12704793134418"/>
    <x v="0"/>
    <n v="12"/>
    <x v="7"/>
    <n v="0.24466063226111384"/>
    <n v="9.2559056702482993E-5"/>
    <x v="0"/>
    <s v="Dec-2023"/>
    <n v="202312"/>
  </r>
  <r>
    <s v="758a1903-286a-475e-94f5-5b4acf6b3c64"/>
    <x v="205"/>
    <x v="2829"/>
    <x v="0"/>
    <x v="2"/>
    <x v="8"/>
    <n v="6"/>
    <n v="918.44"/>
    <n v="7.0000000000000007E-2"/>
    <n v="5124.8951999999999"/>
    <n v="654.29845429569241"/>
    <x v="0"/>
    <n v="12"/>
    <x v="7"/>
    <n v="0.12767060179019707"/>
    <n v="1.2702698779089181E-5"/>
    <x v="0"/>
    <s v="Dec-2023"/>
    <n v="202312"/>
  </r>
  <r>
    <s v="004dc3c4-5b5b-4c66-b7ce-53c78d4be56c"/>
    <x v="214"/>
    <x v="2830"/>
    <x v="1"/>
    <x v="2"/>
    <x v="0"/>
    <n v="1"/>
    <n v="752.65"/>
    <n v="0.04"/>
    <n v="722.54399999999998"/>
    <n v="147.36653170369601"/>
    <x v="0"/>
    <n v="12"/>
    <x v="7"/>
    <n v="0.20395509713414825"/>
    <n v="5.3145552381585067E-5"/>
    <x v="0"/>
    <s v="Dec-2023"/>
    <n v="202312"/>
  </r>
  <r>
    <s v="774e991e-5793-4d60-9a30-b3e5302f4ccd"/>
    <x v="209"/>
    <x v="2831"/>
    <x v="3"/>
    <x v="0"/>
    <x v="4"/>
    <n v="7"/>
    <n v="249.75"/>
    <n v="0.08"/>
    <n v="1608.39"/>
    <n v="463.49439666511188"/>
    <x v="0"/>
    <n v="12"/>
    <x v="7"/>
    <n v="0.28817289131685214"/>
    <n v="4.5760045760045759E-5"/>
    <x v="0"/>
    <s v="Dec-2023"/>
    <n v="202312"/>
  </r>
  <r>
    <s v="625fc219-137d-48e1-b3c0-e4b3c3dfe164"/>
    <x v="208"/>
    <x v="2832"/>
    <x v="3"/>
    <x v="1"/>
    <x v="8"/>
    <n v="7"/>
    <n v="913.08"/>
    <n v="0.11"/>
    <n v="5688.4884000000002"/>
    <n v="1670.9444676542021"/>
    <x v="0"/>
    <n v="12"/>
    <x v="7"/>
    <n v="0.2937413861394535"/>
    <n v="1.721019594590366E-5"/>
    <x v="0"/>
    <s v="Dec-2023"/>
    <n v="202312"/>
  </r>
  <r>
    <s v="b65f7163-61cb-455d-a4e3-cf330dcebfb7"/>
    <x v="209"/>
    <x v="2833"/>
    <x v="1"/>
    <x v="2"/>
    <x v="8"/>
    <n v="5"/>
    <n v="173.78"/>
    <n v="0.18"/>
    <n v="712.49800000000005"/>
    <n v="128.7815286566221"/>
    <x v="0"/>
    <n v="12"/>
    <x v="7"/>
    <n v="0.18074651249073273"/>
    <n v="2.0715847623431924E-4"/>
    <x v="0"/>
    <s v="Dec-2023"/>
    <n v="202312"/>
  </r>
  <r>
    <s v="651531a0-864c-4a3b-929d-d325bb29b569"/>
    <x v="231"/>
    <x v="2834"/>
    <x v="1"/>
    <x v="2"/>
    <x v="2"/>
    <n v="6"/>
    <n v="376.48"/>
    <n v="0.08"/>
    <n v="2078.1696000000002"/>
    <n v="160.82311280412679"/>
    <x v="0"/>
    <n v="12"/>
    <x v="7"/>
    <n v="7.7386904708897086E-2"/>
    <n v="3.5415781272134863E-5"/>
    <x v="0"/>
    <s v="Dec-2023"/>
    <n v="202312"/>
  </r>
  <r>
    <s v="4f5c7b17-5adc-4c71-949a-cc92aa1b8e8f"/>
    <x v="224"/>
    <x v="2835"/>
    <x v="0"/>
    <x v="1"/>
    <x v="2"/>
    <n v="9"/>
    <n v="576.84"/>
    <n v="0.28999999999999998"/>
    <n v="3686.0075999999999"/>
    <n v="1061.825969052494"/>
    <x v="0"/>
    <n v="12"/>
    <x v="7"/>
    <n v="0.28806939222059497"/>
    <n v="5.585989567682931E-5"/>
    <x v="0"/>
    <s v="Dec-2023"/>
    <n v="202312"/>
  </r>
  <r>
    <s v="b9f581bc-2ad3-48c7-a12f-84cfd49ce434"/>
    <x v="231"/>
    <x v="2836"/>
    <x v="2"/>
    <x v="0"/>
    <x v="4"/>
    <n v="4"/>
    <n v="151.69"/>
    <n v="0.28000000000000003"/>
    <n v="436.86720000000003"/>
    <n v="66.897139878829989"/>
    <x v="0"/>
    <n v="12"/>
    <x v="7"/>
    <n v="0.15312923441913237"/>
    <n v="4.6146746654360872E-4"/>
    <x v="0"/>
    <s v="Dec-2023"/>
    <n v="202312"/>
  </r>
  <r>
    <s v="0602f971-38ed-4655-874f-1ccca59b2bbe"/>
    <x v="231"/>
    <x v="2837"/>
    <x v="3"/>
    <x v="0"/>
    <x v="2"/>
    <n v="9"/>
    <n v="844.71"/>
    <n v="0.28999999999999998"/>
    <n v="5397.6968999999999"/>
    <n v="1119.5108652927261"/>
    <x v="0"/>
    <n v="12"/>
    <x v="7"/>
    <n v="0.20740528526022387"/>
    <n v="3.8145898855491491E-5"/>
    <x v="0"/>
    <s v="Dec-2023"/>
    <n v="202312"/>
  </r>
  <r>
    <s v="442d43af-3e30-4835-86d7-318817bc034c"/>
    <x v="226"/>
    <x v="2838"/>
    <x v="1"/>
    <x v="0"/>
    <x v="3"/>
    <n v="4"/>
    <n v="809.75"/>
    <n v="0.09"/>
    <n v="2947.49"/>
    <n v="731.08361270374996"/>
    <x v="0"/>
    <n v="12"/>
    <x v="7"/>
    <n v="0.24803599425400935"/>
    <n v="2.7786353812905218E-5"/>
    <x v="0"/>
    <s v="Dec-2023"/>
    <n v="202312"/>
  </r>
  <r>
    <s v="178a45e0-7656-4f84-acd1-8afed3f36228"/>
    <x v="232"/>
    <x v="2839"/>
    <x v="3"/>
    <x v="2"/>
    <x v="2"/>
    <n v="3"/>
    <n v="792.74"/>
    <n v="0.27"/>
    <n v="1736.1006"/>
    <n v="211.42236648295159"/>
    <x v="0"/>
    <n v="12"/>
    <x v="7"/>
    <n v="0.12178002039913562"/>
    <n v="1.1353028735777178E-4"/>
    <x v="0"/>
    <s v="Dec-2023"/>
    <n v="202312"/>
  </r>
  <r>
    <s v="473d08a9-a482-47f4-9950-d2a7a8b6cddd"/>
    <x v="229"/>
    <x v="2840"/>
    <x v="3"/>
    <x v="1"/>
    <x v="5"/>
    <n v="8"/>
    <n v="493.49"/>
    <n v="0.08"/>
    <n v="3632.0864000000001"/>
    <n v="1057.9321290658261"/>
    <x v="0"/>
    <n v="12"/>
    <x v="7"/>
    <n v="0.29127394355647102"/>
    <n v="2.0263835133437355E-5"/>
    <x v="0"/>
    <s v="Dec-2023"/>
    <n v="202312"/>
  </r>
  <r>
    <s v="6bacac78-5f30-4cbe-a6f7-84357e908e59"/>
    <x v="213"/>
    <x v="2841"/>
    <x v="1"/>
    <x v="0"/>
    <x v="2"/>
    <n v="1"/>
    <n v="358.23"/>
    <n v="0.09"/>
    <n v="325.98930000000001"/>
    <n v="44.511732177078109"/>
    <x v="0"/>
    <n v="12"/>
    <x v="7"/>
    <n v="0.13654353740162056"/>
    <n v="2.512352399296541E-4"/>
    <x v="0"/>
    <s v="Dec-2023"/>
    <n v="202312"/>
  </r>
  <r>
    <s v="94a71af7-6a4c-49e0-9480-ff958b02d9dd"/>
    <x v="223"/>
    <x v="2842"/>
    <x v="2"/>
    <x v="0"/>
    <x v="0"/>
    <n v="6"/>
    <n v="746.39"/>
    <n v="0.08"/>
    <n v="4120.0727999999999"/>
    <n v="417.48381112584758"/>
    <x v="0"/>
    <n v="12"/>
    <x v="7"/>
    <n v="0.10132923164023888"/>
    <n v="1.7863762018962384E-5"/>
    <x v="0"/>
    <s v="Dec-2023"/>
    <n v="202312"/>
  </r>
  <r>
    <s v="45367c44-c2ec-4701-b1a8-43b322592af3"/>
    <x v="228"/>
    <x v="2843"/>
    <x v="3"/>
    <x v="0"/>
    <x v="1"/>
    <n v="5"/>
    <n v="144.75"/>
    <n v="0.2"/>
    <n v="579"/>
    <n v="99.257303451148999"/>
    <x v="0"/>
    <n v="12"/>
    <x v="7"/>
    <n v="0.17142884879300346"/>
    <n v="2.7633851468048361E-4"/>
    <x v="0"/>
    <s v="Dec-2023"/>
    <n v="202312"/>
  </r>
  <r>
    <s v="8542b6a1-67bd-4de9-ac2b-f471b57657b7"/>
    <x v="228"/>
    <x v="2844"/>
    <x v="1"/>
    <x v="2"/>
    <x v="2"/>
    <n v="6"/>
    <n v="107.25"/>
    <n v="0.28000000000000003"/>
    <n v="463.32"/>
    <n v="25.606678066697281"/>
    <x v="0"/>
    <n v="12"/>
    <x v="7"/>
    <n v="5.5267802095090392E-2"/>
    <n v="4.3512043512043517E-4"/>
    <x v="0"/>
    <s v="Dec-2023"/>
    <n v="202312"/>
  </r>
  <r>
    <s v="f319fc91-dc6e-472f-93cc-dbd37e1e583f"/>
    <x v="214"/>
    <x v="2845"/>
    <x v="1"/>
    <x v="0"/>
    <x v="6"/>
    <n v="6"/>
    <n v="466.89"/>
    <n v="0.06"/>
    <n v="2633.2595999999999"/>
    <n v="717.22485646769826"/>
    <x v="0"/>
    <n v="12"/>
    <x v="7"/>
    <n v="0.27237149594658205"/>
    <n v="2.1418321231981835E-5"/>
    <x v="0"/>
    <s v="Dec-2023"/>
    <n v="202312"/>
  </r>
  <r>
    <s v="80777e7e-fabe-476d-abf6-e4446d60b36e"/>
    <x v="209"/>
    <x v="2846"/>
    <x v="2"/>
    <x v="0"/>
    <x v="9"/>
    <n v="1"/>
    <n v="68.61"/>
    <n v="0.17"/>
    <n v="56.946299999999987"/>
    <n v="6.744015438538348"/>
    <x v="0"/>
    <n v="12"/>
    <x v="7"/>
    <n v="0.11842763162028699"/>
    <n v="2.4777729193995045E-3"/>
    <x v="0"/>
    <s v="Dec-2023"/>
    <n v="202312"/>
  </r>
  <r>
    <s v="18abfb5f-1eaa-49b3-9895-982d25b32f86"/>
    <x v="232"/>
    <x v="575"/>
    <x v="2"/>
    <x v="2"/>
    <x v="4"/>
    <n v="3"/>
    <n v="931.82"/>
    <n v="0.15"/>
    <n v="2376.1410000000001"/>
    <n v="565.3758162831889"/>
    <x v="0"/>
    <n v="12"/>
    <x v="7"/>
    <n v="0.23793866453345525"/>
    <n v="5.3658431885986562E-5"/>
    <x v="0"/>
    <s v="Dec-2023"/>
    <n v="202312"/>
  </r>
  <r>
    <s v="f3b8b76f-1371-4819-8252-1d6cee37c705"/>
    <x v="213"/>
    <x v="2847"/>
    <x v="2"/>
    <x v="2"/>
    <x v="9"/>
    <n v="3"/>
    <n v="202.53"/>
    <n v="0.05"/>
    <n v="577.21050000000002"/>
    <n v="140.63359754891971"/>
    <x v="0"/>
    <n v="12"/>
    <x v="7"/>
    <n v="0.24364351921685365"/>
    <n v="8.2292335291890908E-5"/>
    <x v="0"/>
    <s v="Dec-2023"/>
    <n v="202312"/>
  </r>
  <r>
    <s v="4387a851-a1fc-4760-b497-465d60d8e2b2"/>
    <x v="206"/>
    <x v="2848"/>
    <x v="2"/>
    <x v="2"/>
    <x v="4"/>
    <n v="6"/>
    <n v="244.49"/>
    <n v="0.2"/>
    <n v="1173.5519999999999"/>
    <n v="190.60361270800311"/>
    <x v="0"/>
    <n v="12"/>
    <x v="7"/>
    <n v="0.16241599239573801"/>
    <n v="1.3633822787571407E-4"/>
    <x v="0"/>
    <s v="Dec-2023"/>
    <n v="202312"/>
  </r>
  <r>
    <s v="a55802e4-d018-4972-906f-a217581d5564"/>
    <x v="233"/>
    <x v="2849"/>
    <x v="0"/>
    <x v="1"/>
    <x v="0"/>
    <n v="6"/>
    <n v="232.25"/>
    <n v="0.23"/>
    <n v="1072.9949999999999"/>
    <n v="159.85419858286269"/>
    <x v="0"/>
    <n v="12"/>
    <x v="7"/>
    <n v="0.14897944406345109"/>
    <n v="1.6505202726946539E-4"/>
    <x v="0"/>
    <s v="Dec-2023"/>
    <n v="202312"/>
  </r>
  <r>
    <s v="600dea31-19fc-41b5-93b7-694d7c35a7a1"/>
    <x v="213"/>
    <x v="2850"/>
    <x v="2"/>
    <x v="2"/>
    <x v="9"/>
    <n v="4"/>
    <n v="647.53"/>
    <n v="0.17"/>
    <n v="2149.7995999999998"/>
    <n v="370.98354349604472"/>
    <x v="0"/>
    <n v="12"/>
    <x v="7"/>
    <n v="0.17256657015660656"/>
    <n v="6.5634024678393283E-5"/>
    <x v="0"/>
    <s v="Dec-2023"/>
    <n v="202312"/>
  </r>
  <r>
    <s v="286a737e-7168-44f8-8182-4bebaf62e6b9"/>
    <x v="225"/>
    <x v="2851"/>
    <x v="1"/>
    <x v="2"/>
    <x v="7"/>
    <n v="3"/>
    <n v="507.94"/>
    <n v="0.17"/>
    <n v="1264.7706000000001"/>
    <n v="354.46963635486691"/>
    <x v="0"/>
    <n v="12"/>
    <x v="7"/>
    <n v="0.28026397542358028"/>
    <n v="1.1156173301308554E-4"/>
    <x v="0"/>
    <s v="Dec-2023"/>
    <n v="202312"/>
  </r>
  <r>
    <s v="bfd897bd-ac04-4110-8aac-088def833fe7"/>
    <x v="214"/>
    <x v="2852"/>
    <x v="1"/>
    <x v="1"/>
    <x v="8"/>
    <n v="5"/>
    <n v="63.36"/>
    <n v="0.15"/>
    <n v="269.27999999999997"/>
    <n v="45.149947139288209"/>
    <x v="0"/>
    <n v="12"/>
    <x v="7"/>
    <n v="0.16766914415956705"/>
    <n v="4.7348484848484844E-4"/>
    <x v="0"/>
    <s v="Dec-2023"/>
    <n v="202312"/>
  </r>
  <r>
    <s v="4eb58058-7ad3-446b-9721-2f340076dec9"/>
    <x v="210"/>
    <x v="2853"/>
    <x v="1"/>
    <x v="0"/>
    <x v="3"/>
    <n v="4"/>
    <n v="520.4"/>
    <n v="0.15"/>
    <n v="1769.36"/>
    <n v="254.46414905589339"/>
    <x v="0"/>
    <n v="12"/>
    <x v="7"/>
    <n v="0.14381705761173158"/>
    <n v="7.2059953881629523E-5"/>
    <x v="0"/>
    <s v="Dec-2023"/>
    <n v="202312"/>
  </r>
  <r>
    <s v="6335b68c-58cd-4ad7-adaf-e8a5290875e3"/>
    <x v="221"/>
    <x v="2854"/>
    <x v="1"/>
    <x v="1"/>
    <x v="4"/>
    <n v="6"/>
    <n v="749.3"/>
    <n v="0.14000000000000001"/>
    <n v="3866.387999999999"/>
    <n v="1143.9907151570551"/>
    <x v="0"/>
    <n v="12"/>
    <x v="7"/>
    <n v="0.2958809915500088"/>
    <n v="3.1140175274700837E-5"/>
    <x v="0"/>
    <s v="Dec-2023"/>
    <n v="202312"/>
  </r>
  <r>
    <s v="9250d633-604f-4bf2-aeaf-d15657edc5ac"/>
    <x v="207"/>
    <x v="2855"/>
    <x v="2"/>
    <x v="1"/>
    <x v="0"/>
    <n v="6"/>
    <n v="382.35"/>
    <n v="0.13"/>
    <n v="1995.867"/>
    <n v="563.31462175047818"/>
    <x v="0"/>
    <n v="12"/>
    <x v="7"/>
    <n v="0.28224056099453432"/>
    <n v="5.6667102567455639E-5"/>
    <x v="0"/>
    <s v="Dec-2023"/>
    <n v="202312"/>
  </r>
  <r>
    <s v="b7db1bbe-acfd-496a-88fe-a6aa8e068c4e"/>
    <x v="221"/>
    <x v="2856"/>
    <x v="1"/>
    <x v="1"/>
    <x v="4"/>
    <n v="7"/>
    <n v="725.12"/>
    <n v="0.14000000000000001"/>
    <n v="4365.2223999999997"/>
    <n v="495.95509658086507"/>
    <x v="0"/>
    <n v="12"/>
    <x v="7"/>
    <n v="0.11361508100500564"/>
    <n v="2.7581641659311563E-5"/>
    <x v="0"/>
    <s v="Dec-2023"/>
    <n v="202312"/>
  </r>
  <r>
    <s v="d7ac5101-4fec-4441-bbbc-899b300d0c17"/>
    <x v="226"/>
    <x v="2857"/>
    <x v="2"/>
    <x v="1"/>
    <x v="1"/>
    <n v="6"/>
    <n v="522.22"/>
    <n v="0.25"/>
    <n v="2349.9899999999998"/>
    <n v="394.85535907529442"/>
    <x v="0"/>
    <n v="12"/>
    <x v="7"/>
    <n v="0.16802427205021914"/>
    <n v="7.9787573564142823E-5"/>
    <x v="0"/>
    <s v="Dec-2023"/>
    <n v="202312"/>
  </r>
  <r>
    <s v="cbabc107-f08f-4052-88fe-814e539b6046"/>
    <x v="210"/>
    <x v="2858"/>
    <x v="0"/>
    <x v="0"/>
    <x v="8"/>
    <n v="5"/>
    <n v="779.4"/>
    <n v="7.0000000000000007E-2"/>
    <n v="3624.21"/>
    <n v="350.32551702266869"/>
    <x v="0"/>
    <n v="12"/>
    <x v="7"/>
    <n v="9.6662587715024423E-2"/>
    <n v="1.796253528355145E-5"/>
    <x v="0"/>
    <s v="Dec-2023"/>
    <n v="202312"/>
  </r>
  <r>
    <s v="5e88caac-aa49-4695-8755-9bb636bc257c"/>
    <x v="204"/>
    <x v="2859"/>
    <x v="0"/>
    <x v="0"/>
    <x v="9"/>
    <n v="4"/>
    <n v="538.04"/>
    <n v="0.05"/>
    <n v="2044.5519999999999"/>
    <n v="461.27604882074297"/>
    <x v="0"/>
    <n v="12"/>
    <x v="7"/>
    <n v="0.22561228514644918"/>
    <n v="2.3232473422050406E-5"/>
    <x v="0"/>
    <s v="Dec-2023"/>
    <n v="202312"/>
  </r>
  <r>
    <s v="cda16dde-92cc-42c8-9fa0-78faafa06123"/>
    <x v="214"/>
    <x v="2860"/>
    <x v="1"/>
    <x v="2"/>
    <x v="0"/>
    <n v="1"/>
    <n v="843.45"/>
    <n v="0.27"/>
    <n v="615.71850000000006"/>
    <n v="166.8602094216142"/>
    <x v="0"/>
    <n v="12"/>
    <x v="7"/>
    <n v="0.27100080543562388"/>
    <n v="3.2011381824648762E-4"/>
    <x v="0"/>
    <s v="Dec-2023"/>
    <n v="202312"/>
  </r>
  <r>
    <s v="339ebe1b-a5ba-474d-9519-ead958cc8521"/>
    <x v="204"/>
    <x v="2861"/>
    <x v="2"/>
    <x v="0"/>
    <x v="9"/>
    <n v="3"/>
    <n v="360.32"/>
    <n v="0.13"/>
    <n v="940.43520000000001"/>
    <n v="270.11959721922841"/>
    <x v="0"/>
    <n v="12"/>
    <x v="7"/>
    <n v="0.28722829304903558"/>
    <n v="1.2026346950858496E-4"/>
    <x v="0"/>
    <s v="Dec-2023"/>
    <n v="202312"/>
  </r>
  <r>
    <s v="d9e79ad1-4c8a-468f-b591-fcce6f038c34"/>
    <x v="212"/>
    <x v="2862"/>
    <x v="3"/>
    <x v="2"/>
    <x v="4"/>
    <n v="2"/>
    <n v="947.27"/>
    <n v="0.08"/>
    <n v="1742.9767999999999"/>
    <n v="468.81746840714601"/>
    <x v="0"/>
    <n v="12"/>
    <x v="7"/>
    <n v="0.26897516272571503"/>
    <n v="4.2226609097722934E-5"/>
    <x v="0"/>
    <s v="Dec-2023"/>
    <n v="202312"/>
  </r>
  <r>
    <s v="84032004-b677-4457-8f03-235970e62050"/>
    <x v="228"/>
    <x v="2863"/>
    <x v="1"/>
    <x v="2"/>
    <x v="2"/>
    <n v="7"/>
    <n v="44.27"/>
    <n v="0.02"/>
    <n v="303.69220000000001"/>
    <n v="83.454530626960548"/>
    <x v="0"/>
    <n v="12"/>
    <x v="7"/>
    <n v="0.27479971703903011"/>
    <n v="6.4539029978379411E-5"/>
    <x v="0"/>
    <s v="Dec-2023"/>
    <n v="202312"/>
  </r>
  <r>
    <s v="184d2305-0084-48bc-9fd1-b12981b8d71e"/>
    <x v="203"/>
    <x v="2864"/>
    <x v="3"/>
    <x v="2"/>
    <x v="5"/>
    <n v="1"/>
    <n v="44.54"/>
    <n v="7.0000000000000007E-2"/>
    <n v="41.422199999999997"/>
    <n v="7.9264516356646526"/>
    <x v="0"/>
    <n v="12"/>
    <x v="7"/>
    <n v="0.19135757240476492"/>
    <n v="1.5716210148181411E-3"/>
    <x v="0"/>
    <s v="Dec-2023"/>
    <n v="202312"/>
  </r>
  <r>
    <s v="2192c4f3-8c95-437f-a357-cb0e92f42725"/>
    <x v="210"/>
    <x v="2865"/>
    <x v="1"/>
    <x v="2"/>
    <x v="8"/>
    <n v="7"/>
    <n v="93.58"/>
    <n v="0.04"/>
    <n v="628.85759999999993"/>
    <n v="54.740214830581991"/>
    <x v="0"/>
    <n v="12"/>
    <x v="7"/>
    <n v="8.7047075252938019E-2"/>
    <n v="6.1063108722865083E-5"/>
    <x v="0"/>
    <s v="Dec-2023"/>
    <n v="202312"/>
  </r>
  <r>
    <s v="db7dee0c-3166-4142-b091-56869537cb89"/>
    <x v="232"/>
    <x v="2866"/>
    <x v="3"/>
    <x v="2"/>
    <x v="6"/>
    <n v="4"/>
    <n v="299.54000000000002"/>
    <n v="0.11"/>
    <n v="1066.3624"/>
    <n v="215.33765322361501"/>
    <x v="0"/>
    <n v="12"/>
    <x v="7"/>
    <n v="0.20193665232721542"/>
    <n v="9.1807438071709954E-5"/>
    <x v="0"/>
    <s v="Dec-2023"/>
    <n v="202312"/>
  </r>
  <r>
    <s v="38c0b433-a58e-47fa-b0dc-3e9a63ba3ec0"/>
    <x v="229"/>
    <x v="2867"/>
    <x v="0"/>
    <x v="1"/>
    <x v="9"/>
    <n v="4"/>
    <n v="131.47"/>
    <n v="0.09"/>
    <n v="478.55079999999998"/>
    <n v="94.106868127591028"/>
    <x v="0"/>
    <n v="12"/>
    <x v="7"/>
    <n v="0.1966496934653354"/>
    <n v="1.7114170533201491E-4"/>
    <x v="0"/>
    <s v="Dec-2023"/>
    <n v="202312"/>
  </r>
  <r>
    <s v="fc1a3c0d-130b-499a-9ce2-ceb786c09aa1"/>
    <x v="233"/>
    <x v="2868"/>
    <x v="2"/>
    <x v="1"/>
    <x v="1"/>
    <n v="4"/>
    <n v="22.62"/>
    <n v="0.11"/>
    <n v="80.527200000000008"/>
    <n v="22.347930851046769"/>
    <x v="0"/>
    <n v="12"/>
    <x v="7"/>
    <n v="0.27752027701257176"/>
    <n v="1.2157382847038018E-3"/>
    <x v="0"/>
    <s v="Dec-2023"/>
    <n v="202312"/>
  </r>
  <r>
    <s v="09889b30-eab7-470f-b136-65658866a493"/>
    <x v="213"/>
    <x v="2869"/>
    <x v="1"/>
    <x v="2"/>
    <x v="7"/>
    <n v="1"/>
    <n v="87.96"/>
    <n v="0.01"/>
    <n v="87.080399999999997"/>
    <n v="7.3208798691642007"/>
    <x v="0"/>
    <n v="12"/>
    <x v="7"/>
    <n v="8.4070351872111301E-2"/>
    <n v="1.136880400181901E-4"/>
    <x v="0"/>
    <s v="Dec-2023"/>
    <n v="202312"/>
  </r>
  <r>
    <s v="9bc2f953-16ed-4a21-a6f6-0b6a1fd81d64"/>
    <x v="219"/>
    <x v="2870"/>
    <x v="1"/>
    <x v="1"/>
    <x v="2"/>
    <n v="1"/>
    <n v="759.98"/>
    <n v="0.04"/>
    <n v="729.58079999999995"/>
    <n v="152.00617958119139"/>
    <x v="0"/>
    <n v="12"/>
    <x v="7"/>
    <n v="0.20834728597736044"/>
    <n v="5.2632964025369088E-5"/>
    <x v="0"/>
    <s v="Dec-2023"/>
    <n v="202312"/>
  </r>
  <r>
    <s v="e7af4ccf-5b46-471a-b1b8-eed91984303d"/>
    <x v="206"/>
    <x v="2871"/>
    <x v="3"/>
    <x v="1"/>
    <x v="2"/>
    <n v="1"/>
    <n v="157.94"/>
    <n v="0.05"/>
    <n v="150.04300000000001"/>
    <n v="13.10064645880626"/>
    <x v="0"/>
    <n v="12"/>
    <x v="7"/>
    <n v="8.7312613442854778E-2"/>
    <n v="3.1657591490439409E-4"/>
    <x v="0"/>
    <s v="Dec-2023"/>
    <n v="202312"/>
  </r>
  <r>
    <s v="fbb34967-5a7f-4318-813b-cc96c731f35a"/>
    <x v="217"/>
    <x v="2872"/>
    <x v="3"/>
    <x v="0"/>
    <x v="5"/>
    <n v="4"/>
    <n v="777.78"/>
    <n v="0.16"/>
    <n v="2613.3407999999999"/>
    <n v="272.08664925612129"/>
    <x v="0"/>
    <n v="12"/>
    <x v="7"/>
    <n v="0.10411449178619234"/>
    <n v="5.1428424490215747E-5"/>
    <x v="0"/>
    <s v="Dec-2023"/>
    <n v="202312"/>
  </r>
  <r>
    <s v="c51be712-f7f0-49e9-bca5-c56123cfc138"/>
    <x v="209"/>
    <x v="2873"/>
    <x v="3"/>
    <x v="0"/>
    <x v="4"/>
    <n v="5"/>
    <n v="844.37"/>
    <n v="0.24"/>
    <n v="3208.6060000000002"/>
    <n v="454.92603172079788"/>
    <x v="0"/>
    <n v="12"/>
    <x v="7"/>
    <n v="0.14178307704990822"/>
    <n v="5.6847116785295538E-5"/>
    <x v="0"/>
    <s v="Dec-2023"/>
    <n v="202312"/>
  </r>
  <r>
    <s v="6e0431bc-36e6-4a71-80be-b73588b142ae"/>
    <x v="226"/>
    <x v="2874"/>
    <x v="1"/>
    <x v="2"/>
    <x v="0"/>
    <n v="5"/>
    <n v="556.17999999999995"/>
    <n v="0.24"/>
    <n v="2113.4839999999999"/>
    <n v="429.31617425178649"/>
    <x v="0"/>
    <n v="12"/>
    <x v="7"/>
    <n v="0.20313197272928799"/>
    <n v="8.6302995433133167E-5"/>
    <x v="0"/>
    <s v="Dec-2023"/>
    <n v="202312"/>
  </r>
  <r>
    <s v="befeb003-bf48-46aa-a35d-4e975d22029b"/>
    <x v="228"/>
    <x v="2875"/>
    <x v="3"/>
    <x v="1"/>
    <x v="9"/>
    <n v="8"/>
    <n v="772.06"/>
    <n v="0.05"/>
    <n v="5867.655999999999"/>
    <n v="334.54680500522682"/>
    <x v="0"/>
    <n v="12"/>
    <x v="7"/>
    <n v="5.7015408709240434E-2"/>
    <n v="8.0952257596559863E-6"/>
    <x v="0"/>
    <s v="Dec-2023"/>
    <n v="202312"/>
  </r>
  <r>
    <s v="59712fe6-5e21-451e-be46-0f2feb8c4098"/>
    <x v="224"/>
    <x v="2876"/>
    <x v="0"/>
    <x v="0"/>
    <x v="1"/>
    <n v="7"/>
    <n v="223.17"/>
    <n v="0.25"/>
    <n v="1171.6424999999999"/>
    <n v="115.4809434547806"/>
    <x v="0"/>
    <n v="12"/>
    <x v="7"/>
    <n v="9.8563293372151153E-2"/>
    <n v="1.6003175029925939E-4"/>
    <x v="0"/>
    <s v="Dec-2023"/>
    <n v="202312"/>
  </r>
  <r>
    <s v="e185046e-adbc-458f-8c35-c0134d6c4a22"/>
    <x v="228"/>
    <x v="2877"/>
    <x v="0"/>
    <x v="1"/>
    <x v="8"/>
    <n v="4"/>
    <n v="938.45"/>
    <n v="0.15"/>
    <n v="3190.73"/>
    <n v="503.90195282988128"/>
    <x v="0"/>
    <n v="12"/>
    <x v="7"/>
    <n v="0.15792685461630451"/>
    <n v="3.9959507698865148E-5"/>
    <x v="0"/>
    <s v="Dec-2023"/>
    <n v="202312"/>
  </r>
  <r>
    <s v="c69b4270-f410-478c-8ce0-1a7407300a24"/>
    <x v="209"/>
    <x v="2878"/>
    <x v="3"/>
    <x v="0"/>
    <x v="9"/>
    <n v="7"/>
    <n v="79.12"/>
    <n v="0.25"/>
    <n v="415.38"/>
    <n v="70.832590768716472"/>
    <x v="0"/>
    <n v="12"/>
    <x v="7"/>
    <n v="0.17052479842244805"/>
    <n v="4.5139390437671525E-4"/>
    <x v="0"/>
    <s v="Dec-2023"/>
    <n v="202312"/>
  </r>
  <r>
    <s v="c53ce20e-4cef-4d31-9927-7e60a3338b11"/>
    <x v="229"/>
    <x v="2879"/>
    <x v="1"/>
    <x v="2"/>
    <x v="4"/>
    <n v="5"/>
    <n v="466.83"/>
    <n v="0.14000000000000001"/>
    <n v="2007.3689999999999"/>
    <n v="142.99976133871581"/>
    <x v="0"/>
    <n v="12"/>
    <x v="7"/>
    <n v="7.1237406445310167E-2"/>
    <n v="5.99790073474284E-5"/>
    <x v="0"/>
    <s v="Dec-2023"/>
    <n v="202312"/>
  </r>
  <r>
    <s v="6113e827-fe22-4dbf-9945-20e616bb534e"/>
    <x v="225"/>
    <x v="2880"/>
    <x v="1"/>
    <x v="2"/>
    <x v="0"/>
    <n v="3"/>
    <n v="657.96"/>
    <n v="0.22"/>
    <n v="1539.6264000000001"/>
    <n v="434.31478947987313"/>
    <x v="0"/>
    <n v="12"/>
    <x v="7"/>
    <n v="0.28209102512133666"/>
    <n v="1.1145561027012786E-4"/>
    <x v="0"/>
    <s v="Dec-2023"/>
    <n v="202312"/>
  </r>
  <r>
    <s v="79914325-6ee1-48ed-a2fc-5060c92b1608"/>
    <x v="231"/>
    <x v="2881"/>
    <x v="2"/>
    <x v="2"/>
    <x v="3"/>
    <n v="8"/>
    <n v="93.26"/>
    <n v="0.16"/>
    <n v="626.70720000000006"/>
    <n v="113.644825040691"/>
    <x v="0"/>
    <n v="12"/>
    <x v="7"/>
    <n v="0.18133639607250562"/>
    <n v="2.1445421402530558E-4"/>
    <x v="0"/>
    <s v="Dec-2023"/>
    <n v="202312"/>
  </r>
  <r>
    <s v="c20db1f9-f810-4dc8-9416-d5b56bdd6182"/>
    <x v="229"/>
    <x v="2882"/>
    <x v="2"/>
    <x v="1"/>
    <x v="6"/>
    <n v="4"/>
    <n v="841.35"/>
    <n v="0.16"/>
    <n v="2826.9360000000001"/>
    <n v="346.11266539696601"/>
    <x v="0"/>
    <n v="12"/>
    <x v="7"/>
    <n v="0.12243385255165522"/>
    <n v="4.7542639805075178E-5"/>
    <x v="0"/>
    <s v="Dec-2023"/>
    <n v="202312"/>
  </r>
  <r>
    <s v="b9b1fd5e-7e7d-491f-8c34-b082a92150d8"/>
    <x v="218"/>
    <x v="2883"/>
    <x v="2"/>
    <x v="0"/>
    <x v="4"/>
    <n v="5"/>
    <n v="119.38"/>
    <n v="0.24"/>
    <n v="453.64400000000001"/>
    <n v="26.82875005147741"/>
    <x v="0"/>
    <n v="12"/>
    <x v="7"/>
    <n v="5.9140537627473108E-2"/>
    <n v="4.0207739989948064E-4"/>
    <x v="0"/>
    <s v="Dec-2023"/>
    <n v="202312"/>
  </r>
  <r>
    <s v="7101162a-b101-4e76-93c0-4419ad72e487"/>
    <x v="218"/>
    <x v="2884"/>
    <x v="3"/>
    <x v="0"/>
    <x v="5"/>
    <n v="6"/>
    <n v="649.28"/>
    <n v="0.19"/>
    <n v="3155.5007999999998"/>
    <n v="351.35409584820502"/>
    <x v="0"/>
    <n v="12"/>
    <x v="7"/>
    <n v="0.11134653993692699"/>
    <n v="4.8771973057335307E-5"/>
    <x v="0"/>
    <s v="Dec-2023"/>
    <n v="202312"/>
  </r>
  <r>
    <s v="8107235f-5c7f-4f5b-8378-c883c252c80a"/>
    <x v="217"/>
    <x v="2885"/>
    <x v="3"/>
    <x v="1"/>
    <x v="6"/>
    <n v="7"/>
    <n v="580.89"/>
    <n v="0.23"/>
    <n v="3130.9971"/>
    <n v="869.95416133333526"/>
    <x v="0"/>
    <n v="12"/>
    <x v="7"/>
    <n v="0.27785211341567045"/>
    <n v="5.6563450665604261E-5"/>
    <x v="0"/>
    <s v="Dec-2023"/>
    <n v="202312"/>
  </r>
  <r>
    <s v="cddb7103-c85e-460b-a870-33d869de7338"/>
    <x v="208"/>
    <x v="2886"/>
    <x v="3"/>
    <x v="0"/>
    <x v="2"/>
    <n v="7"/>
    <n v="105.82"/>
    <n v="0.02"/>
    <n v="725.92520000000002"/>
    <n v="130.35896472600089"/>
    <x v="0"/>
    <n v="12"/>
    <x v="7"/>
    <n v="0.17957630445395875"/>
    <n v="2.7000027000027E-5"/>
    <x v="0"/>
    <s v="Dec-2023"/>
    <n v="202312"/>
  </r>
  <r>
    <s v="b1322297-c1db-438c-9879-ce311aceb6e7"/>
    <x v="214"/>
    <x v="2887"/>
    <x v="2"/>
    <x v="2"/>
    <x v="5"/>
    <n v="8"/>
    <n v="926.31"/>
    <n v="0.11"/>
    <n v="6595.3271999999997"/>
    <n v="576.91510890306029"/>
    <x v="0"/>
    <n v="12"/>
    <x v="7"/>
    <n v="8.7473311241186083E-2"/>
    <n v="1.4843842774017338E-5"/>
    <x v="0"/>
    <s v="Dec-2023"/>
    <n v="202312"/>
  </r>
  <r>
    <s v="661bf50a-617c-40b6-8a23-3a01cd016167"/>
    <x v="227"/>
    <x v="2888"/>
    <x v="1"/>
    <x v="1"/>
    <x v="4"/>
    <n v="9"/>
    <n v="545.86"/>
    <n v="0.28999999999999998"/>
    <n v="3488.0454"/>
    <n v="871.10776565910453"/>
    <x v="0"/>
    <n v="12"/>
    <x v="7"/>
    <n v="0.24974094822822676"/>
    <n v="5.9030194962485293E-5"/>
    <x v="0"/>
    <s v="Dec-2023"/>
    <n v="202312"/>
  </r>
  <r>
    <s v="e67179ea-36d3-4424-bf0c-deabea4e3bdb"/>
    <x v="227"/>
    <x v="2889"/>
    <x v="1"/>
    <x v="2"/>
    <x v="5"/>
    <n v="5"/>
    <n v="141.63"/>
    <n v="0.09"/>
    <n v="644.41650000000004"/>
    <n v="192.77758179749929"/>
    <x v="0"/>
    <n v="12"/>
    <x v="7"/>
    <n v="0.29915059871604666"/>
    <n v="1.2709171785638636E-4"/>
    <x v="0"/>
    <s v="Dec-2023"/>
    <n v="202312"/>
  </r>
  <r>
    <s v="fd6fcfa3-6a6e-4dfc-b09b-818c9b4b409e"/>
    <x v="211"/>
    <x v="2890"/>
    <x v="2"/>
    <x v="0"/>
    <x v="2"/>
    <n v="7"/>
    <n v="584.58000000000004"/>
    <n v="0.27"/>
    <n v="2987.2037999999998"/>
    <n v="678.60854322851969"/>
    <x v="0"/>
    <n v="12"/>
    <x v="7"/>
    <n v="0.22717182645138564"/>
    <n v="6.5981437222328116E-5"/>
    <x v="0"/>
    <s v="Dec-2023"/>
    <n v="202312"/>
  </r>
  <r>
    <s v="073a9359-ec7d-4953-bedd-3f43f890624f"/>
    <x v="228"/>
    <x v="2891"/>
    <x v="1"/>
    <x v="2"/>
    <x v="3"/>
    <n v="5"/>
    <n v="964.4"/>
    <n v="0.24"/>
    <n v="3664.72"/>
    <n v="783.84259679217189"/>
    <x v="0"/>
    <n v="12"/>
    <x v="7"/>
    <n v="0.21388880918383177"/>
    <n v="4.9771878888428034E-5"/>
    <x v="0"/>
    <s v="Dec-2023"/>
    <n v="202312"/>
  </r>
  <r>
    <s v="2340bc43-ad5c-455f-af00-1ab8126ddc3d"/>
    <x v="203"/>
    <x v="2892"/>
    <x v="0"/>
    <x v="0"/>
    <x v="0"/>
    <n v="4"/>
    <n v="498.37"/>
    <n v="0.09"/>
    <n v="1814.0668000000001"/>
    <n v="144.03844588249771"/>
    <x v="0"/>
    <n v="12"/>
    <x v="7"/>
    <n v="7.9400850003151877E-2"/>
    <n v="4.5147179806168103E-5"/>
    <x v="0"/>
    <s v="Dec-2023"/>
    <n v="202312"/>
  </r>
  <r>
    <s v="818ad08c-821c-4d11-8f5c-3e1510561f54"/>
    <x v="210"/>
    <x v="2893"/>
    <x v="0"/>
    <x v="1"/>
    <x v="1"/>
    <n v="1"/>
    <n v="821.44"/>
    <n v="0.2"/>
    <n v="657.15200000000004"/>
    <n v="54.154847398760573"/>
    <x v="0"/>
    <n v="12"/>
    <x v="7"/>
    <n v="8.2408403837712696E-2"/>
    <n v="2.4347487339306583E-4"/>
    <x v="0"/>
    <s v="Dec-2023"/>
    <n v="202312"/>
  </r>
  <r>
    <s v="e7d7837c-ec9c-4008-829c-509eddcfea44"/>
    <x v="219"/>
    <x v="2894"/>
    <x v="2"/>
    <x v="2"/>
    <x v="4"/>
    <n v="1"/>
    <n v="953.67"/>
    <n v="0.21"/>
    <n v="753.39930000000004"/>
    <n v="163.49237312085279"/>
    <x v="0"/>
    <n v="12"/>
    <x v="7"/>
    <n v="0.21700627160239302"/>
    <n v="2.2020195665167197E-4"/>
    <x v="0"/>
    <s v="Dec-2023"/>
    <n v="202312"/>
  </r>
  <r>
    <s v="cfb267b4-28ec-4217-960d-cd76e74ab479"/>
    <x v="209"/>
    <x v="896"/>
    <x v="1"/>
    <x v="1"/>
    <x v="4"/>
    <n v="4"/>
    <n v="160.09"/>
    <n v="0.04"/>
    <n v="614.74559999999997"/>
    <n v="175.1914848237175"/>
    <x v="0"/>
    <n v="12"/>
    <x v="7"/>
    <n v="0.28498208823896831"/>
    <n v="6.2464863514273219E-5"/>
    <x v="0"/>
    <s v="Dec-2023"/>
    <n v="202312"/>
  </r>
  <r>
    <s v="5cfd7cda-0923-4d71-a6c0-b716707d76a7"/>
    <x v="208"/>
    <x v="2895"/>
    <x v="3"/>
    <x v="1"/>
    <x v="6"/>
    <n v="7"/>
    <n v="25.69"/>
    <n v="0.27"/>
    <n v="131.27590000000001"/>
    <n v="18.6958030603918"/>
    <x v="0"/>
    <n v="12"/>
    <x v="7"/>
    <n v="0.14241611034768606"/>
    <n v="1.501418005894456E-3"/>
    <x v="0"/>
    <s v="Dec-2023"/>
    <n v="202312"/>
  </r>
  <r>
    <s v="e2c5f0bf-a3bb-400e-b0d6-8f6af0fe2623"/>
    <x v="203"/>
    <x v="2896"/>
    <x v="1"/>
    <x v="1"/>
    <x v="8"/>
    <n v="3"/>
    <n v="265.35000000000002"/>
    <n v="0.18"/>
    <n v="652.76100000000008"/>
    <n v="67.760097790195388"/>
    <x v="0"/>
    <n v="12"/>
    <x v="7"/>
    <n v="0.10380537101664374"/>
    <n v="2.2611644997173541E-4"/>
    <x v="0"/>
    <s v="Dec-2023"/>
    <n v="202312"/>
  </r>
  <r>
    <s v="24ec6cf8-3ea1-4069-a9c4-3351e8fde819"/>
    <x v="204"/>
    <x v="2897"/>
    <x v="1"/>
    <x v="2"/>
    <x v="8"/>
    <n v="2"/>
    <n v="872.89"/>
    <n v="0.14000000000000001"/>
    <n v="1501.3707999999999"/>
    <n v="362.51483087801842"/>
    <x v="0"/>
    <n v="12"/>
    <x v="7"/>
    <n v="0.24145589542438045"/>
    <n v="8.0193380609240572E-5"/>
    <x v="0"/>
    <s v="Dec-2023"/>
    <n v="202312"/>
  </r>
  <r>
    <s v="15276a54-8607-4708-a4f4-504190d96fa0"/>
    <x v="205"/>
    <x v="2898"/>
    <x v="3"/>
    <x v="0"/>
    <x v="3"/>
    <n v="6"/>
    <n v="842.73"/>
    <n v="0.02"/>
    <n v="4955.2524000000003"/>
    <n v="1461.848114942951"/>
    <x v="0"/>
    <n v="12"/>
    <x v="7"/>
    <n v="0.29500981926631042"/>
    <n v="3.9553989217582538E-6"/>
    <x v="0"/>
    <s v="Dec-2023"/>
    <n v="202312"/>
  </r>
  <r>
    <s v="3e8d2745-1142-4820-ade3-be642a50f6a2"/>
    <x v="203"/>
    <x v="2899"/>
    <x v="0"/>
    <x v="0"/>
    <x v="5"/>
    <n v="7"/>
    <n v="778.07"/>
    <n v="0.18"/>
    <n v="4466.1218000000008"/>
    <n v="1143.445821822216"/>
    <x v="0"/>
    <n v="12"/>
    <x v="7"/>
    <n v="0.25602656466337659"/>
    <n v="3.3048807580662038E-5"/>
    <x v="0"/>
    <s v="Dec-2023"/>
    <n v="202312"/>
  </r>
  <r>
    <s v="123cbb7d-eed8-436a-9c81-62a3550eab54"/>
    <x v="207"/>
    <x v="2900"/>
    <x v="2"/>
    <x v="1"/>
    <x v="9"/>
    <n v="1"/>
    <n v="300.77"/>
    <n v="0.24"/>
    <n v="228.58519999999999"/>
    <n v="54.169501000845933"/>
    <x v="0"/>
    <n v="12"/>
    <x v="7"/>
    <n v="0.2369772889970389"/>
    <n v="7.9795192339661533E-4"/>
    <x v="0"/>
    <s v="Dec-2023"/>
    <n v="202312"/>
  </r>
  <r>
    <s v="0ab95e88-dc20-4f43-b62b-32c349bcecc9"/>
    <x v="212"/>
    <x v="2901"/>
    <x v="2"/>
    <x v="2"/>
    <x v="5"/>
    <n v="5"/>
    <n v="613.16999999999996"/>
    <n v="0.27"/>
    <n v="2238.0704999999998"/>
    <n v="663.27352223224341"/>
    <x v="0"/>
    <n v="12"/>
    <x v="7"/>
    <n v="0.29635953033304513"/>
    <n v="8.806693086745928E-5"/>
    <x v="0"/>
    <s v="Dec-2023"/>
    <n v="202312"/>
  </r>
  <r>
    <s v="71b1bde9-3017-4aed-968d-68687db702c6"/>
    <x v="223"/>
    <x v="2902"/>
    <x v="3"/>
    <x v="0"/>
    <x v="7"/>
    <n v="1"/>
    <n v="968.24"/>
    <n v="0.13"/>
    <n v="842.36879999999996"/>
    <n v="97.736999007861684"/>
    <x v="0"/>
    <n v="12"/>
    <x v="7"/>
    <n v="0.11602637586750801"/>
    <n v="1.3426423200859291E-4"/>
    <x v="0"/>
    <s v="Dec-2023"/>
    <n v="202312"/>
  </r>
  <r>
    <s v="3965ebcb-713f-4dac-96d7-3f29906b59b8"/>
    <x v="232"/>
    <x v="2903"/>
    <x v="2"/>
    <x v="2"/>
    <x v="2"/>
    <n v="7"/>
    <n v="710.24"/>
    <n v="0.23"/>
    <n v="3828.193600000001"/>
    <n v="653.5482757869845"/>
    <x v="0"/>
    <n v="12"/>
    <x v="7"/>
    <n v="0.17071975560143676"/>
    <n v="4.6262028127313099E-5"/>
    <x v="0"/>
    <s v="Dec-2023"/>
    <n v="202312"/>
  </r>
  <r>
    <s v="f1eb4e22-5c84-4dd2-9c74-9442f469db44"/>
    <x v="228"/>
    <x v="2904"/>
    <x v="0"/>
    <x v="0"/>
    <x v="5"/>
    <n v="3"/>
    <n v="535.13"/>
    <n v="0.16"/>
    <n v="1348.5275999999999"/>
    <n v="213.98341799054131"/>
    <x v="0"/>
    <n v="12"/>
    <x v="7"/>
    <n v="0.15867930177368364"/>
    <n v="9.9664256037473775E-5"/>
    <x v="0"/>
    <s v="Dec-2023"/>
    <n v="202312"/>
  </r>
  <r>
    <s v="6d70c3ac-325d-4480-b93c-599965cc55bb"/>
    <x v="223"/>
    <x v="2905"/>
    <x v="3"/>
    <x v="0"/>
    <x v="4"/>
    <n v="3"/>
    <n v="944.44"/>
    <n v="0.21"/>
    <n v="2238.3227999999999"/>
    <n v="529.13083089321583"/>
    <x v="0"/>
    <n v="12"/>
    <x v="7"/>
    <n v="0.23639612253121661"/>
    <n v="7.4117995849392229E-5"/>
    <x v="0"/>
    <s v="Dec-2023"/>
    <n v="202312"/>
  </r>
  <r>
    <s v="c277e5ee-4b56-4b98-8a2f-2f1c617aaa1b"/>
    <x v="231"/>
    <x v="2906"/>
    <x v="1"/>
    <x v="2"/>
    <x v="3"/>
    <n v="5"/>
    <n v="103.8"/>
    <n v="0.25"/>
    <n v="389.25"/>
    <n v="30.90541834774562"/>
    <x v="0"/>
    <n v="12"/>
    <x v="7"/>
    <n v="7.9397349640964981E-2"/>
    <n v="4.8169556840077071E-4"/>
    <x v="0"/>
    <s v="Dec-2023"/>
    <n v="202312"/>
  </r>
  <r>
    <s v="23bcd383-4fa8-4faf-a2e3-58c6988da2cf"/>
    <x v="208"/>
    <x v="2907"/>
    <x v="3"/>
    <x v="2"/>
    <x v="0"/>
    <n v="8"/>
    <n v="5.69"/>
    <n v="0.06"/>
    <n v="42.788800000000002"/>
    <n v="4.5662957805556266"/>
    <x v="0"/>
    <n v="12"/>
    <x v="7"/>
    <n v="0.1067170797160852"/>
    <n v="1.3181019332161685E-3"/>
    <x v="0"/>
    <s v="Dec-2023"/>
    <n v="202312"/>
  </r>
  <r>
    <s v="b64776fd-6ba2-42d0-aefd-a551266bfc61"/>
    <x v="233"/>
    <x v="2908"/>
    <x v="1"/>
    <x v="1"/>
    <x v="8"/>
    <n v="9"/>
    <n v="970.47"/>
    <n v="0.1"/>
    <n v="7860.8069999999998"/>
    <n v="1775.7521064199329"/>
    <x v="0"/>
    <n v="12"/>
    <x v="7"/>
    <n v="0.22589946635503619"/>
    <n v="1.1449206169290253E-5"/>
    <x v="0"/>
    <s v="Dec-2023"/>
    <n v="202312"/>
  </r>
  <r>
    <s v="0438a898-b561-4703-82ff-d80c2039365d"/>
    <x v="205"/>
    <x v="2909"/>
    <x v="1"/>
    <x v="0"/>
    <x v="0"/>
    <n v="8"/>
    <n v="44.47"/>
    <n v="0.04"/>
    <n v="341.52960000000002"/>
    <n v="32.656055015227082"/>
    <x v="0"/>
    <n v="12"/>
    <x v="7"/>
    <n v="9.5617056370010334E-2"/>
    <n v="1.1243534967393749E-4"/>
    <x v="0"/>
    <s v="Dec-2023"/>
    <n v="202312"/>
  </r>
  <r>
    <s v="d08e3859-e445-4dc6-995d-9899cf4ecba4"/>
    <x v="219"/>
    <x v="2910"/>
    <x v="0"/>
    <x v="2"/>
    <x v="8"/>
    <n v="2"/>
    <n v="832.35"/>
    <n v="0.08"/>
    <n v="1531.5239999999999"/>
    <n v="133.6689141720401"/>
    <x v="0"/>
    <n v="12"/>
    <x v="7"/>
    <n v="8.7278367281244121E-2"/>
    <n v="4.8056706914158709E-5"/>
    <x v="0"/>
    <s v="Dec-2023"/>
    <n v="202312"/>
  </r>
  <r>
    <s v="ded20218-4ff0-4219-9fb3-dcda285b03d7"/>
    <x v="216"/>
    <x v="2911"/>
    <x v="3"/>
    <x v="1"/>
    <x v="4"/>
    <n v="2"/>
    <n v="150.81"/>
    <n v="0.13"/>
    <n v="262.40940000000001"/>
    <n v="59.207942765859293"/>
    <x v="0"/>
    <n v="12"/>
    <x v="7"/>
    <n v="0.22563194293291053"/>
    <n v="4.3100590146542009E-4"/>
    <x v="0"/>
    <s v="Dec-2023"/>
    <n v="202312"/>
  </r>
  <r>
    <s v="89d1c6a1-6a8b-4672-8c1e-275469ff018c"/>
    <x v="229"/>
    <x v="2912"/>
    <x v="3"/>
    <x v="2"/>
    <x v="8"/>
    <n v="5"/>
    <n v="887.87"/>
    <n v="0.21"/>
    <n v="3507.0864999999999"/>
    <n v="278.84292866200371"/>
    <x v="0"/>
    <n v="12"/>
    <x v="7"/>
    <n v="7.950842634249361E-2"/>
    <n v="4.7304222465000502E-5"/>
    <x v="0"/>
    <s v="Dec-2023"/>
    <n v="202312"/>
  </r>
  <r>
    <s v="20819e3a-2f63-472e-b623-52c4399e028c"/>
    <x v="231"/>
    <x v="2913"/>
    <x v="0"/>
    <x v="1"/>
    <x v="5"/>
    <n v="1"/>
    <n v="83.32"/>
    <n v="0.01"/>
    <n v="82.486799999999988"/>
    <n v="18.85761428553436"/>
    <x v="0"/>
    <n v="12"/>
    <x v="7"/>
    <n v="0.22861372105033004"/>
    <n v="1.2001920307249161E-4"/>
    <x v="0"/>
    <s v="Dec-2023"/>
    <n v="202312"/>
  </r>
  <r>
    <s v="d66c2861-f159-4865-a53e-b4cffa1febc0"/>
    <x v="222"/>
    <x v="2914"/>
    <x v="2"/>
    <x v="2"/>
    <x v="4"/>
    <n v="5"/>
    <n v="226.37"/>
    <n v="0.28999999999999998"/>
    <n v="803.61349999999993"/>
    <n v="170.2677864385509"/>
    <x v="0"/>
    <n v="12"/>
    <x v="7"/>
    <n v="0.2118777079261995"/>
    <n v="2.5621769669125768E-4"/>
    <x v="0"/>
    <s v="Dec-2023"/>
    <n v="202312"/>
  </r>
  <r>
    <s v="eb0810c9-f391-4526-8289-c22795316e7d"/>
    <x v="214"/>
    <x v="2915"/>
    <x v="0"/>
    <x v="1"/>
    <x v="8"/>
    <n v="8"/>
    <n v="120.22"/>
    <n v="0.21"/>
    <n v="759.79039999999998"/>
    <n v="167.3038350494416"/>
    <x v="0"/>
    <n v="12"/>
    <x v="7"/>
    <n v="0.22019735317719413"/>
    <n v="2.1834969223091E-4"/>
    <x v="0"/>
    <s v="Dec-2023"/>
    <n v="202312"/>
  </r>
  <r>
    <s v="752311de-fb10-4e1e-a19f-9dca7b1babf4"/>
    <x v="219"/>
    <x v="2916"/>
    <x v="2"/>
    <x v="2"/>
    <x v="8"/>
    <n v="6"/>
    <n v="949.57"/>
    <n v="0.23"/>
    <n v="4387.0133999999998"/>
    <n v="1090.450385866432"/>
    <x v="0"/>
    <n v="12"/>
    <x v="7"/>
    <n v="0.24856326763588915"/>
    <n v="4.0369149544881719E-5"/>
    <x v="0"/>
    <s v="Dec-2023"/>
    <n v="202312"/>
  </r>
  <r>
    <s v="ab192485-6e34-45c6-9659-64146bb03d1a"/>
    <x v="228"/>
    <x v="2917"/>
    <x v="2"/>
    <x v="2"/>
    <x v="1"/>
    <n v="9"/>
    <n v="204.23"/>
    <n v="7.0000000000000007E-2"/>
    <n v="1709.4050999999999"/>
    <n v="341.71614340103832"/>
    <x v="0"/>
    <n v="12"/>
    <x v="7"/>
    <n v="0.1999035473809212"/>
    <n v="3.8083424461527586E-5"/>
    <x v="0"/>
    <s v="Dec-2023"/>
    <n v="202312"/>
  </r>
  <r>
    <s v="144b78ff-edff-4edf-8264-f6d80a8b6c51"/>
    <x v="209"/>
    <x v="2918"/>
    <x v="0"/>
    <x v="0"/>
    <x v="5"/>
    <n v="3"/>
    <n v="272.5"/>
    <n v="0.2"/>
    <n v="654"/>
    <n v="92.647467658312948"/>
    <x v="0"/>
    <n v="12"/>
    <x v="7"/>
    <n v="0.14166279458457637"/>
    <n v="2.4464831804281347E-4"/>
    <x v="0"/>
    <s v="Dec-2023"/>
    <n v="202312"/>
  </r>
  <r>
    <s v="dccc51d3-97e5-4992-aefc-7e676e4651ae"/>
    <x v="232"/>
    <x v="2919"/>
    <x v="2"/>
    <x v="0"/>
    <x v="0"/>
    <n v="7"/>
    <n v="654.72"/>
    <n v="0.28000000000000003"/>
    <n v="3299.7887999999998"/>
    <n v="236.27457611434269"/>
    <x v="0"/>
    <n v="12"/>
    <x v="7"/>
    <n v="7.1602938986380801E-2"/>
    <n v="6.1094819159335288E-5"/>
    <x v="0"/>
    <s v="Dec-2023"/>
    <n v="202312"/>
  </r>
  <r>
    <s v="8b11efd1-40ac-44ca-9c99-78d62b348c2f"/>
    <x v="230"/>
    <x v="2920"/>
    <x v="0"/>
    <x v="1"/>
    <x v="4"/>
    <n v="9"/>
    <n v="965.78"/>
    <n v="0.11"/>
    <n v="7735.8978000000006"/>
    <n v="1082.352054975024"/>
    <x v="0"/>
    <n v="12"/>
    <x v="7"/>
    <n v="0.13991292064057825"/>
    <n v="1.2655286113009403E-5"/>
    <x v="0"/>
    <s v="Dec-2023"/>
    <n v="202312"/>
  </r>
  <r>
    <s v="dcc597b9-1492-4c86-8550-897a3de9919b"/>
    <x v="214"/>
    <x v="2338"/>
    <x v="1"/>
    <x v="2"/>
    <x v="0"/>
    <n v="5"/>
    <n v="190.7"/>
    <n v="0.1"/>
    <n v="858.15"/>
    <n v="245.4791820044525"/>
    <x v="0"/>
    <n v="12"/>
    <x v="7"/>
    <n v="0.28605626289629144"/>
    <n v="1.0487676979549031E-4"/>
    <x v="0"/>
    <s v="Dec-2023"/>
    <n v="202312"/>
  </r>
  <r>
    <s v="5746806b-3a93-4b33-ac42-68d5c43c4e0c"/>
    <x v="217"/>
    <x v="2921"/>
    <x v="2"/>
    <x v="0"/>
    <x v="2"/>
    <n v="8"/>
    <n v="978.86"/>
    <n v="7.0000000000000007E-2"/>
    <n v="7282.7183999999997"/>
    <n v="510.34358206855518"/>
    <x v="0"/>
    <n v="12"/>
    <x v="7"/>
    <n v="7.0075973563464317E-2"/>
    <n v="8.9389698220378813E-6"/>
    <x v="0"/>
    <s v="Dec-2023"/>
    <n v="202312"/>
  </r>
  <r>
    <s v="7f5c78b7-19ec-41e7-a145-82df49c1e3d7"/>
    <x v="213"/>
    <x v="2922"/>
    <x v="1"/>
    <x v="0"/>
    <x v="5"/>
    <n v="5"/>
    <n v="234.49"/>
    <n v="0.17"/>
    <n v="973.13350000000003"/>
    <n v="145.59551332202241"/>
    <x v="0"/>
    <n v="12"/>
    <x v="7"/>
    <n v="0.14961514871497325"/>
    <n v="1.4499552219710861E-4"/>
    <x v="0"/>
    <s v="Dec-2023"/>
    <n v="202312"/>
  </r>
  <r>
    <s v="87b8ab38-3407-4e15-934c-ded4ac6a1f04"/>
    <x v="222"/>
    <x v="2923"/>
    <x v="1"/>
    <x v="2"/>
    <x v="8"/>
    <n v="2"/>
    <n v="665.55"/>
    <n v="0.18"/>
    <n v="1091.502"/>
    <n v="174.03589742271339"/>
    <x v="0"/>
    <n v="12"/>
    <x v="7"/>
    <n v="0.1594462469356111"/>
    <n v="1.3522650439486139E-4"/>
    <x v="0"/>
    <s v="Dec-2023"/>
    <n v="202312"/>
  </r>
  <r>
    <s v="f1b8c141-4a36-4672-892c-9d9d7fa97214"/>
    <x v="208"/>
    <x v="2924"/>
    <x v="0"/>
    <x v="2"/>
    <x v="4"/>
    <n v="7"/>
    <n v="304.47000000000003"/>
    <n v="0.06"/>
    <n v="2003.4126000000001"/>
    <n v="349.34072169215392"/>
    <x v="0"/>
    <n v="12"/>
    <x v="7"/>
    <n v="0.17437282848882646"/>
    <n v="2.8151964303309263E-5"/>
    <x v="0"/>
    <s v="Dec-2023"/>
    <n v="202312"/>
  </r>
  <r>
    <s v="aada29f8-8c9b-4997-a238-fc9fecbd0a51"/>
    <x v="205"/>
    <x v="2925"/>
    <x v="0"/>
    <x v="1"/>
    <x v="7"/>
    <n v="1"/>
    <n v="84.42"/>
    <n v="0.3"/>
    <n v="59.093999999999987"/>
    <n v="5.0060808126645062"/>
    <x v="0"/>
    <n v="12"/>
    <x v="7"/>
    <n v="8.4713859489364524E-2"/>
    <n v="3.5536602700781805E-3"/>
    <x v="0"/>
    <s v="Dec-2023"/>
    <n v="202312"/>
  </r>
  <r>
    <s v="ce81e4c0-9b9e-46fc-879c-9c3ad9c9f17b"/>
    <x v="212"/>
    <x v="2926"/>
    <x v="1"/>
    <x v="1"/>
    <x v="8"/>
    <n v="8"/>
    <n v="261.37"/>
    <n v="0.05"/>
    <n v="1986.412"/>
    <n v="548.6893014487033"/>
    <x v="0"/>
    <n v="12"/>
    <x v="7"/>
    <n v="0.27622129822448882"/>
    <n v="2.3912461261812756E-5"/>
    <x v="0"/>
    <s v="Dec-2023"/>
    <n v="202312"/>
  </r>
  <r>
    <s v="52b7b786-dfff-4ec1-ad8b-84a42e84f2e2"/>
    <x v="231"/>
    <x v="2927"/>
    <x v="0"/>
    <x v="1"/>
    <x v="1"/>
    <n v="3"/>
    <n v="140.53"/>
    <n v="0.09"/>
    <n v="383.64690000000002"/>
    <n v="89.504000168828412"/>
    <x v="0"/>
    <n v="12"/>
    <x v="7"/>
    <n v="0.23329785844438833"/>
    <n v="2.1347754927773427E-4"/>
    <x v="0"/>
    <s v="Dec-2023"/>
    <n v="202312"/>
  </r>
  <r>
    <s v="7be72625-a694-4cfa-86d4-721a5eb48831"/>
    <x v="204"/>
    <x v="2928"/>
    <x v="0"/>
    <x v="2"/>
    <x v="9"/>
    <n v="4"/>
    <n v="268.05"/>
    <n v="0.04"/>
    <n v="1029.3119999999999"/>
    <n v="184.20368560026839"/>
    <x v="0"/>
    <n v="12"/>
    <x v="7"/>
    <n v="0.17895806674775813"/>
    <n v="3.7306472673008764E-5"/>
    <x v="0"/>
    <s v="Dec-2023"/>
    <n v="202312"/>
  </r>
  <r>
    <s v="33518bac-be22-4bfe-9015-258c1d550bef"/>
    <x v="224"/>
    <x v="2929"/>
    <x v="3"/>
    <x v="0"/>
    <x v="8"/>
    <n v="9"/>
    <n v="944.16"/>
    <n v="0.16"/>
    <n v="7137.8495999999996"/>
    <n v="1651.904055798828"/>
    <x v="0"/>
    <n v="12"/>
    <x v="7"/>
    <n v="0.23142881236932034"/>
    <n v="1.8829200323862244E-5"/>
    <x v="0"/>
    <s v="Dec-2023"/>
    <n v="202312"/>
  </r>
  <r>
    <s v="c17b1059-6b5d-421a-abd2-a8d6734c54fa"/>
    <x v="204"/>
    <x v="2930"/>
    <x v="3"/>
    <x v="1"/>
    <x v="5"/>
    <n v="8"/>
    <n v="509.59"/>
    <n v="0.25"/>
    <n v="3057.54"/>
    <n v="441.59529747774661"/>
    <x v="0"/>
    <n v="12"/>
    <x v="7"/>
    <n v="0.1444282977418927"/>
    <n v="6.1323809336917914E-5"/>
    <x v="0"/>
    <s v="Dec-2023"/>
    <n v="202312"/>
  </r>
  <r>
    <s v="289e16a6-0341-42aa-aec3-6545f9297e3c"/>
    <x v="219"/>
    <x v="2931"/>
    <x v="0"/>
    <x v="0"/>
    <x v="6"/>
    <n v="1"/>
    <n v="824.31"/>
    <n v="0.06"/>
    <n v="774.8513999999999"/>
    <n v="93.290567363360026"/>
    <x v="0"/>
    <n v="12"/>
    <x v="7"/>
    <n v="0.12039801097779528"/>
    <n v="7.2788150089165483E-5"/>
    <x v="0"/>
    <s v="Dec-2023"/>
    <n v="202312"/>
  </r>
  <r>
    <s v="d05d93ea-b04d-4189-a495-5de2fe40e57a"/>
    <x v="222"/>
    <x v="2932"/>
    <x v="2"/>
    <x v="0"/>
    <x v="1"/>
    <n v="3"/>
    <n v="719.83"/>
    <n v="0.25"/>
    <n v="1619.6175000000001"/>
    <n v="335.13548402001771"/>
    <x v="0"/>
    <n v="12"/>
    <x v="7"/>
    <n v="0.20692261229581535"/>
    <n v="1.1576807486952937E-4"/>
    <x v="0"/>
    <s v="Dec-2023"/>
    <n v="202312"/>
  </r>
  <r>
    <s v="e8f640db-8ee6-42f6-b0cf-9c527f5f73c9"/>
    <x v="212"/>
    <x v="2933"/>
    <x v="2"/>
    <x v="2"/>
    <x v="7"/>
    <n v="4"/>
    <n v="232.57"/>
    <n v="0.08"/>
    <n v="855.85760000000005"/>
    <n v="208.622196385385"/>
    <x v="0"/>
    <n v="12"/>
    <x v="7"/>
    <n v="0.2437580695496365"/>
    <n v="8.59956142236746E-5"/>
    <x v="0"/>
    <s v="Dec-2023"/>
    <n v="202312"/>
  </r>
  <r>
    <s v="90b857d3-eec2-4675-9184-fdc0b6f58320"/>
    <x v="230"/>
    <x v="2934"/>
    <x v="0"/>
    <x v="2"/>
    <x v="9"/>
    <n v="6"/>
    <n v="741.72"/>
    <n v="0.04"/>
    <n v="4272.3071999999993"/>
    <n v="608.08957678269041"/>
    <x v="0"/>
    <n v="12"/>
    <x v="7"/>
    <n v="0.14233283055644746"/>
    <n v="8.9881177083895096E-6"/>
    <x v="0"/>
    <s v="Dec-2023"/>
    <n v="202312"/>
  </r>
  <r>
    <s v="63059e81-77a4-4e02-9b7d-bb571ea04781"/>
    <x v="227"/>
    <x v="2935"/>
    <x v="0"/>
    <x v="2"/>
    <x v="3"/>
    <n v="4"/>
    <n v="698.66"/>
    <n v="0.15"/>
    <n v="2375.444"/>
    <n v="652.40648730454654"/>
    <x v="0"/>
    <n v="12"/>
    <x v="7"/>
    <n v="0.27464612396863347"/>
    <n v="5.367417628030802E-5"/>
    <x v="0"/>
    <s v="Dec-2023"/>
    <n v="202312"/>
  </r>
  <r>
    <s v="70424166-2995-4c08-8f1a-515b75264f62"/>
    <x v="231"/>
    <x v="2936"/>
    <x v="3"/>
    <x v="2"/>
    <x v="0"/>
    <n v="3"/>
    <n v="860.88"/>
    <n v="0.05"/>
    <n v="2453.5079999999998"/>
    <n v="372.29160871065721"/>
    <x v="0"/>
    <n v="12"/>
    <x v="7"/>
    <n v="0.15173849390776686"/>
    <n v="1.9360034693182173E-5"/>
    <x v="0"/>
    <s v="Dec-2023"/>
    <n v="202312"/>
  </r>
  <r>
    <s v="fa29a640-e409-46ae-a15e-1d311a9217e5"/>
    <x v="222"/>
    <x v="2937"/>
    <x v="3"/>
    <x v="2"/>
    <x v="2"/>
    <n v="1"/>
    <n v="661.21"/>
    <n v="0.12"/>
    <n v="581.86480000000006"/>
    <n v="155.68529546035671"/>
    <x v="0"/>
    <n v="12"/>
    <x v="7"/>
    <n v="0.26756266311410604"/>
    <n v="1.8148545847763945E-4"/>
    <x v="0"/>
    <s v="Dec-2023"/>
    <n v="202312"/>
  </r>
  <r>
    <s v="9d61eaea-8751-47ee-a13a-822bd38949fe"/>
    <x v="208"/>
    <x v="2938"/>
    <x v="1"/>
    <x v="0"/>
    <x v="5"/>
    <n v="5"/>
    <n v="122.4"/>
    <n v="0.26"/>
    <n v="452.88"/>
    <n v="90.282472587399468"/>
    <x v="0"/>
    <n v="12"/>
    <x v="7"/>
    <n v="0.19935186492536536"/>
    <n v="4.2483660130718958E-4"/>
    <x v="0"/>
    <s v="Dec-2023"/>
    <n v="202312"/>
  </r>
  <r>
    <s v="a826401e-a441-478b-99b0-6ef2992f9f55"/>
    <x v="213"/>
    <x v="2939"/>
    <x v="0"/>
    <x v="1"/>
    <x v="8"/>
    <n v="5"/>
    <n v="795.37"/>
    <n v="0.14000000000000001"/>
    <n v="3420.0909999999999"/>
    <n v="753.6020133761939"/>
    <x v="0"/>
    <n v="12"/>
    <x v="7"/>
    <n v="0.2203456029024356"/>
    <n v="3.5203741654827316E-5"/>
    <x v="0"/>
    <s v="Dec-2023"/>
    <n v="202312"/>
  </r>
  <r>
    <s v="81cf9447-649b-4ebf-a260-ab87bb135125"/>
    <x v="210"/>
    <x v="443"/>
    <x v="0"/>
    <x v="0"/>
    <x v="6"/>
    <n v="6"/>
    <n v="296.45"/>
    <n v="0.09"/>
    <n v="1618.617"/>
    <n v="108.73234649796299"/>
    <x v="0"/>
    <n v="12"/>
    <x v="7"/>
    <n v="6.7176080875193445E-2"/>
    <n v="5.05987518974532E-5"/>
    <x v="0"/>
    <s v="Dec-2023"/>
    <n v="202312"/>
  </r>
  <r>
    <s v="c0df99bd-531c-4a3a-864b-eea756205e57"/>
    <x v="217"/>
    <x v="2940"/>
    <x v="0"/>
    <x v="1"/>
    <x v="3"/>
    <n v="2"/>
    <n v="508.54"/>
    <n v="0.09"/>
    <n v="925.54280000000006"/>
    <n v="67.590905047698257"/>
    <x v="0"/>
    <n v="12"/>
    <x v="7"/>
    <n v="7.3028394848620989E-2"/>
    <n v="8.8488614464938834E-5"/>
    <x v="0"/>
    <s v="Dec-2023"/>
    <n v="202312"/>
  </r>
  <r>
    <s v="d405421f-0521-4fb0-b54c-1c3d527bcb27"/>
    <x v="224"/>
    <x v="2941"/>
    <x v="3"/>
    <x v="0"/>
    <x v="1"/>
    <n v="5"/>
    <n v="175.82"/>
    <n v="0.06"/>
    <n v="826.35399999999981"/>
    <n v="210.3945593629694"/>
    <x v="0"/>
    <n v="12"/>
    <x v="7"/>
    <n v="0.25460584611797055"/>
    <n v="6.8251620975998183E-5"/>
    <x v="0"/>
    <s v="Dec-2023"/>
    <n v="202312"/>
  </r>
  <r>
    <s v="c816f2cc-d546-475c-9b6a-4ae42fa79de4"/>
    <x v="217"/>
    <x v="2942"/>
    <x v="2"/>
    <x v="1"/>
    <x v="0"/>
    <n v="9"/>
    <n v="82.79"/>
    <n v="0.12"/>
    <n v="655.69680000000005"/>
    <n v="82.864392437573201"/>
    <x v="0"/>
    <n v="12"/>
    <x v="7"/>
    <n v="0.12637608180728227"/>
    <n v="1.6105004630188831E-4"/>
    <x v="0"/>
    <s v="Dec-2023"/>
    <n v="202312"/>
  </r>
  <r>
    <s v="6c596656-98f2-40d1-8018-c481c2560e40"/>
    <x v="212"/>
    <x v="2943"/>
    <x v="0"/>
    <x v="1"/>
    <x v="5"/>
    <n v="1"/>
    <n v="791.69"/>
    <n v="0.13"/>
    <n v="688.77030000000002"/>
    <n v="65.418505994907292"/>
    <x v="0"/>
    <n v="12"/>
    <x v="7"/>
    <n v="9.4978697535168535E-2"/>
    <n v="1.6420568656923796E-4"/>
    <x v="0"/>
    <s v="Dec-2023"/>
    <n v="202312"/>
  </r>
  <r>
    <s v="1508efe4-7063-4517-ac56-8185c347c39b"/>
    <x v="230"/>
    <x v="2944"/>
    <x v="3"/>
    <x v="2"/>
    <x v="0"/>
    <n v="3"/>
    <n v="882.65"/>
    <n v="0.24"/>
    <n v="2012.442"/>
    <n v="271.13348931984137"/>
    <x v="0"/>
    <n v="12"/>
    <x v="7"/>
    <n v="0.13472859805144266"/>
    <n v="9.0636152495326578E-5"/>
    <x v="0"/>
    <s v="Dec-2023"/>
    <n v="202312"/>
  </r>
  <r>
    <s v="43b8d297-650d-400d-a60c-c3a6425a6e8d"/>
    <x v="220"/>
    <x v="1545"/>
    <x v="1"/>
    <x v="2"/>
    <x v="6"/>
    <n v="8"/>
    <n v="263.97000000000003"/>
    <n v="0.06"/>
    <n v="1985.0544"/>
    <n v="243.61845280033819"/>
    <x v="0"/>
    <n v="12"/>
    <x v="7"/>
    <n v="0.12272633576205176"/>
    <n v="2.8412319581770652E-5"/>
    <x v="0"/>
    <s v="Dec-2023"/>
    <n v="202312"/>
  </r>
  <r>
    <s v="06559d35-7daa-42d2-afe5-b28ed7c897a7"/>
    <x v="222"/>
    <x v="2945"/>
    <x v="1"/>
    <x v="1"/>
    <x v="0"/>
    <n v="8"/>
    <n v="442.6"/>
    <n v="0.03"/>
    <n v="3434.576"/>
    <n v="908.80085730728263"/>
    <x v="0"/>
    <n v="12"/>
    <x v="7"/>
    <n v="0.26460350777134722"/>
    <n v="8.4726615454134655E-6"/>
    <x v="0"/>
    <s v="Dec-2023"/>
    <n v="202312"/>
  </r>
  <r>
    <s v="927a12a0-a759-439c-8247-643b453ad085"/>
    <x v="226"/>
    <x v="2946"/>
    <x v="3"/>
    <x v="1"/>
    <x v="7"/>
    <n v="8"/>
    <n v="408.45"/>
    <n v="0.12"/>
    <n v="2875.4879999999998"/>
    <n v="550.44952243655416"/>
    <x v="0"/>
    <n v="12"/>
    <x v="7"/>
    <n v="0.19142821059818513"/>
    <n v="3.6724201248622845E-5"/>
    <x v="0"/>
    <s v="Dec-2023"/>
    <n v="202312"/>
  </r>
  <r>
    <s v="7ca0309f-442a-4e8a-b640-ebb4e3fc9b8c"/>
    <x v="224"/>
    <x v="2947"/>
    <x v="0"/>
    <x v="0"/>
    <x v="0"/>
    <n v="9"/>
    <n v="818.02"/>
    <n v="0.12"/>
    <n v="6478.7184000000007"/>
    <n v="1087.9422326075969"/>
    <x v="0"/>
    <n v="12"/>
    <x v="7"/>
    <n v="0.16792553178536002"/>
    <n v="1.6299519979136613E-5"/>
    <x v="0"/>
    <s v="Dec-2023"/>
    <n v="202312"/>
  </r>
  <r>
    <s v="953994b2-3240-49c5-84ff-03ae79b5f577"/>
    <x v="209"/>
    <x v="2948"/>
    <x v="2"/>
    <x v="0"/>
    <x v="4"/>
    <n v="3"/>
    <n v="316.39"/>
    <n v="0.18"/>
    <n v="778.31939999999997"/>
    <n v="84.527973169115185"/>
    <x v="0"/>
    <n v="12"/>
    <x v="7"/>
    <n v="0.10860319448431478"/>
    <n v="1.8963936913303202E-4"/>
    <x v="0"/>
    <s v="Dec-2023"/>
    <n v="202312"/>
  </r>
  <r>
    <s v="efae4766-6321-4c9c-9040-211acfffee5c"/>
    <x v="205"/>
    <x v="2949"/>
    <x v="2"/>
    <x v="0"/>
    <x v="2"/>
    <n v="8"/>
    <n v="276.95999999999998"/>
    <n v="0.04"/>
    <n v="2127.0527999999999"/>
    <n v="475.87301760745282"/>
    <x v="0"/>
    <n v="12"/>
    <x v="7"/>
    <n v="0.2237241208151734"/>
    <n v="1.8053148469093012E-5"/>
    <x v="0"/>
    <s v="Dec-2023"/>
    <n v="202312"/>
  </r>
  <r>
    <s v="68bc7253-7e1c-499f-bf6e-faf7c3fe8e5e"/>
    <x v="221"/>
    <x v="2950"/>
    <x v="2"/>
    <x v="1"/>
    <x v="4"/>
    <n v="6"/>
    <n v="429.01"/>
    <n v="0.28000000000000003"/>
    <n v="1853.3232"/>
    <n v="420.86379120742367"/>
    <x v="0"/>
    <n v="12"/>
    <x v="7"/>
    <n v="0.22708602104987607"/>
    <n v="1.0877757317234253E-4"/>
    <x v="0"/>
    <s v="Dec-2023"/>
    <n v="202312"/>
  </r>
  <r>
    <s v="c5f6fbda-1370-4641-9189-e3a35f62f68b"/>
    <x v="207"/>
    <x v="2951"/>
    <x v="1"/>
    <x v="1"/>
    <x v="9"/>
    <n v="9"/>
    <n v="503.32"/>
    <n v="0.16"/>
    <n v="3805.0992000000001"/>
    <n v="502.41123937297237"/>
    <x v="0"/>
    <n v="12"/>
    <x v="7"/>
    <n v="0.13203630522246892"/>
    <n v="3.5321023956484497E-5"/>
    <x v="0"/>
    <s v="Dec-2023"/>
    <n v="202312"/>
  </r>
  <r>
    <s v="c9becad7-ec18-4b35-ab4a-ef5058a81f68"/>
    <x v="233"/>
    <x v="2952"/>
    <x v="2"/>
    <x v="2"/>
    <x v="4"/>
    <n v="7"/>
    <n v="409.05"/>
    <n v="0.08"/>
    <n v="2634.2820000000002"/>
    <n v="420.44391934606818"/>
    <x v="0"/>
    <n v="12"/>
    <x v="7"/>
    <n v="0.15960474973676628"/>
    <n v="2.7939301866694606E-5"/>
    <x v="0"/>
    <s v="Dec-2023"/>
    <n v="202312"/>
  </r>
  <r>
    <s v="4ab1c66a-04af-4357-ab4d-4c5532231728"/>
    <x v="207"/>
    <x v="2953"/>
    <x v="3"/>
    <x v="1"/>
    <x v="2"/>
    <n v="8"/>
    <n v="136.07"/>
    <n v="0.28999999999999998"/>
    <n v="772.87759999999992"/>
    <n v="152.43547407073569"/>
    <x v="0"/>
    <n v="12"/>
    <x v="7"/>
    <n v="0.19723106746881486"/>
    <n v="2.6640699639891234E-4"/>
    <x v="0"/>
    <s v="Dec-2023"/>
    <n v="202312"/>
  </r>
  <r>
    <s v="3733b384-9085-45b5-aee0-faa65936a279"/>
    <x v="230"/>
    <x v="2954"/>
    <x v="2"/>
    <x v="0"/>
    <x v="3"/>
    <n v="4"/>
    <n v="112.2"/>
    <n v="0.11"/>
    <n v="399.43200000000002"/>
    <n v="29.821659554823238"/>
    <x v="0"/>
    <n v="12"/>
    <x v="7"/>
    <n v="7.466016632323709E-2"/>
    <n v="2.4509803921568627E-4"/>
    <x v="0"/>
    <s v="Dec-2023"/>
    <n v="202312"/>
  </r>
  <r>
    <s v="c8404ace-2526-494b-966b-40ff35c22401"/>
    <x v="218"/>
    <x v="2955"/>
    <x v="3"/>
    <x v="1"/>
    <x v="6"/>
    <n v="5"/>
    <n v="8.06"/>
    <n v="0.08"/>
    <n v="37.076000000000008"/>
    <n v="4.0933509203109422"/>
    <x v="0"/>
    <n v="12"/>
    <x v="7"/>
    <n v="0.11040432949376797"/>
    <n v="1.9851116625310174E-3"/>
    <x v="0"/>
    <s v="Dec-2023"/>
    <n v="202312"/>
  </r>
  <r>
    <s v="3eb73aef-2500-453d-897f-fc107c50ada9"/>
    <x v="208"/>
    <x v="2956"/>
    <x v="2"/>
    <x v="2"/>
    <x v="0"/>
    <n v="1"/>
    <n v="679.77"/>
    <n v="0.28000000000000003"/>
    <n v="489.43439999999998"/>
    <n v="106.1921335115067"/>
    <x v="0"/>
    <n v="12"/>
    <x v="7"/>
    <n v="0.21696908413365856"/>
    <n v="4.1190402636185773E-4"/>
    <x v="0"/>
    <s v="Dec-2023"/>
    <n v="202312"/>
  </r>
  <r>
    <s v="288110ae-dddf-4626-ab78-ecb327885770"/>
    <x v="212"/>
    <x v="2957"/>
    <x v="3"/>
    <x v="2"/>
    <x v="1"/>
    <n v="2"/>
    <n v="420.05"/>
    <n v="0.1"/>
    <n v="756.09"/>
    <n v="75.600213676181994"/>
    <x v="0"/>
    <n v="12"/>
    <x v="7"/>
    <n v="9.9988379261968796E-2"/>
    <n v="1.1903344839900012E-4"/>
    <x v="0"/>
    <s v="Dec-2023"/>
    <n v="202312"/>
  </r>
  <r>
    <s v="d97dd534-e17b-49f7-a685-1593177d0817"/>
    <x v="212"/>
    <x v="2958"/>
    <x v="1"/>
    <x v="2"/>
    <x v="7"/>
    <n v="5"/>
    <n v="338.91"/>
    <n v="0.17"/>
    <n v="1406.4765"/>
    <n v="170.2246978867727"/>
    <x v="0"/>
    <n v="12"/>
    <x v="7"/>
    <n v="0.12102918028617805"/>
    <n v="1.0032161930896108E-4"/>
    <x v="0"/>
    <s v="Dec-2023"/>
    <n v="202312"/>
  </r>
  <r>
    <s v="52257cb5-9caa-4185-a1b7-ea0109522a7a"/>
    <x v="225"/>
    <x v="2959"/>
    <x v="3"/>
    <x v="0"/>
    <x v="2"/>
    <n v="7"/>
    <n v="265"/>
    <n v="0.04"/>
    <n v="1780.8"/>
    <n v="240.24636485500139"/>
    <x v="0"/>
    <n v="12"/>
    <x v="7"/>
    <n v="0.1349092345322335"/>
    <n v="2.1563342318059299E-5"/>
    <x v="0"/>
    <s v="Dec-2023"/>
    <n v="202312"/>
  </r>
  <r>
    <s v="a1c29f3d-2b4b-4519-8d9a-81e0317b0989"/>
    <x v="212"/>
    <x v="2960"/>
    <x v="3"/>
    <x v="0"/>
    <x v="3"/>
    <n v="5"/>
    <n v="86.06"/>
    <n v="0.24"/>
    <n v="327.02800000000002"/>
    <n v="75.446466500858264"/>
    <x v="0"/>
    <n v="12"/>
    <x v="7"/>
    <n v="0.23070338472809135"/>
    <n v="5.5775040669300488E-4"/>
    <x v="0"/>
    <s v="Dec-2023"/>
    <n v="202312"/>
  </r>
  <r>
    <s v="2ad54efe-4f49-4216-ba0d-281e9947580d"/>
    <x v="219"/>
    <x v="2961"/>
    <x v="1"/>
    <x v="2"/>
    <x v="7"/>
    <n v="6"/>
    <n v="861.44"/>
    <n v="0.08"/>
    <n v="4755.1488000000008"/>
    <n v="361.81767159823488"/>
    <x v="0"/>
    <n v="12"/>
    <x v="7"/>
    <n v="7.6089663397754206E-2"/>
    <n v="1.5477959385834571E-5"/>
    <x v="0"/>
    <s v="Dec-2023"/>
    <n v="202312"/>
  </r>
  <r>
    <s v="e95d8b5e-20d5-4865-9ccb-fb692c2cf369"/>
    <x v="216"/>
    <x v="2962"/>
    <x v="0"/>
    <x v="0"/>
    <x v="9"/>
    <n v="7"/>
    <n v="253.02"/>
    <n v="0.26"/>
    <n v="1310.6436000000001"/>
    <n v="294.78624048705728"/>
    <x v="0"/>
    <n v="12"/>
    <x v="7"/>
    <n v="0.22491716320673086"/>
    <n v="1.4679810743363031E-4"/>
    <x v="0"/>
    <s v="Dec-2023"/>
    <n v="202312"/>
  </r>
  <r>
    <s v="c239f58d-2a95-4825-9549-942029b3957e"/>
    <x v="226"/>
    <x v="2963"/>
    <x v="0"/>
    <x v="2"/>
    <x v="7"/>
    <n v="1"/>
    <n v="63.78"/>
    <n v="0.28999999999999998"/>
    <n v="45.283799999999999"/>
    <n v="8.1777962324040647"/>
    <x v="0"/>
    <n v="12"/>
    <x v="7"/>
    <n v="0.18058988495674091"/>
    <n v="4.5468798996550642E-3"/>
    <x v="0"/>
    <s v="Dec-2023"/>
    <n v="202312"/>
  </r>
  <r>
    <s v="f6e7f3c3-c342-4e6b-9a59-4d484d2caa26"/>
    <x v="207"/>
    <x v="2964"/>
    <x v="2"/>
    <x v="1"/>
    <x v="9"/>
    <n v="2"/>
    <n v="566.70000000000005"/>
    <n v="0.05"/>
    <n v="1076.73"/>
    <n v="82.593532573860273"/>
    <x v="0"/>
    <n v="12"/>
    <x v="7"/>
    <n v="7.6707747136106799E-2"/>
    <n v="4.4115052055761422E-5"/>
    <x v="0"/>
    <s v="Dec-2023"/>
    <n v="202312"/>
  </r>
  <r>
    <s v="8e3dec26-0c0e-4ba9-893f-ff865dc60325"/>
    <x v="204"/>
    <x v="2965"/>
    <x v="3"/>
    <x v="1"/>
    <x v="5"/>
    <n v="3"/>
    <n v="803.52"/>
    <n v="0.23"/>
    <n v="1856.1312"/>
    <n v="197.3782904786259"/>
    <x v="0"/>
    <n v="12"/>
    <x v="7"/>
    <n v="0.10633854464524162"/>
    <n v="9.5413513872295237E-5"/>
    <x v="0"/>
    <s v="Dec-2023"/>
    <n v="202312"/>
  </r>
  <r>
    <s v="29f0c9e5-bacc-4b03-8fbc-33c5984e6297"/>
    <x v="214"/>
    <x v="2966"/>
    <x v="0"/>
    <x v="2"/>
    <x v="6"/>
    <n v="3"/>
    <n v="931.36"/>
    <n v="0.05"/>
    <n v="2654.3760000000002"/>
    <n v="571.30400624594688"/>
    <x v="0"/>
    <n v="12"/>
    <x v="7"/>
    <n v="0.21523100203058904"/>
    <n v="1.7894977953387164E-5"/>
    <x v="0"/>
    <s v="Dec-2023"/>
    <n v="202312"/>
  </r>
  <r>
    <s v="eb86fac4-33a0-4f1f-ae3c-ec35ee076850"/>
    <x v="222"/>
    <x v="2967"/>
    <x v="0"/>
    <x v="2"/>
    <x v="8"/>
    <n v="6"/>
    <n v="89.42"/>
    <n v="0.11"/>
    <n v="477.50279999999998"/>
    <n v="37.086080020417107"/>
    <x v="0"/>
    <n v="12"/>
    <x v="7"/>
    <n v="7.7666727860898635E-2"/>
    <n v="2.050249757697756E-4"/>
    <x v="0"/>
    <s v="Dec-2023"/>
    <n v="202312"/>
  </r>
  <r>
    <s v="f0d557f3-706e-4cbd-99e4-a26404eaebc4"/>
    <x v="217"/>
    <x v="2968"/>
    <x v="2"/>
    <x v="2"/>
    <x v="2"/>
    <n v="8"/>
    <n v="309.89999999999998"/>
    <n v="0.25"/>
    <n v="1859.4"/>
    <n v="183.05431766494809"/>
    <x v="0"/>
    <n v="12"/>
    <x v="7"/>
    <n v="9.8448057257689625E-2"/>
    <n v="1.0083898031623105E-4"/>
    <x v="0"/>
    <s v="Dec-2023"/>
    <n v="202312"/>
  </r>
  <r>
    <s v="edc99c8f-2ed6-4b08-a68b-df289c532437"/>
    <x v="206"/>
    <x v="2969"/>
    <x v="1"/>
    <x v="0"/>
    <x v="8"/>
    <n v="3"/>
    <n v="944.72"/>
    <n v="0.23"/>
    <n v="2182.3031999999998"/>
    <n v="326.53695416057201"/>
    <x v="0"/>
    <n v="12"/>
    <x v="7"/>
    <n v="0.1496295080172966"/>
    <n v="8.1152793067434449E-5"/>
    <x v="0"/>
    <s v="Dec-2023"/>
    <n v="202312"/>
  </r>
  <r>
    <s v="2460aa2a-1abd-4ea4-9064-a8d7831fde23"/>
    <x v="203"/>
    <x v="2970"/>
    <x v="1"/>
    <x v="2"/>
    <x v="3"/>
    <n v="3"/>
    <n v="615.15"/>
    <n v="0.3"/>
    <n v="1291.8150000000001"/>
    <n v="144.4828368316177"/>
    <x v="0"/>
    <n v="12"/>
    <x v="7"/>
    <n v="0.11184483601105243"/>
    <n v="1.6256197675363734E-4"/>
    <x v="0"/>
    <s v="Dec-2023"/>
    <n v="202312"/>
  </r>
  <r>
    <s v="a4dc21c9-afa3-4fc7-873b-25405c4da04e"/>
    <x v="214"/>
    <x v="2971"/>
    <x v="3"/>
    <x v="0"/>
    <x v="7"/>
    <n v="7"/>
    <n v="299.29000000000002"/>
    <n v="0.26"/>
    <n v="1550.3222000000001"/>
    <n v="411.829937642537"/>
    <x v="0"/>
    <n v="12"/>
    <x v="7"/>
    <n v="0.26564151480417231"/>
    <n v="1.2410323479854703E-4"/>
    <x v="0"/>
    <s v="Dec-2023"/>
    <n v="202312"/>
  </r>
  <r>
    <s v="fd39150b-7adc-47c3-a4c7-4a0fc334bdc0"/>
    <x v="209"/>
    <x v="2972"/>
    <x v="2"/>
    <x v="2"/>
    <x v="1"/>
    <n v="1"/>
    <n v="354.34"/>
    <n v="0.15"/>
    <n v="301.18900000000002"/>
    <n v="64.997991133778285"/>
    <x v="0"/>
    <n v="12"/>
    <x v="7"/>
    <n v="0.21580466462513001"/>
    <n v="4.2332223288367107E-4"/>
    <x v="0"/>
    <s v="Dec-2023"/>
    <n v="202312"/>
  </r>
  <r>
    <s v="0f25de19-8947-42f3-ad67-d81cea729bb8"/>
    <x v="224"/>
    <x v="2973"/>
    <x v="2"/>
    <x v="1"/>
    <x v="8"/>
    <n v="6"/>
    <n v="971.18"/>
    <n v="0.25"/>
    <n v="4370.3099999999986"/>
    <n v="275.55629615670978"/>
    <x v="0"/>
    <n v="12"/>
    <x v="7"/>
    <n v="6.3051887888206981E-2"/>
    <n v="4.2903135017882026E-5"/>
    <x v="0"/>
    <s v="Dec-2023"/>
    <n v="202312"/>
  </r>
  <r>
    <s v="05a415d2-e458-4f93-957d-10abd55be020"/>
    <x v="230"/>
    <x v="2974"/>
    <x v="3"/>
    <x v="1"/>
    <x v="8"/>
    <n v="3"/>
    <n v="60.01"/>
    <n v="0.27"/>
    <n v="131.42189999999999"/>
    <n v="39.33991777017313"/>
    <x v="0"/>
    <n v="12"/>
    <x v="7"/>
    <n v="0.29934065608679478"/>
    <n v="1.4997500416597234E-3"/>
    <x v="0"/>
    <s v="Dec-2023"/>
    <n v="202312"/>
  </r>
  <r>
    <s v="606488e7-8851-4704-bc22-e686596b42ec"/>
    <x v="203"/>
    <x v="2975"/>
    <x v="1"/>
    <x v="0"/>
    <x v="9"/>
    <n v="1"/>
    <n v="331.69"/>
    <n v="0.02"/>
    <n v="325.05619999999999"/>
    <n v="42.215220230371067"/>
    <x v="0"/>
    <n v="12"/>
    <x v="7"/>
    <n v="0.12987052771296492"/>
    <n v="6.0297265519008712E-5"/>
    <x v="0"/>
    <s v="Dec-2023"/>
    <n v="202312"/>
  </r>
  <r>
    <s v="e4d96e5c-249d-484f-91ed-15eb5a657f6b"/>
    <x v="214"/>
    <x v="2976"/>
    <x v="3"/>
    <x v="2"/>
    <x v="7"/>
    <n v="3"/>
    <n v="747.18"/>
    <n v="0.04"/>
    <n v="2151.8784000000001"/>
    <n v="174.31893730354969"/>
    <x v="0"/>
    <n v="12"/>
    <x v="7"/>
    <n v="8.1007801046541331E-2"/>
    <n v="1.7844874505920038E-5"/>
    <x v="0"/>
    <s v="Dec-2023"/>
    <n v="202312"/>
  </r>
  <r>
    <s v="ea98daee-c7d9-43f2-a36e-af4e75ca748b"/>
    <x v="212"/>
    <x v="2977"/>
    <x v="0"/>
    <x v="0"/>
    <x v="3"/>
    <n v="6"/>
    <n v="504.61"/>
    <n v="0.13"/>
    <n v="2634.0641999999998"/>
    <n v="445.23808732454972"/>
    <x v="0"/>
    <n v="12"/>
    <x v="7"/>
    <n v="0.1690308411330862"/>
    <n v="4.2937450043928318E-5"/>
    <x v="0"/>
    <s v="Dec-2023"/>
    <n v="202312"/>
  </r>
  <r>
    <s v="d3e058b4-916c-48a3-a370-3c62ee54ef5a"/>
    <x v="211"/>
    <x v="2978"/>
    <x v="0"/>
    <x v="1"/>
    <x v="1"/>
    <n v="8"/>
    <n v="427.42"/>
    <n v="0.02"/>
    <n v="3350.9728"/>
    <n v="175.9406443121907"/>
    <x v="0"/>
    <n v="12"/>
    <x v="7"/>
    <n v="5.2504348681132448E-2"/>
    <n v="5.8490477750222266E-6"/>
    <x v="0"/>
    <s v="Dec-2023"/>
    <n v="202312"/>
  </r>
  <r>
    <s v="9a6a945f-06b1-4c8a-a9bc-659b4ea21ce0"/>
    <x v="223"/>
    <x v="2979"/>
    <x v="0"/>
    <x v="1"/>
    <x v="8"/>
    <n v="8"/>
    <n v="516.74"/>
    <n v="0.05"/>
    <n v="3927.2240000000002"/>
    <n v="695.19409011655091"/>
    <x v="0"/>
    <n v="12"/>
    <x v="7"/>
    <n v="0.17701921003654258"/>
    <n v="1.2095057475713125E-5"/>
    <x v="0"/>
    <s v="Dec-2023"/>
    <n v="202312"/>
  </r>
  <r>
    <s v="9511633b-337c-422c-a475-b52d80bda3e5"/>
    <x v="216"/>
    <x v="2980"/>
    <x v="3"/>
    <x v="2"/>
    <x v="6"/>
    <n v="8"/>
    <n v="125.93"/>
    <n v="0.19"/>
    <n v="816.02640000000008"/>
    <n v="67.718631405010541"/>
    <x v="0"/>
    <n v="12"/>
    <x v="7"/>
    <n v="8.2985834042882109E-2"/>
    <n v="1.8859683951401573E-4"/>
    <x v="0"/>
    <s v="Dec-2023"/>
    <n v="202312"/>
  </r>
  <r>
    <s v="3bc42aef-2311-45fd-824a-f5398da5c0bd"/>
    <x v="220"/>
    <x v="2981"/>
    <x v="3"/>
    <x v="2"/>
    <x v="3"/>
    <n v="4"/>
    <n v="729.82"/>
    <n v="0.28999999999999998"/>
    <n v="2072.6887999999999"/>
    <n v="306.23125975023288"/>
    <x v="0"/>
    <n v="12"/>
    <x v="7"/>
    <n v="0.14774589400503968"/>
    <n v="9.9339563179962171E-5"/>
    <x v="0"/>
    <s v="Dec-2023"/>
    <n v="202312"/>
  </r>
  <r>
    <s v="abac3632-b40d-435e-81c3-bbf56078775c"/>
    <x v="214"/>
    <x v="2982"/>
    <x v="2"/>
    <x v="0"/>
    <x v="9"/>
    <n v="5"/>
    <n v="197.52"/>
    <n v="0.25"/>
    <n v="740.7"/>
    <n v="64.739746637558412"/>
    <x v="0"/>
    <n v="12"/>
    <x v="7"/>
    <n v="8.7403465151287177E-2"/>
    <n v="2.5313892264074525E-4"/>
    <x v="0"/>
    <s v="Dec-2023"/>
    <n v="202312"/>
  </r>
  <r>
    <s v="f7a2eb1c-a656-4385-aaf6-ba04a2f50c0d"/>
    <x v="208"/>
    <x v="2983"/>
    <x v="1"/>
    <x v="1"/>
    <x v="0"/>
    <n v="9"/>
    <n v="362.56"/>
    <n v="0.21"/>
    <n v="2577.8015999999998"/>
    <n v="333.66188539616132"/>
    <x v="0"/>
    <n v="12"/>
    <x v="7"/>
    <n v="0.12943660419644451"/>
    <n v="6.4357163871726973E-5"/>
    <x v="0"/>
    <s v="Dec-2023"/>
    <n v="202312"/>
  </r>
  <r>
    <s v="c5d637c6-4ac8-47b4-b695-28117bbe03ce"/>
    <x v="233"/>
    <x v="2984"/>
    <x v="2"/>
    <x v="2"/>
    <x v="6"/>
    <n v="8"/>
    <n v="937.57"/>
    <n v="0.17"/>
    <n v="6225.4647999999997"/>
    <n v="1549.339735497706"/>
    <x v="0"/>
    <n v="12"/>
    <x v="7"/>
    <n v="0.24887133495601904"/>
    <n v="2.2664974348581972E-5"/>
    <x v="0"/>
    <s v="Dec-2023"/>
    <n v="202312"/>
  </r>
  <r>
    <s v="0116de2e-bb65-4780-8212-670386bb9929"/>
    <x v="233"/>
    <x v="2985"/>
    <x v="2"/>
    <x v="2"/>
    <x v="7"/>
    <n v="5"/>
    <n v="515.59"/>
    <n v="0.24"/>
    <n v="1959.242"/>
    <n v="293.55898169689999"/>
    <x v="0"/>
    <n v="12"/>
    <x v="7"/>
    <n v="0.14983293625641958"/>
    <n v="9.309722841792896E-5"/>
    <x v="0"/>
    <s v="Dec-2023"/>
    <n v="202312"/>
  </r>
  <r>
    <s v="faa6f827-7bec-4940-9cb1-7062b4a56078"/>
    <x v="204"/>
    <x v="2986"/>
    <x v="2"/>
    <x v="2"/>
    <x v="4"/>
    <n v="9"/>
    <n v="563.83000000000004"/>
    <n v="0.25"/>
    <n v="3805.8525"/>
    <n v="764.58661777210159"/>
    <x v="0"/>
    <n v="12"/>
    <x v="7"/>
    <n v="0.200897595945219"/>
    <n v="4.9266228788425195E-5"/>
    <x v="0"/>
    <s v="Dec-2023"/>
    <n v="202312"/>
  </r>
  <r>
    <s v="82fe00e8-3f16-44d7-96cc-c4931e4779e7"/>
    <x v="229"/>
    <x v="2987"/>
    <x v="0"/>
    <x v="1"/>
    <x v="8"/>
    <n v="3"/>
    <n v="147.94999999999999"/>
    <n v="0.05"/>
    <n v="421.65750000000003"/>
    <n v="25.30640224515642"/>
    <x v="0"/>
    <n v="12"/>
    <x v="7"/>
    <n v="6.0016487896352888E-2"/>
    <n v="1.1265067027148813E-4"/>
    <x v="0"/>
    <s v="Dec-2023"/>
    <n v="202312"/>
  </r>
  <r>
    <s v="a1bf72be-31f5-44ae-adc0-5d427addc258"/>
    <x v="231"/>
    <x v="2988"/>
    <x v="3"/>
    <x v="1"/>
    <x v="4"/>
    <n v="8"/>
    <n v="679.04"/>
    <n v="0.03"/>
    <n v="5269.3503999999994"/>
    <n v="1048.8277743467411"/>
    <x v="0"/>
    <n v="12"/>
    <x v="7"/>
    <n v="0.19904308780580263"/>
    <n v="5.5225023562676723E-6"/>
    <x v="0"/>
    <s v="Dec-2023"/>
    <n v="202312"/>
  </r>
  <r>
    <s v="ddd90b2e-b95b-44d3-91a2-ca3dd672031d"/>
    <x v="207"/>
    <x v="2989"/>
    <x v="0"/>
    <x v="2"/>
    <x v="8"/>
    <n v="5"/>
    <n v="377.91"/>
    <n v="0.27"/>
    <n v="1379.3715"/>
    <n v="374.53618721880491"/>
    <x v="0"/>
    <n v="12"/>
    <x v="7"/>
    <n v="0.27152669691870895"/>
    <n v="1.4289116456299119E-4"/>
    <x v="0"/>
    <s v="Dec-2023"/>
    <n v="202312"/>
  </r>
  <r>
    <s v="cb304f8e-288e-42a1-a4e9-3ec93b6b0cd4"/>
    <x v="207"/>
    <x v="2990"/>
    <x v="3"/>
    <x v="1"/>
    <x v="1"/>
    <n v="9"/>
    <n v="320.37"/>
    <n v="0.12"/>
    <n v="2537.3303999999998"/>
    <n v="526.85821164348329"/>
    <x v="0"/>
    <n v="12"/>
    <x v="7"/>
    <n v="0.20764273018739826"/>
    <n v="4.1618545223751706E-5"/>
    <x v="0"/>
    <s v="Dec-2023"/>
    <n v="202312"/>
  </r>
  <r>
    <s v="144a1bb3-1854-43b6-96b1-7cb3908a8145"/>
    <x v="221"/>
    <x v="2991"/>
    <x v="0"/>
    <x v="1"/>
    <x v="6"/>
    <n v="2"/>
    <n v="323.08999999999997"/>
    <n v="7.0000000000000007E-2"/>
    <n v="600.9473999999999"/>
    <n v="102.33440459252169"/>
    <x v="0"/>
    <n v="12"/>
    <x v="7"/>
    <n v="0.17028845551627597"/>
    <n v="1.0832894859017613E-4"/>
    <x v="0"/>
    <s v="Dec-2023"/>
    <n v="202312"/>
  </r>
  <r>
    <s v="d4720eb0-ed25-4f66-9370-e40d4b6844f1"/>
    <x v="220"/>
    <x v="2992"/>
    <x v="1"/>
    <x v="1"/>
    <x v="7"/>
    <n v="3"/>
    <n v="161.15"/>
    <n v="0.12"/>
    <n v="425.43599999999998"/>
    <n v="44.937533828754248"/>
    <x v="0"/>
    <n v="12"/>
    <x v="7"/>
    <n v="0.10562701282626352"/>
    <n v="2.4821594787465093E-4"/>
    <x v="0"/>
    <s v="Dec-2023"/>
    <n v="202312"/>
  </r>
  <r>
    <s v="b767cae0-87ea-4331-9052-996dd462cc0f"/>
    <x v="210"/>
    <x v="2993"/>
    <x v="0"/>
    <x v="2"/>
    <x v="5"/>
    <n v="1"/>
    <n v="809.95"/>
    <n v="0.01"/>
    <n v="801.85050000000001"/>
    <n v="75.287573136747667"/>
    <x v="0"/>
    <n v="12"/>
    <x v="7"/>
    <n v="9.3892281836511507E-2"/>
    <n v="1.2346441138341873E-5"/>
    <x v="0"/>
    <s v="Dec-2023"/>
    <n v="202312"/>
  </r>
  <r>
    <s v="2d7a2564-93a3-4add-bc65-fc58bc73118c"/>
    <x v="222"/>
    <x v="1545"/>
    <x v="0"/>
    <x v="0"/>
    <x v="9"/>
    <n v="3"/>
    <n v="123.69"/>
    <n v="0.12"/>
    <n v="326.54160000000002"/>
    <n v="78.594577144315039"/>
    <x v="0"/>
    <n v="12"/>
    <x v="7"/>
    <n v="0.24068779336021823"/>
    <n v="3.2338911795618078E-4"/>
    <x v="0"/>
    <s v="Dec-2023"/>
    <n v="202312"/>
  </r>
  <r>
    <s v="1c223455-6c24-4264-b31a-9cb249be1f08"/>
    <x v="229"/>
    <x v="2677"/>
    <x v="3"/>
    <x v="0"/>
    <x v="4"/>
    <n v="6"/>
    <n v="250.44"/>
    <n v="0.28000000000000003"/>
    <n v="1081.9007999999999"/>
    <n v="166.6643892029463"/>
    <x v="0"/>
    <n v="12"/>
    <x v="7"/>
    <n v="0.1540477548430931"/>
    <n v="1.8633871053612313E-4"/>
    <x v="0"/>
    <s v="Dec-2023"/>
    <n v="202312"/>
  </r>
  <r>
    <s v="4d638151-3174-45b5-8c76-5dea246a6f50"/>
    <x v="204"/>
    <x v="2994"/>
    <x v="1"/>
    <x v="2"/>
    <x v="5"/>
    <n v="8"/>
    <n v="289.67"/>
    <n v="0.17"/>
    <n v="1923.4087999999999"/>
    <n v="555.21461600654641"/>
    <x v="0"/>
    <n v="12"/>
    <x v="7"/>
    <n v="0.28866178422732935"/>
    <n v="7.3359339938550765E-5"/>
    <x v="0"/>
    <s v="Dec-2023"/>
    <n v="202312"/>
  </r>
  <r>
    <s v="396db5ae-9014-4129-89e9-d833282e5b6f"/>
    <x v="223"/>
    <x v="2995"/>
    <x v="2"/>
    <x v="0"/>
    <x v="3"/>
    <n v="9"/>
    <n v="149.47"/>
    <n v="0.24"/>
    <n v="1022.3748000000001"/>
    <n v="238.95849317534069"/>
    <x v="0"/>
    <n v="12"/>
    <x v="7"/>
    <n v="0.23372885675130164"/>
    <n v="1.7840815325260363E-4"/>
    <x v="0"/>
    <s v="Dec-2023"/>
    <n v="202312"/>
  </r>
  <r>
    <s v="fc22cfce-1c18-47d7-ac1a-7fc490e5a4d5"/>
    <x v="205"/>
    <x v="2996"/>
    <x v="2"/>
    <x v="1"/>
    <x v="6"/>
    <n v="2"/>
    <n v="284.10000000000002"/>
    <n v="0.18"/>
    <n v="465.92400000000009"/>
    <n v="123.672356473969"/>
    <x v="0"/>
    <n v="12"/>
    <x v="7"/>
    <n v="0.26543461267066942"/>
    <n v="3.1678986272439279E-4"/>
    <x v="0"/>
    <s v="Dec-2023"/>
    <n v="202312"/>
  </r>
  <r>
    <s v="c4591c54-370b-47d1-9b95-d2a2243543ed"/>
    <x v="210"/>
    <x v="2997"/>
    <x v="2"/>
    <x v="2"/>
    <x v="2"/>
    <n v="7"/>
    <n v="182.22"/>
    <n v="7.0000000000000007E-2"/>
    <n v="1186.2521999999999"/>
    <n v="201.35820989373519"/>
    <x v="0"/>
    <n v="12"/>
    <x v="7"/>
    <n v="0.16974317088198884"/>
    <n v="5.4878718033146753E-5"/>
    <x v="0"/>
    <s v="Dec-2023"/>
    <n v="202312"/>
  </r>
  <r>
    <s v="44e906ee-ea51-4919-9788-8a822201c665"/>
    <x v="232"/>
    <x v="2998"/>
    <x v="0"/>
    <x v="0"/>
    <x v="4"/>
    <n v="8"/>
    <n v="68.38"/>
    <n v="0.03"/>
    <n v="530.62879999999996"/>
    <n v="144.50667083048441"/>
    <x v="0"/>
    <n v="12"/>
    <x v="7"/>
    <n v="0.27233099829953522"/>
    <n v="5.4840596665691725E-5"/>
    <x v="0"/>
    <s v="Dec-2023"/>
    <n v="202312"/>
  </r>
  <r>
    <s v="a7ca9de3-bee4-4f2d-8414-c9a1f5794630"/>
    <x v="215"/>
    <x v="2999"/>
    <x v="2"/>
    <x v="2"/>
    <x v="3"/>
    <n v="5"/>
    <n v="692.62"/>
    <n v="0.22"/>
    <n v="2701.2179999999998"/>
    <n v="261.83051825420131"/>
    <x v="0"/>
    <n v="12"/>
    <x v="7"/>
    <n v="9.6930539576665531E-2"/>
    <n v="6.3526897866073755E-5"/>
    <x v="0"/>
    <s v="Dec-2023"/>
    <n v="202312"/>
  </r>
  <r>
    <s v="a0cc99cc-f9ac-4634-b7d3-87abdd241a42"/>
    <x v="209"/>
    <x v="3000"/>
    <x v="3"/>
    <x v="2"/>
    <x v="4"/>
    <n v="8"/>
    <n v="246.36"/>
    <n v="0.09"/>
    <n v="1793.5008"/>
    <n v="182.9563312878345"/>
    <x v="0"/>
    <n v="12"/>
    <x v="7"/>
    <n v="0.10201073302439258"/>
    <n v="4.5664880662445199E-5"/>
    <x v="0"/>
    <s v="Dec-2023"/>
    <n v="202312"/>
  </r>
  <r>
    <s v="6976716b-b2d9-4920-a535-c589ddcf3085"/>
    <x v="230"/>
    <x v="3001"/>
    <x v="1"/>
    <x v="2"/>
    <x v="4"/>
    <n v="7"/>
    <n v="207.45"/>
    <n v="0.1"/>
    <n v="1306.9349999999999"/>
    <n v="374.25115253984859"/>
    <x v="0"/>
    <n v="12"/>
    <x v="7"/>
    <n v="0.28635789273364676"/>
    <n v="6.8863409427400763E-5"/>
    <x v="0"/>
    <s v="Dec-2023"/>
    <n v="202312"/>
  </r>
  <r>
    <s v="ffe10402-fdc6-4229-b4f6-08d70c98f454"/>
    <x v="223"/>
    <x v="3002"/>
    <x v="0"/>
    <x v="2"/>
    <x v="9"/>
    <n v="3"/>
    <n v="850.48"/>
    <n v="0.13"/>
    <n v="2219.7528000000002"/>
    <n v="610.70783459614154"/>
    <x v="0"/>
    <n v="12"/>
    <x v="7"/>
    <n v="0.27512425464499535"/>
    <n v="5.095161947762832E-5"/>
    <x v="0"/>
    <s v="Dec-2023"/>
    <n v="202312"/>
  </r>
  <r>
    <s v="dde8d0f7-5f99-4f37-a8d5-24307c3316c2"/>
    <x v="208"/>
    <x v="3003"/>
    <x v="0"/>
    <x v="0"/>
    <x v="1"/>
    <n v="9"/>
    <n v="78.11"/>
    <n v="7.0000000000000007E-2"/>
    <n v="653.78069999999991"/>
    <n v="81.46673790684801"/>
    <x v="0"/>
    <n v="12"/>
    <x v="7"/>
    <n v="0.124608661446947"/>
    <n v="9.9574673892943014E-5"/>
    <x v="0"/>
    <s v="Dec-2023"/>
    <n v="202312"/>
  </r>
  <r>
    <s v="7b483342-81e7-4de9-b685-0b61e6c69aab"/>
    <x v="228"/>
    <x v="3004"/>
    <x v="3"/>
    <x v="0"/>
    <x v="9"/>
    <n v="9"/>
    <n v="960.5"/>
    <n v="0.08"/>
    <n v="7952.9400000000014"/>
    <n v="1213.720274609276"/>
    <x v="0"/>
    <n v="12"/>
    <x v="7"/>
    <n v="0.15261277899861886"/>
    <n v="9.2544392388223734E-6"/>
    <x v="0"/>
    <s v="Dec-2023"/>
    <n v="202312"/>
  </r>
  <r>
    <s v="9aa8584b-fc09-44c2-ba54-f8174381d333"/>
    <x v="226"/>
    <x v="3005"/>
    <x v="2"/>
    <x v="1"/>
    <x v="4"/>
    <n v="7"/>
    <n v="318.83"/>
    <n v="0.03"/>
    <n v="2164.8557000000001"/>
    <n v="261.14661159630981"/>
    <x v="0"/>
    <n v="12"/>
    <x v="7"/>
    <n v="0.12063003164428455"/>
    <n v="1.3442004471706821E-5"/>
    <x v="0"/>
    <s v="Dec-2023"/>
    <n v="202312"/>
  </r>
  <r>
    <s v="c944638c-d2da-406a-80a8-0308659a324d"/>
    <x v="221"/>
    <x v="3006"/>
    <x v="1"/>
    <x v="0"/>
    <x v="8"/>
    <n v="2"/>
    <n v="684.04"/>
    <n v="0.22"/>
    <n v="1067.1024"/>
    <n v="205.41369847780089"/>
    <x v="0"/>
    <n v="12"/>
    <x v="7"/>
    <n v="0.1924967074179581"/>
    <n v="1.608093093971113E-4"/>
    <x v="0"/>
    <s v="Dec-2023"/>
    <n v="202312"/>
  </r>
  <r>
    <s v="42b0ad41-7777-4988-bc21-e5b1072ce08e"/>
    <x v="212"/>
    <x v="3007"/>
    <x v="2"/>
    <x v="2"/>
    <x v="7"/>
    <n v="8"/>
    <n v="568.88"/>
    <n v="0.12"/>
    <n v="4004.9151999999999"/>
    <n v="732.34185177461302"/>
    <x v="0"/>
    <n v="12"/>
    <x v="7"/>
    <n v="0.18286076363729575"/>
    <n v="2.636759949374209E-5"/>
    <x v="0"/>
    <s v="Dec-2023"/>
    <n v="202312"/>
  </r>
  <r>
    <s v="e7d77bc1-e3e8-492b-bc73-39565c818e45"/>
    <x v="229"/>
    <x v="3008"/>
    <x v="2"/>
    <x v="1"/>
    <x v="3"/>
    <n v="9"/>
    <n v="860.77"/>
    <n v="0.18"/>
    <n v="6352.4826000000003"/>
    <n v="1770.494161503635"/>
    <x v="0"/>
    <n v="12"/>
    <x v="7"/>
    <n v="0.27870901393789493"/>
    <n v="2.3235010513842255E-5"/>
    <x v="0"/>
    <s v="Dec-2023"/>
    <n v="202312"/>
  </r>
  <r>
    <s v="bb2d2ae5-9b1d-4768-bac7-e1575fc2165f"/>
    <x v="208"/>
    <x v="3009"/>
    <x v="2"/>
    <x v="0"/>
    <x v="3"/>
    <n v="8"/>
    <n v="28.6"/>
    <n v="0.17"/>
    <n v="189.904"/>
    <n v="29.16485058114532"/>
    <x v="0"/>
    <n v="12"/>
    <x v="7"/>
    <n v="0.15357681028912146"/>
    <n v="7.4300699300699298E-4"/>
    <x v="0"/>
    <s v="Dec-2023"/>
    <n v="202312"/>
  </r>
  <r>
    <s v="7c389542-1d60-457e-ac27-1a35e96def4c"/>
    <x v="223"/>
    <x v="3010"/>
    <x v="0"/>
    <x v="1"/>
    <x v="4"/>
    <n v="8"/>
    <n v="514.19000000000005"/>
    <n v="0.27"/>
    <n v="3002.8696"/>
    <n v="750.79484158897174"/>
    <x v="0"/>
    <n v="12"/>
    <x v="7"/>
    <n v="0.25002578919476615"/>
    <n v="6.5637215815165593E-5"/>
    <x v="0"/>
    <s v="Dec-2023"/>
    <n v="202312"/>
  </r>
  <r>
    <s v="5fd52933-40c0-423c-9c5e-e7910c619500"/>
    <x v="216"/>
    <x v="3011"/>
    <x v="0"/>
    <x v="2"/>
    <x v="2"/>
    <n v="1"/>
    <n v="563.78"/>
    <n v="0.3"/>
    <n v="394.64600000000002"/>
    <n v="20.507394258923561"/>
    <x v="0"/>
    <n v="12"/>
    <x v="7"/>
    <n v="5.1964024110021538E-2"/>
    <n v="5.3212245911525775E-4"/>
    <x v="0"/>
    <s v="Dec-2023"/>
    <n v="202312"/>
  </r>
  <r>
    <s v="cd15ee6c-ea11-4642-828f-ed8525c5c0f1"/>
    <x v="227"/>
    <x v="3012"/>
    <x v="1"/>
    <x v="2"/>
    <x v="9"/>
    <n v="2"/>
    <n v="840.42"/>
    <n v="7.0000000000000007E-2"/>
    <n v="1563.1812"/>
    <n v="182.16521428189409"/>
    <x v="0"/>
    <n v="12"/>
    <x v="7"/>
    <n v="0.11653493163933529"/>
    <n v="4.1645843744794273E-5"/>
    <x v="0"/>
    <s v="Dec-2023"/>
    <n v="202312"/>
  </r>
  <r>
    <s v="d199c5de-b74c-4f9d-9f65-73c479429319"/>
    <x v="217"/>
    <x v="3013"/>
    <x v="0"/>
    <x v="1"/>
    <x v="4"/>
    <n v="1"/>
    <n v="694.25"/>
    <n v="0.09"/>
    <n v="631.76750000000004"/>
    <n v="54.217713026782313"/>
    <x v="0"/>
    <n v="12"/>
    <x v="7"/>
    <n v="8.5819091717732096E-2"/>
    <n v="1.2963629816348577E-4"/>
    <x v="0"/>
    <s v="Dec-2023"/>
    <n v="202312"/>
  </r>
  <r>
    <s v="a069e843-452a-4a57-85c1-2968409ba5eb"/>
    <x v="212"/>
    <x v="3014"/>
    <x v="1"/>
    <x v="0"/>
    <x v="5"/>
    <n v="6"/>
    <n v="20.02"/>
    <n v="0.12"/>
    <n v="105.7056"/>
    <n v="8.4118730080827984"/>
    <x v="0"/>
    <n v="12"/>
    <x v="7"/>
    <n v="7.957831002409331E-2"/>
    <n v="9.99000999000999E-4"/>
    <x v="0"/>
    <s v="Dec-2023"/>
    <n v="202312"/>
  </r>
  <r>
    <s v="f5e67032-e526-4884-94e7-52570e86db01"/>
    <x v="220"/>
    <x v="3015"/>
    <x v="2"/>
    <x v="2"/>
    <x v="1"/>
    <n v="3"/>
    <n v="850.96"/>
    <n v="0.04"/>
    <n v="2450.7647999999999"/>
    <n v="668.0577274441755"/>
    <x v="0"/>
    <n v="12"/>
    <x v="7"/>
    <n v="0.27259153038438266"/>
    <n v="1.5668578233211119E-5"/>
    <x v="0"/>
    <s v="Dec-2023"/>
    <n v="202312"/>
  </r>
  <r>
    <s v="79b2dd93-3c13-4e06-b2f0-97a662721078"/>
    <x v="229"/>
    <x v="3016"/>
    <x v="3"/>
    <x v="0"/>
    <x v="3"/>
    <n v="7"/>
    <n v="939.25"/>
    <n v="0"/>
    <n v="6574.75"/>
    <n v="648.95835504983415"/>
    <x v="0"/>
    <n v="12"/>
    <x v="7"/>
    <n v="9.8704643530147032E-2"/>
    <n v="0"/>
    <x v="1"/>
    <s v="Dec-2023"/>
    <n v="202312"/>
  </r>
  <r>
    <s v="d226d39e-55f8-4e14-801e-7bc04840bae0"/>
    <x v="225"/>
    <x v="3017"/>
    <x v="1"/>
    <x v="2"/>
    <x v="7"/>
    <n v="8"/>
    <n v="823.15"/>
    <n v="0.23"/>
    <n v="5070.6040000000003"/>
    <n v="1000.897167077541"/>
    <x v="0"/>
    <n v="12"/>
    <x v="7"/>
    <n v="0.19739209906305855"/>
    <n v="3.4926805563991981E-5"/>
    <x v="0"/>
    <s v="Dec-2023"/>
    <n v="202312"/>
  </r>
  <r>
    <s v="47e65dc5-2291-4f2a-8241-6b2cde12b156"/>
    <x v="230"/>
    <x v="3018"/>
    <x v="1"/>
    <x v="1"/>
    <x v="6"/>
    <n v="2"/>
    <n v="920.35"/>
    <n v="0.04"/>
    <n v="1767.0719999999999"/>
    <n v="308.11536582626968"/>
    <x v="0"/>
    <n v="12"/>
    <x v="7"/>
    <n v="0.1743649188184011"/>
    <n v="2.1730863258542944E-5"/>
    <x v="0"/>
    <s v="Dec-2023"/>
    <n v="202312"/>
  </r>
  <r>
    <s v="38ae1058-c266-43f4-b9f7-152a7a753190"/>
    <x v="221"/>
    <x v="3019"/>
    <x v="1"/>
    <x v="1"/>
    <x v="2"/>
    <n v="7"/>
    <n v="966.76"/>
    <n v="0.13"/>
    <n v="5887.5684000000001"/>
    <n v="1215.78601340201"/>
    <x v="0"/>
    <n v="12"/>
    <x v="7"/>
    <n v="0.20650053312365932"/>
    <n v="1.9209967904576704E-5"/>
    <x v="0"/>
    <s v="Dec-2023"/>
    <n v="202312"/>
  </r>
  <r>
    <s v="e661de99-8798-4a32-9a1e-41a02c61718a"/>
    <x v="228"/>
    <x v="3020"/>
    <x v="0"/>
    <x v="2"/>
    <x v="2"/>
    <n v="2"/>
    <n v="131.19"/>
    <n v="0.24"/>
    <n v="199.40880000000001"/>
    <n v="57.122756886755283"/>
    <x v="0"/>
    <n v="12"/>
    <x v="7"/>
    <n v="0.28646056185461866"/>
    <n v="9.1470386462382805E-4"/>
    <x v="0"/>
    <s v="Dec-2023"/>
    <n v="202312"/>
  </r>
  <r>
    <s v="c77634ee-d916-484a-9090-1bffb041e08b"/>
    <x v="213"/>
    <x v="3021"/>
    <x v="3"/>
    <x v="1"/>
    <x v="4"/>
    <n v="7"/>
    <n v="922.06"/>
    <n v="0.13"/>
    <n v="5615.3454000000002"/>
    <n v="1275.44831385015"/>
    <x v="0"/>
    <n v="12"/>
    <x v="7"/>
    <n v="0.22713621745336449"/>
    <n v="2.0141236547977975E-5"/>
    <x v="0"/>
    <s v="Dec-2023"/>
    <n v="202312"/>
  </r>
  <r>
    <s v="6202043a-0e65-42eb-a9a0-b2f82982a4ba"/>
    <x v="212"/>
    <x v="3022"/>
    <x v="3"/>
    <x v="1"/>
    <x v="8"/>
    <n v="9"/>
    <n v="121.58"/>
    <n v="0.27"/>
    <n v="798.78060000000005"/>
    <n v="133.85812851241059"/>
    <x v="0"/>
    <n v="12"/>
    <x v="7"/>
    <n v="0.16757809154655307"/>
    <n v="2.4675111037999672E-4"/>
    <x v="0"/>
    <s v="Dec-2023"/>
    <n v="202312"/>
  </r>
  <r>
    <s v="56289349-15c2-4698-a283-5eeaee3413f3"/>
    <x v="217"/>
    <x v="636"/>
    <x v="2"/>
    <x v="2"/>
    <x v="8"/>
    <n v="4"/>
    <n v="610.33000000000004"/>
    <n v="0.2"/>
    <n v="1953.056"/>
    <n v="434.58178303530428"/>
    <x v="0"/>
    <n v="12"/>
    <x v="7"/>
    <n v="0.22251373387926626"/>
    <n v="8.1922894172005312E-5"/>
    <x v="0"/>
    <s v="Dec-2023"/>
    <n v="202312"/>
  </r>
  <r>
    <s v="d587c362-ee40-421c-b327-809907c79cec"/>
    <x v="214"/>
    <x v="3023"/>
    <x v="2"/>
    <x v="1"/>
    <x v="0"/>
    <n v="2"/>
    <n v="470.76"/>
    <n v="0.15"/>
    <n v="800.29199999999992"/>
    <n v="84.194897902845682"/>
    <x v="0"/>
    <n v="12"/>
    <x v="7"/>
    <n v="0.1052052224723547"/>
    <n v="1.5931684934998726E-4"/>
    <x v="0"/>
    <s v="Dec-2023"/>
    <n v="202312"/>
  </r>
  <r>
    <s v="d39757bb-65a2-4c21-914c-4c661ecba36c"/>
    <x v="222"/>
    <x v="3024"/>
    <x v="3"/>
    <x v="0"/>
    <x v="6"/>
    <n v="8"/>
    <n v="7.85"/>
    <n v="0.26"/>
    <n v="46.471999999999987"/>
    <n v="3.7916497800560469"/>
    <x v="0"/>
    <n v="12"/>
    <x v="7"/>
    <n v="8.1589984938372523E-2"/>
    <n v="4.1401273885350318E-3"/>
    <x v="0"/>
    <s v="Dec-2023"/>
    <n v="202312"/>
  </r>
  <r>
    <s v="076fde52-bf86-4a0e-83e0-82b610be7d1b"/>
    <x v="205"/>
    <x v="3025"/>
    <x v="3"/>
    <x v="1"/>
    <x v="5"/>
    <n v="8"/>
    <n v="747.41"/>
    <n v="7.0000000000000007E-2"/>
    <n v="5560.7303999999986"/>
    <n v="725.61153819644994"/>
    <x v="0"/>
    <n v="12"/>
    <x v="7"/>
    <n v="0.13048853046291367"/>
    <n v="1.1707095168649069E-5"/>
    <x v="0"/>
    <s v="Dec-2023"/>
    <n v="202312"/>
  </r>
  <r>
    <s v="b1bd5442-ffef-43ff-81a3-2acc9ca97745"/>
    <x v="222"/>
    <x v="3026"/>
    <x v="0"/>
    <x v="0"/>
    <x v="3"/>
    <n v="2"/>
    <n v="586.75"/>
    <n v="0.18"/>
    <n v="962.2700000000001"/>
    <n v="90.806837208968957"/>
    <x v="0"/>
    <n v="12"/>
    <x v="7"/>
    <n v="9.4367316043281982E-2"/>
    <n v="1.5338730293992331E-4"/>
    <x v="0"/>
    <s v="Dec-2023"/>
    <n v="202312"/>
  </r>
  <r>
    <s v="88e6d001-0862-4a9f-8346-a6ed5a2d174b"/>
    <x v="225"/>
    <x v="3027"/>
    <x v="3"/>
    <x v="2"/>
    <x v="8"/>
    <n v="8"/>
    <n v="494.49"/>
    <n v="0.08"/>
    <n v="3639.4463999999998"/>
    <n v="810.28653083183008"/>
    <x v="0"/>
    <n v="12"/>
    <x v="7"/>
    <n v="0.22264005064941472"/>
    <n v="2.0222855871706203E-5"/>
    <x v="0"/>
    <s v="Dec-2023"/>
    <n v="202312"/>
  </r>
  <r>
    <s v="687c7959-a187-4c25-9cf1-7ed330cea355"/>
    <x v="215"/>
    <x v="3028"/>
    <x v="2"/>
    <x v="2"/>
    <x v="9"/>
    <n v="2"/>
    <n v="768.98"/>
    <n v="0"/>
    <n v="1537.96"/>
    <n v="234.37402409069571"/>
    <x v="0"/>
    <n v="12"/>
    <x v="7"/>
    <n v="0.15239279571035377"/>
    <n v="0"/>
    <x v="1"/>
    <s v="Dec-2023"/>
    <n v="202312"/>
  </r>
  <r>
    <s v="186e4a5c-93b3-4104-ac27-f42bdc4bedf5"/>
    <x v="209"/>
    <x v="3029"/>
    <x v="1"/>
    <x v="2"/>
    <x v="3"/>
    <n v="3"/>
    <n v="335.82"/>
    <n v="0.08"/>
    <n v="926.86320000000012"/>
    <n v="261.87933858402158"/>
    <x v="0"/>
    <n v="12"/>
    <x v="7"/>
    <n v="0.28254367913627548"/>
    <n v="7.9407619161058504E-5"/>
    <x v="0"/>
    <s v="Dec-2023"/>
    <n v="202312"/>
  </r>
  <r>
    <s v="a2e1557b-209c-4b8a-8ce1-d27317811669"/>
    <x v="209"/>
    <x v="3030"/>
    <x v="2"/>
    <x v="1"/>
    <x v="7"/>
    <n v="5"/>
    <n v="110.89"/>
    <n v="0.13"/>
    <n v="482.37150000000003"/>
    <n v="124.914070914831"/>
    <x v="0"/>
    <n v="12"/>
    <x v="7"/>
    <n v="0.25895823222315373"/>
    <n v="2.3446658851113716E-4"/>
    <x v="0"/>
    <s v="Dec-2023"/>
    <n v="202312"/>
  </r>
  <r>
    <s v="5b4345ca-7267-4ce0-abaf-f014e0e7480a"/>
    <x v="221"/>
    <x v="3031"/>
    <x v="3"/>
    <x v="2"/>
    <x v="0"/>
    <n v="4"/>
    <n v="414.9"/>
    <n v="0.21"/>
    <n v="1311.0840000000001"/>
    <n v="270.85536732956291"/>
    <x v="0"/>
    <n v="12"/>
    <x v="7"/>
    <n v="0.20658887403824844"/>
    <n v="1.2653651482284888E-4"/>
    <x v="0"/>
    <s v="Dec-2023"/>
    <n v="202312"/>
  </r>
  <r>
    <s v="8b0dd90f-e847-4504-83d3-b2520cb6cee3"/>
    <x v="218"/>
    <x v="3032"/>
    <x v="1"/>
    <x v="1"/>
    <x v="0"/>
    <n v="4"/>
    <n v="373.11"/>
    <n v="0.28999999999999998"/>
    <n v="1059.6324"/>
    <n v="255.0489996868084"/>
    <x v="0"/>
    <n v="12"/>
    <x v="7"/>
    <n v="0.240695735319917"/>
    <n v="1.9431266918603092E-4"/>
    <x v="0"/>
    <s v="Dec-2023"/>
    <n v="202312"/>
  </r>
  <r>
    <s v="4800e237-78ac-4d73-ae7c-08a9ca3dd33a"/>
    <x v="210"/>
    <x v="3033"/>
    <x v="0"/>
    <x v="1"/>
    <x v="7"/>
    <n v="9"/>
    <n v="759.65"/>
    <n v="0.14000000000000001"/>
    <n v="5879.6909999999998"/>
    <n v="585.54179539841277"/>
    <x v="0"/>
    <n v="12"/>
    <x v="7"/>
    <n v="9.9587171400404004E-2"/>
    <n v="2.0477266577444293E-5"/>
    <x v="0"/>
    <s v="Dec-2023"/>
    <n v="202312"/>
  </r>
  <r>
    <s v="93517897-3697-4dc9-a495-8db4eaa83afb"/>
    <x v="233"/>
    <x v="3034"/>
    <x v="1"/>
    <x v="2"/>
    <x v="7"/>
    <n v="2"/>
    <n v="877.24"/>
    <n v="0.19"/>
    <n v="1421.1288"/>
    <n v="195.47792494961311"/>
    <x v="0"/>
    <n v="12"/>
    <x v="7"/>
    <n v="0.1375511670368042"/>
    <n v="1.0829419543112489E-4"/>
    <x v="0"/>
    <s v="Dec-2023"/>
    <n v="202312"/>
  </r>
  <r>
    <s v="244f8a37-6fdc-4c12-af80-08e95685c25b"/>
    <x v="223"/>
    <x v="3035"/>
    <x v="1"/>
    <x v="0"/>
    <x v="3"/>
    <n v="8"/>
    <n v="263.07"/>
    <n v="0.19"/>
    <n v="1704.6936000000001"/>
    <n v="104.2589664026587"/>
    <x v="0"/>
    <n v="12"/>
    <x v="7"/>
    <n v="6.1159944756441098E-2"/>
    <n v="9.0280153571292818E-5"/>
    <x v="0"/>
    <s v="Dec-2023"/>
    <n v="202312"/>
  </r>
  <r>
    <s v="52246ec7-bfc6-42d9-aa9e-048ee9962e35"/>
    <x v="223"/>
    <x v="3036"/>
    <x v="3"/>
    <x v="0"/>
    <x v="2"/>
    <n v="2"/>
    <n v="654.57000000000005"/>
    <n v="0.26"/>
    <n v="968.76360000000011"/>
    <n v="269.46575290294493"/>
    <x v="0"/>
    <n v="12"/>
    <x v="7"/>
    <n v="0.27815429161762983"/>
    <n v="1.9860366347373084E-4"/>
    <x v="0"/>
    <s v="Dec-2023"/>
    <n v="202312"/>
  </r>
  <r>
    <s v="1dff55e2-7088-4478-be4d-781a3dba111e"/>
    <x v="203"/>
    <x v="3037"/>
    <x v="3"/>
    <x v="1"/>
    <x v="4"/>
    <n v="5"/>
    <n v="181.76"/>
    <n v="0.17"/>
    <n v="754.30399999999997"/>
    <n v="145.62619162314229"/>
    <x v="0"/>
    <n v="12"/>
    <x v="7"/>
    <n v="0.19306034652228055"/>
    <n v="1.870598591549296E-4"/>
    <x v="0"/>
    <s v="Dec-2023"/>
    <n v="202312"/>
  </r>
  <r>
    <s v="8f79aad3-fc95-4ab9-b3b5-97e8de471392"/>
    <x v="223"/>
    <x v="3038"/>
    <x v="3"/>
    <x v="1"/>
    <x v="7"/>
    <n v="7"/>
    <n v="211.65"/>
    <n v="0.27"/>
    <n v="1081.5315000000001"/>
    <n v="112.8864391855605"/>
    <x v="0"/>
    <n v="12"/>
    <x v="7"/>
    <n v="0.10437646909550069"/>
    <n v="1.8224157132732614E-4"/>
    <x v="0"/>
    <s v="Dec-2023"/>
    <n v="202312"/>
  </r>
  <r>
    <s v="51156a79-eb36-427b-abcf-7232beb7e13f"/>
    <x v="210"/>
    <x v="3039"/>
    <x v="0"/>
    <x v="0"/>
    <x v="1"/>
    <n v="5"/>
    <n v="876.95"/>
    <n v="0.03"/>
    <n v="4253.2075000000004"/>
    <n v="1002.664924951115"/>
    <x v="0"/>
    <n v="12"/>
    <x v="7"/>
    <n v="0.23574324200056426"/>
    <n v="6.8418952049717768E-6"/>
    <x v="0"/>
    <s v="Dec-2023"/>
    <n v="202312"/>
  </r>
  <r>
    <s v="22974e7b-6f2b-4c3f-9e49-d4f663f6b319"/>
    <x v="229"/>
    <x v="3040"/>
    <x v="3"/>
    <x v="2"/>
    <x v="8"/>
    <n v="2"/>
    <n v="969.69"/>
    <n v="0.03"/>
    <n v="1881.1985999999999"/>
    <n v="147.94282608971179"/>
    <x v="0"/>
    <n v="12"/>
    <x v="7"/>
    <n v="7.8642853598610896E-2"/>
    <n v="1.5468861182439747E-5"/>
    <x v="0"/>
    <s v="Dec-2023"/>
    <n v="202312"/>
  </r>
  <r>
    <s v="22b04229-cfa9-409b-8cc0-e6b675ee4da3"/>
    <x v="205"/>
    <x v="3041"/>
    <x v="3"/>
    <x v="2"/>
    <x v="0"/>
    <n v="2"/>
    <n v="374.91"/>
    <n v="0.19"/>
    <n v="607.35420000000011"/>
    <n v="85.805481048094109"/>
    <x v="0"/>
    <n v="12"/>
    <x v="7"/>
    <n v="0.14127749680185647"/>
    <n v="2.5339414792883622E-4"/>
    <x v="0"/>
    <s v="Dec-2023"/>
    <n v="202312"/>
  </r>
  <r>
    <s v="c09ccdae-c17a-41ee-b514-4e72e815382e"/>
    <x v="227"/>
    <x v="3042"/>
    <x v="0"/>
    <x v="1"/>
    <x v="3"/>
    <n v="3"/>
    <n v="386.8"/>
    <n v="0.11"/>
    <n v="1032.7560000000001"/>
    <n v="193.01286146113429"/>
    <x v="0"/>
    <n v="12"/>
    <x v="7"/>
    <n v="0.1868910579663873"/>
    <n v="9.4794898310927259E-5"/>
    <x v="0"/>
    <s v="Dec-2023"/>
    <n v="202312"/>
  </r>
  <r>
    <s v="994dca8c-b2c2-4af2-97bc-af806f9b180b"/>
    <x v="212"/>
    <x v="3043"/>
    <x v="3"/>
    <x v="0"/>
    <x v="7"/>
    <n v="8"/>
    <n v="737.73"/>
    <n v="0.25"/>
    <n v="4426.38"/>
    <n v="1308.4580839732059"/>
    <x v="0"/>
    <n v="12"/>
    <x v="7"/>
    <n v="0.29560455360208698"/>
    <n v="4.2359670882301114E-5"/>
    <x v="0"/>
    <s v="Dec-2023"/>
    <n v="202312"/>
  </r>
  <r>
    <s v="f0ceff3c-600e-406c-ba7b-da828a0ed700"/>
    <x v="214"/>
    <x v="3044"/>
    <x v="0"/>
    <x v="1"/>
    <x v="9"/>
    <n v="6"/>
    <n v="119.33"/>
    <n v="0.21"/>
    <n v="565.62420000000009"/>
    <n v="139.0143860984569"/>
    <x v="0"/>
    <n v="12"/>
    <x v="7"/>
    <n v="0.2457716379505277"/>
    <n v="2.9330428224252073E-4"/>
    <x v="0"/>
    <s v="Dec-2023"/>
    <n v="202312"/>
  </r>
  <r>
    <s v="342ceaf0-e781-4413-9e7c-bc79bc3681f1"/>
    <x v="211"/>
    <x v="3045"/>
    <x v="1"/>
    <x v="1"/>
    <x v="7"/>
    <n v="5"/>
    <n v="651.55999999999995"/>
    <n v="0.23"/>
    <n v="2508.5059999999999"/>
    <n v="345.16417275230913"/>
    <x v="0"/>
    <n v="12"/>
    <x v="7"/>
    <n v="0.13759750734194343"/>
    <n v="7.0599791270182344E-5"/>
    <x v="0"/>
    <s v="Dec-2023"/>
    <n v="202312"/>
  </r>
  <r>
    <s v="8b2555fc-54d2-4659-b7fe-574935bdfa84"/>
    <x v="222"/>
    <x v="3046"/>
    <x v="1"/>
    <x v="0"/>
    <x v="4"/>
    <n v="5"/>
    <n v="206.5"/>
    <n v="0.1"/>
    <n v="929.25"/>
    <n v="136.14457439708141"/>
    <x v="0"/>
    <n v="12"/>
    <x v="7"/>
    <n v="0.14651016884270263"/>
    <n v="9.6852300242130759E-5"/>
    <x v="0"/>
    <s v="Dec-2023"/>
    <n v="202312"/>
  </r>
  <r>
    <s v="f446c32b-3fd4-4404-aedc-21d2a6545522"/>
    <x v="206"/>
    <x v="3047"/>
    <x v="2"/>
    <x v="2"/>
    <x v="1"/>
    <n v="8"/>
    <n v="424.53"/>
    <n v="0.14000000000000001"/>
    <n v="2920.7664"/>
    <n v="462.45002154487059"/>
    <x v="0"/>
    <n v="12"/>
    <x v="7"/>
    <n v="0.15833173839060549"/>
    <n v="4.1222057333992893E-5"/>
    <x v="0"/>
    <s v="Dec-2023"/>
    <n v="202312"/>
  </r>
  <r>
    <s v="08793175-eb17-41fe-bd85-19a6dbe998ca"/>
    <x v="212"/>
    <x v="3048"/>
    <x v="1"/>
    <x v="0"/>
    <x v="7"/>
    <n v="5"/>
    <n v="794.64"/>
    <n v="0.05"/>
    <n v="3774.54"/>
    <n v="1122.913196798429"/>
    <x v="0"/>
    <n v="12"/>
    <x v="7"/>
    <n v="0.29749670073662726"/>
    <n v="1.2584314909896306E-5"/>
    <x v="0"/>
    <s v="Dec-2023"/>
    <n v="202312"/>
  </r>
  <r>
    <s v="7933aec8-f121-4584-aa81-603a0b85c940"/>
    <x v="206"/>
    <x v="3049"/>
    <x v="0"/>
    <x v="2"/>
    <x v="1"/>
    <n v="9"/>
    <n v="25.98"/>
    <n v="0.24"/>
    <n v="177.70320000000001"/>
    <n v="48.105058348894211"/>
    <x v="0"/>
    <n v="12"/>
    <x v="7"/>
    <n v="0.27070451375605059"/>
    <n v="1.0264305876315114E-3"/>
    <x v="0"/>
    <s v="Dec-2023"/>
    <n v="202312"/>
  </r>
  <r>
    <s v="b9a4530d-0b06-424b-92ca-395ea8ef9a3b"/>
    <x v="212"/>
    <x v="3050"/>
    <x v="1"/>
    <x v="1"/>
    <x v="8"/>
    <n v="3"/>
    <n v="323.36"/>
    <n v="0.15"/>
    <n v="824.56799999999998"/>
    <n v="85.312241853731692"/>
    <x v="0"/>
    <n v="12"/>
    <x v="7"/>
    <n v="0.10346295497003484"/>
    <n v="1.5462642256308757E-4"/>
    <x v="0"/>
    <s v="Dec-2023"/>
    <n v="202312"/>
  </r>
  <r>
    <s v="860e66d1-e91b-4d1b-9d2e-6c29b3dede57"/>
    <x v="225"/>
    <x v="3051"/>
    <x v="2"/>
    <x v="0"/>
    <x v="7"/>
    <n v="2"/>
    <n v="778.78"/>
    <n v="0.16"/>
    <n v="1308.3504"/>
    <n v="89.946649640450119"/>
    <x v="0"/>
    <n v="12"/>
    <x v="7"/>
    <n v="6.8748134781362935E-2"/>
    <n v="1.0272477464752562E-4"/>
    <x v="0"/>
    <s v="Dec-2023"/>
    <n v="202312"/>
  </r>
  <r>
    <s v="c3047f8f-2f80-4b53-b792-7cbfc2ce4d72"/>
    <x v="221"/>
    <x v="3052"/>
    <x v="2"/>
    <x v="2"/>
    <x v="0"/>
    <n v="1"/>
    <n v="39.78"/>
    <n v="0.3"/>
    <n v="27.846"/>
    <n v="2.2842127543996389"/>
    <x v="0"/>
    <n v="12"/>
    <x v="7"/>
    <n v="8.2030193004368271E-2"/>
    <n v="7.5414781297134231E-3"/>
    <x v="0"/>
    <s v="Dec-2023"/>
    <n v="202312"/>
  </r>
  <r>
    <s v="6245e72d-468f-4255-824d-fcc98268cbfd"/>
    <x v="223"/>
    <x v="3053"/>
    <x v="2"/>
    <x v="0"/>
    <x v="3"/>
    <n v="4"/>
    <n v="33.450000000000003"/>
    <n v="0.19"/>
    <n v="108.378"/>
    <n v="6.3178308449992624"/>
    <x v="0"/>
    <n v="12"/>
    <x v="7"/>
    <n v="5.8294403338309091E-2"/>
    <n v="1.4200298953662182E-3"/>
    <x v="0"/>
    <s v="Dec-2023"/>
    <n v="202312"/>
  </r>
  <r>
    <s v="baadd522-ada0-419c-bd25-46fecb1d71f0"/>
    <x v="216"/>
    <x v="3054"/>
    <x v="3"/>
    <x v="0"/>
    <x v="1"/>
    <n v="8"/>
    <n v="423.94"/>
    <n v="0.05"/>
    <n v="3221.944"/>
    <n v="721.38296846111564"/>
    <x v="0"/>
    <n v="12"/>
    <x v="7"/>
    <n v="0.22389680530174194"/>
    <n v="1.4742652262112564E-5"/>
    <x v="0"/>
    <s v="Dec-2023"/>
    <n v="202312"/>
  </r>
  <r>
    <s v="e74685c9-0652-42bc-a148-5bdb7a57f7cf"/>
    <x v="223"/>
    <x v="3055"/>
    <x v="2"/>
    <x v="2"/>
    <x v="3"/>
    <n v="3"/>
    <n v="488.24"/>
    <n v="0.1"/>
    <n v="1318.248"/>
    <n v="187.3709114785797"/>
    <x v="0"/>
    <n v="12"/>
    <x v="7"/>
    <n v="0.14213631386399198"/>
    <n v="6.8272434321918179E-5"/>
    <x v="0"/>
    <s v="Dec-2023"/>
    <n v="202312"/>
  </r>
  <r>
    <s v="637b7ea6-65e6-4ca1-a45f-7d0a03fb923a"/>
    <x v="215"/>
    <x v="3056"/>
    <x v="2"/>
    <x v="2"/>
    <x v="3"/>
    <n v="7"/>
    <n v="684.45"/>
    <n v="0.03"/>
    <n v="4647.4155000000001"/>
    <n v="1036.1512155943381"/>
    <x v="0"/>
    <n v="12"/>
    <x v="7"/>
    <n v="0.22295213664333177"/>
    <n v="6.2615447230831835E-6"/>
    <x v="0"/>
    <s v="Dec-2023"/>
    <n v="202312"/>
  </r>
  <r>
    <s v="a39a10ca-2b12-4fcd-b2d7-baa0ca2ec9fa"/>
    <x v="233"/>
    <x v="3057"/>
    <x v="1"/>
    <x v="2"/>
    <x v="2"/>
    <n v="9"/>
    <n v="407.29"/>
    <n v="0.27"/>
    <n v="2675.8953000000001"/>
    <n v="400.54188989589773"/>
    <x v="0"/>
    <n v="12"/>
    <x v="7"/>
    <n v="0.14968518756914656"/>
    <n v="7.3657590414692237E-5"/>
    <x v="0"/>
    <s v="Dec-2023"/>
    <n v="202312"/>
  </r>
  <r>
    <s v="25d5250a-04c5-4495-a072-c0c64ac0350c"/>
    <x v="209"/>
    <x v="3058"/>
    <x v="1"/>
    <x v="1"/>
    <x v="8"/>
    <n v="3"/>
    <n v="767.57"/>
    <n v="0.25"/>
    <n v="1727.0325"/>
    <n v="326.41369868722182"/>
    <x v="0"/>
    <n v="12"/>
    <x v="7"/>
    <n v="0.18900263815951454"/>
    <n v="1.0856773106470203E-4"/>
    <x v="0"/>
    <s v="Dec-2023"/>
    <n v="202312"/>
  </r>
  <r>
    <s v="fefe0c82-895f-448f-99f5-17998669da96"/>
    <x v="232"/>
    <x v="3059"/>
    <x v="3"/>
    <x v="1"/>
    <x v="3"/>
    <n v="5"/>
    <n v="621.45000000000005"/>
    <n v="0.23"/>
    <n v="2392.5825"/>
    <n v="422.54961884932618"/>
    <x v="0"/>
    <n v="12"/>
    <x v="7"/>
    <n v="0.17660817081514479"/>
    <n v="7.4020436076916886E-5"/>
    <x v="0"/>
    <s v="Dec-2023"/>
    <n v="202312"/>
  </r>
  <r>
    <s v="35715ac3-65e8-424f-ae1e-ab1e0b23a226"/>
    <x v="212"/>
    <x v="3060"/>
    <x v="1"/>
    <x v="0"/>
    <x v="4"/>
    <n v="1"/>
    <n v="42.09"/>
    <n v="0.14000000000000001"/>
    <n v="36.197400000000002"/>
    <n v="3.099720980583812"/>
    <x v="0"/>
    <n v="12"/>
    <x v="7"/>
    <n v="8.5633801891401365E-2"/>
    <n v="3.3262057495842242E-3"/>
    <x v="0"/>
    <s v="Dec-2023"/>
    <n v="202312"/>
  </r>
  <r>
    <s v="bb387a3f-b447-467e-a963-f2d4f8a97029"/>
    <x v="219"/>
    <x v="3061"/>
    <x v="2"/>
    <x v="0"/>
    <x v="0"/>
    <n v="9"/>
    <n v="155.76"/>
    <n v="0.19"/>
    <n v="1135.4903999999999"/>
    <n v="205.26078122348679"/>
    <x v="0"/>
    <n v="12"/>
    <x v="7"/>
    <n v="0.18076839859102886"/>
    <n v="1.3553615248530505E-4"/>
    <x v="0"/>
    <s v="Dec-2023"/>
    <n v="202312"/>
  </r>
  <r>
    <s v="0d5db812-53f2-4e1c-89fd-c5eb721ac891"/>
    <x v="226"/>
    <x v="3062"/>
    <x v="0"/>
    <x v="1"/>
    <x v="5"/>
    <n v="7"/>
    <n v="566.34"/>
    <n v="0.05"/>
    <n v="3766.1610000000001"/>
    <n v="1001.386239224862"/>
    <x v="0"/>
    <n v="12"/>
    <x v="7"/>
    <n v="0.26589044898103453"/>
    <n v="1.2612312644095672E-5"/>
    <x v="0"/>
    <s v="Dec-2023"/>
    <n v="202312"/>
  </r>
  <r>
    <s v="09574380-0423-40cb-a53c-20a468f8acb7"/>
    <x v="218"/>
    <x v="3063"/>
    <x v="3"/>
    <x v="0"/>
    <x v="9"/>
    <n v="1"/>
    <n v="424.3"/>
    <n v="0.02"/>
    <n v="415.81400000000002"/>
    <n v="34.884648691622829"/>
    <x v="0"/>
    <n v="12"/>
    <x v="7"/>
    <n v="8.3894839258954315E-2"/>
    <n v="4.7136460051850108E-5"/>
    <x v="0"/>
    <s v="Dec-2023"/>
    <n v="202312"/>
  </r>
  <r>
    <s v="29d90856-c5b0-4496-9953-c282cde4adaf"/>
    <x v="219"/>
    <x v="3064"/>
    <x v="1"/>
    <x v="0"/>
    <x v="9"/>
    <n v="4"/>
    <n v="275.02999999999997"/>
    <n v="0.19"/>
    <n v="891.09719999999993"/>
    <n v="138.6635673796676"/>
    <x v="0"/>
    <n v="12"/>
    <x v="7"/>
    <n v="0.15560992378796343"/>
    <n v="1.7270843180743921E-4"/>
    <x v="0"/>
    <s v="Dec-2023"/>
    <n v="202312"/>
  </r>
  <r>
    <s v="e536a84e-33e4-449d-89ed-d71ff91dd41d"/>
    <x v="230"/>
    <x v="3065"/>
    <x v="2"/>
    <x v="0"/>
    <x v="7"/>
    <n v="7"/>
    <n v="656.5"/>
    <n v="0.1"/>
    <n v="4135.95"/>
    <n v="376.32570379342047"/>
    <x v="0"/>
    <n v="12"/>
    <x v="7"/>
    <n v="9.0988939371467376E-2"/>
    <n v="2.1760417800021761E-5"/>
    <x v="0"/>
    <s v="Dec-2023"/>
    <n v="202312"/>
  </r>
  <r>
    <s v="552dfb05-ef90-4d0b-9138-557bb870093f"/>
    <x v="213"/>
    <x v="3066"/>
    <x v="0"/>
    <x v="2"/>
    <x v="9"/>
    <n v="6"/>
    <n v="976.08"/>
    <n v="0.28000000000000003"/>
    <n v="4216.6656000000003"/>
    <n v="611.37078921312605"/>
    <x v="0"/>
    <n v="12"/>
    <x v="7"/>
    <n v="0.14498915664859124"/>
    <n v="4.7810288774144196E-5"/>
    <x v="0"/>
    <s v="Dec-2023"/>
    <n v="202312"/>
  </r>
  <r>
    <s v="1b900688-0169-43dd-b737-f49f20eb2bf7"/>
    <x v="222"/>
    <x v="3067"/>
    <x v="0"/>
    <x v="0"/>
    <x v="8"/>
    <n v="6"/>
    <n v="834.71"/>
    <n v="7.0000000000000007E-2"/>
    <n v="4657.6818000000003"/>
    <n v="616.59314132008637"/>
    <x v="0"/>
    <n v="12"/>
    <x v="7"/>
    <n v="0.13238198052088623"/>
    <n v="1.3976910144441383E-5"/>
    <x v="0"/>
    <s v="Dec-2023"/>
    <n v="202312"/>
  </r>
  <r>
    <s v="9c1c0f87-9319-48e2-b6c1-d091c9637c29"/>
    <x v="205"/>
    <x v="3068"/>
    <x v="3"/>
    <x v="0"/>
    <x v="5"/>
    <n v="4"/>
    <n v="511.11"/>
    <n v="0.04"/>
    <n v="1962.6623999999999"/>
    <n v="555.7908762228484"/>
    <x v="0"/>
    <n v="12"/>
    <x v="7"/>
    <n v="0.28318210825399642"/>
    <n v="1.9565259924478096E-5"/>
    <x v="0"/>
    <s v="Dec-2023"/>
    <n v="202312"/>
  </r>
  <r>
    <s v="8634b9ae-f9bc-4509-b49a-c19efd29828b"/>
    <x v="231"/>
    <x v="3069"/>
    <x v="3"/>
    <x v="0"/>
    <x v="7"/>
    <n v="5"/>
    <n v="816.63"/>
    <n v="0.16"/>
    <n v="3429.846"/>
    <n v="290.95286068729752"/>
    <x v="0"/>
    <n v="12"/>
    <x v="7"/>
    <n v="8.4829715587025636E-2"/>
    <n v="3.9185432815350893E-5"/>
    <x v="0"/>
    <s v="Dec-2023"/>
    <n v="202312"/>
  </r>
  <r>
    <s v="b1d8b51f-88f2-47fd-ac58-c72620031022"/>
    <x v="214"/>
    <x v="3070"/>
    <x v="0"/>
    <x v="1"/>
    <x v="1"/>
    <n v="7"/>
    <n v="730.92"/>
    <n v="0.14000000000000001"/>
    <n v="4400.1383999999998"/>
    <n v="1179.882499068694"/>
    <x v="0"/>
    <n v="12"/>
    <x v="7"/>
    <n v="0.26814667899280031"/>
    <n v="2.7362775679964982E-5"/>
    <x v="0"/>
    <s v="Dec-2023"/>
    <n v="202312"/>
  </r>
  <r>
    <s v="603b3b01-4774-4de9-a6b4-922170c647f6"/>
    <x v="214"/>
    <x v="3071"/>
    <x v="1"/>
    <x v="0"/>
    <x v="2"/>
    <n v="8"/>
    <n v="256.92"/>
    <n v="0.16"/>
    <n v="1726.5024000000001"/>
    <n v="178.18357401998099"/>
    <x v="0"/>
    <n v="12"/>
    <x v="7"/>
    <n v="0.10320493850456332"/>
    <n v="7.7845243655612638E-5"/>
    <x v="0"/>
    <s v="Dec-2023"/>
    <n v="202312"/>
  </r>
  <r>
    <s v="8cb37eeb-5e34-42b3-b89a-d01bd8e7b670"/>
    <x v="222"/>
    <x v="3072"/>
    <x v="0"/>
    <x v="2"/>
    <x v="5"/>
    <n v="6"/>
    <n v="417.85"/>
    <n v="0.06"/>
    <n v="2356.674"/>
    <n v="169.57868972534499"/>
    <x v="0"/>
    <n v="12"/>
    <x v="7"/>
    <n v="7.1956787288078444E-2"/>
    <n v="2.3932033026205571E-5"/>
    <x v="0"/>
    <s v="Dec-2023"/>
    <n v="202312"/>
  </r>
  <r>
    <s v="06241a4c-f8e3-4541-9d98-5dde133696eb"/>
    <x v="210"/>
    <x v="3073"/>
    <x v="0"/>
    <x v="0"/>
    <x v="9"/>
    <n v="6"/>
    <n v="710.81"/>
    <n v="0.15"/>
    <n v="3625.1309999999989"/>
    <n v="959.5358954339423"/>
    <x v="0"/>
    <n v="12"/>
    <x v="7"/>
    <n v="0.26468999201241072"/>
    <n v="3.5171142780771235E-5"/>
    <x v="0"/>
    <s v="Dec-2023"/>
    <n v="202312"/>
  </r>
  <r>
    <s v="ca699c57-e379-43ae-9012-6b3ac13e3156"/>
    <x v="227"/>
    <x v="3074"/>
    <x v="3"/>
    <x v="0"/>
    <x v="7"/>
    <n v="2"/>
    <n v="979.63"/>
    <n v="0.21"/>
    <n v="1547.8154"/>
    <n v="292.81035253627198"/>
    <x v="0"/>
    <n v="12"/>
    <x v="7"/>
    <n v="0.18917653393051392"/>
    <n v="1.0718332431632351E-4"/>
    <x v="0"/>
    <s v="Dec-2023"/>
    <n v="202312"/>
  </r>
  <r>
    <s v="1c473416-db75-4b45-97dc-5b962c4e6f7a"/>
    <x v="225"/>
    <x v="3075"/>
    <x v="3"/>
    <x v="2"/>
    <x v="7"/>
    <n v="6"/>
    <n v="345.56"/>
    <n v="0.26"/>
    <n v="1534.2864"/>
    <n v="364.9583667304293"/>
    <x v="0"/>
    <n v="12"/>
    <x v="7"/>
    <n v="0.23786847535794445"/>
    <n v="1.2540031639464444E-4"/>
    <x v="0"/>
    <s v="Dec-2023"/>
    <n v="202312"/>
  </r>
  <r>
    <s v="34473e33-8026-4e03-9443-7e01aa5d4e41"/>
    <x v="233"/>
    <x v="3076"/>
    <x v="1"/>
    <x v="0"/>
    <x v="5"/>
    <n v="7"/>
    <n v="992.79"/>
    <n v="0.04"/>
    <n v="6671.5487999999996"/>
    <n v="1168.9482120785599"/>
    <x v="0"/>
    <n v="12"/>
    <x v="7"/>
    <n v="0.17521391915450876"/>
    <n v="5.7557849235847607E-6"/>
    <x v="0"/>
    <s v="Dec-2023"/>
    <n v="202312"/>
  </r>
  <r>
    <s v="da81a8f1-9d98-4f6c-ba5f-60469e2fdb63"/>
    <x v="210"/>
    <x v="3077"/>
    <x v="2"/>
    <x v="0"/>
    <x v="5"/>
    <n v="2"/>
    <n v="954.29"/>
    <n v="0.27"/>
    <n v="1393.2634"/>
    <n v="158.91470560935471"/>
    <x v="0"/>
    <n v="12"/>
    <x v="7"/>
    <n v="0.11405934126264618"/>
    <n v="1.4146643053998263E-4"/>
    <x v="0"/>
    <s v="Dec-2023"/>
    <n v="202312"/>
  </r>
  <r>
    <s v="7c5cea03-0ed5-4e10-a581-472ff1f46001"/>
    <x v="203"/>
    <x v="3078"/>
    <x v="1"/>
    <x v="0"/>
    <x v="7"/>
    <n v="8"/>
    <n v="968.47"/>
    <n v="0.27"/>
    <n v="5655.8648000000003"/>
    <n v="1529.0684430012591"/>
    <x v="0"/>
    <n v="12"/>
    <x v="7"/>
    <n v="0.27035095375710871"/>
    <n v="3.4848782099600404E-5"/>
    <x v="0"/>
    <s v="Dec-2023"/>
    <n v="202312"/>
  </r>
  <r>
    <s v="c02b0a11-29e3-4d5e-a533-03e88c9f8080"/>
    <x v="215"/>
    <x v="3079"/>
    <x v="0"/>
    <x v="1"/>
    <x v="0"/>
    <n v="7"/>
    <n v="220.67"/>
    <n v="0.1"/>
    <n v="1390.221"/>
    <n v="103.25440065809281"/>
    <x v="0"/>
    <n v="12"/>
    <x v="7"/>
    <n v="7.4271932777661115E-2"/>
    <n v="6.4737908577125523E-5"/>
    <x v="0"/>
    <s v="Dec-2023"/>
    <n v="202312"/>
  </r>
  <r>
    <s v="64944263-df0c-426b-833e-f785dd5ca749"/>
    <x v="213"/>
    <x v="3080"/>
    <x v="3"/>
    <x v="1"/>
    <x v="6"/>
    <n v="1"/>
    <n v="394.34"/>
    <n v="0.15"/>
    <n v="335.18900000000002"/>
    <n v="35.053918465144527"/>
    <x v="0"/>
    <n v="12"/>
    <x v="7"/>
    <n v="0.10457956097946092"/>
    <n v="3.8038241111730997E-4"/>
    <x v="0"/>
    <s v="Dec-2023"/>
    <n v="202312"/>
  </r>
  <r>
    <s v="a84ecba3-4958-4701-a43f-5b8cadc3e720"/>
    <x v="218"/>
    <x v="3081"/>
    <x v="2"/>
    <x v="2"/>
    <x v="8"/>
    <n v="4"/>
    <n v="670.21"/>
    <n v="0.05"/>
    <n v="2546.7979999999998"/>
    <n v="675.30509633621296"/>
    <x v="0"/>
    <n v="12"/>
    <x v="7"/>
    <n v="0.26515848384371787"/>
    <n v="1.8650870622640664E-5"/>
    <x v="0"/>
    <s v="Dec-2023"/>
    <n v="202312"/>
  </r>
  <r>
    <s v="81bf9dbb-f273-4f99-8aa1-b757d2a8d28f"/>
    <x v="230"/>
    <x v="3082"/>
    <x v="3"/>
    <x v="0"/>
    <x v="8"/>
    <n v="3"/>
    <n v="942.7"/>
    <n v="0.02"/>
    <n v="2771.538"/>
    <n v="718.94706625262154"/>
    <x v="0"/>
    <n v="12"/>
    <x v="7"/>
    <n v="0.25940364745228878"/>
    <n v="7.0718857183267913E-6"/>
    <x v="0"/>
    <s v="Dec-2023"/>
    <n v="202312"/>
  </r>
  <r>
    <s v="e1f5a8a6-3e1f-4928-b4e3-59b9f059881f"/>
    <x v="232"/>
    <x v="3083"/>
    <x v="0"/>
    <x v="1"/>
    <x v="1"/>
    <n v="6"/>
    <n v="440.59"/>
    <n v="0.28999999999999998"/>
    <n v="1876.9133999999999"/>
    <n v="506.33158346356242"/>
    <x v="0"/>
    <n v="12"/>
    <x v="7"/>
    <n v="0.26976821810935042"/>
    <n v="1.0970138526369943E-4"/>
    <x v="0"/>
    <s v="Dec-2023"/>
    <n v="202312"/>
  </r>
  <r>
    <s v="9b3fe22c-2297-4a06-92b0-0f71e7e43ed2"/>
    <x v="220"/>
    <x v="3084"/>
    <x v="2"/>
    <x v="0"/>
    <x v="8"/>
    <n v="3"/>
    <n v="676.37"/>
    <n v="0.05"/>
    <n v="1927.6545000000001"/>
    <n v="514.26174196033821"/>
    <x v="0"/>
    <n v="12"/>
    <x v="7"/>
    <n v="0.26678107615256685"/>
    <n v="2.4641345220318268E-5"/>
    <x v="0"/>
    <s v="Dec-2023"/>
    <n v="202312"/>
  </r>
  <r>
    <s v="9a5fd93c-07c3-44d8-b235-e246b00d80f8"/>
    <x v="204"/>
    <x v="3085"/>
    <x v="3"/>
    <x v="2"/>
    <x v="6"/>
    <n v="4"/>
    <n v="589.39"/>
    <n v="0.2"/>
    <n v="1886.048"/>
    <n v="177.5649258455532"/>
    <x v="0"/>
    <n v="12"/>
    <x v="7"/>
    <n v="9.4146557163737724E-2"/>
    <n v="8.4833471894670765E-5"/>
    <x v="0"/>
    <s v="Dec-2023"/>
    <n v="202312"/>
  </r>
  <r>
    <s v="8d595eeb-284b-4912-9a55-83d357eab3f5"/>
    <x v="226"/>
    <x v="920"/>
    <x v="0"/>
    <x v="2"/>
    <x v="3"/>
    <n v="5"/>
    <n v="618.95000000000005"/>
    <n v="0.17"/>
    <n v="2568.6424999999999"/>
    <n v="462.51887016535522"/>
    <x v="0"/>
    <n v="12"/>
    <x v="7"/>
    <n v="0.18006354335621061"/>
    <n v="5.4931739235802576E-5"/>
    <x v="0"/>
    <s v="Dec-2023"/>
    <n v="202312"/>
  </r>
  <r>
    <s v="d0585139-d7aa-4479-8846-0a53012d5a90"/>
    <x v="232"/>
    <x v="3086"/>
    <x v="2"/>
    <x v="0"/>
    <x v="5"/>
    <n v="8"/>
    <n v="759.05"/>
    <n v="0.3"/>
    <n v="4250.6799999999994"/>
    <n v="311.40371796268749"/>
    <x v="0"/>
    <n v="12"/>
    <x v="7"/>
    <n v="7.3259741491405503E-2"/>
    <n v="4.9403860088268233E-5"/>
    <x v="0"/>
    <s v="Dec-2023"/>
    <n v="202312"/>
  </r>
  <r>
    <s v="7ddafaef-d37d-4710-ade8-b898ac3fcc53"/>
    <x v="207"/>
    <x v="3087"/>
    <x v="1"/>
    <x v="2"/>
    <x v="7"/>
    <n v="8"/>
    <n v="684.9"/>
    <n v="0.09"/>
    <n v="4986.0720000000001"/>
    <n v="1306.5980517582841"/>
    <x v="0"/>
    <n v="12"/>
    <x v="7"/>
    <n v="0.26204957564958631"/>
    <n v="1.6425755584756898E-5"/>
    <x v="0"/>
    <s v="Dec-2023"/>
    <n v="202312"/>
  </r>
  <r>
    <s v="dd05eefa-7668-45dc-820e-b930ecf19712"/>
    <x v="210"/>
    <x v="3088"/>
    <x v="1"/>
    <x v="0"/>
    <x v="7"/>
    <n v="2"/>
    <n v="939.77"/>
    <n v="0.11"/>
    <n v="1672.7906"/>
    <n v="207.46224703264801"/>
    <x v="0"/>
    <n v="12"/>
    <x v="7"/>
    <n v="0.12402164803690791"/>
    <n v="5.8524958234461625E-5"/>
    <x v="0"/>
    <s v="Dec-2023"/>
    <n v="202312"/>
  </r>
  <r>
    <s v="ecfe06cc-dabc-4182-b3e2-cf675842137c"/>
    <x v="218"/>
    <x v="3089"/>
    <x v="0"/>
    <x v="0"/>
    <x v="0"/>
    <n v="1"/>
    <n v="682.23"/>
    <n v="0.24"/>
    <n v="518.49480000000005"/>
    <n v="151.35612168603231"/>
    <x v="0"/>
    <n v="12"/>
    <x v="7"/>
    <n v="0.29191444482380979"/>
    <n v="3.51787520337716E-4"/>
    <x v="0"/>
    <s v="Dec-2023"/>
    <n v="202312"/>
  </r>
  <r>
    <s v="3f475bcf-5c82-4f46-9805-1c18dd9a4abc"/>
    <x v="231"/>
    <x v="3090"/>
    <x v="3"/>
    <x v="1"/>
    <x v="0"/>
    <n v="7"/>
    <n v="377.66"/>
    <n v="0.14000000000000001"/>
    <n v="2273.5131999999999"/>
    <n v="530.50538309613205"/>
    <x v="0"/>
    <n v="12"/>
    <x v="7"/>
    <n v="0.23334167714360843"/>
    <n v="5.2957686808240212E-5"/>
    <x v="0"/>
    <s v="Dec-2023"/>
    <n v="202312"/>
  </r>
  <r>
    <s v="4ebb7b4f-e76d-4320-a776-48fd80d8edcf"/>
    <x v="218"/>
    <x v="3091"/>
    <x v="1"/>
    <x v="0"/>
    <x v="4"/>
    <n v="3"/>
    <n v="199.96"/>
    <n v="0.04"/>
    <n v="575.88479999999993"/>
    <n v="50.802006737959722"/>
    <x v="0"/>
    <n v="12"/>
    <x v="7"/>
    <n v="8.8215571478809179E-2"/>
    <n v="6.6680002667200111E-5"/>
    <x v="0"/>
    <s v="Dec-2023"/>
    <n v="202312"/>
  </r>
  <r>
    <s v="2ec791fb-eb8a-4fcb-9735-732ecdf77bb9"/>
    <x v="227"/>
    <x v="3092"/>
    <x v="1"/>
    <x v="0"/>
    <x v="1"/>
    <n v="6"/>
    <n v="423.45"/>
    <n v="0.24"/>
    <n v="1930.932"/>
    <n v="269.20546439495553"/>
    <x v="0"/>
    <n v="12"/>
    <x v="7"/>
    <n v="0.13941737171218641"/>
    <n v="9.4462156098712953E-5"/>
    <x v="0"/>
    <s v="Dec-2023"/>
    <n v="202312"/>
  </r>
  <r>
    <s v="230a14c5-6448-4fbc-b94f-de6bd93e744f"/>
    <x v="203"/>
    <x v="3093"/>
    <x v="2"/>
    <x v="1"/>
    <x v="0"/>
    <n v="2"/>
    <n v="590.66999999999996"/>
    <n v="0.04"/>
    <n v="1134.0863999999999"/>
    <n v="186.26119933812259"/>
    <x v="0"/>
    <n v="12"/>
    <x v="7"/>
    <n v="0.16423898508801676"/>
    <n v="3.3859854064028987E-5"/>
    <x v="0"/>
    <s v="Dec-2023"/>
    <n v="202312"/>
  </r>
  <r>
    <s v="108dc9ec-23e1-4fd5-807b-a8964d624289"/>
    <x v="233"/>
    <x v="3094"/>
    <x v="2"/>
    <x v="0"/>
    <x v="7"/>
    <n v="9"/>
    <n v="620.98"/>
    <n v="0.1"/>
    <n v="5029.9380000000001"/>
    <n v="272.12721921982421"/>
    <x v="0"/>
    <n v="12"/>
    <x v="7"/>
    <n v="5.4101505668623394E-2"/>
    <n v="1.7892864683421548E-5"/>
    <x v="0"/>
    <s v="Dec-2023"/>
    <n v="202312"/>
  </r>
  <r>
    <s v="1a794e55-e876-43e6-bc67-f666c7aeb3ff"/>
    <x v="229"/>
    <x v="3095"/>
    <x v="0"/>
    <x v="0"/>
    <x v="6"/>
    <n v="7"/>
    <n v="145.69"/>
    <n v="0.28000000000000003"/>
    <n v="734.27759999999989"/>
    <n v="70.409110581634764"/>
    <x v="0"/>
    <n v="12"/>
    <x v="7"/>
    <n v="9.5888953417120143E-2"/>
    <n v="2.7455556318209905E-4"/>
    <x v="0"/>
    <s v="Dec-2023"/>
    <n v="202312"/>
  </r>
  <r>
    <s v="561f2d2e-339d-40f6-90aa-355cd0cba1b8"/>
    <x v="223"/>
    <x v="3096"/>
    <x v="2"/>
    <x v="1"/>
    <x v="6"/>
    <n v="6"/>
    <n v="305.47000000000003"/>
    <n v="0.15"/>
    <n v="1557.8969999999999"/>
    <n v="415.63090670920292"/>
    <x v="0"/>
    <n v="12"/>
    <x v="7"/>
    <n v="0.26678972147016328"/>
    <n v="8.1841097325432928E-5"/>
    <x v="0"/>
    <s v="Dec-2023"/>
    <n v="202312"/>
  </r>
  <r>
    <s v="a711bf44-6cc4-4f66-81bc-f6091d8010e0"/>
    <x v="229"/>
    <x v="3097"/>
    <x v="0"/>
    <x v="1"/>
    <x v="6"/>
    <n v="6"/>
    <n v="668.84"/>
    <n v="0.18"/>
    <n v="3290.6927999999998"/>
    <n v="226.64991534031299"/>
    <x v="0"/>
    <n v="12"/>
    <x v="7"/>
    <n v="6.8876048028643999E-2"/>
    <n v="4.4853776687997126E-5"/>
    <x v="0"/>
    <s v="Dec-2023"/>
    <n v="202312"/>
  </r>
  <r>
    <s v="704d7c6c-79ad-47dd-b829-84fec6e2b716"/>
    <x v="212"/>
    <x v="3098"/>
    <x v="0"/>
    <x v="2"/>
    <x v="5"/>
    <n v="2"/>
    <n v="246.05"/>
    <n v="0.22"/>
    <n v="383.83800000000002"/>
    <n v="82.32347641214119"/>
    <x v="0"/>
    <n v="12"/>
    <x v="7"/>
    <n v="0.21447453460090243"/>
    <n v="4.4706360495834176E-4"/>
    <x v="0"/>
    <s v="Dec-2023"/>
    <n v="202312"/>
  </r>
  <r>
    <s v="b73786c4-2a68-49cb-9e60-9f8f0c8f370b"/>
    <x v="229"/>
    <x v="3099"/>
    <x v="3"/>
    <x v="0"/>
    <x v="3"/>
    <n v="6"/>
    <n v="130.56"/>
    <n v="0.28000000000000003"/>
    <n v="564.01919999999996"/>
    <n v="50.742063921544563"/>
    <x v="0"/>
    <n v="12"/>
    <x v="7"/>
    <n v="8.9965135799534066E-2"/>
    <n v="3.5743464052287585E-4"/>
    <x v="0"/>
    <s v="Dec-2023"/>
    <n v="202312"/>
  </r>
  <r>
    <s v="d9a68566-b840-4baf-8440-25db3204bfbe"/>
    <x v="213"/>
    <x v="3100"/>
    <x v="2"/>
    <x v="2"/>
    <x v="9"/>
    <n v="8"/>
    <n v="95.78"/>
    <n v="0.04"/>
    <n v="735.59039999999993"/>
    <n v="189.2846443622347"/>
    <x v="0"/>
    <n v="12"/>
    <x v="7"/>
    <n v="0.2573234294007028"/>
    <n v="5.2202965128419294E-5"/>
    <x v="0"/>
    <s v="Dec-2023"/>
    <n v="202312"/>
  </r>
  <r>
    <s v="b814f68b-5e0f-44ed-9c20-81a350084ceb"/>
    <x v="223"/>
    <x v="3101"/>
    <x v="3"/>
    <x v="1"/>
    <x v="2"/>
    <n v="8"/>
    <n v="760.1"/>
    <n v="0.01"/>
    <n v="6019.9920000000002"/>
    <n v="700.86614400366489"/>
    <x v="0"/>
    <n v="12"/>
    <x v="7"/>
    <n v="0.11642310222400044"/>
    <n v="1.6445204578344955E-6"/>
    <x v="0"/>
    <s v="Dec-2023"/>
    <n v="202312"/>
  </r>
  <r>
    <s v="bb7e7927-16ae-436b-92c2-0cabf9ba87d3"/>
    <x v="232"/>
    <x v="3102"/>
    <x v="1"/>
    <x v="2"/>
    <x v="0"/>
    <n v="2"/>
    <n v="615.54"/>
    <n v="0.21"/>
    <n v="972.55319999999995"/>
    <n v="82.146644002390005"/>
    <x v="0"/>
    <n v="12"/>
    <x v="7"/>
    <n v="8.4464936213659067E-2"/>
    <n v="1.7058192806316405E-4"/>
    <x v="0"/>
    <s v="Dec-2023"/>
    <n v="202312"/>
  </r>
  <r>
    <s v="b02bbc88-6e19-470e-824d-e326877621fc"/>
    <x v="204"/>
    <x v="3103"/>
    <x v="0"/>
    <x v="1"/>
    <x v="4"/>
    <n v="6"/>
    <n v="418.11"/>
    <n v="0.24"/>
    <n v="1906.5816"/>
    <n v="162.29923175501381"/>
    <x v="0"/>
    <n v="12"/>
    <x v="7"/>
    <n v="8.5125772615771492E-2"/>
    <n v="9.5668603955896775E-5"/>
    <x v="0"/>
    <s v="Dec-2023"/>
    <n v="202312"/>
  </r>
  <r>
    <s v="57d1d3f0-765e-4aa7-a3c2-cb908b862395"/>
    <x v="225"/>
    <x v="3104"/>
    <x v="0"/>
    <x v="2"/>
    <x v="6"/>
    <n v="4"/>
    <n v="550.85"/>
    <n v="0.11"/>
    <n v="1961.0260000000001"/>
    <n v="535.09241353645973"/>
    <x v="0"/>
    <n v="12"/>
    <x v="7"/>
    <n v="0.27286349774886193"/>
    <n v="4.9922846509939186E-5"/>
    <x v="0"/>
    <s v="Dec-2023"/>
    <n v="202312"/>
  </r>
  <r>
    <s v="a79f5fe7-6dbf-4cf2-bc9a-43926f05fefe"/>
    <x v="212"/>
    <x v="3105"/>
    <x v="1"/>
    <x v="0"/>
    <x v="3"/>
    <n v="8"/>
    <n v="63.44"/>
    <n v="0.22"/>
    <n v="395.86559999999997"/>
    <n v="32.592607118275268"/>
    <x v="0"/>
    <n v="12"/>
    <x v="7"/>
    <n v="8.2332506583737683E-2"/>
    <n v="4.3348045397225728E-4"/>
    <x v="0"/>
    <s v="Dec-2023"/>
    <n v="202312"/>
  </r>
  <r>
    <s v="51f08b49-9e54-4c3e-99c1-e1792805b24a"/>
    <x v="210"/>
    <x v="3106"/>
    <x v="2"/>
    <x v="1"/>
    <x v="9"/>
    <n v="6"/>
    <n v="650.45000000000005"/>
    <n v="0.04"/>
    <n v="3746.5920000000001"/>
    <n v="780.8278546371937"/>
    <x v="0"/>
    <n v="12"/>
    <x v="7"/>
    <n v="0.20841016439398624"/>
    <n v="1.0249314577087657E-5"/>
    <x v="0"/>
    <s v="Dec-2023"/>
    <n v="202312"/>
  </r>
  <r>
    <s v="6055ec87-6078-4b27-b093-3b3feadafb70"/>
    <x v="227"/>
    <x v="3107"/>
    <x v="3"/>
    <x v="2"/>
    <x v="0"/>
    <n v="1"/>
    <n v="345.52"/>
    <n v="0.06"/>
    <n v="324.78879999999998"/>
    <n v="63.07360590446438"/>
    <x v="0"/>
    <n v="12"/>
    <x v="7"/>
    <n v="0.19419883291685053"/>
    <n v="1.7365130817318823E-4"/>
    <x v="0"/>
    <s v="Dec-2023"/>
    <n v="202312"/>
  </r>
  <r>
    <s v="25e0d1a7-e3d3-4c19-abbc-e3226452e399"/>
    <x v="226"/>
    <x v="3108"/>
    <x v="2"/>
    <x v="1"/>
    <x v="6"/>
    <n v="1"/>
    <n v="718.25"/>
    <n v="0.27"/>
    <n v="524.32249999999999"/>
    <n v="137.57649173972459"/>
    <x v="0"/>
    <n v="12"/>
    <x v="7"/>
    <n v="0.26238906730061096"/>
    <n v="3.7591367908109991E-4"/>
    <x v="0"/>
    <s v="Dec-2023"/>
    <n v="202312"/>
  </r>
  <r>
    <s v="e834dc22-5117-44d1-8c96-a8c2480a0157"/>
    <x v="213"/>
    <x v="3109"/>
    <x v="0"/>
    <x v="1"/>
    <x v="7"/>
    <n v="7"/>
    <n v="442"/>
    <n v="0.1"/>
    <n v="2784.6"/>
    <n v="507.45325218477689"/>
    <x v="0"/>
    <n v="12"/>
    <x v="7"/>
    <n v="0.18223560015254503"/>
    <n v="3.2320620555914674E-5"/>
    <x v="0"/>
    <s v="Dec-2023"/>
    <n v="202312"/>
  </r>
  <r>
    <s v="6fe85832-e52e-4e7d-8e99-3b9b29cbaac5"/>
    <x v="207"/>
    <x v="3110"/>
    <x v="0"/>
    <x v="0"/>
    <x v="9"/>
    <n v="8"/>
    <n v="61.01"/>
    <n v="0.28000000000000003"/>
    <n v="351.41759999999999"/>
    <n v="42.391042110481223"/>
    <x v="0"/>
    <n v="12"/>
    <x v="7"/>
    <n v="0.1206286825431658"/>
    <n v="5.7367644648418303E-4"/>
    <x v="0"/>
    <s v="Dec-2023"/>
    <n v="202312"/>
  </r>
  <r>
    <s v="e8ad5193-f252-4d87-860c-bfcccd6d4d58"/>
    <x v="219"/>
    <x v="3111"/>
    <x v="3"/>
    <x v="1"/>
    <x v="6"/>
    <n v="4"/>
    <n v="791.79"/>
    <n v="0.23"/>
    <n v="2438.7132000000001"/>
    <n v="553.89540899865051"/>
    <x v="0"/>
    <n v="12"/>
    <x v="7"/>
    <n v="0.22712609625381552"/>
    <n v="7.2620265474431357E-5"/>
    <x v="0"/>
    <s v="Dec-2023"/>
    <n v="202312"/>
  </r>
  <r>
    <s v="fc0be400-05d1-4ab0-a613-b4768f057641"/>
    <x v="224"/>
    <x v="3112"/>
    <x v="1"/>
    <x v="0"/>
    <x v="2"/>
    <n v="6"/>
    <n v="300.39"/>
    <n v="0.2"/>
    <n v="1441.8720000000001"/>
    <n v="350.10141033603787"/>
    <x v="0"/>
    <n v="12"/>
    <x v="7"/>
    <n v="0.24281032597625715"/>
    <n v="1.1096685420065027E-4"/>
    <x v="0"/>
    <s v="Dec-2023"/>
    <n v="202312"/>
  </r>
  <r>
    <s v="649d4758-7b3f-4569-8515-12c4a34ec2d8"/>
    <x v="203"/>
    <x v="3113"/>
    <x v="2"/>
    <x v="1"/>
    <x v="2"/>
    <n v="7"/>
    <n v="529.98"/>
    <n v="0.09"/>
    <n v="3375.9726000000001"/>
    <n v="780.7153396796773"/>
    <x v="0"/>
    <n v="12"/>
    <x v="7"/>
    <n v="0.23125642064739427"/>
    <n v="2.4259675567272079E-5"/>
    <x v="0"/>
    <s v="Dec-2023"/>
    <n v="202312"/>
  </r>
  <r>
    <s v="bfb5f356-f001-435e-a4a5-8b38e7db1428"/>
    <x v="212"/>
    <x v="3114"/>
    <x v="0"/>
    <x v="0"/>
    <x v="5"/>
    <n v="5"/>
    <n v="158.54"/>
    <n v="0.11"/>
    <n v="705.50299999999993"/>
    <n v="132.84494673376079"/>
    <x v="0"/>
    <n v="12"/>
    <x v="7"/>
    <n v="0.18829820246513596"/>
    <n v="1.3876624195786555E-4"/>
    <x v="0"/>
    <s v="Dec-2023"/>
    <n v="202312"/>
  </r>
  <r>
    <s v="cf66b865-9c17-4d6d-91d2-b28ec0f50601"/>
    <x v="205"/>
    <x v="3115"/>
    <x v="2"/>
    <x v="2"/>
    <x v="3"/>
    <n v="2"/>
    <n v="511.72"/>
    <n v="0.15"/>
    <n v="869.92399999999998"/>
    <n v="144.2824177895032"/>
    <x v="0"/>
    <n v="12"/>
    <x v="7"/>
    <n v="0.16585634812869079"/>
    <n v="1.4656452747596339E-4"/>
    <x v="0"/>
    <s v="Dec-2023"/>
    <n v="202312"/>
  </r>
  <r>
    <s v="8fff1a14-35d7-4690-857a-216a8164607e"/>
    <x v="203"/>
    <x v="3116"/>
    <x v="1"/>
    <x v="2"/>
    <x v="2"/>
    <n v="7"/>
    <n v="347.34"/>
    <n v="0.05"/>
    <n v="2309.8110000000001"/>
    <n v="355.56789943257832"/>
    <x v="0"/>
    <n v="12"/>
    <x v="7"/>
    <n v="0.15393809252470367"/>
    <n v="2.0564453108934025E-5"/>
    <x v="0"/>
    <s v="Dec-2023"/>
    <n v="202312"/>
  </r>
  <r>
    <s v="1016235c-8d0f-4c52-aba6-dfe55fcbec99"/>
    <x v="220"/>
    <x v="3117"/>
    <x v="2"/>
    <x v="2"/>
    <x v="2"/>
    <n v="8"/>
    <n v="444.44"/>
    <n v="0.08"/>
    <n v="3271.0783999999999"/>
    <n v="570.6406449516345"/>
    <x v="0"/>
    <n v="12"/>
    <x v="7"/>
    <n v="0.17445031123425062"/>
    <n v="2.2500225002250025E-5"/>
    <x v="0"/>
    <s v="Dec-2023"/>
    <n v="202312"/>
  </r>
  <r>
    <s v="fde1190c-2213-4b9a-8012-cd8cf3c549d7"/>
    <x v="213"/>
    <x v="3118"/>
    <x v="3"/>
    <x v="1"/>
    <x v="1"/>
    <n v="3"/>
    <n v="290.08"/>
    <n v="0.05"/>
    <n v="826.72799999999995"/>
    <n v="221.25686083884321"/>
    <x v="0"/>
    <n v="12"/>
    <x v="7"/>
    <n v="0.26762957204648108"/>
    <n v="5.7455414598271741E-5"/>
    <x v="0"/>
    <s v="Dec-2023"/>
    <n v="202312"/>
  </r>
  <r>
    <s v="4c640a8f-1165-4523-a40e-d585dd7ab200"/>
    <x v="203"/>
    <x v="3119"/>
    <x v="0"/>
    <x v="1"/>
    <x v="6"/>
    <n v="7"/>
    <n v="249.98"/>
    <n v="0.28000000000000003"/>
    <n v="1259.8992000000001"/>
    <n v="345.11293042195592"/>
    <x v="0"/>
    <n v="12"/>
    <x v="7"/>
    <n v="0.27392106481372153"/>
    <n v="1.6001280102408196E-4"/>
    <x v="0"/>
    <s v="Dec-2023"/>
    <n v="202312"/>
  </r>
  <r>
    <s v="dbc2e232-2ef2-400f-8984-18fc0e4cb1bc"/>
    <x v="219"/>
    <x v="3120"/>
    <x v="2"/>
    <x v="0"/>
    <x v="8"/>
    <n v="2"/>
    <n v="933.2"/>
    <n v="0.26"/>
    <n v="1381.136"/>
    <n v="412.49621468887119"/>
    <x v="0"/>
    <n v="12"/>
    <x v="7"/>
    <n v="0.29866444339215775"/>
    <n v="1.3930561508786968E-4"/>
    <x v="0"/>
    <s v="Dec-2023"/>
    <n v="202312"/>
  </r>
  <r>
    <s v="78088f68-d728-4e7c-8515-113758539dc7"/>
    <x v="220"/>
    <x v="3121"/>
    <x v="3"/>
    <x v="2"/>
    <x v="0"/>
    <n v="7"/>
    <n v="986.53"/>
    <n v="0.15"/>
    <n v="5869.8535000000002"/>
    <n v="939.01032035602725"/>
    <x v="0"/>
    <n v="12"/>
    <x v="7"/>
    <n v="0.15997167908126281"/>
    <n v="2.1721155391697594E-5"/>
    <x v="0"/>
    <s v="Dec-2023"/>
    <n v="202312"/>
  </r>
  <r>
    <s v="0a17a5c3-5d62-4118-99e2-4600df97d566"/>
    <x v="233"/>
    <x v="3122"/>
    <x v="2"/>
    <x v="2"/>
    <x v="2"/>
    <n v="5"/>
    <n v="624.23"/>
    <n v="0.14000000000000001"/>
    <n v="2684.1889999999999"/>
    <n v="267.41767387480149"/>
    <x v="0"/>
    <n v="12"/>
    <x v="7"/>
    <n v="9.9626991197267228E-2"/>
    <n v="4.4855261682392711E-5"/>
    <x v="0"/>
    <s v="Dec-2023"/>
    <n v="202312"/>
  </r>
  <r>
    <s v="1cea230d-90f3-4895-8593-cf4e97091ae1"/>
    <x v="209"/>
    <x v="3123"/>
    <x v="1"/>
    <x v="0"/>
    <x v="1"/>
    <n v="5"/>
    <n v="71.790000000000006"/>
    <n v="0.14000000000000001"/>
    <n v="308.69700000000012"/>
    <n v="50.944587133286859"/>
    <x v="0"/>
    <n v="12"/>
    <x v="7"/>
    <n v="0.16503104057793513"/>
    <n v="3.9002646608162693E-4"/>
    <x v="0"/>
    <s v="Dec-2023"/>
    <n v="202312"/>
  </r>
  <r>
    <s v="49fc7b14-ec8c-42a0-aa27-7c42d3417c81"/>
    <x v="222"/>
    <x v="3124"/>
    <x v="2"/>
    <x v="1"/>
    <x v="0"/>
    <n v="5"/>
    <n v="446.71"/>
    <n v="0.26"/>
    <n v="1652.827"/>
    <n v="442.15919518907617"/>
    <x v="0"/>
    <n v="12"/>
    <x v="7"/>
    <n v="0.2675169241481874"/>
    <n v="1.1640661726847397E-4"/>
    <x v="0"/>
    <s v="Dec-2023"/>
    <n v="202312"/>
  </r>
  <r>
    <s v="714270a3-174f-4f82-985b-95476a0faa8a"/>
    <x v="231"/>
    <x v="3125"/>
    <x v="1"/>
    <x v="2"/>
    <x v="0"/>
    <n v="9"/>
    <n v="100.41"/>
    <n v="7.0000000000000007E-2"/>
    <n v="840.43169999999986"/>
    <n v="248.00176934570729"/>
    <x v="0"/>
    <n v="12"/>
    <x v="7"/>
    <n v="0.29508854716654231"/>
    <n v="7.7460190994699528E-5"/>
    <x v="0"/>
    <s v="Dec-2023"/>
    <n v="202312"/>
  </r>
  <r>
    <s v="750ad1df-18bc-426a-a405-2127dc44c9a3"/>
    <x v="217"/>
    <x v="3126"/>
    <x v="3"/>
    <x v="2"/>
    <x v="9"/>
    <n v="4"/>
    <n v="553.59"/>
    <n v="0.08"/>
    <n v="2037.2112"/>
    <n v="335.41285653791499"/>
    <x v="0"/>
    <n v="12"/>
    <x v="7"/>
    <n v="0.16464314379280606"/>
    <n v="3.6127820227966542E-5"/>
    <x v="0"/>
    <s v="Dec-2023"/>
    <n v="202312"/>
  </r>
  <r>
    <s v="604e8520-67ef-4845-b8e7-239556454825"/>
    <x v="225"/>
    <x v="3127"/>
    <x v="3"/>
    <x v="0"/>
    <x v="4"/>
    <n v="2"/>
    <n v="941.33"/>
    <n v="0.2"/>
    <n v="1506.1279999999999"/>
    <n v="436.54356877563919"/>
    <x v="0"/>
    <n v="12"/>
    <x v="7"/>
    <n v="0.2898449326854286"/>
    <n v="1.0623267079557647E-4"/>
    <x v="0"/>
    <s v="Dec-2023"/>
    <n v="202312"/>
  </r>
  <r>
    <s v="2660fd60-d1cf-493a-a005-5bd34ba4f328"/>
    <x v="218"/>
    <x v="3128"/>
    <x v="2"/>
    <x v="2"/>
    <x v="0"/>
    <n v="4"/>
    <n v="151.88"/>
    <n v="0.13"/>
    <n v="528.54239999999993"/>
    <n v="126.1590794632565"/>
    <x v="0"/>
    <n v="12"/>
    <x v="7"/>
    <n v="0.23869244825629224"/>
    <n v="2.1398472478272322E-4"/>
    <x v="0"/>
    <s v="Dec-2023"/>
    <n v="202312"/>
  </r>
  <r>
    <s v="6a31bdc9-fe16-4366-bac9-4af6469cea86"/>
    <x v="216"/>
    <x v="3129"/>
    <x v="0"/>
    <x v="0"/>
    <x v="5"/>
    <n v="7"/>
    <n v="433.63"/>
    <n v="0.02"/>
    <n v="2974.7017999999998"/>
    <n v="703.10310333362872"/>
    <x v="0"/>
    <n v="12"/>
    <x v="7"/>
    <n v="0.23636086929238714"/>
    <n v="6.5888957340194577E-6"/>
    <x v="0"/>
    <s v="Dec-2023"/>
    <n v="202312"/>
  </r>
  <r>
    <s v="8c5ba58e-ac09-4202-a14d-62d8f824ff4b"/>
    <x v="221"/>
    <x v="3130"/>
    <x v="1"/>
    <x v="0"/>
    <x v="7"/>
    <n v="3"/>
    <n v="492.73"/>
    <n v="0.18"/>
    <n v="1212.1158"/>
    <n v="146.46671930130361"/>
    <x v="0"/>
    <n v="12"/>
    <x v="7"/>
    <n v="0.12083558295445337"/>
    <n v="1.2177054370547763E-4"/>
    <x v="0"/>
    <s v="Dec-2023"/>
    <n v="202312"/>
  </r>
  <r>
    <s v="fc02815b-d533-48bd-9b77-53ac76fc322a"/>
    <x v="214"/>
    <x v="3131"/>
    <x v="2"/>
    <x v="2"/>
    <x v="7"/>
    <n v="8"/>
    <n v="485.34"/>
    <n v="0.05"/>
    <n v="3688.5839999999998"/>
    <n v="225.0382068746984"/>
    <x v="0"/>
    <n v="12"/>
    <x v="7"/>
    <n v="6.1009375650574425E-2"/>
    <n v="1.2877570363044465E-5"/>
    <x v="0"/>
    <s v="Dec-2023"/>
    <n v="202312"/>
  </r>
  <r>
    <s v="febeb9b8-6b1f-4f36-9b87-c45903106942"/>
    <x v="225"/>
    <x v="2339"/>
    <x v="0"/>
    <x v="1"/>
    <x v="5"/>
    <n v="6"/>
    <n v="336.93"/>
    <n v="0.28999999999999998"/>
    <n v="1435.3217999999999"/>
    <n v="292.92568951142152"/>
    <x v="0"/>
    <n v="12"/>
    <x v="7"/>
    <n v="0.20408363442359861"/>
    <n v="1.4345215128760673E-4"/>
    <x v="0"/>
    <s v="Dec-2023"/>
    <n v="202312"/>
  </r>
  <r>
    <s v="81d33d04-4ec7-4841-a3a8-98f0c9df5f1a"/>
    <x v="234"/>
    <x v="3132"/>
    <x v="0"/>
    <x v="2"/>
    <x v="9"/>
    <n v="4"/>
    <n v="456.79"/>
    <n v="0.04"/>
    <n v="1754.0735999999999"/>
    <n v="359.22195583797338"/>
    <x v="1"/>
    <n v="1"/>
    <x v="8"/>
    <n v="0.20479297780775754"/>
    <n v="2.1891897808621028E-5"/>
    <x v="0"/>
    <s v="Jan-2024"/>
    <n v="202401"/>
  </r>
  <r>
    <s v="c3331873-52ff-43b5-90e3-7d82158b60e1"/>
    <x v="235"/>
    <x v="3133"/>
    <x v="2"/>
    <x v="2"/>
    <x v="0"/>
    <n v="8"/>
    <n v="814.48"/>
    <n v="0.26"/>
    <n v="4821.7215999999999"/>
    <n v="698.65798204690122"/>
    <x v="1"/>
    <n v="1"/>
    <x v="8"/>
    <n v="0.14489803435497006"/>
    <n v="3.990276004321776E-5"/>
    <x v="0"/>
    <s v="Jan-2024"/>
    <n v="202401"/>
  </r>
  <r>
    <s v="20f44595-1988-4533-bf89-d868018d03ed"/>
    <x v="236"/>
    <x v="3134"/>
    <x v="1"/>
    <x v="1"/>
    <x v="8"/>
    <n v="3"/>
    <n v="422.86"/>
    <n v="0.18"/>
    <n v="1040.2356"/>
    <n v="104.0665718850496"/>
    <x v="1"/>
    <n v="1"/>
    <x v="8"/>
    <n v="0.10004134821481749"/>
    <n v="1.4189093316937048E-4"/>
    <x v="0"/>
    <s v="Jan-2024"/>
    <n v="202401"/>
  </r>
  <r>
    <s v="cfa73de9-8437-4837-8b09-1919f8a7dd5f"/>
    <x v="237"/>
    <x v="3135"/>
    <x v="0"/>
    <x v="1"/>
    <x v="3"/>
    <n v="9"/>
    <n v="391.55"/>
    <n v="0.15"/>
    <n v="2995.3575000000001"/>
    <n v="462.25804011545512"/>
    <x v="1"/>
    <n v="1"/>
    <x v="8"/>
    <n v="0.15432483104786493"/>
    <n v="4.2565870684884857E-5"/>
    <x v="0"/>
    <s v="Jan-2024"/>
    <n v="202401"/>
  </r>
  <r>
    <s v="d0d50259-096c-476b-890d-ec9fef388d02"/>
    <x v="238"/>
    <x v="3136"/>
    <x v="0"/>
    <x v="0"/>
    <x v="7"/>
    <n v="5"/>
    <n v="996.12"/>
    <n v="0.01"/>
    <n v="4930.7939999999999"/>
    <n v="954.90731003078713"/>
    <x v="1"/>
    <n v="1"/>
    <x v="8"/>
    <n v="0.19366197615045105"/>
    <n v="2.0077902260771795E-6"/>
    <x v="0"/>
    <s v="Jan-2024"/>
    <n v="202401"/>
  </r>
  <r>
    <s v="7c778851-6b25-43bc-a2cf-473116b7a4f5"/>
    <x v="239"/>
    <x v="3137"/>
    <x v="0"/>
    <x v="1"/>
    <x v="0"/>
    <n v="9"/>
    <n v="497.5"/>
    <n v="0.2"/>
    <n v="3582"/>
    <n v="508.33496691241282"/>
    <x v="1"/>
    <n v="1"/>
    <x v="8"/>
    <n v="0.14191372610620123"/>
    <n v="4.4667783361250702E-5"/>
    <x v="0"/>
    <s v="Jan-2024"/>
    <n v="202401"/>
  </r>
  <r>
    <s v="bf2a6c3d-7ff2-46b2-bb07-9098a7ea3370"/>
    <x v="236"/>
    <x v="3138"/>
    <x v="2"/>
    <x v="2"/>
    <x v="5"/>
    <n v="3"/>
    <n v="649.4"/>
    <n v="0.19"/>
    <n v="1578.0419999999999"/>
    <n v="116.4205388238687"/>
    <x v="1"/>
    <n v="1"/>
    <x v="8"/>
    <n v="7.3775310684930248E-2"/>
    <n v="9.7525921363309729E-5"/>
    <x v="0"/>
    <s v="Jan-2024"/>
    <n v="202401"/>
  </r>
  <r>
    <s v="89e97ad8-cd06-460d-9867-77e5d0906fd7"/>
    <x v="240"/>
    <x v="3139"/>
    <x v="0"/>
    <x v="1"/>
    <x v="1"/>
    <n v="2"/>
    <n v="117.13"/>
    <n v="0.17"/>
    <n v="194.4358"/>
    <n v="16.153599817623451"/>
    <x v="1"/>
    <n v="1"/>
    <x v="8"/>
    <n v="8.3079349675437605E-2"/>
    <n v="7.2568940493468806E-4"/>
    <x v="0"/>
    <s v="Jan-2024"/>
    <n v="202401"/>
  </r>
  <r>
    <s v="66386f34-0002-49b4-8a5e-c9b3b75b896e"/>
    <x v="241"/>
    <x v="1310"/>
    <x v="0"/>
    <x v="0"/>
    <x v="1"/>
    <n v="9"/>
    <n v="27.99"/>
    <n v="0.19"/>
    <n v="204.0471"/>
    <n v="49.709477264972243"/>
    <x v="1"/>
    <n v="1"/>
    <x v="8"/>
    <n v="0.24361766114280597"/>
    <n v="7.542376245484499E-4"/>
    <x v="0"/>
    <s v="Jan-2024"/>
    <n v="202401"/>
  </r>
  <r>
    <s v="c7e7fa53-50d3-4efc-b5e1-e2d2f0108335"/>
    <x v="242"/>
    <x v="3140"/>
    <x v="1"/>
    <x v="1"/>
    <x v="8"/>
    <n v="3"/>
    <n v="641.14"/>
    <n v="0.06"/>
    <n v="1808.0147999999999"/>
    <n v="134.76711226752639"/>
    <x v="1"/>
    <n v="1"/>
    <x v="8"/>
    <n v="7.4538721844271627E-2"/>
    <n v="3.1194434912811554E-5"/>
    <x v="0"/>
    <s v="Jan-2024"/>
    <n v="202401"/>
  </r>
  <r>
    <s v="2b2ba529-6a31-4053-9a44-5c0640af5469"/>
    <x v="236"/>
    <x v="3141"/>
    <x v="2"/>
    <x v="1"/>
    <x v="0"/>
    <n v="4"/>
    <n v="122.57"/>
    <n v="0.04"/>
    <n v="470.66879999999998"/>
    <n v="106.5493858755643"/>
    <x v="1"/>
    <n v="1"/>
    <x v="8"/>
    <n v="0.22637868895402521"/>
    <n v="8.1586032471240934E-5"/>
    <x v="0"/>
    <s v="Jan-2024"/>
    <n v="202401"/>
  </r>
  <r>
    <s v="79ee7ae0-416f-4791-9102-48b582314b79"/>
    <x v="243"/>
    <x v="3142"/>
    <x v="1"/>
    <x v="2"/>
    <x v="4"/>
    <n v="7"/>
    <n v="754.91"/>
    <n v="0.27"/>
    <n v="3857.5900999999999"/>
    <n v="791.26264305999337"/>
    <x v="1"/>
    <n v="1"/>
    <x v="8"/>
    <n v="0.20511838286291573"/>
    <n v="5.1094075547321636E-5"/>
    <x v="0"/>
    <s v="Jan-2024"/>
    <n v="202401"/>
  </r>
  <r>
    <s v="5adac698-ec7c-462b-8bc3-ba19179639bd"/>
    <x v="244"/>
    <x v="3143"/>
    <x v="3"/>
    <x v="0"/>
    <x v="5"/>
    <n v="9"/>
    <n v="372.29"/>
    <n v="0.19"/>
    <n v="2713.9940999999999"/>
    <n v="251.03452826272331"/>
    <x v="1"/>
    <n v="1"/>
    <x v="8"/>
    <n v="9.2496342664386527E-2"/>
    <n v="5.6706092323487365E-5"/>
    <x v="0"/>
    <s v="Jan-2024"/>
    <n v="202401"/>
  </r>
  <r>
    <s v="0d13fa38-07a8-48e5-8c0a-a976d57f9caf"/>
    <x v="245"/>
    <x v="3144"/>
    <x v="2"/>
    <x v="0"/>
    <x v="1"/>
    <n v="3"/>
    <n v="396.34"/>
    <n v="0.2"/>
    <n v="951.21600000000001"/>
    <n v="127.72978690187141"/>
    <x v="1"/>
    <n v="1"/>
    <x v="8"/>
    <n v="0.13428052818904582"/>
    <n v="1.6820574927251016E-4"/>
    <x v="0"/>
    <s v="Jan-2024"/>
    <n v="202401"/>
  </r>
  <r>
    <s v="d4e508f4-746c-4548-98d8-eb20a4bf96ab"/>
    <x v="238"/>
    <x v="3145"/>
    <x v="2"/>
    <x v="2"/>
    <x v="0"/>
    <n v="3"/>
    <n v="133.08000000000001"/>
    <n v="0.13"/>
    <n v="347.33879999999999"/>
    <n v="32.347516813401178"/>
    <x v="1"/>
    <n v="1"/>
    <x v="8"/>
    <n v="9.3129580724644584E-2"/>
    <n v="3.2561867548341851E-4"/>
    <x v="0"/>
    <s v="Jan-2024"/>
    <n v="202401"/>
  </r>
  <r>
    <s v="ce03400a-b5b6-410f-8d24-e906e0580658"/>
    <x v="241"/>
    <x v="3146"/>
    <x v="3"/>
    <x v="2"/>
    <x v="4"/>
    <n v="7"/>
    <n v="246.4"/>
    <n v="0.09"/>
    <n v="1569.568"/>
    <n v="426.29908612525281"/>
    <x v="1"/>
    <n v="1"/>
    <x v="8"/>
    <n v="0.27160281435736"/>
    <n v="5.2179962894248605E-5"/>
    <x v="0"/>
    <s v="Jan-2024"/>
    <n v="202401"/>
  </r>
  <r>
    <s v="f34154d4-b9a9-4134-989c-a47a4b2c4c46"/>
    <x v="234"/>
    <x v="3147"/>
    <x v="2"/>
    <x v="0"/>
    <x v="5"/>
    <n v="6"/>
    <n v="21.9"/>
    <n v="0.04"/>
    <n v="126.14400000000001"/>
    <n v="8.7238908880657888"/>
    <x v="1"/>
    <n v="1"/>
    <x v="8"/>
    <n v="6.9158191337406361E-2"/>
    <n v="3.0441400304414011E-4"/>
    <x v="0"/>
    <s v="Jan-2024"/>
    <n v="202401"/>
  </r>
  <r>
    <s v="a7065761-5c33-4915-a7b9-3f4d274c1a46"/>
    <x v="241"/>
    <x v="3148"/>
    <x v="0"/>
    <x v="1"/>
    <x v="2"/>
    <n v="3"/>
    <n v="9.5500000000000007"/>
    <n v="0.18"/>
    <n v="23.492999999999999"/>
    <n v="2.2757904008852372"/>
    <x v="1"/>
    <n v="1"/>
    <x v="8"/>
    <n v="9.6870999909983282E-2"/>
    <n v="6.2827225130890046E-3"/>
    <x v="0"/>
    <s v="Jan-2024"/>
    <n v="202401"/>
  </r>
  <r>
    <s v="105ea2ec-efa1-484d-97a8-2bf4c978460c"/>
    <x v="234"/>
    <x v="3149"/>
    <x v="3"/>
    <x v="2"/>
    <x v="5"/>
    <n v="8"/>
    <n v="860.46"/>
    <n v="0.23"/>
    <n v="5300.4336000000003"/>
    <n v="854.17879836485713"/>
    <x v="1"/>
    <n v="1"/>
    <x v="8"/>
    <n v="0.16115262690298715"/>
    <n v="3.3412360830253586E-5"/>
    <x v="0"/>
    <s v="Jan-2024"/>
    <n v="202401"/>
  </r>
  <r>
    <s v="4657fe68-9001-4227-a3f5-25a24e49cda0"/>
    <x v="246"/>
    <x v="3150"/>
    <x v="2"/>
    <x v="1"/>
    <x v="8"/>
    <n v="4"/>
    <n v="633.41"/>
    <n v="0.09"/>
    <n v="2305.6124"/>
    <n v="170.3733316820809"/>
    <x v="1"/>
    <n v="1"/>
    <x v="8"/>
    <n v="7.3895044840182555E-2"/>
    <n v="3.5522015755987433E-5"/>
    <x v="0"/>
    <s v="Jan-2024"/>
    <n v="202401"/>
  </r>
  <r>
    <s v="e0da6454-4ffe-48a6-8534-3fa2146769ee"/>
    <x v="247"/>
    <x v="3151"/>
    <x v="3"/>
    <x v="1"/>
    <x v="1"/>
    <n v="7"/>
    <n v="199.51"/>
    <n v="0"/>
    <n v="1396.57"/>
    <n v="120.19672163926749"/>
    <x v="1"/>
    <n v="1"/>
    <x v="8"/>
    <n v="8.6065662042910482E-2"/>
    <n v="0"/>
    <x v="1"/>
    <s v="Jan-2024"/>
    <n v="202401"/>
  </r>
  <r>
    <s v="060d8dd2-8acb-40da-8d2d-3560ccb265b5"/>
    <x v="243"/>
    <x v="3152"/>
    <x v="3"/>
    <x v="2"/>
    <x v="8"/>
    <n v="6"/>
    <n v="168.17"/>
    <n v="0.23"/>
    <n v="776.94539999999995"/>
    <n v="151.3344551822095"/>
    <x v="1"/>
    <n v="1"/>
    <x v="8"/>
    <n v="0.19478132592355846"/>
    <n v="2.2794394561059247E-4"/>
    <x v="0"/>
    <s v="Jan-2024"/>
    <n v="202401"/>
  </r>
  <r>
    <s v="540c3f8e-7c3d-47de-896c-a1d83ee7eaee"/>
    <x v="240"/>
    <x v="3153"/>
    <x v="0"/>
    <x v="0"/>
    <x v="7"/>
    <n v="4"/>
    <n v="538.82000000000005"/>
    <n v="0.08"/>
    <n v="1982.8576"/>
    <n v="584.83490132598274"/>
    <x v="1"/>
    <n v="1"/>
    <x v="8"/>
    <n v="0.29494548742480686"/>
    <n v="3.7118147062098657E-5"/>
    <x v="0"/>
    <s v="Jan-2024"/>
    <n v="202401"/>
  </r>
  <r>
    <s v="ea6745a2-1aab-487e-ac39-0def0e35a5ed"/>
    <x v="238"/>
    <x v="3154"/>
    <x v="3"/>
    <x v="0"/>
    <x v="9"/>
    <n v="9"/>
    <n v="92.31"/>
    <n v="0.24"/>
    <n v="631.40039999999999"/>
    <n v="52.143603768723892"/>
    <x v="1"/>
    <n v="1"/>
    <x v="8"/>
    <n v="8.2584052478781922E-2"/>
    <n v="2.8888166684721769E-4"/>
    <x v="0"/>
    <s v="Jan-2024"/>
    <n v="202401"/>
  </r>
  <r>
    <s v="7ac5a248-58a1-47c1-9f51-5b2030f5f5fb"/>
    <x v="248"/>
    <x v="3155"/>
    <x v="1"/>
    <x v="1"/>
    <x v="1"/>
    <n v="7"/>
    <n v="591.46"/>
    <n v="0.02"/>
    <n v="4057.4155999999998"/>
    <n v="956.76582095988499"/>
    <x v="1"/>
    <n v="1"/>
    <x v="8"/>
    <n v="0.23580670931513278"/>
    <n v="4.8306611725946929E-6"/>
    <x v="0"/>
    <s v="Jan-2024"/>
    <n v="202401"/>
  </r>
  <r>
    <s v="5a411eb5-3e21-4bb4-a10a-d546d9ce522e"/>
    <x v="249"/>
    <x v="3156"/>
    <x v="1"/>
    <x v="1"/>
    <x v="0"/>
    <n v="9"/>
    <n v="72.09"/>
    <n v="0.15"/>
    <n v="551.48850000000004"/>
    <n v="85.355294301402438"/>
    <x v="1"/>
    <n v="1"/>
    <x v="8"/>
    <n v="0.15477257332002831"/>
    <n v="2.3119249086789659E-4"/>
    <x v="0"/>
    <s v="Jan-2024"/>
    <n v="202401"/>
  </r>
  <r>
    <s v="bb27fb69-f30b-42d3-900d-89bc5edcf91a"/>
    <x v="250"/>
    <x v="3157"/>
    <x v="0"/>
    <x v="0"/>
    <x v="0"/>
    <n v="9"/>
    <n v="941.75"/>
    <n v="0.22"/>
    <n v="6611.085"/>
    <n v="1443.6378829226901"/>
    <x v="1"/>
    <n v="1"/>
    <x v="8"/>
    <n v="0.21836625651049565"/>
    <n v="2.5956405037902249E-5"/>
    <x v="0"/>
    <s v="Jan-2024"/>
    <n v="202401"/>
  </r>
  <r>
    <s v="56b450c2-5fbd-48d0-b107-6265bdcfbde6"/>
    <x v="250"/>
    <x v="3158"/>
    <x v="1"/>
    <x v="2"/>
    <x v="8"/>
    <n v="7"/>
    <n v="995.44"/>
    <n v="0.13"/>
    <n v="6062.2295999999997"/>
    <n v="1354.294863799646"/>
    <x v="1"/>
    <n v="1"/>
    <x v="8"/>
    <n v="0.22339880756077699"/>
    <n v="1.8656502221558881E-5"/>
    <x v="0"/>
    <s v="Jan-2024"/>
    <n v="202401"/>
  </r>
  <r>
    <s v="57e2d059-d6d0-4979-b355-12a9097afee1"/>
    <x v="251"/>
    <x v="3159"/>
    <x v="3"/>
    <x v="2"/>
    <x v="0"/>
    <n v="3"/>
    <n v="638.29"/>
    <n v="0"/>
    <n v="1914.87"/>
    <n v="458.63976283136122"/>
    <x v="1"/>
    <n v="1"/>
    <x v="8"/>
    <n v="0.2395148301615051"/>
    <n v="0"/>
    <x v="1"/>
    <s v="Jan-2024"/>
    <n v="202401"/>
  </r>
  <r>
    <s v="3446d18c-ebe0-4418-89c0-2fe97f82955e"/>
    <x v="252"/>
    <x v="3160"/>
    <x v="3"/>
    <x v="2"/>
    <x v="9"/>
    <n v="9"/>
    <n v="452.04"/>
    <n v="0.23"/>
    <n v="3132.6372000000001"/>
    <n v="646.4351360969797"/>
    <x v="1"/>
    <n v="1"/>
    <x v="8"/>
    <n v="0.20635493190752496"/>
    <n v="5.6533836730279521E-5"/>
    <x v="0"/>
    <s v="Jan-2024"/>
    <n v="202401"/>
  </r>
  <r>
    <s v="ed49e3f9-000c-4a17-af5b-c0c94030b6f1"/>
    <x v="239"/>
    <x v="3161"/>
    <x v="3"/>
    <x v="1"/>
    <x v="6"/>
    <n v="1"/>
    <n v="679.55"/>
    <n v="0.28999999999999998"/>
    <n v="482.48049999999989"/>
    <n v="128.50453909361769"/>
    <x v="1"/>
    <n v="1"/>
    <x v="8"/>
    <n v="0.26634141502841613"/>
    <n v="4.2675299830770362E-4"/>
    <x v="0"/>
    <s v="Jan-2024"/>
    <n v="202401"/>
  </r>
  <r>
    <s v="6de9fa65-4068-4480-8ee2-2e19d5864139"/>
    <x v="253"/>
    <x v="976"/>
    <x v="0"/>
    <x v="0"/>
    <x v="8"/>
    <n v="7"/>
    <n v="239.96"/>
    <n v="0.02"/>
    <n v="1646.1256000000001"/>
    <n v="459.47518626254771"/>
    <x v="1"/>
    <n v="1"/>
    <x v="8"/>
    <n v="0.27912522972885406"/>
    <n v="1.1906746362488986E-5"/>
    <x v="0"/>
    <s v="Jan-2024"/>
    <n v="202401"/>
  </r>
  <r>
    <s v="537a58c7-05a9-4527-b250-ede270820a7f"/>
    <x v="247"/>
    <x v="3162"/>
    <x v="2"/>
    <x v="0"/>
    <x v="0"/>
    <n v="3"/>
    <n v="672.39"/>
    <n v="0.16"/>
    <n v="1694.4228000000001"/>
    <n v="492.92720937993522"/>
    <x v="1"/>
    <n v="1"/>
    <x v="8"/>
    <n v="0.29091157731112638"/>
    <n v="7.9319045990174347E-5"/>
    <x v="0"/>
    <s v="Jan-2024"/>
    <n v="202401"/>
  </r>
  <r>
    <s v="e7071b70-32c0-4c20-875d-5d6f6ed4edd8"/>
    <x v="254"/>
    <x v="3163"/>
    <x v="2"/>
    <x v="0"/>
    <x v="2"/>
    <n v="3"/>
    <n v="499.22"/>
    <n v="0.03"/>
    <n v="1452.7302"/>
    <n v="128.4522183416247"/>
    <x v="1"/>
    <n v="1"/>
    <x v="8"/>
    <n v="8.8421248723007689E-2"/>
    <n v="2.0031248748046953E-5"/>
    <x v="0"/>
    <s v="Jan-2024"/>
    <n v="202401"/>
  </r>
  <r>
    <s v="a448b6af-5c4e-4e77-8a1a-99ac99ec1401"/>
    <x v="244"/>
    <x v="1950"/>
    <x v="1"/>
    <x v="2"/>
    <x v="3"/>
    <n v="4"/>
    <n v="672.28"/>
    <n v="0.28000000000000003"/>
    <n v="1936.1664000000001"/>
    <n v="530.68332236717652"/>
    <x v="1"/>
    <n v="1"/>
    <x v="8"/>
    <n v="0.27408972822128125"/>
    <n v="1.0412328196584758E-4"/>
    <x v="0"/>
    <s v="Jan-2024"/>
    <n v="202401"/>
  </r>
  <r>
    <s v="68c7e1ec-fdb9-4285-acf3-b1351a54d5b1"/>
    <x v="255"/>
    <x v="3164"/>
    <x v="0"/>
    <x v="0"/>
    <x v="3"/>
    <n v="9"/>
    <n v="657.17"/>
    <n v="0.21"/>
    <n v="4672.4786999999997"/>
    <n v="357.19749302930899"/>
    <x v="1"/>
    <n v="1"/>
    <x v="8"/>
    <n v="7.6447109973836594E-2"/>
    <n v="3.5505779833731505E-5"/>
    <x v="0"/>
    <s v="Jan-2024"/>
    <n v="202401"/>
  </r>
  <r>
    <s v="1145755d-f4e1-4eec-9149-abf4199183ab"/>
    <x v="239"/>
    <x v="3165"/>
    <x v="0"/>
    <x v="0"/>
    <x v="3"/>
    <n v="3"/>
    <n v="518.37"/>
    <n v="0.12"/>
    <n v="1368.4967999999999"/>
    <n v="235.2286763799965"/>
    <x v="1"/>
    <n v="1"/>
    <x v="8"/>
    <n v="0.1718883642110062"/>
    <n v="7.7164959391940114E-5"/>
    <x v="0"/>
    <s v="Jan-2024"/>
    <n v="202401"/>
  </r>
  <r>
    <s v="9a82189b-980f-46ef-bb40-544ea3fad6d2"/>
    <x v="242"/>
    <x v="3166"/>
    <x v="3"/>
    <x v="1"/>
    <x v="3"/>
    <n v="7"/>
    <n v="686.94"/>
    <n v="0.13"/>
    <n v="4183.4646000000002"/>
    <n v="1031.2947096360399"/>
    <x v="1"/>
    <n v="1"/>
    <x v="8"/>
    <n v="0.24651689645850949"/>
    <n v="2.70350082560756E-5"/>
    <x v="0"/>
    <s v="Jan-2024"/>
    <n v="202401"/>
  </r>
  <r>
    <s v="b4a95b42-398b-444d-a45b-0b794fd5db3b"/>
    <x v="256"/>
    <x v="3167"/>
    <x v="3"/>
    <x v="2"/>
    <x v="8"/>
    <n v="3"/>
    <n v="636.66"/>
    <n v="0.15"/>
    <n v="1623.4829999999999"/>
    <n v="154.360516822184"/>
    <x v="1"/>
    <n v="1"/>
    <x v="8"/>
    <n v="9.507984797018755E-2"/>
    <n v="7.8534853768102281E-5"/>
    <x v="0"/>
    <s v="Jan-2024"/>
    <n v="202401"/>
  </r>
  <r>
    <s v="5dc12ba3-fc44-45d2-a9ec-4c4d9c158542"/>
    <x v="255"/>
    <x v="3168"/>
    <x v="1"/>
    <x v="0"/>
    <x v="5"/>
    <n v="5"/>
    <n v="962.11"/>
    <n v="0.17"/>
    <n v="3992.7565"/>
    <n v="1029.506598167334"/>
    <x v="1"/>
    <n v="1"/>
    <x v="8"/>
    <n v="0.25784357202031577"/>
    <n v="3.5338994501668211E-5"/>
    <x v="0"/>
    <s v="Jan-2024"/>
    <n v="202401"/>
  </r>
  <r>
    <s v="47e2faa3-f533-4b14-9a38-08e104715c5a"/>
    <x v="238"/>
    <x v="3169"/>
    <x v="0"/>
    <x v="0"/>
    <x v="4"/>
    <n v="2"/>
    <n v="874.56"/>
    <n v="0.15"/>
    <n v="1486.752"/>
    <n v="99.429859176093032"/>
    <x v="1"/>
    <n v="1"/>
    <x v="8"/>
    <n v="6.6877232501515407E-2"/>
    <n v="8.5757409440175638E-5"/>
    <x v="0"/>
    <s v="Jan-2024"/>
    <n v="202401"/>
  </r>
  <r>
    <s v="cec6650c-81a4-43cf-acc3-8b6f6a49b0c0"/>
    <x v="249"/>
    <x v="3170"/>
    <x v="1"/>
    <x v="2"/>
    <x v="3"/>
    <n v="7"/>
    <n v="241.02"/>
    <n v="0.12"/>
    <n v="1484.6831999999999"/>
    <n v="331.02116114101318"/>
    <x v="1"/>
    <n v="1"/>
    <x v="8"/>
    <n v="0.22295743707547389"/>
    <n v="7.112628471851772E-5"/>
    <x v="0"/>
    <s v="Jan-2024"/>
    <n v="202401"/>
  </r>
  <r>
    <s v="1d99c2d5-6989-4cf0-82a3-480e83093d49"/>
    <x v="257"/>
    <x v="3171"/>
    <x v="1"/>
    <x v="2"/>
    <x v="3"/>
    <n v="7"/>
    <n v="223.34"/>
    <n v="0.25"/>
    <n v="1172.5350000000001"/>
    <n v="134.43874194487839"/>
    <x v="1"/>
    <n v="1"/>
    <x v="8"/>
    <n v="0.11465648526046419"/>
    <n v="1.5990993872251147E-4"/>
    <x v="0"/>
    <s v="Jan-2024"/>
    <n v="202401"/>
  </r>
  <r>
    <s v="b7be6be8-1d57-493e-9891-e7b9689b0fdf"/>
    <x v="254"/>
    <x v="3172"/>
    <x v="3"/>
    <x v="0"/>
    <x v="4"/>
    <n v="5"/>
    <n v="99.37"/>
    <n v="0.19"/>
    <n v="402.44850000000002"/>
    <n v="113.82638860845189"/>
    <x v="1"/>
    <n v="1"/>
    <x v="8"/>
    <n v="0.28283466979862487"/>
    <n v="3.8240917782026768E-4"/>
    <x v="0"/>
    <s v="Jan-2024"/>
    <n v="202401"/>
  </r>
  <r>
    <s v="5f8145be-c5b6-4cc7-bcb8-01ccbaa6948d"/>
    <x v="254"/>
    <x v="3173"/>
    <x v="3"/>
    <x v="0"/>
    <x v="0"/>
    <n v="2"/>
    <n v="383.43"/>
    <n v="0.21"/>
    <n v="605.81940000000009"/>
    <n v="151.20061396423719"/>
    <x v="1"/>
    <n v="1"/>
    <x v="8"/>
    <n v="0.24958034352190961"/>
    <n v="2.7384398716845317E-4"/>
    <x v="0"/>
    <s v="Jan-2024"/>
    <n v="202401"/>
  </r>
  <r>
    <s v="7be9ab70-5d64-4bb0-9c88-d68231373524"/>
    <x v="257"/>
    <x v="3174"/>
    <x v="0"/>
    <x v="0"/>
    <x v="9"/>
    <n v="9"/>
    <n v="82.89"/>
    <n v="0.28000000000000003"/>
    <n v="537.12720000000002"/>
    <n v="92.296724604778689"/>
    <x v="1"/>
    <n v="1"/>
    <x v="8"/>
    <n v="0.17183401735152992"/>
    <n v="3.7533008940898922E-4"/>
    <x v="0"/>
    <s v="Jan-2024"/>
    <n v="202401"/>
  </r>
  <r>
    <s v="fd7a793e-7586-4f30-ac8c-1aad74ce0fed"/>
    <x v="255"/>
    <x v="3175"/>
    <x v="3"/>
    <x v="0"/>
    <x v="3"/>
    <n v="2"/>
    <n v="678.36"/>
    <n v="0.27"/>
    <n v="990.40560000000005"/>
    <n v="266.95950809885181"/>
    <x v="1"/>
    <n v="1"/>
    <x v="8"/>
    <n v="0.26954563675614496"/>
    <n v="1.9900937555280383E-4"/>
    <x v="0"/>
    <s v="Jan-2024"/>
    <n v="202401"/>
  </r>
  <r>
    <s v="d6df0f9b-8e46-4450-b4dd-394d839226b7"/>
    <x v="251"/>
    <x v="3176"/>
    <x v="3"/>
    <x v="1"/>
    <x v="7"/>
    <n v="1"/>
    <n v="429.65"/>
    <n v="0.19"/>
    <n v="348.01650000000001"/>
    <n v="22.531205706375442"/>
    <x v="1"/>
    <n v="1"/>
    <x v="8"/>
    <n v="6.4741774330744212E-2"/>
    <n v="4.4222041196322591E-4"/>
    <x v="0"/>
    <s v="Jan-2024"/>
    <n v="202401"/>
  </r>
  <r>
    <s v="f88cd7c0-5f5c-4d55-a65b-9f8a0ed29b04"/>
    <x v="248"/>
    <x v="3177"/>
    <x v="2"/>
    <x v="0"/>
    <x v="1"/>
    <n v="3"/>
    <n v="80.66"/>
    <n v="0"/>
    <n v="241.98"/>
    <n v="15.04730082028847"/>
    <x v="1"/>
    <n v="1"/>
    <x v="8"/>
    <n v="6.2184068188645636E-2"/>
    <n v="0"/>
    <x v="1"/>
    <s v="Jan-2024"/>
    <n v="202401"/>
  </r>
  <r>
    <s v="9a5d39a8-d8d7-4c0b-8c05-544fd7fd5d5f"/>
    <x v="258"/>
    <x v="3178"/>
    <x v="1"/>
    <x v="1"/>
    <x v="1"/>
    <n v="7"/>
    <n v="684.34"/>
    <n v="0.22"/>
    <n v="3736.4964"/>
    <n v="881.30251099465499"/>
    <x v="1"/>
    <n v="1"/>
    <x v="8"/>
    <n v="0.23586333737526283"/>
    <n v="4.5925375439944221E-5"/>
    <x v="0"/>
    <s v="Jan-2024"/>
    <n v="202401"/>
  </r>
  <r>
    <s v="6c9b6916-56dc-4fcb-8a24-c5f37bc40222"/>
    <x v="247"/>
    <x v="3179"/>
    <x v="2"/>
    <x v="0"/>
    <x v="7"/>
    <n v="1"/>
    <n v="646.6"/>
    <n v="0.22"/>
    <n v="504.34800000000001"/>
    <n v="71.934524404696802"/>
    <x v="1"/>
    <n v="1"/>
    <x v="8"/>
    <n v="0.14262874920629565"/>
    <n v="3.402412619857717E-4"/>
    <x v="0"/>
    <s v="Jan-2024"/>
    <n v="202401"/>
  </r>
  <r>
    <s v="530aed01-f0e1-4ba4-ac1a-d35e3b70a8eb"/>
    <x v="259"/>
    <x v="3180"/>
    <x v="3"/>
    <x v="0"/>
    <x v="1"/>
    <n v="8"/>
    <n v="350.28"/>
    <n v="0.14000000000000001"/>
    <n v="2409.9263999999998"/>
    <n v="245.90319403959191"/>
    <x v="1"/>
    <n v="1"/>
    <x v="8"/>
    <n v="0.1020376365185227"/>
    <n v="4.9960031974420469E-5"/>
    <x v="0"/>
    <s v="Jan-2024"/>
    <n v="202401"/>
  </r>
  <r>
    <s v="8e372d86-fbb0-438c-944b-1e55eea1771b"/>
    <x v="260"/>
    <x v="3181"/>
    <x v="1"/>
    <x v="2"/>
    <x v="9"/>
    <n v="4"/>
    <n v="827.5"/>
    <n v="0.16"/>
    <n v="2780.4"/>
    <n v="493.07856901854763"/>
    <x v="1"/>
    <n v="1"/>
    <x v="8"/>
    <n v="0.17734087506061991"/>
    <n v="4.8338368580060424E-5"/>
    <x v="0"/>
    <s v="Jan-2024"/>
    <n v="202401"/>
  </r>
  <r>
    <s v="7afd6dfc-b4c0-4d24-aa92-79923e58be17"/>
    <x v="238"/>
    <x v="3182"/>
    <x v="2"/>
    <x v="1"/>
    <x v="0"/>
    <n v="4"/>
    <n v="644.5"/>
    <n v="0.27"/>
    <n v="1881.94"/>
    <n v="286.84556951030828"/>
    <x v="1"/>
    <n v="1"/>
    <x v="8"/>
    <n v="0.15242014597187384"/>
    <n v="1.0473235065942592E-4"/>
    <x v="0"/>
    <s v="Jan-2024"/>
    <n v="202401"/>
  </r>
  <r>
    <s v="acea6985-436c-4cea-8d23-aa6785de2666"/>
    <x v="261"/>
    <x v="3183"/>
    <x v="0"/>
    <x v="0"/>
    <x v="3"/>
    <n v="1"/>
    <n v="200.84"/>
    <n v="0.2"/>
    <n v="160.672"/>
    <n v="36.497215085460681"/>
    <x v="1"/>
    <n v="1"/>
    <x v="8"/>
    <n v="0.22715354937674692"/>
    <n v="9.9581756622186819E-4"/>
    <x v="0"/>
    <s v="Jan-2024"/>
    <n v="202401"/>
  </r>
  <r>
    <s v="5aa4770d-7dcc-42d3-a687-fc41544c2bde"/>
    <x v="258"/>
    <x v="3184"/>
    <x v="2"/>
    <x v="0"/>
    <x v="9"/>
    <n v="7"/>
    <n v="788.72"/>
    <n v="0.26"/>
    <n v="4085.5695999999998"/>
    <n v="1129.4761526059381"/>
    <x v="1"/>
    <n v="1"/>
    <x v="8"/>
    <n v="0.27645500216320829"/>
    <n v="4.7092576760900123E-5"/>
    <x v="0"/>
    <s v="Jan-2024"/>
    <n v="202401"/>
  </r>
  <r>
    <s v="a61012af-843c-43db-8405-2c55e3be186d"/>
    <x v="259"/>
    <x v="3185"/>
    <x v="2"/>
    <x v="2"/>
    <x v="5"/>
    <n v="9"/>
    <n v="824.82"/>
    <n v="0.06"/>
    <n v="6977.9771999999994"/>
    <n v="365.42223247433469"/>
    <x v="1"/>
    <n v="1"/>
    <x v="8"/>
    <n v="5.2367931565373234E-2"/>
    <n v="8.0825715509646543E-6"/>
    <x v="0"/>
    <s v="Jan-2024"/>
    <n v="202401"/>
  </r>
  <r>
    <s v="7d68cced-df10-435d-84b1-58dfc78a3a06"/>
    <x v="246"/>
    <x v="1679"/>
    <x v="2"/>
    <x v="0"/>
    <x v="6"/>
    <n v="2"/>
    <n v="221.47"/>
    <n v="0.26"/>
    <n v="327.7756"/>
    <n v="43.739233093582023"/>
    <x v="1"/>
    <n v="1"/>
    <x v="8"/>
    <n v="0.13344261468389357"/>
    <n v="5.8698695082855473E-4"/>
    <x v="0"/>
    <s v="Jan-2024"/>
    <n v="202401"/>
  </r>
  <r>
    <s v="b32373fa-8332-41fd-bba2-5051ff7cdb3d"/>
    <x v="259"/>
    <x v="3186"/>
    <x v="2"/>
    <x v="0"/>
    <x v="1"/>
    <n v="1"/>
    <n v="216.61"/>
    <n v="0.28000000000000003"/>
    <n v="155.95920000000001"/>
    <n v="45.7921585767726"/>
    <x v="1"/>
    <n v="1"/>
    <x v="8"/>
    <n v="0.29361627000377405"/>
    <n v="1.292645768893403E-3"/>
    <x v="0"/>
    <s v="Jan-2024"/>
    <n v="202401"/>
  </r>
  <r>
    <s v="990a1bec-970c-45e1-97eb-6b585ec756ea"/>
    <x v="248"/>
    <x v="3187"/>
    <x v="2"/>
    <x v="1"/>
    <x v="0"/>
    <n v="4"/>
    <n v="715.12"/>
    <n v="0.27"/>
    <n v="2088.1504"/>
    <n v="587.05988282295334"/>
    <x v="1"/>
    <n v="1"/>
    <x v="8"/>
    <n v="0.28113869710867251"/>
    <n v="9.4389752768766084E-5"/>
    <x v="0"/>
    <s v="Jan-2024"/>
    <n v="202401"/>
  </r>
  <r>
    <s v="f52caebb-b2f8-47e4-b057-0ff2670f87bb"/>
    <x v="245"/>
    <x v="3188"/>
    <x v="1"/>
    <x v="1"/>
    <x v="8"/>
    <n v="1"/>
    <n v="886.45"/>
    <n v="0.16"/>
    <n v="744.61800000000005"/>
    <n v="114.72039980728471"/>
    <x v="1"/>
    <n v="1"/>
    <x v="8"/>
    <n v="0.15406611149244942"/>
    <n v="1.8049523379773253E-4"/>
    <x v="0"/>
    <s v="Jan-2024"/>
    <n v="202401"/>
  </r>
  <r>
    <s v="8d3b735f-d073-4fa3-aba0-2c0b8a03caa8"/>
    <x v="249"/>
    <x v="3189"/>
    <x v="2"/>
    <x v="2"/>
    <x v="7"/>
    <n v="1"/>
    <n v="676.72"/>
    <n v="0.22"/>
    <n v="527.84160000000008"/>
    <n v="68.386733203653122"/>
    <x v="1"/>
    <n v="1"/>
    <x v="8"/>
    <n v="0.12955919579596059"/>
    <n v="3.2509752925877764E-4"/>
    <x v="0"/>
    <s v="Jan-2024"/>
    <n v="202401"/>
  </r>
  <r>
    <s v="a097f045-58fd-4f65-a7e0-05c96ad00693"/>
    <x v="259"/>
    <x v="3190"/>
    <x v="0"/>
    <x v="0"/>
    <x v="0"/>
    <n v="8"/>
    <n v="664.44"/>
    <n v="0.24"/>
    <n v="4039.7952"/>
    <n v="486.8670647667127"/>
    <x v="1"/>
    <n v="1"/>
    <x v="8"/>
    <n v="0.12051775910984613"/>
    <n v="4.5150803684305575E-5"/>
    <x v="0"/>
    <s v="Jan-2024"/>
    <n v="202401"/>
  </r>
  <r>
    <s v="218cf211-0494-4454-b7fe-e86b29046dad"/>
    <x v="236"/>
    <x v="3191"/>
    <x v="3"/>
    <x v="0"/>
    <x v="6"/>
    <n v="4"/>
    <n v="817.84"/>
    <n v="0.28000000000000003"/>
    <n v="2355.3791999999999"/>
    <n v="373.74651242339962"/>
    <x v="1"/>
    <n v="1"/>
    <x v="8"/>
    <n v="0.1586778521366749"/>
    <n v="8.5591313704392067E-5"/>
    <x v="0"/>
    <s v="Jan-2024"/>
    <n v="202401"/>
  </r>
  <r>
    <s v="a9625bb2-9383-42cc-81bc-d3e5dfe64562"/>
    <x v="245"/>
    <x v="3192"/>
    <x v="2"/>
    <x v="1"/>
    <x v="7"/>
    <n v="9"/>
    <n v="189.81"/>
    <n v="0.11"/>
    <n v="1520.3780999999999"/>
    <n v="117.30118658287699"/>
    <x v="1"/>
    <n v="1"/>
    <x v="8"/>
    <n v="7.7152641558620852E-2"/>
    <n v="6.4391877257374328E-5"/>
    <x v="0"/>
    <s v="Jan-2024"/>
    <n v="202401"/>
  </r>
  <r>
    <s v="9d58a7ef-a063-4c28-8312-570651ef0ece"/>
    <x v="255"/>
    <x v="3193"/>
    <x v="3"/>
    <x v="1"/>
    <x v="5"/>
    <n v="7"/>
    <n v="458.51"/>
    <n v="0.01"/>
    <n v="3177.4742999999999"/>
    <n v="899.25847582483902"/>
    <x v="1"/>
    <n v="1"/>
    <x v="8"/>
    <n v="0.28301046394768292"/>
    <n v="3.1156821630311851E-6"/>
    <x v="0"/>
    <s v="Jan-2024"/>
    <n v="202401"/>
  </r>
  <r>
    <s v="44616cad-6906-4bdd-aaee-3cbd04b36b4a"/>
    <x v="249"/>
    <x v="3194"/>
    <x v="1"/>
    <x v="0"/>
    <x v="6"/>
    <n v="8"/>
    <n v="44.9"/>
    <n v="0.17"/>
    <n v="298.13600000000002"/>
    <n v="19.324440890581791"/>
    <x v="1"/>
    <n v="1"/>
    <x v="8"/>
    <n v="6.4817535925154254E-2"/>
    <n v="4.7327394209354127E-4"/>
    <x v="0"/>
    <s v="Jan-2024"/>
    <n v="202401"/>
  </r>
  <r>
    <s v="9e7d7a0c-5ef1-4587-ad11-164e1b9dbec2"/>
    <x v="240"/>
    <x v="3195"/>
    <x v="0"/>
    <x v="0"/>
    <x v="7"/>
    <n v="5"/>
    <n v="622.94000000000005"/>
    <n v="0.09"/>
    <n v="2834.377"/>
    <n v="591.68141965894984"/>
    <x v="1"/>
    <n v="1"/>
    <x v="8"/>
    <n v="0.20875184199524263"/>
    <n v="2.8895238706777537E-5"/>
    <x v="0"/>
    <s v="Jan-2024"/>
    <n v="202401"/>
  </r>
  <r>
    <s v="0a27d77f-9aee-4ea9-93f3-fd122d91d564"/>
    <x v="259"/>
    <x v="3196"/>
    <x v="3"/>
    <x v="1"/>
    <x v="9"/>
    <n v="4"/>
    <n v="411.58"/>
    <n v="0.28000000000000003"/>
    <n v="1185.3504"/>
    <n v="272.68880610463339"/>
    <x v="1"/>
    <n v="1"/>
    <x v="8"/>
    <n v="0.23004911130466854"/>
    <n v="1.7007629136498375E-4"/>
    <x v="0"/>
    <s v="Jan-2024"/>
    <n v="202401"/>
  </r>
  <r>
    <s v="4843f018-1f61-4db6-807c-f8bcb629cf74"/>
    <x v="238"/>
    <x v="3197"/>
    <x v="2"/>
    <x v="2"/>
    <x v="5"/>
    <n v="1"/>
    <n v="853.59"/>
    <n v="0.19"/>
    <n v="691.40790000000004"/>
    <n v="108.23580576386151"/>
    <x v="1"/>
    <n v="1"/>
    <x v="8"/>
    <n v="0.15654406865160422"/>
    <n v="2.225892993123162E-4"/>
    <x v="0"/>
    <s v="Jan-2024"/>
    <n v="202401"/>
  </r>
  <r>
    <s v="c5918f84-8315-400d-8511-6811db7c61ff"/>
    <x v="254"/>
    <x v="3198"/>
    <x v="2"/>
    <x v="1"/>
    <x v="9"/>
    <n v="8"/>
    <n v="459.34"/>
    <n v="0.11"/>
    <n v="3270.5007999999998"/>
    <n v="688.16058481999039"/>
    <x v="1"/>
    <n v="1"/>
    <x v="8"/>
    <n v="0.21041443708559571"/>
    <n v="2.9934253494143772E-5"/>
    <x v="0"/>
    <s v="Jan-2024"/>
    <n v="202401"/>
  </r>
  <r>
    <s v="ced8b0db-d7bb-4ccf-88f1-ea256ec93bc5"/>
    <x v="239"/>
    <x v="3199"/>
    <x v="2"/>
    <x v="1"/>
    <x v="7"/>
    <n v="5"/>
    <n v="682.13"/>
    <n v="0.04"/>
    <n v="3274.2240000000002"/>
    <n v="869.67462928200166"/>
    <x v="1"/>
    <n v="1"/>
    <x v="8"/>
    <n v="0.26561244107977999"/>
    <n v="1.1727969741838066E-5"/>
    <x v="0"/>
    <s v="Jan-2024"/>
    <n v="202401"/>
  </r>
  <r>
    <s v="694b0af4-5d58-473b-950e-c10471816d33"/>
    <x v="236"/>
    <x v="3200"/>
    <x v="2"/>
    <x v="2"/>
    <x v="2"/>
    <n v="4"/>
    <n v="612.79"/>
    <n v="0.08"/>
    <n v="2255.0672"/>
    <n v="462.67802409021459"/>
    <x v="1"/>
    <n v="1"/>
    <x v="8"/>
    <n v="0.2051726104172038"/>
    <n v="3.2637608316062602E-5"/>
    <x v="0"/>
    <s v="Jan-2024"/>
    <n v="202401"/>
  </r>
  <r>
    <s v="86595b8b-9b3f-491a-914c-8fc4ec98d7db"/>
    <x v="259"/>
    <x v="3201"/>
    <x v="3"/>
    <x v="1"/>
    <x v="7"/>
    <n v="1"/>
    <n v="923.39"/>
    <n v="0.02"/>
    <n v="904.92219999999998"/>
    <n v="268.42527231506159"/>
    <x v="1"/>
    <n v="1"/>
    <x v="8"/>
    <n v="0.296628011021347"/>
    <n v="2.1659320547114436E-5"/>
    <x v="0"/>
    <s v="Jan-2024"/>
    <n v="202401"/>
  </r>
  <r>
    <s v="c2e0f136-755c-4f5d-ae80-34320e58aac7"/>
    <x v="245"/>
    <x v="3202"/>
    <x v="2"/>
    <x v="1"/>
    <x v="5"/>
    <n v="1"/>
    <n v="166.9"/>
    <n v="0.18"/>
    <n v="136.858"/>
    <n v="23.747622501855659"/>
    <x v="1"/>
    <n v="1"/>
    <x v="8"/>
    <n v="0.1735201632484448"/>
    <n v="1.078490113840623E-3"/>
    <x v="0"/>
    <s v="Jan-2024"/>
    <n v="202401"/>
  </r>
  <r>
    <s v="912d4319-3ce3-468a-a67b-1f963ee81df3"/>
    <x v="234"/>
    <x v="3203"/>
    <x v="2"/>
    <x v="2"/>
    <x v="3"/>
    <n v="4"/>
    <n v="197.76"/>
    <n v="0.23"/>
    <n v="609.10079999999994"/>
    <n v="62.888707989698887"/>
    <x v="1"/>
    <n v="1"/>
    <x v="8"/>
    <n v="0.10324844096362851"/>
    <n v="2.907564724919094E-4"/>
    <x v="0"/>
    <s v="Jan-2024"/>
    <n v="202401"/>
  </r>
  <r>
    <s v="b515314a-9e55-4f3f-8adb-e0f77a4ffa0a"/>
    <x v="256"/>
    <x v="3204"/>
    <x v="0"/>
    <x v="1"/>
    <x v="8"/>
    <n v="4"/>
    <n v="824.41"/>
    <n v="0.03"/>
    <n v="3198.7107999999998"/>
    <n v="444.24446856399891"/>
    <x v="1"/>
    <n v="1"/>
    <x v="8"/>
    <n v="0.13888234865246302"/>
    <n v="9.0974151211169207E-6"/>
    <x v="0"/>
    <s v="Jan-2024"/>
    <n v="202401"/>
  </r>
  <r>
    <s v="39f8ec10-f12d-4517-a2b1-93ae63a6fcd3"/>
    <x v="259"/>
    <x v="3205"/>
    <x v="1"/>
    <x v="1"/>
    <x v="2"/>
    <n v="4"/>
    <n v="927.48"/>
    <n v="0"/>
    <n v="3709.92"/>
    <n v="279.72000801411502"/>
    <x v="1"/>
    <n v="1"/>
    <x v="8"/>
    <n v="7.5397854404977746E-2"/>
    <n v="0"/>
    <x v="1"/>
    <s v="Jan-2024"/>
    <n v="202401"/>
  </r>
  <r>
    <s v="62f12357-dba4-459d-9054-1decbcb0cc31"/>
    <x v="240"/>
    <x v="3206"/>
    <x v="1"/>
    <x v="0"/>
    <x v="3"/>
    <n v="1"/>
    <n v="634.59"/>
    <n v="0.3"/>
    <n v="444.21300000000002"/>
    <n v="128.8426578081573"/>
    <x v="1"/>
    <n v="1"/>
    <x v="8"/>
    <n v="0.29004702205508909"/>
    <n v="4.7274618257457565E-4"/>
    <x v="0"/>
    <s v="Jan-2024"/>
    <n v="202401"/>
  </r>
  <r>
    <s v="b737d1b7-ff0b-46d3-9cf0-a5185e7bba93"/>
    <x v="262"/>
    <x v="3207"/>
    <x v="0"/>
    <x v="1"/>
    <x v="5"/>
    <n v="8"/>
    <n v="483.15"/>
    <n v="0.19"/>
    <n v="3130.8119999999999"/>
    <n v="677.08656929775714"/>
    <x v="1"/>
    <n v="1"/>
    <x v="8"/>
    <n v="0.21626548297941786"/>
    <n v="4.9156576632515786E-5"/>
    <x v="0"/>
    <s v="Jan-2024"/>
    <n v="202401"/>
  </r>
  <r>
    <s v="540b30af-020e-443f-a4b7-40a85b575993"/>
    <x v="255"/>
    <x v="3208"/>
    <x v="2"/>
    <x v="1"/>
    <x v="5"/>
    <n v="2"/>
    <n v="15.77"/>
    <n v="0.21"/>
    <n v="24.916599999999999"/>
    <n v="2.1530745324451832"/>
    <x v="1"/>
    <n v="1"/>
    <x v="8"/>
    <n v="8.6411249225222669E-2"/>
    <n v="6.6582117945466071E-3"/>
    <x v="0"/>
    <s v="Jan-2024"/>
    <n v="202401"/>
  </r>
  <r>
    <s v="aaa17366-5e4f-40ec-ac9a-6485bbdaebd8"/>
    <x v="236"/>
    <x v="3209"/>
    <x v="2"/>
    <x v="2"/>
    <x v="1"/>
    <n v="8"/>
    <n v="118.38"/>
    <n v="0.2"/>
    <n v="757.63200000000006"/>
    <n v="38.817206702130839"/>
    <x v="1"/>
    <n v="1"/>
    <x v="8"/>
    <n v="5.1234909167156131E-2"/>
    <n v="2.1118432167595879E-4"/>
    <x v="0"/>
    <s v="Jan-2024"/>
    <n v="202401"/>
  </r>
  <r>
    <s v="57786087-5290-463b-b4e5-6a612b19a91d"/>
    <x v="252"/>
    <x v="3210"/>
    <x v="3"/>
    <x v="2"/>
    <x v="5"/>
    <n v="7"/>
    <n v="129"/>
    <n v="0.3"/>
    <n v="632.09999999999991"/>
    <n v="107.90598497357909"/>
    <x v="1"/>
    <n v="1"/>
    <x v="8"/>
    <n v="0.17071030687166447"/>
    <n v="3.3222591362126242E-4"/>
    <x v="0"/>
    <s v="Jan-2024"/>
    <n v="202401"/>
  </r>
  <r>
    <s v="a130c034-8bd9-48bb-bcdc-6a667f4accff"/>
    <x v="249"/>
    <x v="3211"/>
    <x v="1"/>
    <x v="2"/>
    <x v="9"/>
    <n v="7"/>
    <n v="415.46"/>
    <n v="0.21"/>
    <n v="2297.4938000000002"/>
    <n v="482.07313000727339"/>
    <x v="1"/>
    <n v="1"/>
    <x v="8"/>
    <n v="0.20982565002233014"/>
    <n v="7.2209117604582878E-5"/>
    <x v="0"/>
    <s v="Jan-2024"/>
    <n v="202401"/>
  </r>
  <r>
    <s v="b38454cc-e832-4f9d-8768-a5c73a62d163"/>
    <x v="236"/>
    <x v="3212"/>
    <x v="3"/>
    <x v="0"/>
    <x v="3"/>
    <n v="8"/>
    <n v="293.27"/>
    <n v="0.2"/>
    <n v="1876.9280000000001"/>
    <n v="216.48653675671321"/>
    <x v="1"/>
    <n v="1"/>
    <x v="8"/>
    <n v="0.11534088508281255"/>
    <n v="8.5245678044123169E-5"/>
    <x v="0"/>
    <s v="Jan-2024"/>
    <n v="202401"/>
  </r>
  <r>
    <s v="68836b47-c12e-4d03-b7c5-419a134216e7"/>
    <x v="239"/>
    <x v="3213"/>
    <x v="0"/>
    <x v="1"/>
    <x v="1"/>
    <n v="6"/>
    <n v="745.8"/>
    <n v="0.24"/>
    <n v="3400.848"/>
    <n v="861.9760577433276"/>
    <x v="1"/>
    <n v="1"/>
    <x v="8"/>
    <n v="0.25345915422957088"/>
    <n v="5.3633681952266033E-5"/>
    <x v="0"/>
    <s v="Jan-2024"/>
    <n v="202401"/>
  </r>
  <r>
    <s v="afd69f44-4388-4c0a-bf40-9daedcd82419"/>
    <x v="257"/>
    <x v="3214"/>
    <x v="3"/>
    <x v="2"/>
    <x v="3"/>
    <n v="1"/>
    <n v="715.45"/>
    <n v="0.27"/>
    <n v="522.27850000000001"/>
    <n v="152.08779483240619"/>
    <x v="1"/>
    <n v="1"/>
    <x v="8"/>
    <n v="0.29120056604360733"/>
    <n v="3.7738486267384163E-4"/>
    <x v="0"/>
    <s v="Jan-2024"/>
    <n v="202401"/>
  </r>
  <r>
    <s v="32c45f6f-9497-4578-814f-4a343db8a4af"/>
    <x v="257"/>
    <x v="3215"/>
    <x v="2"/>
    <x v="1"/>
    <x v="3"/>
    <n v="9"/>
    <n v="105.86"/>
    <n v="0.26"/>
    <n v="705.02760000000001"/>
    <n v="195.33280569230351"/>
    <x v="1"/>
    <n v="1"/>
    <x v="8"/>
    <n v="0.27705696300726879"/>
    <n v="2.7289711778659447E-4"/>
    <x v="0"/>
    <s v="Jan-2024"/>
    <n v="202401"/>
  </r>
  <r>
    <s v="d7fa1dfb-3902-40ac-8147-3597b95d2249"/>
    <x v="246"/>
    <x v="3216"/>
    <x v="0"/>
    <x v="2"/>
    <x v="6"/>
    <n v="4"/>
    <n v="551.44000000000005"/>
    <n v="0"/>
    <n v="2205.7600000000002"/>
    <n v="651.35149455302269"/>
    <x v="1"/>
    <n v="1"/>
    <x v="8"/>
    <n v="0.2952957232668208"/>
    <n v="0"/>
    <x v="1"/>
    <s v="Jan-2024"/>
    <n v="202401"/>
  </r>
  <r>
    <s v="aa7e6f1f-3697-4ac2-8349-1c94e5ff61a3"/>
    <x v="261"/>
    <x v="3217"/>
    <x v="1"/>
    <x v="2"/>
    <x v="5"/>
    <n v="7"/>
    <n v="257.23"/>
    <n v="0.25"/>
    <n v="1350.4575"/>
    <n v="72.930731163670586"/>
    <x v="1"/>
    <n v="1"/>
    <x v="8"/>
    <n v="5.4004462312712977E-2"/>
    <n v="1.3884183693303935E-4"/>
    <x v="0"/>
    <s v="Jan-2024"/>
    <n v="202401"/>
  </r>
  <r>
    <s v="4fcef23a-9579-4e97-a847-4533f99aa7d9"/>
    <x v="241"/>
    <x v="3218"/>
    <x v="0"/>
    <x v="1"/>
    <x v="7"/>
    <n v="1"/>
    <n v="787.75"/>
    <n v="0.28000000000000003"/>
    <n v="567.17999999999995"/>
    <n v="146.35316467098889"/>
    <x v="1"/>
    <n v="1"/>
    <x v="8"/>
    <n v="0.25803653984800046"/>
    <n v="3.5544271659790545E-4"/>
    <x v="0"/>
    <s v="Jan-2024"/>
    <n v="202401"/>
  </r>
  <r>
    <s v="e7c80251-2410-49dc-b456-d4d9602a965b"/>
    <x v="252"/>
    <x v="3219"/>
    <x v="2"/>
    <x v="0"/>
    <x v="4"/>
    <n v="4"/>
    <n v="389.87"/>
    <n v="0.25"/>
    <n v="1169.6099999999999"/>
    <n v="345.20149886730491"/>
    <x v="1"/>
    <n v="1"/>
    <x v="8"/>
    <n v="0.29514239692487659"/>
    <n v="1.6030984687203428E-4"/>
    <x v="0"/>
    <s v="Jan-2024"/>
    <n v="202401"/>
  </r>
  <r>
    <s v="b63f699f-253d-40b9-a713-019394ea587a"/>
    <x v="234"/>
    <x v="3220"/>
    <x v="1"/>
    <x v="2"/>
    <x v="6"/>
    <n v="5"/>
    <n v="997.57"/>
    <n v="0.08"/>
    <n v="4588.8220000000001"/>
    <n v="263.19952985870771"/>
    <x v="1"/>
    <n v="1"/>
    <x v="8"/>
    <n v="5.7356665797607252E-2"/>
    <n v="1.6038974708541755E-5"/>
    <x v="0"/>
    <s v="Jan-2024"/>
    <n v="202401"/>
  </r>
  <r>
    <s v="f7fa7007-922b-4944-9412-9f270a638379"/>
    <x v="263"/>
    <x v="3221"/>
    <x v="2"/>
    <x v="1"/>
    <x v="5"/>
    <n v="3"/>
    <n v="190.61"/>
    <n v="0.06"/>
    <n v="537.52020000000005"/>
    <n v="48.323588508897039"/>
    <x v="1"/>
    <n v="1"/>
    <x v="8"/>
    <n v="8.9900972110251928E-2"/>
    <n v="1.0492628928177954E-4"/>
    <x v="0"/>
    <s v="Jan-2024"/>
    <n v="202401"/>
  </r>
  <r>
    <s v="f58c1fc4-8ae4-4105-8cab-132b78db8954"/>
    <x v="258"/>
    <x v="3222"/>
    <x v="0"/>
    <x v="0"/>
    <x v="1"/>
    <n v="2"/>
    <n v="137.85"/>
    <n v="0.2"/>
    <n v="220.56"/>
    <n v="20.902577763030401"/>
    <x v="1"/>
    <n v="1"/>
    <x v="8"/>
    <n v="9.47704831475807E-2"/>
    <n v="7.2542618788538275E-4"/>
    <x v="0"/>
    <s v="Jan-2024"/>
    <n v="202401"/>
  </r>
  <r>
    <s v="d5b2294c-ff3d-4a5e-9aef-15a8d505dc9a"/>
    <x v="241"/>
    <x v="3223"/>
    <x v="1"/>
    <x v="2"/>
    <x v="0"/>
    <n v="6"/>
    <n v="65.09"/>
    <n v="0.28000000000000003"/>
    <n v="281.18880000000001"/>
    <n v="77.347940048208656"/>
    <x v="1"/>
    <n v="1"/>
    <x v="8"/>
    <n v="0.27507475421570365"/>
    <n v="7.1695600962769506E-4"/>
    <x v="0"/>
    <s v="Jan-2024"/>
    <n v="202401"/>
  </r>
  <r>
    <s v="77e02f95-ec94-45f4-92aa-8640199e1d27"/>
    <x v="263"/>
    <x v="3224"/>
    <x v="2"/>
    <x v="2"/>
    <x v="2"/>
    <n v="2"/>
    <n v="94.21"/>
    <n v="0.28999999999999998"/>
    <n v="133.7782"/>
    <n v="26.638628565078129"/>
    <x v="1"/>
    <n v="1"/>
    <x v="8"/>
    <n v="0.19912533256597958"/>
    <n v="1.5391147436577858E-3"/>
    <x v="0"/>
    <s v="Jan-2024"/>
    <n v="202401"/>
  </r>
  <r>
    <s v="44eee198-a6e3-4974-ae6d-5ff46da93096"/>
    <x v="239"/>
    <x v="3225"/>
    <x v="3"/>
    <x v="1"/>
    <x v="2"/>
    <n v="8"/>
    <n v="92.14"/>
    <n v="0.23"/>
    <n v="567.58240000000001"/>
    <n v="53.316292501960852"/>
    <x v="1"/>
    <n v="1"/>
    <x v="8"/>
    <n v="9.3935774791397433E-2"/>
    <n v="3.1202517907532017E-4"/>
    <x v="0"/>
    <s v="Jan-2024"/>
    <n v="202401"/>
  </r>
  <r>
    <s v="2015eb2f-5ee6-4868-91e0-f4361b1e6b9c"/>
    <x v="259"/>
    <x v="3226"/>
    <x v="1"/>
    <x v="0"/>
    <x v="4"/>
    <n v="5"/>
    <n v="550.08000000000004"/>
    <n v="0.01"/>
    <n v="2722.8960000000002"/>
    <n v="470.44155661825351"/>
    <x v="1"/>
    <n v="1"/>
    <x v="8"/>
    <n v="0.17277250273908865"/>
    <n v="3.6358347876672482E-6"/>
    <x v="0"/>
    <s v="Jan-2024"/>
    <n v="202401"/>
  </r>
  <r>
    <s v="366dc110-d225-4728-8dc6-b3832dfd9440"/>
    <x v="237"/>
    <x v="3227"/>
    <x v="2"/>
    <x v="0"/>
    <x v="1"/>
    <n v="5"/>
    <n v="443.32"/>
    <n v="0.18"/>
    <n v="1817.6120000000001"/>
    <n v="256.76150186821741"/>
    <x v="1"/>
    <n v="1"/>
    <x v="8"/>
    <n v="0.14126309788239591"/>
    <n v="8.1205449787963554E-5"/>
    <x v="0"/>
    <s v="Jan-2024"/>
    <n v="202401"/>
  </r>
  <r>
    <s v="e77f3773-aba1-4b63-a9b6-586625ef4344"/>
    <x v="258"/>
    <x v="1146"/>
    <x v="2"/>
    <x v="2"/>
    <x v="3"/>
    <n v="3"/>
    <n v="179.86"/>
    <n v="0.01"/>
    <n v="534.18420000000003"/>
    <n v="78.465706275332778"/>
    <x v="1"/>
    <n v="1"/>
    <x v="8"/>
    <n v="0.14688885645687905"/>
    <n v="1.8532933021980058E-5"/>
    <x v="0"/>
    <s v="Jan-2024"/>
    <n v="202401"/>
  </r>
  <r>
    <s v="7502be63-3f47-44bd-8ade-8a8ceec1dba0"/>
    <x v="252"/>
    <x v="3228"/>
    <x v="0"/>
    <x v="0"/>
    <x v="9"/>
    <n v="8"/>
    <n v="542.58000000000004"/>
    <n v="0.28999999999999998"/>
    <n v="3081.8544000000002"/>
    <n v="890.8917899444773"/>
    <x v="1"/>
    <n v="1"/>
    <x v="8"/>
    <n v="0.28907653455156002"/>
    <n v="6.6810424269232179E-5"/>
    <x v="0"/>
    <s v="Jan-2024"/>
    <n v="202401"/>
  </r>
  <r>
    <s v="889a5981-7d71-4801-bfe9-38eda7decd36"/>
    <x v="248"/>
    <x v="3229"/>
    <x v="3"/>
    <x v="2"/>
    <x v="6"/>
    <n v="5"/>
    <n v="241.66"/>
    <n v="0.23"/>
    <n v="930.39099999999996"/>
    <n v="89.793940150126616"/>
    <x v="1"/>
    <n v="1"/>
    <x v="8"/>
    <n v="9.6512047246938779E-2"/>
    <n v="1.9035007862285857E-4"/>
    <x v="0"/>
    <s v="Jan-2024"/>
    <n v="202401"/>
  </r>
  <r>
    <s v="71bb7868-351f-45e2-ade3-72327286e73a"/>
    <x v="264"/>
    <x v="3230"/>
    <x v="3"/>
    <x v="1"/>
    <x v="8"/>
    <n v="4"/>
    <n v="77.39"/>
    <n v="0.04"/>
    <n v="297.17759999999998"/>
    <n v="44.106985134532039"/>
    <x v="1"/>
    <n v="1"/>
    <x v="8"/>
    <n v="0.14841961552462918"/>
    <n v="1.2921566093810569E-4"/>
    <x v="0"/>
    <s v="Jan-2024"/>
    <n v="202401"/>
  </r>
  <r>
    <s v="2ef38133-ec10-4cbd-bb99-f9507bb1c956"/>
    <x v="243"/>
    <x v="3231"/>
    <x v="3"/>
    <x v="2"/>
    <x v="1"/>
    <n v="2"/>
    <n v="30.97"/>
    <n v="0.06"/>
    <n v="58.223599999999998"/>
    <n v="8.526026076346497"/>
    <x v="1"/>
    <n v="1"/>
    <x v="8"/>
    <n v="0.14643591389653848"/>
    <n v="9.686793671294801E-4"/>
    <x v="0"/>
    <s v="Jan-2024"/>
    <n v="202401"/>
  </r>
  <r>
    <s v="1723c55f-bb9c-4256-9f61-610bbe8f3de9"/>
    <x v="258"/>
    <x v="3232"/>
    <x v="2"/>
    <x v="0"/>
    <x v="4"/>
    <n v="4"/>
    <n v="135.93"/>
    <n v="0.28999999999999998"/>
    <n v="386.0412"/>
    <n v="36.389965542703337"/>
    <x v="1"/>
    <n v="1"/>
    <x v="8"/>
    <n v="9.4264460743317902E-2"/>
    <n v="5.3336276024424333E-4"/>
    <x v="0"/>
    <s v="Jan-2024"/>
    <n v="202401"/>
  </r>
  <r>
    <s v="c98bb15b-ea1f-4541-91ba-cae645d78d9b"/>
    <x v="257"/>
    <x v="3233"/>
    <x v="0"/>
    <x v="2"/>
    <x v="2"/>
    <n v="7"/>
    <n v="287.14"/>
    <n v="0.12"/>
    <n v="1768.7824000000001"/>
    <n v="267.46553181598568"/>
    <x v="1"/>
    <n v="1"/>
    <x v="8"/>
    <n v="0.1512144918538231"/>
    <n v="5.9702086587926247E-5"/>
    <x v="0"/>
    <s v="Jan-2024"/>
    <n v="202401"/>
  </r>
  <r>
    <s v="617569cd-6dca-4dea-9dc0-3df175270fd4"/>
    <x v="260"/>
    <x v="3234"/>
    <x v="0"/>
    <x v="1"/>
    <x v="1"/>
    <n v="1"/>
    <n v="750.6"/>
    <n v="0.01"/>
    <n v="743.09400000000005"/>
    <n v="54.114935644731162"/>
    <x v="1"/>
    <n v="1"/>
    <x v="8"/>
    <n v="7.2823809161063277E-2"/>
    <n v="1.332267519317879E-5"/>
    <x v="0"/>
    <s v="Jan-2024"/>
    <n v="202401"/>
  </r>
  <r>
    <s v="aa22dee4-4619-47c8-91df-198e15c6e030"/>
    <x v="235"/>
    <x v="3235"/>
    <x v="0"/>
    <x v="1"/>
    <x v="2"/>
    <n v="4"/>
    <n v="766"/>
    <n v="0.15"/>
    <n v="2604.4"/>
    <n v="486.46702884254091"/>
    <x v="1"/>
    <n v="1"/>
    <x v="8"/>
    <n v="0.18678660299590727"/>
    <n v="4.8955613577023494E-5"/>
    <x v="0"/>
    <s v="Jan-2024"/>
    <n v="202401"/>
  </r>
  <r>
    <s v="f4e1b07a-ccf0-4dc9-8f02-09ed11e3c082"/>
    <x v="257"/>
    <x v="3236"/>
    <x v="1"/>
    <x v="0"/>
    <x v="0"/>
    <n v="7"/>
    <n v="643.91"/>
    <n v="0.27"/>
    <n v="3290.3800999999999"/>
    <n v="187.154101078439"/>
    <x v="1"/>
    <n v="1"/>
    <x v="8"/>
    <n v="5.6879173648794863E-2"/>
    <n v="5.9901894009145029E-5"/>
    <x v="0"/>
    <s v="Jan-2024"/>
    <n v="202401"/>
  </r>
  <r>
    <s v="abed1f1c-cff0-4235-bc7e-2a5e5ca4c6a3"/>
    <x v="264"/>
    <x v="3237"/>
    <x v="2"/>
    <x v="0"/>
    <x v="4"/>
    <n v="7"/>
    <n v="505.7"/>
    <n v="0.25"/>
    <n v="2654.9250000000002"/>
    <n v="190.65082175035269"/>
    <x v="1"/>
    <n v="1"/>
    <x v="8"/>
    <n v="7.1810247653079723E-2"/>
    <n v="7.0623463939659305E-5"/>
    <x v="0"/>
    <s v="Jan-2024"/>
    <n v="202401"/>
  </r>
  <r>
    <s v="3ae73ee9-5337-464e-8437-c3986a730cb1"/>
    <x v="246"/>
    <x v="3238"/>
    <x v="1"/>
    <x v="0"/>
    <x v="1"/>
    <n v="5"/>
    <n v="177.49"/>
    <n v="0.28999999999999998"/>
    <n v="630.08950000000004"/>
    <n v="172.8982794484676"/>
    <x v="1"/>
    <n v="1"/>
    <x v="8"/>
    <n v="0.27440273080009681"/>
    <n v="3.2677897346329365E-4"/>
    <x v="0"/>
    <s v="Jan-2024"/>
    <n v="202401"/>
  </r>
  <r>
    <s v="f063c9ae-04cd-44e6-8bb3-e6abfa3ce61c"/>
    <x v="241"/>
    <x v="3239"/>
    <x v="0"/>
    <x v="1"/>
    <x v="7"/>
    <n v="5"/>
    <n v="990.56"/>
    <n v="0.11"/>
    <n v="4407.9919999999993"/>
    <n v="890.78429842876824"/>
    <x v="1"/>
    <n v="1"/>
    <x v="8"/>
    <n v="0.20208391903360268"/>
    <n v="2.2209659182684545E-5"/>
    <x v="0"/>
    <s v="Jan-2024"/>
    <n v="202401"/>
  </r>
  <r>
    <s v="67d9b57d-f218-4f53-8c28-113ca082ef23"/>
    <x v="257"/>
    <x v="3240"/>
    <x v="1"/>
    <x v="1"/>
    <x v="9"/>
    <n v="8"/>
    <n v="811.22"/>
    <n v="0.24"/>
    <n v="4932.2175999999999"/>
    <n v="1185.8890294104781"/>
    <x v="1"/>
    <n v="1"/>
    <x v="8"/>
    <n v="0.24043728918417512"/>
    <n v="3.6981336752052462E-5"/>
    <x v="0"/>
    <s v="Jan-2024"/>
    <n v="202401"/>
  </r>
  <r>
    <s v="5d582cf7-b0e7-4ebe-8ae8-6476a17ab433"/>
    <x v="257"/>
    <x v="3241"/>
    <x v="3"/>
    <x v="2"/>
    <x v="6"/>
    <n v="9"/>
    <n v="407.77"/>
    <n v="0.1"/>
    <n v="3302.9369999999999"/>
    <n v="588.37743454874465"/>
    <x v="1"/>
    <n v="1"/>
    <x v="8"/>
    <n v="0.17813764977919491"/>
    <n v="2.7248476128972489E-5"/>
    <x v="0"/>
    <s v="Jan-2024"/>
    <n v="202401"/>
  </r>
  <r>
    <s v="f0629b74-97e4-4f36-a8e4-32de263a42e3"/>
    <x v="264"/>
    <x v="3242"/>
    <x v="3"/>
    <x v="1"/>
    <x v="8"/>
    <n v="5"/>
    <n v="134.6"/>
    <n v="0.25"/>
    <n v="504.75"/>
    <n v="77.434263796326391"/>
    <x v="1"/>
    <n v="1"/>
    <x v="8"/>
    <n v="0.15341112193427714"/>
    <n v="3.714710252600297E-4"/>
    <x v="0"/>
    <s v="Jan-2024"/>
    <n v="202401"/>
  </r>
  <r>
    <s v="c82451da-44e4-46bb-aac7-4ad0ece032ab"/>
    <x v="264"/>
    <x v="3243"/>
    <x v="1"/>
    <x v="0"/>
    <x v="1"/>
    <n v="6"/>
    <n v="94.25"/>
    <n v="0.3"/>
    <n v="395.85"/>
    <n v="87.725006110271821"/>
    <x v="1"/>
    <n v="1"/>
    <x v="8"/>
    <n v="0.22161173704754786"/>
    <n v="5.305039787798408E-4"/>
    <x v="0"/>
    <s v="Jan-2024"/>
    <n v="202401"/>
  </r>
  <r>
    <s v="7d444bca-ab2b-4181-8d8c-664482ae9ab8"/>
    <x v="254"/>
    <x v="3244"/>
    <x v="0"/>
    <x v="2"/>
    <x v="4"/>
    <n v="4"/>
    <n v="80.84"/>
    <n v="0.09"/>
    <n v="294.25760000000002"/>
    <n v="30.422521702985811"/>
    <x v="1"/>
    <n v="1"/>
    <x v="8"/>
    <n v="0.10338737794023267"/>
    <n v="2.7832756061355762E-4"/>
    <x v="0"/>
    <s v="Jan-2024"/>
    <n v="202401"/>
  </r>
  <r>
    <s v="320feed5-e077-46e5-9680-8771e17243b8"/>
    <x v="248"/>
    <x v="3245"/>
    <x v="2"/>
    <x v="0"/>
    <x v="2"/>
    <n v="2"/>
    <n v="981.47"/>
    <n v="0.28999999999999998"/>
    <n v="1393.6874"/>
    <n v="349.42440479051078"/>
    <x v="1"/>
    <n v="1"/>
    <x v="8"/>
    <n v="0.25071935413243368"/>
    <n v="1.4773757730750811E-4"/>
    <x v="0"/>
    <s v="Jan-2024"/>
    <n v="202401"/>
  </r>
  <r>
    <s v="f6b68bed-a77f-42b1-9e5e-eac6ae49954c"/>
    <x v="250"/>
    <x v="3246"/>
    <x v="3"/>
    <x v="0"/>
    <x v="1"/>
    <n v="3"/>
    <n v="281.68"/>
    <n v="0.18"/>
    <n v="692.93280000000004"/>
    <n v="68.816623595483222"/>
    <x v="1"/>
    <n v="1"/>
    <x v="8"/>
    <n v="9.9312117416700749E-2"/>
    <n v="2.1300766827605795E-4"/>
    <x v="0"/>
    <s v="Jan-2024"/>
    <n v="202401"/>
  </r>
  <r>
    <s v="e470b5d4-f5ba-443a-a735-e9e38b9a4940"/>
    <x v="257"/>
    <x v="3247"/>
    <x v="3"/>
    <x v="2"/>
    <x v="8"/>
    <n v="1"/>
    <n v="997.95"/>
    <n v="0.28999999999999998"/>
    <n v="708.54449999999997"/>
    <n v="49.705896625903961"/>
    <x v="1"/>
    <n v="1"/>
    <x v="8"/>
    <n v="7.0152116946647622E-2"/>
    <n v="2.9059572122851841E-4"/>
    <x v="0"/>
    <s v="Jan-2024"/>
    <n v="202401"/>
  </r>
  <r>
    <s v="0c149d67-57b7-454f-917a-0074e299ff0c"/>
    <x v="239"/>
    <x v="3248"/>
    <x v="0"/>
    <x v="2"/>
    <x v="0"/>
    <n v="4"/>
    <n v="538.99"/>
    <n v="0.28000000000000003"/>
    <n v="1552.2911999999999"/>
    <n v="90.812206611578787"/>
    <x v="1"/>
    <n v="1"/>
    <x v="8"/>
    <n v="5.8502043051960093E-2"/>
    <n v="1.2987253937920927E-4"/>
    <x v="0"/>
    <s v="Jan-2024"/>
    <n v="202401"/>
  </r>
  <r>
    <s v="befabe6a-3f7e-4665-9179-b8da9ef3c6f9"/>
    <x v="235"/>
    <x v="3249"/>
    <x v="1"/>
    <x v="1"/>
    <x v="1"/>
    <n v="1"/>
    <n v="715.71"/>
    <n v="0.01"/>
    <n v="708.55290000000002"/>
    <n v="179.24747549217591"/>
    <x v="1"/>
    <n v="1"/>
    <x v="8"/>
    <n v="0.2529768426495409"/>
    <n v="1.3972139553729862E-5"/>
    <x v="0"/>
    <s v="Jan-2024"/>
    <n v="202401"/>
  </r>
  <r>
    <s v="62ca24dd-e94d-4ae7-98e7-55dc7984f27c"/>
    <x v="245"/>
    <x v="3250"/>
    <x v="2"/>
    <x v="0"/>
    <x v="3"/>
    <n v="9"/>
    <n v="250.31"/>
    <n v="0.19"/>
    <n v="1824.7599"/>
    <n v="256.90002065158222"/>
    <x v="1"/>
    <n v="1"/>
    <x v="8"/>
    <n v="0.14078565659601694"/>
    <n v="8.4339863014306713E-5"/>
    <x v="0"/>
    <s v="Jan-2024"/>
    <n v="202401"/>
  </r>
  <r>
    <s v="778c2624-e4ec-4fff-827d-49d3acbbf941"/>
    <x v="258"/>
    <x v="3251"/>
    <x v="1"/>
    <x v="2"/>
    <x v="8"/>
    <n v="4"/>
    <n v="212.16"/>
    <n v="0.23"/>
    <n v="653.45280000000002"/>
    <n v="136.1727052705167"/>
    <x v="1"/>
    <n v="1"/>
    <x v="8"/>
    <n v="0.20838950459852143"/>
    <n v="2.7102187028657618E-4"/>
    <x v="0"/>
    <s v="Jan-2024"/>
    <n v="202401"/>
  </r>
  <r>
    <s v="0e0c66a3-65f8-45e8-9d47-2c074cd1d5d2"/>
    <x v="251"/>
    <x v="3252"/>
    <x v="3"/>
    <x v="1"/>
    <x v="0"/>
    <n v="8"/>
    <n v="396.24"/>
    <n v="0.14000000000000001"/>
    <n v="2726.1311999999998"/>
    <n v="174.56598261228979"/>
    <x v="1"/>
    <n v="1"/>
    <x v="8"/>
    <n v="6.4034329166655593E-2"/>
    <n v="4.4165152432868968E-5"/>
    <x v="0"/>
    <s v="Jan-2024"/>
    <n v="202401"/>
  </r>
  <r>
    <s v="ab47a54c-df3d-45c8-aff6-181516f8006b"/>
    <x v="234"/>
    <x v="3253"/>
    <x v="0"/>
    <x v="0"/>
    <x v="7"/>
    <n v="5"/>
    <n v="399.7"/>
    <n v="0.12"/>
    <n v="1758.68"/>
    <n v="124.42773902149931"/>
    <x v="1"/>
    <n v="1"/>
    <x v="8"/>
    <n v="7.0750641970966463E-2"/>
    <n v="6.0045033775331495E-5"/>
    <x v="0"/>
    <s v="Jan-2024"/>
    <n v="202401"/>
  </r>
  <r>
    <s v="7af25a52-2115-4102-b244-6db1774159cb"/>
    <x v="249"/>
    <x v="3254"/>
    <x v="0"/>
    <x v="0"/>
    <x v="1"/>
    <n v="1"/>
    <n v="76.040000000000006"/>
    <n v="0.05"/>
    <n v="72.238"/>
    <n v="20.431535198566539"/>
    <x v="1"/>
    <n v="1"/>
    <x v="8"/>
    <n v="0.28283639079939282"/>
    <n v="6.5754865860073643E-4"/>
    <x v="0"/>
    <s v="Jan-2024"/>
    <n v="202401"/>
  </r>
  <r>
    <s v="17432e9e-ce07-440a-a5a6-c064cb0c15b2"/>
    <x v="253"/>
    <x v="3255"/>
    <x v="2"/>
    <x v="0"/>
    <x v="8"/>
    <n v="7"/>
    <n v="982.63"/>
    <n v="0.02"/>
    <n v="6740.8418000000001"/>
    <n v="1336.6046828285851"/>
    <x v="1"/>
    <n v="1"/>
    <x v="8"/>
    <n v="0.19828453514939115"/>
    <n v="2.9076487153281064E-6"/>
    <x v="0"/>
    <s v="Jan-2024"/>
    <n v="202401"/>
  </r>
  <r>
    <s v="f0a8fc92-4685-4bbc-98b0-56099a0d494d"/>
    <x v="243"/>
    <x v="3256"/>
    <x v="3"/>
    <x v="1"/>
    <x v="0"/>
    <n v="5"/>
    <n v="492.4"/>
    <n v="0.09"/>
    <n v="2240.42"/>
    <n v="387.06526158066049"/>
    <x v="1"/>
    <n v="1"/>
    <x v="8"/>
    <n v="0.17276459841487779"/>
    <n v="3.6555645816409422E-5"/>
    <x v="0"/>
    <s v="Jan-2024"/>
    <n v="202401"/>
  </r>
  <r>
    <s v="ef9d8683-e859-4faa-a4f3-f3b00f309d39"/>
    <x v="254"/>
    <x v="3257"/>
    <x v="2"/>
    <x v="1"/>
    <x v="8"/>
    <n v="3"/>
    <n v="330"/>
    <n v="0.04"/>
    <n v="950.4"/>
    <n v="182.09370852288899"/>
    <x v="1"/>
    <n v="1"/>
    <x v="8"/>
    <n v="0.19159691553334279"/>
    <n v="4.0404040404040405E-5"/>
    <x v="0"/>
    <s v="Jan-2024"/>
    <n v="202401"/>
  </r>
  <r>
    <s v="2ca34224-cdd8-4ead-81c6-b8de897cd104"/>
    <x v="236"/>
    <x v="3258"/>
    <x v="2"/>
    <x v="1"/>
    <x v="3"/>
    <n v="9"/>
    <n v="450"/>
    <n v="0.23"/>
    <n v="3118.5"/>
    <n v="490.67631222038119"/>
    <x v="1"/>
    <n v="1"/>
    <x v="8"/>
    <n v="0.15734369479569704"/>
    <n v="5.6790123456790123E-5"/>
    <x v="0"/>
    <s v="Jan-2024"/>
    <n v="202401"/>
  </r>
  <r>
    <s v="b0fe315e-fbc5-41b3-8b94-2efb3ef01e3f"/>
    <x v="249"/>
    <x v="3259"/>
    <x v="3"/>
    <x v="2"/>
    <x v="3"/>
    <n v="5"/>
    <n v="632.41999999999996"/>
    <n v="0.02"/>
    <n v="3098.8580000000002"/>
    <n v="249.03057893276869"/>
    <x v="1"/>
    <n v="1"/>
    <x v="8"/>
    <n v="8.0362049159002663E-2"/>
    <n v="6.3249106606369191E-6"/>
    <x v="0"/>
    <s v="Jan-2024"/>
    <n v="202401"/>
  </r>
  <r>
    <s v="58ac72ba-efd5-46dc-b66a-60d2a81d6ec9"/>
    <x v="263"/>
    <x v="3260"/>
    <x v="3"/>
    <x v="1"/>
    <x v="4"/>
    <n v="6"/>
    <n v="507.47"/>
    <n v="0.05"/>
    <n v="2892.5790000000002"/>
    <n v="640.3283702853663"/>
    <x v="1"/>
    <n v="1"/>
    <x v="8"/>
    <n v="0.22136936287146047"/>
    <n v="1.6421331967078515E-5"/>
    <x v="0"/>
    <s v="Jan-2024"/>
    <n v="202401"/>
  </r>
  <r>
    <s v="3ef73ba0-7c57-4b79-b5c7-ef191ff36f85"/>
    <x v="244"/>
    <x v="2762"/>
    <x v="0"/>
    <x v="2"/>
    <x v="7"/>
    <n v="8"/>
    <n v="27.76"/>
    <n v="0.18"/>
    <n v="182.10560000000001"/>
    <n v="11.22895536356822"/>
    <x v="1"/>
    <n v="1"/>
    <x v="8"/>
    <n v="6.1661779558499129E-2"/>
    <n v="8.1051873198847253E-4"/>
    <x v="0"/>
    <s v="Jan-2024"/>
    <n v="202401"/>
  </r>
  <r>
    <s v="8d0a9382-cbfb-4e6b-b638-9057dee4cf85"/>
    <x v="258"/>
    <x v="3261"/>
    <x v="0"/>
    <x v="1"/>
    <x v="1"/>
    <n v="5"/>
    <n v="368.45"/>
    <n v="0.28999999999999998"/>
    <n v="1307.9974999999999"/>
    <n v="370.72390805415421"/>
    <x v="1"/>
    <n v="1"/>
    <x v="8"/>
    <n v="0.28342860598292752"/>
    <n v="1.5741620301262043E-4"/>
    <x v="0"/>
    <s v="Jan-2024"/>
    <n v="202401"/>
  </r>
  <r>
    <s v="c600ebee-7809-4dad-b98f-cc6a459e44a3"/>
    <x v="260"/>
    <x v="2570"/>
    <x v="2"/>
    <x v="0"/>
    <x v="7"/>
    <n v="2"/>
    <n v="421.41"/>
    <n v="0.28999999999999998"/>
    <n v="598.40219999999999"/>
    <n v="124.8919654410621"/>
    <x v="1"/>
    <n v="1"/>
    <x v="8"/>
    <n v="0.20870906798314262"/>
    <n v="3.4408295958804959E-4"/>
    <x v="0"/>
    <s v="Jan-2024"/>
    <n v="202401"/>
  </r>
  <r>
    <s v="e13c9ba9-df65-44b0-a689-8749da83742a"/>
    <x v="239"/>
    <x v="3262"/>
    <x v="2"/>
    <x v="0"/>
    <x v="6"/>
    <n v="1"/>
    <n v="420.66"/>
    <n v="0.21"/>
    <n v="332.32139999999998"/>
    <n v="99.016374612805578"/>
    <x v="1"/>
    <n v="1"/>
    <x v="8"/>
    <n v="0.29795365153374287"/>
    <n v="4.9921551847097417E-4"/>
    <x v="0"/>
    <s v="Jan-2024"/>
    <n v="202401"/>
  </r>
  <r>
    <s v="6e65b35d-2686-47cb-8e0b-d9d90bd992a4"/>
    <x v="256"/>
    <x v="3263"/>
    <x v="2"/>
    <x v="0"/>
    <x v="3"/>
    <n v="7"/>
    <n v="773.34"/>
    <n v="0.3"/>
    <n v="3789.366"/>
    <n v="841.29894566451333"/>
    <x v="1"/>
    <n v="1"/>
    <x v="8"/>
    <n v="0.22201575294244824"/>
    <n v="5.5418241468361721E-5"/>
    <x v="0"/>
    <s v="Jan-2024"/>
    <n v="202401"/>
  </r>
  <r>
    <s v="a1540c17-ea0a-476e-a9f2-b975a78e4356"/>
    <x v="248"/>
    <x v="3264"/>
    <x v="3"/>
    <x v="1"/>
    <x v="9"/>
    <n v="5"/>
    <n v="464.82"/>
    <n v="0.14000000000000001"/>
    <n v="1998.7260000000001"/>
    <n v="510.17595995390712"/>
    <x v="1"/>
    <n v="1"/>
    <x v="8"/>
    <n v="0.25525057459296929"/>
    <n v="6.0238371842863915E-5"/>
    <x v="0"/>
    <s v="Jan-2024"/>
    <n v="202401"/>
  </r>
  <r>
    <s v="96115d08-63b5-4586-90c8-7f68c87e416c"/>
    <x v="239"/>
    <x v="3265"/>
    <x v="1"/>
    <x v="1"/>
    <x v="8"/>
    <n v="1"/>
    <n v="324.66000000000003"/>
    <n v="0.28999999999999998"/>
    <n v="230.5086"/>
    <n v="32.107510197495976"/>
    <x v="1"/>
    <n v="1"/>
    <x v="8"/>
    <n v="0.13928985815494943"/>
    <n v="8.9324216103000046E-4"/>
    <x v="0"/>
    <s v="Jan-2024"/>
    <n v="202401"/>
  </r>
  <r>
    <s v="8989329e-a7b6-4f7c-aebe-79a9915e9655"/>
    <x v="245"/>
    <x v="3266"/>
    <x v="1"/>
    <x v="1"/>
    <x v="7"/>
    <n v="5"/>
    <n v="879.54"/>
    <n v="0.28999999999999998"/>
    <n v="3122.3670000000002"/>
    <n v="793.42992594435088"/>
    <x v="1"/>
    <n v="1"/>
    <x v="8"/>
    <n v="0.25411168063983214"/>
    <n v="6.5943561407099169E-5"/>
    <x v="0"/>
    <s v="Jan-2024"/>
    <n v="202401"/>
  </r>
  <r>
    <s v="6bf8633b-3b0b-4bcb-914c-cd5294d61037"/>
    <x v="252"/>
    <x v="3267"/>
    <x v="2"/>
    <x v="2"/>
    <x v="8"/>
    <n v="3"/>
    <n v="998.52"/>
    <n v="0.25"/>
    <n v="2246.67"/>
    <n v="275.71742365089648"/>
    <x v="1"/>
    <n v="1"/>
    <x v="8"/>
    <n v="0.12272270678421685"/>
    <n v="8.3456849470549751E-5"/>
    <x v="0"/>
    <s v="Jan-2024"/>
    <n v="202401"/>
  </r>
  <r>
    <s v="10e466d1-a80f-408f-abad-10c03ad8fe3b"/>
    <x v="251"/>
    <x v="3268"/>
    <x v="2"/>
    <x v="0"/>
    <x v="0"/>
    <n v="8"/>
    <n v="85.67"/>
    <n v="0.03"/>
    <n v="664.79920000000004"/>
    <n v="167.5964163606541"/>
    <x v="1"/>
    <n v="1"/>
    <x v="8"/>
    <n v="0.25210080932807094"/>
    <n v="4.3772615851523282E-5"/>
    <x v="0"/>
    <s v="Jan-2024"/>
    <n v="202401"/>
  </r>
  <r>
    <s v="66daeff6-d3e8-4c33-b969-af9c96c1d2f1"/>
    <x v="264"/>
    <x v="3269"/>
    <x v="0"/>
    <x v="1"/>
    <x v="4"/>
    <n v="5"/>
    <n v="928.96"/>
    <n v="0.16"/>
    <n v="3901.6320000000001"/>
    <n v="1057.3011478545679"/>
    <x v="1"/>
    <n v="1"/>
    <x v="8"/>
    <n v="0.27098945975801098"/>
    <n v="3.4447123665173958E-5"/>
    <x v="0"/>
    <s v="Jan-2024"/>
    <n v="202401"/>
  </r>
  <r>
    <s v="7cbd8200-1055-4dd3-abd0-c835cdbf09d4"/>
    <x v="250"/>
    <x v="3270"/>
    <x v="0"/>
    <x v="0"/>
    <x v="7"/>
    <n v="2"/>
    <n v="993.36"/>
    <n v="0.04"/>
    <n v="1907.2511999999999"/>
    <n v="359.85115667249198"/>
    <x v="1"/>
    <n v="1"/>
    <x v="8"/>
    <n v="0.18867528130143107"/>
    <n v="2.0133687686236612E-5"/>
    <x v="0"/>
    <s v="Jan-2024"/>
    <n v="202401"/>
  </r>
  <r>
    <s v="5f8d36f1-3034-44d7-8f8e-10201adb0c5e"/>
    <x v="260"/>
    <x v="3271"/>
    <x v="0"/>
    <x v="1"/>
    <x v="5"/>
    <n v="8"/>
    <n v="539.87"/>
    <n v="0.01"/>
    <n v="4275.7704000000003"/>
    <n v="814.28318783649991"/>
    <x v="1"/>
    <n v="1"/>
    <x v="8"/>
    <n v="0.19044127997062232"/>
    <n v="2.3153722192379646E-6"/>
    <x v="0"/>
    <s v="Jan-2024"/>
    <n v="202401"/>
  </r>
  <r>
    <s v="85375204-5981-4707-9254-24efb701619c"/>
    <x v="236"/>
    <x v="3272"/>
    <x v="3"/>
    <x v="2"/>
    <x v="6"/>
    <n v="8"/>
    <n v="992.68"/>
    <n v="0.23"/>
    <n v="6114.9088000000002"/>
    <n v="1073.2524007573061"/>
    <x v="1"/>
    <n v="1"/>
    <x v="8"/>
    <n v="0.17551404867351514"/>
    <n v="2.8962001853568122E-5"/>
    <x v="0"/>
    <s v="Jan-2024"/>
    <n v="202401"/>
  </r>
  <r>
    <s v="992c4f7c-1b08-430c-8291-86ef1b91be6b"/>
    <x v="237"/>
    <x v="3273"/>
    <x v="2"/>
    <x v="0"/>
    <x v="5"/>
    <n v="5"/>
    <n v="661.7"/>
    <n v="0.28000000000000003"/>
    <n v="2382.12"/>
    <n v="193.32032893770261"/>
    <x v="1"/>
    <n v="1"/>
    <x v="8"/>
    <n v="8.115473986940315E-2"/>
    <n v="8.4630497204171086E-5"/>
    <x v="0"/>
    <s v="Jan-2024"/>
    <n v="202401"/>
  </r>
  <r>
    <s v="b3fb60ea-ec90-41b9-ab47-adaafc8ec299"/>
    <x v="237"/>
    <x v="3274"/>
    <x v="2"/>
    <x v="1"/>
    <x v="8"/>
    <n v="1"/>
    <n v="850.99"/>
    <n v="0.18"/>
    <n v="697.81180000000006"/>
    <n v="76.823768601317582"/>
    <x v="1"/>
    <n v="1"/>
    <x v="8"/>
    <n v="0.11009238966913081"/>
    <n v="2.1151834921679454E-4"/>
    <x v="0"/>
    <s v="Jan-2024"/>
    <n v="202401"/>
  </r>
  <r>
    <s v="d14f8a91-7a7d-45f7-b673-08cb4b191e10"/>
    <x v="257"/>
    <x v="3275"/>
    <x v="2"/>
    <x v="0"/>
    <x v="5"/>
    <n v="8"/>
    <n v="382.54"/>
    <n v="0.24"/>
    <n v="2325.8431999999998"/>
    <n v="581.1798224287777"/>
    <x v="1"/>
    <n v="1"/>
    <x v="8"/>
    <n v="0.24987919324431576"/>
    <n v="7.8423171433052749E-5"/>
    <x v="0"/>
    <s v="Jan-2024"/>
    <n v="202401"/>
  </r>
  <r>
    <s v="3ff3a932-4983-4e46-b464-a0bcf8babcab"/>
    <x v="262"/>
    <x v="3276"/>
    <x v="2"/>
    <x v="2"/>
    <x v="1"/>
    <n v="1"/>
    <n v="171.17"/>
    <n v="0.3"/>
    <n v="119.819"/>
    <n v="23.229932705253759"/>
    <x v="1"/>
    <n v="1"/>
    <x v="8"/>
    <n v="0.19387520097191396"/>
    <n v="1.7526435707191682E-3"/>
    <x v="0"/>
    <s v="Jan-2024"/>
    <n v="202401"/>
  </r>
  <r>
    <s v="ff94a14e-005a-4404-bc1a-b16c11c20a15"/>
    <x v="240"/>
    <x v="3277"/>
    <x v="0"/>
    <x v="2"/>
    <x v="5"/>
    <n v="6"/>
    <n v="773.92"/>
    <n v="0.01"/>
    <n v="4597.0847999999996"/>
    <n v="1275.699327341571"/>
    <x v="1"/>
    <n v="1"/>
    <x v="8"/>
    <n v="0.27750180447869294"/>
    <n v="2.1535386947832681E-6"/>
    <x v="0"/>
    <s v="Jan-2024"/>
    <n v="202401"/>
  </r>
  <r>
    <s v="18e81435-dca6-4a25-ac1a-864779ccfa9a"/>
    <x v="237"/>
    <x v="3278"/>
    <x v="3"/>
    <x v="1"/>
    <x v="0"/>
    <n v="8"/>
    <n v="285.64"/>
    <n v="0.09"/>
    <n v="2079.4591999999998"/>
    <n v="238.24016402869881"/>
    <x v="1"/>
    <n v="1"/>
    <x v="8"/>
    <n v="0.11456832816373548"/>
    <n v="3.9385240162442237E-5"/>
    <x v="0"/>
    <s v="Jan-2024"/>
    <n v="202401"/>
  </r>
  <r>
    <s v="324cd757-8260-4768-88f5-5e2e56771ca9"/>
    <x v="255"/>
    <x v="3279"/>
    <x v="3"/>
    <x v="2"/>
    <x v="0"/>
    <n v="6"/>
    <n v="983.15"/>
    <n v="0.15"/>
    <n v="5014.0649999999996"/>
    <n v="884.37820480425364"/>
    <x v="1"/>
    <n v="1"/>
    <x v="8"/>
    <n v="0.17637948546822863"/>
    <n v="2.5428469714692571E-5"/>
    <x v="0"/>
    <s v="Jan-2024"/>
    <n v="202401"/>
  </r>
  <r>
    <s v="3943e284-d766-4f61-b41d-775df91e9401"/>
    <x v="253"/>
    <x v="3280"/>
    <x v="0"/>
    <x v="2"/>
    <x v="7"/>
    <n v="8"/>
    <n v="430.33"/>
    <n v="0.21"/>
    <n v="2719.6855999999998"/>
    <n v="603.10233061506767"/>
    <x v="1"/>
    <n v="1"/>
    <x v="8"/>
    <n v="0.22175443022350366"/>
    <n v="6.0999697906257989E-5"/>
    <x v="0"/>
    <s v="Jan-2024"/>
    <n v="202401"/>
  </r>
  <r>
    <s v="dd4e2a5c-c576-4720-a4dc-b46223e8b3e0"/>
    <x v="243"/>
    <x v="3281"/>
    <x v="0"/>
    <x v="1"/>
    <x v="8"/>
    <n v="4"/>
    <n v="188.67"/>
    <n v="0.09"/>
    <n v="686.75879999999995"/>
    <n v="47.554868722577581"/>
    <x v="1"/>
    <n v="1"/>
    <x v="8"/>
    <n v="6.9245372207211012E-2"/>
    <n v="1.1925584353633328E-4"/>
    <x v="0"/>
    <s v="Jan-2024"/>
    <n v="202401"/>
  </r>
  <r>
    <s v="2937df7b-e613-4a7b-ae2a-584ac726c803"/>
    <x v="234"/>
    <x v="3282"/>
    <x v="2"/>
    <x v="0"/>
    <x v="9"/>
    <n v="7"/>
    <n v="977.68"/>
    <n v="0.28000000000000003"/>
    <n v="4927.5071999999991"/>
    <n v="602.82629130082478"/>
    <x v="1"/>
    <n v="1"/>
    <x v="8"/>
    <n v="0.12233899755657889"/>
    <n v="4.0913182227313649E-5"/>
    <x v="0"/>
    <s v="Jan-2024"/>
    <n v="202401"/>
  </r>
  <r>
    <s v="67cbed32-70dd-4c02-ab6d-036f24ef5e36"/>
    <x v="241"/>
    <x v="3283"/>
    <x v="0"/>
    <x v="1"/>
    <x v="2"/>
    <n v="9"/>
    <n v="741.84"/>
    <n v="0.05"/>
    <n v="6342.732"/>
    <n v="833.65444879510039"/>
    <x v="1"/>
    <n v="1"/>
    <x v="8"/>
    <n v="0.13143460086207337"/>
    <n v="7.4888864924452116E-6"/>
    <x v="0"/>
    <s v="Jan-2024"/>
    <n v="202401"/>
  </r>
  <r>
    <s v="d430032d-8ef6-43b9-9ef4-9aafd767cb8a"/>
    <x v="235"/>
    <x v="3284"/>
    <x v="1"/>
    <x v="1"/>
    <x v="2"/>
    <n v="7"/>
    <n v="543.61"/>
    <n v="0.02"/>
    <n v="3729.1646000000001"/>
    <n v="995.73447106813285"/>
    <x v="1"/>
    <n v="1"/>
    <x v="8"/>
    <n v="0.26701274356946669"/>
    <n v="5.2558688345373655E-6"/>
    <x v="0"/>
    <s v="Jan-2024"/>
    <n v="202401"/>
  </r>
  <r>
    <s v="f607569c-8c56-4bda-b2df-0ae5312c6f86"/>
    <x v="256"/>
    <x v="3285"/>
    <x v="3"/>
    <x v="1"/>
    <x v="3"/>
    <n v="4"/>
    <n v="225.85"/>
    <n v="0.21"/>
    <n v="713.68600000000004"/>
    <n v="125.9241490989983"/>
    <x v="1"/>
    <n v="1"/>
    <x v="8"/>
    <n v="0.17644194939931326"/>
    <n v="2.3245516936019482E-4"/>
    <x v="0"/>
    <s v="Jan-2024"/>
    <n v="202401"/>
  </r>
  <r>
    <s v="4c890d4a-4515-4a05-b790-448e48f7e202"/>
    <x v="236"/>
    <x v="3286"/>
    <x v="3"/>
    <x v="1"/>
    <x v="4"/>
    <n v="1"/>
    <n v="918.84"/>
    <n v="0.23"/>
    <n v="707.5068"/>
    <n v="64.425222574517932"/>
    <x v="1"/>
    <n v="1"/>
    <x v="8"/>
    <n v="9.1059510063391524E-2"/>
    <n v="2.5031561534108221E-4"/>
    <x v="0"/>
    <s v="Jan-2024"/>
    <n v="202401"/>
  </r>
  <r>
    <s v="f59e7877-4430-4e5a-8412-7775b5a0ae57"/>
    <x v="262"/>
    <x v="3287"/>
    <x v="3"/>
    <x v="2"/>
    <x v="6"/>
    <n v="7"/>
    <n v="839.48"/>
    <n v="0.1"/>
    <n v="5288.7240000000011"/>
    <n v="1505.888357478095"/>
    <x v="1"/>
    <n v="1"/>
    <x v="8"/>
    <n v="0.28473566733262973"/>
    <n v="1.701733726320375E-5"/>
    <x v="0"/>
    <s v="Jan-2024"/>
    <n v="202401"/>
  </r>
  <r>
    <s v="e9ebabf6-409e-4e39-8737-2d7df6691f25"/>
    <x v="234"/>
    <x v="3288"/>
    <x v="0"/>
    <x v="2"/>
    <x v="7"/>
    <n v="1"/>
    <n v="798.74"/>
    <n v="0.15"/>
    <n v="678.92899999999997"/>
    <n v="186.67098686817769"/>
    <x v="1"/>
    <n v="1"/>
    <x v="8"/>
    <n v="0.27494920215247498"/>
    <n v="1.8779577835090265E-4"/>
    <x v="0"/>
    <s v="Jan-2024"/>
    <n v="202401"/>
  </r>
  <r>
    <s v="ba7b6803-ea9e-463a-bafc-48953b039f76"/>
    <x v="245"/>
    <x v="3289"/>
    <x v="2"/>
    <x v="2"/>
    <x v="1"/>
    <n v="7"/>
    <n v="289.56"/>
    <n v="0.28000000000000003"/>
    <n v="1459.3824"/>
    <n v="406.90045705232251"/>
    <x v="1"/>
    <n v="1"/>
    <x v="8"/>
    <n v="0.27881688654894188"/>
    <n v="1.381406271584473E-4"/>
    <x v="0"/>
    <s v="Jan-2024"/>
    <n v="202401"/>
  </r>
  <r>
    <s v="84da60a8-ec3b-4f9d-95e3-f07ff28ebeac"/>
    <x v="236"/>
    <x v="3290"/>
    <x v="1"/>
    <x v="1"/>
    <x v="6"/>
    <n v="4"/>
    <n v="135.44"/>
    <n v="0.28999999999999998"/>
    <n v="384.64960000000002"/>
    <n v="113.56917859274721"/>
    <x v="1"/>
    <n v="1"/>
    <x v="8"/>
    <n v="0.29525359858101297"/>
    <n v="5.3529238038984054E-4"/>
    <x v="0"/>
    <s v="Jan-2024"/>
    <n v="202401"/>
  </r>
  <r>
    <s v="8c8403e1-0b4d-47c9-afc3-bb716b05c9f2"/>
    <x v="261"/>
    <x v="3291"/>
    <x v="3"/>
    <x v="1"/>
    <x v="4"/>
    <n v="8"/>
    <n v="578.02"/>
    <n v="0"/>
    <n v="4624.16"/>
    <n v="695.5182381324845"/>
    <x v="1"/>
    <n v="1"/>
    <x v="8"/>
    <n v="0.15040963940099056"/>
    <n v="0"/>
    <x v="1"/>
    <s v="Jan-2024"/>
    <n v="202401"/>
  </r>
  <r>
    <s v="f733411f-dfc3-42bd-8c99-64e2682b2c74"/>
    <x v="259"/>
    <x v="3292"/>
    <x v="2"/>
    <x v="0"/>
    <x v="1"/>
    <n v="2"/>
    <n v="738.03"/>
    <n v="0.21"/>
    <n v="1166.0873999999999"/>
    <n v="334.5751275932023"/>
    <x v="1"/>
    <n v="1"/>
    <x v="8"/>
    <n v="0.28692114123967238"/>
    <n v="1.4227063940490224E-4"/>
    <x v="0"/>
    <s v="Jan-2024"/>
    <n v="202401"/>
  </r>
  <r>
    <s v="21795175-764b-44c2-800e-a1564a532d9d"/>
    <x v="254"/>
    <x v="3293"/>
    <x v="3"/>
    <x v="2"/>
    <x v="9"/>
    <n v="5"/>
    <n v="665.78"/>
    <n v="0.06"/>
    <n v="3129.1659999999988"/>
    <n v="665.38056711647505"/>
    <x v="1"/>
    <n v="1"/>
    <x v="8"/>
    <n v="0.21263830909465184"/>
    <n v="1.8023971882603865E-5"/>
    <x v="0"/>
    <s v="Jan-2024"/>
    <n v="202401"/>
  </r>
  <r>
    <s v="93a0d361-5137-44cd-8dc6-0d326df70042"/>
    <x v="259"/>
    <x v="3294"/>
    <x v="3"/>
    <x v="2"/>
    <x v="4"/>
    <n v="4"/>
    <n v="398.9"/>
    <n v="0.21"/>
    <n v="1260.5239999999999"/>
    <n v="310.49566580617977"/>
    <x v="1"/>
    <n v="1"/>
    <x v="8"/>
    <n v="0.2463226926311437"/>
    <n v="1.3161193281524192E-4"/>
    <x v="0"/>
    <s v="Jan-2024"/>
    <n v="202401"/>
  </r>
  <r>
    <s v="9705d237-3c52-4f11-9ae6-850797df9e60"/>
    <x v="261"/>
    <x v="3295"/>
    <x v="3"/>
    <x v="2"/>
    <x v="4"/>
    <n v="4"/>
    <n v="701.61"/>
    <n v="0.28000000000000003"/>
    <n v="2020.6368"/>
    <n v="404.72709406085698"/>
    <x v="1"/>
    <n v="1"/>
    <x v="8"/>
    <n v="0.20029680448305059"/>
    <n v="9.9770527786092E-5"/>
    <x v="0"/>
    <s v="Jan-2024"/>
    <n v="202401"/>
  </r>
  <r>
    <s v="f8b6fbe6-344d-4ecd-82bc-c3aee02b2f56"/>
    <x v="262"/>
    <x v="3296"/>
    <x v="1"/>
    <x v="1"/>
    <x v="0"/>
    <n v="1"/>
    <n v="772.62"/>
    <n v="0.21"/>
    <n v="610.36980000000005"/>
    <n v="77.954787866058652"/>
    <x v="1"/>
    <n v="1"/>
    <x v="8"/>
    <n v="0.12771730820571175"/>
    <n v="2.7180243845616214E-4"/>
    <x v="0"/>
    <s v="Jan-2024"/>
    <n v="202401"/>
  </r>
  <r>
    <s v="671ca50d-b58c-416b-9a62-2b9a9dbdb968"/>
    <x v="253"/>
    <x v="3297"/>
    <x v="0"/>
    <x v="0"/>
    <x v="6"/>
    <n v="7"/>
    <n v="978.05"/>
    <n v="0.01"/>
    <n v="6777.8864999999996"/>
    <n v="805.32727083346379"/>
    <x v="1"/>
    <n v="1"/>
    <x v="8"/>
    <n v="0.11881687172446216"/>
    <n v="1.4606323077260148E-6"/>
    <x v="0"/>
    <s v="Jan-2024"/>
    <n v="202401"/>
  </r>
  <r>
    <s v="30891b75-ee97-4181-8a7a-7664931d94d3"/>
    <x v="251"/>
    <x v="3298"/>
    <x v="2"/>
    <x v="0"/>
    <x v="9"/>
    <n v="9"/>
    <n v="135.19999999999999"/>
    <n v="7.0000000000000007E-2"/>
    <n v="1131.624"/>
    <n v="262.6490532267797"/>
    <x v="1"/>
    <n v="1"/>
    <x v="8"/>
    <n v="0.23209922485452739"/>
    <n v="5.7527942143326767E-5"/>
    <x v="0"/>
    <s v="Jan-2024"/>
    <n v="202401"/>
  </r>
  <r>
    <s v="ac05fcb0-dee5-4d93-806c-e71d4e049c8c"/>
    <x v="242"/>
    <x v="3299"/>
    <x v="2"/>
    <x v="2"/>
    <x v="9"/>
    <n v="3"/>
    <n v="690.24"/>
    <n v="0.24"/>
    <n v="1573.7472"/>
    <n v="284.13745646658492"/>
    <x v="1"/>
    <n v="1"/>
    <x v="8"/>
    <n v="0.18054834757868665"/>
    <n v="1.1590171534538709E-4"/>
    <x v="0"/>
    <s v="Jan-2024"/>
    <n v="202401"/>
  </r>
  <r>
    <s v="6b65760e-337c-4f9b-931b-9cee0b85b851"/>
    <x v="246"/>
    <x v="3300"/>
    <x v="0"/>
    <x v="0"/>
    <x v="9"/>
    <n v="3"/>
    <n v="393.79"/>
    <n v="0.18"/>
    <n v="968.7234000000002"/>
    <n v="95.999753675464333"/>
    <x v="1"/>
    <n v="1"/>
    <x v="8"/>
    <n v="9.9099240996412721E-2"/>
    <n v="1.523654739835953E-4"/>
    <x v="0"/>
    <s v="Jan-2024"/>
    <n v="202401"/>
  </r>
  <r>
    <s v="a1f09e15-91e5-4fa9-a359-da831e5f2873"/>
    <x v="250"/>
    <x v="3301"/>
    <x v="2"/>
    <x v="1"/>
    <x v="9"/>
    <n v="7"/>
    <n v="33.54"/>
    <n v="0.11"/>
    <n v="208.95419999999999"/>
    <n v="15.13577066637127"/>
    <x v="1"/>
    <n v="1"/>
    <x v="8"/>
    <n v="7.2435828838909533E-2"/>
    <n v="4.6852372433767782E-4"/>
    <x v="0"/>
    <s v="Jan-2024"/>
    <n v="202401"/>
  </r>
  <r>
    <s v="1d9dd8eb-c72d-4a35-abed-8d05de2f4605"/>
    <x v="245"/>
    <x v="3302"/>
    <x v="3"/>
    <x v="0"/>
    <x v="1"/>
    <n v="6"/>
    <n v="521.21"/>
    <n v="0.21"/>
    <n v="2470.5354000000002"/>
    <n v="328.25201027367012"/>
    <x v="1"/>
    <n v="1"/>
    <x v="8"/>
    <n v="0.13286675037065654"/>
    <n v="6.7151436081425901E-5"/>
    <x v="0"/>
    <s v="Jan-2024"/>
    <n v="202401"/>
  </r>
  <r>
    <s v="cebb305a-76db-4743-9d0b-44fb6f21a792"/>
    <x v="252"/>
    <x v="3303"/>
    <x v="2"/>
    <x v="2"/>
    <x v="9"/>
    <n v="7"/>
    <n v="282.14999999999998"/>
    <n v="0.23"/>
    <n v="1520.7885000000001"/>
    <n v="418.0684000215162"/>
    <x v="1"/>
    <n v="1"/>
    <x v="8"/>
    <n v="0.27490239439706188"/>
    <n v="1.1645274803169543E-4"/>
    <x v="0"/>
    <s v="Jan-2024"/>
    <n v="202401"/>
  </r>
  <r>
    <s v="853ee487-baf2-40e6-a96d-b5a95eb021f1"/>
    <x v="258"/>
    <x v="3304"/>
    <x v="1"/>
    <x v="0"/>
    <x v="8"/>
    <n v="6"/>
    <n v="729.43"/>
    <n v="0.03"/>
    <n v="4245.2825999999995"/>
    <n v="1167.398118015594"/>
    <x v="1"/>
    <n v="1"/>
    <x v="8"/>
    <n v="0.27498713937573771"/>
    <n v="6.8546673429938442E-6"/>
    <x v="0"/>
    <s v="Jan-2024"/>
    <n v="202401"/>
  </r>
  <r>
    <s v="ed839389-5eab-48c4-aae0-01948e054070"/>
    <x v="245"/>
    <x v="3305"/>
    <x v="1"/>
    <x v="1"/>
    <x v="7"/>
    <n v="3"/>
    <n v="374.86"/>
    <n v="0.24"/>
    <n v="854.68079999999998"/>
    <n v="93.067934028207389"/>
    <x v="1"/>
    <n v="1"/>
    <x v="8"/>
    <n v="0.1088920378557789"/>
    <n v="2.1341300752280852E-4"/>
    <x v="0"/>
    <s v="Jan-2024"/>
    <n v="202401"/>
  </r>
  <r>
    <s v="81b69523-64f4-41ff-a41a-376e31f44d2b"/>
    <x v="250"/>
    <x v="3306"/>
    <x v="0"/>
    <x v="0"/>
    <x v="3"/>
    <n v="1"/>
    <n v="63.98"/>
    <n v="0.3"/>
    <n v="44.785999999999987"/>
    <n v="6.7184264141984613"/>
    <x v="1"/>
    <n v="1"/>
    <x v="8"/>
    <n v="0.15001175399005187"/>
    <n v="4.6889653016567679E-3"/>
    <x v="0"/>
    <s v="Jan-2024"/>
    <n v="202401"/>
  </r>
  <r>
    <s v="b923a30c-c82e-4c09-bda6-2a588435c21c"/>
    <x v="245"/>
    <x v="3307"/>
    <x v="1"/>
    <x v="2"/>
    <x v="5"/>
    <n v="8"/>
    <n v="628.54"/>
    <n v="0.19"/>
    <n v="4072.9391999999998"/>
    <n v="353.27733108603951"/>
    <x v="1"/>
    <n v="1"/>
    <x v="8"/>
    <n v="8.6737688371591584E-2"/>
    <n v="3.7785980208101317E-5"/>
    <x v="0"/>
    <s v="Jan-2024"/>
    <n v="202401"/>
  </r>
  <r>
    <s v="b63ad614-9efc-4233-a990-63601d244155"/>
    <x v="245"/>
    <x v="3308"/>
    <x v="3"/>
    <x v="0"/>
    <x v="7"/>
    <n v="2"/>
    <n v="441.01"/>
    <n v="0.23"/>
    <n v="679.15539999999999"/>
    <n v="197.65039946258531"/>
    <x v="1"/>
    <n v="1"/>
    <x v="8"/>
    <n v="0.29102382085541145"/>
    <n v="2.6076506201673435E-4"/>
    <x v="0"/>
    <s v="Jan-2024"/>
    <n v="202401"/>
  </r>
  <r>
    <s v="ffe78635-3541-46e4-b2e5-c6f82cb1a627"/>
    <x v="246"/>
    <x v="3309"/>
    <x v="1"/>
    <x v="1"/>
    <x v="3"/>
    <n v="2"/>
    <n v="426.61"/>
    <n v="0.28000000000000003"/>
    <n v="614.3184"/>
    <n v="68.642897595981054"/>
    <x v="1"/>
    <n v="1"/>
    <x v="8"/>
    <n v="0.11173830638310858"/>
    <n v="3.2816858489018077E-4"/>
    <x v="0"/>
    <s v="Jan-2024"/>
    <n v="202401"/>
  </r>
  <r>
    <s v="2c7048c5-13ee-4625-baf2-469b5864b24c"/>
    <x v="255"/>
    <x v="3310"/>
    <x v="0"/>
    <x v="0"/>
    <x v="4"/>
    <n v="5"/>
    <n v="251.97"/>
    <n v="0.03"/>
    <n v="1222.0545"/>
    <n v="214.16606427741701"/>
    <x v="1"/>
    <n v="1"/>
    <x v="8"/>
    <n v="0.17525082905665584"/>
    <n v="2.3812358614120731E-5"/>
    <x v="0"/>
    <s v="Jan-2024"/>
    <n v="202401"/>
  </r>
  <r>
    <s v="a35df7be-66ae-4ea0-9ebc-543befcd198c"/>
    <x v="262"/>
    <x v="3311"/>
    <x v="1"/>
    <x v="1"/>
    <x v="9"/>
    <n v="2"/>
    <n v="633.48"/>
    <n v="7.0000000000000007E-2"/>
    <n v="1178.2728"/>
    <n v="122.2043378519856"/>
    <x v="1"/>
    <n v="1"/>
    <x v="8"/>
    <n v="0.10371480853329178"/>
    <n v="5.5250363073814491E-5"/>
    <x v="0"/>
    <s v="Jan-2024"/>
    <n v="202401"/>
  </r>
  <r>
    <s v="cc461135-255a-4f79-93ee-bb38ebe85f76"/>
    <x v="235"/>
    <x v="3312"/>
    <x v="1"/>
    <x v="0"/>
    <x v="4"/>
    <n v="2"/>
    <n v="592.54"/>
    <n v="0.08"/>
    <n v="1090.2736"/>
    <n v="58.820701293869909"/>
    <x v="1"/>
    <n v="1"/>
    <x v="8"/>
    <n v="5.3950404094779428E-2"/>
    <n v="6.7505991156715159E-5"/>
    <x v="0"/>
    <s v="Jan-2024"/>
    <n v="202401"/>
  </r>
  <r>
    <s v="728b22ca-f284-4478-b6f5-a16f33855bf3"/>
    <x v="249"/>
    <x v="3313"/>
    <x v="2"/>
    <x v="0"/>
    <x v="1"/>
    <n v="7"/>
    <n v="273.87"/>
    <n v="0.17"/>
    <n v="1591.1847"/>
    <n v="469.27385451455052"/>
    <x v="1"/>
    <n v="1"/>
    <x v="8"/>
    <n v="0.29492104500159566"/>
    <n v="8.867606632969761E-5"/>
    <x v="0"/>
    <s v="Jan-2024"/>
    <n v="202401"/>
  </r>
  <r>
    <s v="a7508472-d98a-487d-be15-bff8e1e61da0"/>
    <x v="260"/>
    <x v="2863"/>
    <x v="0"/>
    <x v="0"/>
    <x v="1"/>
    <n v="8"/>
    <n v="60.21"/>
    <n v="0.22"/>
    <n v="375.71039999999999"/>
    <n v="78.239369610165781"/>
    <x v="1"/>
    <n v="1"/>
    <x v="8"/>
    <n v="0.20824382186430235"/>
    <n v="4.5673476166749707E-4"/>
    <x v="0"/>
    <s v="Jan-2024"/>
    <n v="202401"/>
  </r>
  <r>
    <s v="e1aa0059-8b5b-40a1-862d-f7edd02d3a5a"/>
    <x v="257"/>
    <x v="3314"/>
    <x v="1"/>
    <x v="0"/>
    <x v="5"/>
    <n v="2"/>
    <n v="129.53"/>
    <n v="0.26"/>
    <n v="191.70439999999999"/>
    <n v="12.94969479427691"/>
    <x v="1"/>
    <n v="1"/>
    <x v="8"/>
    <n v="6.7550326410227984E-2"/>
    <n v="1.0036285030494867E-3"/>
    <x v="0"/>
    <s v="Jan-2024"/>
    <n v="202401"/>
  </r>
  <r>
    <s v="08be579f-d869-42de-a0e5-9d65bc7e6ab7"/>
    <x v="249"/>
    <x v="3315"/>
    <x v="2"/>
    <x v="2"/>
    <x v="3"/>
    <n v="4"/>
    <n v="13.2"/>
    <n v="0.14000000000000001"/>
    <n v="45.407999999999987"/>
    <n v="12.2368316031563"/>
    <x v="1"/>
    <n v="1"/>
    <x v="8"/>
    <n v="0.26948624918860781"/>
    <n v="2.6515151515151521E-3"/>
    <x v="0"/>
    <s v="Jan-2024"/>
    <n v="202401"/>
  </r>
  <r>
    <s v="8a7e9c44-f133-4374-bfc7-e8a7eb62de83"/>
    <x v="245"/>
    <x v="3316"/>
    <x v="3"/>
    <x v="0"/>
    <x v="8"/>
    <n v="4"/>
    <n v="617.79"/>
    <n v="0.27"/>
    <n v="1803.9467999999999"/>
    <n v="261.24096867452948"/>
    <x v="1"/>
    <n v="1"/>
    <x v="8"/>
    <n v="0.14481633752975948"/>
    <n v="1.0926042830087896E-4"/>
    <x v="0"/>
    <s v="Jan-2024"/>
    <n v="202401"/>
  </r>
  <r>
    <s v="2e0328f2-3cd5-41a0-a00c-b6fcc145f93d"/>
    <x v="237"/>
    <x v="3317"/>
    <x v="2"/>
    <x v="0"/>
    <x v="0"/>
    <n v="1"/>
    <n v="608.34"/>
    <n v="0.13"/>
    <n v="529.25580000000002"/>
    <n v="120.8688997758953"/>
    <x v="1"/>
    <n v="1"/>
    <x v="8"/>
    <n v="0.22837520113316717"/>
    <n v="2.1369628825985469E-4"/>
    <x v="0"/>
    <s v="Jan-2024"/>
    <n v="202401"/>
  </r>
  <r>
    <s v="954724f7-5a6c-4dbb-ac9d-181f90e90599"/>
    <x v="246"/>
    <x v="3318"/>
    <x v="0"/>
    <x v="1"/>
    <x v="6"/>
    <n v="5"/>
    <n v="91.67"/>
    <n v="0.16"/>
    <n v="385.01400000000001"/>
    <n v="41.96736913810993"/>
    <x v="1"/>
    <n v="1"/>
    <x v="8"/>
    <n v="0.10900218988948436"/>
    <n v="3.490782153376241E-4"/>
    <x v="0"/>
    <s v="Jan-2024"/>
    <n v="202401"/>
  </r>
  <r>
    <s v="16904c22-38b5-4d90-8b18-e05ba1f9e3bd"/>
    <x v="248"/>
    <x v="3319"/>
    <x v="2"/>
    <x v="1"/>
    <x v="0"/>
    <n v="1"/>
    <n v="425.73"/>
    <n v="0.04"/>
    <n v="408.70080000000002"/>
    <n v="117.46448506133849"/>
    <x v="1"/>
    <n v="1"/>
    <x v="8"/>
    <n v="0.28740948160937901"/>
    <n v="9.3956263359406189E-5"/>
    <x v="0"/>
    <s v="Jan-2024"/>
    <n v="202401"/>
  </r>
  <r>
    <s v="a915225b-d698-40c5-9bfd-aedf501b0b8c"/>
    <x v="264"/>
    <x v="3320"/>
    <x v="0"/>
    <x v="2"/>
    <x v="3"/>
    <n v="9"/>
    <n v="602.51"/>
    <n v="0.22"/>
    <n v="4229.6202000000003"/>
    <n v="1117.0906572739059"/>
    <x v="1"/>
    <n v="1"/>
    <x v="8"/>
    <n v="0.26411133965974198"/>
    <n v="4.0571018646071342E-5"/>
    <x v="0"/>
    <s v="Jan-2024"/>
    <n v="202401"/>
  </r>
  <r>
    <s v="43b593a1-4664-471e-b5b0-e72838bd15b3"/>
    <x v="237"/>
    <x v="3321"/>
    <x v="0"/>
    <x v="1"/>
    <x v="4"/>
    <n v="1"/>
    <n v="979.43"/>
    <n v="0.14000000000000001"/>
    <n v="842.3098"/>
    <n v="127.6000887793811"/>
    <x v="1"/>
    <n v="1"/>
    <x v="8"/>
    <n v="0.15148831080842357"/>
    <n v="1.4294028159235475E-4"/>
    <x v="0"/>
    <s v="Jan-2024"/>
    <n v="202401"/>
  </r>
  <r>
    <s v="4f05d503-883e-4051-95b3-0b4af46b17bb"/>
    <x v="234"/>
    <x v="3322"/>
    <x v="0"/>
    <x v="1"/>
    <x v="2"/>
    <n v="7"/>
    <n v="109.75"/>
    <n v="0.16"/>
    <n v="645.32999999999993"/>
    <n v="169.03026924751339"/>
    <x v="1"/>
    <n v="1"/>
    <x v="8"/>
    <n v="0.26192842305101793"/>
    <n v="2.0826553856166614E-4"/>
    <x v="0"/>
    <s v="Jan-2024"/>
    <n v="202401"/>
  </r>
  <r>
    <s v="9e2a53b0-31cc-43eb-8abc-bee494f801ee"/>
    <x v="252"/>
    <x v="3323"/>
    <x v="1"/>
    <x v="0"/>
    <x v="4"/>
    <n v="1"/>
    <n v="51.67"/>
    <n v="0.22"/>
    <n v="40.302600000000012"/>
    <n v="5.5367764397938348"/>
    <x v="1"/>
    <n v="1"/>
    <x v="8"/>
    <n v="0.1373801303090578"/>
    <n v="4.2577898200116121E-3"/>
    <x v="0"/>
    <s v="Jan-2024"/>
    <n v="202401"/>
  </r>
  <r>
    <s v="eb1a2859-40b7-4618-b892-36da9ff912f1"/>
    <x v="264"/>
    <x v="3324"/>
    <x v="1"/>
    <x v="2"/>
    <x v="9"/>
    <n v="9"/>
    <n v="381.04"/>
    <n v="0.1"/>
    <n v="3086.424"/>
    <n v="483.29902047153399"/>
    <x v="1"/>
    <n v="1"/>
    <x v="8"/>
    <n v="0.156588667166771"/>
    <n v="2.9159959875895212E-5"/>
    <x v="0"/>
    <s v="Jan-2024"/>
    <n v="202401"/>
  </r>
  <r>
    <s v="e05d02dd-b0be-4acb-ae96-a36ce83bfe2f"/>
    <x v="248"/>
    <x v="3325"/>
    <x v="2"/>
    <x v="0"/>
    <x v="5"/>
    <n v="5"/>
    <n v="146.88"/>
    <n v="0.26"/>
    <n v="543.45600000000002"/>
    <n v="140.32092476791419"/>
    <x v="1"/>
    <n v="1"/>
    <x v="8"/>
    <n v="0.25820107748909604"/>
    <n v="3.5403050108932463E-4"/>
    <x v="0"/>
    <s v="Jan-2024"/>
    <n v="202401"/>
  </r>
  <r>
    <s v="2c4fca71-1806-427b-bd9b-07248f883088"/>
    <x v="259"/>
    <x v="3326"/>
    <x v="2"/>
    <x v="2"/>
    <x v="2"/>
    <n v="9"/>
    <n v="620.04"/>
    <n v="0.22"/>
    <n v="4352.6808000000001"/>
    <n v="1297.5711469649641"/>
    <x v="1"/>
    <n v="1"/>
    <x v="8"/>
    <n v="0.29810850061988559"/>
    <n v="3.9423979814922338E-5"/>
    <x v="0"/>
    <s v="Jan-2024"/>
    <n v="202401"/>
  </r>
  <r>
    <s v="0be72fbb-650e-47b3-9752-b95fc8b0eb5c"/>
    <x v="253"/>
    <x v="3327"/>
    <x v="1"/>
    <x v="0"/>
    <x v="4"/>
    <n v="6"/>
    <n v="21.62"/>
    <n v="0.27"/>
    <n v="94.695599999999999"/>
    <n v="22.76197507037061"/>
    <x v="1"/>
    <n v="1"/>
    <x v="8"/>
    <n v="0.24036993345383112"/>
    <n v="2.0814061054579094E-3"/>
    <x v="0"/>
    <s v="Jan-2024"/>
    <n v="202401"/>
  </r>
  <r>
    <s v="ab6d9bed-2be0-4163-a45d-56c181f5efaa"/>
    <x v="246"/>
    <x v="3328"/>
    <x v="1"/>
    <x v="2"/>
    <x v="6"/>
    <n v="9"/>
    <n v="722.6"/>
    <n v="0.22"/>
    <n v="5072.652000000001"/>
    <n v="356.1850770872523"/>
    <x v="1"/>
    <n v="1"/>
    <x v="8"/>
    <n v="7.0216738125787506E-2"/>
    <n v="3.3828458959928651E-5"/>
    <x v="0"/>
    <s v="Jan-2024"/>
    <n v="202401"/>
  </r>
  <r>
    <s v="4324a540-c289-4243-af1d-2da1c88f46fa"/>
    <x v="263"/>
    <x v="3329"/>
    <x v="0"/>
    <x v="1"/>
    <x v="8"/>
    <n v="8"/>
    <n v="313.18"/>
    <n v="0.08"/>
    <n v="2305.0048000000002"/>
    <n v="209.71597357293231"/>
    <x v="1"/>
    <n v="1"/>
    <x v="8"/>
    <n v="9.0982879329766383E-2"/>
    <n v="3.1930519190242035E-5"/>
    <x v="0"/>
    <s v="Jan-2024"/>
    <n v="202401"/>
  </r>
  <r>
    <s v="695305cf-ddf6-47dc-bd20-f6ec7c135a60"/>
    <x v="248"/>
    <x v="3330"/>
    <x v="0"/>
    <x v="1"/>
    <x v="3"/>
    <n v="4"/>
    <n v="915.54"/>
    <n v="0.17"/>
    <n v="3039.5927999999999"/>
    <n v="264.35113767969841"/>
    <x v="1"/>
    <n v="1"/>
    <x v="8"/>
    <n v="8.6969260382409916E-2"/>
    <n v="4.642069161369247E-5"/>
    <x v="0"/>
    <s v="Jan-2024"/>
    <n v="202401"/>
  </r>
  <r>
    <s v="bdcc2acd-c448-4602-8b44-815afb7ccc01"/>
    <x v="249"/>
    <x v="3331"/>
    <x v="2"/>
    <x v="0"/>
    <x v="6"/>
    <n v="3"/>
    <n v="73.39"/>
    <n v="0.1"/>
    <n v="198.15299999999999"/>
    <n v="37.519180747643723"/>
    <x v="1"/>
    <n v="1"/>
    <x v="8"/>
    <n v="0.18934450019754293"/>
    <n v="4.5419448607893898E-4"/>
    <x v="0"/>
    <s v="Jan-2024"/>
    <n v="202401"/>
  </r>
  <r>
    <s v="2dc241db-ab51-4888-99c1-455791d6d1e8"/>
    <x v="261"/>
    <x v="3332"/>
    <x v="0"/>
    <x v="2"/>
    <x v="4"/>
    <n v="6"/>
    <n v="717.57"/>
    <n v="0.13"/>
    <n v="3745.7154"/>
    <n v="514.19080138685729"/>
    <x v="1"/>
    <n v="1"/>
    <x v="8"/>
    <n v="0.13727439126497898"/>
    <n v="3.0194499026808072E-5"/>
    <x v="0"/>
    <s v="Jan-2024"/>
    <n v="202401"/>
  </r>
  <r>
    <s v="00c0b03a-769d-49bb-8bb5-cc9a4cac804b"/>
    <x v="240"/>
    <x v="3333"/>
    <x v="0"/>
    <x v="1"/>
    <x v="1"/>
    <n v="6"/>
    <n v="277.17"/>
    <n v="0.2"/>
    <n v="1330.4159999999999"/>
    <n v="264.19681326508078"/>
    <x v="1"/>
    <n v="1"/>
    <x v="8"/>
    <n v="0.19858210760023992"/>
    <n v="1.2026313574100132E-4"/>
    <x v="0"/>
    <s v="Jan-2024"/>
    <n v="202401"/>
  </r>
  <r>
    <s v="aaa349e9-a349-4d8a-8ba6-0fefadec39f1"/>
    <x v="241"/>
    <x v="3334"/>
    <x v="2"/>
    <x v="0"/>
    <x v="4"/>
    <n v="1"/>
    <n v="523.53"/>
    <n v="0.21"/>
    <n v="413.58870000000002"/>
    <n v="30.368413962128361"/>
    <x v="1"/>
    <n v="1"/>
    <x v="8"/>
    <n v="7.3426604648841612E-2"/>
    <n v="4.0112314480545531E-4"/>
    <x v="0"/>
    <s v="Jan-2024"/>
    <n v="202401"/>
  </r>
  <r>
    <s v="cd636bc8-db54-4aef-9eca-dc581341a517"/>
    <x v="241"/>
    <x v="3335"/>
    <x v="0"/>
    <x v="1"/>
    <x v="5"/>
    <n v="4"/>
    <n v="627.41"/>
    <n v="0.13"/>
    <n v="2183.3868000000002"/>
    <n v="234.37149596447901"/>
    <x v="1"/>
    <n v="1"/>
    <x v="8"/>
    <n v="0.10734309466580955"/>
    <n v="5.1800258204363976E-5"/>
    <x v="0"/>
    <s v="Jan-2024"/>
    <n v="202401"/>
  </r>
  <r>
    <s v="e5cc637a-001e-4264-9a09-63a2d2bd0398"/>
    <x v="263"/>
    <x v="3336"/>
    <x v="2"/>
    <x v="0"/>
    <x v="7"/>
    <n v="7"/>
    <n v="848.68"/>
    <n v="0.25"/>
    <n v="4455.57"/>
    <n v="685.20244597686201"/>
    <x v="1"/>
    <n v="1"/>
    <x v="8"/>
    <n v="0.15378558657519958"/>
    <n v="4.2082157838391054E-5"/>
    <x v="0"/>
    <s v="Jan-2024"/>
    <n v="202401"/>
  </r>
  <r>
    <s v="3fef694d-0847-4613-b94a-581284be28f3"/>
    <x v="236"/>
    <x v="3337"/>
    <x v="1"/>
    <x v="2"/>
    <x v="8"/>
    <n v="7"/>
    <n v="913.13"/>
    <n v="0.28000000000000003"/>
    <n v="4602.1751999999997"/>
    <n v="1295.630745711172"/>
    <x v="1"/>
    <n v="1"/>
    <x v="8"/>
    <n v="0.28152573281242577"/>
    <n v="4.380537272896521E-5"/>
    <x v="0"/>
    <s v="Jan-2024"/>
    <n v="202401"/>
  </r>
  <r>
    <s v="c3924ac8-2d70-4c70-a99b-4a69a18f584c"/>
    <x v="256"/>
    <x v="3338"/>
    <x v="1"/>
    <x v="1"/>
    <x v="2"/>
    <n v="9"/>
    <n v="295.75"/>
    <n v="0.27"/>
    <n v="1943.0775000000001"/>
    <n v="434.87889120478093"/>
    <x v="1"/>
    <n v="1"/>
    <x v="8"/>
    <n v="0.22380933915645718"/>
    <n v="1.0143702451394759E-4"/>
    <x v="0"/>
    <s v="Jan-2024"/>
    <n v="202401"/>
  </r>
  <r>
    <s v="fb5adb95-8300-41c0-889e-933d949b438c"/>
    <x v="254"/>
    <x v="3339"/>
    <x v="1"/>
    <x v="1"/>
    <x v="7"/>
    <n v="7"/>
    <n v="17.09"/>
    <n v="0.24"/>
    <n v="90.918800000000005"/>
    <n v="25.021542313920708"/>
    <x v="1"/>
    <n v="1"/>
    <x v="8"/>
    <n v="0.27520757328430101"/>
    <n v="2.0061857393630362E-3"/>
    <x v="0"/>
    <s v="Jan-2024"/>
    <n v="202401"/>
  </r>
  <r>
    <s v="2a81e163-028e-4cb6-ae67-551ffd0d78f4"/>
    <x v="237"/>
    <x v="3340"/>
    <x v="1"/>
    <x v="0"/>
    <x v="2"/>
    <n v="7"/>
    <n v="712.29"/>
    <n v="0.13"/>
    <n v="4337.8460999999998"/>
    <n v="1144.2079835303359"/>
    <x v="1"/>
    <n v="1"/>
    <x v="8"/>
    <n v="0.26377330065498084"/>
    <n v="2.607284753601563E-5"/>
    <x v="0"/>
    <s v="Jan-2024"/>
    <n v="202401"/>
  </r>
  <r>
    <s v="95f082dd-cbe6-43c0-856e-79aafad206fa"/>
    <x v="257"/>
    <x v="3341"/>
    <x v="0"/>
    <x v="1"/>
    <x v="5"/>
    <n v="2"/>
    <n v="857.89"/>
    <n v="0.06"/>
    <n v="1612.8332"/>
    <n v="347.25837598807419"/>
    <x v="1"/>
    <n v="1"/>
    <x v="8"/>
    <n v="0.21530954099163768"/>
    <n v="3.496951823660376E-5"/>
    <x v="0"/>
    <s v="Jan-2024"/>
    <n v="202401"/>
  </r>
  <r>
    <s v="af8a50fd-878f-4ffe-a007-9d7bfb4cf682"/>
    <x v="261"/>
    <x v="3342"/>
    <x v="0"/>
    <x v="0"/>
    <x v="7"/>
    <n v="7"/>
    <n v="301.7"/>
    <n v="0.03"/>
    <n v="2048.5430000000001"/>
    <n v="409.41860809544329"/>
    <x v="1"/>
    <n v="1"/>
    <x v="8"/>
    <n v="0.19985843992312743"/>
    <n v="1.4205218050097067E-5"/>
    <x v="0"/>
    <s v="Jan-2024"/>
    <n v="202401"/>
  </r>
  <r>
    <s v="c6866475-dea6-4c66-8335-e4e1ff7598d8"/>
    <x v="243"/>
    <x v="3343"/>
    <x v="0"/>
    <x v="0"/>
    <x v="4"/>
    <n v="8"/>
    <n v="13.37"/>
    <n v="0.21"/>
    <n v="84.498400000000004"/>
    <n v="20.164517932232719"/>
    <x v="1"/>
    <n v="1"/>
    <x v="8"/>
    <n v="0.2386378668972752"/>
    <n v="1.963350785340314E-3"/>
    <x v="0"/>
    <s v="Jan-2024"/>
    <n v="202401"/>
  </r>
  <r>
    <s v="8160e250-290a-4984-9ea4-902e81b4be21"/>
    <x v="253"/>
    <x v="3344"/>
    <x v="2"/>
    <x v="2"/>
    <x v="5"/>
    <n v="5"/>
    <n v="420.06"/>
    <n v="0.26"/>
    <n v="1554.222"/>
    <n v="233.18728678321139"/>
    <x v="1"/>
    <n v="1"/>
    <x v="8"/>
    <n v="0.15003473556751312"/>
    <n v="1.2379183926105794E-4"/>
    <x v="0"/>
    <s v="Jan-2024"/>
    <n v="202401"/>
  </r>
  <r>
    <s v="671bb3ca-2ac2-4204-8a99-bf97535a474d"/>
    <x v="244"/>
    <x v="3345"/>
    <x v="1"/>
    <x v="2"/>
    <x v="3"/>
    <n v="2"/>
    <n v="106.44"/>
    <n v="0.18"/>
    <n v="174.5616"/>
    <n v="31.381535617850801"/>
    <x v="1"/>
    <n v="1"/>
    <x v="8"/>
    <n v="0.17977341876936739"/>
    <n v="8.4554678692220966E-4"/>
    <x v="0"/>
    <s v="Jan-2024"/>
    <n v="202401"/>
  </r>
  <r>
    <s v="459f5cf8-9a6d-4f31-afff-2198bf31a304"/>
    <x v="242"/>
    <x v="3346"/>
    <x v="3"/>
    <x v="1"/>
    <x v="3"/>
    <n v="9"/>
    <n v="236.24"/>
    <n v="0.19"/>
    <n v="1722.1895999999999"/>
    <n v="401.36182926989892"/>
    <x v="1"/>
    <n v="1"/>
    <x v="8"/>
    <n v="0.23305321857122988"/>
    <n v="8.9362983030439862E-5"/>
    <x v="0"/>
    <s v="Jan-2024"/>
    <n v="202401"/>
  </r>
  <r>
    <s v="55d4a18e-f1c7-46ec-adf1-b5857c8e5933"/>
    <x v="262"/>
    <x v="3347"/>
    <x v="3"/>
    <x v="2"/>
    <x v="7"/>
    <n v="7"/>
    <n v="475.81"/>
    <n v="0.09"/>
    <n v="3030.9097000000002"/>
    <n v="209.21022288765761"/>
    <x v="1"/>
    <n v="1"/>
    <x v="8"/>
    <n v="6.9025554567876957E-2"/>
    <n v="2.7021590250610237E-5"/>
    <x v="0"/>
    <s v="Jan-2024"/>
    <n v="202401"/>
  </r>
  <r>
    <s v="62a86ba6-7c38-436b-a93b-450782d1f679"/>
    <x v="261"/>
    <x v="3348"/>
    <x v="0"/>
    <x v="0"/>
    <x v="3"/>
    <n v="9"/>
    <n v="323.38"/>
    <n v="0.05"/>
    <n v="2764.8989999999999"/>
    <n v="728.81138535323532"/>
    <x v="1"/>
    <n v="1"/>
    <x v="8"/>
    <n v="0.26359421640835173"/>
    <n v="1.7179651046927936E-5"/>
    <x v="0"/>
    <s v="Jan-2024"/>
    <n v="202401"/>
  </r>
  <r>
    <s v="edd35cea-c069-435b-9189-a98f87279aa7"/>
    <x v="237"/>
    <x v="3349"/>
    <x v="2"/>
    <x v="0"/>
    <x v="7"/>
    <n v="2"/>
    <n v="445.79"/>
    <n v="0.27"/>
    <n v="650.85339999999997"/>
    <n v="175.29955331293749"/>
    <x v="1"/>
    <n v="1"/>
    <x v="8"/>
    <n v="0.26933800040521799"/>
    <n v="3.0283317257004421E-4"/>
    <x v="0"/>
    <s v="Jan-2024"/>
    <n v="202401"/>
  </r>
  <r>
    <s v="dd09d4e4-cbf7-4bc9-84a9-db9bc122016d"/>
    <x v="245"/>
    <x v="3350"/>
    <x v="2"/>
    <x v="1"/>
    <x v="9"/>
    <n v="3"/>
    <n v="400.47"/>
    <n v="0.17"/>
    <n v="997.1703"/>
    <n v="238.70301454807839"/>
    <x v="1"/>
    <n v="1"/>
    <x v="8"/>
    <n v="0.23938038923549806"/>
    <n v="1.4150040369232818E-4"/>
    <x v="0"/>
    <s v="Jan-2024"/>
    <n v="202401"/>
  </r>
  <r>
    <s v="c027cdd1-6bb7-444f-b114-006f28f613d7"/>
    <x v="253"/>
    <x v="3351"/>
    <x v="2"/>
    <x v="1"/>
    <x v="7"/>
    <n v="9"/>
    <n v="687.96"/>
    <n v="0.16"/>
    <n v="5200.9776000000002"/>
    <n v="389.74831408379077"/>
    <x v="1"/>
    <n v="1"/>
    <x v="8"/>
    <n v="7.493751061027272E-2"/>
    <n v="2.5841295682565525E-5"/>
    <x v="0"/>
    <s v="Jan-2024"/>
    <n v="202401"/>
  </r>
  <r>
    <s v="1209336d-79eb-446b-be82-e4ee23cb0363"/>
    <x v="245"/>
    <x v="3352"/>
    <x v="0"/>
    <x v="0"/>
    <x v="7"/>
    <n v="1"/>
    <n v="611.12"/>
    <n v="0.01"/>
    <n v="605.00879999999995"/>
    <n v="70.578241090513885"/>
    <x v="1"/>
    <n v="1"/>
    <x v="8"/>
    <n v="0.11665655291379876"/>
    <n v="1.6363398350569445E-5"/>
    <x v="0"/>
    <s v="Jan-2024"/>
    <n v="202401"/>
  </r>
  <r>
    <s v="1e8bcd80-2c2f-4413-b267-9009152accc5"/>
    <x v="251"/>
    <x v="3353"/>
    <x v="0"/>
    <x v="0"/>
    <x v="4"/>
    <n v="4"/>
    <n v="755.28"/>
    <n v="0.28999999999999998"/>
    <n v="2144.9951999999998"/>
    <n v="530.35375395332915"/>
    <x v="1"/>
    <n v="1"/>
    <x v="8"/>
    <n v="0.24725172063477308"/>
    <n v="9.5990890795466573E-5"/>
    <x v="0"/>
    <s v="Jan-2024"/>
    <n v="202401"/>
  </r>
  <r>
    <s v="fcf1aae2-f545-4f05-9f19-554952e53a17"/>
    <x v="245"/>
    <x v="3354"/>
    <x v="2"/>
    <x v="1"/>
    <x v="1"/>
    <n v="4"/>
    <n v="592.66999999999996"/>
    <n v="0.24"/>
    <n v="1801.7167999999999"/>
    <n v="104.91754017237299"/>
    <x v="1"/>
    <n v="1"/>
    <x v="8"/>
    <n v="5.8231981947647379E-2"/>
    <n v="1.0123677594614203E-4"/>
    <x v="0"/>
    <s v="Jan-2024"/>
    <n v="202401"/>
  </r>
  <r>
    <s v="7a319897-f44a-4318-a115-e1b39c956a93"/>
    <x v="249"/>
    <x v="3355"/>
    <x v="0"/>
    <x v="0"/>
    <x v="3"/>
    <n v="3"/>
    <n v="88.83"/>
    <n v="0.26"/>
    <n v="197.20259999999999"/>
    <n v="29.830563853804449"/>
    <x v="1"/>
    <n v="1"/>
    <x v="8"/>
    <n v="0.15126861336414657"/>
    <n v="9.7564636571728766E-4"/>
    <x v="0"/>
    <s v="Jan-2024"/>
    <n v="202401"/>
  </r>
  <r>
    <s v="791d2e97-3554-4e44-baa2-5ba5d6ec91d4"/>
    <x v="240"/>
    <x v="3356"/>
    <x v="0"/>
    <x v="0"/>
    <x v="7"/>
    <n v="5"/>
    <n v="415.79"/>
    <n v="0.25"/>
    <n v="1559.2125000000001"/>
    <n v="261.88172396223922"/>
    <x v="1"/>
    <n v="1"/>
    <x v="8"/>
    <n v="0.16795768630782476"/>
    <n v="1.2025301233795905E-4"/>
    <x v="0"/>
    <s v="Jan-2024"/>
    <n v="202401"/>
  </r>
  <r>
    <s v="9ff35653-3d11-4742-a6a1-aa5e7ff33057"/>
    <x v="250"/>
    <x v="3357"/>
    <x v="2"/>
    <x v="2"/>
    <x v="8"/>
    <n v="7"/>
    <n v="654.79999999999995"/>
    <n v="7.0000000000000007E-2"/>
    <n v="4262.7479999999996"/>
    <n v="476.85871559156669"/>
    <x v="1"/>
    <n v="1"/>
    <x v="8"/>
    <n v="0.11186650385891138"/>
    <n v="1.5271838729383021E-5"/>
    <x v="0"/>
    <s v="Jan-2024"/>
    <n v="202401"/>
  </r>
  <r>
    <s v="70480852-6bd5-4028-94bd-73892424ec05"/>
    <x v="255"/>
    <x v="3358"/>
    <x v="1"/>
    <x v="1"/>
    <x v="6"/>
    <n v="8"/>
    <n v="525.92999999999995"/>
    <n v="0.06"/>
    <n v="3954.9935999999989"/>
    <n v="252.9944842702094"/>
    <x v="1"/>
    <n v="1"/>
    <x v="8"/>
    <n v="6.3968367551899316E-2"/>
    <n v="1.4260452911984486E-5"/>
    <x v="0"/>
    <s v="Jan-2024"/>
    <n v="202401"/>
  </r>
  <r>
    <s v="fa65ef70-3d71-4f1f-ba44-84b423fe31b2"/>
    <x v="261"/>
    <x v="3359"/>
    <x v="2"/>
    <x v="1"/>
    <x v="1"/>
    <n v="5"/>
    <n v="213.66"/>
    <n v="0.27"/>
    <n v="779.85899999999992"/>
    <n v="65.940959228682246"/>
    <x v="1"/>
    <n v="1"/>
    <x v="8"/>
    <n v="8.4554976256839054E-2"/>
    <n v="2.5273799494524013E-4"/>
    <x v="0"/>
    <s v="Jan-2024"/>
    <n v="202401"/>
  </r>
  <r>
    <s v="e16657f9-7f1c-4d93-a47e-e1eaf08a8812"/>
    <x v="258"/>
    <x v="3360"/>
    <x v="0"/>
    <x v="2"/>
    <x v="8"/>
    <n v="3"/>
    <n v="215.77"/>
    <n v="0.04"/>
    <n v="621.41759999999999"/>
    <n v="124.1701136978717"/>
    <x v="1"/>
    <n v="1"/>
    <x v="8"/>
    <n v="0.19981750387802294"/>
    <n v="6.1794194435432786E-5"/>
    <x v="0"/>
    <s v="Jan-2024"/>
    <n v="202401"/>
  </r>
  <r>
    <s v="63bfdcef-c8b0-41a9-9571-055383e58ad8"/>
    <x v="236"/>
    <x v="2726"/>
    <x v="3"/>
    <x v="1"/>
    <x v="8"/>
    <n v="1"/>
    <n v="920.81"/>
    <n v="0.2"/>
    <n v="736.64800000000002"/>
    <n v="210.4653604655667"/>
    <x v="1"/>
    <n v="1"/>
    <x v="8"/>
    <n v="0.28570682397232694"/>
    <n v="2.1720007384802513E-4"/>
    <x v="0"/>
    <s v="Jan-2024"/>
    <n v="202401"/>
  </r>
  <r>
    <s v="92ae6fe5-191f-4943-b2df-5655e9064cb0"/>
    <x v="245"/>
    <x v="3361"/>
    <x v="1"/>
    <x v="0"/>
    <x v="9"/>
    <n v="8"/>
    <n v="882.31"/>
    <n v="0.08"/>
    <n v="6493.8015999999998"/>
    <n v="1668.1266091762509"/>
    <x v="1"/>
    <n v="1"/>
    <x v="8"/>
    <n v="0.25687982354992966"/>
    <n v="1.1333884915732567E-5"/>
    <x v="0"/>
    <s v="Jan-2024"/>
    <n v="202401"/>
  </r>
  <r>
    <s v="a92c2596-0c35-47d1-be64-4ee5695b9d33"/>
    <x v="249"/>
    <x v="577"/>
    <x v="3"/>
    <x v="1"/>
    <x v="1"/>
    <n v="7"/>
    <n v="687.5"/>
    <n v="0.12"/>
    <n v="4235"/>
    <n v="583.56508872189113"/>
    <x v="1"/>
    <n v="1"/>
    <x v="8"/>
    <n v="0.13779577065451976"/>
    <n v="2.4935064935064935E-5"/>
    <x v="0"/>
    <s v="Jan-2024"/>
    <n v="202401"/>
  </r>
  <r>
    <s v="c585a219-6a40-437d-9eab-4cd389109a65"/>
    <x v="256"/>
    <x v="2318"/>
    <x v="3"/>
    <x v="2"/>
    <x v="4"/>
    <n v="4"/>
    <n v="878.51"/>
    <n v="0.19"/>
    <n v="2846.3724000000002"/>
    <n v="676.54219061158517"/>
    <x v="1"/>
    <n v="1"/>
    <x v="8"/>
    <n v="0.23768576122069801"/>
    <n v="5.406882107204244E-5"/>
    <x v="0"/>
    <s v="Jan-2024"/>
    <n v="202401"/>
  </r>
  <r>
    <s v="ac21f269-226d-407b-a384-8733b5df7ad7"/>
    <x v="236"/>
    <x v="3362"/>
    <x v="2"/>
    <x v="2"/>
    <x v="9"/>
    <n v="6"/>
    <n v="820.27"/>
    <n v="0.03"/>
    <n v="4773.9713999999994"/>
    <n v="1245.1967143323261"/>
    <x v="1"/>
    <n v="1"/>
    <x v="8"/>
    <n v="0.26083036742371901"/>
    <n v="6.0955539029831643E-6"/>
    <x v="0"/>
    <s v="Jan-2024"/>
    <n v="202401"/>
  </r>
  <r>
    <s v="41911698-1268-4ece-ae0d-5207e2dbf223"/>
    <x v="250"/>
    <x v="3363"/>
    <x v="1"/>
    <x v="1"/>
    <x v="9"/>
    <n v="1"/>
    <n v="819.83"/>
    <n v="0.27"/>
    <n v="598.47590000000002"/>
    <n v="129.4818885712919"/>
    <x v="1"/>
    <n v="1"/>
    <x v="8"/>
    <n v="0.21635271958535324"/>
    <n v="3.2933656977666103E-4"/>
    <x v="0"/>
    <s v="Jan-2024"/>
    <n v="202401"/>
  </r>
  <r>
    <s v="4011b579-5fac-4561-99f1-085c2af2bfc3"/>
    <x v="244"/>
    <x v="3364"/>
    <x v="1"/>
    <x v="2"/>
    <x v="9"/>
    <n v="4"/>
    <n v="357.54"/>
    <n v="0.11"/>
    <n v="1272.8424"/>
    <n v="296.5834342013344"/>
    <x v="1"/>
    <n v="1"/>
    <x v="8"/>
    <n v="0.23300876385115266"/>
    <n v="7.6914471108127758E-5"/>
    <x v="0"/>
    <s v="Jan-2024"/>
    <n v="202401"/>
  </r>
  <r>
    <s v="3ca0ee4b-1e6d-4906-8a6b-42b673b37699"/>
    <x v="242"/>
    <x v="3365"/>
    <x v="1"/>
    <x v="0"/>
    <x v="0"/>
    <n v="8"/>
    <n v="637.64"/>
    <n v="0.18"/>
    <n v="4182.9183999999996"/>
    <n v="1046.598254789131"/>
    <x v="1"/>
    <n v="1"/>
    <x v="8"/>
    <n v="0.25020766716107373"/>
    <n v="3.5286368483783953E-5"/>
    <x v="0"/>
    <s v="Jan-2024"/>
    <n v="202401"/>
  </r>
  <r>
    <s v="e19ac0dd-903e-4323-b70a-f215c44437e8"/>
    <x v="254"/>
    <x v="3366"/>
    <x v="3"/>
    <x v="2"/>
    <x v="2"/>
    <n v="1"/>
    <n v="385.68"/>
    <n v="0.09"/>
    <n v="350.96879999999999"/>
    <n v="85.922936806539084"/>
    <x v="1"/>
    <n v="1"/>
    <x v="8"/>
    <n v="0.24481645321902998"/>
    <n v="2.3335407591785936E-4"/>
    <x v="0"/>
    <s v="Jan-2024"/>
    <n v="202401"/>
  </r>
  <r>
    <s v="8a7c9eec-bc39-4309-93d4-d377652b5a21"/>
    <x v="235"/>
    <x v="3367"/>
    <x v="3"/>
    <x v="2"/>
    <x v="4"/>
    <n v="2"/>
    <n v="574.65"/>
    <n v="0.03"/>
    <n v="1114.8209999999999"/>
    <n v="303.70978671787219"/>
    <x v="1"/>
    <n v="1"/>
    <x v="8"/>
    <n v="0.27242919420953876"/>
    <n v="2.6102845210127905E-5"/>
    <x v="0"/>
    <s v="Jan-2024"/>
    <n v="202401"/>
  </r>
  <r>
    <s v="80d99e79-486b-44ce-bcb0-91e801d7203a"/>
    <x v="238"/>
    <x v="3368"/>
    <x v="2"/>
    <x v="2"/>
    <x v="3"/>
    <n v="4"/>
    <n v="537.79999999999995"/>
    <n v="0.05"/>
    <n v="2043.64"/>
    <n v="540.15992283249545"/>
    <x v="1"/>
    <n v="1"/>
    <x v="8"/>
    <n v="0.26431265919266378"/>
    <n v="2.3242841204908891E-5"/>
    <x v="0"/>
    <s v="Jan-2024"/>
    <n v="202401"/>
  </r>
  <r>
    <s v="25439974-eaaf-4a4b-9b02-801ca4c65354"/>
    <x v="257"/>
    <x v="3369"/>
    <x v="3"/>
    <x v="2"/>
    <x v="5"/>
    <n v="8"/>
    <n v="34.43"/>
    <n v="0.1"/>
    <n v="247.89599999999999"/>
    <n v="67.75667224889979"/>
    <x v="1"/>
    <n v="1"/>
    <x v="8"/>
    <n v="0.27332700910422031"/>
    <n v="3.6305547487656118E-4"/>
    <x v="0"/>
    <s v="Jan-2024"/>
    <n v="202401"/>
  </r>
  <r>
    <s v="755c6403-a3dd-4fa9-80d7-e762d5cf7849"/>
    <x v="235"/>
    <x v="3370"/>
    <x v="3"/>
    <x v="1"/>
    <x v="3"/>
    <n v="9"/>
    <n v="633.58000000000004"/>
    <n v="0.15"/>
    <n v="4846.8869999999997"/>
    <n v="817.71350398565198"/>
    <x v="1"/>
    <n v="1"/>
    <x v="8"/>
    <n v="0.16870900930548866"/>
    <n v="2.6305544156486418E-5"/>
    <x v="0"/>
    <s v="Jan-2024"/>
    <n v="202401"/>
  </r>
  <r>
    <s v="22a70339-3d21-4c3f-bc75-6d75481d4105"/>
    <x v="240"/>
    <x v="3371"/>
    <x v="0"/>
    <x v="2"/>
    <x v="3"/>
    <n v="4"/>
    <n v="930.41"/>
    <n v="0.14000000000000001"/>
    <n v="3200.6104"/>
    <n v="608.83490986089589"/>
    <x v="1"/>
    <n v="1"/>
    <x v="8"/>
    <n v="0.19022462398450493"/>
    <n v="3.7617824399995707E-5"/>
    <x v="0"/>
    <s v="Jan-2024"/>
    <n v="202401"/>
  </r>
  <r>
    <s v="7f3eb9a6-3e7c-4737-a3f4-4f3b1b22601f"/>
    <x v="241"/>
    <x v="3372"/>
    <x v="3"/>
    <x v="2"/>
    <x v="1"/>
    <n v="6"/>
    <n v="621.78"/>
    <n v="0"/>
    <n v="3730.68"/>
    <n v="882.9478457936608"/>
    <x v="1"/>
    <n v="1"/>
    <x v="8"/>
    <n v="0.23667209350404239"/>
    <n v="0"/>
    <x v="1"/>
    <s v="Jan-2024"/>
    <n v="202401"/>
  </r>
  <r>
    <s v="173beaca-aefe-4736-9026-3aae64ed641f"/>
    <x v="257"/>
    <x v="3373"/>
    <x v="0"/>
    <x v="0"/>
    <x v="8"/>
    <n v="9"/>
    <n v="260.48"/>
    <n v="0.02"/>
    <n v="2297.4335999999998"/>
    <n v="453.76457657214382"/>
    <x v="1"/>
    <n v="1"/>
    <x v="8"/>
    <n v="0.19750933240122537"/>
    <n v="8.5312585312585301E-6"/>
    <x v="0"/>
    <s v="Jan-2024"/>
    <n v="202401"/>
  </r>
  <r>
    <s v="56c78275-a120-4fdf-8c9f-72a2851910c1"/>
    <x v="259"/>
    <x v="3374"/>
    <x v="2"/>
    <x v="2"/>
    <x v="4"/>
    <n v="7"/>
    <n v="176.16"/>
    <n v="0.17"/>
    <n v="1023.4896"/>
    <n v="166.44216581127151"/>
    <x v="1"/>
    <n v="1"/>
    <x v="8"/>
    <n v="0.16262223457011338"/>
    <n v="1.3786168418321009E-4"/>
    <x v="0"/>
    <s v="Jan-2024"/>
    <n v="202401"/>
  </r>
  <r>
    <s v="cdcf1100-8a51-45a1-ba6a-e93fd77e572f"/>
    <x v="248"/>
    <x v="3375"/>
    <x v="1"/>
    <x v="1"/>
    <x v="3"/>
    <n v="9"/>
    <n v="743.22"/>
    <n v="0.11"/>
    <n v="5953.1922000000004"/>
    <n v="1305.762227163782"/>
    <x v="1"/>
    <n v="1"/>
    <x v="8"/>
    <n v="0.21933816065333517"/>
    <n v="1.6444958723153604E-5"/>
    <x v="0"/>
    <s v="Jan-2024"/>
    <n v="202401"/>
  </r>
  <r>
    <s v="92ab7479-ddf8-4b26-9814-d6b0e3b9b487"/>
    <x v="242"/>
    <x v="3376"/>
    <x v="3"/>
    <x v="2"/>
    <x v="0"/>
    <n v="2"/>
    <n v="498.97"/>
    <n v="0.04"/>
    <n v="958.02240000000006"/>
    <n v="180.95200645327051"/>
    <x v="1"/>
    <n v="1"/>
    <x v="8"/>
    <n v="0.18888076777043053"/>
    <n v="4.0082570094394449E-5"/>
    <x v="0"/>
    <s v="Jan-2024"/>
    <n v="202401"/>
  </r>
  <r>
    <s v="6b253c7f-e4d5-41da-8e06-c3500a74e58b"/>
    <x v="263"/>
    <x v="3377"/>
    <x v="2"/>
    <x v="2"/>
    <x v="4"/>
    <n v="7"/>
    <n v="665.92"/>
    <n v="0.02"/>
    <n v="4568.2111999999997"/>
    <n v="633.29044314643704"/>
    <x v="1"/>
    <n v="1"/>
    <x v="8"/>
    <n v="0.13862985212821094"/>
    <n v="4.2905196677421577E-6"/>
    <x v="0"/>
    <s v="Jan-2024"/>
    <n v="202401"/>
  </r>
  <r>
    <s v="3b96be55-d1e2-495a-ae56-293fe4e9f83c"/>
    <x v="262"/>
    <x v="3378"/>
    <x v="0"/>
    <x v="1"/>
    <x v="5"/>
    <n v="9"/>
    <n v="502.2"/>
    <n v="0.19"/>
    <n v="3661.038"/>
    <n v="373.14914377140622"/>
    <x v="1"/>
    <n v="1"/>
    <x v="8"/>
    <n v="0.10192441153886035"/>
    <n v="4.2037258285764857E-5"/>
    <x v="0"/>
    <s v="Jan-2024"/>
    <n v="202401"/>
  </r>
  <r>
    <s v="dbb87482-8a79-45e9-9103-f7294a1a77a4"/>
    <x v="250"/>
    <x v="3379"/>
    <x v="1"/>
    <x v="1"/>
    <x v="8"/>
    <n v="8"/>
    <n v="928.77"/>
    <n v="0.28999999999999998"/>
    <n v="5275.4135999999999"/>
    <n v="635.63146375724284"/>
    <x v="1"/>
    <n v="1"/>
    <x v="8"/>
    <n v="0.12048940840529411"/>
    <n v="3.903011509846356E-5"/>
    <x v="0"/>
    <s v="Jan-2024"/>
    <n v="202401"/>
  </r>
  <r>
    <s v="32f7e0e8-fc0f-4e4c-a699-892bdb99c93b"/>
    <x v="248"/>
    <x v="3380"/>
    <x v="0"/>
    <x v="2"/>
    <x v="1"/>
    <n v="8"/>
    <n v="891.89"/>
    <n v="0.28999999999999998"/>
    <n v="5065.9351999999999"/>
    <n v="306.89450912957022"/>
    <x v="1"/>
    <n v="1"/>
    <x v="8"/>
    <n v="6.058003053998208E-2"/>
    <n v="4.0644025608539167E-5"/>
    <x v="0"/>
    <s v="Jan-2024"/>
    <n v="202401"/>
  </r>
  <r>
    <s v="b7c04676-d016-4c89-ac23-cf0afdb2b9ca"/>
    <x v="237"/>
    <x v="3381"/>
    <x v="3"/>
    <x v="1"/>
    <x v="5"/>
    <n v="8"/>
    <n v="173.16"/>
    <n v="0.25"/>
    <n v="1038.96"/>
    <n v="233.38801133668761"/>
    <x v="1"/>
    <n v="1"/>
    <x v="8"/>
    <n v="0.22463618554774736"/>
    <n v="1.8046893046893048E-4"/>
    <x v="0"/>
    <s v="Jan-2024"/>
    <n v="202401"/>
  </r>
  <r>
    <s v="3f3c4a3d-29ce-4f1b-8fd3-dff766ad6173"/>
    <x v="241"/>
    <x v="3382"/>
    <x v="3"/>
    <x v="2"/>
    <x v="2"/>
    <n v="4"/>
    <n v="54.23"/>
    <n v="7.0000000000000007E-2"/>
    <n v="201.73560000000001"/>
    <n v="52.058083685089407"/>
    <x v="1"/>
    <n v="1"/>
    <x v="8"/>
    <n v="0.25805105140138579"/>
    <n v="3.2269961276046473E-4"/>
    <x v="0"/>
    <s v="Jan-2024"/>
    <n v="202401"/>
  </r>
  <r>
    <s v="0553271a-b57a-4833-9ccb-742af0eadc73"/>
    <x v="243"/>
    <x v="3383"/>
    <x v="3"/>
    <x v="0"/>
    <x v="9"/>
    <n v="6"/>
    <n v="48.22"/>
    <n v="0.18"/>
    <n v="237.2424"/>
    <n v="55.920284812328568"/>
    <x v="1"/>
    <n v="1"/>
    <x v="8"/>
    <n v="0.23570948874370082"/>
    <n v="6.2214848610535052E-4"/>
    <x v="0"/>
    <s v="Jan-2024"/>
    <n v="202401"/>
  </r>
  <r>
    <s v="25dd4a90-4f77-4367-95d0-ce43a76cac1c"/>
    <x v="235"/>
    <x v="3384"/>
    <x v="2"/>
    <x v="1"/>
    <x v="7"/>
    <n v="8"/>
    <n v="237.98"/>
    <n v="0.21"/>
    <n v="1504.0336"/>
    <n v="142.72946109710671"/>
    <x v="1"/>
    <n v="1"/>
    <x v="8"/>
    <n v="9.4897787587396129E-2"/>
    <n v="1.1030338683923018E-4"/>
    <x v="0"/>
    <s v="Jan-2024"/>
    <n v="202401"/>
  </r>
  <r>
    <s v="8520787c-3a8f-48e7-a793-a0c4d2f31344"/>
    <x v="252"/>
    <x v="3385"/>
    <x v="1"/>
    <x v="1"/>
    <x v="9"/>
    <n v="7"/>
    <n v="417.16"/>
    <n v="0.06"/>
    <n v="2744.9128000000001"/>
    <n v="625.66362993285429"/>
    <x v="1"/>
    <n v="1"/>
    <x v="8"/>
    <n v="0.22793570343395037"/>
    <n v="2.0547100804076541E-5"/>
    <x v="0"/>
    <s v="Jan-2024"/>
    <n v="202401"/>
  </r>
  <r>
    <s v="9b939526-310d-4ecd-b50f-c5e6b4194b87"/>
    <x v="254"/>
    <x v="3386"/>
    <x v="0"/>
    <x v="0"/>
    <x v="8"/>
    <n v="5"/>
    <n v="286.11"/>
    <n v="0.24"/>
    <n v="1087.2180000000001"/>
    <n v="281.0892719067038"/>
    <x v="1"/>
    <n v="1"/>
    <x v="8"/>
    <n v="0.25853993578721451"/>
    <n v="1.6776764181608469E-4"/>
    <x v="0"/>
    <s v="Jan-2024"/>
    <n v="202401"/>
  </r>
  <r>
    <s v="581846b9-c2e1-4a92-bf13-713303294932"/>
    <x v="236"/>
    <x v="3387"/>
    <x v="1"/>
    <x v="2"/>
    <x v="6"/>
    <n v="5"/>
    <n v="505.19"/>
    <n v="0.01"/>
    <n v="2500.6905000000002"/>
    <n v="508.73162141517832"/>
    <x v="1"/>
    <n v="1"/>
    <x v="8"/>
    <n v="0.20343645941598062"/>
    <n v="3.9589065500108875E-6"/>
    <x v="0"/>
    <s v="Jan-2024"/>
    <n v="202401"/>
  </r>
  <r>
    <s v="0fe0655f-d962-47ee-8d7a-011386852141"/>
    <x v="261"/>
    <x v="3388"/>
    <x v="1"/>
    <x v="1"/>
    <x v="9"/>
    <n v="1"/>
    <n v="409.79"/>
    <n v="0.21"/>
    <n v="323.73410000000001"/>
    <n v="70.963669820989494"/>
    <x v="1"/>
    <n v="1"/>
    <x v="8"/>
    <n v="0.21920356805473842"/>
    <n v="5.1245760023426628E-4"/>
    <x v="0"/>
    <s v="Jan-2024"/>
    <n v="202401"/>
  </r>
  <r>
    <s v="66b20dad-9c49-4d34-be15-3e7d03b55152"/>
    <x v="242"/>
    <x v="3389"/>
    <x v="3"/>
    <x v="2"/>
    <x v="2"/>
    <n v="5"/>
    <n v="578.9"/>
    <n v="0.14000000000000001"/>
    <n v="2489.27"/>
    <n v="475.95366564395511"/>
    <x v="1"/>
    <n v="1"/>
    <x v="8"/>
    <n v="0.19120210569522594"/>
    <n v="4.8367593712212822E-5"/>
    <x v="0"/>
    <s v="Jan-2024"/>
    <n v="202401"/>
  </r>
  <r>
    <s v="a308d46a-ce5d-4577-bd58-3fd42cb878e9"/>
    <x v="245"/>
    <x v="3390"/>
    <x v="3"/>
    <x v="2"/>
    <x v="3"/>
    <n v="3"/>
    <n v="334.65"/>
    <n v="0.03"/>
    <n v="973.83149999999989"/>
    <n v="136.78239356026711"/>
    <x v="1"/>
    <n v="1"/>
    <x v="8"/>
    <n v="0.1404579678930771"/>
    <n v="2.9881966233378156E-5"/>
    <x v="0"/>
    <s v="Jan-2024"/>
    <n v="202401"/>
  </r>
  <r>
    <s v="e7875b75-0405-47a6-88d8-071327f60c3e"/>
    <x v="252"/>
    <x v="3391"/>
    <x v="2"/>
    <x v="2"/>
    <x v="3"/>
    <n v="8"/>
    <n v="187.82"/>
    <n v="7.0000000000000007E-2"/>
    <n v="1397.3807999999999"/>
    <n v="313.67903218440608"/>
    <x v="1"/>
    <n v="1"/>
    <x v="8"/>
    <n v="0.22447641486444217"/>
    <n v="4.6587157917154728E-5"/>
    <x v="0"/>
    <s v="Jan-2024"/>
    <n v="202401"/>
  </r>
  <r>
    <s v="30cff002-f61e-4158-9b65-a9c74663a96f"/>
    <x v="262"/>
    <x v="3392"/>
    <x v="1"/>
    <x v="2"/>
    <x v="9"/>
    <n v="1"/>
    <n v="23"/>
    <n v="0.01"/>
    <n v="22.77"/>
    <n v="3.6994017239743462"/>
    <x v="1"/>
    <n v="1"/>
    <x v="8"/>
    <n v="0.16246823557199588"/>
    <n v="4.3478260869565219E-4"/>
    <x v="0"/>
    <s v="Jan-2024"/>
    <n v="202401"/>
  </r>
  <r>
    <s v="4eb1d252-deec-468b-b6c7-8e85d142185d"/>
    <x v="240"/>
    <x v="2990"/>
    <x v="2"/>
    <x v="0"/>
    <x v="6"/>
    <n v="6"/>
    <n v="709.14"/>
    <n v="0.01"/>
    <n v="4212.2915999999996"/>
    <n v="791.15303428328662"/>
    <x v="1"/>
    <n v="1"/>
    <x v="8"/>
    <n v="0.1878201011257831"/>
    <n v="2.3502646397984411E-6"/>
    <x v="0"/>
    <s v="Jan-2024"/>
    <n v="202401"/>
  </r>
  <r>
    <s v="ade8ceb5-1bbb-41da-a24d-ac8fa091e023"/>
    <x v="251"/>
    <x v="3393"/>
    <x v="3"/>
    <x v="1"/>
    <x v="2"/>
    <n v="3"/>
    <n v="691.61"/>
    <n v="0.17"/>
    <n v="1722.1088999999999"/>
    <n v="430.81461010502818"/>
    <x v="1"/>
    <n v="1"/>
    <x v="8"/>
    <n v="0.25016687975134916"/>
    <n v="8.1934423543133662E-5"/>
    <x v="0"/>
    <s v="Jan-2024"/>
    <n v="202401"/>
  </r>
  <r>
    <s v="111c9be4-842c-45e3-b243-a283eb12f329"/>
    <x v="239"/>
    <x v="3394"/>
    <x v="2"/>
    <x v="0"/>
    <x v="4"/>
    <n v="7"/>
    <n v="180.29"/>
    <n v="0.04"/>
    <n v="1211.5488"/>
    <n v="205.49802345120699"/>
    <x v="1"/>
    <n v="1"/>
    <x v="8"/>
    <n v="0.16961596879234825"/>
    <n v="3.1694967631514308E-5"/>
    <x v="0"/>
    <s v="Jan-2024"/>
    <n v="202401"/>
  </r>
  <r>
    <s v="e777e80a-4f53-4e31-8a6f-72ecfd4a3168"/>
    <x v="258"/>
    <x v="3395"/>
    <x v="0"/>
    <x v="2"/>
    <x v="9"/>
    <n v="9"/>
    <n v="464.18"/>
    <n v="0.02"/>
    <n v="4094.0675999999999"/>
    <n v="789.40558184586837"/>
    <x v="1"/>
    <n v="1"/>
    <x v="8"/>
    <n v="0.19281693879355299"/>
    <n v="4.7874148438584652E-6"/>
    <x v="0"/>
    <s v="Jan-2024"/>
    <n v="202401"/>
  </r>
  <r>
    <s v="92ba0c44-4e13-4de5-a3d0-a0aa5300dd66"/>
    <x v="251"/>
    <x v="3396"/>
    <x v="1"/>
    <x v="0"/>
    <x v="2"/>
    <n v="2"/>
    <n v="223.79"/>
    <n v="0.19"/>
    <n v="362.53980000000001"/>
    <n v="22.253688741642168"/>
    <x v="1"/>
    <n v="1"/>
    <x v="8"/>
    <n v="6.1382746781573135E-2"/>
    <n v="4.2450511640377143E-4"/>
    <x v="0"/>
    <s v="Jan-2024"/>
    <n v="202401"/>
  </r>
  <r>
    <s v="d5111550-ba2c-4ed7-9173-9d519dbd2791"/>
    <x v="235"/>
    <x v="3397"/>
    <x v="3"/>
    <x v="2"/>
    <x v="9"/>
    <n v="8"/>
    <n v="9.9700000000000006"/>
    <n v="0.25"/>
    <n v="59.820000000000007"/>
    <n v="13.3513957077271"/>
    <x v="1"/>
    <n v="1"/>
    <x v="8"/>
    <n v="0.22319284031640085"/>
    <n v="3.1344032096288863E-3"/>
    <x v="0"/>
    <s v="Jan-2024"/>
    <n v="202401"/>
  </r>
  <r>
    <s v="bf7c8374-01b8-44c3-b14f-7f0bb047d7a4"/>
    <x v="257"/>
    <x v="3398"/>
    <x v="0"/>
    <x v="2"/>
    <x v="7"/>
    <n v="9"/>
    <n v="99.39"/>
    <n v="0.24"/>
    <n v="679.82759999999996"/>
    <n v="154.37875023592039"/>
    <x v="1"/>
    <n v="1"/>
    <x v="8"/>
    <n v="0.22708514664000168"/>
    <n v="2.6830331689975514E-4"/>
    <x v="0"/>
    <s v="Jan-2024"/>
    <n v="202401"/>
  </r>
  <r>
    <s v="4bda5b45-ca62-4903-ae05-0b50b00896fa"/>
    <x v="239"/>
    <x v="3399"/>
    <x v="0"/>
    <x v="1"/>
    <x v="8"/>
    <n v="5"/>
    <n v="201.74"/>
    <n v="0.19"/>
    <n v="817.04700000000014"/>
    <n v="197.41159349925769"/>
    <x v="1"/>
    <n v="1"/>
    <x v="8"/>
    <n v="0.2416159578326065"/>
    <n v="1.8836125706354713E-4"/>
    <x v="0"/>
    <s v="Jan-2024"/>
    <n v="202401"/>
  </r>
  <r>
    <s v="b7f6e656-ab35-46ba-b3e1-a64cdaf8301c"/>
    <x v="260"/>
    <x v="3400"/>
    <x v="1"/>
    <x v="0"/>
    <x v="2"/>
    <n v="5"/>
    <n v="667.71"/>
    <n v="0.05"/>
    <n v="3171.6224999999999"/>
    <n v="641.28215769436383"/>
    <x v="1"/>
    <n v="1"/>
    <x v="8"/>
    <n v="0.20219372188662549"/>
    <n v="1.4976561680969283E-5"/>
    <x v="0"/>
    <s v="Jan-2024"/>
    <n v="202401"/>
  </r>
  <r>
    <s v="5644d5ac-9787-4a13-a9fe-3aa065529103"/>
    <x v="253"/>
    <x v="3401"/>
    <x v="3"/>
    <x v="0"/>
    <x v="5"/>
    <n v="9"/>
    <n v="207.03"/>
    <n v="0.05"/>
    <n v="1770.1065000000001"/>
    <n v="174.2329074525197"/>
    <x v="1"/>
    <n v="1"/>
    <x v="8"/>
    <n v="9.8430748349051134E-2"/>
    <n v="2.6834543571248398E-5"/>
    <x v="0"/>
    <s v="Jan-2024"/>
    <n v="202401"/>
  </r>
  <r>
    <s v="014fb804-4f3f-40c2-8643-f6bbe6d9673e"/>
    <x v="264"/>
    <x v="3402"/>
    <x v="1"/>
    <x v="1"/>
    <x v="6"/>
    <n v="1"/>
    <n v="156.79"/>
    <n v="0.2"/>
    <n v="125.432"/>
    <n v="20.40138392426346"/>
    <x v="1"/>
    <n v="1"/>
    <x v="8"/>
    <n v="0.16264895660009773"/>
    <n v="1.2755915555839022E-3"/>
    <x v="0"/>
    <s v="Jan-2024"/>
    <n v="202401"/>
  </r>
  <r>
    <s v="bd22f4f8-7d32-4186-aab4-568da2f2d7e7"/>
    <x v="236"/>
    <x v="3403"/>
    <x v="3"/>
    <x v="0"/>
    <x v="8"/>
    <n v="1"/>
    <n v="913.02"/>
    <n v="7.0000000000000007E-2"/>
    <n v="849.10859999999991"/>
    <n v="45.511978172388773"/>
    <x v="1"/>
    <n v="1"/>
    <x v="8"/>
    <n v="5.3599714067657282E-2"/>
    <n v="7.6668638145933291E-5"/>
    <x v="0"/>
    <s v="Jan-2024"/>
    <n v="202401"/>
  </r>
  <r>
    <s v="9590855c-0e51-4fd0-8bbd-543dd2419952"/>
    <x v="256"/>
    <x v="3404"/>
    <x v="2"/>
    <x v="0"/>
    <x v="1"/>
    <n v="3"/>
    <n v="351.56"/>
    <n v="0.2"/>
    <n v="843.74400000000014"/>
    <n v="43.413970935018973"/>
    <x v="1"/>
    <n v="1"/>
    <x v="8"/>
    <n v="5.1453961077079023E-2"/>
    <n v="1.8963097811658513E-4"/>
    <x v="0"/>
    <s v="Jan-2024"/>
    <n v="202401"/>
  </r>
  <r>
    <s v="2573f47c-a506-40b4-8c92-55264bfdfabe"/>
    <x v="237"/>
    <x v="3405"/>
    <x v="3"/>
    <x v="0"/>
    <x v="3"/>
    <n v="2"/>
    <n v="278.75"/>
    <n v="7.0000000000000007E-2"/>
    <n v="518.47499999999991"/>
    <n v="36.935521815548192"/>
    <x v="1"/>
    <n v="1"/>
    <x v="8"/>
    <n v="7.1238771041126761E-2"/>
    <n v="1.2556053811659193E-4"/>
    <x v="0"/>
    <s v="Jan-2024"/>
    <n v="202401"/>
  </r>
  <r>
    <s v="4167bde7-d150-4c5d-a60f-814f8a509c09"/>
    <x v="251"/>
    <x v="3406"/>
    <x v="2"/>
    <x v="1"/>
    <x v="2"/>
    <n v="6"/>
    <n v="872.75"/>
    <n v="0.08"/>
    <n v="4817.58"/>
    <n v="353.00266509052801"/>
    <x v="1"/>
    <n v="1"/>
    <x v="8"/>
    <n v="7.3273856394813999E-2"/>
    <n v="1.5277379929342117E-5"/>
    <x v="0"/>
    <s v="Jan-2024"/>
    <n v="202401"/>
  </r>
  <r>
    <s v="27b20663-7fb3-4b5c-8578-57ffdad29720"/>
    <x v="260"/>
    <x v="3407"/>
    <x v="1"/>
    <x v="0"/>
    <x v="4"/>
    <n v="5"/>
    <n v="533.08000000000004"/>
    <n v="0.12"/>
    <n v="2345.5520000000001"/>
    <n v="549.237465104065"/>
    <x v="1"/>
    <n v="1"/>
    <x v="8"/>
    <n v="0.23416128276161219"/>
    <n v="4.5021385157950023E-5"/>
    <x v="0"/>
    <s v="Jan-2024"/>
    <n v="202401"/>
  </r>
  <r>
    <s v="73358fe7-aa18-46f1-aee1-1fb16913ba12"/>
    <x v="264"/>
    <x v="3408"/>
    <x v="2"/>
    <x v="2"/>
    <x v="7"/>
    <n v="1"/>
    <n v="580.89"/>
    <n v="0.1"/>
    <n v="522.80100000000004"/>
    <n v="153.80728063949331"/>
    <x v="1"/>
    <n v="1"/>
    <x v="8"/>
    <n v="0.29419852035381205"/>
    <n v="1.721496324605347E-4"/>
    <x v="0"/>
    <s v="Jan-2024"/>
    <n v="202401"/>
  </r>
  <r>
    <s v="172f8e0d-6d58-4781-a13a-b225763da764"/>
    <x v="264"/>
    <x v="3409"/>
    <x v="0"/>
    <x v="2"/>
    <x v="2"/>
    <n v="6"/>
    <n v="752.06"/>
    <n v="0.05"/>
    <n v="4286.7419999999993"/>
    <n v="727.9770416761346"/>
    <x v="1"/>
    <n v="1"/>
    <x v="8"/>
    <n v="0.16982058674772932"/>
    <n v="1.1080676187183648E-5"/>
    <x v="0"/>
    <s v="Jan-2024"/>
    <n v="202401"/>
  </r>
  <r>
    <s v="dff6b732-5014-4ee9-ad76-8a11824dcea0"/>
    <x v="241"/>
    <x v="3410"/>
    <x v="3"/>
    <x v="2"/>
    <x v="3"/>
    <n v="2"/>
    <n v="865.68"/>
    <n v="0.08"/>
    <n v="1592.8512000000001"/>
    <n v="167.77543724318099"/>
    <x v="1"/>
    <n v="1"/>
    <x v="8"/>
    <n v="0.10533026389607578"/>
    <n v="4.6206450420478704E-5"/>
    <x v="0"/>
    <s v="Jan-2024"/>
    <n v="202401"/>
  </r>
  <r>
    <s v="5e4c78b0-49a1-4cff-833e-5fbca7b43aec"/>
    <x v="252"/>
    <x v="3198"/>
    <x v="3"/>
    <x v="2"/>
    <x v="1"/>
    <n v="8"/>
    <n v="487.18"/>
    <n v="7.0000000000000007E-2"/>
    <n v="3624.6192000000001"/>
    <n v="691.17402690390304"/>
    <x v="1"/>
    <n v="1"/>
    <x v="8"/>
    <n v="0.19068872859910443"/>
    <n v="1.7960507409992201E-5"/>
    <x v="0"/>
    <s v="Jan-2024"/>
    <n v="202401"/>
  </r>
  <r>
    <s v="6ab46ff8-3354-47a0-a039-c5d4951e819c"/>
    <x v="254"/>
    <x v="3411"/>
    <x v="2"/>
    <x v="2"/>
    <x v="5"/>
    <n v="9"/>
    <n v="683.14"/>
    <n v="0"/>
    <n v="6148.26"/>
    <n v="1609.027145955853"/>
    <x v="1"/>
    <n v="1"/>
    <x v="8"/>
    <n v="0.26170447345360359"/>
    <n v="0"/>
    <x v="1"/>
    <s v="Jan-2024"/>
    <n v="202401"/>
  </r>
  <r>
    <s v="278a93f0-0a00-4a2b-aa6d-3cc893dddab6"/>
    <x v="250"/>
    <x v="3412"/>
    <x v="1"/>
    <x v="1"/>
    <x v="4"/>
    <n v="9"/>
    <n v="572.25"/>
    <n v="0.17"/>
    <n v="4274.7075000000004"/>
    <n v="669.72201246165969"/>
    <x v="1"/>
    <n v="1"/>
    <x v="8"/>
    <n v="0.15667083945782481"/>
    <n v="3.3008106402601817E-5"/>
    <x v="0"/>
    <s v="Jan-2024"/>
    <n v="202401"/>
  </r>
  <r>
    <s v="ef469be7-579e-485f-b5b9-5c872bad989d"/>
    <x v="248"/>
    <x v="3413"/>
    <x v="0"/>
    <x v="2"/>
    <x v="4"/>
    <n v="9"/>
    <n v="19.829999999999998"/>
    <n v="0.12"/>
    <n v="157.05359999999999"/>
    <n v="19.512626352174191"/>
    <x v="1"/>
    <n v="1"/>
    <x v="8"/>
    <n v="0.12424182796302786"/>
    <n v="6.7238191292654241E-4"/>
    <x v="0"/>
    <s v="Jan-2024"/>
    <n v="202401"/>
  </r>
  <r>
    <s v="a672fbee-e13f-4d1d-8860-52e4a06459ca"/>
    <x v="236"/>
    <x v="3414"/>
    <x v="3"/>
    <x v="1"/>
    <x v="0"/>
    <n v="5"/>
    <n v="385.76"/>
    <n v="0.09"/>
    <n v="1755.2080000000001"/>
    <n v="91.456383752374151"/>
    <x v="1"/>
    <n v="1"/>
    <x v="8"/>
    <n v="5.2105724080777974E-2"/>
    <n v="4.6661136457901286E-5"/>
    <x v="0"/>
    <s v="Jan-2024"/>
    <n v="202401"/>
  </r>
  <r>
    <s v="be8e645f-0914-4924-985b-30815cb9199b"/>
    <x v="261"/>
    <x v="3415"/>
    <x v="0"/>
    <x v="2"/>
    <x v="7"/>
    <n v="5"/>
    <n v="216.15"/>
    <n v="0.18"/>
    <n v="886.21500000000003"/>
    <n v="229.2732187793045"/>
    <x v="1"/>
    <n v="1"/>
    <x v="8"/>
    <n v="0.25871060496527876"/>
    <n v="1.6655100624566273E-4"/>
    <x v="0"/>
    <s v="Jan-2024"/>
    <n v="202401"/>
  </r>
  <r>
    <s v="40841cd4-1076-4bef-8eaf-f4eb54017416"/>
    <x v="242"/>
    <x v="3416"/>
    <x v="1"/>
    <x v="1"/>
    <x v="2"/>
    <n v="6"/>
    <n v="141.6"/>
    <n v="0.09"/>
    <n v="773.13599999999997"/>
    <n v="95.482135557650366"/>
    <x v="1"/>
    <n v="1"/>
    <x v="8"/>
    <n v="0.12349979247849067"/>
    <n v="1.0593220338983052E-4"/>
    <x v="0"/>
    <s v="Jan-2024"/>
    <n v="202401"/>
  </r>
  <r>
    <s v="89387dd4-2e15-4e55-bea9-285f4011d121"/>
    <x v="237"/>
    <x v="3417"/>
    <x v="0"/>
    <x v="1"/>
    <x v="0"/>
    <n v="8"/>
    <n v="209.62"/>
    <n v="0.19"/>
    <n v="1358.3376000000001"/>
    <n v="234.32439675569859"/>
    <x v="1"/>
    <n v="1"/>
    <x v="8"/>
    <n v="0.17250821648145392"/>
    <n v="1.1330025760900677E-4"/>
    <x v="0"/>
    <s v="Jan-2024"/>
    <n v="202401"/>
  </r>
  <r>
    <s v="823acfc0-d167-400d-8517-c0cf967288a9"/>
    <x v="262"/>
    <x v="3418"/>
    <x v="2"/>
    <x v="0"/>
    <x v="7"/>
    <n v="8"/>
    <n v="571.16999999999996"/>
    <n v="0.17"/>
    <n v="3792.5688"/>
    <n v="744.63854149296833"/>
    <x v="1"/>
    <n v="1"/>
    <x v="8"/>
    <n v="0.19634147216867057"/>
    <n v="3.7204334961570116E-5"/>
    <x v="0"/>
    <s v="Jan-2024"/>
    <n v="202401"/>
  </r>
  <r>
    <s v="6502ac1e-d085-4bd7-b5b5-ecd5e0a14a14"/>
    <x v="259"/>
    <x v="3419"/>
    <x v="0"/>
    <x v="1"/>
    <x v="2"/>
    <n v="2"/>
    <n v="249.91"/>
    <n v="0"/>
    <n v="499.82"/>
    <n v="95.332132327676703"/>
    <x v="1"/>
    <n v="1"/>
    <x v="8"/>
    <n v="0.19073292850961687"/>
    <n v="0"/>
    <x v="1"/>
    <s v="Jan-2024"/>
    <n v="202401"/>
  </r>
  <r>
    <s v="059212f1-26a3-4050-86f6-7fa2a5383941"/>
    <x v="242"/>
    <x v="3251"/>
    <x v="1"/>
    <x v="2"/>
    <x v="2"/>
    <n v="7"/>
    <n v="664.2"/>
    <n v="0.15"/>
    <n v="3951.99"/>
    <n v="625.32839997238125"/>
    <x v="1"/>
    <n v="1"/>
    <x v="8"/>
    <n v="0.1582312708211259"/>
    <n v="3.2262227384178601E-5"/>
    <x v="0"/>
    <s v="Jan-2024"/>
    <n v="202401"/>
  </r>
  <r>
    <s v="2853c01d-1c58-4b0f-a87a-cbb6f9a5e664"/>
    <x v="234"/>
    <x v="725"/>
    <x v="3"/>
    <x v="0"/>
    <x v="6"/>
    <n v="9"/>
    <n v="430.67"/>
    <n v="0.11"/>
    <n v="3449.6667000000002"/>
    <n v="979.32870434502763"/>
    <x v="1"/>
    <n v="1"/>
    <x v="8"/>
    <n v="0.28389081888549628"/>
    <n v="2.8379553305830966E-5"/>
    <x v="0"/>
    <s v="Jan-2024"/>
    <n v="202401"/>
  </r>
  <r>
    <s v="c825a754-9ff1-4ee9-bed0-622583d2e7ad"/>
    <x v="236"/>
    <x v="3420"/>
    <x v="3"/>
    <x v="2"/>
    <x v="2"/>
    <n v="5"/>
    <n v="607.22"/>
    <n v="0.13"/>
    <n v="2641.4070000000002"/>
    <n v="238.88003780972451"/>
    <x v="1"/>
    <n v="1"/>
    <x v="8"/>
    <n v="9.0436664175465767E-2"/>
    <n v="4.2818088995751126E-5"/>
    <x v="0"/>
    <s v="Jan-2024"/>
    <n v="202401"/>
  </r>
  <r>
    <s v="b115dd34-f5c8-4750-8235-0a6716ea53e9"/>
    <x v="247"/>
    <x v="3421"/>
    <x v="2"/>
    <x v="1"/>
    <x v="4"/>
    <n v="9"/>
    <n v="717.95"/>
    <n v="0.28000000000000003"/>
    <n v="4652.3159999999998"/>
    <n v="1374.1907246555979"/>
    <x v="1"/>
    <n v="1"/>
    <x v="8"/>
    <n v="0.29537776983670028"/>
    <n v="4.3333255952519135E-5"/>
    <x v="0"/>
    <s v="Jan-2024"/>
    <n v="202401"/>
  </r>
  <r>
    <s v="bd807539-578c-4d11-9172-9145fb7d86b6"/>
    <x v="252"/>
    <x v="3422"/>
    <x v="1"/>
    <x v="1"/>
    <x v="4"/>
    <n v="9"/>
    <n v="361.02"/>
    <n v="0.21"/>
    <n v="2566.8521999999998"/>
    <n v="558.22295269471294"/>
    <x v="1"/>
    <n v="1"/>
    <x v="8"/>
    <n v="0.21747374184408164"/>
    <n v="6.4631691688364447E-5"/>
    <x v="0"/>
    <s v="Jan-2024"/>
    <n v="202401"/>
  </r>
  <r>
    <s v="5ec9e514-23e8-48df-b832-e5714bada145"/>
    <x v="257"/>
    <x v="3423"/>
    <x v="3"/>
    <x v="2"/>
    <x v="6"/>
    <n v="3"/>
    <n v="103.97"/>
    <n v="0.12"/>
    <n v="274.48079999999999"/>
    <n v="44.522550695850967"/>
    <x v="1"/>
    <n v="1"/>
    <x v="8"/>
    <n v="0.16220643008855617"/>
    <n v="3.8472636337405025E-4"/>
    <x v="0"/>
    <s v="Jan-2024"/>
    <n v="202401"/>
  </r>
  <r>
    <s v="c0fbb9e7-63c5-47f3-bf0f-83b582b27f71"/>
    <x v="240"/>
    <x v="3424"/>
    <x v="3"/>
    <x v="0"/>
    <x v="5"/>
    <n v="7"/>
    <n v="549.66999999999996"/>
    <n v="0.14000000000000001"/>
    <n v="3309.0133999999998"/>
    <n v="585.99184494193912"/>
    <x v="1"/>
    <n v="1"/>
    <x v="8"/>
    <n v="0.17708959563051002"/>
    <n v="3.6385467644222904E-5"/>
    <x v="0"/>
    <s v="Jan-2024"/>
    <n v="202401"/>
  </r>
  <r>
    <s v="dc213e96-a482-4f19-9a69-ab28da5a8fcc"/>
    <x v="247"/>
    <x v="3425"/>
    <x v="2"/>
    <x v="1"/>
    <x v="9"/>
    <n v="9"/>
    <n v="777.36"/>
    <n v="0.09"/>
    <n v="6366.5784000000003"/>
    <n v="1058.5158591943321"/>
    <x v="1"/>
    <n v="1"/>
    <x v="8"/>
    <n v="0.16626134050188277"/>
    <n v="1.2864052691159823E-5"/>
    <x v="0"/>
    <s v="Jan-2024"/>
    <n v="202401"/>
  </r>
  <r>
    <s v="98bd3d4c-a397-499c-b482-71e020af7f10"/>
    <x v="236"/>
    <x v="3426"/>
    <x v="3"/>
    <x v="1"/>
    <x v="8"/>
    <n v="5"/>
    <n v="108.61"/>
    <n v="0.03"/>
    <n v="526.75849999999991"/>
    <n v="42.103909387839437"/>
    <x v="1"/>
    <n v="1"/>
    <x v="8"/>
    <n v="7.9930194553746059E-2"/>
    <n v="5.5243531903139677E-5"/>
    <x v="0"/>
    <s v="Jan-2024"/>
    <n v="202401"/>
  </r>
  <r>
    <s v="3032c4cf-9e18-4a08-9fec-e32579bf2b5d"/>
    <x v="234"/>
    <x v="3427"/>
    <x v="3"/>
    <x v="2"/>
    <x v="3"/>
    <n v="1"/>
    <n v="179.89"/>
    <n v="0.2"/>
    <n v="143.91200000000001"/>
    <n v="19.68556954454705"/>
    <x v="1"/>
    <n v="1"/>
    <x v="8"/>
    <n v="0.13678893729881489"/>
    <n v="1.1117905386625162E-3"/>
    <x v="0"/>
    <s v="Jan-2024"/>
    <n v="202401"/>
  </r>
  <r>
    <s v="1889af02-86ed-4a3f-b8e2-7464127e0d99"/>
    <x v="240"/>
    <x v="3428"/>
    <x v="1"/>
    <x v="0"/>
    <x v="7"/>
    <n v="9"/>
    <n v="737.8"/>
    <n v="0.06"/>
    <n v="6241.7879999999996"/>
    <n v="1214.305543167555"/>
    <x v="1"/>
    <n v="1"/>
    <x v="8"/>
    <n v="0.194544502819954"/>
    <n v="9.0358724134815212E-6"/>
    <x v="0"/>
    <s v="Jan-2024"/>
    <n v="202401"/>
  </r>
  <r>
    <s v="9a9950c1-b83b-43a2-b907-f875da998a5d"/>
    <x v="253"/>
    <x v="3429"/>
    <x v="1"/>
    <x v="0"/>
    <x v="1"/>
    <n v="4"/>
    <n v="656.61"/>
    <n v="0.27"/>
    <n v="1917.3012000000001"/>
    <n v="448.76146396196538"/>
    <x v="1"/>
    <n v="1"/>
    <x v="8"/>
    <n v="0.23405892822784721"/>
    <n v="1.0280074930323937E-4"/>
    <x v="0"/>
    <s v="Jan-2024"/>
    <n v="202401"/>
  </r>
  <r>
    <s v="37337a87-d6de-40b4-af35-f098441f68a0"/>
    <x v="258"/>
    <x v="3430"/>
    <x v="2"/>
    <x v="0"/>
    <x v="9"/>
    <n v="2"/>
    <n v="644.79"/>
    <n v="0.25"/>
    <n v="967.18499999999995"/>
    <n v="196.05742397737049"/>
    <x v="1"/>
    <n v="1"/>
    <x v="8"/>
    <n v="0.20270933066307945"/>
    <n v="1.9386156733199958E-4"/>
    <x v="0"/>
    <s v="Jan-2024"/>
    <n v="202401"/>
  </r>
  <r>
    <s v="a0841a50-82f9-4a99-844a-ebf247df5a5d"/>
    <x v="256"/>
    <x v="3431"/>
    <x v="2"/>
    <x v="1"/>
    <x v="6"/>
    <n v="7"/>
    <n v="901.85"/>
    <n v="0.12"/>
    <n v="5555.3959999999997"/>
    <n v="901.03585045172952"/>
    <x v="1"/>
    <n v="1"/>
    <x v="8"/>
    <n v="0.16219111121002527"/>
    <n v="1.9008545925438978E-5"/>
    <x v="0"/>
    <s v="Jan-2024"/>
    <n v="202401"/>
  </r>
  <r>
    <s v="4f57c3c9-be0b-491e-8d88-ae5741e94ec7"/>
    <x v="242"/>
    <x v="2326"/>
    <x v="2"/>
    <x v="2"/>
    <x v="8"/>
    <n v="5"/>
    <n v="728.61"/>
    <n v="0.16"/>
    <n v="3060.1619999999998"/>
    <n v="311.12837344568248"/>
    <x v="1"/>
    <n v="1"/>
    <x v="8"/>
    <n v="0.10167055647566453"/>
    <n v="4.3919243491030863E-5"/>
    <x v="0"/>
    <s v="Jan-2024"/>
    <n v="202401"/>
  </r>
  <r>
    <s v="50ff2ce2-14d9-4f2e-995d-8d31aeda2986"/>
    <x v="255"/>
    <x v="3432"/>
    <x v="1"/>
    <x v="2"/>
    <x v="4"/>
    <n v="5"/>
    <n v="931.24"/>
    <n v="0.06"/>
    <n v="4376.8280000000004"/>
    <n v="566.96599679896417"/>
    <x v="1"/>
    <n v="1"/>
    <x v="8"/>
    <n v="0.12953810311919137"/>
    <n v="1.2886044413899746E-5"/>
    <x v="0"/>
    <s v="Jan-2024"/>
    <n v="202401"/>
  </r>
  <r>
    <s v="dc8767bb-aa16-4aaf-86d6-306b6ce03f1e"/>
    <x v="244"/>
    <x v="3433"/>
    <x v="3"/>
    <x v="0"/>
    <x v="9"/>
    <n v="3"/>
    <n v="800.71"/>
    <n v="0.13"/>
    <n v="2089.8530999999998"/>
    <n v="309.62520050696679"/>
    <x v="1"/>
    <n v="1"/>
    <x v="8"/>
    <n v="0.14815644243462223"/>
    <n v="5.4118636376882186E-5"/>
    <x v="0"/>
    <s v="Jan-2024"/>
    <n v="202401"/>
  </r>
  <r>
    <s v="861bd697-e4d7-4d8f-917b-00848a82c12d"/>
    <x v="240"/>
    <x v="413"/>
    <x v="0"/>
    <x v="2"/>
    <x v="3"/>
    <n v="5"/>
    <n v="10.96"/>
    <n v="0.23"/>
    <n v="42.196000000000012"/>
    <n v="12.280781477642551"/>
    <x v="1"/>
    <n v="1"/>
    <x v="8"/>
    <n v="0.29104136595038743"/>
    <n v="4.1970802919708032E-3"/>
    <x v="0"/>
    <s v="Jan-2024"/>
    <n v="202401"/>
  </r>
  <r>
    <s v="e47738c8-91c6-405e-8b5c-991056674d80"/>
    <x v="255"/>
    <x v="3434"/>
    <x v="0"/>
    <x v="2"/>
    <x v="1"/>
    <n v="5"/>
    <n v="31.93"/>
    <n v="0.17"/>
    <n v="132.5095"/>
    <n v="30.099868773075251"/>
    <x v="1"/>
    <n v="1"/>
    <x v="8"/>
    <n v="0.22715253452073436"/>
    <n v="1.0648293141246477E-3"/>
    <x v="0"/>
    <s v="Jan-2024"/>
    <n v="202401"/>
  </r>
  <r>
    <s v="ea617704-438d-48a7-9ddf-5d5cfbb3653b"/>
    <x v="253"/>
    <x v="2057"/>
    <x v="0"/>
    <x v="1"/>
    <x v="8"/>
    <n v="3"/>
    <n v="772.09"/>
    <n v="0.18"/>
    <n v="1899.3414"/>
    <n v="527.45586990508798"/>
    <x v="1"/>
    <n v="1"/>
    <x v="8"/>
    <n v="0.27770461377037742"/>
    <n v="7.7711147664132415E-5"/>
    <x v="0"/>
    <s v="Jan-2024"/>
    <n v="202401"/>
  </r>
  <r>
    <s v="251e27f5-5645-411e-a8a8-aec319a86129"/>
    <x v="263"/>
    <x v="3435"/>
    <x v="1"/>
    <x v="1"/>
    <x v="4"/>
    <n v="7"/>
    <n v="104.91"/>
    <n v="0.26"/>
    <n v="543.43380000000002"/>
    <n v="124.3581176680824"/>
    <x v="1"/>
    <n v="1"/>
    <x v="8"/>
    <n v="0.22883765726033675"/>
    <n v="3.5404496371039125E-4"/>
    <x v="0"/>
    <s v="Jan-2024"/>
    <n v="202401"/>
  </r>
  <r>
    <s v="50e74cf2-c11f-4641-b059-ebd2e5d45179"/>
    <x v="246"/>
    <x v="3436"/>
    <x v="3"/>
    <x v="1"/>
    <x v="9"/>
    <n v="4"/>
    <n v="772.64"/>
    <n v="7.0000000000000007E-2"/>
    <n v="2874.2208000000001"/>
    <n v="225.1067519615859"/>
    <x v="1"/>
    <n v="1"/>
    <x v="8"/>
    <n v="7.8319227235981975E-2"/>
    <n v="2.2649616897908471E-5"/>
    <x v="0"/>
    <s v="Jan-2024"/>
    <n v="202401"/>
  </r>
  <r>
    <s v="8887101a-f7cb-4443-8d46-27ca93ffc0fd"/>
    <x v="247"/>
    <x v="3437"/>
    <x v="1"/>
    <x v="2"/>
    <x v="1"/>
    <n v="2"/>
    <n v="453.88"/>
    <n v="0.05"/>
    <n v="862.37199999999996"/>
    <n v="85.200315934264864"/>
    <x v="1"/>
    <n v="1"/>
    <x v="8"/>
    <n v="9.8797637138340375E-2"/>
    <n v="5.5080638054111222E-5"/>
    <x v="0"/>
    <s v="Jan-2024"/>
    <n v="202401"/>
  </r>
  <r>
    <s v="ae94d2ab-93cf-4ac3-834b-40eac9e2eb0c"/>
    <x v="244"/>
    <x v="3438"/>
    <x v="1"/>
    <x v="1"/>
    <x v="4"/>
    <n v="7"/>
    <n v="656.1"/>
    <n v="0.27"/>
    <n v="3352.6709999999998"/>
    <n v="286.61759394958818"/>
    <x v="1"/>
    <n v="1"/>
    <x v="8"/>
    <n v="8.548932894089166E-2"/>
    <n v="5.8788947677836575E-5"/>
    <x v="0"/>
    <s v="Jan-2024"/>
    <n v="202401"/>
  </r>
  <r>
    <s v="bbd957b6-f424-4065-8cc4-4846a489d9d1"/>
    <x v="237"/>
    <x v="3439"/>
    <x v="1"/>
    <x v="2"/>
    <x v="3"/>
    <n v="4"/>
    <n v="679.66"/>
    <n v="0.02"/>
    <n v="2664.2671999999998"/>
    <n v="663.00590698328415"/>
    <x v="1"/>
    <n v="1"/>
    <x v="8"/>
    <n v="0.24885113136673537"/>
    <n v="7.356619486213696E-6"/>
    <x v="0"/>
    <s v="Jan-2024"/>
    <n v="202401"/>
  </r>
  <r>
    <s v="f6b876ae-d1ee-4553-975a-2d1e09745f35"/>
    <x v="255"/>
    <x v="3440"/>
    <x v="1"/>
    <x v="1"/>
    <x v="7"/>
    <n v="1"/>
    <n v="912.3"/>
    <n v="0.04"/>
    <n v="875.80799999999988"/>
    <n v="54.311790546067023"/>
    <x v="1"/>
    <n v="1"/>
    <x v="8"/>
    <n v="6.2013352865088044E-2"/>
    <n v="4.384522635098104E-5"/>
    <x v="0"/>
    <s v="Jan-2024"/>
    <n v="202401"/>
  </r>
  <r>
    <s v="779f6e3d-e636-478c-9431-aab5b0bfea68"/>
    <x v="239"/>
    <x v="3441"/>
    <x v="0"/>
    <x v="2"/>
    <x v="8"/>
    <n v="4"/>
    <n v="501.33"/>
    <n v="0.04"/>
    <n v="1925.1071999999999"/>
    <n v="522.53092655953276"/>
    <x v="1"/>
    <n v="1"/>
    <x v="8"/>
    <n v="0.27142952172197621"/>
    <n v="1.9946941136576706E-5"/>
    <x v="0"/>
    <s v="Jan-2024"/>
    <n v="202401"/>
  </r>
  <r>
    <s v="a6045f0c-81e5-4565-9f53-e7f48513f7ad"/>
    <x v="255"/>
    <x v="3442"/>
    <x v="2"/>
    <x v="2"/>
    <x v="3"/>
    <n v="8"/>
    <n v="288.44"/>
    <n v="0.12"/>
    <n v="2030.6176"/>
    <n v="459.32630361298101"/>
    <x v="1"/>
    <n v="1"/>
    <x v="8"/>
    <n v="0.22620029670430367"/>
    <n v="5.2003882956594094E-5"/>
    <x v="0"/>
    <s v="Jan-2024"/>
    <n v="202401"/>
  </r>
  <r>
    <s v="380de2ad-7064-43a0-94ce-0fbf845ceffa"/>
    <x v="257"/>
    <x v="3443"/>
    <x v="0"/>
    <x v="2"/>
    <x v="2"/>
    <n v="6"/>
    <n v="269"/>
    <n v="0.23"/>
    <n v="1242.78"/>
    <n v="274.08059860499958"/>
    <x v="1"/>
    <n v="1"/>
    <x v="8"/>
    <n v="0.22053830815188497"/>
    <n v="1.4250309789343247E-4"/>
    <x v="0"/>
    <s v="Jan-2024"/>
    <n v="202401"/>
  </r>
  <r>
    <s v="5484eb13-a501-4f54-aa5d-7071cf77e7bf"/>
    <x v="259"/>
    <x v="3444"/>
    <x v="1"/>
    <x v="0"/>
    <x v="2"/>
    <n v="9"/>
    <n v="263.48"/>
    <n v="0.05"/>
    <n v="2252.7539999999999"/>
    <n v="123.77084421737641"/>
    <x v="1"/>
    <n v="1"/>
    <x v="8"/>
    <n v="5.4942015070165856E-2"/>
    <n v="2.1085302700605571E-5"/>
    <x v="0"/>
    <s v="Jan-2024"/>
    <n v="202401"/>
  </r>
  <r>
    <s v="e25dc261-fb0d-45da-a476-96298cc03b7a"/>
    <x v="241"/>
    <x v="3445"/>
    <x v="1"/>
    <x v="0"/>
    <x v="5"/>
    <n v="8"/>
    <n v="790.41"/>
    <n v="0.15"/>
    <n v="5374.7879999999996"/>
    <n v="891.71705824883145"/>
    <x v="1"/>
    <n v="1"/>
    <x v="8"/>
    <n v="0.16590739174248947"/>
    <n v="2.3721865867081643E-5"/>
    <x v="0"/>
    <s v="Jan-2024"/>
    <n v="202401"/>
  </r>
  <r>
    <s v="6c4a24f1-c877-4c98-b708-731866af3245"/>
    <x v="261"/>
    <x v="3446"/>
    <x v="2"/>
    <x v="0"/>
    <x v="4"/>
    <n v="1"/>
    <n v="72.260000000000005"/>
    <n v="0.18"/>
    <n v="59.253200000000007"/>
    <n v="5.3190299653709987"/>
    <x v="1"/>
    <n v="1"/>
    <x v="8"/>
    <n v="8.9767809424149206E-2"/>
    <n v="2.4910047052311094E-3"/>
    <x v="0"/>
    <s v="Jan-2024"/>
    <n v="202401"/>
  </r>
  <r>
    <s v="0dc1bde8-92e6-4827-9db8-60f9a7d64da8"/>
    <x v="259"/>
    <x v="3447"/>
    <x v="2"/>
    <x v="2"/>
    <x v="4"/>
    <n v="5"/>
    <n v="746.9"/>
    <n v="0.08"/>
    <n v="3435.74"/>
    <n v="478.28457507651251"/>
    <x v="1"/>
    <n v="1"/>
    <x v="8"/>
    <n v="0.1392086057374867"/>
    <n v="2.1421877091980185E-5"/>
    <x v="0"/>
    <s v="Jan-2024"/>
    <n v="202401"/>
  </r>
  <r>
    <s v="f9c8e562-bdb0-4960-8f99-9b85f1e130a4"/>
    <x v="247"/>
    <x v="3448"/>
    <x v="3"/>
    <x v="0"/>
    <x v="4"/>
    <n v="6"/>
    <n v="493.89"/>
    <n v="0.24"/>
    <n v="2252.1383999999998"/>
    <n v="149.44929221547989"/>
    <x v="1"/>
    <n v="1"/>
    <x v="8"/>
    <n v="6.6358840209589209E-2"/>
    <n v="8.0989694061430677E-5"/>
    <x v="0"/>
    <s v="Jan-2024"/>
    <n v="202401"/>
  </r>
  <r>
    <s v="6d985008-c89c-4aec-b55d-09776880fe1d"/>
    <x v="253"/>
    <x v="3449"/>
    <x v="1"/>
    <x v="1"/>
    <x v="3"/>
    <n v="2"/>
    <n v="779.64"/>
    <n v="0.17"/>
    <n v="1294.2023999999999"/>
    <n v="88.680744044534592"/>
    <x v="1"/>
    <n v="1"/>
    <x v="8"/>
    <n v="6.8521541950883877E-2"/>
    <n v="1.0902467805653893E-4"/>
    <x v="0"/>
    <s v="Jan-2024"/>
    <n v="202401"/>
  </r>
  <r>
    <s v="70016843-3f91-42a1-bed6-4130fbfbcb72"/>
    <x v="249"/>
    <x v="3450"/>
    <x v="3"/>
    <x v="1"/>
    <x v="3"/>
    <n v="6"/>
    <n v="200.05"/>
    <n v="0.23"/>
    <n v="924.23100000000011"/>
    <n v="76.383950222765094"/>
    <x v="1"/>
    <n v="1"/>
    <x v="8"/>
    <n v="8.2645951307373469E-2"/>
    <n v="1.916187619761726E-4"/>
    <x v="0"/>
    <s v="Jan-2024"/>
    <n v="202401"/>
  </r>
  <r>
    <s v="859c3950-f0ed-43bb-b20a-2620fec99e66"/>
    <x v="235"/>
    <x v="3374"/>
    <x v="1"/>
    <x v="1"/>
    <x v="5"/>
    <n v="5"/>
    <n v="928.45"/>
    <n v="0.27"/>
    <n v="3388.8425000000002"/>
    <n v="211.5547904913885"/>
    <x v="1"/>
    <n v="1"/>
    <x v="8"/>
    <n v="6.2426858283141956E-2"/>
    <n v="5.816145188216921E-5"/>
    <x v="0"/>
    <s v="Jan-2024"/>
    <n v="202401"/>
  </r>
  <r>
    <s v="97de0b33-10fd-4062-80a0-7bff05fefbb5"/>
    <x v="247"/>
    <x v="3451"/>
    <x v="0"/>
    <x v="0"/>
    <x v="1"/>
    <n v="9"/>
    <n v="368.01"/>
    <n v="0.08"/>
    <n v="3047.1228000000001"/>
    <n v="770.91825113976267"/>
    <x v="1"/>
    <n v="1"/>
    <x v="8"/>
    <n v="0.25299874725749899"/>
    <n v="2.4153933015105267E-5"/>
    <x v="0"/>
    <s v="Jan-2024"/>
    <n v="202401"/>
  </r>
  <r>
    <s v="3489d3c3-1a77-495a-b671-6f57ef059f24"/>
    <x v="241"/>
    <x v="2061"/>
    <x v="2"/>
    <x v="1"/>
    <x v="0"/>
    <n v="5"/>
    <n v="232.42"/>
    <n v="0.21"/>
    <n v="918.05899999999997"/>
    <n v="142.8675415396844"/>
    <x v="1"/>
    <n v="1"/>
    <x v="8"/>
    <n v="0.15561912855239632"/>
    <n v="1.8070734016005507E-4"/>
    <x v="0"/>
    <s v="Jan-2024"/>
    <n v="202401"/>
  </r>
  <r>
    <s v="0e779c84-5ba3-4a6b-83d3-8ab7fb390dfe"/>
    <x v="250"/>
    <x v="3452"/>
    <x v="0"/>
    <x v="2"/>
    <x v="5"/>
    <n v="7"/>
    <n v="694.46"/>
    <n v="0.11"/>
    <n v="4326.4858000000004"/>
    <n v="1172.828584008412"/>
    <x v="1"/>
    <n v="1"/>
    <x v="8"/>
    <n v="0.27108111252980699"/>
    <n v="2.2628064559925285E-5"/>
    <x v="0"/>
    <s v="Jan-2024"/>
    <n v="202401"/>
  </r>
  <r>
    <s v="0b6f7f13-4c00-4b5a-968e-6c7a5eff8a27"/>
    <x v="243"/>
    <x v="3453"/>
    <x v="2"/>
    <x v="0"/>
    <x v="2"/>
    <n v="5"/>
    <n v="866.24"/>
    <n v="0.22"/>
    <n v="3378.3359999999998"/>
    <n v="622.90440089608353"/>
    <x v="1"/>
    <n v="1"/>
    <x v="8"/>
    <n v="0.18438201555324385"/>
    <n v="5.0794237162910975E-5"/>
    <x v="0"/>
    <s v="Jan-2024"/>
    <n v="202401"/>
  </r>
  <r>
    <s v="960ad941-3039-49cb-9dc5-c93a50642579"/>
    <x v="239"/>
    <x v="3454"/>
    <x v="2"/>
    <x v="2"/>
    <x v="6"/>
    <n v="6"/>
    <n v="720.22"/>
    <n v="0.21"/>
    <n v="3413.8427999999999"/>
    <n v="469.9484530236877"/>
    <x v="1"/>
    <n v="1"/>
    <x v="8"/>
    <n v="0.13765966406645547"/>
    <n v="4.8596262253200412E-5"/>
    <x v="0"/>
    <s v="Jan-2024"/>
    <n v="202401"/>
  </r>
  <r>
    <s v="bd9415db-144e-468c-a332-11b7c4306b7b"/>
    <x v="241"/>
    <x v="3455"/>
    <x v="0"/>
    <x v="0"/>
    <x v="7"/>
    <n v="9"/>
    <n v="237.21"/>
    <n v="0.24"/>
    <n v="1622.5164"/>
    <n v="246.07888340854331"/>
    <x v="1"/>
    <n v="1"/>
    <x v="8"/>
    <n v="0.15166495907748193"/>
    <n v="1.1241797001250651E-4"/>
    <x v="0"/>
    <s v="Jan-2024"/>
    <n v="202401"/>
  </r>
  <r>
    <s v="039d805f-abfe-44e1-891e-d2124443f5a4"/>
    <x v="242"/>
    <x v="3456"/>
    <x v="1"/>
    <x v="0"/>
    <x v="2"/>
    <n v="7"/>
    <n v="364.75"/>
    <n v="0.06"/>
    <n v="2400.0549999999998"/>
    <n v="547.71432080242153"/>
    <x v="1"/>
    <n v="1"/>
    <x v="8"/>
    <n v="0.22820907054314238"/>
    <n v="2.3499461470674631E-5"/>
    <x v="0"/>
    <s v="Jan-2024"/>
    <n v="202401"/>
  </r>
  <r>
    <s v="5a1c5bb6-c7ec-4671-ad0f-e3dfa6e7d14f"/>
    <x v="263"/>
    <x v="3457"/>
    <x v="2"/>
    <x v="0"/>
    <x v="0"/>
    <n v="2"/>
    <n v="833.67"/>
    <n v="0.18"/>
    <n v="1367.2188000000001"/>
    <n v="302.83591920030233"/>
    <x v="1"/>
    <n v="1"/>
    <x v="8"/>
    <n v="0.22149777285120884"/>
    <n v="1.0795638562020944E-4"/>
    <x v="0"/>
    <s v="Jan-2024"/>
    <n v="202401"/>
  </r>
  <r>
    <s v="076f7bb8-a66d-4e6f-b092-5992c0cc1c4d"/>
    <x v="246"/>
    <x v="3458"/>
    <x v="0"/>
    <x v="1"/>
    <x v="3"/>
    <n v="4"/>
    <n v="456.21"/>
    <n v="0.18"/>
    <n v="1496.3688"/>
    <n v="354.51244269304232"/>
    <x v="1"/>
    <n v="1"/>
    <x v="8"/>
    <n v="0.23691515266359625"/>
    <n v="9.863878477017163E-5"/>
    <x v="0"/>
    <s v="Jan-2024"/>
    <n v="202401"/>
  </r>
  <r>
    <s v="9ad27754-6164-458f-a374-112ea57d2f0b"/>
    <x v="236"/>
    <x v="3459"/>
    <x v="1"/>
    <x v="2"/>
    <x v="4"/>
    <n v="7"/>
    <n v="396.11"/>
    <n v="0.28999999999999998"/>
    <n v="1968.6667"/>
    <n v="411.92730470133841"/>
    <x v="1"/>
    <n v="1"/>
    <x v="8"/>
    <n v="0.20924176992547211"/>
    <n v="1.0458855224198183E-4"/>
    <x v="0"/>
    <s v="Jan-2024"/>
    <n v="202401"/>
  </r>
  <r>
    <s v="c198a0cc-417c-47b6-a1ea-97cb1fb5eb3a"/>
    <x v="263"/>
    <x v="246"/>
    <x v="3"/>
    <x v="0"/>
    <x v="7"/>
    <n v="2"/>
    <n v="351.95"/>
    <n v="0.19"/>
    <n v="570.15899999999999"/>
    <n v="154.69146915172541"/>
    <x v="1"/>
    <n v="1"/>
    <x v="8"/>
    <n v="0.27131286036303104"/>
    <n v="2.6992470521380879E-4"/>
    <x v="0"/>
    <s v="Jan-2024"/>
    <n v="202401"/>
  </r>
  <r>
    <s v="c0e64493-b697-4b4d-af1c-04d762ca8195"/>
    <x v="258"/>
    <x v="3460"/>
    <x v="0"/>
    <x v="0"/>
    <x v="9"/>
    <n v="8"/>
    <n v="626.77"/>
    <n v="0.15"/>
    <n v="4262.0360000000001"/>
    <n v="895.4143318578499"/>
    <x v="1"/>
    <n v="1"/>
    <x v="8"/>
    <n v="0.21009074814427892"/>
    <n v="2.991527992724604E-5"/>
    <x v="0"/>
    <s v="Jan-2024"/>
    <n v="202401"/>
  </r>
  <r>
    <s v="7de04518-a427-42dd-8e86-3a894e6ab034"/>
    <x v="242"/>
    <x v="3461"/>
    <x v="0"/>
    <x v="1"/>
    <x v="8"/>
    <n v="8"/>
    <n v="544.91999999999996"/>
    <n v="0.01"/>
    <n v="4315.7664000000004"/>
    <n v="354.58226150114672"/>
    <x v="1"/>
    <n v="1"/>
    <x v="8"/>
    <n v="8.2159743748212763E-2"/>
    <n v="2.293914703075681E-6"/>
    <x v="0"/>
    <s v="Jan-2024"/>
    <n v="202401"/>
  </r>
  <r>
    <s v="9618c000-6135-4b6e-b812-78415fc66622"/>
    <x v="259"/>
    <x v="3462"/>
    <x v="2"/>
    <x v="0"/>
    <x v="6"/>
    <n v="3"/>
    <n v="322.17"/>
    <n v="0.01"/>
    <n v="956.84489999999994"/>
    <n v="133.97518314509099"/>
    <x v="1"/>
    <n v="1"/>
    <x v="8"/>
    <n v="0.1400176592309694"/>
    <n v="1.034650443347715E-5"/>
    <x v="0"/>
    <s v="Jan-2024"/>
    <n v="202401"/>
  </r>
  <r>
    <s v="6ac96c19-e98e-462b-be9b-08cbb2b8d205"/>
    <x v="248"/>
    <x v="3463"/>
    <x v="1"/>
    <x v="1"/>
    <x v="9"/>
    <n v="9"/>
    <n v="129.97999999999999"/>
    <n v="0.23"/>
    <n v="900.76139999999998"/>
    <n v="88.210897552652057"/>
    <x v="1"/>
    <n v="1"/>
    <x v="8"/>
    <n v="9.7929260237674551E-2"/>
    <n v="1.966114444957344E-4"/>
    <x v="0"/>
    <s v="Jan-2024"/>
    <n v="202401"/>
  </r>
  <r>
    <s v="0d3c8430-7bd9-466b-bc2f-f53f2eadc45c"/>
    <x v="245"/>
    <x v="3464"/>
    <x v="2"/>
    <x v="1"/>
    <x v="7"/>
    <n v="6"/>
    <n v="332.23"/>
    <n v="0.19"/>
    <n v="1614.6378"/>
    <n v="477.6021467287743"/>
    <x v="1"/>
    <n v="1"/>
    <x v="8"/>
    <n v="0.29579522214132131"/>
    <n v="9.5315494286086946E-5"/>
    <x v="0"/>
    <s v="Jan-2024"/>
    <n v="202401"/>
  </r>
  <r>
    <s v="93f7449a-6c15-4169-a5dc-6c787924ba1e"/>
    <x v="235"/>
    <x v="3465"/>
    <x v="2"/>
    <x v="0"/>
    <x v="1"/>
    <n v="9"/>
    <n v="301.26"/>
    <n v="0.01"/>
    <n v="2684.2266"/>
    <n v="732.21598649359407"/>
    <x v="1"/>
    <n v="1"/>
    <x v="8"/>
    <n v="0.27278471441032365"/>
    <n v="3.6882132082291412E-6"/>
    <x v="0"/>
    <s v="Jan-2024"/>
    <n v="202401"/>
  </r>
  <r>
    <s v="c65d536b-d502-4b63-9e86-fd793c57670e"/>
    <x v="249"/>
    <x v="3466"/>
    <x v="0"/>
    <x v="2"/>
    <x v="6"/>
    <n v="7"/>
    <n v="340.27"/>
    <n v="0.3"/>
    <n v="1667.3230000000001"/>
    <n v="302.09732496092772"/>
    <x v="1"/>
    <n v="1"/>
    <x v="8"/>
    <n v="0.18118704351881892"/>
    <n v="1.2595040073219168E-4"/>
    <x v="0"/>
    <s v="Jan-2024"/>
    <n v="202401"/>
  </r>
  <r>
    <s v="50da578d-7acd-41d6-a6f0-fd887ebfcb5b"/>
    <x v="235"/>
    <x v="3467"/>
    <x v="0"/>
    <x v="2"/>
    <x v="3"/>
    <n v="5"/>
    <n v="13.25"/>
    <n v="0.16"/>
    <n v="55.65"/>
    <n v="13.53287546588013"/>
    <x v="1"/>
    <n v="1"/>
    <x v="8"/>
    <n v="0.24317835518203287"/>
    <n v="2.4150943396226416E-3"/>
    <x v="0"/>
    <s v="Jan-2024"/>
    <n v="202401"/>
  </r>
  <r>
    <s v="a74fdc3d-fd24-4347-91a8-766831897d7a"/>
    <x v="234"/>
    <x v="3468"/>
    <x v="1"/>
    <x v="0"/>
    <x v="6"/>
    <n v="5"/>
    <n v="453.29"/>
    <n v="0"/>
    <n v="2266.4499999999998"/>
    <n v="364.37416763217919"/>
    <x v="1"/>
    <n v="1"/>
    <x v="8"/>
    <n v="0.16076867684360088"/>
    <n v="0"/>
    <x v="1"/>
    <s v="Jan-2024"/>
    <n v="202401"/>
  </r>
  <r>
    <s v="36bc215d-c786-48b1-a4d8-c9b55d01ff34"/>
    <x v="246"/>
    <x v="3469"/>
    <x v="3"/>
    <x v="2"/>
    <x v="7"/>
    <n v="5"/>
    <n v="490.8"/>
    <n v="0.24"/>
    <n v="1865.04"/>
    <n v="526.64203643074745"/>
    <x v="1"/>
    <n v="1"/>
    <x v="8"/>
    <n v="0.28237573265492827"/>
    <n v="9.7799511002444979E-5"/>
    <x v="0"/>
    <s v="Jan-2024"/>
    <n v="202401"/>
  </r>
  <r>
    <s v="9ce899d6-2a6c-4c6c-80b2-39169672d1b7"/>
    <x v="254"/>
    <x v="3470"/>
    <x v="3"/>
    <x v="0"/>
    <x v="9"/>
    <n v="5"/>
    <n v="313.89"/>
    <n v="0.18"/>
    <n v="1286.9490000000001"/>
    <n v="343.38964611858262"/>
    <x v="1"/>
    <n v="1"/>
    <x v="8"/>
    <n v="0.26682459531697261"/>
    <n v="1.1468985950492211E-4"/>
    <x v="0"/>
    <s v="Jan-2024"/>
    <n v="202401"/>
  </r>
  <r>
    <s v="247f4033-8988-4eb3-9c79-0d2e5c153b8b"/>
    <x v="254"/>
    <x v="3471"/>
    <x v="3"/>
    <x v="1"/>
    <x v="9"/>
    <n v="3"/>
    <n v="238.49"/>
    <n v="0.14000000000000001"/>
    <n v="615.30420000000004"/>
    <n v="94.145810142458785"/>
    <x v="1"/>
    <n v="1"/>
    <x v="8"/>
    <n v="0.15300693566281326"/>
    <n v="1.9567556990509737E-4"/>
    <x v="0"/>
    <s v="Jan-2024"/>
    <n v="202401"/>
  </r>
  <r>
    <s v="c4504a91-0d34-4e1d-92bf-ec462d49ffe5"/>
    <x v="243"/>
    <x v="3472"/>
    <x v="1"/>
    <x v="0"/>
    <x v="3"/>
    <n v="3"/>
    <n v="461.78"/>
    <n v="0.04"/>
    <n v="1329.9264000000001"/>
    <n v="234.01518328436549"/>
    <x v="1"/>
    <n v="1"/>
    <x v="8"/>
    <n v="0.17596100301818618"/>
    <n v="2.8873778278256602E-5"/>
    <x v="0"/>
    <s v="Jan-2024"/>
    <n v="202401"/>
  </r>
  <r>
    <s v="52dc758d-5fb5-47b8-97d9-886058a80619"/>
    <x v="246"/>
    <x v="3473"/>
    <x v="3"/>
    <x v="0"/>
    <x v="3"/>
    <n v="6"/>
    <n v="362.07"/>
    <n v="0.26"/>
    <n v="1607.5907999999999"/>
    <n v="462.96497586073542"/>
    <x v="1"/>
    <n v="1"/>
    <x v="8"/>
    <n v="0.28798682840231199"/>
    <n v="1.196821977334033E-4"/>
    <x v="0"/>
    <s v="Jan-2024"/>
    <n v="202401"/>
  </r>
  <r>
    <s v="0bd5e398-bdde-4017-801a-c81c77b80219"/>
    <x v="246"/>
    <x v="3474"/>
    <x v="3"/>
    <x v="0"/>
    <x v="9"/>
    <n v="7"/>
    <n v="142.91"/>
    <n v="0.17"/>
    <n v="830.30709999999999"/>
    <n v="147.79042944040441"/>
    <x v="1"/>
    <n v="1"/>
    <x v="8"/>
    <n v="0.17799490024884096"/>
    <n v="1.6993712326439218E-4"/>
    <x v="0"/>
    <s v="Jan-2024"/>
    <n v="202401"/>
  </r>
  <r>
    <s v="7dedad4b-63b6-4a3d-b68f-0dacfad0cee0"/>
    <x v="257"/>
    <x v="2617"/>
    <x v="2"/>
    <x v="2"/>
    <x v="6"/>
    <n v="9"/>
    <n v="635.46"/>
    <n v="0.1"/>
    <n v="5147.2260000000006"/>
    <n v="587.08056834317574"/>
    <x v="1"/>
    <n v="1"/>
    <x v="8"/>
    <n v="0.11405766297092369"/>
    <n v="1.7485146368160247E-5"/>
    <x v="0"/>
    <s v="Jan-2024"/>
    <n v="202401"/>
  </r>
  <r>
    <s v="23b9559f-4fbf-416c-b532-1533e6851a06"/>
    <x v="243"/>
    <x v="3475"/>
    <x v="1"/>
    <x v="2"/>
    <x v="2"/>
    <n v="4"/>
    <n v="11.22"/>
    <n v="7.0000000000000007E-2"/>
    <n v="41.738399999999999"/>
    <n v="10.69125169621033"/>
    <x v="1"/>
    <n v="1"/>
    <x v="8"/>
    <n v="0.25614905449682618"/>
    <n v="1.5597147950089127E-3"/>
    <x v="0"/>
    <s v="Jan-2024"/>
    <n v="202401"/>
  </r>
  <r>
    <s v="e87f1c3f-64bf-4045-83da-ccf2f20fec37"/>
    <x v="261"/>
    <x v="3476"/>
    <x v="3"/>
    <x v="0"/>
    <x v="4"/>
    <n v="3"/>
    <n v="649.95000000000005"/>
    <n v="0.2"/>
    <n v="1559.88"/>
    <n v="318.40056978042139"/>
    <x v="1"/>
    <n v="1"/>
    <x v="8"/>
    <n v="0.20411863077956086"/>
    <n v="1.0257199271738852E-4"/>
    <x v="0"/>
    <s v="Jan-2024"/>
    <n v="202401"/>
  </r>
  <r>
    <s v="0a6903e3-d136-46cd-9b94-208d0cae0663"/>
    <x v="245"/>
    <x v="3477"/>
    <x v="2"/>
    <x v="1"/>
    <x v="0"/>
    <n v="1"/>
    <n v="672.46"/>
    <n v="0.14000000000000001"/>
    <n v="578.31560000000002"/>
    <n v="82.913304539855616"/>
    <x v="1"/>
    <n v="1"/>
    <x v="8"/>
    <n v="0.14337034058886811"/>
    <n v="2.0819082175891504E-4"/>
    <x v="0"/>
    <s v="Jan-2024"/>
    <n v="202401"/>
  </r>
  <r>
    <s v="f5224261-eee3-443d-848e-8873993722b1"/>
    <x v="248"/>
    <x v="3478"/>
    <x v="3"/>
    <x v="0"/>
    <x v="5"/>
    <n v="2"/>
    <n v="934.63"/>
    <n v="0.22"/>
    <n v="1458.0228"/>
    <n v="385.15551807414943"/>
    <x v="1"/>
    <n v="1"/>
    <x v="8"/>
    <n v="0.26416289105640145"/>
    <n v="1.176936327744669E-4"/>
    <x v="0"/>
    <s v="Jan-2024"/>
    <n v="202401"/>
  </r>
  <r>
    <s v="da5a9e7b-98da-4837-bf05-d9f013f091cd"/>
    <x v="254"/>
    <x v="3479"/>
    <x v="1"/>
    <x v="1"/>
    <x v="4"/>
    <n v="4"/>
    <n v="600.29999999999995"/>
    <n v="0"/>
    <n v="2401.1999999999998"/>
    <n v="588.21492982513212"/>
    <x v="1"/>
    <n v="1"/>
    <x v="8"/>
    <n v="0.24496707055852582"/>
    <n v="0"/>
    <x v="1"/>
    <s v="Jan-2024"/>
    <n v="202401"/>
  </r>
  <r>
    <s v="602e3794-11c9-4fe1-bc23-482ee47b03e9"/>
    <x v="236"/>
    <x v="3480"/>
    <x v="1"/>
    <x v="2"/>
    <x v="3"/>
    <n v="3"/>
    <n v="502.1"/>
    <n v="0"/>
    <n v="1506.3"/>
    <n v="207.0349763992933"/>
    <x v="1"/>
    <n v="1"/>
    <x v="8"/>
    <n v="0.13744604421383078"/>
    <n v="0"/>
    <x v="1"/>
    <s v="Jan-2024"/>
    <n v="202401"/>
  </r>
  <r>
    <s v="a7c797ca-c331-4b0c-a219-a0277a63fe5f"/>
    <x v="258"/>
    <x v="3481"/>
    <x v="3"/>
    <x v="2"/>
    <x v="0"/>
    <n v="3"/>
    <n v="516.1"/>
    <n v="0.26"/>
    <n v="1145.742"/>
    <n v="342.02224018308419"/>
    <x v="1"/>
    <n v="1"/>
    <x v="8"/>
    <n v="0.29851593132056276"/>
    <n v="1.6792611251049538E-4"/>
    <x v="0"/>
    <s v="Jan-2024"/>
    <n v="202401"/>
  </r>
  <r>
    <s v="71b05703-5ce5-488c-91ad-75ada195b1e1"/>
    <x v="263"/>
    <x v="3482"/>
    <x v="0"/>
    <x v="2"/>
    <x v="2"/>
    <n v="2"/>
    <n v="109.52"/>
    <n v="0.28000000000000003"/>
    <n v="157.7088"/>
    <n v="15.866817002044961"/>
    <x v="1"/>
    <n v="1"/>
    <x v="8"/>
    <n v="0.10060831736748337"/>
    <n v="1.2783053323593865E-3"/>
    <x v="0"/>
    <s v="Jan-2024"/>
    <n v="202401"/>
  </r>
  <r>
    <s v="78a8d00d-0361-40d3-803f-1b4cbeef4828"/>
    <x v="252"/>
    <x v="3483"/>
    <x v="0"/>
    <x v="2"/>
    <x v="2"/>
    <n v="6"/>
    <n v="264.60000000000002"/>
    <n v="0.11"/>
    <n v="1412.9639999999999"/>
    <n v="412.66195445498028"/>
    <x v="1"/>
    <n v="1"/>
    <x v="8"/>
    <n v="0.29205411776590223"/>
    <n v="6.92869740488788E-5"/>
    <x v="0"/>
    <s v="Jan-2024"/>
    <n v="202401"/>
  </r>
  <r>
    <s v="1b33849b-f1ed-4da5-ad07-107ba29568fd"/>
    <x v="239"/>
    <x v="3484"/>
    <x v="1"/>
    <x v="1"/>
    <x v="5"/>
    <n v="7"/>
    <n v="405.44"/>
    <n v="0.15"/>
    <n v="2412.3679999999999"/>
    <n v="212.31117677064921"/>
    <x v="1"/>
    <n v="1"/>
    <x v="8"/>
    <n v="8.8009448297543827E-2"/>
    <n v="5.285263276581351E-5"/>
    <x v="0"/>
    <s v="Jan-2024"/>
    <n v="202401"/>
  </r>
  <r>
    <s v="26fc890e-0400-485f-9608-cc3355980d3c"/>
    <x v="249"/>
    <x v="3485"/>
    <x v="1"/>
    <x v="0"/>
    <x v="6"/>
    <n v="6"/>
    <n v="514.04"/>
    <n v="0"/>
    <n v="3084.24"/>
    <n v="898.24625138972306"/>
    <x v="1"/>
    <n v="1"/>
    <x v="8"/>
    <n v="0.29123746900037711"/>
    <n v="0"/>
    <x v="1"/>
    <s v="Jan-2024"/>
    <n v="202401"/>
  </r>
  <r>
    <s v="87469903-d11d-4833-9321-feeebb09e33c"/>
    <x v="255"/>
    <x v="3486"/>
    <x v="2"/>
    <x v="0"/>
    <x v="7"/>
    <n v="1"/>
    <n v="305.13"/>
    <n v="0.25"/>
    <n v="228.8475"/>
    <n v="13.757506370510431"/>
    <x v="1"/>
    <n v="1"/>
    <x v="8"/>
    <n v="6.0116480933855215E-2"/>
    <n v="8.1932291154589848E-4"/>
    <x v="0"/>
    <s v="Jan-2024"/>
    <n v="202401"/>
  </r>
  <r>
    <s v="fc9a7d65-331c-4a34-9228-6c62c4b24e02"/>
    <x v="262"/>
    <x v="3487"/>
    <x v="1"/>
    <x v="0"/>
    <x v="7"/>
    <n v="2"/>
    <n v="951.9"/>
    <n v="0.15"/>
    <n v="1618.23"/>
    <n v="142.8647005817808"/>
    <x v="1"/>
    <n v="1"/>
    <x v="8"/>
    <n v="8.828454581968001E-2"/>
    <n v="7.8789788843365894E-5"/>
    <x v="0"/>
    <s v="Jan-2024"/>
    <n v="202401"/>
  </r>
  <r>
    <s v="55074582-1b80-4246-9760-032d3b1625c8"/>
    <x v="236"/>
    <x v="3488"/>
    <x v="3"/>
    <x v="2"/>
    <x v="8"/>
    <n v="5"/>
    <n v="876.29"/>
    <n v="0.21"/>
    <n v="3461.3454999999999"/>
    <n v="1021.05552863218"/>
    <x v="1"/>
    <n v="1"/>
    <x v="8"/>
    <n v="0.2949880411048767"/>
    <n v="4.7929338461011769E-5"/>
    <x v="0"/>
    <s v="Jan-2024"/>
    <n v="202401"/>
  </r>
  <r>
    <s v="b64e20ef-968b-4fd7-88a9-6969de5219d7"/>
    <x v="264"/>
    <x v="3489"/>
    <x v="2"/>
    <x v="2"/>
    <x v="4"/>
    <n v="5"/>
    <n v="884.53"/>
    <n v="0.18"/>
    <n v="3626.5729999999999"/>
    <n v="616.99713894730871"/>
    <x v="1"/>
    <n v="1"/>
    <x v="8"/>
    <n v="0.17013228161884753"/>
    <n v="4.0699580568211369E-5"/>
    <x v="0"/>
    <s v="Jan-2024"/>
    <n v="202401"/>
  </r>
  <r>
    <s v="b62d9a82-a0ff-4941-989e-8add913e0c55"/>
    <x v="260"/>
    <x v="3490"/>
    <x v="1"/>
    <x v="2"/>
    <x v="4"/>
    <n v="7"/>
    <n v="510.9"/>
    <n v="0.16"/>
    <n v="3004.0920000000001"/>
    <n v="278.80556973991872"/>
    <x v="1"/>
    <n v="1"/>
    <x v="8"/>
    <n v="9.2808598984291668E-2"/>
    <n v="4.4738976036685967E-5"/>
    <x v="0"/>
    <s v="Jan-2024"/>
    <n v="202401"/>
  </r>
  <r>
    <s v="4d984d6f-1dc1-4ac5-a6bd-3c131970a891"/>
    <x v="256"/>
    <x v="3491"/>
    <x v="1"/>
    <x v="1"/>
    <x v="7"/>
    <n v="7"/>
    <n v="737.14"/>
    <n v="0.06"/>
    <n v="4850.3811999999989"/>
    <n v="1047.398655575555"/>
    <x v="1"/>
    <n v="1"/>
    <x v="8"/>
    <n v="0.21594151312798987"/>
    <n v="1.1627952046325761E-5"/>
    <x v="0"/>
    <s v="Jan-2024"/>
    <n v="202401"/>
  </r>
  <r>
    <s v="668f441b-2348-4818-b6fc-ead3d9effbc2"/>
    <x v="249"/>
    <x v="3492"/>
    <x v="3"/>
    <x v="2"/>
    <x v="8"/>
    <n v="3"/>
    <n v="809.09"/>
    <n v="0"/>
    <n v="2427.27"/>
    <n v="319.13004025985612"/>
    <x v="1"/>
    <n v="1"/>
    <x v="8"/>
    <n v="0.13147694333957743"/>
    <n v="0"/>
    <x v="1"/>
    <s v="Jan-2024"/>
    <n v="202401"/>
  </r>
  <r>
    <s v="bbdd63b0-8acf-4648-bab0-5c808356ab5c"/>
    <x v="251"/>
    <x v="1375"/>
    <x v="3"/>
    <x v="1"/>
    <x v="8"/>
    <n v="5"/>
    <n v="791.28"/>
    <n v="0.18"/>
    <n v="3244.248"/>
    <n v="301.01101475914601"/>
    <x v="1"/>
    <n v="1"/>
    <x v="8"/>
    <n v="9.2782985381865385E-2"/>
    <n v="4.5495905368516835E-5"/>
    <x v="0"/>
    <s v="Jan-2024"/>
    <n v="202401"/>
  </r>
  <r>
    <s v="7655ad1a-cb77-42c7-9612-3226fdbfa278"/>
    <x v="263"/>
    <x v="3493"/>
    <x v="0"/>
    <x v="2"/>
    <x v="7"/>
    <n v="1"/>
    <n v="805.52"/>
    <n v="0.23"/>
    <n v="620.25040000000001"/>
    <n v="72.05134077319488"/>
    <x v="1"/>
    <n v="1"/>
    <x v="8"/>
    <n v="0.11616492431636462"/>
    <n v="2.8552984407587649E-4"/>
    <x v="0"/>
    <s v="Jan-2024"/>
    <n v="202401"/>
  </r>
  <r>
    <s v="1bbc4324-a82c-4d69-9af4-d81372fd99be"/>
    <x v="237"/>
    <x v="3494"/>
    <x v="0"/>
    <x v="1"/>
    <x v="1"/>
    <n v="9"/>
    <n v="311.66000000000003"/>
    <n v="0.14000000000000001"/>
    <n v="2412.2483999999999"/>
    <n v="528.2843188003618"/>
    <x v="1"/>
    <n v="1"/>
    <x v="8"/>
    <n v="0.21900079560643995"/>
    <n v="4.9911941075388424E-5"/>
    <x v="0"/>
    <s v="Jan-2024"/>
    <n v="202401"/>
  </r>
  <r>
    <s v="d7ebcb5e-2f8d-40a9-9b0a-4d813fcebee0"/>
    <x v="242"/>
    <x v="3495"/>
    <x v="2"/>
    <x v="1"/>
    <x v="8"/>
    <n v="9"/>
    <n v="345.15"/>
    <n v="0.28000000000000003"/>
    <n v="2236.5720000000001"/>
    <n v="419.38911522271781"/>
    <x v="1"/>
    <n v="1"/>
    <x v="8"/>
    <n v="0.18751424734938907"/>
    <n v="9.0137943245287888E-5"/>
    <x v="0"/>
    <s v="Jan-2024"/>
    <n v="202401"/>
  </r>
  <r>
    <s v="d5b18953-c524-4304-9fa9-0a1af09af715"/>
    <x v="236"/>
    <x v="3496"/>
    <x v="0"/>
    <x v="1"/>
    <x v="3"/>
    <n v="3"/>
    <n v="237.92"/>
    <n v="0.24"/>
    <n v="542.45759999999996"/>
    <n v="69.377879214834891"/>
    <x v="1"/>
    <n v="1"/>
    <x v="8"/>
    <n v="0.12789548752720009"/>
    <n v="3.3624747814391392E-4"/>
    <x v="0"/>
    <s v="Jan-2024"/>
    <n v="202401"/>
  </r>
  <r>
    <s v="9a946d62-da0b-4912-9d18-5fce6b28ce64"/>
    <x v="257"/>
    <x v="3497"/>
    <x v="0"/>
    <x v="2"/>
    <x v="1"/>
    <n v="2"/>
    <n v="526.58000000000004"/>
    <n v="0.11"/>
    <n v="937.31240000000014"/>
    <n v="61.677788106052091"/>
    <x v="1"/>
    <n v="1"/>
    <x v="8"/>
    <n v="6.5802808227067175E-2"/>
    <n v="1.0444756732120474E-4"/>
    <x v="0"/>
    <s v="Jan-2024"/>
    <n v="202401"/>
  </r>
  <r>
    <s v="cf9b05fe-088b-4aa0-bfae-ac18e1b1cda5"/>
    <x v="262"/>
    <x v="3498"/>
    <x v="3"/>
    <x v="0"/>
    <x v="4"/>
    <n v="6"/>
    <n v="139.69999999999999"/>
    <n v="0.23"/>
    <n v="645.41399999999999"/>
    <n v="83.254006018830239"/>
    <x v="1"/>
    <n v="1"/>
    <x v="8"/>
    <n v="0.12899318269952348"/>
    <n v="2.7439751849200672E-4"/>
    <x v="0"/>
    <s v="Jan-2024"/>
    <n v="202401"/>
  </r>
  <r>
    <s v="3e3def96-87cd-4592-b70d-e110ff33bb07"/>
    <x v="254"/>
    <x v="3499"/>
    <x v="3"/>
    <x v="2"/>
    <x v="9"/>
    <n v="7"/>
    <n v="920.41"/>
    <n v="0.24"/>
    <n v="4896.5811999999996"/>
    <n v="727.50687208454713"/>
    <x v="1"/>
    <n v="1"/>
    <x v="8"/>
    <n v="0.1485744527395047"/>
    <n v="3.7250479987955676E-5"/>
    <x v="0"/>
    <s v="Jan-2024"/>
    <n v="202401"/>
  </r>
  <r>
    <s v="96c812d0-098d-4781-b305-95e4bcd4aa79"/>
    <x v="264"/>
    <x v="3500"/>
    <x v="0"/>
    <x v="0"/>
    <x v="7"/>
    <n v="1"/>
    <n v="577.6"/>
    <n v="7.0000000000000007E-2"/>
    <n v="537.16800000000001"/>
    <n v="49.61938735319535"/>
    <x v="1"/>
    <n v="1"/>
    <x v="8"/>
    <n v="9.2372195203726484E-2"/>
    <n v="1.2119113573407203E-4"/>
    <x v="0"/>
    <s v="Jan-2024"/>
    <n v="202401"/>
  </r>
  <r>
    <s v="096e00b3-bfab-4707-9894-d219dc7b5be2"/>
    <x v="237"/>
    <x v="3501"/>
    <x v="3"/>
    <x v="0"/>
    <x v="0"/>
    <n v="5"/>
    <n v="918.59"/>
    <n v="0.2"/>
    <n v="3674.36"/>
    <n v="1037.690361130356"/>
    <x v="1"/>
    <n v="1"/>
    <x v="8"/>
    <n v="0.28241390640284458"/>
    <n v="4.3544998312631321E-5"/>
    <x v="0"/>
    <s v="Jan-2024"/>
    <n v="202401"/>
  </r>
  <r>
    <s v="d9121027-9b59-443b-b525-6654e1cb1803"/>
    <x v="247"/>
    <x v="3502"/>
    <x v="3"/>
    <x v="1"/>
    <x v="8"/>
    <n v="2"/>
    <n v="184.29"/>
    <n v="0.16"/>
    <n v="309.60719999999998"/>
    <n v="16.14622758393508"/>
    <x v="1"/>
    <n v="1"/>
    <x v="8"/>
    <n v="5.2150685074297626E-2"/>
    <n v="4.3409843181941508E-4"/>
    <x v="0"/>
    <s v="Jan-2024"/>
    <n v="202401"/>
  </r>
  <r>
    <s v="4ce22beb-2195-4924-b1bb-6e25ee072b83"/>
    <x v="247"/>
    <x v="3503"/>
    <x v="1"/>
    <x v="1"/>
    <x v="6"/>
    <n v="9"/>
    <n v="576.29999999999995"/>
    <n v="0.16"/>
    <n v="4356.8280000000004"/>
    <n v="309.99449761508009"/>
    <x v="1"/>
    <n v="1"/>
    <x v="8"/>
    <n v="7.115141970605221E-2"/>
    <n v="3.084813079607458E-5"/>
    <x v="0"/>
    <s v="Jan-2024"/>
    <n v="202401"/>
  </r>
  <r>
    <s v="749f64f1-717e-4e66-8bdb-24608a485e15"/>
    <x v="257"/>
    <x v="247"/>
    <x v="0"/>
    <x v="1"/>
    <x v="7"/>
    <n v="3"/>
    <n v="342.6"/>
    <n v="0.17"/>
    <n v="853.07400000000007"/>
    <n v="203.6522971753588"/>
    <x v="1"/>
    <n v="1"/>
    <x v="8"/>
    <n v="0.23872758655797596"/>
    <n v="1.6540182914964E-4"/>
    <x v="0"/>
    <s v="Jan-2024"/>
    <n v="202401"/>
  </r>
  <r>
    <s v="a2b1b2ec-298f-45ff-80a1-27493729ba0a"/>
    <x v="255"/>
    <x v="3504"/>
    <x v="1"/>
    <x v="1"/>
    <x v="2"/>
    <n v="4"/>
    <n v="380.17"/>
    <n v="0.22"/>
    <n v="1186.1304"/>
    <n v="196.97550779834839"/>
    <x v="1"/>
    <n v="1"/>
    <x v="8"/>
    <n v="0.16606564320276118"/>
    <n v="1.4467212036720415E-4"/>
    <x v="0"/>
    <s v="Jan-2024"/>
    <n v="202401"/>
  </r>
  <r>
    <s v="e33b7199-5e56-41c0-96a4-fb66b9b37a0c"/>
    <x v="247"/>
    <x v="3505"/>
    <x v="3"/>
    <x v="1"/>
    <x v="6"/>
    <n v="2"/>
    <n v="492.29"/>
    <n v="0.04"/>
    <n v="945.19680000000005"/>
    <n v="140.73394312246049"/>
    <x v="1"/>
    <n v="1"/>
    <x v="8"/>
    <n v="0.14889379981233589"/>
    <n v="4.0626460013406728E-5"/>
    <x v="0"/>
    <s v="Jan-2024"/>
    <n v="202401"/>
  </r>
  <r>
    <s v="c48b9896-4797-4392-aa8b-f44c0ef77361"/>
    <x v="260"/>
    <x v="3506"/>
    <x v="0"/>
    <x v="2"/>
    <x v="8"/>
    <n v="3"/>
    <n v="752.36"/>
    <n v="0.02"/>
    <n v="2211.9384"/>
    <n v="296.86248463615328"/>
    <x v="1"/>
    <n v="1"/>
    <x v="8"/>
    <n v="0.13420920068847905"/>
    <n v="8.8610062558704169E-6"/>
    <x v="0"/>
    <s v="Jan-2024"/>
    <n v="202401"/>
  </r>
  <r>
    <s v="1a93cee1-1a06-4e38-99cf-ad48de5a4942"/>
    <x v="249"/>
    <x v="3507"/>
    <x v="2"/>
    <x v="0"/>
    <x v="4"/>
    <n v="2"/>
    <n v="687.07"/>
    <n v="0.08"/>
    <n v="1264.2088000000001"/>
    <n v="136.4087605031628"/>
    <x v="1"/>
    <n v="1"/>
    <x v="8"/>
    <n v="0.10790049911309176"/>
    <n v="5.8218231039049875E-5"/>
    <x v="0"/>
    <s v="Jan-2024"/>
    <n v="202401"/>
  </r>
  <r>
    <s v="02bdfaea-b1d0-4740-aef1-5f58be472a83"/>
    <x v="262"/>
    <x v="3508"/>
    <x v="1"/>
    <x v="0"/>
    <x v="4"/>
    <n v="1"/>
    <n v="153.49"/>
    <n v="0.04"/>
    <n v="147.35040000000001"/>
    <n v="32.233643429726648"/>
    <x v="1"/>
    <n v="1"/>
    <x v="8"/>
    <n v="0.21875504531868692"/>
    <n v="2.6060329663170237E-4"/>
    <x v="0"/>
    <s v="Jan-2024"/>
    <n v="202401"/>
  </r>
  <r>
    <s v="93be20b8-eb3d-4205-8c97-7bb98c83ca39"/>
    <x v="250"/>
    <x v="3509"/>
    <x v="0"/>
    <x v="1"/>
    <x v="2"/>
    <n v="9"/>
    <n v="618.86"/>
    <n v="0.18"/>
    <n v="4567.1868000000004"/>
    <n v="513.23946862306025"/>
    <x v="1"/>
    <n v="1"/>
    <x v="8"/>
    <n v="0.112375405495361"/>
    <n v="3.2317486992211486E-5"/>
    <x v="0"/>
    <s v="Jan-2024"/>
    <n v="202401"/>
  </r>
  <r>
    <s v="db671380-8364-4726-a6a0-2f5d6a064165"/>
    <x v="250"/>
    <x v="3510"/>
    <x v="0"/>
    <x v="1"/>
    <x v="7"/>
    <n v="9"/>
    <n v="368.28"/>
    <n v="7.0000000000000007E-2"/>
    <n v="3082.5036"/>
    <n v="429.7537000855213"/>
    <x v="1"/>
    <n v="1"/>
    <x v="8"/>
    <n v="0.13941709592343096"/>
    <n v="2.1119196746436894E-5"/>
    <x v="0"/>
    <s v="Jan-2024"/>
    <n v="202401"/>
  </r>
  <r>
    <s v="926e5eac-e8e2-45d6-a491-cc3e1180676d"/>
    <x v="249"/>
    <x v="3511"/>
    <x v="2"/>
    <x v="1"/>
    <x v="4"/>
    <n v="9"/>
    <n v="759.58"/>
    <n v="0.11"/>
    <n v="6084.2358000000004"/>
    <n v="1574.03638858824"/>
    <x v="1"/>
    <n v="1"/>
    <x v="8"/>
    <n v="0.25870732830378468"/>
    <n v="1.609076360912902E-5"/>
    <x v="0"/>
    <s v="Jan-2024"/>
    <n v="202401"/>
  </r>
  <r>
    <s v="52db575b-8403-446d-bef8-09fdb2cd5261"/>
    <x v="239"/>
    <x v="3512"/>
    <x v="3"/>
    <x v="0"/>
    <x v="6"/>
    <n v="9"/>
    <n v="132.09"/>
    <n v="0.26"/>
    <n v="879.71939999999995"/>
    <n v="135.2389423771983"/>
    <x v="1"/>
    <n v="1"/>
    <x v="8"/>
    <n v="0.15372963512819918"/>
    <n v="2.1870610105904225E-4"/>
    <x v="0"/>
    <s v="Jan-2024"/>
    <n v="202401"/>
  </r>
  <r>
    <s v="71ce3d13-a2de-4403-a51d-3836fad82308"/>
    <x v="247"/>
    <x v="3513"/>
    <x v="2"/>
    <x v="2"/>
    <x v="0"/>
    <n v="8"/>
    <n v="694.98"/>
    <n v="0.16"/>
    <n v="4670.2655999999997"/>
    <n v="543.98512557683671"/>
    <x v="1"/>
    <n v="1"/>
    <x v="8"/>
    <n v="0.11647841304289776"/>
    <n v="2.8777806555584333E-5"/>
    <x v="0"/>
    <s v="Jan-2024"/>
    <n v="202401"/>
  </r>
  <r>
    <s v="02279bae-747c-47f1-9c55-73ed6d6b9f2e"/>
    <x v="257"/>
    <x v="3514"/>
    <x v="3"/>
    <x v="0"/>
    <x v="0"/>
    <n v="5"/>
    <n v="566.07000000000005"/>
    <n v="0.2"/>
    <n v="2264.2800000000002"/>
    <n v="428.35123903786757"/>
    <x v="1"/>
    <n v="1"/>
    <x v="8"/>
    <n v="0.189177680780587"/>
    <n v="7.066263889624958E-5"/>
    <x v="0"/>
    <s v="Jan-2024"/>
    <n v="202401"/>
  </r>
  <r>
    <s v="89147ba8-98e2-462e-b7d0-95beb280881c"/>
    <x v="239"/>
    <x v="3515"/>
    <x v="3"/>
    <x v="1"/>
    <x v="7"/>
    <n v="8"/>
    <n v="277"/>
    <n v="0.21"/>
    <n v="1750.64"/>
    <n v="248.8324715301577"/>
    <x v="1"/>
    <n v="1"/>
    <x v="8"/>
    <n v="0.1421380018337052"/>
    <n v="9.4765342960288808E-5"/>
    <x v="0"/>
    <s v="Jan-2024"/>
    <n v="202401"/>
  </r>
  <r>
    <s v="855e5544-8875-48a0-888b-c345c54c7895"/>
    <x v="243"/>
    <x v="3516"/>
    <x v="2"/>
    <x v="1"/>
    <x v="6"/>
    <n v="1"/>
    <n v="818.78"/>
    <n v="0.25"/>
    <n v="614.08500000000004"/>
    <n v="38.994350260297963"/>
    <x v="1"/>
    <n v="1"/>
    <x v="8"/>
    <n v="6.3499923073024031E-2"/>
    <n v="3.0533232370111632E-4"/>
    <x v="0"/>
    <s v="Jan-2024"/>
    <n v="202401"/>
  </r>
  <r>
    <s v="31d2e707-a825-40ad-97b2-ea4ad03675e3"/>
    <x v="264"/>
    <x v="3517"/>
    <x v="1"/>
    <x v="1"/>
    <x v="1"/>
    <n v="4"/>
    <n v="114.83"/>
    <n v="0.04"/>
    <n v="440.94720000000001"/>
    <n v="46.783605537207599"/>
    <x v="1"/>
    <n v="1"/>
    <x v="8"/>
    <n v="0.10609797621394942"/>
    <n v="8.708525646608029E-5"/>
    <x v="0"/>
    <s v="Jan-2024"/>
    <n v="202401"/>
  </r>
  <r>
    <s v="970a24dd-0451-4615-a652-3d18e814045b"/>
    <x v="264"/>
    <x v="3518"/>
    <x v="2"/>
    <x v="2"/>
    <x v="1"/>
    <n v="6"/>
    <n v="767.38"/>
    <n v="0.23"/>
    <n v="3545.2955999999999"/>
    <n v="757.65038536947065"/>
    <x v="1"/>
    <n v="1"/>
    <x v="8"/>
    <n v="0.21370584313744406"/>
    <n v="4.9953521506076957E-5"/>
    <x v="0"/>
    <s v="Jan-2024"/>
    <n v="202401"/>
  </r>
  <r>
    <s v="c7774d54-1cb0-4b3f-a3ad-9902f228bdd9"/>
    <x v="255"/>
    <x v="3519"/>
    <x v="3"/>
    <x v="2"/>
    <x v="4"/>
    <n v="7"/>
    <n v="801.35"/>
    <n v="0.14000000000000001"/>
    <n v="4824.1269999999986"/>
    <n v="592.17897253939532"/>
    <x v="1"/>
    <n v="1"/>
    <x v="8"/>
    <n v="0.12275360340625267"/>
    <n v="2.4957883571473143E-5"/>
    <x v="0"/>
    <s v="Jan-2024"/>
    <n v="202401"/>
  </r>
  <r>
    <s v="2c06f09e-56c1-4016-ad92-9cd0e210b4ad"/>
    <x v="245"/>
    <x v="3520"/>
    <x v="2"/>
    <x v="1"/>
    <x v="2"/>
    <n v="1"/>
    <n v="322.22000000000003"/>
    <n v="0.09"/>
    <n v="293.22019999999998"/>
    <n v="33.164850886884409"/>
    <x v="1"/>
    <n v="1"/>
    <x v="8"/>
    <n v="0.11310561443885657"/>
    <n v="2.7931227111911114E-4"/>
    <x v="0"/>
    <s v="Jan-2024"/>
    <n v="202401"/>
  </r>
  <r>
    <s v="2ecc3db4-3cbf-423e-ac0f-c8a0dfd2e534"/>
    <x v="247"/>
    <x v="3521"/>
    <x v="0"/>
    <x v="0"/>
    <x v="0"/>
    <n v="5"/>
    <n v="283.52"/>
    <n v="0.11"/>
    <n v="1261.664"/>
    <n v="208.77098677625091"/>
    <x v="1"/>
    <n v="1"/>
    <x v="8"/>
    <n v="0.16547273028021003"/>
    <n v="7.7595936794582396E-5"/>
    <x v="0"/>
    <s v="Jan-2024"/>
    <n v="202401"/>
  </r>
  <r>
    <s v="b2bc4949-92a9-48bc-a5be-5b3ea3d838f7"/>
    <x v="254"/>
    <x v="3522"/>
    <x v="2"/>
    <x v="1"/>
    <x v="8"/>
    <n v="2"/>
    <n v="67.78"/>
    <n v="0.24"/>
    <n v="103.0256"/>
    <n v="5.2965700240184619"/>
    <x v="1"/>
    <n v="1"/>
    <x v="8"/>
    <n v="5.1410232253133806E-2"/>
    <n v="1.7704337562702861E-3"/>
    <x v="0"/>
    <s v="Jan-2024"/>
    <n v="202401"/>
  </r>
  <r>
    <s v="8945c6c1-0468-49e1-9d26-cf1f6eb4accf"/>
    <x v="234"/>
    <x v="3523"/>
    <x v="2"/>
    <x v="0"/>
    <x v="9"/>
    <n v="6"/>
    <n v="408.82"/>
    <n v="0.28999999999999998"/>
    <n v="1741.5732"/>
    <n v="125.2407914287116"/>
    <x v="1"/>
    <n v="1"/>
    <x v="8"/>
    <n v="7.1912447566781348E-2"/>
    <n v="1.1822644032418503E-4"/>
    <x v="0"/>
    <s v="Jan-2024"/>
    <n v="202401"/>
  </r>
  <r>
    <s v="06d473a8-204a-47ef-9b94-5e0df9415248"/>
    <x v="249"/>
    <x v="3524"/>
    <x v="1"/>
    <x v="0"/>
    <x v="5"/>
    <n v="8"/>
    <n v="773.63"/>
    <n v="0.04"/>
    <n v="5941.4784"/>
    <n v="1529.6904230266589"/>
    <x v="1"/>
    <n v="1"/>
    <x v="8"/>
    <n v="0.25745956141600362"/>
    <n v="6.46303788632809E-6"/>
    <x v="0"/>
    <s v="Jan-2024"/>
    <n v="202401"/>
  </r>
  <r>
    <s v="ff35b251-30b0-47c1-91d9-9d8c4ab9ad4f"/>
    <x v="249"/>
    <x v="3525"/>
    <x v="2"/>
    <x v="0"/>
    <x v="4"/>
    <n v="1"/>
    <n v="349.36"/>
    <n v="0.24"/>
    <n v="265.5136"/>
    <n v="29.63699560139516"/>
    <x v="1"/>
    <n v="1"/>
    <x v="8"/>
    <n v="0.11162138437125316"/>
    <n v="6.869704602702083E-4"/>
    <x v="0"/>
    <s v="Jan-2024"/>
    <n v="202401"/>
  </r>
  <r>
    <s v="91c8c320-94c0-4e2f-9151-abeb2803c449"/>
    <x v="242"/>
    <x v="3526"/>
    <x v="2"/>
    <x v="2"/>
    <x v="6"/>
    <n v="2"/>
    <n v="398.34"/>
    <n v="0.14000000000000001"/>
    <n v="685.14479999999992"/>
    <n v="93.712074985957926"/>
    <x v="1"/>
    <n v="1"/>
    <x v="8"/>
    <n v="0.13677703601626684"/>
    <n v="1.757292764974645E-4"/>
    <x v="0"/>
    <s v="Jan-2024"/>
    <n v="202401"/>
  </r>
  <r>
    <s v="7c80b0d4-7241-46ce-aee0-22b4f2889e47"/>
    <x v="261"/>
    <x v="3527"/>
    <x v="2"/>
    <x v="0"/>
    <x v="7"/>
    <n v="8"/>
    <n v="516.12"/>
    <n v="0.08"/>
    <n v="3798.6432"/>
    <n v="485.62806702096731"/>
    <x v="1"/>
    <n v="1"/>
    <x v="8"/>
    <n v="0.12784250624564247"/>
    <n v="1.9375339068433697E-5"/>
    <x v="0"/>
    <s v="Jan-2024"/>
    <n v="202401"/>
  </r>
  <r>
    <s v="b75111e7-9d16-4bc3-b33c-85dd95d2a15c"/>
    <x v="260"/>
    <x v="3528"/>
    <x v="2"/>
    <x v="1"/>
    <x v="0"/>
    <n v="7"/>
    <n v="724.5"/>
    <n v="0.02"/>
    <n v="4970.07"/>
    <n v="1137.6484315684129"/>
    <x v="1"/>
    <n v="1"/>
    <x v="8"/>
    <n v="0.22889988100135672"/>
    <n v="3.9436064280784774E-6"/>
    <x v="0"/>
    <s v="Jan-2024"/>
    <n v="202401"/>
  </r>
  <r>
    <s v="1f9bde9f-8e5a-42e5-a8c3-93d33abd3dac"/>
    <x v="245"/>
    <x v="3529"/>
    <x v="2"/>
    <x v="2"/>
    <x v="9"/>
    <n v="2"/>
    <n v="100.5"/>
    <n v="0.14000000000000001"/>
    <n v="172.86"/>
    <n v="50.86319770502778"/>
    <x v="1"/>
    <n v="1"/>
    <x v="8"/>
    <n v="0.29424504052428424"/>
    <n v="6.9651741293532343E-4"/>
    <x v="0"/>
    <s v="Jan-2024"/>
    <n v="202401"/>
  </r>
  <r>
    <s v="047cf573-9092-45e0-985f-7f3bbeffbb86"/>
    <x v="263"/>
    <x v="3530"/>
    <x v="2"/>
    <x v="2"/>
    <x v="2"/>
    <n v="6"/>
    <n v="970.04"/>
    <n v="0.01"/>
    <n v="5762.0375999999997"/>
    <n v="667.41645041455297"/>
    <x v="1"/>
    <n v="1"/>
    <x v="8"/>
    <n v="0.11582993669020018"/>
    <n v="1.7181422071942052E-6"/>
    <x v="0"/>
    <s v="Jan-2024"/>
    <n v="202401"/>
  </r>
  <r>
    <s v="9c816306-d19c-4140-ac1c-fe7c9a7d7add"/>
    <x v="253"/>
    <x v="3531"/>
    <x v="2"/>
    <x v="0"/>
    <x v="2"/>
    <n v="8"/>
    <n v="178.59"/>
    <n v="0.2"/>
    <n v="1142.9760000000001"/>
    <n v="263.12811744848062"/>
    <x v="1"/>
    <n v="1"/>
    <x v="8"/>
    <n v="0.23021316059871827"/>
    <n v="1.3998544151408253E-4"/>
    <x v="0"/>
    <s v="Jan-2024"/>
    <n v="202401"/>
  </r>
  <r>
    <s v="359777df-4f80-4365-b381-5615fb7a7152"/>
    <x v="244"/>
    <x v="3532"/>
    <x v="0"/>
    <x v="2"/>
    <x v="4"/>
    <n v="3"/>
    <n v="778.13"/>
    <n v="7.0000000000000007E-2"/>
    <n v="2170.9827"/>
    <n v="482.95896934064149"/>
    <x v="1"/>
    <n v="1"/>
    <x v="8"/>
    <n v="0.22246099397320923"/>
    <n v="2.9986420435317153E-5"/>
    <x v="0"/>
    <s v="Jan-2024"/>
    <n v="202401"/>
  </r>
  <r>
    <s v="e4ab1025-6892-4374-a2f5-7e1ed6761564"/>
    <x v="264"/>
    <x v="3533"/>
    <x v="3"/>
    <x v="1"/>
    <x v="2"/>
    <n v="9"/>
    <n v="373.05"/>
    <n v="0.09"/>
    <n v="3055.279500000001"/>
    <n v="639.85024703458362"/>
    <x v="1"/>
    <n v="1"/>
    <x v="8"/>
    <n v="0.20942445594080131"/>
    <n v="2.6806058169146224E-5"/>
    <x v="0"/>
    <s v="Jan-2024"/>
    <n v="202401"/>
  </r>
  <r>
    <s v="2dbdf53e-5c7e-42de-80db-030a5f2aaeab"/>
    <x v="252"/>
    <x v="3534"/>
    <x v="0"/>
    <x v="0"/>
    <x v="0"/>
    <n v="6"/>
    <n v="39.450000000000003"/>
    <n v="0.28999999999999998"/>
    <n v="168.05699999999999"/>
    <n v="28.107643638453951"/>
    <x v="1"/>
    <n v="1"/>
    <x v="8"/>
    <n v="0.16725065685127041"/>
    <n v="1.2251795521757496E-3"/>
    <x v="0"/>
    <s v="Jan-2024"/>
    <n v="202401"/>
  </r>
  <r>
    <s v="1d7cd80e-4afb-4d38-8e40-5af7766df448"/>
    <x v="254"/>
    <x v="3535"/>
    <x v="0"/>
    <x v="0"/>
    <x v="2"/>
    <n v="3"/>
    <n v="111.52"/>
    <n v="0.28999999999999998"/>
    <n v="237.5376"/>
    <n v="67.783796052956021"/>
    <x v="1"/>
    <n v="1"/>
    <x v="8"/>
    <n v="0.28536028002706104"/>
    <n v="8.6681013868962215E-4"/>
    <x v="0"/>
    <s v="Jan-2024"/>
    <n v="202401"/>
  </r>
  <r>
    <s v="89312e07-cdb4-44c6-8ede-a7216160c1e4"/>
    <x v="247"/>
    <x v="3536"/>
    <x v="0"/>
    <x v="1"/>
    <x v="4"/>
    <n v="8"/>
    <n v="405.8"/>
    <n v="0.04"/>
    <n v="3116.5439999999999"/>
    <n v="381.17702633077153"/>
    <x v="1"/>
    <n v="1"/>
    <x v="8"/>
    <n v="0.12230760301499724"/>
    <n v="1.232134056185313E-5"/>
    <x v="0"/>
    <s v="Jan-2024"/>
    <n v="202401"/>
  </r>
  <r>
    <s v="72a69672-a52e-4ce6-ae20-a54c44243daf"/>
    <x v="249"/>
    <x v="3537"/>
    <x v="3"/>
    <x v="2"/>
    <x v="4"/>
    <n v="6"/>
    <n v="257.48"/>
    <n v="0.27"/>
    <n v="1127.7624000000001"/>
    <n v="143.90813715914311"/>
    <x v="1"/>
    <n v="1"/>
    <x v="8"/>
    <n v="0.1276050142823906"/>
    <n v="1.7477085598881467E-4"/>
    <x v="0"/>
    <s v="Jan-2024"/>
    <n v="202401"/>
  </r>
  <r>
    <s v="664db645-c8bd-43c7-b9eb-2f719a86a01a"/>
    <x v="236"/>
    <x v="3538"/>
    <x v="2"/>
    <x v="1"/>
    <x v="3"/>
    <n v="3"/>
    <n v="34.19"/>
    <n v="0.2"/>
    <n v="82.055999999999997"/>
    <n v="17.668956675539601"/>
    <x v="1"/>
    <n v="1"/>
    <x v="8"/>
    <n v="0.21532802812152191"/>
    <n v="1.949887881446817E-3"/>
    <x v="0"/>
    <s v="Jan-2024"/>
    <n v="202401"/>
  </r>
  <r>
    <s v="d726282d-0fae-4409-8e88-45d5d0d4f311"/>
    <x v="236"/>
    <x v="3539"/>
    <x v="2"/>
    <x v="0"/>
    <x v="2"/>
    <n v="2"/>
    <n v="355.13"/>
    <n v="0.02"/>
    <n v="696.0548"/>
    <n v="165.13397912970251"/>
    <x v="1"/>
    <n v="1"/>
    <x v="8"/>
    <n v="0.23724278480617117"/>
    <n v="2.8158702446991244E-5"/>
    <x v="0"/>
    <s v="Jan-2024"/>
    <n v="202401"/>
  </r>
  <r>
    <s v="a89a230d-5798-451b-b4e3-9af9f5db915d"/>
    <x v="248"/>
    <x v="3540"/>
    <x v="0"/>
    <x v="2"/>
    <x v="6"/>
    <n v="2"/>
    <n v="500.79"/>
    <n v="0.06"/>
    <n v="941.48519999999996"/>
    <n v="94.199900208300519"/>
    <x v="1"/>
    <n v="1"/>
    <x v="8"/>
    <n v="0.10005457356982407"/>
    <n v="5.9905349547714609E-5"/>
    <x v="0"/>
    <s v="Jan-2024"/>
    <n v="202401"/>
  </r>
  <r>
    <s v="7b679772-0c0f-46a5-9872-bd4826194957"/>
    <x v="248"/>
    <x v="3541"/>
    <x v="1"/>
    <x v="1"/>
    <x v="8"/>
    <n v="1"/>
    <n v="650.13"/>
    <n v="0.03"/>
    <n v="630.62609999999995"/>
    <n v="52.645818987577549"/>
    <x v="1"/>
    <n v="1"/>
    <x v="8"/>
    <n v="8.3481827009027301E-2"/>
    <n v="4.6144617230400075E-5"/>
    <x v="0"/>
    <s v="Jan-2024"/>
    <n v="202401"/>
  </r>
  <r>
    <s v="8562187f-c6f4-4f0d-ada1-e7e5d70ebea0"/>
    <x v="243"/>
    <x v="3542"/>
    <x v="0"/>
    <x v="1"/>
    <x v="7"/>
    <n v="2"/>
    <n v="139.36000000000001"/>
    <n v="0.27"/>
    <n v="203.46559999999999"/>
    <n v="48.888905807316242"/>
    <x v="1"/>
    <n v="1"/>
    <x v="8"/>
    <n v="0.24028094089279092"/>
    <n v="9.6871412169919626E-4"/>
    <x v="0"/>
    <s v="Jan-2024"/>
    <n v="202401"/>
  </r>
  <r>
    <s v="0fac0a65-6750-4a36-9afe-9676430db0de"/>
    <x v="234"/>
    <x v="3543"/>
    <x v="2"/>
    <x v="1"/>
    <x v="6"/>
    <n v="4"/>
    <n v="334.27"/>
    <n v="0.04"/>
    <n v="1283.5968"/>
    <n v="231.7620018265506"/>
    <x v="1"/>
    <n v="1"/>
    <x v="8"/>
    <n v="0.18055669960111354"/>
    <n v="2.9915936219223983E-5"/>
    <x v="0"/>
    <s v="Jan-2024"/>
    <n v="202401"/>
  </r>
  <r>
    <s v="7940daf3-5af0-4093-a311-e75e2b750b27"/>
    <x v="245"/>
    <x v="3544"/>
    <x v="0"/>
    <x v="0"/>
    <x v="9"/>
    <n v="3"/>
    <n v="505.36"/>
    <n v="0.1"/>
    <n v="1364.472"/>
    <n v="207.05019427101689"/>
    <x v="1"/>
    <n v="1"/>
    <x v="8"/>
    <n v="0.15174382051886509"/>
    <n v="6.5959579969394758E-5"/>
    <x v="0"/>
    <s v="Jan-2024"/>
    <n v="202401"/>
  </r>
  <r>
    <s v="f643dbf3-082b-4dbd-a4d2-4135d3b764ee"/>
    <x v="235"/>
    <x v="3545"/>
    <x v="3"/>
    <x v="2"/>
    <x v="2"/>
    <n v="3"/>
    <n v="168.35"/>
    <n v="0.18"/>
    <n v="414.14100000000002"/>
    <n v="83.124345905291392"/>
    <x v="1"/>
    <n v="1"/>
    <x v="8"/>
    <n v="0.20071508473030053"/>
    <n v="3.5640035640035643E-4"/>
    <x v="0"/>
    <s v="Jan-2024"/>
    <n v="202401"/>
  </r>
  <r>
    <s v="bc7ab328-58d8-47fc-88b0-bcd73c88d187"/>
    <x v="248"/>
    <x v="3546"/>
    <x v="3"/>
    <x v="2"/>
    <x v="8"/>
    <n v="4"/>
    <n v="519.20000000000005"/>
    <n v="0.24"/>
    <n v="1578.3679999999999"/>
    <n v="445.83044804638871"/>
    <x v="1"/>
    <n v="1"/>
    <x v="8"/>
    <n v="0.28246292882673035"/>
    <n v="1.1556240369799691E-4"/>
    <x v="0"/>
    <s v="Jan-2024"/>
    <n v="202401"/>
  </r>
  <r>
    <s v="c712ed7e-7eed-4d1b-872f-2ff5e4d0871d"/>
    <x v="234"/>
    <x v="3547"/>
    <x v="1"/>
    <x v="2"/>
    <x v="3"/>
    <n v="6"/>
    <n v="824.19"/>
    <n v="0.24"/>
    <n v="3758.3063999999999"/>
    <n v="587.16689241568224"/>
    <x v="1"/>
    <n v="1"/>
    <x v="8"/>
    <n v="0.15623177833922275"/>
    <n v="4.8532498574357847E-5"/>
    <x v="0"/>
    <s v="Jan-2024"/>
    <n v="202401"/>
  </r>
  <r>
    <s v="b7452814-8eeb-4299-bf09-8ce332523d7b"/>
    <x v="246"/>
    <x v="3548"/>
    <x v="3"/>
    <x v="2"/>
    <x v="1"/>
    <n v="2"/>
    <n v="469.95"/>
    <n v="0.01"/>
    <n v="930.50099999999998"/>
    <n v="141.49669878569941"/>
    <x v="1"/>
    <n v="1"/>
    <x v="8"/>
    <n v="0.15206506901733519"/>
    <n v="1.0639429726566657E-5"/>
    <x v="0"/>
    <s v="Jan-2024"/>
    <n v="202401"/>
  </r>
  <r>
    <s v="c56e6826-fecf-4caa-b802-fca676813e06"/>
    <x v="258"/>
    <x v="3549"/>
    <x v="0"/>
    <x v="0"/>
    <x v="1"/>
    <n v="1"/>
    <n v="839.06"/>
    <n v="0.27"/>
    <n v="612.51379999999995"/>
    <n v="91.984568840999927"/>
    <x v="1"/>
    <n v="1"/>
    <x v="8"/>
    <n v="0.15017550435761601"/>
    <n v="3.2178866827163734E-4"/>
    <x v="0"/>
    <s v="Jan-2024"/>
    <n v="202401"/>
  </r>
  <r>
    <s v="bae4dfb9-6ca1-4c18-a8e9-6b9223997c08"/>
    <x v="247"/>
    <x v="3550"/>
    <x v="0"/>
    <x v="1"/>
    <x v="3"/>
    <n v="6"/>
    <n v="114.89"/>
    <n v="0.19"/>
    <n v="558.36540000000002"/>
    <n v="94.116032917037998"/>
    <x v="1"/>
    <n v="1"/>
    <x v="8"/>
    <n v="0.16855634843605638"/>
    <n v="2.7562596106420634E-4"/>
    <x v="0"/>
    <s v="Jan-2024"/>
    <n v="202401"/>
  </r>
  <r>
    <s v="6aa4284f-eddf-4d03-a06b-3e22dda2b576"/>
    <x v="256"/>
    <x v="3551"/>
    <x v="2"/>
    <x v="1"/>
    <x v="7"/>
    <n v="9"/>
    <n v="234.07"/>
    <n v="0.12"/>
    <n v="1853.8344"/>
    <n v="195.44921883075739"/>
    <x v="1"/>
    <n v="1"/>
    <x v="8"/>
    <n v="0.1054297076539077"/>
    <n v="5.6963016761367674E-5"/>
    <x v="0"/>
    <s v="Jan-2024"/>
    <n v="202401"/>
  </r>
  <r>
    <s v="9cb9f660-c015-4452-aea8-5c25c635a586"/>
    <x v="258"/>
    <x v="3552"/>
    <x v="2"/>
    <x v="2"/>
    <x v="8"/>
    <n v="9"/>
    <n v="306.82"/>
    <n v="0.01"/>
    <n v="2733.7662"/>
    <n v="707.31479462945288"/>
    <x v="1"/>
    <n v="1"/>
    <x v="8"/>
    <n v="0.25873273092243693"/>
    <n v="3.6213777169386322E-6"/>
    <x v="0"/>
    <s v="Jan-2024"/>
    <n v="202401"/>
  </r>
  <r>
    <s v="3d92cfa7-4954-416f-acf7-a5e96ee47618"/>
    <x v="260"/>
    <x v="3553"/>
    <x v="0"/>
    <x v="0"/>
    <x v="8"/>
    <n v="9"/>
    <n v="696.66"/>
    <n v="0.17"/>
    <n v="5204.0501999999997"/>
    <n v="1126.95138736532"/>
    <x v="1"/>
    <n v="1"/>
    <x v="8"/>
    <n v="0.21655275104097191"/>
    <n v="2.7113497098855815E-5"/>
    <x v="0"/>
    <s v="Jan-2024"/>
    <n v="202401"/>
  </r>
  <r>
    <s v="f9ff1316-07c4-40d7-81e6-10adeb356737"/>
    <x v="239"/>
    <x v="3554"/>
    <x v="2"/>
    <x v="1"/>
    <x v="3"/>
    <n v="2"/>
    <n v="356.09"/>
    <n v="0.01"/>
    <n v="705.05819999999994"/>
    <n v="107.6697897357632"/>
    <x v="1"/>
    <n v="1"/>
    <x v="8"/>
    <n v="0.15271049926908617"/>
    <n v="1.4041394029599259E-5"/>
    <x v="0"/>
    <s v="Jan-2024"/>
    <n v="202401"/>
  </r>
  <r>
    <s v="d79a677d-6930-43f2-8676-2817fe43dd93"/>
    <x v="260"/>
    <x v="3555"/>
    <x v="0"/>
    <x v="2"/>
    <x v="7"/>
    <n v="1"/>
    <n v="942.47"/>
    <n v="0.02"/>
    <n v="923.62059999999997"/>
    <n v="120.1541907960499"/>
    <x v="1"/>
    <n v="1"/>
    <x v="8"/>
    <n v="0.13009041894047177"/>
    <n v="2.1220834615425423E-5"/>
    <x v="0"/>
    <s v="Jan-2024"/>
    <n v="202401"/>
  </r>
  <r>
    <s v="2a0e1a89-9eec-44e6-b7af-a8601a5bdc0a"/>
    <x v="255"/>
    <x v="3556"/>
    <x v="1"/>
    <x v="0"/>
    <x v="3"/>
    <n v="7"/>
    <n v="749.28"/>
    <n v="0.2"/>
    <n v="4195.9679999999998"/>
    <n v="863.96692340460936"/>
    <x v="1"/>
    <n v="1"/>
    <x v="8"/>
    <n v="0.20590407824955037"/>
    <n v="3.8131844666117572E-5"/>
    <x v="0"/>
    <s v="Jan-2024"/>
    <n v="202401"/>
  </r>
  <r>
    <s v="19a1eb30-f234-4a12-b412-f15869f1fc1b"/>
    <x v="255"/>
    <x v="3557"/>
    <x v="0"/>
    <x v="0"/>
    <x v="3"/>
    <n v="4"/>
    <n v="763.67"/>
    <n v="0.08"/>
    <n v="2810.3056000000001"/>
    <n v="300.8619922067507"/>
    <x v="1"/>
    <n v="1"/>
    <x v="8"/>
    <n v="0.10705668173836706"/>
    <n v="2.6189322613170613E-5"/>
    <x v="0"/>
    <s v="Jan-2024"/>
    <n v="202401"/>
  </r>
  <r>
    <s v="02e23864-bca1-4fe9-9a7c-531e352c903e"/>
    <x v="263"/>
    <x v="3558"/>
    <x v="0"/>
    <x v="2"/>
    <x v="1"/>
    <n v="2"/>
    <n v="924.58"/>
    <n v="0.23"/>
    <n v="1423.8532"/>
    <n v="296.83200303870348"/>
    <x v="1"/>
    <n v="1"/>
    <x v="8"/>
    <n v="0.20847093158108115"/>
    <n v="1.2438079993077938E-4"/>
    <x v="0"/>
    <s v="Jan-2024"/>
    <n v="202401"/>
  </r>
  <r>
    <s v="f7e67e20-ec43-4619-93e8-375c461fdb66"/>
    <x v="244"/>
    <x v="3559"/>
    <x v="1"/>
    <x v="2"/>
    <x v="1"/>
    <n v="3"/>
    <n v="669.76"/>
    <n v="0.11"/>
    <n v="1788.2592"/>
    <n v="409.34647157758133"/>
    <x v="1"/>
    <n v="1"/>
    <x v="8"/>
    <n v="0.22890779568061573"/>
    <n v="5.474597865902214E-5"/>
    <x v="0"/>
    <s v="Jan-2024"/>
    <n v="202401"/>
  </r>
  <r>
    <s v="1478255b-4d3c-4bc8-90ce-ecf98e2357a5"/>
    <x v="245"/>
    <x v="3560"/>
    <x v="2"/>
    <x v="1"/>
    <x v="3"/>
    <n v="3"/>
    <n v="278.8"/>
    <n v="0.3"/>
    <n v="585.48"/>
    <n v="151.385331176732"/>
    <x v="1"/>
    <n v="1"/>
    <x v="8"/>
    <n v="0.25856618702044815"/>
    <n v="3.5868005738880915E-4"/>
    <x v="0"/>
    <s v="Jan-2024"/>
    <n v="202401"/>
  </r>
  <r>
    <s v="bb893f71-b316-4eaf-8037-81ae6b1f1e1b"/>
    <x v="236"/>
    <x v="3561"/>
    <x v="0"/>
    <x v="0"/>
    <x v="3"/>
    <n v="7"/>
    <n v="533.83000000000004"/>
    <n v="0.08"/>
    <n v="3437.8652000000011"/>
    <n v="833.11389926644608"/>
    <x v="1"/>
    <n v="1"/>
    <x v="8"/>
    <n v="0.2423346614248999"/>
    <n v="2.1408634637565193E-5"/>
    <x v="0"/>
    <s v="Jan-2024"/>
    <n v="202401"/>
  </r>
  <r>
    <s v="a948e508-57c4-49c8-a0f7-dc601029c806"/>
    <x v="250"/>
    <x v="3562"/>
    <x v="1"/>
    <x v="1"/>
    <x v="6"/>
    <n v="5"/>
    <n v="921.18"/>
    <n v="0.06"/>
    <n v="4329.5459999999994"/>
    <n v="748.29902231439803"/>
    <x v="1"/>
    <n v="1"/>
    <x v="8"/>
    <n v="0.17283544794636624"/>
    <n v="1.3026770012375433E-5"/>
    <x v="0"/>
    <s v="Jan-2024"/>
    <n v="202401"/>
  </r>
  <r>
    <s v="63b6a359-8f99-4fb1-a82d-bbdd1d0e1efd"/>
    <x v="262"/>
    <x v="3563"/>
    <x v="3"/>
    <x v="2"/>
    <x v="2"/>
    <n v="9"/>
    <n v="634.19000000000005"/>
    <n v="0.25"/>
    <n v="4280.7825000000012"/>
    <n v="262.97216287722131"/>
    <x v="1"/>
    <n v="1"/>
    <x v="8"/>
    <n v="6.1430862903504496E-2"/>
    <n v="4.3800403314113708E-5"/>
    <x v="0"/>
    <s v="Jan-2024"/>
    <n v="202401"/>
  </r>
  <r>
    <s v="7c9ef95b-be5a-4e29-acff-84ebd0bc49bf"/>
    <x v="252"/>
    <x v="3564"/>
    <x v="1"/>
    <x v="1"/>
    <x v="8"/>
    <n v="6"/>
    <n v="651.91999999999996"/>
    <n v="0.23"/>
    <n v="3011.8703999999998"/>
    <n v="186.13262308063821"/>
    <x v="1"/>
    <n v="1"/>
    <x v="8"/>
    <n v="6.1799678724767916E-2"/>
    <n v="5.8800670838957754E-5"/>
    <x v="0"/>
    <s v="Jan-2024"/>
    <n v="202401"/>
  </r>
  <r>
    <s v="61d75235-50e7-4b59-9c53-48f4a892cb17"/>
    <x v="238"/>
    <x v="3565"/>
    <x v="1"/>
    <x v="0"/>
    <x v="9"/>
    <n v="3"/>
    <n v="447.16"/>
    <n v="0.13"/>
    <n v="1167.0876000000001"/>
    <n v="300.10622193909109"/>
    <x v="1"/>
    <n v="1"/>
    <x v="8"/>
    <n v="0.25714112800023842"/>
    <n v="9.6907892775143878E-5"/>
    <x v="0"/>
    <s v="Jan-2024"/>
    <n v="202401"/>
  </r>
  <r>
    <s v="d4c9ad37-bc43-47e7-b667-10150819c87c"/>
    <x v="263"/>
    <x v="3566"/>
    <x v="0"/>
    <x v="0"/>
    <x v="2"/>
    <n v="1"/>
    <n v="872.45"/>
    <n v="0.26"/>
    <n v="645.61300000000006"/>
    <n v="102.5586210317919"/>
    <x v="1"/>
    <n v="1"/>
    <x v="8"/>
    <n v="0.15885464052271545"/>
    <n v="2.980113473551493E-4"/>
    <x v="0"/>
    <s v="Jan-2024"/>
    <n v="202401"/>
  </r>
  <r>
    <s v="a0e7254f-d586-46c4-941d-d67da542c51d"/>
    <x v="256"/>
    <x v="3567"/>
    <x v="2"/>
    <x v="1"/>
    <x v="8"/>
    <n v="8"/>
    <n v="683.92"/>
    <n v="0.21"/>
    <n v="4322.3743999999997"/>
    <n v="481.04068122841937"/>
    <x v="1"/>
    <n v="1"/>
    <x v="8"/>
    <n v="0.11129084080000552"/>
    <n v="3.8381682068078142E-5"/>
    <x v="0"/>
    <s v="Jan-2024"/>
    <n v="202401"/>
  </r>
  <r>
    <s v="82e7e44b-9ace-40d1-a15b-741d0589a365"/>
    <x v="253"/>
    <x v="3568"/>
    <x v="3"/>
    <x v="0"/>
    <x v="6"/>
    <n v="6"/>
    <n v="102.81"/>
    <n v="0.09"/>
    <n v="561.34260000000006"/>
    <n v="56.952828662192083"/>
    <x v="1"/>
    <n v="1"/>
    <x v="8"/>
    <n v="0.10145823363876548"/>
    <n v="1.4590020426028595E-4"/>
    <x v="0"/>
    <s v="Jan-2024"/>
    <n v="202401"/>
  </r>
  <r>
    <s v="6a85e49a-82df-4122-a891-bfe52009e2b5"/>
    <x v="235"/>
    <x v="3569"/>
    <x v="0"/>
    <x v="1"/>
    <x v="3"/>
    <n v="8"/>
    <n v="562.27"/>
    <n v="0.27"/>
    <n v="3283.6568000000002"/>
    <n v="895.4643838329655"/>
    <x v="1"/>
    <n v="1"/>
    <x v="8"/>
    <n v="0.27270340305751972"/>
    <n v="6.0024543368844155E-5"/>
    <x v="0"/>
    <s v="Jan-2024"/>
    <n v="202401"/>
  </r>
  <r>
    <s v="abb18658-a205-4e4d-aa44-a4766b630643"/>
    <x v="246"/>
    <x v="3570"/>
    <x v="2"/>
    <x v="1"/>
    <x v="2"/>
    <n v="6"/>
    <n v="353"/>
    <n v="0"/>
    <n v="2118"/>
    <n v="446.20244122985008"/>
    <x v="1"/>
    <n v="1"/>
    <x v="8"/>
    <n v="0.21067159642580269"/>
    <n v="0"/>
    <x v="1"/>
    <s v="Jan-2024"/>
    <n v="202401"/>
  </r>
  <r>
    <s v="69cf0799-aef9-403d-96b6-9380394e37a5"/>
    <x v="243"/>
    <x v="3571"/>
    <x v="1"/>
    <x v="2"/>
    <x v="6"/>
    <n v="9"/>
    <n v="457.13"/>
    <n v="0.21"/>
    <n v="3250.1943000000001"/>
    <n v="308.05685332942107"/>
    <x v="1"/>
    <n v="1"/>
    <x v="8"/>
    <n v="9.4781057652282841E-2"/>
    <n v="5.1043102253917558E-5"/>
    <x v="0"/>
    <s v="Jan-2024"/>
    <n v="202401"/>
  </r>
  <r>
    <s v="4bb55c3a-8d6e-421f-8b2b-8dfe307802e3"/>
    <x v="260"/>
    <x v="3572"/>
    <x v="1"/>
    <x v="1"/>
    <x v="8"/>
    <n v="5"/>
    <n v="630.37"/>
    <n v="0.27"/>
    <n v="2300.8505"/>
    <n v="319.55440188714198"/>
    <x v="1"/>
    <n v="1"/>
    <x v="8"/>
    <n v="0.13888533908967227"/>
    <n v="8.5663975125719818E-5"/>
    <x v="0"/>
    <s v="Jan-2024"/>
    <n v="202401"/>
  </r>
  <r>
    <s v="538e0179-1e55-4e63-a4b7-6d9f482cfff1"/>
    <x v="255"/>
    <x v="3573"/>
    <x v="2"/>
    <x v="2"/>
    <x v="3"/>
    <n v="1"/>
    <n v="806.56"/>
    <n v="0.01"/>
    <n v="798.49439999999993"/>
    <n v="206.27459683494041"/>
    <x v="1"/>
    <n v="1"/>
    <x v="8"/>
    <n v="0.25832942201590947"/>
    <n v="1.2398333663955566E-5"/>
    <x v="0"/>
    <s v="Jan-2024"/>
    <n v="202401"/>
  </r>
  <r>
    <s v="6871ed34-ce73-40ab-a129-ee13d43b352b"/>
    <x v="237"/>
    <x v="3574"/>
    <x v="0"/>
    <x v="2"/>
    <x v="9"/>
    <n v="9"/>
    <n v="218.92"/>
    <n v="0.05"/>
    <n v="1871.7660000000001"/>
    <n v="284.02327402526078"/>
    <x v="1"/>
    <n v="1"/>
    <x v="8"/>
    <n v="0.15174080201545534"/>
    <n v="2.5377103761901863E-5"/>
    <x v="0"/>
    <s v="Jan-2024"/>
    <n v="202401"/>
  </r>
  <r>
    <s v="e77efdfd-e83c-4205-90b6-3011efe6833b"/>
    <x v="240"/>
    <x v="3575"/>
    <x v="2"/>
    <x v="0"/>
    <x v="4"/>
    <n v="8"/>
    <n v="209.06"/>
    <n v="0.16"/>
    <n v="1404.8832"/>
    <n v="341.60107705528333"/>
    <x v="1"/>
    <n v="1"/>
    <x v="8"/>
    <n v="0.2431526528719849"/>
    <n v="9.5666315890175076E-5"/>
    <x v="0"/>
    <s v="Jan-2024"/>
    <n v="202401"/>
  </r>
  <r>
    <s v="5d4b59d2-6c35-438e-beb8-a060329be33c"/>
    <x v="264"/>
    <x v="3576"/>
    <x v="2"/>
    <x v="1"/>
    <x v="5"/>
    <n v="3"/>
    <n v="33.81"/>
    <n v="0.18"/>
    <n v="83.172600000000017"/>
    <n v="7.5868389425235376"/>
    <x v="1"/>
    <n v="1"/>
    <x v="8"/>
    <n v="9.1218008605280301E-2"/>
    <n v="1.7746228926353148E-3"/>
    <x v="0"/>
    <s v="Jan-2024"/>
    <n v="202401"/>
  </r>
  <r>
    <s v="2db98e7c-f266-4aec-ad63-530dd3232a37"/>
    <x v="239"/>
    <x v="3577"/>
    <x v="0"/>
    <x v="1"/>
    <x v="3"/>
    <n v="4"/>
    <n v="762.98"/>
    <n v="0.1"/>
    <n v="2746.7280000000001"/>
    <n v="248.66540330185481"/>
    <x v="1"/>
    <n v="1"/>
    <x v="8"/>
    <n v="9.0531499042444244E-2"/>
    <n v="3.2766258617526019E-5"/>
    <x v="0"/>
    <s v="Jan-2024"/>
    <n v="202401"/>
  </r>
  <r>
    <s v="165a2cb8-b1dd-464f-99eb-2eff5fa213ea"/>
    <x v="241"/>
    <x v="3578"/>
    <x v="1"/>
    <x v="1"/>
    <x v="3"/>
    <n v="2"/>
    <n v="902.93"/>
    <n v="0.21"/>
    <n v="1426.6294"/>
    <n v="195.87257605887061"/>
    <x v="1"/>
    <n v="1"/>
    <x v="8"/>
    <n v="0.13729744813815739"/>
    <n v="1.1628808434762385E-4"/>
    <x v="0"/>
    <s v="Jan-2024"/>
    <n v="202401"/>
  </r>
  <r>
    <s v="4ee149b2-47f6-4686-b6c6-3aa2a34eeeb2"/>
    <x v="245"/>
    <x v="3579"/>
    <x v="1"/>
    <x v="2"/>
    <x v="7"/>
    <n v="2"/>
    <n v="590.1"/>
    <n v="0.12"/>
    <n v="1038.576"/>
    <n v="97.637515821886637"/>
    <x v="1"/>
    <n v="1"/>
    <x v="8"/>
    <n v="9.401094943642703E-2"/>
    <n v="1.0167768174885612E-4"/>
    <x v="0"/>
    <s v="Jan-2024"/>
    <n v="202401"/>
  </r>
  <r>
    <s v="91717c60-7757-4d51-ab4c-bf2d71e83dde"/>
    <x v="256"/>
    <x v="3580"/>
    <x v="2"/>
    <x v="0"/>
    <x v="0"/>
    <n v="2"/>
    <n v="752.57"/>
    <n v="0.02"/>
    <n v="1475.0372"/>
    <n v="202.78917824861591"/>
    <x v="1"/>
    <n v="1"/>
    <x v="8"/>
    <n v="0.13748072133273379"/>
    <n v="1.3287800470388136E-5"/>
    <x v="0"/>
    <s v="Jan-2024"/>
    <n v="202401"/>
  </r>
  <r>
    <s v="eaf7c0f0-d331-4abc-848f-95d4ab888cb3"/>
    <x v="234"/>
    <x v="3581"/>
    <x v="1"/>
    <x v="0"/>
    <x v="5"/>
    <n v="1"/>
    <n v="596.88"/>
    <n v="7.0000000000000007E-2"/>
    <n v="555.09839999999997"/>
    <n v="52.021049979279233"/>
    <x v="1"/>
    <n v="1"/>
    <x v="8"/>
    <n v="9.371500616697731E-2"/>
    <n v="1.1727650449001475E-4"/>
    <x v="0"/>
    <s v="Jan-2024"/>
    <n v="202401"/>
  </r>
  <r>
    <s v="7345c6df-2b84-42b1-8c57-bd8c11dc5a23"/>
    <x v="238"/>
    <x v="3582"/>
    <x v="2"/>
    <x v="1"/>
    <x v="8"/>
    <n v="5"/>
    <n v="769.4"/>
    <n v="0.13"/>
    <n v="3346.89"/>
    <n v="255.69109817379879"/>
    <x v="1"/>
    <n v="1"/>
    <x v="8"/>
    <n v="7.6396624380782999E-2"/>
    <n v="3.3792565635560177E-5"/>
    <x v="0"/>
    <s v="Jan-2024"/>
    <n v="202401"/>
  </r>
  <r>
    <s v="b339f907-3924-4973-9473-44617145b140"/>
    <x v="234"/>
    <x v="3583"/>
    <x v="2"/>
    <x v="2"/>
    <x v="7"/>
    <n v="4"/>
    <n v="648.16999999999996"/>
    <n v="0.02"/>
    <n v="2540.8263999999999"/>
    <n v="337.21776707281811"/>
    <x v="1"/>
    <n v="1"/>
    <x v="8"/>
    <n v="0.13271971948686384"/>
    <n v="7.7140256414212332E-6"/>
    <x v="0"/>
    <s v="Jan-2024"/>
    <n v="202401"/>
  </r>
  <r>
    <s v="fee7a2b7-2021-4a07-84ce-0439d6c5c52d"/>
    <x v="265"/>
    <x v="3584"/>
    <x v="3"/>
    <x v="2"/>
    <x v="2"/>
    <n v="3"/>
    <n v="586.32000000000005"/>
    <n v="0.27"/>
    <n v="1284.0408"/>
    <n v="186.12773346010411"/>
    <x v="1"/>
    <n v="2"/>
    <x v="9"/>
    <n v="0.14495468793523081"/>
    <n v="1.5349979533360624E-4"/>
    <x v="0"/>
    <s v="Feb-2024"/>
    <n v="202402"/>
  </r>
  <r>
    <s v="8d49e7f0-c59e-4850-9463-8e687a151b20"/>
    <x v="266"/>
    <x v="3585"/>
    <x v="2"/>
    <x v="0"/>
    <x v="4"/>
    <n v="7"/>
    <n v="333.27"/>
    <n v="0.19"/>
    <n v="1889.6409000000001"/>
    <n v="295.55823843610892"/>
    <x v="1"/>
    <n v="2"/>
    <x v="9"/>
    <n v="0.15640973818682105"/>
    <n v="8.1444045797272917E-5"/>
    <x v="0"/>
    <s v="Feb-2024"/>
    <n v="202402"/>
  </r>
  <r>
    <s v="37eb31ec-5307-4667-a8d0-942d83779b64"/>
    <x v="265"/>
    <x v="3586"/>
    <x v="3"/>
    <x v="2"/>
    <x v="6"/>
    <n v="8"/>
    <n v="864.84"/>
    <n v="0.14000000000000001"/>
    <n v="5950.0992000000006"/>
    <n v="342.58164239334752"/>
    <x v="1"/>
    <n v="2"/>
    <x v="9"/>
    <n v="5.7575786701732218E-2"/>
    <n v="2.0234956755006709E-5"/>
    <x v="0"/>
    <s v="Feb-2024"/>
    <n v="202402"/>
  </r>
  <r>
    <s v="323241a4-c2ec-4a3e-b11e-77ee23658d2c"/>
    <x v="267"/>
    <x v="3587"/>
    <x v="1"/>
    <x v="0"/>
    <x v="6"/>
    <n v="5"/>
    <n v="219.11"/>
    <n v="0.17"/>
    <n v="909.30650000000014"/>
    <n v="99.821097109707864"/>
    <x v="1"/>
    <n v="2"/>
    <x v="9"/>
    <n v="0.10977717316406277"/>
    <n v="1.551732006754598E-4"/>
    <x v="0"/>
    <s v="Feb-2024"/>
    <n v="202402"/>
  </r>
  <r>
    <s v="7e74eaec-1f6a-4a39-9a29-723165e78149"/>
    <x v="268"/>
    <x v="3588"/>
    <x v="0"/>
    <x v="1"/>
    <x v="5"/>
    <n v="4"/>
    <n v="240.39"/>
    <n v="0.28999999999999998"/>
    <n v="682.70759999999996"/>
    <n v="166.6491898302512"/>
    <x v="1"/>
    <n v="2"/>
    <x v="9"/>
    <n v="0.24410038767731781"/>
    <n v="3.0159324431132742E-4"/>
    <x v="0"/>
    <s v="Feb-2024"/>
    <n v="202402"/>
  </r>
  <r>
    <s v="c9792f11-56d6-4bc0-b129-aa4225f72292"/>
    <x v="267"/>
    <x v="3589"/>
    <x v="3"/>
    <x v="1"/>
    <x v="1"/>
    <n v="5"/>
    <n v="364.45"/>
    <n v="0.04"/>
    <n v="1749.36"/>
    <n v="449.37797027296881"/>
    <x v="1"/>
    <n v="2"/>
    <x v="9"/>
    <n v="0.25688135676645679"/>
    <n v="2.1950884895047331E-5"/>
    <x v="0"/>
    <s v="Feb-2024"/>
    <n v="202402"/>
  </r>
  <r>
    <s v="054c0d65-7a79-448d-bacd-3c9c0d9ff413"/>
    <x v="269"/>
    <x v="3590"/>
    <x v="2"/>
    <x v="0"/>
    <x v="8"/>
    <n v="9"/>
    <n v="614.64"/>
    <n v="0.08"/>
    <n v="5089.2191999999995"/>
    <n v="598.27391637218295"/>
    <x v="1"/>
    <n v="2"/>
    <x v="9"/>
    <n v="0.1175571129599179"/>
    <n v="1.4461943395953548E-5"/>
    <x v="0"/>
    <s v="Feb-2024"/>
    <n v="202402"/>
  </r>
  <r>
    <s v="00c38057-96d4-4db6-844d-206bc3482ce0"/>
    <x v="270"/>
    <x v="3591"/>
    <x v="0"/>
    <x v="1"/>
    <x v="9"/>
    <n v="1"/>
    <n v="246.51"/>
    <n v="0.25"/>
    <n v="184.88249999999999"/>
    <n v="11.48727922450451"/>
    <x v="1"/>
    <n v="2"/>
    <x v="9"/>
    <n v="6.213286397849721E-2"/>
    <n v="1.0141576406636648E-3"/>
    <x v="0"/>
    <s v="Feb-2024"/>
    <n v="202402"/>
  </r>
  <r>
    <s v="7d97ad48-3260-405b-b3d3-c69adf54be3a"/>
    <x v="271"/>
    <x v="2863"/>
    <x v="3"/>
    <x v="0"/>
    <x v="3"/>
    <n v="2"/>
    <n v="810.22"/>
    <n v="0.28000000000000003"/>
    <n v="1166.7167999999999"/>
    <n v="274.98438955808268"/>
    <x v="1"/>
    <n v="2"/>
    <x v="9"/>
    <n v="0.23569077736609492"/>
    <n v="1.727925748562119E-4"/>
    <x v="0"/>
    <s v="Feb-2024"/>
    <n v="202402"/>
  </r>
  <r>
    <s v="31ea226b-5071-4fee-ad19-8eeb0d01cd90"/>
    <x v="272"/>
    <x v="3592"/>
    <x v="3"/>
    <x v="1"/>
    <x v="5"/>
    <n v="2"/>
    <n v="608.39"/>
    <n v="0.18"/>
    <n v="997.75960000000009"/>
    <n v="88.883347937069757"/>
    <x v="1"/>
    <n v="2"/>
    <x v="9"/>
    <n v="8.9082929331945032E-2"/>
    <n v="1.4793142556583771E-4"/>
    <x v="0"/>
    <s v="Feb-2024"/>
    <n v="202402"/>
  </r>
  <r>
    <s v="7dab248c-5c9f-47c8-8310-d87b6cd071b1"/>
    <x v="272"/>
    <x v="3593"/>
    <x v="0"/>
    <x v="1"/>
    <x v="5"/>
    <n v="3"/>
    <n v="6.67"/>
    <n v="0.12"/>
    <n v="17.608799999999999"/>
    <n v="2.477250078169857"/>
    <x v="1"/>
    <n v="2"/>
    <x v="9"/>
    <n v="0.14068250409851082"/>
    <n v="5.9970014992503755E-3"/>
    <x v="0"/>
    <s v="Feb-2024"/>
    <n v="202402"/>
  </r>
  <r>
    <s v="5b45ba86-5ba5-4f27-9f78-2f36194b6ecc"/>
    <x v="273"/>
    <x v="3594"/>
    <x v="0"/>
    <x v="2"/>
    <x v="0"/>
    <n v="5"/>
    <n v="845.3"/>
    <n v="0.08"/>
    <n v="3888.38"/>
    <n v="381.23328838795987"/>
    <x v="1"/>
    <n v="2"/>
    <x v="9"/>
    <n v="9.8044246804057184E-2"/>
    <n v="1.8928191174730864E-5"/>
    <x v="0"/>
    <s v="Feb-2024"/>
    <n v="202402"/>
  </r>
  <r>
    <s v="92f96639-e679-4c46-86d2-cb862beb3317"/>
    <x v="274"/>
    <x v="3595"/>
    <x v="1"/>
    <x v="2"/>
    <x v="9"/>
    <n v="4"/>
    <n v="735.77"/>
    <n v="0.2"/>
    <n v="2354.4639999999999"/>
    <n v="679.3224066701988"/>
    <x v="1"/>
    <n v="2"/>
    <x v="9"/>
    <n v="0.2885252892676205"/>
    <n v="6.7956018864590836E-5"/>
    <x v="0"/>
    <s v="Feb-2024"/>
    <n v="202402"/>
  </r>
  <r>
    <s v="9cbbd45e-aed5-4418-9318-ac335ec5dace"/>
    <x v="275"/>
    <x v="3596"/>
    <x v="0"/>
    <x v="1"/>
    <x v="7"/>
    <n v="8"/>
    <n v="601.88"/>
    <n v="0.27"/>
    <n v="3514.9792000000002"/>
    <n v="970.17454277151023"/>
    <x v="1"/>
    <n v="2"/>
    <x v="9"/>
    <n v="0.27601146054335407"/>
    <n v="5.6074300525021601E-5"/>
    <x v="0"/>
    <s v="Feb-2024"/>
    <n v="202402"/>
  </r>
  <r>
    <s v="8121e929-ffdd-4d8b-a954-b2c8cf096030"/>
    <x v="276"/>
    <x v="3597"/>
    <x v="1"/>
    <x v="1"/>
    <x v="4"/>
    <n v="6"/>
    <n v="846.65"/>
    <n v="0.18"/>
    <n v="4165.518"/>
    <n v="844.95942830179183"/>
    <x v="1"/>
    <n v="2"/>
    <x v="9"/>
    <n v="0.20284618342827754"/>
    <n v="3.543376838126735E-5"/>
    <x v="0"/>
    <s v="Feb-2024"/>
    <n v="202402"/>
  </r>
  <r>
    <s v="97a78815-fe07-4348-a88a-7555a01b8d73"/>
    <x v="277"/>
    <x v="3598"/>
    <x v="3"/>
    <x v="0"/>
    <x v="3"/>
    <n v="2"/>
    <n v="395.68"/>
    <n v="0.15"/>
    <n v="672.65599999999995"/>
    <n v="115.4564240459368"/>
    <x v="1"/>
    <n v="2"/>
    <x v="9"/>
    <n v="0.17164259895984993"/>
    <n v="1.8954710877476747E-4"/>
    <x v="0"/>
    <s v="Feb-2024"/>
    <n v="202402"/>
  </r>
  <r>
    <s v="ce471af2-bd8d-40d4-b89b-dba70aa12bf3"/>
    <x v="278"/>
    <x v="3599"/>
    <x v="1"/>
    <x v="0"/>
    <x v="8"/>
    <n v="7"/>
    <n v="108.26"/>
    <n v="7.0000000000000007E-2"/>
    <n v="704.77260000000001"/>
    <n v="71.333416906891827"/>
    <x v="1"/>
    <n v="2"/>
    <x v="9"/>
    <n v="0.10121479879735935"/>
    <n v="9.2370219841123223E-5"/>
    <x v="0"/>
    <s v="Feb-2024"/>
    <n v="202402"/>
  </r>
  <r>
    <s v="9a3ba6f5-1176-434f-8e3b-2ff6bc297549"/>
    <x v="269"/>
    <x v="3600"/>
    <x v="0"/>
    <x v="2"/>
    <x v="8"/>
    <n v="5"/>
    <n v="266.93"/>
    <n v="0.11"/>
    <n v="1187.8385000000001"/>
    <n v="110.4742526170262"/>
    <x v="1"/>
    <n v="2"/>
    <x v="9"/>
    <n v="9.3004438412314622E-2"/>
    <n v="8.2418611621024236E-5"/>
    <x v="0"/>
    <s v="Feb-2024"/>
    <n v="202402"/>
  </r>
  <r>
    <s v="a31430e2-a072-477e-84c3-e8954a5980d1"/>
    <x v="275"/>
    <x v="3601"/>
    <x v="3"/>
    <x v="2"/>
    <x v="3"/>
    <n v="3"/>
    <n v="220.26"/>
    <n v="0.3"/>
    <n v="462.54599999999988"/>
    <n v="74.039966142165582"/>
    <x v="1"/>
    <n v="2"/>
    <x v="9"/>
    <n v="0.16007049275567317"/>
    <n v="4.5400889857441208E-4"/>
    <x v="0"/>
    <s v="Feb-2024"/>
    <n v="202402"/>
  </r>
  <r>
    <s v="4b2c84aa-2343-4f23-ab36-43b719e5ba3f"/>
    <x v="267"/>
    <x v="3602"/>
    <x v="1"/>
    <x v="2"/>
    <x v="4"/>
    <n v="8"/>
    <n v="256.69"/>
    <n v="0.17"/>
    <n v="1704.4215999999999"/>
    <n v="298.23020218397761"/>
    <x v="1"/>
    <n v="2"/>
    <x v="9"/>
    <n v="0.1749744324901642"/>
    <n v="8.2784681912033973E-5"/>
    <x v="0"/>
    <s v="Feb-2024"/>
    <n v="202402"/>
  </r>
  <r>
    <s v="ea08631d-a9a0-4184-89fa-3b1442571a62"/>
    <x v="279"/>
    <x v="3603"/>
    <x v="1"/>
    <x v="2"/>
    <x v="3"/>
    <n v="6"/>
    <n v="654.73"/>
    <n v="0"/>
    <n v="3928.38"/>
    <n v="807.09953263013006"/>
    <x v="1"/>
    <n v="2"/>
    <x v="9"/>
    <n v="0.2054535285868806"/>
    <n v="0"/>
    <x v="1"/>
    <s v="Feb-2024"/>
    <n v="202402"/>
  </r>
  <r>
    <s v="e26dc168-d70a-4f6b-9515-36ec42f61b0a"/>
    <x v="275"/>
    <x v="3604"/>
    <x v="1"/>
    <x v="0"/>
    <x v="2"/>
    <n v="9"/>
    <n v="675.87"/>
    <n v="0.2"/>
    <n v="4866.2640000000001"/>
    <n v="804.74851857399142"/>
    <x v="1"/>
    <n v="2"/>
    <x v="9"/>
    <n v="0.16537296755251901"/>
    <n v="3.2879432764025958E-5"/>
    <x v="0"/>
    <s v="Feb-2024"/>
    <n v="202402"/>
  </r>
  <r>
    <s v="953bf363-3c51-4220-b70f-24ba5d8fe21e"/>
    <x v="265"/>
    <x v="3605"/>
    <x v="2"/>
    <x v="2"/>
    <x v="8"/>
    <n v="7"/>
    <n v="257.47000000000003"/>
    <n v="0.2"/>
    <n v="1441.8320000000001"/>
    <n v="348.16697125306519"/>
    <x v="1"/>
    <n v="2"/>
    <x v="9"/>
    <n v="0.24147540854486871"/>
    <n v="1.1096993269673582E-4"/>
    <x v="0"/>
    <s v="Feb-2024"/>
    <n v="202402"/>
  </r>
  <r>
    <s v="3fca1aa7-02a2-498b-bd49-2ab0c9b4bf86"/>
    <x v="280"/>
    <x v="1347"/>
    <x v="0"/>
    <x v="2"/>
    <x v="6"/>
    <n v="4"/>
    <n v="306.91000000000003"/>
    <n v="0.19"/>
    <n v="994.38840000000016"/>
    <n v="243.6913596653026"/>
    <x v="1"/>
    <n v="2"/>
    <x v="9"/>
    <n v="0.24506657525902611"/>
    <n v="1.5476849890847479E-4"/>
    <x v="0"/>
    <s v="Feb-2024"/>
    <n v="202402"/>
  </r>
  <r>
    <s v="8dfa00e8-1395-4190-8e4c-ede2f0471652"/>
    <x v="266"/>
    <x v="3606"/>
    <x v="3"/>
    <x v="0"/>
    <x v="3"/>
    <n v="1"/>
    <n v="568.96"/>
    <n v="0.28999999999999998"/>
    <n v="403.96159999999998"/>
    <n v="56.48957390936939"/>
    <x v="1"/>
    <n v="2"/>
    <x v="9"/>
    <n v="0.13983896961832359"/>
    <n v="5.0970191226096728E-4"/>
    <x v="0"/>
    <s v="Feb-2024"/>
    <n v="202402"/>
  </r>
  <r>
    <s v="121844c2-8273-450e-8bb4-199a1931c2c6"/>
    <x v="281"/>
    <x v="3607"/>
    <x v="2"/>
    <x v="2"/>
    <x v="3"/>
    <n v="2"/>
    <n v="469.95"/>
    <n v="0.24"/>
    <n v="714.32399999999996"/>
    <n v="141.74259655359549"/>
    <x v="1"/>
    <n v="2"/>
    <x v="9"/>
    <n v="0.19842899938066688"/>
    <n v="2.5534631343759976E-4"/>
    <x v="0"/>
    <s v="Feb-2024"/>
    <n v="202402"/>
  </r>
  <r>
    <s v="4f77ae63-3beb-41f9-8a5d-4c0f93101b3e"/>
    <x v="280"/>
    <x v="3608"/>
    <x v="3"/>
    <x v="2"/>
    <x v="9"/>
    <n v="7"/>
    <n v="961.47"/>
    <n v="0.04"/>
    <n v="6461.0783999999994"/>
    <n v="980.64430963805785"/>
    <x v="1"/>
    <n v="2"/>
    <x v="9"/>
    <n v="0.15177718778927957"/>
    <n v="5.9432803044148175E-6"/>
    <x v="0"/>
    <s v="Feb-2024"/>
    <n v="202402"/>
  </r>
  <r>
    <s v="27b378e6-9fe4-421e-8840-df4c9298876f"/>
    <x v="275"/>
    <x v="3609"/>
    <x v="1"/>
    <x v="2"/>
    <x v="8"/>
    <n v="9"/>
    <n v="42.23"/>
    <n v="0.04"/>
    <n v="364.86720000000003"/>
    <n v="104.7199613549097"/>
    <x v="1"/>
    <n v="2"/>
    <x v="9"/>
    <n v="0.2870084276002603"/>
    <n v="1.0524377088431079E-4"/>
    <x v="0"/>
    <s v="Feb-2024"/>
    <n v="202402"/>
  </r>
  <r>
    <s v="8b892969-0b67-4591-af71-44cb5016e43b"/>
    <x v="282"/>
    <x v="3610"/>
    <x v="0"/>
    <x v="2"/>
    <x v="1"/>
    <n v="9"/>
    <n v="14.83"/>
    <n v="0.22"/>
    <n v="104.1066"/>
    <n v="14.730840937186469"/>
    <x v="1"/>
    <n v="2"/>
    <x v="9"/>
    <n v="0.14149766621123416"/>
    <n v="1.6483104817561999E-3"/>
    <x v="0"/>
    <s v="Feb-2024"/>
    <n v="202402"/>
  </r>
  <r>
    <s v="0b7d79b5-cbd7-4cb7-ac7f-0144ae35a2e6"/>
    <x v="283"/>
    <x v="3611"/>
    <x v="1"/>
    <x v="1"/>
    <x v="4"/>
    <n v="9"/>
    <n v="870.1"/>
    <n v="0.28000000000000003"/>
    <n v="5638.2480000000014"/>
    <n v="1683.9741418928711"/>
    <x v="1"/>
    <n v="2"/>
    <x v="9"/>
    <n v="0.2986697537768595"/>
    <n v="3.5755787968177353E-5"/>
    <x v="0"/>
    <s v="Feb-2024"/>
    <n v="202402"/>
  </r>
  <r>
    <s v="4cecf700-587a-40e2-a376-abf39ed45ca3"/>
    <x v="278"/>
    <x v="3612"/>
    <x v="2"/>
    <x v="0"/>
    <x v="0"/>
    <n v="5"/>
    <n v="47.75"/>
    <n v="0.09"/>
    <n v="217.26249999999999"/>
    <n v="63.610088990789379"/>
    <x v="1"/>
    <n v="2"/>
    <x v="9"/>
    <n v="0.29277988143738282"/>
    <n v="3.769633507853403E-4"/>
    <x v="0"/>
    <s v="Feb-2024"/>
    <n v="202402"/>
  </r>
  <r>
    <s v="75010c0c-cca2-45e1-93f3-35a7c9bd0b1f"/>
    <x v="279"/>
    <x v="3613"/>
    <x v="3"/>
    <x v="0"/>
    <x v="1"/>
    <n v="9"/>
    <n v="876.31"/>
    <n v="7.0000000000000007E-2"/>
    <n v="7334.7146999999986"/>
    <n v="949.7634765593956"/>
    <x v="1"/>
    <n v="2"/>
    <x v="9"/>
    <n v="0.12948880977734495"/>
    <n v="8.8756008464787338E-6"/>
    <x v="0"/>
    <s v="Feb-2024"/>
    <n v="202402"/>
  </r>
  <r>
    <s v="be61c11f-6f00-41ec-9f9b-1a014fc88d6a"/>
    <x v="277"/>
    <x v="3614"/>
    <x v="2"/>
    <x v="2"/>
    <x v="4"/>
    <n v="4"/>
    <n v="284.99"/>
    <n v="0.28999999999999998"/>
    <n v="809.37159999999994"/>
    <n v="237.35987843355409"/>
    <x v="1"/>
    <n v="2"/>
    <x v="9"/>
    <n v="0.29326440220234329"/>
    <n v="2.543948910488087E-4"/>
    <x v="0"/>
    <s v="Feb-2024"/>
    <n v="202402"/>
  </r>
  <r>
    <s v="b5913cf4-1c10-4295-9ccd-4e8928780e56"/>
    <x v="269"/>
    <x v="3615"/>
    <x v="0"/>
    <x v="1"/>
    <x v="5"/>
    <n v="7"/>
    <n v="84.42"/>
    <n v="0.14000000000000001"/>
    <n v="508.20839999999998"/>
    <n v="53.400248412843553"/>
    <x v="1"/>
    <n v="2"/>
    <x v="9"/>
    <n v="0.10507549346457783"/>
    <n v="2.3691068467187872E-4"/>
    <x v="0"/>
    <s v="Feb-2024"/>
    <n v="202402"/>
  </r>
  <r>
    <s v="159997f1-55ec-458a-a2e2-234551b1f591"/>
    <x v="272"/>
    <x v="3616"/>
    <x v="0"/>
    <x v="1"/>
    <x v="0"/>
    <n v="9"/>
    <n v="682.14"/>
    <n v="0.16"/>
    <n v="5156.9784"/>
    <n v="627.98718796377705"/>
    <x v="1"/>
    <n v="2"/>
    <x v="9"/>
    <n v="0.12177425214031865"/>
    <n v="2.6061772917257127E-5"/>
    <x v="0"/>
    <s v="Feb-2024"/>
    <n v="202402"/>
  </r>
  <r>
    <s v="9c3a3df6-5597-4f3c-bdd8-ce974c0ee08e"/>
    <x v="284"/>
    <x v="435"/>
    <x v="1"/>
    <x v="2"/>
    <x v="2"/>
    <n v="3"/>
    <n v="656.77"/>
    <n v="0.19"/>
    <n v="1595.9511"/>
    <n v="278.71842033032812"/>
    <x v="1"/>
    <n v="2"/>
    <x v="9"/>
    <n v="0.17464095255194731"/>
    <n v="9.6431526003522286E-5"/>
    <x v="0"/>
    <s v="Feb-2024"/>
    <n v="202402"/>
  </r>
  <r>
    <s v="9cd64bc8-09f7-4e80-a1fa-894b29b7cce4"/>
    <x v="285"/>
    <x v="3617"/>
    <x v="0"/>
    <x v="1"/>
    <x v="0"/>
    <n v="8"/>
    <n v="531.51"/>
    <n v="0.15"/>
    <n v="3614.268"/>
    <n v="921.38126609265828"/>
    <x v="1"/>
    <n v="2"/>
    <x v="9"/>
    <n v="0.25492887248335161"/>
    <n v="3.5276852740305918E-5"/>
    <x v="0"/>
    <s v="Feb-2024"/>
    <n v="202402"/>
  </r>
  <r>
    <s v="3c436270-a94b-4598-82f2-69a0577ce37d"/>
    <x v="278"/>
    <x v="3618"/>
    <x v="3"/>
    <x v="2"/>
    <x v="9"/>
    <n v="4"/>
    <n v="913.29"/>
    <n v="0.09"/>
    <n v="3324.3755999999998"/>
    <n v="445.80759036285292"/>
    <x v="1"/>
    <n v="2"/>
    <x v="9"/>
    <n v="0.13410265385260706"/>
    <n v="2.4636205367407944E-5"/>
    <x v="0"/>
    <s v="Feb-2024"/>
    <n v="202402"/>
  </r>
  <r>
    <s v="f60fb784-85b3-4ad8-8006-89b7f9915857"/>
    <x v="286"/>
    <x v="3619"/>
    <x v="3"/>
    <x v="0"/>
    <x v="1"/>
    <n v="3"/>
    <n v="631.80999999999995"/>
    <n v="0.28000000000000003"/>
    <n v="1364.7095999999999"/>
    <n v="374.71816930181399"/>
    <x v="1"/>
    <n v="2"/>
    <x v="9"/>
    <n v="0.27457722089872749"/>
    <n v="1.4772373551120329E-4"/>
    <x v="0"/>
    <s v="Feb-2024"/>
    <n v="202402"/>
  </r>
  <r>
    <s v="376abd7a-b152-45ee-96b7-729500be3cca"/>
    <x v="278"/>
    <x v="3620"/>
    <x v="1"/>
    <x v="1"/>
    <x v="4"/>
    <n v="5"/>
    <n v="42.85"/>
    <n v="0.08"/>
    <n v="197.11"/>
    <n v="21.22828389841758"/>
    <x v="1"/>
    <n v="2"/>
    <x v="9"/>
    <n v="0.10769765054242594"/>
    <n v="3.7339556592765462E-4"/>
    <x v="0"/>
    <s v="Feb-2024"/>
    <n v="202402"/>
  </r>
  <r>
    <s v="4a6ff91f-1a97-49e3-8932-5d8d6f3291c7"/>
    <x v="277"/>
    <x v="3621"/>
    <x v="1"/>
    <x v="1"/>
    <x v="6"/>
    <n v="5"/>
    <n v="591.15"/>
    <n v="0.03"/>
    <n v="2867.0774999999999"/>
    <n v="835.71924303866513"/>
    <x v="1"/>
    <n v="2"/>
    <x v="9"/>
    <n v="0.29148819417635735"/>
    <n v="1.0149708195889368E-5"/>
    <x v="0"/>
    <s v="Feb-2024"/>
    <n v="202402"/>
  </r>
  <r>
    <s v="9c5c5f28-f43f-4e9e-8fc6-a001e240c26d"/>
    <x v="287"/>
    <x v="3622"/>
    <x v="0"/>
    <x v="0"/>
    <x v="6"/>
    <n v="2"/>
    <n v="961.7"/>
    <n v="0.02"/>
    <n v="1884.932"/>
    <n v="488.00197746905849"/>
    <x v="1"/>
    <n v="2"/>
    <x v="9"/>
    <n v="0.25889633019602748"/>
    <n v="1.0398253093480296E-5"/>
    <x v="0"/>
    <s v="Feb-2024"/>
    <n v="202402"/>
  </r>
  <r>
    <s v="47fd0b77-4798-408b-82c0-00d5826114f4"/>
    <x v="267"/>
    <x v="3623"/>
    <x v="3"/>
    <x v="2"/>
    <x v="4"/>
    <n v="7"/>
    <n v="726.54"/>
    <n v="0.16"/>
    <n v="4272.0551999999998"/>
    <n v="953.43847092035605"/>
    <x v="1"/>
    <n v="2"/>
    <x v="9"/>
    <n v="0.22318027887850234"/>
    <n v="3.1460267648227021E-5"/>
    <x v="0"/>
    <s v="Feb-2024"/>
    <n v="202402"/>
  </r>
  <r>
    <s v="fa826570-c060-457e-8e2c-39516a8e325b"/>
    <x v="288"/>
    <x v="581"/>
    <x v="2"/>
    <x v="1"/>
    <x v="6"/>
    <n v="6"/>
    <n v="407.58"/>
    <n v="0.09"/>
    <n v="2225.3868000000002"/>
    <n v="125.997119176884"/>
    <x v="1"/>
    <n v="2"/>
    <x v="9"/>
    <n v="5.6618076092157993E-2"/>
    <n v="3.6802590902399525E-5"/>
    <x v="0"/>
    <s v="Feb-2024"/>
    <n v="202402"/>
  </r>
  <r>
    <s v="3681fe9f-2af1-40d7-9cd3-e2d6292fe858"/>
    <x v="280"/>
    <x v="3624"/>
    <x v="1"/>
    <x v="1"/>
    <x v="0"/>
    <n v="9"/>
    <n v="612.57000000000005"/>
    <n v="0.12"/>
    <n v="4851.5544"/>
    <n v="405.73603112807922"/>
    <x v="1"/>
    <n v="2"/>
    <x v="9"/>
    <n v="8.3630110615286357E-2"/>
    <n v="2.176621991500291E-5"/>
    <x v="0"/>
    <s v="Feb-2024"/>
    <n v="202402"/>
  </r>
  <r>
    <s v="0602ddf2-5f18-47b3-bcc3-d25650687a4b"/>
    <x v="275"/>
    <x v="3625"/>
    <x v="2"/>
    <x v="1"/>
    <x v="4"/>
    <n v="7"/>
    <n v="227.77"/>
    <n v="0.28999999999999998"/>
    <n v="1132.0169000000001"/>
    <n v="156.807600243927"/>
    <x v="1"/>
    <n v="2"/>
    <x v="9"/>
    <n v="0.138520547037705"/>
    <n v="1.8188774390205656E-4"/>
    <x v="0"/>
    <s v="Feb-2024"/>
    <n v="202402"/>
  </r>
  <r>
    <s v="089026e9-ae2f-4a01-93a9-a46edcd2a8f7"/>
    <x v="280"/>
    <x v="3626"/>
    <x v="1"/>
    <x v="0"/>
    <x v="2"/>
    <n v="6"/>
    <n v="298.7"/>
    <n v="0.11"/>
    <n v="1595.058"/>
    <n v="228.9333926555212"/>
    <x v="1"/>
    <n v="2"/>
    <x v="9"/>
    <n v="0.14352668846870847"/>
    <n v="6.1377078451065731E-5"/>
    <x v="0"/>
    <s v="Feb-2024"/>
    <n v="202402"/>
  </r>
  <r>
    <s v="1c1ac66b-0d88-4f31-8404-63769abce601"/>
    <x v="277"/>
    <x v="3627"/>
    <x v="3"/>
    <x v="1"/>
    <x v="7"/>
    <n v="9"/>
    <n v="902.33"/>
    <n v="0.19"/>
    <n v="6577.9857000000011"/>
    <n v="999.93399868211429"/>
    <x v="1"/>
    <n v="2"/>
    <x v="9"/>
    <n v="0.15201218796844057"/>
    <n v="2.339621990969059E-5"/>
    <x v="0"/>
    <s v="Feb-2024"/>
    <n v="202402"/>
  </r>
  <r>
    <s v="ac204fa9-7023-41a4-b172-88277c2bed0a"/>
    <x v="280"/>
    <x v="3628"/>
    <x v="0"/>
    <x v="0"/>
    <x v="7"/>
    <n v="4"/>
    <n v="197.78"/>
    <n v="0.04"/>
    <n v="759.47519999999997"/>
    <n v="96.948526109746979"/>
    <x v="1"/>
    <n v="2"/>
    <x v="9"/>
    <n v="0.12765199720773895"/>
    <n v="5.056122964910507E-5"/>
    <x v="0"/>
    <s v="Feb-2024"/>
    <n v="202402"/>
  </r>
  <r>
    <s v="9f1d8f41-1583-46d4-bc98-6aac1ad716d8"/>
    <x v="274"/>
    <x v="3629"/>
    <x v="1"/>
    <x v="0"/>
    <x v="0"/>
    <n v="6"/>
    <n v="863.87"/>
    <n v="0.05"/>
    <n v="4924.0590000000002"/>
    <n v="668.49101420052466"/>
    <x v="1"/>
    <n v="2"/>
    <x v="9"/>
    <n v="0.13576015522976564"/>
    <n v="9.6465131713490838E-6"/>
    <x v="0"/>
    <s v="Feb-2024"/>
    <n v="202402"/>
  </r>
  <r>
    <s v="57538e11-4ac9-49bf-9c97-ebb137550f04"/>
    <x v="289"/>
    <x v="3630"/>
    <x v="2"/>
    <x v="2"/>
    <x v="1"/>
    <n v="3"/>
    <n v="356.79"/>
    <n v="0.25"/>
    <n v="802.77750000000015"/>
    <n v="194.6284349910664"/>
    <x v="1"/>
    <n v="2"/>
    <x v="9"/>
    <n v="0.24244380913897856"/>
    <n v="2.3356409465885626E-4"/>
    <x v="0"/>
    <s v="Feb-2024"/>
    <n v="202402"/>
  </r>
  <r>
    <s v="f2c690ff-586e-4956-a105-cccc35d72e47"/>
    <x v="281"/>
    <x v="3631"/>
    <x v="1"/>
    <x v="0"/>
    <x v="4"/>
    <n v="7"/>
    <n v="558.49"/>
    <n v="0.05"/>
    <n v="3713.9585000000002"/>
    <n v="281.11879300447163"/>
    <x v="1"/>
    <n v="2"/>
    <x v="9"/>
    <n v="7.5692497103689124E-2"/>
    <n v="1.2789588251995814E-5"/>
    <x v="0"/>
    <s v="Feb-2024"/>
    <n v="202402"/>
  </r>
  <r>
    <s v="fc4f45c4-9a8b-467b-aafe-4aab1e483d46"/>
    <x v="279"/>
    <x v="3632"/>
    <x v="0"/>
    <x v="1"/>
    <x v="7"/>
    <n v="7"/>
    <n v="364.72"/>
    <n v="0.13"/>
    <n v="2221.1448"/>
    <n v="210.53336283804529"/>
    <x v="1"/>
    <n v="2"/>
    <x v="9"/>
    <n v="9.4785969306478937E-2"/>
    <n v="5.0919687901482154E-5"/>
    <x v="0"/>
    <s v="Feb-2024"/>
    <n v="202402"/>
  </r>
  <r>
    <s v="fa265885-489a-4cfe-8471-da14fa314d80"/>
    <x v="290"/>
    <x v="3633"/>
    <x v="2"/>
    <x v="0"/>
    <x v="7"/>
    <n v="4"/>
    <n v="972.47"/>
    <n v="0.12"/>
    <n v="3423.0944"/>
    <n v="293.60232357596823"/>
    <x v="1"/>
    <n v="2"/>
    <x v="9"/>
    <n v="8.577102740022835E-2"/>
    <n v="3.0849280697605068E-5"/>
    <x v="0"/>
    <s v="Feb-2024"/>
    <n v="202402"/>
  </r>
  <r>
    <s v="64e8bc19-270b-4bee-a90b-b94ed43c9628"/>
    <x v="268"/>
    <x v="3634"/>
    <x v="3"/>
    <x v="1"/>
    <x v="4"/>
    <n v="4"/>
    <n v="157.82"/>
    <n v="0.26"/>
    <n v="467.1472"/>
    <n v="59.355477721002742"/>
    <x v="1"/>
    <n v="2"/>
    <x v="9"/>
    <n v="0.12705947444617616"/>
    <n v="4.1186161449752884E-4"/>
    <x v="0"/>
    <s v="Feb-2024"/>
    <n v="202402"/>
  </r>
  <r>
    <s v="964550fb-2df1-458e-8c25-e7e903283191"/>
    <x v="275"/>
    <x v="3635"/>
    <x v="1"/>
    <x v="0"/>
    <x v="7"/>
    <n v="8"/>
    <n v="123.59"/>
    <n v="0.03"/>
    <n v="959.05840000000001"/>
    <n v="125.3123340032918"/>
    <x v="1"/>
    <n v="2"/>
    <x v="9"/>
    <n v="0.13066183874026002"/>
    <n v="3.034226070070394E-5"/>
    <x v="0"/>
    <s v="Feb-2024"/>
    <n v="202402"/>
  </r>
  <r>
    <s v="6f52b303-5f84-4d9c-bbbf-0c4ac2f314f0"/>
    <x v="291"/>
    <x v="3636"/>
    <x v="1"/>
    <x v="0"/>
    <x v="2"/>
    <n v="1"/>
    <n v="869.26"/>
    <n v="0.26"/>
    <n v="643.25239999999997"/>
    <n v="118.2092062638983"/>
    <x v="1"/>
    <n v="2"/>
    <x v="9"/>
    <n v="0.18376799878849781"/>
    <n v="2.9910498585003335E-4"/>
    <x v="0"/>
    <s v="Feb-2024"/>
    <n v="202402"/>
  </r>
  <r>
    <s v="da8bda00-11a4-4500-a478-73dd873058b4"/>
    <x v="277"/>
    <x v="3637"/>
    <x v="0"/>
    <x v="1"/>
    <x v="2"/>
    <n v="1"/>
    <n v="462.18"/>
    <n v="0.1"/>
    <n v="415.96199999999999"/>
    <n v="113.9575511177239"/>
    <x v="1"/>
    <n v="2"/>
    <x v="9"/>
    <n v="0.27396144628048691"/>
    <n v="2.1636591804059026E-4"/>
    <x v="0"/>
    <s v="Feb-2024"/>
    <n v="202402"/>
  </r>
  <r>
    <s v="a5424cfd-8403-44de-981a-0bf012115858"/>
    <x v="273"/>
    <x v="3638"/>
    <x v="2"/>
    <x v="1"/>
    <x v="7"/>
    <n v="5"/>
    <n v="212.45"/>
    <n v="0.14000000000000001"/>
    <n v="913.53499999999997"/>
    <n v="80.685847585502685"/>
    <x v="1"/>
    <n v="2"/>
    <x v="9"/>
    <n v="8.8322666986489509E-2"/>
    <n v="1.3179571663920925E-4"/>
    <x v="0"/>
    <s v="Feb-2024"/>
    <n v="202402"/>
  </r>
  <r>
    <s v="653a8025-a5cb-4904-be27-fca63cfb1657"/>
    <x v="285"/>
    <x v="3639"/>
    <x v="3"/>
    <x v="2"/>
    <x v="6"/>
    <n v="6"/>
    <n v="420.04"/>
    <n v="0.11"/>
    <n v="2243.0136000000002"/>
    <n v="276.97129426105812"/>
    <x v="1"/>
    <n v="2"/>
    <x v="9"/>
    <n v="0.12348177213952607"/>
    <n v="4.3646636828238575E-5"/>
    <x v="0"/>
    <s v="Feb-2024"/>
    <n v="202402"/>
  </r>
  <r>
    <s v="eb927d86-909b-441b-b534-3a16ba73cbb6"/>
    <x v="274"/>
    <x v="3640"/>
    <x v="2"/>
    <x v="0"/>
    <x v="9"/>
    <n v="2"/>
    <n v="299.14999999999998"/>
    <n v="0.28999999999999998"/>
    <n v="424.79299999999989"/>
    <n v="45.737565453025127"/>
    <x v="1"/>
    <n v="2"/>
    <x v="9"/>
    <n v="0.10767024280773256"/>
    <n v="4.8470666889520307E-4"/>
    <x v="0"/>
    <s v="Feb-2024"/>
    <n v="202402"/>
  </r>
  <r>
    <s v="ef757c2f-a35b-4e27-820a-d1fff4f76d60"/>
    <x v="272"/>
    <x v="3641"/>
    <x v="0"/>
    <x v="2"/>
    <x v="5"/>
    <n v="8"/>
    <n v="281.89999999999998"/>
    <n v="0.28000000000000003"/>
    <n v="1623.7439999999999"/>
    <n v="213.16383368593119"/>
    <x v="1"/>
    <n v="2"/>
    <x v="9"/>
    <n v="0.13127921253961905"/>
    <n v="1.2415750266051793E-4"/>
    <x v="0"/>
    <s v="Feb-2024"/>
    <n v="202402"/>
  </r>
  <r>
    <s v="3a980eb3-ecab-43e0-9f0b-3aa1e491e1eb"/>
    <x v="266"/>
    <x v="3642"/>
    <x v="2"/>
    <x v="2"/>
    <x v="3"/>
    <n v="8"/>
    <n v="933.24"/>
    <n v="0.06"/>
    <n v="7017.9647999999997"/>
    <n v="1954.4334790000339"/>
    <x v="1"/>
    <n v="2"/>
    <x v="9"/>
    <n v="0.27849006580939734"/>
    <n v="8.0365179375080362E-6"/>
    <x v="0"/>
    <s v="Feb-2024"/>
    <n v="202402"/>
  </r>
  <r>
    <s v="8309fcd0-f07a-4197-91c4-6d5c22dbe465"/>
    <x v="280"/>
    <x v="3643"/>
    <x v="3"/>
    <x v="1"/>
    <x v="3"/>
    <n v="9"/>
    <n v="714.48"/>
    <n v="0.28000000000000003"/>
    <n v="4629.8303999999998"/>
    <n v="932.0109052886238"/>
    <x v="1"/>
    <n v="2"/>
    <x v="9"/>
    <n v="0.20130562564205889"/>
    <n v="4.3543711665982417E-5"/>
    <x v="0"/>
    <s v="Feb-2024"/>
    <n v="202402"/>
  </r>
  <r>
    <s v="cc734108-082d-46a5-8bde-1aacc268ab0f"/>
    <x v="288"/>
    <x v="3644"/>
    <x v="0"/>
    <x v="2"/>
    <x v="7"/>
    <n v="7"/>
    <n v="760.26"/>
    <n v="0.11"/>
    <n v="4736.4197999999997"/>
    <n v="1407.9672587250241"/>
    <x v="1"/>
    <n v="2"/>
    <x v="9"/>
    <n v="0.29726403447705885"/>
    <n v="2.0669620543347953E-5"/>
    <x v="0"/>
    <s v="Feb-2024"/>
    <n v="202402"/>
  </r>
  <r>
    <s v="88011f37-d9da-444b-8642-21ea68c9f607"/>
    <x v="280"/>
    <x v="3645"/>
    <x v="0"/>
    <x v="0"/>
    <x v="8"/>
    <n v="4"/>
    <n v="375.81"/>
    <n v="0.13"/>
    <n v="1307.8188"/>
    <n v="287.00349637014619"/>
    <x v="1"/>
    <n v="2"/>
    <x v="9"/>
    <n v="0.21945203446390754"/>
    <n v="8.647987014714883E-5"/>
    <x v="0"/>
    <s v="Feb-2024"/>
    <n v="202402"/>
  </r>
  <r>
    <s v="286aee29-9abf-40ae-a36c-ec429fa5da55"/>
    <x v="272"/>
    <x v="3646"/>
    <x v="2"/>
    <x v="2"/>
    <x v="5"/>
    <n v="4"/>
    <n v="532.5"/>
    <n v="0.02"/>
    <n v="2087.4"/>
    <n v="593.1173970730639"/>
    <x v="1"/>
    <n v="2"/>
    <x v="9"/>
    <n v="0.28414170598498795"/>
    <n v="9.3896713615023471E-6"/>
    <x v="0"/>
    <s v="Feb-2024"/>
    <n v="202402"/>
  </r>
  <r>
    <s v="263e06fc-b01d-4c9f-9de4-7566cd08801e"/>
    <x v="276"/>
    <x v="3647"/>
    <x v="2"/>
    <x v="2"/>
    <x v="0"/>
    <n v="3"/>
    <n v="250.61"/>
    <n v="0.12"/>
    <n v="661.61040000000003"/>
    <n v="76.099734474539702"/>
    <x v="1"/>
    <n v="2"/>
    <x v="9"/>
    <n v="0.11502197437425364"/>
    <n v="1.59610550257372E-4"/>
    <x v="0"/>
    <s v="Feb-2024"/>
    <n v="202402"/>
  </r>
  <r>
    <s v="c68ca0b3-38aa-42ca-ae28-2536a138444c"/>
    <x v="282"/>
    <x v="3648"/>
    <x v="3"/>
    <x v="2"/>
    <x v="4"/>
    <n v="8"/>
    <n v="476.91"/>
    <n v="0.26"/>
    <n v="2823.3072000000002"/>
    <n v="254.21518435943511"/>
    <x v="1"/>
    <n v="2"/>
    <x v="9"/>
    <n v="9.0041630736972258E-2"/>
    <n v="6.8147029837914904E-5"/>
    <x v="0"/>
    <s v="Feb-2024"/>
    <n v="202402"/>
  </r>
  <r>
    <s v="b3d0120d-a668-4e2b-be63-381e43fa61e0"/>
    <x v="274"/>
    <x v="3649"/>
    <x v="1"/>
    <x v="0"/>
    <x v="1"/>
    <n v="9"/>
    <n v="866.36"/>
    <n v="0.05"/>
    <n v="7407.3779999999997"/>
    <n v="711.57811657354966"/>
    <x v="1"/>
    <n v="2"/>
    <x v="9"/>
    <n v="9.6063427109234836E-2"/>
    <n v="6.4125254577260677E-6"/>
    <x v="0"/>
    <s v="Feb-2024"/>
    <n v="202402"/>
  </r>
  <r>
    <s v="6fc5fe45-8c12-4328-8344-7e352425c657"/>
    <x v="265"/>
    <x v="3650"/>
    <x v="1"/>
    <x v="0"/>
    <x v="5"/>
    <n v="5"/>
    <n v="921.43"/>
    <n v="0.09"/>
    <n v="4192.5065000000004"/>
    <n v="1249.1840590262971"/>
    <x v="1"/>
    <n v="2"/>
    <x v="9"/>
    <n v="0.29795637979960127"/>
    <n v="1.9534853434335761E-5"/>
    <x v="0"/>
    <s v="Feb-2024"/>
    <n v="202402"/>
  </r>
  <r>
    <s v="310d9a44-5e6b-4314-a1bc-bf51b0e7d898"/>
    <x v="273"/>
    <x v="3651"/>
    <x v="2"/>
    <x v="1"/>
    <x v="8"/>
    <n v="7"/>
    <n v="413.02"/>
    <n v="0.16"/>
    <n v="2428.5576000000001"/>
    <n v="290.06480184948248"/>
    <x v="1"/>
    <n v="2"/>
    <x v="9"/>
    <n v="0.11943912792082118"/>
    <n v="5.5341491591552124E-5"/>
    <x v="0"/>
    <s v="Feb-2024"/>
    <n v="202402"/>
  </r>
  <r>
    <s v="f7745986-54b1-436f-8247-6007ddc62432"/>
    <x v="278"/>
    <x v="3652"/>
    <x v="0"/>
    <x v="2"/>
    <x v="0"/>
    <n v="1"/>
    <n v="534.72"/>
    <n v="0.11"/>
    <n v="475.9008"/>
    <n v="24.42392559352448"/>
    <x v="1"/>
    <n v="2"/>
    <x v="9"/>
    <n v="5.1321463619150208E-2"/>
    <n v="2.0571514063435069E-4"/>
    <x v="0"/>
    <s v="Feb-2024"/>
    <n v="202402"/>
  </r>
  <r>
    <s v="f12f9315-6739-4771-b863-103ed7ad2fcd"/>
    <x v="289"/>
    <x v="3653"/>
    <x v="0"/>
    <x v="0"/>
    <x v="7"/>
    <n v="8"/>
    <n v="773.4"/>
    <n v="0.12"/>
    <n v="5444.7359999999999"/>
    <n v="780.55953689286036"/>
    <x v="1"/>
    <n v="2"/>
    <x v="9"/>
    <n v="0.14336040110904558"/>
    <n v="1.9394879751745538E-5"/>
    <x v="0"/>
    <s v="Feb-2024"/>
    <n v="202402"/>
  </r>
  <r>
    <s v="92c852f9-1c09-4165-94ac-c081afede104"/>
    <x v="279"/>
    <x v="3654"/>
    <x v="2"/>
    <x v="1"/>
    <x v="0"/>
    <n v="4"/>
    <n v="859.17"/>
    <n v="0.14000000000000001"/>
    <n v="2955.5448000000001"/>
    <n v="232.77420638712539"/>
    <x v="1"/>
    <n v="2"/>
    <x v="9"/>
    <n v="7.8758476740777322E-2"/>
    <n v="4.0736990351152862E-5"/>
    <x v="0"/>
    <s v="Feb-2024"/>
    <n v="202402"/>
  </r>
  <r>
    <s v="7f449f47-1def-4087-82c7-a0cfc8e38a78"/>
    <x v="266"/>
    <x v="3655"/>
    <x v="1"/>
    <x v="1"/>
    <x v="9"/>
    <n v="1"/>
    <n v="392.68"/>
    <n v="0.25"/>
    <n v="294.51"/>
    <n v="72.125350668057919"/>
    <x v="1"/>
    <n v="2"/>
    <x v="9"/>
    <n v="0.24489949634327501"/>
    <n v="6.3665070795558727E-4"/>
    <x v="0"/>
    <s v="Feb-2024"/>
    <n v="202402"/>
  </r>
  <r>
    <s v="95ef2749-1745-40a4-92c4-1a1f271bf390"/>
    <x v="272"/>
    <x v="3656"/>
    <x v="1"/>
    <x v="1"/>
    <x v="5"/>
    <n v="8"/>
    <n v="698.1"/>
    <n v="7.0000000000000007E-2"/>
    <n v="5193.8639999999996"/>
    <n v="621.64346191591937"/>
    <x v="1"/>
    <n v="2"/>
    <x v="9"/>
    <n v="0.11968805149998525"/>
    <n v="1.2534020913909182E-5"/>
    <x v="0"/>
    <s v="Feb-2024"/>
    <n v="202402"/>
  </r>
  <r>
    <s v="c1138da5-aaff-47fa-aae7-0aca848b9db6"/>
    <x v="287"/>
    <x v="3657"/>
    <x v="3"/>
    <x v="1"/>
    <x v="0"/>
    <n v="2"/>
    <n v="600.6"/>
    <n v="0.13"/>
    <n v="1045.0440000000001"/>
    <n v="115.34762056864869"/>
    <x v="1"/>
    <n v="2"/>
    <x v="9"/>
    <n v="0.11037585074757492"/>
    <n v="1.0822510822510823E-4"/>
    <x v="0"/>
    <s v="Feb-2024"/>
    <n v="202402"/>
  </r>
  <r>
    <s v="9f19bba3-6c1e-418f-adac-012d7890c40f"/>
    <x v="265"/>
    <x v="3658"/>
    <x v="0"/>
    <x v="1"/>
    <x v="5"/>
    <n v="1"/>
    <n v="831.78"/>
    <n v="0.24"/>
    <n v="632.15279999999996"/>
    <n v="151.99196163010271"/>
    <x v="1"/>
    <n v="2"/>
    <x v="9"/>
    <n v="0.24043547957092448"/>
    <n v="2.8853783452355188E-4"/>
    <x v="0"/>
    <s v="Feb-2024"/>
    <n v="202402"/>
  </r>
  <r>
    <s v="abd779d1-4b24-4429-b071-6f39e660b0e8"/>
    <x v="292"/>
    <x v="3659"/>
    <x v="3"/>
    <x v="1"/>
    <x v="0"/>
    <n v="4"/>
    <n v="874.51"/>
    <n v="0.25"/>
    <n v="2623.53"/>
    <n v="396.82318409119353"/>
    <x v="1"/>
    <n v="2"/>
    <x v="9"/>
    <n v="0.1512554398429572"/>
    <n v="7.1468593841122463E-5"/>
    <x v="0"/>
    <s v="Feb-2024"/>
    <n v="202402"/>
  </r>
  <r>
    <s v="775e8899-6651-4f7e-af39-c45f376003aa"/>
    <x v="274"/>
    <x v="3660"/>
    <x v="2"/>
    <x v="0"/>
    <x v="2"/>
    <n v="3"/>
    <n v="660.62"/>
    <n v="0.1"/>
    <n v="1783.674"/>
    <n v="440.94036719594578"/>
    <x v="1"/>
    <n v="2"/>
    <x v="9"/>
    <n v="0.24720905680967811"/>
    <n v="5.0457650893605E-5"/>
    <x v="0"/>
    <s v="Feb-2024"/>
    <n v="202402"/>
  </r>
  <r>
    <s v="8c60e88a-cc3c-4ccc-902d-748e8900c537"/>
    <x v="268"/>
    <x v="3661"/>
    <x v="2"/>
    <x v="2"/>
    <x v="2"/>
    <n v="3"/>
    <n v="985.51"/>
    <n v="0.04"/>
    <n v="2838.2687999999998"/>
    <n v="789.25168575736893"/>
    <x v="1"/>
    <n v="2"/>
    <x v="9"/>
    <n v="0.27807503142668127"/>
    <n v="1.3529373962043342E-5"/>
    <x v="0"/>
    <s v="Feb-2024"/>
    <n v="202402"/>
  </r>
  <r>
    <s v="4414c985-bee5-4509-866a-86034438dd52"/>
    <x v="292"/>
    <x v="3046"/>
    <x v="0"/>
    <x v="0"/>
    <x v="7"/>
    <n v="9"/>
    <n v="571.98"/>
    <n v="0.23"/>
    <n v="3963.8213999999998"/>
    <n v="479.57434603797037"/>
    <x v="1"/>
    <n v="2"/>
    <x v="9"/>
    <n v="0.12098787953412088"/>
    <n v="4.4679106884079092E-5"/>
    <x v="0"/>
    <s v="Feb-2024"/>
    <n v="202402"/>
  </r>
  <r>
    <s v="3d35e01e-49f5-4956-bdca-66659145dac4"/>
    <x v="291"/>
    <x v="3662"/>
    <x v="3"/>
    <x v="0"/>
    <x v="6"/>
    <n v="6"/>
    <n v="504.33"/>
    <n v="0.22"/>
    <n v="2360.2644"/>
    <n v="436.95368910474639"/>
    <x v="1"/>
    <n v="2"/>
    <x v="9"/>
    <n v="0.18512912752687638"/>
    <n v="7.2703719125704729E-5"/>
    <x v="0"/>
    <s v="Feb-2024"/>
    <n v="202402"/>
  </r>
  <r>
    <s v="7410d631-cd3c-4104-b348-80a872fa690b"/>
    <x v="287"/>
    <x v="3663"/>
    <x v="3"/>
    <x v="0"/>
    <x v="4"/>
    <n v="5"/>
    <n v="485.03"/>
    <n v="0.2"/>
    <n v="1940.12"/>
    <n v="113.7246174694594"/>
    <x v="1"/>
    <n v="2"/>
    <x v="9"/>
    <n v="5.8617311026874321E-2"/>
    <n v="8.2469125621095624E-5"/>
    <x v="0"/>
    <s v="Feb-2024"/>
    <n v="202402"/>
  </r>
  <r>
    <s v="72d50cd1-73d0-49b7-8e30-331c7e8c391b"/>
    <x v="266"/>
    <x v="3664"/>
    <x v="1"/>
    <x v="2"/>
    <x v="7"/>
    <n v="9"/>
    <n v="377.44"/>
    <n v="0"/>
    <n v="3396.96"/>
    <n v="560.2994070684183"/>
    <x v="1"/>
    <n v="2"/>
    <x v="9"/>
    <n v="0.16494142029002939"/>
    <n v="0"/>
    <x v="1"/>
    <s v="Feb-2024"/>
    <n v="202402"/>
  </r>
  <r>
    <s v="5d963534-0623-442b-b9ef-e16905b7a47c"/>
    <x v="288"/>
    <x v="3665"/>
    <x v="3"/>
    <x v="2"/>
    <x v="2"/>
    <n v="9"/>
    <n v="274.47000000000003"/>
    <n v="0.17"/>
    <n v="2050.2909"/>
    <n v="510.9722160331745"/>
    <x v="1"/>
    <n v="2"/>
    <x v="9"/>
    <n v="0.24921937469125699"/>
    <n v="6.8819502637406231E-5"/>
    <x v="0"/>
    <s v="Feb-2024"/>
    <n v="202402"/>
  </r>
  <r>
    <s v="95e5df4a-812b-4147-8b79-2c5452f450dd"/>
    <x v="293"/>
    <x v="3666"/>
    <x v="2"/>
    <x v="2"/>
    <x v="5"/>
    <n v="5"/>
    <n v="510.01"/>
    <n v="0.04"/>
    <n v="2448.0479999999998"/>
    <n v="346.29790072838898"/>
    <x v="1"/>
    <n v="2"/>
    <x v="9"/>
    <n v="0.14145878705335393"/>
    <n v="1.5685966941824671E-5"/>
    <x v="0"/>
    <s v="Feb-2024"/>
    <n v="202402"/>
  </r>
  <r>
    <s v="a6e59091-a6a3-4f0c-84f9-dba15e9ec4a1"/>
    <x v="267"/>
    <x v="3667"/>
    <x v="0"/>
    <x v="1"/>
    <x v="1"/>
    <n v="8"/>
    <n v="101.2"/>
    <n v="0.04"/>
    <n v="777.21600000000001"/>
    <n v="55.435545014506182"/>
    <x v="1"/>
    <n v="2"/>
    <x v="9"/>
    <n v="7.1325789760512112E-2"/>
    <n v="4.9407114624505928E-5"/>
    <x v="0"/>
    <s v="Feb-2024"/>
    <n v="202402"/>
  </r>
  <r>
    <s v="bc66a054-7bf6-4459-9431-e6566810bfab"/>
    <x v="266"/>
    <x v="3668"/>
    <x v="1"/>
    <x v="0"/>
    <x v="5"/>
    <n v="3"/>
    <n v="629.12"/>
    <n v="0"/>
    <n v="1887.36"/>
    <n v="174.06989164870771"/>
    <x v="1"/>
    <n v="2"/>
    <x v="9"/>
    <n v="9.2229300000374978E-2"/>
    <n v="0"/>
    <x v="1"/>
    <s v="Feb-2024"/>
    <n v="202402"/>
  </r>
  <r>
    <s v="f68a0d35-63ea-4c3c-8d6a-e62a15782c21"/>
    <x v="276"/>
    <x v="3541"/>
    <x v="2"/>
    <x v="0"/>
    <x v="3"/>
    <n v="8"/>
    <n v="833.98"/>
    <n v="0.18"/>
    <n v="5470.9088000000002"/>
    <n v="1041.782792004959"/>
    <x v="1"/>
    <n v="2"/>
    <x v="9"/>
    <n v="0.19042225525765646"/>
    <n v="2.6979064246144992E-5"/>
    <x v="0"/>
    <s v="Feb-2024"/>
    <n v="202402"/>
  </r>
  <r>
    <s v="cb45d0ad-fb82-49b1-bd79-8e737e260f5b"/>
    <x v="268"/>
    <x v="3669"/>
    <x v="0"/>
    <x v="0"/>
    <x v="2"/>
    <n v="5"/>
    <n v="854.67"/>
    <n v="0.13"/>
    <n v="3717.814499999999"/>
    <n v="798.93197635607146"/>
    <x v="1"/>
    <n v="2"/>
    <x v="9"/>
    <n v="0.21489290989533547"/>
    <n v="3.0421098201645084E-5"/>
    <x v="0"/>
    <s v="Feb-2024"/>
    <n v="202402"/>
  </r>
  <r>
    <s v="71f227f2-d37b-46b7-93c0-57a98157b3f6"/>
    <x v="292"/>
    <x v="3670"/>
    <x v="0"/>
    <x v="0"/>
    <x v="5"/>
    <n v="7"/>
    <n v="801.98"/>
    <n v="0.24"/>
    <n v="4266.5336000000007"/>
    <n v="681.71371494010043"/>
    <x v="1"/>
    <n v="2"/>
    <x v="9"/>
    <n v="0.15978163512883159"/>
    <n v="4.2751333307207515E-5"/>
    <x v="0"/>
    <s v="Feb-2024"/>
    <n v="202402"/>
  </r>
  <r>
    <s v="6acd89da-c6ef-4809-a5bd-3b4cdde94c62"/>
    <x v="289"/>
    <x v="3671"/>
    <x v="3"/>
    <x v="1"/>
    <x v="7"/>
    <n v="1"/>
    <n v="724.81"/>
    <n v="0.22"/>
    <n v="565.35180000000003"/>
    <n v="102.5112124697087"/>
    <x v="1"/>
    <n v="2"/>
    <x v="9"/>
    <n v="0.18132287271343028"/>
    <n v="3.035278210841462E-4"/>
    <x v="0"/>
    <s v="Feb-2024"/>
    <n v="202402"/>
  </r>
  <r>
    <s v="93611559-2eec-4058-91ca-7a9a2025d237"/>
    <x v="290"/>
    <x v="3672"/>
    <x v="2"/>
    <x v="0"/>
    <x v="9"/>
    <n v="1"/>
    <n v="809.63"/>
    <n v="0.05"/>
    <n v="769.14850000000001"/>
    <n v="137.86498234484219"/>
    <x v="1"/>
    <n v="2"/>
    <x v="9"/>
    <n v="0.17924364715635821"/>
    <n v="6.1756604868890729E-5"/>
    <x v="0"/>
    <s v="Feb-2024"/>
    <n v="202402"/>
  </r>
  <r>
    <s v="b59f9474-93df-4af3-b46a-6e7fb327979a"/>
    <x v="269"/>
    <x v="3673"/>
    <x v="1"/>
    <x v="1"/>
    <x v="3"/>
    <n v="2"/>
    <n v="572.83000000000004"/>
    <n v="0.04"/>
    <n v="1099.8335999999999"/>
    <n v="178.83325567328771"/>
    <x v="1"/>
    <n v="2"/>
    <x v="9"/>
    <n v="0.16260028396412668"/>
    <n v="3.4914372501440214E-5"/>
    <x v="0"/>
    <s v="Feb-2024"/>
    <n v="202402"/>
  </r>
  <r>
    <s v="603ab4a0-d76a-4e63-b39f-7765f831f364"/>
    <x v="267"/>
    <x v="3674"/>
    <x v="3"/>
    <x v="1"/>
    <x v="3"/>
    <n v="3"/>
    <n v="14.04"/>
    <n v="0"/>
    <n v="42.12"/>
    <n v="7.6426216308724317"/>
    <x v="1"/>
    <n v="2"/>
    <x v="9"/>
    <n v="0.18144875666838634"/>
    <n v="0"/>
    <x v="1"/>
    <s v="Feb-2024"/>
    <n v="202402"/>
  </r>
  <r>
    <s v="793d8d51-4138-4675-ba4b-7c5e4d9804f1"/>
    <x v="285"/>
    <x v="3675"/>
    <x v="0"/>
    <x v="0"/>
    <x v="7"/>
    <n v="3"/>
    <n v="10.38"/>
    <n v="0.2"/>
    <n v="24.911999999999999"/>
    <n v="6.8269023452658946"/>
    <x v="1"/>
    <n v="2"/>
    <x v="9"/>
    <n v="0.27404071713495082"/>
    <n v="6.4226075786769435E-3"/>
    <x v="0"/>
    <s v="Feb-2024"/>
    <n v="202402"/>
  </r>
  <r>
    <s v="93f9e788-8efe-4977-a388-a93c4bdaa322"/>
    <x v="267"/>
    <x v="3676"/>
    <x v="2"/>
    <x v="1"/>
    <x v="2"/>
    <n v="8"/>
    <n v="531.01"/>
    <n v="0.17"/>
    <n v="3525.9063999999998"/>
    <n v="1011.9098800183471"/>
    <x v="1"/>
    <n v="2"/>
    <x v="9"/>
    <n v="0.28699283679746779"/>
    <n v="4.0018078755578992E-5"/>
    <x v="0"/>
    <s v="Feb-2024"/>
    <n v="202402"/>
  </r>
  <r>
    <s v="32827a08-b6bf-40dd-8b4a-78a499071116"/>
    <x v="286"/>
    <x v="3677"/>
    <x v="1"/>
    <x v="1"/>
    <x v="5"/>
    <n v="5"/>
    <n v="359.92"/>
    <n v="0.21"/>
    <n v="1421.684"/>
    <n v="205.20521581076511"/>
    <x v="1"/>
    <n v="2"/>
    <x v="9"/>
    <n v="0.14433954086193918"/>
    <n v="1.1669259835519004E-4"/>
    <x v="0"/>
    <s v="Feb-2024"/>
    <n v="202402"/>
  </r>
  <r>
    <s v="5065a58c-6225-433e-8f62-48cb2d391329"/>
    <x v="280"/>
    <x v="3678"/>
    <x v="0"/>
    <x v="1"/>
    <x v="6"/>
    <n v="6"/>
    <n v="424.1"/>
    <n v="0.24"/>
    <n v="1933.896"/>
    <n v="121.4430493917941"/>
    <x v="1"/>
    <n v="2"/>
    <x v="9"/>
    <n v="6.2797094255220606E-2"/>
    <n v="9.4317377976892229E-5"/>
    <x v="0"/>
    <s v="Feb-2024"/>
    <n v="202402"/>
  </r>
  <r>
    <s v="2625ca1f-d750-4c0b-b7a8-fee91e4f6afd"/>
    <x v="275"/>
    <x v="3679"/>
    <x v="2"/>
    <x v="0"/>
    <x v="5"/>
    <n v="8"/>
    <n v="749.54"/>
    <n v="0.1"/>
    <n v="5396.6880000000001"/>
    <n v="896.99200778569013"/>
    <x v="1"/>
    <n v="2"/>
    <x v="9"/>
    <n v="0.16621157417024851"/>
    <n v="1.6676895162366254E-5"/>
    <x v="0"/>
    <s v="Feb-2024"/>
    <n v="202402"/>
  </r>
  <r>
    <s v="f3496ae7-3e39-4336-9986-e7fe5fcc26d1"/>
    <x v="288"/>
    <x v="3680"/>
    <x v="3"/>
    <x v="1"/>
    <x v="7"/>
    <n v="8"/>
    <n v="747.76"/>
    <n v="0.13"/>
    <n v="5204.4096"/>
    <n v="1059.3395377592781"/>
    <x v="1"/>
    <n v="2"/>
    <x v="9"/>
    <n v="0.20354653441559981"/>
    <n v="2.1731571627260086E-5"/>
    <x v="0"/>
    <s v="Feb-2024"/>
    <n v="202402"/>
  </r>
  <r>
    <s v="06d6eb1f-8d70-4d8f-b907-62cf38a82267"/>
    <x v="288"/>
    <x v="3681"/>
    <x v="1"/>
    <x v="1"/>
    <x v="1"/>
    <n v="7"/>
    <n v="843.04"/>
    <n v="0.28999999999999998"/>
    <n v="4189.9087999999992"/>
    <n v="449.23047045368457"/>
    <x v="1"/>
    <n v="2"/>
    <x v="9"/>
    <n v="0.10721724311843844"/>
    <n v="4.9141881083425968E-5"/>
    <x v="0"/>
    <s v="Feb-2024"/>
    <n v="202402"/>
  </r>
  <r>
    <s v="b54a5f8e-82d9-4251-81e5-cc6cc671cb90"/>
    <x v="266"/>
    <x v="3682"/>
    <x v="0"/>
    <x v="1"/>
    <x v="4"/>
    <n v="2"/>
    <n v="876.32"/>
    <n v="0.04"/>
    <n v="1682.5344"/>
    <n v="305.04526577441351"/>
    <x v="1"/>
    <n v="2"/>
    <x v="9"/>
    <n v="0.18130105736584851"/>
    <n v="2.2822713164140951E-5"/>
    <x v="0"/>
    <s v="Feb-2024"/>
    <n v="202402"/>
  </r>
  <r>
    <s v="ebf24051-78ad-4218-aacd-385ca4be3c60"/>
    <x v="293"/>
    <x v="3683"/>
    <x v="3"/>
    <x v="1"/>
    <x v="4"/>
    <n v="4"/>
    <n v="217.68"/>
    <n v="0.03"/>
    <n v="844.59839999999997"/>
    <n v="210.20558430388871"/>
    <x v="1"/>
    <n v="2"/>
    <x v="9"/>
    <n v="0.24888229045175639"/>
    <n v="3.4454244762954797E-5"/>
    <x v="0"/>
    <s v="Feb-2024"/>
    <n v="202402"/>
  </r>
  <r>
    <s v="4c93bf0a-3db3-4ee0-b745-217b27f46245"/>
    <x v="279"/>
    <x v="3684"/>
    <x v="3"/>
    <x v="0"/>
    <x v="9"/>
    <n v="4"/>
    <n v="218.69"/>
    <n v="0.01"/>
    <n v="866.01239999999996"/>
    <n v="227.14049780770941"/>
    <x v="1"/>
    <n v="2"/>
    <x v="9"/>
    <n v="0.26228319341352319"/>
    <n v="1.1431706982486625E-5"/>
    <x v="0"/>
    <s v="Feb-2024"/>
    <n v="202402"/>
  </r>
  <r>
    <s v="f9d6c0b7-4e66-438b-a4f9-e8f488043c64"/>
    <x v="267"/>
    <x v="3685"/>
    <x v="2"/>
    <x v="0"/>
    <x v="8"/>
    <n v="3"/>
    <n v="148.33000000000001"/>
    <n v="0.03"/>
    <n v="431.64030000000002"/>
    <n v="119.304344127508"/>
    <x v="1"/>
    <n v="2"/>
    <x v="9"/>
    <n v="0.27639760265088315"/>
    <n v="6.7417245331355757E-5"/>
    <x v="0"/>
    <s v="Feb-2024"/>
    <n v="202402"/>
  </r>
  <r>
    <s v="de219d99-c952-4d74-84a2-8d140b3c0956"/>
    <x v="278"/>
    <x v="3686"/>
    <x v="2"/>
    <x v="0"/>
    <x v="4"/>
    <n v="5"/>
    <n v="726.63"/>
    <n v="0.14000000000000001"/>
    <n v="3124.509"/>
    <n v="515.19269065811488"/>
    <x v="1"/>
    <n v="2"/>
    <x v="9"/>
    <n v="0.16488756814530375"/>
    <n v="3.8534054470638429E-5"/>
    <x v="0"/>
    <s v="Feb-2024"/>
    <n v="202402"/>
  </r>
  <r>
    <s v="eda60167-f50c-4256-adee-4eda339d4dda"/>
    <x v="277"/>
    <x v="3687"/>
    <x v="2"/>
    <x v="1"/>
    <x v="5"/>
    <n v="8"/>
    <n v="114.86"/>
    <n v="0.24"/>
    <n v="698.34879999999998"/>
    <n v="83.283719510766815"/>
    <x v="1"/>
    <n v="2"/>
    <x v="9"/>
    <n v="0.11925805487281831"/>
    <n v="2.6118753264844159E-4"/>
    <x v="0"/>
    <s v="Feb-2024"/>
    <n v="202402"/>
  </r>
  <r>
    <s v="a889efd2-332f-49a6-af86-25ed02eff45b"/>
    <x v="292"/>
    <x v="3688"/>
    <x v="0"/>
    <x v="2"/>
    <x v="7"/>
    <n v="8"/>
    <n v="604.25"/>
    <n v="0.14000000000000001"/>
    <n v="4157.24"/>
    <n v="1138.169991222278"/>
    <x v="1"/>
    <n v="2"/>
    <x v="9"/>
    <n v="0.27378019821378557"/>
    <n v="2.8961522548613988E-5"/>
    <x v="0"/>
    <s v="Feb-2024"/>
    <n v="202402"/>
  </r>
  <r>
    <s v="3bf3eb52-afec-47ad-b5c0-1db1c17c891b"/>
    <x v="282"/>
    <x v="3689"/>
    <x v="2"/>
    <x v="2"/>
    <x v="3"/>
    <n v="3"/>
    <n v="458.41"/>
    <n v="0.12"/>
    <n v="1210.2023999999999"/>
    <n v="321.6614678396835"/>
    <x v="1"/>
    <n v="2"/>
    <x v="9"/>
    <n v="0.26579146417135147"/>
    <n v="8.7258131367116767E-5"/>
    <x v="0"/>
    <s v="Feb-2024"/>
    <n v="202402"/>
  </r>
  <r>
    <s v="1e410c06-7ebd-4d8e-8873-a41875de201c"/>
    <x v="290"/>
    <x v="3690"/>
    <x v="2"/>
    <x v="0"/>
    <x v="4"/>
    <n v="6"/>
    <n v="134.4"/>
    <n v="0.3"/>
    <n v="564.48"/>
    <n v="94.104737101144167"/>
    <x v="1"/>
    <n v="2"/>
    <x v="9"/>
    <n v="0.16671048947906775"/>
    <n v="3.7202380952380945E-4"/>
    <x v="0"/>
    <s v="Feb-2024"/>
    <n v="202402"/>
  </r>
  <r>
    <s v="004ddf85-d2bc-474b-b0a1-2591f98ecf46"/>
    <x v="274"/>
    <x v="3691"/>
    <x v="3"/>
    <x v="0"/>
    <x v="3"/>
    <n v="4"/>
    <n v="313.12"/>
    <n v="0.16"/>
    <n v="1052.0832"/>
    <n v="114.81253678148001"/>
    <x v="1"/>
    <n v="2"/>
    <x v="9"/>
    <n v="0.10912876166208148"/>
    <n v="1.2774655084312725E-4"/>
    <x v="0"/>
    <s v="Feb-2024"/>
    <n v="202402"/>
  </r>
  <r>
    <s v="1283be86-4c5d-4339-a715-7af542799608"/>
    <x v="283"/>
    <x v="3692"/>
    <x v="2"/>
    <x v="2"/>
    <x v="7"/>
    <n v="7"/>
    <n v="686.3"/>
    <n v="0.19"/>
    <n v="3891.3209999999999"/>
    <n v="826.39873191890706"/>
    <x v="1"/>
    <n v="2"/>
    <x v="9"/>
    <n v="0.21236971504507263"/>
    <n v="3.9549551424824636E-5"/>
    <x v="0"/>
    <s v="Feb-2024"/>
    <n v="202402"/>
  </r>
  <r>
    <s v="c7c1fc11-6db1-46eb-9354-0fa7698b92c0"/>
    <x v="269"/>
    <x v="3693"/>
    <x v="2"/>
    <x v="0"/>
    <x v="3"/>
    <n v="3"/>
    <n v="737.63"/>
    <n v="0.19"/>
    <n v="1792.4409000000001"/>
    <n v="498.71448082270399"/>
    <x v="1"/>
    <n v="2"/>
    <x v="9"/>
    <n v="0.2782320358917853"/>
    <n v="8.5860571469887804E-5"/>
    <x v="0"/>
    <s v="Feb-2024"/>
    <n v="202402"/>
  </r>
  <r>
    <s v="d8e24a90-ab4f-4448-893a-54806760efc2"/>
    <x v="284"/>
    <x v="3694"/>
    <x v="0"/>
    <x v="1"/>
    <x v="1"/>
    <n v="9"/>
    <n v="341.2"/>
    <n v="0.12"/>
    <n v="2702.3040000000001"/>
    <n v="187.91387083382619"/>
    <x v="1"/>
    <n v="2"/>
    <x v="9"/>
    <n v="6.9538390511883999E-2"/>
    <n v="3.9077764751856194E-5"/>
    <x v="0"/>
    <s v="Feb-2024"/>
    <n v="202402"/>
  </r>
  <r>
    <s v="f93000d0-dbbf-4ee0-b6f7-70f339710fc8"/>
    <x v="277"/>
    <x v="3695"/>
    <x v="1"/>
    <x v="1"/>
    <x v="8"/>
    <n v="4"/>
    <n v="133.38"/>
    <n v="0.19"/>
    <n v="432.15120000000002"/>
    <n v="121.9064753317197"/>
    <x v="1"/>
    <n v="2"/>
    <x v="9"/>
    <n v="0.28209218285572202"/>
    <n v="3.5612535612535614E-4"/>
    <x v="0"/>
    <s v="Feb-2024"/>
    <n v="202402"/>
  </r>
  <r>
    <s v="635f9f48-14d0-4811-98ef-39d75379f07f"/>
    <x v="275"/>
    <x v="3696"/>
    <x v="3"/>
    <x v="1"/>
    <x v="4"/>
    <n v="2"/>
    <n v="819.45"/>
    <n v="0.27"/>
    <n v="1196.3969999999999"/>
    <n v="174.9471259402905"/>
    <x v="1"/>
    <n v="2"/>
    <x v="9"/>
    <n v="0.14622832215417667"/>
    <n v="1.6474464579901152E-4"/>
    <x v="0"/>
    <s v="Feb-2024"/>
    <n v="202402"/>
  </r>
  <r>
    <s v="1c7ae442-103b-4b2a-958e-dd8e1c4be437"/>
    <x v="272"/>
    <x v="3697"/>
    <x v="2"/>
    <x v="1"/>
    <x v="9"/>
    <n v="7"/>
    <n v="811.27"/>
    <n v="0.21"/>
    <n v="4486.3230999999996"/>
    <n v="311.49144500588841"/>
    <x v="1"/>
    <n v="2"/>
    <x v="9"/>
    <n v="6.9431344569428899E-2"/>
    <n v="3.6979057527087165E-5"/>
    <x v="0"/>
    <s v="Feb-2024"/>
    <n v="202402"/>
  </r>
  <r>
    <s v="dcd6bdb2-22c7-435e-9ddd-26859c24804f"/>
    <x v="278"/>
    <x v="3698"/>
    <x v="0"/>
    <x v="2"/>
    <x v="7"/>
    <n v="4"/>
    <n v="312.49"/>
    <n v="0.12"/>
    <n v="1099.9648"/>
    <n v="308.92442195634169"/>
    <x v="1"/>
    <n v="2"/>
    <x v="9"/>
    <n v="0.2808493707765391"/>
    <n v="9.6003072098307138E-5"/>
    <x v="0"/>
    <s v="Feb-2024"/>
    <n v="202402"/>
  </r>
  <r>
    <s v="08f53395-4d64-4038-b368-dce10f6258e4"/>
    <x v="273"/>
    <x v="3699"/>
    <x v="2"/>
    <x v="2"/>
    <x v="5"/>
    <n v="5"/>
    <n v="685.85"/>
    <n v="0.26"/>
    <n v="2537.645"/>
    <n v="592.51807023635047"/>
    <x v="1"/>
    <n v="2"/>
    <x v="9"/>
    <n v="0.23349131586031555"/>
    <n v="7.5818327622658018E-5"/>
    <x v="0"/>
    <s v="Feb-2024"/>
    <n v="202402"/>
  </r>
  <r>
    <s v="c98aab00-8f86-43fe-bb15-0863e85a5c06"/>
    <x v="280"/>
    <x v="3700"/>
    <x v="0"/>
    <x v="2"/>
    <x v="9"/>
    <n v="4"/>
    <n v="821.37"/>
    <n v="0.01"/>
    <n v="3252.6251999999999"/>
    <n v="191.89639545252811"/>
    <x v="1"/>
    <n v="2"/>
    <x v="9"/>
    <n v="5.8997389386434104E-2"/>
    <n v="3.0436952895771699E-6"/>
    <x v="0"/>
    <s v="Feb-2024"/>
    <n v="202402"/>
  </r>
  <r>
    <s v="aaf706f9-3c4e-44c0-9d72-41cf29e0779a"/>
    <x v="275"/>
    <x v="3701"/>
    <x v="1"/>
    <x v="2"/>
    <x v="1"/>
    <n v="7"/>
    <n v="759.05"/>
    <n v="0.19"/>
    <n v="4303.8135000000002"/>
    <n v="1165.3763569813871"/>
    <x v="1"/>
    <n v="2"/>
    <x v="9"/>
    <n v="0.27077761547552814"/>
    <n v="3.5758984444841772E-5"/>
    <x v="0"/>
    <s v="Feb-2024"/>
    <n v="202402"/>
  </r>
  <r>
    <s v="807ae866-b33f-4a1e-95a9-07468edb6ffe"/>
    <x v="291"/>
    <x v="3702"/>
    <x v="1"/>
    <x v="2"/>
    <x v="9"/>
    <n v="3"/>
    <n v="385.39"/>
    <n v="0.21"/>
    <n v="913.37430000000006"/>
    <n v="244.25085007148351"/>
    <x v="1"/>
    <n v="2"/>
    <x v="9"/>
    <n v="0.26741594335584379"/>
    <n v="1.8163418874386983E-4"/>
    <x v="0"/>
    <s v="Feb-2024"/>
    <n v="202402"/>
  </r>
  <r>
    <s v="6a9c4999-88ec-49d5-bf30-0710943a4fa1"/>
    <x v="278"/>
    <x v="2719"/>
    <x v="0"/>
    <x v="1"/>
    <x v="8"/>
    <n v="2"/>
    <n v="497.13"/>
    <n v="0.02"/>
    <n v="974.37479999999994"/>
    <n v="200.51033230468869"/>
    <x v="1"/>
    <n v="2"/>
    <x v="9"/>
    <n v="0.20578357763838792"/>
    <n v="2.0115462756220709E-5"/>
    <x v="0"/>
    <s v="Feb-2024"/>
    <n v="202402"/>
  </r>
  <r>
    <s v="903046b1-34d8-4d7a-a855-001739025b34"/>
    <x v="268"/>
    <x v="3703"/>
    <x v="3"/>
    <x v="0"/>
    <x v="1"/>
    <n v="8"/>
    <n v="326.33999999999997"/>
    <n v="0.28000000000000003"/>
    <n v="1879.7184"/>
    <n v="314.23660616917851"/>
    <x v="1"/>
    <n v="2"/>
    <x v="9"/>
    <n v="0.16717217119818506"/>
    <n v="1.0725010725010726E-4"/>
    <x v="0"/>
    <s v="Feb-2024"/>
    <n v="202402"/>
  </r>
  <r>
    <s v="6e9fd40c-ae72-44ec-adbe-fede55b81781"/>
    <x v="291"/>
    <x v="3704"/>
    <x v="3"/>
    <x v="1"/>
    <x v="3"/>
    <n v="6"/>
    <n v="584.82000000000005"/>
    <n v="0.27"/>
    <n v="2561.5115999999998"/>
    <n v="317.53350603504867"/>
    <x v="1"/>
    <n v="2"/>
    <x v="9"/>
    <n v="0.1239633293228298"/>
    <n v="7.6946752847029852E-5"/>
    <x v="0"/>
    <s v="Feb-2024"/>
    <n v="202402"/>
  </r>
  <r>
    <s v="cee0fcce-8be3-4e71-b915-a18b0c47e9be"/>
    <x v="280"/>
    <x v="3705"/>
    <x v="1"/>
    <x v="0"/>
    <x v="3"/>
    <n v="6"/>
    <n v="662.2"/>
    <n v="0.19"/>
    <n v="3218.2919999999999"/>
    <n v="331.57790409429617"/>
    <x v="1"/>
    <n v="2"/>
    <x v="9"/>
    <n v="0.10302915462434614"/>
    <n v="4.7820396657605958E-5"/>
    <x v="0"/>
    <s v="Feb-2024"/>
    <n v="202402"/>
  </r>
  <r>
    <s v="f8f239cd-83d6-4ac4-a351-e544c7d40ff1"/>
    <x v="269"/>
    <x v="3706"/>
    <x v="0"/>
    <x v="1"/>
    <x v="6"/>
    <n v="4"/>
    <n v="244.11"/>
    <n v="0.3"/>
    <n v="683.50800000000004"/>
    <n v="148.07330703840259"/>
    <x v="1"/>
    <n v="2"/>
    <x v="9"/>
    <n v="0.21663726984673565"/>
    <n v="3.0723854000245789E-4"/>
    <x v="0"/>
    <s v="Feb-2024"/>
    <n v="202402"/>
  </r>
  <r>
    <s v="20cbd3db-2cec-4fb7-8540-cd45921651af"/>
    <x v="288"/>
    <x v="3707"/>
    <x v="0"/>
    <x v="2"/>
    <x v="3"/>
    <n v="3"/>
    <n v="364.15"/>
    <n v="0.25"/>
    <n v="819.33749999999986"/>
    <n v="76.126611110948616"/>
    <x v="1"/>
    <n v="2"/>
    <x v="9"/>
    <n v="9.2912397041449504E-2"/>
    <n v="2.2884342532839035E-4"/>
    <x v="0"/>
    <s v="Feb-2024"/>
    <n v="202402"/>
  </r>
  <r>
    <s v="71a5b388-7378-4b18-9982-3c938fb63aa0"/>
    <x v="268"/>
    <x v="3708"/>
    <x v="2"/>
    <x v="2"/>
    <x v="7"/>
    <n v="6"/>
    <n v="115.86"/>
    <n v="0.1"/>
    <n v="625.64400000000001"/>
    <n v="136.11257722117711"/>
    <x v="1"/>
    <n v="2"/>
    <x v="9"/>
    <n v="0.21755595389898585"/>
    <n v="1.4385177513090514E-4"/>
    <x v="0"/>
    <s v="Feb-2024"/>
    <n v="202402"/>
  </r>
  <r>
    <s v="c7b440b9-d98a-426b-b2bf-71618c00e8f2"/>
    <x v="280"/>
    <x v="3709"/>
    <x v="0"/>
    <x v="0"/>
    <x v="8"/>
    <n v="5"/>
    <n v="752.48"/>
    <n v="0.25"/>
    <n v="2821.8"/>
    <n v="211.59392179871571"/>
    <x v="1"/>
    <n v="2"/>
    <x v="9"/>
    <n v="7.4985442553942766E-2"/>
    <n v="6.6446948756113122E-5"/>
    <x v="0"/>
    <s v="Feb-2024"/>
    <n v="202402"/>
  </r>
  <r>
    <s v="6f8eea63-c660-4eba-bf57-4eee9627cec5"/>
    <x v="283"/>
    <x v="3710"/>
    <x v="1"/>
    <x v="0"/>
    <x v="9"/>
    <n v="7"/>
    <n v="977.46"/>
    <n v="0.21"/>
    <n v="5405.3538000000008"/>
    <n v="1499.1624381031429"/>
    <x v="1"/>
    <n v="2"/>
    <x v="9"/>
    <n v="0.27734769888756267"/>
    <n v="3.069179301454791E-5"/>
    <x v="0"/>
    <s v="Feb-2024"/>
    <n v="202402"/>
  </r>
  <r>
    <s v="4460c43c-6815-40ca-99e3-d5afd64d3a29"/>
    <x v="293"/>
    <x v="3711"/>
    <x v="1"/>
    <x v="1"/>
    <x v="5"/>
    <n v="3"/>
    <n v="172.96"/>
    <n v="0.08"/>
    <n v="477.36959999999999"/>
    <n v="97.475203664532273"/>
    <x v="1"/>
    <n v="2"/>
    <x v="9"/>
    <n v="0.20419231485317094"/>
    <n v="1.5417823003391923E-4"/>
    <x v="0"/>
    <s v="Feb-2024"/>
    <n v="202402"/>
  </r>
  <r>
    <s v="40e77a10-efc8-4fb0-8195-8bf8c7b30a50"/>
    <x v="282"/>
    <x v="3712"/>
    <x v="3"/>
    <x v="2"/>
    <x v="8"/>
    <n v="2"/>
    <n v="375.91"/>
    <n v="0.15"/>
    <n v="639.04700000000003"/>
    <n v="170.48814189407699"/>
    <x v="1"/>
    <n v="2"/>
    <x v="9"/>
    <n v="0.26678498122059408"/>
    <n v="1.9951584155781968E-4"/>
    <x v="0"/>
    <s v="Feb-2024"/>
    <n v="202402"/>
  </r>
  <r>
    <s v="8284d570-e98b-4d68-bd2c-44bc4b13dd2b"/>
    <x v="289"/>
    <x v="3713"/>
    <x v="1"/>
    <x v="1"/>
    <x v="1"/>
    <n v="6"/>
    <n v="619.13"/>
    <n v="0.2"/>
    <n v="2971.8240000000001"/>
    <n v="184.55021971071301"/>
    <x v="1"/>
    <n v="2"/>
    <x v="9"/>
    <n v="6.2099982943375182E-2"/>
    <n v="5.3838989119140308E-5"/>
    <x v="0"/>
    <s v="Feb-2024"/>
    <n v="202402"/>
  </r>
  <r>
    <s v="f04eaf49-1eee-4954-8416-eaec6e1e07eb"/>
    <x v="280"/>
    <x v="3714"/>
    <x v="1"/>
    <x v="2"/>
    <x v="5"/>
    <n v="8"/>
    <n v="14.9"/>
    <n v="0.19"/>
    <n v="96.552000000000007"/>
    <n v="14.84949960785104"/>
    <x v="1"/>
    <n v="2"/>
    <x v="9"/>
    <n v="0.15379794937288754"/>
    <n v="1.5939597315436241E-3"/>
    <x v="0"/>
    <s v="Feb-2024"/>
    <n v="202402"/>
  </r>
  <r>
    <s v="405910e9-6c69-4676-bc15-29f57136d38f"/>
    <x v="286"/>
    <x v="3715"/>
    <x v="3"/>
    <x v="1"/>
    <x v="0"/>
    <n v="4"/>
    <n v="471.49"/>
    <n v="0.13"/>
    <n v="1640.7852"/>
    <n v="317.27832725371547"/>
    <x v="1"/>
    <n v="2"/>
    <x v="9"/>
    <n v="0.19336981297351749"/>
    <n v="6.893041209781756E-5"/>
    <x v="0"/>
    <s v="Feb-2024"/>
    <n v="202402"/>
  </r>
  <r>
    <s v="8f8802cd-5a61-4388-a5c5-6f811af0c71d"/>
    <x v="265"/>
    <x v="3716"/>
    <x v="1"/>
    <x v="0"/>
    <x v="3"/>
    <n v="8"/>
    <n v="146.12"/>
    <n v="0.19"/>
    <n v="946.85760000000005"/>
    <n v="207.83909058170809"/>
    <x v="1"/>
    <n v="2"/>
    <x v="9"/>
    <n v="0.21950406331607633"/>
    <n v="1.625376402956474E-4"/>
    <x v="0"/>
    <s v="Feb-2024"/>
    <n v="202402"/>
  </r>
  <r>
    <s v="effbe4a5-e9d7-4dfb-9b32-dd2429b8b983"/>
    <x v="266"/>
    <x v="3717"/>
    <x v="0"/>
    <x v="2"/>
    <x v="1"/>
    <n v="1"/>
    <n v="402.92"/>
    <n v="0.24"/>
    <n v="306.2192"/>
    <n v="83.862943123220433"/>
    <x v="1"/>
    <n v="2"/>
    <x v="9"/>
    <n v="0.27386572469401144"/>
    <n v="5.9565174228134608E-4"/>
    <x v="0"/>
    <s v="Feb-2024"/>
    <n v="202402"/>
  </r>
  <r>
    <s v="12af2849-25f0-48ab-b9d8-34f1f141d778"/>
    <x v="268"/>
    <x v="3718"/>
    <x v="2"/>
    <x v="1"/>
    <x v="9"/>
    <n v="3"/>
    <n v="334.18"/>
    <n v="0.17"/>
    <n v="832.1081999999999"/>
    <n v="67.619305011291402"/>
    <x v="1"/>
    <n v="2"/>
    <x v="9"/>
    <n v="8.1262635089152366E-2"/>
    <n v="1.6956929399325715E-4"/>
    <x v="0"/>
    <s v="Feb-2024"/>
    <n v="202402"/>
  </r>
  <r>
    <s v="4af08abe-71d1-46f7-a736-681a72964621"/>
    <x v="278"/>
    <x v="3719"/>
    <x v="2"/>
    <x v="1"/>
    <x v="5"/>
    <n v="6"/>
    <n v="435.46"/>
    <n v="0.17"/>
    <n v="2168.590799999999"/>
    <n v="121.49623347323499"/>
    <x v="1"/>
    <n v="2"/>
    <x v="9"/>
    <n v="5.602543064981879E-2"/>
    <n v="6.5065294937154589E-5"/>
    <x v="0"/>
    <s v="Feb-2024"/>
    <n v="202402"/>
  </r>
  <r>
    <s v="b228e38c-76de-4da1-8d35-b83860f3df18"/>
    <x v="269"/>
    <x v="3720"/>
    <x v="1"/>
    <x v="0"/>
    <x v="3"/>
    <n v="6"/>
    <n v="870.23"/>
    <n v="0.21"/>
    <n v="4124.8901999999998"/>
    <n v="473.7713172627565"/>
    <x v="1"/>
    <n v="2"/>
    <x v="9"/>
    <n v="0.11485670994654755"/>
    <n v="4.0219252381554297E-5"/>
    <x v="0"/>
    <s v="Feb-2024"/>
    <n v="202402"/>
  </r>
  <r>
    <s v="ec922297-7f4c-4f2e-a7f2-bb7f3419d8ad"/>
    <x v="277"/>
    <x v="3721"/>
    <x v="0"/>
    <x v="1"/>
    <x v="3"/>
    <n v="7"/>
    <n v="872.35"/>
    <n v="0.28999999999999998"/>
    <n v="4335.5794999999998"/>
    <n v="519.25913941886574"/>
    <x v="1"/>
    <n v="2"/>
    <x v="9"/>
    <n v="0.11976695143495023"/>
    <n v="4.7490767958470139E-5"/>
    <x v="0"/>
    <s v="Feb-2024"/>
    <n v="202402"/>
  </r>
  <r>
    <s v="3d508ab8-3fbb-4e08-8eaa-625778151c94"/>
    <x v="265"/>
    <x v="3722"/>
    <x v="1"/>
    <x v="0"/>
    <x v="1"/>
    <n v="7"/>
    <n v="267.93"/>
    <n v="0.19"/>
    <n v="1519.1631"/>
    <n v="306.14778704105851"/>
    <x v="1"/>
    <n v="2"/>
    <x v="9"/>
    <n v="0.2015239752999915"/>
    <n v="1.0130577816167336E-4"/>
    <x v="0"/>
    <s v="Feb-2024"/>
    <n v="202402"/>
  </r>
  <r>
    <s v="fbf86e84-7e48-479d-8921-e7f6d7fddce0"/>
    <x v="269"/>
    <x v="3723"/>
    <x v="3"/>
    <x v="1"/>
    <x v="7"/>
    <n v="7"/>
    <n v="820.02"/>
    <n v="0.04"/>
    <n v="5510.5343999999996"/>
    <n v="383.60580396568332"/>
    <x v="1"/>
    <n v="2"/>
    <x v="9"/>
    <n v="6.9613176530697887E-2"/>
    <n v="6.9684711522715484E-6"/>
    <x v="0"/>
    <s v="Feb-2024"/>
    <n v="202402"/>
  </r>
  <r>
    <s v="a4e3085c-613b-452b-97dd-cc2304681d64"/>
    <x v="274"/>
    <x v="3724"/>
    <x v="3"/>
    <x v="2"/>
    <x v="1"/>
    <n v="7"/>
    <n v="833.65"/>
    <n v="0.3"/>
    <n v="4084.8850000000002"/>
    <n v="1105.4794774610459"/>
    <x v="1"/>
    <n v="2"/>
    <x v="9"/>
    <n v="0.27062682975433722"/>
    <n v="5.1409035994893368E-5"/>
    <x v="0"/>
    <s v="Feb-2024"/>
    <n v="202402"/>
  </r>
  <r>
    <s v="f445c84e-3afa-4812-a782-d840b6f359e4"/>
    <x v="291"/>
    <x v="2455"/>
    <x v="2"/>
    <x v="1"/>
    <x v="6"/>
    <n v="2"/>
    <n v="98.5"/>
    <n v="0.24"/>
    <n v="149.72"/>
    <n v="27.920886689060811"/>
    <x v="1"/>
    <n v="2"/>
    <x v="9"/>
    <n v="0.1864873543218061"/>
    <n v="1.2182741116751269E-3"/>
    <x v="0"/>
    <s v="Feb-2024"/>
    <n v="202402"/>
  </r>
  <r>
    <s v="5d1848e8-cfa8-4b62-ba9d-f9c3cbe3451e"/>
    <x v="276"/>
    <x v="3725"/>
    <x v="2"/>
    <x v="1"/>
    <x v="3"/>
    <n v="6"/>
    <n v="853.85"/>
    <n v="0"/>
    <n v="5123.1000000000004"/>
    <n v="628.61876556160735"/>
    <x v="1"/>
    <n v="2"/>
    <x v="9"/>
    <n v="0.12270280993180054"/>
    <n v="0"/>
    <x v="1"/>
    <s v="Feb-2024"/>
    <n v="202402"/>
  </r>
  <r>
    <s v="9384ea67-f375-47a6-8868-012219c1ec18"/>
    <x v="284"/>
    <x v="717"/>
    <x v="3"/>
    <x v="1"/>
    <x v="5"/>
    <n v="5"/>
    <n v="218.9"/>
    <n v="0.05"/>
    <n v="1039.7750000000001"/>
    <n v="103.733522426684"/>
    <x v="1"/>
    <n v="2"/>
    <x v="9"/>
    <n v="9.9765355415050369E-2"/>
    <n v="4.5682960255824577E-5"/>
    <x v="0"/>
    <s v="Feb-2024"/>
    <n v="202402"/>
  </r>
  <r>
    <s v="9650943e-bafc-4be3-a22c-18c3faeafdf7"/>
    <x v="285"/>
    <x v="3726"/>
    <x v="2"/>
    <x v="2"/>
    <x v="5"/>
    <n v="6"/>
    <n v="643.03"/>
    <n v="0.02"/>
    <n v="3781.0164"/>
    <n v="821.99095943086832"/>
    <x v="1"/>
    <n v="2"/>
    <x v="9"/>
    <n v="0.21739946947357019"/>
    <n v="5.1837913212965704E-6"/>
    <x v="0"/>
    <s v="Feb-2024"/>
    <n v="202402"/>
  </r>
  <r>
    <s v="3f727549-ebbb-40a6-8a60-5c31f5da2fe7"/>
    <x v="293"/>
    <x v="3727"/>
    <x v="2"/>
    <x v="1"/>
    <x v="1"/>
    <n v="2"/>
    <n v="843.9"/>
    <n v="0.19"/>
    <n v="1367.1179999999999"/>
    <n v="117.0905072117781"/>
    <x v="1"/>
    <n v="2"/>
    <x v="9"/>
    <n v="8.5647696257220018E-2"/>
    <n v="1.1257257968953668E-4"/>
    <x v="0"/>
    <s v="Feb-2024"/>
    <n v="202402"/>
  </r>
  <r>
    <s v="47790ba0-e02d-4996-92a3-67264bc36b4d"/>
    <x v="267"/>
    <x v="3728"/>
    <x v="2"/>
    <x v="0"/>
    <x v="4"/>
    <n v="7"/>
    <n v="961.49"/>
    <n v="0.02"/>
    <n v="6595.8213999999998"/>
    <n v="555.88277618110465"/>
    <x v="1"/>
    <n v="2"/>
    <x v="9"/>
    <n v="8.4278021260718899E-2"/>
    <n v="2.9715783389768556E-6"/>
    <x v="0"/>
    <s v="Feb-2024"/>
    <n v="202402"/>
  </r>
  <r>
    <s v="11e5ac0e-5ec2-43c6-8100-5e1d7d4a0aa5"/>
    <x v="282"/>
    <x v="3729"/>
    <x v="0"/>
    <x v="2"/>
    <x v="4"/>
    <n v="8"/>
    <n v="313.38"/>
    <n v="0.06"/>
    <n v="2356.6176"/>
    <n v="488.12464461054532"/>
    <x v="1"/>
    <n v="2"/>
    <x v="9"/>
    <n v="0.20712933851064563"/>
    <n v="2.3932605782117557E-5"/>
    <x v="0"/>
    <s v="Feb-2024"/>
    <n v="202402"/>
  </r>
  <r>
    <s v="8a8b7402-c3a0-486c-b221-b981fae65eaf"/>
    <x v="290"/>
    <x v="3730"/>
    <x v="1"/>
    <x v="2"/>
    <x v="9"/>
    <n v="4"/>
    <n v="891.13"/>
    <n v="0.18"/>
    <n v="2922.9063999999998"/>
    <n v="875.35396720903077"/>
    <x v="1"/>
    <n v="2"/>
    <x v="9"/>
    <n v="0.2994806700649158"/>
    <n v="5.0497682717448629E-5"/>
    <x v="0"/>
    <s v="Feb-2024"/>
    <n v="202402"/>
  </r>
  <r>
    <s v="90d88411-cf24-42d0-90b8-294d539ab271"/>
    <x v="275"/>
    <x v="3731"/>
    <x v="3"/>
    <x v="1"/>
    <x v="2"/>
    <n v="2"/>
    <n v="626.44000000000005"/>
    <n v="0.18"/>
    <n v="1027.3616"/>
    <n v="118.2602779408124"/>
    <x v="1"/>
    <n v="2"/>
    <x v="9"/>
    <n v="0.11511066594353186"/>
    <n v="1.4366898665474744E-4"/>
    <x v="0"/>
    <s v="Feb-2024"/>
    <n v="202402"/>
  </r>
  <r>
    <s v="ef345b5e-769f-48d1-b22c-730423fb2d7e"/>
    <x v="278"/>
    <x v="3732"/>
    <x v="1"/>
    <x v="1"/>
    <x v="1"/>
    <n v="1"/>
    <n v="223.04"/>
    <n v="0.18"/>
    <n v="182.89279999999999"/>
    <n v="47.400385391212311"/>
    <x v="1"/>
    <n v="2"/>
    <x v="9"/>
    <n v="0.25917031939591012"/>
    <n v="8.0703012912482068E-4"/>
    <x v="0"/>
    <s v="Feb-2024"/>
    <n v="202402"/>
  </r>
  <r>
    <s v="59ff18d4-0bff-4ed4-b596-6daa4bb70055"/>
    <x v="271"/>
    <x v="3733"/>
    <x v="0"/>
    <x v="1"/>
    <x v="3"/>
    <n v="7"/>
    <n v="837.51"/>
    <n v="0.01"/>
    <n v="5803.9443000000001"/>
    <n v="981.30856324052536"/>
    <x v="1"/>
    <n v="2"/>
    <x v="9"/>
    <n v="0.16907615106515156"/>
    <n v="1.7057365626337938E-6"/>
    <x v="0"/>
    <s v="Feb-2024"/>
    <n v="202402"/>
  </r>
  <r>
    <s v="38fd897a-fa72-4e49-804e-076d11e4002c"/>
    <x v="285"/>
    <x v="3734"/>
    <x v="3"/>
    <x v="0"/>
    <x v="3"/>
    <n v="6"/>
    <n v="894.45"/>
    <n v="0.01"/>
    <n v="5313.0330000000004"/>
    <n v="1386.98743832893"/>
    <x v="1"/>
    <n v="2"/>
    <x v="9"/>
    <n v="0.26105379701743431"/>
    <n v="1.8633424637114054E-6"/>
    <x v="0"/>
    <s v="Feb-2024"/>
    <n v="202402"/>
  </r>
  <r>
    <s v="19e262f3-0eae-488b-bae6-f9e76afbed16"/>
    <x v="291"/>
    <x v="3735"/>
    <x v="0"/>
    <x v="1"/>
    <x v="0"/>
    <n v="5"/>
    <n v="207.66"/>
    <n v="0.1"/>
    <n v="934.47"/>
    <n v="142.9606026498621"/>
    <x v="1"/>
    <n v="2"/>
    <x v="9"/>
    <n v="0.15298575946778611"/>
    <n v="9.6311278050659747E-5"/>
    <x v="0"/>
    <s v="Feb-2024"/>
    <n v="202402"/>
  </r>
  <r>
    <s v="5d32a3c6-ac58-46b7-8079-d67ac997ec89"/>
    <x v="277"/>
    <x v="3736"/>
    <x v="0"/>
    <x v="1"/>
    <x v="7"/>
    <n v="9"/>
    <n v="54.77"/>
    <n v="0.01"/>
    <n v="488.00069999999999"/>
    <n v="118.9733984321458"/>
    <x v="1"/>
    <n v="2"/>
    <x v="9"/>
    <n v="0.24379759789718702"/>
    <n v="2.0286856145903069E-5"/>
    <x v="0"/>
    <s v="Feb-2024"/>
    <n v="202402"/>
  </r>
  <r>
    <s v="1dae2ba7-52da-4718-b9c6-be9bde091925"/>
    <x v="269"/>
    <x v="3737"/>
    <x v="3"/>
    <x v="2"/>
    <x v="2"/>
    <n v="7"/>
    <n v="305.56"/>
    <n v="7.0000000000000007E-2"/>
    <n v="1989.1956"/>
    <n v="518.3311594505393"/>
    <x v="1"/>
    <n v="2"/>
    <x v="9"/>
    <n v="0.26057324852847014"/>
    <n v="3.2726796701138897E-5"/>
    <x v="0"/>
    <s v="Feb-2024"/>
    <n v="202402"/>
  </r>
  <r>
    <s v="6a63c848-cf06-441a-86d9-ef696cdbacfb"/>
    <x v="293"/>
    <x v="3738"/>
    <x v="1"/>
    <x v="0"/>
    <x v="7"/>
    <n v="8"/>
    <n v="881.3"/>
    <n v="0.28999999999999998"/>
    <n v="5005.7839999999997"/>
    <n v="759.55328126879181"/>
    <x v="1"/>
    <n v="2"/>
    <x v="9"/>
    <n v="0.15173512905646586"/>
    <n v="4.1132418018835812E-5"/>
    <x v="0"/>
    <s v="Feb-2024"/>
    <n v="202402"/>
  </r>
  <r>
    <s v="69c457a2-5cf1-4c08-aa00-c2d11ebe0786"/>
    <x v="287"/>
    <x v="3739"/>
    <x v="2"/>
    <x v="2"/>
    <x v="8"/>
    <n v="4"/>
    <n v="962.1"/>
    <n v="0.06"/>
    <n v="3617.4960000000001"/>
    <n v="597.62081237856785"/>
    <x v="1"/>
    <n v="2"/>
    <x v="9"/>
    <n v="0.16520289514585995"/>
    <n v="1.5590894917368256E-5"/>
    <x v="0"/>
    <s v="Feb-2024"/>
    <n v="202402"/>
  </r>
  <r>
    <s v="6b8be065-ce70-40c4-b3e1-e001939d44de"/>
    <x v="287"/>
    <x v="3740"/>
    <x v="2"/>
    <x v="0"/>
    <x v="1"/>
    <n v="7"/>
    <n v="844.12"/>
    <n v="0.14000000000000001"/>
    <n v="5081.6023999999998"/>
    <n v="1250.292779035213"/>
    <x v="1"/>
    <n v="2"/>
    <x v="9"/>
    <n v="0.24604301569032891"/>
    <n v="2.3693313746860637E-5"/>
    <x v="0"/>
    <s v="Feb-2024"/>
    <n v="202402"/>
  </r>
  <r>
    <s v="35e3b581-421d-4c39-857a-a18baecdb8db"/>
    <x v="277"/>
    <x v="3741"/>
    <x v="2"/>
    <x v="0"/>
    <x v="8"/>
    <n v="4"/>
    <n v="210.69"/>
    <n v="0.01"/>
    <n v="834.33240000000001"/>
    <n v="45.60945900979123"/>
    <x v="1"/>
    <n v="2"/>
    <x v="9"/>
    <n v="5.4665813061785959E-2"/>
    <n v="1.1865774360434762E-5"/>
    <x v="0"/>
    <s v="Feb-2024"/>
    <n v="202402"/>
  </r>
  <r>
    <s v="70a2d999-caba-4f0d-9f0d-9db7d7f8c1af"/>
    <x v="290"/>
    <x v="3742"/>
    <x v="3"/>
    <x v="0"/>
    <x v="3"/>
    <n v="1"/>
    <n v="428.98"/>
    <n v="0.28999999999999998"/>
    <n v="304.57580000000002"/>
    <n v="60.889715016955293"/>
    <x v="1"/>
    <n v="2"/>
    <x v="9"/>
    <n v="0.19991645763371643"/>
    <n v="6.7602219217679138E-4"/>
    <x v="0"/>
    <s v="Feb-2024"/>
    <n v="202402"/>
  </r>
  <r>
    <s v="6881b22c-b89c-4267-970c-10d4dfbd8c04"/>
    <x v="287"/>
    <x v="3743"/>
    <x v="2"/>
    <x v="1"/>
    <x v="7"/>
    <n v="7"/>
    <n v="847.66"/>
    <n v="0.21"/>
    <n v="4687.5598"/>
    <n v="553.0512157430345"/>
    <x v="1"/>
    <n v="2"/>
    <x v="9"/>
    <n v="0.11798275421319095"/>
    <n v="3.5391548498218626E-5"/>
    <x v="0"/>
    <s v="Feb-2024"/>
    <n v="202402"/>
  </r>
  <r>
    <s v="ea749415-d012-44eb-9cca-13d4117c0e49"/>
    <x v="284"/>
    <x v="3744"/>
    <x v="0"/>
    <x v="0"/>
    <x v="0"/>
    <n v="4"/>
    <n v="657.78"/>
    <n v="0.01"/>
    <n v="2604.8087999999998"/>
    <n v="351.23449477772391"/>
    <x v="1"/>
    <n v="2"/>
    <x v="9"/>
    <n v="0.13484079705877988"/>
    <n v="3.8006628355985286E-6"/>
    <x v="0"/>
    <s v="Feb-2024"/>
    <n v="202402"/>
  </r>
  <r>
    <s v="46be7f50-47d8-480e-87e3-c94bea0d789a"/>
    <x v="276"/>
    <x v="3745"/>
    <x v="0"/>
    <x v="0"/>
    <x v="9"/>
    <n v="9"/>
    <n v="358.3"/>
    <n v="0.04"/>
    <n v="3095.712"/>
    <n v="856.98108561479603"/>
    <x v="1"/>
    <n v="2"/>
    <x v="9"/>
    <n v="0.27682842771381705"/>
    <n v="1.2404254659348156E-5"/>
    <x v="0"/>
    <s v="Feb-2024"/>
    <n v="202402"/>
  </r>
  <r>
    <s v="664eb196-8517-4c3b-9350-977c075bb2cb"/>
    <x v="268"/>
    <x v="3746"/>
    <x v="0"/>
    <x v="2"/>
    <x v="8"/>
    <n v="9"/>
    <n v="757.84"/>
    <n v="0.03"/>
    <n v="6615.9432000000006"/>
    <n v="1096.1191339949189"/>
    <x v="1"/>
    <n v="2"/>
    <x v="9"/>
    <n v="0.16567843780686006"/>
    <n v="4.3984658151236843E-6"/>
    <x v="0"/>
    <s v="Feb-2024"/>
    <n v="202402"/>
  </r>
  <r>
    <s v="9cfe59b4-cbec-497a-9e3d-f9f55f33953e"/>
    <x v="274"/>
    <x v="3747"/>
    <x v="2"/>
    <x v="0"/>
    <x v="5"/>
    <n v="5"/>
    <n v="133.65"/>
    <n v="0.28999999999999998"/>
    <n v="474.45749999999998"/>
    <n v="103.574770123969"/>
    <x v="1"/>
    <n v="2"/>
    <x v="9"/>
    <n v="0.21830147088826504"/>
    <n v="4.3396932285821171E-4"/>
    <x v="0"/>
    <s v="Feb-2024"/>
    <n v="202402"/>
  </r>
  <r>
    <s v="489bb7cc-324f-494e-89cf-5e563e3443b1"/>
    <x v="293"/>
    <x v="3748"/>
    <x v="1"/>
    <x v="0"/>
    <x v="9"/>
    <n v="7"/>
    <n v="404.57"/>
    <n v="0.28000000000000003"/>
    <n v="2039.0328"/>
    <n v="193.86309902155591"/>
    <x v="1"/>
    <n v="2"/>
    <x v="9"/>
    <n v="9.5076008106174614E-2"/>
    <n v="9.887040561583906E-5"/>
    <x v="0"/>
    <s v="Feb-2024"/>
    <n v="202402"/>
  </r>
  <r>
    <s v="eb68cc75-55af-40d7-a388-82d994d9be1f"/>
    <x v="289"/>
    <x v="3749"/>
    <x v="1"/>
    <x v="1"/>
    <x v="2"/>
    <n v="6"/>
    <n v="341.1"/>
    <n v="0.03"/>
    <n v="1985.202"/>
    <n v="535.52736604188817"/>
    <x v="1"/>
    <n v="2"/>
    <x v="9"/>
    <n v="0.26975963455703156"/>
    <n v="1.4658457930225739E-5"/>
    <x v="0"/>
    <s v="Feb-2024"/>
    <n v="202402"/>
  </r>
  <r>
    <s v="030bf8ed-6280-44c0-8325-5841f730c61f"/>
    <x v="270"/>
    <x v="2627"/>
    <x v="3"/>
    <x v="1"/>
    <x v="8"/>
    <n v="3"/>
    <n v="91.76"/>
    <n v="0.28999999999999998"/>
    <n v="195.44880000000001"/>
    <n v="21.34081918852339"/>
    <x v="1"/>
    <n v="2"/>
    <x v="9"/>
    <n v="0.10918879618868671"/>
    <n v="1.0534728276663759E-3"/>
    <x v="0"/>
    <s v="Feb-2024"/>
    <n v="202402"/>
  </r>
  <r>
    <s v="7e42eefd-b017-4f61-a729-51a0bc206cc8"/>
    <x v="282"/>
    <x v="3750"/>
    <x v="0"/>
    <x v="0"/>
    <x v="0"/>
    <n v="6"/>
    <n v="875.35"/>
    <n v="0.28999999999999998"/>
    <n v="3728.991"/>
    <n v="434.43232964884987"/>
    <x v="1"/>
    <n v="2"/>
    <x v="9"/>
    <n v="0.11650130816857694"/>
    <n v="5.5216008834561407E-5"/>
    <x v="0"/>
    <s v="Feb-2024"/>
    <n v="202402"/>
  </r>
  <r>
    <s v="0cd7e79c-67e1-4c9c-8dc6-28fbbb7e3b33"/>
    <x v="284"/>
    <x v="3751"/>
    <x v="2"/>
    <x v="1"/>
    <x v="2"/>
    <n v="7"/>
    <n v="466.51"/>
    <n v="0.24"/>
    <n v="2481.8332"/>
    <n v="453.92519086105477"/>
    <x v="1"/>
    <n v="2"/>
    <x v="9"/>
    <n v="0.18289915327954143"/>
    <n v="7.3494060761214743E-5"/>
    <x v="0"/>
    <s v="Feb-2024"/>
    <n v="202402"/>
  </r>
  <r>
    <s v="81da19f4-d17f-4d3f-bbd6-40670bf342c0"/>
    <x v="279"/>
    <x v="3752"/>
    <x v="2"/>
    <x v="2"/>
    <x v="1"/>
    <n v="1"/>
    <n v="903.4"/>
    <n v="0.1"/>
    <n v="813.06"/>
    <n v="117.832501871099"/>
    <x v="1"/>
    <n v="2"/>
    <x v="9"/>
    <n v="0.14492473110360737"/>
    <n v="1.1069293779056897E-4"/>
    <x v="0"/>
    <s v="Feb-2024"/>
    <n v="202402"/>
  </r>
  <r>
    <s v="5e8a11fe-9aee-4848-ba69-f5dd6219afa1"/>
    <x v="277"/>
    <x v="3753"/>
    <x v="0"/>
    <x v="2"/>
    <x v="7"/>
    <n v="9"/>
    <n v="309.68"/>
    <n v="0.08"/>
    <n v="2564.1504"/>
    <n v="201.95013576626491"/>
    <x v="1"/>
    <n v="2"/>
    <x v="9"/>
    <n v="7.8759083619379305E-2"/>
    <n v="2.8703464508166136E-5"/>
    <x v="0"/>
    <s v="Feb-2024"/>
    <n v="202402"/>
  </r>
  <r>
    <s v="38ab8b08-fea6-4449-b08f-9a7f940c0086"/>
    <x v="274"/>
    <x v="3754"/>
    <x v="2"/>
    <x v="0"/>
    <x v="5"/>
    <n v="8"/>
    <n v="445.6"/>
    <n v="0.11"/>
    <n v="3172.672"/>
    <n v="677.90483464876422"/>
    <x v="1"/>
    <n v="2"/>
    <x v="9"/>
    <n v="0.213670002650373"/>
    <n v="3.0857271095152599E-5"/>
    <x v="0"/>
    <s v="Feb-2024"/>
    <n v="202402"/>
  </r>
  <r>
    <s v="c86f0550-6c41-4f8c-b8e5-0a33766eacc4"/>
    <x v="275"/>
    <x v="3755"/>
    <x v="0"/>
    <x v="1"/>
    <x v="2"/>
    <n v="8"/>
    <n v="446.35"/>
    <n v="0.22"/>
    <n v="2785.2240000000002"/>
    <n v="650.75087449404725"/>
    <x v="1"/>
    <n v="2"/>
    <x v="9"/>
    <n v="0.2336439993673928"/>
    <n v="6.1610843508457487E-5"/>
    <x v="0"/>
    <s v="Feb-2024"/>
    <n v="202402"/>
  </r>
  <r>
    <s v="399ba70c-d42c-4e11-9ad2-3a5515276b76"/>
    <x v="287"/>
    <x v="3756"/>
    <x v="0"/>
    <x v="0"/>
    <x v="4"/>
    <n v="5"/>
    <n v="869.33"/>
    <n v="0.23"/>
    <n v="3346.9205000000011"/>
    <n v="807.45389335645098"/>
    <x v="1"/>
    <n v="2"/>
    <x v="9"/>
    <n v="0.24125278546546017"/>
    <n v="5.2914313321753527E-5"/>
    <x v="0"/>
    <s v="Feb-2024"/>
    <n v="202402"/>
  </r>
  <r>
    <s v="57fd39cc-4393-42c3-8f86-79816225a8be"/>
    <x v="286"/>
    <x v="3757"/>
    <x v="1"/>
    <x v="0"/>
    <x v="7"/>
    <n v="1"/>
    <n v="156.13"/>
    <n v="0.17"/>
    <n v="129.58789999999999"/>
    <n v="24.89592489207212"/>
    <x v="1"/>
    <n v="2"/>
    <x v="9"/>
    <n v="0.19211612266324343"/>
    <n v="1.0888362262217383E-3"/>
    <x v="0"/>
    <s v="Feb-2024"/>
    <n v="202402"/>
  </r>
  <r>
    <s v="d946d136-1e94-4979-a207-f77f0e73bf7d"/>
    <x v="269"/>
    <x v="3758"/>
    <x v="0"/>
    <x v="2"/>
    <x v="9"/>
    <n v="6"/>
    <n v="858.63"/>
    <n v="0.18"/>
    <n v="4224.4596000000001"/>
    <n v="695.33853583280143"/>
    <x v="1"/>
    <n v="2"/>
    <x v="9"/>
    <n v="0.16459822123350437"/>
    <n v="3.4939380175395687E-5"/>
    <x v="0"/>
    <s v="Feb-2024"/>
    <n v="202402"/>
  </r>
  <r>
    <s v="999a2601-ec2a-46d5-bd5d-be632fdb8640"/>
    <x v="280"/>
    <x v="3759"/>
    <x v="2"/>
    <x v="2"/>
    <x v="7"/>
    <n v="1"/>
    <n v="789.96"/>
    <n v="0.15"/>
    <n v="671.46600000000001"/>
    <n v="65.6831965214256"/>
    <x v="1"/>
    <n v="2"/>
    <x v="9"/>
    <n v="9.7820584395078236E-2"/>
    <n v="1.898830320522558E-4"/>
    <x v="0"/>
    <s v="Feb-2024"/>
    <n v="202402"/>
  </r>
  <r>
    <s v="5b15de12-b3b7-46bc-9394-b54e12b2d31a"/>
    <x v="289"/>
    <x v="3760"/>
    <x v="0"/>
    <x v="1"/>
    <x v="0"/>
    <n v="3"/>
    <n v="671.96"/>
    <n v="0.1"/>
    <n v="1814.2919999999999"/>
    <n v="348.40989220046782"/>
    <x v="1"/>
    <n v="2"/>
    <x v="9"/>
    <n v="0.19203628313439502"/>
    <n v="4.9606127348850133E-5"/>
    <x v="0"/>
    <s v="Feb-2024"/>
    <n v="202402"/>
  </r>
  <r>
    <s v="ea70d627-0f15-482c-b4e1-520a711ec21a"/>
    <x v="287"/>
    <x v="3761"/>
    <x v="0"/>
    <x v="1"/>
    <x v="2"/>
    <n v="9"/>
    <n v="613.14"/>
    <n v="0.18"/>
    <n v="4524.9732000000004"/>
    <n v="1104.0192012372149"/>
    <x v="1"/>
    <n v="2"/>
    <x v="9"/>
    <n v="0.24398358894970137"/>
    <n v="3.2618977721238212E-5"/>
    <x v="0"/>
    <s v="Feb-2024"/>
    <n v="202402"/>
  </r>
  <r>
    <s v="da13c46a-59b6-47d1-85e6-5e6317d9190b"/>
    <x v="284"/>
    <x v="1135"/>
    <x v="0"/>
    <x v="2"/>
    <x v="3"/>
    <n v="6"/>
    <n v="563.92999999999995"/>
    <n v="0.3"/>
    <n v="2368.5059999999999"/>
    <n v="280.26450586416479"/>
    <x v="1"/>
    <n v="2"/>
    <x v="9"/>
    <n v="0.1183296583855666"/>
    <n v="8.8663486602947174E-5"/>
    <x v="0"/>
    <s v="Feb-2024"/>
    <n v="202402"/>
  </r>
  <r>
    <s v="e17f43fe-88f6-4994-874a-1bbb9874d59d"/>
    <x v="266"/>
    <x v="3762"/>
    <x v="0"/>
    <x v="2"/>
    <x v="6"/>
    <n v="2"/>
    <n v="92.62"/>
    <n v="0.25"/>
    <n v="138.93"/>
    <n v="18.259779412986589"/>
    <x v="1"/>
    <n v="2"/>
    <x v="9"/>
    <n v="0.13143150804712148"/>
    <n v="1.3496005182465989E-3"/>
    <x v="0"/>
    <s v="Feb-2024"/>
    <n v="202402"/>
  </r>
  <r>
    <s v="f936eab3-8b5f-41b3-bf63-d2aa88644fe4"/>
    <x v="281"/>
    <x v="3763"/>
    <x v="3"/>
    <x v="1"/>
    <x v="8"/>
    <n v="5"/>
    <n v="264.75"/>
    <n v="0.23"/>
    <n v="1019.2875"/>
    <n v="230.04394540109621"/>
    <x v="1"/>
    <n v="2"/>
    <x v="9"/>
    <n v="0.22569093155865858"/>
    <n v="1.7374881964117092E-4"/>
    <x v="0"/>
    <s v="Feb-2024"/>
    <n v="202402"/>
  </r>
  <r>
    <s v="685be2a0-885c-4732-9fbc-623bb3d00c28"/>
    <x v="280"/>
    <x v="3764"/>
    <x v="2"/>
    <x v="0"/>
    <x v="9"/>
    <n v="3"/>
    <n v="198.03"/>
    <n v="0.11"/>
    <n v="528.74009999999998"/>
    <n v="133.05352568774879"/>
    <x v="1"/>
    <n v="2"/>
    <x v="9"/>
    <n v="0.25164258524698391"/>
    <n v="1.8515713107441632E-4"/>
    <x v="0"/>
    <s v="Feb-2024"/>
    <n v="202402"/>
  </r>
  <r>
    <s v="1ff76263-f661-43b1-9fb9-b8fca6419f0b"/>
    <x v="280"/>
    <x v="3765"/>
    <x v="3"/>
    <x v="0"/>
    <x v="9"/>
    <n v="3"/>
    <n v="579.23"/>
    <n v="0.15"/>
    <n v="1477.0364999999999"/>
    <n v="402.45677532621153"/>
    <x v="1"/>
    <n v="2"/>
    <x v="9"/>
    <n v="0.27247584966668836"/>
    <n v="8.632149577887885E-5"/>
    <x v="0"/>
    <s v="Feb-2024"/>
    <n v="202402"/>
  </r>
  <r>
    <s v="61d77313-3c22-44bb-b28c-ab508712c233"/>
    <x v="273"/>
    <x v="3766"/>
    <x v="3"/>
    <x v="2"/>
    <x v="8"/>
    <n v="1"/>
    <n v="905.78"/>
    <n v="0.28000000000000003"/>
    <n v="652.16159999999991"/>
    <n v="137.45413251380921"/>
    <x v="1"/>
    <n v="2"/>
    <x v="9"/>
    <n v="0.21076698246846984"/>
    <n v="3.0912583629578928E-4"/>
    <x v="0"/>
    <s v="Feb-2024"/>
    <n v="202402"/>
  </r>
  <r>
    <s v="ce96081f-f96f-47f8-bd45-30dbeedf0ecd"/>
    <x v="279"/>
    <x v="3767"/>
    <x v="0"/>
    <x v="1"/>
    <x v="0"/>
    <n v="5"/>
    <n v="583.54"/>
    <n v="0.1"/>
    <n v="2625.93"/>
    <n v="393.61420973618209"/>
    <x v="1"/>
    <n v="2"/>
    <x v="9"/>
    <n v="0.1498951646602088"/>
    <n v="3.4273571648901537E-5"/>
    <x v="0"/>
    <s v="Feb-2024"/>
    <n v="202402"/>
  </r>
  <r>
    <s v="0384e005-95fb-4ac3-a0b5-43ad84e09053"/>
    <x v="282"/>
    <x v="3768"/>
    <x v="0"/>
    <x v="2"/>
    <x v="2"/>
    <n v="4"/>
    <n v="435.77"/>
    <n v="0.17"/>
    <n v="1446.7564"/>
    <n v="378.67227413950519"/>
    <x v="1"/>
    <n v="2"/>
    <x v="9"/>
    <n v="0.26173879316483772"/>
    <n v="9.752851274755033E-5"/>
    <x v="0"/>
    <s v="Feb-2024"/>
    <n v="202402"/>
  </r>
  <r>
    <s v="0d1f0039-4b3f-44f6-9eaa-c718ed57b84b"/>
    <x v="272"/>
    <x v="3769"/>
    <x v="2"/>
    <x v="1"/>
    <x v="5"/>
    <n v="9"/>
    <n v="718.47"/>
    <n v="0.14000000000000001"/>
    <n v="5560.9578000000001"/>
    <n v="795.53664905531434"/>
    <x v="1"/>
    <n v="2"/>
    <x v="9"/>
    <n v="0.14305748715721495"/>
    <n v="2.1650946532987536E-5"/>
    <x v="0"/>
    <s v="Feb-2024"/>
    <n v="202402"/>
  </r>
  <r>
    <s v="cf9da9fd-c1f9-4c9e-948c-6894fef8a196"/>
    <x v="265"/>
    <x v="3770"/>
    <x v="1"/>
    <x v="0"/>
    <x v="0"/>
    <n v="1"/>
    <n v="928.4"/>
    <n v="7.0000000000000007E-2"/>
    <n v="863.41199999999992"/>
    <n v="61.402344440409557"/>
    <x v="1"/>
    <n v="2"/>
    <x v="9"/>
    <n v="7.1115926626465195E-2"/>
    <n v="7.5398535114174934E-5"/>
    <x v="0"/>
    <s v="Feb-2024"/>
    <n v="202402"/>
  </r>
  <r>
    <s v="bcc9f6ad-e107-4e24-a945-3466395da427"/>
    <x v="278"/>
    <x v="3771"/>
    <x v="1"/>
    <x v="0"/>
    <x v="3"/>
    <n v="1"/>
    <n v="156.46"/>
    <n v="0.01"/>
    <n v="154.8954"/>
    <n v="8.2567017778429506"/>
    <x v="1"/>
    <n v="2"/>
    <x v="9"/>
    <n v="5.3305016016246778E-2"/>
    <n v="6.3914099450338737E-5"/>
    <x v="0"/>
    <s v="Feb-2024"/>
    <n v="202402"/>
  </r>
  <r>
    <s v="577ca077-5a5d-439f-a4d1-7fbda7b1610a"/>
    <x v="285"/>
    <x v="3772"/>
    <x v="0"/>
    <x v="0"/>
    <x v="8"/>
    <n v="4"/>
    <n v="268.38"/>
    <n v="0.28999999999999998"/>
    <n v="762.19919999999991"/>
    <n v="216.47769952835529"/>
    <x v="1"/>
    <n v="2"/>
    <x v="9"/>
    <n v="0.28401722217545666"/>
    <n v="2.7013935464639691E-4"/>
    <x v="0"/>
    <s v="Feb-2024"/>
    <n v="202402"/>
  </r>
  <r>
    <s v="62a6d8b6-0e64-4305-a131-670e49ebf45a"/>
    <x v="291"/>
    <x v="3773"/>
    <x v="0"/>
    <x v="1"/>
    <x v="3"/>
    <n v="3"/>
    <n v="266.76"/>
    <n v="0.25"/>
    <n v="600.21"/>
    <n v="130.99256261814239"/>
    <x v="1"/>
    <n v="2"/>
    <x v="9"/>
    <n v="0.21824455210366769"/>
    <n v="3.1239066326785628E-4"/>
    <x v="0"/>
    <s v="Feb-2024"/>
    <n v="202402"/>
  </r>
  <r>
    <s v="c9935915-e742-4608-9b9e-178ef5a9fe94"/>
    <x v="266"/>
    <x v="3774"/>
    <x v="3"/>
    <x v="2"/>
    <x v="1"/>
    <n v="1"/>
    <n v="139.16"/>
    <n v="0.08"/>
    <n v="128.02719999999999"/>
    <n v="37.796286093846838"/>
    <x v="1"/>
    <n v="2"/>
    <x v="9"/>
    <n v="0.295220750698655"/>
    <n v="5.7487783845932747E-4"/>
    <x v="0"/>
    <s v="Feb-2024"/>
    <n v="202402"/>
  </r>
  <r>
    <s v="bcdf0bef-1eed-458d-9239-a7e5f24c4940"/>
    <x v="267"/>
    <x v="3775"/>
    <x v="0"/>
    <x v="1"/>
    <x v="0"/>
    <n v="1"/>
    <n v="429.42"/>
    <n v="0.11"/>
    <n v="382.18380000000002"/>
    <n v="84.117091496675059"/>
    <x v="1"/>
    <n v="2"/>
    <x v="9"/>
    <n v="0.22009591064999368"/>
    <n v="2.5615947091425643E-4"/>
    <x v="0"/>
    <s v="Feb-2024"/>
    <n v="202402"/>
  </r>
  <r>
    <s v="46ec8f0d-34ad-41b8-9ab7-f8753345900d"/>
    <x v="284"/>
    <x v="3776"/>
    <x v="2"/>
    <x v="2"/>
    <x v="5"/>
    <n v="7"/>
    <n v="627.73"/>
    <n v="0.1"/>
    <n v="3954.699000000001"/>
    <n v="281.79527469604062"/>
    <x v="1"/>
    <n v="2"/>
    <x v="9"/>
    <n v="7.1255808519444977E-2"/>
    <n v="2.2757737061657536E-5"/>
    <x v="0"/>
    <s v="Feb-2024"/>
    <n v="202402"/>
  </r>
  <r>
    <s v="ec9e20ee-b14c-48b9-8fdb-6a4d5a1ef756"/>
    <x v="274"/>
    <x v="3777"/>
    <x v="0"/>
    <x v="0"/>
    <x v="2"/>
    <n v="6"/>
    <n v="344.23"/>
    <n v="0.05"/>
    <n v="1962.1110000000001"/>
    <n v="466.80013922844188"/>
    <x v="1"/>
    <n v="2"/>
    <x v="9"/>
    <n v="0.23790710068311213"/>
    <n v="2.4208620205482768E-5"/>
    <x v="0"/>
    <s v="Feb-2024"/>
    <n v="202402"/>
  </r>
  <r>
    <s v="ac82ced7-ba5e-44f9-ad34-41d05febec73"/>
    <x v="291"/>
    <x v="3778"/>
    <x v="2"/>
    <x v="1"/>
    <x v="7"/>
    <n v="2"/>
    <n v="516.85"/>
    <n v="0.17"/>
    <n v="857.971"/>
    <n v="121.2049964158691"/>
    <x v="1"/>
    <n v="2"/>
    <x v="9"/>
    <n v="0.14126933942507278"/>
    <n v="1.644577730482732E-4"/>
    <x v="0"/>
    <s v="Feb-2024"/>
    <n v="202402"/>
  </r>
  <r>
    <s v="3e20b741-d9d6-4764-854c-7126533fb954"/>
    <x v="279"/>
    <x v="3779"/>
    <x v="2"/>
    <x v="2"/>
    <x v="7"/>
    <n v="7"/>
    <n v="850.1"/>
    <n v="0.27"/>
    <n v="4344.0110000000004"/>
    <n v="1041.025835182804"/>
    <x v="1"/>
    <n v="2"/>
    <x v="9"/>
    <n v="0.23964622446462588"/>
    <n v="4.5372813282470976E-5"/>
    <x v="0"/>
    <s v="Feb-2024"/>
    <n v="202402"/>
  </r>
  <r>
    <s v="855f419d-cfa8-43a6-a213-6206dfc379dd"/>
    <x v="278"/>
    <x v="3780"/>
    <x v="0"/>
    <x v="0"/>
    <x v="7"/>
    <n v="7"/>
    <n v="712.79"/>
    <n v="0.17"/>
    <n v="4141.3098999999993"/>
    <n v="813.19711686851701"/>
    <x v="1"/>
    <n v="2"/>
    <x v="9"/>
    <n v="0.1963622951444704"/>
    <n v="3.4071345397261871E-5"/>
    <x v="0"/>
    <s v="Feb-2024"/>
    <n v="202402"/>
  </r>
  <r>
    <s v="07fa1acd-e55a-4453-8fb7-c55ea514b2c3"/>
    <x v="278"/>
    <x v="3781"/>
    <x v="3"/>
    <x v="2"/>
    <x v="7"/>
    <n v="2"/>
    <n v="290.33999999999997"/>
    <n v="0"/>
    <n v="580.67999999999995"/>
    <n v="169.385867890474"/>
    <x v="1"/>
    <n v="2"/>
    <x v="9"/>
    <n v="0.2917026036551526"/>
    <n v="0"/>
    <x v="1"/>
    <s v="Feb-2024"/>
    <n v="202402"/>
  </r>
  <r>
    <s v="5375ad48-c3a7-4ff4-8bff-9a7ab5e1429e"/>
    <x v="293"/>
    <x v="3782"/>
    <x v="2"/>
    <x v="0"/>
    <x v="6"/>
    <n v="8"/>
    <n v="993.79"/>
    <n v="0.03"/>
    <n v="7711.8103999999994"/>
    <n v="1993.958399557948"/>
    <x v="1"/>
    <n v="2"/>
    <x v="9"/>
    <n v="0.25855905372854449"/>
    <n v="3.77343301904829E-6"/>
    <x v="0"/>
    <s v="Feb-2024"/>
    <n v="202402"/>
  </r>
  <r>
    <s v="622ce25c-d9d8-4944-97ba-7316fe14151a"/>
    <x v="267"/>
    <x v="3783"/>
    <x v="2"/>
    <x v="0"/>
    <x v="0"/>
    <n v="2"/>
    <n v="480.19"/>
    <n v="0.22"/>
    <n v="749.09640000000002"/>
    <n v="80.748580667944026"/>
    <x v="1"/>
    <n v="2"/>
    <x v="9"/>
    <n v="0.10779464521247736"/>
    <n v="2.2907599075366002E-4"/>
    <x v="0"/>
    <s v="Feb-2024"/>
    <n v="202402"/>
  </r>
  <r>
    <s v="3c1e6b0b-2690-4565-87b6-7b2ab3d5a9f2"/>
    <x v="293"/>
    <x v="3784"/>
    <x v="2"/>
    <x v="2"/>
    <x v="7"/>
    <n v="6"/>
    <n v="760.63"/>
    <n v="7.0000000000000007E-2"/>
    <n v="4244.3153999999986"/>
    <n v="909.91596641127614"/>
    <x v="1"/>
    <n v="2"/>
    <x v="9"/>
    <n v="0.21438462523573917"/>
    <n v="1.5338162663406214E-5"/>
    <x v="0"/>
    <s v="Feb-2024"/>
    <n v="202402"/>
  </r>
  <r>
    <s v="6d2ae84c-6721-41f8-80d3-5ebd5a019f2b"/>
    <x v="268"/>
    <x v="3785"/>
    <x v="3"/>
    <x v="2"/>
    <x v="5"/>
    <n v="6"/>
    <n v="198.72"/>
    <n v="0.02"/>
    <n v="1168.4736"/>
    <n v="81.542043079352069"/>
    <x v="1"/>
    <n v="2"/>
    <x v="9"/>
    <n v="6.9785096624649517E-2"/>
    <n v="1.6774020397208803E-5"/>
    <x v="0"/>
    <s v="Feb-2024"/>
    <n v="202402"/>
  </r>
  <r>
    <s v="3fb042df-0677-4ba6-abb4-76d71b2b7b1f"/>
    <x v="273"/>
    <x v="3786"/>
    <x v="3"/>
    <x v="2"/>
    <x v="1"/>
    <n v="9"/>
    <n v="514.99"/>
    <n v="0.18"/>
    <n v="3800.6262000000002"/>
    <n v="449.46488954418243"/>
    <x v="1"/>
    <n v="2"/>
    <x v="9"/>
    <n v="0.11826074596448932"/>
    <n v="3.8835705547680538E-5"/>
    <x v="0"/>
    <s v="Feb-2024"/>
    <n v="202402"/>
  </r>
  <r>
    <s v="e21bdd57-8251-40fc-a321-f5fba351112f"/>
    <x v="266"/>
    <x v="3787"/>
    <x v="2"/>
    <x v="2"/>
    <x v="3"/>
    <n v="3"/>
    <n v="837.91"/>
    <n v="0.27"/>
    <n v="1835.0228999999999"/>
    <n v="217.85712073540219"/>
    <x v="1"/>
    <n v="2"/>
    <x v="9"/>
    <n v="0.11872174496318394"/>
    <n v="1.0741010371042236E-4"/>
    <x v="0"/>
    <s v="Feb-2024"/>
    <n v="202402"/>
  </r>
  <r>
    <s v="404419fe-9c82-4c93-b2ad-f22f5e5dc110"/>
    <x v="268"/>
    <x v="3788"/>
    <x v="1"/>
    <x v="1"/>
    <x v="2"/>
    <n v="2"/>
    <n v="218.36"/>
    <n v="0.03"/>
    <n v="423.61840000000001"/>
    <n v="102.73690110609211"/>
    <x v="1"/>
    <n v="2"/>
    <x v="9"/>
    <n v="0.24252228209655696"/>
    <n v="6.8693899981681615E-5"/>
    <x v="0"/>
    <s v="Feb-2024"/>
    <n v="202402"/>
  </r>
  <r>
    <s v="d3cb2109-c816-4852-97be-6793a4417592"/>
    <x v="265"/>
    <x v="3789"/>
    <x v="0"/>
    <x v="1"/>
    <x v="2"/>
    <n v="8"/>
    <n v="472.96"/>
    <n v="0.13"/>
    <n v="3291.8015999999998"/>
    <n v="354.06324062594939"/>
    <x v="1"/>
    <n v="2"/>
    <x v="9"/>
    <n v="0.10755910703304519"/>
    <n v="3.4358085250338295E-5"/>
    <x v="0"/>
    <s v="Feb-2024"/>
    <n v="202402"/>
  </r>
  <r>
    <s v="906fa6c9-2e08-4c09-82e3-a920a4c178c9"/>
    <x v="285"/>
    <x v="3790"/>
    <x v="1"/>
    <x v="2"/>
    <x v="5"/>
    <n v="8"/>
    <n v="361.26"/>
    <n v="0.22"/>
    <n v="2254.2624000000001"/>
    <n v="544.62497800265135"/>
    <x v="1"/>
    <n v="2"/>
    <x v="9"/>
    <n v="0.24159786278769113"/>
    <n v="7.6122460277916178E-5"/>
    <x v="0"/>
    <s v="Feb-2024"/>
    <n v="202402"/>
  </r>
  <r>
    <s v="ce7a552c-6924-4d9b-a83a-38743190c803"/>
    <x v="284"/>
    <x v="3791"/>
    <x v="3"/>
    <x v="1"/>
    <x v="3"/>
    <n v="6"/>
    <n v="202.77"/>
    <n v="0.05"/>
    <n v="1155.789"/>
    <n v="231.98999395208909"/>
    <x v="1"/>
    <n v="2"/>
    <x v="9"/>
    <n v="0.2007200223847857"/>
    <n v="4.1097466752149398E-5"/>
    <x v="0"/>
    <s v="Feb-2024"/>
    <n v="202402"/>
  </r>
  <r>
    <s v="85d4f9cd-cdec-42ea-8a71-f41e098dfdd0"/>
    <x v="289"/>
    <x v="3792"/>
    <x v="1"/>
    <x v="2"/>
    <x v="3"/>
    <n v="7"/>
    <n v="839.32"/>
    <n v="0.09"/>
    <n v="5346.4684000000007"/>
    <n v="656.29216572884752"/>
    <x v="1"/>
    <n v="2"/>
    <x v="9"/>
    <n v="0.1227524632388826"/>
    <n v="1.5318523158202897E-5"/>
    <x v="0"/>
    <s v="Feb-2024"/>
    <n v="202402"/>
  </r>
  <r>
    <s v="dbd9993c-f35d-4f17-aba5-75be6edb2b1c"/>
    <x v="278"/>
    <x v="3793"/>
    <x v="2"/>
    <x v="0"/>
    <x v="3"/>
    <n v="9"/>
    <n v="787.96"/>
    <n v="0.04"/>
    <n v="6807.9744000000001"/>
    <n v="1290.5524759599291"/>
    <x v="1"/>
    <n v="2"/>
    <x v="9"/>
    <n v="0.18956482503223412"/>
    <n v="5.640444241388452E-6"/>
    <x v="0"/>
    <s v="Feb-2024"/>
    <n v="202402"/>
  </r>
  <r>
    <s v="fe3d3d74-45e5-425c-9368-07727dce289e"/>
    <x v="278"/>
    <x v="3794"/>
    <x v="2"/>
    <x v="1"/>
    <x v="7"/>
    <n v="6"/>
    <n v="397.43"/>
    <n v="0.15"/>
    <n v="2026.893"/>
    <n v="240.2857260446703"/>
    <x v="1"/>
    <n v="2"/>
    <x v="9"/>
    <n v="0.11854879662847043"/>
    <n v="6.2904159223007832E-5"/>
    <x v="0"/>
    <s v="Feb-2024"/>
    <n v="202402"/>
  </r>
  <r>
    <s v="2747ff55-aa6a-40a7-a0a5-17a6755e7492"/>
    <x v="290"/>
    <x v="3795"/>
    <x v="0"/>
    <x v="1"/>
    <x v="1"/>
    <n v="2"/>
    <n v="67.56"/>
    <n v="0.12"/>
    <n v="118.90560000000001"/>
    <n v="23.243844868840391"/>
    <x v="1"/>
    <n v="2"/>
    <x v="9"/>
    <n v="0.19548149850671784"/>
    <n v="8.8809946714031964E-4"/>
    <x v="0"/>
    <s v="Feb-2024"/>
    <n v="202402"/>
  </r>
  <r>
    <s v="69386bd8-412f-4f8e-8579-5fa3a3f38ed5"/>
    <x v="267"/>
    <x v="3796"/>
    <x v="3"/>
    <x v="1"/>
    <x v="0"/>
    <n v="5"/>
    <n v="204.99"/>
    <n v="0.14000000000000001"/>
    <n v="881.45699999999999"/>
    <n v="248.70108879617791"/>
    <x v="1"/>
    <n v="2"/>
    <x v="9"/>
    <n v="0.28214772677076466"/>
    <n v="1.3659202887945755E-4"/>
    <x v="0"/>
    <s v="Feb-2024"/>
    <n v="202402"/>
  </r>
  <r>
    <s v="eae716ab-c8d3-45ea-9d86-84fb255425df"/>
    <x v="267"/>
    <x v="3797"/>
    <x v="0"/>
    <x v="2"/>
    <x v="7"/>
    <n v="8"/>
    <n v="909.62"/>
    <n v="0.15"/>
    <n v="6185.4160000000002"/>
    <n v="1811.87867022727"/>
    <x v="1"/>
    <n v="2"/>
    <x v="9"/>
    <n v="0.29292753635766294"/>
    <n v="2.0613003232118905E-5"/>
    <x v="0"/>
    <s v="Feb-2024"/>
    <n v="202402"/>
  </r>
  <r>
    <s v="e5f3a5d8-d1d1-4d1e-8a91-ccd887012cd1"/>
    <x v="286"/>
    <x v="3798"/>
    <x v="2"/>
    <x v="2"/>
    <x v="4"/>
    <n v="2"/>
    <n v="484.69"/>
    <n v="0"/>
    <n v="969.38"/>
    <n v="217.6570764504292"/>
    <x v="1"/>
    <n v="2"/>
    <x v="9"/>
    <n v="0.22453225407005425"/>
    <n v="0"/>
    <x v="1"/>
    <s v="Feb-2024"/>
    <n v="202402"/>
  </r>
  <r>
    <s v="cc4be7cc-be6b-4c8c-a31e-b63139fa61ec"/>
    <x v="270"/>
    <x v="3799"/>
    <x v="2"/>
    <x v="0"/>
    <x v="6"/>
    <n v="8"/>
    <n v="727.95"/>
    <n v="0.27"/>
    <n v="4251.2280000000001"/>
    <n v="666.69613845311517"/>
    <x v="1"/>
    <n v="2"/>
    <x v="9"/>
    <n v="0.15682436661903693"/>
    <n v="4.6363074386977125E-5"/>
    <x v="0"/>
    <s v="Feb-2024"/>
    <n v="202402"/>
  </r>
  <r>
    <s v="2361e9ff-5bb9-496a-bc33-dfa9660f994f"/>
    <x v="290"/>
    <x v="3800"/>
    <x v="0"/>
    <x v="2"/>
    <x v="2"/>
    <n v="2"/>
    <n v="359.01"/>
    <n v="0.11"/>
    <n v="639.03779999999995"/>
    <n v="157.63970616227701"/>
    <x v="1"/>
    <n v="2"/>
    <x v="9"/>
    <n v="0.24668291322090341"/>
    <n v="1.5319907523467314E-4"/>
    <x v="0"/>
    <s v="Feb-2024"/>
    <n v="202402"/>
  </r>
  <r>
    <s v="c677605f-7b34-4c03-9142-3440037d5253"/>
    <x v="283"/>
    <x v="3801"/>
    <x v="3"/>
    <x v="0"/>
    <x v="6"/>
    <n v="3"/>
    <n v="213.65"/>
    <n v="0.12"/>
    <n v="564.03600000000006"/>
    <n v="101.44585450682931"/>
    <x v="1"/>
    <n v="2"/>
    <x v="9"/>
    <n v="0.17985705612200159"/>
    <n v="1.8722209220688039E-4"/>
    <x v="0"/>
    <s v="Feb-2024"/>
    <n v="202402"/>
  </r>
  <r>
    <s v="2ff4225c-edc7-4d25-aa33-15bed9a79600"/>
    <x v="290"/>
    <x v="3802"/>
    <x v="1"/>
    <x v="0"/>
    <x v="3"/>
    <n v="4"/>
    <n v="291.01"/>
    <n v="0.28000000000000003"/>
    <n v="838.10879999999997"/>
    <n v="180.59105006226011"/>
    <x v="1"/>
    <n v="2"/>
    <x v="9"/>
    <n v="0.21547447069194373"/>
    <n v="2.4054156214563076E-4"/>
    <x v="0"/>
    <s v="Feb-2024"/>
    <n v="202402"/>
  </r>
  <r>
    <s v="b411e12c-a67a-4932-ae6d-e3699f386b41"/>
    <x v="275"/>
    <x v="3803"/>
    <x v="3"/>
    <x v="1"/>
    <x v="0"/>
    <n v="6"/>
    <n v="797.97"/>
    <n v="0.23"/>
    <n v="3686.6214"/>
    <n v="933.42179147324055"/>
    <x v="1"/>
    <n v="2"/>
    <x v="9"/>
    <n v="0.25319165984151248"/>
    <n v="4.8038564524146691E-5"/>
    <x v="0"/>
    <s v="Feb-2024"/>
    <n v="202402"/>
  </r>
  <r>
    <s v="4b32c6e0-9eb3-45f3-a538-35fbf0995e97"/>
    <x v="276"/>
    <x v="3804"/>
    <x v="2"/>
    <x v="2"/>
    <x v="5"/>
    <n v="8"/>
    <n v="266.44"/>
    <n v="0.18"/>
    <n v="1747.8463999999999"/>
    <n v="144.1862386829205"/>
    <x v="1"/>
    <n v="2"/>
    <x v="9"/>
    <n v="8.2493655439585825E-2"/>
    <n v="8.4446779762798382E-5"/>
    <x v="0"/>
    <s v="Feb-2024"/>
    <n v="202402"/>
  </r>
  <r>
    <s v="4fc2dfb7-9139-4651-b66b-4eae505cbdef"/>
    <x v="284"/>
    <x v="3805"/>
    <x v="3"/>
    <x v="1"/>
    <x v="4"/>
    <n v="3"/>
    <n v="795.44"/>
    <n v="0.21"/>
    <n v="1885.1928"/>
    <n v="312.98610704596882"/>
    <x v="1"/>
    <n v="2"/>
    <x v="9"/>
    <n v="0.16602339402419147"/>
    <n v="8.8001609172281994E-5"/>
    <x v="0"/>
    <s v="Feb-2024"/>
    <n v="202402"/>
  </r>
  <r>
    <s v="7e98cddf-a057-42a3-bee0-188e95f5a527"/>
    <x v="282"/>
    <x v="3806"/>
    <x v="1"/>
    <x v="0"/>
    <x v="4"/>
    <n v="2"/>
    <n v="595.16999999999996"/>
    <n v="0.05"/>
    <n v="1130.8230000000001"/>
    <n v="282.15596222299308"/>
    <x v="1"/>
    <n v="2"/>
    <x v="9"/>
    <n v="0.24951381624090865"/>
    <n v="4.2004805349732011E-5"/>
    <x v="0"/>
    <s v="Feb-2024"/>
    <n v="202402"/>
  </r>
  <r>
    <s v="e3335836-5af6-4824-83f0-01774948730f"/>
    <x v="274"/>
    <x v="1399"/>
    <x v="3"/>
    <x v="0"/>
    <x v="8"/>
    <n v="3"/>
    <n v="364.51"/>
    <n v="0.17"/>
    <n v="907.62989999999991"/>
    <n v="208.1397257834887"/>
    <x v="1"/>
    <n v="2"/>
    <x v="9"/>
    <n v="0.22932224443409008"/>
    <n v="1.5545984106517426E-4"/>
    <x v="0"/>
    <s v="Feb-2024"/>
    <n v="202402"/>
  </r>
  <r>
    <s v="9ddc80d8-3adc-4654-aaf9-661194423209"/>
    <x v="288"/>
    <x v="3807"/>
    <x v="0"/>
    <x v="2"/>
    <x v="1"/>
    <n v="8"/>
    <n v="645.88"/>
    <n v="0.12"/>
    <n v="4546.9952000000003"/>
    <n v="272.14968153686311"/>
    <x v="1"/>
    <n v="2"/>
    <x v="9"/>
    <n v="5.9852643243798256E-2"/>
    <n v="2.3224128321050349E-5"/>
    <x v="0"/>
    <s v="Feb-2024"/>
    <n v="202402"/>
  </r>
  <r>
    <s v="4d629d62-0cd5-4f08-a0e3-4b9bf1c35ae4"/>
    <x v="276"/>
    <x v="3808"/>
    <x v="3"/>
    <x v="1"/>
    <x v="8"/>
    <n v="1"/>
    <n v="755.54"/>
    <n v="0.21"/>
    <n v="596.87660000000005"/>
    <n v="148.33569108779469"/>
    <x v="1"/>
    <n v="2"/>
    <x v="9"/>
    <n v="0.24851986338180232"/>
    <n v="2.7794689890674223E-4"/>
    <x v="0"/>
    <s v="Feb-2024"/>
    <n v="202402"/>
  </r>
  <r>
    <s v="0805b7bd-c2fc-4bf0-871d-7138af55a1a9"/>
    <x v="273"/>
    <x v="3809"/>
    <x v="1"/>
    <x v="2"/>
    <x v="5"/>
    <n v="4"/>
    <n v="144.94999999999999"/>
    <n v="0.28999999999999998"/>
    <n v="411.65800000000002"/>
    <n v="39.579993420062607"/>
    <x v="1"/>
    <n v="2"/>
    <x v="9"/>
    <n v="9.6147757167509451E-2"/>
    <n v="5.0017247326664366E-4"/>
    <x v="0"/>
    <s v="Feb-2024"/>
    <n v="202402"/>
  </r>
  <r>
    <s v="f5c468f3-0a53-4176-ba0d-90921081d5ff"/>
    <x v="282"/>
    <x v="3810"/>
    <x v="1"/>
    <x v="0"/>
    <x v="2"/>
    <n v="1"/>
    <n v="838.38"/>
    <n v="0.26"/>
    <n v="620.40120000000002"/>
    <n v="133.0119414911685"/>
    <x v="1"/>
    <n v="2"/>
    <x v="9"/>
    <n v="0.21439665411860664"/>
    <n v="3.1012190176292373E-4"/>
    <x v="0"/>
    <s v="Feb-2024"/>
    <n v="202402"/>
  </r>
  <r>
    <s v="4f39e4b1-4e2a-42bb-8440-b3f45d511879"/>
    <x v="283"/>
    <x v="3811"/>
    <x v="2"/>
    <x v="2"/>
    <x v="5"/>
    <n v="8"/>
    <n v="871.29"/>
    <n v="0.13"/>
    <n v="6064.1783999999998"/>
    <n v="1511.14971643627"/>
    <x v="1"/>
    <n v="2"/>
    <x v="9"/>
    <n v="0.24919281999293919"/>
    <n v="1.8650506719921037E-5"/>
    <x v="0"/>
    <s v="Feb-2024"/>
    <n v="202402"/>
  </r>
  <r>
    <s v="2a49fa26-6bf7-4af2-a768-9a688be544bc"/>
    <x v="268"/>
    <x v="3812"/>
    <x v="0"/>
    <x v="2"/>
    <x v="6"/>
    <n v="1"/>
    <n v="887.51"/>
    <n v="0.21"/>
    <n v="701.13290000000006"/>
    <n v="63.124784264021017"/>
    <x v="1"/>
    <n v="2"/>
    <x v="9"/>
    <n v="9.0032551979832939E-2"/>
    <n v="2.3661705220222871E-4"/>
    <x v="0"/>
    <s v="Feb-2024"/>
    <n v="202402"/>
  </r>
  <r>
    <s v="3ef2c5b6-b706-4d39-82aa-760ce1e8a09d"/>
    <x v="270"/>
    <x v="3813"/>
    <x v="0"/>
    <x v="2"/>
    <x v="4"/>
    <n v="3"/>
    <n v="571.42999999999995"/>
    <n v="0.18"/>
    <n v="1405.7177999999999"/>
    <n v="313.65857645005269"/>
    <x v="1"/>
    <n v="2"/>
    <x v="9"/>
    <n v="0.22313054330680931"/>
    <n v="1.0499973750065625E-4"/>
    <x v="0"/>
    <s v="Feb-2024"/>
    <n v="202402"/>
  </r>
  <r>
    <s v="8c107c18-c871-4fc0-aa22-8d064fd16e03"/>
    <x v="269"/>
    <x v="3814"/>
    <x v="0"/>
    <x v="2"/>
    <x v="4"/>
    <n v="1"/>
    <n v="881.88"/>
    <n v="7.0000000000000007E-2"/>
    <n v="820.14839999999992"/>
    <n v="145.56578492169979"/>
    <x v="1"/>
    <n v="2"/>
    <x v="9"/>
    <n v="0.1774871290631059"/>
    <n v="7.9375878804372485E-5"/>
    <x v="0"/>
    <s v="Feb-2024"/>
    <n v="202402"/>
  </r>
  <r>
    <s v="97aa020e-78ae-4c63-ab6b-5ed941ce8624"/>
    <x v="289"/>
    <x v="3815"/>
    <x v="1"/>
    <x v="0"/>
    <x v="2"/>
    <n v="8"/>
    <n v="616.16"/>
    <n v="0.22"/>
    <n v="3844.8384000000001"/>
    <n v="775.65618740976788"/>
    <x v="1"/>
    <n v="2"/>
    <x v="9"/>
    <n v="0.20173960689993314"/>
    <n v="4.4631264606595695E-5"/>
    <x v="0"/>
    <s v="Feb-2024"/>
    <n v="202402"/>
  </r>
  <r>
    <s v="039f54d7-0218-4665-bd08-cc22438ca6c5"/>
    <x v="287"/>
    <x v="3816"/>
    <x v="1"/>
    <x v="2"/>
    <x v="2"/>
    <n v="4"/>
    <n v="249.62"/>
    <n v="7.0000000000000007E-2"/>
    <n v="928.58639999999991"/>
    <n v="167.62144826945089"/>
    <x v="1"/>
    <n v="2"/>
    <x v="9"/>
    <n v="0.18051249541179035"/>
    <n v="7.0106561974200786E-5"/>
    <x v="0"/>
    <s v="Feb-2024"/>
    <n v="202402"/>
  </r>
  <r>
    <s v="25702d83-418d-4421-8538-f86f1a14a5f9"/>
    <x v="293"/>
    <x v="1319"/>
    <x v="3"/>
    <x v="2"/>
    <x v="1"/>
    <n v="4"/>
    <n v="928.37"/>
    <n v="0.21"/>
    <n v="2933.6491999999998"/>
    <n v="253.56081431685629"/>
    <x v="1"/>
    <n v="2"/>
    <x v="9"/>
    <n v="8.6431879556988722E-2"/>
    <n v="5.6550728696532632E-5"/>
    <x v="0"/>
    <s v="Feb-2024"/>
    <n v="202402"/>
  </r>
  <r>
    <s v="ccb9833a-5258-4ffa-9693-b806a1df7984"/>
    <x v="274"/>
    <x v="3817"/>
    <x v="1"/>
    <x v="1"/>
    <x v="6"/>
    <n v="6"/>
    <n v="343.84"/>
    <n v="0"/>
    <n v="2063.04"/>
    <n v="218.58543708257719"/>
    <x v="1"/>
    <n v="2"/>
    <x v="9"/>
    <n v="0.10595307753731251"/>
    <n v="0"/>
    <x v="1"/>
    <s v="Feb-2024"/>
    <n v="202402"/>
  </r>
  <r>
    <s v="c2bef8e5-7ca0-4c75-9c5f-92760017db9c"/>
    <x v="271"/>
    <x v="3818"/>
    <x v="3"/>
    <x v="0"/>
    <x v="6"/>
    <n v="3"/>
    <n v="446.38"/>
    <n v="0.23"/>
    <n v="1031.1378"/>
    <n v="237.35251944951949"/>
    <x v="1"/>
    <n v="2"/>
    <x v="9"/>
    <n v="0.23018506299499397"/>
    <n v="1.7175201995310425E-4"/>
    <x v="0"/>
    <s v="Feb-2024"/>
    <n v="202402"/>
  </r>
  <r>
    <s v="78687278-bb55-4d12-a2d5-7f16fb07396e"/>
    <x v="285"/>
    <x v="3819"/>
    <x v="3"/>
    <x v="1"/>
    <x v="6"/>
    <n v="4"/>
    <n v="547.71"/>
    <n v="0.02"/>
    <n v="2147.0232000000001"/>
    <n v="442.83620836555042"/>
    <x v="1"/>
    <n v="2"/>
    <x v="9"/>
    <n v="0.20625590276134437"/>
    <n v="9.128918588304029E-6"/>
    <x v="0"/>
    <s v="Feb-2024"/>
    <n v="202402"/>
  </r>
  <r>
    <s v="9fc31096-0717-4285-bfaf-f3d65fb465fa"/>
    <x v="269"/>
    <x v="3820"/>
    <x v="1"/>
    <x v="0"/>
    <x v="4"/>
    <n v="9"/>
    <n v="420.51"/>
    <n v="0.08"/>
    <n v="3481.8227999999999"/>
    <n v="406.46997866995059"/>
    <x v="1"/>
    <n v="2"/>
    <x v="9"/>
    <n v="0.11674057010309387"/>
    <n v="2.1138353163750895E-5"/>
    <x v="0"/>
    <s v="Feb-2024"/>
    <n v="202402"/>
  </r>
  <r>
    <s v="e6aa2197-2c8e-42e6-b12f-d8b80bca5de4"/>
    <x v="286"/>
    <x v="3821"/>
    <x v="3"/>
    <x v="1"/>
    <x v="7"/>
    <n v="4"/>
    <n v="202.24"/>
    <n v="0.04"/>
    <n v="776.60159999999996"/>
    <n v="159.7162471494278"/>
    <x v="1"/>
    <n v="2"/>
    <x v="9"/>
    <n v="0.20566046625377518"/>
    <n v="4.9446202531645569E-5"/>
    <x v="0"/>
    <s v="Feb-2024"/>
    <n v="202402"/>
  </r>
  <r>
    <s v="4031e2f4-5af6-4f21-9ec4-e466d39de5a8"/>
    <x v="281"/>
    <x v="3822"/>
    <x v="3"/>
    <x v="0"/>
    <x v="0"/>
    <n v="9"/>
    <n v="286.81"/>
    <n v="7.0000000000000007E-2"/>
    <n v="2400.5997000000002"/>
    <n v="702.33990418130213"/>
    <x v="1"/>
    <n v="2"/>
    <x v="9"/>
    <n v="0.2925685211829786"/>
    <n v="2.7118223833819528E-5"/>
    <x v="0"/>
    <s v="Feb-2024"/>
    <n v="202402"/>
  </r>
  <r>
    <s v="866e437f-3c10-45ea-8461-dbe941a7549b"/>
    <x v="285"/>
    <x v="3823"/>
    <x v="0"/>
    <x v="2"/>
    <x v="4"/>
    <n v="9"/>
    <n v="393.01"/>
    <n v="0"/>
    <n v="3537.09"/>
    <n v="486.59477651802888"/>
    <x v="1"/>
    <n v="2"/>
    <x v="9"/>
    <n v="0.1375692381358769"/>
    <n v="0"/>
    <x v="1"/>
    <s v="Feb-2024"/>
    <n v="202402"/>
  </r>
  <r>
    <s v="69cbce8a-921a-4e56-98a9-3d0cc8d6f312"/>
    <x v="274"/>
    <x v="3324"/>
    <x v="3"/>
    <x v="2"/>
    <x v="7"/>
    <n v="4"/>
    <n v="952.24"/>
    <n v="0.16"/>
    <n v="3199.5264000000002"/>
    <n v="529.49661902420814"/>
    <x v="1"/>
    <n v="2"/>
    <x v="9"/>
    <n v="0.16549218628863574"/>
    <n v="4.2006216920104177E-5"/>
    <x v="0"/>
    <s v="Feb-2024"/>
    <n v="202402"/>
  </r>
  <r>
    <s v="578a2106-29fa-4fd1-ac57-e58671c80ee0"/>
    <x v="265"/>
    <x v="3824"/>
    <x v="2"/>
    <x v="1"/>
    <x v="3"/>
    <n v="5"/>
    <n v="831.11"/>
    <n v="0.23"/>
    <n v="3199.7734999999998"/>
    <n v="239.89962528315161"/>
    <x v="1"/>
    <n v="2"/>
    <x v="9"/>
    <n v="7.4973939650150742E-2"/>
    <n v="5.5347667577095692E-5"/>
    <x v="0"/>
    <s v="Feb-2024"/>
    <n v="202402"/>
  </r>
  <r>
    <s v="9555e5ef-33e6-4eeb-a0da-b1c830673cf7"/>
    <x v="282"/>
    <x v="3825"/>
    <x v="1"/>
    <x v="1"/>
    <x v="8"/>
    <n v="4"/>
    <n v="306.14"/>
    <n v="0.14000000000000001"/>
    <n v="1053.1215999999999"/>
    <n v="167.49476998652659"/>
    <x v="1"/>
    <n v="2"/>
    <x v="9"/>
    <n v="0.15904599239681971"/>
    <n v="1.1432677859802706E-4"/>
    <x v="0"/>
    <s v="Feb-2024"/>
    <n v="202402"/>
  </r>
  <r>
    <s v="57f72762-73af-442d-b53b-09b82a8c4f99"/>
    <x v="290"/>
    <x v="3826"/>
    <x v="0"/>
    <x v="0"/>
    <x v="3"/>
    <n v="6"/>
    <n v="459.27"/>
    <n v="0.28000000000000003"/>
    <n v="1984.0463999999999"/>
    <n v="141.2481461986483"/>
    <x v="1"/>
    <n v="2"/>
    <x v="9"/>
    <n v="7.1191957102741302E-2"/>
    <n v="1.0161052685058173E-4"/>
    <x v="0"/>
    <s v="Feb-2024"/>
    <n v="202402"/>
  </r>
  <r>
    <s v="c75de09d-2ed5-45d1-94c7-8836ca23e7d7"/>
    <x v="282"/>
    <x v="3827"/>
    <x v="0"/>
    <x v="1"/>
    <x v="1"/>
    <n v="9"/>
    <n v="94.73"/>
    <n v="0.25"/>
    <n v="639.42750000000001"/>
    <n v="118.4917599878279"/>
    <x v="1"/>
    <n v="2"/>
    <x v="9"/>
    <n v="0.18530913979744051"/>
    <n v="2.9323105434157895E-4"/>
    <x v="0"/>
    <s v="Feb-2024"/>
    <n v="202402"/>
  </r>
  <r>
    <s v="5ab31a62-9028-46c6-b03e-caf1cfc2eac6"/>
    <x v="278"/>
    <x v="3828"/>
    <x v="3"/>
    <x v="0"/>
    <x v="4"/>
    <n v="8"/>
    <n v="979.81"/>
    <n v="0.12"/>
    <n v="6897.8624"/>
    <n v="799.31041579436874"/>
    <x v="1"/>
    <n v="2"/>
    <x v="9"/>
    <n v="0.11587798791033709"/>
    <n v="1.5309090537961441E-5"/>
    <x v="0"/>
    <s v="Feb-2024"/>
    <n v="202402"/>
  </r>
  <r>
    <s v="4e1a7899-0500-4e48-9b85-b2154821c6e6"/>
    <x v="281"/>
    <x v="3829"/>
    <x v="1"/>
    <x v="1"/>
    <x v="7"/>
    <n v="2"/>
    <n v="509.86"/>
    <n v="0.02"/>
    <n v="999.32560000000001"/>
    <n v="124.2066060470919"/>
    <x v="1"/>
    <n v="2"/>
    <x v="9"/>
    <n v="0.12429042751140558"/>
    <n v="1.9613227160396972E-5"/>
    <x v="0"/>
    <s v="Feb-2024"/>
    <n v="202402"/>
  </r>
  <r>
    <s v="b6f3548d-5502-4373-8cc2-a384dce54c3f"/>
    <x v="288"/>
    <x v="3830"/>
    <x v="0"/>
    <x v="2"/>
    <x v="9"/>
    <n v="4"/>
    <n v="415.85"/>
    <n v="0.11"/>
    <n v="1480.4259999999999"/>
    <n v="175.31870046218"/>
    <x v="1"/>
    <n v="2"/>
    <x v="9"/>
    <n v="0.11842449434296616"/>
    <n v="6.6129614043525313E-5"/>
    <x v="0"/>
    <s v="Feb-2024"/>
    <n v="202402"/>
  </r>
  <r>
    <s v="5b58fb8d-96ff-494d-9f94-594ef66af330"/>
    <x v="289"/>
    <x v="3831"/>
    <x v="3"/>
    <x v="0"/>
    <x v="8"/>
    <n v="2"/>
    <n v="984.58"/>
    <n v="0.2"/>
    <n v="1575.328"/>
    <n v="447.7247472020785"/>
    <x v="1"/>
    <n v="2"/>
    <x v="9"/>
    <n v="0.28421049280027938"/>
    <n v="1.0156615003351683E-4"/>
    <x v="0"/>
    <s v="Feb-2024"/>
    <n v="202402"/>
  </r>
  <r>
    <s v="95c88881-17fb-4cf6-8a28-b56d4b540e10"/>
    <x v="292"/>
    <x v="3832"/>
    <x v="1"/>
    <x v="0"/>
    <x v="1"/>
    <n v="5"/>
    <n v="630.9"/>
    <n v="0.18"/>
    <n v="2586.69"/>
    <n v="390.86021465831749"/>
    <x v="1"/>
    <n v="2"/>
    <x v="9"/>
    <n v="0.15110439003449097"/>
    <n v="5.7061340941512125E-5"/>
    <x v="0"/>
    <s v="Feb-2024"/>
    <n v="202402"/>
  </r>
  <r>
    <s v="371a0b77-8220-42cc-bd9f-95346bf987f7"/>
    <x v="275"/>
    <x v="3833"/>
    <x v="2"/>
    <x v="1"/>
    <x v="6"/>
    <n v="4"/>
    <n v="464.93"/>
    <n v="0.28999999999999998"/>
    <n v="1320.4012"/>
    <n v="138.97130693714709"/>
    <x v="1"/>
    <n v="2"/>
    <x v="9"/>
    <n v="0.10524930372461573"/>
    <n v="1.5593745294990643E-4"/>
    <x v="0"/>
    <s v="Feb-2024"/>
    <n v="202402"/>
  </r>
  <r>
    <s v="df7a262a-0fb2-4944-993e-921d8fc05e08"/>
    <x v="265"/>
    <x v="3834"/>
    <x v="1"/>
    <x v="1"/>
    <x v="9"/>
    <n v="1"/>
    <n v="321.07"/>
    <n v="0.03"/>
    <n v="311.43790000000001"/>
    <n v="45.714886445312032"/>
    <x v="1"/>
    <n v="2"/>
    <x v="9"/>
    <n v="0.14678652291616412"/>
    <n v="9.3437568131560101E-5"/>
    <x v="0"/>
    <s v="Feb-2024"/>
    <n v="202402"/>
  </r>
  <r>
    <s v="58bdd78d-57e1-418d-984c-958e4cb85f5a"/>
    <x v="271"/>
    <x v="3835"/>
    <x v="2"/>
    <x v="1"/>
    <x v="3"/>
    <n v="4"/>
    <n v="318.14"/>
    <n v="0.16"/>
    <n v="1068.9503999999999"/>
    <n v="80.049705781569045"/>
    <x v="1"/>
    <n v="2"/>
    <x v="9"/>
    <n v="7.4886267671137083E-2"/>
    <n v="1.2573081033507262E-4"/>
    <x v="0"/>
    <s v="Feb-2024"/>
    <n v="202402"/>
  </r>
  <r>
    <s v="bc83e5ee-b9b3-4481-9e1d-3ae8dddc6046"/>
    <x v="277"/>
    <x v="3836"/>
    <x v="3"/>
    <x v="2"/>
    <x v="1"/>
    <n v="7"/>
    <n v="734.15"/>
    <n v="0.15"/>
    <n v="4368.1925000000001"/>
    <n v="244.17472350073581"/>
    <x v="1"/>
    <n v="2"/>
    <x v="9"/>
    <n v="5.5898343193606002E-2"/>
    <n v="2.9188274097352622E-5"/>
    <x v="0"/>
    <s v="Feb-2024"/>
    <n v="202402"/>
  </r>
  <r>
    <s v="0a35c277-8812-49b3-9ce7-9fdfd92e90a3"/>
    <x v="267"/>
    <x v="3837"/>
    <x v="1"/>
    <x v="1"/>
    <x v="4"/>
    <n v="3"/>
    <n v="762.04"/>
    <n v="0.12"/>
    <n v="2011.7855999999999"/>
    <n v="393.94670375509571"/>
    <x v="1"/>
    <n v="2"/>
    <x v="9"/>
    <n v="0.19581942715719594"/>
    <n v="5.2490682903784581E-5"/>
    <x v="0"/>
    <s v="Feb-2024"/>
    <n v="202402"/>
  </r>
  <r>
    <s v="b50529c5-ccda-46bd-b0f6-8fdec18e8730"/>
    <x v="289"/>
    <x v="3838"/>
    <x v="1"/>
    <x v="1"/>
    <x v="4"/>
    <n v="3"/>
    <n v="49.03"/>
    <n v="0.15"/>
    <n v="125.0265"/>
    <n v="32.275439803889157"/>
    <x v="1"/>
    <n v="2"/>
    <x v="9"/>
    <n v="0.25814879088744513"/>
    <n v="1.0197838058331632E-3"/>
    <x v="0"/>
    <s v="Feb-2024"/>
    <n v="202402"/>
  </r>
  <r>
    <s v="55442ea6-e5bf-4600-ad15-9e6013b035f9"/>
    <x v="273"/>
    <x v="3839"/>
    <x v="1"/>
    <x v="2"/>
    <x v="0"/>
    <n v="3"/>
    <n v="951.17"/>
    <n v="0.06"/>
    <n v="2682.299399999999"/>
    <n v="182.55129250491629"/>
    <x v="1"/>
    <n v="2"/>
    <x v="9"/>
    <n v="6.805776137627155E-2"/>
    <n v="2.1026735494180853E-5"/>
    <x v="0"/>
    <s v="Feb-2024"/>
    <n v="202402"/>
  </r>
  <r>
    <s v="5ed1058a-553f-4de3-9642-fbbd2cea763d"/>
    <x v="288"/>
    <x v="3840"/>
    <x v="0"/>
    <x v="0"/>
    <x v="1"/>
    <n v="8"/>
    <n v="613.63"/>
    <n v="0.06"/>
    <n v="4614.4975999999997"/>
    <n v="586.17225129667838"/>
    <x v="1"/>
    <n v="2"/>
    <x v="9"/>
    <n v="0.12702840094589679"/>
    <n v="1.2222348972507862E-5"/>
    <x v="0"/>
    <s v="Feb-2024"/>
    <n v="202402"/>
  </r>
  <r>
    <s v="41ee5f1b-0762-4ccd-90ce-5de76063e5c0"/>
    <x v="291"/>
    <x v="3841"/>
    <x v="0"/>
    <x v="1"/>
    <x v="0"/>
    <n v="1"/>
    <n v="683.22"/>
    <n v="0.19"/>
    <n v="553.40820000000008"/>
    <n v="97.47504143708386"/>
    <x v="1"/>
    <n v="2"/>
    <x v="9"/>
    <n v="0.17613588204346059"/>
    <n v="2.780949035449782E-4"/>
    <x v="0"/>
    <s v="Feb-2024"/>
    <n v="202402"/>
  </r>
  <r>
    <s v="4c74e363-419f-4026-86a4-a852e6bd0f6f"/>
    <x v="266"/>
    <x v="3842"/>
    <x v="3"/>
    <x v="2"/>
    <x v="7"/>
    <n v="8"/>
    <n v="578.19000000000005"/>
    <n v="0.05"/>
    <n v="4394.2440000000006"/>
    <n v="854.76535480035636"/>
    <x v="1"/>
    <n v="2"/>
    <x v="9"/>
    <n v="0.1945193200014283"/>
    <n v="1.080959546169944E-5"/>
    <x v="0"/>
    <s v="Feb-2024"/>
    <n v="202402"/>
  </r>
  <r>
    <s v="2cdb47b1-1a03-45c9-b89f-ae8bba6bbb76"/>
    <x v="286"/>
    <x v="3843"/>
    <x v="0"/>
    <x v="2"/>
    <x v="5"/>
    <n v="8"/>
    <n v="321.69"/>
    <n v="0.05"/>
    <n v="2444.8440000000001"/>
    <n v="316.49687557210319"/>
    <x v="1"/>
    <n v="2"/>
    <x v="9"/>
    <n v="0.12945483457108231"/>
    <n v="1.9428642481892508E-5"/>
    <x v="0"/>
    <s v="Feb-2024"/>
    <n v="202402"/>
  </r>
  <r>
    <s v="d5008a66-71c0-48bc-88d3-90da773d0a5c"/>
    <x v="271"/>
    <x v="3844"/>
    <x v="2"/>
    <x v="0"/>
    <x v="6"/>
    <n v="5"/>
    <n v="620.01"/>
    <n v="0.28000000000000003"/>
    <n v="2232.0360000000001"/>
    <n v="191.64992435992681"/>
    <x v="1"/>
    <n v="2"/>
    <x v="9"/>
    <n v="8.5863276560022697E-2"/>
    <n v="9.0321123852841087E-5"/>
    <x v="0"/>
    <s v="Feb-2024"/>
    <n v="202402"/>
  </r>
  <r>
    <s v="995b128e-954a-4ef6-ad79-ee440fbf83fb"/>
    <x v="266"/>
    <x v="3845"/>
    <x v="3"/>
    <x v="2"/>
    <x v="0"/>
    <n v="1"/>
    <n v="599.51"/>
    <n v="0.06"/>
    <n v="563.5394"/>
    <n v="135.2818465008061"/>
    <x v="1"/>
    <n v="2"/>
    <x v="9"/>
    <n v="0.24005747690544105"/>
    <n v="1.0008173341562275E-4"/>
    <x v="0"/>
    <s v="Feb-2024"/>
    <n v="202402"/>
  </r>
  <r>
    <s v="d2dbbdd2-6666-4cd1-afb2-8fdf8c755302"/>
    <x v="274"/>
    <x v="3846"/>
    <x v="2"/>
    <x v="1"/>
    <x v="6"/>
    <n v="8"/>
    <n v="181.37"/>
    <n v="0.25"/>
    <n v="1088.22"/>
    <n v="66.508856783875288"/>
    <x v="1"/>
    <n v="2"/>
    <x v="9"/>
    <n v="6.1117105717479268E-2"/>
    <n v="1.722997188068589E-4"/>
    <x v="0"/>
    <s v="Feb-2024"/>
    <n v="202402"/>
  </r>
  <r>
    <s v="e4ae7111-187c-413b-8862-1df0ed97a1bc"/>
    <x v="267"/>
    <x v="3634"/>
    <x v="1"/>
    <x v="0"/>
    <x v="5"/>
    <n v="2"/>
    <n v="283.68"/>
    <n v="0.3"/>
    <n v="397.15199999999999"/>
    <n v="69.043073637629377"/>
    <x v="1"/>
    <n v="2"/>
    <x v="9"/>
    <n v="0.17384546379630311"/>
    <n v="5.287648054145516E-4"/>
    <x v="0"/>
    <s v="Feb-2024"/>
    <n v="202402"/>
  </r>
  <r>
    <s v="1b952370-5542-416f-839a-c7361b3f9836"/>
    <x v="270"/>
    <x v="3847"/>
    <x v="1"/>
    <x v="2"/>
    <x v="5"/>
    <n v="8"/>
    <n v="983.36"/>
    <n v="0.16"/>
    <n v="6608.1791999999996"/>
    <n v="1382.976263867467"/>
    <x v="1"/>
    <n v="2"/>
    <x v="9"/>
    <n v="0.2092825000671088"/>
    <n v="2.0338431500162706E-5"/>
    <x v="0"/>
    <s v="Feb-2024"/>
    <n v="202402"/>
  </r>
  <r>
    <s v="59ff826e-0129-4876-b9cf-7a2714439b52"/>
    <x v="273"/>
    <x v="3848"/>
    <x v="2"/>
    <x v="2"/>
    <x v="6"/>
    <n v="3"/>
    <n v="653.12"/>
    <n v="0.06"/>
    <n v="1841.7983999999999"/>
    <n v="345.1702435481854"/>
    <x v="1"/>
    <n v="2"/>
    <x v="9"/>
    <n v="0.18740935139708309"/>
    <n v="3.0622243998040176E-5"/>
    <x v="0"/>
    <s v="Feb-2024"/>
    <n v="202402"/>
  </r>
  <r>
    <s v="f85dc51a-3950-4a8c-b4ca-71ef85d0e477"/>
    <x v="282"/>
    <x v="3849"/>
    <x v="2"/>
    <x v="0"/>
    <x v="1"/>
    <n v="8"/>
    <n v="463.94"/>
    <n v="0.06"/>
    <n v="3488.8287999999998"/>
    <n v="431.36501554177931"/>
    <x v="1"/>
    <n v="2"/>
    <x v="9"/>
    <n v="0.12364178360995511"/>
    <n v="1.6165883519420614E-5"/>
    <x v="0"/>
    <s v="Feb-2024"/>
    <n v="202402"/>
  </r>
  <r>
    <s v="9737acfd-c491-4015-a04a-eb84f6b6c025"/>
    <x v="281"/>
    <x v="3850"/>
    <x v="0"/>
    <x v="0"/>
    <x v="3"/>
    <n v="7"/>
    <n v="556.87"/>
    <n v="0.27"/>
    <n v="2845.6057000000001"/>
    <n v="513.01379481887591"/>
    <x v="1"/>
    <n v="2"/>
    <x v="9"/>
    <n v="0.18028281107915825"/>
    <n v="6.9264691169264948E-5"/>
    <x v="0"/>
    <s v="Feb-2024"/>
    <n v="202402"/>
  </r>
  <r>
    <s v="3def7fbf-bf2c-452e-89eb-78acfd4f5e82"/>
    <x v="268"/>
    <x v="3851"/>
    <x v="0"/>
    <x v="2"/>
    <x v="7"/>
    <n v="6"/>
    <n v="206.07"/>
    <n v="0.13"/>
    <n v="1075.6854000000001"/>
    <n v="264.74929642770462"/>
    <x v="1"/>
    <n v="2"/>
    <x v="9"/>
    <n v="0.24612149279678297"/>
    <n v="1.051422655731871E-4"/>
    <x v="0"/>
    <s v="Feb-2024"/>
    <n v="202402"/>
  </r>
  <r>
    <s v="0cea6146-8a65-46d2-9d63-bfdb0ead1dd8"/>
    <x v="265"/>
    <x v="3852"/>
    <x v="0"/>
    <x v="1"/>
    <x v="9"/>
    <n v="1"/>
    <n v="570.4"/>
    <n v="7.0000000000000007E-2"/>
    <n v="530.47199999999998"/>
    <n v="135.66223779408409"/>
    <x v="1"/>
    <n v="2"/>
    <x v="9"/>
    <n v="0.25573873417274445"/>
    <n v="1.2272089761570829E-4"/>
    <x v="0"/>
    <s v="Feb-2024"/>
    <n v="202402"/>
  </r>
  <r>
    <s v="b51dec5d-fc85-440b-b3b3-cd383d9d6597"/>
    <x v="284"/>
    <x v="3853"/>
    <x v="3"/>
    <x v="0"/>
    <x v="5"/>
    <n v="7"/>
    <n v="188.96"/>
    <n v="0.27"/>
    <n v="965.5856"/>
    <n v="179.37238096792129"/>
    <x v="1"/>
    <n v="2"/>
    <x v="9"/>
    <n v="0.18576538524178621"/>
    <n v="2.0412483367606145E-4"/>
    <x v="0"/>
    <s v="Feb-2024"/>
    <n v="202402"/>
  </r>
  <r>
    <s v="00b260bd-dcb7-471c-9746-85eaaf9bcb92"/>
    <x v="293"/>
    <x v="3854"/>
    <x v="1"/>
    <x v="1"/>
    <x v="4"/>
    <n v="8"/>
    <n v="995.49"/>
    <n v="0.28000000000000003"/>
    <n v="5734.0223999999998"/>
    <n v="1073.133586660384"/>
    <x v="1"/>
    <n v="2"/>
    <x v="9"/>
    <n v="0.18715196973426265"/>
    <n v="3.515856512873058E-5"/>
    <x v="0"/>
    <s v="Feb-2024"/>
    <n v="202402"/>
  </r>
  <r>
    <s v="c5199a5d-19aa-4d5f-aad6-7e5b5790c72e"/>
    <x v="281"/>
    <x v="3855"/>
    <x v="3"/>
    <x v="2"/>
    <x v="1"/>
    <n v="2"/>
    <n v="989.28"/>
    <n v="0.27"/>
    <n v="1444.3488"/>
    <n v="158.76071396856159"/>
    <x v="1"/>
    <n v="2"/>
    <x v="9"/>
    <n v="0.10991854181521914"/>
    <n v="1.3646288209606989E-4"/>
    <x v="0"/>
    <s v="Feb-2024"/>
    <n v="202402"/>
  </r>
  <r>
    <s v="ec9212f5-5472-4356-b7ab-63680c8e2ca8"/>
    <x v="267"/>
    <x v="3856"/>
    <x v="0"/>
    <x v="0"/>
    <x v="9"/>
    <n v="6"/>
    <n v="746.27"/>
    <n v="7.0000000000000007E-2"/>
    <n v="4164.1866"/>
    <n v="723.21897190197421"/>
    <x v="1"/>
    <n v="2"/>
    <x v="9"/>
    <n v="0.17367592794760306"/>
    <n v="1.5633305193383987E-5"/>
    <x v="0"/>
    <s v="Feb-2024"/>
    <n v="202402"/>
  </r>
  <r>
    <s v="c17d1bdc-cb9c-4675-8855-ede4f3c8da98"/>
    <x v="284"/>
    <x v="3857"/>
    <x v="1"/>
    <x v="2"/>
    <x v="0"/>
    <n v="5"/>
    <n v="471.35"/>
    <n v="0.05"/>
    <n v="2238.9124999999999"/>
    <n v="624.5906176051958"/>
    <x v="1"/>
    <n v="2"/>
    <x v="9"/>
    <n v="0.27897053484903755"/>
    <n v="2.1215657154980378E-5"/>
    <x v="0"/>
    <s v="Feb-2024"/>
    <n v="202402"/>
  </r>
  <r>
    <s v="2da0d29a-0147-4d72-a0d1-f62bb1087a7a"/>
    <x v="290"/>
    <x v="3858"/>
    <x v="2"/>
    <x v="0"/>
    <x v="2"/>
    <n v="9"/>
    <n v="589.52"/>
    <n v="0.06"/>
    <n v="4987.3392000000003"/>
    <n v="932.41396177588695"/>
    <x v="1"/>
    <n v="2"/>
    <x v="9"/>
    <n v="0.18695619535480701"/>
    <n v="1.1308635273895145E-5"/>
    <x v="0"/>
    <s v="Feb-2024"/>
    <n v="202402"/>
  </r>
  <r>
    <s v="6f1135bb-f6c7-4a9b-9653-13771284505f"/>
    <x v="265"/>
    <x v="3793"/>
    <x v="1"/>
    <x v="0"/>
    <x v="7"/>
    <n v="2"/>
    <n v="581.66999999999996"/>
    <n v="0.05"/>
    <n v="1105.173"/>
    <n v="106.0781518349674"/>
    <x v="1"/>
    <n v="2"/>
    <x v="9"/>
    <n v="9.598330020274419E-2"/>
    <n v="4.2979696391424699E-5"/>
    <x v="0"/>
    <s v="Feb-2024"/>
    <n v="202402"/>
  </r>
  <r>
    <s v="3c5d6ab4-2c7d-4590-8c0a-fd54dcdae523"/>
    <x v="274"/>
    <x v="3859"/>
    <x v="3"/>
    <x v="2"/>
    <x v="9"/>
    <n v="2"/>
    <n v="420.74"/>
    <n v="0"/>
    <n v="841.48"/>
    <n v="119.9426635076918"/>
    <x v="1"/>
    <n v="2"/>
    <x v="9"/>
    <n v="0.14253774719267456"/>
    <n v="0"/>
    <x v="1"/>
    <s v="Feb-2024"/>
    <n v="202402"/>
  </r>
  <r>
    <s v="748f1713-a4cc-4cfb-bde3-e227a46d6638"/>
    <x v="273"/>
    <x v="3860"/>
    <x v="3"/>
    <x v="1"/>
    <x v="8"/>
    <n v="6"/>
    <n v="805.2"/>
    <n v="0.27"/>
    <n v="3526.7759999999998"/>
    <n v="918.47481781856698"/>
    <x v="1"/>
    <n v="2"/>
    <x v="9"/>
    <n v="0.26042902010747693"/>
    <n v="5.588673621460506E-5"/>
    <x v="0"/>
    <s v="Feb-2024"/>
    <n v="202402"/>
  </r>
  <r>
    <s v="0fcffdca-eee4-43e8-a6c2-8257c13077e3"/>
    <x v="288"/>
    <x v="3861"/>
    <x v="1"/>
    <x v="1"/>
    <x v="7"/>
    <n v="6"/>
    <n v="377.96"/>
    <n v="0.15"/>
    <n v="1927.596"/>
    <n v="569.09862647392401"/>
    <x v="1"/>
    <n v="2"/>
    <x v="9"/>
    <n v="0.29523750125748549"/>
    <n v="6.6144565562493385E-5"/>
    <x v="0"/>
    <s v="Feb-2024"/>
    <n v="202402"/>
  </r>
  <r>
    <s v="8c104f55-3027-49c1-84d2-d31e93a6e336"/>
    <x v="281"/>
    <x v="3862"/>
    <x v="0"/>
    <x v="0"/>
    <x v="1"/>
    <n v="2"/>
    <n v="786.55"/>
    <n v="0.12"/>
    <n v="1384.328"/>
    <n v="323.73313547973828"/>
    <x v="1"/>
    <n v="2"/>
    <x v="9"/>
    <n v="0.23385580258416958"/>
    <n v="7.628249952323438E-5"/>
    <x v="0"/>
    <s v="Feb-2024"/>
    <n v="202402"/>
  </r>
  <r>
    <s v="64756860-d623-46ae-946e-de41cb8ec2b1"/>
    <x v="281"/>
    <x v="3863"/>
    <x v="1"/>
    <x v="2"/>
    <x v="7"/>
    <n v="3"/>
    <n v="229.44"/>
    <n v="0.25"/>
    <n v="516.24"/>
    <n v="79.902079894448491"/>
    <x v="1"/>
    <n v="2"/>
    <x v="9"/>
    <n v="0.15477700273990486"/>
    <n v="3.6320316132031614E-4"/>
    <x v="0"/>
    <s v="Feb-2024"/>
    <n v="202402"/>
  </r>
  <r>
    <s v="666ef40d-0bb1-489f-9d7f-451d39535f23"/>
    <x v="287"/>
    <x v="3864"/>
    <x v="0"/>
    <x v="2"/>
    <x v="8"/>
    <n v="8"/>
    <n v="918.69"/>
    <n v="0.28000000000000003"/>
    <n v="5291.6544000000004"/>
    <n v="645.66118870523337"/>
    <x v="1"/>
    <n v="2"/>
    <x v="9"/>
    <n v="0.12201499567039627"/>
    <n v="3.8097726110004464E-5"/>
    <x v="0"/>
    <s v="Feb-2024"/>
    <n v="202402"/>
  </r>
  <r>
    <s v="ba0e23bd-0a71-43c4-98d7-7eb1660481bb"/>
    <x v="273"/>
    <x v="3865"/>
    <x v="2"/>
    <x v="1"/>
    <x v="0"/>
    <n v="7"/>
    <n v="430.49"/>
    <n v="0.16"/>
    <n v="2531.2811999999999"/>
    <n v="322.27552829706468"/>
    <x v="1"/>
    <n v="2"/>
    <x v="9"/>
    <n v="0.1273171579266123"/>
    <n v="5.309564184334794E-5"/>
    <x v="0"/>
    <s v="Feb-2024"/>
    <n v="202402"/>
  </r>
  <r>
    <s v="b0298962-6292-4de5-a95d-48c268f5803b"/>
    <x v="288"/>
    <x v="3866"/>
    <x v="2"/>
    <x v="2"/>
    <x v="6"/>
    <n v="6"/>
    <n v="361.54"/>
    <n v="0.27"/>
    <n v="1583.5452"/>
    <n v="123.7409392325151"/>
    <x v="1"/>
    <n v="2"/>
    <x v="9"/>
    <n v="7.8141715962711453E-2"/>
    <n v="1.2446755545721081E-4"/>
    <x v="0"/>
    <s v="Feb-2024"/>
    <n v="202402"/>
  </r>
  <r>
    <s v="3938ea1e-70f7-4230-86af-3989d19c3d7b"/>
    <x v="287"/>
    <x v="3867"/>
    <x v="2"/>
    <x v="1"/>
    <x v="9"/>
    <n v="5"/>
    <n v="103.22"/>
    <n v="0.17"/>
    <n v="428.363"/>
    <n v="62.710088374835728"/>
    <x v="1"/>
    <n v="2"/>
    <x v="9"/>
    <n v="0.14639473618131288"/>
    <n v="3.2939352838597173E-4"/>
    <x v="0"/>
    <s v="Feb-2024"/>
    <n v="202402"/>
  </r>
  <r>
    <s v="b0d1cfe5-6b28-48c7-8c11-3cc93d4ecfe0"/>
    <x v="283"/>
    <x v="3868"/>
    <x v="1"/>
    <x v="2"/>
    <x v="2"/>
    <n v="4"/>
    <n v="839.13"/>
    <n v="0.02"/>
    <n v="3289.3896"/>
    <n v="205.09817394278639"/>
    <x v="1"/>
    <n v="2"/>
    <x v="9"/>
    <n v="6.2351438681142055E-2"/>
    <n v="5.9585523101307311E-6"/>
    <x v="0"/>
    <s v="Feb-2024"/>
    <n v="202402"/>
  </r>
  <r>
    <s v="da229d89-e04d-4918-a410-771108f785de"/>
    <x v="280"/>
    <x v="3869"/>
    <x v="1"/>
    <x v="2"/>
    <x v="0"/>
    <n v="7"/>
    <n v="520.67999999999995"/>
    <n v="7.0000000000000007E-2"/>
    <n v="3389.6268"/>
    <n v="538.13615678204576"/>
    <x v="1"/>
    <n v="2"/>
    <x v="9"/>
    <n v="0.15875970675652132"/>
    <n v="1.9205654144580168E-5"/>
    <x v="0"/>
    <s v="Feb-2024"/>
    <n v="202402"/>
  </r>
  <r>
    <s v="683a4c46-bc9b-4e31-b800-1b08bcd32e4f"/>
    <x v="282"/>
    <x v="3870"/>
    <x v="1"/>
    <x v="1"/>
    <x v="2"/>
    <n v="6"/>
    <n v="261.33999999999997"/>
    <n v="0.09"/>
    <n v="1426.9164000000001"/>
    <n v="85.54964695871287"/>
    <x v="1"/>
    <n v="2"/>
    <x v="9"/>
    <n v="5.9954211023654128E-2"/>
    <n v="5.739649498737277E-5"/>
    <x v="0"/>
    <s v="Feb-2024"/>
    <n v="202402"/>
  </r>
  <r>
    <s v="a0b91b7a-5d9f-4296-a158-cc28af2fadee"/>
    <x v="287"/>
    <x v="3871"/>
    <x v="3"/>
    <x v="2"/>
    <x v="2"/>
    <n v="1"/>
    <n v="142.25"/>
    <n v="0.18"/>
    <n v="116.645"/>
    <n v="27.161966252874588"/>
    <x v="1"/>
    <n v="2"/>
    <x v="9"/>
    <n v="0.23286009904303304"/>
    <n v="1.2653778558875219E-3"/>
    <x v="0"/>
    <s v="Feb-2024"/>
    <n v="202402"/>
  </r>
  <r>
    <s v="0ef29b13-0908-4b44-8d3b-abd4bccb1c98"/>
    <x v="283"/>
    <x v="3872"/>
    <x v="1"/>
    <x v="1"/>
    <x v="6"/>
    <n v="8"/>
    <n v="978.67"/>
    <n v="0.1"/>
    <n v="7046.424"/>
    <n v="1521.2247214817171"/>
    <x v="1"/>
    <n v="2"/>
    <x v="9"/>
    <n v="0.21588606099799232"/>
    <n v="1.2772436061185079E-5"/>
    <x v="0"/>
    <s v="Feb-2024"/>
    <n v="202402"/>
  </r>
  <r>
    <s v="57267baa-0946-40c2-b4e1-8d9f1952320f"/>
    <x v="273"/>
    <x v="3873"/>
    <x v="2"/>
    <x v="1"/>
    <x v="2"/>
    <n v="2"/>
    <n v="630.07000000000005"/>
    <n v="0.17"/>
    <n v="1045.9161999999999"/>
    <n v="149.93751279967489"/>
    <x v="1"/>
    <n v="2"/>
    <x v="9"/>
    <n v="0.14335518734643837"/>
    <n v="1.3490564540447885E-4"/>
    <x v="0"/>
    <s v="Feb-2024"/>
    <n v="202402"/>
  </r>
  <r>
    <s v="2a295682-6e68-4e42-b6fb-030261fff830"/>
    <x v="266"/>
    <x v="3874"/>
    <x v="0"/>
    <x v="1"/>
    <x v="4"/>
    <n v="5"/>
    <n v="564.38"/>
    <n v="0.1"/>
    <n v="2539.71"/>
    <n v="253.7294790216647"/>
    <x v="1"/>
    <n v="2"/>
    <x v="9"/>
    <n v="9.9904902143026053E-2"/>
    <n v="3.5437116836174212E-5"/>
    <x v="0"/>
    <s v="Feb-2024"/>
    <n v="202402"/>
  </r>
  <r>
    <s v="a86ec529-463b-4be7-83be-6425cc637873"/>
    <x v="275"/>
    <x v="3875"/>
    <x v="3"/>
    <x v="0"/>
    <x v="6"/>
    <n v="3"/>
    <n v="794.23"/>
    <n v="0.1"/>
    <n v="2144.4209999999998"/>
    <n v="392.59006711595111"/>
    <x v="1"/>
    <n v="2"/>
    <x v="9"/>
    <n v="0.18307508978691739"/>
    <n v="4.1969370753224295E-5"/>
    <x v="0"/>
    <s v="Feb-2024"/>
    <n v="202402"/>
  </r>
  <r>
    <s v="6367694d-72c4-4f08-9fd6-32cec6470e71"/>
    <x v="290"/>
    <x v="3876"/>
    <x v="1"/>
    <x v="0"/>
    <x v="6"/>
    <n v="5"/>
    <n v="39.51"/>
    <n v="0.23"/>
    <n v="152.11349999999999"/>
    <n v="17.636243132005578"/>
    <x v="1"/>
    <n v="2"/>
    <x v="9"/>
    <n v="0.11594134072258926"/>
    <n v="1.164262212098203E-3"/>
    <x v="0"/>
    <s v="Feb-2024"/>
    <n v="202402"/>
  </r>
  <r>
    <s v="15deb94c-0cf9-4b25-84bd-d9ab90b2d786"/>
    <x v="268"/>
    <x v="3877"/>
    <x v="0"/>
    <x v="2"/>
    <x v="9"/>
    <n v="5"/>
    <n v="161.83000000000001"/>
    <n v="0.28000000000000003"/>
    <n v="582.58800000000008"/>
    <n v="115.63047733150511"/>
    <x v="1"/>
    <n v="2"/>
    <x v="9"/>
    <n v="0.19847727267212006"/>
    <n v="3.4604214298955695E-4"/>
    <x v="0"/>
    <s v="Feb-2024"/>
    <n v="202402"/>
  </r>
  <r>
    <s v="3ece5e87-e464-4f80-86ff-d3efd845ec11"/>
    <x v="271"/>
    <x v="3878"/>
    <x v="1"/>
    <x v="0"/>
    <x v="2"/>
    <n v="8"/>
    <n v="643.98"/>
    <n v="0.1"/>
    <n v="4636.6559999999999"/>
    <n v="361.62289033256229"/>
    <x v="1"/>
    <n v="2"/>
    <x v="9"/>
    <n v="7.7992175898441096E-2"/>
    <n v="1.9410540700021739E-5"/>
    <x v="0"/>
    <s v="Feb-2024"/>
    <n v="202402"/>
  </r>
  <r>
    <s v="08fd482f-44db-44dc-90e1-d8c46c4c2947"/>
    <x v="268"/>
    <x v="3879"/>
    <x v="1"/>
    <x v="1"/>
    <x v="7"/>
    <n v="6"/>
    <n v="783.51"/>
    <n v="0"/>
    <n v="4701.0599999999986"/>
    <n v="605.01405128800059"/>
    <x v="1"/>
    <n v="2"/>
    <x v="9"/>
    <n v="0.12869736852709832"/>
    <n v="0"/>
    <x v="1"/>
    <s v="Feb-2024"/>
    <n v="202402"/>
  </r>
  <r>
    <s v="d1d79560-5a3f-47b3-a44a-261ea695ddfe"/>
    <x v="273"/>
    <x v="3880"/>
    <x v="3"/>
    <x v="2"/>
    <x v="6"/>
    <n v="4"/>
    <n v="983.58"/>
    <n v="0.28999999999999998"/>
    <n v="2793.3672000000001"/>
    <n v="726.11707316123238"/>
    <x v="1"/>
    <n v="2"/>
    <x v="9"/>
    <n v="0.25994329465930305"/>
    <n v="7.3710323512068152E-5"/>
    <x v="0"/>
    <s v="Feb-2024"/>
    <n v="202402"/>
  </r>
  <r>
    <s v="62badf9d-95a3-4cad-9b21-31091a025f45"/>
    <x v="266"/>
    <x v="3881"/>
    <x v="2"/>
    <x v="1"/>
    <x v="6"/>
    <n v="9"/>
    <n v="61.46"/>
    <n v="0.27"/>
    <n v="403.79219999999998"/>
    <n v="83.372231691565872"/>
    <x v="1"/>
    <n v="2"/>
    <x v="9"/>
    <n v="0.20647311090101758"/>
    <n v="4.8812235600390503E-4"/>
    <x v="0"/>
    <s v="Feb-2024"/>
    <n v="202402"/>
  </r>
  <r>
    <s v="f981c444-9a17-4103-97b3-f2c8a1d55c87"/>
    <x v="268"/>
    <x v="3882"/>
    <x v="2"/>
    <x v="0"/>
    <x v="4"/>
    <n v="7"/>
    <n v="162.26"/>
    <n v="0.21"/>
    <n v="897.29779999999994"/>
    <n v="227.40324848949919"/>
    <x v="1"/>
    <n v="2"/>
    <x v="9"/>
    <n v="0.25343118916540219"/>
    <n v="1.8488845063478369E-4"/>
    <x v="0"/>
    <s v="Feb-2024"/>
    <n v="202402"/>
  </r>
  <r>
    <s v="98d8d97a-5922-4c6c-946d-1eee2254927d"/>
    <x v="268"/>
    <x v="3883"/>
    <x v="3"/>
    <x v="0"/>
    <x v="2"/>
    <n v="7"/>
    <n v="151.69999999999999"/>
    <n v="0.09"/>
    <n v="966.32899999999995"/>
    <n v="91.579651802957486"/>
    <x v="1"/>
    <n v="2"/>
    <x v="9"/>
    <n v="9.4770675207882085E-2"/>
    <n v="8.4753743290328666E-5"/>
    <x v="0"/>
    <s v="Feb-2024"/>
    <n v="202402"/>
  </r>
  <r>
    <s v="aafebcb5-96cb-4388-bbee-ed909ceae174"/>
    <x v="278"/>
    <x v="3884"/>
    <x v="2"/>
    <x v="2"/>
    <x v="8"/>
    <n v="8"/>
    <n v="866.32"/>
    <n v="0.12"/>
    <n v="6098.8928000000014"/>
    <n v="1304.094662906801"/>
    <x v="1"/>
    <n v="2"/>
    <x v="9"/>
    <n v="0.2138248212703133"/>
    <n v="1.7314618154954287E-5"/>
    <x v="0"/>
    <s v="Feb-2024"/>
    <n v="202402"/>
  </r>
  <r>
    <s v="ae860439-e94e-48bf-a681-771f313d5991"/>
    <x v="273"/>
    <x v="3885"/>
    <x v="1"/>
    <x v="2"/>
    <x v="8"/>
    <n v="3"/>
    <n v="149.76"/>
    <n v="0.23"/>
    <n v="345.94560000000001"/>
    <n v="58.647409248808863"/>
    <x v="1"/>
    <n v="2"/>
    <x v="9"/>
    <n v="0.169527836887675"/>
    <n v="5.1193019943019953E-4"/>
    <x v="0"/>
    <s v="Feb-2024"/>
    <n v="202402"/>
  </r>
  <r>
    <s v="37ca07ff-a0c6-447e-b9cd-ba85836bd3d3"/>
    <x v="284"/>
    <x v="3886"/>
    <x v="2"/>
    <x v="1"/>
    <x v="4"/>
    <n v="4"/>
    <n v="607.37"/>
    <n v="0.11"/>
    <n v="2162.2372"/>
    <n v="142.4337851822622"/>
    <x v="1"/>
    <n v="2"/>
    <x v="9"/>
    <n v="6.5873339512548479E-2"/>
    <n v="4.527717865551476E-5"/>
    <x v="0"/>
    <s v="Feb-2024"/>
    <n v="202402"/>
  </r>
  <r>
    <s v="7d476a32-68cc-4913-a1eb-ea81b308175f"/>
    <x v="289"/>
    <x v="3887"/>
    <x v="0"/>
    <x v="2"/>
    <x v="1"/>
    <n v="8"/>
    <n v="245.55"/>
    <n v="0.3"/>
    <n v="1375.08"/>
    <n v="305.72936696883278"/>
    <x v="1"/>
    <n v="2"/>
    <x v="9"/>
    <n v="0.22233569462782732"/>
    <n v="1.5271838729383016E-4"/>
    <x v="0"/>
    <s v="Feb-2024"/>
    <n v="202402"/>
  </r>
  <r>
    <s v="5e4ef8a6-7ab0-4249-b7d4-8c61ea4f3ac6"/>
    <x v="273"/>
    <x v="3888"/>
    <x v="0"/>
    <x v="2"/>
    <x v="5"/>
    <n v="6"/>
    <n v="515.03"/>
    <n v="0.2"/>
    <n v="2472.1439999999998"/>
    <n v="204.3707261304254"/>
    <x v="1"/>
    <n v="2"/>
    <x v="9"/>
    <n v="8.266942626741218E-2"/>
    <n v="6.4721148929835809E-5"/>
    <x v="0"/>
    <s v="Feb-2024"/>
    <n v="202402"/>
  </r>
  <r>
    <s v="ad3f0c62-c58a-49f8-95e4-7de05f582a7a"/>
    <x v="275"/>
    <x v="3889"/>
    <x v="2"/>
    <x v="1"/>
    <x v="3"/>
    <n v="9"/>
    <n v="643.27"/>
    <n v="0.09"/>
    <n v="5268.3813"/>
    <n v="849.97454434894291"/>
    <x v="1"/>
    <n v="2"/>
    <x v="9"/>
    <n v="0.16133504694296574"/>
    <n v="1.5545571843860277E-5"/>
    <x v="0"/>
    <s v="Feb-2024"/>
    <n v="202402"/>
  </r>
  <r>
    <s v="abe18bf6-5474-4303-b951-ecee1a8fbc93"/>
    <x v="276"/>
    <x v="3890"/>
    <x v="0"/>
    <x v="0"/>
    <x v="2"/>
    <n v="6"/>
    <n v="55.95"/>
    <n v="0.18"/>
    <n v="275.27400000000011"/>
    <n v="70.185504587489305"/>
    <x v="1"/>
    <n v="2"/>
    <x v="9"/>
    <n v="0.25496597785293662"/>
    <n v="5.3619302949061657E-4"/>
    <x v="0"/>
    <s v="Feb-2024"/>
    <n v="202402"/>
  </r>
  <r>
    <s v="e2982e60-c459-4513-a338-dd538c51540d"/>
    <x v="290"/>
    <x v="3891"/>
    <x v="2"/>
    <x v="2"/>
    <x v="0"/>
    <n v="5"/>
    <n v="961.12"/>
    <n v="0.16"/>
    <n v="4036.7040000000002"/>
    <n v="348.55192561084942"/>
    <x v="1"/>
    <n v="2"/>
    <x v="9"/>
    <n v="8.6345673502652015E-2"/>
    <n v="3.3294489761944396E-5"/>
    <x v="0"/>
    <s v="Feb-2024"/>
    <n v="202402"/>
  </r>
  <r>
    <s v="554c2dbc-bf1a-4d37-b3e2-32e0611c76e0"/>
    <x v="288"/>
    <x v="3892"/>
    <x v="3"/>
    <x v="1"/>
    <x v="2"/>
    <n v="9"/>
    <n v="60.53"/>
    <n v="0.3"/>
    <n v="381.33899999999988"/>
    <n v="60.314871772126793"/>
    <x v="1"/>
    <n v="2"/>
    <x v="9"/>
    <n v="0.15816601966262778"/>
    <n v="5.5069111735227706E-4"/>
    <x v="0"/>
    <s v="Feb-2024"/>
    <n v="202402"/>
  </r>
  <r>
    <s v="7bab00d9-87dd-40c7-b548-a4520427c9bb"/>
    <x v="283"/>
    <x v="3893"/>
    <x v="1"/>
    <x v="1"/>
    <x v="1"/>
    <n v="1"/>
    <n v="526.24"/>
    <n v="0.26"/>
    <n v="389.41759999999999"/>
    <n v="23.333902087698672"/>
    <x v="1"/>
    <n v="2"/>
    <x v="9"/>
    <n v="5.9919998704985787E-2"/>
    <n v="4.9407114624505926E-4"/>
    <x v="0"/>
    <s v="Feb-2024"/>
    <n v="202402"/>
  </r>
  <r>
    <s v="b2fca7de-c3fa-4080-8d90-edc0c4298e2b"/>
    <x v="265"/>
    <x v="3894"/>
    <x v="3"/>
    <x v="0"/>
    <x v="2"/>
    <n v="5"/>
    <n v="707.96"/>
    <n v="0.12"/>
    <n v="3115.0239999999999"/>
    <n v="242.04012940235469"/>
    <x v="1"/>
    <n v="2"/>
    <x v="9"/>
    <n v="7.7700887505956523E-2"/>
    <n v="3.3900220351432282E-5"/>
    <x v="0"/>
    <s v="Feb-2024"/>
    <n v="202402"/>
  </r>
  <r>
    <s v="ef5b0621-5b17-44b4-8af7-16558d75caa4"/>
    <x v="293"/>
    <x v="3895"/>
    <x v="1"/>
    <x v="2"/>
    <x v="7"/>
    <n v="7"/>
    <n v="978.89"/>
    <n v="0.06"/>
    <n v="6441.096199999999"/>
    <n v="1469.2685580749351"/>
    <x v="1"/>
    <n v="2"/>
    <x v="9"/>
    <n v="0.2281084635989345"/>
    <n v="8.7562735051216901E-6"/>
    <x v="0"/>
    <s v="Feb-2024"/>
    <n v="202402"/>
  </r>
  <r>
    <s v="a4b8fe58-1540-43ee-ab54-7692f4670de6"/>
    <x v="283"/>
    <x v="3896"/>
    <x v="3"/>
    <x v="0"/>
    <x v="8"/>
    <n v="9"/>
    <n v="392.15"/>
    <n v="0.24"/>
    <n v="2682.306"/>
    <n v="484.67570446561331"/>
    <x v="1"/>
    <n v="2"/>
    <x v="9"/>
    <n v="0.18069366599694939"/>
    <n v="6.800119002082537E-5"/>
    <x v="0"/>
    <s v="Feb-2024"/>
    <n v="202402"/>
  </r>
  <r>
    <s v="17141d8e-ecbd-43e1-a45d-3c4d634c63cd"/>
    <x v="282"/>
    <x v="2570"/>
    <x v="0"/>
    <x v="2"/>
    <x v="5"/>
    <n v="3"/>
    <n v="513.77"/>
    <n v="0.26"/>
    <n v="1140.5694000000001"/>
    <n v="83.261829499611878"/>
    <x v="1"/>
    <n v="2"/>
    <x v="9"/>
    <n v="7.3000230849268682E-2"/>
    <n v="1.6868767477016305E-4"/>
    <x v="0"/>
    <s v="Feb-2024"/>
    <n v="202402"/>
  </r>
  <r>
    <s v="9a23c3af-4c8c-480c-a615-45152fe47bc9"/>
    <x v="270"/>
    <x v="3897"/>
    <x v="3"/>
    <x v="1"/>
    <x v="9"/>
    <n v="7"/>
    <n v="867.23"/>
    <n v="0.02"/>
    <n v="5949.1978000000008"/>
    <n v="1333.8629379079689"/>
    <x v="1"/>
    <n v="2"/>
    <x v="9"/>
    <n v="0.2242088736582214"/>
    <n v="3.2945618315128131E-6"/>
    <x v="0"/>
    <s v="Feb-2024"/>
    <n v="202402"/>
  </r>
  <r>
    <s v="7f2ee63b-ed53-4bdd-b91e-a713f1339245"/>
    <x v="266"/>
    <x v="3898"/>
    <x v="3"/>
    <x v="2"/>
    <x v="2"/>
    <n v="8"/>
    <n v="529.87"/>
    <n v="0.17"/>
    <n v="3518.3368"/>
    <n v="786.15750764241784"/>
    <x v="1"/>
    <n v="2"/>
    <x v="9"/>
    <n v="0.22344577916543346"/>
    <n v="4.0104176496121694E-5"/>
    <x v="0"/>
    <s v="Feb-2024"/>
    <n v="202402"/>
  </r>
  <r>
    <s v="7d887856-2393-42a5-b5e1-f512c7b66668"/>
    <x v="286"/>
    <x v="3899"/>
    <x v="0"/>
    <x v="2"/>
    <x v="8"/>
    <n v="4"/>
    <n v="283.5"/>
    <n v="0.03"/>
    <n v="1099.98"/>
    <n v="258.87826586687561"/>
    <x v="1"/>
    <n v="2"/>
    <x v="9"/>
    <n v="0.23534815711819815"/>
    <n v="2.6455026455026453E-5"/>
    <x v="0"/>
    <s v="Feb-2024"/>
    <n v="202402"/>
  </r>
  <r>
    <s v="f5dc0cad-8ab0-4cb5-83a4-0a2683bc75b9"/>
    <x v="265"/>
    <x v="232"/>
    <x v="3"/>
    <x v="2"/>
    <x v="7"/>
    <n v="6"/>
    <n v="829.58"/>
    <n v="0.22"/>
    <n v="3882.434400000001"/>
    <n v="1043.879690334408"/>
    <x v="1"/>
    <n v="2"/>
    <x v="9"/>
    <n v="0.26887246062274939"/>
    <n v="4.4199072623094416E-5"/>
    <x v="0"/>
    <s v="Feb-2024"/>
    <n v="202402"/>
  </r>
  <r>
    <s v="099f3f37-cedd-422f-abd2-d798c81e8bda"/>
    <x v="284"/>
    <x v="3900"/>
    <x v="1"/>
    <x v="1"/>
    <x v="3"/>
    <n v="9"/>
    <n v="859.86"/>
    <n v="0.04"/>
    <n v="7429.1903999999986"/>
    <n v="790.01540382650478"/>
    <x v="1"/>
    <n v="2"/>
    <x v="9"/>
    <n v="0.10633936691493395"/>
    <n v="5.1688000889033622E-6"/>
    <x v="0"/>
    <s v="Feb-2024"/>
    <n v="202402"/>
  </r>
  <r>
    <s v="084244a0-f6a3-487a-9f82-1a0a6bd787fd"/>
    <x v="293"/>
    <x v="3901"/>
    <x v="0"/>
    <x v="2"/>
    <x v="4"/>
    <n v="9"/>
    <n v="604.74"/>
    <n v="0.17"/>
    <n v="4517.4078"/>
    <n v="587.75514786104213"/>
    <x v="1"/>
    <n v="2"/>
    <x v="9"/>
    <n v="0.13010894165035136"/>
    <n v="3.123472713709841E-5"/>
    <x v="0"/>
    <s v="Feb-2024"/>
    <n v="202402"/>
  </r>
  <r>
    <s v="5495aa2f-0c05-44a8-9ffa-fa28430c6723"/>
    <x v="291"/>
    <x v="3902"/>
    <x v="1"/>
    <x v="0"/>
    <x v="8"/>
    <n v="5"/>
    <n v="623.76"/>
    <n v="0.28999999999999998"/>
    <n v="2214.348"/>
    <n v="390.71594440213852"/>
    <x v="1"/>
    <n v="2"/>
    <x v="9"/>
    <n v="0.17644739869349285"/>
    <n v="9.2984481210722057E-5"/>
    <x v="0"/>
    <s v="Feb-2024"/>
    <n v="202402"/>
  </r>
  <r>
    <s v="bf532241-f243-4c42-b56f-9fcd61d004c8"/>
    <x v="268"/>
    <x v="3903"/>
    <x v="0"/>
    <x v="0"/>
    <x v="3"/>
    <n v="6"/>
    <n v="947.89"/>
    <n v="0.19"/>
    <n v="4606.7454000000007"/>
    <n v="1126.7908925342349"/>
    <x v="1"/>
    <n v="2"/>
    <x v="9"/>
    <n v="0.24459586860047328"/>
    <n v="3.3407533222912643E-5"/>
    <x v="0"/>
    <s v="Feb-2024"/>
    <n v="202402"/>
  </r>
  <r>
    <s v="51516253-7f98-4b04-ba35-6d22e8cdcd85"/>
    <x v="282"/>
    <x v="3904"/>
    <x v="0"/>
    <x v="2"/>
    <x v="3"/>
    <n v="1"/>
    <n v="156.69"/>
    <n v="0.03"/>
    <n v="151.98929999999999"/>
    <n v="25.173146167001988"/>
    <x v="1"/>
    <n v="2"/>
    <x v="9"/>
    <n v="0.16562446282075113"/>
    <n v="1.9146084625694046E-4"/>
    <x v="0"/>
    <s v="Feb-2024"/>
    <n v="202402"/>
  </r>
  <r>
    <s v="fd85e466-9a2c-420a-acd4-2e247613c44d"/>
    <x v="284"/>
    <x v="3905"/>
    <x v="3"/>
    <x v="2"/>
    <x v="5"/>
    <n v="2"/>
    <n v="478.75"/>
    <n v="0.16"/>
    <n v="804.3"/>
    <n v="57.733204680935039"/>
    <x v="1"/>
    <n v="2"/>
    <x v="9"/>
    <n v="7.1780684671061842E-2"/>
    <n v="1.6710182767624022E-4"/>
    <x v="0"/>
    <s v="Feb-2024"/>
    <n v="202402"/>
  </r>
  <r>
    <s v="61394741-9c16-4712-8705-0b22fac91fc2"/>
    <x v="274"/>
    <x v="3906"/>
    <x v="3"/>
    <x v="0"/>
    <x v="1"/>
    <n v="5"/>
    <n v="890.57"/>
    <n v="0.17"/>
    <n v="3695.8654999999999"/>
    <n v="564.93497973229171"/>
    <x v="1"/>
    <n v="2"/>
    <x v="9"/>
    <n v="0.15285593583757084"/>
    <n v="3.8177796242855698E-5"/>
    <x v="0"/>
    <s v="Feb-2024"/>
    <n v="202402"/>
  </r>
  <r>
    <s v="125525f7-a5c0-46e4-8b17-070385cf31d4"/>
    <x v="280"/>
    <x v="3907"/>
    <x v="3"/>
    <x v="1"/>
    <x v="2"/>
    <n v="3"/>
    <n v="828.23"/>
    <n v="0.02"/>
    <n v="2434.9962"/>
    <n v="174.42309104905831"/>
    <x v="1"/>
    <n v="2"/>
    <x v="9"/>
    <n v="7.163177135514967E-2"/>
    <n v="8.0492938756947551E-6"/>
    <x v="0"/>
    <s v="Feb-2024"/>
    <n v="202402"/>
  </r>
  <r>
    <s v="311d4afc-1f69-41d0-8547-eb74a9c16c5f"/>
    <x v="268"/>
    <x v="3908"/>
    <x v="3"/>
    <x v="2"/>
    <x v="4"/>
    <n v="1"/>
    <n v="141.68"/>
    <n v="0.22"/>
    <n v="110.5104"/>
    <n v="12.002113484842329"/>
    <x v="1"/>
    <n v="2"/>
    <x v="9"/>
    <n v="0.10860618986848594"/>
    <n v="1.5527950310559005E-3"/>
    <x v="0"/>
    <s v="Feb-2024"/>
    <n v="202402"/>
  </r>
  <r>
    <s v="1813d48e-eb1a-4192-b597-253870cf5176"/>
    <x v="275"/>
    <x v="3293"/>
    <x v="1"/>
    <x v="0"/>
    <x v="4"/>
    <n v="3"/>
    <n v="52.81"/>
    <n v="0"/>
    <n v="158.43"/>
    <n v="11.34997988660494"/>
    <x v="1"/>
    <n v="2"/>
    <x v="9"/>
    <n v="7.1640345178343362E-2"/>
    <n v="0"/>
    <x v="1"/>
    <s v="Feb-2024"/>
    <n v="202402"/>
  </r>
  <r>
    <s v="a05ebb82-e083-480f-bbe9-8e7a03ab477d"/>
    <x v="289"/>
    <x v="3909"/>
    <x v="3"/>
    <x v="2"/>
    <x v="1"/>
    <n v="9"/>
    <n v="47.84"/>
    <n v="7.0000000000000007E-2"/>
    <n v="400.42079999999999"/>
    <n v="114.42381649821159"/>
    <x v="1"/>
    <n v="2"/>
    <x v="9"/>
    <n v="0.28575892285868165"/>
    <n v="1.62578966926793E-4"/>
    <x v="0"/>
    <s v="Feb-2024"/>
    <n v="202402"/>
  </r>
  <r>
    <s v="b274cea3-4158-4f45-8cb6-dae86d29de16"/>
    <x v="268"/>
    <x v="3910"/>
    <x v="3"/>
    <x v="2"/>
    <x v="5"/>
    <n v="4"/>
    <n v="396.19"/>
    <n v="0.24"/>
    <n v="1204.4176"/>
    <n v="183.3796853030413"/>
    <x v="1"/>
    <n v="2"/>
    <x v="9"/>
    <n v="0.15225589970043721"/>
    <n v="1.5144248971453089E-4"/>
    <x v="0"/>
    <s v="Feb-2024"/>
    <n v="202402"/>
  </r>
  <r>
    <s v="0d4a95e0-ade2-4147-a747-b6cedea547ea"/>
    <x v="280"/>
    <x v="3911"/>
    <x v="0"/>
    <x v="1"/>
    <x v="6"/>
    <n v="4"/>
    <n v="47.8"/>
    <n v="0.28999999999999998"/>
    <n v="135.75200000000001"/>
    <n v="16.953185450093411"/>
    <x v="1"/>
    <n v="2"/>
    <x v="9"/>
    <n v="0.12488350411112477"/>
    <n v="1.5167364016736402E-3"/>
    <x v="0"/>
    <s v="Feb-2024"/>
    <n v="202402"/>
  </r>
  <r>
    <s v="3d1f1e1f-ffe2-44b5-88ae-7ab745f8ca68"/>
    <x v="269"/>
    <x v="3912"/>
    <x v="2"/>
    <x v="0"/>
    <x v="8"/>
    <n v="7"/>
    <n v="424.21"/>
    <n v="0.09"/>
    <n v="2702.2177000000001"/>
    <n v="650.75571127410569"/>
    <x v="1"/>
    <n v="2"/>
    <x v="9"/>
    <n v="0.24082282906891833"/>
    <n v="3.0308438879665396E-5"/>
    <x v="0"/>
    <s v="Feb-2024"/>
    <n v="202402"/>
  </r>
  <r>
    <s v="52578a7c-bb45-4605-ac7c-7487f87fca40"/>
    <x v="267"/>
    <x v="3913"/>
    <x v="1"/>
    <x v="0"/>
    <x v="2"/>
    <n v="4"/>
    <n v="868.25"/>
    <n v="0.28000000000000003"/>
    <n v="2500.56"/>
    <n v="701.98078579454443"/>
    <x v="1"/>
    <n v="2"/>
    <x v="9"/>
    <n v="0.28072943092529051"/>
    <n v="8.0621940685286501E-5"/>
    <x v="0"/>
    <s v="Feb-2024"/>
    <n v="202402"/>
  </r>
  <r>
    <s v="b297cbd6-cf98-4b40-8f87-b69cb8f1d540"/>
    <x v="277"/>
    <x v="3914"/>
    <x v="2"/>
    <x v="2"/>
    <x v="3"/>
    <n v="1"/>
    <n v="857.38"/>
    <n v="0.13"/>
    <n v="745.92060000000004"/>
    <n v="123.6729890299692"/>
    <x v="1"/>
    <n v="2"/>
    <x v="9"/>
    <n v="0.16579913335275792"/>
    <n v="1.516247171615853E-4"/>
    <x v="0"/>
    <s v="Feb-2024"/>
    <n v="202402"/>
  </r>
  <r>
    <s v="f1dc541e-8dfa-4442-b5cc-4ed7084136b4"/>
    <x v="284"/>
    <x v="3915"/>
    <x v="0"/>
    <x v="2"/>
    <x v="6"/>
    <n v="9"/>
    <n v="820.28"/>
    <n v="0.12"/>
    <n v="6496.6175999999996"/>
    <n v="719.671909813654"/>
    <x v="1"/>
    <n v="2"/>
    <x v="9"/>
    <n v="0.11077639998599487"/>
    <n v="1.6254612246224866E-5"/>
    <x v="0"/>
    <s v="Feb-2024"/>
    <n v="202402"/>
  </r>
  <r>
    <s v="a533dd3b-8116-4825-b700-4489c1208537"/>
    <x v="271"/>
    <x v="3916"/>
    <x v="3"/>
    <x v="2"/>
    <x v="6"/>
    <n v="4"/>
    <n v="984"/>
    <n v="7.0000000000000007E-2"/>
    <n v="3660.48"/>
    <n v="654.00992570489723"/>
    <x v="1"/>
    <n v="2"/>
    <x v="9"/>
    <n v="0.17866780468815488"/>
    <n v="1.7784552845528459E-5"/>
    <x v="0"/>
    <s v="Feb-2024"/>
    <n v="202402"/>
  </r>
  <r>
    <s v="c8a8e760-d8dd-4639-b822-1c904a132e02"/>
    <x v="278"/>
    <x v="2899"/>
    <x v="2"/>
    <x v="2"/>
    <x v="6"/>
    <n v="5"/>
    <n v="999.65"/>
    <n v="0.2"/>
    <n v="3998.6"/>
    <n v="278.82501669553182"/>
    <x v="1"/>
    <n v="2"/>
    <x v="9"/>
    <n v="6.9730659904849654E-2"/>
    <n v="4.0014004901715603E-5"/>
    <x v="0"/>
    <s v="Feb-2024"/>
    <n v="202402"/>
  </r>
  <r>
    <s v="5dd34649-70b9-43c6-aba6-0742ccf099af"/>
    <x v="278"/>
    <x v="83"/>
    <x v="2"/>
    <x v="2"/>
    <x v="4"/>
    <n v="7"/>
    <n v="927.21"/>
    <n v="0.06"/>
    <n v="6101.0418"/>
    <n v="1756.065635990798"/>
    <x v="1"/>
    <n v="2"/>
    <x v="9"/>
    <n v="0.28783045479065528"/>
    <n v="9.2443228302418768E-6"/>
    <x v="0"/>
    <s v="Feb-2024"/>
    <n v="202402"/>
  </r>
  <r>
    <s v="30c33c6a-47d2-487e-8abf-a5bbb9142df9"/>
    <x v="273"/>
    <x v="3917"/>
    <x v="0"/>
    <x v="0"/>
    <x v="1"/>
    <n v="3"/>
    <n v="908.36"/>
    <n v="0.15"/>
    <n v="2316.3180000000002"/>
    <n v="675.71184966120063"/>
    <x v="1"/>
    <n v="2"/>
    <x v="9"/>
    <n v="0.29171808433090818"/>
    <n v="5.5044255581487516E-5"/>
    <x v="0"/>
    <s v="Feb-2024"/>
    <n v="202402"/>
  </r>
  <r>
    <s v="455303fd-2c59-4619-8a75-f8e0eb68ffba"/>
    <x v="278"/>
    <x v="3918"/>
    <x v="3"/>
    <x v="0"/>
    <x v="7"/>
    <n v="5"/>
    <n v="590.64"/>
    <n v="0.09"/>
    <n v="2687.4119999999998"/>
    <n v="460.74323191147982"/>
    <x v="1"/>
    <n v="2"/>
    <x v="9"/>
    <n v="0.17144495593213094"/>
    <n v="3.0475416497358797E-5"/>
    <x v="0"/>
    <s v="Feb-2024"/>
    <n v="202402"/>
  </r>
  <r>
    <s v="8cfce3be-79e5-47bf-946d-22f9c1c0b25e"/>
    <x v="289"/>
    <x v="3919"/>
    <x v="2"/>
    <x v="1"/>
    <x v="0"/>
    <n v="1"/>
    <n v="847.02"/>
    <n v="0.27"/>
    <n v="618.32459999999992"/>
    <n v="84.598256292056575"/>
    <x v="1"/>
    <n v="2"/>
    <x v="9"/>
    <n v="0.1368185194185329"/>
    <n v="3.1876461004462709E-4"/>
    <x v="0"/>
    <s v="Feb-2024"/>
    <n v="202402"/>
  </r>
  <r>
    <s v="54278e20-2b49-4f40-8ce3-32166d583bfd"/>
    <x v="272"/>
    <x v="3920"/>
    <x v="2"/>
    <x v="1"/>
    <x v="3"/>
    <n v="1"/>
    <n v="488.16"/>
    <n v="0.2"/>
    <n v="390.52800000000002"/>
    <n v="59.330806168599473"/>
    <x v="1"/>
    <n v="2"/>
    <x v="9"/>
    <n v="0.15192458970573036"/>
    <n v="4.0970173713536544E-4"/>
    <x v="0"/>
    <s v="Feb-2024"/>
    <n v="202402"/>
  </r>
  <r>
    <s v="4b47fe9d-bca5-4a2f-95ff-a3b64a55ceef"/>
    <x v="270"/>
    <x v="3921"/>
    <x v="0"/>
    <x v="0"/>
    <x v="2"/>
    <n v="8"/>
    <n v="570.17999999999995"/>
    <n v="0.28000000000000003"/>
    <n v="3284.2368000000001"/>
    <n v="308.89115721869177"/>
    <x v="1"/>
    <n v="2"/>
    <x v="9"/>
    <n v="9.4052644808891903E-2"/>
    <n v="6.13841243116209E-5"/>
    <x v="0"/>
    <s v="Feb-2024"/>
    <n v="202402"/>
  </r>
  <r>
    <s v="25e3e654-718b-4b29-9ba4-5751d75feb6d"/>
    <x v="290"/>
    <x v="3922"/>
    <x v="1"/>
    <x v="1"/>
    <x v="3"/>
    <n v="4"/>
    <n v="198.19"/>
    <n v="0.13"/>
    <n v="689.70119999999997"/>
    <n v="141.93013262256531"/>
    <x v="1"/>
    <n v="2"/>
    <x v="9"/>
    <n v="0.20578495821460846"/>
    <n v="1.6398405570412233E-4"/>
    <x v="0"/>
    <s v="Feb-2024"/>
    <n v="202402"/>
  </r>
  <r>
    <s v="a7d9c317-cbba-4cba-b7ed-e7d10b60a34b"/>
    <x v="277"/>
    <x v="3923"/>
    <x v="0"/>
    <x v="0"/>
    <x v="3"/>
    <n v="5"/>
    <n v="26.07"/>
    <n v="0.24"/>
    <n v="99.066000000000003"/>
    <n v="28.077311293449871"/>
    <x v="1"/>
    <n v="2"/>
    <x v="9"/>
    <n v="0.28342025814557842"/>
    <n v="1.8411967779056386E-3"/>
    <x v="0"/>
    <s v="Feb-2024"/>
    <n v="202402"/>
  </r>
  <r>
    <s v="5f90b537-5eef-44a3-9f2d-adbf76faafeb"/>
    <x v="288"/>
    <x v="3924"/>
    <x v="3"/>
    <x v="0"/>
    <x v="1"/>
    <n v="1"/>
    <n v="819.33"/>
    <n v="0.09"/>
    <n v="745.59030000000007"/>
    <n v="220.1642914479026"/>
    <x v="1"/>
    <n v="2"/>
    <x v="9"/>
    <n v="0.29528856725724917"/>
    <n v="1.098458496576471E-4"/>
    <x v="0"/>
    <s v="Feb-2024"/>
    <n v="202402"/>
  </r>
  <r>
    <s v="b9dd7a4a-9ccd-45a5-ad86-de876795ac22"/>
    <x v="292"/>
    <x v="3925"/>
    <x v="1"/>
    <x v="0"/>
    <x v="9"/>
    <n v="4"/>
    <n v="685.61"/>
    <n v="0.28000000000000003"/>
    <n v="1974.5568000000001"/>
    <n v="105.79983760605251"/>
    <x v="1"/>
    <n v="2"/>
    <x v="9"/>
    <n v="5.3581562002193356E-2"/>
    <n v="1.0209886086842374E-4"/>
    <x v="0"/>
    <s v="Feb-2024"/>
    <n v="202402"/>
  </r>
  <r>
    <s v="47a86982-7b09-467a-a28f-a1773e128455"/>
    <x v="285"/>
    <x v="3926"/>
    <x v="0"/>
    <x v="0"/>
    <x v="4"/>
    <n v="5"/>
    <n v="12.23"/>
    <n v="0.13"/>
    <n v="53.200500000000012"/>
    <n v="14.98051652437559"/>
    <x v="1"/>
    <n v="2"/>
    <x v="9"/>
    <n v="0.28158600998816902"/>
    <n v="2.1259198691741619E-3"/>
    <x v="0"/>
    <s v="Feb-2024"/>
    <n v="202402"/>
  </r>
  <r>
    <s v="20fb8bae-e836-4640-878e-884805881c50"/>
    <x v="278"/>
    <x v="3927"/>
    <x v="2"/>
    <x v="2"/>
    <x v="0"/>
    <n v="8"/>
    <n v="649.05999999999995"/>
    <n v="0.24"/>
    <n v="3946.2847999999999"/>
    <n v="734.87424896894038"/>
    <x v="1"/>
    <n v="2"/>
    <x v="9"/>
    <n v="0.18621926348775952"/>
    <n v="4.622068838011894E-5"/>
    <x v="0"/>
    <s v="Feb-2024"/>
    <n v="202402"/>
  </r>
  <r>
    <s v="f66df543-667b-4b40-92dd-a99f9154e413"/>
    <x v="280"/>
    <x v="3928"/>
    <x v="3"/>
    <x v="2"/>
    <x v="3"/>
    <n v="1"/>
    <n v="728.96"/>
    <n v="0.05"/>
    <n v="692.51200000000006"/>
    <n v="99.196067369438623"/>
    <x v="1"/>
    <n v="2"/>
    <x v="9"/>
    <n v="0.14324093643061581"/>
    <n v="6.8590869183494295E-5"/>
    <x v="0"/>
    <s v="Feb-2024"/>
    <n v="202402"/>
  </r>
  <r>
    <s v="dc068842-5ca3-4131-a160-2ef281e12270"/>
    <x v="284"/>
    <x v="3929"/>
    <x v="2"/>
    <x v="1"/>
    <x v="9"/>
    <n v="3"/>
    <n v="774.07"/>
    <n v="0.26"/>
    <n v="1718.4354000000001"/>
    <n v="250.17252145058561"/>
    <x v="1"/>
    <n v="2"/>
    <x v="9"/>
    <n v="0.14558156882160692"/>
    <n v="1.1196231176336334E-4"/>
    <x v="0"/>
    <s v="Feb-2024"/>
    <n v="202402"/>
  </r>
  <r>
    <s v="bd7318a5-328f-4781-b350-f9b0f1925526"/>
    <x v="289"/>
    <x v="3930"/>
    <x v="1"/>
    <x v="2"/>
    <x v="1"/>
    <n v="2"/>
    <n v="860.24"/>
    <n v="0.15"/>
    <n v="1462.4079999999999"/>
    <n v="151.5754786837993"/>
    <x v="1"/>
    <n v="2"/>
    <x v="9"/>
    <n v="0.10364787301751585"/>
    <n v="8.7184971635822551E-5"/>
    <x v="0"/>
    <s v="Feb-2024"/>
    <n v="202402"/>
  </r>
  <r>
    <s v="e63af0a9-f68e-431e-a01c-a4ddd9357c5e"/>
    <x v="265"/>
    <x v="3931"/>
    <x v="2"/>
    <x v="0"/>
    <x v="1"/>
    <n v="4"/>
    <n v="97.14"/>
    <n v="0.1"/>
    <n v="349.70400000000001"/>
    <n v="101.7156824453878"/>
    <x v="1"/>
    <n v="2"/>
    <x v="9"/>
    <n v="0.29086222189448163"/>
    <n v="2.5736051060325303E-4"/>
    <x v="0"/>
    <s v="Feb-2024"/>
    <n v="202402"/>
  </r>
  <r>
    <s v="e64a4e5b-66f6-487a-a94e-ff86d340b034"/>
    <x v="284"/>
    <x v="3932"/>
    <x v="1"/>
    <x v="1"/>
    <x v="1"/>
    <n v="8"/>
    <n v="93.12"/>
    <n v="0.02"/>
    <n v="730.06079999999997"/>
    <n v="86.50481349597554"/>
    <x v="1"/>
    <n v="2"/>
    <x v="9"/>
    <n v="0.1184898757692175"/>
    <n v="2.6847079037800687E-5"/>
    <x v="0"/>
    <s v="Feb-2024"/>
    <n v="202402"/>
  </r>
  <r>
    <s v="dc0ae4ca-46d1-4d9b-a6c1-15469c7175bb"/>
    <x v="285"/>
    <x v="3933"/>
    <x v="3"/>
    <x v="0"/>
    <x v="6"/>
    <n v="5"/>
    <n v="610.01"/>
    <n v="0.23"/>
    <n v="2348.5385000000001"/>
    <n v="586.71332265027058"/>
    <x v="1"/>
    <n v="2"/>
    <x v="9"/>
    <n v="0.24982061083957982"/>
    <n v="7.5408599859018706E-5"/>
    <x v="0"/>
    <s v="Feb-2024"/>
    <n v="202402"/>
  </r>
  <r>
    <s v="8d06a7a3-744e-451b-9939-926d586cf18f"/>
    <x v="271"/>
    <x v="3934"/>
    <x v="1"/>
    <x v="0"/>
    <x v="2"/>
    <n v="4"/>
    <n v="303.89"/>
    <n v="0.08"/>
    <n v="1118.3152"/>
    <n v="202.10749140999511"/>
    <x v="1"/>
    <n v="2"/>
    <x v="9"/>
    <n v="0.18072497933498097"/>
    <n v="6.58132877027872E-5"/>
    <x v="0"/>
    <s v="Feb-2024"/>
    <n v="202402"/>
  </r>
  <r>
    <s v="d270004f-a78d-4012-b27e-fd224f60c1b9"/>
    <x v="280"/>
    <x v="3935"/>
    <x v="3"/>
    <x v="0"/>
    <x v="9"/>
    <n v="3"/>
    <n v="344.05"/>
    <n v="0.16"/>
    <n v="867.00600000000009"/>
    <n v="192.84111401777929"/>
    <x v="1"/>
    <n v="2"/>
    <x v="9"/>
    <n v="0.2224218909878124"/>
    <n v="1.5501622826139609E-4"/>
    <x v="0"/>
    <s v="Feb-2024"/>
    <n v="202402"/>
  </r>
  <r>
    <s v="ba36f7e1-d59f-4f8a-a245-0510eb7431fb"/>
    <x v="280"/>
    <x v="3936"/>
    <x v="0"/>
    <x v="2"/>
    <x v="9"/>
    <n v="8"/>
    <n v="720.11"/>
    <n v="0.01"/>
    <n v="5703.2712000000001"/>
    <n v="763.89006179099761"/>
    <x v="1"/>
    <n v="2"/>
    <x v="9"/>
    <n v="0.13393893346523617"/>
    <n v="1.7358459124300455E-6"/>
    <x v="0"/>
    <s v="Feb-2024"/>
    <n v="202402"/>
  </r>
  <r>
    <s v="599c1787-3094-471e-a0a5-281c267867de"/>
    <x v="288"/>
    <x v="3937"/>
    <x v="2"/>
    <x v="0"/>
    <x v="1"/>
    <n v="4"/>
    <n v="192.57"/>
    <n v="0.05"/>
    <n v="731.76599999999996"/>
    <n v="147.0267198466444"/>
    <x v="1"/>
    <n v="2"/>
    <x v="9"/>
    <n v="0.2009204033074021"/>
    <n v="6.4911460767513122E-5"/>
    <x v="0"/>
    <s v="Feb-2024"/>
    <n v="202402"/>
  </r>
  <r>
    <s v="157c6974-16fa-4aa0-a2cf-6d7e47d0aac6"/>
    <x v="293"/>
    <x v="3938"/>
    <x v="0"/>
    <x v="1"/>
    <x v="8"/>
    <n v="5"/>
    <n v="137.57"/>
    <n v="0.25"/>
    <n v="515.88749999999993"/>
    <n v="78.977607671663719"/>
    <x v="1"/>
    <n v="2"/>
    <x v="9"/>
    <n v="0.15309075655382953"/>
    <n v="3.6345133386639535E-4"/>
    <x v="0"/>
    <s v="Feb-2024"/>
    <n v="202402"/>
  </r>
  <r>
    <s v="d97f52ae-f4aa-41f1-b2e7-774c9ed00664"/>
    <x v="269"/>
    <x v="3939"/>
    <x v="2"/>
    <x v="1"/>
    <x v="7"/>
    <n v="9"/>
    <n v="38.049999999999997"/>
    <n v="0.26"/>
    <n v="253.41300000000001"/>
    <n v="65.681520741019256"/>
    <x v="1"/>
    <n v="2"/>
    <x v="9"/>
    <n v="0.25918765312363318"/>
    <n v="7.5923492480654115E-4"/>
    <x v="0"/>
    <s v="Feb-2024"/>
    <n v="202402"/>
  </r>
  <r>
    <s v="e9e10789-f7ce-4a13-9d08-1fcbcaa5b761"/>
    <x v="287"/>
    <x v="3940"/>
    <x v="1"/>
    <x v="2"/>
    <x v="7"/>
    <n v="1"/>
    <n v="267.58"/>
    <n v="0.03"/>
    <n v="259.55259999999998"/>
    <n v="57.992239944759177"/>
    <x v="1"/>
    <n v="2"/>
    <x v="9"/>
    <n v="0.22343155084849536"/>
    <n v="1.1211600269078407E-4"/>
    <x v="0"/>
    <s v="Feb-2024"/>
    <n v="202402"/>
  </r>
  <r>
    <s v="61ea72b6-e96b-42eb-854c-e6d350d7a657"/>
    <x v="283"/>
    <x v="3941"/>
    <x v="3"/>
    <x v="0"/>
    <x v="6"/>
    <n v="1"/>
    <n v="796.01"/>
    <n v="0.13"/>
    <n v="692.52869999999996"/>
    <n v="42.524308681959859"/>
    <x v="1"/>
    <n v="2"/>
    <x v="9"/>
    <n v="6.1404399098492032E-2"/>
    <n v="1.6331453122448212E-4"/>
    <x v="0"/>
    <s v="Feb-2024"/>
    <n v="202402"/>
  </r>
  <r>
    <s v="a98184ec-3a85-4c0c-a4fb-a4a0efe35980"/>
    <x v="270"/>
    <x v="3942"/>
    <x v="0"/>
    <x v="0"/>
    <x v="2"/>
    <n v="8"/>
    <n v="854.53"/>
    <n v="0.24"/>
    <n v="5195.5424000000003"/>
    <n v="323.17580302442718"/>
    <x v="1"/>
    <n v="2"/>
    <x v="9"/>
    <n v="6.2202514798922082E-2"/>
    <n v="3.5107017892876784E-5"/>
    <x v="0"/>
    <s v="Feb-2024"/>
    <n v="202402"/>
  </r>
  <r>
    <s v="54af5e41-72b4-4b1e-a3eb-69e4e7a10d5d"/>
    <x v="270"/>
    <x v="3943"/>
    <x v="2"/>
    <x v="0"/>
    <x v="7"/>
    <n v="7"/>
    <n v="86.84"/>
    <n v="0.19"/>
    <n v="492.38279999999997"/>
    <n v="134.90731777971791"/>
    <x v="1"/>
    <n v="2"/>
    <x v="9"/>
    <n v="0.27398868884071076"/>
    <n v="3.1256168980719882E-4"/>
    <x v="0"/>
    <s v="Feb-2024"/>
    <n v="202402"/>
  </r>
  <r>
    <s v="1e8910fe-670b-435e-95ef-a702a56995a6"/>
    <x v="265"/>
    <x v="3944"/>
    <x v="3"/>
    <x v="2"/>
    <x v="3"/>
    <n v="9"/>
    <n v="209.93"/>
    <n v="0.16"/>
    <n v="1587.0708"/>
    <n v="83.452265395882421"/>
    <x v="1"/>
    <n v="2"/>
    <x v="9"/>
    <n v="5.2582572495116428E-2"/>
    <n v="8.46843127603381E-5"/>
    <x v="0"/>
    <s v="Feb-2024"/>
    <n v="202402"/>
  </r>
  <r>
    <s v="c1d93951-26ee-45a0-99d2-af1d1bf4bab5"/>
    <x v="282"/>
    <x v="3945"/>
    <x v="3"/>
    <x v="2"/>
    <x v="3"/>
    <n v="2"/>
    <n v="575.58000000000004"/>
    <n v="0.11"/>
    <n v="1024.5324000000001"/>
    <n v="242.4290500496711"/>
    <x v="1"/>
    <n v="2"/>
    <x v="9"/>
    <n v="0.23662409314695279"/>
    <n v="9.5555787205948772E-5"/>
    <x v="0"/>
    <s v="Feb-2024"/>
    <n v="202402"/>
  </r>
  <r>
    <s v="70839d88-7b2e-41d4-9211-007aa4b05016"/>
    <x v="289"/>
    <x v="3946"/>
    <x v="2"/>
    <x v="2"/>
    <x v="8"/>
    <n v="5"/>
    <n v="160.33000000000001"/>
    <n v="0.09"/>
    <n v="729.50150000000008"/>
    <n v="66.602633876874634"/>
    <x v="1"/>
    <n v="2"/>
    <x v="9"/>
    <n v="9.1298830608127088E-2"/>
    <n v="1.1226844632944551E-4"/>
    <x v="0"/>
    <s v="Feb-2024"/>
    <n v="202402"/>
  </r>
  <r>
    <s v="74deafd3-acf2-4b2c-8a5e-2bd501b53920"/>
    <x v="268"/>
    <x v="3947"/>
    <x v="2"/>
    <x v="0"/>
    <x v="1"/>
    <n v="8"/>
    <n v="357.42"/>
    <n v="0.18"/>
    <n v="2344.6752000000001"/>
    <n v="654.31754650549362"/>
    <x v="1"/>
    <n v="2"/>
    <x v="9"/>
    <n v="0.27906532491387021"/>
    <n v="6.2951149907671645E-5"/>
    <x v="0"/>
    <s v="Feb-2024"/>
    <n v="202402"/>
  </r>
  <r>
    <s v="04e3bcd2-55af-461b-8b72-efdcdc0ae3ad"/>
    <x v="294"/>
    <x v="3948"/>
    <x v="1"/>
    <x v="0"/>
    <x v="5"/>
    <n v="5"/>
    <n v="23.91"/>
    <n v="0.2"/>
    <n v="95.64"/>
    <n v="11.79099716007649"/>
    <x v="1"/>
    <n v="3"/>
    <x v="10"/>
    <n v="0.12328520660891353"/>
    <n v="1.6729401923881223E-3"/>
    <x v="0"/>
    <s v="Mar-2024"/>
    <n v="202403"/>
  </r>
  <r>
    <s v="2933151e-04b8-41d0-8b0c-8194947cc177"/>
    <x v="295"/>
    <x v="2590"/>
    <x v="2"/>
    <x v="0"/>
    <x v="2"/>
    <n v="9"/>
    <n v="884.09"/>
    <n v="0.21"/>
    <n v="6285.8799000000008"/>
    <n v="596.84802888913521"/>
    <x v="1"/>
    <n v="3"/>
    <x v="10"/>
    <n v="9.4950593772740566E-2"/>
    <n v="2.6392486436147148E-5"/>
    <x v="0"/>
    <s v="Mar-2024"/>
    <n v="202403"/>
  </r>
  <r>
    <s v="33b43533-74ec-472e-bf79-347ca89b311e"/>
    <x v="296"/>
    <x v="3949"/>
    <x v="3"/>
    <x v="2"/>
    <x v="9"/>
    <n v="5"/>
    <n v="142.36000000000001"/>
    <n v="0.24"/>
    <n v="540.96800000000007"/>
    <n v="94.106122378655854"/>
    <x v="1"/>
    <n v="3"/>
    <x v="10"/>
    <n v="0.17395875981325298"/>
    <n v="3.3717336330429894E-4"/>
    <x v="0"/>
    <s v="Mar-2024"/>
    <n v="202403"/>
  </r>
  <r>
    <s v="ea5ef6b3-ce0d-496b-8ac2-9c56e5d359b2"/>
    <x v="297"/>
    <x v="3950"/>
    <x v="0"/>
    <x v="1"/>
    <x v="7"/>
    <n v="7"/>
    <n v="49.87"/>
    <n v="0.2"/>
    <n v="279.27199999999999"/>
    <n v="51.695956154393983"/>
    <x v="1"/>
    <n v="3"/>
    <x v="10"/>
    <n v="0.18510970005727029"/>
    <n v="5.7291815864103819E-4"/>
    <x v="0"/>
    <s v="Mar-2024"/>
    <n v="202403"/>
  </r>
  <r>
    <s v="079d2758-a85b-4958-ab5a-847e28366d72"/>
    <x v="298"/>
    <x v="3951"/>
    <x v="2"/>
    <x v="0"/>
    <x v="8"/>
    <n v="4"/>
    <n v="17.149999999999999"/>
    <n v="0.25"/>
    <n v="51.45"/>
    <n v="10.424070734021489"/>
    <x v="1"/>
    <n v="3"/>
    <x v="10"/>
    <n v="0.20260584517048569"/>
    <n v="3.644314868804665E-3"/>
    <x v="0"/>
    <s v="Mar-2024"/>
    <n v="202403"/>
  </r>
  <r>
    <s v="a259fdb8-7490-4aaa-a262-06fefc494eff"/>
    <x v="299"/>
    <x v="3952"/>
    <x v="0"/>
    <x v="1"/>
    <x v="3"/>
    <n v="8"/>
    <n v="781.96"/>
    <n v="0.05"/>
    <n v="5942.8959999999997"/>
    <n v="740.55254083146872"/>
    <x v="1"/>
    <n v="3"/>
    <x v="10"/>
    <n v="0.12461139162311922"/>
    <n v="7.9927362013402219E-6"/>
    <x v="0"/>
    <s v="Mar-2024"/>
    <n v="202403"/>
  </r>
  <r>
    <s v="a6ac4435-af10-4b07-82e3-df7a334420ff"/>
    <x v="300"/>
    <x v="3953"/>
    <x v="2"/>
    <x v="0"/>
    <x v="4"/>
    <n v="4"/>
    <n v="428.83"/>
    <n v="0.27"/>
    <n v="1252.1836000000001"/>
    <n v="98.503285708573287"/>
    <x v="1"/>
    <n v="3"/>
    <x v="10"/>
    <n v="7.8665209885014686E-2"/>
    <n v="1.5740503229718072E-4"/>
    <x v="0"/>
    <s v="Mar-2024"/>
    <n v="202403"/>
  </r>
  <r>
    <s v="69a84c74-190c-4ac4-a1a4-d47c478c9c10"/>
    <x v="301"/>
    <x v="3954"/>
    <x v="3"/>
    <x v="1"/>
    <x v="1"/>
    <n v="3"/>
    <n v="458.35"/>
    <n v="0.13"/>
    <n v="1196.2935"/>
    <n v="167.67727819658191"/>
    <x v="1"/>
    <n v="3"/>
    <x v="10"/>
    <n v="0.14016399670865209"/>
    <n v="9.4542016653939841E-5"/>
    <x v="0"/>
    <s v="Mar-2024"/>
    <n v="202403"/>
  </r>
  <r>
    <s v="8790744e-4bb4-4435-8ad4-d7d2d746f9e0"/>
    <x v="302"/>
    <x v="3955"/>
    <x v="3"/>
    <x v="0"/>
    <x v="2"/>
    <n v="8"/>
    <n v="367.21"/>
    <n v="0.22"/>
    <n v="2291.3904000000002"/>
    <n v="396.94384683185689"/>
    <x v="1"/>
    <n v="3"/>
    <x v="10"/>
    <n v="0.1732327441154754"/>
    <n v="7.4889028076577434E-5"/>
    <x v="0"/>
    <s v="Mar-2024"/>
    <n v="202403"/>
  </r>
  <r>
    <s v="7192ac88-aab5-4e8e-a4e6-732f2d312caf"/>
    <x v="299"/>
    <x v="3956"/>
    <x v="1"/>
    <x v="1"/>
    <x v="7"/>
    <n v="1"/>
    <n v="316.11"/>
    <n v="0.09"/>
    <n v="287.6601"/>
    <n v="69.251046509977243"/>
    <x v="1"/>
    <n v="3"/>
    <x v="10"/>
    <n v="0.24073914494911614"/>
    <n v="2.8471101831640882E-4"/>
    <x v="0"/>
    <s v="Mar-2024"/>
    <n v="202403"/>
  </r>
  <r>
    <s v="f01c61cf-319d-43cd-9118-0e4119010b4c"/>
    <x v="303"/>
    <x v="3732"/>
    <x v="3"/>
    <x v="0"/>
    <x v="3"/>
    <n v="2"/>
    <n v="817.45"/>
    <n v="0.08"/>
    <n v="1504.1079999999999"/>
    <n v="273.99889821104262"/>
    <x v="1"/>
    <n v="3"/>
    <x v="10"/>
    <n v="0.18216703734774539"/>
    <n v="4.8932656431586027E-5"/>
    <x v="0"/>
    <s v="Mar-2024"/>
    <n v="202403"/>
  </r>
  <r>
    <s v="e1c2a02f-5341-4520-80cb-2a5af0462bd4"/>
    <x v="304"/>
    <x v="3957"/>
    <x v="0"/>
    <x v="0"/>
    <x v="3"/>
    <n v="2"/>
    <n v="240.36"/>
    <n v="0.09"/>
    <n v="437.45519999999999"/>
    <n v="25.385925598663231"/>
    <x v="1"/>
    <n v="3"/>
    <x v="10"/>
    <n v="5.8030915162657189E-2"/>
    <n v="1.8721917124313528E-4"/>
    <x v="0"/>
    <s v="Mar-2024"/>
    <n v="202403"/>
  </r>
  <r>
    <s v="131ee9d7-8acb-4944-9249-83eac47657d1"/>
    <x v="305"/>
    <x v="3958"/>
    <x v="1"/>
    <x v="0"/>
    <x v="2"/>
    <n v="2"/>
    <n v="713.35"/>
    <n v="7.0000000000000007E-2"/>
    <n v="1326.8309999999999"/>
    <n v="394.88172753438619"/>
    <x v="1"/>
    <n v="3"/>
    <x v="10"/>
    <n v="0.29761267827958965"/>
    <n v="4.9064274199200959E-5"/>
    <x v="0"/>
    <s v="Mar-2024"/>
    <n v="202403"/>
  </r>
  <r>
    <s v="b9316b06-a28d-4628-9f35-db0b6d3b033f"/>
    <x v="306"/>
    <x v="3959"/>
    <x v="1"/>
    <x v="1"/>
    <x v="0"/>
    <n v="3"/>
    <n v="450.56"/>
    <n v="0.14000000000000001"/>
    <n v="1162.4448"/>
    <n v="316.76467160429769"/>
    <x v="1"/>
    <n v="3"/>
    <x v="10"/>
    <n v="0.27249867830652924"/>
    <n v="1.0357481060606061E-4"/>
    <x v="0"/>
    <s v="Mar-2024"/>
    <n v="202403"/>
  </r>
  <r>
    <s v="b2748539-48db-4551-b76f-7cb39d472511"/>
    <x v="307"/>
    <x v="3960"/>
    <x v="3"/>
    <x v="2"/>
    <x v="6"/>
    <n v="9"/>
    <n v="575.97"/>
    <n v="0.01"/>
    <n v="5131.8927000000003"/>
    <n v="459.48891600849521"/>
    <x v="1"/>
    <n v="3"/>
    <x v="10"/>
    <n v="8.953595542020884E-2"/>
    <n v="1.9291128203050697E-6"/>
    <x v="0"/>
    <s v="Mar-2024"/>
    <n v="202403"/>
  </r>
  <r>
    <s v="96cdaf4d-e6e8-42c2-8c88-d2cb831a718e"/>
    <x v="308"/>
    <x v="3961"/>
    <x v="3"/>
    <x v="2"/>
    <x v="4"/>
    <n v="9"/>
    <n v="781.2"/>
    <n v="0.11"/>
    <n v="6257.4120000000003"/>
    <n v="1108.2507002389659"/>
    <x v="1"/>
    <n v="3"/>
    <x v="10"/>
    <n v="0.17711007365968004"/>
    <n v="1.5645445752972633E-5"/>
    <x v="0"/>
    <s v="Mar-2024"/>
    <n v="202403"/>
  </r>
  <r>
    <s v="83bc3448-8633-44de-b067-7aba1068e997"/>
    <x v="309"/>
    <x v="3962"/>
    <x v="2"/>
    <x v="1"/>
    <x v="7"/>
    <n v="9"/>
    <n v="793.14"/>
    <n v="0.21"/>
    <n v="5639.2254000000003"/>
    <n v="633.94982816755305"/>
    <x v="1"/>
    <n v="3"/>
    <x v="10"/>
    <n v="0.11241789132378943"/>
    <n v="2.9418934025939093E-5"/>
    <x v="0"/>
    <s v="Mar-2024"/>
    <n v="202403"/>
  </r>
  <r>
    <s v="5d0b1fe2-48f4-4fe1-ace0-c70215037e64"/>
    <x v="297"/>
    <x v="3963"/>
    <x v="3"/>
    <x v="1"/>
    <x v="6"/>
    <n v="3"/>
    <n v="336.57"/>
    <n v="0.19"/>
    <n v="817.8651000000001"/>
    <n v="84.825499023665827"/>
    <x v="1"/>
    <n v="3"/>
    <x v="10"/>
    <n v="0.103715758287847"/>
    <n v="1.8817284170702479E-4"/>
    <x v="0"/>
    <s v="Mar-2024"/>
    <n v="202403"/>
  </r>
  <r>
    <s v="f5f6a081-7519-4014-add9-ef5f04bdd043"/>
    <x v="305"/>
    <x v="3964"/>
    <x v="3"/>
    <x v="2"/>
    <x v="5"/>
    <n v="9"/>
    <n v="799.97"/>
    <n v="0.1"/>
    <n v="6479.7570000000014"/>
    <n v="1560.178895016659"/>
    <x v="1"/>
    <n v="3"/>
    <x v="10"/>
    <n v="0.24077737714804098"/>
    <n v="1.3889409741754205E-5"/>
    <x v="0"/>
    <s v="Mar-2024"/>
    <n v="202403"/>
  </r>
  <r>
    <s v="2ce55047-fa8a-46ab-8a43-72faa89a7db3"/>
    <x v="310"/>
    <x v="3965"/>
    <x v="1"/>
    <x v="2"/>
    <x v="6"/>
    <n v="3"/>
    <n v="562.55999999999995"/>
    <n v="0.13"/>
    <n v="1468.2816"/>
    <n v="368.78327976126241"/>
    <x v="1"/>
    <n v="3"/>
    <x v="10"/>
    <n v="0.25116658804500608"/>
    <n v="7.7028820629503229E-5"/>
    <x v="0"/>
    <s v="Mar-2024"/>
    <n v="202403"/>
  </r>
  <r>
    <s v="d8757019-840b-4550-ac0b-0f28198a4e5f"/>
    <x v="300"/>
    <x v="956"/>
    <x v="2"/>
    <x v="1"/>
    <x v="9"/>
    <n v="5"/>
    <n v="397.12"/>
    <n v="0.18"/>
    <n v="1628.192"/>
    <n v="403.86853110021372"/>
    <x v="1"/>
    <n v="3"/>
    <x v="10"/>
    <n v="0.24804723957629918"/>
    <n v="9.0652699435938758E-5"/>
    <x v="0"/>
    <s v="Mar-2024"/>
    <n v="202403"/>
  </r>
  <r>
    <s v="4ba7187f-545e-49bc-8946-f1af4e046d98"/>
    <x v="308"/>
    <x v="3966"/>
    <x v="1"/>
    <x v="1"/>
    <x v="7"/>
    <n v="3"/>
    <n v="832.46"/>
    <n v="0.23"/>
    <n v="1922.9826"/>
    <n v="322.01121168076031"/>
    <x v="1"/>
    <n v="3"/>
    <x v="10"/>
    <n v="0.16745404335991407"/>
    <n v="9.2096517149973175E-5"/>
    <x v="0"/>
    <s v="Mar-2024"/>
    <n v="202403"/>
  </r>
  <r>
    <s v="c0e3fd37-3b91-403b-8fcb-67ae2a2820cf"/>
    <x v="311"/>
    <x v="3967"/>
    <x v="0"/>
    <x v="0"/>
    <x v="9"/>
    <n v="6"/>
    <n v="32.25"/>
    <n v="0.2"/>
    <n v="154.80000000000001"/>
    <n v="32.564479075152697"/>
    <x v="1"/>
    <n v="3"/>
    <x v="10"/>
    <n v="0.21036485190667115"/>
    <n v="1.03359173126615E-3"/>
    <x v="0"/>
    <s v="Mar-2024"/>
    <n v="202403"/>
  </r>
  <r>
    <s v="d3c6f920-8a5a-439d-9c1c-d9468eb104e0"/>
    <x v="307"/>
    <x v="3968"/>
    <x v="2"/>
    <x v="1"/>
    <x v="1"/>
    <n v="3"/>
    <n v="421.45"/>
    <n v="0.14000000000000001"/>
    <n v="1087.3409999999999"/>
    <n v="295.40566956687741"/>
    <x v="1"/>
    <n v="3"/>
    <x v="10"/>
    <n v="0.271677118371217"/>
    <n v="1.1072883299719225E-4"/>
    <x v="0"/>
    <s v="Mar-2024"/>
    <n v="202403"/>
  </r>
  <r>
    <s v="66e59ff3-a3ee-45de-bc99-c5decb246a98"/>
    <x v="312"/>
    <x v="2020"/>
    <x v="3"/>
    <x v="2"/>
    <x v="6"/>
    <n v="6"/>
    <n v="138.80000000000001"/>
    <n v="0.23"/>
    <n v="641.25600000000009"/>
    <n v="59.852548946454391"/>
    <x v="1"/>
    <n v="3"/>
    <x v="10"/>
    <n v="9.3336434975196156E-2"/>
    <n v="2.7617675312199808E-4"/>
    <x v="0"/>
    <s v="Mar-2024"/>
    <n v="202403"/>
  </r>
  <r>
    <s v="9606dff5-e3bd-4195-8f22-1a24b02e9eba"/>
    <x v="299"/>
    <x v="2425"/>
    <x v="3"/>
    <x v="2"/>
    <x v="0"/>
    <n v="8"/>
    <n v="389.67"/>
    <n v="0.16"/>
    <n v="2618.5823999999998"/>
    <n v="420.0576307329315"/>
    <x v="1"/>
    <n v="3"/>
    <x v="10"/>
    <n v="0.16041413504227767"/>
    <n v="5.1325480534811508E-5"/>
    <x v="0"/>
    <s v="Mar-2024"/>
    <n v="202403"/>
  </r>
  <r>
    <s v="35b42dc8-9143-45bd-a23b-8d74b4dddeef"/>
    <x v="312"/>
    <x v="3969"/>
    <x v="0"/>
    <x v="1"/>
    <x v="3"/>
    <n v="7"/>
    <n v="504.08"/>
    <n v="0.2"/>
    <n v="2822.848"/>
    <n v="547.73887907710036"/>
    <x v="1"/>
    <n v="3"/>
    <x v="10"/>
    <n v="0.19403768076676475"/>
    <n v="5.6680345523386317E-5"/>
    <x v="0"/>
    <s v="Mar-2024"/>
    <n v="202403"/>
  </r>
  <r>
    <s v="bed450bc-abb0-451e-a780-8bddd5853253"/>
    <x v="309"/>
    <x v="3970"/>
    <x v="2"/>
    <x v="1"/>
    <x v="0"/>
    <n v="8"/>
    <n v="880.59"/>
    <n v="7.0000000000000007E-2"/>
    <n v="6551.5896000000002"/>
    <n v="821.49161085932406"/>
    <x v="1"/>
    <n v="3"/>
    <x v="10"/>
    <n v="0.1253881364698613"/>
    <n v="9.9365198332935875E-6"/>
    <x v="0"/>
    <s v="Mar-2024"/>
    <n v="202403"/>
  </r>
  <r>
    <s v="b099ac21-5839-4c5d-8867-853e2adc9a32"/>
    <x v="296"/>
    <x v="3971"/>
    <x v="3"/>
    <x v="0"/>
    <x v="5"/>
    <n v="3"/>
    <n v="332.89"/>
    <n v="0.11"/>
    <n v="888.81629999999996"/>
    <n v="102.7047152980997"/>
    <x v="1"/>
    <n v="3"/>
    <x v="10"/>
    <n v="0.11555224099524244"/>
    <n v="1.1014649483813473E-4"/>
    <x v="0"/>
    <s v="Mar-2024"/>
    <n v="202403"/>
  </r>
  <r>
    <s v="8d1f4811-6493-404d-ba5c-3448ea0b70eb"/>
    <x v="306"/>
    <x v="3972"/>
    <x v="1"/>
    <x v="1"/>
    <x v="3"/>
    <n v="7"/>
    <n v="251.28"/>
    <n v="0.25"/>
    <n v="1319.22"/>
    <n v="235.52579048378789"/>
    <x v="1"/>
    <n v="3"/>
    <x v="10"/>
    <n v="0.17853412659282597"/>
    <n v="1.4212944012370946E-4"/>
    <x v="0"/>
    <s v="Mar-2024"/>
    <n v="202403"/>
  </r>
  <r>
    <s v="53414a84-b19b-4b9a-a243-be14db55739b"/>
    <x v="300"/>
    <x v="3973"/>
    <x v="1"/>
    <x v="1"/>
    <x v="8"/>
    <n v="8"/>
    <n v="234.89"/>
    <n v="0.14000000000000001"/>
    <n v="1616.0432000000001"/>
    <n v="471.74894950126043"/>
    <x v="1"/>
    <n v="3"/>
    <x v="10"/>
    <n v="0.29191605119297581"/>
    <n v="7.4502958831793611E-5"/>
    <x v="0"/>
    <s v="Mar-2024"/>
    <n v="202403"/>
  </r>
  <r>
    <s v="bcec5286-863b-4fc9-8d9d-d0002d2dbb12"/>
    <x v="309"/>
    <x v="3974"/>
    <x v="0"/>
    <x v="0"/>
    <x v="7"/>
    <n v="8"/>
    <n v="329.08"/>
    <n v="0.28999999999999998"/>
    <n v="1869.1744000000001"/>
    <n v="555.2847526012539"/>
    <x v="1"/>
    <n v="3"/>
    <x v="10"/>
    <n v="0.29707487573190272"/>
    <n v="1.1015558526801993E-4"/>
    <x v="0"/>
    <s v="Mar-2024"/>
    <n v="202403"/>
  </r>
  <r>
    <s v="704431fc-eae5-425f-ab67-27d9c6dfef5b"/>
    <x v="313"/>
    <x v="3975"/>
    <x v="3"/>
    <x v="1"/>
    <x v="6"/>
    <n v="7"/>
    <n v="765.54"/>
    <n v="0.3"/>
    <n v="3751.1460000000002"/>
    <n v="251.20470824350181"/>
    <x v="1"/>
    <n v="3"/>
    <x v="10"/>
    <n v="6.6967456943425235E-2"/>
    <n v="5.5982891628318386E-5"/>
    <x v="0"/>
    <s v="Mar-2024"/>
    <n v="202403"/>
  </r>
  <r>
    <s v="7e9198a4-29bc-4e45-975f-7de581c0cfd5"/>
    <x v="296"/>
    <x v="3976"/>
    <x v="3"/>
    <x v="2"/>
    <x v="4"/>
    <n v="1"/>
    <n v="90.3"/>
    <n v="0.28999999999999998"/>
    <n v="64.113"/>
    <n v="8.7923140752016966"/>
    <x v="1"/>
    <n v="3"/>
    <x v="10"/>
    <n v="0.13713777354361356"/>
    <n v="3.2115171650055371E-3"/>
    <x v="0"/>
    <s v="Mar-2024"/>
    <n v="202403"/>
  </r>
  <r>
    <s v="a3cf238b-f298-47e1-bf67-36dbf53a3dba"/>
    <x v="294"/>
    <x v="3977"/>
    <x v="3"/>
    <x v="2"/>
    <x v="6"/>
    <n v="9"/>
    <n v="258.33"/>
    <n v="0.15"/>
    <n v="1976.2245"/>
    <n v="468.33294322412252"/>
    <x v="1"/>
    <n v="3"/>
    <x v="10"/>
    <n v="0.2369836742860553"/>
    <n v="6.4516961509180764E-5"/>
    <x v="0"/>
    <s v="Mar-2024"/>
    <n v="202403"/>
  </r>
  <r>
    <s v="48b32b2e-39bf-4ece-9fbf-24f0be885887"/>
    <x v="302"/>
    <x v="3978"/>
    <x v="1"/>
    <x v="0"/>
    <x v="4"/>
    <n v="6"/>
    <n v="828.8"/>
    <n v="0.26"/>
    <n v="3679.8719999999989"/>
    <n v="222.05301362497531"/>
    <x v="1"/>
    <n v="3"/>
    <x v="10"/>
    <n v="6.0342591705628723E-2"/>
    <n v="5.2284427284427292E-5"/>
    <x v="0"/>
    <s v="Mar-2024"/>
    <n v="202403"/>
  </r>
  <r>
    <s v="ae3d63e6-d2e8-4f5a-81af-dcfca7d49bec"/>
    <x v="314"/>
    <x v="3979"/>
    <x v="2"/>
    <x v="2"/>
    <x v="8"/>
    <n v="3"/>
    <n v="690.33"/>
    <n v="0.21"/>
    <n v="1636.0821000000001"/>
    <n v="209.55999611213221"/>
    <x v="1"/>
    <n v="3"/>
    <x v="10"/>
    <n v="0.12808647934729694"/>
    <n v="1.0140077933741831E-4"/>
    <x v="0"/>
    <s v="Mar-2024"/>
    <n v="202403"/>
  </r>
  <r>
    <s v="edb9e050-193c-4f93-9960-059188be8227"/>
    <x v="313"/>
    <x v="3980"/>
    <x v="1"/>
    <x v="2"/>
    <x v="5"/>
    <n v="3"/>
    <n v="139.34"/>
    <n v="0.3"/>
    <n v="292.61399999999998"/>
    <n v="34.473424180788371"/>
    <x v="1"/>
    <n v="3"/>
    <x v="10"/>
    <n v="0.11781194399717161"/>
    <n v="7.176690110521028E-4"/>
    <x v="0"/>
    <s v="Mar-2024"/>
    <n v="202403"/>
  </r>
  <r>
    <s v="e48c6a89-84ac-4735-bbf0-902242b733f6"/>
    <x v="298"/>
    <x v="3981"/>
    <x v="2"/>
    <x v="0"/>
    <x v="6"/>
    <n v="2"/>
    <n v="432.65"/>
    <n v="0.22"/>
    <n v="674.93399999999997"/>
    <n v="188.30210887572949"/>
    <x v="1"/>
    <n v="3"/>
    <x v="10"/>
    <n v="0.27899336657470136"/>
    <n v="2.542470819369005E-4"/>
    <x v="0"/>
    <s v="Mar-2024"/>
    <n v="202403"/>
  </r>
  <r>
    <s v="2327562c-f17e-48d4-9a02-6a5e736aa8c1"/>
    <x v="315"/>
    <x v="3982"/>
    <x v="0"/>
    <x v="1"/>
    <x v="9"/>
    <n v="7"/>
    <n v="731.77"/>
    <n v="0.01"/>
    <n v="5071.1660999999986"/>
    <n v="907.44483535698384"/>
    <x v="1"/>
    <n v="3"/>
    <x v="10"/>
    <n v="0.17894204556955531"/>
    <n v="1.9522137127395613E-6"/>
    <x v="0"/>
    <s v="Mar-2024"/>
    <n v="202403"/>
  </r>
  <r>
    <s v="34bfb3da-bdfd-4a86-8776-93aba594cae0"/>
    <x v="302"/>
    <x v="3983"/>
    <x v="2"/>
    <x v="1"/>
    <x v="7"/>
    <n v="2"/>
    <n v="903.59"/>
    <n v="0.03"/>
    <n v="1752.9646"/>
    <n v="111.2065275627515"/>
    <x v="1"/>
    <n v="3"/>
    <x v="10"/>
    <n v="6.34391176882588E-2"/>
    <n v="1.6600449318828228E-5"/>
    <x v="0"/>
    <s v="Mar-2024"/>
    <n v="202403"/>
  </r>
  <r>
    <s v="5efba1f8-1bb2-42ae-aeff-6938887b61bf"/>
    <x v="302"/>
    <x v="3984"/>
    <x v="1"/>
    <x v="1"/>
    <x v="1"/>
    <n v="9"/>
    <n v="503.02"/>
    <n v="0.28000000000000003"/>
    <n v="3259.5695999999998"/>
    <n v="290.29375478808652"/>
    <x v="1"/>
    <n v="3"/>
    <x v="10"/>
    <n v="8.9058922008625474E-2"/>
    <n v="6.1848656337941063E-5"/>
    <x v="0"/>
    <s v="Mar-2024"/>
    <n v="202403"/>
  </r>
  <r>
    <s v="dd3a5404-faeb-49ff-b9af-872cfcc40559"/>
    <x v="311"/>
    <x v="3985"/>
    <x v="0"/>
    <x v="2"/>
    <x v="0"/>
    <n v="4"/>
    <n v="397.6"/>
    <n v="0.13"/>
    <n v="1383.6479999999999"/>
    <n v="252.84297438236641"/>
    <x v="1"/>
    <n v="3"/>
    <x v="10"/>
    <n v="0.18273648672376674"/>
    <n v="8.1740442655935615E-5"/>
    <x v="0"/>
    <s v="Mar-2024"/>
    <n v="202403"/>
  </r>
  <r>
    <s v="0c83f8d4-4b17-48af-b248-df5d1462f010"/>
    <x v="315"/>
    <x v="3986"/>
    <x v="3"/>
    <x v="1"/>
    <x v="8"/>
    <n v="8"/>
    <n v="305.02999999999997"/>
    <n v="0.19"/>
    <n v="1976.5944"/>
    <n v="314.24525984684828"/>
    <x v="1"/>
    <n v="3"/>
    <x v="10"/>
    <n v="0.15898317826198854"/>
    <n v="7.7861193980919915E-5"/>
    <x v="0"/>
    <s v="Mar-2024"/>
    <n v="202403"/>
  </r>
  <r>
    <s v="d1860602-821b-4566-b281-24607bf3cb75"/>
    <x v="316"/>
    <x v="3987"/>
    <x v="3"/>
    <x v="0"/>
    <x v="5"/>
    <n v="1"/>
    <n v="849.4"/>
    <n v="0.19"/>
    <n v="688.01400000000001"/>
    <n v="185.3613805022045"/>
    <x v="1"/>
    <n v="3"/>
    <x v="10"/>
    <n v="0.26941512891046476"/>
    <n v="2.2368730868848599E-4"/>
    <x v="0"/>
    <s v="Mar-2024"/>
    <n v="202403"/>
  </r>
  <r>
    <s v="20422783-6f8e-46b6-a924-d748881abda3"/>
    <x v="306"/>
    <x v="3988"/>
    <x v="0"/>
    <x v="0"/>
    <x v="2"/>
    <n v="9"/>
    <n v="467.21"/>
    <n v="0.13"/>
    <n v="3658.2543000000001"/>
    <n v="1042.652211667915"/>
    <x v="1"/>
    <n v="3"/>
    <x v="10"/>
    <n v="0.28501359560157286"/>
    <n v="3.0916385446468281E-5"/>
    <x v="0"/>
    <s v="Mar-2024"/>
    <n v="202403"/>
  </r>
  <r>
    <s v="b92d3da4-8779-4457-b881-b3fefebe0fe4"/>
    <x v="302"/>
    <x v="3989"/>
    <x v="1"/>
    <x v="0"/>
    <x v="5"/>
    <n v="6"/>
    <n v="141.5"/>
    <n v="0.25"/>
    <n v="636.75"/>
    <n v="97.861185067312334"/>
    <x v="1"/>
    <n v="3"/>
    <x v="10"/>
    <n v="0.15368855134246145"/>
    <n v="2.9446407538280328E-4"/>
    <x v="0"/>
    <s v="Mar-2024"/>
    <n v="202403"/>
  </r>
  <r>
    <s v="d3b38862-6389-4841-b0de-d16ce130e6d3"/>
    <x v="317"/>
    <x v="3990"/>
    <x v="0"/>
    <x v="1"/>
    <x v="7"/>
    <n v="2"/>
    <n v="349.15"/>
    <n v="0.04"/>
    <n v="670.36799999999994"/>
    <n v="100.6631168437935"/>
    <x v="1"/>
    <n v="3"/>
    <x v="10"/>
    <n v="0.15016098149642212"/>
    <n v="5.72819704997852E-5"/>
    <x v="0"/>
    <s v="Mar-2024"/>
    <n v="202403"/>
  </r>
  <r>
    <s v="186e37e4-8451-43d0-9f6f-ea2c54f0c3cc"/>
    <x v="317"/>
    <x v="3991"/>
    <x v="0"/>
    <x v="1"/>
    <x v="8"/>
    <n v="5"/>
    <n v="317.60000000000002"/>
    <n v="0.01"/>
    <n v="1572.12"/>
    <n v="337.77767051405982"/>
    <x v="1"/>
    <n v="3"/>
    <x v="10"/>
    <n v="0.21485489053892823"/>
    <n v="6.297229219143577E-6"/>
    <x v="0"/>
    <s v="Mar-2024"/>
    <n v="202403"/>
  </r>
  <r>
    <s v="666ae4da-326d-4c0d-b56b-d07ac8acfcee"/>
    <x v="318"/>
    <x v="2999"/>
    <x v="0"/>
    <x v="0"/>
    <x v="4"/>
    <n v="5"/>
    <n v="432.73"/>
    <n v="0.11"/>
    <n v="1925.6485"/>
    <n v="557.84415624344854"/>
    <x v="1"/>
    <n v="3"/>
    <x v="10"/>
    <n v="0.2896915798721566"/>
    <n v="5.0840015714186674E-5"/>
    <x v="0"/>
    <s v="Mar-2024"/>
    <n v="202403"/>
  </r>
  <r>
    <s v="5ac404d7-5a56-43e3-8b7d-89e22b7bcd76"/>
    <x v="309"/>
    <x v="3992"/>
    <x v="0"/>
    <x v="2"/>
    <x v="2"/>
    <n v="6"/>
    <n v="149.07"/>
    <n v="0.27"/>
    <n v="652.92660000000001"/>
    <n v="151.78478759112559"/>
    <x v="1"/>
    <n v="3"/>
    <x v="10"/>
    <n v="0.23246837790208821"/>
    <n v="3.0187160394445564E-4"/>
    <x v="0"/>
    <s v="Mar-2024"/>
    <n v="202403"/>
  </r>
  <r>
    <s v="9e4375e3-d756-4ebf-bbaf-759a67c2ac9b"/>
    <x v="301"/>
    <x v="3993"/>
    <x v="0"/>
    <x v="0"/>
    <x v="9"/>
    <n v="5"/>
    <n v="116.15"/>
    <n v="0.22"/>
    <n v="452.98500000000001"/>
    <n v="30.84532295441791"/>
    <x v="1"/>
    <n v="3"/>
    <x v="10"/>
    <n v="6.8093475400770237E-2"/>
    <n v="3.7882049074472663E-4"/>
    <x v="0"/>
    <s v="Mar-2024"/>
    <n v="202403"/>
  </r>
  <r>
    <s v="a2b0a58a-0895-4326-b997-d624e565cc1f"/>
    <x v="317"/>
    <x v="2436"/>
    <x v="0"/>
    <x v="0"/>
    <x v="7"/>
    <n v="3"/>
    <n v="775.42"/>
    <n v="0.03"/>
    <n v="2256.4722000000002"/>
    <n v="268.22641469875202"/>
    <x v="1"/>
    <n v="3"/>
    <x v="10"/>
    <n v="0.11886980690422511"/>
    <n v="1.2896236878078977E-5"/>
    <x v="0"/>
    <s v="Mar-2024"/>
    <n v="202403"/>
  </r>
  <r>
    <s v="61ae281a-9434-4071-a4c4-a8c95f56bab7"/>
    <x v="314"/>
    <x v="3994"/>
    <x v="1"/>
    <x v="1"/>
    <x v="7"/>
    <n v="8"/>
    <n v="607.70000000000005"/>
    <n v="0.21"/>
    <n v="3840.6640000000011"/>
    <n v="1057.6728973608019"/>
    <x v="1"/>
    <n v="3"/>
    <x v="10"/>
    <n v="0.27538803117398492"/>
    <n v="4.319565575119302E-5"/>
    <x v="0"/>
    <s v="Mar-2024"/>
    <n v="202403"/>
  </r>
  <r>
    <s v="ff33d44d-36d5-4a87-96c8-7a43bea45d27"/>
    <x v="295"/>
    <x v="3995"/>
    <x v="2"/>
    <x v="1"/>
    <x v="7"/>
    <n v="4"/>
    <n v="848.49"/>
    <n v="0.22"/>
    <n v="2647.2887999999998"/>
    <n v="148.99623519959471"/>
    <x v="1"/>
    <n v="3"/>
    <x v="10"/>
    <n v="5.628257680068556E-2"/>
    <n v="6.4821035015144547E-5"/>
    <x v="0"/>
    <s v="Mar-2024"/>
    <n v="202403"/>
  </r>
  <r>
    <s v="f64fc4c3-0826-449a-8b4d-58de14357398"/>
    <x v="319"/>
    <x v="3996"/>
    <x v="2"/>
    <x v="0"/>
    <x v="1"/>
    <n v="9"/>
    <n v="13.85"/>
    <n v="0.01"/>
    <n v="123.40349999999999"/>
    <n v="30.93887736993203"/>
    <x v="1"/>
    <n v="3"/>
    <x v="10"/>
    <n v="0.25071312701772663"/>
    <n v="8.0224628961091064E-5"/>
    <x v="0"/>
    <s v="Mar-2024"/>
    <n v="202403"/>
  </r>
  <r>
    <s v="a1d059a1-1120-4989-ac8f-dc2c71b1068e"/>
    <x v="296"/>
    <x v="3997"/>
    <x v="1"/>
    <x v="0"/>
    <x v="6"/>
    <n v="6"/>
    <n v="324.45"/>
    <n v="0.28999999999999998"/>
    <n v="1382.1569999999999"/>
    <n v="312.53518105722992"/>
    <x v="1"/>
    <n v="3"/>
    <x v="10"/>
    <n v="0.22612133140969509"/>
    <n v="1.4897005188267324E-4"/>
    <x v="0"/>
    <s v="Mar-2024"/>
    <n v="202403"/>
  </r>
  <r>
    <s v="1d023249-4f76-4db8-9bfe-401cf26ac5f0"/>
    <x v="306"/>
    <x v="3998"/>
    <x v="1"/>
    <x v="0"/>
    <x v="9"/>
    <n v="2"/>
    <n v="600.16999999999996"/>
    <n v="0.23"/>
    <n v="924.26179999999999"/>
    <n v="258.54133114662778"/>
    <x v="1"/>
    <n v="3"/>
    <x v="10"/>
    <n v="0.27972737934925773"/>
    <n v="1.9161237649332691E-4"/>
    <x v="0"/>
    <s v="Mar-2024"/>
    <n v="202403"/>
  </r>
  <r>
    <s v="e029a5a1-76cd-40e7-9842-4196709dca4a"/>
    <x v="318"/>
    <x v="3999"/>
    <x v="2"/>
    <x v="1"/>
    <x v="4"/>
    <n v="8"/>
    <n v="887.91"/>
    <n v="0.24"/>
    <n v="5398.4928"/>
    <n v="978.41106898683597"/>
    <x v="1"/>
    <n v="3"/>
    <x v="10"/>
    <n v="0.1812378204870137"/>
    <n v="3.3787208162989491E-5"/>
    <x v="0"/>
    <s v="Mar-2024"/>
    <n v="202403"/>
  </r>
  <r>
    <s v="921e620c-8b0a-4476-95c0-492223322987"/>
    <x v="316"/>
    <x v="4000"/>
    <x v="2"/>
    <x v="2"/>
    <x v="6"/>
    <n v="5"/>
    <n v="892.71"/>
    <n v="0.3"/>
    <n v="3124.4850000000001"/>
    <n v="928.40801164216998"/>
    <x v="1"/>
    <n v="3"/>
    <x v="10"/>
    <n v="0.29713953232042079"/>
    <n v="6.7211076385388307E-5"/>
    <x v="0"/>
    <s v="Mar-2024"/>
    <n v="202403"/>
  </r>
  <r>
    <s v="2fdbab8d-3f76-4ca7-b0da-3cb4beab5ea0"/>
    <x v="320"/>
    <x v="4001"/>
    <x v="3"/>
    <x v="1"/>
    <x v="8"/>
    <n v="4"/>
    <n v="812.63"/>
    <n v="0.21"/>
    <n v="2567.9108000000001"/>
    <n v="511.44215208425112"/>
    <x v="1"/>
    <n v="3"/>
    <x v="10"/>
    <n v="0.1991666346370953"/>
    <n v="6.4605047807735373E-5"/>
    <x v="0"/>
    <s v="Mar-2024"/>
    <n v="202403"/>
  </r>
  <r>
    <s v="e1285050-3e11-4300-8de8-f6c0b41e2495"/>
    <x v="313"/>
    <x v="4002"/>
    <x v="1"/>
    <x v="2"/>
    <x v="7"/>
    <n v="6"/>
    <n v="332.59"/>
    <n v="0.18"/>
    <n v="1636.3427999999999"/>
    <n v="197.64590196340271"/>
    <x v="1"/>
    <n v="3"/>
    <x v="10"/>
    <n v="0.12078514475292262"/>
    <n v="9.0201148561291672E-5"/>
    <x v="0"/>
    <s v="Mar-2024"/>
    <n v="202403"/>
  </r>
  <r>
    <s v="e47faa52-8541-410f-92f2-1197057fe068"/>
    <x v="321"/>
    <x v="4003"/>
    <x v="0"/>
    <x v="0"/>
    <x v="6"/>
    <n v="1"/>
    <n v="691.03"/>
    <n v="0.13"/>
    <n v="601.1961"/>
    <n v="52.141433483208637"/>
    <x v="1"/>
    <n v="3"/>
    <x v="10"/>
    <n v="8.6729493892606146E-2"/>
    <n v="1.8812497286659047E-4"/>
    <x v="0"/>
    <s v="Mar-2024"/>
    <n v="202403"/>
  </r>
  <r>
    <s v="2af60831-00de-46b5-99cf-cf287ea43b87"/>
    <x v="296"/>
    <x v="4004"/>
    <x v="0"/>
    <x v="0"/>
    <x v="3"/>
    <n v="1"/>
    <n v="611.95000000000005"/>
    <n v="7.0000000000000007E-2"/>
    <n v="569.11350000000004"/>
    <n v="163.28228447355451"/>
    <x v="1"/>
    <n v="3"/>
    <x v="10"/>
    <n v="0.28690636309550643"/>
    <n v="1.1438843042732249E-4"/>
    <x v="0"/>
    <s v="Mar-2024"/>
    <n v="202403"/>
  </r>
  <r>
    <s v="eb5943ae-f20d-4d17-9322-596cf2d86ad4"/>
    <x v="322"/>
    <x v="4005"/>
    <x v="3"/>
    <x v="0"/>
    <x v="5"/>
    <n v="1"/>
    <n v="157.51"/>
    <n v="0.17"/>
    <n v="130.73330000000001"/>
    <n v="10.48199823704114"/>
    <x v="1"/>
    <n v="3"/>
    <x v="10"/>
    <n v="8.017848732527319E-2"/>
    <n v="1.079296552599835E-3"/>
    <x v="0"/>
    <s v="Mar-2024"/>
    <n v="202403"/>
  </r>
  <r>
    <s v="3bc7aeba-0422-48c1-ab23-b793e6fbc46e"/>
    <x v="309"/>
    <x v="4006"/>
    <x v="1"/>
    <x v="2"/>
    <x v="2"/>
    <n v="5"/>
    <n v="450.47"/>
    <n v="0.19"/>
    <n v="1824.4034999999999"/>
    <n v="121.7222915324086"/>
    <x v="1"/>
    <n v="3"/>
    <x v="10"/>
    <n v="6.6718953089274724E-2"/>
    <n v="8.4356338934890208E-5"/>
    <x v="0"/>
    <s v="Mar-2024"/>
    <n v="202403"/>
  </r>
  <r>
    <s v="ca243c83-8afe-4794-b84f-cd6ac0fc9b57"/>
    <x v="306"/>
    <x v="4007"/>
    <x v="0"/>
    <x v="0"/>
    <x v="6"/>
    <n v="4"/>
    <n v="325.8"/>
    <n v="0.23"/>
    <n v="1003.4640000000001"/>
    <n v="98.276956431909483"/>
    <x v="1"/>
    <n v="3"/>
    <x v="10"/>
    <n v="9.7937700238284062E-2"/>
    <n v="1.7648864333947206E-4"/>
    <x v="0"/>
    <s v="Mar-2024"/>
    <n v="202403"/>
  </r>
  <r>
    <s v="ca282062-a5b0-4a45-b96a-d607228e9640"/>
    <x v="316"/>
    <x v="4008"/>
    <x v="0"/>
    <x v="1"/>
    <x v="8"/>
    <n v="4"/>
    <n v="956.85"/>
    <n v="0.15"/>
    <n v="3253.29"/>
    <n v="560.61975247040004"/>
    <x v="1"/>
    <n v="3"/>
    <x v="10"/>
    <n v="0.17232394052494554"/>
    <n v="3.9191095783038088E-5"/>
    <x v="0"/>
    <s v="Mar-2024"/>
    <n v="202403"/>
  </r>
  <r>
    <s v="68cbf989-fddf-469b-8a0a-631f58a3058d"/>
    <x v="297"/>
    <x v="4009"/>
    <x v="2"/>
    <x v="0"/>
    <x v="3"/>
    <n v="8"/>
    <n v="670.62"/>
    <n v="0.13"/>
    <n v="4667.5151999999998"/>
    <n v="766.91475691226083"/>
    <x v="1"/>
    <n v="3"/>
    <x v="10"/>
    <n v="0.16430900041038127"/>
    <n v="2.4231308341534701E-5"/>
    <x v="0"/>
    <s v="Mar-2024"/>
    <n v="202403"/>
  </r>
  <r>
    <s v="b02d6a4f-5e2a-4fc6-a3c2-9fcf03dc61ef"/>
    <x v="299"/>
    <x v="4010"/>
    <x v="0"/>
    <x v="0"/>
    <x v="9"/>
    <n v="7"/>
    <n v="203.16"/>
    <n v="0.11"/>
    <n v="1265.6867999999999"/>
    <n v="364.18101474384929"/>
    <x v="1"/>
    <n v="3"/>
    <x v="10"/>
    <n v="0.28773391232637435"/>
    <n v="7.7349309481618996E-5"/>
    <x v="0"/>
    <s v="Mar-2024"/>
    <n v="202403"/>
  </r>
  <r>
    <s v="8b972461-e2dc-410b-8476-e897a270fb81"/>
    <x v="300"/>
    <x v="4011"/>
    <x v="0"/>
    <x v="0"/>
    <x v="7"/>
    <n v="2"/>
    <n v="179.49"/>
    <n v="0.21"/>
    <n v="283.5942"/>
    <n v="62.707198357947512"/>
    <x v="1"/>
    <n v="3"/>
    <x v="10"/>
    <n v="0.2211159408688454"/>
    <n v="5.84990807287314E-4"/>
    <x v="0"/>
    <s v="Mar-2024"/>
    <n v="202403"/>
  </r>
  <r>
    <s v="03b305fb-45c3-4066-a165-82e28e77eea5"/>
    <x v="295"/>
    <x v="4012"/>
    <x v="2"/>
    <x v="1"/>
    <x v="2"/>
    <n v="3"/>
    <n v="661.69"/>
    <n v="0.26"/>
    <n v="1468.9518"/>
    <n v="374.14171668219763"/>
    <x v="1"/>
    <n v="3"/>
    <x v="10"/>
    <n v="0.25469979115870078"/>
    <n v="1.3097774889550494E-4"/>
    <x v="0"/>
    <s v="Mar-2024"/>
    <n v="202403"/>
  </r>
  <r>
    <s v="76a4ced3-c772-4f9b-8c3b-4634b4073518"/>
    <x v="296"/>
    <x v="4013"/>
    <x v="1"/>
    <x v="1"/>
    <x v="8"/>
    <n v="8"/>
    <n v="842.98"/>
    <n v="0.28000000000000003"/>
    <n v="4855.5648000000001"/>
    <n v="1243.8486517323331"/>
    <x v="1"/>
    <n v="3"/>
    <x v="10"/>
    <n v="0.25616971515493586"/>
    <n v="4.1519371752592001E-5"/>
    <x v="0"/>
    <s v="Mar-2024"/>
    <n v="202403"/>
  </r>
  <r>
    <s v="4e21fd8f-ee54-4f5f-b2d8-fc9f365e164d"/>
    <x v="298"/>
    <x v="4014"/>
    <x v="1"/>
    <x v="2"/>
    <x v="4"/>
    <n v="7"/>
    <n v="91.28"/>
    <n v="0.17"/>
    <n v="530.33680000000004"/>
    <n v="58.736512074138219"/>
    <x v="1"/>
    <n v="3"/>
    <x v="10"/>
    <n v="0.11075322714572743"/>
    <n v="2.6605734318267183E-4"/>
    <x v="0"/>
    <s v="Mar-2024"/>
    <n v="202403"/>
  </r>
  <r>
    <s v="691ff706-296b-4f72-a2bb-2e56d843ef01"/>
    <x v="297"/>
    <x v="658"/>
    <x v="3"/>
    <x v="2"/>
    <x v="5"/>
    <n v="2"/>
    <n v="978.54"/>
    <n v="0.08"/>
    <n v="1800.5136"/>
    <n v="286.98037145749709"/>
    <x v="1"/>
    <n v="3"/>
    <x v="10"/>
    <n v="0.15938806097187885"/>
    <n v="4.0877225253949765E-5"/>
    <x v="0"/>
    <s v="Mar-2024"/>
    <n v="202403"/>
  </r>
  <r>
    <s v="c089cb43-9879-4dae-909f-6b21721b56b4"/>
    <x v="310"/>
    <x v="4015"/>
    <x v="0"/>
    <x v="2"/>
    <x v="6"/>
    <n v="2"/>
    <n v="8.92"/>
    <n v="7.0000000000000007E-2"/>
    <n v="16.591200000000001"/>
    <n v="2.9416740177034502"/>
    <x v="1"/>
    <n v="3"/>
    <x v="10"/>
    <n v="0.17730327026998952"/>
    <n v="3.9237668161434978E-3"/>
    <x v="0"/>
    <s v="Mar-2024"/>
    <n v="202403"/>
  </r>
  <r>
    <s v="608cf120-793e-4d90-9885-0799949b2144"/>
    <x v="320"/>
    <x v="4016"/>
    <x v="3"/>
    <x v="2"/>
    <x v="9"/>
    <n v="5"/>
    <n v="665.7"/>
    <n v="0.15"/>
    <n v="2829.2249999999999"/>
    <n v="744.57662575996471"/>
    <x v="1"/>
    <n v="3"/>
    <x v="10"/>
    <n v="0.26317335162808358"/>
    <n v="4.5065344749887332E-5"/>
    <x v="0"/>
    <s v="Mar-2024"/>
    <n v="202403"/>
  </r>
  <r>
    <s v="77dfa154-7382-45bb-9fd9-9b8472de001a"/>
    <x v="310"/>
    <x v="4017"/>
    <x v="3"/>
    <x v="2"/>
    <x v="9"/>
    <n v="7"/>
    <n v="429.94"/>
    <n v="0.19"/>
    <n v="2437.7597999999998"/>
    <n v="604.37425815950394"/>
    <x v="1"/>
    <n v="3"/>
    <x v="10"/>
    <n v="0.24792198893406314"/>
    <n v="6.3131732667016658E-5"/>
    <x v="0"/>
    <s v="Mar-2024"/>
    <n v="202403"/>
  </r>
  <r>
    <s v="5da461b0-6678-4544-83f7-177ab72dec80"/>
    <x v="294"/>
    <x v="4018"/>
    <x v="0"/>
    <x v="1"/>
    <x v="8"/>
    <n v="5"/>
    <n v="201.56"/>
    <n v="0.22"/>
    <n v="786.08399999999995"/>
    <n v="193.50586701940321"/>
    <x v="1"/>
    <n v="3"/>
    <x v="10"/>
    <n v="0.24616436286631355"/>
    <n v="2.1829728120658861E-4"/>
    <x v="0"/>
    <s v="Mar-2024"/>
    <n v="202403"/>
  </r>
  <r>
    <s v="3b2a99d5-1efe-4a30-8cc8-b569c32f8a13"/>
    <x v="296"/>
    <x v="4019"/>
    <x v="1"/>
    <x v="1"/>
    <x v="1"/>
    <n v="4"/>
    <n v="526.22"/>
    <n v="0.3"/>
    <n v="1473.4159999999999"/>
    <n v="104.9315038533464"/>
    <x v="1"/>
    <n v="3"/>
    <x v="10"/>
    <n v="7.1216481871614265E-2"/>
    <n v="1.4252593972102922E-4"/>
    <x v="0"/>
    <s v="Mar-2024"/>
    <n v="202403"/>
  </r>
  <r>
    <s v="2133eb0a-5a7a-401c-a565-280e7dafc5cc"/>
    <x v="311"/>
    <x v="4020"/>
    <x v="3"/>
    <x v="1"/>
    <x v="5"/>
    <n v="7"/>
    <n v="407.65"/>
    <n v="0.28000000000000003"/>
    <n v="2054.556"/>
    <n v="509.71444138909447"/>
    <x v="1"/>
    <n v="3"/>
    <x v="10"/>
    <n v="0.24808982640974228"/>
    <n v="9.8123390163130152E-5"/>
    <x v="0"/>
    <s v="Mar-2024"/>
    <n v="202403"/>
  </r>
  <r>
    <s v="bf7ae057-17c2-40ea-89c2-510457e05e9f"/>
    <x v="323"/>
    <x v="4021"/>
    <x v="3"/>
    <x v="2"/>
    <x v="0"/>
    <n v="9"/>
    <n v="26.15"/>
    <n v="0.2"/>
    <n v="188.28"/>
    <n v="10.771394574038119"/>
    <x v="1"/>
    <n v="3"/>
    <x v="10"/>
    <n v="5.720944643105013E-2"/>
    <n v="8.4979817293392827E-4"/>
    <x v="0"/>
    <s v="Mar-2024"/>
    <n v="202403"/>
  </r>
  <r>
    <s v="07a636da-b805-4061-b7ea-05f9a2f4ffa7"/>
    <x v="320"/>
    <x v="4022"/>
    <x v="2"/>
    <x v="2"/>
    <x v="7"/>
    <n v="4"/>
    <n v="649.08000000000004"/>
    <n v="0.14000000000000001"/>
    <n v="2232.8352"/>
    <n v="374.69638991560657"/>
    <x v="1"/>
    <n v="3"/>
    <x v="10"/>
    <n v="0.16781193252220611"/>
    <n v="5.3922474887533123E-5"/>
    <x v="0"/>
    <s v="Mar-2024"/>
    <n v="202403"/>
  </r>
  <r>
    <s v="55cd9bc5-3d1e-4ac6-a7de-d524921e2d5f"/>
    <x v="305"/>
    <x v="4023"/>
    <x v="2"/>
    <x v="2"/>
    <x v="6"/>
    <n v="4"/>
    <n v="910.44"/>
    <n v="0.22"/>
    <n v="2840.5727999999999"/>
    <n v="462.32456654556978"/>
    <x v="1"/>
    <n v="3"/>
    <x v="10"/>
    <n v="0.16275751374707587"/>
    <n v="6.0410351039058037E-5"/>
    <x v="0"/>
    <s v="Mar-2024"/>
    <n v="202403"/>
  </r>
  <r>
    <s v="72a5a8f6-8032-432f-bbb5-1d3b7e5511a6"/>
    <x v="324"/>
    <x v="4024"/>
    <x v="1"/>
    <x v="2"/>
    <x v="1"/>
    <n v="2"/>
    <n v="685.12"/>
    <n v="0.01"/>
    <n v="1356.5376000000001"/>
    <n v="374.20269468956889"/>
    <x v="1"/>
    <n v="3"/>
    <x v="10"/>
    <n v="0.27585132523386663"/>
    <n v="7.2979915927136857E-6"/>
    <x v="0"/>
    <s v="Mar-2024"/>
    <n v="202403"/>
  </r>
  <r>
    <s v="438ba9c3-5907-474f-be47-401e595d04b9"/>
    <x v="299"/>
    <x v="4025"/>
    <x v="2"/>
    <x v="0"/>
    <x v="4"/>
    <n v="4"/>
    <n v="954.65"/>
    <n v="0.22"/>
    <n v="2978.5079999999998"/>
    <n v="277.36377339843818"/>
    <x v="1"/>
    <n v="3"/>
    <x v="10"/>
    <n v="9.3121715099787616E-2"/>
    <n v="5.7612737652542818E-5"/>
    <x v="0"/>
    <s v="Mar-2024"/>
    <n v="202403"/>
  </r>
  <r>
    <s v="9e4d64be-6cb0-4d16-a101-1ce965f48fc7"/>
    <x v="298"/>
    <x v="4026"/>
    <x v="0"/>
    <x v="0"/>
    <x v="6"/>
    <n v="3"/>
    <n v="189.01"/>
    <n v="0.23"/>
    <n v="436.61309999999997"/>
    <n v="53.619998482010267"/>
    <x v="1"/>
    <n v="3"/>
    <x v="10"/>
    <n v="0.12280895484356807"/>
    <n v="4.0562227748090936E-4"/>
    <x v="0"/>
    <s v="Mar-2024"/>
    <n v="202403"/>
  </r>
  <r>
    <s v="77e2b8eb-cc6c-4952-898e-a061219bd538"/>
    <x v="300"/>
    <x v="4027"/>
    <x v="3"/>
    <x v="0"/>
    <x v="4"/>
    <n v="9"/>
    <n v="250.04"/>
    <n v="0.21"/>
    <n v="1777.7844"/>
    <n v="473.94069882459468"/>
    <x v="1"/>
    <n v="3"/>
    <x v="10"/>
    <n v="0.26659065003866311"/>
    <n v="9.3318402388951088E-5"/>
    <x v="0"/>
    <s v="Mar-2024"/>
    <n v="202403"/>
  </r>
  <r>
    <s v="1dec96a3-06d5-48fe-a849-0a4610a0a4cd"/>
    <x v="297"/>
    <x v="4028"/>
    <x v="3"/>
    <x v="2"/>
    <x v="9"/>
    <n v="7"/>
    <n v="725.97"/>
    <n v="0.14000000000000001"/>
    <n v="4370.3393999999998"/>
    <n v="416.14465219424369"/>
    <x v="1"/>
    <n v="3"/>
    <x v="10"/>
    <n v="9.5220213833791423E-2"/>
    <n v="2.7549347769191567E-5"/>
    <x v="0"/>
    <s v="Mar-2024"/>
    <n v="202403"/>
  </r>
  <r>
    <s v="7e6e1711-ca6c-4c71-8460-3de9b49a0b0f"/>
    <x v="303"/>
    <x v="4029"/>
    <x v="3"/>
    <x v="1"/>
    <x v="4"/>
    <n v="2"/>
    <n v="322.43"/>
    <n v="0.28000000000000003"/>
    <n v="464.29919999999998"/>
    <n v="76.20680148098937"/>
    <x v="1"/>
    <n v="3"/>
    <x v="10"/>
    <n v="0.16413295883557277"/>
    <n v="4.3420277269484855E-4"/>
    <x v="0"/>
    <s v="Mar-2024"/>
    <n v="202403"/>
  </r>
  <r>
    <s v="3b76ecd9-12a0-48d3-8814-b4a3b0adc45d"/>
    <x v="302"/>
    <x v="4030"/>
    <x v="2"/>
    <x v="1"/>
    <x v="3"/>
    <n v="5"/>
    <n v="638.74"/>
    <n v="0.06"/>
    <n v="3002.078"/>
    <n v="880.35445081716978"/>
    <x v="1"/>
    <n v="3"/>
    <x v="10"/>
    <n v="0.29324836024152928"/>
    <n v="1.8786986880420828E-5"/>
    <x v="0"/>
    <s v="Mar-2024"/>
    <n v="202403"/>
  </r>
  <r>
    <s v="e5879a9f-7969-4200-9e91-ac20d77394b2"/>
    <x v="315"/>
    <x v="4031"/>
    <x v="3"/>
    <x v="1"/>
    <x v="8"/>
    <n v="8"/>
    <n v="883.41"/>
    <n v="0.12"/>
    <n v="6219.2064"/>
    <n v="1668.214621906626"/>
    <x v="1"/>
    <n v="3"/>
    <x v="10"/>
    <n v="0.26823593150190772"/>
    <n v="1.697965836927361E-5"/>
    <x v="0"/>
    <s v="Mar-2024"/>
    <n v="202403"/>
  </r>
  <r>
    <s v="07f962cb-d551-4181-9546-7b32af4dd386"/>
    <x v="314"/>
    <x v="4032"/>
    <x v="3"/>
    <x v="0"/>
    <x v="1"/>
    <n v="2"/>
    <n v="525.89"/>
    <n v="0.09"/>
    <n v="957.11980000000005"/>
    <n v="223.5466055424227"/>
    <x v="1"/>
    <n v="3"/>
    <x v="10"/>
    <n v="0.23356178144305728"/>
    <n v="8.5569225503432273E-5"/>
    <x v="0"/>
    <s v="Mar-2024"/>
    <n v="202403"/>
  </r>
  <r>
    <s v="fa488c73-f480-4d06-bb04-eb3f2de98911"/>
    <x v="319"/>
    <x v="4033"/>
    <x v="0"/>
    <x v="2"/>
    <x v="3"/>
    <n v="3"/>
    <n v="847.19"/>
    <n v="0.03"/>
    <n v="2465.3229000000001"/>
    <n v="367.49479633671962"/>
    <x v="1"/>
    <n v="3"/>
    <x v="10"/>
    <n v="0.14906558339141684"/>
    <n v="1.1803727617181505E-5"/>
    <x v="0"/>
    <s v="Mar-2024"/>
    <n v="202403"/>
  </r>
  <r>
    <s v="3b047568-22ab-4aa2-8151-292ccb6fa95b"/>
    <x v="302"/>
    <x v="4034"/>
    <x v="0"/>
    <x v="1"/>
    <x v="3"/>
    <n v="9"/>
    <n v="735.28"/>
    <n v="7.0000000000000007E-2"/>
    <n v="6154.2935999999991"/>
    <n v="472.71024949993301"/>
    <x v="1"/>
    <n v="3"/>
    <x v="10"/>
    <n v="7.6809830700948864E-2"/>
    <n v="1.0577980875010579E-5"/>
    <x v="0"/>
    <s v="Mar-2024"/>
    <n v="202403"/>
  </r>
  <r>
    <s v="0a7233f1-9807-4501-b908-02cc97101cc2"/>
    <x v="313"/>
    <x v="4035"/>
    <x v="1"/>
    <x v="2"/>
    <x v="3"/>
    <n v="4"/>
    <n v="841.34"/>
    <n v="0.06"/>
    <n v="3163.4384"/>
    <n v="663.40120845613228"/>
    <x v="1"/>
    <n v="3"/>
    <x v="10"/>
    <n v="0.20970890675668991"/>
    <n v="1.7828701832790546E-5"/>
    <x v="0"/>
    <s v="Mar-2024"/>
    <n v="202403"/>
  </r>
  <r>
    <s v="17b21b7c-3a4d-48d4-a821-07f16db95a45"/>
    <x v="311"/>
    <x v="4036"/>
    <x v="3"/>
    <x v="1"/>
    <x v="8"/>
    <n v="7"/>
    <n v="974.99"/>
    <n v="0.17"/>
    <n v="5664.6918999999998"/>
    <n v="1556.725785232115"/>
    <x v="1"/>
    <n v="3"/>
    <x v="10"/>
    <n v="0.27481208381908906"/>
    <n v="2.4908680382069853E-5"/>
    <x v="0"/>
    <s v="Mar-2024"/>
    <n v="202403"/>
  </r>
  <r>
    <s v="943e0547-366b-4d5c-86d0-43544662ef18"/>
    <x v="316"/>
    <x v="4037"/>
    <x v="1"/>
    <x v="0"/>
    <x v="2"/>
    <n v="8"/>
    <n v="793.99"/>
    <n v="0.06"/>
    <n v="5970.8047999999999"/>
    <n v="1715.838565571682"/>
    <x v="1"/>
    <n v="3"/>
    <x v="10"/>
    <n v="0.28737140520347976"/>
    <n v="9.4459627955012026E-6"/>
    <x v="0"/>
    <s v="Mar-2024"/>
    <n v="202403"/>
  </r>
  <r>
    <s v="088ef741-b451-421e-a72d-268bcee24a4a"/>
    <x v="307"/>
    <x v="4038"/>
    <x v="0"/>
    <x v="1"/>
    <x v="1"/>
    <n v="6"/>
    <n v="235.97"/>
    <n v="0.14000000000000001"/>
    <n v="1217.6052"/>
    <n v="273.30972112618508"/>
    <x v="1"/>
    <n v="3"/>
    <x v="10"/>
    <n v="0.22446497528606571"/>
    <n v="9.8882626322555146E-5"/>
    <x v="0"/>
    <s v="Mar-2024"/>
    <n v="202403"/>
  </r>
  <r>
    <s v="401637a2-df0b-4fce-853c-232d576b8c27"/>
    <x v="307"/>
    <x v="4039"/>
    <x v="1"/>
    <x v="1"/>
    <x v="2"/>
    <n v="8"/>
    <n v="469.23"/>
    <n v="0.28999999999999998"/>
    <n v="2665.2264"/>
    <n v="390.74150429587229"/>
    <x v="1"/>
    <n v="3"/>
    <x v="10"/>
    <n v="0.14660724668488662"/>
    <n v="7.7254225006926234E-5"/>
    <x v="0"/>
    <s v="Mar-2024"/>
    <n v="202403"/>
  </r>
  <r>
    <s v="6e418ee2-492c-4f93-8dc9-0aa034c1758b"/>
    <x v="296"/>
    <x v="4040"/>
    <x v="0"/>
    <x v="0"/>
    <x v="4"/>
    <n v="1"/>
    <n v="465.06"/>
    <n v="0.28999999999999998"/>
    <n v="330.19260000000003"/>
    <n v="23.401577205122209"/>
    <x v="1"/>
    <n v="3"/>
    <x v="10"/>
    <n v="7.0872506546549516E-2"/>
    <n v="6.235754526297681E-4"/>
    <x v="0"/>
    <s v="Mar-2024"/>
    <n v="202403"/>
  </r>
  <r>
    <s v="2415ea94-3de5-4e56-a42e-3138d79006b5"/>
    <x v="322"/>
    <x v="4041"/>
    <x v="1"/>
    <x v="0"/>
    <x v="7"/>
    <n v="1"/>
    <n v="901.2"/>
    <n v="0.25"/>
    <n v="675.90000000000009"/>
    <n v="111.08870185458569"/>
    <x v="1"/>
    <n v="3"/>
    <x v="10"/>
    <n v="0.16435671231629778"/>
    <n v="2.7740790057700844E-4"/>
    <x v="0"/>
    <s v="Mar-2024"/>
    <n v="202403"/>
  </r>
  <r>
    <s v="f87c371b-9199-4296-96f9-8f9bc614a288"/>
    <x v="304"/>
    <x v="4042"/>
    <x v="0"/>
    <x v="2"/>
    <x v="5"/>
    <n v="4"/>
    <n v="636.38"/>
    <n v="0.08"/>
    <n v="2341.8784000000001"/>
    <n v="696.09906015241268"/>
    <x v="1"/>
    <n v="3"/>
    <x v="10"/>
    <n v="0.29723962617034799"/>
    <n v="3.1427763286086933E-5"/>
    <x v="0"/>
    <s v="Mar-2024"/>
    <n v="202403"/>
  </r>
  <r>
    <s v="b00ad2fd-c213-4e8c-a933-8a9f91cf4a96"/>
    <x v="303"/>
    <x v="4043"/>
    <x v="3"/>
    <x v="2"/>
    <x v="9"/>
    <n v="7"/>
    <n v="544.83000000000004"/>
    <n v="0.14000000000000001"/>
    <n v="3279.876600000001"/>
    <n v="884.89311635729769"/>
    <x v="1"/>
    <n v="3"/>
    <x v="10"/>
    <n v="0.26979463689496652"/>
    <n v="3.6708698126020963E-5"/>
    <x v="0"/>
    <s v="Mar-2024"/>
    <n v="202403"/>
  </r>
  <r>
    <s v="dc574f67-d641-4408-938c-3d9cd77b5277"/>
    <x v="311"/>
    <x v="4044"/>
    <x v="2"/>
    <x v="2"/>
    <x v="2"/>
    <n v="2"/>
    <n v="591.49"/>
    <n v="0.01"/>
    <n v="1171.1502"/>
    <n v="107.6574932152988"/>
    <x v="1"/>
    <n v="3"/>
    <x v="10"/>
    <n v="9.1924582530318308E-2"/>
    <n v="8.4532282878831433E-6"/>
    <x v="0"/>
    <s v="Mar-2024"/>
    <n v="202403"/>
  </r>
  <r>
    <s v="455a8749-f5a6-459b-a243-77452a261d02"/>
    <x v="310"/>
    <x v="4045"/>
    <x v="3"/>
    <x v="1"/>
    <x v="4"/>
    <n v="8"/>
    <n v="148.94999999999999"/>
    <n v="0.06"/>
    <n v="1120.104"/>
    <n v="124.3144531443124"/>
    <x v="1"/>
    <n v="3"/>
    <x v="10"/>
    <n v="0.11098474172426166"/>
    <n v="5.0352467270896274E-5"/>
    <x v="0"/>
    <s v="Mar-2024"/>
    <n v="202403"/>
  </r>
  <r>
    <s v="0729d12e-d75a-461e-bbfc-56ec6dfb07e7"/>
    <x v="308"/>
    <x v="4046"/>
    <x v="3"/>
    <x v="2"/>
    <x v="4"/>
    <n v="8"/>
    <n v="93.74"/>
    <n v="0.28000000000000003"/>
    <n v="539.94239999999991"/>
    <n v="94.292816147069402"/>
    <x v="1"/>
    <n v="3"/>
    <x v="10"/>
    <n v="0.17463495392669554"/>
    <n v="3.7337315980371245E-4"/>
    <x v="0"/>
    <s v="Mar-2024"/>
    <n v="202403"/>
  </r>
  <r>
    <s v="7ac10a71-8b84-45da-bc0d-db7445802391"/>
    <x v="296"/>
    <x v="4047"/>
    <x v="2"/>
    <x v="0"/>
    <x v="2"/>
    <n v="1"/>
    <n v="232.9"/>
    <n v="0.05"/>
    <n v="221.255"/>
    <n v="54.060345779525903"/>
    <x v="1"/>
    <n v="3"/>
    <x v="10"/>
    <n v="0.24433502420070011"/>
    <n v="2.1468441391155003E-4"/>
    <x v="0"/>
    <s v="Mar-2024"/>
    <n v="202403"/>
  </r>
  <r>
    <s v="3bfb9b88-a73d-466c-bab5-ef39487d2fca"/>
    <x v="299"/>
    <x v="4048"/>
    <x v="1"/>
    <x v="1"/>
    <x v="3"/>
    <n v="6"/>
    <n v="288.91000000000003"/>
    <n v="0.15"/>
    <n v="1473.441"/>
    <n v="186.37019684142399"/>
    <x v="1"/>
    <n v="3"/>
    <x v="10"/>
    <n v="0.12648636548149805"/>
    <n v="8.653213803606659E-5"/>
    <x v="0"/>
    <s v="Mar-2024"/>
    <n v="202403"/>
  </r>
  <r>
    <s v="ddfe8e0b-9dd3-4510-b104-0d59061ff452"/>
    <x v="317"/>
    <x v="4049"/>
    <x v="1"/>
    <x v="2"/>
    <x v="0"/>
    <n v="6"/>
    <n v="360.71"/>
    <n v="0.11"/>
    <n v="1926.1913999999999"/>
    <n v="326.73913691109362"/>
    <x v="1"/>
    <n v="3"/>
    <x v="10"/>
    <n v="0.16962963125631941"/>
    <n v="5.0825686377791953E-5"/>
    <x v="0"/>
    <s v="Mar-2024"/>
    <n v="202403"/>
  </r>
  <r>
    <s v="afdeef33-5e70-43be-8545-6ed52ad8127d"/>
    <x v="317"/>
    <x v="4050"/>
    <x v="1"/>
    <x v="1"/>
    <x v="2"/>
    <n v="7"/>
    <n v="599.72"/>
    <n v="0.24"/>
    <n v="3190.5104000000001"/>
    <n v="379.77644804163958"/>
    <x v="1"/>
    <n v="3"/>
    <x v="10"/>
    <n v="0.11903313276823657"/>
    <n v="5.7169536259778372E-5"/>
    <x v="0"/>
    <s v="Mar-2024"/>
    <n v="202403"/>
  </r>
  <r>
    <s v="087e624d-8e4d-446a-963d-4b17e3a98fc4"/>
    <x v="307"/>
    <x v="4051"/>
    <x v="2"/>
    <x v="0"/>
    <x v="8"/>
    <n v="8"/>
    <n v="353.23"/>
    <n v="0.25"/>
    <n v="2119.38"/>
    <n v="143.46217224330331"/>
    <x v="1"/>
    <n v="3"/>
    <x v="10"/>
    <n v="6.7690632280810098E-2"/>
    <n v="8.8469269314610878E-5"/>
    <x v="0"/>
    <s v="Mar-2024"/>
    <n v="202403"/>
  </r>
  <r>
    <s v="70a2be2b-aaed-499f-a5d5-50d149914051"/>
    <x v="304"/>
    <x v="4052"/>
    <x v="2"/>
    <x v="0"/>
    <x v="1"/>
    <n v="1"/>
    <n v="650.96"/>
    <n v="0.28000000000000003"/>
    <n v="468.69119999999998"/>
    <n v="52.025119589024648"/>
    <x v="1"/>
    <n v="3"/>
    <x v="10"/>
    <n v="0.11100084573600838"/>
    <n v="4.3013395600344109E-4"/>
    <x v="0"/>
    <s v="Mar-2024"/>
    <n v="202403"/>
  </r>
  <r>
    <s v="e595fd14-edf2-47aa-83b9-db42bad51402"/>
    <x v="317"/>
    <x v="4053"/>
    <x v="1"/>
    <x v="0"/>
    <x v="0"/>
    <n v="5"/>
    <n v="788.82"/>
    <n v="7.0000000000000007E-2"/>
    <n v="3668.0129999999999"/>
    <n v="1050.9686989653819"/>
    <x v="1"/>
    <n v="3"/>
    <x v="10"/>
    <n v="0.28652262109359533"/>
    <n v="1.7748028701097841E-5"/>
    <x v="0"/>
    <s v="Mar-2024"/>
    <n v="202403"/>
  </r>
  <r>
    <s v="50089f3f-00fa-469d-87b5-e3ebcd93032c"/>
    <x v="302"/>
    <x v="4054"/>
    <x v="0"/>
    <x v="0"/>
    <x v="3"/>
    <n v="2"/>
    <n v="352.76"/>
    <n v="0.26"/>
    <n v="522.08479999999997"/>
    <n v="145.0563543279431"/>
    <x v="1"/>
    <n v="3"/>
    <x v="10"/>
    <n v="0.2778406004693933"/>
    <n v="3.6852250822088674E-4"/>
    <x v="0"/>
    <s v="Mar-2024"/>
    <n v="202403"/>
  </r>
  <r>
    <s v="fd2445dc-54d7-4801-9255-c6867b7f0202"/>
    <x v="307"/>
    <x v="4055"/>
    <x v="0"/>
    <x v="0"/>
    <x v="0"/>
    <n v="1"/>
    <n v="785.67"/>
    <n v="0.18"/>
    <n v="644.24940000000004"/>
    <n v="182.86443220459699"/>
    <x v="1"/>
    <n v="3"/>
    <x v="10"/>
    <n v="0.28384105938569282"/>
    <n v="2.2910382221543395E-4"/>
    <x v="0"/>
    <s v="Mar-2024"/>
    <n v="202403"/>
  </r>
  <r>
    <s v="14d7ce93-5d64-4c75-adb3-a33189d5495e"/>
    <x v="304"/>
    <x v="4056"/>
    <x v="2"/>
    <x v="1"/>
    <x v="3"/>
    <n v="2"/>
    <n v="268.64999999999998"/>
    <n v="0.08"/>
    <n v="494.31599999999997"/>
    <n v="25.061844552320402"/>
    <x v="1"/>
    <n v="3"/>
    <x v="10"/>
    <n v="5.0700047241684275E-2"/>
    <n v="1.4889261120416901E-4"/>
    <x v="0"/>
    <s v="Mar-2024"/>
    <n v="202403"/>
  </r>
  <r>
    <s v="b9cc4d7f-fb64-48d9-b536-460d0b0f5de7"/>
    <x v="316"/>
    <x v="4057"/>
    <x v="1"/>
    <x v="0"/>
    <x v="5"/>
    <n v="4"/>
    <n v="852.13"/>
    <n v="0.21"/>
    <n v="2692.7307999999998"/>
    <n v="275.34199192286587"/>
    <x v="1"/>
    <n v="3"/>
    <x v="10"/>
    <n v="0.10225381308924973"/>
    <n v="6.1610317674533232E-5"/>
    <x v="0"/>
    <s v="Mar-2024"/>
    <n v="202403"/>
  </r>
  <r>
    <s v="1fe4ea33-9a5f-4b50-bc46-18b87d541b4a"/>
    <x v="296"/>
    <x v="4058"/>
    <x v="1"/>
    <x v="2"/>
    <x v="9"/>
    <n v="2"/>
    <n v="597.39"/>
    <n v="0.14000000000000001"/>
    <n v="1027.5108"/>
    <n v="175.51216751529859"/>
    <x v="1"/>
    <n v="3"/>
    <x v="10"/>
    <n v="0.17081296616570704"/>
    <n v="1.1717638393679172E-4"/>
    <x v="0"/>
    <s v="Mar-2024"/>
    <n v="202403"/>
  </r>
  <r>
    <s v="d20a2f02-8a65-4c31-88a1-3af555bd6fa3"/>
    <x v="308"/>
    <x v="4059"/>
    <x v="2"/>
    <x v="1"/>
    <x v="6"/>
    <n v="6"/>
    <n v="487.5"/>
    <n v="0.14000000000000001"/>
    <n v="2515.5"/>
    <n v="448.65714080908361"/>
    <x v="1"/>
    <n v="3"/>
    <x v="10"/>
    <n v="0.17835704265914673"/>
    <n v="4.786324786324787E-5"/>
    <x v="0"/>
    <s v="Mar-2024"/>
    <n v="202403"/>
  </r>
  <r>
    <s v="0694cee9-d30c-4982-8f4d-24daa1b688de"/>
    <x v="309"/>
    <x v="4060"/>
    <x v="0"/>
    <x v="1"/>
    <x v="0"/>
    <n v="6"/>
    <n v="491.09"/>
    <n v="0.16"/>
    <n v="2475.0936000000002"/>
    <n v="566.93808452375504"/>
    <x v="1"/>
    <n v="3"/>
    <x v="10"/>
    <n v="0.2290572302088919"/>
    <n v="5.4300976738819089E-5"/>
    <x v="0"/>
    <s v="Mar-2024"/>
    <n v="202403"/>
  </r>
  <r>
    <s v="422f74bb-9844-4d22-9f25-ce91c0b600ae"/>
    <x v="295"/>
    <x v="4061"/>
    <x v="0"/>
    <x v="1"/>
    <x v="8"/>
    <n v="3"/>
    <n v="604.83000000000004"/>
    <n v="0.23"/>
    <n v="1397.1573000000001"/>
    <n v="94.469666688302809"/>
    <x v="1"/>
    <n v="3"/>
    <x v="10"/>
    <n v="6.7615626879165863E-2"/>
    <n v="1.2675738086183994E-4"/>
    <x v="0"/>
    <s v="Mar-2024"/>
    <n v="202403"/>
  </r>
  <r>
    <s v="19496a2c-4093-4ff2-b675-a85b40ffddf9"/>
    <x v="298"/>
    <x v="4062"/>
    <x v="2"/>
    <x v="0"/>
    <x v="0"/>
    <n v="7"/>
    <n v="636.01"/>
    <n v="0.02"/>
    <n v="4363.0285999999996"/>
    <n v="386.82218119876882"/>
    <x v="1"/>
    <n v="3"/>
    <x v="10"/>
    <n v="8.8659098223369162E-2"/>
    <n v="4.4922923494015151E-6"/>
    <x v="0"/>
    <s v="Mar-2024"/>
    <n v="202403"/>
  </r>
  <r>
    <s v="4db31caa-48af-4433-a277-036e0d217447"/>
    <x v="318"/>
    <x v="4063"/>
    <x v="3"/>
    <x v="1"/>
    <x v="8"/>
    <n v="4"/>
    <n v="80.349999999999994"/>
    <n v="0.22"/>
    <n v="250.69200000000001"/>
    <n v="15.951272119722089"/>
    <x v="1"/>
    <n v="3"/>
    <x v="10"/>
    <n v="6.3628963507898498E-2"/>
    <n v="6.8450528935905415E-4"/>
    <x v="0"/>
    <s v="Mar-2024"/>
    <n v="202403"/>
  </r>
  <r>
    <s v="bfe52dd6-2c4a-421f-a0a1-18cc6b3a8c6f"/>
    <x v="321"/>
    <x v="4064"/>
    <x v="3"/>
    <x v="1"/>
    <x v="9"/>
    <n v="5"/>
    <n v="698.14"/>
    <n v="0.22"/>
    <n v="2722.7460000000001"/>
    <n v="325.6829948351284"/>
    <x v="1"/>
    <n v="3"/>
    <x v="10"/>
    <n v="0.11961563613907739"/>
    <n v="6.3024608244764666E-5"/>
    <x v="0"/>
    <s v="Mar-2024"/>
    <n v="202403"/>
  </r>
  <r>
    <s v="45cfc6df-19c8-4dfa-bd6e-a4e7f0c1928d"/>
    <x v="297"/>
    <x v="4065"/>
    <x v="0"/>
    <x v="2"/>
    <x v="9"/>
    <n v="3"/>
    <n v="275.19"/>
    <n v="0.18"/>
    <n v="676.9674"/>
    <n v="128.3726022305564"/>
    <x v="1"/>
    <n v="3"/>
    <x v="10"/>
    <n v="0.18962892781920723"/>
    <n v="2.1803117845851957E-4"/>
    <x v="0"/>
    <s v="Mar-2024"/>
    <n v="202403"/>
  </r>
  <r>
    <s v="3f2243b7-3e60-4c8d-94f3-c0bf05258547"/>
    <x v="305"/>
    <x v="4066"/>
    <x v="3"/>
    <x v="1"/>
    <x v="3"/>
    <n v="4"/>
    <n v="173.51"/>
    <n v="0.23"/>
    <n v="534.41079999999999"/>
    <n v="106.4427579532764"/>
    <x v="1"/>
    <n v="3"/>
    <x v="10"/>
    <n v="0.19917778224780711"/>
    <n v="3.3139300328511326E-4"/>
    <x v="0"/>
    <s v="Mar-2024"/>
    <n v="202403"/>
  </r>
  <r>
    <s v="4d625b95-ebbb-400f-86d3-3dbc86f4f127"/>
    <x v="321"/>
    <x v="1493"/>
    <x v="2"/>
    <x v="0"/>
    <x v="2"/>
    <n v="7"/>
    <n v="838.42"/>
    <n v="0.01"/>
    <n v="5810.2505999999994"/>
    <n v="329.14400241808221"/>
    <x v="1"/>
    <n v="3"/>
    <x v="10"/>
    <n v="5.6648847885852331E-2"/>
    <n v="1.7038851990308302E-6"/>
    <x v="0"/>
    <s v="Mar-2024"/>
    <n v="202403"/>
  </r>
  <r>
    <s v="54e65c60-a2fa-4b93-84c0-1ddca62cf2fb"/>
    <x v="308"/>
    <x v="1320"/>
    <x v="2"/>
    <x v="1"/>
    <x v="6"/>
    <n v="2"/>
    <n v="559.74"/>
    <n v="0.03"/>
    <n v="1085.8956000000001"/>
    <n v="132.73930742804541"/>
    <x v="1"/>
    <n v="3"/>
    <x v="10"/>
    <n v="0.1222394744283386"/>
    <n v="2.6798156286847464E-5"/>
    <x v="0"/>
    <s v="Mar-2024"/>
    <n v="202403"/>
  </r>
  <r>
    <s v="1965e32a-2d43-40b7-89ba-945b8821bc1e"/>
    <x v="305"/>
    <x v="4067"/>
    <x v="1"/>
    <x v="2"/>
    <x v="7"/>
    <n v="8"/>
    <n v="731.24"/>
    <n v="0.09"/>
    <n v="5323.4272000000001"/>
    <n v="1173.26930989989"/>
    <x v="1"/>
    <n v="3"/>
    <x v="10"/>
    <n v="0.22039736166578741"/>
    <n v="1.5384825775395218E-5"/>
    <x v="0"/>
    <s v="Mar-2024"/>
    <n v="202403"/>
  </r>
  <r>
    <s v="e2ae82a8-7013-4141-8951-3da7469b77dd"/>
    <x v="302"/>
    <x v="4068"/>
    <x v="2"/>
    <x v="0"/>
    <x v="9"/>
    <n v="8"/>
    <n v="569.20000000000005"/>
    <n v="0.14000000000000001"/>
    <n v="3916.096"/>
    <n v="871.94634375205578"/>
    <x v="1"/>
    <n v="3"/>
    <x v="10"/>
    <n v="0.22265704000924794"/>
    <n v="3.0744905130007026E-5"/>
    <x v="0"/>
    <s v="Mar-2024"/>
    <n v="202403"/>
  </r>
  <r>
    <s v="37c16fee-f91b-4d30-91e4-daa7db672916"/>
    <x v="300"/>
    <x v="4069"/>
    <x v="0"/>
    <x v="0"/>
    <x v="7"/>
    <n v="5"/>
    <n v="262.55"/>
    <n v="0.27"/>
    <n v="958.3075"/>
    <n v="114.98846302908051"/>
    <x v="1"/>
    <n v="3"/>
    <x v="10"/>
    <n v="0.11999119596693181"/>
    <n v="2.0567510950295184E-4"/>
    <x v="0"/>
    <s v="Mar-2024"/>
    <n v="202403"/>
  </r>
  <r>
    <s v="8f0f5273-5666-43df-a70c-8030c16bb256"/>
    <x v="294"/>
    <x v="4070"/>
    <x v="3"/>
    <x v="1"/>
    <x v="4"/>
    <n v="8"/>
    <n v="227.53"/>
    <n v="0.05"/>
    <n v="1729.2280000000001"/>
    <n v="103.7611830004018"/>
    <x v="1"/>
    <n v="3"/>
    <x v="10"/>
    <n v="6.0004338930668366E-2"/>
    <n v="2.7468905199314378E-5"/>
    <x v="0"/>
    <s v="Mar-2024"/>
    <n v="202403"/>
  </r>
  <r>
    <s v="8c85c31d-ae22-4ead-848d-b3701e164bec"/>
    <x v="317"/>
    <x v="4071"/>
    <x v="1"/>
    <x v="0"/>
    <x v="2"/>
    <n v="8"/>
    <n v="403.01"/>
    <n v="0.01"/>
    <n v="3191.8391999999999"/>
    <n v="926.54418124858387"/>
    <x v="1"/>
    <n v="3"/>
    <x v="10"/>
    <n v="0.29028535687154411"/>
    <n v="3.1016600084365155E-6"/>
    <x v="0"/>
    <s v="Mar-2024"/>
    <n v="202403"/>
  </r>
  <r>
    <s v="8beac7c1-f72c-454d-8764-2aaae254f736"/>
    <x v="320"/>
    <x v="4072"/>
    <x v="1"/>
    <x v="0"/>
    <x v="8"/>
    <n v="4"/>
    <n v="135.22"/>
    <n v="0.26"/>
    <n v="400.25119999999998"/>
    <n v="112.1768822959697"/>
    <x v="1"/>
    <n v="3"/>
    <x v="10"/>
    <n v="0.28026619856722407"/>
    <n v="4.8069812157964799E-4"/>
    <x v="0"/>
    <s v="Mar-2024"/>
    <n v="202403"/>
  </r>
  <r>
    <s v="72064575-97e2-4e46-bba4-10542741ae2c"/>
    <x v="294"/>
    <x v="4073"/>
    <x v="2"/>
    <x v="2"/>
    <x v="7"/>
    <n v="2"/>
    <n v="332.2"/>
    <n v="0.19"/>
    <n v="538.16399999999999"/>
    <n v="83.834471844661692"/>
    <x v="1"/>
    <n v="3"/>
    <x v="10"/>
    <n v="0.15577866941055457"/>
    <n v="2.8597230583985551E-4"/>
    <x v="0"/>
    <s v="Mar-2024"/>
    <n v="202403"/>
  </r>
  <r>
    <s v="03bc2c97-51e3-4809-9d11-4af4d3fc64c6"/>
    <x v="302"/>
    <x v="4074"/>
    <x v="3"/>
    <x v="0"/>
    <x v="0"/>
    <n v="2"/>
    <n v="675.67"/>
    <n v="0.04"/>
    <n v="1297.2864"/>
    <n v="187.38252119167339"/>
    <x v="1"/>
    <n v="3"/>
    <x v="10"/>
    <n v="0.14444190673059812"/>
    <n v="2.9600248642088595E-5"/>
    <x v="0"/>
    <s v="Mar-2024"/>
    <n v="202403"/>
  </r>
  <r>
    <s v="1556b0e5-4ead-49da-beaf-5f339f3d0b74"/>
    <x v="311"/>
    <x v="4075"/>
    <x v="3"/>
    <x v="0"/>
    <x v="5"/>
    <n v="6"/>
    <n v="215.96"/>
    <n v="0.1"/>
    <n v="1166.184"/>
    <n v="72.604818155726122"/>
    <x v="1"/>
    <n v="3"/>
    <x v="10"/>
    <n v="6.2258458490020548E-2"/>
    <n v="7.7174785454096447E-5"/>
    <x v="0"/>
    <s v="Mar-2024"/>
    <n v="202403"/>
  </r>
  <r>
    <s v="3677f22b-cd4a-41f5-9ae1-6d93405dc5cd"/>
    <x v="316"/>
    <x v="4076"/>
    <x v="1"/>
    <x v="2"/>
    <x v="3"/>
    <n v="1"/>
    <n v="418.99"/>
    <n v="0.11"/>
    <n v="372.90109999999999"/>
    <n v="26.759447771719771"/>
    <x v="1"/>
    <n v="3"/>
    <x v="10"/>
    <n v="7.1760173868405788E-2"/>
    <n v="2.6253609871357313E-4"/>
    <x v="0"/>
    <s v="Mar-2024"/>
    <n v="202403"/>
  </r>
  <r>
    <s v="516bf2da-4f52-467e-aa64-d493bc9e01d3"/>
    <x v="316"/>
    <x v="4077"/>
    <x v="2"/>
    <x v="2"/>
    <x v="1"/>
    <n v="6"/>
    <n v="543.59"/>
    <n v="0"/>
    <n v="3261.54"/>
    <n v="327.12161851965408"/>
    <x v="1"/>
    <n v="3"/>
    <x v="10"/>
    <n v="0.10029667534957538"/>
    <n v="0"/>
    <x v="1"/>
    <s v="Mar-2024"/>
    <n v="202403"/>
  </r>
  <r>
    <s v="530c62e3-0e45-48a5-99b1-c006a8eb60a4"/>
    <x v="296"/>
    <x v="4078"/>
    <x v="3"/>
    <x v="1"/>
    <x v="1"/>
    <n v="4"/>
    <n v="722.11"/>
    <n v="0.05"/>
    <n v="2744.018"/>
    <n v="486.75109874244288"/>
    <x v="1"/>
    <n v="3"/>
    <x v="10"/>
    <n v="0.17738626304289654"/>
    <n v="1.7310382074753155E-5"/>
    <x v="0"/>
    <s v="Mar-2024"/>
    <n v="202403"/>
  </r>
  <r>
    <s v="5629b311-fe88-410b-92b2-25356f951650"/>
    <x v="309"/>
    <x v="4079"/>
    <x v="0"/>
    <x v="2"/>
    <x v="4"/>
    <n v="6"/>
    <n v="627.27"/>
    <n v="0.08"/>
    <n v="3462.5304000000001"/>
    <n v="972.57183869233484"/>
    <x v="1"/>
    <n v="3"/>
    <x v="10"/>
    <n v="0.28088470752266459"/>
    <n v="2.1256131065304149E-5"/>
    <x v="0"/>
    <s v="Mar-2024"/>
    <n v="202403"/>
  </r>
  <r>
    <s v="e0290d3c-73bc-4ae5-b280-b3124de6052e"/>
    <x v="317"/>
    <x v="4080"/>
    <x v="2"/>
    <x v="2"/>
    <x v="0"/>
    <n v="5"/>
    <n v="552.45000000000005"/>
    <n v="0.19"/>
    <n v="2237.4225000000001"/>
    <n v="316.68190074942652"/>
    <x v="1"/>
    <n v="3"/>
    <x v="10"/>
    <n v="0.14153871284901556"/>
    <n v="6.8784505385102729E-5"/>
    <x v="0"/>
    <s v="Mar-2024"/>
    <n v="202403"/>
  </r>
  <r>
    <s v="3090db38-0b89-4b73-8d07-4b1416df7133"/>
    <x v="323"/>
    <x v="4081"/>
    <x v="3"/>
    <x v="0"/>
    <x v="2"/>
    <n v="4"/>
    <n v="417.17"/>
    <n v="0.19"/>
    <n v="1351.6307999999999"/>
    <n v="189.4079959212537"/>
    <x v="1"/>
    <n v="3"/>
    <x v="10"/>
    <n v="0.14013293861108647"/>
    <n v="1.138624541553803E-4"/>
    <x v="0"/>
    <s v="Mar-2024"/>
    <n v="202403"/>
  </r>
  <r>
    <s v="a46339b9-2884-49f6-b0c5-dc91a2fc28f8"/>
    <x v="324"/>
    <x v="4082"/>
    <x v="2"/>
    <x v="0"/>
    <x v="1"/>
    <n v="1"/>
    <n v="238.49"/>
    <n v="0.25"/>
    <n v="178.86750000000001"/>
    <n v="12.620383163798641"/>
    <x v="1"/>
    <n v="3"/>
    <x v="10"/>
    <n v="7.0557161942771271E-2"/>
    <n v="1.0482619816344501E-3"/>
    <x v="0"/>
    <s v="Mar-2024"/>
    <n v="202403"/>
  </r>
  <r>
    <s v="89245730-1235-4c47-9116-6ddd77106442"/>
    <x v="308"/>
    <x v="4083"/>
    <x v="3"/>
    <x v="1"/>
    <x v="6"/>
    <n v="3"/>
    <n v="744.01"/>
    <n v="0.2"/>
    <n v="1785.624"/>
    <n v="460.65665694237288"/>
    <x v="1"/>
    <n v="3"/>
    <x v="10"/>
    <n v="0.25798077139553055"/>
    <n v="8.9604530405057296E-5"/>
    <x v="0"/>
    <s v="Mar-2024"/>
    <n v="202403"/>
  </r>
  <r>
    <s v="e43166ff-1d39-45db-abaa-6e20b595ef48"/>
    <x v="314"/>
    <x v="4084"/>
    <x v="0"/>
    <x v="2"/>
    <x v="8"/>
    <n v="3"/>
    <n v="536.71"/>
    <n v="0.05"/>
    <n v="1529.6234999999999"/>
    <n v="114.04795706828691"/>
    <x v="1"/>
    <n v="3"/>
    <x v="10"/>
    <n v="7.4559495894438665E-2"/>
    <n v="3.105339320427543E-5"/>
    <x v="0"/>
    <s v="Mar-2024"/>
    <n v="202403"/>
  </r>
  <r>
    <s v="32eb6ab4-1d9f-4a74-a85e-9e81d53b913b"/>
    <x v="306"/>
    <x v="4085"/>
    <x v="2"/>
    <x v="1"/>
    <x v="8"/>
    <n v="9"/>
    <n v="586.71"/>
    <n v="0.23"/>
    <n v="4065.9002999999998"/>
    <n v="403.59384661154581"/>
    <x v="1"/>
    <n v="3"/>
    <x v="10"/>
    <n v="9.9263094722599532E-2"/>
    <n v="4.3557388753482222E-5"/>
    <x v="0"/>
    <s v="Mar-2024"/>
    <n v="202403"/>
  </r>
  <r>
    <s v="b7d62a5b-62c5-45df-8b7b-e871d3c8bca3"/>
    <x v="322"/>
    <x v="4086"/>
    <x v="0"/>
    <x v="1"/>
    <x v="8"/>
    <n v="2"/>
    <n v="966.29"/>
    <n v="0.28000000000000003"/>
    <n v="1391.4576"/>
    <n v="271.34096952577602"/>
    <x v="1"/>
    <n v="3"/>
    <x v="10"/>
    <n v="0.19500484206329824"/>
    <n v="1.4488404102288134E-4"/>
    <x v="0"/>
    <s v="Mar-2024"/>
    <n v="202403"/>
  </r>
  <r>
    <s v="08153e78-ad6a-4b45-9168-609ab5e6a457"/>
    <x v="323"/>
    <x v="4087"/>
    <x v="1"/>
    <x v="1"/>
    <x v="9"/>
    <n v="8"/>
    <n v="240.13"/>
    <n v="0.28999999999999998"/>
    <n v="1363.9384"/>
    <n v="154.3960979232599"/>
    <x v="1"/>
    <n v="3"/>
    <x v="10"/>
    <n v="0.11319873237916016"/>
    <n v="1.5095989672260859E-4"/>
    <x v="0"/>
    <s v="Mar-2024"/>
    <n v="202403"/>
  </r>
  <r>
    <s v="fca502ca-c6f1-4d14-8d69-22bab070097c"/>
    <x v="320"/>
    <x v="4088"/>
    <x v="0"/>
    <x v="2"/>
    <x v="4"/>
    <n v="3"/>
    <n v="894.92"/>
    <n v="0.21"/>
    <n v="2120.9603999999999"/>
    <n v="236.6335491420698"/>
    <x v="1"/>
    <n v="3"/>
    <x v="10"/>
    <n v="0.11156905576458184"/>
    <n v="7.8219282170473338E-5"/>
    <x v="0"/>
    <s v="Mar-2024"/>
    <n v="202403"/>
  </r>
  <r>
    <s v="7b7fe4cd-18df-4abd-917a-877f72d58672"/>
    <x v="322"/>
    <x v="4089"/>
    <x v="1"/>
    <x v="0"/>
    <x v="1"/>
    <n v="7"/>
    <n v="810.73"/>
    <n v="0"/>
    <n v="5675.1100000000006"/>
    <n v="1523.5612725275571"/>
    <x v="1"/>
    <n v="3"/>
    <x v="10"/>
    <n v="0.26846374299838366"/>
    <n v="0"/>
    <x v="1"/>
    <s v="Mar-2024"/>
    <n v="202403"/>
  </r>
  <r>
    <s v="6dbe7f60-6440-4b5c-827f-5c5a761b82e7"/>
    <x v="322"/>
    <x v="4090"/>
    <x v="1"/>
    <x v="1"/>
    <x v="0"/>
    <n v="6"/>
    <n v="281.68"/>
    <n v="0.04"/>
    <n v="1622.4767999999999"/>
    <n v="235.52362960960679"/>
    <x v="1"/>
    <n v="3"/>
    <x v="10"/>
    <n v="0.14516301842319521"/>
    <n v="2.3667518697339772E-5"/>
    <x v="0"/>
    <s v="Mar-2024"/>
    <n v="202403"/>
  </r>
  <r>
    <s v="f19bae79-1e87-458b-b506-615a21548452"/>
    <x v="324"/>
    <x v="4091"/>
    <x v="0"/>
    <x v="0"/>
    <x v="8"/>
    <n v="8"/>
    <n v="525.54999999999995"/>
    <n v="0.1"/>
    <n v="3783.96"/>
    <n v="306.59858647925762"/>
    <x v="1"/>
    <n v="3"/>
    <x v="10"/>
    <n v="8.1025852936938453E-2"/>
    <n v="2.3784606602606797E-5"/>
    <x v="0"/>
    <s v="Mar-2024"/>
    <n v="202403"/>
  </r>
  <r>
    <s v="2850d465-81f5-4a6b-bac6-ebc1359fdece"/>
    <x v="313"/>
    <x v="4092"/>
    <x v="0"/>
    <x v="2"/>
    <x v="2"/>
    <n v="3"/>
    <n v="284.98"/>
    <n v="0.21"/>
    <n v="675.40260000000012"/>
    <n v="99.036310635441694"/>
    <x v="1"/>
    <n v="3"/>
    <x v="10"/>
    <n v="0.14663300176138155"/>
    <n v="2.4563127236999083E-4"/>
    <x v="0"/>
    <s v="Mar-2024"/>
    <n v="202403"/>
  </r>
  <r>
    <s v="6323316d-6f68-4847-bb3d-fb52ff2d9f77"/>
    <x v="320"/>
    <x v="4093"/>
    <x v="1"/>
    <x v="2"/>
    <x v="4"/>
    <n v="7"/>
    <n v="358.95"/>
    <n v="0"/>
    <n v="2512.65"/>
    <n v="506.34804744106589"/>
    <x v="1"/>
    <n v="3"/>
    <x v="10"/>
    <n v="0.20151953015384788"/>
    <n v="0"/>
    <x v="1"/>
    <s v="Mar-2024"/>
    <n v="202403"/>
  </r>
  <r>
    <s v="918a57c5-df4d-4ec9-a3a7-7e657f705148"/>
    <x v="297"/>
    <x v="4094"/>
    <x v="0"/>
    <x v="2"/>
    <x v="0"/>
    <n v="4"/>
    <n v="949.25"/>
    <n v="0.13"/>
    <n v="3303.39"/>
    <n v="295.95776261503522"/>
    <x v="1"/>
    <n v="3"/>
    <x v="10"/>
    <n v="8.9592134932610201E-2"/>
    <n v="3.4237555965235713E-5"/>
    <x v="0"/>
    <s v="Mar-2024"/>
    <n v="202403"/>
  </r>
  <r>
    <s v="7d61d348-0caf-45da-81fa-de87fdf94270"/>
    <x v="305"/>
    <x v="4095"/>
    <x v="1"/>
    <x v="1"/>
    <x v="4"/>
    <n v="8"/>
    <n v="686.96"/>
    <n v="0.24"/>
    <n v="4176.7168000000001"/>
    <n v="500.37620245922551"/>
    <x v="1"/>
    <n v="3"/>
    <x v="10"/>
    <n v="0.11980132396317258"/>
    <n v="4.3670664958658435E-5"/>
    <x v="0"/>
    <s v="Mar-2024"/>
    <n v="202403"/>
  </r>
  <r>
    <s v="b1af49b9-255b-4057-8ab6-7ec643a4a609"/>
    <x v="324"/>
    <x v="4096"/>
    <x v="3"/>
    <x v="1"/>
    <x v="0"/>
    <n v="8"/>
    <n v="129.54"/>
    <n v="0.22"/>
    <n v="808.32960000000003"/>
    <n v="50.444303587546308"/>
    <x v="1"/>
    <n v="3"/>
    <x v="10"/>
    <n v="6.2405612249689123E-2"/>
    <n v="2.1228964026555507E-4"/>
    <x v="0"/>
    <s v="Mar-2024"/>
    <n v="202403"/>
  </r>
  <r>
    <s v="0c652882-0428-4033-8146-d22db0f76d2f"/>
    <x v="299"/>
    <x v="4097"/>
    <x v="1"/>
    <x v="0"/>
    <x v="9"/>
    <n v="2"/>
    <n v="670.51"/>
    <n v="0.26"/>
    <n v="992.35479999999995"/>
    <n v="188.94772626307429"/>
    <x v="1"/>
    <n v="3"/>
    <x v="10"/>
    <n v="0.19040339832394049"/>
    <n v="1.9388226872082447E-4"/>
    <x v="0"/>
    <s v="Mar-2024"/>
    <n v="202403"/>
  </r>
  <r>
    <s v="f16da691-4098-4840-ac8b-75559be647d8"/>
    <x v="324"/>
    <x v="4098"/>
    <x v="0"/>
    <x v="1"/>
    <x v="6"/>
    <n v="1"/>
    <n v="616.79999999999995"/>
    <n v="0.24"/>
    <n v="468.76799999999997"/>
    <n v="137.35720735550871"/>
    <x v="1"/>
    <n v="3"/>
    <x v="10"/>
    <n v="0.29301745715473049"/>
    <n v="3.8910505836575878E-4"/>
    <x v="0"/>
    <s v="Mar-2024"/>
    <n v="202403"/>
  </r>
  <r>
    <s v="20052c18-718b-4ca3-bc52-21a0b7a325ec"/>
    <x v="319"/>
    <x v="4099"/>
    <x v="3"/>
    <x v="2"/>
    <x v="5"/>
    <n v="2"/>
    <n v="212.3"/>
    <n v="0.24"/>
    <n v="322.69600000000003"/>
    <n v="34.630737119620179"/>
    <x v="1"/>
    <n v="3"/>
    <x v="10"/>
    <n v="0.1073169085443271"/>
    <n v="5.6523787093735274E-4"/>
    <x v="0"/>
    <s v="Mar-2024"/>
    <n v="202403"/>
  </r>
  <r>
    <s v="9bdc7581-4e91-4bc1-9664-bd3dc63de049"/>
    <x v="306"/>
    <x v="4100"/>
    <x v="1"/>
    <x v="2"/>
    <x v="0"/>
    <n v="2"/>
    <n v="157.44999999999999"/>
    <n v="0.12"/>
    <n v="277.11200000000002"/>
    <n v="19.233391355504761"/>
    <x v="1"/>
    <n v="3"/>
    <x v="10"/>
    <n v="6.940656252888637E-2"/>
    <n v="3.8107335662114961E-4"/>
    <x v="0"/>
    <s v="Mar-2024"/>
    <n v="202403"/>
  </r>
  <r>
    <s v="f0d1ae70-9b9f-4d6e-aadf-30f005264528"/>
    <x v="297"/>
    <x v="4101"/>
    <x v="3"/>
    <x v="0"/>
    <x v="8"/>
    <n v="6"/>
    <n v="946.74"/>
    <n v="0.09"/>
    <n v="5169.2004000000006"/>
    <n v="1475.5718702982681"/>
    <x v="1"/>
    <n v="3"/>
    <x v="10"/>
    <n v="0.28545456862114843"/>
    <n v="1.5843843082578109E-5"/>
    <x v="0"/>
    <s v="Mar-2024"/>
    <n v="202403"/>
  </r>
  <r>
    <s v="c6d15324-5113-45a9-becb-04049d54901a"/>
    <x v="294"/>
    <x v="4102"/>
    <x v="3"/>
    <x v="2"/>
    <x v="3"/>
    <n v="5"/>
    <n v="358.63"/>
    <n v="0.27"/>
    <n v="1308.9994999999999"/>
    <n v="385.34088334226971"/>
    <x v="1"/>
    <n v="3"/>
    <x v="10"/>
    <n v="0.29437817458468835"/>
    <n v="1.5057301396982964E-4"/>
    <x v="0"/>
    <s v="Mar-2024"/>
    <n v="202403"/>
  </r>
  <r>
    <s v="ebea73fa-265d-4f44-8ba9-06b6cd04b6ce"/>
    <x v="319"/>
    <x v="4103"/>
    <x v="2"/>
    <x v="2"/>
    <x v="8"/>
    <n v="3"/>
    <n v="473.83"/>
    <n v="0.21"/>
    <n v="1122.9771000000001"/>
    <n v="245.23569877225631"/>
    <x v="1"/>
    <n v="3"/>
    <x v="10"/>
    <n v="0.21837996409032409"/>
    <n v="1.4773230905599054E-4"/>
    <x v="0"/>
    <s v="Mar-2024"/>
    <n v="202403"/>
  </r>
  <r>
    <s v="80c8cf7f-2603-4e72-ac42-19ccafca701c"/>
    <x v="300"/>
    <x v="4104"/>
    <x v="3"/>
    <x v="2"/>
    <x v="5"/>
    <n v="3"/>
    <n v="324.57"/>
    <n v="0.18"/>
    <n v="798.44220000000007"/>
    <n v="121.6471891804661"/>
    <x v="1"/>
    <n v="3"/>
    <x v="10"/>
    <n v="0.152355661036536"/>
    <n v="1.8485996857380533E-4"/>
    <x v="0"/>
    <s v="Mar-2024"/>
    <n v="202403"/>
  </r>
  <r>
    <s v="1276be22-debe-47be-8100-be3c668a607d"/>
    <x v="315"/>
    <x v="4105"/>
    <x v="2"/>
    <x v="2"/>
    <x v="2"/>
    <n v="7"/>
    <n v="566.04"/>
    <n v="0.14000000000000001"/>
    <n v="3407.5608000000002"/>
    <n v="833.39586924621472"/>
    <x v="1"/>
    <n v="3"/>
    <x v="10"/>
    <n v="0.24457256030360916"/>
    <n v="3.5333192000565337E-5"/>
    <x v="0"/>
    <s v="Mar-2024"/>
    <n v="202403"/>
  </r>
  <r>
    <s v="c4a421b5-59f5-4b84-9bc6-6aa28517c143"/>
    <x v="323"/>
    <x v="4106"/>
    <x v="1"/>
    <x v="2"/>
    <x v="5"/>
    <n v="3"/>
    <n v="734.99"/>
    <n v="0.05"/>
    <n v="2094.7215000000001"/>
    <n v="134.21497385387929"/>
    <x v="1"/>
    <n v="3"/>
    <x v="10"/>
    <n v="6.4072944233340465E-2"/>
    <n v="2.2676045479076811E-5"/>
    <x v="0"/>
    <s v="Mar-2024"/>
    <n v="202403"/>
  </r>
  <r>
    <s v="6965dcaf-2118-403f-b29f-e5e7b17a8aed"/>
    <x v="320"/>
    <x v="4107"/>
    <x v="2"/>
    <x v="0"/>
    <x v="3"/>
    <n v="8"/>
    <n v="641.62"/>
    <n v="0.04"/>
    <n v="4927.6415999999999"/>
    <n v="1383.8565836379271"/>
    <x v="1"/>
    <n v="3"/>
    <x v="10"/>
    <n v="0.28083547789634844"/>
    <n v="7.7927745394470253E-6"/>
    <x v="0"/>
    <s v="Mar-2024"/>
    <n v="202403"/>
  </r>
  <r>
    <s v="66d70120-93fe-4568-a241-bf0ca43a35bc"/>
    <x v="320"/>
    <x v="4108"/>
    <x v="1"/>
    <x v="1"/>
    <x v="5"/>
    <n v="2"/>
    <n v="879.32"/>
    <n v="0.22"/>
    <n v="1371.7392"/>
    <n v="88.141569919941347"/>
    <x v="1"/>
    <n v="3"/>
    <x v="10"/>
    <n v="6.425534089857704E-2"/>
    <n v="1.2509666560524041E-4"/>
    <x v="0"/>
    <s v="Mar-2024"/>
    <n v="202403"/>
  </r>
  <r>
    <s v="f5d0f40e-0b16-45ac-ba09-38fd4d102b68"/>
    <x v="308"/>
    <x v="4109"/>
    <x v="1"/>
    <x v="1"/>
    <x v="3"/>
    <n v="8"/>
    <n v="208.9"/>
    <n v="0.02"/>
    <n v="1637.7760000000001"/>
    <n v="118.40744191621999"/>
    <x v="1"/>
    <n v="3"/>
    <x v="10"/>
    <n v="7.229770244295923E-2"/>
    <n v="1.1967448539971277E-5"/>
    <x v="0"/>
    <s v="Mar-2024"/>
    <n v="202403"/>
  </r>
  <r>
    <s v="923fd898-97a3-4264-bf32-fc017cbcd3b1"/>
    <x v="299"/>
    <x v="4110"/>
    <x v="1"/>
    <x v="1"/>
    <x v="9"/>
    <n v="2"/>
    <n v="96.55"/>
    <n v="0.14000000000000001"/>
    <n v="166.066"/>
    <n v="38.835572432925822"/>
    <x v="1"/>
    <n v="3"/>
    <x v="10"/>
    <n v="0.2338562525316791"/>
    <n v="7.250129466597619E-4"/>
    <x v="0"/>
    <s v="Mar-2024"/>
    <n v="202403"/>
  </r>
  <r>
    <s v="152105bf-6bf0-41f9-8651-25deb1f732ed"/>
    <x v="295"/>
    <x v="4111"/>
    <x v="1"/>
    <x v="2"/>
    <x v="0"/>
    <n v="6"/>
    <n v="996.84"/>
    <n v="0.13"/>
    <n v="5203.5047999999997"/>
    <n v="703.46680718871062"/>
    <x v="1"/>
    <n v="3"/>
    <x v="10"/>
    <n v="0.13519095959875171"/>
    <n v="2.1735350373848029E-5"/>
    <x v="0"/>
    <s v="Mar-2024"/>
    <n v="202403"/>
  </r>
  <r>
    <s v="2fb3f6fd-ce4d-4da0-b020-b2eccc496cfb"/>
    <x v="300"/>
    <x v="4112"/>
    <x v="0"/>
    <x v="0"/>
    <x v="7"/>
    <n v="1"/>
    <n v="685.55"/>
    <n v="0.04"/>
    <n v="658.12799999999993"/>
    <n v="137.73683840268461"/>
    <x v="1"/>
    <n v="3"/>
    <x v="10"/>
    <n v="0.20928579000237738"/>
    <n v="5.834731237692364E-5"/>
    <x v="0"/>
    <s v="Mar-2024"/>
    <n v="202403"/>
  </r>
  <r>
    <s v="70beaacd-22c0-4526-b728-7c2a40364a4a"/>
    <x v="317"/>
    <x v="4113"/>
    <x v="1"/>
    <x v="2"/>
    <x v="0"/>
    <n v="9"/>
    <n v="629.70000000000005"/>
    <n v="0.1"/>
    <n v="5100.5700000000006"/>
    <n v="257.43298647301731"/>
    <x v="1"/>
    <n v="3"/>
    <x v="10"/>
    <n v="5.0471415248299165E-2"/>
    <n v="1.7645086725601257E-5"/>
    <x v="0"/>
    <s v="Mar-2024"/>
    <n v="202403"/>
  </r>
  <r>
    <s v="da0758af-d8f5-485d-a69c-35070e991f62"/>
    <x v="322"/>
    <x v="4114"/>
    <x v="0"/>
    <x v="0"/>
    <x v="2"/>
    <n v="6"/>
    <n v="741.68"/>
    <n v="0.19"/>
    <n v="3604.5648000000001"/>
    <n v="699.62974825273466"/>
    <x v="1"/>
    <n v="3"/>
    <x v="10"/>
    <n v="0.19409548366358531"/>
    <n v="4.2695861647431062E-5"/>
    <x v="0"/>
    <s v="Mar-2024"/>
    <n v="202403"/>
  </r>
  <r>
    <s v="c50ca7dc-76ad-4700-a819-f4683ef9ff2e"/>
    <x v="321"/>
    <x v="4115"/>
    <x v="2"/>
    <x v="1"/>
    <x v="2"/>
    <n v="2"/>
    <n v="843.36"/>
    <n v="0.02"/>
    <n v="1652.9856"/>
    <n v="440.53824285794519"/>
    <x v="1"/>
    <n v="3"/>
    <x v="10"/>
    <n v="0.26651063557840143"/>
    <n v="1.1857332574464048E-5"/>
    <x v="0"/>
    <s v="Mar-2024"/>
    <n v="202403"/>
  </r>
  <r>
    <s v="a9592591-365b-4b37-a4d3-c62baa729ea9"/>
    <x v="322"/>
    <x v="4116"/>
    <x v="2"/>
    <x v="2"/>
    <x v="9"/>
    <n v="1"/>
    <n v="734.14"/>
    <n v="0.21"/>
    <n v="579.97059999999999"/>
    <n v="117.8034189160752"/>
    <x v="1"/>
    <n v="3"/>
    <x v="10"/>
    <n v="0.20311963902321117"/>
    <n v="2.8604898248290515E-4"/>
    <x v="0"/>
    <s v="Mar-2024"/>
    <n v="202403"/>
  </r>
  <r>
    <s v="5b76c65e-3f15-4a82-aa10-07609dd225a2"/>
    <x v="315"/>
    <x v="4117"/>
    <x v="1"/>
    <x v="2"/>
    <x v="7"/>
    <n v="4"/>
    <n v="547.47"/>
    <n v="0.11"/>
    <n v="1948.9931999999999"/>
    <n v="111.57560381776401"/>
    <x v="1"/>
    <n v="3"/>
    <x v="10"/>
    <n v="5.7247815855778261E-2"/>
    <n v="5.0231062889290733E-5"/>
    <x v="0"/>
    <s v="Mar-2024"/>
    <n v="202403"/>
  </r>
  <r>
    <s v="c50a8786-dde8-4ec5-ba1b-788983280ebe"/>
    <x v="320"/>
    <x v="4118"/>
    <x v="3"/>
    <x v="0"/>
    <x v="8"/>
    <n v="9"/>
    <n v="563.12"/>
    <n v="0.2"/>
    <n v="4054.4639999999999"/>
    <n v="454.30897602785541"/>
    <x v="1"/>
    <n v="3"/>
    <x v="10"/>
    <n v="0.11205155010079147"/>
    <n v="3.9462676200849237E-5"/>
    <x v="0"/>
    <s v="Mar-2024"/>
    <n v="202403"/>
  </r>
  <r>
    <s v="59007f67-445e-48c5-9bf3-eba7a590cef9"/>
    <x v="301"/>
    <x v="4119"/>
    <x v="2"/>
    <x v="1"/>
    <x v="1"/>
    <n v="1"/>
    <n v="787.85"/>
    <n v="0.26"/>
    <n v="583.00900000000001"/>
    <n v="42.030391811836367"/>
    <x v="1"/>
    <n v="3"/>
    <x v="10"/>
    <n v="7.2092183502889942E-2"/>
    <n v="3.3001205813289333E-4"/>
    <x v="0"/>
    <s v="Mar-2024"/>
    <n v="202403"/>
  </r>
  <r>
    <s v="c1ad8150-9a7e-4f66-a207-098f6eade4ee"/>
    <x v="295"/>
    <x v="4120"/>
    <x v="3"/>
    <x v="0"/>
    <x v="9"/>
    <n v="2"/>
    <n v="278.58999999999997"/>
    <n v="0.3"/>
    <n v="390.02600000000001"/>
    <n v="75.584956805734805"/>
    <x v="1"/>
    <n v="3"/>
    <x v="10"/>
    <n v="0.19379466190903888"/>
    <n v="5.3842564341864392E-4"/>
    <x v="0"/>
    <s v="Mar-2024"/>
    <n v="202403"/>
  </r>
  <r>
    <s v="ccf0a149-396c-4f56-ab8a-41b647b46e6d"/>
    <x v="306"/>
    <x v="4121"/>
    <x v="3"/>
    <x v="0"/>
    <x v="7"/>
    <n v="7"/>
    <n v="482.93"/>
    <n v="0.19"/>
    <n v="2738.2130999999999"/>
    <n v="644.29377959225087"/>
    <x v="1"/>
    <n v="3"/>
    <x v="10"/>
    <n v="0.23529716499868139"/>
    <n v="5.6204537185217613E-5"/>
    <x v="0"/>
    <s v="Mar-2024"/>
    <n v="202403"/>
  </r>
  <r>
    <s v="a62975be-32e0-45df-85f0-4d07c44a4b6b"/>
    <x v="305"/>
    <x v="1705"/>
    <x v="3"/>
    <x v="0"/>
    <x v="8"/>
    <n v="3"/>
    <n v="618.44000000000005"/>
    <n v="0.16"/>
    <n v="1558.4688000000001"/>
    <n v="208.36768574801209"/>
    <x v="1"/>
    <n v="3"/>
    <x v="10"/>
    <n v="0.13370026127440734"/>
    <n v="8.6238492551150199E-5"/>
    <x v="0"/>
    <s v="Mar-2024"/>
    <n v="202403"/>
  </r>
  <r>
    <s v="90a71685-d1a5-49b0-8c52-899c01326077"/>
    <x v="314"/>
    <x v="4122"/>
    <x v="1"/>
    <x v="0"/>
    <x v="5"/>
    <n v="7"/>
    <n v="660.1"/>
    <n v="0.11"/>
    <n v="4112.4229999999998"/>
    <n v="1135.2397794465289"/>
    <x v="1"/>
    <n v="3"/>
    <x v="10"/>
    <n v="0.27605131559825657"/>
    <n v="2.3805916852424958E-5"/>
    <x v="0"/>
    <s v="Mar-2024"/>
    <n v="202403"/>
  </r>
  <r>
    <s v="be0c31bb-2d3a-4dbd-8518-d5b3e91fa761"/>
    <x v="309"/>
    <x v="4123"/>
    <x v="2"/>
    <x v="1"/>
    <x v="7"/>
    <n v="4"/>
    <n v="364.22"/>
    <n v="0.23"/>
    <n v="1121.7976000000001"/>
    <n v="104.1781147479354"/>
    <x v="1"/>
    <n v="3"/>
    <x v="10"/>
    <n v="9.2867122151032766E-2"/>
    <n v="1.5787161605622976E-4"/>
    <x v="0"/>
    <s v="Mar-2024"/>
    <n v="202403"/>
  </r>
  <r>
    <s v="94b601c2-faa6-46bd-9668-277ab7006e2a"/>
    <x v="298"/>
    <x v="4124"/>
    <x v="1"/>
    <x v="0"/>
    <x v="2"/>
    <n v="8"/>
    <n v="761.59"/>
    <n v="0.3"/>
    <n v="4264.9040000000005"/>
    <n v="1124.638906259428"/>
    <x v="1"/>
    <n v="3"/>
    <x v="10"/>
    <n v="0.2636961831402132"/>
    <n v="4.9239091899841118E-5"/>
    <x v="0"/>
    <s v="Mar-2024"/>
    <n v="202403"/>
  </r>
  <r>
    <s v="4c5e0879-a828-4096-b8f8-05fcea4a61a0"/>
    <x v="301"/>
    <x v="4125"/>
    <x v="2"/>
    <x v="1"/>
    <x v="3"/>
    <n v="2"/>
    <n v="631.20000000000005"/>
    <n v="0.24"/>
    <n v="959.42400000000009"/>
    <n v="151.96965072883361"/>
    <x v="1"/>
    <n v="3"/>
    <x v="10"/>
    <n v="0.15839675756373991"/>
    <n v="1.9011406844106463E-4"/>
    <x v="0"/>
    <s v="Mar-2024"/>
    <n v="202403"/>
  </r>
  <r>
    <s v="5eda0444-a18c-4b38-8a58-e86b605028ea"/>
    <x v="319"/>
    <x v="4126"/>
    <x v="0"/>
    <x v="1"/>
    <x v="9"/>
    <n v="1"/>
    <n v="315.36"/>
    <n v="0.27"/>
    <n v="230.21279999999999"/>
    <n v="46.019860765460642"/>
    <x v="1"/>
    <n v="3"/>
    <x v="10"/>
    <n v="0.19990139890336525"/>
    <n v="8.561643835616439E-4"/>
    <x v="0"/>
    <s v="Mar-2024"/>
    <n v="202403"/>
  </r>
  <r>
    <s v="7052cca8-1e07-4d75-a025-3ae371c3b884"/>
    <x v="310"/>
    <x v="4127"/>
    <x v="2"/>
    <x v="0"/>
    <x v="9"/>
    <n v="6"/>
    <n v="346.64"/>
    <n v="0.14000000000000001"/>
    <n v="1788.6623999999999"/>
    <n v="200.0659853902724"/>
    <x v="1"/>
    <n v="3"/>
    <x v="10"/>
    <n v="0.11185228995157075"/>
    <n v="6.7312870220786214E-5"/>
    <x v="0"/>
    <s v="Mar-2024"/>
    <n v="202403"/>
  </r>
  <r>
    <s v="64bb6905-a350-43b4-b77c-720c7500290d"/>
    <x v="303"/>
    <x v="4128"/>
    <x v="0"/>
    <x v="1"/>
    <x v="6"/>
    <n v="6"/>
    <n v="573.30999999999995"/>
    <n v="0.24"/>
    <n v="2614.2936"/>
    <n v="381.75642767316288"/>
    <x v="1"/>
    <n v="3"/>
    <x v="10"/>
    <n v="0.14602660836302506"/>
    <n v="6.9770281348659544E-5"/>
    <x v="0"/>
    <s v="Mar-2024"/>
    <n v="202403"/>
  </r>
  <r>
    <s v="feb915c5-0792-4c2a-9d6b-87e0bab15051"/>
    <x v="321"/>
    <x v="4129"/>
    <x v="3"/>
    <x v="0"/>
    <x v="1"/>
    <n v="5"/>
    <n v="865.11"/>
    <n v="0.15"/>
    <n v="3676.7175000000002"/>
    <n v="846.19003754871665"/>
    <x v="1"/>
    <n v="3"/>
    <x v="10"/>
    <n v="0.23014823345789187"/>
    <n v="3.4677671047612443E-5"/>
    <x v="0"/>
    <s v="Mar-2024"/>
    <n v="202403"/>
  </r>
  <r>
    <s v="2ee50a01-3e68-4b70-9a2f-18e19c27969c"/>
    <x v="322"/>
    <x v="4130"/>
    <x v="2"/>
    <x v="1"/>
    <x v="8"/>
    <n v="7"/>
    <n v="498.52"/>
    <n v="0.14000000000000001"/>
    <n v="3001.0904"/>
    <n v="497.08179493027927"/>
    <x v="1"/>
    <n v="3"/>
    <x v="10"/>
    <n v="0.16563372930394873"/>
    <n v="4.0118751504453188E-5"/>
    <x v="0"/>
    <s v="Mar-2024"/>
    <n v="202403"/>
  </r>
  <r>
    <s v="e0bc3430-97c3-4dc7-a7c6-a8b3cbd19975"/>
    <x v="323"/>
    <x v="4131"/>
    <x v="0"/>
    <x v="0"/>
    <x v="2"/>
    <n v="3"/>
    <n v="976.78"/>
    <n v="0.12"/>
    <n v="2578.6992"/>
    <n v="451.71947736011867"/>
    <x v="1"/>
    <n v="3"/>
    <x v="10"/>
    <n v="0.17517338872254612"/>
    <n v="4.0950879420135542E-5"/>
    <x v="0"/>
    <s v="Mar-2024"/>
    <n v="202403"/>
  </r>
  <r>
    <s v="dcc505f5-8f0c-456f-8d11-273de2b49b54"/>
    <x v="309"/>
    <x v="4132"/>
    <x v="1"/>
    <x v="2"/>
    <x v="3"/>
    <n v="3"/>
    <n v="33.590000000000003"/>
    <n v="0.23"/>
    <n v="77.592900000000014"/>
    <n v="21.878731364861888"/>
    <x v="1"/>
    <n v="3"/>
    <x v="10"/>
    <n v="0.28196821313370019"/>
    <n v="2.2824253249975192E-3"/>
    <x v="0"/>
    <s v="Mar-2024"/>
    <n v="202403"/>
  </r>
  <r>
    <s v="14630e6b-e812-4055-a197-ccc0792920fa"/>
    <x v="309"/>
    <x v="4133"/>
    <x v="3"/>
    <x v="1"/>
    <x v="3"/>
    <n v="2"/>
    <n v="337.55"/>
    <n v="0.03"/>
    <n v="654.84699999999998"/>
    <n v="77.64952488156419"/>
    <x v="1"/>
    <n v="3"/>
    <x v="10"/>
    <n v="0.11857659099234508"/>
    <n v="4.4437861057621087E-5"/>
    <x v="0"/>
    <s v="Mar-2024"/>
    <n v="202403"/>
  </r>
  <r>
    <s v="c8be7b9e-8542-4e57-b658-b6c647740d70"/>
    <x v="295"/>
    <x v="4134"/>
    <x v="0"/>
    <x v="0"/>
    <x v="3"/>
    <n v="3"/>
    <n v="999.88"/>
    <n v="0.08"/>
    <n v="2759.6687999999999"/>
    <n v="401.82863547214981"/>
    <x v="1"/>
    <n v="3"/>
    <x v="10"/>
    <n v="0.14560755822298307"/>
    <n v="2.6669867050712754E-5"/>
    <x v="0"/>
    <s v="Mar-2024"/>
    <n v="202403"/>
  </r>
  <r>
    <s v="40b1de6f-a390-444a-b28f-db99deb6b85b"/>
    <x v="321"/>
    <x v="4135"/>
    <x v="1"/>
    <x v="1"/>
    <x v="7"/>
    <n v="9"/>
    <n v="112.7"/>
    <n v="0.08"/>
    <n v="933.15600000000006"/>
    <n v="75.89889985773479"/>
    <x v="1"/>
    <n v="3"/>
    <x v="10"/>
    <n v="8.1335703631262926E-2"/>
    <n v="7.8872128561569552E-5"/>
    <x v="0"/>
    <s v="Mar-2024"/>
    <n v="202403"/>
  </r>
  <r>
    <s v="97c5d1cd-0a96-4e6c-be38-bee002f4812e"/>
    <x v="302"/>
    <x v="4136"/>
    <x v="1"/>
    <x v="2"/>
    <x v="6"/>
    <n v="6"/>
    <n v="616.21"/>
    <n v="0.06"/>
    <n v="3475.4243999999999"/>
    <n v="1018.383071206331"/>
    <x v="1"/>
    <n v="3"/>
    <x v="10"/>
    <n v="0.2930240897216268"/>
    <n v="1.6228233881306697E-5"/>
    <x v="0"/>
    <s v="Mar-2024"/>
    <n v="202403"/>
  </r>
  <r>
    <s v="8da6091a-6e83-4498-a852-d71c37369e41"/>
    <x v="301"/>
    <x v="4137"/>
    <x v="2"/>
    <x v="0"/>
    <x v="0"/>
    <n v="5"/>
    <n v="188.7"/>
    <n v="0.01"/>
    <n v="934.06499999999994"/>
    <n v="89.127705178405407"/>
    <x v="1"/>
    <n v="3"/>
    <x v="10"/>
    <n v="9.5419168021931469E-2"/>
    <n v="1.0598834128245893E-5"/>
    <x v="0"/>
    <s v="Mar-2024"/>
    <n v="202403"/>
  </r>
  <r>
    <s v="a4dda149-1a70-4c7e-aa7c-b329fd5afd29"/>
    <x v="294"/>
    <x v="4138"/>
    <x v="3"/>
    <x v="1"/>
    <x v="9"/>
    <n v="6"/>
    <n v="550.13"/>
    <n v="0.01"/>
    <n v="3267.7721999999999"/>
    <n v="910.64554975719"/>
    <x v="1"/>
    <n v="3"/>
    <x v="10"/>
    <n v="0.27867473435179785"/>
    <n v="3.029586946115767E-6"/>
    <x v="0"/>
    <s v="Mar-2024"/>
    <n v="202403"/>
  </r>
  <r>
    <s v="cf14b90d-7ce3-4cbd-a3a2-a4db3f9c4f3d"/>
    <x v="311"/>
    <x v="4139"/>
    <x v="0"/>
    <x v="2"/>
    <x v="0"/>
    <n v="5"/>
    <n v="516.48"/>
    <n v="0.3"/>
    <n v="1807.68"/>
    <n v="218.1204459134909"/>
    <x v="1"/>
    <n v="3"/>
    <x v="10"/>
    <n v="0.12066319587177536"/>
    <n v="1.1617100371747211E-4"/>
    <x v="0"/>
    <s v="Mar-2024"/>
    <n v="202403"/>
  </r>
  <r>
    <s v="38d1417e-0e82-4d05-9861-c9c585822106"/>
    <x v="314"/>
    <x v="4140"/>
    <x v="2"/>
    <x v="0"/>
    <x v="1"/>
    <n v="4"/>
    <n v="348.2"/>
    <n v="0.01"/>
    <n v="1378.8720000000001"/>
    <n v="168.35418701225259"/>
    <x v="1"/>
    <n v="3"/>
    <x v="10"/>
    <n v="0.12209558756161021"/>
    <n v="7.1797817346352674E-6"/>
    <x v="0"/>
    <s v="Mar-2024"/>
    <n v="202403"/>
  </r>
  <r>
    <s v="84b86f29-7a2c-4afd-a018-a84f52d02698"/>
    <x v="304"/>
    <x v="4141"/>
    <x v="1"/>
    <x v="0"/>
    <x v="5"/>
    <n v="7"/>
    <n v="950.9"/>
    <n v="0.1"/>
    <n v="5990.67"/>
    <n v="791.29845430849173"/>
    <x v="1"/>
    <n v="3"/>
    <x v="10"/>
    <n v="0.13208847329405421"/>
    <n v="1.5023361326863273E-5"/>
    <x v="0"/>
    <s v="Mar-2024"/>
    <n v="202403"/>
  </r>
  <r>
    <s v="272eb1d1-26a9-4146-b45e-fcf1fdb4b373"/>
    <x v="321"/>
    <x v="4142"/>
    <x v="1"/>
    <x v="0"/>
    <x v="6"/>
    <n v="2"/>
    <n v="346.61"/>
    <n v="0.15"/>
    <n v="589.23699999999997"/>
    <n v="49.959182852079067"/>
    <x v="1"/>
    <n v="3"/>
    <x v="10"/>
    <n v="8.4786228380225731E-2"/>
    <n v="2.1638152390294566E-4"/>
    <x v="0"/>
    <s v="Mar-2024"/>
    <n v="202403"/>
  </r>
  <r>
    <s v="0dabe92e-e05e-439b-a33e-f0432d220c26"/>
    <x v="318"/>
    <x v="696"/>
    <x v="1"/>
    <x v="1"/>
    <x v="4"/>
    <n v="1"/>
    <n v="841.96"/>
    <n v="0.28000000000000003"/>
    <n v="606.21119999999996"/>
    <n v="138.99517172982189"/>
    <x v="1"/>
    <n v="3"/>
    <x v="10"/>
    <n v="0.22928506060234766"/>
    <n v="3.3255736614566016E-4"/>
    <x v="0"/>
    <s v="Mar-2024"/>
    <n v="202403"/>
  </r>
  <r>
    <s v="8dbc962f-af5f-4e75-904a-599abc448e80"/>
    <x v="294"/>
    <x v="4143"/>
    <x v="1"/>
    <x v="1"/>
    <x v="4"/>
    <n v="1"/>
    <n v="258.68"/>
    <n v="0.05"/>
    <n v="245.74600000000001"/>
    <n v="52.69476662157328"/>
    <x v="1"/>
    <n v="3"/>
    <x v="10"/>
    <n v="0.21442776941058361"/>
    <n v="1.9328900572135457E-4"/>
    <x v="0"/>
    <s v="Mar-2024"/>
    <n v="202403"/>
  </r>
  <r>
    <s v="bf6aa0a9-97a6-4791-8872-87598a5099e5"/>
    <x v="314"/>
    <x v="1892"/>
    <x v="1"/>
    <x v="0"/>
    <x v="1"/>
    <n v="3"/>
    <n v="935.56"/>
    <n v="0.23"/>
    <n v="2161.1435999999999"/>
    <n v="342.80459736434261"/>
    <x v="1"/>
    <n v="3"/>
    <x v="10"/>
    <n v="0.15862185065552453"/>
    <n v="8.1947354169338869E-5"/>
    <x v="0"/>
    <s v="Mar-2024"/>
    <n v="202403"/>
  </r>
  <r>
    <s v="bbb110eb-a5f8-462c-b731-b8ccf16d7a0e"/>
    <x v="308"/>
    <x v="4144"/>
    <x v="2"/>
    <x v="1"/>
    <x v="3"/>
    <n v="7"/>
    <n v="234.19"/>
    <n v="0.19"/>
    <n v="1327.8572999999999"/>
    <n v="101.4341007860411"/>
    <x v="1"/>
    <n v="3"/>
    <x v="10"/>
    <n v="7.6389308388816413E-2"/>
    <n v="1.1590100833877256E-4"/>
    <x v="0"/>
    <s v="Mar-2024"/>
    <n v="202403"/>
  </r>
  <r>
    <s v="1c5bc7cd-1096-4010-bcc8-1b2d8345f0f8"/>
    <x v="312"/>
    <x v="4145"/>
    <x v="2"/>
    <x v="0"/>
    <x v="0"/>
    <n v="5"/>
    <n v="570.82000000000005"/>
    <n v="0.28999999999999998"/>
    <n v="2026.4110000000001"/>
    <n v="338.18246108373222"/>
    <x v="1"/>
    <n v="3"/>
    <x v="10"/>
    <n v="0.16688739899444496"/>
    <n v="1.0160821274657508E-4"/>
    <x v="0"/>
    <s v="Mar-2024"/>
    <n v="202403"/>
  </r>
  <r>
    <s v="a264bc71-130f-4c40-9cd6-c753306968d3"/>
    <x v="306"/>
    <x v="4146"/>
    <x v="0"/>
    <x v="2"/>
    <x v="8"/>
    <n v="9"/>
    <n v="807.88"/>
    <n v="0.27"/>
    <n v="5307.7716"/>
    <n v="605.30291736090226"/>
    <x v="1"/>
    <n v="3"/>
    <x v="10"/>
    <n v="0.11404087496170752"/>
    <n v="3.7134227855622127E-5"/>
    <x v="0"/>
    <s v="Mar-2024"/>
    <n v="202403"/>
  </r>
  <r>
    <s v="79c1cc3c-50a4-4126-8cdd-8f0416e86e94"/>
    <x v="297"/>
    <x v="4147"/>
    <x v="3"/>
    <x v="1"/>
    <x v="2"/>
    <n v="4"/>
    <n v="120.49"/>
    <n v="0.18"/>
    <n v="395.2072"/>
    <n v="79.190519018966114"/>
    <x v="1"/>
    <n v="3"/>
    <x v="10"/>
    <n v="0.20037721736589342"/>
    <n v="3.734749771765292E-4"/>
    <x v="0"/>
    <s v="Mar-2024"/>
    <n v="202403"/>
  </r>
  <r>
    <s v="3ab3b106-0e92-4afe-b6fe-5d5827a1807d"/>
    <x v="305"/>
    <x v="4148"/>
    <x v="1"/>
    <x v="2"/>
    <x v="5"/>
    <n v="4"/>
    <n v="877.74"/>
    <n v="0.11"/>
    <n v="3124.7543999999998"/>
    <n v="420.71787657813212"/>
    <x v="1"/>
    <n v="3"/>
    <x v="10"/>
    <n v="0.1346403021556293"/>
    <n v="3.1330462323694946E-5"/>
    <x v="0"/>
    <s v="Mar-2024"/>
    <n v="202403"/>
  </r>
  <r>
    <s v="3235e759-a726-4a38-b27a-e07df693d301"/>
    <x v="317"/>
    <x v="4149"/>
    <x v="0"/>
    <x v="2"/>
    <x v="6"/>
    <n v="6"/>
    <n v="471.74"/>
    <n v="0.16"/>
    <n v="2377.5695999999998"/>
    <n v="251.5954078149592"/>
    <x v="1"/>
    <n v="3"/>
    <x v="10"/>
    <n v="0.10582041754527784"/>
    <n v="5.6528313619083961E-5"/>
    <x v="0"/>
    <s v="Mar-2024"/>
    <n v="202403"/>
  </r>
  <r>
    <s v="8c55e0f8-2cf4-4e32-87f2-e90168110e49"/>
    <x v="320"/>
    <x v="4150"/>
    <x v="3"/>
    <x v="1"/>
    <x v="1"/>
    <n v="5"/>
    <n v="200.76"/>
    <n v="0"/>
    <n v="1003.8"/>
    <n v="76.210287865839945"/>
    <x v="1"/>
    <n v="3"/>
    <x v="10"/>
    <n v="7.5921785082526352E-2"/>
    <n v="0"/>
    <x v="1"/>
    <s v="Mar-2024"/>
    <n v="202403"/>
  </r>
  <r>
    <s v="fd791794-f78c-4de8-900f-ae3fc59655c3"/>
    <x v="319"/>
    <x v="4151"/>
    <x v="1"/>
    <x v="0"/>
    <x v="5"/>
    <n v="9"/>
    <n v="534.54999999999995"/>
    <n v="0.23"/>
    <n v="3704.4315000000001"/>
    <n v="648.08553094938975"/>
    <x v="1"/>
    <n v="3"/>
    <x v="10"/>
    <n v="0.17494871505908255"/>
    <n v="4.7807605566468164E-5"/>
    <x v="0"/>
    <s v="Mar-2024"/>
    <n v="202403"/>
  </r>
  <r>
    <s v="1671caaa-febd-4b2a-8bb5-487ea4456545"/>
    <x v="298"/>
    <x v="4152"/>
    <x v="3"/>
    <x v="2"/>
    <x v="2"/>
    <n v="3"/>
    <n v="253.89"/>
    <n v="0.01"/>
    <n v="754.05329999999992"/>
    <n v="182.7005776917938"/>
    <x v="1"/>
    <n v="3"/>
    <x v="10"/>
    <n v="0.24229133098654143"/>
    <n v="1.3129045387109904E-5"/>
    <x v="0"/>
    <s v="Mar-2024"/>
    <n v="202403"/>
  </r>
  <r>
    <s v="10ce7a46-eb4a-48f6-bc9a-f7e608f2f88c"/>
    <x v="296"/>
    <x v="4153"/>
    <x v="3"/>
    <x v="0"/>
    <x v="1"/>
    <n v="6"/>
    <n v="853.41"/>
    <n v="0.12"/>
    <n v="4506.0047999999997"/>
    <n v="466.59258601231357"/>
    <x v="1"/>
    <n v="3"/>
    <x v="10"/>
    <n v="0.10354906546311571"/>
    <n v="2.3435394476277522E-5"/>
    <x v="0"/>
    <s v="Mar-2024"/>
    <n v="202403"/>
  </r>
  <r>
    <s v="1dc8de7f-4c6b-4105-b351-6a14113ea3a2"/>
    <x v="312"/>
    <x v="4154"/>
    <x v="3"/>
    <x v="1"/>
    <x v="6"/>
    <n v="9"/>
    <n v="858.5"/>
    <n v="0.14000000000000001"/>
    <n v="6644.79"/>
    <n v="830.73613322036829"/>
    <x v="1"/>
    <n v="3"/>
    <x v="10"/>
    <n v="0.12502067532914785"/>
    <n v="1.8119459004724004E-5"/>
    <x v="0"/>
    <s v="Mar-2024"/>
    <n v="202403"/>
  </r>
  <r>
    <s v="36b89b30-6dc3-493e-9228-53ee4487f9be"/>
    <x v="312"/>
    <x v="4155"/>
    <x v="1"/>
    <x v="2"/>
    <x v="1"/>
    <n v="9"/>
    <n v="927.36"/>
    <n v="0.03"/>
    <n v="8095.8527999999997"/>
    <n v="469.54473069671519"/>
    <x v="1"/>
    <n v="3"/>
    <x v="10"/>
    <n v="5.7998180339533252E-2"/>
    <n v="3.5944329422590291E-6"/>
    <x v="0"/>
    <s v="Mar-2024"/>
    <n v="202403"/>
  </r>
  <r>
    <s v="3175fbfb-6121-4952-a9a4-4b5ec150297c"/>
    <x v="321"/>
    <x v="4156"/>
    <x v="1"/>
    <x v="1"/>
    <x v="9"/>
    <n v="9"/>
    <n v="318.64999999999998"/>
    <n v="0.18"/>
    <n v="2351.6370000000002"/>
    <n v="320.37518872830333"/>
    <x v="1"/>
    <n v="3"/>
    <x v="10"/>
    <n v="0.13623496684577735"/>
    <n v="6.2764788953397144E-5"/>
    <x v="0"/>
    <s v="Mar-2024"/>
    <n v="202403"/>
  </r>
  <r>
    <s v="5d6575fb-05cd-4092-869a-a22cb1a0e3ee"/>
    <x v="306"/>
    <x v="4157"/>
    <x v="1"/>
    <x v="0"/>
    <x v="9"/>
    <n v="7"/>
    <n v="753.47"/>
    <n v="0.27"/>
    <n v="3850.2316999999998"/>
    <n v="273.99590178812389"/>
    <x v="1"/>
    <n v="3"/>
    <x v="10"/>
    <n v="7.1163483950361719E-2"/>
    <n v="5.1191724383755919E-5"/>
    <x v="0"/>
    <s v="Mar-2024"/>
    <n v="202403"/>
  </r>
  <r>
    <s v="db7ce5cf-05d4-44c9-b10d-0a6125d8f2ee"/>
    <x v="309"/>
    <x v="4158"/>
    <x v="3"/>
    <x v="1"/>
    <x v="8"/>
    <n v="8"/>
    <n v="977.8"/>
    <n v="0.21"/>
    <n v="6179.6959999999999"/>
    <n v="951.25670975550418"/>
    <x v="1"/>
    <n v="3"/>
    <x v="10"/>
    <n v="0.15393260603037823"/>
    <n v="2.6845980773164246E-5"/>
    <x v="0"/>
    <s v="Mar-2024"/>
    <n v="202403"/>
  </r>
  <r>
    <s v="fe67fb2f-c81e-4540-817f-b05d2b3fdb6b"/>
    <x v="295"/>
    <x v="4159"/>
    <x v="2"/>
    <x v="2"/>
    <x v="0"/>
    <n v="3"/>
    <n v="920.83"/>
    <n v="0.04"/>
    <n v="2651.9904000000001"/>
    <n v="434.92462442914808"/>
    <x v="1"/>
    <n v="3"/>
    <x v="10"/>
    <n v="0.16399932082301205"/>
    <n v="1.4479690424218729E-5"/>
    <x v="0"/>
    <s v="Mar-2024"/>
    <n v="202403"/>
  </r>
  <r>
    <s v="cc688c7e-1be3-4a8b-aea3-74137dd0e9c4"/>
    <x v="315"/>
    <x v="4160"/>
    <x v="2"/>
    <x v="1"/>
    <x v="0"/>
    <n v="1"/>
    <n v="130.9"/>
    <n v="0.02"/>
    <n v="128.28200000000001"/>
    <n v="27.433962949572809"/>
    <x v="1"/>
    <n v="3"/>
    <x v="10"/>
    <n v="0.21385668253981702"/>
    <n v="1.5278838808250572E-4"/>
    <x v="0"/>
    <s v="Mar-2024"/>
    <n v="202403"/>
  </r>
  <r>
    <s v="a6479426-ada0-4cbb-b8f7-87feb4f9bd14"/>
    <x v="303"/>
    <x v="4161"/>
    <x v="1"/>
    <x v="0"/>
    <x v="5"/>
    <n v="5"/>
    <n v="629.29"/>
    <n v="0.11"/>
    <n v="2800.3404999999998"/>
    <n v="187.41601351050701"/>
    <x v="1"/>
    <n v="3"/>
    <x v="10"/>
    <n v="6.6926151841358944E-2"/>
    <n v="3.4960034324397339E-5"/>
    <x v="0"/>
    <s v="Mar-2024"/>
    <n v="202403"/>
  </r>
  <r>
    <s v="c6777600-83a1-4d89-b9d5-dacb29eda668"/>
    <x v="321"/>
    <x v="4162"/>
    <x v="2"/>
    <x v="0"/>
    <x v="8"/>
    <n v="4"/>
    <n v="878.49"/>
    <n v="0"/>
    <n v="3513.96"/>
    <n v="784.00726973469989"/>
    <x v="1"/>
    <n v="3"/>
    <x v="10"/>
    <n v="0.22311217820769158"/>
    <n v="0"/>
    <x v="1"/>
    <s v="Mar-2024"/>
    <n v="202403"/>
  </r>
  <r>
    <s v="281a2535-d44b-43a6-b431-7dd1583366f6"/>
    <x v="318"/>
    <x v="4163"/>
    <x v="1"/>
    <x v="2"/>
    <x v="8"/>
    <n v="3"/>
    <n v="863.3"/>
    <n v="0.25"/>
    <n v="1942.425"/>
    <n v="472.30842340692152"/>
    <x v="1"/>
    <n v="3"/>
    <x v="10"/>
    <n v="0.24315400770012821"/>
    <n v="9.652882350669912E-5"/>
    <x v="0"/>
    <s v="Mar-2024"/>
    <n v="202403"/>
  </r>
  <r>
    <s v="0c9aa9f9-defd-43b7-87ca-26362188183e"/>
    <x v="305"/>
    <x v="4164"/>
    <x v="0"/>
    <x v="2"/>
    <x v="4"/>
    <n v="3"/>
    <n v="21.46"/>
    <n v="0.1"/>
    <n v="57.942"/>
    <n v="4.0101229050524294"/>
    <x v="1"/>
    <n v="3"/>
    <x v="10"/>
    <n v="6.9209259346457302E-2"/>
    <n v="1.553277415346381E-3"/>
    <x v="0"/>
    <s v="Mar-2024"/>
    <n v="202403"/>
  </r>
  <r>
    <s v="d3402eda-bd73-4995-89a0-dfc473d10c07"/>
    <x v="296"/>
    <x v="4165"/>
    <x v="1"/>
    <x v="0"/>
    <x v="4"/>
    <n v="2"/>
    <n v="237.71"/>
    <n v="0.26"/>
    <n v="351.81079999999997"/>
    <n v="41.767671114800827"/>
    <x v="1"/>
    <n v="3"/>
    <x v="10"/>
    <n v="0.11872196963481743"/>
    <n v="5.4688485970299941E-4"/>
    <x v="0"/>
    <s v="Mar-2024"/>
    <n v="202403"/>
  </r>
  <r>
    <s v="025cee74-657b-4a57-a614-27d55c604408"/>
    <x v="321"/>
    <x v="4166"/>
    <x v="3"/>
    <x v="1"/>
    <x v="1"/>
    <n v="7"/>
    <n v="387.4"/>
    <n v="0.02"/>
    <n v="2657.5639999999999"/>
    <n v="699.73791782380044"/>
    <x v="1"/>
    <n v="3"/>
    <x v="10"/>
    <n v="0.26330049542505862"/>
    <n v="7.3751751604100603E-6"/>
    <x v="0"/>
    <s v="Mar-2024"/>
    <n v="202403"/>
  </r>
  <r>
    <s v="aea75641-ef59-4bcd-9413-95b643925105"/>
    <x v="304"/>
    <x v="4167"/>
    <x v="0"/>
    <x v="1"/>
    <x v="4"/>
    <n v="9"/>
    <n v="235.77"/>
    <n v="0.03"/>
    <n v="2058.2721000000001"/>
    <n v="170.63800600434979"/>
    <x v="1"/>
    <n v="3"/>
    <x v="10"/>
    <n v="8.2903521844536379E-2"/>
    <n v="1.4138072415206909E-5"/>
    <x v="0"/>
    <s v="Mar-2024"/>
    <n v="202403"/>
  </r>
  <r>
    <s v="1c9888f3-1d6d-452a-a60c-2bd253aaa7e1"/>
    <x v="310"/>
    <x v="4168"/>
    <x v="1"/>
    <x v="2"/>
    <x v="0"/>
    <n v="8"/>
    <n v="228.93"/>
    <n v="0.13"/>
    <n v="1593.3527999999999"/>
    <n v="314.0093182944143"/>
    <x v="1"/>
    <n v="3"/>
    <x v="10"/>
    <n v="0.19707457023605465"/>
    <n v="7.0982396365701307E-5"/>
    <x v="0"/>
    <s v="Mar-2024"/>
    <n v="202403"/>
  </r>
  <r>
    <s v="daeb4138-09e4-4c88-a356-7318c14fde6a"/>
    <x v="311"/>
    <x v="4169"/>
    <x v="3"/>
    <x v="2"/>
    <x v="0"/>
    <n v="8"/>
    <n v="626"/>
    <n v="0.3"/>
    <n v="3505.6"/>
    <n v="517.37112586351805"/>
    <x v="1"/>
    <n v="3"/>
    <x v="10"/>
    <n v="0.14758418697612907"/>
    <n v="5.9904153354632583E-5"/>
    <x v="0"/>
    <s v="Mar-2024"/>
    <n v="202403"/>
  </r>
  <r>
    <s v="1c9c050c-19a3-4ef2-b40e-a789b0980856"/>
    <x v="319"/>
    <x v="4170"/>
    <x v="0"/>
    <x v="0"/>
    <x v="8"/>
    <n v="8"/>
    <n v="716.6"/>
    <n v="0.1"/>
    <n v="5159.5200000000004"/>
    <n v="1355.6319539220649"/>
    <x v="1"/>
    <n v="3"/>
    <x v="10"/>
    <n v="0.26274381219998466"/>
    <n v="1.7443483114708346E-5"/>
    <x v="0"/>
    <s v="Mar-2024"/>
    <n v="202403"/>
  </r>
  <r>
    <s v="95e6910b-c9d1-4dae-af87-dcab6cd60334"/>
    <x v="306"/>
    <x v="4171"/>
    <x v="1"/>
    <x v="1"/>
    <x v="3"/>
    <n v="4"/>
    <n v="556.78"/>
    <n v="0.28000000000000003"/>
    <n v="1603.5264"/>
    <n v="83.330663471867098"/>
    <x v="1"/>
    <n v="3"/>
    <x v="10"/>
    <n v="5.1967129117342317E-2"/>
    <n v="1.2572290671360325E-4"/>
    <x v="0"/>
    <s v="Mar-2024"/>
    <n v="202403"/>
  </r>
  <r>
    <s v="293c7288-208e-4515-a93a-346a2dd000e8"/>
    <x v="296"/>
    <x v="4172"/>
    <x v="3"/>
    <x v="1"/>
    <x v="6"/>
    <n v="3"/>
    <n v="287.56"/>
    <n v="0.02"/>
    <n v="845.42640000000006"/>
    <n v="114.3942854282345"/>
    <x v="1"/>
    <n v="3"/>
    <x v="10"/>
    <n v="0.13530957328542673"/>
    <n v="2.3183567487364956E-5"/>
    <x v="0"/>
    <s v="Mar-2024"/>
    <n v="202403"/>
  </r>
  <r>
    <s v="31a5b566-bb7f-4cec-b3c5-24cf8ae2c66b"/>
    <x v="297"/>
    <x v="4173"/>
    <x v="2"/>
    <x v="0"/>
    <x v="5"/>
    <n v="8"/>
    <n v="568.54"/>
    <n v="0.14000000000000001"/>
    <n v="3911.5551999999998"/>
    <n v="1078.843267576176"/>
    <x v="1"/>
    <n v="3"/>
    <x v="10"/>
    <n v="0.27580929129574244"/>
    <n v="3.0780595912336871E-5"/>
    <x v="0"/>
    <s v="Mar-2024"/>
    <n v="202403"/>
  </r>
  <r>
    <s v="c8727f82-e1eb-445e-8c9f-803458e4c150"/>
    <x v="296"/>
    <x v="4174"/>
    <x v="0"/>
    <x v="2"/>
    <x v="9"/>
    <n v="2"/>
    <n v="54.97"/>
    <n v="0.05"/>
    <n v="104.443"/>
    <n v="8.7114959957406608"/>
    <x v="1"/>
    <n v="3"/>
    <x v="10"/>
    <n v="8.3409093914773233E-2"/>
    <n v="4.5479352374022198E-4"/>
    <x v="0"/>
    <s v="Mar-2024"/>
    <n v="202403"/>
  </r>
  <r>
    <s v="5bd376dd-003f-448e-ad71-d32f416c370b"/>
    <x v="304"/>
    <x v="4175"/>
    <x v="3"/>
    <x v="1"/>
    <x v="6"/>
    <n v="3"/>
    <n v="132.16999999999999"/>
    <n v="0.09"/>
    <n v="360.82409999999999"/>
    <n v="22.72861937178849"/>
    <x v="1"/>
    <n v="3"/>
    <x v="10"/>
    <n v="6.2990857239825421E-2"/>
    <n v="2.2698040402511916E-4"/>
    <x v="0"/>
    <s v="Mar-2024"/>
    <n v="202403"/>
  </r>
  <r>
    <s v="6dd002ee-15e6-4f8a-b1d4-99d2c785f993"/>
    <x v="308"/>
    <x v="4176"/>
    <x v="1"/>
    <x v="2"/>
    <x v="5"/>
    <n v="1"/>
    <n v="535.78"/>
    <n v="0.06"/>
    <n v="503.63319999999987"/>
    <n v="100.07231302994801"/>
    <x v="1"/>
    <n v="3"/>
    <x v="10"/>
    <n v="0.19870078666368307"/>
    <n v="1.1198626301840307E-4"/>
    <x v="0"/>
    <s v="Mar-2024"/>
    <n v="202403"/>
  </r>
  <r>
    <s v="eb6c1ec5-edd5-4032-93a7-6aab4a2c517a"/>
    <x v="298"/>
    <x v="3652"/>
    <x v="1"/>
    <x v="1"/>
    <x v="1"/>
    <n v="9"/>
    <n v="98.82"/>
    <n v="0.14000000000000001"/>
    <n v="764.8667999999999"/>
    <n v="156.554752326825"/>
    <x v="1"/>
    <n v="3"/>
    <x v="10"/>
    <n v="0.20468237388107971"/>
    <n v="1.5741302930131107E-4"/>
    <x v="0"/>
    <s v="Mar-2024"/>
    <n v="202403"/>
  </r>
  <r>
    <s v="49c8ade2-146b-47aa-8332-25f5a9ba9431"/>
    <x v="314"/>
    <x v="4177"/>
    <x v="2"/>
    <x v="2"/>
    <x v="8"/>
    <n v="7"/>
    <n v="831.49"/>
    <n v="0.22"/>
    <n v="4539.9354000000003"/>
    <n v="1249.1870842996359"/>
    <x v="1"/>
    <n v="3"/>
    <x v="10"/>
    <n v="0.27515525535883967"/>
    <n v="3.7797894657267585E-5"/>
    <x v="0"/>
    <s v="Mar-2024"/>
    <n v="202403"/>
  </r>
  <r>
    <s v="2c13dfc1-e24e-46c9-8390-561ef5ea20fd"/>
    <x v="311"/>
    <x v="4178"/>
    <x v="0"/>
    <x v="0"/>
    <x v="5"/>
    <n v="5"/>
    <n v="416.53"/>
    <n v="0.03"/>
    <n v="2020.170499999999"/>
    <n v="589.15773560603952"/>
    <x v="1"/>
    <n v="3"/>
    <x v="10"/>
    <n v="0.29163762940110244"/>
    <n v="1.440472474971791E-5"/>
    <x v="0"/>
    <s v="Mar-2024"/>
    <n v="202403"/>
  </r>
  <r>
    <s v="152db41e-a692-4a54-8085-da942f0e8b0e"/>
    <x v="310"/>
    <x v="4179"/>
    <x v="1"/>
    <x v="2"/>
    <x v="1"/>
    <n v="9"/>
    <n v="922.23"/>
    <n v="0.18"/>
    <n v="6806.0574000000006"/>
    <n v="507.40826595808858"/>
    <x v="1"/>
    <n v="3"/>
    <x v="10"/>
    <n v="7.4552451755415486E-2"/>
    <n v="2.1686564089218524E-5"/>
    <x v="0"/>
    <s v="Mar-2024"/>
    <n v="202403"/>
  </r>
  <r>
    <s v="c3a657c1-18ac-48c5-b2b6-5caafb915fb6"/>
    <x v="303"/>
    <x v="4180"/>
    <x v="0"/>
    <x v="2"/>
    <x v="8"/>
    <n v="8"/>
    <n v="244.66"/>
    <n v="0.12"/>
    <n v="1722.4064000000001"/>
    <n v="402.5045059628232"/>
    <x v="1"/>
    <n v="3"/>
    <x v="10"/>
    <n v="0.23368730281240432"/>
    <n v="6.1309572467914658E-5"/>
    <x v="0"/>
    <s v="Mar-2024"/>
    <n v="202403"/>
  </r>
  <r>
    <s v="8fc29c9d-a52e-4037-b9f2-1e1447b5bd5e"/>
    <x v="312"/>
    <x v="4181"/>
    <x v="2"/>
    <x v="0"/>
    <x v="3"/>
    <n v="4"/>
    <n v="519.38"/>
    <n v="0.03"/>
    <n v="2015.1944000000001"/>
    <n v="229.79940653769509"/>
    <x v="1"/>
    <n v="3"/>
    <x v="10"/>
    <n v="0.11403336895819832"/>
    <n v="1.4440294196927105E-5"/>
    <x v="0"/>
    <s v="Mar-2024"/>
    <n v="202403"/>
  </r>
  <r>
    <s v="8dbf89f0-ccd5-459f-ab93-aef2a5bd813d"/>
    <x v="302"/>
    <x v="4182"/>
    <x v="1"/>
    <x v="0"/>
    <x v="9"/>
    <n v="9"/>
    <n v="951.3"/>
    <n v="0.13"/>
    <n v="7448.6789999999992"/>
    <n v="1559.735183376325"/>
    <x v="1"/>
    <n v="3"/>
    <x v="10"/>
    <n v="0.20939755671795296"/>
    <n v="1.5183900393613421E-5"/>
    <x v="0"/>
    <s v="Mar-2024"/>
    <n v="202403"/>
  </r>
  <r>
    <s v="9a19376b-2788-4cdf-905e-6d2b8af0da91"/>
    <x v="314"/>
    <x v="4183"/>
    <x v="1"/>
    <x v="0"/>
    <x v="0"/>
    <n v="4"/>
    <n v="352.72"/>
    <n v="0.24"/>
    <n v="1072.2688000000001"/>
    <n v="106.98113609410601"/>
    <x v="1"/>
    <n v="3"/>
    <x v="10"/>
    <n v="9.9770818748159046E-2"/>
    <n v="1.7010660013608525E-4"/>
    <x v="0"/>
    <s v="Mar-2024"/>
    <n v="202403"/>
  </r>
  <r>
    <s v="9e1c84a3-5b2e-4aca-bbc1-463ccfb31482"/>
    <x v="304"/>
    <x v="359"/>
    <x v="3"/>
    <x v="0"/>
    <x v="1"/>
    <n v="1"/>
    <n v="365.84"/>
    <n v="0.23"/>
    <n v="281.6968"/>
    <n v="32.204956237900447"/>
    <x v="1"/>
    <n v="3"/>
    <x v="10"/>
    <n v="0.11432489200409961"/>
    <n v="6.2869013776514326E-4"/>
    <x v="0"/>
    <s v="Mar-2024"/>
    <n v="202403"/>
  </r>
  <r>
    <s v="eab43637-98ed-4260-95e7-330c644311c6"/>
    <x v="297"/>
    <x v="4184"/>
    <x v="3"/>
    <x v="0"/>
    <x v="5"/>
    <n v="8"/>
    <n v="87.58"/>
    <n v="0.16"/>
    <n v="588.5376"/>
    <n v="146.1739345283606"/>
    <x v="1"/>
    <n v="3"/>
    <x v="10"/>
    <n v="0.2483680473912977"/>
    <n v="2.2836263987211693E-4"/>
    <x v="0"/>
    <s v="Mar-2024"/>
    <n v="202403"/>
  </r>
  <r>
    <s v="850f0b78-2142-4f85-9d13-ccd6cd649253"/>
    <x v="320"/>
    <x v="4185"/>
    <x v="2"/>
    <x v="2"/>
    <x v="5"/>
    <n v="1"/>
    <n v="280.08999999999997"/>
    <n v="0.12"/>
    <n v="246.47919999999999"/>
    <n v="57.586420821790377"/>
    <x v="1"/>
    <n v="3"/>
    <x v="10"/>
    <n v="0.23363602617093199"/>
    <n v="4.2843371773358565E-4"/>
    <x v="0"/>
    <s v="Mar-2024"/>
    <n v="202403"/>
  </r>
  <r>
    <s v="1fc7656b-420e-4dbd-88d8-caa3f236ab6e"/>
    <x v="311"/>
    <x v="4186"/>
    <x v="3"/>
    <x v="2"/>
    <x v="4"/>
    <n v="5"/>
    <n v="613.19000000000005"/>
    <n v="0.09"/>
    <n v="2790.0145000000002"/>
    <n v="483.34471797830878"/>
    <x v="1"/>
    <n v="3"/>
    <x v="10"/>
    <n v="0.17324093404471866"/>
    <n v="2.935468614948058E-5"/>
    <x v="0"/>
    <s v="Mar-2024"/>
    <n v="202403"/>
  </r>
  <r>
    <s v="a1fe6186-3e79-41af-adf0-90d17b6e6128"/>
    <x v="311"/>
    <x v="4187"/>
    <x v="1"/>
    <x v="1"/>
    <x v="0"/>
    <n v="7"/>
    <n v="559.07000000000005"/>
    <n v="0.05"/>
    <n v="3717.8155000000002"/>
    <n v="427.28867584315611"/>
    <x v="1"/>
    <n v="3"/>
    <x v="10"/>
    <n v="0.11493003777168503"/>
    <n v="1.2776319857722901E-5"/>
    <x v="0"/>
    <s v="Mar-2024"/>
    <n v="202403"/>
  </r>
  <r>
    <s v="4138d8f9-d75c-4a1c-ab74-8f71a28ec5b0"/>
    <x v="305"/>
    <x v="4188"/>
    <x v="2"/>
    <x v="1"/>
    <x v="1"/>
    <n v="9"/>
    <n v="400.94"/>
    <n v="0"/>
    <n v="3608.46"/>
    <n v="393.36009785957577"/>
    <x v="1"/>
    <n v="3"/>
    <x v="10"/>
    <n v="0.10901051912992683"/>
    <n v="0"/>
    <x v="1"/>
    <s v="Mar-2024"/>
    <n v="202403"/>
  </r>
  <r>
    <s v="c35631c0-e9b6-4ecf-be9c-e354e360f16a"/>
    <x v="316"/>
    <x v="4189"/>
    <x v="0"/>
    <x v="2"/>
    <x v="6"/>
    <n v="6"/>
    <n v="240.96"/>
    <n v="0.05"/>
    <n v="1373.472"/>
    <n v="382.02743213678821"/>
    <x v="1"/>
    <n v="3"/>
    <x v="10"/>
    <n v="0.2781472298938662"/>
    <n v="3.4583886675520147E-5"/>
    <x v="0"/>
    <s v="Mar-2024"/>
    <n v="202403"/>
  </r>
  <r>
    <s v="6c51fef3-b632-4d4c-997d-57902b9fb0a4"/>
    <x v="314"/>
    <x v="4190"/>
    <x v="3"/>
    <x v="1"/>
    <x v="6"/>
    <n v="9"/>
    <n v="850.26"/>
    <n v="0.24"/>
    <n v="5815.7784000000001"/>
    <n v="325.65278270673531"/>
    <x v="1"/>
    <n v="3"/>
    <x v="10"/>
    <n v="5.5994702739488027E-2"/>
    <n v="3.1362955644939974E-5"/>
    <x v="0"/>
    <s v="Mar-2024"/>
    <n v="202403"/>
  </r>
  <r>
    <s v="4a0a3c2d-a0fc-498e-be75-ea505afe7d75"/>
    <x v="321"/>
    <x v="4191"/>
    <x v="2"/>
    <x v="0"/>
    <x v="5"/>
    <n v="4"/>
    <n v="717.36"/>
    <n v="0.11"/>
    <n v="2553.8015999999998"/>
    <n v="512.23096396315952"/>
    <x v="1"/>
    <n v="3"/>
    <x v="10"/>
    <n v="0.20057586461029689"/>
    <n v="3.8335006133600983E-5"/>
    <x v="0"/>
    <s v="Mar-2024"/>
    <n v="202403"/>
  </r>
  <r>
    <s v="8fe6d9ca-757b-4747-9d0e-6901e9ad8219"/>
    <x v="323"/>
    <x v="4192"/>
    <x v="3"/>
    <x v="0"/>
    <x v="2"/>
    <n v="5"/>
    <n v="459.12"/>
    <n v="0.03"/>
    <n v="2226.732"/>
    <n v="623.25254931823167"/>
    <x v="1"/>
    <n v="3"/>
    <x v="10"/>
    <n v="0.27989562700775472"/>
    <n v="1.3068478829064297E-5"/>
    <x v="0"/>
    <s v="Mar-2024"/>
    <n v="202403"/>
  </r>
  <r>
    <s v="ddea23ab-fc33-4856-ab4c-1305da59fd44"/>
    <x v="298"/>
    <x v="4193"/>
    <x v="3"/>
    <x v="2"/>
    <x v="2"/>
    <n v="6"/>
    <n v="236.56"/>
    <n v="0.03"/>
    <n v="1376.7791999999999"/>
    <n v="405.36663103456249"/>
    <x v="1"/>
    <n v="3"/>
    <x v="10"/>
    <n v="0.29443111214533346"/>
    <n v="2.1136286777138988E-5"/>
    <x v="0"/>
    <s v="Mar-2024"/>
    <n v="202403"/>
  </r>
  <r>
    <s v="401ff141-4827-4a32-af63-ee799cdd1fd7"/>
    <x v="306"/>
    <x v="4194"/>
    <x v="3"/>
    <x v="1"/>
    <x v="8"/>
    <n v="9"/>
    <n v="20.59"/>
    <n v="0.11"/>
    <n v="164.92590000000001"/>
    <n v="10.005816964923101"/>
    <x v="1"/>
    <n v="3"/>
    <x v="10"/>
    <n v="6.0668560637978028E-2"/>
    <n v="5.9359991365819434E-4"/>
    <x v="0"/>
    <s v="Mar-2024"/>
    <n v="202403"/>
  </r>
  <r>
    <s v="f42eb677-599b-4efb-9bee-3fb4b41f0c3c"/>
    <x v="320"/>
    <x v="4195"/>
    <x v="1"/>
    <x v="0"/>
    <x v="6"/>
    <n v="9"/>
    <n v="979.98"/>
    <n v="0.2"/>
    <n v="7055.8559999999998"/>
    <n v="2034.340575064726"/>
    <x v="1"/>
    <n v="3"/>
    <x v="10"/>
    <n v="0.28831945763415889"/>
    <n v="2.2676199741037801E-5"/>
    <x v="0"/>
    <s v="Mar-2024"/>
    <n v="202403"/>
  </r>
  <r>
    <s v="fb5389e7-3644-4a06-b111-245e5f1783c4"/>
    <x v="310"/>
    <x v="4196"/>
    <x v="0"/>
    <x v="1"/>
    <x v="5"/>
    <n v="7"/>
    <n v="509.65"/>
    <n v="0.08"/>
    <n v="3282.1460000000002"/>
    <n v="959.76119541961521"/>
    <x v="1"/>
    <n v="3"/>
    <x v="10"/>
    <n v="0.29241880020560179"/>
    <n v="2.2424352847192054E-5"/>
    <x v="0"/>
    <s v="Mar-2024"/>
    <n v="202403"/>
  </r>
  <r>
    <s v="031be288-d58e-46e2-a43d-b43369e0adc1"/>
    <x v="317"/>
    <x v="4197"/>
    <x v="3"/>
    <x v="0"/>
    <x v="1"/>
    <n v="1"/>
    <n v="270.41000000000003"/>
    <n v="0.05"/>
    <n v="256.8895"/>
    <n v="72.751421723363649"/>
    <x v="1"/>
    <n v="3"/>
    <x v="10"/>
    <n v="0.28320122746692117"/>
    <n v="1.8490440442291335E-4"/>
    <x v="0"/>
    <s v="Mar-2024"/>
    <n v="202403"/>
  </r>
  <r>
    <s v="6bd1c6c8-cdc5-4453-8fd3-5a1d4b9ad7d3"/>
    <x v="316"/>
    <x v="4198"/>
    <x v="2"/>
    <x v="1"/>
    <x v="3"/>
    <n v="7"/>
    <n v="158.34"/>
    <n v="0.01"/>
    <n v="1097.2962"/>
    <n v="212.14476725021149"/>
    <x v="1"/>
    <n v="3"/>
    <x v="10"/>
    <n v="0.19333409452271091"/>
    <n v="9.0221765098612377E-6"/>
    <x v="0"/>
    <s v="Mar-2024"/>
    <n v="202403"/>
  </r>
  <r>
    <s v="ee348ee2-2e4f-4773-bbe3-0e2844b3a8e7"/>
    <x v="309"/>
    <x v="4199"/>
    <x v="1"/>
    <x v="1"/>
    <x v="7"/>
    <n v="9"/>
    <n v="639.21"/>
    <n v="0.06"/>
    <n v="5407.7165999999997"/>
    <n v="1605.3612984943941"/>
    <x v="1"/>
    <n v="3"/>
    <x v="10"/>
    <n v="0.29686490939528787"/>
    <n v="1.0429540630882912E-5"/>
    <x v="0"/>
    <s v="Mar-2024"/>
    <n v="202403"/>
  </r>
  <r>
    <s v="08199822-c438-4c36-b109-b73aec3f064a"/>
    <x v="300"/>
    <x v="4200"/>
    <x v="3"/>
    <x v="2"/>
    <x v="0"/>
    <n v="6"/>
    <n v="764.25"/>
    <n v="0.09"/>
    <n v="4172.8050000000003"/>
    <n v="272.01760911960582"/>
    <x v="1"/>
    <n v="3"/>
    <x v="10"/>
    <n v="6.5188190945804039E-2"/>
    <n v="1.9627085377821394E-5"/>
    <x v="0"/>
    <s v="Mar-2024"/>
    <n v="202403"/>
  </r>
  <r>
    <s v="2b27f49e-f116-40b3-a003-05fa434c5fdd"/>
    <x v="320"/>
    <x v="4201"/>
    <x v="1"/>
    <x v="1"/>
    <x v="7"/>
    <n v="5"/>
    <n v="326.74"/>
    <n v="0.17"/>
    <n v="1355.971"/>
    <n v="283.36784511642469"/>
    <x v="1"/>
    <n v="3"/>
    <x v="10"/>
    <n v="0.20897780639587771"/>
    <n v="1.040582726326743E-4"/>
    <x v="0"/>
    <s v="Mar-2024"/>
    <n v="202403"/>
  </r>
  <r>
    <s v="32cf6164-be9f-48e1-80e0-d0386ca8f828"/>
    <x v="312"/>
    <x v="4202"/>
    <x v="1"/>
    <x v="1"/>
    <x v="4"/>
    <n v="5"/>
    <n v="401.95"/>
    <n v="0.05"/>
    <n v="1909.2625"/>
    <n v="425.97226479744012"/>
    <x v="1"/>
    <n v="3"/>
    <x v="10"/>
    <n v="0.22310827599528096"/>
    <n v="2.4878716258241077E-5"/>
    <x v="0"/>
    <s v="Mar-2024"/>
    <n v="202403"/>
  </r>
  <r>
    <s v="0ae4858b-3bc5-4c15-a73d-2c4e278e1fa4"/>
    <x v="314"/>
    <x v="4203"/>
    <x v="1"/>
    <x v="0"/>
    <x v="7"/>
    <n v="3"/>
    <n v="525.23"/>
    <n v="0.17"/>
    <n v="1307.8226999999999"/>
    <n v="179.48686931281659"/>
    <x v="1"/>
    <n v="3"/>
    <x v="10"/>
    <n v="0.13724098022829592"/>
    <n v="1.0788924217327012E-4"/>
    <x v="0"/>
    <s v="Mar-2024"/>
    <n v="202403"/>
  </r>
  <r>
    <s v="50cf1458-eb03-4acd-8c53-8b02041b6ea5"/>
    <x v="316"/>
    <x v="4204"/>
    <x v="0"/>
    <x v="2"/>
    <x v="5"/>
    <n v="3"/>
    <n v="56.04"/>
    <n v="0.17"/>
    <n v="139.53960000000001"/>
    <n v="17.457392895964531"/>
    <x v="1"/>
    <n v="3"/>
    <x v="10"/>
    <n v="0.12510708713486732"/>
    <n v="1.0111824886985487E-3"/>
    <x v="0"/>
    <s v="Mar-2024"/>
    <n v="202403"/>
  </r>
  <r>
    <s v="c7eefe8d-eda6-4828-9d2a-ef22bf24fd49"/>
    <x v="320"/>
    <x v="4205"/>
    <x v="0"/>
    <x v="0"/>
    <x v="3"/>
    <n v="7"/>
    <n v="51"/>
    <n v="0.09"/>
    <n v="324.87"/>
    <n v="83.377255143340577"/>
    <x v="1"/>
    <n v="3"/>
    <x v="10"/>
    <n v="0.25664805966491389"/>
    <n v="2.5210084033613445E-4"/>
    <x v="0"/>
    <s v="Mar-2024"/>
    <n v="202403"/>
  </r>
  <r>
    <s v="886594a4-8ee0-4e58-9213-2019b8c4764e"/>
    <x v="319"/>
    <x v="2542"/>
    <x v="1"/>
    <x v="2"/>
    <x v="4"/>
    <n v="4"/>
    <n v="136.56"/>
    <n v="0.17"/>
    <n v="453.37920000000003"/>
    <n v="55.018741109368612"/>
    <x v="1"/>
    <n v="3"/>
    <x v="10"/>
    <n v="0.12135259206723337"/>
    <n v="3.112185120093732E-4"/>
    <x v="0"/>
    <s v="Mar-2024"/>
    <n v="202403"/>
  </r>
  <r>
    <s v="09a061b5-de04-4a39-99dd-7c5166358da3"/>
    <x v="314"/>
    <x v="4206"/>
    <x v="3"/>
    <x v="2"/>
    <x v="5"/>
    <n v="2"/>
    <n v="374.07"/>
    <n v="0.21"/>
    <n v="591.03060000000005"/>
    <n v="152.73312200073141"/>
    <x v="1"/>
    <n v="3"/>
    <x v="10"/>
    <n v="0.25841829847850756"/>
    <n v="2.8069612639345574E-4"/>
    <x v="0"/>
    <s v="Mar-2024"/>
    <n v="202403"/>
  </r>
  <r>
    <s v="003ca42a-7b66-46a0-9f50-34340d79b53f"/>
    <x v="308"/>
    <x v="4207"/>
    <x v="0"/>
    <x v="1"/>
    <x v="7"/>
    <n v="5"/>
    <n v="16.86"/>
    <n v="0.11"/>
    <n v="75.027000000000001"/>
    <n v="11.46878362005179"/>
    <x v="1"/>
    <n v="3"/>
    <x v="10"/>
    <n v="0.15286208458357378"/>
    <n v="1.3048635824436537E-3"/>
    <x v="0"/>
    <s v="Mar-2024"/>
    <n v="202403"/>
  </r>
  <r>
    <s v="d7eb7e2a-56a9-42fb-9a9c-b7fad10b1f89"/>
    <x v="320"/>
    <x v="4208"/>
    <x v="3"/>
    <x v="0"/>
    <x v="7"/>
    <n v="1"/>
    <n v="847.87"/>
    <n v="0.1"/>
    <n v="763.08299999999997"/>
    <n v="45.931476956696379"/>
    <x v="1"/>
    <n v="3"/>
    <x v="10"/>
    <n v="6.0191980370020534E-2"/>
    <n v="1.179426091263991E-4"/>
    <x v="0"/>
    <s v="Mar-2024"/>
    <n v="202403"/>
  </r>
  <r>
    <s v="5a92543a-565d-491a-be7b-65a726db7534"/>
    <x v="318"/>
    <x v="4209"/>
    <x v="1"/>
    <x v="0"/>
    <x v="3"/>
    <n v="8"/>
    <n v="173.49"/>
    <n v="0.19"/>
    <n v="1124.2152000000001"/>
    <n v="236.28792915974421"/>
    <x v="1"/>
    <n v="3"/>
    <x v="10"/>
    <n v="0.21018033661148167"/>
    <n v="1.3689549829961381E-4"/>
    <x v="0"/>
    <s v="Mar-2024"/>
    <n v="202403"/>
  </r>
  <r>
    <s v="9f481ed1-cfa2-484a-bfca-bcc722dfbaf1"/>
    <x v="324"/>
    <x v="4034"/>
    <x v="3"/>
    <x v="1"/>
    <x v="4"/>
    <n v="7"/>
    <n v="193.42"/>
    <n v="0.11"/>
    <n v="1205.0065999999999"/>
    <n v="221.67717792461019"/>
    <x v="1"/>
    <n v="3"/>
    <x v="10"/>
    <n v="0.18396345540730666"/>
    <n v="8.124436828810731E-5"/>
    <x v="0"/>
    <s v="Mar-2024"/>
    <n v="202403"/>
  </r>
  <r>
    <s v="304fc30d-9013-40d9-9d36-d1a95586d381"/>
    <x v="296"/>
    <x v="4210"/>
    <x v="2"/>
    <x v="0"/>
    <x v="2"/>
    <n v="8"/>
    <n v="150.26"/>
    <n v="0.13"/>
    <n v="1045.8096"/>
    <n v="245.99461953822359"/>
    <x v="1"/>
    <n v="3"/>
    <x v="10"/>
    <n v="0.23521931672670013"/>
    <n v="1.0814588047384535E-4"/>
    <x v="0"/>
    <s v="Mar-2024"/>
    <n v="202403"/>
  </r>
  <r>
    <s v="141aa80c-ef7c-4009-a48b-cc788d422bc3"/>
    <x v="313"/>
    <x v="4211"/>
    <x v="3"/>
    <x v="2"/>
    <x v="8"/>
    <n v="2"/>
    <n v="128.96"/>
    <n v="0.17"/>
    <n v="214.0736"/>
    <n v="19.403234056441171"/>
    <x v="1"/>
    <n v="3"/>
    <x v="10"/>
    <n v="9.0638145275462143E-2"/>
    <n v="6.591191066997519E-4"/>
    <x v="0"/>
    <s v="Mar-2024"/>
    <n v="202403"/>
  </r>
  <r>
    <s v="5a10500a-4cdd-4e7d-9230-8a97492af55a"/>
    <x v="316"/>
    <x v="4212"/>
    <x v="3"/>
    <x v="1"/>
    <x v="1"/>
    <n v="2"/>
    <n v="924.9"/>
    <n v="0.26"/>
    <n v="1368.8520000000001"/>
    <n v="126.1836348313596"/>
    <x v="1"/>
    <n v="3"/>
    <x v="10"/>
    <n v="9.2182087494747128E-2"/>
    <n v="1.4055573575521679E-4"/>
    <x v="0"/>
    <s v="Mar-2024"/>
    <n v="202403"/>
  </r>
  <r>
    <s v="58bcb990-cf87-4722-8739-7f43cea24d6d"/>
    <x v="306"/>
    <x v="4213"/>
    <x v="2"/>
    <x v="0"/>
    <x v="1"/>
    <n v="5"/>
    <n v="192.25"/>
    <n v="0.23"/>
    <n v="740.16250000000002"/>
    <n v="88.98876881974391"/>
    <x v="1"/>
    <n v="3"/>
    <x v="10"/>
    <n v="0.12022869142890096"/>
    <n v="2.3927178153446035E-4"/>
    <x v="0"/>
    <s v="Mar-2024"/>
    <n v="202403"/>
  </r>
  <r>
    <s v="6f291312-d037-40a9-8958-6717309b5614"/>
    <x v="301"/>
    <x v="4214"/>
    <x v="1"/>
    <x v="1"/>
    <x v="4"/>
    <n v="7"/>
    <n v="708.18"/>
    <n v="0.26"/>
    <n v="3668.3723999999988"/>
    <n v="985.1954263627307"/>
    <x v="1"/>
    <n v="3"/>
    <x v="10"/>
    <n v="0.26856472542502258"/>
    <n v="5.2448328310397284E-5"/>
    <x v="0"/>
    <s v="Mar-2024"/>
    <n v="202403"/>
  </r>
  <r>
    <s v="06e37d54-23ec-4d8a-b832-d26c330afdc1"/>
    <x v="296"/>
    <x v="4215"/>
    <x v="3"/>
    <x v="0"/>
    <x v="3"/>
    <n v="6"/>
    <n v="691.87"/>
    <n v="0.26"/>
    <n v="3071.9027999999998"/>
    <n v="395.00856487862188"/>
    <x v="1"/>
    <n v="3"/>
    <x v="10"/>
    <n v="0.12858758580467516"/>
    <n v="6.2632190054971794E-5"/>
    <x v="0"/>
    <s v="Mar-2024"/>
    <n v="202403"/>
  </r>
  <r>
    <s v="6a1b03fe-abc9-4b7e-947c-abf72c3e32e0"/>
    <x v="323"/>
    <x v="4216"/>
    <x v="0"/>
    <x v="1"/>
    <x v="8"/>
    <n v="4"/>
    <n v="106.6"/>
    <n v="0.28999999999999998"/>
    <n v="302.74400000000003"/>
    <n v="21.009298319122539"/>
    <x v="1"/>
    <n v="3"/>
    <x v="10"/>
    <n v="6.9396250030132847E-2"/>
    <n v="6.8011257035647274E-4"/>
    <x v="0"/>
    <s v="Mar-2024"/>
    <n v="202403"/>
  </r>
  <r>
    <s v="ad7511ee-c4f6-49b5-ac02-3f2c9e1e4e15"/>
    <x v="322"/>
    <x v="4217"/>
    <x v="2"/>
    <x v="2"/>
    <x v="8"/>
    <n v="7"/>
    <n v="248.81"/>
    <n v="0.17"/>
    <n v="1445.5861"/>
    <n v="327.03473983652759"/>
    <x v="1"/>
    <n v="3"/>
    <x v="10"/>
    <n v="0.2262298591806656"/>
    <n v="9.7607468693839818E-5"/>
    <x v="0"/>
    <s v="Mar-2024"/>
    <n v="202403"/>
  </r>
  <r>
    <s v="5dbdee3d-7be9-4e48-8598-dc1bfa8ad775"/>
    <x v="311"/>
    <x v="4218"/>
    <x v="1"/>
    <x v="0"/>
    <x v="2"/>
    <n v="1"/>
    <n v="469.76"/>
    <n v="0.17"/>
    <n v="389.90079999999989"/>
    <n v="20.902341309585079"/>
    <x v="1"/>
    <n v="3"/>
    <x v="10"/>
    <n v="5.3609382975323687E-2"/>
    <n v="3.6188692098092646E-4"/>
    <x v="0"/>
    <s v="Mar-2024"/>
    <n v="202403"/>
  </r>
  <r>
    <s v="15dbd666-eacd-407a-8a62-c4bda56135bb"/>
    <x v="300"/>
    <x v="4219"/>
    <x v="0"/>
    <x v="1"/>
    <x v="9"/>
    <n v="3"/>
    <n v="11.63"/>
    <n v="0.22"/>
    <n v="27.214200000000002"/>
    <n v="4.7162003013587261"/>
    <x v="1"/>
    <n v="3"/>
    <x v="10"/>
    <n v="0.17329924456198328"/>
    <n v="6.3055316709658927E-3"/>
    <x v="0"/>
    <s v="Mar-2024"/>
    <n v="202403"/>
  </r>
  <r>
    <s v="47d83ad3-e6ee-4438-b716-0f32d2497631"/>
    <x v="297"/>
    <x v="2930"/>
    <x v="0"/>
    <x v="2"/>
    <x v="3"/>
    <n v="7"/>
    <n v="77.78"/>
    <n v="0.28999999999999998"/>
    <n v="386.56659999999999"/>
    <n v="83.526417414970652"/>
    <x v="1"/>
    <n v="3"/>
    <x v="10"/>
    <n v="0.21607251483954035"/>
    <n v="5.3263784300040405E-4"/>
    <x v="0"/>
    <s v="Mar-2024"/>
    <n v="202403"/>
  </r>
  <r>
    <s v="266daef5-1c1b-4c07-8ade-47d1dd03ba75"/>
    <x v="315"/>
    <x v="4220"/>
    <x v="1"/>
    <x v="1"/>
    <x v="7"/>
    <n v="7"/>
    <n v="51.62"/>
    <n v="0.24"/>
    <n v="274.61840000000001"/>
    <n v="57.139685217732008"/>
    <x v="1"/>
    <n v="3"/>
    <x v="10"/>
    <n v="0.2080693981821029"/>
    <n v="6.6419438755742518E-4"/>
    <x v="0"/>
    <s v="Mar-2024"/>
    <n v="202403"/>
  </r>
  <r>
    <s v="38b170cb-88fe-4aef-95e7-e4e85e24629d"/>
    <x v="300"/>
    <x v="4221"/>
    <x v="2"/>
    <x v="2"/>
    <x v="8"/>
    <n v="2"/>
    <n v="953.95"/>
    <n v="0.2"/>
    <n v="1526.32"/>
    <n v="364.12223816841652"/>
    <x v="1"/>
    <n v="3"/>
    <x v="10"/>
    <n v="0.2385621875939623"/>
    <n v="1.0482729702814613E-4"/>
    <x v="0"/>
    <s v="Mar-2024"/>
    <n v="202403"/>
  </r>
  <r>
    <s v="1a5d4e61-6a5b-4a93-8e1c-f03210c0a80e"/>
    <x v="297"/>
    <x v="4222"/>
    <x v="0"/>
    <x v="1"/>
    <x v="3"/>
    <n v="9"/>
    <n v="159.69999999999999"/>
    <n v="0.23"/>
    <n v="1106.721"/>
    <n v="277.02364344196769"/>
    <x v="1"/>
    <n v="3"/>
    <x v="10"/>
    <n v="0.25031028004525774"/>
    <n v="1.6002226396716066E-4"/>
    <x v="0"/>
    <s v="Mar-2024"/>
    <n v="202403"/>
  </r>
  <r>
    <s v="27ae6f28-02b5-4a19-a536-3913c495131b"/>
    <x v="298"/>
    <x v="368"/>
    <x v="0"/>
    <x v="0"/>
    <x v="6"/>
    <n v="2"/>
    <n v="323.36"/>
    <n v="0.22"/>
    <n v="504.44160000000011"/>
    <n v="61.241189466038158"/>
    <x v="1"/>
    <n v="3"/>
    <x v="10"/>
    <n v="0.12140392359797079"/>
    <n v="3.4017812963879266E-4"/>
    <x v="0"/>
    <s v="Mar-2024"/>
    <n v="202403"/>
  </r>
  <r>
    <s v="a88016c1-5873-4a24-9816-f83adec03900"/>
    <x v="322"/>
    <x v="4223"/>
    <x v="1"/>
    <x v="0"/>
    <x v="8"/>
    <n v="2"/>
    <n v="286.05"/>
    <n v="0.17"/>
    <n v="474.84300000000002"/>
    <n v="120.5462714116514"/>
    <x v="1"/>
    <n v="3"/>
    <x v="10"/>
    <n v="0.2538655332639449"/>
    <n v="2.9715084775388921E-4"/>
    <x v="0"/>
    <s v="Mar-2024"/>
    <n v="202403"/>
  </r>
  <r>
    <s v="e9fd5651-450a-470d-9c0f-75767be96d28"/>
    <x v="304"/>
    <x v="4224"/>
    <x v="2"/>
    <x v="0"/>
    <x v="6"/>
    <n v="4"/>
    <n v="379.69"/>
    <n v="0.19"/>
    <n v="1230.1956"/>
    <n v="149.0468821817073"/>
    <x v="1"/>
    <n v="3"/>
    <x v="10"/>
    <n v="0.1211570600493997"/>
    <n v="1.2510205694118886E-4"/>
    <x v="0"/>
    <s v="Mar-2024"/>
    <n v="202403"/>
  </r>
  <r>
    <s v="9ad4c5c2-df74-406f-b786-75e12897f2ef"/>
    <x v="314"/>
    <x v="4225"/>
    <x v="0"/>
    <x v="1"/>
    <x v="2"/>
    <n v="9"/>
    <n v="340.96"/>
    <n v="0.08"/>
    <n v="2823.1487999999999"/>
    <n v="144.67580976110341"/>
    <x v="1"/>
    <n v="3"/>
    <x v="10"/>
    <n v="5.1246257285872926E-2"/>
    <n v="2.6070180927055635E-5"/>
    <x v="0"/>
    <s v="Mar-2024"/>
    <n v="202403"/>
  </r>
  <r>
    <s v="3ee574c5-4127-4e6f-8fbb-25e8afdfdd03"/>
    <x v="316"/>
    <x v="4226"/>
    <x v="1"/>
    <x v="0"/>
    <x v="8"/>
    <n v="1"/>
    <n v="230.98"/>
    <n v="0.14000000000000001"/>
    <n v="198.64279999999999"/>
    <n v="22.3293367478039"/>
    <x v="1"/>
    <n v="3"/>
    <x v="10"/>
    <n v="0.11240949456916587"/>
    <n v="6.0611308338384283E-4"/>
    <x v="0"/>
    <s v="Mar-2024"/>
    <n v="202403"/>
  </r>
  <r>
    <s v="19a70efa-06ae-46f9-bbaa-ef78c7065cf1"/>
    <x v="317"/>
    <x v="4227"/>
    <x v="1"/>
    <x v="2"/>
    <x v="4"/>
    <n v="1"/>
    <n v="979.45"/>
    <n v="0.22"/>
    <n v="763.97100000000012"/>
    <n v="101.1265879746325"/>
    <x v="1"/>
    <n v="3"/>
    <x v="10"/>
    <n v="0.1323696684489758"/>
    <n v="2.246158558374598E-4"/>
    <x v="0"/>
    <s v="Mar-2024"/>
    <n v="202403"/>
  </r>
  <r>
    <s v="5cdebff4-3745-48a0-bd3b-9d0c3e530eac"/>
    <x v="315"/>
    <x v="4228"/>
    <x v="2"/>
    <x v="1"/>
    <x v="7"/>
    <n v="9"/>
    <n v="750.11"/>
    <n v="7.0000000000000007E-2"/>
    <n v="6278.4206999999997"/>
    <n v="991.67054738645129"/>
    <x v="1"/>
    <n v="3"/>
    <x v="10"/>
    <n v="0.15794904399866855"/>
    <n v="1.0368849605761527E-5"/>
    <x v="0"/>
    <s v="Mar-2024"/>
    <n v="202403"/>
  </r>
  <r>
    <s v="d08228b5-dc26-4c92-a283-2fb9ac24f1bd"/>
    <x v="297"/>
    <x v="4229"/>
    <x v="2"/>
    <x v="0"/>
    <x v="5"/>
    <n v="1"/>
    <n v="194.08"/>
    <n v="0.05"/>
    <n v="184.376"/>
    <n v="28.716330333759942"/>
    <x v="1"/>
    <n v="3"/>
    <x v="10"/>
    <n v="0.1557487435119535"/>
    <n v="2.5762572135201977E-4"/>
    <x v="0"/>
    <s v="Mar-2024"/>
    <n v="202403"/>
  </r>
  <r>
    <s v="0e06ece7-462a-40f8-98b2-c546efb4f53d"/>
    <x v="303"/>
    <x v="4230"/>
    <x v="3"/>
    <x v="2"/>
    <x v="7"/>
    <n v="6"/>
    <n v="174.08"/>
    <n v="0.27"/>
    <n v="762.47040000000004"/>
    <n v="55.190980081562941"/>
    <x v="1"/>
    <n v="3"/>
    <x v="10"/>
    <n v="7.238442316129641E-2"/>
    <n v="2.5850183823529412E-4"/>
    <x v="0"/>
    <s v="Mar-2024"/>
    <n v="202403"/>
  </r>
  <r>
    <s v="c8be40f1-56ac-44c1-bce8-e035199413c9"/>
    <x v="301"/>
    <x v="4231"/>
    <x v="2"/>
    <x v="0"/>
    <x v="1"/>
    <n v="8"/>
    <n v="389.77"/>
    <n v="0.25"/>
    <n v="2338.62"/>
    <n v="636.79737415592774"/>
    <x v="1"/>
    <n v="3"/>
    <x v="10"/>
    <n v="0.2722962149284312"/>
    <n v="8.0175488108371603E-5"/>
    <x v="0"/>
    <s v="Mar-2024"/>
    <n v="202403"/>
  </r>
  <r>
    <s v="c4df0678-8924-4b17-90e9-6d9287ba0904"/>
    <x v="320"/>
    <x v="4232"/>
    <x v="1"/>
    <x v="1"/>
    <x v="2"/>
    <n v="2"/>
    <n v="808.36"/>
    <n v="0.16"/>
    <n v="1358.0447999999999"/>
    <n v="82.205705008018128"/>
    <x v="1"/>
    <n v="3"/>
    <x v="10"/>
    <n v="6.0532395549850883E-2"/>
    <n v="9.8965807313573155E-5"/>
    <x v="0"/>
    <s v="Mar-2024"/>
    <n v="202403"/>
  </r>
  <r>
    <s v="838dae3b-7508-45af-9f2d-06bf5cc5deb2"/>
    <x v="302"/>
    <x v="4233"/>
    <x v="1"/>
    <x v="0"/>
    <x v="9"/>
    <n v="6"/>
    <n v="220.12"/>
    <n v="0.24"/>
    <n v="1003.7472"/>
    <n v="262.11916268559793"/>
    <x v="1"/>
    <n v="3"/>
    <x v="10"/>
    <n v="0.26114061656719734"/>
    <n v="1.8171906232963836E-4"/>
    <x v="0"/>
    <s v="Mar-2024"/>
    <n v="202403"/>
  </r>
  <r>
    <s v="4c6032bf-d412-4ec0-b092-90dc8a8defab"/>
    <x v="302"/>
    <x v="4234"/>
    <x v="1"/>
    <x v="0"/>
    <x v="7"/>
    <n v="3"/>
    <n v="213.24"/>
    <n v="0.12"/>
    <n v="562.95360000000005"/>
    <n v="91.993584398425782"/>
    <x v="1"/>
    <n v="3"/>
    <x v="10"/>
    <n v="0.16341237430300787"/>
    <n v="1.8758206715438003E-4"/>
    <x v="0"/>
    <s v="Mar-2024"/>
    <n v="202403"/>
  </r>
  <r>
    <s v="f8268e25-9555-4af6-b7a1-4752adccce57"/>
    <x v="311"/>
    <x v="4235"/>
    <x v="1"/>
    <x v="0"/>
    <x v="7"/>
    <n v="6"/>
    <n v="373.82"/>
    <n v="7.0000000000000007E-2"/>
    <n v="2085.9155999999998"/>
    <n v="260.9658577209978"/>
    <x v="1"/>
    <n v="3"/>
    <x v="10"/>
    <n v="0.1251085411706005"/>
    <n v="3.1209316426800783E-5"/>
    <x v="0"/>
    <s v="Mar-2024"/>
    <n v="202403"/>
  </r>
  <r>
    <s v="30c4b38c-dc61-45d2-a629-de9b22ff4069"/>
    <x v="295"/>
    <x v="2377"/>
    <x v="2"/>
    <x v="1"/>
    <x v="8"/>
    <n v="8"/>
    <n v="385.31"/>
    <n v="0.28999999999999998"/>
    <n v="2188.5608000000002"/>
    <n v="433.81641102932713"/>
    <x v="1"/>
    <n v="3"/>
    <x v="10"/>
    <n v="0.19821994939748858"/>
    <n v="9.4080091355012836E-5"/>
    <x v="0"/>
    <s v="Mar-2024"/>
    <n v="202403"/>
  </r>
  <r>
    <s v="975c720f-1bc9-4de4-a874-363da44db3c9"/>
    <x v="320"/>
    <x v="4236"/>
    <x v="0"/>
    <x v="1"/>
    <x v="6"/>
    <n v="1"/>
    <n v="122.28"/>
    <n v="0.14000000000000001"/>
    <n v="105.16079999999999"/>
    <n v="22.988131502701911"/>
    <x v="1"/>
    <n v="3"/>
    <x v="10"/>
    <n v="0.21859981573649034"/>
    <n v="1.1449133137062481E-3"/>
    <x v="0"/>
    <s v="Mar-2024"/>
    <n v="202403"/>
  </r>
  <r>
    <s v="929316ee-b915-490d-85d1-3b0563c0d61f"/>
    <x v="295"/>
    <x v="4237"/>
    <x v="3"/>
    <x v="0"/>
    <x v="9"/>
    <n v="9"/>
    <n v="373.15"/>
    <n v="0.11"/>
    <n v="2988.9315000000001"/>
    <n v="360.73014841089832"/>
    <x v="1"/>
    <n v="3"/>
    <x v="10"/>
    <n v="0.1206886636280886"/>
    <n v="3.2754179880000596E-5"/>
    <x v="0"/>
    <s v="Mar-2024"/>
    <n v="202403"/>
  </r>
  <r>
    <s v="3ba5fe1c-3ab5-4261-88ee-47cf351ef73b"/>
    <x v="300"/>
    <x v="4238"/>
    <x v="2"/>
    <x v="2"/>
    <x v="1"/>
    <n v="1"/>
    <n v="380.99"/>
    <n v="0.01"/>
    <n v="377.18009999999998"/>
    <n v="58.485316635220109"/>
    <x v="1"/>
    <n v="3"/>
    <x v="10"/>
    <n v="0.15505939108457767"/>
    <n v="2.6247408068453239E-5"/>
    <x v="0"/>
    <s v="Mar-2024"/>
    <n v="202403"/>
  </r>
  <r>
    <s v="a3159895-9121-4825-a1a9-e2748afa5fdb"/>
    <x v="298"/>
    <x v="4239"/>
    <x v="3"/>
    <x v="1"/>
    <x v="3"/>
    <n v="9"/>
    <n v="54.45"/>
    <n v="0.17"/>
    <n v="406.74149999999997"/>
    <n v="22.519691383916189"/>
    <x v="1"/>
    <n v="3"/>
    <x v="10"/>
    <n v="5.5366102017906191E-2"/>
    <n v="3.4690337720640752E-4"/>
    <x v="0"/>
    <s v="Mar-2024"/>
    <n v="202403"/>
  </r>
  <r>
    <s v="615cc600-f0d1-42a0-83b0-b6fbba1705ac"/>
    <x v="305"/>
    <x v="4240"/>
    <x v="2"/>
    <x v="0"/>
    <x v="7"/>
    <n v="7"/>
    <n v="792.59"/>
    <n v="0.22"/>
    <n v="4327.5414000000001"/>
    <n v="653.29495348372905"/>
    <x v="1"/>
    <n v="3"/>
    <x v="10"/>
    <n v="0.15096214989040407"/>
    <n v="3.9653000200067408E-5"/>
    <x v="0"/>
    <s v="Mar-2024"/>
    <n v="202403"/>
  </r>
  <r>
    <s v="bb12e9d6-34ef-4ede-b8f1-6f6d790cc5d6"/>
    <x v="321"/>
    <x v="4241"/>
    <x v="0"/>
    <x v="0"/>
    <x v="5"/>
    <n v="9"/>
    <n v="822.28"/>
    <n v="0.04"/>
    <n v="7104.4991999999993"/>
    <n v="1934.5536737242051"/>
    <x v="1"/>
    <n v="3"/>
    <x v="10"/>
    <n v="0.27229979471659388"/>
    <n v="5.4050255927961826E-6"/>
    <x v="0"/>
    <s v="Mar-2024"/>
    <n v="202403"/>
  </r>
  <r>
    <s v="a9921942-e16e-4ae3-a038-1bdcf76d3f4d"/>
    <x v="314"/>
    <x v="4242"/>
    <x v="0"/>
    <x v="2"/>
    <x v="2"/>
    <n v="9"/>
    <n v="284.27999999999997"/>
    <n v="0.06"/>
    <n v="2405.0088000000001"/>
    <n v="329.61770257250112"/>
    <x v="1"/>
    <n v="3"/>
    <x v="10"/>
    <n v="0.1370546762957795"/>
    <n v="2.3451057642699688E-5"/>
    <x v="0"/>
    <s v="Mar-2024"/>
    <n v="202403"/>
  </r>
  <r>
    <s v="100e059e-3aa1-4c6e-88bd-f61cf3d08734"/>
    <x v="312"/>
    <x v="4243"/>
    <x v="1"/>
    <x v="1"/>
    <x v="4"/>
    <n v="9"/>
    <n v="993.75"/>
    <n v="0.01"/>
    <n v="8854.3125"/>
    <n v="1321.1477862148729"/>
    <x v="1"/>
    <n v="3"/>
    <x v="10"/>
    <n v="0.14920952769792944"/>
    <n v="1.1180992313067784E-6"/>
    <x v="0"/>
    <s v="Mar-2024"/>
    <n v="202403"/>
  </r>
  <r>
    <s v="94cd3ea1-61cf-44f4-8091-78dc5c4543e5"/>
    <x v="296"/>
    <x v="4244"/>
    <x v="0"/>
    <x v="0"/>
    <x v="6"/>
    <n v="4"/>
    <n v="197.65"/>
    <n v="0.11"/>
    <n v="703.63400000000001"/>
    <n v="100.6239896780128"/>
    <x v="1"/>
    <n v="3"/>
    <x v="10"/>
    <n v="0.14300615046744872"/>
    <n v="1.3913483430306098E-4"/>
    <x v="0"/>
    <s v="Mar-2024"/>
    <n v="202403"/>
  </r>
  <r>
    <s v="d4ecb699-6aa4-40c0-a0b9-b88f20d89c6d"/>
    <x v="320"/>
    <x v="4245"/>
    <x v="1"/>
    <x v="0"/>
    <x v="9"/>
    <n v="3"/>
    <n v="136.37"/>
    <n v="0.12"/>
    <n v="360.01679999999999"/>
    <n v="71.376303754426786"/>
    <x v="1"/>
    <n v="3"/>
    <x v="10"/>
    <n v="0.19825825837690572"/>
    <n v="2.933196450832294E-4"/>
    <x v="0"/>
    <s v="Mar-2024"/>
    <n v="202403"/>
  </r>
  <r>
    <s v="95f2316d-57e6-40ec-9d55-a5689a42d008"/>
    <x v="307"/>
    <x v="4246"/>
    <x v="2"/>
    <x v="2"/>
    <x v="3"/>
    <n v="4"/>
    <n v="144.91"/>
    <n v="0.11"/>
    <n v="515.87959999999998"/>
    <n v="114.0458768472984"/>
    <x v="1"/>
    <n v="3"/>
    <x v="10"/>
    <n v="0.22107072434594896"/>
    <n v="1.8977296252846595E-4"/>
    <x v="0"/>
    <s v="Mar-2024"/>
    <n v="202403"/>
  </r>
  <r>
    <s v="0113686a-bebd-417d-8ac3-5e2a5d1da866"/>
    <x v="323"/>
    <x v="4247"/>
    <x v="2"/>
    <x v="0"/>
    <x v="2"/>
    <n v="7"/>
    <n v="114.22"/>
    <n v="0.01"/>
    <n v="791.54459999999995"/>
    <n v="139.21204201872939"/>
    <x v="1"/>
    <n v="3"/>
    <x v="10"/>
    <n v="0.17587390782367715"/>
    <n v="1.2507191635190236E-5"/>
    <x v="0"/>
    <s v="Mar-2024"/>
    <n v="202403"/>
  </r>
  <r>
    <s v="bf03261e-9efb-4b0c-a6e9-b7503e6f3850"/>
    <x v="301"/>
    <x v="4248"/>
    <x v="2"/>
    <x v="1"/>
    <x v="5"/>
    <n v="1"/>
    <n v="466.87"/>
    <n v="0.23"/>
    <n v="359.48989999999998"/>
    <n v="99.746128324784976"/>
    <x v="1"/>
    <n v="3"/>
    <x v="10"/>
    <n v="0.27746573220773374"/>
    <n v="4.9264249148585262E-4"/>
    <x v="0"/>
    <s v="Mar-2024"/>
    <n v="202403"/>
  </r>
  <r>
    <s v="0d8a8929-35ce-4e26-9196-3c2256880800"/>
    <x v="303"/>
    <x v="4249"/>
    <x v="0"/>
    <x v="0"/>
    <x v="8"/>
    <n v="7"/>
    <n v="99.53"/>
    <n v="0.09"/>
    <n v="634.00610000000006"/>
    <n v="187.0910536628881"/>
    <x v="1"/>
    <n v="3"/>
    <x v="10"/>
    <n v="0.29509345992552449"/>
    <n v="1.2917856784027787E-4"/>
    <x v="0"/>
    <s v="Mar-2024"/>
    <n v="202403"/>
  </r>
  <r>
    <s v="fe1343a8-2f7f-4edd-98e6-0dafc61e0475"/>
    <x v="318"/>
    <x v="4250"/>
    <x v="3"/>
    <x v="2"/>
    <x v="6"/>
    <n v="4"/>
    <n v="373.33"/>
    <n v="0.12"/>
    <n v="1314.1215999999999"/>
    <n v="355.0272194535861"/>
    <x v="1"/>
    <n v="3"/>
    <x v="10"/>
    <n v="0.27016314125997631"/>
    <n v="8.0357860338038729E-5"/>
    <x v="0"/>
    <s v="Mar-2024"/>
    <n v="202403"/>
  </r>
  <r>
    <s v="096d32ed-4148-484e-a07d-0b12cc483885"/>
    <x v="312"/>
    <x v="4251"/>
    <x v="3"/>
    <x v="2"/>
    <x v="9"/>
    <n v="3"/>
    <n v="610.25"/>
    <n v="7.0000000000000007E-2"/>
    <n v="1702.5975000000001"/>
    <n v="124.8475978788871"/>
    <x v="1"/>
    <n v="3"/>
    <x v="10"/>
    <n v="7.3327723010803841E-2"/>
    <n v="3.8235695753106653E-5"/>
    <x v="0"/>
    <s v="Mar-2024"/>
    <n v="202403"/>
  </r>
  <r>
    <s v="6b3a75c0-9fdd-46b2-a9d5-d62c71e05ae4"/>
    <x v="317"/>
    <x v="4252"/>
    <x v="0"/>
    <x v="2"/>
    <x v="7"/>
    <n v="1"/>
    <n v="726.47"/>
    <n v="0.16"/>
    <n v="610.23479999999995"/>
    <n v="56.486866257470147"/>
    <x v="1"/>
    <n v="3"/>
    <x v="10"/>
    <n v="9.2565789852479985E-2"/>
    <n v="2.2024309331424558E-4"/>
    <x v="0"/>
    <s v="Mar-2024"/>
    <n v="202403"/>
  </r>
  <r>
    <s v="541f5fe1-8c92-4bb4-934b-2ad77ac6d7c4"/>
    <x v="299"/>
    <x v="4253"/>
    <x v="0"/>
    <x v="0"/>
    <x v="4"/>
    <n v="8"/>
    <n v="821.57"/>
    <n v="0.14000000000000001"/>
    <n v="5652.4016000000001"/>
    <n v="1363.3673105628809"/>
    <x v="1"/>
    <n v="3"/>
    <x v="10"/>
    <n v="0.24120142322563931"/>
    <n v="2.1300680404591209E-5"/>
    <x v="0"/>
    <s v="Mar-2024"/>
    <n v="202403"/>
  </r>
  <r>
    <s v="c72bab6f-456f-4c78-b47a-2b011ce2f4d9"/>
    <x v="294"/>
    <x v="4254"/>
    <x v="0"/>
    <x v="1"/>
    <x v="0"/>
    <n v="5"/>
    <n v="433.11"/>
    <n v="0.24"/>
    <n v="1645.818"/>
    <n v="331.24972090219939"/>
    <x v="1"/>
    <n v="3"/>
    <x v="10"/>
    <n v="0.20126752830641018"/>
    <n v="1.1082634896446629E-4"/>
    <x v="0"/>
    <s v="Mar-2024"/>
    <n v="202403"/>
  </r>
  <r>
    <s v="a978b607-e322-44a7-b094-ebc4c0e91e66"/>
    <x v="323"/>
    <x v="4255"/>
    <x v="0"/>
    <x v="1"/>
    <x v="7"/>
    <n v="1"/>
    <n v="787.8"/>
    <n v="0.15"/>
    <n v="669.63"/>
    <n v="46.921791615580418"/>
    <x v="1"/>
    <n v="3"/>
    <x v="10"/>
    <n v="7.0071220846707014E-2"/>
    <n v="1.9040365575019041E-4"/>
    <x v="0"/>
    <s v="Mar-2024"/>
    <n v="202403"/>
  </r>
  <r>
    <s v="14e9ae91-cc06-4dc1-974a-b98f8ec3a5c3"/>
    <x v="318"/>
    <x v="4256"/>
    <x v="2"/>
    <x v="2"/>
    <x v="1"/>
    <n v="1"/>
    <n v="37.29"/>
    <n v="0.23"/>
    <n v="28.7133"/>
    <n v="4.9882729359150968"/>
    <x v="1"/>
    <n v="3"/>
    <x v="10"/>
    <n v="0.17372691177660168"/>
    <n v="6.1678734245105933E-3"/>
    <x v="0"/>
    <s v="Mar-2024"/>
    <n v="202403"/>
  </r>
  <r>
    <s v="1d44d3aa-8ef1-4486-a319-c004c07c94be"/>
    <x v="304"/>
    <x v="4257"/>
    <x v="2"/>
    <x v="1"/>
    <x v="3"/>
    <n v="2"/>
    <n v="678.08"/>
    <n v="0.05"/>
    <n v="1288.3520000000001"/>
    <n v="216.6374852586361"/>
    <x v="1"/>
    <n v="3"/>
    <x v="10"/>
    <n v="0.16815085105517444"/>
    <n v="3.6868806040585182E-5"/>
    <x v="0"/>
    <s v="Mar-2024"/>
    <n v="202403"/>
  </r>
  <r>
    <s v="8adb12a8-78d6-4687-86af-43375c8d2263"/>
    <x v="314"/>
    <x v="4258"/>
    <x v="0"/>
    <x v="1"/>
    <x v="9"/>
    <n v="1"/>
    <n v="118.57"/>
    <n v="0.28000000000000003"/>
    <n v="85.370399999999989"/>
    <n v="24.200786536692"/>
    <x v="1"/>
    <n v="3"/>
    <x v="10"/>
    <n v="0.28347983067540977"/>
    <n v="2.3614742346293334E-3"/>
    <x v="0"/>
    <s v="Mar-2024"/>
    <n v="202403"/>
  </r>
  <r>
    <s v="777abdfc-f272-44a0-a10b-94d2f7b9a79f"/>
    <x v="310"/>
    <x v="4259"/>
    <x v="1"/>
    <x v="1"/>
    <x v="7"/>
    <n v="4"/>
    <n v="694"/>
    <n v="0.22"/>
    <n v="2165.2800000000002"/>
    <n v="243.1719419543482"/>
    <x v="1"/>
    <n v="3"/>
    <x v="10"/>
    <n v="0.11230507922963689"/>
    <n v="7.9250720461095095E-5"/>
    <x v="0"/>
    <s v="Mar-2024"/>
    <n v="202403"/>
  </r>
  <r>
    <s v="47a4dbc3-e11e-481a-bec5-4680b3623cbc"/>
    <x v="294"/>
    <x v="4260"/>
    <x v="1"/>
    <x v="0"/>
    <x v="1"/>
    <n v="6"/>
    <n v="927.76"/>
    <n v="0.28999999999999998"/>
    <n v="3952.257599999999"/>
    <n v="1163.6349758882541"/>
    <x v="1"/>
    <n v="3"/>
    <x v="10"/>
    <n v="0.29442285742919549"/>
    <n v="5.2096806645396797E-5"/>
    <x v="0"/>
    <s v="Mar-2024"/>
    <n v="202403"/>
  </r>
  <r>
    <s v="f5f1e35d-230e-4204-a2a4-bc8195ee38cf"/>
    <x v="300"/>
    <x v="4261"/>
    <x v="1"/>
    <x v="1"/>
    <x v="2"/>
    <n v="6"/>
    <n v="950.19"/>
    <n v="0.01"/>
    <n v="5644.1286"/>
    <n v="763.24708982262882"/>
    <x v="1"/>
    <n v="3"/>
    <x v="10"/>
    <n v="0.13522850805040637"/>
    <n v="1.7540351578807044E-6"/>
    <x v="0"/>
    <s v="Mar-2024"/>
    <n v="202403"/>
  </r>
  <r>
    <s v="7d7a98fc-4fdc-49f2-a898-fbc0c57dfa9a"/>
    <x v="306"/>
    <x v="4262"/>
    <x v="0"/>
    <x v="2"/>
    <x v="9"/>
    <n v="5"/>
    <n v="558.12"/>
    <n v="0.2"/>
    <n v="2232.48"/>
    <n v="344.13663107431267"/>
    <x v="1"/>
    <n v="3"/>
    <x v="10"/>
    <n v="0.15414992791617962"/>
    <n v="7.1669175087794748E-5"/>
    <x v="0"/>
    <s v="Mar-2024"/>
    <n v="202403"/>
  </r>
  <r>
    <s v="9d36ead0-7be8-4245-8a4d-bb8b2473f806"/>
    <x v="320"/>
    <x v="4263"/>
    <x v="3"/>
    <x v="2"/>
    <x v="8"/>
    <n v="3"/>
    <n v="583.14"/>
    <n v="0.24"/>
    <n v="1329.5591999999999"/>
    <n v="358.65218180758251"/>
    <x v="1"/>
    <n v="3"/>
    <x v="10"/>
    <n v="0.26975269834361837"/>
    <n v="1.3718832527351922E-4"/>
    <x v="0"/>
    <s v="Mar-2024"/>
    <n v="202403"/>
  </r>
  <r>
    <s v="a18ea128-8f47-4a83-a3b8-fa99b26d51a4"/>
    <x v="315"/>
    <x v="4264"/>
    <x v="1"/>
    <x v="1"/>
    <x v="6"/>
    <n v="6"/>
    <n v="865.25"/>
    <n v="0.11"/>
    <n v="4620.4350000000004"/>
    <n v="1069.188661858451"/>
    <x v="1"/>
    <n v="3"/>
    <x v="10"/>
    <n v="0.2314043292154204"/>
    <n v="2.1188481171145142E-5"/>
    <x v="0"/>
    <s v="Mar-2024"/>
    <n v="202403"/>
  </r>
  <r>
    <s v="710adc53-b377-4c09-8192-8c11200b866c"/>
    <x v="319"/>
    <x v="4265"/>
    <x v="1"/>
    <x v="1"/>
    <x v="5"/>
    <n v="3"/>
    <n v="193.95"/>
    <n v="0.06"/>
    <n v="546.93899999999985"/>
    <n v="48.583344663493037"/>
    <x v="1"/>
    <n v="3"/>
    <x v="10"/>
    <n v="8.8827720574859451E-2"/>
    <n v="1.0311936065996392E-4"/>
    <x v="0"/>
    <s v="Mar-2024"/>
    <n v="202403"/>
  </r>
  <r>
    <s v="7cea39fc-b3b7-429b-8b2a-0617fa596b15"/>
    <x v="315"/>
    <x v="4266"/>
    <x v="1"/>
    <x v="2"/>
    <x v="4"/>
    <n v="5"/>
    <n v="629.33000000000004"/>
    <n v="0.27"/>
    <n v="2297.0545000000002"/>
    <n v="565.62724722591668"/>
    <x v="1"/>
    <n v="3"/>
    <x v="10"/>
    <n v="0.24624023819457336"/>
    <n v="8.5805539224254369E-5"/>
    <x v="0"/>
    <s v="Mar-2024"/>
    <n v="202403"/>
  </r>
  <r>
    <s v="e906a5ec-d371-44e9-87cd-fa8514befd83"/>
    <x v="315"/>
    <x v="4244"/>
    <x v="3"/>
    <x v="1"/>
    <x v="7"/>
    <n v="4"/>
    <n v="291.81"/>
    <n v="0.25"/>
    <n v="875.43000000000006"/>
    <n v="64.424479397198056"/>
    <x v="1"/>
    <n v="3"/>
    <x v="10"/>
    <n v="7.3591811335227311E-2"/>
    <n v="2.1418045988828347E-4"/>
    <x v="0"/>
    <s v="Mar-2024"/>
    <n v="202403"/>
  </r>
  <r>
    <s v="c398599d-def4-4e82-827a-14a0d056868f"/>
    <x v="301"/>
    <x v="4267"/>
    <x v="0"/>
    <x v="0"/>
    <x v="5"/>
    <n v="5"/>
    <n v="805.95"/>
    <n v="0.24"/>
    <n v="3062.61"/>
    <n v="616.43926681060486"/>
    <x v="1"/>
    <n v="3"/>
    <x v="10"/>
    <n v="0.20127906158818942"/>
    <n v="5.9557044481667596E-5"/>
    <x v="0"/>
    <s v="Mar-2024"/>
    <n v="202403"/>
  </r>
  <r>
    <s v="312c7406-3fb2-4677-8dbb-62c621170506"/>
    <x v="294"/>
    <x v="4268"/>
    <x v="2"/>
    <x v="0"/>
    <x v="7"/>
    <n v="7"/>
    <n v="798.31"/>
    <n v="0.2"/>
    <n v="4470.5360000000001"/>
    <n v="564.88803348918248"/>
    <x v="1"/>
    <n v="3"/>
    <x v="10"/>
    <n v="0.12635801020038367"/>
    <n v="3.5789891860841742E-5"/>
    <x v="0"/>
    <s v="Mar-2024"/>
    <n v="202403"/>
  </r>
  <r>
    <s v="4aab4d85-d675-4245-a412-9713ee00ef93"/>
    <x v="313"/>
    <x v="4269"/>
    <x v="3"/>
    <x v="1"/>
    <x v="5"/>
    <n v="2"/>
    <n v="469.43"/>
    <n v="0.21"/>
    <n v="741.69940000000008"/>
    <n v="199.78075487573969"/>
    <x v="1"/>
    <n v="3"/>
    <x v="10"/>
    <n v="0.26935542198866502"/>
    <n v="2.2367552137698911E-4"/>
    <x v="0"/>
    <s v="Mar-2024"/>
    <n v="202403"/>
  </r>
  <r>
    <s v="28a39702-18c5-48d5-a084-cce8c805263b"/>
    <x v="304"/>
    <x v="4270"/>
    <x v="3"/>
    <x v="2"/>
    <x v="9"/>
    <n v="3"/>
    <n v="911.14"/>
    <n v="0.17"/>
    <n v="2268.7386000000001"/>
    <n v="448.7949799657585"/>
    <x v="1"/>
    <n v="3"/>
    <x v="10"/>
    <n v="0.19781696312028124"/>
    <n v="6.2193149973293528E-5"/>
    <x v="0"/>
    <s v="Mar-2024"/>
    <n v="202403"/>
  </r>
  <r>
    <s v="5ca9b323-e957-4c70-902f-3ee45f04516f"/>
    <x v="322"/>
    <x v="4271"/>
    <x v="1"/>
    <x v="2"/>
    <x v="7"/>
    <n v="2"/>
    <n v="234.13"/>
    <n v="0.17"/>
    <n v="388.6558"/>
    <n v="27.201892915977499"/>
    <x v="1"/>
    <n v="3"/>
    <x v="10"/>
    <n v="6.9989674452246686E-2"/>
    <n v="3.6304617093067956E-4"/>
    <x v="0"/>
    <s v="Mar-2024"/>
    <n v="202403"/>
  </r>
  <r>
    <s v="9ec82740-8abd-412b-9336-eb2645bfd0d1"/>
    <x v="297"/>
    <x v="4272"/>
    <x v="2"/>
    <x v="0"/>
    <x v="6"/>
    <n v="2"/>
    <n v="764.35"/>
    <n v="0.01"/>
    <n v="1513.413"/>
    <n v="205.38301060351671"/>
    <x v="1"/>
    <n v="3"/>
    <x v="10"/>
    <n v="0.13570850164728115"/>
    <n v="6.5415058546477399E-6"/>
    <x v="0"/>
    <s v="Mar-2024"/>
    <n v="202403"/>
  </r>
  <r>
    <s v="4f6d632e-c79a-4901-a48e-df665a2c2198"/>
    <x v="309"/>
    <x v="4273"/>
    <x v="1"/>
    <x v="0"/>
    <x v="5"/>
    <n v="7"/>
    <n v="186.98"/>
    <n v="0.15"/>
    <n v="1112.5309999999999"/>
    <n v="172.48775803147461"/>
    <x v="1"/>
    <n v="3"/>
    <x v="10"/>
    <n v="0.15504085551905936"/>
    <n v="1.1460354812584998E-4"/>
    <x v="0"/>
    <s v="Mar-2024"/>
    <n v="202403"/>
  </r>
  <r>
    <s v="a78a880a-75ca-4a5d-a886-6d67898e278c"/>
    <x v="314"/>
    <x v="4274"/>
    <x v="0"/>
    <x v="0"/>
    <x v="2"/>
    <n v="5"/>
    <n v="867.35"/>
    <n v="0.23"/>
    <n v="3339.2975000000001"/>
    <n v="374.15297958336618"/>
    <x v="1"/>
    <n v="3"/>
    <x v="10"/>
    <n v="0.11204541661333443"/>
    <n v="5.3035106934916701E-5"/>
    <x v="0"/>
    <s v="Mar-2024"/>
    <n v="202403"/>
  </r>
  <r>
    <s v="f6e6ec3e-b6a1-42a5-b970-4d20110d903f"/>
    <x v="313"/>
    <x v="4275"/>
    <x v="0"/>
    <x v="1"/>
    <x v="5"/>
    <n v="4"/>
    <n v="735.34"/>
    <n v="0.08"/>
    <n v="2706.0511999999999"/>
    <n v="743.21647974104235"/>
    <x v="1"/>
    <n v="3"/>
    <x v="10"/>
    <n v="0.27464982175542074"/>
    <n v="2.7198302825903662E-5"/>
    <x v="0"/>
    <s v="Mar-2024"/>
    <n v="202403"/>
  </r>
  <r>
    <s v="42906c5f-5e4b-4a53-b9b2-759a0665e22a"/>
    <x v="322"/>
    <x v="4276"/>
    <x v="0"/>
    <x v="0"/>
    <x v="6"/>
    <n v="3"/>
    <n v="806.96"/>
    <n v="0.05"/>
    <n v="2299.8359999999998"/>
    <n v="623.32400658388303"/>
    <x v="1"/>
    <n v="3"/>
    <x v="10"/>
    <n v="0.27102976324567624"/>
    <n v="2.0653646607845081E-5"/>
    <x v="0"/>
    <s v="Mar-2024"/>
    <n v="202403"/>
  </r>
  <r>
    <s v="abbe14d2-338b-4a76-85a8-b10485cb0bef"/>
    <x v="301"/>
    <x v="4277"/>
    <x v="0"/>
    <x v="0"/>
    <x v="6"/>
    <n v="6"/>
    <n v="725.27"/>
    <n v="0.17"/>
    <n v="3611.8445999999999"/>
    <n v="384.87740778100408"/>
    <x v="1"/>
    <n v="3"/>
    <x v="10"/>
    <n v="0.10655979157602852"/>
    <n v="3.9065911085986372E-5"/>
    <x v="0"/>
    <s v="Mar-2024"/>
    <n v="202403"/>
  </r>
  <r>
    <s v="6c0f758b-b594-431b-a5e9-42030a1813fe"/>
    <x v="302"/>
    <x v="2252"/>
    <x v="1"/>
    <x v="1"/>
    <x v="2"/>
    <n v="3"/>
    <n v="280.58"/>
    <n v="0.22"/>
    <n v="656.55720000000008"/>
    <n v="163.806576657683"/>
    <x v="1"/>
    <n v="3"/>
    <x v="10"/>
    <n v="0.24949323022835326"/>
    <n v="2.6136336636015871E-4"/>
    <x v="0"/>
    <s v="Mar-2024"/>
    <n v="202403"/>
  </r>
  <r>
    <s v="e313d7a5-2362-4459-a9b8-aabb21224b2b"/>
    <x v="305"/>
    <x v="3665"/>
    <x v="3"/>
    <x v="1"/>
    <x v="4"/>
    <n v="6"/>
    <n v="474.38"/>
    <n v="0.03"/>
    <n v="2760.891599999999"/>
    <n v="531.02991399726727"/>
    <x v="1"/>
    <n v="3"/>
    <x v="10"/>
    <n v="0.19234000856725686"/>
    <n v="1.0540073358910579E-5"/>
    <x v="0"/>
    <s v="Mar-2024"/>
    <n v="202403"/>
  </r>
  <r>
    <s v="f39dfd46-a0bc-45ef-a79b-6e34a779efad"/>
    <x v="294"/>
    <x v="4278"/>
    <x v="0"/>
    <x v="1"/>
    <x v="2"/>
    <n v="5"/>
    <n v="186.84"/>
    <n v="0"/>
    <n v="934.2"/>
    <n v="79.817762809735314"/>
    <x v="1"/>
    <n v="3"/>
    <x v="10"/>
    <n v="8.5439694722474105E-2"/>
    <n v="0"/>
    <x v="1"/>
    <s v="Mar-2024"/>
    <n v="202403"/>
  </r>
  <r>
    <s v="ce9fcf20-04e8-4ef4-8f9d-41444603c6d6"/>
    <x v="317"/>
    <x v="4279"/>
    <x v="1"/>
    <x v="2"/>
    <x v="7"/>
    <n v="3"/>
    <n v="20.63"/>
    <n v="0.12"/>
    <n v="54.463200000000001"/>
    <n v="6.8483962544942907"/>
    <x v="1"/>
    <n v="3"/>
    <x v="10"/>
    <n v="0.1257435526097308"/>
    <n v="1.9389238972370333E-3"/>
    <x v="0"/>
    <s v="Mar-2024"/>
    <n v="202403"/>
  </r>
  <r>
    <s v="053fffa2-fe35-4594-80fa-c1e47a277178"/>
    <x v="309"/>
    <x v="4280"/>
    <x v="0"/>
    <x v="1"/>
    <x v="0"/>
    <n v="4"/>
    <n v="94.01"/>
    <n v="0.03"/>
    <n v="364.75880000000001"/>
    <n v="79.323149941466525"/>
    <x v="1"/>
    <n v="3"/>
    <x v="10"/>
    <n v="0.21746740569786535"/>
    <n v="7.9778746941814696E-5"/>
    <x v="0"/>
    <s v="Mar-2024"/>
    <n v="202403"/>
  </r>
  <r>
    <s v="04df4361-44b9-44f2-9f38-2b25bd824321"/>
    <x v="295"/>
    <x v="4281"/>
    <x v="1"/>
    <x v="1"/>
    <x v="5"/>
    <n v="3"/>
    <n v="410.54"/>
    <n v="0.01"/>
    <n v="1219.3037999999999"/>
    <n v="117.682602818565"/>
    <x v="1"/>
    <n v="3"/>
    <x v="10"/>
    <n v="9.6516227390224654E-2"/>
    <n v="8.1193874734090046E-6"/>
    <x v="0"/>
    <s v="Mar-2024"/>
    <n v="202403"/>
  </r>
  <r>
    <s v="d2c08a74-4c54-4753-a13d-c5d58e9a758d"/>
    <x v="313"/>
    <x v="3749"/>
    <x v="0"/>
    <x v="1"/>
    <x v="3"/>
    <n v="8"/>
    <n v="220.14"/>
    <n v="0.11"/>
    <n v="1567.3968"/>
    <n v="202.80861729219961"/>
    <x v="1"/>
    <n v="3"/>
    <x v="10"/>
    <n v="0.12939200672873621"/>
    <n v="6.2460252566548562E-5"/>
    <x v="0"/>
    <s v="Mar-2024"/>
    <n v="202403"/>
  </r>
  <r>
    <s v="bc5519e1-9475-46d7-9b2b-de937a97c5f9"/>
    <x v="321"/>
    <x v="4282"/>
    <x v="1"/>
    <x v="1"/>
    <x v="6"/>
    <n v="9"/>
    <n v="42.81"/>
    <n v="0.1"/>
    <n v="346.76100000000002"/>
    <n v="57.298095862989378"/>
    <x v="1"/>
    <n v="3"/>
    <x v="10"/>
    <n v="0.16523800503225383"/>
    <n v="2.5954475849360224E-4"/>
    <x v="0"/>
    <s v="Mar-2024"/>
    <n v="202403"/>
  </r>
  <r>
    <s v="d99915e3-b7bf-4e0f-bc87-81bf9720db3d"/>
    <x v="307"/>
    <x v="4283"/>
    <x v="1"/>
    <x v="0"/>
    <x v="8"/>
    <n v="9"/>
    <n v="869.22"/>
    <n v="0.21"/>
    <n v="6180.1542000000009"/>
    <n v="1567.8741177281761"/>
    <x v="1"/>
    <n v="3"/>
    <x v="10"/>
    <n v="0.25369498348895175"/>
    <n v="2.6843990397521146E-5"/>
    <x v="0"/>
    <s v="Mar-2024"/>
    <n v="202403"/>
  </r>
  <r>
    <s v="c8e47869-87c1-47e7-8b50-8eb38b2dc675"/>
    <x v="318"/>
    <x v="1122"/>
    <x v="0"/>
    <x v="1"/>
    <x v="8"/>
    <n v="4"/>
    <n v="199.7"/>
    <n v="0.13"/>
    <n v="694.9559999999999"/>
    <n v="36.002023926342673"/>
    <x v="1"/>
    <n v="3"/>
    <x v="10"/>
    <n v="5.1804753000683032E-2"/>
    <n v="1.6274411617426141E-4"/>
    <x v="0"/>
    <s v="Mar-2024"/>
    <n v="202403"/>
  </r>
  <r>
    <s v="fcddacf5-1e09-4826-92e4-d4ce1910de39"/>
    <x v="300"/>
    <x v="4284"/>
    <x v="3"/>
    <x v="1"/>
    <x v="3"/>
    <n v="4"/>
    <n v="391.71"/>
    <n v="0.04"/>
    <n v="1504.1664000000001"/>
    <n v="309.89815688605228"/>
    <x v="1"/>
    <n v="3"/>
    <x v="10"/>
    <n v="0.20602651201758812"/>
    <n v="2.5529090398509102E-5"/>
    <x v="0"/>
    <s v="Mar-2024"/>
    <n v="202403"/>
  </r>
  <r>
    <s v="b724fb1b-f875-4c4a-a4a7-e76bdc03c5c1"/>
    <x v="318"/>
    <x v="4285"/>
    <x v="3"/>
    <x v="0"/>
    <x v="0"/>
    <n v="3"/>
    <n v="849.03"/>
    <n v="0.01"/>
    <n v="2521.6190999999999"/>
    <n v="296.57874978179598"/>
    <x v="1"/>
    <n v="3"/>
    <x v="10"/>
    <n v="0.11761441281190961"/>
    <n v="3.9260489421261123E-6"/>
    <x v="0"/>
    <s v="Mar-2024"/>
    <n v="202403"/>
  </r>
  <r>
    <s v="5b19b677-2d52-458b-8852-4a4ce97686ea"/>
    <x v="311"/>
    <x v="4286"/>
    <x v="2"/>
    <x v="2"/>
    <x v="1"/>
    <n v="3"/>
    <n v="571.86"/>
    <n v="0.01"/>
    <n v="1698.4241999999999"/>
    <n v="415.0923143678308"/>
    <x v="1"/>
    <n v="3"/>
    <x v="10"/>
    <n v="0.24439849265444452"/>
    <n v="5.8289324893039093E-6"/>
    <x v="0"/>
    <s v="Mar-2024"/>
    <n v="202403"/>
  </r>
  <r>
    <s v="b4a9c145-3a11-4d52-9b5b-23c6cfc6e570"/>
    <x v="303"/>
    <x v="4287"/>
    <x v="0"/>
    <x v="0"/>
    <x v="3"/>
    <n v="5"/>
    <n v="92.68"/>
    <n v="0.26"/>
    <n v="342.916"/>
    <n v="72.841083800152219"/>
    <x v="1"/>
    <n v="3"/>
    <x v="10"/>
    <n v="0.21241669621759329"/>
    <n v="5.6107034958998705E-4"/>
    <x v="0"/>
    <s v="Mar-2024"/>
    <n v="202403"/>
  </r>
  <r>
    <s v="bb05f73a-5a4e-424c-a4dc-cb682f68ec83"/>
    <x v="311"/>
    <x v="4288"/>
    <x v="2"/>
    <x v="0"/>
    <x v="5"/>
    <n v="3"/>
    <n v="149.47999999999999"/>
    <n v="0.16"/>
    <n v="376.68959999999993"/>
    <n v="72.477337954616914"/>
    <x v="1"/>
    <n v="3"/>
    <x v="10"/>
    <n v="0.19240599675333997"/>
    <n v="3.5679243600035684E-4"/>
    <x v="0"/>
    <s v="Mar-2024"/>
    <n v="202403"/>
  </r>
  <r>
    <s v="5411dc0b-6ccb-454c-85b6-2009a1d28e6e"/>
    <x v="318"/>
    <x v="4289"/>
    <x v="1"/>
    <x v="0"/>
    <x v="2"/>
    <n v="5"/>
    <n v="893.05"/>
    <n v="0.19"/>
    <n v="3616.8525"/>
    <n v="465.25967752642651"/>
    <x v="1"/>
    <n v="3"/>
    <x v="10"/>
    <n v="0.12863661913954924"/>
    <n v="4.2550809025250544E-5"/>
    <x v="0"/>
    <s v="Mar-2024"/>
    <n v="202403"/>
  </r>
  <r>
    <s v="eb461e4b-59b4-4b17-937d-90c5ec8eae1e"/>
    <x v="319"/>
    <x v="4290"/>
    <x v="1"/>
    <x v="0"/>
    <x v="1"/>
    <n v="1"/>
    <n v="170.7"/>
    <n v="0.27"/>
    <n v="124.611"/>
    <n v="28.48795264477404"/>
    <x v="1"/>
    <n v="3"/>
    <x v="10"/>
    <n v="0.22861507125995328"/>
    <n v="1.5817223198594027E-3"/>
    <x v="0"/>
    <s v="Mar-2024"/>
    <n v="202403"/>
  </r>
  <r>
    <s v="a589fb1a-cb39-4fda-a709-d787985b778c"/>
    <x v="296"/>
    <x v="4291"/>
    <x v="2"/>
    <x v="0"/>
    <x v="0"/>
    <n v="4"/>
    <n v="585.72"/>
    <n v="0.13"/>
    <n v="2038.3055999999999"/>
    <n v="305.91385570544202"/>
    <x v="1"/>
    <n v="3"/>
    <x v="10"/>
    <n v="0.15008242910456707"/>
    <n v="5.54872635388923E-5"/>
    <x v="0"/>
    <s v="Mar-2024"/>
    <n v="202403"/>
  </r>
  <r>
    <s v="256e17dc-a74c-4b86-94c1-96d71583a52a"/>
    <x v="298"/>
    <x v="4292"/>
    <x v="0"/>
    <x v="0"/>
    <x v="5"/>
    <n v="3"/>
    <n v="518.98"/>
    <n v="0.22"/>
    <n v="1214.4132"/>
    <n v="307.20648355864358"/>
    <x v="1"/>
    <n v="3"/>
    <x v="10"/>
    <n v="0.25296701613474193"/>
    <n v="1.4130281192595732E-4"/>
    <x v="0"/>
    <s v="Mar-2024"/>
    <n v="202403"/>
  </r>
  <r>
    <s v="f3a9847c-4eae-48c8-b0c8-81c4fdc40640"/>
    <x v="300"/>
    <x v="4293"/>
    <x v="2"/>
    <x v="1"/>
    <x v="8"/>
    <n v="9"/>
    <n v="982.36"/>
    <n v="7.0000000000000007E-2"/>
    <n v="8222.3531999999996"/>
    <n v="994.87332485840773"/>
    <x v="1"/>
    <n v="3"/>
    <x v="10"/>
    <n v="0.12099617964093391"/>
    <n v="7.9174414448652007E-6"/>
    <x v="0"/>
    <s v="Mar-2024"/>
    <n v="202403"/>
  </r>
  <r>
    <s v="c04abfb7-33ef-44f3-a9c8-b4d1d9735ddc"/>
    <x v="310"/>
    <x v="4294"/>
    <x v="0"/>
    <x v="2"/>
    <x v="6"/>
    <n v="8"/>
    <n v="741.71"/>
    <n v="0.08"/>
    <n v="5458.9856000000009"/>
    <n v="773.84706997400622"/>
    <x v="1"/>
    <n v="3"/>
    <x v="10"/>
    <n v="0.14175656920106294"/>
    <n v="1.3482358334119803E-5"/>
    <x v="0"/>
    <s v="Mar-2024"/>
    <n v="202403"/>
  </r>
  <r>
    <s v="eacb6cc4-63a0-4322-8c5c-b87fbf8e2cbf"/>
    <x v="324"/>
    <x v="4295"/>
    <x v="0"/>
    <x v="0"/>
    <x v="3"/>
    <n v="3"/>
    <n v="330.56"/>
    <n v="0.3"/>
    <n v="694.17600000000004"/>
    <n v="201.4053127173726"/>
    <x v="1"/>
    <n v="3"/>
    <x v="10"/>
    <n v="0.29013580520987847"/>
    <n v="3.0251694094869311E-4"/>
    <x v="0"/>
    <s v="Mar-2024"/>
    <n v="202403"/>
  </r>
  <r>
    <s v="a44b1e7c-3821-4bb3-8ec4-091ed15bdad7"/>
    <x v="320"/>
    <x v="4296"/>
    <x v="0"/>
    <x v="2"/>
    <x v="2"/>
    <n v="1"/>
    <n v="781.59"/>
    <n v="0.24"/>
    <n v="594.00840000000005"/>
    <n v="171.78433914899529"/>
    <x v="1"/>
    <n v="3"/>
    <x v="10"/>
    <n v="0.28919513452839263"/>
    <n v="3.0706636471807469E-4"/>
    <x v="0"/>
    <s v="Mar-2024"/>
    <n v="202403"/>
  </r>
  <r>
    <s v="7080ae58-c454-43c2-960c-225d8e85b322"/>
    <x v="301"/>
    <x v="4297"/>
    <x v="0"/>
    <x v="2"/>
    <x v="5"/>
    <n v="4"/>
    <n v="284.95"/>
    <n v="0.06"/>
    <n v="1071.412"/>
    <n v="184.90263527742641"/>
    <x v="1"/>
    <n v="3"/>
    <x v="10"/>
    <n v="0.17257846213914574"/>
    <n v="5.2640814177925949E-5"/>
    <x v="0"/>
    <s v="Mar-2024"/>
    <n v="202403"/>
  </r>
  <r>
    <s v="b3fd67b5-0065-46c9-8e6a-2b2a702e0b8e"/>
    <x v="317"/>
    <x v="4298"/>
    <x v="3"/>
    <x v="0"/>
    <x v="4"/>
    <n v="7"/>
    <n v="401.5"/>
    <n v="0.14000000000000001"/>
    <n v="2417.0300000000002"/>
    <n v="606.94877264152683"/>
    <x v="1"/>
    <n v="3"/>
    <x v="10"/>
    <n v="0.25111346265521189"/>
    <n v="4.9813200498132012E-5"/>
    <x v="0"/>
    <s v="Mar-2024"/>
    <n v="202403"/>
  </r>
  <r>
    <s v="33654b43-dfdb-4d20-a797-c4c4c648ab95"/>
    <x v="297"/>
    <x v="4299"/>
    <x v="3"/>
    <x v="0"/>
    <x v="2"/>
    <n v="8"/>
    <n v="697.02"/>
    <n v="0.12"/>
    <n v="4907.0208000000002"/>
    <n v="297.12515945499888"/>
    <x v="1"/>
    <n v="3"/>
    <x v="10"/>
    <n v="6.0551029140736241E-2"/>
    <n v="2.1520185934406473E-5"/>
    <x v="0"/>
    <s v="Mar-2024"/>
    <n v="202403"/>
  </r>
  <r>
    <s v="b1582242-4857-4bd4-aae6-864917d00ac7"/>
    <x v="299"/>
    <x v="4300"/>
    <x v="3"/>
    <x v="0"/>
    <x v="4"/>
    <n v="4"/>
    <n v="123.76"/>
    <n v="0.2"/>
    <n v="396.03199999999998"/>
    <n v="116.2720668070108"/>
    <x v="1"/>
    <n v="3"/>
    <x v="10"/>
    <n v="0.29359260566573109"/>
    <n v="4.0400775694893345E-4"/>
    <x v="0"/>
    <s v="Mar-2024"/>
    <n v="202403"/>
  </r>
  <r>
    <s v="efe7b175-c4fe-4d05-af48-46a45e127566"/>
    <x v="295"/>
    <x v="4301"/>
    <x v="1"/>
    <x v="2"/>
    <x v="0"/>
    <n v="2"/>
    <n v="716.75"/>
    <n v="0.22"/>
    <n v="1118.1300000000001"/>
    <n v="164.67057325323881"/>
    <x v="1"/>
    <n v="3"/>
    <x v="10"/>
    <n v="0.14727319117923568"/>
    <n v="1.5347052668294385E-4"/>
    <x v="0"/>
    <s v="Mar-2024"/>
    <n v="202403"/>
  </r>
  <r>
    <s v="87a72e0d-823f-457f-a0b4-165dc16ce6ce"/>
    <x v="321"/>
    <x v="4302"/>
    <x v="0"/>
    <x v="1"/>
    <x v="8"/>
    <n v="4"/>
    <n v="641.69000000000005"/>
    <n v="0.2"/>
    <n v="2053.4079999999999"/>
    <n v="231.44460335334281"/>
    <x v="1"/>
    <n v="3"/>
    <x v="10"/>
    <n v="0.11271242897336663"/>
    <n v="7.7919244495005375E-5"/>
    <x v="0"/>
    <s v="Mar-2024"/>
    <n v="202403"/>
  </r>
  <r>
    <s v="2a47e47b-fa5f-4ffc-86d9-e85ef9b59860"/>
    <x v="304"/>
    <x v="4303"/>
    <x v="1"/>
    <x v="1"/>
    <x v="9"/>
    <n v="1"/>
    <n v="836.24"/>
    <n v="0.2"/>
    <n v="668.99200000000008"/>
    <n v="93.273078720133128"/>
    <x v="1"/>
    <n v="3"/>
    <x v="10"/>
    <n v="0.1394233095763972"/>
    <n v="2.3916578972543769E-4"/>
    <x v="0"/>
    <s v="Mar-2024"/>
    <n v="202403"/>
  </r>
  <r>
    <s v="db4674c1-24de-4f72-9064-8cd6edf7cdd8"/>
    <x v="304"/>
    <x v="4304"/>
    <x v="1"/>
    <x v="2"/>
    <x v="9"/>
    <n v="2"/>
    <n v="532.55999999999995"/>
    <n v="0.18"/>
    <n v="873.39839999999992"/>
    <n v="181.20426723645721"/>
    <x v="1"/>
    <n v="3"/>
    <x v="10"/>
    <n v="0.20747034484658688"/>
    <n v="1.6899504281207752E-4"/>
    <x v="0"/>
    <s v="Mar-2024"/>
    <n v="202403"/>
  </r>
  <r>
    <s v="581e4eca-cd61-4eb0-9fea-19386706ec15"/>
    <x v="300"/>
    <x v="4305"/>
    <x v="3"/>
    <x v="0"/>
    <x v="7"/>
    <n v="1"/>
    <n v="57.34"/>
    <n v="0.27"/>
    <n v="41.858199999999997"/>
    <n v="11.38419214529768"/>
    <x v="1"/>
    <n v="3"/>
    <x v="10"/>
    <n v="0.27197041787027826"/>
    <n v="4.7087547959539589E-3"/>
    <x v="0"/>
    <s v="Mar-2024"/>
    <n v="202403"/>
  </r>
  <r>
    <s v="6e9ed3c8-bd85-4cbe-afc3-eb8f7869d696"/>
    <x v="298"/>
    <x v="4306"/>
    <x v="2"/>
    <x v="1"/>
    <x v="0"/>
    <n v="9"/>
    <n v="927.51"/>
    <n v="0.13"/>
    <n v="7262.4032999999999"/>
    <n v="943.35815137130567"/>
    <x v="1"/>
    <n v="3"/>
    <x v="10"/>
    <n v="0.12989613939111666"/>
    <n v="1.5573357100672171E-5"/>
    <x v="0"/>
    <s v="Mar-2024"/>
    <n v="202403"/>
  </r>
  <r>
    <s v="b64c6ec6-17e4-4377-9e19-06175e1f5ef2"/>
    <x v="307"/>
    <x v="4307"/>
    <x v="3"/>
    <x v="2"/>
    <x v="6"/>
    <n v="1"/>
    <n v="330.69"/>
    <n v="0.22"/>
    <n v="257.93819999999999"/>
    <n v="24.712263184642691"/>
    <x v="1"/>
    <n v="3"/>
    <x v="10"/>
    <n v="9.5806914930175874E-2"/>
    <n v="6.6527563579182923E-4"/>
    <x v="0"/>
    <s v="Mar-2024"/>
    <n v="202403"/>
  </r>
  <r>
    <s v="3152a92c-9277-4f6e-9d59-0ae3bb26ccec"/>
    <x v="324"/>
    <x v="4308"/>
    <x v="3"/>
    <x v="1"/>
    <x v="8"/>
    <n v="8"/>
    <n v="699.13"/>
    <n v="0.02"/>
    <n v="5481.1791999999996"/>
    <n v="1231.9574435326599"/>
    <x v="1"/>
    <n v="3"/>
    <x v="10"/>
    <n v="0.22476138775624413"/>
    <n v="3.5758728705677056E-6"/>
    <x v="0"/>
    <s v="Mar-2024"/>
    <n v="202403"/>
  </r>
  <r>
    <s v="3303d631-9c1a-4408-985c-458ad7dc9cfa"/>
    <x v="294"/>
    <x v="4309"/>
    <x v="3"/>
    <x v="2"/>
    <x v="5"/>
    <n v="8"/>
    <n v="364.82"/>
    <n v="0.02"/>
    <n v="2860.1887999999999"/>
    <n v="837.76809747909238"/>
    <x v="1"/>
    <n v="3"/>
    <x v="10"/>
    <n v="0.29290657227910705"/>
    <n v="6.8526944794693279E-6"/>
    <x v="0"/>
    <s v="Mar-2024"/>
    <n v="202403"/>
  </r>
  <r>
    <s v="5b0e3a44-c7c7-483a-aa6e-51fa499e635d"/>
    <x v="308"/>
    <x v="4310"/>
    <x v="2"/>
    <x v="1"/>
    <x v="7"/>
    <n v="8"/>
    <n v="478.79"/>
    <n v="0.2"/>
    <n v="3064.2559999999999"/>
    <n v="796.65243765058244"/>
    <x v="1"/>
    <n v="3"/>
    <x v="10"/>
    <n v="0.25998233752355626"/>
    <n v="5.221495854132292E-5"/>
    <x v="0"/>
    <s v="Mar-2024"/>
    <n v="202403"/>
  </r>
  <r>
    <s v="38141fbc-9e5d-4386-8df9-8966471d0bfd"/>
    <x v="302"/>
    <x v="4311"/>
    <x v="0"/>
    <x v="2"/>
    <x v="3"/>
    <n v="6"/>
    <n v="146.72999999999999"/>
    <n v="0.03"/>
    <n v="853.96859999999981"/>
    <n v="168.88765501757129"/>
    <x v="1"/>
    <n v="3"/>
    <x v="10"/>
    <n v="0.1977679917242523"/>
    <n v="3.4076194370612694E-5"/>
    <x v="0"/>
    <s v="Mar-2024"/>
    <n v="202403"/>
  </r>
  <r>
    <s v="a580e61c-c6e7-4437-acb3-c75052b4dbca"/>
    <x v="308"/>
    <x v="4312"/>
    <x v="3"/>
    <x v="0"/>
    <x v="1"/>
    <n v="6"/>
    <n v="468.58"/>
    <n v="0.09"/>
    <n v="2558.4468000000002"/>
    <n v="459.85560720081151"/>
    <x v="1"/>
    <n v="3"/>
    <x v="10"/>
    <n v="0.17974014828090679"/>
    <n v="3.2011609543727859E-5"/>
    <x v="0"/>
    <s v="Mar-2024"/>
    <n v="202403"/>
  </r>
  <r>
    <s v="d79c46fc-0618-46d7-9033-8da00e743b03"/>
    <x v="320"/>
    <x v="4313"/>
    <x v="3"/>
    <x v="1"/>
    <x v="1"/>
    <n v="2"/>
    <n v="533.28"/>
    <n v="0.15"/>
    <n v="906.57599999999991"/>
    <n v="249.53205611591969"/>
    <x v="1"/>
    <n v="3"/>
    <x v="10"/>
    <n v="0.27524670421003833"/>
    <n v="1.4063906390639064E-4"/>
    <x v="0"/>
    <s v="Mar-2024"/>
    <n v="202403"/>
  </r>
  <r>
    <s v="155c977d-c253-4895-ac51-3d9b397bd487"/>
    <x v="302"/>
    <x v="2181"/>
    <x v="2"/>
    <x v="1"/>
    <x v="8"/>
    <n v="1"/>
    <n v="978.94"/>
    <n v="0.03"/>
    <n v="949.57180000000005"/>
    <n v="84.628855382165412"/>
    <x v="1"/>
    <n v="3"/>
    <x v="10"/>
    <n v="8.9123176764690573E-2"/>
    <n v="3.0645391954563094E-5"/>
    <x v="0"/>
    <s v="Mar-2024"/>
    <n v="202403"/>
  </r>
  <r>
    <s v="e09a2084-caa9-4eb7-a360-1597fe1bd93a"/>
    <x v="306"/>
    <x v="4314"/>
    <x v="0"/>
    <x v="0"/>
    <x v="4"/>
    <n v="8"/>
    <n v="943.53"/>
    <n v="0.28000000000000003"/>
    <n v="5434.7327999999998"/>
    <n v="1216.229421790131"/>
    <x v="1"/>
    <n v="3"/>
    <x v="10"/>
    <n v="0.22378826458407139"/>
    <n v="3.7094739965872845E-5"/>
    <x v="0"/>
    <s v="Mar-2024"/>
    <n v="202403"/>
  </r>
  <r>
    <s v="e30e9833-ad04-43dd-b2f2-16d7be5aedfe"/>
    <x v="306"/>
    <x v="4315"/>
    <x v="2"/>
    <x v="2"/>
    <x v="6"/>
    <n v="2"/>
    <n v="673.08"/>
    <n v="0.25"/>
    <n v="1009.62"/>
    <n v="111.2539913044492"/>
    <x v="1"/>
    <n v="3"/>
    <x v="10"/>
    <n v="0.11019392573884154"/>
    <n v="1.8571343673857489E-4"/>
    <x v="0"/>
    <s v="Mar-2024"/>
    <n v="202403"/>
  </r>
  <r>
    <s v="699fd9d3-f3c5-4653-925f-29b13c25ec3f"/>
    <x v="301"/>
    <x v="4316"/>
    <x v="2"/>
    <x v="2"/>
    <x v="9"/>
    <n v="9"/>
    <n v="403.03"/>
    <n v="0.28000000000000003"/>
    <n v="2611.634399999999"/>
    <n v="345.98520533852769"/>
    <x v="1"/>
    <n v="3"/>
    <x v="10"/>
    <n v="0.13247842245397282"/>
    <n v="7.7193040496020441E-5"/>
    <x v="0"/>
    <s v="Mar-2024"/>
    <n v="202403"/>
  </r>
  <r>
    <s v="46e979ae-2993-4bb2-a05d-bae031671b2c"/>
    <x v="308"/>
    <x v="4317"/>
    <x v="1"/>
    <x v="0"/>
    <x v="2"/>
    <n v="7"/>
    <n v="251.12"/>
    <n v="0.28999999999999998"/>
    <n v="1248.0663999999999"/>
    <n v="146.21512991733459"/>
    <x v="1"/>
    <n v="3"/>
    <x v="10"/>
    <n v="0.11715332607090023"/>
    <n v="1.6497519683247619E-4"/>
    <x v="0"/>
    <s v="Mar-2024"/>
    <n v="202403"/>
  </r>
  <r>
    <s v="3543a970-8803-4bc9-896d-bb0c67583e3f"/>
    <x v="318"/>
    <x v="4318"/>
    <x v="1"/>
    <x v="1"/>
    <x v="5"/>
    <n v="8"/>
    <n v="977.4"/>
    <n v="0.05"/>
    <n v="7428.24"/>
    <n v="2080.0209736094862"/>
    <x v="1"/>
    <n v="3"/>
    <x v="10"/>
    <n v="0.28001531636154542"/>
    <n v="6.3945160630243512E-6"/>
    <x v="0"/>
    <s v="Mar-2024"/>
    <n v="202403"/>
  </r>
  <r>
    <s v="646840b1-16ce-4bbc-8aa1-01c749518982"/>
    <x v="322"/>
    <x v="4319"/>
    <x v="3"/>
    <x v="2"/>
    <x v="1"/>
    <n v="8"/>
    <n v="567.35"/>
    <n v="0.01"/>
    <n v="4493.4120000000003"/>
    <n v="1340.7152757375979"/>
    <x v="1"/>
    <n v="3"/>
    <x v="10"/>
    <n v="0.29837354681422446"/>
    <n v="2.2032255221644489E-6"/>
    <x v="0"/>
    <s v="Mar-2024"/>
    <n v="202403"/>
  </r>
  <r>
    <s v="accf0840-5249-4727-8332-90dd24d31adb"/>
    <x v="295"/>
    <x v="4320"/>
    <x v="3"/>
    <x v="0"/>
    <x v="3"/>
    <n v="5"/>
    <n v="832.54"/>
    <n v="0.09"/>
    <n v="3788.0569999999998"/>
    <n v="209.08604172128781"/>
    <x v="1"/>
    <n v="3"/>
    <x v="10"/>
    <n v="5.5196118147453385E-2"/>
    <n v="2.1620582794820669E-5"/>
    <x v="0"/>
    <s v="Mar-2024"/>
    <n v="202403"/>
  </r>
  <r>
    <s v="165f955c-5ee0-4e9b-a6a1-c5de45394939"/>
    <x v="307"/>
    <x v="4321"/>
    <x v="0"/>
    <x v="2"/>
    <x v="5"/>
    <n v="9"/>
    <n v="871.13"/>
    <n v="0.21"/>
    <n v="6193.7343000000001"/>
    <n v="1404.5702112091469"/>
    <x v="1"/>
    <n v="3"/>
    <x v="10"/>
    <n v="0.22677275827107193"/>
    <n v="2.678513348562595E-5"/>
    <x v="0"/>
    <s v="Mar-2024"/>
    <n v="202403"/>
  </r>
  <r>
    <s v="b1fb59df-882d-4823-9676-361f51cedeb3"/>
    <x v="296"/>
    <x v="4322"/>
    <x v="1"/>
    <x v="1"/>
    <x v="9"/>
    <n v="9"/>
    <n v="327.39999999999998"/>
    <n v="0.26"/>
    <n v="2180.4839999999999"/>
    <n v="114.8322273750822"/>
    <x v="1"/>
    <n v="3"/>
    <x v="10"/>
    <n v="5.2663641363606524E-2"/>
    <n v="8.8237290436435226E-5"/>
    <x v="0"/>
    <s v="Mar-2024"/>
    <n v="202403"/>
  </r>
  <r>
    <s v="282ff098-7b43-4d16-bebe-8a9263dcc2cb"/>
    <x v="324"/>
    <x v="4323"/>
    <x v="1"/>
    <x v="2"/>
    <x v="5"/>
    <n v="4"/>
    <n v="114.83"/>
    <n v="0.17"/>
    <n v="381.23559999999998"/>
    <n v="55.677024845704281"/>
    <x v="1"/>
    <n v="3"/>
    <x v="10"/>
    <n v="0.14604361409507477"/>
    <n v="3.701123399808413E-4"/>
    <x v="0"/>
    <s v="Mar-2024"/>
    <n v="202403"/>
  </r>
  <r>
    <s v="019adf11-840d-4774-8d15-911ab1571f36"/>
    <x v="324"/>
    <x v="4324"/>
    <x v="3"/>
    <x v="0"/>
    <x v="4"/>
    <n v="5"/>
    <n v="37.68"/>
    <n v="0.15"/>
    <n v="160.13999999999999"/>
    <n v="14.849547441121199"/>
    <x v="1"/>
    <n v="3"/>
    <x v="10"/>
    <n v="9.272853403972274E-2"/>
    <n v="7.9617834394904452E-4"/>
    <x v="0"/>
    <s v="Mar-2024"/>
    <n v="202403"/>
  </r>
  <r>
    <s v="82446803-0120-4327-bcda-7be81f037860"/>
    <x v="318"/>
    <x v="4325"/>
    <x v="3"/>
    <x v="0"/>
    <x v="5"/>
    <n v="2"/>
    <n v="144.06"/>
    <n v="0.15"/>
    <n v="244.90199999999999"/>
    <n v="34.422276136774308"/>
    <x v="1"/>
    <n v="3"/>
    <x v="10"/>
    <n v="0.14055530839590658"/>
    <n v="5.2061640982923782E-4"/>
    <x v="0"/>
    <s v="Mar-2024"/>
    <n v="202403"/>
  </r>
  <r>
    <s v="710632d3-f203-4af3-8fac-5d3bc200ba6d"/>
    <x v="309"/>
    <x v="4326"/>
    <x v="1"/>
    <x v="0"/>
    <x v="1"/>
    <n v="6"/>
    <n v="223.52"/>
    <n v="0.19"/>
    <n v="1086.3072"/>
    <n v="55.782641954219308"/>
    <x v="1"/>
    <n v="3"/>
    <x v="10"/>
    <n v="5.1350706277394929E-2"/>
    <n v="1.4167263183011212E-4"/>
    <x v="0"/>
    <s v="Mar-2024"/>
    <n v="202403"/>
  </r>
  <r>
    <s v="9b44f933-99cf-49ad-9252-533770197e46"/>
    <x v="310"/>
    <x v="4327"/>
    <x v="3"/>
    <x v="1"/>
    <x v="7"/>
    <n v="3"/>
    <n v="254.01"/>
    <n v="0.01"/>
    <n v="754.40969999999993"/>
    <n v="189.86779555744761"/>
    <x v="1"/>
    <n v="3"/>
    <x v="10"/>
    <n v="0.25167729889667062"/>
    <n v="1.3122842932692939E-5"/>
    <x v="0"/>
    <s v="Mar-2024"/>
    <n v="202403"/>
  </r>
  <r>
    <s v="9303384f-6a53-4c1c-bc8f-d953fe80747a"/>
    <x v="318"/>
    <x v="4328"/>
    <x v="1"/>
    <x v="1"/>
    <x v="7"/>
    <n v="9"/>
    <n v="494.04"/>
    <n v="0.14000000000000001"/>
    <n v="3823.8696"/>
    <n v="1017.460451625418"/>
    <x v="1"/>
    <n v="3"/>
    <x v="10"/>
    <n v="0.26608136732105564"/>
    <n v="3.1486429348950601E-5"/>
    <x v="0"/>
    <s v="Mar-2024"/>
    <n v="202403"/>
  </r>
  <r>
    <s v="8e75de09-49ff-4d5b-90b7-8ada031e0d2e"/>
    <x v="300"/>
    <x v="4329"/>
    <x v="1"/>
    <x v="0"/>
    <x v="2"/>
    <n v="4"/>
    <n v="559.47"/>
    <n v="0.28999999999999998"/>
    <n v="1588.8948"/>
    <n v="121.485911359592"/>
    <x v="1"/>
    <n v="3"/>
    <x v="10"/>
    <n v="7.6459380041769914E-2"/>
    <n v="1.2958693048778307E-4"/>
    <x v="0"/>
    <s v="Mar-2024"/>
    <n v="202403"/>
  </r>
  <r>
    <s v="a446ae4f-6185-4700-97c4-59038b222aab"/>
    <x v="317"/>
    <x v="4330"/>
    <x v="0"/>
    <x v="2"/>
    <x v="3"/>
    <n v="1"/>
    <n v="816.66"/>
    <n v="0.26"/>
    <n v="604.32839999999999"/>
    <n v="153.975657956665"/>
    <x v="1"/>
    <n v="3"/>
    <x v="10"/>
    <n v="0.25478805556162015"/>
    <n v="3.1836994587710921E-4"/>
    <x v="0"/>
    <s v="Mar-2024"/>
    <n v="202403"/>
  </r>
  <r>
    <s v="2d8e3d54-c933-4994-bde2-d59677be70b5"/>
    <x v="310"/>
    <x v="4331"/>
    <x v="0"/>
    <x v="2"/>
    <x v="2"/>
    <n v="6"/>
    <n v="630.62"/>
    <n v="0.21"/>
    <n v="2989.1388000000002"/>
    <n v="579.11639167000044"/>
    <x v="1"/>
    <n v="3"/>
    <x v="10"/>
    <n v="0.19374021429516769"/>
    <n v="5.550093558719989E-5"/>
    <x v="0"/>
    <s v="Mar-2024"/>
    <n v="202403"/>
  </r>
  <r>
    <s v="a908d7d8-20cc-4eff-b0f7-4908a98ead74"/>
    <x v="298"/>
    <x v="4332"/>
    <x v="1"/>
    <x v="0"/>
    <x v="9"/>
    <n v="8"/>
    <n v="959.09"/>
    <n v="0.1"/>
    <n v="6905.4480000000003"/>
    <n v="2060.4456439385149"/>
    <x v="1"/>
    <n v="3"/>
    <x v="10"/>
    <n v="0.29837972046687122"/>
    <n v="1.3033187709182664E-5"/>
    <x v="0"/>
    <s v="Mar-2024"/>
    <n v="202403"/>
  </r>
  <r>
    <s v="b16efad7-02ed-4999-8fc8-8df4a083b1f0"/>
    <x v="323"/>
    <x v="3021"/>
    <x v="0"/>
    <x v="0"/>
    <x v="6"/>
    <n v="5"/>
    <n v="254.26"/>
    <n v="0.04"/>
    <n v="1220.4480000000001"/>
    <n v="166.7320335225678"/>
    <x v="1"/>
    <n v="3"/>
    <x v="10"/>
    <n v="0.13661543426886502"/>
    <n v="3.1463855895540002E-5"/>
    <x v="0"/>
    <s v="Mar-2024"/>
    <n v="202403"/>
  </r>
  <r>
    <s v="aba79e2c-34c0-4de9-a9f1-cad71647f167"/>
    <x v="296"/>
    <x v="4333"/>
    <x v="2"/>
    <x v="2"/>
    <x v="9"/>
    <n v="4"/>
    <n v="94.65"/>
    <n v="0.19"/>
    <n v="306.66600000000011"/>
    <n v="63.20800097055875"/>
    <x v="1"/>
    <n v="3"/>
    <x v="10"/>
    <n v="0.2061134947159409"/>
    <n v="5.018489170628632E-4"/>
    <x v="0"/>
    <s v="Mar-2024"/>
    <n v="202403"/>
  </r>
  <r>
    <s v="e7b59122-ddbd-4e5c-acf2-dbc67552ed86"/>
    <x v="305"/>
    <x v="4334"/>
    <x v="2"/>
    <x v="2"/>
    <x v="1"/>
    <n v="9"/>
    <n v="29.48"/>
    <n v="0.18"/>
    <n v="217.5624"/>
    <n v="15.227007251459071"/>
    <x v="1"/>
    <n v="3"/>
    <x v="10"/>
    <n v="6.9989149096806577E-2"/>
    <n v="6.7842605156037987E-4"/>
    <x v="0"/>
    <s v="Mar-2024"/>
    <n v="202403"/>
  </r>
  <r>
    <s v="f2bcbce9-3f06-4a07-bfb4-477fda57fba9"/>
    <x v="307"/>
    <x v="4335"/>
    <x v="0"/>
    <x v="1"/>
    <x v="1"/>
    <n v="1"/>
    <n v="526.44000000000005"/>
    <n v="0.2"/>
    <n v="421.15199999999999"/>
    <n v="102.1252275589997"/>
    <x v="1"/>
    <n v="3"/>
    <x v="10"/>
    <n v="0.24249018776831097"/>
    <n v="3.7991034115948636E-4"/>
    <x v="0"/>
    <s v="Mar-2024"/>
    <n v="202403"/>
  </r>
  <r>
    <s v="2a564bf1-1f46-4a85-b343-21dd5a777e0f"/>
    <x v="317"/>
    <x v="4336"/>
    <x v="3"/>
    <x v="0"/>
    <x v="7"/>
    <n v="3"/>
    <n v="816.12"/>
    <n v="0.06"/>
    <n v="2301.4584"/>
    <n v="507.4859634232684"/>
    <x v="1"/>
    <n v="3"/>
    <x v="10"/>
    <n v="0.22050625091605758"/>
    <n v="2.4506200068617359E-5"/>
    <x v="0"/>
    <s v="Mar-2024"/>
    <n v="202403"/>
  </r>
  <r>
    <s v="24b30f0e-cedb-4909-b8e8-c2b97fd4e1fd"/>
    <x v="308"/>
    <x v="4337"/>
    <x v="3"/>
    <x v="0"/>
    <x v="8"/>
    <n v="4"/>
    <n v="30.59"/>
    <n v="0.02"/>
    <n v="119.9128"/>
    <n v="13.62802658282923"/>
    <x v="1"/>
    <n v="3"/>
    <x v="10"/>
    <n v="0.11364947347430157"/>
    <n v="1.6345210853220007E-4"/>
    <x v="0"/>
    <s v="Mar-2024"/>
    <n v="202403"/>
  </r>
  <r>
    <s v="8fcf419e-747e-4a80-90e9-0fc53b2d0ce4"/>
    <x v="321"/>
    <x v="4338"/>
    <x v="2"/>
    <x v="2"/>
    <x v="0"/>
    <n v="6"/>
    <n v="301.2"/>
    <n v="0.1"/>
    <n v="1626.48"/>
    <n v="475.3434583144637"/>
    <x v="1"/>
    <n v="3"/>
    <x v="10"/>
    <n v="0.29225287634306213"/>
    <n v="5.5334218680832234E-5"/>
    <x v="0"/>
    <s v="Mar-2024"/>
    <n v="202403"/>
  </r>
  <r>
    <s v="2613b2cb-cc04-42cb-8a81-889474670dde"/>
    <x v="315"/>
    <x v="4339"/>
    <x v="2"/>
    <x v="2"/>
    <x v="7"/>
    <n v="1"/>
    <n v="229.85"/>
    <n v="0.12"/>
    <n v="202.268"/>
    <n v="24.501354432469789"/>
    <x v="1"/>
    <n v="3"/>
    <x v="10"/>
    <n v="0.12113312255260243"/>
    <n v="5.2207961714161413E-4"/>
    <x v="0"/>
    <s v="Mar-2024"/>
    <n v="202403"/>
  </r>
  <r>
    <s v="6a8896ca-6d27-4b97-af4a-2fbd30d7381c"/>
    <x v="301"/>
    <x v="3346"/>
    <x v="2"/>
    <x v="2"/>
    <x v="3"/>
    <n v="2"/>
    <n v="653.79"/>
    <n v="0.18"/>
    <n v="1072.2156"/>
    <n v="199.22470674858559"/>
    <x v="1"/>
    <n v="3"/>
    <x v="10"/>
    <n v="0.18580657355534241"/>
    <n v="1.3765888129215804E-4"/>
    <x v="0"/>
    <s v="Mar-2024"/>
    <n v="202403"/>
  </r>
  <r>
    <s v="47f3ecd1-04ca-47b3-ae20-454355a8cfe7"/>
    <x v="304"/>
    <x v="4340"/>
    <x v="2"/>
    <x v="2"/>
    <x v="9"/>
    <n v="1"/>
    <n v="18.66"/>
    <n v="0.16"/>
    <n v="15.6744"/>
    <n v="3.9656846183728769"/>
    <x v="1"/>
    <n v="3"/>
    <x v="10"/>
    <n v="0.2530039183874902"/>
    <n v="8.5744908896034297E-3"/>
    <x v="0"/>
    <s v="Mar-2024"/>
    <n v="202403"/>
  </r>
  <r>
    <s v="91fa73ce-0929-4ba8-90ef-0e705faccc42"/>
    <x v="325"/>
    <x v="4341"/>
    <x v="3"/>
    <x v="0"/>
    <x v="1"/>
    <n v="2"/>
    <n v="977.19"/>
    <n v="0.15"/>
    <n v="1661.223"/>
    <n v="447.31148446137638"/>
    <x v="1"/>
    <n v="4"/>
    <x v="11"/>
    <n v="0.26926636848958652"/>
    <n v="7.6750683081079421E-5"/>
    <x v="0"/>
    <s v="Apr-2024"/>
    <n v="202404"/>
  </r>
  <r>
    <s v="e54591a9-7e0f-4130-b30d-9899c09872ec"/>
    <x v="326"/>
    <x v="1069"/>
    <x v="2"/>
    <x v="1"/>
    <x v="7"/>
    <n v="8"/>
    <n v="899.43"/>
    <n v="0.1"/>
    <n v="6475.8959999999997"/>
    <n v="843.30010801385117"/>
    <x v="1"/>
    <n v="4"/>
    <x v="11"/>
    <n v="0.13022137909778836"/>
    <n v="1.3897690759703369E-5"/>
    <x v="0"/>
    <s v="Apr-2024"/>
    <n v="202404"/>
  </r>
  <r>
    <s v="97c2ffd8-1048-436e-8c20-a1b64c77d4ef"/>
    <x v="327"/>
    <x v="4342"/>
    <x v="1"/>
    <x v="1"/>
    <x v="0"/>
    <n v="6"/>
    <n v="365.74"/>
    <n v="0.27"/>
    <n v="1601.9412"/>
    <n v="454.88363743617322"/>
    <x v="1"/>
    <n v="4"/>
    <x v="11"/>
    <n v="0.28395776164329456"/>
    <n v="1.2303822387488381E-4"/>
    <x v="0"/>
    <s v="Apr-2024"/>
    <n v="202404"/>
  </r>
  <r>
    <s v="73e7625b-7df3-4146-8f5d-b0929ffb0718"/>
    <x v="325"/>
    <x v="4343"/>
    <x v="3"/>
    <x v="2"/>
    <x v="1"/>
    <n v="6"/>
    <n v="426.55"/>
    <n v="0.05"/>
    <n v="2431.335"/>
    <n v="656.50998840125874"/>
    <x v="1"/>
    <n v="4"/>
    <x v="11"/>
    <n v="0.27002037497969583"/>
    <n v="1.9536592036885087E-5"/>
    <x v="0"/>
    <s v="Apr-2024"/>
    <n v="202404"/>
  </r>
  <r>
    <s v="5d3865ba-a0b7-424a-bd8e-27498991578d"/>
    <x v="328"/>
    <x v="4344"/>
    <x v="2"/>
    <x v="0"/>
    <x v="8"/>
    <n v="6"/>
    <n v="835.81"/>
    <n v="0.03"/>
    <n v="4864.4141999999993"/>
    <n v="989.22240606633432"/>
    <x v="1"/>
    <n v="4"/>
    <x v="11"/>
    <n v="0.20335899974684196"/>
    <n v="5.9822208396645168E-6"/>
    <x v="0"/>
    <s v="Apr-2024"/>
    <n v="202404"/>
  </r>
  <r>
    <s v="e55b9755-9896-4c2e-8dbe-3e95d093edd5"/>
    <x v="329"/>
    <x v="4345"/>
    <x v="0"/>
    <x v="0"/>
    <x v="4"/>
    <n v="7"/>
    <n v="390.66"/>
    <n v="0.2"/>
    <n v="2187.6959999999999"/>
    <n v="584.98861829203258"/>
    <x v="1"/>
    <n v="4"/>
    <x v="11"/>
    <n v="0.26739940937499207"/>
    <n v="7.3136304130007093E-5"/>
    <x v="0"/>
    <s v="Apr-2024"/>
    <n v="202404"/>
  </r>
  <r>
    <s v="2f15fb1f-70b9-4282-b923-2bdc7fb0ca37"/>
    <x v="330"/>
    <x v="4346"/>
    <x v="0"/>
    <x v="0"/>
    <x v="2"/>
    <n v="8"/>
    <n v="374.91"/>
    <n v="0.17"/>
    <n v="2489.4023999999999"/>
    <n v="726.98218057555516"/>
    <x v="1"/>
    <n v="4"/>
    <x v="11"/>
    <n v="0.29203080248318036"/>
    <n v="5.6680269931450218E-5"/>
    <x v="0"/>
    <s v="Apr-2024"/>
    <n v="202404"/>
  </r>
  <r>
    <s v="6736a6e9-1ccc-43d4-86a4-d84b8fbbdf64"/>
    <x v="331"/>
    <x v="4347"/>
    <x v="2"/>
    <x v="2"/>
    <x v="9"/>
    <n v="3"/>
    <n v="92.42"/>
    <n v="0.22"/>
    <n v="216.2628"/>
    <n v="14.81193161806512"/>
    <x v="1"/>
    <n v="4"/>
    <x v="11"/>
    <n v="6.8490427470952561E-2"/>
    <n v="7.9347904493976777E-4"/>
    <x v="0"/>
    <s v="Apr-2024"/>
    <n v="202404"/>
  </r>
  <r>
    <s v="2abc9790-c95b-435c-83de-3da71d1f2573"/>
    <x v="332"/>
    <x v="4348"/>
    <x v="0"/>
    <x v="1"/>
    <x v="4"/>
    <n v="1"/>
    <n v="618.78"/>
    <n v="0.24"/>
    <n v="470.27280000000002"/>
    <n v="120.3367427268392"/>
    <x v="1"/>
    <n v="4"/>
    <x v="11"/>
    <n v="0.25588709941727272"/>
    <n v="3.8785998254630078E-4"/>
    <x v="0"/>
    <s v="Apr-2024"/>
    <n v="202404"/>
  </r>
  <r>
    <s v="f6c03798-9892-4635-a7e0-9f9d15df2669"/>
    <x v="333"/>
    <x v="4349"/>
    <x v="2"/>
    <x v="0"/>
    <x v="7"/>
    <n v="7"/>
    <n v="977.63"/>
    <n v="0.3"/>
    <n v="4790.3869999999997"/>
    <n v="904.48965618315844"/>
    <x v="1"/>
    <n v="4"/>
    <x v="11"/>
    <n v="0.18881348337475834"/>
    <n v="4.383779431599159E-5"/>
    <x v="0"/>
    <s v="Apr-2024"/>
    <n v="202404"/>
  </r>
  <r>
    <s v="15b14fc8-77f2-41b0-bca8-30f315ef52d2"/>
    <x v="334"/>
    <x v="4350"/>
    <x v="1"/>
    <x v="2"/>
    <x v="7"/>
    <n v="8"/>
    <n v="354.57"/>
    <n v="0.14000000000000001"/>
    <n v="2439.4416000000001"/>
    <n v="398.15074795688048"/>
    <x v="1"/>
    <n v="4"/>
    <x v="11"/>
    <n v="0.16321388794750424"/>
    <n v="4.9355557435767275E-5"/>
    <x v="0"/>
    <s v="Apr-2024"/>
    <n v="202404"/>
  </r>
  <r>
    <s v="40b39b6a-8383-482b-a8b6-3790794bd093"/>
    <x v="335"/>
    <x v="4351"/>
    <x v="0"/>
    <x v="0"/>
    <x v="7"/>
    <n v="2"/>
    <n v="984.6"/>
    <n v="0.08"/>
    <n v="1811.664"/>
    <n v="143.1352976829607"/>
    <x v="1"/>
    <n v="4"/>
    <x v="11"/>
    <n v="7.9007640314628258E-2"/>
    <n v="4.0625634775543366E-5"/>
    <x v="0"/>
    <s v="Apr-2024"/>
    <n v="202404"/>
  </r>
  <r>
    <s v="21936245-70b3-4e9b-a068-9f2c980963dd"/>
    <x v="334"/>
    <x v="4352"/>
    <x v="0"/>
    <x v="2"/>
    <x v="1"/>
    <n v="5"/>
    <n v="902.12"/>
    <n v="0.28999999999999998"/>
    <n v="3202.5259999999998"/>
    <n v="634.27764199783144"/>
    <x v="1"/>
    <n v="4"/>
    <x v="11"/>
    <n v="0.19805542312469329"/>
    <n v="6.4292998714140021E-5"/>
    <x v="0"/>
    <s v="Apr-2024"/>
    <n v="202404"/>
  </r>
  <r>
    <s v="23b968ef-1248-4c68-852b-ded4ae9e4dfe"/>
    <x v="336"/>
    <x v="4353"/>
    <x v="2"/>
    <x v="1"/>
    <x v="3"/>
    <n v="6"/>
    <n v="146.97999999999999"/>
    <n v="0.03"/>
    <n v="855.42359999999985"/>
    <n v="83.619362454144209"/>
    <x v="1"/>
    <n v="4"/>
    <x v="11"/>
    <n v="9.7751993812357094E-2"/>
    <n v="3.4018233773302493E-5"/>
    <x v="0"/>
    <s v="Apr-2024"/>
    <n v="202404"/>
  </r>
  <r>
    <s v="da74734b-b6e8-4307-b706-5b78ac356505"/>
    <x v="335"/>
    <x v="4354"/>
    <x v="1"/>
    <x v="2"/>
    <x v="3"/>
    <n v="2"/>
    <n v="494.95"/>
    <n v="0.22"/>
    <n v="772.12199999999996"/>
    <n v="44.224817320694967"/>
    <x v="1"/>
    <n v="4"/>
    <x v="11"/>
    <n v="5.7276981255157823E-2"/>
    <n v="2.2224467117890696E-4"/>
    <x v="0"/>
    <s v="Apr-2024"/>
    <n v="202404"/>
  </r>
  <r>
    <s v="e1bcc2ae-9772-4956-9c6a-127a6ae70d5b"/>
    <x v="330"/>
    <x v="4355"/>
    <x v="1"/>
    <x v="0"/>
    <x v="9"/>
    <n v="9"/>
    <n v="583.13"/>
    <n v="0.15"/>
    <n v="4460.9444999999996"/>
    <n v="1230.017070693194"/>
    <x v="1"/>
    <n v="4"/>
    <x v="11"/>
    <n v="0.27573018913218805"/>
    <n v="2.8581391227799404E-5"/>
    <x v="0"/>
    <s v="Apr-2024"/>
    <n v="202404"/>
  </r>
  <r>
    <s v="9ee84589-421d-46d4-a479-3552aabbac8c"/>
    <x v="337"/>
    <x v="4356"/>
    <x v="3"/>
    <x v="2"/>
    <x v="1"/>
    <n v="3"/>
    <n v="272.79000000000002"/>
    <n v="0.15"/>
    <n v="695.61450000000013"/>
    <n v="98.829182495406968"/>
    <x v="1"/>
    <n v="4"/>
    <x v="11"/>
    <n v="0.14207464406709025"/>
    <n v="1.8329117636276985E-4"/>
    <x v="0"/>
    <s v="Apr-2024"/>
    <n v="202404"/>
  </r>
  <r>
    <s v="c2bf55ef-545d-460e-8b89-5ced75019e56"/>
    <x v="337"/>
    <x v="4357"/>
    <x v="2"/>
    <x v="1"/>
    <x v="3"/>
    <n v="5"/>
    <n v="32.15"/>
    <n v="0.13"/>
    <n v="139.85249999999999"/>
    <n v="35.375508049360022"/>
    <x v="1"/>
    <n v="4"/>
    <x v="11"/>
    <n v="0.25294869987565488"/>
    <n v="8.087091757387248E-4"/>
    <x v="0"/>
    <s v="Apr-2024"/>
    <n v="202404"/>
  </r>
  <r>
    <s v="af9cd1a4-d758-4598-8155-a5d607df75b3"/>
    <x v="338"/>
    <x v="4358"/>
    <x v="1"/>
    <x v="0"/>
    <x v="6"/>
    <n v="8"/>
    <n v="686.89"/>
    <n v="0.2"/>
    <n v="4396.0959999999995"/>
    <n v="814.44725805438054"/>
    <x v="1"/>
    <n v="4"/>
    <x v="11"/>
    <n v="0.18526603105445846"/>
    <n v="3.6395929479247041E-5"/>
    <x v="0"/>
    <s v="Apr-2024"/>
    <n v="202404"/>
  </r>
  <r>
    <s v="51f1f4fc-9c49-4b89-b3bb-dee8ab15a1a1"/>
    <x v="339"/>
    <x v="4359"/>
    <x v="0"/>
    <x v="2"/>
    <x v="1"/>
    <n v="8"/>
    <n v="744.59"/>
    <n v="0.11"/>
    <n v="5301.4808000000003"/>
    <n v="1438.983683738807"/>
    <x v="1"/>
    <n v="4"/>
    <x v="11"/>
    <n v="0.27143051875974106"/>
    <n v="1.8466538631998818E-5"/>
    <x v="0"/>
    <s v="Apr-2024"/>
    <n v="202404"/>
  </r>
  <r>
    <s v="caacc241-c3f1-4538-820a-4d7b018719bd"/>
    <x v="340"/>
    <x v="4360"/>
    <x v="0"/>
    <x v="0"/>
    <x v="6"/>
    <n v="9"/>
    <n v="863.09"/>
    <n v="0.04"/>
    <n v="7457.0976000000001"/>
    <n v="799.37224762234575"/>
    <x v="1"/>
    <n v="4"/>
    <x v="11"/>
    <n v="0.10719616270307979"/>
    <n v="5.1494565392304908E-6"/>
    <x v="0"/>
    <s v="Apr-2024"/>
    <n v="202404"/>
  </r>
  <r>
    <s v="63810caf-a113-4a28-a1b7-720907ff228b"/>
    <x v="338"/>
    <x v="4361"/>
    <x v="2"/>
    <x v="0"/>
    <x v="5"/>
    <n v="2"/>
    <n v="488.23"/>
    <n v="0.15"/>
    <n v="829.99099999999999"/>
    <n v="97.104580257382253"/>
    <x v="1"/>
    <n v="4"/>
    <x v="11"/>
    <n v="0.11699473880726689"/>
    <n v="1.5361612354832763E-4"/>
    <x v="0"/>
    <s v="Apr-2024"/>
    <n v="202404"/>
  </r>
  <r>
    <s v="fec89ab9-34d4-42c5-81a5-317f793b5672"/>
    <x v="335"/>
    <x v="4362"/>
    <x v="1"/>
    <x v="2"/>
    <x v="2"/>
    <n v="8"/>
    <n v="889.02"/>
    <n v="0.03"/>
    <n v="6898.7951999999996"/>
    <n v="1915.1623748904401"/>
    <x v="1"/>
    <n v="4"/>
    <x v="11"/>
    <n v="0.27760823728909073"/>
    <n v="4.2181278261456433E-6"/>
    <x v="0"/>
    <s v="Apr-2024"/>
    <n v="202404"/>
  </r>
  <r>
    <s v="7a1b56c2-3a94-445e-accb-a18824bbcc1a"/>
    <x v="341"/>
    <x v="4363"/>
    <x v="0"/>
    <x v="2"/>
    <x v="3"/>
    <n v="9"/>
    <n v="279.66000000000003"/>
    <n v="0.03"/>
    <n v="2441.4317999999998"/>
    <n v="571.55382184114444"/>
    <x v="1"/>
    <n v="4"/>
    <x v="11"/>
    <n v="0.23410599544134081"/>
    <n v="1.1919235261865597E-5"/>
    <x v="0"/>
    <s v="Apr-2024"/>
    <n v="202404"/>
  </r>
  <r>
    <s v="e3b948de-6caf-4b2e-aeed-a02f19b4f396"/>
    <x v="340"/>
    <x v="4364"/>
    <x v="2"/>
    <x v="1"/>
    <x v="3"/>
    <n v="2"/>
    <n v="968.62"/>
    <n v="0.2"/>
    <n v="1549.7919999999999"/>
    <n v="408.51459317055549"/>
    <x v="1"/>
    <n v="4"/>
    <x v="11"/>
    <n v="0.26359317454894304"/>
    <n v="1.0323966054799612E-4"/>
    <x v="0"/>
    <s v="Apr-2024"/>
    <n v="202404"/>
  </r>
  <r>
    <s v="8ceab06e-6008-44a4-ac5f-409f96cd5fb1"/>
    <x v="336"/>
    <x v="4365"/>
    <x v="2"/>
    <x v="1"/>
    <x v="1"/>
    <n v="2"/>
    <n v="466.58"/>
    <n v="0.08"/>
    <n v="858.50720000000001"/>
    <n v="109.8116117409316"/>
    <x v="1"/>
    <n v="4"/>
    <x v="11"/>
    <n v="0.12790994850239065"/>
    <n v="8.5730207038450004E-5"/>
    <x v="0"/>
    <s v="Apr-2024"/>
    <n v="202404"/>
  </r>
  <r>
    <s v="94792d5b-4d12-4d4a-8b31-0c0e8c2ef9e8"/>
    <x v="342"/>
    <x v="4366"/>
    <x v="2"/>
    <x v="1"/>
    <x v="9"/>
    <n v="9"/>
    <n v="615.66"/>
    <n v="0.2"/>
    <n v="4432.7519999999986"/>
    <n v="1076.8745765766821"/>
    <x v="1"/>
    <n v="4"/>
    <x v="11"/>
    <n v="0.24293589548359179"/>
    <n v="3.6094958617129948E-5"/>
    <x v="0"/>
    <s v="Apr-2024"/>
    <n v="202404"/>
  </r>
  <r>
    <s v="7f82db7a-614e-41d3-87d7-adc541e0f109"/>
    <x v="335"/>
    <x v="4367"/>
    <x v="3"/>
    <x v="1"/>
    <x v="9"/>
    <n v="9"/>
    <n v="698.44"/>
    <n v="0.09"/>
    <n v="5720.2236000000012"/>
    <n v="1553.227401384428"/>
    <x v="1"/>
    <n v="4"/>
    <x v="11"/>
    <n v="0.27153263753263557"/>
    <n v="1.4317622129316761E-5"/>
    <x v="0"/>
    <s v="Apr-2024"/>
    <n v="202404"/>
  </r>
  <r>
    <s v="a542232f-9d89-45d9-aa05-04970d8e7a8f"/>
    <x v="343"/>
    <x v="4368"/>
    <x v="1"/>
    <x v="2"/>
    <x v="6"/>
    <n v="4"/>
    <n v="839.22"/>
    <n v="0.03"/>
    <n v="3256.1736000000001"/>
    <n v="460.79298598995592"/>
    <x v="1"/>
    <n v="4"/>
    <x v="11"/>
    <n v="0.14151364226709409"/>
    <n v="8.936869950668478E-6"/>
    <x v="0"/>
    <s v="Apr-2024"/>
    <n v="202404"/>
  </r>
  <r>
    <s v="49b74f35-976e-46eb-88a0-7836527867db"/>
    <x v="334"/>
    <x v="4369"/>
    <x v="0"/>
    <x v="0"/>
    <x v="6"/>
    <n v="4"/>
    <n v="469.31"/>
    <n v="0.3"/>
    <n v="1314.068"/>
    <n v="300.06775739354612"/>
    <x v="1"/>
    <n v="4"/>
    <x v="11"/>
    <n v="0.2283502508192469"/>
    <n v="1.5980908141740002E-4"/>
    <x v="0"/>
    <s v="Apr-2024"/>
    <n v="202404"/>
  </r>
  <r>
    <s v="7f6d3bec-6c2e-4092-a87a-df91b7156ae0"/>
    <x v="335"/>
    <x v="4370"/>
    <x v="0"/>
    <x v="2"/>
    <x v="5"/>
    <n v="9"/>
    <n v="690.4"/>
    <n v="0.12"/>
    <n v="5467.9679999999998"/>
    <n v="813.77992305406519"/>
    <x v="1"/>
    <n v="4"/>
    <x v="11"/>
    <n v="0.14882675301941511"/>
    <n v="1.9312475859405178E-5"/>
    <x v="0"/>
    <s v="Apr-2024"/>
    <n v="202404"/>
  </r>
  <r>
    <s v="8ef151f1-9dba-4125-b62b-65510ef77ea5"/>
    <x v="336"/>
    <x v="4371"/>
    <x v="1"/>
    <x v="1"/>
    <x v="8"/>
    <n v="9"/>
    <n v="894.61"/>
    <n v="0.03"/>
    <n v="7809.9452999999994"/>
    <n v="1445.163317254008"/>
    <x v="1"/>
    <n v="4"/>
    <x v="11"/>
    <n v="0.18504141344677641"/>
    <n v="3.7260184139830018E-6"/>
    <x v="0"/>
    <s v="Apr-2024"/>
    <n v="202404"/>
  </r>
  <r>
    <s v="9c96447c-85c9-456a-b9ea-b20d2b806bb3"/>
    <x v="333"/>
    <x v="4372"/>
    <x v="0"/>
    <x v="0"/>
    <x v="6"/>
    <n v="1"/>
    <n v="715.96"/>
    <n v="0.18"/>
    <n v="587.08720000000005"/>
    <n v="58.980741011353523"/>
    <x v="1"/>
    <n v="4"/>
    <x v="11"/>
    <n v="0.10046334004787282"/>
    <n v="2.5141069333482313E-4"/>
    <x v="0"/>
    <s v="Apr-2024"/>
    <n v="202404"/>
  </r>
  <r>
    <s v="769b71d7-745a-4820-832d-0d88f7cc62f4"/>
    <x v="334"/>
    <x v="4373"/>
    <x v="2"/>
    <x v="0"/>
    <x v="6"/>
    <n v="1"/>
    <n v="111.09"/>
    <n v="0.1"/>
    <n v="99.981000000000009"/>
    <n v="13.533528034980201"/>
    <x v="1"/>
    <n v="4"/>
    <x v="11"/>
    <n v="0.13536099893960052"/>
    <n v="9.0017103249617433E-4"/>
    <x v="0"/>
    <s v="Apr-2024"/>
    <n v="202404"/>
  </r>
  <r>
    <s v="52ae2817-e124-4fc0-b7c3-6c64079b7f86"/>
    <x v="341"/>
    <x v="4374"/>
    <x v="1"/>
    <x v="1"/>
    <x v="9"/>
    <n v="1"/>
    <n v="317.87"/>
    <n v="0.18"/>
    <n v="260.65339999999998"/>
    <n v="69.648730273009775"/>
    <x v="1"/>
    <n v="4"/>
    <x v="11"/>
    <n v="0.2672082170154304"/>
    <n v="5.6626922955925376E-4"/>
    <x v="0"/>
    <s v="Apr-2024"/>
    <n v="202404"/>
  </r>
  <r>
    <s v="6ac0cde8-4914-484d-86b2-71e3a537ca77"/>
    <x v="327"/>
    <x v="4375"/>
    <x v="1"/>
    <x v="0"/>
    <x v="9"/>
    <n v="7"/>
    <n v="884.37"/>
    <n v="0.02"/>
    <n v="6066.7781999999997"/>
    <n v="1446.074306632145"/>
    <x v="1"/>
    <n v="4"/>
    <x v="11"/>
    <n v="0.23835951454960808"/>
    <n v="3.2307098354114874E-6"/>
    <x v="0"/>
    <s v="Apr-2024"/>
    <n v="202404"/>
  </r>
  <r>
    <s v="49a25b36-7ec3-409b-9d68-30710a3b2eb0"/>
    <x v="344"/>
    <x v="4376"/>
    <x v="2"/>
    <x v="2"/>
    <x v="9"/>
    <n v="4"/>
    <n v="293.26"/>
    <n v="0.12"/>
    <n v="1032.2752"/>
    <n v="92.066554355702735"/>
    <x v="1"/>
    <n v="4"/>
    <x v="11"/>
    <n v="8.9187994011386426E-2"/>
    <n v="1.0229830184818932E-4"/>
    <x v="0"/>
    <s v="Apr-2024"/>
    <n v="202404"/>
  </r>
  <r>
    <s v="513596d8-856a-4efb-adb1-d38814a53f0c"/>
    <x v="342"/>
    <x v="4377"/>
    <x v="1"/>
    <x v="1"/>
    <x v="8"/>
    <n v="2"/>
    <n v="204.33"/>
    <n v="0.18"/>
    <n v="335.10120000000012"/>
    <n v="77.437476269482303"/>
    <x v="1"/>
    <n v="4"/>
    <x v="11"/>
    <n v="0.23108683666152874"/>
    <n v="4.4046395536631914E-4"/>
    <x v="0"/>
    <s v="Apr-2024"/>
    <n v="202404"/>
  </r>
  <r>
    <s v="addace88-a344-4f6e-bac0-d9ab1c6dac5d"/>
    <x v="327"/>
    <x v="4378"/>
    <x v="1"/>
    <x v="0"/>
    <x v="9"/>
    <n v="7"/>
    <n v="894.32"/>
    <n v="0.22"/>
    <n v="4882.9871999999996"/>
    <n v="1231.363624336951"/>
    <x v="1"/>
    <n v="4"/>
    <x v="11"/>
    <n v="0.25217424783275105"/>
    <n v="3.5142422654722496E-5"/>
    <x v="0"/>
    <s v="Apr-2024"/>
    <n v="202404"/>
  </r>
  <r>
    <s v="323c25f3-241f-4c6a-a728-b0763ebf3b02"/>
    <x v="333"/>
    <x v="4379"/>
    <x v="0"/>
    <x v="1"/>
    <x v="2"/>
    <n v="6"/>
    <n v="524.73"/>
    <n v="0.05"/>
    <n v="2990.9609999999998"/>
    <n v="750.60124533784688"/>
    <x v="1"/>
    <n v="4"/>
    <x v="11"/>
    <n v="0.250956547189297"/>
    <n v="1.5881183338732938E-5"/>
    <x v="0"/>
    <s v="Apr-2024"/>
    <n v="202404"/>
  </r>
  <r>
    <s v="58ebf9f9-8494-43b0-b126-36f396c0f8c9"/>
    <x v="330"/>
    <x v="4380"/>
    <x v="2"/>
    <x v="2"/>
    <x v="8"/>
    <n v="8"/>
    <n v="868.86"/>
    <n v="0.3"/>
    <n v="4865.616"/>
    <n v="497.96180892788601"/>
    <x v="1"/>
    <n v="4"/>
    <x v="11"/>
    <n v="0.10234301451817941"/>
    <n v="4.3160002762240178E-5"/>
    <x v="0"/>
    <s v="Apr-2024"/>
    <n v="202404"/>
  </r>
  <r>
    <s v="9c314fd3-3492-480f-bfd9-fe0871a91e40"/>
    <x v="342"/>
    <x v="4381"/>
    <x v="0"/>
    <x v="2"/>
    <x v="7"/>
    <n v="8"/>
    <n v="723.85"/>
    <n v="0.19"/>
    <n v="4690.5480000000007"/>
    <n v="268.78057977196852"/>
    <x v="1"/>
    <n v="4"/>
    <x v="11"/>
    <n v="5.7302596577621309E-2"/>
    <n v="3.2810665193064862E-5"/>
    <x v="0"/>
    <s v="Apr-2024"/>
    <n v="202404"/>
  </r>
  <r>
    <s v="22755346-381b-47cf-a538-692b27598695"/>
    <x v="331"/>
    <x v="4382"/>
    <x v="0"/>
    <x v="1"/>
    <x v="4"/>
    <n v="3"/>
    <n v="798.96"/>
    <n v="0.3"/>
    <n v="1677.816"/>
    <n v="99.28031938958614"/>
    <x v="1"/>
    <n v="4"/>
    <x v="11"/>
    <n v="5.9172352266032832E-2"/>
    <n v="1.2516271152498247E-4"/>
    <x v="0"/>
    <s v="Apr-2024"/>
    <n v="202404"/>
  </r>
  <r>
    <s v="711c9d5d-7954-4718-9632-40e9fa5fe077"/>
    <x v="345"/>
    <x v="4383"/>
    <x v="2"/>
    <x v="0"/>
    <x v="6"/>
    <n v="6"/>
    <n v="258.48"/>
    <n v="0"/>
    <n v="1550.88"/>
    <n v="311.98855540428008"/>
    <x v="1"/>
    <n v="4"/>
    <x v="11"/>
    <n v="0.20116872704805017"/>
    <n v="0"/>
    <x v="1"/>
    <s v="Apr-2024"/>
    <n v="202404"/>
  </r>
  <r>
    <s v="8cef462c-99eb-40e1-be40-89fcee8243d5"/>
    <x v="346"/>
    <x v="4384"/>
    <x v="0"/>
    <x v="2"/>
    <x v="7"/>
    <n v="5"/>
    <n v="635.51"/>
    <n v="0.2"/>
    <n v="2542.04"/>
    <n v="177.14657626459359"/>
    <x v="1"/>
    <n v="4"/>
    <x v="11"/>
    <n v="6.9686777652827492E-2"/>
    <n v="6.2941574483485704E-5"/>
    <x v="0"/>
    <s v="Apr-2024"/>
    <n v="202404"/>
  </r>
  <r>
    <s v="a5cc16a4-2b7e-4683-ac0c-50bf71652632"/>
    <x v="347"/>
    <x v="4385"/>
    <x v="0"/>
    <x v="2"/>
    <x v="6"/>
    <n v="6"/>
    <n v="910.12"/>
    <n v="0.11"/>
    <n v="4860.0408000000007"/>
    <n v="1113.4545668128781"/>
    <x v="1"/>
    <n v="4"/>
    <x v="11"/>
    <n v="0.22910395460319549"/>
    <n v="2.014386381283054E-5"/>
    <x v="0"/>
    <s v="Apr-2024"/>
    <n v="202404"/>
  </r>
  <r>
    <s v="84094519-d997-410d-876b-099188d14dec"/>
    <x v="344"/>
    <x v="4386"/>
    <x v="1"/>
    <x v="2"/>
    <x v="0"/>
    <n v="2"/>
    <n v="25.04"/>
    <n v="0.19"/>
    <n v="40.564799999999998"/>
    <n v="9.0165500124010425"/>
    <x v="1"/>
    <n v="4"/>
    <x v="11"/>
    <n v="0.22227522414509729"/>
    <n v="3.7939297124600642E-3"/>
    <x v="0"/>
    <s v="Apr-2024"/>
    <n v="202404"/>
  </r>
  <r>
    <s v="2d1301c6-0ace-42da-bb15-44d93b2e0fbe"/>
    <x v="331"/>
    <x v="4387"/>
    <x v="2"/>
    <x v="1"/>
    <x v="7"/>
    <n v="8"/>
    <n v="591.29999999999995"/>
    <n v="0.17"/>
    <n v="3926.232"/>
    <n v="702.67490645405849"/>
    <x v="1"/>
    <n v="4"/>
    <x v="11"/>
    <n v="0.17896927803911192"/>
    <n v="3.5937764248266538E-5"/>
    <x v="0"/>
    <s v="Apr-2024"/>
    <n v="202404"/>
  </r>
  <r>
    <s v="65e4a288-65f0-42b4-8c40-47f13b406da7"/>
    <x v="348"/>
    <x v="4388"/>
    <x v="1"/>
    <x v="0"/>
    <x v="5"/>
    <n v="3"/>
    <n v="499.37"/>
    <n v="0.01"/>
    <n v="1483.1288999999999"/>
    <n v="128.54057330736549"/>
    <x v="1"/>
    <n v="4"/>
    <x v="11"/>
    <n v="8.6668510948283387E-2"/>
    <n v="6.6750772640193305E-6"/>
    <x v="0"/>
    <s v="Apr-2024"/>
    <n v="202404"/>
  </r>
  <r>
    <s v="bc48b0b9-52d8-434b-939b-993ee76c27be"/>
    <x v="343"/>
    <x v="4389"/>
    <x v="0"/>
    <x v="1"/>
    <x v="2"/>
    <n v="7"/>
    <n v="759.06"/>
    <n v="0.19"/>
    <n v="4303.8702000000003"/>
    <n v="218.56062523187089"/>
    <x v="1"/>
    <n v="4"/>
    <x v="11"/>
    <n v="5.0782345906219682E-2"/>
    <n v="3.5758513349217639E-5"/>
    <x v="0"/>
    <s v="Apr-2024"/>
    <n v="202404"/>
  </r>
  <r>
    <s v="27b2b85e-57ea-4739-8338-c15994693923"/>
    <x v="349"/>
    <x v="4390"/>
    <x v="3"/>
    <x v="2"/>
    <x v="4"/>
    <n v="8"/>
    <n v="911.61"/>
    <n v="0.18"/>
    <n v="5980.1616000000004"/>
    <n v="1165.595771157771"/>
    <x v="1"/>
    <n v="4"/>
    <x v="11"/>
    <n v="0.19491041365132522"/>
    <n v="2.4681607266265176E-5"/>
    <x v="0"/>
    <s v="Apr-2024"/>
    <n v="202404"/>
  </r>
  <r>
    <s v="f279bb3d-947f-44ca-bd84-98a809cd87e8"/>
    <x v="348"/>
    <x v="4391"/>
    <x v="1"/>
    <x v="1"/>
    <x v="3"/>
    <n v="7"/>
    <n v="256.67"/>
    <n v="0.06"/>
    <n v="1688.8886"/>
    <n v="104.72765306023631"/>
    <x v="1"/>
    <n v="4"/>
    <x v="11"/>
    <n v="6.2009805182080276E-2"/>
    <n v="3.3394742554363855E-5"/>
    <x v="0"/>
    <s v="Apr-2024"/>
    <n v="202404"/>
  </r>
  <r>
    <s v="e40683fb-4bf6-4018-b896-75d3b667ac1b"/>
    <x v="328"/>
    <x v="4392"/>
    <x v="3"/>
    <x v="1"/>
    <x v="0"/>
    <n v="4"/>
    <n v="642.72"/>
    <n v="0.25"/>
    <n v="1928.16"/>
    <n v="203.3998792985947"/>
    <x v="1"/>
    <n v="4"/>
    <x v="11"/>
    <n v="0.10548910842388323"/>
    <n v="9.7242967388598455E-5"/>
    <x v="0"/>
    <s v="Apr-2024"/>
    <n v="202404"/>
  </r>
  <r>
    <s v="4544eb3e-9aa9-4075-b9f7-a42c15743e75"/>
    <x v="350"/>
    <x v="4393"/>
    <x v="3"/>
    <x v="1"/>
    <x v="5"/>
    <n v="3"/>
    <n v="530.1"/>
    <n v="0.04"/>
    <n v="1526.6880000000001"/>
    <n v="155.26562591393869"/>
    <x v="1"/>
    <n v="4"/>
    <x v="11"/>
    <n v="0.10170095390409742"/>
    <n v="2.515248695214739E-5"/>
    <x v="0"/>
    <s v="Apr-2024"/>
    <n v="202404"/>
  </r>
  <r>
    <s v="159a9dee-15e7-4d9c-a3cf-b51eedc46184"/>
    <x v="333"/>
    <x v="4394"/>
    <x v="3"/>
    <x v="2"/>
    <x v="8"/>
    <n v="1"/>
    <n v="58.11"/>
    <n v="0.08"/>
    <n v="53.461200000000012"/>
    <n v="9.3833061206495767"/>
    <x v="1"/>
    <n v="4"/>
    <x v="11"/>
    <n v="0.17551618969738006"/>
    <n v="1.3766993632765446E-3"/>
    <x v="0"/>
    <s v="Apr-2024"/>
    <n v="202404"/>
  </r>
  <r>
    <s v="f97934c6-052d-40bd-8b1d-5889625f5ca8"/>
    <x v="348"/>
    <x v="4395"/>
    <x v="1"/>
    <x v="2"/>
    <x v="6"/>
    <n v="2"/>
    <n v="817.96"/>
    <n v="0.27"/>
    <n v="1194.2216000000001"/>
    <n v="103.9777669252239"/>
    <x v="1"/>
    <n v="4"/>
    <x v="11"/>
    <n v="8.7067397646486966E-2"/>
    <n v="1.6504474546432589E-4"/>
    <x v="0"/>
    <s v="Apr-2024"/>
    <n v="202404"/>
  </r>
  <r>
    <s v="30605b0c-11d7-4f56-89c4-fbebf72e77b8"/>
    <x v="351"/>
    <x v="4396"/>
    <x v="1"/>
    <x v="1"/>
    <x v="7"/>
    <n v="5"/>
    <n v="989.06"/>
    <n v="0.2"/>
    <n v="3956.24"/>
    <n v="846.06661301844406"/>
    <x v="1"/>
    <n v="4"/>
    <x v="11"/>
    <n v="0.21385624052596508"/>
    <n v="4.0442440296847521E-5"/>
    <x v="0"/>
    <s v="Apr-2024"/>
    <n v="202404"/>
  </r>
  <r>
    <s v="b397a236-78ff-4669-b739-756db641f2f0"/>
    <x v="349"/>
    <x v="4397"/>
    <x v="3"/>
    <x v="2"/>
    <x v="1"/>
    <n v="5"/>
    <n v="822.42"/>
    <n v="0.01"/>
    <n v="4070.9789999999989"/>
    <n v="668.84667437263522"/>
    <x v="1"/>
    <n v="4"/>
    <x v="11"/>
    <n v="0.1642962723149973"/>
    <n v="2.4318474745263982E-6"/>
    <x v="0"/>
    <s v="Apr-2024"/>
    <n v="202404"/>
  </r>
  <r>
    <s v="cf6e461b-69aa-4581-9482-4634f64ea480"/>
    <x v="329"/>
    <x v="4398"/>
    <x v="0"/>
    <x v="2"/>
    <x v="3"/>
    <n v="4"/>
    <n v="181.26"/>
    <n v="0.12"/>
    <n v="638.03519999999992"/>
    <n v="77.755387977620359"/>
    <x v="1"/>
    <n v="4"/>
    <x v="11"/>
    <n v="0.12186692517532006"/>
    <n v="1.6550810989738498E-4"/>
    <x v="0"/>
    <s v="Apr-2024"/>
    <n v="202404"/>
  </r>
  <r>
    <s v="513f4dde-d4b2-4703-9bec-0f4d1bd4d9dd"/>
    <x v="327"/>
    <x v="4399"/>
    <x v="3"/>
    <x v="2"/>
    <x v="1"/>
    <n v="9"/>
    <n v="530.45000000000005"/>
    <n v="0.04"/>
    <n v="4583.0879999999997"/>
    <n v="493.09579094553533"/>
    <x v="1"/>
    <n v="4"/>
    <x v="11"/>
    <n v="0.10759029522137374"/>
    <n v="8.378630303411149E-6"/>
    <x v="0"/>
    <s v="Apr-2024"/>
    <n v="202404"/>
  </r>
  <r>
    <s v="6bbd80e7-bc2e-4032-8949-0cc0702bb560"/>
    <x v="340"/>
    <x v="4400"/>
    <x v="3"/>
    <x v="0"/>
    <x v="5"/>
    <n v="3"/>
    <n v="301.64999999999998"/>
    <n v="0.25"/>
    <n v="678.71249999999998"/>
    <n v="51.832888687725102"/>
    <x v="1"/>
    <n v="4"/>
    <x v="11"/>
    <n v="7.6369432841925128E-2"/>
    <n v="2.7625835681529366E-4"/>
    <x v="0"/>
    <s v="Apr-2024"/>
    <n v="202404"/>
  </r>
  <r>
    <s v="a910900a-7245-44dc-b4c6-df8fa79bac25"/>
    <x v="334"/>
    <x v="4401"/>
    <x v="0"/>
    <x v="2"/>
    <x v="1"/>
    <n v="6"/>
    <n v="278.5"/>
    <n v="0.22"/>
    <n v="1303.3800000000001"/>
    <n v="304.98010905688409"/>
    <x v="1"/>
    <n v="4"/>
    <x v="11"/>
    <n v="0.23399170545572592"/>
    <n v="1.3165769000598445E-4"/>
    <x v="0"/>
    <s v="Apr-2024"/>
    <n v="202404"/>
  </r>
  <r>
    <s v="5cf261e2-4f45-4064-bb69-24c692ad59a5"/>
    <x v="336"/>
    <x v="4402"/>
    <x v="3"/>
    <x v="2"/>
    <x v="8"/>
    <n v="7"/>
    <n v="511.75"/>
    <n v="0.02"/>
    <n v="3510.605"/>
    <n v="927.6550541479661"/>
    <x v="1"/>
    <n v="4"/>
    <x v="11"/>
    <n v="0.26424364294700375"/>
    <n v="5.5830832577290807E-6"/>
    <x v="0"/>
    <s v="Apr-2024"/>
    <n v="202404"/>
  </r>
  <r>
    <s v="9db21ff7-3a94-444d-a591-3677cc0a985a"/>
    <x v="333"/>
    <x v="4403"/>
    <x v="1"/>
    <x v="0"/>
    <x v="1"/>
    <n v="2"/>
    <n v="353.1"/>
    <n v="0.11"/>
    <n v="628.51800000000003"/>
    <n v="183.59832999822939"/>
    <x v="1"/>
    <n v="4"/>
    <x v="11"/>
    <n v="0.29211308188187035"/>
    <n v="1.5576323987538939E-4"/>
    <x v="0"/>
    <s v="Apr-2024"/>
    <n v="202404"/>
  </r>
  <r>
    <s v="2a610a2b-6ed0-46a5-b799-baf4a2de3d4c"/>
    <x v="330"/>
    <x v="4404"/>
    <x v="2"/>
    <x v="0"/>
    <x v="2"/>
    <n v="4"/>
    <n v="796.59"/>
    <n v="0.09"/>
    <n v="2899.5875999999998"/>
    <n v="619.07114768550173"/>
    <x v="1"/>
    <n v="4"/>
    <x v="11"/>
    <n v="0.21350317117010079"/>
    <n v="2.8245396000451924E-5"/>
    <x v="0"/>
    <s v="Apr-2024"/>
    <n v="202404"/>
  </r>
  <r>
    <s v="575be85c-72bb-4f63-b513-281639479e5d"/>
    <x v="352"/>
    <x v="4405"/>
    <x v="2"/>
    <x v="2"/>
    <x v="6"/>
    <n v="6"/>
    <n v="201.04"/>
    <n v="0.23"/>
    <n v="928.8048"/>
    <n v="245.63794915644809"/>
    <x v="1"/>
    <n v="4"/>
    <x v="11"/>
    <n v="0.26446670942747935"/>
    <n v="1.9067515585621437E-4"/>
    <x v="0"/>
    <s v="Apr-2024"/>
    <n v="202404"/>
  </r>
  <r>
    <s v="6159f310-94d8-4560-874b-8f887b165f66"/>
    <x v="334"/>
    <x v="4406"/>
    <x v="3"/>
    <x v="1"/>
    <x v="1"/>
    <n v="9"/>
    <n v="899.37"/>
    <n v="0.16"/>
    <n v="6799.2371999999996"/>
    <n v="340.2966254093057"/>
    <x v="1"/>
    <n v="4"/>
    <x v="11"/>
    <n v="5.0049235730341299E-2"/>
    <n v="1.9766923266039315E-5"/>
    <x v="0"/>
    <s v="Apr-2024"/>
    <n v="202404"/>
  </r>
  <r>
    <s v="6f85dd30-8396-4c6b-b5a6-1c2f9cd86e3d"/>
    <x v="326"/>
    <x v="4407"/>
    <x v="2"/>
    <x v="2"/>
    <x v="4"/>
    <n v="7"/>
    <n v="435.44"/>
    <n v="0.06"/>
    <n v="2865.1952000000001"/>
    <n v="800.50223711827039"/>
    <x v="1"/>
    <n v="4"/>
    <x v="11"/>
    <n v="0.27938837714033249"/>
    <n v="1.9684522715939214E-5"/>
    <x v="0"/>
    <s v="Apr-2024"/>
    <n v="202404"/>
  </r>
  <r>
    <s v="833d9b77-1142-4468-b0a9-6d61c2980735"/>
    <x v="327"/>
    <x v="4408"/>
    <x v="2"/>
    <x v="0"/>
    <x v="7"/>
    <n v="4"/>
    <n v="624.97"/>
    <n v="0.12"/>
    <n v="2199.8944000000001"/>
    <n v="392.00740557766159"/>
    <x v="1"/>
    <n v="4"/>
    <x v="11"/>
    <n v="0.17819373765288987"/>
    <n v="4.8002304110597306E-5"/>
    <x v="0"/>
    <s v="Apr-2024"/>
    <n v="202404"/>
  </r>
  <r>
    <s v="11d3b972-39ba-428d-8ec4-d7c5b5ac099f"/>
    <x v="325"/>
    <x v="4409"/>
    <x v="0"/>
    <x v="2"/>
    <x v="4"/>
    <n v="4"/>
    <n v="653.15"/>
    <n v="0.02"/>
    <n v="2560.348"/>
    <n v="532.12197446405878"/>
    <x v="1"/>
    <n v="4"/>
    <x v="11"/>
    <n v="0.20783189412691508"/>
    <n v="7.6552093699762686E-6"/>
    <x v="0"/>
    <s v="Apr-2024"/>
    <n v="202404"/>
  </r>
  <r>
    <s v="ef013c4f-3432-4942-96ec-b4f87529dd8c"/>
    <x v="345"/>
    <x v="4410"/>
    <x v="1"/>
    <x v="2"/>
    <x v="2"/>
    <n v="7"/>
    <n v="352.04"/>
    <n v="0.05"/>
    <n v="2341.0659999999998"/>
    <n v="165.4097872875393"/>
    <x v="1"/>
    <n v="4"/>
    <x v="11"/>
    <n v="7.0655755663248845E-2"/>
    <n v="2.0289902121512164E-5"/>
    <x v="0"/>
    <s v="Apr-2024"/>
    <n v="202404"/>
  </r>
  <r>
    <s v="bc214acf-d472-4f33-94ec-4b53c4a08ebc"/>
    <x v="328"/>
    <x v="4411"/>
    <x v="3"/>
    <x v="0"/>
    <x v="7"/>
    <n v="5"/>
    <n v="703.57"/>
    <n v="0.16"/>
    <n v="2954.9940000000001"/>
    <n v="332.88882267709408"/>
    <x v="1"/>
    <n v="4"/>
    <x v="11"/>
    <n v="0.11265296060739685"/>
    <n v="4.5482325852438276E-5"/>
    <x v="0"/>
    <s v="Apr-2024"/>
    <n v="202404"/>
  </r>
  <r>
    <s v="d53c885d-9666-44c9-b9e9-2332cf0e2898"/>
    <x v="342"/>
    <x v="4412"/>
    <x v="1"/>
    <x v="2"/>
    <x v="9"/>
    <n v="2"/>
    <n v="565.15"/>
    <n v="0.01"/>
    <n v="1118.9970000000001"/>
    <n v="86.00314347183496"/>
    <x v="1"/>
    <n v="4"/>
    <x v="11"/>
    <n v="7.6857349458340773E-2"/>
    <n v="8.8472087056533676E-6"/>
    <x v="0"/>
    <s v="Apr-2024"/>
    <n v="202404"/>
  </r>
  <r>
    <s v="5a23e3fc-b602-44c9-aa58-5594a1edaa25"/>
    <x v="331"/>
    <x v="4413"/>
    <x v="2"/>
    <x v="1"/>
    <x v="2"/>
    <n v="2"/>
    <n v="866.75"/>
    <n v="0.16"/>
    <n v="1456.14"/>
    <n v="146.97556710432161"/>
    <x v="1"/>
    <n v="4"/>
    <x v="11"/>
    <n v="0.10093505233310093"/>
    <n v="9.2298817421401796E-5"/>
    <x v="0"/>
    <s v="Apr-2024"/>
    <n v="202404"/>
  </r>
  <r>
    <s v="53cb4122-0ec7-46ca-9beb-78661996bf4f"/>
    <x v="333"/>
    <x v="4414"/>
    <x v="3"/>
    <x v="1"/>
    <x v="1"/>
    <n v="5"/>
    <n v="834.09"/>
    <n v="0.13"/>
    <n v="3628.2914999999998"/>
    <n v="478.77556059426109"/>
    <x v="1"/>
    <n v="4"/>
    <x v="11"/>
    <n v="0.13195620048561729"/>
    <n v="3.1171696099941256E-5"/>
    <x v="0"/>
    <s v="Apr-2024"/>
    <n v="202404"/>
  </r>
  <r>
    <s v="5fc16eda-a75d-4ad6-ae5c-f04d5d9d0617"/>
    <x v="344"/>
    <x v="4415"/>
    <x v="1"/>
    <x v="1"/>
    <x v="4"/>
    <n v="7"/>
    <n v="857.6"/>
    <n v="0.1"/>
    <n v="5402.88"/>
    <n v="1226.19343677239"/>
    <x v="1"/>
    <n v="4"/>
    <x v="11"/>
    <n v="0.22695181769211789"/>
    <n v="1.6657782515991474E-5"/>
    <x v="0"/>
    <s v="Apr-2024"/>
    <n v="202404"/>
  </r>
  <r>
    <s v="24e57f8f-9434-49b0-8d92-5c898dbac700"/>
    <x v="330"/>
    <x v="4416"/>
    <x v="0"/>
    <x v="0"/>
    <x v="3"/>
    <n v="3"/>
    <n v="40.06"/>
    <n v="0.17"/>
    <n v="99.749399999999994"/>
    <n v="13.35851079164868"/>
    <x v="1"/>
    <n v="4"/>
    <x v="11"/>
    <n v="0.1339207132238257"/>
    <n v="1.4145448493925778E-3"/>
    <x v="0"/>
    <s v="Apr-2024"/>
    <n v="202404"/>
  </r>
  <r>
    <s v="8a584ed6-08a1-47ce-80b6-abcf467764ba"/>
    <x v="326"/>
    <x v="4417"/>
    <x v="1"/>
    <x v="0"/>
    <x v="3"/>
    <n v="6"/>
    <n v="299.27999999999997"/>
    <n v="0.19"/>
    <n v="1454.5008"/>
    <n v="275.80340723287782"/>
    <x v="1"/>
    <n v="4"/>
    <x v="11"/>
    <n v="0.18962066382698298"/>
    <n v="1.0580949835159941E-4"/>
    <x v="0"/>
    <s v="Apr-2024"/>
    <n v="202404"/>
  </r>
  <r>
    <s v="a212c798-c2b8-4d55-bb13-965b7e0d6bb9"/>
    <x v="325"/>
    <x v="4418"/>
    <x v="1"/>
    <x v="0"/>
    <x v="9"/>
    <n v="2"/>
    <n v="896.22"/>
    <n v="0.09"/>
    <n v="1631.1204"/>
    <n v="177.58688992004929"/>
    <x v="1"/>
    <n v="4"/>
    <x v="11"/>
    <n v="0.10887417625335891"/>
    <n v="5.02108857200241E-5"/>
    <x v="0"/>
    <s v="Apr-2024"/>
    <n v="202404"/>
  </r>
  <r>
    <s v="1ec6f5e3-6ac2-4a23-8096-c672fafe2fc7"/>
    <x v="351"/>
    <x v="4419"/>
    <x v="2"/>
    <x v="2"/>
    <x v="0"/>
    <n v="2"/>
    <n v="862.68"/>
    <n v="0.25"/>
    <n v="1294.02"/>
    <n v="149.9952585767675"/>
    <x v="1"/>
    <n v="4"/>
    <x v="11"/>
    <n v="0.11591417333330822"/>
    <n v="1.4489729679603098E-4"/>
    <x v="0"/>
    <s v="Apr-2024"/>
    <n v="202404"/>
  </r>
  <r>
    <s v="3c5d724a-4e2d-4ad8-83d5-7bc8b975397b"/>
    <x v="333"/>
    <x v="4420"/>
    <x v="1"/>
    <x v="0"/>
    <x v="1"/>
    <n v="2"/>
    <n v="831.12"/>
    <n v="0.24"/>
    <n v="1263.3024"/>
    <n v="238.75249817196581"/>
    <x v="1"/>
    <n v="4"/>
    <x v="11"/>
    <n v="0.18899077384161211"/>
    <n v="1.443834825295986E-4"/>
    <x v="0"/>
    <s v="Apr-2024"/>
    <n v="202404"/>
  </r>
  <r>
    <s v="ffedca3e-8b81-4bba-a52c-76d59d721d54"/>
    <x v="333"/>
    <x v="3295"/>
    <x v="1"/>
    <x v="0"/>
    <x v="5"/>
    <n v="4"/>
    <n v="509.53"/>
    <n v="0.22"/>
    <n v="1589.7336"/>
    <n v="470.91563759628548"/>
    <x v="1"/>
    <n v="4"/>
    <x v="11"/>
    <n v="0.29622298830211896"/>
    <n v="1.0794261378132789E-4"/>
    <x v="0"/>
    <s v="Apr-2024"/>
    <n v="202404"/>
  </r>
  <r>
    <s v="c100bcbe-551a-4475-b9bf-e047f21a1366"/>
    <x v="325"/>
    <x v="4421"/>
    <x v="3"/>
    <x v="2"/>
    <x v="9"/>
    <n v="1"/>
    <n v="112.25"/>
    <n v="0.23"/>
    <n v="86.432500000000005"/>
    <n v="24.736453124943829"/>
    <x v="1"/>
    <n v="4"/>
    <x v="11"/>
    <n v="0.28619388684746855"/>
    <n v="2.0489977728285077E-3"/>
    <x v="0"/>
    <s v="Apr-2024"/>
    <n v="202404"/>
  </r>
  <r>
    <s v="3c491467-5217-4963-a819-6318f080dd31"/>
    <x v="346"/>
    <x v="4422"/>
    <x v="1"/>
    <x v="2"/>
    <x v="9"/>
    <n v="1"/>
    <n v="476.78"/>
    <n v="0.06"/>
    <n v="448.17320000000001"/>
    <n v="82.528405197169363"/>
    <x v="1"/>
    <n v="4"/>
    <x v="11"/>
    <n v="0.18414399878700771"/>
    <n v="1.2584420487436553E-4"/>
    <x v="0"/>
    <s v="Apr-2024"/>
    <n v="202404"/>
  </r>
  <r>
    <s v="146e1235-e521-420c-b6d0-a61260f79c29"/>
    <x v="352"/>
    <x v="4423"/>
    <x v="2"/>
    <x v="1"/>
    <x v="6"/>
    <n v="2"/>
    <n v="388.7"/>
    <n v="0.13"/>
    <n v="676.33799999999997"/>
    <n v="78.347908394363898"/>
    <x v="1"/>
    <n v="4"/>
    <x v="11"/>
    <n v="0.11584135209667933"/>
    <n v="1.6722408026755855E-4"/>
    <x v="0"/>
    <s v="Apr-2024"/>
    <n v="202404"/>
  </r>
  <r>
    <s v="d0383c4f-6b63-4467-8fff-8b1f97c5efb0"/>
    <x v="346"/>
    <x v="4424"/>
    <x v="2"/>
    <x v="2"/>
    <x v="0"/>
    <n v="9"/>
    <n v="273.89999999999998"/>
    <n v="0.26"/>
    <n v="1824.174"/>
    <n v="446.80661604581269"/>
    <x v="1"/>
    <n v="4"/>
    <x v="11"/>
    <n v="0.24493640192537153"/>
    <n v="1.0547239462902115E-4"/>
    <x v="0"/>
    <s v="Apr-2024"/>
    <n v="202404"/>
  </r>
  <r>
    <s v="e6687024-ae0e-4ea1-a566-3347ed18edc9"/>
    <x v="349"/>
    <x v="135"/>
    <x v="1"/>
    <x v="1"/>
    <x v="4"/>
    <n v="1"/>
    <n v="641.80999999999995"/>
    <n v="0.1"/>
    <n v="577.62900000000002"/>
    <n v="47.542843140082361"/>
    <x v="1"/>
    <n v="4"/>
    <x v="11"/>
    <n v="8.2306884072791284E-2"/>
    <n v="1.5580935167728769E-4"/>
    <x v="0"/>
    <s v="Apr-2024"/>
    <n v="202404"/>
  </r>
  <r>
    <s v="3acedd8e-dc28-4982-8e63-609c6d57628b"/>
    <x v="349"/>
    <x v="4425"/>
    <x v="0"/>
    <x v="0"/>
    <x v="8"/>
    <n v="4"/>
    <n v="281.22000000000003"/>
    <n v="0.27"/>
    <n v="821.16240000000005"/>
    <n v="86.960686291254959"/>
    <x v="1"/>
    <n v="4"/>
    <x v="11"/>
    <n v="0.10589949843204578"/>
    <n v="2.4002560273095796E-4"/>
    <x v="0"/>
    <s v="Apr-2024"/>
    <n v="202404"/>
  </r>
  <r>
    <s v="96e524ee-b3cf-46e9-862c-b9a3a1067c33"/>
    <x v="342"/>
    <x v="4426"/>
    <x v="3"/>
    <x v="1"/>
    <x v="3"/>
    <n v="2"/>
    <n v="953.2"/>
    <n v="0.14000000000000001"/>
    <n v="1639.5039999999999"/>
    <n v="211.36215236543239"/>
    <x v="1"/>
    <n v="4"/>
    <x v="11"/>
    <n v="0.12891835113877881"/>
    <n v="7.3436844313890063E-5"/>
    <x v="0"/>
    <s v="Apr-2024"/>
    <n v="202404"/>
  </r>
  <r>
    <s v="207c7410-26cf-4fb0-9b89-77a995ed0e87"/>
    <x v="328"/>
    <x v="4427"/>
    <x v="3"/>
    <x v="2"/>
    <x v="5"/>
    <n v="4"/>
    <n v="919.09"/>
    <n v="0.28999999999999998"/>
    <n v="2610.2156"/>
    <n v="343.37155284793829"/>
    <x v="1"/>
    <n v="4"/>
    <x v="11"/>
    <n v="0.1315491152715271"/>
    <n v="7.8882372781773272E-5"/>
    <x v="0"/>
    <s v="Apr-2024"/>
    <n v="202404"/>
  </r>
  <r>
    <s v="27dbcb6e-d306-4cf7-bdbe-fdf6c4eb3e15"/>
    <x v="332"/>
    <x v="4428"/>
    <x v="3"/>
    <x v="0"/>
    <x v="3"/>
    <n v="6"/>
    <n v="269.58999999999997"/>
    <n v="0.1"/>
    <n v="1455.7860000000001"/>
    <n v="256.55003849069129"/>
    <x v="1"/>
    <n v="4"/>
    <x v="11"/>
    <n v="0.17622785113381451"/>
    <n v="6.182227332863485E-5"/>
    <x v="0"/>
    <s v="Apr-2024"/>
    <n v="202404"/>
  </r>
  <r>
    <s v="2bb6d90f-30d2-4119-b8b7-d7fcbf8b352b"/>
    <x v="326"/>
    <x v="4429"/>
    <x v="1"/>
    <x v="0"/>
    <x v="1"/>
    <n v="3"/>
    <n v="141.69"/>
    <n v="0.28000000000000003"/>
    <n v="306.05040000000002"/>
    <n v="38.652853190810838"/>
    <x v="1"/>
    <n v="4"/>
    <x v="11"/>
    <n v="0.12629571204876985"/>
    <n v="6.5871503517067782E-4"/>
    <x v="0"/>
    <s v="Apr-2024"/>
    <n v="202404"/>
  </r>
  <r>
    <s v="37cded53-d5d7-4f6b-8b97-c3b1595e330d"/>
    <x v="339"/>
    <x v="4430"/>
    <x v="1"/>
    <x v="2"/>
    <x v="8"/>
    <n v="8"/>
    <n v="575.64"/>
    <n v="0.27"/>
    <n v="3361.7375999999999"/>
    <n v="782.91052043167531"/>
    <x v="1"/>
    <n v="4"/>
    <x v="11"/>
    <n v="0.23288864676162568"/>
    <n v="5.8630393996247662E-5"/>
    <x v="0"/>
    <s v="Apr-2024"/>
    <n v="202404"/>
  </r>
  <r>
    <s v="d1f288a1-efca-4e31-88be-88b0b560f0bd"/>
    <x v="331"/>
    <x v="4431"/>
    <x v="0"/>
    <x v="1"/>
    <x v="8"/>
    <n v="2"/>
    <n v="915.6"/>
    <n v="0.19"/>
    <n v="1483.2719999999999"/>
    <n v="237.6667208952716"/>
    <x v="1"/>
    <n v="4"/>
    <x v="11"/>
    <n v="0.16023138095728337"/>
    <n v="1.037570991699432E-4"/>
    <x v="0"/>
    <s v="Apr-2024"/>
    <n v="202404"/>
  </r>
  <r>
    <s v="c943c1f4-b2ae-4a1a-bef5-31d46e90026a"/>
    <x v="327"/>
    <x v="4432"/>
    <x v="0"/>
    <x v="1"/>
    <x v="9"/>
    <n v="9"/>
    <n v="49.38"/>
    <n v="0.14000000000000001"/>
    <n v="382.20119999999997"/>
    <n v="47.81341491133675"/>
    <x v="1"/>
    <n v="4"/>
    <x v="11"/>
    <n v="0.12510011719308248"/>
    <n v="3.1501732595292742E-4"/>
    <x v="0"/>
    <s v="Apr-2024"/>
    <n v="202404"/>
  </r>
  <r>
    <s v="d636eda9-21f9-4bfa-8d47-db771147974f"/>
    <x v="337"/>
    <x v="4433"/>
    <x v="2"/>
    <x v="1"/>
    <x v="5"/>
    <n v="9"/>
    <n v="507.09"/>
    <n v="0.13"/>
    <n v="3970.5147000000002"/>
    <n v="270.49592086634061"/>
    <x v="1"/>
    <n v="4"/>
    <x v="11"/>
    <n v="6.8126160285048337E-2"/>
    <n v="2.848497198612563E-5"/>
    <x v="0"/>
    <s v="Apr-2024"/>
    <n v="202404"/>
  </r>
  <r>
    <s v="d1911137-7a0a-47f0-ad1a-be7d4b0358bb"/>
    <x v="326"/>
    <x v="4434"/>
    <x v="0"/>
    <x v="0"/>
    <x v="8"/>
    <n v="9"/>
    <n v="259.73"/>
    <n v="0.12"/>
    <n v="2057.0616"/>
    <n v="403.87969300311528"/>
    <x v="1"/>
    <n v="4"/>
    <x v="11"/>
    <n v="0.19633816167834511"/>
    <n v="5.1335361080095994E-5"/>
    <x v="0"/>
    <s v="Apr-2024"/>
    <n v="202404"/>
  </r>
  <r>
    <s v="77a61034-c9fa-44b9-9c2d-a2f329ec9546"/>
    <x v="336"/>
    <x v="4435"/>
    <x v="0"/>
    <x v="2"/>
    <x v="3"/>
    <n v="2"/>
    <n v="279.51"/>
    <n v="0.25"/>
    <n v="419.26499999999999"/>
    <n v="89.029159873387172"/>
    <x v="1"/>
    <n v="4"/>
    <x v="11"/>
    <n v="0.2123457953165353"/>
    <n v="4.4721119101284393E-4"/>
    <x v="0"/>
    <s v="Apr-2024"/>
    <n v="202404"/>
  </r>
  <r>
    <s v="99ce811b-4e56-4ee2-af73-00d18b0631e8"/>
    <x v="341"/>
    <x v="4436"/>
    <x v="3"/>
    <x v="0"/>
    <x v="5"/>
    <n v="7"/>
    <n v="913.97"/>
    <n v="0.28000000000000003"/>
    <n v="4606.4088000000002"/>
    <n v="603.88802800634846"/>
    <x v="1"/>
    <n v="4"/>
    <x v="11"/>
    <n v="0.1310973589678685"/>
    <n v="4.3765112640458666E-5"/>
    <x v="0"/>
    <s v="Apr-2024"/>
    <n v="202404"/>
  </r>
  <r>
    <s v="808bc975-f218-4ae3-aa48-580aac28df2f"/>
    <x v="337"/>
    <x v="4437"/>
    <x v="1"/>
    <x v="2"/>
    <x v="1"/>
    <n v="4"/>
    <n v="341.47"/>
    <n v="0.28000000000000003"/>
    <n v="983.43360000000007"/>
    <n v="179.6711476458853"/>
    <x v="1"/>
    <n v="4"/>
    <x v="11"/>
    <n v="0.18269779235312408"/>
    <n v="2.049960465048174E-4"/>
    <x v="0"/>
    <s v="Apr-2024"/>
    <n v="202404"/>
  </r>
  <r>
    <s v="adf88382-4fef-4de2-8bbb-b00637b65ce1"/>
    <x v="351"/>
    <x v="4438"/>
    <x v="1"/>
    <x v="0"/>
    <x v="5"/>
    <n v="2"/>
    <n v="710.41"/>
    <n v="0.27"/>
    <n v="1037.1985999999999"/>
    <n v="178.70240760054949"/>
    <x v="1"/>
    <n v="4"/>
    <x v="11"/>
    <n v="0.17229333668648367"/>
    <n v="1.9003110879632889E-4"/>
    <x v="0"/>
    <s v="Apr-2024"/>
    <n v="202404"/>
  </r>
  <r>
    <s v="4216657b-d48f-4f1c-b5f5-0fc1342c2e57"/>
    <x v="342"/>
    <x v="4439"/>
    <x v="1"/>
    <x v="2"/>
    <x v="7"/>
    <n v="1"/>
    <n v="975.68"/>
    <n v="0.02"/>
    <n v="956.16639999999995"/>
    <n v="194.72928130216371"/>
    <x v="1"/>
    <n v="4"/>
    <x v="11"/>
    <n v="0.20365626872285381"/>
    <n v="2.0498524106264352E-5"/>
    <x v="0"/>
    <s v="Apr-2024"/>
    <n v="202404"/>
  </r>
  <r>
    <s v="d6bb2380-0f6b-41c1-9897-789060106354"/>
    <x v="345"/>
    <x v="4440"/>
    <x v="3"/>
    <x v="0"/>
    <x v="5"/>
    <n v="9"/>
    <n v="697.02"/>
    <n v="0.05"/>
    <n v="5959.5209999999997"/>
    <n v="1225.420819535371"/>
    <x v="1"/>
    <n v="4"/>
    <x v="11"/>
    <n v="0.20562404588143429"/>
    <n v="7.9704392349653598E-6"/>
    <x v="0"/>
    <s v="Apr-2024"/>
    <n v="202404"/>
  </r>
  <r>
    <s v="f82c8ed4-546e-4850-b422-6f6bd41af51d"/>
    <x v="336"/>
    <x v="4441"/>
    <x v="1"/>
    <x v="2"/>
    <x v="6"/>
    <n v="1"/>
    <n v="488.84"/>
    <n v="0.19"/>
    <n v="395.96039999999999"/>
    <n v="24.516016889877179"/>
    <x v="1"/>
    <n v="4"/>
    <x v="11"/>
    <n v="6.1915325092805187E-2"/>
    <n v="3.8867523115947963E-4"/>
    <x v="0"/>
    <s v="Apr-2024"/>
    <n v="202404"/>
  </r>
  <r>
    <s v="223e837a-4b3e-4036-a1b5-ebada94456f7"/>
    <x v="345"/>
    <x v="4442"/>
    <x v="3"/>
    <x v="2"/>
    <x v="5"/>
    <n v="9"/>
    <n v="966.43"/>
    <n v="0.06"/>
    <n v="8175.9977999999983"/>
    <n v="655.70834908114944"/>
    <x v="1"/>
    <n v="4"/>
    <x v="11"/>
    <n v="8.0199183649627401E-2"/>
    <n v="6.8982406037340179E-6"/>
    <x v="0"/>
    <s v="Apr-2024"/>
    <n v="202404"/>
  </r>
  <r>
    <s v="41cbc445-28b2-4547-82ff-819fbb0084b6"/>
    <x v="339"/>
    <x v="4443"/>
    <x v="2"/>
    <x v="2"/>
    <x v="5"/>
    <n v="6"/>
    <n v="944.23"/>
    <n v="0.18"/>
    <n v="4645.6116000000002"/>
    <n v="329.15945998869518"/>
    <x v="1"/>
    <n v="4"/>
    <x v="11"/>
    <n v="7.0853848390746904E-2"/>
    <n v="3.1771919977124216E-5"/>
    <x v="0"/>
    <s v="Apr-2024"/>
    <n v="202404"/>
  </r>
  <r>
    <s v="7e18fb95-f742-4dd8-bb3d-83afbead6bc7"/>
    <x v="348"/>
    <x v="4444"/>
    <x v="2"/>
    <x v="1"/>
    <x v="9"/>
    <n v="9"/>
    <n v="158.69"/>
    <n v="0.04"/>
    <n v="1371.0816"/>
    <n v="347.69345109694439"/>
    <x v="1"/>
    <n v="4"/>
    <x v="11"/>
    <n v="0.25359063318838526"/>
    <n v="2.8007085792705556E-5"/>
    <x v="0"/>
    <s v="Apr-2024"/>
    <n v="202404"/>
  </r>
  <r>
    <s v="9a2981b6-d80f-40ad-a9dc-561316f57310"/>
    <x v="334"/>
    <x v="4445"/>
    <x v="1"/>
    <x v="1"/>
    <x v="9"/>
    <n v="9"/>
    <n v="58.86"/>
    <n v="0.25"/>
    <n v="397.30500000000001"/>
    <n v="97.183153548902368"/>
    <x v="1"/>
    <n v="4"/>
    <x v="11"/>
    <n v="0.24460591623287492"/>
    <n v="4.7192962585419264E-4"/>
    <x v="0"/>
    <s v="Apr-2024"/>
    <n v="202404"/>
  </r>
  <r>
    <s v="ccbb5d79-470c-4ecf-8998-3d2a307f19aa"/>
    <x v="328"/>
    <x v="4446"/>
    <x v="3"/>
    <x v="1"/>
    <x v="5"/>
    <n v="5"/>
    <n v="388.97"/>
    <n v="0.02"/>
    <n v="1905.953"/>
    <n v="223.03581498587309"/>
    <x v="1"/>
    <n v="4"/>
    <x v="11"/>
    <n v="0.11702062694403959"/>
    <n v="1.0283569426948093E-5"/>
    <x v="0"/>
    <s v="Apr-2024"/>
    <n v="202404"/>
  </r>
  <r>
    <s v="22acdc1f-7224-4d04-b8ab-7b358f9902ab"/>
    <x v="353"/>
    <x v="4447"/>
    <x v="2"/>
    <x v="2"/>
    <x v="4"/>
    <n v="6"/>
    <n v="992.96"/>
    <n v="0.27"/>
    <n v="4349.1647999999996"/>
    <n v="967.97737208202557"/>
    <x v="1"/>
    <n v="4"/>
    <x v="11"/>
    <n v="0.22256626653513467"/>
    <n v="4.5319046084434423E-5"/>
    <x v="0"/>
    <s v="Apr-2024"/>
    <n v="202404"/>
  </r>
  <r>
    <s v="446bb11d-d9cd-44db-a1d8-061e62cd6fbc"/>
    <x v="335"/>
    <x v="4448"/>
    <x v="0"/>
    <x v="2"/>
    <x v="9"/>
    <n v="9"/>
    <n v="16.13"/>
    <n v="0.04"/>
    <n v="139.36320000000001"/>
    <n v="25.977403880464589"/>
    <x v="1"/>
    <n v="4"/>
    <x v="11"/>
    <n v="0.18640074194955761"/>
    <n v="2.7553902321416273E-4"/>
    <x v="0"/>
    <s v="Apr-2024"/>
    <n v="202404"/>
  </r>
  <r>
    <s v="81904c0a-cb51-4391-84a2-36e578b2baee"/>
    <x v="332"/>
    <x v="4449"/>
    <x v="3"/>
    <x v="1"/>
    <x v="7"/>
    <n v="2"/>
    <n v="896.26"/>
    <n v="0.17"/>
    <n v="1487.7916"/>
    <n v="317.16314225411247"/>
    <x v="1"/>
    <n v="4"/>
    <x v="11"/>
    <n v="0.21317712927947199"/>
    <n v="9.4838551313235003E-5"/>
    <x v="0"/>
    <s v="Apr-2024"/>
    <n v="202404"/>
  </r>
  <r>
    <s v="243a69ad-ed31-49bc-812b-7f4ad8579da2"/>
    <x v="331"/>
    <x v="4450"/>
    <x v="1"/>
    <x v="2"/>
    <x v="5"/>
    <n v="1"/>
    <n v="192.86"/>
    <n v="0.05"/>
    <n v="183.21700000000001"/>
    <n v="52.426285184597873"/>
    <x v="1"/>
    <n v="4"/>
    <x v="11"/>
    <n v="0.28614312637254113"/>
    <n v="2.5925541843824538E-4"/>
    <x v="0"/>
    <s v="Apr-2024"/>
    <n v="202404"/>
  </r>
  <r>
    <s v="3aca052a-2809-49cd-9d4a-0f261040c2a4"/>
    <x v="325"/>
    <x v="4451"/>
    <x v="2"/>
    <x v="2"/>
    <x v="9"/>
    <n v="6"/>
    <n v="771.87"/>
    <n v="0.13"/>
    <n v="4029.1614"/>
    <n v="945.83321592797438"/>
    <x v="1"/>
    <n v="4"/>
    <x v="11"/>
    <n v="0.2347469167971217"/>
    <n v="2.8070357270870309E-5"/>
    <x v="0"/>
    <s v="Apr-2024"/>
    <n v="202404"/>
  </r>
  <r>
    <s v="fe4660cf-e7c4-4292-96f0-618a111679b9"/>
    <x v="344"/>
    <x v="4452"/>
    <x v="3"/>
    <x v="2"/>
    <x v="2"/>
    <n v="9"/>
    <n v="978.57"/>
    <n v="0.08"/>
    <n v="8102.5596000000014"/>
    <n v="1559.2163838454439"/>
    <x v="1"/>
    <n v="4"/>
    <x v="11"/>
    <n v="0.19243504038470061"/>
    <n v="9.0835493514913472E-6"/>
    <x v="0"/>
    <s v="Apr-2024"/>
    <n v="202404"/>
  </r>
  <r>
    <s v="0f8751a4-c3b3-4690-a2a4-7448d0b782a0"/>
    <x v="335"/>
    <x v="4453"/>
    <x v="3"/>
    <x v="1"/>
    <x v="1"/>
    <n v="6"/>
    <n v="19.95"/>
    <n v="0.22"/>
    <n v="93.366"/>
    <n v="22.532857305165429"/>
    <x v="1"/>
    <n v="4"/>
    <x v="11"/>
    <n v="0.24133900247590589"/>
    <n v="1.8379281537176276E-3"/>
    <x v="0"/>
    <s v="Apr-2024"/>
    <n v="202404"/>
  </r>
  <r>
    <s v="98f0ba09-8331-4cca-975e-a9411de7ee05"/>
    <x v="330"/>
    <x v="4454"/>
    <x v="3"/>
    <x v="2"/>
    <x v="5"/>
    <n v="3"/>
    <n v="943.96"/>
    <n v="0.23"/>
    <n v="2180.5475999999999"/>
    <n v="192.05825473889979"/>
    <x v="1"/>
    <n v="4"/>
    <x v="11"/>
    <n v="8.8077992307482672E-2"/>
    <n v="8.1218130711753318E-5"/>
    <x v="0"/>
    <s v="Apr-2024"/>
    <n v="202404"/>
  </r>
  <r>
    <s v="b2893d9f-3432-4829-965a-d0ee7997f5ef"/>
    <x v="336"/>
    <x v="4455"/>
    <x v="2"/>
    <x v="1"/>
    <x v="0"/>
    <n v="5"/>
    <n v="275.72000000000003"/>
    <n v="7.0000000000000007E-2"/>
    <n v="1282.098"/>
    <n v="309.34754689981253"/>
    <x v="1"/>
    <n v="4"/>
    <x v="11"/>
    <n v="0.24128229425505113"/>
    <n v="5.0776149717104311E-5"/>
    <x v="0"/>
    <s v="Apr-2024"/>
    <n v="202404"/>
  </r>
  <r>
    <s v="af47926b-1908-44b2-9816-5aded3549054"/>
    <x v="354"/>
    <x v="4456"/>
    <x v="1"/>
    <x v="1"/>
    <x v="2"/>
    <n v="1"/>
    <n v="950.19"/>
    <n v="0.16"/>
    <n v="798.15960000000007"/>
    <n v="55.372506890843709"/>
    <x v="1"/>
    <n v="4"/>
    <x v="11"/>
    <n v="6.9375231333236739E-2"/>
    <n v="1.6838737515654763E-4"/>
    <x v="0"/>
    <s v="Apr-2024"/>
    <n v="202404"/>
  </r>
  <r>
    <s v="b94b1863-1497-45e9-8cb0-ad38ebea9d06"/>
    <x v="350"/>
    <x v="4457"/>
    <x v="1"/>
    <x v="2"/>
    <x v="2"/>
    <n v="7"/>
    <n v="619.67999999999995"/>
    <n v="0.21"/>
    <n v="3426.8303999999998"/>
    <n v="369.7127163611317"/>
    <x v="1"/>
    <n v="4"/>
    <x v="11"/>
    <n v="0.10788766095956535"/>
    <n v="4.8412083656080561E-5"/>
    <x v="0"/>
    <s v="Apr-2024"/>
    <n v="202404"/>
  </r>
  <r>
    <s v="09f50e32-c65e-43f9-9d3f-0c36c304e8ac"/>
    <x v="330"/>
    <x v="4458"/>
    <x v="0"/>
    <x v="1"/>
    <x v="8"/>
    <n v="5"/>
    <n v="545.36"/>
    <n v="0.04"/>
    <n v="2617.7280000000001"/>
    <n v="150.22924315466969"/>
    <x v="1"/>
    <n v="4"/>
    <x v="11"/>
    <n v="5.7389172272546911E-2"/>
    <n v="1.4669209329617133E-5"/>
    <x v="0"/>
    <s v="Apr-2024"/>
    <n v="202404"/>
  </r>
  <r>
    <s v="f75a95e4-864b-4c8c-94f4-8dc948711d50"/>
    <x v="326"/>
    <x v="3415"/>
    <x v="2"/>
    <x v="0"/>
    <x v="8"/>
    <n v="4"/>
    <n v="679.35"/>
    <n v="0.18"/>
    <n v="2228.268"/>
    <n v="574.68009780664158"/>
    <x v="1"/>
    <n v="4"/>
    <x v="11"/>
    <n v="0.25790438933137377"/>
    <n v="6.6239788032678297E-5"/>
    <x v="0"/>
    <s v="Apr-2024"/>
    <n v="202404"/>
  </r>
  <r>
    <s v="98f2720d-b922-409c-9f8e-bf3ec4b965d1"/>
    <x v="352"/>
    <x v="4459"/>
    <x v="0"/>
    <x v="1"/>
    <x v="9"/>
    <n v="2"/>
    <n v="991.93"/>
    <n v="0.04"/>
    <n v="1904.5056"/>
    <n v="485.62942386663559"/>
    <x v="1"/>
    <n v="4"/>
    <x v="11"/>
    <n v="0.25498975895194825"/>
    <n v="2.0162713094674019E-5"/>
    <x v="0"/>
    <s v="Apr-2024"/>
    <n v="202404"/>
  </r>
  <r>
    <s v="3798dd2e-4e49-48fa-a8c5-bf75797bac11"/>
    <x v="342"/>
    <x v="4460"/>
    <x v="0"/>
    <x v="2"/>
    <x v="9"/>
    <n v="5"/>
    <n v="623.59"/>
    <n v="0.05"/>
    <n v="2962.0524999999998"/>
    <n v="434.00512752630061"/>
    <x v="1"/>
    <n v="4"/>
    <x v="11"/>
    <n v="0.1465217539278256"/>
    <n v="1.603617761670328E-5"/>
    <x v="0"/>
    <s v="Apr-2024"/>
    <n v="202404"/>
  </r>
  <r>
    <s v="233d9645-8ab2-4a67-bd72-99fe42625743"/>
    <x v="340"/>
    <x v="4461"/>
    <x v="0"/>
    <x v="0"/>
    <x v="5"/>
    <n v="4"/>
    <n v="244.75"/>
    <n v="0.21"/>
    <n v="773.41000000000008"/>
    <n v="213.42608255079301"/>
    <x v="1"/>
    <n v="4"/>
    <x v="11"/>
    <n v="0.27595464572580258"/>
    <n v="2.1450459652706843E-4"/>
    <x v="0"/>
    <s v="Apr-2024"/>
    <n v="202404"/>
  </r>
  <r>
    <s v="73f55709-b964-47df-8e7a-c4e0854825e6"/>
    <x v="343"/>
    <x v="4462"/>
    <x v="1"/>
    <x v="1"/>
    <x v="9"/>
    <n v="2"/>
    <n v="36.799999999999997"/>
    <n v="0.22"/>
    <n v="57.407999999999987"/>
    <n v="10.22884398158058"/>
    <x v="1"/>
    <n v="4"/>
    <x v="11"/>
    <n v="0.17817802364793378"/>
    <n v="2.9891304347826088E-3"/>
    <x v="0"/>
    <s v="Apr-2024"/>
    <n v="202404"/>
  </r>
  <r>
    <s v="c4551c2b-1d1c-4cca-b34a-3ad3d03e59de"/>
    <x v="354"/>
    <x v="2488"/>
    <x v="3"/>
    <x v="2"/>
    <x v="1"/>
    <n v="1"/>
    <n v="964.37"/>
    <n v="0.17"/>
    <n v="800.4271"/>
    <n v="59.589314341574472"/>
    <x v="1"/>
    <n v="4"/>
    <x v="11"/>
    <n v="7.4446897589517488E-2"/>
    <n v="1.7628088804089718E-4"/>
    <x v="0"/>
    <s v="Apr-2024"/>
    <n v="202404"/>
  </r>
  <r>
    <s v="c933ca69-8b5c-4bd5-8986-0ea3f181261d"/>
    <x v="354"/>
    <x v="4463"/>
    <x v="0"/>
    <x v="2"/>
    <x v="6"/>
    <n v="5"/>
    <n v="396.02"/>
    <n v="0.11"/>
    <n v="1762.289"/>
    <n v="222.55611655877249"/>
    <x v="1"/>
    <n v="4"/>
    <x v="11"/>
    <n v="0.12628809267876751"/>
    <n v="5.5552749861118131E-5"/>
    <x v="0"/>
    <s v="Apr-2024"/>
    <n v="202404"/>
  </r>
  <r>
    <s v="d2d9b6f9-5e11-454b-94cd-f974ae506317"/>
    <x v="335"/>
    <x v="4464"/>
    <x v="1"/>
    <x v="0"/>
    <x v="8"/>
    <n v="1"/>
    <n v="82.52"/>
    <n v="0.13"/>
    <n v="71.792400000000001"/>
    <n v="19.383236009134581"/>
    <x v="1"/>
    <n v="4"/>
    <x v="11"/>
    <n v="0.26999008264293406"/>
    <n v="1.5753756665050898E-3"/>
    <x v="0"/>
    <s v="Apr-2024"/>
    <n v="202404"/>
  </r>
  <r>
    <s v="dc0f0f29-fa98-4ea3-843e-2b09ae79bbff"/>
    <x v="343"/>
    <x v="4465"/>
    <x v="3"/>
    <x v="0"/>
    <x v="5"/>
    <n v="5"/>
    <n v="493.14"/>
    <n v="0.09"/>
    <n v="2243.7869999999998"/>
    <n v="636.1367024899746"/>
    <x v="1"/>
    <n v="4"/>
    <x v="11"/>
    <n v="0.28351028974228598"/>
    <n v="3.6500790850468425E-5"/>
    <x v="0"/>
    <s v="Apr-2024"/>
    <n v="202404"/>
  </r>
  <r>
    <s v="6d9a2219-f39b-4caf-bf6f-f624e1d07ecd"/>
    <x v="332"/>
    <x v="2206"/>
    <x v="2"/>
    <x v="2"/>
    <x v="7"/>
    <n v="8"/>
    <n v="832.14"/>
    <n v="0.12"/>
    <n v="5858.2655999999997"/>
    <n v="315.05122043755472"/>
    <x v="1"/>
    <n v="4"/>
    <x v="11"/>
    <n v="5.3778923993742234E-2"/>
    <n v="1.8025812964164684E-5"/>
    <x v="0"/>
    <s v="Apr-2024"/>
    <n v="202404"/>
  </r>
  <r>
    <s v="c8a05461-a853-4601-9a3b-fdc82b89f7fd"/>
    <x v="341"/>
    <x v="4222"/>
    <x v="1"/>
    <x v="1"/>
    <x v="4"/>
    <n v="5"/>
    <n v="316.32"/>
    <n v="0.17"/>
    <n v="1312.7280000000001"/>
    <n v="248.09410012928501"/>
    <x v="1"/>
    <n v="4"/>
    <x v="11"/>
    <n v="0.18899124580970697"/>
    <n v="1.074860900354072E-4"/>
    <x v="0"/>
    <s v="Apr-2024"/>
    <n v="202404"/>
  </r>
  <r>
    <s v="ca3b0079-8fd0-4d82-984c-ae8ec3968ef0"/>
    <x v="354"/>
    <x v="4466"/>
    <x v="0"/>
    <x v="1"/>
    <x v="6"/>
    <n v="6"/>
    <n v="129.22999999999999"/>
    <n v="0.21"/>
    <n v="612.5501999999999"/>
    <n v="132.24889884870831"/>
    <x v="1"/>
    <n v="4"/>
    <x v="11"/>
    <n v="0.21589887465338894"/>
    <n v="2.7083494544610385E-4"/>
    <x v="0"/>
    <s v="Apr-2024"/>
    <n v="202404"/>
  </r>
  <r>
    <s v="c90f1a69-7c3a-4b5f-b3d1-d0b97d2eac23"/>
    <x v="345"/>
    <x v="4467"/>
    <x v="1"/>
    <x v="2"/>
    <x v="8"/>
    <n v="9"/>
    <n v="632.57000000000005"/>
    <n v="0.18"/>
    <n v="4668.3666000000003"/>
    <n v="1022.668249805772"/>
    <x v="1"/>
    <n v="4"/>
    <x v="11"/>
    <n v="0.21906339785006856"/>
    <n v="3.1617054239056543E-5"/>
    <x v="0"/>
    <s v="Apr-2024"/>
    <n v="202404"/>
  </r>
  <r>
    <s v="2debd1e0-888f-44ca-823f-64f5a8785298"/>
    <x v="333"/>
    <x v="4468"/>
    <x v="0"/>
    <x v="0"/>
    <x v="4"/>
    <n v="7"/>
    <n v="548.63"/>
    <n v="0.12"/>
    <n v="3379.5608000000002"/>
    <n v="603.54758830618323"/>
    <x v="1"/>
    <n v="4"/>
    <x v="11"/>
    <n v="0.17858758105674064"/>
    <n v="3.1246663767670641E-5"/>
    <x v="0"/>
    <s v="Apr-2024"/>
    <n v="202404"/>
  </r>
  <r>
    <s v="8569dd70-c461-4070-b096-cdfde9503513"/>
    <x v="348"/>
    <x v="4469"/>
    <x v="3"/>
    <x v="0"/>
    <x v="8"/>
    <n v="3"/>
    <n v="821.29"/>
    <n v="0.13"/>
    <n v="2143.5668999999998"/>
    <n v="340.59137214923197"/>
    <x v="1"/>
    <n v="4"/>
    <x v="11"/>
    <n v="0.15889001278627321"/>
    <n v="5.2762523996801781E-5"/>
    <x v="0"/>
    <s v="Apr-2024"/>
    <n v="202404"/>
  </r>
  <r>
    <s v="98ea4ae1-4d9f-4553-9b6a-be4ef9cd3eda"/>
    <x v="351"/>
    <x v="4470"/>
    <x v="0"/>
    <x v="2"/>
    <x v="0"/>
    <n v="8"/>
    <n v="976.25"/>
    <n v="0.16"/>
    <n v="6560.4"/>
    <n v="1690.907465667821"/>
    <x v="1"/>
    <n v="4"/>
    <x v="11"/>
    <n v="0.257744568268371"/>
    <n v="2.0486555697823304E-5"/>
    <x v="0"/>
    <s v="Apr-2024"/>
    <n v="202404"/>
  </r>
  <r>
    <s v="026195fa-8973-4972-a26d-8a8a6327690e"/>
    <x v="326"/>
    <x v="4471"/>
    <x v="1"/>
    <x v="0"/>
    <x v="7"/>
    <n v="9"/>
    <n v="228.74"/>
    <n v="0.1"/>
    <n v="1852.7940000000001"/>
    <n v="406.5003901724051"/>
    <x v="1"/>
    <n v="4"/>
    <x v="11"/>
    <n v="0.21939858946672167"/>
    <n v="4.8575286837068781E-5"/>
    <x v="0"/>
    <s v="Apr-2024"/>
    <n v="202404"/>
  </r>
  <r>
    <s v="9918c788-a505-4ca8-8972-e438aad24494"/>
    <x v="338"/>
    <x v="4472"/>
    <x v="2"/>
    <x v="0"/>
    <x v="3"/>
    <n v="3"/>
    <n v="880.71"/>
    <n v="0.18"/>
    <n v="2166.5466000000001"/>
    <n v="165.9000624788392"/>
    <x v="1"/>
    <n v="4"/>
    <x v="11"/>
    <n v="7.6573502955735728E-2"/>
    <n v="6.8126852198794149E-5"/>
    <x v="0"/>
    <s v="Apr-2024"/>
    <n v="202404"/>
  </r>
  <r>
    <s v="829ab05c-0467-42f9-aa27-2c50cbd1b785"/>
    <x v="335"/>
    <x v="4473"/>
    <x v="3"/>
    <x v="1"/>
    <x v="7"/>
    <n v="5"/>
    <n v="20.92"/>
    <n v="0.17"/>
    <n v="86.817999999999998"/>
    <n v="9.4180953118814248"/>
    <x v="1"/>
    <n v="4"/>
    <x v="11"/>
    <n v="0.10848090617016547"/>
    <n v="1.6252390057361376E-3"/>
    <x v="0"/>
    <s v="Apr-2024"/>
    <n v="202404"/>
  </r>
  <r>
    <s v="01e33e5d-4fa0-449e-9dba-6c0987d2550e"/>
    <x v="335"/>
    <x v="4474"/>
    <x v="1"/>
    <x v="1"/>
    <x v="6"/>
    <n v="7"/>
    <n v="495.52"/>
    <n v="0.15"/>
    <n v="2948.3440000000001"/>
    <n v="795.72260158909194"/>
    <x v="1"/>
    <n v="4"/>
    <x v="11"/>
    <n v="0.2698879783326138"/>
    <n v="4.3244614603994652E-5"/>
    <x v="0"/>
    <s v="Apr-2024"/>
    <n v="202404"/>
  </r>
  <r>
    <s v="617591fa-ee28-4a5a-9a83-bf5381a114a1"/>
    <x v="348"/>
    <x v="4475"/>
    <x v="0"/>
    <x v="2"/>
    <x v="5"/>
    <n v="3"/>
    <n v="437.53"/>
    <n v="0.16"/>
    <n v="1102.5755999999999"/>
    <n v="307.21109273711272"/>
    <x v="1"/>
    <n v="4"/>
    <x v="11"/>
    <n v="0.27863041113653592"/>
    <n v="1.218964032942503E-4"/>
    <x v="0"/>
    <s v="Apr-2024"/>
    <n v="202404"/>
  </r>
  <r>
    <s v="b3c4d944-ee5c-4b9a-8071-3a2b47c9517b"/>
    <x v="352"/>
    <x v="4476"/>
    <x v="3"/>
    <x v="2"/>
    <x v="5"/>
    <n v="7"/>
    <n v="651.29"/>
    <n v="0.14000000000000001"/>
    <n v="3920.7658000000001"/>
    <n v="940.93827567158883"/>
    <x v="1"/>
    <n v="4"/>
    <x v="11"/>
    <n v="0.23998839095964078"/>
    <n v="3.0708286631147417E-5"/>
    <x v="0"/>
    <s v="Apr-2024"/>
    <n v="202404"/>
  </r>
  <r>
    <s v="663f10a7-128b-4036-a8cc-0fba57ff3d79"/>
    <x v="344"/>
    <x v="4477"/>
    <x v="1"/>
    <x v="0"/>
    <x v="8"/>
    <n v="2"/>
    <n v="911.93"/>
    <n v="0.21"/>
    <n v="1440.8494000000001"/>
    <n v="229.2908612581839"/>
    <x v="1"/>
    <n v="4"/>
    <x v="11"/>
    <n v="0.15913589668579095"/>
    <n v="1.1514041647933504E-4"/>
    <x v="0"/>
    <s v="Apr-2024"/>
    <n v="202404"/>
  </r>
  <r>
    <s v="c4908550-ce0f-43ec-bec8-fa339ce6c45f"/>
    <x v="345"/>
    <x v="4478"/>
    <x v="2"/>
    <x v="1"/>
    <x v="3"/>
    <n v="7"/>
    <n v="544.88"/>
    <n v="0.16"/>
    <n v="3203.8944000000001"/>
    <n v="852.53103011822463"/>
    <x v="1"/>
    <n v="4"/>
    <x v="11"/>
    <n v="0.26609211281065465"/>
    <n v="4.1948948130125639E-5"/>
    <x v="0"/>
    <s v="Apr-2024"/>
    <n v="202404"/>
  </r>
  <r>
    <s v="2373b8c0-5f43-4143-aa50-3e8beab2dbd5"/>
    <x v="330"/>
    <x v="4479"/>
    <x v="0"/>
    <x v="2"/>
    <x v="2"/>
    <n v="8"/>
    <n v="137.31"/>
    <n v="0.21"/>
    <n v="867.79920000000004"/>
    <n v="159.9097365441684"/>
    <x v="1"/>
    <n v="4"/>
    <x v="11"/>
    <n v="0.18427043553873798"/>
    <n v="1.9117325759230937E-4"/>
    <x v="0"/>
    <s v="Apr-2024"/>
    <n v="202404"/>
  </r>
  <r>
    <s v="374128f4-0be5-4c90-8869-b156ca9daf28"/>
    <x v="337"/>
    <x v="4480"/>
    <x v="2"/>
    <x v="2"/>
    <x v="0"/>
    <n v="5"/>
    <n v="570.11"/>
    <n v="0.21"/>
    <n v="2251.9344999999998"/>
    <n v="600.65581704594763"/>
    <x v="1"/>
    <n v="4"/>
    <x v="11"/>
    <n v="0.26672881340285326"/>
    <n v="7.3669993510024374E-5"/>
    <x v="0"/>
    <s v="Apr-2024"/>
    <n v="202404"/>
  </r>
  <r>
    <s v="832e2361-d623-4c5f-8f18-f006f9e2d0a9"/>
    <x v="347"/>
    <x v="4481"/>
    <x v="2"/>
    <x v="2"/>
    <x v="9"/>
    <n v="3"/>
    <n v="125.24"/>
    <n v="0.12"/>
    <n v="330.6336"/>
    <n v="23.60515754322962"/>
    <x v="1"/>
    <n v="4"/>
    <x v="11"/>
    <n v="7.1393704521348161E-2"/>
    <n v="3.1938677738741617E-4"/>
    <x v="0"/>
    <s v="Apr-2024"/>
    <n v="202404"/>
  </r>
  <r>
    <s v="a175d462-86b6-4576-8406-32501feb1695"/>
    <x v="335"/>
    <x v="4482"/>
    <x v="1"/>
    <x v="2"/>
    <x v="8"/>
    <n v="4"/>
    <n v="143.87"/>
    <n v="0.14000000000000001"/>
    <n v="494.9128"/>
    <n v="139.54237589738059"/>
    <x v="1"/>
    <n v="4"/>
    <x v="11"/>
    <n v="0.28195345906870989"/>
    <n v="2.4327517898102454E-4"/>
    <x v="0"/>
    <s v="Apr-2024"/>
    <n v="202404"/>
  </r>
  <r>
    <s v="49579344-5e04-4560-a4ad-7933de858c4b"/>
    <x v="328"/>
    <x v="4483"/>
    <x v="2"/>
    <x v="2"/>
    <x v="6"/>
    <n v="9"/>
    <n v="658.68"/>
    <n v="0.19"/>
    <n v="4801.7772000000004"/>
    <n v="354.14431513681058"/>
    <x v="1"/>
    <n v="4"/>
    <x v="11"/>
    <n v="7.3752758694595522E-2"/>
    <n v="3.2050633253038067E-5"/>
    <x v="0"/>
    <s v="Apr-2024"/>
    <n v="202404"/>
  </r>
  <r>
    <s v="24213c25-5792-4c90-b445-1aa2fcf4d61b"/>
    <x v="335"/>
    <x v="4484"/>
    <x v="3"/>
    <x v="0"/>
    <x v="8"/>
    <n v="2"/>
    <n v="833.76"/>
    <n v="0.24"/>
    <n v="1267.3152"/>
    <n v="351.9891696031886"/>
    <x v="1"/>
    <n v="4"/>
    <x v="11"/>
    <n v="0.27774398161024866"/>
    <n v="1.4392630972941852E-4"/>
    <x v="0"/>
    <s v="Apr-2024"/>
    <n v="202404"/>
  </r>
  <r>
    <s v="ee197895-bad1-431d-80ce-fab331a68ddd"/>
    <x v="339"/>
    <x v="4485"/>
    <x v="3"/>
    <x v="2"/>
    <x v="9"/>
    <n v="5"/>
    <n v="752.03"/>
    <n v="0.13"/>
    <n v="3271.3305"/>
    <n v="880.04772270039052"/>
    <x v="1"/>
    <n v="4"/>
    <x v="11"/>
    <n v="0.26901828558758906"/>
    <n v="3.4573088839540978E-5"/>
    <x v="0"/>
    <s v="Apr-2024"/>
    <n v="202404"/>
  </r>
  <r>
    <s v="f26c73e9-708d-480d-9a20-68982bde6a10"/>
    <x v="347"/>
    <x v="4486"/>
    <x v="1"/>
    <x v="2"/>
    <x v="3"/>
    <n v="5"/>
    <n v="399.91"/>
    <n v="0.19"/>
    <n v="1619.6355000000001"/>
    <n v="222.4542527434792"/>
    <x v="1"/>
    <n v="4"/>
    <x v="11"/>
    <n v="0.13734834334236265"/>
    <n v="9.5021379810457347E-5"/>
    <x v="0"/>
    <s v="Apr-2024"/>
    <n v="202404"/>
  </r>
  <r>
    <s v="e17c7780-2f48-4a61-934c-68d39848d21e"/>
    <x v="352"/>
    <x v="4487"/>
    <x v="2"/>
    <x v="2"/>
    <x v="5"/>
    <n v="9"/>
    <n v="764.73"/>
    <n v="0.01"/>
    <n v="6813.7442999999994"/>
    <n v="2016.7270961708671"/>
    <x v="1"/>
    <n v="4"/>
    <x v="11"/>
    <n v="0.29597927473898122"/>
    <n v="1.4529456293216052E-6"/>
    <x v="0"/>
    <s v="Apr-2024"/>
    <n v="202404"/>
  </r>
  <r>
    <s v="ea47d3d5-3397-4829-b293-451e2b9d5859"/>
    <x v="340"/>
    <x v="4488"/>
    <x v="2"/>
    <x v="1"/>
    <x v="8"/>
    <n v="3"/>
    <n v="484.08"/>
    <n v="0.1"/>
    <n v="1307.0160000000001"/>
    <n v="290.07649165312239"/>
    <x v="1"/>
    <n v="4"/>
    <x v="11"/>
    <n v="0.22193798060094319"/>
    <n v="6.8859141739657364E-5"/>
    <x v="0"/>
    <s v="Apr-2024"/>
    <n v="202404"/>
  </r>
  <r>
    <s v="5602ec3a-828e-4409-a8ea-b4fcd7d31ecd"/>
    <x v="344"/>
    <x v="4489"/>
    <x v="1"/>
    <x v="0"/>
    <x v="7"/>
    <n v="2"/>
    <n v="766.84"/>
    <n v="0.19"/>
    <n v="1242.2808"/>
    <n v="183.46398720016779"/>
    <x v="1"/>
    <n v="4"/>
    <x v="11"/>
    <n v="0.14768318660335714"/>
    <n v="1.2388503468780971E-4"/>
    <x v="0"/>
    <s v="Apr-2024"/>
    <n v="202404"/>
  </r>
  <r>
    <s v="73ee8a3a-6a2a-4d84-ac9a-cf7f9862bb74"/>
    <x v="337"/>
    <x v="2128"/>
    <x v="2"/>
    <x v="0"/>
    <x v="6"/>
    <n v="3"/>
    <n v="659.93"/>
    <n v="0.3"/>
    <n v="1385.8530000000001"/>
    <n v="85.205923735103184"/>
    <x v="1"/>
    <n v="4"/>
    <x v="11"/>
    <n v="6.1482656338805904E-2"/>
    <n v="1.515312230085009E-4"/>
    <x v="0"/>
    <s v="Apr-2024"/>
    <n v="202404"/>
  </r>
  <r>
    <s v="45bfbe4f-46b3-490e-bae7-11472ab80b9e"/>
    <x v="343"/>
    <x v="4490"/>
    <x v="0"/>
    <x v="0"/>
    <x v="5"/>
    <n v="3"/>
    <n v="917.37"/>
    <n v="0.06"/>
    <n v="2586.9834000000001"/>
    <n v="164.11510722001799"/>
    <x v="1"/>
    <n v="4"/>
    <x v="11"/>
    <n v="6.3438794087359807E-2"/>
    <n v="2.180145415699227E-5"/>
    <x v="0"/>
    <s v="Apr-2024"/>
    <n v="202404"/>
  </r>
  <r>
    <s v="e7742557-49be-4da7-8a49-77c70ffdaf3b"/>
    <x v="325"/>
    <x v="4491"/>
    <x v="3"/>
    <x v="0"/>
    <x v="4"/>
    <n v="2"/>
    <n v="371.99"/>
    <n v="0.27"/>
    <n v="543.10540000000003"/>
    <n v="148.32127662387211"/>
    <x v="1"/>
    <n v="4"/>
    <x v="11"/>
    <n v="0.27309851204549263"/>
    <n v="3.6291298153176164E-4"/>
    <x v="0"/>
    <s v="Apr-2024"/>
    <n v="202404"/>
  </r>
  <r>
    <s v="6bcf7598-3eaf-4c7b-8d4a-77e26947e857"/>
    <x v="350"/>
    <x v="4492"/>
    <x v="1"/>
    <x v="2"/>
    <x v="5"/>
    <n v="2"/>
    <n v="179.32"/>
    <n v="0.15"/>
    <n v="304.84399999999999"/>
    <n v="34.069019427421587"/>
    <x v="1"/>
    <n v="4"/>
    <x v="11"/>
    <n v="0.11175886495198065"/>
    <n v="4.1824670979254965E-4"/>
    <x v="0"/>
    <s v="Apr-2024"/>
    <n v="202404"/>
  </r>
  <r>
    <s v="bab9e637-ada7-4288-839f-051bc4d41be7"/>
    <x v="335"/>
    <x v="4493"/>
    <x v="3"/>
    <x v="2"/>
    <x v="7"/>
    <n v="3"/>
    <n v="126.88"/>
    <n v="0.1"/>
    <n v="342.57600000000002"/>
    <n v="36.507420425474812"/>
    <x v="1"/>
    <n v="4"/>
    <x v="11"/>
    <n v="0.10656736147737965"/>
    <n v="2.6271542664985288E-4"/>
    <x v="0"/>
    <s v="Apr-2024"/>
    <n v="202404"/>
  </r>
  <r>
    <s v="996d2a71-f0c8-4143-bf0b-97fc65136ec7"/>
    <x v="326"/>
    <x v="3990"/>
    <x v="1"/>
    <x v="2"/>
    <x v="0"/>
    <n v="4"/>
    <n v="790.54"/>
    <n v="0.28000000000000003"/>
    <n v="2276.7552000000001"/>
    <n v="431.51948489283421"/>
    <x v="1"/>
    <n v="4"/>
    <x v="11"/>
    <n v="0.18953266688172457"/>
    <n v="8.8547069092013067E-5"/>
    <x v="0"/>
    <s v="Apr-2024"/>
    <n v="202404"/>
  </r>
  <r>
    <s v="d685852c-5b7d-4047-a18a-c0982c15c41a"/>
    <x v="328"/>
    <x v="4494"/>
    <x v="3"/>
    <x v="1"/>
    <x v="7"/>
    <n v="4"/>
    <n v="884.1"/>
    <n v="0.15"/>
    <n v="3005.94"/>
    <n v="474.88211931878408"/>
    <x v="1"/>
    <n v="4"/>
    <x v="11"/>
    <n v="0.15798123692381885"/>
    <n v="4.2416016287750251E-5"/>
    <x v="0"/>
    <s v="Apr-2024"/>
    <n v="202404"/>
  </r>
  <r>
    <s v="83d21098-7133-4f92-b631-0d1a4cc829a7"/>
    <x v="346"/>
    <x v="4495"/>
    <x v="1"/>
    <x v="2"/>
    <x v="0"/>
    <n v="1"/>
    <n v="585.27"/>
    <n v="0.08"/>
    <n v="538.44839999999999"/>
    <n v="44.900723508845097"/>
    <x v="1"/>
    <n v="4"/>
    <x v="11"/>
    <n v="8.3389092638858422E-2"/>
    <n v="1.3668904949852207E-4"/>
    <x v="0"/>
    <s v="Apr-2024"/>
    <n v="202404"/>
  </r>
  <r>
    <s v="c41a049a-8316-4e79-8ade-b26d0e86d593"/>
    <x v="351"/>
    <x v="4496"/>
    <x v="1"/>
    <x v="1"/>
    <x v="6"/>
    <n v="3"/>
    <n v="31.12"/>
    <n v="0.04"/>
    <n v="89.625599999999991"/>
    <n v="8.2986863030561313"/>
    <x v="1"/>
    <n v="4"/>
    <x v="11"/>
    <n v="9.2592811686126861E-2"/>
    <n v="4.2844901456726652E-4"/>
    <x v="0"/>
    <s v="Apr-2024"/>
    <n v="202404"/>
  </r>
  <r>
    <s v="fda54671-192d-4844-9688-ed0d607bf27d"/>
    <x v="343"/>
    <x v="4497"/>
    <x v="2"/>
    <x v="2"/>
    <x v="7"/>
    <n v="4"/>
    <n v="754.45"/>
    <n v="0.13"/>
    <n v="2625.4859999999999"/>
    <n v="319.72347283720228"/>
    <x v="1"/>
    <n v="4"/>
    <x v="11"/>
    <n v="0.12177687210566054"/>
    <n v="4.3077738750082843E-5"/>
    <x v="0"/>
    <s v="Apr-2024"/>
    <n v="202404"/>
  </r>
  <r>
    <s v="95059ef0-1a27-490a-b57c-0acda3cd1fa6"/>
    <x v="334"/>
    <x v="4498"/>
    <x v="2"/>
    <x v="0"/>
    <x v="5"/>
    <n v="1"/>
    <n v="255.01"/>
    <n v="0.04"/>
    <n v="244.80959999999999"/>
    <n v="63.842145886906557"/>
    <x v="1"/>
    <n v="4"/>
    <x v="11"/>
    <n v="0.26078285282483432"/>
    <n v="1.5685659385906436E-4"/>
    <x v="0"/>
    <s v="Apr-2024"/>
    <n v="202404"/>
  </r>
  <r>
    <s v="b9580a25-2e94-40f2-9fb3-5fc5240dd01d"/>
    <x v="337"/>
    <x v="4499"/>
    <x v="3"/>
    <x v="1"/>
    <x v="9"/>
    <n v="4"/>
    <n v="499.77"/>
    <n v="0.01"/>
    <n v="1979.0891999999999"/>
    <n v="580.66164710190992"/>
    <x v="1"/>
    <n v="4"/>
    <x v="11"/>
    <n v="0.2933984214061246"/>
    <n v="5.0023010584869039E-6"/>
    <x v="0"/>
    <s v="Apr-2024"/>
    <n v="202404"/>
  </r>
  <r>
    <s v="0086b420-66ff-4848-9e8f-772c5e970db4"/>
    <x v="344"/>
    <x v="4500"/>
    <x v="0"/>
    <x v="1"/>
    <x v="5"/>
    <n v="7"/>
    <n v="292.7"/>
    <n v="0.22"/>
    <n v="1598.1420000000001"/>
    <n v="321.62959871765122"/>
    <x v="1"/>
    <n v="4"/>
    <x v="11"/>
    <n v="0.20125220331963695"/>
    <n v="1.073746888574357E-4"/>
    <x v="0"/>
    <s v="Apr-2024"/>
    <n v="202404"/>
  </r>
  <r>
    <s v="ea155667-5c11-4f47-b515-371effdb7dde"/>
    <x v="329"/>
    <x v="3366"/>
    <x v="0"/>
    <x v="1"/>
    <x v="7"/>
    <n v="7"/>
    <n v="879.53"/>
    <n v="0.26"/>
    <n v="4555.9654"/>
    <n v="1089.7341838137261"/>
    <x v="1"/>
    <n v="4"/>
    <x v="11"/>
    <n v="0.23918842399762871"/>
    <n v="4.2230347052240564E-5"/>
    <x v="0"/>
    <s v="Apr-2024"/>
    <n v="202404"/>
  </r>
  <r>
    <s v="f11ae4c2-db7c-4e08-8caf-e1345e3b64ab"/>
    <x v="327"/>
    <x v="4501"/>
    <x v="2"/>
    <x v="1"/>
    <x v="4"/>
    <n v="9"/>
    <n v="768.24"/>
    <n v="0.05"/>
    <n v="6568.4519999999993"/>
    <n v="340.16968550507551"/>
    <x v="1"/>
    <n v="4"/>
    <x v="11"/>
    <n v="5.17884100401549E-2"/>
    <n v="7.2315364411584346E-6"/>
    <x v="0"/>
    <s v="Apr-2024"/>
    <n v="202404"/>
  </r>
  <r>
    <s v="b24e6973-6c31-4b24-9cac-fb8c9da46dd5"/>
    <x v="354"/>
    <x v="554"/>
    <x v="0"/>
    <x v="2"/>
    <x v="1"/>
    <n v="5"/>
    <n v="431.11"/>
    <n v="0.25"/>
    <n v="1616.6624999999999"/>
    <n v="177.01722718127769"/>
    <x v="1"/>
    <n v="4"/>
    <x v="11"/>
    <n v="0.10949547427572404"/>
    <n v="1.1597968036000092E-4"/>
    <x v="0"/>
    <s v="Apr-2024"/>
    <n v="202404"/>
  </r>
  <r>
    <s v="d1186076-761b-43af-861d-6dc1566de4e4"/>
    <x v="328"/>
    <x v="4502"/>
    <x v="0"/>
    <x v="1"/>
    <x v="1"/>
    <n v="5"/>
    <n v="14.75"/>
    <n v="7.0000000000000007E-2"/>
    <n v="68.587499999999991"/>
    <n v="6.1310596929188437"/>
    <x v="1"/>
    <n v="4"/>
    <x v="11"/>
    <n v="8.939033632832287E-2"/>
    <n v="9.491525423728814E-4"/>
    <x v="0"/>
    <s v="Apr-2024"/>
    <n v="202404"/>
  </r>
  <r>
    <s v="5c3d16ac-7eb5-440b-9bf7-903a1ad14b40"/>
    <x v="327"/>
    <x v="4503"/>
    <x v="2"/>
    <x v="1"/>
    <x v="3"/>
    <n v="1"/>
    <n v="773.63"/>
    <n v="0.04"/>
    <n v="742.6848"/>
    <n v="86.911889563832446"/>
    <x v="1"/>
    <n v="4"/>
    <x v="11"/>
    <n v="0.11702392396321083"/>
    <n v="5.170430309062472E-5"/>
    <x v="0"/>
    <s v="Apr-2024"/>
    <n v="202404"/>
  </r>
  <r>
    <s v="9f4ff983-7c61-4bc6-8213-decf39506a4c"/>
    <x v="338"/>
    <x v="1405"/>
    <x v="2"/>
    <x v="2"/>
    <x v="6"/>
    <n v="6"/>
    <n v="601.07000000000005"/>
    <n v="0.08"/>
    <n v="3317.9063999999998"/>
    <n v="785.06363309366554"/>
    <x v="1"/>
    <n v="4"/>
    <x v="11"/>
    <n v="0.23661415918594497"/>
    <n v="2.2182663139623226E-5"/>
    <x v="0"/>
    <s v="Apr-2024"/>
    <n v="202404"/>
  </r>
  <r>
    <s v="18418daf-2190-4123-86a4-ab6a1de33df6"/>
    <x v="340"/>
    <x v="4504"/>
    <x v="1"/>
    <x v="0"/>
    <x v="0"/>
    <n v="8"/>
    <n v="185.4"/>
    <n v="0.15"/>
    <n v="1260.72"/>
    <n v="377.9566899554984"/>
    <x v="1"/>
    <n v="4"/>
    <x v="11"/>
    <n v="0.29979431591114475"/>
    <n v="1.0113268608414239E-4"/>
    <x v="0"/>
    <s v="Apr-2024"/>
    <n v="202404"/>
  </r>
  <r>
    <s v="1f9fdd59-a5b0-4a76-84a0-98147723c1a3"/>
    <x v="331"/>
    <x v="4505"/>
    <x v="0"/>
    <x v="1"/>
    <x v="8"/>
    <n v="3"/>
    <n v="273.95"/>
    <n v="0.12"/>
    <n v="723.22799999999995"/>
    <n v="190.56974278402271"/>
    <x v="1"/>
    <n v="4"/>
    <x v="11"/>
    <n v="0.26349884515536282"/>
    <n v="1.4601204599379449E-4"/>
    <x v="0"/>
    <s v="Apr-2024"/>
    <n v="202404"/>
  </r>
  <r>
    <s v="59eded19-995e-4188-bac3-eb228961d29a"/>
    <x v="348"/>
    <x v="4506"/>
    <x v="0"/>
    <x v="0"/>
    <x v="9"/>
    <n v="8"/>
    <n v="856.74"/>
    <n v="0.1"/>
    <n v="6168.5280000000002"/>
    <n v="1608.5575358539979"/>
    <x v="1"/>
    <n v="4"/>
    <x v="11"/>
    <n v="0.26076845818872801"/>
    <n v="1.4590190722973131E-5"/>
    <x v="0"/>
    <s v="Apr-2024"/>
    <n v="202404"/>
  </r>
  <r>
    <s v="e46fc62c-1423-4946-b9fd-25c76ae2d03a"/>
    <x v="328"/>
    <x v="4507"/>
    <x v="1"/>
    <x v="1"/>
    <x v="9"/>
    <n v="7"/>
    <n v="303.13"/>
    <n v="0.28000000000000003"/>
    <n v="1527.7752"/>
    <n v="328.38676322634791"/>
    <x v="1"/>
    <n v="4"/>
    <x v="11"/>
    <n v="0.2149444258725681"/>
    <n v="1.3195658628311287E-4"/>
    <x v="0"/>
    <s v="Apr-2024"/>
    <n v="202404"/>
  </r>
  <r>
    <s v="153b19ce-0f25-4d34-8fb3-6c1bc2c1966d"/>
    <x v="347"/>
    <x v="3792"/>
    <x v="0"/>
    <x v="2"/>
    <x v="2"/>
    <n v="4"/>
    <n v="674.68"/>
    <n v="0.23"/>
    <n v="2078.0144"/>
    <n v="464.16086107014382"/>
    <x v="1"/>
    <n v="4"/>
    <x v="11"/>
    <n v="0.22336749017241836"/>
    <n v="8.5225588427106192E-5"/>
    <x v="0"/>
    <s v="Apr-2024"/>
    <n v="202404"/>
  </r>
  <r>
    <s v="9e83c953-435a-4bd2-98d6-a75480429630"/>
    <x v="335"/>
    <x v="4508"/>
    <x v="0"/>
    <x v="2"/>
    <x v="1"/>
    <n v="7"/>
    <n v="665.01"/>
    <n v="0.28000000000000003"/>
    <n v="3351.6504"/>
    <n v="366.24410028373762"/>
    <x v="1"/>
    <n v="4"/>
    <x v="11"/>
    <n v="0.10927276313894123"/>
    <n v="6.0149471436519762E-5"/>
    <x v="0"/>
    <s v="Apr-2024"/>
    <n v="202404"/>
  </r>
  <r>
    <s v="3beba4a0-1376-405b-87a4-b6f4f37318a0"/>
    <x v="326"/>
    <x v="4509"/>
    <x v="2"/>
    <x v="1"/>
    <x v="1"/>
    <n v="1"/>
    <n v="772.94"/>
    <n v="0.21"/>
    <n v="610.62260000000003"/>
    <n v="150.55469741357101"/>
    <x v="1"/>
    <n v="4"/>
    <x v="11"/>
    <n v="0.24655932717454446"/>
    <n v="2.7168991124796232E-4"/>
    <x v="0"/>
    <s v="Apr-2024"/>
    <n v="202404"/>
  </r>
  <r>
    <s v="cb26c627-3ca0-474b-b514-f3a44fde9faf"/>
    <x v="349"/>
    <x v="4510"/>
    <x v="1"/>
    <x v="0"/>
    <x v="7"/>
    <n v="5"/>
    <n v="714.3"/>
    <n v="0.04"/>
    <n v="3428.64"/>
    <n v="1010.431974209257"/>
    <x v="1"/>
    <n v="4"/>
    <x v="11"/>
    <n v="0.29470343174239844"/>
    <n v="1.119977600447991E-5"/>
    <x v="0"/>
    <s v="Apr-2024"/>
    <n v="202404"/>
  </r>
  <r>
    <s v="5eb23286-aacd-4996-8548-5283a779bad9"/>
    <x v="352"/>
    <x v="4511"/>
    <x v="2"/>
    <x v="0"/>
    <x v="2"/>
    <n v="4"/>
    <n v="318.38"/>
    <n v="0.11"/>
    <n v="1133.4328"/>
    <n v="298.33758238089422"/>
    <x v="1"/>
    <n v="4"/>
    <x v="11"/>
    <n v="0.26321594220750821"/>
    <n v="8.6374772284691245E-5"/>
    <x v="0"/>
    <s v="Apr-2024"/>
    <n v="202404"/>
  </r>
  <r>
    <s v="ac906e77-3829-48e8-ace3-811ff97eaff9"/>
    <x v="337"/>
    <x v="4512"/>
    <x v="3"/>
    <x v="1"/>
    <x v="1"/>
    <n v="9"/>
    <n v="466.53"/>
    <n v="0.17"/>
    <n v="3484.9791"/>
    <n v="192.66160279121581"/>
    <x v="1"/>
    <n v="4"/>
    <x v="11"/>
    <n v="5.5283431338574114E-2"/>
    <n v="4.0488047690156887E-5"/>
    <x v="0"/>
    <s v="Apr-2024"/>
    <n v="202404"/>
  </r>
  <r>
    <s v="8297b783-a077-4b19-81cf-a2d5609c18b2"/>
    <x v="348"/>
    <x v="4513"/>
    <x v="2"/>
    <x v="0"/>
    <x v="0"/>
    <n v="5"/>
    <n v="9.58"/>
    <n v="0.11"/>
    <n v="42.631"/>
    <n v="8.2820025133287984"/>
    <x v="1"/>
    <n v="4"/>
    <x v="11"/>
    <n v="0.19427183301655598"/>
    <n v="2.2964509394572028E-3"/>
    <x v="0"/>
    <s v="Apr-2024"/>
    <n v="202404"/>
  </r>
  <r>
    <s v="4f010e75-44e6-4674-ae35-4db11a040ac6"/>
    <x v="348"/>
    <x v="4514"/>
    <x v="0"/>
    <x v="0"/>
    <x v="4"/>
    <n v="1"/>
    <n v="506.14"/>
    <n v="0.02"/>
    <n v="496.0172"/>
    <n v="54.877131241493707"/>
    <x v="1"/>
    <n v="4"/>
    <x v="11"/>
    <n v="0.1106355409479625"/>
    <n v="3.9514758762397756E-5"/>
    <x v="0"/>
    <s v="Apr-2024"/>
    <n v="202404"/>
  </r>
  <r>
    <s v="2e35efc8-be7b-4e30-b499-b0724f987809"/>
    <x v="349"/>
    <x v="4515"/>
    <x v="3"/>
    <x v="2"/>
    <x v="2"/>
    <n v="4"/>
    <n v="183.64"/>
    <n v="0"/>
    <n v="734.56"/>
    <n v="98.651894922994302"/>
    <x v="1"/>
    <n v="4"/>
    <x v="11"/>
    <n v="0.13430066287708875"/>
    <n v="0"/>
    <x v="1"/>
    <s v="Apr-2024"/>
    <n v="202404"/>
  </r>
  <r>
    <s v="668900cd-d533-4003-a78b-e3344bbdb7d2"/>
    <x v="336"/>
    <x v="4516"/>
    <x v="0"/>
    <x v="2"/>
    <x v="0"/>
    <n v="5"/>
    <n v="514.66"/>
    <n v="0.17"/>
    <n v="2135.838999999999"/>
    <n v="589.80457529138766"/>
    <x v="1"/>
    <n v="4"/>
    <x v="11"/>
    <n v="0.2761465519130365"/>
    <n v="6.6063031904558362E-5"/>
    <x v="0"/>
    <s v="Apr-2024"/>
    <n v="202404"/>
  </r>
  <r>
    <s v="ba0db852-0c6d-4827-bd19-7c8e1c44c49c"/>
    <x v="343"/>
    <x v="4517"/>
    <x v="0"/>
    <x v="1"/>
    <x v="7"/>
    <n v="6"/>
    <n v="393.52"/>
    <n v="0.08"/>
    <n v="2172.2303999999999"/>
    <n v="203.32104992371771"/>
    <x v="1"/>
    <n v="4"/>
    <x v="11"/>
    <n v="9.3600130963878286E-2"/>
    <n v="3.3882225384563259E-5"/>
    <x v="0"/>
    <s v="Apr-2024"/>
    <n v="202404"/>
  </r>
  <r>
    <s v="490036c1-6faf-4e13-9849-2fe0af2a3fbf"/>
    <x v="343"/>
    <x v="4518"/>
    <x v="2"/>
    <x v="2"/>
    <x v="2"/>
    <n v="2"/>
    <n v="454.27"/>
    <n v="0.16"/>
    <n v="763.17359999999996"/>
    <n v="59.833352733962791"/>
    <x v="1"/>
    <n v="4"/>
    <x v="11"/>
    <n v="7.8400710839529555E-2"/>
    <n v="1.761067206727277E-4"/>
    <x v="0"/>
    <s v="Apr-2024"/>
    <n v="202404"/>
  </r>
  <r>
    <s v="ab978b7f-7679-4170-ab1c-7d791ffc285f"/>
    <x v="343"/>
    <x v="4519"/>
    <x v="3"/>
    <x v="1"/>
    <x v="3"/>
    <n v="4"/>
    <n v="572.63"/>
    <n v="0.11"/>
    <n v="2038.5627999999999"/>
    <n v="296.55141165702122"/>
    <x v="1"/>
    <n v="4"/>
    <x v="11"/>
    <n v="0.1454708246697238"/>
    <n v="4.802402947802246E-5"/>
    <x v="0"/>
    <s v="Apr-2024"/>
    <n v="202404"/>
  </r>
  <r>
    <s v="0e2ceeee-192f-47dd-a95f-1b63f9c55b7e"/>
    <x v="337"/>
    <x v="4520"/>
    <x v="0"/>
    <x v="0"/>
    <x v="4"/>
    <n v="6"/>
    <n v="905.74"/>
    <n v="0.2"/>
    <n v="4347.5520000000006"/>
    <n v="903.70265663265525"/>
    <x v="1"/>
    <n v="4"/>
    <x v="11"/>
    <n v="0.20786471481713276"/>
    <n v="3.6802320018253946E-5"/>
    <x v="0"/>
    <s v="Apr-2024"/>
    <n v="202404"/>
  </r>
  <r>
    <s v="eaf99676-18d8-4101-b795-976c9a92f0aa"/>
    <x v="351"/>
    <x v="4521"/>
    <x v="1"/>
    <x v="0"/>
    <x v="4"/>
    <n v="5"/>
    <n v="205.48"/>
    <n v="0.19"/>
    <n v="832.19399999999996"/>
    <n v="89.426578398308322"/>
    <x v="1"/>
    <n v="4"/>
    <x v="11"/>
    <n v="0.10745881176541566"/>
    <n v="1.8493284017909289E-4"/>
    <x v="0"/>
    <s v="Apr-2024"/>
    <n v="202404"/>
  </r>
  <r>
    <s v="b59b9783-18b5-4dae-ad74-fd70377f9b8e"/>
    <x v="342"/>
    <x v="4522"/>
    <x v="1"/>
    <x v="1"/>
    <x v="0"/>
    <n v="4"/>
    <n v="533.55999999999995"/>
    <n v="0.24"/>
    <n v="1622.0224000000001"/>
    <n v="292.7729646426813"/>
    <x v="1"/>
    <n v="4"/>
    <x v="11"/>
    <n v="0.18049871853969543"/>
    <n v="1.1245220781168004E-4"/>
    <x v="0"/>
    <s v="Apr-2024"/>
    <n v="202404"/>
  </r>
  <r>
    <s v="821e640d-80be-474d-b599-456f82918abb"/>
    <x v="334"/>
    <x v="4523"/>
    <x v="0"/>
    <x v="2"/>
    <x v="0"/>
    <n v="9"/>
    <n v="851.9"/>
    <n v="0.01"/>
    <n v="7590.4289999999992"/>
    <n v="2147.606404364441"/>
    <x v="1"/>
    <n v="4"/>
    <x v="11"/>
    <n v="0.28293610339605851"/>
    <n v="1.3042741062461688E-6"/>
    <x v="0"/>
    <s v="Apr-2024"/>
    <n v="202404"/>
  </r>
  <r>
    <s v="73cf611a-6892-4529-8c66-09c209ec8224"/>
    <x v="341"/>
    <x v="4524"/>
    <x v="1"/>
    <x v="1"/>
    <x v="4"/>
    <n v="4"/>
    <n v="890.21"/>
    <n v="0.03"/>
    <n v="3454.0147999999999"/>
    <n v="498.81566063599058"/>
    <x v="1"/>
    <n v="4"/>
    <x v="11"/>
    <n v="0.14441619087329638"/>
    <n v="8.4249783758888338E-6"/>
    <x v="0"/>
    <s v="Apr-2024"/>
    <n v="202404"/>
  </r>
  <r>
    <s v="65aa43b3-5342-4a6f-a6ce-91a1c2d4b2ec"/>
    <x v="348"/>
    <x v="4525"/>
    <x v="0"/>
    <x v="1"/>
    <x v="8"/>
    <n v="2"/>
    <n v="259.77999999999997"/>
    <n v="0.16"/>
    <n v="436.43040000000002"/>
    <n v="72.665790743846614"/>
    <x v="1"/>
    <n v="4"/>
    <x v="11"/>
    <n v="0.16650029590937435"/>
    <n v="3.0795288320886906E-4"/>
    <x v="0"/>
    <s v="Apr-2024"/>
    <n v="202404"/>
  </r>
  <r>
    <s v="22ee5262-c5b0-4b4a-ad10-8a3298704dc9"/>
    <x v="350"/>
    <x v="4526"/>
    <x v="2"/>
    <x v="2"/>
    <x v="0"/>
    <n v="2"/>
    <n v="940.3"/>
    <n v="0.2"/>
    <n v="1504.48"/>
    <n v="215.05342075621391"/>
    <x v="1"/>
    <n v="4"/>
    <x v="11"/>
    <n v="0.14294202698355174"/>
    <n v="1.0634903754121026E-4"/>
    <x v="0"/>
    <s v="Apr-2024"/>
    <n v="202404"/>
  </r>
  <r>
    <s v="5b9b7d7c-1398-4f2f-b10c-a2f127600906"/>
    <x v="341"/>
    <x v="4527"/>
    <x v="2"/>
    <x v="2"/>
    <x v="1"/>
    <n v="7"/>
    <n v="912.02"/>
    <n v="0.18"/>
    <n v="5234.9947999999986"/>
    <n v="1037.463385088314"/>
    <x v="1"/>
    <n v="4"/>
    <x v="11"/>
    <n v="0.19817849390954778"/>
    <n v="2.8194870413242819E-5"/>
    <x v="0"/>
    <s v="Apr-2024"/>
    <n v="202404"/>
  </r>
  <r>
    <s v="03056a59-3965-4155-aa90-de1270a996dc"/>
    <x v="329"/>
    <x v="4528"/>
    <x v="0"/>
    <x v="2"/>
    <x v="1"/>
    <n v="1"/>
    <n v="88.42"/>
    <n v="0.26"/>
    <n v="65.430800000000005"/>
    <n v="18.859701649035699"/>
    <x v="1"/>
    <n v="4"/>
    <x v="11"/>
    <n v="0.28823889741583014"/>
    <n v="2.9405111965618638E-3"/>
    <x v="0"/>
    <s v="Apr-2024"/>
    <n v="202404"/>
  </r>
  <r>
    <s v="eb12cc58-7afd-4ee8-8a05-76b8c6cf6c56"/>
    <x v="343"/>
    <x v="4529"/>
    <x v="0"/>
    <x v="1"/>
    <x v="6"/>
    <n v="8"/>
    <n v="544.48"/>
    <n v="0.06"/>
    <n v="4094.4895999999999"/>
    <n v="690.47615018206773"/>
    <x v="1"/>
    <n v="4"/>
    <x v="11"/>
    <n v="0.16863546318009154"/>
    <n v="1.3774610637672641E-5"/>
    <x v="0"/>
    <s v="Apr-2024"/>
    <n v="202404"/>
  </r>
  <r>
    <s v="eecab4f6-e1ae-4226-8b15-7a38b39800ca"/>
    <x v="339"/>
    <x v="4530"/>
    <x v="3"/>
    <x v="0"/>
    <x v="6"/>
    <n v="1"/>
    <n v="990.31"/>
    <n v="0.19"/>
    <n v="802.15110000000004"/>
    <n v="98.764832932759873"/>
    <x v="1"/>
    <n v="4"/>
    <x v="11"/>
    <n v="0.12312497350282244"/>
    <n v="1.9185911482263131E-4"/>
    <x v="0"/>
    <s v="Apr-2024"/>
    <n v="202404"/>
  </r>
  <r>
    <s v="b023cf26-ce35-4c74-8350-bcc7d5da6e36"/>
    <x v="327"/>
    <x v="4531"/>
    <x v="3"/>
    <x v="1"/>
    <x v="4"/>
    <n v="5"/>
    <n v="129.32"/>
    <n v="0.23"/>
    <n v="497.88199999999989"/>
    <n v="96.444164522675578"/>
    <x v="1"/>
    <n v="4"/>
    <x v="11"/>
    <n v="0.19370887986044003"/>
    <n v="3.5570677389421598E-4"/>
    <x v="0"/>
    <s v="Apr-2024"/>
    <n v="202404"/>
  </r>
  <r>
    <s v="2fcfbc62-77f9-43a0-97bb-37236f3506a4"/>
    <x v="354"/>
    <x v="4532"/>
    <x v="1"/>
    <x v="0"/>
    <x v="1"/>
    <n v="9"/>
    <n v="202.67"/>
    <n v="0.26"/>
    <n v="1349.7822000000001"/>
    <n v="134.78527645193341"/>
    <x v="1"/>
    <n v="4"/>
    <x v="11"/>
    <n v="9.9857055791618382E-2"/>
    <n v="1.4254151521630675E-4"/>
    <x v="0"/>
    <s v="Apr-2024"/>
    <n v="202404"/>
  </r>
  <r>
    <s v="ae4ad81e-6fb7-4622-8d2d-ed5088d2baaa"/>
    <x v="327"/>
    <x v="4533"/>
    <x v="2"/>
    <x v="1"/>
    <x v="2"/>
    <n v="9"/>
    <n v="128.08000000000001"/>
    <n v="0.28000000000000003"/>
    <n v="829.95839999999998"/>
    <n v="134.82814419128971"/>
    <x v="1"/>
    <n v="4"/>
    <x v="11"/>
    <n v="0.16245168937538282"/>
    <n v="2.4290374071760706E-4"/>
    <x v="0"/>
    <s v="Apr-2024"/>
    <n v="202404"/>
  </r>
  <r>
    <s v="ee00cf51-4d6c-4065-a9c4-b6b1791501ee"/>
    <x v="349"/>
    <x v="4534"/>
    <x v="2"/>
    <x v="0"/>
    <x v="6"/>
    <n v="9"/>
    <n v="688.81"/>
    <n v="0.09"/>
    <n v="5641.3538999999992"/>
    <n v="577.27015721484145"/>
    <x v="1"/>
    <n v="4"/>
    <x v="11"/>
    <n v="0.1023283005192852"/>
    <n v="1.4517791553548876E-5"/>
    <x v="0"/>
    <s v="Apr-2024"/>
    <n v="202404"/>
  </r>
  <r>
    <s v="996bf3e0-5198-4199-92bb-847d96c04ca0"/>
    <x v="343"/>
    <x v="4535"/>
    <x v="3"/>
    <x v="1"/>
    <x v="7"/>
    <n v="5"/>
    <n v="692.46"/>
    <n v="7.0000000000000007E-2"/>
    <n v="3219.9389999999999"/>
    <n v="724.51003061693405"/>
    <x v="1"/>
    <n v="4"/>
    <x v="11"/>
    <n v="0.22500737766055012"/>
    <n v="2.0217774311873611E-5"/>
    <x v="0"/>
    <s v="Apr-2024"/>
    <n v="202404"/>
  </r>
  <r>
    <s v="9e83fc22-48bf-4c33-b71f-71bd2a41a54f"/>
    <x v="336"/>
    <x v="4536"/>
    <x v="3"/>
    <x v="1"/>
    <x v="8"/>
    <n v="6"/>
    <n v="207.55"/>
    <n v="7.0000000000000007E-2"/>
    <n v="1158.1289999999999"/>
    <n v="89.639511730107742"/>
    <x v="1"/>
    <n v="4"/>
    <x v="11"/>
    <n v="7.7400282464309023E-2"/>
    <n v="5.6211354693648111E-5"/>
    <x v="0"/>
    <s v="Apr-2024"/>
    <n v="202404"/>
  </r>
  <r>
    <s v="fcd41d54-a183-4468-8d3b-410df2cb46c6"/>
    <x v="330"/>
    <x v="4537"/>
    <x v="0"/>
    <x v="1"/>
    <x v="8"/>
    <n v="3"/>
    <n v="942.27"/>
    <n v="0.1"/>
    <n v="2544.1289999999999"/>
    <n v="213.92752938513621"/>
    <x v="1"/>
    <n v="4"/>
    <x v="11"/>
    <n v="8.4086746145787511E-2"/>
    <n v="3.5375564682451249E-5"/>
    <x v="0"/>
    <s v="Apr-2024"/>
    <n v="202404"/>
  </r>
  <r>
    <s v="6b93ed61-87c8-4aff-9c79-b892a1133552"/>
    <x v="337"/>
    <x v="4538"/>
    <x v="0"/>
    <x v="2"/>
    <x v="1"/>
    <n v="7"/>
    <n v="735.41"/>
    <n v="0.24"/>
    <n v="3912.3811999999998"/>
    <n v="320.84581754858209"/>
    <x v="1"/>
    <n v="4"/>
    <x v="11"/>
    <n v="8.2007810882176332E-2"/>
    <n v="4.6621223923681057E-5"/>
    <x v="0"/>
    <s v="Apr-2024"/>
    <n v="202404"/>
  </r>
  <r>
    <s v="bca00ca8-b85a-40b6-bbfc-ae5a356c9b5f"/>
    <x v="347"/>
    <x v="4539"/>
    <x v="1"/>
    <x v="0"/>
    <x v="1"/>
    <n v="2"/>
    <n v="360.73"/>
    <n v="0.09"/>
    <n v="656.5286000000001"/>
    <n v="96.942001335968371"/>
    <x v="1"/>
    <n v="4"/>
    <x v="11"/>
    <n v="0.14765845895512908"/>
    <n v="1.2474704072297841E-4"/>
    <x v="0"/>
    <s v="Apr-2024"/>
    <n v="202404"/>
  </r>
  <r>
    <s v="9274c3aa-a344-4819-9e97-1506213a2999"/>
    <x v="336"/>
    <x v="4540"/>
    <x v="3"/>
    <x v="2"/>
    <x v="5"/>
    <n v="2"/>
    <n v="766.27"/>
    <n v="0.03"/>
    <n v="1486.5637999999999"/>
    <n v="217.36742286737339"/>
    <x v="1"/>
    <n v="4"/>
    <x v="11"/>
    <n v="0.14622138845798169"/>
    <n v="1.9575345504848159E-5"/>
    <x v="0"/>
    <s v="Apr-2024"/>
    <n v="202404"/>
  </r>
  <r>
    <s v="d008fb93-43f8-452a-8153-cbbac02a29ce"/>
    <x v="353"/>
    <x v="4541"/>
    <x v="0"/>
    <x v="0"/>
    <x v="0"/>
    <n v="8"/>
    <n v="223.88"/>
    <n v="0.25"/>
    <n v="1343.28"/>
    <n v="139.0306328683962"/>
    <x v="1"/>
    <n v="4"/>
    <x v="11"/>
    <n v="0.10350085824876139"/>
    <n v="1.3958370555654814E-4"/>
    <x v="0"/>
    <s v="Apr-2024"/>
    <n v="202404"/>
  </r>
  <r>
    <s v="d2777bc9-583c-4bcf-b132-a851d8205e89"/>
    <x v="341"/>
    <x v="4542"/>
    <x v="1"/>
    <x v="1"/>
    <x v="6"/>
    <n v="6"/>
    <n v="80.62"/>
    <n v="0"/>
    <n v="483.72"/>
    <n v="56.110122068929122"/>
    <x v="1"/>
    <n v="4"/>
    <x v="11"/>
    <n v="0.11599711004078624"/>
    <n v="0"/>
    <x v="1"/>
    <s v="Apr-2024"/>
    <n v="202404"/>
  </r>
  <r>
    <s v="784d5f8c-0992-468c-b958-9711a8753f67"/>
    <x v="349"/>
    <x v="4543"/>
    <x v="1"/>
    <x v="0"/>
    <x v="8"/>
    <n v="9"/>
    <n v="614.23"/>
    <n v="0.16"/>
    <n v="4643.5787999999993"/>
    <n v="884.22234092469614"/>
    <x v="1"/>
    <n v="4"/>
    <x v="11"/>
    <n v="0.19041829136714472"/>
    <n v="2.8943193555797956E-5"/>
    <x v="0"/>
    <s v="Apr-2024"/>
    <n v="202404"/>
  </r>
  <r>
    <s v="049aae1d-a928-4a4e-a246-2575cc91d2be"/>
    <x v="326"/>
    <x v="4544"/>
    <x v="0"/>
    <x v="2"/>
    <x v="4"/>
    <n v="6"/>
    <n v="613.63"/>
    <n v="0.21"/>
    <n v="2908.6062000000002"/>
    <n v="630.95964296498721"/>
    <x v="1"/>
    <n v="4"/>
    <x v="11"/>
    <n v="0.2169285216283274"/>
    <n v="5.7037628538370029E-5"/>
    <x v="0"/>
    <s v="Apr-2024"/>
    <n v="202404"/>
  </r>
  <r>
    <s v="f4d8f2b7-e445-4798-a021-56285f0ff8c8"/>
    <x v="332"/>
    <x v="2612"/>
    <x v="3"/>
    <x v="0"/>
    <x v="1"/>
    <n v="6"/>
    <n v="315.75"/>
    <n v="0.03"/>
    <n v="1837.665"/>
    <n v="251.28444972911231"/>
    <x v="1"/>
    <n v="4"/>
    <x v="11"/>
    <n v="0.13674116323111793"/>
    <n v="1.5835312747426762E-5"/>
    <x v="0"/>
    <s v="Apr-2024"/>
    <n v="202404"/>
  </r>
  <r>
    <s v="047f2e4b-abbf-41dd-9462-27839401de92"/>
    <x v="337"/>
    <x v="4545"/>
    <x v="2"/>
    <x v="0"/>
    <x v="8"/>
    <n v="1"/>
    <n v="475.63"/>
    <n v="0.25"/>
    <n v="356.72250000000003"/>
    <n v="57.465995008462897"/>
    <x v="1"/>
    <n v="4"/>
    <x v="11"/>
    <n v="0.16109439412558191"/>
    <n v="5.2561865315476318E-4"/>
    <x v="0"/>
    <s v="Apr-2024"/>
    <n v="202404"/>
  </r>
  <r>
    <s v="47437869-6718-465c-a8b7-25bbadbef90b"/>
    <x v="341"/>
    <x v="4546"/>
    <x v="3"/>
    <x v="0"/>
    <x v="4"/>
    <n v="5"/>
    <n v="206.3"/>
    <n v="0.22"/>
    <n v="804.57"/>
    <n v="213.1126325155181"/>
    <x v="1"/>
    <n v="4"/>
    <x v="11"/>
    <n v="0.26487767691502057"/>
    <n v="2.1328162869607367E-4"/>
    <x v="0"/>
    <s v="Apr-2024"/>
    <n v="202404"/>
  </r>
  <r>
    <s v="8f0a3382-9075-4046-8c50-2a8c6c99fb1d"/>
    <x v="344"/>
    <x v="4547"/>
    <x v="2"/>
    <x v="0"/>
    <x v="5"/>
    <n v="9"/>
    <n v="156.68"/>
    <n v="0.27"/>
    <n v="1029.3876"/>
    <n v="124.5739052468186"/>
    <x v="1"/>
    <n v="4"/>
    <x v="11"/>
    <n v="0.12101749161036969"/>
    <n v="1.9147306612203217E-4"/>
    <x v="0"/>
    <s v="Apr-2024"/>
    <n v="202404"/>
  </r>
  <r>
    <s v="f4ee24f6-59b5-4e6e-a779-3b182d5be12c"/>
    <x v="331"/>
    <x v="4548"/>
    <x v="1"/>
    <x v="1"/>
    <x v="8"/>
    <n v="1"/>
    <n v="890.84"/>
    <n v="0.05"/>
    <n v="846.298"/>
    <n v="221.70605354033921"/>
    <x v="1"/>
    <n v="4"/>
    <x v="11"/>
    <n v="0.26197161465623126"/>
    <n v="5.6126801670333616E-5"/>
    <x v="0"/>
    <s v="Apr-2024"/>
    <n v="202404"/>
  </r>
  <r>
    <s v="b56bdf67-2f20-4707-9232-b8de87e86aa2"/>
    <x v="337"/>
    <x v="4549"/>
    <x v="2"/>
    <x v="0"/>
    <x v="6"/>
    <n v="6"/>
    <n v="953.29"/>
    <n v="0.16"/>
    <n v="4804.5816000000004"/>
    <n v="1398.213756611299"/>
    <x v="1"/>
    <n v="4"/>
    <x v="11"/>
    <n v="0.29101675713267078"/>
    <n v="2.7973299485640956E-5"/>
    <x v="0"/>
    <s v="Apr-2024"/>
    <n v="202404"/>
  </r>
  <r>
    <s v="3de3c1c2-9e72-4913-bd7f-02389f78be0d"/>
    <x v="354"/>
    <x v="4550"/>
    <x v="0"/>
    <x v="2"/>
    <x v="7"/>
    <n v="5"/>
    <n v="662.1"/>
    <n v="0.18"/>
    <n v="2714.61"/>
    <n v="437.33629055371142"/>
    <x v="1"/>
    <n v="4"/>
    <x v="11"/>
    <n v="0.16110464875385835"/>
    <n v="5.4372451291345718E-5"/>
    <x v="0"/>
    <s v="Apr-2024"/>
    <n v="202404"/>
  </r>
  <r>
    <s v="783cb7e7-a142-488b-94e7-840ab4ca8bd4"/>
    <x v="336"/>
    <x v="4551"/>
    <x v="1"/>
    <x v="2"/>
    <x v="2"/>
    <n v="1"/>
    <n v="177.26"/>
    <n v="0.11"/>
    <n v="157.76140000000001"/>
    <n v="34.150002643575363"/>
    <x v="1"/>
    <n v="4"/>
    <x v="11"/>
    <n v="0.21646614852286655"/>
    <n v="6.205573733498816E-4"/>
    <x v="0"/>
    <s v="Apr-2024"/>
    <n v="202404"/>
  </r>
  <r>
    <s v="8aee468c-2d3e-4c7e-9122-57325aebc4c6"/>
    <x v="338"/>
    <x v="4552"/>
    <x v="3"/>
    <x v="0"/>
    <x v="7"/>
    <n v="1"/>
    <n v="814.58"/>
    <n v="0.28000000000000003"/>
    <n v="586.49760000000003"/>
    <n v="59.520551223026587"/>
    <x v="1"/>
    <n v="4"/>
    <x v="11"/>
    <n v="0.1014847310935741"/>
    <n v="3.4373542193523042E-4"/>
    <x v="0"/>
    <s v="Apr-2024"/>
    <n v="202404"/>
  </r>
  <r>
    <s v="2a99e30f-1d33-45a7-a995-502237724df9"/>
    <x v="347"/>
    <x v="4553"/>
    <x v="3"/>
    <x v="1"/>
    <x v="5"/>
    <n v="6"/>
    <n v="959.12"/>
    <n v="0.28999999999999998"/>
    <n v="4085.8512000000001"/>
    <n v="558.33026963063946"/>
    <x v="1"/>
    <n v="4"/>
    <x v="11"/>
    <n v="0.13664968259995358"/>
    <n v="5.0393416187060357E-5"/>
    <x v="0"/>
    <s v="Apr-2024"/>
    <n v="202404"/>
  </r>
  <r>
    <s v="c30673c8-3094-4e81-81bc-e35845c11e5f"/>
    <x v="343"/>
    <x v="4554"/>
    <x v="1"/>
    <x v="0"/>
    <x v="6"/>
    <n v="2"/>
    <n v="844.02"/>
    <n v="0.05"/>
    <n v="1603.6379999999999"/>
    <n v="355.88070244074618"/>
    <x v="1"/>
    <n v="4"/>
    <x v="11"/>
    <n v="0.22192084650073532"/>
    <n v="2.9620151181251631E-5"/>
    <x v="0"/>
    <s v="Apr-2024"/>
    <n v="202404"/>
  </r>
  <r>
    <s v="8dc6de29-1c55-4457-a826-aa57fdd4c72a"/>
    <x v="352"/>
    <x v="4555"/>
    <x v="2"/>
    <x v="2"/>
    <x v="3"/>
    <n v="6"/>
    <n v="285.73"/>
    <n v="0.25"/>
    <n v="1285.7850000000001"/>
    <n v="366.41620518420967"/>
    <x v="1"/>
    <n v="4"/>
    <x v="11"/>
    <n v="0.2849747082009898"/>
    <n v="1.4582531294112156E-4"/>
    <x v="0"/>
    <s v="Apr-2024"/>
    <n v="202404"/>
  </r>
  <r>
    <s v="9b4da7e0-c238-4c6d-8c67-aba1189ede09"/>
    <x v="343"/>
    <x v="4556"/>
    <x v="2"/>
    <x v="1"/>
    <x v="4"/>
    <n v="3"/>
    <n v="908.66"/>
    <n v="0.09"/>
    <n v="2480.6417999999999"/>
    <n v="375.36299483126271"/>
    <x v="1"/>
    <n v="4"/>
    <x v="11"/>
    <n v="0.15131688695694104"/>
    <n v="3.301564941782405E-5"/>
    <x v="0"/>
    <s v="Apr-2024"/>
    <n v="202404"/>
  </r>
  <r>
    <s v="5d6c39f3-7f99-4136-a4b3-ba9351186dcb"/>
    <x v="348"/>
    <x v="4557"/>
    <x v="1"/>
    <x v="2"/>
    <x v="3"/>
    <n v="9"/>
    <n v="400.28"/>
    <n v="0.04"/>
    <n v="3458.4191999999989"/>
    <n v="176.87323095325851"/>
    <x v="1"/>
    <n v="4"/>
    <x v="11"/>
    <n v="5.1142796961472621E-2"/>
    <n v="1.1103338773969333E-5"/>
    <x v="0"/>
    <s v="Apr-2024"/>
    <n v="202404"/>
  </r>
  <r>
    <s v="d48a57fe-3bec-4aa8-bb3a-0e915b841572"/>
    <x v="325"/>
    <x v="4558"/>
    <x v="3"/>
    <x v="1"/>
    <x v="4"/>
    <n v="7"/>
    <n v="755.72"/>
    <n v="0.16"/>
    <n v="4443.6336000000001"/>
    <n v="1319.777921592058"/>
    <x v="1"/>
    <n v="4"/>
    <x v="11"/>
    <n v="0.29700421780770986"/>
    <n v="3.0245517992302517E-5"/>
    <x v="0"/>
    <s v="Apr-2024"/>
    <n v="202404"/>
  </r>
  <r>
    <s v="5d60f2ba-1a01-4303-84d8-30b31a49bea7"/>
    <x v="354"/>
    <x v="4559"/>
    <x v="1"/>
    <x v="1"/>
    <x v="5"/>
    <n v="5"/>
    <n v="38.04"/>
    <n v="0.24"/>
    <n v="144.55199999999999"/>
    <n v="17.593526311579961"/>
    <x v="1"/>
    <n v="4"/>
    <x v="11"/>
    <n v="0.12171070833734546"/>
    <n v="1.2618296529968455E-3"/>
    <x v="0"/>
    <s v="Apr-2024"/>
    <n v="202404"/>
  </r>
  <r>
    <s v="5f84618b-a889-4f70-8c74-e6f00ff516e1"/>
    <x v="344"/>
    <x v="4560"/>
    <x v="0"/>
    <x v="1"/>
    <x v="0"/>
    <n v="1"/>
    <n v="375.31"/>
    <n v="0.28999999999999998"/>
    <n v="266.4701"/>
    <n v="50.520319890532967"/>
    <x v="1"/>
    <n v="4"/>
    <x v="11"/>
    <n v="0.18959095181985883"/>
    <n v="7.7269457248674419E-4"/>
    <x v="0"/>
    <s v="Apr-2024"/>
    <n v="202404"/>
  </r>
  <r>
    <s v="17c09edc-167c-4228-9ec8-be183b8452a6"/>
    <x v="350"/>
    <x v="3234"/>
    <x v="2"/>
    <x v="2"/>
    <x v="7"/>
    <n v="4"/>
    <n v="189.53"/>
    <n v="0.26"/>
    <n v="561.00879999999995"/>
    <n v="161.5503697063908"/>
    <x v="1"/>
    <n v="4"/>
    <x v="11"/>
    <n v="0.28796405636843986"/>
    <n v="3.4295362211787052E-4"/>
    <x v="0"/>
    <s v="Apr-2024"/>
    <n v="202404"/>
  </r>
  <r>
    <s v="aba51bb9-a0f2-4164-876e-1bd29d65a9f2"/>
    <x v="329"/>
    <x v="4561"/>
    <x v="0"/>
    <x v="1"/>
    <x v="8"/>
    <n v="4"/>
    <n v="896.64"/>
    <n v="0.15"/>
    <n v="3048.576"/>
    <n v="621.41637121671852"/>
    <x v="1"/>
    <n v="4"/>
    <x v="11"/>
    <n v="0.20383824159762412"/>
    <n v="4.1822805139186293E-5"/>
    <x v="0"/>
    <s v="Apr-2024"/>
    <n v="202404"/>
  </r>
  <r>
    <s v="78abed7a-d797-438d-aea6-587aeec4bc17"/>
    <x v="340"/>
    <x v="4562"/>
    <x v="3"/>
    <x v="2"/>
    <x v="0"/>
    <n v="6"/>
    <n v="52.25"/>
    <n v="0.09"/>
    <n v="285.28500000000003"/>
    <n v="59.869079089074887"/>
    <x v="1"/>
    <n v="4"/>
    <x v="11"/>
    <n v="0.20985708708510747"/>
    <n v="2.8708133971291867E-4"/>
    <x v="0"/>
    <s v="Apr-2024"/>
    <n v="202404"/>
  </r>
  <r>
    <s v="cc06d663-100f-458f-8cf7-f8bfc76a5257"/>
    <x v="342"/>
    <x v="4135"/>
    <x v="3"/>
    <x v="0"/>
    <x v="0"/>
    <n v="6"/>
    <n v="842.22"/>
    <n v="0.04"/>
    <n v="4851.1871999999994"/>
    <n v="1410.065252459915"/>
    <x v="1"/>
    <n v="4"/>
    <x v="11"/>
    <n v="0.29066395385853488"/>
    <n v="7.915588167778807E-6"/>
    <x v="0"/>
    <s v="Apr-2024"/>
    <n v="202404"/>
  </r>
  <r>
    <s v="d5be69e4-56c4-4a4d-9ae2-3ed515bc3ccb"/>
    <x v="335"/>
    <x v="4563"/>
    <x v="3"/>
    <x v="1"/>
    <x v="5"/>
    <n v="7"/>
    <n v="167.72"/>
    <n v="0.14000000000000001"/>
    <n v="1009.6744"/>
    <n v="129.48204666280159"/>
    <x v="1"/>
    <n v="4"/>
    <x v="11"/>
    <n v="0.12824138817702183"/>
    <n v="1.1924636298592894E-4"/>
    <x v="0"/>
    <s v="Apr-2024"/>
    <n v="202404"/>
  </r>
  <r>
    <s v="576de286-f3a5-4bd4-bb6a-5cadfcd6f9f3"/>
    <x v="335"/>
    <x v="3834"/>
    <x v="0"/>
    <x v="2"/>
    <x v="8"/>
    <n v="9"/>
    <n v="486.17"/>
    <n v="0.06"/>
    <n v="4112.9981999999991"/>
    <n v="871.46194893064387"/>
    <x v="1"/>
    <n v="4"/>
    <x v="11"/>
    <n v="0.21187997333201947"/>
    <n v="1.3712624527771493E-5"/>
    <x v="0"/>
    <s v="Apr-2024"/>
    <n v="202404"/>
  </r>
  <r>
    <s v="d8e20584-ad5d-4b85-a091-633a4ed282c0"/>
    <x v="343"/>
    <x v="4564"/>
    <x v="1"/>
    <x v="0"/>
    <x v="8"/>
    <n v="5"/>
    <n v="408.94"/>
    <n v="0.14000000000000001"/>
    <n v="1758.442"/>
    <n v="447.28088776544718"/>
    <x v="1"/>
    <n v="4"/>
    <x v="11"/>
    <n v="0.25436203626019349"/>
    <n v="6.8469702156795622E-5"/>
    <x v="0"/>
    <s v="Apr-2024"/>
    <n v="202404"/>
  </r>
  <r>
    <s v="2202341e-5c6b-474c-ac19-00a5ee8be349"/>
    <x v="336"/>
    <x v="4565"/>
    <x v="1"/>
    <x v="1"/>
    <x v="6"/>
    <n v="6"/>
    <n v="243.65"/>
    <n v="0.22"/>
    <n v="1140.2819999999999"/>
    <n v="220.32912656719839"/>
    <x v="1"/>
    <n v="4"/>
    <x v="11"/>
    <n v="0.19322336629640599"/>
    <n v="1.5048908954100828E-4"/>
    <x v="0"/>
    <s v="Apr-2024"/>
    <n v="202404"/>
  </r>
  <r>
    <s v="e5a35591-ddde-43d6-93ae-369f26f2c18d"/>
    <x v="326"/>
    <x v="4566"/>
    <x v="1"/>
    <x v="2"/>
    <x v="5"/>
    <n v="9"/>
    <n v="507.51"/>
    <n v="0"/>
    <n v="4567.59"/>
    <n v="557.59439657686494"/>
    <x v="1"/>
    <n v="4"/>
    <x v="11"/>
    <n v="0.12207628017770092"/>
    <n v="0"/>
    <x v="1"/>
    <s v="Apr-2024"/>
    <n v="202404"/>
  </r>
  <r>
    <s v="29dfc4c4-250b-40cd-846d-4714271cfb4b"/>
    <x v="336"/>
    <x v="4567"/>
    <x v="0"/>
    <x v="1"/>
    <x v="6"/>
    <n v="2"/>
    <n v="482.9"/>
    <n v="0.02"/>
    <n v="946.48399999999992"/>
    <n v="64.436185384721384"/>
    <x v="1"/>
    <n v="4"/>
    <x v="11"/>
    <n v="6.807952948462033E-2"/>
    <n v="2.070822116380203E-5"/>
    <x v="0"/>
    <s v="Apr-2024"/>
    <n v="202404"/>
  </r>
  <r>
    <s v="c2b401d7-090a-41d9-8525-008bc16d7eb1"/>
    <x v="327"/>
    <x v="4568"/>
    <x v="1"/>
    <x v="1"/>
    <x v="6"/>
    <n v="2"/>
    <n v="54"/>
    <n v="0.2"/>
    <n v="86.4"/>
    <n v="15.63435968007558"/>
    <x v="1"/>
    <n v="4"/>
    <x v="11"/>
    <n v="0.1809532370379118"/>
    <n v="1.8518518518518519E-3"/>
    <x v="0"/>
    <s v="Apr-2024"/>
    <n v="202404"/>
  </r>
  <r>
    <s v="46bacabc-03ce-4fcd-9f21-ed3955a69045"/>
    <x v="337"/>
    <x v="4569"/>
    <x v="3"/>
    <x v="1"/>
    <x v="1"/>
    <n v="9"/>
    <n v="867.52"/>
    <n v="0.12"/>
    <n v="6870.7584000000006"/>
    <n v="916.98775419473588"/>
    <x v="1"/>
    <n v="4"/>
    <x v="11"/>
    <n v="0.13346237792246279"/>
    <n v="1.5369482355834255E-5"/>
    <x v="0"/>
    <s v="Apr-2024"/>
    <n v="202404"/>
  </r>
  <r>
    <s v="d35f5b8d-18aa-4c8d-b750-56d456a74c80"/>
    <x v="339"/>
    <x v="4570"/>
    <x v="2"/>
    <x v="1"/>
    <x v="5"/>
    <n v="6"/>
    <n v="970.43"/>
    <n v="0.2"/>
    <n v="4658.0640000000003"/>
    <n v="295.8276760348358"/>
    <x v="1"/>
    <n v="4"/>
    <x v="11"/>
    <n v="6.3508718651103926E-2"/>
    <n v="3.434903427690131E-5"/>
    <x v="0"/>
    <s v="Apr-2024"/>
    <n v="202404"/>
  </r>
  <r>
    <s v="ff600751-413d-46bd-a3b0-2abc4f3c6fa8"/>
    <x v="336"/>
    <x v="3326"/>
    <x v="2"/>
    <x v="0"/>
    <x v="7"/>
    <n v="5"/>
    <n v="683.71"/>
    <n v="0.24"/>
    <n v="2598.098"/>
    <n v="169.278452779151"/>
    <x v="1"/>
    <n v="4"/>
    <x v="11"/>
    <n v="6.515476043596162E-2"/>
    <n v="7.0205203960743581E-5"/>
    <x v="0"/>
    <s v="Apr-2024"/>
    <n v="202404"/>
  </r>
  <r>
    <s v="b985ee9f-302d-4e7f-a2a9-32a31a1eac24"/>
    <x v="333"/>
    <x v="4571"/>
    <x v="2"/>
    <x v="2"/>
    <x v="5"/>
    <n v="4"/>
    <n v="574.97"/>
    <n v="0.16"/>
    <n v="1931.8992000000001"/>
    <n v="264.27700904152118"/>
    <x v="1"/>
    <n v="4"/>
    <x v="11"/>
    <n v="0.13679647936161535"/>
    <n v="6.9568847070281928E-5"/>
    <x v="0"/>
    <s v="Apr-2024"/>
    <n v="202404"/>
  </r>
  <r>
    <s v="ee98b976-ca74-433a-ab85-756b6026b284"/>
    <x v="328"/>
    <x v="4572"/>
    <x v="0"/>
    <x v="2"/>
    <x v="5"/>
    <n v="9"/>
    <n v="890.89"/>
    <n v="0.14000000000000001"/>
    <n v="6895.4885999999997"/>
    <n v="720.52480400135914"/>
    <x v="1"/>
    <n v="4"/>
    <x v="11"/>
    <n v="0.10449220436697686"/>
    <n v="1.746069161799499E-5"/>
    <x v="0"/>
    <s v="Apr-2024"/>
    <n v="202404"/>
  </r>
  <r>
    <s v="98536131-e881-4c4b-9289-2e5148b0286c"/>
    <x v="349"/>
    <x v="4573"/>
    <x v="1"/>
    <x v="1"/>
    <x v="3"/>
    <n v="9"/>
    <n v="824.35"/>
    <n v="0.26"/>
    <n v="5490.1710000000003"/>
    <n v="1581.8190532564611"/>
    <x v="1"/>
    <n v="4"/>
    <x v="11"/>
    <n v="0.28811835792664037"/>
    <n v="3.5044445792307744E-5"/>
    <x v="0"/>
    <s v="Apr-2024"/>
    <n v="202404"/>
  </r>
  <r>
    <s v="ff150675-a8af-4921-b2ab-99c88eb980d2"/>
    <x v="343"/>
    <x v="4574"/>
    <x v="2"/>
    <x v="2"/>
    <x v="5"/>
    <n v="3"/>
    <n v="19.829999999999998"/>
    <n v="0.04"/>
    <n v="57.110399999999991"/>
    <n v="7.5554600650432979"/>
    <x v="1"/>
    <n v="4"/>
    <x v="11"/>
    <n v="0.1322956950930706"/>
    <n v="6.723819129265423E-4"/>
    <x v="0"/>
    <s v="Apr-2024"/>
    <n v="202404"/>
  </r>
  <r>
    <s v="813a1594-35c5-4061-888b-41b1d1f8431e"/>
    <x v="347"/>
    <x v="4575"/>
    <x v="2"/>
    <x v="2"/>
    <x v="2"/>
    <n v="8"/>
    <n v="917.83"/>
    <n v="0.12"/>
    <n v="6461.5232000000015"/>
    <n v="1720.008168648747"/>
    <x v="1"/>
    <n v="4"/>
    <x v="11"/>
    <n v="0.26619236910713973"/>
    <n v="1.6342895743220422E-5"/>
    <x v="0"/>
    <s v="Apr-2024"/>
    <n v="202404"/>
  </r>
  <r>
    <s v="6eca0adc-5c59-466d-815c-7305b4ff7061"/>
    <x v="332"/>
    <x v="4576"/>
    <x v="2"/>
    <x v="0"/>
    <x v="2"/>
    <n v="5"/>
    <n v="341.45"/>
    <n v="0.24"/>
    <n v="1297.51"/>
    <n v="343.08422651768183"/>
    <x v="1"/>
    <n v="4"/>
    <x v="11"/>
    <n v="0.26441740450376633"/>
    <n v="1.4057695123737005E-4"/>
    <x v="0"/>
    <s v="Apr-2024"/>
    <n v="202404"/>
  </r>
  <r>
    <s v="d24f9c28-6d7f-4071-aa15-15547d93acf4"/>
    <x v="326"/>
    <x v="4577"/>
    <x v="3"/>
    <x v="1"/>
    <x v="3"/>
    <n v="5"/>
    <n v="909.39"/>
    <n v="0.05"/>
    <n v="4319.6025"/>
    <n v="275.29138140063071"/>
    <x v="1"/>
    <n v="4"/>
    <x v="11"/>
    <n v="6.3730720917174841E-2"/>
    <n v="1.0996382190259405E-5"/>
    <x v="0"/>
    <s v="Apr-2024"/>
    <n v="202404"/>
  </r>
  <r>
    <s v="b226d9b7-527c-4718-b248-d609cf8ac75a"/>
    <x v="352"/>
    <x v="4578"/>
    <x v="2"/>
    <x v="1"/>
    <x v="8"/>
    <n v="1"/>
    <n v="347.2"/>
    <n v="0.28000000000000003"/>
    <n v="249.98400000000001"/>
    <n v="39.287631876699209"/>
    <x v="1"/>
    <n v="4"/>
    <x v="11"/>
    <n v="0.15716058578428702"/>
    <n v="8.0645161290322591E-4"/>
    <x v="0"/>
    <s v="Apr-2024"/>
    <n v="202404"/>
  </r>
  <r>
    <s v="db4796ec-539c-4a8d-a72e-46ba945a841c"/>
    <x v="330"/>
    <x v="4579"/>
    <x v="3"/>
    <x v="0"/>
    <x v="4"/>
    <n v="7"/>
    <n v="169.8"/>
    <n v="0.13"/>
    <n v="1034.0820000000001"/>
    <n v="126.8385886919416"/>
    <x v="1"/>
    <n v="4"/>
    <x v="11"/>
    <n v="0.12265815350421105"/>
    <n v="1.0937237085646978E-4"/>
    <x v="0"/>
    <s v="Apr-2024"/>
    <n v="202404"/>
  </r>
  <r>
    <s v="24b31322-2a8f-4c62-abe9-bf29490add66"/>
    <x v="340"/>
    <x v="4580"/>
    <x v="1"/>
    <x v="2"/>
    <x v="8"/>
    <n v="4"/>
    <n v="629.61"/>
    <n v="0.09"/>
    <n v="2291.7804000000001"/>
    <n v="210.71198764881461"/>
    <x v="1"/>
    <n v="4"/>
    <x v="11"/>
    <n v="9.1942486133843634E-2"/>
    <n v="3.573640825272788E-5"/>
    <x v="0"/>
    <s v="Apr-2024"/>
    <n v="202404"/>
  </r>
  <r>
    <s v="60cf10dc-d8cc-4147-8ce6-04a95ee7edf7"/>
    <x v="336"/>
    <x v="4581"/>
    <x v="0"/>
    <x v="2"/>
    <x v="7"/>
    <n v="6"/>
    <n v="98.75"/>
    <n v="0.28999999999999998"/>
    <n v="420.67500000000001"/>
    <n v="21.84548696381783"/>
    <x v="1"/>
    <n v="4"/>
    <x v="11"/>
    <n v="5.1929605904362817E-2"/>
    <n v="4.8945147679324888E-4"/>
    <x v="0"/>
    <s v="Apr-2024"/>
    <n v="202404"/>
  </r>
  <r>
    <s v="8598469a-76b8-4467-b47a-0df9d78e9d6e"/>
    <x v="349"/>
    <x v="4582"/>
    <x v="1"/>
    <x v="0"/>
    <x v="3"/>
    <n v="1"/>
    <n v="588.59"/>
    <n v="0.06"/>
    <n v="553.27459999999996"/>
    <n v="153.7010288502602"/>
    <x v="1"/>
    <n v="4"/>
    <x v="11"/>
    <n v="0.27780243092717471"/>
    <n v="1.0193853106576733E-4"/>
    <x v="0"/>
    <s v="Apr-2024"/>
    <n v="202404"/>
  </r>
  <r>
    <s v="a2dbf271-f7f0-4460-b7ba-ffd06873b1bb"/>
    <x v="340"/>
    <x v="4583"/>
    <x v="0"/>
    <x v="2"/>
    <x v="5"/>
    <n v="6"/>
    <n v="633.34"/>
    <n v="0.23"/>
    <n v="2926.0308"/>
    <n v="762.82748801866103"/>
    <x v="1"/>
    <n v="4"/>
    <x v="11"/>
    <n v="0.26070384768973076"/>
    <n v="6.0525678677066559E-5"/>
    <x v="0"/>
    <s v="Apr-2024"/>
    <n v="202404"/>
  </r>
  <r>
    <s v="c1018542-9293-481d-9185-974e19d4c29c"/>
    <x v="353"/>
    <x v="4584"/>
    <x v="2"/>
    <x v="0"/>
    <x v="7"/>
    <n v="1"/>
    <n v="527.19000000000005"/>
    <n v="0.3"/>
    <n v="369.03300000000002"/>
    <n v="107.78254182909529"/>
    <x v="1"/>
    <n v="4"/>
    <x v="11"/>
    <n v="0.29206748943616234"/>
    <n v="5.6905479997723771E-4"/>
    <x v="0"/>
    <s v="Apr-2024"/>
    <n v="202404"/>
  </r>
  <r>
    <s v="50431b0d-ceea-4d21-9002-14b96f74c710"/>
    <x v="347"/>
    <x v="4585"/>
    <x v="3"/>
    <x v="1"/>
    <x v="7"/>
    <n v="7"/>
    <n v="137.05000000000001"/>
    <n v="0.13"/>
    <n v="834.63450000000012"/>
    <n v="142.053044403396"/>
    <x v="1"/>
    <n v="4"/>
    <x v="11"/>
    <n v="0.17019790627322018"/>
    <n v="1.3550841715745035E-4"/>
    <x v="0"/>
    <s v="Apr-2024"/>
    <n v="202404"/>
  </r>
  <r>
    <s v="be0412d2-5b92-430a-b3b3-549ea39f7438"/>
    <x v="336"/>
    <x v="4586"/>
    <x v="2"/>
    <x v="0"/>
    <x v="2"/>
    <n v="3"/>
    <n v="886.91"/>
    <n v="0.09"/>
    <n v="2421.2642999999998"/>
    <n v="318.28638283934288"/>
    <x v="1"/>
    <n v="4"/>
    <x v="11"/>
    <n v="0.13145462180206552"/>
    <n v="3.3825303582099647E-5"/>
    <x v="0"/>
    <s v="Apr-2024"/>
    <n v="202404"/>
  </r>
  <r>
    <s v="e78844eb-aa39-4ee8-92f0-396512bcffd1"/>
    <x v="349"/>
    <x v="2033"/>
    <x v="3"/>
    <x v="2"/>
    <x v="9"/>
    <n v="7"/>
    <n v="436.24"/>
    <n v="0.05"/>
    <n v="2900.9960000000001"/>
    <n v="795.60614878869103"/>
    <x v="1"/>
    <n v="4"/>
    <x v="11"/>
    <n v="0.27425275622189449"/>
    <n v="1.6373686830316207E-5"/>
    <x v="0"/>
    <s v="Apr-2024"/>
    <n v="202404"/>
  </r>
  <r>
    <s v="43fc7ea0-ed76-4e6c-a243-51ba3c69ac2d"/>
    <x v="345"/>
    <x v="4587"/>
    <x v="0"/>
    <x v="2"/>
    <x v="5"/>
    <n v="9"/>
    <n v="501.85"/>
    <n v="0.1"/>
    <n v="4064.985000000001"/>
    <n v="1025.0324532847001"/>
    <x v="1"/>
    <n v="4"/>
    <x v="11"/>
    <n v="0.25216143559808951"/>
    <n v="2.2140303100749447E-5"/>
    <x v="0"/>
    <s v="Apr-2024"/>
    <n v="202404"/>
  </r>
  <r>
    <s v="b9b4d429-5097-4be4-9a22-1d18d34e68b0"/>
    <x v="344"/>
    <x v="4588"/>
    <x v="3"/>
    <x v="2"/>
    <x v="2"/>
    <n v="6"/>
    <n v="646.66999999999996"/>
    <n v="0.14000000000000001"/>
    <n v="3336.8172"/>
    <n v="374.05113244690682"/>
    <x v="1"/>
    <n v="4"/>
    <x v="11"/>
    <n v="0.11209817920109823"/>
    <n v="3.6082288235627658E-5"/>
    <x v="0"/>
    <s v="Apr-2024"/>
    <n v="202404"/>
  </r>
  <r>
    <s v="de74e2d7-200f-4fbb-88e0-ea8fcf581d5d"/>
    <x v="338"/>
    <x v="4589"/>
    <x v="1"/>
    <x v="1"/>
    <x v="6"/>
    <n v="7"/>
    <n v="257.06"/>
    <n v="0.3"/>
    <n v="1259.5940000000001"/>
    <n v="223.02057489323539"/>
    <x v="1"/>
    <n v="4"/>
    <x v="11"/>
    <n v="0.17705750812820273"/>
    <n v="1.667203876804748E-4"/>
    <x v="0"/>
    <s v="Apr-2024"/>
    <n v="202404"/>
  </r>
  <r>
    <s v="351678ac-a0d9-4a44-979e-944213b0fa3a"/>
    <x v="327"/>
    <x v="4590"/>
    <x v="0"/>
    <x v="0"/>
    <x v="6"/>
    <n v="1"/>
    <n v="609.44000000000005"/>
    <n v="0.01"/>
    <n v="603.3456000000001"/>
    <n v="62.874775185548927"/>
    <x v="1"/>
    <n v="4"/>
    <x v="11"/>
    <n v="0.10421021581254411"/>
    <n v="1.6408506169598317E-5"/>
    <x v="0"/>
    <s v="Apr-2024"/>
    <n v="202404"/>
  </r>
  <r>
    <s v="b1e90a8f-9781-4e8b-bf92-a69347f9a9aa"/>
    <x v="353"/>
    <x v="4591"/>
    <x v="3"/>
    <x v="2"/>
    <x v="6"/>
    <n v="7"/>
    <n v="416.58"/>
    <n v="0.28000000000000003"/>
    <n v="2099.5632000000001"/>
    <n v="445.89885450736563"/>
    <x v="1"/>
    <n v="4"/>
    <x v="11"/>
    <n v="0.21237696226880221"/>
    <n v="9.601997215420809E-5"/>
    <x v="0"/>
    <s v="Apr-2024"/>
    <n v="202404"/>
  </r>
  <r>
    <s v="157ce358-cd3b-49c6-9863-aef794a4604b"/>
    <x v="348"/>
    <x v="4592"/>
    <x v="2"/>
    <x v="0"/>
    <x v="9"/>
    <n v="8"/>
    <n v="274.69"/>
    <n v="0.21"/>
    <n v="1736.0408"/>
    <n v="503.61946185811178"/>
    <x v="1"/>
    <n v="4"/>
    <x v="11"/>
    <n v="0.29009655870882284"/>
    <n v="9.55622701954931E-5"/>
    <x v="0"/>
    <s v="Apr-2024"/>
    <n v="202404"/>
  </r>
  <r>
    <s v="9cad18cf-6c20-4eb0-9893-6d71b2e2ac70"/>
    <x v="336"/>
    <x v="4593"/>
    <x v="1"/>
    <x v="2"/>
    <x v="3"/>
    <n v="2"/>
    <n v="376.15"/>
    <n v="0.16"/>
    <n v="631.9319999999999"/>
    <n v="178.69127548887479"/>
    <x v="1"/>
    <n v="4"/>
    <x v="11"/>
    <n v="0.28276978454782292"/>
    <n v="2.1268111125880633E-4"/>
    <x v="0"/>
    <s v="Apr-2024"/>
    <n v="202404"/>
  </r>
  <r>
    <s v="9b62b1ac-9e4e-42db-8ffd-dc8d4fe6c96e"/>
    <x v="350"/>
    <x v="4594"/>
    <x v="0"/>
    <x v="1"/>
    <x v="4"/>
    <n v="7"/>
    <n v="545.46"/>
    <n v="0.11"/>
    <n v="3398.2157999999999"/>
    <n v="1017.238592411832"/>
    <x v="1"/>
    <n v="4"/>
    <x v="11"/>
    <n v="0.29934490693964522"/>
    <n v="2.8809235717166636E-5"/>
    <x v="0"/>
    <s v="Apr-2024"/>
    <n v="202404"/>
  </r>
  <r>
    <s v="95a40a66-1614-4075-bd93-7650cb74e89e"/>
    <x v="338"/>
    <x v="4595"/>
    <x v="3"/>
    <x v="2"/>
    <x v="1"/>
    <n v="9"/>
    <n v="376.32"/>
    <n v="0.03"/>
    <n v="3285.2736"/>
    <n v="844.67968595787613"/>
    <x v="1"/>
    <n v="4"/>
    <x v="11"/>
    <n v="0.25711091032353472"/>
    <n v="8.857709750566892E-6"/>
    <x v="0"/>
    <s v="Apr-2024"/>
    <n v="202404"/>
  </r>
  <r>
    <s v="9ec0bc20-8c3e-4f00-846a-be3b1f457ad0"/>
    <x v="348"/>
    <x v="4596"/>
    <x v="1"/>
    <x v="2"/>
    <x v="3"/>
    <n v="7"/>
    <n v="297.91000000000003"/>
    <n v="0.18"/>
    <n v="1710.003400000001"/>
    <n v="359.63590933792148"/>
    <x v="1"/>
    <n v="4"/>
    <x v="11"/>
    <n v="0.21031297910748087"/>
    <n v="8.6315617851987877E-5"/>
    <x v="0"/>
    <s v="Apr-2024"/>
    <n v="202404"/>
  </r>
  <r>
    <s v="50d2a8cf-7b3d-473c-8f54-d58f0f5f35ff"/>
    <x v="343"/>
    <x v="4597"/>
    <x v="0"/>
    <x v="1"/>
    <x v="1"/>
    <n v="3"/>
    <n v="142.63999999999999"/>
    <n v="0.02"/>
    <n v="419.36160000000001"/>
    <n v="45.039793297257688"/>
    <x v="1"/>
    <n v="4"/>
    <x v="11"/>
    <n v="0.10740085238433296"/>
    <n v="4.6737707982800528E-5"/>
    <x v="0"/>
    <s v="Apr-2024"/>
    <n v="202404"/>
  </r>
  <r>
    <s v="0ae3e577-6aaf-4cbb-a3a3-5f637d554737"/>
    <x v="350"/>
    <x v="3905"/>
    <x v="3"/>
    <x v="0"/>
    <x v="0"/>
    <n v="7"/>
    <n v="483.64"/>
    <n v="0.1"/>
    <n v="3046.9319999999998"/>
    <n v="794.09420727716724"/>
    <x v="1"/>
    <n v="4"/>
    <x v="11"/>
    <n v="0.26062091549045641"/>
    <n v="2.9537908952349445E-5"/>
    <x v="0"/>
    <s v="Apr-2024"/>
    <n v="202404"/>
  </r>
  <r>
    <s v="b19c6f49-e3ff-4654-8917-4f7e0eac39fe"/>
    <x v="345"/>
    <x v="4598"/>
    <x v="1"/>
    <x v="0"/>
    <x v="9"/>
    <n v="5"/>
    <n v="176.98"/>
    <n v="0.3"/>
    <n v="619.42999999999995"/>
    <n v="92.939233880134267"/>
    <x v="1"/>
    <n v="4"/>
    <x v="11"/>
    <n v="0.1500399300649537"/>
    <n v="3.3902135834557577E-4"/>
    <x v="0"/>
    <s v="Apr-2024"/>
    <n v="202404"/>
  </r>
  <r>
    <s v="cfd7ee6b-2b46-4009-8826-a488b10ad54f"/>
    <x v="351"/>
    <x v="4599"/>
    <x v="1"/>
    <x v="1"/>
    <x v="4"/>
    <n v="7"/>
    <n v="317.98"/>
    <n v="0.28999999999999998"/>
    <n v="1580.3606"/>
    <n v="203.88685983721049"/>
    <x v="1"/>
    <n v="4"/>
    <x v="11"/>
    <n v="0.1290128720225058"/>
    <n v="1.3028672063831507E-4"/>
    <x v="0"/>
    <s v="Apr-2024"/>
    <n v="202404"/>
  </r>
  <r>
    <s v="35e9fef0-8b2c-4057-8929-8d61681c2d95"/>
    <x v="335"/>
    <x v="4600"/>
    <x v="0"/>
    <x v="1"/>
    <x v="6"/>
    <n v="6"/>
    <n v="899.44"/>
    <n v="0.08"/>
    <n v="4964.9088000000002"/>
    <n v="770.25661063704842"/>
    <x v="1"/>
    <n v="4"/>
    <x v="11"/>
    <n v="0.15514013281312405"/>
    <n v="1.4824038661092828E-5"/>
    <x v="0"/>
    <s v="Apr-2024"/>
    <n v="202404"/>
  </r>
  <r>
    <s v="9ba218bc-4d74-4edd-9904-6ed4b23b8ad4"/>
    <x v="340"/>
    <x v="4601"/>
    <x v="1"/>
    <x v="2"/>
    <x v="7"/>
    <n v="3"/>
    <n v="891.73"/>
    <n v="0.26"/>
    <n v="1979.6405999999999"/>
    <n v="495.78356643493902"/>
    <x v="1"/>
    <n v="4"/>
    <x v="11"/>
    <n v="0.25044119949597871"/>
    <n v="9.7189358512853296E-5"/>
    <x v="0"/>
    <s v="Apr-2024"/>
    <n v="202404"/>
  </r>
  <r>
    <s v="5dc35326-4e26-4198-9a46-08d7da91192b"/>
    <x v="336"/>
    <x v="4602"/>
    <x v="3"/>
    <x v="1"/>
    <x v="6"/>
    <n v="4"/>
    <n v="693.67"/>
    <n v="0.09"/>
    <n v="2524.9587999999999"/>
    <n v="545.36969998434222"/>
    <x v="1"/>
    <n v="4"/>
    <x v="11"/>
    <n v="0.21599152429114576"/>
    <n v="3.2436172819928784E-5"/>
    <x v="0"/>
    <s v="Apr-2024"/>
    <n v="202404"/>
  </r>
  <r>
    <s v="a1a7915a-9453-491a-b866-e4506e13484f"/>
    <x v="325"/>
    <x v="2714"/>
    <x v="0"/>
    <x v="0"/>
    <x v="7"/>
    <n v="3"/>
    <n v="406.78"/>
    <n v="0.28999999999999998"/>
    <n v="866.44139999999993"/>
    <n v="178.05735140712201"/>
    <x v="1"/>
    <n v="4"/>
    <x v="11"/>
    <n v="0.20550420537052133"/>
    <n v="2.376386908566465E-4"/>
    <x v="0"/>
    <s v="Apr-2024"/>
    <n v="202404"/>
  </r>
  <r>
    <s v="bf2bb446-a334-486d-90d7-eb0064962767"/>
    <x v="325"/>
    <x v="4603"/>
    <x v="1"/>
    <x v="0"/>
    <x v="5"/>
    <n v="3"/>
    <n v="973.11"/>
    <n v="0.27"/>
    <n v="2131.1109000000001"/>
    <n v="340.52987764232068"/>
    <x v="1"/>
    <n v="4"/>
    <x v="11"/>
    <n v="0.1597898437112403"/>
    <n v="9.2486974751055908E-5"/>
    <x v="0"/>
    <s v="Apr-2024"/>
    <n v="202404"/>
  </r>
  <r>
    <s v="fbd050aa-7635-4f4c-8d0f-e82ada79a52b"/>
    <x v="329"/>
    <x v="4604"/>
    <x v="2"/>
    <x v="1"/>
    <x v="6"/>
    <n v="4"/>
    <n v="479.88"/>
    <n v="0.04"/>
    <n v="1842.7392"/>
    <n v="211.00602317968591"/>
    <x v="1"/>
    <n v="4"/>
    <x v="11"/>
    <n v="0.11450672085321999"/>
    <n v="2.0838542969075604E-5"/>
    <x v="0"/>
    <s v="Apr-2024"/>
    <n v="202404"/>
  </r>
  <r>
    <s v="2d25ed60-d61d-44d6-aea6-b7d7dcbd80d2"/>
    <x v="351"/>
    <x v="4605"/>
    <x v="2"/>
    <x v="1"/>
    <x v="0"/>
    <n v="8"/>
    <n v="358.46"/>
    <n v="0.26"/>
    <n v="2122.0832"/>
    <n v="271.15989652162278"/>
    <x v="1"/>
    <n v="4"/>
    <x v="11"/>
    <n v="0.12778004958600248"/>
    <n v="9.0665625174356985E-5"/>
    <x v="0"/>
    <s v="Apr-2024"/>
    <n v="202404"/>
  </r>
  <r>
    <s v="b1b36fd7-5c48-47c8-9562-22075cfc7b44"/>
    <x v="335"/>
    <x v="4606"/>
    <x v="1"/>
    <x v="2"/>
    <x v="9"/>
    <n v="8"/>
    <n v="750.32"/>
    <n v="0.17"/>
    <n v="4982.1248000000014"/>
    <n v="1372.5979180277859"/>
    <x v="1"/>
    <n v="4"/>
    <x v="11"/>
    <n v="0.27550452329652309"/>
    <n v="2.8321249600170595E-5"/>
    <x v="0"/>
    <s v="Apr-2024"/>
    <n v="202404"/>
  </r>
  <r>
    <s v="54ece688-f29b-49bf-86ff-65f9ce6726c0"/>
    <x v="344"/>
    <x v="4607"/>
    <x v="3"/>
    <x v="1"/>
    <x v="9"/>
    <n v="9"/>
    <n v="168.14"/>
    <n v="0.28999999999999998"/>
    <n v="1074.4146000000001"/>
    <n v="113.6563708923502"/>
    <x v="1"/>
    <n v="4"/>
    <x v="11"/>
    <n v="0.1057844624341015"/>
    <n v="1.9163924243024993E-4"/>
    <x v="0"/>
    <s v="Apr-2024"/>
    <n v="202404"/>
  </r>
  <r>
    <s v="44dd07d4-1acb-4b87-8469-f40d8cd08191"/>
    <x v="349"/>
    <x v="885"/>
    <x v="2"/>
    <x v="1"/>
    <x v="8"/>
    <n v="4"/>
    <n v="791.13"/>
    <n v="0.14000000000000001"/>
    <n v="2721.4872"/>
    <n v="422.02748414909848"/>
    <x v="1"/>
    <n v="4"/>
    <x v="11"/>
    <n v="0.15507237518849931"/>
    <n v="4.4240516729235399E-5"/>
    <x v="0"/>
    <s v="Apr-2024"/>
    <n v="202404"/>
  </r>
  <r>
    <s v="0aca3833-9b37-4a1c-9bba-962cebb52f21"/>
    <x v="326"/>
    <x v="4608"/>
    <x v="0"/>
    <x v="1"/>
    <x v="2"/>
    <n v="9"/>
    <n v="661.12"/>
    <n v="0.25"/>
    <n v="4462.5599999999986"/>
    <n v="1312.280974735284"/>
    <x v="1"/>
    <n v="4"/>
    <x v="11"/>
    <n v="0.29406461195710182"/>
    <n v="4.2016241798429599E-5"/>
    <x v="0"/>
    <s v="Apr-2024"/>
    <n v="202404"/>
  </r>
  <r>
    <s v="1a718df6-4ef1-4456-a153-a716f16495af"/>
    <x v="348"/>
    <x v="4609"/>
    <x v="3"/>
    <x v="1"/>
    <x v="2"/>
    <n v="5"/>
    <n v="455.33"/>
    <n v="0.24"/>
    <n v="1730.2539999999999"/>
    <n v="435.53783173707791"/>
    <x v="1"/>
    <n v="4"/>
    <x v="11"/>
    <n v="0.25171901451294315"/>
    <n v="1.0541804844837809E-4"/>
    <x v="0"/>
    <s v="Apr-2024"/>
    <n v="202404"/>
  </r>
  <r>
    <s v="4c4fb87d-70e8-458a-8db9-4d843dac6fec"/>
    <x v="329"/>
    <x v="4610"/>
    <x v="2"/>
    <x v="2"/>
    <x v="3"/>
    <n v="5"/>
    <n v="495.67"/>
    <n v="0.08"/>
    <n v="2280.0819999999999"/>
    <n v="307.97961931659978"/>
    <x v="1"/>
    <n v="4"/>
    <x v="11"/>
    <n v="0.13507392248024405"/>
    <n v="3.2279540823531785E-5"/>
    <x v="0"/>
    <s v="Apr-2024"/>
    <n v="202404"/>
  </r>
  <r>
    <s v="a4b47d51-0a46-4075-aa46-8b417a9bd997"/>
    <x v="337"/>
    <x v="4611"/>
    <x v="3"/>
    <x v="2"/>
    <x v="4"/>
    <n v="5"/>
    <n v="766.94"/>
    <n v="0.08"/>
    <n v="3527.924"/>
    <n v="824.73541726407575"/>
    <x v="1"/>
    <n v="4"/>
    <x v="11"/>
    <n v="0.23377357824717193"/>
    <n v="2.0862127415443188E-5"/>
    <x v="0"/>
    <s v="Apr-2024"/>
    <n v="202404"/>
  </r>
  <r>
    <s v="433ed7fe-0580-445d-ab04-b0850191e87a"/>
    <x v="336"/>
    <x v="4612"/>
    <x v="1"/>
    <x v="2"/>
    <x v="0"/>
    <n v="3"/>
    <n v="228.9"/>
    <n v="0.19"/>
    <n v="556.22700000000009"/>
    <n v="66.676322483147487"/>
    <x v="1"/>
    <n v="4"/>
    <x v="11"/>
    <n v="0.11987250256306774"/>
    <n v="2.7668559778651521E-4"/>
    <x v="0"/>
    <s v="Apr-2024"/>
    <n v="202404"/>
  </r>
  <r>
    <s v="ea054edb-a6d6-4b02-808d-d129ba03d37c"/>
    <x v="347"/>
    <x v="4613"/>
    <x v="2"/>
    <x v="0"/>
    <x v="1"/>
    <n v="2"/>
    <n v="425.95"/>
    <n v="0.12"/>
    <n v="749.67200000000003"/>
    <n v="145.43633397602849"/>
    <x v="1"/>
    <n v="4"/>
    <x v="11"/>
    <n v="0.19399995461485622"/>
    <n v="1.4086160347458621E-4"/>
    <x v="0"/>
    <s v="Apr-2024"/>
    <n v="202404"/>
  </r>
  <r>
    <s v="1b9fd781-bf32-4500-b610-8d983d40d073"/>
    <x v="345"/>
    <x v="4614"/>
    <x v="0"/>
    <x v="1"/>
    <x v="8"/>
    <n v="2"/>
    <n v="473.35"/>
    <n v="0.3"/>
    <n v="662.68999999999994"/>
    <n v="118.74875498108359"/>
    <x v="1"/>
    <n v="4"/>
    <x v="11"/>
    <n v="0.17919201282814529"/>
    <n v="3.1689025034329775E-4"/>
    <x v="0"/>
    <s v="Apr-2024"/>
    <n v="202404"/>
  </r>
  <r>
    <s v="082096d7-3f9d-4bb9-ab71-993d32cbb564"/>
    <x v="343"/>
    <x v="3710"/>
    <x v="0"/>
    <x v="2"/>
    <x v="7"/>
    <n v="9"/>
    <n v="347.38"/>
    <n v="0.02"/>
    <n v="3063.8915999999999"/>
    <n v="222.7146817858553"/>
    <x v="1"/>
    <n v="4"/>
    <x v="11"/>
    <n v="7.2690131003934774E-2"/>
    <n v="6.3970931608677013E-6"/>
    <x v="0"/>
    <s v="Apr-2024"/>
    <n v="202404"/>
  </r>
  <r>
    <s v="88f08d52-d3e7-46ac-baa5-cf2943763e8b"/>
    <x v="344"/>
    <x v="4615"/>
    <x v="2"/>
    <x v="1"/>
    <x v="2"/>
    <n v="5"/>
    <n v="429.76"/>
    <n v="0.22"/>
    <n v="1676.0640000000001"/>
    <n v="333.56866812670103"/>
    <x v="1"/>
    <n v="4"/>
    <x v="11"/>
    <n v="0.19901905185404675"/>
    <n v="1.0238272524199552E-4"/>
    <x v="0"/>
    <s v="Apr-2024"/>
    <n v="202404"/>
  </r>
  <r>
    <s v="ae7b4ea4-06a2-4e07-811d-ecb5334ca0e9"/>
    <x v="346"/>
    <x v="4616"/>
    <x v="3"/>
    <x v="1"/>
    <x v="3"/>
    <n v="7"/>
    <n v="907.74"/>
    <n v="0.16"/>
    <n v="5337.5111999999999"/>
    <n v="1174.3288960169721"/>
    <x v="1"/>
    <n v="4"/>
    <x v="11"/>
    <n v="0.22001431978577807"/>
    <n v="2.5180275031554032E-5"/>
    <x v="0"/>
    <s v="Apr-2024"/>
    <n v="202404"/>
  </r>
  <r>
    <s v="94a0073f-632d-40cb-a7a2-6989ba7f2ecc"/>
    <x v="331"/>
    <x v="4617"/>
    <x v="3"/>
    <x v="0"/>
    <x v="5"/>
    <n v="9"/>
    <n v="994.49"/>
    <n v="0.19"/>
    <n v="7249.8321000000014"/>
    <n v="882.354150514205"/>
    <x v="1"/>
    <n v="4"/>
    <x v="11"/>
    <n v="0.12170683932310719"/>
    <n v="2.1228077819898753E-5"/>
    <x v="0"/>
    <s v="Apr-2024"/>
    <n v="202404"/>
  </r>
  <r>
    <s v="bbfb6f24-96c4-48a6-8f40-6f4d185b7c87"/>
    <x v="328"/>
    <x v="4618"/>
    <x v="1"/>
    <x v="2"/>
    <x v="7"/>
    <n v="3"/>
    <n v="589.95000000000005"/>
    <n v="0.05"/>
    <n v="1681.3575000000001"/>
    <n v="481.12198089861852"/>
    <x v="1"/>
    <n v="4"/>
    <x v="11"/>
    <n v="0.28615091133124188"/>
    <n v="2.8250981721614824E-5"/>
    <x v="0"/>
    <s v="Apr-2024"/>
    <n v="202404"/>
  </r>
  <r>
    <s v="af143531-0a3d-4108-b9ff-811c70cee70b"/>
    <x v="335"/>
    <x v="758"/>
    <x v="0"/>
    <x v="0"/>
    <x v="4"/>
    <n v="2"/>
    <n v="174.65"/>
    <n v="0.06"/>
    <n v="328.34199999999998"/>
    <n v="78.425933504236838"/>
    <x v="1"/>
    <n v="4"/>
    <x v="11"/>
    <n v="0.23885440639405511"/>
    <n v="1.7177211565989119E-4"/>
    <x v="0"/>
    <s v="Apr-2024"/>
    <n v="202404"/>
  </r>
  <r>
    <s v="ca878ae9-7e21-4252-a45d-1cb43f69b4b9"/>
    <x v="342"/>
    <x v="4619"/>
    <x v="2"/>
    <x v="0"/>
    <x v="9"/>
    <n v="8"/>
    <n v="56.11"/>
    <n v="0.02"/>
    <n v="439.9024"/>
    <n v="93.46935845411862"/>
    <x v="1"/>
    <n v="4"/>
    <x v="11"/>
    <n v="0.21247749149383732"/>
    <n v="4.4555337729459988E-5"/>
    <x v="0"/>
    <s v="Apr-2024"/>
    <n v="202404"/>
  </r>
  <r>
    <s v="20f042c3-f6ec-42c9-a797-66e95e787818"/>
    <x v="332"/>
    <x v="4620"/>
    <x v="3"/>
    <x v="0"/>
    <x v="7"/>
    <n v="8"/>
    <n v="80.680000000000007"/>
    <n v="0.13"/>
    <n v="561.53280000000007"/>
    <n v="149.22481376990629"/>
    <x v="1"/>
    <n v="4"/>
    <x v="11"/>
    <n v="0.26574549833937799"/>
    <n v="2.0141298958849775E-4"/>
    <x v="0"/>
    <s v="Apr-2024"/>
    <n v="202404"/>
  </r>
  <r>
    <s v="6d7f307b-f63b-4026-a322-23930b773514"/>
    <x v="342"/>
    <x v="4621"/>
    <x v="2"/>
    <x v="2"/>
    <x v="8"/>
    <n v="1"/>
    <n v="349.06"/>
    <n v="0.26"/>
    <n v="258.30439999999999"/>
    <n v="24.3230754687442"/>
    <x v="1"/>
    <n v="4"/>
    <x v="11"/>
    <n v="9.4164386935507882E-2"/>
    <n v="7.4485761760155846E-4"/>
    <x v="0"/>
    <s v="Apr-2024"/>
    <n v="202404"/>
  </r>
  <r>
    <s v="92c246f7-bde0-4862-8bcd-44a530094e9b"/>
    <x v="333"/>
    <x v="4622"/>
    <x v="2"/>
    <x v="2"/>
    <x v="0"/>
    <n v="6"/>
    <n v="988.21"/>
    <n v="0.13"/>
    <n v="5158.4562000000014"/>
    <n v="1503.2808377513411"/>
    <x v="1"/>
    <n v="4"/>
    <x v="11"/>
    <n v="0.29142068469076865"/>
    <n v="2.1925164354405103E-5"/>
    <x v="0"/>
    <s v="Apr-2024"/>
    <n v="202404"/>
  </r>
  <r>
    <s v="a47d8286-69ff-43a0-b21d-aa15f51f7da7"/>
    <x v="343"/>
    <x v="4623"/>
    <x v="3"/>
    <x v="1"/>
    <x v="1"/>
    <n v="2"/>
    <n v="139.26"/>
    <n v="0.16"/>
    <n v="233.95679999999999"/>
    <n v="61.375813140560851"/>
    <x v="1"/>
    <n v="4"/>
    <x v="11"/>
    <n v="0.26233823141947937"/>
    <n v="5.7446502944133286E-4"/>
    <x v="0"/>
    <s v="Apr-2024"/>
    <n v="202404"/>
  </r>
  <r>
    <s v="6df5cd76-0569-4c0e-8094-5084526d9460"/>
    <x v="354"/>
    <x v="479"/>
    <x v="0"/>
    <x v="2"/>
    <x v="1"/>
    <n v="9"/>
    <n v="348.2"/>
    <n v="0.09"/>
    <n v="2851.7579999999998"/>
    <n v="535.3527344588739"/>
    <x v="1"/>
    <n v="4"/>
    <x v="11"/>
    <n v="0.18772726664004236"/>
    <n v="2.871912693854107E-5"/>
    <x v="0"/>
    <s v="Apr-2024"/>
    <n v="202404"/>
  </r>
  <r>
    <s v="a264fcca-5b1f-46ef-b383-c3d17377004f"/>
    <x v="328"/>
    <x v="4624"/>
    <x v="3"/>
    <x v="1"/>
    <x v="2"/>
    <n v="8"/>
    <n v="786.84"/>
    <n v="0.12"/>
    <n v="5539.3536000000004"/>
    <n v="1551.202684094334"/>
    <x v="1"/>
    <n v="4"/>
    <x v="11"/>
    <n v="0.28003315839854204"/>
    <n v="1.9063596156779013E-5"/>
    <x v="0"/>
    <s v="Apr-2024"/>
    <n v="202404"/>
  </r>
  <r>
    <s v="08aa98e0-22e2-4bd8-bca4-133fdddcdd81"/>
    <x v="327"/>
    <x v="4625"/>
    <x v="0"/>
    <x v="0"/>
    <x v="7"/>
    <n v="5"/>
    <n v="484.82"/>
    <n v="0.14000000000000001"/>
    <n v="2084.7260000000001"/>
    <n v="622.93747585567928"/>
    <x v="1"/>
    <n v="4"/>
    <x v="11"/>
    <n v="0.29881023974166354"/>
    <n v="5.7753393011839456E-5"/>
    <x v="0"/>
    <s v="Apr-2024"/>
    <n v="202404"/>
  </r>
  <r>
    <s v="ac98d044-111f-4f40-aad0-8b7545041647"/>
    <x v="329"/>
    <x v="4626"/>
    <x v="0"/>
    <x v="0"/>
    <x v="2"/>
    <n v="3"/>
    <n v="194.13"/>
    <n v="0.28999999999999998"/>
    <n v="413.49689999999998"/>
    <n v="55.694924672535812"/>
    <x v="1"/>
    <n v="4"/>
    <x v="11"/>
    <n v="0.13469248420613508"/>
    <n v="4.9794811037277419E-4"/>
    <x v="0"/>
    <s v="Apr-2024"/>
    <n v="202404"/>
  </r>
  <r>
    <s v="97b43c38-46b6-4cb6-9388-e0dd042af5cd"/>
    <x v="334"/>
    <x v="4627"/>
    <x v="3"/>
    <x v="0"/>
    <x v="5"/>
    <n v="9"/>
    <n v="390.26"/>
    <n v="0.1"/>
    <n v="3161.1060000000002"/>
    <n v="274.74567461001652"/>
    <x v="1"/>
    <n v="4"/>
    <x v="11"/>
    <n v="8.6914413692554607E-2"/>
    <n v="2.8471047791500824E-5"/>
    <x v="0"/>
    <s v="Apr-2024"/>
    <n v="202404"/>
  </r>
  <r>
    <s v="d39a8e26-6f2d-408c-9acd-d29c80f7c362"/>
    <x v="347"/>
    <x v="2527"/>
    <x v="0"/>
    <x v="2"/>
    <x v="5"/>
    <n v="4"/>
    <n v="940.76"/>
    <n v="0.13"/>
    <n v="3273.8447999999999"/>
    <n v="340.34335025853579"/>
    <x v="1"/>
    <n v="4"/>
    <x v="11"/>
    <n v="0.10395830317262926"/>
    <n v="3.4546536842552831E-5"/>
    <x v="0"/>
    <s v="Apr-2024"/>
    <n v="202404"/>
  </r>
  <r>
    <s v="e89d9ffd-82a9-4ed3-a9b0-5aad310491f7"/>
    <x v="348"/>
    <x v="4628"/>
    <x v="3"/>
    <x v="2"/>
    <x v="9"/>
    <n v="7"/>
    <n v="861.32"/>
    <n v="0.19"/>
    <n v="4883.684400000001"/>
    <n v="269.66847644668138"/>
    <x v="1"/>
    <n v="4"/>
    <x v="11"/>
    <n v="5.5218243923927872E-2"/>
    <n v="3.1513092860791737E-5"/>
    <x v="0"/>
    <s v="Apr-2024"/>
    <n v="202404"/>
  </r>
  <r>
    <s v="67eeaf4a-6944-497b-bac9-8018a7168ae5"/>
    <x v="343"/>
    <x v="4629"/>
    <x v="3"/>
    <x v="0"/>
    <x v="2"/>
    <n v="7"/>
    <n v="85.48"/>
    <n v="0.05"/>
    <n v="568.44200000000001"/>
    <n v="33.104952934277428"/>
    <x v="1"/>
    <n v="4"/>
    <x v="11"/>
    <n v="5.8238048797023143E-2"/>
    <n v="8.3561735410121006E-5"/>
    <x v="0"/>
    <s v="Apr-2024"/>
    <n v="202404"/>
  </r>
  <r>
    <s v="a3c5413c-a08e-4ca2-8691-261e82505ccb"/>
    <x v="326"/>
    <x v="4630"/>
    <x v="0"/>
    <x v="0"/>
    <x v="8"/>
    <n v="5"/>
    <n v="821.03"/>
    <n v="0.11"/>
    <n v="3653.5835000000002"/>
    <n v="1026.1933641296871"/>
    <x v="1"/>
    <n v="4"/>
    <x v="11"/>
    <n v="0.28087311105102347"/>
    <n v="2.6795610391824904E-5"/>
    <x v="0"/>
    <s v="Apr-2024"/>
    <n v="202404"/>
  </r>
  <r>
    <s v="a0eac740-b7b1-44bd-b731-6be61c8ce757"/>
    <x v="331"/>
    <x v="2930"/>
    <x v="1"/>
    <x v="0"/>
    <x v="5"/>
    <n v="9"/>
    <n v="340.05"/>
    <n v="0.14000000000000001"/>
    <n v="2631.9870000000001"/>
    <n v="215.82622765427141"/>
    <x v="1"/>
    <n v="4"/>
    <x v="11"/>
    <n v="8.2001251394581892E-2"/>
    <n v="4.5744906794752406E-5"/>
    <x v="0"/>
    <s v="Apr-2024"/>
    <n v="202404"/>
  </r>
  <r>
    <s v="b5916d98-2908-4cc7-8a59-fbacc6e43ea1"/>
    <x v="344"/>
    <x v="4631"/>
    <x v="1"/>
    <x v="0"/>
    <x v="9"/>
    <n v="2"/>
    <n v="334.73"/>
    <n v="0.01"/>
    <n v="662.7654"/>
    <n v="180.8316199114806"/>
    <x v="1"/>
    <n v="4"/>
    <x v="11"/>
    <n v="0.27284408617510902"/>
    <n v="1.4937412242703074E-5"/>
    <x v="0"/>
    <s v="Apr-2024"/>
    <n v="202404"/>
  </r>
  <r>
    <s v="13aa535c-f5a3-4fd3-af79-f39f206915da"/>
    <x v="332"/>
    <x v="4632"/>
    <x v="0"/>
    <x v="1"/>
    <x v="9"/>
    <n v="4"/>
    <n v="336.94"/>
    <n v="0.19"/>
    <n v="1091.6856"/>
    <n v="162.3644823390548"/>
    <x v="1"/>
    <n v="4"/>
    <x v="11"/>
    <n v="0.1487282440466878"/>
    <n v="1.4097465424111119E-4"/>
    <x v="0"/>
    <s v="Apr-2024"/>
    <n v="202404"/>
  </r>
  <r>
    <s v="7ce95bab-0e7c-491c-9018-d17b738646fd"/>
    <x v="346"/>
    <x v="1969"/>
    <x v="3"/>
    <x v="1"/>
    <x v="4"/>
    <n v="6"/>
    <n v="530.24"/>
    <n v="0.16"/>
    <n v="2672.4096"/>
    <n v="562.96380953331357"/>
    <x v="1"/>
    <n v="4"/>
    <x v="11"/>
    <n v="0.21065775603160294"/>
    <n v="5.0291691812512574E-5"/>
    <x v="0"/>
    <s v="Apr-2024"/>
    <n v="202404"/>
  </r>
  <r>
    <s v="6f8a9ac6-45d3-49be-9d0d-eacc84ddb144"/>
    <x v="327"/>
    <x v="4633"/>
    <x v="3"/>
    <x v="1"/>
    <x v="4"/>
    <n v="2"/>
    <n v="832.32"/>
    <n v="0.16"/>
    <n v="1398.2976000000001"/>
    <n v="223.11013737707009"/>
    <x v="1"/>
    <n v="4"/>
    <x v="11"/>
    <n v="0.15955840686351036"/>
    <n v="9.6116878123798542E-5"/>
    <x v="0"/>
    <s v="Apr-2024"/>
    <n v="202404"/>
  </r>
  <r>
    <s v="2d804be2-5ba7-4ba9-b64b-9dad6812937e"/>
    <x v="327"/>
    <x v="4634"/>
    <x v="0"/>
    <x v="1"/>
    <x v="9"/>
    <n v="1"/>
    <n v="39.64"/>
    <n v="0.11"/>
    <n v="35.279600000000002"/>
    <n v="9.9870028561517117"/>
    <x v="1"/>
    <n v="4"/>
    <x v="11"/>
    <n v="0.28308152179026153"/>
    <n v="2.7749747729566097E-3"/>
    <x v="0"/>
    <s v="Apr-2024"/>
    <n v="202404"/>
  </r>
  <r>
    <s v="7104f3ab-bcfe-47ac-8160-01252796d96a"/>
    <x v="347"/>
    <x v="4635"/>
    <x v="2"/>
    <x v="0"/>
    <x v="6"/>
    <n v="2"/>
    <n v="433.05"/>
    <n v="0.11"/>
    <n v="770.82900000000006"/>
    <n v="212.06451999374011"/>
    <x v="1"/>
    <n v="4"/>
    <x v="11"/>
    <n v="0.27511227521764242"/>
    <n v="1.2700611938575222E-4"/>
    <x v="0"/>
    <s v="Apr-2024"/>
    <n v="202404"/>
  </r>
  <r>
    <s v="e5b64eec-17c3-48b3-b232-354760223a63"/>
    <x v="343"/>
    <x v="4636"/>
    <x v="0"/>
    <x v="1"/>
    <x v="0"/>
    <n v="8"/>
    <n v="355.15"/>
    <n v="0.08"/>
    <n v="2613.904"/>
    <n v="514.34245091296521"/>
    <x v="1"/>
    <n v="4"/>
    <x v="11"/>
    <n v="0.19677174483568072"/>
    <n v="2.8157116711248771E-5"/>
    <x v="0"/>
    <s v="Apr-2024"/>
    <n v="202404"/>
  </r>
  <r>
    <s v="3c8daaf7-f3e5-46f5-bb90-99ed1743dbed"/>
    <x v="349"/>
    <x v="4217"/>
    <x v="2"/>
    <x v="2"/>
    <x v="3"/>
    <n v="2"/>
    <n v="205.66"/>
    <n v="0.1"/>
    <n v="370.18799999999999"/>
    <n v="37.139602006209152"/>
    <x v="1"/>
    <n v="4"/>
    <x v="11"/>
    <n v="0.10032632609973623"/>
    <n v="2.4311971214626083E-4"/>
    <x v="0"/>
    <s v="Apr-2024"/>
    <n v="202404"/>
  </r>
  <r>
    <s v="9f012d99-4957-41ec-8c57-e7a8518243c4"/>
    <x v="344"/>
    <x v="4637"/>
    <x v="3"/>
    <x v="0"/>
    <x v="6"/>
    <n v="6"/>
    <n v="516.28"/>
    <n v="7.0000000000000007E-2"/>
    <n v="2880.8424"/>
    <n v="832.03327148345534"/>
    <x v="1"/>
    <n v="4"/>
    <x v="11"/>
    <n v="0.28881596281818656"/>
    <n v="2.2597556881278897E-5"/>
    <x v="0"/>
    <s v="Apr-2024"/>
    <n v="202404"/>
  </r>
  <r>
    <s v="6c59b668-4920-4bfa-a12c-d8e621f62a21"/>
    <x v="344"/>
    <x v="4638"/>
    <x v="3"/>
    <x v="2"/>
    <x v="6"/>
    <n v="9"/>
    <n v="665.45"/>
    <n v="0.06"/>
    <n v="5629.7069999999994"/>
    <n v="443.20020858517802"/>
    <x v="1"/>
    <n v="4"/>
    <x v="11"/>
    <n v="7.872527088624294E-2"/>
    <n v="1.0018283367145039E-5"/>
    <x v="0"/>
    <s v="Apr-2024"/>
    <n v="202404"/>
  </r>
  <r>
    <s v="762f5da3-a5dc-4f5d-ab9f-f8cb69c1a162"/>
    <x v="326"/>
    <x v="1720"/>
    <x v="0"/>
    <x v="1"/>
    <x v="4"/>
    <n v="1"/>
    <n v="485.05"/>
    <n v="0.24"/>
    <n v="368.63799999999998"/>
    <n v="50.593496355111753"/>
    <x v="1"/>
    <n v="4"/>
    <x v="11"/>
    <n v="0.13724438705481193"/>
    <n v="4.9479435109782497E-4"/>
    <x v="0"/>
    <s v="Apr-2024"/>
    <n v="202404"/>
  </r>
  <r>
    <s v="8bdc578b-a115-41ec-8902-4c7c32b99c40"/>
    <x v="337"/>
    <x v="4639"/>
    <x v="3"/>
    <x v="2"/>
    <x v="7"/>
    <n v="5"/>
    <n v="444.14"/>
    <n v="0.26"/>
    <n v="1643.318"/>
    <n v="416.23208751360511"/>
    <x v="1"/>
    <n v="4"/>
    <x v="11"/>
    <n v="0.25328760928414651"/>
    <n v="1.1708019993695683E-4"/>
    <x v="0"/>
    <s v="Apr-2024"/>
    <n v="202404"/>
  </r>
  <r>
    <s v="f7a81183-a1cb-499c-a46a-429f95d6c574"/>
    <x v="342"/>
    <x v="4640"/>
    <x v="0"/>
    <x v="2"/>
    <x v="4"/>
    <n v="2"/>
    <n v="837.34"/>
    <n v="0.26"/>
    <n v="1239.2632000000001"/>
    <n v="183.77292760069869"/>
    <x v="1"/>
    <n v="4"/>
    <x v="11"/>
    <n v="0.14829208807354136"/>
    <n v="1.5525354097499223E-4"/>
    <x v="0"/>
    <s v="Apr-2024"/>
    <n v="202404"/>
  </r>
  <r>
    <s v="81d70737-0f96-4712-b3d4-714df3ff1c9b"/>
    <x v="353"/>
    <x v="4641"/>
    <x v="3"/>
    <x v="1"/>
    <x v="7"/>
    <n v="6"/>
    <n v="447.17"/>
    <n v="0.04"/>
    <n v="2575.6992"/>
    <n v="129.7950564185164"/>
    <x v="1"/>
    <n v="4"/>
    <x v="11"/>
    <n v="5.0392163967949516E-2"/>
    <n v="1.4908573175004287E-5"/>
    <x v="0"/>
    <s v="Apr-2024"/>
    <n v="202404"/>
  </r>
  <r>
    <s v="af04d0a7-6b66-4796-998d-1ea39884bd36"/>
    <x v="329"/>
    <x v="4642"/>
    <x v="3"/>
    <x v="0"/>
    <x v="2"/>
    <n v="5"/>
    <n v="343.41"/>
    <n v="0.15"/>
    <n v="1459.4925000000001"/>
    <n v="300.88952390884498"/>
    <x v="1"/>
    <n v="4"/>
    <x v="11"/>
    <n v="0.20616037691789782"/>
    <n v="8.7359133397396687E-5"/>
    <x v="0"/>
    <s v="Apr-2024"/>
    <n v="202404"/>
  </r>
  <r>
    <s v="4c5035b3-dcfb-4e95-b212-8072f2ea2bc3"/>
    <x v="349"/>
    <x v="4643"/>
    <x v="3"/>
    <x v="2"/>
    <x v="0"/>
    <n v="4"/>
    <n v="286.20999999999998"/>
    <n v="0.22"/>
    <n v="892.97519999999997"/>
    <n v="223.46423573020601"/>
    <x v="1"/>
    <n v="4"/>
    <x v="11"/>
    <n v="0.25024685537762531"/>
    <n v="1.921665909646763E-4"/>
    <x v="0"/>
    <s v="Apr-2024"/>
    <n v="202404"/>
  </r>
  <r>
    <s v="1b1410fa-78bc-450b-a540-d5066c60a17c"/>
    <x v="348"/>
    <x v="4644"/>
    <x v="0"/>
    <x v="2"/>
    <x v="1"/>
    <n v="4"/>
    <n v="205.95"/>
    <n v="0.22"/>
    <n v="642.56399999999996"/>
    <n v="82.635633847311368"/>
    <x v="1"/>
    <n v="4"/>
    <x v="11"/>
    <n v="0.1286029622688345"/>
    <n v="2.6705511046370479E-4"/>
    <x v="0"/>
    <s v="Apr-2024"/>
    <n v="202404"/>
  </r>
  <r>
    <s v="443becb2-7a8c-4cf6-a7cd-754e52aa1e52"/>
    <x v="346"/>
    <x v="4645"/>
    <x v="1"/>
    <x v="0"/>
    <x v="6"/>
    <n v="8"/>
    <n v="803.81"/>
    <n v="0.15"/>
    <n v="5465.9079999999994"/>
    <n v="388.68612170727079"/>
    <x v="1"/>
    <n v="4"/>
    <x v="11"/>
    <n v="7.1110988642192813E-2"/>
    <n v="2.3326407981985794E-5"/>
    <x v="0"/>
    <s v="Apr-2024"/>
    <n v="202404"/>
  </r>
  <r>
    <s v="a7180f85-8b46-42f7-8171-316ba85f7e0a"/>
    <x v="340"/>
    <x v="4646"/>
    <x v="0"/>
    <x v="0"/>
    <x v="9"/>
    <n v="4"/>
    <n v="170.71"/>
    <n v="0.18"/>
    <n v="559.92880000000002"/>
    <n v="115.18097716070839"/>
    <x v="1"/>
    <n v="4"/>
    <x v="11"/>
    <n v="0.20570647046679577"/>
    <n v="2.6360494405717295E-4"/>
    <x v="0"/>
    <s v="Apr-2024"/>
    <n v="202404"/>
  </r>
  <r>
    <s v="dc404298-ba95-47bd-ba27-91da4269e0c7"/>
    <x v="332"/>
    <x v="4647"/>
    <x v="3"/>
    <x v="1"/>
    <x v="3"/>
    <n v="1"/>
    <n v="756.27"/>
    <n v="0.2"/>
    <n v="605.01599999999996"/>
    <n v="123.49559139597611"/>
    <x v="1"/>
    <n v="4"/>
    <x v="11"/>
    <n v="0.20411954625328274"/>
    <n v="2.6445581604453438E-4"/>
    <x v="0"/>
    <s v="Apr-2024"/>
    <n v="202404"/>
  </r>
  <r>
    <s v="8a265093-3c6c-4da3-9ea8-40a6f12cc9b4"/>
    <x v="354"/>
    <x v="4648"/>
    <x v="2"/>
    <x v="0"/>
    <x v="1"/>
    <n v="2"/>
    <n v="412.26"/>
    <n v="0.25"/>
    <n v="618.39"/>
    <n v="164.22641823365149"/>
    <x v="1"/>
    <n v="4"/>
    <x v="11"/>
    <n v="0.26557094751475846"/>
    <n v="3.0320671420947946E-4"/>
    <x v="0"/>
    <s v="Apr-2024"/>
    <n v="202404"/>
  </r>
  <r>
    <s v="cdf27aac-44c2-4df2-9195-f3e87adaeb89"/>
    <x v="326"/>
    <x v="4649"/>
    <x v="2"/>
    <x v="2"/>
    <x v="8"/>
    <n v="1"/>
    <n v="814.52"/>
    <n v="0.2"/>
    <n v="651.61599999999999"/>
    <n v="56.764718420107833"/>
    <x v="1"/>
    <n v="4"/>
    <x v="11"/>
    <n v="8.7113757826860969E-2"/>
    <n v="2.455433875165742E-4"/>
    <x v="0"/>
    <s v="Apr-2024"/>
    <n v="202404"/>
  </r>
  <r>
    <s v="9e7c5456-d5eb-464d-b816-dac5ded429e4"/>
    <x v="334"/>
    <x v="4650"/>
    <x v="2"/>
    <x v="2"/>
    <x v="6"/>
    <n v="2"/>
    <n v="690.67"/>
    <n v="0.13"/>
    <n v="1201.7657999999999"/>
    <n v="123.4383340432678"/>
    <x v="1"/>
    <n v="4"/>
    <x v="11"/>
    <n v="0.10271413452044301"/>
    <n v="9.4111514905816099E-5"/>
    <x v="0"/>
    <s v="Apr-2024"/>
    <n v="202404"/>
  </r>
  <r>
    <s v="33a3f842-d4df-41ef-81fc-c8219340e1b7"/>
    <x v="351"/>
    <x v="4651"/>
    <x v="2"/>
    <x v="1"/>
    <x v="9"/>
    <n v="1"/>
    <n v="881.3"/>
    <n v="0.21"/>
    <n v="696.22699999999998"/>
    <n v="76.648182095446018"/>
    <x v="1"/>
    <n v="4"/>
    <x v="11"/>
    <n v="0.11009079236433809"/>
    <n v="2.3828435266084195E-4"/>
    <x v="0"/>
    <s v="Apr-2024"/>
    <n v="202404"/>
  </r>
  <r>
    <s v="8ee72d49-462a-44a1-a51a-4089b2fe8f1a"/>
    <x v="345"/>
    <x v="4652"/>
    <x v="1"/>
    <x v="0"/>
    <x v="3"/>
    <n v="7"/>
    <n v="41.81"/>
    <n v="0.17"/>
    <n v="242.9161"/>
    <n v="70.606316523551271"/>
    <x v="1"/>
    <n v="4"/>
    <x v="11"/>
    <n v="0.29066132925545596"/>
    <n v="5.8085898793863396E-4"/>
    <x v="0"/>
    <s v="Apr-2024"/>
    <n v="202404"/>
  </r>
  <r>
    <s v="bb6acdc8-e390-4b63-8318-650835864c3d"/>
    <x v="345"/>
    <x v="4653"/>
    <x v="3"/>
    <x v="2"/>
    <x v="9"/>
    <n v="1"/>
    <n v="126.66"/>
    <n v="0.05"/>
    <n v="120.327"/>
    <n v="7.8985361171581392"/>
    <x v="1"/>
    <n v="4"/>
    <x v="11"/>
    <n v="6.5642259153457991E-2"/>
    <n v="3.9475761882204328E-4"/>
    <x v="0"/>
    <s v="Apr-2024"/>
    <n v="202404"/>
  </r>
  <r>
    <s v="d3d0698f-86ed-4576-b823-576ffb6e2699"/>
    <x v="326"/>
    <x v="4654"/>
    <x v="0"/>
    <x v="2"/>
    <x v="7"/>
    <n v="2"/>
    <n v="488.71"/>
    <n v="0.22"/>
    <n v="762.38760000000002"/>
    <n v="42.875057674294723"/>
    <x v="1"/>
    <n v="4"/>
    <x v="11"/>
    <n v="5.6237873850905659E-2"/>
    <n v="2.2508235968161079E-4"/>
    <x v="0"/>
    <s v="Apr-2024"/>
    <n v="202404"/>
  </r>
  <r>
    <s v="cda869d8-1479-431d-82b4-4629ddffecb7"/>
    <x v="330"/>
    <x v="4655"/>
    <x v="1"/>
    <x v="2"/>
    <x v="0"/>
    <n v="5"/>
    <n v="490.74"/>
    <n v="0.21"/>
    <n v="1938.423"/>
    <n v="146.64340191513409"/>
    <x v="1"/>
    <n v="4"/>
    <x v="11"/>
    <n v="7.5650878015342413E-2"/>
    <n v="8.5585034845335616E-5"/>
    <x v="0"/>
    <s v="Apr-2024"/>
    <n v="202404"/>
  </r>
  <r>
    <s v="f70f3e7c-d1e2-415f-83cb-fda8b2979f8c"/>
    <x v="344"/>
    <x v="4656"/>
    <x v="0"/>
    <x v="0"/>
    <x v="9"/>
    <n v="8"/>
    <n v="706.13"/>
    <n v="0.22"/>
    <n v="4406.2511999999997"/>
    <n v="1054.962009376417"/>
    <x v="1"/>
    <n v="4"/>
    <x v="11"/>
    <n v="0.2394239369231643"/>
    <n v="3.8944670244855763E-5"/>
    <x v="0"/>
    <s v="Apr-2024"/>
    <n v="202404"/>
  </r>
  <r>
    <s v="d1b4826b-3eb4-4a28-b86d-b48608eb403e"/>
    <x v="350"/>
    <x v="4657"/>
    <x v="0"/>
    <x v="2"/>
    <x v="4"/>
    <n v="7"/>
    <n v="888.77"/>
    <n v="0.28999999999999998"/>
    <n v="4417.1868999999997"/>
    <n v="852.95684481141836"/>
    <x v="1"/>
    <n v="4"/>
    <x v="11"/>
    <n v="0.1930995595435227"/>
    <n v="4.6613377396369624E-5"/>
    <x v="0"/>
    <s v="Apr-2024"/>
    <n v="202404"/>
  </r>
  <r>
    <s v="d1c9b45c-2a23-48c0-809d-992c8799ad74"/>
    <x v="349"/>
    <x v="4658"/>
    <x v="1"/>
    <x v="1"/>
    <x v="4"/>
    <n v="8"/>
    <n v="941.94"/>
    <n v="0.03"/>
    <n v="7309.4544000000014"/>
    <n v="1090.117081278767"/>
    <x v="1"/>
    <n v="4"/>
    <x v="11"/>
    <n v="0.1491379549859107"/>
    <n v="3.9811452958787183E-6"/>
    <x v="0"/>
    <s v="Apr-2024"/>
    <n v="202404"/>
  </r>
  <r>
    <s v="cfe56fe3-e806-4a86-bed1-a67425f81fc0"/>
    <x v="336"/>
    <x v="4659"/>
    <x v="2"/>
    <x v="2"/>
    <x v="3"/>
    <n v="6"/>
    <n v="915.19"/>
    <n v="7.0000000000000007E-2"/>
    <n v="5106.7601999999997"/>
    <n v="854.68150227325066"/>
    <x v="1"/>
    <n v="4"/>
    <x v="11"/>
    <n v="0.16736276402272632"/>
    <n v="1.274780828753228E-5"/>
    <x v="0"/>
    <s v="Apr-2024"/>
    <n v="202404"/>
  </r>
  <r>
    <s v="840ca484-cb7b-41c7-8775-7455912e3c11"/>
    <x v="354"/>
    <x v="4660"/>
    <x v="0"/>
    <x v="0"/>
    <x v="6"/>
    <n v="2"/>
    <n v="474.27"/>
    <n v="7.0000000000000007E-2"/>
    <n v="882.14219999999989"/>
    <n v="140.51857387057069"/>
    <x v="1"/>
    <n v="4"/>
    <x v="11"/>
    <n v="0.15929242912375205"/>
    <n v="7.379762582495204E-5"/>
    <x v="0"/>
    <s v="Apr-2024"/>
    <n v="202404"/>
  </r>
  <r>
    <s v="6ed78f56-bb4b-4ea9-b252-107842370d34"/>
    <x v="337"/>
    <x v="4661"/>
    <x v="0"/>
    <x v="1"/>
    <x v="5"/>
    <n v="2"/>
    <n v="251.54"/>
    <n v="0.16"/>
    <n v="422.5872"/>
    <n v="106.1929422643441"/>
    <x v="1"/>
    <n v="4"/>
    <x v="11"/>
    <n v="0.25129237767813151"/>
    <n v="3.1804086825157037E-4"/>
    <x v="0"/>
    <s v="Apr-2024"/>
    <n v="202404"/>
  </r>
  <r>
    <s v="1d1501da-4fba-447c-9dbb-0799b019142c"/>
    <x v="345"/>
    <x v="4662"/>
    <x v="0"/>
    <x v="1"/>
    <x v="4"/>
    <n v="1"/>
    <n v="534.62"/>
    <n v="0.27"/>
    <n v="390.27260000000001"/>
    <n v="23.088406014672689"/>
    <x v="1"/>
    <n v="4"/>
    <x v="11"/>
    <n v="5.9159689956898555E-2"/>
    <n v="5.0503161123788862E-4"/>
    <x v="0"/>
    <s v="Apr-2024"/>
    <n v="202404"/>
  </r>
  <r>
    <s v="bd33cda3-c8a8-4abd-8218-e81691c895b8"/>
    <x v="347"/>
    <x v="4663"/>
    <x v="3"/>
    <x v="1"/>
    <x v="0"/>
    <n v="7"/>
    <n v="882.35"/>
    <n v="0.08"/>
    <n v="5682.3339999999998"/>
    <n v="1520.97603415301"/>
    <x v="1"/>
    <n v="4"/>
    <x v="11"/>
    <n v="0.26766748208623603"/>
    <n v="1.2952424127128043E-5"/>
    <x v="0"/>
    <s v="Apr-2024"/>
    <n v="202404"/>
  </r>
  <r>
    <s v="fca1c8b0-6090-484c-a75e-4f695df8f5f8"/>
    <x v="331"/>
    <x v="4664"/>
    <x v="0"/>
    <x v="2"/>
    <x v="1"/>
    <n v="9"/>
    <n v="348.59"/>
    <n v="0.08"/>
    <n v="2886.3252000000002"/>
    <n v="831.64229258258797"/>
    <x v="1"/>
    <n v="4"/>
    <x v="11"/>
    <n v="0.28813187529339657"/>
    <n v="2.5499552164115118E-5"/>
    <x v="0"/>
    <s v="Apr-2024"/>
    <n v="202404"/>
  </r>
  <r>
    <s v="a6a03cdc-a810-400a-b4ac-75c9e1681f9e"/>
    <x v="345"/>
    <x v="4665"/>
    <x v="0"/>
    <x v="0"/>
    <x v="3"/>
    <n v="4"/>
    <n v="812.35"/>
    <n v="0.18"/>
    <n v="2664.5079999999998"/>
    <n v="581.52966814262413"/>
    <x v="1"/>
    <n v="4"/>
    <x v="11"/>
    <n v="0.21825029917066271"/>
    <n v="5.5394842124699942E-5"/>
    <x v="0"/>
    <s v="Apr-2024"/>
    <n v="202404"/>
  </r>
  <r>
    <s v="020e67d3-161e-4aed-bad7-31bbedac6ca4"/>
    <x v="335"/>
    <x v="4666"/>
    <x v="3"/>
    <x v="1"/>
    <x v="4"/>
    <n v="3"/>
    <n v="540.28"/>
    <n v="0.3"/>
    <n v="1134.588"/>
    <n v="75.649378794269168"/>
    <x v="1"/>
    <n v="4"/>
    <x v="11"/>
    <n v="6.667563802390751E-2"/>
    <n v="1.8508921300066633E-4"/>
    <x v="0"/>
    <s v="Apr-2024"/>
    <n v="202404"/>
  </r>
  <r>
    <s v="d63d611d-c17c-47e3-8d23-27ea30304f3a"/>
    <x v="341"/>
    <x v="4667"/>
    <x v="0"/>
    <x v="0"/>
    <x v="0"/>
    <n v="9"/>
    <n v="268.55"/>
    <n v="0.26"/>
    <n v="1788.5429999999999"/>
    <n v="366.05314998710628"/>
    <x v="1"/>
    <n v="4"/>
    <x v="11"/>
    <n v="0.20466555737665032"/>
    <n v="1.0757359481991765E-4"/>
    <x v="0"/>
    <s v="Apr-2024"/>
    <n v="202404"/>
  </r>
  <r>
    <s v="2018b2e2-e50f-435b-8aa8-24bce7621758"/>
    <x v="346"/>
    <x v="4668"/>
    <x v="2"/>
    <x v="0"/>
    <x v="8"/>
    <n v="6"/>
    <n v="203.65"/>
    <n v="0.1"/>
    <n v="1099.71"/>
    <n v="291.09604257315038"/>
    <x v="1"/>
    <n v="4"/>
    <x v="11"/>
    <n v="0.26470255119363323"/>
    <n v="8.1839757754317044E-5"/>
    <x v="0"/>
    <s v="Apr-2024"/>
    <n v="202404"/>
  </r>
  <r>
    <s v="ef65385b-eb4e-4c2c-acf6-d1dd9c31438f"/>
    <x v="330"/>
    <x v="4669"/>
    <x v="3"/>
    <x v="0"/>
    <x v="5"/>
    <n v="3"/>
    <n v="664.17"/>
    <n v="0.22"/>
    <n v="1554.1578"/>
    <n v="190.09387082048181"/>
    <x v="1"/>
    <n v="4"/>
    <x v="11"/>
    <n v="0.12231310798715665"/>
    <n v="1.1041349855207754E-4"/>
    <x v="0"/>
    <s v="Apr-2024"/>
    <n v="202404"/>
  </r>
  <r>
    <s v="e64ba816-9ac8-42b4-9513-800a4f4c20b3"/>
    <x v="342"/>
    <x v="4670"/>
    <x v="0"/>
    <x v="1"/>
    <x v="8"/>
    <n v="1"/>
    <n v="262.64999999999998"/>
    <n v="0.03"/>
    <n v="254.7705"/>
    <n v="32.077211269918052"/>
    <x v="1"/>
    <n v="4"/>
    <x v="11"/>
    <n v="0.1259063010431665"/>
    <n v="1.1422044545973729E-4"/>
    <x v="0"/>
    <s v="Apr-2024"/>
    <n v="202404"/>
  </r>
  <r>
    <s v="39b7b5c2-592d-4d92-925c-62575fa13add"/>
    <x v="336"/>
    <x v="913"/>
    <x v="1"/>
    <x v="1"/>
    <x v="5"/>
    <n v="2"/>
    <n v="503.5"/>
    <n v="0.14000000000000001"/>
    <n v="866.02"/>
    <n v="127.0313113865614"/>
    <x v="1"/>
    <n v="4"/>
    <x v="11"/>
    <n v="0.14668403892122744"/>
    <n v="1.390268123138034E-4"/>
    <x v="0"/>
    <s v="Apr-2024"/>
    <n v="202404"/>
  </r>
  <r>
    <s v="e92038a1-569b-43d2-a1d8-27654c130ad7"/>
    <x v="347"/>
    <x v="4671"/>
    <x v="1"/>
    <x v="1"/>
    <x v="6"/>
    <n v="5"/>
    <n v="211"/>
    <n v="0.06"/>
    <n v="991.69999999999993"/>
    <n v="260.08711705669413"/>
    <x v="1"/>
    <n v="4"/>
    <x v="11"/>
    <n v="0.26226390748885159"/>
    <n v="5.6872037914691942E-5"/>
    <x v="0"/>
    <s v="Apr-2024"/>
    <n v="202404"/>
  </r>
  <r>
    <s v="1da0f19c-1adb-4ed3-9068-72bed8292bad"/>
    <x v="347"/>
    <x v="4672"/>
    <x v="0"/>
    <x v="0"/>
    <x v="3"/>
    <n v="2"/>
    <n v="413.95"/>
    <n v="0.14000000000000001"/>
    <n v="711.99399999999991"/>
    <n v="207.31432706861941"/>
    <x v="1"/>
    <n v="4"/>
    <x v="11"/>
    <n v="0.29117426139633118"/>
    <n v="1.6910254861698276E-4"/>
    <x v="0"/>
    <s v="Apr-2024"/>
    <n v="202404"/>
  </r>
  <r>
    <s v="cfc69aa3-d3d5-418f-aad9-7e4fe79e4f19"/>
    <x v="335"/>
    <x v="4673"/>
    <x v="0"/>
    <x v="2"/>
    <x v="0"/>
    <n v="6"/>
    <n v="897.58"/>
    <n v="0.14000000000000001"/>
    <n v="4631.5128000000004"/>
    <n v="1126.5356226780291"/>
    <x v="1"/>
    <n v="4"/>
    <x v="11"/>
    <n v="0.24323275597511659"/>
    <n v="2.5995825813112294E-5"/>
    <x v="0"/>
    <s v="Apr-2024"/>
    <n v="202404"/>
  </r>
  <r>
    <s v="13bc5cde-9fad-4919-b653-5c342df91fad"/>
    <x v="347"/>
    <x v="4674"/>
    <x v="3"/>
    <x v="0"/>
    <x v="6"/>
    <n v="9"/>
    <n v="130.66"/>
    <n v="0.02"/>
    <n v="1152.4212"/>
    <n v="150.1261375019929"/>
    <x v="1"/>
    <n v="4"/>
    <x v="11"/>
    <n v="0.13027019765168577"/>
    <n v="1.700767045937718E-5"/>
    <x v="0"/>
    <s v="Apr-2024"/>
    <n v="202404"/>
  </r>
  <r>
    <s v="76183501-c160-4621-831d-5ffebdf8a580"/>
    <x v="354"/>
    <x v="4675"/>
    <x v="0"/>
    <x v="2"/>
    <x v="6"/>
    <n v="8"/>
    <n v="559.97"/>
    <n v="0.13"/>
    <n v="3897.3912"/>
    <n v="749.19554673980963"/>
    <x v="1"/>
    <n v="4"/>
    <x v="11"/>
    <n v="0.19223000933029499"/>
    <n v="2.9019411754201117E-5"/>
    <x v="0"/>
    <s v="Apr-2024"/>
    <n v="202404"/>
  </r>
  <r>
    <s v="1aaef1ba-ba0c-44b7-8ddb-bee1370c5456"/>
    <x v="346"/>
    <x v="4676"/>
    <x v="2"/>
    <x v="1"/>
    <x v="0"/>
    <n v="9"/>
    <n v="446.33"/>
    <n v="0.18"/>
    <n v="3293.9153999999999"/>
    <n v="976.49202649851588"/>
    <x v="1"/>
    <n v="4"/>
    <x v="11"/>
    <n v="0.29645328064543369"/>
    <n v="4.4809894024600632E-5"/>
    <x v="0"/>
    <s v="Apr-2024"/>
    <n v="202404"/>
  </r>
  <r>
    <s v="3b0c6b52-d2bd-4113-8045-8dcb72d3d438"/>
    <x v="343"/>
    <x v="4677"/>
    <x v="1"/>
    <x v="1"/>
    <x v="1"/>
    <n v="6"/>
    <n v="160.77000000000001"/>
    <n v="0.06"/>
    <n v="906.7428000000001"/>
    <n v="119.665550160731"/>
    <x v="1"/>
    <n v="4"/>
    <x v="11"/>
    <n v="0.1319729808284455"/>
    <n v="6.220065932698886E-5"/>
    <x v="0"/>
    <s v="Apr-2024"/>
    <n v="202404"/>
  </r>
  <r>
    <s v="00f3f1de-042e-47bd-8181-eccb81e330eb"/>
    <x v="328"/>
    <x v="4678"/>
    <x v="3"/>
    <x v="2"/>
    <x v="0"/>
    <n v="2"/>
    <n v="217.98"/>
    <n v="0.26"/>
    <n v="322.61040000000003"/>
    <n v="32.48254170713205"/>
    <x v="1"/>
    <n v="4"/>
    <x v="11"/>
    <n v="0.10068659196086688"/>
    <n v="5.9638498944857335E-4"/>
    <x v="0"/>
    <s v="Apr-2024"/>
    <n v="202404"/>
  </r>
  <r>
    <s v="086db3ac-699d-42e5-ba7f-0135d1ed8a49"/>
    <x v="335"/>
    <x v="4679"/>
    <x v="3"/>
    <x v="1"/>
    <x v="4"/>
    <n v="2"/>
    <n v="514.44000000000005"/>
    <n v="0.18"/>
    <n v="843.68160000000012"/>
    <n v="144.17454489691269"/>
    <x v="1"/>
    <n v="4"/>
    <x v="11"/>
    <n v="0.17088738796355482"/>
    <n v="1.7494751574527641E-4"/>
    <x v="0"/>
    <s v="Apr-2024"/>
    <n v="202404"/>
  </r>
  <r>
    <s v="4cdebc51-7565-4aee-9665-bcb3caabd384"/>
    <x v="352"/>
    <x v="4680"/>
    <x v="0"/>
    <x v="2"/>
    <x v="2"/>
    <n v="3"/>
    <n v="283.93"/>
    <n v="0.11"/>
    <n v="758.09309999999994"/>
    <n v="153.65538125691421"/>
    <x v="1"/>
    <n v="4"/>
    <x v="11"/>
    <n v="0.20268669013992374"/>
    <n v="1.2913981145587527E-4"/>
    <x v="0"/>
    <s v="Apr-2024"/>
    <n v="202404"/>
  </r>
  <r>
    <s v="e89e2c65-b9d9-4ead-bbd9-fafd0f4f202a"/>
    <x v="345"/>
    <x v="4681"/>
    <x v="1"/>
    <x v="2"/>
    <x v="9"/>
    <n v="9"/>
    <n v="141.9"/>
    <n v="0.14000000000000001"/>
    <n v="1098.306"/>
    <n v="150.50047907250499"/>
    <x v="1"/>
    <n v="4"/>
    <x v="11"/>
    <n v="0.13702964298884371"/>
    <n v="1.0962336543731892E-4"/>
    <x v="0"/>
    <s v="Apr-2024"/>
    <n v="202404"/>
  </r>
  <r>
    <s v="efd6130c-3ae0-4697-84e7-5edfe2c4ecf0"/>
    <x v="341"/>
    <x v="4682"/>
    <x v="0"/>
    <x v="0"/>
    <x v="5"/>
    <n v="3"/>
    <n v="917.83"/>
    <n v="0.17"/>
    <n v="2285.3966999999998"/>
    <n v="217.2070362054281"/>
    <x v="1"/>
    <n v="4"/>
    <x v="11"/>
    <n v="9.5041283732241369E-2"/>
    <n v="6.1739828363277155E-5"/>
    <x v="0"/>
    <s v="Apr-2024"/>
    <n v="202404"/>
  </r>
  <r>
    <s v="ff436013-a383-40dd-bd11-240b10008a80"/>
    <x v="328"/>
    <x v="4683"/>
    <x v="1"/>
    <x v="1"/>
    <x v="0"/>
    <n v="6"/>
    <n v="914.67"/>
    <n v="0.06"/>
    <n v="5158.7387999999992"/>
    <n v="362.0210277460676"/>
    <x v="1"/>
    <n v="4"/>
    <x v="11"/>
    <n v="7.0176266289362757E-2"/>
    <n v="1.0932904763466605E-5"/>
    <x v="0"/>
    <s v="Apr-2024"/>
    <n v="202404"/>
  </r>
  <r>
    <s v="60916c22-0bfc-4f9e-8edd-e54d72764ebe"/>
    <x v="346"/>
    <x v="4684"/>
    <x v="1"/>
    <x v="1"/>
    <x v="4"/>
    <n v="1"/>
    <n v="367.55"/>
    <n v="0.13"/>
    <n v="319.76850000000002"/>
    <n v="19.59615808316499"/>
    <x v="1"/>
    <n v="4"/>
    <x v="11"/>
    <n v="6.1282327944012588E-2"/>
    <n v="3.5369337505101344E-4"/>
    <x v="0"/>
    <s v="Apr-2024"/>
    <n v="202404"/>
  </r>
  <r>
    <s v="1c547229-7a14-4153-aab8-3e8c0c9d58e7"/>
    <x v="351"/>
    <x v="4685"/>
    <x v="1"/>
    <x v="2"/>
    <x v="1"/>
    <n v="3"/>
    <n v="294.68"/>
    <n v="0.28000000000000003"/>
    <n v="636.50879999999995"/>
    <n v="164.74940734894949"/>
    <x v="1"/>
    <n v="4"/>
    <x v="11"/>
    <n v="0.25883288235598551"/>
    <n v="3.167277498755713E-4"/>
    <x v="0"/>
    <s v="Apr-2024"/>
    <n v="202404"/>
  </r>
  <r>
    <s v="33ac1da0-8fa9-490f-83bc-15cd9df8ab15"/>
    <x v="342"/>
    <x v="4686"/>
    <x v="0"/>
    <x v="1"/>
    <x v="3"/>
    <n v="6"/>
    <n v="76.19"/>
    <n v="0.17"/>
    <n v="379.42619999999999"/>
    <n v="42.628907356859422"/>
    <x v="1"/>
    <n v="4"/>
    <x v="11"/>
    <n v="0.11235098513718721"/>
    <n v="3.7187732423327652E-4"/>
    <x v="0"/>
    <s v="Apr-2024"/>
    <n v="202404"/>
  </r>
  <r>
    <s v="80b58ac2-7202-4f62-bf16-39524b82e859"/>
    <x v="345"/>
    <x v="4687"/>
    <x v="1"/>
    <x v="1"/>
    <x v="9"/>
    <n v="3"/>
    <n v="208.29"/>
    <n v="0.04"/>
    <n v="599.87519999999995"/>
    <n v="56.254796710695921"/>
    <x v="1"/>
    <n v="4"/>
    <x v="11"/>
    <n v="9.3777500237876024E-2"/>
    <n v="6.4013314769472055E-5"/>
    <x v="0"/>
    <s v="Apr-2024"/>
    <n v="202404"/>
  </r>
  <r>
    <s v="f33b1fcf-bf38-4f52-8873-0ff82cae7551"/>
    <x v="339"/>
    <x v="4688"/>
    <x v="0"/>
    <x v="0"/>
    <x v="7"/>
    <n v="1"/>
    <n v="73.89"/>
    <n v="0.11"/>
    <n v="65.762100000000004"/>
    <n v="11.65559408444628"/>
    <x v="1"/>
    <n v="4"/>
    <x v="11"/>
    <n v="0.17723877559333232"/>
    <n v="1.4886994180538639E-3"/>
    <x v="0"/>
    <s v="Apr-2024"/>
    <n v="202404"/>
  </r>
  <r>
    <s v="99304e0b-60f0-4afb-a8ea-aa0d52fe0352"/>
    <x v="340"/>
    <x v="4689"/>
    <x v="3"/>
    <x v="0"/>
    <x v="9"/>
    <n v="9"/>
    <n v="961.88"/>
    <n v="0.08"/>
    <n v="7964.3664000000008"/>
    <n v="431.71263636110592"/>
    <x v="1"/>
    <n v="4"/>
    <x v="11"/>
    <n v="5.4205521780251835E-2"/>
    <n v="9.2411619837078311E-6"/>
    <x v="0"/>
    <s v="Apr-2024"/>
    <n v="202404"/>
  </r>
  <r>
    <s v="a4784400-270a-4a6e-89e0-e9c9e9daf091"/>
    <x v="341"/>
    <x v="4690"/>
    <x v="1"/>
    <x v="2"/>
    <x v="0"/>
    <n v="6"/>
    <n v="469.48"/>
    <n v="0.25"/>
    <n v="2112.66"/>
    <n v="334.19482864305041"/>
    <x v="1"/>
    <n v="4"/>
    <x v="11"/>
    <n v="0.15818675444371097"/>
    <n v="8.8750674505126234E-5"/>
    <x v="0"/>
    <s v="Apr-2024"/>
    <n v="202404"/>
  </r>
  <r>
    <s v="a1ad286d-84ec-46a2-b9e3-ebf8bdec09c5"/>
    <x v="333"/>
    <x v="4691"/>
    <x v="1"/>
    <x v="1"/>
    <x v="1"/>
    <n v="4"/>
    <n v="5.41"/>
    <n v="0.14000000000000001"/>
    <n v="18.610399999999998"/>
    <n v="4.1537742010670344"/>
    <x v="1"/>
    <n v="4"/>
    <x v="11"/>
    <n v="0.22319639562110619"/>
    <n v="6.4695009242144181E-3"/>
    <x v="0"/>
    <s v="Apr-2024"/>
    <n v="202404"/>
  </r>
  <r>
    <s v="e73ec028-62d2-4cfc-b71c-8c10c76e4caa"/>
    <x v="331"/>
    <x v="4692"/>
    <x v="2"/>
    <x v="2"/>
    <x v="0"/>
    <n v="1"/>
    <n v="444.17"/>
    <n v="0.14000000000000001"/>
    <n v="381.9862"/>
    <n v="45.6843911976678"/>
    <x v="1"/>
    <n v="4"/>
    <x v="11"/>
    <n v="0.11959696763303962"/>
    <n v="3.1519463268568344E-4"/>
    <x v="0"/>
    <s v="Apr-2024"/>
    <n v="202404"/>
  </r>
  <r>
    <s v="f134aa59-e618-44db-99f6-24ce4c49fed2"/>
    <x v="354"/>
    <x v="4693"/>
    <x v="2"/>
    <x v="1"/>
    <x v="5"/>
    <n v="2"/>
    <n v="773.56"/>
    <n v="0.2"/>
    <n v="1237.6959999999999"/>
    <n v="325.2419759598294"/>
    <x v="1"/>
    <n v="4"/>
    <x v="11"/>
    <n v="0.26278017862207637"/>
    <n v="1.2927245462536843E-4"/>
    <x v="0"/>
    <s v="Apr-2024"/>
    <n v="202404"/>
  </r>
  <r>
    <s v="60c87959-b241-4d62-ab7e-62d4d18957af"/>
    <x v="332"/>
    <x v="4694"/>
    <x v="0"/>
    <x v="0"/>
    <x v="4"/>
    <n v="4"/>
    <n v="782.93"/>
    <n v="0.09"/>
    <n v="2849.8652000000002"/>
    <n v="490.44419299380468"/>
    <x v="1"/>
    <n v="4"/>
    <x v="11"/>
    <n v="0.17209382148804955"/>
    <n v="2.8738201371770145E-5"/>
    <x v="0"/>
    <s v="Apr-2024"/>
    <n v="202404"/>
  </r>
  <r>
    <s v="7e530c38-8e83-4715-8aa4-61f9b290995b"/>
    <x v="330"/>
    <x v="849"/>
    <x v="1"/>
    <x v="0"/>
    <x v="7"/>
    <n v="3"/>
    <n v="379.91"/>
    <n v="0.17"/>
    <n v="945.97590000000002"/>
    <n v="131.14962131222339"/>
    <x v="1"/>
    <n v="4"/>
    <x v="11"/>
    <n v="0.1386394952685617"/>
    <n v="1.4915813394400428E-4"/>
    <x v="0"/>
    <s v="Apr-2024"/>
    <n v="202404"/>
  </r>
  <r>
    <s v="b78ad591-c5f4-4655-a7af-69facb01da34"/>
    <x v="328"/>
    <x v="4695"/>
    <x v="2"/>
    <x v="0"/>
    <x v="7"/>
    <n v="8"/>
    <n v="994.63"/>
    <n v="0.03"/>
    <n v="7718.3287999999993"/>
    <n v="1997.5616220242221"/>
    <x v="1"/>
    <n v="4"/>
    <x v="11"/>
    <n v="0.25880753123969302"/>
    <n v="3.7702462222132851E-6"/>
    <x v="0"/>
    <s v="Apr-2024"/>
    <n v="202404"/>
  </r>
  <r>
    <s v="783c0a3d-9476-493e-9993-92cdffce4b13"/>
    <x v="353"/>
    <x v="4696"/>
    <x v="0"/>
    <x v="0"/>
    <x v="6"/>
    <n v="6"/>
    <n v="320.82"/>
    <n v="0.23"/>
    <n v="1482.1884"/>
    <n v="389.31365659109082"/>
    <x v="1"/>
    <n v="4"/>
    <x v="11"/>
    <n v="0.26266138406635137"/>
    <n v="1.1948548511106955E-4"/>
    <x v="0"/>
    <s v="Apr-2024"/>
    <n v="202404"/>
  </r>
  <r>
    <s v="a2652634-a9cf-450d-946b-ddeb272a4138"/>
    <x v="348"/>
    <x v="2989"/>
    <x v="1"/>
    <x v="1"/>
    <x v="4"/>
    <n v="7"/>
    <n v="231.86"/>
    <n v="0.27"/>
    <n v="1184.8045999999999"/>
    <n v="186.87300992303199"/>
    <x v="1"/>
    <n v="4"/>
    <x v="11"/>
    <n v="0.15772475049728199"/>
    <n v="1.6635654520585083E-4"/>
    <x v="0"/>
    <s v="Apr-2024"/>
    <n v="202404"/>
  </r>
  <r>
    <s v="453adca1-9a36-4351-93c4-a69d6f583c19"/>
    <x v="344"/>
    <x v="4697"/>
    <x v="3"/>
    <x v="1"/>
    <x v="1"/>
    <n v="3"/>
    <n v="278.33"/>
    <n v="0.15"/>
    <n v="709.74149999999997"/>
    <n v="96.691112545575265"/>
    <x v="1"/>
    <n v="4"/>
    <x v="11"/>
    <n v="0.13623426634285196"/>
    <n v="1.7964286997449071E-4"/>
    <x v="0"/>
    <s v="Apr-2024"/>
    <n v="202404"/>
  </r>
  <r>
    <s v="b83e3dbf-4b22-484d-929e-078cc9e3585f"/>
    <x v="340"/>
    <x v="4698"/>
    <x v="3"/>
    <x v="1"/>
    <x v="6"/>
    <n v="5"/>
    <n v="189.18"/>
    <n v="0.28999999999999998"/>
    <n v="671.58900000000006"/>
    <n v="169.90049408328829"/>
    <x v="1"/>
    <n v="4"/>
    <x v="11"/>
    <n v="0.25298284230874579"/>
    <n v="3.0658631990696688E-4"/>
    <x v="0"/>
    <s v="Apr-2024"/>
    <n v="202404"/>
  </r>
  <r>
    <s v="40e395c9-09fb-4f02-8723-fbcac828e93a"/>
    <x v="342"/>
    <x v="4699"/>
    <x v="1"/>
    <x v="2"/>
    <x v="2"/>
    <n v="8"/>
    <n v="603.78"/>
    <n v="0.12"/>
    <n v="4250.6112000000003"/>
    <n v="647.43818912916322"/>
    <x v="1"/>
    <n v="4"/>
    <x v="11"/>
    <n v="0.15231649253857027"/>
    <n v="2.4843486037960847E-5"/>
    <x v="0"/>
    <s v="Apr-2024"/>
    <n v="202404"/>
  </r>
  <r>
    <s v="1f0dba92-f86b-49ce-b360-b0427ffe366a"/>
    <x v="349"/>
    <x v="4700"/>
    <x v="0"/>
    <x v="1"/>
    <x v="6"/>
    <n v="4"/>
    <n v="205.95"/>
    <n v="0.02"/>
    <n v="807.32399999999996"/>
    <n v="198.3044112905977"/>
    <x v="1"/>
    <n v="4"/>
    <x v="11"/>
    <n v="0.24563175539262763"/>
    <n v="2.4277737314882256E-5"/>
    <x v="0"/>
    <s v="Apr-2024"/>
    <n v="202404"/>
  </r>
  <r>
    <s v="cf35e333-a63d-49a4-9d55-b15b2f9a0f0b"/>
    <x v="332"/>
    <x v="4701"/>
    <x v="2"/>
    <x v="2"/>
    <x v="3"/>
    <n v="8"/>
    <n v="138.58000000000001"/>
    <n v="0.06"/>
    <n v="1042.1215999999999"/>
    <n v="278.90031477680043"/>
    <x v="1"/>
    <n v="4"/>
    <x v="11"/>
    <n v="0.26762741965697712"/>
    <n v="5.4120363688843984E-5"/>
    <x v="0"/>
    <s v="Apr-2024"/>
    <n v="202404"/>
  </r>
  <r>
    <s v="e7a9b3f9-4141-45fa-9c63-d025ef589a7c"/>
    <x v="345"/>
    <x v="4702"/>
    <x v="2"/>
    <x v="1"/>
    <x v="2"/>
    <n v="1"/>
    <n v="872.51"/>
    <n v="0.28999999999999998"/>
    <n v="619.48209999999995"/>
    <n v="154.78338007601201"/>
    <x v="1"/>
    <n v="4"/>
    <x v="11"/>
    <n v="0.24985932616295453"/>
    <n v="3.3237441404683038E-4"/>
    <x v="0"/>
    <s v="Apr-2024"/>
    <n v="202404"/>
  </r>
  <r>
    <s v="f24ccfac-be60-45c9-8b7c-0180d7c1a7e0"/>
    <x v="338"/>
    <x v="4703"/>
    <x v="1"/>
    <x v="2"/>
    <x v="6"/>
    <n v="6"/>
    <n v="223.11"/>
    <n v="7.0000000000000007E-2"/>
    <n v="1244.9538"/>
    <n v="97.653130492890995"/>
    <x v="1"/>
    <n v="4"/>
    <x v="11"/>
    <n v="7.8439160146256834E-2"/>
    <n v="5.2291097067216472E-5"/>
    <x v="0"/>
    <s v="Apr-2024"/>
    <n v="202404"/>
  </r>
  <r>
    <s v="a460cc77-f4a5-4cc2-b99f-d2a33758066d"/>
    <x v="346"/>
    <x v="4704"/>
    <x v="0"/>
    <x v="1"/>
    <x v="1"/>
    <n v="9"/>
    <n v="830.86"/>
    <n v="0.17"/>
    <n v="6206.5241999999998"/>
    <n v="1759.5723866948661"/>
    <x v="1"/>
    <n v="4"/>
    <x v="11"/>
    <n v="0.28350366968598401"/>
    <n v="2.27341415989323E-5"/>
    <x v="0"/>
    <s v="Apr-2024"/>
    <n v="202404"/>
  </r>
  <r>
    <s v="5a5f29c6-cf2d-4046-b5ff-53e137589416"/>
    <x v="340"/>
    <x v="4705"/>
    <x v="2"/>
    <x v="1"/>
    <x v="9"/>
    <n v="3"/>
    <n v="647.41999999999996"/>
    <n v="0.26"/>
    <n v="1437.2724000000001"/>
    <n v="181.10850356632949"/>
    <x v="1"/>
    <n v="4"/>
    <x v="11"/>
    <n v="0.12600847519671948"/>
    <n v="1.3386467311276556E-4"/>
    <x v="0"/>
    <s v="Apr-2024"/>
    <n v="202404"/>
  </r>
  <r>
    <s v="249f6868-9021-4f2e-9f44-44f73950b63d"/>
    <x v="335"/>
    <x v="4706"/>
    <x v="1"/>
    <x v="1"/>
    <x v="9"/>
    <n v="4"/>
    <n v="277.98"/>
    <n v="0.14000000000000001"/>
    <n v="956.25120000000004"/>
    <n v="71.32420771966305"/>
    <x v="1"/>
    <n v="4"/>
    <x v="11"/>
    <n v="7.4587313165895161E-2"/>
    <n v="1.25908338729405E-4"/>
    <x v="0"/>
    <s v="Apr-2024"/>
    <n v="202404"/>
  </r>
  <r>
    <s v="f31c64bf-6fdb-493d-8551-40c13a44bea6"/>
    <x v="343"/>
    <x v="4707"/>
    <x v="3"/>
    <x v="2"/>
    <x v="6"/>
    <n v="5"/>
    <n v="996.31"/>
    <n v="0.21"/>
    <n v="3935.4245000000001"/>
    <n v="754.49883792515334"/>
    <x v="1"/>
    <n v="4"/>
    <x v="11"/>
    <n v="0.19171981013106804"/>
    <n v="4.2155553994238747E-5"/>
    <x v="0"/>
    <s v="Apr-2024"/>
    <n v="202404"/>
  </r>
  <r>
    <s v="8946cce4-05f6-444b-b671-778f21319841"/>
    <x v="341"/>
    <x v="4708"/>
    <x v="0"/>
    <x v="1"/>
    <x v="6"/>
    <n v="1"/>
    <n v="919.71"/>
    <n v="0.16"/>
    <n v="772.55640000000005"/>
    <n v="112.4700915607708"/>
    <x v="1"/>
    <n v="4"/>
    <x v="11"/>
    <n v="0.14558172265580971"/>
    <n v="1.7396788117993715E-4"/>
    <x v="0"/>
    <s v="Apr-2024"/>
    <n v="202404"/>
  </r>
  <r>
    <s v="5fbb65c1-47a8-4dd4-a9e3-4f59f0c7e430"/>
    <x v="329"/>
    <x v="4709"/>
    <x v="0"/>
    <x v="1"/>
    <x v="7"/>
    <n v="2"/>
    <n v="187.2"/>
    <n v="0.19"/>
    <n v="303.26400000000001"/>
    <n v="70.757716360348397"/>
    <x v="1"/>
    <n v="4"/>
    <x v="11"/>
    <n v="0.23332052719857416"/>
    <n v="5.0747863247863252E-4"/>
    <x v="0"/>
    <s v="Apr-2024"/>
    <n v="202404"/>
  </r>
  <r>
    <s v="927e7532-79d5-4bc4-b543-dd07d92dd3d1"/>
    <x v="325"/>
    <x v="4710"/>
    <x v="3"/>
    <x v="2"/>
    <x v="8"/>
    <n v="6"/>
    <n v="678.27"/>
    <n v="0.19"/>
    <n v="3296.3921999999998"/>
    <n v="448.4441908027764"/>
    <x v="1"/>
    <n v="4"/>
    <x v="11"/>
    <n v="0.13604090884657974"/>
    <n v="4.6687405703726638E-5"/>
    <x v="0"/>
    <s v="Apr-2024"/>
    <n v="202404"/>
  </r>
  <r>
    <s v="1a3459b9-7989-42cd-99fb-16a3fe3955e5"/>
    <x v="344"/>
    <x v="3996"/>
    <x v="3"/>
    <x v="2"/>
    <x v="2"/>
    <n v="7"/>
    <n v="541.29"/>
    <n v="0.2"/>
    <n v="3031.2240000000002"/>
    <n v="192.05631127649019"/>
    <x v="1"/>
    <n v="4"/>
    <x v="11"/>
    <n v="6.3359326554715253E-2"/>
    <n v="5.2783957899515187E-5"/>
    <x v="0"/>
    <s v="Apr-2024"/>
    <n v="202404"/>
  </r>
  <r>
    <s v="ee17c3b0-2fb6-4a1a-a405-7e81d439d78e"/>
    <x v="334"/>
    <x v="4711"/>
    <x v="1"/>
    <x v="2"/>
    <x v="0"/>
    <n v="9"/>
    <n v="898.66"/>
    <n v="0.28999999999999998"/>
    <n v="5742.4373999999998"/>
    <n v="546.40055566661033"/>
    <x v="1"/>
    <n v="4"/>
    <x v="11"/>
    <n v="9.5151329932932377E-2"/>
    <n v="3.5855854519197719E-5"/>
    <x v="0"/>
    <s v="Apr-2024"/>
    <n v="202404"/>
  </r>
  <r>
    <s v="55b31ada-e531-462b-9bf0-49628ad4a904"/>
    <x v="332"/>
    <x v="4712"/>
    <x v="3"/>
    <x v="1"/>
    <x v="6"/>
    <n v="7"/>
    <n v="531.89"/>
    <n v="0.19"/>
    <n v="3015.8163"/>
    <n v="256.46592385729622"/>
    <x v="1"/>
    <n v="4"/>
    <x v="11"/>
    <n v="8.5040300318456469E-2"/>
    <n v="5.1030959677484335E-5"/>
    <x v="0"/>
    <s v="Apr-2024"/>
    <n v="202404"/>
  </r>
  <r>
    <s v="b33cbf8b-15cb-44f8-8f38-f7d1b24f6e2d"/>
    <x v="341"/>
    <x v="4713"/>
    <x v="0"/>
    <x v="2"/>
    <x v="4"/>
    <n v="8"/>
    <n v="964.55"/>
    <n v="0.19"/>
    <n v="6250.2840000000006"/>
    <n v="462.83373169554551"/>
    <x v="1"/>
    <n v="4"/>
    <x v="11"/>
    <n v="7.4050032237822389E-2"/>
    <n v="2.462288113628117E-5"/>
    <x v="0"/>
    <s v="Apr-2024"/>
    <n v="202404"/>
  </r>
  <r>
    <s v="c3ed638a-c035-426f-8570-f942ed68d3f3"/>
    <x v="326"/>
    <x v="4714"/>
    <x v="3"/>
    <x v="1"/>
    <x v="7"/>
    <n v="9"/>
    <n v="562.19000000000005"/>
    <n v="0.11"/>
    <n v="4503.1419000000014"/>
    <n v="232.99764368098661"/>
    <x v="1"/>
    <n v="4"/>
    <x v="11"/>
    <n v="5.1741128495414845E-2"/>
    <n v="2.1740376424735802E-5"/>
    <x v="0"/>
    <s v="Apr-2024"/>
    <n v="202404"/>
  </r>
  <r>
    <s v="beb2c241-f3c2-43b8-a38d-c2495c3eeb89"/>
    <x v="333"/>
    <x v="4715"/>
    <x v="0"/>
    <x v="1"/>
    <x v="1"/>
    <n v="9"/>
    <n v="313.52"/>
    <n v="0.25"/>
    <n v="2116.2600000000002"/>
    <n v="190.84586427645701"/>
    <x v="1"/>
    <n v="4"/>
    <x v="11"/>
    <n v="9.0180726506410833E-2"/>
    <n v="8.859969946981941E-5"/>
    <x v="0"/>
    <s v="Apr-2024"/>
    <n v="202404"/>
  </r>
  <r>
    <s v="b3a1dd9e-ce92-4ee4-a1e4-894c431344b8"/>
    <x v="341"/>
    <x v="4716"/>
    <x v="3"/>
    <x v="2"/>
    <x v="6"/>
    <n v="4"/>
    <n v="735.97"/>
    <n v="0.25"/>
    <n v="2207.91"/>
    <n v="164.34968670633799"/>
    <x v="1"/>
    <n v="4"/>
    <x v="11"/>
    <n v="7.4436769028781977E-2"/>
    <n v="8.4921939752979057E-5"/>
    <x v="0"/>
    <s v="Apr-2024"/>
    <n v="202404"/>
  </r>
  <r>
    <s v="f0845cf8-9c0d-4229-a320-ecd0e0b92181"/>
    <x v="355"/>
    <x v="4202"/>
    <x v="2"/>
    <x v="2"/>
    <x v="3"/>
    <n v="4"/>
    <n v="931.87"/>
    <n v="0.13"/>
    <n v="3242.9076"/>
    <n v="764.37985681254588"/>
    <x v="1"/>
    <n v="5"/>
    <x v="0"/>
    <n v="0.23570818262368803"/>
    <n v="3.4876109328554412E-5"/>
    <x v="0"/>
    <s v="May-2024"/>
    <n v="202405"/>
  </r>
  <r>
    <s v="a19ff064-e231-44b2-8e04-f3061c549c40"/>
    <x v="356"/>
    <x v="4717"/>
    <x v="2"/>
    <x v="1"/>
    <x v="2"/>
    <n v="1"/>
    <n v="53.04"/>
    <n v="0.17"/>
    <n v="44.023200000000003"/>
    <n v="9.8524603779182769"/>
    <x v="1"/>
    <n v="5"/>
    <x v="0"/>
    <n v="0.22380154959017692"/>
    <n v="3.2051282051282055E-3"/>
    <x v="0"/>
    <s v="May-2024"/>
    <n v="202405"/>
  </r>
  <r>
    <s v="f32b553a-be37-4a9c-a707-d9328ad4c46f"/>
    <x v="357"/>
    <x v="4718"/>
    <x v="1"/>
    <x v="0"/>
    <x v="7"/>
    <n v="6"/>
    <n v="791.18"/>
    <n v="0.03"/>
    <n v="4604.6675999999998"/>
    <n v="390.55713889101838"/>
    <x v="1"/>
    <n v="5"/>
    <x v="0"/>
    <n v="8.4817661733285241E-2"/>
    <n v="6.3196744103743775E-6"/>
    <x v="0"/>
    <s v="May-2024"/>
    <n v="202405"/>
  </r>
  <r>
    <s v="ec03e13c-fdc8-4fd6-a918-8c7ee6f95639"/>
    <x v="358"/>
    <x v="4719"/>
    <x v="0"/>
    <x v="1"/>
    <x v="6"/>
    <n v="5"/>
    <n v="712.22"/>
    <n v="0.18"/>
    <n v="2920.1019999999999"/>
    <n v="780.24727234997533"/>
    <x v="1"/>
    <n v="5"/>
    <x v="0"/>
    <n v="0.26719863633187313"/>
    <n v="5.0546179551262245E-5"/>
    <x v="0"/>
    <s v="May-2024"/>
    <n v="202405"/>
  </r>
  <r>
    <s v="b5602ace-7c41-43ed-b9a2-5f5d428baf48"/>
    <x v="359"/>
    <x v="4720"/>
    <x v="3"/>
    <x v="1"/>
    <x v="1"/>
    <n v="9"/>
    <n v="266.99"/>
    <n v="0.03"/>
    <n v="2330.8227000000002"/>
    <n v="632.10437090258733"/>
    <x v="1"/>
    <n v="5"/>
    <x v="0"/>
    <n v="0.27119367376273934"/>
    <n v="1.2484862104698054E-5"/>
    <x v="0"/>
    <s v="May-2024"/>
    <n v="202405"/>
  </r>
  <r>
    <s v="f96fd9e7-7711-4313-9f34-0d0ab2f4f038"/>
    <x v="360"/>
    <x v="4721"/>
    <x v="1"/>
    <x v="2"/>
    <x v="1"/>
    <n v="4"/>
    <n v="135.6"/>
    <n v="0.19"/>
    <n v="439.34399999999999"/>
    <n v="106.98016351238751"/>
    <x v="1"/>
    <n v="5"/>
    <x v="0"/>
    <n v="0.24349977127805889"/>
    <n v="3.5029498525073746E-4"/>
    <x v="0"/>
    <s v="May-2024"/>
    <n v="202405"/>
  </r>
  <r>
    <s v="2177de92-5c64-4deb-a817-924ead1b8a5c"/>
    <x v="359"/>
    <x v="4722"/>
    <x v="0"/>
    <x v="0"/>
    <x v="9"/>
    <n v="7"/>
    <n v="908.58"/>
    <n v="0.01"/>
    <n v="6296.4594000000006"/>
    <n v="813.82257666486987"/>
    <x v="1"/>
    <n v="5"/>
    <x v="0"/>
    <n v="0.12925082573626534"/>
    <n v="1.5723122108910922E-6"/>
    <x v="0"/>
    <s v="May-2024"/>
    <n v="202405"/>
  </r>
  <r>
    <s v="e7f1196b-1cef-47b8-af42-f16c5462502d"/>
    <x v="360"/>
    <x v="4723"/>
    <x v="2"/>
    <x v="1"/>
    <x v="6"/>
    <n v="3"/>
    <n v="658.65"/>
    <n v="0.05"/>
    <n v="1877.1524999999999"/>
    <n v="521.19120457399754"/>
    <x v="1"/>
    <n v="5"/>
    <x v="0"/>
    <n v="0.27764990035385911"/>
    <n v="2.5304284015283792E-5"/>
    <x v="0"/>
    <s v="May-2024"/>
    <n v="202405"/>
  </r>
  <r>
    <s v="ed35a110-c00f-4abe-9df7-ed079f8e4f19"/>
    <x v="361"/>
    <x v="4724"/>
    <x v="1"/>
    <x v="0"/>
    <x v="6"/>
    <n v="8"/>
    <n v="655.76"/>
    <n v="0.16"/>
    <n v="4406.7071999999998"/>
    <n v="686.03306936050603"/>
    <x v="1"/>
    <n v="5"/>
    <x v="0"/>
    <n v="0.15567929481688869"/>
    <n v="3.0498963035256804E-5"/>
    <x v="0"/>
    <s v="May-2024"/>
    <n v="202405"/>
  </r>
  <r>
    <s v="d6facc32-cd06-400d-b1d3-8b6216521b09"/>
    <x v="362"/>
    <x v="4725"/>
    <x v="3"/>
    <x v="0"/>
    <x v="3"/>
    <n v="7"/>
    <n v="994.53"/>
    <n v="0.05"/>
    <n v="6613.6244999999999"/>
    <n v="1901.668409164263"/>
    <x v="1"/>
    <n v="5"/>
    <x v="0"/>
    <n v="0.2875380072098534"/>
    <n v="7.1821434676250523E-6"/>
    <x v="0"/>
    <s v="May-2024"/>
    <n v="202405"/>
  </r>
  <r>
    <s v="f938a352-1f2d-4294-ae4e-d14553e82855"/>
    <x v="357"/>
    <x v="4726"/>
    <x v="0"/>
    <x v="2"/>
    <x v="0"/>
    <n v="5"/>
    <n v="394.82"/>
    <n v="0.08"/>
    <n v="1816.172"/>
    <n v="147.64647922906209"/>
    <x v="1"/>
    <n v="5"/>
    <x v="0"/>
    <n v="8.1295427541588625E-2"/>
    <n v="4.0524796109619573E-5"/>
    <x v="0"/>
    <s v="May-2024"/>
    <n v="202405"/>
  </r>
  <r>
    <s v="262670e9-4f87-4a41-9455-734d8df21871"/>
    <x v="363"/>
    <x v="4727"/>
    <x v="2"/>
    <x v="2"/>
    <x v="7"/>
    <n v="3"/>
    <n v="208.42"/>
    <n v="0.1"/>
    <n v="562.73400000000004"/>
    <n v="62.863373209822107"/>
    <x v="1"/>
    <n v="5"/>
    <x v="0"/>
    <n v="0.11171063630387022"/>
    <n v="1.5993346767744618E-4"/>
    <x v="0"/>
    <s v="May-2024"/>
    <n v="202405"/>
  </r>
  <r>
    <s v="62e347bc-87a3-4475-a44a-79b2d4ccd33a"/>
    <x v="364"/>
    <x v="4728"/>
    <x v="0"/>
    <x v="0"/>
    <x v="2"/>
    <n v="4"/>
    <n v="856.28"/>
    <n v="0.09"/>
    <n v="3116.8591999999999"/>
    <n v="535.36551882029482"/>
    <x v="1"/>
    <n v="5"/>
    <x v="0"/>
    <n v="0.17176442196050912"/>
    <n v="2.6276451627972159E-5"/>
    <x v="0"/>
    <s v="May-2024"/>
    <n v="202405"/>
  </r>
  <r>
    <s v="6810c27c-7281-41da-8a18-5ca390e94010"/>
    <x v="365"/>
    <x v="4729"/>
    <x v="0"/>
    <x v="0"/>
    <x v="7"/>
    <n v="6"/>
    <n v="948.41"/>
    <n v="0.05"/>
    <n v="5405.9369999999999"/>
    <n v="1388.182383154347"/>
    <x v="1"/>
    <n v="5"/>
    <x v="0"/>
    <n v="0.25678848701979823"/>
    <n v="8.7866358782945487E-6"/>
    <x v="0"/>
    <s v="May-2024"/>
    <n v="202405"/>
  </r>
  <r>
    <s v="9d885a59-583c-4ffa-b991-93f4635322c7"/>
    <x v="361"/>
    <x v="4730"/>
    <x v="1"/>
    <x v="1"/>
    <x v="2"/>
    <n v="5"/>
    <n v="826.97"/>
    <n v="0.22"/>
    <n v="3225.183"/>
    <n v="718.73738332075095"/>
    <x v="1"/>
    <n v="5"/>
    <x v="0"/>
    <n v="0.22285165936963916"/>
    <n v="5.3206283178349874E-5"/>
    <x v="0"/>
    <s v="May-2024"/>
    <n v="202405"/>
  </r>
  <r>
    <s v="4526995d-5d37-4d1d-99d2-f6ddea730d1d"/>
    <x v="366"/>
    <x v="4731"/>
    <x v="1"/>
    <x v="2"/>
    <x v="9"/>
    <n v="2"/>
    <n v="385.89"/>
    <n v="0.27"/>
    <n v="563.39940000000001"/>
    <n v="47.900307951959967"/>
    <x v="1"/>
    <n v="5"/>
    <x v="0"/>
    <n v="8.5020161455549942E-2"/>
    <n v="3.498406281582835E-4"/>
    <x v="0"/>
    <s v="May-2024"/>
    <n v="202405"/>
  </r>
  <r>
    <s v="956cdae2-753b-44f2-a793-027f50ab016a"/>
    <x v="367"/>
    <x v="4732"/>
    <x v="3"/>
    <x v="2"/>
    <x v="3"/>
    <n v="2"/>
    <n v="724"/>
    <n v="0.28999999999999998"/>
    <n v="1028.08"/>
    <n v="300.40739614695218"/>
    <x v="1"/>
    <n v="5"/>
    <x v="0"/>
    <n v="0.29220235404535855"/>
    <n v="2.0027624309392264E-4"/>
    <x v="0"/>
    <s v="May-2024"/>
    <n v="202405"/>
  </r>
  <r>
    <s v="26b58309-476e-442d-8ddc-e70f992f3136"/>
    <x v="368"/>
    <x v="4733"/>
    <x v="1"/>
    <x v="1"/>
    <x v="8"/>
    <n v="1"/>
    <n v="821.5"/>
    <n v="0.17"/>
    <n v="681.84499999999991"/>
    <n v="52.223569494100609"/>
    <x v="1"/>
    <n v="5"/>
    <x v="0"/>
    <n v="7.6591555990145291E-2"/>
    <n v="2.0693852708460135E-4"/>
    <x v="0"/>
    <s v="May-2024"/>
    <n v="202405"/>
  </r>
  <r>
    <s v="0a97151a-957f-48ea-917f-2ea063a952f5"/>
    <x v="355"/>
    <x v="4734"/>
    <x v="1"/>
    <x v="0"/>
    <x v="8"/>
    <n v="6"/>
    <n v="154.16"/>
    <n v="0.22"/>
    <n v="721.4688000000001"/>
    <n v="158.7395195599118"/>
    <x v="1"/>
    <n v="5"/>
    <x v="0"/>
    <n v="0.22002270861873968"/>
    <n v="2.3784812316208267E-4"/>
    <x v="0"/>
    <s v="May-2024"/>
    <n v="202405"/>
  </r>
  <r>
    <s v="8afa4b2e-52da-40cd-bc89-7fa8aa149aff"/>
    <x v="369"/>
    <x v="4735"/>
    <x v="3"/>
    <x v="0"/>
    <x v="1"/>
    <n v="6"/>
    <n v="679.96"/>
    <n v="0.23"/>
    <n v="3141.4151999999999"/>
    <n v="266.35830197613132"/>
    <x v="1"/>
    <n v="5"/>
    <x v="0"/>
    <n v="8.4789270127721833E-2"/>
    <n v="5.6375865246975313E-5"/>
    <x v="0"/>
    <s v="May-2024"/>
    <n v="202405"/>
  </r>
  <r>
    <s v="b2a61cb6-8436-4ca0-a8c5-0e1d2c7bf832"/>
    <x v="370"/>
    <x v="4736"/>
    <x v="0"/>
    <x v="1"/>
    <x v="3"/>
    <n v="7"/>
    <n v="33.770000000000003"/>
    <n v="0"/>
    <n v="236.39"/>
    <n v="16.888420436429179"/>
    <x v="1"/>
    <n v="5"/>
    <x v="0"/>
    <n v="7.1443040891870133E-2"/>
    <n v="0"/>
    <x v="1"/>
    <s v="May-2024"/>
    <n v="202405"/>
  </r>
  <r>
    <s v="d003b685-3da0-4245-9d05-6c9cdc282d7c"/>
    <x v="357"/>
    <x v="4737"/>
    <x v="0"/>
    <x v="2"/>
    <x v="5"/>
    <n v="4"/>
    <n v="795.56"/>
    <n v="0.3"/>
    <n v="2227.5680000000002"/>
    <n v="156.97983216278629"/>
    <x v="1"/>
    <n v="5"/>
    <x v="0"/>
    <n v="7.0471398477077368E-2"/>
    <n v="9.4273216350746641E-5"/>
    <x v="0"/>
    <s v="May-2024"/>
    <n v="202405"/>
  </r>
  <r>
    <s v="6417935a-a4ff-44fe-b46f-36fecf70bad7"/>
    <x v="357"/>
    <x v="4738"/>
    <x v="3"/>
    <x v="0"/>
    <x v="6"/>
    <n v="1"/>
    <n v="90.31"/>
    <n v="0.12"/>
    <n v="79.472800000000007"/>
    <n v="13.202958236354011"/>
    <x v="1"/>
    <n v="5"/>
    <x v="0"/>
    <n v="0.1661317864269789"/>
    <n v="1.3287565053703909E-3"/>
    <x v="0"/>
    <s v="May-2024"/>
    <n v="202405"/>
  </r>
  <r>
    <s v="a02aa4ee-653a-407b-8383-004c6c80477e"/>
    <x v="371"/>
    <x v="4739"/>
    <x v="2"/>
    <x v="2"/>
    <x v="3"/>
    <n v="5"/>
    <n v="568.08000000000004"/>
    <n v="0.17"/>
    <n v="2357.5320000000002"/>
    <n v="188.75282745930431"/>
    <x v="1"/>
    <n v="5"/>
    <x v="0"/>
    <n v="8.006373930843963E-2"/>
    <n v="5.9850725249964797E-5"/>
    <x v="0"/>
    <s v="May-2024"/>
    <n v="202405"/>
  </r>
  <r>
    <s v="34e002b0-4df1-433f-aa10-4b0fc1170f51"/>
    <x v="365"/>
    <x v="4740"/>
    <x v="1"/>
    <x v="1"/>
    <x v="7"/>
    <n v="3"/>
    <n v="329.95"/>
    <n v="0.05"/>
    <n v="940.35749999999985"/>
    <n v="213.39329967610419"/>
    <x v="1"/>
    <n v="5"/>
    <x v="0"/>
    <n v="0.22692784358725721"/>
    <n v="5.0512703945042184E-5"/>
    <x v="0"/>
    <s v="May-2024"/>
    <n v="202405"/>
  </r>
  <r>
    <s v="ca8e9519-81c8-47ba-8939-2b535b10ba85"/>
    <x v="372"/>
    <x v="4741"/>
    <x v="3"/>
    <x v="2"/>
    <x v="5"/>
    <n v="9"/>
    <n v="195.86"/>
    <n v="0"/>
    <n v="1762.74"/>
    <n v="110.8253685769874"/>
    <x v="1"/>
    <n v="5"/>
    <x v="0"/>
    <n v="6.287108057738941E-2"/>
    <n v="0"/>
    <x v="1"/>
    <s v="May-2024"/>
    <n v="202405"/>
  </r>
  <r>
    <s v="c9c3f2e9-1093-4054-aa61-63c3fbc11dd1"/>
    <x v="373"/>
    <x v="4742"/>
    <x v="1"/>
    <x v="1"/>
    <x v="0"/>
    <n v="7"/>
    <n v="820.59"/>
    <n v="0.12"/>
    <n v="5054.8343999999997"/>
    <n v="362.86369293011472"/>
    <x v="1"/>
    <n v="5"/>
    <x v="0"/>
    <n v="7.1785475886235711E-2"/>
    <n v="2.0890892093319614E-5"/>
    <x v="0"/>
    <s v="May-2024"/>
    <n v="202405"/>
  </r>
  <r>
    <s v="a31d1ee6-1e4c-4061-baf7-8fd4bafe2651"/>
    <x v="374"/>
    <x v="4743"/>
    <x v="0"/>
    <x v="0"/>
    <x v="6"/>
    <n v="3"/>
    <n v="107.41"/>
    <n v="7.0000000000000007E-2"/>
    <n v="299.6739"/>
    <n v="84.96728641558461"/>
    <x v="1"/>
    <n v="5"/>
    <x v="0"/>
    <n v="0.28353248786625934"/>
    <n v="2.1723613567948362E-4"/>
    <x v="0"/>
    <s v="May-2024"/>
    <n v="202405"/>
  </r>
  <r>
    <s v="1f70a48c-6e63-4ddf-8bb3-136e60e04a34"/>
    <x v="356"/>
    <x v="4744"/>
    <x v="0"/>
    <x v="0"/>
    <x v="3"/>
    <n v="1"/>
    <n v="852.6"/>
    <n v="0.03"/>
    <n v="827.02200000000005"/>
    <n v="139.71599391417399"/>
    <x v="1"/>
    <n v="5"/>
    <x v="0"/>
    <n v="0.168938666582236"/>
    <n v="3.518648838845883E-5"/>
    <x v="0"/>
    <s v="May-2024"/>
    <n v="202405"/>
  </r>
  <r>
    <s v="b1edcd66-07c5-4f48-a247-efef2e0ef101"/>
    <x v="368"/>
    <x v="4745"/>
    <x v="1"/>
    <x v="0"/>
    <x v="8"/>
    <n v="9"/>
    <n v="871.22"/>
    <n v="0.19"/>
    <n v="6351.1938000000009"/>
    <n v="368.55572977452169"/>
    <x v="1"/>
    <n v="5"/>
    <x v="0"/>
    <n v="5.8029362885214056E-2"/>
    <n v="2.4231664919436089E-5"/>
    <x v="0"/>
    <s v="May-2024"/>
    <n v="202405"/>
  </r>
  <r>
    <s v="19dfec90-c6a6-47d2-8db6-b65a1a8cd8e6"/>
    <x v="365"/>
    <x v="4746"/>
    <x v="3"/>
    <x v="1"/>
    <x v="2"/>
    <n v="7"/>
    <n v="359.21"/>
    <n v="0.15"/>
    <n v="2137.2995000000001"/>
    <n v="114.27432625391759"/>
    <x v="1"/>
    <n v="5"/>
    <x v="0"/>
    <n v="5.3466688339148347E-2"/>
    <n v="5.9654718489383449E-5"/>
    <x v="0"/>
    <s v="May-2024"/>
    <n v="202405"/>
  </r>
  <r>
    <s v="25186236-ea61-4368-815a-867f1940bb36"/>
    <x v="370"/>
    <x v="4747"/>
    <x v="3"/>
    <x v="1"/>
    <x v="3"/>
    <n v="7"/>
    <n v="937.59"/>
    <n v="0.11"/>
    <n v="5841.1857"/>
    <n v="674.89666866578887"/>
    <x v="1"/>
    <n v="5"/>
    <x v="0"/>
    <n v="0.1155410396669616"/>
    <n v="1.6760295773510503E-5"/>
    <x v="0"/>
    <s v="May-2024"/>
    <n v="202405"/>
  </r>
  <r>
    <s v="978f8aca-c82d-410a-95fb-7a99311b2721"/>
    <x v="375"/>
    <x v="4748"/>
    <x v="3"/>
    <x v="2"/>
    <x v="8"/>
    <n v="6"/>
    <n v="632.1"/>
    <n v="0.26"/>
    <n v="2806.5239999999999"/>
    <n v="238.57970495970821"/>
    <x v="1"/>
    <n v="5"/>
    <x v="0"/>
    <n v="8.5008966593447352E-2"/>
    <n v="6.8554553604387492E-5"/>
    <x v="0"/>
    <s v="May-2024"/>
    <n v="202405"/>
  </r>
  <r>
    <s v="c2ab8d68-c763-4048-ba79-edb138e8a5a8"/>
    <x v="371"/>
    <x v="4749"/>
    <x v="1"/>
    <x v="1"/>
    <x v="0"/>
    <n v="4"/>
    <n v="322.25"/>
    <n v="0"/>
    <n v="1289"/>
    <n v="123.26200512730919"/>
    <x v="1"/>
    <n v="5"/>
    <x v="0"/>
    <n v="9.5626070696128163E-2"/>
    <n v="0"/>
    <x v="1"/>
    <s v="May-2024"/>
    <n v="202405"/>
  </r>
  <r>
    <s v="cd8f085a-a8fd-4b23-9501-23789f622d22"/>
    <x v="376"/>
    <x v="4750"/>
    <x v="2"/>
    <x v="1"/>
    <x v="7"/>
    <n v="2"/>
    <n v="740.26"/>
    <n v="0.28999999999999998"/>
    <n v="1051.1692"/>
    <n v="79.891540154994331"/>
    <x v="1"/>
    <n v="5"/>
    <x v="0"/>
    <n v="7.6002550450483444E-2"/>
    <n v="1.9587712425364059E-4"/>
    <x v="0"/>
    <s v="May-2024"/>
    <n v="202405"/>
  </r>
  <r>
    <s v="77fb87f1-feeb-46d3-87bc-8d6bafb2d3cd"/>
    <x v="377"/>
    <x v="1639"/>
    <x v="3"/>
    <x v="0"/>
    <x v="2"/>
    <n v="4"/>
    <n v="803.14"/>
    <n v="0.06"/>
    <n v="3019.8063999999999"/>
    <n v="304.46263610572299"/>
    <x v="1"/>
    <n v="5"/>
    <x v="0"/>
    <n v="0.10082190570419448"/>
    <n v="1.8676693976143636E-5"/>
    <x v="0"/>
    <s v="May-2024"/>
    <n v="202405"/>
  </r>
  <r>
    <s v="17c6c221-3093-428a-a1f9-7f1385a2905a"/>
    <x v="369"/>
    <x v="4751"/>
    <x v="1"/>
    <x v="1"/>
    <x v="9"/>
    <n v="1"/>
    <n v="770.95"/>
    <n v="0.17"/>
    <n v="639.88850000000002"/>
    <n v="165.4707146479067"/>
    <x v="1"/>
    <n v="5"/>
    <x v="0"/>
    <n v="0.25859304339413303"/>
    <n v="2.205071664829107E-4"/>
    <x v="0"/>
    <s v="May-2024"/>
    <n v="202405"/>
  </r>
  <r>
    <s v="35f78f08-c17c-4989-90d9-69ec3dc15bfa"/>
    <x v="378"/>
    <x v="4752"/>
    <x v="3"/>
    <x v="1"/>
    <x v="3"/>
    <n v="3"/>
    <n v="809.08"/>
    <n v="0.08"/>
    <n v="2233.0608000000002"/>
    <n v="173.03617899652099"/>
    <x v="1"/>
    <n v="5"/>
    <x v="0"/>
    <n v="7.7488342008655106E-2"/>
    <n v="3.2959245892453975E-5"/>
    <x v="0"/>
    <s v="May-2024"/>
    <n v="202405"/>
  </r>
  <r>
    <s v="3f871f3b-a717-4e3c-b1eb-62385b3e642f"/>
    <x v="372"/>
    <x v="4753"/>
    <x v="2"/>
    <x v="2"/>
    <x v="5"/>
    <n v="6"/>
    <n v="225.74"/>
    <n v="0.21"/>
    <n v="1070.0075999999999"/>
    <n v="157.5708511114583"/>
    <x v="1"/>
    <n v="5"/>
    <x v="0"/>
    <n v="0.14726143170521247"/>
    <n v="1.5504562771329847E-4"/>
    <x v="0"/>
    <s v="May-2024"/>
    <n v="202405"/>
  </r>
  <r>
    <s v="b56f7b66-a556-4c10-b672-74be6aef5788"/>
    <x v="375"/>
    <x v="4754"/>
    <x v="2"/>
    <x v="0"/>
    <x v="5"/>
    <n v="4"/>
    <n v="560.92999999999995"/>
    <n v="0.28999999999999998"/>
    <n v="1593.0411999999999"/>
    <n v="395.76820352477438"/>
    <x v="1"/>
    <n v="5"/>
    <x v="0"/>
    <n v="0.24843563589238898"/>
    <n v="1.2924963899238766E-4"/>
    <x v="0"/>
    <s v="May-2024"/>
    <n v="202405"/>
  </r>
  <r>
    <s v="0282c9f9-ba6b-497b-a7b7-a6b311255a00"/>
    <x v="375"/>
    <x v="4755"/>
    <x v="2"/>
    <x v="2"/>
    <x v="4"/>
    <n v="7"/>
    <n v="642.37"/>
    <n v="0.14000000000000001"/>
    <n v="3867.0673999999999"/>
    <n v="291.94363507807611"/>
    <x v="1"/>
    <n v="5"/>
    <x v="0"/>
    <n v="7.5494840115296696E-2"/>
    <n v="3.1134704298145931E-5"/>
    <x v="0"/>
    <s v="May-2024"/>
    <n v="202405"/>
  </r>
  <r>
    <s v="94a2505e-9a46-450e-a915-66744c1b8f1f"/>
    <x v="379"/>
    <x v="4756"/>
    <x v="0"/>
    <x v="2"/>
    <x v="4"/>
    <n v="1"/>
    <n v="502.13"/>
    <n v="0.23"/>
    <n v="386.64010000000002"/>
    <n v="57.538322584166117"/>
    <x v="1"/>
    <n v="5"/>
    <x v="0"/>
    <n v="0.14881623138460318"/>
    <n v="4.5804871248481471E-4"/>
    <x v="0"/>
    <s v="May-2024"/>
    <n v="202405"/>
  </r>
  <r>
    <s v="f22f71f4-309d-4d15-96ad-4d9561dc1aa2"/>
    <x v="358"/>
    <x v="4757"/>
    <x v="1"/>
    <x v="2"/>
    <x v="5"/>
    <n v="3"/>
    <n v="437.44"/>
    <n v="0.14000000000000001"/>
    <n v="1128.5952"/>
    <n v="159.17009021606"/>
    <x v="1"/>
    <n v="5"/>
    <x v="0"/>
    <n v="0.14103381816266808"/>
    <n v="1.0668129724457451E-4"/>
    <x v="0"/>
    <s v="May-2024"/>
    <n v="202405"/>
  </r>
  <r>
    <s v="859b8929-6923-4c90-9ac4-e6646058439e"/>
    <x v="374"/>
    <x v="4758"/>
    <x v="2"/>
    <x v="2"/>
    <x v="1"/>
    <n v="4"/>
    <n v="194.48"/>
    <n v="0.2"/>
    <n v="622.33600000000001"/>
    <n v="50.107518771116837"/>
    <x v="1"/>
    <n v="5"/>
    <x v="0"/>
    <n v="8.0515218099413879E-2"/>
    <n v="2.570958453311395E-4"/>
    <x v="0"/>
    <s v="May-2024"/>
    <n v="202405"/>
  </r>
  <r>
    <s v="d5418972-cfca-4fc8-9b2f-36d2a884997f"/>
    <x v="365"/>
    <x v="4759"/>
    <x v="0"/>
    <x v="0"/>
    <x v="8"/>
    <n v="7"/>
    <n v="462.9"/>
    <n v="0.24"/>
    <n v="2462.6280000000002"/>
    <n v="690.94585586872131"/>
    <x v="1"/>
    <n v="5"/>
    <x v="0"/>
    <n v="0.28057256551485699"/>
    <n v="7.4067215998518653E-5"/>
    <x v="0"/>
    <s v="May-2024"/>
    <n v="202405"/>
  </r>
  <r>
    <s v="44e429b7-3576-4cb4-bde4-25b04a1f51c2"/>
    <x v="369"/>
    <x v="4760"/>
    <x v="0"/>
    <x v="2"/>
    <x v="7"/>
    <n v="4"/>
    <n v="759.26"/>
    <n v="0.16"/>
    <n v="2551.1136000000001"/>
    <n v="357.56559511061471"/>
    <x v="1"/>
    <n v="5"/>
    <x v="0"/>
    <n v="0.14016059304870418"/>
    <n v="5.2682875431341047E-5"/>
    <x v="0"/>
    <s v="May-2024"/>
    <n v="202405"/>
  </r>
  <r>
    <s v="f1762670-edd0-4324-9aa8-2062ff75b19e"/>
    <x v="370"/>
    <x v="4761"/>
    <x v="1"/>
    <x v="2"/>
    <x v="6"/>
    <n v="5"/>
    <n v="953.3"/>
    <n v="7.0000000000000007E-2"/>
    <n v="4432.8449999999993"/>
    <n v="1224.623732259156"/>
    <x v="1"/>
    <n v="5"/>
    <x v="0"/>
    <n v="0.27626134734220487"/>
    <n v="1.4685828175810344E-5"/>
    <x v="0"/>
    <s v="May-2024"/>
    <n v="202405"/>
  </r>
  <r>
    <s v="6bd24540-0ec3-4d59-9c2b-bb361b1c6833"/>
    <x v="370"/>
    <x v="4762"/>
    <x v="2"/>
    <x v="1"/>
    <x v="5"/>
    <n v="7"/>
    <n v="796.79"/>
    <n v="0.18"/>
    <n v="4573.5745999999999"/>
    <n v="446.90672752261793"/>
    <x v="1"/>
    <n v="5"/>
    <x v="0"/>
    <n v="9.7714974961295692E-2"/>
    <n v="3.2272349947019562E-5"/>
    <x v="0"/>
    <s v="May-2024"/>
    <n v="202405"/>
  </r>
  <r>
    <s v="3ac9aac9-a7e7-4bfe-a630-fe4c9ca0e8fc"/>
    <x v="378"/>
    <x v="4763"/>
    <x v="1"/>
    <x v="0"/>
    <x v="5"/>
    <n v="5"/>
    <n v="155.66999999999999"/>
    <n v="0.16"/>
    <n v="653.81399999999985"/>
    <n v="109.23959620187451"/>
    <x v="1"/>
    <n v="5"/>
    <x v="0"/>
    <n v="0.16708054003412978"/>
    <n v="2.0556305004175502E-4"/>
    <x v="0"/>
    <s v="May-2024"/>
    <n v="202405"/>
  </r>
  <r>
    <s v="5d3e6674-c1ae-4f4b-978a-cf2ffc14a906"/>
    <x v="359"/>
    <x v="4764"/>
    <x v="2"/>
    <x v="2"/>
    <x v="6"/>
    <n v="9"/>
    <n v="542.91999999999996"/>
    <n v="0.28000000000000003"/>
    <n v="3518.121599999999"/>
    <n v="730.68967079917888"/>
    <x v="1"/>
    <n v="5"/>
    <x v="0"/>
    <n v="0.20769312544489055"/>
    <n v="5.7303306400779332E-5"/>
    <x v="0"/>
    <s v="May-2024"/>
    <n v="202405"/>
  </r>
  <r>
    <s v="1c406505-67be-4799-86fc-e8d46b12b0c4"/>
    <x v="356"/>
    <x v="4765"/>
    <x v="1"/>
    <x v="0"/>
    <x v="7"/>
    <n v="7"/>
    <n v="331.14"/>
    <n v="0.02"/>
    <n v="2271.6203999999998"/>
    <n v="593.61883357077249"/>
    <x v="1"/>
    <n v="5"/>
    <x v="0"/>
    <n v="0.26131955566641879"/>
    <n v="8.6282021415197715E-6"/>
    <x v="0"/>
    <s v="May-2024"/>
    <n v="202405"/>
  </r>
  <r>
    <s v="907ad829-a755-431e-86d4-2139920d45a6"/>
    <x v="360"/>
    <x v="4766"/>
    <x v="0"/>
    <x v="0"/>
    <x v="5"/>
    <n v="1"/>
    <n v="273.92"/>
    <n v="0.09"/>
    <n v="249.2672"/>
    <n v="66.308952921504726"/>
    <x v="1"/>
    <n v="5"/>
    <x v="0"/>
    <n v="0.26601555648518826"/>
    <n v="3.2856308411214951E-4"/>
    <x v="0"/>
    <s v="May-2024"/>
    <n v="202405"/>
  </r>
  <r>
    <s v="1992a089-3503-4388-a687-5e4dbff3e076"/>
    <x v="357"/>
    <x v="4767"/>
    <x v="2"/>
    <x v="2"/>
    <x v="2"/>
    <n v="9"/>
    <n v="247.53"/>
    <n v="0.23"/>
    <n v="1715.3829000000001"/>
    <n v="177.29647441625579"/>
    <x v="1"/>
    <n v="5"/>
    <x v="0"/>
    <n v="0.10335679247837656"/>
    <n v="1.0324225570862342E-4"/>
    <x v="0"/>
    <s v="May-2024"/>
    <n v="202405"/>
  </r>
  <r>
    <s v="64b51c19-3bfa-4183-a3ea-139eaa5c32a2"/>
    <x v="376"/>
    <x v="4768"/>
    <x v="2"/>
    <x v="2"/>
    <x v="9"/>
    <n v="7"/>
    <n v="493.87"/>
    <n v="0.17"/>
    <n v="2869.3847000000001"/>
    <n v="453.1894577987058"/>
    <x v="1"/>
    <n v="5"/>
    <x v="0"/>
    <n v="0.15793959513295858"/>
    <n v="4.9174305557564311E-5"/>
    <x v="0"/>
    <s v="May-2024"/>
    <n v="202405"/>
  </r>
  <r>
    <s v="89980818-302f-4009-a4ef-584ab4b70f5b"/>
    <x v="371"/>
    <x v="968"/>
    <x v="1"/>
    <x v="0"/>
    <x v="4"/>
    <n v="7"/>
    <n v="107.47"/>
    <n v="0.27"/>
    <n v="549.17169999999999"/>
    <n v="137.8419271048584"/>
    <x v="1"/>
    <n v="5"/>
    <x v="0"/>
    <n v="0.25099969118011434"/>
    <n v="3.5890414600752373E-4"/>
    <x v="0"/>
    <s v="May-2024"/>
    <n v="202405"/>
  </r>
  <r>
    <s v="a79e9ddd-fe44-4993-b666-8cd0d1568902"/>
    <x v="368"/>
    <x v="4769"/>
    <x v="2"/>
    <x v="2"/>
    <x v="7"/>
    <n v="8"/>
    <n v="352.03"/>
    <n v="0.03"/>
    <n v="2731.7528000000002"/>
    <n v="781.30421722385267"/>
    <x v="1"/>
    <n v="5"/>
    <x v="0"/>
    <n v="0.28600838890834213"/>
    <n v="1.0652501207283471E-5"/>
    <x v="0"/>
    <s v="May-2024"/>
    <n v="202405"/>
  </r>
  <r>
    <s v="3b253fdf-a0f8-4517-ad4b-e8c91eead80a"/>
    <x v="372"/>
    <x v="4770"/>
    <x v="0"/>
    <x v="2"/>
    <x v="0"/>
    <n v="1"/>
    <n v="851.24"/>
    <n v="0.22"/>
    <n v="663.96720000000005"/>
    <n v="85.76187674114729"/>
    <x v="1"/>
    <n v="5"/>
    <x v="0"/>
    <n v="0.12916583340434179"/>
    <n v="2.5844650157417413E-4"/>
    <x v="0"/>
    <s v="May-2024"/>
    <n v="202405"/>
  </r>
  <r>
    <s v="f7556e1e-3a30-4b60-9037-d52c3d078d09"/>
    <x v="363"/>
    <x v="4771"/>
    <x v="0"/>
    <x v="1"/>
    <x v="1"/>
    <n v="8"/>
    <n v="722.07"/>
    <n v="0.27"/>
    <n v="4216.8888000000006"/>
    <n v="791.47012565310604"/>
    <x v="1"/>
    <n v="5"/>
    <x v="0"/>
    <n v="0.1876905375482289"/>
    <n v="4.6740620715443098E-5"/>
    <x v="0"/>
    <s v="May-2024"/>
    <n v="202405"/>
  </r>
  <r>
    <s v="b285d352-0fb5-47a5-b557-c5a837d080cc"/>
    <x v="361"/>
    <x v="4772"/>
    <x v="2"/>
    <x v="0"/>
    <x v="9"/>
    <n v="6"/>
    <n v="687.49"/>
    <n v="0.16"/>
    <n v="3464.9495999999999"/>
    <n v="845.57808010811004"/>
    <x v="1"/>
    <n v="5"/>
    <x v="0"/>
    <n v="0.24403762759149802"/>
    <n v="3.878844298341309E-5"/>
    <x v="0"/>
    <s v="May-2024"/>
    <n v="202405"/>
  </r>
  <r>
    <s v="ea392075-227f-4ae4-a928-ce650ff987eb"/>
    <x v="369"/>
    <x v="2372"/>
    <x v="1"/>
    <x v="1"/>
    <x v="1"/>
    <n v="8"/>
    <n v="865.66"/>
    <n v="0.04"/>
    <n v="6648.2687999999998"/>
    <n v="538.82470950801894"/>
    <x v="1"/>
    <n v="5"/>
    <x v="0"/>
    <n v="8.1047371235654447E-2"/>
    <n v="5.7759397453965763E-6"/>
    <x v="0"/>
    <s v="May-2024"/>
    <n v="202405"/>
  </r>
  <r>
    <s v="0b1b500c-e61c-46ff-a512-05f1d107a78e"/>
    <x v="368"/>
    <x v="4773"/>
    <x v="1"/>
    <x v="0"/>
    <x v="1"/>
    <n v="3"/>
    <n v="902.3"/>
    <n v="0.11"/>
    <n v="2409.1410000000001"/>
    <n v="222.39777188992551"/>
    <x v="1"/>
    <n v="5"/>
    <x v="0"/>
    <n v="9.2314136818860124E-2"/>
    <n v="4.0636890908419231E-5"/>
    <x v="0"/>
    <s v="May-2024"/>
    <n v="202405"/>
  </r>
  <r>
    <s v="a0e3bdc4-8f44-42ed-8520-5a3bc4ab254e"/>
    <x v="375"/>
    <x v="4774"/>
    <x v="0"/>
    <x v="2"/>
    <x v="9"/>
    <n v="8"/>
    <n v="7.69"/>
    <n v="0.17"/>
    <n v="51.061599999999999"/>
    <n v="11.80332950668317"/>
    <x v="1"/>
    <n v="5"/>
    <x v="0"/>
    <n v="0.23115863009939308"/>
    <n v="2.7633289986996098E-3"/>
    <x v="0"/>
    <s v="May-2024"/>
    <n v="202405"/>
  </r>
  <r>
    <s v="e19591e8-157e-45e4-b382-95f97fbb0d3d"/>
    <x v="364"/>
    <x v="4775"/>
    <x v="3"/>
    <x v="2"/>
    <x v="6"/>
    <n v="5"/>
    <n v="275.94"/>
    <n v="0.15"/>
    <n v="1172.7449999999999"/>
    <n v="96.025701836044419"/>
    <x v="1"/>
    <n v="5"/>
    <x v="0"/>
    <n v="8.1881143672362211E-2"/>
    <n v="1.0871928680147858E-4"/>
    <x v="0"/>
    <s v="May-2024"/>
    <n v="202405"/>
  </r>
  <r>
    <s v="9e79cc80-8bf5-477f-877c-d838792085b5"/>
    <x v="374"/>
    <x v="4776"/>
    <x v="1"/>
    <x v="1"/>
    <x v="1"/>
    <n v="2"/>
    <n v="41.62"/>
    <n v="0.28000000000000003"/>
    <n v="59.932799999999993"/>
    <n v="13.508353930374421"/>
    <x v="1"/>
    <n v="5"/>
    <x v="0"/>
    <n v="0.2253916708442526"/>
    <n v="3.3637674195098515E-3"/>
    <x v="0"/>
    <s v="May-2024"/>
    <n v="202405"/>
  </r>
  <r>
    <s v="18d45428-943f-4686-8476-24be57d51e02"/>
    <x v="355"/>
    <x v="4777"/>
    <x v="0"/>
    <x v="1"/>
    <x v="1"/>
    <n v="9"/>
    <n v="282.62"/>
    <n v="0.22"/>
    <n v="1983.9924000000001"/>
    <n v="212.65267755437719"/>
    <x v="1"/>
    <n v="5"/>
    <x v="0"/>
    <n v="0.10718421983591125"/>
    <n v="8.6492266805054298E-5"/>
    <x v="0"/>
    <s v="May-2024"/>
    <n v="202405"/>
  </r>
  <r>
    <s v="3f0431e6-af63-4d16-b8dd-7497119b0e61"/>
    <x v="380"/>
    <x v="4778"/>
    <x v="3"/>
    <x v="1"/>
    <x v="7"/>
    <n v="9"/>
    <n v="191.58"/>
    <n v="0.18"/>
    <n v="1413.8604"/>
    <n v="394.97191950001701"/>
    <x v="1"/>
    <n v="5"/>
    <x v="0"/>
    <n v="0.27935708468814674"/>
    <n v="1.0439503079653408E-4"/>
    <x v="0"/>
    <s v="May-2024"/>
    <n v="202405"/>
  </r>
  <r>
    <s v="3e7a560c-5fda-429a-96b5-e088564ff3ee"/>
    <x v="371"/>
    <x v="4779"/>
    <x v="0"/>
    <x v="2"/>
    <x v="0"/>
    <n v="9"/>
    <n v="535.16999999999996"/>
    <n v="0.24"/>
    <n v="3660.5628000000002"/>
    <n v="530.32003052677942"/>
    <x v="1"/>
    <n v="5"/>
    <x v="0"/>
    <n v="0.14487390587228263"/>
    <n v="4.9828403435668415E-5"/>
    <x v="0"/>
    <s v="May-2024"/>
    <n v="202405"/>
  </r>
  <r>
    <s v="1ab6ed87-c8ed-4a5c-b94a-1f442d512935"/>
    <x v="364"/>
    <x v="4780"/>
    <x v="2"/>
    <x v="2"/>
    <x v="7"/>
    <n v="8"/>
    <n v="161.97999999999999"/>
    <n v="0.06"/>
    <n v="1218.0896"/>
    <n v="173.17092477049931"/>
    <x v="1"/>
    <n v="5"/>
    <x v="0"/>
    <n v="0.14216599893020948"/>
    <n v="4.630201259414743E-5"/>
    <x v="0"/>
    <s v="May-2024"/>
    <n v="202405"/>
  </r>
  <r>
    <s v="31815369-380a-47cd-a7b9-42c24e26a09c"/>
    <x v="367"/>
    <x v="2775"/>
    <x v="2"/>
    <x v="0"/>
    <x v="5"/>
    <n v="8"/>
    <n v="381.34"/>
    <n v="0.28999999999999998"/>
    <n v="2166.0111999999999"/>
    <n v="464.69314955241958"/>
    <x v="1"/>
    <n v="5"/>
    <x v="0"/>
    <n v="0.2145386642287074"/>
    <n v="9.505952693134735E-5"/>
    <x v="0"/>
    <s v="May-2024"/>
    <n v="202405"/>
  </r>
  <r>
    <s v="a7396007-bddc-4e3e-950e-e99be66a1873"/>
    <x v="377"/>
    <x v="4781"/>
    <x v="2"/>
    <x v="2"/>
    <x v="4"/>
    <n v="9"/>
    <n v="790.69"/>
    <n v="0.21"/>
    <n v="5621.8059000000012"/>
    <n v="1523.8741854085761"/>
    <x v="1"/>
    <n v="5"/>
    <x v="0"/>
    <n v="0.27106488778073534"/>
    <n v="2.9510090343033717E-5"/>
    <x v="0"/>
    <s v="May-2024"/>
    <n v="202405"/>
  </r>
  <r>
    <s v="ea27b990-f7a5-4957-b3a9-8c21fbb09371"/>
    <x v="357"/>
    <x v="1794"/>
    <x v="3"/>
    <x v="1"/>
    <x v="3"/>
    <n v="2"/>
    <n v="664.71"/>
    <n v="0.23"/>
    <n v="1023.6534"/>
    <n v="213.20418289548141"/>
    <x v="1"/>
    <n v="5"/>
    <x v="0"/>
    <n v="0.20827770698117293"/>
    <n v="1.7300777782792496E-4"/>
    <x v="0"/>
    <s v="May-2024"/>
    <n v="202405"/>
  </r>
  <r>
    <s v="9b79e43e-d0a1-4c97-9d7b-203e786f37d1"/>
    <x v="367"/>
    <x v="4782"/>
    <x v="3"/>
    <x v="0"/>
    <x v="7"/>
    <n v="8"/>
    <n v="536.39"/>
    <n v="0.12"/>
    <n v="3776.1855999999998"/>
    <n v="410.63053388907548"/>
    <x v="1"/>
    <n v="5"/>
    <x v="0"/>
    <n v="0.10874214813198681"/>
    <n v="2.7964727157478699E-5"/>
    <x v="0"/>
    <s v="May-2024"/>
    <n v="202405"/>
  </r>
  <r>
    <s v="bd6c50c9-c1c4-47a6-82fb-cf9cbdfe07d5"/>
    <x v="370"/>
    <x v="4783"/>
    <x v="0"/>
    <x v="1"/>
    <x v="8"/>
    <n v="1"/>
    <n v="593.98"/>
    <n v="0.13"/>
    <n v="516.76260000000002"/>
    <n v="32.652722319755178"/>
    <x v="1"/>
    <n v="5"/>
    <x v="0"/>
    <n v="6.3187084978199234E-2"/>
    <n v="2.1886258796592479E-4"/>
    <x v="0"/>
    <s v="May-2024"/>
    <n v="202405"/>
  </r>
  <r>
    <s v="e5b0e58e-7c65-4b24-b011-ca7206051399"/>
    <x v="361"/>
    <x v="4784"/>
    <x v="2"/>
    <x v="2"/>
    <x v="6"/>
    <n v="5"/>
    <n v="211.14"/>
    <n v="0.04"/>
    <n v="1013.472"/>
    <n v="146.91811666556919"/>
    <x v="1"/>
    <n v="5"/>
    <x v="0"/>
    <n v="0.1449651462157506"/>
    <n v="3.7889551956048124E-5"/>
    <x v="0"/>
    <s v="May-2024"/>
    <n v="202405"/>
  </r>
  <r>
    <s v="f3994f82-66e3-4c88-aa0c-18d2b05bb3ea"/>
    <x v="361"/>
    <x v="4785"/>
    <x v="0"/>
    <x v="0"/>
    <x v="3"/>
    <n v="2"/>
    <n v="586.35"/>
    <n v="0.11"/>
    <n v="1043.703"/>
    <n v="52.926683737071443"/>
    <x v="1"/>
    <n v="5"/>
    <x v="0"/>
    <n v="5.0710483477647804E-2"/>
    <n v="9.3800631022426874E-5"/>
    <x v="0"/>
    <s v="May-2024"/>
    <n v="202405"/>
  </r>
  <r>
    <s v="901f6f25-fdfd-4278-9cc3-8a1fa6117b78"/>
    <x v="369"/>
    <x v="4786"/>
    <x v="0"/>
    <x v="1"/>
    <x v="9"/>
    <n v="4"/>
    <n v="506.53"/>
    <n v="0.15"/>
    <n v="1722.202"/>
    <n v="117.7686660711319"/>
    <x v="1"/>
    <n v="5"/>
    <x v="0"/>
    <n v="6.8382609050002208E-2"/>
    <n v="7.4033127356721226E-5"/>
    <x v="0"/>
    <s v="May-2024"/>
    <n v="202405"/>
  </r>
  <r>
    <s v="20eecf0d-0ecf-4894-909f-0bf4ba1ceec9"/>
    <x v="372"/>
    <x v="4787"/>
    <x v="3"/>
    <x v="2"/>
    <x v="4"/>
    <n v="7"/>
    <n v="425.75"/>
    <n v="0.26"/>
    <n v="2205.3850000000002"/>
    <n v="215.54278432906699"/>
    <x v="1"/>
    <n v="5"/>
    <x v="0"/>
    <n v="9.7734764827486803E-2"/>
    <n v="8.7241003271537623E-5"/>
    <x v="0"/>
    <s v="May-2024"/>
    <n v="202405"/>
  </r>
  <r>
    <s v="5611e2fe-e9d1-491e-ab75-034521d68996"/>
    <x v="381"/>
    <x v="4788"/>
    <x v="0"/>
    <x v="1"/>
    <x v="9"/>
    <n v="5"/>
    <n v="679.62"/>
    <n v="0.15"/>
    <n v="2888.3850000000002"/>
    <n v="567.69278657094424"/>
    <x v="1"/>
    <n v="5"/>
    <x v="0"/>
    <n v="0.19654332319650747"/>
    <n v="4.4142314822989318E-5"/>
    <x v="0"/>
    <s v="May-2024"/>
    <n v="202405"/>
  </r>
  <r>
    <s v="07bca14b-0825-4436-a2f8-04ba8aee4a87"/>
    <x v="378"/>
    <x v="4789"/>
    <x v="2"/>
    <x v="1"/>
    <x v="6"/>
    <n v="2"/>
    <n v="480.79"/>
    <n v="0.2"/>
    <n v="769.26400000000012"/>
    <n v="39.486862172213968"/>
    <x v="1"/>
    <n v="5"/>
    <x v="0"/>
    <n v="5.1330703337493969E-2"/>
    <n v="2.0799101478816116E-4"/>
    <x v="0"/>
    <s v="May-2024"/>
    <n v="202405"/>
  </r>
  <r>
    <s v="e37a80ae-f90d-4668-823b-6f4d8afb2d9f"/>
    <x v="372"/>
    <x v="4790"/>
    <x v="2"/>
    <x v="0"/>
    <x v="4"/>
    <n v="4"/>
    <n v="299.02"/>
    <n v="7.0000000000000007E-2"/>
    <n v="1112.3543999999999"/>
    <n v="245.8081741746993"/>
    <x v="1"/>
    <n v="5"/>
    <x v="0"/>
    <n v="0.22098008887697959"/>
    <n v="5.8524513410474227E-5"/>
    <x v="0"/>
    <s v="May-2024"/>
    <n v="202405"/>
  </r>
  <r>
    <s v="213461d0-0c25-40e5-ad7f-221ab4e8ce44"/>
    <x v="355"/>
    <x v="4791"/>
    <x v="0"/>
    <x v="2"/>
    <x v="8"/>
    <n v="2"/>
    <n v="947.86"/>
    <n v="0.25"/>
    <n v="1421.79"/>
    <n v="351.95813143568807"/>
    <x v="1"/>
    <n v="5"/>
    <x v="0"/>
    <n v="0.24754579187903142"/>
    <n v="1.3187601544531892E-4"/>
    <x v="0"/>
    <s v="May-2024"/>
    <n v="202405"/>
  </r>
  <r>
    <s v="246a61ca-30f3-4924-bca9-92a499fcbb7a"/>
    <x v="355"/>
    <x v="598"/>
    <x v="2"/>
    <x v="1"/>
    <x v="2"/>
    <n v="6"/>
    <n v="925.18"/>
    <n v="0.12"/>
    <n v="4884.9503999999997"/>
    <n v="489.21761236261312"/>
    <x v="1"/>
    <n v="5"/>
    <x v="0"/>
    <n v="0.10014791805513791"/>
    <n v="2.1617414989515553E-5"/>
    <x v="0"/>
    <s v="May-2024"/>
    <n v="202405"/>
  </r>
  <r>
    <s v="4499d069-11c9-4322-b713-beba8acdc0a8"/>
    <x v="380"/>
    <x v="4792"/>
    <x v="3"/>
    <x v="2"/>
    <x v="8"/>
    <n v="5"/>
    <n v="771.35"/>
    <n v="0.19"/>
    <n v="3123.9675000000002"/>
    <n v="383.11282757629078"/>
    <x v="1"/>
    <n v="5"/>
    <x v="0"/>
    <n v="0.12263662396497108"/>
    <n v="4.926427691709341E-5"/>
    <x v="0"/>
    <s v="May-2024"/>
    <n v="202405"/>
  </r>
  <r>
    <s v="f7cbc21a-0856-4b86-b45d-47c8fcc2a09e"/>
    <x v="360"/>
    <x v="4793"/>
    <x v="0"/>
    <x v="2"/>
    <x v="3"/>
    <n v="2"/>
    <n v="576.54999999999995"/>
    <n v="0.28999999999999998"/>
    <n v="818.70099999999991"/>
    <n v="105.3953749063331"/>
    <x v="1"/>
    <n v="5"/>
    <x v="0"/>
    <n v="0.12873487989673044"/>
    <n v="2.51495967392247E-4"/>
    <x v="0"/>
    <s v="May-2024"/>
    <n v="202405"/>
  </r>
  <r>
    <s v="536a2998-6f75-4356-b59d-610a8eacb3d9"/>
    <x v="374"/>
    <x v="4794"/>
    <x v="0"/>
    <x v="1"/>
    <x v="7"/>
    <n v="5"/>
    <n v="154.08000000000001"/>
    <n v="0.09"/>
    <n v="701.06400000000008"/>
    <n v="103.7339931799123"/>
    <x v="1"/>
    <n v="5"/>
    <x v="0"/>
    <n v="0.14796650973365097"/>
    <n v="1.1682242990654203E-4"/>
    <x v="0"/>
    <s v="May-2024"/>
    <n v="202405"/>
  </r>
  <r>
    <s v="9eeb4f6f-6f44-4190-a635-d10b9b789a60"/>
    <x v="379"/>
    <x v="4795"/>
    <x v="2"/>
    <x v="0"/>
    <x v="2"/>
    <n v="9"/>
    <n v="30.77"/>
    <n v="0.09"/>
    <n v="252.00630000000001"/>
    <n v="26.817513042905091"/>
    <x v="1"/>
    <n v="5"/>
    <x v="0"/>
    <n v="0.10641604215015692"/>
    <n v="3.2499187520311989E-4"/>
    <x v="0"/>
    <s v="May-2024"/>
    <n v="202405"/>
  </r>
  <r>
    <s v="eb149561-55ec-4fba-b1c2-dee955b384ec"/>
    <x v="377"/>
    <x v="4796"/>
    <x v="0"/>
    <x v="1"/>
    <x v="3"/>
    <n v="7"/>
    <n v="188.38"/>
    <n v="0.13"/>
    <n v="1147.2342000000001"/>
    <n v="304.11765862897732"/>
    <x v="1"/>
    <n v="5"/>
    <x v="0"/>
    <n v="0.26508768534705235"/>
    <n v="9.8584927122988505E-5"/>
    <x v="0"/>
    <s v="May-2024"/>
    <n v="202405"/>
  </r>
  <r>
    <s v="78410128-f7b2-4f5a-b12e-894df12c1598"/>
    <x v="356"/>
    <x v="4797"/>
    <x v="0"/>
    <x v="2"/>
    <x v="2"/>
    <n v="2"/>
    <n v="520.83000000000004"/>
    <n v="0.28000000000000003"/>
    <n v="749.99520000000007"/>
    <n v="104.48235440494"/>
    <x v="1"/>
    <n v="5"/>
    <x v="0"/>
    <n v="0.13931069746171706"/>
    <n v="2.6880172033101011E-4"/>
    <x v="0"/>
    <s v="May-2024"/>
    <n v="202405"/>
  </r>
  <r>
    <s v="65538a8b-9356-4c1a-bd74-713c677dafac"/>
    <x v="380"/>
    <x v="4798"/>
    <x v="1"/>
    <x v="0"/>
    <x v="2"/>
    <n v="8"/>
    <n v="520.16"/>
    <n v="0.15"/>
    <n v="3537.0880000000002"/>
    <n v="370.75632579329738"/>
    <x v="1"/>
    <n v="5"/>
    <x v="0"/>
    <n v="0.1048196498908982"/>
    <n v="3.6046601045832056E-5"/>
    <x v="0"/>
    <s v="May-2024"/>
    <n v="202405"/>
  </r>
  <r>
    <s v="9d8328ff-144f-4afe-81d9-1090fbe4c1f4"/>
    <x v="364"/>
    <x v="4799"/>
    <x v="1"/>
    <x v="0"/>
    <x v="3"/>
    <n v="7"/>
    <n v="649.51"/>
    <n v="0.28000000000000003"/>
    <n v="3273.5304000000001"/>
    <n v="932.15903384744843"/>
    <x v="1"/>
    <n v="5"/>
    <x v="0"/>
    <n v="0.28475649221019861"/>
    <n v="6.1584887068713351E-5"/>
    <x v="0"/>
    <s v="May-2024"/>
    <n v="202405"/>
  </r>
  <r>
    <s v="207e44fe-e514-48fe-8cac-c2c277a38c0e"/>
    <x v="377"/>
    <x v="4800"/>
    <x v="1"/>
    <x v="0"/>
    <x v="7"/>
    <n v="5"/>
    <n v="333.96"/>
    <n v="0.24"/>
    <n v="1269.048"/>
    <n v="329.93741021939422"/>
    <x v="1"/>
    <n v="5"/>
    <x v="0"/>
    <n v="0.25998812512954139"/>
    <n v="1.4372978799856269E-4"/>
    <x v="0"/>
    <s v="May-2024"/>
    <n v="202405"/>
  </r>
  <r>
    <s v="5e8d4cca-23b1-43d4-8761-8cc77f8484eb"/>
    <x v="374"/>
    <x v="4801"/>
    <x v="1"/>
    <x v="1"/>
    <x v="4"/>
    <n v="5"/>
    <n v="442.15"/>
    <n v="0.12"/>
    <n v="1945.46"/>
    <n v="182.66633485416079"/>
    <x v="1"/>
    <n v="5"/>
    <x v="0"/>
    <n v="9.3893647185838203E-2"/>
    <n v="5.4280221644238379E-5"/>
    <x v="0"/>
    <s v="May-2024"/>
    <n v="202405"/>
  </r>
  <r>
    <s v="3e36c325-e16e-4fba-92b1-2e2f42528452"/>
    <x v="370"/>
    <x v="4802"/>
    <x v="3"/>
    <x v="1"/>
    <x v="6"/>
    <n v="7"/>
    <n v="202.51"/>
    <n v="0.22"/>
    <n v="1105.7046"/>
    <n v="118.2180650705177"/>
    <x v="1"/>
    <n v="5"/>
    <x v="0"/>
    <n v="0.10691649928065569"/>
    <n v="1.551951579110732E-4"/>
    <x v="0"/>
    <s v="May-2024"/>
    <n v="202405"/>
  </r>
  <r>
    <s v="053c9163-5163-41ae-9c8c-b8203fbd1459"/>
    <x v="358"/>
    <x v="4803"/>
    <x v="2"/>
    <x v="0"/>
    <x v="4"/>
    <n v="2"/>
    <n v="441.06"/>
    <n v="0.28999999999999998"/>
    <n v="626.30520000000001"/>
    <n v="130.4374441879647"/>
    <x v="1"/>
    <n v="5"/>
    <x v="0"/>
    <n v="0.20826498676358537"/>
    <n v="3.2875345757946763E-4"/>
    <x v="0"/>
    <s v="May-2024"/>
    <n v="202405"/>
  </r>
  <r>
    <s v="2a9777b8-ddcd-4790-af42-178b68c781b3"/>
    <x v="370"/>
    <x v="4804"/>
    <x v="1"/>
    <x v="1"/>
    <x v="1"/>
    <n v="1"/>
    <n v="873.56"/>
    <n v="0.26"/>
    <n v="646.43439999999998"/>
    <n v="101.5041819019727"/>
    <x v="1"/>
    <n v="5"/>
    <x v="0"/>
    <n v="0.15702162802903544"/>
    <n v="2.9763267548880447E-4"/>
    <x v="0"/>
    <s v="May-2024"/>
    <n v="202405"/>
  </r>
  <r>
    <s v="c08ba82e-85a0-47ff-a71d-4b0c2c99c8c1"/>
    <x v="371"/>
    <x v="4805"/>
    <x v="3"/>
    <x v="1"/>
    <x v="6"/>
    <n v="4"/>
    <n v="880.65"/>
    <n v="0.15"/>
    <n v="2994.21"/>
    <n v="682.39356029831902"/>
    <x v="1"/>
    <n v="5"/>
    <x v="0"/>
    <n v="0.22790437554424006"/>
    <n v="4.2582183614375745E-5"/>
    <x v="0"/>
    <s v="May-2024"/>
    <n v="202405"/>
  </r>
  <r>
    <s v="caf45baf-0983-4f14-814c-ec3a9a2109e6"/>
    <x v="382"/>
    <x v="4806"/>
    <x v="2"/>
    <x v="1"/>
    <x v="6"/>
    <n v="9"/>
    <n v="308.20999999999998"/>
    <n v="0.16"/>
    <n v="2330.0675999999999"/>
    <n v="376.1894952725371"/>
    <x v="1"/>
    <n v="5"/>
    <x v="0"/>
    <n v="0.16145003487132181"/>
    <n v="5.7680729949637515E-5"/>
    <x v="0"/>
    <s v="May-2024"/>
    <n v="202405"/>
  </r>
  <r>
    <s v="5efe0907-31ff-4a59-8f25-0a04c0cf40a9"/>
    <x v="371"/>
    <x v="4807"/>
    <x v="0"/>
    <x v="0"/>
    <x v="3"/>
    <n v="2"/>
    <n v="740.08"/>
    <n v="0.11"/>
    <n v="1317.3424"/>
    <n v="281.1117149361537"/>
    <x v="1"/>
    <n v="5"/>
    <x v="0"/>
    <n v="0.2133930517503678"/>
    <n v="7.4316290130796664E-5"/>
    <x v="0"/>
    <s v="May-2024"/>
    <n v="202405"/>
  </r>
  <r>
    <s v="627dd41c-e177-4c80-ba44-ce7cb52fdd43"/>
    <x v="370"/>
    <x v="4808"/>
    <x v="0"/>
    <x v="2"/>
    <x v="2"/>
    <n v="4"/>
    <n v="745.69"/>
    <n v="0.23"/>
    <n v="2296.7251999999999"/>
    <n v="141.15039878594109"/>
    <x v="1"/>
    <n v="5"/>
    <x v="0"/>
    <n v="6.1457243028439405E-2"/>
    <n v="7.7109790931888583E-5"/>
    <x v="0"/>
    <s v="May-2024"/>
    <n v="202405"/>
  </r>
  <r>
    <s v="9c9644a5-74e9-492b-a95e-991252dcdc9f"/>
    <x v="372"/>
    <x v="4809"/>
    <x v="2"/>
    <x v="2"/>
    <x v="9"/>
    <n v="8"/>
    <n v="850.53"/>
    <n v="0.08"/>
    <n v="6259.9008000000003"/>
    <n v="984.52390500262504"/>
    <x v="1"/>
    <n v="5"/>
    <x v="0"/>
    <n v="0.1572746815736481"/>
    <n v="1.1757374813351676E-5"/>
    <x v="0"/>
    <s v="May-2024"/>
    <n v="202405"/>
  </r>
  <r>
    <s v="323196eb-5472-4871-b09f-d041a72cb2f1"/>
    <x v="360"/>
    <x v="4810"/>
    <x v="1"/>
    <x v="2"/>
    <x v="3"/>
    <n v="9"/>
    <n v="527.42999999999995"/>
    <n v="0.02"/>
    <n v="4651.9326000000001"/>
    <n v="238.47019638521809"/>
    <x v="1"/>
    <n v="5"/>
    <x v="0"/>
    <n v="5.1262607799867542E-2"/>
    <n v="4.2133026604899652E-6"/>
    <x v="0"/>
    <s v="May-2024"/>
    <n v="202405"/>
  </r>
  <r>
    <s v="421ab3c6-a0e4-4893-b94b-1039596756b1"/>
    <x v="383"/>
    <x v="4811"/>
    <x v="0"/>
    <x v="0"/>
    <x v="2"/>
    <n v="1"/>
    <n v="982.07"/>
    <n v="7.0000000000000007E-2"/>
    <n v="913.32510000000002"/>
    <n v="84.849304966610831"/>
    <x v="1"/>
    <n v="5"/>
    <x v="0"/>
    <n v="9.2901536338605858E-2"/>
    <n v="7.1278014805461942E-5"/>
    <x v="0"/>
    <s v="May-2024"/>
    <n v="202405"/>
  </r>
  <r>
    <s v="d9e9ea5d-faa1-4879-ac21-3850bb8c898d"/>
    <x v="370"/>
    <x v="4812"/>
    <x v="1"/>
    <x v="0"/>
    <x v="3"/>
    <n v="5"/>
    <n v="809.77"/>
    <n v="0.17"/>
    <n v="3360.5455000000002"/>
    <n v="193.51333253562069"/>
    <x v="1"/>
    <n v="5"/>
    <x v="0"/>
    <n v="5.7583904915324217E-2"/>
    <n v="4.1987230942119374E-5"/>
    <x v="0"/>
    <s v="May-2024"/>
    <n v="202405"/>
  </r>
  <r>
    <s v="0f81ba4a-28af-4748-98e7-1f46413f524b"/>
    <x v="381"/>
    <x v="4813"/>
    <x v="1"/>
    <x v="0"/>
    <x v="5"/>
    <n v="1"/>
    <n v="524.67999999999995"/>
    <n v="0.16"/>
    <n v="440.73119999999989"/>
    <n v="81.828379752507331"/>
    <x v="1"/>
    <n v="5"/>
    <x v="0"/>
    <n v="0.18566504879279558"/>
    <n v="3.0494777769307012E-4"/>
    <x v="0"/>
    <s v="May-2024"/>
    <n v="202405"/>
  </r>
  <r>
    <s v="9b663a3b-0dd7-4e70-8247-d11147c70cd1"/>
    <x v="370"/>
    <x v="4814"/>
    <x v="3"/>
    <x v="2"/>
    <x v="8"/>
    <n v="9"/>
    <n v="901.94"/>
    <n v="0.02"/>
    <n v="7955.1108000000004"/>
    <n v="601.05495526759216"/>
    <x v="1"/>
    <n v="5"/>
    <x v="0"/>
    <n v="7.5555824472940361E-2"/>
    <n v="2.4638248910373438E-6"/>
    <x v="0"/>
    <s v="May-2024"/>
    <n v="202405"/>
  </r>
  <r>
    <s v="32a96b33-5c2f-424a-a1e9-254fccd0ac05"/>
    <x v="362"/>
    <x v="4815"/>
    <x v="3"/>
    <x v="0"/>
    <x v="2"/>
    <n v="5"/>
    <n v="861.93"/>
    <n v="0.2"/>
    <n v="3447.72"/>
    <n v="494.25202106215761"/>
    <x v="1"/>
    <n v="5"/>
    <x v="0"/>
    <n v="0.14335619512668013"/>
    <n v="4.6407480885918818E-5"/>
    <x v="0"/>
    <s v="May-2024"/>
    <n v="202405"/>
  </r>
  <r>
    <s v="a4b71283-8a09-45d4-a4ea-31d29b295570"/>
    <x v="356"/>
    <x v="4816"/>
    <x v="3"/>
    <x v="2"/>
    <x v="5"/>
    <n v="4"/>
    <n v="231.98"/>
    <n v="0.08"/>
    <n v="853.68640000000005"/>
    <n v="240.03997644378379"/>
    <x v="1"/>
    <n v="5"/>
    <x v="0"/>
    <n v="0.2811805089594771"/>
    <n v="8.6214328821450129E-5"/>
    <x v="0"/>
    <s v="May-2024"/>
    <n v="202405"/>
  </r>
  <r>
    <s v="b6e71086-ac62-48ec-a424-61d6cc44db13"/>
    <x v="379"/>
    <x v="4817"/>
    <x v="3"/>
    <x v="2"/>
    <x v="7"/>
    <n v="9"/>
    <n v="289.97000000000003"/>
    <n v="0.19"/>
    <n v="2113.8813"/>
    <n v="540.15065070097296"/>
    <x v="1"/>
    <n v="5"/>
    <x v="0"/>
    <n v="0.2555255352800429"/>
    <n v="7.2804466362420622E-5"/>
    <x v="0"/>
    <s v="May-2024"/>
    <n v="202405"/>
  </r>
  <r>
    <s v="76a828fa-1f26-4a28-a0ba-af2d7169478f"/>
    <x v="384"/>
    <x v="4818"/>
    <x v="3"/>
    <x v="1"/>
    <x v="8"/>
    <n v="5"/>
    <n v="958.35"/>
    <n v="0.11"/>
    <n v="4264.6575000000003"/>
    <n v="1259.771112722548"/>
    <x v="1"/>
    <n v="5"/>
    <x v="0"/>
    <n v="0.29539795698073007"/>
    <n v="2.2956122502217353E-5"/>
    <x v="0"/>
    <s v="May-2024"/>
    <n v="202405"/>
  </r>
  <r>
    <s v="62664ed5-4008-4477-a5b3-85d2625d4254"/>
    <x v="371"/>
    <x v="4819"/>
    <x v="2"/>
    <x v="0"/>
    <x v="6"/>
    <n v="5"/>
    <n v="439.72"/>
    <n v="0.2"/>
    <n v="1758.88"/>
    <n v="148.17903090647201"/>
    <x v="1"/>
    <n v="5"/>
    <x v="0"/>
    <n v="8.4246242442049479E-2"/>
    <n v="9.0966978986627844E-5"/>
    <x v="0"/>
    <s v="May-2024"/>
    <n v="202405"/>
  </r>
  <r>
    <s v="3586de7b-0bfa-4d9d-b338-0698a0306fa0"/>
    <x v="364"/>
    <x v="4820"/>
    <x v="0"/>
    <x v="0"/>
    <x v="2"/>
    <n v="7"/>
    <n v="288.49"/>
    <n v="0.01"/>
    <n v="1999.2357"/>
    <n v="371.20692274265161"/>
    <x v="1"/>
    <n v="5"/>
    <x v="0"/>
    <n v="0.18567441684972494"/>
    <n v="4.95189236566754E-6"/>
    <x v="0"/>
    <s v="May-2024"/>
    <n v="202405"/>
  </r>
  <r>
    <s v="94faab0a-13fc-469b-886e-03c097824142"/>
    <x v="361"/>
    <x v="4821"/>
    <x v="1"/>
    <x v="0"/>
    <x v="5"/>
    <n v="9"/>
    <n v="494.64"/>
    <n v="0.1"/>
    <n v="4006.5839999999998"/>
    <n v="492.39293958138558"/>
    <x v="1"/>
    <n v="5"/>
    <x v="0"/>
    <n v="0.12289594816466735"/>
    <n v="2.246302585943537E-5"/>
    <x v="0"/>
    <s v="May-2024"/>
    <n v="202405"/>
  </r>
  <r>
    <s v="b418b68c-6231-4480-b57e-8b0aa3cb994c"/>
    <x v="365"/>
    <x v="4822"/>
    <x v="3"/>
    <x v="2"/>
    <x v="9"/>
    <n v="5"/>
    <n v="979.77"/>
    <n v="0.12"/>
    <n v="4310.9880000000003"/>
    <n v="978.20231081221164"/>
    <x v="1"/>
    <n v="5"/>
    <x v="0"/>
    <n v="0.22690907764350343"/>
    <n v="2.449554487277626E-5"/>
    <x v="0"/>
    <s v="May-2024"/>
    <n v="202405"/>
  </r>
  <r>
    <s v="5e30a7a5-8c26-463d-bd73-198a839c49be"/>
    <x v="363"/>
    <x v="4823"/>
    <x v="3"/>
    <x v="2"/>
    <x v="6"/>
    <n v="8"/>
    <n v="467.2"/>
    <n v="0.12"/>
    <n v="3289.0880000000002"/>
    <n v="561.42025782757332"/>
    <x v="1"/>
    <n v="5"/>
    <x v="0"/>
    <n v="0.17069177164842453"/>
    <n v="3.2106164383561641E-5"/>
    <x v="0"/>
    <s v="May-2024"/>
    <n v="202405"/>
  </r>
  <r>
    <s v="d2ddf983-2c6a-4af9-b2d4-bcf5dfce843b"/>
    <x v="376"/>
    <x v="4824"/>
    <x v="2"/>
    <x v="1"/>
    <x v="6"/>
    <n v="5"/>
    <n v="82.7"/>
    <n v="7.0000000000000007E-2"/>
    <n v="384.55499999999989"/>
    <n v="87.180668578023003"/>
    <x v="1"/>
    <n v="5"/>
    <x v="0"/>
    <n v="0.22670533103983312"/>
    <n v="1.6928657799274488E-4"/>
    <x v="0"/>
    <s v="May-2024"/>
    <n v="202405"/>
  </r>
  <r>
    <s v="f3ee1bf3-3cad-433c-ac26-58edc278b6b0"/>
    <x v="376"/>
    <x v="4825"/>
    <x v="2"/>
    <x v="2"/>
    <x v="4"/>
    <n v="3"/>
    <n v="462.13"/>
    <n v="0.12"/>
    <n v="1220.0232000000001"/>
    <n v="360.77231713697978"/>
    <x v="1"/>
    <n v="5"/>
    <x v="0"/>
    <n v="0.29570939072058611"/>
    <n v="8.6555731071343573E-5"/>
    <x v="0"/>
    <s v="May-2024"/>
    <n v="202405"/>
  </r>
  <r>
    <s v="a7feae7c-c9ee-4c45-8567-8ff9dd204815"/>
    <x v="366"/>
    <x v="4826"/>
    <x v="2"/>
    <x v="0"/>
    <x v="7"/>
    <n v="1"/>
    <n v="782.66"/>
    <n v="0"/>
    <n v="782.66"/>
    <n v="207.7120463878488"/>
    <x v="1"/>
    <n v="5"/>
    <x v="0"/>
    <n v="0.26539243910235455"/>
    <n v="0"/>
    <x v="1"/>
    <s v="May-2024"/>
    <n v="202405"/>
  </r>
  <r>
    <s v="3283f5de-7f8d-4fc9-b725-8af1f66edfaa"/>
    <x v="364"/>
    <x v="4827"/>
    <x v="3"/>
    <x v="0"/>
    <x v="5"/>
    <n v="1"/>
    <n v="905.26"/>
    <n v="0.03"/>
    <n v="878.10219999999993"/>
    <n v="126.0361914289669"/>
    <x v="1"/>
    <n v="5"/>
    <x v="0"/>
    <n v="0.14353248565937646"/>
    <n v="3.313965048715286E-5"/>
    <x v="0"/>
    <s v="May-2024"/>
    <n v="202405"/>
  </r>
  <r>
    <s v="98a83cf5-6e2e-423d-956d-241f9155a34e"/>
    <x v="360"/>
    <x v="4828"/>
    <x v="2"/>
    <x v="0"/>
    <x v="0"/>
    <n v="5"/>
    <n v="561.71"/>
    <n v="0.19"/>
    <n v="2274.9254999999998"/>
    <n v="269.69826037817501"/>
    <x v="1"/>
    <n v="5"/>
    <x v="0"/>
    <n v="0.11855256815142959"/>
    <n v="6.7650567018568293E-5"/>
    <x v="0"/>
    <s v="May-2024"/>
    <n v="202405"/>
  </r>
  <r>
    <s v="c8bb6487-96fb-4ce6-8c60-38b3f248d29b"/>
    <x v="356"/>
    <x v="4829"/>
    <x v="2"/>
    <x v="1"/>
    <x v="7"/>
    <n v="5"/>
    <n v="158.30000000000001"/>
    <n v="0.18"/>
    <n v="649.03000000000009"/>
    <n v="163.32229456873429"/>
    <x v="1"/>
    <n v="5"/>
    <x v="0"/>
    <n v="0.25164059376104997"/>
    <n v="2.2741629816803538E-4"/>
    <x v="0"/>
    <s v="May-2024"/>
    <n v="202405"/>
  </r>
  <r>
    <s v="232978cd-92f9-4d81-8bd6-11047d34e17e"/>
    <x v="379"/>
    <x v="4830"/>
    <x v="1"/>
    <x v="2"/>
    <x v="6"/>
    <n v="2"/>
    <n v="370.8"/>
    <n v="0.24"/>
    <n v="563.61599999999999"/>
    <n v="147.83567432853729"/>
    <x v="1"/>
    <n v="5"/>
    <x v="0"/>
    <n v="0.26229857620886793"/>
    <n v="3.2362459546925567E-4"/>
    <x v="0"/>
    <s v="May-2024"/>
    <n v="202405"/>
  </r>
  <r>
    <s v="611b381d-c35c-4a3f-8ac8-59e0368e91f7"/>
    <x v="358"/>
    <x v="4831"/>
    <x v="3"/>
    <x v="1"/>
    <x v="4"/>
    <n v="1"/>
    <n v="198.5"/>
    <n v="0.26"/>
    <n v="146.88999999999999"/>
    <n v="11.73927006619296"/>
    <x v="1"/>
    <n v="5"/>
    <x v="0"/>
    <n v="7.9918783213240932E-2"/>
    <n v="1.309823677581864E-3"/>
    <x v="0"/>
    <s v="May-2024"/>
    <n v="202405"/>
  </r>
  <r>
    <s v="4cedd8cf-c35c-4356-9d96-d62467db7ef3"/>
    <x v="363"/>
    <x v="4832"/>
    <x v="0"/>
    <x v="0"/>
    <x v="0"/>
    <n v="3"/>
    <n v="357.76"/>
    <n v="0.14000000000000001"/>
    <n v="923.02080000000001"/>
    <n v="153.97310427272359"/>
    <x v="1"/>
    <n v="5"/>
    <x v="0"/>
    <n v="0.16681433860723788"/>
    <n v="1.3044126416219442E-4"/>
    <x v="0"/>
    <s v="May-2024"/>
    <n v="202405"/>
  </r>
  <r>
    <s v="2b16ffa2-f308-484b-88f8-651e717800a0"/>
    <x v="364"/>
    <x v="4833"/>
    <x v="3"/>
    <x v="1"/>
    <x v="6"/>
    <n v="5"/>
    <n v="634.51"/>
    <n v="0.11"/>
    <n v="2823.5695000000001"/>
    <n v="155.82513053865941"/>
    <x v="1"/>
    <n v="5"/>
    <x v="0"/>
    <n v="5.5187283521322711E-2"/>
    <n v="3.4672424390474541E-5"/>
    <x v="0"/>
    <s v="May-2024"/>
    <n v="202405"/>
  </r>
  <r>
    <s v="ce2b1422-7b55-471f-8a4c-7f0ededa9f79"/>
    <x v="385"/>
    <x v="4834"/>
    <x v="1"/>
    <x v="0"/>
    <x v="5"/>
    <n v="6"/>
    <n v="801.68"/>
    <n v="0.21"/>
    <n v="3799.9632000000001"/>
    <n v="417.69912056673053"/>
    <x v="1"/>
    <n v="5"/>
    <x v="0"/>
    <n v="0.10992188570845383"/>
    <n v="4.365831753318032E-5"/>
    <x v="0"/>
    <s v="May-2024"/>
    <n v="202405"/>
  </r>
  <r>
    <s v="5620e17c-a190-4b6c-b6ee-30c65d0d8290"/>
    <x v="363"/>
    <x v="4835"/>
    <x v="0"/>
    <x v="1"/>
    <x v="6"/>
    <n v="4"/>
    <n v="836.67"/>
    <n v="0.17"/>
    <n v="2777.7444"/>
    <n v="623.59721221531947"/>
    <x v="1"/>
    <n v="5"/>
    <x v="0"/>
    <n v="0.22449769396180566"/>
    <n v="5.0796610372070235E-5"/>
    <x v="0"/>
    <s v="May-2024"/>
    <n v="202405"/>
  </r>
  <r>
    <s v="30e733e4-d4b4-4e92-836f-0084954c243b"/>
    <x v="379"/>
    <x v="4836"/>
    <x v="0"/>
    <x v="2"/>
    <x v="0"/>
    <n v="6"/>
    <n v="53.17"/>
    <n v="0.2"/>
    <n v="255.21600000000001"/>
    <n v="68.50478177949951"/>
    <x v="1"/>
    <n v="5"/>
    <x v="0"/>
    <n v="0.26841883651299098"/>
    <n v="6.2691994232336537E-4"/>
    <x v="0"/>
    <s v="May-2024"/>
    <n v="202405"/>
  </r>
  <r>
    <s v="2c1a6f59-4150-4172-8c50-105b6dba70ce"/>
    <x v="355"/>
    <x v="4837"/>
    <x v="2"/>
    <x v="1"/>
    <x v="5"/>
    <n v="7"/>
    <n v="444"/>
    <n v="0.26"/>
    <n v="2299.92"/>
    <n v="689.65228583750559"/>
    <x v="1"/>
    <n v="5"/>
    <x v="0"/>
    <n v="0.29985924981630036"/>
    <n v="8.3655083655083658E-5"/>
    <x v="0"/>
    <s v="May-2024"/>
    <n v="202405"/>
  </r>
  <r>
    <s v="269e3018-1c45-4706-9e3a-5918229a7368"/>
    <x v="359"/>
    <x v="4838"/>
    <x v="0"/>
    <x v="0"/>
    <x v="2"/>
    <n v="6"/>
    <n v="998.8"/>
    <n v="0.28999999999999998"/>
    <n v="4254.887999999999"/>
    <n v="217.1010794348017"/>
    <x v="1"/>
    <n v="5"/>
    <x v="0"/>
    <n v="5.1023923411098425E-2"/>
    <n v="4.8391403016953683E-5"/>
    <x v="0"/>
    <s v="May-2024"/>
    <n v="202405"/>
  </r>
  <r>
    <s v="4e832c36-c2b0-427e-92bd-a7f857c3f2a6"/>
    <x v="378"/>
    <x v="4839"/>
    <x v="1"/>
    <x v="0"/>
    <x v="5"/>
    <n v="8"/>
    <n v="178.35"/>
    <n v="0.09"/>
    <n v="1298.3879999999999"/>
    <n v="228.73768186584371"/>
    <x v="1"/>
    <n v="5"/>
    <x v="0"/>
    <n v="0.17617051441159631"/>
    <n v="6.307821698906644E-5"/>
    <x v="0"/>
    <s v="May-2024"/>
    <n v="202405"/>
  </r>
  <r>
    <s v="3a6e6543-cd75-4be9-9e08-c5196784fe36"/>
    <x v="377"/>
    <x v="4840"/>
    <x v="1"/>
    <x v="1"/>
    <x v="4"/>
    <n v="9"/>
    <n v="428.73"/>
    <n v="0.23"/>
    <n v="2971.0989"/>
    <n v="264.91195513637427"/>
    <x v="1"/>
    <n v="5"/>
    <x v="0"/>
    <n v="8.91629541973087E-2"/>
    <n v="5.9607574826943661E-5"/>
    <x v="0"/>
    <s v="May-2024"/>
    <n v="202405"/>
  </r>
  <r>
    <s v="c357cd76-a634-49d0-999c-ac87443532d5"/>
    <x v="367"/>
    <x v="4841"/>
    <x v="3"/>
    <x v="1"/>
    <x v="2"/>
    <n v="6"/>
    <n v="590.70000000000005"/>
    <n v="0.08"/>
    <n v="3260.6640000000002"/>
    <n v="739.8736148500808"/>
    <x v="1"/>
    <n v="5"/>
    <x v="0"/>
    <n v="0.22690887955645866"/>
    <n v="2.2572089611195756E-5"/>
    <x v="0"/>
    <s v="May-2024"/>
    <n v="202405"/>
  </r>
  <r>
    <s v="dcf0354e-1887-4248-ae78-83fb970fe86a"/>
    <x v="379"/>
    <x v="4842"/>
    <x v="0"/>
    <x v="1"/>
    <x v="5"/>
    <n v="4"/>
    <n v="742.08"/>
    <n v="0.17"/>
    <n v="2463.7055999999998"/>
    <n v="357.59670538536852"/>
    <x v="1"/>
    <n v="5"/>
    <x v="0"/>
    <n v="0.14514587513433772"/>
    <n v="5.7271453212591636E-5"/>
    <x v="0"/>
    <s v="May-2024"/>
    <n v="202405"/>
  </r>
  <r>
    <s v="dbb1a6dd-4f0a-4d8e-9305-e1b5b4d78272"/>
    <x v="369"/>
    <x v="4843"/>
    <x v="2"/>
    <x v="0"/>
    <x v="4"/>
    <n v="4"/>
    <n v="15.93"/>
    <n v="0.03"/>
    <n v="61.808399999999999"/>
    <n v="10.677956860146139"/>
    <x v="1"/>
    <n v="5"/>
    <x v="0"/>
    <n v="0.17275899166045616"/>
    <n v="4.7080979284369113E-4"/>
    <x v="0"/>
    <s v="May-2024"/>
    <n v="202405"/>
  </r>
  <r>
    <s v="789ff618-6303-4378-ae57-7abc65a8e1e6"/>
    <x v="385"/>
    <x v="4844"/>
    <x v="1"/>
    <x v="0"/>
    <x v="1"/>
    <n v="2"/>
    <n v="419.19"/>
    <n v="0.21"/>
    <n v="662.3202"/>
    <n v="86.124959159315324"/>
    <x v="1"/>
    <n v="5"/>
    <x v="0"/>
    <n v="0.13003522942425028"/>
    <n v="2.5048307450082301E-4"/>
    <x v="0"/>
    <s v="May-2024"/>
    <n v="202405"/>
  </r>
  <r>
    <s v="28dbf2bb-b798-4ba3-a23f-a130d1b13c8d"/>
    <x v="366"/>
    <x v="393"/>
    <x v="3"/>
    <x v="2"/>
    <x v="3"/>
    <n v="7"/>
    <n v="749.47"/>
    <n v="0.14000000000000001"/>
    <n v="4511.8094000000001"/>
    <n v="1185.049123413841"/>
    <x v="1"/>
    <n v="5"/>
    <x v="0"/>
    <n v="0.262654961314155"/>
    <n v="2.6685524437269005E-5"/>
    <x v="0"/>
    <s v="May-2024"/>
    <n v="202405"/>
  </r>
  <r>
    <s v="7cab4b72-63fc-4df7-918d-261acb35ad66"/>
    <x v="356"/>
    <x v="4845"/>
    <x v="0"/>
    <x v="1"/>
    <x v="0"/>
    <n v="3"/>
    <n v="966"/>
    <n v="0.05"/>
    <n v="2753.1"/>
    <n v="492.28727917075707"/>
    <x v="1"/>
    <n v="5"/>
    <x v="0"/>
    <n v="0.1788119861867557"/>
    <n v="1.7253278122843341E-5"/>
    <x v="0"/>
    <s v="May-2024"/>
    <n v="202405"/>
  </r>
  <r>
    <s v="c6f83110-161d-4626-8a82-e6f379e1eed3"/>
    <x v="372"/>
    <x v="4846"/>
    <x v="2"/>
    <x v="1"/>
    <x v="7"/>
    <n v="6"/>
    <n v="963.56"/>
    <n v="0.03"/>
    <n v="5607.9191999999994"/>
    <n v="1441.1191420117179"/>
    <x v="1"/>
    <n v="5"/>
    <x v="0"/>
    <n v="0.25697929849126894"/>
    <n v="5.1890904562248331E-6"/>
    <x v="0"/>
    <s v="May-2024"/>
    <n v="202405"/>
  </r>
  <r>
    <s v="056433cb-acb3-470c-b0ca-9aeb671a5235"/>
    <x v="370"/>
    <x v="4847"/>
    <x v="2"/>
    <x v="0"/>
    <x v="7"/>
    <n v="9"/>
    <n v="166.24"/>
    <n v="0.22"/>
    <n v="1167.0047999999999"/>
    <n v="216.7410545146065"/>
    <x v="1"/>
    <n v="5"/>
    <x v="0"/>
    <n v="0.18572421854186591"/>
    <n v="1.4704309699497379E-4"/>
    <x v="0"/>
    <s v="May-2024"/>
    <n v="202405"/>
  </r>
  <r>
    <s v="4fe2bdec-fbe9-45ba-ba8d-b6c0b48a2d33"/>
    <x v="357"/>
    <x v="4848"/>
    <x v="0"/>
    <x v="1"/>
    <x v="0"/>
    <n v="7"/>
    <n v="409.39"/>
    <n v="0.24"/>
    <n v="2177.9548"/>
    <n v="498.40230878976718"/>
    <x v="1"/>
    <n v="5"/>
    <x v="0"/>
    <n v="0.22883960162523445"/>
    <n v="8.3748294500877608E-5"/>
    <x v="0"/>
    <s v="May-2024"/>
    <n v="202405"/>
  </r>
  <r>
    <s v="4ee98561-725c-4ae9-9c6d-da6b8383f1ee"/>
    <x v="362"/>
    <x v="4849"/>
    <x v="0"/>
    <x v="1"/>
    <x v="6"/>
    <n v="2"/>
    <n v="937.81"/>
    <n v="0.13"/>
    <n v="1631.7893999999999"/>
    <n v="310.40956813149847"/>
    <x v="1"/>
    <n v="5"/>
    <x v="0"/>
    <n v="0.19022648886645452"/>
    <n v="6.9310414689542659E-5"/>
    <x v="0"/>
    <s v="May-2024"/>
    <n v="202405"/>
  </r>
  <r>
    <s v="65e64665-47df-4ec8-bc9c-18a1ab26f85a"/>
    <x v="378"/>
    <x v="4850"/>
    <x v="0"/>
    <x v="2"/>
    <x v="9"/>
    <n v="9"/>
    <n v="856.2"/>
    <n v="0.19"/>
    <n v="6241.6980000000003"/>
    <n v="1816.4208199484781"/>
    <x v="1"/>
    <n v="5"/>
    <x v="0"/>
    <n v="0.29101389076313494"/>
    <n v="2.4656752056892211E-5"/>
    <x v="0"/>
    <s v="May-2024"/>
    <n v="202405"/>
  </r>
  <r>
    <s v="2ab5f540-263e-4889-afaf-c8c778353e0d"/>
    <x v="373"/>
    <x v="4851"/>
    <x v="1"/>
    <x v="1"/>
    <x v="0"/>
    <n v="6"/>
    <n v="917.83"/>
    <n v="0.13"/>
    <n v="4791.0726000000004"/>
    <n v="1295.398543558385"/>
    <x v="1"/>
    <n v="5"/>
    <x v="0"/>
    <n v="0.270377565048458"/>
    <n v="2.3606404962429496E-5"/>
    <x v="0"/>
    <s v="May-2024"/>
    <n v="202405"/>
  </r>
  <r>
    <s v="520c08a0-b93b-4453-886b-fb0367cbf91a"/>
    <x v="359"/>
    <x v="4852"/>
    <x v="2"/>
    <x v="0"/>
    <x v="2"/>
    <n v="2"/>
    <n v="742.81"/>
    <n v="0.27"/>
    <n v="1084.5026"/>
    <n v="245.43660505483459"/>
    <x v="1"/>
    <n v="5"/>
    <x v="0"/>
    <n v="0.22631260179075144"/>
    <n v="1.8174230287691336E-4"/>
    <x v="0"/>
    <s v="May-2024"/>
    <n v="202405"/>
  </r>
  <r>
    <s v="d73f7b35-72e7-4853-b6e7-ce07772b6299"/>
    <x v="376"/>
    <x v="4853"/>
    <x v="2"/>
    <x v="2"/>
    <x v="0"/>
    <n v="8"/>
    <n v="41.68"/>
    <n v="0.02"/>
    <n v="326.77120000000002"/>
    <n v="61.593744849906891"/>
    <x v="1"/>
    <n v="5"/>
    <x v="0"/>
    <n v="0.18849196272470428"/>
    <n v="5.9980806142034554E-5"/>
    <x v="0"/>
    <s v="May-2024"/>
    <n v="202405"/>
  </r>
  <r>
    <s v="d7036e77-727b-4fbb-950f-5b27fc5a0fe8"/>
    <x v="364"/>
    <x v="4854"/>
    <x v="2"/>
    <x v="1"/>
    <x v="2"/>
    <n v="2"/>
    <n v="777.55"/>
    <n v="0.02"/>
    <n v="1523.998"/>
    <n v="151.8077243671874"/>
    <x v="1"/>
    <n v="5"/>
    <x v="0"/>
    <n v="9.9611498418756064E-2"/>
    <n v="1.2860909266285128E-5"/>
    <x v="0"/>
    <s v="May-2024"/>
    <n v="202405"/>
  </r>
  <r>
    <s v="cd758d27-a805-4735-b097-0e77d760178f"/>
    <x v="356"/>
    <x v="4855"/>
    <x v="3"/>
    <x v="2"/>
    <x v="8"/>
    <n v="9"/>
    <n v="754.36"/>
    <n v="0.04"/>
    <n v="6517.6704"/>
    <n v="536.7919653069689"/>
    <x v="1"/>
    <n v="5"/>
    <x v="0"/>
    <n v="8.2359483122523183E-2"/>
    <n v="5.8916756514720351E-6"/>
    <x v="0"/>
    <s v="May-2024"/>
    <n v="202405"/>
  </r>
  <r>
    <s v="49e9371b-fa42-440d-9a6c-12fc1b904bcd"/>
    <x v="366"/>
    <x v="4856"/>
    <x v="3"/>
    <x v="1"/>
    <x v="2"/>
    <n v="2"/>
    <n v="218.85"/>
    <n v="0.21"/>
    <n v="345.78300000000002"/>
    <n v="81.109514098151507"/>
    <x v="1"/>
    <n v="5"/>
    <x v="0"/>
    <n v="0.23456767422965127"/>
    <n v="4.7978067169294038E-4"/>
    <x v="0"/>
    <s v="May-2024"/>
    <n v="202405"/>
  </r>
  <r>
    <s v="c5f8b9da-dee5-406b-948a-c9c527d9b4cc"/>
    <x v="366"/>
    <x v="4857"/>
    <x v="0"/>
    <x v="0"/>
    <x v="0"/>
    <n v="6"/>
    <n v="873.21"/>
    <n v="0.05"/>
    <n v="4977.2969999999996"/>
    <n v="1115.665023987478"/>
    <x v="1"/>
    <n v="5"/>
    <x v="0"/>
    <n v="0.22415078384662962"/>
    <n v="9.5433324553467468E-6"/>
    <x v="0"/>
    <s v="May-2024"/>
    <n v="202405"/>
  </r>
  <r>
    <s v="607f8b33-96b2-40c2-8435-9cedfead9538"/>
    <x v="372"/>
    <x v="4858"/>
    <x v="2"/>
    <x v="2"/>
    <x v="0"/>
    <n v="4"/>
    <n v="438.25"/>
    <n v="0.08"/>
    <n v="1612.76"/>
    <n v="129.03469424052301"/>
    <x v="1"/>
    <n v="5"/>
    <x v="0"/>
    <n v="8.0008615194153504E-2"/>
    <n v="4.5636052481460355E-5"/>
    <x v="0"/>
    <s v="May-2024"/>
    <n v="202405"/>
  </r>
  <r>
    <s v="054fd167-24bb-409e-8348-923f007cf17e"/>
    <x v="380"/>
    <x v="4859"/>
    <x v="3"/>
    <x v="2"/>
    <x v="0"/>
    <n v="1"/>
    <n v="847.42"/>
    <n v="0.2"/>
    <n v="677.93600000000004"/>
    <n v="60.920543541486019"/>
    <x v="1"/>
    <n v="5"/>
    <x v="0"/>
    <n v="8.9861791587238352E-2"/>
    <n v="2.3601047886526164E-4"/>
    <x v="0"/>
    <s v="May-2024"/>
    <n v="202405"/>
  </r>
  <r>
    <s v="a1939141-073f-482b-9d26-ab26e7284a8f"/>
    <x v="365"/>
    <x v="4860"/>
    <x v="1"/>
    <x v="1"/>
    <x v="1"/>
    <n v="4"/>
    <n v="825.37"/>
    <n v="0.24"/>
    <n v="2509.1248000000001"/>
    <n v="315.40240505114161"/>
    <x v="1"/>
    <n v="5"/>
    <x v="0"/>
    <n v="0.12570215919556557"/>
    <n v="7.2694670269091429E-5"/>
    <x v="0"/>
    <s v="May-2024"/>
    <n v="202405"/>
  </r>
  <r>
    <s v="5e073cbc-49a6-4750-b941-23a0fff9bdca"/>
    <x v="358"/>
    <x v="4861"/>
    <x v="0"/>
    <x v="1"/>
    <x v="8"/>
    <n v="1"/>
    <n v="894.69"/>
    <n v="0.05"/>
    <n v="849.95550000000003"/>
    <n v="99.222369626289819"/>
    <x v="1"/>
    <n v="5"/>
    <x v="0"/>
    <n v="0.11673831115427787"/>
    <n v="5.5885278699884878E-5"/>
    <x v="0"/>
    <s v="May-2024"/>
    <n v="202405"/>
  </r>
  <r>
    <s v="7008d4d5-b2eb-44f4-8e3c-6ccdbd486825"/>
    <x v="383"/>
    <x v="4862"/>
    <x v="1"/>
    <x v="1"/>
    <x v="8"/>
    <n v="1"/>
    <n v="829.65"/>
    <n v="0"/>
    <n v="829.65"/>
    <n v="65.14124961072956"/>
    <x v="1"/>
    <n v="5"/>
    <x v="0"/>
    <n v="7.8516542651394641E-2"/>
    <n v="0"/>
    <x v="1"/>
    <s v="May-2024"/>
    <n v="202405"/>
  </r>
  <r>
    <s v="45615f59-1f04-40c6-984d-d72428e14eee"/>
    <x v="368"/>
    <x v="4863"/>
    <x v="0"/>
    <x v="2"/>
    <x v="7"/>
    <n v="7"/>
    <n v="430.33"/>
    <n v="0.25"/>
    <n v="2259.2325000000001"/>
    <n v="641.88184009275153"/>
    <x v="1"/>
    <n v="5"/>
    <x v="0"/>
    <n v="0.28411499927198797"/>
    <n v="8.2992786267017675E-5"/>
    <x v="0"/>
    <s v="May-2024"/>
    <n v="202405"/>
  </r>
  <r>
    <s v="582527cd-cff4-4662-a907-a2fcf67450d0"/>
    <x v="368"/>
    <x v="4864"/>
    <x v="0"/>
    <x v="1"/>
    <x v="0"/>
    <n v="3"/>
    <n v="126.3"/>
    <n v="0.18"/>
    <n v="310.69799999999998"/>
    <n v="38.328052025141567"/>
    <x v="1"/>
    <n v="5"/>
    <x v="0"/>
    <n v="0.12336111601987"/>
    <n v="4.7505938242280285E-4"/>
    <x v="0"/>
    <s v="May-2024"/>
    <n v="202405"/>
  </r>
  <r>
    <s v="2328e5f0-7250-4946-a287-ff8715c8d05e"/>
    <x v="367"/>
    <x v="4865"/>
    <x v="2"/>
    <x v="1"/>
    <x v="6"/>
    <n v="8"/>
    <n v="856.96"/>
    <n v="0.28000000000000003"/>
    <n v="4936.0896000000002"/>
    <n v="556.51162766008304"/>
    <x v="1"/>
    <n v="5"/>
    <x v="0"/>
    <n v="0.1127434209581777"/>
    <n v="4.0842046303211353E-5"/>
    <x v="0"/>
    <s v="May-2024"/>
    <n v="202405"/>
  </r>
  <r>
    <s v="d8953990-143a-4422-9fa3-bf5a0f807e19"/>
    <x v="357"/>
    <x v="4866"/>
    <x v="2"/>
    <x v="2"/>
    <x v="3"/>
    <n v="3"/>
    <n v="712.52"/>
    <n v="0.22"/>
    <n v="1667.2968000000001"/>
    <n v="429.98834618919688"/>
    <x v="1"/>
    <n v="5"/>
    <x v="0"/>
    <n v="0.25789550258190197"/>
    <n v="1.0292108759520201E-4"/>
    <x v="0"/>
    <s v="May-2024"/>
    <n v="202405"/>
  </r>
  <r>
    <s v="eba13440-caa4-4994-a8ad-8d45ef7d1262"/>
    <x v="363"/>
    <x v="4867"/>
    <x v="1"/>
    <x v="2"/>
    <x v="1"/>
    <n v="4"/>
    <n v="114.78"/>
    <n v="0.04"/>
    <n v="440.7552"/>
    <n v="116.0297903281628"/>
    <x v="1"/>
    <n v="5"/>
    <x v="0"/>
    <n v="0.26325223236881334"/>
    <n v="8.7123192193761976E-5"/>
    <x v="0"/>
    <s v="May-2024"/>
    <n v="202405"/>
  </r>
  <r>
    <s v="943a23dd-ebcc-4eb2-a561-7bf346eb9410"/>
    <x v="358"/>
    <x v="4868"/>
    <x v="1"/>
    <x v="2"/>
    <x v="0"/>
    <n v="4"/>
    <n v="581.37"/>
    <n v="0.26"/>
    <n v="1720.8552"/>
    <n v="196.69156787660191"/>
    <x v="1"/>
    <n v="5"/>
    <x v="0"/>
    <n v="0.11429873232599809"/>
    <n v="1.118048746925366E-4"/>
    <x v="0"/>
    <s v="May-2024"/>
    <n v="202405"/>
  </r>
  <r>
    <s v="fd08355a-cbc2-4ab4-9ae3-632d7dfcb470"/>
    <x v="371"/>
    <x v="4869"/>
    <x v="3"/>
    <x v="1"/>
    <x v="6"/>
    <n v="9"/>
    <n v="894.06"/>
    <n v="0.02"/>
    <n v="7885.609199999999"/>
    <n v="1117.2231789708101"/>
    <x v="1"/>
    <n v="5"/>
    <x v="0"/>
    <n v="0.14167874042893353"/>
    <n v="2.485540368903902E-6"/>
    <x v="0"/>
    <s v="May-2024"/>
    <n v="202405"/>
  </r>
  <r>
    <s v="dc801bc9-94ba-48ea-b8ab-299958f2b51c"/>
    <x v="357"/>
    <x v="4870"/>
    <x v="2"/>
    <x v="1"/>
    <x v="9"/>
    <n v="1"/>
    <n v="514.32000000000005"/>
    <n v="0.16"/>
    <n v="432.02879999999999"/>
    <n v="58.40732377327582"/>
    <x v="1"/>
    <n v="5"/>
    <x v="0"/>
    <n v="0.13519312548903181"/>
    <n v="3.110903717529942E-4"/>
    <x v="0"/>
    <s v="May-2024"/>
    <n v="202405"/>
  </r>
  <r>
    <s v="dc15a197-ddfd-4fbc-8ef5-6d0935036005"/>
    <x v="366"/>
    <x v="4871"/>
    <x v="2"/>
    <x v="1"/>
    <x v="0"/>
    <n v="6"/>
    <n v="704.92"/>
    <n v="0.28000000000000003"/>
    <n v="3045.2543999999989"/>
    <n v="336.12880357456919"/>
    <x v="1"/>
    <n v="5"/>
    <x v="0"/>
    <n v="0.11037790589008567"/>
    <n v="6.6201365639599773E-5"/>
    <x v="0"/>
    <s v="May-2024"/>
    <n v="202405"/>
  </r>
  <r>
    <s v="75ff3963-1da5-4d88-ab8a-9833092dc8b2"/>
    <x v="362"/>
    <x v="4872"/>
    <x v="1"/>
    <x v="1"/>
    <x v="8"/>
    <n v="4"/>
    <n v="771.09"/>
    <n v="0.28000000000000003"/>
    <n v="2220.7392"/>
    <n v="174.99658700480779"/>
    <x v="1"/>
    <n v="5"/>
    <x v="0"/>
    <n v="7.8801052822775317E-2"/>
    <n v="9.0780583330091175E-5"/>
    <x v="0"/>
    <s v="May-2024"/>
    <n v="202405"/>
  </r>
  <r>
    <s v="f36fd790-2781-43c6-bee5-4b309f6f23a5"/>
    <x v="356"/>
    <x v="4873"/>
    <x v="0"/>
    <x v="0"/>
    <x v="8"/>
    <n v="8"/>
    <n v="610.03"/>
    <n v="0.05"/>
    <n v="4636.2279999999992"/>
    <n v="503.49135860113188"/>
    <x v="1"/>
    <n v="5"/>
    <x v="0"/>
    <n v="0.10859935244796674"/>
    <n v="1.0245397767322919E-5"/>
    <x v="0"/>
    <s v="May-2024"/>
    <n v="202405"/>
  </r>
  <r>
    <s v="41523cbf-d55f-4e44-aa82-378c68ea620e"/>
    <x v="360"/>
    <x v="2914"/>
    <x v="1"/>
    <x v="1"/>
    <x v="8"/>
    <n v="5"/>
    <n v="477.34"/>
    <n v="0.19"/>
    <n v="1933.2270000000001"/>
    <n v="163.49982738052509"/>
    <x v="1"/>
    <n v="5"/>
    <x v="0"/>
    <n v="8.4573527775333723E-2"/>
    <n v="7.9607826706330927E-5"/>
    <x v="0"/>
    <s v="May-2024"/>
    <n v="202405"/>
  </r>
  <r>
    <s v="e355f734-dc55-498b-8a4c-fc36781d6367"/>
    <x v="361"/>
    <x v="4874"/>
    <x v="3"/>
    <x v="1"/>
    <x v="1"/>
    <n v="8"/>
    <n v="255.95"/>
    <n v="0.14000000000000001"/>
    <n v="1760.9359999999999"/>
    <n v="293.70678393680657"/>
    <x v="1"/>
    <n v="5"/>
    <x v="0"/>
    <n v="0.16679015247391535"/>
    <n v="6.8372729048642327E-5"/>
    <x v="0"/>
    <s v="May-2024"/>
    <n v="202405"/>
  </r>
  <r>
    <s v="8c3f6be8-4e69-4c6a-b3a7-2128b0551642"/>
    <x v="382"/>
    <x v="4875"/>
    <x v="2"/>
    <x v="1"/>
    <x v="6"/>
    <n v="1"/>
    <n v="254.21"/>
    <n v="0.06"/>
    <n v="238.95740000000001"/>
    <n v="59.789218793032653"/>
    <x v="1"/>
    <n v="5"/>
    <x v="0"/>
    <n v="0.25020869323583472"/>
    <n v="2.3602533338578339E-4"/>
    <x v="0"/>
    <s v="May-2024"/>
    <n v="202405"/>
  </r>
  <r>
    <s v="382a43c5-1cc1-4b57-ae78-329d9adcecef"/>
    <x v="356"/>
    <x v="4876"/>
    <x v="3"/>
    <x v="1"/>
    <x v="4"/>
    <n v="6"/>
    <n v="632.01"/>
    <n v="0.15"/>
    <n v="3223.2510000000002"/>
    <n v="188.23985701115859"/>
    <x v="1"/>
    <n v="5"/>
    <x v="0"/>
    <n v="5.8400620060665015E-2"/>
    <n v="3.9556336133921931E-5"/>
    <x v="0"/>
    <s v="May-2024"/>
    <n v="202405"/>
  </r>
  <r>
    <s v="d2639a3b-71e1-4425-aec1-b88299093c28"/>
    <x v="368"/>
    <x v="4877"/>
    <x v="0"/>
    <x v="1"/>
    <x v="6"/>
    <n v="9"/>
    <n v="694.14"/>
    <n v="0.21"/>
    <n v="4935.3354000000008"/>
    <n v="1373.872252104198"/>
    <x v="1"/>
    <n v="5"/>
    <x v="0"/>
    <n v="0.27837464746655266"/>
    <n v="3.3614736700569526E-5"/>
    <x v="0"/>
    <s v="May-2024"/>
    <n v="202405"/>
  </r>
  <r>
    <s v="c4c90bd4-1ea7-45eb-a88f-18df656c4891"/>
    <x v="375"/>
    <x v="4878"/>
    <x v="3"/>
    <x v="1"/>
    <x v="7"/>
    <n v="7"/>
    <n v="363.23"/>
    <n v="0.24"/>
    <n v="1932.3835999999999"/>
    <n v="485.40737208149329"/>
    <x v="1"/>
    <n v="5"/>
    <x v="0"/>
    <n v="0.25119617661912125"/>
    <n v="9.4391196447744625E-5"/>
    <x v="0"/>
    <s v="May-2024"/>
    <n v="202405"/>
  </r>
  <r>
    <s v="3ab0660b-3057-4be9-be92-4991025681a2"/>
    <x v="362"/>
    <x v="4879"/>
    <x v="1"/>
    <x v="1"/>
    <x v="5"/>
    <n v="2"/>
    <n v="26.35"/>
    <n v="0.26"/>
    <n v="38.997999999999998"/>
    <n v="6.4017606670698273"/>
    <x v="1"/>
    <n v="5"/>
    <x v="0"/>
    <n v="0.16415612767500457"/>
    <n v="4.9335863377609106E-3"/>
    <x v="0"/>
    <s v="May-2024"/>
    <n v="202405"/>
  </r>
  <r>
    <s v="deee0f0c-b456-49a6-957f-5a9675938d12"/>
    <x v="378"/>
    <x v="4880"/>
    <x v="0"/>
    <x v="0"/>
    <x v="1"/>
    <n v="4"/>
    <n v="634.64"/>
    <n v="0.17"/>
    <n v="2107.0048000000002"/>
    <n v="383.66768067077771"/>
    <x v="1"/>
    <n v="5"/>
    <x v="0"/>
    <n v="0.18209150765616561"/>
    <n v="6.696709945796042E-5"/>
    <x v="0"/>
    <s v="May-2024"/>
    <n v="202405"/>
  </r>
  <r>
    <s v="67cb8cb4-fdc4-4a52-95a9-6b937576c97e"/>
    <x v="382"/>
    <x v="4881"/>
    <x v="2"/>
    <x v="2"/>
    <x v="8"/>
    <n v="6"/>
    <n v="115.91"/>
    <n v="0.12"/>
    <n v="612.00480000000005"/>
    <n v="95.610208563382059"/>
    <x v="1"/>
    <n v="5"/>
    <x v="0"/>
    <n v="0.15622460569489333"/>
    <n v="1.7254766629281338E-4"/>
    <x v="0"/>
    <s v="May-2024"/>
    <n v="202405"/>
  </r>
  <r>
    <s v="cd395f29-31e7-4240-bbef-cfbb553ee7a6"/>
    <x v="377"/>
    <x v="4882"/>
    <x v="0"/>
    <x v="2"/>
    <x v="4"/>
    <n v="7"/>
    <n v="510.1"/>
    <n v="0.05"/>
    <n v="3392.165"/>
    <n v="698.70678506273589"/>
    <x v="1"/>
    <n v="5"/>
    <x v="0"/>
    <n v="0.20597665062363885"/>
    <n v="1.400285658274288E-5"/>
    <x v="0"/>
    <s v="May-2024"/>
    <n v="202405"/>
  </r>
  <r>
    <s v="ceb38565-e5ec-4556-b26a-f5f86ea734b0"/>
    <x v="360"/>
    <x v="4883"/>
    <x v="0"/>
    <x v="1"/>
    <x v="7"/>
    <n v="2"/>
    <n v="250.43"/>
    <n v="0.09"/>
    <n v="455.7826"/>
    <n v="117.4594410370391"/>
    <x v="1"/>
    <n v="5"/>
    <x v="0"/>
    <n v="0.25770935756880387"/>
    <n v="1.7969093159765203E-4"/>
    <x v="0"/>
    <s v="May-2024"/>
    <n v="202405"/>
  </r>
  <r>
    <s v="45bb24b1-e004-4dcc-b474-226fb0b87caa"/>
    <x v="355"/>
    <x v="4884"/>
    <x v="0"/>
    <x v="1"/>
    <x v="8"/>
    <n v="1"/>
    <n v="370.02"/>
    <n v="0.08"/>
    <n v="340.41840000000002"/>
    <n v="39.408258288711103"/>
    <x v="1"/>
    <n v="5"/>
    <x v="0"/>
    <n v="0.1157641839827433"/>
    <n v="2.1620452948489273E-4"/>
    <x v="0"/>
    <s v="May-2024"/>
    <n v="202405"/>
  </r>
  <r>
    <s v="6974f0b8-87cd-4735-a7d8-ee8fd84735b9"/>
    <x v="355"/>
    <x v="4885"/>
    <x v="3"/>
    <x v="1"/>
    <x v="2"/>
    <n v="9"/>
    <n v="655.54"/>
    <n v="0.09"/>
    <n v="5368.8725999999997"/>
    <n v="959.35141389507362"/>
    <x v="1"/>
    <n v="5"/>
    <x v="0"/>
    <n v="0.17868768461651963"/>
    <n v="1.5254599261677395E-5"/>
    <x v="0"/>
    <s v="May-2024"/>
    <n v="202405"/>
  </r>
  <r>
    <s v="e9d7f540-264d-46b9-8d5e-e6e8426bb03e"/>
    <x v="364"/>
    <x v="4886"/>
    <x v="3"/>
    <x v="1"/>
    <x v="9"/>
    <n v="5"/>
    <n v="459.57"/>
    <n v="0.28000000000000003"/>
    <n v="1654.452"/>
    <n v="479.36241928562811"/>
    <x v="1"/>
    <n v="5"/>
    <x v="0"/>
    <n v="0.28974090471384367"/>
    <n v="1.218530365341515E-4"/>
    <x v="0"/>
    <s v="May-2024"/>
    <n v="202405"/>
  </r>
  <r>
    <s v="84dfa734-3a06-49cf-a5e5-374c11616bb8"/>
    <x v="370"/>
    <x v="4887"/>
    <x v="0"/>
    <x v="0"/>
    <x v="1"/>
    <n v="8"/>
    <n v="283.38"/>
    <n v="0.03"/>
    <n v="2199.0288"/>
    <n v="621.23034712778735"/>
    <x v="1"/>
    <n v="5"/>
    <x v="0"/>
    <n v="0.28250214236747939"/>
    <n v="1.3233114545839509E-5"/>
    <x v="0"/>
    <s v="May-2024"/>
    <n v="202405"/>
  </r>
  <r>
    <s v="19d43499-278a-4c4b-9bb0-93e43870a27b"/>
    <x v="364"/>
    <x v="4888"/>
    <x v="0"/>
    <x v="0"/>
    <x v="8"/>
    <n v="2"/>
    <n v="943.24"/>
    <n v="0.2"/>
    <n v="1509.184"/>
    <n v="189.8218996980147"/>
    <x v="1"/>
    <n v="5"/>
    <x v="0"/>
    <n v="0.12577783735980153"/>
    <n v="1.0601755650735762E-4"/>
    <x v="0"/>
    <s v="May-2024"/>
    <n v="202405"/>
  </r>
  <r>
    <s v="cbec624e-5f31-4361-92df-33f2ef2bf54a"/>
    <x v="361"/>
    <x v="4889"/>
    <x v="2"/>
    <x v="1"/>
    <x v="2"/>
    <n v="7"/>
    <n v="294.26"/>
    <n v="0.05"/>
    <n v="1956.829"/>
    <n v="175.30083885003441"/>
    <x v="1"/>
    <n v="5"/>
    <x v="0"/>
    <n v="8.958413783219403E-2"/>
    <n v="2.4273965686322109E-5"/>
    <x v="0"/>
    <s v="May-2024"/>
    <n v="202405"/>
  </r>
  <r>
    <s v="b8c7e130-9ee2-4e0b-bc38-199786080527"/>
    <x v="377"/>
    <x v="4890"/>
    <x v="0"/>
    <x v="1"/>
    <x v="8"/>
    <n v="8"/>
    <n v="38.94"/>
    <n v="0.1"/>
    <n v="280.36799999999999"/>
    <n v="27.3353486761733"/>
    <x v="1"/>
    <n v="5"/>
    <x v="0"/>
    <n v="9.7498104905600139E-2"/>
    <n v="3.2100667693888037E-4"/>
    <x v="0"/>
    <s v="May-2024"/>
    <n v="202405"/>
  </r>
  <r>
    <s v="5f31b6f2-6fef-426b-974a-e113c048d610"/>
    <x v="363"/>
    <x v="4891"/>
    <x v="2"/>
    <x v="2"/>
    <x v="7"/>
    <n v="1"/>
    <n v="318.25"/>
    <n v="0.17"/>
    <n v="264.14749999999998"/>
    <n v="57.006322029650889"/>
    <x v="1"/>
    <n v="5"/>
    <x v="0"/>
    <n v="0.21581246095325868"/>
    <n v="5.3417124901806762E-4"/>
    <x v="0"/>
    <s v="May-2024"/>
    <n v="202405"/>
  </r>
  <r>
    <s v="28ec3503-8355-4fe4-b5fb-afb446849c3f"/>
    <x v="382"/>
    <x v="4892"/>
    <x v="2"/>
    <x v="2"/>
    <x v="8"/>
    <n v="4"/>
    <n v="760.62"/>
    <n v="0.01"/>
    <n v="3012.0551999999998"/>
    <n v="589.99160065310957"/>
    <x v="1"/>
    <n v="5"/>
    <x v="0"/>
    <n v="0.19587675572914787"/>
    <n v="3.2867923536062686E-6"/>
    <x v="0"/>
    <s v="May-2024"/>
    <n v="202405"/>
  </r>
  <r>
    <s v="ffd32357-70dd-4405-838b-03b2677b4b47"/>
    <x v="358"/>
    <x v="2181"/>
    <x v="3"/>
    <x v="1"/>
    <x v="4"/>
    <n v="6"/>
    <n v="847.13"/>
    <n v="0.23"/>
    <n v="3913.7406000000001"/>
    <n v="789.01535682177246"/>
    <x v="1"/>
    <n v="5"/>
    <x v="0"/>
    <n v="0.20160134190338838"/>
    <n v="4.5250827303168743E-5"/>
    <x v="0"/>
    <s v="May-2024"/>
    <n v="202405"/>
  </r>
  <r>
    <s v="5d663db1-ea1a-48fb-951f-bf38e86b3c06"/>
    <x v="364"/>
    <x v="4893"/>
    <x v="2"/>
    <x v="0"/>
    <x v="7"/>
    <n v="9"/>
    <n v="485.39"/>
    <n v="0.18"/>
    <n v="3582.1781999999998"/>
    <n v="522.58255710860726"/>
    <x v="1"/>
    <n v="5"/>
    <x v="0"/>
    <n v="0.14588402026136144"/>
    <n v="4.1203980304497414E-5"/>
    <x v="0"/>
    <s v="May-2024"/>
    <n v="202405"/>
  </r>
  <r>
    <s v="1ea07097-b4da-4909-a64e-101f09268acf"/>
    <x v="366"/>
    <x v="4894"/>
    <x v="0"/>
    <x v="2"/>
    <x v="3"/>
    <n v="6"/>
    <n v="896.09"/>
    <n v="0.14000000000000001"/>
    <n v="4623.8244000000004"/>
    <n v="1272.976464643433"/>
    <x v="1"/>
    <n v="5"/>
    <x v="0"/>
    <n v="0.2753081333805481"/>
    <n v="2.603905113697657E-5"/>
    <x v="0"/>
    <s v="May-2024"/>
    <n v="202405"/>
  </r>
  <r>
    <s v="06367cb1-df60-41bf-8317-b064aa5c5b8e"/>
    <x v="367"/>
    <x v="4895"/>
    <x v="2"/>
    <x v="2"/>
    <x v="7"/>
    <n v="9"/>
    <n v="75.569999999999993"/>
    <n v="0.21"/>
    <n v="537.30269999999996"/>
    <n v="74.998856067927676"/>
    <x v="1"/>
    <n v="5"/>
    <x v="0"/>
    <n v="0.13958399253889414"/>
    <n v="3.0876450090423893E-4"/>
    <x v="0"/>
    <s v="May-2024"/>
    <n v="202405"/>
  </r>
  <r>
    <s v="274c531a-b505-494f-a901-195db9140c1b"/>
    <x v="358"/>
    <x v="4896"/>
    <x v="1"/>
    <x v="1"/>
    <x v="0"/>
    <n v="9"/>
    <n v="892.21"/>
    <n v="0.14000000000000001"/>
    <n v="6905.7053999999998"/>
    <n v="1245.2551222206071"/>
    <x v="1"/>
    <n v="5"/>
    <x v="0"/>
    <n v="0.18032265352944352"/>
    <n v="1.7434859008031244E-5"/>
    <x v="0"/>
    <s v="May-2024"/>
    <n v="202405"/>
  </r>
  <r>
    <s v="700bf3d1-d28e-4610-af46-3f8694a7bc55"/>
    <x v="367"/>
    <x v="4897"/>
    <x v="0"/>
    <x v="2"/>
    <x v="8"/>
    <n v="9"/>
    <n v="713.45"/>
    <n v="0"/>
    <n v="6421.05"/>
    <n v="1780.5120244395009"/>
    <x v="1"/>
    <n v="5"/>
    <x v="0"/>
    <n v="0.27729296990982799"/>
    <n v="0"/>
    <x v="1"/>
    <s v="May-2024"/>
    <n v="202405"/>
  </r>
  <r>
    <s v="7c419499-c8e6-4b9d-a2d3-1f5546561a45"/>
    <x v="356"/>
    <x v="4898"/>
    <x v="3"/>
    <x v="0"/>
    <x v="6"/>
    <n v="2"/>
    <n v="614.46"/>
    <n v="0.18"/>
    <n v="1007.7144"/>
    <n v="130.41320539716119"/>
    <x v="1"/>
    <n v="5"/>
    <x v="0"/>
    <n v="0.12941484749762552"/>
    <n v="1.4647007128210134E-4"/>
    <x v="0"/>
    <s v="May-2024"/>
    <n v="202405"/>
  </r>
  <r>
    <s v="595ce278-d0f9-472a-a785-8e7ec581664c"/>
    <x v="382"/>
    <x v="4899"/>
    <x v="3"/>
    <x v="1"/>
    <x v="1"/>
    <n v="5"/>
    <n v="40.68"/>
    <n v="0.2"/>
    <n v="162.72"/>
    <n v="16.036809342780071"/>
    <x v="1"/>
    <n v="5"/>
    <x v="0"/>
    <n v="9.8554629687684803E-2"/>
    <n v="9.8328416912487715E-4"/>
    <x v="0"/>
    <s v="May-2024"/>
    <n v="202405"/>
  </r>
  <r>
    <s v="f4a8a8b7-a515-45c1-b737-8e61722ea15a"/>
    <x v="363"/>
    <x v="4900"/>
    <x v="2"/>
    <x v="1"/>
    <x v="8"/>
    <n v="5"/>
    <n v="292.85000000000002"/>
    <n v="0.18"/>
    <n v="1200.6849999999999"/>
    <n v="271.212536032331"/>
    <x v="1"/>
    <n v="5"/>
    <x v="0"/>
    <n v="0.2258815060006005"/>
    <n v="1.2292982755676967E-4"/>
    <x v="0"/>
    <s v="May-2024"/>
    <n v="202405"/>
  </r>
  <r>
    <s v="fa2175e7-ed2e-4014-bd10-5949eb45d611"/>
    <x v="359"/>
    <x v="4901"/>
    <x v="0"/>
    <x v="0"/>
    <x v="2"/>
    <n v="4"/>
    <n v="696.15"/>
    <n v="0"/>
    <n v="2784.6"/>
    <n v="676.03401522418972"/>
    <x v="1"/>
    <n v="5"/>
    <x v="0"/>
    <n v="0.24277598765502756"/>
    <n v="0"/>
    <x v="1"/>
    <s v="May-2024"/>
    <n v="202405"/>
  </r>
  <r>
    <s v="4f0a4a6c-169f-4ab8-ad47-0b10f6a3ea25"/>
    <x v="381"/>
    <x v="4902"/>
    <x v="3"/>
    <x v="2"/>
    <x v="6"/>
    <n v="1"/>
    <n v="302.33"/>
    <n v="0.02"/>
    <n v="296.28339999999997"/>
    <n v="32.768205777402592"/>
    <x v="1"/>
    <n v="5"/>
    <x v="0"/>
    <n v="0.11059750825528057"/>
    <n v="6.615287930407172E-5"/>
    <x v="0"/>
    <s v="May-2024"/>
    <n v="202405"/>
  </r>
  <r>
    <s v="29234bbd-f93a-41f5-bad5-f580e594ce98"/>
    <x v="383"/>
    <x v="4903"/>
    <x v="0"/>
    <x v="1"/>
    <x v="5"/>
    <n v="7"/>
    <n v="5.73"/>
    <n v="0.2"/>
    <n v="32.088000000000001"/>
    <n v="2.0862519667154551"/>
    <x v="1"/>
    <n v="5"/>
    <x v="0"/>
    <n v="6.5016578369342284E-2"/>
    <n v="4.9862877088007983E-3"/>
    <x v="0"/>
    <s v="May-2024"/>
    <n v="202405"/>
  </r>
  <r>
    <s v="de5621b7-0e95-4ddd-952d-008014e8aafb"/>
    <x v="357"/>
    <x v="4904"/>
    <x v="3"/>
    <x v="1"/>
    <x v="4"/>
    <n v="4"/>
    <n v="227.88"/>
    <n v="0.03"/>
    <n v="884.17439999999999"/>
    <n v="112.0319268754894"/>
    <x v="1"/>
    <n v="5"/>
    <x v="0"/>
    <n v="0.12670795136738794"/>
    <n v="3.2912058978409687E-5"/>
    <x v="0"/>
    <s v="May-2024"/>
    <n v="202405"/>
  </r>
  <r>
    <s v="9ffc9fcd-603c-4b64-845b-d41ed8bd0202"/>
    <x v="365"/>
    <x v="4905"/>
    <x v="1"/>
    <x v="2"/>
    <x v="4"/>
    <n v="4"/>
    <n v="735.9"/>
    <n v="0.03"/>
    <n v="2855.2919999999999"/>
    <n v="228.30865325503419"/>
    <x v="1"/>
    <n v="5"/>
    <x v="0"/>
    <n v="7.9959826614943122E-2"/>
    <n v="1.0191602119853241E-5"/>
    <x v="0"/>
    <s v="May-2024"/>
    <n v="202405"/>
  </r>
  <r>
    <s v="dfe2d296-4781-4d75-998f-c4f8732fa390"/>
    <x v="382"/>
    <x v="4906"/>
    <x v="1"/>
    <x v="0"/>
    <x v="4"/>
    <n v="7"/>
    <n v="272.89999999999998"/>
    <n v="0.03"/>
    <n v="1852.991"/>
    <n v="175.4877594628046"/>
    <x v="1"/>
    <n v="5"/>
    <x v="0"/>
    <n v="9.4705133194281352E-2"/>
    <n v="1.5704339632518453E-5"/>
    <x v="0"/>
    <s v="May-2024"/>
    <n v="202405"/>
  </r>
  <r>
    <s v="5c5849c3-929a-412b-9183-b4043be8c523"/>
    <x v="376"/>
    <x v="4907"/>
    <x v="0"/>
    <x v="2"/>
    <x v="9"/>
    <n v="4"/>
    <n v="905.93"/>
    <n v="0.12"/>
    <n v="3188.8735999999999"/>
    <n v="348.57864136882819"/>
    <x v="1"/>
    <n v="5"/>
    <x v="0"/>
    <n v="0.10931089942505974"/>
    <n v="3.3115141346461645E-5"/>
    <x v="0"/>
    <s v="May-2024"/>
    <n v="202405"/>
  </r>
  <r>
    <s v="b1398941-7414-49a5-ada7-64b5b854d593"/>
    <x v="368"/>
    <x v="4908"/>
    <x v="0"/>
    <x v="0"/>
    <x v="1"/>
    <n v="4"/>
    <n v="689.67"/>
    <n v="0.22"/>
    <n v="2151.7703999999999"/>
    <n v="117.1803786580563"/>
    <x v="1"/>
    <n v="5"/>
    <x v="0"/>
    <n v="5.4457658985390033E-2"/>
    <n v="7.9748285411863654E-5"/>
    <x v="0"/>
    <s v="May-2024"/>
    <n v="202405"/>
  </r>
  <r>
    <s v="94dde51e-6f17-4894-8d2c-a734a8554cf0"/>
    <x v="373"/>
    <x v="4909"/>
    <x v="3"/>
    <x v="2"/>
    <x v="8"/>
    <n v="7"/>
    <n v="27.68"/>
    <n v="0.28000000000000003"/>
    <n v="139.50720000000001"/>
    <n v="35.706518574328953"/>
    <x v="1"/>
    <n v="5"/>
    <x v="0"/>
    <n v="0.25594749643264969"/>
    <n v="1.4450867052023123E-3"/>
    <x v="0"/>
    <s v="May-2024"/>
    <n v="202405"/>
  </r>
  <r>
    <s v="83a0c687-9558-4138-b8a8-b28d0735b6f9"/>
    <x v="358"/>
    <x v="4910"/>
    <x v="3"/>
    <x v="0"/>
    <x v="8"/>
    <n v="9"/>
    <n v="470.69"/>
    <n v="7.0000000000000007E-2"/>
    <n v="3939.6752999999999"/>
    <n v="863.60120522650107"/>
    <x v="1"/>
    <n v="5"/>
    <x v="0"/>
    <n v="0.21920618819182919"/>
    <n v="1.6524204418572262E-5"/>
    <x v="0"/>
    <s v="May-2024"/>
    <n v="202405"/>
  </r>
  <r>
    <s v="53e44499-a595-4a16-b429-2ba760b880a2"/>
    <x v="373"/>
    <x v="4911"/>
    <x v="1"/>
    <x v="1"/>
    <x v="7"/>
    <n v="3"/>
    <n v="264.79000000000002"/>
    <n v="0.03"/>
    <n v="770.53890000000013"/>
    <n v="87.043836150629048"/>
    <x v="1"/>
    <n v="5"/>
    <x v="0"/>
    <n v="0.11296488230591477"/>
    <n v="3.7765776653196868E-5"/>
    <x v="0"/>
    <s v="May-2024"/>
    <n v="202405"/>
  </r>
  <r>
    <s v="9e88d896-8825-43cb-bb34-04d2e64503ee"/>
    <x v="385"/>
    <x v="4912"/>
    <x v="0"/>
    <x v="0"/>
    <x v="9"/>
    <n v="7"/>
    <n v="713.12"/>
    <n v="0.26"/>
    <n v="3693.9616000000001"/>
    <n v="867.2224502969558"/>
    <x v="1"/>
    <n v="5"/>
    <x v="0"/>
    <n v="0.23476758672774395"/>
    <n v="5.2085002724446299E-5"/>
    <x v="0"/>
    <s v="May-2024"/>
    <n v="202405"/>
  </r>
  <r>
    <s v="e8c3f445-71de-4456-a353-0e88a7e47214"/>
    <x v="368"/>
    <x v="4913"/>
    <x v="1"/>
    <x v="0"/>
    <x v="5"/>
    <n v="4"/>
    <n v="756.92"/>
    <n v="0.23"/>
    <n v="2331.3136"/>
    <n v="270.75266568939639"/>
    <x v="1"/>
    <n v="5"/>
    <x v="0"/>
    <n v="0.11613738524469483"/>
    <n v="7.5965755958357567E-5"/>
    <x v="0"/>
    <s v="May-2024"/>
    <n v="202405"/>
  </r>
  <r>
    <s v="eab45a7c-3150-4705-b248-ee4e9395c967"/>
    <x v="358"/>
    <x v="4914"/>
    <x v="1"/>
    <x v="0"/>
    <x v="5"/>
    <n v="6"/>
    <n v="81.78"/>
    <n v="0.19"/>
    <n v="397.45080000000002"/>
    <n v="36.577727279429887"/>
    <x v="1"/>
    <n v="5"/>
    <x v="0"/>
    <n v="9.2030830682514372E-2"/>
    <n v="3.872177386484063E-4"/>
    <x v="0"/>
    <s v="May-2024"/>
    <n v="202405"/>
  </r>
  <r>
    <s v="46c7b4f8-ebb3-47d8-99a1-e436520d48bb"/>
    <x v="358"/>
    <x v="4915"/>
    <x v="2"/>
    <x v="1"/>
    <x v="4"/>
    <n v="1"/>
    <n v="490.43"/>
    <n v="0.09"/>
    <n v="446.29129999999998"/>
    <n v="130.62847694930201"/>
    <x v="1"/>
    <n v="5"/>
    <x v="0"/>
    <n v="0.29269778942431102"/>
    <n v="1.8351242786942071E-4"/>
    <x v="0"/>
    <s v="May-2024"/>
    <n v="202405"/>
  </r>
  <r>
    <s v="8492454f-570b-4515-b5bd-9e373ba76d16"/>
    <x v="385"/>
    <x v="4916"/>
    <x v="2"/>
    <x v="0"/>
    <x v="0"/>
    <n v="2"/>
    <n v="842.67"/>
    <n v="0.09"/>
    <n v="1533.6594"/>
    <n v="193.71621899828071"/>
    <x v="1"/>
    <n v="5"/>
    <x v="0"/>
    <n v="0.12630980450958063"/>
    <n v="5.3401687493324787E-5"/>
    <x v="0"/>
    <s v="May-2024"/>
    <n v="202405"/>
  </r>
  <r>
    <s v="0feafb7a-b3dc-4c8b-8e90-d5ce84c7fbb9"/>
    <x v="372"/>
    <x v="4917"/>
    <x v="1"/>
    <x v="0"/>
    <x v="7"/>
    <n v="9"/>
    <n v="610.72"/>
    <n v="0.2"/>
    <n v="4397.1840000000002"/>
    <n v="373.04687334964723"/>
    <x v="1"/>
    <n v="5"/>
    <x v="0"/>
    <n v="8.4837676419646582E-2"/>
    <n v="3.6386923994993156E-5"/>
    <x v="0"/>
    <s v="May-2024"/>
    <n v="202405"/>
  </r>
  <r>
    <s v="82cf3630-6994-490d-befd-e48ef35d2152"/>
    <x v="382"/>
    <x v="4918"/>
    <x v="0"/>
    <x v="0"/>
    <x v="3"/>
    <n v="1"/>
    <n v="246.63"/>
    <n v="0.11"/>
    <n v="219.50069999999999"/>
    <n v="55.390112582715751"/>
    <x v="1"/>
    <n v="5"/>
    <x v="0"/>
    <n v="0.25234594961526663"/>
    <n v="4.4601224506345539E-4"/>
    <x v="0"/>
    <s v="May-2024"/>
    <n v="202405"/>
  </r>
  <r>
    <s v="5e6a47d3-64b6-41d2-853f-27633cea4016"/>
    <x v="359"/>
    <x v="4919"/>
    <x v="1"/>
    <x v="1"/>
    <x v="8"/>
    <n v="8"/>
    <n v="73.36"/>
    <n v="0.17"/>
    <n v="487.11040000000003"/>
    <n v="99.711750732455371"/>
    <x v="1"/>
    <n v="5"/>
    <x v="0"/>
    <n v="0.20470051703362394"/>
    <n v="2.8966739367502727E-4"/>
    <x v="0"/>
    <s v="May-2024"/>
    <n v="202405"/>
  </r>
  <r>
    <s v="315c4190-550f-43b4-a961-2e2abe5893e4"/>
    <x v="373"/>
    <x v="4920"/>
    <x v="2"/>
    <x v="2"/>
    <x v="1"/>
    <n v="2"/>
    <n v="170.78"/>
    <n v="0.16"/>
    <n v="286.91039999999998"/>
    <n v="41.590617869418203"/>
    <x v="1"/>
    <n v="5"/>
    <x v="0"/>
    <n v="0.14496030073994601"/>
    <n v="4.6843892727485657E-4"/>
    <x v="0"/>
    <s v="May-2024"/>
    <n v="202405"/>
  </r>
  <r>
    <s v="573cc959-1299-408d-8768-ece33d462380"/>
    <x v="381"/>
    <x v="4921"/>
    <x v="1"/>
    <x v="0"/>
    <x v="7"/>
    <n v="2"/>
    <n v="523.45000000000005"/>
    <n v="0.16"/>
    <n v="879.39600000000007"/>
    <n v="52.032402058755672"/>
    <x v="1"/>
    <n v="5"/>
    <x v="0"/>
    <n v="5.9168340609640782E-2"/>
    <n v="1.528321711720317E-4"/>
    <x v="0"/>
    <s v="May-2024"/>
    <n v="202405"/>
  </r>
  <r>
    <s v="2a4ed667-c6a5-4e30-9379-82f3ada4650f"/>
    <x v="355"/>
    <x v="4922"/>
    <x v="0"/>
    <x v="2"/>
    <x v="9"/>
    <n v="6"/>
    <n v="417.94"/>
    <n v="0.06"/>
    <n v="2357.1815999999999"/>
    <n v="254.28582795792661"/>
    <x v="1"/>
    <n v="5"/>
    <x v="0"/>
    <n v="0.10787706299672738"/>
    <n v="2.39268794563813E-5"/>
    <x v="0"/>
    <s v="May-2024"/>
    <n v="202405"/>
  </r>
  <r>
    <s v="651f161c-e4be-4ae4-91e7-e6819778bcc9"/>
    <x v="383"/>
    <x v="4923"/>
    <x v="1"/>
    <x v="0"/>
    <x v="7"/>
    <n v="2"/>
    <n v="222.76"/>
    <n v="0.03"/>
    <n v="432.15440000000001"/>
    <n v="42.494638056792382"/>
    <x v="1"/>
    <n v="5"/>
    <x v="0"/>
    <n v="9.8332073112740212E-2"/>
    <n v="6.7337044352666541E-5"/>
    <x v="0"/>
    <s v="May-2024"/>
    <n v="202405"/>
  </r>
  <r>
    <s v="3473598c-c194-42a4-9f7f-4ed3de0cfa2e"/>
    <x v="362"/>
    <x v="4924"/>
    <x v="3"/>
    <x v="1"/>
    <x v="1"/>
    <n v="3"/>
    <n v="502.36"/>
    <n v="0.02"/>
    <n v="1476.9384"/>
    <n v="170.2476302130772"/>
    <x v="1"/>
    <n v="5"/>
    <x v="0"/>
    <n v="0.1152706370239119"/>
    <n v="1.3270695649865967E-5"/>
    <x v="0"/>
    <s v="May-2024"/>
    <n v="202405"/>
  </r>
  <r>
    <s v="4f5a3430-4d44-4ca5-a1c1-faaf52375c17"/>
    <x v="375"/>
    <x v="4925"/>
    <x v="0"/>
    <x v="2"/>
    <x v="9"/>
    <n v="2"/>
    <n v="339.76"/>
    <n v="0.03"/>
    <n v="659.13439999999991"/>
    <n v="71.675970564255891"/>
    <x v="1"/>
    <n v="5"/>
    <x v="0"/>
    <n v="0.10874257293240332"/>
    <n v="4.4148810925359074E-5"/>
    <x v="0"/>
    <s v="May-2024"/>
    <n v="202405"/>
  </r>
  <r>
    <s v="17270a47-2047-459c-8fde-0fd68c6085ee"/>
    <x v="374"/>
    <x v="4926"/>
    <x v="1"/>
    <x v="2"/>
    <x v="8"/>
    <n v="9"/>
    <n v="946.25"/>
    <n v="0.14000000000000001"/>
    <n v="7323.9749999999995"/>
    <n v="2138.790081322586"/>
    <x v="1"/>
    <n v="5"/>
    <x v="0"/>
    <n v="0.29202585772378881"/>
    <n v="1.6439160428592397E-5"/>
    <x v="0"/>
    <s v="May-2024"/>
    <n v="202405"/>
  </r>
  <r>
    <s v="c41baae5-a0fa-4473-84d8-2ea8f0d1b5aa"/>
    <x v="371"/>
    <x v="4927"/>
    <x v="2"/>
    <x v="1"/>
    <x v="1"/>
    <n v="6"/>
    <n v="704.96"/>
    <n v="0.22"/>
    <n v="3299.2127999999998"/>
    <n v="383.29083223443041"/>
    <x v="1"/>
    <n v="5"/>
    <x v="0"/>
    <n v="0.11617645040490582"/>
    <n v="5.201240732334695E-5"/>
    <x v="0"/>
    <s v="May-2024"/>
    <n v="202405"/>
  </r>
  <r>
    <s v="414c4cfe-216d-429c-8ae4-e3553bf90100"/>
    <x v="363"/>
    <x v="4928"/>
    <x v="3"/>
    <x v="2"/>
    <x v="1"/>
    <n v="2"/>
    <n v="927.53"/>
    <n v="0.15"/>
    <n v="1576.8009999999999"/>
    <n v="395.58867191999889"/>
    <x v="1"/>
    <n v="5"/>
    <x v="0"/>
    <n v="0.25088053084694828"/>
    <n v="8.0859918277575933E-5"/>
    <x v="0"/>
    <s v="May-2024"/>
    <n v="202405"/>
  </r>
  <r>
    <s v="1e778876-b614-4b7e-978d-abf9c0325a59"/>
    <x v="358"/>
    <x v="4929"/>
    <x v="3"/>
    <x v="1"/>
    <x v="1"/>
    <n v="1"/>
    <n v="812.33"/>
    <n v="7.0000000000000007E-2"/>
    <n v="755.46690000000001"/>
    <n v="97.640296441830685"/>
    <x v="1"/>
    <n v="5"/>
    <x v="0"/>
    <n v="0.12924496949082837"/>
    <n v="8.6171875961739693E-5"/>
    <x v="0"/>
    <s v="May-2024"/>
    <n v="202405"/>
  </r>
  <r>
    <s v="296db532-7503-47b3-987d-b9473ad7d4ab"/>
    <x v="371"/>
    <x v="4930"/>
    <x v="2"/>
    <x v="1"/>
    <x v="3"/>
    <n v="1"/>
    <n v="733.02"/>
    <n v="0.27"/>
    <n v="535.1046"/>
    <n v="88.448234728081914"/>
    <x v="1"/>
    <n v="5"/>
    <x v="0"/>
    <n v="0.16529148642729274"/>
    <n v="3.6833919947613984E-4"/>
    <x v="0"/>
    <s v="May-2024"/>
    <n v="202405"/>
  </r>
  <r>
    <s v="51de23fd-1871-48a7-94e0-32892f1dabbf"/>
    <x v="374"/>
    <x v="4931"/>
    <x v="2"/>
    <x v="0"/>
    <x v="4"/>
    <n v="7"/>
    <n v="694.3"/>
    <n v="0.03"/>
    <n v="4714.2969999999996"/>
    <n v="543.60840669572076"/>
    <x v="1"/>
    <n v="5"/>
    <x v="0"/>
    <n v="0.11531059810099381"/>
    <n v="6.1727124956276628E-6"/>
    <x v="0"/>
    <s v="May-2024"/>
    <n v="202405"/>
  </r>
  <r>
    <s v="1e02d124-d722-4ae8-a62f-556d96e3929a"/>
    <x v="362"/>
    <x v="4932"/>
    <x v="1"/>
    <x v="1"/>
    <x v="4"/>
    <n v="4"/>
    <n v="921.05"/>
    <n v="0.02"/>
    <n v="3610.5160000000001"/>
    <n v="442.00545980409021"/>
    <x v="1"/>
    <n v="5"/>
    <x v="0"/>
    <n v="0.12242168703977221"/>
    <n v="5.4285869388198252E-6"/>
    <x v="0"/>
    <s v="May-2024"/>
    <n v="202405"/>
  </r>
  <r>
    <s v="11c9f370-d5ad-4df4-b352-7dbadc32610a"/>
    <x v="367"/>
    <x v="4933"/>
    <x v="0"/>
    <x v="1"/>
    <x v="2"/>
    <n v="8"/>
    <n v="225.17"/>
    <n v="0.03"/>
    <n v="1747.3191999999999"/>
    <n v="438.16178319706751"/>
    <x v="1"/>
    <n v="5"/>
    <x v="0"/>
    <n v="0.25076230101349972"/>
    <n v="1.6654083581294135E-5"/>
    <x v="0"/>
    <s v="May-2024"/>
    <n v="202405"/>
  </r>
  <r>
    <s v="a2b8f4a7-daf1-429c-aff5-a358b0eaf1a7"/>
    <x v="361"/>
    <x v="4934"/>
    <x v="3"/>
    <x v="1"/>
    <x v="1"/>
    <n v="9"/>
    <n v="496.99"/>
    <n v="0.21"/>
    <n v="3533.5989"/>
    <n v="876.82899697188861"/>
    <x v="1"/>
    <n v="5"/>
    <x v="0"/>
    <n v="0.24814049975278424"/>
    <n v="4.6949301461464685E-5"/>
    <x v="0"/>
    <s v="May-2024"/>
    <n v="202405"/>
  </r>
  <r>
    <s v="8fe92c9d-9851-40a9-af5b-a1009b1819ed"/>
    <x v="369"/>
    <x v="4935"/>
    <x v="1"/>
    <x v="0"/>
    <x v="9"/>
    <n v="6"/>
    <n v="395.45"/>
    <n v="0"/>
    <n v="2372.6999999999998"/>
    <n v="308.07343359565471"/>
    <x v="1"/>
    <n v="5"/>
    <x v="0"/>
    <n v="0.12984087056756216"/>
    <n v="0"/>
    <x v="1"/>
    <s v="May-2024"/>
    <n v="202405"/>
  </r>
  <r>
    <s v="a1010819-55a2-4b13-bc0e-d84c868af4a7"/>
    <x v="358"/>
    <x v="4936"/>
    <x v="0"/>
    <x v="2"/>
    <x v="1"/>
    <n v="4"/>
    <n v="796.86"/>
    <n v="0.25"/>
    <n v="2390.58"/>
    <n v="665.25452738173681"/>
    <x v="1"/>
    <n v="5"/>
    <x v="0"/>
    <n v="0.27828164185333132"/>
    <n v="7.8432848932058328E-5"/>
    <x v="0"/>
    <s v="May-2024"/>
    <n v="202405"/>
  </r>
  <r>
    <s v="6040de85-7c2e-4bea-af04-2ed044ec583c"/>
    <x v="355"/>
    <x v="4937"/>
    <x v="2"/>
    <x v="1"/>
    <x v="2"/>
    <n v="5"/>
    <n v="247.4"/>
    <n v="0.19"/>
    <n v="1001.97"/>
    <n v="275.90693331465633"/>
    <x v="1"/>
    <n v="5"/>
    <x v="0"/>
    <n v="0.27536446531797992"/>
    <n v="1.5359741309620048E-4"/>
    <x v="0"/>
    <s v="May-2024"/>
    <n v="202405"/>
  </r>
  <r>
    <s v="ead2a147-5bcd-4d84-9fba-4c56c8dea2d0"/>
    <x v="385"/>
    <x v="4938"/>
    <x v="1"/>
    <x v="1"/>
    <x v="2"/>
    <n v="4"/>
    <n v="413.34"/>
    <n v="0.04"/>
    <n v="1587.2256"/>
    <n v="277.00067783794537"/>
    <x v="1"/>
    <n v="5"/>
    <x v="0"/>
    <n v="0.17451878160101839"/>
    <n v="2.4193158174868149E-5"/>
    <x v="0"/>
    <s v="May-2024"/>
    <n v="202405"/>
  </r>
  <r>
    <s v="0ad417ef-82a7-4298-bb7d-eb475b4c5aa3"/>
    <x v="361"/>
    <x v="4939"/>
    <x v="0"/>
    <x v="1"/>
    <x v="0"/>
    <n v="5"/>
    <n v="635.63"/>
    <n v="0.17"/>
    <n v="2637.8645000000001"/>
    <n v="343.38738988292641"/>
    <x v="1"/>
    <n v="5"/>
    <x v="0"/>
    <n v="0.13017628080704161"/>
    <n v="5.3490238031559244E-5"/>
    <x v="0"/>
    <s v="May-2024"/>
    <n v="202405"/>
  </r>
  <r>
    <s v="0031d3e3-4dc7-49e4-95c4-c9ea588d8c9a"/>
    <x v="375"/>
    <x v="4940"/>
    <x v="2"/>
    <x v="1"/>
    <x v="3"/>
    <n v="2"/>
    <n v="564.51"/>
    <n v="0.28000000000000003"/>
    <n v="812.89439999999991"/>
    <n v="46.080109581022803"/>
    <x v="1"/>
    <n v="5"/>
    <x v="0"/>
    <n v="5.6686464540809736E-2"/>
    <n v="2.4800269260066257E-4"/>
    <x v="0"/>
    <s v="May-2024"/>
    <n v="202405"/>
  </r>
  <r>
    <s v="2ca8bb39-25ee-48d1-b50c-d64b36e1c349"/>
    <x v="365"/>
    <x v="4941"/>
    <x v="3"/>
    <x v="0"/>
    <x v="3"/>
    <n v="4"/>
    <n v="205.8"/>
    <n v="0.11"/>
    <n v="732.64800000000002"/>
    <n v="191.13632319540511"/>
    <x v="1"/>
    <n v="5"/>
    <x v="0"/>
    <n v="0.26088424890998829"/>
    <n v="1.336248785228377E-4"/>
    <x v="0"/>
    <s v="May-2024"/>
    <n v="202405"/>
  </r>
  <r>
    <s v="3ffa0c24-cb13-4816-84b1-5546c50bdaae"/>
    <x v="361"/>
    <x v="4942"/>
    <x v="2"/>
    <x v="2"/>
    <x v="2"/>
    <n v="6"/>
    <n v="698.44"/>
    <n v="0.1"/>
    <n v="3771.576"/>
    <n v="911.75692628237528"/>
    <x v="1"/>
    <n v="5"/>
    <x v="0"/>
    <n v="0.24174428044996979"/>
    <n v="2.3862703548861272E-5"/>
    <x v="0"/>
    <s v="May-2024"/>
    <n v="202405"/>
  </r>
  <r>
    <s v="400ddc88-4f07-4613-b14e-e6ae21386559"/>
    <x v="385"/>
    <x v="4943"/>
    <x v="0"/>
    <x v="2"/>
    <x v="3"/>
    <n v="2"/>
    <n v="761.67"/>
    <n v="0.04"/>
    <n v="1462.4064000000001"/>
    <n v="190.38162024383769"/>
    <x v="1"/>
    <n v="5"/>
    <x v="0"/>
    <n v="0.13018379859650345"/>
    <n v="2.6258090774219808E-5"/>
    <x v="0"/>
    <s v="May-2024"/>
    <n v="202405"/>
  </r>
  <r>
    <s v="43b98af6-d9e6-4e78-aba5-0f7939edd9e5"/>
    <x v="358"/>
    <x v="4944"/>
    <x v="1"/>
    <x v="2"/>
    <x v="6"/>
    <n v="5"/>
    <n v="853.49"/>
    <n v="0.04"/>
    <n v="4096.7519999999986"/>
    <n v="539.97567003232086"/>
    <x v="1"/>
    <n v="5"/>
    <x v="0"/>
    <n v="0.13180579884560281"/>
    <n v="9.3732791245357303E-6"/>
    <x v="0"/>
    <s v="May-2024"/>
    <n v="202405"/>
  </r>
  <r>
    <s v="cb4b8414-a700-4005-93bb-9abe7febedb2"/>
    <x v="379"/>
    <x v="4945"/>
    <x v="3"/>
    <x v="2"/>
    <x v="8"/>
    <n v="9"/>
    <n v="487.66"/>
    <n v="0.14000000000000001"/>
    <n v="3774.4884000000002"/>
    <n v="1124.4334238291869"/>
    <x v="1"/>
    <n v="5"/>
    <x v="0"/>
    <n v="0.29790353146381027"/>
    <n v="3.1898362702611562E-5"/>
    <x v="0"/>
    <s v="May-2024"/>
    <n v="202405"/>
  </r>
  <r>
    <s v="9510f381-a837-4661-a454-894e49b9b1a9"/>
    <x v="379"/>
    <x v="1732"/>
    <x v="0"/>
    <x v="1"/>
    <x v="8"/>
    <n v="7"/>
    <n v="59.07"/>
    <n v="0.08"/>
    <n v="380.41080000000011"/>
    <n v="64.417601108813287"/>
    <x v="1"/>
    <n v="5"/>
    <x v="0"/>
    <n v="0.16933694077248404"/>
    <n v="1.9347505381024933E-4"/>
    <x v="0"/>
    <s v="May-2024"/>
    <n v="202405"/>
  </r>
  <r>
    <s v="9c8dfcb3-b0c0-484e-8651-713b083f03d1"/>
    <x v="356"/>
    <x v="4946"/>
    <x v="0"/>
    <x v="1"/>
    <x v="8"/>
    <n v="1"/>
    <n v="513.91"/>
    <n v="0.2"/>
    <n v="411.12799999999999"/>
    <n v="75.543932216457492"/>
    <x v="1"/>
    <n v="5"/>
    <x v="0"/>
    <n v="0.18374796223185358"/>
    <n v="3.8917320153334246E-4"/>
    <x v="0"/>
    <s v="May-2024"/>
    <n v="202405"/>
  </r>
  <r>
    <s v="dec0b900-bdb7-47f7-89a0-6f113f274e1b"/>
    <x v="356"/>
    <x v="4947"/>
    <x v="0"/>
    <x v="1"/>
    <x v="6"/>
    <n v="6"/>
    <n v="894.1"/>
    <n v="0.28999999999999998"/>
    <n v="3808.866"/>
    <n v="231.44500174388651"/>
    <x v="1"/>
    <n v="5"/>
    <x v="0"/>
    <n v="6.0764805520563472E-2"/>
    <n v="5.4058084479737533E-5"/>
    <x v="0"/>
    <s v="May-2024"/>
    <n v="202405"/>
  </r>
  <r>
    <s v="033ab989-9122-40a4-b707-40ab109e3fb4"/>
    <x v="365"/>
    <x v="4948"/>
    <x v="3"/>
    <x v="1"/>
    <x v="7"/>
    <n v="6"/>
    <n v="544.22"/>
    <n v="0.23"/>
    <n v="2514.2964000000002"/>
    <n v="410.74198343052672"/>
    <x v="1"/>
    <n v="5"/>
    <x v="0"/>
    <n v="0.16336259457338709"/>
    <n v="7.0437200641897265E-5"/>
    <x v="0"/>
    <s v="May-2024"/>
    <n v="202405"/>
  </r>
  <r>
    <s v="dcb46dbe-6546-4e9b-a454-d03904a2ceca"/>
    <x v="382"/>
    <x v="4949"/>
    <x v="1"/>
    <x v="2"/>
    <x v="0"/>
    <n v="9"/>
    <n v="722.55"/>
    <n v="0.01"/>
    <n v="6437.9205000000002"/>
    <n v="1014.054077643627"/>
    <x v="1"/>
    <n v="5"/>
    <x v="0"/>
    <n v="0.15751267472837338"/>
    <n v="1.5377636303523785E-6"/>
    <x v="0"/>
    <s v="May-2024"/>
    <n v="202405"/>
  </r>
  <r>
    <s v="529b09a1-4ec8-46cc-adba-ff7dd7170c2e"/>
    <x v="360"/>
    <x v="4950"/>
    <x v="3"/>
    <x v="0"/>
    <x v="2"/>
    <n v="9"/>
    <n v="233.44"/>
    <n v="7.0000000000000007E-2"/>
    <n v="1953.8928000000001"/>
    <n v="539.00318749319035"/>
    <x v="1"/>
    <n v="5"/>
    <x v="0"/>
    <n v="0.27586118721210823"/>
    <n v="3.3318102200898638E-5"/>
    <x v="0"/>
    <s v="May-2024"/>
    <n v="202405"/>
  </r>
  <r>
    <s v="77c6a82e-8699-461b-8276-edb0d16600e9"/>
    <x v="372"/>
    <x v="4951"/>
    <x v="2"/>
    <x v="2"/>
    <x v="7"/>
    <n v="9"/>
    <n v="367.97"/>
    <n v="0.02"/>
    <n v="3245.4953999999998"/>
    <n v="199.87763345631501"/>
    <x v="1"/>
    <n v="5"/>
    <x v="0"/>
    <n v="6.1586170621691534E-2"/>
    <n v="6.0391396641634429E-6"/>
    <x v="0"/>
    <s v="May-2024"/>
    <n v="202405"/>
  </r>
  <r>
    <s v="a11e9766-1ed3-4c01-b865-d65214eaf1e1"/>
    <x v="356"/>
    <x v="4952"/>
    <x v="3"/>
    <x v="2"/>
    <x v="1"/>
    <n v="3"/>
    <n v="388.87"/>
    <n v="0.1"/>
    <n v="1049.9490000000001"/>
    <n v="105.25394139707549"/>
    <x v="1"/>
    <n v="5"/>
    <x v="0"/>
    <n v="0.10024671807590224"/>
    <n v="8.5718449181817401E-5"/>
    <x v="0"/>
    <s v="May-2024"/>
    <n v="202405"/>
  </r>
  <r>
    <s v="45b1466d-178a-45f8-8a07-c583f5573859"/>
    <x v="373"/>
    <x v="4953"/>
    <x v="0"/>
    <x v="2"/>
    <x v="2"/>
    <n v="7"/>
    <n v="139.21"/>
    <n v="7.0000000000000007E-2"/>
    <n v="906.25709999999992"/>
    <n v="130.39894067255489"/>
    <x v="1"/>
    <n v="5"/>
    <x v="0"/>
    <n v="0.14388735897633784"/>
    <n v="7.183391997701315E-5"/>
    <x v="0"/>
    <s v="May-2024"/>
    <n v="202405"/>
  </r>
  <r>
    <s v="18539a03-3a0c-43ac-9e37-d30da650bc86"/>
    <x v="357"/>
    <x v="4064"/>
    <x v="0"/>
    <x v="0"/>
    <x v="4"/>
    <n v="8"/>
    <n v="945.71"/>
    <n v="0.11"/>
    <n v="6733.4552000000003"/>
    <n v="1966.2499627696709"/>
    <x v="1"/>
    <n v="5"/>
    <x v="0"/>
    <n v="0.29201203607468434"/>
    <n v="1.4539340812722717E-5"/>
    <x v="0"/>
    <s v="May-2024"/>
    <n v="202405"/>
  </r>
  <r>
    <s v="29b19e54-9066-480e-b175-03d885358611"/>
    <x v="363"/>
    <x v="4954"/>
    <x v="2"/>
    <x v="1"/>
    <x v="8"/>
    <n v="9"/>
    <n v="814.96"/>
    <n v="0.27"/>
    <n v="5354.2871999999998"/>
    <n v="756.65341669101576"/>
    <x v="1"/>
    <n v="5"/>
    <x v="0"/>
    <n v="0.1413173011509386"/>
    <n v="3.681162265632669E-5"/>
    <x v="0"/>
    <s v="May-2024"/>
    <n v="202405"/>
  </r>
  <r>
    <s v="c90f6c64-452c-475f-8d76-d8d1c57fe289"/>
    <x v="360"/>
    <x v="4955"/>
    <x v="2"/>
    <x v="1"/>
    <x v="0"/>
    <n v="5"/>
    <n v="223.5"/>
    <n v="0.21"/>
    <n v="882.82500000000005"/>
    <n v="134.21141201786011"/>
    <x v="1"/>
    <n v="5"/>
    <x v="0"/>
    <n v="0.15202493361409125"/>
    <n v="1.879194630872483E-4"/>
    <x v="0"/>
    <s v="May-2024"/>
    <n v="202405"/>
  </r>
  <r>
    <s v="767e624e-a0ef-4c2f-bde3-ebdf5d6d1213"/>
    <x v="370"/>
    <x v="4956"/>
    <x v="1"/>
    <x v="2"/>
    <x v="8"/>
    <n v="8"/>
    <n v="853.99"/>
    <n v="0.28999999999999998"/>
    <n v="4850.6632"/>
    <n v="1186.4779453216579"/>
    <x v="1"/>
    <n v="5"/>
    <x v="0"/>
    <n v="0.24460118058117453"/>
    <n v="4.2447803838452434E-5"/>
    <x v="0"/>
    <s v="May-2024"/>
    <n v="202405"/>
  </r>
  <r>
    <s v="cda5f3ca-099d-45fb-8d23-aa2fe51d5e17"/>
    <x v="382"/>
    <x v="4957"/>
    <x v="3"/>
    <x v="1"/>
    <x v="9"/>
    <n v="4"/>
    <n v="876.93"/>
    <n v="0.04"/>
    <n v="3367.4112"/>
    <n v="336.96979670139132"/>
    <x v="1"/>
    <n v="5"/>
    <x v="0"/>
    <n v="0.10006790875477023"/>
    <n v="1.1403418744939733E-5"/>
    <x v="0"/>
    <s v="May-2024"/>
    <n v="202405"/>
  </r>
  <r>
    <s v="c2590c81-b31e-48ed-a12c-48570bf658eb"/>
    <x v="364"/>
    <x v="4958"/>
    <x v="1"/>
    <x v="0"/>
    <x v="5"/>
    <n v="3"/>
    <n v="754.51"/>
    <n v="0.21"/>
    <n v="1788.1886999999999"/>
    <n v="166.91574672230141"/>
    <x v="1"/>
    <n v="5"/>
    <x v="0"/>
    <n v="9.3343474725179398E-2"/>
    <n v="9.2775443665425245E-5"/>
    <x v="0"/>
    <s v="May-2024"/>
    <n v="202405"/>
  </r>
  <r>
    <s v="61e357d7-59d6-499b-8004-aba184bf8265"/>
    <x v="361"/>
    <x v="4959"/>
    <x v="2"/>
    <x v="2"/>
    <x v="0"/>
    <n v="6"/>
    <n v="389.55"/>
    <n v="0.26"/>
    <n v="1729.6020000000001"/>
    <n v="393.78704387233353"/>
    <x v="1"/>
    <n v="5"/>
    <x v="0"/>
    <n v="0.22767494711056852"/>
    <n v="1.1123946433919479E-4"/>
    <x v="0"/>
    <s v="May-2024"/>
    <n v="202405"/>
  </r>
  <r>
    <s v="a9ad94ef-50ca-4dda-ad71-21e65fc0e418"/>
    <x v="369"/>
    <x v="4960"/>
    <x v="1"/>
    <x v="0"/>
    <x v="9"/>
    <n v="9"/>
    <n v="485.54"/>
    <n v="0.2"/>
    <n v="3495.8880000000008"/>
    <n v="478.00517592382369"/>
    <x v="1"/>
    <n v="5"/>
    <x v="0"/>
    <n v="0.13673354979445096"/>
    <n v="4.5768056642546894E-5"/>
    <x v="0"/>
    <s v="May-2024"/>
    <n v="202405"/>
  </r>
  <r>
    <s v="1da8076c-5920-4292-b4f5-e951afe5ed27"/>
    <x v="358"/>
    <x v="4961"/>
    <x v="1"/>
    <x v="0"/>
    <x v="5"/>
    <n v="2"/>
    <n v="613.21"/>
    <n v="0.11"/>
    <n v="1091.5137999999999"/>
    <n v="109.1772621526456"/>
    <x v="1"/>
    <n v="5"/>
    <x v="0"/>
    <n v="0.10002371216254489"/>
    <n v="8.9691948924511985E-5"/>
    <x v="0"/>
    <s v="May-2024"/>
    <n v="202405"/>
  </r>
  <r>
    <s v="3ced5b20-d2a9-42b6-a468-d374c873d2b2"/>
    <x v="381"/>
    <x v="4962"/>
    <x v="2"/>
    <x v="0"/>
    <x v="9"/>
    <n v="4"/>
    <n v="837.77"/>
    <n v="0.12"/>
    <n v="2948.9504000000002"/>
    <n v="289.71704791764807"/>
    <x v="1"/>
    <n v="5"/>
    <x v="0"/>
    <n v="9.8244123711829154E-2"/>
    <n v="3.5809351015195103E-5"/>
    <x v="0"/>
    <s v="May-2024"/>
    <n v="202405"/>
  </r>
  <r>
    <s v="2d1f2e39-075b-4554-8070-16fb566355b3"/>
    <x v="385"/>
    <x v="4963"/>
    <x v="0"/>
    <x v="1"/>
    <x v="3"/>
    <n v="8"/>
    <n v="388.48"/>
    <n v="0.1"/>
    <n v="2797.056"/>
    <n v="730.89321304802309"/>
    <x v="1"/>
    <n v="5"/>
    <x v="0"/>
    <n v="0.2613080371104558"/>
    <n v="3.2176688632619439E-5"/>
    <x v="0"/>
    <s v="May-2024"/>
    <n v="202405"/>
  </r>
  <r>
    <s v="43303c9e-2551-4090-a2bf-017f1e516581"/>
    <x v="380"/>
    <x v="4964"/>
    <x v="2"/>
    <x v="1"/>
    <x v="6"/>
    <n v="6"/>
    <n v="361.41"/>
    <n v="0.06"/>
    <n v="2038.3524"/>
    <n v="475.78133101642669"/>
    <x v="1"/>
    <n v="5"/>
    <x v="0"/>
    <n v="0.23341465931819577"/>
    <n v="2.7669405937854514E-5"/>
    <x v="0"/>
    <s v="May-2024"/>
    <n v="202405"/>
  </r>
  <r>
    <s v="5dcbb15b-e8b0-4636-bd97-f3865b69f294"/>
    <x v="355"/>
    <x v="4965"/>
    <x v="0"/>
    <x v="1"/>
    <x v="7"/>
    <n v="4"/>
    <n v="195.68"/>
    <n v="0.15"/>
    <n v="665.31200000000001"/>
    <n v="100.3180477820592"/>
    <x v="1"/>
    <n v="5"/>
    <x v="0"/>
    <n v="0.1507834636712688"/>
    <n v="1.9163941128372852E-4"/>
    <x v="0"/>
    <s v="May-2024"/>
    <n v="202405"/>
  </r>
  <r>
    <s v="17979cb5-5ad0-4456-a247-d9f7b2c98b97"/>
    <x v="385"/>
    <x v="4966"/>
    <x v="1"/>
    <x v="2"/>
    <x v="6"/>
    <n v="5"/>
    <n v="575.6"/>
    <n v="0.21"/>
    <n v="2273.62"/>
    <n v="432.97610741235138"/>
    <x v="1"/>
    <n v="5"/>
    <x v="0"/>
    <n v="0.19043468451735621"/>
    <n v="7.2967338429464907E-5"/>
    <x v="0"/>
    <s v="May-2024"/>
    <n v="202405"/>
  </r>
  <r>
    <s v="303d3670-0bc4-476c-a2cb-46127478fe5e"/>
    <x v="381"/>
    <x v="4967"/>
    <x v="1"/>
    <x v="2"/>
    <x v="8"/>
    <n v="8"/>
    <n v="38.79"/>
    <n v="0.04"/>
    <n v="297.90719999999999"/>
    <n v="19.470237482304299"/>
    <x v="1"/>
    <n v="5"/>
    <x v="0"/>
    <n v="6.5356720087007963E-2"/>
    <n v="1.2889920082495489E-4"/>
    <x v="0"/>
    <s v="May-2024"/>
    <n v="202405"/>
  </r>
  <r>
    <s v="60b1da61-cdde-4209-83a3-4c5b2efc3496"/>
    <x v="379"/>
    <x v="4968"/>
    <x v="1"/>
    <x v="0"/>
    <x v="8"/>
    <n v="7"/>
    <n v="754.63"/>
    <n v="0.13"/>
    <n v="4595.6967000000004"/>
    <n v="1108.4391658976381"/>
    <x v="1"/>
    <n v="5"/>
    <x v="0"/>
    <n v="0.24119066993642943"/>
    <n v="2.4609979157240732E-5"/>
    <x v="0"/>
    <s v="May-2024"/>
    <n v="202405"/>
  </r>
  <r>
    <s v="681280e2-3d9f-4387-90a3-cae1c9476312"/>
    <x v="355"/>
    <x v="4969"/>
    <x v="1"/>
    <x v="1"/>
    <x v="8"/>
    <n v="2"/>
    <n v="254.32"/>
    <n v="0.16"/>
    <n v="427.25760000000002"/>
    <n v="30.11868251414441"/>
    <x v="1"/>
    <n v="5"/>
    <x v="0"/>
    <n v="7.0493029296949686E-2"/>
    <n v="3.1456432840515889E-4"/>
    <x v="0"/>
    <s v="May-2024"/>
    <n v="202405"/>
  </r>
  <r>
    <s v="366c8497-5460-45fc-aac8-420ff9aa4181"/>
    <x v="379"/>
    <x v="4970"/>
    <x v="3"/>
    <x v="2"/>
    <x v="6"/>
    <n v="2"/>
    <n v="478.52"/>
    <n v="0.21"/>
    <n v="756.0616"/>
    <n v="109.4474557195348"/>
    <x v="1"/>
    <n v="5"/>
    <x v="0"/>
    <n v="0.14475997156783893"/>
    <n v="2.1942656524283206E-4"/>
    <x v="0"/>
    <s v="May-2024"/>
    <n v="202405"/>
  </r>
  <r>
    <s v="260f583a-0757-4b6d-b8a7-bcc43e030a08"/>
    <x v="360"/>
    <x v="4971"/>
    <x v="3"/>
    <x v="0"/>
    <x v="4"/>
    <n v="4"/>
    <n v="860.58"/>
    <n v="0.15"/>
    <n v="2925.9720000000002"/>
    <n v="640.71680595906855"/>
    <x v="1"/>
    <n v="5"/>
    <x v="0"/>
    <n v="0.21897571335579033"/>
    <n v="4.3575263194589694E-5"/>
    <x v="0"/>
    <s v="May-2024"/>
    <n v="202405"/>
  </r>
  <r>
    <s v="ec8fa581-b253-476e-ba8b-b69c995d79b4"/>
    <x v="363"/>
    <x v="4972"/>
    <x v="3"/>
    <x v="1"/>
    <x v="3"/>
    <n v="1"/>
    <n v="816.8"/>
    <n v="0.27"/>
    <n v="596.2639999999999"/>
    <n v="55.301059781137582"/>
    <x v="1"/>
    <n v="5"/>
    <x v="0"/>
    <n v="9.2745930965373716E-2"/>
    <n v="3.3055827619980413E-4"/>
    <x v="0"/>
    <s v="May-2024"/>
    <n v="202405"/>
  </r>
  <r>
    <s v="9e5fcb7c-d9b1-4f33-9567-ac73865b5b4b"/>
    <x v="374"/>
    <x v="4973"/>
    <x v="0"/>
    <x v="0"/>
    <x v="8"/>
    <n v="9"/>
    <n v="829.21"/>
    <n v="0.25"/>
    <n v="5597.1674999999996"/>
    <n v="1327.001680799975"/>
    <x v="1"/>
    <n v="5"/>
    <x v="0"/>
    <n v="0.23708450404601525"/>
    <n v="3.3499086814893421E-5"/>
    <x v="0"/>
    <s v="May-2024"/>
    <n v="202405"/>
  </r>
  <r>
    <s v="c155ad61-6274-4bbd-939d-2f83db015be2"/>
    <x v="382"/>
    <x v="4974"/>
    <x v="3"/>
    <x v="2"/>
    <x v="2"/>
    <n v="9"/>
    <n v="335.22"/>
    <n v="0.06"/>
    <n v="2835.9612000000002"/>
    <n v="231.87134700742811"/>
    <x v="1"/>
    <n v="5"/>
    <x v="0"/>
    <n v="8.1761114012218541E-2"/>
    <n v="1.9887437105980149E-5"/>
    <x v="0"/>
    <s v="May-2024"/>
    <n v="202405"/>
  </r>
  <r>
    <s v="2cc97db6-7d57-47f6-aa25-db830d38cb61"/>
    <x v="381"/>
    <x v="4975"/>
    <x v="0"/>
    <x v="2"/>
    <x v="1"/>
    <n v="3"/>
    <n v="72.94"/>
    <n v="0.1"/>
    <n v="196.93799999999999"/>
    <n v="47.730703420602289"/>
    <x v="1"/>
    <n v="5"/>
    <x v="0"/>
    <n v="0.24236411165240984"/>
    <n v="4.569966182250252E-4"/>
    <x v="0"/>
    <s v="May-2024"/>
    <n v="202405"/>
  </r>
  <r>
    <s v="14263c5f-6d40-4048-a136-202e667cd838"/>
    <x v="367"/>
    <x v="4976"/>
    <x v="1"/>
    <x v="0"/>
    <x v="5"/>
    <n v="2"/>
    <n v="72.14"/>
    <n v="0.01"/>
    <n v="142.8372"/>
    <n v="23.603649800762248"/>
    <x v="1"/>
    <n v="5"/>
    <x v="0"/>
    <n v="0.16524861731231255"/>
    <n v="6.9309675630718049E-5"/>
    <x v="0"/>
    <s v="May-2024"/>
    <n v="202405"/>
  </r>
  <r>
    <s v="2f284897-9f98-45b1-ac6c-9f243e6df987"/>
    <x v="357"/>
    <x v="4977"/>
    <x v="0"/>
    <x v="0"/>
    <x v="0"/>
    <n v="8"/>
    <n v="137.32"/>
    <n v="0.04"/>
    <n v="1054.6176"/>
    <n v="154.88208042045821"/>
    <x v="1"/>
    <n v="5"/>
    <x v="0"/>
    <n v="0.14686089101913169"/>
    <n v="3.6411302068161961E-5"/>
    <x v="0"/>
    <s v="May-2024"/>
    <n v="202405"/>
  </r>
  <r>
    <s v="67477f68-6405-417d-983e-51b44290724e"/>
    <x v="357"/>
    <x v="4978"/>
    <x v="2"/>
    <x v="0"/>
    <x v="1"/>
    <n v="8"/>
    <n v="787.52"/>
    <n v="0.21"/>
    <n v="4977.1264000000001"/>
    <n v="605.6823138082691"/>
    <x v="1"/>
    <n v="5"/>
    <x v="0"/>
    <n v="0.12169317496302065"/>
    <n v="3.3332486793986182E-5"/>
    <x v="0"/>
    <s v="May-2024"/>
    <n v="202405"/>
  </r>
  <r>
    <s v="a43bc5b5-45eb-49a1-930e-590e9f0a6b92"/>
    <x v="366"/>
    <x v="4979"/>
    <x v="0"/>
    <x v="1"/>
    <x v="6"/>
    <n v="3"/>
    <n v="430.88"/>
    <n v="0.05"/>
    <n v="1228.008"/>
    <n v="362.16286887603519"/>
    <x v="1"/>
    <n v="5"/>
    <x v="0"/>
    <n v="0.29491898169721631"/>
    <n v="3.8680529768535717E-5"/>
    <x v="0"/>
    <s v="May-2024"/>
    <n v="202405"/>
  </r>
  <r>
    <s v="677b60e1-1059-4e71-942c-1896ecb626e6"/>
    <x v="368"/>
    <x v="4980"/>
    <x v="1"/>
    <x v="2"/>
    <x v="5"/>
    <n v="5"/>
    <n v="542.16999999999996"/>
    <n v="0.18"/>
    <n v="2222.8969999999999"/>
    <n v="269.36695131068302"/>
    <x v="1"/>
    <n v="5"/>
    <x v="0"/>
    <n v="0.12117833228920774"/>
    <n v="6.6399837689285653E-5"/>
    <x v="0"/>
    <s v="May-2024"/>
    <n v="202405"/>
  </r>
  <r>
    <s v="f26edb5e-115c-4295-a6f9-753b95fafb2a"/>
    <x v="371"/>
    <x v="4981"/>
    <x v="1"/>
    <x v="2"/>
    <x v="3"/>
    <n v="6"/>
    <n v="211.04"/>
    <n v="0.06"/>
    <n v="1190.2655999999999"/>
    <n v="115.0814363702482"/>
    <x v="1"/>
    <n v="5"/>
    <x v="0"/>
    <n v="9.6685509830955543E-2"/>
    <n v="4.7384382107657316E-5"/>
    <x v="0"/>
    <s v="May-2024"/>
    <n v="202405"/>
  </r>
  <r>
    <s v="cbbf0a0b-9407-4eac-b546-7a5640c27ebf"/>
    <x v="385"/>
    <x v="4982"/>
    <x v="1"/>
    <x v="2"/>
    <x v="4"/>
    <n v="6"/>
    <n v="344.25"/>
    <n v="0.16"/>
    <n v="1735.02"/>
    <n v="291.36677062894398"/>
    <x v="1"/>
    <n v="5"/>
    <x v="0"/>
    <n v="0.16793280228985485"/>
    <n v="7.7463083999031716E-5"/>
    <x v="0"/>
    <s v="May-2024"/>
    <n v="202405"/>
  </r>
  <r>
    <s v="18e39d12-86da-4873-bce4-8947167b98b4"/>
    <x v="356"/>
    <x v="4983"/>
    <x v="3"/>
    <x v="1"/>
    <x v="0"/>
    <n v="1"/>
    <n v="589.49"/>
    <n v="7.0000000000000007E-2"/>
    <n v="548.22569999999996"/>
    <n v="102.0605454048069"/>
    <x v="1"/>
    <n v="5"/>
    <x v="0"/>
    <n v="0.18616519693404907"/>
    <n v="1.1874671326061511E-4"/>
    <x v="0"/>
    <s v="May-2024"/>
    <n v="202405"/>
  </r>
  <r>
    <s v="130732aa-47db-4f95-a79a-98ebd473cbb2"/>
    <x v="359"/>
    <x v="4984"/>
    <x v="0"/>
    <x v="1"/>
    <x v="2"/>
    <n v="5"/>
    <n v="951.59"/>
    <n v="0.04"/>
    <n v="4567.6319999999996"/>
    <n v="1357.4779642346459"/>
    <x v="1"/>
    <n v="5"/>
    <x v="0"/>
    <n v="0.29719512522783054"/>
    <n v="8.4069819985497967E-6"/>
    <x v="0"/>
    <s v="May-2024"/>
    <n v="202405"/>
  </r>
  <r>
    <s v="dbe19a48-8c6a-4ff2-b4b8-2c564275c478"/>
    <x v="365"/>
    <x v="4985"/>
    <x v="0"/>
    <x v="1"/>
    <x v="4"/>
    <n v="1"/>
    <n v="100.28"/>
    <n v="0.27"/>
    <n v="73.204399999999993"/>
    <n v="19.654208792585109"/>
    <x v="1"/>
    <n v="5"/>
    <x v="0"/>
    <n v="0.26848398173586713"/>
    <n v="2.6924611088950941E-3"/>
    <x v="0"/>
    <s v="May-2024"/>
    <n v="202405"/>
  </r>
  <r>
    <s v="e23f1b0f-5fd3-46e5-a709-b30c9f4bbc9b"/>
    <x v="381"/>
    <x v="4986"/>
    <x v="2"/>
    <x v="1"/>
    <x v="5"/>
    <n v="7"/>
    <n v="747.31"/>
    <n v="0.1"/>
    <n v="4708.0529999999999"/>
    <n v="1037.322649392529"/>
    <x v="1"/>
    <n v="5"/>
    <x v="0"/>
    <n v="0.22032943329068916"/>
    <n v="1.9116182421905616E-5"/>
    <x v="0"/>
    <s v="May-2024"/>
    <n v="202405"/>
  </r>
  <r>
    <s v="a57b4d29-b8e0-45e6-a5d8-5638f8fd447e"/>
    <x v="377"/>
    <x v="4987"/>
    <x v="1"/>
    <x v="1"/>
    <x v="2"/>
    <n v="5"/>
    <n v="650.59"/>
    <n v="0.14000000000000001"/>
    <n v="2797.5369999999998"/>
    <n v="463.00910562017572"/>
    <x v="1"/>
    <n v="5"/>
    <x v="0"/>
    <n v="0.16550598101836572"/>
    <n v="4.303785794432746E-5"/>
    <x v="0"/>
    <s v="May-2024"/>
    <n v="202405"/>
  </r>
  <r>
    <s v="94902d1a-b8b3-417a-a084-08f2e5af97c1"/>
    <x v="367"/>
    <x v="4988"/>
    <x v="3"/>
    <x v="2"/>
    <x v="9"/>
    <n v="2"/>
    <n v="30.5"/>
    <n v="0.22"/>
    <n v="47.58"/>
    <n v="6.8013082129246571"/>
    <x v="1"/>
    <n v="5"/>
    <x v="0"/>
    <n v="0.14294468711485198"/>
    <n v="3.6065573770491803E-3"/>
    <x v="0"/>
    <s v="May-2024"/>
    <n v="202405"/>
  </r>
  <r>
    <s v="166ef93b-b05e-4197-8345-a0af99d3840c"/>
    <x v="360"/>
    <x v="4989"/>
    <x v="0"/>
    <x v="1"/>
    <x v="9"/>
    <n v="2"/>
    <n v="390.21"/>
    <n v="0.26"/>
    <n v="577.51080000000002"/>
    <n v="106.5879540024732"/>
    <x v="1"/>
    <n v="5"/>
    <x v="0"/>
    <n v="0.18456443412395612"/>
    <n v="3.3315394274877633E-4"/>
    <x v="0"/>
    <s v="May-2024"/>
    <n v="202405"/>
  </r>
  <r>
    <s v="d7aca60e-eb35-4551-8d01-78388346312c"/>
    <x v="373"/>
    <x v="4990"/>
    <x v="2"/>
    <x v="1"/>
    <x v="5"/>
    <n v="5"/>
    <n v="416.55"/>
    <n v="0.06"/>
    <n v="1957.7850000000001"/>
    <n v="454.43504271146372"/>
    <x v="1"/>
    <n v="5"/>
    <x v="0"/>
    <n v="0.23211692944397047"/>
    <n v="2.8808066258552392E-5"/>
    <x v="0"/>
    <s v="May-2024"/>
    <n v="202405"/>
  </r>
  <r>
    <s v="81d707b6-3562-49a3-912c-b0b59a968010"/>
    <x v="385"/>
    <x v="4991"/>
    <x v="0"/>
    <x v="2"/>
    <x v="7"/>
    <n v="8"/>
    <n v="625.91"/>
    <n v="0.01"/>
    <n v="4957.2071999999998"/>
    <n v="420.54938923690833"/>
    <x v="1"/>
    <n v="5"/>
    <x v="0"/>
    <n v="8.4835951427833872E-2"/>
    <n v="1.9970922337077219E-6"/>
    <x v="0"/>
    <s v="May-2024"/>
    <n v="202405"/>
  </r>
  <r>
    <s v="c7a9273f-fb04-45b3-a7cf-8d639ef33619"/>
    <x v="378"/>
    <x v="4992"/>
    <x v="1"/>
    <x v="0"/>
    <x v="1"/>
    <n v="9"/>
    <n v="234.71"/>
    <n v="0.01"/>
    <n v="2091.2660999999998"/>
    <n v="224.37983535724061"/>
    <x v="1"/>
    <n v="5"/>
    <x v="0"/>
    <n v="0.1072937754584367"/>
    <n v="4.7339743134553753E-6"/>
    <x v="0"/>
    <s v="May-2024"/>
    <n v="202405"/>
  </r>
  <r>
    <s v="f99c6127-d988-4eef-be63-a7c24382cf69"/>
    <x v="357"/>
    <x v="4993"/>
    <x v="2"/>
    <x v="0"/>
    <x v="8"/>
    <n v="2"/>
    <n v="243.64"/>
    <n v="0.14000000000000001"/>
    <n v="419.06079999999997"/>
    <n v="89.529010202210415"/>
    <x v="1"/>
    <n v="5"/>
    <x v="0"/>
    <n v="0.21364205433247496"/>
    <n v="2.8730914463963227E-4"/>
    <x v="0"/>
    <s v="May-2024"/>
    <n v="202405"/>
  </r>
  <r>
    <s v="1ff8b573-77c2-4ac6-9e57-89f9195a7b0f"/>
    <x v="363"/>
    <x v="4994"/>
    <x v="3"/>
    <x v="0"/>
    <x v="0"/>
    <n v="2"/>
    <n v="442.19"/>
    <n v="0.18"/>
    <n v="725.19160000000011"/>
    <n v="210.68306037467261"/>
    <x v="1"/>
    <n v="5"/>
    <x v="0"/>
    <n v="0.29052054708669073"/>
    <n v="2.0353241819127523E-4"/>
    <x v="0"/>
    <s v="May-2024"/>
    <n v="202405"/>
  </r>
  <r>
    <s v="28ed90d2-fd52-4a8f-a7ac-436a9b0e0c53"/>
    <x v="380"/>
    <x v="4995"/>
    <x v="2"/>
    <x v="2"/>
    <x v="3"/>
    <n v="3"/>
    <n v="57.49"/>
    <n v="0.17"/>
    <n v="143.15010000000001"/>
    <n v="42.081928746848803"/>
    <x v="1"/>
    <n v="5"/>
    <x v="0"/>
    <n v="0.29397065560449348"/>
    <n v="9.8567866875398625E-4"/>
    <x v="0"/>
    <s v="May-2024"/>
    <n v="202405"/>
  </r>
  <r>
    <s v="1cf03f02-d316-4a53-950c-2769e100f7ec"/>
    <x v="382"/>
    <x v="4996"/>
    <x v="3"/>
    <x v="2"/>
    <x v="6"/>
    <n v="4"/>
    <n v="65.239999999999995"/>
    <n v="0.24"/>
    <n v="198.3296"/>
    <n v="50.197935484125082"/>
    <x v="1"/>
    <n v="5"/>
    <x v="0"/>
    <n v="0.25310359867677384"/>
    <n v="9.1968117719190686E-4"/>
    <x v="0"/>
    <s v="May-2024"/>
    <n v="202405"/>
  </r>
  <r>
    <s v="75a1ffc3-4ae0-43e7-b145-f26d7ff75fa1"/>
    <x v="368"/>
    <x v="4997"/>
    <x v="2"/>
    <x v="0"/>
    <x v="3"/>
    <n v="6"/>
    <n v="707.14"/>
    <n v="0.05"/>
    <n v="4030.6979999999999"/>
    <n v="759.22374368459828"/>
    <x v="1"/>
    <n v="5"/>
    <x v="0"/>
    <n v="0.18836036430528863"/>
    <n v="1.1784559398893194E-5"/>
    <x v="0"/>
    <s v="May-2024"/>
    <n v="202405"/>
  </r>
  <r>
    <s v="76d20493-35f5-4f66-bab1-6eb64cce1a2a"/>
    <x v="367"/>
    <x v="4998"/>
    <x v="0"/>
    <x v="2"/>
    <x v="9"/>
    <n v="9"/>
    <n v="75.98"/>
    <n v="0.04"/>
    <n v="656.46720000000005"/>
    <n v="37.276538727834527"/>
    <x v="1"/>
    <n v="5"/>
    <x v="0"/>
    <n v="5.6783550995136579E-2"/>
    <n v="5.8494925565207213E-5"/>
    <x v="0"/>
    <s v="May-2024"/>
    <n v="202405"/>
  </r>
  <r>
    <s v="be1d72be-a966-4c30-9934-660557200bbd"/>
    <x v="355"/>
    <x v="4999"/>
    <x v="2"/>
    <x v="2"/>
    <x v="2"/>
    <n v="4"/>
    <n v="536.83000000000004"/>
    <n v="0.08"/>
    <n v="1975.5344"/>
    <n v="442.28635812918748"/>
    <x v="1"/>
    <n v="5"/>
    <x v="0"/>
    <n v="0.2238818813426825"/>
    <n v="3.7255742041242107E-5"/>
    <x v="0"/>
    <s v="May-2024"/>
    <n v="202405"/>
  </r>
  <r>
    <s v="d51bee11-a968-4224-b74e-0be3bea4a4b0"/>
    <x v="370"/>
    <x v="5000"/>
    <x v="0"/>
    <x v="0"/>
    <x v="9"/>
    <n v="4"/>
    <n v="867.78"/>
    <n v="0.17"/>
    <n v="2881.0295999999998"/>
    <n v="670.37678628663616"/>
    <x v="1"/>
    <n v="5"/>
    <x v="0"/>
    <n v="0.23268653202543849"/>
    <n v="4.897554679757543E-5"/>
    <x v="0"/>
    <s v="May-2024"/>
    <n v="202405"/>
  </r>
  <r>
    <s v="a491488e-38cd-49d9-a2d8-93a6c5b213cd"/>
    <x v="373"/>
    <x v="5001"/>
    <x v="3"/>
    <x v="2"/>
    <x v="9"/>
    <n v="1"/>
    <n v="327.25"/>
    <n v="0.28000000000000003"/>
    <n v="235.62"/>
    <n v="63.27909446541166"/>
    <x v="1"/>
    <n v="5"/>
    <x v="0"/>
    <n v="0.26856419007474602"/>
    <n v="8.5561497326203215E-4"/>
    <x v="0"/>
    <s v="May-2024"/>
    <n v="202405"/>
  </r>
  <r>
    <s v="c8f1e2e2-455f-4ee2-acd6-f8566d60f30e"/>
    <x v="361"/>
    <x v="2372"/>
    <x v="0"/>
    <x v="1"/>
    <x v="8"/>
    <n v="3"/>
    <n v="922.88"/>
    <n v="0.22"/>
    <n v="2159.5392000000002"/>
    <n v="354.72061724663479"/>
    <x v="1"/>
    <n v="5"/>
    <x v="0"/>
    <n v="0.16425754959513342"/>
    <n v="7.9461396208969025E-5"/>
    <x v="0"/>
    <s v="May-2024"/>
    <n v="202405"/>
  </r>
  <r>
    <s v="1ad607b5-53cf-4f26-84e2-e43dae8770b7"/>
    <x v="359"/>
    <x v="5002"/>
    <x v="3"/>
    <x v="0"/>
    <x v="0"/>
    <n v="3"/>
    <n v="555.91"/>
    <n v="0.26"/>
    <n v="1234.1202000000001"/>
    <n v="332.3539218105891"/>
    <x v="1"/>
    <n v="5"/>
    <x v="0"/>
    <n v="0.26930433665261216"/>
    <n v="1.5590053545837756E-4"/>
    <x v="0"/>
    <s v="May-2024"/>
    <n v="202405"/>
  </r>
  <r>
    <s v="58871417-cb73-4b8d-9742-e7d0fdb0e25a"/>
    <x v="356"/>
    <x v="5003"/>
    <x v="3"/>
    <x v="1"/>
    <x v="4"/>
    <n v="7"/>
    <n v="849.2"/>
    <n v="0.13"/>
    <n v="5171.6280000000006"/>
    <n v="1366.476213232492"/>
    <x v="1"/>
    <n v="5"/>
    <x v="0"/>
    <n v="0.26422554236934515"/>
    <n v="2.18693223874571E-5"/>
    <x v="0"/>
    <s v="May-2024"/>
    <n v="202405"/>
  </r>
  <r>
    <s v="0aad70c9-608a-41d4-b56f-cf8ff1cccb57"/>
    <x v="365"/>
    <x v="5004"/>
    <x v="3"/>
    <x v="2"/>
    <x v="9"/>
    <n v="3"/>
    <n v="73.319999999999993"/>
    <n v="0.28000000000000003"/>
    <n v="158.37119999999999"/>
    <n v="15.74502348021363"/>
    <x v="1"/>
    <n v="5"/>
    <x v="0"/>
    <n v="9.9418476845623646E-2"/>
    <n v="1.2729587197672307E-3"/>
    <x v="0"/>
    <s v="May-2024"/>
    <n v="202405"/>
  </r>
  <r>
    <s v="40de194c-c17c-4577-915d-973f945dbfad"/>
    <x v="365"/>
    <x v="287"/>
    <x v="2"/>
    <x v="0"/>
    <x v="3"/>
    <n v="7"/>
    <n v="334.27"/>
    <n v="0.2"/>
    <n v="1871.912"/>
    <n v="192.5879660889444"/>
    <x v="1"/>
    <n v="5"/>
    <x v="0"/>
    <n v="0.10288302339476663"/>
    <n v="8.5474103483497096E-5"/>
    <x v="0"/>
    <s v="May-2024"/>
    <n v="202405"/>
  </r>
  <r>
    <s v="1f7a2b40-d843-41c8-92b3-1accbea5bff2"/>
    <x v="368"/>
    <x v="5005"/>
    <x v="2"/>
    <x v="2"/>
    <x v="3"/>
    <n v="4"/>
    <n v="613.77"/>
    <n v="0.25"/>
    <n v="1841.31"/>
    <n v="456.396716356897"/>
    <x v="1"/>
    <n v="5"/>
    <x v="0"/>
    <n v="0.24786522440919617"/>
    <n v="1.0182967561138538E-4"/>
    <x v="0"/>
    <s v="May-2024"/>
    <n v="202405"/>
  </r>
  <r>
    <s v="1151c5f8-fc14-460a-bdbb-22917fdd0b93"/>
    <x v="358"/>
    <x v="5006"/>
    <x v="0"/>
    <x v="2"/>
    <x v="7"/>
    <n v="9"/>
    <n v="172.57"/>
    <n v="0.09"/>
    <n v="1413.3483000000001"/>
    <n v="204.83749411048771"/>
    <x v="1"/>
    <n v="5"/>
    <x v="0"/>
    <n v="0.14493065446817865"/>
    <n v="5.7947499565393758E-5"/>
    <x v="0"/>
    <s v="May-2024"/>
    <n v="202405"/>
  </r>
  <r>
    <s v="b69f8456-9d06-4e16-8d3b-543c5e63323a"/>
    <x v="381"/>
    <x v="5007"/>
    <x v="1"/>
    <x v="1"/>
    <x v="6"/>
    <n v="5"/>
    <n v="489.49"/>
    <n v="0.22"/>
    <n v="1909.011"/>
    <n v="210.29299382841151"/>
    <x v="1"/>
    <n v="5"/>
    <x v="0"/>
    <n v="0.11015808386039237"/>
    <n v="8.9889476802386167E-5"/>
    <x v="0"/>
    <s v="May-2024"/>
    <n v="202405"/>
  </r>
  <r>
    <s v="112d0c56-405b-48aa-86f4-e1a56af86283"/>
    <x v="381"/>
    <x v="5008"/>
    <x v="1"/>
    <x v="0"/>
    <x v="1"/>
    <n v="4"/>
    <n v="839.14"/>
    <n v="0.15"/>
    <n v="2853.076"/>
    <n v="642.60225998060673"/>
    <x v="1"/>
    <n v="5"/>
    <x v="0"/>
    <n v="0.22523138534711543"/>
    <n v="4.468860976714255E-5"/>
    <x v="0"/>
    <s v="May-2024"/>
    <n v="202405"/>
  </r>
  <r>
    <s v="4f2a249b-39d3-4d64-aa8d-24c4a18041d3"/>
    <x v="370"/>
    <x v="5009"/>
    <x v="3"/>
    <x v="0"/>
    <x v="9"/>
    <n v="3"/>
    <n v="316.95999999999998"/>
    <n v="0.22"/>
    <n v="741.68639999999994"/>
    <n v="101.96586881441129"/>
    <x v="1"/>
    <n v="5"/>
    <x v="0"/>
    <n v="0.13747841245897363"/>
    <n v="2.3136463065791691E-4"/>
    <x v="0"/>
    <s v="May-2024"/>
    <n v="202405"/>
  </r>
  <r>
    <s v="e3b717b0-b5fe-4176-aeee-a94cee2fa3bd"/>
    <x v="383"/>
    <x v="5010"/>
    <x v="0"/>
    <x v="2"/>
    <x v="4"/>
    <n v="6"/>
    <n v="744.09"/>
    <n v="0.06"/>
    <n v="4196.6675999999998"/>
    <n v="974.95142964094487"/>
    <x v="1"/>
    <n v="5"/>
    <x v="0"/>
    <n v="0.2323156186210566"/>
    <n v="1.3439234501202812E-5"/>
    <x v="0"/>
    <s v="May-2024"/>
    <n v="202405"/>
  </r>
  <r>
    <s v="a0002c59-cb71-45ef-a31e-3914b167d9bd"/>
    <x v="381"/>
    <x v="5011"/>
    <x v="1"/>
    <x v="2"/>
    <x v="8"/>
    <n v="5"/>
    <n v="52.97"/>
    <n v="0.1"/>
    <n v="238.36500000000001"/>
    <n v="50.619665817156474"/>
    <x v="1"/>
    <n v="5"/>
    <x v="0"/>
    <n v="0.21236199029705063"/>
    <n v="3.7757221068529355E-4"/>
    <x v="0"/>
    <s v="May-2024"/>
    <n v="202405"/>
  </r>
  <r>
    <s v="e5bc898e-9909-4e38-8b5f-d01cb46e4800"/>
    <x v="360"/>
    <x v="5012"/>
    <x v="2"/>
    <x v="1"/>
    <x v="4"/>
    <n v="1"/>
    <n v="208.63"/>
    <n v="0.15"/>
    <n v="177.3355"/>
    <n v="35.010904668119181"/>
    <x v="1"/>
    <n v="5"/>
    <x v="0"/>
    <n v="0.1974275013639073"/>
    <n v="7.1897617792263818E-4"/>
    <x v="0"/>
    <s v="May-2024"/>
    <n v="202405"/>
  </r>
  <r>
    <s v="9392e177-5b26-469e-a712-1b00f06b6303"/>
    <x v="371"/>
    <x v="5013"/>
    <x v="1"/>
    <x v="1"/>
    <x v="8"/>
    <n v="8"/>
    <n v="26.41"/>
    <n v="0.21"/>
    <n v="166.91120000000001"/>
    <n v="34.334252900540342"/>
    <x v="1"/>
    <n v="5"/>
    <x v="0"/>
    <n v="0.20570370892151241"/>
    <n v="9.9394168875425971E-4"/>
    <x v="0"/>
    <s v="May-2024"/>
    <n v="202405"/>
  </r>
  <r>
    <s v="9ee9471e-9b73-4be4-8b5b-ef6694b4d933"/>
    <x v="375"/>
    <x v="5014"/>
    <x v="3"/>
    <x v="0"/>
    <x v="0"/>
    <n v="4"/>
    <n v="591.88"/>
    <n v="0.21"/>
    <n v="1870.3407999999999"/>
    <n v="170.02875424086949"/>
    <x v="1"/>
    <n v="5"/>
    <x v="0"/>
    <n v="9.0907899908331938E-2"/>
    <n v="8.8700412245725486E-5"/>
    <x v="0"/>
    <s v="May-2024"/>
    <n v="202405"/>
  </r>
  <r>
    <s v="a41a2b5e-8467-42f3-a3c0-96c7e5e85298"/>
    <x v="361"/>
    <x v="5015"/>
    <x v="2"/>
    <x v="0"/>
    <x v="5"/>
    <n v="1"/>
    <n v="942.74"/>
    <n v="0.11"/>
    <n v="839.03859999999997"/>
    <n v="211.36074113368281"/>
    <x v="1"/>
    <n v="5"/>
    <x v="0"/>
    <n v="0.25190824490516028"/>
    <n v="1.1668116341727306E-4"/>
    <x v="0"/>
    <s v="May-2024"/>
    <n v="202405"/>
  </r>
  <r>
    <s v="14d7836a-5699-497d-be1c-3dcafd018b03"/>
    <x v="370"/>
    <x v="5016"/>
    <x v="0"/>
    <x v="0"/>
    <x v="6"/>
    <n v="1"/>
    <n v="232.68"/>
    <n v="0.04"/>
    <n v="223.37280000000001"/>
    <n v="16.744369931848262"/>
    <x v="1"/>
    <n v="5"/>
    <x v="0"/>
    <n v="7.4961543804116973E-2"/>
    <n v="1.7190991920233798E-4"/>
    <x v="0"/>
    <s v="May-2024"/>
    <n v="202405"/>
  </r>
  <r>
    <s v="db22d496-a0cb-43b9-bae4-264bf0cbb052"/>
    <x v="371"/>
    <x v="5017"/>
    <x v="1"/>
    <x v="0"/>
    <x v="5"/>
    <n v="6"/>
    <n v="958.53"/>
    <n v="0.25"/>
    <n v="4313.3850000000002"/>
    <n v="792.85237933051906"/>
    <x v="1"/>
    <n v="5"/>
    <x v="0"/>
    <n v="0.18381210565032313"/>
    <n v="4.3469340204966628E-5"/>
    <x v="0"/>
    <s v="May-2024"/>
    <n v="202405"/>
  </r>
  <r>
    <s v="551eb720-246b-4ffd-8f25-a6af03f64794"/>
    <x v="377"/>
    <x v="5018"/>
    <x v="0"/>
    <x v="2"/>
    <x v="1"/>
    <n v="3"/>
    <n v="464.9"/>
    <n v="0.04"/>
    <n v="1338.912"/>
    <n v="267.33307709421308"/>
    <x v="1"/>
    <n v="5"/>
    <x v="0"/>
    <n v="0.19966441192118159"/>
    <n v="2.8680002868000291E-5"/>
    <x v="0"/>
    <s v="May-2024"/>
    <n v="202405"/>
  </r>
  <r>
    <s v="43fd79f5-884a-44fb-a290-57580f50a121"/>
    <x v="369"/>
    <x v="5019"/>
    <x v="1"/>
    <x v="2"/>
    <x v="3"/>
    <n v="7"/>
    <n v="844.32"/>
    <n v="0.14000000000000001"/>
    <n v="5082.8064000000004"/>
    <n v="481.8069831808528"/>
    <x v="1"/>
    <n v="5"/>
    <x v="0"/>
    <n v="9.4791527605862139E-2"/>
    <n v="2.3687701345461435E-5"/>
    <x v="0"/>
    <s v="May-2024"/>
    <n v="202405"/>
  </r>
  <r>
    <s v="3d4a36bd-8803-4ecf-8a21-57b7e7288893"/>
    <x v="361"/>
    <x v="5020"/>
    <x v="0"/>
    <x v="2"/>
    <x v="5"/>
    <n v="4"/>
    <n v="951.91"/>
    <n v="0.17"/>
    <n v="3160.3411999999998"/>
    <n v="566.04867812797272"/>
    <x v="1"/>
    <n v="5"/>
    <x v="0"/>
    <n v="0.17910998917710935"/>
    <n v="4.4647077980061144E-5"/>
    <x v="0"/>
    <s v="May-2024"/>
    <n v="202405"/>
  </r>
  <r>
    <s v="d8857c20-1ebe-45d1-8382-3cb0b469d8ce"/>
    <x v="382"/>
    <x v="5021"/>
    <x v="3"/>
    <x v="2"/>
    <x v="2"/>
    <n v="1"/>
    <n v="659.5"/>
    <n v="0.02"/>
    <n v="646.30999999999995"/>
    <n v="49.840121103975129"/>
    <x v="1"/>
    <n v="5"/>
    <x v="0"/>
    <n v="7.7114884659026064E-2"/>
    <n v="3.0326004548900682E-5"/>
    <x v="0"/>
    <s v="May-2024"/>
    <n v="202405"/>
  </r>
  <r>
    <s v="50048636-843f-4101-a117-2139332c0427"/>
    <x v="359"/>
    <x v="5022"/>
    <x v="1"/>
    <x v="1"/>
    <x v="8"/>
    <n v="7"/>
    <n v="904.9"/>
    <n v="0.12"/>
    <n v="5574.1840000000002"/>
    <n v="592.29405145373721"/>
    <x v="1"/>
    <n v="5"/>
    <x v="0"/>
    <n v="0.1062566380036499"/>
    <n v="1.8944476895631719E-5"/>
    <x v="0"/>
    <s v="May-2024"/>
    <n v="202405"/>
  </r>
  <r>
    <s v="571caab1-6166-400c-9cee-f8fdd66ab076"/>
    <x v="372"/>
    <x v="5023"/>
    <x v="0"/>
    <x v="1"/>
    <x v="8"/>
    <n v="4"/>
    <n v="804.77"/>
    <n v="0.09"/>
    <n v="2929.3627999999999"/>
    <n v="276.39399765469329"/>
    <x v="1"/>
    <n v="5"/>
    <x v="0"/>
    <n v="9.4352941757399694E-2"/>
    <n v="2.7958298644333163E-5"/>
    <x v="0"/>
    <s v="May-2024"/>
    <n v="202405"/>
  </r>
  <r>
    <s v="5c8d58d2-56b7-465f-8138-bb4f1525725e"/>
    <x v="375"/>
    <x v="5024"/>
    <x v="1"/>
    <x v="2"/>
    <x v="6"/>
    <n v="8"/>
    <n v="170.9"/>
    <n v="0.08"/>
    <n v="1257.8240000000001"/>
    <n v="82.487153788983221"/>
    <x v="1"/>
    <n v="5"/>
    <x v="0"/>
    <n v="6.5579249393383512E-2"/>
    <n v="5.8513750731421886E-5"/>
    <x v="0"/>
    <s v="May-2024"/>
    <n v="202405"/>
  </r>
  <r>
    <s v="f4c6f723-7aa4-4354-a80b-edc00eda4bdc"/>
    <x v="355"/>
    <x v="5025"/>
    <x v="1"/>
    <x v="0"/>
    <x v="8"/>
    <n v="8"/>
    <n v="432.28"/>
    <n v="0.16"/>
    <n v="2904.9216000000001"/>
    <n v="407.34452697047328"/>
    <x v="1"/>
    <n v="5"/>
    <x v="0"/>
    <n v="0.14022565255133676"/>
    <n v="4.6266308873878047E-5"/>
    <x v="0"/>
    <s v="May-2024"/>
    <n v="202405"/>
  </r>
  <r>
    <s v="685a574e-58d7-4055-886a-d3b3f6350ba6"/>
    <x v="375"/>
    <x v="5026"/>
    <x v="1"/>
    <x v="0"/>
    <x v="3"/>
    <n v="7"/>
    <n v="332.4"/>
    <n v="0.02"/>
    <n v="2280.2640000000001"/>
    <n v="559.60555048194999"/>
    <x v="1"/>
    <n v="5"/>
    <x v="0"/>
    <n v="0.24541261471564255"/>
    <n v="8.5954959601168997E-6"/>
    <x v="0"/>
    <s v="May-2024"/>
    <n v="202405"/>
  </r>
  <r>
    <s v="8f369f0f-5e4d-4b0d-bd82-cbced6f0c330"/>
    <x v="384"/>
    <x v="5027"/>
    <x v="3"/>
    <x v="0"/>
    <x v="4"/>
    <n v="9"/>
    <n v="789.99"/>
    <n v="0.22"/>
    <n v="5545.7298000000001"/>
    <n v="783.57040472266328"/>
    <x v="1"/>
    <n v="5"/>
    <x v="0"/>
    <n v="0.1412925679723277"/>
    <n v="3.0942726419884358E-5"/>
    <x v="0"/>
    <s v="May-2024"/>
    <n v="202405"/>
  </r>
  <r>
    <s v="6d8ccd8e-c244-418d-a805-6c7e9b495c0e"/>
    <x v="360"/>
    <x v="5028"/>
    <x v="2"/>
    <x v="1"/>
    <x v="9"/>
    <n v="1"/>
    <n v="343.93"/>
    <n v="0.25"/>
    <n v="257.94749999999999"/>
    <n v="18.403793215885141"/>
    <x v="1"/>
    <n v="5"/>
    <x v="0"/>
    <n v="7.1347050139602602E-2"/>
    <n v="7.2689210013665573E-4"/>
    <x v="0"/>
    <s v="May-2024"/>
    <n v="202405"/>
  </r>
  <r>
    <s v="fef38a96-0e5f-445a-b71d-e4feff50e238"/>
    <x v="385"/>
    <x v="5029"/>
    <x v="2"/>
    <x v="0"/>
    <x v="2"/>
    <n v="8"/>
    <n v="186.82"/>
    <n v="0.19"/>
    <n v="1210.5935999999999"/>
    <n v="324.07248870170639"/>
    <x v="1"/>
    <n v="5"/>
    <x v="0"/>
    <n v="0.26769717657660375"/>
    <n v="1.2712771651857404E-4"/>
    <x v="0"/>
    <s v="May-2024"/>
    <n v="202405"/>
  </r>
  <r>
    <s v="d2ff8389-ca69-4042-8808-25e0c9d80bf0"/>
    <x v="376"/>
    <x v="5030"/>
    <x v="3"/>
    <x v="0"/>
    <x v="0"/>
    <n v="4"/>
    <n v="924.37"/>
    <n v="0.28000000000000003"/>
    <n v="2662.1855999999998"/>
    <n v="573.70412501999704"/>
    <x v="1"/>
    <n v="5"/>
    <x v="0"/>
    <n v="0.21550117505706479"/>
    <n v="7.5727252074385808E-5"/>
    <x v="0"/>
    <s v="May-2024"/>
    <n v="202405"/>
  </r>
  <r>
    <s v="c062762f-5c16-488d-bac1-f250db38c7e9"/>
    <x v="374"/>
    <x v="5031"/>
    <x v="3"/>
    <x v="1"/>
    <x v="9"/>
    <n v="4"/>
    <n v="61.29"/>
    <n v="0.13"/>
    <n v="213.28919999999999"/>
    <n v="39.671255087865909"/>
    <x v="1"/>
    <n v="5"/>
    <x v="0"/>
    <n v="0.18599748645438172"/>
    <n v="5.3026594876815142E-4"/>
    <x v="0"/>
    <s v="May-2024"/>
    <n v="202405"/>
  </r>
  <r>
    <s v="bbd94ba2-7327-456d-a9fa-e760186828c8"/>
    <x v="367"/>
    <x v="5032"/>
    <x v="1"/>
    <x v="1"/>
    <x v="7"/>
    <n v="6"/>
    <n v="358.69"/>
    <n v="0.2"/>
    <n v="1721.712"/>
    <n v="420.86195634318818"/>
    <x v="1"/>
    <n v="5"/>
    <x v="0"/>
    <n v="0.24444387699173159"/>
    <n v="9.293075729274119E-5"/>
    <x v="0"/>
    <s v="May-2024"/>
    <n v="202405"/>
  </r>
  <r>
    <s v="cd87330c-7556-4d4f-b36a-122da81214e4"/>
    <x v="370"/>
    <x v="5033"/>
    <x v="1"/>
    <x v="0"/>
    <x v="7"/>
    <n v="5"/>
    <n v="442.28"/>
    <n v="0.14000000000000001"/>
    <n v="1901.8040000000001"/>
    <n v="136.14588366200789"/>
    <x v="1"/>
    <n v="5"/>
    <x v="0"/>
    <n v="7.1587757551255488E-2"/>
    <n v="6.330831147689248E-5"/>
    <x v="0"/>
    <s v="May-2024"/>
    <n v="202405"/>
  </r>
  <r>
    <s v="2cbe226e-3d8e-48fc-b1d2-d43647116744"/>
    <x v="356"/>
    <x v="5034"/>
    <x v="1"/>
    <x v="0"/>
    <x v="8"/>
    <n v="3"/>
    <n v="682.48"/>
    <n v="0.1"/>
    <n v="1842.6959999999999"/>
    <n v="368.31755752743129"/>
    <x v="1"/>
    <n v="5"/>
    <x v="0"/>
    <n v="0.19987971837320498"/>
    <n v="4.8841480092212718E-5"/>
    <x v="0"/>
    <s v="May-2024"/>
    <n v="202405"/>
  </r>
  <r>
    <s v="f6f42a35-fa5d-4d07-b85a-f4f955808a64"/>
    <x v="378"/>
    <x v="5035"/>
    <x v="0"/>
    <x v="1"/>
    <x v="6"/>
    <n v="3"/>
    <n v="545.17999999999995"/>
    <n v="7.0000000000000007E-2"/>
    <n v="1521.0522000000001"/>
    <n v="274.6532909701437"/>
    <x v="1"/>
    <n v="5"/>
    <x v="0"/>
    <n v="0.18056795879204124"/>
    <n v="4.2799320102229237E-5"/>
    <x v="0"/>
    <s v="May-2024"/>
    <n v="202405"/>
  </r>
  <r>
    <s v="dd778b47-525a-4964-a02e-013ec3a66035"/>
    <x v="373"/>
    <x v="5036"/>
    <x v="1"/>
    <x v="0"/>
    <x v="1"/>
    <n v="3"/>
    <n v="547.5"/>
    <n v="0.16"/>
    <n v="1379.7"/>
    <n v="125.9785925288305"/>
    <x v="1"/>
    <n v="5"/>
    <x v="0"/>
    <n v="9.1308684879923538E-2"/>
    <n v="9.7412480974124808E-5"/>
    <x v="0"/>
    <s v="May-2024"/>
    <n v="202405"/>
  </r>
  <r>
    <s v="b57fdcae-cd0a-4086-83d3-33c01b91e63a"/>
    <x v="365"/>
    <x v="5037"/>
    <x v="2"/>
    <x v="1"/>
    <x v="9"/>
    <n v="3"/>
    <n v="201.95"/>
    <n v="0.18"/>
    <n v="496.79700000000003"/>
    <n v="44.61765203714566"/>
    <x v="1"/>
    <n v="5"/>
    <x v="0"/>
    <n v="8.9810630976325662E-2"/>
    <n v="2.9710324337707354E-4"/>
    <x v="0"/>
    <s v="May-2024"/>
    <n v="202405"/>
  </r>
  <r>
    <s v="d592d6cd-d4dd-4b22-b69e-8a4ccb215862"/>
    <x v="382"/>
    <x v="5038"/>
    <x v="0"/>
    <x v="1"/>
    <x v="1"/>
    <n v="3"/>
    <n v="385.79"/>
    <n v="0.26"/>
    <n v="856.45380000000011"/>
    <n v="139.0743563273914"/>
    <x v="1"/>
    <n v="5"/>
    <x v="0"/>
    <n v="0.16238395617766116"/>
    <n v="2.2464726059946255E-4"/>
    <x v="0"/>
    <s v="May-2024"/>
    <n v="202405"/>
  </r>
  <r>
    <s v="25cd29b8-ee31-4611-856f-afa75f8a39c1"/>
    <x v="361"/>
    <x v="5039"/>
    <x v="1"/>
    <x v="1"/>
    <x v="0"/>
    <n v="5"/>
    <n v="238.29"/>
    <n v="0.02"/>
    <n v="1167.6210000000001"/>
    <n v="285.64774851254901"/>
    <x v="1"/>
    <n v="5"/>
    <x v="0"/>
    <n v="0.24464081111298014"/>
    <n v="1.6786268832095346E-5"/>
    <x v="0"/>
    <s v="May-2024"/>
    <n v="202405"/>
  </r>
  <r>
    <s v="ae6c1348-ce06-45af-9163-11f66ac72b4f"/>
    <x v="360"/>
    <x v="5040"/>
    <x v="2"/>
    <x v="2"/>
    <x v="4"/>
    <n v="4"/>
    <n v="297.94"/>
    <n v="0.13"/>
    <n v="1036.8312000000001"/>
    <n v="296.48088061174383"/>
    <x v="1"/>
    <n v="5"/>
    <x v="0"/>
    <n v="0.28594903453112119"/>
    <n v="1.0908236557696181E-4"/>
    <x v="0"/>
    <s v="May-2024"/>
    <n v="202405"/>
  </r>
  <r>
    <s v="6682b02a-0eff-4d56-92c6-2ef89162879f"/>
    <x v="375"/>
    <x v="5041"/>
    <x v="1"/>
    <x v="0"/>
    <x v="8"/>
    <n v="7"/>
    <n v="658.41"/>
    <n v="0.25"/>
    <n v="3456.6525000000001"/>
    <n v="511.75724270463229"/>
    <x v="1"/>
    <n v="5"/>
    <x v="0"/>
    <n v="0.14804995373548027"/>
    <n v="5.4243230987205107E-5"/>
    <x v="0"/>
    <s v="May-2024"/>
    <n v="202405"/>
  </r>
  <r>
    <s v="e1649281-3ff8-4ba3-89c3-56d1052e771a"/>
    <x v="364"/>
    <x v="5042"/>
    <x v="0"/>
    <x v="2"/>
    <x v="8"/>
    <n v="3"/>
    <n v="478.66"/>
    <n v="0.16"/>
    <n v="1206.2231999999999"/>
    <n v="264.57069716867142"/>
    <x v="1"/>
    <n v="5"/>
    <x v="0"/>
    <n v="0.21933809362037759"/>
    <n v="1.1142216465410382E-4"/>
    <x v="0"/>
    <s v="May-2024"/>
    <n v="202405"/>
  </r>
  <r>
    <s v="4269abd0-5884-4ef7-9eb3-c32b9eaa8606"/>
    <x v="370"/>
    <x v="5043"/>
    <x v="1"/>
    <x v="0"/>
    <x v="8"/>
    <n v="5"/>
    <n v="532.71"/>
    <n v="0.02"/>
    <n v="2610.279"/>
    <n v="730.79958799679321"/>
    <x v="1"/>
    <n v="5"/>
    <x v="0"/>
    <n v="0.27996991432593726"/>
    <n v="7.5087758818118676E-6"/>
    <x v="0"/>
    <s v="May-2024"/>
    <n v="202405"/>
  </r>
  <r>
    <s v="56bae43d-6ded-43d5-ad9d-bf3cb1bcd138"/>
    <x v="369"/>
    <x v="5044"/>
    <x v="0"/>
    <x v="0"/>
    <x v="0"/>
    <n v="6"/>
    <n v="282.33"/>
    <n v="0.21"/>
    <n v="1338.2442000000001"/>
    <n v="260.88967926661292"/>
    <x v="1"/>
    <n v="5"/>
    <x v="0"/>
    <n v="0.19494923218543589"/>
    <n v="1.2396840576630184E-4"/>
    <x v="0"/>
    <s v="May-2024"/>
    <n v="202405"/>
  </r>
  <r>
    <s v="45262d8d-3492-44e0-9937-6755df7a839a"/>
    <x v="373"/>
    <x v="5045"/>
    <x v="3"/>
    <x v="1"/>
    <x v="3"/>
    <n v="7"/>
    <n v="864.18"/>
    <n v="0.13"/>
    <n v="5262.8561999999993"/>
    <n v="587.39692595854081"/>
    <x v="1"/>
    <n v="5"/>
    <x v="0"/>
    <n v="0.11161181374451024"/>
    <n v="2.1490231863070857E-5"/>
    <x v="0"/>
    <s v="May-2024"/>
    <n v="202405"/>
  </r>
  <r>
    <s v="adef8bc6-656d-468d-95fc-a27652f0e77a"/>
    <x v="360"/>
    <x v="5046"/>
    <x v="2"/>
    <x v="1"/>
    <x v="8"/>
    <n v="5"/>
    <n v="335.88"/>
    <n v="0.2"/>
    <n v="1343.52"/>
    <n v="238.66785783561289"/>
    <x v="1"/>
    <n v="5"/>
    <x v="0"/>
    <n v="0.17764369554276296"/>
    <n v="1.1909015124449208E-4"/>
    <x v="0"/>
    <s v="May-2024"/>
    <n v="202405"/>
  </r>
  <r>
    <s v="da0ff1d5-dc4a-4690-b2cb-0817fedf6a4c"/>
    <x v="382"/>
    <x v="5047"/>
    <x v="0"/>
    <x v="0"/>
    <x v="7"/>
    <n v="1"/>
    <n v="474.48"/>
    <n v="0.24"/>
    <n v="360.60480000000001"/>
    <n v="105.7679654426727"/>
    <x v="1"/>
    <n v="5"/>
    <x v="0"/>
    <n v="0.29330714799878621"/>
    <n v="5.05816894284269E-4"/>
    <x v="0"/>
    <s v="May-2024"/>
    <n v="202405"/>
  </r>
  <r>
    <s v="64369b88-a874-4655-8e37-5d160a930621"/>
    <x v="364"/>
    <x v="5048"/>
    <x v="3"/>
    <x v="2"/>
    <x v="0"/>
    <n v="6"/>
    <n v="160.9"/>
    <n v="0.1"/>
    <n v="868.86000000000013"/>
    <n v="62.855287978937596"/>
    <x v="1"/>
    <n v="5"/>
    <x v="0"/>
    <n v="7.234225074112928E-2"/>
    <n v="1.0358400662937643E-4"/>
    <x v="0"/>
    <s v="May-2024"/>
    <n v="202405"/>
  </r>
  <r>
    <s v="510068cb-890e-4f42-b138-2f5cbe020210"/>
    <x v="360"/>
    <x v="5049"/>
    <x v="2"/>
    <x v="0"/>
    <x v="2"/>
    <n v="6"/>
    <n v="467.47"/>
    <n v="0.04"/>
    <n v="2692.6271999999999"/>
    <n v="605.42787451106085"/>
    <x v="1"/>
    <n v="5"/>
    <x v="0"/>
    <n v="0.22484652703168892"/>
    <n v="1.426116470932181E-5"/>
    <x v="0"/>
    <s v="May-2024"/>
    <n v="202405"/>
  </r>
  <r>
    <s v="2f9267e7-68a6-4226-9d41-cdf96d6923f1"/>
    <x v="374"/>
    <x v="5050"/>
    <x v="3"/>
    <x v="0"/>
    <x v="3"/>
    <n v="4"/>
    <n v="726.98"/>
    <n v="0.14000000000000001"/>
    <n v="2500.8112000000001"/>
    <n v="235.40160260891071"/>
    <x v="1"/>
    <n v="5"/>
    <x v="0"/>
    <n v="9.4130097709459515E-2"/>
    <n v="4.8144378112190157E-5"/>
    <x v="0"/>
    <s v="May-2024"/>
    <n v="202405"/>
  </r>
  <r>
    <s v="3f060722-8acf-4c2a-a6c4-16ec83319403"/>
    <x v="371"/>
    <x v="5051"/>
    <x v="1"/>
    <x v="2"/>
    <x v="5"/>
    <n v="5"/>
    <n v="296.74"/>
    <n v="0.03"/>
    <n v="1439.1890000000001"/>
    <n v="379.57838653894271"/>
    <x v="1"/>
    <n v="5"/>
    <x v="0"/>
    <n v="0.26374464127987546"/>
    <n v="2.0219720967850644E-5"/>
    <x v="0"/>
    <s v="May-2024"/>
    <n v="202405"/>
  </r>
  <r>
    <s v="8b500395-7193-4432-8ce3-7ad7baa3bba4"/>
    <x v="383"/>
    <x v="5052"/>
    <x v="1"/>
    <x v="2"/>
    <x v="7"/>
    <n v="7"/>
    <n v="781.61"/>
    <n v="0.21"/>
    <n v="4322.3032999999996"/>
    <n v="220.8753260237271"/>
    <x v="1"/>
    <n v="5"/>
    <x v="0"/>
    <n v="5.1101301943278048E-2"/>
    <n v="3.8382313429971463E-5"/>
    <x v="0"/>
    <s v="May-2024"/>
    <n v="202405"/>
  </r>
  <r>
    <s v="74ee415a-6a3c-4bc8-a6c9-b2df9c6aabc1"/>
    <x v="358"/>
    <x v="5053"/>
    <x v="3"/>
    <x v="0"/>
    <x v="5"/>
    <n v="5"/>
    <n v="257.64999999999998"/>
    <n v="0.26"/>
    <n v="953.30499999999995"/>
    <n v="63.816117182857063"/>
    <x v="1"/>
    <n v="5"/>
    <x v="0"/>
    <n v="6.6941972593091467E-2"/>
    <n v="2.0182418008926839E-4"/>
    <x v="0"/>
    <s v="May-2024"/>
    <n v="202405"/>
  </r>
  <r>
    <s v="bdba50ef-4447-4686-92d9-a722b447ec50"/>
    <x v="384"/>
    <x v="5054"/>
    <x v="1"/>
    <x v="1"/>
    <x v="7"/>
    <n v="7"/>
    <n v="775.37"/>
    <n v="0.08"/>
    <n v="4993.3828000000003"/>
    <n v="906.95789387658635"/>
    <x v="1"/>
    <n v="5"/>
    <x v="0"/>
    <n v="0.18163195777351304"/>
    <n v="1.4739506852949467E-5"/>
    <x v="0"/>
    <s v="May-2024"/>
    <n v="202405"/>
  </r>
  <r>
    <s v="99c91a9e-1128-4a26-a15a-1a8ee1f2eddb"/>
    <x v="364"/>
    <x v="1843"/>
    <x v="3"/>
    <x v="1"/>
    <x v="7"/>
    <n v="3"/>
    <n v="847.8"/>
    <n v="0.28999999999999998"/>
    <n v="1805.8140000000001"/>
    <n v="227.85626294008"/>
    <x v="1"/>
    <n v="5"/>
    <x v="0"/>
    <n v="0.12617925375486069"/>
    <n v="1.1402060234331998E-4"/>
    <x v="0"/>
    <s v="May-2024"/>
    <n v="202405"/>
  </r>
  <r>
    <s v="4c6cc350-c794-46d5-ac69-270382168587"/>
    <x v="367"/>
    <x v="5055"/>
    <x v="3"/>
    <x v="2"/>
    <x v="9"/>
    <n v="8"/>
    <n v="365.3"/>
    <n v="0.03"/>
    <n v="2834.7280000000001"/>
    <n v="693.15934177892836"/>
    <x v="1"/>
    <n v="5"/>
    <x v="0"/>
    <n v="0.2445241101717443"/>
    <n v="1.0265535176567204E-5"/>
    <x v="0"/>
    <s v="May-2024"/>
    <n v="202405"/>
  </r>
  <r>
    <s v="8ce4c098-ce48-4c5d-99c8-a01d92c5b1ea"/>
    <x v="375"/>
    <x v="5056"/>
    <x v="3"/>
    <x v="2"/>
    <x v="7"/>
    <n v="2"/>
    <n v="215.45"/>
    <n v="0.21"/>
    <n v="340.411"/>
    <n v="31.495699870025231"/>
    <x v="1"/>
    <n v="5"/>
    <x v="0"/>
    <n v="9.252256792531742E-2"/>
    <n v="4.8735205384079833E-4"/>
    <x v="0"/>
    <s v="May-2024"/>
    <n v="202405"/>
  </r>
  <r>
    <s v="f1c17dd6-acf2-4c87-b266-142a42eb5d6d"/>
    <x v="359"/>
    <x v="5057"/>
    <x v="3"/>
    <x v="2"/>
    <x v="6"/>
    <n v="9"/>
    <n v="445.01"/>
    <n v="0.15"/>
    <n v="3404.3265000000001"/>
    <n v="1016.921063419788"/>
    <x v="1"/>
    <n v="5"/>
    <x v="0"/>
    <n v="0.29871431644990221"/>
    <n v="3.7452341894938691E-5"/>
    <x v="0"/>
    <s v="May-2024"/>
    <n v="202405"/>
  </r>
  <r>
    <s v="a3750d1b-b4e1-4063-b25d-a99005cd63c5"/>
    <x v="359"/>
    <x v="5058"/>
    <x v="3"/>
    <x v="1"/>
    <x v="6"/>
    <n v="9"/>
    <n v="506.42"/>
    <n v="0.28999999999999998"/>
    <n v="3236.023799999999"/>
    <n v="487.18604331963201"/>
    <x v="1"/>
    <n v="5"/>
    <x v="0"/>
    <n v="0.15055082206738782"/>
    <n v="6.362746775842625E-5"/>
    <x v="0"/>
    <s v="May-2024"/>
    <n v="202405"/>
  </r>
  <r>
    <s v="21390805-992a-48e7-95a2-08dd00ddfc52"/>
    <x v="374"/>
    <x v="5059"/>
    <x v="2"/>
    <x v="2"/>
    <x v="9"/>
    <n v="6"/>
    <n v="806.9"/>
    <n v="0.06"/>
    <n v="4550.9159999999993"/>
    <n v="241.8686073524722"/>
    <x v="1"/>
    <n v="5"/>
    <x v="0"/>
    <n v="5.3147236150364506E-2"/>
    <n v="1.2393109431156278E-5"/>
    <x v="0"/>
    <s v="May-2024"/>
    <n v="202405"/>
  </r>
  <r>
    <s v="72e818a9-f925-4174-8e16-46dc5d50fe68"/>
    <x v="365"/>
    <x v="5060"/>
    <x v="2"/>
    <x v="2"/>
    <x v="1"/>
    <n v="3"/>
    <n v="903.75"/>
    <n v="0.25"/>
    <n v="2033.4375"/>
    <n v="301.82985469576442"/>
    <x v="1"/>
    <n v="5"/>
    <x v="0"/>
    <n v="0.14843330798009008"/>
    <n v="9.2208390963577683E-5"/>
    <x v="0"/>
    <s v="May-2024"/>
    <n v="202405"/>
  </r>
  <r>
    <s v="7cf64b54-dbb5-4b8a-8492-7baed955a2f4"/>
    <x v="369"/>
    <x v="5061"/>
    <x v="2"/>
    <x v="1"/>
    <x v="8"/>
    <n v="5"/>
    <n v="695.81"/>
    <n v="0.22"/>
    <n v="2713.6590000000001"/>
    <n v="731.81572467108197"/>
    <x v="1"/>
    <n v="5"/>
    <x v="0"/>
    <n v="0.26967858698203495"/>
    <n v="6.3235653411132357E-5"/>
    <x v="0"/>
    <s v="May-2024"/>
    <n v="202405"/>
  </r>
  <r>
    <s v="4d6e2775-d58a-490e-b765-5195d05f4ded"/>
    <x v="355"/>
    <x v="5062"/>
    <x v="0"/>
    <x v="0"/>
    <x v="2"/>
    <n v="1"/>
    <n v="188.81"/>
    <n v="0.16"/>
    <n v="158.60040000000001"/>
    <n v="8.9658482525550625"/>
    <x v="1"/>
    <n v="5"/>
    <x v="0"/>
    <n v="5.65310569995729E-2"/>
    <n v="8.4741274296912239E-4"/>
    <x v="0"/>
    <s v="May-2024"/>
    <n v="202405"/>
  </r>
  <r>
    <s v="450a4758-1256-4564-8f50-3ceaebcf6231"/>
    <x v="380"/>
    <x v="5063"/>
    <x v="1"/>
    <x v="2"/>
    <x v="5"/>
    <n v="4"/>
    <n v="549.91999999999996"/>
    <n v="0.26"/>
    <n v="1627.7632000000001"/>
    <n v="436.81172058244113"/>
    <x v="1"/>
    <n v="5"/>
    <x v="0"/>
    <n v="0.26835090053789218"/>
    <n v="1.1819901076520222E-4"/>
    <x v="0"/>
    <s v="May-2024"/>
    <n v="202405"/>
  </r>
  <r>
    <s v="c990d454-4c59-4eae-9c6c-c57ac0bdaa9e"/>
    <x v="376"/>
    <x v="5064"/>
    <x v="2"/>
    <x v="2"/>
    <x v="7"/>
    <n v="6"/>
    <n v="379.49"/>
    <n v="0.28999999999999998"/>
    <n v="1616.6274000000001"/>
    <n v="382.03059260490079"/>
    <x v="1"/>
    <n v="5"/>
    <x v="0"/>
    <n v="0.23631332278847975"/>
    <n v="1.273639182411482E-4"/>
    <x v="0"/>
    <s v="May-2024"/>
    <n v="202405"/>
  </r>
  <r>
    <s v="0b5d2a0f-4e20-4553-a5ad-d94993273365"/>
    <x v="370"/>
    <x v="5065"/>
    <x v="2"/>
    <x v="1"/>
    <x v="8"/>
    <n v="2"/>
    <n v="749.24"/>
    <n v="0.18"/>
    <n v="1228.7536"/>
    <n v="266.77591726472622"/>
    <x v="1"/>
    <n v="5"/>
    <x v="0"/>
    <n v="0.21711099545484644"/>
    <n v="1.2012172334632427E-4"/>
    <x v="0"/>
    <s v="May-2024"/>
    <n v="202405"/>
  </r>
  <r>
    <s v="2b65aef9-5c83-440b-a6bc-075521ecf8d7"/>
    <x v="372"/>
    <x v="5066"/>
    <x v="2"/>
    <x v="2"/>
    <x v="1"/>
    <n v="9"/>
    <n v="699.86"/>
    <n v="0.08"/>
    <n v="5794.8407999999999"/>
    <n v="862.09541242392334"/>
    <x v="1"/>
    <n v="5"/>
    <x v="0"/>
    <n v="0.1487694730843897"/>
    <n v="1.2700952888990497E-5"/>
    <x v="0"/>
    <s v="May-2024"/>
    <n v="202405"/>
  </r>
  <r>
    <s v="ed70c2ac-c74b-4c24-9612-16c458072140"/>
    <x v="379"/>
    <x v="5067"/>
    <x v="1"/>
    <x v="1"/>
    <x v="2"/>
    <n v="1"/>
    <n v="556.55999999999995"/>
    <n v="0.08"/>
    <n v="512.03519999999992"/>
    <n v="146.92683375315721"/>
    <x v="1"/>
    <n v="5"/>
    <x v="0"/>
    <n v="0.286946744585445"/>
    <n v="1.4374011786689667E-4"/>
    <x v="0"/>
    <s v="May-2024"/>
    <n v="202405"/>
  </r>
  <r>
    <s v="6f14d481-022c-443a-867f-5078ef1b349d"/>
    <x v="368"/>
    <x v="5068"/>
    <x v="0"/>
    <x v="2"/>
    <x v="9"/>
    <n v="9"/>
    <n v="621.42999999999995"/>
    <n v="0.28000000000000003"/>
    <n v="4026.8663999999999"/>
    <n v="661.29330102140852"/>
    <x v="1"/>
    <n v="5"/>
    <x v="0"/>
    <n v="0.16422032303366424"/>
    <n v="5.0063741871346918E-5"/>
    <x v="0"/>
    <s v="May-2024"/>
    <n v="202405"/>
  </r>
  <r>
    <s v="6a722469-125c-4b40-a4df-bc45442a4d95"/>
    <x v="365"/>
    <x v="5069"/>
    <x v="1"/>
    <x v="2"/>
    <x v="9"/>
    <n v="6"/>
    <n v="487.52"/>
    <n v="0.2"/>
    <n v="2340.096"/>
    <n v="614.43603466422076"/>
    <x v="1"/>
    <n v="5"/>
    <x v="0"/>
    <n v="0.26256872994279756"/>
    <n v="6.8373263319111704E-5"/>
    <x v="0"/>
    <s v="May-2024"/>
    <n v="202405"/>
  </r>
  <r>
    <s v="94dc6fbe-111d-44ee-a2fc-798b887cb59d"/>
    <x v="356"/>
    <x v="5070"/>
    <x v="1"/>
    <x v="0"/>
    <x v="9"/>
    <n v="8"/>
    <n v="274.38"/>
    <n v="0.23"/>
    <n v="1690.1808000000001"/>
    <n v="278.40148395765789"/>
    <x v="1"/>
    <n v="5"/>
    <x v="0"/>
    <n v="0.1647169840987768"/>
    <n v="1.0478168962752388E-4"/>
    <x v="0"/>
    <s v="May-2024"/>
    <n v="202405"/>
  </r>
  <r>
    <s v="d03e11ab-087e-44a1-9da8-e0f5e94353e1"/>
    <x v="381"/>
    <x v="5071"/>
    <x v="1"/>
    <x v="0"/>
    <x v="4"/>
    <n v="5"/>
    <n v="474.44"/>
    <n v="0.11"/>
    <n v="2111.2579999999998"/>
    <n v="126.5655669414614"/>
    <x v="1"/>
    <n v="5"/>
    <x v="0"/>
    <n v="5.9947939541951482E-2"/>
    <n v="4.6370457802883403E-5"/>
    <x v="0"/>
    <s v="May-2024"/>
    <n v="202405"/>
  </r>
  <r>
    <s v="68c6fa84-c612-466d-9e30-119e7f3688db"/>
    <x v="362"/>
    <x v="185"/>
    <x v="0"/>
    <x v="0"/>
    <x v="4"/>
    <n v="9"/>
    <n v="372.25"/>
    <n v="0.23"/>
    <n v="2579.6925000000001"/>
    <n v="423.24591563933149"/>
    <x v="1"/>
    <n v="5"/>
    <x v="0"/>
    <n v="0.16406835917045595"/>
    <n v="6.8651593164689205E-5"/>
    <x v="0"/>
    <s v="May-2024"/>
    <n v="202405"/>
  </r>
  <r>
    <s v="844b18fe-faaf-4fba-becf-5a9910cc97d6"/>
    <x v="381"/>
    <x v="5072"/>
    <x v="0"/>
    <x v="2"/>
    <x v="1"/>
    <n v="5"/>
    <n v="715.69"/>
    <n v="0.21"/>
    <n v="2826.9755"/>
    <n v="632.88411235864612"/>
    <x v="1"/>
    <n v="5"/>
    <x v="0"/>
    <n v="0.22387322152549469"/>
    <n v="5.868462602523438E-5"/>
    <x v="0"/>
    <s v="May-2024"/>
    <n v="202405"/>
  </r>
  <r>
    <s v="0f660be6-44ad-452d-914f-f4bac27697ff"/>
    <x v="375"/>
    <x v="5073"/>
    <x v="2"/>
    <x v="1"/>
    <x v="3"/>
    <n v="6"/>
    <n v="308.73"/>
    <n v="0.14000000000000001"/>
    <n v="1593.0468000000001"/>
    <n v="458.7500487565714"/>
    <x v="1"/>
    <n v="5"/>
    <x v="0"/>
    <n v="0.28797022708722142"/>
    <n v="7.5578445027478167E-5"/>
    <x v="0"/>
    <s v="May-2024"/>
    <n v="202405"/>
  </r>
  <r>
    <s v="0dabe547-0e3a-46ef-aeae-06b3a911436d"/>
    <x v="364"/>
    <x v="463"/>
    <x v="3"/>
    <x v="0"/>
    <x v="0"/>
    <n v="8"/>
    <n v="44.39"/>
    <n v="0.23"/>
    <n v="273.44240000000002"/>
    <n v="63.538636327167119"/>
    <x v="1"/>
    <n v="5"/>
    <x v="0"/>
    <n v="0.23236570600304529"/>
    <n v="6.4766839378238344E-4"/>
    <x v="0"/>
    <s v="May-2024"/>
    <n v="202405"/>
  </r>
  <r>
    <s v="270d5522-7678-4798-a6a8-0711fc03a728"/>
    <x v="361"/>
    <x v="5074"/>
    <x v="1"/>
    <x v="1"/>
    <x v="3"/>
    <n v="1"/>
    <n v="109.31"/>
    <n v="0.13"/>
    <n v="95.099699999999999"/>
    <n v="24.543759738078819"/>
    <x v="1"/>
    <n v="5"/>
    <x v="0"/>
    <n v="0.25808451275954414"/>
    <n v="1.1892781996157716E-3"/>
    <x v="0"/>
    <s v="May-2024"/>
    <n v="202405"/>
  </r>
  <r>
    <s v="303be6f3-9fac-493b-afee-2d24c6896bbe"/>
    <x v="369"/>
    <x v="5075"/>
    <x v="1"/>
    <x v="1"/>
    <x v="0"/>
    <n v="9"/>
    <n v="602.69000000000005"/>
    <n v="0.13"/>
    <n v="4719.0627000000004"/>
    <n v="1320.7119550180921"/>
    <x v="1"/>
    <n v="5"/>
    <x v="0"/>
    <n v="0.27986743109348644"/>
    <n v="2.3966623711102626E-5"/>
    <x v="0"/>
    <s v="May-2024"/>
    <n v="202405"/>
  </r>
  <r>
    <s v="a6b7419a-a089-415f-8520-e9e3ba66a5e7"/>
    <x v="367"/>
    <x v="5076"/>
    <x v="3"/>
    <x v="2"/>
    <x v="7"/>
    <n v="4"/>
    <n v="226.93"/>
    <n v="0.09"/>
    <n v="826.02520000000004"/>
    <n v="53.696225328695959"/>
    <x v="1"/>
    <n v="5"/>
    <x v="0"/>
    <n v="6.5005553497273397E-2"/>
    <n v="9.9149517472348292E-5"/>
    <x v="0"/>
    <s v="May-2024"/>
    <n v="202405"/>
  </r>
  <r>
    <s v="ae7ab0ca-c8d8-4bc6-8d15-f502fe83318d"/>
    <x v="378"/>
    <x v="5077"/>
    <x v="3"/>
    <x v="0"/>
    <x v="8"/>
    <n v="3"/>
    <n v="338.72"/>
    <n v="0.14000000000000001"/>
    <n v="873.89760000000001"/>
    <n v="161.94380716830071"/>
    <x v="1"/>
    <n v="5"/>
    <x v="0"/>
    <n v="0.18531210884238691"/>
    <n v="1.3777357896394268E-4"/>
    <x v="0"/>
    <s v="May-2024"/>
    <n v="202405"/>
  </r>
  <r>
    <s v="3a26fcae-2bb6-4906-bb2c-c67e3f2da798"/>
    <x v="381"/>
    <x v="5078"/>
    <x v="3"/>
    <x v="1"/>
    <x v="5"/>
    <n v="5"/>
    <n v="207.35"/>
    <n v="0.24"/>
    <n v="787.93000000000006"/>
    <n v="126.1983818802378"/>
    <x v="1"/>
    <n v="5"/>
    <x v="0"/>
    <n v="0.16016445861972231"/>
    <n v="2.3149264528574872E-4"/>
    <x v="0"/>
    <s v="May-2024"/>
    <n v="202405"/>
  </r>
  <r>
    <s v="50cde5bd-c58a-4b1d-bfd6-4e01b297641b"/>
    <x v="379"/>
    <x v="5079"/>
    <x v="3"/>
    <x v="1"/>
    <x v="8"/>
    <n v="8"/>
    <n v="633.03"/>
    <n v="0.3"/>
    <n v="3544.9679999999998"/>
    <n v="772.33625331932888"/>
    <x v="1"/>
    <n v="5"/>
    <x v="0"/>
    <n v="0.21786832866173372"/>
    <n v="5.9238898630396662E-5"/>
    <x v="0"/>
    <s v="May-2024"/>
    <n v="202405"/>
  </r>
  <r>
    <s v="70ac852c-7e4f-447b-9fe5-9fee2a44596b"/>
    <x v="358"/>
    <x v="5080"/>
    <x v="0"/>
    <x v="2"/>
    <x v="5"/>
    <n v="8"/>
    <n v="809.76"/>
    <n v="0.28000000000000003"/>
    <n v="4664.2175999999999"/>
    <n v="676.46780735048412"/>
    <x v="1"/>
    <n v="5"/>
    <x v="0"/>
    <n v="0.14503350087064637"/>
    <n v="4.3222683264177042E-5"/>
    <x v="0"/>
    <s v="May-2024"/>
    <n v="202405"/>
  </r>
  <r>
    <s v="deabfbef-e771-4ca5-9504-6228fec7a6ec"/>
    <x v="371"/>
    <x v="5081"/>
    <x v="3"/>
    <x v="2"/>
    <x v="7"/>
    <n v="7"/>
    <n v="342.99"/>
    <n v="0.14000000000000001"/>
    <n v="2064.7997999999998"/>
    <n v="150.05174730818231"/>
    <x v="1"/>
    <n v="5"/>
    <x v="0"/>
    <n v="7.2671329834583645E-2"/>
    <n v="5.8310737922388405E-5"/>
    <x v="0"/>
    <s v="May-2024"/>
    <n v="202405"/>
  </r>
  <r>
    <s v="c34aa7a3-0eaa-45c8-93e4-812546d30f24"/>
    <x v="378"/>
    <x v="5082"/>
    <x v="2"/>
    <x v="2"/>
    <x v="2"/>
    <n v="7"/>
    <n v="805.65"/>
    <n v="0.05"/>
    <n v="5357.5725000000002"/>
    <n v="994.69088782632889"/>
    <x v="1"/>
    <n v="5"/>
    <x v="0"/>
    <n v="0.18566074240270736"/>
    <n v="8.8659556170261815E-6"/>
    <x v="0"/>
    <s v="May-2024"/>
    <n v="202405"/>
  </r>
  <r>
    <s v="d16a74de-d07e-4c7f-8500-0cbe248ff06b"/>
    <x v="370"/>
    <x v="5083"/>
    <x v="0"/>
    <x v="0"/>
    <x v="5"/>
    <n v="8"/>
    <n v="374.05"/>
    <n v="0.2"/>
    <n v="2393.92"/>
    <n v="220.09604699481639"/>
    <x v="1"/>
    <n v="5"/>
    <x v="0"/>
    <n v="9.19395999009225E-2"/>
    <n v="6.6835984494051595E-5"/>
    <x v="0"/>
    <s v="May-2024"/>
    <n v="202405"/>
  </r>
  <r>
    <s v="ec24abfe-1579-4b49-acd8-85fb40952e50"/>
    <x v="376"/>
    <x v="5084"/>
    <x v="1"/>
    <x v="0"/>
    <x v="2"/>
    <n v="8"/>
    <n v="16.73"/>
    <n v="0.14000000000000001"/>
    <n v="115.1024"/>
    <n v="9.7408629704497507"/>
    <x v="1"/>
    <n v="5"/>
    <x v="0"/>
    <n v="8.4627800727437058E-2"/>
    <n v="1.0460251046025106E-3"/>
    <x v="0"/>
    <s v="May-2024"/>
    <n v="202405"/>
  </r>
  <r>
    <s v="d96b7e5a-9cf0-45a8-9173-d845a3d4bdac"/>
    <x v="381"/>
    <x v="5085"/>
    <x v="1"/>
    <x v="2"/>
    <x v="1"/>
    <n v="1"/>
    <n v="985.66"/>
    <n v="0.04"/>
    <n v="946.23359999999991"/>
    <n v="272.42270233931703"/>
    <x v="1"/>
    <n v="5"/>
    <x v="0"/>
    <n v="0.28790216532082252"/>
    <n v="4.0581945092628292E-5"/>
    <x v="0"/>
    <s v="May-2024"/>
    <n v="202405"/>
  </r>
  <r>
    <s v="c55069c3-6a61-41c7-8996-f10a3694fb55"/>
    <x v="359"/>
    <x v="5086"/>
    <x v="3"/>
    <x v="2"/>
    <x v="1"/>
    <n v="8"/>
    <n v="398.75"/>
    <n v="0.3"/>
    <n v="2233"/>
    <n v="182.32238763612651"/>
    <x v="1"/>
    <n v="5"/>
    <x v="0"/>
    <n v="8.1649076415641064E-2"/>
    <n v="9.4043887147335418E-5"/>
    <x v="0"/>
    <s v="May-2024"/>
    <n v="202405"/>
  </r>
  <r>
    <s v="8e3a816e-ec81-4888-ad25-306fac543cab"/>
    <x v="384"/>
    <x v="5087"/>
    <x v="1"/>
    <x v="0"/>
    <x v="8"/>
    <n v="7"/>
    <n v="53.83"/>
    <n v="0.18"/>
    <n v="308.98419999999999"/>
    <n v="60.289657281621899"/>
    <x v="1"/>
    <n v="5"/>
    <x v="0"/>
    <n v="0.19512213660640867"/>
    <n v="4.7769432870677526E-4"/>
    <x v="0"/>
    <s v="May-2024"/>
    <n v="202405"/>
  </r>
  <r>
    <s v="47f53095-c113-4a44-8f5a-7108c4d20d48"/>
    <x v="378"/>
    <x v="5088"/>
    <x v="1"/>
    <x v="0"/>
    <x v="1"/>
    <n v="7"/>
    <n v="251.76"/>
    <n v="0.05"/>
    <n v="1674.204"/>
    <n v="356.55148224668949"/>
    <x v="1"/>
    <n v="5"/>
    <x v="0"/>
    <n v="0.2129677639324058"/>
    <n v="2.8371691860729043E-5"/>
    <x v="0"/>
    <s v="May-2024"/>
    <n v="202405"/>
  </r>
  <r>
    <s v="578ffd4c-6cb3-4b3b-aec6-ba7ace3cacdd"/>
    <x v="363"/>
    <x v="5089"/>
    <x v="2"/>
    <x v="2"/>
    <x v="8"/>
    <n v="5"/>
    <n v="853.66"/>
    <n v="0.1"/>
    <n v="3841.47"/>
    <n v="436.87094483851098"/>
    <x v="1"/>
    <n v="5"/>
    <x v="0"/>
    <n v="0.11372493988981067"/>
    <n v="2.3428531265374974E-5"/>
    <x v="0"/>
    <s v="May-2024"/>
    <n v="202405"/>
  </r>
  <r>
    <s v="4e1ebd01-bc7f-4937-b05b-bc01616f9e0c"/>
    <x v="358"/>
    <x v="5090"/>
    <x v="3"/>
    <x v="1"/>
    <x v="1"/>
    <n v="7"/>
    <n v="932.31"/>
    <n v="0.03"/>
    <n v="6330.3849"/>
    <n v="1692.8320642833021"/>
    <x v="1"/>
    <n v="5"/>
    <x v="0"/>
    <n v="0.26741376567533864"/>
    <n v="4.5968768818464734E-6"/>
    <x v="0"/>
    <s v="May-2024"/>
    <n v="202405"/>
  </r>
  <r>
    <s v="17e4e639-803b-4580-bb5b-0383dcf81d7e"/>
    <x v="360"/>
    <x v="5091"/>
    <x v="0"/>
    <x v="2"/>
    <x v="0"/>
    <n v="3"/>
    <n v="694.37"/>
    <n v="0.21"/>
    <n v="1645.6569"/>
    <n v="139.2000467000812"/>
    <x v="1"/>
    <n v="5"/>
    <x v="0"/>
    <n v="8.458631121716878E-2"/>
    <n v="1.0081080691850165E-4"/>
    <x v="0"/>
    <s v="May-2024"/>
    <n v="202405"/>
  </r>
  <r>
    <s v="439cc944-2c0f-408a-a218-b8bc26be9065"/>
    <x v="358"/>
    <x v="5092"/>
    <x v="3"/>
    <x v="2"/>
    <x v="2"/>
    <n v="8"/>
    <n v="623.64"/>
    <n v="0.25"/>
    <n v="3741.84"/>
    <n v="482.52466758080408"/>
    <x v="1"/>
    <n v="5"/>
    <x v="0"/>
    <n v="0.1289538482620326"/>
    <n v="5.0109037265088833E-5"/>
    <x v="0"/>
    <s v="May-2024"/>
    <n v="202405"/>
  </r>
  <r>
    <s v="5570cc32-2f07-4834-8431-04b3f22f52fe"/>
    <x v="367"/>
    <x v="5093"/>
    <x v="0"/>
    <x v="1"/>
    <x v="7"/>
    <n v="6"/>
    <n v="424.47"/>
    <n v="0.13"/>
    <n v="2215.7334000000001"/>
    <n v="331.87478876938673"/>
    <x v="1"/>
    <n v="5"/>
    <x v="0"/>
    <n v="0.14978101100492808"/>
    <n v="5.1044047086170203E-5"/>
    <x v="0"/>
    <s v="May-2024"/>
    <n v="202405"/>
  </r>
  <r>
    <s v="dbbbf233-86e3-418c-98b3-a076b5684cf6"/>
    <x v="383"/>
    <x v="5094"/>
    <x v="0"/>
    <x v="1"/>
    <x v="0"/>
    <n v="2"/>
    <n v="669.48"/>
    <n v="0.01"/>
    <n v="1325.5704000000001"/>
    <n v="278.35363685111082"/>
    <x v="1"/>
    <n v="5"/>
    <x v="0"/>
    <n v="0.2099878187164641"/>
    <n v="7.468483001732688E-6"/>
    <x v="0"/>
    <s v="May-2024"/>
    <n v="202405"/>
  </r>
  <r>
    <s v="9a67de25-d0ef-4f8b-ace3-bb3520a71114"/>
    <x v="375"/>
    <x v="5095"/>
    <x v="0"/>
    <x v="1"/>
    <x v="3"/>
    <n v="5"/>
    <n v="146.22"/>
    <n v="0.16"/>
    <n v="614.12400000000002"/>
    <n v="93.706062636261777"/>
    <x v="1"/>
    <n v="5"/>
    <x v="0"/>
    <n v="0.15258492199663548"/>
    <n v="2.1884831076460128E-4"/>
    <x v="0"/>
    <s v="May-2024"/>
    <n v="202405"/>
  </r>
  <r>
    <s v="c02f4b36-0654-4510-948a-3fe4721af39d"/>
    <x v="367"/>
    <x v="5096"/>
    <x v="1"/>
    <x v="1"/>
    <x v="1"/>
    <n v="8"/>
    <n v="518.46"/>
    <n v="0.25"/>
    <n v="3110.76"/>
    <n v="592.08519952065001"/>
    <x v="1"/>
    <n v="5"/>
    <x v="0"/>
    <n v="0.19033458046286114"/>
    <n v="6.0274659568722751E-5"/>
    <x v="0"/>
    <s v="May-2024"/>
    <n v="202405"/>
  </r>
  <r>
    <s v="ed1199e2-68ea-421a-90fe-c06e0c500c92"/>
    <x v="382"/>
    <x v="5097"/>
    <x v="3"/>
    <x v="0"/>
    <x v="8"/>
    <n v="9"/>
    <n v="147.15"/>
    <n v="0.04"/>
    <n v="1271.376"/>
    <n v="206.4373026911725"/>
    <x v="1"/>
    <n v="5"/>
    <x v="0"/>
    <n v="0.16237313170232293"/>
    <n v="3.0203496054668325E-5"/>
    <x v="0"/>
    <s v="May-2024"/>
    <n v="202405"/>
  </r>
  <r>
    <s v="46b55eb9-d090-479c-84bf-ec74bf6d112d"/>
    <x v="380"/>
    <x v="5098"/>
    <x v="0"/>
    <x v="1"/>
    <x v="2"/>
    <n v="6"/>
    <n v="559.27"/>
    <n v="0.25"/>
    <n v="2516.7150000000001"/>
    <n v="316.18336633865852"/>
    <x v="1"/>
    <n v="5"/>
    <x v="0"/>
    <n v="0.12563336187794744"/>
    <n v="7.4501880427461998E-5"/>
    <x v="0"/>
    <s v="May-2024"/>
    <n v="202405"/>
  </r>
  <r>
    <s v="55d61fda-06b5-47f2-aa27-08fdd0c7e3e4"/>
    <x v="379"/>
    <x v="5099"/>
    <x v="0"/>
    <x v="1"/>
    <x v="6"/>
    <n v="6"/>
    <n v="572.66"/>
    <n v="0.06"/>
    <n v="3229.8024"/>
    <n v="806.3797790664463"/>
    <x v="1"/>
    <n v="5"/>
    <x v="0"/>
    <n v="0.24966845620848083"/>
    <n v="1.7462368595676316E-5"/>
    <x v="0"/>
    <s v="May-2024"/>
    <n v="202405"/>
  </r>
  <r>
    <s v="4d27a02c-5c63-41a7-8158-3a7dd3e0044b"/>
    <x v="369"/>
    <x v="5100"/>
    <x v="2"/>
    <x v="2"/>
    <x v="8"/>
    <n v="2"/>
    <n v="183.15"/>
    <n v="0.26"/>
    <n v="271.06200000000001"/>
    <n v="27.044110710578678"/>
    <x v="1"/>
    <n v="5"/>
    <x v="0"/>
    <n v="9.9770940635643054E-2"/>
    <n v="7.0980070980070976E-4"/>
    <x v="0"/>
    <s v="May-2024"/>
    <n v="202405"/>
  </r>
  <r>
    <s v="dde8f805-f722-4b2a-8b44-615f2b2134a8"/>
    <x v="375"/>
    <x v="5101"/>
    <x v="2"/>
    <x v="1"/>
    <x v="0"/>
    <n v="8"/>
    <n v="593.58000000000004"/>
    <n v="0.24"/>
    <n v="3608.9663999999998"/>
    <n v="861.47914050997827"/>
    <x v="1"/>
    <n v="5"/>
    <x v="0"/>
    <n v="0.238705226102958"/>
    <n v="5.0540786414636604E-5"/>
    <x v="0"/>
    <s v="May-2024"/>
    <n v="202405"/>
  </r>
  <r>
    <s v="96d2bc9d-d8bb-4d41-b476-76e5397e62e7"/>
    <x v="384"/>
    <x v="5102"/>
    <x v="3"/>
    <x v="0"/>
    <x v="3"/>
    <n v="3"/>
    <n v="465.96"/>
    <n v="0.1"/>
    <n v="1258.0920000000001"/>
    <n v="259.22681042142898"/>
    <x v="1"/>
    <n v="5"/>
    <x v="0"/>
    <n v="0.20604757873146715"/>
    <n v="7.1536898732366171E-5"/>
    <x v="0"/>
    <s v="May-2024"/>
    <n v="202405"/>
  </r>
  <r>
    <s v="d6762c90-e9e7-4534-99fd-f1b792404827"/>
    <x v="362"/>
    <x v="5103"/>
    <x v="1"/>
    <x v="1"/>
    <x v="3"/>
    <n v="1"/>
    <n v="242.04"/>
    <n v="0.25"/>
    <n v="181.53"/>
    <n v="36.087989293652257"/>
    <x v="1"/>
    <n v="5"/>
    <x v="0"/>
    <n v="0.19879903758966702"/>
    <n v="1.0328871260948604E-3"/>
    <x v="0"/>
    <s v="May-2024"/>
    <n v="202405"/>
  </r>
  <r>
    <s v="cf68e1e7-2d84-4eae-acee-a37bd45747ec"/>
    <x v="375"/>
    <x v="5104"/>
    <x v="0"/>
    <x v="1"/>
    <x v="2"/>
    <n v="9"/>
    <n v="891.07"/>
    <n v="0.03"/>
    <n v="7779.0410999999986"/>
    <n v="1201.4744532150371"/>
    <x v="1"/>
    <n v="5"/>
    <x v="0"/>
    <n v="0.15445019993724385"/>
    <n v="3.7408209605680059E-6"/>
    <x v="0"/>
    <s v="May-2024"/>
    <n v="202405"/>
  </r>
  <r>
    <s v="3bc16e3d-bdce-461f-8c0c-95ec8a9a4f24"/>
    <x v="375"/>
    <x v="5105"/>
    <x v="2"/>
    <x v="2"/>
    <x v="3"/>
    <n v="4"/>
    <n v="27.36"/>
    <n v="7.0000000000000007E-2"/>
    <n v="101.7792"/>
    <n v="12.407470106203441"/>
    <x v="1"/>
    <n v="5"/>
    <x v="0"/>
    <n v="0.12190575388884409"/>
    <n v="6.3961988304093575E-4"/>
    <x v="0"/>
    <s v="May-2024"/>
    <n v="202405"/>
  </r>
  <r>
    <s v="8fdaad35-7109-4cfb-ae54-e1f8259c8c1b"/>
    <x v="363"/>
    <x v="5106"/>
    <x v="1"/>
    <x v="1"/>
    <x v="8"/>
    <n v="2"/>
    <n v="614.04"/>
    <n v="0.24"/>
    <n v="933.34079999999994"/>
    <n v="168.0759805216112"/>
    <x v="1"/>
    <n v="5"/>
    <x v="0"/>
    <n v="0.18007996706198981"/>
    <n v="1.9542700801250732E-4"/>
    <x v="0"/>
    <s v="May-2024"/>
    <n v="202405"/>
  </r>
  <r>
    <s v="af492982-b9f5-455f-ae06-7b0500595be5"/>
    <x v="373"/>
    <x v="5107"/>
    <x v="2"/>
    <x v="0"/>
    <x v="0"/>
    <n v="4"/>
    <n v="298.13"/>
    <n v="0.27"/>
    <n v="870.53959999999995"/>
    <n v="114.8460439146758"/>
    <x v="1"/>
    <n v="5"/>
    <x v="0"/>
    <n v="0.13192512312441135"/>
    <n v="2.2641129708516421E-4"/>
    <x v="0"/>
    <s v="May-2024"/>
    <n v="202405"/>
  </r>
  <r>
    <s v="9ad0d5a5-8bcc-42a9-aad1-c95b8b014457"/>
    <x v="376"/>
    <x v="5108"/>
    <x v="3"/>
    <x v="0"/>
    <x v="1"/>
    <n v="1"/>
    <n v="419.08"/>
    <n v="0.25"/>
    <n v="314.31"/>
    <n v="73.731242311318837"/>
    <x v="1"/>
    <n v="5"/>
    <x v="0"/>
    <n v="0.23458128061887576"/>
    <n v="5.9654481244631103E-4"/>
    <x v="0"/>
    <s v="May-2024"/>
    <n v="202405"/>
  </r>
  <r>
    <s v="400243bc-3070-4cc1-a3c8-6c2a6c7c6ad2"/>
    <x v="364"/>
    <x v="5109"/>
    <x v="1"/>
    <x v="0"/>
    <x v="4"/>
    <n v="6"/>
    <n v="558.46"/>
    <n v="0.11"/>
    <n v="2982.1763999999998"/>
    <n v="178.87468422014271"/>
    <x v="1"/>
    <n v="5"/>
    <x v="0"/>
    <n v="5.9981255374478425E-2"/>
    <n v="3.2828373264572813E-5"/>
    <x v="0"/>
    <s v="May-2024"/>
    <n v="202405"/>
  </r>
  <r>
    <s v="79587c49-304c-4172-8aef-ac46c06bb089"/>
    <x v="355"/>
    <x v="5110"/>
    <x v="0"/>
    <x v="0"/>
    <x v="1"/>
    <n v="6"/>
    <n v="836.97"/>
    <n v="0.12"/>
    <n v="4419.2015999999994"/>
    <n v="912.22195229744136"/>
    <x v="1"/>
    <n v="5"/>
    <x v="0"/>
    <n v="0.20642234386805108"/>
    <n v="2.3895719081926474E-5"/>
    <x v="0"/>
    <s v="May-2024"/>
    <n v="202405"/>
  </r>
  <r>
    <s v="010e9354-ecef-4bc0-a4c7-d3779fb33ab8"/>
    <x v="372"/>
    <x v="5111"/>
    <x v="1"/>
    <x v="0"/>
    <x v="3"/>
    <n v="6"/>
    <n v="291.01"/>
    <n v="0.22"/>
    <n v="1361.9268"/>
    <n v="353.32264475646042"/>
    <x v="1"/>
    <n v="5"/>
    <x v="0"/>
    <n v="0.25942851315978249"/>
    <n v="1.2599796112390183E-4"/>
    <x v="0"/>
    <s v="May-2024"/>
    <n v="202405"/>
  </r>
  <r>
    <s v="a0a78f99-e879-40e4-b48a-717d7d5a2e03"/>
    <x v="355"/>
    <x v="5112"/>
    <x v="3"/>
    <x v="0"/>
    <x v="0"/>
    <n v="6"/>
    <n v="628.61"/>
    <n v="0.15"/>
    <n v="3205.9110000000001"/>
    <n v="616.63500808218578"/>
    <x v="1"/>
    <n v="5"/>
    <x v="0"/>
    <n v="0.19234314617036649"/>
    <n v="3.9770286823308567E-5"/>
    <x v="0"/>
    <s v="May-2024"/>
    <n v="202405"/>
  </r>
  <r>
    <s v="90f6d1f8-8b34-4b83-9630-1bbc76b85d0d"/>
    <x v="359"/>
    <x v="5113"/>
    <x v="2"/>
    <x v="2"/>
    <x v="4"/>
    <n v="2"/>
    <n v="172.16"/>
    <n v="0.28000000000000003"/>
    <n v="247.91040000000001"/>
    <n v="28.435945700164481"/>
    <x v="1"/>
    <n v="5"/>
    <x v="0"/>
    <n v="0.11470251227929316"/>
    <n v="8.1319702602230496E-4"/>
    <x v="0"/>
    <s v="May-2024"/>
    <n v="202405"/>
  </r>
  <r>
    <s v="1e3eac2a-61f3-4ee0-aa8d-74823bc3b92a"/>
    <x v="366"/>
    <x v="5114"/>
    <x v="0"/>
    <x v="2"/>
    <x v="8"/>
    <n v="5"/>
    <n v="400.21"/>
    <n v="0.01"/>
    <n v="1981.0395000000001"/>
    <n v="481.69026183282631"/>
    <x v="1"/>
    <n v="5"/>
    <x v="0"/>
    <n v="0.24315025613210958"/>
    <n v="4.9973763774018646E-6"/>
    <x v="0"/>
    <s v="May-2024"/>
    <n v="202405"/>
  </r>
  <r>
    <s v="ae5f7e6b-a31e-4526-889c-0e508d9f6675"/>
    <x v="383"/>
    <x v="5115"/>
    <x v="2"/>
    <x v="0"/>
    <x v="1"/>
    <n v="9"/>
    <n v="944.53"/>
    <n v="0.27"/>
    <n v="6205.5621000000001"/>
    <n v="739.5447159737729"/>
    <x v="1"/>
    <n v="5"/>
    <x v="0"/>
    <n v="0.11917449282697097"/>
    <n v="3.1761828634347245E-5"/>
    <x v="0"/>
    <s v="May-2024"/>
    <n v="202405"/>
  </r>
  <r>
    <s v="83d0acaa-33f5-402d-b51d-b9017e7a9bad"/>
    <x v="358"/>
    <x v="5116"/>
    <x v="1"/>
    <x v="1"/>
    <x v="1"/>
    <n v="7"/>
    <n v="823.8"/>
    <n v="0.1"/>
    <n v="5189.9399999999996"/>
    <n v="1008.035300752367"/>
    <x v="1"/>
    <n v="5"/>
    <x v="0"/>
    <n v="0.19422870028408171"/>
    <n v="1.7341240939201613E-5"/>
    <x v="0"/>
    <s v="May-2024"/>
    <n v="202405"/>
  </r>
  <r>
    <s v="5a0cece2-2666-432c-924b-2b4b6c796eed"/>
    <x v="373"/>
    <x v="5117"/>
    <x v="3"/>
    <x v="1"/>
    <x v="5"/>
    <n v="2"/>
    <n v="532.94000000000005"/>
    <n v="0.27"/>
    <n v="778.09240000000011"/>
    <n v="180.0397498147891"/>
    <x v="1"/>
    <n v="5"/>
    <x v="0"/>
    <n v="0.23138607935868424"/>
    <n v="2.5331181746538069E-4"/>
    <x v="0"/>
    <s v="May-2024"/>
    <n v="202405"/>
  </r>
  <r>
    <s v="7ca96c16-86e7-4817-ad1d-7a996e0f5fe0"/>
    <x v="372"/>
    <x v="5118"/>
    <x v="2"/>
    <x v="0"/>
    <x v="1"/>
    <n v="8"/>
    <n v="754.77"/>
    <n v="0.17"/>
    <n v="5011.6727999999994"/>
    <n v="1280.9618431065089"/>
    <x v="1"/>
    <n v="5"/>
    <x v="0"/>
    <n v="0.25559566520514049"/>
    <n v="2.8154272162380596E-5"/>
    <x v="0"/>
    <s v="May-2024"/>
    <n v="202405"/>
  </r>
  <r>
    <s v="e886e420-f548-445f-846b-eda3541865c4"/>
    <x v="366"/>
    <x v="5119"/>
    <x v="1"/>
    <x v="2"/>
    <x v="5"/>
    <n v="4"/>
    <n v="946.54"/>
    <n v="0.21"/>
    <n v="2991.0664000000002"/>
    <n v="503.76027111007579"/>
    <x v="1"/>
    <n v="5"/>
    <x v="0"/>
    <n v="0.1684216275205645"/>
    <n v="5.5465167874574768E-5"/>
    <x v="0"/>
    <s v="May-2024"/>
    <n v="202405"/>
  </r>
  <r>
    <s v="c7ae2671-f2f1-4db8-951e-f0a1cdad068e"/>
    <x v="375"/>
    <x v="5120"/>
    <x v="2"/>
    <x v="0"/>
    <x v="5"/>
    <n v="4"/>
    <n v="47.31"/>
    <n v="0.06"/>
    <n v="177.88560000000001"/>
    <n v="43.430703970270301"/>
    <x v="1"/>
    <n v="5"/>
    <x v="0"/>
    <n v="0.24414963308030721"/>
    <n v="3.170577045022194E-4"/>
    <x v="0"/>
    <s v="May-2024"/>
    <n v="202405"/>
  </r>
  <r>
    <s v="0dac98e5-eb9b-4083-96ea-979d7b99e0f1"/>
    <x v="365"/>
    <x v="5121"/>
    <x v="1"/>
    <x v="0"/>
    <x v="2"/>
    <n v="8"/>
    <n v="752.06"/>
    <n v="0.03"/>
    <n v="5835.9855999999991"/>
    <n v="307.05642723926451"/>
    <x v="1"/>
    <n v="5"/>
    <x v="0"/>
    <n v="5.2614322290182577E-2"/>
    <n v="4.9863042842326409E-6"/>
    <x v="0"/>
    <s v="May-2024"/>
    <n v="202405"/>
  </r>
  <r>
    <s v="4f78e40d-d17d-48e3-a14e-18d77f4152d2"/>
    <x v="368"/>
    <x v="5122"/>
    <x v="2"/>
    <x v="0"/>
    <x v="0"/>
    <n v="7"/>
    <n v="347.52"/>
    <n v="0.12"/>
    <n v="2140.7231999999999"/>
    <n v="615.89984531893788"/>
    <x v="1"/>
    <n v="5"/>
    <x v="0"/>
    <n v="0.28770643739411894"/>
    <n v="4.9329123914759274E-5"/>
    <x v="0"/>
    <s v="May-2024"/>
    <n v="202405"/>
  </r>
  <r>
    <s v="4400d4c4-ab2c-4b9d-937c-ce613df14a02"/>
    <x v="377"/>
    <x v="5123"/>
    <x v="1"/>
    <x v="0"/>
    <x v="9"/>
    <n v="5"/>
    <n v="874.4"/>
    <n v="0.25"/>
    <n v="3279"/>
    <n v="831.53584923778101"/>
    <x v="1"/>
    <n v="5"/>
    <x v="0"/>
    <n v="0.25359434255498048"/>
    <n v="5.7182067703568164E-5"/>
    <x v="0"/>
    <s v="May-2024"/>
    <n v="202405"/>
  </r>
  <r>
    <s v="ed2d6a58-3080-4c66-a683-a884dda6d92f"/>
    <x v="378"/>
    <x v="2216"/>
    <x v="3"/>
    <x v="1"/>
    <x v="2"/>
    <n v="6"/>
    <n v="100.79"/>
    <n v="0.14000000000000001"/>
    <n v="520.07640000000004"/>
    <n v="59.081689274101088"/>
    <x v="1"/>
    <n v="5"/>
    <x v="0"/>
    <n v="0.11360194247249267"/>
    <n v="2.3150444819261171E-4"/>
    <x v="0"/>
    <s v="May-2024"/>
    <n v="202405"/>
  </r>
  <r>
    <s v="cc779093-cc87-4594-b0f1-5e0ed074551e"/>
    <x v="382"/>
    <x v="5124"/>
    <x v="0"/>
    <x v="0"/>
    <x v="9"/>
    <n v="9"/>
    <n v="768.44"/>
    <n v="0.09"/>
    <n v="6293.5236000000014"/>
    <n v="716.575442445676"/>
    <x v="1"/>
    <n v="5"/>
    <x v="0"/>
    <n v="0.11385918095956228"/>
    <n v="1.3013377752329392E-5"/>
    <x v="0"/>
    <s v="May-2024"/>
    <n v="202405"/>
  </r>
  <r>
    <s v="748311fa-ee32-4e03-8f8f-753c133a9518"/>
    <x v="357"/>
    <x v="5125"/>
    <x v="2"/>
    <x v="2"/>
    <x v="4"/>
    <n v="9"/>
    <n v="525.71"/>
    <n v="0.23"/>
    <n v="3643.1703000000002"/>
    <n v="1007.075162863499"/>
    <x v="1"/>
    <n v="5"/>
    <x v="0"/>
    <n v="0.27642824241938374"/>
    <n v="4.8611507400573617E-5"/>
    <x v="0"/>
    <s v="May-2024"/>
    <n v="202405"/>
  </r>
  <r>
    <s v="84f8e8d5-7597-4763-b987-55b95ba51906"/>
    <x v="367"/>
    <x v="5126"/>
    <x v="3"/>
    <x v="2"/>
    <x v="9"/>
    <n v="9"/>
    <n v="967.67"/>
    <n v="0.13"/>
    <n v="7576.8560999999991"/>
    <n v="1001.218318252239"/>
    <x v="1"/>
    <n v="5"/>
    <x v="0"/>
    <n v="0.13214165678192558"/>
    <n v="1.4927035502231595E-5"/>
    <x v="0"/>
    <s v="May-2024"/>
    <n v="202405"/>
  </r>
  <r>
    <s v="9aefccc9-9516-40d6-96fc-7bc05b068a03"/>
    <x v="358"/>
    <x v="5127"/>
    <x v="3"/>
    <x v="0"/>
    <x v="8"/>
    <n v="6"/>
    <n v="760.52"/>
    <n v="0.2"/>
    <n v="3650.4960000000001"/>
    <n v="770.77027986170833"/>
    <x v="1"/>
    <n v="5"/>
    <x v="0"/>
    <n v="0.21114124761723019"/>
    <n v="4.3829660407791167E-5"/>
    <x v="0"/>
    <s v="May-2024"/>
    <n v="202405"/>
  </r>
  <r>
    <s v="a0a41189-2a5d-457e-9189-f1d4fe614b37"/>
    <x v="355"/>
    <x v="5128"/>
    <x v="2"/>
    <x v="1"/>
    <x v="4"/>
    <n v="7"/>
    <n v="207.67"/>
    <n v="0.28999999999999998"/>
    <n v="1032.1198999999999"/>
    <n v="151.04002427693021"/>
    <x v="1"/>
    <n v="5"/>
    <x v="0"/>
    <n v="0.14633961061784606"/>
    <n v="1.9949232642447841E-4"/>
    <x v="0"/>
    <s v="May-2024"/>
    <n v="202405"/>
  </r>
  <r>
    <s v="3cd9f1fa-146c-4751-ad14-7a7ca66debb2"/>
    <x v="370"/>
    <x v="5129"/>
    <x v="1"/>
    <x v="1"/>
    <x v="7"/>
    <n v="5"/>
    <n v="486.19"/>
    <n v="0.08"/>
    <n v="2236.4740000000002"/>
    <n v="555.38010545337852"/>
    <x v="1"/>
    <n v="5"/>
    <x v="0"/>
    <n v="0.24832844265275539"/>
    <n v="3.2908945062629842E-5"/>
    <x v="0"/>
    <s v="May-2024"/>
    <n v="202405"/>
  </r>
  <r>
    <s v="d41cc4ca-49a6-4d11-8b43-69b2f31fbb75"/>
    <x v="361"/>
    <x v="5130"/>
    <x v="1"/>
    <x v="2"/>
    <x v="7"/>
    <n v="1"/>
    <n v="771.19"/>
    <n v="0.18"/>
    <n v="632.37580000000014"/>
    <n v="157.0530835397835"/>
    <x v="1"/>
    <n v="5"/>
    <x v="0"/>
    <n v="0.24835403812066095"/>
    <n v="2.3340551615036499E-4"/>
    <x v="0"/>
    <s v="May-2024"/>
    <n v="202405"/>
  </r>
  <r>
    <s v="c43bd5cd-8ced-44cf-8061-1b2a7e34caa7"/>
    <x v="374"/>
    <x v="5131"/>
    <x v="0"/>
    <x v="0"/>
    <x v="9"/>
    <n v="2"/>
    <n v="193.18"/>
    <n v="0.2"/>
    <n v="309.08800000000002"/>
    <n v="19.608020930540761"/>
    <x v="1"/>
    <n v="5"/>
    <x v="0"/>
    <n v="6.3438311841743325E-2"/>
    <n v="5.1765193084170205E-4"/>
    <x v="0"/>
    <s v="May-2024"/>
    <n v="202405"/>
  </r>
  <r>
    <s v="c4238c13-dedb-4bdb-a366-46f071c259f7"/>
    <x v="368"/>
    <x v="5132"/>
    <x v="2"/>
    <x v="1"/>
    <x v="2"/>
    <n v="2"/>
    <n v="952.18"/>
    <n v="0.12"/>
    <n v="1675.8368"/>
    <n v="417.71746991491301"/>
    <x v="1"/>
    <n v="5"/>
    <x v="0"/>
    <n v="0.24925903877687433"/>
    <n v="6.301329580541494E-5"/>
    <x v="0"/>
    <s v="May-2024"/>
    <n v="202405"/>
  </r>
  <r>
    <s v="62c60960-d8ce-4423-aef7-95efcf5766a0"/>
    <x v="386"/>
    <x v="5133"/>
    <x v="1"/>
    <x v="2"/>
    <x v="4"/>
    <n v="3"/>
    <n v="355.71"/>
    <n v="0.12"/>
    <n v="939.07439999999986"/>
    <n v="224.9738436983416"/>
    <x v="1"/>
    <n v="6"/>
    <x v="1"/>
    <n v="0.23956977604579746"/>
    <n v="1.1245115402996823E-4"/>
    <x v="0"/>
    <s v="Jun-2024"/>
    <n v="202406"/>
  </r>
  <r>
    <s v="45f063a2-d570-4a10-b622-a3b70eb389b8"/>
    <x v="387"/>
    <x v="5134"/>
    <x v="1"/>
    <x v="0"/>
    <x v="0"/>
    <n v="7"/>
    <n v="136.22999999999999"/>
    <n v="0.26"/>
    <n v="705.67139999999995"/>
    <n v="71.504079783794879"/>
    <x v="1"/>
    <n v="6"/>
    <x v="1"/>
    <n v="0.10132772815193429"/>
    <n v="2.7264814756556665E-4"/>
    <x v="0"/>
    <s v="Jun-2024"/>
    <n v="202406"/>
  </r>
  <r>
    <s v="77f02df8-9081-43c6-807e-55a7abfab04f"/>
    <x v="388"/>
    <x v="5135"/>
    <x v="2"/>
    <x v="1"/>
    <x v="1"/>
    <n v="9"/>
    <n v="770.01"/>
    <n v="0.05"/>
    <n v="6583.5855000000001"/>
    <n v="379.91989776191008"/>
    <x v="1"/>
    <n v="6"/>
    <x v="1"/>
    <n v="5.7707141156123826E-2"/>
    <n v="7.2149135148316981E-6"/>
    <x v="0"/>
    <s v="Jun-2024"/>
    <n v="202406"/>
  </r>
  <r>
    <s v="53ed2d89-bdb0-4781-aa54-aabb84493d8b"/>
    <x v="389"/>
    <x v="5136"/>
    <x v="1"/>
    <x v="2"/>
    <x v="4"/>
    <n v="3"/>
    <n v="510.49"/>
    <n v="0.09"/>
    <n v="1393.6377"/>
    <n v="253.70444486063741"/>
    <x v="1"/>
    <n v="6"/>
    <x v="1"/>
    <n v="0.182044763040378"/>
    <n v="5.8767066935689239E-5"/>
    <x v="0"/>
    <s v="Jun-2024"/>
    <n v="202406"/>
  </r>
  <r>
    <s v="b5ec2520-27c6-42e6-92a6-dfdea283fe68"/>
    <x v="390"/>
    <x v="5137"/>
    <x v="2"/>
    <x v="1"/>
    <x v="3"/>
    <n v="7"/>
    <n v="345.33"/>
    <n v="0.23"/>
    <n v="1861.3287"/>
    <n v="462.8809981129433"/>
    <x v="1"/>
    <n v="6"/>
    <x v="1"/>
    <n v="0.24868310369519542"/>
    <n v="9.5147084982894219E-5"/>
    <x v="0"/>
    <s v="Jun-2024"/>
    <n v="202406"/>
  </r>
  <r>
    <s v="aaa97c25-ea90-4307-bc1f-b83f37e4c00a"/>
    <x v="391"/>
    <x v="5138"/>
    <x v="0"/>
    <x v="2"/>
    <x v="1"/>
    <n v="6"/>
    <n v="336.11"/>
    <n v="0.1"/>
    <n v="1814.9939999999999"/>
    <n v="264.30054015950702"/>
    <x v="1"/>
    <n v="6"/>
    <x v="1"/>
    <n v="0.14562061370974616"/>
    <n v="4.9586940783275314E-5"/>
    <x v="0"/>
    <s v="Jun-2024"/>
    <n v="202406"/>
  </r>
  <r>
    <s v="13bc7178-a0dc-417c-b9b0-e2cf6ca7ace2"/>
    <x v="392"/>
    <x v="5139"/>
    <x v="3"/>
    <x v="1"/>
    <x v="5"/>
    <n v="6"/>
    <n v="536.36"/>
    <n v="0.05"/>
    <n v="3057.251999999999"/>
    <n v="273.58139683661761"/>
    <x v="1"/>
    <n v="6"/>
    <x v="1"/>
    <n v="8.9486047220385403E-2"/>
    <n v="1.5536828498272305E-5"/>
    <x v="0"/>
    <s v="Jun-2024"/>
    <n v="202406"/>
  </r>
  <r>
    <s v="6f3a83b8-a0f6-4979-a342-448198c00ef0"/>
    <x v="393"/>
    <x v="5140"/>
    <x v="2"/>
    <x v="0"/>
    <x v="9"/>
    <n v="5"/>
    <n v="292.58"/>
    <n v="0.25"/>
    <n v="1097.175"/>
    <n v="119.35830496373239"/>
    <x v="1"/>
    <n v="6"/>
    <x v="1"/>
    <n v="0.10878693459451082"/>
    <n v="1.7089343085651789E-4"/>
    <x v="0"/>
    <s v="Jun-2024"/>
    <n v="202406"/>
  </r>
  <r>
    <s v="262112c0-ad8a-47b6-8ae4-078cf581579a"/>
    <x v="394"/>
    <x v="5141"/>
    <x v="0"/>
    <x v="2"/>
    <x v="6"/>
    <n v="9"/>
    <n v="463.11"/>
    <n v="0.01"/>
    <n v="4126.3100999999997"/>
    <n v="627.86509402533011"/>
    <x v="1"/>
    <n v="6"/>
    <x v="1"/>
    <n v="0.15216139330520267"/>
    <n v="2.3992380020105615E-6"/>
    <x v="0"/>
    <s v="Jun-2024"/>
    <n v="202406"/>
  </r>
  <r>
    <s v="cfa90119-8fee-46cf-a8d7-cb55e0b24a63"/>
    <x v="395"/>
    <x v="5142"/>
    <x v="1"/>
    <x v="2"/>
    <x v="7"/>
    <n v="8"/>
    <n v="477.57"/>
    <n v="0.05"/>
    <n v="3629.5320000000002"/>
    <n v="352.22367712324211"/>
    <x v="1"/>
    <n v="6"/>
    <x v="1"/>
    <n v="9.7043827447517231E-2"/>
    <n v="1.3087086709801706E-5"/>
    <x v="0"/>
    <s v="Jun-2024"/>
    <n v="202406"/>
  </r>
  <r>
    <s v="4fa43fc5-821b-44ae-911c-5888b1ac7444"/>
    <x v="395"/>
    <x v="5143"/>
    <x v="2"/>
    <x v="0"/>
    <x v="1"/>
    <n v="5"/>
    <n v="268.35000000000002"/>
    <n v="0.12"/>
    <n v="1180.74"/>
    <n v="78.476171282966561"/>
    <x v="1"/>
    <n v="6"/>
    <x v="1"/>
    <n v="6.6463549369858363E-2"/>
    <n v="8.9435438792621568E-5"/>
    <x v="0"/>
    <s v="Jun-2024"/>
    <n v="202406"/>
  </r>
  <r>
    <s v="d5965a00-ef54-470c-a58f-81a88776f02d"/>
    <x v="396"/>
    <x v="5144"/>
    <x v="1"/>
    <x v="2"/>
    <x v="4"/>
    <n v="9"/>
    <n v="389.59"/>
    <n v="0.24"/>
    <n v="2664.7955999999999"/>
    <n v="392.27366600602238"/>
    <x v="1"/>
    <n v="6"/>
    <x v="1"/>
    <n v="0.14720591178025902"/>
    <n v="6.8448026557834307E-5"/>
    <x v="0"/>
    <s v="Jun-2024"/>
    <n v="202406"/>
  </r>
  <r>
    <s v="7b915cb7-ada1-461b-b88e-2f21e98c6169"/>
    <x v="392"/>
    <x v="5145"/>
    <x v="2"/>
    <x v="2"/>
    <x v="2"/>
    <n v="5"/>
    <n v="353.99"/>
    <n v="0.05"/>
    <n v="1681.4525000000001"/>
    <n v="324.87409462051778"/>
    <x v="1"/>
    <n v="6"/>
    <x v="1"/>
    <n v="0.19321039079041349"/>
    <n v="2.8249385575863725E-5"/>
    <x v="0"/>
    <s v="Jun-2024"/>
    <n v="202406"/>
  </r>
  <r>
    <s v="e54a2cbd-c044-4072-941f-db47809fa0c5"/>
    <x v="397"/>
    <x v="5146"/>
    <x v="3"/>
    <x v="2"/>
    <x v="7"/>
    <n v="8"/>
    <n v="441.07"/>
    <n v="0.16"/>
    <n v="2963.9904000000001"/>
    <n v="542.13977303446802"/>
    <x v="1"/>
    <n v="6"/>
    <x v="1"/>
    <n v="0.18290874796168977"/>
    <n v="4.5344276418709053E-5"/>
    <x v="0"/>
    <s v="Jun-2024"/>
    <n v="202406"/>
  </r>
  <r>
    <s v="e0ef8d5a-7990-41ec-84b4-d0e96f4a6037"/>
    <x v="394"/>
    <x v="5147"/>
    <x v="0"/>
    <x v="1"/>
    <x v="3"/>
    <n v="2"/>
    <n v="300.33"/>
    <n v="0.27"/>
    <n v="438.48180000000002"/>
    <n v="85.063769733133668"/>
    <x v="1"/>
    <n v="6"/>
    <x v="1"/>
    <n v="0.1939961242020391"/>
    <n v="4.4950554390170818E-4"/>
    <x v="0"/>
    <s v="Jun-2024"/>
    <n v="202406"/>
  </r>
  <r>
    <s v="2030ce5e-9156-4a1a-9c20-d7d4b2f08ab5"/>
    <x v="395"/>
    <x v="5148"/>
    <x v="3"/>
    <x v="1"/>
    <x v="8"/>
    <n v="6"/>
    <n v="695.86"/>
    <n v="0.11"/>
    <n v="3715.8924000000002"/>
    <n v="506.37259670806179"/>
    <x v="1"/>
    <n v="6"/>
    <x v="1"/>
    <n v="0.13627213659579104"/>
    <n v="2.6346295710823058E-5"/>
    <x v="0"/>
    <s v="Jun-2024"/>
    <n v="202406"/>
  </r>
  <r>
    <s v="9601e932-bf62-4ff4-8a36-854f45410287"/>
    <x v="398"/>
    <x v="5149"/>
    <x v="2"/>
    <x v="0"/>
    <x v="3"/>
    <n v="7"/>
    <n v="390.28"/>
    <n v="0.21"/>
    <n v="2158.2483999999999"/>
    <n v="178.06388839118"/>
    <x v="1"/>
    <n v="6"/>
    <x v="1"/>
    <n v="8.2503889909604472E-2"/>
    <n v="7.6867889720200883E-5"/>
    <x v="0"/>
    <s v="Jun-2024"/>
    <n v="202406"/>
  </r>
  <r>
    <s v="8ae3e0dc-b6c8-401c-9503-3871ac0d6dde"/>
    <x v="399"/>
    <x v="5150"/>
    <x v="3"/>
    <x v="2"/>
    <x v="9"/>
    <n v="7"/>
    <n v="624.69000000000005"/>
    <n v="0.04"/>
    <n v="4197.9168"/>
    <n v="525.22463929915489"/>
    <x v="1"/>
    <n v="6"/>
    <x v="1"/>
    <n v="0.12511554285667476"/>
    <n v="9.147394250405345E-6"/>
    <x v="0"/>
    <s v="Jun-2024"/>
    <n v="202406"/>
  </r>
  <r>
    <s v="d35cd41b-1ab5-40fd-b82f-f780bf40c825"/>
    <x v="400"/>
    <x v="5151"/>
    <x v="1"/>
    <x v="1"/>
    <x v="7"/>
    <n v="2"/>
    <n v="464.95"/>
    <n v="0.22"/>
    <n v="725.322"/>
    <n v="114.5816446204993"/>
    <x v="1"/>
    <n v="6"/>
    <x v="1"/>
    <n v="0.15797348573530004"/>
    <n v="2.3658457898698785E-4"/>
    <x v="0"/>
    <s v="Jun-2024"/>
    <n v="202406"/>
  </r>
  <r>
    <s v="73825e89-6d9a-4feb-bada-cde4b2b434c2"/>
    <x v="391"/>
    <x v="5152"/>
    <x v="3"/>
    <x v="1"/>
    <x v="7"/>
    <n v="3"/>
    <n v="737.04"/>
    <n v="0.15"/>
    <n v="1879.452"/>
    <n v="347.70784640495452"/>
    <x v="1"/>
    <n v="6"/>
    <x v="1"/>
    <n v="0.18500490909315828"/>
    <n v="6.783892326061001E-5"/>
    <x v="0"/>
    <s v="Jun-2024"/>
    <n v="202406"/>
  </r>
  <r>
    <s v="04672838-9286-40ee-99ba-ee3ac29071ae"/>
    <x v="401"/>
    <x v="5153"/>
    <x v="0"/>
    <x v="2"/>
    <x v="0"/>
    <n v="6"/>
    <n v="30.99"/>
    <n v="0.24"/>
    <n v="141.31440000000001"/>
    <n v="42.135438241349711"/>
    <x v="1"/>
    <n v="6"/>
    <x v="1"/>
    <n v="0.29816804403054259"/>
    <n v="1.2907389480477573E-3"/>
    <x v="0"/>
    <s v="Jun-2024"/>
    <n v="202406"/>
  </r>
  <r>
    <s v="8ab2a34e-7a63-440d-937e-b70720f3f9de"/>
    <x v="388"/>
    <x v="5154"/>
    <x v="1"/>
    <x v="0"/>
    <x v="3"/>
    <n v="3"/>
    <n v="705.58"/>
    <n v="0.09"/>
    <n v="1926.2334000000001"/>
    <n v="202.61276094837709"/>
    <x v="1"/>
    <n v="6"/>
    <x v="1"/>
    <n v="0.1051859867804063"/>
    <n v="4.2518211967459388E-5"/>
    <x v="0"/>
    <s v="Jun-2024"/>
    <n v="202406"/>
  </r>
  <r>
    <s v="0e1297df-0012-4813-996d-d14ea0153b72"/>
    <x v="396"/>
    <x v="5155"/>
    <x v="3"/>
    <x v="0"/>
    <x v="2"/>
    <n v="2"/>
    <n v="162.32"/>
    <n v="0.12"/>
    <n v="285.6832"/>
    <n v="54.090254032842303"/>
    <x v="1"/>
    <n v="6"/>
    <x v="1"/>
    <n v="0.18933648892494309"/>
    <n v="3.6964021685559388E-4"/>
    <x v="0"/>
    <s v="Jun-2024"/>
    <n v="202406"/>
  </r>
  <r>
    <s v="bdcd79da-d69e-45c1-8ad7-0185ff3c4cb7"/>
    <x v="388"/>
    <x v="5156"/>
    <x v="1"/>
    <x v="2"/>
    <x v="6"/>
    <n v="7"/>
    <n v="19.100000000000001"/>
    <n v="0.16"/>
    <n v="112.30800000000001"/>
    <n v="18.019665526582369"/>
    <x v="1"/>
    <n v="6"/>
    <x v="1"/>
    <n v="0.16044863702124842"/>
    <n v="1.1967090501121913E-3"/>
    <x v="0"/>
    <s v="Jun-2024"/>
    <n v="202406"/>
  </r>
  <r>
    <s v="479f8034-6cf4-4e49-91c9-f701278b0c5c"/>
    <x v="402"/>
    <x v="5157"/>
    <x v="2"/>
    <x v="0"/>
    <x v="7"/>
    <n v="3"/>
    <n v="440.95"/>
    <n v="0.06"/>
    <n v="1243.479"/>
    <n v="344.41204554608919"/>
    <x v="1"/>
    <n v="6"/>
    <x v="1"/>
    <n v="0.27697455730743276"/>
    <n v="4.5356616396416829E-5"/>
    <x v="0"/>
    <s v="Jun-2024"/>
    <n v="202406"/>
  </r>
  <r>
    <s v="0cb6970a-ec58-4b87-b96a-7e203bad94b7"/>
    <x v="401"/>
    <x v="5158"/>
    <x v="1"/>
    <x v="1"/>
    <x v="1"/>
    <n v="9"/>
    <n v="381.24"/>
    <n v="0.12"/>
    <n v="3019.4207999999999"/>
    <n v="804.73329479853066"/>
    <x v="1"/>
    <n v="6"/>
    <x v="1"/>
    <n v="0.26651909359521225"/>
    <n v="3.4973594935823451E-5"/>
    <x v="0"/>
    <s v="Jun-2024"/>
    <n v="202406"/>
  </r>
  <r>
    <s v="8259a9b6-53e5-4e49-9cdf-cfcdbc2dc6ed"/>
    <x v="398"/>
    <x v="5159"/>
    <x v="2"/>
    <x v="0"/>
    <x v="8"/>
    <n v="5"/>
    <n v="811.67"/>
    <n v="0.11"/>
    <n v="3611.9315000000001"/>
    <n v="980.40100151383353"/>
    <x v="1"/>
    <n v="6"/>
    <x v="1"/>
    <n v="0.27143399632961851"/>
    <n v="2.7104611480034989E-5"/>
    <x v="0"/>
    <s v="Jun-2024"/>
    <n v="202406"/>
  </r>
  <r>
    <s v="157e7d16-9d73-4c30-8da6-c22631b6af79"/>
    <x v="403"/>
    <x v="5160"/>
    <x v="0"/>
    <x v="2"/>
    <x v="8"/>
    <n v="8"/>
    <n v="49.97"/>
    <n v="0.11"/>
    <n v="355.78640000000001"/>
    <n v="22.696924849592509"/>
    <x v="1"/>
    <n v="6"/>
    <x v="1"/>
    <n v="6.3793683090732273E-2"/>
    <n v="2.7516509905943569E-4"/>
    <x v="0"/>
    <s v="Jun-2024"/>
    <n v="202406"/>
  </r>
  <r>
    <s v="f1cf1a03-50b0-4403-b8c2-cfc083aa73f1"/>
    <x v="394"/>
    <x v="5161"/>
    <x v="2"/>
    <x v="0"/>
    <x v="3"/>
    <n v="5"/>
    <n v="680.23"/>
    <n v="0.17"/>
    <n v="2822.9544999999998"/>
    <n v="837.3339416795061"/>
    <x v="1"/>
    <n v="6"/>
    <x v="1"/>
    <n v="0.29661616638862093"/>
    <n v="4.9983093953515722E-5"/>
    <x v="0"/>
    <s v="Jun-2024"/>
    <n v="202406"/>
  </r>
  <r>
    <s v="1c417120-c284-4b0c-a945-b00086a79156"/>
    <x v="404"/>
    <x v="5162"/>
    <x v="2"/>
    <x v="2"/>
    <x v="4"/>
    <n v="8"/>
    <n v="596.77"/>
    <n v="0.06"/>
    <n v="4487.7103999999999"/>
    <n v="625.5102889490289"/>
    <x v="1"/>
    <n v="6"/>
    <x v="1"/>
    <n v="0.13938294435154036"/>
    <n v="1.2567655880825108E-5"/>
    <x v="0"/>
    <s v="Jun-2024"/>
    <n v="202406"/>
  </r>
  <r>
    <s v="e467660d-f40c-45f7-b1b5-e04e9e0a72e5"/>
    <x v="387"/>
    <x v="5163"/>
    <x v="0"/>
    <x v="1"/>
    <x v="5"/>
    <n v="4"/>
    <n v="724.65"/>
    <n v="0.26"/>
    <n v="2144.9639999999999"/>
    <n v="473.54519828194418"/>
    <x v="1"/>
    <n v="6"/>
    <x v="1"/>
    <n v="0.22077069744850925"/>
    <n v="8.9698475125922866E-5"/>
    <x v="0"/>
    <s v="Jun-2024"/>
    <n v="202406"/>
  </r>
  <r>
    <s v="ac14fbd4-3d4b-4c64-b549-e3d96ccb1ec5"/>
    <x v="396"/>
    <x v="5164"/>
    <x v="1"/>
    <x v="0"/>
    <x v="1"/>
    <n v="5"/>
    <n v="447.89"/>
    <n v="0.15"/>
    <n v="1903.5325"/>
    <n v="516.38909587434193"/>
    <x v="1"/>
    <n v="6"/>
    <x v="1"/>
    <n v="0.27127936921189522"/>
    <n v="6.6980731876130296E-5"/>
    <x v="0"/>
    <s v="Jun-2024"/>
    <n v="202406"/>
  </r>
  <r>
    <s v="34228d03-3a1c-4d86-875b-2d459cd7f75c"/>
    <x v="393"/>
    <x v="5165"/>
    <x v="2"/>
    <x v="2"/>
    <x v="8"/>
    <n v="6"/>
    <n v="853.81"/>
    <n v="0.08"/>
    <n v="4713.0312000000004"/>
    <n v="1342.2452659480989"/>
    <x v="1"/>
    <n v="6"/>
    <x v="1"/>
    <n v="0.2847944791768191"/>
    <n v="1.5616276845355916E-5"/>
    <x v="0"/>
    <s v="Jun-2024"/>
    <n v="202406"/>
  </r>
  <r>
    <s v="56b1e33d-23b5-43f7-893e-f0f6ff291936"/>
    <x v="400"/>
    <x v="5166"/>
    <x v="0"/>
    <x v="0"/>
    <x v="0"/>
    <n v="1"/>
    <n v="874.9"/>
    <n v="0.28999999999999998"/>
    <n v="621.17899999999997"/>
    <n v="70.879498934442893"/>
    <x v="1"/>
    <n v="6"/>
    <x v="1"/>
    <n v="0.11410478933518824"/>
    <n v="3.3146645330894956E-4"/>
    <x v="0"/>
    <s v="Jun-2024"/>
    <n v="202406"/>
  </r>
  <r>
    <s v="e783719f-82fc-42dd-8b48-7576573cb346"/>
    <x v="394"/>
    <x v="5167"/>
    <x v="1"/>
    <x v="1"/>
    <x v="1"/>
    <n v="2"/>
    <n v="847.57"/>
    <n v="0.25"/>
    <n v="1271.355"/>
    <n v="229.67991467891071"/>
    <x v="1"/>
    <n v="6"/>
    <x v="1"/>
    <n v="0.18065757768594193"/>
    <n v="1.4748044409311324E-4"/>
    <x v="0"/>
    <s v="Jun-2024"/>
    <n v="202406"/>
  </r>
  <r>
    <s v="ac07704e-1a66-488a-98d5-217ea6374a49"/>
    <x v="401"/>
    <x v="5168"/>
    <x v="2"/>
    <x v="1"/>
    <x v="0"/>
    <n v="4"/>
    <n v="948.24"/>
    <n v="0.03"/>
    <n v="3679.1712000000002"/>
    <n v="995.42471161130663"/>
    <x v="1"/>
    <n v="6"/>
    <x v="1"/>
    <n v="0.27055677963866065"/>
    <n v="7.9093900278410533E-6"/>
    <x v="0"/>
    <s v="Jun-2024"/>
    <n v="202406"/>
  </r>
  <r>
    <s v="c8b4915e-a967-453f-b5d8-886d3a8e8ca2"/>
    <x v="399"/>
    <x v="5169"/>
    <x v="1"/>
    <x v="2"/>
    <x v="3"/>
    <n v="6"/>
    <n v="699.82"/>
    <n v="0.27"/>
    <n v="3065.2116000000001"/>
    <n v="437.96393488834269"/>
    <x v="1"/>
    <n v="6"/>
    <x v="1"/>
    <n v="0.14288212105433201"/>
    <n v="6.4302249149781381E-5"/>
    <x v="0"/>
    <s v="Jun-2024"/>
    <n v="202406"/>
  </r>
  <r>
    <s v="3e953671-4a44-41ec-a1fb-2fad0283fae1"/>
    <x v="405"/>
    <x v="5170"/>
    <x v="2"/>
    <x v="0"/>
    <x v="3"/>
    <n v="5"/>
    <n v="807.23"/>
    <n v="0.26"/>
    <n v="2986.7510000000002"/>
    <n v="554.50742908475127"/>
    <x v="1"/>
    <n v="6"/>
    <x v="1"/>
    <n v="0.18565572727179172"/>
    <n v="6.4417823916355934E-5"/>
    <x v="0"/>
    <s v="Jun-2024"/>
    <n v="202406"/>
  </r>
  <r>
    <s v="40d4c2e8-c643-4c9c-9441-4c679fc44857"/>
    <x v="406"/>
    <x v="1632"/>
    <x v="3"/>
    <x v="2"/>
    <x v="4"/>
    <n v="9"/>
    <n v="307.58"/>
    <n v="0.14000000000000001"/>
    <n v="2380.6691999999998"/>
    <n v="404.22606456082138"/>
    <x v="1"/>
    <n v="6"/>
    <x v="1"/>
    <n v="0.16979514187053851"/>
    <n v="5.0574015071056498E-5"/>
    <x v="0"/>
    <s v="Jun-2024"/>
    <n v="202406"/>
  </r>
  <r>
    <s v="75cdf0c6-69d7-4871-a060-0576b28b2310"/>
    <x v="401"/>
    <x v="5171"/>
    <x v="2"/>
    <x v="2"/>
    <x v="1"/>
    <n v="6"/>
    <n v="543.92999999999995"/>
    <n v="0.06"/>
    <n v="3067.7651999999998"/>
    <n v="485.31639969789728"/>
    <x v="1"/>
    <n v="6"/>
    <x v="1"/>
    <n v="0.15819867820975911"/>
    <n v="1.8384718621881493E-5"/>
    <x v="0"/>
    <s v="Jun-2024"/>
    <n v="202406"/>
  </r>
  <r>
    <s v="ecfc6577-d2d6-4b36-bde5-5ea8c2cd79d2"/>
    <x v="405"/>
    <x v="5172"/>
    <x v="2"/>
    <x v="0"/>
    <x v="9"/>
    <n v="9"/>
    <n v="172.02"/>
    <n v="0.06"/>
    <n v="1455.2891999999999"/>
    <n v="155.82643040800761"/>
    <x v="1"/>
    <n v="6"/>
    <x v="1"/>
    <n v="0.10707592031055245"/>
    <n v="3.8755183505793898E-5"/>
    <x v="0"/>
    <s v="Jun-2024"/>
    <n v="202406"/>
  </r>
  <r>
    <s v="48307203-65d9-4e1a-a55d-b137a73a5184"/>
    <x v="407"/>
    <x v="5173"/>
    <x v="0"/>
    <x v="1"/>
    <x v="9"/>
    <n v="7"/>
    <n v="618.33000000000004"/>
    <n v="0.11"/>
    <n v="3852.1959000000011"/>
    <n v="675.25066256981961"/>
    <x v="1"/>
    <n v="6"/>
    <x v="1"/>
    <n v="0.17528980355589377"/>
    <n v="2.5414076163675889E-5"/>
    <x v="0"/>
    <s v="Jun-2024"/>
    <n v="202406"/>
  </r>
  <r>
    <s v="2bca0b71-1959-44c0-a761-203fb810aa3d"/>
    <x v="387"/>
    <x v="5174"/>
    <x v="0"/>
    <x v="0"/>
    <x v="3"/>
    <n v="5"/>
    <n v="29.21"/>
    <n v="0.14000000000000001"/>
    <n v="125.60299999999999"/>
    <n v="32.45193849094283"/>
    <x v="1"/>
    <n v="6"/>
    <x v="1"/>
    <n v="0.25836913521924504"/>
    <n v="9.5857583019513868E-4"/>
    <x v="0"/>
    <s v="Jun-2024"/>
    <n v="202406"/>
  </r>
  <r>
    <s v="1a95e275-7366-4e45-b734-53ecf60ee385"/>
    <x v="406"/>
    <x v="5175"/>
    <x v="1"/>
    <x v="2"/>
    <x v="3"/>
    <n v="1"/>
    <n v="735.74"/>
    <n v="0.26"/>
    <n v="544.44759999999997"/>
    <n v="68.004017981448698"/>
    <x v="1"/>
    <n v="6"/>
    <x v="1"/>
    <n v="0.12490461521264618"/>
    <n v="3.533857069073314E-4"/>
    <x v="0"/>
    <s v="Jun-2024"/>
    <n v="202406"/>
  </r>
  <r>
    <s v="a0fcd573-5cbc-46aa-baab-207f8ec2d60a"/>
    <x v="387"/>
    <x v="5176"/>
    <x v="2"/>
    <x v="2"/>
    <x v="5"/>
    <n v="4"/>
    <n v="409.7"/>
    <n v="0.15"/>
    <n v="1392.98"/>
    <n v="115.2181230391563"/>
    <x v="1"/>
    <n v="6"/>
    <x v="1"/>
    <n v="8.2713407973665304E-2"/>
    <n v="9.1530388088845497E-5"/>
    <x v="0"/>
    <s v="Jun-2024"/>
    <n v="202406"/>
  </r>
  <r>
    <s v="9351ab18-489f-435a-ad38-ab4b21a96f0d"/>
    <x v="405"/>
    <x v="5177"/>
    <x v="3"/>
    <x v="1"/>
    <x v="8"/>
    <n v="9"/>
    <n v="102.01"/>
    <n v="0.17"/>
    <n v="762.01469999999995"/>
    <n v="75.125881166805115"/>
    <x v="1"/>
    <n v="6"/>
    <x v="1"/>
    <n v="9.8588493328022567E-2"/>
    <n v="1.8516703155464063E-4"/>
    <x v="0"/>
    <s v="Jun-2024"/>
    <n v="202406"/>
  </r>
  <r>
    <s v="e34a191d-b252-4e20-adca-88b9f1dd732b"/>
    <x v="397"/>
    <x v="5178"/>
    <x v="1"/>
    <x v="1"/>
    <x v="4"/>
    <n v="1"/>
    <n v="790.68"/>
    <n v="0.16"/>
    <n v="664.17119999999989"/>
    <n v="180.23028138007271"/>
    <x v="1"/>
    <n v="6"/>
    <x v="1"/>
    <n v="0.2713611812437407"/>
    <n v="2.0235746446097032E-4"/>
    <x v="0"/>
    <s v="Jun-2024"/>
    <n v="202406"/>
  </r>
  <r>
    <s v="8a1b33cc-503a-4d8f-b5c3-b6ef9d14a1ba"/>
    <x v="401"/>
    <x v="5179"/>
    <x v="0"/>
    <x v="1"/>
    <x v="6"/>
    <n v="7"/>
    <n v="960.35"/>
    <n v="0.23"/>
    <n v="5176.2865000000002"/>
    <n v="1141.009595778153"/>
    <x v="1"/>
    <n v="6"/>
    <x v="1"/>
    <n v="0.22043014732243915"/>
    <n v="3.4213716725301043E-5"/>
    <x v="0"/>
    <s v="Jun-2024"/>
    <n v="202406"/>
  </r>
  <r>
    <s v="6d155f4c-f928-452c-83ec-4f36e97d6544"/>
    <x v="391"/>
    <x v="5180"/>
    <x v="2"/>
    <x v="0"/>
    <x v="4"/>
    <n v="1"/>
    <n v="52.87"/>
    <n v="7.0000000000000007E-2"/>
    <n v="49.169099999999993"/>
    <n v="10.781443730377831"/>
    <x v="1"/>
    <n v="6"/>
    <x v="1"/>
    <n v="0.21927274915298087"/>
    <n v="1.324002269718177E-3"/>
    <x v="0"/>
    <s v="Jun-2024"/>
    <n v="202406"/>
  </r>
  <r>
    <s v="d3a6d39a-9b23-49a3-be24-75581395dabc"/>
    <x v="403"/>
    <x v="5181"/>
    <x v="3"/>
    <x v="0"/>
    <x v="1"/>
    <n v="5"/>
    <n v="485.82"/>
    <n v="0.28999999999999998"/>
    <n v="1724.6610000000001"/>
    <n v="150.466966419145"/>
    <x v="1"/>
    <n v="6"/>
    <x v="1"/>
    <n v="8.7244372325428005E-2"/>
    <n v="1.1938578074183854E-4"/>
    <x v="0"/>
    <s v="Jun-2024"/>
    <n v="202406"/>
  </r>
  <r>
    <s v="a355d9ae-e17c-4511-82b7-e1bfc7d4ef8e"/>
    <x v="398"/>
    <x v="5182"/>
    <x v="2"/>
    <x v="1"/>
    <x v="1"/>
    <n v="4"/>
    <n v="576.14"/>
    <n v="0.28999999999999998"/>
    <n v="1636.2375999999999"/>
    <n v="411.86749018806432"/>
    <x v="1"/>
    <n v="6"/>
    <x v="1"/>
    <n v="0.25171618729948775"/>
    <n v="1.2583747005936056E-4"/>
    <x v="0"/>
    <s v="Jun-2024"/>
    <n v="202406"/>
  </r>
  <r>
    <s v="9a1b3819-4b82-4100-b35d-d1e851b277da"/>
    <x v="386"/>
    <x v="3869"/>
    <x v="1"/>
    <x v="1"/>
    <x v="3"/>
    <n v="5"/>
    <n v="772.08"/>
    <n v="0.01"/>
    <n v="3821.7959999999998"/>
    <n v="300.98812508714451"/>
    <x v="1"/>
    <n v="6"/>
    <x v="1"/>
    <n v="7.8755675364970953E-2"/>
    <n v="2.5904051393637963E-6"/>
    <x v="0"/>
    <s v="Jun-2024"/>
    <n v="202406"/>
  </r>
  <r>
    <s v="5a385ea0-3f53-47f3-8dae-17866087a059"/>
    <x v="390"/>
    <x v="5183"/>
    <x v="2"/>
    <x v="1"/>
    <x v="6"/>
    <n v="1"/>
    <n v="132.82"/>
    <n v="0.24"/>
    <n v="100.9432"/>
    <n v="10.955462397605819"/>
    <x v="1"/>
    <n v="6"/>
    <x v="1"/>
    <n v="0.10853095996169944"/>
    <n v="1.8069567836169252E-3"/>
    <x v="0"/>
    <s v="Jun-2024"/>
    <n v="202406"/>
  </r>
  <r>
    <s v="d2509416-6bd9-44f5-83c5-7d11d7f5bfc6"/>
    <x v="408"/>
    <x v="5184"/>
    <x v="0"/>
    <x v="2"/>
    <x v="9"/>
    <n v="2"/>
    <n v="560.96"/>
    <n v="0.14000000000000001"/>
    <n v="964.85120000000006"/>
    <n v="172.28583435605751"/>
    <x v="1"/>
    <n v="6"/>
    <x v="1"/>
    <n v="0.17856207709132507"/>
    <n v="1.2478608100399317E-4"/>
    <x v="0"/>
    <s v="Jun-2024"/>
    <n v="202406"/>
  </r>
  <r>
    <s v="2c411f33-fc50-4ee0-8b0c-5b275019c345"/>
    <x v="392"/>
    <x v="5185"/>
    <x v="3"/>
    <x v="1"/>
    <x v="5"/>
    <n v="7"/>
    <n v="613.72"/>
    <n v="0.19"/>
    <n v="3479.7923999999998"/>
    <n v="1013.199973011316"/>
    <x v="1"/>
    <n v="6"/>
    <x v="1"/>
    <n v="0.29116678713687522"/>
    <n v="4.4226776286999193E-5"/>
    <x v="0"/>
    <s v="Jun-2024"/>
    <n v="202406"/>
  </r>
  <r>
    <s v="809b0903-0ee9-414b-8d30-a7e4b50caa94"/>
    <x v="408"/>
    <x v="5186"/>
    <x v="0"/>
    <x v="0"/>
    <x v="3"/>
    <n v="4"/>
    <n v="926.35"/>
    <n v="7.0000000000000007E-2"/>
    <n v="3446.0219999999999"/>
    <n v="933.49827133936549"/>
    <x v="1"/>
    <n v="6"/>
    <x v="1"/>
    <n v="0.27089155882909788"/>
    <n v="1.8891347762724673E-5"/>
    <x v="0"/>
    <s v="Jun-2024"/>
    <n v="202406"/>
  </r>
  <r>
    <s v="c2213a81-19ba-48c7-92f1-9589795521f8"/>
    <x v="409"/>
    <x v="5187"/>
    <x v="1"/>
    <x v="2"/>
    <x v="4"/>
    <n v="1"/>
    <n v="533.4"/>
    <n v="0.11"/>
    <n v="474.726"/>
    <n v="122.8238624609951"/>
    <x v="1"/>
    <n v="6"/>
    <x v="1"/>
    <n v="0.25872579648259225"/>
    <n v="2.0622422197225348E-4"/>
    <x v="0"/>
    <s v="Jun-2024"/>
    <n v="202406"/>
  </r>
  <r>
    <s v="63048569-11b3-43b5-8eac-7b68a5039cdf"/>
    <x v="408"/>
    <x v="5188"/>
    <x v="3"/>
    <x v="0"/>
    <x v="3"/>
    <n v="8"/>
    <n v="345.94"/>
    <n v="0.01"/>
    <n v="2739.8447999999999"/>
    <n v="676.14751254069245"/>
    <x v="1"/>
    <n v="6"/>
    <x v="1"/>
    <n v="0.24678314353451425"/>
    <n v="3.6133433543389027E-6"/>
    <x v="0"/>
    <s v="Jun-2024"/>
    <n v="202406"/>
  </r>
  <r>
    <s v="54e39282-1b29-4116-a254-232a0e29a629"/>
    <x v="410"/>
    <x v="5189"/>
    <x v="3"/>
    <x v="2"/>
    <x v="9"/>
    <n v="9"/>
    <n v="729.93"/>
    <n v="0.19"/>
    <n v="5321.1896999999999"/>
    <n v="777.2479586474326"/>
    <x v="1"/>
    <n v="6"/>
    <x v="1"/>
    <n v="0.14606657579740723"/>
    <n v="2.8922103641597293E-5"/>
    <x v="0"/>
    <s v="Jun-2024"/>
    <n v="202406"/>
  </r>
  <r>
    <s v="1f53049f-de5c-4e70-86ed-49807c32b690"/>
    <x v="409"/>
    <x v="5190"/>
    <x v="2"/>
    <x v="1"/>
    <x v="6"/>
    <n v="4"/>
    <n v="857.79"/>
    <n v="0.24"/>
    <n v="2607.6815999999999"/>
    <n v="623.27798825336117"/>
    <x v="1"/>
    <n v="6"/>
    <x v="1"/>
    <n v="0.23901613918407877"/>
    <n v="6.9947189871646901E-5"/>
    <x v="0"/>
    <s v="Jun-2024"/>
    <n v="202406"/>
  </r>
  <r>
    <s v="d4d68806-e9e7-4b18-97fd-a6ed9a07dad7"/>
    <x v="393"/>
    <x v="5191"/>
    <x v="3"/>
    <x v="2"/>
    <x v="2"/>
    <n v="1"/>
    <n v="989.99"/>
    <n v="0.05"/>
    <n v="940.4905"/>
    <n v="229.34406563714069"/>
    <x v="1"/>
    <n v="6"/>
    <x v="1"/>
    <n v="0.24385580251702776"/>
    <n v="5.0505560662228915E-5"/>
    <x v="0"/>
    <s v="Jun-2024"/>
    <n v="202406"/>
  </r>
  <r>
    <s v="090e6216-2cc4-40ba-8d3f-31cd3695c4e6"/>
    <x v="397"/>
    <x v="5192"/>
    <x v="3"/>
    <x v="0"/>
    <x v="7"/>
    <n v="8"/>
    <n v="531.22"/>
    <n v="0.2"/>
    <n v="3399.808"/>
    <n v="348.42195822741638"/>
    <x v="1"/>
    <n v="6"/>
    <x v="1"/>
    <n v="0.1024828338033843"/>
    <n v="4.7061481118933778E-5"/>
    <x v="0"/>
    <s v="Jun-2024"/>
    <n v="202406"/>
  </r>
  <r>
    <s v="9f4c7911-0540-4841-a7c5-01457b9ffcf0"/>
    <x v="387"/>
    <x v="5193"/>
    <x v="1"/>
    <x v="1"/>
    <x v="3"/>
    <n v="1"/>
    <n v="452.87"/>
    <n v="0.09"/>
    <n v="412.11169999999998"/>
    <n v="56.113329035129432"/>
    <x v="1"/>
    <n v="6"/>
    <x v="1"/>
    <n v="0.1361604852158515"/>
    <n v="1.9873252809857132E-4"/>
    <x v="0"/>
    <s v="Jun-2024"/>
    <n v="202406"/>
  </r>
  <r>
    <s v="6b80ed99-e766-4a75-8765-45d76db5d0cc"/>
    <x v="404"/>
    <x v="5194"/>
    <x v="1"/>
    <x v="2"/>
    <x v="2"/>
    <n v="1"/>
    <n v="952.73"/>
    <n v="0.08"/>
    <n v="876.51160000000004"/>
    <n v="100.59923559420351"/>
    <x v="1"/>
    <n v="6"/>
    <x v="1"/>
    <n v="0.1147722809306842"/>
    <n v="8.3969225278935272E-5"/>
    <x v="0"/>
    <s v="Jun-2024"/>
    <n v="202406"/>
  </r>
  <r>
    <s v="e69f1694-b131-4f5e-85a3-37f1676654be"/>
    <x v="411"/>
    <x v="5195"/>
    <x v="1"/>
    <x v="0"/>
    <x v="6"/>
    <n v="3"/>
    <n v="826.92"/>
    <n v="0.25"/>
    <n v="1860.57"/>
    <n v="232.81407547605161"/>
    <x v="1"/>
    <n v="6"/>
    <x v="1"/>
    <n v="0.12513051133580119"/>
    <n v="1.0077556877731019E-4"/>
    <x v="0"/>
    <s v="Jun-2024"/>
    <n v="202406"/>
  </r>
  <r>
    <s v="81d75887-2218-41d9-b469-6da033276f1e"/>
    <x v="393"/>
    <x v="5196"/>
    <x v="0"/>
    <x v="2"/>
    <x v="3"/>
    <n v="5"/>
    <n v="483.4"/>
    <n v="0.08"/>
    <n v="2223.64"/>
    <n v="631.56391819138389"/>
    <x v="1"/>
    <n v="6"/>
    <x v="1"/>
    <n v="0.28402255679488764"/>
    <n v="3.3098882912701697E-5"/>
    <x v="0"/>
    <s v="Jun-2024"/>
    <n v="202406"/>
  </r>
  <r>
    <s v="4ea9f01b-3746-4939-8afc-71ff91fecc83"/>
    <x v="402"/>
    <x v="5197"/>
    <x v="1"/>
    <x v="0"/>
    <x v="2"/>
    <n v="4"/>
    <n v="389.02"/>
    <n v="0.24"/>
    <n v="1182.6207999999999"/>
    <n v="151.8381407553145"/>
    <x v="1"/>
    <n v="6"/>
    <x v="1"/>
    <n v="0.12839123136961103"/>
    <n v="1.5423371549020616E-4"/>
    <x v="0"/>
    <s v="Jun-2024"/>
    <n v="202406"/>
  </r>
  <r>
    <s v="371c5124-7487-4237-979f-e06681471327"/>
    <x v="412"/>
    <x v="5198"/>
    <x v="3"/>
    <x v="1"/>
    <x v="9"/>
    <n v="5"/>
    <n v="759.56"/>
    <n v="0.01"/>
    <n v="3759.8220000000001"/>
    <n v="763.97338589227911"/>
    <x v="1"/>
    <n v="6"/>
    <x v="1"/>
    <n v="0.20319403043342985"/>
    <n v="2.6331033756385276E-6"/>
    <x v="0"/>
    <s v="Jun-2024"/>
    <n v="202406"/>
  </r>
  <r>
    <s v="040944fc-4ef9-47f8-9165-fb2bdaeb81a6"/>
    <x v="409"/>
    <x v="5199"/>
    <x v="2"/>
    <x v="1"/>
    <x v="1"/>
    <n v="3"/>
    <n v="436.89"/>
    <n v="0"/>
    <n v="1310.67"/>
    <n v="359.7227907251721"/>
    <x v="1"/>
    <n v="6"/>
    <x v="1"/>
    <n v="0.27445717894296207"/>
    <n v="0"/>
    <x v="1"/>
    <s v="Jun-2024"/>
    <n v="202406"/>
  </r>
  <r>
    <s v="5d1a8232-ee9a-4990-a13a-dde5dda3643c"/>
    <x v="404"/>
    <x v="4728"/>
    <x v="1"/>
    <x v="0"/>
    <x v="1"/>
    <n v="9"/>
    <n v="874.91"/>
    <n v="0.17"/>
    <n v="6535.5776999999989"/>
    <n v="1206.0754168644751"/>
    <x v="1"/>
    <n v="6"/>
    <x v="1"/>
    <n v="0.18453998593949472"/>
    <n v="2.1589522223873187E-5"/>
    <x v="0"/>
    <s v="Jun-2024"/>
    <n v="202406"/>
  </r>
  <r>
    <s v="934d0a3b-c34b-4f94-8dec-4eee290e09ee"/>
    <x v="397"/>
    <x v="5200"/>
    <x v="0"/>
    <x v="1"/>
    <x v="7"/>
    <n v="4"/>
    <n v="66.44"/>
    <n v="0.26"/>
    <n v="196.66239999999999"/>
    <n v="29.07350714877165"/>
    <x v="1"/>
    <n v="6"/>
    <x v="1"/>
    <n v="0.14783459954099845"/>
    <n v="9.7832630945213737E-4"/>
    <x v="0"/>
    <s v="Jun-2024"/>
    <n v="202406"/>
  </r>
  <r>
    <s v="3a52fd8e-5c4d-4559-aa45-2a210f783844"/>
    <x v="392"/>
    <x v="5201"/>
    <x v="0"/>
    <x v="1"/>
    <x v="2"/>
    <n v="7"/>
    <n v="350.21"/>
    <n v="0.13"/>
    <n v="2132.7788999999998"/>
    <n v="342.9483239418912"/>
    <x v="1"/>
    <n v="6"/>
    <x v="1"/>
    <n v="0.16079881695279863"/>
    <n v="5.302940684568851E-5"/>
    <x v="0"/>
    <s v="Jun-2024"/>
    <n v="202406"/>
  </r>
  <r>
    <s v="c1a8361e-3822-46be-8acc-4ab703671612"/>
    <x v="399"/>
    <x v="5202"/>
    <x v="1"/>
    <x v="1"/>
    <x v="5"/>
    <n v="2"/>
    <n v="775.86"/>
    <n v="0.21"/>
    <n v="1225.8588"/>
    <n v="240.70096507025039"/>
    <x v="1"/>
    <n v="6"/>
    <x v="1"/>
    <n v="0.19635292830646597"/>
    <n v="1.3533369422318459E-4"/>
    <x v="0"/>
    <s v="Jun-2024"/>
    <n v="202406"/>
  </r>
  <r>
    <s v="e4c0f9b9-7940-43b6-b9e4-7bb781bb5ac1"/>
    <x v="392"/>
    <x v="2179"/>
    <x v="1"/>
    <x v="0"/>
    <x v="6"/>
    <n v="2"/>
    <n v="397.17"/>
    <n v="0.04"/>
    <n v="762.56640000000004"/>
    <n v="115.873450818442"/>
    <x v="1"/>
    <n v="6"/>
    <x v="1"/>
    <n v="0.15195194912658358"/>
    <n v="5.0356270614598279E-5"/>
    <x v="0"/>
    <s v="Jun-2024"/>
    <n v="202406"/>
  </r>
  <r>
    <s v="458097f6-662b-4905-8cfb-3bb1a563e404"/>
    <x v="406"/>
    <x v="5203"/>
    <x v="3"/>
    <x v="0"/>
    <x v="7"/>
    <n v="5"/>
    <n v="939.65"/>
    <n v="0.11"/>
    <n v="4181.4425000000001"/>
    <n v="1007.622009524707"/>
    <x v="1"/>
    <n v="6"/>
    <x v="1"/>
    <n v="0.24097473767120006"/>
    <n v="2.341297291544724E-5"/>
    <x v="0"/>
    <s v="Jun-2024"/>
    <n v="202406"/>
  </r>
  <r>
    <s v="4d3e17f2-f11f-49c2-8a89-08062f001e5c"/>
    <x v="398"/>
    <x v="5204"/>
    <x v="1"/>
    <x v="0"/>
    <x v="9"/>
    <n v="9"/>
    <n v="939.32"/>
    <n v="0.08"/>
    <n v="7777.5696000000016"/>
    <n v="685.74391289593575"/>
    <x v="1"/>
    <n v="6"/>
    <x v="1"/>
    <n v="8.8169434433082491E-2"/>
    <n v="9.46311042976716E-6"/>
    <x v="0"/>
    <s v="Jun-2024"/>
    <n v="202406"/>
  </r>
  <r>
    <s v="489b97f3-325e-4ce8-8f03-b03a86fe33f5"/>
    <x v="391"/>
    <x v="5205"/>
    <x v="2"/>
    <x v="1"/>
    <x v="3"/>
    <n v="8"/>
    <n v="226.05"/>
    <n v="0.16"/>
    <n v="1519.056"/>
    <n v="319.69480711792858"/>
    <x v="1"/>
    <n v="6"/>
    <x v="1"/>
    <n v="0.210456235397463"/>
    <n v="8.8476000884760009E-5"/>
    <x v="0"/>
    <s v="Jun-2024"/>
    <n v="202406"/>
  </r>
  <r>
    <s v="29c03861-2421-48fe-b2df-7c6a17df473d"/>
    <x v="406"/>
    <x v="5206"/>
    <x v="3"/>
    <x v="0"/>
    <x v="1"/>
    <n v="4"/>
    <n v="568.24"/>
    <n v="0.11"/>
    <n v="2022.9344000000001"/>
    <n v="449.29023198794158"/>
    <x v="1"/>
    <n v="6"/>
    <x v="1"/>
    <n v="0.22209827070415214"/>
    <n v="4.8395044347458817E-5"/>
    <x v="0"/>
    <s v="Jun-2024"/>
    <n v="202406"/>
  </r>
  <r>
    <s v="44cc09fd-fa92-4dce-a8b4-c870343c0d61"/>
    <x v="396"/>
    <x v="5207"/>
    <x v="0"/>
    <x v="1"/>
    <x v="5"/>
    <n v="4"/>
    <n v="676.22"/>
    <n v="0.17"/>
    <n v="2245.0504000000001"/>
    <n v="189.04638047242929"/>
    <x v="1"/>
    <n v="6"/>
    <x v="1"/>
    <n v="8.420585144655518E-2"/>
    <n v="6.284936854869717E-5"/>
    <x v="0"/>
    <s v="Jun-2024"/>
    <n v="202406"/>
  </r>
  <r>
    <s v="c4666707-4690-4f59-9a6b-6010fe0ba50a"/>
    <x v="396"/>
    <x v="509"/>
    <x v="2"/>
    <x v="2"/>
    <x v="6"/>
    <n v="6"/>
    <n v="533.48"/>
    <n v="0.12"/>
    <n v="2816.7743999999998"/>
    <n v="409.01532115399732"/>
    <x v="1"/>
    <n v="6"/>
    <x v="1"/>
    <n v="0.14520698610225843"/>
    <n v="3.7489690335157826E-5"/>
    <x v="0"/>
    <s v="Jun-2024"/>
    <n v="202406"/>
  </r>
  <r>
    <s v="0965b691-4619-49e7-a11f-7290dc62b771"/>
    <x v="400"/>
    <x v="5208"/>
    <x v="3"/>
    <x v="1"/>
    <x v="4"/>
    <n v="4"/>
    <n v="590.54999999999995"/>
    <n v="0.25"/>
    <n v="1771.65"/>
    <n v="488.64837012949818"/>
    <x v="1"/>
    <n v="6"/>
    <x v="1"/>
    <n v="0.27581540943724669"/>
    <n v="1.0583354500042335E-4"/>
    <x v="0"/>
    <s v="Jun-2024"/>
    <n v="202406"/>
  </r>
  <r>
    <s v="56edf67f-f2ae-4158-a85d-0849759e9c0a"/>
    <x v="396"/>
    <x v="5209"/>
    <x v="3"/>
    <x v="1"/>
    <x v="2"/>
    <n v="3"/>
    <n v="354.57"/>
    <n v="0.2"/>
    <n v="850.96800000000007"/>
    <n v="81.602499481861472"/>
    <x v="1"/>
    <n v="6"/>
    <x v="1"/>
    <n v="9.5893734525694815E-2"/>
    <n v="1.8802117118387531E-4"/>
    <x v="0"/>
    <s v="Jun-2024"/>
    <n v="202406"/>
  </r>
  <r>
    <s v="4c40792e-bd0f-41fb-947c-6093dd751458"/>
    <x v="413"/>
    <x v="5210"/>
    <x v="1"/>
    <x v="2"/>
    <x v="5"/>
    <n v="1"/>
    <n v="310.8"/>
    <n v="0.03"/>
    <n v="301.476"/>
    <n v="27.873422083144259"/>
    <x v="1"/>
    <n v="6"/>
    <x v="1"/>
    <n v="9.2456520861177199E-2"/>
    <n v="9.6525096525096525E-5"/>
    <x v="0"/>
    <s v="Jun-2024"/>
    <n v="202406"/>
  </r>
  <r>
    <s v="be1dda20-2691-4aa7-a5da-7dd7031d7054"/>
    <x v="394"/>
    <x v="5211"/>
    <x v="0"/>
    <x v="1"/>
    <x v="5"/>
    <n v="8"/>
    <n v="619.66999999999996"/>
    <n v="0.12"/>
    <n v="4362.4767999999985"/>
    <n v="749.08688988296001"/>
    <x v="1"/>
    <n v="6"/>
    <x v="1"/>
    <n v="0.1717113750342375"/>
    <n v="2.4206432455984639E-5"/>
    <x v="0"/>
    <s v="Jun-2024"/>
    <n v="202406"/>
  </r>
  <r>
    <s v="32b99019-8e53-4327-b09a-523aa69aeb26"/>
    <x v="403"/>
    <x v="5212"/>
    <x v="0"/>
    <x v="0"/>
    <x v="0"/>
    <n v="8"/>
    <n v="283.89999999999998"/>
    <n v="0.08"/>
    <n v="2089.5039999999999"/>
    <n v="160.51671951938539"/>
    <x v="1"/>
    <n v="6"/>
    <x v="1"/>
    <n v="7.6820489225857144E-2"/>
    <n v="3.5223670306445933E-5"/>
    <x v="0"/>
    <s v="Jun-2024"/>
    <n v="202406"/>
  </r>
  <r>
    <s v="c903c766-b2ae-46d3-a6bc-756cf9942982"/>
    <x v="414"/>
    <x v="5213"/>
    <x v="0"/>
    <x v="1"/>
    <x v="1"/>
    <n v="8"/>
    <n v="992.07"/>
    <n v="0.1"/>
    <n v="7142.9040000000005"/>
    <n v="853.7464195577619"/>
    <x v="1"/>
    <n v="6"/>
    <x v="1"/>
    <n v="0.11952371466251847"/>
    <n v="1.2599917344542219E-5"/>
    <x v="0"/>
    <s v="Jun-2024"/>
    <n v="202406"/>
  </r>
  <r>
    <s v="c0a5d1c8-49cf-40f5-ac25-34a3e46e1200"/>
    <x v="392"/>
    <x v="5214"/>
    <x v="1"/>
    <x v="1"/>
    <x v="9"/>
    <n v="5"/>
    <n v="322.72000000000003"/>
    <n v="0.25"/>
    <n v="1210.2"/>
    <n v="131.2114385340937"/>
    <x v="1"/>
    <n v="6"/>
    <x v="1"/>
    <n v="0.10842128452660196"/>
    <n v="1.5493306891422903E-4"/>
    <x v="0"/>
    <s v="Jun-2024"/>
    <n v="202406"/>
  </r>
  <r>
    <s v="52b60048-247e-4e0b-a926-f14c77070340"/>
    <x v="402"/>
    <x v="5215"/>
    <x v="3"/>
    <x v="2"/>
    <x v="7"/>
    <n v="7"/>
    <n v="951.93"/>
    <n v="0.19"/>
    <n v="5397.4431000000004"/>
    <n v="951.74150268192011"/>
    <x v="1"/>
    <n v="6"/>
    <x v="1"/>
    <n v="0.17633191958650199"/>
    <n v="2.8513501142791113E-5"/>
    <x v="0"/>
    <s v="Jun-2024"/>
    <n v="202406"/>
  </r>
  <r>
    <s v="d08ab3df-0387-47a1-862c-b5733b16a2c1"/>
    <x v="409"/>
    <x v="5216"/>
    <x v="2"/>
    <x v="0"/>
    <x v="2"/>
    <n v="6"/>
    <n v="358.23"/>
    <n v="0.02"/>
    <n v="2106.3924000000002"/>
    <n v="475.41049592417642"/>
    <x v="1"/>
    <n v="6"/>
    <x v="1"/>
    <n v="0.2256989229187194"/>
    <n v="9.3050088862834868E-6"/>
    <x v="0"/>
    <s v="Jun-2024"/>
    <n v="202406"/>
  </r>
  <r>
    <s v="8b50adac-7a4d-4734-95e2-2582457260ac"/>
    <x v="412"/>
    <x v="5217"/>
    <x v="3"/>
    <x v="0"/>
    <x v="0"/>
    <n v="5"/>
    <n v="940.01"/>
    <n v="0.13"/>
    <n v="4089.0435000000002"/>
    <n v="1001.6259759201261"/>
    <x v="1"/>
    <n v="6"/>
    <x v="1"/>
    <n v="0.24495361223722026"/>
    <n v="2.7659280220423187E-5"/>
    <x v="0"/>
    <s v="Jun-2024"/>
    <n v="202406"/>
  </r>
  <r>
    <s v="322bd043-65ac-44e1-9ce7-87fe1a0403c6"/>
    <x v="409"/>
    <x v="5218"/>
    <x v="0"/>
    <x v="1"/>
    <x v="8"/>
    <n v="1"/>
    <n v="735.33"/>
    <n v="0.04"/>
    <n v="705.91679999999997"/>
    <n v="58.390089943582282"/>
    <x v="1"/>
    <n v="6"/>
    <x v="1"/>
    <n v="8.2715257582171561E-2"/>
    <n v="5.4397345409544013E-5"/>
    <x v="0"/>
    <s v="Jun-2024"/>
    <n v="202406"/>
  </r>
  <r>
    <s v="50b141e6-b586-4378-9f06-29d87cc0fd4e"/>
    <x v="408"/>
    <x v="1957"/>
    <x v="1"/>
    <x v="1"/>
    <x v="1"/>
    <n v="7"/>
    <n v="353.26"/>
    <n v="0"/>
    <n v="2472.8200000000002"/>
    <n v="544.65464554889513"/>
    <x v="1"/>
    <n v="6"/>
    <x v="1"/>
    <n v="0.22025648674343265"/>
    <n v="0"/>
    <x v="1"/>
    <s v="Jun-2024"/>
    <n v="202406"/>
  </r>
  <r>
    <s v="c970b755-b232-406e-943b-94003cb02f34"/>
    <x v="414"/>
    <x v="5219"/>
    <x v="2"/>
    <x v="2"/>
    <x v="5"/>
    <n v="6"/>
    <n v="542.87"/>
    <n v="0.24"/>
    <n v="2475.4872"/>
    <n v="515.8578082665457"/>
    <x v="1"/>
    <n v="6"/>
    <x v="1"/>
    <n v="0.20838637673688867"/>
    <n v="7.3682465415292789E-5"/>
    <x v="0"/>
    <s v="Jun-2024"/>
    <n v="202406"/>
  </r>
  <r>
    <s v="129395e0-7c26-4cb6-98fd-4e1ddcc8ff14"/>
    <x v="405"/>
    <x v="5220"/>
    <x v="2"/>
    <x v="1"/>
    <x v="4"/>
    <n v="2"/>
    <n v="291.60000000000002"/>
    <n v="7.0000000000000007E-2"/>
    <n v="542.37599999999998"/>
    <n v="136.2851367008038"/>
    <x v="1"/>
    <n v="6"/>
    <x v="1"/>
    <n v="0.25127427596502022"/>
    <n v="1.2002743484224966E-4"/>
    <x v="0"/>
    <s v="Jun-2024"/>
    <n v="202406"/>
  </r>
  <r>
    <s v="8801f543-b9b6-4ae8-887b-cd27822b2666"/>
    <x v="405"/>
    <x v="5221"/>
    <x v="2"/>
    <x v="2"/>
    <x v="3"/>
    <n v="3"/>
    <n v="546.66999999999996"/>
    <n v="0.28999999999999998"/>
    <n v="1164.4070999999999"/>
    <n v="340.49787292055311"/>
    <x v="1"/>
    <n v="6"/>
    <x v="1"/>
    <n v="0.29242167358869003"/>
    <n v="1.7682819007201178E-4"/>
    <x v="0"/>
    <s v="Jun-2024"/>
    <n v="202406"/>
  </r>
  <r>
    <s v="33b7baa9-0ff9-4845-8b5e-72fd3034e6f5"/>
    <x v="413"/>
    <x v="5222"/>
    <x v="0"/>
    <x v="2"/>
    <x v="7"/>
    <n v="2"/>
    <n v="916.09"/>
    <n v="0.02"/>
    <n v="1795.5364"/>
    <n v="141.72121737215909"/>
    <x v="1"/>
    <n v="6"/>
    <x v="1"/>
    <n v="7.8929737861153412E-2"/>
    <n v="1.0915958039057298E-5"/>
    <x v="0"/>
    <s v="Jun-2024"/>
    <n v="202406"/>
  </r>
  <r>
    <s v="d74b07e1-ceff-4d6f-903c-e11d71117fd4"/>
    <x v="405"/>
    <x v="5223"/>
    <x v="1"/>
    <x v="0"/>
    <x v="8"/>
    <n v="6"/>
    <n v="34.99"/>
    <n v="0.15"/>
    <n v="178.44900000000001"/>
    <n v="42.212566415336397"/>
    <x v="1"/>
    <n v="6"/>
    <x v="1"/>
    <n v="0.23655255235577893"/>
    <n v="7.144898542440697E-4"/>
    <x v="0"/>
    <s v="Jun-2024"/>
    <n v="202406"/>
  </r>
  <r>
    <s v="fed23c1c-fa28-4231-a1c5-89205b30172e"/>
    <x v="391"/>
    <x v="5224"/>
    <x v="2"/>
    <x v="2"/>
    <x v="1"/>
    <n v="8"/>
    <n v="295.85000000000002"/>
    <n v="0.17"/>
    <n v="1964.444"/>
    <n v="217.7777291585187"/>
    <x v="1"/>
    <n v="6"/>
    <x v="1"/>
    <n v="0.11085972883855111"/>
    <n v="7.1826939327361837E-5"/>
    <x v="0"/>
    <s v="Jun-2024"/>
    <n v="202406"/>
  </r>
  <r>
    <s v="992e2544-13a6-4b7e-b3f5-813012e78658"/>
    <x v="392"/>
    <x v="5225"/>
    <x v="0"/>
    <x v="1"/>
    <x v="6"/>
    <n v="5"/>
    <n v="879.75"/>
    <n v="0.04"/>
    <n v="4222.8"/>
    <n v="949.53801831331873"/>
    <x v="1"/>
    <n v="6"/>
    <x v="1"/>
    <n v="0.22485981299453411"/>
    <n v="9.0934924694515481E-6"/>
    <x v="0"/>
    <s v="Jun-2024"/>
    <n v="202406"/>
  </r>
  <r>
    <s v="54da99b4-93f3-4db5-a91f-a58d7f2a2b21"/>
    <x v="394"/>
    <x v="5226"/>
    <x v="2"/>
    <x v="0"/>
    <x v="6"/>
    <n v="8"/>
    <n v="171.57"/>
    <n v="0.21"/>
    <n v="1084.3224"/>
    <n v="142.84140095092289"/>
    <x v="1"/>
    <n v="6"/>
    <x v="1"/>
    <n v="0.1317333303738103"/>
    <n v="1.5299877600979194E-4"/>
    <x v="0"/>
    <s v="Jun-2024"/>
    <n v="202406"/>
  </r>
  <r>
    <s v="5b86e21b-0d72-4721-ba85-92143fcf7ba3"/>
    <x v="414"/>
    <x v="5227"/>
    <x v="3"/>
    <x v="0"/>
    <x v="6"/>
    <n v="7"/>
    <n v="772.33"/>
    <n v="0.14000000000000001"/>
    <n v="4649.4266000000007"/>
    <n v="849.74934371393817"/>
    <x v="1"/>
    <n v="6"/>
    <x v="1"/>
    <n v="0.18276433135086767"/>
    <n v="2.5895666360234615E-5"/>
    <x v="0"/>
    <s v="Jun-2024"/>
    <n v="202406"/>
  </r>
  <r>
    <s v="316e975c-b98f-4338-af0c-d22afe3cabae"/>
    <x v="407"/>
    <x v="5228"/>
    <x v="3"/>
    <x v="0"/>
    <x v="0"/>
    <n v="8"/>
    <n v="200.35"/>
    <n v="0.25"/>
    <n v="1202.0999999999999"/>
    <n v="239.4060937811339"/>
    <x v="1"/>
    <n v="6"/>
    <x v="1"/>
    <n v="0.19915655418112796"/>
    <n v="1.5597704017968555E-4"/>
    <x v="0"/>
    <s v="Jun-2024"/>
    <n v="202406"/>
  </r>
  <r>
    <s v="dd9f84ec-ce1e-4b2e-b9bc-446b82e2d30a"/>
    <x v="401"/>
    <x v="5229"/>
    <x v="0"/>
    <x v="1"/>
    <x v="2"/>
    <n v="6"/>
    <n v="507.98"/>
    <n v="0.19"/>
    <n v="2468.7828"/>
    <n v="160.95901659241329"/>
    <x v="1"/>
    <n v="6"/>
    <x v="1"/>
    <n v="6.5197722777562001E-2"/>
    <n v="6.2338412273449089E-5"/>
    <x v="0"/>
    <s v="Jun-2024"/>
    <n v="202406"/>
  </r>
  <r>
    <s v="cb3ac8c8-54fc-4e1b-90a7-92f99817944a"/>
    <x v="406"/>
    <x v="5230"/>
    <x v="1"/>
    <x v="1"/>
    <x v="7"/>
    <n v="3"/>
    <n v="795.11"/>
    <n v="0.08"/>
    <n v="2194.5036"/>
    <n v="191.53994455610251"/>
    <x v="1"/>
    <n v="6"/>
    <x v="1"/>
    <n v="8.728167251860626E-2"/>
    <n v="3.353833641466799E-5"/>
    <x v="0"/>
    <s v="Jun-2024"/>
    <n v="202406"/>
  </r>
  <r>
    <s v="24c782c9-16e3-47c6-90d2-d3c5aaffd8a4"/>
    <x v="405"/>
    <x v="5231"/>
    <x v="0"/>
    <x v="0"/>
    <x v="6"/>
    <n v="2"/>
    <n v="530.95000000000005"/>
    <n v="0.26"/>
    <n v="785.80600000000004"/>
    <n v="92.349685684191385"/>
    <x v="1"/>
    <n v="6"/>
    <x v="1"/>
    <n v="0.11752224554685428"/>
    <n v="2.4484414728317164E-4"/>
    <x v="0"/>
    <s v="Jun-2024"/>
    <n v="202406"/>
  </r>
  <r>
    <s v="21f2cf6a-6abf-47ae-a89e-6cc040df4fdc"/>
    <x v="397"/>
    <x v="2212"/>
    <x v="3"/>
    <x v="1"/>
    <x v="4"/>
    <n v="7"/>
    <n v="696.42"/>
    <n v="0.28000000000000003"/>
    <n v="3509.956799999999"/>
    <n v="464.76549536419941"/>
    <x v="1"/>
    <n v="6"/>
    <x v="1"/>
    <n v="0.13241345174510397"/>
    <n v="5.7436604347950959E-5"/>
    <x v="0"/>
    <s v="Jun-2024"/>
    <n v="202406"/>
  </r>
  <r>
    <s v="a0d8a6c2-778e-4feb-aa8d-8fa728077f64"/>
    <x v="409"/>
    <x v="5232"/>
    <x v="3"/>
    <x v="1"/>
    <x v="1"/>
    <n v="5"/>
    <n v="545.49"/>
    <n v="0.28000000000000003"/>
    <n v="1963.7639999999999"/>
    <n v="532.52264055810872"/>
    <x v="1"/>
    <n v="6"/>
    <x v="1"/>
    <n v="0.27117445912956384"/>
    <n v="1.0265999376707183E-4"/>
    <x v="0"/>
    <s v="Jun-2024"/>
    <n v="202406"/>
  </r>
  <r>
    <s v="4409dda2-2164-48ea-b2f9-a82224359f8f"/>
    <x v="407"/>
    <x v="5233"/>
    <x v="3"/>
    <x v="2"/>
    <x v="7"/>
    <n v="6"/>
    <n v="426.17"/>
    <n v="0.01"/>
    <n v="2531.4497999999999"/>
    <n v="543.85482834972049"/>
    <x v="1"/>
    <n v="6"/>
    <x v="1"/>
    <n v="0.21483927050408841"/>
    <n v="3.9108024184402157E-6"/>
    <x v="0"/>
    <s v="Jun-2024"/>
    <n v="202406"/>
  </r>
  <r>
    <s v="13c986cf-ef6c-4099-a305-c9944c0c370b"/>
    <x v="408"/>
    <x v="5234"/>
    <x v="1"/>
    <x v="2"/>
    <x v="0"/>
    <n v="1"/>
    <n v="630.1"/>
    <n v="0.25"/>
    <n v="472.57499999999999"/>
    <n v="54.055020724925839"/>
    <x v="1"/>
    <n v="6"/>
    <x v="1"/>
    <n v="0.11438400407327057"/>
    <n v="3.9676241866370418E-4"/>
    <x v="0"/>
    <s v="Jun-2024"/>
    <n v="202406"/>
  </r>
  <r>
    <s v="55a7fc13-fcc3-4e87-8e12-753b14c1ebae"/>
    <x v="406"/>
    <x v="5235"/>
    <x v="3"/>
    <x v="0"/>
    <x v="2"/>
    <n v="3"/>
    <n v="317.77"/>
    <n v="0.16"/>
    <n v="800.78039999999987"/>
    <n v="44.61938899256414"/>
    <x v="1"/>
    <n v="6"/>
    <x v="1"/>
    <n v="5.5719881496305537E-2"/>
    <n v="1.6783627571304195E-4"/>
    <x v="0"/>
    <s v="Jun-2024"/>
    <n v="202406"/>
  </r>
  <r>
    <s v="03e97719-2656-43ac-9c0b-6e4a60b404dc"/>
    <x v="406"/>
    <x v="3635"/>
    <x v="2"/>
    <x v="2"/>
    <x v="4"/>
    <n v="8"/>
    <n v="936.85"/>
    <n v="0.25"/>
    <n v="5621.1"/>
    <n v="1230.663420761141"/>
    <x v="1"/>
    <n v="6"/>
    <x v="1"/>
    <n v="0.21893640404211648"/>
    <n v="3.3356460479265623E-5"/>
    <x v="0"/>
    <s v="Jun-2024"/>
    <n v="202406"/>
  </r>
  <r>
    <s v="b873a310-a169-44eb-befa-5c0e51a156a3"/>
    <x v="411"/>
    <x v="5236"/>
    <x v="2"/>
    <x v="2"/>
    <x v="0"/>
    <n v="5"/>
    <n v="790.06"/>
    <n v="0.18"/>
    <n v="3239.2460000000001"/>
    <n v="948.18298881363023"/>
    <x v="1"/>
    <n v="6"/>
    <x v="1"/>
    <n v="0.29271719060967588"/>
    <n v="4.5566159532187432E-5"/>
    <x v="0"/>
    <s v="Jun-2024"/>
    <n v="202406"/>
  </r>
  <r>
    <s v="5bd9d536-82ad-4b59-8887-ce00b4056a6d"/>
    <x v="393"/>
    <x v="5237"/>
    <x v="0"/>
    <x v="2"/>
    <x v="4"/>
    <n v="2"/>
    <n v="234.42"/>
    <n v="0.22"/>
    <n v="365.6952"/>
    <n v="98.363694743612101"/>
    <x v="1"/>
    <n v="6"/>
    <x v="1"/>
    <n v="0.26897726506558495"/>
    <n v="4.6924323863151612E-4"/>
    <x v="0"/>
    <s v="Jun-2024"/>
    <n v="202406"/>
  </r>
  <r>
    <s v="4e121172-2940-4f3e-9fb6-0c02b3904265"/>
    <x v="401"/>
    <x v="5238"/>
    <x v="1"/>
    <x v="2"/>
    <x v="0"/>
    <n v="6"/>
    <n v="568.04999999999995"/>
    <n v="0.12"/>
    <n v="2999.3040000000001"/>
    <n v="206.66280171887979"/>
    <x v="1"/>
    <n v="6"/>
    <x v="1"/>
    <n v="6.8903586204959483E-2"/>
    <n v="3.5208168295044451E-5"/>
    <x v="0"/>
    <s v="Jun-2024"/>
    <n v="202406"/>
  </r>
  <r>
    <s v="d6a836ec-b49b-42b2-9b4f-c0970f381cf3"/>
    <x v="408"/>
    <x v="5239"/>
    <x v="0"/>
    <x v="2"/>
    <x v="2"/>
    <n v="6"/>
    <n v="186.24"/>
    <n v="0.19"/>
    <n v="905.1264000000001"/>
    <n v="57.770458847091412"/>
    <x v="1"/>
    <n v="6"/>
    <x v="1"/>
    <n v="6.3825846696208846E-2"/>
    <n v="1.7003150057273768E-4"/>
    <x v="0"/>
    <s v="Jun-2024"/>
    <n v="202406"/>
  </r>
  <r>
    <s v="cb256534-8865-49e2-a211-d8f5d1e22bd0"/>
    <x v="409"/>
    <x v="5240"/>
    <x v="2"/>
    <x v="1"/>
    <x v="2"/>
    <n v="9"/>
    <n v="148"/>
    <n v="0.19"/>
    <n v="1078.92"/>
    <n v="193.55663606871121"/>
    <x v="1"/>
    <n v="6"/>
    <x v="1"/>
    <n v="0.17939850597700591"/>
    <n v="1.4264264264264264E-4"/>
    <x v="0"/>
    <s v="Jun-2024"/>
    <n v="202406"/>
  </r>
  <r>
    <s v="d5382023-1da3-438f-958f-e1945ce411c6"/>
    <x v="392"/>
    <x v="5241"/>
    <x v="2"/>
    <x v="2"/>
    <x v="5"/>
    <n v="6"/>
    <n v="234.72"/>
    <n v="0.24"/>
    <n v="1070.3232"/>
    <n v="55.044033164258352"/>
    <x v="1"/>
    <n v="6"/>
    <x v="1"/>
    <n v="5.142748766378076E-2"/>
    <n v="1.7041581458759374E-4"/>
    <x v="0"/>
    <s v="Jun-2024"/>
    <n v="202406"/>
  </r>
  <r>
    <s v="9e1de6e5-9bbf-4daf-b2fa-a5197a9d8ff8"/>
    <x v="400"/>
    <x v="5242"/>
    <x v="3"/>
    <x v="1"/>
    <x v="9"/>
    <n v="3"/>
    <n v="107.7"/>
    <n v="0.28000000000000003"/>
    <n v="232.63200000000001"/>
    <n v="24.894014630450439"/>
    <x v="1"/>
    <n v="6"/>
    <x v="1"/>
    <n v="0.10701027644713727"/>
    <n v="8.6660476632621482E-4"/>
    <x v="0"/>
    <s v="Jun-2024"/>
    <n v="202406"/>
  </r>
  <r>
    <s v="32b2ff66-ce8a-4c50-abb1-e0fd9facdf81"/>
    <x v="386"/>
    <x v="5243"/>
    <x v="3"/>
    <x v="1"/>
    <x v="0"/>
    <n v="9"/>
    <n v="937.04"/>
    <n v="0.21"/>
    <n v="6662.3544000000011"/>
    <n v="1981.8296666943229"/>
    <x v="1"/>
    <n v="6"/>
    <x v="1"/>
    <n v="0.29746686347011542"/>
    <n v="2.4901107032072622E-5"/>
    <x v="0"/>
    <s v="Jun-2024"/>
    <n v="202406"/>
  </r>
  <r>
    <s v="d63ea329-4e1c-43e5-a7db-ddd1e59070c1"/>
    <x v="399"/>
    <x v="5244"/>
    <x v="1"/>
    <x v="2"/>
    <x v="9"/>
    <n v="1"/>
    <n v="45.63"/>
    <n v="0.03"/>
    <n v="44.261099999999999"/>
    <n v="6.9042088353147051"/>
    <x v="1"/>
    <n v="6"/>
    <x v="1"/>
    <n v="0.15598818907154827"/>
    <n v="6.5746219592373431E-4"/>
    <x v="0"/>
    <s v="Jun-2024"/>
    <n v="202406"/>
  </r>
  <r>
    <s v="496e48b6-60e6-4cf6-a9c6-4e85d15666a0"/>
    <x v="391"/>
    <x v="5245"/>
    <x v="2"/>
    <x v="0"/>
    <x v="2"/>
    <n v="6"/>
    <n v="240.64"/>
    <n v="0.2"/>
    <n v="1155.0719999999999"/>
    <n v="209.98154937410149"/>
    <x v="1"/>
    <n v="6"/>
    <x v="1"/>
    <n v="0.18179087483213299"/>
    <n v="1.385195035460993E-4"/>
    <x v="0"/>
    <s v="Jun-2024"/>
    <n v="202406"/>
  </r>
  <r>
    <s v="2668311f-b4cf-46df-b30c-c88be0132f22"/>
    <x v="397"/>
    <x v="5246"/>
    <x v="2"/>
    <x v="2"/>
    <x v="4"/>
    <n v="1"/>
    <n v="942.03"/>
    <n v="0.18"/>
    <n v="772.46460000000002"/>
    <n v="55.741348917351793"/>
    <x v="1"/>
    <n v="6"/>
    <x v="1"/>
    <n v="7.216039274466661E-2"/>
    <n v="1.9107671730199676E-4"/>
    <x v="0"/>
    <s v="Jun-2024"/>
    <n v="202406"/>
  </r>
  <r>
    <s v="cc74c5b3-5930-4c54-a77c-5df23234990a"/>
    <x v="397"/>
    <x v="5247"/>
    <x v="2"/>
    <x v="0"/>
    <x v="1"/>
    <n v="9"/>
    <n v="534.05999999999995"/>
    <n v="0.02"/>
    <n v="4710.4091999999991"/>
    <n v="773.70151680801484"/>
    <x v="1"/>
    <n v="6"/>
    <x v="1"/>
    <n v="0.16425356778090849"/>
    <n v="4.1609973078347426E-6"/>
    <x v="0"/>
    <s v="Jun-2024"/>
    <n v="202406"/>
  </r>
  <r>
    <s v="a8eeed37-3e9f-4ca3-a063-d5a945f9963a"/>
    <x v="409"/>
    <x v="5248"/>
    <x v="3"/>
    <x v="2"/>
    <x v="3"/>
    <n v="7"/>
    <n v="280.95999999999998"/>
    <n v="0.1"/>
    <n v="1770.048"/>
    <n v="307.76139914295538"/>
    <x v="1"/>
    <n v="6"/>
    <x v="1"/>
    <n v="0.17387178152397867"/>
    <n v="5.0846078750406777E-5"/>
    <x v="0"/>
    <s v="Jun-2024"/>
    <n v="202406"/>
  </r>
  <r>
    <s v="e5623dab-4413-45a4-9933-42f7e3d2db50"/>
    <x v="405"/>
    <x v="5249"/>
    <x v="2"/>
    <x v="2"/>
    <x v="2"/>
    <n v="2"/>
    <n v="642.01"/>
    <n v="0.11"/>
    <n v="1142.7778000000001"/>
    <n v="226.6490071291623"/>
    <x v="1"/>
    <n v="6"/>
    <x v="1"/>
    <n v="0.19833165041284692"/>
    <n v="8.5668447531969905E-5"/>
    <x v="0"/>
    <s v="Jun-2024"/>
    <n v="202406"/>
  </r>
  <r>
    <s v="d1bc4432-06f1-457f-8145-854ec87943a1"/>
    <x v="396"/>
    <x v="5250"/>
    <x v="2"/>
    <x v="2"/>
    <x v="0"/>
    <n v="4"/>
    <n v="932.35"/>
    <n v="0.08"/>
    <n v="3431.0479999999998"/>
    <n v="751.10792573671665"/>
    <x v="1"/>
    <n v="6"/>
    <x v="1"/>
    <n v="0.21891501539375627"/>
    <n v="2.1451171770257952E-5"/>
    <x v="0"/>
    <s v="Jun-2024"/>
    <n v="202406"/>
  </r>
  <r>
    <s v="5e941fe3-67e7-4cb9-a33e-8e466c0a46ff"/>
    <x v="407"/>
    <x v="5251"/>
    <x v="3"/>
    <x v="2"/>
    <x v="2"/>
    <n v="3"/>
    <n v="503.35"/>
    <n v="0.02"/>
    <n v="1479.8489999999999"/>
    <n v="342.20046906425682"/>
    <x v="1"/>
    <n v="6"/>
    <x v="1"/>
    <n v="0.23124012589409923"/>
    <n v="1.3244594549849341E-5"/>
    <x v="0"/>
    <s v="Jun-2024"/>
    <n v="202406"/>
  </r>
  <r>
    <s v="53300a24-ef0a-49a1-abe4-bdf53cd4ffc0"/>
    <x v="409"/>
    <x v="5252"/>
    <x v="0"/>
    <x v="1"/>
    <x v="7"/>
    <n v="7"/>
    <n v="292.33"/>
    <n v="0.01"/>
    <n v="2025.8469"/>
    <n v="491.29387540369032"/>
    <x v="1"/>
    <n v="6"/>
    <x v="1"/>
    <n v="0.24251283520175701"/>
    <n v="4.8868451016708124E-6"/>
    <x v="0"/>
    <s v="Jun-2024"/>
    <n v="202406"/>
  </r>
  <r>
    <s v="66166993-80f6-4db7-aea8-c0445a8803ff"/>
    <x v="412"/>
    <x v="5253"/>
    <x v="1"/>
    <x v="1"/>
    <x v="9"/>
    <n v="3"/>
    <n v="93.43"/>
    <n v="0.13"/>
    <n v="243.85230000000001"/>
    <n v="45.674714061765442"/>
    <x v="1"/>
    <n v="6"/>
    <x v="1"/>
    <n v="0.18730483190753353"/>
    <n v="4.6380534446466157E-4"/>
    <x v="0"/>
    <s v="Jun-2024"/>
    <n v="202406"/>
  </r>
  <r>
    <s v="9452e7c4-6ba4-442d-b516-0ce406fb0b62"/>
    <x v="398"/>
    <x v="5254"/>
    <x v="1"/>
    <x v="2"/>
    <x v="4"/>
    <n v="2"/>
    <n v="622.55999999999995"/>
    <n v="0.14000000000000001"/>
    <n v="1070.8032000000001"/>
    <n v="190.30102652529371"/>
    <x v="1"/>
    <n v="6"/>
    <x v="1"/>
    <n v="0.17771802187861757"/>
    <n v="1.124389617065022E-4"/>
    <x v="0"/>
    <s v="Jun-2024"/>
    <n v="202406"/>
  </r>
  <r>
    <s v="d25ea5fc-e4e3-4209-b839-031f5f933b79"/>
    <x v="399"/>
    <x v="5255"/>
    <x v="1"/>
    <x v="0"/>
    <x v="6"/>
    <n v="4"/>
    <n v="95.44"/>
    <n v="0.01"/>
    <n v="377.94240000000002"/>
    <n v="46.907089440006359"/>
    <x v="1"/>
    <n v="6"/>
    <x v="1"/>
    <n v="0.12411174147173315"/>
    <n v="2.6194467728415759E-5"/>
    <x v="0"/>
    <s v="Jun-2024"/>
    <n v="202406"/>
  </r>
  <r>
    <s v="3aac0efb-6b24-43f7-b70e-2e48e23685e0"/>
    <x v="406"/>
    <x v="5256"/>
    <x v="3"/>
    <x v="0"/>
    <x v="2"/>
    <n v="1"/>
    <n v="306.27999999999997"/>
    <n v="0.14000000000000001"/>
    <n v="263.40079999999989"/>
    <n v="24.549878973858359"/>
    <x v="1"/>
    <n v="6"/>
    <x v="1"/>
    <n v="9.3203509533222262E-2"/>
    <n v="4.570980801880633E-4"/>
    <x v="0"/>
    <s v="Jun-2024"/>
    <n v="202406"/>
  </r>
  <r>
    <s v="56dca31e-fcb1-4600-8218-cf26665fb936"/>
    <x v="401"/>
    <x v="5257"/>
    <x v="1"/>
    <x v="0"/>
    <x v="3"/>
    <n v="6"/>
    <n v="35.82"/>
    <n v="0.06"/>
    <n v="202.0248"/>
    <n v="27.19408054772342"/>
    <x v="1"/>
    <n v="6"/>
    <x v="1"/>
    <n v="0.1346076350414574"/>
    <n v="2.7917364600781681E-4"/>
    <x v="0"/>
    <s v="Jun-2024"/>
    <n v="202406"/>
  </r>
  <r>
    <s v="96c1ccb8-03ab-4402-ae2d-5b360098b7cc"/>
    <x v="386"/>
    <x v="5258"/>
    <x v="1"/>
    <x v="1"/>
    <x v="6"/>
    <n v="9"/>
    <n v="684.85"/>
    <n v="0.3"/>
    <n v="4314.5550000000003"/>
    <n v="240.8720388777223"/>
    <x v="1"/>
    <n v="6"/>
    <x v="1"/>
    <n v="5.5827782674626306E-2"/>
    <n v="4.8672458689250683E-5"/>
    <x v="0"/>
    <s v="Jun-2024"/>
    <n v="202406"/>
  </r>
  <r>
    <s v="4f12a40b-6fda-48df-ad8c-4db505b01edc"/>
    <x v="403"/>
    <x v="5259"/>
    <x v="0"/>
    <x v="1"/>
    <x v="6"/>
    <n v="9"/>
    <n v="198.75"/>
    <n v="0.19"/>
    <n v="1448.8875"/>
    <n v="187.34860323327999"/>
    <x v="1"/>
    <n v="6"/>
    <x v="1"/>
    <n v="0.12930514151946235"/>
    <n v="1.0621942697414396E-4"/>
    <x v="0"/>
    <s v="Jun-2024"/>
    <n v="202406"/>
  </r>
  <r>
    <s v="8d9a27fa-5077-48cd-b6f8-c75828b957b8"/>
    <x v="400"/>
    <x v="5260"/>
    <x v="0"/>
    <x v="2"/>
    <x v="7"/>
    <n v="7"/>
    <n v="341.27"/>
    <n v="0.02"/>
    <n v="2341.1122"/>
    <n v="404.86414080281492"/>
    <x v="1"/>
    <n v="6"/>
    <x v="1"/>
    <n v="0.17293666694095863"/>
    <n v="8.3720891292608706E-6"/>
    <x v="0"/>
    <s v="Jun-2024"/>
    <n v="202406"/>
  </r>
  <r>
    <s v="12287b9c-c747-4451-a136-f5b98c9a91fa"/>
    <x v="388"/>
    <x v="5261"/>
    <x v="3"/>
    <x v="2"/>
    <x v="8"/>
    <n v="6"/>
    <n v="512.14"/>
    <n v="0.18"/>
    <n v="2519.7287999999999"/>
    <n v="518.7286470610203"/>
    <x v="1"/>
    <n v="6"/>
    <x v="1"/>
    <n v="0.20586685640971375"/>
    <n v="5.8577732651228177E-5"/>
    <x v="0"/>
    <s v="Jun-2024"/>
    <n v="202406"/>
  </r>
  <r>
    <s v="4af9e8cb-7d58-46f2-bf8d-eb20f6880837"/>
    <x v="405"/>
    <x v="5262"/>
    <x v="3"/>
    <x v="2"/>
    <x v="2"/>
    <n v="4"/>
    <n v="23.42"/>
    <n v="0.02"/>
    <n v="91.806400000000011"/>
    <n v="17.26495055781837"/>
    <x v="1"/>
    <n v="6"/>
    <x v="1"/>
    <n v="0.1880582460244424"/>
    <n v="2.1349274124679761E-4"/>
    <x v="0"/>
    <s v="Jun-2024"/>
    <n v="202406"/>
  </r>
  <r>
    <s v="70ca45d7-ad0e-4a7a-8fe6-7dd068293a09"/>
    <x v="413"/>
    <x v="5263"/>
    <x v="1"/>
    <x v="2"/>
    <x v="2"/>
    <n v="8"/>
    <n v="180.41"/>
    <n v="0.22"/>
    <n v="1125.7583999999999"/>
    <n v="236.8162904293973"/>
    <x v="1"/>
    <n v="6"/>
    <x v="1"/>
    <n v="0.21036155753259075"/>
    <n v="1.5243057480184027E-4"/>
    <x v="0"/>
    <s v="Jun-2024"/>
    <n v="202406"/>
  </r>
  <r>
    <s v="8687b01c-5180-4313-ab6c-e65fe0f5c93b"/>
    <x v="400"/>
    <x v="5264"/>
    <x v="1"/>
    <x v="1"/>
    <x v="3"/>
    <n v="4"/>
    <n v="592.39"/>
    <n v="0.14000000000000001"/>
    <n v="2037.8216"/>
    <n v="176.4810370152577"/>
    <x v="1"/>
    <n v="6"/>
    <x v="1"/>
    <n v="8.6602790457838752E-2"/>
    <n v="5.908269889768565E-5"/>
    <x v="0"/>
    <s v="Jun-2024"/>
    <n v="202406"/>
  </r>
  <r>
    <s v="472759c3-20bd-488d-9c61-c77a7ca94803"/>
    <x v="413"/>
    <x v="5265"/>
    <x v="0"/>
    <x v="0"/>
    <x v="4"/>
    <n v="9"/>
    <n v="794.11"/>
    <n v="0.12"/>
    <n v="6289.3512000000001"/>
    <n v="1048.293099748973"/>
    <x v="1"/>
    <n v="6"/>
    <x v="1"/>
    <n v="0.16667746265290018"/>
    <n v="1.6790285141017406E-5"/>
    <x v="0"/>
    <s v="Jun-2024"/>
    <n v="202406"/>
  </r>
  <r>
    <s v="6d471b53-1d63-47b1-b427-9d57f16aa2ba"/>
    <x v="402"/>
    <x v="5266"/>
    <x v="3"/>
    <x v="1"/>
    <x v="9"/>
    <n v="5"/>
    <n v="963.2"/>
    <n v="0.14000000000000001"/>
    <n v="4141.76"/>
    <n v="893.9334768000017"/>
    <x v="1"/>
    <n v="6"/>
    <x v="1"/>
    <n v="0.21583420497566291"/>
    <n v="2.9069767441860467E-5"/>
    <x v="0"/>
    <s v="Jun-2024"/>
    <n v="202406"/>
  </r>
  <r>
    <s v="c5a2808e-1c4c-4e45-8dca-845fc12a6d14"/>
    <x v="409"/>
    <x v="5267"/>
    <x v="2"/>
    <x v="1"/>
    <x v="9"/>
    <n v="8"/>
    <n v="971.56"/>
    <n v="0.26"/>
    <n v="5751.6351999999997"/>
    <n v="1169.1230978948311"/>
    <x v="1"/>
    <n v="6"/>
    <x v="1"/>
    <n v="0.20326795028565636"/>
    <n v="3.345135658116843E-5"/>
    <x v="0"/>
    <s v="Jun-2024"/>
    <n v="202406"/>
  </r>
  <r>
    <s v="30839007-bfde-4848-af22-e0994e971a44"/>
    <x v="412"/>
    <x v="5268"/>
    <x v="1"/>
    <x v="2"/>
    <x v="4"/>
    <n v="5"/>
    <n v="303.06"/>
    <n v="0.05"/>
    <n v="1439.5350000000001"/>
    <n v="101.5404662237013"/>
    <x v="1"/>
    <n v="6"/>
    <x v="1"/>
    <n v="7.0536990225108315E-2"/>
    <n v="3.2996766316900947E-5"/>
    <x v="0"/>
    <s v="Jun-2024"/>
    <n v="202406"/>
  </r>
  <r>
    <s v="578b7b81-8082-4154-9af0-3bddd54a1f0e"/>
    <x v="389"/>
    <x v="5269"/>
    <x v="0"/>
    <x v="0"/>
    <x v="5"/>
    <n v="4"/>
    <n v="86.32"/>
    <n v="0.2"/>
    <n v="276.22399999999999"/>
    <n v="68.63269003234285"/>
    <x v="1"/>
    <n v="6"/>
    <x v="1"/>
    <n v="0.24846751199150999"/>
    <n v="5.7924003707136244E-4"/>
    <x v="0"/>
    <s v="Jun-2024"/>
    <n v="202406"/>
  </r>
  <r>
    <s v="9ad8981f-fca9-43d5-a9bc-c8ed391dfc28"/>
    <x v="409"/>
    <x v="5270"/>
    <x v="3"/>
    <x v="2"/>
    <x v="7"/>
    <n v="5"/>
    <n v="916.54"/>
    <n v="0.08"/>
    <n v="4216.0839999999998"/>
    <n v="225.1225211511566"/>
    <x v="1"/>
    <n v="6"/>
    <x v="1"/>
    <n v="5.3396118566697584E-2"/>
    <n v="1.7456957688698804E-5"/>
    <x v="0"/>
    <s v="Jun-2024"/>
    <n v="202406"/>
  </r>
  <r>
    <s v="9895c937-37d2-42ae-8b24-9cea9437e9e2"/>
    <x v="413"/>
    <x v="5271"/>
    <x v="1"/>
    <x v="1"/>
    <x v="6"/>
    <n v="8"/>
    <n v="727.06"/>
    <n v="0.06"/>
    <n v="5467.4911999999986"/>
    <n v="1452.884943343736"/>
    <x v="1"/>
    <n v="6"/>
    <x v="1"/>
    <n v="0.26573155588137687"/>
    <n v="1.0315517288806976E-5"/>
    <x v="0"/>
    <s v="Jun-2024"/>
    <n v="202406"/>
  </r>
  <r>
    <s v="cc88c968-acd3-40a1-92d4-d92cd2a0d70c"/>
    <x v="397"/>
    <x v="5272"/>
    <x v="3"/>
    <x v="1"/>
    <x v="3"/>
    <n v="6"/>
    <n v="666.38"/>
    <n v="0.15"/>
    <n v="3398.538"/>
    <n v="245.08136246643389"/>
    <x v="1"/>
    <n v="6"/>
    <x v="1"/>
    <n v="7.2113762584509536E-2"/>
    <n v="3.7516131936732797E-5"/>
    <x v="0"/>
    <s v="Jun-2024"/>
    <n v="202406"/>
  </r>
  <r>
    <s v="4dce9356-926a-4909-b9e8-4ba3a9fe661d"/>
    <x v="409"/>
    <x v="5273"/>
    <x v="3"/>
    <x v="1"/>
    <x v="6"/>
    <n v="6"/>
    <n v="348"/>
    <n v="0.16"/>
    <n v="1753.92"/>
    <n v="323.1062963230334"/>
    <x v="1"/>
    <n v="6"/>
    <x v="1"/>
    <n v="0.18421951760800573"/>
    <n v="7.6628352490421453E-5"/>
    <x v="0"/>
    <s v="Jun-2024"/>
    <n v="202406"/>
  </r>
  <r>
    <s v="4a5a256e-a31b-4119-82d1-1f16580844b8"/>
    <x v="405"/>
    <x v="5274"/>
    <x v="3"/>
    <x v="0"/>
    <x v="6"/>
    <n v="5"/>
    <n v="264.58"/>
    <n v="0.14000000000000001"/>
    <n v="1137.694"/>
    <n v="123.4100239048274"/>
    <x v="1"/>
    <n v="6"/>
    <x v="1"/>
    <n v="0.10847382855568141"/>
    <n v="1.058281049210069E-4"/>
    <x v="0"/>
    <s v="Jun-2024"/>
    <n v="202406"/>
  </r>
  <r>
    <s v="563e9f9c-45ab-47c7-8618-8d608c4375c0"/>
    <x v="391"/>
    <x v="5275"/>
    <x v="0"/>
    <x v="2"/>
    <x v="7"/>
    <n v="4"/>
    <n v="574.94000000000005"/>
    <n v="0.17"/>
    <n v="1908.8008"/>
    <n v="269.9596698385073"/>
    <x v="1"/>
    <n v="6"/>
    <x v="1"/>
    <n v="0.14142893791667904"/>
    <n v="7.3920756948551145E-5"/>
    <x v="0"/>
    <s v="Jun-2024"/>
    <n v="202406"/>
  </r>
  <r>
    <s v="61975ba3-2451-44bc-9377-188994f40fbb"/>
    <x v="415"/>
    <x v="5276"/>
    <x v="1"/>
    <x v="2"/>
    <x v="4"/>
    <n v="4"/>
    <n v="304.73"/>
    <n v="0.15"/>
    <n v="1036.0820000000001"/>
    <n v="74.729390940637415"/>
    <x v="1"/>
    <n v="6"/>
    <x v="1"/>
    <n v="7.2126907851538205E-2"/>
    <n v="1.2305975781839659E-4"/>
    <x v="0"/>
    <s v="Jun-2024"/>
    <n v="202406"/>
  </r>
  <r>
    <s v="3e55778d-1db5-4c10-8472-8c8cf1bcff95"/>
    <x v="390"/>
    <x v="4557"/>
    <x v="1"/>
    <x v="0"/>
    <x v="7"/>
    <n v="4"/>
    <n v="84.48"/>
    <n v="0.18"/>
    <n v="277.09440000000001"/>
    <n v="65.623747570607776"/>
    <x v="1"/>
    <n v="6"/>
    <x v="1"/>
    <n v="0.23682812633747841"/>
    <n v="5.3267045454545451E-4"/>
    <x v="0"/>
    <s v="Jun-2024"/>
    <n v="202406"/>
  </r>
  <r>
    <s v="e5784dfe-6938-4548-994e-194ee7976e1e"/>
    <x v="387"/>
    <x v="5277"/>
    <x v="3"/>
    <x v="2"/>
    <x v="0"/>
    <n v="6"/>
    <n v="662.36"/>
    <n v="0.28999999999999998"/>
    <n v="2821.6536000000001"/>
    <n v="667.86777710364515"/>
    <x v="1"/>
    <n v="6"/>
    <x v="1"/>
    <n v="0.23669375188493907"/>
    <n v="7.2971395213076475E-5"/>
    <x v="0"/>
    <s v="Jun-2024"/>
    <n v="202406"/>
  </r>
  <r>
    <s v="90d6a985-3614-45d1-b3de-7b6afb193197"/>
    <x v="396"/>
    <x v="5278"/>
    <x v="1"/>
    <x v="1"/>
    <x v="5"/>
    <n v="4"/>
    <n v="415.66"/>
    <n v="0.22"/>
    <n v="1296.8592000000001"/>
    <n v="116.27821736592369"/>
    <x v="1"/>
    <n v="6"/>
    <x v="1"/>
    <n v="8.9661404542546855E-2"/>
    <n v="1.3231968435740749E-4"/>
    <x v="0"/>
    <s v="Jun-2024"/>
    <n v="202406"/>
  </r>
  <r>
    <s v="2964d79f-0cb4-4637-bf6f-0d18384cf3cf"/>
    <x v="415"/>
    <x v="5279"/>
    <x v="1"/>
    <x v="0"/>
    <x v="9"/>
    <n v="4"/>
    <n v="538.23"/>
    <n v="0.12"/>
    <n v="1894.5696"/>
    <n v="512.06789417702248"/>
    <x v="1"/>
    <n v="6"/>
    <x v="1"/>
    <n v="0.27028191214354041"/>
    <n v="5.5738253163145863E-5"/>
    <x v="0"/>
    <s v="Jun-2024"/>
    <n v="202406"/>
  </r>
  <r>
    <s v="9df08f9d-8d42-4599-a47e-a6e361ce5998"/>
    <x v="403"/>
    <x v="5280"/>
    <x v="2"/>
    <x v="0"/>
    <x v="4"/>
    <n v="4"/>
    <n v="751.11"/>
    <n v="0.28999999999999998"/>
    <n v="2133.1523999999999"/>
    <n v="441.24847245235009"/>
    <x v="1"/>
    <n v="6"/>
    <x v="1"/>
    <n v="0.20685276516218443"/>
    <n v="9.6523811425756539E-5"/>
    <x v="0"/>
    <s v="Jun-2024"/>
    <n v="202406"/>
  </r>
  <r>
    <s v="f182028a-7a01-4f9f-8e31-1831f533507f"/>
    <x v="398"/>
    <x v="5281"/>
    <x v="3"/>
    <x v="1"/>
    <x v="4"/>
    <n v="1"/>
    <n v="93.8"/>
    <n v="0.1"/>
    <n v="84.42"/>
    <n v="23.412122490697929"/>
    <x v="1"/>
    <n v="6"/>
    <x v="1"/>
    <n v="0.27732909844465681"/>
    <n v="1.0660980810234544E-3"/>
    <x v="0"/>
    <s v="Jun-2024"/>
    <n v="202406"/>
  </r>
  <r>
    <s v="b318fcb4-1d09-4ef4-9b48-26ba2c400dd3"/>
    <x v="396"/>
    <x v="5282"/>
    <x v="0"/>
    <x v="2"/>
    <x v="9"/>
    <n v="8"/>
    <n v="54.33"/>
    <n v="0.28000000000000003"/>
    <n v="312.94080000000002"/>
    <n v="93.698736719617003"/>
    <x v="1"/>
    <n v="6"/>
    <x v="1"/>
    <n v="0.29941361663169835"/>
    <n v="6.4421130130682877E-4"/>
    <x v="0"/>
    <s v="Jun-2024"/>
    <n v="202406"/>
  </r>
  <r>
    <s v="be42fe4b-8d81-4914-a5e6-d4dc0e7f00b5"/>
    <x v="392"/>
    <x v="971"/>
    <x v="3"/>
    <x v="2"/>
    <x v="3"/>
    <n v="6"/>
    <n v="691.4"/>
    <n v="0.02"/>
    <n v="4065.4319999999998"/>
    <n v="1080.273533252933"/>
    <x v="1"/>
    <n v="6"/>
    <x v="1"/>
    <n v="0.26572170761998554"/>
    <n v="4.8211358596085246E-6"/>
    <x v="0"/>
    <s v="Jun-2024"/>
    <n v="202406"/>
  </r>
  <r>
    <s v="8bc48f1c-b555-4f58-933a-adb24e7160dd"/>
    <x v="404"/>
    <x v="5283"/>
    <x v="1"/>
    <x v="2"/>
    <x v="2"/>
    <n v="2"/>
    <n v="864.53"/>
    <n v="0.2"/>
    <n v="1383.248"/>
    <n v="339.19505499061592"/>
    <x v="1"/>
    <n v="6"/>
    <x v="1"/>
    <n v="0.24521637117177533"/>
    <n v="1.1566978589522632E-4"/>
    <x v="0"/>
    <s v="Jun-2024"/>
    <n v="202406"/>
  </r>
  <r>
    <s v="fc974302-c3c1-4aef-88dd-20b3d8466b0e"/>
    <x v="387"/>
    <x v="5284"/>
    <x v="2"/>
    <x v="2"/>
    <x v="1"/>
    <n v="8"/>
    <n v="456.15"/>
    <n v="0.05"/>
    <n v="3466.74"/>
    <n v="995.4562962225491"/>
    <x v="1"/>
    <n v="6"/>
    <x v="1"/>
    <n v="0.28714478046307168"/>
    <n v="1.3701633234681576E-5"/>
    <x v="0"/>
    <s v="Jun-2024"/>
    <n v="202406"/>
  </r>
  <r>
    <s v="6fbd94a0-f1b5-45fc-833e-4e16eaa02850"/>
    <x v="392"/>
    <x v="1063"/>
    <x v="2"/>
    <x v="1"/>
    <x v="4"/>
    <n v="6"/>
    <n v="860.97"/>
    <n v="0.24"/>
    <n v="3926.0232000000001"/>
    <n v="308.37754581525121"/>
    <x v="1"/>
    <n v="6"/>
    <x v="1"/>
    <n v="7.8547051330529888E-2"/>
    <n v="4.6459226221587283E-5"/>
    <x v="0"/>
    <s v="Jun-2024"/>
    <n v="202406"/>
  </r>
  <r>
    <s v="cc68c88c-0cb2-468c-828b-68ffcaf0eaf4"/>
    <x v="387"/>
    <x v="5285"/>
    <x v="3"/>
    <x v="0"/>
    <x v="7"/>
    <n v="1"/>
    <n v="82.69"/>
    <n v="0.02"/>
    <n v="81.036199999999994"/>
    <n v="18.72393139052674"/>
    <x v="1"/>
    <n v="6"/>
    <x v="1"/>
    <n v="0.23105638456056357"/>
    <n v="2.4186721489902045E-4"/>
    <x v="0"/>
    <s v="Jun-2024"/>
    <n v="202406"/>
  </r>
  <r>
    <s v="8a51c06e-0578-4c7a-bf0e-b4bec7e2118d"/>
    <x v="409"/>
    <x v="5286"/>
    <x v="2"/>
    <x v="0"/>
    <x v="7"/>
    <n v="5"/>
    <n v="104.16"/>
    <n v="0.28000000000000003"/>
    <n v="374.97599999999989"/>
    <n v="58.051942586756788"/>
    <x v="1"/>
    <n v="6"/>
    <x v="1"/>
    <n v="0.15481508839700889"/>
    <n v="5.3763440860215065E-4"/>
    <x v="0"/>
    <s v="Jun-2024"/>
    <n v="202406"/>
  </r>
  <r>
    <s v="ab77bd2d-c8c4-4bf1-bc7f-3f2ec7c3dd5f"/>
    <x v="414"/>
    <x v="5287"/>
    <x v="0"/>
    <x v="2"/>
    <x v="4"/>
    <n v="7"/>
    <n v="497.7"/>
    <n v="0.17"/>
    <n v="2891.6370000000002"/>
    <n v="155.21339116156659"/>
    <x v="1"/>
    <n v="6"/>
    <x v="1"/>
    <n v="5.3676651378290766E-2"/>
    <n v="4.879588966388243E-5"/>
    <x v="0"/>
    <s v="Jun-2024"/>
    <n v="202406"/>
  </r>
  <r>
    <s v="94bdf6fa-254d-476a-939e-6c434c96b9ff"/>
    <x v="414"/>
    <x v="5288"/>
    <x v="1"/>
    <x v="0"/>
    <x v="3"/>
    <n v="4"/>
    <n v="659.84"/>
    <n v="0.13"/>
    <n v="2296.2431999999999"/>
    <n v="115.8763048879178"/>
    <x v="1"/>
    <n v="6"/>
    <x v="1"/>
    <n v="5.0463428650727331E-2"/>
    <n v="4.9254364694471385E-5"/>
    <x v="0"/>
    <s v="Jun-2024"/>
    <n v="202406"/>
  </r>
  <r>
    <s v="3dbcdfa0-19e0-4783-9119-5bd9ec9e2698"/>
    <x v="405"/>
    <x v="5289"/>
    <x v="3"/>
    <x v="0"/>
    <x v="3"/>
    <n v="8"/>
    <n v="409.58"/>
    <n v="0.21"/>
    <n v="2588.5455999999999"/>
    <n v="643.03494708866049"/>
    <x v="1"/>
    <n v="6"/>
    <x v="1"/>
    <n v="0.24841553770142605"/>
    <n v="6.4090043459153273E-5"/>
    <x v="0"/>
    <s v="Jun-2024"/>
    <n v="202406"/>
  </r>
  <r>
    <s v="844a74ce-06f7-4dcf-984d-22c02afb23d0"/>
    <x v="406"/>
    <x v="5290"/>
    <x v="2"/>
    <x v="0"/>
    <x v="3"/>
    <n v="1"/>
    <n v="488.57"/>
    <n v="0.22"/>
    <n v="381.08460000000002"/>
    <n v="42.07026645967791"/>
    <x v="1"/>
    <n v="6"/>
    <x v="1"/>
    <n v="0.11039613371854415"/>
    <n v="4.5029371430910616E-4"/>
    <x v="0"/>
    <s v="Jun-2024"/>
    <n v="202406"/>
  </r>
  <r>
    <s v="38a89cc6-b20a-4773-9e28-7d74878a82f4"/>
    <x v="413"/>
    <x v="5291"/>
    <x v="0"/>
    <x v="1"/>
    <x v="9"/>
    <n v="5"/>
    <n v="790.88"/>
    <n v="0.28999999999999998"/>
    <n v="2807.6239999999998"/>
    <n v="340.20635525824548"/>
    <x v="1"/>
    <n v="6"/>
    <x v="1"/>
    <n v="0.12117233477782122"/>
    <n v="7.3336030750556334E-5"/>
    <x v="0"/>
    <s v="Jun-2024"/>
    <n v="202406"/>
  </r>
  <r>
    <s v="4fd9a8d7-cfeb-4f31-964b-a3222f567e03"/>
    <x v="389"/>
    <x v="5292"/>
    <x v="0"/>
    <x v="1"/>
    <x v="2"/>
    <n v="8"/>
    <n v="229.29"/>
    <n v="0.04"/>
    <n v="1760.9472000000001"/>
    <n v="133.57074847356441"/>
    <x v="1"/>
    <n v="6"/>
    <x v="1"/>
    <n v="7.5851648745382264E-2"/>
    <n v="2.1806445985433294E-5"/>
    <x v="0"/>
    <s v="Jun-2024"/>
    <n v="202406"/>
  </r>
  <r>
    <s v="67587acc-fdcc-462b-bc1f-4dd1477cebc8"/>
    <x v="399"/>
    <x v="5293"/>
    <x v="1"/>
    <x v="1"/>
    <x v="5"/>
    <n v="8"/>
    <n v="592.27"/>
    <n v="0.18"/>
    <n v="3885.2912000000001"/>
    <n v="405.08952367769842"/>
    <x v="1"/>
    <n v="6"/>
    <x v="1"/>
    <n v="0.10426233268633724"/>
    <n v="3.7989430496226386E-5"/>
    <x v="0"/>
    <s v="Jun-2024"/>
    <n v="202406"/>
  </r>
  <r>
    <s v="7caab003-f99c-46c5-bc20-a1dd25d14153"/>
    <x v="409"/>
    <x v="5294"/>
    <x v="0"/>
    <x v="0"/>
    <x v="9"/>
    <n v="4"/>
    <n v="455.74"/>
    <n v="0.13"/>
    <n v="1585.9752000000001"/>
    <n v="293.48955198347682"/>
    <x v="1"/>
    <n v="6"/>
    <x v="1"/>
    <n v="0.18505305252155066"/>
    <n v="7.1312590512134116E-5"/>
    <x v="0"/>
    <s v="Jun-2024"/>
    <n v="202406"/>
  </r>
  <r>
    <s v="a15b2505-6432-452c-849a-dcc723f0751c"/>
    <x v="399"/>
    <x v="5295"/>
    <x v="2"/>
    <x v="1"/>
    <x v="2"/>
    <n v="5"/>
    <n v="588.45000000000005"/>
    <n v="0.13"/>
    <n v="2559.7575000000002"/>
    <n v="248.5118866477554"/>
    <x v="1"/>
    <n v="6"/>
    <x v="1"/>
    <n v="9.7084152169787719E-2"/>
    <n v="4.4183872886396465E-5"/>
    <x v="0"/>
    <s v="Jun-2024"/>
    <n v="202406"/>
  </r>
  <r>
    <s v="d26b35a7-72dc-4bb6-a47f-89dc034309dd"/>
    <x v="393"/>
    <x v="5296"/>
    <x v="1"/>
    <x v="2"/>
    <x v="6"/>
    <n v="4"/>
    <n v="207.1"/>
    <n v="0.21"/>
    <n v="654.43600000000004"/>
    <n v="183.11382623536031"/>
    <x v="1"/>
    <n v="6"/>
    <x v="1"/>
    <n v="0.27980402397692106"/>
    <n v="2.535007242877837E-4"/>
    <x v="0"/>
    <s v="Jun-2024"/>
    <n v="202406"/>
  </r>
  <r>
    <s v="25066818-4d1e-4eee-b376-db4c89044936"/>
    <x v="409"/>
    <x v="5297"/>
    <x v="1"/>
    <x v="0"/>
    <x v="6"/>
    <n v="1"/>
    <n v="526.54"/>
    <n v="0.26"/>
    <n v="389.63959999999997"/>
    <n v="95.588044365758719"/>
    <x v="1"/>
    <n v="6"/>
    <x v="1"/>
    <n v="0.24532425442834538"/>
    <n v="4.9378964561096975E-4"/>
    <x v="0"/>
    <s v="Jun-2024"/>
    <n v="202406"/>
  </r>
  <r>
    <s v="3c4fad3f-b2c7-4976-ba17-7d3520b47894"/>
    <x v="401"/>
    <x v="5269"/>
    <x v="0"/>
    <x v="2"/>
    <x v="8"/>
    <n v="3"/>
    <n v="138.72"/>
    <n v="0.21"/>
    <n v="328.76639999999998"/>
    <n v="95.658141154698626"/>
    <x v="1"/>
    <n v="6"/>
    <x v="1"/>
    <n v="0.29096081945934449"/>
    <n v="5.046136101499424E-4"/>
    <x v="0"/>
    <s v="Jun-2024"/>
    <n v="202406"/>
  </r>
  <r>
    <s v="27edd3de-cb9f-4275-931e-c220beabc2a0"/>
    <x v="398"/>
    <x v="5298"/>
    <x v="3"/>
    <x v="2"/>
    <x v="6"/>
    <n v="6"/>
    <n v="802.29"/>
    <n v="0"/>
    <n v="4813.74"/>
    <n v="739.95320882304281"/>
    <x v="1"/>
    <n v="6"/>
    <x v="1"/>
    <n v="0.15371690386747994"/>
    <n v="0"/>
    <x v="1"/>
    <s v="Jun-2024"/>
    <n v="202406"/>
  </r>
  <r>
    <s v="b2eef22b-1ba9-42c0-a57f-ce054fad0a78"/>
    <x v="406"/>
    <x v="5299"/>
    <x v="3"/>
    <x v="2"/>
    <x v="8"/>
    <n v="4"/>
    <n v="566.79"/>
    <n v="0.22"/>
    <n v="1768.3848"/>
    <n v="480.98502283479257"/>
    <x v="1"/>
    <n v="6"/>
    <x v="1"/>
    <n v="0.27199115420738323"/>
    <n v="9.7037703558637239E-5"/>
    <x v="0"/>
    <s v="Jun-2024"/>
    <n v="202406"/>
  </r>
  <r>
    <s v="7b209cfe-ab88-42f6-a16a-6b2f5254a1c3"/>
    <x v="406"/>
    <x v="5300"/>
    <x v="0"/>
    <x v="1"/>
    <x v="7"/>
    <n v="6"/>
    <n v="253.56"/>
    <n v="0.08"/>
    <n v="1399.6512"/>
    <n v="212.86755605860151"/>
    <x v="1"/>
    <n v="6"/>
    <x v="1"/>
    <n v="0.15208614550439531"/>
    <n v="5.2584529631382442E-5"/>
    <x v="0"/>
    <s v="Jun-2024"/>
    <n v="202406"/>
  </r>
  <r>
    <s v="a1bc92e0-968c-4240-9cf9-259728ba37fc"/>
    <x v="387"/>
    <x v="5301"/>
    <x v="2"/>
    <x v="1"/>
    <x v="9"/>
    <n v="7"/>
    <n v="886.45"/>
    <n v="7.0000000000000007E-2"/>
    <n v="5770.7894999999999"/>
    <n v="585.82000367700175"/>
    <x v="1"/>
    <n v="6"/>
    <x v="1"/>
    <n v="0.10151470672721674"/>
    <n v="1.1280952112358283E-5"/>
    <x v="0"/>
    <s v="Jun-2024"/>
    <n v="202406"/>
  </r>
  <r>
    <s v="d3c9c9fe-2330-4aae-a8ac-7b57345c0589"/>
    <x v="406"/>
    <x v="5302"/>
    <x v="0"/>
    <x v="2"/>
    <x v="1"/>
    <n v="3"/>
    <n v="841.05"/>
    <n v="0.12"/>
    <n v="2220.3719999999998"/>
    <n v="342.70951773316511"/>
    <x v="1"/>
    <n v="6"/>
    <x v="1"/>
    <n v="0.15434779295233642"/>
    <n v="4.755959812139588E-5"/>
    <x v="0"/>
    <s v="Jun-2024"/>
    <n v="202406"/>
  </r>
  <r>
    <s v="5f7ffcea-f456-4708-9f01-aa2160d81821"/>
    <x v="411"/>
    <x v="5303"/>
    <x v="2"/>
    <x v="0"/>
    <x v="2"/>
    <n v="7"/>
    <n v="904.92"/>
    <n v="0.28999999999999998"/>
    <n v="4497.4523999999992"/>
    <n v="707.8683558885258"/>
    <x v="1"/>
    <n v="6"/>
    <x v="1"/>
    <n v="0.1573931846145889"/>
    <n v="4.5781473974021382E-5"/>
    <x v="0"/>
    <s v="Jun-2024"/>
    <n v="202406"/>
  </r>
  <r>
    <s v="e0ff9635-4157-4dac-868d-386057435d38"/>
    <x v="397"/>
    <x v="5304"/>
    <x v="3"/>
    <x v="0"/>
    <x v="8"/>
    <n v="2"/>
    <n v="935.84"/>
    <n v="0.28000000000000003"/>
    <n v="1347.6096"/>
    <n v="258.34956283288898"/>
    <x v="1"/>
    <n v="6"/>
    <x v="1"/>
    <n v="0.19170950016450533"/>
    <n v="1.4959822191827664E-4"/>
    <x v="0"/>
    <s v="Jun-2024"/>
    <n v="202406"/>
  </r>
  <r>
    <s v="009e088e-5207-4c97-8d58-eadb1d27b4aa"/>
    <x v="401"/>
    <x v="5305"/>
    <x v="2"/>
    <x v="0"/>
    <x v="7"/>
    <n v="4"/>
    <n v="455.03"/>
    <n v="0.27"/>
    <n v="1328.6876"/>
    <n v="255.48247757050939"/>
    <x v="1"/>
    <n v="6"/>
    <x v="1"/>
    <n v="0.19228182574331951"/>
    <n v="1.4834186756917128E-4"/>
    <x v="0"/>
    <s v="Jun-2024"/>
    <n v="202406"/>
  </r>
  <r>
    <s v="05aaef86-980f-4a20-baa4-25cf1fb7418f"/>
    <x v="405"/>
    <x v="5306"/>
    <x v="3"/>
    <x v="0"/>
    <x v="1"/>
    <n v="7"/>
    <n v="246.61"/>
    <n v="0.1"/>
    <n v="1553.643"/>
    <n v="274.89081249761989"/>
    <x v="1"/>
    <n v="6"/>
    <x v="1"/>
    <n v="0.17693306151903615"/>
    <n v="5.7928365782872902E-5"/>
    <x v="0"/>
    <s v="Jun-2024"/>
    <n v="202406"/>
  </r>
  <r>
    <s v="0c4240f2-fab2-4052-bab5-755160fd0a86"/>
    <x v="387"/>
    <x v="5307"/>
    <x v="1"/>
    <x v="2"/>
    <x v="8"/>
    <n v="1"/>
    <n v="711.52"/>
    <n v="0.02"/>
    <n v="697.28959999999995"/>
    <n v="70.291325127503256"/>
    <x v="1"/>
    <n v="6"/>
    <x v="1"/>
    <n v="0.10080650152749053"/>
    <n v="2.8108837418484372E-5"/>
    <x v="0"/>
    <s v="Jun-2024"/>
    <n v="202406"/>
  </r>
  <r>
    <s v="04129764-fdaa-456c-ab7d-e86e88526dd2"/>
    <x v="388"/>
    <x v="5308"/>
    <x v="0"/>
    <x v="1"/>
    <x v="6"/>
    <n v="1"/>
    <n v="480.69"/>
    <n v="7.0000000000000007E-2"/>
    <n v="447.04169999999999"/>
    <n v="128.30934031984029"/>
    <x v="1"/>
    <n v="6"/>
    <x v="1"/>
    <n v="0.28701872849857246"/>
    <n v="1.4562399883500803E-4"/>
    <x v="0"/>
    <s v="Jun-2024"/>
    <n v="202406"/>
  </r>
  <r>
    <s v="abdfe657-9801-4759-bccb-ede1324b7184"/>
    <x v="409"/>
    <x v="5309"/>
    <x v="1"/>
    <x v="2"/>
    <x v="1"/>
    <n v="7"/>
    <n v="211.2"/>
    <n v="0.26"/>
    <n v="1094.0160000000001"/>
    <n v="140.4013486071531"/>
    <x v="1"/>
    <n v="6"/>
    <x v="1"/>
    <n v="0.12833573604696191"/>
    <n v="1.7586580086580088E-4"/>
    <x v="0"/>
    <s v="Jun-2024"/>
    <n v="202406"/>
  </r>
  <r>
    <s v="6f728fe2-e138-43f1-941d-384d082d0a50"/>
    <x v="398"/>
    <x v="5310"/>
    <x v="0"/>
    <x v="0"/>
    <x v="3"/>
    <n v="6"/>
    <n v="739.95"/>
    <n v="0.18"/>
    <n v="3640.554000000001"/>
    <n v="827.98481249726865"/>
    <x v="1"/>
    <n v="6"/>
    <x v="1"/>
    <n v="0.22743374016626822"/>
    <n v="4.0543279951348054E-5"/>
    <x v="0"/>
    <s v="Jun-2024"/>
    <n v="202406"/>
  </r>
  <r>
    <s v="4bc590bd-bd78-4136-84c5-66bf513f0f76"/>
    <x v="395"/>
    <x v="5311"/>
    <x v="3"/>
    <x v="2"/>
    <x v="7"/>
    <n v="2"/>
    <n v="61.21"/>
    <n v="0.2"/>
    <n v="97.936000000000007"/>
    <n v="9.3713467568386868"/>
    <x v="1"/>
    <n v="6"/>
    <x v="1"/>
    <n v="9.5688477749128878E-2"/>
    <n v="1.6337199803953602E-3"/>
    <x v="0"/>
    <s v="Jun-2024"/>
    <n v="202406"/>
  </r>
  <r>
    <s v="1a60f4f8-aa2c-428a-9315-fc92ac304a78"/>
    <x v="390"/>
    <x v="5312"/>
    <x v="1"/>
    <x v="1"/>
    <x v="4"/>
    <n v="4"/>
    <n v="600.84"/>
    <n v="0.2"/>
    <n v="1922.6880000000001"/>
    <n v="536.17630023825518"/>
    <x v="1"/>
    <n v="6"/>
    <x v="1"/>
    <n v="0.27886807440326"/>
    <n v="8.3216829771653024E-5"/>
    <x v="0"/>
    <s v="Jun-2024"/>
    <n v="202406"/>
  </r>
  <r>
    <s v="06d5f3c3-30e3-417d-a6e2-e98c71bcc410"/>
    <x v="400"/>
    <x v="5313"/>
    <x v="0"/>
    <x v="0"/>
    <x v="0"/>
    <n v="2"/>
    <n v="458.33"/>
    <n v="0.1"/>
    <n v="824.99400000000003"/>
    <n v="65.430555104257479"/>
    <x v="1"/>
    <n v="6"/>
    <x v="1"/>
    <n v="7.9310340565213175E-2"/>
    <n v="1.0909170248510899E-4"/>
    <x v="0"/>
    <s v="Jun-2024"/>
    <n v="202406"/>
  </r>
  <r>
    <s v="7f0653a1-2c67-447f-9b33-906ebb869c59"/>
    <x v="401"/>
    <x v="5314"/>
    <x v="1"/>
    <x v="1"/>
    <x v="4"/>
    <n v="2"/>
    <n v="152.26"/>
    <n v="0.24"/>
    <n v="231.43520000000001"/>
    <n v="52.267559311381198"/>
    <x v="1"/>
    <n v="6"/>
    <x v="1"/>
    <n v="0.22584100997333681"/>
    <n v="7.8812557467489825E-4"/>
    <x v="0"/>
    <s v="Jun-2024"/>
    <n v="202406"/>
  </r>
  <r>
    <s v="c38a0aa0-da56-460b-b135-c21b560b2b24"/>
    <x v="386"/>
    <x v="5315"/>
    <x v="2"/>
    <x v="0"/>
    <x v="8"/>
    <n v="6"/>
    <n v="906.76"/>
    <n v="0.02"/>
    <n v="5331.7487999999994"/>
    <n v="421.5156169828212"/>
    <x v="1"/>
    <n v="6"/>
    <x v="1"/>
    <n v="7.9057666216912029E-2"/>
    <n v="3.6760921669828111E-6"/>
    <x v="0"/>
    <s v="Jun-2024"/>
    <n v="202406"/>
  </r>
  <r>
    <s v="8fdeb5c2-eb5a-4c6b-8418-e3ea3efcea2d"/>
    <x v="403"/>
    <x v="5316"/>
    <x v="2"/>
    <x v="2"/>
    <x v="0"/>
    <n v="8"/>
    <n v="815.76"/>
    <n v="0.27"/>
    <n v="4764.0383999999985"/>
    <n v="1135.9821419482951"/>
    <x v="1"/>
    <n v="6"/>
    <x v="1"/>
    <n v="0.23844940921305241"/>
    <n v="4.1372462488967347E-5"/>
    <x v="0"/>
    <s v="Jun-2024"/>
    <n v="202406"/>
  </r>
  <r>
    <s v="67e8999a-a334-4274-a876-437c36e3ebe1"/>
    <x v="407"/>
    <x v="5317"/>
    <x v="2"/>
    <x v="2"/>
    <x v="7"/>
    <n v="1"/>
    <n v="904.66"/>
    <n v="0.19"/>
    <n v="732.77460000000008"/>
    <n v="109.5915937354126"/>
    <x v="1"/>
    <n v="6"/>
    <x v="1"/>
    <n v="0.14955703122817382"/>
    <n v="2.1002365529591228E-4"/>
    <x v="0"/>
    <s v="Jun-2024"/>
    <n v="202406"/>
  </r>
  <r>
    <s v="c33c279f-4be5-4d93-8606-753ab107669a"/>
    <x v="388"/>
    <x v="5318"/>
    <x v="2"/>
    <x v="0"/>
    <x v="3"/>
    <n v="9"/>
    <n v="373.02"/>
    <n v="0.03"/>
    <n v="3256.4645999999998"/>
    <n v="847.75008287703383"/>
    <x v="1"/>
    <n v="6"/>
    <x v="1"/>
    <n v="0.26032835820694439"/>
    <n v="8.9360713455936231E-6"/>
    <x v="0"/>
    <s v="Jun-2024"/>
    <n v="202406"/>
  </r>
  <r>
    <s v="85b6ebb2-4eed-4a2e-b10e-8c9c18abcc63"/>
    <x v="401"/>
    <x v="5319"/>
    <x v="3"/>
    <x v="0"/>
    <x v="8"/>
    <n v="7"/>
    <n v="15.63"/>
    <n v="0.24"/>
    <n v="83.151600000000016"/>
    <n v="13.445956535760549"/>
    <x v="1"/>
    <n v="6"/>
    <x v="1"/>
    <n v="0.16170412278008536"/>
    <n v="2.1935837674801205E-3"/>
    <x v="0"/>
    <s v="Jun-2024"/>
    <n v="202406"/>
  </r>
  <r>
    <s v="cd0a530c-cf80-43fd-8438-c8e253546d95"/>
    <x v="400"/>
    <x v="5320"/>
    <x v="0"/>
    <x v="0"/>
    <x v="6"/>
    <n v="3"/>
    <n v="842.05"/>
    <n v="0.09"/>
    <n v="2298.7964999999999"/>
    <n v="481.87375452704299"/>
    <x v="1"/>
    <n v="6"/>
    <x v="1"/>
    <n v="0.20962001400604316"/>
    <n v="3.5627338044059145E-5"/>
    <x v="0"/>
    <s v="Jun-2024"/>
    <n v="202406"/>
  </r>
  <r>
    <s v="4d8c1848-8d96-4820-b25f-922e8975bb92"/>
    <x v="414"/>
    <x v="4419"/>
    <x v="0"/>
    <x v="0"/>
    <x v="4"/>
    <n v="5"/>
    <n v="396.02"/>
    <n v="0.24"/>
    <n v="1504.876"/>
    <n v="358.5548640726779"/>
    <x v="1"/>
    <n v="6"/>
    <x v="1"/>
    <n v="0.23826206549421874"/>
    <n v="1.21205999696985E-4"/>
    <x v="0"/>
    <s v="Jun-2024"/>
    <n v="202406"/>
  </r>
  <r>
    <s v="14898459-eae6-453c-9d7c-845c866315a4"/>
    <x v="403"/>
    <x v="5321"/>
    <x v="0"/>
    <x v="0"/>
    <x v="6"/>
    <n v="2"/>
    <n v="640.58000000000004"/>
    <n v="0.06"/>
    <n v="1204.2904000000001"/>
    <n v="314.36767026307712"/>
    <x v="1"/>
    <n v="6"/>
    <x v="1"/>
    <n v="0.26103975441727101"/>
    <n v="4.6832557994317643E-5"/>
    <x v="0"/>
    <s v="Jun-2024"/>
    <n v="202406"/>
  </r>
  <r>
    <s v="35cf9039-ebac-42ac-803e-867c3e63d2aa"/>
    <x v="387"/>
    <x v="87"/>
    <x v="2"/>
    <x v="2"/>
    <x v="0"/>
    <n v="4"/>
    <n v="139.88999999999999"/>
    <n v="0.02"/>
    <n v="548.36879999999996"/>
    <n v="133.94815939126451"/>
    <x v="1"/>
    <n v="6"/>
    <x v="1"/>
    <n v="0.24426655818358833"/>
    <n v="3.5742369004217601E-5"/>
    <x v="0"/>
    <s v="Jun-2024"/>
    <n v="202406"/>
  </r>
  <r>
    <s v="179e482a-86ff-42d4-8af4-9522fbfe4a75"/>
    <x v="403"/>
    <x v="5322"/>
    <x v="1"/>
    <x v="0"/>
    <x v="4"/>
    <n v="9"/>
    <n v="58.4"/>
    <n v="0.09"/>
    <n v="478.29599999999999"/>
    <n v="130.46291375323051"/>
    <x v="1"/>
    <n v="6"/>
    <x v="1"/>
    <n v="0.27276605648642371"/>
    <n v="1.7123287671232874E-4"/>
    <x v="0"/>
    <s v="Jun-2024"/>
    <n v="202406"/>
  </r>
  <r>
    <s v="90a5d4de-6a0c-4d70-b1dc-541a77a73996"/>
    <x v="389"/>
    <x v="5323"/>
    <x v="0"/>
    <x v="2"/>
    <x v="3"/>
    <n v="7"/>
    <n v="508.34"/>
    <n v="0.28000000000000003"/>
    <n v="2562.0336000000002"/>
    <n v="474.26828802648299"/>
    <x v="1"/>
    <n v="6"/>
    <x v="1"/>
    <n v="0.18511400007653411"/>
    <n v="7.868749262304758E-5"/>
    <x v="0"/>
    <s v="Jun-2024"/>
    <n v="202406"/>
  </r>
  <r>
    <s v="758b9ed8-68de-4a95-b640-925c9cc87d8b"/>
    <x v="400"/>
    <x v="5324"/>
    <x v="2"/>
    <x v="0"/>
    <x v="5"/>
    <n v="9"/>
    <n v="985.47"/>
    <n v="0.25"/>
    <n v="6651.9224999999997"/>
    <n v="1586.4611888042041"/>
    <x v="1"/>
    <n v="6"/>
    <x v="1"/>
    <n v="0.23849664345972224"/>
    <n v="2.8187339825441444E-5"/>
    <x v="0"/>
    <s v="Jun-2024"/>
    <n v="202406"/>
  </r>
  <r>
    <s v="1bdf5a8e-e067-4205-b93f-76b59609bf6f"/>
    <x v="398"/>
    <x v="5325"/>
    <x v="3"/>
    <x v="1"/>
    <x v="3"/>
    <n v="2"/>
    <n v="299.3"/>
    <n v="0.27"/>
    <n v="436.97800000000001"/>
    <n v="87.467339180294715"/>
    <x v="1"/>
    <n v="6"/>
    <x v="1"/>
    <n v="0.20016417114887869"/>
    <n v="4.5105245573003679E-4"/>
    <x v="0"/>
    <s v="Jun-2024"/>
    <n v="202406"/>
  </r>
  <r>
    <s v="7f859f17-32fc-4583-adf3-64c62db5c872"/>
    <x v="414"/>
    <x v="5326"/>
    <x v="3"/>
    <x v="1"/>
    <x v="8"/>
    <n v="8"/>
    <n v="895.76"/>
    <n v="0.14000000000000001"/>
    <n v="6162.8288000000002"/>
    <n v="1796.2060296461621"/>
    <x v="1"/>
    <n v="6"/>
    <x v="1"/>
    <n v="0.29145804433934008"/>
    <n v="1.9536482986514248E-5"/>
    <x v="0"/>
    <s v="Jun-2024"/>
    <n v="202406"/>
  </r>
  <r>
    <s v="032ab7d2-ade8-4ab4-baa9-71e667b7a8e4"/>
    <x v="410"/>
    <x v="5327"/>
    <x v="3"/>
    <x v="2"/>
    <x v="4"/>
    <n v="6"/>
    <n v="47.64"/>
    <n v="7.0000000000000007E-2"/>
    <n v="265.83120000000002"/>
    <n v="17.912944223794881"/>
    <x v="1"/>
    <n v="6"/>
    <x v="1"/>
    <n v="6.7384656969516288E-2"/>
    <n v="2.4489224741113907E-4"/>
    <x v="0"/>
    <s v="Jun-2024"/>
    <n v="202406"/>
  </r>
  <r>
    <s v="784a5b43-cae5-4d19-b592-3a31192e9ebd"/>
    <x v="397"/>
    <x v="5328"/>
    <x v="1"/>
    <x v="1"/>
    <x v="6"/>
    <n v="5"/>
    <n v="185.29"/>
    <n v="0.09"/>
    <n v="843.06949999999995"/>
    <n v="129.99842581904429"/>
    <x v="1"/>
    <n v="6"/>
    <x v="1"/>
    <n v="0.15419657076794296"/>
    <n v="9.7145015920988722E-5"/>
    <x v="0"/>
    <s v="Jun-2024"/>
    <n v="202406"/>
  </r>
  <r>
    <s v="b64ce444-5653-4de7-bdb6-6d8b66e50508"/>
    <x v="409"/>
    <x v="5329"/>
    <x v="1"/>
    <x v="1"/>
    <x v="6"/>
    <n v="7"/>
    <n v="871.24"/>
    <n v="0.25"/>
    <n v="4574.01"/>
    <n v="238.56958027766311"/>
    <x v="1"/>
    <n v="6"/>
    <x v="1"/>
    <n v="5.2157642916754246E-2"/>
    <n v="4.0992477060609837E-5"/>
    <x v="0"/>
    <s v="Jun-2024"/>
    <n v="202406"/>
  </r>
  <r>
    <s v="a18e4b35-c29b-4699-9717-0b3bd0c44a22"/>
    <x v="387"/>
    <x v="5330"/>
    <x v="1"/>
    <x v="2"/>
    <x v="1"/>
    <n v="1"/>
    <n v="23.7"/>
    <n v="0.28000000000000003"/>
    <n v="17.064"/>
    <n v="4.8702653153569191"/>
    <x v="1"/>
    <n v="6"/>
    <x v="1"/>
    <n v="0.28541170390042891"/>
    <n v="1.1814345991561183E-2"/>
    <x v="0"/>
    <s v="Jun-2024"/>
    <n v="202406"/>
  </r>
  <r>
    <s v="11b8eb08-e595-43de-a6f2-1b6b4ba3e7fa"/>
    <x v="388"/>
    <x v="5331"/>
    <x v="1"/>
    <x v="2"/>
    <x v="1"/>
    <n v="3"/>
    <n v="73.31"/>
    <n v="0.27"/>
    <n v="160.5489"/>
    <n v="39.56343876750438"/>
    <x v="1"/>
    <n v="6"/>
    <x v="1"/>
    <n v="0.24642609676867533"/>
    <n v="1.2276633474287274E-3"/>
    <x v="0"/>
    <s v="Jun-2024"/>
    <n v="202406"/>
  </r>
  <r>
    <s v="f16bcc40-bd81-47a1-9c5c-0dc507809ce8"/>
    <x v="388"/>
    <x v="5332"/>
    <x v="0"/>
    <x v="2"/>
    <x v="6"/>
    <n v="5"/>
    <n v="107.6"/>
    <n v="0.02"/>
    <n v="527.24"/>
    <n v="27.06155581322475"/>
    <x v="1"/>
    <n v="6"/>
    <x v="1"/>
    <n v="5.1326826138427942E-2"/>
    <n v="3.7174721189591079E-5"/>
    <x v="0"/>
    <s v="Jun-2024"/>
    <n v="202406"/>
  </r>
  <r>
    <s v="ab342000-f6de-492b-a9e4-9b1a058e596a"/>
    <x v="408"/>
    <x v="5333"/>
    <x v="1"/>
    <x v="0"/>
    <x v="0"/>
    <n v="1"/>
    <n v="784.78"/>
    <n v="0.22"/>
    <n v="612.12840000000006"/>
    <n v="79.46976251355035"/>
    <x v="1"/>
    <n v="6"/>
    <x v="1"/>
    <n v="0.12982531526645447"/>
    <n v="2.8033334182828309E-4"/>
    <x v="0"/>
    <s v="Jun-2024"/>
    <n v="202406"/>
  </r>
  <r>
    <s v="d5b9bd11-7deb-440d-82cc-023ebf7eb2c0"/>
    <x v="407"/>
    <x v="5334"/>
    <x v="1"/>
    <x v="1"/>
    <x v="8"/>
    <n v="4"/>
    <n v="67.180000000000007"/>
    <n v="0.16"/>
    <n v="225.72479999999999"/>
    <n v="12.214953271438761"/>
    <x v="1"/>
    <n v="6"/>
    <x v="1"/>
    <n v="5.4114360812098458E-2"/>
    <n v="5.9541530217326576E-4"/>
    <x v="0"/>
    <s v="Jun-2024"/>
    <n v="202406"/>
  </r>
  <r>
    <s v="60b05632-f68e-471a-8e3d-a51939c5a8c5"/>
    <x v="386"/>
    <x v="5335"/>
    <x v="2"/>
    <x v="2"/>
    <x v="4"/>
    <n v="8"/>
    <n v="25.08"/>
    <n v="0.16"/>
    <n v="168.5376"/>
    <n v="33.585470279789533"/>
    <x v="1"/>
    <n v="6"/>
    <x v="1"/>
    <n v="0.19927583091125975"/>
    <n v="7.9744816586921861E-4"/>
    <x v="0"/>
    <s v="Jun-2024"/>
    <n v="202406"/>
  </r>
  <r>
    <s v="29312320-fdf0-420c-bfff-18bbcf254ced"/>
    <x v="386"/>
    <x v="5336"/>
    <x v="3"/>
    <x v="1"/>
    <x v="5"/>
    <n v="1"/>
    <n v="756.22"/>
    <n v="0.18"/>
    <n v="620.10040000000004"/>
    <n v="71.942685429287167"/>
    <x v="1"/>
    <n v="6"/>
    <x v="1"/>
    <n v="0.11601780200317104"/>
    <n v="2.3802597127819944E-4"/>
    <x v="0"/>
    <s v="Jun-2024"/>
    <n v="202406"/>
  </r>
  <r>
    <s v="0dc43b8b-fe93-4dbf-800a-0ff3f81a7fd1"/>
    <x v="401"/>
    <x v="5337"/>
    <x v="1"/>
    <x v="2"/>
    <x v="8"/>
    <n v="3"/>
    <n v="915.48"/>
    <n v="0.23"/>
    <n v="2114.7588000000001"/>
    <n v="270.51796129775698"/>
    <x v="1"/>
    <n v="6"/>
    <x v="1"/>
    <n v="0.12791906164322711"/>
    <n v="8.374477505425205E-5"/>
    <x v="0"/>
    <s v="Jun-2024"/>
    <n v="202406"/>
  </r>
  <r>
    <s v="7538ccd9-169a-461c-ac3c-e3390aee5b47"/>
    <x v="397"/>
    <x v="5338"/>
    <x v="1"/>
    <x v="2"/>
    <x v="4"/>
    <n v="6"/>
    <n v="45.34"/>
    <n v="0.08"/>
    <n v="250.27680000000001"/>
    <n v="56.155755164427639"/>
    <x v="1"/>
    <n v="6"/>
    <x v="1"/>
    <n v="0.22437459310822114"/>
    <n v="2.9407440082340828E-4"/>
    <x v="0"/>
    <s v="Jun-2024"/>
    <n v="202406"/>
  </r>
  <r>
    <s v="ce0a0e0e-6e7f-47b6-8845-917265a74611"/>
    <x v="412"/>
    <x v="5339"/>
    <x v="2"/>
    <x v="2"/>
    <x v="6"/>
    <n v="6"/>
    <n v="464.83"/>
    <n v="0.09"/>
    <n v="2537.9717999999998"/>
    <n v="708.27365603474163"/>
    <x v="1"/>
    <n v="6"/>
    <x v="1"/>
    <n v="0.27907073515739683"/>
    <n v="3.2269862100122625E-5"/>
    <x v="0"/>
    <s v="Jun-2024"/>
    <n v="202406"/>
  </r>
  <r>
    <s v="cfbe37fd-f1a6-4771-adb2-9ac54398a7a8"/>
    <x v="399"/>
    <x v="5340"/>
    <x v="2"/>
    <x v="0"/>
    <x v="5"/>
    <n v="8"/>
    <n v="144.51"/>
    <n v="0.01"/>
    <n v="1144.5192"/>
    <n v="323.97287550856828"/>
    <x v="1"/>
    <n v="6"/>
    <x v="1"/>
    <n v="0.28306460521463361"/>
    <n v="8.6499204207321303E-6"/>
    <x v="0"/>
    <s v="Jun-2024"/>
    <n v="202406"/>
  </r>
  <r>
    <s v="d03ba08f-cac1-4913-9432-0ccda869885d"/>
    <x v="391"/>
    <x v="5341"/>
    <x v="0"/>
    <x v="0"/>
    <x v="8"/>
    <n v="1"/>
    <n v="567.41999999999996"/>
    <n v="0.19"/>
    <n v="459.61020000000002"/>
    <n v="130.58587145744039"/>
    <x v="1"/>
    <n v="6"/>
    <x v="1"/>
    <n v="0.28412309269341801"/>
    <n v="3.3484896549293295E-4"/>
    <x v="0"/>
    <s v="Jun-2024"/>
    <n v="202406"/>
  </r>
  <r>
    <s v="f84cb8c3-1935-4990-9f6e-1476d977d47c"/>
    <x v="411"/>
    <x v="23"/>
    <x v="3"/>
    <x v="2"/>
    <x v="3"/>
    <n v="2"/>
    <n v="103.69"/>
    <n v="0.01"/>
    <n v="205.30619999999999"/>
    <n v="19.630716414420419"/>
    <x v="1"/>
    <n v="6"/>
    <x v="1"/>
    <n v="9.5616773455552834E-2"/>
    <n v="4.8220657729771434E-5"/>
    <x v="0"/>
    <s v="Jun-2024"/>
    <n v="202406"/>
  </r>
  <r>
    <s v="767e1aa5-33f6-4476-a066-bce70b1e7f22"/>
    <x v="396"/>
    <x v="5342"/>
    <x v="1"/>
    <x v="2"/>
    <x v="8"/>
    <n v="4"/>
    <n v="552.86"/>
    <n v="0.02"/>
    <n v="2167.2112000000002"/>
    <n v="326.55845588216312"/>
    <x v="1"/>
    <n v="6"/>
    <x v="1"/>
    <n v="0.15068141761271955"/>
    <n v="9.0438809101761756E-6"/>
    <x v="0"/>
    <s v="Jun-2024"/>
    <n v="202406"/>
  </r>
  <r>
    <s v="167ec905-72ed-495e-9c2b-409c2cbeb518"/>
    <x v="391"/>
    <x v="5343"/>
    <x v="0"/>
    <x v="1"/>
    <x v="8"/>
    <n v="5"/>
    <n v="981.35"/>
    <n v="0.1"/>
    <n v="4416.0749999999998"/>
    <n v="586.00055797669143"/>
    <x v="1"/>
    <n v="6"/>
    <x v="1"/>
    <n v="0.13269714802776028"/>
    <n v="2.0380088653385642E-5"/>
    <x v="0"/>
    <s v="Jun-2024"/>
    <n v="202406"/>
  </r>
  <r>
    <s v="cb1c3877-82dd-4acb-89aa-5c8885e938d8"/>
    <x v="400"/>
    <x v="5344"/>
    <x v="2"/>
    <x v="0"/>
    <x v="5"/>
    <n v="2"/>
    <n v="674.59"/>
    <n v="0.27"/>
    <n v="984.90139999999997"/>
    <n v="152.98753756370721"/>
    <x v="1"/>
    <n v="6"/>
    <x v="1"/>
    <n v="0.15533284607343154"/>
    <n v="2.0012155531508029E-4"/>
    <x v="0"/>
    <s v="Jun-2024"/>
    <n v="202406"/>
  </r>
  <r>
    <s v="18f588b8-72b7-4fb1-8177-6991baa4aaca"/>
    <x v="414"/>
    <x v="5345"/>
    <x v="2"/>
    <x v="2"/>
    <x v="0"/>
    <n v="5"/>
    <n v="240.33"/>
    <n v="0.2"/>
    <n v="961.32000000000016"/>
    <n v="216.82071756853631"/>
    <x v="1"/>
    <n v="6"/>
    <x v="1"/>
    <n v="0.22554479004757652"/>
    <n v="1.6643781467149337E-4"/>
    <x v="0"/>
    <s v="Jun-2024"/>
    <n v="202406"/>
  </r>
  <r>
    <s v="29aae035-1c02-40fb-94fa-dd520ca2a2f3"/>
    <x v="387"/>
    <x v="5346"/>
    <x v="0"/>
    <x v="1"/>
    <x v="5"/>
    <n v="2"/>
    <n v="737.22"/>
    <n v="0.03"/>
    <n v="1430.2067999999999"/>
    <n v="307.23357851197289"/>
    <x v="1"/>
    <n v="6"/>
    <x v="1"/>
    <n v="0.21481759037362494"/>
    <n v="2.0346707902661347E-5"/>
    <x v="0"/>
    <s v="Jun-2024"/>
    <n v="202406"/>
  </r>
  <r>
    <s v="22dec6bf-5fd4-4d19-9b97-2f6a0883cbb8"/>
    <x v="389"/>
    <x v="5347"/>
    <x v="1"/>
    <x v="0"/>
    <x v="5"/>
    <n v="7"/>
    <n v="489.55"/>
    <n v="0.05"/>
    <n v="3255.5075000000002"/>
    <n v="967.64770167246911"/>
    <x v="1"/>
    <n v="6"/>
    <x v="1"/>
    <n v="0.29723405695501209"/>
    <n v="1.4590659060069744E-5"/>
    <x v="0"/>
    <s v="Jun-2024"/>
    <n v="202406"/>
  </r>
  <r>
    <s v="e9300772-4c7b-4c8c-a143-e5a81c302f00"/>
    <x v="406"/>
    <x v="5348"/>
    <x v="1"/>
    <x v="2"/>
    <x v="7"/>
    <n v="9"/>
    <n v="186.78"/>
    <n v="0.11"/>
    <n v="1496.1078"/>
    <n v="254.22985021304879"/>
    <x v="1"/>
    <n v="6"/>
    <x v="1"/>
    <n v="0.16992749467187376"/>
    <n v="6.5436461196178512E-5"/>
    <x v="0"/>
    <s v="Jun-2024"/>
    <n v="202406"/>
  </r>
  <r>
    <s v="1311218d-c569-48bd-be2b-ef46283fe749"/>
    <x v="413"/>
    <x v="5349"/>
    <x v="2"/>
    <x v="1"/>
    <x v="6"/>
    <n v="7"/>
    <n v="593.07000000000005"/>
    <n v="0.11"/>
    <n v="3694.8261000000011"/>
    <n v="593.37519321378477"/>
    <x v="1"/>
    <n v="6"/>
    <x v="1"/>
    <n v="0.16059624381612564"/>
    <n v="2.6496510891270358E-5"/>
    <x v="0"/>
    <s v="Jun-2024"/>
    <n v="202406"/>
  </r>
  <r>
    <s v="eb36bc26-d892-4a74-9214-251ed7cc2257"/>
    <x v="401"/>
    <x v="5350"/>
    <x v="1"/>
    <x v="1"/>
    <x v="5"/>
    <n v="9"/>
    <n v="171.15"/>
    <n v="0.1"/>
    <n v="1386.3150000000001"/>
    <n v="391.78051955571112"/>
    <x v="1"/>
    <n v="6"/>
    <x v="1"/>
    <n v="0.28260569896142729"/>
    <n v="6.4920310319083318E-5"/>
    <x v="0"/>
    <s v="Jun-2024"/>
    <n v="202406"/>
  </r>
  <r>
    <s v="0a0ef41e-c20c-40d1-a3b4-4e686bb6a8d5"/>
    <x v="415"/>
    <x v="5351"/>
    <x v="2"/>
    <x v="2"/>
    <x v="6"/>
    <n v="2"/>
    <n v="724.89"/>
    <n v="0.09"/>
    <n v="1319.2998"/>
    <n v="173.18948093199569"/>
    <x v="1"/>
    <n v="6"/>
    <x v="1"/>
    <n v="0.13127378699822109"/>
    <n v="6.2078384306584451E-5"/>
    <x v="0"/>
    <s v="Jun-2024"/>
    <n v="202406"/>
  </r>
  <r>
    <s v="31579f0f-0fcf-4029-9291-08d5168c537d"/>
    <x v="390"/>
    <x v="5352"/>
    <x v="0"/>
    <x v="0"/>
    <x v="9"/>
    <n v="9"/>
    <n v="138.74"/>
    <n v="0.23"/>
    <n v="961.46820000000014"/>
    <n v="185.60945505625489"/>
    <x v="1"/>
    <n v="6"/>
    <x v="1"/>
    <n v="0.19304793965755171"/>
    <n v="1.8419745967677349E-4"/>
    <x v="0"/>
    <s v="Jun-2024"/>
    <n v="202406"/>
  </r>
  <r>
    <s v="973cdd4b-af92-47ec-bf2e-9bc841553e4e"/>
    <x v="390"/>
    <x v="5353"/>
    <x v="1"/>
    <x v="2"/>
    <x v="7"/>
    <n v="5"/>
    <n v="287.89"/>
    <n v="0.16"/>
    <n v="1209.1379999999999"/>
    <n v="109.2770498375132"/>
    <x v="1"/>
    <n v="6"/>
    <x v="1"/>
    <n v="9.0375994996032882E-2"/>
    <n v="1.1115356559797146E-4"/>
    <x v="0"/>
    <s v="Jun-2024"/>
    <n v="202406"/>
  </r>
  <r>
    <s v="339e7a3b-9801-4dbe-af46-6e50d781943a"/>
    <x v="407"/>
    <x v="5354"/>
    <x v="2"/>
    <x v="2"/>
    <x v="0"/>
    <n v="6"/>
    <n v="505.49"/>
    <n v="0.04"/>
    <n v="2911.6224000000002"/>
    <n v="668.21231528368071"/>
    <x v="1"/>
    <n v="6"/>
    <x v="1"/>
    <n v="0.22949827398074718"/>
    <n v="1.3188523346983456E-5"/>
    <x v="0"/>
    <s v="Jun-2024"/>
    <n v="202406"/>
  </r>
  <r>
    <s v="bd8a26c9-5d11-438e-ab2a-9204d959adab"/>
    <x v="411"/>
    <x v="5355"/>
    <x v="2"/>
    <x v="2"/>
    <x v="0"/>
    <n v="4"/>
    <n v="207.65"/>
    <n v="0.23"/>
    <n v="639.56200000000001"/>
    <n v="154.98128043731421"/>
    <x v="1"/>
    <n v="6"/>
    <x v="1"/>
    <n v="0.2423240912332412"/>
    <n v="2.7690825908981457E-4"/>
    <x v="0"/>
    <s v="Jun-2024"/>
    <n v="202406"/>
  </r>
  <r>
    <s v="c29e680b-4a2b-4f99-9a4f-3070c0f101e3"/>
    <x v="401"/>
    <x v="5356"/>
    <x v="0"/>
    <x v="2"/>
    <x v="0"/>
    <n v="1"/>
    <n v="791.6"/>
    <n v="0.06"/>
    <n v="744.10399999999993"/>
    <n v="85.754894288518102"/>
    <x v="1"/>
    <n v="6"/>
    <x v="1"/>
    <n v="0.11524584505461348"/>
    <n v="7.5795856493178371E-5"/>
    <x v="0"/>
    <s v="Jun-2024"/>
    <n v="202406"/>
  </r>
  <r>
    <s v="fb6bd8e8-f551-4e7b-b865-51129897eeeb"/>
    <x v="415"/>
    <x v="5357"/>
    <x v="3"/>
    <x v="0"/>
    <x v="4"/>
    <n v="4"/>
    <n v="19.03"/>
    <n v="0.14000000000000001"/>
    <n v="65.463200000000001"/>
    <n v="19.566887788010341"/>
    <x v="1"/>
    <n v="6"/>
    <x v="1"/>
    <n v="0.29889904233233849"/>
    <n v="1.8392012611665792E-3"/>
    <x v="0"/>
    <s v="Jun-2024"/>
    <n v="202406"/>
  </r>
  <r>
    <s v="56eeedcd-4ef5-45e8-9304-d2e5e6628e35"/>
    <x v="415"/>
    <x v="5358"/>
    <x v="3"/>
    <x v="0"/>
    <x v="5"/>
    <n v="3"/>
    <n v="673.53"/>
    <n v="0.19"/>
    <n v="1636.6778999999999"/>
    <n v="380.66135080145591"/>
    <x v="1"/>
    <n v="6"/>
    <x v="1"/>
    <n v="0.23258171372721287"/>
    <n v="9.4031941165699135E-5"/>
    <x v="0"/>
    <s v="Jun-2024"/>
    <n v="202406"/>
  </r>
  <r>
    <s v="632909da-b4b5-420b-9a07-5a27586fd28b"/>
    <x v="402"/>
    <x v="5359"/>
    <x v="2"/>
    <x v="0"/>
    <x v="5"/>
    <n v="1"/>
    <n v="290.91000000000003"/>
    <n v="0.21"/>
    <n v="229.81890000000001"/>
    <n v="66.279861281970227"/>
    <x v="1"/>
    <n v="6"/>
    <x v="1"/>
    <n v="0.28840039388392436"/>
    <n v="7.218727441476745E-4"/>
    <x v="0"/>
    <s v="Jun-2024"/>
    <n v="202406"/>
  </r>
  <r>
    <s v="ebd6e390-11b3-4eab-a934-6c2dbac6c13a"/>
    <x v="409"/>
    <x v="5360"/>
    <x v="1"/>
    <x v="2"/>
    <x v="0"/>
    <n v="7"/>
    <n v="381.13"/>
    <n v="0.05"/>
    <n v="2534.5145000000002"/>
    <n v="214.98094209842279"/>
    <x v="1"/>
    <n v="6"/>
    <x v="1"/>
    <n v="8.4821350242195406E-2"/>
    <n v="1.8741261886645354E-5"/>
    <x v="0"/>
    <s v="Jun-2024"/>
    <n v="202406"/>
  </r>
  <r>
    <s v="f9f5d7de-bdff-4b73-be40-e3c2c0b09bb8"/>
    <x v="403"/>
    <x v="5361"/>
    <x v="1"/>
    <x v="2"/>
    <x v="2"/>
    <n v="5"/>
    <n v="530.33000000000004"/>
    <n v="0.19"/>
    <n v="2147.8364999999999"/>
    <n v="497.72125034778679"/>
    <x v="1"/>
    <n v="6"/>
    <x v="1"/>
    <n v="0.23173144247608551"/>
    <n v="7.1653498764919949E-5"/>
    <x v="0"/>
    <s v="Jun-2024"/>
    <n v="202406"/>
  </r>
  <r>
    <s v="46dc559d-b217-4d85-a9e7-46890cdb3ba5"/>
    <x v="388"/>
    <x v="5362"/>
    <x v="0"/>
    <x v="2"/>
    <x v="5"/>
    <n v="9"/>
    <n v="732.94"/>
    <n v="0.06"/>
    <n v="6200.6724000000004"/>
    <n v="384.77668198856583"/>
    <x v="1"/>
    <n v="6"/>
    <x v="1"/>
    <n v="6.205402530031514E-2"/>
    <n v="9.0957877406972811E-6"/>
    <x v="0"/>
    <s v="Jun-2024"/>
    <n v="202406"/>
  </r>
  <r>
    <s v="4de6700f-9919-487c-a937-6e5bb18b78ec"/>
    <x v="413"/>
    <x v="5363"/>
    <x v="3"/>
    <x v="0"/>
    <x v="5"/>
    <n v="6"/>
    <n v="530.64"/>
    <n v="0.28999999999999998"/>
    <n v="2260.5264000000002"/>
    <n v="224.209608906033"/>
    <x v="1"/>
    <n v="6"/>
    <x v="1"/>
    <n v="9.9184689418373079E-2"/>
    <n v="9.1084979144680629E-5"/>
    <x v="0"/>
    <s v="Jun-2024"/>
    <n v="202406"/>
  </r>
  <r>
    <s v="f5a407e2-0d1d-4504-9f56-aa34a09e37fa"/>
    <x v="386"/>
    <x v="5364"/>
    <x v="2"/>
    <x v="2"/>
    <x v="8"/>
    <n v="3"/>
    <n v="49.16"/>
    <n v="0.04"/>
    <n v="141.58080000000001"/>
    <n v="13.738276734221451"/>
    <x v="1"/>
    <n v="6"/>
    <x v="1"/>
    <n v="9.7034885621648206E-2"/>
    <n v="2.7122321670735016E-4"/>
    <x v="0"/>
    <s v="Jun-2024"/>
    <n v="202406"/>
  </r>
  <r>
    <s v="8749270f-119e-46be-a2ef-080968dd10d5"/>
    <x v="395"/>
    <x v="5365"/>
    <x v="2"/>
    <x v="0"/>
    <x v="5"/>
    <n v="6"/>
    <n v="559.41"/>
    <n v="0.28000000000000003"/>
    <n v="2416.6511999999998"/>
    <n v="448.2489369994218"/>
    <x v="1"/>
    <n v="6"/>
    <x v="1"/>
    <n v="0.18548350585281892"/>
    <n v="8.3421223551003148E-5"/>
    <x v="0"/>
    <s v="Jun-2024"/>
    <n v="202406"/>
  </r>
  <r>
    <s v="b0be3082-1ed8-4823-90ad-380663cebeb1"/>
    <x v="395"/>
    <x v="5366"/>
    <x v="2"/>
    <x v="2"/>
    <x v="2"/>
    <n v="6"/>
    <n v="762.18"/>
    <n v="0.16"/>
    <n v="3841.3872000000001"/>
    <n v="529.73300174619715"/>
    <x v="1"/>
    <n v="6"/>
    <x v="1"/>
    <n v="0.13790148562638962"/>
    <n v="3.4987360815905253E-5"/>
    <x v="0"/>
    <s v="Jun-2024"/>
    <n v="202406"/>
  </r>
  <r>
    <s v="8f88ea75-563a-4bc7-ab90-fa30333e36de"/>
    <x v="402"/>
    <x v="5367"/>
    <x v="1"/>
    <x v="0"/>
    <x v="2"/>
    <n v="6"/>
    <n v="505.57"/>
    <n v="0.16"/>
    <n v="2548.0727999999999"/>
    <n v="179.85264120356251"/>
    <x v="1"/>
    <n v="6"/>
    <x v="1"/>
    <n v="7.0583792269813692E-2"/>
    <n v="5.2745745725946289E-5"/>
    <x v="0"/>
    <s v="Jun-2024"/>
    <n v="202406"/>
  </r>
  <r>
    <s v="cc6a1c24-f056-4790-ade3-35bd171d9add"/>
    <x v="394"/>
    <x v="5368"/>
    <x v="2"/>
    <x v="0"/>
    <x v="4"/>
    <n v="9"/>
    <n v="413.51"/>
    <n v="0.01"/>
    <n v="3684.3741"/>
    <n v="304.99900096764651"/>
    <x v="1"/>
    <n v="6"/>
    <x v="1"/>
    <n v="8.2781767727562336E-2"/>
    <n v="2.6870235571355253E-6"/>
    <x v="0"/>
    <s v="Jun-2024"/>
    <n v="202406"/>
  </r>
  <r>
    <s v="cda86d6a-2093-45c9-9e39-4aafd5be7f88"/>
    <x v="390"/>
    <x v="5369"/>
    <x v="2"/>
    <x v="2"/>
    <x v="0"/>
    <n v="5"/>
    <n v="432.97"/>
    <n v="0.02"/>
    <n v="2121.5529999999999"/>
    <n v="391.8144412883704"/>
    <x v="1"/>
    <n v="6"/>
    <x v="1"/>
    <n v="0.18468284378866351"/>
    <n v="9.2385153705799459E-6"/>
    <x v="0"/>
    <s v="Jun-2024"/>
    <n v="202406"/>
  </r>
  <r>
    <s v="3623efc8-ebe5-402b-bacb-35714c0188a9"/>
    <x v="411"/>
    <x v="5370"/>
    <x v="1"/>
    <x v="1"/>
    <x v="6"/>
    <n v="8"/>
    <n v="414.34"/>
    <n v="0.09"/>
    <n v="3016.3951999999999"/>
    <n v="548.81541686024207"/>
    <x v="1"/>
    <n v="6"/>
    <x v="1"/>
    <n v="0.18194413545686655"/>
    <n v="2.7151614616015832E-5"/>
    <x v="0"/>
    <s v="Jun-2024"/>
    <n v="202406"/>
  </r>
  <r>
    <s v="32073113-3ee4-483c-b65c-a48345c5b41d"/>
    <x v="395"/>
    <x v="5371"/>
    <x v="2"/>
    <x v="0"/>
    <x v="9"/>
    <n v="5"/>
    <n v="495.54"/>
    <n v="0.06"/>
    <n v="2329.038"/>
    <n v="166.6987950570765"/>
    <x v="1"/>
    <n v="6"/>
    <x v="1"/>
    <n v="7.1574098429083813E-2"/>
    <n v="2.4216006780481893E-5"/>
    <x v="0"/>
    <s v="Jun-2024"/>
    <n v="202406"/>
  </r>
  <r>
    <s v="8597d265-1014-4a97-aa92-aa2f721603f0"/>
    <x v="387"/>
    <x v="5372"/>
    <x v="1"/>
    <x v="1"/>
    <x v="2"/>
    <n v="8"/>
    <n v="902.01"/>
    <n v="0.13"/>
    <n v="6277.9895999999999"/>
    <n v="872.63774633356172"/>
    <x v="1"/>
    <n v="6"/>
    <x v="1"/>
    <n v="0.13899955271247372"/>
    <n v="1.8015321337900912E-5"/>
    <x v="0"/>
    <s v="Jun-2024"/>
    <n v="202406"/>
  </r>
  <r>
    <s v="ad7d9109-19e7-457b-b5ed-73d748374c58"/>
    <x v="408"/>
    <x v="5373"/>
    <x v="0"/>
    <x v="2"/>
    <x v="6"/>
    <n v="7"/>
    <n v="494.4"/>
    <n v="0.02"/>
    <n v="3391.5839999999998"/>
    <n v="355.99605926243089"/>
    <x v="1"/>
    <n v="6"/>
    <x v="1"/>
    <n v="0.10496454142442908"/>
    <n v="5.7790106333795656E-6"/>
    <x v="0"/>
    <s v="Jun-2024"/>
    <n v="202406"/>
  </r>
  <r>
    <s v="8355f52a-a302-4e4e-b01f-b263ac619db8"/>
    <x v="396"/>
    <x v="5374"/>
    <x v="0"/>
    <x v="2"/>
    <x v="7"/>
    <n v="5"/>
    <n v="128.37"/>
    <n v="0.16"/>
    <n v="539.154"/>
    <n v="95.5981881053835"/>
    <x v="1"/>
    <n v="6"/>
    <x v="1"/>
    <n v="0.17731146964574779"/>
    <n v="2.4927942665731867E-4"/>
    <x v="0"/>
    <s v="Jun-2024"/>
    <n v="202406"/>
  </r>
  <r>
    <s v="d6659dc5-f961-48f1-9242-ace528a1dac6"/>
    <x v="401"/>
    <x v="5375"/>
    <x v="1"/>
    <x v="0"/>
    <x v="6"/>
    <n v="7"/>
    <n v="988.32"/>
    <n v="0.05"/>
    <n v="6572.3280000000004"/>
    <n v="357.48382874383452"/>
    <x v="1"/>
    <n v="6"/>
    <x v="1"/>
    <n v="5.439226842358362E-2"/>
    <n v="7.22727167603321E-6"/>
    <x v="0"/>
    <s v="Jun-2024"/>
    <n v="202406"/>
  </r>
  <r>
    <s v="c0a82771-d429-4931-be18-3fff0b96ff40"/>
    <x v="410"/>
    <x v="5376"/>
    <x v="1"/>
    <x v="2"/>
    <x v="4"/>
    <n v="9"/>
    <n v="415.77"/>
    <n v="0.16"/>
    <n v="3143.2212"/>
    <n v="373.55912938040422"/>
    <x v="1"/>
    <n v="6"/>
    <x v="1"/>
    <n v="0.11884595630126324"/>
    <n v="4.2758683353242847E-5"/>
    <x v="0"/>
    <s v="Jun-2024"/>
    <n v="202406"/>
  </r>
  <r>
    <s v="1aa0e9bf-c701-4303-a41d-e52415cb49bd"/>
    <x v="413"/>
    <x v="5377"/>
    <x v="0"/>
    <x v="0"/>
    <x v="2"/>
    <n v="3"/>
    <n v="129.24"/>
    <n v="0.04"/>
    <n v="372.21120000000002"/>
    <n v="98.299310848830515"/>
    <x v="1"/>
    <n v="6"/>
    <x v="1"/>
    <n v="0.26409552116870882"/>
    <n v="1.0316723408645414E-4"/>
    <x v="0"/>
    <s v="Jun-2024"/>
    <n v="202406"/>
  </r>
  <r>
    <s v="28616bae-a13b-40d9-8a31-5a78d8024843"/>
    <x v="398"/>
    <x v="5378"/>
    <x v="2"/>
    <x v="2"/>
    <x v="0"/>
    <n v="1"/>
    <n v="323.66000000000003"/>
    <n v="0.21"/>
    <n v="255.69139999999999"/>
    <n v="60.467507711611098"/>
    <x v="1"/>
    <n v="6"/>
    <x v="1"/>
    <n v="0.23648627881739903"/>
    <n v="6.4882901810541915E-4"/>
    <x v="0"/>
    <s v="Jun-2024"/>
    <n v="202406"/>
  </r>
  <r>
    <s v="e71c8f15-eea4-4970-8678-9f4e3d907ba2"/>
    <x v="403"/>
    <x v="5379"/>
    <x v="3"/>
    <x v="2"/>
    <x v="3"/>
    <n v="8"/>
    <n v="55.65"/>
    <n v="0.18"/>
    <n v="365.06400000000002"/>
    <n v="52.705198786045912"/>
    <x v="1"/>
    <n v="6"/>
    <x v="1"/>
    <n v="0.14437249026484647"/>
    <n v="4.0431266846361187E-4"/>
    <x v="0"/>
    <s v="Jun-2024"/>
    <n v="202406"/>
  </r>
  <r>
    <s v="6e70f3ed-304d-4e6a-9fb2-1c185778c016"/>
    <x v="401"/>
    <x v="5380"/>
    <x v="0"/>
    <x v="2"/>
    <x v="6"/>
    <n v="1"/>
    <n v="179.35"/>
    <n v="0.17"/>
    <n v="148.8605"/>
    <n v="27.823876312884479"/>
    <x v="1"/>
    <n v="6"/>
    <x v="1"/>
    <n v="0.1869124201039529"/>
    <n v="9.4786729857819919E-4"/>
    <x v="0"/>
    <s v="Jun-2024"/>
    <n v="202406"/>
  </r>
  <r>
    <s v="48c38003-4653-4748-aa18-f2ecd8e414c9"/>
    <x v="390"/>
    <x v="5381"/>
    <x v="0"/>
    <x v="2"/>
    <x v="4"/>
    <n v="1"/>
    <n v="614.75"/>
    <n v="0.09"/>
    <n v="559.42250000000001"/>
    <n v="47.265837920597512"/>
    <x v="1"/>
    <n v="6"/>
    <x v="1"/>
    <n v="8.4490412739204282E-2"/>
    <n v="1.4640097600650671E-4"/>
    <x v="0"/>
    <s v="Jun-2024"/>
    <n v="202406"/>
  </r>
  <r>
    <s v="69c64c89-607c-45b4-9669-319b971bc901"/>
    <x v="401"/>
    <x v="5382"/>
    <x v="0"/>
    <x v="2"/>
    <x v="2"/>
    <n v="2"/>
    <n v="428.16"/>
    <n v="0.22"/>
    <n v="667.92960000000005"/>
    <n v="34.277587237803132"/>
    <x v="1"/>
    <n v="6"/>
    <x v="1"/>
    <n v="5.131916183652159E-2"/>
    <n v="2.5691330343796708E-4"/>
    <x v="0"/>
    <s v="Jun-2024"/>
    <n v="202406"/>
  </r>
  <r>
    <s v="5c39b360-db55-418b-84d5-d524e9f9eb71"/>
    <x v="396"/>
    <x v="5383"/>
    <x v="1"/>
    <x v="2"/>
    <x v="1"/>
    <n v="8"/>
    <n v="626.92999999999995"/>
    <n v="0.25"/>
    <n v="3761.58"/>
    <n v="293.26666988356919"/>
    <x v="1"/>
    <n v="6"/>
    <x v="1"/>
    <n v="7.7963693417013383E-2"/>
    <n v="4.9846075319413653E-5"/>
    <x v="0"/>
    <s v="Jun-2024"/>
    <n v="202406"/>
  </r>
  <r>
    <s v="88c6d75e-c3f3-4182-a94a-33c42dcfbf08"/>
    <x v="397"/>
    <x v="5384"/>
    <x v="0"/>
    <x v="2"/>
    <x v="4"/>
    <n v="2"/>
    <n v="484.51"/>
    <n v="0.18"/>
    <n v="794.59640000000002"/>
    <n v="187.5530091083954"/>
    <x v="1"/>
    <n v="6"/>
    <x v="1"/>
    <n v="0.2360355635998293"/>
    <n v="1.8575467998596521E-4"/>
    <x v="0"/>
    <s v="Jun-2024"/>
    <n v="202406"/>
  </r>
  <r>
    <s v="bd434f6d-79fd-4f16-bd5b-3c583aca4242"/>
    <x v="389"/>
    <x v="5385"/>
    <x v="0"/>
    <x v="1"/>
    <x v="1"/>
    <n v="3"/>
    <n v="831.76"/>
    <n v="0.02"/>
    <n v="2445.3744000000002"/>
    <n v="526.12996483299821"/>
    <x v="1"/>
    <n v="6"/>
    <x v="1"/>
    <n v="0.21515313353775117"/>
    <n v="8.0151325702927142E-6"/>
    <x v="0"/>
    <s v="Jun-2024"/>
    <n v="202406"/>
  </r>
  <r>
    <s v="45a426e5-f4d4-4fcc-9758-edd9c43668f2"/>
    <x v="395"/>
    <x v="5386"/>
    <x v="2"/>
    <x v="1"/>
    <x v="5"/>
    <n v="3"/>
    <n v="391.98"/>
    <n v="0.24"/>
    <n v="893.71440000000007"/>
    <n v="223.76383086307609"/>
    <x v="1"/>
    <n v="6"/>
    <x v="1"/>
    <n v="0.2503750984241454"/>
    <n v="2.0409204551252613E-4"/>
    <x v="0"/>
    <s v="Jun-2024"/>
    <n v="202406"/>
  </r>
  <r>
    <s v="a682c0c5-9ddb-4853-a60f-684ffb124acb"/>
    <x v="398"/>
    <x v="5387"/>
    <x v="1"/>
    <x v="2"/>
    <x v="9"/>
    <n v="9"/>
    <n v="139.5"/>
    <n v="0.1"/>
    <n v="1129.95"/>
    <n v="245.67666550507619"/>
    <x v="1"/>
    <n v="6"/>
    <x v="1"/>
    <n v="0.21742259879204937"/>
    <n v="7.9649542015133414E-5"/>
    <x v="0"/>
    <s v="Jun-2024"/>
    <n v="202406"/>
  </r>
  <r>
    <s v="d02efb30-f9f5-494d-ae76-74f3ee017e4e"/>
    <x v="387"/>
    <x v="5388"/>
    <x v="2"/>
    <x v="0"/>
    <x v="2"/>
    <n v="8"/>
    <n v="681.95"/>
    <n v="0.13"/>
    <n v="4746.3720000000003"/>
    <n v="260.48802578845192"/>
    <x v="1"/>
    <n v="6"/>
    <x v="1"/>
    <n v="5.488150229026547E-2"/>
    <n v="2.3828726446220398E-5"/>
    <x v="0"/>
    <s v="Jun-2024"/>
    <n v="202406"/>
  </r>
  <r>
    <s v="bd678d50-44e6-464f-8c59-678d68b9cc40"/>
    <x v="409"/>
    <x v="5389"/>
    <x v="2"/>
    <x v="2"/>
    <x v="7"/>
    <n v="8"/>
    <n v="191.73"/>
    <n v="0.3"/>
    <n v="1073.6880000000001"/>
    <n v="63.088121231697023"/>
    <x v="1"/>
    <n v="6"/>
    <x v="1"/>
    <n v="5.8758336902058159E-2"/>
    <n v="1.9558754498513536E-4"/>
    <x v="0"/>
    <s v="Jun-2024"/>
    <n v="202406"/>
  </r>
  <r>
    <s v="4e6e1750-7e92-43d8-995a-96e7ed259f68"/>
    <x v="394"/>
    <x v="5390"/>
    <x v="1"/>
    <x v="0"/>
    <x v="1"/>
    <n v="7"/>
    <n v="804.91"/>
    <n v="0.23"/>
    <n v="4338.4648999999999"/>
    <n v="1129.5543764534721"/>
    <x v="1"/>
    <n v="6"/>
    <x v="1"/>
    <n v="0.26035807652920556"/>
    <n v="4.0820890356863322E-5"/>
    <x v="0"/>
    <s v="Jun-2024"/>
    <n v="202406"/>
  </r>
  <r>
    <s v="3ef334ce-30c7-45d8-8cea-752efef14d39"/>
    <x v="400"/>
    <x v="5391"/>
    <x v="0"/>
    <x v="2"/>
    <x v="8"/>
    <n v="1"/>
    <n v="817.81"/>
    <n v="0.14000000000000001"/>
    <n v="703.31659999999999"/>
    <n v="163.84539339459911"/>
    <x v="1"/>
    <n v="6"/>
    <x v="1"/>
    <n v="0.23296107811844496"/>
    <n v="1.711889069588291E-4"/>
    <x v="0"/>
    <s v="Jun-2024"/>
    <n v="202406"/>
  </r>
  <r>
    <s v="226e56d6-f6e7-4016-b10b-5487bd5b4e4a"/>
    <x v="411"/>
    <x v="5392"/>
    <x v="3"/>
    <x v="0"/>
    <x v="3"/>
    <n v="5"/>
    <n v="964.48"/>
    <n v="0.18"/>
    <n v="3954.3679999999999"/>
    <n v="837.81568458213212"/>
    <x v="1"/>
    <n v="6"/>
    <x v="1"/>
    <n v="0.21187094488477859"/>
    <n v="3.7325812873258131E-5"/>
    <x v="0"/>
    <s v="Jun-2024"/>
    <n v="202406"/>
  </r>
  <r>
    <s v="8625d498-25c6-4805-ae4d-ecf2369cab24"/>
    <x v="395"/>
    <x v="5393"/>
    <x v="3"/>
    <x v="2"/>
    <x v="8"/>
    <n v="1"/>
    <n v="898.01"/>
    <n v="0.12"/>
    <n v="790.24879999999996"/>
    <n v="69.10627582214417"/>
    <x v="1"/>
    <n v="6"/>
    <x v="1"/>
    <n v="8.7448757685103948E-2"/>
    <n v="1.3362880146100824E-4"/>
    <x v="0"/>
    <s v="Jun-2024"/>
    <n v="202406"/>
  </r>
  <r>
    <s v="94e98784-00a8-4b28-9d08-f7ef857a9b9c"/>
    <x v="398"/>
    <x v="5394"/>
    <x v="2"/>
    <x v="2"/>
    <x v="8"/>
    <n v="8"/>
    <n v="396.56"/>
    <n v="0.17"/>
    <n v="2633.1583999999998"/>
    <n v="551.25000792148296"/>
    <x v="1"/>
    <n v="6"/>
    <x v="1"/>
    <n v="0.20934935320316583"/>
    <n v="5.3585838208593913E-5"/>
    <x v="0"/>
    <s v="Jun-2024"/>
    <n v="202406"/>
  </r>
  <r>
    <s v="374f6adb-6a05-4719-8a2e-2f7952beec07"/>
    <x v="412"/>
    <x v="5395"/>
    <x v="0"/>
    <x v="0"/>
    <x v="6"/>
    <n v="7"/>
    <n v="707.46"/>
    <n v="0.17"/>
    <n v="4110.3425999999999"/>
    <n v="907.66448887925787"/>
    <x v="1"/>
    <n v="6"/>
    <x v="1"/>
    <n v="0.22082453391580009"/>
    <n v="3.4328038738182069E-5"/>
    <x v="0"/>
    <s v="Jun-2024"/>
    <n v="202406"/>
  </r>
  <r>
    <s v="63cb2b05-592e-4265-a204-f4da100992c6"/>
    <x v="408"/>
    <x v="5396"/>
    <x v="2"/>
    <x v="1"/>
    <x v="6"/>
    <n v="4"/>
    <n v="748.72"/>
    <n v="0.24"/>
    <n v="2276.1088"/>
    <n v="377.52589928671341"/>
    <x v="1"/>
    <n v="6"/>
    <x v="1"/>
    <n v="0.16586461037658368"/>
    <n v="8.0136766748584241E-5"/>
    <x v="0"/>
    <s v="Jun-2024"/>
    <n v="202406"/>
  </r>
  <r>
    <s v="3e621372-4f8f-4984-8cc8-75c649f61de4"/>
    <x v="404"/>
    <x v="5397"/>
    <x v="1"/>
    <x v="1"/>
    <x v="3"/>
    <n v="6"/>
    <n v="526.04"/>
    <n v="7.0000000000000007E-2"/>
    <n v="2935.3031999999989"/>
    <n v="155.46388014690149"/>
    <x v="1"/>
    <n v="6"/>
    <x v="1"/>
    <n v="5.2963482664040142E-2"/>
    <n v="2.2178288089625635E-5"/>
    <x v="0"/>
    <s v="Jun-2024"/>
    <n v="202406"/>
  </r>
  <r>
    <s v="8c7f3732-48e5-40d8-862f-eaf4aa5d3f00"/>
    <x v="400"/>
    <x v="1886"/>
    <x v="3"/>
    <x v="1"/>
    <x v="9"/>
    <n v="3"/>
    <n v="711.49"/>
    <n v="0.25"/>
    <n v="1600.8525"/>
    <n v="118.1408231266787"/>
    <x v="1"/>
    <n v="6"/>
    <x v="1"/>
    <n v="7.3798693587746961E-2"/>
    <n v="1.1712509428570088E-4"/>
    <x v="0"/>
    <s v="Jun-2024"/>
    <n v="202406"/>
  </r>
  <r>
    <s v="5f12c3a8-6f80-4f4c-bc95-1211552e84e4"/>
    <x v="404"/>
    <x v="5398"/>
    <x v="3"/>
    <x v="1"/>
    <x v="4"/>
    <n v="8"/>
    <n v="208.81"/>
    <n v="0.28999999999999998"/>
    <n v="1186.0408"/>
    <n v="108.2555249145346"/>
    <x v="1"/>
    <n v="6"/>
    <x v="1"/>
    <n v="9.1274705654758759E-2"/>
    <n v="1.7360279680091948E-4"/>
    <x v="0"/>
    <s v="Jun-2024"/>
    <n v="202406"/>
  </r>
  <r>
    <s v="9a5c2d30-b2f9-4677-a947-1fb9a66fb525"/>
    <x v="397"/>
    <x v="5399"/>
    <x v="0"/>
    <x v="1"/>
    <x v="9"/>
    <n v="9"/>
    <n v="255.16"/>
    <n v="0.3"/>
    <n v="1607.508"/>
    <n v="384.78136035675948"/>
    <x v="1"/>
    <n v="6"/>
    <x v="1"/>
    <n v="0.23936512935348345"/>
    <n v="1.3063698594346031E-4"/>
    <x v="0"/>
    <s v="Jun-2024"/>
    <n v="202406"/>
  </r>
  <r>
    <s v="69d5c302-e4e7-4023-ab9b-92e65f8d6a51"/>
    <x v="392"/>
    <x v="5400"/>
    <x v="3"/>
    <x v="1"/>
    <x v="9"/>
    <n v="2"/>
    <n v="883.96"/>
    <n v="0.05"/>
    <n v="1679.5239999999999"/>
    <n v="307.080968135315"/>
    <x v="1"/>
    <n v="6"/>
    <x v="1"/>
    <n v="0.18283809468356213"/>
    <n v="2.8281822706909816E-5"/>
    <x v="0"/>
    <s v="Jun-2024"/>
    <n v="202406"/>
  </r>
  <r>
    <s v="526f929d-5ddf-4b9c-a298-fa93f906173a"/>
    <x v="386"/>
    <x v="5401"/>
    <x v="0"/>
    <x v="2"/>
    <x v="4"/>
    <n v="6"/>
    <n v="385.18"/>
    <n v="0.19"/>
    <n v="1871.9748"/>
    <n v="464.31126995516843"/>
    <x v="1"/>
    <n v="6"/>
    <x v="1"/>
    <n v="0.24803286345263217"/>
    <n v="8.2212645170223444E-5"/>
    <x v="0"/>
    <s v="Jun-2024"/>
    <n v="202406"/>
  </r>
  <r>
    <s v="b5eb8fdf-1686-4243-b315-3d0436bde747"/>
    <x v="393"/>
    <x v="5402"/>
    <x v="0"/>
    <x v="2"/>
    <x v="2"/>
    <n v="4"/>
    <n v="943.14"/>
    <n v="0.16"/>
    <n v="3168.9504000000002"/>
    <n v="570.73991013260593"/>
    <x v="1"/>
    <n v="6"/>
    <x v="1"/>
    <n v="0.18010376878495982"/>
    <n v="4.241151896855186E-5"/>
    <x v="0"/>
    <s v="Jun-2024"/>
    <n v="202406"/>
  </r>
  <r>
    <s v="b003339e-5ec2-45cb-ae74-965e5612cfc2"/>
    <x v="389"/>
    <x v="5403"/>
    <x v="0"/>
    <x v="0"/>
    <x v="8"/>
    <n v="4"/>
    <n v="717.09"/>
    <n v="0.2"/>
    <n v="2294.6880000000001"/>
    <n v="174.0126017228668"/>
    <x v="1"/>
    <n v="6"/>
    <x v="1"/>
    <n v="7.5832793705665785E-2"/>
    <n v="6.9726254723953752E-5"/>
    <x v="0"/>
    <s v="Jun-2024"/>
    <n v="202406"/>
  </r>
  <r>
    <s v="e474bc61-413d-489a-a4a2-aa896ced46ae"/>
    <x v="393"/>
    <x v="5404"/>
    <x v="1"/>
    <x v="1"/>
    <x v="5"/>
    <n v="3"/>
    <n v="156.59"/>
    <n v="0.14000000000000001"/>
    <n v="404.00220000000002"/>
    <n v="114.23170384007329"/>
    <x v="1"/>
    <n v="6"/>
    <x v="1"/>
    <n v="0.282750202449574"/>
    <n v="2.9801817910892571E-4"/>
    <x v="0"/>
    <s v="Jun-2024"/>
    <n v="202406"/>
  </r>
  <r>
    <s v="281b75f8-2f50-467e-a8de-eb2c4cca52eb"/>
    <x v="414"/>
    <x v="5405"/>
    <x v="2"/>
    <x v="0"/>
    <x v="6"/>
    <n v="7"/>
    <n v="229.99"/>
    <n v="0.17"/>
    <n v="1336.2419"/>
    <n v="297.764030975053"/>
    <x v="1"/>
    <n v="6"/>
    <x v="1"/>
    <n v="0.22283692120046003"/>
    <n v="1.055946531836788E-4"/>
    <x v="0"/>
    <s v="Jun-2024"/>
    <n v="202406"/>
  </r>
  <r>
    <s v="83425a33-2e35-4d79-a86a-02d4c0b7f9ed"/>
    <x v="391"/>
    <x v="5406"/>
    <x v="0"/>
    <x v="2"/>
    <x v="6"/>
    <n v="6"/>
    <n v="495.6"/>
    <n v="0.04"/>
    <n v="2854.6559999999999"/>
    <n v="417.94657122123363"/>
    <x v="1"/>
    <n v="6"/>
    <x v="1"/>
    <n v="0.14640873408958335"/>
    <n v="1.3451708366962603E-5"/>
    <x v="0"/>
    <s v="Jun-2024"/>
    <n v="202406"/>
  </r>
  <r>
    <s v="c49c0d68-620a-4e60-8efc-70fe9b4efa5f"/>
    <x v="398"/>
    <x v="5407"/>
    <x v="1"/>
    <x v="2"/>
    <x v="3"/>
    <n v="4"/>
    <n v="665.12"/>
    <n v="0.01"/>
    <n v="2633.8751999999999"/>
    <n v="762.85197257957589"/>
    <x v="1"/>
    <n v="6"/>
    <x v="1"/>
    <n v="0.28963102449940525"/>
    <n v="3.7587202309357711E-6"/>
    <x v="0"/>
    <s v="Jun-2024"/>
    <n v="202406"/>
  </r>
  <r>
    <s v="fb693251-c2d8-498b-8e68-adeb350fc8af"/>
    <x v="389"/>
    <x v="5408"/>
    <x v="3"/>
    <x v="1"/>
    <x v="7"/>
    <n v="2"/>
    <n v="184.17"/>
    <n v="0.01"/>
    <n v="364.65660000000003"/>
    <n v="99.049536229644502"/>
    <x v="1"/>
    <n v="6"/>
    <x v="1"/>
    <n v="0.27162414235651977"/>
    <n v="2.7148829885431942E-5"/>
    <x v="0"/>
    <s v="Jun-2024"/>
    <n v="202406"/>
  </r>
  <r>
    <s v="bc107383-9053-4fc1-97e4-c43641a8013d"/>
    <x v="399"/>
    <x v="5409"/>
    <x v="2"/>
    <x v="2"/>
    <x v="3"/>
    <n v="7"/>
    <n v="983.55"/>
    <n v="0.04"/>
    <n v="6609.4559999999992"/>
    <n v="869.32611162783053"/>
    <x v="1"/>
    <n v="6"/>
    <x v="1"/>
    <n v="0.13152763429060282"/>
    <n v="5.8098578763517001E-6"/>
    <x v="0"/>
    <s v="Jun-2024"/>
    <n v="202406"/>
  </r>
  <r>
    <s v="fef0e33b-b56e-4895-b0c2-00a9549c8a3b"/>
    <x v="392"/>
    <x v="5410"/>
    <x v="1"/>
    <x v="0"/>
    <x v="9"/>
    <n v="5"/>
    <n v="284.48"/>
    <n v="0.27"/>
    <n v="1038.3520000000001"/>
    <n v="113.2161061679389"/>
    <x v="1"/>
    <n v="6"/>
    <x v="1"/>
    <n v="0.10903441816256808"/>
    <n v="1.8982002249718786E-4"/>
    <x v="0"/>
    <s v="Jun-2024"/>
    <n v="202406"/>
  </r>
  <r>
    <s v="6d8b9ef2-0b15-428e-be7f-52ed59649445"/>
    <x v="410"/>
    <x v="2349"/>
    <x v="3"/>
    <x v="2"/>
    <x v="4"/>
    <n v="7"/>
    <n v="408.16"/>
    <n v="0.09"/>
    <n v="2599.9792000000002"/>
    <n v="393.27033699346453"/>
    <x v="1"/>
    <n v="6"/>
    <x v="1"/>
    <n v="0.1512590319928192"/>
    <n v="3.1500252002016009E-5"/>
    <x v="0"/>
    <s v="Jun-2024"/>
    <n v="202406"/>
  </r>
  <r>
    <s v="ab7de0b9-7f4a-4346-833c-e6ff72dcda3e"/>
    <x v="388"/>
    <x v="5411"/>
    <x v="3"/>
    <x v="1"/>
    <x v="5"/>
    <n v="1"/>
    <n v="418.33"/>
    <n v="0.28000000000000003"/>
    <n v="301.19760000000002"/>
    <n v="78.756578580694352"/>
    <x v="1"/>
    <n v="6"/>
    <x v="1"/>
    <n v="0.26147810799519766"/>
    <n v="6.6932804245452163E-4"/>
    <x v="0"/>
    <s v="Jun-2024"/>
    <n v="202406"/>
  </r>
  <r>
    <s v="65b73fca-5949-4ea9-b49a-39a2c9dc07e5"/>
    <x v="386"/>
    <x v="5412"/>
    <x v="2"/>
    <x v="0"/>
    <x v="4"/>
    <n v="2"/>
    <n v="419.7"/>
    <n v="0.26"/>
    <n v="621.15599999999995"/>
    <n v="175.23521496164949"/>
    <x v="1"/>
    <n v="6"/>
    <x v="1"/>
    <n v="0.28211144215245365"/>
    <n v="3.097450559923755E-4"/>
    <x v="0"/>
    <s v="Jun-2024"/>
    <n v="202406"/>
  </r>
  <r>
    <s v="e65911b4-b6f9-4032-8806-d0f7bb760280"/>
    <x v="410"/>
    <x v="5413"/>
    <x v="1"/>
    <x v="0"/>
    <x v="3"/>
    <n v="1"/>
    <n v="290.82"/>
    <n v="0.15"/>
    <n v="247.197"/>
    <n v="13.701128584311631"/>
    <x v="1"/>
    <n v="6"/>
    <x v="1"/>
    <n v="5.5425950089651697E-2"/>
    <n v="5.1578295853105011E-4"/>
    <x v="0"/>
    <s v="Jun-2024"/>
    <n v="202406"/>
  </r>
  <r>
    <s v="25bc0706-5170-4874-8cc4-eda76a2110a2"/>
    <x v="412"/>
    <x v="5414"/>
    <x v="3"/>
    <x v="2"/>
    <x v="1"/>
    <n v="9"/>
    <n v="958.12"/>
    <n v="0.21"/>
    <n v="6812.2332000000006"/>
    <n v="737.94304713064264"/>
    <x v="1"/>
    <n v="6"/>
    <x v="1"/>
    <n v="0.10832615758524569"/>
    <n v="2.4353247331579898E-5"/>
    <x v="0"/>
    <s v="Jun-2024"/>
    <n v="202406"/>
  </r>
  <r>
    <s v="b80da1f1-b239-4797-ac2a-85f23d1b1dbd"/>
    <x v="390"/>
    <x v="5415"/>
    <x v="3"/>
    <x v="2"/>
    <x v="2"/>
    <n v="4"/>
    <n v="374.81"/>
    <n v="0.1"/>
    <n v="1349.316"/>
    <n v="285.70696015333613"/>
    <x v="1"/>
    <n v="6"/>
    <x v="1"/>
    <n v="0.21174206794652706"/>
    <n v="6.6700461567194047E-5"/>
    <x v="0"/>
    <s v="Jun-2024"/>
    <n v="202406"/>
  </r>
  <r>
    <s v="506043c1-a06b-4a31-8135-6c0f1a385f64"/>
    <x v="413"/>
    <x v="5416"/>
    <x v="3"/>
    <x v="2"/>
    <x v="7"/>
    <n v="8"/>
    <n v="352.77"/>
    <n v="0.28000000000000003"/>
    <n v="2031.9552000000001"/>
    <n v="379.08515259573011"/>
    <x v="1"/>
    <n v="6"/>
    <x v="1"/>
    <n v="0.1865617670092973"/>
    <n v="9.9214785837798008E-5"/>
    <x v="0"/>
    <s v="Jun-2024"/>
    <n v="202406"/>
  </r>
  <r>
    <s v="d67bc0de-506b-48d9-bd3f-5c3300ff9350"/>
    <x v="413"/>
    <x v="5417"/>
    <x v="1"/>
    <x v="2"/>
    <x v="1"/>
    <n v="8"/>
    <n v="172.84"/>
    <n v="0.21"/>
    <n v="1092.3488"/>
    <n v="237.0229864132094"/>
    <x v="1"/>
    <n v="6"/>
    <x v="1"/>
    <n v="0.21698470892558255"/>
    <n v="1.5187456607266834E-4"/>
    <x v="0"/>
    <s v="Jun-2024"/>
    <n v="202406"/>
  </r>
  <r>
    <s v="243245b5-0bb8-4ef5-81be-5e81841ec62d"/>
    <x v="397"/>
    <x v="5418"/>
    <x v="1"/>
    <x v="2"/>
    <x v="6"/>
    <n v="6"/>
    <n v="665.14"/>
    <n v="0.09"/>
    <n v="3631.6644000000001"/>
    <n v="638.95505331483685"/>
    <x v="1"/>
    <n v="6"/>
    <x v="1"/>
    <n v="0.17594000517086239"/>
    <n v="2.2551643263072435E-5"/>
    <x v="0"/>
    <s v="Jun-2024"/>
    <n v="202406"/>
  </r>
  <r>
    <s v="6fb614b1-05d5-4688-8fdd-e3ff60d8f80f"/>
    <x v="415"/>
    <x v="5419"/>
    <x v="0"/>
    <x v="1"/>
    <x v="3"/>
    <n v="7"/>
    <n v="329.7"/>
    <n v="0.09"/>
    <n v="2100.1889999999999"/>
    <n v="588.21890021304182"/>
    <x v="1"/>
    <n v="6"/>
    <x v="1"/>
    <n v="0.28007903108388904"/>
    <n v="3.8996490315871567E-5"/>
    <x v="0"/>
    <s v="Jun-2024"/>
    <n v="202406"/>
  </r>
  <r>
    <s v="a8597536-bcd5-4f5c-9226-7fb4d32fef7f"/>
    <x v="401"/>
    <x v="5420"/>
    <x v="0"/>
    <x v="0"/>
    <x v="7"/>
    <n v="8"/>
    <n v="778.8"/>
    <n v="0.18"/>
    <n v="5108.9279999999999"/>
    <n v="803.43629017953413"/>
    <x v="1"/>
    <n v="6"/>
    <x v="1"/>
    <n v="0.15726122783087454"/>
    <n v="2.8890600924499231E-5"/>
    <x v="0"/>
    <s v="Jun-2024"/>
    <n v="202406"/>
  </r>
  <r>
    <s v="81039856-988e-4e46-a78d-78e3f36e0a6b"/>
    <x v="395"/>
    <x v="5421"/>
    <x v="1"/>
    <x v="2"/>
    <x v="4"/>
    <n v="2"/>
    <n v="216.13"/>
    <n v="0.25"/>
    <n v="324.19499999999999"/>
    <n v="25.26446781795844"/>
    <x v="1"/>
    <n v="6"/>
    <x v="1"/>
    <n v="7.7929850299845588E-2"/>
    <n v="5.7835561930319717E-4"/>
    <x v="0"/>
    <s v="Jun-2024"/>
    <n v="202406"/>
  </r>
  <r>
    <s v="4fc487ce-6055-4dfb-87b9-e17e20a50172"/>
    <x v="391"/>
    <x v="5422"/>
    <x v="0"/>
    <x v="2"/>
    <x v="1"/>
    <n v="1"/>
    <n v="735.33"/>
    <n v="0.16"/>
    <n v="617.67719999999997"/>
    <n v="99.784841994788081"/>
    <x v="1"/>
    <n v="6"/>
    <x v="1"/>
    <n v="0.16154852728057323"/>
    <n v="2.1758938163817605E-4"/>
    <x v="0"/>
    <s v="Jun-2024"/>
    <n v="202406"/>
  </r>
  <r>
    <s v="aa776fec-4e20-42d8-bbae-dfdddaebcad7"/>
    <x v="400"/>
    <x v="5423"/>
    <x v="1"/>
    <x v="0"/>
    <x v="4"/>
    <n v="4"/>
    <n v="795.99"/>
    <n v="0.09"/>
    <n v="2897.4036000000001"/>
    <n v="668.17074670606951"/>
    <x v="1"/>
    <n v="6"/>
    <x v="1"/>
    <n v="0.2306101734346121"/>
    <n v="2.8266686767421699E-5"/>
    <x v="0"/>
    <s v="Jun-2024"/>
    <n v="202406"/>
  </r>
  <r>
    <s v="8af1e6de-5f12-43c0-91b2-6a7e1426042a"/>
    <x v="395"/>
    <x v="5424"/>
    <x v="3"/>
    <x v="2"/>
    <x v="7"/>
    <n v="7"/>
    <n v="699.12"/>
    <n v="0.26"/>
    <n v="3621.4416000000001"/>
    <n v="604.03463007046594"/>
    <x v="1"/>
    <n v="6"/>
    <x v="1"/>
    <n v="0.16679397234252402"/>
    <n v="5.3128013993101535E-5"/>
    <x v="0"/>
    <s v="Jun-2024"/>
    <n v="202406"/>
  </r>
  <r>
    <s v="9fe52e77-b8ab-440c-ad6b-0172f6b483b6"/>
    <x v="388"/>
    <x v="5425"/>
    <x v="1"/>
    <x v="1"/>
    <x v="4"/>
    <n v="5"/>
    <n v="729.13"/>
    <n v="0.25"/>
    <n v="2734.2375000000002"/>
    <n v="565.00961228604262"/>
    <x v="1"/>
    <n v="6"/>
    <x v="1"/>
    <n v="0.20664247794350074"/>
    <n v="6.8574876908095953E-5"/>
    <x v="0"/>
    <s v="Jun-2024"/>
    <n v="202406"/>
  </r>
  <r>
    <s v="1ff5bbcc-2fd4-45f3-9449-90cffb90acb3"/>
    <x v="415"/>
    <x v="1748"/>
    <x v="0"/>
    <x v="0"/>
    <x v="1"/>
    <n v="2"/>
    <n v="176.77"/>
    <n v="0.27"/>
    <n v="258.08420000000001"/>
    <n v="43.935177009553158"/>
    <x v="1"/>
    <n v="6"/>
    <x v="1"/>
    <n v="0.17023582617437702"/>
    <n v="7.6370424845844883E-4"/>
    <x v="0"/>
    <s v="Jun-2024"/>
    <n v="202406"/>
  </r>
  <r>
    <s v="835f0151-9bc9-4542-9157-4eb22c96a1a1"/>
    <x v="399"/>
    <x v="5426"/>
    <x v="2"/>
    <x v="1"/>
    <x v="9"/>
    <n v="1"/>
    <n v="649.04"/>
    <n v="0.12"/>
    <n v="571.15519999999992"/>
    <n v="44.816867285284587"/>
    <x v="1"/>
    <n v="6"/>
    <x v="1"/>
    <n v="7.8467056389024542E-2"/>
    <n v="1.8488845063478369E-4"/>
    <x v="0"/>
    <s v="Jun-2024"/>
    <n v="202406"/>
  </r>
  <r>
    <s v="be19d750-7970-4753-a3d9-34b341c57524"/>
    <x v="411"/>
    <x v="5427"/>
    <x v="0"/>
    <x v="2"/>
    <x v="1"/>
    <n v="8"/>
    <n v="716.21"/>
    <n v="0.03"/>
    <n v="5557.7896000000001"/>
    <n v="1198.9025552588871"/>
    <x v="1"/>
    <n v="6"/>
    <x v="1"/>
    <n v="0.21571571461771188"/>
    <n v="5.2358945002164162E-6"/>
    <x v="0"/>
    <s v="Jun-2024"/>
    <n v="202406"/>
  </r>
  <r>
    <s v="d309369e-5b96-4c66-8a90-675b8d4d3e34"/>
    <x v="415"/>
    <x v="5428"/>
    <x v="2"/>
    <x v="0"/>
    <x v="6"/>
    <n v="8"/>
    <n v="920.28"/>
    <n v="0.11"/>
    <n v="6552.3936000000003"/>
    <n v="819.43743761078485"/>
    <x v="1"/>
    <n v="6"/>
    <x v="1"/>
    <n v="0.12505925126518419"/>
    <n v="1.4941104881123138E-5"/>
    <x v="0"/>
    <s v="Jun-2024"/>
    <n v="202406"/>
  </r>
  <r>
    <s v="f4de16ef-56d8-4dfc-b5b6-5a030138f7c1"/>
    <x v="403"/>
    <x v="5429"/>
    <x v="0"/>
    <x v="2"/>
    <x v="5"/>
    <n v="6"/>
    <n v="163.41999999999999"/>
    <n v="0.15"/>
    <n v="833.44200000000001"/>
    <n v="53.153340821577217"/>
    <x v="1"/>
    <n v="6"/>
    <x v="1"/>
    <n v="6.3775692635572978E-2"/>
    <n v="1.5298005140129727E-4"/>
    <x v="0"/>
    <s v="Jun-2024"/>
    <n v="202406"/>
  </r>
  <r>
    <s v="b73b0d75-c897-4e27-a4a0-7ad38a34f017"/>
    <x v="391"/>
    <x v="5430"/>
    <x v="3"/>
    <x v="2"/>
    <x v="3"/>
    <n v="6"/>
    <n v="282.35000000000002"/>
    <n v="0.06"/>
    <n v="1592.454"/>
    <n v="361.37888004945393"/>
    <x v="1"/>
    <n v="6"/>
    <x v="1"/>
    <n v="0.22693206839849311"/>
    <n v="3.5417035594120767E-5"/>
    <x v="0"/>
    <s v="Jun-2024"/>
    <n v="202406"/>
  </r>
  <r>
    <s v="66995ebd-38e9-477a-aa8f-36a4fdef597d"/>
    <x v="398"/>
    <x v="5431"/>
    <x v="1"/>
    <x v="0"/>
    <x v="8"/>
    <n v="3"/>
    <n v="729.7"/>
    <n v="0.03"/>
    <n v="2123.4270000000001"/>
    <n v="484.18951857621943"/>
    <x v="1"/>
    <n v="6"/>
    <x v="1"/>
    <n v="0.22802268153142038"/>
    <n v="1.3704262025489925E-5"/>
    <x v="0"/>
    <s v="Jun-2024"/>
    <n v="202406"/>
  </r>
  <r>
    <s v="b5413e95-107c-4f18-9fe0-87aa3deea29a"/>
    <x v="397"/>
    <x v="195"/>
    <x v="0"/>
    <x v="0"/>
    <x v="8"/>
    <n v="4"/>
    <n v="295.66000000000003"/>
    <n v="0.04"/>
    <n v="1135.3344"/>
    <n v="277.59984667284562"/>
    <x v="1"/>
    <n v="6"/>
    <x v="1"/>
    <n v="0.24450932401312392"/>
    <n v="3.3822634106744234E-5"/>
    <x v="0"/>
    <s v="Jun-2024"/>
    <n v="202406"/>
  </r>
  <r>
    <s v="8f696ecc-26b6-4a35-be2c-3090623ed633"/>
    <x v="404"/>
    <x v="5432"/>
    <x v="0"/>
    <x v="2"/>
    <x v="9"/>
    <n v="3"/>
    <n v="56.35"/>
    <n v="0.04"/>
    <n v="162.28800000000001"/>
    <n v="12.30343307209789"/>
    <x v="1"/>
    <n v="6"/>
    <x v="1"/>
    <n v="7.5812340235247772E-2"/>
    <n v="2.3661638568470866E-4"/>
    <x v="0"/>
    <s v="Jun-2024"/>
    <n v="202406"/>
  </r>
  <r>
    <s v="e0d2f288-51a8-417d-adad-47ef30c85415"/>
    <x v="395"/>
    <x v="5433"/>
    <x v="1"/>
    <x v="2"/>
    <x v="2"/>
    <n v="8"/>
    <n v="151.93"/>
    <n v="0.08"/>
    <n v="1118.2048"/>
    <n v="317.23574763521498"/>
    <x v="1"/>
    <n v="6"/>
    <x v="1"/>
    <n v="0.28370093531633472"/>
    <n v="6.5819785427499502E-5"/>
    <x v="0"/>
    <s v="Jun-2024"/>
    <n v="202406"/>
  </r>
  <r>
    <s v="910e2dde-3d88-4a04-88f9-e42d0cf4ee95"/>
    <x v="405"/>
    <x v="5434"/>
    <x v="0"/>
    <x v="1"/>
    <x v="9"/>
    <n v="7"/>
    <n v="259.97000000000003"/>
    <n v="0.05"/>
    <n v="1728.8005000000001"/>
    <n v="165.88765440326381"/>
    <x v="1"/>
    <n v="6"/>
    <x v="1"/>
    <n v="9.5955348464593693E-2"/>
    <n v="2.747569774534424E-5"/>
    <x v="0"/>
    <s v="Jun-2024"/>
    <n v="202406"/>
  </r>
  <r>
    <s v="85356f5f-a376-4bbf-b7c0-888662b42eda"/>
    <x v="408"/>
    <x v="5435"/>
    <x v="3"/>
    <x v="1"/>
    <x v="3"/>
    <n v="6"/>
    <n v="282.94"/>
    <n v="0.18"/>
    <n v="1392.0648000000001"/>
    <n v="210.54168701654649"/>
    <x v="1"/>
    <n v="6"/>
    <x v="1"/>
    <n v="0.1512441712602362"/>
    <n v="1.0602954690040292E-4"/>
    <x v="0"/>
    <s v="Jun-2024"/>
    <n v="202406"/>
  </r>
  <r>
    <s v="660e0b2a-c1d7-4456-98d0-c6cd055e1e6a"/>
    <x v="387"/>
    <x v="5436"/>
    <x v="1"/>
    <x v="1"/>
    <x v="9"/>
    <n v="6"/>
    <n v="50.3"/>
    <n v="0.1"/>
    <n v="271.61999999999989"/>
    <n v="45.524701380778303"/>
    <x v="1"/>
    <n v="6"/>
    <x v="1"/>
    <n v="0.16760437884094809"/>
    <n v="3.3134526176275685E-4"/>
    <x v="0"/>
    <s v="Jun-2024"/>
    <n v="202406"/>
  </r>
  <r>
    <s v="7b88f1e1-aafb-4cb0-a5a8-5cb34319fb5a"/>
    <x v="407"/>
    <x v="5437"/>
    <x v="0"/>
    <x v="2"/>
    <x v="1"/>
    <n v="2"/>
    <n v="503.89"/>
    <n v="0.16"/>
    <n v="846.53519999999992"/>
    <n v="62.590966596241472"/>
    <x v="1"/>
    <n v="6"/>
    <x v="1"/>
    <n v="7.3937819238044059E-2"/>
    <n v="1.587648097799123E-4"/>
    <x v="0"/>
    <s v="Jun-2024"/>
    <n v="202406"/>
  </r>
  <r>
    <s v="36bcb4ff-b1c4-4823-8cb6-232321076ab2"/>
    <x v="386"/>
    <x v="5438"/>
    <x v="2"/>
    <x v="1"/>
    <x v="0"/>
    <n v="4"/>
    <n v="416.57"/>
    <n v="0.2"/>
    <n v="1333.0239999999999"/>
    <n v="142.4410437972947"/>
    <x v="1"/>
    <n v="6"/>
    <x v="1"/>
    <n v="0.10685557334098614"/>
    <n v="1.2002784646037882E-4"/>
    <x v="0"/>
    <s v="Jun-2024"/>
    <n v="202406"/>
  </r>
  <r>
    <s v="91d2c38a-9a39-478d-b1b8-5673c25c67c3"/>
    <x v="413"/>
    <x v="5439"/>
    <x v="3"/>
    <x v="2"/>
    <x v="7"/>
    <n v="7"/>
    <n v="710.55"/>
    <n v="0.02"/>
    <n v="4874.3729999999996"/>
    <n v="943.04751444721285"/>
    <x v="1"/>
    <n v="6"/>
    <x v="1"/>
    <n v="0.19347052727544917"/>
    <n v="4.0210299868311276E-6"/>
    <x v="0"/>
    <s v="Jun-2024"/>
    <n v="202406"/>
  </r>
  <r>
    <s v="ebe8bb60-f794-4fe9-bb58-4ed76d5a81b7"/>
    <x v="403"/>
    <x v="5440"/>
    <x v="2"/>
    <x v="1"/>
    <x v="1"/>
    <n v="4"/>
    <n v="199.81"/>
    <n v="0.17"/>
    <n v="663.36919999999998"/>
    <n v="83.232597090726074"/>
    <x v="1"/>
    <n v="6"/>
    <x v="1"/>
    <n v="0.12546949284158215"/>
    <n v="2.1270206696361545E-4"/>
    <x v="0"/>
    <s v="Jun-2024"/>
    <n v="202406"/>
  </r>
  <r>
    <s v="e5e9c8ea-83aa-4343-a0ef-1f2aa0ba3c2e"/>
    <x v="397"/>
    <x v="5441"/>
    <x v="3"/>
    <x v="0"/>
    <x v="9"/>
    <n v="7"/>
    <n v="42.22"/>
    <n v="0.08"/>
    <n v="271.89679999999998"/>
    <n v="76.631539820756004"/>
    <x v="1"/>
    <n v="6"/>
    <x v="1"/>
    <n v="0.28184053589728164"/>
    <n v="2.7069093862082969E-4"/>
    <x v="0"/>
    <s v="Jun-2024"/>
    <n v="202406"/>
  </r>
  <r>
    <s v="7d51d8af-cf8b-42a8-ba41-4436956e4be4"/>
    <x v="389"/>
    <x v="5442"/>
    <x v="0"/>
    <x v="1"/>
    <x v="2"/>
    <n v="9"/>
    <n v="868.57"/>
    <n v="0.14000000000000001"/>
    <n v="6722.7317999999996"/>
    <n v="622.77529521136478"/>
    <x v="1"/>
    <n v="6"/>
    <x v="1"/>
    <n v="9.2637236429893702E-2"/>
    <n v="1.7909386181373471E-5"/>
    <x v="0"/>
    <s v="Jun-2024"/>
    <n v="202406"/>
  </r>
  <r>
    <s v="27d1728f-d1ff-4bc7-9748-d8f23ced4aaa"/>
    <x v="415"/>
    <x v="5443"/>
    <x v="0"/>
    <x v="1"/>
    <x v="0"/>
    <n v="3"/>
    <n v="327.87"/>
    <n v="0.26"/>
    <n v="727.87139999999999"/>
    <n v="110.66976204412499"/>
    <x v="1"/>
    <n v="6"/>
    <x v="1"/>
    <n v="0.15204576254009292"/>
    <n v="2.6433240816990477E-4"/>
    <x v="0"/>
    <s v="Jun-2024"/>
    <n v="202406"/>
  </r>
  <r>
    <s v="707178ab-cdf3-45d1-95d7-e1c2b93c670f"/>
    <x v="408"/>
    <x v="5444"/>
    <x v="2"/>
    <x v="2"/>
    <x v="6"/>
    <n v="4"/>
    <n v="590.33000000000004"/>
    <n v="0.05"/>
    <n v="2243.2539999999999"/>
    <n v="464.20572726871472"/>
    <x v="1"/>
    <n v="6"/>
    <x v="1"/>
    <n v="0.20693409095390658"/>
    <n v="2.1174597259160129E-5"/>
    <x v="0"/>
    <s v="Jun-2024"/>
    <n v="202406"/>
  </r>
  <r>
    <s v="75b61de8-5464-4d19-b89f-69d553199534"/>
    <x v="409"/>
    <x v="5445"/>
    <x v="1"/>
    <x v="2"/>
    <x v="7"/>
    <n v="2"/>
    <n v="486.08"/>
    <n v="0.04"/>
    <n v="933.27359999999999"/>
    <n v="213.7517909315672"/>
    <x v="1"/>
    <n v="6"/>
    <x v="1"/>
    <n v="0.22903443420189665"/>
    <n v="4.1145490454246219E-5"/>
    <x v="0"/>
    <s v="Jun-2024"/>
    <n v="202406"/>
  </r>
  <r>
    <s v="09869059-1e2f-4ac2-a765-28d5447a2ec5"/>
    <x v="395"/>
    <x v="5446"/>
    <x v="3"/>
    <x v="0"/>
    <x v="0"/>
    <n v="6"/>
    <n v="511.61"/>
    <n v="0.03"/>
    <n v="2977.5702000000001"/>
    <n v="810.97946546363494"/>
    <x v="1"/>
    <n v="6"/>
    <x v="1"/>
    <n v="0.27236283647103765"/>
    <n v="9.7730693301538288E-6"/>
    <x v="0"/>
    <s v="Jun-2024"/>
    <n v="202406"/>
  </r>
  <r>
    <s v="9a902555-afb7-4a92-ad2d-2d868a5d34e7"/>
    <x v="404"/>
    <x v="5447"/>
    <x v="2"/>
    <x v="1"/>
    <x v="4"/>
    <n v="9"/>
    <n v="428.72"/>
    <n v="0.13"/>
    <n v="3356.8775999999998"/>
    <n v="543.91315507328602"/>
    <x v="1"/>
    <n v="6"/>
    <x v="1"/>
    <n v="0.16202948688784066"/>
    <n v="3.3692023802118969E-5"/>
    <x v="0"/>
    <s v="Jun-2024"/>
    <n v="202406"/>
  </r>
  <r>
    <s v="8b21b08e-7bb5-4e86-baaa-c25291331ff6"/>
    <x v="399"/>
    <x v="5448"/>
    <x v="2"/>
    <x v="0"/>
    <x v="6"/>
    <n v="5"/>
    <n v="165.1"/>
    <n v="0.04"/>
    <n v="792.48"/>
    <n v="47.688173562504993"/>
    <x v="1"/>
    <n v="6"/>
    <x v="1"/>
    <n v="6.0175870132375568E-2"/>
    <n v="4.8455481526347668E-5"/>
    <x v="0"/>
    <s v="Jun-2024"/>
    <n v="202406"/>
  </r>
  <r>
    <s v="6e43050d-8eca-42c1-b77f-ff00ec18b4e2"/>
    <x v="404"/>
    <x v="5449"/>
    <x v="2"/>
    <x v="0"/>
    <x v="4"/>
    <n v="4"/>
    <n v="204.42"/>
    <n v="0.21"/>
    <n v="645.96719999999993"/>
    <n v="191.4200245522031"/>
    <x v="1"/>
    <n v="6"/>
    <x v="1"/>
    <n v="0.29633087338212083"/>
    <n v="2.5682418550044026E-4"/>
    <x v="0"/>
    <s v="Jun-2024"/>
    <n v="202406"/>
  </r>
  <r>
    <s v="4c84174b-bdd0-4206-ab0c-569d6b24baf2"/>
    <x v="403"/>
    <x v="5450"/>
    <x v="0"/>
    <x v="2"/>
    <x v="4"/>
    <n v="7"/>
    <n v="991.65"/>
    <n v="7.0000000000000007E-2"/>
    <n v="6455.6414999999997"/>
    <n v="1466.494886515869"/>
    <x v="1"/>
    <n v="6"/>
    <x v="1"/>
    <n v="0.2271648582895858"/>
    <n v="1.0084203095850351E-5"/>
    <x v="0"/>
    <s v="Jun-2024"/>
    <n v="202406"/>
  </r>
  <r>
    <s v="25c6dba9-3df0-4382-a2ee-e1e2de3dd2ac"/>
    <x v="401"/>
    <x v="5451"/>
    <x v="3"/>
    <x v="1"/>
    <x v="5"/>
    <n v="7"/>
    <n v="831.62"/>
    <n v="0.15"/>
    <n v="4948.1390000000001"/>
    <n v="622.51204258646692"/>
    <x v="1"/>
    <n v="6"/>
    <x v="1"/>
    <n v="0.12580730706766058"/>
    <n v="2.576726320744021E-5"/>
    <x v="0"/>
    <s v="Jun-2024"/>
    <n v="202406"/>
  </r>
  <r>
    <s v="ac770582-0004-4ac8-acf0-c230ccc68d4c"/>
    <x v="404"/>
    <x v="5452"/>
    <x v="3"/>
    <x v="2"/>
    <x v="9"/>
    <n v="4"/>
    <n v="181.38"/>
    <n v="0.1"/>
    <n v="652.96799999999996"/>
    <n v="94.244922026433784"/>
    <x v="1"/>
    <n v="6"/>
    <x v="1"/>
    <n v="0.1443331404087701"/>
    <n v="1.3783217554305877E-4"/>
    <x v="0"/>
    <s v="Jun-2024"/>
    <n v="202406"/>
  </r>
  <r>
    <s v="2b2cf546-f629-4056-a80a-d63027cf981f"/>
    <x v="400"/>
    <x v="5453"/>
    <x v="0"/>
    <x v="2"/>
    <x v="3"/>
    <n v="5"/>
    <n v="128.34"/>
    <n v="0.19"/>
    <n v="519.77700000000004"/>
    <n v="43.961947144838149"/>
    <x v="1"/>
    <n v="6"/>
    <x v="1"/>
    <n v="8.4578477202412086E-2"/>
    <n v="2.9608851488234375E-4"/>
    <x v="0"/>
    <s v="Jun-2024"/>
    <n v="202406"/>
  </r>
  <r>
    <s v="b611158c-7184-4f26-8732-bddca30a5f8a"/>
    <x v="399"/>
    <x v="5454"/>
    <x v="2"/>
    <x v="2"/>
    <x v="6"/>
    <n v="1"/>
    <n v="237.17"/>
    <n v="0.06"/>
    <n v="222.93979999999999"/>
    <n v="40.569370404398761"/>
    <x v="1"/>
    <n v="6"/>
    <x v="1"/>
    <n v="0.18197455279137581"/>
    <n v="2.5298309229666486E-4"/>
    <x v="0"/>
    <s v="Jun-2024"/>
    <n v="202406"/>
  </r>
  <r>
    <s v="0b6ff252-ebf4-4b9c-82be-06e81c4a2cd1"/>
    <x v="407"/>
    <x v="5455"/>
    <x v="3"/>
    <x v="2"/>
    <x v="4"/>
    <n v="3"/>
    <n v="566.99"/>
    <n v="0.16"/>
    <n v="1428.8148000000001"/>
    <n v="169.64869309962091"/>
    <x v="1"/>
    <n v="6"/>
    <x v="1"/>
    <n v="0.11873385766974201"/>
    <n v="9.4063975261174509E-5"/>
    <x v="0"/>
    <s v="Jun-2024"/>
    <n v="202406"/>
  </r>
  <r>
    <s v="4729c826-328e-4856-b0a6-f491221f91dc"/>
    <x v="389"/>
    <x v="5456"/>
    <x v="0"/>
    <x v="1"/>
    <x v="7"/>
    <n v="4"/>
    <n v="663.97"/>
    <n v="0.12"/>
    <n v="2337.1743999999999"/>
    <n v="655.51054456712143"/>
    <x v="1"/>
    <n v="6"/>
    <x v="1"/>
    <n v="0.28047138654570297"/>
    <n v="4.5182764281518737E-5"/>
    <x v="0"/>
    <s v="Jun-2024"/>
    <n v="202406"/>
  </r>
  <r>
    <s v="d618edfd-8bc0-4505-b8a0-8296ef6f5316"/>
    <x v="407"/>
    <x v="5457"/>
    <x v="2"/>
    <x v="1"/>
    <x v="9"/>
    <n v="2"/>
    <n v="936.72"/>
    <n v="0.24"/>
    <n v="1423.8144"/>
    <n v="420.37688625994173"/>
    <x v="1"/>
    <n v="6"/>
    <x v="1"/>
    <n v="0.29524696916953624"/>
    <n v="1.2810658467845247E-4"/>
    <x v="0"/>
    <s v="Jun-2024"/>
    <n v="202406"/>
  </r>
  <r>
    <s v="705d2313-e46e-4f56-b1b0-a62d20bf07fe"/>
    <x v="401"/>
    <x v="5458"/>
    <x v="1"/>
    <x v="1"/>
    <x v="3"/>
    <n v="6"/>
    <n v="291.83999999999997"/>
    <n v="0.19"/>
    <n v="1418.3424"/>
    <n v="379.06845579248471"/>
    <x v="1"/>
    <n v="6"/>
    <x v="1"/>
    <n v="0.26726159761739104"/>
    <n v="1.0850694444444445E-4"/>
    <x v="0"/>
    <s v="Jun-2024"/>
    <n v="202406"/>
  </r>
  <r>
    <s v="2c37ec9b-aeff-4b1d-932b-cf3ed480fbbf"/>
    <x v="402"/>
    <x v="5459"/>
    <x v="1"/>
    <x v="1"/>
    <x v="0"/>
    <n v="5"/>
    <n v="683.7"/>
    <n v="0.22"/>
    <n v="2666.43"/>
    <n v="363.35193112876652"/>
    <x v="1"/>
    <n v="6"/>
    <x v="1"/>
    <n v="0.13626906805307717"/>
    <n v="6.4355711569401779E-5"/>
    <x v="0"/>
    <s v="Jun-2024"/>
    <n v="202406"/>
  </r>
  <r>
    <s v="be75025e-3969-4959-ac14-452e4f3668d2"/>
    <x v="404"/>
    <x v="5460"/>
    <x v="1"/>
    <x v="0"/>
    <x v="2"/>
    <n v="1"/>
    <n v="589.91999999999996"/>
    <n v="0.2"/>
    <n v="471.93599999999998"/>
    <n v="83.102447946258494"/>
    <x v="1"/>
    <n v="6"/>
    <x v="1"/>
    <n v="0.17608838475186994"/>
    <n v="3.3902902088418774E-4"/>
    <x v="0"/>
    <s v="Jun-2024"/>
    <n v="202406"/>
  </r>
  <r>
    <s v="9750d836-4e4b-40cf-a7cb-f8e3af32e3b2"/>
    <x v="410"/>
    <x v="5461"/>
    <x v="0"/>
    <x v="1"/>
    <x v="0"/>
    <n v="8"/>
    <n v="234.67"/>
    <n v="0.01"/>
    <n v="1858.5863999999999"/>
    <n v="158.30978990940091"/>
    <x v="1"/>
    <n v="6"/>
    <x v="1"/>
    <n v="8.5177525193018147E-2"/>
    <n v="5.3266288831124561E-6"/>
    <x v="0"/>
    <s v="Jun-2024"/>
    <n v="202406"/>
  </r>
  <r>
    <s v="fd1ca47d-3f8a-483a-abe2-1f90534ca213"/>
    <x v="395"/>
    <x v="2303"/>
    <x v="1"/>
    <x v="2"/>
    <x v="0"/>
    <n v="6"/>
    <n v="346.74"/>
    <n v="0.01"/>
    <n v="2059.6356000000001"/>
    <n v="388.14108552648372"/>
    <x v="1"/>
    <n v="6"/>
    <x v="1"/>
    <n v="0.18845133844379253"/>
    <n v="4.8066755109496065E-6"/>
    <x v="0"/>
    <s v="Jun-2024"/>
    <n v="202406"/>
  </r>
  <r>
    <s v="4f6d4537-e44b-41ad-b3e8-5f3fe207c7ba"/>
    <x v="405"/>
    <x v="5462"/>
    <x v="2"/>
    <x v="2"/>
    <x v="7"/>
    <n v="6"/>
    <n v="341.24"/>
    <n v="0.1"/>
    <n v="1842.6959999999999"/>
    <n v="92.399637584971615"/>
    <x v="1"/>
    <n v="6"/>
    <x v="1"/>
    <n v="5.0143722884822897E-2"/>
    <n v="4.8841480092212718E-5"/>
    <x v="0"/>
    <s v="Jun-2024"/>
    <n v="202406"/>
  </r>
  <r>
    <s v="6d402ff3-efe1-4703-b6f7-ee67fb1b08f0"/>
    <x v="390"/>
    <x v="5463"/>
    <x v="0"/>
    <x v="0"/>
    <x v="4"/>
    <n v="3"/>
    <n v="200.54"/>
    <n v="0.24"/>
    <n v="457.2312"/>
    <n v="30.30604242778584"/>
    <x v="1"/>
    <n v="6"/>
    <x v="1"/>
    <n v="6.6281658880202932E-2"/>
    <n v="3.9892290814800039E-4"/>
    <x v="0"/>
    <s v="Jun-2024"/>
    <n v="202406"/>
  </r>
  <r>
    <s v="4cdb53fe-964d-4d09-83b6-5ac3e86b078b"/>
    <x v="389"/>
    <x v="5464"/>
    <x v="0"/>
    <x v="1"/>
    <x v="6"/>
    <n v="5"/>
    <n v="644.91"/>
    <n v="0.25"/>
    <n v="2418.4124999999999"/>
    <n v="384.32292197337921"/>
    <x v="1"/>
    <n v="6"/>
    <x v="1"/>
    <n v="0.15891537195303912"/>
    <n v="7.7530198012125724E-5"/>
    <x v="0"/>
    <s v="Jun-2024"/>
    <n v="202406"/>
  </r>
  <r>
    <s v="671ae8da-ada3-47d1-b6f9-4a8fed04e457"/>
    <x v="404"/>
    <x v="2781"/>
    <x v="1"/>
    <x v="1"/>
    <x v="3"/>
    <n v="8"/>
    <n v="962.69"/>
    <n v="0.02"/>
    <n v="7547.4895999999999"/>
    <n v="463.97236233219098"/>
    <x v="1"/>
    <n v="6"/>
    <x v="1"/>
    <n v="6.1473733243990289E-2"/>
    <n v="2.5968899645784207E-6"/>
    <x v="0"/>
    <s v="Jun-2024"/>
    <n v="202406"/>
  </r>
  <r>
    <s v="c8152155-bb3d-487a-8357-31370227945d"/>
    <x v="396"/>
    <x v="5465"/>
    <x v="3"/>
    <x v="2"/>
    <x v="6"/>
    <n v="9"/>
    <n v="322.83"/>
    <n v="0.27"/>
    <n v="2120.9931000000001"/>
    <n v="372.3763707138981"/>
    <x v="1"/>
    <n v="6"/>
    <x v="1"/>
    <n v="0.1755669882725682"/>
    <n v="9.2928166527274435E-5"/>
    <x v="0"/>
    <s v="Jun-2024"/>
    <n v="202406"/>
  </r>
  <r>
    <s v="858a8e88-e222-4381-8072-4b9aee17616b"/>
    <x v="406"/>
    <x v="5466"/>
    <x v="3"/>
    <x v="2"/>
    <x v="9"/>
    <n v="6"/>
    <n v="687.44"/>
    <n v="0.3"/>
    <n v="2887.248"/>
    <n v="836.12948173024881"/>
    <x v="1"/>
    <n v="6"/>
    <x v="1"/>
    <n v="0.28959392533313688"/>
    <n v="7.2733620388688457E-5"/>
    <x v="0"/>
    <s v="Jun-2024"/>
    <n v="202406"/>
  </r>
  <r>
    <s v="d1a2bb61-cce6-4e96-a684-78a3a8494c55"/>
    <x v="405"/>
    <x v="5467"/>
    <x v="1"/>
    <x v="0"/>
    <x v="6"/>
    <n v="7"/>
    <n v="683.31"/>
    <n v="0.08"/>
    <n v="4400.5164000000004"/>
    <n v="1235.154928422515"/>
    <x v="1"/>
    <n v="6"/>
    <x v="1"/>
    <n v="0.28068408708180587"/>
    <n v="1.6725309784097158E-5"/>
    <x v="0"/>
    <s v="Jun-2024"/>
    <n v="202406"/>
  </r>
  <r>
    <s v="cb738347-67de-4bac-b722-e813d235518e"/>
    <x v="409"/>
    <x v="5468"/>
    <x v="3"/>
    <x v="0"/>
    <x v="1"/>
    <n v="8"/>
    <n v="196.91"/>
    <n v="0.27"/>
    <n v="1149.9544000000001"/>
    <n v="102.6775077581285"/>
    <x v="1"/>
    <n v="6"/>
    <x v="1"/>
    <n v="8.9288329831277213E-2"/>
    <n v="1.7139810065512165E-4"/>
    <x v="0"/>
    <s v="Jun-2024"/>
    <n v="202406"/>
  </r>
  <r>
    <s v="4e42c645-df5e-4227-abed-77e79582fb9c"/>
    <x v="412"/>
    <x v="5469"/>
    <x v="2"/>
    <x v="2"/>
    <x v="7"/>
    <n v="9"/>
    <n v="598.71"/>
    <n v="0.25"/>
    <n v="4041.2925"/>
    <n v="1196.607707591322"/>
    <x v="1"/>
    <n v="6"/>
    <x v="1"/>
    <n v="0.29609529812339047"/>
    <n v="4.6396047799064282E-5"/>
    <x v="0"/>
    <s v="Jun-2024"/>
    <n v="202406"/>
  </r>
  <r>
    <s v="a60feef5-1e8c-40c1-9989-94e4ab51ee9c"/>
    <x v="392"/>
    <x v="5470"/>
    <x v="3"/>
    <x v="2"/>
    <x v="9"/>
    <n v="4"/>
    <n v="252.64"/>
    <n v="0.17"/>
    <n v="838.76479999999992"/>
    <n v="156.92947040395489"/>
    <x v="1"/>
    <n v="6"/>
    <x v="1"/>
    <n v="0.18709591819298438"/>
    <n v="1.6822355921469287E-4"/>
    <x v="0"/>
    <s v="Jun-2024"/>
    <n v="202406"/>
  </r>
  <r>
    <s v="9e68783b-0bc5-4417-b730-2855afa3bd70"/>
    <x v="388"/>
    <x v="2609"/>
    <x v="0"/>
    <x v="0"/>
    <x v="3"/>
    <n v="3"/>
    <n v="325.85000000000002"/>
    <n v="0.18"/>
    <n v="801.59100000000012"/>
    <n v="187.40672422788359"/>
    <x v="1"/>
    <n v="6"/>
    <x v="1"/>
    <n v="0.23379344856402276"/>
    <n v="1.8413380389749884E-4"/>
    <x v="0"/>
    <s v="Jun-2024"/>
    <n v="202406"/>
  </r>
  <r>
    <s v="88d8d241-7941-4b29-ad84-3154e155dc2e"/>
    <x v="413"/>
    <x v="5471"/>
    <x v="2"/>
    <x v="2"/>
    <x v="0"/>
    <n v="9"/>
    <n v="964.05"/>
    <n v="0.3"/>
    <n v="6073.5149999999994"/>
    <n v="1803.872063658881"/>
    <x v="1"/>
    <n v="6"/>
    <x v="1"/>
    <n v="0.29700627456405082"/>
    <n v="3.4576353232024619E-5"/>
    <x v="0"/>
    <s v="Jun-2024"/>
    <n v="202406"/>
  </r>
  <r>
    <s v="26c896d7-c2cb-4f62-865a-a7c8e7c1557b"/>
    <x v="389"/>
    <x v="207"/>
    <x v="3"/>
    <x v="1"/>
    <x v="3"/>
    <n v="8"/>
    <n v="133.41"/>
    <n v="0.03"/>
    <n v="1035.2616"/>
    <n v="231.86680111942519"/>
    <x v="1"/>
    <n v="6"/>
    <x v="1"/>
    <n v="0.22396928575292002"/>
    <n v="2.8108837418484372E-5"/>
    <x v="0"/>
    <s v="Jun-2024"/>
    <n v="202406"/>
  </r>
  <r>
    <s v="e5ad687b-9691-45fb-8a6f-5d0edd0457e2"/>
    <x v="393"/>
    <x v="5472"/>
    <x v="2"/>
    <x v="2"/>
    <x v="0"/>
    <n v="8"/>
    <n v="594.03"/>
    <n v="0.18"/>
    <n v="3896.8368"/>
    <n v="905.78379214846029"/>
    <x v="1"/>
    <n v="6"/>
    <x v="1"/>
    <n v="0.23244078175110139"/>
    <n v="3.787687490530781E-5"/>
    <x v="0"/>
    <s v="Jun-2024"/>
    <n v="202406"/>
  </r>
  <r>
    <s v="dfc83967-7efd-4801-b511-1517f8d3770a"/>
    <x v="411"/>
    <x v="5473"/>
    <x v="0"/>
    <x v="2"/>
    <x v="2"/>
    <n v="5"/>
    <n v="882.28"/>
    <n v="0.18"/>
    <n v="3617.348"/>
    <n v="553.47265719339487"/>
    <x v="1"/>
    <n v="6"/>
    <x v="1"/>
    <n v="0.15300509024661019"/>
    <n v="4.0803373078841186E-5"/>
    <x v="0"/>
    <s v="Jun-2024"/>
    <n v="202406"/>
  </r>
  <r>
    <s v="b8be400b-f00f-4957-8179-a48cf232889c"/>
    <x v="399"/>
    <x v="5474"/>
    <x v="3"/>
    <x v="1"/>
    <x v="0"/>
    <n v="8"/>
    <n v="21.47"/>
    <n v="0.14000000000000001"/>
    <n v="147.71360000000001"/>
    <n v="28.22319929130774"/>
    <x v="1"/>
    <n v="6"/>
    <x v="1"/>
    <n v="0.1910670330376332"/>
    <n v="8.1509082440614825E-4"/>
    <x v="0"/>
    <s v="Jun-2024"/>
    <n v="202406"/>
  </r>
  <r>
    <s v="6a752030-8637-409f-8191-1e1f50153d54"/>
    <x v="390"/>
    <x v="5475"/>
    <x v="1"/>
    <x v="0"/>
    <x v="4"/>
    <n v="9"/>
    <n v="876.93"/>
    <n v="0.3"/>
    <n v="5524.6589999999997"/>
    <n v="1440.903013402906"/>
    <x v="1"/>
    <n v="6"/>
    <x v="1"/>
    <n v="0.2608130227409341"/>
    <n v="3.8011395816465778E-5"/>
    <x v="0"/>
    <s v="Jun-2024"/>
    <n v="202406"/>
  </r>
  <r>
    <s v="b745166d-8974-4950-bb5a-8e7f221b21f6"/>
    <x v="412"/>
    <x v="5476"/>
    <x v="1"/>
    <x v="2"/>
    <x v="5"/>
    <n v="8"/>
    <n v="452.99"/>
    <n v="0.28000000000000003"/>
    <n v="2609.2224000000001"/>
    <n v="583.36706318277402"/>
    <x v="1"/>
    <n v="6"/>
    <x v="1"/>
    <n v="0.22357889583608281"/>
    <n v="7.7264398772599845E-5"/>
    <x v="0"/>
    <s v="Jun-2024"/>
    <n v="202406"/>
  </r>
  <r>
    <s v="afda2199-86ab-4d3a-8cf5-da92961d75e1"/>
    <x v="407"/>
    <x v="5477"/>
    <x v="3"/>
    <x v="2"/>
    <x v="4"/>
    <n v="6"/>
    <n v="137.99"/>
    <n v="0.11"/>
    <n v="736.86660000000006"/>
    <n v="128.99075698518021"/>
    <x v="1"/>
    <n v="6"/>
    <x v="1"/>
    <n v="0.17505306521584801"/>
    <n v="1.3285986907263811E-4"/>
    <x v="0"/>
    <s v="Jun-2024"/>
    <n v="202406"/>
  </r>
  <r>
    <s v="01fc549e-aced-48fd-ba21-5db7260e8593"/>
    <x v="400"/>
    <x v="5478"/>
    <x v="3"/>
    <x v="2"/>
    <x v="6"/>
    <n v="9"/>
    <n v="724.2"/>
    <n v="0.24"/>
    <n v="4953.5280000000002"/>
    <n v="748.22494789396035"/>
    <x v="1"/>
    <n v="6"/>
    <x v="1"/>
    <n v="0.15104889846064468"/>
    <n v="3.6822240633342537E-5"/>
    <x v="0"/>
    <s v="Jun-2024"/>
    <n v="202406"/>
  </r>
  <r>
    <s v="3993bd96-a29a-45c9-bccd-619ea20056e6"/>
    <x v="395"/>
    <x v="5479"/>
    <x v="3"/>
    <x v="1"/>
    <x v="7"/>
    <n v="3"/>
    <n v="662.29"/>
    <n v="0.15"/>
    <n v="1688.8395"/>
    <n v="433.37611570162932"/>
    <x v="1"/>
    <n v="6"/>
    <x v="1"/>
    <n v="0.25661178324028383"/>
    <n v="7.5495628803092299E-5"/>
    <x v="0"/>
    <s v="Jun-2024"/>
    <n v="202406"/>
  </r>
  <r>
    <s v="bdea250c-ebb4-404b-8fcc-e50d5bbdd7dc"/>
    <x v="393"/>
    <x v="5480"/>
    <x v="0"/>
    <x v="0"/>
    <x v="1"/>
    <n v="7"/>
    <n v="248.45"/>
    <n v="0.01"/>
    <n v="1721.7584999999999"/>
    <n v="140.83158054657031"/>
    <x v="1"/>
    <n v="6"/>
    <x v="1"/>
    <n v="8.1795199818424189E-2"/>
    <n v="5.7499353132277268E-6"/>
    <x v="0"/>
    <s v="Jun-2024"/>
    <n v="202406"/>
  </r>
  <r>
    <s v="6b9b3236-3213-4fb9-9822-c02cae49116d"/>
    <x v="401"/>
    <x v="5481"/>
    <x v="3"/>
    <x v="1"/>
    <x v="2"/>
    <n v="8"/>
    <n v="582.76"/>
    <n v="0.19"/>
    <n v="3776.2847999999999"/>
    <n v="773.83716606310998"/>
    <x v="1"/>
    <n v="6"/>
    <x v="1"/>
    <n v="0.20492023431683701"/>
    <n v="4.0754341409842817E-5"/>
    <x v="0"/>
    <s v="Jun-2024"/>
    <n v="202406"/>
  </r>
  <r>
    <s v="468ccc01-3393-4e52-95a3-2ea618ed1ba4"/>
    <x v="407"/>
    <x v="5482"/>
    <x v="3"/>
    <x v="0"/>
    <x v="6"/>
    <n v="1"/>
    <n v="992.72"/>
    <n v="0.12"/>
    <n v="873.59360000000004"/>
    <n v="123.6150308727951"/>
    <x v="1"/>
    <n v="6"/>
    <x v="1"/>
    <n v="0.14150175879584637"/>
    <n v="1.2088000644693367E-4"/>
    <x v="0"/>
    <s v="Jun-2024"/>
    <n v="202406"/>
  </r>
  <r>
    <s v="8574bf69-a61d-4c95-9464-5c5d2941e33b"/>
    <x v="405"/>
    <x v="841"/>
    <x v="3"/>
    <x v="1"/>
    <x v="3"/>
    <n v="8"/>
    <n v="345.42"/>
    <n v="0.27"/>
    <n v="2017.2528"/>
    <n v="170.0738733860359"/>
    <x v="1"/>
    <n v="6"/>
    <x v="1"/>
    <n v="8.4309647945976771E-2"/>
    <n v="9.7707139134966127E-5"/>
    <x v="0"/>
    <s v="Jun-2024"/>
    <n v="202406"/>
  </r>
  <r>
    <s v="89bfde8e-a4e6-4834-b582-887cadd997ac"/>
    <x v="405"/>
    <x v="5483"/>
    <x v="1"/>
    <x v="2"/>
    <x v="9"/>
    <n v="9"/>
    <n v="461.71"/>
    <n v="0.02"/>
    <n v="4072.2821999999992"/>
    <n v="1111.968653210678"/>
    <x v="1"/>
    <n v="6"/>
    <x v="1"/>
    <n v="0.27305785763341212"/>
    <n v="4.8130259734946668E-6"/>
    <x v="0"/>
    <s v="Jun-2024"/>
    <n v="202406"/>
  </r>
  <r>
    <s v="50b873d9-a88a-476a-96e8-b0a3d600847a"/>
    <x v="408"/>
    <x v="5484"/>
    <x v="0"/>
    <x v="1"/>
    <x v="9"/>
    <n v="7"/>
    <n v="420.58"/>
    <n v="0.09"/>
    <n v="2679.0945999999999"/>
    <n v="669.87289691257888"/>
    <x v="1"/>
    <n v="6"/>
    <x v="1"/>
    <n v="0.2500370449451762"/>
    <n v="3.0570029143427784E-5"/>
    <x v="0"/>
    <s v="Jun-2024"/>
    <n v="202406"/>
  </r>
  <r>
    <s v="62033d8e-ccbc-4fba-af21-36efd6ec0210"/>
    <x v="414"/>
    <x v="5485"/>
    <x v="3"/>
    <x v="2"/>
    <x v="6"/>
    <n v="9"/>
    <n v="904.19"/>
    <n v="0.1"/>
    <n v="7323.9390000000012"/>
    <n v="657.70098635206568"/>
    <x v="1"/>
    <n v="6"/>
    <x v="1"/>
    <n v="8.9801537990972555E-2"/>
    <n v="1.2288469360544918E-5"/>
    <x v="0"/>
    <s v="Jun-2024"/>
    <n v="202406"/>
  </r>
  <r>
    <s v="0b8e3791-1d92-485f-9e37-fb2579b1a0e0"/>
    <x v="387"/>
    <x v="5486"/>
    <x v="3"/>
    <x v="2"/>
    <x v="0"/>
    <n v="5"/>
    <n v="848.74"/>
    <n v="0.03"/>
    <n v="4116.3890000000001"/>
    <n v="230.7287174971801"/>
    <x v="1"/>
    <n v="6"/>
    <x v="1"/>
    <n v="5.6051242362463824E-2"/>
    <n v="7.0693027311072887E-6"/>
    <x v="0"/>
    <s v="Jun-2024"/>
    <n v="202406"/>
  </r>
  <r>
    <s v="18a61b09-d738-4a7f-9784-fed1e8c3e042"/>
    <x v="390"/>
    <x v="5487"/>
    <x v="0"/>
    <x v="0"/>
    <x v="0"/>
    <n v="5"/>
    <n v="45.06"/>
    <n v="7.0000000000000007E-2"/>
    <n v="209.529"/>
    <n v="11.69360345044163"/>
    <x v="1"/>
    <n v="6"/>
    <x v="1"/>
    <n v="5.5808997563304506E-2"/>
    <n v="3.1069684864624947E-4"/>
    <x v="0"/>
    <s v="Jun-2024"/>
    <n v="202406"/>
  </r>
  <r>
    <s v="bd45c9f8-16c3-4b56-b055-95dc8419016e"/>
    <x v="405"/>
    <x v="5488"/>
    <x v="1"/>
    <x v="1"/>
    <x v="9"/>
    <n v="2"/>
    <n v="717.66"/>
    <n v="0.28999999999999998"/>
    <n v="1019.0771999999999"/>
    <n v="55.450229246044778"/>
    <x v="1"/>
    <n v="6"/>
    <x v="1"/>
    <n v="5.4412196883655901E-2"/>
    <n v="2.0204553688376112E-4"/>
    <x v="0"/>
    <s v="Jun-2024"/>
    <n v="202406"/>
  </r>
  <r>
    <s v="1c0b153e-0769-4300-ac50-e6f4d77f10b7"/>
    <x v="390"/>
    <x v="4412"/>
    <x v="2"/>
    <x v="1"/>
    <x v="3"/>
    <n v="6"/>
    <n v="953.63"/>
    <n v="0.13"/>
    <n v="4977.9485999999997"/>
    <n v="587.49689328660907"/>
    <x v="1"/>
    <n v="6"/>
    <x v="1"/>
    <n v="0.11801987937091378"/>
    <n v="2.2720202454480951E-5"/>
    <x v="0"/>
    <s v="Jun-2024"/>
    <n v="202406"/>
  </r>
  <r>
    <s v="58467335-44ba-4dff-8854-9cde3e043897"/>
    <x v="410"/>
    <x v="5489"/>
    <x v="1"/>
    <x v="0"/>
    <x v="3"/>
    <n v="2"/>
    <n v="342.31"/>
    <n v="0.28999999999999998"/>
    <n v="486.08019999999999"/>
    <n v="45.997432658654361"/>
    <x v="1"/>
    <n v="6"/>
    <x v="1"/>
    <n v="9.4629307383132175E-2"/>
    <n v="4.2359264993719139E-4"/>
    <x v="0"/>
    <s v="Jun-2024"/>
    <n v="202406"/>
  </r>
  <r>
    <s v="0ae7db41-3f63-4842-b556-2d9c177c5332"/>
    <x v="400"/>
    <x v="5490"/>
    <x v="3"/>
    <x v="2"/>
    <x v="9"/>
    <n v="9"/>
    <n v="657.68"/>
    <n v="0.25"/>
    <n v="4439.34"/>
    <n v="377.3939006943657"/>
    <x v="1"/>
    <n v="6"/>
    <x v="1"/>
    <n v="8.5011263091893316E-2"/>
    <n v="4.223600805525146E-5"/>
    <x v="0"/>
    <s v="Jun-2024"/>
    <n v="202406"/>
  </r>
  <r>
    <s v="62534308-70f6-4cbb-860a-3c47b540e631"/>
    <x v="410"/>
    <x v="5491"/>
    <x v="0"/>
    <x v="1"/>
    <x v="7"/>
    <n v="5"/>
    <n v="433.08"/>
    <n v="0.14000000000000001"/>
    <n v="1862.2439999999999"/>
    <n v="380.58665278751818"/>
    <x v="1"/>
    <n v="6"/>
    <x v="1"/>
    <n v="0.20436991757660017"/>
    <n v="6.4653181860164412E-5"/>
    <x v="0"/>
    <s v="Jun-2024"/>
    <n v="202406"/>
  </r>
  <r>
    <s v="10d0ce55-cbd8-4924-aae7-c83892ecc323"/>
    <x v="394"/>
    <x v="5492"/>
    <x v="3"/>
    <x v="0"/>
    <x v="2"/>
    <n v="2"/>
    <n v="505.13"/>
    <n v="0.28999999999999998"/>
    <n v="717.28459999999995"/>
    <n v="167.19121962188581"/>
    <x v="1"/>
    <n v="6"/>
    <x v="1"/>
    <n v="0.23308909688272383"/>
    <n v="2.8705481757171418E-4"/>
    <x v="0"/>
    <s v="Jun-2024"/>
    <n v="202406"/>
  </r>
  <r>
    <s v="13c6b5cc-fa66-436a-8702-e8fdf5d8ba26"/>
    <x v="403"/>
    <x v="5493"/>
    <x v="3"/>
    <x v="0"/>
    <x v="9"/>
    <n v="7"/>
    <n v="957.61"/>
    <n v="0.06"/>
    <n v="6301.0738000000001"/>
    <n v="1241.2220762693989"/>
    <x v="1"/>
    <n v="6"/>
    <x v="1"/>
    <n v="0.19698580205002503"/>
    <n v="8.9508553288171292E-6"/>
    <x v="0"/>
    <s v="Jun-2024"/>
    <n v="202406"/>
  </r>
  <r>
    <s v="84635bd6-eca6-4fe1-ae29-2ca65d55b044"/>
    <x v="399"/>
    <x v="5494"/>
    <x v="3"/>
    <x v="1"/>
    <x v="1"/>
    <n v="3"/>
    <n v="372.84"/>
    <n v="0.27"/>
    <n v="816.51959999999997"/>
    <n v="103.81745516811669"/>
    <x v="1"/>
    <n v="6"/>
    <x v="1"/>
    <n v="0.12714631120687941"/>
    <n v="2.4139040875442551E-4"/>
    <x v="0"/>
    <s v="Jun-2024"/>
    <n v="202406"/>
  </r>
  <r>
    <s v="2a564228-be24-4c3e-a2ed-13cfc2a66316"/>
    <x v="414"/>
    <x v="5495"/>
    <x v="0"/>
    <x v="2"/>
    <x v="4"/>
    <n v="8"/>
    <n v="949.66"/>
    <n v="0.16"/>
    <n v="6381.7151999999996"/>
    <n v="1463.756492371986"/>
    <x v="1"/>
    <n v="6"/>
    <x v="1"/>
    <n v="0.22936725417831028"/>
    <n v="2.10601689025546E-5"/>
    <x v="0"/>
    <s v="Jun-2024"/>
    <n v="202406"/>
  </r>
  <r>
    <s v="700a58e8-485e-4f30-9a2e-4ef96b11942b"/>
    <x v="394"/>
    <x v="5496"/>
    <x v="1"/>
    <x v="0"/>
    <x v="5"/>
    <n v="4"/>
    <n v="455.89"/>
    <n v="0.15"/>
    <n v="1550.0260000000001"/>
    <n v="149.97268519321821"/>
    <x v="1"/>
    <n v="6"/>
    <x v="1"/>
    <n v="9.675494810617255E-2"/>
    <n v="8.2256684726578775E-5"/>
    <x v="0"/>
    <s v="Jun-2024"/>
    <n v="202406"/>
  </r>
  <r>
    <s v="cb495135-faf3-4342-b13b-cd4d05f7c286"/>
    <x v="391"/>
    <x v="5497"/>
    <x v="0"/>
    <x v="0"/>
    <x v="7"/>
    <n v="7"/>
    <n v="24.61"/>
    <n v="0.1"/>
    <n v="155.04300000000001"/>
    <n v="45.407258902933023"/>
    <x v="1"/>
    <n v="6"/>
    <x v="1"/>
    <n v="0.29286880996196551"/>
    <n v="5.8048412375921526E-4"/>
    <x v="0"/>
    <s v="Jun-2024"/>
    <n v="202406"/>
  </r>
  <r>
    <s v="7334dbff-d1c6-4372-b79d-94f2297c3a82"/>
    <x v="389"/>
    <x v="5498"/>
    <x v="1"/>
    <x v="1"/>
    <x v="5"/>
    <n v="3"/>
    <n v="760.16"/>
    <n v="0.15"/>
    <n v="1938.4079999999999"/>
    <n v="412.36253944244407"/>
    <x v="1"/>
    <n v="6"/>
    <x v="1"/>
    <n v="0.21273258232655048"/>
    <n v="6.5775626183961264E-5"/>
    <x v="0"/>
    <s v="Jun-2024"/>
    <n v="202406"/>
  </r>
  <r>
    <s v="8c9fa97f-c5e1-4531-9400-fc495ca740de"/>
    <x v="402"/>
    <x v="5499"/>
    <x v="2"/>
    <x v="2"/>
    <x v="0"/>
    <n v="3"/>
    <n v="173.8"/>
    <n v="0.02"/>
    <n v="510.97200000000009"/>
    <n v="147.98408984101249"/>
    <x v="1"/>
    <n v="6"/>
    <x v="1"/>
    <n v="0.28961291389941612"/>
    <n v="3.8358266206367464E-5"/>
    <x v="0"/>
    <s v="Jun-2024"/>
    <n v="202406"/>
  </r>
  <r>
    <s v="e402426d-dae7-48fd-9dfc-5f0979d2d28a"/>
    <x v="399"/>
    <x v="5500"/>
    <x v="0"/>
    <x v="2"/>
    <x v="7"/>
    <n v="6"/>
    <n v="287.2"/>
    <n v="0.05"/>
    <n v="1637.04"/>
    <n v="136.06011718027429"/>
    <x v="1"/>
    <n v="6"/>
    <x v="1"/>
    <n v="8.3113495809677404E-2"/>
    <n v="2.9015784586815231E-5"/>
    <x v="0"/>
    <s v="Jun-2024"/>
    <n v="202406"/>
  </r>
  <r>
    <s v="41cbfab2-474e-4d67-a336-8fcd3582331e"/>
    <x v="397"/>
    <x v="5501"/>
    <x v="1"/>
    <x v="1"/>
    <x v="0"/>
    <n v="6"/>
    <n v="462.87"/>
    <n v="0.14000000000000001"/>
    <n v="2388.4092000000001"/>
    <n v="133.07295399537779"/>
    <x v="1"/>
    <n v="6"/>
    <x v="1"/>
    <n v="5.5716145288411123E-2"/>
    <n v="5.0410122352568398E-5"/>
    <x v="0"/>
    <s v="Jun-2024"/>
    <n v="202406"/>
  </r>
  <r>
    <s v="95705046-e4de-427d-a1c6-bc7b5295c378"/>
    <x v="391"/>
    <x v="5502"/>
    <x v="1"/>
    <x v="1"/>
    <x v="3"/>
    <n v="1"/>
    <n v="493.01"/>
    <n v="0.15"/>
    <n v="419.05849999999998"/>
    <n v="106.4578119040544"/>
    <x v="1"/>
    <n v="6"/>
    <x v="1"/>
    <n v="0.25404045474332199"/>
    <n v="3.042534634185919E-4"/>
    <x v="0"/>
    <s v="Jun-2024"/>
    <n v="202406"/>
  </r>
  <r>
    <s v="1ee55a15-3c52-4cbd-8817-5bf5fe4998ca"/>
    <x v="407"/>
    <x v="5503"/>
    <x v="0"/>
    <x v="2"/>
    <x v="2"/>
    <n v="6"/>
    <n v="752.09"/>
    <n v="0.06"/>
    <n v="4241.7875999999997"/>
    <n v="1262.1394239057411"/>
    <x v="1"/>
    <n v="6"/>
    <x v="1"/>
    <n v="0.2975489446726991"/>
    <n v="1.3296281030195854E-5"/>
    <x v="0"/>
    <s v="Jun-2024"/>
    <n v="202406"/>
  </r>
  <r>
    <s v="43e7bf90-08b3-4520-9419-1279c5d485ce"/>
    <x v="388"/>
    <x v="5504"/>
    <x v="2"/>
    <x v="1"/>
    <x v="3"/>
    <n v="8"/>
    <n v="301.63"/>
    <n v="0.19"/>
    <n v="1954.5624"/>
    <n v="342.81718739229188"/>
    <x v="1"/>
    <n v="6"/>
    <x v="1"/>
    <n v="0.17539331944188216"/>
    <n v="7.8738852236183402E-5"/>
    <x v="0"/>
    <s v="Jun-2024"/>
    <n v="202406"/>
  </r>
  <r>
    <s v="9422ebdc-9575-4a15-b894-7ca6dc5bc97a"/>
    <x v="403"/>
    <x v="5505"/>
    <x v="0"/>
    <x v="1"/>
    <x v="6"/>
    <n v="5"/>
    <n v="205.07"/>
    <n v="0.24"/>
    <n v="779.26599999999996"/>
    <n v="67.472041105679196"/>
    <x v="1"/>
    <n v="6"/>
    <x v="1"/>
    <n v="8.6584094655328472E-2"/>
    <n v="2.3406641634563809E-4"/>
    <x v="0"/>
    <s v="Jun-2024"/>
    <n v="202406"/>
  </r>
  <r>
    <s v="b8d5d621-6a24-432c-b23c-745bf0fe6a5a"/>
    <x v="396"/>
    <x v="5506"/>
    <x v="2"/>
    <x v="2"/>
    <x v="6"/>
    <n v="2"/>
    <n v="656.07"/>
    <n v="0.11"/>
    <n v="1167.8045999999999"/>
    <n v="215.48364468012599"/>
    <x v="1"/>
    <n v="6"/>
    <x v="1"/>
    <n v="0.18452029104879875"/>
    <n v="8.3832517871568579E-5"/>
    <x v="0"/>
    <s v="Jun-2024"/>
    <n v="202406"/>
  </r>
  <r>
    <s v="5a1367f5-7bb9-4ff2-afeb-ebabff93a5c6"/>
    <x v="387"/>
    <x v="5507"/>
    <x v="3"/>
    <x v="1"/>
    <x v="3"/>
    <n v="5"/>
    <n v="209.55"/>
    <n v="0.17"/>
    <n v="869.63249999999994"/>
    <n v="206.11071454471241"/>
    <x v="1"/>
    <n v="6"/>
    <x v="1"/>
    <n v="0.23700898315634755"/>
    <n v="1.6225244571701266E-4"/>
    <x v="0"/>
    <s v="Jun-2024"/>
    <n v="202406"/>
  </r>
  <r>
    <s v="9054276e-1eda-4c6f-88a1-201bd79d6d0e"/>
    <x v="407"/>
    <x v="5508"/>
    <x v="3"/>
    <x v="0"/>
    <x v="2"/>
    <n v="8"/>
    <n v="245.34"/>
    <n v="0.13"/>
    <n v="1707.5663999999999"/>
    <n v="161.12353451040369"/>
    <x v="1"/>
    <n v="6"/>
    <x v="1"/>
    <n v="9.4358576340225306E-2"/>
    <n v="6.6234613189858972E-5"/>
    <x v="0"/>
    <s v="Jun-2024"/>
    <n v="202406"/>
  </r>
  <r>
    <s v="628ea559-38b4-40c8-bf93-0ece4f05c38f"/>
    <x v="408"/>
    <x v="5509"/>
    <x v="3"/>
    <x v="0"/>
    <x v="3"/>
    <n v="6"/>
    <n v="464.87"/>
    <n v="0.24"/>
    <n v="2119.8072000000002"/>
    <n v="481.90330946346319"/>
    <x v="1"/>
    <n v="6"/>
    <x v="1"/>
    <n v="0.22733355630807517"/>
    <n v="8.6045561124615475E-5"/>
    <x v="0"/>
    <s v="Jun-2024"/>
    <n v="202406"/>
  </r>
  <r>
    <s v="9fd5b9c2-4934-4c70-b91b-d79d90fc2b29"/>
    <x v="393"/>
    <x v="5510"/>
    <x v="0"/>
    <x v="2"/>
    <x v="5"/>
    <n v="9"/>
    <n v="498.86"/>
    <n v="0.3"/>
    <n v="3142.8180000000002"/>
    <n v="213.9850646501659"/>
    <x v="1"/>
    <n v="6"/>
    <x v="1"/>
    <n v="6.8087004926841416E-2"/>
    <n v="6.6819014018629138E-5"/>
    <x v="0"/>
    <s v="Jun-2024"/>
    <n v="202406"/>
  </r>
  <r>
    <s v="32ee83fe-531e-4243-8984-f7b68478debe"/>
    <x v="414"/>
    <x v="5511"/>
    <x v="1"/>
    <x v="2"/>
    <x v="0"/>
    <n v="3"/>
    <n v="474.9"/>
    <n v="0.16"/>
    <n v="1196.748"/>
    <n v="174.01228188668031"/>
    <x v="1"/>
    <n v="6"/>
    <x v="1"/>
    <n v="0.14540428050573748"/>
    <n v="1.1230434477433847E-4"/>
    <x v="0"/>
    <s v="Jun-2024"/>
    <n v="202406"/>
  </r>
  <r>
    <s v="210c606d-f751-4e24-b486-5408557b34c7"/>
    <x v="389"/>
    <x v="5512"/>
    <x v="1"/>
    <x v="2"/>
    <x v="8"/>
    <n v="4"/>
    <n v="841.94"/>
    <n v="0.05"/>
    <n v="3199.3719999999998"/>
    <n v="462.33572835720503"/>
    <x v="1"/>
    <n v="6"/>
    <x v="1"/>
    <n v="0.14450827486056797"/>
    <n v="1.4846663657742832E-5"/>
    <x v="0"/>
    <s v="Jun-2024"/>
    <n v="202406"/>
  </r>
  <r>
    <s v="4b4574e9-2eae-48b7-9b04-ff37f81c574f"/>
    <x v="395"/>
    <x v="5513"/>
    <x v="2"/>
    <x v="0"/>
    <x v="3"/>
    <n v="3"/>
    <n v="548.11"/>
    <n v="0.22"/>
    <n v="1282.5773999999999"/>
    <n v="171.6473740655783"/>
    <x v="1"/>
    <n v="6"/>
    <x v="1"/>
    <n v="0.13383003167339322"/>
    <n v="1.3379309505999405E-4"/>
    <x v="0"/>
    <s v="Jun-2024"/>
    <n v="202406"/>
  </r>
  <r>
    <s v="7382578b-1e5f-4136-803c-c55bb2c56d13"/>
    <x v="405"/>
    <x v="5514"/>
    <x v="1"/>
    <x v="0"/>
    <x v="7"/>
    <n v="3"/>
    <n v="580.70000000000005"/>
    <n v="0.23"/>
    <n v="1341.4169999999999"/>
    <n v="151.09611193866681"/>
    <x v="1"/>
    <n v="6"/>
    <x v="1"/>
    <n v="0.11263918076084231"/>
    <n v="1.3202456805005454E-4"/>
    <x v="0"/>
    <s v="Jun-2024"/>
    <n v="202406"/>
  </r>
  <r>
    <s v="4c923b16-0c9f-4ca4-a566-6863349174cb"/>
    <x v="399"/>
    <x v="5515"/>
    <x v="1"/>
    <x v="0"/>
    <x v="3"/>
    <n v="7"/>
    <n v="559.75"/>
    <n v="0.21"/>
    <n v="3095.4175"/>
    <n v="548.22104736407482"/>
    <x v="1"/>
    <n v="6"/>
    <x v="1"/>
    <n v="0.17710730373659606"/>
    <n v="5.3595355069227334E-5"/>
    <x v="0"/>
    <s v="Jun-2024"/>
    <n v="202406"/>
  </r>
  <r>
    <s v="60ee9764-7561-4d8e-a587-874ddc9ea206"/>
    <x v="415"/>
    <x v="5516"/>
    <x v="2"/>
    <x v="2"/>
    <x v="3"/>
    <n v="2"/>
    <n v="882.89"/>
    <n v="0.22"/>
    <n v="1377.3083999999999"/>
    <n v="281.65306613197441"/>
    <x v="1"/>
    <n v="6"/>
    <x v="1"/>
    <n v="0.20449527943921234"/>
    <n v="1.2459083238002469E-4"/>
    <x v="0"/>
    <s v="Jun-2024"/>
    <n v="202406"/>
  </r>
  <r>
    <s v="7a21311b-c75c-4236-9ad5-754a973380f8"/>
    <x v="409"/>
    <x v="5517"/>
    <x v="2"/>
    <x v="2"/>
    <x v="2"/>
    <n v="1"/>
    <n v="751.32"/>
    <n v="0.28999999999999998"/>
    <n v="533.43719999999996"/>
    <n v="132.36628258975759"/>
    <x v="1"/>
    <n v="6"/>
    <x v="1"/>
    <n v="0.24813845489170533"/>
    <n v="3.8598732896768351E-4"/>
    <x v="0"/>
    <s v="Jun-2024"/>
    <n v="202406"/>
  </r>
  <r>
    <s v="2ee050ab-6d2a-450d-a111-ca0ff84be2a7"/>
    <x v="410"/>
    <x v="681"/>
    <x v="0"/>
    <x v="1"/>
    <x v="9"/>
    <n v="4"/>
    <n v="951.62"/>
    <n v="0.28999999999999998"/>
    <n v="2702.6008000000002"/>
    <n v="193.50110639803069"/>
    <x v="1"/>
    <n v="6"/>
    <x v="1"/>
    <n v="7.1598108902369409E-2"/>
    <n v="7.6185872512137196E-5"/>
    <x v="0"/>
    <s v="Jun-2024"/>
    <n v="202406"/>
  </r>
  <r>
    <s v="d8c841a6-14cd-44d1-badc-47d995e17d33"/>
    <x v="402"/>
    <x v="5518"/>
    <x v="1"/>
    <x v="1"/>
    <x v="1"/>
    <n v="1"/>
    <n v="463.23"/>
    <n v="0.2"/>
    <n v="370.58400000000012"/>
    <n v="73.599221143651675"/>
    <x v="1"/>
    <n v="6"/>
    <x v="1"/>
    <n v="0.19860334267980176"/>
    <n v="4.3175096604278651E-4"/>
    <x v="0"/>
    <s v="Jun-2024"/>
    <n v="202406"/>
  </r>
  <r>
    <s v="c47a585f-9a16-4dd3-b705-54ed4a9928eb"/>
    <x v="401"/>
    <x v="5519"/>
    <x v="0"/>
    <x v="1"/>
    <x v="5"/>
    <n v="7"/>
    <n v="995.89"/>
    <n v="0.21"/>
    <n v="5507.2717000000002"/>
    <n v="1036.382652708483"/>
    <x v="1"/>
    <n v="6"/>
    <x v="1"/>
    <n v="0.18818440584808679"/>
    <n v="3.0123808854391549E-5"/>
    <x v="0"/>
    <s v="Jun-2024"/>
    <n v="202406"/>
  </r>
  <r>
    <s v="a3d3a72a-a6e5-4285-8a59-655fd115b06c"/>
    <x v="414"/>
    <x v="5520"/>
    <x v="2"/>
    <x v="2"/>
    <x v="1"/>
    <n v="2"/>
    <n v="90.01"/>
    <n v="0.12"/>
    <n v="158.41759999999999"/>
    <n v="46.013668932643803"/>
    <x v="1"/>
    <n v="6"/>
    <x v="1"/>
    <n v="0.29045806105283634"/>
    <n v="6.6659260082213079E-4"/>
    <x v="0"/>
    <s v="Jun-2024"/>
    <n v="202406"/>
  </r>
  <r>
    <s v="35b8c1c8-4ab7-4d76-b59b-ca2de3a57cb5"/>
    <x v="387"/>
    <x v="5521"/>
    <x v="1"/>
    <x v="2"/>
    <x v="5"/>
    <n v="9"/>
    <n v="23.21"/>
    <n v="0.13"/>
    <n v="181.73429999999999"/>
    <n v="23.08331552505426"/>
    <x v="1"/>
    <n v="6"/>
    <x v="1"/>
    <n v="0.12701683460444319"/>
    <n v="6.2233711522811052E-4"/>
    <x v="0"/>
    <s v="Jun-2024"/>
    <n v="202406"/>
  </r>
  <r>
    <s v="52217b11-95d9-4d52-86ec-0f51047c2311"/>
    <x v="415"/>
    <x v="5522"/>
    <x v="1"/>
    <x v="0"/>
    <x v="5"/>
    <n v="1"/>
    <n v="617.66"/>
    <n v="0.24"/>
    <n v="469.42160000000001"/>
    <n v="99.100350557544985"/>
    <x v="1"/>
    <n v="6"/>
    <x v="1"/>
    <n v="0.21111161173142648"/>
    <n v="3.885632872454101E-4"/>
    <x v="0"/>
    <s v="Jun-2024"/>
    <n v="202406"/>
  </r>
  <r>
    <s v="8470748d-4342-47eb-97e2-6ddc333b626e"/>
    <x v="392"/>
    <x v="5523"/>
    <x v="1"/>
    <x v="2"/>
    <x v="1"/>
    <n v="1"/>
    <n v="109.01"/>
    <n v="0.05"/>
    <n v="103.5595"/>
    <n v="9.642879939552996"/>
    <x v="1"/>
    <n v="6"/>
    <x v="1"/>
    <n v="9.3114392591244613E-2"/>
    <n v="4.5867351619117514E-4"/>
    <x v="0"/>
    <s v="Jun-2024"/>
    <n v="202406"/>
  </r>
  <r>
    <s v="7b7f38f9-8db1-45cb-bfa0-c18bb597ddf0"/>
    <x v="415"/>
    <x v="5524"/>
    <x v="2"/>
    <x v="1"/>
    <x v="2"/>
    <n v="5"/>
    <n v="964.38"/>
    <n v="0.04"/>
    <n v="4629.0239999999994"/>
    <n v="281.2769831454828"/>
    <x v="1"/>
    <n v="6"/>
    <x v="1"/>
    <n v="6.0763777233706899E-2"/>
    <n v="8.2954851821895934E-6"/>
    <x v="0"/>
    <s v="Jun-2024"/>
    <n v="202406"/>
  </r>
  <r>
    <s v="2d729b6b-601a-4c21-86c6-498fee09714c"/>
    <x v="410"/>
    <x v="5525"/>
    <x v="3"/>
    <x v="2"/>
    <x v="6"/>
    <n v="8"/>
    <n v="510.76"/>
    <n v="0.14000000000000001"/>
    <n v="3514.0288"/>
    <n v="570.39932377096295"/>
    <x v="1"/>
    <n v="6"/>
    <x v="1"/>
    <n v="0.16232061722742935"/>
    <n v="3.4262667397603577E-5"/>
    <x v="0"/>
    <s v="Jun-2024"/>
    <n v="202406"/>
  </r>
  <r>
    <s v="55144525-e5b7-4683-9d20-8651f4f9ccbc"/>
    <x v="406"/>
    <x v="5526"/>
    <x v="0"/>
    <x v="2"/>
    <x v="0"/>
    <n v="3"/>
    <n v="805.06"/>
    <n v="0.15"/>
    <n v="2052.9029999999998"/>
    <n v="596.91385997325767"/>
    <x v="1"/>
    <n v="6"/>
    <x v="1"/>
    <n v="0.29076574001463185"/>
    <n v="6.2107172136238294E-5"/>
    <x v="0"/>
    <s v="Jun-2024"/>
    <n v="202406"/>
  </r>
  <r>
    <s v="76239326-8aa3-48e1-8223-49c3462b6e2b"/>
    <x v="388"/>
    <x v="5527"/>
    <x v="1"/>
    <x v="1"/>
    <x v="8"/>
    <n v="3"/>
    <n v="836.85"/>
    <n v="0.08"/>
    <n v="2309.7060000000001"/>
    <n v="663.60691263975843"/>
    <x v="1"/>
    <n v="6"/>
    <x v="1"/>
    <n v="0.28731228677578807"/>
    <n v="3.1865527474059467E-5"/>
    <x v="0"/>
    <s v="Jun-2024"/>
    <n v="202406"/>
  </r>
  <r>
    <s v="688105c2-2fe0-4857-9a70-e8dc9641a63c"/>
    <x v="388"/>
    <x v="5528"/>
    <x v="3"/>
    <x v="0"/>
    <x v="7"/>
    <n v="6"/>
    <n v="232.57"/>
    <n v="0.2"/>
    <n v="1116.336"/>
    <n v="232.01656224950381"/>
    <x v="1"/>
    <n v="6"/>
    <x v="1"/>
    <n v="0.20783757063241157"/>
    <n v="1.4332602370612432E-4"/>
    <x v="0"/>
    <s v="Jun-2024"/>
    <n v="202406"/>
  </r>
  <r>
    <s v="9bb9b91c-a025-4af8-8fce-1df6eb19e049"/>
    <x v="390"/>
    <x v="5529"/>
    <x v="3"/>
    <x v="1"/>
    <x v="4"/>
    <n v="6"/>
    <n v="667.48"/>
    <n v="0.21"/>
    <n v="3163.8552"/>
    <n v="233.16531932020339"/>
    <x v="1"/>
    <n v="6"/>
    <x v="1"/>
    <n v="7.3696583623739612E-2"/>
    <n v="5.2436028045784137E-5"/>
    <x v="0"/>
    <s v="Jun-2024"/>
    <n v="202406"/>
  </r>
  <r>
    <s v="83673f53-0243-4f0b-b5ef-21c69846857f"/>
    <x v="400"/>
    <x v="5530"/>
    <x v="2"/>
    <x v="1"/>
    <x v="4"/>
    <n v="1"/>
    <n v="231.67"/>
    <n v="0.14000000000000001"/>
    <n v="199.2362"/>
    <n v="53.506118621422083"/>
    <x v="1"/>
    <n v="6"/>
    <x v="1"/>
    <n v="0.26855620927031376"/>
    <n v="6.043078516855874E-4"/>
    <x v="0"/>
    <s v="Jun-2024"/>
    <n v="202406"/>
  </r>
  <r>
    <s v="c2a7ed9e-a566-49ca-ad17-0ef99a34b55f"/>
    <x v="399"/>
    <x v="5531"/>
    <x v="1"/>
    <x v="1"/>
    <x v="7"/>
    <n v="7"/>
    <n v="465.79"/>
    <n v="7.0000000000000007E-2"/>
    <n v="3032.2928999999999"/>
    <n v="612.2700344072291"/>
    <x v="1"/>
    <n v="6"/>
    <x v="1"/>
    <n v="0.20191652145715511"/>
    <n v="2.1468902295025657E-5"/>
    <x v="0"/>
    <s v="Jun-2024"/>
    <n v="202406"/>
  </r>
  <r>
    <s v="732a90b2-2e04-4c51-8b71-432f120e5951"/>
    <x v="400"/>
    <x v="5532"/>
    <x v="3"/>
    <x v="0"/>
    <x v="5"/>
    <n v="4"/>
    <n v="82.63"/>
    <n v="0.08"/>
    <n v="304.07839999999999"/>
    <n v="30.96711497549164"/>
    <x v="1"/>
    <n v="6"/>
    <x v="1"/>
    <n v="0.10183924598225866"/>
    <n v="2.4204284158296021E-4"/>
    <x v="0"/>
    <s v="Jun-2024"/>
    <n v="202406"/>
  </r>
  <r>
    <s v="6cdeed83-d693-4c78-aa03-38c07fbb6720"/>
    <x v="405"/>
    <x v="5533"/>
    <x v="2"/>
    <x v="2"/>
    <x v="4"/>
    <n v="4"/>
    <n v="552.24"/>
    <n v="0.12"/>
    <n v="1943.8848"/>
    <n v="129.3675611516453"/>
    <x v="1"/>
    <n v="6"/>
    <x v="1"/>
    <n v="6.6551043123360659E-2"/>
    <n v="5.4324206866579744E-5"/>
    <x v="0"/>
    <s v="Jun-2024"/>
    <n v="202406"/>
  </r>
  <r>
    <s v="31787485-8458-44f4-8dd6-edd268140eff"/>
    <x v="416"/>
    <x v="5534"/>
    <x v="1"/>
    <x v="1"/>
    <x v="4"/>
    <n v="3"/>
    <n v="755.14"/>
    <n v="0.09"/>
    <n v="2061.5322000000001"/>
    <n v="338.91066334151981"/>
    <x v="1"/>
    <n v="7"/>
    <x v="2"/>
    <n v="0.16439746288780732"/>
    <n v="3.9727732605874404E-5"/>
    <x v="0"/>
    <s v="Jul-2024"/>
    <n v="202407"/>
  </r>
  <r>
    <s v="d6644b4f-4db3-4d7e-abf1-6a66f9f30a12"/>
    <x v="417"/>
    <x v="4222"/>
    <x v="0"/>
    <x v="0"/>
    <x v="8"/>
    <n v="2"/>
    <n v="841.16"/>
    <n v="0.22"/>
    <n v="1312.2095999999999"/>
    <n v="225.62125030711411"/>
    <x v="1"/>
    <n v="7"/>
    <x v="2"/>
    <n v="0.17193994793752013"/>
    <n v="1.307717913357744E-4"/>
    <x v="0"/>
    <s v="Jul-2024"/>
    <n v="202407"/>
  </r>
  <r>
    <s v="33cb55ce-1bc2-4617-a07d-80ae40a8c65f"/>
    <x v="418"/>
    <x v="5535"/>
    <x v="2"/>
    <x v="2"/>
    <x v="2"/>
    <n v="7"/>
    <n v="711.28"/>
    <n v="0.24"/>
    <n v="3784.0095999999999"/>
    <n v="1064.412721491293"/>
    <x v="1"/>
    <n v="7"/>
    <x v="2"/>
    <n v="0.2812922888703277"/>
    <n v="4.8202837540369873E-5"/>
    <x v="0"/>
    <s v="Jul-2024"/>
    <n v="202407"/>
  </r>
  <r>
    <s v="408343b8-9667-4424-b346-b6bdd93401a5"/>
    <x v="419"/>
    <x v="5536"/>
    <x v="1"/>
    <x v="2"/>
    <x v="8"/>
    <n v="5"/>
    <n v="821.66"/>
    <n v="0.01"/>
    <n v="4067.2170000000001"/>
    <n v="600.79808788997764"/>
    <x v="1"/>
    <n v="7"/>
    <x v="2"/>
    <n v="0.14771724446715717"/>
    <n v="2.4340968283718327E-6"/>
    <x v="0"/>
    <s v="Jul-2024"/>
    <n v="202407"/>
  </r>
  <r>
    <s v="c700c03b-ea5e-4c22-8798-b3a0812c357d"/>
    <x v="420"/>
    <x v="5537"/>
    <x v="2"/>
    <x v="1"/>
    <x v="9"/>
    <n v="1"/>
    <n v="995.13"/>
    <n v="0.28999999999999998"/>
    <n v="706.54229999999995"/>
    <n v="172.26316893096239"/>
    <x v="1"/>
    <n v="7"/>
    <x v="2"/>
    <n v="0.24381154381126566"/>
    <n v="2.9141921156029864E-4"/>
    <x v="0"/>
    <s v="Jul-2024"/>
    <n v="202407"/>
  </r>
  <r>
    <s v="d39b1808-f6a7-46d9-aa88-594899dfe899"/>
    <x v="421"/>
    <x v="5538"/>
    <x v="3"/>
    <x v="2"/>
    <x v="3"/>
    <n v="4"/>
    <n v="641.25"/>
    <n v="0.06"/>
    <n v="2411.1"/>
    <n v="485.32178532839549"/>
    <x v="1"/>
    <n v="7"/>
    <x v="2"/>
    <n v="0.20128646067288603"/>
    <n v="2.3391812865497074E-5"/>
    <x v="0"/>
    <s v="Jul-2024"/>
    <n v="202407"/>
  </r>
  <r>
    <s v="f67c9f24-dd6e-4b8e-add9-8b722bfbb87a"/>
    <x v="422"/>
    <x v="5539"/>
    <x v="1"/>
    <x v="1"/>
    <x v="1"/>
    <n v="1"/>
    <n v="959.64"/>
    <n v="0.08"/>
    <n v="882.86880000000008"/>
    <n v="249.55545814496031"/>
    <x v="1"/>
    <n v="7"/>
    <x v="2"/>
    <n v="0.28266426239658743"/>
    <n v="8.3364595056479511E-5"/>
    <x v="0"/>
    <s v="Jul-2024"/>
    <n v="202407"/>
  </r>
  <r>
    <s v="85ef3cae-8c0a-4720-9d42-2effa051b5b7"/>
    <x v="418"/>
    <x v="5540"/>
    <x v="3"/>
    <x v="1"/>
    <x v="7"/>
    <n v="8"/>
    <n v="233.38"/>
    <n v="0.24"/>
    <n v="1418.9503999999999"/>
    <n v="379.3769185549159"/>
    <x v="1"/>
    <n v="7"/>
    <x v="2"/>
    <n v="0.26736446781713857"/>
    <n v="1.2854571942754305E-4"/>
    <x v="0"/>
    <s v="Jul-2024"/>
    <n v="202407"/>
  </r>
  <r>
    <s v="82c60cb5-2a4c-4ae7-b575-2fe9344d895c"/>
    <x v="423"/>
    <x v="5541"/>
    <x v="3"/>
    <x v="0"/>
    <x v="4"/>
    <n v="7"/>
    <n v="940.75"/>
    <n v="0"/>
    <n v="6585.25"/>
    <n v="447.99205493658388"/>
    <x v="1"/>
    <n v="7"/>
    <x v="2"/>
    <n v="6.8029619974425248E-2"/>
    <n v="0"/>
    <x v="1"/>
    <s v="Jul-2024"/>
    <n v="202407"/>
  </r>
  <r>
    <s v="8d9e52f9-fba0-4761-b9f5-e9ce2af91eb3"/>
    <x v="424"/>
    <x v="5542"/>
    <x v="1"/>
    <x v="2"/>
    <x v="3"/>
    <n v="5"/>
    <n v="837.56"/>
    <n v="0.02"/>
    <n v="4104.043999999999"/>
    <n v="729.17093894640732"/>
    <x v="1"/>
    <n v="7"/>
    <x v="2"/>
    <n v="0.17767132587915907"/>
    <n v="4.7757772577486993E-6"/>
    <x v="0"/>
    <s v="Jul-2024"/>
    <n v="202407"/>
  </r>
  <r>
    <s v="b4ec5775-4f9b-462f-b733-11f07d4cbc8f"/>
    <x v="425"/>
    <x v="5543"/>
    <x v="0"/>
    <x v="0"/>
    <x v="9"/>
    <n v="4"/>
    <n v="198.35"/>
    <n v="0.15"/>
    <n v="674.39"/>
    <n v="51.878567376570167"/>
    <x v="1"/>
    <n v="7"/>
    <x v="2"/>
    <n v="7.6926655757899975E-2"/>
    <n v="1.8905974287874969E-4"/>
    <x v="0"/>
    <s v="Jul-2024"/>
    <n v="202407"/>
  </r>
  <r>
    <s v="527abc24-695d-4bbe-ba4b-d1d48fde2bb3"/>
    <x v="423"/>
    <x v="5544"/>
    <x v="3"/>
    <x v="0"/>
    <x v="0"/>
    <n v="1"/>
    <n v="422.13"/>
    <n v="0.04"/>
    <n v="405.2448"/>
    <n v="22.800941785083019"/>
    <x v="1"/>
    <n v="7"/>
    <x v="2"/>
    <n v="5.6264612858901629E-2"/>
    <n v="9.4757539146708358E-5"/>
    <x v="0"/>
    <s v="Jul-2024"/>
    <n v="202407"/>
  </r>
  <r>
    <s v="e676deb2-6c16-40c9-b0a5-1153a6eb717a"/>
    <x v="426"/>
    <x v="5545"/>
    <x v="3"/>
    <x v="0"/>
    <x v="9"/>
    <n v="9"/>
    <n v="17.02"/>
    <n v="0.24"/>
    <n v="116.41679999999999"/>
    <n v="6.5738352563914288"/>
    <x v="1"/>
    <n v="7"/>
    <x v="2"/>
    <n v="5.6468097872398391E-2"/>
    <n v="1.5667841754798276E-3"/>
    <x v="0"/>
    <s v="Jul-2024"/>
    <n v="202407"/>
  </r>
  <r>
    <s v="4db0c1c3-925e-40e5-a88f-fed04b31b102"/>
    <x v="422"/>
    <x v="5546"/>
    <x v="1"/>
    <x v="0"/>
    <x v="5"/>
    <n v="1"/>
    <n v="582.16999999999996"/>
    <n v="0.3"/>
    <n v="407.51899999999989"/>
    <n v="92.867360371494598"/>
    <x v="1"/>
    <n v="7"/>
    <x v="2"/>
    <n v="0.22788473757418579"/>
    <n v="5.1531339643059591E-4"/>
    <x v="0"/>
    <s v="Jul-2024"/>
    <n v="202407"/>
  </r>
  <r>
    <s v="ffd387ea-7571-4646-9e10-f60ba5af33ed"/>
    <x v="427"/>
    <x v="5547"/>
    <x v="1"/>
    <x v="1"/>
    <x v="0"/>
    <n v="7"/>
    <n v="458.94"/>
    <n v="0.23"/>
    <n v="2473.6866"/>
    <n v="612.53441245212218"/>
    <x v="1"/>
    <n v="7"/>
    <x v="2"/>
    <n v="0.24762005520510244"/>
    <n v="7.1593547864955893E-5"/>
    <x v="0"/>
    <s v="Jul-2024"/>
    <n v="202407"/>
  </r>
  <r>
    <s v="ef5672ca-3cec-445a-bf6e-2d32ad8ac8c9"/>
    <x v="428"/>
    <x v="5548"/>
    <x v="2"/>
    <x v="1"/>
    <x v="3"/>
    <n v="4"/>
    <n v="80.040000000000006"/>
    <n v="0.22"/>
    <n v="249.72479999999999"/>
    <n v="54.236477469231687"/>
    <x v="1"/>
    <n v="7"/>
    <x v="2"/>
    <n v="0.21718498711073825"/>
    <n v="6.8715642178910534E-4"/>
    <x v="0"/>
    <s v="Jul-2024"/>
    <n v="202407"/>
  </r>
  <r>
    <s v="f50ff322-153c-4af3-9737-9e9da44628bb"/>
    <x v="429"/>
    <x v="5549"/>
    <x v="1"/>
    <x v="1"/>
    <x v="9"/>
    <n v="8"/>
    <n v="925.81"/>
    <n v="0.19"/>
    <n v="5999.2488000000003"/>
    <n v="412.77871667752191"/>
    <x v="1"/>
    <n v="7"/>
    <x v="2"/>
    <n v="6.8805067173997161E-2"/>
    <n v="2.5653211782115123E-5"/>
    <x v="0"/>
    <s v="Jul-2024"/>
    <n v="202407"/>
  </r>
  <r>
    <s v="1eff5abc-6a2a-439c-a64e-aa57f32441ba"/>
    <x v="430"/>
    <x v="5550"/>
    <x v="1"/>
    <x v="2"/>
    <x v="0"/>
    <n v="9"/>
    <n v="751.68"/>
    <n v="0.24"/>
    <n v="5141.4912000000004"/>
    <n v="822.17742907691468"/>
    <x v="1"/>
    <n v="7"/>
    <x v="2"/>
    <n v="0.15991030560879199"/>
    <n v="3.547608911593586E-5"/>
    <x v="0"/>
    <s v="Jul-2024"/>
    <n v="202407"/>
  </r>
  <r>
    <s v="abc11d91-1fd9-4499-99a7-94bd2e422d5f"/>
    <x v="427"/>
    <x v="5551"/>
    <x v="3"/>
    <x v="2"/>
    <x v="5"/>
    <n v="3"/>
    <n v="518.23"/>
    <n v="7.0000000000000007E-2"/>
    <n v="1445.8616999999999"/>
    <n v="350.48824273996053"/>
    <x v="1"/>
    <n v="7"/>
    <x v="2"/>
    <n v="0.2424078615125918"/>
    <n v="4.5025053226045069E-5"/>
    <x v="0"/>
    <s v="Jul-2024"/>
    <n v="202407"/>
  </r>
  <r>
    <s v="431b84f9-a31d-4655-9314-f858b8f0f478"/>
    <x v="431"/>
    <x v="5552"/>
    <x v="3"/>
    <x v="2"/>
    <x v="4"/>
    <n v="1"/>
    <n v="782.5"/>
    <n v="0.08"/>
    <n v="719.9"/>
    <n v="164.00354360764501"/>
    <x v="1"/>
    <n v="7"/>
    <x v="2"/>
    <n v="0.22781434033566469"/>
    <n v="1.0223642172523962E-4"/>
    <x v="0"/>
    <s v="Jul-2024"/>
    <n v="202407"/>
  </r>
  <r>
    <s v="09b73323-e4a3-478b-9f26-9ef2f6a7900d"/>
    <x v="432"/>
    <x v="3684"/>
    <x v="3"/>
    <x v="2"/>
    <x v="2"/>
    <n v="3"/>
    <n v="703.04"/>
    <n v="0.01"/>
    <n v="2088.0288"/>
    <n v="129.4649389784804"/>
    <x v="1"/>
    <n v="7"/>
    <x v="2"/>
    <n v="6.2003425900294284E-2"/>
    <n v="4.7413139129115467E-6"/>
    <x v="0"/>
    <s v="Jul-2024"/>
    <n v="202407"/>
  </r>
  <r>
    <s v="afa9dbe0-c975-4322-9ad9-bae4d0b251e1"/>
    <x v="433"/>
    <x v="5553"/>
    <x v="2"/>
    <x v="0"/>
    <x v="1"/>
    <n v="8"/>
    <n v="502.53"/>
    <n v="0.01"/>
    <n v="3980.0376000000001"/>
    <n v="653.75431305510779"/>
    <x v="1"/>
    <n v="7"/>
    <x v="2"/>
    <n v="0.16425832586483799"/>
    <n v="2.4874136867450701E-6"/>
    <x v="0"/>
    <s v="Jul-2024"/>
    <n v="202407"/>
  </r>
  <r>
    <s v="4dffa7b0-3131-4e57-a02c-b2870e738619"/>
    <x v="434"/>
    <x v="5554"/>
    <x v="1"/>
    <x v="1"/>
    <x v="7"/>
    <n v="9"/>
    <n v="382.2"/>
    <n v="0.03"/>
    <n v="3336.6060000000002"/>
    <n v="180.34863825260791"/>
    <x v="1"/>
    <n v="7"/>
    <x v="2"/>
    <n v="5.4051523689823702E-2"/>
    <n v="8.7214372928658653E-6"/>
    <x v="0"/>
    <s v="Jul-2024"/>
    <n v="202407"/>
  </r>
  <r>
    <s v="968c8966-a0f7-4b28-afae-9b4bdd53edde"/>
    <x v="433"/>
    <x v="5555"/>
    <x v="1"/>
    <x v="1"/>
    <x v="9"/>
    <n v="3"/>
    <n v="291.20999999999998"/>
    <n v="0.27"/>
    <n v="637.74989999999991"/>
    <n v="80.288268011425671"/>
    <x v="1"/>
    <n v="7"/>
    <x v="2"/>
    <n v="0.12589303112619177"/>
    <n v="3.0905532090244158E-4"/>
    <x v="0"/>
    <s v="Jul-2024"/>
    <n v="202407"/>
  </r>
  <r>
    <s v="718b3958-8614-4752-bb39-6bd0bc24c581"/>
    <x v="435"/>
    <x v="5556"/>
    <x v="0"/>
    <x v="2"/>
    <x v="7"/>
    <n v="9"/>
    <n v="894.62"/>
    <n v="0.3"/>
    <n v="5636.1059999999998"/>
    <n v="660.00572724579013"/>
    <x v="1"/>
    <n v="7"/>
    <x v="2"/>
    <n v="0.11710314306469576"/>
    <n v="3.7259767648088945E-5"/>
    <x v="0"/>
    <s v="Jul-2024"/>
    <n v="202407"/>
  </r>
  <r>
    <s v="d5a9406c-c748-4607-bdc0-7f3946cafabb"/>
    <x v="418"/>
    <x v="5557"/>
    <x v="2"/>
    <x v="2"/>
    <x v="2"/>
    <n v="9"/>
    <n v="300.79000000000002"/>
    <n v="0.14000000000000001"/>
    <n v="2328.1145999999999"/>
    <n v="175.18488266164741"/>
    <x v="1"/>
    <n v="7"/>
    <x v="2"/>
    <n v="7.5247534061101379E-2"/>
    <n v="5.1715667261396841E-5"/>
    <x v="0"/>
    <s v="Jul-2024"/>
    <n v="202407"/>
  </r>
  <r>
    <s v="cc77f5ce-dc04-4a5f-850e-544b134deb77"/>
    <x v="434"/>
    <x v="5558"/>
    <x v="2"/>
    <x v="1"/>
    <x v="1"/>
    <n v="7"/>
    <n v="855.1"/>
    <n v="0.25"/>
    <n v="4489.2749999999996"/>
    <n v="561.25967408700797"/>
    <x v="1"/>
    <n v="7"/>
    <x v="2"/>
    <n v="0.12502234193427847"/>
    <n v="4.1766209465893713E-5"/>
    <x v="0"/>
    <s v="Jul-2024"/>
    <n v="202407"/>
  </r>
  <r>
    <s v="cd8f7edd-82ed-44e8-9fd4-be9ab27636f5"/>
    <x v="422"/>
    <x v="247"/>
    <x v="2"/>
    <x v="1"/>
    <x v="4"/>
    <n v="9"/>
    <n v="900.27"/>
    <n v="0.04"/>
    <n v="7778.3328000000001"/>
    <n v="728.32687167543043"/>
    <x v="1"/>
    <n v="7"/>
    <x v="2"/>
    <n v="9.3635344540083237E-2"/>
    <n v="4.9367905677679413E-6"/>
    <x v="0"/>
    <s v="Jul-2024"/>
    <n v="202407"/>
  </r>
  <r>
    <s v="cbacb325-7d2f-4f6e-82ff-8ee9f808f93e"/>
    <x v="420"/>
    <x v="5559"/>
    <x v="2"/>
    <x v="0"/>
    <x v="0"/>
    <n v="5"/>
    <n v="337.87"/>
    <n v="0.25"/>
    <n v="1267.0125"/>
    <n v="220.95496502593741"/>
    <x v="1"/>
    <n v="7"/>
    <x v="2"/>
    <n v="0.17439051708324693"/>
    <n v="1.4798591174120226E-4"/>
    <x v="0"/>
    <s v="Jul-2024"/>
    <n v="202407"/>
  </r>
  <r>
    <s v="bc3669bc-61cd-472a-829e-bcaab6076a73"/>
    <x v="422"/>
    <x v="5560"/>
    <x v="3"/>
    <x v="2"/>
    <x v="3"/>
    <n v="8"/>
    <n v="257.83999999999997"/>
    <n v="0.06"/>
    <n v="1938.9567999999999"/>
    <n v="393.71844728386941"/>
    <x v="1"/>
    <n v="7"/>
    <x v="2"/>
    <n v="0.20305684339324601"/>
    <n v="2.9087806391560661E-5"/>
    <x v="0"/>
    <s v="Jul-2024"/>
    <n v="202407"/>
  </r>
  <r>
    <s v="7cfced09-15d0-4f51-aed9-a40fabb3ba37"/>
    <x v="424"/>
    <x v="5561"/>
    <x v="0"/>
    <x v="1"/>
    <x v="5"/>
    <n v="2"/>
    <n v="833.52"/>
    <n v="0.26"/>
    <n v="1233.6096"/>
    <n v="223.91584407292959"/>
    <x v="1"/>
    <n v="7"/>
    <x v="2"/>
    <n v="0.18151272823503448"/>
    <n v="1.5596506382570304E-4"/>
    <x v="0"/>
    <s v="Jul-2024"/>
    <n v="202407"/>
  </r>
  <r>
    <s v="ebe3d19b-38e9-495d-9cd3-78deccb148aa"/>
    <x v="432"/>
    <x v="5562"/>
    <x v="0"/>
    <x v="1"/>
    <x v="8"/>
    <n v="9"/>
    <n v="497.27"/>
    <n v="0.23"/>
    <n v="3446.0810999999999"/>
    <n v="310.92772042572358"/>
    <x v="1"/>
    <n v="7"/>
    <x v="2"/>
    <n v="9.022646635499193E-2"/>
    <n v="5.1391709846875049E-5"/>
    <x v="0"/>
    <s v="Jul-2024"/>
    <n v="202407"/>
  </r>
  <r>
    <s v="2d4587d5-3bd6-4bee-b397-cae91e425d06"/>
    <x v="420"/>
    <x v="5563"/>
    <x v="3"/>
    <x v="1"/>
    <x v="0"/>
    <n v="6"/>
    <n v="785.63"/>
    <n v="0.16"/>
    <n v="3959.5752000000002"/>
    <n v="1039.7501724177951"/>
    <x v="1"/>
    <n v="7"/>
    <x v="2"/>
    <n v="0.26259134374258003"/>
    <n v="3.3943035101341176E-5"/>
    <x v="0"/>
    <s v="Jul-2024"/>
    <n v="202407"/>
  </r>
  <r>
    <s v="3c73230a-8d7f-4d76-95d4-b493b2075724"/>
    <x v="426"/>
    <x v="5564"/>
    <x v="3"/>
    <x v="2"/>
    <x v="6"/>
    <n v="3"/>
    <n v="563"/>
    <n v="0.28999999999999998"/>
    <n v="1199.19"/>
    <n v="264.5423176805001"/>
    <x v="1"/>
    <n v="7"/>
    <x v="2"/>
    <n v="0.22060083696536836"/>
    <n v="1.7169923031379515E-4"/>
    <x v="0"/>
    <s v="Jul-2024"/>
    <n v="202407"/>
  </r>
  <r>
    <s v="894104c4-f734-4670-a7d4-75ffde4106c0"/>
    <x v="436"/>
    <x v="5565"/>
    <x v="1"/>
    <x v="1"/>
    <x v="8"/>
    <n v="1"/>
    <n v="557.70000000000005"/>
    <n v="0.28000000000000003"/>
    <n v="401.54399999999998"/>
    <n v="118.2527508574026"/>
    <x v="1"/>
    <n v="7"/>
    <x v="2"/>
    <n v="0.29449512595731131"/>
    <n v="5.0206204052357902E-4"/>
    <x v="0"/>
    <s v="Jul-2024"/>
    <n v="202407"/>
  </r>
  <r>
    <s v="397a9ca3-5f7c-43af-b966-0d79d638fa16"/>
    <x v="430"/>
    <x v="4403"/>
    <x v="0"/>
    <x v="1"/>
    <x v="4"/>
    <n v="1"/>
    <n v="63.57"/>
    <n v="0.05"/>
    <n v="60.391500000000001"/>
    <n v="17.307303225708139"/>
    <x v="1"/>
    <n v="7"/>
    <x v="2"/>
    <n v="0.28658508607516187"/>
    <n v="7.8653452886581722E-4"/>
    <x v="0"/>
    <s v="Jul-2024"/>
    <n v="202407"/>
  </r>
  <r>
    <s v="72cab21b-b537-42b4-bd2f-54f20b981899"/>
    <x v="430"/>
    <x v="5566"/>
    <x v="0"/>
    <x v="2"/>
    <x v="3"/>
    <n v="3"/>
    <n v="154.56"/>
    <n v="0.2"/>
    <n v="370.94400000000002"/>
    <n v="99.725143600992084"/>
    <x v="1"/>
    <n v="7"/>
    <x v="2"/>
    <n v="0.26884150599818862"/>
    <n v="4.313319530710835E-4"/>
    <x v="0"/>
    <s v="Jul-2024"/>
    <n v="202407"/>
  </r>
  <r>
    <s v="f4da56b8-620e-4910-9e0a-1787481c138f"/>
    <x v="420"/>
    <x v="5567"/>
    <x v="2"/>
    <x v="1"/>
    <x v="8"/>
    <n v="7"/>
    <n v="313.02"/>
    <n v="0.23"/>
    <n v="1687.1777999999999"/>
    <n v="385.71646760509373"/>
    <x v="1"/>
    <n v="7"/>
    <x v="2"/>
    <n v="0.22861637202972546"/>
    <n v="1.0496819007457307E-4"/>
    <x v="0"/>
    <s v="Jul-2024"/>
    <n v="202407"/>
  </r>
  <r>
    <s v="196babcb-7e34-43ff-b4cc-29b73d222bde"/>
    <x v="426"/>
    <x v="5568"/>
    <x v="3"/>
    <x v="1"/>
    <x v="2"/>
    <n v="5"/>
    <n v="616.52"/>
    <n v="0.17"/>
    <n v="2558.558"/>
    <n v="588.70690423356746"/>
    <x v="1"/>
    <n v="7"/>
    <x v="2"/>
    <n v="0.23009324167502454"/>
    <n v="5.5148251476026737E-5"/>
    <x v="0"/>
    <s v="Jul-2024"/>
    <n v="202407"/>
  </r>
  <r>
    <s v="43ff59ed-0565-430c-9815-9c2cf2fa7f02"/>
    <x v="420"/>
    <x v="5569"/>
    <x v="0"/>
    <x v="2"/>
    <x v="5"/>
    <n v="1"/>
    <n v="613.36"/>
    <n v="0.04"/>
    <n v="588.82560000000001"/>
    <n v="92.795461249269323"/>
    <x v="1"/>
    <n v="7"/>
    <x v="2"/>
    <n v="0.15759413525714461"/>
    <n v="6.521455588887439E-5"/>
    <x v="0"/>
    <s v="Jul-2024"/>
    <n v="202407"/>
  </r>
  <r>
    <s v="b405cbdc-a51a-4910-9edd-e27bec2e98b9"/>
    <x v="437"/>
    <x v="5570"/>
    <x v="2"/>
    <x v="2"/>
    <x v="0"/>
    <n v="9"/>
    <n v="301.45"/>
    <n v="0.16"/>
    <n v="2278.962"/>
    <n v="305.29798944288939"/>
    <x v="1"/>
    <n v="7"/>
    <x v="2"/>
    <n v="0.1339636156473383"/>
    <n v="5.8974217209413767E-5"/>
    <x v="0"/>
    <s v="Jul-2024"/>
    <n v="202407"/>
  </r>
  <r>
    <s v="237d8991-589d-4d6d-9e19-9c93ab0a57ec"/>
    <x v="433"/>
    <x v="5571"/>
    <x v="2"/>
    <x v="2"/>
    <x v="6"/>
    <n v="1"/>
    <n v="831.06"/>
    <n v="7.0000000000000007E-2"/>
    <n v="772.8857999999999"/>
    <n v="100.00572113761299"/>
    <x v="1"/>
    <n v="7"/>
    <x v="2"/>
    <n v="0.12939262325380155"/>
    <n v="8.4229778836666434E-5"/>
    <x v="0"/>
    <s v="Jul-2024"/>
    <n v="202407"/>
  </r>
  <r>
    <s v="420047c9-5f85-4a77-9bdd-f53492d05a18"/>
    <x v="438"/>
    <x v="5572"/>
    <x v="0"/>
    <x v="0"/>
    <x v="1"/>
    <n v="4"/>
    <n v="67.56"/>
    <n v="0.23"/>
    <n v="208.0848"/>
    <n v="15.92255000691889"/>
    <x v="1"/>
    <n v="7"/>
    <x v="2"/>
    <n v="7.6519524765474897E-2"/>
    <n v="8.5109532267613978E-4"/>
    <x v="0"/>
    <s v="Jul-2024"/>
    <n v="202407"/>
  </r>
  <r>
    <s v="056f2538-b792-4df4-a13a-078251cf4061"/>
    <x v="432"/>
    <x v="98"/>
    <x v="1"/>
    <x v="2"/>
    <x v="4"/>
    <n v="1"/>
    <n v="482.4"/>
    <n v="0.2"/>
    <n v="385.92"/>
    <n v="60.591011919589697"/>
    <x v="1"/>
    <n v="7"/>
    <x v="2"/>
    <n v="0.15700407317472453"/>
    <n v="4.1459369817578779E-4"/>
    <x v="0"/>
    <s v="Jul-2024"/>
    <n v="202407"/>
  </r>
  <r>
    <s v="1752df31-22e6-42b6-9242-da30e9046b15"/>
    <x v="439"/>
    <x v="5573"/>
    <x v="2"/>
    <x v="2"/>
    <x v="9"/>
    <n v="2"/>
    <n v="976.21"/>
    <n v="0.22"/>
    <n v="1522.8876"/>
    <n v="380.17624665333858"/>
    <x v="1"/>
    <n v="7"/>
    <x v="2"/>
    <n v="0.24964169821419427"/>
    <n v="1.1268067321580397E-4"/>
    <x v="0"/>
    <s v="Jul-2024"/>
    <n v="202407"/>
  </r>
  <r>
    <s v="1ee5ab54-1708-4d6d-bbd0-9e9dce7d762a"/>
    <x v="434"/>
    <x v="5574"/>
    <x v="1"/>
    <x v="2"/>
    <x v="3"/>
    <n v="6"/>
    <n v="976.31"/>
    <n v="0.15"/>
    <n v="4979.1809999999996"/>
    <n v="806.87159984157131"/>
    <x v="1"/>
    <n v="7"/>
    <x v="2"/>
    <n v="0.16204905984369145"/>
    <n v="2.5606620847886429E-5"/>
    <x v="0"/>
    <s v="Jul-2024"/>
    <n v="202407"/>
  </r>
  <r>
    <s v="c87b5167-f388-4fd3-b17a-d1adb20a5007"/>
    <x v="440"/>
    <x v="3444"/>
    <x v="1"/>
    <x v="1"/>
    <x v="0"/>
    <n v="1"/>
    <n v="487.22"/>
    <n v="0.1"/>
    <n v="438.49799999999999"/>
    <n v="62.814502502416737"/>
    <x v="1"/>
    <n v="7"/>
    <x v="2"/>
    <n v="0.14324923375344184"/>
    <n v="2.0524609006198431E-4"/>
    <x v="0"/>
    <s v="Jul-2024"/>
    <n v="202407"/>
  </r>
  <r>
    <s v="c9b93cbe-5706-423f-a787-c950b0a26303"/>
    <x v="441"/>
    <x v="5575"/>
    <x v="2"/>
    <x v="2"/>
    <x v="9"/>
    <n v="9"/>
    <n v="512.71"/>
    <n v="0.16"/>
    <n v="3876.0875999999998"/>
    <n v="779.87037847119245"/>
    <x v="1"/>
    <n v="7"/>
    <x v="2"/>
    <n v="0.20120040075234433"/>
    <n v="3.4674138943609013E-5"/>
    <x v="0"/>
    <s v="Jul-2024"/>
    <n v="202407"/>
  </r>
  <r>
    <s v="3b272eb2-9231-40de-ab1b-0eedff2a16bf"/>
    <x v="442"/>
    <x v="5576"/>
    <x v="0"/>
    <x v="1"/>
    <x v="6"/>
    <n v="4"/>
    <n v="865.61"/>
    <n v="0.02"/>
    <n v="3393.1912000000002"/>
    <n v="620.99351301356421"/>
    <x v="1"/>
    <n v="7"/>
    <x v="2"/>
    <n v="0.18301164785926716"/>
    <n v="5.7762733794665036E-6"/>
    <x v="0"/>
    <s v="Jul-2024"/>
    <n v="202407"/>
  </r>
  <r>
    <s v="db420def-6502-403e-9857-3741f864cb1a"/>
    <x v="430"/>
    <x v="5577"/>
    <x v="2"/>
    <x v="2"/>
    <x v="4"/>
    <n v="1"/>
    <n v="196.78"/>
    <n v="0.08"/>
    <n v="181.0376"/>
    <n v="26.499482983914699"/>
    <x v="1"/>
    <n v="7"/>
    <x v="2"/>
    <n v="0.14637557603456244"/>
    <n v="4.065453806281126E-4"/>
    <x v="0"/>
    <s v="Jul-2024"/>
    <n v="202407"/>
  </r>
  <r>
    <s v="21523390-a3f5-49c8-abf4-4e6de13ff058"/>
    <x v="429"/>
    <x v="5578"/>
    <x v="0"/>
    <x v="2"/>
    <x v="9"/>
    <n v="3"/>
    <n v="495.92"/>
    <n v="0.14000000000000001"/>
    <n v="1279.4736"/>
    <n v="294.30861678512542"/>
    <x v="1"/>
    <n v="7"/>
    <x v="2"/>
    <n v="0.23002320390598557"/>
    <n v="9.4101199118137342E-5"/>
    <x v="0"/>
    <s v="Jul-2024"/>
    <n v="202407"/>
  </r>
  <r>
    <s v="64ccee7b-969c-460c-ad8b-c6faa94d3a49"/>
    <x v="430"/>
    <x v="5579"/>
    <x v="0"/>
    <x v="1"/>
    <x v="9"/>
    <n v="1"/>
    <n v="224.13"/>
    <n v="0.01"/>
    <n v="221.8887"/>
    <n v="28.712375628039229"/>
    <x v="1"/>
    <n v="7"/>
    <x v="2"/>
    <n v="0.12939990016634118"/>
    <n v="4.4616963369473077E-5"/>
    <x v="0"/>
    <s v="Jul-2024"/>
    <n v="202407"/>
  </r>
  <r>
    <s v="f6f944da-cb44-4db2-9e54-50dc84610604"/>
    <x v="439"/>
    <x v="5580"/>
    <x v="3"/>
    <x v="1"/>
    <x v="2"/>
    <n v="2"/>
    <n v="581.51"/>
    <n v="0.15"/>
    <n v="988.56700000000001"/>
    <n v="173.0012708832914"/>
    <x v="1"/>
    <n v="7"/>
    <x v="2"/>
    <n v="0.17500206954439243"/>
    <n v="1.289745662155423E-4"/>
    <x v="0"/>
    <s v="Jul-2024"/>
    <n v="202407"/>
  </r>
  <r>
    <s v="92ee16b8-fc0b-4df8-b22c-d5d0b9bc293d"/>
    <x v="443"/>
    <x v="5581"/>
    <x v="1"/>
    <x v="0"/>
    <x v="9"/>
    <n v="1"/>
    <n v="986.7"/>
    <n v="0.12"/>
    <n v="868.29600000000005"/>
    <n v="179.1365543891734"/>
    <x v="1"/>
    <n v="7"/>
    <x v="2"/>
    <n v="0.20630816494510326"/>
    <n v="1.2161751292186074E-4"/>
    <x v="0"/>
    <s v="Jul-2024"/>
    <n v="202407"/>
  </r>
  <r>
    <s v="f0cd2d06-9887-414e-ae19-1e074f7e67ae"/>
    <x v="434"/>
    <x v="5582"/>
    <x v="0"/>
    <x v="2"/>
    <x v="4"/>
    <n v="3"/>
    <n v="40.29"/>
    <n v="0.25"/>
    <n v="90.652500000000003"/>
    <n v="8.3223724275909223"/>
    <x v="1"/>
    <n v="7"/>
    <x v="2"/>
    <n v="9.1805216928280212E-2"/>
    <n v="2.0683378836766774E-3"/>
    <x v="0"/>
    <s v="Jul-2024"/>
    <n v="202407"/>
  </r>
  <r>
    <s v="b357174b-1d98-43d1-a65e-8351e56df9ca"/>
    <x v="430"/>
    <x v="352"/>
    <x v="2"/>
    <x v="2"/>
    <x v="9"/>
    <n v="6"/>
    <n v="850.97"/>
    <n v="0.09"/>
    <n v="4646.2961999999998"/>
    <n v="283.08216481307022"/>
    <x v="1"/>
    <n v="7"/>
    <x v="2"/>
    <n v="6.0926413777294318E-2"/>
    <n v="1.76269433705066E-5"/>
    <x v="0"/>
    <s v="Jul-2024"/>
    <n v="202407"/>
  </r>
  <r>
    <s v="e671c10c-ac6a-477e-922d-a1c331f2479e"/>
    <x v="431"/>
    <x v="5583"/>
    <x v="0"/>
    <x v="1"/>
    <x v="8"/>
    <n v="2"/>
    <n v="689.54"/>
    <n v="0.17"/>
    <n v="1144.6364000000001"/>
    <n v="327.09151012988161"/>
    <x v="1"/>
    <n v="7"/>
    <x v="2"/>
    <n v="0.28576018561866595"/>
    <n v="1.232705861878934E-4"/>
    <x v="0"/>
    <s v="Jul-2024"/>
    <n v="202407"/>
  </r>
  <r>
    <s v="637e6016-1407-451e-98e7-4294bb0f51c1"/>
    <x v="421"/>
    <x v="961"/>
    <x v="0"/>
    <x v="2"/>
    <x v="5"/>
    <n v="4"/>
    <n v="245.37"/>
    <n v="0.28000000000000003"/>
    <n v="706.66560000000004"/>
    <n v="157.62466552567011"/>
    <x v="1"/>
    <n v="7"/>
    <x v="2"/>
    <n v="0.22305410865573491"/>
    <n v="2.852834494844521E-4"/>
    <x v="0"/>
    <s v="Jul-2024"/>
    <n v="202407"/>
  </r>
  <r>
    <s v="aa6ae9b0-abdf-4397-a9ed-28ece976221b"/>
    <x v="429"/>
    <x v="5584"/>
    <x v="0"/>
    <x v="1"/>
    <x v="8"/>
    <n v="9"/>
    <n v="929.27"/>
    <n v="0.2"/>
    <n v="6690.7440000000006"/>
    <n v="519.4333996852605"/>
    <x v="1"/>
    <n v="7"/>
    <x v="2"/>
    <n v="7.7634624742070599E-2"/>
    <n v="2.3913633521174925E-5"/>
    <x v="0"/>
    <s v="Jul-2024"/>
    <n v="202407"/>
  </r>
  <r>
    <s v="7e20904b-6815-4049-a49e-36e7cb158792"/>
    <x v="444"/>
    <x v="5585"/>
    <x v="0"/>
    <x v="2"/>
    <x v="5"/>
    <n v="5"/>
    <n v="8.2200000000000006"/>
    <n v="0.25"/>
    <n v="30.824999999999999"/>
    <n v="9.144973715846703"/>
    <x v="1"/>
    <n v="7"/>
    <x v="2"/>
    <n v="0.2966739242772653"/>
    <n v="6.0827250608272501E-3"/>
    <x v="0"/>
    <s v="Jul-2024"/>
    <n v="202407"/>
  </r>
  <r>
    <s v="d20a00ee-8954-4535-a078-99b02bc10925"/>
    <x v="423"/>
    <x v="5586"/>
    <x v="2"/>
    <x v="0"/>
    <x v="9"/>
    <n v="5"/>
    <n v="119.8"/>
    <n v="0.16"/>
    <n v="503.16"/>
    <n v="143.17508904767939"/>
    <x v="1"/>
    <n v="7"/>
    <x v="2"/>
    <n v="0.28455181065203788"/>
    <n v="2.6711185308848082E-4"/>
    <x v="0"/>
    <s v="Jul-2024"/>
    <n v="202407"/>
  </r>
  <r>
    <s v="13d46c0b-32b5-46a4-8dfe-f001c9fb3a46"/>
    <x v="421"/>
    <x v="5587"/>
    <x v="3"/>
    <x v="1"/>
    <x v="7"/>
    <n v="9"/>
    <n v="706.82"/>
    <n v="0.15"/>
    <n v="5407.1729999999998"/>
    <n v="454.9685763510646"/>
    <x v="1"/>
    <n v="7"/>
    <x v="2"/>
    <n v="8.4141671877534643E-2"/>
    <n v="2.3579789291002893E-5"/>
    <x v="0"/>
    <s v="Jul-2024"/>
    <n v="202407"/>
  </r>
  <r>
    <s v="591c03de-f9a0-49b1-be95-16048433522b"/>
    <x v="417"/>
    <x v="5588"/>
    <x v="2"/>
    <x v="1"/>
    <x v="9"/>
    <n v="3"/>
    <n v="72.91"/>
    <n v="0.26"/>
    <n v="161.86019999999999"/>
    <n v="44.348914582313093"/>
    <x v="1"/>
    <n v="7"/>
    <x v="2"/>
    <n v="0.27399517968168269"/>
    <n v="1.1886801078955791E-3"/>
    <x v="0"/>
    <s v="Jul-2024"/>
    <n v="202407"/>
  </r>
  <r>
    <s v="c472a88b-6e55-467e-9ecb-3e06ed5b57ee"/>
    <x v="420"/>
    <x v="5589"/>
    <x v="0"/>
    <x v="0"/>
    <x v="1"/>
    <n v="1"/>
    <n v="464.37"/>
    <n v="0.02"/>
    <n v="455.08260000000001"/>
    <n v="130.6578352500575"/>
    <x v="1"/>
    <n v="7"/>
    <x v="2"/>
    <n v="0.28710795633596514"/>
    <n v="4.3069104377974461E-5"/>
    <x v="0"/>
    <s v="Jul-2024"/>
    <n v="202407"/>
  </r>
  <r>
    <s v="7492f830-298e-416a-a2d4-bfc8762c65d9"/>
    <x v="437"/>
    <x v="5590"/>
    <x v="0"/>
    <x v="2"/>
    <x v="4"/>
    <n v="2"/>
    <n v="746.84"/>
    <n v="0.19"/>
    <n v="1209.8807999999999"/>
    <n v="324.74287405837248"/>
    <x v="1"/>
    <n v="7"/>
    <x v="2"/>
    <n v="0.26840898215623599"/>
    <n v="1.2720261367896738E-4"/>
    <x v="0"/>
    <s v="Jul-2024"/>
    <n v="202407"/>
  </r>
  <r>
    <s v="45d1adbc-bfdb-4eae-ba65-8131d5472e8e"/>
    <x v="435"/>
    <x v="5591"/>
    <x v="3"/>
    <x v="1"/>
    <x v="3"/>
    <n v="8"/>
    <n v="15.57"/>
    <n v="0.27"/>
    <n v="90.928799999999995"/>
    <n v="10.88138311182917"/>
    <x v="1"/>
    <n v="7"/>
    <x v="2"/>
    <n v="0.11966926993239953"/>
    <n v="2.1676300578034684E-3"/>
    <x v="0"/>
    <s v="Jul-2024"/>
    <n v="202407"/>
  </r>
  <r>
    <s v="43221e08-f225-418b-9e89-222964e50351"/>
    <x v="417"/>
    <x v="5592"/>
    <x v="1"/>
    <x v="1"/>
    <x v="1"/>
    <n v="5"/>
    <n v="16.79"/>
    <n v="7.0000000000000007E-2"/>
    <n v="78.073499999999981"/>
    <n v="8.8482842086341602"/>
    <x v="1"/>
    <n v="7"/>
    <x v="2"/>
    <n v="0.11333274681721919"/>
    <n v="8.3382966051220983E-4"/>
    <x v="0"/>
    <s v="Jul-2024"/>
    <n v="202407"/>
  </r>
  <r>
    <s v="bce9cb20-4aac-4072-9d1c-e99c27f195ca"/>
    <x v="428"/>
    <x v="5593"/>
    <x v="3"/>
    <x v="2"/>
    <x v="4"/>
    <n v="1"/>
    <n v="775.31"/>
    <n v="0.22"/>
    <n v="604.74180000000001"/>
    <n v="98.687037605486935"/>
    <x v="1"/>
    <n v="7"/>
    <x v="2"/>
    <n v="0.16318871558983838"/>
    <n v="2.8375746475603307E-4"/>
    <x v="0"/>
    <s v="Jul-2024"/>
    <n v="202407"/>
  </r>
  <r>
    <s v="07549d8c-5bc7-4f17-bf05-261c0568e6fd"/>
    <x v="433"/>
    <x v="4952"/>
    <x v="1"/>
    <x v="1"/>
    <x v="4"/>
    <n v="1"/>
    <n v="265.08999999999997"/>
    <n v="0.28999999999999998"/>
    <n v="188.2139"/>
    <n v="20.408187223802489"/>
    <x v="1"/>
    <n v="7"/>
    <x v="2"/>
    <n v="0.10843081846666208"/>
    <n v="1.0939680863103097E-3"/>
    <x v="0"/>
    <s v="Jul-2024"/>
    <n v="202407"/>
  </r>
  <r>
    <s v="4edfea3e-6aa6-4d8a-93cf-20eb0f852ec9"/>
    <x v="439"/>
    <x v="5594"/>
    <x v="1"/>
    <x v="1"/>
    <x v="8"/>
    <n v="6"/>
    <n v="308"/>
    <n v="0.08"/>
    <n v="1700.16"/>
    <n v="249.09240165808171"/>
    <x v="1"/>
    <n v="7"/>
    <x v="2"/>
    <n v="0.14651115286683705"/>
    <n v="4.329004329004329E-5"/>
    <x v="0"/>
    <s v="Jul-2024"/>
    <n v="202407"/>
  </r>
  <r>
    <s v="7e10b879-1ead-4f27-baf8-2f4dc0b42919"/>
    <x v="436"/>
    <x v="5595"/>
    <x v="3"/>
    <x v="2"/>
    <x v="1"/>
    <n v="5"/>
    <n v="556.09"/>
    <n v="0.03"/>
    <n v="2697.0365000000002"/>
    <n v="647.60263094912477"/>
    <x v="1"/>
    <n v="7"/>
    <x v="2"/>
    <n v="0.24011637623336751"/>
    <n v="1.0789620385189446E-5"/>
    <x v="0"/>
    <s v="Jul-2024"/>
    <n v="202407"/>
  </r>
  <r>
    <s v="7929ff0b-3a15-41b3-8e50-1e386f7e3874"/>
    <x v="445"/>
    <x v="5596"/>
    <x v="3"/>
    <x v="1"/>
    <x v="5"/>
    <n v="2"/>
    <n v="413.33"/>
    <n v="0.09"/>
    <n v="752.26059999999995"/>
    <n v="216.33524884345479"/>
    <x v="1"/>
    <n v="7"/>
    <x v="2"/>
    <n v="0.28758019341097329"/>
    <n v="1.0887184574069146E-4"/>
    <x v="0"/>
    <s v="Jul-2024"/>
    <n v="202407"/>
  </r>
  <r>
    <s v="41bc530c-d1cc-4ed6-8c27-fc9bcb52f984"/>
    <x v="428"/>
    <x v="5597"/>
    <x v="1"/>
    <x v="2"/>
    <x v="9"/>
    <n v="1"/>
    <n v="679.23"/>
    <n v="0.14000000000000001"/>
    <n v="584.13779999999997"/>
    <n v="61.752000291863347"/>
    <x v="1"/>
    <n v="7"/>
    <x v="2"/>
    <n v="0.10571478218301118"/>
    <n v="2.0611574871545721E-4"/>
    <x v="0"/>
    <s v="Jul-2024"/>
    <n v="202407"/>
  </r>
  <r>
    <s v="cfffd7fa-c6a9-42a4-a71a-d46dfc2f6eb7"/>
    <x v="418"/>
    <x v="5598"/>
    <x v="3"/>
    <x v="0"/>
    <x v="3"/>
    <n v="4"/>
    <n v="919.95"/>
    <n v="0.28000000000000003"/>
    <n v="2649.4560000000001"/>
    <n v="562.93084310239885"/>
    <x v="1"/>
    <n v="7"/>
    <x v="2"/>
    <n v="0.21247034980101531"/>
    <n v="7.6091091907168874E-5"/>
    <x v="0"/>
    <s v="Jul-2024"/>
    <n v="202407"/>
  </r>
  <r>
    <s v="e97d0296-a8ae-4191-916e-d3c8b3b4dc48"/>
    <x v="437"/>
    <x v="3712"/>
    <x v="1"/>
    <x v="1"/>
    <x v="3"/>
    <n v="8"/>
    <n v="172.83"/>
    <n v="0.23"/>
    <n v="1064.6328000000001"/>
    <n v="54.693943270012433"/>
    <x v="1"/>
    <n v="7"/>
    <x v="2"/>
    <n v="5.1373528290704955E-2"/>
    <n v="1.66348434878204E-4"/>
    <x v="0"/>
    <s v="Jul-2024"/>
    <n v="202407"/>
  </r>
  <r>
    <s v="f14d416d-3788-4d25-8735-4890efebda3c"/>
    <x v="423"/>
    <x v="5599"/>
    <x v="2"/>
    <x v="0"/>
    <x v="3"/>
    <n v="8"/>
    <n v="354.48"/>
    <n v="0.25"/>
    <n v="2126.88"/>
    <n v="369.21785969015042"/>
    <x v="1"/>
    <n v="7"/>
    <x v="2"/>
    <n v="0.17359599962863462"/>
    <n v="8.8157300835025947E-5"/>
    <x v="0"/>
    <s v="Jul-2024"/>
    <n v="202407"/>
  </r>
  <r>
    <s v="bf8d51b0-28c6-46ae-9647-2c0b44d89963"/>
    <x v="416"/>
    <x v="5600"/>
    <x v="3"/>
    <x v="0"/>
    <x v="1"/>
    <n v="5"/>
    <n v="415.43"/>
    <n v="0.15"/>
    <n v="1765.5775000000001"/>
    <n v="92.077402520121751"/>
    <x v="1"/>
    <n v="7"/>
    <x v="2"/>
    <n v="5.2151436297824219E-2"/>
    <n v="7.2214332137784937E-5"/>
    <x v="0"/>
    <s v="Jul-2024"/>
    <n v="202407"/>
  </r>
  <r>
    <s v="b51e0b72-ec00-4d3c-9f41-4b710a30b4b3"/>
    <x v="440"/>
    <x v="5601"/>
    <x v="1"/>
    <x v="1"/>
    <x v="7"/>
    <n v="5"/>
    <n v="585.76"/>
    <n v="0.14000000000000001"/>
    <n v="2518.768"/>
    <n v="393.02991128849709"/>
    <x v="1"/>
    <n v="7"/>
    <x v="2"/>
    <n v="0.15604053699606199"/>
    <n v="4.780114722753346E-5"/>
    <x v="0"/>
    <s v="Jul-2024"/>
    <n v="202407"/>
  </r>
  <r>
    <s v="4704e0b1-e85d-4510-b19e-91eb15b46157"/>
    <x v="429"/>
    <x v="725"/>
    <x v="1"/>
    <x v="1"/>
    <x v="2"/>
    <n v="8"/>
    <n v="477.11"/>
    <n v="0.2"/>
    <n v="3053.5039999999999"/>
    <n v="434.27341045677781"/>
    <x v="1"/>
    <n v="7"/>
    <x v="2"/>
    <n v="0.14222133341131299"/>
    <n v="5.2398817882668569E-5"/>
    <x v="0"/>
    <s v="Jul-2024"/>
    <n v="202407"/>
  </r>
  <r>
    <s v="73ef8d56-a64d-4eba-9a98-7ac336253dc2"/>
    <x v="425"/>
    <x v="5602"/>
    <x v="1"/>
    <x v="2"/>
    <x v="0"/>
    <n v="3"/>
    <n v="502.16"/>
    <n v="0.16"/>
    <n v="1265.4431999999999"/>
    <n v="278.2721432176524"/>
    <x v="1"/>
    <n v="7"/>
    <x v="2"/>
    <n v="0.21990093527520826"/>
    <n v="1.0620784876002337E-4"/>
    <x v="0"/>
    <s v="Jul-2024"/>
    <n v="202407"/>
  </r>
  <r>
    <s v="5c9f6df7-aa84-4084-a716-78caabe60f3b"/>
    <x v="425"/>
    <x v="5603"/>
    <x v="0"/>
    <x v="1"/>
    <x v="8"/>
    <n v="1"/>
    <n v="243.49"/>
    <n v="0.24"/>
    <n v="185.05240000000001"/>
    <n v="10.27222091321274"/>
    <x v="1"/>
    <n v="7"/>
    <x v="2"/>
    <n v="5.5509795675239768E-2"/>
    <n v="9.8566676249537961E-4"/>
    <x v="0"/>
    <s v="Jul-2024"/>
    <n v="202407"/>
  </r>
  <r>
    <s v="41463321-51e7-4476-bbf3-7164c1775505"/>
    <x v="425"/>
    <x v="5604"/>
    <x v="0"/>
    <x v="1"/>
    <x v="3"/>
    <n v="2"/>
    <n v="937.05"/>
    <n v="0.27"/>
    <n v="1368.0930000000001"/>
    <n v="164.46738862441291"/>
    <x v="1"/>
    <n v="7"/>
    <x v="2"/>
    <n v="0.1202165266720997"/>
    <n v="1.4406915319353292E-4"/>
    <x v="0"/>
    <s v="Jul-2024"/>
    <n v="202407"/>
  </r>
  <r>
    <s v="e33e2d27-46f2-4f52-ac14-fe55383dd923"/>
    <x v="427"/>
    <x v="5605"/>
    <x v="3"/>
    <x v="0"/>
    <x v="4"/>
    <n v="5"/>
    <n v="65.27"/>
    <n v="0.21"/>
    <n v="257.81650000000002"/>
    <n v="36.134854721862183"/>
    <x v="1"/>
    <n v="7"/>
    <x v="2"/>
    <n v="0.14015726193576508"/>
    <n v="6.4348092538685469E-4"/>
    <x v="0"/>
    <s v="Jul-2024"/>
    <n v="202407"/>
  </r>
  <r>
    <s v="770463ec-ad56-4b35-87f7-f5d0d30d2386"/>
    <x v="442"/>
    <x v="5606"/>
    <x v="0"/>
    <x v="2"/>
    <x v="9"/>
    <n v="2"/>
    <n v="882.07"/>
    <n v="0.02"/>
    <n v="1728.8571999999999"/>
    <n v="280.81579523230499"/>
    <x v="1"/>
    <n v="7"/>
    <x v="2"/>
    <n v="0.16242856566308947"/>
    <n v="1.1336968721303297E-5"/>
    <x v="0"/>
    <s v="Jul-2024"/>
    <n v="202407"/>
  </r>
  <r>
    <s v="bfb1b013-accb-49d1-9df0-7ab12e70408a"/>
    <x v="430"/>
    <x v="5607"/>
    <x v="2"/>
    <x v="0"/>
    <x v="6"/>
    <n v="3"/>
    <n v="9.73"/>
    <n v="0.12"/>
    <n v="25.687200000000001"/>
    <n v="6.6727786919027867"/>
    <x v="1"/>
    <n v="7"/>
    <x v="2"/>
    <n v="0.2597705741343076"/>
    <n v="4.1109969167523125E-3"/>
    <x v="0"/>
    <s v="Jul-2024"/>
    <n v="202407"/>
  </r>
  <r>
    <s v="ac586cf2-90fc-494b-81a3-89bd4ef0f6ff"/>
    <x v="440"/>
    <x v="5608"/>
    <x v="3"/>
    <x v="0"/>
    <x v="2"/>
    <n v="4"/>
    <n v="186.57"/>
    <n v="0"/>
    <n v="746.28"/>
    <n v="138.84835984117149"/>
    <x v="1"/>
    <n v="7"/>
    <x v="2"/>
    <n v="0.18605397416676248"/>
    <n v="0"/>
    <x v="1"/>
    <s v="Jul-2024"/>
    <n v="202407"/>
  </r>
  <r>
    <s v="3428610e-935d-440e-b43b-48eac9be63f7"/>
    <x v="429"/>
    <x v="5609"/>
    <x v="3"/>
    <x v="2"/>
    <x v="2"/>
    <n v="8"/>
    <n v="933.74"/>
    <n v="0.13"/>
    <n v="6498.8303999999998"/>
    <n v="1782.4733972500969"/>
    <x v="1"/>
    <n v="7"/>
    <x v="2"/>
    <n v="0.27427602930676526"/>
    <n v="1.740313149270675E-5"/>
    <x v="0"/>
    <s v="Jul-2024"/>
    <n v="202407"/>
  </r>
  <r>
    <s v="475cde9a-ebdc-4a75-b953-1d22711b4013"/>
    <x v="426"/>
    <x v="5610"/>
    <x v="0"/>
    <x v="2"/>
    <x v="7"/>
    <n v="6"/>
    <n v="633.12"/>
    <n v="0.18"/>
    <n v="3114.9504000000011"/>
    <n v="361.17017131131388"/>
    <x v="1"/>
    <n v="7"/>
    <x v="2"/>
    <n v="0.11594732658064595"/>
    <n v="4.7384382107657309E-5"/>
    <x v="0"/>
    <s v="Jul-2024"/>
    <n v="202407"/>
  </r>
  <r>
    <s v="7ca55f3f-33b4-429f-95f2-aa279d91ca45"/>
    <x v="433"/>
    <x v="5611"/>
    <x v="1"/>
    <x v="1"/>
    <x v="4"/>
    <n v="1"/>
    <n v="292.52"/>
    <n v="0.18"/>
    <n v="239.8664"/>
    <n v="42.956237789760323"/>
    <x v="1"/>
    <n v="7"/>
    <x v="2"/>
    <n v="0.17908401422525341"/>
    <n v="6.1534254068097911E-4"/>
    <x v="0"/>
    <s v="Jul-2024"/>
    <n v="202407"/>
  </r>
  <r>
    <s v="48c76cc1-fc8c-436f-bb90-eff46e3924c4"/>
    <x v="424"/>
    <x v="5612"/>
    <x v="3"/>
    <x v="1"/>
    <x v="9"/>
    <n v="6"/>
    <n v="887.53"/>
    <n v="0.13"/>
    <n v="4632.9066000000003"/>
    <n v="314.1521600673629"/>
    <x v="1"/>
    <n v="7"/>
    <x v="2"/>
    <n v="6.7808869720655043E-2"/>
    <n v="2.4412320334711691E-5"/>
    <x v="0"/>
    <s v="Jul-2024"/>
    <n v="202407"/>
  </r>
  <r>
    <s v="ff0c920a-c45b-4b1f-b0a3-abf95938254c"/>
    <x v="424"/>
    <x v="5613"/>
    <x v="1"/>
    <x v="0"/>
    <x v="8"/>
    <n v="3"/>
    <n v="80.260000000000005"/>
    <n v="0.19"/>
    <n v="195.0318"/>
    <n v="27.73347603840714"/>
    <x v="1"/>
    <n v="7"/>
    <x v="2"/>
    <n v="0.14219976454304958"/>
    <n v="7.8910208489077157E-4"/>
    <x v="0"/>
    <s v="Jul-2024"/>
    <n v="202407"/>
  </r>
  <r>
    <s v="2af812a7-0551-49dc-9139-d7539c710557"/>
    <x v="426"/>
    <x v="5614"/>
    <x v="1"/>
    <x v="1"/>
    <x v="4"/>
    <n v="3"/>
    <n v="366.72"/>
    <n v="0.15"/>
    <n v="935.13600000000008"/>
    <n v="190.56636857035991"/>
    <x v="1"/>
    <n v="7"/>
    <x v="2"/>
    <n v="0.20378465653162736"/>
    <n v="1.3634380453752179E-4"/>
    <x v="0"/>
    <s v="Jul-2024"/>
    <n v="202407"/>
  </r>
  <r>
    <s v="9c6ed2c6-8458-4fc2-b358-59796ed0c3d4"/>
    <x v="437"/>
    <x v="5615"/>
    <x v="1"/>
    <x v="1"/>
    <x v="7"/>
    <n v="5"/>
    <n v="351.32"/>
    <n v="0.27"/>
    <n v="1282.318"/>
    <n v="101.2420281192783"/>
    <x v="1"/>
    <n v="7"/>
    <x v="2"/>
    <n v="7.8952356684752381E-2"/>
    <n v="1.5370602299897532E-4"/>
    <x v="0"/>
    <s v="Jul-2024"/>
    <n v="202407"/>
  </r>
  <r>
    <s v="e4511faf-a214-4871-927e-804850c753af"/>
    <x v="427"/>
    <x v="5616"/>
    <x v="3"/>
    <x v="1"/>
    <x v="8"/>
    <n v="3"/>
    <n v="768"/>
    <n v="0.28000000000000003"/>
    <n v="1658.88"/>
    <n v="278.65910126512711"/>
    <x v="1"/>
    <n v="7"/>
    <x v="2"/>
    <n v="0.16798026455507759"/>
    <n v="1.2152777777777779E-4"/>
    <x v="0"/>
    <s v="Jul-2024"/>
    <n v="202407"/>
  </r>
  <r>
    <s v="633d456a-d299-47cc-9cf5-49b2cd2d75c9"/>
    <x v="445"/>
    <x v="5617"/>
    <x v="3"/>
    <x v="2"/>
    <x v="3"/>
    <n v="4"/>
    <n v="577.75"/>
    <n v="0.17"/>
    <n v="1918.13"/>
    <n v="156.5517339642453"/>
    <x v="1"/>
    <n v="7"/>
    <x v="2"/>
    <n v="8.1616852853688374E-2"/>
    <n v="7.356122890523584E-5"/>
    <x v="0"/>
    <s v="Jul-2024"/>
    <n v="202407"/>
  </r>
  <r>
    <s v="da415f22-1221-4b5e-bbad-4c3456620d5e"/>
    <x v="441"/>
    <x v="5618"/>
    <x v="0"/>
    <x v="1"/>
    <x v="1"/>
    <n v="9"/>
    <n v="956.04"/>
    <n v="0.14000000000000001"/>
    <n v="7399.7496000000001"/>
    <n v="734.50364343070248"/>
    <x v="1"/>
    <n v="7"/>
    <x v="2"/>
    <n v="9.9260607876610105E-2"/>
    <n v="1.6270820839667333E-5"/>
    <x v="0"/>
    <s v="Jul-2024"/>
    <n v="202407"/>
  </r>
  <r>
    <s v="aa5e13fd-e0a3-45ba-aa5f-64c2bf115cfa"/>
    <x v="435"/>
    <x v="4842"/>
    <x v="1"/>
    <x v="2"/>
    <x v="5"/>
    <n v="6"/>
    <n v="996"/>
    <n v="0.28000000000000003"/>
    <n v="4302.72"/>
    <n v="1048.093999079666"/>
    <x v="1"/>
    <n v="7"/>
    <x v="2"/>
    <n v="0.24358870646467023"/>
    <n v="4.6854082998661318E-5"/>
    <x v="0"/>
    <s v="Jul-2024"/>
    <n v="202407"/>
  </r>
  <r>
    <s v="c63f0db2-4d1c-40c5-8008-224315054df5"/>
    <x v="437"/>
    <x v="5619"/>
    <x v="0"/>
    <x v="0"/>
    <x v="6"/>
    <n v="3"/>
    <n v="784.22"/>
    <n v="0.13"/>
    <n v="2046.8142"/>
    <n v="140.85756461434329"/>
    <x v="1"/>
    <n v="7"/>
    <x v="2"/>
    <n v="6.8817953585793609E-2"/>
    <n v="5.5256603164078112E-5"/>
    <x v="0"/>
    <s v="Jul-2024"/>
    <n v="202407"/>
  </r>
  <r>
    <s v="8fbd48cd-cbfd-48fc-9486-e70b89051d0f"/>
    <x v="430"/>
    <x v="5620"/>
    <x v="1"/>
    <x v="1"/>
    <x v="9"/>
    <n v="7"/>
    <n v="334.41"/>
    <n v="0.19"/>
    <n v="1896.1047000000001"/>
    <n v="113.84980769742511"/>
    <x v="1"/>
    <n v="7"/>
    <x v="2"/>
    <n v="6.0044051205307966E-2"/>
    <n v="8.1166403943832839E-5"/>
    <x v="0"/>
    <s v="Jul-2024"/>
    <n v="202407"/>
  </r>
  <r>
    <s v="3e582be2-8b87-48ea-b175-c8a8490eebb1"/>
    <x v="439"/>
    <x v="5621"/>
    <x v="3"/>
    <x v="2"/>
    <x v="7"/>
    <n v="9"/>
    <n v="124.96"/>
    <n v="0.22"/>
    <n v="877.21919999999989"/>
    <n v="176.83449874228441"/>
    <x v="1"/>
    <n v="7"/>
    <x v="2"/>
    <n v="0.20158530358465071"/>
    <n v="1.9561815336463227E-4"/>
    <x v="0"/>
    <s v="Jul-2024"/>
    <n v="202407"/>
  </r>
  <r>
    <s v="befd9421-fc5e-4e36-b4cf-6eecf0247341"/>
    <x v="435"/>
    <x v="5622"/>
    <x v="2"/>
    <x v="1"/>
    <x v="0"/>
    <n v="1"/>
    <n v="766.57"/>
    <n v="0.03"/>
    <n v="743.5729"/>
    <n v="63.642072027458013"/>
    <x v="1"/>
    <n v="7"/>
    <x v="2"/>
    <n v="8.5589552856832216E-2"/>
    <n v="3.9135369242208793E-5"/>
    <x v="0"/>
    <s v="Jul-2024"/>
    <n v="202407"/>
  </r>
  <r>
    <s v="e9d53cdb-a9a7-4ebb-b122-ba99ce5f3334"/>
    <x v="445"/>
    <x v="5623"/>
    <x v="1"/>
    <x v="2"/>
    <x v="7"/>
    <n v="9"/>
    <n v="343.69"/>
    <n v="0.04"/>
    <n v="2969.4816000000001"/>
    <n v="564.6880274483276"/>
    <x v="1"/>
    <n v="7"/>
    <x v="2"/>
    <n v="0.19016384120660237"/>
    <n v="1.2931550072578325E-5"/>
    <x v="0"/>
    <s v="Jul-2024"/>
    <n v="202407"/>
  </r>
  <r>
    <s v="386acf65-ae12-44f1-956c-ed60cabef61f"/>
    <x v="429"/>
    <x v="5624"/>
    <x v="0"/>
    <x v="0"/>
    <x v="8"/>
    <n v="1"/>
    <n v="576.37"/>
    <n v="0.14000000000000001"/>
    <n v="495.6782"/>
    <n v="36.474889915331211"/>
    <x v="1"/>
    <n v="7"/>
    <x v="2"/>
    <n v="7.358582627868486E-2"/>
    <n v="2.4289952634592364E-4"/>
    <x v="0"/>
    <s v="Jul-2024"/>
    <n v="202407"/>
  </r>
  <r>
    <s v="f57d616e-bf39-46e8-b8a8-887e19415394"/>
    <x v="424"/>
    <x v="5625"/>
    <x v="1"/>
    <x v="2"/>
    <x v="6"/>
    <n v="1"/>
    <n v="60.91"/>
    <n v="0.04"/>
    <n v="58.473599999999998"/>
    <n v="15.48911058820336"/>
    <x v="1"/>
    <n v="7"/>
    <x v="2"/>
    <n v="0.26489066156698682"/>
    <n v="6.5670661631915951E-4"/>
    <x v="0"/>
    <s v="Jul-2024"/>
    <n v="202407"/>
  </r>
  <r>
    <s v="dba4cf2a-43d8-4af2-914b-12ee26d1b1a0"/>
    <x v="422"/>
    <x v="5626"/>
    <x v="0"/>
    <x v="1"/>
    <x v="8"/>
    <n v="6"/>
    <n v="110.41"/>
    <n v="0.13"/>
    <n v="576.34019999999998"/>
    <n v="46.924647618246489"/>
    <x v="1"/>
    <n v="7"/>
    <x v="2"/>
    <n v="8.1418314423055152E-2"/>
    <n v="1.9623826344232105E-4"/>
    <x v="0"/>
    <s v="Jul-2024"/>
    <n v="202407"/>
  </r>
  <r>
    <s v="7988495a-413c-4f14-b326-7bfe53f20d5e"/>
    <x v="423"/>
    <x v="5627"/>
    <x v="2"/>
    <x v="0"/>
    <x v="4"/>
    <n v="2"/>
    <n v="281.16000000000003"/>
    <n v="0.23"/>
    <n v="432.98640000000012"/>
    <n v="58.168088469367859"/>
    <x v="1"/>
    <n v="7"/>
    <x v="2"/>
    <n v="0.13434160627070005"/>
    <n v="4.0901977521695828E-4"/>
    <x v="0"/>
    <s v="Jul-2024"/>
    <n v="202407"/>
  </r>
  <r>
    <s v="6dc17b64-2614-438c-953c-02efaba185bc"/>
    <x v="441"/>
    <x v="5628"/>
    <x v="1"/>
    <x v="2"/>
    <x v="4"/>
    <n v="2"/>
    <n v="886.79"/>
    <n v="0.14000000000000001"/>
    <n v="1525.2788"/>
    <n v="238.3291429128958"/>
    <x v="1"/>
    <n v="7"/>
    <x v="2"/>
    <n v="0.15625283909597104"/>
    <n v="7.8936388547457695E-5"/>
    <x v="0"/>
    <s v="Jul-2024"/>
    <n v="202407"/>
  </r>
  <r>
    <s v="e8196e1e-c48d-4930-af2a-66dd75ee23a8"/>
    <x v="427"/>
    <x v="5629"/>
    <x v="2"/>
    <x v="0"/>
    <x v="1"/>
    <n v="3"/>
    <n v="770.64"/>
    <n v="0.05"/>
    <n v="2196.3240000000001"/>
    <n v="306.41340027812038"/>
    <x v="1"/>
    <n v="7"/>
    <x v="2"/>
    <n v="0.13951193006046483"/>
    <n v="2.1627045918543895E-5"/>
    <x v="0"/>
    <s v="Jul-2024"/>
    <n v="202407"/>
  </r>
  <r>
    <s v="588c5df8-d230-4ab5-ab47-49b042f3a950"/>
    <x v="441"/>
    <x v="5630"/>
    <x v="0"/>
    <x v="1"/>
    <x v="8"/>
    <n v="3"/>
    <n v="931.79"/>
    <n v="0.01"/>
    <n v="2767.4162999999999"/>
    <n v="640.10498168930098"/>
    <x v="1"/>
    <n v="7"/>
    <x v="2"/>
    <n v="0.23130057508489091"/>
    <n v="3.577343965199598E-6"/>
    <x v="0"/>
    <s v="Jul-2024"/>
    <n v="202407"/>
  </r>
  <r>
    <s v="65ca9b25-dd4e-4047-a25d-8b4076216f9e"/>
    <x v="445"/>
    <x v="5631"/>
    <x v="0"/>
    <x v="1"/>
    <x v="7"/>
    <n v="4"/>
    <n v="793.66"/>
    <n v="0.28000000000000003"/>
    <n v="2285.7408"/>
    <n v="515.71875522052449"/>
    <x v="1"/>
    <n v="7"/>
    <x v="2"/>
    <n v="0.22562433816665672"/>
    <n v="8.819897689186807E-5"/>
    <x v="0"/>
    <s v="Jul-2024"/>
    <n v="202407"/>
  </r>
  <r>
    <s v="6efb33d6-0a1b-46eb-8f0a-46f29174bbe7"/>
    <x v="441"/>
    <x v="5632"/>
    <x v="2"/>
    <x v="1"/>
    <x v="3"/>
    <n v="3"/>
    <n v="141.41"/>
    <n v="0.16"/>
    <n v="356.35320000000002"/>
    <n v="83.963227037442991"/>
    <x v="1"/>
    <n v="7"/>
    <x v="2"/>
    <n v="0.23561799651986565"/>
    <n v="3.7715390236428353E-4"/>
    <x v="0"/>
    <s v="Jul-2024"/>
    <n v="202407"/>
  </r>
  <r>
    <s v="935bc27a-4c6f-4f5a-92a6-20b81f691a2e"/>
    <x v="434"/>
    <x v="5633"/>
    <x v="0"/>
    <x v="1"/>
    <x v="7"/>
    <n v="2"/>
    <n v="558.49"/>
    <n v="0.27"/>
    <n v="815.3954"/>
    <n v="152.64115024543551"/>
    <x v="1"/>
    <n v="7"/>
    <x v="2"/>
    <n v="0.18719893470754864"/>
    <n v="2.4172321796272093E-4"/>
    <x v="0"/>
    <s v="Jul-2024"/>
    <n v="202407"/>
  </r>
  <r>
    <s v="64927fa2-1863-4bc3-916b-894e502f25b2"/>
    <x v="419"/>
    <x v="5634"/>
    <x v="1"/>
    <x v="1"/>
    <x v="9"/>
    <n v="2"/>
    <n v="752.24"/>
    <n v="0.19"/>
    <n v="1218.6288"/>
    <n v="111.9651601002322"/>
    <x v="1"/>
    <n v="7"/>
    <x v="2"/>
    <n v="9.1877986225364278E-2"/>
    <n v="1.2628948208018718E-4"/>
    <x v="0"/>
    <s v="Jul-2024"/>
    <n v="202407"/>
  </r>
  <r>
    <s v="2e9bcc0b-dc62-4314-8245-18cb0c41e702"/>
    <x v="419"/>
    <x v="5635"/>
    <x v="0"/>
    <x v="0"/>
    <x v="7"/>
    <n v="1"/>
    <n v="260.66000000000003"/>
    <n v="0.04"/>
    <n v="250.2336"/>
    <n v="66.911585702840483"/>
    <x v="1"/>
    <n v="7"/>
    <x v="2"/>
    <n v="0.26739648753341072"/>
    <n v="1.5345661014348191E-4"/>
    <x v="0"/>
    <s v="Jul-2024"/>
    <n v="202407"/>
  </r>
  <r>
    <s v="f02402fb-cdc0-495d-a0ed-61e81a59f113"/>
    <x v="436"/>
    <x v="5636"/>
    <x v="0"/>
    <x v="1"/>
    <x v="0"/>
    <n v="3"/>
    <n v="584.27"/>
    <n v="0.2"/>
    <n v="1402.248"/>
    <n v="129.77387419631401"/>
    <x v="1"/>
    <n v="7"/>
    <x v="2"/>
    <n v="9.2547020353257056E-2"/>
    <n v="1.1410249827419972E-4"/>
    <x v="0"/>
    <s v="Jul-2024"/>
    <n v="202407"/>
  </r>
  <r>
    <s v="08a35ef5-1d0d-4908-9918-8f9be40be79e"/>
    <x v="419"/>
    <x v="5637"/>
    <x v="2"/>
    <x v="1"/>
    <x v="5"/>
    <n v="2"/>
    <n v="951.01"/>
    <n v="0.27"/>
    <n v="1388.4746"/>
    <n v="106.4630260439282"/>
    <x v="1"/>
    <n v="7"/>
    <x v="2"/>
    <n v="7.6676250356994782E-2"/>
    <n v="1.4195434327714747E-4"/>
    <x v="0"/>
    <s v="Jul-2024"/>
    <n v="202407"/>
  </r>
  <r>
    <s v="9b041d7d-5c13-49f8-b65f-c77dd0018323"/>
    <x v="421"/>
    <x v="5638"/>
    <x v="3"/>
    <x v="1"/>
    <x v="2"/>
    <n v="8"/>
    <n v="816.6"/>
    <n v="0.18"/>
    <n v="5356.8960000000006"/>
    <n v="1281.583411188672"/>
    <x v="1"/>
    <n v="7"/>
    <x v="2"/>
    <n v="0.23923992759774912"/>
    <n v="2.7553269654665684E-5"/>
    <x v="0"/>
    <s v="Jul-2024"/>
    <n v="202407"/>
  </r>
  <r>
    <s v="65b7d403-51a1-4657-89c3-505a9e1f74ba"/>
    <x v="428"/>
    <x v="2617"/>
    <x v="0"/>
    <x v="2"/>
    <x v="1"/>
    <n v="9"/>
    <n v="430.81"/>
    <n v="0.05"/>
    <n v="3683.4254999999998"/>
    <n v="486.60364326363288"/>
    <x v="1"/>
    <n v="7"/>
    <x v="2"/>
    <n v="0.13210628076056727"/>
    <n v="1.2895604919931189E-5"/>
    <x v="0"/>
    <s v="Jul-2024"/>
    <n v="202407"/>
  </r>
  <r>
    <s v="411d9cbc-0719-44c1-b2ff-8c9c04979bb9"/>
    <x v="429"/>
    <x v="5639"/>
    <x v="3"/>
    <x v="2"/>
    <x v="5"/>
    <n v="5"/>
    <n v="664.01"/>
    <n v="0.03"/>
    <n v="3220.4485"/>
    <n v="631.38391693549954"/>
    <x v="1"/>
    <n v="7"/>
    <x v="2"/>
    <n v="0.19605465416866613"/>
    <n v="9.0360084938479839E-6"/>
    <x v="0"/>
    <s v="Jul-2024"/>
    <n v="202407"/>
  </r>
  <r>
    <s v="b4e1416d-bcab-4f4c-8358-297522ba0eea"/>
    <x v="442"/>
    <x v="5640"/>
    <x v="3"/>
    <x v="0"/>
    <x v="9"/>
    <n v="5"/>
    <n v="559.04999999999995"/>
    <n v="0.14000000000000001"/>
    <n v="2403.915"/>
    <n v="196.9276637723728"/>
    <x v="1"/>
    <n v="7"/>
    <x v="2"/>
    <n v="8.191956195305275E-2"/>
    <n v="5.0084965566586176E-5"/>
    <x v="0"/>
    <s v="Jul-2024"/>
    <n v="202407"/>
  </r>
  <r>
    <s v="158c8645-fdf1-46a3-90a1-929fe37511de"/>
    <x v="444"/>
    <x v="5641"/>
    <x v="1"/>
    <x v="2"/>
    <x v="4"/>
    <n v="4"/>
    <n v="690.12"/>
    <n v="0.04"/>
    <n v="2650.0608000000002"/>
    <n v="718.48113850903235"/>
    <x v="1"/>
    <n v="7"/>
    <x v="2"/>
    <n v="0.27111873754331683"/>
    <n v="1.4490233582565352E-5"/>
    <x v="0"/>
    <s v="Jul-2024"/>
    <n v="202407"/>
  </r>
  <r>
    <s v="4e5100bc-2f50-4023-91ad-d48aa7660c14"/>
    <x v="439"/>
    <x v="5642"/>
    <x v="2"/>
    <x v="1"/>
    <x v="2"/>
    <n v="3"/>
    <n v="133.55000000000001"/>
    <n v="0.27"/>
    <n v="292.47449999999998"/>
    <n v="85.578830834743215"/>
    <x v="1"/>
    <n v="7"/>
    <x v="2"/>
    <n v="0.29260270838908425"/>
    <n v="6.7390490453013853E-4"/>
    <x v="0"/>
    <s v="Jul-2024"/>
    <n v="202407"/>
  </r>
  <r>
    <s v="bb079939-b58c-40c2-9aaa-b81e7429881a"/>
    <x v="416"/>
    <x v="5643"/>
    <x v="1"/>
    <x v="2"/>
    <x v="7"/>
    <n v="5"/>
    <n v="172.05"/>
    <n v="0.05"/>
    <n v="817.23749999999995"/>
    <n v="202.178591321417"/>
    <x v="1"/>
    <n v="7"/>
    <x v="2"/>
    <n v="0.24739269957805046"/>
    <n v="5.8122638767800064E-5"/>
    <x v="0"/>
    <s v="Jul-2024"/>
    <n v="202407"/>
  </r>
  <r>
    <s v="9fdb4f50-0506-420d-9247-6a196391e675"/>
    <x v="446"/>
    <x v="5644"/>
    <x v="2"/>
    <x v="0"/>
    <x v="8"/>
    <n v="5"/>
    <n v="641.32000000000005"/>
    <n v="0.26"/>
    <n v="2372.884"/>
    <n v="369.5725025461054"/>
    <x v="1"/>
    <n v="7"/>
    <x v="2"/>
    <n v="0.15574823823925038"/>
    <n v="8.1082766793488426E-5"/>
    <x v="0"/>
    <s v="Jul-2024"/>
    <n v="202407"/>
  </r>
  <r>
    <s v="d8d62c7c-78d6-4a2f-83b7-b9b994d537ed"/>
    <x v="444"/>
    <x v="5645"/>
    <x v="1"/>
    <x v="1"/>
    <x v="9"/>
    <n v="9"/>
    <n v="659.28"/>
    <n v="0.22"/>
    <n v="4628.1455999999998"/>
    <n v="1030.557196499758"/>
    <x v="1"/>
    <n v="7"/>
    <x v="2"/>
    <n v="0.22267173195669515"/>
    <n v="3.7077485202712729E-5"/>
    <x v="0"/>
    <s v="Jul-2024"/>
    <n v="202407"/>
  </r>
  <r>
    <s v="9b262351-08bf-4d27-8a92-996cf620a103"/>
    <x v="418"/>
    <x v="5646"/>
    <x v="2"/>
    <x v="2"/>
    <x v="2"/>
    <n v="3"/>
    <n v="929.84"/>
    <n v="0.17"/>
    <n v="2315.3015999999998"/>
    <n v="600.65952301726816"/>
    <x v="1"/>
    <n v="7"/>
    <x v="2"/>
    <n v="0.25943035802215497"/>
    <n v="6.0942384352863583E-5"/>
    <x v="0"/>
    <s v="Jul-2024"/>
    <n v="202407"/>
  </r>
  <r>
    <s v="0941c8ce-27de-4e3b-b56a-6dc6b0dbdef9"/>
    <x v="433"/>
    <x v="5647"/>
    <x v="0"/>
    <x v="2"/>
    <x v="5"/>
    <n v="2"/>
    <n v="721.39"/>
    <n v="0.18"/>
    <n v="1183.0796"/>
    <n v="213.9274265749367"/>
    <x v="1"/>
    <n v="7"/>
    <x v="2"/>
    <n v="0.18082251318925346"/>
    <n v="1.2475914553847434E-4"/>
    <x v="0"/>
    <s v="Jul-2024"/>
    <n v="202407"/>
  </r>
  <r>
    <s v="78055d5d-d0d4-4e72-bcb2-c2548ebeb5dc"/>
    <x v="427"/>
    <x v="5648"/>
    <x v="2"/>
    <x v="0"/>
    <x v="9"/>
    <n v="3"/>
    <n v="519.20000000000005"/>
    <n v="0.19"/>
    <n v="1261.6559999999999"/>
    <n v="161.1133294964603"/>
    <x v="1"/>
    <n v="7"/>
    <x v="2"/>
    <n v="0.12769988768448792"/>
    <n v="1.2198253723677452E-4"/>
    <x v="0"/>
    <s v="Jul-2024"/>
    <n v="202407"/>
  </r>
  <r>
    <s v="b095662d-a7de-4d77-8d85-bd350bdb59b8"/>
    <x v="444"/>
    <x v="5649"/>
    <x v="2"/>
    <x v="2"/>
    <x v="8"/>
    <n v="8"/>
    <n v="481"/>
    <n v="0.05"/>
    <n v="3655.6"/>
    <n v="542.79042574638413"/>
    <x v="1"/>
    <n v="7"/>
    <x v="2"/>
    <n v="0.14848189784067845"/>
    <n v="1.2993762993762994E-5"/>
    <x v="0"/>
    <s v="Jul-2024"/>
    <n v="202407"/>
  </r>
  <r>
    <s v="d2bca98e-530a-4bc0-ad02-a243a4f01f3a"/>
    <x v="441"/>
    <x v="5650"/>
    <x v="3"/>
    <x v="1"/>
    <x v="9"/>
    <n v="2"/>
    <n v="946.87"/>
    <n v="0.1"/>
    <n v="1704.366"/>
    <n v="264.46251037198039"/>
    <x v="1"/>
    <n v="7"/>
    <x v="2"/>
    <n v="0.15516767547110208"/>
    <n v="5.2805559369290403E-5"/>
    <x v="0"/>
    <s v="Jul-2024"/>
    <n v="202407"/>
  </r>
  <r>
    <s v="b38962c0-49a8-45bd-ae11-9d864610024e"/>
    <x v="425"/>
    <x v="5651"/>
    <x v="1"/>
    <x v="2"/>
    <x v="3"/>
    <n v="8"/>
    <n v="292.08999999999997"/>
    <n v="0.28000000000000003"/>
    <n v="1682.4384"/>
    <n v="252.3042757964852"/>
    <x v="1"/>
    <n v="7"/>
    <x v="2"/>
    <n v="0.14996345530183167"/>
    <n v="1.1982608100243078E-4"/>
    <x v="0"/>
    <s v="Jul-2024"/>
    <n v="202407"/>
  </r>
  <r>
    <s v="2c0ae7a4-7903-4d20-a94c-42aae2c7a53a"/>
    <x v="422"/>
    <x v="512"/>
    <x v="0"/>
    <x v="0"/>
    <x v="3"/>
    <n v="5"/>
    <n v="243.26"/>
    <n v="0.3"/>
    <n v="851.41"/>
    <n v="249.08137134834021"/>
    <x v="1"/>
    <n v="7"/>
    <x v="2"/>
    <n v="0.29255161596450618"/>
    <n v="2.4664967524459428E-4"/>
    <x v="0"/>
    <s v="Jul-2024"/>
    <n v="202407"/>
  </r>
  <r>
    <s v="7d5b35d9-f768-484f-b249-b78fdb8d8da9"/>
    <x v="431"/>
    <x v="5652"/>
    <x v="1"/>
    <x v="2"/>
    <x v="1"/>
    <n v="1"/>
    <n v="203.74"/>
    <n v="0.08"/>
    <n v="187.4408"/>
    <n v="14.924076311590831"/>
    <x v="1"/>
    <n v="7"/>
    <x v="2"/>
    <n v="7.9620212416884856E-2"/>
    <n v="3.9265730833415137E-4"/>
    <x v="0"/>
    <s v="Jul-2024"/>
    <n v="202407"/>
  </r>
  <r>
    <s v="b69c70d3-f394-4099-9a98-4d791972fd7f"/>
    <x v="422"/>
    <x v="5653"/>
    <x v="2"/>
    <x v="1"/>
    <x v="1"/>
    <n v="9"/>
    <n v="341.5"/>
    <n v="0.02"/>
    <n v="3012.03"/>
    <n v="893.9317850410248"/>
    <x v="1"/>
    <n v="7"/>
    <x v="2"/>
    <n v="0.29678714522797739"/>
    <n v="6.5072393037253949E-6"/>
    <x v="0"/>
    <s v="Jul-2024"/>
    <n v="202407"/>
  </r>
  <r>
    <s v="6fbf7c07-a716-4021-8428-aca73ba47b02"/>
    <x v="420"/>
    <x v="5654"/>
    <x v="2"/>
    <x v="1"/>
    <x v="0"/>
    <n v="7"/>
    <n v="504.96"/>
    <n v="0.05"/>
    <n v="3357.983999999999"/>
    <n v="872.69259620051832"/>
    <x v="1"/>
    <n v="7"/>
    <x v="2"/>
    <n v="0.2598858708679132"/>
    <n v="1.4145391997103025E-5"/>
    <x v="0"/>
    <s v="Jul-2024"/>
    <n v="202407"/>
  </r>
  <r>
    <s v="f9391c7b-5dc3-4d4f-b2a0-55d6ea265a16"/>
    <x v="427"/>
    <x v="5655"/>
    <x v="2"/>
    <x v="0"/>
    <x v="1"/>
    <n v="7"/>
    <n v="317.37"/>
    <n v="0.17"/>
    <n v="1843.9196999999999"/>
    <n v="151.88477981100229"/>
    <x v="1"/>
    <n v="7"/>
    <x v="2"/>
    <n v="8.2370604213948304E-2"/>
    <n v="7.6521770443691234E-5"/>
    <x v="0"/>
    <s v="Jul-2024"/>
    <n v="202407"/>
  </r>
  <r>
    <s v="791a0a87-115c-41a5-8d16-77f62ea948e7"/>
    <x v="427"/>
    <x v="5656"/>
    <x v="2"/>
    <x v="2"/>
    <x v="9"/>
    <n v="4"/>
    <n v="311.13"/>
    <n v="0.28999999999999998"/>
    <n v="883.60919999999999"/>
    <n v="65.714519885164137"/>
    <x v="1"/>
    <n v="7"/>
    <x v="2"/>
    <n v="7.4370570027070954E-2"/>
    <n v="2.330215665477453E-4"/>
    <x v="0"/>
    <s v="Jul-2024"/>
    <n v="202407"/>
  </r>
  <r>
    <s v="6451025c-af8e-4bc8-b57a-5d67719c7422"/>
    <x v="429"/>
    <x v="5657"/>
    <x v="2"/>
    <x v="1"/>
    <x v="3"/>
    <n v="4"/>
    <n v="936.39"/>
    <n v="0.12"/>
    <n v="3296.0927999999999"/>
    <n v="681.23139997951148"/>
    <x v="1"/>
    <n v="7"/>
    <x v="2"/>
    <n v="0.20667846487195735"/>
    <n v="3.2037932912568477E-5"/>
    <x v="0"/>
    <s v="Jul-2024"/>
    <n v="202407"/>
  </r>
  <r>
    <s v="517cb2c3-b895-43b4-bb83-159123d8b6b5"/>
    <x v="426"/>
    <x v="5658"/>
    <x v="1"/>
    <x v="0"/>
    <x v="0"/>
    <n v="8"/>
    <n v="181.3"/>
    <n v="0.02"/>
    <n v="1421.3920000000001"/>
    <n v="321.34889206262318"/>
    <x v="1"/>
    <n v="7"/>
    <x v="2"/>
    <n v="0.22608041417330557"/>
    <n v="1.3789299503585217E-5"/>
    <x v="0"/>
    <s v="Jul-2024"/>
    <n v="202407"/>
  </r>
  <r>
    <s v="db776a29-5cd2-4497-95e2-6e3e239d2c56"/>
    <x v="422"/>
    <x v="5659"/>
    <x v="2"/>
    <x v="1"/>
    <x v="4"/>
    <n v="2"/>
    <n v="611.26"/>
    <n v="0.13"/>
    <n v="1063.5924"/>
    <n v="115.7404765747178"/>
    <x v="1"/>
    <n v="7"/>
    <x v="2"/>
    <n v="0.10882033058408259"/>
    <n v="1.0633772862611655E-4"/>
    <x v="0"/>
    <s v="Jul-2024"/>
    <n v="202407"/>
  </r>
  <r>
    <s v="2c18a80b-1402-4e3e-8d34-6c90f336126c"/>
    <x v="438"/>
    <x v="5660"/>
    <x v="0"/>
    <x v="0"/>
    <x v="2"/>
    <n v="2"/>
    <n v="95.73"/>
    <n v="0.02"/>
    <n v="187.63079999999999"/>
    <n v="10.369530153001641"/>
    <x v="1"/>
    <n v="7"/>
    <x v="2"/>
    <n v="5.5265607528197085E-2"/>
    <n v="1.0446046171524077E-4"/>
    <x v="0"/>
    <s v="Jul-2024"/>
    <n v="202407"/>
  </r>
  <r>
    <s v="6e9cfb95-91a9-4b99-b329-9e5a70533d23"/>
    <x v="419"/>
    <x v="5661"/>
    <x v="0"/>
    <x v="2"/>
    <x v="6"/>
    <n v="2"/>
    <n v="866.74"/>
    <n v="0.02"/>
    <n v="1698.8104000000001"/>
    <n v="170.76230169922101"/>
    <x v="1"/>
    <n v="7"/>
    <x v="2"/>
    <n v="0.10051875223934408"/>
    <n v="1.1537485289706256E-5"/>
    <x v="0"/>
    <s v="Jul-2024"/>
    <n v="202407"/>
  </r>
  <r>
    <s v="8776a133-4e8d-4d91-a288-a27df86c33c4"/>
    <x v="420"/>
    <x v="5662"/>
    <x v="3"/>
    <x v="2"/>
    <x v="5"/>
    <n v="6"/>
    <n v="636.65"/>
    <n v="0.28999999999999998"/>
    <n v="2712.128999999999"/>
    <n v="485.93791815140543"/>
    <x v="1"/>
    <n v="7"/>
    <x v="2"/>
    <n v="0.17917212571798968"/>
    <n v="7.5918217754391477E-5"/>
    <x v="0"/>
    <s v="Jul-2024"/>
    <n v="202407"/>
  </r>
  <r>
    <s v="fe334f23-70fe-4d2a-aacd-a844013647a8"/>
    <x v="435"/>
    <x v="5663"/>
    <x v="2"/>
    <x v="2"/>
    <x v="1"/>
    <n v="7"/>
    <n v="359.06"/>
    <n v="0.21"/>
    <n v="1985.6017999999999"/>
    <n v="271.64144871266831"/>
    <x v="1"/>
    <n v="7"/>
    <x v="2"/>
    <n v="0.13680560156254307"/>
    <n v="8.3551495571770727E-5"/>
    <x v="0"/>
    <s v="Jul-2024"/>
    <n v="202407"/>
  </r>
  <r>
    <s v="070330f6-a88d-4269-a432-3227d3d31a6a"/>
    <x v="443"/>
    <x v="5664"/>
    <x v="2"/>
    <x v="1"/>
    <x v="3"/>
    <n v="2"/>
    <n v="941.84"/>
    <n v="0.03"/>
    <n v="1827.1695999999999"/>
    <n v="353.25746599713813"/>
    <x v="1"/>
    <n v="7"/>
    <x v="2"/>
    <n v="0.193335892846038"/>
    <n v="1.592627197825533E-5"/>
    <x v="0"/>
    <s v="Jul-2024"/>
    <n v="202407"/>
  </r>
  <r>
    <s v="e7eb7596-c9eb-40c6-9474-bf7b230e0a30"/>
    <x v="440"/>
    <x v="5665"/>
    <x v="0"/>
    <x v="1"/>
    <x v="7"/>
    <n v="4"/>
    <n v="764.31"/>
    <n v="0.25"/>
    <n v="2292.9299999999998"/>
    <n v="140.2214600765966"/>
    <x v="1"/>
    <n v="7"/>
    <x v="2"/>
    <n v="6.1153833774514096E-2"/>
    <n v="8.1773102536928741E-5"/>
    <x v="0"/>
    <s v="Jul-2024"/>
    <n v="202407"/>
  </r>
  <r>
    <s v="48eb660c-c02c-4f6e-9929-eb4f87a343c2"/>
    <x v="422"/>
    <x v="5666"/>
    <x v="3"/>
    <x v="1"/>
    <x v="4"/>
    <n v="4"/>
    <n v="458.32"/>
    <n v="0.16"/>
    <n v="1539.9552000000001"/>
    <n v="148.28400616421911"/>
    <x v="1"/>
    <n v="7"/>
    <x v="2"/>
    <n v="9.6291116887178993E-2"/>
    <n v="8.7275266189561882E-5"/>
    <x v="0"/>
    <s v="Jul-2024"/>
    <n v="202407"/>
  </r>
  <r>
    <s v="47b5d277-98f0-428a-aac5-4002ce5fc082"/>
    <x v="420"/>
    <x v="5667"/>
    <x v="0"/>
    <x v="0"/>
    <x v="4"/>
    <n v="4"/>
    <n v="184.79"/>
    <n v="0.01"/>
    <n v="731.76839999999993"/>
    <n v="158.47754001541691"/>
    <x v="1"/>
    <n v="7"/>
    <x v="2"/>
    <n v="0.21656789226675668"/>
    <n v="1.3528870609881487E-5"/>
    <x v="0"/>
    <s v="Jul-2024"/>
    <n v="202407"/>
  </r>
  <r>
    <s v="c58c0cd0-134f-4fbf-999e-f0beb09d2fe0"/>
    <x v="429"/>
    <x v="5668"/>
    <x v="1"/>
    <x v="2"/>
    <x v="8"/>
    <n v="7"/>
    <n v="623.33000000000004"/>
    <n v="0.23"/>
    <n v="3359.748700000001"/>
    <n v="284.12699455327459"/>
    <x v="1"/>
    <n v="7"/>
    <x v="2"/>
    <n v="8.4567930498276406E-2"/>
    <n v="5.2712275772292134E-5"/>
    <x v="0"/>
    <s v="Jul-2024"/>
    <n v="202407"/>
  </r>
  <r>
    <s v="24e35aec-327c-43fb-a99d-ab94ae8072d3"/>
    <x v="434"/>
    <x v="5669"/>
    <x v="3"/>
    <x v="2"/>
    <x v="2"/>
    <n v="8"/>
    <n v="927.47"/>
    <n v="0.18"/>
    <n v="6084.2032000000008"/>
    <n v="1718.1040768544999"/>
    <x v="1"/>
    <n v="7"/>
    <x v="2"/>
    <n v="0.28238768830970334"/>
    <n v="2.4259544783119667E-5"/>
    <x v="0"/>
    <s v="Jul-2024"/>
    <n v="202407"/>
  </r>
  <r>
    <s v="51e138f8-52ba-43c9-a6a4-a9502431f797"/>
    <x v="431"/>
    <x v="5670"/>
    <x v="0"/>
    <x v="0"/>
    <x v="8"/>
    <n v="5"/>
    <n v="247.42"/>
    <n v="7.0000000000000007E-2"/>
    <n v="1150.5029999999999"/>
    <n v="128.44452488297301"/>
    <x v="1"/>
    <n v="7"/>
    <x v="2"/>
    <n v="0.11164205993636959"/>
    <n v="5.6583946326085206E-5"/>
    <x v="0"/>
    <s v="Jul-2024"/>
    <n v="202407"/>
  </r>
  <r>
    <s v="c46117d8-93de-4645-bb9d-4e3cf69e1d39"/>
    <x v="430"/>
    <x v="5671"/>
    <x v="1"/>
    <x v="2"/>
    <x v="2"/>
    <n v="7"/>
    <n v="859.03"/>
    <n v="0.02"/>
    <n v="5892.9458000000004"/>
    <n v="1137.562630365361"/>
    <x v="1"/>
    <n v="7"/>
    <x v="2"/>
    <n v="0.19303802698564798"/>
    <n v="3.3260105667355706E-6"/>
    <x v="0"/>
    <s v="Jul-2024"/>
    <n v="202407"/>
  </r>
  <r>
    <s v="3ac9e840-ce66-4580-8b53-b64c7f0ad085"/>
    <x v="433"/>
    <x v="5672"/>
    <x v="0"/>
    <x v="0"/>
    <x v="2"/>
    <n v="6"/>
    <n v="136.63"/>
    <n v="0.27"/>
    <n v="598.43939999999998"/>
    <n v="135.43295074223599"/>
    <x v="1"/>
    <n v="7"/>
    <x v="2"/>
    <n v="0.2263102174459703"/>
    <n v="3.2935665666398306E-4"/>
    <x v="0"/>
    <s v="Jul-2024"/>
    <n v="202407"/>
  </r>
  <r>
    <s v="c2a8da15-96bf-4e6b-8ff6-5f72cef2ca46"/>
    <x v="431"/>
    <x v="5673"/>
    <x v="3"/>
    <x v="0"/>
    <x v="2"/>
    <n v="6"/>
    <n v="445.17"/>
    <n v="0.2"/>
    <n v="2136.8159999999998"/>
    <n v="485.95629115071893"/>
    <x v="1"/>
    <n v="7"/>
    <x v="2"/>
    <n v="0.22742074710724694"/>
    <n v="7.4877762053447751E-5"/>
    <x v="0"/>
    <s v="Jul-2024"/>
    <n v="202407"/>
  </r>
  <r>
    <s v="12692c2a-e04f-4865-b4cf-04e9d31980ed"/>
    <x v="418"/>
    <x v="5674"/>
    <x v="3"/>
    <x v="2"/>
    <x v="0"/>
    <n v="6"/>
    <n v="815.38"/>
    <n v="7.0000000000000007E-2"/>
    <n v="4549.8203999999996"/>
    <n v="911.65688563229685"/>
    <x v="1"/>
    <n v="7"/>
    <x v="2"/>
    <n v="0.20037205988005524"/>
    <n v="1.4308257090763409E-5"/>
    <x v="0"/>
    <s v="Jul-2024"/>
    <n v="202407"/>
  </r>
  <r>
    <s v="87aa4ff4-c2f1-4303-96e3-a967e49bfe23"/>
    <x v="438"/>
    <x v="5675"/>
    <x v="2"/>
    <x v="1"/>
    <x v="2"/>
    <n v="8"/>
    <n v="286.95"/>
    <n v="0.13"/>
    <n v="1997.172"/>
    <n v="441.86932410728122"/>
    <x v="1"/>
    <n v="7"/>
    <x v="2"/>
    <n v="0.221247506027163"/>
    <n v="5.6630074925945288E-5"/>
    <x v="0"/>
    <s v="Jul-2024"/>
    <n v="202407"/>
  </r>
  <r>
    <s v="364589ca-a4c3-46f1-b1a1-7c193204cf41"/>
    <x v="439"/>
    <x v="5676"/>
    <x v="1"/>
    <x v="1"/>
    <x v="6"/>
    <n v="4"/>
    <n v="965.12"/>
    <n v="0.23"/>
    <n v="2972.5695999999998"/>
    <n v="518.64792453805319"/>
    <x v="1"/>
    <n v="7"/>
    <x v="2"/>
    <n v="0.17447797506172882"/>
    <n v="5.9578083554376659E-5"/>
    <x v="0"/>
    <s v="Jul-2024"/>
    <n v="202407"/>
  </r>
  <r>
    <s v="60f5a0c3-7fad-41d1-ace5-d31beb2532e3"/>
    <x v="419"/>
    <x v="2419"/>
    <x v="1"/>
    <x v="0"/>
    <x v="2"/>
    <n v="8"/>
    <n v="390.98"/>
    <n v="0.02"/>
    <n v="3065.2831999999999"/>
    <n v="515.95075355802794"/>
    <x v="1"/>
    <n v="7"/>
    <x v="2"/>
    <n v="0.1683207455539599"/>
    <n v="6.3941889610721772E-6"/>
    <x v="0"/>
    <s v="Jul-2024"/>
    <n v="202407"/>
  </r>
  <r>
    <s v="1fb22725-e84a-45b0-bcc2-8e36b782cd7f"/>
    <x v="423"/>
    <x v="1632"/>
    <x v="3"/>
    <x v="1"/>
    <x v="5"/>
    <n v="7"/>
    <n v="315.43"/>
    <n v="0.22"/>
    <n v="1722.2478000000001"/>
    <n v="479.08097936654298"/>
    <x v="1"/>
    <n v="7"/>
    <x v="2"/>
    <n v="0.27817192123371731"/>
    <n v="9.9637229903850062E-5"/>
    <x v="0"/>
    <s v="Jul-2024"/>
    <n v="202407"/>
  </r>
  <r>
    <s v="6c3a0474-4151-4660-851c-463952cf308a"/>
    <x v="423"/>
    <x v="5677"/>
    <x v="1"/>
    <x v="0"/>
    <x v="6"/>
    <n v="4"/>
    <n v="933.82"/>
    <n v="0.03"/>
    <n v="3623.2215999999999"/>
    <n v="503.29754687535331"/>
    <x v="1"/>
    <n v="7"/>
    <x v="2"/>
    <n v="0.13890885031027453"/>
    <n v="8.031526418367564E-6"/>
    <x v="0"/>
    <s v="Jul-2024"/>
    <n v="202407"/>
  </r>
  <r>
    <s v="345e87ad-3ea6-43ed-859e-b209dec5bf91"/>
    <x v="417"/>
    <x v="5678"/>
    <x v="1"/>
    <x v="0"/>
    <x v="4"/>
    <n v="6"/>
    <n v="927.66"/>
    <n v="0.02"/>
    <n v="5454.6408000000001"/>
    <n v="800.79984046098241"/>
    <x v="1"/>
    <n v="7"/>
    <x v="2"/>
    <n v="0.14681073783281612"/>
    <n v="3.5932705229645918E-6"/>
    <x v="0"/>
    <s v="Jul-2024"/>
    <n v="202407"/>
  </r>
  <r>
    <s v="bcfd7972-ad1f-444a-9941-6d5010a9842b"/>
    <x v="433"/>
    <x v="5679"/>
    <x v="2"/>
    <x v="2"/>
    <x v="1"/>
    <n v="5"/>
    <n v="717.8"/>
    <n v="0.18"/>
    <n v="2942.98"/>
    <n v="867.46424281698307"/>
    <x v="1"/>
    <n v="7"/>
    <x v="2"/>
    <n v="0.29475709750558382"/>
    <n v="5.0153246029534689E-5"/>
    <x v="0"/>
    <s v="Jul-2024"/>
    <n v="202407"/>
  </r>
  <r>
    <s v="d771b5a0-061a-47b6-ae97-885b57e82215"/>
    <x v="444"/>
    <x v="5680"/>
    <x v="1"/>
    <x v="1"/>
    <x v="4"/>
    <n v="3"/>
    <n v="988.07"/>
    <n v="7.0000000000000007E-2"/>
    <n v="2756.7152999999998"/>
    <n v="174.6179608680074"/>
    <x v="1"/>
    <n v="7"/>
    <x v="2"/>
    <n v="6.3342761897830877E-2"/>
    <n v="2.3615061011196915E-5"/>
    <x v="0"/>
    <s v="Jul-2024"/>
    <n v="202407"/>
  </r>
  <r>
    <s v="1e3c4327-0590-49fa-ae68-57cbf2b994d0"/>
    <x v="445"/>
    <x v="5681"/>
    <x v="0"/>
    <x v="2"/>
    <x v="3"/>
    <n v="2"/>
    <n v="574.70000000000005"/>
    <n v="0.02"/>
    <n v="1126.412"/>
    <n v="295.72485407185508"/>
    <x v="1"/>
    <n v="7"/>
    <x v="2"/>
    <n v="0.26253702381708921"/>
    <n v="1.7400382808421785E-5"/>
    <x v="0"/>
    <s v="Jul-2024"/>
    <n v="202407"/>
  </r>
  <r>
    <s v="ca68ea4e-12a2-49c2-8440-1aa430381472"/>
    <x v="418"/>
    <x v="5682"/>
    <x v="1"/>
    <x v="2"/>
    <x v="6"/>
    <n v="5"/>
    <n v="46.87"/>
    <n v="0.01"/>
    <n v="232.00649999999999"/>
    <n v="67.366682410025518"/>
    <x v="1"/>
    <n v="7"/>
    <x v="2"/>
    <n v="0.29036549583751109"/>
    <n v="4.2671218263281416E-5"/>
    <x v="0"/>
    <s v="Jul-2024"/>
    <n v="202407"/>
  </r>
  <r>
    <s v="869a0431-f7a1-4b7a-87e4-a4db440c2bd6"/>
    <x v="431"/>
    <x v="5683"/>
    <x v="2"/>
    <x v="2"/>
    <x v="8"/>
    <n v="5"/>
    <n v="422.47"/>
    <n v="0.04"/>
    <n v="2027.856"/>
    <n v="410.02341435442332"/>
    <x v="1"/>
    <n v="7"/>
    <x v="2"/>
    <n v="0.20219552786510647"/>
    <n v="1.8936255828816244E-5"/>
    <x v="0"/>
    <s v="Jul-2024"/>
    <n v="202407"/>
  </r>
  <r>
    <s v="990ab626-2da9-479c-a247-0fed70054610"/>
    <x v="432"/>
    <x v="5684"/>
    <x v="1"/>
    <x v="0"/>
    <x v="9"/>
    <n v="4"/>
    <n v="362.52"/>
    <n v="0.08"/>
    <n v="1334.0735999999999"/>
    <n v="340.68369229124812"/>
    <x v="1"/>
    <n v="7"/>
    <x v="2"/>
    <n v="0.25537098724631696"/>
    <n v="5.5169369965794992E-5"/>
    <x v="0"/>
    <s v="Jul-2024"/>
    <n v="202407"/>
  </r>
  <r>
    <s v="a9988e3f-5c1e-4d83-adbf-1518943031ec"/>
    <x v="438"/>
    <x v="5685"/>
    <x v="3"/>
    <x v="0"/>
    <x v="3"/>
    <n v="1"/>
    <n v="491.41"/>
    <n v="0.23"/>
    <n v="378.38569999999999"/>
    <n v="81.046742030609138"/>
    <x v="1"/>
    <n v="7"/>
    <x v="2"/>
    <n v="0.21419081648859653"/>
    <n v="4.6804094340774507E-4"/>
    <x v="0"/>
    <s v="Jul-2024"/>
    <n v="202407"/>
  </r>
  <r>
    <s v="eb925d28-d840-4f0b-ba95-1d7c7167034d"/>
    <x v="428"/>
    <x v="5686"/>
    <x v="2"/>
    <x v="0"/>
    <x v="1"/>
    <n v="7"/>
    <n v="550.57000000000005"/>
    <n v="0.24"/>
    <n v="2929.0324000000001"/>
    <n v="850.22883288593948"/>
    <x v="1"/>
    <n v="7"/>
    <x v="2"/>
    <n v="0.2902763495842311"/>
    <n v="6.2273124735663548E-5"/>
    <x v="0"/>
    <s v="Jul-2024"/>
    <n v="202407"/>
  </r>
  <r>
    <s v="479b2314-3540-421c-9740-860eddb5d2dc"/>
    <x v="418"/>
    <x v="5687"/>
    <x v="1"/>
    <x v="2"/>
    <x v="5"/>
    <n v="9"/>
    <n v="129.72"/>
    <n v="0.24"/>
    <n v="887.28480000000002"/>
    <n v="82.08271531348646"/>
    <x v="1"/>
    <n v="7"/>
    <x v="2"/>
    <n v="9.25099982705513E-2"/>
    <n v="2.0557097337855893E-4"/>
    <x v="0"/>
    <s v="Jul-2024"/>
    <n v="202407"/>
  </r>
  <r>
    <s v="bff2340d-5790-41e7-8c80-53444b6a8c39"/>
    <x v="417"/>
    <x v="5688"/>
    <x v="3"/>
    <x v="1"/>
    <x v="4"/>
    <n v="3"/>
    <n v="128.94999999999999"/>
    <n v="0.28000000000000003"/>
    <n v="278.53199999999998"/>
    <n v="80.870238829030214"/>
    <x v="1"/>
    <n v="7"/>
    <x v="2"/>
    <n v="0.29034451635370523"/>
    <n v="7.2379475248804457E-4"/>
    <x v="0"/>
    <s v="Jul-2024"/>
    <n v="202407"/>
  </r>
  <r>
    <s v="cfc06285-0f07-49ab-b33c-462b9fc3824b"/>
    <x v="439"/>
    <x v="5689"/>
    <x v="3"/>
    <x v="1"/>
    <x v="0"/>
    <n v="6"/>
    <n v="95.47"/>
    <n v="0"/>
    <n v="572.81999999999994"/>
    <n v="89.556003611230338"/>
    <x v="1"/>
    <n v="7"/>
    <x v="2"/>
    <n v="0.1563423127880143"/>
    <n v="0"/>
    <x v="1"/>
    <s v="Jul-2024"/>
    <n v="202407"/>
  </r>
  <r>
    <s v="bcc37248-93d5-48cd-948b-18843ddb5670"/>
    <x v="440"/>
    <x v="3729"/>
    <x v="1"/>
    <x v="2"/>
    <x v="9"/>
    <n v="8"/>
    <n v="348.89"/>
    <n v="0.12"/>
    <n v="2456.1855999999998"/>
    <n v="361.72287360231479"/>
    <x v="1"/>
    <n v="7"/>
    <x v="2"/>
    <n v="0.14727017111504717"/>
    <n v="4.2993493651294104E-5"/>
    <x v="0"/>
    <s v="Jul-2024"/>
    <n v="202407"/>
  </r>
  <r>
    <s v="ab56f828-cff3-420a-8e39-d626cd7624e8"/>
    <x v="424"/>
    <x v="5690"/>
    <x v="1"/>
    <x v="0"/>
    <x v="0"/>
    <n v="6"/>
    <n v="893.59"/>
    <n v="0.2"/>
    <n v="4289.232"/>
    <n v="1166.5249659378751"/>
    <x v="1"/>
    <n v="7"/>
    <x v="2"/>
    <n v="0.27196592908424516"/>
    <n v="3.7302715264644113E-5"/>
    <x v="0"/>
    <s v="Jul-2024"/>
    <n v="202407"/>
  </r>
  <r>
    <s v="c6fe8d5e-49fc-4075-bda2-90568dc6f15d"/>
    <x v="425"/>
    <x v="5691"/>
    <x v="1"/>
    <x v="0"/>
    <x v="1"/>
    <n v="9"/>
    <n v="548.52"/>
    <n v="0.18"/>
    <n v="4048.077600000001"/>
    <n v="971.57997896164852"/>
    <x v="1"/>
    <n v="7"/>
    <x v="2"/>
    <n v="0.24001021595081287"/>
    <n v="3.6461751622547942E-5"/>
    <x v="0"/>
    <s v="Jul-2024"/>
    <n v="202407"/>
  </r>
  <r>
    <s v="3742e21c-10ec-4a00-96d4-b5754907635e"/>
    <x v="435"/>
    <x v="5692"/>
    <x v="0"/>
    <x v="0"/>
    <x v="7"/>
    <n v="8"/>
    <n v="78.87"/>
    <n v="0.2"/>
    <n v="504.76799999999997"/>
    <n v="130.8669979767883"/>
    <x v="1"/>
    <n v="7"/>
    <x v="2"/>
    <n v="0.2592616766054669"/>
    <n v="3.1697730442500319E-4"/>
    <x v="0"/>
    <s v="Jul-2024"/>
    <n v="202407"/>
  </r>
  <r>
    <s v="2c151180-a142-4bcf-a7c2-69f9b238792a"/>
    <x v="437"/>
    <x v="5693"/>
    <x v="3"/>
    <x v="2"/>
    <x v="1"/>
    <n v="7"/>
    <n v="223.74"/>
    <n v="7.0000000000000007E-2"/>
    <n v="1456.5473999999999"/>
    <n v="246.02559116966171"/>
    <x v="1"/>
    <n v="7"/>
    <x v="2"/>
    <n v="0.16891011660153438"/>
    <n v="4.4694734960221686E-5"/>
    <x v="0"/>
    <s v="Jul-2024"/>
    <n v="202407"/>
  </r>
  <r>
    <s v="ab957d99-2ed7-46d2-a60f-e77cd5f8237f"/>
    <x v="444"/>
    <x v="5694"/>
    <x v="2"/>
    <x v="2"/>
    <x v="2"/>
    <n v="7"/>
    <n v="707.9"/>
    <n v="0.14000000000000001"/>
    <n v="4261.558"/>
    <n v="1095.6191954145111"/>
    <x v="1"/>
    <n v="7"/>
    <x v="2"/>
    <n v="0.25709357831443597"/>
    <n v="2.8252578047746859E-5"/>
    <x v="0"/>
    <s v="Jul-2024"/>
    <n v="202407"/>
  </r>
  <r>
    <s v="069bc712-40bd-4b7f-a5eb-522de08bc0ca"/>
    <x v="445"/>
    <x v="5695"/>
    <x v="0"/>
    <x v="2"/>
    <x v="7"/>
    <n v="6"/>
    <n v="354.92"/>
    <n v="0.14000000000000001"/>
    <n v="1831.3871999999999"/>
    <n v="498.45344744185559"/>
    <x v="1"/>
    <n v="7"/>
    <x v="2"/>
    <n v="0.27217261726076036"/>
    <n v="6.5742514745106885E-5"/>
    <x v="0"/>
    <s v="Jul-2024"/>
    <n v="202407"/>
  </r>
  <r>
    <s v="9d146ef0-e91a-4e54-bcd2-11b761b412ea"/>
    <x v="442"/>
    <x v="5696"/>
    <x v="0"/>
    <x v="2"/>
    <x v="8"/>
    <n v="9"/>
    <n v="327.08999999999997"/>
    <n v="0.01"/>
    <n v="2914.3719000000001"/>
    <n v="210.04486251071981"/>
    <x v="1"/>
    <n v="7"/>
    <x v="2"/>
    <n v="7.2072086102230051E-2"/>
    <n v="3.3969583634813389E-6"/>
    <x v="0"/>
    <s v="Jul-2024"/>
    <n v="202407"/>
  </r>
  <r>
    <s v="38dac24c-14ad-43db-85a1-bbaf95e143c0"/>
    <x v="418"/>
    <x v="5697"/>
    <x v="1"/>
    <x v="0"/>
    <x v="3"/>
    <n v="6"/>
    <n v="184.92"/>
    <n v="0.19"/>
    <n v="898.71120000000008"/>
    <n v="222.33858849727369"/>
    <x v="1"/>
    <n v="7"/>
    <x v="2"/>
    <n v="0.24739714882519953"/>
    <n v="1.7124522315956449E-4"/>
    <x v="0"/>
    <s v="Jul-2024"/>
    <n v="202407"/>
  </r>
  <r>
    <s v="f7011f75-775b-40e6-882f-1bef8f1febe8"/>
    <x v="416"/>
    <x v="5698"/>
    <x v="1"/>
    <x v="2"/>
    <x v="0"/>
    <n v="6"/>
    <n v="729.92"/>
    <n v="0.21"/>
    <n v="3459.8208"/>
    <n v="512.40954738037999"/>
    <x v="1"/>
    <n v="7"/>
    <x v="2"/>
    <n v="0.14810291544012338"/>
    <n v="4.7950460324419119E-5"/>
    <x v="0"/>
    <s v="Jul-2024"/>
    <n v="202407"/>
  </r>
  <r>
    <s v="49cee92f-ca89-4ab6-8c7a-8b1ed460e5f2"/>
    <x v="431"/>
    <x v="155"/>
    <x v="1"/>
    <x v="2"/>
    <x v="6"/>
    <n v="9"/>
    <n v="914.05"/>
    <n v="0.02"/>
    <n v="8061.9209999999975"/>
    <n v="2282.0477091930179"/>
    <x v="1"/>
    <n v="7"/>
    <x v="2"/>
    <n v="0.28306500512632393"/>
    <n v="2.4311823447538128E-6"/>
    <x v="0"/>
    <s v="Jul-2024"/>
    <n v="202407"/>
  </r>
  <r>
    <s v="113fadd4-13a0-41cf-99c6-34431716b284"/>
    <x v="446"/>
    <x v="5699"/>
    <x v="2"/>
    <x v="1"/>
    <x v="5"/>
    <n v="1"/>
    <n v="859.97"/>
    <n v="0.02"/>
    <n v="842.77060000000006"/>
    <n v="182.50622789859389"/>
    <x v="1"/>
    <n v="7"/>
    <x v="2"/>
    <n v="0.21655504819294108"/>
    <n v="2.3256625231112715E-5"/>
    <x v="0"/>
    <s v="Jul-2024"/>
    <n v="202407"/>
  </r>
  <r>
    <s v="4591c1e9-2c3d-4a4e-a39e-c278b8353f82"/>
    <x v="424"/>
    <x v="5700"/>
    <x v="0"/>
    <x v="1"/>
    <x v="4"/>
    <n v="5"/>
    <n v="248.63"/>
    <n v="0.01"/>
    <n v="1230.7184999999999"/>
    <n v="133.15589566421471"/>
    <x v="1"/>
    <n v="7"/>
    <x v="2"/>
    <n v="0.10819362483314805"/>
    <n v="8.0440815669870882E-6"/>
    <x v="0"/>
    <s v="Jul-2024"/>
    <n v="202407"/>
  </r>
  <r>
    <s v="f9575150-2a28-4eac-88b3-12d3d67fa78f"/>
    <x v="433"/>
    <x v="5701"/>
    <x v="1"/>
    <x v="0"/>
    <x v="7"/>
    <n v="1"/>
    <n v="339.88"/>
    <n v="0.1"/>
    <n v="305.892"/>
    <n v="36.720902922318658"/>
    <x v="1"/>
    <n v="7"/>
    <x v="2"/>
    <n v="0.12004531966288316"/>
    <n v="2.9422148993762508E-4"/>
    <x v="0"/>
    <s v="Jul-2024"/>
    <n v="202407"/>
  </r>
  <r>
    <s v="f6787657-4646-4756-881d-e4e5030ebc7f"/>
    <x v="428"/>
    <x v="5702"/>
    <x v="0"/>
    <x v="2"/>
    <x v="9"/>
    <n v="3"/>
    <n v="437.81"/>
    <n v="0.24"/>
    <n v="998.20680000000004"/>
    <n v="92.040709892151867"/>
    <x v="1"/>
    <n v="7"/>
    <x v="2"/>
    <n v="9.2206053787804151E-2"/>
    <n v="1.8272766725291792E-4"/>
    <x v="0"/>
    <s v="Jul-2024"/>
    <n v="202407"/>
  </r>
  <r>
    <s v="83f630bd-8434-4bd6-8058-db62efeeeef2"/>
    <x v="418"/>
    <x v="5703"/>
    <x v="0"/>
    <x v="2"/>
    <x v="4"/>
    <n v="2"/>
    <n v="107.69"/>
    <n v="0.14000000000000001"/>
    <n v="185.2268"/>
    <n v="30.623979222654562"/>
    <x v="1"/>
    <n v="7"/>
    <x v="2"/>
    <n v="0.1653323343201662"/>
    <n v="6.5001392886990445E-4"/>
    <x v="0"/>
    <s v="Jul-2024"/>
    <n v="202407"/>
  </r>
  <r>
    <s v="c37a7dbb-b6bb-47af-94a9-319f15a657bf"/>
    <x v="439"/>
    <x v="5704"/>
    <x v="0"/>
    <x v="0"/>
    <x v="6"/>
    <n v="8"/>
    <n v="843.74"/>
    <n v="7.0000000000000007E-2"/>
    <n v="6277.4255999999996"/>
    <n v="1524.1172243983001"/>
    <x v="1"/>
    <n v="7"/>
    <x v="2"/>
    <n v="0.24279335535228011"/>
    <n v="1.0370493279920356E-5"/>
    <x v="0"/>
    <s v="Jul-2024"/>
    <n v="202407"/>
  </r>
  <r>
    <s v="e7bec02e-a84e-458e-862c-553f8602904c"/>
    <x v="430"/>
    <x v="5705"/>
    <x v="2"/>
    <x v="1"/>
    <x v="2"/>
    <n v="1"/>
    <n v="52.94"/>
    <n v="0.08"/>
    <n v="48.704799999999999"/>
    <n v="4.0254917584494088"/>
    <x v="1"/>
    <n v="7"/>
    <x v="2"/>
    <n v="8.2650822063726967E-2"/>
    <n v="1.5111446921042692E-3"/>
    <x v="0"/>
    <s v="Jul-2024"/>
    <n v="202407"/>
  </r>
  <r>
    <s v="d5860e79-45fd-4e8f-bf70-6dbda9763846"/>
    <x v="445"/>
    <x v="5706"/>
    <x v="3"/>
    <x v="2"/>
    <x v="5"/>
    <n v="5"/>
    <n v="616.17999999999995"/>
    <n v="0.18"/>
    <n v="2526.3380000000002"/>
    <n v="337.01005263276011"/>
    <x v="1"/>
    <n v="7"/>
    <x v="2"/>
    <n v="0.13339863970409346"/>
    <n v="5.842448635139083E-5"/>
    <x v="0"/>
    <s v="Jul-2024"/>
    <n v="202407"/>
  </r>
  <r>
    <s v="5b74a93f-bcc3-4db6-b197-082952e1daf5"/>
    <x v="437"/>
    <x v="5707"/>
    <x v="0"/>
    <x v="1"/>
    <x v="1"/>
    <n v="6"/>
    <n v="13.53"/>
    <n v="0.21"/>
    <n v="64.132199999999997"/>
    <n v="8.38183916780347"/>
    <x v="1"/>
    <n v="7"/>
    <x v="2"/>
    <n v="0.13069626751933461"/>
    <n v="2.5868440502586844E-3"/>
    <x v="0"/>
    <s v="Jul-2024"/>
    <n v="202407"/>
  </r>
  <r>
    <s v="49679c89-34e9-41a5-b843-41b3637399d6"/>
    <x v="419"/>
    <x v="5708"/>
    <x v="1"/>
    <x v="0"/>
    <x v="1"/>
    <n v="6"/>
    <n v="629.97"/>
    <n v="0.25"/>
    <n v="2834.8649999999998"/>
    <n v="282.11182167635582"/>
    <x v="1"/>
    <n v="7"/>
    <x v="2"/>
    <n v="9.9515081556390106E-2"/>
    <n v="6.6140715695456391E-5"/>
    <x v="0"/>
    <s v="Jul-2024"/>
    <n v="202407"/>
  </r>
  <r>
    <s v="5578f78c-96ad-4640-86ba-adb50a448717"/>
    <x v="441"/>
    <x v="5709"/>
    <x v="1"/>
    <x v="2"/>
    <x v="5"/>
    <n v="6"/>
    <n v="736.45"/>
    <n v="0.09"/>
    <n v="4021.0170000000012"/>
    <n v="548.33420835832385"/>
    <x v="1"/>
    <n v="7"/>
    <x v="2"/>
    <n v="0.13636704554054949"/>
    <n v="2.0367981533030072E-5"/>
    <x v="0"/>
    <s v="Jul-2024"/>
    <n v="202407"/>
  </r>
  <r>
    <s v="4b4f3235-c1c7-4ff9-bc8b-10653a50c032"/>
    <x v="419"/>
    <x v="5710"/>
    <x v="2"/>
    <x v="0"/>
    <x v="6"/>
    <n v="4"/>
    <n v="826.81"/>
    <n v="0.12"/>
    <n v="2910.3712"/>
    <n v="420.74536786605609"/>
    <x v="1"/>
    <n v="7"/>
    <x v="2"/>
    <n v="0.144567596004955"/>
    <n v="3.6284031397781836E-5"/>
    <x v="0"/>
    <s v="Jul-2024"/>
    <n v="202407"/>
  </r>
  <r>
    <s v="d03ba3b1-4fa0-4225-93c5-c6b35a695f49"/>
    <x v="436"/>
    <x v="4079"/>
    <x v="3"/>
    <x v="0"/>
    <x v="7"/>
    <n v="7"/>
    <n v="996.87"/>
    <n v="0.24"/>
    <n v="5303.3483999999999"/>
    <n v="678.76480387010395"/>
    <x v="1"/>
    <n v="7"/>
    <x v="2"/>
    <n v="0.12798797149930863"/>
    <n v="3.4393365519791227E-5"/>
    <x v="0"/>
    <s v="Jul-2024"/>
    <n v="202407"/>
  </r>
  <r>
    <s v="fbf3e014-91b4-43d4-865b-cb99ebcab2d7"/>
    <x v="442"/>
    <x v="5711"/>
    <x v="0"/>
    <x v="0"/>
    <x v="6"/>
    <n v="2"/>
    <n v="908.01"/>
    <n v="0.03"/>
    <n v="1761.5393999999999"/>
    <n v="498.03851148297969"/>
    <x v="1"/>
    <n v="7"/>
    <x v="2"/>
    <n v="0.28272913537044914"/>
    <n v="1.6519641854164601E-5"/>
    <x v="0"/>
    <s v="Jul-2024"/>
    <n v="202407"/>
  </r>
  <r>
    <s v="f5e131d0-4eeb-42e9-ac02-45f355d3913d"/>
    <x v="421"/>
    <x v="5712"/>
    <x v="2"/>
    <x v="1"/>
    <x v="2"/>
    <n v="5"/>
    <n v="505.01"/>
    <n v="0.25"/>
    <n v="1893.7874999999999"/>
    <n v="271.12610682090468"/>
    <x v="1"/>
    <n v="7"/>
    <x v="2"/>
    <n v="0.14316606631995654"/>
    <n v="9.900794043682303E-5"/>
    <x v="0"/>
    <s v="Jul-2024"/>
    <n v="202407"/>
  </r>
  <r>
    <s v="10555ca2-eadd-4051-a19f-4e036f462f40"/>
    <x v="437"/>
    <x v="5713"/>
    <x v="2"/>
    <x v="0"/>
    <x v="6"/>
    <n v="9"/>
    <n v="180.29"/>
    <n v="0.04"/>
    <n v="1557.7056"/>
    <n v="405.43135563489892"/>
    <x v="1"/>
    <n v="7"/>
    <x v="2"/>
    <n v="0.26027469865608682"/>
    <n v="2.4651641491177796E-5"/>
    <x v="0"/>
    <s v="Jul-2024"/>
    <n v="202407"/>
  </r>
  <r>
    <s v="9979e087-0330-42b4-b757-b6cc7d45da54"/>
    <x v="430"/>
    <x v="5714"/>
    <x v="1"/>
    <x v="0"/>
    <x v="3"/>
    <n v="5"/>
    <n v="748.85"/>
    <n v="0.05"/>
    <n v="3557.0374999999999"/>
    <n v="791.95585356861261"/>
    <x v="1"/>
    <n v="7"/>
    <x v="2"/>
    <n v="0.22264478616506367"/>
    <n v="1.3353809174066904E-5"/>
    <x v="0"/>
    <s v="Jul-2024"/>
    <n v="202407"/>
  </r>
  <r>
    <s v="c1081017-78ab-4d1b-991c-e942845c13af"/>
    <x v="432"/>
    <x v="956"/>
    <x v="3"/>
    <x v="0"/>
    <x v="2"/>
    <n v="7"/>
    <n v="915.38"/>
    <n v="0.15"/>
    <n v="5446.5110000000004"/>
    <n v="1515.256261784283"/>
    <x v="1"/>
    <n v="7"/>
    <x v="2"/>
    <n v="0.27820677527031212"/>
    <n v="2.3409481776498753E-5"/>
    <x v="0"/>
    <s v="Jul-2024"/>
    <n v="202407"/>
  </r>
  <r>
    <s v="6685c200-165a-4c10-84a0-99e86dbbc258"/>
    <x v="440"/>
    <x v="5715"/>
    <x v="1"/>
    <x v="2"/>
    <x v="1"/>
    <n v="8"/>
    <n v="32.44"/>
    <n v="7.0000000000000007E-2"/>
    <n v="241.3536"/>
    <n v="18.07785346045172"/>
    <x v="1"/>
    <n v="7"/>
    <x v="2"/>
    <n v="7.4901942463057189E-2"/>
    <n v="2.6972872996300866E-4"/>
    <x v="0"/>
    <s v="Jul-2024"/>
    <n v="202407"/>
  </r>
  <r>
    <s v="6de0560c-cd0d-433e-b9a0-594b81e7924d"/>
    <x v="432"/>
    <x v="1320"/>
    <x v="2"/>
    <x v="1"/>
    <x v="0"/>
    <n v="3"/>
    <n v="411.69"/>
    <n v="0.06"/>
    <n v="1160.9657999999999"/>
    <n v="135.01627495849081"/>
    <x v="1"/>
    <n v="7"/>
    <x v="2"/>
    <n v="0.11629651360831716"/>
    <n v="4.8580242415409651E-5"/>
    <x v="0"/>
    <s v="Jul-2024"/>
    <n v="202407"/>
  </r>
  <r>
    <s v="0de78955-c982-4d96-821c-efc5fa6235bb"/>
    <x v="431"/>
    <x v="5716"/>
    <x v="1"/>
    <x v="1"/>
    <x v="3"/>
    <n v="3"/>
    <n v="949.71"/>
    <n v="0.1"/>
    <n v="2564.2170000000001"/>
    <n v="173.68844333161431"/>
    <x v="1"/>
    <n v="7"/>
    <x v="2"/>
    <n v="6.7735469865309483E-2"/>
    <n v="3.5098433556910352E-5"/>
    <x v="0"/>
    <s v="Jul-2024"/>
    <n v="202407"/>
  </r>
  <r>
    <s v="a90e84fa-875d-4a26-b044-b65a75390ebc"/>
    <x v="436"/>
    <x v="5717"/>
    <x v="3"/>
    <x v="2"/>
    <x v="0"/>
    <n v="2"/>
    <n v="195.46"/>
    <n v="0.16"/>
    <n v="328.37279999999998"/>
    <n v="45.524669731003527"/>
    <x v="1"/>
    <n v="7"/>
    <x v="2"/>
    <n v="0.13863715183170935"/>
    <n v="4.0929090350966951E-4"/>
    <x v="0"/>
    <s v="Jul-2024"/>
    <n v="202407"/>
  </r>
  <r>
    <s v="ad5ad0a5-8636-4535-b6e2-ba44f74aff99"/>
    <x v="429"/>
    <x v="5718"/>
    <x v="2"/>
    <x v="0"/>
    <x v="7"/>
    <n v="2"/>
    <n v="286.69"/>
    <n v="0.2"/>
    <n v="458.70400000000001"/>
    <n v="58.17191974945915"/>
    <x v="1"/>
    <n v="7"/>
    <x v="2"/>
    <n v="0.12681799101263375"/>
    <n v="3.4880881788691622E-4"/>
    <x v="0"/>
    <s v="Jul-2024"/>
    <n v="202407"/>
  </r>
  <r>
    <s v="39f6226a-c50e-40af-9a99-12bcbefd5439"/>
    <x v="421"/>
    <x v="5719"/>
    <x v="1"/>
    <x v="1"/>
    <x v="5"/>
    <n v="8"/>
    <n v="642.59"/>
    <n v="0.27"/>
    <n v="3752.7256000000002"/>
    <n v="569.26862674485312"/>
    <x v="1"/>
    <n v="7"/>
    <x v="2"/>
    <n v="0.15169471137054441"/>
    <n v="5.2521825736472716E-5"/>
    <x v="0"/>
    <s v="Jul-2024"/>
    <n v="202407"/>
  </r>
  <r>
    <s v="39654693-75da-4047-8ea9-421e554a9ed7"/>
    <x v="424"/>
    <x v="5720"/>
    <x v="0"/>
    <x v="0"/>
    <x v="8"/>
    <n v="1"/>
    <n v="93.43"/>
    <n v="0.17"/>
    <n v="77.546900000000008"/>
    <n v="19.315600723098001"/>
    <x v="1"/>
    <n v="7"/>
    <x v="2"/>
    <n v="0.24908282243517146"/>
    <n v="1.8195440436690571E-3"/>
    <x v="0"/>
    <s v="Jul-2024"/>
    <n v="202407"/>
  </r>
  <r>
    <s v="b96d222c-5adc-44e0-871b-64c7b92e5440"/>
    <x v="418"/>
    <x v="5721"/>
    <x v="3"/>
    <x v="1"/>
    <x v="1"/>
    <n v="9"/>
    <n v="506.58"/>
    <n v="0"/>
    <n v="4559.22"/>
    <n v="843.09242115106031"/>
    <x v="1"/>
    <n v="7"/>
    <x v="2"/>
    <n v="0.18492031995627767"/>
    <n v="0"/>
    <x v="1"/>
    <s v="Jul-2024"/>
    <n v="202407"/>
  </r>
  <r>
    <s v="4f9fbd02-5f90-40cf-ba50-83e60293376e"/>
    <x v="417"/>
    <x v="5722"/>
    <x v="0"/>
    <x v="0"/>
    <x v="5"/>
    <n v="1"/>
    <n v="30.95"/>
    <n v="0.01"/>
    <n v="30.640499999999999"/>
    <n v="2.1255405918865931"/>
    <x v="1"/>
    <n v="7"/>
    <x v="2"/>
    <n v="6.9370297217297136E-2"/>
    <n v="3.2310177705977385E-4"/>
    <x v="0"/>
    <s v="Jul-2024"/>
    <n v="202407"/>
  </r>
  <r>
    <s v="ada8c6b9-81ab-488b-a6ec-54d17559addb"/>
    <x v="431"/>
    <x v="5723"/>
    <x v="0"/>
    <x v="1"/>
    <x v="6"/>
    <n v="1"/>
    <n v="395.11"/>
    <n v="0"/>
    <n v="395.11"/>
    <n v="55.405023890638773"/>
    <x v="1"/>
    <n v="7"/>
    <x v="2"/>
    <n v="0.14022683275705189"/>
    <n v="0"/>
    <x v="1"/>
    <s v="Jul-2024"/>
    <n v="202407"/>
  </r>
  <r>
    <s v="04a3c7ff-201b-4892-88d6-a79973f10365"/>
    <x v="435"/>
    <x v="5724"/>
    <x v="1"/>
    <x v="2"/>
    <x v="6"/>
    <n v="4"/>
    <n v="163.02000000000001"/>
    <n v="0.04"/>
    <n v="625.99680000000001"/>
    <n v="152.42355056550051"/>
    <x v="1"/>
    <n v="7"/>
    <x v="2"/>
    <n v="0.24348934461885507"/>
    <n v="6.1342166605324504E-5"/>
    <x v="0"/>
    <s v="Jul-2024"/>
    <n v="202407"/>
  </r>
  <r>
    <s v="94346488-3acf-4121-9189-dc5dfc541f8c"/>
    <x v="433"/>
    <x v="5559"/>
    <x v="1"/>
    <x v="0"/>
    <x v="9"/>
    <n v="7"/>
    <n v="529.72"/>
    <n v="0.13"/>
    <n v="3225.9947999999999"/>
    <n v="637.18471293408106"/>
    <x v="1"/>
    <n v="7"/>
    <x v="2"/>
    <n v="0.19751572846121174"/>
    <n v="3.5058952977853533E-5"/>
    <x v="0"/>
    <s v="Jul-2024"/>
    <n v="202407"/>
  </r>
  <r>
    <s v="5d2c6480-36da-49fc-b3c1-f56ac7f1d465"/>
    <x v="428"/>
    <x v="5725"/>
    <x v="1"/>
    <x v="2"/>
    <x v="5"/>
    <n v="4"/>
    <n v="858.97"/>
    <n v="0.2"/>
    <n v="2748.7040000000002"/>
    <n v="533.35262596142559"/>
    <x v="1"/>
    <n v="7"/>
    <x v="2"/>
    <n v="0.19403785418925631"/>
    <n v="5.8209250614107596E-5"/>
    <x v="0"/>
    <s v="Jul-2024"/>
    <n v="202407"/>
  </r>
  <r>
    <s v="2ad34733-51b7-4c56-9f51-3e3ad8dfd24c"/>
    <x v="432"/>
    <x v="5726"/>
    <x v="1"/>
    <x v="0"/>
    <x v="4"/>
    <n v="2"/>
    <n v="695.89"/>
    <n v="0.28999999999999998"/>
    <n v="988.16379999999992"/>
    <n v="272.81475529001591"/>
    <x v="1"/>
    <n v="7"/>
    <x v="2"/>
    <n v="0.27608252325172805"/>
    <n v="2.0836626478322722E-4"/>
    <x v="0"/>
    <s v="Jul-2024"/>
    <n v="202407"/>
  </r>
  <r>
    <s v="611a57a3-5d1a-446a-9538-f105b8209a57"/>
    <x v="421"/>
    <x v="5727"/>
    <x v="1"/>
    <x v="2"/>
    <x v="8"/>
    <n v="1"/>
    <n v="115.67"/>
    <n v="0.12"/>
    <n v="101.78959999999999"/>
    <n v="23.966999145120099"/>
    <x v="1"/>
    <n v="7"/>
    <x v="2"/>
    <n v="0.23545626611284551"/>
    <n v="1.0374340797095183E-3"/>
    <x v="0"/>
    <s v="Jul-2024"/>
    <n v="202407"/>
  </r>
  <r>
    <s v="ca079bbb-1e2f-410e-b2b9-627423bdf936"/>
    <x v="428"/>
    <x v="5728"/>
    <x v="0"/>
    <x v="2"/>
    <x v="6"/>
    <n v="7"/>
    <n v="996.47"/>
    <n v="0.01"/>
    <n v="6905.5370999999996"/>
    <n v="512.66752000785345"/>
    <x v="1"/>
    <n v="7"/>
    <x v="2"/>
    <n v="7.4240064542967041E-2"/>
    <n v="1.4336321500611444E-6"/>
    <x v="0"/>
    <s v="Jul-2024"/>
    <n v="202407"/>
  </r>
  <r>
    <s v="71334a2d-176f-4d9b-993b-6620ac950afd"/>
    <x v="425"/>
    <x v="5729"/>
    <x v="1"/>
    <x v="1"/>
    <x v="9"/>
    <n v="4"/>
    <n v="427.22"/>
    <n v="0.16"/>
    <n v="1435.4592"/>
    <n v="280.56678108265908"/>
    <x v="1"/>
    <n v="7"/>
    <x v="2"/>
    <n v="0.19545437521502462"/>
    <n v="9.3628575441224651E-5"/>
    <x v="0"/>
    <s v="Jul-2024"/>
    <n v="202407"/>
  </r>
  <r>
    <s v="3681e4f7-53ad-461a-85fa-1d9a2fe4a1a8"/>
    <x v="446"/>
    <x v="5730"/>
    <x v="2"/>
    <x v="2"/>
    <x v="6"/>
    <n v="5"/>
    <n v="310.51"/>
    <n v="0.12"/>
    <n v="1366.2439999999999"/>
    <n v="140.7035314524089"/>
    <x v="1"/>
    <n v="7"/>
    <x v="2"/>
    <n v="0.10298565369905295"/>
    <n v="7.7292196708640619E-5"/>
    <x v="0"/>
    <s v="Jul-2024"/>
    <n v="202407"/>
  </r>
  <r>
    <s v="35591f9f-17ab-41bf-a1bb-492b151e8d9b"/>
    <x v="437"/>
    <x v="5731"/>
    <x v="3"/>
    <x v="2"/>
    <x v="4"/>
    <n v="8"/>
    <n v="109.48"/>
    <n v="0.02"/>
    <n v="858.32320000000004"/>
    <n v="156.56375929718391"/>
    <x v="1"/>
    <n v="7"/>
    <x v="2"/>
    <n v="0.18240653322336375"/>
    <n v="2.2835221044939714E-5"/>
    <x v="0"/>
    <s v="Jul-2024"/>
    <n v="202407"/>
  </r>
  <r>
    <s v="7fb2f5d8-4498-43c7-81dd-d91ccf1eef6b"/>
    <x v="423"/>
    <x v="5732"/>
    <x v="1"/>
    <x v="0"/>
    <x v="9"/>
    <n v="8"/>
    <n v="473.54"/>
    <n v="0.05"/>
    <n v="3598.904"/>
    <n v="377.3644042876993"/>
    <x v="1"/>
    <n v="7"/>
    <x v="2"/>
    <n v="0.10485536826981195"/>
    <n v="1.3198462643071335E-5"/>
    <x v="0"/>
    <s v="Jul-2024"/>
    <n v="202407"/>
  </r>
  <r>
    <s v="181fc7df-b4e1-4033-a7bd-7710426735da"/>
    <x v="425"/>
    <x v="5733"/>
    <x v="0"/>
    <x v="2"/>
    <x v="2"/>
    <n v="4"/>
    <n v="609.33000000000004"/>
    <n v="0.21"/>
    <n v="1925.4828"/>
    <n v="359.15988888601288"/>
    <x v="1"/>
    <n v="7"/>
    <x v="2"/>
    <n v="0.18652978301650519"/>
    <n v="8.6160208753877196E-5"/>
    <x v="0"/>
    <s v="Jul-2024"/>
    <n v="202407"/>
  </r>
  <r>
    <s v="23665262-5d09-4613-873d-aed7331c6756"/>
    <x v="419"/>
    <x v="5734"/>
    <x v="2"/>
    <x v="1"/>
    <x v="4"/>
    <n v="7"/>
    <n v="455.87"/>
    <n v="0.12"/>
    <n v="2808.1592000000001"/>
    <n v="735.45957596542075"/>
    <x v="1"/>
    <n v="7"/>
    <x v="2"/>
    <n v="0.26190095489081272"/>
    <n v="3.7604705602161011E-5"/>
    <x v="0"/>
    <s v="Jul-2024"/>
    <n v="202407"/>
  </r>
  <r>
    <s v="cc5d1fbc-47a4-4d9c-b8f7-89dfc7bf619f"/>
    <x v="418"/>
    <x v="5735"/>
    <x v="0"/>
    <x v="1"/>
    <x v="4"/>
    <n v="4"/>
    <n v="330.46"/>
    <n v="0.22"/>
    <n v="1031.0352"/>
    <n v="172.05557231504039"/>
    <x v="1"/>
    <n v="7"/>
    <x v="2"/>
    <n v="0.16687652595666994"/>
    <n v="1.6643466682805786E-4"/>
    <x v="0"/>
    <s v="Jul-2024"/>
    <n v="202407"/>
  </r>
  <r>
    <s v="7c41a81a-c4fd-452b-884e-6c8511190f96"/>
    <x v="436"/>
    <x v="5736"/>
    <x v="0"/>
    <x v="1"/>
    <x v="5"/>
    <n v="1"/>
    <n v="701.04"/>
    <n v="0.3"/>
    <n v="490.72800000000001"/>
    <n v="133.84240256183699"/>
    <x v="1"/>
    <n v="7"/>
    <x v="2"/>
    <n v="0.27274254283806304"/>
    <n v="4.2793563847997262E-4"/>
    <x v="0"/>
    <s v="Jul-2024"/>
    <n v="202407"/>
  </r>
  <r>
    <s v="556677a8-1e48-4a26-a459-2a22405dd892"/>
    <x v="428"/>
    <x v="5737"/>
    <x v="2"/>
    <x v="1"/>
    <x v="7"/>
    <n v="9"/>
    <n v="613.74"/>
    <n v="0.21"/>
    <n v="4363.6913999999997"/>
    <n v="1146.9280022814521"/>
    <x v="1"/>
    <n v="7"/>
    <x v="2"/>
    <n v="0.26283435219123247"/>
    <n v="3.8018270494563388E-5"/>
    <x v="0"/>
    <s v="Jul-2024"/>
    <n v="202407"/>
  </r>
  <r>
    <s v="41c24119-bd33-47f4-9e09-c14b1e7f3e3c"/>
    <x v="428"/>
    <x v="5738"/>
    <x v="0"/>
    <x v="1"/>
    <x v="6"/>
    <n v="5"/>
    <n v="266.56"/>
    <n v="0.13"/>
    <n v="1159.5360000000001"/>
    <n v="95.243161660750147"/>
    <x v="1"/>
    <n v="7"/>
    <x v="2"/>
    <n v="8.2139029457257165E-2"/>
    <n v="9.7539015606242497E-5"/>
    <x v="0"/>
    <s v="Jul-2024"/>
    <n v="202407"/>
  </r>
  <r>
    <s v="782963fa-b93b-408b-be3c-cf7b905595f1"/>
    <x v="424"/>
    <x v="471"/>
    <x v="1"/>
    <x v="2"/>
    <x v="4"/>
    <n v="2"/>
    <n v="448.74"/>
    <n v="0.19"/>
    <n v="726.95880000000011"/>
    <n v="39.551450687748243"/>
    <x v="1"/>
    <n v="7"/>
    <x v="2"/>
    <n v="5.4406729360382232E-2"/>
    <n v="2.1170388198065695E-4"/>
    <x v="0"/>
    <s v="Jul-2024"/>
    <n v="202407"/>
  </r>
  <r>
    <s v="d1ebf949-4eb7-48ff-ac94-f8c7ec20678a"/>
    <x v="436"/>
    <x v="5739"/>
    <x v="3"/>
    <x v="2"/>
    <x v="5"/>
    <n v="3"/>
    <n v="175.21"/>
    <n v="0.22"/>
    <n v="409.9914"/>
    <n v="39.593413646968067"/>
    <x v="1"/>
    <n v="7"/>
    <x v="2"/>
    <n v="9.65713272204443E-2"/>
    <n v="4.1854536461008695E-4"/>
    <x v="0"/>
    <s v="Jul-2024"/>
    <n v="202407"/>
  </r>
  <r>
    <s v="2ead62e5-0362-4703-8603-6ce131698f5e"/>
    <x v="440"/>
    <x v="5740"/>
    <x v="0"/>
    <x v="2"/>
    <x v="9"/>
    <n v="7"/>
    <n v="566.5"/>
    <n v="0.01"/>
    <n v="3925.8449999999998"/>
    <n v="295.0719917220049"/>
    <x v="1"/>
    <n v="7"/>
    <x v="2"/>
    <n v="7.5161396265518612E-2"/>
    <n v="2.5217500945656284E-6"/>
    <x v="0"/>
    <s v="Jul-2024"/>
    <n v="202407"/>
  </r>
  <r>
    <s v="4a0b7c5e-3b1e-4759-bcdc-2a743748c2da"/>
    <x v="434"/>
    <x v="5741"/>
    <x v="2"/>
    <x v="0"/>
    <x v="7"/>
    <n v="9"/>
    <n v="175.44"/>
    <n v="0.08"/>
    <n v="1452.6432"/>
    <n v="167.80057604770909"/>
    <x v="1"/>
    <n v="7"/>
    <x v="2"/>
    <n v="0.11551396519648396"/>
    <n v="5.0666261336575975E-5"/>
    <x v="0"/>
    <s v="Jul-2024"/>
    <n v="202407"/>
  </r>
  <r>
    <s v="006d5c04-2a1b-4804-8fb2-cfc77e758241"/>
    <x v="439"/>
    <x v="5742"/>
    <x v="2"/>
    <x v="2"/>
    <x v="8"/>
    <n v="7"/>
    <n v="951.45"/>
    <n v="0.05"/>
    <n v="6327.1424999999999"/>
    <n v="1627.659094540433"/>
    <x v="1"/>
    <n v="7"/>
    <x v="2"/>
    <n v="0.25725026653666061"/>
    <n v="7.5073384233087844E-6"/>
    <x v="0"/>
    <s v="Jul-2024"/>
    <n v="202407"/>
  </r>
  <r>
    <s v="a0c8d982-4c49-43a9-9145-12b2b2d0fc59"/>
    <x v="417"/>
    <x v="5743"/>
    <x v="1"/>
    <x v="0"/>
    <x v="3"/>
    <n v="1"/>
    <n v="441.61"/>
    <n v="0.05"/>
    <n v="419.52949999999998"/>
    <n v="86.110131122986289"/>
    <x v="1"/>
    <n v="7"/>
    <x v="2"/>
    <n v="0.2052540551331582"/>
    <n v="1.1322207377550328E-4"/>
    <x v="0"/>
    <s v="Jul-2024"/>
    <n v="202407"/>
  </r>
  <r>
    <s v="6a5342c5-9f88-45db-8c90-e67034016269"/>
    <x v="437"/>
    <x v="5744"/>
    <x v="3"/>
    <x v="0"/>
    <x v="0"/>
    <n v="9"/>
    <n v="349.76"/>
    <n v="0.13"/>
    <n v="2738.6208000000001"/>
    <n v="260.3751769480632"/>
    <x v="1"/>
    <n v="7"/>
    <x v="2"/>
    <n v="9.5075293720132112E-2"/>
    <n v="4.1298160008132561E-5"/>
    <x v="0"/>
    <s v="Jul-2024"/>
    <n v="202407"/>
  </r>
  <r>
    <s v="adda2cf5-cef1-4f84-87ea-00d787dc66e0"/>
    <x v="432"/>
    <x v="5745"/>
    <x v="0"/>
    <x v="2"/>
    <x v="8"/>
    <n v="8"/>
    <n v="41.95"/>
    <n v="0.06"/>
    <n v="315.464"/>
    <n v="87.885473582168046"/>
    <x v="1"/>
    <n v="7"/>
    <x v="2"/>
    <n v="0.27859113427258908"/>
    <n v="1.7878426698450533E-4"/>
    <x v="0"/>
    <s v="Jul-2024"/>
    <n v="202407"/>
  </r>
  <r>
    <s v="7de2f701-0989-4287-bdf8-fadcf705a118"/>
    <x v="420"/>
    <x v="5746"/>
    <x v="1"/>
    <x v="2"/>
    <x v="9"/>
    <n v="9"/>
    <n v="556.78"/>
    <n v="0.1"/>
    <n v="4509.9179999999997"/>
    <n v="409.89778839362299"/>
    <x v="1"/>
    <n v="7"/>
    <x v="2"/>
    <n v="9.088808009228172E-2"/>
    <n v="1.9956016938667181E-5"/>
    <x v="0"/>
    <s v="Jul-2024"/>
    <n v="202407"/>
  </r>
  <r>
    <s v="36216f26-f494-4a2e-ba41-788216034ebe"/>
    <x v="431"/>
    <x v="5747"/>
    <x v="0"/>
    <x v="2"/>
    <x v="3"/>
    <n v="6"/>
    <n v="197.72"/>
    <n v="0.2"/>
    <n v="949.05600000000004"/>
    <n v="110.5623416101708"/>
    <x v="1"/>
    <n v="7"/>
    <x v="2"/>
    <n v="0.11649717362323277"/>
    <n v="1.6858857643806057E-4"/>
    <x v="0"/>
    <s v="Jul-2024"/>
    <n v="202407"/>
  </r>
  <r>
    <s v="e233b698-099d-4a03-af11-003c79cc1842"/>
    <x v="437"/>
    <x v="5748"/>
    <x v="2"/>
    <x v="0"/>
    <x v="2"/>
    <n v="2"/>
    <n v="108.89"/>
    <n v="7.0000000000000007E-2"/>
    <n v="202.53540000000001"/>
    <n v="58.545760937184397"/>
    <x v="1"/>
    <n v="7"/>
    <x v="2"/>
    <n v="0.28906433609721754"/>
    <n v="3.214252915786574E-4"/>
    <x v="0"/>
    <s v="Jul-2024"/>
    <n v="202407"/>
  </r>
  <r>
    <s v="7cac4668-474e-473d-b9cb-01d7d9f47447"/>
    <x v="435"/>
    <x v="5749"/>
    <x v="1"/>
    <x v="2"/>
    <x v="6"/>
    <n v="4"/>
    <n v="455.47"/>
    <n v="0.21"/>
    <n v="1439.2852"/>
    <n v="160.24990195504611"/>
    <x v="1"/>
    <n v="7"/>
    <x v="2"/>
    <n v="0.11133992203563693"/>
    <n v="1.1526554987156124E-4"/>
    <x v="0"/>
    <s v="Jul-2024"/>
    <n v="202407"/>
  </r>
  <r>
    <s v="9a0db70f-9357-4497-b4cc-467c5ec7989f"/>
    <x v="422"/>
    <x v="5615"/>
    <x v="1"/>
    <x v="0"/>
    <x v="2"/>
    <n v="4"/>
    <n v="735.1"/>
    <n v="0.25"/>
    <n v="2205.3000000000002"/>
    <n v="246.36497763195689"/>
    <x v="1"/>
    <n v="7"/>
    <x v="2"/>
    <n v="0.11171494927309521"/>
    <n v="8.5022445925724393E-5"/>
    <x v="0"/>
    <s v="Jul-2024"/>
    <n v="202407"/>
  </r>
  <r>
    <s v="d530dfb7-1175-4a79-ba2f-5819f88a5400"/>
    <x v="425"/>
    <x v="5750"/>
    <x v="0"/>
    <x v="1"/>
    <x v="1"/>
    <n v="4"/>
    <n v="187.22"/>
    <n v="0.18"/>
    <n v="614.08160000000009"/>
    <n v="130.0681915879868"/>
    <x v="1"/>
    <n v="7"/>
    <x v="2"/>
    <n v="0.21180929633453727"/>
    <n v="2.4035893601110991E-4"/>
    <x v="0"/>
    <s v="Jul-2024"/>
    <n v="202407"/>
  </r>
  <r>
    <s v="74b705a8-ec3c-4019-ab65-2517703c03cc"/>
    <x v="427"/>
    <x v="5751"/>
    <x v="2"/>
    <x v="2"/>
    <x v="4"/>
    <n v="6"/>
    <n v="743.53"/>
    <n v="0.28000000000000003"/>
    <n v="3212.0495999999998"/>
    <n v="542.28743508714012"/>
    <x v="1"/>
    <n v="7"/>
    <x v="2"/>
    <n v="0.16882909749810218"/>
    <n v="6.2763663425371763E-5"/>
    <x v="0"/>
    <s v="Jul-2024"/>
    <n v="202407"/>
  </r>
  <r>
    <s v="90771426-e716-49dd-baa3-0e7f5eb454f2"/>
    <x v="435"/>
    <x v="5752"/>
    <x v="2"/>
    <x v="1"/>
    <x v="0"/>
    <n v="2"/>
    <n v="130.68"/>
    <n v="0.28999999999999998"/>
    <n v="185.56559999999999"/>
    <n v="27.114333720331921"/>
    <x v="1"/>
    <n v="7"/>
    <x v="2"/>
    <n v="0.14611724220616279"/>
    <n v="1.1095806550352003E-3"/>
    <x v="0"/>
    <s v="Jul-2024"/>
    <n v="202407"/>
  </r>
  <r>
    <s v="212e9bd2-444d-4608-9e8a-43689de93add"/>
    <x v="419"/>
    <x v="5753"/>
    <x v="1"/>
    <x v="0"/>
    <x v="9"/>
    <n v="9"/>
    <n v="593.36"/>
    <n v="0.06"/>
    <n v="5019.8255999999992"/>
    <n v="879.27844763604026"/>
    <x v="1"/>
    <n v="7"/>
    <x v="2"/>
    <n v="0.17516115453015746"/>
    <n v="1.123545009213069E-5"/>
    <x v="0"/>
    <s v="Jul-2024"/>
    <n v="202407"/>
  </r>
  <r>
    <s v="bf2655d7-a5f9-4543-91bd-e2b5f4b12752"/>
    <x v="437"/>
    <x v="5754"/>
    <x v="1"/>
    <x v="1"/>
    <x v="2"/>
    <n v="6"/>
    <n v="956.5"/>
    <n v="0.12"/>
    <n v="5050.32"/>
    <n v="826.25797120515119"/>
    <x v="1"/>
    <n v="7"/>
    <x v="2"/>
    <n v="0.1636050727884869"/>
    <n v="2.0909566126502874E-5"/>
    <x v="0"/>
    <s v="Jul-2024"/>
    <n v="202407"/>
  </r>
  <r>
    <s v="e73c3112-e377-4b8c-914b-9029b944b610"/>
    <x v="422"/>
    <x v="5755"/>
    <x v="3"/>
    <x v="1"/>
    <x v="6"/>
    <n v="3"/>
    <n v="903.63"/>
    <n v="0.24"/>
    <n v="2060.2764000000002"/>
    <n v="402.32959017251778"/>
    <x v="1"/>
    <n v="7"/>
    <x v="2"/>
    <n v="0.19527942472792376"/>
    <n v="8.8531810586191251E-5"/>
    <x v="0"/>
    <s v="Jul-2024"/>
    <n v="202407"/>
  </r>
  <r>
    <s v="e578ce07-adbd-40fa-82b4-d5df81ea8ed6"/>
    <x v="438"/>
    <x v="5756"/>
    <x v="1"/>
    <x v="1"/>
    <x v="8"/>
    <n v="5"/>
    <n v="911.05"/>
    <n v="0.14000000000000001"/>
    <n v="3917.5149999999999"/>
    <n v="481.88108430483061"/>
    <x v="1"/>
    <n v="7"/>
    <x v="2"/>
    <n v="0.12300682557816131"/>
    <n v="3.0733768728390323E-5"/>
    <x v="0"/>
    <s v="Jul-2024"/>
    <n v="202407"/>
  </r>
  <r>
    <s v="7e11f5a7-3527-4834-8e2a-568ef8d33e17"/>
    <x v="418"/>
    <x v="5757"/>
    <x v="2"/>
    <x v="2"/>
    <x v="7"/>
    <n v="5"/>
    <n v="832.19"/>
    <n v="0.21"/>
    <n v="3287.1505000000011"/>
    <n v="477.86015211989837"/>
    <x v="1"/>
    <n v="7"/>
    <x v="2"/>
    <n v="0.14537215503820047"/>
    <n v="5.0469243802497018E-5"/>
    <x v="0"/>
    <s v="Jul-2024"/>
    <n v="202407"/>
  </r>
  <r>
    <s v="b78bb7c1-7db5-4286-bc87-4159c8cb466c"/>
    <x v="419"/>
    <x v="5758"/>
    <x v="0"/>
    <x v="2"/>
    <x v="2"/>
    <n v="6"/>
    <n v="56.61"/>
    <n v="0.14000000000000001"/>
    <n v="292.10759999999999"/>
    <n v="31.60075971798517"/>
    <x v="1"/>
    <n v="7"/>
    <x v="2"/>
    <n v="0.10818191556120133"/>
    <n v="4.1217688276511816E-4"/>
    <x v="0"/>
    <s v="Jul-2024"/>
    <n v="202407"/>
  </r>
  <r>
    <s v="2ae2b5d4-a65d-40a8-b6b3-709b641775e0"/>
    <x v="424"/>
    <x v="5759"/>
    <x v="1"/>
    <x v="2"/>
    <x v="3"/>
    <n v="2"/>
    <n v="455.66"/>
    <n v="0.06"/>
    <n v="856.64080000000001"/>
    <n v="245.396833663021"/>
    <x v="1"/>
    <n v="7"/>
    <x v="2"/>
    <n v="0.28646409751090657"/>
    <n v="6.5838563841460733E-5"/>
    <x v="0"/>
    <s v="Jul-2024"/>
    <n v="202407"/>
  </r>
  <r>
    <s v="1b2ca232-ad3a-4b27-982a-1d6a480e2b6b"/>
    <x v="420"/>
    <x v="5760"/>
    <x v="3"/>
    <x v="2"/>
    <x v="7"/>
    <n v="8"/>
    <n v="845.89"/>
    <n v="0.06"/>
    <n v="6361.0927999999994"/>
    <n v="464.40117641884848"/>
    <x v="1"/>
    <n v="7"/>
    <x v="2"/>
    <n v="7.3006508633052566E-2"/>
    <n v="8.8664010686968756E-6"/>
    <x v="0"/>
    <s v="Jul-2024"/>
    <n v="202407"/>
  </r>
  <r>
    <s v="d63192c6-7e32-4d9c-82ef-bc905f72afbe"/>
    <x v="434"/>
    <x v="5761"/>
    <x v="3"/>
    <x v="1"/>
    <x v="0"/>
    <n v="9"/>
    <n v="415.79"/>
    <n v="0.1"/>
    <n v="3367.8989999999999"/>
    <n v="184.28606547537149"/>
    <x v="1"/>
    <n v="7"/>
    <x v="2"/>
    <n v="5.4718406185984642E-2"/>
    <n v="2.6722891630657571E-5"/>
    <x v="0"/>
    <s v="Jul-2024"/>
    <n v="202407"/>
  </r>
  <r>
    <s v="7e8b01d8-856c-4918-a717-7e7427e4871d"/>
    <x v="437"/>
    <x v="5762"/>
    <x v="0"/>
    <x v="0"/>
    <x v="2"/>
    <n v="8"/>
    <n v="951.57"/>
    <n v="0.06"/>
    <n v="7155.8064000000004"/>
    <n v="1664.2933084963449"/>
    <x v="1"/>
    <n v="7"/>
    <x v="2"/>
    <n v="0.23257942088767869"/>
    <n v="7.8817112771524952E-6"/>
    <x v="0"/>
    <s v="Jul-2024"/>
    <n v="202407"/>
  </r>
  <r>
    <s v="10c044e7-97c2-45be-9902-84d992991c8e"/>
    <x v="430"/>
    <x v="5763"/>
    <x v="3"/>
    <x v="1"/>
    <x v="3"/>
    <n v="2"/>
    <n v="466.46"/>
    <n v="0.13"/>
    <n v="811.6404"/>
    <n v="142.55743817511879"/>
    <x v="1"/>
    <n v="7"/>
    <x v="2"/>
    <n v="0.17564113143593985"/>
    <n v="1.3934742528834198E-4"/>
    <x v="0"/>
    <s v="Jul-2024"/>
    <n v="202407"/>
  </r>
  <r>
    <s v="a0c10101-332f-409c-b13b-00591cb27cd6"/>
    <x v="421"/>
    <x v="5764"/>
    <x v="0"/>
    <x v="1"/>
    <x v="3"/>
    <n v="8"/>
    <n v="846.63"/>
    <n v="0.28999999999999998"/>
    <n v="4808.8584000000001"/>
    <n v="605.46638309538764"/>
    <x v="1"/>
    <n v="7"/>
    <x v="2"/>
    <n v="0.12590646942222039"/>
    <n v="4.2816814901432735E-5"/>
    <x v="0"/>
    <s v="Jul-2024"/>
    <n v="202407"/>
  </r>
  <r>
    <s v="f6fb21eb-95ba-4414-b764-8ffd9be59443"/>
    <x v="442"/>
    <x v="5648"/>
    <x v="2"/>
    <x v="0"/>
    <x v="3"/>
    <n v="3"/>
    <n v="299.39999999999998"/>
    <n v="0.14000000000000001"/>
    <n v="772.45199999999988"/>
    <n v="80.594883429504435"/>
    <x v="1"/>
    <n v="7"/>
    <x v="2"/>
    <n v="0.10433642922732345"/>
    <n v="1.5586729013582725E-4"/>
    <x v="0"/>
    <s v="Jul-2024"/>
    <n v="202407"/>
  </r>
  <r>
    <s v="60c23797-4dcb-4c06-8643-8262dc307e7a"/>
    <x v="425"/>
    <x v="5765"/>
    <x v="1"/>
    <x v="2"/>
    <x v="9"/>
    <n v="9"/>
    <n v="434.54"/>
    <n v="0.06"/>
    <n v="3676.2084"/>
    <n v="1018.882599902276"/>
    <x v="1"/>
    <n v="7"/>
    <x v="2"/>
    <n v="0.2771558325970519"/>
    <n v="1.534189411024685E-5"/>
    <x v="0"/>
    <s v="Jul-2024"/>
    <n v="202407"/>
  </r>
  <r>
    <s v="cf4dad3d-165a-4a40-9fac-82998d7e1896"/>
    <x v="418"/>
    <x v="5766"/>
    <x v="1"/>
    <x v="0"/>
    <x v="8"/>
    <n v="1"/>
    <n v="575.17999999999995"/>
    <n v="0.25"/>
    <n v="431.38499999999999"/>
    <n v="77.375120055601428"/>
    <x v="1"/>
    <n v="7"/>
    <x v="2"/>
    <n v="0.17936441938315295"/>
    <n v="4.3464654542925695E-4"/>
    <x v="0"/>
    <s v="Jul-2024"/>
    <n v="202407"/>
  </r>
  <r>
    <s v="8d07391c-d676-4c29-9af3-ae2f74a4ad11"/>
    <x v="441"/>
    <x v="5767"/>
    <x v="2"/>
    <x v="0"/>
    <x v="5"/>
    <n v="6"/>
    <n v="667.12"/>
    <n v="0.15"/>
    <n v="3402.3119999999999"/>
    <n v="954.08729741703553"/>
    <x v="1"/>
    <n v="7"/>
    <x v="2"/>
    <n v="0.28042322321322549"/>
    <n v="3.7474517328216812E-5"/>
    <x v="0"/>
    <s v="Jul-2024"/>
    <n v="202407"/>
  </r>
  <r>
    <s v="0c7d3706-db23-4743-be32-4ac7c16c3a93"/>
    <x v="442"/>
    <x v="5768"/>
    <x v="2"/>
    <x v="0"/>
    <x v="8"/>
    <n v="4"/>
    <n v="598.78"/>
    <n v="0.02"/>
    <n v="2347.2175999999999"/>
    <n v="694.49456235102707"/>
    <x v="1"/>
    <n v="7"/>
    <x v="2"/>
    <n v="0.29587992282906667"/>
    <n v="8.3503123016800827E-6"/>
    <x v="0"/>
    <s v="Jul-2024"/>
    <n v="202407"/>
  </r>
  <r>
    <s v="9cb0da47-723a-44e1-99b9-d8ebc8a293ea"/>
    <x v="438"/>
    <x v="5769"/>
    <x v="1"/>
    <x v="2"/>
    <x v="1"/>
    <n v="9"/>
    <n v="145.26"/>
    <n v="0.19"/>
    <n v="1058.9454000000001"/>
    <n v="100.1309290079809"/>
    <x v="1"/>
    <n v="7"/>
    <x v="2"/>
    <n v="9.4557216083077461E-2"/>
    <n v="1.4533327214037665E-4"/>
    <x v="0"/>
    <s v="Jul-2024"/>
    <n v="202407"/>
  </r>
  <r>
    <s v="e092b083-511b-4b6b-bcb4-4c7fc39f29ea"/>
    <x v="417"/>
    <x v="5770"/>
    <x v="2"/>
    <x v="0"/>
    <x v="1"/>
    <n v="8"/>
    <n v="32.340000000000003"/>
    <n v="0.22"/>
    <n v="201.80160000000001"/>
    <n v="12.125230642717639"/>
    <x v="1"/>
    <n v="7"/>
    <x v="2"/>
    <n v="6.0084908359089514E-2"/>
    <n v="8.5034013605442174E-4"/>
    <x v="0"/>
    <s v="Jul-2024"/>
    <n v="202407"/>
  </r>
  <r>
    <s v="0f1accdd-e9df-4a98-91dc-41b5dd3f7ea3"/>
    <x v="416"/>
    <x v="5771"/>
    <x v="1"/>
    <x v="0"/>
    <x v="6"/>
    <n v="8"/>
    <n v="328.89"/>
    <n v="0.04"/>
    <n v="2525.8751999999999"/>
    <n v="556.90019262163537"/>
    <x v="1"/>
    <n v="7"/>
    <x v="2"/>
    <n v="0.22047811096194911"/>
    <n v="1.5202651342394114E-5"/>
    <x v="0"/>
    <s v="Jul-2024"/>
    <n v="202407"/>
  </r>
  <r>
    <s v="b399d831-eb0f-455d-b363-179266ccf73a"/>
    <x v="425"/>
    <x v="5772"/>
    <x v="1"/>
    <x v="2"/>
    <x v="9"/>
    <n v="5"/>
    <n v="858.39"/>
    <n v="0.15"/>
    <n v="3648.1574999999998"/>
    <n v="207.72977843272491"/>
    <x v="1"/>
    <n v="7"/>
    <x v="2"/>
    <n v="5.6941011574397467E-2"/>
    <n v="3.4949148988222137E-5"/>
    <x v="0"/>
    <s v="Jul-2024"/>
    <n v="202407"/>
  </r>
  <r>
    <s v="c72496f2-034f-4fac-97f3-cc345a9b5f3a"/>
    <x v="440"/>
    <x v="5773"/>
    <x v="2"/>
    <x v="2"/>
    <x v="4"/>
    <n v="9"/>
    <n v="112.76"/>
    <n v="0.1"/>
    <n v="913.35599999999999"/>
    <n v="149.13459825584539"/>
    <x v="1"/>
    <n v="7"/>
    <x v="2"/>
    <n v="0.16328200423038267"/>
    <n v="9.8537700524220563E-5"/>
    <x v="0"/>
    <s v="Jul-2024"/>
    <n v="202407"/>
  </r>
  <r>
    <s v="541759cf-5fe6-408f-be55-08ea8ce0e056"/>
    <x v="417"/>
    <x v="5774"/>
    <x v="3"/>
    <x v="0"/>
    <x v="7"/>
    <n v="7"/>
    <n v="171.68"/>
    <n v="0.18"/>
    <n v="985.44320000000005"/>
    <n v="145.58290189388919"/>
    <x v="1"/>
    <n v="7"/>
    <x v="2"/>
    <n v="0.14773342785651083"/>
    <n v="1.4978032219411529E-4"/>
    <x v="0"/>
    <s v="Jul-2024"/>
    <n v="202407"/>
  </r>
  <r>
    <s v="5f51c329-89b9-4426-9508-a3a6fcfd347e"/>
    <x v="416"/>
    <x v="5775"/>
    <x v="3"/>
    <x v="0"/>
    <x v="7"/>
    <n v="8"/>
    <n v="966.89"/>
    <n v="0.11"/>
    <n v="6884.2568000000001"/>
    <n v="361.49796398111971"/>
    <x v="1"/>
    <n v="7"/>
    <x v="2"/>
    <n v="5.2510819175298588E-2"/>
    <n v="1.4220852423750375E-5"/>
    <x v="0"/>
    <s v="Jul-2024"/>
    <n v="202407"/>
  </r>
  <r>
    <s v="e8157e9a-53e6-442e-826d-847a799f2721"/>
    <x v="434"/>
    <x v="5776"/>
    <x v="2"/>
    <x v="1"/>
    <x v="3"/>
    <n v="2"/>
    <n v="849.32"/>
    <n v="0.23"/>
    <n v="1307.9528"/>
    <n v="369.94723085092289"/>
    <x v="1"/>
    <n v="7"/>
    <x v="2"/>
    <n v="0.28284448097127274"/>
    <n v="1.354024395987378E-4"/>
    <x v="0"/>
    <s v="Jul-2024"/>
    <n v="202407"/>
  </r>
  <r>
    <s v="8a598c86-732e-40df-9ea6-9a56af24e5ac"/>
    <x v="420"/>
    <x v="5777"/>
    <x v="3"/>
    <x v="0"/>
    <x v="6"/>
    <n v="6"/>
    <n v="478.63"/>
    <n v="0.3"/>
    <n v="2010.2460000000001"/>
    <n v="101.2124695874012"/>
    <x v="1"/>
    <n v="7"/>
    <x v="2"/>
    <n v="5.0348300450492725E-2"/>
    <n v="1.0446482669285253E-4"/>
    <x v="0"/>
    <s v="Jul-2024"/>
    <n v="202407"/>
  </r>
  <r>
    <s v="90be0e01-77e1-404d-8312-fa17e82a3a59"/>
    <x v="435"/>
    <x v="5778"/>
    <x v="3"/>
    <x v="1"/>
    <x v="9"/>
    <n v="9"/>
    <n v="898.64"/>
    <n v="0.28000000000000003"/>
    <n v="5823.1872000000003"/>
    <n v="496.76577479358468"/>
    <x v="1"/>
    <n v="7"/>
    <x v="2"/>
    <n v="8.5308226875066742E-2"/>
    <n v="3.4620216227979075E-5"/>
    <x v="0"/>
    <s v="Jul-2024"/>
    <n v="202407"/>
  </r>
  <r>
    <s v="e0d8caf5-c6c2-494d-84a4-e71208d16ac9"/>
    <x v="424"/>
    <x v="5779"/>
    <x v="1"/>
    <x v="0"/>
    <x v="5"/>
    <n v="8"/>
    <n v="280.92"/>
    <n v="0.26"/>
    <n v="1663.0463999999999"/>
    <n v="223.046054281496"/>
    <x v="1"/>
    <n v="7"/>
    <x v="2"/>
    <n v="0.13411896040994167"/>
    <n v="1.1569130001423893E-4"/>
    <x v="0"/>
    <s v="Jul-2024"/>
    <n v="202407"/>
  </r>
  <r>
    <s v="b8c89b52-db29-451b-ba01-4144004986aa"/>
    <x v="437"/>
    <x v="5780"/>
    <x v="3"/>
    <x v="2"/>
    <x v="7"/>
    <n v="8"/>
    <n v="145.25"/>
    <n v="0.03"/>
    <n v="1127.1400000000001"/>
    <n v="116.75332355277421"/>
    <x v="1"/>
    <n v="7"/>
    <x v="2"/>
    <n v="0.10358369284452171"/>
    <n v="2.5817555938037864E-5"/>
    <x v="0"/>
    <s v="Jul-2024"/>
    <n v="202407"/>
  </r>
  <r>
    <s v="dbb46881-2af9-44ac-8725-7eac5d512879"/>
    <x v="423"/>
    <x v="5781"/>
    <x v="0"/>
    <x v="1"/>
    <x v="0"/>
    <n v="8"/>
    <n v="812.66"/>
    <n v="0.25"/>
    <n v="4875.96"/>
    <n v="1384.6662092424219"/>
    <x v="1"/>
    <n v="7"/>
    <x v="2"/>
    <n v="0.28397817234809597"/>
    <n v="3.8453965988236164E-5"/>
    <x v="0"/>
    <s v="Jul-2024"/>
    <n v="202407"/>
  </r>
  <r>
    <s v="850368ab-d23f-4a93-8381-7ca5dcb92ade"/>
    <x v="446"/>
    <x v="5782"/>
    <x v="0"/>
    <x v="2"/>
    <x v="3"/>
    <n v="2"/>
    <n v="536.15"/>
    <n v="0.26"/>
    <n v="793.50199999999995"/>
    <n v="138.71170965213491"/>
    <x v="1"/>
    <n v="7"/>
    <x v="2"/>
    <n v="0.17480952745189668"/>
    <n v="2.4246945817401849E-4"/>
    <x v="0"/>
    <s v="Jul-2024"/>
    <n v="202407"/>
  </r>
  <r>
    <s v="f315dd29-9f7d-40d0-8fd3-4f9d034a5ddb"/>
    <x v="442"/>
    <x v="5783"/>
    <x v="1"/>
    <x v="0"/>
    <x v="7"/>
    <n v="8"/>
    <n v="233.55"/>
    <n v="0.03"/>
    <n v="1812.348"/>
    <n v="98.788070920685755"/>
    <x v="1"/>
    <n v="7"/>
    <x v="2"/>
    <n v="5.450833444828794E-2"/>
    <n v="1.6056518946692357E-5"/>
    <x v="0"/>
    <s v="Jul-2024"/>
    <n v="202407"/>
  </r>
  <r>
    <s v="92e24a85-871b-4f6f-a59b-030d1eada30a"/>
    <x v="436"/>
    <x v="5784"/>
    <x v="3"/>
    <x v="2"/>
    <x v="8"/>
    <n v="7"/>
    <n v="323.64999999999998"/>
    <n v="7.0000000000000007E-2"/>
    <n v="2106.961499999999"/>
    <n v="530.122835878258"/>
    <x v="1"/>
    <n v="7"/>
    <x v="2"/>
    <n v="0.25160537384202714"/>
    <n v="3.0897574540398587E-5"/>
    <x v="0"/>
    <s v="Jul-2024"/>
    <n v="202407"/>
  </r>
  <r>
    <s v="0137472a-12d1-4aef-a489-110b6876422f"/>
    <x v="443"/>
    <x v="5785"/>
    <x v="0"/>
    <x v="2"/>
    <x v="5"/>
    <n v="9"/>
    <n v="726.47"/>
    <n v="0.04"/>
    <n v="6276.7008000000014"/>
    <n v="1114.622454660225"/>
    <x v="1"/>
    <n v="7"/>
    <x v="2"/>
    <n v="0.17758094422156059"/>
    <n v="6.1178637031734889E-6"/>
    <x v="0"/>
    <s v="Jul-2024"/>
    <n v="202407"/>
  </r>
  <r>
    <s v="da01285a-21e8-46a5-9641-a79076eefba4"/>
    <x v="424"/>
    <x v="5786"/>
    <x v="1"/>
    <x v="1"/>
    <x v="6"/>
    <n v="1"/>
    <n v="811.86"/>
    <n v="0.28000000000000003"/>
    <n v="584.53919999999994"/>
    <n v="51.437105902643367"/>
    <x v="1"/>
    <n v="7"/>
    <x v="2"/>
    <n v="8.7995990521496883E-2"/>
    <n v="3.4488704949129165E-4"/>
    <x v="0"/>
    <s v="Jul-2024"/>
    <n v="202407"/>
  </r>
  <r>
    <s v="62712fca-5750-4ccd-b911-e7abd7fcc515"/>
    <x v="435"/>
    <x v="5787"/>
    <x v="1"/>
    <x v="2"/>
    <x v="5"/>
    <n v="7"/>
    <n v="216.6"/>
    <n v="0.2"/>
    <n v="1212.96"/>
    <n v="147.10692214273789"/>
    <x v="1"/>
    <n v="7"/>
    <x v="2"/>
    <n v="0.12127928550219123"/>
    <n v="1.3190871916633689E-4"/>
    <x v="0"/>
    <s v="Jul-2024"/>
    <n v="202407"/>
  </r>
  <r>
    <s v="c7982096-7289-41d9-9cbb-5537ad4bb5ff"/>
    <x v="442"/>
    <x v="5788"/>
    <x v="3"/>
    <x v="1"/>
    <x v="5"/>
    <n v="6"/>
    <n v="517.95000000000005"/>
    <n v="0.28999999999999998"/>
    <n v="2206.4670000000001"/>
    <n v="234.42973884924629"/>
    <x v="1"/>
    <n v="7"/>
    <x v="2"/>
    <n v="0.1062466553314626"/>
    <n v="9.33166007014834E-5"/>
    <x v="0"/>
    <s v="Jul-2024"/>
    <n v="202407"/>
  </r>
  <r>
    <s v="aa97140a-c764-416d-a9f5-6c5c59dc5e98"/>
    <x v="426"/>
    <x v="5789"/>
    <x v="3"/>
    <x v="0"/>
    <x v="7"/>
    <n v="7"/>
    <n v="733.76"/>
    <n v="0.23"/>
    <n v="3954.9663999999998"/>
    <n v="751.71116208465276"/>
    <x v="1"/>
    <n v="7"/>
    <x v="2"/>
    <n v="0.1900676481308799"/>
    <n v="4.4779141486511749E-5"/>
    <x v="0"/>
    <s v="Jul-2024"/>
    <n v="202407"/>
  </r>
  <r>
    <s v="b470eaa0-8350-4d36-bbda-817e1321d910"/>
    <x v="427"/>
    <x v="5790"/>
    <x v="2"/>
    <x v="2"/>
    <x v="4"/>
    <n v="3"/>
    <n v="994.88"/>
    <n v="0.13"/>
    <n v="2596.6368000000002"/>
    <n v="297.69583933626939"/>
    <x v="1"/>
    <n v="7"/>
    <x v="2"/>
    <n v="0.11464669966021793"/>
    <n v="4.3556341803366577E-5"/>
    <x v="0"/>
    <s v="Jul-2024"/>
    <n v="202407"/>
  </r>
  <r>
    <s v="39abb60c-9093-4597-9a8a-57df895dcd2d"/>
    <x v="435"/>
    <x v="5791"/>
    <x v="1"/>
    <x v="2"/>
    <x v="6"/>
    <n v="5"/>
    <n v="741.42"/>
    <n v="0.23"/>
    <n v="2854.4670000000001"/>
    <n v="249.74767413013191"/>
    <x v="1"/>
    <n v="7"/>
    <x v="2"/>
    <n v="8.7493628102945975E-2"/>
    <n v="6.2043106471365757E-5"/>
    <x v="0"/>
    <s v="Jul-2024"/>
    <n v="202407"/>
  </r>
  <r>
    <s v="4c8b8e0e-6dca-4599-a9ca-67a3faa9b3c5"/>
    <x v="430"/>
    <x v="5792"/>
    <x v="0"/>
    <x v="2"/>
    <x v="8"/>
    <n v="8"/>
    <n v="863.08"/>
    <n v="0.01"/>
    <n v="6835.5936000000002"/>
    <n v="1972.8053169639479"/>
    <x v="1"/>
    <n v="7"/>
    <x v="2"/>
    <n v="0.28860775411866907"/>
    <n v="1.4483014320804559E-6"/>
    <x v="0"/>
    <s v="Jul-2024"/>
    <n v="202407"/>
  </r>
  <r>
    <s v="4786bc36-5fbf-4862-b5cf-8b1554039ef1"/>
    <x v="436"/>
    <x v="5793"/>
    <x v="2"/>
    <x v="2"/>
    <x v="0"/>
    <n v="5"/>
    <n v="564.05999999999995"/>
    <n v="0.21"/>
    <n v="2228.0369999999998"/>
    <n v="529.49173694679268"/>
    <x v="1"/>
    <n v="7"/>
    <x v="2"/>
    <n v="0.23764943622874876"/>
    <n v="7.4460163812360393E-5"/>
    <x v="0"/>
    <s v="Jul-2024"/>
    <n v="202407"/>
  </r>
  <r>
    <s v="fd04770b-6b84-4361-b256-ff774c52afd9"/>
    <x v="446"/>
    <x v="5794"/>
    <x v="3"/>
    <x v="1"/>
    <x v="9"/>
    <n v="6"/>
    <n v="651.72"/>
    <n v="0.17"/>
    <n v="3245.5655999999999"/>
    <n v="512.94571090102556"/>
    <x v="1"/>
    <n v="7"/>
    <x v="2"/>
    <n v="0.15804509109322135"/>
    <n v="4.3474702837619427E-5"/>
    <x v="0"/>
    <s v="Jul-2024"/>
    <n v="202407"/>
  </r>
  <r>
    <s v="7d373604-980b-4169-adab-2b14acf79f1a"/>
    <x v="443"/>
    <x v="5795"/>
    <x v="0"/>
    <x v="1"/>
    <x v="8"/>
    <n v="3"/>
    <n v="502.91"/>
    <n v="0.18"/>
    <n v="1237.1586"/>
    <n v="158.70771618984861"/>
    <x v="1"/>
    <n v="7"/>
    <x v="2"/>
    <n v="0.12828405039567975"/>
    <n v="1.193056411683999E-4"/>
    <x v="0"/>
    <s v="Jul-2024"/>
    <n v="202407"/>
  </r>
  <r>
    <s v="ebba8f95-4bb1-4408-95d9-9bd14b6c0da0"/>
    <x v="437"/>
    <x v="5796"/>
    <x v="0"/>
    <x v="2"/>
    <x v="5"/>
    <n v="8"/>
    <n v="14.95"/>
    <n v="0.09"/>
    <n v="108.836"/>
    <n v="32.183720491721949"/>
    <x v="1"/>
    <n v="7"/>
    <x v="2"/>
    <n v="0.29570840982507579"/>
    <n v="7.5250836120401335E-4"/>
    <x v="0"/>
    <s v="Jul-2024"/>
    <n v="202407"/>
  </r>
  <r>
    <s v="75ee7a71-0bca-4e28-8f27-466907ad656a"/>
    <x v="439"/>
    <x v="5797"/>
    <x v="2"/>
    <x v="1"/>
    <x v="1"/>
    <n v="1"/>
    <n v="897.9"/>
    <n v="0.24"/>
    <n v="682.404"/>
    <n v="128.72426901635001"/>
    <x v="1"/>
    <n v="7"/>
    <x v="2"/>
    <n v="0.18863352063638256"/>
    <n v="2.6729034413631807E-4"/>
    <x v="0"/>
    <s v="Jul-2024"/>
    <n v="202407"/>
  </r>
  <r>
    <s v="f690fed8-b799-40ca-ae60-85c1e4b35c07"/>
    <x v="423"/>
    <x v="5798"/>
    <x v="3"/>
    <x v="1"/>
    <x v="0"/>
    <n v="5"/>
    <n v="884.95"/>
    <n v="0.12"/>
    <n v="3893.78"/>
    <n v="642.772443234256"/>
    <x v="1"/>
    <n v="7"/>
    <x v="2"/>
    <n v="0.16507672319295286"/>
    <n v="2.7120176281145827E-5"/>
    <x v="0"/>
    <s v="Jul-2024"/>
    <n v="202407"/>
  </r>
  <r>
    <s v="4790a26f-35a5-4526-8b8f-9ceeafe5248f"/>
    <x v="424"/>
    <x v="5799"/>
    <x v="3"/>
    <x v="2"/>
    <x v="2"/>
    <n v="6"/>
    <n v="916.32"/>
    <n v="0.26"/>
    <n v="4068.4607999999998"/>
    <n v="241.3899917670102"/>
    <x v="1"/>
    <n v="7"/>
    <x v="2"/>
    <n v="5.9332018577396693E-2"/>
    <n v="4.7290611722251327E-5"/>
    <x v="0"/>
    <s v="Jul-2024"/>
    <n v="202407"/>
  </r>
  <r>
    <s v="2680d623-4d1e-4fb1-bbe5-1527826c0e1e"/>
    <x v="435"/>
    <x v="5800"/>
    <x v="3"/>
    <x v="2"/>
    <x v="3"/>
    <n v="9"/>
    <n v="619.41"/>
    <n v="0.23"/>
    <n v="4292.5113000000001"/>
    <n v="214.96203698286769"/>
    <x v="1"/>
    <n v="7"/>
    <x v="2"/>
    <n v="5.0078385811789868E-2"/>
    <n v="4.1257899542396085E-5"/>
    <x v="0"/>
    <s v="Jul-2024"/>
    <n v="202407"/>
  </r>
  <r>
    <s v="add45047-574c-4bb5-b954-c7e869e82a2a"/>
    <x v="442"/>
    <x v="4410"/>
    <x v="3"/>
    <x v="0"/>
    <x v="7"/>
    <n v="5"/>
    <n v="446.44"/>
    <n v="0.21"/>
    <n v="1763.4380000000001"/>
    <n v="216.26851022877051"/>
    <x v="1"/>
    <n v="7"/>
    <x v="2"/>
    <n v="0.12264026874138501"/>
    <n v="9.40775916136547E-5"/>
    <x v="0"/>
    <s v="Jul-2024"/>
    <n v="202407"/>
  </r>
  <r>
    <s v="16cd0dcb-eadd-4588-bb5b-06b2659f958b"/>
    <x v="444"/>
    <x v="5801"/>
    <x v="2"/>
    <x v="0"/>
    <x v="0"/>
    <n v="1"/>
    <n v="458.65"/>
    <n v="0.01"/>
    <n v="454.06349999999998"/>
    <n v="119.18204582186139"/>
    <x v="1"/>
    <n v="7"/>
    <x v="2"/>
    <n v="0.26247880708724969"/>
    <n v="2.1803117845851958E-5"/>
    <x v="0"/>
    <s v="Jul-2024"/>
    <n v="202407"/>
  </r>
  <r>
    <s v="21b32f54-f605-4b86-9817-2c81cbd6392f"/>
    <x v="439"/>
    <x v="5802"/>
    <x v="2"/>
    <x v="0"/>
    <x v="0"/>
    <n v="8"/>
    <n v="584.70000000000005"/>
    <n v="0.04"/>
    <n v="4490.4960000000001"/>
    <n v="1149.000934805503"/>
    <x v="1"/>
    <n v="7"/>
    <x v="2"/>
    <n v="0.2558739468436233"/>
    <n v="8.551393877201984E-6"/>
    <x v="0"/>
    <s v="Jul-2024"/>
    <n v="202407"/>
  </r>
  <r>
    <s v="ebab83cd-fa2d-42ea-81fb-042f9a437dfd"/>
    <x v="427"/>
    <x v="5803"/>
    <x v="1"/>
    <x v="2"/>
    <x v="7"/>
    <n v="6"/>
    <n v="316.23"/>
    <n v="0.27"/>
    <n v="1385.0873999999999"/>
    <n v="381.43884543424298"/>
    <x v="1"/>
    <n v="7"/>
    <x v="2"/>
    <n v="0.27538973023236152"/>
    <n v="1.4230148942225596E-4"/>
    <x v="0"/>
    <s v="Jul-2024"/>
    <n v="202407"/>
  </r>
  <r>
    <s v="6ffae493-0134-47d9-981c-bf2252a50f91"/>
    <x v="430"/>
    <x v="5804"/>
    <x v="2"/>
    <x v="0"/>
    <x v="7"/>
    <n v="2"/>
    <n v="471.45"/>
    <n v="0.24"/>
    <n v="716.60400000000004"/>
    <n v="204.67990980159229"/>
    <x v="1"/>
    <n v="7"/>
    <x v="2"/>
    <n v="0.2856248497100104"/>
    <n v="2.545338848234171E-4"/>
    <x v="0"/>
    <s v="Jul-2024"/>
    <n v="202407"/>
  </r>
  <r>
    <s v="9e7f0033-865a-40e3-b979-ef689f45cc92"/>
    <x v="444"/>
    <x v="5805"/>
    <x v="3"/>
    <x v="0"/>
    <x v="9"/>
    <n v="2"/>
    <n v="564.66"/>
    <n v="0.2"/>
    <n v="903.45600000000002"/>
    <n v="117.63749433222181"/>
    <x v="1"/>
    <n v="7"/>
    <x v="2"/>
    <n v="0.13020832705989202"/>
    <n v="1.7709772252328838E-4"/>
    <x v="0"/>
    <s v="Jul-2024"/>
    <n v="202407"/>
  </r>
  <r>
    <s v="1cb869c7-f797-4bf7-ae1f-f31f587f8e75"/>
    <x v="426"/>
    <x v="5806"/>
    <x v="2"/>
    <x v="0"/>
    <x v="4"/>
    <n v="9"/>
    <n v="717.89"/>
    <n v="0.28999999999999998"/>
    <n v="4587.3171000000002"/>
    <n v="1269.4648054770371"/>
    <x v="1"/>
    <n v="7"/>
    <x v="2"/>
    <n v="0.27673360655120988"/>
    <n v="4.4884623301929573E-5"/>
    <x v="0"/>
    <s v="Jul-2024"/>
    <n v="202407"/>
  </r>
  <r>
    <s v="0b79da08-1bc5-4950-bcb5-b571bfc1b2a0"/>
    <x v="441"/>
    <x v="5807"/>
    <x v="0"/>
    <x v="1"/>
    <x v="0"/>
    <n v="4"/>
    <n v="304.08999999999997"/>
    <n v="0.1"/>
    <n v="1094.7239999999999"/>
    <n v="145.73055685639949"/>
    <x v="1"/>
    <n v="7"/>
    <x v="2"/>
    <n v="0.13312082027652586"/>
    <n v="8.2212502877437613E-5"/>
    <x v="0"/>
    <s v="Jul-2024"/>
    <n v="202407"/>
  </r>
  <r>
    <s v="ad14c1c0-ad97-4a34-9baa-2186934f4639"/>
    <x v="439"/>
    <x v="5808"/>
    <x v="0"/>
    <x v="2"/>
    <x v="7"/>
    <n v="9"/>
    <n v="282.93"/>
    <n v="0.16"/>
    <n v="2138.9508000000001"/>
    <n v="284.38072842785618"/>
    <x v="1"/>
    <n v="7"/>
    <x v="2"/>
    <n v="0.13295337528467516"/>
    <n v="6.2834544861901462E-5"/>
    <x v="0"/>
    <s v="Jul-2024"/>
    <n v="202407"/>
  </r>
  <r>
    <s v="946ee412-afd7-4fdc-b2e4-7341ae8715d7"/>
    <x v="435"/>
    <x v="5809"/>
    <x v="3"/>
    <x v="0"/>
    <x v="5"/>
    <n v="1"/>
    <n v="334.91"/>
    <n v="0.28000000000000003"/>
    <n v="241.1352"/>
    <n v="45.323589740703497"/>
    <x v="1"/>
    <n v="7"/>
    <x v="2"/>
    <n v="0.18795924336514744"/>
    <n v="8.3604550476247357E-4"/>
    <x v="0"/>
    <s v="Jul-2024"/>
    <n v="202407"/>
  </r>
  <r>
    <s v="d94aaa1b-5d73-4f1c-a1fe-df65176e71d8"/>
    <x v="431"/>
    <x v="5810"/>
    <x v="2"/>
    <x v="1"/>
    <x v="0"/>
    <n v="9"/>
    <n v="799.13"/>
    <n v="0.18"/>
    <n v="5897.5794000000014"/>
    <n v="351.63356798983568"/>
    <x v="1"/>
    <n v="7"/>
    <x v="2"/>
    <n v="5.9623371580183493E-2"/>
    <n v="2.5027217098594719E-5"/>
    <x v="0"/>
    <s v="Jul-2024"/>
    <n v="202407"/>
  </r>
  <r>
    <s v="512e48d5-37f6-445d-a8bf-08cb111658c8"/>
    <x v="437"/>
    <x v="5811"/>
    <x v="3"/>
    <x v="2"/>
    <x v="1"/>
    <n v="5"/>
    <n v="15.21"/>
    <n v="0.06"/>
    <n v="71.487000000000009"/>
    <n v="4.7017501330876801"/>
    <x v="1"/>
    <n v="7"/>
    <x v="2"/>
    <n v="6.577070142945822E-2"/>
    <n v="7.8895463510848113E-4"/>
    <x v="0"/>
    <s v="Jul-2024"/>
    <n v="202407"/>
  </r>
  <r>
    <s v="cdaae77c-a661-49ce-9015-d5cb823b63ef"/>
    <x v="442"/>
    <x v="5812"/>
    <x v="0"/>
    <x v="0"/>
    <x v="3"/>
    <n v="3"/>
    <n v="295.82"/>
    <n v="0.23"/>
    <n v="683.3442"/>
    <n v="164.18691160956101"/>
    <x v="1"/>
    <n v="7"/>
    <x v="2"/>
    <n v="0.24026970831033762"/>
    <n v="2.5916661032609919E-4"/>
    <x v="0"/>
    <s v="Jul-2024"/>
    <n v="202407"/>
  </r>
  <r>
    <s v="dc76eb65-db1d-458b-b163-886238535d7c"/>
    <x v="444"/>
    <x v="5813"/>
    <x v="3"/>
    <x v="0"/>
    <x v="1"/>
    <n v="7"/>
    <n v="12.67"/>
    <n v="0.16"/>
    <n v="74.499600000000001"/>
    <n v="14.806355586086219"/>
    <x v="1"/>
    <n v="7"/>
    <x v="2"/>
    <n v="0.19874409508354701"/>
    <n v="1.8040365317397678E-3"/>
    <x v="0"/>
    <s v="Jul-2024"/>
    <n v="202407"/>
  </r>
  <r>
    <s v="3a2dbcf5-588b-48f6-816b-33f9fa144c67"/>
    <x v="444"/>
    <x v="5814"/>
    <x v="1"/>
    <x v="0"/>
    <x v="3"/>
    <n v="4"/>
    <n v="796.78"/>
    <n v="0.26"/>
    <n v="2358.4688000000001"/>
    <n v="213.19199666195979"/>
    <x v="1"/>
    <n v="7"/>
    <x v="2"/>
    <n v="9.0394240815040577E-2"/>
    <n v="8.1578352870302975E-5"/>
    <x v="0"/>
    <s v="Jul-2024"/>
    <n v="202407"/>
  </r>
  <r>
    <s v="c51523ac-2960-41da-bebc-6fc172dbb4d5"/>
    <x v="429"/>
    <x v="5815"/>
    <x v="0"/>
    <x v="1"/>
    <x v="6"/>
    <n v="1"/>
    <n v="401.29"/>
    <n v="0.09"/>
    <n v="365.1739"/>
    <n v="107.5188434385099"/>
    <x v="1"/>
    <n v="7"/>
    <x v="2"/>
    <n v="0.29443189515600621"/>
    <n v="2.2427670761793214E-4"/>
    <x v="0"/>
    <s v="Jul-2024"/>
    <n v="202407"/>
  </r>
  <r>
    <s v="0a3649f0-b08c-43fd-98db-c55411b555df"/>
    <x v="439"/>
    <x v="5816"/>
    <x v="0"/>
    <x v="1"/>
    <x v="5"/>
    <n v="5"/>
    <n v="399.3"/>
    <n v="0"/>
    <n v="1996.5"/>
    <n v="256.13807508930989"/>
    <x v="1"/>
    <n v="7"/>
    <x v="2"/>
    <n v="0.12829355125935882"/>
    <n v="0"/>
    <x v="1"/>
    <s v="Jul-2024"/>
    <n v="202407"/>
  </r>
  <r>
    <s v="859d1e70-56d2-49ad-b626-23d39e89d18f"/>
    <x v="422"/>
    <x v="5817"/>
    <x v="0"/>
    <x v="1"/>
    <x v="4"/>
    <n v="4"/>
    <n v="124.46"/>
    <n v="0.15"/>
    <n v="423.16399999999999"/>
    <n v="70.894407195262147"/>
    <x v="1"/>
    <n v="7"/>
    <x v="2"/>
    <n v="0.16753411725775857"/>
    <n v="3.013016230114093E-4"/>
    <x v="0"/>
    <s v="Jul-2024"/>
    <n v="202407"/>
  </r>
  <r>
    <s v="f8d08cc9-92f4-45b7-9ec9-50b918b94096"/>
    <x v="435"/>
    <x v="5818"/>
    <x v="0"/>
    <x v="2"/>
    <x v="9"/>
    <n v="7"/>
    <n v="987.37"/>
    <n v="0.09"/>
    <n v="6289.5469000000003"/>
    <n v="1746.02577529161"/>
    <x v="1"/>
    <n v="7"/>
    <x v="2"/>
    <n v="0.27760756109340878"/>
    <n v="1.3021605737608857E-5"/>
    <x v="0"/>
    <s v="Jul-2024"/>
    <n v="202407"/>
  </r>
  <r>
    <s v="62ca7a8e-b499-4fb1-8bc2-ec9a73a205a4"/>
    <x v="423"/>
    <x v="5819"/>
    <x v="1"/>
    <x v="1"/>
    <x v="5"/>
    <n v="6"/>
    <n v="355.05"/>
    <n v="0.23"/>
    <n v="1640.3309999999999"/>
    <n v="476.9118990664594"/>
    <x v="1"/>
    <n v="7"/>
    <x v="2"/>
    <n v="0.29074125835972098"/>
    <n v="1.0796601417640708E-4"/>
    <x v="0"/>
    <s v="Jul-2024"/>
    <n v="202407"/>
  </r>
  <r>
    <s v="203ad4d6-1f27-47e9-9415-457f31073b02"/>
    <x v="420"/>
    <x v="5820"/>
    <x v="1"/>
    <x v="0"/>
    <x v="8"/>
    <n v="5"/>
    <n v="191.56"/>
    <n v="0.28999999999999998"/>
    <n v="680.0379999999999"/>
    <n v="79.148793599074068"/>
    <x v="1"/>
    <n v="7"/>
    <x v="2"/>
    <n v="0.1163887806256034"/>
    <n v="3.0277719774483191E-4"/>
    <x v="0"/>
    <s v="Jul-2024"/>
    <n v="202407"/>
  </r>
  <r>
    <s v="cc9af2c7-2173-4d01-aa56-e0b6f445c30f"/>
    <x v="441"/>
    <x v="5821"/>
    <x v="1"/>
    <x v="0"/>
    <x v="9"/>
    <n v="4"/>
    <n v="749.41"/>
    <n v="0.05"/>
    <n v="2847.7579999999998"/>
    <n v="812.54884318839163"/>
    <x v="1"/>
    <n v="7"/>
    <x v="2"/>
    <n v="0.28532931632125752"/>
    <n v="1.6679788099971978E-5"/>
    <x v="0"/>
    <s v="Jul-2024"/>
    <n v="202407"/>
  </r>
  <r>
    <s v="9098c4da-bbbe-469a-9490-ee879ebdd45d"/>
    <x v="434"/>
    <x v="5822"/>
    <x v="3"/>
    <x v="0"/>
    <x v="8"/>
    <n v="7"/>
    <n v="568.41"/>
    <n v="0.01"/>
    <n v="3939.0812999999998"/>
    <n v="630.8619902572035"/>
    <x v="1"/>
    <n v="7"/>
    <x v="2"/>
    <n v="0.16015460007317023"/>
    <n v="2.5132763824905064E-6"/>
    <x v="0"/>
    <s v="Jul-2024"/>
    <n v="202407"/>
  </r>
  <r>
    <s v="1b366ac4-83a0-4f2e-b18f-f082e8847695"/>
    <x v="424"/>
    <x v="5823"/>
    <x v="1"/>
    <x v="0"/>
    <x v="5"/>
    <n v="8"/>
    <n v="363.24"/>
    <n v="0.17"/>
    <n v="2411.9135999999999"/>
    <n v="393.71835388025261"/>
    <x v="1"/>
    <n v="7"/>
    <x v="2"/>
    <n v="0.16323899574190909"/>
    <n v="5.8501266380354591E-5"/>
    <x v="0"/>
    <s v="Jul-2024"/>
    <n v="202407"/>
  </r>
  <r>
    <s v="15d16a1b-6019-436e-ad20-a53319dc2479"/>
    <x v="439"/>
    <x v="5824"/>
    <x v="2"/>
    <x v="0"/>
    <x v="4"/>
    <n v="1"/>
    <n v="274.91000000000003"/>
    <n v="0.02"/>
    <n v="269.41180000000003"/>
    <n v="56.779140520359427"/>
    <x v="1"/>
    <n v="7"/>
    <x v="2"/>
    <n v="0.21075224069754711"/>
    <n v="7.2751082172347304E-5"/>
    <x v="0"/>
    <s v="Jul-2024"/>
    <n v="202407"/>
  </r>
  <r>
    <s v="b5ed33b3-f031-4eb5-b5ad-d11f0364cf4d"/>
    <x v="424"/>
    <x v="5825"/>
    <x v="1"/>
    <x v="0"/>
    <x v="4"/>
    <n v="7"/>
    <n v="488.21"/>
    <n v="0.21"/>
    <n v="2699.8013000000001"/>
    <n v="316.49126355692613"/>
    <x v="1"/>
    <n v="7"/>
    <x v="2"/>
    <n v="0.11722761358657251"/>
    <n v="6.1448966633211122E-5"/>
    <x v="0"/>
    <s v="Jul-2024"/>
    <n v="202407"/>
  </r>
  <r>
    <s v="d5dfd34c-aa68-4353-94cb-d04945076fa8"/>
    <x v="432"/>
    <x v="5826"/>
    <x v="0"/>
    <x v="1"/>
    <x v="9"/>
    <n v="5"/>
    <n v="181.27"/>
    <n v="0.16"/>
    <n v="761.33399999999995"/>
    <n v="176.90635036368971"/>
    <x v="1"/>
    <n v="7"/>
    <x v="2"/>
    <n v="0.23236365427485142"/>
    <n v="1.7653224471782423E-4"/>
    <x v="0"/>
    <s v="Jul-2024"/>
    <n v="202407"/>
  </r>
  <r>
    <s v="f312dcca-8203-48c9-baea-358872b4fb23"/>
    <x v="429"/>
    <x v="5827"/>
    <x v="0"/>
    <x v="2"/>
    <x v="9"/>
    <n v="6"/>
    <n v="398.08"/>
    <n v="7.0000000000000007E-2"/>
    <n v="2221.2864"/>
    <n v="309.78576830745789"/>
    <x v="1"/>
    <n v="7"/>
    <x v="2"/>
    <n v="0.13946232611312881"/>
    <n v="2.9307341907824226E-5"/>
    <x v="0"/>
    <s v="Jul-2024"/>
    <n v="202407"/>
  </r>
  <r>
    <s v="38e33db3-4a7a-4ac5-8427-525118163b31"/>
    <x v="442"/>
    <x v="117"/>
    <x v="2"/>
    <x v="0"/>
    <x v="1"/>
    <n v="8"/>
    <n v="201.49"/>
    <n v="0.01"/>
    <n v="1595.8008"/>
    <n v="185.12467760328849"/>
    <x v="1"/>
    <n v="7"/>
    <x v="2"/>
    <n v="0.11600738488368253"/>
    <n v="6.2037818254007646E-6"/>
    <x v="0"/>
    <s v="Jul-2024"/>
    <n v="202407"/>
  </r>
  <r>
    <s v="663d7ee5-6c8d-4ed6-ab40-0033ce2f9bd4"/>
    <x v="431"/>
    <x v="5828"/>
    <x v="3"/>
    <x v="2"/>
    <x v="3"/>
    <n v="3"/>
    <n v="381.61"/>
    <n v="0.08"/>
    <n v="1053.2436"/>
    <n v="298.58469090649999"/>
    <x v="1"/>
    <n v="7"/>
    <x v="2"/>
    <n v="0.28349062923952256"/>
    <n v="6.9879370736266528E-5"/>
    <x v="0"/>
    <s v="Jul-2024"/>
    <n v="202407"/>
  </r>
  <r>
    <s v="1c01519a-c136-4532-89a2-19600396122d"/>
    <x v="420"/>
    <x v="5829"/>
    <x v="3"/>
    <x v="2"/>
    <x v="1"/>
    <n v="3"/>
    <n v="448.92"/>
    <n v="0.13"/>
    <n v="1171.6812"/>
    <n v="162.85066432652039"/>
    <x v="1"/>
    <n v="7"/>
    <x v="2"/>
    <n v="0.13898888565125087"/>
    <n v="9.6527963408476645E-5"/>
    <x v="0"/>
    <s v="Jul-2024"/>
    <n v="202407"/>
  </r>
  <r>
    <s v="deb57dfb-5395-4c84-93ac-427c92381903"/>
    <x v="444"/>
    <x v="5830"/>
    <x v="2"/>
    <x v="1"/>
    <x v="0"/>
    <n v="1"/>
    <n v="455.53"/>
    <n v="0.01"/>
    <n v="450.97469999999998"/>
    <n v="115.3744340270151"/>
    <x v="1"/>
    <n v="7"/>
    <x v="2"/>
    <n v="0.25583349581920029"/>
    <n v="2.1952450991153164E-5"/>
    <x v="0"/>
    <s v="Jul-2024"/>
    <n v="202407"/>
  </r>
  <r>
    <s v="df15a96b-fc09-4afa-8c63-b6d59542fcc3"/>
    <x v="428"/>
    <x v="5831"/>
    <x v="2"/>
    <x v="1"/>
    <x v="8"/>
    <n v="9"/>
    <n v="550.88"/>
    <n v="0.27"/>
    <n v="3619.2815999999998"/>
    <n v="1004.697965253659"/>
    <x v="1"/>
    <n v="7"/>
    <x v="2"/>
    <n v="0.27759596414207149"/>
    <n v="5.4458321231484175E-5"/>
    <x v="0"/>
    <s v="Jul-2024"/>
    <n v="202407"/>
  </r>
  <r>
    <s v="1a41a932-3c01-4084-8fe0-879d60039581"/>
    <x v="439"/>
    <x v="5832"/>
    <x v="0"/>
    <x v="0"/>
    <x v="8"/>
    <n v="9"/>
    <n v="695.73"/>
    <n v="7.0000000000000007E-2"/>
    <n v="5823.2601000000004"/>
    <n v="1172.5481048479601"/>
    <x v="1"/>
    <n v="7"/>
    <x v="2"/>
    <n v="0.20135595606453505"/>
    <n v="1.1179304870823134E-5"/>
    <x v="0"/>
    <s v="Jul-2024"/>
    <n v="202407"/>
  </r>
  <r>
    <s v="b0e73caf-e7f9-41d3-aa81-a85a8dc50e7f"/>
    <x v="432"/>
    <x v="5833"/>
    <x v="3"/>
    <x v="0"/>
    <x v="4"/>
    <n v="2"/>
    <n v="974.23"/>
    <n v="0.16"/>
    <n v="1636.7064"/>
    <n v="263.48053687672058"/>
    <x v="1"/>
    <n v="7"/>
    <x v="2"/>
    <n v="0.16098216324975609"/>
    <n v="8.2116132740728577E-5"/>
    <x v="0"/>
    <s v="Jul-2024"/>
    <n v="202407"/>
  </r>
  <r>
    <s v="be3c6a51-0622-40df-b5c2-fd8659e69d61"/>
    <x v="438"/>
    <x v="5834"/>
    <x v="1"/>
    <x v="0"/>
    <x v="2"/>
    <n v="3"/>
    <n v="895.26"/>
    <n v="0.15"/>
    <n v="2282.913"/>
    <n v="277.69718269350608"/>
    <x v="1"/>
    <n v="7"/>
    <x v="2"/>
    <n v="0.12164159680789678"/>
    <n v="5.5849697294640668E-5"/>
    <x v="0"/>
    <s v="Jul-2024"/>
    <n v="202407"/>
  </r>
  <r>
    <s v="d862bbc4-53b8-4f69-b77a-f47419011d8d"/>
    <x v="433"/>
    <x v="5835"/>
    <x v="0"/>
    <x v="2"/>
    <x v="4"/>
    <n v="5"/>
    <n v="504.17"/>
    <n v="0.23"/>
    <n v="1941.0545"/>
    <n v="275.01974751294449"/>
    <x v="1"/>
    <n v="7"/>
    <x v="2"/>
    <n v="0.14168574221534969"/>
    <n v="9.1239066187992151E-5"/>
    <x v="0"/>
    <s v="Jul-2024"/>
    <n v="202407"/>
  </r>
  <r>
    <s v="4a5d69ef-626d-4601-8b9f-a3ffc28f28a8"/>
    <x v="418"/>
    <x v="5836"/>
    <x v="2"/>
    <x v="0"/>
    <x v="1"/>
    <n v="5"/>
    <n v="443.43"/>
    <n v="0"/>
    <n v="2217.15"/>
    <n v="521.06063687550761"/>
    <x v="1"/>
    <n v="7"/>
    <x v="2"/>
    <n v="0.23501370537650026"/>
    <n v="0"/>
    <x v="1"/>
    <s v="Jul-2024"/>
    <n v="202407"/>
  </r>
  <r>
    <s v="cc895c26-2fbf-4477-ad99-80cf46cfb499"/>
    <x v="420"/>
    <x v="5837"/>
    <x v="0"/>
    <x v="1"/>
    <x v="2"/>
    <n v="5"/>
    <n v="729.36"/>
    <n v="0.05"/>
    <n v="3464.46"/>
    <n v="661.50991494794278"/>
    <x v="1"/>
    <n v="7"/>
    <x v="2"/>
    <n v="0.19094170951546352"/>
    <n v="1.3710650433256554E-5"/>
    <x v="0"/>
    <s v="Jul-2024"/>
    <n v="202407"/>
  </r>
  <r>
    <s v="a3466b41-d8b1-4c48-9aff-fee2b72caae4"/>
    <x v="435"/>
    <x v="5838"/>
    <x v="1"/>
    <x v="0"/>
    <x v="1"/>
    <n v="5"/>
    <n v="652.9"/>
    <n v="0.06"/>
    <n v="3068.63"/>
    <n v="596.39943438222133"/>
    <x v="1"/>
    <n v="7"/>
    <x v="2"/>
    <n v="0.19435364784357231"/>
    <n v="1.8379537448307549E-5"/>
    <x v="0"/>
    <s v="Jul-2024"/>
    <n v="202407"/>
  </r>
  <r>
    <s v="5f4d9f32-95fa-4766-a9cc-085e320cfca9"/>
    <x v="446"/>
    <x v="5839"/>
    <x v="1"/>
    <x v="0"/>
    <x v="4"/>
    <n v="7"/>
    <n v="664.49"/>
    <n v="0.3"/>
    <n v="3256.0010000000002"/>
    <n v="786.01687844080629"/>
    <x v="1"/>
    <n v="7"/>
    <x v="2"/>
    <n v="0.24140560105503844"/>
    <n v="6.4496294687870176E-5"/>
    <x v="0"/>
    <s v="Jul-2024"/>
    <n v="202407"/>
  </r>
  <r>
    <s v="1a8b8ab5-0573-4fa5-ac80-14a23d5c91a0"/>
    <x v="425"/>
    <x v="5840"/>
    <x v="0"/>
    <x v="1"/>
    <x v="9"/>
    <n v="1"/>
    <n v="545.65"/>
    <n v="0.24"/>
    <n v="414.69400000000002"/>
    <n v="107.2779216921999"/>
    <x v="1"/>
    <n v="7"/>
    <x v="2"/>
    <n v="0.25869176234090652"/>
    <n v="4.39842389810318E-4"/>
    <x v="0"/>
    <s v="Jul-2024"/>
    <n v="202407"/>
  </r>
  <r>
    <s v="8b80a9eb-7577-44e4-86c5-10f1d6fba5c0"/>
    <x v="424"/>
    <x v="5841"/>
    <x v="1"/>
    <x v="1"/>
    <x v="4"/>
    <n v="2"/>
    <n v="94.06"/>
    <n v="0.01"/>
    <n v="186.2388"/>
    <n v="32.855689437592169"/>
    <x v="1"/>
    <n v="7"/>
    <x v="2"/>
    <n v="0.17641699494193566"/>
    <n v="5.3157559004890492E-5"/>
    <x v="0"/>
    <s v="Jul-2024"/>
    <n v="202407"/>
  </r>
  <r>
    <s v="3329f1a8-76b7-44cd-b189-531c7736b70a"/>
    <x v="445"/>
    <x v="5842"/>
    <x v="3"/>
    <x v="1"/>
    <x v="6"/>
    <n v="5"/>
    <n v="565.46"/>
    <n v="0.21"/>
    <n v="2233.567"/>
    <n v="474.56889276101617"/>
    <x v="1"/>
    <n v="7"/>
    <x v="2"/>
    <n v="0.21247130386552818"/>
    <n v="7.4275810844268373E-5"/>
    <x v="0"/>
    <s v="Jul-2024"/>
    <n v="202407"/>
  </r>
  <r>
    <s v="59629c9e-2ad0-4c5e-a577-3faee737824b"/>
    <x v="430"/>
    <x v="5843"/>
    <x v="3"/>
    <x v="1"/>
    <x v="3"/>
    <n v="1"/>
    <n v="201.35"/>
    <n v="0.08"/>
    <n v="185.24199999999999"/>
    <n v="54.125926581950331"/>
    <x v="1"/>
    <n v="7"/>
    <x v="2"/>
    <n v="0.29219035954022488"/>
    <n v="3.973181028060591E-4"/>
    <x v="0"/>
    <s v="Jul-2024"/>
    <n v="202407"/>
  </r>
  <r>
    <s v="5782b9e9-f115-4d4e-b5d2-cd54f1a0dc90"/>
    <x v="441"/>
    <x v="2061"/>
    <x v="3"/>
    <x v="0"/>
    <x v="6"/>
    <n v="4"/>
    <n v="793.61"/>
    <n v="0.04"/>
    <n v="3047.4623999999999"/>
    <n v="410.16704007490472"/>
    <x v="1"/>
    <n v="7"/>
    <x v="2"/>
    <n v="0.13459297810365264"/>
    <n v="1.2600647673290408E-5"/>
    <x v="0"/>
    <s v="Jul-2024"/>
    <n v="202407"/>
  </r>
  <r>
    <s v="b27f75b6-e96a-410c-ac42-00af69a58a08"/>
    <x v="443"/>
    <x v="5844"/>
    <x v="3"/>
    <x v="2"/>
    <x v="0"/>
    <n v="1"/>
    <n v="711.49"/>
    <n v="0.27"/>
    <n v="519.3877"/>
    <n v="60.132787867715152"/>
    <x v="1"/>
    <n v="7"/>
    <x v="2"/>
    <n v="0.11577630326577844"/>
    <n v="3.7948530548567093E-4"/>
    <x v="0"/>
    <s v="Jul-2024"/>
    <n v="202407"/>
  </r>
  <r>
    <s v="45087cd8-2dd7-4f67-9f6f-0cd5f28fd6c9"/>
    <x v="434"/>
    <x v="5845"/>
    <x v="2"/>
    <x v="2"/>
    <x v="4"/>
    <n v="1"/>
    <n v="375.92"/>
    <n v="0.17"/>
    <n v="312.0136"/>
    <n v="44.127169624446182"/>
    <x v="1"/>
    <n v="7"/>
    <x v="2"/>
    <n v="0.14142707120601852"/>
    <n v="4.5222387742072784E-4"/>
    <x v="0"/>
    <s v="Jul-2024"/>
    <n v="202407"/>
  </r>
  <r>
    <s v="61279d4f-c5c3-48c3-b8d2-aa44bd9c72d7"/>
    <x v="416"/>
    <x v="5846"/>
    <x v="2"/>
    <x v="2"/>
    <x v="3"/>
    <n v="9"/>
    <n v="286.39"/>
    <n v="0.22"/>
    <n v="2010.4577999999999"/>
    <n v="205.05615542463991"/>
    <x v="1"/>
    <n v="7"/>
    <x v="2"/>
    <n v="0.1019947573257394"/>
    <n v="8.535369406908219E-5"/>
    <x v="0"/>
    <s v="Jul-2024"/>
    <n v="202407"/>
  </r>
  <r>
    <s v="d21f474d-1dda-46e7-b97b-f1d4c6316417"/>
    <x v="427"/>
    <x v="5847"/>
    <x v="1"/>
    <x v="0"/>
    <x v="3"/>
    <n v="5"/>
    <n v="704.8"/>
    <n v="0.11"/>
    <n v="3136.36"/>
    <n v="339.2752823651241"/>
    <x v="1"/>
    <n v="7"/>
    <x v="2"/>
    <n v="0.10817485313073885"/>
    <n v="3.1214528944381387E-5"/>
    <x v="0"/>
    <s v="Jul-2024"/>
    <n v="202407"/>
  </r>
  <r>
    <s v="89efaa42-347a-4b2b-84d6-2b8871d2cd48"/>
    <x v="422"/>
    <x v="5848"/>
    <x v="3"/>
    <x v="2"/>
    <x v="5"/>
    <n v="2"/>
    <n v="927.19"/>
    <n v="0.13"/>
    <n v="1613.3106"/>
    <n v="149.5183965493928"/>
    <x v="1"/>
    <n v="7"/>
    <x v="2"/>
    <n v="9.2677997993314373E-2"/>
    <n v="7.0104293618352225E-5"/>
    <x v="0"/>
    <s v="Jul-2024"/>
    <n v="202407"/>
  </r>
  <r>
    <s v="a648d2fb-e10e-41f1-beb1-99b183d60f4d"/>
    <x v="417"/>
    <x v="5849"/>
    <x v="1"/>
    <x v="1"/>
    <x v="0"/>
    <n v="8"/>
    <n v="789.89"/>
    <n v="0.01"/>
    <n v="6255.9287999999997"/>
    <n v="1702.485420208619"/>
    <x v="1"/>
    <n v="7"/>
    <x v="2"/>
    <n v="0.27213951351374382"/>
    <n v="1.5824988289508666E-6"/>
    <x v="0"/>
    <s v="Jul-2024"/>
    <n v="202407"/>
  </r>
  <r>
    <s v="3b32ce65-9e92-4260-8e4a-e72da00a31e8"/>
    <x v="439"/>
    <x v="5850"/>
    <x v="3"/>
    <x v="2"/>
    <x v="1"/>
    <n v="1"/>
    <n v="751.93"/>
    <n v="0.02"/>
    <n v="736.89139999999998"/>
    <n v="208.3178166002769"/>
    <x v="1"/>
    <n v="7"/>
    <x v="2"/>
    <n v="0.28269812431014518"/>
    <n v="2.6598220579043263E-5"/>
    <x v="0"/>
    <s v="Jul-2024"/>
    <n v="202407"/>
  </r>
  <r>
    <s v="78beacd4-8452-442c-bb7a-f04e28e309f5"/>
    <x v="440"/>
    <x v="5851"/>
    <x v="0"/>
    <x v="2"/>
    <x v="4"/>
    <n v="2"/>
    <n v="536.38"/>
    <n v="0.23"/>
    <n v="826.02520000000004"/>
    <n v="210.46024688355391"/>
    <x v="1"/>
    <n v="7"/>
    <x v="2"/>
    <n v="0.25478671459848184"/>
    <n v="2.1440023863678737E-4"/>
    <x v="0"/>
    <s v="Jul-2024"/>
    <n v="202407"/>
  </r>
  <r>
    <s v="7859f915-3094-46b4-8ddc-132216101a46"/>
    <x v="424"/>
    <x v="5852"/>
    <x v="2"/>
    <x v="2"/>
    <x v="9"/>
    <n v="9"/>
    <n v="34.700000000000003"/>
    <n v="0.19"/>
    <n v="252.96299999999999"/>
    <n v="61.357108308440438"/>
    <x v="1"/>
    <n v="7"/>
    <x v="2"/>
    <n v="0.24255368693619397"/>
    <n v="6.0838936919628561E-4"/>
    <x v="0"/>
    <s v="Jul-2024"/>
    <n v="202407"/>
  </r>
  <r>
    <s v="07aa65f3-026e-4a47-a7b0-d40e5c7de29c"/>
    <x v="427"/>
    <x v="5853"/>
    <x v="0"/>
    <x v="2"/>
    <x v="9"/>
    <n v="4"/>
    <n v="779.22"/>
    <n v="0.27"/>
    <n v="2275.3224"/>
    <n v="676.56344455697729"/>
    <x v="1"/>
    <n v="7"/>
    <x v="2"/>
    <n v="0.29734838656577955"/>
    <n v="8.6625086625086625E-5"/>
    <x v="0"/>
    <s v="Jul-2024"/>
    <n v="202407"/>
  </r>
  <r>
    <s v="38c8330c-9bc3-40a8-90ac-b65cffa10e2f"/>
    <x v="420"/>
    <x v="5854"/>
    <x v="0"/>
    <x v="2"/>
    <x v="5"/>
    <n v="9"/>
    <n v="989.32"/>
    <n v="0.27"/>
    <n v="6499.8324000000002"/>
    <n v="732.70088711085918"/>
    <x v="1"/>
    <n v="7"/>
    <x v="2"/>
    <n v="0.11272612000131868"/>
    <n v="3.0323858812113368E-5"/>
    <x v="0"/>
    <s v="Jul-2024"/>
    <n v="202407"/>
  </r>
  <r>
    <s v="4fe0fa0e-6a8b-41b5-a93c-9a04006ca32d"/>
    <x v="423"/>
    <x v="5855"/>
    <x v="2"/>
    <x v="2"/>
    <x v="0"/>
    <n v="6"/>
    <n v="954.65"/>
    <n v="0.22"/>
    <n v="4467.7619999999997"/>
    <n v="671.7797778247832"/>
    <x v="1"/>
    <n v="7"/>
    <x v="2"/>
    <n v="0.15036158547048462"/>
    <n v="3.8408491768361881E-5"/>
    <x v="0"/>
    <s v="Jul-2024"/>
    <n v="202407"/>
  </r>
  <r>
    <s v="0c61c924-797f-493e-8a9a-98d02fd1696b"/>
    <x v="431"/>
    <x v="5856"/>
    <x v="2"/>
    <x v="0"/>
    <x v="1"/>
    <n v="3"/>
    <n v="163.77000000000001"/>
    <n v="0.25"/>
    <n v="368.48250000000007"/>
    <n v="65.090853907268155"/>
    <x v="1"/>
    <n v="7"/>
    <x v="2"/>
    <n v="0.17664571290975323"/>
    <n v="5.0884370356801194E-4"/>
    <x v="0"/>
    <s v="Jul-2024"/>
    <n v="202407"/>
  </r>
  <r>
    <s v="8a0e0983-cd8f-4906-b2ed-ac9c1348ce59"/>
    <x v="431"/>
    <x v="5857"/>
    <x v="3"/>
    <x v="1"/>
    <x v="8"/>
    <n v="7"/>
    <n v="257.27999999999997"/>
    <n v="0.03"/>
    <n v="1746.9312"/>
    <n v="159.72397572871731"/>
    <x v="1"/>
    <n v="7"/>
    <x v="2"/>
    <n v="9.1431176985514548E-2"/>
    <n v="1.6657782515991471E-5"/>
    <x v="0"/>
    <s v="Jul-2024"/>
    <n v="202407"/>
  </r>
  <r>
    <s v="0d386a69-a808-4b2e-b159-8429a1c484ec"/>
    <x v="435"/>
    <x v="5858"/>
    <x v="0"/>
    <x v="1"/>
    <x v="4"/>
    <n v="4"/>
    <n v="21.22"/>
    <n v="0.05"/>
    <n v="80.635999999999996"/>
    <n v="12.080407590104359"/>
    <x v="1"/>
    <n v="7"/>
    <x v="2"/>
    <n v="0.1498140729959864"/>
    <n v="5.8906691800188508E-4"/>
    <x v="0"/>
    <s v="Jul-2024"/>
    <n v="202407"/>
  </r>
  <r>
    <s v="3a5aeb47-83cf-417f-bc65-11376eb49435"/>
    <x v="432"/>
    <x v="5859"/>
    <x v="2"/>
    <x v="2"/>
    <x v="6"/>
    <n v="4"/>
    <n v="20.079999999999998"/>
    <n v="0.27"/>
    <n v="58.633599999999987"/>
    <n v="9.6205210514842054"/>
    <x v="1"/>
    <n v="7"/>
    <x v="2"/>
    <n v="0.16407863497182856"/>
    <n v="3.3615537848605583E-3"/>
    <x v="0"/>
    <s v="Jul-2024"/>
    <n v="202407"/>
  </r>
  <r>
    <s v="dfe5cb31-1cb6-4959-8cc6-1368ee13f7a3"/>
    <x v="426"/>
    <x v="5860"/>
    <x v="1"/>
    <x v="0"/>
    <x v="9"/>
    <n v="3"/>
    <n v="681.75"/>
    <n v="0.11"/>
    <n v="1820.2725"/>
    <n v="154.8660791533317"/>
    <x v="1"/>
    <n v="7"/>
    <x v="2"/>
    <n v="8.5078513878186754E-2"/>
    <n v="5.3783156093387114E-5"/>
    <x v="0"/>
    <s v="Jul-2024"/>
    <n v="202407"/>
  </r>
  <r>
    <s v="bd359ab6-0969-4a20-bd90-1a5e83caabbe"/>
    <x v="443"/>
    <x v="5861"/>
    <x v="1"/>
    <x v="1"/>
    <x v="5"/>
    <n v="1"/>
    <n v="638.14"/>
    <n v="0.24"/>
    <n v="484.9864"/>
    <n v="122.948256295929"/>
    <x v="1"/>
    <n v="7"/>
    <x v="2"/>
    <n v="0.25350866806972111"/>
    <n v="3.7609302034036419E-4"/>
    <x v="0"/>
    <s v="Jul-2024"/>
    <n v="202407"/>
  </r>
  <r>
    <s v="af87f94e-6466-4010-b671-7297eaddd701"/>
    <x v="441"/>
    <x v="5862"/>
    <x v="3"/>
    <x v="1"/>
    <x v="9"/>
    <n v="8"/>
    <n v="163.57"/>
    <n v="0.11"/>
    <n v="1164.6184000000001"/>
    <n v="200.35859114151759"/>
    <x v="1"/>
    <n v="7"/>
    <x v="2"/>
    <n v="0.1720379749637457"/>
    <n v="8.4061869535978479E-5"/>
    <x v="0"/>
    <s v="Jul-2024"/>
    <n v="202407"/>
  </r>
  <r>
    <s v="2f320a39-cd34-4db4-869b-8b96b030703c"/>
    <x v="438"/>
    <x v="5863"/>
    <x v="1"/>
    <x v="2"/>
    <x v="0"/>
    <n v="7"/>
    <n v="709.64"/>
    <n v="0.24"/>
    <n v="3775.2847999999999"/>
    <n v="698.43230168742059"/>
    <x v="1"/>
    <n v="7"/>
    <x v="2"/>
    <n v="0.18500122207665515"/>
    <n v="4.8314235789575404E-5"/>
    <x v="0"/>
    <s v="Jul-2024"/>
    <n v="202407"/>
  </r>
  <r>
    <s v="283444bd-0f77-4e1e-bc7a-03aed6e65cbe"/>
    <x v="417"/>
    <x v="5864"/>
    <x v="0"/>
    <x v="2"/>
    <x v="5"/>
    <n v="5"/>
    <n v="963.09"/>
    <n v="0.08"/>
    <n v="4430.2139999999999"/>
    <n v="412.03817205047432"/>
    <x v="1"/>
    <n v="7"/>
    <x v="2"/>
    <n v="9.3006381192979465E-2"/>
    <n v="1.6613192951852892E-5"/>
    <x v="0"/>
    <s v="Jul-2024"/>
    <n v="202407"/>
  </r>
  <r>
    <s v="15b337e0-3163-435f-b971-eb97b43d2f8b"/>
    <x v="426"/>
    <x v="5865"/>
    <x v="3"/>
    <x v="2"/>
    <x v="7"/>
    <n v="1"/>
    <n v="761.09"/>
    <n v="0.25"/>
    <n v="570.8175"/>
    <n v="164.23206893798431"/>
    <x v="1"/>
    <n v="7"/>
    <x v="2"/>
    <n v="0.28771379458055213"/>
    <n v="3.2847626430514132E-4"/>
    <x v="0"/>
    <s v="Jul-2024"/>
    <n v="202407"/>
  </r>
  <r>
    <s v="c6509e70-be5d-427f-817b-9ceb548c4025"/>
    <x v="436"/>
    <x v="4443"/>
    <x v="0"/>
    <x v="2"/>
    <x v="9"/>
    <n v="6"/>
    <n v="705.03"/>
    <n v="0.18"/>
    <n v="3468.7476000000011"/>
    <n v="804.91124717682544"/>
    <x v="1"/>
    <n v="7"/>
    <x v="2"/>
    <n v="0.23204664622379131"/>
    <n v="4.2551380792306703E-5"/>
    <x v="0"/>
    <s v="Jul-2024"/>
    <n v="202407"/>
  </r>
  <r>
    <s v="881a7917-f069-4c6f-97a6-940fe4bc5840"/>
    <x v="436"/>
    <x v="5866"/>
    <x v="2"/>
    <x v="1"/>
    <x v="2"/>
    <n v="7"/>
    <n v="466.49"/>
    <n v="0.17"/>
    <n v="2710.3069"/>
    <n v="307.7743959650503"/>
    <x v="1"/>
    <n v="7"/>
    <x v="2"/>
    <n v="0.11355702779085657"/>
    <n v="5.2060524953834566E-5"/>
    <x v="0"/>
    <s v="Jul-2024"/>
    <n v="202407"/>
  </r>
  <r>
    <s v="8dcc6560-b352-453f-930b-1f3a289e5dd7"/>
    <x v="437"/>
    <x v="5867"/>
    <x v="1"/>
    <x v="2"/>
    <x v="4"/>
    <n v="3"/>
    <n v="598.27"/>
    <n v="0.21"/>
    <n v="1417.8998999999999"/>
    <n v="300.5385386417592"/>
    <x v="1"/>
    <n v="7"/>
    <x v="2"/>
    <n v="0.21196033559333718"/>
    <n v="1.1700402828154512E-4"/>
    <x v="0"/>
    <s v="Jul-2024"/>
    <n v="202407"/>
  </r>
  <r>
    <s v="68b886b6-4e98-4b31-85b4-d96c6f87988d"/>
    <x v="422"/>
    <x v="5868"/>
    <x v="0"/>
    <x v="0"/>
    <x v="1"/>
    <n v="5"/>
    <n v="414.38"/>
    <n v="0.3"/>
    <n v="1450.33"/>
    <n v="145.3692881191626"/>
    <x v="1"/>
    <n v="7"/>
    <x v="2"/>
    <n v="0.10023187007037199"/>
    <n v="1.4479463294560547E-4"/>
    <x v="0"/>
    <s v="Jul-2024"/>
    <n v="202407"/>
  </r>
  <r>
    <s v="5d843fea-8f71-42e3-ae71-0cf49a9af0e5"/>
    <x v="444"/>
    <x v="5869"/>
    <x v="0"/>
    <x v="0"/>
    <x v="2"/>
    <n v="6"/>
    <n v="218.23"/>
    <n v="0.05"/>
    <n v="1243.9110000000001"/>
    <n v="293.60723373634028"/>
    <x v="1"/>
    <n v="7"/>
    <x v="2"/>
    <n v="0.23603556342563115"/>
    <n v="3.8186011700193992E-5"/>
    <x v="0"/>
    <s v="Jul-2024"/>
    <n v="202407"/>
  </r>
  <r>
    <s v="6ff408b3-dac3-44f6-afbf-a7a1033aa014"/>
    <x v="421"/>
    <x v="5870"/>
    <x v="1"/>
    <x v="2"/>
    <x v="9"/>
    <n v="7"/>
    <n v="76.36"/>
    <n v="0.13"/>
    <n v="465.0324"/>
    <n v="135.34987399560751"/>
    <x v="1"/>
    <n v="7"/>
    <x v="2"/>
    <n v="0.29105471789838194"/>
    <n v="2.4320886028586397E-4"/>
    <x v="0"/>
    <s v="Jul-2024"/>
    <n v="202407"/>
  </r>
  <r>
    <s v="55b98a92-2ca7-414d-9aa0-e06f7a375f2d"/>
    <x v="429"/>
    <x v="98"/>
    <x v="0"/>
    <x v="0"/>
    <x v="4"/>
    <n v="1"/>
    <n v="692.34"/>
    <n v="0.26"/>
    <n v="512.33159999999998"/>
    <n v="72.99660775827337"/>
    <x v="1"/>
    <n v="7"/>
    <x v="2"/>
    <n v="0.14247922196927415"/>
    <n v="3.7553803044746803E-4"/>
    <x v="0"/>
    <s v="Jul-2024"/>
    <n v="202407"/>
  </r>
  <r>
    <s v="3a03a9dd-c0fd-478f-87f0-5d4aed14754f"/>
    <x v="440"/>
    <x v="5871"/>
    <x v="2"/>
    <x v="0"/>
    <x v="1"/>
    <n v="6"/>
    <n v="896.2"/>
    <n v="0.25"/>
    <n v="4032.900000000001"/>
    <n v="1195.433298792602"/>
    <x v="1"/>
    <n v="7"/>
    <x v="2"/>
    <n v="0.29642026799390059"/>
    <n v="4.6492598378338159E-5"/>
    <x v="0"/>
    <s v="Jul-2024"/>
    <n v="202407"/>
  </r>
  <r>
    <s v="c7397b7e-42db-4edb-9a59-e1587a266405"/>
    <x v="445"/>
    <x v="5872"/>
    <x v="1"/>
    <x v="1"/>
    <x v="8"/>
    <n v="7"/>
    <n v="639.24"/>
    <n v="0.26"/>
    <n v="3311.2631999999999"/>
    <n v="594.95623253053691"/>
    <x v="1"/>
    <n v="7"/>
    <x v="2"/>
    <n v="0.17967651515305003"/>
    <n v="5.8104713633153654E-5"/>
    <x v="0"/>
    <s v="Jul-2024"/>
    <n v="202407"/>
  </r>
  <r>
    <s v="e972735b-a2f0-4c24-8372-e44e58f3bbe8"/>
    <x v="445"/>
    <x v="5873"/>
    <x v="1"/>
    <x v="2"/>
    <x v="6"/>
    <n v="6"/>
    <n v="603.9"/>
    <n v="0.02"/>
    <n v="3550.9319999999998"/>
    <n v="192.0083163934666"/>
    <x v="1"/>
    <n v="7"/>
    <x v="2"/>
    <n v="5.4072653712734182E-2"/>
    <n v="5.5196776508251921E-6"/>
    <x v="0"/>
    <s v="Jul-2024"/>
    <n v="202407"/>
  </r>
  <r>
    <s v="0dfb3847-3002-4cff-bb48-ae911ae0ddd0"/>
    <x v="446"/>
    <x v="5874"/>
    <x v="0"/>
    <x v="1"/>
    <x v="3"/>
    <n v="1"/>
    <n v="86.47"/>
    <n v="0.05"/>
    <n v="82.146499999999989"/>
    <n v="5.0015255847606754"/>
    <x v="1"/>
    <n v="7"/>
    <x v="2"/>
    <n v="6.0885437416818441E-2"/>
    <n v="5.7823522608997343E-4"/>
    <x v="0"/>
    <s v="Jul-2024"/>
    <n v="202407"/>
  </r>
  <r>
    <s v="b7598ed1-6fb8-4397-aff8-3c403632c312"/>
    <x v="440"/>
    <x v="5875"/>
    <x v="1"/>
    <x v="2"/>
    <x v="1"/>
    <n v="1"/>
    <n v="961.6"/>
    <n v="0.27"/>
    <n v="701.96799999999996"/>
    <n v="165.79809653793811"/>
    <x v="1"/>
    <n v="7"/>
    <x v="2"/>
    <n v="0.23619039121147703"/>
    <n v="2.8078202995008319E-4"/>
    <x v="0"/>
    <s v="Jul-2024"/>
    <n v="202407"/>
  </r>
  <r>
    <s v="f6b37a86-ef11-443e-a5bc-444b22f75e2d"/>
    <x v="439"/>
    <x v="5876"/>
    <x v="2"/>
    <x v="2"/>
    <x v="1"/>
    <n v="1"/>
    <n v="471.04"/>
    <n v="0.12"/>
    <n v="414.51519999999999"/>
    <n v="59.839163111574187"/>
    <x v="1"/>
    <n v="7"/>
    <x v="2"/>
    <n v="0.14435939408633069"/>
    <n v="2.5475543478260869E-4"/>
    <x v="0"/>
    <s v="Jul-2024"/>
    <n v="202407"/>
  </r>
  <r>
    <s v="667dda46-bc52-4b5b-9e50-9bc1d4ef4f15"/>
    <x v="435"/>
    <x v="5877"/>
    <x v="0"/>
    <x v="1"/>
    <x v="6"/>
    <n v="6"/>
    <n v="775.07"/>
    <n v="0.04"/>
    <n v="4464.4031999999997"/>
    <n v="940.6253413783935"/>
    <x v="1"/>
    <n v="7"/>
    <x v="2"/>
    <n v="0.2106945316629093"/>
    <n v="8.6013736393702077E-6"/>
    <x v="0"/>
    <s v="Jul-2024"/>
    <n v="202407"/>
  </r>
  <r>
    <s v="f0f1a4f1-cc74-4c3f-adf6-8e03c8017e7f"/>
    <x v="445"/>
    <x v="4898"/>
    <x v="3"/>
    <x v="2"/>
    <x v="9"/>
    <n v="4"/>
    <n v="77.290000000000006"/>
    <n v="0.24"/>
    <n v="234.9616"/>
    <n v="51.98533946282415"/>
    <x v="1"/>
    <n v="7"/>
    <x v="2"/>
    <n v="0.22125036373102733"/>
    <n v="7.762970630094449E-4"/>
    <x v="0"/>
    <s v="Jul-2024"/>
    <n v="202407"/>
  </r>
  <r>
    <s v="394d1751-ed00-4045-ba2b-4b7a238fc971"/>
    <x v="431"/>
    <x v="5878"/>
    <x v="2"/>
    <x v="0"/>
    <x v="9"/>
    <n v="9"/>
    <n v="181.24"/>
    <n v="0.08"/>
    <n v="1500.6672000000001"/>
    <n v="271.92352495698071"/>
    <x v="1"/>
    <n v="7"/>
    <x v="2"/>
    <n v="0.1812017514322834"/>
    <n v="4.9044851516712034E-5"/>
    <x v="0"/>
    <s v="Jul-2024"/>
    <n v="202407"/>
  </r>
  <r>
    <s v="e9f6b401-2219-44b6-bf7a-af8d13a49bec"/>
    <x v="436"/>
    <x v="5879"/>
    <x v="0"/>
    <x v="1"/>
    <x v="9"/>
    <n v="7"/>
    <n v="187.06"/>
    <n v="0.23"/>
    <n v="1008.2534000000001"/>
    <n v="55.569154123665527"/>
    <x v="1"/>
    <n v="7"/>
    <x v="2"/>
    <n v="5.5114273974841567E-2"/>
    <n v="1.756502879137328E-4"/>
    <x v="0"/>
    <s v="Jul-2024"/>
    <n v="202407"/>
  </r>
  <r>
    <s v="bd24a929-b96f-4971-82ca-5e536c8a9ddc"/>
    <x v="429"/>
    <x v="5880"/>
    <x v="3"/>
    <x v="0"/>
    <x v="0"/>
    <n v="2"/>
    <n v="859.24"/>
    <n v="0.02"/>
    <n v="1684.1104"/>
    <n v="360.3886046259222"/>
    <x v="1"/>
    <n v="7"/>
    <x v="2"/>
    <n v="0.213993455907595"/>
    <n v="1.1638191890507891E-5"/>
    <x v="0"/>
    <s v="Jul-2024"/>
    <n v="202407"/>
  </r>
  <r>
    <s v="f7100ac1-143e-4392-8792-fcaba81c84fb"/>
    <x v="426"/>
    <x v="5881"/>
    <x v="1"/>
    <x v="1"/>
    <x v="7"/>
    <n v="2"/>
    <n v="826.32"/>
    <n v="0.03"/>
    <n v="1603.0608"/>
    <n v="410.26455064030489"/>
    <x v="1"/>
    <n v="7"/>
    <x v="2"/>
    <n v="0.25592575817480218"/>
    <n v="1.8152773743828054E-5"/>
    <x v="0"/>
    <s v="Jul-2024"/>
    <n v="202407"/>
  </r>
  <r>
    <s v="39eb51e6-2420-4a0f-b84a-7d120ab7ba69"/>
    <x v="442"/>
    <x v="5882"/>
    <x v="3"/>
    <x v="1"/>
    <x v="0"/>
    <n v="4"/>
    <n v="829.12"/>
    <n v="0.01"/>
    <n v="3283.3152"/>
    <n v="720.06288153728303"/>
    <x v="1"/>
    <n v="7"/>
    <x v="2"/>
    <n v="0.21930970305174569"/>
    <n v="3.015245079120031E-6"/>
    <x v="0"/>
    <s v="Jul-2024"/>
    <n v="202407"/>
  </r>
  <r>
    <s v="6688e65e-5fea-44e9-ab5b-8f7e9eef1cda"/>
    <x v="428"/>
    <x v="2318"/>
    <x v="2"/>
    <x v="1"/>
    <x v="2"/>
    <n v="6"/>
    <n v="871.95"/>
    <n v="0.19"/>
    <n v="4237.6770000000006"/>
    <n v="390.47777271029543"/>
    <x v="1"/>
    <n v="7"/>
    <x v="2"/>
    <n v="9.2144298093105106E-2"/>
    <n v="3.6317067110117164E-5"/>
    <x v="0"/>
    <s v="Jul-2024"/>
    <n v="202407"/>
  </r>
  <r>
    <s v="891dc3fa-7c9f-41f1-a642-a33d1b7832ce"/>
    <x v="441"/>
    <x v="5883"/>
    <x v="0"/>
    <x v="0"/>
    <x v="6"/>
    <n v="6"/>
    <n v="427.63"/>
    <n v="0.03"/>
    <n v="2488.8065999999999"/>
    <n v="218.90512192109031"/>
    <x v="1"/>
    <n v="7"/>
    <x v="2"/>
    <n v="8.7955858812448634E-2"/>
    <n v="1.169235086406473E-5"/>
    <x v="0"/>
    <s v="Jul-2024"/>
    <n v="202407"/>
  </r>
  <r>
    <s v="3015c5ea-95f2-448d-b5f3-9cd2169c812b"/>
    <x v="420"/>
    <x v="5884"/>
    <x v="2"/>
    <x v="0"/>
    <x v="5"/>
    <n v="9"/>
    <n v="730.31"/>
    <n v="0.12"/>
    <n v="5784.0551999999989"/>
    <n v="1562.1570525885411"/>
    <x v="1"/>
    <n v="7"/>
    <x v="2"/>
    <n v="0.27007990044571867"/>
    <n v="1.8257087173026981E-5"/>
    <x v="0"/>
    <s v="Jul-2024"/>
    <n v="202407"/>
  </r>
  <r>
    <s v="6b1f39e5-7c41-4e1a-9243-e92edb45bebf"/>
    <x v="424"/>
    <x v="5885"/>
    <x v="3"/>
    <x v="0"/>
    <x v="5"/>
    <n v="7"/>
    <n v="626.83000000000004"/>
    <n v="0.14000000000000001"/>
    <n v="3773.5165999999999"/>
    <n v="967.7773185272315"/>
    <x v="1"/>
    <n v="7"/>
    <x v="2"/>
    <n v="0.25646563169411563"/>
    <n v="3.1906577540960066E-5"/>
    <x v="0"/>
    <s v="Jul-2024"/>
    <n v="202407"/>
  </r>
  <r>
    <s v="580be073-2252-4739-a3d1-2fe917a1aeea"/>
    <x v="440"/>
    <x v="5886"/>
    <x v="2"/>
    <x v="2"/>
    <x v="1"/>
    <n v="6"/>
    <n v="719.92"/>
    <n v="0.19"/>
    <n v="3498.8112000000001"/>
    <n v="422.45374036125742"/>
    <x v="1"/>
    <n v="7"/>
    <x v="2"/>
    <n v="0.12074207958441925"/>
    <n v="4.3986368855798798E-5"/>
    <x v="0"/>
    <s v="Jul-2024"/>
    <n v="202407"/>
  </r>
  <r>
    <s v="76db8d62-55bc-46f8-bfe3-d138f26cbe2d"/>
    <x v="435"/>
    <x v="5887"/>
    <x v="1"/>
    <x v="2"/>
    <x v="8"/>
    <n v="7"/>
    <n v="946.78"/>
    <n v="0.21"/>
    <n v="5235.6934000000001"/>
    <n v="264.76759474011601"/>
    <x v="1"/>
    <n v="7"/>
    <x v="2"/>
    <n v="5.0569728689635648E-2"/>
    <n v="3.1686347409112994E-5"/>
    <x v="0"/>
    <s v="Jul-2024"/>
    <n v="202407"/>
  </r>
  <r>
    <s v="1525003b-20f0-4bff-9b37-5ea80c6987af"/>
    <x v="440"/>
    <x v="1491"/>
    <x v="2"/>
    <x v="0"/>
    <x v="4"/>
    <n v="7"/>
    <n v="238.72"/>
    <n v="0.11"/>
    <n v="1487.2256"/>
    <n v="136.11799254762741"/>
    <x v="1"/>
    <n v="7"/>
    <x v="2"/>
    <n v="9.1524777779260533E-2"/>
    <n v="6.5827269245499816E-5"/>
    <x v="0"/>
    <s v="Jul-2024"/>
    <n v="202407"/>
  </r>
  <r>
    <s v="c2c69d0c-2be8-4617-bc1d-4bbd45644888"/>
    <x v="438"/>
    <x v="5888"/>
    <x v="1"/>
    <x v="1"/>
    <x v="3"/>
    <n v="1"/>
    <n v="195.15"/>
    <n v="0.2"/>
    <n v="156.12"/>
    <n v="23.794976020692189"/>
    <x v="1"/>
    <n v="7"/>
    <x v="2"/>
    <n v="0.1524146555258275"/>
    <n v="1.0248526774276198E-3"/>
    <x v="0"/>
    <s v="Jul-2024"/>
    <n v="202407"/>
  </r>
  <r>
    <s v="2b80a668-0e21-48ea-9f88-ca9aea4af70a"/>
    <x v="445"/>
    <x v="5889"/>
    <x v="0"/>
    <x v="1"/>
    <x v="2"/>
    <n v="1"/>
    <n v="108.8"/>
    <n v="0.1"/>
    <n v="97.92"/>
    <n v="11.315732302303809"/>
    <x v="1"/>
    <n v="7"/>
    <x v="2"/>
    <n v="0.11556099164934446"/>
    <n v="9.1911764705882363E-4"/>
    <x v="0"/>
    <s v="Jul-2024"/>
    <n v="202407"/>
  </r>
  <r>
    <s v="4540e77c-25d4-43a7-9386-80fe03b9e6b8"/>
    <x v="418"/>
    <x v="5890"/>
    <x v="2"/>
    <x v="2"/>
    <x v="2"/>
    <n v="4"/>
    <n v="641.38"/>
    <n v="0.26"/>
    <n v="1898.4848"/>
    <n v="406.06623551187022"/>
    <x v="1"/>
    <n v="7"/>
    <x v="2"/>
    <n v="0.21388964268340216"/>
    <n v="1.0134397704948705E-4"/>
    <x v="0"/>
    <s v="Jul-2024"/>
    <n v="202407"/>
  </r>
  <r>
    <s v="7dc8dae3-2516-476a-9624-78c6bdfea36c"/>
    <x v="420"/>
    <x v="3737"/>
    <x v="2"/>
    <x v="2"/>
    <x v="5"/>
    <n v="2"/>
    <n v="694.94"/>
    <n v="7.0000000000000007E-2"/>
    <n v="1292.5884000000001"/>
    <n v="110.8082273679224"/>
    <x v="1"/>
    <n v="7"/>
    <x v="2"/>
    <n v="8.5725840776477949E-2"/>
    <n v="5.0364060206636545E-5"/>
    <x v="0"/>
    <s v="Jul-2024"/>
    <n v="202407"/>
  </r>
  <r>
    <s v="6c99b4ed-0f8f-435d-bb03-7af3c916abfb"/>
    <x v="435"/>
    <x v="3284"/>
    <x v="0"/>
    <x v="1"/>
    <x v="9"/>
    <n v="2"/>
    <n v="221.71"/>
    <n v="0.02"/>
    <n v="434.55160000000001"/>
    <n v="64.371236962747432"/>
    <x v="1"/>
    <n v="7"/>
    <x v="2"/>
    <n v="0.14813255080121079"/>
    <n v="4.5103964638491723E-5"/>
    <x v="0"/>
    <s v="Jul-2024"/>
    <n v="202407"/>
  </r>
  <r>
    <s v="895f532f-8e0a-4e05-b8c8-b0532e097fba"/>
    <x v="419"/>
    <x v="5891"/>
    <x v="0"/>
    <x v="2"/>
    <x v="5"/>
    <n v="9"/>
    <n v="974.8"/>
    <n v="0.25"/>
    <n v="6579.9"/>
    <n v="411.48023853926958"/>
    <x v="1"/>
    <n v="7"/>
    <x v="2"/>
    <n v="6.25359410537044E-2"/>
    <n v="2.8495873797474129E-5"/>
    <x v="0"/>
    <s v="Jul-2024"/>
    <n v="202407"/>
  </r>
  <r>
    <s v="6a9eeef9-c542-4c8a-99aa-0e8deba3f90c"/>
    <x v="417"/>
    <x v="5892"/>
    <x v="0"/>
    <x v="0"/>
    <x v="2"/>
    <n v="9"/>
    <n v="430.3"/>
    <n v="0.26"/>
    <n v="2865.7979999999998"/>
    <n v="692.85332206807595"/>
    <x v="1"/>
    <n v="7"/>
    <x v="2"/>
    <n v="0.24176628013142448"/>
    <n v="6.7136623027861698E-5"/>
    <x v="0"/>
    <s v="Jul-2024"/>
    <n v="202407"/>
  </r>
  <r>
    <s v="32ac3f9b-5a87-4312-98cb-64bdc349f3d4"/>
    <x v="422"/>
    <x v="5893"/>
    <x v="3"/>
    <x v="1"/>
    <x v="4"/>
    <n v="4"/>
    <n v="182.57"/>
    <n v="0.2"/>
    <n v="584.22400000000005"/>
    <n v="154.9928850864024"/>
    <x v="1"/>
    <n v="7"/>
    <x v="2"/>
    <n v="0.2652970180725242"/>
    <n v="2.738675576491209E-4"/>
    <x v="0"/>
    <s v="Jul-2024"/>
    <n v="202407"/>
  </r>
  <r>
    <s v="510c1c85-ff9e-4cf8-9e38-8c942c2c71a6"/>
    <x v="438"/>
    <x v="5894"/>
    <x v="2"/>
    <x v="1"/>
    <x v="7"/>
    <n v="4"/>
    <n v="656.35"/>
    <n v="0.26"/>
    <n v="1942.796"/>
    <n v="374.01469945676263"/>
    <x v="1"/>
    <n v="7"/>
    <x v="2"/>
    <n v="0.19251362441386671"/>
    <n v="9.9032528376628322E-5"/>
    <x v="0"/>
    <s v="Jul-2024"/>
    <n v="202407"/>
  </r>
  <r>
    <s v="e14eec3b-7150-4f4d-af7d-34bac2587b47"/>
    <x v="437"/>
    <x v="5895"/>
    <x v="1"/>
    <x v="2"/>
    <x v="1"/>
    <n v="8"/>
    <n v="563.29"/>
    <n v="0.01"/>
    <n v="4461.2568000000001"/>
    <n v="913.92017795592881"/>
    <x v="1"/>
    <n v="7"/>
    <x v="2"/>
    <n v="0.20485711065902523"/>
    <n v="2.219105611674271E-6"/>
    <x v="0"/>
    <s v="Jul-2024"/>
    <n v="202407"/>
  </r>
  <r>
    <s v="621866af-fde8-4d61-839d-d8ad68822d46"/>
    <x v="419"/>
    <x v="5896"/>
    <x v="1"/>
    <x v="2"/>
    <x v="8"/>
    <n v="8"/>
    <n v="351.55"/>
    <n v="0.19"/>
    <n v="2278.0439999999999"/>
    <n v="611.92477067010702"/>
    <x v="1"/>
    <n v="7"/>
    <x v="2"/>
    <n v="0.26861850371200341"/>
    <n v="6.7557957616270803E-5"/>
    <x v="0"/>
    <s v="Jul-2024"/>
    <n v="202407"/>
  </r>
  <r>
    <s v="5fc4bb25-1fde-4131-aed4-232383b3b7a6"/>
    <x v="425"/>
    <x v="5897"/>
    <x v="1"/>
    <x v="2"/>
    <x v="0"/>
    <n v="5"/>
    <n v="503.8"/>
    <n v="0.2"/>
    <n v="2015.2"/>
    <n v="180.94296472346639"/>
    <x v="1"/>
    <n v="7"/>
    <x v="2"/>
    <n v="8.9789085313351724E-2"/>
    <n v="7.9396585946804298E-5"/>
    <x v="0"/>
    <s v="Jul-2024"/>
    <n v="202407"/>
  </r>
  <r>
    <s v="fbb5f4b1-b33e-4da3-812f-eb8a1fc039db"/>
    <x v="429"/>
    <x v="5898"/>
    <x v="0"/>
    <x v="0"/>
    <x v="5"/>
    <n v="2"/>
    <n v="474.96"/>
    <n v="0.09"/>
    <n v="864.42719999999997"/>
    <n v="66.110842337323078"/>
    <x v="1"/>
    <n v="7"/>
    <x v="2"/>
    <n v="7.6479363834598316E-2"/>
    <n v="9.4744820616472967E-5"/>
    <x v="0"/>
    <s v="Jul-2024"/>
    <n v="202407"/>
  </r>
  <r>
    <s v="2577db7d-5721-4ea7-b93b-322b78e2c081"/>
    <x v="446"/>
    <x v="5899"/>
    <x v="3"/>
    <x v="1"/>
    <x v="0"/>
    <n v="7"/>
    <n v="32.78"/>
    <n v="0.23"/>
    <n v="176.6842"/>
    <n v="25.639355402272951"/>
    <x v="1"/>
    <n v="7"/>
    <x v="2"/>
    <n v="0.14511402492284511"/>
    <n v="1.00235335134664E-3"/>
    <x v="0"/>
    <s v="Jul-2024"/>
    <n v="202407"/>
  </r>
  <r>
    <s v="cb5552cc-bfef-494f-aea3-634fccf288b0"/>
    <x v="418"/>
    <x v="5900"/>
    <x v="1"/>
    <x v="0"/>
    <x v="8"/>
    <n v="9"/>
    <n v="845.03"/>
    <n v="0.26"/>
    <n v="5627.8997999999992"/>
    <n v="1068.9471312440739"/>
    <x v="1"/>
    <n v="7"/>
    <x v="2"/>
    <n v="0.18993712916567457"/>
    <n v="3.4186820454763611E-5"/>
    <x v="0"/>
    <s v="Jul-2024"/>
    <n v="202407"/>
  </r>
  <r>
    <s v="eb094662-fd44-4153-b5fd-36cb316fc120"/>
    <x v="416"/>
    <x v="5901"/>
    <x v="1"/>
    <x v="0"/>
    <x v="0"/>
    <n v="1"/>
    <n v="373.75"/>
    <n v="0.11"/>
    <n v="332.63749999999999"/>
    <n v="66.799896059325206"/>
    <x v="1"/>
    <n v="7"/>
    <x v="2"/>
    <n v="0.20081889762677152"/>
    <n v="2.9431438127090303E-4"/>
    <x v="0"/>
    <s v="Jul-2024"/>
    <n v="202407"/>
  </r>
  <r>
    <s v="f0d47979-4787-41c0-bd1b-eb2329c9d232"/>
    <x v="430"/>
    <x v="5902"/>
    <x v="0"/>
    <x v="0"/>
    <x v="8"/>
    <n v="8"/>
    <n v="33.130000000000003"/>
    <n v="0.03"/>
    <n v="257.08879999999999"/>
    <n v="23.678259319212032"/>
    <x v="1"/>
    <n v="7"/>
    <x v="2"/>
    <n v="9.2101481352793405E-2"/>
    <n v="1.131904618170842E-4"/>
    <x v="0"/>
    <s v="Jul-2024"/>
    <n v="202407"/>
  </r>
  <r>
    <s v="4312c764-101b-4e7d-8adf-81c174580e12"/>
    <x v="418"/>
    <x v="5903"/>
    <x v="3"/>
    <x v="2"/>
    <x v="2"/>
    <n v="1"/>
    <n v="794.73"/>
    <n v="0.05"/>
    <n v="754.99349999999993"/>
    <n v="104.3402487966531"/>
    <x v="1"/>
    <n v="7"/>
    <x v="2"/>
    <n v="0.13820019483168147"/>
    <n v="6.2914448932341809E-5"/>
    <x v="0"/>
    <s v="Jul-2024"/>
    <n v="202407"/>
  </r>
  <r>
    <s v="cd1e144b-1538-4743-a16f-997511097b76"/>
    <x v="422"/>
    <x v="5904"/>
    <x v="0"/>
    <x v="0"/>
    <x v="6"/>
    <n v="1"/>
    <n v="619.03"/>
    <n v="0.08"/>
    <n v="569.50760000000002"/>
    <n v="30.70134729968931"/>
    <x v="1"/>
    <n v="7"/>
    <x v="2"/>
    <n v="5.3908582255424352E-2"/>
    <n v="1.2923444744196566E-4"/>
    <x v="0"/>
    <s v="Jul-2024"/>
    <n v="202407"/>
  </r>
  <r>
    <s v="27eab877-0de4-4571-8177-6f3abe520854"/>
    <x v="441"/>
    <x v="5905"/>
    <x v="0"/>
    <x v="0"/>
    <x v="0"/>
    <n v="4"/>
    <n v="138.43"/>
    <n v="0.24"/>
    <n v="420.8272"/>
    <n v="107.7407991249935"/>
    <x v="1"/>
    <n v="7"/>
    <x v="2"/>
    <n v="0.25602147181787083"/>
    <n v="4.3343205952466946E-4"/>
    <x v="0"/>
    <s v="Jul-2024"/>
    <n v="202407"/>
  </r>
  <r>
    <s v="32c05175-5279-466b-b99d-7c14100a52e5"/>
    <x v="435"/>
    <x v="5906"/>
    <x v="1"/>
    <x v="1"/>
    <x v="0"/>
    <n v="9"/>
    <n v="724.9"/>
    <n v="0.28000000000000003"/>
    <n v="4697.3519999999999"/>
    <n v="332.41566589049972"/>
    <x v="1"/>
    <n v="7"/>
    <x v="2"/>
    <n v="7.0766607631384607E-2"/>
    <n v="4.2917797090786478E-5"/>
    <x v="0"/>
    <s v="Jul-2024"/>
    <n v="202407"/>
  </r>
  <r>
    <s v="7247a23b-6631-4d5d-a761-faf126731d76"/>
    <x v="437"/>
    <x v="2005"/>
    <x v="1"/>
    <x v="0"/>
    <x v="4"/>
    <n v="7"/>
    <n v="547.49"/>
    <n v="0.12"/>
    <n v="3372.5383999999999"/>
    <n v="652.50307281814776"/>
    <x v="1"/>
    <n v="7"/>
    <x v="2"/>
    <n v="0.19347535755801853"/>
    <n v="3.1311726502506238E-5"/>
    <x v="0"/>
    <s v="Jul-2024"/>
    <n v="202407"/>
  </r>
  <r>
    <s v="bfacffd2-a553-45a7-8fd3-93226cf7ed0a"/>
    <x v="424"/>
    <x v="5907"/>
    <x v="0"/>
    <x v="0"/>
    <x v="5"/>
    <n v="5"/>
    <n v="340.8"/>
    <n v="0.01"/>
    <n v="1686.96"/>
    <n v="497.98725286963088"/>
    <x v="1"/>
    <n v="7"/>
    <x v="2"/>
    <n v="0.2951980206226768"/>
    <n v="5.8685446009389672E-6"/>
    <x v="0"/>
    <s v="Jul-2024"/>
    <n v="202407"/>
  </r>
  <r>
    <s v="eff4c266-41db-4b4f-890d-2c695cb92ac4"/>
    <x v="434"/>
    <x v="5908"/>
    <x v="3"/>
    <x v="0"/>
    <x v="9"/>
    <n v="9"/>
    <n v="422.77"/>
    <n v="0.08"/>
    <n v="3500.5356000000002"/>
    <n v="829.68049106080787"/>
    <x v="1"/>
    <n v="7"/>
    <x v="2"/>
    <n v="0.23701529876194027"/>
    <n v="2.1025353948692881E-5"/>
    <x v="0"/>
    <s v="Jul-2024"/>
    <n v="202407"/>
  </r>
  <r>
    <s v="330522f2-2a73-4c47-b595-cb3b3c876c73"/>
    <x v="428"/>
    <x v="5909"/>
    <x v="1"/>
    <x v="2"/>
    <x v="2"/>
    <n v="2"/>
    <n v="95.77"/>
    <n v="0.12"/>
    <n v="168.55520000000001"/>
    <n v="14.8900958871822"/>
    <x v="1"/>
    <n v="7"/>
    <x v="2"/>
    <n v="8.8339581853198235E-2"/>
    <n v="6.2650099195990397E-4"/>
    <x v="0"/>
    <s v="Jul-2024"/>
    <n v="202407"/>
  </r>
  <r>
    <s v="78a42e67-a505-4460-a542-080be9a7a4a7"/>
    <x v="425"/>
    <x v="5910"/>
    <x v="0"/>
    <x v="2"/>
    <x v="2"/>
    <n v="1"/>
    <n v="650.16"/>
    <n v="0.14000000000000001"/>
    <n v="559.13760000000002"/>
    <n v="82.365149323387399"/>
    <x v="1"/>
    <n v="7"/>
    <x v="2"/>
    <n v="0.1473074773068157"/>
    <n v="2.1533161068044792E-4"/>
    <x v="0"/>
    <s v="Jul-2024"/>
    <n v="202407"/>
  </r>
  <r>
    <s v="a1448e58-cf2e-4e60-a887-ce62797bf396"/>
    <x v="424"/>
    <x v="1100"/>
    <x v="1"/>
    <x v="0"/>
    <x v="6"/>
    <n v="5"/>
    <n v="734.88"/>
    <n v="0.21"/>
    <n v="2902.7759999999998"/>
    <n v="863.37174062486372"/>
    <x v="1"/>
    <n v="7"/>
    <x v="2"/>
    <n v="0.29742968132052344"/>
    <n v="5.7152188112344872E-5"/>
    <x v="0"/>
    <s v="Jul-2024"/>
    <n v="202407"/>
  </r>
  <r>
    <s v="46037430-4004-414b-a2c4-9594138415ff"/>
    <x v="440"/>
    <x v="5911"/>
    <x v="3"/>
    <x v="2"/>
    <x v="3"/>
    <n v="5"/>
    <n v="385.66"/>
    <n v="0.17"/>
    <n v="1600.489"/>
    <n v="173.97369306903369"/>
    <x v="1"/>
    <n v="7"/>
    <x v="2"/>
    <n v="0.1087003366277642"/>
    <n v="8.8160555930093867E-5"/>
    <x v="0"/>
    <s v="Jul-2024"/>
    <n v="202407"/>
  </r>
  <r>
    <s v="4fe224ee-eea4-47c8-a53d-c5bcad25582b"/>
    <x v="442"/>
    <x v="5912"/>
    <x v="3"/>
    <x v="2"/>
    <x v="0"/>
    <n v="6"/>
    <n v="642.75"/>
    <n v="0.12"/>
    <n v="3393.72"/>
    <n v="569.20325820764549"/>
    <x v="1"/>
    <n v="7"/>
    <x v="2"/>
    <n v="0.16772251635598856"/>
    <n v="3.1116297160637885E-5"/>
    <x v="0"/>
    <s v="Jul-2024"/>
    <n v="202407"/>
  </r>
  <r>
    <s v="e880c049-5111-4ffc-8348-cc273673aed1"/>
    <x v="424"/>
    <x v="5913"/>
    <x v="0"/>
    <x v="1"/>
    <x v="0"/>
    <n v="9"/>
    <n v="396.32"/>
    <n v="0.15"/>
    <n v="3031.848"/>
    <n v="854.32856849103598"/>
    <x v="1"/>
    <n v="7"/>
    <x v="2"/>
    <n v="0.28178476245874989"/>
    <n v="4.2053559413268738E-5"/>
    <x v="0"/>
    <s v="Jul-2024"/>
    <n v="202407"/>
  </r>
  <r>
    <s v="8bc91161-f80f-461e-b1c0-b1f495dad037"/>
    <x v="447"/>
    <x v="2701"/>
    <x v="0"/>
    <x v="0"/>
    <x v="6"/>
    <n v="7"/>
    <n v="381.28"/>
    <n v="0.18"/>
    <n v="2188.5472"/>
    <n v="574.77496123255014"/>
    <x v="1"/>
    <n v="8"/>
    <x v="3"/>
    <n v="0.26262854245617828"/>
    <n v="6.7441999880103105E-5"/>
    <x v="0"/>
    <s v="Aug-2024"/>
    <n v="202408"/>
  </r>
  <r>
    <s v="d6ba2883-8a47-4fa1-8220-6c9eeb732751"/>
    <x v="448"/>
    <x v="5914"/>
    <x v="2"/>
    <x v="1"/>
    <x v="1"/>
    <n v="2"/>
    <n v="234.71"/>
    <n v="0.18"/>
    <n v="384.92439999999999"/>
    <n v="53.51378882142896"/>
    <x v="1"/>
    <n v="8"/>
    <x v="3"/>
    <n v="0.13902415336993176"/>
    <n v="3.8345191938988539E-4"/>
    <x v="0"/>
    <s v="Aug-2024"/>
    <n v="202408"/>
  </r>
  <r>
    <s v="9c25996f-8852-464f-8c26-e112edd676a0"/>
    <x v="449"/>
    <x v="5915"/>
    <x v="2"/>
    <x v="1"/>
    <x v="6"/>
    <n v="7"/>
    <n v="60.02"/>
    <n v="0.06"/>
    <n v="394.9316"/>
    <n v="104.74354731219741"/>
    <x v="1"/>
    <n v="8"/>
    <x v="3"/>
    <n v="0.26521946411023428"/>
    <n v="1.4280953967725043E-4"/>
    <x v="0"/>
    <s v="Aug-2024"/>
    <n v="202408"/>
  </r>
  <r>
    <s v="824790e5-6e8e-4102-9ae5-3236d9d79b38"/>
    <x v="450"/>
    <x v="5916"/>
    <x v="2"/>
    <x v="1"/>
    <x v="9"/>
    <n v="5"/>
    <n v="421.86"/>
    <n v="0.19"/>
    <n v="1708.5329999999999"/>
    <n v="227.59287525394191"/>
    <x v="1"/>
    <n v="8"/>
    <x v="3"/>
    <n v="0.13320952843986153"/>
    <n v="9.007727682169439E-5"/>
    <x v="0"/>
    <s v="Aug-2024"/>
    <n v="202408"/>
  </r>
  <r>
    <s v="a9c82c74-3758-4565-8f69-47dd5a830107"/>
    <x v="447"/>
    <x v="5917"/>
    <x v="2"/>
    <x v="0"/>
    <x v="9"/>
    <n v="9"/>
    <n v="650.91999999999996"/>
    <n v="0.19"/>
    <n v="4745.2067999999999"/>
    <n v="519.05746566345715"/>
    <x v="1"/>
    <n v="8"/>
    <x v="3"/>
    <n v="0.10938563639912535"/>
    <n v="3.2432727694818273E-5"/>
    <x v="0"/>
    <s v="Aug-2024"/>
    <n v="202408"/>
  </r>
  <r>
    <s v="075f1d21-32b3-4242-baee-88d9c62a5606"/>
    <x v="449"/>
    <x v="5918"/>
    <x v="0"/>
    <x v="1"/>
    <x v="4"/>
    <n v="7"/>
    <n v="407.64"/>
    <n v="0.19"/>
    <n v="2311.3188"/>
    <n v="276.11134421932542"/>
    <x v="1"/>
    <n v="8"/>
    <x v="3"/>
    <n v="0.11946051934476777"/>
    <n v="6.6585362434641205E-5"/>
    <x v="0"/>
    <s v="Aug-2024"/>
    <n v="202408"/>
  </r>
  <r>
    <s v="a4798555-a8e0-4582-8455-614ab8b1d6a5"/>
    <x v="450"/>
    <x v="5919"/>
    <x v="0"/>
    <x v="1"/>
    <x v="3"/>
    <n v="2"/>
    <n v="802.84"/>
    <n v="0.11"/>
    <n v="1429.0552"/>
    <n v="383.54291584694869"/>
    <x v="1"/>
    <n v="8"/>
    <x v="3"/>
    <n v="0.2683891537898247"/>
    <n v="6.8506800856957801E-5"/>
    <x v="0"/>
    <s v="Aug-2024"/>
    <n v="202408"/>
  </r>
  <r>
    <s v="3fa167a0-1ae8-4c08-8114-f6e06e1c7b99"/>
    <x v="451"/>
    <x v="5920"/>
    <x v="0"/>
    <x v="1"/>
    <x v="4"/>
    <n v="9"/>
    <n v="500.97"/>
    <n v="0.06"/>
    <n v="4238.2062000000014"/>
    <n v="889.6196638478641"/>
    <x v="1"/>
    <n v="8"/>
    <x v="3"/>
    <n v="0.20990476203065905"/>
    <n v="1.3307516750836708E-5"/>
    <x v="0"/>
    <s v="Aug-2024"/>
    <n v="202408"/>
  </r>
  <r>
    <s v="3e941c6b-3600-4725-bdf5-39b0d55893fe"/>
    <x v="452"/>
    <x v="5921"/>
    <x v="3"/>
    <x v="0"/>
    <x v="5"/>
    <n v="2"/>
    <n v="98"/>
    <n v="0.05"/>
    <n v="186.2"/>
    <n v="44.624666059918461"/>
    <x v="1"/>
    <n v="8"/>
    <x v="3"/>
    <n v="0.23965986068699496"/>
    <n v="2.5510204081632655E-4"/>
    <x v="0"/>
    <s v="Aug-2024"/>
    <n v="202408"/>
  </r>
  <r>
    <s v="5b76b6b9-781c-4f1e-81ef-aa9b9037b9ea"/>
    <x v="453"/>
    <x v="5922"/>
    <x v="3"/>
    <x v="1"/>
    <x v="3"/>
    <n v="4"/>
    <n v="178.9"/>
    <n v="0.09"/>
    <n v="651.19600000000003"/>
    <n v="129.85663676353369"/>
    <x v="1"/>
    <n v="8"/>
    <x v="3"/>
    <n v="0.19941252213394076"/>
    <n v="1.2576858580212407E-4"/>
    <x v="0"/>
    <s v="Aug-2024"/>
    <n v="202408"/>
  </r>
  <r>
    <s v="ec1941ed-838e-4073-9682-58776205d0f8"/>
    <x v="451"/>
    <x v="5923"/>
    <x v="1"/>
    <x v="0"/>
    <x v="1"/>
    <n v="7"/>
    <n v="270.83999999999997"/>
    <n v="0.28000000000000003"/>
    <n v="1365.0336"/>
    <n v="98.089603362924237"/>
    <x v="1"/>
    <n v="8"/>
    <x v="3"/>
    <n v="7.1858746453511646E-2"/>
    <n v="1.4768867227883624E-4"/>
    <x v="0"/>
    <s v="Aug-2024"/>
    <n v="202408"/>
  </r>
  <r>
    <s v="a2ed4c4e-5d6c-46b5-9a58-3c268d90054b"/>
    <x v="454"/>
    <x v="832"/>
    <x v="3"/>
    <x v="0"/>
    <x v="8"/>
    <n v="3"/>
    <n v="243.22"/>
    <n v="0.2"/>
    <n v="583.72799999999995"/>
    <n v="68.640565173867529"/>
    <x v="1"/>
    <n v="8"/>
    <x v="3"/>
    <n v="0.11758998227576463"/>
    <n v="2.7410026587725792E-4"/>
    <x v="0"/>
    <s v="Aug-2024"/>
    <n v="202408"/>
  </r>
  <r>
    <s v="d58d3212-38ff-4d9f-8dc2-bbf3de0b1ba4"/>
    <x v="455"/>
    <x v="5924"/>
    <x v="1"/>
    <x v="2"/>
    <x v="7"/>
    <n v="1"/>
    <n v="35.22"/>
    <n v="0.21"/>
    <n v="27.823799999999999"/>
    <n v="5.5627583827622749"/>
    <x v="1"/>
    <n v="8"/>
    <x v="3"/>
    <n v="0.19992806096803006"/>
    <n v="5.96252129471891E-3"/>
    <x v="0"/>
    <s v="Aug-2024"/>
    <n v="202408"/>
  </r>
  <r>
    <s v="b710da5a-2a1f-4ac3-b571-f891b8722312"/>
    <x v="456"/>
    <x v="5925"/>
    <x v="3"/>
    <x v="1"/>
    <x v="1"/>
    <n v="7"/>
    <n v="896.46"/>
    <n v="0.14000000000000001"/>
    <n v="5396.6891999999998"/>
    <n v="416.92083842264572"/>
    <x v="1"/>
    <n v="8"/>
    <x v="3"/>
    <n v="7.7254928525927663E-2"/>
    <n v="2.2309974789728489E-5"/>
    <x v="0"/>
    <s v="Aug-2024"/>
    <n v="202408"/>
  </r>
  <r>
    <s v="434ced2b-ee6f-4328-aec5-5dd6e29f1cba"/>
    <x v="457"/>
    <x v="5926"/>
    <x v="2"/>
    <x v="0"/>
    <x v="2"/>
    <n v="6"/>
    <n v="331.57"/>
    <n v="0.02"/>
    <n v="1949.6315999999999"/>
    <n v="120.19159567227599"/>
    <x v="1"/>
    <n v="8"/>
    <x v="3"/>
    <n v="6.1648362527708313E-2"/>
    <n v="1.0053181329231636E-5"/>
    <x v="0"/>
    <s v="Aug-2024"/>
    <n v="202408"/>
  </r>
  <r>
    <s v="9f54aa9a-4416-4951-b4df-c4701e1d980a"/>
    <x v="457"/>
    <x v="5927"/>
    <x v="3"/>
    <x v="1"/>
    <x v="0"/>
    <n v="6"/>
    <n v="475.1"/>
    <n v="0.01"/>
    <n v="2822.094000000001"/>
    <n v="671.65019840908053"/>
    <x v="1"/>
    <n v="8"/>
    <x v="3"/>
    <n v="0.23799710371414995"/>
    <n v="3.5080333964779342E-6"/>
    <x v="0"/>
    <s v="Aug-2024"/>
    <n v="202408"/>
  </r>
  <r>
    <s v="a44c19cb-6be2-46e4-9e9c-7891bc8a25bd"/>
    <x v="458"/>
    <x v="5928"/>
    <x v="2"/>
    <x v="1"/>
    <x v="9"/>
    <n v="4"/>
    <n v="287.18"/>
    <n v="0.24"/>
    <n v="873.02719999999999"/>
    <n v="207.63194414321109"/>
    <x v="1"/>
    <n v="8"/>
    <x v="3"/>
    <n v="0.23782986846596657"/>
    <n v="2.0892819834250295E-4"/>
    <x v="0"/>
    <s v="Aug-2024"/>
    <n v="202408"/>
  </r>
  <r>
    <s v="60ae6233-8bc7-4a19-a9eb-d92b2ffb6d35"/>
    <x v="459"/>
    <x v="1528"/>
    <x v="0"/>
    <x v="0"/>
    <x v="0"/>
    <n v="7"/>
    <n v="8.9700000000000006"/>
    <n v="0"/>
    <n v="62.790000000000013"/>
    <n v="9.0393197028767016"/>
    <x v="1"/>
    <n v="8"/>
    <x v="3"/>
    <n v="0.14396113557695014"/>
    <n v="0"/>
    <x v="1"/>
    <s v="Aug-2024"/>
    <n v="202408"/>
  </r>
  <r>
    <s v="c5a3622d-1b5e-462e-9ff6-20b448d7d4a8"/>
    <x v="460"/>
    <x v="5929"/>
    <x v="1"/>
    <x v="2"/>
    <x v="9"/>
    <n v="5"/>
    <n v="821.53"/>
    <n v="0.14000000000000001"/>
    <n v="3532.5790000000002"/>
    <n v="194.9774689809183"/>
    <x v="1"/>
    <n v="8"/>
    <x v="3"/>
    <n v="5.5194085958422526E-2"/>
    <n v="3.4082748043285094E-5"/>
    <x v="0"/>
    <s v="Aug-2024"/>
    <n v="202408"/>
  </r>
  <r>
    <s v="03a72a2a-aef5-4345-8fa0-c7e544a9e442"/>
    <x v="461"/>
    <x v="5930"/>
    <x v="0"/>
    <x v="2"/>
    <x v="8"/>
    <n v="6"/>
    <n v="790.06"/>
    <n v="0.05"/>
    <n v="4503.3419999999996"/>
    <n v="837.66485402182457"/>
    <x v="1"/>
    <n v="8"/>
    <x v="3"/>
    <n v="0.18600960220694424"/>
    <n v="1.0547722113932277E-5"/>
    <x v="0"/>
    <s v="Aug-2024"/>
    <n v="202408"/>
  </r>
  <r>
    <s v="95e6cb2d-d65a-4f27-9a03-369c0188cb97"/>
    <x v="462"/>
    <x v="5931"/>
    <x v="1"/>
    <x v="1"/>
    <x v="8"/>
    <n v="8"/>
    <n v="67.44"/>
    <n v="0.27"/>
    <n v="393.84960000000001"/>
    <n v="91.936438123875476"/>
    <x v="1"/>
    <n v="8"/>
    <x v="3"/>
    <n v="0.23343031990860336"/>
    <n v="5.0044483985765126E-4"/>
    <x v="0"/>
    <s v="Aug-2024"/>
    <n v="202408"/>
  </r>
  <r>
    <s v="f8e50df7-1368-44c9-9a3f-2c06cafa61f7"/>
    <x v="451"/>
    <x v="5932"/>
    <x v="0"/>
    <x v="2"/>
    <x v="6"/>
    <n v="1"/>
    <n v="132.5"/>
    <n v="0.06"/>
    <n v="124.55"/>
    <n v="15.1942002191692"/>
    <x v="1"/>
    <n v="8"/>
    <x v="3"/>
    <n v="0.12199277574603935"/>
    <n v="4.5283018867924528E-4"/>
    <x v="0"/>
    <s v="Aug-2024"/>
    <n v="202408"/>
  </r>
  <r>
    <s v="9abab92f-320e-4483-806d-72fccd5d52d8"/>
    <x v="449"/>
    <x v="5933"/>
    <x v="1"/>
    <x v="1"/>
    <x v="6"/>
    <n v="2"/>
    <n v="720.36"/>
    <n v="7.0000000000000007E-2"/>
    <n v="1339.8696"/>
    <n v="224.3224829858782"/>
    <x v="1"/>
    <n v="8"/>
    <x v="3"/>
    <n v="0.16742113037408879"/>
    <n v="4.8586817702259987E-5"/>
    <x v="0"/>
    <s v="Aug-2024"/>
    <n v="202408"/>
  </r>
  <r>
    <s v="3ff79cdf-2c4f-43b2-936c-d3deb88f937c"/>
    <x v="450"/>
    <x v="5934"/>
    <x v="2"/>
    <x v="0"/>
    <x v="5"/>
    <n v="5"/>
    <n v="763.06"/>
    <n v="0.17"/>
    <n v="3166.6990000000001"/>
    <n v="551.1100096753388"/>
    <x v="1"/>
    <n v="8"/>
    <x v="3"/>
    <n v="0.1740329629293276"/>
    <n v="4.4557439781930654E-5"/>
    <x v="0"/>
    <s v="Aug-2024"/>
    <n v="202408"/>
  </r>
  <r>
    <s v="914c651d-67a0-46ee-bc9f-a4207711bdb3"/>
    <x v="455"/>
    <x v="5935"/>
    <x v="3"/>
    <x v="0"/>
    <x v="4"/>
    <n v="9"/>
    <n v="813.47"/>
    <n v="0.22"/>
    <n v="5710.559400000001"/>
    <n v="1682.1812045894801"/>
    <x v="1"/>
    <n v="8"/>
    <x v="3"/>
    <n v="0.29457380385352089"/>
    <n v="3.0049595491467961E-5"/>
    <x v="0"/>
    <s v="Aug-2024"/>
    <n v="202408"/>
  </r>
  <r>
    <s v="749a6d16-c8d7-404c-b1d9-e9f55870d7e0"/>
    <x v="463"/>
    <x v="5936"/>
    <x v="2"/>
    <x v="0"/>
    <x v="5"/>
    <n v="6"/>
    <n v="315.56"/>
    <n v="0.13"/>
    <n v="1647.2231999999999"/>
    <n v="144.7528219736171"/>
    <x v="1"/>
    <n v="8"/>
    <x v="3"/>
    <n v="8.7876871800747533E-2"/>
    <n v="6.8661004774580632E-5"/>
    <x v="0"/>
    <s v="Aug-2024"/>
    <n v="202408"/>
  </r>
  <r>
    <s v="23bf9dc9-e71a-4bec-ab9e-9e0e9041c22d"/>
    <x v="451"/>
    <x v="5937"/>
    <x v="0"/>
    <x v="1"/>
    <x v="3"/>
    <n v="8"/>
    <n v="415.91"/>
    <n v="0.08"/>
    <n v="3061.097600000001"/>
    <n v="646.74002129704195"/>
    <x v="1"/>
    <n v="8"/>
    <x v="3"/>
    <n v="0.21127716453635512"/>
    <n v="2.4043663292539251E-5"/>
    <x v="0"/>
    <s v="Aug-2024"/>
    <n v="202408"/>
  </r>
  <r>
    <s v="94eedecd-522a-429b-aa0a-bc19f19d9812"/>
    <x v="464"/>
    <x v="5938"/>
    <x v="3"/>
    <x v="0"/>
    <x v="4"/>
    <n v="8"/>
    <n v="510.06"/>
    <n v="0.28999999999999998"/>
    <n v="2897.1408000000001"/>
    <n v="255.6279721144214"/>
    <x v="1"/>
    <n v="8"/>
    <x v="3"/>
    <n v="8.8234569791851805E-2"/>
    <n v="7.1070070187821032E-5"/>
    <x v="0"/>
    <s v="Aug-2024"/>
    <n v="202408"/>
  </r>
  <r>
    <s v="066ec5ae-3628-4ec5-a8c7-a91f52468a53"/>
    <x v="450"/>
    <x v="5939"/>
    <x v="1"/>
    <x v="2"/>
    <x v="6"/>
    <n v="1"/>
    <n v="666.11"/>
    <n v="0.26"/>
    <n v="492.92140000000001"/>
    <n v="55.601379989472832"/>
    <x v="1"/>
    <n v="8"/>
    <x v="3"/>
    <n v="0.11279968771790559"/>
    <n v="3.9032592214499108E-4"/>
    <x v="0"/>
    <s v="Aug-2024"/>
    <n v="202408"/>
  </r>
  <r>
    <s v="39b59a64-589d-4706-b527-7108b3b3e297"/>
    <x v="465"/>
    <x v="5940"/>
    <x v="3"/>
    <x v="2"/>
    <x v="0"/>
    <n v="8"/>
    <n v="769.34"/>
    <n v="0.2"/>
    <n v="4923.7760000000007"/>
    <n v="1412.767036699151"/>
    <x v="1"/>
    <n v="8"/>
    <x v="3"/>
    <n v="0.28692756061590757"/>
    <n v="3.2495385655236959E-5"/>
    <x v="0"/>
    <s v="Aug-2024"/>
    <n v="202408"/>
  </r>
  <r>
    <s v="18efdbc6-64e9-424c-b8ce-4ecd3bc56c85"/>
    <x v="454"/>
    <x v="5941"/>
    <x v="2"/>
    <x v="2"/>
    <x v="6"/>
    <n v="8"/>
    <n v="928.76"/>
    <n v="0.13"/>
    <n v="6464.1696000000002"/>
    <n v="1627.2590328594019"/>
    <x v="1"/>
    <n v="8"/>
    <x v="3"/>
    <n v="0.2517352008925326"/>
    <n v="1.7496446875403763E-5"/>
    <x v="0"/>
    <s v="Aug-2024"/>
    <n v="202408"/>
  </r>
  <r>
    <s v="4a778b68-df26-45b8-b7b5-3db3eee127b7"/>
    <x v="466"/>
    <x v="5942"/>
    <x v="1"/>
    <x v="2"/>
    <x v="8"/>
    <n v="5"/>
    <n v="578.54"/>
    <n v="0.18"/>
    <n v="2372.0140000000001"/>
    <n v="163.36835288401889"/>
    <x v="1"/>
    <n v="8"/>
    <x v="3"/>
    <n v="6.887326671934435E-2"/>
    <n v="6.2225602378400803E-5"/>
    <x v="0"/>
    <s v="Aug-2024"/>
    <n v="202408"/>
  </r>
  <r>
    <s v="9ee77788-7653-4aa0-bb68-81e3592a9c69"/>
    <x v="467"/>
    <x v="5943"/>
    <x v="3"/>
    <x v="2"/>
    <x v="3"/>
    <n v="6"/>
    <n v="77.16"/>
    <n v="0.26"/>
    <n v="342.59039999999999"/>
    <n v="24.387617667670739"/>
    <x v="1"/>
    <n v="8"/>
    <x v="3"/>
    <n v="7.1185934187504199E-2"/>
    <n v="5.6160359426300332E-4"/>
    <x v="0"/>
    <s v="Aug-2024"/>
    <n v="202408"/>
  </r>
  <r>
    <s v="5e544605-966e-435a-88c9-03299080ae09"/>
    <x v="468"/>
    <x v="5944"/>
    <x v="3"/>
    <x v="1"/>
    <x v="7"/>
    <n v="5"/>
    <n v="916.71"/>
    <n v="0.28000000000000003"/>
    <n v="3300.1559999999999"/>
    <n v="862.71251324397576"/>
    <x v="1"/>
    <n v="8"/>
    <x v="3"/>
    <n v="0.26141567648437702"/>
    <n v="6.1088021293538854E-5"/>
    <x v="0"/>
    <s v="Aug-2024"/>
    <n v="202408"/>
  </r>
  <r>
    <s v="4cc3e05c-a3e8-4c99-9a98-02350f084241"/>
    <x v="462"/>
    <x v="5945"/>
    <x v="3"/>
    <x v="0"/>
    <x v="5"/>
    <n v="7"/>
    <n v="285.7"/>
    <n v="0.25"/>
    <n v="1499.925"/>
    <n v="440.51461702068468"/>
    <x v="1"/>
    <n v="8"/>
    <x v="3"/>
    <n v="0.29369109590191822"/>
    <n v="1.2500625031251563E-4"/>
    <x v="0"/>
    <s v="Aug-2024"/>
    <n v="202408"/>
  </r>
  <r>
    <s v="9a22b85f-16ce-4841-9eb9-425a817b1d91"/>
    <x v="469"/>
    <x v="5946"/>
    <x v="2"/>
    <x v="1"/>
    <x v="8"/>
    <n v="9"/>
    <n v="507.59"/>
    <n v="0.14000000000000001"/>
    <n v="3928.746599999999"/>
    <n v="327.8721809642434"/>
    <x v="1"/>
    <n v="8"/>
    <x v="3"/>
    <n v="8.3454652169280524E-2"/>
    <n v="3.0645906254172775E-5"/>
    <x v="0"/>
    <s v="Aug-2024"/>
    <n v="202408"/>
  </r>
  <r>
    <s v="c89729d5-45f0-4c0e-b62d-89941e363189"/>
    <x v="470"/>
    <x v="5413"/>
    <x v="3"/>
    <x v="2"/>
    <x v="6"/>
    <n v="8"/>
    <n v="870.23"/>
    <n v="7.0000000000000007E-2"/>
    <n v="6474.5111999999999"/>
    <n v="1484.904971189701"/>
    <x v="1"/>
    <n v="8"/>
    <x v="3"/>
    <n v="0.22934626650884488"/>
    <n v="1.0054813095388576E-5"/>
    <x v="0"/>
    <s v="Aug-2024"/>
    <n v="202408"/>
  </r>
  <r>
    <s v="f78bc330-add9-43b7-bd7d-b22844764021"/>
    <x v="464"/>
    <x v="5947"/>
    <x v="0"/>
    <x v="0"/>
    <x v="1"/>
    <n v="5"/>
    <n v="845.61"/>
    <n v="0.26"/>
    <n v="3128.7570000000001"/>
    <n v="557.36021431073323"/>
    <x v="1"/>
    <n v="8"/>
    <x v="3"/>
    <n v="0.17814110022310239"/>
    <n v="6.1494069370040559E-5"/>
    <x v="0"/>
    <s v="Aug-2024"/>
    <n v="202408"/>
  </r>
  <r>
    <s v="018d82b0-287c-44c2-907b-0285410c2ad8"/>
    <x v="450"/>
    <x v="5948"/>
    <x v="1"/>
    <x v="1"/>
    <x v="9"/>
    <n v="9"/>
    <n v="663.93"/>
    <n v="0.03"/>
    <n v="5796.1089000000002"/>
    <n v="1519.6236652527029"/>
    <x v="1"/>
    <n v="8"/>
    <x v="3"/>
    <n v="0.26217997133433829"/>
    <n v="5.0206096024179258E-6"/>
    <x v="0"/>
    <s v="Aug-2024"/>
    <n v="202408"/>
  </r>
  <r>
    <s v="f989f4e2-d06e-42e1-9d6c-7fb168a1a5ba"/>
    <x v="453"/>
    <x v="5949"/>
    <x v="2"/>
    <x v="2"/>
    <x v="0"/>
    <n v="6"/>
    <n v="62.08"/>
    <n v="0.1"/>
    <n v="335.23200000000003"/>
    <n v="72.643489981157387"/>
    <x v="1"/>
    <n v="8"/>
    <x v="3"/>
    <n v="0.21669616856731272"/>
    <n v="2.6847079037800689E-4"/>
    <x v="0"/>
    <s v="Aug-2024"/>
    <n v="202408"/>
  </r>
  <r>
    <s v="c0fe8e69-5740-4c91-b810-90c47ea4a31d"/>
    <x v="471"/>
    <x v="5950"/>
    <x v="0"/>
    <x v="1"/>
    <x v="0"/>
    <n v="9"/>
    <n v="827.51"/>
    <n v="0.11"/>
    <n v="6628.3551000000007"/>
    <n v="602.42245294960628"/>
    <x v="1"/>
    <n v="8"/>
    <x v="3"/>
    <n v="9.0885663767411348E-2"/>
    <n v="1.4769878578170924E-5"/>
    <x v="0"/>
    <s v="Aug-2024"/>
    <n v="202408"/>
  </r>
  <r>
    <s v="fe007b54-80c0-4274-bdb5-aa483ce97397"/>
    <x v="452"/>
    <x v="5951"/>
    <x v="1"/>
    <x v="1"/>
    <x v="6"/>
    <n v="2"/>
    <n v="595.69000000000005"/>
    <n v="0.27"/>
    <n v="869.70740000000001"/>
    <n v="158.2891285401879"/>
    <x v="1"/>
    <n v="8"/>
    <x v="3"/>
    <n v="0.18200273855343521"/>
    <n v="2.2662794406486594E-4"/>
    <x v="0"/>
    <s v="Aug-2024"/>
    <n v="202408"/>
  </r>
  <r>
    <s v="de7a4dd2-b2df-415d-aa6e-5b281e50590a"/>
    <x v="462"/>
    <x v="5952"/>
    <x v="0"/>
    <x v="1"/>
    <x v="4"/>
    <n v="8"/>
    <n v="716.75"/>
    <n v="0.09"/>
    <n v="5217.9400000000014"/>
    <n v="532.69567398304787"/>
    <x v="1"/>
    <n v="8"/>
    <x v="3"/>
    <n v="0.10208926779208802"/>
    <n v="1.5695849319846529E-5"/>
    <x v="0"/>
    <s v="Aug-2024"/>
    <n v="202408"/>
  </r>
  <r>
    <s v="a0c87bc7-8dd0-48a5-ab9a-c47c756e998f"/>
    <x v="451"/>
    <x v="5953"/>
    <x v="2"/>
    <x v="0"/>
    <x v="8"/>
    <n v="7"/>
    <n v="61.42"/>
    <n v="0.2"/>
    <n v="343.952"/>
    <n v="44.097763852314138"/>
    <x v="1"/>
    <n v="8"/>
    <x v="3"/>
    <n v="0.12820906362607032"/>
    <n v="4.6518118807275437E-4"/>
    <x v="0"/>
    <s v="Aug-2024"/>
    <n v="202408"/>
  </r>
  <r>
    <s v="18862eb9-3e36-4335-ab1b-9c0733416376"/>
    <x v="472"/>
    <x v="5954"/>
    <x v="0"/>
    <x v="1"/>
    <x v="8"/>
    <n v="9"/>
    <n v="860.18"/>
    <n v="0.27"/>
    <n v="5651.3825999999999"/>
    <n v="1590.122430887923"/>
    <x v="1"/>
    <n v="8"/>
    <x v="3"/>
    <n v="0.28136874521429905"/>
    <n v="3.4876421214164482E-5"/>
    <x v="0"/>
    <s v="Aug-2024"/>
    <n v="202408"/>
  </r>
  <r>
    <s v="a8ccf85b-94cb-4383-840a-b21f591785ee"/>
    <x v="466"/>
    <x v="5955"/>
    <x v="0"/>
    <x v="1"/>
    <x v="3"/>
    <n v="5"/>
    <n v="833.53"/>
    <n v="0.01"/>
    <n v="4125.9734999999991"/>
    <n v="1235.414122103266"/>
    <x v="1"/>
    <n v="8"/>
    <x v="3"/>
    <n v="0.29942366864529457"/>
    <n v="2.3994337336388616E-6"/>
    <x v="0"/>
    <s v="Aug-2024"/>
    <n v="202408"/>
  </r>
  <r>
    <s v="6a2b0e6f-6ecf-4f67-a8f6-518bc5ad60ae"/>
    <x v="461"/>
    <x v="5956"/>
    <x v="2"/>
    <x v="2"/>
    <x v="6"/>
    <n v="5"/>
    <n v="477.71"/>
    <n v="0.3"/>
    <n v="1671.9849999999999"/>
    <n v="355.37932210823612"/>
    <x v="1"/>
    <n v="8"/>
    <x v="3"/>
    <n v="0.21254934829453384"/>
    <n v="1.2559921291159911E-4"/>
    <x v="0"/>
    <s v="Aug-2024"/>
    <n v="202408"/>
  </r>
  <r>
    <s v="bd30166f-ceee-4435-a19a-9335e5f1097b"/>
    <x v="470"/>
    <x v="5957"/>
    <x v="1"/>
    <x v="1"/>
    <x v="3"/>
    <n v="9"/>
    <n v="34.299999999999997"/>
    <n v="0.04"/>
    <n v="296.35199999999998"/>
    <n v="83.923238884382585"/>
    <x v="1"/>
    <n v="8"/>
    <x v="3"/>
    <n v="0.28318769194870491"/>
    <n v="1.2957563977972141E-4"/>
    <x v="0"/>
    <s v="Aug-2024"/>
    <n v="202408"/>
  </r>
  <r>
    <s v="d0f70b8f-f39e-4572-bcd4-87f68e193d5a"/>
    <x v="469"/>
    <x v="5958"/>
    <x v="2"/>
    <x v="1"/>
    <x v="1"/>
    <n v="7"/>
    <n v="291.76"/>
    <n v="0.26"/>
    <n v="1511.3168000000001"/>
    <n v="228.33082035098329"/>
    <x v="1"/>
    <n v="8"/>
    <x v="3"/>
    <n v="0.15108071342221782"/>
    <n v="1.2730620079125701E-4"/>
    <x v="0"/>
    <s v="Aug-2024"/>
    <n v="202408"/>
  </r>
  <r>
    <s v="796ffcce-ffc5-4e7a-8614-d670a88de782"/>
    <x v="450"/>
    <x v="5959"/>
    <x v="0"/>
    <x v="2"/>
    <x v="0"/>
    <n v="6"/>
    <n v="235.25"/>
    <n v="0.28000000000000003"/>
    <n v="1016.28"/>
    <n v="147.54967587678911"/>
    <x v="1"/>
    <n v="8"/>
    <x v="3"/>
    <n v="0.14518604703112245"/>
    <n v="1.9837052780729723E-4"/>
    <x v="0"/>
    <s v="Aug-2024"/>
    <n v="202408"/>
  </r>
  <r>
    <s v="fce77d30-3030-45a8-9888-c2589efdd7fb"/>
    <x v="469"/>
    <x v="5960"/>
    <x v="3"/>
    <x v="2"/>
    <x v="6"/>
    <n v="2"/>
    <n v="633.23"/>
    <n v="0.27"/>
    <n v="924.51580000000001"/>
    <n v="56.455973509343103"/>
    <x v="1"/>
    <n v="8"/>
    <x v="3"/>
    <n v="6.106545016249923E-2"/>
    <n v="2.1319267880548932E-4"/>
    <x v="0"/>
    <s v="Aug-2024"/>
    <n v="202408"/>
  </r>
  <r>
    <s v="c0dfd2d5-2c7d-4871-b6ad-277dee131f70"/>
    <x v="461"/>
    <x v="5961"/>
    <x v="3"/>
    <x v="0"/>
    <x v="3"/>
    <n v="7"/>
    <n v="638.70000000000005"/>
    <n v="0.08"/>
    <n v="4113.228000000001"/>
    <n v="710.89779969819892"/>
    <x v="1"/>
    <n v="8"/>
    <x v="3"/>
    <n v="0.17283209189916016"/>
    <n v="1.7893489006687688E-5"/>
    <x v="0"/>
    <s v="Aug-2024"/>
    <n v="202408"/>
  </r>
  <r>
    <s v="c19d4b96-ce44-4af3-b5ee-bcb396f8b040"/>
    <x v="471"/>
    <x v="5962"/>
    <x v="1"/>
    <x v="1"/>
    <x v="4"/>
    <n v="3"/>
    <n v="475.91"/>
    <n v="0.28000000000000003"/>
    <n v="1027.9656"/>
    <n v="111.9386372573606"/>
    <x v="1"/>
    <n v="8"/>
    <x v="3"/>
    <n v="0.10889336886113757"/>
    <n v="1.9611551203658958E-4"/>
    <x v="0"/>
    <s v="Aug-2024"/>
    <n v="202408"/>
  </r>
  <r>
    <s v="2fa8a6cf-27f1-4a0a-ba1f-98f97d18d28d"/>
    <x v="456"/>
    <x v="5963"/>
    <x v="1"/>
    <x v="0"/>
    <x v="4"/>
    <n v="2"/>
    <n v="366.72"/>
    <n v="0"/>
    <n v="733.44"/>
    <n v="197.63876502382061"/>
    <x v="1"/>
    <n v="8"/>
    <x v="3"/>
    <n v="0.26946821147444999"/>
    <n v="0"/>
    <x v="1"/>
    <s v="Aug-2024"/>
    <n v="202408"/>
  </r>
  <r>
    <s v="9e4bff04-021d-4b96-968f-1cc3e2db18c1"/>
    <x v="462"/>
    <x v="5964"/>
    <x v="3"/>
    <x v="2"/>
    <x v="8"/>
    <n v="1"/>
    <n v="796.16"/>
    <n v="0.27"/>
    <n v="581.19679999999994"/>
    <n v="79.061118203018694"/>
    <x v="1"/>
    <n v="8"/>
    <x v="3"/>
    <n v="0.13603157863742316"/>
    <n v="3.3912781350482318E-4"/>
    <x v="0"/>
    <s v="Aug-2024"/>
    <n v="202408"/>
  </r>
  <r>
    <s v="bcc54cf0-5a5e-4771-b82c-bcfe4038b340"/>
    <x v="473"/>
    <x v="5965"/>
    <x v="2"/>
    <x v="0"/>
    <x v="0"/>
    <n v="8"/>
    <n v="815.72"/>
    <n v="0.22"/>
    <n v="5090.0928000000004"/>
    <n v="799.0997787575227"/>
    <x v="1"/>
    <n v="8"/>
    <x v="3"/>
    <n v="0.15699120038784414"/>
    <n v="3.3712548423478646E-5"/>
    <x v="0"/>
    <s v="Aug-2024"/>
    <n v="202408"/>
  </r>
  <r>
    <s v="b5fd5849-acbf-4b29-bd7a-ae9fc082d6b0"/>
    <x v="464"/>
    <x v="5966"/>
    <x v="0"/>
    <x v="2"/>
    <x v="2"/>
    <n v="7"/>
    <n v="680.5"/>
    <n v="0.05"/>
    <n v="4525.3249999999998"/>
    <n v="928.43383618203154"/>
    <x v="1"/>
    <n v="8"/>
    <x v="3"/>
    <n v="0.20516401279069052"/>
    <n v="1.0496483677967882E-5"/>
    <x v="0"/>
    <s v="Aug-2024"/>
    <n v="202408"/>
  </r>
  <r>
    <s v="560dc834-97cf-4b9e-a5c4-2e826957fb82"/>
    <x v="459"/>
    <x v="5967"/>
    <x v="3"/>
    <x v="1"/>
    <x v="4"/>
    <n v="5"/>
    <n v="639.80999999999995"/>
    <n v="0.22"/>
    <n v="2495.259"/>
    <n v="641.64278678549181"/>
    <x v="1"/>
    <n v="8"/>
    <x v="3"/>
    <n v="0.25714476404473113"/>
    <n v="6.8770416217314527E-5"/>
    <x v="0"/>
    <s v="Aug-2024"/>
    <n v="202408"/>
  </r>
  <r>
    <s v="a8939fa0-89ed-430b-a560-de35867b0968"/>
    <x v="474"/>
    <x v="5968"/>
    <x v="2"/>
    <x v="2"/>
    <x v="5"/>
    <n v="2"/>
    <n v="809.63"/>
    <n v="0.13"/>
    <n v="1408.7562"/>
    <n v="158.7567355494937"/>
    <x v="1"/>
    <n v="8"/>
    <x v="3"/>
    <n v="0.11269283893798919"/>
    <n v="8.0283586329557948E-5"/>
    <x v="0"/>
    <s v="Aug-2024"/>
    <n v="202408"/>
  </r>
  <r>
    <s v="034fcc11-56b7-4506-871e-aaa597936039"/>
    <x v="470"/>
    <x v="5969"/>
    <x v="3"/>
    <x v="1"/>
    <x v="5"/>
    <n v="4"/>
    <n v="860.05"/>
    <n v="0.05"/>
    <n v="3268.19"/>
    <n v="480.09126300945491"/>
    <x v="1"/>
    <n v="8"/>
    <x v="3"/>
    <n v="0.1468982106332419"/>
    <n v="1.4534038718679149E-5"/>
    <x v="0"/>
    <s v="Aug-2024"/>
    <n v="202408"/>
  </r>
  <r>
    <s v="eeefab4c-69b7-46d9-9ad3-a149bb18638c"/>
    <x v="462"/>
    <x v="5970"/>
    <x v="3"/>
    <x v="0"/>
    <x v="1"/>
    <n v="4"/>
    <n v="591.07000000000005"/>
    <n v="0.28999999999999998"/>
    <n v="1678.6387999999999"/>
    <n v="412.22576972142713"/>
    <x v="1"/>
    <n v="8"/>
    <x v="3"/>
    <n v="0.24557145332362576"/>
    <n v="1.2265890672847547E-4"/>
    <x v="0"/>
    <s v="Aug-2024"/>
    <n v="202408"/>
  </r>
  <r>
    <s v="c3c67be6-305f-4802-9338-764e36e019fb"/>
    <x v="475"/>
    <x v="5971"/>
    <x v="3"/>
    <x v="2"/>
    <x v="4"/>
    <n v="3"/>
    <n v="612.77"/>
    <n v="0.19"/>
    <n v="1489.0310999999999"/>
    <n v="249.9147433741073"/>
    <x v="1"/>
    <n v="8"/>
    <x v="3"/>
    <n v="0.1678371548949564"/>
    <n v="1.0335579962030343E-4"/>
    <x v="0"/>
    <s v="Aug-2024"/>
    <n v="202408"/>
  </r>
  <r>
    <s v="3c7dcf43-1180-49cc-bd66-fefa2918e42b"/>
    <x v="451"/>
    <x v="5972"/>
    <x v="1"/>
    <x v="1"/>
    <x v="3"/>
    <n v="7"/>
    <n v="402.16"/>
    <n v="0.01"/>
    <n v="2786.9688000000001"/>
    <n v="418.32798977856538"/>
    <x v="1"/>
    <n v="8"/>
    <x v="3"/>
    <n v="0.15010142552674624"/>
    <n v="3.5522464406490661E-6"/>
    <x v="0"/>
    <s v="Aug-2024"/>
    <n v="202408"/>
  </r>
  <r>
    <s v="e0d7670a-73b7-4130-a9d8-5802605574f2"/>
    <x v="457"/>
    <x v="5973"/>
    <x v="1"/>
    <x v="0"/>
    <x v="0"/>
    <n v="1"/>
    <n v="731.71"/>
    <n v="7.0000000000000007E-2"/>
    <n v="680.49029999999993"/>
    <n v="49.538217872762317"/>
    <x v="1"/>
    <n v="8"/>
    <x v="3"/>
    <n v="7.2797831023840201E-2"/>
    <n v="9.5666315890175076E-5"/>
    <x v="0"/>
    <s v="Aug-2024"/>
    <n v="202408"/>
  </r>
  <r>
    <s v="ce89bbb6-d865-45f6-9876-4f0aba46e8dd"/>
    <x v="454"/>
    <x v="5974"/>
    <x v="0"/>
    <x v="0"/>
    <x v="8"/>
    <n v="3"/>
    <n v="156.71"/>
    <n v="0.1"/>
    <n v="423.11700000000002"/>
    <n v="106.36427271714361"/>
    <x v="1"/>
    <n v="8"/>
    <x v="3"/>
    <n v="0.25138264999313098"/>
    <n v="2.1270712356156809E-4"/>
    <x v="0"/>
    <s v="Aug-2024"/>
    <n v="202408"/>
  </r>
  <r>
    <s v="8e02ec32-ef2e-4f17-b011-0b31536bce83"/>
    <x v="460"/>
    <x v="5975"/>
    <x v="2"/>
    <x v="1"/>
    <x v="4"/>
    <n v="8"/>
    <n v="658.21"/>
    <n v="0"/>
    <n v="5265.68"/>
    <n v="485.81129011427851"/>
    <x v="1"/>
    <n v="8"/>
    <x v="3"/>
    <n v="9.2259934161262838E-2"/>
    <n v="0"/>
    <x v="1"/>
    <s v="Aug-2024"/>
    <n v="202408"/>
  </r>
  <r>
    <s v="0e099ce2-22a2-4c65-adc2-d90d7907250b"/>
    <x v="451"/>
    <x v="5976"/>
    <x v="2"/>
    <x v="1"/>
    <x v="3"/>
    <n v="8"/>
    <n v="523.27"/>
    <n v="0.12"/>
    <n v="3683.8208"/>
    <n v="826.54293024038418"/>
    <x v="1"/>
    <n v="8"/>
    <x v="3"/>
    <n v="0.22437110139569877"/>
    <n v="2.8665889502551264E-5"/>
    <x v="0"/>
    <s v="Aug-2024"/>
    <n v="202408"/>
  </r>
  <r>
    <s v="ea8cb39a-a77e-4109-902a-dab6ef7d23b1"/>
    <x v="456"/>
    <x v="5977"/>
    <x v="3"/>
    <x v="0"/>
    <x v="5"/>
    <n v="2"/>
    <n v="428.24"/>
    <n v="0.1"/>
    <n v="770.83199999999999"/>
    <n v="68.129598251323173"/>
    <x v="1"/>
    <n v="8"/>
    <x v="3"/>
    <n v="8.8384496558683565E-2"/>
    <n v="1.167569587147394E-4"/>
    <x v="0"/>
    <s v="Aug-2024"/>
    <n v="202408"/>
  </r>
  <r>
    <s v="0c46678a-3f84-485d-b475-d436b750af4b"/>
    <x v="452"/>
    <x v="5978"/>
    <x v="0"/>
    <x v="0"/>
    <x v="1"/>
    <n v="8"/>
    <n v="785.2"/>
    <n v="0.18"/>
    <n v="5150.9120000000003"/>
    <n v="474.62627771402771"/>
    <x v="1"/>
    <n v="8"/>
    <x v="3"/>
    <n v="9.2144124713065892E-2"/>
    <n v="2.865511971472236E-5"/>
    <x v="0"/>
    <s v="Aug-2024"/>
    <n v="202408"/>
  </r>
  <r>
    <s v="4a2e4aee-31ab-481c-a1e2-b111a888614b"/>
    <x v="474"/>
    <x v="5979"/>
    <x v="2"/>
    <x v="1"/>
    <x v="0"/>
    <n v="6"/>
    <n v="346.03"/>
    <n v="0.1"/>
    <n v="1868.5619999999999"/>
    <n v="494.28835723433292"/>
    <x v="1"/>
    <n v="8"/>
    <x v="3"/>
    <n v="0.26452874308389712"/>
    <n v="4.8165380651003289E-5"/>
    <x v="0"/>
    <s v="Aug-2024"/>
    <n v="202408"/>
  </r>
  <r>
    <s v="7e9ff76b-aabe-49e0-a8f1-f1739d3fdd92"/>
    <x v="474"/>
    <x v="5980"/>
    <x v="1"/>
    <x v="2"/>
    <x v="5"/>
    <n v="7"/>
    <n v="266.33"/>
    <n v="0.23"/>
    <n v="1435.5187000000001"/>
    <n v="413.54619888307292"/>
    <x v="1"/>
    <n v="8"/>
    <x v="3"/>
    <n v="0.28808137357115088"/>
    <n v="1.2337004039027845E-4"/>
    <x v="0"/>
    <s v="Aug-2024"/>
    <n v="202408"/>
  </r>
  <r>
    <s v="95d38d0c-fdc1-494d-a97d-3177c6c7e5bb"/>
    <x v="475"/>
    <x v="5981"/>
    <x v="0"/>
    <x v="1"/>
    <x v="0"/>
    <n v="5"/>
    <n v="201.17"/>
    <n v="0.02"/>
    <n v="985.73299999999995"/>
    <n v="187.6472557406675"/>
    <x v="1"/>
    <n v="8"/>
    <x v="3"/>
    <n v="0.19036316704489706"/>
    <n v="1.9883680469254863E-5"/>
    <x v="0"/>
    <s v="Aug-2024"/>
    <n v="202408"/>
  </r>
  <r>
    <s v="ada1b760-40c7-4302-b606-0db47d8780ce"/>
    <x v="476"/>
    <x v="5982"/>
    <x v="3"/>
    <x v="1"/>
    <x v="1"/>
    <n v="3"/>
    <n v="390.37"/>
    <n v="0.24"/>
    <n v="890.04360000000008"/>
    <n v="210.05548095370199"/>
    <x v="1"/>
    <n v="8"/>
    <x v="3"/>
    <n v="0.23600583269595105"/>
    <n v="2.0493378077208799E-4"/>
    <x v="0"/>
    <s v="Aug-2024"/>
    <n v="202408"/>
  </r>
  <r>
    <s v="b054484a-0482-4f65-9bc3-23bc7773187c"/>
    <x v="466"/>
    <x v="5983"/>
    <x v="1"/>
    <x v="1"/>
    <x v="4"/>
    <n v="8"/>
    <n v="598.34"/>
    <n v="0.13"/>
    <n v="4164.4463999999998"/>
    <n v="896.43472442841482"/>
    <x v="1"/>
    <n v="8"/>
    <x v="3"/>
    <n v="0.21525903765466037"/>
    <n v="2.7158471771902261E-5"/>
    <x v="0"/>
    <s v="Aug-2024"/>
    <n v="202408"/>
  </r>
  <r>
    <s v="3f99156a-cf3b-45c5-bbd9-fb0e206fda29"/>
    <x v="472"/>
    <x v="5984"/>
    <x v="3"/>
    <x v="0"/>
    <x v="1"/>
    <n v="7"/>
    <n v="319.02"/>
    <n v="0.1"/>
    <n v="2009.826"/>
    <n v="347.6221627017589"/>
    <x v="1"/>
    <n v="8"/>
    <x v="3"/>
    <n v="0.1729613223740557"/>
    <n v="4.4779995880240387E-5"/>
    <x v="0"/>
    <s v="Aug-2024"/>
    <n v="202408"/>
  </r>
  <r>
    <s v="7fe113e1-1c60-489f-b27e-b37a6dbd1285"/>
    <x v="461"/>
    <x v="3839"/>
    <x v="2"/>
    <x v="2"/>
    <x v="3"/>
    <n v="9"/>
    <n v="696.7"/>
    <n v="0.1"/>
    <n v="5643.27"/>
    <n v="808.9950214351702"/>
    <x v="1"/>
    <n v="8"/>
    <x v="3"/>
    <n v="0.14335571777270451"/>
    <n v="1.5948200245602283E-5"/>
    <x v="0"/>
    <s v="Aug-2024"/>
    <n v="202408"/>
  </r>
  <r>
    <s v="c8af0b57-03b3-406f-9fcc-e786dd595eb4"/>
    <x v="470"/>
    <x v="5985"/>
    <x v="2"/>
    <x v="1"/>
    <x v="5"/>
    <n v="9"/>
    <n v="102.66"/>
    <n v="0"/>
    <n v="923.93999999999994"/>
    <n v="145.93902211034461"/>
    <x v="1"/>
    <n v="8"/>
    <x v="3"/>
    <n v="0.15795292130478669"/>
    <n v="0"/>
    <x v="1"/>
    <s v="Aug-2024"/>
    <n v="202408"/>
  </r>
  <r>
    <s v="a08cbed7-e39e-4ad2-bc90-e20df4f1ff5e"/>
    <x v="471"/>
    <x v="5986"/>
    <x v="2"/>
    <x v="1"/>
    <x v="3"/>
    <n v="3"/>
    <n v="782.36"/>
    <n v="0.03"/>
    <n v="2276.6676000000002"/>
    <n v="115.8545138533302"/>
    <x v="1"/>
    <n v="8"/>
    <x v="3"/>
    <n v="5.0887759747329911E-2"/>
    <n v="1.2781839562349814E-5"/>
    <x v="0"/>
    <s v="Aug-2024"/>
    <n v="202408"/>
  </r>
  <r>
    <s v="eb21bcbe-c60f-4cde-81a3-8edaaf055c49"/>
    <x v="469"/>
    <x v="5987"/>
    <x v="2"/>
    <x v="0"/>
    <x v="3"/>
    <n v="5"/>
    <n v="496.54"/>
    <n v="0.08"/>
    <n v="2284.0839999999998"/>
    <n v="283.55651583866762"/>
    <x v="1"/>
    <n v="8"/>
    <x v="3"/>
    <n v="0.1241445217595621"/>
    <n v="3.222298304265517E-5"/>
    <x v="0"/>
    <s v="Aug-2024"/>
    <n v="202408"/>
  </r>
  <r>
    <s v="9da264f4-c5ad-44ef-aa0b-2134f4350c03"/>
    <x v="455"/>
    <x v="5988"/>
    <x v="3"/>
    <x v="1"/>
    <x v="9"/>
    <n v="6"/>
    <n v="799.9"/>
    <n v="0.18"/>
    <n v="3935.5079999999998"/>
    <n v="209.76875105682339"/>
    <x v="1"/>
    <n v="8"/>
    <x v="3"/>
    <n v="5.3301568960556912E-2"/>
    <n v="3.7504688086010755E-5"/>
    <x v="0"/>
    <s v="Aug-2024"/>
    <n v="202408"/>
  </r>
  <r>
    <s v="91222ec9-4e9a-4366-8309-0e059e407ec5"/>
    <x v="473"/>
    <x v="5989"/>
    <x v="0"/>
    <x v="2"/>
    <x v="1"/>
    <n v="4"/>
    <n v="405.31"/>
    <n v="0.02"/>
    <n v="1588.8152"/>
    <n v="243.39108361339899"/>
    <x v="1"/>
    <n v="8"/>
    <x v="3"/>
    <n v="0.15319030407903889"/>
    <n v="1.2336236460980484E-5"/>
    <x v="0"/>
    <s v="Aug-2024"/>
    <n v="202408"/>
  </r>
  <r>
    <s v="56a54c59-0954-4816-ab63-9d8867d4b93b"/>
    <x v="465"/>
    <x v="5990"/>
    <x v="2"/>
    <x v="0"/>
    <x v="1"/>
    <n v="4"/>
    <n v="395.63"/>
    <n v="0.22"/>
    <n v="1234.3656000000001"/>
    <n v="274.17125282696833"/>
    <x v="1"/>
    <n v="8"/>
    <x v="3"/>
    <n v="0.22211511146046869"/>
    <n v="1.3901878017339434E-4"/>
    <x v="0"/>
    <s v="Aug-2024"/>
    <n v="202408"/>
  </r>
  <r>
    <s v="cde8cb85-64dd-4463-8394-880b7bf2277a"/>
    <x v="455"/>
    <x v="5991"/>
    <x v="2"/>
    <x v="0"/>
    <x v="5"/>
    <n v="4"/>
    <n v="504.38"/>
    <n v="0.03"/>
    <n v="1956.9944"/>
    <n v="190.42198944629391"/>
    <x v="1"/>
    <n v="8"/>
    <x v="3"/>
    <n v="9.7303287861372476E-2"/>
    <n v="1.4869741068242198E-5"/>
    <x v="0"/>
    <s v="Aug-2024"/>
    <n v="202408"/>
  </r>
  <r>
    <s v="afd6c37c-93c2-4b7c-8ff2-71799612ed8e"/>
    <x v="453"/>
    <x v="4202"/>
    <x v="1"/>
    <x v="1"/>
    <x v="1"/>
    <n v="1"/>
    <n v="945.28"/>
    <n v="0.09"/>
    <n v="860.20479999999998"/>
    <n v="125.2643048808698"/>
    <x v="1"/>
    <n v="8"/>
    <x v="3"/>
    <n v="0.14562149023217472"/>
    <n v="9.5209884901828031E-5"/>
    <x v="0"/>
    <s v="Aug-2024"/>
    <n v="202408"/>
  </r>
  <r>
    <s v="071f248e-9e6f-42be-93ed-e5c2205229be"/>
    <x v="469"/>
    <x v="5992"/>
    <x v="3"/>
    <x v="1"/>
    <x v="8"/>
    <n v="4"/>
    <n v="220.76"/>
    <n v="0.04"/>
    <n v="847.71839999999997"/>
    <n v="176.38266744002021"/>
    <x v="1"/>
    <n v="8"/>
    <x v="3"/>
    <n v="0.20806752270567705"/>
    <n v="4.5298061242978807E-5"/>
    <x v="0"/>
    <s v="Aug-2024"/>
    <n v="202408"/>
  </r>
  <r>
    <s v="de75a077-8c8e-48b8-a8a3-022da40f507f"/>
    <x v="477"/>
    <x v="5993"/>
    <x v="0"/>
    <x v="2"/>
    <x v="7"/>
    <n v="5"/>
    <n v="541.44000000000005"/>
    <n v="0"/>
    <n v="2707.2"/>
    <n v="662.32512616313386"/>
    <x v="1"/>
    <n v="8"/>
    <x v="3"/>
    <n v="0.24465319376593303"/>
    <n v="0"/>
    <x v="1"/>
    <s v="Aug-2024"/>
    <n v="202408"/>
  </r>
  <r>
    <s v="6153835f-ac90-41f3-9e9a-4f5164d5e60b"/>
    <x v="462"/>
    <x v="5994"/>
    <x v="2"/>
    <x v="1"/>
    <x v="0"/>
    <n v="1"/>
    <n v="380.15"/>
    <n v="0.25"/>
    <n v="285.11250000000001"/>
    <n v="38.008146133339231"/>
    <x v="1"/>
    <n v="8"/>
    <x v="3"/>
    <n v="0.13330929416752765"/>
    <n v="6.576351440220966E-4"/>
    <x v="0"/>
    <s v="Aug-2024"/>
    <n v="202408"/>
  </r>
  <r>
    <s v="2e0e9515-7019-475f-861e-1693c9cbc5c9"/>
    <x v="470"/>
    <x v="5995"/>
    <x v="2"/>
    <x v="2"/>
    <x v="2"/>
    <n v="3"/>
    <n v="628.4"/>
    <n v="0"/>
    <n v="1885.2"/>
    <n v="283.00686629062579"/>
    <x v="1"/>
    <n v="8"/>
    <x v="3"/>
    <n v="0.15012034070158381"/>
    <n v="0"/>
    <x v="1"/>
    <s v="Aug-2024"/>
    <n v="202408"/>
  </r>
  <r>
    <s v="d671df46-6f5a-47d5-becc-0ec9d0baabbe"/>
    <x v="468"/>
    <x v="5996"/>
    <x v="3"/>
    <x v="1"/>
    <x v="4"/>
    <n v="7"/>
    <n v="440.7"/>
    <n v="0.21"/>
    <n v="2437.0709999999999"/>
    <n v="373.14782925766951"/>
    <x v="1"/>
    <n v="8"/>
    <x v="3"/>
    <n v="0.15311323685591002"/>
    <n v="6.807351940095303E-5"/>
    <x v="0"/>
    <s v="Aug-2024"/>
    <n v="202408"/>
  </r>
  <r>
    <s v="abcb847d-b978-42d8-bf38-23a47cf05690"/>
    <x v="452"/>
    <x v="5997"/>
    <x v="1"/>
    <x v="0"/>
    <x v="8"/>
    <n v="3"/>
    <n v="673.48"/>
    <n v="0.26"/>
    <n v="1495.1256000000001"/>
    <n v="136.1884436400336"/>
    <x v="1"/>
    <n v="8"/>
    <x v="3"/>
    <n v="9.1088296287638704E-2"/>
    <n v="1.2868484092573896E-4"/>
    <x v="0"/>
    <s v="Aug-2024"/>
    <n v="202408"/>
  </r>
  <r>
    <s v="aca1d2d3-ea2b-466a-95eb-c2660e6ce888"/>
    <x v="463"/>
    <x v="5998"/>
    <x v="3"/>
    <x v="1"/>
    <x v="7"/>
    <n v="3"/>
    <n v="773.32"/>
    <n v="0.02"/>
    <n v="2273.5608000000002"/>
    <n v="175.88514711153019"/>
    <x v="1"/>
    <n v="8"/>
    <x v="3"/>
    <n v="7.7361092393715691E-2"/>
    <n v="8.6208382903153498E-6"/>
    <x v="0"/>
    <s v="Aug-2024"/>
    <n v="202408"/>
  </r>
  <r>
    <s v="14316db4-26b9-4257-ad73-831897d94e76"/>
    <x v="472"/>
    <x v="5999"/>
    <x v="1"/>
    <x v="0"/>
    <x v="1"/>
    <n v="9"/>
    <n v="581.22"/>
    <n v="0.17"/>
    <n v="4341.7134000000005"/>
    <n v="649.95378379580131"/>
    <x v="1"/>
    <n v="8"/>
    <x v="3"/>
    <n v="0.14969983596701736"/>
    <n v="3.2498690493941863E-5"/>
    <x v="0"/>
    <s v="Aug-2024"/>
    <n v="202408"/>
  </r>
  <r>
    <s v="bd788b1c-6f13-4054-bea0-f461425a0883"/>
    <x v="475"/>
    <x v="6000"/>
    <x v="0"/>
    <x v="1"/>
    <x v="1"/>
    <n v="7"/>
    <n v="240.83"/>
    <n v="0.3"/>
    <n v="1180.067"/>
    <n v="67.783374118091487"/>
    <x v="1"/>
    <n v="8"/>
    <x v="3"/>
    <n v="5.7440275948816032E-2"/>
    <n v="1.7795599741370614E-4"/>
    <x v="0"/>
    <s v="Aug-2024"/>
    <n v="202408"/>
  </r>
  <r>
    <s v="68a18d6f-9be9-497e-956a-dd55c2950f32"/>
    <x v="460"/>
    <x v="6001"/>
    <x v="2"/>
    <x v="2"/>
    <x v="5"/>
    <n v="8"/>
    <n v="388.54"/>
    <n v="0.12"/>
    <n v="2735.3216000000002"/>
    <n v="794.21528360888874"/>
    <x v="1"/>
    <n v="8"/>
    <x v="3"/>
    <n v="0.29035535843715365"/>
    <n v="3.860606372574252E-5"/>
    <x v="0"/>
    <s v="Aug-2024"/>
    <n v="202408"/>
  </r>
  <r>
    <s v="b5fc3ab6-5458-4001-9988-a47e624f6c16"/>
    <x v="466"/>
    <x v="6002"/>
    <x v="3"/>
    <x v="1"/>
    <x v="7"/>
    <n v="1"/>
    <n v="740.43"/>
    <n v="0.12"/>
    <n v="651.57839999999999"/>
    <n v="96.246851009404708"/>
    <x v="1"/>
    <n v="8"/>
    <x v="3"/>
    <n v="0.14771338492713187"/>
    <n v="1.6206798752076495E-4"/>
    <x v="0"/>
    <s v="Aug-2024"/>
    <n v="202408"/>
  </r>
  <r>
    <s v="6f3dc5df-7248-4f35-9116-43c070b5cce7"/>
    <x v="469"/>
    <x v="6003"/>
    <x v="0"/>
    <x v="0"/>
    <x v="2"/>
    <n v="8"/>
    <n v="367.15"/>
    <n v="0.12"/>
    <n v="2584.7359999999999"/>
    <n v="172.8519640516144"/>
    <x v="1"/>
    <n v="8"/>
    <x v="3"/>
    <n v="6.687412720355751E-2"/>
    <n v="4.0855236279449817E-5"/>
    <x v="0"/>
    <s v="Aug-2024"/>
    <n v="202408"/>
  </r>
  <r>
    <s v="bde7e077-3bfe-4cbd-8b20-69d984d6bc51"/>
    <x v="473"/>
    <x v="6004"/>
    <x v="3"/>
    <x v="0"/>
    <x v="1"/>
    <n v="3"/>
    <n v="360.63"/>
    <n v="0.15"/>
    <n v="919.60649999999987"/>
    <n v="198.28295955947209"/>
    <x v="1"/>
    <n v="8"/>
    <x v="3"/>
    <n v="0.2156171792603381"/>
    <n v="1.3864625793749826E-4"/>
    <x v="0"/>
    <s v="Aug-2024"/>
    <n v="202408"/>
  </r>
  <r>
    <s v="2ffbbce4-f1e1-457f-b579-cefe2e9efc2a"/>
    <x v="449"/>
    <x v="6005"/>
    <x v="1"/>
    <x v="1"/>
    <x v="0"/>
    <n v="1"/>
    <n v="162.83000000000001"/>
    <n v="0.19"/>
    <n v="131.89230000000001"/>
    <n v="30.918988763323039"/>
    <x v="1"/>
    <n v="8"/>
    <x v="3"/>
    <n v="0.23442603369054174"/>
    <n v="1.1668611435239206E-3"/>
    <x v="0"/>
    <s v="Aug-2024"/>
    <n v="202408"/>
  </r>
  <r>
    <s v="bf4222e4-2ed0-45d0-8bfe-4295de7643b0"/>
    <x v="455"/>
    <x v="6006"/>
    <x v="1"/>
    <x v="0"/>
    <x v="1"/>
    <n v="4"/>
    <n v="121.1"/>
    <n v="0.06"/>
    <n v="455.33600000000001"/>
    <n v="59.794622222120431"/>
    <x v="1"/>
    <n v="8"/>
    <x v="3"/>
    <n v="0.13131977753158203"/>
    <n v="1.2386457473162674E-4"/>
    <x v="0"/>
    <s v="Aug-2024"/>
    <n v="202408"/>
  </r>
  <r>
    <s v="96a7bc7c-ae1c-4fb5-ade0-ffbcd0763a05"/>
    <x v="465"/>
    <x v="6007"/>
    <x v="3"/>
    <x v="0"/>
    <x v="4"/>
    <n v="6"/>
    <n v="941.98"/>
    <n v="0.2"/>
    <n v="4521.5039999999999"/>
    <n v="401.87291431925428"/>
    <x v="1"/>
    <n v="8"/>
    <x v="3"/>
    <n v="8.8880362445605335E-2"/>
    <n v="3.5386455480300364E-5"/>
    <x v="0"/>
    <s v="Aug-2024"/>
    <n v="202408"/>
  </r>
  <r>
    <s v="8be71e45-9c9c-422d-a274-6fd1e277e690"/>
    <x v="468"/>
    <x v="6008"/>
    <x v="3"/>
    <x v="2"/>
    <x v="1"/>
    <n v="1"/>
    <n v="814.44"/>
    <n v="0.28999999999999998"/>
    <n v="578.25239999999997"/>
    <n v="55.631196758416607"/>
    <x v="1"/>
    <n v="8"/>
    <x v="3"/>
    <n v="9.6205734309821475E-2"/>
    <n v="3.5607288443593137E-4"/>
    <x v="0"/>
    <s v="Aug-2024"/>
    <n v="202408"/>
  </r>
  <r>
    <s v="1e2838ba-9121-42bc-80a5-80b63c348742"/>
    <x v="452"/>
    <x v="6009"/>
    <x v="3"/>
    <x v="1"/>
    <x v="0"/>
    <n v="4"/>
    <n v="17.59"/>
    <n v="0.12"/>
    <n v="61.916800000000002"/>
    <n v="4.4121652283263444"/>
    <x v="1"/>
    <n v="8"/>
    <x v="3"/>
    <n v="7.125958105597098E-2"/>
    <n v="1.7055144968732233E-3"/>
    <x v="0"/>
    <s v="Aug-2024"/>
    <n v="202408"/>
  </r>
  <r>
    <s v="d34502cf-b1c2-4de9-b0d1-3567e73e5176"/>
    <x v="460"/>
    <x v="6010"/>
    <x v="2"/>
    <x v="2"/>
    <x v="1"/>
    <n v="9"/>
    <n v="774.79"/>
    <n v="0.27"/>
    <n v="5090.3702999999996"/>
    <n v="442.73269313849192"/>
    <x v="1"/>
    <n v="8"/>
    <x v="3"/>
    <n v="8.6974555296790879E-2"/>
    <n v="3.8720169336207236E-5"/>
    <x v="0"/>
    <s v="Aug-2024"/>
    <n v="202408"/>
  </r>
  <r>
    <s v="3d36af1b-4ce0-4f19-b588-f4aaf844250b"/>
    <x v="465"/>
    <x v="6011"/>
    <x v="0"/>
    <x v="2"/>
    <x v="8"/>
    <n v="8"/>
    <n v="233.86"/>
    <n v="0.23"/>
    <n v="1440.5776000000001"/>
    <n v="301.17747554754561"/>
    <x v="1"/>
    <n v="8"/>
    <x v="3"/>
    <n v="0.20906716552273588"/>
    <n v="1.2293679979474899E-4"/>
    <x v="0"/>
    <s v="Aug-2024"/>
    <n v="202408"/>
  </r>
  <r>
    <s v="abd1cc7c-b007-46e1-a3de-bd65a3cf9e64"/>
    <x v="476"/>
    <x v="6012"/>
    <x v="2"/>
    <x v="0"/>
    <x v="8"/>
    <n v="4"/>
    <n v="777.55"/>
    <n v="0.28000000000000003"/>
    <n v="2239.3440000000001"/>
    <n v="481.3879224254855"/>
    <x v="1"/>
    <n v="8"/>
    <x v="3"/>
    <n v="0.21496827750693306"/>
    <n v="9.0026364863995904E-5"/>
    <x v="0"/>
    <s v="Aug-2024"/>
    <n v="202408"/>
  </r>
  <r>
    <s v="38c88069-ea9a-4864-803d-a16bdcbb34be"/>
    <x v="449"/>
    <x v="6013"/>
    <x v="3"/>
    <x v="2"/>
    <x v="9"/>
    <n v="7"/>
    <n v="910.81"/>
    <n v="0.22"/>
    <n v="4973.0226000000002"/>
    <n v="508.8478528079392"/>
    <x v="1"/>
    <n v="8"/>
    <x v="3"/>
    <n v="0.10232164495048528"/>
    <n v="3.4506177389984108E-5"/>
    <x v="0"/>
    <s v="Aug-2024"/>
    <n v="202408"/>
  </r>
  <r>
    <s v="d6284327-7cc5-4785-bcfe-9c6a412bf004"/>
    <x v="449"/>
    <x v="6014"/>
    <x v="3"/>
    <x v="0"/>
    <x v="0"/>
    <n v="5"/>
    <n v="800.82"/>
    <n v="0.14000000000000001"/>
    <n v="3443.5259999999998"/>
    <n v="583.12954706017047"/>
    <x v="1"/>
    <n v="8"/>
    <x v="3"/>
    <n v="0.16934082886557864"/>
    <n v="3.4964161734222422E-5"/>
    <x v="0"/>
    <s v="Aug-2024"/>
    <n v="202408"/>
  </r>
  <r>
    <s v="6834140f-0744-4a1d-abaa-ff8f7585f96c"/>
    <x v="458"/>
    <x v="6015"/>
    <x v="0"/>
    <x v="1"/>
    <x v="0"/>
    <n v="9"/>
    <n v="6.17"/>
    <n v="0.11"/>
    <n v="49.421700000000001"/>
    <n v="4.4476174851607562"/>
    <x v="1"/>
    <n v="8"/>
    <x v="3"/>
    <n v="8.9993211183766561E-2"/>
    <n v="1.9809112191608138E-3"/>
    <x v="0"/>
    <s v="Aug-2024"/>
    <n v="202408"/>
  </r>
  <r>
    <s v="96502173-07d0-42b1-bcc3-5ead30921029"/>
    <x v="467"/>
    <x v="6016"/>
    <x v="0"/>
    <x v="1"/>
    <x v="5"/>
    <n v="9"/>
    <n v="631.72"/>
    <n v="0.2"/>
    <n v="4548.3840000000009"/>
    <n v="719.54394107576604"/>
    <x v="1"/>
    <n v="8"/>
    <x v="3"/>
    <n v="0.1581977117753835"/>
    <n v="3.5177328915060822E-5"/>
    <x v="0"/>
    <s v="Aug-2024"/>
    <n v="202408"/>
  </r>
  <r>
    <s v="41311068-e833-4a48-aab4-24aced2dc86f"/>
    <x v="460"/>
    <x v="6017"/>
    <x v="0"/>
    <x v="0"/>
    <x v="1"/>
    <n v="4"/>
    <n v="912.82"/>
    <n v="0.28999999999999998"/>
    <n v="2592.4088000000002"/>
    <n v="251.95822767942639"/>
    <x v="1"/>
    <n v="8"/>
    <x v="3"/>
    <n v="9.7190777812290394E-2"/>
    <n v="7.9424201923708931E-5"/>
    <x v="0"/>
    <s v="Aug-2024"/>
    <n v="202408"/>
  </r>
  <r>
    <s v="720ebb6a-9f2a-431f-b235-4d8e282ebe43"/>
    <x v="456"/>
    <x v="6018"/>
    <x v="2"/>
    <x v="0"/>
    <x v="1"/>
    <n v="4"/>
    <n v="239.78"/>
    <n v="0.09"/>
    <n v="872.79920000000004"/>
    <n v="149.62964700559081"/>
    <x v="1"/>
    <n v="8"/>
    <x v="3"/>
    <n v="0.1714365079683744"/>
    <n v="9.3836016348319292E-5"/>
    <x v="0"/>
    <s v="Aug-2024"/>
    <n v="202408"/>
  </r>
  <r>
    <s v="14e4fa92-28ff-4802-8cd5-54776456a4b6"/>
    <x v="448"/>
    <x v="794"/>
    <x v="1"/>
    <x v="0"/>
    <x v="0"/>
    <n v="7"/>
    <n v="225.26"/>
    <n v="0.05"/>
    <n v="1497.979"/>
    <n v="373.93894894783813"/>
    <x v="1"/>
    <n v="8"/>
    <x v="3"/>
    <n v="0.24962896605882867"/>
    <n v="3.1709389784502991E-5"/>
    <x v="0"/>
    <s v="Aug-2024"/>
    <n v="202408"/>
  </r>
  <r>
    <s v="5b570448-29ae-4899-bd1e-240e89cbce2f"/>
    <x v="464"/>
    <x v="6019"/>
    <x v="0"/>
    <x v="2"/>
    <x v="7"/>
    <n v="6"/>
    <n v="267.73"/>
    <n v="0.15"/>
    <n v="1365.423"/>
    <n v="80.02274684810358"/>
    <x v="1"/>
    <n v="8"/>
    <x v="3"/>
    <n v="5.8606561371899832E-2"/>
    <n v="9.3377656594330105E-5"/>
    <x v="0"/>
    <s v="Aug-2024"/>
    <n v="202408"/>
  </r>
  <r>
    <s v="7d64516f-ebf4-4afb-b8b4-3d9e3eaea9eb"/>
    <x v="464"/>
    <x v="6020"/>
    <x v="2"/>
    <x v="0"/>
    <x v="7"/>
    <n v="9"/>
    <n v="472.21"/>
    <n v="0.21"/>
    <n v="3357.4131000000002"/>
    <n v="587.00457677342683"/>
    <x v="1"/>
    <n v="8"/>
    <x v="3"/>
    <n v="0.17483835300857878"/>
    <n v="4.9413043631717532E-5"/>
    <x v="0"/>
    <s v="Aug-2024"/>
    <n v="202408"/>
  </r>
  <r>
    <s v="7fb8898d-0794-4ae8-a0ec-62f7f3b352d0"/>
    <x v="465"/>
    <x v="6021"/>
    <x v="0"/>
    <x v="1"/>
    <x v="9"/>
    <n v="7"/>
    <n v="680.79"/>
    <n v="0.12"/>
    <n v="4193.6664000000001"/>
    <n v="1202.8371468419789"/>
    <x v="1"/>
    <n v="8"/>
    <x v="3"/>
    <n v="0.28682232493313697"/>
    <n v="2.5180829834247189E-5"/>
    <x v="0"/>
    <s v="Aug-2024"/>
    <n v="202408"/>
  </r>
  <r>
    <s v="1b27205a-839b-42f4-ba4a-9cb0ebddaadb"/>
    <x v="451"/>
    <x v="6022"/>
    <x v="0"/>
    <x v="0"/>
    <x v="5"/>
    <n v="1"/>
    <n v="894.21"/>
    <n v="0.28000000000000003"/>
    <n v="643.83119999999997"/>
    <n v="42.190370457668699"/>
    <x v="1"/>
    <n v="8"/>
    <x v="3"/>
    <n v="6.553017383697575E-2"/>
    <n v="3.1312555216336211E-4"/>
    <x v="0"/>
    <s v="Aug-2024"/>
    <n v="202408"/>
  </r>
  <r>
    <s v="d260e82f-1858-406b-b5ad-f1df90cf7a42"/>
    <x v="451"/>
    <x v="6023"/>
    <x v="1"/>
    <x v="2"/>
    <x v="9"/>
    <n v="3"/>
    <n v="133.15"/>
    <n v="0.08"/>
    <n v="367.49400000000009"/>
    <n v="77.013462668045904"/>
    <x v="1"/>
    <n v="8"/>
    <x v="3"/>
    <n v="0.20956386408498068"/>
    <n v="2.0027537864563774E-4"/>
    <x v="0"/>
    <s v="Aug-2024"/>
    <n v="202408"/>
  </r>
  <r>
    <s v="0ce0abf7-ffce-4b04-bea3-035ec99c7c26"/>
    <x v="467"/>
    <x v="6024"/>
    <x v="0"/>
    <x v="1"/>
    <x v="5"/>
    <n v="3"/>
    <n v="673.07"/>
    <n v="0.05"/>
    <n v="1918.2494999999999"/>
    <n v="415.36096396729653"/>
    <x v="1"/>
    <n v="8"/>
    <x v="3"/>
    <n v="0.2165312510011323"/>
    <n v="2.476215945840205E-5"/>
    <x v="0"/>
    <s v="Aug-2024"/>
    <n v="202408"/>
  </r>
  <r>
    <s v="a3446a4d-7214-4d82-87a7-1eac612bfec2"/>
    <x v="458"/>
    <x v="6025"/>
    <x v="0"/>
    <x v="2"/>
    <x v="9"/>
    <n v="5"/>
    <n v="831.05"/>
    <n v="0.23"/>
    <n v="3199.5425"/>
    <n v="397.17641221261891"/>
    <x v="1"/>
    <n v="8"/>
    <x v="3"/>
    <n v="0.12413537629602323"/>
    <n v="5.5351663558149331E-5"/>
    <x v="0"/>
    <s v="Aug-2024"/>
    <n v="202408"/>
  </r>
  <r>
    <s v="d3ece865-9b49-42e7-967f-fa27628a76cb"/>
    <x v="452"/>
    <x v="6026"/>
    <x v="1"/>
    <x v="2"/>
    <x v="8"/>
    <n v="6"/>
    <n v="484.36"/>
    <n v="0.05"/>
    <n v="2760.8519999999999"/>
    <n v="806.2396816811073"/>
    <x v="1"/>
    <n v="8"/>
    <x v="3"/>
    <n v="0.29202567963842585"/>
    <n v="1.7204833870124152E-5"/>
    <x v="0"/>
    <s v="Aug-2024"/>
    <n v="202408"/>
  </r>
  <r>
    <s v="ff761ea1-cda8-4d9b-8dd0-02a41cd3750a"/>
    <x v="464"/>
    <x v="6027"/>
    <x v="3"/>
    <x v="1"/>
    <x v="6"/>
    <n v="7"/>
    <n v="933.26"/>
    <n v="0.05"/>
    <n v="6206.1789999999992"/>
    <n v="718.93753647493406"/>
    <x v="1"/>
    <n v="8"/>
    <x v="3"/>
    <n v="0.11584221732485224"/>
    <n v="7.6536625836928014E-6"/>
    <x v="0"/>
    <s v="Aug-2024"/>
    <n v="202408"/>
  </r>
  <r>
    <s v="07694076-c5b5-4753-a8a1-311e4b8a1b0f"/>
    <x v="471"/>
    <x v="6028"/>
    <x v="0"/>
    <x v="1"/>
    <x v="5"/>
    <n v="8"/>
    <n v="658.7"/>
    <n v="0.23"/>
    <n v="4057.592000000001"/>
    <n v="512.10491340232659"/>
    <x v="1"/>
    <n v="8"/>
    <x v="3"/>
    <n v="0.12620907015844038"/>
    <n v="4.3646576590253531E-5"/>
    <x v="0"/>
    <s v="Aug-2024"/>
    <n v="202408"/>
  </r>
  <r>
    <s v="f82eb2c4-461a-432c-85a4-bead5373272b"/>
    <x v="458"/>
    <x v="6029"/>
    <x v="2"/>
    <x v="0"/>
    <x v="5"/>
    <n v="8"/>
    <n v="132.46"/>
    <n v="0.08"/>
    <n v="974.90560000000005"/>
    <n v="106.9000798781037"/>
    <x v="1"/>
    <n v="8"/>
    <x v="3"/>
    <n v="0.10965172410344519"/>
    <n v="7.5494488902310122E-5"/>
    <x v="0"/>
    <s v="Aug-2024"/>
    <n v="202408"/>
  </r>
  <r>
    <s v="f55bcaa7-e597-4c2e-b857-f32f9d9d6e2e"/>
    <x v="456"/>
    <x v="6030"/>
    <x v="2"/>
    <x v="1"/>
    <x v="1"/>
    <n v="1"/>
    <n v="41.45"/>
    <n v="0.02"/>
    <n v="40.621000000000002"/>
    <n v="6.1113937393653091"/>
    <x v="1"/>
    <n v="8"/>
    <x v="3"/>
    <n v="0.15044912088243295"/>
    <n v="4.8250904704463208E-4"/>
    <x v="0"/>
    <s v="Aug-2024"/>
    <n v="202408"/>
  </r>
  <r>
    <s v="ff1cb0fe-8439-4c0b-88de-f5268ad68aa5"/>
    <x v="458"/>
    <x v="6031"/>
    <x v="2"/>
    <x v="0"/>
    <x v="1"/>
    <n v="4"/>
    <n v="482.15"/>
    <n v="0.16"/>
    <n v="1620.0239999999999"/>
    <n v="118.89343628044119"/>
    <x v="1"/>
    <n v="8"/>
    <x v="3"/>
    <n v="7.3389922791539636E-2"/>
    <n v="8.2961733900238521E-5"/>
    <x v="0"/>
    <s v="Aug-2024"/>
    <n v="202408"/>
  </r>
  <r>
    <s v="003cbc95-2471-4cac-a403-afe522e06873"/>
    <x v="454"/>
    <x v="6032"/>
    <x v="2"/>
    <x v="0"/>
    <x v="0"/>
    <n v="2"/>
    <n v="716.05"/>
    <n v="0.16"/>
    <n v="1202.9639999999999"/>
    <n v="126.1581277539261"/>
    <x v="1"/>
    <n v="8"/>
    <x v="3"/>
    <n v="0.10487273746672893"/>
    <n v="1.1172404161720551E-4"/>
    <x v="0"/>
    <s v="Aug-2024"/>
    <n v="202408"/>
  </r>
  <r>
    <s v="d6c747b6-e919-4664-8db8-801158f13d8b"/>
    <x v="473"/>
    <x v="6033"/>
    <x v="3"/>
    <x v="1"/>
    <x v="5"/>
    <n v="6"/>
    <n v="283.70999999999998"/>
    <n v="0.27"/>
    <n v="1242.6497999999999"/>
    <n v="76.953465113277559"/>
    <x v="1"/>
    <n v="8"/>
    <x v="3"/>
    <n v="6.1926912242916361E-2"/>
    <n v="1.5861266786507353E-4"/>
    <x v="0"/>
    <s v="Aug-2024"/>
    <n v="202408"/>
  </r>
  <r>
    <s v="ac290d92-92cc-4bfa-a0d2-57806d3d2ffd"/>
    <x v="451"/>
    <x v="6034"/>
    <x v="3"/>
    <x v="2"/>
    <x v="0"/>
    <n v="3"/>
    <n v="897.69"/>
    <n v="0.12"/>
    <n v="2369.9016000000001"/>
    <n v="279.82771474920969"/>
    <x v="1"/>
    <n v="8"/>
    <x v="3"/>
    <n v="0.11807566809913529"/>
    <n v="4.4558812062070422E-5"/>
    <x v="0"/>
    <s v="Aug-2024"/>
    <n v="202408"/>
  </r>
  <r>
    <s v="dc14e0cd-e294-4032-a3af-02df45055b91"/>
    <x v="456"/>
    <x v="2999"/>
    <x v="1"/>
    <x v="0"/>
    <x v="4"/>
    <n v="3"/>
    <n v="467.84"/>
    <n v="0.2"/>
    <n v="1122.816"/>
    <n v="135.35438379089939"/>
    <x v="1"/>
    <n v="8"/>
    <x v="3"/>
    <n v="0.1205490336715004"/>
    <n v="1.4249886000911993E-4"/>
    <x v="0"/>
    <s v="Aug-2024"/>
    <n v="202408"/>
  </r>
  <r>
    <s v="4d4fc768-a9bf-4caa-867a-e093fe75f6b1"/>
    <x v="467"/>
    <x v="6035"/>
    <x v="0"/>
    <x v="1"/>
    <x v="6"/>
    <n v="3"/>
    <n v="351.51"/>
    <n v="0.27"/>
    <n v="769.80689999999993"/>
    <n v="191.43997762115399"/>
    <x v="1"/>
    <n v="8"/>
    <x v="3"/>
    <n v="0.24868571276920745"/>
    <n v="2.5603823504309977E-4"/>
    <x v="0"/>
    <s v="Aug-2024"/>
    <n v="202408"/>
  </r>
  <r>
    <s v="20e6910a-56c4-43ad-bd8e-db672cb7993a"/>
    <x v="463"/>
    <x v="6036"/>
    <x v="2"/>
    <x v="2"/>
    <x v="9"/>
    <n v="6"/>
    <n v="473.9"/>
    <n v="0.03"/>
    <n v="2758.098"/>
    <n v="519.99749842689107"/>
    <x v="1"/>
    <n v="8"/>
    <x v="3"/>
    <n v="0.18853481581397438"/>
    <n v="1.0550749103186327E-5"/>
    <x v="0"/>
    <s v="Aug-2024"/>
    <n v="202408"/>
  </r>
  <r>
    <s v="cfd2b44a-aec4-409f-b265-4b9d082d9e02"/>
    <x v="461"/>
    <x v="6037"/>
    <x v="2"/>
    <x v="0"/>
    <x v="1"/>
    <n v="1"/>
    <n v="916.6"/>
    <n v="0.18"/>
    <n v="751.61200000000008"/>
    <n v="135.83650345226539"/>
    <x v="1"/>
    <n v="8"/>
    <x v="3"/>
    <n v="0.18072689559542074"/>
    <n v="1.96377918394065E-4"/>
    <x v="0"/>
    <s v="Aug-2024"/>
    <n v="202408"/>
  </r>
  <r>
    <s v="84c9eed5-f443-4e3b-85d0-cc3ef798e75e"/>
    <x v="454"/>
    <x v="6038"/>
    <x v="3"/>
    <x v="1"/>
    <x v="7"/>
    <n v="8"/>
    <n v="617.83000000000004"/>
    <n v="0.17"/>
    <n v="4102.3912"/>
    <n v="1017.965966378609"/>
    <x v="1"/>
    <n v="8"/>
    <x v="3"/>
    <n v="0.24813966215084729"/>
    <n v="3.4394574559344807E-5"/>
    <x v="0"/>
    <s v="Aug-2024"/>
    <n v="202408"/>
  </r>
  <r>
    <s v="0773a8ce-445b-48fd-963a-320bb5c263b9"/>
    <x v="451"/>
    <x v="4903"/>
    <x v="1"/>
    <x v="0"/>
    <x v="9"/>
    <n v="7"/>
    <n v="919.35"/>
    <n v="0.06"/>
    <n v="6049.3229999999994"/>
    <n v="399.09072689230402"/>
    <x v="1"/>
    <n v="8"/>
    <x v="3"/>
    <n v="6.5972791813613527E-2"/>
    <n v="9.3233573409784868E-6"/>
    <x v="0"/>
    <s v="Aug-2024"/>
    <n v="202408"/>
  </r>
  <r>
    <s v="50533494-4be5-4cf9-be05-cb826c6369f2"/>
    <x v="456"/>
    <x v="6039"/>
    <x v="3"/>
    <x v="0"/>
    <x v="1"/>
    <n v="6"/>
    <n v="802.27"/>
    <n v="0.16"/>
    <n v="4043.4407999999999"/>
    <n v="332.50779716395471"/>
    <x v="1"/>
    <n v="8"/>
    <x v="3"/>
    <n v="8.2233872983612052E-2"/>
    <n v="3.323901762083422E-5"/>
    <x v="0"/>
    <s v="Aug-2024"/>
    <n v="202408"/>
  </r>
  <r>
    <s v="f332bbb7-4012-4704-b8c2-d86c9f1c48e8"/>
    <x v="454"/>
    <x v="6040"/>
    <x v="0"/>
    <x v="0"/>
    <x v="8"/>
    <n v="4"/>
    <n v="203.96"/>
    <n v="0.03"/>
    <n v="791.36480000000006"/>
    <n v="175.1990783161487"/>
    <x v="1"/>
    <n v="8"/>
    <x v="3"/>
    <n v="0.2213885155318365"/>
    <n v="3.6771916061972932E-5"/>
    <x v="0"/>
    <s v="Aug-2024"/>
    <n v="202408"/>
  </r>
  <r>
    <s v="f8342489-b574-4a71-9394-9a043c246ed5"/>
    <x v="468"/>
    <x v="6041"/>
    <x v="2"/>
    <x v="1"/>
    <x v="8"/>
    <n v="5"/>
    <n v="204.84"/>
    <n v="7.0000000000000007E-2"/>
    <n v="952.50599999999997"/>
    <n v="86.590529549568998"/>
    <x v="1"/>
    <n v="8"/>
    <x v="3"/>
    <n v="9.0908119790918909E-2"/>
    <n v="6.8346026166764311E-5"/>
    <x v="0"/>
    <s v="Aug-2024"/>
    <n v="202408"/>
  </r>
  <r>
    <s v="9f709d94-80d7-41f7-a923-84aa4bd025bb"/>
    <x v="465"/>
    <x v="6042"/>
    <x v="0"/>
    <x v="2"/>
    <x v="6"/>
    <n v="5"/>
    <n v="691.57"/>
    <n v="0.22"/>
    <n v="2697.123000000001"/>
    <n v="491.02335863124699"/>
    <x v="1"/>
    <n v="8"/>
    <x v="3"/>
    <n v="0.18205449237251947"/>
    <n v="6.3623349769365351E-5"/>
    <x v="0"/>
    <s v="Aug-2024"/>
    <n v="202408"/>
  </r>
  <r>
    <s v="c4eb83cd-f46c-419f-b70f-96095af49fa9"/>
    <x v="461"/>
    <x v="6043"/>
    <x v="0"/>
    <x v="1"/>
    <x v="5"/>
    <n v="6"/>
    <n v="593.85"/>
    <n v="0.2"/>
    <n v="2850.48"/>
    <n v="263.8155926318293"/>
    <x v="1"/>
    <n v="8"/>
    <x v="3"/>
    <n v="9.2551287022476669E-2"/>
    <n v="5.6130897252392576E-5"/>
    <x v="0"/>
    <s v="Aug-2024"/>
    <n v="202408"/>
  </r>
  <r>
    <s v="e3359d73-f5fb-4816-b25b-68f1328d1de9"/>
    <x v="451"/>
    <x v="6044"/>
    <x v="2"/>
    <x v="0"/>
    <x v="6"/>
    <n v="1"/>
    <n v="649.72"/>
    <n v="0.17"/>
    <n v="539.26760000000002"/>
    <n v="55.868486218349197"/>
    <x v="1"/>
    <n v="8"/>
    <x v="3"/>
    <n v="0.10360067287252042"/>
    <n v="2.6165117281290402E-4"/>
    <x v="0"/>
    <s v="Aug-2024"/>
    <n v="202408"/>
  </r>
  <r>
    <s v="f063ecfa-91d0-4a1d-aeef-8b000b8e1e57"/>
    <x v="457"/>
    <x v="6045"/>
    <x v="3"/>
    <x v="0"/>
    <x v="3"/>
    <n v="6"/>
    <n v="449.82"/>
    <n v="0.14000000000000001"/>
    <n v="2321.0711999999999"/>
    <n v="149.23776185161969"/>
    <x v="1"/>
    <n v="8"/>
    <x v="3"/>
    <n v="6.4296934041325277E-2"/>
    <n v="5.187260089220874E-5"/>
    <x v="0"/>
    <s v="Aug-2024"/>
    <n v="202408"/>
  </r>
  <r>
    <s v="89b2c6b2-c0a5-4e24-9daa-74c18b4508ba"/>
    <x v="473"/>
    <x v="6046"/>
    <x v="2"/>
    <x v="1"/>
    <x v="1"/>
    <n v="2"/>
    <n v="33.82"/>
    <n v="0.03"/>
    <n v="65.610799999999998"/>
    <n v="19.663659431022602"/>
    <x v="1"/>
    <n v="8"/>
    <x v="3"/>
    <n v="0.29970156484942423"/>
    <n v="4.4352454169130687E-4"/>
    <x v="0"/>
    <s v="Aug-2024"/>
    <n v="202408"/>
  </r>
  <r>
    <s v="9e24795f-54ba-4d6d-ad3c-dc32cc784490"/>
    <x v="460"/>
    <x v="6047"/>
    <x v="3"/>
    <x v="2"/>
    <x v="3"/>
    <n v="9"/>
    <n v="101.14"/>
    <n v="0.06"/>
    <n v="855.64439999999991"/>
    <n v="67.668792345210363"/>
    <x v="1"/>
    <n v="8"/>
    <x v="3"/>
    <n v="7.9085181116373082E-2"/>
    <n v="6.5915233010348695E-5"/>
    <x v="0"/>
    <s v="Aug-2024"/>
    <n v="202408"/>
  </r>
  <r>
    <s v="6b3988b3-2ba0-4182-a9a7-ab5b2cf07343"/>
    <x v="469"/>
    <x v="6048"/>
    <x v="3"/>
    <x v="0"/>
    <x v="3"/>
    <n v="8"/>
    <n v="321.39999999999998"/>
    <n v="0.23"/>
    <n v="1979.8240000000001"/>
    <n v="501.7976577859198"/>
    <x v="1"/>
    <n v="8"/>
    <x v="3"/>
    <n v="0.25345568989259643"/>
    <n v="8.9452395768512767E-5"/>
    <x v="0"/>
    <s v="Aug-2024"/>
    <n v="202408"/>
  </r>
  <r>
    <s v="4871fa9c-ca1f-46dd-b759-c8d8685e5e16"/>
    <x v="456"/>
    <x v="6049"/>
    <x v="2"/>
    <x v="2"/>
    <x v="0"/>
    <n v="7"/>
    <n v="810.87"/>
    <n v="0.09"/>
    <n v="5165.2419"/>
    <n v="874.84491721969744"/>
    <x v="1"/>
    <n v="8"/>
    <x v="3"/>
    <n v="0.16937152879900891"/>
    <n v="1.5855985370210831E-5"/>
    <x v="0"/>
    <s v="Aug-2024"/>
    <n v="202408"/>
  </r>
  <r>
    <s v="84987eb2-c161-44a2-adde-65b0d1dafc7b"/>
    <x v="464"/>
    <x v="6050"/>
    <x v="3"/>
    <x v="1"/>
    <x v="5"/>
    <n v="8"/>
    <n v="718.29"/>
    <n v="0.12"/>
    <n v="5056.7615999999998"/>
    <n v="474.28825462455052"/>
    <x v="1"/>
    <n v="8"/>
    <x v="3"/>
    <n v="9.3792884090986323E-2"/>
    <n v="2.0882930292778681E-5"/>
    <x v="0"/>
    <s v="Aug-2024"/>
    <n v="202408"/>
  </r>
  <r>
    <s v="42c1add4-5bfa-4a71-b550-55813a9f31ce"/>
    <x v="458"/>
    <x v="6051"/>
    <x v="2"/>
    <x v="2"/>
    <x v="1"/>
    <n v="5"/>
    <n v="717.38"/>
    <n v="7.0000000000000007E-2"/>
    <n v="3335.817"/>
    <n v="494.83888641524732"/>
    <x v="1"/>
    <n v="8"/>
    <x v="3"/>
    <n v="0.14834113694343765"/>
    <n v="1.951545903147565E-5"/>
    <x v="0"/>
    <s v="Aug-2024"/>
    <n v="202408"/>
  </r>
  <r>
    <s v="93715241-f990-447f-84af-1700594f8cba"/>
    <x v="465"/>
    <x v="6052"/>
    <x v="3"/>
    <x v="2"/>
    <x v="5"/>
    <n v="5"/>
    <n v="910.42"/>
    <n v="0.1"/>
    <n v="4096.8899999999994"/>
    <n v="1106.0017730888851"/>
    <x v="1"/>
    <n v="8"/>
    <x v="3"/>
    <n v="0.26996130554857106"/>
    <n v="2.1967882955119617E-5"/>
    <x v="0"/>
    <s v="Aug-2024"/>
    <n v="202408"/>
  </r>
  <r>
    <s v="fe317034-0fea-422a-81c3-aea7e00a678c"/>
    <x v="467"/>
    <x v="6053"/>
    <x v="2"/>
    <x v="1"/>
    <x v="3"/>
    <n v="6"/>
    <n v="184.79"/>
    <n v="0.15"/>
    <n v="942.42899999999997"/>
    <n v="204.68789003905789"/>
    <x v="1"/>
    <n v="8"/>
    <x v="3"/>
    <n v="0.21719184154886775"/>
    <n v="1.3528870609881487E-4"/>
    <x v="0"/>
    <s v="Aug-2024"/>
    <n v="202408"/>
  </r>
  <r>
    <s v="3f94533c-685d-4f29-92b8-37b246a229b8"/>
    <x v="477"/>
    <x v="6054"/>
    <x v="0"/>
    <x v="2"/>
    <x v="7"/>
    <n v="8"/>
    <n v="392.48"/>
    <n v="0.09"/>
    <n v="2857.2543999999998"/>
    <n v="295.81094568025878"/>
    <x v="1"/>
    <n v="8"/>
    <x v="3"/>
    <n v="0.10352978918512079"/>
    <n v="2.8663880962087239E-5"/>
    <x v="0"/>
    <s v="Aug-2024"/>
    <n v="202408"/>
  </r>
  <r>
    <s v="f25592c6-d3f4-44f9-8643-4b4ea8cefb3b"/>
    <x v="453"/>
    <x v="3792"/>
    <x v="3"/>
    <x v="2"/>
    <x v="0"/>
    <n v="4"/>
    <n v="859.09"/>
    <n v="0.3"/>
    <n v="2405.4520000000002"/>
    <n v="177.77716326355539"/>
    <x v="1"/>
    <n v="8"/>
    <x v="3"/>
    <n v="7.3905928392483153E-2"/>
    <n v="8.7301679684317126E-5"/>
    <x v="0"/>
    <s v="Aug-2024"/>
    <n v="202408"/>
  </r>
  <r>
    <s v="759f9ea7-9145-4a83-be90-cdb06f0cb52d"/>
    <x v="471"/>
    <x v="6055"/>
    <x v="0"/>
    <x v="2"/>
    <x v="3"/>
    <n v="7"/>
    <n v="829.91"/>
    <n v="0.28999999999999998"/>
    <n v="4124.6526999999996"/>
    <n v="742.36568110225471"/>
    <x v="1"/>
    <n v="8"/>
    <x v="3"/>
    <n v="0.17998259128635358"/>
    <n v="4.9919354422252324E-5"/>
    <x v="0"/>
    <s v="Aug-2024"/>
    <n v="202408"/>
  </r>
  <r>
    <s v="620dddc4-8c62-4fad-8385-6da9a5c5f27e"/>
    <x v="464"/>
    <x v="6056"/>
    <x v="1"/>
    <x v="2"/>
    <x v="3"/>
    <n v="7"/>
    <n v="159.79"/>
    <n v="0.19"/>
    <n v="906.00930000000005"/>
    <n v="227.3493526514481"/>
    <x v="1"/>
    <n v="8"/>
    <x v="3"/>
    <n v="0.25093489951090797"/>
    <n v="1.6986580601324955E-4"/>
    <x v="0"/>
    <s v="Aug-2024"/>
    <n v="202408"/>
  </r>
  <r>
    <s v="43c8e25f-208b-42ad-bd21-0c7f18945334"/>
    <x v="465"/>
    <x v="6057"/>
    <x v="2"/>
    <x v="1"/>
    <x v="4"/>
    <n v="1"/>
    <n v="584.57000000000005"/>
    <n v="0.1"/>
    <n v="526.11300000000006"/>
    <n v="142.36531187508541"/>
    <x v="1"/>
    <n v="8"/>
    <x v="3"/>
    <n v="0.27059835410850025"/>
    <n v="1.7106591169577638E-4"/>
    <x v="0"/>
    <s v="Aug-2024"/>
    <n v="202408"/>
  </r>
  <r>
    <s v="05595c56-0ac7-4d10-ac66-eafe870ab151"/>
    <x v="454"/>
    <x v="6058"/>
    <x v="0"/>
    <x v="2"/>
    <x v="5"/>
    <n v="6"/>
    <n v="658.2"/>
    <n v="0.25"/>
    <n v="2961.9"/>
    <n v="494.45686092046361"/>
    <x v="1"/>
    <n v="8"/>
    <x v="3"/>
    <n v="0.16693907995559054"/>
    <n v="6.3303960295756095E-5"/>
    <x v="0"/>
    <s v="Aug-2024"/>
    <n v="202408"/>
  </r>
  <r>
    <s v="17df66e4-bc33-44ce-a2c4-9d0ba7824edb"/>
    <x v="455"/>
    <x v="6059"/>
    <x v="0"/>
    <x v="1"/>
    <x v="0"/>
    <n v="3"/>
    <n v="142.44999999999999"/>
    <n v="0.21"/>
    <n v="337.60649999999998"/>
    <n v="52.723934687135262"/>
    <x v="1"/>
    <n v="8"/>
    <x v="3"/>
    <n v="0.15616978549623678"/>
    <n v="4.9140049140049139E-4"/>
    <x v="0"/>
    <s v="Aug-2024"/>
    <n v="202408"/>
  </r>
  <r>
    <s v="90afad76-0332-4843-911e-84f40e80f9e9"/>
    <x v="475"/>
    <x v="6060"/>
    <x v="1"/>
    <x v="2"/>
    <x v="7"/>
    <n v="6"/>
    <n v="815.46"/>
    <n v="0.11"/>
    <n v="4354.5564000000004"/>
    <n v="1045.3315252812361"/>
    <x v="1"/>
    <n v="8"/>
    <x v="3"/>
    <n v="0.24005465293347353"/>
    <n v="2.2482198186708522E-5"/>
    <x v="0"/>
    <s v="Aug-2024"/>
    <n v="202408"/>
  </r>
  <r>
    <s v="d6cb6f9c-dcc8-4894-b235-795a489d4bf8"/>
    <x v="449"/>
    <x v="6061"/>
    <x v="0"/>
    <x v="1"/>
    <x v="2"/>
    <n v="8"/>
    <n v="713.44"/>
    <n v="0.22"/>
    <n v="4451.8656000000001"/>
    <n v="663.21660494675382"/>
    <x v="1"/>
    <n v="8"/>
    <x v="3"/>
    <n v="0.14897498364432965"/>
    <n v="3.8545638035433953E-5"/>
    <x v="0"/>
    <s v="Aug-2024"/>
    <n v="202408"/>
  </r>
  <r>
    <s v="1cba2820-29f0-49e1-a943-febebee49319"/>
    <x v="462"/>
    <x v="6062"/>
    <x v="3"/>
    <x v="2"/>
    <x v="2"/>
    <n v="5"/>
    <n v="950.63"/>
    <n v="0.23"/>
    <n v="3659.9254999999998"/>
    <n v="687.03841263190668"/>
    <x v="1"/>
    <n v="8"/>
    <x v="3"/>
    <n v="0.18771923434832394"/>
    <n v="4.8388963108675302E-5"/>
    <x v="0"/>
    <s v="Aug-2024"/>
    <n v="202408"/>
  </r>
  <r>
    <s v="eb36946d-8cdd-4658-8ef5-796d0f5ffab8"/>
    <x v="448"/>
    <x v="686"/>
    <x v="0"/>
    <x v="0"/>
    <x v="4"/>
    <n v="2"/>
    <n v="194.43"/>
    <n v="0.2"/>
    <n v="311.08800000000002"/>
    <n v="78.166270372812122"/>
    <x v="1"/>
    <n v="8"/>
    <x v="3"/>
    <n v="0.25126739177599944"/>
    <n v="5.1432392120557527E-4"/>
    <x v="0"/>
    <s v="Aug-2024"/>
    <n v="202408"/>
  </r>
  <r>
    <s v="4ec4ae61-3f77-4460-91f1-8c311b5436f5"/>
    <x v="470"/>
    <x v="6063"/>
    <x v="2"/>
    <x v="0"/>
    <x v="6"/>
    <n v="3"/>
    <n v="398.85"/>
    <n v="0.01"/>
    <n v="1184.5844999999999"/>
    <n v="213.6821497230647"/>
    <x v="1"/>
    <n v="8"/>
    <x v="3"/>
    <n v="0.18038573839440303"/>
    <n v="8.357360745476578E-6"/>
    <x v="0"/>
    <s v="Aug-2024"/>
    <n v="202408"/>
  </r>
  <r>
    <s v="d00a3bed-7a4a-4224-b234-828bde3b87c2"/>
    <x v="454"/>
    <x v="6064"/>
    <x v="0"/>
    <x v="0"/>
    <x v="2"/>
    <n v="6"/>
    <n v="772.21"/>
    <n v="0.23"/>
    <n v="3567.6102000000001"/>
    <n v="609.19536411725892"/>
    <x v="1"/>
    <n v="8"/>
    <x v="3"/>
    <n v="0.1707572660592962"/>
    <n v="4.9641073455838872E-5"/>
    <x v="0"/>
    <s v="Aug-2024"/>
    <n v="202408"/>
  </r>
  <r>
    <s v="0ec9156d-9523-478b-86cb-dd51f5f64855"/>
    <x v="467"/>
    <x v="6065"/>
    <x v="3"/>
    <x v="1"/>
    <x v="3"/>
    <n v="2"/>
    <n v="542.35"/>
    <n v="0.06"/>
    <n v="1019.6180000000001"/>
    <n v="192.32478886959339"/>
    <x v="1"/>
    <n v="8"/>
    <x v="3"/>
    <n v="0.18862435624870627"/>
    <n v="5.5314833594542263E-5"/>
    <x v="0"/>
    <s v="Aug-2024"/>
    <n v="202408"/>
  </r>
  <r>
    <s v="01c56f63-8f17-4c6c-a0e7-6cafa97f4c1a"/>
    <x v="462"/>
    <x v="3979"/>
    <x v="2"/>
    <x v="0"/>
    <x v="4"/>
    <n v="7"/>
    <n v="26.7"/>
    <n v="0.27"/>
    <n v="136.43700000000001"/>
    <n v="25.889629745486069"/>
    <x v="1"/>
    <n v="8"/>
    <x v="3"/>
    <n v="0.18975519650451173"/>
    <n v="1.4446227929373998E-3"/>
    <x v="0"/>
    <s v="Aug-2024"/>
    <n v="202408"/>
  </r>
  <r>
    <s v="117ea2d9-c2c7-46b8-9d16-784af4c935c8"/>
    <x v="465"/>
    <x v="6066"/>
    <x v="1"/>
    <x v="1"/>
    <x v="5"/>
    <n v="4"/>
    <n v="205.36"/>
    <n v="0.11"/>
    <n v="731.08160000000009"/>
    <n v="171.2482917410982"/>
    <x v="1"/>
    <n v="8"/>
    <x v="3"/>
    <n v="0.2342396412946218"/>
    <n v="1.3391118036618619E-4"/>
    <x v="0"/>
    <s v="Aug-2024"/>
    <n v="202408"/>
  </r>
  <r>
    <s v="d74d87a2-c6cf-4ff2-bef3-32eb6b8c9e8c"/>
    <x v="460"/>
    <x v="6067"/>
    <x v="0"/>
    <x v="2"/>
    <x v="9"/>
    <n v="1"/>
    <n v="677.27"/>
    <n v="0.01"/>
    <n v="670.4973"/>
    <n v="52.461380400047233"/>
    <x v="1"/>
    <n v="8"/>
    <x v="3"/>
    <n v="7.824249314657529E-2"/>
    <n v="1.476516012816159E-5"/>
    <x v="0"/>
    <s v="Aug-2024"/>
    <n v="202408"/>
  </r>
  <r>
    <s v="243b0b98-b59d-4db4-be3f-84a95ead8bd2"/>
    <x v="467"/>
    <x v="1825"/>
    <x v="3"/>
    <x v="2"/>
    <x v="8"/>
    <n v="3"/>
    <n v="612.66999999999996"/>
    <n v="0.16"/>
    <n v="1543.9284"/>
    <n v="223.5305283644476"/>
    <x v="1"/>
    <n v="8"/>
    <x v="3"/>
    <n v="0.1447803721755799"/>
    <n v="8.7050668929984065E-5"/>
    <x v="0"/>
    <s v="Aug-2024"/>
    <n v="202408"/>
  </r>
  <r>
    <s v="76378e5e-7d5a-421f-9664-64ff7f62f4e6"/>
    <x v="447"/>
    <x v="6068"/>
    <x v="0"/>
    <x v="2"/>
    <x v="1"/>
    <n v="1"/>
    <n v="736.26"/>
    <n v="0.05"/>
    <n v="699.447"/>
    <n v="150.20607889929781"/>
    <x v="1"/>
    <n v="8"/>
    <x v="3"/>
    <n v="0.21474976502765442"/>
    <n v="6.7910792383125537E-5"/>
    <x v="0"/>
    <s v="Aug-2024"/>
    <n v="202408"/>
  </r>
  <r>
    <s v="d614a611-c260-43eb-9de8-16f80bce7bb9"/>
    <x v="453"/>
    <x v="6069"/>
    <x v="2"/>
    <x v="0"/>
    <x v="6"/>
    <n v="8"/>
    <n v="35.01"/>
    <n v="0.14000000000000001"/>
    <n v="240.86879999999999"/>
    <n v="45.148335933499737"/>
    <x v="1"/>
    <n v="8"/>
    <x v="3"/>
    <n v="0.18743953527189797"/>
    <n v="4.9985718366181095E-4"/>
    <x v="0"/>
    <s v="Aug-2024"/>
    <n v="202408"/>
  </r>
  <r>
    <s v="d88ebcbf-54cf-4f71-879f-3bdd99464768"/>
    <x v="466"/>
    <x v="6070"/>
    <x v="1"/>
    <x v="0"/>
    <x v="2"/>
    <n v="7"/>
    <n v="488.52"/>
    <n v="0.08"/>
    <n v="3146.0688"/>
    <n v="812.11652055746856"/>
    <x v="1"/>
    <n v="8"/>
    <x v="3"/>
    <n v="0.25813692331123483"/>
    <n v="2.3394275420804531E-5"/>
    <x v="0"/>
    <s v="Aug-2024"/>
    <n v="202408"/>
  </r>
  <r>
    <s v="11990fa5-9ca4-4625-8c5c-5dd1aa8fe390"/>
    <x v="474"/>
    <x v="2314"/>
    <x v="2"/>
    <x v="0"/>
    <x v="8"/>
    <n v="7"/>
    <n v="522.52"/>
    <n v="0.1"/>
    <n v="3291.8760000000002"/>
    <n v="599.20637627259964"/>
    <x v="1"/>
    <n v="8"/>
    <x v="3"/>
    <n v="0.18202580421394962"/>
    <n v="2.7340033464200963E-5"/>
    <x v="0"/>
    <s v="Aug-2024"/>
    <n v="202408"/>
  </r>
  <r>
    <s v="98b322a2-d591-4a42-bcc1-e91f362ab85a"/>
    <x v="452"/>
    <x v="6071"/>
    <x v="2"/>
    <x v="1"/>
    <x v="1"/>
    <n v="8"/>
    <n v="40.51"/>
    <n v="0.28999999999999998"/>
    <n v="230.0968"/>
    <n v="35.852572393456661"/>
    <x v="1"/>
    <n v="8"/>
    <x v="3"/>
    <n v="0.15581517167321171"/>
    <n v="8.9484078005430754E-4"/>
    <x v="0"/>
    <s v="Aug-2024"/>
    <n v="202408"/>
  </r>
  <r>
    <s v="e8e689de-df5f-43d0-a040-a2fcf0e37ffe"/>
    <x v="467"/>
    <x v="5166"/>
    <x v="0"/>
    <x v="0"/>
    <x v="8"/>
    <n v="9"/>
    <n v="70.510000000000005"/>
    <n v="0.26"/>
    <n v="469.59660000000002"/>
    <n v="29.360989819559389"/>
    <x v="1"/>
    <n v="8"/>
    <x v="3"/>
    <n v="6.252385519733189E-2"/>
    <n v="4.0971335823129893E-4"/>
    <x v="0"/>
    <s v="Aug-2024"/>
    <n v="202408"/>
  </r>
  <r>
    <s v="ae7e92fa-7908-4f9c-860a-5b440a4a8965"/>
    <x v="470"/>
    <x v="6072"/>
    <x v="1"/>
    <x v="0"/>
    <x v="7"/>
    <n v="9"/>
    <n v="285.41000000000003"/>
    <n v="0.14000000000000001"/>
    <n v="2209.0734000000002"/>
    <n v="580.61955843541261"/>
    <x v="1"/>
    <n v="8"/>
    <x v="3"/>
    <n v="0.26283398208290071"/>
    <n v="5.4502489595864041E-5"/>
    <x v="0"/>
    <s v="Aug-2024"/>
    <n v="202408"/>
  </r>
  <r>
    <s v="b7efb802-cd5c-4d23-90cb-d45946e6d67e"/>
    <x v="450"/>
    <x v="6073"/>
    <x v="1"/>
    <x v="1"/>
    <x v="1"/>
    <n v="4"/>
    <n v="638.84"/>
    <n v="0.05"/>
    <n v="2427.5920000000001"/>
    <n v="720.14086112660596"/>
    <x v="1"/>
    <n v="8"/>
    <x v="3"/>
    <n v="0.29664822636036281"/>
    <n v="1.9566714670339993E-5"/>
    <x v="0"/>
    <s v="Aug-2024"/>
    <n v="202408"/>
  </r>
  <r>
    <s v="7663ce27-9567-4830-9212-0dc3dabec111"/>
    <x v="472"/>
    <x v="6074"/>
    <x v="1"/>
    <x v="2"/>
    <x v="6"/>
    <n v="1"/>
    <n v="40.42"/>
    <n v="0.28000000000000003"/>
    <n v="29.102399999999999"/>
    <n v="1.600400660752141"/>
    <x v="1"/>
    <n v="8"/>
    <x v="3"/>
    <n v="5.4992050853267811E-2"/>
    <n v="6.9272637308263243E-3"/>
    <x v="0"/>
    <s v="Aug-2024"/>
    <n v="202408"/>
  </r>
  <r>
    <s v="b7063ce4-900a-42ae-ac80-924ba64e7862"/>
    <x v="456"/>
    <x v="6075"/>
    <x v="2"/>
    <x v="2"/>
    <x v="7"/>
    <n v="5"/>
    <n v="991.11"/>
    <n v="0.28999999999999998"/>
    <n v="3518.4405000000002"/>
    <n v="311.6846925431546"/>
    <x v="1"/>
    <n v="8"/>
    <x v="3"/>
    <n v="8.8586034791025905E-2"/>
    <n v="5.852024497785311E-5"/>
    <x v="0"/>
    <s v="Aug-2024"/>
    <n v="202408"/>
  </r>
  <r>
    <s v="b841cacc-9d4a-4004-bf6b-baff51e78283"/>
    <x v="447"/>
    <x v="6076"/>
    <x v="3"/>
    <x v="0"/>
    <x v="7"/>
    <n v="6"/>
    <n v="533.16"/>
    <n v="0.1"/>
    <n v="2879.0639999999999"/>
    <n v="271.42228042130648"/>
    <x v="1"/>
    <n v="8"/>
    <x v="3"/>
    <n v="9.427448657664661E-2"/>
    <n v="3.1260159551854356E-5"/>
    <x v="0"/>
    <s v="Aug-2024"/>
    <n v="202408"/>
  </r>
  <r>
    <s v="eb781def-41aa-44d4-8094-a944f65ad7ca"/>
    <x v="474"/>
    <x v="6077"/>
    <x v="1"/>
    <x v="1"/>
    <x v="5"/>
    <n v="1"/>
    <n v="955.09"/>
    <n v="0.26"/>
    <n v="706.76660000000004"/>
    <n v="88.786946331658001"/>
    <x v="1"/>
    <n v="8"/>
    <x v="3"/>
    <n v="0.12562414003669387"/>
    <n v="2.7222565412683621E-4"/>
    <x v="0"/>
    <s v="Aug-2024"/>
    <n v="202408"/>
  </r>
  <r>
    <s v="bdb9b454-e6f8-48df-84ac-5891d15dd306"/>
    <x v="469"/>
    <x v="6078"/>
    <x v="2"/>
    <x v="2"/>
    <x v="0"/>
    <n v="1"/>
    <n v="644.78"/>
    <n v="0.08"/>
    <n v="593.19759999999997"/>
    <n v="55.279313965639133"/>
    <x v="1"/>
    <n v="8"/>
    <x v="3"/>
    <n v="9.3188701312411137E-2"/>
    <n v="1.2407332733645586E-4"/>
    <x v="0"/>
    <s v="Aug-2024"/>
    <n v="202408"/>
  </r>
  <r>
    <s v="5181a4fa-c1e2-415a-a8a9-9fbf8148d4fd"/>
    <x v="460"/>
    <x v="6079"/>
    <x v="3"/>
    <x v="1"/>
    <x v="5"/>
    <n v="8"/>
    <n v="675.6"/>
    <n v="7.0000000000000007E-2"/>
    <n v="5026.4639999999999"/>
    <n v="338.62794763649742"/>
    <x v="1"/>
    <n v="8"/>
    <x v="3"/>
    <n v="6.7369018784675952E-2"/>
    <n v="1.2951450562462997E-5"/>
    <x v="0"/>
    <s v="Aug-2024"/>
    <n v="202408"/>
  </r>
  <r>
    <s v="c004f60c-b015-4f9f-b9e1-7eb222099816"/>
    <x v="466"/>
    <x v="6080"/>
    <x v="1"/>
    <x v="0"/>
    <x v="8"/>
    <n v="9"/>
    <n v="961.19"/>
    <n v="0.26"/>
    <n v="6401.5254000000004"/>
    <n v="339.59464561245102"/>
    <x v="1"/>
    <n v="8"/>
    <x v="3"/>
    <n v="5.3049019474710045E-2"/>
    <n v="3.0055336498391461E-5"/>
    <x v="0"/>
    <s v="Aug-2024"/>
    <n v="202408"/>
  </r>
  <r>
    <s v="d746797d-5cfd-4962-93e3-a30c1cfe6bb0"/>
    <x v="448"/>
    <x v="6081"/>
    <x v="1"/>
    <x v="1"/>
    <x v="5"/>
    <n v="3"/>
    <n v="769.22"/>
    <n v="0.05"/>
    <n v="2192.277"/>
    <n v="390.34869917071552"/>
    <x v="1"/>
    <n v="8"/>
    <x v="3"/>
    <n v="0.17805628539218152"/>
    <n v="2.1666970004246727E-5"/>
    <x v="0"/>
    <s v="Aug-2024"/>
    <n v="202408"/>
  </r>
  <r>
    <s v="4d28105c-fbf3-42d8-b1f4-6b6773a524e3"/>
    <x v="466"/>
    <x v="6082"/>
    <x v="1"/>
    <x v="0"/>
    <x v="2"/>
    <n v="1"/>
    <n v="177.58"/>
    <n v="0.2"/>
    <n v="142.06399999999999"/>
    <n v="34.88013089199989"/>
    <x v="1"/>
    <n v="8"/>
    <x v="3"/>
    <n v="0.24552406585764086"/>
    <n v="1.1262529564140106E-3"/>
    <x v="0"/>
    <s v="Aug-2024"/>
    <n v="202408"/>
  </r>
  <r>
    <s v="3feda759-f291-4ceb-a256-ac6029dfb755"/>
    <x v="466"/>
    <x v="6083"/>
    <x v="2"/>
    <x v="1"/>
    <x v="9"/>
    <n v="5"/>
    <n v="87.15"/>
    <n v="0.05"/>
    <n v="413.96249999999998"/>
    <n v="77.36947042943757"/>
    <x v="1"/>
    <n v="8"/>
    <x v="3"/>
    <n v="0.18689970813645579"/>
    <n v="1.1474469305794607E-4"/>
    <x v="0"/>
    <s v="Aug-2024"/>
    <n v="202408"/>
  </r>
  <r>
    <s v="6b429901-5106-4c60-b1a6-fea805086aaf"/>
    <x v="448"/>
    <x v="6084"/>
    <x v="0"/>
    <x v="1"/>
    <x v="9"/>
    <n v="6"/>
    <n v="917.05"/>
    <n v="0.1"/>
    <n v="4952.07"/>
    <n v="251.28423418276381"/>
    <x v="1"/>
    <n v="8"/>
    <x v="3"/>
    <n v="5.074327184041498E-2"/>
    <n v="1.8174218054268217E-5"/>
    <x v="0"/>
    <s v="Aug-2024"/>
    <n v="202408"/>
  </r>
  <r>
    <s v="262c3f0d-9891-4b1f-bb5d-789891f22eb4"/>
    <x v="459"/>
    <x v="6085"/>
    <x v="3"/>
    <x v="1"/>
    <x v="0"/>
    <n v="1"/>
    <n v="546.24"/>
    <n v="0.18"/>
    <n v="447.91680000000002"/>
    <n v="54.971312124532702"/>
    <x v="1"/>
    <n v="8"/>
    <x v="3"/>
    <n v="0.12272661379196471"/>
    <n v="3.2952548330404219E-4"/>
    <x v="0"/>
    <s v="Aug-2024"/>
    <n v="202408"/>
  </r>
  <r>
    <s v="8444ed41-d075-44e8-86a1-53363a172664"/>
    <x v="470"/>
    <x v="6086"/>
    <x v="0"/>
    <x v="2"/>
    <x v="7"/>
    <n v="7"/>
    <n v="628.41"/>
    <n v="0.16"/>
    <n v="3695.0508"/>
    <n v="1058.292972406279"/>
    <x v="1"/>
    <n v="8"/>
    <x v="3"/>
    <n v="0.28640823352314371"/>
    <n v="3.6372977605612351E-5"/>
    <x v="0"/>
    <s v="Aug-2024"/>
    <n v="202408"/>
  </r>
  <r>
    <s v="2c82a6e1-31f2-43af-8b0a-3940c1203a96"/>
    <x v="453"/>
    <x v="6087"/>
    <x v="0"/>
    <x v="1"/>
    <x v="4"/>
    <n v="9"/>
    <n v="997.61"/>
    <n v="0.21"/>
    <n v="7093.0070999999998"/>
    <n v="763.56585848661064"/>
    <x v="1"/>
    <n v="8"/>
    <x v="3"/>
    <n v="0.1076505137696268"/>
    <n v="2.3389233601641255E-5"/>
    <x v="0"/>
    <s v="Aug-2024"/>
    <n v="202408"/>
  </r>
  <r>
    <s v="4451598a-ccd9-4578-8f09-2b28602943ff"/>
    <x v="471"/>
    <x v="6088"/>
    <x v="2"/>
    <x v="0"/>
    <x v="3"/>
    <n v="4"/>
    <n v="390.61"/>
    <n v="0.12"/>
    <n v="1374.9472000000001"/>
    <n v="248.85891241254021"/>
    <x v="1"/>
    <n v="8"/>
    <x v="3"/>
    <n v="0.18099525015399878"/>
    <n v="7.6802949233250556E-5"/>
    <x v="0"/>
    <s v="Aug-2024"/>
    <n v="202408"/>
  </r>
  <r>
    <s v="9f52ef99-2bc2-4663-a479-464e0e98c53d"/>
    <x v="464"/>
    <x v="6089"/>
    <x v="3"/>
    <x v="1"/>
    <x v="2"/>
    <n v="2"/>
    <n v="343.25"/>
    <n v="0.19"/>
    <n v="556.06500000000005"/>
    <n v="68.324575733845904"/>
    <x v="1"/>
    <n v="8"/>
    <x v="3"/>
    <n v="0.12287156309756216"/>
    <n v="2.7676620538965771E-4"/>
    <x v="0"/>
    <s v="Aug-2024"/>
    <n v="202408"/>
  </r>
  <r>
    <s v="948633e4-3929-4014-8c4c-6c1387741f8d"/>
    <x v="474"/>
    <x v="6090"/>
    <x v="1"/>
    <x v="2"/>
    <x v="9"/>
    <n v="6"/>
    <n v="553.62"/>
    <n v="0.19"/>
    <n v="2690.5931999999998"/>
    <n v="280.29788219671241"/>
    <x v="1"/>
    <n v="8"/>
    <x v="3"/>
    <n v="0.10417698305218062"/>
    <n v="5.7199282299531562E-5"/>
    <x v="0"/>
    <s v="Aug-2024"/>
    <n v="202408"/>
  </r>
  <r>
    <s v="595c293c-188c-4484-915c-9545f91c73f8"/>
    <x v="461"/>
    <x v="6091"/>
    <x v="3"/>
    <x v="0"/>
    <x v="7"/>
    <n v="5"/>
    <n v="794.45"/>
    <n v="0.09"/>
    <n v="3614.7474999999999"/>
    <n v="468.82002573479622"/>
    <x v="1"/>
    <n v="8"/>
    <x v="3"/>
    <n v="0.12969647969458342"/>
    <n v="2.2657184215494997E-5"/>
    <x v="0"/>
    <s v="Aug-2024"/>
    <n v="202408"/>
  </r>
  <r>
    <s v="cea38908-90ea-430c-831c-92e49f54d560"/>
    <x v="458"/>
    <x v="6092"/>
    <x v="1"/>
    <x v="1"/>
    <x v="1"/>
    <n v="2"/>
    <n v="703.54"/>
    <n v="0.12"/>
    <n v="1238.2303999999999"/>
    <n v="280.17640076198461"/>
    <x v="1"/>
    <n v="8"/>
    <x v="3"/>
    <n v="0.2262716217934761"/>
    <n v="8.5282997413082412E-5"/>
    <x v="0"/>
    <s v="Aug-2024"/>
    <n v="202408"/>
  </r>
  <r>
    <s v="9cbad11b-9868-406f-895b-f2affe60dba7"/>
    <x v="453"/>
    <x v="6093"/>
    <x v="3"/>
    <x v="1"/>
    <x v="5"/>
    <n v="9"/>
    <n v="415.69"/>
    <n v="0.24"/>
    <n v="2843.3195999999998"/>
    <n v="407.48815803872162"/>
    <x v="1"/>
    <n v="8"/>
    <x v="3"/>
    <n v="0.14331422962044846"/>
    <n v="6.4150368463678867E-5"/>
    <x v="0"/>
    <s v="Aug-2024"/>
    <n v="202408"/>
  </r>
  <r>
    <s v="c0fc7da8-b9c8-41c6-8840-2b8df2745e7d"/>
    <x v="470"/>
    <x v="6094"/>
    <x v="0"/>
    <x v="0"/>
    <x v="3"/>
    <n v="8"/>
    <n v="551.25"/>
    <n v="0.21"/>
    <n v="3483.9"/>
    <n v="753.63134238018597"/>
    <x v="1"/>
    <n v="8"/>
    <x v="3"/>
    <n v="0.21631830488251269"/>
    <n v="4.761904761904762E-5"/>
    <x v="0"/>
    <s v="Aug-2024"/>
    <n v="202408"/>
  </r>
  <r>
    <s v="949d18b5-3d6f-4b32-b91b-f3cc0285a7a2"/>
    <x v="463"/>
    <x v="6095"/>
    <x v="2"/>
    <x v="2"/>
    <x v="5"/>
    <n v="1"/>
    <n v="452.53"/>
    <n v="0.06"/>
    <n v="425.37819999999988"/>
    <n v="78.737382610793688"/>
    <x v="1"/>
    <n v="8"/>
    <x v="3"/>
    <n v="0.1850997127045855"/>
    <n v="1.325878947252116E-4"/>
    <x v="0"/>
    <s v="Aug-2024"/>
    <n v="202408"/>
  </r>
  <r>
    <s v="7fffe646-a795-4510-8a99-b2f12156a9aa"/>
    <x v="449"/>
    <x v="6096"/>
    <x v="1"/>
    <x v="0"/>
    <x v="0"/>
    <n v="3"/>
    <n v="709.29"/>
    <n v="0.09"/>
    <n v="1936.3616999999999"/>
    <n v="204.5653332317726"/>
    <x v="1"/>
    <n v="8"/>
    <x v="3"/>
    <n v="0.10564417444931523"/>
    <n v="4.2295816943704268E-5"/>
    <x v="0"/>
    <s v="Aug-2024"/>
    <n v="202408"/>
  </r>
  <r>
    <s v="a921a477-0d3a-447f-9d90-0baf4a276166"/>
    <x v="477"/>
    <x v="6097"/>
    <x v="3"/>
    <x v="0"/>
    <x v="4"/>
    <n v="8"/>
    <n v="23.72"/>
    <n v="0.28000000000000003"/>
    <n v="136.62719999999999"/>
    <n v="33.705440751469077"/>
    <x v="1"/>
    <n v="8"/>
    <x v="3"/>
    <n v="0.24669641734200129"/>
    <n v="1.4755480607082632E-3"/>
    <x v="0"/>
    <s v="Aug-2024"/>
    <n v="202408"/>
  </r>
  <r>
    <s v="21afefd3-52e1-4799-b07c-a975abd9ce6f"/>
    <x v="470"/>
    <x v="6098"/>
    <x v="2"/>
    <x v="2"/>
    <x v="3"/>
    <n v="5"/>
    <n v="345.67"/>
    <n v="0.27"/>
    <n v="1261.6955"/>
    <n v="219.94000887226159"/>
    <x v="1"/>
    <n v="8"/>
    <x v="3"/>
    <n v="0.17432099018524008"/>
    <n v="1.5621835855006219E-4"/>
    <x v="0"/>
    <s v="Aug-2024"/>
    <n v="202408"/>
  </r>
  <r>
    <s v="738b3f7a-283e-47fb-9f06-e5ac160e8a75"/>
    <x v="457"/>
    <x v="6099"/>
    <x v="0"/>
    <x v="0"/>
    <x v="1"/>
    <n v="6"/>
    <n v="473.1"/>
    <n v="0.28000000000000003"/>
    <n v="2043.7919999999999"/>
    <n v="368.3992960477832"/>
    <x v="1"/>
    <n v="8"/>
    <x v="3"/>
    <n v="0.18025283201411063"/>
    <n v="9.8640174734023817E-5"/>
    <x v="0"/>
    <s v="Aug-2024"/>
    <n v="202408"/>
  </r>
  <r>
    <s v="e3753eb7-429d-427c-9c1c-8675651087b6"/>
    <x v="472"/>
    <x v="6100"/>
    <x v="3"/>
    <x v="2"/>
    <x v="8"/>
    <n v="5"/>
    <n v="641.63"/>
    <n v="0.06"/>
    <n v="3015.6610000000001"/>
    <n v="750.19118222923805"/>
    <x v="1"/>
    <n v="8"/>
    <x v="3"/>
    <n v="0.24876509071451933"/>
    <n v="1.8702367408007729E-5"/>
    <x v="0"/>
    <s v="Aug-2024"/>
    <n v="202408"/>
  </r>
  <r>
    <s v="ba5d2159-e032-4d4f-962b-524fd829abfb"/>
    <x v="449"/>
    <x v="6101"/>
    <x v="2"/>
    <x v="1"/>
    <x v="2"/>
    <n v="7"/>
    <n v="316"/>
    <n v="0.26"/>
    <n v="1636.88"/>
    <n v="142.00501185432509"/>
    <x v="1"/>
    <n v="8"/>
    <x v="3"/>
    <n v="8.6753465039786107E-2"/>
    <n v="1.1754068716094033E-4"/>
    <x v="0"/>
    <s v="Aug-2024"/>
    <n v="202408"/>
  </r>
  <r>
    <s v="0a8624d8-1dcb-4422-b5b1-8653df7874cb"/>
    <x v="463"/>
    <x v="6102"/>
    <x v="2"/>
    <x v="2"/>
    <x v="2"/>
    <n v="8"/>
    <n v="778.19"/>
    <n v="0.14000000000000001"/>
    <n v="5353.9472000000014"/>
    <n v="837.29763814477269"/>
    <x v="1"/>
    <n v="8"/>
    <x v="3"/>
    <n v="0.1563888486133693"/>
    <n v="2.2488081316902043E-5"/>
    <x v="0"/>
    <s v="Aug-2024"/>
    <n v="202408"/>
  </r>
  <r>
    <s v="2a32368f-ef58-497a-9251-f33bae0964de"/>
    <x v="454"/>
    <x v="6103"/>
    <x v="1"/>
    <x v="0"/>
    <x v="0"/>
    <n v="7"/>
    <n v="685.48"/>
    <n v="0.14000000000000001"/>
    <n v="4126.5896000000002"/>
    <n v="431.16649069575419"/>
    <x v="1"/>
    <n v="8"/>
    <x v="3"/>
    <n v="0.10448494580022064"/>
    <n v="2.9176635350411391E-5"/>
    <x v="0"/>
    <s v="Aug-2024"/>
    <n v="202408"/>
  </r>
  <r>
    <s v="17efa824-6116-4abe-8c2b-96d829c92ea2"/>
    <x v="453"/>
    <x v="6104"/>
    <x v="0"/>
    <x v="1"/>
    <x v="4"/>
    <n v="3"/>
    <n v="580.94000000000005"/>
    <n v="0.22"/>
    <n v="1359.3996"/>
    <n v="174.14995917949241"/>
    <x v="1"/>
    <n v="8"/>
    <x v="3"/>
    <n v="0.12810799648572238"/>
    <n v="1.2623219839111324E-4"/>
    <x v="0"/>
    <s v="Aug-2024"/>
    <n v="202408"/>
  </r>
  <r>
    <s v="dad08f49-ea51-425d-b22e-2cfe6785a7d9"/>
    <x v="475"/>
    <x v="6105"/>
    <x v="2"/>
    <x v="1"/>
    <x v="9"/>
    <n v="5"/>
    <n v="558.59"/>
    <n v="0.27"/>
    <n v="2038.8534999999999"/>
    <n v="246.4258221103801"/>
    <x v="1"/>
    <n v="8"/>
    <x v="3"/>
    <n v="0.12086489888085637"/>
    <n v="9.6671977658031825E-5"/>
    <x v="0"/>
    <s v="Aug-2024"/>
    <n v="202408"/>
  </r>
  <r>
    <s v="09515579-aab0-4607-939a-647f52bf0ab7"/>
    <x v="456"/>
    <x v="6106"/>
    <x v="0"/>
    <x v="0"/>
    <x v="7"/>
    <n v="9"/>
    <n v="889.6"/>
    <n v="0.22"/>
    <n v="6244.9920000000002"/>
    <n v="405.78388103201303"/>
    <x v="1"/>
    <n v="8"/>
    <x v="3"/>
    <n v="6.4977486125204487E-2"/>
    <n v="2.7478017585931253E-5"/>
    <x v="0"/>
    <s v="Aug-2024"/>
    <n v="202408"/>
  </r>
  <r>
    <s v="267e5658-a3d1-4607-bc64-20542e49d8f1"/>
    <x v="451"/>
    <x v="6107"/>
    <x v="1"/>
    <x v="1"/>
    <x v="2"/>
    <n v="2"/>
    <n v="236.89"/>
    <n v="0.01"/>
    <n v="469.04219999999998"/>
    <n v="67.506375797293913"/>
    <x v="1"/>
    <n v="8"/>
    <x v="3"/>
    <n v="0.14392388530774824"/>
    <n v="2.1106842838448225E-5"/>
    <x v="0"/>
    <s v="Aug-2024"/>
    <n v="202408"/>
  </r>
  <r>
    <s v="19a94e1e-579f-413c-b179-65593aeed172"/>
    <x v="461"/>
    <x v="6108"/>
    <x v="0"/>
    <x v="0"/>
    <x v="3"/>
    <n v="7"/>
    <n v="933.43"/>
    <n v="0.13"/>
    <n v="5684.5886999999993"/>
    <n v="942.74407174386931"/>
    <x v="1"/>
    <n v="8"/>
    <x v="3"/>
    <n v="0.16584209016632451"/>
    <n v="1.989589853703928E-5"/>
    <x v="0"/>
    <s v="Aug-2024"/>
    <n v="202408"/>
  </r>
  <r>
    <s v="7acd71a6-04e9-4471-a9d8-51c6f33ff9d9"/>
    <x v="474"/>
    <x v="6109"/>
    <x v="1"/>
    <x v="2"/>
    <x v="3"/>
    <n v="5"/>
    <n v="776.25"/>
    <n v="0.19"/>
    <n v="3143.8125"/>
    <n v="318.54122634999999"/>
    <x v="1"/>
    <n v="8"/>
    <x v="3"/>
    <n v="0.10132322660782092"/>
    <n v="4.8953301127214171E-5"/>
    <x v="0"/>
    <s v="Aug-2024"/>
    <n v="202408"/>
  </r>
  <r>
    <s v="a5dd585f-6bf8-40a5-9165-045834f2b81a"/>
    <x v="470"/>
    <x v="6110"/>
    <x v="3"/>
    <x v="0"/>
    <x v="0"/>
    <n v="3"/>
    <n v="47.5"/>
    <n v="0.02"/>
    <n v="139.65"/>
    <n v="15.968959341010621"/>
    <x v="1"/>
    <n v="8"/>
    <x v="3"/>
    <n v="0.11434986996785262"/>
    <n v="1.4035087719298245E-4"/>
    <x v="0"/>
    <s v="Aug-2024"/>
    <n v="202408"/>
  </r>
  <r>
    <s v="29f0d437-0f25-4d95-9b9b-227e293bf23a"/>
    <x v="468"/>
    <x v="6111"/>
    <x v="1"/>
    <x v="1"/>
    <x v="0"/>
    <n v="3"/>
    <n v="214.22"/>
    <n v="0"/>
    <n v="642.66"/>
    <n v="43.314196738552077"/>
    <x v="1"/>
    <n v="8"/>
    <x v="3"/>
    <n v="6.7398308185591255E-2"/>
    <n v="0"/>
    <x v="1"/>
    <s v="Aug-2024"/>
    <n v="202408"/>
  </r>
  <r>
    <s v="275155c1-060f-4008-8e4a-62a39fd3d0cd"/>
    <x v="456"/>
    <x v="6112"/>
    <x v="0"/>
    <x v="0"/>
    <x v="3"/>
    <n v="7"/>
    <n v="592.25"/>
    <n v="0.21"/>
    <n v="3275.1424999999999"/>
    <n v="782.26992410937726"/>
    <x v="1"/>
    <n v="8"/>
    <x v="3"/>
    <n v="0.23885065279125328"/>
    <n v="5.0654284508231319E-5"/>
    <x v="0"/>
    <s v="Aug-2024"/>
    <n v="202408"/>
  </r>
  <r>
    <s v="883ab42b-5b41-49fa-9b41-e6ae7b17b5dc"/>
    <x v="470"/>
    <x v="6113"/>
    <x v="1"/>
    <x v="0"/>
    <x v="5"/>
    <n v="1"/>
    <n v="657.62"/>
    <n v="0.23"/>
    <n v="506.36739999999998"/>
    <n v="104.4759857048476"/>
    <x v="1"/>
    <n v="8"/>
    <x v="3"/>
    <n v="0.20632447054223396"/>
    <n v="3.4974605395213042E-4"/>
    <x v="0"/>
    <s v="Aug-2024"/>
    <n v="202408"/>
  </r>
  <r>
    <s v="e9780387-b507-40a5-be70-67b3b6b46078"/>
    <x v="475"/>
    <x v="3234"/>
    <x v="3"/>
    <x v="2"/>
    <x v="9"/>
    <n v="5"/>
    <n v="596.6"/>
    <n v="0.22"/>
    <n v="2326.7399999999998"/>
    <n v="221.91657347664241"/>
    <x v="1"/>
    <n v="8"/>
    <x v="3"/>
    <n v="9.5376609967870257E-2"/>
    <n v="7.3751257123700972E-5"/>
    <x v="0"/>
    <s v="Aug-2024"/>
    <n v="202408"/>
  </r>
  <r>
    <s v="38d18c9b-dea5-4578-ae6b-569fc6c3b124"/>
    <x v="471"/>
    <x v="6114"/>
    <x v="3"/>
    <x v="0"/>
    <x v="5"/>
    <n v="7"/>
    <n v="81.3"/>
    <n v="0.3"/>
    <n v="398.37"/>
    <n v="46.795352438011847"/>
    <x v="1"/>
    <n v="8"/>
    <x v="3"/>
    <n v="0.11746705936192947"/>
    <n v="5.2714812862414331E-4"/>
    <x v="0"/>
    <s v="Aug-2024"/>
    <n v="202408"/>
  </r>
  <r>
    <s v="9578cbc9-372e-45fe-a13d-d4ec4ae845be"/>
    <x v="458"/>
    <x v="6115"/>
    <x v="3"/>
    <x v="0"/>
    <x v="1"/>
    <n v="8"/>
    <n v="674.21"/>
    <n v="0.16"/>
    <n v="4530.6912000000002"/>
    <n v="289.38436301885599"/>
    <x v="1"/>
    <n v="8"/>
    <x v="3"/>
    <n v="6.3872012071547926E-2"/>
    <n v="2.9664347903472211E-5"/>
    <x v="0"/>
    <s v="Aug-2024"/>
    <n v="202408"/>
  </r>
  <r>
    <s v="a02c3c65-ce0d-4daf-8006-6be34c0bfc99"/>
    <x v="457"/>
    <x v="6116"/>
    <x v="2"/>
    <x v="1"/>
    <x v="5"/>
    <n v="7"/>
    <n v="495.37"/>
    <n v="0.18"/>
    <n v="2843.4238"/>
    <n v="241.65711190027679"/>
    <x v="1"/>
    <n v="8"/>
    <x v="3"/>
    <n v="8.4988073849658563E-2"/>
    <n v="5.1909251093699076E-5"/>
    <x v="0"/>
    <s v="Aug-2024"/>
    <n v="202408"/>
  </r>
  <r>
    <s v="963915a9-6b21-4372-a803-9a0b6f50fbc9"/>
    <x v="462"/>
    <x v="4509"/>
    <x v="0"/>
    <x v="1"/>
    <x v="0"/>
    <n v="5"/>
    <n v="773"/>
    <n v="0.2"/>
    <n v="3092"/>
    <n v="248.7784696622283"/>
    <x v="1"/>
    <n v="8"/>
    <x v="3"/>
    <n v="8.045875474198845E-2"/>
    <n v="5.17464424320828E-5"/>
    <x v="0"/>
    <s v="Aug-2024"/>
    <n v="202408"/>
  </r>
  <r>
    <s v="92af12ee-b017-43b5-97ca-ddabbe5238b1"/>
    <x v="455"/>
    <x v="6117"/>
    <x v="2"/>
    <x v="2"/>
    <x v="2"/>
    <n v="4"/>
    <n v="831.34"/>
    <n v="0.15"/>
    <n v="2826.556"/>
    <n v="488.05852272432071"/>
    <x v="1"/>
    <n v="8"/>
    <x v="3"/>
    <n v="0.17266897338114678"/>
    <n v="4.5107898092236626E-5"/>
    <x v="0"/>
    <s v="Aug-2024"/>
    <n v="202408"/>
  </r>
  <r>
    <s v="0a4cdf5b-cabc-4ede-b8d4-78b9926d774b"/>
    <x v="455"/>
    <x v="6118"/>
    <x v="1"/>
    <x v="1"/>
    <x v="3"/>
    <n v="2"/>
    <n v="777.15"/>
    <n v="0.14000000000000001"/>
    <n v="1336.6980000000001"/>
    <n v="270.93909998187871"/>
    <x v="1"/>
    <n v="8"/>
    <x v="3"/>
    <n v="0.2026928296308356"/>
    <n v="9.00727015376697E-5"/>
    <x v="0"/>
    <s v="Aug-2024"/>
    <n v="202408"/>
  </r>
  <r>
    <s v="2616f4e2-a4de-4b5c-8d16-8e2efcee7d5c"/>
    <x v="461"/>
    <x v="6119"/>
    <x v="1"/>
    <x v="2"/>
    <x v="7"/>
    <n v="5"/>
    <n v="562.02"/>
    <n v="0.19"/>
    <n v="2276.181"/>
    <n v="280.86159412515428"/>
    <x v="1"/>
    <n v="8"/>
    <x v="3"/>
    <n v="0.12339159061830068"/>
    <n v="6.7613252197430695E-5"/>
    <x v="0"/>
    <s v="Aug-2024"/>
    <n v="202408"/>
  </r>
  <r>
    <s v="d0d038ab-c011-4abc-9b43-0df546f959cd"/>
    <x v="465"/>
    <x v="6120"/>
    <x v="2"/>
    <x v="1"/>
    <x v="1"/>
    <n v="9"/>
    <n v="334.41"/>
    <n v="0.05"/>
    <n v="2859.2055"/>
    <n v="255.13060473348801"/>
    <x v="1"/>
    <n v="8"/>
    <x v="3"/>
    <n v="8.9231293355265306E-2"/>
    <n v="1.6613006655170466E-5"/>
    <x v="0"/>
    <s v="Aug-2024"/>
    <n v="202408"/>
  </r>
  <r>
    <s v="18413d54-950f-4747-af59-d591e804c803"/>
    <x v="477"/>
    <x v="6121"/>
    <x v="0"/>
    <x v="1"/>
    <x v="6"/>
    <n v="1"/>
    <n v="838.8"/>
    <n v="0.21"/>
    <n v="662.65200000000004"/>
    <n v="101.44606641013171"/>
    <x v="1"/>
    <n v="8"/>
    <x v="3"/>
    <n v="0.15309101369969713"/>
    <n v="2.5035765379113016E-4"/>
    <x v="0"/>
    <s v="Aug-2024"/>
    <n v="202408"/>
  </r>
  <r>
    <s v="3fc76c9e-d8e9-474b-9d6f-9f61ae81ef87"/>
    <x v="475"/>
    <x v="6122"/>
    <x v="0"/>
    <x v="2"/>
    <x v="3"/>
    <n v="6"/>
    <n v="347.17"/>
    <n v="0.06"/>
    <n v="1958.0388"/>
    <n v="299.80087882691271"/>
    <x v="1"/>
    <n v="8"/>
    <x v="3"/>
    <n v="0.1531128386357373"/>
    <n v="2.8804332171558601E-5"/>
    <x v="0"/>
    <s v="Aug-2024"/>
    <n v="202408"/>
  </r>
  <r>
    <s v="79dc564f-34fe-4ce4-a226-e23ed922a4c9"/>
    <x v="469"/>
    <x v="6123"/>
    <x v="0"/>
    <x v="2"/>
    <x v="9"/>
    <n v="5"/>
    <n v="632.1"/>
    <n v="0.17"/>
    <n v="2623.2150000000001"/>
    <n v="467.06048932741987"/>
    <x v="1"/>
    <n v="8"/>
    <x v="3"/>
    <n v="0.1780488786955777"/>
    <n v="5.3788957443442495E-5"/>
    <x v="0"/>
    <s v="Aug-2024"/>
    <n v="202408"/>
  </r>
  <r>
    <s v="570a5b01-eb98-4aaf-9155-41eb424401ef"/>
    <x v="473"/>
    <x v="6124"/>
    <x v="0"/>
    <x v="2"/>
    <x v="4"/>
    <n v="5"/>
    <n v="930.26"/>
    <n v="0.25"/>
    <n v="3488.4749999999999"/>
    <n v="734.40319834691866"/>
    <x v="1"/>
    <n v="8"/>
    <x v="3"/>
    <n v="0.21052270643961005"/>
    <n v="5.3748414421774554E-5"/>
    <x v="0"/>
    <s v="Aug-2024"/>
    <n v="202408"/>
  </r>
  <r>
    <s v="d6c6f904-2f02-43f6-9c71-801db4be64cd"/>
    <x v="452"/>
    <x v="6125"/>
    <x v="3"/>
    <x v="0"/>
    <x v="0"/>
    <n v="5"/>
    <n v="115.75"/>
    <n v="0.05"/>
    <n v="549.8125"/>
    <n v="106.27819527225719"/>
    <x v="1"/>
    <n v="8"/>
    <x v="3"/>
    <n v="0.19329897969263557"/>
    <n v="8.6393088552915771E-5"/>
    <x v="0"/>
    <s v="Aug-2024"/>
    <n v="202408"/>
  </r>
  <r>
    <s v="4202dc77-4ae0-4b39-9286-54110d61fc34"/>
    <x v="469"/>
    <x v="6126"/>
    <x v="2"/>
    <x v="1"/>
    <x v="2"/>
    <n v="1"/>
    <n v="199.3"/>
    <n v="0.25"/>
    <n v="149.47499999999999"/>
    <n v="15.44729387307725"/>
    <x v="1"/>
    <n v="8"/>
    <x v="3"/>
    <n v="0.10334366197074595"/>
    <n v="1.2543903662819869E-3"/>
    <x v="0"/>
    <s v="Aug-2024"/>
    <n v="202408"/>
  </r>
  <r>
    <s v="4f1c1630-278e-4cf3-b8d4-a1d43b586a5e"/>
    <x v="476"/>
    <x v="6127"/>
    <x v="2"/>
    <x v="2"/>
    <x v="3"/>
    <n v="5"/>
    <n v="780.44"/>
    <n v="0.24"/>
    <n v="2965.672"/>
    <n v="612.13353066073603"/>
    <x v="1"/>
    <n v="8"/>
    <x v="3"/>
    <n v="0.20640634927285822"/>
    <n v="6.1503767105735226E-5"/>
    <x v="0"/>
    <s v="Aug-2024"/>
    <n v="202408"/>
  </r>
  <r>
    <s v="405a8025-7c56-46c3-8a38-64c41f65e550"/>
    <x v="464"/>
    <x v="1469"/>
    <x v="2"/>
    <x v="2"/>
    <x v="8"/>
    <n v="4"/>
    <n v="217.24"/>
    <n v="0.03"/>
    <n v="842.89120000000003"/>
    <n v="139.8103986115558"/>
    <x v="1"/>
    <n v="8"/>
    <x v="3"/>
    <n v="0.16587004184117213"/>
    <n v="3.4524028723991898E-5"/>
    <x v="0"/>
    <s v="Aug-2024"/>
    <n v="202408"/>
  </r>
  <r>
    <s v="f68151e8-eab5-4789-a935-f1ac4fe48d1b"/>
    <x v="451"/>
    <x v="6128"/>
    <x v="1"/>
    <x v="1"/>
    <x v="4"/>
    <n v="2"/>
    <n v="101.25"/>
    <n v="0.05"/>
    <n v="192.375"/>
    <n v="9.7323908667755052"/>
    <x v="1"/>
    <n v="8"/>
    <x v="3"/>
    <n v="5.0590725753218997E-2"/>
    <n v="2.4691358024691359E-4"/>
    <x v="0"/>
    <s v="Aug-2024"/>
    <n v="202408"/>
  </r>
  <r>
    <s v="80bc4eed-ea68-44cd-a8c2-b086238ce160"/>
    <x v="450"/>
    <x v="6129"/>
    <x v="1"/>
    <x v="1"/>
    <x v="1"/>
    <n v="7"/>
    <n v="561.75"/>
    <n v="7.0000000000000007E-2"/>
    <n v="3656.9924999999998"/>
    <n v="907.0954527263134"/>
    <x v="1"/>
    <n v="8"/>
    <x v="3"/>
    <n v="0.2480441107621395"/>
    <n v="1.7801513128615933E-5"/>
    <x v="0"/>
    <s v="Aug-2024"/>
    <n v="202408"/>
  </r>
  <r>
    <s v="f8c18557-ecea-4868-9734-d148416924bb"/>
    <x v="447"/>
    <x v="6130"/>
    <x v="0"/>
    <x v="2"/>
    <x v="2"/>
    <n v="8"/>
    <n v="489.45"/>
    <n v="0.02"/>
    <n v="3837.288"/>
    <n v="782.94267816227318"/>
    <x v="1"/>
    <n v="8"/>
    <x v="3"/>
    <n v="0.20403542245520095"/>
    <n v="5.1077740320768211E-6"/>
    <x v="0"/>
    <s v="Aug-2024"/>
    <n v="202408"/>
  </r>
  <r>
    <s v="4e9ca98a-0381-4dea-8319-d38bbec78cb4"/>
    <x v="464"/>
    <x v="6131"/>
    <x v="1"/>
    <x v="1"/>
    <x v="7"/>
    <n v="5"/>
    <n v="168.73"/>
    <n v="0.01"/>
    <n v="835.21349999999995"/>
    <n v="204.8827042992034"/>
    <x v="1"/>
    <n v="8"/>
    <x v="3"/>
    <n v="0.24530578624412011"/>
    <n v="1.1853256682273455E-5"/>
    <x v="0"/>
    <s v="Aug-2024"/>
    <n v="202408"/>
  </r>
  <r>
    <s v="72ce6321-a09b-4717-9786-a083228d6588"/>
    <x v="450"/>
    <x v="5"/>
    <x v="0"/>
    <x v="2"/>
    <x v="7"/>
    <n v="8"/>
    <n v="903.44"/>
    <n v="0.03"/>
    <n v="7010.6944000000003"/>
    <n v="1843.9781026749199"/>
    <x v="1"/>
    <n v="8"/>
    <x v="3"/>
    <n v="0.26302360329312313"/>
    <n v="4.1508013813866993E-6"/>
    <x v="0"/>
    <s v="Aug-2024"/>
    <n v="202408"/>
  </r>
  <r>
    <s v="1700b21d-67cb-4843-a535-6af184a36afe"/>
    <x v="469"/>
    <x v="6132"/>
    <x v="3"/>
    <x v="1"/>
    <x v="5"/>
    <n v="3"/>
    <n v="457.73"/>
    <n v="0.19"/>
    <n v="1112.2838999999999"/>
    <n v="122.2485530613893"/>
    <x v="1"/>
    <n v="8"/>
    <x v="3"/>
    <n v="0.10990768909033864"/>
    <n v="1.3836395546137095E-4"/>
    <x v="0"/>
    <s v="Aug-2024"/>
    <n v="202408"/>
  </r>
  <r>
    <s v="1df72caf-ceac-4f03-aef1-cf2ad4afc3e0"/>
    <x v="468"/>
    <x v="6133"/>
    <x v="2"/>
    <x v="2"/>
    <x v="0"/>
    <n v="5"/>
    <n v="947.06"/>
    <n v="0.05"/>
    <n v="4498.5349999999989"/>
    <n v="519.55675917378289"/>
    <x v="1"/>
    <n v="8"/>
    <x v="3"/>
    <n v="0.11549465752156714"/>
    <n v="1.0558993094418518E-5"/>
    <x v="0"/>
    <s v="Aug-2024"/>
    <n v="202408"/>
  </r>
  <r>
    <s v="fc4f4f74-8b63-45ba-bba2-f627b0237354"/>
    <x v="470"/>
    <x v="6134"/>
    <x v="3"/>
    <x v="2"/>
    <x v="4"/>
    <n v="9"/>
    <n v="550.75"/>
    <n v="0.26"/>
    <n v="3667.9949999999999"/>
    <n v="988.81395727488268"/>
    <x v="1"/>
    <n v="8"/>
    <x v="3"/>
    <n v="0.26957887272880215"/>
    <n v="5.2453724718817775E-5"/>
    <x v="0"/>
    <s v="Aug-2024"/>
    <n v="202408"/>
  </r>
  <r>
    <s v="c02e3361-de0d-49c5-8221-73b042473842"/>
    <x v="447"/>
    <x v="6135"/>
    <x v="0"/>
    <x v="1"/>
    <x v="8"/>
    <n v="3"/>
    <n v="368.13"/>
    <n v="0.04"/>
    <n v="1060.2144000000001"/>
    <n v="290.65730925930342"/>
    <x v="1"/>
    <n v="8"/>
    <x v="3"/>
    <n v="0.27414955810758973"/>
    <n v="3.6219089271000287E-5"/>
    <x v="0"/>
    <s v="Aug-2024"/>
    <n v="202408"/>
  </r>
  <r>
    <s v="7c61a0be-7cae-4063-b549-bed7a7d33319"/>
    <x v="471"/>
    <x v="6136"/>
    <x v="3"/>
    <x v="0"/>
    <x v="8"/>
    <n v="2"/>
    <n v="648.82000000000005"/>
    <n v="0.12"/>
    <n v="1141.9232"/>
    <n v="64.315365969158009"/>
    <x v="1"/>
    <n v="8"/>
    <x v="3"/>
    <n v="5.6321971538154242E-2"/>
    <n v="9.2475571036651136E-5"/>
    <x v="0"/>
    <s v="Aug-2024"/>
    <n v="202408"/>
  </r>
  <r>
    <s v="0d7e6082-d575-49f8-8e42-41533fa72a76"/>
    <x v="473"/>
    <x v="3290"/>
    <x v="1"/>
    <x v="2"/>
    <x v="6"/>
    <n v="9"/>
    <n v="711.16"/>
    <n v="0.03"/>
    <n v="6208.4267999999993"/>
    <n v="1308.9408271105219"/>
    <x v="1"/>
    <n v="8"/>
    <x v="3"/>
    <n v="0.21083293228334787"/>
    <n v="4.6871777565292389E-6"/>
    <x v="0"/>
    <s v="Aug-2024"/>
    <n v="202408"/>
  </r>
  <r>
    <s v="8a676d15-8c2c-4371-b23d-3ac1c9266426"/>
    <x v="467"/>
    <x v="6137"/>
    <x v="2"/>
    <x v="1"/>
    <x v="9"/>
    <n v="3"/>
    <n v="109.51"/>
    <n v="0.1"/>
    <n v="295.67700000000002"/>
    <n v="58.826354723374337"/>
    <x v="1"/>
    <n v="8"/>
    <x v="3"/>
    <n v="0.19895478756675133"/>
    <n v="3.0438620521717954E-4"/>
    <x v="0"/>
    <s v="Aug-2024"/>
    <n v="202408"/>
  </r>
  <r>
    <s v="c3809c76-e58a-4ac5-9d5f-ff696b6ee347"/>
    <x v="475"/>
    <x v="6138"/>
    <x v="2"/>
    <x v="2"/>
    <x v="3"/>
    <n v="8"/>
    <n v="411.46"/>
    <n v="0.28000000000000003"/>
    <n v="2370.0095999999999"/>
    <n v="703.74252584114038"/>
    <x v="1"/>
    <n v="8"/>
    <x v="3"/>
    <n v="0.29693657183546446"/>
    <n v="8.5062946580469559E-5"/>
    <x v="0"/>
    <s v="Aug-2024"/>
    <n v="202408"/>
  </r>
  <r>
    <s v="1d61a8d8-8d95-462d-b4c2-19eb051d863b"/>
    <x v="454"/>
    <x v="6139"/>
    <x v="0"/>
    <x v="0"/>
    <x v="0"/>
    <n v="6"/>
    <n v="721.13"/>
    <n v="0.13"/>
    <n v="3764.2986000000001"/>
    <n v="467.53630062304632"/>
    <x v="1"/>
    <n v="8"/>
    <x v="3"/>
    <n v="0.12420276665168016"/>
    <n v="3.0045437946925891E-5"/>
    <x v="0"/>
    <s v="Aug-2024"/>
    <n v="202408"/>
  </r>
  <r>
    <s v="c1e283cc-4bb8-4ab0-9e5d-26c03cf529b5"/>
    <x v="465"/>
    <x v="6140"/>
    <x v="3"/>
    <x v="0"/>
    <x v="2"/>
    <n v="5"/>
    <n v="271.58999999999997"/>
    <n v="0.26"/>
    <n v="1004.883"/>
    <n v="244.3246367798433"/>
    <x v="1"/>
    <n v="8"/>
    <x v="3"/>
    <n v="0.24313739687092259"/>
    <n v="1.9146507603372734E-4"/>
    <x v="0"/>
    <s v="Aug-2024"/>
    <n v="202408"/>
  </r>
  <r>
    <s v="3c894ad3-00fb-4743-973a-150cb0496a16"/>
    <x v="451"/>
    <x v="6141"/>
    <x v="2"/>
    <x v="0"/>
    <x v="1"/>
    <n v="4"/>
    <n v="569.84"/>
    <n v="7.0000000000000007E-2"/>
    <n v="2119.8047999999999"/>
    <n v="326.45953549842898"/>
    <x v="1"/>
    <n v="8"/>
    <x v="3"/>
    <n v="0.15400452697268588"/>
    <n v="3.071037484206093E-5"/>
    <x v="0"/>
    <s v="Aug-2024"/>
    <n v="202408"/>
  </r>
  <r>
    <s v="a9d22ee8-4654-448c-83eb-fffa50c6c5f7"/>
    <x v="457"/>
    <x v="6142"/>
    <x v="3"/>
    <x v="1"/>
    <x v="4"/>
    <n v="1"/>
    <n v="29.5"/>
    <n v="0.08"/>
    <n v="27.14"/>
    <n v="1.866058958363755"/>
    <x v="1"/>
    <n v="8"/>
    <x v="3"/>
    <n v="6.8756778126888546E-2"/>
    <n v="2.7118644067796612E-3"/>
    <x v="0"/>
    <s v="Aug-2024"/>
    <n v="202408"/>
  </r>
  <r>
    <s v="be44a07a-df84-41fc-9b1a-b98c6c679b69"/>
    <x v="451"/>
    <x v="6143"/>
    <x v="2"/>
    <x v="0"/>
    <x v="1"/>
    <n v="4"/>
    <n v="281.66000000000003"/>
    <n v="0.1"/>
    <n v="1013.976"/>
    <n v="266.25898964714469"/>
    <x v="1"/>
    <n v="8"/>
    <x v="3"/>
    <n v="0.26258904515209897"/>
    <n v="8.8759497266207481E-5"/>
    <x v="0"/>
    <s v="Aug-2024"/>
    <n v="202408"/>
  </r>
  <r>
    <s v="3d9ee346-5ac6-47bc-89cf-bd34f60593c5"/>
    <x v="460"/>
    <x v="1146"/>
    <x v="2"/>
    <x v="0"/>
    <x v="1"/>
    <n v="4"/>
    <n v="85.96"/>
    <n v="0.16"/>
    <n v="288.82560000000001"/>
    <n v="66.445682054422491"/>
    <x v="1"/>
    <n v="8"/>
    <x v="3"/>
    <n v="0.23005468370678531"/>
    <n v="4.6533271288971617E-4"/>
    <x v="0"/>
    <s v="Aug-2024"/>
    <n v="202408"/>
  </r>
  <r>
    <s v="200414f0-af13-400d-81da-15f076dfc981"/>
    <x v="458"/>
    <x v="6144"/>
    <x v="0"/>
    <x v="1"/>
    <x v="5"/>
    <n v="6"/>
    <n v="212.15"/>
    <n v="0.19"/>
    <n v="1031.049"/>
    <n v="90.56678647418228"/>
    <x v="1"/>
    <n v="8"/>
    <x v="3"/>
    <n v="8.7839459108327814E-2"/>
    <n v="1.4926545683085867E-4"/>
    <x v="0"/>
    <s v="Aug-2024"/>
    <n v="202408"/>
  </r>
  <r>
    <s v="b2e18b78-2559-45c6-b9b3-6364207b3863"/>
    <x v="469"/>
    <x v="6145"/>
    <x v="1"/>
    <x v="2"/>
    <x v="4"/>
    <n v="1"/>
    <n v="950.91"/>
    <n v="0.13"/>
    <n v="827.29169999999999"/>
    <n v="178.61987767869769"/>
    <x v="1"/>
    <n v="8"/>
    <x v="3"/>
    <n v="0.21590918617785926"/>
    <n v="1.3671115037174918E-4"/>
    <x v="0"/>
    <s v="Aug-2024"/>
    <n v="202408"/>
  </r>
  <r>
    <s v="79ee042f-d529-4fcf-839a-a37d1c04f22c"/>
    <x v="465"/>
    <x v="6146"/>
    <x v="0"/>
    <x v="2"/>
    <x v="7"/>
    <n v="9"/>
    <n v="950.1"/>
    <n v="0.17"/>
    <n v="7097.2469999999994"/>
    <n v="1025.2710871024169"/>
    <x v="1"/>
    <n v="8"/>
    <x v="3"/>
    <n v="0.14446039247364745"/>
    <n v="1.9880948204282591E-5"/>
    <x v="0"/>
    <s v="Aug-2024"/>
    <n v="202408"/>
  </r>
  <r>
    <s v="1afeac35-268c-472d-aec4-a781f4991488"/>
    <x v="470"/>
    <x v="6147"/>
    <x v="2"/>
    <x v="2"/>
    <x v="9"/>
    <n v="9"/>
    <n v="358.43"/>
    <n v="0.27"/>
    <n v="2354.8851"/>
    <n v="288.86392232249563"/>
    <x v="1"/>
    <n v="8"/>
    <x v="3"/>
    <n v="0.12266582446952322"/>
    <n v="8.3698351142482506E-5"/>
    <x v="0"/>
    <s v="Aug-2024"/>
    <n v="202408"/>
  </r>
  <r>
    <s v="5e04490e-16f0-40fd-be07-0e0a02cc6d66"/>
    <x v="458"/>
    <x v="6148"/>
    <x v="2"/>
    <x v="1"/>
    <x v="3"/>
    <n v="1"/>
    <n v="978.46"/>
    <n v="0.22"/>
    <n v="763.19880000000001"/>
    <n v="151.57936227308289"/>
    <x v="1"/>
    <n v="8"/>
    <x v="3"/>
    <n v="0.19861058779584415"/>
    <n v="2.2484312082251702E-4"/>
    <x v="0"/>
    <s v="Aug-2024"/>
    <n v="202408"/>
  </r>
  <r>
    <s v="726b8c69-4d81-44de-b1d5-25198fb136b5"/>
    <x v="476"/>
    <x v="6149"/>
    <x v="0"/>
    <x v="1"/>
    <x v="7"/>
    <n v="1"/>
    <n v="990.44"/>
    <n v="0.27"/>
    <n v="723.02120000000002"/>
    <n v="68.642761014164321"/>
    <x v="1"/>
    <n v="8"/>
    <x v="3"/>
    <n v="9.4938794345399993E-2"/>
    <n v="2.7260611445418197E-4"/>
    <x v="0"/>
    <s v="Aug-2024"/>
    <n v="202408"/>
  </r>
  <r>
    <s v="e430e011-2a2b-4b90-ba60-77f7bad06719"/>
    <x v="474"/>
    <x v="6150"/>
    <x v="2"/>
    <x v="0"/>
    <x v="4"/>
    <n v="2"/>
    <n v="56.52"/>
    <n v="0.2"/>
    <n v="90.432000000000016"/>
    <n v="23.299737709598581"/>
    <x v="1"/>
    <n v="8"/>
    <x v="3"/>
    <n v="0.25764925811215694"/>
    <n v="1.7692852087756545E-3"/>
    <x v="0"/>
    <s v="Aug-2024"/>
    <n v="202408"/>
  </r>
  <r>
    <s v="79f25b8e-1900-4c3a-8cc9-c5d30d0911f7"/>
    <x v="469"/>
    <x v="6151"/>
    <x v="3"/>
    <x v="1"/>
    <x v="7"/>
    <n v="1"/>
    <n v="800.21"/>
    <n v="0.13"/>
    <n v="696.18270000000007"/>
    <n v="147.08281215796899"/>
    <x v="1"/>
    <n v="8"/>
    <x v="3"/>
    <n v="0.21127042105178565"/>
    <n v="1.6245735494432712E-4"/>
    <x v="0"/>
    <s v="Aug-2024"/>
    <n v="202408"/>
  </r>
  <r>
    <s v="97dbff61-8f75-41a5-861f-3258173df3c2"/>
    <x v="452"/>
    <x v="6152"/>
    <x v="3"/>
    <x v="1"/>
    <x v="5"/>
    <n v="9"/>
    <n v="570.96"/>
    <n v="0.13"/>
    <n v="4470.6168000000007"/>
    <n v="1218.932449464372"/>
    <x v="1"/>
    <n v="8"/>
    <x v="3"/>
    <n v="0.27265420052650718"/>
    <n v="2.5298522566282127E-5"/>
    <x v="0"/>
    <s v="Aug-2024"/>
    <n v="202408"/>
  </r>
  <r>
    <s v="551d9cda-0580-4512-b5e9-1cf8ca598747"/>
    <x v="471"/>
    <x v="6153"/>
    <x v="1"/>
    <x v="2"/>
    <x v="0"/>
    <n v="9"/>
    <n v="508.82"/>
    <n v="0.16"/>
    <n v="3846.6792"/>
    <n v="724.96975863744592"/>
    <x v="1"/>
    <n v="8"/>
    <x v="3"/>
    <n v="0.18846639424401335"/>
    <n v="3.4939227581026255E-5"/>
    <x v="0"/>
    <s v="Aug-2024"/>
    <n v="202408"/>
  </r>
  <r>
    <s v="e512958e-53fc-4ef6-88e3-b7b89a56c798"/>
    <x v="448"/>
    <x v="6154"/>
    <x v="1"/>
    <x v="2"/>
    <x v="2"/>
    <n v="3"/>
    <n v="111.34"/>
    <n v="0.24"/>
    <n v="253.8552"/>
    <n v="21.814674397225119"/>
    <x v="1"/>
    <n v="8"/>
    <x v="3"/>
    <n v="8.5933533751623437E-2"/>
    <n v="7.1851984911083171E-4"/>
    <x v="0"/>
    <s v="Aug-2024"/>
    <n v="202408"/>
  </r>
  <r>
    <s v="8eac7aa9-0dd0-4154-ab49-ff68a98f57cf"/>
    <x v="472"/>
    <x v="6155"/>
    <x v="2"/>
    <x v="2"/>
    <x v="7"/>
    <n v="5"/>
    <n v="166.47"/>
    <n v="0.26"/>
    <n v="615.93899999999996"/>
    <n v="120.1994815294445"/>
    <x v="1"/>
    <n v="8"/>
    <x v="3"/>
    <n v="0.19514835321264687"/>
    <n v="3.1236859494203161E-4"/>
    <x v="0"/>
    <s v="Aug-2024"/>
    <n v="202408"/>
  </r>
  <r>
    <s v="fa0b9415-0a96-4ff2-98b4-2b73bcd9e09b"/>
    <x v="474"/>
    <x v="6156"/>
    <x v="1"/>
    <x v="0"/>
    <x v="9"/>
    <n v="2"/>
    <n v="977.06"/>
    <n v="0.14000000000000001"/>
    <n v="1680.5432000000001"/>
    <n v="112.96009684535071"/>
    <x v="1"/>
    <n v="8"/>
    <x v="3"/>
    <n v="6.7216419575141365E-2"/>
    <n v="7.1643501934374562E-5"/>
    <x v="0"/>
    <s v="Aug-2024"/>
    <n v="202408"/>
  </r>
  <r>
    <s v="569e1da7-5211-4329-8ee6-bb540ebf130b"/>
    <x v="450"/>
    <x v="6157"/>
    <x v="2"/>
    <x v="1"/>
    <x v="7"/>
    <n v="3"/>
    <n v="325.81"/>
    <n v="0.25"/>
    <n v="733.07249999999999"/>
    <n v="149.2877477613502"/>
    <x v="1"/>
    <n v="8"/>
    <x v="3"/>
    <n v="0.20364663489811746"/>
    <n v="2.557727919134874E-4"/>
    <x v="0"/>
    <s v="Aug-2024"/>
    <n v="202408"/>
  </r>
  <r>
    <s v="0f503fa1-101e-406d-bb10-70aa065529f2"/>
    <x v="449"/>
    <x v="6158"/>
    <x v="1"/>
    <x v="1"/>
    <x v="3"/>
    <n v="9"/>
    <n v="718.63"/>
    <n v="0.28999999999999998"/>
    <n v="4592.0456999999997"/>
    <n v="1112.991164847582"/>
    <x v="1"/>
    <n v="8"/>
    <x v="3"/>
    <n v="0.24237371262389268"/>
    <n v="4.4838403938358016E-5"/>
    <x v="0"/>
    <s v="Aug-2024"/>
    <n v="202408"/>
  </r>
  <r>
    <s v="a40b95af-05f9-4ea0-a4ba-14144cd5d149"/>
    <x v="473"/>
    <x v="6159"/>
    <x v="0"/>
    <x v="0"/>
    <x v="7"/>
    <n v="7"/>
    <n v="248.92"/>
    <n v="0.01"/>
    <n v="1725.0155999999999"/>
    <n v="412.18152735056412"/>
    <x v="1"/>
    <n v="8"/>
    <x v="3"/>
    <n v="0.23894365207512566"/>
    <n v="5.7390785335506542E-6"/>
    <x v="0"/>
    <s v="Aug-2024"/>
    <n v="202408"/>
  </r>
  <r>
    <s v="5c6c27d4-96df-4396-90aa-76806d380093"/>
    <x v="462"/>
    <x v="6160"/>
    <x v="0"/>
    <x v="2"/>
    <x v="7"/>
    <n v="5"/>
    <n v="975.96"/>
    <n v="0.26"/>
    <n v="3611.0520000000001"/>
    <n v="340.81923416936428"/>
    <x v="1"/>
    <n v="8"/>
    <x v="3"/>
    <n v="9.4382255965675455E-2"/>
    <n v="5.3280872166892084E-5"/>
    <x v="0"/>
    <s v="Aug-2024"/>
    <n v="202408"/>
  </r>
  <r>
    <s v="c10822fa-5614-4123-8beb-c40381b4e9cc"/>
    <x v="462"/>
    <x v="6161"/>
    <x v="2"/>
    <x v="2"/>
    <x v="9"/>
    <n v="5"/>
    <n v="709.05"/>
    <n v="0.16"/>
    <n v="2978.01"/>
    <n v="598.8839785655656"/>
    <x v="1"/>
    <n v="8"/>
    <x v="3"/>
    <n v="0.20110207103588154"/>
    <n v="4.5130808828714478E-5"/>
    <x v="0"/>
    <s v="Aug-2024"/>
    <n v="202408"/>
  </r>
  <r>
    <s v="dc96796d-e83f-4ff3-a7f1-141f1326a55d"/>
    <x v="462"/>
    <x v="6162"/>
    <x v="1"/>
    <x v="1"/>
    <x v="9"/>
    <n v="6"/>
    <n v="197.67"/>
    <n v="0.02"/>
    <n v="1162.2996000000001"/>
    <n v="272.66394689681778"/>
    <x v="1"/>
    <n v="8"/>
    <x v="3"/>
    <n v="0.23459007204064922"/>
    <n v="1.6863122038414192E-5"/>
    <x v="0"/>
    <s v="Aug-2024"/>
    <n v="202408"/>
  </r>
  <r>
    <s v="b822628a-c336-4bd3-999a-9a9cda9fd58e"/>
    <x v="477"/>
    <x v="6163"/>
    <x v="1"/>
    <x v="2"/>
    <x v="9"/>
    <n v="7"/>
    <n v="438.94"/>
    <n v="0.14000000000000001"/>
    <n v="2642.4187999999999"/>
    <n v="188.06190915109849"/>
    <x v="1"/>
    <n v="8"/>
    <x v="3"/>
    <n v="7.1170364497519664E-2"/>
    <n v="4.5564314029252295E-5"/>
    <x v="0"/>
    <s v="Aug-2024"/>
    <n v="202408"/>
  </r>
  <r>
    <s v="d611e44a-2d97-4b09-bd78-b4926da3e8af"/>
    <x v="451"/>
    <x v="6164"/>
    <x v="0"/>
    <x v="1"/>
    <x v="0"/>
    <n v="9"/>
    <n v="195.86"/>
    <n v="0.17"/>
    <n v="1463.0742"/>
    <n v="371.77146108687089"/>
    <x v="1"/>
    <n v="8"/>
    <x v="3"/>
    <n v="0.25410294371049047"/>
    <n v="9.6440768349274414E-5"/>
    <x v="0"/>
    <s v="Aug-2024"/>
    <n v="202408"/>
  </r>
  <r>
    <s v="f652dacf-b485-4056-831b-14221f4144ff"/>
    <x v="457"/>
    <x v="6165"/>
    <x v="3"/>
    <x v="1"/>
    <x v="6"/>
    <n v="6"/>
    <n v="635.11"/>
    <n v="0.1"/>
    <n v="3429.5940000000001"/>
    <n v="507.60511963053813"/>
    <x v="1"/>
    <n v="8"/>
    <x v="3"/>
    <n v="0.14800735003342616"/>
    <n v="2.6242173271821682E-5"/>
    <x v="0"/>
    <s v="Aug-2024"/>
    <n v="202408"/>
  </r>
  <r>
    <s v="8234525c-066d-4ee8-85ef-168e5453b4cf"/>
    <x v="470"/>
    <x v="6166"/>
    <x v="1"/>
    <x v="0"/>
    <x v="3"/>
    <n v="2"/>
    <n v="61.66"/>
    <n v="0.15"/>
    <n v="104.822"/>
    <n v="17.855119441323112"/>
    <x v="1"/>
    <n v="8"/>
    <x v="3"/>
    <n v="0.17033751923568632"/>
    <n v="1.2163477132662991E-3"/>
    <x v="0"/>
    <s v="Aug-2024"/>
    <n v="202408"/>
  </r>
  <r>
    <s v="087ab440-b6be-428e-b146-c85384547523"/>
    <x v="461"/>
    <x v="6167"/>
    <x v="3"/>
    <x v="0"/>
    <x v="9"/>
    <n v="4"/>
    <n v="555.03"/>
    <n v="0.27"/>
    <n v="1620.6876"/>
    <n v="451.97415716399638"/>
    <x v="1"/>
    <n v="8"/>
    <x v="3"/>
    <n v="0.27887802508268489"/>
    <n v="1.2161504783525216E-4"/>
    <x v="0"/>
    <s v="Aug-2024"/>
    <n v="202408"/>
  </r>
  <r>
    <s v="186f3afb-5deb-4473-acf7-d13200b89964"/>
    <x v="457"/>
    <x v="6168"/>
    <x v="3"/>
    <x v="2"/>
    <x v="9"/>
    <n v="2"/>
    <n v="784.69"/>
    <n v="0.16"/>
    <n v="1318.2791999999999"/>
    <n v="315.96237240850508"/>
    <x v="1"/>
    <n v="8"/>
    <x v="3"/>
    <n v="0.2396778864511441"/>
    <n v="1.0195108896506901E-4"/>
    <x v="0"/>
    <s v="Aug-2024"/>
    <n v="202408"/>
  </r>
  <r>
    <s v="614cf2fa-d44a-4c12-b9a2-55f892494707"/>
    <x v="452"/>
    <x v="6169"/>
    <x v="0"/>
    <x v="1"/>
    <x v="1"/>
    <n v="8"/>
    <n v="794.64"/>
    <n v="0.01"/>
    <n v="6293.5487999999996"/>
    <n v="1806.532158900035"/>
    <x v="1"/>
    <n v="8"/>
    <x v="3"/>
    <n v="0.28704507048551609"/>
    <n v="1.5730393637370383E-6"/>
    <x v="0"/>
    <s v="Aug-2024"/>
    <n v="202408"/>
  </r>
  <r>
    <s v="41d3dae1-8061-4f8e-bf1e-b95c91319161"/>
    <x v="451"/>
    <x v="6170"/>
    <x v="1"/>
    <x v="1"/>
    <x v="7"/>
    <n v="3"/>
    <n v="101.69"/>
    <n v="0.18"/>
    <n v="250.1574"/>
    <n v="55.265214241437043"/>
    <x v="1"/>
    <n v="8"/>
    <x v="3"/>
    <n v="0.22092176462274168"/>
    <n v="5.9002851804503887E-4"/>
    <x v="0"/>
    <s v="Aug-2024"/>
    <n v="202408"/>
  </r>
  <r>
    <s v="60ffb859-cd21-4be6-ba4c-b4b8c5205a3b"/>
    <x v="451"/>
    <x v="6171"/>
    <x v="1"/>
    <x v="0"/>
    <x v="7"/>
    <n v="4"/>
    <n v="347"/>
    <n v="0.11"/>
    <n v="1235.32"/>
    <n v="103.0616574456029"/>
    <x v="1"/>
    <n v="8"/>
    <x v="3"/>
    <n v="8.3429117512549708E-2"/>
    <n v="7.9250720461095095E-5"/>
    <x v="0"/>
    <s v="Aug-2024"/>
    <n v="202408"/>
  </r>
  <r>
    <s v="1b1b4047-7058-42ff-a633-8ecc728ff6b7"/>
    <x v="471"/>
    <x v="6172"/>
    <x v="3"/>
    <x v="2"/>
    <x v="1"/>
    <n v="4"/>
    <n v="471.88"/>
    <n v="0.03"/>
    <n v="1830.8943999999999"/>
    <n v="169.15250074089681"/>
    <x v="1"/>
    <n v="8"/>
    <x v="3"/>
    <n v="9.2387906555887009E-2"/>
    <n v="1.5893871323217765E-5"/>
    <x v="0"/>
    <s v="Aug-2024"/>
    <n v="202408"/>
  </r>
  <r>
    <s v="a10fbb4e-0d31-408f-8fe8-166ea7bfcf77"/>
    <x v="465"/>
    <x v="6173"/>
    <x v="0"/>
    <x v="2"/>
    <x v="6"/>
    <n v="6"/>
    <n v="838.03"/>
    <n v="0.11"/>
    <n v="4475.0802000000003"/>
    <n v="1245.099740578675"/>
    <x v="1"/>
    <n v="8"/>
    <x v="3"/>
    <n v="0.27822959252857077"/>
    <n v="2.1876702902441837E-5"/>
    <x v="0"/>
    <s v="Aug-2024"/>
    <n v="202408"/>
  </r>
  <r>
    <s v="0d69f9f7-ebc9-44a3-91cd-6736d8a99b7c"/>
    <x v="477"/>
    <x v="6174"/>
    <x v="0"/>
    <x v="1"/>
    <x v="2"/>
    <n v="6"/>
    <n v="940.48"/>
    <n v="0.09"/>
    <n v="5135.0208000000002"/>
    <n v="1527.379104345519"/>
    <x v="1"/>
    <n v="8"/>
    <x v="3"/>
    <n v="0.29744360613797688"/>
    <n v="1.5949302483838039E-5"/>
    <x v="0"/>
    <s v="Aug-2024"/>
    <n v="202408"/>
  </r>
  <r>
    <s v="9a76350a-ff04-4336-a5f8-1b79b2b8116c"/>
    <x v="464"/>
    <x v="6175"/>
    <x v="0"/>
    <x v="0"/>
    <x v="7"/>
    <n v="5"/>
    <n v="940.72"/>
    <n v="0.24"/>
    <n v="3574.7359999999999"/>
    <n v="789.2001491672579"/>
    <x v="1"/>
    <n v="8"/>
    <x v="3"/>
    <n v="0.22077158961312329"/>
    <n v="5.1024747002296105E-5"/>
    <x v="0"/>
    <s v="Aug-2024"/>
    <n v="202408"/>
  </r>
  <r>
    <s v="0f3a34be-39a6-4e77-a8cb-7d64bff4ab6f"/>
    <x v="474"/>
    <x v="6176"/>
    <x v="0"/>
    <x v="0"/>
    <x v="5"/>
    <n v="7"/>
    <n v="84.4"/>
    <n v="0.18"/>
    <n v="484.45600000000007"/>
    <n v="30.646809313938231"/>
    <x v="1"/>
    <n v="8"/>
    <x v="3"/>
    <n v="6.3260253385112847E-2"/>
    <n v="3.0467163168584963E-4"/>
    <x v="0"/>
    <s v="Aug-2024"/>
    <n v="202408"/>
  </r>
  <r>
    <s v="4ba87302-5fb2-4c15-a55c-28e785073426"/>
    <x v="464"/>
    <x v="6177"/>
    <x v="1"/>
    <x v="2"/>
    <x v="2"/>
    <n v="7"/>
    <n v="196.96"/>
    <n v="0.2"/>
    <n v="1102.9760000000001"/>
    <n v="69.717353644820946"/>
    <x v="1"/>
    <n v="8"/>
    <x v="3"/>
    <n v="6.3208404937932408E-2"/>
    <n v="1.4506208657305328E-4"/>
    <x v="0"/>
    <s v="Aug-2024"/>
    <n v="202408"/>
  </r>
  <r>
    <s v="8477a8a3-5666-4429-9deb-c7543fe110ad"/>
    <x v="465"/>
    <x v="6178"/>
    <x v="2"/>
    <x v="0"/>
    <x v="6"/>
    <n v="4"/>
    <n v="868.42"/>
    <n v="0.21"/>
    <n v="2744.2071999999998"/>
    <n v="687.9923020823976"/>
    <x v="1"/>
    <n v="8"/>
    <x v="3"/>
    <n v="0.2507071266639041"/>
    <n v="6.0454618732871193E-5"/>
    <x v="0"/>
    <s v="Aug-2024"/>
    <n v="202408"/>
  </r>
  <r>
    <s v="d1ac0994-3d92-4003-90d3-40cb4e85d9d1"/>
    <x v="473"/>
    <x v="6179"/>
    <x v="3"/>
    <x v="1"/>
    <x v="3"/>
    <n v="8"/>
    <n v="822.34"/>
    <n v="0.18"/>
    <n v="5394.550400000001"/>
    <n v="606.78862119007499"/>
    <x v="1"/>
    <n v="8"/>
    <x v="3"/>
    <n v="0.11248177812743669"/>
    <n v="2.7360945594279736E-5"/>
    <x v="0"/>
    <s v="Aug-2024"/>
    <n v="202408"/>
  </r>
  <r>
    <s v="e49d8d83-fab1-41d2-8901-275792c6d29c"/>
    <x v="466"/>
    <x v="6180"/>
    <x v="1"/>
    <x v="1"/>
    <x v="0"/>
    <n v="3"/>
    <n v="115.44"/>
    <n v="0.14000000000000001"/>
    <n v="297.83519999999999"/>
    <n v="33.888821355315542"/>
    <x v="1"/>
    <n v="8"/>
    <x v="3"/>
    <n v="0.11378380176458507"/>
    <n v="4.042504042504043E-4"/>
    <x v="0"/>
    <s v="Aug-2024"/>
    <n v="202408"/>
  </r>
  <r>
    <s v="7a42ca9f-9781-4d69-9ee7-4c081ef51aca"/>
    <x v="457"/>
    <x v="6181"/>
    <x v="2"/>
    <x v="2"/>
    <x v="0"/>
    <n v="3"/>
    <n v="515.37"/>
    <n v="0.23"/>
    <n v="1190.5047"/>
    <n v="263.23916019638358"/>
    <x v="1"/>
    <n v="8"/>
    <x v="3"/>
    <n v="0.22111559928859045"/>
    <n v="1.487604374850431E-4"/>
    <x v="0"/>
    <s v="Aug-2024"/>
    <n v="202408"/>
  </r>
  <r>
    <s v="45cf590c-9503-4495-8906-ba802192eb9f"/>
    <x v="455"/>
    <x v="6182"/>
    <x v="3"/>
    <x v="2"/>
    <x v="9"/>
    <n v="5"/>
    <n v="133.71"/>
    <n v="0.15"/>
    <n v="568.26750000000004"/>
    <n v="145.7896573789057"/>
    <x v="1"/>
    <n v="8"/>
    <x v="3"/>
    <n v="0.25655110907962481"/>
    <n v="2.2436616558223018E-4"/>
    <x v="0"/>
    <s v="Aug-2024"/>
    <n v="202408"/>
  </r>
  <r>
    <s v="85a7b2c8-d23e-4fee-864e-2fc970b3daea"/>
    <x v="472"/>
    <x v="6183"/>
    <x v="0"/>
    <x v="2"/>
    <x v="2"/>
    <n v="9"/>
    <n v="515.46"/>
    <n v="0.1"/>
    <n v="4175.2260000000006"/>
    <n v="322.51536392163251"/>
    <x v="1"/>
    <n v="8"/>
    <x v="3"/>
    <n v="7.7245007556868167E-2"/>
    <n v="2.1555719379022835E-5"/>
    <x v="0"/>
    <s v="Aug-2024"/>
    <n v="202408"/>
  </r>
  <r>
    <s v="a42e3d02-994a-48da-a425-3be5a23b131d"/>
    <x v="461"/>
    <x v="6184"/>
    <x v="3"/>
    <x v="1"/>
    <x v="0"/>
    <n v="4"/>
    <n v="864.4"/>
    <n v="0.2"/>
    <n v="2766.08"/>
    <n v="770.78690436545264"/>
    <x v="1"/>
    <n v="8"/>
    <x v="3"/>
    <n v="0.27865676494007863"/>
    <n v="5.7843590930124944E-5"/>
    <x v="0"/>
    <s v="Aug-2024"/>
    <n v="202408"/>
  </r>
  <r>
    <s v="aa0ca00a-6612-4ee8-a1ba-242f1f4b1d80"/>
    <x v="469"/>
    <x v="961"/>
    <x v="0"/>
    <x v="1"/>
    <x v="3"/>
    <n v="1"/>
    <n v="666.08"/>
    <n v="0.16"/>
    <n v="559.50720000000001"/>
    <n v="146.37108648107659"/>
    <x v="1"/>
    <n v="8"/>
    <x v="3"/>
    <n v="0.26160715444068744"/>
    <n v="2.4021138601969732E-4"/>
    <x v="0"/>
    <s v="Aug-2024"/>
    <n v="202408"/>
  </r>
  <r>
    <s v="51218fed-068f-468d-bd6a-75eb747eaafc"/>
    <x v="455"/>
    <x v="6185"/>
    <x v="0"/>
    <x v="2"/>
    <x v="3"/>
    <n v="7"/>
    <n v="945.84"/>
    <n v="0.21"/>
    <n v="5230.4952000000003"/>
    <n v="1418.3927409189339"/>
    <x v="1"/>
    <n v="8"/>
    <x v="3"/>
    <n v="0.27117752462882172"/>
    <n v="3.1717838112154271E-5"/>
    <x v="0"/>
    <s v="Aug-2024"/>
    <n v="202408"/>
  </r>
  <r>
    <s v="630cdb55-cff7-4cd3-a537-22000d4da15e"/>
    <x v="447"/>
    <x v="6186"/>
    <x v="2"/>
    <x v="2"/>
    <x v="0"/>
    <n v="2"/>
    <n v="12.83"/>
    <n v="0.25"/>
    <n v="19.245000000000001"/>
    <n v="1.749086656823623"/>
    <x v="1"/>
    <n v="8"/>
    <x v="3"/>
    <n v="9.0885251069037304E-2"/>
    <n v="9.7427903351519872E-3"/>
    <x v="0"/>
    <s v="Aug-2024"/>
    <n v="202408"/>
  </r>
  <r>
    <s v="c0de3dee-f55c-4c35-9663-db659c9c3119"/>
    <x v="454"/>
    <x v="6187"/>
    <x v="2"/>
    <x v="0"/>
    <x v="8"/>
    <n v="1"/>
    <n v="284.97000000000003"/>
    <n v="0.2"/>
    <n v="227.976"/>
    <n v="61.005388741036981"/>
    <x v="1"/>
    <n v="8"/>
    <x v="3"/>
    <n v="0.2675956624427"/>
    <n v="7.0182826262413581E-4"/>
    <x v="0"/>
    <s v="Aug-2024"/>
    <n v="202408"/>
  </r>
  <r>
    <s v="2d6c76cf-f3b8-42ef-98a9-3202c468d16e"/>
    <x v="475"/>
    <x v="6188"/>
    <x v="0"/>
    <x v="1"/>
    <x v="5"/>
    <n v="9"/>
    <n v="734.64"/>
    <n v="0.1"/>
    <n v="5950.5840000000007"/>
    <n v="1078.7733014091871"/>
    <x v="1"/>
    <n v="8"/>
    <x v="3"/>
    <n v="0.18128864350275317"/>
    <n v="1.5124565924957954E-5"/>
    <x v="0"/>
    <s v="Aug-2024"/>
    <n v="202408"/>
  </r>
  <r>
    <s v="91b52d62-ef60-4bd9-a179-4f07e3053960"/>
    <x v="458"/>
    <x v="6189"/>
    <x v="0"/>
    <x v="0"/>
    <x v="8"/>
    <n v="4"/>
    <n v="48.12"/>
    <n v="0.02"/>
    <n v="188.63040000000001"/>
    <n v="40.691947076176703"/>
    <x v="1"/>
    <n v="8"/>
    <x v="3"/>
    <n v="0.21572316591692908"/>
    <n v="1.0390689941812137E-4"/>
    <x v="0"/>
    <s v="Aug-2024"/>
    <n v="202408"/>
  </r>
  <r>
    <s v="fbfd7058-fa34-4bfb-8531-95c4f9a841be"/>
    <x v="449"/>
    <x v="6190"/>
    <x v="1"/>
    <x v="2"/>
    <x v="8"/>
    <n v="2"/>
    <n v="972.33"/>
    <n v="0.02"/>
    <n v="1905.7668000000001"/>
    <n v="438.76689735955648"/>
    <x v="1"/>
    <n v="8"/>
    <x v="3"/>
    <n v="0.23023115806170852"/>
    <n v="1.0284574167206606E-5"/>
    <x v="0"/>
    <s v="Aug-2024"/>
    <n v="202408"/>
  </r>
  <r>
    <s v="fe6eab2c-1055-4c8b-86b2-617de347f1df"/>
    <x v="464"/>
    <x v="2600"/>
    <x v="2"/>
    <x v="0"/>
    <x v="6"/>
    <n v="3"/>
    <n v="129.22999999999999"/>
    <n v="0.18"/>
    <n v="317.9058"/>
    <n v="75.480155335462882"/>
    <x v="1"/>
    <n v="8"/>
    <x v="3"/>
    <n v="0.23742931187623151"/>
    <n v="4.6428847790760665E-4"/>
    <x v="0"/>
    <s v="Aug-2024"/>
    <n v="202408"/>
  </r>
  <r>
    <s v="80da04ef-cc5e-4d17-b9fb-5e8aec06b75c"/>
    <x v="449"/>
    <x v="6191"/>
    <x v="1"/>
    <x v="2"/>
    <x v="6"/>
    <n v="6"/>
    <n v="536.39"/>
    <n v="0.1"/>
    <n v="2896.5059999999999"/>
    <n v="805.22565158168356"/>
    <x v="1"/>
    <n v="8"/>
    <x v="3"/>
    <n v="0.27799895860104679"/>
    <n v="3.1071919063865222E-5"/>
    <x v="0"/>
    <s v="Aug-2024"/>
    <n v="202408"/>
  </r>
  <r>
    <s v="6a771053-299d-4342-b425-6d854c78b0e6"/>
    <x v="460"/>
    <x v="6192"/>
    <x v="2"/>
    <x v="2"/>
    <x v="5"/>
    <n v="4"/>
    <n v="586.87"/>
    <n v="0.26"/>
    <n v="1737.1351999999999"/>
    <n v="507.27612837138628"/>
    <x v="1"/>
    <n v="8"/>
    <x v="3"/>
    <n v="0.29201879529663916"/>
    <n v="1.107570671528618E-4"/>
    <x v="0"/>
    <s v="Aug-2024"/>
    <n v="202408"/>
  </r>
  <r>
    <s v="32592138-a9be-4304-a538-091bb78373a7"/>
    <x v="452"/>
    <x v="6193"/>
    <x v="1"/>
    <x v="2"/>
    <x v="0"/>
    <n v="6"/>
    <n v="579.34"/>
    <n v="0.28000000000000003"/>
    <n v="2502.7487999999998"/>
    <n v="656.71266636806047"/>
    <x v="1"/>
    <n v="8"/>
    <x v="3"/>
    <n v="0.262396556285657"/>
    <n v="8.0551432089389085E-5"/>
    <x v="0"/>
    <s v="Aug-2024"/>
    <n v="202408"/>
  </r>
  <r>
    <s v="9675f245-7df7-4394-baf9-404f832e1ef6"/>
    <x v="452"/>
    <x v="6194"/>
    <x v="3"/>
    <x v="2"/>
    <x v="1"/>
    <n v="1"/>
    <n v="758.94"/>
    <n v="0.09"/>
    <n v="690.63540000000012"/>
    <n v="111.2802160713041"/>
    <x v="1"/>
    <n v="8"/>
    <x v="3"/>
    <n v="0.16112729824058261"/>
    <n v="1.1858644952170131E-4"/>
    <x v="0"/>
    <s v="Aug-2024"/>
    <n v="202408"/>
  </r>
  <r>
    <s v="83bcbfbf-189a-4e51-ac6e-6c7040c29f43"/>
    <x v="447"/>
    <x v="6195"/>
    <x v="0"/>
    <x v="1"/>
    <x v="9"/>
    <n v="4"/>
    <n v="127.24"/>
    <n v="0.27"/>
    <n v="371.54079999999999"/>
    <n v="111.3709396533211"/>
    <x v="1"/>
    <n v="8"/>
    <x v="3"/>
    <n v="0.29975426562391294"/>
    <n v="5.3049355548569633E-4"/>
    <x v="0"/>
    <s v="Aug-2024"/>
    <n v="202408"/>
  </r>
  <r>
    <s v="422a45cf-aadf-4d17-81c6-69f37331a4ab"/>
    <x v="459"/>
    <x v="6196"/>
    <x v="2"/>
    <x v="2"/>
    <x v="4"/>
    <n v="7"/>
    <n v="677.76"/>
    <n v="0.2"/>
    <n v="3795.4560000000001"/>
    <n v="768.77091865471596"/>
    <x v="1"/>
    <n v="8"/>
    <x v="3"/>
    <n v="0.20255034405739808"/>
    <n v="4.2155672467287203E-5"/>
    <x v="0"/>
    <s v="Aug-2024"/>
    <n v="202408"/>
  </r>
  <r>
    <s v="d248e8ea-db4b-4b8c-932f-1440bd9a6690"/>
    <x v="475"/>
    <x v="6197"/>
    <x v="1"/>
    <x v="1"/>
    <x v="1"/>
    <n v="2"/>
    <n v="888.03"/>
    <n v="0.12"/>
    <n v="1562.9328"/>
    <n v="423.86678179712283"/>
    <x v="1"/>
    <n v="8"/>
    <x v="3"/>
    <n v="0.27119962022495325"/>
    <n v="6.7565284956589298E-5"/>
    <x v="0"/>
    <s v="Aug-2024"/>
    <n v="202408"/>
  </r>
  <r>
    <s v="2add23f6-1fd7-4a5b-a139-ebf839fe87eb"/>
    <x v="450"/>
    <x v="6198"/>
    <x v="3"/>
    <x v="2"/>
    <x v="0"/>
    <n v="4"/>
    <n v="505.35"/>
    <n v="0.02"/>
    <n v="1980.972"/>
    <n v="130.0493059766896"/>
    <x v="1"/>
    <n v="8"/>
    <x v="3"/>
    <n v="6.5649239856337999E-2"/>
    <n v="9.8941327792618969E-6"/>
    <x v="0"/>
    <s v="Aug-2024"/>
    <n v="202408"/>
  </r>
  <r>
    <s v="7165efd2-41d1-41fa-be2c-1ce0b0803785"/>
    <x v="453"/>
    <x v="6199"/>
    <x v="2"/>
    <x v="2"/>
    <x v="0"/>
    <n v="5"/>
    <n v="111.81"/>
    <n v="0.21"/>
    <n v="441.64949999999999"/>
    <n v="117.00072897371641"/>
    <x v="1"/>
    <n v="8"/>
    <x v="3"/>
    <n v="0.26491760768146777"/>
    <n v="3.7563724174939633E-4"/>
    <x v="0"/>
    <s v="Aug-2024"/>
    <n v="202408"/>
  </r>
  <r>
    <s v="6af60238-c336-4a93-8e2d-5c2bcb688c99"/>
    <x v="459"/>
    <x v="6200"/>
    <x v="1"/>
    <x v="1"/>
    <x v="4"/>
    <n v="6"/>
    <n v="835.62"/>
    <n v="0.15"/>
    <n v="4261.6620000000003"/>
    <n v="279.05247987010432"/>
    <x v="1"/>
    <n v="8"/>
    <x v="3"/>
    <n v="6.5479730647363468E-2"/>
    <n v="2.9917905267944759E-5"/>
    <x v="0"/>
    <s v="Aug-2024"/>
    <n v="202408"/>
  </r>
  <r>
    <s v="cc00da70-5e6c-4a0c-b92d-f92ae8416d56"/>
    <x v="452"/>
    <x v="4506"/>
    <x v="0"/>
    <x v="1"/>
    <x v="7"/>
    <n v="2"/>
    <n v="247.74"/>
    <n v="0.1"/>
    <n v="445.93200000000002"/>
    <n v="123.0928767551552"/>
    <x v="1"/>
    <n v="8"/>
    <x v="3"/>
    <n v="0.27603508327537651"/>
    <n v="2.0182449342052151E-4"/>
    <x v="0"/>
    <s v="Aug-2024"/>
    <n v="202408"/>
  </r>
  <r>
    <s v="b1db9a97-1b79-4260-adae-65ec0c275947"/>
    <x v="470"/>
    <x v="6201"/>
    <x v="0"/>
    <x v="2"/>
    <x v="2"/>
    <n v="9"/>
    <n v="548"/>
    <n v="0.06"/>
    <n v="4636.08"/>
    <n v="742.47359288030407"/>
    <x v="1"/>
    <n v="8"/>
    <x v="3"/>
    <n v="0.16015116065303103"/>
    <n v="1.2165450121654501E-5"/>
    <x v="0"/>
    <s v="Aug-2024"/>
    <n v="202408"/>
  </r>
  <r>
    <s v="77f405de-9055-4acc-817f-8793e79c1f8c"/>
    <x v="472"/>
    <x v="6202"/>
    <x v="3"/>
    <x v="1"/>
    <x v="5"/>
    <n v="6"/>
    <n v="673.46"/>
    <n v="0.13"/>
    <n v="3515.4612000000002"/>
    <n v="819.44994172071677"/>
    <x v="1"/>
    <n v="8"/>
    <x v="3"/>
    <n v="0.23309884396411962"/>
    <n v="3.2172165632207802E-5"/>
    <x v="0"/>
    <s v="Aug-2024"/>
    <n v="202408"/>
  </r>
  <r>
    <s v="a3487807-e110-48e5-9452-0dbc00a75183"/>
    <x v="462"/>
    <x v="6203"/>
    <x v="2"/>
    <x v="0"/>
    <x v="7"/>
    <n v="7"/>
    <n v="999.86"/>
    <n v="0.09"/>
    <n v="6369.1082000000006"/>
    <n v="1367.62625734371"/>
    <x v="1"/>
    <n v="8"/>
    <x v="3"/>
    <n v="0.21472806151161161"/>
    <n v="1.2858943109178141E-5"/>
    <x v="0"/>
    <s v="Aug-2024"/>
    <n v="202408"/>
  </r>
  <r>
    <s v="2acd8e12-7583-43a9-9bf0-f662863098f9"/>
    <x v="471"/>
    <x v="6204"/>
    <x v="1"/>
    <x v="0"/>
    <x v="6"/>
    <n v="5"/>
    <n v="941.87"/>
    <n v="0.21"/>
    <n v="3720.386500000001"/>
    <n v="897.87469655273117"/>
    <x v="1"/>
    <n v="8"/>
    <x v="3"/>
    <n v="0.24133909112742208"/>
    <n v="4.4592141165978317E-5"/>
    <x v="0"/>
    <s v="Aug-2024"/>
    <n v="202408"/>
  </r>
  <r>
    <s v="99d66d2d-c368-4386-a026-4ca42c13fe3b"/>
    <x v="472"/>
    <x v="6205"/>
    <x v="2"/>
    <x v="2"/>
    <x v="4"/>
    <n v="6"/>
    <n v="640.61"/>
    <n v="0.24"/>
    <n v="2921.1815999999999"/>
    <n v="528.61909578941015"/>
    <x v="1"/>
    <n v="8"/>
    <x v="3"/>
    <n v="0.18096070979955856"/>
    <n v="6.2440486411389145E-5"/>
    <x v="0"/>
    <s v="Aug-2024"/>
    <n v="202408"/>
  </r>
  <r>
    <s v="22139a85-10e9-41a0-bc77-25cff5f47720"/>
    <x v="451"/>
    <x v="6206"/>
    <x v="2"/>
    <x v="0"/>
    <x v="3"/>
    <n v="4"/>
    <n v="250.58"/>
    <n v="0.15"/>
    <n v="851.97199999999998"/>
    <n v="104.5422033468505"/>
    <x v="1"/>
    <n v="8"/>
    <x v="3"/>
    <n v="0.12270614920073723"/>
    <n v="1.4965280549126026E-4"/>
    <x v="0"/>
    <s v="Aug-2024"/>
    <n v="202408"/>
  </r>
  <r>
    <s v="7c5c080b-c989-49a9-842f-69ab7e4c1403"/>
    <x v="471"/>
    <x v="6207"/>
    <x v="2"/>
    <x v="1"/>
    <x v="3"/>
    <n v="9"/>
    <n v="592.05999999999995"/>
    <n v="0.19"/>
    <n v="4316.1173999999992"/>
    <n v="681.73486570262639"/>
    <x v="1"/>
    <n v="8"/>
    <x v="3"/>
    <n v="0.15795095511132912"/>
    <n v="3.5657046770785251E-5"/>
    <x v="0"/>
    <s v="Aug-2024"/>
    <n v="202408"/>
  </r>
  <r>
    <s v="0d88a6ee-5379-401b-ae5e-0acd6647568e"/>
    <x v="463"/>
    <x v="6208"/>
    <x v="2"/>
    <x v="0"/>
    <x v="5"/>
    <n v="4"/>
    <n v="46.4"/>
    <n v="0.04"/>
    <n v="178.17599999999999"/>
    <n v="27.738968944624389"/>
    <x v="1"/>
    <n v="8"/>
    <x v="3"/>
    <n v="0.15568297045968252"/>
    <n v="2.1551724137931037E-4"/>
    <x v="0"/>
    <s v="Aug-2024"/>
    <n v="202408"/>
  </r>
  <r>
    <s v="fa60691e-423a-4684-b165-cfa37ce5e98e"/>
    <x v="453"/>
    <x v="6209"/>
    <x v="2"/>
    <x v="2"/>
    <x v="0"/>
    <n v="5"/>
    <n v="327.18"/>
    <n v="0.08"/>
    <n v="1505.028"/>
    <n v="365.30031199054332"/>
    <x v="1"/>
    <n v="8"/>
    <x v="3"/>
    <n v="0.24271994407449118"/>
    <n v="4.8902744666544411E-5"/>
    <x v="0"/>
    <s v="Aug-2024"/>
    <n v="202408"/>
  </r>
  <r>
    <s v="fccbd9a6-a01d-4b5c-b30b-3cfd9404dde5"/>
    <x v="451"/>
    <x v="6210"/>
    <x v="3"/>
    <x v="1"/>
    <x v="4"/>
    <n v="4"/>
    <n v="46.15"/>
    <n v="0.02"/>
    <n v="180.90799999999999"/>
    <n v="53.04289399286413"/>
    <x v="1"/>
    <n v="8"/>
    <x v="3"/>
    <n v="0.29320369465620166"/>
    <n v="1.0834236186348862E-4"/>
    <x v="0"/>
    <s v="Aug-2024"/>
    <n v="202408"/>
  </r>
  <r>
    <s v="a99e9b0f-a8ee-4f16-8c6d-248ef8b8c4df"/>
    <x v="449"/>
    <x v="6211"/>
    <x v="2"/>
    <x v="1"/>
    <x v="1"/>
    <n v="6"/>
    <n v="837.71"/>
    <n v="0.16"/>
    <n v="4222.0583999999999"/>
    <n v="603.61958553102772"/>
    <x v="1"/>
    <n v="8"/>
    <x v="3"/>
    <n v="0.1429680805767698"/>
    <n v="3.1832814060553968E-5"/>
    <x v="0"/>
    <s v="Aug-2024"/>
    <n v="202408"/>
  </r>
  <r>
    <s v="3716f6fc-5e4c-4210-afac-aa223913d931"/>
    <x v="473"/>
    <x v="6212"/>
    <x v="1"/>
    <x v="0"/>
    <x v="9"/>
    <n v="7"/>
    <n v="119.94"/>
    <n v="0.14000000000000001"/>
    <n v="722.03879999999992"/>
    <n v="58.761146621728443"/>
    <x v="1"/>
    <n v="8"/>
    <x v="3"/>
    <n v="8.1382256219095769E-2"/>
    <n v="1.6675004168751045E-4"/>
    <x v="0"/>
    <s v="Aug-2024"/>
    <n v="202408"/>
  </r>
  <r>
    <s v="1ccc39b1-d35d-415d-b04b-038cf9f1b4ea"/>
    <x v="455"/>
    <x v="6213"/>
    <x v="1"/>
    <x v="1"/>
    <x v="1"/>
    <n v="5"/>
    <n v="542.63"/>
    <n v="0.05"/>
    <n v="2577.4924999999998"/>
    <n v="714.70868983901369"/>
    <x v="1"/>
    <n v="8"/>
    <x v="3"/>
    <n v="0.27728836838090265"/>
    <n v="1.8428763614249121E-5"/>
    <x v="0"/>
    <s v="Aug-2024"/>
    <n v="202408"/>
  </r>
  <r>
    <s v="edfab874-4b1b-4c30-bf86-0c069ef5b2ad"/>
    <x v="461"/>
    <x v="6214"/>
    <x v="1"/>
    <x v="2"/>
    <x v="4"/>
    <n v="5"/>
    <n v="631.32000000000005"/>
    <n v="0.04"/>
    <n v="3030.3359999999998"/>
    <n v="255.49961234491209"/>
    <x v="1"/>
    <n v="8"/>
    <x v="3"/>
    <n v="8.4313954737993455E-2"/>
    <n v="1.2671862130140023E-5"/>
    <x v="0"/>
    <s v="Aug-2024"/>
    <n v="202408"/>
  </r>
  <r>
    <s v="5742fc2d-9aa5-4cb0-bbbd-77af2830d3a5"/>
    <x v="453"/>
    <x v="6215"/>
    <x v="2"/>
    <x v="0"/>
    <x v="7"/>
    <n v="1"/>
    <n v="697.45"/>
    <n v="0.17"/>
    <n v="578.88350000000003"/>
    <n v="138.3664314001534"/>
    <x v="1"/>
    <n v="8"/>
    <x v="3"/>
    <n v="0.23902293190279805"/>
    <n v="2.4374507133127822E-4"/>
    <x v="0"/>
    <s v="Aug-2024"/>
    <n v="202408"/>
  </r>
  <r>
    <s v="31cbc610-9521-4d5c-bad9-6ee846c2d7d8"/>
    <x v="450"/>
    <x v="6216"/>
    <x v="0"/>
    <x v="0"/>
    <x v="6"/>
    <n v="9"/>
    <n v="114.75"/>
    <n v="0.25"/>
    <n v="774.5625"/>
    <n v="117.400084469256"/>
    <x v="1"/>
    <n v="8"/>
    <x v="3"/>
    <n v="0.15156954341225659"/>
    <n v="2.4207213749697409E-4"/>
    <x v="0"/>
    <s v="Aug-2024"/>
    <n v="202408"/>
  </r>
  <r>
    <s v="581d377a-2573-4c77-bccd-7f00cbf51113"/>
    <x v="461"/>
    <x v="6217"/>
    <x v="2"/>
    <x v="0"/>
    <x v="1"/>
    <n v="4"/>
    <n v="19.89"/>
    <n v="0.2"/>
    <n v="63.648000000000003"/>
    <n v="15.15196918105619"/>
    <x v="1"/>
    <n v="8"/>
    <x v="3"/>
    <n v="0.23805884208547307"/>
    <n v="2.5138260432378081E-3"/>
    <x v="0"/>
    <s v="Aug-2024"/>
    <n v="202408"/>
  </r>
  <r>
    <s v="f7c1ab05-fee7-4e7d-a316-a2b7b83390d6"/>
    <x v="461"/>
    <x v="6218"/>
    <x v="2"/>
    <x v="2"/>
    <x v="0"/>
    <n v="6"/>
    <n v="86.04"/>
    <n v="0.01"/>
    <n v="511.07760000000002"/>
    <n v="78.754367551160669"/>
    <x v="1"/>
    <n v="8"/>
    <x v="3"/>
    <n v="0.15409473542014102"/>
    <n v="1.9370835270416861E-5"/>
    <x v="0"/>
    <s v="Aug-2024"/>
    <n v="202408"/>
  </r>
  <r>
    <s v="b87d8b65-06e6-4810-b4a3-a66afca32b37"/>
    <x v="453"/>
    <x v="6219"/>
    <x v="2"/>
    <x v="1"/>
    <x v="9"/>
    <n v="1"/>
    <n v="514.79"/>
    <n v="0.2"/>
    <n v="411.83199999999999"/>
    <n v="48.289783370004884"/>
    <x v="1"/>
    <n v="8"/>
    <x v="3"/>
    <n v="0.11725602519960782"/>
    <n v="3.8850793527457801E-4"/>
    <x v="0"/>
    <s v="Aug-2024"/>
    <n v="202408"/>
  </r>
  <r>
    <s v="d76ed99b-4fec-46ac-9d42-ea93b4a03b4d"/>
    <x v="474"/>
    <x v="5620"/>
    <x v="1"/>
    <x v="1"/>
    <x v="5"/>
    <n v="1"/>
    <n v="506.17"/>
    <n v="0.25"/>
    <n v="379.6275"/>
    <n v="48.69795429891127"/>
    <x v="1"/>
    <n v="8"/>
    <x v="3"/>
    <n v="0.12827825776296836"/>
    <n v="4.9390520971215204E-4"/>
    <x v="0"/>
    <s v="Aug-2024"/>
    <n v="202408"/>
  </r>
  <r>
    <s v="607e7296-a02c-4a16-9cc3-0678c1ff5128"/>
    <x v="455"/>
    <x v="6220"/>
    <x v="2"/>
    <x v="1"/>
    <x v="2"/>
    <n v="4"/>
    <n v="381.82"/>
    <n v="0.01"/>
    <n v="1512.0072"/>
    <n v="85.81955632053095"/>
    <x v="1"/>
    <n v="8"/>
    <x v="3"/>
    <n v="5.6758695540954404E-2"/>
    <n v="6.5475878686291975E-6"/>
    <x v="0"/>
    <s v="Aug-2024"/>
    <n v="202408"/>
  </r>
  <r>
    <s v="60779bd5-44be-4c1f-8e66-ea7a7bb6b467"/>
    <x v="447"/>
    <x v="6221"/>
    <x v="0"/>
    <x v="0"/>
    <x v="4"/>
    <n v="9"/>
    <n v="535.91"/>
    <n v="0.13"/>
    <n v="4196.1752999999999"/>
    <n v="412.34040316387592"/>
    <x v="1"/>
    <n v="8"/>
    <x v="3"/>
    <n v="9.8265771490498963E-2"/>
    <n v="2.695311609121764E-5"/>
    <x v="0"/>
    <s v="Aug-2024"/>
    <n v="202408"/>
  </r>
  <r>
    <s v="1a8203b0-5a35-4d40-b807-c3eece679b34"/>
    <x v="468"/>
    <x v="6222"/>
    <x v="2"/>
    <x v="0"/>
    <x v="0"/>
    <n v="5"/>
    <n v="749.91"/>
    <n v="0.28000000000000003"/>
    <n v="2699.6759999999999"/>
    <n v="463.23233449607977"/>
    <x v="1"/>
    <n v="8"/>
    <x v="3"/>
    <n v="0.1715881218694687"/>
    <n v="7.4675627741995713E-5"/>
    <x v="0"/>
    <s v="Aug-2024"/>
    <n v="202408"/>
  </r>
  <r>
    <s v="ae34c762-1554-4211-98b0-720301952728"/>
    <x v="448"/>
    <x v="6223"/>
    <x v="0"/>
    <x v="2"/>
    <x v="7"/>
    <n v="5"/>
    <n v="332.52"/>
    <n v="7.0000000000000007E-2"/>
    <n v="1546.2180000000001"/>
    <n v="287.24328201168811"/>
    <x v="1"/>
    <n v="8"/>
    <x v="3"/>
    <n v="0.18577152898988894"/>
    <n v="4.2102730662817282E-5"/>
    <x v="0"/>
    <s v="Aug-2024"/>
    <n v="202408"/>
  </r>
  <r>
    <s v="22ae1d21-63ae-4aa3-a33b-0b2dc3a4b67d"/>
    <x v="475"/>
    <x v="6224"/>
    <x v="3"/>
    <x v="1"/>
    <x v="1"/>
    <n v="5"/>
    <n v="838.93"/>
    <n v="0.06"/>
    <n v="3942.971"/>
    <n v="921.60237971538618"/>
    <x v="1"/>
    <n v="8"/>
    <x v="3"/>
    <n v="0.23373298452242894"/>
    <n v="1.430393477405743E-5"/>
    <x v="0"/>
    <s v="Aug-2024"/>
    <n v="202408"/>
  </r>
  <r>
    <s v="5e620034-8e14-407a-8798-edcf918f04a3"/>
    <x v="447"/>
    <x v="6225"/>
    <x v="3"/>
    <x v="2"/>
    <x v="6"/>
    <n v="8"/>
    <n v="919.35"/>
    <n v="0.22"/>
    <n v="5736.7440000000006"/>
    <n v="562.09572569118995"/>
    <x v="1"/>
    <n v="8"/>
    <x v="3"/>
    <n v="9.798166445830421E-2"/>
    <n v="2.9912438135639308E-5"/>
    <x v="0"/>
    <s v="Aug-2024"/>
    <n v="202408"/>
  </r>
  <r>
    <s v="3e923b28-944c-4ae9-9d03-cc3b8418789e"/>
    <x v="472"/>
    <x v="6226"/>
    <x v="0"/>
    <x v="2"/>
    <x v="2"/>
    <n v="7"/>
    <n v="388.37"/>
    <n v="0.22"/>
    <n v="2120.5001999999999"/>
    <n v="475.00088403584431"/>
    <x v="1"/>
    <n v="8"/>
    <x v="3"/>
    <n v="0.22400416846734761"/>
    <n v="8.0924302671605498E-5"/>
    <x v="0"/>
    <s v="Aug-2024"/>
    <n v="202408"/>
  </r>
  <r>
    <s v="b10aa72d-3d84-4509-9879-4ad08b4ce239"/>
    <x v="452"/>
    <x v="6227"/>
    <x v="1"/>
    <x v="1"/>
    <x v="8"/>
    <n v="8"/>
    <n v="678.06"/>
    <n v="0.09"/>
    <n v="4936.2767999999996"/>
    <n v="1423.0918523421551"/>
    <x v="1"/>
    <n v="8"/>
    <x v="3"/>
    <n v="0.28829255530041492"/>
    <n v="1.6591452083886383E-5"/>
    <x v="0"/>
    <s v="Aug-2024"/>
    <n v="202408"/>
  </r>
  <r>
    <s v="88766e76-4d71-41f2-b7aa-599f371fc881"/>
    <x v="471"/>
    <x v="2193"/>
    <x v="3"/>
    <x v="0"/>
    <x v="1"/>
    <n v="2"/>
    <n v="8.31"/>
    <n v="0.08"/>
    <n v="15.2904"/>
    <n v="3.9633026213681362"/>
    <x v="1"/>
    <n v="8"/>
    <x v="3"/>
    <n v="0.25920202358134098"/>
    <n v="4.8134777376654635E-3"/>
    <x v="0"/>
    <s v="Aug-2024"/>
    <n v="202408"/>
  </r>
  <r>
    <s v="850b478c-bf22-48d7-85c3-b14b2ce6e5c2"/>
    <x v="464"/>
    <x v="6228"/>
    <x v="3"/>
    <x v="1"/>
    <x v="2"/>
    <n v="5"/>
    <n v="789.92"/>
    <n v="0.13"/>
    <n v="3436.152"/>
    <n v="579.73956656222322"/>
    <x v="1"/>
    <n v="8"/>
    <x v="3"/>
    <n v="0.16871767214087829"/>
    <n v="3.291472554182702E-5"/>
    <x v="0"/>
    <s v="Aug-2024"/>
    <n v="202408"/>
  </r>
  <r>
    <s v="cdc3be1a-2925-4445-b6e8-2c4672df37e1"/>
    <x v="464"/>
    <x v="6229"/>
    <x v="0"/>
    <x v="0"/>
    <x v="4"/>
    <n v="9"/>
    <n v="94.36"/>
    <n v="0.1"/>
    <n v="764.31600000000003"/>
    <n v="41.990240631550172"/>
    <x v="1"/>
    <n v="8"/>
    <x v="3"/>
    <n v="5.4938324765607643E-2"/>
    <n v="1.1775234327163111E-4"/>
    <x v="0"/>
    <s v="Aug-2024"/>
    <n v="202408"/>
  </r>
  <r>
    <s v="c47a3e5d-f076-44dd-aab2-e186b1d9f120"/>
    <x v="462"/>
    <x v="6230"/>
    <x v="3"/>
    <x v="0"/>
    <x v="3"/>
    <n v="6"/>
    <n v="885.7"/>
    <n v="0.06"/>
    <n v="4995.348"/>
    <n v="1176.0728383193909"/>
    <x v="1"/>
    <n v="8"/>
    <x v="3"/>
    <n v="0.23543361509936664"/>
    <n v="1.1290504685559442E-5"/>
    <x v="0"/>
    <s v="Aug-2024"/>
    <n v="202408"/>
  </r>
  <r>
    <s v="299c6185-38e8-401c-809b-8acc50c115ee"/>
    <x v="466"/>
    <x v="6231"/>
    <x v="1"/>
    <x v="1"/>
    <x v="0"/>
    <n v="5"/>
    <n v="40.619999999999997"/>
    <n v="0"/>
    <n v="203.1"/>
    <n v="42.596173338553257"/>
    <x v="1"/>
    <n v="8"/>
    <x v="3"/>
    <n v="0.20973005090375804"/>
    <n v="0"/>
    <x v="1"/>
    <s v="Aug-2024"/>
    <n v="202408"/>
  </r>
  <r>
    <s v="51a2fa1c-d622-4800-95a2-8878b7f18094"/>
    <x v="466"/>
    <x v="6232"/>
    <x v="0"/>
    <x v="2"/>
    <x v="0"/>
    <n v="3"/>
    <n v="961.39"/>
    <n v="0.22"/>
    <n v="2249.6525999999999"/>
    <n v="670.91256851094954"/>
    <x v="1"/>
    <n v="8"/>
    <x v="3"/>
    <n v="0.29822941040361056"/>
    <n v="7.6278444058429287E-5"/>
    <x v="0"/>
    <s v="Aug-2024"/>
    <n v="202408"/>
  </r>
  <r>
    <s v="4bf190dc-7de2-418b-9d05-7ffa2b13d625"/>
    <x v="468"/>
    <x v="6233"/>
    <x v="1"/>
    <x v="1"/>
    <x v="5"/>
    <n v="6"/>
    <n v="89.21"/>
    <n v="0"/>
    <n v="535.26"/>
    <n v="34.577733225999047"/>
    <x v="1"/>
    <n v="8"/>
    <x v="3"/>
    <n v="6.4599882722413501E-2"/>
    <n v="0"/>
    <x v="1"/>
    <s v="Aug-2024"/>
    <n v="202408"/>
  </r>
  <r>
    <s v="85a58848-806f-4882-a028-d9a8b16cbfaa"/>
    <x v="474"/>
    <x v="6234"/>
    <x v="0"/>
    <x v="1"/>
    <x v="7"/>
    <n v="9"/>
    <n v="750.76"/>
    <n v="0.14000000000000001"/>
    <n v="5810.8824000000004"/>
    <n v="1118.0347634308609"/>
    <x v="1"/>
    <n v="8"/>
    <x v="3"/>
    <n v="0.19240361213141413"/>
    <n v="2.0719744732744894E-5"/>
    <x v="0"/>
    <s v="Aug-2024"/>
    <n v="202408"/>
  </r>
  <r>
    <s v="6204635e-27a6-4f5a-a9b3-2fb88d454e80"/>
    <x v="455"/>
    <x v="1029"/>
    <x v="1"/>
    <x v="2"/>
    <x v="8"/>
    <n v="9"/>
    <n v="144.78"/>
    <n v="0.03"/>
    <n v="1263.9294"/>
    <n v="265.37763070206381"/>
    <x v="1"/>
    <n v="8"/>
    <x v="3"/>
    <n v="0.20996238453038898"/>
    <n v="2.3023437859741215E-5"/>
    <x v="0"/>
    <s v="Aug-2024"/>
    <n v="202408"/>
  </r>
  <r>
    <s v="549e84db-7aa7-400a-a765-961d6add422b"/>
    <x v="464"/>
    <x v="6235"/>
    <x v="1"/>
    <x v="1"/>
    <x v="9"/>
    <n v="2"/>
    <n v="228.67"/>
    <n v="0.11"/>
    <n v="407.0326"/>
    <n v="60.408658839158583"/>
    <x v="1"/>
    <n v="8"/>
    <x v="3"/>
    <n v="0.14841233561920736"/>
    <n v="2.4052127520006998E-4"/>
    <x v="0"/>
    <s v="Aug-2024"/>
    <n v="202408"/>
  </r>
  <r>
    <s v="0d6eb463-a5fb-4dd3-871e-77ef4abc7e68"/>
    <x v="473"/>
    <x v="6236"/>
    <x v="0"/>
    <x v="2"/>
    <x v="5"/>
    <n v="7"/>
    <n v="53.2"/>
    <n v="0.24"/>
    <n v="283.024"/>
    <n v="80.85475246456555"/>
    <x v="1"/>
    <n v="8"/>
    <x v="3"/>
    <n v="0.28568161168157313"/>
    <n v="6.4446831364124593E-4"/>
    <x v="0"/>
    <s v="Aug-2024"/>
    <n v="202408"/>
  </r>
  <r>
    <s v="5e188738-cc9a-433b-9ae6-48885676ca46"/>
    <x v="450"/>
    <x v="6237"/>
    <x v="2"/>
    <x v="1"/>
    <x v="3"/>
    <n v="5"/>
    <n v="721.79"/>
    <n v="0.21"/>
    <n v="2851.0704999999998"/>
    <n v="304.67842713579722"/>
    <x v="1"/>
    <n v="8"/>
    <x v="3"/>
    <n v="0.10686457144283076"/>
    <n v="5.8188669834716467E-5"/>
    <x v="0"/>
    <s v="Aug-2024"/>
    <n v="202408"/>
  </r>
  <r>
    <s v="aa104e17-ccdf-4fed-8f51-69c7cf8a5ccb"/>
    <x v="447"/>
    <x v="6238"/>
    <x v="1"/>
    <x v="1"/>
    <x v="6"/>
    <n v="4"/>
    <n v="598.79"/>
    <n v="0.24"/>
    <n v="1820.3216"/>
    <n v="419.11400419107707"/>
    <x v="1"/>
    <n v="8"/>
    <x v="3"/>
    <n v="0.23024173541152129"/>
    <n v="1.0020207418293559E-4"/>
    <x v="0"/>
    <s v="Aug-2024"/>
    <n v="202408"/>
  </r>
  <r>
    <s v="8e985128-e486-4275-934b-df4c9ae977c5"/>
    <x v="464"/>
    <x v="6239"/>
    <x v="2"/>
    <x v="2"/>
    <x v="1"/>
    <n v="8"/>
    <n v="335.58"/>
    <n v="0.01"/>
    <n v="2657.7936"/>
    <n v="406.93226434812652"/>
    <x v="1"/>
    <n v="8"/>
    <x v="3"/>
    <n v="0.15310905419748416"/>
    <n v="3.724894213004351E-6"/>
    <x v="0"/>
    <s v="Aug-2024"/>
    <n v="202408"/>
  </r>
  <r>
    <s v="9d4e3f69-fdd7-40e5-a371-b6b01ec4c5e5"/>
    <x v="451"/>
    <x v="6240"/>
    <x v="2"/>
    <x v="0"/>
    <x v="8"/>
    <n v="9"/>
    <n v="606.67999999999995"/>
    <n v="0.15"/>
    <n v="4641.1019999999999"/>
    <n v="856.30638588834302"/>
    <x v="1"/>
    <n v="8"/>
    <x v="3"/>
    <n v="0.18450497013173661"/>
    <n v="2.7471923693984746E-5"/>
    <x v="0"/>
    <s v="Aug-2024"/>
    <n v="202408"/>
  </r>
  <r>
    <s v="0b9650c6-244a-4e50-b0b6-57d30f145682"/>
    <x v="476"/>
    <x v="20"/>
    <x v="3"/>
    <x v="2"/>
    <x v="9"/>
    <n v="6"/>
    <n v="870.73"/>
    <n v="0.13"/>
    <n v="4545.2106000000003"/>
    <n v="659.65811335843068"/>
    <x v="1"/>
    <n v="8"/>
    <x v="3"/>
    <n v="0.14513257391383155"/>
    <n v="2.4883335438846332E-5"/>
    <x v="0"/>
    <s v="Aug-2024"/>
    <n v="202408"/>
  </r>
  <r>
    <s v="b3ce2c5a-f181-4f31-8fc7-e3e09d85d68a"/>
    <x v="447"/>
    <x v="6241"/>
    <x v="3"/>
    <x v="1"/>
    <x v="5"/>
    <n v="3"/>
    <n v="766.71"/>
    <n v="0.16"/>
    <n v="1932.1092000000001"/>
    <n v="157.16054921205219"/>
    <x v="1"/>
    <n v="8"/>
    <x v="3"/>
    <n v="8.1341442405042208E-2"/>
    <n v="6.9561285666462335E-5"/>
    <x v="0"/>
    <s v="Aug-2024"/>
    <n v="202408"/>
  </r>
  <r>
    <s v="0b0b0822-9499-4e57-a33d-a14fdbd2c37e"/>
    <x v="466"/>
    <x v="6242"/>
    <x v="1"/>
    <x v="1"/>
    <x v="0"/>
    <n v="1"/>
    <n v="320.31"/>
    <n v="0.27"/>
    <n v="233.8263"/>
    <n v="44.91292705820586"/>
    <x v="1"/>
    <n v="8"/>
    <x v="3"/>
    <n v="0.19207816681958298"/>
    <n v="8.429334082607475E-4"/>
    <x v="0"/>
    <s v="Aug-2024"/>
    <n v="202408"/>
  </r>
  <r>
    <s v="d7e7bf30-48b8-4cb2-89c2-08a7da82f7f0"/>
    <x v="474"/>
    <x v="6243"/>
    <x v="0"/>
    <x v="1"/>
    <x v="8"/>
    <n v="6"/>
    <n v="238.75"/>
    <n v="0.26"/>
    <n v="1060.05"/>
    <n v="152.08900266380559"/>
    <x v="1"/>
    <n v="8"/>
    <x v="3"/>
    <n v="0.1434734235779497"/>
    <n v="1.8150087260034904E-4"/>
    <x v="0"/>
    <s v="Aug-2024"/>
    <n v="202408"/>
  </r>
  <r>
    <s v="869c25aa-74df-449b-a46f-c5d37b8ac028"/>
    <x v="468"/>
    <x v="6244"/>
    <x v="0"/>
    <x v="1"/>
    <x v="0"/>
    <n v="9"/>
    <n v="919.35"/>
    <n v="0.2"/>
    <n v="6619.32"/>
    <n v="1929.624743162221"/>
    <x v="1"/>
    <n v="8"/>
    <x v="3"/>
    <n v="0.29151404421635774"/>
    <n v="2.4171667180314596E-5"/>
    <x v="0"/>
    <s v="Aug-2024"/>
    <n v="202408"/>
  </r>
  <r>
    <s v="952a568a-0901-45d0-88a1-146082452426"/>
    <x v="459"/>
    <x v="4839"/>
    <x v="2"/>
    <x v="1"/>
    <x v="9"/>
    <n v="5"/>
    <n v="608.30999999999995"/>
    <n v="0.12"/>
    <n v="2676.5639999999999"/>
    <n v="246.71265255476959"/>
    <x v="1"/>
    <n v="8"/>
    <x v="3"/>
    <n v="9.2175136688220277E-2"/>
    <n v="3.9453568082063422E-5"/>
    <x v="0"/>
    <s v="Aug-2024"/>
    <n v="202408"/>
  </r>
  <r>
    <s v="3f1515ea-01b6-472b-b29b-5c62e974a032"/>
    <x v="464"/>
    <x v="6245"/>
    <x v="1"/>
    <x v="0"/>
    <x v="5"/>
    <n v="5"/>
    <n v="721.87"/>
    <n v="0.2"/>
    <n v="2887.48"/>
    <n v="610.13636469378548"/>
    <x v="1"/>
    <n v="8"/>
    <x v="3"/>
    <n v="0.2113041007015756"/>
    <n v="5.5411639214817079E-5"/>
    <x v="0"/>
    <s v="Aug-2024"/>
    <n v="202408"/>
  </r>
  <r>
    <s v="e0eb6dc2-1408-45a4-8862-4dd7e2a64765"/>
    <x v="450"/>
    <x v="6246"/>
    <x v="1"/>
    <x v="2"/>
    <x v="9"/>
    <n v="2"/>
    <n v="779.19"/>
    <n v="0.21"/>
    <n v="1231.1202000000001"/>
    <n v="352.26919459661622"/>
    <x v="1"/>
    <n v="8"/>
    <x v="3"/>
    <n v="0.28613712503183375"/>
    <n v="1.3475532283525199E-4"/>
    <x v="0"/>
    <s v="Aug-2024"/>
    <n v="202408"/>
  </r>
  <r>
    <s v="722f0c5f-ad01-4209-b6e8-eb8cba03fc37"/>
    <x v="458"/>
    <x v="6247"/>
    <x v="2"/>
    <x v="0"/>
    <x v="3"/>
    <n v="1"/>
    <n v="120.51"/>
    <n v="0.09"/>
    <n v="109.6641"/>
    <n v="14.737054749313881"/>
    <x v="1"/>
    <n v="8"/>
    <x v="3"/>
    <n v="0.13438358359129268"/>
    <n v="7.4682598954443609E-4"/>
    <x v="0"/>
    <s v="Aug-2024"/>
    <n v="202408"/>
  </r>
  <r>
    <s v="b521e1d7-9de3-4e3c-8f9c-95332e7747d3"/>
    <x v="471"/>
    <x v="6248"/>
    <x v="1"/>
    <x v="0"/>
    <x v="0"/>
    <n v="8"/>
    <n v="392.3"/>
    <n v="0.19"/>
    <n v="2542.1039999999998"/>
    <n v="373.48664683748638"/>
    <x v="1"/>
    <n v="8"/>
    <x v="3"/>
    <n v="0.14692028604553017"/>
    <n v="6.0540402752995152E-5"/>
    <x v="0"/>
    <s v="Aug-2024"/>
    <n v="202408"/>
  </r>
  <r>
    <s v="10e638ff-a802-4218-afd2-43c13e345b92"/>
    <x v="472"/>
    <x v="6249"/>
    <x v="0"/>
    <x v="1"/>
    <x v="0"/>
    <n v="6"/>
    <n v="879.64"/>
    <n v="0.27"/>
    <n v="3852.8231999999998"/>
    <n v="308.78112792032039"/>
    <x v="1"/>
    <n v="8"/>
    <x v="3"/>
    <n v="8.0144120789222922E-2"/>
    <n v="5.1157291619298803E-5"/>
    <x v="0"/>
    <s v="Aug-2024"/>
    <n v="202408"/>
  </r>
  <r>
    <s v="54854f63-cdb6-48f4-bb29-d16f15b5bc4c"/>
    <x v="452"/>
    <x v="6250"/>
    <x v="0"/>
    <x v="2"/>
    <x v="1"/>
    <n v="6"/>
    <n v="408.17"/>
    <n v="0.3"/>
    <n v="1714.3140000000001"/>
    <n v="129.97615437983839"/>
    <x v="1"/>
    <n v="8"/>
    <x v="3"/>
    <n v="7.5818172388394653E-2"/>
    <n v="1.2249797878335008E-4"/>
    <x v="0"/>
    <s v="Aug-2024"/>
    <n v="202408"/>
  </r>
  <r>
    <s v="973177e6-7f74-42d0-ab6b-90f8bf6b9356"/>
    <x v="451"/>
    <x v="6251"/>
    <x v="1"/>
    <x v="2"/>
    <x v="4"/>
    <n v="5"/>
    <n v="292.64"/>
    <n v="0.09"/>
    <n v="1331.5119999999999"/>
    <n v="246.8905360255394"/>
    <x v="1"/>
    <n v="8"/>
    <x v="3"/>
    <n v="0.18542118736108981"/>
    <n v="6.1509021323127397E-5"/>
    <x v="0"/>
    <s v="Aug-2024"/>
    <n v="202408"/>
  </r>
  <r>
    <s v="2b182eff-1ab1-4b43-8d76-7779e3a2b7cc"/>
    <x v="464"/>
    <x v="6252"/>
    <x v="2"/>
    <x v="1"/>
    <x v="6"/>
    <n v="7"/>
    <n v="172.56"/>
    <n v="0.23"/>
    <n v="930.09840000000008"/>
    <n v="145.61357389165201"/>
    <x v="1"/>
    <n v="8"/>
    <x v="3"/>
    <n v="0.15655717060867108"/>
    <n v="1.9040996092456453E-4"/>
    <x v="0"/>
    <s v="Aug-2024"/>
    <n v="202408"/>
  </r>
  <r>
    <s v="e40a62de-3fda-42bf-8b47-bf82b6be2562"/>
    <x v="447"/>
    <x v="6253"/>
    <x v="0"/>
    <x v="0"/>
    <x v="5"/>
    <n v="2"/>
    <n v="44.93"/>
    <n v="0.2"/>
    <n v="71.888000000000005"/>
    <n v="3.6836570723886171"/>
    <x v="1"/>
    <n v="8"/>
    <x v="3"/>
    <n v="5.1241612958889057E-2"/>
    <n v="2.2256843979523706E-3"/>
    <x v="0"/>
    <s v="Aug-2024"/>
    <n v="202408"/>
  </r>
  <r>
    <s v="2b76ab33-3bfe-4231-8800-f9ffe8036a02"/>
    <x v="461"/>
    <x v="6254"/>
    <x v="2"/>
    <x v="2"/>
    <x v="1"/>
    <n v="2"/>
    <n v="912.64"/>
    <n v="0.02"/>
    <n v="1788.7744"/>
    <n v="132.03716820594951"/>
    <x v="1"/>
    <n v="8"/>
    <x v="3"/>
    <n v="7.3814321250320614E-2"/>
    <n v="1.0957223001402524E-5"/>
    <x v="0"/>
    <s v="Aug-2024"/>
    <n v="202408"/>
  </r>
  <r>
    <s v="55d9ec57-1f4f-4359-8da3-239b94d28dc4"/>
    <x v="462"/>
    <x v="6255"/>
    <x v="0"/>
    <x v="0"/>
    <x v="1"/>
    <n v="4"/>
    <n v="371.93"/>
    <n v="0.14000000000000001"/>
    <n v="1279.4392"/>
    <n v="223.2604233343317"/>
    <x v="1"/>
    <n v="8"/>
    <x v="3"/>
    <n v="0.17449865795446293"/>
    <n v="9.4103729196354154E-5"/>
    <x v="0"/>
    <s v="Aug-2024"/>
    <n v="202408"/>
  </r>
  <r>
    <s v="696aa6c8-e78a-4f28-9fcc-e6fa3f4bad69"/>
    <x v="463"/>
    <x v="6256"/>
    <x v="1"/>
    <x v="1"/>
    <x v="8"/>
    <n v="3"/>
    <n v="709"/>
    <n v="0.1"/>
    <n v="1914.3"/>
    <n v="110.1560177626326"/>
    <x v="1"/>
    <n v="8"/>
    <x v="3"/>
    <n v="5.7543758952427831E-2"/>
    <n v="4.7014574518100615E-5"/>
    <x v="0"/>
    <s v="Aug-2024"/>
    <n v="202408"/>
  </r>
  <r>
    <s v="888e831b-0b16-4de7-a5fa-07bd15988bc6"/>
    <x v="447"/>
    <x v="6257"/>
    <x v="1"/>
    <x v="1"/>
    <x v="8"/>
    <n v="6"/>
    <n v="461.13"/>
    <n v="0.05"/>
    <n v="2628.4409999999998"/>
    <n v="297.90577996315022"/>
    <x v="1"/>
    <n v="8"/>
    <x v="3"/>
    <n v="0.11333934448715047"/>
    <n v="1.8071548876311094E-5"/>
    <x v="0"/>
    <s v="Aug-2024"/>
    <n v="202408"/>
  </r>
  <r>
    <s v="1e862a9e-010e-43cc-979f-9196104374be"/>
    <x v="455"/>
    <x v="6258"/>
    <x v="2"/>
    <x v="2"/>
    <x v="6"/>
    <n v="4"/>
    <n v="480.86"/>
    <n v="0.13"/>
    <n v="1673.3928000000001"/>
    <n v="497.61753423481241"/>
    <x v="1"/>
    <n v="8"/>
    <x v="3"/>
    <n v="0.29737042864939561"/>
    <n v="6.758723952917689E-5"/>
    <x v="0"/>
    <s v="Aug-2024"/>
    <n v="202408"/>
  </r>
  <r>
    <s v="65fc113e-c881-4a0b-87b3-6dddfc06e684"/>
    <x v="465"/>
    <x v="6259"/>
    <x v="2"/>
    <x v="2"/>
    <x v="7"/>
    <n v="4"/>
    <n v="235.23"/>
    <n v="0.27"/>
    <n v="686.87159999999994"/>
    <n v="102.6469222429787"/>
    <x v="1"/>
    <n v="8"/>
    <x v="3"/>
    <n v="0.14944120887073903"/>
    <n v="2.869531947455682E-4"/>
    <x v="0"/>
    <s v="Aug-2024"/>
    <n v="202408"/>
  </r>
  <r>
    <s v="ee92ee5b-6668-46ab-bb42-510b75c4243d"/>
    <x v="458"/>
    <x v="6260"/>
    <x v="2"/>
    <x v="1"/>
    <x v="2"/>
    <n v="3"/>
    <n v="36.369999999999997"/>
    <n v="0.05"/>
    <n v="103.6545"/>
    <n v="9.3275526158785258"/>
    <x v="1"/>
    <n v="8"/>
    <x v="3"/>
    <n v="8.9986952962761158E-2"/>
    <n v="4.5825313903400246E-4"/>
    <x v="0"/>
    <s v="Aug-2024"/>
    <n v="202408"/>
  </r>
  <r>
    <s v="7ad3874d-3aaf-4e30-aa03-bbdeb8de342c"/>
    <x v="477"/>
    <x v="6261"/>
    <x v="0"/>
    <x v="2"/>
    <x v="6"/>
    <n v="9"/>
    <n v="505.98"/>
    <n v="0.23"/>
    <n v="3506.4414000000002"/>
    <n v="445.57144547318148"/>
    <x v="1"/>
    <n v="8"/>
    <x v="3"/>
    <n v="0.12707226348433528"/>
    <n v="5.0507046831012209E-5"/>
    <x v="0"/>
    <s v="Aug-2024"/>
    <n v="202408"/>
  </r>
  <r>
    <s v="4efdb8bf-af18-453c-9150-426ded27e361"/>
    <x v="452"/>
    <x v="6262"/>
    <x v="1"/>
    <x v="2"/>
    <x v="2"/>
    <n v="1"/>
    <n v="264.95999999999998"/>
    <n v="0.2"/>
    <n v="211.96799999999999"/>
    <n v="42.450827135722683"/>
    <x v="1"/>
    <n v="8"/>
    <x v="3"/>
    <n v="0.20026998007115548"/>
    <n v="7.5483091787439623E-4"/>
    <x v="0"/>
    <s v="Aug-2024"/>
    <n v="202408"/>
  </r>
  <r>
    <s v="7df2aadd-bedc-44ab-955d-e8ae2f7002ee"/>
    <x v="466"/>
    <x v="6263"/>
    <x v="1"/>
    <x v="2"/>
    <x v="5"/>
    <n v="8"/>
    <n v="205.49"/>
    <n v="0.11"/>
    <n v="1463.0888"/>
    <n v="244.1685383406996"/>
    <x v="1"/>
    <n v="8"/>
    <x v="3"/>
    <n v="0.16688565884770604"/>
    <n v="6.6913231787434909E-5"/>
    <x v="0"/>
    <s v="Aug-2024"/>
    <n v="202408"/>
  </r>
  <r>
    <s v="8654f513-d2c3-4e3a-930c-5bc9f83ef520"/>
    <x v="465"/>
    <x v="6264"/>
    <x v="1"/>
    <x v="1"/>
    <x v="5"/>
    <n v="4"/>
    <n v="874.16"/>
    <n v="0.22"/>
    <n v="2727.3791999999999"/>
    <n v="559.49888069338124"/>
    <x v="1"/>
    <n v="8"/>
    <x v="3"/>
    <n v="0.20514158086025636"/>
    <n v="6.2917543699093987E-5"/>
    <x v="0"/>
    <s v="Aug-2024"/>
    <n v="202408"/>
  </r>
  <r>
    <s v="8400e53e-90d6-4fc3-8ae5-cda196e61d31"/>
    <x v="474"/>
    <x v="6265"/>
    <x v="0"/>
    <x v="2"/>
    <x v="1"/>
    <n v="2"/>
    <n v="993.14"/>
    <n v="0.22"/>
    <n v="1549.2983999999999"/>
    <n v="211.08296448225531"/>
    <x v="1"/>
    <n v="8"/>
    <x v="3"/>
    <n v="0.13624422802105476"/>
    <n v="1.107598123124635E-4"/>
    <x v="0"/>
    <s v="Aug-2024"/>
    <n v="202408"/>
  </r>
  <r>
    <s v="fb73d3be-cb3b-4f8d-bfdf-4cca5cbd40fc"/>
    <x v="465"/>
    <x v="6266"/>
    <x v="2"/>
    <x v="1"/>
    <x v="6"/>
    <n v="2"/>
    <n v="573.62"/>
    <n v="0.05"/>
    <n v="1089.8779999999999"/>
    <n v="87.151390708816351"/>
    <x v="1"/>
    <n v="8"/>
    <x v="3"/>
    <n v="7.9964354458770939E-2"/>
    <n v="4.358285973292424E-5"/>
    <x v="0"/>
    <s v="Aug-2024"/>
    <n v="202408"/>
  </r>
  <r>
    <s v="b33245c7-4d22-4b29-adb6-a5998a6b131b"/>
    <x v="456"/>
    <x v="6267"/>
    <x v="0"/>
    <x v="2"/>
    <x v="0"/>
    <n v="8"/>
    <n v="469.04"/>
    <n v="0.26"/>
    <n v="2776.7168000000001"/>
    <n v="450.88897613623658"/>
    <x v="1"/>
    <n v="8"/>
    <x v="3"/>
    <n v="0.16238205355916618"/>
    <n v="6.9290465631929047E-5"/>
    <x v="0"/>
    <s v="Aug-2024"/>
    <n v="202408"/>
  </r>
  <r>
    <s v="62129a74-542f-4d30-854f-a9d6466f42a6"/>
    <x v="463"/>
    <x v="6268"/>
    <x v="3"/>
    <x v="0"/>
    <x v="3"/>
    <n v="8"/>
    <n v="862.42"/>
    <n v="0.17"/>
    <n v="5726.4687999999996"/>
    <n v="1079.4113225106389"/>
    <x v="1"/>
    <n v="8"/>
    <x v="3"/>
    <n v="0.18849510234136593"/>
    <n v="2.4639966605598205E-5"/>
    <x v="0"/>
    <s v="Aug-2024"/>
    <n v="202408"/>
  </r>
  <r>
    <s v="be3761bc-4541-4fdd-8aca-6fcbdfe6a324"/>
    <x v="468"/>
    <x v="6269"/>
    <x v="1"/>
    <x v="2"/>
    <x v="2"/>
    <n v="7"/>
    <n v="10.47"/>
    <n v="0.12"/>
    <n v="64.495200000000011"/>
    <n v="7.2201995105967667"/>
    <x v="1"/>
    <n v="8"/>
    <x v="3"/>
    <n v="0.11194940880246539"/>
    <n v="1.6373311502251328E-3"/>
    <x v="0"/>
    <s v="Aug-2024"/>
    <n v="202408"/>
  </r>
  <r>
    <s v="fa7b262a-4d24-4e09-b17d-a25a9e421c23"/>
    <x v="455"/>
    <x v="6270"/>
    <x v="1"/>
    <x v="2"/>
    <x v="2"/>
    <n v="3"/>
    <n v="299.5"/>
    <n v="7.0000000000000007E-2"/>
    <n v="835.6049999999999"/>
    <n v="103.63029419568539"/>
    <x v="1"/>
    <n v="8"/>
    <x v="3"/>
    <n v="0.12401827920570772"/>
    <n v="7.7907623817473573E-5"/>
    <x v="0"/>
    <s v="Aug-2024"/>
    <n v="202408"/>
  </r>
  <r>
    <s v="b2808fb7-0ec4-4a9b-9c0f-99bd741a1348"/>
    <x v="477"/>
    <x v="6271"/>
    <x v="0"/>
    <x v="0"/>
    <x v="3"/>
    <n v="6"/>
    <n v="71.64"/>
    <n v="0.03"/>
    <n v="416.94479999999999"/>
    <n v="59.000181039945367"/>
    <x v="1"/>
    <n v="8"/>
    <x v="3"/>
    <n v="0.14150597642648469"/>
    <n v="6.9793411501954203E-5"/>
    <x v="0"/>
    <s v="Aug-2024"/>
    <n v="202408"/>
  </r>
  <r>
    <s v="416abebc-8ff6-4604-a2ce-9f50959f92e0"/>
    <x v="452"/>
    <x v="6272"/>
    <x v="2"/>
    <x v="0"/>
    <x v="3"/>
    <n v="1"/>
    <n v="831.52"/>
    <n v="0.03"/>
    <n v="806.57439999999997"/>
    <n v="129.94578006570569"/>
    <x v="1"/>
    <n v="8"/>
    <x v="3"/>
    <n v="0.16110823758565321"/>
    <n v="3.6078506830863962E-5"/>
    <x v="0"/>
    <s v="Aug-2024"/>
    <n v="202408"/>
  </r>
  <r>
    <s v="330752b1-86d2-423e-91b5-0afeb6f80eee"/>
    <x v="471"/>
    <x v="6273"/>
    <x v="3"/>
    <x v="1"/>
    <x v="5"/>
    <n v="8"/>
    <n v="356.92"/>
    <n v="0.09"/>
    <n v="2598.3775999999998"/>
    <n v="248.51736622412179"/>
    <x v="1"/>
    <n v="8"/>
    <x v="3"/>
    <n v="9.5643283802986062E-2"/>
    <n v="3.1519668273002353E-5"/>
    <x v="0"/>
    <s v="Aug-2024"/>
    <n v="202408"/>
  </r>
  <r>
    <s v="91e5e4ad-4e24-436f-a6e1-29ca560abaed"/>
    <x v="458"/>
    <x v="6274"/>
    <x v="3"/>
    <x v="1"/>
    <x v="6"/>
    <n v="3"/>
    <n v="216.85"/>
    <n v="0.28000000000000003"/>
    <n v="468.39600000000002"/>
    <n v="86.675062689973473"/>
    <x v="1"/>
    <n v="8"/>
    <x v="3"/>
    <n v="0.18504654755799252"/>
    <n v="4.3040504188763363E-4"/>
    <x v="0"/>
    <s v="Aug-2024"/>
    <n v="202408"/>
  </r>
  <r>
    <s v="a3aa3aa8-7f74-4f82-978b-584fbc38a565"/>
    <x v="471"/>
    <x v="6275"/>
    <x v="1"/>
    <x v="0"/>
    <x v="1"/>
    <n v="7"/>
    <n v="370.4"/>
    <n v="0.03"/>
    <n v="2515.0160000000001"/>
    <n v="238.8744534321394"/>
    <x v="1"/>
    <n v="8"/>
    <x v="3"/>
    <n v="9.497929771903614E-2"/>
    <n v="1.1570502931194077E-5"/>
    <x v="0"/>
    <s v="Aug-2024"/>
    <n v="202408"/>
  </r>
  <r>
    <s v="fa7fbd1c-ceaa-4d6f-af02-1b789844b5b7"/>
    <x v="457"/>
    <x v="6276"/>
    <x v="3"/>
    <x v="1"/>
    <x v="1"/>
    <n v="1"/>
    <n v="897.33"/>
    <n v="7.0000000000000007E-2"/>
    <n v="834.51689999999996"/>
    <n v="191.26737436215939"/>
    <x v="1"/>
    <n v="8"/>
    <x v="3"/>
    <n v="0.22919532769457324"/>
    <n v="7.800920508620017E-5"/>
    <x v="0"/>
    <s v="Aug-2024"/>
    <n v="202408"/>
  </r>
  <r>
    <s v="00d551f7-14c7-42f5-9d39-6cba0e0a2f28"/>
    <x v="448"/>
    <x v="6277"/>
    <x v="3"/>
    <x v="2"/>
    <x v="0"/>
    <n v="5"/>
    <n v="637.42999999999995"/>
    <n v="0.06"/>
    <n v="2995.9209999999989"/>
    <n v="630.69033053549822"/>
    <x v="1"/>
    <n v="8"/>
    <x v="3"/>
    <n v="0.21051634223182067"/>
    <n v="1.8825596536090239E-5"/>
    <x v="0"/>
    <s v="Aug-2024"/>
    <n v="202408"/>
  </r>
  <r>
    <s v="250febf0-a968-4742-abe5-0ef77bdde2ab"/>
    <x v="448"/>
    <x v="6278"/>
    <x v="2"/>
    <x v="2"/>
    <x v="8"/>
    <n v="8"/>
    <n v="361.25"/>
    <n v="0.08"/>
    <n v="2658.8"/>
    <n v="716.75839716051951"/>
    <x v="1"/>
    <n v="8"/>
    <x v="3"/>
    <n v="0.26957965892903546"/>
    <n v="2.7681660899653978E-5"/>
    <x v="0"/>
    <s v="Aug-2024"/>
    <n v="202408"/>
  </r>
  <r>
    <s v="6b709dd1-4189-42b5-b8b8-e2c0bae017d2"/>
    <x v="449"/>
    <x v="6279"/>
    <x v="1"/>
    <x v="0"/>
    <x v="4"/>
    <n v="8"/>
    <n v="509.26"/>
    <n v="0.14000000000000001"/>
    <n v="3503.7087999999999"/>
    <n v="496.18543043741852"/>
    <x v="1"/>
    <n v="8"/>
    <x v="3"/>
    <n v="0.14161720016155982"/>
    <n v="3.4363586380237995E-5"/>
    <x v="0"/>
    <s v="Aug-2024"/>
    <n v="202408"/>
  </r>
  <r>
    <s v="45e4dece-62a6-4d4e-aa3f-5367474244b5"/>
    <x v="474"/>
    <x v="6280"/>
    <x v="0"/>
    <x v="2"/>
    <x v="5"/>
    <n v="9"/>
    <n v="745.41"/>
    <n v="0.05"/>
    <n v="6373.2554999999993"/>
    <n v="1841.060216906518"/>
    <x v="1"/>
    <n v="8"/>
    <x v="3"/>
    <n v="0.28887280870922533"/>
    <n v="7.453019889128877E-6"/>
    <x v="0"/>
    <s v="Aug-2024"/>
    <n v="202408"/>
  </r>
  <r>
    <s v="3265d6c8-e232-476f-9168-406d2ec29c0b"/>
    <x v="459"/>
    <x v="6281"/>
    <x v="3"/>
    <x v="1"/>
    <x v="8"/>
    <n v="2"/>
    <n v="310.08"/>
    <n v="0.18"/>
    <n v="508.53120000000001"/>
    <n v="145.3510928777481"/>
    <x v="1"/>
    <n v="8"/>
    <x v="3"/>
    <n v="0.28582531981862291"/>
    <n v="2.9024767801857584E-4"/>
    <x v="0"/>
    <s v="Aug-2024"/>
    <n v="202408"/>
  </r>
  <r>
    <s v="0013f06d-4b1a-4889-bf8c-f38d48b6dc5d"/>
    <x v="456"/>
    <x v="6282"/>
    <x v="0"/>
    <x v="0"/>
    <x v="7"/>
    <n v="1"/>
    <n v="883.28"/>
    <n v="0.02"/>
    <n v="865.61439999999993"/>
    <n v="246.2887008388609"/>
    <x v="1"/>
    <n v="8"/>
    <x v="3"/>
    <n v="0.2845247269902868"/>
    <n v="2.2642876551037044E-5"/>
    <x v="0"/>
    <s v="Aug-2024"/>
    <n v="202408"/>
  </r>
  <r>
    <s v="946bc72b-8cde-406b-aa92-92ca4d7018eb"/>
    <x v="450"/>
    <x v="6283"/>
    <x v="2"/>
    <x v="2"/>
    <x v="4"/>
    <n v="1"/>
    <n v="481.95"/>
    <n v="0.18"/>
    <n v="395.19900000000001"/>
    <n v="37.780054172461568"/>
    <x v="1"/>
    <n v="8"/>
    <x v="3"/>
    <n v="9.5597544964591427E-2"/>
    <n v="3.7348272642390287E-4"/>
    <x v="0"/>
    <s v="Aug-2024"/>
    <n v="202408"/>
  </r>
  <r>
    <s v="3d72cadc-060f-482a-9c18-224deb11c8e2"/>
    <x v="461"/>
    <x v="6284"/>
    <x v="1"/>
    <x v="2"/>
    <x v="6"/>
    <n v="5"/>
    <n v="549.04999999999995"/>
    <n v="0.1"/>
    <n v="2470.7249999999999"/>
    <n v="679.07525026446456"/>
    <x v="1"/>
    <n v="8"/>
    <x v="3"/>
    <n v="0.274848576941774"/>
    <n v="3.6426554958564793E-5"/>
    <x v="0"/>
    <s v="Aug-2024"/>
    <n v="202408"/>
  </r>
  <r>
    <s v="564a5316-d8bc-49f9-a001-09846f84986d"/>
    <x v="457"/>
    <x v="6285"/>
    <x v="0"/>
    <x v="2"/>
    <x v="7"/>
    <n v="6"/>
    <n v="237.17"/>
    <n v="0.22"/>
    <n v="1109.9556"/>
    <n v="221.36632539121669"/>
    <x v="1"/>
    <n v="8"/>
    <x v="3"/>
    <n v="0.19943709945804741"/>
    <n v="1.5460077862573964E-4"/>
    <x v="0"/>
    <s v="Aug-2024"/>
    <n v="202408"/>
  </r>
  <r>
    <s v="856679bb-3a9e-42e7-9b90-210f3ed6c1cc"/>
    <x v="470"/>
    <x v="6286"/>
    <x v="0"/>
    <x v="0"/>
    <x v="2"/>
    <n v="6"/>
    <n v="629.69000000000005"/>
    <n v="0.11"/>
    <n v="3362.5446000000002"/>
    <n v="322.14586504476341"/>
    <x v="1"/>
    <n v="8"/>
    <x v="3"/>
    <n v="9.5804190982258911E-2"/>
    <n v="2.9114855457976672E-5"/>
    <x v="0"/>
    <s v="Aug-2024"/>
    <n v="202408"/>
  </r>
  <r>
    <s v="6d9ab67d-e14e-4a3b-a63c-343cb10fd69e"/>
    <x v="452"/>
    <x v="6287"/>
    <x v="2"/>
    <x v="0"/>
    <x v="3"/>
    <n v="7"/>
    <n v="939.07"/>
    <n v="0.13"/>
    <n v="5718.9363000000003"/>
    <n v="1341.639615684363"/>
    <x v="1"/>
    <n v="8"/>
    <x v="3"/>
    <n v="0.23459600619862875"/>
    <n v="1.9776404923412067E-5"/>
    <x v="0"/>
    <s v="Aug-2024"/>
    <n v="202408"/>
  </r>
  <r>
    <s v="f6cc3b7b-72a5-44dd-b25e-bd4399e73acc"/>
    <x v="449"/>
    <x v="6288"/>
    <x v="1"/>
    <x v="1"/>
    <x v="2"/>
    <n v="6"/>
    <n v="182.61"/>
    <n v="0.02"/>
    <n v="1073.7467999999999"/>
    <n v="83.946614240617905"/>
    <x v="1"/>
    <n v="8"/>
    <x v="3"/>
    <n v="7.8181014593587533E-2"/>
    <n v="1.8253837869412041E-5"/>
    <x v="0"/>
    <s v="Aug-2024"/>
    <n v="202408"/>
  </r>
  <r>
    <s v="896b5e71-dfd4-406b-93f2-ec13f64b1da5"/>
    <x v="465"/>
    <x v="6289"/>
    <x v="2"/>
    <x v="1"/>
    <x v="3"/>
    <n v="2"/>
    <n v="373.33"/>
    <n v="0.11"/>
    <n v="664.52739999999994"/>
    <n v="133.53457578910979"/>
    <x v="1"/>
    <n v="8"/>
    <x v="3"/>
    <n v="0.20094668148989764"/>
    <n v="1.4732274395307102E-4"/>
    <x v="0"/>
    <s v="Aug-2024"/>
    <n v="202408"/>
  </r>
  <r>
    <s v="f1af1fb1-3c08-4468-a742-7c5d2e35b817"/>
    <x v="455"/>
    <x v="6290"/>
    <x v="3"/>
    <x v="2"/>
    <x v="9"/>
    <n v="4"/>
    <n v="712.54"/>
    <n v="0.05"/>
    <n v="2707.652"/>
    <n v="392.00580880411212"/>
    <x v="1"/>
    <n v="8"/>
    <x v="3"/>
    <n v="0.14477702777318213"/>
    <n v="1.7542874785976929E-5"/>
    <x v="0"/>
    <s v="Aug-2024"/>
    <n v="202408"/>
  </r>
  <r>
    <s v="6a975a85-cc0a-498c-9a5a-ab77a8798407"/>
    <x v="474"/>
    <x v="6291"/>
    <x v="3"/>
    <x v="2"/>
    <x v="7"/>
    <n v="7"/>
    <n v="204.44"/>
    <n v="0.09"/>
    <n v="1302.2828"/>
    <n v="89.226978566622364"/>
    <x v="1"/>
    <n v="8"/>
    <x v="3"/>
    <n v="6.8515823572746534E-2"/>
    <n v="6.2889565922240548E-5"/>
    <x v="0"/>
    <s v="Aug-2024"/>
    <n v="202408"/>
  </r>
  <r>
    <s v="5efbf6a9-1ce3-4a96-946b-1eee9dd56563"/>
    <x v="454"/>
    <x v="6292"/>
    <x v="0"/>
    <x v="0"/>
    <x v="6"/>
    <n v="6"/>
    <n v="746.14"/>
    <n v="0.11"/>
    <n v="3984.3876"/>
    <n v="750.33678199214091"/>
    <x v="1"/>
    <n v="8"/>
    <x v="3"/>
    <n v="0.18831922426225323"/>
    <n v="2.4570902690290474E-5"/>
    <x v="0"/>
    <s v="Aug-2024"/>
    <n v="202408"/>
  </r>
  <r>
    <s v="a0d13e37-eeef-47a4-bd8a-cb1b48686ecb"/>
    <x v="474"/>
    <x v="6293"/>
    <x v="0"/>
    <x v="1"/>
    <x v="4"/>
    <n v="5"/>
    <n v="936.2"/>
    <n v="0.03"/>
    <n v="4540.57"/>
    <n v="1039.361732971699"/>
    <x v="1"/>
    <n v="8"/>
    <x v="3"/>
    <n v="0.22890556317195837"/>
    <n v="6.4088869899594104E-6"/>
    <x v="0"/>
    <s v="Aug-2024"/>
    <n v="202408"/>
  </r>
  <r>
    <s v="74054e7b-376a-4735-b3a0-9694a257ae3b"/>
    <x v="462"/>
    <x v="6294"/>
    <x v="1"/>
    <x v="1"/>
    <x v="0"/>
    <n v="2"/>
    <n v="573.16"/>
    <n v="0.16"/>
    <n v="962.90879999999993"/>
    <n v="134.8072444839305"/>
    <x v="1"/>
    <n v="8"/>
    <x v="3"/>
    <n v="0.1400000129648109"/>
    <n v="1.3957708144322702E-4"/>
    <x v="0"/>
    <s v="Aug-2024"/>
    <n v="202408"/>
  </r>
  <r>
    <s v="6417b5c0-b206-41fb-83ae-86cb12c01679"/>
    <x v="468"/>
    <x v="6295"/>
    <x v="1"/>
    <x v="0"/>
    <x v="9"/>
    <n v="7"/>
    <n v="457.54"/>
    <n v="0.1"/>
    <n v="2882.502"/>
    <n v="570.16827318406479"/>
    <x v="1"/>
    <n v="8"/>
    <x v="3"/>
    <n v="0.19780325327929166"/>
    <n v="3.1222875127233219E-5"/>
    <x v="0"/>
    <s v="Aug-2024"/>
    <n v="202408"/>
  </r>
  <r>
    <s v="ca76a81b-a3db-42b0-b1c5-5928fca4cc33"/>
    <x v="449"/>
    <x v="6296"/>
    <x v="3"/>
    <x v="2"/>
    <x v="4"/>
    <n v="8"/>
    <n v="475.99"/>
    <n v="0.26"/>
    <n v="2817.8607999999999"/>
    <n v="181.2338241918979"/>
    <x v="1"/>
    <n v="8"/>
    <x v="3"/>
    <n v="6.4316102552651966E-2"/>
    <n v="6.8278745351793102E-5"/>
    <x v="0"/>
    <s v="Aug-2024"/>
    <n v="202408"/>
  </r>
  <r>
    <s v="478590fd-ba9d-4b36-b528-a4f286db25d5"/>
    <x v="467"/>
    <x v="6297"/>
    <x v="0"/>
    <x v="2"/>
    <x v="7"/>
    <n v="9"/>
    <n v="15.82"/>
    <n v="0.2"/>
    <n v="113.904"/>
    <n v="26.566909532764669"/>
    <x v="1"/>
    <n v="8"/>
    <x v="3"/>
    <n v="0.23323947826910968"/>
    <n v="1.4046916701783959E-3"/>
    <x v="0"/>
    <s v="Aug-2024"/>
    <n v="202408"/>
  </r>
  <r>
    <s v="76f06dbc-060b-484a-a0e9-6d472e58e9ca"/>
    <x v="451"/>
    <x v="6298"/>
    <x v="3"/>
    <x v="0"/>
    <x v="7"/>
    <n v="8"/>
    <n v="526.02"/>
    <n v="0.1"/>
    <n v="3787.3440000000001"/>
    <n v="506.02226248914189"/>
    <x v="1"/>
    <n v="8"/>
    <x v="3"/>
    <n v="0.13360874071358236"/>
    <n v="2.3763355005513101E-5"/>
    <x v="0"/>
    <s v="Aug-2024"/>
    <n v="202408"/>
  </r>
  <r>
    <s v="154190f9-43f8-47ae-8f6a-bdf852138683"/>
    <x v="450"/>
    <x v="6299"/>
    <x v="3"/>
    <x v="0"/>
    <x v="9"/>
    <n v="8"/>
    <n v="845.53"/>
    <n v="0.21"/>
    <n v="5343.7496000000001"/>
    <n v="867.28445013063617"/>
    <x v="1"/>
    <n v="8"/>
    <x v="3"/>
    <n v="0.16229885661757731"/>
    <n v="3.1045616358970114E-5"/>
    <x v="0"/>
    <s v="Aug-2024"/>
    <n v="202408"/>
  </r>
  <r>
    <s v="4a182062-b598-49e1-837e-63eca5ca11ee"/>
    <x v="462"/>
    <x v="6300"/>
    <x v="0"/>
    <x v="2"/>
    <x v="6"/>
    <n v="1"/>
    <n v="319.16000000000003"/>
    <n v="0.16"/>
    <n v="268.09440000000001"/>
    <n v="34.730832508433942"/>
    <x v="1"/>
    <n v="8"/>
    <x v="3"/>
    <n v="0.12954702712340854"/>
    <n v="5.0131595438024812E-4"/>
    <x v="0"/>
    <s v="Aug-2024"/>
    <n v="202408"/>
  </r>
  <r>
    <s v="0e6c8a00-62dd-4866-9393-63c7c73afecf"/>
    <x v="449"/>
    <x v="6301"/>
    <x v="3"/>
    <x v="2"/>
    <x v="1"/>
    <n v="2"/>
    <n v="735.02"/>
    <n v="0.06"/>
    <n v="1381.8376000000001"/>
    <n v="189.15718222127509"/>
    <x v="1"/>
    <n v="8"/>
    <x v="3"/>
    <n v="0.13688814244255265"/>
    <n v="4.0815215912492178E-5"/>
    <x v="0"/>
    <s v="Aug-2024"/>
    <n v="202408"/>
  </r>
  <r>
    <s v="dce596d8-be4b-4d4c-b293-5b6846b56ca0"/>
    <x v="451"/>
    <x v="6302"/>
    <x v="0"/>
    <x v="1"/>
    <x v="1"/>
    <n v="8"/>
    <n v="204.79"/>
    <n v="0.18"/>
    <n v="1343.4223999999999"/>
    <n v="392.64995046167479"/>
    <x v="1"/>
    <n v="8"/>
    <x v="3"/>
    <n v="0.29227586979469361"/>
    <n v="1.0986864592997705E-4"/>
    <x v="0"/>
    <s v="Aug-2024"/>
    <n v="202408"/>
  </r>
  <r>
    <s v="0bf3accb-8322-400b-a915-6bfb0a2a2a1d"/>
    <x v="454"/>
    <x v="6303"/>
    <x v="3"/>
    <x v="1"/>
    <x v="4"/>
    <n v="2"/>
    <n v="311.42"/>
    <n v="7.0000000000000007E-2"/>
    <n v="579.24119999999994"/>
    <n v="114.32643240031391"/>
    <x v="1"/>
    <n v="8"/>
    <x v="3"/>
    <n v="0.19737275663456591"/>
    <n v="1.1238841436002826E-4"/>
    <x v="0"/>
    <s v="Aug-2024"/>
    <n v="202408"/>
  </r>
  <r>
    <s v="0b4bf95d-3de2-4433-85e9-45c817dd7f40"/>
    <x v="475"/>
    <x v="6304"/>
    <x v="1"/>
    <x v="0"/>
    <x v="8"/>
    <n v="4"/>
    <n v="268.57"/>
    <n v="0.04"/>
    <n v="1031.3088"/>
    <n v="147.64307432380451"/>
    <x v="1"/>
    <n v="8"/>
    <x v="3"/>
    <n v="0.14316087899550989"/>
    <n v="3.7234240607662811E-5"/>
    <x v="0"/>
    <s v="Aug-2024"/>
    <n v="202408"/>
  </r>
  <r>
    <s v="37fb25e5-241b-453d-98cf-3b8de4b80d9f"/>
    <x v="450"/>
    <x v="6305"/>
    <x v="3"/>
    <x v="1"/>
    <x v="9"/>
    <n v="8"/>
    <n v="312.18"/>
    <n v="0.28999999999999998"/>
    <n v="1773.1823999999999"/>
    <n v="205.62250966371639"/>
    <x v="1"/>
    <n v="8"/>
    <x v="3"/>
    <n v="0.11596241292701552"/>
    <n v="1.1611890575949772E-4"/>
    <x v="0"/>
    <s v="Aug-2024"/>
    <n v="202408"/>
  </r>
  <r>
    <s v="ad856443-d5dc-4e2f-b9c2-937f5cdf2371"/>
    <x v="450"/>
    <x v="6306"/>
    <x v="0"/>
    <x v="0"/>
    <x v="6"/>
    <n v="7"/>
    <n v="496.78"/>
    <n v="0.27"/>
    <n v="2538.5457999999999"/>
    <n v="501.68590471369362"/>
    <x v="1"/>
    <n v="8"/>
    <x v="3"/>
    <n v="0.1976272812228535"/>
    <n v="7.7642877272491995E-5"/>
    <x v="0"/>
    <s v="Aug-2024"/>
    <n v="202408"/>
  </r>
  <r>
    <s v="68ef512f-381a-450b-a141-8c46fd643026"/>
    <x v="469"/>
    <x v="6307"/>
    <x v="3"/>
    <x v="1"/>
    <x v="7"/>
    <n v="8"/>
    <n v="909.47"/>
    <n v="0.21"/>
    <n v="5747.8504000000003"/>
    <n v="744.80176639644219"/>
    <x v="1"/>
    <n v="8"/>
    <x v="3"/>
    <n v="0.12957918431496446"/>
    <n v="2.8862964143951972E-5"/>
    <x v="0"/>
    <s v="Aug-2024"/>
    <n v="202408"/>
  </r>
  <r>
    <s v="88f71195-42e3-40a2-8361-e7aa57fc0bde"/>
    <x v="462"/>
    <x v="6308"/>
    <x v="3"/>
    <x v="1"/>
    <x v="1"/>
    <n v="5"/>
    <n v="964.88"/>
    <n v="7.0000000000000007E-2"/>
    <n v="4486.6919999999991"/>
    <n v="757.81301821334455"/>
    <x v="1"/>
    <n v="8"/>
    <x v="3"/>
    <n v="0.1689023936150163"/>
    <n v="1.4509576320371447E-5"/>
    <x v="0"/>
    <s v="Aug-2024"/>
    <n v="202408"/>
  </r>
  <r>
    <s v="22eba0e2-4b0f-40ac-8556-19a18f54b466"/>
    <x v="468"/>
    <x v="6309"/>
    <x v="0"/>
    <x v="1"/>
    <x v="2"/>
    <n v="1"/>
    <n v="304.77999999999997"/>
    <n v="0.05"/>
    <n v="289.54099999999988"/>
    <n v="64.207033068556569"/>
    <x v="1"/>
    <n v="8"/>
    <x v="3"/>
    <n v="0.22175454622508245"/>
    <n v="1.6405275936741257E-4"/>
    <x v="0"/>
    <s v="Aug-2024"/>
    <n v="202408"/>
  </r>
  <r>
    <s v="c0e67d4c-c394-4c9a-907a-0ce79421210b"/>
    <x v="475"/>
    <x v="6310"/>
    <x v="3"/>
    <x v="1"/>
    <x v="4"/>
    <n v="8"/>
    <n v="857.1"/>
    <n v="0.28000000000000003"/>
    <n v="4936.8959999999997"/>
    <n v="811.65430078236534"/>
    <x v="1"/>
    <n v="8"/>
    <x v="3"/>
    <n v="0.16440579278606748"/>
    <n v="4.083537510208844E-5"/>
    <x v="0"/>
    <s v="Aug-2024"/>
    <n v="202408"/>
  </r>
  <r>
    <s v="b3eaf1a7-23fc-46a6-b895-af1c62456221"/>
    <x v="473"/>
    <x v="6311"/>
    <x v="2"/>
    <x v="2"/>
    <x v="3"/>
    <n v="9"/>
    <n v="50.8"/>
    <n v="0.19"/>
    <n v="370.33199999999999"/>
    <n v="45.806155400752488"/>
    <x v="1"/>
    <n v="8"/>
    <x v="3"/>
    <n v="0.12368943380737417"/>
    <n v="4.1557305336832899E-4"/>
    <x v="0"/>
    <s v="Aug-2024"/>
    <n v="202408"/>
  </r>
  <r>
    <s v="90718cf3-b648-4ba4-9939-5ba0ff5b1e28"/>
    <x v="472"/>
    <x v="6312"/>
    <x v="2"/>
    <x v="1"/>
    <x v="5"/>
    <n v="8"/>
    <n v="816.09"/>
    <n v="0.28999999999999998"/>
    <n v="4635.3912"/>
    <n v="908.24764645395874"/>
    <x v="1"/>
    <n v="8"/>
    <x v="3"/>
    <n v="0.19593764738863007"/>
    <n v="4.441912044014753E-5"/>
    <x v="0"/>
    <s v="Aug-2024"/>
    <n v="202408"/>
  </r>
  <r>
    <s v="768f8c4e-1388-428b-b8fc-d0f230bb5457"/>
    <x v="470"/>
    <x v="3772"/>
    <x v="2"/>
    <x v="0"/>
    <x v="3"/>
    <n v="4"/>
    <n v="71.599999999999994"/>
    <n v="0.05"/>
    <n v="272.08"/>
    <n v="18.911893043694651"/>
    <x v="1"/>
    <n v="8"/>
    <x v="3"/>
    <n v="6.9508574844511367E-2"/>
    <n v="1.7458100558659221E-4"/>
    <x v="0"/>
    <s v="Aug-2024"/>
    <n v="202408"/>
  </r>
  <r>
    <s v="0bccb7e2-af35-48a6-93be-9e24999aaae0"/>
    <x v="448"/>
    <x v="6313"/>
    <x v="2"/>
    <x v="2"/>
    <x v="3"/>
    <n v="4"/>
    <n v="766.13"/>
    <n v="0.03"/>
    <n v="2972.5844000000002"/>
    <n v="255.12694313904649"/>
    <x v="1"/>
    <n v="8"/>
    <x v="3"/>
    <n v="8.5826644027011137E-2"/>
    <n v="9.7894613185751766E-6"/>
    <x v="0"/>
    <s v="Aug-2024"/>
    <n v="202408"/>
  </r>
  <r>
    <s v="ba16b1ba-0679-42c4-a174-83d6d7c859a9"/>
    <x v="464"/>
    <x v="6314"/>
    <x v="1"/>
    <x v="0"/>
    <x v="8"/>
    <n v="9"/>
    <n v="775.43"/>
    <n v="0.11"/>
    <n v="6211.1943000000001"/>
    <n v="759.16876994476183"/>
    <x v="1"/>
    <n v="8"/>
    <x v="3"/>
    <n v="0.12222589300495104"/>
    <n v="1.5761864026697734E-5"/>
    <x v="0"/>
    <s v="Aug-2024"/>
    <n v="202408"/>
  </r>
  <r>
    <s v="47d248b7-9ad2-4a3c-bf2b-9a23ba114eb8"/>
    <x v="461"/>
    <x v="6315"/>
    <x v="0"/>
    <x v="0"/>
    <x v="5"/>
    <n v="6"/>
    <n v="182.14"/>
    <n v="0.24"/>
    <n v="830.55839999999989"/>
    <n v="179.1627060501155"/>
    <x v="1"/>
    <n v="8"/>
    <x v="3"/>
    <n v="0.21571355614501705"/>
    <n v="2.1961128802020424E-4"/>
    <x v="0"/>
    <s v="Aug-2024"/>
    <n v="202408"/>
  </r>
  <r>
    <s v="087f30f5-ee67-45cc-889b-0550b6393591"/>
    <x v="453"/>
    <x v="6316"/>
    <x v="2"/>
    <x v="2"/>
    <x v="3"/>
    <n v="5"/>
    <n v="743.43"/>
    <n v="0.13"/>
    <n v="3233.9205000000002"/>
    <n v="539.89080102125615"/>
    <x v="1"/>
    <n v="8"/>
    <x v="3"/>
    <n v="0.1669462193091191"/>
    <n v="3.4973030413085298E-5"/>
    <x v="0"/>
    <s v="Aug-2024"/>
    <n v="202408"/>
  </r>
  <r>
    <s v="9fd66754-853d-42c6-b35e-bb74a5f0e89b"/>
    <x v="452"/>
    <x v="6317"/>
    <x v="1"/>
    <x v="0"/>
    <x v="6"/>
    <n v="8"/>
    <n v="268.06"/>
    <n v="0.15"/>
    <n v="1822.808"/>
    <n v="199.93022893994021"/>
    <x v="1"/>
    <n v="8"/>
    <x v="3"/>
    <n v="0.10968254963766903"/>
    <n v="6.9947026785048124E-5"/>
    <x v="0"/>
    <s v="Aug-2024"/>
    <n v="202408"/>
  </r>
  <r>
    <s v="d82895aa-b764-4ee8-9082-1b7979a3373f"/>
    <x v="473"/>
    <x v="6318"/>
    <x v="1"/>
    <x v="2"/>
    <x v="8"/>
    <n v="6"/>
    <n v="72.760000000000005"/>
    <n v="0.08"/>
    <n v="401.63520000000011"/>
    <n v="108.3181401814233"/>
    <x v="1"/>
    <n v="8"/>
    <x v="3"/>
    <n v="0.2696928460987067"/>
    <n v="1.8325087044163458E-4"/>
    <x v="0"/>
    <s v="Aug-2024"/>
    <n v="202408"/>
  </r>
  <r>
    <s v="c663ce2c-65b9-4de1-b6ba-935f51b32bf4"/>
    <x v="450"/>
    <x v="6319"/>
    <x v="1"/>
    <x v="0"/>
    <x v="0"/>
    <n v="2"/>
    <n v="783.52"/>
    <n v="0.12"/>
    <n v="1378.9952000000001"/>
    <n v="328.7237148859524"/>
    <x v="1"/>
    <n v="8"/>
    <x v="3"/>
    <n v="0.23837915816237243"/>
    <n v="7.6577496426383503E-5"/>
    <x v="0"/>
    <s v="Aug-2024"/>
    <n v="202408"/>
  </r>
  <r>
    <s v="4c19f359-35eb-4704-ab15-810571019308"/>
    <x v="451"/>
    <x v="6320"/>
    <x v="0"/>
    <x v="0"/>
    <x v="7"/>
    <n v="6"/>
    <n v="227.2"/>
    <n v="0.27"/>
    <n v="995.13599999999985"/>
    <n v="69.682482902824219"/>
    <x v="1"/>
    <n v="8"/>
    <x v="3"/>
    <n v="7.0023075140306687E-2"/>
    <n v="1.9806338028169018E-4"/>
    <x v="0"/>
    <s v="Aug-2024"/>
    <n v="202408"/>
  </r>
  <r>
    <s v="a1e45c0b-dcc3-4e2c-b9aa-b9ad7d17a7c6"/>
    <x v="461"/>
    <x v="6321"/>
    <x v="2"/>
    <x v="2"/>
    <x v="3"/>
    <n v="3"/>
    <n v="711.96"/>
    <n v="0.24"/>
    <n v="1623.2688000000001"/>
    <n v="199.38487137724931"/>
    <x v="1"/>
    <n v="8"/>
    <x v="3"/>
    <n v="0.12282923898817577"/>
    <n v="1.1236586325074442E-4"/>
    <x v="0"/>
    <s v="Aug-2024"/>
    <n v="202408"/>
  </r>
  <r>
    <s v="a4ec85a5-8035-4b0a-9cbb-6d6f56b8d98e"/>
    <x v="473"/>
    <x v="6322"/>
    <x v="2"/>
    <x v="1"/>
    <x v="3"/>
    <n v="3"/>
    <n v="322.74"/>
    <n v="0.19"/>
    <n v="784.2582000000001"/>
    <n v="204.77870451290241"/>
    <x v="1"/>
    <n v="8"/>
    <x v="3"/>
    <n v="0.26111133363081496"/>
    <n v="1.9623639255541094E-4"/>
    <x v="0"/>
    <s v="Aug-2024"/>
    <n v="202408"/>
  </r>
  <r>
    <s v="8f66d581-203d-4b8b-8a3f-d6d96acd7258"/>
    <x v="456"/>
    <x v="6323"/>
    <x v="3"/>
    <x v="0"/>
    <x v="4"/>
    <n v="1"/>
    <n v="827.4"/>
    <n v="0.2"/>
    <n v="661.92000000000007"/>
    <n v="36.281896382830112"/>
    <x v="1"/>
    <n v="8"/>
    <x v="3"/>
    <n v="5.4813113945537388E-2"/>
    <n v="2.4172105390379503E-4"/>
    <x v="0"/>
    <s v="Aug-2024"/>
    <n v="202408"/>
  </r>
  <r>
    <s v="8998d656-3102-4a1e-a7a8-833077b75b31"/>
    <x v="478"/>
    <x v="6324"/>
    <x v="1"/>
    <x v="0"/>
    <x v="0"/>
    <n v="8"/>
    <n v="53.38"/>
    <n v="0.12"/>
    <n v="375.79520000000002"/>
    <n v="68.597924072755475"/>
    <x v="1"/>
    <n v="9"/>
    <x v="4"/>
    <n v="0.18254071385891962"/>
    <n v="2.810041213937804E-4"/>
    <x v="0"/>
    <s v="Sep-2024"/>
    <n v="202409"/>
  </r>
  <r>
    <s v="4219b0bd-a14b-4bab-8bb8-46d23aa9e7a4"/>
    <x v="479"/>
    <x v="6325"/>
    <x v="2"/>
    <x v="2"/>
    <x v="1"/>
    <n v="7"/>
    <n v="696.46"/>
    <n v="0.23"/>
    <n v="3753.9194000000002"/>
    <n v="493.90482324810318"/>
    <x v="1"/>
    <n v="9"/>
    <x v="4"/>
    <n v="0.13157043895191334"/>
    <n v="4.7177358149991176E-5"/>
    <x v="0"/>
    <s v="Sep-2024"/>
    <n v="202409"/>
  </r>
  <r>
    <s v="da186d6f-ee69-436f-b076-be1b95894e3c"/>
    <x v="480"/>
    <x v="6326"/>
    <x v="1"/>
    <x v="0"/>
    <x v="8"/>
    <n v="7"/>
    <n v="737.26"/>
    <n v="0.22"/>
    <n v="4025.4396000000002"/>
    <n v="593.98463202475853"/>
    <x v="1"/>
    <n v="9"/>
    <x v="4"/>
    <n v="0.14755770575336877"/>
    <n v="4.2628884557105269E-5"/>
    <x v="0"/>
    <s v="Sep-2024"/>
    <n v="202409"/>
  </r>
  <r>
    <s v="0f46bade-67c1-484d-8c1a-497a82976f3f"/>
    <x v="481"/>
    <x v="6327"/>
    <x v="0"/>
    <x v="2"/>
    <x v="3"/>
    <n v="7"/>
    <n v="425.22"/>
    <n v="0.23"/>
    <n v="2291.9358000000002"/>
    <n v="135.6631443620777"/>
    <x v="1"/>
    <n v="9"/>
    <x v="4"/>
    <n v="5.9191511543245534E-2"/>
    <n v="7.7270925302532468E-5"/>
    <x v="0"/>
    <s v="Sep-2024"/>
    <n v="202409"/>
  </r>
  <r>
    <s v="94d3a592-31bd-4240-a50f-e61bfed8e18f"/>
    <x v="482"/>
    <x v="6328"/>
    <x v="3"/>
    <x v="0"/>
    <x v="2"/>
    <n v="4"/>
    <n v="482.13"/>
    <n v="0.17"/>
    <n v="1600.6715999999999"/>
    <n v="265.07148497118447"/>
    <x v="1"/>
    <n v="9"/>
    <x v="4"/>
    <n v="0.16560016743670875"/>
    <n v="8.8150498828116903E-5"/>
    <x v="0"/>
    <s v="Sep-2024"/>
    <n v="202409"/>
  </r>
  <r>
    <s v="6a8fb30e-4ce7-4940-aecd-48f0fac3c666"/>
    <x v="483"/>
    <x v="6329"/>
    <x v="0"/>
    <x v="0"/>
    <x v="2"/>
    <n v="8"/>
    <n v="796.38"/>
    <n v="0.27"/>
    <n v="4650.8591999999999"/>
    <n v="660.2071647413012"/>
    <x v="1"/>
    <n v="9"/>
    <x v="4"/>
    <n v="0.14195380602820684"/>
    <n v="4.2379266179462066E-5"/>
    <x v="0"/>
    <s v="Sep-2024"/>
    <n v="202409"/>
  </r>
  <r>
    <s v="84bbf280-f8a3-401a-ab6c-62f3659adeb2"/>
    <x v="481"/>
    <x v="6330"/>
    <x v="2"/>
    <x v="0"/>
    <x v="1"/>
    <n v="8"/>
    <n v="782.67"/>
    <n v="0.21"/>
    <n v="4946.4744000000001"/>
    <n v="1325.9918601700581"/>
    <x v="1"/>
    <n v="9"/>
    <x v="4"/>
    <n v="0.26806807292281915"/>
    <n v="3.3539039441910382E-5"/>
    <x v="0"/>
    <s v="Sep-2024"/>
    <n v="202409"/>
  </r>
  <r>
    <s v="f110ec32-9e79-43b4-9d27-8e5426fd709b"/>
    <x v="483"/>
    <x v="6331"/>
    <x v="3"/>
    <x v="1"/>
    <x v="1"/>
    <n v="5"/>
    <n v="602.64"/>
    <n v="0.13"/>
    <n v="2621.4839999999999"/>
    <n v="602.06680028079586"/>
    <x v="1"/>
    <n v="9"/>
    <x v="4"/>
    <n v="0.22966640280115991"/>
    <n v="4.3143501924863939E-5"/>
    <x v="0"/>
    <s v="Sep-2024"/>
    <n v="202409"/>
  </r>
  <r>
    <s v="76e570d1-5e5a-446d-b756-fb5083476e16"/>
    <x v="483"/>
    <x v="6332"/>
    <x v="2"/>
    <x v="2"/>
    <x v="1"/>
    <n v="6"/>
    <n v="357.04"/>
    <n v="0.23"/>
    <n v="1649.5247999999999"/>
    <n v="145.00216565185519"/>
    <x v="1"/>
    <n v="9"/>
    <x v="4"/>
    <n v="8.790541715520446E-2"/>
    <n v="1.0736425423855403E-4"/>
    <x v="0"/>
    <s v="Sep-2024"/>
    <n v="202409"/>
  </r>
  <r>
    <s v="3e1ed675-ffa6-407d-8710-cc4c48e9b939"/>
    <x v="484"/>
    <x v="6333"/>
    <x v="3"/>
    <x v="2"/>
    <x v="8"/>
    <n v="7"/>
    <n v="13.74"/>
    <n v="0.26"/>
    <n v="71.173200000000008"/>
    <n v="15.652079295657661"/>
    <x v="1"/>
    <n v="9"/>
    <x v="4"/>
    <n v="0.21991535150390398"/>
    <n v="2.7032647119983365E-3"/>
    <x v="0"/>
    <s v="Sep-2024"/>
    <n v="202409"/>
  </r>
  <r>
    <s v="d96866fb-f01d-44ce-aa1d-0a6b25e7c369"/>
    <x v="485"/>
    <x v="6334"/>
    <x v="2"/>
    <x v="2"/>
    <x v="7"/>
    <n v="3"/>
    <n v="218.95"/>
    <n v="0.1"/>
    <n v="591.16499999999996"/>
    <n v="168.55563269952589"/>
    <x v="1"/>
    <n v="9"/>
    <x v="4"/>
    <n v="0.28512451295243441"/>
    <n v="1.5224175991474464E-4"/>
    <x v="0"/>
    <s v="Sep-2024"/>
    <n v="202409"/>
  </r>
  <r>
    <s v="0c75614e-670b-41d1-9c30-8132f1ba9214"/>
    <x v="486"/>
    <x v="6335"/>
    <x v="2"/>
    <x v="0"/>
    <x v="3"/>
    <n v="2"/>
    <n v="41.03"/>
    <n v="0.3"/>
    <n v="57.442"/>
    <n v="13.65667464937528"/>
    <x v="1"/>
    <n v="9"/>
    <x v="4"/>
    <n v="0.2377471997732544"/>
    <n v="3.6558615647087496E-3"/>
    <x v="0"/>
    <s v="Sep-2024"/>
    <n v="202409"/>
  </r>
  <r>
    <s v="3cb57d43-a67e-4ebe-aa96-b4d84a8a9ce0"/>
    <x v="483"/>
    <x v="6336"/>
    <x v="3"/>
    <x v="2"/>
    <x v="6"/>
    <n v="1"/>
    <n v="770.9"/>
    <n v="0.28999999999999998"/>
    <n v="547.33899999999994"/>
    <n v="93.729284611607085"/>
    <x v="1"/>
    <n v="9"/>
    <x v="4"/>
    <n v="0.17124539748055062"/>
    <n v="3.7618368141133739E-4"/>
    <x v="0"/>
    <s v="Sep-2024"/>
    <n v="202409"/>
  </r>
  <r>
    <s v="da58739e-2ff1-4f92-90d5-48b5af3362c8"/>
    <x v="487"/>
    <x v="6337"/>
    <x v="2"/>
    <x v="2"/>
    <x v="7"/>
    <n v="9"/>
    <n v="433.83"/>
    <n v="0.17"/>
    <n v="3240.7100999999998"/>
    <n v="832.06111271645955"/>
    <x v="1"/>
    <n v="9"/>
    <x v="4"/>
    <n v="0.25675271376988013"/>
    <n v="4.3539840234398013E-5"/>
    <x v="0"/>
    <s v="Sep-2024"/>
    <n v="202409"/>
  </r>
  <r>
    <s v="6ddec02c-5a31-4ab5-bf39-839c24143fec"/>
    <x v="488"/>
    <x v="6338"/>
    <x v="1"/>
    <x v="2"/>
    <x v="5"/>
    <n v="1"/>
    <n v="441.81"/>
    <n v="0.3"/>
    <n v="309.267"/>
    <n v="26.05073514875599"/>
    <x v="1"/>
    <n v="9"/>
    <x v="4"/>
    <n v="8.423380169483323E-2"/>
    <n v="6.7902492021457183E-4"/>
    <x v="0"/>
    <s v="Sep-2024"/>
    <n v="202409"/>
  </r>
  <r>
    <s v="c52fafd8-b0ba-4085-adcd-e4181b75dc9b"/>
    <x v="489"/>
    <x v="6339"/>
    <x v="2"/>
    <x v="2"/>
    <x v="9"/>
    <n v="4"/>
    <n v="883.8"/>
    <n v="0.01"/>
    <n v="3499.848"/>
    <n v="859.10689140758552"/>
    <x v="1"/>
    <n v="9"/>
    <x v="4"/>
    <n v="0.24546977223227567"/>
    <n v="2.8286942747227884E-6"/>
    <x v="0"/>
    <s v="Sep-2024"/>
    <n v="202409"/>
  </r>
  <r>
    <s v="873caacf-c343-4a0b-ad42-b77a8ce1b9ac"/>
    <x v="487"/>
    <x v="6340"/>
    <x v="0"/>
    <x v="0"/>
    <x v="5"/>
    <n v="9"/>
    <n v="544.27"/>
    <n v="0.13"/>
    <n v="4261.6341000000002"/>
    <n v="431.54170388987887"/>
    <x v="1"/>
    <n v="9"/>
    <x v="4"/>
    <n v="0.10126202620020308"/>
    <n v="2.6539115594180174E-5"/>
    <x v="0"/>
    <s v="Sep-2024"/>
    <n v="202409"/>
  </r>
  <r>
    <s v="97489056-a3ac-4867-82cf-cc6ef1033d48"/>
    <x v="490"/>
    <x v="6341"/>
    <x v="3"/>
    <x v="2"/>
    <x v="6"/>
    <n v="9"/>
    <n v="480.79"/>
    <n v="7.0000000000000007E-2"/>
    <n v="4024.2123000000001"/>
    <n v="448.40001581174249"/>
    <x v="1"/>
    <n v="9"/>
    <x v="4"/>
    <n v="0.11142553682163897"/>
    <n v="1.6177078927968088E-5"/>
    <x v="0"/>
    <s v="Sep-2024"/>
    <n v="202409"/>
  </r>
  <r>
    <s v="406979fa-6e69-4be4-9f65-c75d5faa00ae"/>
    <x v="478"/>
    <x v="5796"/>
    <x v="0"/>
    <x v="0"/>
    <x v="8"/>
    <n v="8"/>
    <n v="75.7"/>
    <n v="0.01"/>
    <n v="599.54399999999998"/>
    <n v="42.420480907336589"/>
    <x v="1"/>
    <n v="9"/>
    <x v="4"/>
    <n v="7.0754574989219457E-2"/>
    <n v="1.6512549537648612E-5"/>
    <x v="0"/>
    <s v="Sep-2024"/>
    <n v="202409"/>
  </r>
  <r>
    <s v="589edc45-5d24-4564-8c43-f032ff455b2b"/>
    <x v="486"/>
    <x v="3374"/>
    <x v="2"/>
    <x v="1"/>
    <x v="6"/>
    <n v="1"/>
    <n v="429.04"/>
    <n v="0.01"/>
    <n v="424.74959999999999"/>
    <n v="53.004288191057263"/>
    <x v="1"/>
    <n v="9"/>
    <x v="4"/>
    <n v="0.12478949524862946"/>
    <n v="2.330785008390826E-5"/>
    <x v="0"/>
    <s v="Sep-2024"/>
    <n v="202409"/>
  </r>
  <r>
    <s v="1881e66a-df21-410e-a049-426882fdb111"/>
    <x v="491"/>
    <x v="6342"/>
    <x v="0"/>
    <x v="2"/>
    <x v="3"/>
    <n v="2"/>
    <n v="695.75"/>
    <n v="0.16"/>
    <n v="1168.8599999999999"/>
    <n v="166.9572211427199"/>
    <x v="1"/>
    <n v="9"/>
    <x v="4"/>
    <n v="0.14283765475995408"/>
    <n v="1.1498383039885017E-4"/>
    <x v="0"/>
    <s v="Sep-2024"/>
    <n v="202409"/>
  </r>
  <r>
    <s v="28f54322-056a-4de2-8ffc-1053296ab508"/>
    <x v="492"/>
    <x v="6343"/>
    <x v="3"/>
    <x v="2"/>
    <x v="8"/>
    <n v="4"/>
    <n v="478.72"/>
    <n v="0.04"/>
    <n v="1838.2847999999999"/>
    <n v="292.36059326482302"/>
    <x v="1"/>
    <n v="9"/>
    <x v="4"/>
    <n v="0.1590398796012582"/>
    <n v="2.0889037433155079E-5"/>
    <x v="0"/>
    <s v="Sep-2024"/>
    <n v="202409"/>
  </r>
  <r>
    <s v="27a565ea-85b3-4789-99b2-ad6f8aa01d2a"/>
    <x v="487"/>
    <x v="6344"/>
    <x v="2"/>
    <x v="1"/>
    <x v="9"/>
    <n v="9"/>
    <n v="330.48"/>
    <n v="7.0000000000000007E-2"/>
    <n v="2766.1176"/>
    <n v="411.98308566747789"/>
    <x v="1"/>
    <n v="9"/>
    <x v="4"/>
    <n v="0.148939107168646"/>
    <n v="2.3534791145539148E-5"/>
    <x v="0"/>
    <s v="Sep-2024"/>
    <n v="202409"/>
  </r>
  <r>
    <s v="f655415e-4b73-429a-a7a3-a1f697a39c41"/>
    <x v="479"/>
    <x v="6345"/>
    <x v="1"/>
    <x v="2"/>
    <x v="7"/>
    <n v="1"/>
    <n v="977.78"/>
    <n v="0.26"/>
    <n v="723.55719999999997"/>
    <n v="41.799930702999731"/>
    <x v="1"/>
    <n v="9"/>
    <x v="4"/>
    <n v="5.7770043201836332E-2"/>
    <n v="2.6590848657162146E-4"/>
    <x v="0"/>
    <s v="Sep-2024"/>
    <n v="202409"/>
  </r>
  <r>
    <s v="d389fd13-9847-473d-b277-4707580a3068"/>
    <x v="482"/>
    <x v="6346"/>
    <x v="3"/>
    <x v="1"/>
    <x v="4"/>
    <n v="8"/>
    <n v="59.8"/>
    <n v="0.04"/>
    <n v="459.26400000000001"/>
    <n v="84.596421637220587"/>
    <x v="1"/>
    <n v="9"/>
    <x v="4"/>
    <n v="0.18419998440378646"/>
    <n v="8.3612040133779274E-5"/>
    <x v="0"/>
    <s v="Sep-2024"/>
    <n v="202409"/>
  </r>
  <r>
    <s v="c65d06ae-04f6-41e9-9033-962300185f79"/>
    <x v="493"/>
    <x v="6347"/>
    <x v="0"/>
    <x v="1"/>
    <x v="5"/>
    <n v="3"/>
    <n v="449.48"/>
    <n v="0.01"/>
    <n v="1334.9556"/>
    <n v="126.0631090788111"/>
    <x v="1"/>
    <n v="9"/>
    <x v="4"/>
    <n v="9.4432435864392109E-2"/>
    <n v="7.4159769808074517E-6"/>
    <x v="0"/>
    <s v="Sep-2024"/>
    <n v="202409"/>
  </r>
  <r>
    <s v="08f1807b-8869-49e9-af4a-613a8e23521c"/>
    <x v="491"/>
    <x v="6348"/>
    <x v="2"/>
    <x v="0"/>
    <x v="8"/>
    <n v="2"/>
    <n v="461"/>
    <n v="0.25"/>
    <n v="691.5"/>
    <n v="96.875679981675148"/>
    <x v="1"/>
    <n v="9"/>
    <x v="4"/>
    <n v="0.14009498189685488"/>
    <n v="2.7114967462039046E-4"/>
    <x v="0"/>
    <s v="Sep-2024"/>
    <n v="202409"/>
  </r>
  <r>
    <s v="2a737bb3-bc96-4d0d-9c00-25f540b0cba4"/>
    <x v="494"/>
    <x v="6349"/>
    <x v="3"/>
    <x v="2"/>
    <x v="7"/>
    <n v="6"/>
    <n v="485.95"/>
    <n v="0.23"/>
    <n v="2245.0889999999999"/>
    <n v="256.89018646816282"/>
    <x v="1"/>
    <n v="9"/>
    <x v="4"/>
    <n v="0.11442316383366666"/>
    <n v="7.8883287032273556E-5"/>
    <x v="0"/>
    <s v="Sep-2024"/>
    <n v="202409"/>
  </r>
  <r>
    <s v="9669a38d-1a66-445a-8ff1-6480b003a060"/>
    <x v="483"/>
    <x v="6350"/>
    <x v="3"/>
    <x v="2"/>
    <x v="7"/>
    <n v="2"/>
    <n v="996.13"/>
    <n v="0.02"/>
    <n v="1952.4148"/>
    <n v="426.63697716546289"/>
    <x v="1"/>
    <n v="9"/>
    <x v="4"/>
    <n v="0.2185175901993075"/>
    <n v="1.0038850350857819E-5"/>
    <x v="0"/>
    <s v="Sep-2024"/>
    <n v="202409"/>
  </r>
  <r>
    <s v="3081c953-1bba-4c96-b4d9-2cb2620f98e3"/>
    <x v="495"/>
    <x v="6351"/>
    <x v="1"/>
    <x v="0"/>
    <x v="3"/>
    <n v="2"/>
    <n v="560.08000000000004"/>
    <n v="0.3"/>
    <n v="784.11199999999997"/>
    <n v="212.56019279510321"/>
    <x v="1"/>
    <n v="9"/>
    <x v="4"/>
    <n v="0.27108396861048323"/>
    <n v="2.6781888301671185E-4"/>
    <x v="0"/>
    <s v="Sep-2024"/>
    <n v="202409"/>
  </r>
  <r>
    <s v="3a62c13b-1923-4363-84cd-b1f3fa13fb00"/>
    <x v="492"/>
    <x v="6352"/>
    <x v="2"/>
    <x v="2"/>
    <x v="4"/>
    <n v="2"/>
    <n v="362.46"/>
    <n v="0.05"/>
    <n v="688.67399999999998"/>
    <n v="36.008813727545707"/>
    <x v="1"/>
    <n v="9"/>
    <x v="4"/>
    <n v="5.228716886007851E-2"/>
    <n v="6.8973128069304204E-5"/>
    <x v="0"/>
    <s v="Sep-2024"/>
    <n v="202409"/>
  </r>
  <r>
    <s v="2a6cf535-c4b8-49bd-b341-155839dee37e"/>
    <x v="496"/>
    <x v="6353"/>
    <x v="1"/>
    <x v="1"/>
    <x v="1"/>
    <n v="4"/>
    <n v="304.13"/>
    <n v="0.05"/>
    <n v="1155.694"/>
    <n v="78.151383554197082"/>
    <x v="1"/>
    <n v="9"/>
    <x v="4"/>
    <n v="6.7622903254838287E-2"/>
    <n v="4.1100845033373892E-5"/>
    <x v="0"/>
    <s v="Sep-2024"/>
    <n v="202409"/>
  </r>
  <r>
    <s v="9f741ac0-ad75-4a3f-9c33-41250dc89a8d"/>
    <x v="481"/>
    <x v="6354"/>
    <x v="2"/>
    <x v="1"/>
    <x v="6"/>
    <n v="4"/>
    <n v="974.46"/>
    <n v="0.25"/>
    <n v="2923.38"/>
    <n v="695.66618698979914"/>
    <x v="1"/>
    <n v="9"/>
    <x v="4"/>
    <n v="0.23796639061285194"/>
    <n v="6.4138086735217453E-5"/>
    <x v="0"/>
    <s v="Sep-2024"/>
    <n v="202409"/>
  </r>
  <r>
    <s v="435d4d4f-d01e-4afc-8270-6b38ba5a99e0"/>
    <x v="495"/>
    <x v="6355"/>
    <x v="3"/>
    <x v="1"/>
    <x v="1"/>
    <n v="8"/>
    <n v="579.23"/>
    <n v="0.14000000000000001"/>
    <n v="3985.1024000000002"/>
    <n v="575.34152940519368"/>
    <x v="1"/>
    <n v="9"/>
    <x v="4"/>
    <n v="0.14437308547082595"/>
    <n v="3.0212523522607601E-5"/>
    <x v="0"/>
    <s v="Sep-2024"/>
    <n v="202409"/>
  </r>
  <r>
    <s v="5133f97a-1907-482e-a40b-ad2e2e5a9421"/>
    <x v="481"/>
    <x v="6356"/>
    <x v="0"/>
    <x v="2"/>
    <x v="4"/>
    <n v="4"/>
    <n v="323.52999999999997"/>
    <n v="0.25"/>
    <n v="970.58999999999992"/>
    <n v="64.026482004977908"/>
    <x v="1"/>
    <n v="9"/>
    <x v="4"/>
    <n v="6.5966558490173924E-2"/>
    <n v="1.9318146694278739E-4"/>
    <x v="0"/>
    <s v="Sep-2024"/>
    <n v="202409"/>
  </r>
  <r>
    <s v="2baf1baa-7cc7-44ac-838e-3d3deffa4eda"/>
    <x v="497"/>
    <x v="6357"/>
    <x v="2"/>
    <x v="0"/>
    <x v="4"/>
    <n v="1"/>
    <n v="510.24"/>
    <n v="0.28999999999999998"/>
    <n v="362.2704"/>
    <n v="97.717785229254687"/>
    <x v="1"/>
    <n v="9"/>
    <x v="4"/>
    <n v="0.26973715001075077"/>
    <n v="5.6835998745688302E-4"/>
    <x v="0"/>
    <s v="Sep-2024"/>
    <n v="202409"/>
  </r>
  <r>
    <s v="d16cfe2c-01db-415b-90ba-3b3aaa38a1d0"/>
    <x v="479"/>
    <x v="6358"/>
    <x v="3"/>
    <x v="1"/>
    <x v="5"/>
    <n v="7"/>
    <n v="992.97"/>
    <n v="0.13"/>
    <n v="6047.1872999999996"/>
    <n v="1083.3341105824591"/>
    <x v="1"/>
    <n v="9"/>
    <x v="4"/>
    <n v="0.17914677631738959"/>
    <n v="1.8702910028931963E-5"/>
    <x v="0"/>
    <s v="Sep-2024"/>
    <n v="202409"/>
  </r>
  <r>
    <s v="37e4c1e9-3d2b-41fc-9fcf-79382c0f811a"/>
    <x v="498"/>
    <x v="6359"/>
    <x v="1"/>
    <x v="0"/>
    <x v="1"/>
    <n v="3"/>
    <n v="862.14"/>
    <n v="0.24"/>
    <n v="1965.6792"/>
    <n v="218.86020518614421"/>
    <x v="1"/>
    <n v="9"/>
    <x v="4"/>
    <n v="0.11134075447618523"/>
    <n v="9.2792353910037807E-5"/>
    <x v="0"/>
    <s v="Sep-2024"/>
    <n v="202409"/>
  </r>
  <r>
    <s v="f4a81d75-b2dd-40cf-9ce8-9d4a9f290622"/>
    <x v="499"/>
    <x v="173"/>
    <x v="0"/>
    <x v="1"/>
    <x v="9"/>
    <n v="1"/>
    <n v="835.2"/>
    <n v="0.08"/>
    <n v="768.38400000000013"/>
    <n v="146.44328913481939"/>
    <x v="1"/>
    <n v="9"/>
    <x v="4"/>
    <n v="0.19058607302445049"/>
    <n v="9.5785440613026823E-5"/>
    <x v="0"/>
    <s v="Sep-2024"/>
    <n v="202409"/>
  </r>
  <r>
    <s v="06e36b88-e3ce-4667-bc8d-6d2258d4125d"/>
    <x v="488"/>
    <x v="6360"/>
    <x v="0"/>
    <x v="1"/>
    <x v="7"/>
    <n v="5"/>
    <n v="134.94999999999999"/>
    <n v="0.09"/>
    <n v="614.02250000000004"/>
    <n v="175.29176769385009"/>
    <x v="1"/>
    <n v="9"/>
    <x v="4"/>
    <n v="0.28548101689083066"/>
    <n v="1.3338273434605408E-4"/>
    <x v="0"/>
    <s v="Sep-2024"/>
    <n v="202409"/>
  </r>
  <r>
    <s v="478def37-12f6-4a99-b20d-8367ab8aae0f"/>
    <x v="481"/>
    <x v="6361"/>
    <x v="2"/>
    <x v="1"/>
    <x v="2"/>
    <n v="4"/>
    <n v="423.09"/>
    <n v="7.0000000000000007E-2"/>
    <n v="1573.8948"/>
    <n v="182.41346581548939"/>
    <x v="1"/>
    <n v="9"/>
    <x v="4"/>
    <n v="0.11589940179959257"/>
    <n v="4.1362357890756108E-5"/>
    <x v="0"/>
    <s v="Sep-2024"/>
    <n v="202409"/>
  </r>
  <r>
    <s v="9edc60b7-2833-4190-ab84-e8af50faac0e"/>
    <x v="479"/>
    <x v="6362"/>
    <x v="2"/>
    <x v="2"/>
    <x v="0"/>
    <n v="9"/>
    <n v="429.21"/>
    <n v="0.24"/>
    <n v="2935.7964000000002"/>
    <n v="433.90817012670323"/>
    <x v="1"/>
    <n v="9"/>
    <x v="4"/>
    <n v="0.14779913556904123"/>
    <n v="6.2129649045144955E-5"/>
    <x v="0"/>
    <s v="Sep-2024"/>
    <n v="202409"/>
  </r>
  <r>
    <s v="a3cb5ad5-6895-43c9-a7ae-b80e70fafc5e"/>
    <x v="500"/>
    <x v="150"/>
    <x v="2"/>
    <x v="2"/>
    <x v="1"/>
    <n v="7"/>
    <n v="866.98"/>
    <n v="0.02"/>
    <n v="5947.4828000000007"/>
    <n v="1124.668113222973"/>
    <x v="1"/>
    <n v="9"/>
    <x v="4"/>
    <n v="0.18909985132247425"/>
    <n v="3.2955118424218055E-6"/>
    <x v="0"/>
    <s v="Sep-2024"/>
    <n v="202409"/>
  </r>
  <r>
    <s v="5b17ddcd-201d-4446-903a-aec0cd0cdd66"/>
    <x v="482"/>
    <x v="6363"/>
    <x v="2"/>
    <x v="1"/>
    <x v="2"/>
    <n v="5"/>
    <n v="696.25"/>
    <n v="0.11"/>
    <n v="3098.3125"/>
    <n v="303.08562180740643"/>
    <x v="1"/>
    <n v="9"/>
    <x v="4"/>
    <n v="9.78228057393844E-2"/>
    <n v="3.1597845601436267E-5"/>
    <x v="0"/>
    <s v="Sep-2024"/>
    <n v="202409"/>
  </r>
  <r>
    <s v="ac8c26cc-3583-4ecb-884e-aea7e37fbf82"/>
    <x v="501"/>
    <x v="6364"/>
    <x v="1"/>
    <x v="0"/>
    <x v="4"/>
    <n v="7"/>
    <n v="537.14"/>
    <n v="0.05"/>
    <n v="3571.9810000000002"/>
    <n v="605.8947310333258"/>
    <x v="1"/>
    <n v="9"/>
    <x v="4"/>
    <n v="0.16962428720458642"/>
    <n v="1.329794307416529E-5"/>
    <x v="0"/>
    <s v="Sep-2024"/>
    <n v="202409"/>
  </r>
  <r>
    <s v="40e3577c-cc84-47e4-9692-087914e1fc15"/>
    <x v="501"/>
    <x v="6365"/>
    <x v="1"/>
    <x v="2"/>
    <x v="6"/>
    <n v="1"/>
    <n v="658.46"/>
    <n v="0.06"/>
    <n v="618.95240000000001"/>
    <n v="173.69695244526179"/>
    <x v="1"/>
    <n v="9"/>
    <x v="4"/>
    <n v="0.28063055001525444"/>
    <n v="9.1121708228290247E-5"/>
    <x v="0"/>
    <s v="Sep-2024"/>
    <n v="202409"/>
  </r>
  <r>
    <s v="02524d47-d917-4ce6-bcb5-2b4c3bc42218"/>
    <x v="488"/>
    <x v="6366"/>
    <x v="1"/>
    <x v="1"/>
    <x v="9"/>
    <n v="7"/>
    <n v="674.18"/>
    <n v="0.18"/>
    <n v="3869.7932000000001"/>
    <n v="1022.383291538405"/>
    <x v="1"/>
    <n v="9"/>
    <x v="4"/>
    <n v="0.26419584683191988"/>
    <n v="3.8141573043231356E-5"/>
    <x v="0"/>
    <s v="Sep-2024"/>
    <n v="202409"/>
  </r>
  <r>
    <s v="3ea072c6-39d4-4b70-a2f9-f1f0f63e0d3a"/>
    <x v="496"/>
    <x v="6367"/>
    <x v="3"/>
    <x v="2"/>
    <x v="2"/>
    <n v="6"/>
    <n v="153.94"/>
    <n v="0.2"/>
    <n v="738.91200000000003"/>
    <n v="47.212187621956389"/>
    <x v="1"/>
    <n v="9"/>
    <x v="4"/>
    <n v="6.3894195278945784E-2"/>
    <n v="2.1653458057251744E-4"/>
    <x v="0"/>
    <s v="Sep-2024"/>
    <n v="202409"/>
  </r>
  <r>
    <s v="7fa3bd24-f9d4-402a-9a7e-1968eb821ccb"/>
    <x v="502"/>
    <x v="6368"/>
    <x v="1"/>
    <x v="2"/>
    <x v="0"/>
    <n v="8"/>
    <n v="102.08"/>
    <n v="0.13"/>
    <n v="710.47680000000003"/>
    <n v="61.766402971972873"/>
    <x v="1"/>
    <n v="9"/>
    <x v="4"/>
    <n v="8.6936551583349203E-2"/>
    <n v="1.5918887147335425E-4"/>
    <x v="0"/>
    <s v="Sep-2024"/>
    <n v="202409"/>
  </r>
  <r>
    <s v="056161b8-8fe6-4a94-a020-b8418bdec958"/>
    <x v="498"/>
    <x v="5228"/>
    <x v="3"/>
    <x v="0"/>
    <x v="9"/>
    <n v="2"/>
    <n v="477.56"/>
    <n v="0.04"/>
    <n v="916.91520000000003"/>
    <n v="125.51020222342829"/>
    <x v="1"/>
    <n v="9"/>
    <x v="4"/>
    <n v="0.13688310786365881"/>
    <n v="4.1879554401541172E-5"/>
    <x v="0"/>
    <s v="Sep-2024"/>
    <n v="202409"/>
  </r>
  <r>
    <s v="6d92d573-12fa-48bc-942c-6cdd301fa351"/>
    <x v="488"/>
    <x v="6369"/>
    <x v="3"/>
    <x v="2"/>
    <x v="9"/>
    <n v="3"/>
    <n v="30.7"/>
    <n v="0.2"/>
    <n v="73.679999999999993"/>
    <n v="15.31307957332681"/>
    <x v="1"/>
    <n v="9"/>
    <x v="4"/>
    <n v="0.20783224176610765"/>
    <n v="2.1715526601520088E-3"/>
    <x v="0"/>
    <s v="Sep-2024"/>
    <n v="202409"/>
  </r>
  <r>
    <s v="0b405ab1-9540-4753-bf9f-2c53c51b498e"/>
    <x v="481"/>
    <x v="6370"/>
    <x v="1"/>
    <x v="0"/>
    <x v="0"/>
    <n v="7"/>
    <n v="550.41999999999996"/>
    <n v="0.26"/>
    <n v="2851.1756"/>
    <n v="349.65486139840942"/>
    <x v="1"/>
    <n v="9"/>
    <x v="4"/>
    <n v="0.12263533028215078"/>
    <n v="6.7480936635400503E-5"/>
    <x v="0"/>
    <s v="Sep-2024"/>
    <n v="202409"/>
  </r>
  <r>
    <s v="8e0f7364-8b2e-416d-84d9-eb22b4109735"/>
    <x v="489"/>
    <x v="6371"/>
    <x v="1"/>
    <x v="1"/>
    <x v="9"/>
    <n v="6"/>
    <n v="635.74"/>
    <n v="0.2"/>
    <n v="3051.5520000000001"/>
    <n v="202.25268483525471"/>
    <x v="1"/>
    <n v="9"/>
    <x v="4"/>
    <n v="6.6278629640017503E-2"/>
    <n v="5.2432336070301276E-5"/>
    <x v="0"/>
    <s v="Sep-2024"/>
    <n v="202409"/>
  </r>
  <r>
    <s v="25271f06-f10b-4712-8b35-006539ea6aef"/>
    <x v="481"/>
    <x v="6372"/>
    <x v="0"/>
    <x v="1"/>
    <x v="9"/>
    <n v="7"/>
    <n v="681.99"/>
    <n v="0.14000000000000001"/>
    <n v="4105.5798000000004"/>
    <n v="538.98918407400947"/>
    <x v="1"/>
    <n v="9"/>
    <x v="4"/>
    <n v="0.13128211125600564"/>
    <n v="2.932594319564803E-5"/>
    <x v="0"/>
    <s v="Sep-2024"/>
    <n v="202409"/>
  </r>
  <r>
    <s v="cecfdda0-4350-4a1f-b1f2-139b578a71d6"/>
    <x v="498"/>
    <x v="6373"/>
    <x v="0"/>
    <x v="0"/>
    <x v="9"/>
    <n v="8"/>
    <n v="729.53"/>
    <n v="0.06"/>
    <n v="5486.0655999999999"/>
    <n v="554.55108461109785"/>
    <x v="1"/>
    <n v="9"/>
    <x v="4"/>
    <n v="0.10108356790540343"/>
    <n v="1.0280591613778734E-5"/>
    <x v="0"/>
    <s v="Sep-2024"/>
    <n v="202409"/>
  </r>
  <r>
    <s v="3791bec2-7e01-4ef3-b24e-c8191f599460"/>
    <x v="503"/>
    <x v="6374"/>
    <x v="3"/>
    <x v="2"/>
    <x v="0"/>
    <n v="2"/>
    <n v="9.42"/>
    <n v="0.19"/>
    <n v="15.260400000000001"/>
    <n v="2.2706647279298431"/>
    <x v="1"/>
    <n v="9"/>
    <x v="4"/>
    <n v="0.14879457471166174"/>
    <n v="1.0084925690021231E-2"/>
    <x v="0"/>
    <s v="Sep-2024"/>
    <n v="202409"/>
  </r>
  <r>
    <s v="343006a5-5dda-41b7-b97d-3e1cbab0ec96"/>
    <x v="496"/>
    <x v="6375"/>
    <x v="3"/>
    <x v="2"/>
    <x v="7"/>
    <n v="7"/>
    <n v="81.3"/>
    <n v="0.16"/>
    <n v="478.04399999999998"/>
    <n v="44.773573019818599"/>
    <x v="1"/>
    <n v="9"/>
    <x v="4"/>
    <n v="9.3659941385769094E-2"/>
    <n v="2.8114566859954314E-4"/>
    <x v="0"/>
    <s v="Sep-2024"/>
    <n v="202409"/>
  </r>
  <r>
    <s v="260de82c-d569-42ea-a9fd-f974d09019ad"/>
    <x v="482"/>
    <x v="6376"/>
    <x v="1"/>
    <x v="1"/>
    <x v="0"/>
    <n v="5"/>
    <n v="764.02"/>
    <n v="0.23"/>
    <n v="2941.4769999999999"/>
    <n v="702.10261755713407"/>
    <x v="1"/>
    <n v="9"/>
    <x v="4"/>
    <n v="0.23869050057407692"/>
    <n v="6.0207847962095236E-5"/>
    <x v="0"/>
    <s v="Sep-2024"/>
    <n v="202409"/>
  </r>
  <r>
    <s v="f250c907-d0e4-4ba5-a12a-fa9d73dc778d"/>
    <x v="498"/>
    <x v="6377"/>
    <x v="0"/>
    <x v="0"/>
    <x v="7"/>
    <n v="2"/>
    <n v="40.06"/>
    <n v="0.12"/>
    <n v="70.505600000000001"/>
    <n v="10.710085472371651"/>
    <x v="1"/>
    <n v="9"/>
    <x v="4"/>
    <n v="0.15190403985458814"/>
    <n v="1.4977533699450823E-3"/>
    <x v="0"/>
    <s v="Sep-2024"/>
    <n v="202409"/>
  </r>
  <r>
    <s v="61d87ea8-0f12-4ed9-872d-e0f26f709ed1"/>
    <x v="492"/>
    <x v="6378"/>
    <x v="0"/>
    <x v="2"/>
    <x v="0"/>
    <n v="5"/>
    <n v="767.77"/>
    <n v="0.25"/>
    <n v="2879.1374999999998"/>
    <n v="378.12677174724001"/>
    <x v="1"/>
    <n v="9"/>
    <x v="4"/>
    <n v="0.13133334956987641"/>
    <n v="6.5123669849043332E-5"/>
    <x v="0"/>
    <s v="Sep-2024"/>
    <n v="202409"/>
  </r>
  <r>
    <s v="3c02e925-d646-43e5-99fd-ca0f2e95ab4c"/>
    <x v="483"/>
    <x v="6379"/>
    <x v="2"/>
    <x v="0"/>
    <x v="6"/>
    <n v="8"/>
    <n v="670.18"/>
    <n v="0.04"/>
    <n v="5146.9823999999999"/>
    <n v="1238.5942047990941"/>
    <x v="1"/>
    <n v="9"/>
    <x v="4"/>
    <n v="0.24064473288253213"/>
    <n v="7.4606822047808058E-6"/>
    <x v="0"/>
    <s v="Sep-2024"/>
    <n v="202409"/>
  </r>
  <r>
    <s v="8f516cc9-7a3c-4f5f-b848-ce000d73a314"/>
    <x v="480"/>
    <x v="6380"/>
    <x v="2"/>
    <x v="0"/>
    <x v="8"/>
    <n v="7"/>
    <n v="540.22"/>
    <n v="0.06"/>
    <n v="3554.6475999999998"/>
    <n v="603.33211040556012"/>
    <x v="1"/>
    <n v="9"/>
    <x v="4"/>
    <n v="0.16973049885607794"/>
    <n v="1.5866551722314191E-5"/>
    <x v="0"/>
    <s v="Sep-2024"/>
    <n v="202409"/>
  </r>
  <r>
    <s v="bc878335-4839-4553-8b92-d76ea2e3681d"/>
    <x v="497"/>
    <x v="6200"/>
    <x v="2"/>
    <x v="0"/>
    <x v="5"/>
    <n v="1"/>
    <n v="517.46"/>
    <n v="0.24"/>
    <n v="393.26960000000003"/>
    <n v="96.205181796304785"/>
    <x v="1"/>
    <n v="9"/>
    <x v="4"/>
    <n v="0.24462908344887269"/>
    <n v="4.6380396552390518E-4"/>
    <x v="0"/>
    <s v="Sep-2024"/>
    <n v="202409"/>
  </r>
  <r>
    <s v="ec8b5b2a-0121-4d27-92d6-f3673334685a"/>
    <x v="504"/>
    <x v="6381"/>
    <x v="0"/>
    <x v="0"/>
    <x v="0"/>
    <n v="5"/>
    <n v="677.99"/>
    <n v="0.21"/>
    <n v="2678.0605"/>
    <n v="403.3248660674422"/>
    <x v="1"/>
    <n v="9"/>
    <x v="4"/>
    <n v="0.15060334375098777"/>
    <n v="6.1947816339474041E-5"/>
    <x v="0"/>
    <s v="Sep-2024"/>
    <n v="202409"/>
  </r>
  <r>
    <s v="da44dcbb-ba07-46f6-a731-c7df473cb718"/>
    <x v="490"/>
    <x v="6382"/>
    <x v="1"/>
    <x v="1"/>
    <x v="9"/>
    <n v="3"/>
    <n v="509.26"/>
    <n v="0.28000000000000003"/>
    <n v="1100.0016000000001"/>
    <n v="274.55929776084469"/>
    <x v="1"/>
    <n v="9"/>
    <x v="4"/>
    <n v="0.24959899854767909"/>
    <n v="1.8327246069460264E-4"/>
    <x v="0"/>
    <s v="Sep-2024"/>
    <n v="202409"/>
  </r>
  <r>
    <s v="8262df6e-9147-4d33-8237-5834d144eba2"/>
    <x v="479"/>
    <x v="6383"/>
    <x v="0"/>
    <x v="0"/>
    <x v="0"/>
    <n v="5"/>
    <n v="604.17999999999995"/>
    <n v="0.04"/>
    <n v="2900.0639999999989"/>
    <n v="157.54403340914141"/>
    <x v="1"/>
    <n v="9"/>
    <x v="4"/>
    <n v="5.4324329880010049E-2"/>
    <n v="1.3241087093250357E-5"/>
    <x v="0"/>
    <s v="Sep-2024"/>
    <n v="202409"/>
  </r>
  <r>
    <s v="aedbc659-7729-4be8-acfa-d762766f04d3"/>
    <x v="503"/>
    <x v="6384"/>
    <x v="3"/>
    <x v="2"/>
    <x v="2"/>
    <n v="4"/>
    <n v="106.98"/>
    <n v="0.12"/>
    <n v="376.56959999999998"/>
    <n v="101.47042670860129"/>
    <x v="1"/>
    <n v="9"/>
    <x v="4"/>
    <n v="0.26945995297708925"/>
    <n v="2.8042624789680314E-4"/>
    <x v="0"/>
    <s v="Sep-2024"/>
    <n v="202409"/>
  </r>
  <r>
    <s v="b33679c2-8a94-4edf-b18d-cd8564c92974"/>
    <x v="505"/>
    <x v="6385"/>
    <x v="3"/>
    <x v="2"/>
    <x v="5"/>
    <n v="8"/>
    <n v="454.54"/>
    <n v="0.25"/>
    <n v="2727.24"/>
    <n v="384.30134292642282"/>
    <x v="1"/>
    <n v="9"/>
    <x v="4"/>
    <n v="0.14091218335255529"/>
    <n v="6.8750825009900122E-5"/>
    <x v="0"/>
    <s v="Sep-2024"/>
    <n v="202409"/>
  </r>
  <r>
    <s v="203d430f-0ea5-49a6-ab97-129fc61464c0"/>
    <x v="492"/>
    <x v="6386"/>
    <x v="2"/>
    <x v="0"/>
    <x v="8"/>
    <n v="9"/>
    <n v="378.57"/>
    <n v="0.15"/>
    <n v="2896.0605"/>
    <n v="342.99370509235382"/>
    <x v="1"/>
    <n v="9"/>
    <x v="4"/>
    <n v="0.11843457866034007"/>
    <n v="4.4025323366000121E-5"/>
    <x v="0"/>
    <s v="Sep-2024"/>
    <n v="202409"/>
  </r>
  <r>
    <s v="ccdea359-97e5-470f-a718-529517b2df7a"/>
    <x v="495"/>
    <x v="6387"/>
    <x v="0"/>
    <x v="2"/>
    <x v="6"/>
    <n v="7"/>
    <n v="626.28"/>
    <n v="0.27"/>
    <n v="3200.2908000000002"/>
    <n v="583.10373212510751"/>
    <x v="1"/>
    <n v="9"/>
    <x v="4"/>
    <n v="0.18220335855888706"/>
    <n v="6.1588153176580083E-5"/>
    <x v="0"/>
    <s v="Sep-2024"/>
    <n v="202409"/>
  </r>
  <r>
    <s v="2b44a17c-63a2-4e75-a6c3-4db43b941577"/>
    <x v="493"/>
    <x v="438"/>
    <x v="1"/>
    <x v="2"/>
    <x v="7"/>
    <n v="5"/>
    <n v="726.95"/>
    <n v="0.27"/>
    <n v="2653.3674999999998"/>
    <n v="687.10375704837406"/>
    <x v="1"/>
    <n v="9"/>
    <x v="4"/>
    <n v="0.2589553678668236"/>
    <n v="7.4282963064860042E-5"/>
    <x v="0"/>
    <s v="Sep-2024"/>
    <n v="202409"/>
  </r>
  <r>
    <s v="eed665dc-c753-44bf-aa32-b30c5bcdcbca"/>
    <x v="499"/>
    <x v="6388"/>
    <x v="3"/>
    <x v="1"/>
    <x v="7"/>
    <n v="1"/>
    <n v="598.80999999999995"/>
    <n v="0.27"/>
    <n v="437.13130000000001"/>
    <n v="68.189318268656422"/>
    <x v="1"/>
    <n v="9"/>
    <x v="4"/>
    <n v="0.15599276068461906"/>
    <n v="4.5089427364272482E-4"/>
    <x v="0"/>
    <s v="Sep-2024"/>
    <n v="202409"/>
  </r>
  <r>
    <s v="af084372-5b00-4651-99b3-459de2943953"/>
    <x v="503"/>
    <x v="6389"/>
    <x v="3"/>
    <x v="2"/>
    <x v="3"/>
    <n v="2"/>
    <n v="508.26"/>
    <n v="0.27"/>
    <n v="742.05959999999993"/>
    <n v="175.79075184933421"/>
    <x v="1"/>
    <n v="9"/>
    <x v="4"/>
    <n v="0.23689573162227701"/>
    <n v="2.6561208830126314E-4"/>
    <x v="0"/>
    <s v="Sep-2024"/>
    <n v="202409"/>
  </r>
  <r>
    <s v="0a5a3121-c048-4e57-9416-8b5d9219f1d4"/>
    <x v="480"/>
    <x v="6390"/>
    <x v="1"/>
    <x v="1"/>
    <x v="8"/>
    <n v="2"/>
    <n v="807.44"/>
    <n v="0.03"/>
    <n v="1566.4336000000001"/>
    <n v="244.3803405427054"/>
    <x v="1"/>
    <n v="9"/>
    <x v="4"/>
    <n v="0.15601066048551651"/>
    <n v="1.8577231744773604E-5"/>
    <x v="0"/>
    <s v="Sep-2024"/>
    <n v="202409"/>
  </r>
  <r>
    <s v="cd4bac95-6f42-4b9b-97bb-85889063fb23"/>
    <x v="501"/>
    <x v="6391"/>
    <x v="1"/>
    <x v="2"/>
    <x v="8"/>
    <n v="2"/>
    <n v="48.7"/>
    <n v="0.04"/>
    <n v="93.504000000000005"/>
    <n v="13.14217314309988"/>
    <x v="1"/>
    <n v="9"/>
    <x v="4"/>
    <n v="0.14055198861118112"/>
    <n v="4.1067761806981519E-4"/>
    <x v="0"/>
    <s v="Sep-2024"/>
    <n v="202409"/>
  </r>
  <r>
    <s v="5cf4fdd2-9fd8-4fb2-9905-7f2a04365022"/>
    <x v="499"/>
    <x v="6392"/>
    <x v="3"/>
    <x v="2"/>
    <x v="6"/>
    <n v="3"/>
    <n v="95.28"/>
    <n v="0.06"/>
    <n v="268.68959999999998"/>
    <n v="49.934047121264591"/>
    <x v="1"/>
    <n v="9"/>
    <x v="4"/>
    <n v="0.18584287267264751"/>
    <n v="2.0990764063811919E-4"/>
    <x v="0"/>
    <s v="Sep-2024"/>
    <n v="202409"/>
  </r>
  <r>
    <s v="7494c25d-a4d0-4b69-a382-97c651108fa2"/>
    <x v="500"/>
    <x v="6393"/>
    <x v="3"/>
    <x v="1"/>
    <x v="3"/>
    <n v="4"/>
    <n v="739.81"/>
    <n v="0.05"/>
    <n v="2811.2779999999998"/>
    <n v="663.51792640356268"/>
    <x v="1"/>
    <n v="9"/>
    <x v="4"/>
    <n v="0.23602003302539371"/>
    <n v="1.6896230113137159E-5"/>
    <x v="0"/>
    <s v="Sep-2024"/>
    <n v="202409"/>
  </r>
  <r>
    <s v="53fbebcb-bd3c-41a1-b585-adb140ef7d4a"/>
    <x v="494"/>
    <x v="6394"/>
    <x v="2"/>
    <x v="2"/>
    <x v="1"/>
    <n v="8"/>
    <n v="208.62"/>
    <n v="0.04"/>
    <n v="1602.2016000000001"/>
    <n v="113.2239774270754"/>
    <x v="1"/>
    <n v="9"/>
    <x v="4"/>
    <n v="7.0667747071951115E-2"/>
    <n v="2.396702137858307E-5"/>
    <x v="0"/>
    <s v="Sep-2024"/>
    <n v="202409"/>
  </r>
  <r>
    <s v="6b928feb-dc46-479d-8d59-254d9c15bdb4"/>
    <x v="506"/>
    <x v="6395"/>
    <x v="2"/>
    <x v="1"/>
    <x v="4"/>
    <n v="9"/>
    <n v="410.13"/>
    <n v="0.03"/>
    <n v="3580.4349000000002"/>
    <n v="1042.1170823436071"/>
    <x v="1"/>
    <n v="9"/>
    <x v="4"/>
    <n v="0.29105879912621985"/>
    <n v="8.1275042872585107E-6"/>
    <x v="0"/>
    <s v="Sep-2024"/>
    <n v="202409"/>
  </r>
  <r>
    <s v="249fd438-af57-425b-916a-1483cc58f5f1"/>
    <x v="503"/>
    <x v="6396"/>
    <x v="0"/>
    <x v="1"/>
    <x v="7"/>
    <n v="1"/>
    <n v="802.88"/>
    <n v="0.04"/>
    <n v="770.76479999999992"/>
    <n v="103.00250563568891"/>
    <x v="1"/>
    <n v="9"/>
    <x v="4"/>
    <n v="0.13363675356696222"/>
    <n v="4.9820645675567958E-5"/>
    <x v="0"/>
    <s v="Sep-2024"/>
    <n v="202409"/>
  </r>
  <r>
    <s v="8c7d5e56-6bbc-4fd3-addf-ca5b6fafb729"/>
    <x v="501"/>
    <x v="6397"/>
    <x v="0"/>
    <x v="2"/>
    <x v="6"/>
    <n v="7"/>
    <n v="69.45"/>
    <n v="0.24"/>
    <n v="369.47399999999999"/>
    <n v="96.312586899727521"/>
    <x v="1"/>
    <n v="9"/>
    <x v="4"/>
    <n v="0.26067486994951611"/>
    <n v="4.9367479173094723E-4"/>
    <x v="0"/>
    <s v="Sep-2024"/>
    <n v="202409"/>
  </r>
  <r>
    <s v="68abbecd-8121-4da0-a2de-bc505017bd51"/>
    <x v="488"/>
    <x v="6398"/>
    <x v="3"/>
    <x v="2"/>
    <x v="0"/>
    <n v="7"/>
    <n v="592.76"/>
    <n v="0.09"/>
    <n v="3775.8811999999998"/>
    <n v="196.039764495546"/>
    <x v="1"/>
    <n v="9"/>
    <x v="4"/>
    <n v="5.1918943979367256E-2"/>
    <n v="2.1690301061378732E-5"/>
    <x v="0"/>
    <s v="Sep-2024"/>
    <n v="202409"/>
  </r>
  <r>
    <s v="0866fe6a-7f83-4684-b804-9ec704c207ab"/>
    <x v="493"/>
    <x v="6399"/>
    <x v="1"/>
    <x v="1"/>
    <x v="2"/>
    <n v="8"/>
    <n v="732.47"/>
    <n v="0.01"/>
    <n v="5801.1624000000002"/>
    <n v="652.43223667044435"/>
    <x v="1"/>
    <n v="9"/>
    <x v="4"/>
    <n v="0.11246577697436023"/>
    <n v="1.7065545346567094E-6"/>
    <x v="0"/>
    <s v="Sep-2024"/>
    <n v="202409"/>
  </r>
  <r>
    <s v="0193f571-ef49-47f5-8446-0d8e850093f0"/>
    <x v="507"/>
    <x v="6400"/>
    <x v="1"/>
    <x v="2"/>
    <x v="4"/>
    <n v="9"/>
    <n v="358.74"/>
    <n v="0.03"/>
    <n v="3131.8002000000001"/>
    <n v="652.92751641379573"/>
    <x v="1"/>
    <n v="9"/>
    <x v="4"/>
    <n v="0.20848313261292842"/>
    <n v="9.2917804909776809E-6"/>
    <x v="0"/>
    <s v="Sep-2024"/>
    <n v="202409"/>
  </r>
  <r>
    <s v="81e5bd8c-c07e-4991-b8a1-a5802153a3c2"/>
    <x v="488"/>
    <x v="6401"/>
    <x v="3"/>
    <x v="1"/>
    <x v="8"/>
    <n v="1"/>
    <n v="502.87"/>
    <n v="0.03"/>
    <n v="487.78390000000002"/>
    <n v="79.555522384471772"/>
    <x v="1"/>
    <n v="9"/>
    <x v="4"/>
    <n v="0.16309583482454376"/>
    <n v="5.9657565573607494E-5"/>
    <x v="0"/>
    <s v="Sep-2024"/>
    <n v="202409"/>
  </r>
  <r>
    <s v="c0898860-e382-4953-a1da-88d110068e50"/>
    <x v="503"/>
    <x v="6402"/>
    <x v="2"/>
    <x v="0"/>
    <x v="3"/>
    <n v="5"/>
    <n v="552.88"/>
    <n v="0.24"/>
    <n v="2100.944"/>
    <n v="387.15637030432998"/>
    <x v="1"/>
    <n v="9"/>
    <x v="4"/>
    <n v="0.18427733928383144"/>
    <n v="8.6818116046881775E-5"/>
    <x v="0"/>
    <s v="Sep-2024"/>
    <n v="202409"/>
  </r>
  <r>
    <s v="804fe2b3-fe5e-42d4-a59d-712bb1f44e6a"/>
    <x v="496"/>
    <x v="6403"/>
    <x v="1"/>
    <x v="1"/>
    <x v="8"/>
    <n v="7"/>
    <n v="530.02"/>
    <n v="0.06"/>
    <n v="3487.5315999999998"/>
    <n v="973.87662071306409"/>
    <x v="1"/>
    <n v="9"/>
    <x v="4"/>
    <n v="0.27924524632638859"/>
    <n v="1.6171896478300009E-5"/>
    <x v="0"/>
    <s v="Sep-2024"/>
    <n v="202409"/>
  </r>
  <r>
    <s v="b4c7e172-1ae3-4123-91b1-fa656fd84ac3"/>
    <x v="480"/>
    <x v="6404"/>
    <x v="1"/>
    <x v="1"/>
    <x v="4"/>
    <n v="3"/>
    <n v="921.15"/>
    <n v="0.24"/>
    <n v="2100.2220000000002"/>
    <n v="279.19167554407102"/>
    <x v="1"/>
    <n v="9"/>
    <x v="4"/>
    <n v="0.13293436386442528"/>
    <n v="8.6847961786896819E-5"/>
    <x v="0"/>
    <s v="Sep-2024"/>
    <n v="202409"/>
  </r>
  <r>
    <s v="4e48fdb5-e788-4396-844b-3960e9b36f95"/>
    <x v="487"/>
    <x v="6405"/>
    <x v="3"/>
    <x v="2"/>
    <x v="0"/>
    <n v="9"/>
    <n v="333.69"/>
    <n v="0.1"/>
    <n v="2702.8890000000001"/>
    <n v="486.49400022594727"/>
    <x v="1"/>
    <n v="9"/>
    <x v="4"/>
    <n v="0.17999037334716567"/>
    <n v="3.3297704789208883E-5"/>
    <x v="0"/>
    <s v="Sep-2024"/>
    <n v="202409"/>
  </r>
  <r>
    <s v="0fba21f4-7bc3-432c-938d-600ed729953f"/>
    <x v="495"/>
    <x v="6406"/>
    <x v="2"/>
    <x v="1"/>
    <x v="0"/>
    <n v="4"/>
    <n v="742.54"/>
    <n v="0.05"/>
    <n v="2821.652"/>
    <n v="687.12778834135725"/>
    <x v="1"/>
    <n v="9"/>
    <x v="4"/>
    <n v="0.24351967866390228"/>
    <n v="1.6834109946938888E-5"/>
    <x v="0"/>
    <s v="Sep-2024"/>
    <n v="202409"/>
  </r>
  <r>
    <s v="e5247c65-069e-4c16-a7b0-e585d0395072"/>
    <x v="479"/>
    <x v="6407"/>
    <x v="3"/>
    <x v="0"/>
    <x v="1"/>
    <n v="2"/>
    <n v="421.03"/>
    <n v="0.23"/>
    <n v="648.38619999999992"/>
    <n v="193.04447978949199"/>
    <x v="1"/>
    <n v="9"/>
    <x v="4"/>
    <n v="0.29773070399939422"/>
    <n v="2.7313968125786765E-4"/>
    <x v="0"/>
    <s v="Sep-2024"/>
    <n v="202409"/>
  </r>
  <r>
    <s v="2aed7643-7e2c-4aaa-b22c-d60f19a52b9a"/>
    <x v="490"/>
    <x v="6408"/>
    <x v="0"/>
    <x v="1"/>
    <x v="0"/>
    <n v="5"/>
    <n v="831.14"/>
    <n v="0.09"/>
    <n v="3781.6869999999999"/>
    <n v="351.50837693337968"/>
    <x v="1"/>
    <n v="9"/>
    <x v="4"/>
    <n v="9.2950150801316897E-2"/>
    <n v="2.1657001227230068E-5"/>
    <x v="0"/>
    <s v="Sep-2024"/>
    <n v="202409"/>
  </r>
  <r>
    <s v="044b7b96-9436-484c-baa2-ab59168832e2"/>
    <x v="481"/>
    <x v="6409"/>
    <x v="0"/>
    <x v="0"/>
    <x v="9"/>
    <n v="6"/>
    <n v="390.27"/>
    <n v="0.22"/>
    <n v="1826.4636"/>
    <n v="117.3133068348214"/>
    <x v="1"/>
    <n v="9"/>
    <x v="4"/>
    <n v="6.4229753516479277E-2"/>
    <n v="9.3952050289970197E-5"/>
    <x v="0"/>
    <s v="Sep-2024"/>
    <n v="202409"/>
  </r>
  <r>
    <s v="7ce6f66f-96f2-4f28-8999-d74b95833ee4"/>
    <x v="498"/>
    <x v="6410"/>
    <x v="0"/>
    <x v="1"/>
    <x v="5"/>
    <n v="4"/>
    <n v="590.79"/>
    <n v="0.12"/>
    <n v="2079.5808000000002"/>
    <n v="212.89974340998751"/>
    <x v="1"/>
    <n v="9"/>
    <x v="4"/>
    <n v="0.10237627862787899"/>
    <n v="5.0779464784441175E-5"/>
    <x v="0"/>
    <s v="Sep-2024"/>
    <n v="202409"/>
  </r>
  <r>
    <s v="31dd671d-f6ee-4e3d-b3c0-a459bcd5f6fd"/>
    <x v="493"/>
    <x v="6411"/>
    <x v="3"/>
    <x v="2"/>
    <x v="3"/>
    <n v="5"/>
    <n v="744.09"/>
    <n v="0.01"/>
    <n v="3683.2455"/>
    <n v="606.25747384631552"/>
    <x v="1"/>
    <n v="9"/>
    <x v="4"/>
    <n v="0.16459871432580736"/>
    <n v="2.6878469002405622E-6"/>
    <x v="0"/>
    <s v="Sep-2024"/>
    <n v="202409"/>
  </r>
  <r>
    <s v="699edfa4-fa43-4ef1-b7a2-615c9cd51fd1"/>
    <x v="498"/>
    <x v="6412"/>
    <x v="3"/>
    <x v="2"/>
    <x v="5"/>
    <n v="5"/>
    <n v="980.02"/>
    <n v="0.02"/>
    <n v="4802.098"/>
    <n v="251.1838784828505"/>
    <x v="1"/>
    <n v="9"/>
    <x v="4"/>
    <n v="5.2307112117006047E-2"/>
    <n v="4.0815493561355885E-6"/>
    <x v="0"/>
    <s v="Sep-2024"/>
    <n v="202409"/>
  </r>
  <r>
    <s v="43e59548-397a-4b0e-b431-b80618df4152"/>
    <x v="501"/>
    <x v="6413"/>
    <x v="0"/>
    <x v="1"/>
    <x v="6"/>
    <n v="3"/>
    <n v="775.36"/>
    <n v="0.21"/>
    <n v="1837.6032"/>
    <n v="454.944390131864"/>
    <x v="1"/>
    <n v="9"/>
    <x v="4"/>
    <n v="0.2475748791316123"/>
    <n v="9.028064382996285E-5"/>
    <x v="0"/>
    <s v="Sep-2024"/>
    <n v="202409"/>
  </r>
  <r>
    <s v="af2e7292-9902-4682-8707-e72316d7ece1"/>
    <x v="482"/>
    <x v="6414"/>
    <x v="0"/>
    <x v="1"/>
    <x v="9"/>
    <n v="2"/>
    <n v="444.28"/>
    <n v="0.1"/>
    <n v="799.70399999999995"/>
    <n v="185.5796926378394"/>
    <x v="1"/>
    <n v="9"/>
    <x v="4"/>
    <n v="0.23206047817422373"/>
    <n v="1.1254164040695058E-4"/>
    <x v="0"/>
    <s v="Sep-2024"/>
    <n v="202409"/>
  </r>
  <r>
    <s v="e16ef561-dc52-4993-a9ef-6c2d33d89614"/>
    <x v="482"/>
    <x v="6415"/>
    <x v="1"/>
    <x v="0"/>
    <x v="9"/>
    <n v="8"/>
    <n v="315.92"/>
    <n v="0.05"/>
    <n v="2400.9920000000002"/>
    <n v="573.8529589689806"/>
    <x v="1"/>
    <n v="9"/>
    <x v="4"/>
    <n v="0.23900661017153765"/>
    <n v="1.9783489491010381E-5"/>
    <x v="0"/>
    <s v="Sep-2024"/>
    <n v="202409"/>
  </r>
  <r>
    <s v="b5dada7e-db8b-43e6-a1f9-395ffbcc0994"/>
    <x v="483"/>
    <x v="6416"/>
    <x v="0"/>
    <x v="2"/>
    <x v="6"/>
    <n v="6"/>
    <n v="758.63"/>
    <n v="0.23"/>
    <n v="3504.8706000000002"/>
    <n v="474.5909254664154"/>
    <x v="1"/>
    <n v="9"/>
    <x v="4"/>
    <n v="0.13540897215047407"/>
    <n v="5.0529682893285706E-5"/>
    <x v="0"/>
    <s v="Sep-2024"/>
    <n v="202409"/>
  </r>
  <r>
    <s v="d4581a1f-98e2-4715-8cce-15a10e963983"/>
    <x v="490"/>
    <x v="6417"/>
    <x v="2"/>
    <x v="1"/>
    <x v="7"/>
    <n v="9"/>
    <n v="685.57"/>
    <n v="0.2"/>
    <n v="4936.1040000000003"/>
    <n v="1198.7464959531619"/>
    <x v="1"/>
    <n v="9"/>
    <x v="4"/>
    <n v="0.24285276322240412"/>
    <n v="3.241422790119495E-5"/>
    <x v="0"/>
    <s v="Sep-2024"/>
    <n v="202409"/>
  </r>
  <r>
    <s v="78f00b2a-fe69-4cf9-a3de-8f2830037f78"/>
    <x v="506"/>
    <x v="6418"/>
    <x v="0"/>
    <x v="1"/>
    <x v="6"/>
    <n v="8"/>
    <n v="54.12"/>
    <n v="0.17"/>
    <n v="359.35680000000002"/>
    <n v="18.094948025527369"/>
    <x v="1"/>
    <n v="9"/>
    <x v="4"/>
    <n v="5.0353709810214718E-2"/>
    <n v="3.9264597191426462E-4"/>
    <x v="0"/>
    <s v="Sep-2024"/>
    <n v="202409"/>
  </r>
  <r>
    <s v="33cfb854-3b83-4210-9322-4222a2ac8ca6"/>
    <x v="493"/>
    <x v="6419"/>
    <x v="2"/>
    <x v="1"/>
    <x v="9"/>
    <n v="7"/>
    <n v="522.66999999999996"/>
    <n v="0.12"/>
    <n v="3219.6471999999999"/>
    <n v="210.54657834242121"/>
    <x v="1"/>
    <n v="9"/>
    <x v="4"/>
    <n v="6.5394301071999825E-2"/>
    <n v="3.2798624644339915E-5"/>
    <x v="0"/>
    <s v="Sep-2024"/>
    <n v="202409"/>
  </r>
  <r>
    <s v="e46f43a3-85ca-40b1-863e-ce669071e4f1"/>
    <x v="479"/>
    <x v="6420"/>
    <x v="1"/>
    <x v="1"/>
    <x v="7"/>
    <n v="8"/>
    <n v="147.61000000000001"/>
    <n v="0.28000000000000003"/>
    <n v="850.23360000000002"/>
    <n v="216.6642028423326"/>
    <x v="1"/>
    <n v="9"/>
    <x v="4"/>
    <n v="0.25482902915426137"/>
    <n v="2.3711130682203103E-4"/>
    <x v="0"/>
    <s v="Sep-2024"/>
    <n v="202409"/>
  </r>
  <r>
    <s v="afcbac79-9fef-4136-be76-09ff0bf71507"/>
    <x v="481"/>
    <x v="6421"/>
    <x v="2"/>
    <x v="1"/>
    <x v="6"/>
    <n v="2"/>
    <n v="523.08000000000004"/>
    <n v="0.01"/>
    <n v="1035.6984"/>
    <n v="92.050632915640435"/>
    <x v="1"/>
    <n v="9"/>
    <x v="4"/>
    <n v="8.8877836362053306E-2"/>
    <n v="9.5587673013688157E-6"/>
    <x v="0"/>
    <s v="Sep-2024"/>
    <n v="202409"/>
  </r>
  <r>
    <s v="bc3a45ed-1746-458a-8ca2-b5f97f69998a"/>
    <x v="484"/>
    <x v="6422"/>
    <x v="3"/>
    <x v="0"/>
    <x v="8"/>
    <n v="8"/>
    <n v="813.63"/>
    <n v="0.11"/>
    <n v="5793.0456000000004"/>
    <n v="773.1804258585554"/>
    <x v="1"/>
    <n v="9"/>
    <x v="4"/>
    <n v="0.13346700151273716"/>
    <n v="1.6899573516217446E-5"/>
    <x v="0"/>
    <s v="Sep-2024"/>
    <n v="202409"/>
  </r>
  <r>
    <s v="9877ea3f-59f9-484d-9fd7-c200390e479c"/>
    <x v="498"/>
    <x v="6423"/>
    <x v="1"/>
    <x v="2"/>
    <x v="7"/>
    <n v="8"/>
    <n v="637.35"/>
    <n v="0.23"/>
    <n v="3926.076"/>
    <n v="569.79728525393421"/>
    <x v="1"/>
    <n v="9"/>
    <x v="4"/>
    <n v="0.14513149650030571"/>
    <n v="4.5108653016396012E-5"/>
    <x v="0"/>
    <s v="Sep-2024"/>
    <n v="202409"/>
  </r>
  <r>
    <s v="173d89d8-de71-4c4b-88a2-4b74971daf0f"/>
    <x v="478"/>
    <x v="5425"/>
    <x v="3"/>
    <x v="0"/>
    <x v="0"/>
    <n v="9"/>
    <n v="172.6"/>
    <n v="0.15"/>
    <n v="1320.39"/>
    <n v="310.62910979329979"/>
    <x v="1"/>
    <n v="9"/>
    <x v="4"/>
    <n v="0.23525557584751458"/>
    <n v="9.6562379297025877E-5"/>
    <x v="0"/>
    <s v="Sep-2024"/>
    <n v="202409"/>
  </r>
  <r>
    <s v="a84b7659-617e-4cbc-a630-2548b48664a5"/>
    <x v="499"/>
    <x v="6424"/>
    <x v="1"/>
    <x v="2"/>
    <x v="6"/>
    <n v="5"/>
    <n v="550.58000000000004"/>
    <n v="0.06"/>
    <n v="2587.7260000000001"/>
    <n v="238.5246143784793"/>
    <x v="1"/>
    <n v="9"/>
    <x v="4"/>
    <n v="9.2175374973424262E-2"/>
    <n v="2.1795197791419955E-5"/>
    <x v="0"/>
    <s v="Sep-2024"/>
    <n v="202409"/>
  </r>
  <r>
    <s v="7068ba99-660d-411a-831a-84e9ff2d113a"/>
    <x v="490"/>
    <x v="6425"/>
    <x v="1"/>
    <x v="1"/>
    <x v="2"/>
    <n v="5"/>
    <n v="212.95"/>
    <n v="0.14000000000000001"/>
    <n v="915.68499999999995"/>
    <n v="146.2867398045679"/>
    <x v="1"/>
    <n v="9"/>
    <x v="4"/>
    <n v="0.15975661914803443"/>
    <n v="1.3148626438131019E-4"/>
    <x v="0"/>
    <s v="Sep-2024"/>
    <n v="202409"/>
  </r>
  <r>
    <s v="d80b2412-0f67-4bf7-8717-d15e124bbf02"/>
    <x v="500"/>
    <x v="6426"/>
    <x v="2"/>
    <x v="0"/>
    <x v="1"/>
    <n v="4"/>
    <n v="305.7"/>
    <n v="0.1"/>
    <n v="1100.52"/>
    <n v="249.42823861605271"/>
    <x v="1"/>
    <n v="9"/>
    <x v="4"/>
    <n v="0.2266458025442997"/>
    <n v="8.1779522407589143E-5"/>
    <x v="0"/>
    <s v="Sep-2024"/>
    <n v="202409"/>
  </r>
  <r>
    <s v="90e44e9d-586e-49cf-bc31-481f693f3ad1"/>
    <x v="481"/>
    <x v="6427"/>
    <x v="3"/>
    <x v="2"/>
    <x v="6"/>
    <n v="6"/>
    <n v="27.56"/>
    <n v="0.27"/>
    <n v="120.7128"/>
    <n v="17.922459539061279"/>
    <x v="1"/>
    <n v="9"/>
    <x v="4"/>
    <n v="0.14847190636834934"/>
    <n v="1.6328011611030481E-3"/>
    <x v="0"/>
    <s v="Sep-2024"/>
    <n v="202409"/>
  </r>
  <r>
    <s v="58f1f66a-b1a8-4910-b419-126bd5aba85d"/>
    <x v="501"/>
    <x v="6428"/>
    <x v="2"/>
    <x v="2"/>
    <x v="4"/>
    <n v="3"/>
    <n v="101.28"/>
    <n v="0.01"/>
    <n v="300.80160000000001"/>
    <n v="76.762010511024968"/>
    <x v="1"/>
    <n v="9"/>
    <x v="4"/>
    <n v="0.25519149669092506"/>
    <n v="3.2912058978409687E-5"/>
    <x v="0"/>
    <s v="Sep-2024"/>
    <n v="202409"/>
  </r>
  <r>
    <s v="f0748db6-c99e-4155-ab21-4405bf7de7cc"/>
    <x v="503"/>
    <x v="6429"/>
    <x v="1"/>
    <x v="0"/>
    <x v="9"/>
    <n v="5"/>
    <n v="649.75"/>
    <n v="0.22"/>
    <n v="2534.0250000000001"/>
    <n v="747.48353273805833"/>
    <x v="1"/>
    <n v="9"/>
    <x v="4"/>
    <n v="0.29497875227673692"/>
    <n v="6.7718353212774138E-5"/>
    <x v="0"/>
    <s v="Sep-2024"/>
    <n v="202409"/>
  </r>
  <r>
    <s v="4a6e2e4e-4a27-4fe9-a8ee-db6b43817a84"/>
    <x v="497"/>
    <x v="6430"/>
    <x v="3"/>
    <x v="0"/>
    <x v="2"/>
    <n v="1"/>
    <n v="770.4"/>
    <n v="0.1"/>
    <n v="693.36"/>
    <n v="88.316401006731084"/>
    <x v="1"/>
    <n v="9"/>
    <x v="4"/>
    <n v="0.12737452550872719"/>
    <n v="1.2980269989615786E-4"/>
    <x v="0"/>
    <s v="Sep-2024"/>
    <n v="202409"/>
  </r>
  <r>
    <s v="602171d9-bd32-4500-9ff8-693edda508cd"/>
    <x v="488"/>
    <x v="5334"/>
    <x v="2"/>
    <x v="2"/>
    <x v="4"/>
    <n v="7"/>
    <n v="500.15"/>
    <n v="0.19"/>
    <n v="2835.8505"/>
    <n v="760.79423615098892"/>
    <x v="1"/>
    <n v="9"/>
    <x v="4"/>
    <n v="0.26827727207445839"/>
    <n v="5.4269433455677586E-5"/>
    <x v="0"/>
    <s v="Sep-2024"/>
    <n v="202409"/>
  </r>
  <r>
    <s v="5addccb6-9183-4653-bbb7-978d4fee2d73"/>
    <x v="483"/>
    <x v="6431"/>
    <x v="0"/>
    <x v="2"/>
    <x v="4"/>
    <n v="8"/>
    <n v="146.07"/>
    <n v="0.26"/>
    <n v="864.73439999999994"/>
    <n v="86.762615547905881"/>
    <x v="1"/>
    <n v="9"/>
    <x v="4"/>
    <n v="0.10033440967296535"/>
    <n v="2.2249606353118371E-4"/>
    <x v="0"/>
    <s v="Sep-2024"/>
    <n v="202409"/>
  </r>
  <r>
    <s v="0f9c7831-32da-4a85-978b-4f7f2ad9f79a"/>
    <x v="485"/>
    <x v="6432"/>
    <x v="2"/>
    <x v="1"/>
    <x v="7"/>
    <n v="2"/>
    <n v="322.2"/>
    <n v="0.06"/>
    <n v="605.73599999999999"/>
    <n v="106.3311962730024"/>
    <x v="1"/>
    <n v="9"/>
    <x v="4"/>
    <n v="0.17554049333868618"/>
    <n v="9.3109869646182492E-5"/>
    <x v="0"/>
    <s v="Sep-2024"/>
    <n v="202409"/>
  </r>
  <r>
    <s v="b25a2144-88d4-4a11-96b5-12ed12206fec"/>
    <x v="485"/>
    <x v="6433"/>
    <x v="3"/>
    <x v="1"/>
    <x v="2"/>
    <n v="6"/>
    <n v="144.08000000000001"/>
    <n v="0.23"/>
    <n v="665.64960000000008"/>
    <n v="153.86102145645171"/>
    <x v="1"/>
    <n v="9"/>
    <x v="4"/>
    <n v="0.23114416572390592"/>
    <n v="2.6605589487321856E-4"/>
    <x v="0"/>
    <s v="Sep-2024"/>
    <n v="202409"/>
  </r>
  <r>
    <s v="f35339ae-8076-47bd-baf8-cab720a1ddcb"/>
    <x v="505"/>
    <x v="6434"/>
    <x v="1"/>
    <x v="1"/>
    <x v="0"/>
    <n v="4"/>
    <n v="684.71"/>
    <n v="0.03"/>
    <n v="2656.6747999999998"/>
    <n v="662.71082443723276"/>
    <x v="1"/>
    <n v="9"/>
    <x v="4"/>
    <n v="0.2494512404895145"/>
    <n v="1.0953542375604269E-5"/>
    <x v="0"/>
    <s v="Sep-2024"/>
    <n v="202409"/>
  </r>
  <r>
    <s v="ba996556-a2e6-4ad9-914a-2b70489b212c"/>
    <x v="496"/>
    <x v="6435"/>
    <x v="3"/>
    <x v="0"/>
    <x v="5"/>
    <n v="9"/>
    <n v="106.73"/>
    <n v="0.12"/>
    <n v="845.30160000000001"/>
    <n v="200.2313840263659"/>
    <x v="1"/>
    <n v="9"/>
    <x v="4"/>
    <n v="0.2368756713892011"/>
    <n v="1.2492582529123332E-4"/>
    <x v="0"/>
    <s v="Sep-2024"/>
    <n v="202409"/>
  </r>
  <r>
    <s v="41b09eef-1895-4bf1-9197-682ea9d26b29"/>
    <x v="502"/>
    <x v="6436"/>
    <x v="1"/>
    <x v="2"/>
    <x v="6"/>
    <n v="3"/>
    <n v="454.98"/>
    <n v="0.04"/>
    <n v="1310.3424"/>
    <n v="105.8651461522031"/>
    <x v="1"/>
    <n v="9"/>
    <x v="4"/>
    <n v="8.0791971741281582E-2"/>
    <n v="2.9305317449851275E-5"/>
    <x v="0"/>
    <s v="Sep-2024"/>
    <n v="202409"/>
  </r>
  <r>
    <s v="5140408f-38c0-4743-95c9-47e1b6373b00"/>
    <x v="481"/>
    <x v="6437"/>
    <x v="3"/>
    <x v="2"/>
    <x v="8"/>
    <n v="6"/>
    <n v="722.89"/>
    <n v="0.05"/>
    <n v="4120.473"/>
    <n v="315.10587392335623"/>
    <x v="1"/>
    <n v="9"/>
    <x v="4"/>
    <n v="7.6473228661698853E-2"/>
    <n v="1.1527802754683746E-5"/>
    <x v="0"/>
    <s v="Sep-2024"/>
    <n v="202409"/>
  </r>
  <r>
    <s v="98288f7e-f8aa-4928-841d-51d8db2874c4"/>
    <x v="482"/>
    <x v="6438"/>
    <x v="3"/>
    <x v="1"/>
    <x v="4"/>
    <n v="3"/>
    <n v="825.01"/>
    <n v="0.05"/>
    <n v="2351.278499999999"/>
    <n v="649.69762264389703"/>
    <x v="1"/>
    <n v="9"/>
    <x v="4"/>
    <n v="0.27631674539783241"/>
    <n v="2.0201775332016182E-5"/>
    <x v="0"/>
    <s v="Sep-2024"/>
    <n v="202409"/>
  </r>
  <r>
    <s v="d7ad5676-10b0-4af8-8f5e-0b7359d7a3ea"/>
    <x v="496"/>
    <x v="6439"/>
    <x v="2"/>
    <x v="1"/>
    <x v="6"/>
    <n v="4"/>
    <n v="906.37"/>
    <n v="0.24"/>
    <n v="2755.3647999999998"/>
    <n v="318.36232519171398"/>
    <x v="1"/>
    <n v="9"/>
    <x v="4"/>
    <n v="0.11554271332482509"/>
    <n v="6.6198131006101263E-5"/>
    <x v="0"/>
    <s v="Sep-2024"/>
    <n v="202409"/>
  </r>
  <r>
    <s v="907047af-2912-4a20-a715-e8d646e91994"/>
    <x v="496"/>
    <x v="6440"/>
    <x v="0"/>
    <x v="1"/>
    <x v="9"/>
    <n v="7"/>
    <n v="126.07"/>
    <n v="0.19"/>
    <n v="714.81690000000003"/>
    <n v="56.127241635226937"/>
    <x v="1"/>
    <n v="9"/>
    <x v="4"/>
    <n v="7.8519746294788126E-2"/>
    <n v="2.1529989008374031E-4"/>
    <x v="0"/>
    <s v="Sep-2024"/>
    <n v="202409"/>
  </r>
  <r>
    <s v="42cd95e4-396f-4da8-a5a2-e0802c6ec3b4"/>
    <x v="495"/>
    <x v="6441"/>
    <x v="1"/>
    <x v="2"/>
    <x v="8"/>
    <n v="5"/>
    <n v="776.81"/>
    <n v="0.27"/>
    <n v="2835.3564999999999"/>
    <n v="705.6400621233787"/>
    <x v="1"/>
    <n v="9"/>
    <x v="4"/>
    <n v="0.24887172463969831"/>
    <n v="6.9515068034654558E-5"/>
    <x v="0"/>
    <s v="Sep-2024"/>
    <n v="202409"/>
  </r>
  <r>
    <s v="2efe0d1c-83bd-47f3-95c8-048658487641"/>
    <x v="500"/>
    <x v="6442"/>
    <x v="3"/>
    <x v="2"/>
    <x v="8"/>
    <n v="9"/>
    <n v="490.29"/>
    <n v="0.17"/>
    <n v="3662.466300000001"/>
    <n v="315.55702663636362"/>
    <x v="1"/>
    <n v="9"/>
    <x v="4"/>
    <n v="8.6159707909493538E-2"/>
    <n v="3.8525951760975927E-5"/>
    <x v="0"/>
    <s v="Sep-2024"/>
    <n v="202409"/>
  </r>
  <r>
    <s v="5c78d3a4-1653-42a2-ba21-575518ac5d68"/>
    <x v="495"/>
    <x v="357"/>
    <x v="3"/>
    <x v="2"/>
    <x v="3"/>
    <n v="1"/>
    <n v="323.33999999999997"/>
    <n v="0.05"/>
    <n v="307.17299999999989"/>
    <n v="19.05349602663917"/>
    <x v="1"/>
    <n v="9"/>
    <x v="4"/>
    <n v="6.2028550773144703E-2"/>
    <n v="1.5463598688686834E-4"/>
    <x v="0"/>
    <s v="Sep-2024"/>
    <n v="202409"/>
  </r>
  <r>
    <s v="f56c828d-a97e-45d4-830c-ce9698ba1987"/>
    <x v="502"/>
    <x v="6443"/>
    <x v="0"/>
    <x v="2"/>
    <x v="9"/>
    <n v="3"/>
    <n v="171.79"/>
    <n v="0"/>
    <n v="515.37"/>
    <n v="123.0453004041955"/>
    <x v="1"/>
    <n v="9"/>
    <x v="4"/>
    <n v="0.23875138328617401"/>
    <n v="0"/>
    <x v="1"/>
    <s v="Sep-2024"/>
    <n v="202409"/>
  </r>
  <r>
    <s v="5054bc2c-a89c-4633-9c5c-206efcbcbaf6"/>
    <x v="487"/>
    <x v="6444"/>
    <x v="3"/>
    <x v="2"/>
    <x v="4"/>
    <n v="9"/>
    <n v="988.35"/>
    <n v="0.06"/>
    <n v="8361.4409999999989"/>
    <n v="1647.653111428554"/>
    <x v="1"/>
    <n v="9"/>
    <x v="4"/>
    <n v="0.19705372691484091"/>
    <n v="6.7452488153656768E-6"/>
    <x v="0"/>
    <s v="Sep-2024"/>
    <n v="202409"/>
  </r>
  <r>
    <s v="971f1d4a-0efe-48a9-9cfd-f45917e0efc4"/>
    <x v="498"/>
    <x v="6445"/>
    <x v="1"/>
    <x v="2"/>
    <x v="9"/>
    <n v="5"/>
    <n v="191.66"/>
    <n v="7.0000000000000007E-2"/>
    <n v="891.21899999999994"/>
    <n v="176.1424035655476"/>
    <x v="1"/>
    <n v="9"/>
    <x v="4"/>
    <n v="0.19764210992533554"/>
    <n v="7.3046018991964947E-5"/>
    <x v="0"/>
    <s v="Sep-2024"/>
    <n v="202409"/>
  </r>
  <r>
    <s v="62f18d50-5fba-45b3-a850-0e931213dea6"/>
    <x v="502"/>
    <x v="6446"/>
    <x v="0"/>
    <x v="0"/>
    <x v="5"/>
    <n v="8"/>
    <n v="517.80999999999995"/>
    <n v="0.14000000000000001"/>
    <n v="3562.532799999999"/>
    <n v="219.35990829596329"/>
    <x v="1"/>
    <n v="9"/>
    <x v="4"/>
    <n v="6.1574144186395521E-2"/>
    <n v="3.37961800660474E-5"/>
    <x v="0"/>
    <s v="Sep-2024"/>
    <n v="202409"/>
  </r>
  <r>
    <s v="6387784c-a01f-4c61-a7a2-75108c61471c"/>
    <x v="490"/>
    <x v="6447"/>
    <x v="1"/>
    <x v="0"/>
    <x v="2"/>
    <n v="3"/>
    <n v="146.97"/>
    <n v="0.13"/>
    <n v="383.59169999999989"/>
    <n v="66.572348490641943"/>
    <x v="1"/>
    <n v="9"/>
    <x v="4"/>
    <n v="0.1735500233468085"/>
    <n v="2.9484475289741672E-4"/>
    <x v="0"/>
    <s v="Sep-2024"/>
    <n v="202409"/>
  </r>
  <r>
    <s v="b4d95391-877b-4ebf-b9fb-1a6ac2667c33"/>
    <x v="505"/>
    <x v="6448"/>
    <x v="1"/>
    <x v="1"/>
    <x v="6"/>
    <n v="6"/>
    <n v="215.89"/>
    <n v="0.18"/>
    <n v="1062.1787999999999"/>
    <n v="288.64145113687289"/>
    <x v="1"/>
    <n v="9"/>
    <x v="4"/>
    <n v="0.27174469226543868"/>
    <n v="1.3895965538005466E-4"/>
    <x v="0"/>
    <s v="Sep-2024"/>
    <n v="202409"/>
  </r>
  <r>
    <s v="ba573e8b-e791-4673-9bee-a19a21608072"/>
    <x v="485"/>
    <x v="6449"/>
    <x v="1"/>
    <x v="1"/>
    <x v="9"/>
    <n v="6"/>
    <n v="188.99"/>
    <n v="0.05"/>
    <n v="1077.2429999999999"/>
    <n v="263.57818624856458"/>
    <x v="1"/>
    <n v="9"/>
    <x v="4"/>
    <n v="0.24467848595773153"/>
    <n v="4.4094043776566663E-5"/>
    <x v="0"/>
    <s v="Sep-2024"/>
    <n v="202409"/>
  </r>
  <r>
    <s v="cfad5488-7383-48ab-993b-02bf86e4c22a"/>
    <x v="482"/>
    <x v="6450"/>
    <x v="3"/>
    <x v="1"/>
    <x v="9"/>
    <n v="4"/>
    <n v="441.26"/>
    <n v="0.08"/>
    <n v="1623.8368"/>
    <n v="194.3021641083655"/>
    <x v="1"/>
    <n v="9"/>
    <x v="4"/>
    <n v="0.11965621428727659"/>
    <n v="4.5324751846983639E-5"/>
    <x v="0"/>
    <s v="Sep-2024"/>
    <n v="202409"/>
  </r>
  <r>
    <s v="174125bf-e2cd-4d82-8066-3219f585a2e4"/>
    <x v="485"/>
    <x v="6451"/>
    <x v="3"/>
    <x v="1"/>
    <x v="7"/>
    <n v="5"/>
    <n v="144.55000000000001"/>
    <n v="0.25"/>
    <n v="542.0625"/>
    <n v="37.256664961132053"/>
    <x v="1"/>
    <n v="9"/>
    <x v="4"/>
    <n v="6.8731308587353032E-2"/>
    <n v="3.4590107229332413E-4"/>
    <x v="0"/>
    <s v="Sep-2024"/>
    <n v="202409"/>
  </r>
  <r>
    <s v="3799320a-a100-4cd7-aa3b-0fdd899555ef"/>
    <x v="492"/>
    <x v="6452"/>
    <x v="2"/>
    <x v="1"/>
    <x v="9"/>
    <n v="7"/>
    <n v="602.23"/>
    <n v="0.02"/>
    <n v="4131.2978000000003"/>
    <n v="609.13086639647827"/>
    <x v="1"/>
    <n v="9"/>
    <x v="4"/>
    <n v="0.14744298181469229"/>
    <n v="4.7442718847331694E-6"/>
    <x v="0"/>
    <s v="Sep-2024"/>
    <n v="202409"/>
  </r>
  <r>
    <s v="fdd3660f-cd59-47dd-a72e-98d37069be32"/>
    <x v="502"/>
    <x v="6453"/>
    <x v="2"/>
    <x v="0"/>
    <x v="1"/>
    <n v="6"/>
    <n v="211.07"/>
    <n v="0.3"/>
    <n v="886.49400000000003"/>
    <n v="241.153055227441"/>
    <x v="1"/>
    <n v="9"/>
    <x v="4"/>
    <n v="0.27203010423921764"/>
    <n v="2.3688823613019375E-4"/>
    <x v="0"/>
    <s v="Sep-2024"/>
    <n v="202409"/>
  </r>
  <r>
    <s v="fb64a3fa-ee1b-4f50-b4e8-e5f1192c6159"/>
    <x v="489"/>
    <x v="6454"/>
    <x v="1"/>
    <x v="0"/>
    <x v="3"/>
    <n v="8"/>
    <n v="473.37"/>
    <n v="0.18"/>
    <n v="3105.3072000000002"/>
    <n v="723.43806986762604"/>
    <x v="1"/>
    <n v="9"/>
    <x v="4"/>
    <n v="0.23296827762085051"/>
    <n v="4.7531529247734331E-5"/>
    <x v="0"/>
    <s v="Sep-2024"/>
    <n v="202409"/>
  </r>
  <r>
    <s v="126e49e6-e96e-491b-89d7-dbecbe81973e"/>
    <x v="494"/>
    <x v="6455"/>
    <x v="2"/>
    <x v="2"/>
    <x v="8"/>
    <n v="1"/>
    <n v="898.88"/>
    <n v="0.06"/>
    <n v="844.94719999999995"/>
    <n v="77.120153096334604"/>
    <x v="1"/>
    <n v="9"/>
    <x v="4"/>
    <n v="9.1272156528046502E-2"/>
    <n v="6.6749733001067999E-5"/>
    <x v="0"/>
    <s v="Sep-2024"/>
    <n v="202409"/>
  </r>
  <r>
    <s v="c25c4a30-eac8-4d04-947f-0c3a54e17663"/>
    <x v="504"/>
    <x v="6456"/>
    <x v="0"/>
    <x v="1"/>
    <x v="5"/>
    <n v="9"/>
    <n v="487.73"/>
    <n v="0.2"/>
    <n v="3511.6559999999999"/>
    <n v="862.63611679788551"/>
    <x v="1"/>
    <n v="9"/>
    <x v="4"/>
    <n v="0.24564937932356856"/>
    <n v="4.5562549406889519E-5"/>
    <x v="0"/>
    <s v="Sep-2024"/>
    <n v="202409"/>
  </r>
  <r>
    <s v="8159dcdb-709e-4100-a989-9ace28576c16"/>
    <x v="485"/>
    <x v="4311"/>
    <x v="0"/>
    <x v="1"/>
    <x v="7"/>
    <n v="6"/>
    <n v="357.14"/>
    <n v="0.19"/>
    <n v="1735.7003999999999"/>
    <n v="378.88818437549742"/>
    <x v="1"/>
    <n v="9"/>
    <x v="4"/>
    <n v="0.21829123527049796"/>
    <n v="8.8667376005674713E-5"/>
    <x v="0"/>
    <s v="Sep-2024"/>
    <n v="202409"/>
  </r>
  <r>
    <s v="56866c9b-2b22-4916-8a3f-49807699f505"/>
    <x v="479"/>
    <x v="6457"/>
    <x v="3"/>
    <x v="0"/>
    <x v="7"/>
    <n v="1"/>
    <n v="406.76"/>
    <n v="0.1"/>
    <n v="366.084"/>
    <n v="55.181705672364373"/>
    <x v="1"/>
    <n v="9"/>
    <x v="4"/>
    <n v="0.15073509269010493"/>
    <n v="2.4584521585209956E-4"/>
    <x v="0"/>
    <s v="Sep-2024"/>
    <n v="202409"/>
  </r>
  <r>
    <s v="5b6b2a44-4ac1-4d2e-ac2b-bb97f12692f4"/>
    <x v="487"/>
    <x v="6458"/>
    <x v="1"/>
    <x v="2"/>
    <x v="8"/>
    <n v="8"/>
    <n v="332.31"/>
    <n v="0.25"/>
    <n v="1993.86"/>
    <n v="359.06597668411843"/>
    <x v="1"/>
    <n v="9"/>
    <x v="4"/>
    <n v="0.180085851907415"/>
    <n v="9.4038698805332376E-5"/>
    <x v="0"/>
    <s v="Sep-2024"/>
    <n v="202409"/>
  </r>
  <r>
    <s v="6954c1b4-8c23-4925-93f5-be247727c708"/>
    <x v="506"/>
    <x v="6459"/>
    <x v="3"/>
    <x v="2"/>
    <x v="1"/>
    <n v="5"/>
    <n v="753.71"/>
    <n v="0.01"/>
    <n v="3730.8645000000001"/>
    <n v="857.77214353567274"/>
    <x v="1"/>
    <n v="9"/>
    <x v="4"/>
    <n v="0.22991243545180284"/>
    <n v="2.6535404863939709E-6"/>
    <x v="0"/>
    <s v="Sep-2024"/>
    <n v="202409"/>
  </r>
  <r>
    <s v="0dcb3270-1bd9-43ce-b957-3d6f446df621"/>
    <x v="494"/>
    <x v="6460"/>
    <x v="3"/>
    <x v="0"/>
    <x v="8"/>
    <n v="3"/>
    <n v="369.43"/>
    <n v="0.02"/>
    <n v="1086.1242"/>
    <n v="240.2993354088951"/>
    <x v="1"/>
    <n v="9"/>
    <x v="4"/>
    <n v="0.22124480368717972"/>
    <n v="1.8045818332746846E-5"/>
    <x v="0"/>
    <s v="Sep-2024"/>
    <n v="202409"/>
  </r>
  <r>
    <s v="83bb8b5c-1415-4297-af92-26319888b8a3"/>
    <x v="486"/>
    <x v="6461"/>
    <x v="3"/>
    <x v="2"/>
    <x v="5"/>
    <n v="9"/>
    <n v="84.44"/>
    <n v="0.17"/>
    <n v="630.76679999999999"/>
    <n v="34.189491487707578"/>
    <x v="1"/>
    <n v="9"/>
    <x v="4"/>
    <n v="5.4203061238650443E-2"/>
    <n v="2.2369598399915786E-4"/>
    <x v="0"/>
    <s v="Sep-2024"/>
    <n v="202409"/>
  </r>
  <r>
    <s v="91b6ee18-49e6-4e4c-a7a6-0cd6334a8bfb"/>
    <x v="506"/>
    <x v="6462"/>
    <x v="3"/>
    <x v="0"/>
    <x v="3"/>
    <n v="1"/>
    <n v="764.03"/>
    <n v="0.03"/>
    <n v="741.1090999999999"/>
    <n v="142.55977198040139"/>
    <x v="1"/>
    <n v="9"/>
    <x v="4"/>
    <n v="0.19236003441382843"/>
    <n v="3.9265473868827137E-5"/>
    <x v="0"/>
    <s v="Sep-2024"/>
    <n v="202409"/>
  </r>
  <r>
    <s v="d4e6cc5a-5c79-4f8f-a093-4d336bc187bb"/>
    <x v="501"/>
    <x v="6463"/>
    <x v="0"/>
    <x v="0"/>
    <x v="8"/>
    <n v="1"/>
    <n v="426.97"/>
    <n v="0.16"/>
    <n v="358.65480000000002"/>
    <n v="99.882475742801077"/>
    <x v="1"/>
    <n v="9"/>
    <x v="4"/>
    <n v="0.27849195310588643"/>
    <n v="3.7473358783989507E-4"/>
    <x v="0"/>
    <s v="Sep-2024"/>
    <n v="202409"/>
  </r>
  <r>
    <s v="e0ccf1f4-0dde-4457-9ddf-bb66908ed44f"/>
    <x v="488"/>
    <x v="6464"/>
    <x v="3"/>
    <x v="0"/>
    <x v="3"/>
    <n v="3"/>
    <n v="393.37"/>
    <n v="0.11"/>
    <n v="1050.2979"/>
    <n v="58.391624737113737"/>
    <x v="1"/>
    <n v="9"/>
    <x v="4"/>
    <n v="5.5595297997943001E-2"/>
    <n v="9.3211649761462909E-5"/>
    <x v="0"/>
    <s v="Sep-2024"/>
    <n v="202409"/>
  </r>
  <r>
    <s v="0444825d-3502-4510-b9db-99b4e0017b17"/>
    <x v="486"/>
    <x v="6465"/>
    <x v="1"/>
    <x v="2"/>
    <x v="4"/>
    <n v="5"/>
    <n v="662.4"/>
    <n v="0.2"/>
    <n v="2649.6"/>
    <n v="619.59309694382387"/>
    <x v="1"/>
    <n v="9"/>
    <x v="4"/>
    <n v="0.23384401303737315"/>
    <n v="6.0386473429951696E-5"/>
    <x v="0"/>
    <s v="Sep-2024"/>
    <n v="202409"/>
  </r>
  <r>
    <s v="3bcca12b-3ae4-428e-94b2-2c9b7047a541"/>
    <x v="486"/>
    <x v="6466"/>
    <x v="2"/>
    <x v="2"/>
    <x v="0"/>
    <n v="8"/>
    <n v="848.3"/>
    <n v="0.17"/>
    <n v="5632.7120000000004"/>
    <n v="1222.6334312538841"/>
    <x v="1"/>
    <n v="9"/>
    <x v="4"/>
    <n v="0.21705946110042268"/>
    <n v="2.5050100200400805E-5"/>
    <x v="0"/>
    <s v="Sep-2024"/>
    <n v="202409"/>
  </r>
  <r>
    <s v="934c0dec-01de-4c76-80a8-cd62fe210d20"/>
    <x v="488"/>
    <x v="6467"/>
    <x v="1"/>
    <x v="0"/>
    <x v="3"/>
    <n v="3"/>
    <n v="694.86"/>
    <n v="0"/>
    <n v="2084.58"/>
    <n v="357.26322865389818"/>
    <x v="1"/>
    <n v="9"/>
    <x v="4"/>
    <n v="0.17138379369172602"/>
    <n v="0"/>
    <x v="1"/>
    <s v="Sep-2024"/>
    <n v="202409"/>
  </r>
  <r>
    <s v="e3a88a37-ef53-4193-a48b-207a584d7082"/>
    <x v="485"/>
    <x v="6468"/>
    <x v="0"/>
    <x v="0"/>
    <x v="7"/>
    <n v="1"/>
    <n v="818"/>
    <n v="0.23"/>
    <n v="629.86"/>
    <n v="112.21415580174749"/>
    <x v="1"/>
    <n v="9"/>
    <x v="4"/>
    <n v="0.17815729813251754"/>
    <n v="2.8117359413202934E-4"/>
    <x v="0"/>
    <s v="Sep-2024"/>
    <n v="202409"/>
  </r>
  <r>
    <s v="3e1cb6e6-8ace-4c52-803b-7d5d00cfa259"/>
    <x v="498"/>
    <x v="6469"/>
    <x v="3"/>
    <x v="2"/>
    <x v="3"/>
    <n v="2"/>
    <n v="243.48"/>
    <n v="0.11"/>
    <n v="433.39440000000002"/>
    <n v="77.231638388515591"/>
    <x v="1"/>
    <n v="9"/>
    <x v="4"/>
    <n v="0.17820174508142142"/>
    <n v="2.2589124363397406E-4"/>
    <x v="0"/>
    <s v="Sep-2024"/>
    <n v="202409"/>
  </r>
  <r>
    <s v="5e369556-7f3a-423f-8d32-f294164f7031"/>
    <x v="494"/>
    <x v="6470"/>
    <x v="2"/>
    <x v="0"/>
    <x v="1"/>
    <n v="3"/>
    <n v="862.14"/>
    <n v="0.1"/>
    <n v="2327.7779999999998"/>
    <n v="550.37456707875322"/>
    <x v="1"/>
    <n v="9"/>
    <x v="4"/>
    <n v="0.23643773894192369"/>
    <n v="3.8663480795849089E-5"/>
    <x v="0"/>
    <s v="Sep-2024"/>
    <n v="202409"/>
  </r>
  <r>
    <s v="92c1547c-3c91-432d-8a0d-1981f10e9c29"/>
    <x v="506"/>
    <x v="6471"/>
    <x v="1"/>
    <x v="1"/>
    <x v="1"/>
    <n v="4"/>
    <n v="647.54"/>
    <n v="0.1"/>
    <n v="2331.1439999999998"/>
    <n v="538.90367335201938"/>
    <x v="1"/>
    <n v="9"/>
    <x v="4"/>
    <n v="0.23117562593817431"/>
    <n v="3.8607653581245953E-5"/>
    <x v="0"/>
    <s v="Sep-2024"/>
    <n v="202409"/>
  </r>
  <r>
    <s v="226632f3-39ce-4156-9a8a-6d41ca81d755"/>
    <x v="500"/>
    <x v="6472"/>
    <x v="1"/>
    <x v="1"/>
    <x v="2"/>
    <n v="8"/>
    <n v="48.97"/>
    <n v="0.28000000000000003"/>
    <n v="282.06720000000001"/>
    <n v="36.823474180625752"/>
    <x v="1"/>
    <n v="9"/>
    <x v="4"/>
    <n v="0.13054858622564322"/>
    <n v="7.1472329997957938E-4"/>
    <x v="0"/>
    <s v="Sep-2024"/>
    <n v="202409"/>
  </r>
  <r>
    <s v="bd1d6dfd-247c-47ca-b2e2-58a031efc69d"/>
    <x v="490"/>
    <x v="6473"/>
    <x v="1"/>
    <x v="0"/>
    <x v="1"/>
    <n v="3"/>
    <n v="805.62"/>
    <n v="0.13"/>
    <n v="2102.6682000000001"/>
    <n v="413.28180181075697"/>
    <x v="1"/>
    <n v="9"/>
    <x v="4"/>
    <n v="0.19655112576047756"/>
    <n v="5.3788800344248321E-5"/>
    <x v="0"/>
    <s v="Sep-2024"/>
    <n v="202409"/>
  </r>
  <r>
    <s v="400c83ab-9b6d-4a4c-b928-ceb1b287b5c5"/>
    <x v="484"/>
    <x v="6474"/>
    <x v="1"/>
    <x v="1"/>
    <x v="8"/>
    <n v="2"/>
    <n v="809.38"/>
    <n v="0.14000000000000001"/>
    <n v="1392.1335999999999"/>
    <n v="414.61829496466328"/>
    <x v="1"/>
    <n v="9"/>
    <x v="4"/>
    <n v="0.29782938574621237"/>
    <n v="8.6485952210333839E-5"/>
    <x v="0"/>
    <s v="Sep-2024"/>
    <n v="202409"/>
  </r>
  <r>
    <s v="93404cde-a43a-4f83-b82b-55e0e21cc29d"/>
    <x v="502"/>
    <x v="6475"/>
    <x v="2"/>
    <x v="2"/>
    <x v="9"/>
    <n v="9"/>
    <n v="540.36"/>
    <n v="0.11"/>
    <n v="4328.2835999999998"/>
    <n v="849.61430453990363"/>
    <x v="1"/>
    <n v="9"/>
    <x v="4"/>
    <n v="0.19629358495360694"/>
    <n v="2.26186657454701E-5"/>
    <x v="0"/>
    <s v="Sep-2024"/>
    <n v="202409"/>
  </r>
  <r>
    <s v="4edcc46e-cb70-4837-a5ae-50e10b75e4c2"/>
    <x v="501"/>
    <x v="6476"/>
    <x v="0"/>
    <x v="2"/>
    <x v="9"/>
    <n v="9"/>
    <n v="82.83"/>
    <n v="0.19"/>
    <n v="603.83070000000009"/>
    <n v="166.8696424945656"/>
    <x v="1"/>
    <n v="9"/>
    <x v="4"/>
    <n v="0.2763517033740841"/>
    <n v="2.5487276483292422E-4"/>
    <x v="0"/>
    <s v="Sep-2024"/>
    <n v="202409"/>
  </r>
  <r>
    <s v="26097222-d35b-49cb-bf02-40afac73683d"/>
    <x v="494"/>
    <x v="6477"/>
    <x v="3"/>
    <x v="0"/>
    <x v="1"/>
    <n v="1"/>
    <n v="131.93"/>
    <n v="0.21"/>
    <n v="104.2247"/>
    <n v="5.7437102073541668"/>
    <x v="1"/>
    <n v="9"/>
    <x v="4"/>
    <n v="5.5108915711478822E-2"/>
    <n v="1.5917532024558477E-3"/>
    <x v="0"/>
    <s v="Sep-2024"/>
    <n v="202409"/>
  </r>
  <r>
    <s v="f4155794-8c27-45f4-8219-505af56b8fca"/>
    <x v="494"/>
    <x v="6478"/>
    <x v="2"/>
    <x v="0"/>
    <x v="7"/>
    <n v="6"/>
    <n v="963.26"/>
    <n v="0.24"/>
    <n v="4392.4656000000004"/>
    <n v="829.95886418643079"/>
    <x v="1"/>
    <n v="9"/>
    <x v="4"/>
    <n v="0.18895056666725646"/>
    <n v="4.1525652471814465E-5"/>
    <x v="0"/>
    <s v="Sep-2024"/>
    <n v="202409"/>
  </r>
  <r>
    <s v="f52e9108-c591-422b-9a70-0d6d947ca2be"/>
    <x v="478"/>
    <x v="6479"/>
    <x v="3"/>
    <x v="1"/>
    <x v="3"/>
    <n v="3"/>
    <n v="733.39"/>
    <n v="0.06"/>
    <n v="2068.1597999999999"/>
    <n v="506.90686135061759"/>
    <x v="1"/>
    <n v="9"/>
    <x v="4"/>
    <n v="0.2451004324475399"/>
    <n v="2.7270619997545642E-5"/>
    <x v="0"/>
    <s v="Sep-2024"/>
    <n v="202409"/>
  </r>
  <r>
    <s v="18698522-364d-47ba-aee1-09dee027e14e"/>
    <x v="487"/>
    <x v="6480"/>
    <x v="1"/>
    <x v="0"/>
    <x v="9"/>
    <n v="8"/>
    <n v="887.23"/>
    <n v="0.03"/>
    <n v="6884.9048000000003"/>
    <n v="1609.5250393651629"/>
    <x v="1"/>
    <n v="9"/>
    <x v="4"/>
    <n v="0.23377593243775321"/>
    <n v="4.2266379630986328E-6"/>
    <x v="0"/>
    <s v="Sep-2024"/>
    <n v="202409"/>
  </r>
  <r>
    <s v="036701a8-8765-49f3-b1bd-6fdd8eb23378"/>
    <x v="486"/>
    <x v="6481"/>
    <x v="2"/>
    <x v="1"/>
    <x v="2"/>
    <n v="6"/>
    <n v="523.65"/>
    <n v="0.19"/>
    <n v="2544.9389999999999"/>
    <n v="137.84661469545799"/>
    <x v="1"/>
    <n v="9"/>
    <x v="4"/>
    <n v="5.4164997548254788E-2"/>
    <n v="6.0472962220312556E-5"/>
    <x v="0"/>
    <s v="Sep-2024"/>
    <n v="202409"/>
  </r>
  <r>
    <s v="9b7c74b7-264a-4c36-8ffb-b60421f73760"/>
    <x v="496"/>
    <x v="6482"/>
    <x v="1"/>
    <x v="1"/>
    <x v="4"/>
    <n v="9"/>
    <n v="238.12"/>
    <n v="0.28000000000000003"/>
    <n v="1543.0175999999999"/>
    <n v="191.0873630332006"/>
    <x v="1"/>
    <n v="9"/>
    <x v="4"/>
    <n v="0.12384004112020539"/>
    <n v="1.3065307874647706E-4"/>
    <x v="0"/>
    <s v="Sep-2024"/>
    <n v="202409"/>
  </r>
  <r>
    <s v="09f3083e-b58e-4cbb-81f2-31b10433e494"/>
    <x v="489"/>
    <x v="6483"/>
    <x v="0"/>
    <x v="2"/>
    <x v="1"/>
    <n v="1"/>
    <n v="418.49"/>
    <n v="0.26"/>
    <n v="309.68259999999998"/>
    <n v="42.098008476450197"/>
    <x v="1"/>
    <n v="9"/>
    <x v="4"/>
    <n v="0.13593921155547711"/>
    <n v="6.2128127314870125E-4"/>
    <x v="0"/>
    <s v="Sep-2024"/>
    <n v="202409"/>
  </r>
  <r>
    <s v="9bbff879-0b9f-43f5-aead-495c0bcb6038"/>
    <x v="503"/>
    <x v="6484"/>
    <x v="0"/>
    <x v="2"/>
    <x v="5"/>
    <n v="9"/>
    <n v="365.97"/>
    <n v="0.23"/>
    <n v="2536.1720999999998"/>
    <n v="252.21152699395989"/>
    <x v="1"/>
    <n v="9"/>
    <x v="4"/>
    <n v="9.9445746207033794E-2"/>
    <n v="6.9829646024416076E-5"/>
    <x v="0"/>
    <s v="Sep-2024"/>
    <n v="202409"/>
  </r>
  <r>
    <s v="2f48406f-cf02-482a-909f-814a40d99c2a"/>
    <x v="499"/>
    <x v="6485"/>
    <x v="3"/>
    <x v="1"/>
    <x v="5"/>
    <n v="8"/>
    <n v="853.49"/>
    <n v="0.19"/>
    <n v="5530.6152000000002"/>
    <n v="458.71128179155488"/>
    <x v="1"/>
    <n v="9"/>
    <x v="4"/>
    <n v="8.2940371948414499E-2"/>
    <n v="2.7826922400965448E-5"/>
    <x v="0"/>
    <s v="Sep-2024"/>
    <n v="202409"/>
  </r>
  <r>
    <s v="feeb3389-8923-4228-af8a-024cc422e955"/>
    <x v="479"/>
    <x v="6486"/>
    <x v="3"/>
    <x v="2"/>
    <x v="7"/>
    <n v="4"/>
    <n v="889.13"/>
    <n v="0.15"/>
    <n v="3023.0419999999999"/>
    <n v="549.46556469705502"/>
    <x v="1"/>
    <n v="9"/>
    <x v="4"/>
    <n v="0.18175915673584919"/>
    <n v="4.2176059743794497E-5"/>
    <x v="0"/>
    <s v="Sep-2024"/>
    <n v="202409"/>
  </r>
  <r>
    <s v="0f669c98-beb7-48a1-8f86-711d794b3043"/>
    <x v="506"/>
    <x v="6487"/>
    <x v="1"/>
    <x v="0"/>
    <x v="7"/>
    <n v="6"/>
    <n v="527.41999999999996"/>
    <n v="0.12"/>
    <n v="2784.777599999999"/>
    <n v="477.34228290254572"/>
    <x v="1"/>
    <n v="9"/>
    <x v="4"/>
    <n v="0.17141127639871345"/>
    <n v="3.7920442910773205E-5"/>
    <x v="0"/>
    <s v="Sep-2024"/>
    <n v="202409"/>
  </r>
  <r>
    <s v="af615bba-aa05-416e-8e82-8c1b515c4e2b"/>
    <x v="500"/>
    <x v="6488"/>
    <x v="3"/>
    <x v="1"/>
    <x v="9"/>
    <n v="3"/>
    <n v="84.47"/>
    <n v="0.11"/>
    <n v="225.53489999999999"/>
    <n v="41.237428884321503"/>
    <x v="1"/>
    <n v="9"/>
    <x v="4"/>
    <n v="0.18284278346420665"/>
    <n v="4.3407916025413361E-4"/>
    <x v="0"/>
    <s v="Sep-2024"/>
    <n v="202409"/>
  </r>
  <r>
    <s v="d9fa8cd4-f436-4aec-a598-be51f705fda9"/>
    <x v="492"/>
    <x v="6489"/>
    <x v="2"/>
    <x v="0"/>
    <x v="0"/>
    <n v="2"/>
    <n v="49.88"/>
    <n v="0.2"/>
    <n v="79.808000000000007"/>
    <n v="19.293964067960051"/>
    <x v="1"/>
    <n v="9"/>
    <x v="4"/>
    <n v="0.24175476227897014"/>
    <n v="2.0048115477145148E-3"/>
    <x v="0"/>
    <s v="Sep-2024"/>
    <n v="202409"/>
  </r>
  <r>
    <s v="915b3225-569b-42d5-a53b-c6d282c855ff"/>
    <x v="493"/>
    <x v="6490"/>
    <x v="1"/>
    <x v="2"/>
    <x v="5"/>
    <n v="9"/>
    <n v="318.27999999999997"/>
    <n v="0.21"/>
    <n v="2262.9708000000001"/>
    <n v="677.50370276472813"/>
    <x v="1"/>
    <n v="9"/>
    <x v="4"/>
    <n v="0.29938685146300964"/>
    <n v="7.3310711742281432E-5"/>
    <x v="0"/>
    <s v="Sep-2024"/>
    <n v="202409"/>
  </r>
  <r>
    <s v="94fcd371-68a9-489b-965d-b69e38e1ee11"/>
    <x v="507"/>
    <x v="6491"/>
    <x v="3"/>
    <x v="0"/>
    <x v="1"/>
    <n v="9"/>
    <n v="961.98"/>
    <n v="0.19"/>
    <n v="7012.8342000000002"/>
    <n v="792.15004464851211"/>
    <x v="1"/>
    <n v="9"/>
    <x v="4"/>
    <n v="0.1129571899259378"/>
    <n v="2.1945478191969804E-5"/>
    <x v="0"/>
    <s v="Sep-2024"/>
    <n v="202409"/>
  </r>
  <r>
    <s v="773de268-7be3-4c3f-8d48-5d51f1c5484c"/>
    <x v="491"/>
    <x v="6492"/>
    <x v="0"/>
    <x v="0"/>
    <x v="4"/>
    <n v="8"/>
    <n v="492.77"/>
    <n v="0.28000000000000003"/>
    <n v="2838.3552"/>
    <n v="190.08872757600639"/>
    <x v="1"/>
    <n v="9"/>
    <x v="4"/>
    <n v="6.6971437393038902E-2"/>
    <n v="7.1027051159770291E-5"/>
    <x v="0"/>
    <s v="Sep-2024"/>
    <n v="202409"/>
  </r>
  <r>
    <s v="f95f52bc-3395-4423-bc59-d145fc0abb8f"/>
    <x v="485"/>
    <x v="6493"/>
    <x v="1"/>
    <x v="2"/>
    <x v="4"/>
    <n v="6"/>
    <n v="843.69"/>
    <n v="0.22"/>
    <n v="3948.4692"/>
    <n v="255.9558661233124"/>
    <x v="1"/>
    <n v="9"/>
    <x v="4"/>
    <n v="6.4824075650207022E-2"/>
    <n v="4.3459880603855283E-5"/>
    <x v="0"/>
    <s v="Sep-2024"/>
    <n v="202409"/>
  </r>
  <r>
    <s v="8bfaa6b4-5094-4dc1-b222-ccd6e13ab1e3"/>
    <x v="489"/>
    <x v="4900"/>
    <x v="1"/>
    <x v="0"/>
    <x v="0"/>
    <n v="7"/>
    <n v="913.68"/>
    <n v="0.03"/>
    <n v="6203.8871999999992"/>
    <n v="955.10170895456724"/>
    <x v="1"/>
    <n v="9"/>
    <x v="4"/>
    <n v="0.15395213970920801"/>
    <n v="4.6906075274869604E-6"/>
    <x v="0"/>
    <s v="Sep-2024"/>
    <n v="202409"/>
  </r>
  <r>
    <s v="9977fa0a-c939-411c-89f5-50c4ce8a9981"/>
    <x v="486"/>
    <x v="6494"/>
    <x v="3"/>
    <x v="2"/>
    <x v="7"/>
    <n v="6"/>
    <n v="903.14"/>
    <n v="0.09"/>
    <n v="4931.1444000000001"/>
    <n v="1028.3187746049159"/>
    <x v="1"/>
    <n v="9"/>
    <x v="4"/>
    <n v="0.20853552262734709"/>
    <n v="1.660872068560799E-5"/>
    <x v="0"/>
    <s v="Sep-2024"/>
    <n v="202409"/>
  </r>
  <r>
    <s v="476071c7-d1d1-41e0-8f48-aa32c8cf3352"/>
    <x v="495"/>
    <x v="6495"/>
    <x v="2"/>
    <x v="0"/>
    <x v="5"/>
    <n v="8"/>
    <n v="733"/>
    <n v="0.28000000000000003"/>
    <n v="4222.08"/>
    <n v="655.07867818531543"/>
    <x v="1"/>
    <n v="9"/>
    <x v="4"/>
    <n v="0.15515543954290667"/>
    <n v="4.7748976807639838E-5"/>
    <x v="0"/>
    <s v="Sep-2024"/>
    <n v="202409"/>
  </r>
  <r>
    <s v="55b147e5-5a3a-4897-b44d-8bf230b5de28"/>
    <x v="493"/>
    <x v="6496"/>
    <x v="1"/>
    <x v="0"/>
    <x v="6"/>
    <n v="6"/>
    <n v="310.56"/>
    <n v="0.25"/>
    <n v="1397.52"/>
    <n v="387.72962440537952"/>
    <x v="1"/>
    <n v="9"/>
    <x v="4"/>
    <n v="0.27744119898490149"/>
    <n v="1.3416623733470719E-4"/>
    <x v="0"/>
    <s v="Sep-2024"/>
    <n v="202409"/>
  </r>
  <r>
    <s v="5c14ff09-46d6-4ed7-ad13-dcfa28b1afe2"/>
    <x v="495"/>
    <x v="6497"/>
    <x v="0"/>
    <x v="2"/>
    <x v="1"/>
    <n v="2"/>
    <n v="47.24"/>
    <n v="0.17"/>
    <n v="78.418400000000005"/>
    <n v="14.40390782047902"/>
    <x v="1"/>
    <n v="9"/>
    <x v="4"/>
    <n v="0.18368020541708349"/>
    <n v="1.7993226079593566E-3"/>
    <x v="0"/>
    <s v="Sep-2024"/>
    <n v="202409"/>
  </r>
  <r>
    <s v="221b5e36-4499-4ed7-be20-5df2bb02a0bb"/>
    <x v="494"/>
    <x v="6498"/>
    <x v="2"/>
    <x v="2"/>
    <x v="1"/>
    <n v="8"/>
    <n v="903.26"/>
    <n v="0.14000000000000001"/>
    <n v="6214.4287999999997"/>
    <n v="1845.3131405682991"/>
    <x v="1"/>
    <n v="9"/>
    <x v="4"/>
    <n v="0.29694010502917006"/>
    <n v="1.9374266545623631E-5"/>
    <x v="0"/>
    <s v="Sep-2024"/>
    <n v="202409"/>
  </r>
  <r>
    <s v="c83e02b1-7402-496e-bccd-9a9aaa96d4f9"/>
    <x v="479"/>
    <x v="6499"/>
    <x v="3"/>
    <x v="2"/>
    <x v="8"/>
    <n v="6"/>
    <n v="107.25"/>
    <n v="0.1"/>
    <n v="579.15"/>
    <n v="105.42026101594401"/>
    <x v="1"/>
    <n v="9"/>
    <x v="4"/>
    <n v="0.1820258327133627"/>
    <n v="1.554001554001554E-4"/>
    <x v="0"/>
    <s v="Sep-2024"/>
    <n v="202409"/>
  </r>
  <r>
    <s v="eddbeff2-fb4a-4453-8420-3568880c5710"/>
    <x v="499"/>
    <x v="6500"/>
    <x v="2"/>
    <x v="2"/>
    <x v="1"/>
    <n v="7"/>
    <n v="630.92999999999995"/>
    <n v="0.25"/>
    <n v="3312.3825000000002"/>
    <n v="728.57005096203466"/>
    <x v="1"/>
    <n v="9"/>
    <x v="4"/>
    <n v="0.21995347788549016"/>
    <n v="5.6605781488098075E-5"/>
    <x v="0"/>
    <s v="Sep-2024"/>
    <n v="202409"/>
  </r>
  <r>
    <s v="0186b9ea-9613-4896-a0ce-ad91a3506f4e"/>
    <x v="498"/>
    <x v="6501"/>
    <x v="1"/>
    <x v="2"/>
    <x v="3"/>
    <n v="2"/>
    <n v="670.71"/>
    <n v="0.25"/>
    <n v="1006.0650000000001"/>
    <n v="86.053166021064754"/>
    <x v="1"/>
    <n v="9"/>
    <x v="4"/>
    <n v="8.5534399885757631E-2"/>
    <n v="1.8636966796379954E-4"/>
    <x v="0"/>
    <s v="Sep-2024"/>
    <n v="202409"/>
  </r>
  <r>
    <s v="aeb13947-02c0-49be-81a8-9c588535815c"/>
    <x v="489"/>
    <x v="6502"/>
    <x v="1"/>
    <x v="2"/>
    <x v="3"/>
    <n v="8"/>
    <n v="380.57"/>
    <n v="0.05"/>
    <n v="2892.3319999999999"/>
    <n v="572.13779552034771"/>
    <x v="1"/>
    <n v="9"/>
    <x v="4"/>
    <n v="0.19781193705298966"/>
    <n v="1.6422734319573274E-5"/>
    <x v="0"/>
    <s v="Sep-2024"/>
    <n v="202409"/>
  </r>
  <r>
    <s v="f5f2b890-4067-4b19-81b5-a5b7fcea3261"/>
    <x v="502"/>
    <x v="6503"/>
    <x v="0"/>
    <x v="1"/>
    <x v="6"/>
    <n v="4"/>
    <n v="342.87"/>
    <n v="0.27"/>
    <n v="1001.1804"/>
    <n v="102.8837814361558"/>
    <x v="1"/>
    <n v="9"/>
    <x v="4"/>
    <n v="0.10276248060405078"/>
    <n v="1.968676174643451E-4"/>
    <x v="0"/>
    <s v="Sep-2024"/>
    <n v="202409"/>
  </r>
  <r>
    <s v="9074a560-2a1c-4a83-bb29-223e9521e0ce"/>
    <x v="501"/>
    <x v="6504"/>
    <x v="0"/>
    <x v="2"/>
    <x v="7"/>
    <n v="6"/>
    <n v="112.84"/>
    <n v="0.19"/>
    <n v="548.40240000000006"/>
    <n v="143.54309363194321"/>
    <x v="1"/>
    <n v="9"/>
    <x v="4"/>
    <n v="0.26174774879165952"/>
    <n v="2.8063334514947418E-4"/>
    <x v="0"/>
    <s v="Sep-2024"/>
    <n v="202409"/>
  </r>
  <r>
    <s v="f86dd1aa-ce1f-4270-b874-8b8b8c8d86e6"/>
    <x v="486"/>
    <x v="6505"/>
    <x v="2"/>
    <x v="2"/>
    <x v="4"/>
    <n v="3"/>
    <n v="465.76"/>
    <n v="0.02"/>
    <n v="1369.3344"/>
    <n v="182.1150424355678"/>
    <x v="1"/>
    <n v="9"/>
    <x v="4"/>
    <n v="0.13299530226916653"/>
    <n v="1.431352341692431E-5"/>
    <x v="0"/>
    <s v="Sep-2024"/>
    <n v="202409"/>
  </r>
  <r>
    <s v="67b4f0db-7304-43df-8bb6-4fee1cc7a473"/>
    <x v="480"/>
    <x v="6506"/>
    <x v="3"/>
    <x v="0"/>
    <x v="5"/>
    <n v="7"/>
    <n v="438.13"/>
    <n v="0.15"/>
    <n v="2606.8735000000001"/>
    <n v="735.8245368463198"/>
    <x v="1"/>
    <n v="9"/>
    <x v="4"/>
    <n v="0.28226323097239653"/>
    <n v="4.8909162642529451E-5"/>
    <x v="0"/>
    <s v="Sep-2024"/>
    <n v="202409"/>
  </r>
  <r>
    <s v="051b55b6-bdca-4b60-b6b6-b049e648da09"/>
    <x v="479"/>
    <x v="6507"/>
    <x v="3"/>
    <x v="0"/>
    <x v="8"/>
    <n v="4"/>
    <n v="180.96"/>
    <n v="0.09"/>
    <n v="658.69440000000009"/>
    <n v="124.137528896598"/>
    <x v="1"/>
    <n v="9"/>
    <x v="4"/>
    <n v="0.18845997308706128"/>
    <n v="1.243368700265252E-4"/>
    <x v="0"/>
    <s v="Sep-2024"/>
    <n v="202409"/>
  </r>
  <r>
    <s v="dbca10c2-0130-4258-815a-68230ce533d5"/>
    <x v="503"/>
    <x v="6508"/>
    <x v="1"/>
    <x v="2"/>
    <x v="5"/>
    <n v="4"/>
    <n v="78.5"/>
    <n v="0.28999999999999998"/>
    <n v="222.94"/>
    <n v="42.303909395664078"/>
    <x v="1"/>
    <n v="9"/>
    <x v="4"/>
    <n v="0.18975468464907186"/>
    <n v="9.2356687898089167E-4"/>
    <x v="0"/>
    <s v="Sep-2024"/>
    <n v="202409"/>
  </r>
  <r>
    <s v="119d7ace-6823-43dc-914f-f45f593c7044"/>
    <x v="499"/>
    <x v="6509"/>
    <x v="3"/>
    <x v="1"/>
    <x v="8"/>
    <n v="3"/>
    <n v="168.29"/>
    <n v="0.12"/>
    <n v="444.28559999999999"/>
    <n v="77.727197463963932"/>
    <x v="1"/>
    <n v="9"/>
    <x v="4"/>
    <n v="0.1749487209667924"/>
    <n v="2.3768494860062985E-4"/>
    <x v="0"/>
    <s v="Sep-2024"/>
    <n v="202409"/>
  </r>
  <r>
    <s v="9d25418d-261c-43e1-ac64-d4620ba0e5b5"/>
    <x v="490"/>
    <x v="6510"/>
    <x v="0"/>
    <x v="1"/>
    <x v="3"/>
    <n v="5"/>
    <n v="196.19"/>
    <n v="0.08"/>
    <n v="902.47400000000005"/>
    <n v="182.3379381919201"/>
    <x v="1"/>
    <n v="9"/>
    <x v="4"/>
    <n v="0.20204231722123861"/>
    <n v="8.15535960038738E-5"/>
    <x v="0"/>
    <s v="Sep-2024"/>
    <n v="202409"/>
  </r>
  <r>
    <s v="b2f2e40d-a7c6-45d8-8710-3fa6ac2262ef"/>
    <x v="498"/>
    <x v="6511"/>
    <x v="2"/>
    <x v="0"/>
    <x v="1"/>
    <n v="5"/>
    <n v="260.39"/>
    <n v="0.22"/>
    <n v="1015.521"/>
    <n v="261.33256038229467"/>
    <x v="1"/>
    <n v="9"/>
    <x v="4"/>
    <n v="0.25733841090661314"/>
    <n v="1.6897730327585547E-4"/>
    <x v="0"/>
    <s v="Sep-2024"/>
    <n v="202409"/>
  </r>
  <r>
    <s v="5d14e38a-8737-4043-bf0c-2e277939c7a5"/>
    <x v="496"/>
    <x v="6512"/>
    <x v="0"/>
    <x v="2"/>
    <x v="9"/>
    <n v="7"/>
    <n v="768.57"/>
    <n v="0.28999999999999998"/>
    <n v="3819.7928999999999"/>
    <n v="865.3762064703559"/>
    <x v="1"/>
    <n v="9"/>
    <x v="4"/>
    <n v="0.22655055630643114"/>
    <n v="5.3903445917185706E-5"/>
    <x v="0"/>
    <s v="Sep-2024"/>
    <n v="202409"/>
  </r>
  <r>
    <s v="329f6251-c732-41dc-b084-699b13b73727"/>
    <x v="487"/>
    <x v="6513"/>
    <x v="1"/>
    <x v="0"/>
    <x v="6"/>
    <n v="3"/>
    <n v="328.82"/>
    <n v="0.28000000000000003"/>
    <n v="710.25120000000004"/>
    <n v="156.11943100374029"/>
    <x v="1"/>
    <n v="9"/>
    <x v="4"/>
    <n v="0.21980875358428156"/>
    <n v="2.8384323743486814E-4"/>
    <x v="0"/>
    <s v="Sep-2024"/>
    <n v="202409"/>
  </r>
  <r>
    <s v="64b0d6b7-3c44-46a0-a303-f67e08217872"/>
    <x v="498"/>
    <x v="6514"/>
    <x v="2"/>
    <x v="1"/>
    <x v="0"/>
    <n v="3"/>
    <n v="597.39"/>
    <n v="0.21"/>
    <n v="1415.8143"/>
    <n v="95.345684896758442"/>
    <x v="1"/>
    <n v="9"/>
    <x v="4"/>
    <n v="6.734335491367649E-2"/>
    <n v="1.1717638393679171E-4"/>
    <x v="0"/>
    <s v="Sep-2024"/>
    <n v="202409"/>
  </r>
  <r>
    <s v="93a8702e-2dba-4f5b-a70c-b3bb053995a5"/>
    <x v="491"/>
    <x v="2057"/>
    <x v="0"/>
    <x v="2"/>
    <x v="9"/>
    <n v="3"/>
    <n v="798.87"/>
    <n v="0.09"/>
    <n v="2180.9151000000002"/>
    <n v="263.03933047890149"/>
    <x v="1"/>
    <n v="9"/>
    <x v="4"/>
    <n v="0.12060961496341673"/>
    <n v="3.7553043674189791E-5"/>
    <x v="0"/>
    <s v="Sep-2024"/>
    <n v="202409"/>
  </r>
  <r>
    <s v="27e0f63e-ff39-4aa2-a33b-c8cd64d4698d"/>
    <x v="481"/>
    <x v="6515"/>
    <x v="3"/>
    <x v="2"/>
    <x v="8"/>
    <n v="8"/>
    <n v="432.1"/>
    <n v="0.02"/>
    <n v="3387.6640000000002"/>
    <n v="377.64821235379219"/>
    <x v="1"/>
    <n v="9"/>
    <x v="4"/>
    <n v="0.11147747012507503"/>
    <n v="5.7856977551492709E-6"/>
    <x v="0"/>
    <s v="Sep-2024"/>
    <n v="202409"/>
  </r>
  <r>
    <s v="c505a1b2-d39a-40fb-8956-433f6529ced4"/>
    <x v="481"/>
    <x v="6516"/>
    <x v="0"/>
    <x v="0"/>
    <x v="2"/>
    <n v="4"/>
    <n v="456.05"/>
    <n v="0.19"/>
    <n v="1477.6020000000001"/>
    <n v="77.188518537120743"/>
    <x v="1"/>
    <n v="9"/>
    <x v="4"/>
    <n v="5.2239045789813997E-2"/>
    <n v="1.0415524613529218E-4"/>
    <x v="0"/>
    <s v="Sep-2024"/>
    <n v="202409"/>
  </r>
  <r>
    <s v="506cc986-551c-47a0-80b9-3dc5b4b83af0"/>
    <x v="482"/>
    <x v="6517"/>
    <x v="3"/>
    <x v="0"/>
    <x v="5"/>
    <n v="4"/>
    <n v="854.5"/>
    <n v="0.06"/>
    <n v="3212.92"/>
    <n v="541.83881885814901"/>
    <x v="1"/>
    <n v="9"/>
    <x v="4"/>
    <n v="0.1686437318259244"/>
    <n v="1.7554125219426565E-5"/>
    <x v="0"/>
    <s v="Sep-2024"/>
    <n v="202409"/>
  </r>
  <r>
    <s v="6494d368-5c06-434e-9ab9-626fae479b0f"/>
    <x v="496"/>
    <x v="6518"/>
    <x v="2"/>
    <x v="1"/>
    <x v="4"/>
    <n v="7"/>
    <n v="121.47"/>
    <n v="0.16"/>
    <n v="714.2435999999999"/>
    <n v="84.618343321449018"/>
    <x v="1"/>
    <n v="9"/>
    <x v="4"/>
    <n v="0.11847266579840411"/>
    <n v="1.8817109456773572E-4"/>
    <x v="0"/>
    <s v="Sep-2024"/>
    <n v="202409"/>
  </r>
  <r>
    <s v="50b9abf0-80b3-488b-a842-0b112094160d"/>
    <x v="479"/>
    <x v="6519"/>
    <x v="0"/>
    <x v="2"/>
    <x v="9"/>
    <n v="9"/>
    <n v="180.15"/>
    <n v="0.09"/>
    <n v="1475.4285"/>
    <n v="188.63686623560599"/>
    <x v="1"/>
    <n v="9"/>
    <x v="4"/>
    <n v="0.12785225867306074"/>
    <n v="5.5509297807382731E-5"/>
    <x v="0"/>
    <s v="Sep-2024"/>
    <n v="202409"/>
  </r>
  <r>
    <s v="1f0fb50a-99f9-4214-9c5a-2f62f86f802b"/>
    <x v="481"/>
    <x v="6520"/>
    <x v="0"/>
    <x v="1"/>
    <x v="0"/>
    <n v="5"/>
    <n v="200.4"/>
    <n v="0.1"/>
    <n v="901.80000000000007"/>
    <n v="89.112392956178155"/>
    <x v="1"/>
    <n v="9"/>
    <x v="4"/>
    <n v="9.8816137675957136E-2"/>
    <n v="9.9800399201596814E-5"/>
    <x v="0"/>
    <s v="Sep-2024"/>
    <n v="202409"/>
  </r>
  <r>
    <s v="237f6a1d-8937-4c13-bc13-fb1fb70f2137"/>
    <x v="497"/>
    <x v="6521"/>
    <x v="0"/>
    <x v="0"/>
    <x v="7"/>
    <n v="3"/>
    <n v="209.98"/>
    <n v="7.0000000000000007E-2"/>
    <n v="585.84419999999989"/>
    <n v="172.93082330754001"/>
    <x v="1"/>
    <n v="9"/>
    <x v="4"/>
    <n v="0.29518227424209381"/>
    <n v="1.1112169412959966E-4"/>
    <x v="0"/>
    <s v="Sep-2024"/>
    <n v="202409"/>
  </r>
  <r>
    <s v="a9ed4a1f-a750-4f5d-b470-8f25d5b39dcc"/>
    <x v="500"/>
    <x v="6522"/>
    <x v="0"/>
    <x v="0"/>
    <x v="0"/>
    <n v="5"/>
    <n v="790.76"/>
    <n v="0.28000000000000003"/>
    <n v="2846.7359999999999"/>
    <n v="417.03234013596892"/>
    <x v="1"/>
    <n v="9"/>
    <x v="4"/>
    <n v="0.14649491211547855"/>
    <n v="7.0817947291213526E-5"/>
    <x v="0"/>
    <s v="Sep-2024"/>
    <n v="202409"/>
  </r>
  <r>
    <s v="10683d3d-8134-4b47-8a8d-1186f0d36747"/>
    <x v="482"/>
    <x v="6523"/>
    <x v="1"/>
    <x v="2"/>
    <x v="9"/>
    <n v="9"/>
    <n v="793.28"/>
    <n v="0.14000000000000001"/>
    <n v="6139.9871999999996"/>
    <n v="1828.1518906269851"/>
    <x v="1"/>
    <n v="9"/>
    <x v="4"/>
    <n v="0.29774522830063638"/>
    <n v="1.960916140020618E-5"/>
    <x v="0"/>
    <s v="Sep-2024"/>
    <n v="202409"/>
  </r>
  <r>
    <s v="23dc3531-db7f-4f3c-abed-301c35d6f911"/>
    <x v="499"/>
    <x v="6524"/>
    <x v="0"/>
    <x v="1"/>
    <x v="4"/>
    <n v="1"/>
    <n v="404.24"/>
    <n v="0.28000000000000003"/>
    <n v="291.05279999999999"/>
    <n v="67.849128189104633"/>
    <x v="1"/>
    <n v="9"/>
    <x v="4"/>
    <n v="0.23311621873799063"/>
    <n v="6.9265782703344548E-4"/>
    <x v="0"/>
    <s v="Sep-2024"/>
    <n v="202409"/>
  </r>
  <r>
    <s v="c7954b4d-0949-4be7-a1e8-3ae6eaac11b7"/>
    <x v="504"/>
    <x v="6525"/>
    <x v="2"/>
    <x v="2"/>
    <x v="7"/>
    <n v="3"/>
    <n v="291.33"/>
    <n v="0.02"/>
    <n v="856.51019999999994"/>
    <n v="240.0087150893805"/>
    <x v="1"/>
    <n v="9"/>
    <x v="4"/>
    <n v="0.28021699576885428"/>
    <n v="2.2883557020103203E-5"/>
    <x v="0"/>
    <s v="Sep-2024"/>
    <n v="202409"/>
  </r>
  <r>
    <s v="9971d2f3-64e1-4d46-96d7-61b5b515b689"/>
    <x v="480"/>
    <x v="6526"/>
    <x v="0"/>
    <x v="2"/>
    <x v="4"/>
    <n v="7"/>
    <n v="451.44"/>
    <n v="0.23"/>
    <n v="2433.2615999999998"/>
    <n v="267.2163090378462"/>
    <x v="1"/>
    <n v="9"/>
    <x v="4"/>
    <n v="0.10981815890155264"/>
    <n v="7.2782967519809626E-5"/>
    <x v="0"/>
    <s v="Sep-2024"/>
    <n v="202409"/>
  </r>
  <r>
    <s v="9e0a8d3c-814e-4c70-9d04-4dc60a82a62e"/>
    <x v="478"/>
    <x v="6527"/>
    <x v="0"/>
    <x v="1"/>
    <x v="1"/>
    <n v="7"/>
    <n v="245.91"/>
    <n v="0.26"/>
    <n v="1273.8137999999999"/>
    <n v="149.99709386613381"/>
    <x v="1"/>
    <n v="9"/>
    <x v="4"/>
    <n v="0.11775433259251378"/>
    <n v="1.5104248360317654E-4"/>
    <x v="0"/>
    <s v="Sep-2024"/>
    <n v="202409"/>
  </r>
  <r>
    <s v="a4df46a3-a920-4255-8d4f-abb36172ebf7"/>
    <x v="501"/>
    <x v="6528"/>
    <x v="2"/>
    <x v="1"/>
    <x v="1"/>
    <n v="5"/>
    <n v="104.83"/>
    <n v="0.02"/>
    <n v="513.66699999999992"/>
    <n v="128.0545345301685"/>
    <x v="1"/>
    <n v="9"/>
    <x v="4"/>
    <n v="0.24929484379991029"/>
    <n v="3.8157016121339311E-5"/>
    <x v="0"/>
    <s v="Sep-2024"/>
    <n v="202409"/>
  </r>
  <r>
    <s v="7f11c359-4ba4-4e2f-abb6-d543dc60c582"/>
    <x v="502"/>
    <x v="6529"/>
    <x v="2"/>
    <x v="0"/>
    <x v="6"/>
    <n v="3"/>
    <n v="146.72"/>
    <n v="0.01"/>
    <n v="435.75839999999988"/>
    <n v="30.454542605645809"/>
    <x v="1"/>
    <n v="9"/>
    <x v="4"/>
    <n v="6.988859562006336E-2"/>
    <n v="2.2719011268629591E-5"/>
    <x v="0"/>
    <s v="Sep-2024"/>
    <n v="202409"/>
  </r>
  <r>
    <s v="26c009e5-fd12-48f1-a29e-a05ec8e97442"/>
    <x v="487"/>
    <x v="6530"/>
    <x v="2"/>
    <x v="1"/>
    <x v="9"/>
    <n v="9"/>
    <n v="374.14"/>
    <n v="0.03"/>
    <n v="3266.2422000000001"/>
    <n v="771.89260919875153"/>
    <x v="1"/>
    <n v="9"/>
    <x v="4"/>
    <n v="0.23632436357559505"/>
    <n v="8.9093209315585964E-6"/>
    <x v="0"/>
    <s v="Sep-2024"/>
    <n v="202409"/>
  </r>
  <r>
    <s v="18615415-54b3-4c6e-bf18-d01673b49b0b"/>
    <x v="489"/>
    <x v="6531"/>
    <x v="3"/>
    <x v="0"/>
    <x v="0"/>
    <n v="2"/>
    <n v="321.47000000000003"/>
    <n v="0.3"/>
    <n v="450.05799999999999"/>
    <n v="76.799022407548676"/>
    <x v="1"/>
    <n v="9"/>
    <x v="4"/>
    <n v="0.170642500316734"/>
    <n v="4.6660652626994738E-4"/>
    <x v="0"/>
    <s v="Sep-2024"/>
    <n v="202409"/>
  </r>
  <r>
    <s v="deecb781-3814-49a9-bf93-29e7882a6446"/>
    <x v="505"/>
    <x v="6532"/>
    <x v="1"/>
    <x v="0"/>
    <x v="7"/>
    <n v="5"/>
    <n v="384.44"/>
    <n v="0.16"/>
    <n v="1614.6479999999999"/>
    <n v="427.11281719867208"/>
    <x v="1"/>
    <n v="9"/>
    <x v="4"/>
    <n v="0.26452379540226234"/>
    <n v="8.3237956508167718E-5"/>
    <x v="0"/>
    <s v="Sep-2024"/>
    <n v="202409"/>
  </r>
  <r>
    <s v="c90d40dc-8f0e-4c2c-82e7-a3dcbc126e3e"/>
    <x v="504"/>
    <x v="6533"/>
    <x v="3"/>
    <x v="2"/>
    <x v="8"/>
    <n v="7"/>
    <n v="582.82000000000005"/>
    <n v="0.27"/>
    <n v="2978.2102"/>
    <n v="704.82823509458831"/>
    <x v="1"/>
    <n v="9"/>
    <x v="4"/>
    <n v="0.23666168193722131"/>
    <n v="6.6180687985018652E-5"/>
    <x v="0"/>
    <s v="Sep-2024"/>
    <n v="202409"/>
  </r>
  <r>
    <s v="1538a5d7-00e5-4563-ba0a-e766aedecefd"/>
    <x v="501"/>
    <x v="6534"/>
    <x v="0"/>
    <x v="1"/>
    <x v="8"/>
    <n v="6"/>
    <n v="499.19"/>
    <n v="0.08"/>
    <n v="2755.5288"/>
    <n v="585.71493301639589"/>
    <x v="1"/>
    <n v="9"/>
    <x v="4"/>
    <n v="0.2125599024827452"/>
    <n v="2.6709936764224711E-5"/>
    <x v="0"/>
    <s v="Sep-2024"/>
    <n v="202409"/>
  </r>
  <r>
    <s v="6e63dba3-1eec-4b21-8f3f-102015fdaa18"/>
    <x v="505"/>
    <x v="6535"/>
    <x v="1"/>
    <x v="1"/>
    <x v="4"/>
    <n v="5"/>
    <n v="508.14"/>
    <n v="0.04"/>
    <n v="2439.0720000000001"/>
    <n v="423.76132918350589"/>
    <x v="1"/>
    <n v="9"/>
    <x v="4"/>
    <n v="0.17373875358476742"/>
    <n v="1.5743692683118826E-5"/>
    <x v="0"/>
    <s v="Sep-2024"/>
    <n v="202409"/>
  </r>
  <r>
    <s v="028c20ff-15a6-4fd4-a9a0-8296ba69bb90"/>
    <x v="478"/>
    <x v="6536"/>
    <x v="2"/>
    <x v="0"/>
    <x v="0"/>
    <n v="1"/>
    <n v="856.09"/>
    <n v="0.15"/>
    <n v="727.67650000000003"/>
    <n v="178.19313142174289"/>
    <x v="1"/>
    <n v="9"/>
    <x v="4"/>
    <n v="0.24487960161107702"/>
    <n v="1.7521522269854805E-4"/>
    <x v="0"/>
    <s v="Sep-2024"/>
    <n v="202409"/>
  </r>
  <r>
    <s v="fc120019-df9d-4189-9fe4-10077970fd6c"/>
    <x v="478"/>
    <x v="6537"/>
    <x v="3"/>
    <x v="1"/>
    <x v="5"/>
    <n v="2"/>
    <n v="806.38"/>
    <n v="0.04"/>
    <n v="1548.2496000000001"/>
    <n v="441.4994252006644"/>
    <x v="1"/>
    <n v="9"/>
    <x v="4"/>
    <n v="0.285160367682746"/>
    <n v="2.4802202435576281E-5"/>
    <x v="0"/>
    <s v="Sep-2024"/>
    <n v="202409"/>
  </r>
  <r>
    <s v="151df16c-227f-4d47-8ffa-c1c1a34b1896"/>
    <x v="506"/>
    <x v="6538"/>
    <x v="2"/>
    <x v="0"/>
    <x v="4"/>
    <n v="4"/>
    <n v="594.84"/>
    <n v="0.23"/>
    <n v="1832.1071999999999"/>
    <n v="506.43531952792148"/>
    <x v="1"/>
    <n v="9"/>
    <x v="4"/>
    <n v="0.27642231826168334"/>
    <n v="9.666464931746352E-5"/>
    <x v="0"/>
    <s v="Sep-2024"/>
    <n v="202409"/>
  </r>
  <r>
    <s v="40fbe22d-cffa-4f60-b860-971996135a76"/>
    <x v="483"/>
    <x v="6539"/>
    <x v="1"/>
    <x v="2"/>
    <x v="0"/>
    <n v="9"/>
    <n v="257.25"/>
    <n v="0.23"/>
    <n v="1782.7425000000001"/>
    <n v="221.0775853663269"/>
    <x v="1"/>
    <n v="9"/>
    <x v="4"/>
    <n v="0.12400982495583456"/>
    <n v="9.9341323831119753E-5"/>
    <x v="0"/>
    <s v="Sep-2024"/>
    <n v="202409"/>
  </r>
  <r>
    <s v="794cbced-09d5-4885-b995-626540da8700"/>
    <x v="490"/>
    <x v="6540"/>
    <x v="0"/>
    <x v="1"/>
    <x v="4"/>
    <n v="5"/>
    <n v="642.9"/>
    <n v="0.17"/>
    <n v="2668.0349999999999"/>
    <n v="745.42501404918278"/>
    <x v="1"/>
    <n v="9"/>
    <x v="4"/>
    <n v="0.27939101775245934"/>
    <n v="5.2885363198009028E-5"/>
    <x v="0"/>
    <s v="Sep-2024"/>
    <n v="202409"/>
  </r>
  <r>
    <s v="764f4686-beb1-4a2d-9bdc-c24a609a3cb3"/>
    <x v="489"/>
    <x v="6541"/>
    <x v="3"/>
    <x v="0"/>
    <x v="4"/>
    <n v="4"/>
    <n v="778.43"/>
    <n v="0.28999999999999998"/>
    <n v="2210.7411999999999"/>
    <n v="165.18403895964769"/>
    <x v="1"/>
    <n v="9"/>
    <x v="4"/>
    <n v="7.4718849478920324E-2"/>
    <n v="9.3136184371105945E-5"/>
    <x v="0"/>
    <s v="Sep-2024"/>
    <n v="202409"/>
  </r>
  <r>
    <s v="0a3f4469-bfd5-4b65-a8ba-6533352f553b"/>
    <x v="482"/>
    <x v="6542"/>
    <x v="3"/>
    <x v="0"/>
    <x v="0"/>
    <n v="8"/>
    <n v="793.76"/>
    <n v="0.21"/>
    <n v="5016.5632000000014"/>
    <n v="951.47299454448876"/>
    <x v="1"/>
    <n v="9"/>
    <x v="4"/>
    <n v="0.18966630272782939"/>
    <n v="3.3070449506147955E-5"/>
    <x v="0"/>
    <s v="Sep-2024"/>
    <n v="202409"/>
  </r>
  <r>
    <s v="19282ab7-cac5-4a5d-8a3b-54c52bdde412"/>
    <x v="503"/>
    <x v="6543"/>
    <x v="0"/>
    <x v="0"/>
    <x v="8"/>
    <n v="6"/>
    <n v="940.28"/>
    <n v="0.18"/>
    <n v="4626.1776000000009"/>
    <n v="432.5488169640804"/>
    <x v="1"/>
    <n v="9"/>
    <x v="4"/>
    <n v="9.3500261849886676E-2"/>
    <n v="3.1905389883864377E-5"/>
    <x v="0"/>
    <s v="Sep-2024"/>
    <n v="202409"/>
  </r>
  <r>
    <s v="6cd43d0d-315d-44fc-85e0-5ad8080929e6"/>
    <x v="497"/>
    <x v="6544"/>
    <x v="2"/>
    <x v="0"/>
    <x v="0"/>
    <n v="2"/>
    <n v="504.25"/>
    <n v="0.16"/>
    <n v="847.14"/>
    <n v="82.225973766345092"/>
    <x v="1"/>
    <n v="9"/>
    <x v="4"/>
    <n v="9.706302826728179E-2"/>
    <n v="1.5865146256817056E-4"/>
    <x v="0"/>
    <s v="Sep-2024"/>
    <n v="202409"/>
  </r>
  <r>
    <s v="07e4b1a2-362a-4a1e-9465-228564b49dc4"/>
    <x v="505"/>
    <x v="6545"/>
    <x v="2"/>
    <x v="0"/>
    <x v="9"/>
    <n v="1"/>
    <n v="871.68"/>
    <n v="7.0000000000000007E-2"/>
    <n v="810.66239999999993"/>
    <n v="226.6995406313265"/>
    <x v="1"/>
    <n v="9"/>
    <x v="4"/>
    <n v="0.27964728675133632"/>
    <n v="8.0304698972099867E-5"/>
    <x v="0"/>
    <s v="Sep-2024"/>
    <n v="202409"/>
  </r>
  <r>
    <s v="6a507544-3143-43e5-a864-e63844c5f723"/>
    <x v="487"/>
    <x v="6546"/>
    <x v="1"/>
    <x v="0"/>
    <x v="9"/>
    <n v="7"/>
    <n v="496.01"/>
    <n v="0.23"/>
    <n v="2673.4938999999999"/>
    <n v="750.74119208177387"/>
    <x v="1"/>
    <n v="9"/>
    <x v="4"/>
    <n v="0.28080901627707994"/>
    <n v="6.6242904088915271E-5"/>
    <x v="0"/>
    <s v="Sep-2024"/>
    <n v="202409"/>
  </r>
  <r>
    <s v="2bef9de4-067f-4725-875d-bcdd4a602d29"/>
    <x v="489"/>
    <x v="6547"/>
    <x v="0"/>
    <x v="0"/>
    <x v="5"/>
    <n v="7"/>
    <n v="536.47"/>
    <n v="0.16"/>
    <n v="3154.4436000000001"/>
    <n v="310.46360425615109"/>
    <x v="1"/>
    <n v="9"/>
    <x v="4"/>
    <n v="9.8421035093526815E-2"/>
    <n v="4.2606563008449416E-5"/>
    <x v="0"/>
    <s v="Sep-2024"/>
    <n v="202409"/>
  </r>
  <r>
    <s v="d763d696-a589-4e61-b061-6f7e72080402"/>
    <x v="492"/>
    <x v="6548"/>
    <x v="2"/>
    <x v="0"/>
    <x v="1"/>
    <n v="6"/>
    <n v="414.99"/>
    <n v="0.23"/>
    <n v="1917.2538"/>
    <n v="336.52702316726231"/>
    <x v="1"/>
    <n v="9"/>
    <x v="4"/>
    <n v="0.17552554761777617"/>
    <n v="9.2371703735832995E-5"/>
    <x v="0"/>
    <s v="Sep-2024"/>
    <n v="202409"/>
  </r>
  <r>
    <s v="79932870-956d-4f37-9378-40f8942b5223"/>
    <x v="493"/>
    <x v="6549"/>
    <x v="1"/>
    <x v="0"/>
    <x v="3"/>
    <n v="5"/>
    <n v="755.33"/>
    <n v="0.05"/>
    <n v="3587.8175000000001"/>
    <n v="599.56022054665868"/>
    <x v="1"/>
    <n v="9"/>
    <x v="4"/>
    <n v="0.16711001062530595"/>
    <n v="1.3239246422093654E-5"/>
    <x v="0"/>
    <s v="Sep-2024"/>
    <n v="202409"/>
  </r>
  <r>
    <s v="9f71a935-9b7a-4d16-9e73-4c931722f2a0"/>
    <x v="482"/>
    <x v="6550"/>
    <x v="0"/>
    <x v="0"/>
    <x v="3"/>
    <n v="5"/>
    <n v="482.57"/>
    <n v="0.24"/>
    <n v="1833.7660000000001"/>
    <n v="438.2755574649612"/>
    <x v="1"/>
    <n v="9"/>
    <x v="4"/>
    <n v="0.23900299027518296"/>
    <n v="9.946743477630189E-5"/>
    <x v="0"/>
    <s v="Sep-2024"/>
    <n v="202409"/>
  </r>
  <r>
    <s v="f01f5318-e899-4fc2-a5ff-e144c7bc4654"/>
    <x v="498"/>
    <x v="6551"/>
    <x v="1"/>
    <x v="2"/>
    <x v="0"/>
    <n v="6"/>
    <n v="854.94"/>
    <n v="0.28000000000000003"/>
    <n v="3693.3407999999999"/>
    <n v="404.64066428983818"/>
    <x v="1"/>
    <n v="9"/>
    <x v="4"/>
    <n v="0.10955952515669233"/>
    <n v="5.4584727193331306E-5"/>
    <x v="0"/>
    <s v="Sep-2024"/>
    <n v="202409"/>
  </r>
  <r>
    <s v="9eba25b2-5899-413e-9bcd-99653def9325"/>
    <x v="488"/>
    <x v="6552"/>
    <x v="0"/>
    <x v="2"/>
    <x v="3"/>
    <n v="9"/>
    <n v="77.400000000000006"/>
    <n v="0.25"/>
    <n v="522.45000000000005"/>
    <n v="112.16424719738851"/>
    <x v="1"/>
    <n v="9"/>
    <x v="4"/>
    <n v="0.21468896008687624"/>
    <n v="3.5888601780074649E-4"/>
    <x v="0"/>
    <s v="Sep-2024"/>
    <n v="202409"/>
  </r>
  <r>
    <s v="bd956509-2362-41cb-900d-b495ca377556"/>
    <x v="495"/>
    <x v="6553"/>
    <x v="2"/>
    <x v="1"/>
    <x v="7"/>
    <n v="6"/>
    <n v="149.22999999999999"/>
    <n v="0.05"/>
    <n v="850.61099999999988"/>
    <n v="195.35230430962761"/>
    <x v="1"/>
    <n v="9"/>
    <x v="4"/>
    <n v="0.2296611545226051"/>
    <n v="5.5842212245080315E-5"/>
    <x v="0"/>
    <s v="Sep-2024"/>
    <n v="202409"/>
  </r>
  <r>
    <s v="7abf69fc-9047-401e-8b82-be7d8cc078dc"/>
    <x v="488"/>
    <x v="6554"/>
    <x v="1"/>
    <x v="0"/>
    <x v="5"/>
    <n v="3"/>
    <n v="967.85"/>
    <n v="0.12"/>
    <n v="2555.1239999999998"/>
    <n v="217.67003998877789"/>
    <x v="1"/>
    <n v="9"/>
    <x v="4"/>
    <n v="8.5189618973004019E-2"/>
    <n v="4.1328718293123929E-5"/>
    <x v="0"/>
    <s v="Sep-2024"/>
    <n v="202409"/>
  </r>
  <r>
    <s v="759cbf07-53c6-4650-98cc-7c1efa36b594"/>
    <x v="494"/>
    <x v="6555"/>
    <x v="3"/>
    <x v="2"/>
    <x v="9"/>
    <n v="6"/>
    <n v="983.3"/>
    <n v="0.11"/>
    <n v="5250.8219999999992"/>
    <n v="597.84550780095844"/>
    <x v="1"/>
    <n v="9"/>
    <x v="4"/>
    <n v="0.11385750798655116"/>
    <n v="1.8644699820332895E-5"/>
    <x v="0"/>
    <s v="Sep-2024"/>
    <n v="202409"/>
  </r>
  <r>
    <s v="5fe755d8-55c6-40d2-abec-ab6bb0ac7278"/>
    <x v="484"/>
    <x v="6556"/>
    <x v="2"/>
    <x v="1"/>
    <x v="0"/>
    <n v="1"/>
    <n v="314.5"/>
    <n v="0.06"/>
    <n v="295.63"/>
    <n v="60.589178990666348"/>
    <x v="1"/>
    <n v="9"/>
    <x v="4"/>
    <n v="0.20494935896447028"/>
    <n v="1.9077901430842608E-4"/>
    <x v="0"/>
    <s v="Sep-2024"/>
    <n v="202409"/>
  </r>
  <r>
    <s v="6026d0f1-31f7-4b34-9112-5aa1466d7c7f"/>
    <x v="495"/>
    <x v="6557"/>
    <x v="3"/>
    <x v="1"/>
    <x v="3"/>
    <n v="9"/>
    <n v="654.32000000000005"/>
    <n v="0.11"/>
    <n v="5241.1031999999996"/>
    <n v="352.13153851086071"/>
    <x v="1"/>
    <n v="9"/>
    <x v="4"/>
    <n v="6.7186530215787535E-2"/>
    <n v="1.8679273478148647E-5"/>
    <x v="0"/>
    <s v="Sep-2024"/>
    <n v="202409"/>
  </r>
  <r>
    <s v="0646ee81-91ed-4806-a64a-e578870aaa73"/>
    <x v="497"/>
    <x v="6558"/>
    <x v="0"/>
    <x v="2"/>
    <x v="1"/>
    <n v="2"/>
    <n v="798.13"/>
    <n v="0.01"/>
    <n v="1580.2973999999999"/>
    <n v="273.56119738045697"/>
    <x v="1"/>
    <n v="9"/>
    <x v="4"/>
    <n v="0.17310741470590091"/>
    <n v="6.2646436044253447E-6"/>
    <x v="0"/>
    <s v="Sep-2024"/>
    <n v="202409"/>
  </r>
  <r>
    <s v="105abb59-ed39-406c-8ed2-6555c5df664a"/>
    <x v="493"/>
    <x v="6559"/>
    <x v="3"/>
    <x v="0"/>
    <x v="8"/>
    <n v="8"/>
    <n v="343.5"/>
    <n v="0.06"/>
    <n v="2583.12"/>
    <n v="565.0619707611994"/>
    <x v="1"/>
    <n v="9"/>
    <x v="4"/>
    <n v="0.21875173076016577"/>
    <n v="2.1834061135371177E-5"/>
    <x v="0"/>
    <s v="Sep-2024"/>
    <n v="202409"/>
  </r>
  <r>
    <s v="14672515-9065-489c-82c6-203d5db84222"/>
    <x v="502"/>
    <x v="6560"/>
    <x v="1"/>
    <x v="2"/>
    <x v="7"/>
    <n v="9"/>
    <n v="515.6"/>
    <n v="0.18"/>
    <n v="3805.1280000000011"/>
    <n v="640.89465212985556"/>
    <x v="1"/>
    <n v="9"/>
    <x v="4"/>
    <n v="0.16842919663408309"/>
    <n v="3.8789759503491075E-5"/>
    <x v="0"/>
    <s v="Sep-2024"/>
    <n v="202409"/>
  </r>
  <r>
    <s v="0f7cc906-d8fc-4550-b45c-c7a953b33da4"/>
    <x v="497"/>
    <x v="6561"/>
    <x v="1"/>
    <x v="1"/>
    <x v="6"/>
    <n v="8"/>
    <n v="895.37"/>
    <n v="0.28999999999999998"/>
    <n v="5085.7015999999994"/>
    <n v="819.32542649956474"/>
    <x v="1"/>
    <n v="9"/>
    <x v="4"/>
    <n v="0.16110371605356572"/>
    <n v="4.0486056043870132E-5"/>
    <x v="0"/>
    <s v="Sep-2024"/>
    <n v="202409"/>
  </r>
  <r>
    <s v="7e3a5fcf-45e4-4683-99bc-86e89b6e3d90"/>
    <x v="482"/>
    <x v="6562"/>
    <x v="3"/>
    <x v="2"/>
    <x v="1"/>
    <n v="7"/>
    <n v="513.29"/>
    <n v="0.16"/>
    <n v="3018.145199999999"/>
    <n v="664.85188752188924"/>
    <x v="1"/>
    <n v="9"/>
    <x v="4"/>
    <n v="0.22028492450326428"/>
    <n v="4.4530660751510569E-5"/>
    <x v="0"/>
    <s v="Sep-2024"/>
    <n v="202409"/>
  </r>
  <r>
    <s v="c5b99b8b-865c-4fd4-96ce-9b685e3cf2d9"/>
    <x v="487"/>
    <x v="6563"/>
    <x v="2"/>
    <x v="1"/>
    <x v="7"/>
    <n v="2"/>
    <n v="594.29999999999995"/>
    <n v="0.13"/>
    <n v="1034.0820000000001"/>
    <n v="147.81040827770889"/>
    <x v="1"/>
    <n v="9"/>
    <x v="4"/>
    <n v="0.14293876914761969"/>
    <n v="1.0937237085646981E-4"/>
    <x v="0"/>
    <s v="Sep-2024"/>
    <n v="202409"/>
  </r>
  <r>
    <s v="de75cc7d-dac0-4409-8f8c-70092dd63299"/>
    <x v="499"/>
    <x v="6564"/>
    <x v="3"/>
    <x v="2"/>
    <x v="7"/>
    <n v="5"/>
    <n v="605.03"/>
    <n v="0.11"/>
    <n v="2692.3834999999999"/>
    <n v="282.76481831044492"/>
    <x v="1"/>
    <n v="9"/>
    <x v="4"/>
    <n v="0.10502397534023104"/>
    <n v="3.6361833297522442E-5"/>
    <x v="0"/>
    <s v="Sep-2024"/>
    <n v="202409"/>
  </r>
  <r>
    <s v="400715c5-5d40-4ae1-ae79-1d7270ae96be"/>
    <x v="491"/>
    <x v="6565"/>
    <x v="1"/>
    <x v="1"/>
    <x v="9"/>
    <n v="8"/>
    <n v="931.47"/>
    <n v="0.11"/>
    <n v="6632.0664000000006"/>
    <n v="543.3091927801845"/>
    <x v="1"/>
    <n v="9"/>
    <x v="4"/>
    <n v="8.1921555064675536E-2"/>
    <n v="1.4761613363822774E-5"/>
    <x v="0"/>
    <s v="Sep-2024"/>
    <n v="202409"/>
  </r>
  <r>
    <s v="c154e2e5-f380-4b0d-a7eb-75e476407450"/>
    <x v="484"/>
    <x v="6566"/>
    <x v="2"/>
    <x v="0"/>
    <x v="8"/>
    <n v="5"/>
    <n v="764.03"/>
    <n v="0.3"/>
    <n v="2674.105"/>
    <n v="770.4743882153457"/>
    <x v="1"/>
    <n v="9"/>
    <x v="4"/>
    <n v="0.28812420911495462"/>
    <n v="7.8530947737654288E-5"/>
    <x v="0"/>
    <s v="Sep-2024"/>
    <n v="202409"/>
  </r>
  <r>
    <s v="f374cf33-12d1-472e-ae89-e584266b7c26"/>
    <x v="490"/>
    <x v="3341"/>
    <x v="2"/>
    <x v="0"/>
    <x v="2"/>
    <n v="5"/>
    <n v="445.42"/>
    <n v="0.28000000000000003"/>
    <n v="1603.5119999999999"/>
    <n v="156.11182899887541"/>
    <x v="1"/>
    <n v="9"/>
    <x v="4"/>
    <n v="9.7356196273476858E-2"/>
    <n v="1.2572403574154733E-4"/>
    <x v="0"/>
    <s v="Sep-2024"/>
    <n v="202409"/>
  </r>
  <r>
    <s v="8a04c85d-57e2-4fed-9845-2ea3fca18385"/>
    <x v="500"/>
    <x v="6567"/>
    <x v="2"/>
    <x v="1"/>
    <x v="6"/>
    <n v="7"/>
    <n v="607.57000000000005"/>
    <n v="0.14000000000000001"/>
    <n v="3657.5714000000012"/>
    <n v="347.50055523860192"/>
    <x v="1"/>
    <n v="9"/>
    <x v="4"/>
    <n v="9.5008550000856257E-2"/>
    <n v="3.291801767697549E-5"/>
    <x v="0"/>
    <s v="Sep-2024"/>
    <n v="202409"/>
  </r>
  <r>
    <s v="8477e5e2-e155-43fb-91ad-4497bee0bf9c"/>
    <x v="492"/>
    <x v="6568"/>
    <x v="3"/>
    <x v="0"/>
    <x v="6"/>
    <n v="5"/>
    <n v="94.54"/>
    <n v="0.21"/>
    <n v="373.43299999999999"/>
    <n v="19.71978740280441"/>
    <x v="1"/>
    <n v="9"/>
    <x v="4"/>
    <n v="5.2806761595264505E-2"/>
    <n v="4.4425639940765807E-4"/>
    <x v="0"/>
    <s v="Sep-2024"/>
    <n v="202409"/>
  </r>
  <r>
    <s v="277dfb55-0e5e-4803-b9b5-7a6e65d14515"/>
    <x v="487"/>
    <x v="6569"/>
    <x v="0"/>
    <x v="2"/>
    <x v="6"/>
    <n v="6"/>
    <n v="472.67"/>
    <n v="0.27"/>
    <n v="2070.2946000000002"/>
    <n v="386.2546669100501"/>
    <x v="1"/>
    <n v="9"/>
    <x v="4"/>
    <n v="0.18656990503189744"/>
    <n v="9.5203842003935098E-5"/>
    <x v="0"/>
    <s v="Sep-2024"/>
    <n v="202409"/>
  </r>
  <r>
    <s v="453c7ad4-0c0b-492b-99ef-41211f04ee23"/>
    <x v="481"/>
    <x v="4948"/>
    <x v="0"/>
    <x v="0"/>
    <x v="0"/>
    <n v="7"/>
    <n v="797.23"/>
    <n v="0.26"/>
    <n v="4129.6514000000006"/>
    <n v="1066.335372339576"/>
    <x v="1"/>
    <n v="9"/>
    <x v="4"/>
    <n v="0.25821437914579809"/>
    <n v="4.6589888918953302E-5"/>
    <x v="0"/>
    <s v="Sep-2024"/>
    <n v="202409"/>
  </r>
  <r>
    <s v="6e4dfdc2-2a16-4a3c-bb92-342183699add"/>
    <x v="488"/>
    <x v="6570"/>
    <x v="2"/>
    <x v="1"/>
    <x v="3"/>
    <n v="8"/>
    <n v="431.12"/>
    <n v="0.09"/>
    <n v="3138.5536000000002"/>
    <n v="480.98249695240582"/>
    <x v="1"/>
    <n v="9"/>
    <x v="4"/>
    <n v="0.15324973164466771"/>
    <n v="2.6094822787159027E-5"/>
    <x v="0"/>
    <s v="Sep-2024"/>
    <n v="202409"/>
  </r>
  <r>
    <s v="d4100056-db64-46e7-b2a8-e7d3e2743c3a"/>
    <x v="492"/>
    <x v="6571"/>
    <x v="3"/>
    <x v="0"/>
    <x v="0"/>
    <n v="9"/>
    <n v="244.22"/>
    <n v="0.21"/>
    <n v="1736.4041999999999"/>
    <n v="518.10057754534046"/>
    <x v="1"/>
    <n v="9"/>
    <x v="4"/>
    <n v="0.29837556114258446"/>
    <n v="9.5542270630306008E-5"/>
    <x v="0"/>
    <s v="Sep-2024"/>
    <n v="202409"/>
  </r>
  <r>
    <s v="b3fc0751-e1d3-499e-9bab-bda566097a01"/>
    <x v="482"/>
    <x v="6572"/>
    <x v="0"/>
    <x v="1"/>
    <x v="6"/>
    <n v="6"/>
    <n v="21.55"/>
    <n v="0.09"/>
    <n v="117.663"/>
    <n v="8.0181086261891394"/>
    <x v="1"/>
    <n v="9"/>
    <x v="4"/>
    <n v="6.8144689717151014E-2"/>
    <n v="6.9605568445475633E-4"/>
    <x v="0"/>
    <s v="Sep-2024"/>
    <n v="202409"/>
  </r>
  <r>
    <s v="b63f3a8d-bd96-4a7b-84fb-bfcc376f1bd9"/>
    <x v="489"/>
    <x v="6573"/>
    <x v="1"/>
    <x v="0"/>
    <x v="3"/>
    <n v="2"/>
    <n v="695.04"/>
    <n v="0.28999999999999998"/>
    <n v="986.95679999999993"/>
    <n v="161.0671836483335"/>
    <x v="1"/>
    <n v="9"/>
    <x v="4"/>
    <n v="0.16319577883077913"/>
    <n v="2.0862108655616944E-4"/>
    <x v="0"/>
    <s v="Sep-2024"/>
    <n v="202409"/>
  </r>
  <r>
    <s v="3918e699-2522-4a03-9076-909d30ab984c"/>
    <x v="494"/>
    <x v="6574"/>
    <x v="3"/>
    <x v="0"/>
    <x v="9"/>
    <n v="7"/>
    <n v="798.05"/>
    <n v="0.26"/>
    <n v="4133.8989999999994"/>
    <n v="449.38150077151278"/>
    <x v="1"/>
    <n v="9"/>
    <x v="4"/>
    <n v="0.10870645382761235"/>
    <n v="4.6542017596462809E-5"/>
    <x v="0"/>
    <s v="Sep-2024"/>
    <n v="202409"/>
  </r>
  <r>
    <s v="96adf520-af00-4603-882b-0ffc091205cc"/>
    <x v="497"/>
    <x v="6575"/>
    <x v="1"/>
    <x v="2"/>
    <x v="6"/>
    <n v="4"/>
    <n v="68.37"/>
    <n v="0.24"/>
    <n v="207.84479999999999"/>
    <n v="55.478600356469371"/>
    <x v="1"/>
    <n v="9"/>
    <x v="4"/>
    <n v="0.26692320595208241"/>
    <n v="8.7757788503729697E-4"/>
    <x v="0"/>
    <s v="Sep-2024"/>
    <n v="202409"/>
  </r>
  <r>
    <s v="52d35f78-5f04-4d48-8f1c-dbc04c124058"/>
    <x v="492"/>
    <x v="6576"/>
    <x v="2"/>
    <x v="1"/>
    <x v="1"/>
    <n v="4"/>
    <n v="287.45999999999998"/>
    <n v="0.01"/>
    <n v="1138.3416"/>
    <n v="183.63982565511111"/>
    <x v="1"/>
    <n v="9"/>
    <x v="4"/>
    <n v="0.16132224778143145"/>
    <n v="8.6968621721282968E-6"/>
    <x v="0"/>
    <s v="Sep-2024"/>
    <n v="202409"/>
  </r>
  <r>
    <s v="e4b0bcd8-65f5-424a-9e1f-ae26b5d6e029"/>
    <x v="501"/>
    <x v="6577"/>
    <x v="0"/>
    <x v="2"/>
    <x v="9"/>
    <n v="9"/>
    <n v="987.68"/>
    <n v="0.15"/>
    <n v="7555.7519999999986"/>
    <n v="1455.249645363243"/>
    <x v="1"/>
    <n v="9"/>
    <x v="4"/>
    <n v="0.1926015630692012"/>
    <n v="1.6874561261407204E-5"/>
    <x v="0"/>
    <s v="Sep-2024"/>
    <n v="202409"/>
  </r>
  <r>
    <s v="7629d8d5-1040-40f0-9371-1049ac789882"/>
    <x v="479"/>
    <x v="6578"/>
    <x v="0"/>
    <x v="0"/>
    <x v="7"/>
    <n v="7"/>
    <n v="916.16"/>
    <n v="0.25"/>
    <n v="4809.84"/>
    <n v="1268.693964416273"/>
    <x v="1"/>
    <n v="9"/>
    <x v="4"/>
    <n v="0.26377051303500176"/>
    <n v="3.8982585699316399E-5"/>
    <x v="0"/>
    <s v="Sep-2024"/>
    <n v="202409"/>
  </r>
  <r>
    <s v="65852aaf-564b-4a28-9762-18c0c03ce4ce"/>
    <x v="504"/>
    <x v="6579"/>
    <x v="3"/>
    <x v="1"/>
    <x v="9"/>
    <n v="2"/>
    <n v="601.83000000000004"/>
    <n v="0.28000000000000003"/>
    <n v="866.63520000000005"/>
    <n v="162.50597967466979"/>
    <x v="1"/>
    <n v="9"/>
    <x v="4"/>
    <n v="0.18751370781462579"/>
    <n v="2.3262383064985128E-4"/>
    <x v="0"/>
    <s v="Sep-2024"/>
    <n v="202409"/>
  </r>
  <r>
    <s v="1f301cdd-2ae4-4fcf-87b1-b365b733e940"/>
    <x v="479"/>
    <x v="6580"/>
    <x v="0"/>
    <x v="0"/>
    <x v="4"/>
    <n v="7"/>
    <n v="840.98"/>
    <n v="0.21"/>
    <n v="4650.6193999999996"/>
    <n v="1224.8183977077049"/>
    <x v="1"/>
    <n v="9"/>
    <x v="4"/>
    <n v="0.26336672437819897"/>
    <n v="3.5672667602083282E-5"/>
    <x v="0"/>
    <s v="Sep-2024"/>
    <n v="202409"/>
  </r>
  <r>
    <s v="3c663ccc-eee0-4c24-9977-fb840c92c5fc"/>
    <x v="481"/>
    <x v="6581"/>
    <x v="0"/>
    <x v="1"/>
    <x v="4"/>
    <n v="3"/>
    <n v="614.03"/>
    <n v="0.19"/>
    <n v="1492.0929000000001"/>
    <n v="159.90515421429529"/>
    <x v="1"/>
    <n v="9"/>
    <x v="4"/>
    <n v="0.1071683634539748"/>
    <n v="1.0314371176218318E-4"/>
    <x v="0"/>
    <s v="Sep-2024"/>
    <n v="202409"/>
  </r>
  <r>
    <s v="1fc1f3d4-9d36-4240-941b-a741d2e4c1a2"/>
    <x v="491"/>
    <x v="6582"/>
    <x v="0"/>
    <x v="1"/>
    <x v="7"/>
    <n v="3"/>
    <n v="635.01"/>
    <n v="0.12"/>
    <n v="1676.4264000000001"/>
    <n v="212.54299700832249"/>
    <x v="1"/>
    <n v="9"/>
    <x v="4"/>
    <n v="0.12678337504606374"/>
    <n v="6.2991133997889791E-5"/>
    <x v="0"/>
    <s v="Sep-2024"/>
    <n v="202409"/>
  </r>
  <r>
    <s v="acde0bc8-34bf-4a91-9789-6a27e2593b72"/>
    <x v="497"/>
    <x v="6583"/>
    <x v="3"/>
    <x v="0"/>
    <x v="8"/>
    <n v="7"/>
    <n v="486.53"/>
    <n v="0.17"/>
    <n v="2826.7393000000002"/>
    <n v="486.45310449249678"/>
    <x v="1"/>
    <n v="9"/>
    <x v="4"/>
    <n v="0.17208983668656561"/>
    <n v="4.9916170196522899E-5"/>
    <x v="0"/>
    <s v="Sep-2024"/>
    <n v="202409"/>
  </r>
  <r>
    <s v="ee34816e-573a-487d-8829-f0f498a68f59"/>
    <x v="488"/>
    <x v="6584"/>
    <x v="2"/>
    <x v="2"/>
    <x v="1"/>
    <n v="8"/>
    <n v="805.54"/>
    <n v="7.0000000000000007E-2"/>
    <n v="5993.217599999999"/>
    <n v="959.79435961922911"/>
    <x v="1"/>
    <n v="9"/>
    <x v="4"/>
    <n v="0.16014675649674881"/>
    <n v="1.0862278719864937E-5"/>
    <x v="0"/>
    <s v="Sep-2024"/>
    <n v="202409"/>
  </r>
  <r>
    <s v="05c56112-d06c-4a0f-a19a-13e88c7fd660"/>
    <x v="493"/>
    <x v="6585"/>
    <x v="0"/>
    <x v="2"/>
    <x v="0"/>
    <n v="8"/>
    <n v="524.12"/>
    <n v="0.12"/>
    <n v="3689.8047999999999"/>
    <n v="595.49337654597798"/>
    <x v="1"/>
    <n v="9"/>
    <x v="4"/>
    <n v="0.16138885627390859"/>
    <n v="2.861940013737312E-5"/>
    <x v="0"/>
    <s v="Sep-2024"/>
    <n v="202409"/>
  </r>
  <r>
    <s v="b142f951-3673-44b5-8223-e62b8c29fd7a"/>
    <x v="497"/>
    <x v="5153"/>
    <x v="2"/>
    <x v="0"/>
    <x v="9"/>
    <n v="3"/>
    <n v="901"/>
    <n v="0.22"/>
    <n v="2108.34"/>
    <n v="546.49635950221227"/>
    <x v="1"/>
    <n v="9"/>
    <x v="4"/>
    <n v="0.2592069398210024"/>
    <n v="8.1391046984831668E-5"/>
    <x v="0"/>
    <s v="Sep-2024"/>
    <n v="202409"/>
  </r>
  <r>
    <s v="6ccacbba-fe63-4380-8170-49a30f8235b8"/>
    <x v="498"/>
    <x v="6586"/>
    <x v="3"/>
    <x v="0"/>
    <x v="9"/>
    <n v="7"/>
    <n v="140.47999999999999"/>
    <n v="0.16"/>
    <n v="826.02239999999983"/>
    <n v="198.91783873007131"/>
    <x v="1"/>
    <n v="9"/>
    <x v="4"/>
    <n v="0.24081409745071242"/>
    <n v="1.6270745200130168E-4"/>
    <x v="0"/>
    <s v="Sep-2024"/>
    <n v="202409"/>
  </r>
  <r>
    <s v="84acb2c6-b68d-4ef5-bb6c-c2072fd83f8f"/>
    <x v="492"/>
    <x v="6587"/>
    <x v="2"/>
    <x v="0"/>
    <x v="4"/>
    <n v="7"/>
    <n v="474.34"/>
    <n v="0.14000000000000001"/>
    <n v="2855.5268000000001"/>
    <n v="768.90966252022031"/>
    <x v="1"/>
    <n v="9"/>
    <x v="4"/>
    <n v="0.26927068676792676"/>
    <n v="4.2163848716110814E-5"/>
    <x v="0"/>
    <s v="Sep-2024"/>
    <n v="202409"/>
  </r>
  <r>
    <s v="22eb4e4a-9dda-4d12-a386-67e21e96a804"/>
    <x v="500"/>
    <x v="6588"/>
    <x v="2"/>
    <x v="1"/>
    <x v="3"/>
    <n v="5"/>
    <n v="448.12"/>
    <n v="0.28000000000000003"/>
    <n v="1613.232"/>
    <n v="326.11728817760007"/>
    <x v="1"/>
    <n v="9"/>
    <x v="4"/>
    <n v="0.20215151210588439"/>
    <n v="1.2496652682317239E-4"/>
    <x v="0"/>
    <s v="Sep-2024"/>
    <n v="202409"/>
  </r>
  <r>
    <s v="caf62620-0164-4a96-acdb-a2e77fb58b12"/>
    <x v="502"/>
    <x v="6589"/>
    <x v="1"/>
    <x v="2"/>
    <x v="3"/>
    <n v="4"/>
    <n v="216.52"/>
    <n v="0.06"/>
    <n v="814.11519999999996"/>
    <n v="208.61298990692211"/>
    <x v="1"/>
    <n v="9"/>
    <x v="4"/>
    <n v="0.25624504972628215"/>
    <n v="6.9277664880842407E-5"/>
    <x v="0"/>
    <s v="Sep-2024"/>
    <n v="202409"/>
  </r>
  <r>
    <s v="d69f85ea-7c68-4159-8f7b-6835627d22b6"/>
    <x v="501"/>
    <x v="6590"/>
    <x v="1"/>
    <x v="0"/>
    <x v="1"/>
    <n v="1"/>
    <n v="881.35"/>
    <n v="0"/>
    <n v="881.35"/>
    <n v="83.188867359744989"/>
    <x v="1"/>
    <n v="9"/>
    <x v="4"/>
    <n v="9.4388004038968618E-2"/>
    <n v="0"/>
    <x v="1"/>
    <s v="Sep-2024"/>
    <n v="202409"/>
  </r>
  <r>
    <s v="0db94d80-38ff-45a9-9710-6dc9aa4cfdc1"/>
    <x v="481"/>
    <x v="6591"/>
    <x v="2"/>
    <x v="2"/>
    <x v="3"/>
    <n v="7"/>
    <n v="729.89"/>
    <n v="0"/>
    <n v="5109.2299999999996"/>
    <n v="674.89726242841039"/>
    <x v="1"/>
    <n v="9"/>
    <x v="4"/>
    <n v="0.13209373279895609"/>
    <n v="0"/>
    <x v="1"/>
    <s v="Sep-2024"/>
    <n v="202409"/>
  </r>
  <r>
    <s v="958fd5df-e13a-4e2a-920e-b7caab545903"/>
    <x v="483"/>
    <x v="6592"/>
    <x v="2"/>
    <x v="1"/>
    <x v="4"/>
    <n v="4"/>
    <n v="883.81"/>
    <n v="0.18"/>
    <n v="2898.8968"/>
    <n v="242.0701260838274"/>
    <x v="1"/>
    <n v="9"/>
    <x v="4"/>
    <n v="8.3504223428659971E-2"/>
    <n v="5.0915920842715064E-5"/>
    <x v="0"/>
    <s v="Sep-2024"/>
    <n v="202409"/>
  </r>
  <r>
    <s v="9418dbe5-f903-4d21-9328-f5aa136d6ab9"/>
    <x v="504"/>
    <x v="6593"/>
    <x v="0"/>
    <x v="1"/>
    <x v="0"/>
    <n v="8"/>
    <n v="236.22"/>
    <n v="0.2"/>
    <n v="1511.808"/>
    <n v="433.87024424584399"/>
    <x v="1"/>
    <n v="9"/>
    <x v="4"/>
    <n v="0.28698766261710745"/>
    <n v="1.0583354500042335E-4"/>
    <x v="0"/>
    <s v="Sep-2024"/>
    <n v="202409"/>
  </r>
  <r>
    <s v="e0fa11f9-9907-41a9-92c5-9ce031c70595"/>
    <x v="480"/>
    <x v="6594"/>
    <x v="0"/>
    <x v="1"/>
    <x v="5"/>
    <n v="8"/>
    <n v="381.96"/>
    <n v="0.06"/>
    <n v="2872.3391999999999"/>
    <n v="219.4285479813044"/>
    <x v="1"/>
    <n v="9"/>
    <x v="4"/>
    <n v="7.6393675225162966E-2"/>
    <n v="1.9635563933396167E-5"/>
    <x v="0"/>
    <s v="Sep-2024"/>
    <n v="202409"/>
  </r>
  <r>
    <s v="26d2c7d0-bb54-48d5-84e0-71666095db98"/>
    <x v="498"/>
    <x v="6595"/>
    <x v="0"/>
    <x v="2"/>
    <x v="0"/>
    <n v="6"/>
    <n v="44.68"/>
    <n v="0.13"/>
    <n v="233.2296"/>
    <n v="45.263797256929863"/>
    <x v="1"/>
    <n v="9"/>
    <x v="4"/>
    <n v="0.19407398227724895"/>
    <n v="4.8492987168009555E-4"/>
    <x v="0"/>
    <s v="Sep-2024"/>
    <n v="202409"/>
  </r>
  <r>
    <s v="072c46ca-3a3f-4ae3-8270-98e1aec96f90"/>
    <x v="498"/>
    <x v="6596"/>
    <x v="2"/>
    <x v="0"/>
    <x v="9"/>
    <n v="3"/>
    <n v="250.45"/>
    <n v="0.04"/>
    <n v="721.29599999999994"/>
    <n v="205.58038795550149"/>
    <x v="1"/>
    <n v="9"/>
    <x v="4"/>
    <n v="0.28501528908451107"/>
    <n v="5.323750582285221E-5"/>
    <x v="0"/>
    <s v="Sep-2024"/>
    <n v="202409"/>
  </r>
  <r>
    <s v="ba9c1e92-818b-4b70-b295-dd641a29312c"/>
    <x v="484"/>
    <x v="6597"/>
    <x v="1"/>
    <x v="2"/>
    <x v="0"/>
    <n v="1"/>
    <n v="561.29"/>
    <n v="0.11"/>
    <n v="499.54809999999998"/>
    <n v="115.14666349032321"/>
    <x v="1"/>
    <n v="9"/>
    <x v="4"/>
    <n v="0.23050165437587133"/>
    <n v="1.95977124124784E-4"/>
    <x v="0"/>
    <s v="Sep-2024"/>
    <n v="202409"/>
  </r>
  <r>
    <s v="142bd370-7fcf-42b6-9f8b-8b664e8582ae"/>
    <x v="506"/>
    <x v="6598"/>
    <x v="3"/>
    <x v="1"/>
    <x v="7"/>
    <n v="9"/>
    <n v="54.36"/>
    <n v="0.12"/>
    <n v="430.53120000000001"/>
    <n v="113.321869077334"/>
    <x v="1"/>
    <n v="9"/>
    <x v="4"/>
    <n v="0.26321406921805901"/>
    <n v="2.4527839097375519E-4"/>
    <x v="0"/>
    <s v="Sep-2024"/>
    <n v="202409"/>
  </r>
  <r>
    <s v="53cc4a8b-5d72-476f-ad3b-e3bb0aa8c82f"/>
    <x v="496"/>
    <x v="6599"/>
    <x v="0"/>
    <x v="1"/>
    <x v="0"/>
    <n v="8"/>
    <n v="269.68"/>
    <n v="0.13"/>
    <n v="1876.9728"/>
    <n v="504.54353445175627"/>
    <x v="1"/>
    <n v="9"/>
    <x v="4"/>
    <n v="0.2688070570078353"/>
    <n v="6.0256600415307032E-5"/>
    <x v="0"/>
    <s v="Sep-2024"/>
    <n v="202409"/>
  </r>
  <r>
    <s v="296e80be-6dbc-4735-a082-c50b2669d61b"/>
    <x v="500"/>
    <x v="6600"/>
    <x v="1"/>
    <x v="2"/>
    <x v="0"/>
    <n v="4"/>
    <n v="423.74"/>
    <n v="0.11"/>
    <n v="1508.5144"/>
    <n v="195.8284710319671"/>
    <x v="1"/>
    <n v="9"/>
    <x v="4"/>
    <n v="0.12981544692710065"/>
    <n v="6.4898286685231504E-5"/>
    <x v="0"/>
    <s v="Sep-2024"/>
    <n v="202409"/>
  </r>
  <r>
    <s v="c9bf2764-22e9-4fa1-8f71-66267a36efbd"/>
    <x v="502"/>
    <x v="6601"/>
    <x v="1"/>
    <x v="0"/>
    <x v="9"/>
    <n v="3"/>
    <n v="873.03"/>
    <n v="0.25"/>
    <n v="1964.3175000000001"/>
    <n v="333.85141502886222"/>
    <x v="1"/>
    <n v="9"/>
    <x v="4"/>
    <n v="0.16995797014935835"/>
    <n v="9.5453000851440767E-5"/>
    <x v="0"/>
    <s v="Sep-2024"/>
    <n v="202409"/>
  </r>
  <r>
    <s v="97fa822c-39d2-4b4d-b1d3-94ddc19107c7"/>
    <x v="505"/>
    <x v="6602"/>
    <x v="1"/>
    <x v="1"/>
    <x v="0"/>
    <n v="5"/>
    <n v="930.15"/>
    <n v="0.01"/>
    <n v="4604.2425000000003"/>
    <n v="750.54871894414509"/>
    <x v="1"/>
    <n v="9"/>
    <x v="4"/>
    <n v="0.16301242146653766"/>
    <n v="2.1501908294361125E-6"/>
    <x v="0"/>
    <s v="Sep-2024"/>
    <n v="202409"/>
  </r>
  <r>
    <s v="248638c7-a3c2-4199-b6a6-2b0b6ef393c4"/>
    <x v="506"/>
    <x v="6603"/>
    <x v="2"/>
    <x v="0"/>
    <x v="6"/>
    <n v="6"/>
    <n v="598.36"/>
    <n v="0.28999999999999998"/>
    <n v="2549.0136000000002"/>
    <n v="642.357576715856"/>
    <x v="1"/>
    <n v="9"/>
    <x v="4"/>
    <n v="0.25200241250806033"/>
    <n v="8.0776344229783635E-5"/>
    <x v="0"/>
    <s v="Sep-2024"/>
    <n v="202409"/>
  </r>
  <r>
    <s v="f726d2da-15d8-4409-ba6a-69d52a5ac2ce"/>
    <x v="485"/>
    <x v="6604"/>
    <x v="2"/>
    <x v="1"/>
    <x v="3"/>
    <n v="3"/>
    <n v="788.98"/>
    <n v="0.2"/>
    <n v="1893.5519999999999"/>
    <n v="165.92822552731161"/>
    <x v="1"/>
    <n v="9"/>
    <x v="4"/>
    <n v="8.7628026865547715E-2"/>
    <n v="8.449728341233829E-5"/>
    <x v="0"/>
    <s v="Sep-2024"/>
    <n v="202409"/>
  </r>
  <r>
    <s v="6ef02229-ee33-4a35-b5d3-f628d4eecf4b"/>
    <x v="498"/>
    <x v="6605"/>
    <x v="1"/>
    <x v="1"/>
    <x v="8"/>
    <n v="7"/>
    <n v="11.5"/>
    <n v="0.26"/>
    <n v="59.57"/>
    <n v="12.16588808704528"/>
    <x v="1"/>
    <n v="9"/>
    <x v="4"/>
    <n v="0.20422843859401174"/>
    <n v="3.2298136645962732E-3"/>
    <x v="0"/>
    <s v="Sep-2024"/>
    <n v="202409"/>
  </r>
  <r>
    <s v="f31fbc09-79f5-42d5-bd4a-0cbec8806b9e"/>
    <x v="490"/>
    <x v="6606"/>
    <x v="3"/>
    <x v="0"/>
    <x v="6"/>
    <n v="7"/>
    <n v="420.98"/>
    <n v="0.27"/>
    <n v="2151.2078000000001"/>
    <n v="308.47602138577258"/>
    <x v="1"/>
    <n v="9"/>
    <x v="4"/>
    <n v="0.14339666367227405"/>
    <n v="9.1622947815641061E-5"/>
    <x v="0"/>
    <s v="Sep-2024"/>
    <n v="202409"/>
  </r>
  <r>
    <s v="a174f01f-0d94-4bfe-b5a7-da79a386587e"/>
    <x v="485"/>
    <x v="6607"/>
    <x v="0"/>
    <x v="0"/>
    <x v="1"/>
    <n v="8"/>
    <n v="782.54"/>
    <n v="0.23"/>
    <n v="4820.4463999999998"/>
    <n v="280.53980328785542"/>
    <x v="1"/>
    <n v="9"/>
    <x v="4"/>
    <n v="5.8197888744879613E-2"/>
    <n v="3.6739336008382964E-5"/>
    <x v="0"/>
    <s v="Sep-2024"/>
    <n v="202409"/>
  </r>
  <r>
    <s v="881205ef-0573-410a-b66d-c917d35f0919"/>
    <x v="488"/>
    <x v="6608"/>
    <x v="1"/>
    <x v="1"/>
    <x v="6"/>
    <n v="6"/>
    <n v="415.89"/>
    <n v="0.02"/>
    <n v="2445.4331999999999"/>
    <n v="249.84518391306261"/>
    <x v="1"/>
    <n v="9"/>
    <x v="4"/>
    <n v="0.10216806736453182"/>
    <n v="8.0149398478764414E-6"/>
    <x v="0"/>
    <s v="Sep-2024"/>
    <n v="202409"/>
  </r>
  <r>
    <s v="5aaf4098-e9cc-412c-8622-e8ba144d8622"/>
    <x v="481"/>
    <x v="6609"/>
    <x v="0"/>
    <x v="0"/>
    <x v="1"/>
    <n v="4"/>
    <n v="689.93"/>
    <n v="0.19"/>
    <n v="2235.3732"/>
    <n v="188.97370169062691"/>
    <x v="1"/>
    <n v="9"/>
    <x v="4"/>
    <n v="8.4537875684752281E-2"/>
    <n v="6.8847564245648116E-5"/>
    <x v="0"/>
    <s v="Sep-2024"/>
    <n v="202409"/>
  </r>
  <r>
    <s v="fd21a5a0-b75d-4c3d-bae2-8861e61584ed"/>
    <x v="496"/>
    <x v="6610"/>
    <x v="0"/>
    <x v="0"/>
    <x v="8"/>
    <n v="1"/>
    <n v="617.26"/>
    <n v="0.15"/>
    <n v="524.67099999999994"/>
    <n v="107.84741910502881"/>
    <x v="1"/>
    <n v="9"/>
    <x v="4"/>
    <n v="0.20555246831829627"/>
    <n v="2.430094287658361E-4"/>
    <x v="0"/>
    <s v="Sep-2024"/>
    <n v="202409"/>
  </r>
  <r>
    <s v="7956b356-d6e7-46b6-b15c-0c9f2d7d4da0"/>
    <x v="494"/>
    <x v="6611"/>
    <x v="2"/>
    <x v="1"/>
    <x v="9"/>
    <n v="3"/>
    <n v="131.05000000000001"/>
    <n v="7.0000000000000007E-2"/>
    <n v="365.62950000000001"/>
    <n v="107.19675331325141"/>
    <x v="1"/>
    <n v="9"/>
    <x v="4"/>
    <n v="0.29318409294997094"/>
    <n v="1.7804909067785832E-4"/>
    <x v="0"/>
    <s v="Sep-2024"/>
    <n v="202409"/>
  </r>
  <r>
    <s v="dd57122f-9557-4552-945f-aa366187d487"/>
    <x v="478"/>
    <x v="6612"/>
    <x v="0"/>
    <x v="2"/>
    <x v="8"/>
    <n v="4"/>
    <n v="834.48"/>
    <n v="0.22"/>
    <n v="2603.5776000000001"/>
    <n v="686.59222688927389"/>
    <x v="1"/>
    <n v="9"/>
    <x v="4"/>
    <n v="0.26371106699077218"/>
    <n v="6.5909308791103441E-5"/>
    <x v="0"/>
    <s v="Sep-2024"/>
    <n v="202409"/>
  </r>
  <r>
    <s v="748e9f35-53a4-4827-94c5-9655e999df2a"/>
    <x v="500"/>
    <x v="6613"/>
    <x v="0"/>
    <x v="2"/>
    <x v="1"/>
    <n v="1"/>
    <n v="358.07"/>
    <n v="0.11"/>
    <n v="318.6823"/>
    <n v="77.573522682062205"/>
    <x v="1"/>
    <n v="9"/>
    <x v="4"/>
    <n v="0.24341961471365747"/>
    <n v="3.0720250230401876E-4"/>
    <x v="0"/>
    <s v="Sep-2024"/>
    <n v="202409"/>
  </r>
  <r>
    <s v="40563d69-92e3-46f1-ad16-7cbb71653fb7"/>
    <x v="495"/>
    <x v="6614"/>
    <x v="0"/>
    <x v="0"/>
    <x v="4"/>
    <n v="6"/>
    <n v="272.85000000000002"/>
    <n v="0.23"/>
    <n v="1260.567"/>
    <n v="241.30152052288039"/>
    <x v="1"/>
    <n v="9"/>
    <x v="4"/>
    <n v="0.19142300292081293"/>
    <n v="1.4049233400525318E-4"/>
    <x v="0"/>
    <s v="Sep-2024"/>
    <n v="202409"/>
  </r>
  <r>
    <s v="60624110-c08e-4c9e-b5c3-34b940e00024"/>
    <x v="492"/>
    <x v="6615"/>
    <x v="3"/>
    <x v="0"/>
    <x v="9"/>
    <n v="7"/>
    <n v="511.06"/>
    <n v="0.25"/>
    <n v="2683.0650000000001"/>
    <n v="304.10167328399592"/>
    <x v="1"/>
    <n v="9"/>
    <x v="4"/>
    <n v="0.11334115024570628"/>
    <n v="6.9882764673982926E-5"/>
    <x v="0"/>
    <s v="Sep-2024"/>
    <n v="202409"/>
  </r>
  <r>
    <s v="f4698016-ab82-4b9a-9fb2-1c08921ce1ae"/>
    <x v="494"/>
    <x v="6616"/>
    <x v="0"/>
    <x v="0"/>
    <x v="3"/>
    <n v="9"/>
    <n v="917.39"/>
    <n v="0.28999999999999998"/>
    <n v="5862.1220999999996"/>
    <n v="1045.421941361366"/>
    <x v="1"/>
    <n v="9"/>
    <x v="4"/>
    <n v="0.17833506766455207"/>
    <n v="3.5123799280809929E-5"/>
    <x v="0"/>
    <s v="Sep-2024"/>
    <n v="202409"/>
  </r>
  <r>
    <s v="b55fc130-a5c2-4e94-b71f-e30b5672b1b9"/>
    <x v="501"/>
    <x v="6617"/>
    <x v="0"/>
    <x v="2"/>
    <x v="9"/>
    <n v="6"/>
    <n v="705.46"/>
    <n v="0.05"/>
    <n v="4021.1219999999998"/>
    <n v="1097.635724398629"/>
    <x v="1"/>
    <n v="9"/>
    <x v="4"/>
    <n v="0.27296752607820129"/>
    <n v="1.1812623441914968E-5"/>
    <x v="0"/>
    <s v="Sep-2024"/>
    <n v="202409"/>
  </r>
  <r>
    <s v="247c65f5-28f1-47b0-96ec-bbe9edbeaf5a"/>
    <x v="489"/>
    <x v="4052"/>
    <x v="2"/>
    <x v="1"/>
    <x v="8"/>
    <n v="6"/>
    <n v="720.9"/>
    <n v="0.13"/>
    <n v="3763.098"/>
    <n v="314.38465719791333"/>
    <x v="1"/>
    <n v="9"/>
    <x v="4"/>
    <n v="8.3544105733603893E-2"/>
    <n v="3.0055023812826564E-5"/>
    <x v="0"/>
    <s v="Sep-2024"/>
    <n v="202409"/>
  </r>
  <r>
    <s v="1440fd8b-7a5e-494d-af55-92b7186db75a"/>
    <x v="505"/>
    <x v="6618"/>
    <x v="1"/>
    <x v="2"/>
    <x v="6"/>
    <n v="9"/>
    <n v="444.79"/>
    <n v="0.18"/>
    <n v="3282.5502000000001"/>
    <n v="914.21869192360384"/>
    <x v="1"/>
    <n v="9"/>
    <x v="4"/>
    <n v="0.27850867046103478"/>
    <n v="4.4965039681647515E-5"/>
    <x v="0"/>
    <s v="Sep-2024"/>
    <n v="202409"/>
  </r>
  <r>
    <s v="978dc614-1cb7-4f57-bc9e-668409084785"/>
    <x v="495"/>
    <x v="6619"/>
    <x v="1"/>
    <x v="1"/>
    <x v="5"/>
    <n v="4"/>
    <n v="269.27999999999997"/>
    <n v="0.17"/>
    <n v="894.00959999999986"/>
    <n v="110.6861593885203"/>
    <x v="1"/>
    <n v="9"/>
    <x v="4"/>
    <n v="0.12380869219807071"/>
    <n v="1.5782828282828287E-4"/>
    <x v="0"/>
    <s v="Sep-2024"/>
    <n v="202409"/>
  </r>
  <r>
    <s v="44a7ea4f-24c7-4d50-ad12-12649546bb6b"/>
    <x v="479"/>
    <x v="6620"/>
    <x v="3"/>
    <x v="2"/>
    <x v="4"/>
    <n v="3"/>
    <n v="562.02"/>
    <n v="7.0000000000000007E-2"/>
    <n v="1568.0358000000001"/>
    <n v="161.37702973757271"/>
    <x v="1"/>
    <n v="9"/>
    <x v="4"/>
    <n v="0.10291667431162776"/>
    <n v="4.1516909244036399E-5"/>
    <x v="0"/>
    <s v="Sep-2024"/>
    <n v="202409"/>
  </r>
  <r>
    <s v="0da6c240-aca9-4871-a924-7c58bae36fa9"/>
    <x v="500"/>
    <x v="6621"/>
    <x v="1"/>
    <x v="2"/>
    <x v="9"/>
    <n v="5"/>
    <n v="673.11"/>
    <n v="0.02"/>
    <n v="3298.239"/>
    <n v="846.57768157883061"/>
    <x v="1"/>
    <n v="9"/>
    <x v="4"/>
    <n v="0.25667566285488425"/>
    <n v="5.9425651082289671E-6"/>
    <x v="0"/>
    <s v="Sep-2024"/>
    <n v="202409"/>
  </r>
  <r>
    <s v="047c017b-483b-435e-98ce-c54422093af8"/>
    <x v="504"/>
    <x v="6151"/>
    <x v="0"/>
    <x v="0"/>
    <x v="6"/>
    <n v="1"/>
    <n v="80.92"/>
    <n v="7.0000000000000007E-2"/>
    <n v="75.255600000000001"/>
    <n v="13.27701674148582"/>
    <x v="1"/>
    <n v="9"/>
    <x v="4"/>
    <n v="0.17642563133488831"/>
    <n v="8.6505190311418688E-4"/>
    <x v="0"/>
    <s v="Sep-2024"/>
    <n v="202409"/>
  </r>
  <r>
    <s v="f4d2d42c-1b90-49a4-850f-3d37c974da43"/>
    <x v="490"/>
    <x v="6622"/>
    <x v="1"/>
    <x v="2"/>
    <x v="6"/>
    <n v="5"/>
    <n v="332.7"/>
    <n v="0.06"/>
    <n v="1563.69"/>
    <n v="354.43267099919598"/>
    <x v="1"/>
    <n v="9"/>
    <x v="4"/>
    <n v="0.22666428192237334"/>
    <n v="3.6068530207394049E-5"/>
    <x v="0"/>
    <s v="Sep-2024"/>
    <n v="202409"/>
  </r>
  <r>
    <s v="4329fdb6-5d89-4c65-83f2-ce58e76bb581"/>
    <x v="497"/>
    <x v="6623"/>
    <x v="0"/>
    <x v="2"/>
    <x v="7"/>
    <n v="8"/>
    <n v="990.16"/>
    <n v="0.1"/>
    <n v="7129.152"/>
    <n v="1569.5161345358999"/>
    <x v="1"/>
    <n v="9"/>
    <x v="4"/>
    <n v="0.22015467401114466"/>
    <n v="1.2624222347903371E-5"/>
    <x v="0"/>
    <s v="Sep-2024"/>
    <n v="202409"/>
  </r>
  <r>
    <s v="2160ade5-a505-40d4-88d7-65acd9267984"/>
    <x v="495"/>
    <x v="1411"/>
    <x v="0"/>
    <x v="1"/>
    <x v="9"/>
    <n v="4"/>
    <n v="408.18"/>
    <n v="0.1"/>
    <n v="1469.4480000000001"/>
    <n v="415.82137873958283"/>
    <x v="1"/>
    <n v="9"/>
    <x v="4"/>
    <n v="0.28297794732415354"/>
    <n v="6.1247488852957035E-5"/>
    <x v="0"/>
    <s v="Sep-2024"/>
    <n v="202409"/>
  </r>
  <r>
    <s v="0996b3bc-6ca5-4f18-b32c-9a3327fefd0c"/>
    <x v="491"/>
    <x v="6624"/>
    <x v="2"/>
    <x v="1"/>
    <x v="6"/>
    <n v="9"/>
    <n v="471.59"/>
    <n v="0.28000000000000003"/>
    <n v="3055.9032000000002"/>
    <n v="257.07501975077099"/>
    <x v="1"/>
    <n v="9"/>
    <x v="4"/>
    <n v="8.4124071649511342E-2"/>
    <n v="6.5970676034502677E-5"/>
    <x v="0"/>
    <s v="Sep-2024"/>
    <n v="202409"/>
  </r>
  <r>
    <s v="ddac5aaa-2eed-4c0f-9589-e052652cbdef"/>
    <x v="481"/>
    <x v="6625"/>
    <x v="1"/>
    <x v="1"/>
    <x v="8"/>
    <n v="1"/>
    <n v="14.8"/>
    <n v="0.15"/>
    <n v="12.58"/>
    <n v="3.5928236726659342"/>
    <x v="1"/>
    <n v="9"/>
    <x v="4"/>
    <n v="0.28559806618966088"/>
    <n v="1.0135135135135134E-2"/>
    <x v="0"/>
    <s v="Sep-2024"/>
    <n v="202409"/>
  </r>
  <r>
    <s v="3962a1b1-fb73-4e70-abea-e2f5e4dea453"/>
    <x v="502"/>
    <x v="363"/>
    <x v="1"/>
    <x v="1"/>
    <x v="7"/>
    <n v="8"/>
    <n v="700.74"/>
    <n v="0.04"/>
    <n v="5381.6831999999986"/>
    <n v="1571.05194075944"/>
    <x v="1"/>
    <n v="9"/>
    <x v="4"/>
    <n v="0.29192575675198429"/>
    <n v="7.1353140965265288E-6"/>
    <x v="0"/>
    <s v="Sep-2024"/>
    <n v="202409"/>
  </r>
  <r>
    <s v="90841e01-918c-42c7-aaf0-f281a21b6b84"/>
    <x v="482"/>
    <x v="6626"/>
    <x v="0"/>
    <x v="2"/>
    <x v="0"/>
    <n v="9"/>
    <n v="384.59"/>
    <n v="0.08"/>
    <n v="3184.4052000000001"/>
    <n v="267.31236904515748"/>
    <x v="1"/>
    <n v="9"/>
    <x v="4"/>
    <n v="8.3944206926039905E-2"/>
    <n v="2.3112636545123091E-5"/>
    <x v="0"/>
    <s v="Sep-2024"/>
    <n v="202409"/>
  </r>
  <r>
    <s v="5ac7fd17-3747-44d7-b849-cf46595f5a65"/>
    <x v="482"/>
    <x v="6627"/>
    <x v="3"/>
    <x v="1"/>
    <x v="1"/>
    <n v="3"/>
    <n v="756.32"/>
    <n v="0.19"/>
    <n v="1837.8576"/>
    <n v="404.54762000239811"/>
    <x v="1"/>
    <n v="9"/>
    <x v="4"/>
    <n v="0.22011913219087165"/>
    <n v="8.373880544390381E-5"/>
    <x v="0"/>
    <s v="Sep-2024"/>
    <n v="202409"/>
  </r>
  <r>
    <s v="f4768dfc-ea22-4480-a1d9-9d7a6f9a32bc"/>
    <x v="497"/>
    <x v="6628"/>
    <x v="2"/>
    <x v="0"/>
    <x v="2"/>
    <n v="9"/>
    <n v="270.74"/>
    <n v="0.03"/>
    <n v="2363.5601999999999"/>
    <n v="245.50025656207501"/>
    <x v="1"/>
    <n v="9"/>
    <x v="4"/>
    <n v="0.10386884013450345"/>
    <n v="1.231193518997316E-5"/>
    <x v="0"/>
    <s v="Sep-2024"/>
    <n v="202409"/>
  </r>
  <r>
    <s v="f19c3e87-eeb2-4e41-89be-57d9d54e147f"/>
    <x v="489"/>
    <x v="6629"/>
    <x v="0"/>
    <x v="1"/>
    <x v="3"/>
    <n v="9"/>
    <n v="364.63"/>
    <n v="0"/>
    <n v="3281.67"/>
    <n v="259.74642471918878"/>
    <x v="1"/>
    <n v="9"/>
    <x v="4"/>
    <n v="7.9150683864979962E-2"/>
    <n v="0"/>
    <x v="1"/>
    <s v="Sep-2024"/>
    <n v="202409"/>
  </r>
  <r>
    <s v="2ac4baf1-6f9e-4ecf-b564-2cf97dc02b10"/>
    <x v="504"/>
    <x v="6630"/>
    <x v="2"/>
    <x v="1"/>
    <x v="7"/>
    <n v="4"/>
    <n v="463.55"/>
    <n v="0.05"/>
    <n v="1761.49"/>
    <n v="503.47981201489478"/>
    <x v="1"/>
    <n v="9"/>
    <x v="4"/>
    <n v="0.28582609723296459"/>
    <n v="2.6965807356272247E-5"/>
    <x v="0"/>
    <s v="Sep-2024"/>
    <n v="202409"/>
  </r>
  <r>
    <s v="20d72094-2d1d-4594-b42d-23b097a43659"/>
    <x v="506"/>
    <x v="1753"/>
    <x v="1"/>
    <x v="0"/>
    <x v="7"/>
    <n v="9"/>
    <n v="22.96"/>
    <n v="0.18"/>
    <n v="169.44479999999999"/>
    <n v="16.332343400422729"/>
    <x v="1"/>
    <n v="9"/>
    <x v="4"/>
    <n v="9.6387398140413458E-2"/>
    <n v="8.7108013937282219E-4"/>
    <x v="0"/>
    <s v="Sep-2024"/>
    <n v="202409"/>
  </r>
  <r>
    <s v="c1958309-5f36-4be0-8ea2-a495cdc95878"/>
    <x v="490"/>
    <x v="6631"/>
    <x v="0"/>
    <x v="1"/>
    <x v="9"/>
    <n v="5"/>
    <n v="542.08000000000004"/>
    <n v="0.06"/>
    <n v="2547.7759999999998"/>
    <n v="607.39564221281432"/>
    <x v="1"/>
    <n v="9"/>
    <x v="4"/>
    <n v="0.23840229369175875"/>
    <n v="2.2136953955135771E-5"/>
    <x v="0"/>
    <s v="Sep-2024"/>
    <n v="202409"/>
  </r>
  <r>
    <s v="7c3240a6-2e79-47fa-b4c1-edf8d557dc87"/>
    <x v="496"/>
    <x v="3611"/>
    <x v="3"/>
    <x v="1"/>
    <x v="5"/>
    <n v="1"/>
    <n v="270.44"/>
    <n v="0.15"/>
    <n v="229.874"/>
    <n v="67.162752338704905"/>
    <x v="1"/>
    <n v="9"/>
    <x v="4"/>
    <n v="0.29217202614782406"/>
    <n v="5.5465167874574762E-4"/>
    <x v="0"/>
    <s v="Sep-2024"/>
    <n v="202409"/>
  </r>
  <r>
    <s v="0ba3e249-de8c-434f-8195-16310a1acf29"/>
    <x v="494"/>
    <x v="6632"/>
    <x v="0"/>
    <x v="1"/>
    <x v="5"/>
    <n v="6"/>
    <n v="245.3"/>
    <n v="0.1"/>
    <n v="1324.62"/>
    <n v="366.57749847752461"/>
    <x v="1"/>
    <n v="9"/>
    <x v="4"/>
    <n v="0.27674163041289174"/>
    <n v="6.7944014132354939E-5"/>
    <x v="0"/>
    <s v="Sep-2024"/>
    <n v="202409"/>
  </r>
  <r>
    <s v="13881f54-aa7b-44f8-a8df-83f59f3eefb0"/>
    <x v="498"/>
    <x v="6633"/>
    <x v="1"/>
    <x v="2"/>
    <x v="9"/>
    <n v="9"/>
    <n v="485.38"/>
    <n v="0.27"/>
    <n v="3188.9466000000002"/>
    <n v="941.06850539968468"/>
    <x v="1"/>
    <n v="9"/>
    <x v="4"/>
    <n v="0.29510324989439607"/>
    <n v="6.180724380897442E-5"/>
    <x v="0"/>
    <s v="Sep-2024"/>
    <n v="202409"/>
  </r>
  <r>
    <s v="3cf76311-7e65-47ea-b4c3-2274dca587b5"/>
    <x v="490"/>
    <x v="6634"/>
    <x v="0"/>
    <x v="2"/>
    <x v="3"/>
    <n v="1"/>
    <n v="26.27"/>
    <n v="0.27"/>
    <n v="19.177099999999999"/>
    <n v="4.4015809759987947"/>
    <x v="1"/>
    <n v="9"/>
    <x v="4"/>
    <n v="0.22952276287857887"/>
    <n v="1.0277883517320138E-2"/>
    <x v="0"/>
    <s v="Sep-2024"/>
    <n v="202409"/>
  </r>
  <r>
    <s v="274b75d7-b68c-46b1-b7f5-e5b5268ea359"/>
    <x v="480"/>
    <x v="6635"/>
    <x v="0"/>
    <x v="2"/>
    <x v="3"/>
    <n v="9"/>
    <n v="213.85"/>
    <n v="0.13"/>
    <n v="1674.4455"/>
    <n v="496.83460391588841"/>
    <x v="1"/>
    <n v="9"/>
    <x v="4"/>
    <n v="0.29671590022839706"/>
    <n v="6.754474839581223E-5"/>
    <x v="0"/>
    <s v="Sep-2024"/>
    <n v="202409"/>
  </r>
  <r>
    <s v="e081b8a6-56ad-4705-b3d6-6ffd73e0b171"/>
    <x v="501"/>
    <x v="6636"/>
    <x v="2"/>
    <x v="0"/>
    <x v="1"/>
    <n v="7"/>
    <n v="62.53"/>
    <n v="0.01"/>
    <n v="433.33290000000011"/>
    <n v="66.651372642477668"/>
    <x v="1"/>
    <n v="9"/>
    <x v="4"/>
    <n v="0.15381101375519296"/>
    <n v="2.2846176692330537E-5"/>
    <x v="0"/>
    <s v="Sep-2024"/>
    <n v="202409"/>
  </r>
  <r>
    <s v="6a862d48-e54b-4655-9e8b-7c209442cf85"/>
    <x v="498"/>
    <x v="6317"/>
    <x v="0"/>
    <x v="1"/>
    <x v="3"/>
    <n v="2"/>
    <n v="295.77999999999997"/>
    <n v="0.22"/>
    <n v="461.41680000000002"/>
    <n v="83.862178961852806"/>
    <x v="1"/>
    <n v="9"/>
    <x v="4"/>
    <n v="0.18174929686533478"/>
    <n v="3.7189803232131995E-4"/>
    <x v="0"/>
    <s v="Sep-2024"/>
    <n v="202409"/>
  </r>
  <r>
    <s v="d02be37d-a1ee-4b77-8177-fdaead05d979"/>
    <x v="478"/>
    <x v="6637"/>
    <x v="3"/>
    <x v="0"/>
    <x v="5"/>
    <n v="7"/>
    <n v="442.48"/>
    <n v="0.3"/>
    <n v="2168.152"/>
    <n v="451.81334317457009"/>
    <x v="1"/>
    <n v="9"/>
    <x v="4"/>
    <n v="0.20838637843406277"/>
    <n v="9.6856677945088708E-5"/>
    <x v="0"/>
    <s v="Sep-2024"/>
    <n v="202409"/>
  </r>
  <r>
    <s v="903119e6-48d1-4163-8cd2-04f4d3eb0898"/>
    <x v="485"/>
    <x v="6638"/>
    <x v="2"/>
    <x v="2"/>
    <x v="5"/>
    <n v="4"/>
    <n v="845.75"/>
    <n v="0.09"/>
    <n v="3078.53"/>
    <n v="396.54345983605373"/>
    <x v="1"/>
    <n v="9"/>
    <x v="4"/>
    <n v="0.1288093537617154"/>
    <n v="2.6603606266627253E-5"/>
    <x v="0"/>
    <s v="Sep-2024"/>
    <n v="202409"/>
  </r>
  <r>
    <s v="8f9bab18-c0a1-4f90-96ed-648812650acc"/>
    <x v="501"/>
    <x v="6639"/>
    <x v="1"/>
    <x v="2"/>
    <x v="3"/>
    <n v="1"/>
    <n v="171.29"/>
    <n v="0.15"/>
    <n v="145.59649999999999"/>
    <n v="21.14259510884272"/>
    <x v="1"/>
    <n v="9"/>
    <x v="4"/>
    <n v="0.14521362195411786"/>
    <n v="8.7570786385661741E-4"/>
    <x v="0"/>
    <s v="Sep-2024"/>
    <n v="202409"/>
  </r>
  <r>
    <s v="ddf587b5-19f4-4799-b8f0-f9ae9d1829e3"/>
    <x v="504"/>
    <x v="6640"/>
    <x v="0"/>
    <x v="1"/>
    <x v="3"/>
    <n v="4"/>
    <n v="570.91999999999996"/>
    <n v="0.2"/>
    <n v="1826.944"/>
    <n v="543.94916156380168"/>
    <x v="1"/>
    <n v="9"/>
    <x v="4"/>
    <n v="0.29773718382380726"/>
    <n v="8.7577944370489745E-5"/>
    <x v="0"/>
    <s v="Sep-2024"/>
    <n v="202409"/>
  </r>
  <r>
    <s v="d1b9e85c-b755-49c2-b776-df0a8ac64398"/>
    <x v="499"/>
    <x v="6641"/>
    <x v="0"/>
    <x v="2"/>
    <x v="8"/>
    <n v="5"/>
    <n v="623.98"/>
    <n v="0.03"/>
    <n v="3026.3029999999999"/>
    <n v="329.75894305235357"/>
    <x v="1"/>
    <n v="9"/>
    <x v="4"/>
    <n v="0.10896428515332192"/>
    <n v="9.6156928106670072E-6"/>
    <x v="0"/>
    <s v="Sep-2024"/>
    <n v="202409"/>
  </r>
  <r>
    <s v="b7cb5c64-2d22-446a-82b4-0825dc9a28b4"/>
    <x v="503"/>
    <x v="6642"/>
    <x v="0"/>
    <x v="0"/>
    <x v="5"/>
    <n v="2"/>
    <n v="711.09"/>
    <n v="0.06"/>
    <n v="1336.8492000000001"/>
    <n v="308.12653994569109"/>
    <x v="1"/>
    <n v="9"/>
    <x v="4"/>
    <n v="0.230487133437108"/>
    <n v="4.2188752478589208E-5"/>
    <x v="0"/>
    <s v="Sep-2024"/>
    <n v="202409"/>
  </r>
  <r>
    <s v="8998abb9-d8a4-4fbd-b41d-1b9acd86bfeb"/>
    <x v="490"/>
    <x v="6643"/>
    <x v="3"/>
    <x v="0"/>
    <x v="7"/>
    <n v="5"/>
    <n v="279.91000000000003"/>
    <n v="0.28999999999999998"/>
    <n v="993.68050000000005"/>
    <n v="226.70009027332611"/>
    <x v="1"/>
    <n v="9"/>
    <x v="4"/>
    <n v="0.22814183258434284"/>
    <n v="2.0720946018363041E-4"/>
    <x v="0"/>
    <s v="Sep-2024"/>
    <n v="202409"/>
  </r>
  <r>
    <s v="15874ff8-46e8-4dce-8ed5-97085a31ee9f"/>
    <x v="482"/>
    <x v="6644"/>
    <x v="1"/>
    <x v="0"/>
    <x v="8"/>
    <n v="5"/>
    <n v="120.36"/>
    <n v="0.11"/>
    <n v="535.60199999999998"/>
    <n v="102.0632035920674"/>
    <x v="1"/>
    <n v="9"/>
    <x v="4"/>
    <n v="0.19055792097876295"/>
    <n v="1.8278497839813892E-4"/>
    <x v="0"/>
    <s v="Sep-2024"/>
    <n v="202409"/>
  </r>
  <r>
    <s v="50232b22-1cc6-44c5-be7f-5fc327cbfc46"/>
    <x v="502"/>
    <x v="6645"/>
    <x v="1"/>
    <x v="0"/>
    <x v="9"/>
    <n v="5"/>
    <n v="166.67"/>
    <n v="0.01"/>
    <n v="825.01649999999995"/>
    <n v="161.47935596316219"/>
    <x v="1"/>
    <n v="9"/>
    <x v="4"/>
    <n v="0.19572863810985866"/>
    <n v="1.1999760004799906E-5"/>
    <x v="0"/>
    <s v="Sep-2024"/>
    <n v="202409"/>
  </r>
  <r>
    <s v="c92d646f-5007-4aff-8f60-d34cc4be9d3d"/>
    <x v="501"/>
    <x v="6646"/>
    <x v="3"/>
    <x v="1"/>
    <x v="7"/>
    <n v="9"/>
    <n v="943.97"/>
    <n v="0.21"/>
    <n v="6711.6266999999998"/>
    <n v="2007.0028763097589"/>
    <x v="1"/>
    <n v="9"/>
    <x v="4"/>
    <n v="0.29903374636580415"/>
    <n v="2.4718299663478005E-5"/>
    <x v="0"/>
    <s v="Sep-2024"/>
    <n v="202409"/>
  </r>
  <r>
    <s v="ff3fb991-04bc-4553-9d29-bed692dbda93"/>
    <x v="480"/>
    <x v="6647"/>
    <x v="3"/>
    <x v="1"/>
    <x v="0"/>
    <n v="1"/>
    <n v="115.9"/>
    <n v="0.14000000000000001"/>
    <n v="99.674000000000007"/>
    <n v="20.99875868392466"/>
    <x v="1"/>
    <n v="9"/>
    <x v="4"/>
    <n v="0.21067438533544011"/>
    <n v="1.2079378774805867E-3"/>
    <x v="0"/>
    <s v="Sep-2024"/>
    <n v="202409"/>
  </r>
  <r>
    <s v="51603738-ecdb-4a26-9728-b75749ffa591"/>
    <x v="481"/>
    <x v="6648"/>
    <x v="2"/>
    <x v="2"/>
    <x v="8"/>
    <n v="9"/>
    <n v="923.93"/>
    <n v="0.16"/>
    <n v="6984.9107999999987"/>
    <n v="1647.562518615877"/>
    <x v="1"/>
    <n v="9"/>
    <x v="4"/>
    <n v="0.23587452521453492"/>
    <n v="1.9241476927665279E-5"/>
    <x v="0"/>
    <s v="Sep-2024"/>
    <n v="202409"/>
  </r>
  <r>
    <s v="1310dcb7-76c0-4598-b305-723501fd1216"/>
    <x v="488"/>
    <x v="6649"/>
    <x v="1"/>
    <x v="0"/>
    <x v="4"/>
    <n v="9"/>
    <n v="968.38"/>
    <n v="0.03"/>
    <n v="8453.9573999999993"/>
    <n v="761.70365785541753"/>
    <x v="1"/>
    <n v="9"/>
    <x v="4"/>
    <n v="9.0100247944875797E-2"/>
    <n v="3.4421749037912113E-6"/>
    <x v="0"/>
    <s v="Sep-2024"/>
    <n v="202409"/>
  </r>
  <r>
    <s v="91156ea5-cf42-485c-9dca-2d862aef90f0"/>
    <x v="489"/>
    <x v="4582"/>
    <x v="3"/>
    <x v="1"/>
    <x v="3"/>
    <n v="1"/>
    <n v="431.55"/>
    <n v="0.2"/>
    <n v="345.24"/>
    <n v="69.367260760796256"/>
    <x v="1"/>
    <n v="9"/>
    <x v="4"/>
    <n v="0.20092475020506387"/>
    <n v="4.6344571892017149E-4"/>
    <x v="0"/>
    <s v="Sep-2024"/>
    <n v="202409"/>
  </r>
  <r>
    <s v="6c87c26a-f6a1-4edd-8360-99de91ccfdf8"/>
    <x v="507"/>
    <x v="6650"/>
    <x v="2"/>
    <x v="0"/>
    <x v="6"/>
    <n v="3"/>
    <n v="176.38"/>
    <n v="0.22"/>
    <n v="412.72919999999999"/>
    <n v="114.3594055859363"/>
    <x v="1"/>
    <n v="9"/>
    <x v="4"/>
    <n v="0.27708096637198509"/>
    <n v="4.1576898363382094E-4"/>
    <x v="0"/>
    <s v="Sep-2024"/>
    <n v="202409"/>
  </r>
  <r>
    <s v="fb95cfd9-8267-4cdd-bd0e-0e07bbbe32de"/>
    <x v="493"/>
    <x v="6651"/>
    <x v="1"/>
    <x v="1"/>
    <x v="5"/>
    <n v="3"/>
    <n v="478.67"/>
    <n v="0.3"/>
    <n v="1005.207"/>
    <n v="230.2468022422766"/>
    <x v="1"/>
    <n v="9"/>
    <x v="4"/>
    <n v="0.22905411745270038"/>
    <n v="2.0891219420477572E-4"/>
    <x v="0"/>
    <s v="Sep-2024"/>
    <n v="202409"/>
  </r>
  <r>
    <s v="ce170198-4dca-4130-bffe-f9e9b69935eb"/>
    <x v="485"/>
    <x v="6652"/>
    <x v="2"/>
    <x v="2"/>
    <x v="2"/>
    <n v="5"/>
    <n v="679.12"/>
    <n v="0.28000000000000003"/>
    <n v="2444.8319999999999"/>
    <n v="681.74459136373366"/>
    <x v="1"/>
    <n v="9"/>
    <x v="4"/>
    <n v="0.27885130404205022"/>
    <n v="8.2459653669454601E-5"/>
    <x v="0"/>
    <s v="Sep-2024"/>
    <n v="202409"/>
  </r>
  <r>
    <s v="035c4697-f61f-425c-b5b2-c1ef9887fd0d"/>
    <x v="506"/>
    <x v="6653"/>
    <x v="1"/>
    <x v="2"/>
    <x v="4"/>
    <n v="9"/>
    <n v="655.4"/>
    <n v="0.11"/>
    <n v="5249.7539999999999"/>
    <n v="1366.9909915253329"/>
    <x v="1"/>
    <n v="9"/>
    <x v="4"/>
    <n v="0.26039143767980993"/>
    <n v="1.8648492862713188E-5"/>
    <x v="0"/>
    <s v="Sep-2024"/>
    <n v="202409"/>
  </r>
  <r>
    <s v="296dcc64-e995-4266-a6a2-e7d4f2dc57e6"/>
    <x v="502"/>
    <x v="6654"/>
    <x v="2"/>
    <x v="1"/>
    <x v="4"/>
    <n v="6"/>
    <n v="791.86"/>
    <n v="0.19"/>
    <n v="3848.4396000000002"/>
    <n v="1147.9391053339471"/>
    <x v="1"/>
    <n v="9"/>
    <x v="4"/>
    <n v="0.29828689667727848"/>
    <n v="3.9990233963916181E-5"/>
    <x v="0"/>
    <s v="Sep-2024"/>
    <n v="202409"/>
  </r>
  <r>
    <s v="57e71c20-e9db-4e8f-b8d1-616f46bcd4ff"/>
    <x v="495"/>
    <x v="6655"/>
    <x v="1"/>
    <x v="2"/>
    <x v="5"/>
    <n v="3"/>
    <n v="816.6"/>
    <n v="0.2"/>
    <n v="1959.84"/>
    <n v="307.42267810494269"/>
    <x v="1"/>
    <n v="9"/>
    <x v="4"/>
    <n v="0.1568611101441662"/>
    <n v="8.1639317495305744E-5"/>
    <x v="0"/>
    <s v="Sep-2024"/>
    <n v="202409"/>
  </r>
  <r>
    <s v="2c36ea99-325a-4910-b0ba-a1908bbc5b56"/>
    <x v="478"/>
    <x v="6656"/>
    <x v="3"/>
    <x v="2"/>
    <x v="4"/>
    <n v="6"/>
    <n v="327.08999999999997"/>
    <n v="0.24"/>
    <n v="1491.5304000000001"/>
    <n v="223.51498670800191"/>
    <x v="1"/>
    <n v="9"/>
    <x v="4"/>
    <n v="0.14985613884101986"/>
    <n v="1.222905010853282E-4"/>
    <x v="0"/>
    <s v="Sep-2024"/>
    <n v="202409"/>
  </r>
  <r>
    <s v="23431f17-2c99-4092-a997-8a274b082456"/>
    <x v="498"/>
    <x v="6657"/>
    <x v="2"/>
    <x v="1"/>
    <x v="4"/>
    <n v="9"/>
    <n v="653.45000000000005"/>
    <n v="0.1"/>
    <n v="5292.9450000000006"/>
    <n v="1565.801222778807"/>
    <x v="1"/>
    <n v="9"/>
    <x v="4"/>
    <n v="0.29582797908892061"/>
    <n v="1.7003766334243035E-5"/>
    <x v="0"/>
    <s v="Sep-2024"/>
    <n v="202409"/>
  </r>
  <r>
    <s v="7d7c8c21-03c0-4f3e-a93a-87864291af1e"/>
    <x v="490"/>
    <x v="6658"/>
    <x v="2"/>
    <x v="2"/>
    <x v="4"/>
    <n v="3"/>
    <n v="527.72"/>
    <n v="0.06"/>
    <n v="1488.1704"/>
    <n v="138.71627420421149"/>
    <x v="1"/>
    <n v="9"/>
    <x v="4"/>
    <n v="9.3212628207234527E-2"/>
    <n v="3.7898885772758278E-5"/>
    <x v="0"/>
    <s v="Sep-2024"/>
    <n v="202409"/>
  </r>
  <r>
    <s v="32400684-c3c2-499d-9869-aca3d81804e1"/>
    <x v="491"/>
    <x v="1189"/>
    <x v="2"/>
    <x v="2"/>
    <x v="4"/>
    <n v="7"/>
    <n v="947.3"/>
    <n v="0.16"/>
    <n v="5570.1239999999989"/>
    <n v="996.02736200415393"/>
    <x v="1"/>
    <n v="9"/>
    <x v="4"/>
    <n v="0.17881601235522837"/>
    <n v="2.4128726757249931E-5"/>
    <x v="0"/>
    <s v="Sep-2024"/>
    <n v="202409"/>
  </r>
  <r>
    <s v="a20feaca-e03d-4757-8219-6b4a2601cd8b"/>
    <x v="491"/>
    <x v="6659"/>
    <x v="2"/>
    <x v="0"/>
    <x v="5"/>
    <n v="9"/>
    <n v="229.87"/>
    <n v="0.1"/>
    <n v="1861.9469999999999"/>
    <n v="279.00758544779058"/>
    <x v="1"/>
    <n v="9"/>
    <x v="4"/>
    <n v="0.14984722199277992"/>
    <n v="4.8336499374042341E-5"/>
    <x v="0"/>
    <s v="Sep-2024"/>
    <n v="202409"/>
  </r>
  <r>
    <s v="4a6339cf-f18b-4801-bc8d-29a9bd6cd5c9"/>
    <x v="496"/>
    <x v="6660"/>
    <x v="0"/>
    <x v="0"/>
    <x v="5"/>
    <n v="8"/>
    <n v="222.41"/>
    <n v="0.19"/>
    <n v="1441.2167999999999"/>
    <n v="151.80231010881229"/>
    <x v="1"/>
    <n v="9"/>
    <x v="4"/>
    <n v="0.10532926767770977"/>
    <n v="1.0678476687199317E-4"/>
    <x v="0"/>
    <s v="Sep-2024"/>
    <n v="202409"/>
  </r>
  <r>
    <s v="45cf33cd-55d0-485e-bcb2-05ae362ae897"/>
    <x v="479"/>
    <x v="6661"/>
    <x v="1"/>
    <x v="2"/>
    <x v="4"/>
    <n v="2"/>
    <n v="524.14"/>
    <n v="0.09"/>
    <n v="953.9348"/>
    <n v="269.0378859179466"/>
    <x v="1"/>
    <n v="9"/>
    <x v="4"/>
    <n v="0.28202963757894839"/>
    <n v="8.5854924256877936E-5"/>
    <x v="0"/>
    <s v="Sep-2024"/>
    <n v="202409"/>
  </r>
  <r>
    <s v="9a768e6a-5432-484c-8106-0488da39176f"/>
    <x v="488"/>
    <x v="6662"/>
    <x v="2"/>
    <x v="0"/>
    <x v="0"/>
    <n v="1"/>
    <n v="42.79"/>
    <n v="0.27"/>
    <n v="31.236699999999999"/>
    <n v="2.732940354314942"/>
    <x v="1"/>
    <n v="9"/>
    <x v="4"/>
    <n v="8.7491327647124764E-2"/>
    <n v="6.3098854872633801E-3"/>
    <x v="0"/>
    <s v="Sep-2024"/>
    <n v="202409"/>
  </r>
  <r>
    <s v="e756c2ae-b7a5-4cab-b154-1cd4353e3f18"/>
    <x v="483"/>
    <x v="6663"/>
    <x v="2"/>
    <x v="0"/>
    <x v="7"/>
    <n v="3"/>
    <n v="16.21"/>
    <n v="0.02"/>
    <n v="47.657400000000003"/>
    <n v="11.758519872322539"/>
    <x v="1"/>
    <n v="9"/>
    <x v="4"/>
    <n v="0.24673020081503688"/>
    <n v="4.1126876413736374E-4"/>
    <x v="0"/>
    <s v="Sep-2024"/>
    <n v="202409"/>
  </r>
  <r>
    <s v="6ed67f42-6fb7-46ce-a83f-8d24de60cec9"/>
    <x v="501"/>
    <x v="6664"/>
    <x v="2"/>
    <x v="1"/>
    <x v="8"/>
    <n v="9"/>
    <n v="251.73"/>
    <n v="0.26"/>
    <n v="1676.5218"/>
    <n v="357.90402314073089"/>
    <x v="1"/>
    <n v="9"/>
    <x v="4"/>
    <n v="0.2134800890395406"/>
    <n v="1.1476140662173319E-4"/>
    <x v="0"/>
    <s v="Sep-2024"/>
    <n v="202409"/>
  </r>
  <r>
    <s v="587e56f2-dd2f-4169-aee7-a37c2de1c520"/>
    <x v="487"/>
    <x v="820"/>
    <x v="3"/>
    <x v="1"/>
    <x v="0"/>
    <n v="4"/>
    <n v="985.56"/>
    <n v="0.21"/>
    <n v="3114.3696"/>
    <n v="835.85231034936874"/>
    <x v="1"/>
    <n v="9"/>
    <x v="4"/>
    <n v="0.26838571451165227"/>
    <n v="5.3269207354194573E-5"/>
    <x v="0"/>
    <s v="Sep-2024"/>
    <n v="202409"/>
  </r>
  <r>
    <s v="364d9060-1593-40ae-8957-9dd97b6d71a9"/>
    <x v="483"/>
    <x v="6456"/>
    <x v="3"/>
    <x v="1"/>
    <x v="1"/>
    <n v="7"/>
    <n v="165.96"/>
    <n v="0.12"/>
    <n v="1022.3136"/>
    <n v="135.90571144562759"/>
    <x v="1"/>
    <n v="9"/>
    <x v="4"/>
    <n v="0.1329393558352619"/>
    <n v="1.0329511414110112E-4"/>
    <x v="0"/>
    <s v="Sep-2024"/>
    <n v="202409"/>
  </r>
  <r>
    <s v="8f0d8f7e-2e4a-42c6-905d-0aebf230ae47"/>
    <x v="490"/>
    <x v="6665"/>
    <x v="2"/>
    <x v="2"/>
    <x v="5"/>
    <n v="3"/>
    <n v="819.06"/>
    <n v="0.06"/>
    <n v="2309.7492000000002"/>
    <n v="338.71317275665712"/>
    <x v="1"/>
    <n v="9"/>
    <x v="4"/>
    <n v="0.14664500057264099"/>
    <n v="2.4418235538300004E-5"/>
    <x v="0"/>
    <s v="Sep-2024"/>
    <n v="202409"/>
  </r>
  <r>
    <s v="24131050-564a-440f-9307-9616b15b08ce"/>
    <x v="482"/>
    <x v="6666"/>
    <x v="2"/>
    <x v="0"/>
    <x v="3"/>
    <n v="3"/>
    <n v="952.82"/>
    <n v="0.05"/>
    <n v="2715.5369999999998"/>
    <n v="329.57826475763773"/>
    <x v="1"/>
    <n v="9"/>
    <x v="4"/>
    <n v="0.12136762075333084"/>
    <n v="1.7491936217403779E-5"/>
    <x v="0"/>
    <s v="Sep-2024"/>
    <n v="202409"/>
  </r>
  <r>
    <s v="2632afff-282b-45ef-8736-5954f0e4cde3"/>
    <x v="499"/>
    <x v="6667"/>
    <x v="0"/>
    <x v="1"/>
    <x v="6"/>
    <n v="3"/>
    <n v="705.13"/>
    <n v="0.09"/>
    <n v="1925.0048999999999"/>
    <n v="233.67115938055909"/>
    <x v="1"/>
    <n v="9"/>
    <x v="4"/>
    <n v="0.12138730627675758"/>
    <n v="4.2545346248209554E-5"/>
    <x v="0"/>
    <s v="Sep-2024"/>
    <n v="202409"/>
  </r>
  <r>
    <s v="411f247c-e904-4d4e-93f0-d23b37f94726"/>
    <x v="488"/>
    <x v="6668"/>
    <x v="2"/>
    <x v="0"/>
    <x v="6"/>
    <n v="4"/>
    <n v="813.91"/>
    <n v="0.09"/>
    <n v="2962.6324"/>
    <n v="195.43516781730929"/>
    <x v="1"/>
    <n v="9"/>
    <x v="4"/>
    <n v="6.5966728716431139E-2"/>
    <n v="2.7644334140138344E-5"/>
    <x v="0"/>
    <s v="Sep-2024"/>
    <n v="202409"/>
  </r>
  <r>
    <s v="5099f710-615b-4cb0-896e-8216958e07c4"/>
    <x v="480"/>
    <x v="6669"/>
    <x v="3"/>
    <x v="0"/>
    <x v="0"/>
    <n v="2"/>
    <n v="870.67"/>
    <n v="0"/>
    <n v="1741.34"/>
    <n v="168.4429575466487"/>
    <x v="1"/>
    <n v="9"/>
    <x v="4"/>
    <n v="9.6731802833822642E-2"/>
    <n v="0"/>
    <x v="1"/>
    <s v="Sep-2024"/>
    <n v="202409"/>
  </r>
  <r>
    <s v="3f252115-a74c-483a-98b8-f15471a9777b"/>
    <x v="492"/>
    <x v="6670"/>
    <x v="3"/>
    <x v="2"/>
    <x v="2"/>
    <n v="4"/>
    <n v="450.74"/>
    <n v="0.28000000000000003"/>
    <n v="1298.1312"/>
    <n v="106.8169022715051"/>
    <x v="1"/>
    <n v="9"/>
    <x v="4"/>
    <n v="8.2285135948897234E-2"/>
    <n v="1.5530017304876426E-4"/>
    <x v="0"/>
    <s v="Sep-2024"/>
    <n v="202409"/>
  </r>
  <r>
    <s v="385c01ad-7ff9-4055-a73a-febb4a676c1e"/>
    <x v="481"/>
    <x v="6671"/>
    <x v="1"/>
    <x v="0"/>
    <x v="2"/>
    <n v="2"/>
    <n v="575.03"/>
    <n v="0.09"/>
    <n v="1046.5545999999999"/>
    <n v="81.49791990220254"/>
    <x v="1"/>
    <n v="9"/>
    <x v="4"/>
    <n v="7.7872592507072777E-2"/>
    <n v="7.8256786602438138E-5"/>
    <x v="0"/>
    <s v="Sep-2024"/>
    <n v="202409"/>
  </r>
  <r>
    <s v="113999f3-b642-437c-8587-22ac0d4b02ce"/>
    <x v="485"/>
    <x v="6672"/>
    <x v="2"/>
    <x v="2"/>
    <x v="5"/>
    <n v="1"/>
    <n v="213.47"/>
    <n v="0.21"/>
    <n v="168.6413"/>
    <n v="27.382441318140732"/>
    <x v="1"/>
    <n v="9"/>
    <x v="4"/>
    <n v="0.16237090984320407"/>
    <n v="9.8374478849487046E-4"/>
    <x v="0"/>
    <s v="Sep-2024"/>
    <n v="202409"/>
  </r>
  <r>
    <s v="5f424d50-f39d-45fc-add9-5ea01edfeada"/>
    <x v="500"/>
    <x v="6673"/>
    <x v="2"/>
    <x v="0"/>
    <x v="2"/>
    <n v="6"/>
    <n v="92.28"/>
    <n v="7.0000000000000007E-2"/>
    <n v="514.92240000000004"/>
    <n v="51.678266161785182"/>
    <x v="1"/>
    <n v="9"/>
    <x v="4"/>
    <n v="0.10036127028419269"/>
    <n v="1.2642681693396908E-4"/>
    <x v="0"/>
    <s v="Sep-2024"/>
    <n v="202409"/>
  </r>
  <r>
    <s v="e5abbee6-faaf-446a-b757-3d7c00374088"/>
    <x v="495"/>
    <x v="1819"/>
    <x v="3"/>
    <x v="0"/>
    <x v="9"/>
    <n v="7"/>
    <n v="312.83999999999997"/>
    <n v="0.05"/>
    <n v="2080.386"/>
    <n v="335.43535882860363"/>
    <x v="1"/>
    <n v="9"/>
    <x v="4"/>
    <n v="0.1612370775560899"/>
    <n v="2.2832301313313978E-5"/>
    <x v="0"/>
    <s v="Sep-2024"/>
    <n v="202409"/>
  </r>
  <r>
    <s v="3a29af44-3783-489c-a3be-810ff71206b8"/>
    <x v="485"/>
    <x v="6674"/>
    <x v="3"/>
    <x v="2"/>
    <x v="1"/>
    <n v="3"/>
    <n v="889.75"/>
    <n v="0.12"/>
    <n v="2348.94"/>
    <n v="303.55472801972923"/>
    <x v="1"/>
    <n v="9"/>
    <x v="4"/>
    <n v="0.12923051590067403"/>
    <n v="4.495644844057319E-5"/>
    <x v="0"/>
    <s v="Sep-2024"/>
    <n v="202409"/>
  </r>
  <r>
    <s v="80b0746d-1056-46b1-a0e8-3f220a5315c7"/>
    <x v="485"/>
    <x v="6675"/>
    <x v="3"/>
    <x v="2"/>
    <x v="1"/>
    <n v="4"/>
    <n v="423.63"/>
    <n v="0.11"/>
    <n v="1508.1228000000001"/>
    <n v="253.42642196022629"/>
    <x v="1"/>
    <n v="9"/>
    <x v="4"/>
    <n v="0.16804097249920649"/>
    <n v="6.4915138210230625E-5"/>
    <x v="0"/>
    <s v="Sep-2024"/>
    <n v="202409"/>
  </r>
  <r>
    <s v="9fe35c9e-2974-4fd6-8709-01ccb75fcfff"/>
    <x v="489"/>
    <x v="6676"/>
    <x v="3"/>
    <x v="1"/>
    <x v="5"/>
    <n v="1"/>
    <n v="82.11"/>
    <n v="0.15"/>
    <n v="69.793499999999995"/>
    <n v="17.133427293580041"/>
    <x v="1"/>
    <n v="9"/>
    <x v="4"/>
    <n v="0.2454874349843473"/>
    <n v="1.8268176835951771E-3"/>
    <x v="0"/>
    <s v="Sep-2024"/>
    <n v="202409"/>
  </r>
  <r>
    <s v="3de193f8-4099-42da-8319-49b72b100fb8"/>
    <x v="501"/>
    <x v="6677"/>
    <x v="2"/>
    <x v="2"/>
    <x v="8"/>
    <n v="8"/>
    <n v="28.95"/>
    <n v="0.09"/>
    <n v="210.756"/>
    <n v="40.460610081901081"/>
    <x v="1"/>
    <n v="9"/>
    <x v="4"/>
    <n v="0.19197844940073394"/>
    <n v="3.8860103626943003E-4"/>
    <x v="0"/>
    <s v="Sep-2024"/>
    <n v="202409"/>
  </r>
  <r>
    <s v="08b851f4-b0f2-4c92-b889-ce066e4b36c0"/>
    <x v="498"/>
    <x v="5636"/>
    <x v="1"/>
    <x v="1"/>
    <x v="2"/>
    <n v="4"/>
    <n v="161.38999999999999"/>
    <n v="0.28000000000000003"/>
    <n v="464.80319999999989"/>
    <n v="63.782087637501299"/>
    <x v="1"/>
    <n v="9"/>
    <x v="4"/>
    <n v="0.137223856542944"/>
    <n v="4.3373195365264272E-4"/>
    <x v="0"/>
    <s v="Sep-2024"/>
    <n v="202409"/>
  </r>
  <r>
    <s v="2432cd16-8893-4816-9deb-bafa3ba9ed8a"/>
    <x v="479"/>
    <x v="6678"/>
    <x v="0"/>
    <x v="2"/>
    <x v="5"/>
    <n v="6"/>
    <n v="441.02"/>
    <n v="0.28999999999999998"/>
    <n v="1878.7452000000001"/>
    <n v="432.7628711493295"/>
    <x v="1"/>
    <n v="9"/>
    <x v="4"/>
    <n v="0.23034676077912508"/>
    <n v="1.095944250449715E-4"/>
    <x v="0"/>
    <s v="Sep-2024"/>
    <n v="202409"/>
  </r>
  <r>
    <s v="b04187f9-0ef8-406c-a0cb-7efa2cf7cfc1"/>
    <x v="505"/>
    <x v="6679"/>
    <x v="2"/>
    <x v="2"/>
    <x v="9"/>
    <n v="4"/>
    <n v="142.29"/>
    <n v="0.13"/>
    <n v="495.16919999999999"/>
    <n v="133.61389512973039"/>
    <x v="1"/>
    <n v="9"/>
    <x v="4"/>
    <n v="0.26983482641838469"/>
    <n v="2.2840677489633848E-4"/>
    <x v="0"/>
    <s v="Sep-2024"/>
    <n v="202409"/>
  </r>
  <r>
    <s v="605ec8fe-184d-4344-b442-12b6326bf43a"/>
    <x v="491"/>
    <x v="6680"/>
    <x v="0"/>
    <x v="0"/>
    <x v="5"/>
    <n v="5"/>
    <n v="435.03"/>
    <n v="0.13"/>
    <n v="1892.3805"/>
    <n v="478.26709797507033"/>
    <x v="1"/>
    <n v="9"/>
    <x v="4"/>
    <n v="0.25273305129442536"/>
    <n v="5.9765993149897717E-5"/>
    <x v="0"/>
    <s v="Sep-2024"/>
    <n v="202409"/>
  </r>
  <r>
    <s v="818dbb51-3af3-4062-a226-5bac82ce4229"/>
    <x v="505"/>
    <x v="6681"/>
    <x v="3"/>
    <x v="1"/>
    <x v="0"/>
    <n v="1"/>
    <n v="903.51"/>
    <n v="0.12"/>
    <n v="795.08879999999999"/>
    <n v="129.28687178806339"/>
    <x v="1"/>
    <n v="9"/>
    <x v="4"/>
    <n v="0.16260683308337809"/>
    <n v="1.3281535345485937E-4"/>
    <x v="0"/>
    <s v="Sep-2024"/>
    <n v="202409"/>
  </r>
  <r>
    <s v="dff4f47e-8c8b-4586-9f1a-19902f057763"/>
    <x v="490"/>
    <x v="6682"/>
    <x v="1"/>
    <x v="2"/>
    <x v="7"/>
    <n v="2"/>
    <n v="684.68"/>
    <n v="0.09"/>
    <n v="1246.1176"/>
    <n v="198.8367094536064"/>
    <x v="1"/>
    <n v="9"/>
    <x v="4"/>
    <n v="0.15956496357455058"/>
    <n v="6.5724133901968801E-5"/>
    <x v="0"/>
    <s v="Sep-2024"/>
    <n v="202409"/>
  </r>
  <r>
    <s v="5d90049c-bcf5-46ae-9731-317c5689623b"/>
    <x v="478"/>
    <x v="6683"/>
    <x v="0"/>
    <x v="1"/>
    <x v="6"/>
    <n v="9"/>
    <n v="283.43"/>
    <n v="0.16"/>
    <n v="2142.7307999999998"/>
    <n v="520.35007653122591"/>
    <x v="1"/>
    <n v="9"/>
    <x v="4"/>
    <n v="0.24284435381767319"/>
    <n v="6.2723698189245245E-5"/>
    <x v="0"/>
    <s v="Sep-2024"/>
    <n v="202409"/>
  </r>
  <r>
    <s v="56a7a208-df6d-44a6-ad5b-795c8f5921a3"/>
    <x v="484"/>
    <x v="6684"/>
    <x v="1"/>
    <x v="2"/>
    <x v="5"/>
    <n v="6"/>
    <n v="836.88"/>
    <n v="0"/>
    <n v="5021.28"/>
    <n v="583.64569654060756"/>
    <x v="1"/>
    <n v="9"/>
    <x v="4"/>
    <n v="0.1162344455080393"/>
    <n v="0"/>
    <x v="1"/>
    <s v="Sep-2024"/>
    <n v="202409"/>
  </r>
  <r>
    <s v="85171624-010e-4b8e-b403-5f6eff417c7a"/>
    <x v="491"/>
    <x v="6685"/>
    <x v="3"/>
    <x v="0"/>
    <x v="3"/>
    <n v="5"/>
    <n v="939.44"/>
    <n v="0.2"/>
    <n v="3757.7600000000011"/>
    <n v="514.80587886022874"/>
    <x v="1"/>
    <n v="9"/>
    <x v="4"/>
    <n v="0.13699807301696451"/>
    <n v="4.2578557438473979E-5"/>
    <x v="0"/>
    <s v="Sep-2024"/>
    <n v="202409"/>
  </r>
  <r>
    <s v="20fc06c5-738a-4934-b932-8ba901886c37"/>
    <x v="498"/>
    <x v="6686"/>
    <x v="2"/>
    <x v="2"/>
    <x v="2"/>
    <n v="8"/>
    <n v="368.91"/>
    <n v="0.02"/>
    <n v="2892.2543999999998"/>
    <n v="484.79962991507881"/>
    <x v="1"/>
    <n v="9"/>
    <x v="4"/>
    <n v="0.16761998180902718"/>
    <n v="6.7767206093627168E-6"/>
    <x v="0"/>
    <s v="Sep-2024"/>
    <n v="202409"/>
  </r>
  <r>
    <s v="34e9fac2-e8af-49a5-b99c-ab7787301764"/>
    <x v="505"/>
    <x v="6687"/>
    <x v="1"/>
    <x v="2"/>
    <x v="6"/>
    <n v="8"/>
    <n v="622.29999999999995"/>
    <n v="0.13"/>
    <n v="4331.2079999999996"/>
    <n v="777.0230296385057"/>
    <x v="1"/>
    <n v="9"/>
    <x v="4"/>
    <n v="0.17940099612821775"/>
    <n v="2.6112807327655476E-5"/>
    <x v="0"/>
    <s v="Sep-2024"/>
    <n v="202409"/>
  </r>
  <r>
    <s v="21faef4f-0a62-4046-9b9e-864ea5423a13"/>
    <x v="484"/>
    <x v="6688"/>
    <x v="1"/>
    <x v="1"/>
    <x v="9"/>
    <n v="3"/>
    <n v="697.3"/>
    <n v="0.04"/>
    <n v="2008.223999999999"/>
    <n v="129.02427022822559"/>
    <x v="1"/>
    <n v="9"/>
    <x v="4"/>
    <n v="6.4247947553771723E-2"/>
    <n v="1.9121372914575269E-5"/>
    <x v="0"/>
    <s v="Sep-2024"/>
    <n v="202409"/>
  </r>
  <r>
    <s v="8744bd06-1b08-4c1b-8d1b-3b5d08e4c7f6"/>
    <x v="494"/>
    <x v="6689"/>
    <x v="2"/>
    <x v="0"/>
    <x v="2"/>
    <n v="6"/>
    <n v="72.55"/>
    <n v="0.24"/>
    <n v="330.82799999999997"/>
    <n v="28.681019908862691"/>
    <x v="1"/>
    <n v="9"/>
    <x v="4"/>
    <n v="8.6694656766847705E-2"/>
    <n v="5.5134390075809792E-4"/>
    <x v="0"/>
    <s v="Sep-2024"/>
    <n v="202409"/>
  </r>
  <r>
    <s v="67726a25-d781-4a6c-aadc-97331660ef7e"/>
    <x v="495"/>
    <x v="6690"/>
    <x v="2"/>
    <x v="2"/>
    <x v="8"/>
    <n v="7"/>
    <n v="19.82"/>
    <n v="0.12"/>
    <n v="122.0912"/>
    <n v="8.094570661827678"/>
    <x v="1"/>
    <n v="9"/>
    <x v="4"/>
    <n v="6.6299378348543367E-2"/>
    <n v="8.6492720196050153E-4"/>
    <x v="0"/>
    <s v="Sep-2024"/>
    <n v="202409"/>
  </r>
  <r>
    <s v="bfd633ae-97e0-4193-924d-0a5e2890ea3a"/>
    <x v="486"/>
    <x v="6691"/>
    <x v="1"/>
    <x v="0"/>
    <x v="6"/>
    <n v="1"/>
    <n v="453.67"/>
    <n v="0.28999999999999998"/>
    <n v="322.10570000000001"/>
    <n v="49.056275089190407"/>
    <x v="1"/>
    <n v="9"/>
    <x v="4"/>
    <n v="0.15229868670188204"/>
    <n v="6.3923115921264348E-4"/>
    <x v="0"/>
    <s v="Sep-2024"/>
    <n v="202409"/>
  </r>
  <r>
    <s v="8e93f591-71c2-4ade-bf7d-5caeba81ff0f"/>
    <x v="505"/>
    <x v="6692"/>
    <x v="3"/>
    <x v="1"/>
    <x v="9"/>
    <n v="2"/>
    <n v="662.71"/>
    <n v="0.11"/>
    <n v="1179.6238000000001"/>
    <n v="203.38964923484471"/>
    <x v="1"/>
    <n v="9"/>
    <x v="4"/>
    <n v="0.1724190790613454"/>
    <n v="8.2992560848636651E-5"/>
    <x v="0"/>
    <s v="Sep-2024"/>
    <n v="202409"/>
  </r>
  <r>
    <s v="50811976-0bfe-49cd-acbf-d655cbd17808"/>
    <x v="493"/>
    <x v="6693"/>
    <x v="3"/>
    <x v="0"/>
    <x v="5"/>
    <n v="3"/>
    <n v="233.07"/>
    <n v="0.12"/>
    <n v="615.3048"/>
    <n v="143.03813614057179"/>
    <x v="1"/>
    <n v="9"/>
    <x v="4"/>
    <n v="0.23246712221418034"/>
    <n v="1.7162225940704507E-4"/>
    <x v="0"/>
    <s v="Sep-2024"/>
    <n v="202409"/>
  </r>
  <r>
    <s v="33160a2f-faed-4c57-8406-a429f30a7f83"/>
    <x v="497"/>
    <x v="6694"/>
    <x v="2"/>
    <x v="2"/>
    <x v="7"/>
    <n v="1"/>
    <n v="469.79"/>
    <n v="0.09"/>
    <n v="427.50889999999998"/>
    <n v="73.937342336206555"/>
    <x v="1"/>
    <n v="9"/>
    <x v="4"/>
    <n v="0.17294924698925931"/>
    <n v="1.9157495902424486E-4"/>
    <x v="0"/>
    <s v="Sep-2024"/>
    <n v="202409"/>
  </r>
  <r>
    <s v="2e40f3f9-a4fc-42fc-b90a-6192aa80fe66"/>
    <x v="491"/>
    <x v="6695"/>
    <x v="3"/>
    <x v="1"/>
    <x v="3"/>
    <n v="6"/>
    <n v="275.27999999999997"/>
    <n v="0.19"/>
    <n v="1337.8607999999999"/>
    <n v="98.081125577523139"/>
    <x v="1"/>
    <n v="9"/>
    <x v="4"/>
    <n v="7.3311906274197688E-2"/>
    <n v="1.1503438922793762E-4"/>
    <x v="0"/>
    <s v="Sep-2024"/>
    <n v="202409"/>
  </r>
  <r>
    <s v="29b5b2fc-3e95-41c3-a727-22978bf26755"/>
    <x v="504"/>
    <x v="4606"/>
    <x v="3"/>
    <x v="0"/>
    <x v="7"/>
    <n v="7"/>
    <n v="171.1"/>
    <n v="0.09"/>
    <n v="1089.9069999999999"/>
    <n v="84.920874664511857"/>
    <x v="1"/>
    <n v="9"/>
    <x v="4"/>
    <n v="7.7915707179155524E-2"/>
    <n v="7.514402604992903E-5"/>
    <x v="0"/>
    <s v="Sep-2024"/>
    <n v="202409"/>
  </r>
  <r>
    <s v="db6730a2-a1e2-4283-9783-71cae7108b0a"/>
    <x v="500"/>
    <x v="6696"/>
    <x v="0"/>
    <x v="2"/>
    <x v="9"/>
    <n v="3"/>
    <n v="576.46"/>
    <n v="0.23"/>
    <n v="1331.6225999999999"/>
    <n v="261.72483407500607"/>
    <x v="1"/>
    <n v="9"/>
    <x v="4"/>
    <n v="0.19654580364962723"/>
    <n v="1.3299564005597381E-4"/>
    <x v="0"/>
    <s v="Sep-2024"/>
    <n v="202409"/>
  </r>
  <r>
    <s v="03c2da7c-2408-426d-bb6c-e03561bdf3c6"/>
    <x v="507"/>
    <x v="4960"/>
    <x v="2"/>
    <x v="1"/>
    <x v="1"/>
    <n v="9"/>
    <n v="476.39"/>
    <n v="0.23"/>
    <n v="3301.3827000000001"/>
    <n v="783.40164265340468"/>
    <x v="1"/>
    <n v="9"/>
    <x v="4"/>
    <n v="0.23729501055827446"/>
    <n v="5.3644189751160927E-5"/>
    <x v="0"/>
    <s v="Sep-2024"/>
    <n v="202409"/>
  </r>
  <r>
    <s v="67b89759-4e8c-4b91-9289-84ed176e9dd6"/>
    <x v="498"/>
    <x v="6697"/>
    <x v="3"/>
    <x v="2"/>
    <x v="7"/>
    <n v="7"/>
    <n v="764.35"/>
    <n v="0.16"/>
    <n v="4494.3779999999997"/>
    <n v="591.63336590365611"/>
    <x v="1"/>
    <n v="9"/>
    <x v="4"/>
    <n v="0.13163854173005834"/>
    <n v="2.9904026764103954E-5"/>
    <x v="0"/>
    <s v="Sep-2024"/>
    <n v="202409"/>
  </r>
  <r>
    <s v="1b7c09a9-0627-427b-a410-e6b8d3296684"/>
    <x v="502"/>
    <x v="6698"/>
    <x v="2"/>
    <x v="0"/>
    <x v="2"/>
    <n v="6"/>
    <n v="528.11"/>
    <n v="0.11"/>
    <n v="2820.1073999999999"/>
    <n v="792.27655821451208"/>
    <x v="1"/>
    <n v="9"/>
    <x v="4"/>
    <n v="0.28093843454845446"/>
    <n v="3.471498993265292E-5"/>
    <x v="0"/>
    <s v="Sep-2024"/>
    <n v="202409"/>
  </r>
  <r>
    <s v="88092950-6e7a-48df-8911-e5be5975cfe6"/>
    <x v="480"/>
    <x v="6699"/>
    <x v="0"/>
    <x v="0"/>
    <x v="1"/>
    <n v="4"/>
    <n v="900.63"/>
    <n v="0.01"/>
    <n v="3566.4947999999999"/>
    <n v="239.73618968049931"/>
    <x v="1"/>
    <n v="9"/>
    <x v="4"/>
    <n v="6.7218993191998852E-2"/>
    <n v="2.7758346934923334E-6"/>
    <x v="0"/>
    <s v="Sep-2024"/>
    <n v="202409"/>
  </r>
  <r>
    <s v="df39bb02-02c5-44c5-adb2-b87b1063d749"/>
    <x v="480"/>
    <x v="6700"/>
    <x v="3"/>
    <x v="2"/>
    <x v="9"/>
    <n v="2"/>
    <n v="314.82"/>
    <n v="0.21"/>
    <n v="497.41559999999998"/>
    <n v="139.57884967018569"/>
    <x v="1"/>
    <n v="9"/>
    <x v="4"/>
    <n v="0.28060810652135898"/>
    <n v="3.3352391842957882E-4"/>
    <x v="0"/>
    <s v="Sep-2024"/>
    <n v="202409"/>
  </r>
  <r>
    <s v="e9f682d8-2b3f-44ed-b245-4e198ccdfd60"/>
    <x v="491"/>
    <x v="6701"/>
    <x v="3"/>
    <x v="2"/>
    <x v="0"/>
    <n v="7"/>
    <n v="928.2"/>
    <n v="0.1"/>
    <n v="5847.6600000000008"/>
    <n v="1092.4462700950451"/>
    <x v="1"/>
    <n v="9"/>
    <x v="4"/>
    <n v="0.186817679224689"/>
    <n v="1.5390771693292702E-5"/>
    <x v="0"/>
    <s v="Sep-2024"/>
    <n v="202409"/>
  </r>
  <r>
    <s v="4eb053a4-ddea-45ef-9ca1-2ed7934c8664"/>
    <x v="490"/>
    <x v="6702"/>
    <x v="2"/>
    <x v="0"/>
    <x v="2"/>
    <n v="7"/>
    <n v="981.4"/>
    <n v="0.14000000000000001"/>
    <n v="5908.0280000000002"/>
    <n v="1382.7238654940129"/>
    <x v="1"/>
    <n v="9"/>
    <x v="4"/>
    <n v="0.23404152206015491"/>
    <n v="2.0379050336254332E-5"/>
    <x v="0"/>
    <s v="Sep-2024"/>
    <n v="202409"/>
  </r>
  <r>
    <s v="fb72617c-ef73-48da-9bb1-6ab7415b0f4f"/>
    <x v="498"/>
    <x v="6703"/>
    <x v="2"/>
    <x v="1"/>
    <x v="9"/>
    <n v="1"/>
    <n v="86.93"/>
    <n v="0.06"/>
    <n v="81.714200000000005"/>
    <n v="23.831877493999318"/>
    <x v="1"/>
    <n v="9"/>
    <x v="4"/>
    <n v="0.29164915637672911"/>
    <n v="6.9021051420683306E-4"/>
    <x v="0"/>
    <s v="Sep-2024"/>
    <n v="202409"/>
  </r>
  <r>
    <s v="65e354c9-3902-4433-86b3-ebd3430bd5d0"/>
    <x v="508"/>
    <x v="6704"/>
    <x v="3"/>
    <x v="2"/>
    <x v="7"/>
    <n v="7"/>
    <n v="441.4"/>
    <n v="7.0000000000000007E-2"/>
    <n v="2873.5140000000001"/>
    <n v="449.5084989285952"/>
    <x v="1"/>
    <n v="10"/>
    <x v="5"/>
    <n v="0.15643163698822946"/>
    <n v="2.2655188038060721E-5"/>
    <x v="0"/>
    <s v="Oct-2024"/>
    <n v="202410"/>
  </r>
  <r>
    <s v="1da2b4ee-d060-44f7-9a5b-447c75d60841"/>
    <x v="509"/>
    <x v="6705"/>
    <x v="1"/>
    <x v="2"/>
    <x v="9"/>
    <n v="7"/>
    <n v="717.97"/>
    <n v="0.23"/>
    <n v="3869.8582999999999"/>
    <n v="691.62890691238829"/>
    <x v="1"/>
    <n v="10"/>
    <x v="5"/>
    <n v="0.17872202372691226"/>
    <n v="4.5763949548230228E-5"/>
    <x v="0"/>
    <s v="Oct-2024"/>
    <n v="202410"/>
  </r>
  <r>
    <s v="260b0252-125f-4f47-9c0b-8108d64ca896"/>
    <x v="510"/>
    <x v="6706"/>
    <x v="2"/>
    <x v="1"/>
    <x v="8"/>
    <n v="3"/>
    <n v="429.16"/>
    <n v="0.11"/>
    <n v="1145.8571999999999"/>
    <n v="167.55431297040141"/>
    <x v="1"/>
    <n v="10"/>
    <x v="5"/>
    <n v="0.14622617283410308"/>
    <n v="8.5438220399540189E-5"/>
    <x v="0"/>
    <s v="Oct-2024"/>
    <n v="202410"/>
  </r>
  <r>
    <s v="888549d1-4557-444c-823a-e7bdf8c74a66"/>
    <x v="511"/>
    <x v="6707"/>
    <x v="1"/>
    <x v="1"/>
    <x v="7"/>
    <n v="9"/>
    <n v="155.12"/>
    <n v="0.15"/>
    <n v="1186.6679999999999"/>
    <n v="144.90619100037119"/>
    <x v="1"/>
    <n v="10"/>
    <x v="5"/>
    <n v="0.12211182150388417"/>
    <n v="1.0744369950146124E-4"/>
    <x v="0"/>
    <s v="Oct-2024"/>
    <n v="202410"/>
  </r>
  <r>
    <s v="1b8b289d-99f3-4e67-be05-33f4be64794a"/>
    <x v="512"/>
    <x v="6708"/>
    <x v="1"/>
    <x v="1"/>
    <x v="8"/>
    <n v="7"/>
    <n v="491.7"/>
    <n v="0.24"/>
    <n v="2615.8440000000001"/>
    <n v="257.82688692844238"/>
    <x v="1"/>
    <n v="10"/>
    <x v="5"/>
    <n v="9.8563556132721358E-2"/>
    <n v="6.9728928789331463E-5"/>
    <x v="0"/>
    <s v="Oct-2024"/>
    <n v="202410"/>
  </r>
  <r>
    <s v="92d8a5fe-7a68-4981-af22-2452237a7826"/>
    <x v="513"/>
    <x v="6709"/>
    <x v="1"/>
    <x v="0"/>
    <x v="2"/>
    <n v="3"/>
    <n v="589.61"/>
    <n v="0.25"/>
    <n v="1326.6224999999999"/>
    <n v="353.54262282381148"/>
    <x v="1"/>
    <n v="10"/>
    <x v="5"/>
    <n v="0.26649828630511807"/>
    <n v="1.413363635849686E-4"/>
    <x v="0"/>
    <s v="Oct-2024"/>
    <n v="202410"/>
  </r>
  <r>
    <s v="55511b4f-42f5-45c3-bbdb-a0f1df2c8d3b"/>
    <x v="514"/>
    <x v="6710"/>
    <x v="1"/>
    <x v="1"/>
    <x v="8"/>
    <n v="5"/>
    <n v="83.42"/>
    <n v="0.26"/>
    <n v="308.654"/>
    <n v="71.991429645363368"/>
    <x v="1"/>
    <n v="10"/>
    <x v="5"/>
    <n v="0.23324314489805209"/>
    <n v="6.2335171421721409E-4"/>
    <x v="0"/>
    <s v="Oct-2024"/>
    <n v="202410"/>
  </r>
  <r>
    <s v="f877b223-b2fb-4f9e-ab60-b04944f60824"/>
    <x v="515"/>
    <x v="6711"/>
    <x v="3"/>
    <x v="0"/>
    <x v="2"/>
    <n v="4"/>
    <n v="515.87"/>
    <n v="0.2"/>
    <n v="1650.7840000000001"/>
    <n v="309.18925208330847"/>
    <x v="1"/>
    <n v="10"/>
    <x v="5"/>
    <n v="0.18729843037205865"/>
    <n v="9.6923643553608468E-5"/>
    <x v="0"/>
    <s v="Oct-2024"/>
    <n v="202410"/>
  </r>
  <r>
    <s v="b640201f-98a1-4f18-84bf-c6364812ab34"/>
    <x v="516"/>
    <x v="4183"/>
    <x v="3"/>
    <x v="2"/>
    <x v="6"/>
    <n v="1"/>
    <n v="376.57"/>
    <n v="0.02"/>
    <n v="369.03859999999997"/>
    <n v="95.578733473848089"/>
    <x v="1"/>
    <n v="10"/>
    <x v="5"/>
    <n v="0.25899386534050395"/>
    <n v="5.311097538306291E-5"/>
    <x v="0"/>
    <s v="Oct-2024"/>
    <n v="202410"/>
  </r>
  <r>
    <s v="9825f3e1-7040-4b5f-a928-9bd2fd7c6925"/>
    <x v="517"/>
    <x v="6712"/>
    <x v="2"/>
    <x v="0"/>
    <x v="4"/>
    <n v="5"/>
    <n v="691.02"/>
    <n v="7.0000000000000007E-2"/>
    <n v="3213.242999999999"/>
    <n v="275.43813455981228"/>
    <x v="1"/>
    <n v="10"/>
    <x v="5"/>
    <n v="8.5719671546724718E-2"/>
    <n v="2.0259905646725135E-5"/>
    <x v="0"/>
    <s v="Oct-2024"/>
    <n v="202410"/>
  </r>
  <r>
    <s v="e6088c17-ed29-4214-9ea1-c93494f05438"/>
    <x v="518"/>
    <x v="6713"/>
    <x v="2"/>
    <x v="1"/>
    <x v="3"/>
    <n v="2"/>
    <n v="805.62"/>
    <n v="0.04"/>
    <n v="1546.7904000000001"/>
    <n v="242.87187869650239"/>
    <x v="1"/>
    <n v="10"/>
    <x v="5"/>
    <n v="0.15701667058219548"/>
    <n v="2.482560015888384E-5"/>
    <x v="0"/>
    <s v="Oct-2024"/>
    <n v="202410"/>
  </r>
  <r>
    <s v="041067cb-6282-4aa2-a8c7-9cb3246c0dd9"/>
    <x v="519"/>
    <x v="6714"/>
    <x v="1"/>
    <x v="0"/>
    <x v="7"/>
    <n v="9"/>
    <n v="735.35"/>
    <n v="0.19"/>
    <n v="5360.701500000001"/>
    <n v="1570.285914774099"/>
    <x v="1"/>
    <n v="10"/>
    <x v="5"/>
    <n v="0.29292545290464295"/>
    <n v="2.8708929232489441E-5"/>
    <x v="0"/>
    <s v="Oct-2024"/>
    <n v="202410"/>
  </r>
  <r>
    <s v="866d6bf6-9662-44c6-a4b4-74711b1ccbd0"/>
    <x v="520"/>
    <x v="6715"/>
    <x v="3"/>
    <x v="1"/>
    <x v="5"/>
    <n v="8"/>
    <n v="999.42"/>
    <n v="0.04"/>
    <n v="7675.5455999999986"/>
    <n v="1310.203709035743"/>
    <x v="1"/>
    <n v="10"/>
    <x v="5"/>
    <n v="0.17069844637959591"/>
    <n v="5.0029016829761266E-6"/>
    <x v="0"/>
    <s v="Oct-2024"/>
    <n v="202410"/>
  </r>
  <r>
    <s v="44765a9a-e0d2-4017-8f1e-9bd075c615a3"/>
    <x v="514"/>
    <x v="6716"/>
    <x v="2"/>
    <x v="0"/>
    <x v="1"/>
    <n v="3"/>
    <n v="321.68"/>
    <n v="0.18"/>
    <n v="791.33280000000002"/>
    <n v="41.808496998641978"/>
    <x v="1"/>
    <n v="10"/>
    <x v="5"/>
    <n v="5.283301412331446E-2"/>
    <n v="1.8652076597861229E-4"/>
    <x v="0"/>
    <s v="Oct-2024"/>
    <n v="202410"/>
  </r>
  <r>
    <s v="0d9fa84d-d865-477c-b434-1ec0d05463fa"/>
    <x v="521"/>
    <x v="6717"/>
    <x v="1"/>
    <x v="0"/>
    <x v="9"/>
    <n v="8"/>
    <n v="795.45"/>
    <n v="0.12"/>
    <n v="5599.9680000000008"/>
    <n v="1525.5069067997731"/>
    <x v="1"/>
    <n v="10"/>
    <x v="5"/>
    <n v="0.27241350429141253"/>
    <n v="1.8857250612860643E-5"/>
    <x v="0"/>
    <s v="Oct-2024"/>
    <n v="202410"/>
  </r>
  <r>
    <s v="64061083-1b46-4757-a54a-411ae8bf5616"/>
    <x v="517"/>
    <x v="6718"/>
    <x v="3"/>
    <x v="0"/>
    <x v="8"/>
    <n v="3"/>
    <n v="515.29999999999995"/>
    <n v="0.18"/>
    <n v="1267.6379999999999"/>
    <n v="179.9193139671778"/>
    <x v="1"/>
    <n v="10"/>
    <x v="5"/>
    <n v="0.14193272366967369"/>
    <n v="1.1643702697457792E-4"/>
    <x v="0"/>
    <s v="Oct-2024"/>
    <n v="202410"/>
  </r>
  <r>
    <s v="063b3930-2902-47b8-904d-d80b67c26b48"/>
    <x v="511"/>
    <x v="6719"/>
    <x v="2"/>
    <x v="2"/>
    <x v="2"/>
    <n v="5"/>
    <n v="191.67"/>
    <n v="0.02"/>
    <n v="939.18299999999988"/>
    <n v="59.672246202927532"/>
    <x v="1"/>
    <n v="10"/>
    <x v="5"/>
    <n v="6.3536335520263401E-2"/>
    <n v="2.086920227474305E-5"/>
    <x v="0"/>
    <s v="Oct-2024"/>
    <n v="202410"/>
  </r>
  <r>
    <s v="4a60bff7-f8bf-4449-a58b-87766da3f04c"/>
    <x v="508"/>
    <x v="2076"/>
    <x v="1"/>
    <x v="2"/>
    <x v="1"/>
    <n v="4"/>
    <n v="897.58"/>
    <n v="0.03"/>
    <n v="3482.6104"/>
    <n v="556.67802914847323"/>
    <x v="1"/>
    <n v="10"/>
    <x v="5"/>
    <n v="0.15984504874518068"/>
    <n v="8.3558011542146655E-6"/>
    <x v="0"/>
    <s v="Oct-2024"/>
    <n v="202410"/>
  </r>
  <r>
    <s v="e5c0b96f-091c-4f17-bb0f-53887179cb38"/>
    <x v="515"/>
    <x v="6720"/>
    <x v="3"/>
    <x v="0"/>
    <x v="7"/>
    <n v="5"/>
    <n v="64.849999999999994"/>
    <n v="0.05"/>
    <n v="308.03750000000002"/>
    <n v="64.940925121700346"/>
    <x v="1"/>
    <n v="10"/>
    <x v="5"/>
    <n v="0.21082149128499075"/>
    <n v="1.5420200462606015E-4"/>
    <x v="0"/>
    <s v="Oct-2024"/>
    <n v="202410"/>
  </r>
  <r>
    <s v="bd447078-602c-41c2-8948-3ca75a87538e"/>
    <x v="522"/>
    <x v="6721"/>
    <x v="0"/>
    <x v="0"/>
    <x v="4"/>
    <n v="3"/>
    <n v="469.83"/>
    <n v="0.03"/>
    <n v="1367.2053000000001"/>
    <n v="160.4608234696444"/>
    <x v="1"/>
    <n v="10"/>
    <x v="5"/>
    <n v="0.11736410286710006"/>
    <n v="2.1284294319221845E-5"/>
    <x v="0"/>
    <s v="Oct-2024"/>
    <n v="202410"/>
  </r>
  <r>
    <s v="31e332fa-e703-43a9-931e-5985dff3ccf4"/>
    <x v="523"/>
    <x v="6722"/>
    <x v="1"/>
    <x v="2"/>
    <x v="8"/>
    <n v="2"/>
    <n v="974.42"/>
    <n v="0.04"/>
    <n v="1870.8864000000001"/>
    <n v="301.23283467464091"/>
    <x v="1"/>
    <n v="10"/>
    <x v="5"/>
    <n v="0.16101075654547539"/>
    <n v="2.0525030274419657E-5"/>
    <x v="0"/>
    <s v="Oct-2024"/>
    <n v="202410"/>
  </r>
  <r>
    <s v="69bfaf4b-1d15-4dcf-87fa-87d70bbc2304"/>
    <x v="511"/>
    <x v="6723"/>
    <x v="2"/>
    <x v="2"/>
    <x v="5"/>
    <n v="5"/>
    <n v="635.33000000000004"/>
    <n v="0.22"/>
    <n v="2477.7869999999998"/>
    <n v="684.59294587036641"/>
    <x v="1"/>
    <n v="10"/>
    <x v="5"/>
    <n v="0.27629208881569178"/>
    <n v="6.9255347614625466E-5"/>
    <x v="0"/>
    <s v="Oct-2024"/>
    <n v="202410"/>
  </r>
  <r>
    <s v="e1d65c4e-0c5a-4d84-ad28-421496bdaf40"/>
    <x v="524"/>
    <x v="6724"/>
    <x v="3"/>
    <x v="0"/>
    <x v="9"/>
    <n v="4"/>
    <n v="710.83"/>
    <n v="0.26"/>
    <n v="2104.0567999999998"/>
    <n v="146.6978252614951"/>
    <x v="1"/>
    <n v="10"/>
    <x v="5"/>
    <n v="6.9721418766591811E-2"/>
    <n v="9.1442398323087089E-5"/>
    <x v="0"/>
    <s v="Oct-2024"/>
    <n v="202410"/>
  </r>
  <r>
    <s v="7440a722-3c94-4aca-8855-e19243d5ca89"/>
    <x v="525"/>
    <x v="6725"/>
    <x v="1"/>
    <x v="2"/>
    <x v="3"/>
    <n v="7"/>
    <n v="425.43"/>
    <n v="0.28000000000000003"/>
    <n v="2144.1671999999999"/>
    <n v="495.53538823082772"/>
    <x v="1"/>
    <n v="10"/>
    <x v="5"/>
    <n v="0.23110855731345381"/>
    <n v="9.4022518393155159E-5"/>
    <x v="0"/>
    <s v="Oct-2024"/>
    <n v="202410"/>
  </r>
  <r>
    <s v="552040a8-0943-4940-9b6b-9653170ee79f"/>
    <x v="526"/>
    <x v="6726"/>
    <x v="1"/>
    <x v="2"/>
    <x v="1"/>
    <n v="3"/>
    <n v="73.05"/>
    <n v="0.12"/>
    <n v="192.852"/>
    <n v="41.22204855680215"/>
    <x v="1"/>
    <n v="10"/>
    <x v="5"/>
    <n v="0.21374965547052741"/>
    <n v="5.4757015742642025E-4"/>
    <x v="0"/>
    <s v="Oct-2024"/>
    <n v="202410"/>
  </r>
  <r>
    <s v="ff590a75-c9d7-4734-937c-72f112ac06e0"/>
    <x v="520"/>
    <x v="6727"/>
    <x v="1"/>
    <x v="0"/>
    <x v="2"/>
    <n v="8"/>
    <n v="323.26"/>
    <n v="0.17"/>
    <n v="2146.4463999999998"/>
    <n v="204.13389091175799"/>
    <x v="1"/>
    <n v="10"/>
    <x v="5"/>
    <n v="9.5103185857218706E-2"/>
    <n v="6.5736558807152144E-5"/>
    <x v="0"/>
    <s v="Oct-2024"/>
    <n v="202410"/>
  </r>
  <r>
    <s v="1bf42642-1cfa-4476-90e2-e902ab4bfdee"/>
    <x v="527"/>
    <x v="3813"/>
    <x v="0"/>
    <x v="0"/>
    <x v="4"/>
    <n v="9"/>
    <n v="22.17"/>
    <n v="0.2"/>
    <n v="159.624"/>
    <n v="41.075849664000863"/>
    <x v="1"/>
    <n v="10"/>
    <x v="5"/>
    <n v="0.25732878304014978"/>
    <n v="1.0023555355084448E-3"/>
    <x v="0"/>
    <s v="Oct-2024"/>
    <n v="202410"/>
  </r>
  <r>
    <s v="342669d2-ccca-4f82-baff-608f76c56436"/>
    <x v="526"/>
    <x v="6728"/>
    <x v="2"/>
    <x v="1"/>
    <x v="3"/>
    <n v="6"/>
    <n v="743.05"/>
    <n v="0.09"/>
    <n v="4057.052999999999"/>
    <n v="721.53338466788546"/>
    <x v="1"/>
    <n v="10"/>
    <x v="5"/>
    <n v="0.17784667458568712"/>
    <n v="2.0187066819191173E-5"/>
    <x v="0"/>
    <s v="Oct-2024"/>
    <n v="202410"/>
  </r>
  <r>
    <s v="a361224b-a991-4379-abbf-a1d0b35d4887"/>
    <x v="511"/>
    <x v="6729"/>
    <x v="2"/>
    <x v="1"/>
    <x v="4"/>
    <n v="7"/>
    <n v="644.45000000000005"/>
    <n v="0.16"/>
    <n v="3789.366"/>
    <n v="1026.8586391325009"/>
    <x v="1"/>
    <n v="10"/>
    <x v="5"/>
    <n v="0.2709842857967536"/>
    <n v="3.54676745397515E-5"/>
    <x v="0"/>
    <s v="Oct-2024"/>
    <n v="202410"/>
  </r>
  <r>
    <s v="a89bdfee-1083-4ce7-a639-eb998c8bcce6"/>
    <x v="516"/>
    <x v="6730"/>
    <x v="3"/>
    <x v="2"/>
    <x v="6"/>
    <n v="1"/>
    <n v="697.96"/>
    <n v="0.22"/>
    <n v="544.40880000000004"/>
    <n v="102.2676728338477"/>
    <x v="1"/>
    <n v="10"/>
    <x v="5"/>
    <n v="0.18785088123823071"/>
    <n v="3.1520430970256175E-4"/>
    <x v="0"/>
    <s v="Oct-2024"/>
    <n v="202410"/>
  </r>
  <r>
    <s v="013e2313-b238-40b0-afc5-cde16b3b9628"/>
    <x v="511"/>
    <x v="6731"/>
    <x v="2"/>
    <x v="0"/>
    <x v="0"/>
    <n v="5"/>
    <n v="635.44000000000005"/>
    <n v="0.24"/>
    <n v="2414.672"/>
    <n v="597.02585494585946"/>
    <x v="1"/>
    <n v="10"/>
    <x v="5"/>
    <n v="0.24724925577712395"/>
    <n v="7.5538209744429054E-5"/>
    <x v="0"/>
    <s v="Oct-2024"/>
    <n v="202410"/>
  </r>
  <r>
    <s v="397c1d78-4198-4cd4-a500-22d562770269"/>
    <x v="516"/>
    <x v="6732"/>
    <x v="0"/>
    <x v="1"/>
    <x v="5"/>
    <n v="4"/>
    <n v="572.88"/>
    <n v="0.28000000000000003"/>
    <n v="1649.8943999999999"/>
    <n v="83.859304841889696"/>
    <x v="1"/>
    <n v="10"/>
    <x v="5"/>
    <n v="5.0827074049035928E-2"/>
    <n v="1.2218963831867058E-4"/>
    <x v="0"/>
    <s v="Oct-2024"/>
    <n v="202410"/>
  </r>
  <r>
    <s v="131e9bb7-fe91-4bf1-85dc-4da8e3be7154"/>
    <x v="528"/>
    <x v="6733"/>
    <x v="2"/>
    <x v="1"/>
    <x v="6"/>
    <n v="7"/>
    <n v="773.43"/>
    <n v="0.21"/>
    <n v="4277.0679"/>
    <n v="813.31811113054198"/>
    <x v="1"/>
    <n v="10"/>
    <x v="5"/>
    <n v="0.19015786752661606"/>
    <n v="3.8788254916411312E-5"/>
    <x v="0"/>
    <s v="Oct-2024"/>
    <n v="202410"/>
  </r>
  <r>
    <s v="4c243937-81ca-4796-ae3e-3321e9ea79bd"/>
    <x v="529"/>
    <x v="4942"/>
    <x v="1"/>
    <x v="1"/>
    <x v="6"/>
    <n v="6"/>
    <n v="353.66"/>
    <n v="0.26"/>
    <n v="1570.2503999999999"/>
    <n v="461.38616242785832"/>
    <x v="1"/>
    <n v="10"/>
    <x v="5"/>
    <n v="0.29382967355261197"/>
    <n v="1.225282286188241E-4"/>
    <x v="0"/>
    <s v="Oct-2024"/>
    <n v="202410"/>
  </r>
  <r>
    <s v="862176ef-3591-4037-9daa-b77bba35a24f"/>
    <x v="516"/>
    <x v="5302"/>
    <x v="2"/>
    <x v="0"/>
    <x v="1"/>
    <n v="9"/>
    <n v="810.32"/>
    <n v="0.15"/>
    <n v="6198.9480000000003"/>
    <n v="1259.091989233111"/>
    <x v="1"/>
    <n v="10"/>
    <x v="5"/>
    <n v="0.20311381693040673"/>
    <n v="2.0568006055220981E-5"/>
    <x v="0"/>
    <s v="Oct-2024"/>
    <n v="202410"/>
  </r>
  <r>
    <s v="3e630344-98ba-4412-9ac5-256502ce1a14"/>
    <x v="530"/>
    <x v="6734"/>
    <x v="2"/>
    <x v="0"/>
    <x v="2"/>
    <n v="6"/>
    <n v="613.27"/>
    <n v="0.14000000000000001"/>
    <n v="3164.4731999999999"/>
    <n v="925.64197235524034"/>
    <x v="1"/>
    <n v="10"/>
    <x v="5"/>
    <n v="0.2925106056689753"/>
    <n v="3.804740706920824E-5"/>
    <x v="0"/>
    <s v="Oct-2024"/>
    <n v="202410"/>
  </r>
  <r>
    <s v="771dd6d8-f528-43bb-b191-393fd0c3d206"/>
    <x v="527"/>
    <x v="6735"/>
    <x v="1"/>
    <x v="0"/>
    <x v="9"/>
    <n v="7"/>
    <n v="402.09"/>
    <n v="0.12"/>
    <n v="2476.8744000000002"/>
    <n v="494.16853308080891"/>
    <x v="1"/>
    <n v="10"/>
    <x v="5"/>
    <n v="0.19951295595804489"/>
    <n v="4.2634378230886476E-5"/>
    <x v="0"/>
    <s v="Oct-2024"/>
    <n v="202410"/>
  </r>
  <r>
    <s v="aaa84452-d372-4070-b1ff-e8a918d25fd4"/>
    <x v="526"/>
    <x v="6736"/>
    <x v="2"/>
    <x v="1"/>
    <x v="0"/>
    <n v="1"/>
    <n v="443.55"/>
    <n v="0.03"/>
    <n v="430.24349999999998"/>
    <n v="30.321192491030981"/>
    <x v="1"/>
    <n v="10"/>
    <x v="5"/>
    <n v="7.0474492911644177E-2"/>
    <n v="6.7636117686844767E-5"/>
    <x v="0"/>
    <s v="Oct-2024"/>
    <n v="202410"/>
  </r>
  <r>
    <s v="e12dd4f6-5843-4478-9566-2eb12f97e444"/>
    <x v="524"/>
    <x v="6737"/>
    <x v="3"/>
    <x v="0"/>
    <x v="4"/>
    <n v="4"/>
    <n v="33.89"/>
    <n v="0.22"/>
    <n v="105.7368"/>
    <n v="21.7916108518987"/>
    <x v="1"/>
    <n v="10"/>
    <x v="5"/>
    <n v="0.20609296717792386"/>
    <n v="1.622897609914429E-3"/>
    <x v="0"/>
    <s v="Oct-2024"/>
    <n v="202410"/>
  </r>
  <r>
    <s v="e10e061c-bb2f-4ae6-b5d2-add6fde1108b"/>
    <x v="509"/>
    <x v="6738"/>
    <x v="3"/>
    <x v="2"/>
    <x v="0"/>
    <n v="1"/>
    <n v="132.46"/>
    <n v="0.02"/>
    <n v="129.8108"/>
    <n v="17.757798995314769"/>
    <x v="1"/>
    <n v="10"/>
    <x v="5"/>
    <n v="0.13679754685522907"/>
    <n v="1.5098897780462024E-4"/>
    <x v="0"/>
    <s v="Oct-2024"/>
    <n v="202410"/>
  </r>
  <r>
    <s v="02540289-1c0d-4c3a-85c3-2ac54a57bc46"/>
    <x v="520"/>
    <x v="6739"/>
    <x v="3"/>
    <x v="2"/>
    <x v="0"/>
    <n v="1"/>
    <n v="563.91"/>
    <n v="0.22"/>
    <n v="439.84980000000002"/>
    <n v="112.2041814100148"/>
    <x v="1"/>
    <n v="10"/>
    <x v="5"/>
    <n v="0.25509658390208384"/>
    <n v="3.9013317728006246E-4"/>
    <x v="0"/>
    <s v="Oct-2024"/>
    <n v="202410"/>
  </r>
  <r>
    <s v="5ba1cc8e-e84b-4d44-ac2a-b702dd806a5d"/>
    <x v="520"/>
    <x v="6740"/>
    <x v="2"/>
    <x v="2"/>
    <x v="0"/>
    <n v="3"/>
    <n v="639.80999999999995"/>
    <n v="0.09"/>
    <n v="1746.6813"/>
    <n v="268.06096289056802"/>
    <x v="1"/>
    <n v="10"/>
    <x v="5"/>
    <n v="0.15346873118213838"/>
    <n v="4.6888920148168992E-5"/>
    <x v="0"/>
    <s v="Oct-2024"/>
    <n v="202410"/>
  </r>
  <r>
    <s v="e5f8b7f3-77a9-4487-9362-bce58f52f12d"/>
    <x v="517"/>
    <x v="6741"/>
    <x v="3"/>
    <x v="2"/>
    <x v="7"/>
    <n v="2"/>
    <n v="36.68"/>
    <n v="0.28999999999999998"/>
    <n v="52.085599999999999"/>
    <n v="11.771026067598079"/>
    <x v="1"/>
    <n v="10"/>
    <x v="5"/>
    <n v="0.22599386524486767"/>
    <n v="3.9531079607415479E-3"/>
    <x v="0"/>
    <s v="Oct-2024"/>
    <n v="202410"/>
  </r>
  <r>
    <s v="49cc361f-03c8-42ff-8e78-66e4c84fdef5"/>
    <x v="515"/>
    <x v="6742"/>
    <x v="1"/>
    <x v="1"/>
    <x v="6"/>
    <n v="1"/>
    <n v="393.88"/>
    <n v="0.03"/>
    <n v="382.06360000000001"/>
    <n v="77.661012901349309"/>
    <x v="1"/>
    <n v="10"/>
    <x v="5"/>
    <n v="0.20326723849471479"/>
    <n v="7.6165329541992476E-5"/>
    <x v="0"/>
    <s v="Oct-2024"/>
    <n v="202410"/>
  </r>
  <r>
    <s v="c51be935-7c42-4006-8d04-1de4162bf338"/>
    <x v="517"/>
    <x v="2775"/>
    <x v="3"/>
    <x v="1"/>
    <x v="3"/>
    <n v="3"/>
    <n v="463.16"/>
    <n v="0.12"/>
    <n v="1222.7424000000001"/>
    <n v="220.75186826739929"/>
    <x v="1"/>
    <n v="10"/>
    <x v="5"/>
    <n v="0.18053832783372792"/>
    <n v="8.636324380343725E-5"/>
    <x v="0"/>
    <s v="Oct-2024"/>
    <n v="202410"/>
  </r>
  <r>
    <s v="eb46fa24-49a8-4f34-83d2-ea5383cae68a"/>
    <x v="530"/>
    <x v="6743"/>
    <x v="3"/>
    <x v="2"/>
    <x v="4"/>
    <n v="8"/>
    <n v="196.5"/>
    <n v="0.27"/>
    <n v="1147.56"/>
    <n v="139.4191143873966"/>
    <x v="1"/>
    <n v="10"/>
    <x v="5"/>
    <n v="0.12149178638798547"/>
    <n v="1.717557251908397E-4"/>
    <x v="0"/>
    <s v="Oct-2024"/>
    <n v="202410"/>
  </r>
  <r>
    <s v="a2b78c78-dd9b-4ea3-bf87-dda37f09bf18"/>
    <x v="531"/>
    <x v="6744"/>
    <x v="3"/>
    <x v="0"/>
    <x v="0"/>
    <n v="3"/>
    <n v="104.89"/>
    <n v="0.27"/>
    <n v="229.70910000000001"/>
    <n v="42.979852609722542"/>
    <x v="1"/>
    <n v="10"/>
    <x v="5"/>
    <n v="0.18710557226388741"/>
    <n v="8.5804175803222426E-4"/>
    <x v="0"/>
    <s v="Oct-2024"/>
    <n v="202410"/>
  </r>
  <r>
    <s v="8fba33a3-085c-4db9-a692-6c82ea4d501c"/>
    <x v="510"/>
    <x v="6745"/>
    <x v="0"/>
    <x v="0"/>
    <x v="1"/>
    <n v="2"/>
    <n v="182.78"/>
    <n v="0.04"/>
    <n v="350.93759999999997"/>
    <n v="42.856923051494718"/>
    <x v="1"/>
    <n v="10"/>
    <x v="5"/>
    <n v="0.12212120630988164"/>
    <n v="1.09421162052741E-4"/>
    <x v="0"/>
    <s v="Oct-2024"/>
    <n v="202410"/>
  </r>
  <r>
    <s v="6da55a2b-b19c-4970-87c6-b26102059dfb"/>
    <x v="532"/>
    <x v="6746"/>
    <x v="3"/>
    <x v="0"/>
    <x v="5"/>
    <n v="2"/>
    <n v="765.73"/>
    <n v="0.12"/>
    <n v="1347.6848"/>
    <n v="398.638539456883"/>
    <x v="1"/>
    <n v="10"/>
    <x v="5"/>
    <n v="0.29579508461984805"/>
    <n v="7.8356600890653363E-5"/>
    <x v="0"/>
    <s v="Oct-2024"/>
    <n v="202410"/>
  </r>
  <r>
    <s v="e9b6d4cc-367b-4e71-b070-af0b99804130"/>
    <x v="519"/>
    <x v="6747"/>
    <x v="0"/>
    <x v="0"/>
    <x v="8"/>
    <n v="1"/>
    <n v="393"/>
    <n v="7.0000000000000007E-2"/>
    <n v="365.49"/>
    <n v="46.156788635616643"/>
    <x v="1"/>
    <n v="10"/>
    <x v="5"/>
    <n v="0.12628741863147183"/>
    <n v="1.7811704834605599E-4"/>
    <x v="0"/>
    <s v="Oct-2024"/>
    <n v="202410"/>
  </r>
  <r>
    <s v="ae91e3c5-8639-46a2-b711-e0985bfc9d9f"/>
    <x v="521"/>
    <x v="6748"/>
    <x v="0"/>
    <x v="0"/>
    <x v="1"/>
    <n v="5"/>
    <n v="515.47"/>
    <n v="0.24"/>
    <n v="1958.7860000000001"/>
    <n v="251.93501782020999"/>
    <x v="1"/>
    <n v="10"/>
    <x v="5"/>
    <n v="0.12861793877442967"/>
    <n v="9.311890119696586E-5"/>
    <x v="0"/>
    <s v="Oct-2024"/>
    <n v="202410"/>
  </r>
  <r>
    <s v="223e7d35-4b80-4617-b427-88e935f28e66"/>
    <x v="514"/>
    <x v="6749"/>
    <x v="0"/>
    <x v="2"/>
    <x v="5"/>
    <n v="8"/>
    <n v="687.78"/>
    <n v="0.13"/>
    <n v="4786.9488000000001"/>
    <n v="628.87711205554967"/>
    <x v="1"/>
    <n v="10"/>
    <x v="5"/>
    <n v="0.13137326892979295"/>
    <n v="2.3626741109075578E-5"/>
    <x v="0"/>
    <s v="Oct-2024"/>
    <n v="202410"/>
  </r>
  <r>
    <s v="5e5b97d0-74f0-4780-9e80-0ee81020b1bf"/>
    <x v="512"/>
    <x v="6750"/>
    <x v="1"/>
    <x v="1"/>
    <x v="3"/>
    <n v="8"/>
    <n v="282.49"/>
    <n v="0.16"/>
    <n v="1898.3327999999999"/>
    <n v="124.8455299378703"/>
    <x v="1"/>
    <n v="10"/>
    <x v="5"/>
    <n v="6.5765881481829894E-2"/>
    <n v="7.0798966335091504E-5"/>
    <x v="0"/>
    <s v="Oct-2024"/>
    <n v="202410"/>
  </r>
  <r>
    <s v="12a7c283-0a88-4b26-b196-9aa384c9f1df"/>
    <x v="521"/>
    <x v="6751"/>
    <x v="1"/>
    <x v="2"/>
    <x v="7"/>
    <n v="7"/>
    <n v="442.89"/>
    <n v="0.1"/>
    <n v="2790.2069999999999"/>
    <n v="240.39919017868431"/>
    <x v="1"/>
    <n v="10"/>
    <x v="5"/>
    <n v="8.6158191911454712E-2"/>
    <n v="3.2255671353415713E-5"/>
    <x v="0"/>
    <s v="Oct-2024"/>
    <n v="202410"/>
  </r>
  <r>
    <s v="e4bc4ea4-b4f4-4d0b-b4b2-766404428d99"/>
    <x v="526"/>
    <x v="6752"/>
    <x v="1"/>
    <x v="1"/>
    <x v="5"/>
    <n v="4"/>
    <n v="389.44"/>
    <n v="0.08"/>
    <n v="1433.1392000000001"/>
    <n v="123.1616388791621"/>
    <x v="1"/>
    <n v="10"/>
    <x v="5"/>
    <n v="8.5938364451382032E-2"/>
    <n v="5.1355792933442897E-5"/>
    <x v="0"/>
    <s v="Oct-2024"/>
    <n v="202410"/>
  </r>
  <r>
    <s v="b6f6177c-9b78-49b2-9402-dac6f21ef4e0"/>
    <x v="515"/>
    <x v="6753"/>
    <x v="0"/>
    <x v="0"/>
    <x v="7"/>
    <n v="4"/>
    <n v="212.9"/>
    <n v="0.06"/>
    <n v="800.50400000000002"/>
    <n v="132.81189392324109"/>
    <x v="1"/>
    <n v="10"/>
    <x v="5"/>
    <n v="0.16591034388740228"/>
    <n v="7.0455612963832783E-5"/>
    <x v="0"/>
    <s v="Oct-2024"/>
    <n v="202410"/>
  </r>
  <r>
    <s v="e88835cd-6934-4438-9a93-7d9ef85dc0f0"/>
    <x v="532"/>
    <x v="6754"/>
    <x v="0"/>
    <x v="2"/>
    <x v="2"/>
    <n v="2"/>
    <n v="440.32"/>
    <n v="0.13"/>
    <n v="766.15679999999998"/>
    <n v="205.71005530503871"/>
    <x v="1"/>
    <n v="10"/>
    <x v="5"/>
    <n v="0.26849602497170122"/>
    <n v="1.4761991279069769E-4"/>
    <x v="0"/>
    <s v="Oct-2024"/>
    <n v="202410"/>
  </r>
  <r>
    <s v="86063d23-a7bb-45c5-9422-cf6ebac4137c"/>
    <x v="510"/>
    <x v="6755"/>
    <x v="3"/>
    <x v="1"/>
    <x v="3"/>
    <n v="8"/>
    <n v="538.27"/>
    <n v="0.02"/>
    <n v="4220.0367999999999"/>
    <n v="1025.993994044127"/>
    <x v="1"/>
    <n v="10"/>
    <x v="5"/>
    <n v="0.24312441873590465"/>
    <n v="4.6445092611514671E-6"/>
    <x v="0"/>
    <s v="Oct-2024"/>
    <n v="202410"/>
  </r>
  <r>
    <s v="0b14afb1-f313-45cb-a406-ec5cd3ffdabb"/>
    <x v="511"/>
    <x v="6756"/>
    <x v="0"/>
    <x v="0"/>
    <x v="1"/>
    <n v="6"/>
    <n v="71.14"/>
    <n v="0.14000000000000001"/>
    <n v="367.08240000000001"/>
    <n v="34.846753489954963"/>
    <x v="1"/>
    <n v="10"/>
    <x v="5"/>
    <n v="9.4928968236981562E-2"/>
    <n v="3.2799175335020147E-4"/>
    <x v="0"/>
    <s v="Oct-2024"/>
    <n v="202410"/>
  </r>
  <r>
    <s v="654eaf27-4ab5-4e6e-86ce-57b41b2fe922"/>
    <x v="533"/>
    <x v="6757"/>
    <x v="2"/>
    <x v="0"/>
    <x v="4"/>
    <n v="1"/>
    <n v="722.96"/>
    <n v="0.25"/>
    <n v="542.22"/>
    <n v="36.699838382150723"/>
    <x v="1"/>
    <n v="10"/>
    <x v="5"/>
    <n v="6.7684405558907312E-2"/>
    <n v="3.4580059754343254E-4"/>
    <x v="0"/>
    <s v="Oct-2024"/>
    <n v="202410"/>
  </r>
  <r>
    <s v="e7be63a3-0b87-4a9b-910c-420d73119ddb"/>
    <x v="524"/>
    <x v="6758"/>
    <x v="0"/>
    <x v="1"/>
    <x v="6"/>
    <n v="8"/>
    <n v="354.02"/>
    <n v="0.26"/>
    <n v="2095.7984000000001"/>
    <n v="156.62187372414749"/>
    <x v="1"/>
    <n v="10"/>
    <x v="5"/>
    <n v="7.4731364297323383E-2"/>
    <n v="9.1802723009999445E-5"/>
    <x v="0"/>
    <s v="Oct-2024"/>
    <n v="202410"/>
  </r>
  <r>
    <s v="f999ca8e-a812-4a6f-84bc-1e91a39647c2"/>
    <x v="517"/>
    <x v="6759"/>
    <x v="2"/>
    <x v="1"/>
    <x v="8"/>
    <n v="7"/>
    <n v="621.92999999999995"/>
    <n v="0.05"/>
    <n v="4135.834499999999"/>
    <n v="493.84345480869803"/>
    <x v="1"/>
    <n v="10"/>
    <x v="5"/>
    <n v="0.11940600012130517"/>
    <n v="1.1484985678222862E-5"/>
    <x v="0"/>
    <s v="Oct-2024"/>
    <n v="202410"/>
  </r>
  <r>
    <s v="e3678e7a-d2a4-498e-b8c4-846a33c5c457"/>
    <x v="512"/>
    <x v="6760"/>
    <x v="3"/>
    <x v="1"/>
    <x v="0"/>
    <n v="5"/>
    <n v="44.99"/>
    <n v="0.27"/>
    <n v="164.21350000000001"/>
    <n v="19.10393924484654"/>
    <x v="1"/>
    <n v="10"/>
    <x v="5"/>
    <n v="0.11633598482978889"/>
    <n v="1.2002667259390976E-3"/>
    <x v="0"/>
    <s v="Oct-2024"/>
    <n v="202410"/>
  </r>
  <r>
    <s v="59c0bb99-4a22-49d7-b44e-d65ed8caa59b"/>
    <x v="534"/>
    <x v="6761"/>
    <x v="2"/>
    <x v="2"/>
    <x v="0"/>
    <n v="9"/>
    <n v="611.52"/>
    <n v="0.04"/>
    <n v="5283.5328"/>
    <n v="858.7286759793858"/>
    <x v="1"/>
    <n v="10"/>
    <x v="5"/>
    <n v="0.16252925996397444"/>
    <n v="7.2678644107215532E-6"/>
    <x v="0"/>
    <s v="Oct-2024"/>
    <n v="202410"/>
  </r>
  <r>
    <s v="fee31f42-1b23-4d1d-9da7-f0d6d59f205b"/>
    <x v="534"/>
    <x v="6762"/>
    <x v="2"/>
    <x v="1"/>
    <x v="1"/>
    <n v="1"/>
    <n v="528.96"/>
    <n v="0.19"/>
    <n v="428.45760000000013"/>
    <n v="90.877420796349668"/>
    <x v="1"/>
    <n v="10"/>
    <x v="5"/>
    <n v="0.2121036499209015"/>
    <n v="3.5919540229885057E-4"/>
    <x v="0"/>
    <s v="Oct-2024"/>
    <n v="202410"/>
  </r>
  <r>
    <s v="5f2e20ee-118a-45cd-885f-35a64cc28703"/>
    <x v="516"/>
    <x v="6763"/>
    <x v="1"/>
    <x v="0"/>
    <x v="1"/>
    <n v="5"/>
    <n v="272.95"/>
    <n v="0.13"/>
    <n v="1187.3325"/>
    <n v="295.51665124856783"/>
    <x v="1"/>
    <n v="10"/>
    <x v="5"/>
    <n v="0.24889123413076608"/>
    <n v="9.5255541307931864E-5"/>
    <x v="0"/>
    <s v="Oct-2024"/>
    <n v="202410"/>
  </r>
  <r>
    <s v="9bf35c3e-5aac-4150-862f-55ad49181a8b"/>
    <x v="516"/>
    <x v="6764"/>
    <x v="2"/>
    <x v="0"/>
    <x v="7"/>
    <n v="7"/>
    <n v="262.01"/>
    <n v="0.25"/>
    <n v="1375.5525"/>
    <n v="380.00433416007138"/>
    <x v="1"/>
    <n v="10"/>
    <x v="5"/>
    <n v="0.27625578388325517"/>
    <n v="1.3630886498334306E-4"/>
    <x v="0"/>
    <s v="Oct-2024"/>
    <n v="202410"/>
  </r>
  <r>
    <s v="6403194b-cfcc-474c-9440-1e819e595c40"/>
    <x v="529"/>
    <x v="6765"/>
    <x v="1"/>
    <x v="1"/>
    <x v="7"/>
    <n v="5"/>
    <n v="793.94"/>
    <n v="0.1"/>
    <n v="3572.73"/>
    <n v="350.193325407305"/>
    <x v="1"/>
    <n v="10"/>
    <x v="5"/>
    <n v="9.8018413204273763E-2"/>
    <n v="2.5190820465022546E-5"/>
    <x v="0"/>
    <s v="Oct-2024"/>
    <n v="202410"/>
  </r>
  <r>
    <s v="0f575ce9-340f-41e3-8f8b-6237157f5a98"/>
    <x v="535"/>
    <x v="6766"/>
    <x v="2"/>
    <x v="1"/>
    <x v="3"/>
    <n v="2"/>
    <n v="884.65"/>
    <n v="0.23"/>
    <n v="1362.3610000000001"/>
    <n v="324.68959616850952"/>
    <x v="1"/>
    <n v="10"/>
    <x v="5"/>
    <n v="0.23832860465655542"/>
    <n v="1.2999491324252531E-4"/>
    <x v="0"/>
    <s v="Oct-2024"/>
    <n v="202410"/>
  </r>
  <r>
    <s v="6fc693e6-096b-4153-a669-2b85eccb86e9"/>
    <x v="523"/>
    <x v="6767"/>
    <x v="2"/>
    <x v="2"/>
    <x v="2"/>
    <n v="7"/>
    <n v="218.59"/>
    <n v="0.06"/>
    <n v="1438.3222000000001"/>
    <n v="121.9752174897842"/>
    <x v="1"/>
    <n v="10"/>
    <x v="5"/>
    <n v="8.4803820374728417E-2"/>
    <n v="3.9212354505826296E-5"/>
    <x v="0"/>
    <s v="Oct-2024"/>
    <n v="202410"/>
  </r>
  <r>
    <s v="9194d11b-fd67-4a22-a62d-19c606c51581"/>
    <x v="514"/>
    <x v="6768"/>
    <x v="1"/>
    <x v="2"/>
    <x v="0"/>
    <n v="7"/>
    <n v="894.67"/>
    <n v="0.18"/>
    <n v="5135.4058000000005"/>
    <n v="875.00182577431849"/>
    <x v="1"/>
    <n v="10"/>
    <x v="5"/>
    <n v="0.17038611160471845"/>
    <n v="2.8741642968117535E-5"/>
    <x v="0"/>
    <s v="Oct-2024"/>
    <n v="202410"/>
  </r>
  <r>
    <s v="fbe0df16-0961-4c32-be3f-5dd73d729d96"/>
    <x v="516"/>
    <x v="6769"/>
    <x v="0"/>
    <x v="2"/>
    <x v="2"/>
    <n v="7"/>
    <n v="73.03"/>
    <n v="0.1"/>
    <n v="460.08900000000011"/>
    <n v="132.7203945510262"/>
    <x v="1"/>
    <n v="10"/>
    <x v="5"/>
    <n v="0.28846678479821553"/>
    <n v="1.9561432679329434E-4"/>
    <x v="0"/>
    <s v="Oct-2024"/>
    <n v="202410"/>
  </r>
  <r>
    <s v="6a977a42-2a83-4577-9d80-54253425fbc0"/>
    <x v="536"/>
    <x v="2259"/>
    <x v="2"/>
    <x v="1"/>
    <x v="4"/>
    <n v="7"/>
    <n v="372.83"/>
    <n v="0.04"/>
    <n v="2505.4176000000002"/>
    <n v="492.1655486989701"/>
    <x v="1"/>
    <n v="10"/>
    <x v="5"/>
    <n v="0.19644052500428275"/>
    <n v="1.532678624114399E-5"/>
    <x v="0"/>
    <s v="Oct-2024"/>
    <n v="202410"/>
  </r>
  <r>
    <s v="5d1d256d-3cb6-4ac6-b88c-263534db9bde"/>
    <x v="531"/>
    <x v="6770"/>
    <x v="1"/>
    <x v="2"/>
    <x v="7"/>
    <n v="9"/>
    <n v="870.52"/>
    <n v="0.21"/>
    <n v="6189.3972000000003"/>
    <n v="412.38800491250453"/>
    <x v="1"/>
    <n v="10"/>
    <x v="5"/>
    <n v="6.6628137052264877E-2"/>
    <n v="2.6803902648225578E-5"/>
    <x v="0"/>
    <s v="Oct-2024"/>
    <n v="202410"/>
  </r>
  <r>
    <s v="296f910c-b0ab-4fb1-a7ec-b1d13d7f8dc4"/>
    <x v="522"/>
    <x v="6771"/>
    <x v="3"/>
    <x v="0"/>
    <x v="2"/>
    <n v="4"/>
    <n v="487.39"/>
    <n v="0.12"/>
    <n v="1715.6128000000001"/>
    <n v="473.00107737634971"/>
    <x v="1"/>
    <n v="10"/>
    <x v="5"/>
    <n v="0.27570386358527382"/>
    <n v="6.1552350273907951E-5"/>
    <x v="0"/>
    <s v="Oct-2024"/>
    <n v="202410"/>
  </r>
  <r>
    <s v="a0cdbba5-45f7-4898-bcfb-0988c1ef9506"/>
    <x v="537"/>
    <x v="519"/>
    <x v="2"/>
    <x v="0"/>
    <x v="4"/>
    <n v="1"/>
    <n v="69.010000000000005"/>
    <n v="0.26"/>
    <n v="51.067400000000013"/>
    <n v="11.176822501784139"/>
    <x v="1"/>
    <n v="10"/>
    <x v="5"/>
    <n v="0.2188641384089289"/>
    <n v="3.7675699174032746E-3"/>
    <x v="0"/>
    <s v="Oct-2024"/>
    <n v="202410"/>
  </r>
  <r>
    <s v="8a0fa1d9-0367-4c57-8afe-c6cf8b1dd305"/>
    <x v="515"/>
    <x v="6772"/>
    <x v="2"/>
    <x v="0"/>
    <x v="5"/>
    <n v="2"/>
    <n v="16.940000000000001"/>
    <n v="0.28999999999999998"/>
    <n v="24.0548"/>
    <n v="2.9514035282864448"/>
    <x v="1"/>
    <n v="10"/>
    <x v="5"/>
    <n v="0.12269499344357238"/>
    <n v="8.5596221959858311E-3"/>
    <x v="0"/>
    <s v="Oct-2024"/>
    <n v="202410"/>
  </r>
  <r>
    <s v="319137d5-4365-4ef6-9f30-eb1fc53f2961"/>
    <x v="533"/>
    <x v="6125"/>
    <x v="0"/>
    <x v="2"/>
    <x v="8"/>
    <n v="1"/>
    <n v="203.51"/>
    <n v="0.18"/>
    <n v="166.87819999999999"/>
    <n v="35.539912661171833"/>
    <x v="1"/>
    <n v="10"/>
    <x v="5"/>
    <n v="0.21296917548949973"/>
    <n v="8.8447742125694073E-4"/>
    <x v="0"/>
    <s v="Oct-2024"/>
    <n v="202410"/>
  </r>
  <r>
    <s v="e1adaf15-6bed-49f9-9bcc-f20fe7ad13d0"/>
    <x v="538"/>
    <x v="6773"/>
    <x v="0"/>
    <x v="0"/>
    <x v="2"/>
    <n v="5"/>
    <n v="236.35"/>
    <n v="0.16"/>
    <n v="992.67"/>
    <n v="67.401123612291201"/>
    <x v="1"/>
    <n v="10"/>
    <x v="5"/>
    <n v="6.7898821977385435E-2"/>
    <n v="1.3539242648614343E-4"/>
    <x v="0"/>
    <s v="Oct-2024"/>
    <n v="202410"/>
  </r>
  <r>
    <s v="74ee2b81-03ae-4c70-924a-d4cdfaa64d5b"/>
    <x v="523"/>
    <x v="6774"/>
    <x v="2"/>
    <x v="0"/>
    <x v="9"/>
    <n v="4"/>
    <n v="320.35000000000002"/>
    <n v="0.28999999999999998"/>
    <n v="909.79399999999998"/>
    <n v="240.32878116088739"/>
    <x v="1"/>
    <n v="10"/>
    <x v="5"/>
    <n v="0.26415735997477163"/>
    <n v="2.2631496800374587E-4"/>
    <x v="0"/>
    <s v="Oct-2024"/>
    <n v="202410"/>
  </r>
  <r>
    <s v="931013a5-24fb-4a38-811e-44b50d13e221"/>
    <x v="517"/>
    <x v="6775"/>
    <x v="3"/>
    <x v="2"/>
    <x v="4"/>
    <n v="5"/>
    <n v="891.31"/>
    <n v="0.09"/>
    <n v="4055.4605000000001"/>
    <n v="1214.2312193487719"/>
    <x v="1"/>
    <n v="10"/>
    <x v="5"/>
    <n v="0.2994064963396319"/>
    <n v="2.0194993885404631E-5"/>
    <x v="0"/>
    <s v="Oct-2024"/>
    <n v="202410"/>
  </r>
  <r>
    <s v="155d25fb-96c2-48ae-a937-c1f824cd1b75"/>
    <x v="531"/>
    <x v="6776"/>
    <x v="1"/>
    <x v="2"/>
    <x v="0"/>
    <n v="4"/>
    <n v="679.78"/>
    <n v="0.22"/>
    <n v="2120.9135999999999"/>
    <n v="448.48289562259993"/>
    <x v="1"/>
    <n v="10"/>
    <x v="5"/>
    <n v="0.21145740949683192"/>
    <n v="8.090852923004502E-5"/>
    <x v="0"/>
    <s v="Oct-2024"/>
    <n v="202410"/>
  </r>
  <r>
    <s v="f41a7d42-b433-4f1a-bd0b-1de53536a6be"/>
    <x v="529"/>
    <x v="6777"/>
    <x v="1"/>
    <x v="1"/>
    <x v="9"/>
    <n v="5"/>
    <n v="527.70000000000005"/>
    <n v="0.28999999999999998"/>
    <n v="1873.335"/>
    <n v="448.42680647494092"/>
    <x v="1"/>
    <n v="10"/>
    <x v="5"/>
    <n v="0.23937352714540694"/>
    <n v="1.0991093424294106E-4"/>
    <x v="0"/>
    <s v="Oct-2024"/>
    <n v="202410"/>
  </r>
  <r>
    <s v="135531d9-fa51-4da3-8b48-9b3ae71ba82e"/>
    <x v="537"/>
    <x v="6778"/>
    <x v="2"/>
    <x v="2"/>
    <x v="4"/>
    <n v="1"/>
    <n v="537.36"/>
    <n v="0.12"/>
    <n v="472.8768"/>
    <n v="62.152340942290159"/>
    <x v="1"/>
    <n v="10"/>
    <x v="5"/>
    <n v="0.13143453208592631"/>
    <n v="2.2331397945511388E-4"/>
    <x v="0"/>
    <s v="Oct-2024"/>
    <n v="202410"/>
  </r>
  <r>
    <s v="6e94b653-8fbf-4388-ac58-ff44a8e5c669"/>
    <x v="534"/>
    <x v="6779"/>
    <x v="3"/>
    <x v="1"/>
    <x v="9"/>
    <n v="2"/>
    <n v="732.97"/>
    <n v="0.02"/>
    <n v="1436.6212"/>
    <n v="261.96864434671971"/>
    <x v="1"/>
    <n v="10"/>
    <x v="5"/>
    <n v="0.1823505349543218"/>
    <n v="1.3643123183759227E-5"/>
    <x v="0"/>
    <s v="Oct-2024"/>
    <n v="202410"/>
  </r>
  <r>
    <s v="61c5dc98-9b16-477d-806d-d8b95683e430"/>
    <x v="511"/>
    <x v="6780"/>
    <x v="0"/>
    <x v="1"/>
    <x v="8"/>
    <n v="1"/>
    <n v="729.78"/>
    <n v="0.01"/>
    <n v="722.48219999999992"/>
    <n v="74.350940921435949"/>
    <x v="1"/>
    <n v="10"/>
    <x v="5"/>
    <n v="0.10291041207857572"/>
    <n v="1.3702759735810792E-5"/>
    <x v="0"/>
    <s v="Oct-2024"/>
    <n v="202410"/>
  </r>
  <r>
    <s v="869a74e9-0a15-4f2b-a9d1-ac918deda01d"/>
    <x v="521"/>
    <x v="6781"/>
    <x v="3"/>
    <x v="0"/>
    <x v="6"/>
    <n v="2"/>
    <n v="966.83"/>
    <n v="0.13"/>
    <n v="1682.2842000000001"/>
    <n v="315.94753221871463"/>
    <x v="1"/>
    <n v="10"/>
    <x v="5"/>
    <n v="0.18780865457733872"/>
    <n v="6.7230019755282728E-5"/>
    <x v="0"/>
    <s v="Oct-2024"/>
    <n v="202410"/>
  </r>
  <r>
    <s v="3da083d5-e43e-4f85-b987-4c6e1ccb700f"/>
    <x v="514"/>
    <x v="6782"/>
    <x v="2"/>
    <x v="0"/>
    <x v="7"/>
    <n v="3"/>
    <n v="541.08000000000004"/>
    <n v="0.02"/>
    <n v="1590.7752"/>
    <n v="347.06902348306761"/>
    <x v="1"/>
    <n v="10"/>
    <x v="5"/>
    <n v="0.21817603359863016"/>
    <n v="1.2321036938468741E-5"/>
    <x v="0"/>
    <s v="Oct-2024"/>
    <n v="202410"/>
  </r>
  <r>
    <s v="91dc2f7a-7f69-4322-97e0-7e6921e3e03d"/>
    <x v="532"/>
    <x v="6783"/>
    <x v="0"/>
    <x v="1"/>
    <x v="9"/>
    <n v="9"/>
    <n v="939.17"/>
    <n v="0.15"/>
    <n v="7184.6504999999988"/>
    <n v="718.64145960934741"/>
    <x v="1"/>
    <n v="10"/>
    <x v="5"/>
    <n v="0.10002455368000816"/>
    <n v="1.7746165940848481E-5"/>
    <x v="0"/>
    <s v="Oct-2024"/>
    <n v="202410"/>
  </r>
  <r>
    <s v="63ab56f8-4055-494e-9c9a-3f63e2e4afde"/>
    <x v="517"/>
    <x v="6784"/>
    <x v="3"/>
    <x v="1"/>
    <x v="9"/>
    <n v="2"/>
    <n v="93.9"/>
    <n v="0.19"/>
    <n v="152.11799999999999"/>
    <n v="18.151965851429239"/>
    <x v="1"/>
    <n v="10"/>
    <x v="5"/>
    <n v="0.11932819161065251"/>
    <n v="1.0117145899893503E-3"/>
    <x v="0"/>
    <s v="Oct-2024"/>
    <n v="202410"/>
  </r>
  <r>
    <s v="d4f00445-e431-4c3d-9356-3ff1906c35a4"/>
    <x v="538"/>
    <x v="6785"/>
    <x v="1"/>
    <x v="2"/>
    <x v="2"/>
    <n v="1"/>
    <n v="350.54"/>
    <n v="0.03"/>
    <n v="340.02379999999999"/>
    <n v="76.40408306988131"/>
    <x v="1"/>
    <n v="10"/>
    <x v="5"/>
    <n v="0.22470216223064771"/>
    <n v="8.5582244537000046E-5"/>
    <x v="0"/>
    <s v="Oct-2024"/>
    <n v="202410"/>
  </r>
  <r>
    <s v="25b75425-ce7a-436b-8f0b-bbfcf78bfd28"/>
    <x v="538"/>
    <x v="4750"/>
    <x v="0"/>
    <x v="2"/>
    <x v="5"/>
    <n v="6"/>
    <n v="247.49"/>
    <n v="0.04"/>
    <n v="1425.5424"/>
    <n v="160.09063898428741"/>
    <x v="1"/>
    <n v="10"/>
    <x v="5"/>
    <n v="0.11230156253808193"/>
    <n v="2.6937115304322059E-5"/>
    <x v="0"/>
    <s v="Oct-2024"/>
    <n v="202410"/>
  </r>
  <r>
    <s v="100ce8de-b364-4714-800b-a2918a21690a"/>
    <x v="509"/>
    <x v="6786"/>
    <x v="3"/>
    <x v="0"/>
    <x v="9"/>
    <n v="2"/>
    <n v="670.31"/>
    <n v="0.06"/>
    <n v="1260.1828"/>
    <n v="144.61787340956309"/>
    <x v="1"/>
    <n v="10"/>
    <x v="5"/>
    <n v="0.11475944078078441"/>
    <n v="4.475541167519506E-5"/>
    <x v="0"/>
    <s v="Oct-2024"/>
    <n v="202410"/>
  </r>
  <r>
    <s v="824d2b40-4e1c-42c2-b342-7998a6483aeb"/>
    <x v="524"/>
    <x v="6787"/>
    <x v="3"/>
    <x v="0"/>
    <x v="2"/>
    <n v="2"/>
    <n v="131.44"/>
    <n v="0.24"/>
    <n v="199.78880000000001"/>
    <n v="34.924579527537873"/>
    <x v="1"/>
    <n v="10"/>
    <x v="5"/>
    <n v="0.17480749435172477"/>
    <n v="9.1296409007912357E-4"/>
    <x v="0"/>
    <s v="Oct-2024"/>
    <n v="202410"/>
  </r>
  <r>
    <s v="ae557fad-ab10-4b3f-9d1e-565a89ef93c3"/>
    <x v="515"/>
    <x v="6788"/>
    <x v="3"/>
    <x v="1"/>
    <x v="6"/>
    <n v="9"/>
    <n v="528.04"/>
    <n v="0.02"/>
    <n v="4657.3127999999997"/>
    <n v="598.71959521413385"/>
    <x v="1"/>
    <n v="10"/>
    <x v="5"/>
    <n v="0.12855473122057293"/>
    <n v="4.2084353878914903E-6"/>
    <x v="0"/>
    <s v="Oct-2024"/>
    <n v="202410"/>
  </r>
  <r>
    <s v="7e895b09-c505-4a2c-9ea1-330b6d242375"/>
    <x v="536"/>
    <x v="6789"/>
    <x v="1"/>
    <x v="1"/>
    <x v="4"/>
    <n v="4"/>
    <n v="706.45"/>
    <n v="0.17"/>
    <n v="2345.4140000000002"/>
    <n v="703.02072024411632"/>
    <x v="1"/>
    <n v="10"/>
    <x v="5"/>
    <n v="0.29974269798172787"/>
    <n v="6.0159954703092933E-5"/>
    <x v="0"/>
    <s v="Oct-2024"/>
    <n v="202410"/>
  </r>
  <r>
    <s v="932a265d-1fe6-4197-9fdc-a3037f1d8626"/>
    <x v="532"/>
    <x v="512"/>
    <x v="3"/>
    <x v="2"/>
    <x v="1"/>
    <n v="3"/>
    <n v="442.02"/>
    <n v="0.19"/>
    <n v="1074.1086"/>
    <n v="176.520817126167"/>
    <x v="1"/>
    <n v="10"/>
    <x v="5"/>
    <n v="0.16434168493406254"/>
    <n v="1.4328160113418701E-4"/>
    <x v="0"/>
    <s v="Oct-2024"/>
    <n v="202410"/>
  </r>
  <r>
    <s v="bd6bb972-7749-4d72-9558-412d6f8161da"/>
    <x v="522"/>
    <x v="6790"/>
    <x v="2"/>
    <x v="0"/>
    <x v="4"/>
    <n v="6"/>
    <n v="35.950000000000003"/>
    <n v="0.1"/>
    <n v="194.13"/>
    <n v="39.774511136441447"/>
    <x v="1"/>
    <n v="10"/>
    <x v="5"/>
    <n v="0.20488595856612296"/>
    <n v="4.6360686138154843E-4"/>
    <x v="0"/>
    <s v="Oct-2024"/>
    <n v="202410"/>
  </r>
  <r>
    <s v="c8f8bba8-832b-4d0b-bfc1-eb25e7dbbaff"/>
    <x v="529"/>
    <x v="6309"/>
    <x v="2"/>
    <x v="2"/>
    <x v="5"/>
    <n v="2"/>
    <n v="431.59"/>
    <n v="0.05"/>
    <n v="820.02099999999996"/>
    <n v="53.436574476959578"/>
    <x v="1"/>
    <n v="10"/>
    <x v="5"/>
    <n v="6.5164885383373811E-2"/>
    <n v="5.792534581431452E-5"/>
    <x v="0"/>
    <s v="Oct-2024"/>
    <n v="202410"/>
  </r>
  <r>
    <s v="b4d932b5-3e02-4a27-a6de-a7d5d2b376e9"/>
    <x v="521"/>
    <x v="6791"/>
    <x v="3"/>
    <x v="1"/>
    <x v="0"/>
    <n v="1"/>
    <n v="794.06"/>
    <n v="0.22"/>
    <n v="619.36680000000001"/>
    <n v="185.2484697218668"/>
    <x v="1"/>
    <n v="10"/>
    <x v="5"/>
    <n v="0.29909331549877521"/>
    <n v="2.770571493338035E-4"/>
    <x v="0"/>
    <s v="Oct-2024"/>
    <n v="202410"/>
  </r>
  <r>
    <s v="2815bf46-7e34-41a4-8152-8a03f3126319"/>
    <x v="532"/>
    <x v="6792"/>
    <x v="3"/>
    <x v="0"/>
    <x v="8"/>
    <n v="7"/>
    <n v="87.96"/>
    <n v="0.17"/>
    <n v="511.04759999999987"/>
    <n v="99.83640970285245"/>
    <x v="1"/>
    <n v="10"/>
    <x v="5"/>
    <n v="0.1953563810941534"/>
    <n v="2.760995257584617E-4"/>
    <x v="0"/>
    <s v="Oct-2024"/>
    <n v="202410"/>
  </r>
  <r>
    <s v="a4594502-a2ad-452d-a531-2ef75432a0df"/>
    <x v="532"/>
    <x v="6793"/>
    <x v="3"/>
    <x v="1"/>
    <x v="5"/>
    <n v="3"/>
    <n v="982.82"/>
    <n v="0.27"/>
    <n v="2152.3757999999998"/>
    <n v="111.20747955197071"/>
    <x v="1"/>
    <n v="10"/>
    <x v="5"/>
    <n v="5.1667315508737238E-2"/>
    <n v="9.1573228058037081E-5"/>
    <x v="0"/>
    <s v="Oct-2024"/>
    <n v="202410"/>
  </r>
  <r>
    <s v="bd6fe22b-f0da-4013-b788-d859756f5872"/>
    <x v="515"/>
    <x v="6794"/>
    <x v="0"/>
    <x v="0"/>
    <x v="2"/>
    <n v="8"/>
    <n v="824.52"/>
    <n v="0.06"/>
    <n v="6200.3903999999993"/>
    <n v="1060.4101014725111"/>
    <x v="1"/>
    <n v="10"/>
    <x v="5"/>
    <n v="0.17102311839469192"/>
    <n v="9.096201426284383E-6"/>
    <x v="0"/>
    <s v="Oct-2024"/>
    <n v="202410"/>
  </r>
  <r>
    <s v="a48771d4-ab02-4ecb-93fa-df5e2f1fb265"/>
    <x v="529"/>
    <x v="6795"/>
    <x v="2"/>
    <x v="2"/>
    <x v="4"/>
    <n v="3"/>
    <n v="15.43"/>
    <n v="0.28999999999999998"/>
    <n v="32.865900000000003"/>
    <n v="7.1794438146640953"/>
    <x v="1"/>
    <n v="10"/>
    <x v="5"/>
    <n v="0.21844659098530983"/>
    <n v="6.264852019874703E-3"/>
    <x v="0"/>
    <s v="Oct-2024"/>
    <n v="202410"/>
  </r>
  <r>
    <s v="d4741829-abd6-45ae-8ea5-0dff11ce5113"/>
    <x v="520"/>
    <x v="6796"/>
    <x v="2"/>
    <x v="1"/>
    <x v="2"/>
    <n v="4"/>
    <n v="313.52"/>
    <n v="0.13"/>
    <n v="1091.0496000000001"/>
    <n v="171.27981641564631"/>
    <x v="1"/>
    <n v="10"/>
    <x v="5"/>
    <n v="0.15698627854833208"/>
    <n v="1.0366164837968871E-4"/>
    <x v="0"/>
    <s v="Oct-2024"/>
    <n v="202410"/>
  </r>
  <r>
    <s v="870157b8-304c-4a8e-bdb8-1c13db8cf364"/>
    <x v="538"/>
    <x v="6797"/>
    <x v="2"/>
    <x v="2"/>
    <x v="7"/>
    <n v="7"/>
    <n v="785.31"/>
    <n v="0.16"/>
    <n v="4617.6228000000001"/>
    <n v="776.00515085139966"/>
    <x v="1"/>
    <n v="10"/>
    <x v="5"/>
    <n v="0.16805295375174423"/>
    <n v="2.9105885391938033E-5"/>
    <x v="0"/>
    <s v="Oct-2024"/>
    <n v="202410"/>
  </r>
  <r>
    <s v="71621b7b-c769-45ab-ad4e-ef5ed03d0bec"/>
    <x v="530"/>
    <x v="6798"/>
    <x v="1"/>
    <x v="0"/>
    <x v="7"/>
    <n v="7"/>
    <n v="736.61"/>
    <n v="0.18"/>
    <n v="4228.1414000000004"/>
    <n v="1136.9183000045959"/>
    <x v="1"/>
    <n v="10"/>
    <x v="5"/>
    <n v="0.26889315953449328"/>
    <n v="3.490895550465743E-5"/>
    <x v="0"/>
    <s v="Oct-2024"/>
    <n v="202410"/>
  </r>
  <r>
    <s v="0b748e70-df32-407f-a510-2565ca831ee8"/>
    <x v="530"/>
    <x v="6799"/>
    <x v="1"/>
    <x v="1"/>
    <x v="3"/>
    <n v="5"/>
    <n v="234.55"/>
    <n v="0.25"/>
    <n v="879.5625"/>
    <n v="194.5782981288711"/>
    <x v="1"/>
    <n v="10"/>
    <x v="5"/>
    <n v="0.2212216847908717"/>
    <n v="2.1317416329140907E-4"/>
    <x v="0"/>
    <s v="Oct-2024"/>
    <n v="202410"/>
  </r>
  <r>
    <s v="37297ebc-3353-4d34-9213-f6fc7f467066"/>
    <x v="522"/>
    <x v="6800"/>
    <x v="1"/>
    <x v="0"/>
    <x v="6"/>
    <n v="4"/>
    <n v="711.97"/>
    <n v="0.16"/>
    <n v="2392.2192"/>
    <n v="640.18635826624677"/>
    <x v="1"/>
    <n v="10"/>
    <x v="5"/>
    <n v="0.26761191376870763"/>
    <n v="5.6182142506004466E-5"/>
    <x v="0"/>
    <s v="Oct-2024"/>
    <n v="202410"/>
  </r>
  <r>
    <s v="1ba9f993-8877-4308-bc4a-c44d9a4b9abe"/>
    <x v="516"/>
    <x v="6801"/>
    <x v="3"/>
    <x v="1"/>
    <x v="5"/>
    <n v="9"/>
    <n v="358.82"/>
    <n v="0.15"/>
    <n v="2744.973"/>
    <n v="307.22554049217769"/>
    <x v="1"/>
    <n v="10"/>
    <x v="5"/>
    <n v="0.11192297355645309"/>
    <n v="4.6448544302621549E-5"/>
    <x v="0"/>
    <s v="Oct-2024"/>
    <n v="202410"/>
  </r>
  <r>
    <s v="ac4b85d0-e0b1-4c19-8cb0-d254335ef830"/>
    <x v="509"/>
    <x v="4506"/>
    <x v="1"/>
    <x v="2"/>
    <x v="7"/>
    <n v="6"/>
    <n v="836.68"/>
    <n v="0.2"/>
    <n v="4016.0639999999999"/>
    <n v="696.96916702635099"/>
    <x v="1"/>
    <n v="10"/>
    <x v="5"/>
    <n v="0.17354533369646277"/>
    <n v="3.9840002549760165E-5"/>
    <x v="0"/>
    <s v="Oct-2024"/>
    <n v="202410"/>
  </r>
  <r>
    <s v="750ac467-3431-4073-bc4f-a79ad7b17b64"/>
    <x v="514"/>
    <x v="6802"/>
    <x v="1"/>
    <x v="0"/>
    <x v="7"/>
    <n v="5"/>
    <n v="647.79999999999995"/>
    <n v="0.02"/>
    <n v="3174.22"/>
    <n v="333.92955688999382"/>
    <x v="1"/>
    <n v="10"/>
    <x v="5"/>
    <n v="0.10520050812167835"/>
    <n v="6.1747452917567151E-6"/>
    <x v="0"/>
    <s v="Oct-2024"/>
    <n v="202410"/>
  </r>
  <r>
    <s v="9df5ae95-2c70-4308-bce2-9548705a0fec"/>
    <x v="521"/>
    <x v="1872"/>
    <x v="2"/>
    <x v="0"/>
    <x v="6"/>
    <n v="4"/>
    <n v="418.7"/>
    <n v="0.17"/>
    <n v="1390.0840000000001"/>
    <n v="275.6443732825785"/>
    <x v="1"/>
    <n v="10"/>
    <x v="5"/>
    <n v="0.19829332132632163"/>
    <n v="1.0150465727251016E-4"/>
    <x v="0"/>
    <s v="Oct-2024"/>
    <n v="202410"/>
  </r>
  <r>
    <s v="2e716fd5-3e5a-4e2e-9db6-b2816366cf2e"/>
    <x v="517"/>
    <x v="6803"/>
    <x v="1"/>
    <x v="0"/>
    <x v="6"/>
    <n v="8"/>
    <n v="904.66"/>
    <n v="0.01"/>
    <n v="7164.9071999999996"/>
    <n v="1261.345832055699"/>
    <x v="1"/>
    <n v="10"/>
    <x v="5"/>
    <n v="0.17604496427472208"/>
    <n v="1.3817345743152124E-6"/>
    <x v="0"/>
    <s v="Oct-2024"/>
    <n v="202410"/>
  </r>
  <r>
    <s v="d50ffc5c-d012-460d-9893-6aba6792ff68"/>
    <x v="518"/>
    <x v="6804"/>
    <x v="3"/>
    <x v="2"/>
    <x v="1"/>
    <n v="8"/>
    <n v="609.04"/>
    <n v="0.25"/>
    <n v="3654.24"/>
    <n v="779.56600389495873"/>
    <x v="1"/>
    <n v="10"/>
    <x v="5"/>
    <n v="0.21333191139469734"/>
    <n v="5.1310258767897025E-5"/>
    <x v="0"/>
    <s v="Oct-2024"/>
    <n v="202410"/>
  </r>
  <r>
    <s v="989953b6-47f1-44c7-9ad6-f82ca70a495c"/>
    <x v="516"/>
    <x v="6805"/>
    <x v="1"/>
    <x v="1"/>
    <x v="5"/>
    <n v="6"/>
    <n v="952.77"/>
    <n v="0.24"/>
    <n v="4344.6311999999998"/>
    <n v="446.15303967464632"/>
    <x v="1"/>
    <n v="10"/>
    <x v="5"/>
    <n v="0.10269065868574676"/>
    <n v="4.1982850005772642E-5"/>
    <x v="0"/>
    <s v="Oct-2024"/>
    <n v="202410"/>
  </r>
  <r>
    <s v="a6462568-91d7-41ac-aab5-09926f4b01e0"/>
    <x v="519"/>
    <x v="3792"/>
    <x v="0"/>
    <x v="2"/>
    <x v="7"/>
    <n v="1"/>
    <n v="575.36"/>
    <n v="0.2"/>
    <n v="460.28800000000001"/>
    <n v="135.69734191524799"/>
    <x v="1"/>
    <n v="10"/>
    <x v="5"/>
    <n v="0.29480964508144464"/>
    <n v="3.4760845383759734E-4"/>
    <x v="0"/>
    <s v="Oct-2024"/>
    <n v="202410"/>
  </r>
  <r>
    <s v="4b217edf-3f07-4289-9366-dc2657ca45da"/>
    <x v="515"/>
    <x v="6806"/>
    <x v="2"/>
    <x v="1"/>
    <x v="4"/>
    <n v="5"/>
    <n v="619.52"/>
    <n v="0.26"/>
    <n v="2292.2240000000002"/>
    <n v="180.08072458961149"/>
    <x v="1"/>
    <n v="10"/>
    <x v="5"/>
    <n v="7.8561573646210608E-2"/>
    <n v="8.393595041322314E-5"/>
    <x v="0"/>
    <s v="Oct-2024"/>
    <n v="202410"/>
  </r>
  <r>
    <s v="cb1bd9dc-cc93-4db1-ab91-c33f348a89d4"/>
    <x v="511"/>
    <x v="6807"/>
    <x v="0"/>
    <x v="1"/>
    <x v="8"/>
    <n v="1"/>
    <n v="970.04"/>
    <n v="0.15"/>
    <n v="824.53399999999999"/>
    <n v="183.03873701160779"/>
    <x v="1"/>
    <n v="10"/>
    <x v="5"/>
    <n v="0.22199052678435066"/>
    <n v="1.5463279864747845E-4"/>
    <x v="0"/>
    <s v="Oct-2024"/>
    <n v="202410"/>
  </r>
  <r>
    <s v="ca5d4ba4-f96e-4dbc-a041-5f8c36bb95ee"/>
    <x v="515"/>
    <x v="6808"/>
    <x v="1"/>
    <x v="1"/>
    <x v="5"/>
    <n v="2"/>
    <n v="718.09"/>
    <n v="0.02"/>
    <n v="1407.4564"/>
    <n v="159.99660845716869"/>
    <x v="1"/>
    <n v="10"/>
    <x v="5"/>
    <n v="0.11367784356031824"/>
    <n v="1.3925831023966355E-5"/>
    <x v="0"/>
    <s v="Oct-2024"/>
    <n v="202410"/>
  </r>
  <r>
    <s v="253ff5f3-6317-42df-b7eb-23d518cc4f08"/>
    <x v="528"/>
    <x v="6809"/>
    <x v="1"/>
    <x v="1"/>
    <x v="7"/>
    <n v="6"/>
    <n v="59.39"/>
    <n v="0.1"/>
    <n v="320.70600000000002"/>
    <n v="18.220137689234971"/>
    <x v="1"/>
    <n v="10"/>
    <x v="5"/>
    <n v="5.681258750767048E-2"/>
    <n v="2.8063085816916429E-4"/>
    <x v="0"/>
    <s v="Oct-2024"/>
    <n v="202410"/>
  </r>
  <r>
    <s v="05e0bb52-9d4d-4c3c-9787-d7dd6ac9f8eb"/>
    <x v="512"/>
    <x v="6810"/>
    <x v="0"/>
    <x v="0"/>
    <x v="4"/>
    <n v="6"/>
    <n v="665.35"/>
    <n v="0.08"/>
    <n v="3672.732"/>
    <n v="215.72741593922211"/>
    <x v="1"/>
    <n v="10"/>
    <x v="5"/>
    <n v="5.8737587152893844E-2"/>
    <n v="2.0039578166879585E-5"/>
    <x v="0"/>
    <s v="Oct-2024"/>
    <n v="202410"/>
  </r>
  <r>
    <s v="ae24108a-e3f0-48d6-a3c3-ee5e56a627a1"/>
    <x v="526"/>
    <x v="6811"/>
    <x v="3"/>
    <x v="0"/>
    <x v="4"/>
    <n v="8"/>
    <n v="115.22"/>
    <n v="0.15"/>
    <n v="783.49599999999998"/>
    <n v="207.64350089864419"/>
    <x v="1"/>
    <n v="10"/>
    <x v="5"/>
    <n v="0.26502177534874993"/>
    <n v="1.6273216455476479E-4"/>
    <x v="0"/>
    <s v="Oct-2024"/>
    <n v="202410"/>
  </r>
  <r>
    <s v="41560ac8-2664-46f0-8a4d-7c1f8260d9e5"/>
    <x v="524"/>
    <x v="6812"/>
    <x v="1"/>
    <x v="1"/>
    <x v="7"/>
    <n v="5"/>
    <n v="53.44"/>
    <n v="0.01"/>
    <n v="264.52800000000002"/>
    <n v="41.073575010975283"/>
    <x v="1"/>
    <n v="10"/>
    <x v="5"/>
    <n v="0.15527118116409333"/>
    <n v="3.7425149700598802E-5"/>
    <x v="0"/>
    <s v="Oct-2024"/>
    <n v="202410"/>
  </r>
  <r>
    <s v="10b73d23-2981-442d-a56d-60532ecc9794"/>
    <x v="525"/>
    <x v="6813"/>
    <x v="0"/>
    <x v="2"/>
    <x v="9"/>
    <n v="4"/>
    <n v="752.65"/>
    <n v="0.01"/>
    <n v="2980.4940000000001"/>
    <n v="789.73923188962476"/>
    <x v="1"/>
    <n v="10"/>
    <x v="5"/>
    <n v="0.26496924063246718"/>
    <n v="3.3215970238490667E-6"/>
    <x v="0"/>
    <s v="Oct-2024"/>
    <n v="202410"/>
  </r>
  <r>
    <s v="677219f0-47bb-414e-8eec-2d904fee133e"/>
    <x v="529"/>
    <x v="6814"/>
    <x v="0"/>
    <x v="1"/>
    <x v="1"/>
    <n v="5"/>
    <n v="771.86"/>
    <n v="0.16"/>
    <n v="3241.8119999999999"/>
    <n v="429.48115345159408"/>
    <x v="1"/>
    <n v="10"/>
    <x v="5"/>
    <n v="0.13248181987468555"/>
    <n v="4.1458295545824374E-5"/>
    <x v="0"/>
    <s v="Oct-2024"/>
    <n v="202410"/>
  </r>
  <r>
    <s v="0e60de71-5c97-4644-91a1-477a8050245d"/>
    <x v="534"/>
    <x v="6815"/>
    <x v="2"/>
    <x v="1"/>
    <x v="5"/>
    <n v="2"/>
    <n v="565.03"/>
    <n v="0.15"/>
    <n v="960.55099999999993"/>
    <n v="157.01026103507499"/>
    <x v="1"/>
    <n v="10"/>
    <x v="5"/>
    <n v="0.16345853685548711"/>
    <n v="1.3273631488593525E-4"/>
    <x v="0"/>
    <s v="Oct-2024"/>
    <n v="202410"/>
  </r>
  <r>
    <s v="bf05a42c-ac82-4038-9e86-4540fccded61"/>
    <x v="537"/>
    <x v="6816"/>
    <x v="2"/>
    <x v="1"/>
    <x v="6"/>
    <n v="3"/>
    <n v="925.81"/>
    <n v="0.26"/>
    <n v="2055.2982000000002"/>
    <n v="137.08642502656349"/>
    <x v="1"/>
    <n v="10"/>
    <x v="5"/>
    <n v="6.6699043976471875E-2"/>
    <n v="9.3611720187367461E-5"/>
    <x v="0"/>
    <s v="Oct-2024"/>
    <n v="202410"/>
  </r>
  <r>
    <s v="f490a6c2-7f4c-4954-a7eb-dfe2e300d97d"/>
    <x v="511"/>
    <x v="6817"/>
    <x v="3"/>
    <x v="1"/>
    <x v="2"/>
    <n v="2"/>
    <n v="451.95"/>
    <n v="0.04"/>
    <n v="867.74399999999991"/>
    <n v="240.42854360287001"/>
    <x v="1"/>
    <n v="10"/>
    <x v="5"/>
    <n v="0.27707312710070026"/>
    <n v="4.4252682818895897E-5"/>
    <x v="0"/>
    <s v="Oct-2024"/>
    <n v="202410"/>
  </r>
  <r>
    <s v="38a70aa9-941c-4f32-9174-a0808d21c632"/>
    <x v="534"/>
    <x v="6818"/>
    <x v="2"/>
    <x v="2"/>
    <x v="1"/>
    <n v="2"/>
    <n v="311.13"/>
    <n v="0.23"/>
    <n v="479.14019999999999"/>
    <n v="46.880471606007767"/>
    <x v="1"/>
    <n v="10"/>
    <x v="5"/>
    <n v="9.7842910292243832E-2"/>
    <n v="3.6962041590332017E-4"/>
    <x v="0"/>
    <s v="Oct-2024"/>
    <n v="202410"/>
  </r>
  <r>
    <s v="c202531d-56dd-43c1-a5a1-8a9e69a7270c"/>
    <x v="535"/>
    <x v="6819"/>
    <x v="2"/>
    <x v="1"/>
    <x v="9"/>
    <n v="3"/>
    <n v="605.99"/>
    <n v="0.22"/>
    <n v="1418.0165999999999"/>
    <n v="170.3827519137611"/>
    <x v="1"/>
    <n v="10"/>
    <x v="5"/>
    <n v="0.12015568217872845"/>
    <n v="1.210140981424336E-4"/>
    <x v="0"/>
    <s v="Oct-2024"/>
    <n v="202410"/>
  </r>
  <r>
    <s v="7ee49c52-1cde-46d1-bd6a-bc293beda11e"/>
    <x v="513"/>
    <x v="6820"/>
    <x v="3"/>
    <x v="0"/>
    <x v="0"/>
    <n v="8"/>
    <n v="322.20999999999998"/>
    <n v="0.2"/>
    <n v="2062.1439999999998"/>
    <n v="202.0658398318516"/>
    <x v="1"/>
    <n v="10"/>
    <x v="5"/>
    <n v="9.798822964441456E-2"/>
    <n v="7.7589149933273335E-5"/>
    <x v="0"/>
    <s v="Oct-2024"/>
    <n v="202410"/>
  </r>
  <r>
    <s v="2cc14929-4e83-4cb5-863c-905cf7d78917"/>
    <x v="527"/>
    <x v="6821"/>
    <x v="1"/>
    <x v="1"/>
    <x v="9"/>
    <n v="9"/>
    <n v="768.42"/>
    <n v="0.28999999999999998"/>
    <n v="4910.2037999999993"/>
    <n v="464.39922300927037"/>
    <x v="1"/>
    <n v="10"/>
    <x v="5"/>
    <n v="9.4578400800649137E-2"/>
    <n v="4.1933086361914344E-5"/>
    <x v="0"/>
    <s v="Oct-2024"/>
    <n v="202410"/>
  </r>
  <r>
    <s v="8f0115d2-4eda-4b2e-b81b-d84173b8e8d2"/>
    <x v="533"/>
    <x v="6822"/>
    <x v="2"/>
    <x v="0"/>
    <x v="2"/>
    <n v="7"/>
    <n v="604.91"/>
    <n v="0.14000000000000001"/>
    <n v="3641.5581999999999"/>
    <n v="782.39873543599117"/>
    <x v="1"/>
    <n v="10"/>
    <x v="5"/>
    <n v="0.21485273404005767"/>
    <n v="3.306276966821511E-5"/>
    <x v="0"/>
    <s v="Oct-2024"/>
    <n v="202410"/>
  </r>
  <r>
    <s v="54fc2e34-810f-4b78-8198-0329f5442d1a"/>
    <x v="521"/>
    <x v="6823"/>
    <x v="3"/>
    <x v="1"/>
    <x v="3"/>
    <n v="7"/>
    <n v="159.37"/>
    <n v="0.08"/>
    <n v="1026.3427999999999"/>
    <n v="121.53194500277981"/>
    <x v="1"/>
    <n v="10"/>
    <x v="5"/>
    <n v="0.11841262490736995"/>
    <n v="7.1710933228157284E-5"/>
    <x v="0"/>
    <s v="Oct-2024"/>
    <n v="202410"/>
  </r>
  <r>
    <s v="8c7b3c6b-5d72-4ea2-818c-9a0bf885a491"/>
    <x v="534"/>
    <x v="3153"/>
    <x v="3"/>
    <x v="1"/>
    <x v="4"/>
    <n v="6"/>
    <n v="620.54999999999995"/>
    <n v="0.17"/>
    <n v="3090.338999999999"/>
    <n v="446.45302808905842"/>
    <x v="1"/>
    <n v="10"/>
    <x v="5"/>
    <n v="0.1444673312827682"/>
    <n v="4.5658421292939068E-5"/>
    <x v="0"/>
    <s v="Oct-2024"/>
    <n v="202410"/>
  </r>
  <r>
    <s v="cc01f8fa-c319-4bae-9d71-b97df9ffc96d"/>
    <x v="512"/>
    <x v="6824"/>
    <x v="0"/>
    <x v="2"/>
    <x v="1"/>
    <n v="3"/>
    <n v="769.41"/>
    <n v="0.28000000000000003"/>
    <n v="1661.9256"/>
    <n v="251.77399297621761"/>
    <x v="1"/>
    <n v="10"/>
    <x v="5"/>
    <n v="0.15149534550536894"/>
    <n v="1.2130506925219758E-4"/>
    <x v="0"/>
    <s v="Oct-2024"/>
    <n v="202410"/>
  </r>
  <r>
    <s v="052b1e2b-2eb4-4f5d-b290-a5a37022cc4e"/>
    <x v="508"/>
    <x v="1884"/>
    <x v="0"/>
    <x v="2"/>
    <x v="5"/>
    <n v="5"/>
    <n v="287.47000000000003"/>
    <n v="0.24"/>
    <n v="1092.386"/>
    <n v="105.8035579381564"/>
    <x v="1"/>
    <n v="10"/>
    <x v="5"/>
    <n v="9.6855468614717152E-2"/>
    <n v="1.6697394510731552E-4"/>
    <x v="0"/>
    <s v="Oct-2024"/>
    <n v="202410"/>
  </r>
  <r>
    <s v="a06727a7-c6bb-4ad7-82c7-48b45ab51759"/>
    <x v="525"/>
    <x v="6825"/>
    <x v="2"/>
    <x v="1"/>
    <x v="3"/>
    <n v="9"/>
    <n v="601.54"/>
    <n v="0.12"/>
    <n v="4764.1967999999997"/>
    <n v="1408.80038128757"/>
    <x v="1"/>
    <n v="10"/>
    <x v="5"/>
    <n v="0.29570574861382093"/>
    <n v="2.2165331205461537E-5"/>
    <x v="0"/>
    <s v="Oct-2024"/>
    <n v="202410"/>
  </r>
  <r>
    <s v="ed4b2cdd-82b2-4d0f-b441-8ca826e34c47"/>
    <x v="530"/>
    <x v="6826"/>
    <x v="2"/>
    <x v="0"/>
    <x v="6"/>
    <n v="2"/>
    <n v="334.17"/>
    <n v="0.16"/>
    <n v="561.40560000000005"/>
    <n v="83.69216145375924"/>
    <x v="1"/>
    <n v="10"/>
    <x v="5"/>
    <n v="0.14907610728100901"/>
    <n v="2.3939910823832182E-4"/>
    <x v="0"/>
    <s v="Oct-2024"/>
    <n v="202410"/>
  </r>
  <r>
    <s v="e204ac02-e0db-4550-b445-9a348af3e61c"/>
    <x v="527"/>
    <x v="6827"/>
    <x v="0"/>
    <x v="1"/>
    <x v="3"/>
    <n v="5"/>
    <n v="454.5"/>
    <n v="0.11"/>
    <n v="2022.5250000000001"/>
    <n v="390.1986968961395"/>
    <x v="1"/>
    <n v="10"/>
    <x v="5"/>
    <n v="0.19292651358877616"/>
    <n v="4.8404840484048406E-5"/>
    <x v="0"/>
    <s v="Oct-2024"/>
    <n v="202410"/>
  </r>
  <r>
    <s v="024be570-7549-4bb4-b9dc-81286ba8bf1e"/>
    <x v="517"/>
    <x v="6828"/>
    <x v="2"/>
    <x v="2"/>
    <x v="4"/>
    <n v="3"/>
    <n v="535.98"/>
    <n v="0.15"/>
    <n v="1366.749"/>
    <n v="403.16875707982263"/>
    <x v="1"/>
    <n v="10"/>
    <x v="5"/>
    <n v="0.29498375859782783"/>
    <n v="9.3287062950110066E-5"/>
    <x v="0"/>
    <s v="Oct-2024"/>
    <n v="202410"/>
  </r>
  <r>
    <s v="eb935b35-e04b-43f3-a730-61956e0bb439"/>
    <x v="511"/>
    <x v="3864"/>
    <x v="0"/>
    <x v="0"/>
    <x v="7"/>
    <n v="6"/>
    <n v="254.72"/>
    <n v="7.0000000000000007E-2"/>
    <n v="1421.3376000000001"/>
    <n v="327.54108041993942"/>
    <x v="1"/>
    <n v="10"/>
    <x v="5"/>
    <n v="0.23044565937039829"/>
    <n v="4.5801926298157458E-5"/>
    <x v="0"/>
    <s v="Oct-2024"/>
    <n v="202410"/>
  </r>
  <r>
    <s v="523c7ab3-1af1-4faa-b05b-61a129c03b74"/>
    <x v="513"/>
    <x v="6829"/>
    <x v="2"/>
    <x v="1"/>
    <x v="2"/>
    <n v="2"/>
    <n v="885.22"/>
    <n v="0.09"/>
    <n v="1611.1004"/>
    <n v="307.60787941899281"/>
    <x v="1"/>
    <n v="10"/>
    <x v="5"/>
    <n v="0.19093029796218336"/>
    <n v="5.0834820722532248E-5"/>
    <x v="0"/>
    <s v="Oct-2024"/>
    <n v="202410"/>
  </r>
  <r>
    <s v="b73e6d54-ed64-4093-a776-f09256ada899"/>
    <x v="522"/>
    <x v="6830"/>
    <x v="2"/>
    <x v="0"/>
    <x v="2"/>
    <n v="9"/>
    <n v="592.95000000000005"/>
    <n v="0.02"/>
    <n v="5229.8190000000004"/>
    <n v="655.42769615939039"/>
    <x v="1"/>
    <n v="10"/>
    <x v="5"/>
    <n v="0.12532512046007527"/>
    <n v="3.7477396445268947E-6"/>
    <x v="0"/>
    <s v="Oct-2024"/>
    <n v="202410"/>
  </r>
  <r>
    <s v="c8109883-0922-4810-81f6-e1dd1455e7fa"/>
    <x v="536"/>
    <x v="6831"/>
    <x v="0"/>
    <x v="2"/>
    <x v="5"/>
    <n v="7"/>
    <n v="180.46"/>
    <n v="0.01"/>
    <n v="1250.5878"/>
    <n v="266.33375503668083"/>
    <x v="1"/>
    <n v="10"/>
    <x v="5"/>
    <n v="0.21296685849380653"/>
    <n v="7.9162774496920562E-6"/>
    <x v="0"/>
    <s v="Oct-2024"/>
    <n v="202410"/>
  </r>
  <r>
    <s v="7fe22827-ed43-4542-88ab-3d533c568ff1"/>
    <x v="518"/>
    <x v="6832"/>
    <x v="0"/>
    <x v="2"/>
    <x v="0"/>
    <n v="1"/>
    <n v="626.99"/>
    <n v="0.13"/>
    <n v="545.48130000000003"/>
    <n v="61.891830730756134"/>
    <x v="1"/>
    <n v="10"/>
    <x v="5"/>
    <n v="0.11346279098982152"/>
    <n v="2.0733982998133942E-4"/>
    <x v="0"/>
    <s v="Oct-2024"/>
    <n v="202410"/>
  </r>
  <r>
    <s v="d6500d27-df23-45c1-8c8b-1f492d614857"/>
    <x v="533"/>
    <x v="6833"/>
    <x v="2"/>
    <x v="1"/>
    <x v="6"/>
    <n v="8"/>
    <n v="874.41"/>
    <n v="0.23"/>
    <n v="5386.3656000000001"/>
    <n v="477.47653465325112"/>
    <x v="1"/>
    <n v="10"/>
    <x v="5"/>
    <n v="8.8645400277554701E-2"/>
    <n v="3.2879312908132342E-5"/>
    <x v="0"/>
    <s v="Oct-2024"/>
    <n v="202410"/>
  </r>
  <r>
    <s v="e7123cf4-74ae-46aa-b6dd-2c67e94f5a4b"/>
    <x v="511"/>
    <x v="6834"/>
    <x v="3"/>
    <x v="2"/>
    <x v="4"/>
    <n v="9"/>
    <n v="143.19"/>
    <n v="0.16"/>
    <n v="1082.5164"/>
    <n v="186.9865610167798"/>
    <x v="1"/>
    <n v="10"/>
    <x v="5"/>
    <n v="0.17273323620480929"/>
    <n v="1.2415516291485284E-4"/>
    <x v="0"/>
    <s v="Oct-2024"/>
    <n v="202410"/>
  </r>
  <r>
    <s v="0df2baad-d180-4938-b0b4-58a98c6a9f89"/>
    <x v="530"/>
    <x v="6835"/>
    <x v="0"/>
    <x v="2"/>
    <x v="2"/>
    <n v="1"/>
    <n v="879.14"/>
    <n v="0.02"/>
    <n v="861.55719999999997"/>
    <n v="228.30523380838761"/>
    <x v="1"/>
    <n v="10"/>
    <x v="5"/>
    <n v="0.26499138282215923"/>
    <n v="2.2749505198261939E-5"/>
    <x v="0"/>
    <s v="Oct-2024"/>
    <n v="202410"/>
  </r>
  <r>
    <s v="46d92058-bdd0-4df6-ac3a-a61c5932e82b"/>
    <x v="509"/>
    <x v="5636"/>
    <x v="1"/>
    <x v="2"/>
    <x v="6"/>
    <n v="3"/>
    <n v="762.31"/>
    <n v="0.11"/>
    <n v="2035.3677"/>
    <n v="540.07029376329592"/>
    <x v="1"/>
    <n v="10"/>
    <x v="5"/>
    <n v="0.26534286348520514"/>
    <n v="4.8099417122517965E-5"/>
    <x v="0"/>
    <s v="Oct-2024"/>
    <n v="202410"/>
  </r>
  <r>
    <s v="a3fa5968-8be4-4936-921c-58039dfcc1d7"/>
    <x v="535"/>
    <x v="4008"/>
    <x v="2"/>
    <x v="1"/>
    <x v="6"/>
    <n v="4"/>
    <n v="773.16"/>
    <n v="0.15"/>
    <n v="2628.7440000000001"/>
    <n v="418.95084800357779"/>
    <x v="1"/>
    <n v="10"/>
    <x v="5"/>
    <n v="0.15937301159929523"/>
    <n v="4.8502250504423409E-5"/>
    <x v="0"/>
    <s v="Oct-2024"/>
    <n v="202410"/>
  </r>
  <r>
    <s v="9ea1983c-90ae-4bb2-8044-dbd68a14e622"/>
    <x v="529"/>
    <x v="6836"/>
    <x v="3"/>
    <x v="1"/>
    <x v="6"/>
    <n v="3"/>
    <n v="51.1"/>
    <n v="0.2"/>
    <n v="122.64"/>
    <n v="8.5053458081255151"/>
    <x v="1"/>
    <n v="10"/>
    <x v="5"/>
    <n v="6.935213476945136E-2"/>
    <n v="1.3046314416177429E-3"/>
    <x v="0"/>
    <s v="Oct-2024"/>
    <n v="202410"/>
  </r>
  <r>
    <s v="512891d9-a8a3-4c12-b664-883c47041920"/>
    <x v="530"/>
    <x v="6837"/>
    <x v="1"/>
    <x v="1"/>
    <x v="3"/>
    <n v="4"/>
    <n v="960.56"/>
    <n v="0.12"/>
    <n v="3381.1712000000002"/>
    <n v="924.33003564896921"/>
    <x v="1"/>
    <n v="10"/>
    <x v="5"/>
    <n v="0.27337569764257108"/>
    <n v="3.1231781460814529E-5"/>
    <x v="0"/>
    <s v="Oct-2024"/>
    <n v="202410"/>
  </r>
  <r>
    <s v="0f4f74bd-cc8e-47b5-b683-d082c5a13c6f"/>
    <x v="518"/>
    <x v="6838"/>
    <x v="3"/>
    <x v="1"/>
    <x v="4"/>
    <n v="1"/>
    <n v="480.96"/>
    <n v="0.25"/>
    <n v="360.72"/>
    <n v="22.229830844034751"/>
    <x v="1"/>
    <n v="10"/>
    <x v="5"/>
    <n v="6.1626277567184383E-2"/>
    <n v="5.1979374584165011E-4"/>
    <x v="0"/>
    <s v="Oct-2024"/>
    <n v="202410"/>
  </r>
  <r>
    <s v="2e8f5c98-60e4-45e1-9c65-33ad164f125c"/>
    <x v="535"/>
    <x v="6839"/>
    <x v="1"/>
    <x v="0"/>
    <x v="7"/>
    <n v="1"/>
    <n v="332.42"/>
    <n v="0.12"/>
    <n v="292.52960000000002"/>
    <n v="42.881515552184247"/>
    <x v="1"/>
    <n v="10"/>
    <x v="5"/>
    <n v="0.14658863770430153"/>
    <n v="3.6098911016184344E-4"/>
    <x v="0"/>
    <s v="Oct-2024"/>
    <n v="202410"/>
  </r>
  <r>
    <s v="97d021fc-6300-4d2f-a377-036223c50ad4"/>
    <x v="521"/>
    <x v="6840"/>
    <x v="1"/>
    <x v="2"/>
    <x v="0"/>
    <n v="8"/>
    <n v="669.66"/>
    <n v="0.28999999999999998"/>
    <n v="3803.668799999999"/>
    <n v="1082.1640704476181"/>
    <x v="1"/>
    <n v="10"/>
    <x v="5"/>
    <n v="0.28450533612380191"/>
    <n v="5.413194755547591E-5"/>
    <x v="0"/>
    <s v="Oct-2024"/>
    <n v="202410"/>
  </r>
  <r>
    <s v="1c5c24f1-92bd-41fc-aa36-7de53229fb1d"/>
    <x v="524"/>
    <x v="6841"/>
    <x v="3"/>
    <x v="2"/>
    <x v="6"/>
    <n v="6"/>
    <n v="560.70000000000005"/>
    <n v="0.21"/>
    <n v="2657.7179999999998"/>
    <n v="395.51252717102312"/>
    <x v="1"/>
    <n v="10"/>
    <x v="5"/>
    <n v="0.14881658895752792"/>
    <n v="6.2421972534332083E-5"/>
    <x v="0"/>
    <s v="Oct-2024"/>
    <n v="202410"/>
  </r>
  <r>
    <s v="adee6d21-ec9c-42d1-8d5d-4c07dd26a4f5"/>
    <x v="536"/>
    <x v="6842"/>
    <x v="3"/>
    <x v="2"/>
    <x v="3"/>
    <n v="1"/>
    <n v="104.79"/>
    <n v="0.27"/>
    <n v="76.496700000000004"/>
    <n v="11.09939882027439"/>
    <x v="1"/>
    <n v="10"/>
    <x v="5"/>
    <n v="0.1450964397192871"/>
    <n v="2.5765817348983684E-3"/>
    <x v="0"/>
    <s v="Oct-2024"/>
    <n v="202410"/>
  </r>
  <r>
    <s v="3c7e2fa2-51a4-44cf-b48e-1f08d2504599"/>
    <x v="536"/>
    <x v="6843"/>
    <x v="0"/>
    <x v="1"/>
    <x v="3"/>
    <n v="3"/>
    <n v="655.09"/>
    <n v="0.22"/>
    <n v="1532.9105999999999"/>
    <n v="113.14998421717679"/>
    <x v="1"/>
    <n v="10"/>
    <x v="5"/>
    <n v="7.3813818116449062E-2"/>
    <n v="1.1194390592641214E-4"/>
    <x v="0"/>
    <s v="Oct-2024"/>
    <n v="202410"/>
  </r>
  <r>
    <s v="4eae9c87-f9a3-4ec8-82e4-f814030212f1"/>
    <x v="535"/>
    <x v="6844"/>
    <x v="3"/>
    <x v="0"/>
    <x v="9"/>
    <n v="8"/>
    <n v="519.16"/>
    <n v="0.13"/>
    <n v="3613.3535999999999"/>
    <n v="1052.316750724234"/>
    <x v="1"/>
    <n v="10"/>
    <x v="5"/>
    <n v="0.29122993961184257"/>
    <n v="3.1300562447029823E-5"/>
    <x v="0"/>
    <s v="Oct-2024"/>
    <n v="202410"/>
  </r>
  <r>
    <s v="cb59ca05-d173-4330-abbc-2b67a3eb7972"/>
    <x v="516"/>
    <x v="6845"/>
    <x v="2"/>
    <x v="0"/>
    <x v="6"/>
    <n v="9"/>
    <n v="57.88"/>
    <n v="0.12"/>
    <n v="458.40960000000013"/>
    <n v="76.011660692153711"/>
    <x v="1"/>
    <n v="10"/>
    <x v="5"/>
    <n v="0.16581603154068694"/>
    <n v="2.3036166781847497E-4"/>
    <x v="0"/>
    <s v="Oct-2024"/>
    <n v="202410"/>
  </r>
  <r>
    <s v="6b506c84-008a-4d68-a0bd-90f30e0610e9"/>
    <x v="534"/>
    <x v="6846"/>
    <x v="0"/>
    <x v="0"/>
    <x v="7"/>
    <n v="7"/>
    <n v="137.1"/>
    <n v="0.16"/>
    <n v="806.14799999999991"/>
    <n v="88.453251384222469"/>
    <x v="1"/>
    <n v="10"/>
    <x v="5"/>
    <n v="0.10972334035961447"/>
    <n v="1.6671876628112953E-4"/>
    <x v="0"/>
    <s v="Oct-2024"/>
    <n v="202410"/>
  </r>
  <r>
    <s v="e71e4c35-aba7-40e5-96c5-05c5a6f657b0"/>
    <x v="513"/>
    <x v="6847"/>
    <x v="0"/>
    <x v="2"/>
    <x v="5"/>
    <n v="7"/>
    <n v="364.29"/>
    <n v="0.12"/>
    <n v="2244.0264000000002"/>
    <n v="593.11866660952205"/>
    <x v="1"/>
    <n v="10"/>
    <x v="5"/>
    <n v="0.26431002175799806"/>
    <n v="4.7058269902707018E-5"/>
    <x v="0"/>
    <s v="Oct-2024"/>
    <n v="202410"/>
  </r>
  <r>
    <s v="74416ebd-329d-4857-ba30-836f0739352b"/>
    <x v="525"/>
    <x v="6848"/>
    <x v="1"/>
    <x v="0"/>
    <x v="4"/>
    <n v="4"/>
    <n v="914.84"/>
    <n v="0.16"/>
    <n v="3073.8624"/>
    <n v="217.38050688399699"/>
    <x v="1"/>
    <n v="10"/>
    <x v="5"/>
    <n v="7.0719010351275646E-2"/>
    <n v="4.3723492632591494E-5"/>
    <x v="0"/>
    <s v="Oct-2024"/>
    <n v="202410"/>
  </r>
  <r>
    <s v="f1f669c7-8df4-48c0-8cfb-ae2ce303c9fa"/>
    <x v="521"/>
    <x v="6849"/>
    <x v="1"/>
    <x v="0"/>
    <x v="7"/>
    <n v="8"/>
    <n v="382.04"/>
    <n v="0.25"/>
    <n v="2292.2399999999998"/>
    <n v="570.43622397240028"/>
    <x v="1"/>
    <n v="10"/>
    <x v="5"/>
    <n v="0.2488553659182286"/>
    <n v="8.1797717516490413E-5"/>
    <x v="0"/>
    <s v="Oct-2024"/>
    <n v="202410"/>
  </r>
  <r>
    <s v="78dde9c2-1bdd-4522-b144-cfa5eeb43e60"/>
    <x v="517"/>
    <x v="6850"/>
    <x v="3"/>
    <x v="0"/>
    <x v="5"/>
    <n v="1"/>
    <n v="999.62"/>
    <n v="0.28000000000000003"/>
    <n v="719.72640000000001"/>
    <n v="144.98513621001351"/>
    <x v="1"/>
    <n v="10"/>
    <x v="5"/>
    <n v="0.20144479375775781"/>
    <n v="2.8010644044737E-4"/>
    <x v="0"/>
    <s v="Oct-2024"/>
    <n v="202410"/>
  </r>
  <r>
    <s v="cf15c738-298a-4d8a-9ed9-21468baf26bc"/>
    <x v="527"/>
    <x v="6851"/>
    <x v="2"/>
    <x v="0"/>
    <x v="2"/>
    <n v="8"/>
    <n v="99.65"/>
    <n v="0.19"/>
    <n v="645.73200000000008"/>
    <n v="130.22856047875089"/>
    <x v="1"/>
    <n v="10"/>
    <x v="5"/>
    <n v="0.20167586627076076"/>
    <n v="2.383341695935775E-4"/>
    <x v="0"/>
    <s v="Oct-2024"/>
    <n v="202410"/>
  </r>
  <r>
    <s v="655a1209-3ca0-423c-996b-d9aa264776aa"/>
    <x v="531"/>
    <x v="6852"/>
    <x v="0"/>
    <x v="2"/>
    <x v="0"/>
    <n v="5"/>
    <n v="495.75"/>
    <n v="0.06"/>
    <n v="2330.0250000000001"/>
    <n v="185.44415550181961"/>
    <x v="1"/>
    <n v="10"/>
    <x v="5"/>
    <n v="7.9588912351506794E-2"/>
    <n v="2.4205748865355522E-5"/>
    <x v="0"/>
    <s v="Oct-2024"/>
    <n v="202410"/>
  </r>
  <r>
    <s v="34b4207f-f443-4041-bca9-7e9860f3f305"/>
    <x v="518"/>
    <x v="6853"/>
    <x v="1"/>
    <x v="1"/>
    <x v="0"/>
    <n v="1"/>
    <n v="482.27"/>
    <n v="0.19"/>
    <n v="390.63869999999997"/>
    <n v="88.676228125144902"/>
    <x v="1"/>
    <n v="10"/>
    <x v="5"/>
    <n v="0.22700318254475277"/>
    <n v="3.9397018267775313E-4"/>
    <x v="0"/>
    <s v="Oct-2024"/>
    <n v="202410"/>
  </r>
  <r>
    <s v="8869b7cb-ee73-424a-b386-b0504bbb2da7"/>
    <x v="537"/>
    <x v="6854"/>
    <x v="0"/>
    <x v="2"/>
    <x v="8"/>
    <n v="5"/>
    <n v="289.56"/>
    <n v="0.1"/>
    <n v="1303.02"/>
    <n v="323.65297443363988"/>
    <x v="1"/>
    <n v="10"/>
    <x v="5"/>
    <n v="0.24838680483311068"/>
    <n v="6.9070313579223651E-5"/>
    <x v="0"/>
    <s v="Oct-2024"/>
    <n v="202410"/>
  </r>
  <r>
    <s v="6a622bdc-6b20-4cbc-b5fc-56930c614506"/>
    <x v="528"/>
    <x v="6855"/>
    <x v="2"/>
    <x v="0"/>
    <x v="9"/>
    <n v="1"/>
    <n v="772.18"/>
    <n v="0.01"/>
    <n v="764.45819999999992"/>
    <n v="74.845843949715402"/>
    <x v="1"/>
    <n v="10"/>
    <x v="5"/>
    <n v="9.7907045734764053E-2"/>
    <n v="1.2950348364371002E-5"/>
    <x v="0"/>
    <s v="Oct-2024"/>
    <n v="202410"/>
  </r>
  <r>
    <s v="0881b26d-f215-4e1d-b930-6d535e60ac3a"/>
    <x v="523"/>
    <x v="6856"/>
    <x v="2"/>
    <x v="2"/>
    <x v="7"/>
    <n v="4"/>
    <n v="942.77"/>
    <n v="0.02"/>
    <n v="3695.6583999999998"/>
    <n v="225.3032173624245"/>
    <x v="1"/>
    <n v="10"/>
    <x v="5"/>
    <n v="6.0964297285275207E-2"/>
    <n v="5.3035204768925613E-6"/>
    <x v="0"/>
    <s v="Oct-2024"/>
    <n v="202410"/>
  </r>
  <r>
    <s v="d679b867-0b41-43c5-abd6-d6bbcf6267f1"/>
    <x v="537"/>
    <x v="2990"/>
    <x v="3"/>
    <x v="0"/>
    <x v="2"/>
    <n v="6"/>
    <n v="79.5"/>
    <n v="0.1"/>
    <n v="429.3"/>
    <n v="65.682619839488069"/>
    <x v="1"/>
    <n v="10"/>
    <x v="5"/>
    <n v="0.15299934740155618"/>
    <n v="2.0964360587002098E-4"/>
    <x v="0"/>
    <s v="Oct-2024"/>
    <n v="202410"/>
  </r>
  <r>
    <s v="82c37799-a03b-4987-bb01-52dc13945652"/>
    <x v="521"/>
    <x v="6857"/>
    <x v="3"/>
    <x v="1"/>
    <x v="4"/>
    <n v="1"/>
    <n v="402.27"/>
    <n v="0.05"/>
    <n v="382.15649999999988"/>
    <n v="62.565820338449093"/>
    <x v="1"/>
    <n v="10"/>
    <x v="5"/>
    <n v="0.16371779712879178"/>
    <n v="1.2429462798617844E-4"/>
    <x v="0"/>
    <s v="Oct-2024"/>
    <n v="202410"/>
  </r>
  <r>
    <s v="592aa517-f911-4d2f-b670-6bd9a93871d5"/>
    <x v="525"/>
    <x v="6858"/>
    <x v="0"/>
    <x v="1"/>
    <x v="5"/>
    <n v="5"/>
    <n v="122.88"/>
    <n v="0.12"/>
    <n v="540.67200000000003"/>
    <n v="127.14714415840071"/>
    <x v="1"/>
    <n v="10"/>
    <x v="5"/>
    <n v="0.23516502455906854"/>
    <n v="1.9531250000000001E-4"/>
    <x v="0"/>
    <s v="Oct-2024"/>
    <n v="202410"/>
  </r>
  <r>
    <s v="5be552df-4cd3-42b3-9155-c46fa1e6abf0"/>
    <x v="520"/>
    <x v="6859"/>
    <x v="0"/>
    <x v="0"/>
    <x v="7"/>
    <n v="3"/>
    <n v="571.95000000000005"/>
    <n v="0.22"/>
    <n v="1338.3630000000001"/>
    <n v="387.0956494383309"/>
    <x v="1"/>
    <n v="10"/>
    <x v="5"/>
    <n v="0.28923068662114154"/>
    <n v="1.2821633592680011E-4"/>
    <x v="0"/>
    <s v="Oct-2024"/>
    <n v="202410"/>
  </r>
  <r>
    <s v="1ac7b132-9012-4d9b-b202-e7b3a67b4b02"/>
    <x v="511"/>
    <x v="6860"/>
    <x v="2"/>
    <x v="0"/>
    <x v="1"/>
    <n v="2"/>
    <n v="631.54"/>
    <n v="0.12"/>
    <n v="1111.5103999999999"/>
    <n v="308.86387568303383"/>
    <x v="1"/>
    <n v="10"/>
    <x v="5"/>
    <n v="0.27787763000961024"/>
    <n v="9.5005858694619509E-5"/>
    <x v="0"/>
    <s v="Oct-2024"/>
    <n v="202410"/>
  </r>
  <r>
    <s v="dd58c448-5214-45cc-a4de-e30d2a958137"/>
    <x v="519"/>
    <x v="6861"/>
    <x v="2"/>
    <x v="2"/>
    <x v="4"/>
    <n v="3"/>
    <n v="520.12"/>
    <n v="0.2"/>
    <n v="1248.288"/>
    <n v="63.977518691827882"/>
    <x v="1"/>
    <n v="10"/>
    <x v="5"/>
    <n v="5.1252209980251255E-2"/>
    <n v="1.2817554923222845E-4"/>
    <x v="0"/>
    <s v="Oct-2024"/>
    <n v="202410"/>
  </r>
  <r>
    <s v="8c76014a-400e-4235-b3aa-1b4d0d9a5dbc"/>
    <x v="529"/>
    <x v="6862"/>
    <x v="1"/>
    <x v="0"/>
    <x v="6"/>
    <n v="5"/>
    <n v="966.09"/>
    <n v="0.19"/>
    <n v="3912.6644999999999"/>
    <n v="1059.057863882935"/>
    <x v="1"/>
    <n v="10"/>
    <x v="5"/>
    <n v="0.27067433557948428"/>
    <n v="3.9333809479448089E-5"/>
    <x v="0"/>
    <s v="Oct-2024"/>
    <n v="202410"/>
  </r>
  <r>
    <s v="87831e08-391d-479b-8d21-6b682e23e067"/>
    <x v="532"/>
    <x v="6863"/>
    <x v="1"/>
    <x v="0"/>
    <x v="5"/>
    <n v="4"/>
    <n v="774.99"/>
    <n v="0.09"/>
    <n v="2820.9636"/>
    <n v="258.30598239029229"/>
    <x v="1"/>
    <n v="10"/>
    <x v="5"/>
    <n v="9.1566577601459406E-2"/>
    <n v="2.9032632679131344E-5"/>
    <x v="0"/>
    <s v="Oct-2024"/>
    <n v="202410"/>
  </r>
  <r>
    <s v="9a15df5c-2baf-403f-acd0-204d55e3cc8c"/>
    <x v="521"/>
    <x v="5976"/>
    <x v="3"/>
    <x v="0"/>
    <x v="9"/>
    <n v="9"/>
    <n v="74.45"/>
    <n v="0.13"/>
    <n v="582.94350000000009"/>
    <n v="48.952498364349459"/>
    <x v="1"/>
    <n v="10"/>
    <x v="5"/>
    <n v="8.3974687708756421E-2"/>
    <n v="1.9401537198716513E-4"/>
    <x v="0"/>
    <s v="Oct-2024"/>
    <n v="202410"/>
  </r>
  <r>
    <s v="ea763c9b-16a8-4320-a6ac-d90d9958bf6c"/>
    <x v="510"/>
    <x v="6864"/>
    <x v="0"/>
    <x v="2"/>
    <x v="3"/>
    <n v="7"/>
    <n v="779.43"/>
    <n v="0.05"/>
    <n v="5183.209499999999"/>
    <n v="752.77027843992448"/>
    <x v="1"/>
    <n v="10"/>
    <x v="5"/>
    <n v="0.14523246232665776"/>
    <n v="9.1642060773349035E-6"/>
    <x v="0"/>
    <s v="Oct-2024"/>
    <n v="202410"/>
  </r>
  <r>
    <s v="55280a9f-f1fc-41e1-99e6-ccbc2d9b81b9"/>
    <x v="516"/>
    <x v="6865"/>
    <x v="2"/>
    <x v="0"/>
    <x v="2"/>
    <n v="8"/>
    <n v="58.95"/>
    <n v="0.03"/>
    <n v="457.452"/>
    <n v="49.57383852138598"/>
    <x v="1"/>
    <n v="10"/>
    <x v="5"/>
    <n v="0.1083694869000157"/>
    <n v="6.3613231552162849E-5"/>
    <x v="0"/>
    <s v="Oct-2024"/>
    <n v="202410"/>
  </r>
  <r>
    <s v="eede9b80-ef4e-4457-bde9-b7fa90f78f04"/>
    <x v="512"/>
    <x v="6866"/>
    <x v="3"/>
    <x v="2"/>
    <x v="6"/>
    <n v="8"/>
    <n v="272.62"/>
    <n v="0.23"/>
    <n v="1679.3391999999999"/>
    <n v="288.5033484021439"/>
    <x v="1"/>
    <n v="10"/>
    <x v="5"/>
    <n v="0.17179575657028903"/>
    <n v="1.0545814687110263E-4"/>
    <x v="0"/>
    <s v="Oct-2024"/>
    <n v="202410"/>
  </r>
  <r>
    <s v="5c5546d1-99fd-4613-9329-737ad0f1d697"/>
    <x v="508"/>
    <x v="6867"/>
    <x v="3"/>
    <x v="0"/>
    <x v="2"/>
    <n v="6"/>
    <n v="140.47"/>
    <n v="0.14000000000000001"/>
    <n v="724.82519999999988"/>
    <n v="149.78401660258359"/>
    <x v="1"/>
    <n v="10"/>
    <x v="5"/>
    <n v="0.20664846724780486"/>
    <n v="1.6610901497354124E-4"/>
    <x v="0"/>
    <s v="Oct-2024"/>
    <n v="202410"/>
  </r>
  <r>
    <s v="0377e6ab-224f-41b9-898d-cf19578ff29a"/>
    <x v="510"/>
    <x v="6868"/>
    <x v="1"/>
    <x v="1"/>
    <x v="6"/>
    <n v="7"/>
    <n v="306.52999999999997"/>
    <n v="0.08"/>
    <n v="1974.0532000000001"/>
    <n v="153.96959430724951"/>
    <x v="1"/>
    <n v="10"/>
    <x v="5"/>
    <n v="7.7996679272498579E-2"/>
    <n v="3.7283696305651743E-5"/>
    <x v="0"/>
    <s v="Oct-2024"/>
    <n v="202410"/>
  </r>
  <r>
    <s v="88de1b88-1175-4ddf-a462-5ddabd635cd9"/>
    <x v="525"/>
    <x v="6869"/>
    <x v="2"/>
    <x v="1"/>
    <x v="5"/>
    <n v="9"/>
    <n v="878"/>
    <n v="0.02"/>
    <n v="7743.96"/>
    <n v="421.61996299699081"/>
    <x v="1"/>
    <n v="10"/>
    <x v="5"/>
    <n v="5.4445007850891639E-2"/>
    <n v="2.531004808909137E-6"/>
    <x v="0"/>
    <s v="Oct-2024"/>
    <n v="202410"/>
  </r>
  <r>
    <s v="ed6cd8eb-f51f-4dba-9b0c-fd776053b6af"/>
    <x v="524"/>
    <x v="6373"/>
    <x v="1"/>
    <x v="2"/>
    <x v="0"/>
    <n v="1"/>
    <n v="301.14999999999998"/>
    <n v="0.04"/>
    <n v="289.10399999999998"/>
    <n v="44.866843731105547"/>
    <x v="1"/>
    <n v="10"/>
    <x v="5"/>
    <n v="0.15519274631656965"/>
    <n v="1.3282417399966795E-4"/>
    <x v="0"/>
    <s v="Oct-2024"/>
    <n v="202410"/>
  </r>
  <r>
    <s v="ffabbab3-4dc8-412d-bec9-d3dc7f0cee5d"/>
    <x v="515"/>
    <x v="6870"/>
    <x v="1"/>
    <x v="0"/>
    <x v="5"/>
    <n v="7"/>
    <n v="551.78"/>
    <n v="0.2"/>
    <n v="3089.9679999999998"/>
    <n v="167.65756640690211"/>
    <x v="1"/>
    <n v="10"/>
    <x v="5"/>
    <n v="5.4258674007919214E-2"/>
    <n v="5.1780471512973599E-5"/>
    <x v="0"/>
    <s v="Oct-2024"/>
    <n v="202410"/>
  </r>
  <r>
    <s v="3af68cab-3e04-46df-bb53-563558aa3f89"/>
    <x v="509"/>
    <x v="6871"/>
    <x v="2"/>
    <x v="2"/>
    <x v="1"/>
    <n v="7"/>
    <n v="756.53"/>
    <n v="0.17"/>
    <n v="4395.4393"/>
    <n v="915.82592137195456"/>
    <x v="1"/>
    <n v="10"/>
    <x v="5"/>
    <n v="0.20835822289070277"/>
    <n v="3.2101455706600253E-5"/>
    <x v="0"/>
    <s v="Oct-2024"/>
    <n v="202410"/>
  </r>
  <r>
    <s v="9d0bd3ce-9f82-438b-acb6-bc605c7df739"/>
    <x v="532"/>
    <x v="6872"/>
    <x v="0"/>
    <x v="0"/>
    <x v="0"/>
    <n v="3"/>
    <n v="662.89"/>
    <n v="0.1"/>
    <n v="1789.8030000000001"/>
    <n v="190.74717772759359"/>
    <x v="1"/>
    <n v="10"/>
    <x v="5"/>
    <n v="0.10657439825924618"/>
    <n v="5.0284863753161662E-5"/>
    <x v="0"/>
    <s v="Oct-2024"/>
    <n v="202410"/>
  </r>
  <r>
    <s v="622630ae-8d05-4ce4-8410-40267a968519"/>
    <x v="512"/>
    <x v="6873"/>
    <x v="0"/>
    <x v="1"/>
    <x v="8"/>
    <n v="4"/>
    <n v="397.75"/>
    <n v="0.23"/>
    <n v="1225.07"/>
    <n v="258.27281570437879"/>
    <x v="1"/>
    <n v="10"/>
    <x v="5"/>
    <n v="0.21082290457229286"/>
    <n v="1.4456316781898178E-4"/>
    <x v="0"/>
    <s v="Oct-2024"/>
    <n v="202410"/>
  </r>
  <r>
    <s v="b16b30ef-f4d4-44fb-b6c6-058ca5fb0c27"/>
    <x v="527"/>
    <x v="6874"/>
    <x v="2"/>
    <x v="0"/>
    <x v="9"/>
    <n v="9"/>
    <n v="48.75"/>
    <n v="0.03"/>
    <n v="425.58749999999998"/>
    <n v="75.833721129099928"/>
    <x v="1"/>
    <n v="10"/>
    <x v="5"/>
    <n v="0.17818596911116968"/>
    <n v="6.8376068376068368E-5"/>
    <x v="0"/>
    <s v="Oct-2024"/>
    <n v="202410"/>
  </r>
  <r>
    <s v="7f30c7b5-8ed9-4c69-b83f-f0293779fd6b"/>
    <x v="519"/>
    <x v="6875"/>
    <x v="2"/>
    <x v="1"/>
    <x v="2"/>
    <n v="3"/>
    <n v="480.74"/>
    <n v="0.22"/>
    <n v="1124.9315999999999"/>
    <n v="136.38826196514631"/>
    <x v="1"/>
    <n v="10"/>
    <x v="5"/>
    <n v="0.12124138211171802"/>
    <n v="1.5254260792389509E-4"/>
    <x v="0"/>
    <s v="Oct-2024"/>
    <n v="202410"/>
  </r>
  <r>
    <s v="08dc02a0-c2b9-412f-a518-cac3800a9212"/>
    <x v="515"/>
    <x v="6876"/>
    <x v="1"/>
    <x v="1"/>
    <x v="6"/>
    <n v="2"/>
    <n v="665.54"/>
    <n v="0.17"/>
    <n v="1104.7963999999999"/>
    <n v="210.05577921072259"/>
    <x v="1"/>
    <n v="10"/>
    <x v="5"/>
    <n v="0.19013076003028487"/>
    <n v="1.2771583976920999E-4"/>
    <x v="0"/>
    <s v="Oct-2024"/>
    <n v="202410"/>
  </r>
  <r>
    <s v="aa9a8a26-ab3d-49f5-b923-4bba34ddbb3f"/>
    <x v="530"/>
    <x v="6877"/>
    <x v="1"/>
    <x v="2"/>
    <x v="7"/>
    <n v="2"/>
    <n v="884.16"/>
    <n v="0.3"/>
    <n v="1237.8240000000001"/>
    <n v="99.138666879620843"/>
    <x v="1"/>
    <n v="10"/>
    <x v="5"/>
    <n v="8.0091084741951063E-2"/>
    <n v="1.6965255157437567E-4"/>
    <x v="0"/>
    <s v="Oct-2024"/>
    <n v="202410"/>
  </r>
  <r>
    <s v="20a8c961-9cfe-43dc-8c55-0bb4ae65d410"/>
    <x v="534"/>
    <x v="6878"/>
    <x v="1"/>
    <x v="0"/>
    <x v="8"/>
    <n v="9"/>
    <n v="428.53"/>
    <n v="0.08"/>
    <n v="3548.2284"/>
    <n v="928.72486065145233"/>
    <x v="1"/>
    <n v="10"/>
    <x v="5"/>
    <n v="0.26174325774841672"/>
    <n v="2.0742745872841784E-5"/>
    <x v="0"/>
    <s v="Oct-2024"/>
    <n v="202410"/>
  </r>
  <r>
    <s v="3901538f-aadd-4d83-90e0-8e500e85189a"/>
    <x v="533"/>
    <x v="6879"/>
    <x v="1"/>
    <x v="0"/>
    <x v="0"/>
    <n v="7"/>
    <n v="193.65"/>
    <n v="0.04"/>
    <n v="1301.328"/>
    <n v="277.34961033831507"/>
    <x v="1"/>
    <n v="10"/>
    <x v="5"/>
    <n v="0.21312813551872786"/>
    <n v="2.9508317657039581E-5"/>
    <x v="0"/>
    <s v="Oct-2024"/>
    <n v="202410"/>
  </r>
  <r>
    <s v="a1127d65-7658-4207-8de4-767657d828e7"/>
    <x v="516"/>
    <x v="6880"/>
    <x v="2"/>
    <x v="0"/>
    <x v="1"/>
    <n v="8"/>
    <n v="657.08"/>
    <n v="0.13"/>
    <n v="4573.2768000000005"/>
    <n v="779.40710724242672"/>
    <x v="1"/>
    <n v="10"/>
    <x v="5"/>
    <n v="0.17042640131522907"/>
    <n v="2.4730626407743349E-5"/>
    <x v="0"/>
    <s v="Oct-2024"/>
    <n v="202410"/>
  </r>
  <r>
    <s v="30014d6c-19a5-4690-8388-714226336030"/>
    <x v="527"/>
    <x v="6881"/>
    <x v="1"/>
    <x v="2"/>
    <x v="9"/>
    <n v="8"/>
    <n v="629.35"/>
    <n v="0.12"/>
    <n v="4430.6239999999998"/>
    <n v="1222.8115588975361"/>
    <x v="1"/>
    <n v="10"/>
    <x v="5"/>
    <n v="0.27599082181145052"/>
    <n v="2.3834114562643994E-5"/>
    <x v="0"/>
    <s v="Oct-2024"/>
    <n v="202410"/>
  </r>
  <r>
    <s v="1a813e74-131d-4928-abd5-5301f75f1682"/>
    <x v="524"/>
    <x v="6882"/>
    <x v="2"/>
    <x v="1"/>
    <x v="9"/>
    <n v="9"/>
    <n v="510.48"/>
    <n v="0.01"/>
    <n v="4548.3768"/>
    <n v="683.6381457149439"/>
    <x v="1"/>
    <n v="10"/>
    <x v="5"/>
    <n v="0.15030376236967524"/>
    <n v="2.1766006721342877E-6"/>
    <x v="0"/>
    <s v="Oct-2024"/>
    <n v="202410"/>
  </r>
  <r>
    <s v="32f2b1d2-198f-46a8-9c4e-92eda6dbd065"/>
    <x v="528"/>
    <x v="6883"/>
    <x v="0"/>
    <x v="0"/>
    <x v="2"/>
    <n v="1"/>
    <n v="656.91"/>
    <n v="0.09"/>
    <n v="597.78809999999999"/>
    <n v="88.459993697139538"/>
    <x v="1"/>
    <n v="10"/>
    <x v="5"/>
    <n v="0.14797884684746909"/>
    <n v="1.3700506918755994E-4"/>
    <x v="0"/>
    <s v="Oct-2024"/>
    <n v="202410"/>
  </r>
  <r>
    <s v="607e33d5-a830-4f23-971d-a7d481bcd380"/>
    <x v="521"/>
    <x v="6884"/>
    <x v="1"/>
    <x v="1"/>
    <x v="2"/>
    <n v="3"/>
    <n v="742.28"/>
    <n v="0.06"/>
    <n v="2093.2296000000001"/>
    <n v="431.25391976882332"/>
    <x v="1"/>
    <n v="10"/>
    <x v="5"/>
    <n v="0.20602322830177028"/>
    <n v="2.6944010346499971E-5"/>
    <x v="0"/>
    <s v="Oct-2024"/>
    <n v="202410"/>
  </r>
  <r>
    <s v="c6d9f70a-6a72-4d88-92f7-bcb0aea2ff2b"/>
    <x v="523"/>
    <x v="6885"/>
    <x v="2"/>
    <x v="0"/>
    <x v="6"/>
    <n v="4"/>
    <n v="364.55"/>
    <n v="7.0000000000000007E-2"/>
    <n v="1356.126"/>
    <n v="129.17135862191299"/>
    <x v="1"/>
    <n v="10"/>
    <x v="5"/>
    <n v="9.5250263339772989E-2"/>
    <n v="4.8004388972706078E-5"/>
    <x v="0"/>
    <s v="Oct-2024"/>
    <n v="202410"/>
  </r>
  <r>
    <s v="991b28a6-899f-4797-86d3-9ea368f36c80"/>
    <x v="531"/>
    <x v="6886"/>
    <x v="2"/>
    <x v="2"/>
    <x v="8"/>
    <n v="9"/>
    <n v="857.8"/>
    <n v="0.26"/>
    <n v="5712.9479999999994"/>
    <n v="728.26073541584799"/>
    <x v="1"/>
    <n v="10"/>
    <x v="5"/>
    <n v="0.12747547070546555"/>
    <n v="3.367788399264268E-5"/>
    <x v="0"/>
    <s v="Oct-2024"/>
    <n v="202410"/>
  </r>
  <r>
    <s v="9c3f981d-0958-4e90-8f57-dcc34e22bf82"/>
    <x v="524"/>
    <x v="6887"/>
    <x v="1"/>
    <x v="2"/>
    <x v="0"/>
    <n v="4"/>
    <n v="720.05"/>
    <n v="0.03"/>
    <n v="2793.7939999999999"/>
    <n v="422.84686837381042"/>
    <x v="1"/>
    <n v="10"/>
    <x v="5"/>
    <n v="0.15135220004546163"/>
    <n v="1.0415943337268246E-5"/>
    <x v="0"/>
    <s v="Oct-2024"/>
    <n v="202410"/>
  </r>
  <r>
    <s v="5d0b22d6-4673-4d1f-bbe2-970d9ab9af43"/>
    <x v="536"/>
    <x v="6888"/>
    <x v="2"/>
    <x v="0"/>
    <x v="3"/>
    <n v="3"/>
    <n v="200.41"/>
    <n v="0.17"/>
    <n v="499.02089999999998"/>
    <n v="41.8134371671377"/>
    <x v="1"/>
    <n v="10"/>
    <x v="5"/>
    <n v="8.3790953779967328E-2"/>
    <n v="2.8275368827237497E-4"/>
    <x v="0"/>
    <s v="Oct-2024"/>
    <n v="202410"/>
  </r>
  <r>
    <s v="5db6a4d4-dd24-4ec1-a2fa-f23094efe7f7"/>
    <x v="521"/>
    <x v="6889"/>
    <x v="3"/>
    <x v="0"/>
    <x v="6"/>
    <n v="6"/>
    <n v="785.75"/>
    <n v="0.23"/>
    <n v="3630.165"/>
    <n v="698.34588791449107"/>
    <x v="1"/>
    <n v="10"/>
    <x v="5"/>
    <n v="0.19237304307503683"/>
    <n v="4.8785661257821619E-5"/>
    <x v="0"/>
    <s v="Oct-2024"/>
    <n v="202410"/>
  </r>
  <r>
    <s v="464e6ad9-6525-4c7e-b3ef-abdb5c7ba06b"/>
    <x v="517"/>
    <x v="6890"/>
    <x v="0"/>
    <x v="2"/>
    <x v="6"/>
    <n v="3"/>
    <n v="595.45000000000005"/>
    <n v="0.23"/>
    <n v="1375.4894999999999"/>
    <n v="209.18518878331281"/>
    <x v="1"/>
    <n v="10"/>
    <x v="5"/>
    <n v="0.15208054207852029"/>
    <n v="1.2875416351778766E-4"/>
    <x v="0"/>
    <s v="Oct-2024"/>
    <n v="202410"/>
  </r>
  <r>
    <s v="52c4843c-ac32-4183-a69f-e1d9198ebc04"/>
    <x v="523"/>
    <x v="6891"/>
    <x v="0"/>
    <x v="1"/>
    <x v="0"/>
    <n v="6"/>
    <n v="11.9"/>
    <n v="0.01"/>
    <n v="70.686000000000007"/>
    <n v="5.3534422390076459"/>
    <x v="1"/>
    <n v="10"/>
    <x v="5"/>
    <n v="7.573553799914616E-2"/>
    <n v="1.4005602240896358E-4"/>
    <x v="0"/>
    <s v="Oct-2024"/>
    <n v="202410"/>
  </r>
  <r>
    <s v="e7c0d6ae-ef70-4c04-a640-cce861c483b3"/>
    <x v="525"/>
    <x v="6892"/>
    <x v="2"/>
    <x v="1"/>
    <x v="5"/>
    <n v="7"/>
    <n v="622.82000000000005"/>
    <n v="0.25"/>
    <n v="3269.8049999999998"/>
    <n v="206.43532705794789"/>
    <x v="1"/>
    <n v="10"/>
    <x v="5"/>
    <n v="6.3133834298359656E-2"/>
    <n v="5.7342869070173899E-5"/>
    <x v="0"/>
    <s v="Oct-2024"/>
    <n v="202410"/>
  </r>
  <r>
    <s v="f8be6bfe-4793-4140-87da-a181ff38cea9"/>
    <x v="514"/>
    <x v="6893"/>
    <x v="0"/>
    <x v="2"/>
    <x v="6"/>
    <n v="2"/>
    <n v="39.53"/>
    <n v="0.08"/>
    <n v="72.735200000000006"/>
    <n v="11.3089914388607"/>
    <x v="1"/>
    <n v="10"/>
    <x v="5"/>
    <n v="0.15548168478069352"/>
    <n v="1.0118897040222615E-3"/>
    <x v="0"/>
    <s v="Oct-2024"/>
    <n v="202410"/>
  </r>
  <r>
    <s v="3994b629-6c03-4953-930c-a7688068ebfa"/>
    <x v="530"/>
    <x v="6894"/>
    <x v="1"/>
    <x v="1"/>
    <x v="7"/>
    <n v="2"/>
    <n v="730.08"/>
    <n v="0.24"/>
    <n v="1109.7216000000001"/>
    <n v="95.407203028022508"/>
    <x v="1"/>
    <n v="10"/>
    <x v="5"/>
    <n v="8.5973998368620116E-2"/>
    <n v="1.6436554898093358E-4"/>
    <x v="0"/>
    <s v="Oct-2024"/>
    <n v="202410"/>
  </r>
  <r>
    <s v="67b78e56-3da7-4b5a-bb5c-1b9eea7fcc6e"/>
    <x v="516"/>
    <x v="6895"/>
    <x v="1"/>
    <x v="1"/>
    <x v="3"/>
    <n v="7"/>
    <n v="95.46"/>
    <n v="7.0000000000000007E-2"/>
    <n v="621.44459999999992"/>
    <n v="83.39632415330189"/>
    <x v="1"/>
    <n v="10"/>
    <x v="5"/>
    <n v="0.13419752002560148"/>
    <n v="1.047559187094071E-4"/>
    <x v="0"/>
    <s v="Oct-2024"/>
    <n v="202410"/>
  </r>
  <r>
    <s v="216966c4-45d1-4ad3-a089-128934e48e3a"/>
    <x v="513"/>
    <x v="6896"/>
    <x v="0"/>
    <x v="0"/>
    <x v="7"/>
    <n v="5"/>
    <n v="517.55999999999995"/>
    <n v="0.01"/>
    <n v="2561.922"/>
    <n v="715.28351737952198"/>
    <x v="1"/>
    <n v="10"/>
    <x v="5"/>
    <n v="0.27919800734742195"/>
    <n v="3.8642862663266103E-6"/>
    <x v="0"/>
    <s v="Oct-2024"/>
    <n v="202410"/>
  </r>
  <r>
    <s v="b516fe17-7f96-4e69-80ac-c349b271fa4c"/>
    <x v="533"/>
    <x v="6897"/>
    <x v="1"/>
    <x v="2"/>
    <x v="8"/>
    <n v="1"/>
    <n v="873.31"/>
    <n v="0.27"/>
    <n v="637.5163"/>
    <n v="77.364902188747266"/>
    <x v="1"/>
    <n v="10"/>
    <x v="5"/>
    <n v="0.12135360647052831"/>
    <n v="3.0916856557236267E-4"/>
    <x v="0"/>
    <s v="Oct-2024"/>
    <n v="202410"/>
  </r>
  <r>
    <s v="9e4db92b-673d-42bf-a8d3-1b3adb934bd5"/>
    <x v="509"/>
    <x v="6898"/>
    <x v="0"/>
    <x v="1"/>
    <x v="6"/>
    <n v="1"/>
    <n v="675.86"/>
    <n v="0.13"/>
    <n v="587.9982"/>
    <n v="98.140896929474877"/>
    <x v="1"/>
    <n v="10"/>
    <x v="5"/>
    <n v="0.16690679823420357"/>
    <n v="1.9234752759447223E-4"/>
    <x v="0"/>
    <s v="Oct-2024"/>
    <n v="202410"/>
  </r>
  <r>
    <s v="9fd251cb-09ae-449c-9248-87efba2eec2d"/>
    <x v="522"/>
    <x v="6899"/>
    <x v="0"/>
    <x v="0"/>
    <x v="4"/>
    <n v="3"/>
    <n v="16.64"/>
    <n v="0.09"/>
    <n v="45.427200000000013"/>
    <n v="9.0302816226646119"/>
    <x v="1"/>
    <n v="10"/>
    <x v="5"/>
    <n v="0.19878578522701398"/>
    <n v="1.8028846153846153E-3"/>
    <x v="0"/>
    <s v="Oct-2024"/>
    <n v="202410"/>
  </r>
  <r>
    <s v="9305aeae-a913-45e1-831c-5230898ecadb"/>
    <x v="525"/>
    <x v="6900"/>
    <x v="2"/>
    <x v="1"/>
    <x v="3"/>
    <n v="8"/>
    <n v="816.02"/>
    <n v="0.1"/>
    <n v="5875.3440000000001"/>
    <n v="1596.833070571691"/>
    <x v="1"/>
    <n v="10"/>
    <x v="5"/>
    <n v="0.27178545980825819"/>
    <n v="1.5318252003627362E-5"/>
    <x v="0"/>
    <s v="Oct-2024"/>
    <n v="202410"/>
  </r>
  <r>
    <s v="f2de4918-5ff8-49bc-af29-17e2356a6fd1"/>
    <x v="533"/>
    <x v="6901"/>
    <x v="2"/>
    <x v="2"/>
    <x v="4"/>
    <n v="5"/>
    <n v="376.89"/>
    <n v="0.23"/>
    <n v="1451.0264999999999"/>
    <n v="304.10500082428149"/>
    <x v="1"/>
    <n v="10"/>
    <x v="5"/>
    <n v="0.20957921914195329"/>
    <n v="1.2205152697073418E-4"/>
    <x v="0"/>
    <s v="Oct-2024"/>
    <n v="202410"/>
  </r>
  <r>
    <s v="01ae2289-38a1-4d5f-a130-5d3111c0c3bc"/>
    <x v="527"/>
    <x v="6902"/>
    <x v="1"/>
    <x v="2"/>
    <x v="3"/>
    <n v="5"/>
    <n v="953.35"/>
    <n v="0.13"/>
    <n v="4147.0725000000002"/>
    <n v="896.05396639048581"/>
    <x v="1"/>
    <n v="10"/>
    <x v="5"/>
    <n v="0.21606903819272166"/>
    <n v="2.7272250485131381E-5"/>
    <x v="0"/>
    <s v="Oct-2024"/>
    <n v="202410"/>
  </r>
  <r>
    <s v="9cf2d8b6-bf47-425c-9f51-807a6a09902b"/>
    <x v="520"/>
    <x v="6903"/>
    <x v="2"/>
    <x v="2"/>
    <x v="9"/>
    <n v="1"/>
    <n v="27.69"/>
    <n v="0.26"/>
    <n v="20.490600000000001"/>
    <n v="4.0635601473520646"/>
    <x v="1"/>
    <n v="10"/>
    <x v="5"/>
    <n v="0.1983133801524633"/>
    <n v="9.3896713615023476E-3"/>
    <x v="0"/>
    <s v="Oct-2024"/>
    <n v="202410"/>
  </r>
  <r>
    <s v="56847a02-d0cd-4a9d-85cc-5f4effd86e19"/>
    <x v="525"/>
    <x v="3471"/>
    <x v="1"/>
    <x v="2"/>
    <x v="1"/>
    <n v="5"/>
    <n v="434.12"/>
    <n v="0.1"/>
    <n v="1953.54"/>
    <n v="444.94473239614422"/>
    <x v="1"/>
    <n v="10"/>
    <x v="5"/>
    <n v="0.22776330783917617"/>
    <n v="4.6070211001566389E-5"/>
    <x v="0"/>
    <s v="Oct-2024"/>
    <n v="202410"/>
  </r>
  <r>
    <s v="8d125141-5831-4e58-87cf-eb0e600aea15"/>
    <x v="526"/>
    <x v="6904"/>
    <x v="1"/>
    <x v="1"/>
    <x v="2"/>
    <n v="6"/>
    <n v="460.37"/>
    <n v="0.14000000000000001"/>
    <n v="2375.5092"/>
    <n v="131.4349039372234"/>
    <x v="1"/>
    <n v="10"/>
    <x v="5"/>
    <n v="5.5329149614416734E-2"/>
    <n v="5.0683870220330023E-5"/>
    <x v="0"/>
    <s v="Oct-2024"/>
    <n v="202410"/>
  </r>
  <r>
    <s v="ed62d058-ccfa-4743-8de4-3ba416c10002"/>
    <x v="536"/>
    <x v="6905"/>
    <x v="1"/>
    <x v="1"/>
    <x v="2"/>
    <n v="7"/>
    <n v="665.47"/>
    <n v="7.0000000000000007E-2"/>
    <n v="4332.2096999999994"/>
    <n v="1129.152491331716"/>
    <x v="1"/>
    <n v="10"/>
    <x v="5"/>
    <n v="0.26064123611830614"/>
    <n v="1.5026973417284027E-5"/>
    <x v="0"/>
    <s v="Oct-2024"/>
    <n v="202410"/>
  </r>
  <r>
    <s v="43960b1d-fb41-4aad-8eac-e09303e21888"/>
    <x v="514"/>
    <x v="6906"/>
    <x v="3"/>
    <x v="0"/>
    <x v="1"/>
    <n v="5"/>
    <n v="956.3"/>
    <n v="0.2"/>
    <n v="3825.2"/>
    <n v="830.31110334406026"/>
    <x v="1"/>
    <n v="10"/>
    <x v="5"/>
    <n v="0.21706344853708573"/>
    <n v="4.1827878280874207E-5"/>
    <x v="0"/>
    <s v="Oct-2024"/>
    <n v="202410"/>
  </r>
  <r>
    <s v="164c8691-a962-4d2d-bcca-ea8b881d4b55"/>
    <x v="535"/>
    <x v="1755"/>
    <x v="3"/>
    <x v="2"/>
    <x v="4"/>
    <n v="3"/>
    <n v="358.84"/>
    <n v="0.01"/>
    <n v="1065.7547999999999"/>
    <n v="65.217600573094543"/>
    <x v="1"/>
    <n v="10"/>
    <x v="5"/>
    <n v="6.119381359867631E-2"/>
    <n v="9.2891910972392531E-6"/>
    <x v="0"/>
    <s v="Oct-2024"/>
    <n v="202410"/>
  </r>
  <r>
    <s v="adb9d8ba-501f-401a-a225-5e1820e1498d"/>
    <x v="534"/>
    <x v="6907"/>
    <x v="3"/>
    <x v="0"/>
    <x v="1"/>
    <n v="1"/>
    <n v="826.18"/>
    <n v="0.18"/>
    <n v="677.46760000000006"/>
    <n v="194.42997319032031"/>
    <x v="1"/>
    <n v="10"/>
    <x v="5"/>
    <n v="0.28699523518219955"/>
    <n v="2.1787019777772399E-4"/>
    <x v="0"/>
    <s v="Oct-2024"/>
    <n v="202410"/>
  </r>
  <r>
    <s v="66c40d39-4fdb-43df-8b9d-5acf6646fe1b"/>
    <x v="524"/>
    <x v="6908"/>
    <x v="0"/>
    <x v="1"/>
    <x v="8"/>
    <n v="2"/>
    <n v="811.51"/>
    <n v="0.02"/>
    <n v="1590.5596"/>
    <n v="417.86104841610171"/>
    <x v="1"/>
    <n v="10"/>
    <x v="5"/>
    <n v="0.2627132289894083"/>
    <n v="1.2322707052285247E-5"/>
    <x v="0"/>
    <s v="Oct-2024"/>
    <n v="202410"/>
  </r>
  <r>
    <s v="cb880b82-9371-42f1-8052-93210b3e884e"/>
    <x v="525"/>
    <x v="6909"/>
    <x v="3"/>
    <x v="0"/>
    <x v="6"/>
    <n v="2"/>
    <n v="960.94"/>
    <n v="0.03"/>
    <n v="1864.2236"/>
    <n v="106.59303572960469"/>
    <x v="1"/>
    <n v="10"/>
    <x v="5"/>
    <n v="5.7178246069626355E-2"/>
    <n v="1.5609715486919056E-5"/>
    <x v="0"/>
    <s v="Oct-2024"/>
    <n v="202410"/>
  </r>
  <r>
    <s v="735e50db-d0f6-4e5d-a166-622e1f213550"/>
    <x v="529"/>
    <x v="6910"/>
    <x v="1"/>
    <x v="1"/>
    <x v="7"/>
    <n v="9"/>
    <n v="452.15"/>
    <n v="0.26"/>
    <n v="3011.319"/>
    <n v="541.79080083663939"/>
    <x v="1"/>
    <n v="10"/>
    <x v="5"/>
    <n v="0.17991810261106159"/>
    <n v="6.3892267806897905E-5"/>
    <x v="0"/>
    <s v="Oct-2024"/>
    <n v="202410"/>
  </r>
  <r>
    <s v="0bf8351f-e04f-4008-9050-80eb77d4633c"/>
    <x v="515"/>
    <x v="6911"/>
    <x v="3"/>
    <x v="0"/>
    <x v="8"/>
    <n v="6"/>
    <n v="730.64"/>
    <n v="0.16"/>
    <n v="3682.4256"/>
    <n v="856.9079798502213"/>
    <x v="1"/>
    <n v="10"/>
    <x v="5"/>
    <n v="0.23270204830485136"/>
    <n v="3.6497682397167778E-5"/>
    <x v="0"/>
    <s v="Oct-2024"/>
    <n v="202410"/>
  </r>
  <r>
    <s v="9d99dd0f-08a1-44db-8d68-0f3f5903e4bd"/>
    <x v="518"/>
    <x v="6912"/>
    <x v="2"/>
    <x v="1"/>
    <x v="5"/>
    <n v="2"/>
    <n v="475.62"/>
    <n v="0.16"/>
    <n v="799.04160000000002"/>
    <n v="67.562313816093223"/>
    <x v="1"/>
    <n v="10"/>
    <x v="5"/>
    <n v="8.455418818756523E-2"/>
    <n v="1.6820150540347337E-4"/>
    <x v="0"/>
    <s v="Oct-2024"/>
    <n v="202410"/>
  </r>
  <r>
    <s v="3d184f85-f41e-4289-8c46-a30869a46891"/>
    <x v="516"/>
    <x v="6913"/>
    <x v="3"/>
    <x v="0"/>
    <x v="3"/>
    <n v="5"/>
    <n v="5.9"/>
    <n v="0.06"/>
    <n v="27.73"/>
    <n v="1.4981454946840791"/>
    <x v="1"/>
    <n v="10"/>
    <x v="5"/>
    <n v="5.4026162808657741E-2"/>
    <n v="2.0338983050847458E-3"/>
    <x v="0"/>
    <s v="Oct-2024"/>
    <n v="202410"/>
  </r>
  <r>
    <s v="cdd008df-86e8-41bb-8ef4-ddf701e24e4f"/>
    <x v="534"/>
    <x v="6914"/>
    <x v="1"/>
    <x v="2"/>
    <x v="1"/>
    <n v="3"/>
    <n v="101.41"/>
    <n v="0.23"/>
    <n v="234.25710000000001"/>
    <n v="33.727961622833597"/>
    <x v="1"/>
    <n v="10"/>
    <x v="5"/>
    <n v="0.14397839648332364"/>
    <n v="7.5600696841205664E-4"/>
    <x v="0"/>
    <s v="Oct-2024"/>
    <n v="202410"/>
  </r>
  <r>
    <s v="5a67972c-1c16-428c-8b1f-072354aff467"/>
    <x v="533"/>
    <x v="6915"/>
    <x v="2"/>
    <x v="1"/>
    <x v="0"/>
    <n v="8"/>
    <n v="788.44"/>
    <n v="0.16"/>
    <n v="5298.3168000000014"/>
    <n v="1541.981589550735"/>
    <x v="1"/>
    <n v="10"/>
    <x v="5"/>
    <n v="0.29103235003817335"/>
    <n v="2.5366546598346101E-5"/>
    <x v="0"/>
    <s v="Oct-2024"/>
    <n v="202410"/>
  </r>
  <r>
    <s v="e53fb820-6929-4ae6-8e13-21395f00076f"/>
    <x v="538"/>
    <x v="6916"/>
    <x v="1"/>
    <x v="1"/>
    <x v="1"/>
    <n v="9"/>
    <n v="626.88"/>
    <n v="0.08"/>
    <n v="5190.5664000000006"/>
    <n v="583.24149716047839"/>
    <x v="1"/>
    <n v="10"/>
    <x v="5"/>
    <n v="0.11236567499848925"/>
    <n v="1.4179570075435313E-5"/>
    <x v="0"/>
    <s v="Oct-2024"/>
    <n v="202410"/>
  </r>
  <r>
    <s v="260f8c4c-bcf6-4458-93e1-4693f6da9517"/>
    <x v="515"/>
    <x v="2239"/>
    <x v="1"/>
    <x v="0"/>
    <x v="7"/>
    <n v="7"/>
    <n v="877.73"/>
    <n v="0.09"/>
    <n v="5591.1401000000014"/>
    <n v="1279.1758077078821"/>
    <x v="1"/>
    <n v="10"/>
    <x v="5"/>
    <n v="0.22878621977436797"/>
    <n v="1.464817524425832E-5"/>
    <x v="0"/>
    <s v="Oct-2024"/>
    <n v="202410"/>
  </r>
  <r>
    <s v="bad5eb57-d281-4a1a-984f-5ac2299467d9"/>
    <x v="534"/>
    <x v="6917"/>
    <x v="0"/>
    <x v="0"/>
    <x v="1"/>
    <n v="2"/>
    <n v="920.44"/>
    <n v="0.01"/>
    <n v="1822.4712"/>
    <n v="490.01558941888499"/>
    <x v="1"/>
    <n v="10"/>
    <x v="5"/>
    <n v="0.268874256788741"/>
    <n v="5.4321846073616966E-6"/>
    <x v="0"/>
    <s v="Oct-2024"/>
    <n v="202410"/>
  </r>
  <r>
    <s v="2d9d340a-0112-41bf-8495-536ca3e705c1"/>
    <x v="516"/>
    <x v="6918"/>
    <x v="0"/>
    <x v="0"/>
    <x v="2"/>
    <n v="3"/>
    <n v="171.22"/>
    <n v="0.18"/>
    <n v="421.20119999999997"/>
    <n v="39.545672443823989"/>
    <x v="1"/>
    <n v="10"/>
    <x v="5"/>
    <n v="9.3887843728422404E-2"/>
    <n v="3.5042635206167504E-4"/>
    <x v="0"/>
    <s v="Oct-2024"/>
    <n v="202410"/>
  </r>
  <r>
    <s v="db238bbc-8a5f-44a2-93ec-4fa08c830ead"/>
    <x v="531"/>
    <x v="6919"/>
    <x v="3"/>
    <x v="0"/>
    <x v="5"/>
    <n v="3"/>
    <n v="497.36"/>
    <n v="0.03"/>
    <n v="1447.3176000000001"/>
    <n v="358.02586083159741"/>
    <x v="1"/>
    <n v="10"/>
    <x v="5"/>
    <n v="0.24737200793495318"/>
    <n v="2.0106160527585653E-5"/>
    <x v="0"/>
    <s v="Oct-2024"/>
    <n v="202410"/>
  </r>
  <r>
    <s v="eadf2390-060e-4a29-9a64-a2ffb8f95349"/>
    <x v="532"/>
    <x v="6920"/>
    <x v="2"/>
    <x v="0"/>
    <x v="8"/>
    <n v="1"/>
    <n v="830.76"/>
    <n v="0.23"/>
    <n v="639.68520000000001"/>
    <n v="87.858107980864659"/>
    <x v="1"/>
    <n v="10"/>
    <x v="5"/>
    <n v="0.13734585071041922"/>
    <n v="2.768549280177187E-4"/>
    <x v="0"/>
    <s v="Oct-2024"/>
    <n v="202410"/>
  </r>
  <r>
    <s v="6b1a3b09-e86f-4ca7-be79-221f69f9bf9c"/>
    <x v="515"/>
    <x v="6921"/>
    <x v="2"/>
    <x v="0"/>
    <x v="6"/>
    <n v="2"/>
    <n v="752.6"/>
    <n v="0.15"/>
    <n v="1279.42"/>
    <n v="248.04957520783191"/>
    <x v="1"/>
    <n v="10"/>
    <x v="5"/>
    <n v="0.19387658095686475"/>
    <n v="9.9654530959340939E-5"/>
    <x v="0"/>
    <s v="Oct-2024"/>
    <n v="202410"/>
  </r>
  <r>
    <s v="49963de6-148b-43e0-900c-9bb4567b5268"/>
    <x v="524"/>
    <x v="6922"/>
    <x v="1"/>
    <x v="0"/>
    <x v="6"/>
    <n v="1"/>
    <n v="570.59"/>
    <n v="0.16"/>
    <n v="479.29559999999998"/>
    <n v="97.889437773971054"/>
    <x v="1"/>
    <n v="10"/>
    <x v="5"/>
    <n v="0.20423604509194546"/>
    <n v="2.8041150388194674E-4"/>
    <x v="0"/>
    <s v="Oct-2024"/>
    <n v="202410"/>
  </r>
  <r>
    <s v="a3eaa010-bccc-474b-9864-4fc4f9e6264b"/>
    <x v="533"/>
    <x v="6923"/>
    <x v="3"/>
    <x v="1"/>
    <x v="9"/>
    <n v="2"/>
    <n v="432.3"/>
    <n v="0.21"/>
    <n v="683.03400000000011"/>
    <n v="138.14864618494539"/>
    <x v="1"/>
    <n v="10"/>
    <x v="5"/>
    <n v="0.202257349099672"/>
    <n v="2.4288688410825814E-4"/>
    <x v="0"/>
    <s v="Oct-2024"/>
    <n v="202410"/>
  </r>
  <r>
    <s v="ebb295c8-7766-4940-b7c0-e8ca3f9084ef"/>
    <x v="512"/>
    <x v="6924"/>
    <x v="3"/>
    <x v="0"/>
    <x v="1"/>
    <n v="7"/>
    <n v="295.20999999999998"/>
    <n v="0.24"/>
    <n v="1570.5172"/>
    <n v="100.4678463542872"/>
    <x v="1"/>
    <n v="10"/>
    <x v="5"/>
    <n v="6.3971185004715131E-2"/>
    <n v="1.1614008429834453E-4"/>
    <x v="0"/>
    <s v="Oct-2024"/>
    <n v="202410"/>
  </r>
  <r>
    <s v="64fc90cb-68c8-4480-9722-f04c09677ba2"/>
    <x v="519"/>
    <x v="6925"/>
    <x v="3"/>
    <x v="2"/>
    <x v="1"/>
    <n v="3"/>
    <n v="506.85"/>
    <n v="7.0000000000000007E-2"/>
    <n v="1414.1115"/>
    <n v="281.03622315735208"/>
    <x v="1"/>
    <n v="10"/>
    <x v="5"/>
    <n v="0.19873696180064448"/>
    <n v="4.6035973825260593E-5"/>
    <x v="0"/>
    <s v="Oct-2024"/>
    <n v="202410"/>
  </r>
  <r>
    <s v="a522e592-5174-443e-93eb-ed890b86bbe1"/>
    <x v="532"/>
    <x v="6926"/>
    <x v="0"/>
    <x v="2"/>
    <x v="5"/>
    <n v="3"/>
    <n v="909.23"/>
    <n v="0.3"/>
    <n v="1909.383"/>
    <n v="376.19529952303782"/>
    <x v="1"/>
    <n v="10"/>
    <x v="5"/>
    <n v="0.19702453594854349"/>
    <n v="1.0998317257459609E-4"/>
    <x v="0"/>
    <s v="Oct-2024"/>
    <n v="202410"/>
  </r>
  <r>
    <s v="a0580292-bf1d-40fa-8026-1ad1344d5806"/>
    <x v="521"/>
    <x v="3643"/>
    <x v="0"/>
    <x v="0"/>
    <x v="9"/>
    <n v="2"/>
    <n v="824.68"/>
    <n v="0.21"/>
    <n v="1302.9944"/>
    <n v="378.23798723990558"/>
    <x v="1"/>
    <n v="10"/>
    <x v="5"/>
    <n v="0.29028366295350583"/>
    <n v="1.2732211281951789E-4"/>
    <x v="0"/>
    <s v="Oct-2024"/>
    <n v="202410"/>
  </r>
  <r>
    <s v="59ec324d-f358-4f85-830f-a8e0b6b64d5d"/>
    <x v="532"/>
    <x v="6927"/>
    <x v="1"/>
    <x v="1"/>
    <x v="0"/>
    <n v="4"/>
    <n v="451.77"/>
    <n v="0.04"/>
    <n v="1734.7968000000001"/>
    <n v="414.15293070913708"/>
    <x v="1"/>
    <n v="10"/>
    <x v="5"/>
    <n v="0.23873281914581412"/>
    <n v="2.2135157270292408E-5"/>
    <x v="0"/>
    <s v="Oct-2024"/>
    <n v="202410"/>
  </r>
  <r>
    <s v="073afe96-fa8c-4cb8-859b-44f0aabdf5c4"/>
    <x v="515"/>
    <x v="6928"/>
    <x v="0"/>
    <x v="1"/>
    <x v="1"/>
    <n v="1"/>
    <n v="722.77"/>
    <n v="0.27"/>
    <n v="527.62209999999993"/>
    <n v="41.389008982796263"/>
    <x v="1"/>
    <n v="10"/>
    <x v="5"/>
    <n v="7.8444418804284863E-2"/>
    <n v="3.7356282081436697E-4"/>
    <x v="0"/>
    <s v="Oct-2024"/>
    <n v="202410"/>
  </r>
  <r>
    <s v="e59c1cfc-a863-4fca-ab87-9f431b8abfe1"/>
    <x v="530"/>
    <x v="6929"/>
    <x v="3"/>
    <x v="2"/>
    <x v="0"/>
    <n v="7"/>
    <n v="889.1"/>
    <n v="7.0000000000000007E-2"/>
    <n v="5788.0409999999993"/>
    <n v="1588.293504281967"/>
    <x v="1"/>
    <n v="10"/>
    <x v="5"/>
    <n v="0.2744095116606754"/>
    <n v="1.1247328759419638E-5"/>
    <x v="0"/>
    <s v="Oct-2024"/>
    <n v="202410"/>
  </r>
  <r>
    <s v="93908ca4-3ad5-43b7-8a5b-8f5de8390614"/>
    <x v="517"/>
    <x v="6930"/>
    <x v="1"/>
    <x v="0"/>
    <x v="6"/>
    <n v="3"/>
    <n v="781.28"/>
    <n v="0.28999999999999998"/>
    <n v="1664.1264000000001"/>
    <n v="478.41918557058199"/>
    <x v="1"/>
    <n v="10"/>
    <x v="5"/>
    <n v="0.28748969163074511"/>
    <n v="1.2372858215577853E-4"/>
    <x v="0"/>
    <s v="Oct-2024"/>
    <n v="202410"/>
  </r>
  <r>
    <s v="b6a5f0c4-ba2d-4413-9bba-52eabb2cbc00"/>
    <x v="522"/>
    <x v="6931"/>
    <x v="1"/>
    <x v="0"/>
    <x v="3"/>
    <n v="3"/>
    <n v="544.12"/>
    <n v="0.12"/>
    <n v="1436.4767999999999"/>
    <n v="319.45484591862618"/>
    <x v="1"/>
    <n v="10"/>
    <x v="5"/>
    <n v="0.22238775169820091"/>
    <n v="7.3513195618613538E-5"/>
    <x v="0"/>
    <s v="Oct-2024"/>
    <n v="202410"/>
  </r>
  <r>
    <s v="d00260ef-a4d7-4479-8869-168036961bd2"/>
    <x v="526"/>
    <x v="6932"/>
    <x v="3"/>
    <x v="2"/>
    <x v="5"/>
    <n v="9"/>
    <n v="942.94"/>
    <n v="0.09"/>
    <n v="7722.6786000000011"/>
    <n v="540.64818330227502"/>
    <x v="1"/>
    <n v="10"/>
    <x v="5"/>
    <n v="7.0007857545991217E-2"/>
    <n v="1.0605128640210405E-5"/>
    <x v="0"/>
    <s v="Oct-2024"/>
    <n v="202410"/>
  </r>
  <r>
    <s v="8bff63d1-40f3-44c3-9eda-3a9b8eb6f479"/>
    <x v="525"/>
    <x v="6933"/>
    <x v="3"/>
    <x v="0"/>
    <x v="2"/>
    <n v="9"/>
    <n v="850.46"/>
    <n v="0.19"/>
    <n v="6199.8534000000009"/>
    <n v="1235.349450055691"/>
    <x v="1"/>
    <n v="10"/>
    <x v="5"/>
    <n v="0.19925462270699673"/>
    <n v="2.4823167592962761E-5"/>
    <x v="0"/>
    <s v="Oct-2024"/>
    <n v="202410"/>
  </r>
  <r>
    <s v="04af8654-2d60-4336-bd0b-209303d42851"/>
    <x v="509"/>
    <x v="601"/>
    <x v="1"/>
    <x v="1"/>
    <x v="7"/>
    <n v="6"/>
    <n v="898.82"/>
    <n v="0.01"/>
    <n v="5338.9907999999996"/>
    <n v="1241.680771880654"/>
    <x v="1"/>
    <n v="10"/>
    <x v="5"/>
    <n v="0.23256844193862519"/>
    <n v="1.8542830229263553E-6"/>
    <x v="0"/>
    <s v="Oct-2024"/>
    <n v="202410"/>
  </r>
  <r>
    <s v="3b6974d2-7773-454a-bf56-a74507616f8d"/>
    <x v="517"/>
    <x v="6934"/>
    <x v="2"/>
    <x v="2"/>
    <x v="1"/>
    <n v="7"/>
    <n v="191.01"/>
    <n v="0.18"/>
    <n v="1096.3974000000001"/>
    <n v="301.62653158459489"/>
    <x v="1"/>
    <n v="10"/>
    <x v="5"/>
    <n v="0.27510693803596659"/>
    <n v="1.3462271982768293E-4"/>
    <x v="0"/>
    <s v="Oct-2024"/>
    <n v="202410"/>
  </r>
  <r>
    <s v="456da046-2f0c-45f8-842c-990351446079"/>
    <x v="518"/>
    <x v="6935"/>
    <x v="3"/>
    <x v="0"/>
    <x v="3"/>
    <n v="8"/>
    <n v="282.14999999999998"/>
    <n v="0.28999999999999998"/>
    <n v="1602.6120000000001"/>
    <n v="376.1198108089705"/>
    <x v="1"/>
    <n v="10"/>
    <x v="5"/>
    <n v="0.23469174747784896"/>
    <n v="1.2847776005670743E-4"/>
    <x v="0"/>
    <s v="Oct-2024"/>
    <n v="202410"/>
  </r>
  <r>
    <s v="70dccf3a-9d91-48ff-b0fc-d98bd563e26c"/>
    <x v="516"/>
    <x v="6936"/>
    <x v="1"/>
    <x v="0"/>
    <x v="8"/>
    <n v="5"/>
    <n v="568.55999999999995"/>
    <n v="0.03"/>
    <n v="2757.5160000000001"/>
    <n v="377.35746298002488"/>
    <x v="1"/>
    <n v="10"/>
    <x v="5"/>
    <n v="0.13684688066362077"/>
    <n v="1.0552975939214859E-5"/>
    <x v="0"/>
    <s v="Oct-2024"/>
    <n v="202410"/>
  </r>
  <r>
    <s v="40f02393-1a12-4966-85b5-149eb9a6ac61"/>
    <x v="536"/>
    <x v="6937"/>
    <x v="2"/>
    <x v="2"/>
    <x v="0"/>
    <n v="4"/>
    <n v="802.05"/>
    <n v="0.1"/>
    <n v="2887.38"/>
    <n v="840.13206637607709"/>
    <x v="1"/>
    <n v="10"/>
    <x v="5"/>
    <n v="0.2909669203139445"/>
    <n v="3.1170126550713798E-5"/>
    <x v="0"/>
    <s v="Oct-2024"/>
    <n v="202410"/>
  </r>
  <r>
    <s v="bd951024-d40c-4ff2-baf4-5634c802d6a1"/>
    <x v="532"/>
    <x v="6938"/>
    <x v="2"/>
    <x v="0"/>
    <x v="3"/>
    <n v="2"/>
    <n v="546.21"/>
    <n v="0.23"/>
    <n v="841.16340000000002"/>
    <n v="187.43722918477249"/>
    <x v="1"/>
    <n v="10"/>
    <x v="5"/>
    <n v="0.22283093770457973"/>
    <n v="2.1054173303308252E-4"/>
    <x v="0"/>
    <s v="Oct-2024"/>
    <n v="202410"/>
  </r>
  <r>
    <s v="67716e6e-9441-4d70-9e2d-e438fbadc628"/>
    <x v="512"/>
    <x v="6939"/>
    <x v="0"/>
    <x v="0"/>
    <x v="6"/>
    <n v="3"/>
    <n v="274.25"/>
    <n v="0.22"/>
    <n v="641.745"/>
    <n v="188.224491483398"/>
    <x v="1"/>
    <n v="10"/>
    <x v="5"/>
    <n v="0.29330106425978852"/>
    <n v="2.6739592828927376E-4"/>
    <x v="0"/>
    <s v="Oct-2024"/>
    <n v="202410"/>
  </r>
  <r>
    <s v="156a8f51-9cd5-4901-8e75-933856099013"/>
    <x v="516"/>
    <x v="6940"/>
    <x v="0"/>
    <x v="0"/>
    <x v="8"/>
    <n v="6"/>
    <n v="42.86"/>
    <n v="0.13"/>
    <n v="223.72919999999999"/>
    <n v="30.57010013312464"/>
    <x v="1"/>
    <n v="10"/>
    <x v="5"/>
    <n v="0.13663884791580466"/>
    <n v="5.0552185409861571E-4"/>
    <x v="0"/>
    <s v="Oct-2024"/>
    <n v="202410"/>
  </r>
  <r>
    <s v="ef12a4d1-0bcb-4e4c-a3c9-86820979ffde"/>
    <x v="510"/>
    <x v="6941"/>
    <x v="1"/>
    <x v="0"/>
    <x v="3"/>
    <n v="9"/>
    <n v="343.82"/>
    <n v="0.03"/>
    <n v="3001.5486000000001"/>
    <n v="356.72376235780149"/>
    <x v="1"/>
    <n v="10"/>
    <x v="5"/>
    <n v="0.11884657218537174"/>
    <n v="9.6949954433521413E-6"/>
    <x v="0"/>
    <s v="Oct-2024"/>
    <n v="202410"/>
  </r>
  <r>
    <s v="03b5e02f-6da0-4b4b-977d-82abe51231bf"/>
    <x v="533"/>
    <x v="6942"/>
    <x v="1"/>
    <x v="0"/>
    <x v="6"/>
    <n v="9"/>
    <n v="799.15"/>
    <n v="0.05"/>
    <n v="6832.7324999999992"/>
    <n v="1456.743847642482"/>
    <x v="1"/>
    <n v="10"/>
    <x v="5"/>
    <n v="0.21320077255219375"/>
    <n v="6.9518307646318665E-6"/>
    <x v="0"/>
    <s v="Oct-2024"/>
    <n v="202410"/>
  </r>
  <r>
    <s v="07c7cddc-8fd3-4ca0-8115-8bbb4819d129"/>
    <x v="509"/>
    <x v="6943"/>
    <x v="1"/>
    <x v="2"/>
    <x v="6"/>
    <n v="9"/>
    <n v="518.35"/>
    <n v="0.16"/>
    <n v="3918.7260000000001"/>
    <n v="991.61840868170589"/>
    <x v="1"/>
    <n v="10"/>
    <x v="5"/>
    <n v="0.25304611975466157"/>
    <n v="3.4296860765463055E-5"/>
    <x v="0"/>
    <s v="Oct-2024"/>
    <n v="202410"/>
  </r>
  <r>
    <s v="99f24d7f-5d38-4fed-aea8-720c4d4527f7"/>
    <x v="524"/>
    <x v="6944"/>
    <x v="3"/>
    <x v="2"/>
    <x v="5"/>
    <n v="8"/>
    <n v="990.41"/>
    <n v="7.0000000000000007E-2"/>
    <n v="7368.6504000000004"/>
    <n v="1877.666638399465"/>
    <x v="1"/>
    <n v="10"/>
    <x v="5"/>
    <n v="0.25481825523972002"/>
    <n v="8.8347250128734578E-6"/>
    <x v="0"/>
    <s v="Oct-2024"/>
    <n v="202410"/>
  </r>
  <r>
    <s v="570d8706-9e03-4421-a398-c24927e022fb"/>
    <x v="530"/>
    <x v="6945"/>
    <x v="0"/>
    <x v="2"/>
    <x v="1"/>
    <n v="2"/>
    <n v="169.84"/>
    <n v="7.0000000000000007E-2"/>
    <n v="315.9024"/>
    <n v="82.782997104634305"/>
    <x v="1"/>
    <n v="10"/>
    <x v="5"/>
    <n v="0.26205244754276735"/>
    <n v="2.0607630711257655E-4"/>
    <x v="0"/>
    <s v="Oct-2024"/>
    <n v="202410"/>
  </r>
  <r>
    <s v="b2013d58-977a-4c06-852f-5db6191b2bbf"/>
    <x v="510"/>
    <x v="6946"/>
    <x v="2"/>
    <x v="2"/>
    <x v="1"/>
    <n v="6"/>
    <n v="532.57000000000005"/>
    <n v="0.2"/>
    <n v="2556.3359999999998"/>
    <n v="610.64513405282355"/>
    <x v="1"/>
    <n v="10"/>
    <x v="5"/>
    <n v="0.2388751455414404"/>
    <n v="6.2589581338290433E-5"/>
    <x v="0"/>
    <s v="Oct-2024"/>
    <n v="202410"/>
  </r>
  <r>
    <s v="cc39cad0-78aa-4cc8-a7a4-edb892477ae9"/>
    <x v="536"/>
    <x v="6947"/>
    <x v="1"/>
    <x v="2"/>
    <x v="4"/>
    <n v="6"/>
    <n v="223.58"/>
    <n v="0.06"/>
    <n v="1260.9911999999999"/>
    <n v="309.59272210273502"/>
    <x v="1"/>
    <n v="10"/>
    <x v="5"/>
    <n v="0.24551537084694566"/>
    <n v="4.472671974237409E-5"/>
    <x v="0"/>
    <s v="Oct-2024"/>
    <n v="202410"/>
  </r>
  <r>
    <s v="2064ef5f-b8ba-492a-a6a8-6283c5bb32be"/>
    <x v="518"/>
    <x v="6948"/>
    <x v="1"/>
    <x v="2"/>
    <x v="6"/>
    <n v="9"/>
    <n v="531.79"/>
    <n v="0.21"/>
    <n v="3781.0268999999998"/>
    <n v="1074.4741309760259"/>
    <x v="1"/>
    <n v="10"/>
    <x v="5"/>
    <n v="0.28417521466880491"/>
    <n v="4.3876968978982933E-5"/>
    <x v="0"/>
    <s v="Oct-2024"/>
    <n v="202410"/>
  </r>
  <r>
    <s v="86aad26e-07c6-4eae-86e1-b7441119a420"/>
    <x v="518"/>
    <x v="6949"/>
    <x v="0"/>
    <x v="2"/>
    <x v="4"/>
    <n v="7"/>
    <n v="688.71"/>
    <n v="0.09"/>
    <n v="4387.0826999999999"/>
    <n v="774.04879935242866"/>
    <x v="1"/>
    <n v="10"/>
    <x v="5"/>
    <n v="0.17643815999922424"/>
    <n v="1.8668442242951107E-5"/>
    <x v="0"/>
    <s v="Oct-2024"/>
    <n v="202410"/>
  </r>
  <r>
    <s v="05885c4b-7cc3-48fb-9611-bb874099aa39"/>
    <x v="523"/>
    <x v="6950"/>
    <x v="0"/>
    <x v="2"/>
    <x v="1"/>
    <n v="5"/>
    <n v="862.71"/>
    <n v="0.06"/>
    <n v="4054.7370000000001"/>
    <n v="972.37411422559967"/>
    <x v="1"/>
    <n v="10"/>
    <x v="5"/>
    <n v="0.2398118827992049"/>
    <n v="1.3909656779218972E-5"/>
    <x v="0"/>
    <s v="Oct-2024"/>
    <n v="202410"/>
  </r>
  <r>
    <s v="95f06414-a7b7-4501-8779-0b23ba2bb91e"/>
    <x v="532"/>
    <x v="6951"/>
    <x v="3"/>
    <x v="0"/>
    <x v="4"/>
    <n v="9"/>
    <n v="362.09"/>
    <n v="0.21"/>
    <n v="2574.4598999999998"/>
    <n v="270.89144532011352"/>
    <x v="1"/>
    <n v="10"/>
    <x v="5"/>
    <n v="0.10522263148092287"/>
    <n v="6.4440700746591544E-5"/>
    <x v="0"/>
    <s v="Oct-2024"/>
    <n v="202410"/>
  </r>
  <r>
    <s v="f10bf183-7d07-454b-9169-636a8a0f3f6c"/>
    <x v="515"/>
    <x v="6952"/>
    <x v="0"/>
    <x v="1"/>
    <x v="4"/>
    <n v="2"/>
    <n v="683.47"/>
    <n v="0.16"/>
    <n v="1148.2295999999999"/>
    <n v="146.1078615068933"/>
    <x v="1"/>
    <n v="10"/>
    <x v="5"/>
    <n v="0.12724620712346496"/>
    <n v="1.170497607795514E-4"/>
    <x v="0"/>
    <s v="Oct-2024"/>
    <n v="202410"/>
  </r>
  <r>
    <s v="d4d8cf04-d8b9-4b69-a63f-31dec9625c06"/>
    <x v="527"/>
    <x v="6953"/>
    <x v="3"/>
    <x v="2"/>
    <x v="2"/>
    <n v="1"/>
    <n v="53.57"/>
    <n v="0.17"/>
    <n v="44.463099999999997"/>
    <n v="7.8687778777580641"/>
    <x v="1"/>
    <n v="10"/>
    <x v="5"/>
    <n v="0.17697321774140951"/>
    <n v="3.1734179578122084E-3"/>
    <x v="0"/>
    <s v="Oct-2024"/>
    <n v="202410"/>
  </r>
  <r>
    <s v="f72f7381-011b-4b58-b18f-cdb38076e586"/>
    <x v="532"/>
    <x v="6954"/>
    <x v="0"/>
    <x v="2"/>
    <x v="4"/>
    <n v="8"/>
    <n v="177.33"/>
    <n v="0.19"/>
    <n v="1149.0984000000001"/>
    <n v="74.402220461971197"/>
    <x v="1"/>
    <n v="10"/>
    <x v="5"/>
    <n v="6.4748345713449076E-2"/>
    <n v="1.3393108893024305E-4"/>
    <x v="0"/>
    <s v="Oct-2024"/>
    <n v="202410"/>
  </r>
  <r>
    <s v="62a1e888-acc6-4b59-bc17-7e5b036654b9"/>
    <x v="522"/>
    <x v="6955"/>
    <x v="3"/>
    <x v="0"/>
    <x v="9"/>
    <n v="6"/>
    <n v="760.91"/>
    <n v="0.22"/>
    <n v="3561.0587999999998"/>
    <n v="973.84650479147888"/>
    <x v="1"/>
    <n v="10"/>
    <x v="5"/>
    <n v="0.27347105439300212"/>
    <n v="4.8187915346974891E-5"/>
    <x v="0"/>
    <s v="Oct-2024"/>
    <n v="202410"/>
  </r>
  <r>
    <s v="2370ce77-d148-4020-b3f0-f86a72ef2e52"/>
    <x v="527"/>
    <x v="6956"/>
    <x v="3"/>
    <x v="2"/>
    <x v="7"/>
    <n v="6"/>
    <n v="365.21"/>
    <n v="0.28999999999999998"/>
    <n v="1555.7945999999999"/>
    <n v="113.7998676393551"/>
    <x v="1"/>
    <n v="10"/>
    <x v="5"/>
    <n v="7.3145817345911288E-2"/>
    <n v="1.3234394823069832E-4"/>
    <x v="0"/>
    <s v="Oct-2024"/>
    <n v="202410"/>
  </r>
  <r>
    <s v="fd8977df-074b-4226-b5f3-1876b09be7e8"/>
    <x v="524"/>
    <x v="6957"/>
    <x v="0"/>
    <x v="0"/>
    <x v="1"/>
    <n v="3"/>
    <n v="389.97"/>
    <n v="0.25"/>
    <n v="877.43250000000012"/>
    <n v="117.8227778951192"/>
    <x v="1"/>
    <n v="10"/>
    <x v="5"/>
    <n v="0.13428130129111834"/>
    <n v="2.136916514945594E-4"/>
    <x v="0"/>
    <s v="Oct-2024"/>
    <n v="202410"/>
  </r>
  <r>
    <s v="c635f80b-ab5e-427b-99d9-275bb429e78e"/>
    <x v="523"/>
    <x v="6958"/>
    <x v="0"/>
    <x v="2"/>
    <x v="0"/>
    <n v="4"/>
    <n v="504.61"/>
    <n v="0.13"/>
    <n v="1756.0427999999999"/>
    <n v="447.615682746262"/>
    <x v="1"/>
    <n v="10"/>
    <x v="5"/>
    <n v="0.25490021242435662"/>
    <n v="6.4406175065892467E-5"/>
    <x v="0"/>
    <s v="Oct-2024"/>
    <n v="202410"/>
  </r>
  <r>
    <s v="ed685f7e-cbf4-41af-bc8c-bfb0e65be4b6"/>
    <x v="511"/>
    <x v="6959"/>
    <x v="0"/>
    <x v="2"/>
    <x v="7"/>
    <n v="6"/>
    <n v="701.39"/>
    <n v="0.14000000000000001"/>
    <n v="3619.1723999999999"/>
    <n v="1078.7699458556101"/>
    <x v="1"/>
    <n v="10"/>
    <x v="5"/>
    <n v="0.29807089207897641"/>
    <n v="3.3267274032041137E-5"/>
    <x v="0"/>
    <s v="Oct-2024"/>
    <n v="202410"/>
  </r>
  <r>
    <s v="dd114d71-4d0b-4315-b1aa-ff6d5e9048c7"/>
    <x v="530"/>
    <x v="6960"/>
    <x v="1"/>
    <x v="2"/>
    <x v="0"/>
    <n v="6"/>
    <n v="892.85"/>
    <n v="0.28000000000000003"/>
    <n v="3857.1120000000001"/>
    <n v="495.37879269831473"/>
    <x v="1"/>
    <n v="10"/>
    <x v="5"/>
    <n v="0.12843256630824168"/>
    <n v="5.2267084803345098E-5"/>
    <x v="0"/>
    <s v="Oct-2024"/>
    <n v="202410"/>
  </r>
  <r>
    <s v="452743be-91a2-4c9e-a994-ea38623e300d"/>
    <x v="516"/>
    <x v="6961"/>
    <x v="0"/>
    <x v="2"/>
    <x v="4"/>
    <n v="3"/>
    <n v="616.85"/>
    <n v="0.05"/>
    <n v="1758.0225"/>
    <n v="242.88164237242671"/>
    <x v="1"/>
    <n v="10"/>
    <x v="5"/>
    <n v="0.13815616260453248"/>
    <n v="2.701899435303018E-5"/>
    <x v="0"/>
    <s v="Oct-2024"/>
    <n v="202410"/>
  </r>
  <r>
    <s v="4b1b269b-096a-4aa4-ac13-2e3fdb439aab"/>
    <x v="518"/>
    <x v="6962"/>
    <x v="3"/>
    <x v="1"/>
    <x v="9"/>
    <n v="2"/>
    <n v="63.86"/>
    <n v="0.28000000000000003"/>
    <n v="91.958399999999997"/>
    <n v="20.833307206207071"/>
    <x v="1"/>
    <n v="10"/>
    <x v="5"/>
    <n v="0.22655143201933778"/>
    <n v="2.192295646727216E-3"/>
    <x v="0"/>
    <s v="Oct-2024"/>
    <n v="202410"/>
  </r>
  <r>
    <s v="164661f8-5718-497a-98bd-3d4e983a713e"/>
    <x v="514"/>
    <x v="6963"/>
    <x v="0"/>
    <x v="0"/>
    <x v="8"/>
    <n v="5"/>
    <n v="742.98"/>
    <n v="0.11"/>
    <n v="3306.261"/>
    <n v="834.02977747432283"/>
    <x v="1"/>
    <n v="10"/>
    <x v="5"/>
    <n v="0.25225769456020647"/>
    <n v="2.9610487496298689E-5"/>
    <x v="0"/>
    <s v="Oct-2024"/>
    <n v="202410"/>
  </r>
  <r>
    <s v="5be1b712-a07d-41f4-91c3-b7eb83a703f8"/>
    <x v="530"/>
    <x v="6964"/>
    <x v="1"/>
    <x v="1"/>
    <x v="7"/>
    <n v="8"/>
    <n v="939.25"/>
    <n v="0"/>
    <n v="7514"/>
    <n v="1301.06247519721"/>
    <x v="1"/>
    <n v="10"/>
    <x v="5"/>
    <n v="0.17315178003689247"/>
    <n v="0"/>
    <x v="1"/>
    <s v="Oct-2024"/>
    <n v="202410"/>
  </r>
  <r>
    <s v="5a24b9e7-ea92-426f-b8db-39c034aac6de"/>
    <x v="511"/>
    <x v="6965"/>
    <x v="1"/>
    <x v="0"/>
    <x v="3"/>
    <n v="3"/>
    <n v="158.47"/>
    <n v="0.27"/>
    <n v="347.04930000000002"/>
    <n v="91.785465078116957"/>
    <x v="1"/>
    <n v="10"/>
    <x v="5"/>
    <n v="0.26447385163467252"/>
    <n v="5.6793083864453849E-4"/>
    <x v="0"/>
    <s v="Oct-2024"/>
    <n v="202410"/>
  </r>
  <r>
    <s v="093a663e-7a21-4f8a-b142-4025d7d7ffab"/>
    <x v="517"/>
    <x v="6966"/>
    <x v="3"/>
    <x v="1"/>
    <x v="5"/>
    <n v="5"/>
    <n v="881.15"/>
    <n v="0.01"/>
    <n v="4361.6925000000001"/>
    <n v="1188.4474997051871"/>
    <x v="1"/>
    <n v="10"/>
    <x v="5"/>
    <n v="0.27247393063706049"/>
    <n v="2.2697611076434205E-6"/>
    <x v="0"/>
    <s v="Oct-2024"/>
    <n v="202410"/>
  </r>
  <r>
    <s v="908f3dd7-70b7-4d05-9267-fae65e080dce"/>
    <x v="514"/>
    <x v="6967"/>
    <x v="2"/>
    <x v="1"/>
    <x v="1"/>
    <n v="9"/>
    <n v="337.89"/>
    <n v="0.15"/>
    <n v="2584.8584999999998"/>
    <n v="308.1347967539599"/>
    <x v="1"/>
    <n v="10"/>
    <x v="5"/>
    <n v="0.11920760720711014"/>
    <n v="4.9325717442560201E-5"/>
    <x v="0"/>
    <s v="Oct-2024"/>
    <n v="202410"/>
  </r>
  <r>
    <s v="bdab1a22-6887-42c0-be44-503e1570b9a8"/>
    <x v="534"/>
    <x v="6968"/>
    <x v="3"/>
    <x v="2"/>
    <x v="1"/>
    <n v="4"/>
    <n v="575.29999999999995"/>
    <n v="0.12"/>
    <n v="2025.056"/>
    <n v="579.87193124303803"/>
    <x v="1"/>
    <n v="10"/>
    <x v="5"/>
    <n v="0.28634859047998573"/>
    <n v="5.2146706066400142E-5"/>
    <x v="0"/>
    <s v="Oct-2024"/>
    <n v="202410"/>
  </r>
  <r>
    <s v="58d51e4a-e54e-4e07-b1e3-39502a7d8295"/>
    <x v="515"/>
    <x v="6969"/>
    <x v="0"/>
    <x v="1"/>
    <x v="4"/>
    <n v="9"/>
    <n v="85.16"/>
    <n v="0.01"/>
    <n v="758.77559999999994"/>
    <n v="123.70443464218241"/>
    <x v="1"/>
    <n v="10"/>
    <x v="5"/>
    <n v="0.16303164551177241"/>
    <n v="1.304733573404311E-5"/>
    <x v="0"/>
    <s v="Oct-2024"/>
    <n v="202410"/>
  </r>
  <r>
    <s v="8378fef4-7abd-4140-8aea-3aba2c78899e"/>
    <x v="516"/>
    <x v="6970"/>
    <x v="2"/>
    <x v="0"/>
    <x v="7"/>
    <n v="7"/>
    <n v="837"/>
    <n v="0.11"/>
    <n v="5214.51"/>
    <n v="1364.1403244862111"/>
    <x v="1"/>
    <n v="10"/>
    <x v="5"/>
    <n v="0.26160470005546271"/>
    <n v="1.8774534903567163E-5"/>
    <x v="0"/>
    <s v="Oct-2024"/>
    <n v="202410"/>
  </r>
  <r>
    <s v="08dcde67-2c15-421f-a660-8509e4c6dff8"/>
    <x v="526"/>
    <x v="6971"/>
    <x v="1"/>
    <x v="0"/>
    <x v="0"/>
    <n v="2"/>
    <n v="932.12"/>
    <n v="0.04"/>
    <n v="1789.6704"/>
    <n v="205.54114756407489"/>
    <x v="1"/>
    <n v="10"/>
    <x v="5"/>
    <n v="0.11484860428159001"/>
    <n v="2.1456464832854139E-5"/>
    <x v="0"/>
    <s v="Oct-2024"/>
    <n v="202410"/>
  </r>
  <r>
    <s v="fdd963a1-74cb-4a42-b3c0-92a3c20a9111"/>
    <x v="535"/>
    <x v="6972"/>
    <x v="1"/>
    <x v="2"/>
    <x v="6"/>
    <n v="4"/>
    <n v="189.29"/>
    <n v="0.17"/>
    <n v="628.44279999999992"/>
    <n v="176.1791145287045"/>
    <x v="1"/>
    <n v="10"/>
    <x v="5"/>
    <n v="0.28034232316561591"/>
    <n v="2.2452321834222624E-4"/>
    <x v="0"/>
    <s v="Oct-2024"/>
    <n v="202410"/>
  </r>
  <r>
    <s v="5e29956e-bc41-4801-a94b-5d5e20be3908"/>
    <x v="521"/>
    <x v="6973"/>
    <x v="2"/>
    <x v="2"/>
    <x v="5"/>
    <n v="9"/>
    <n v="238.36"/>
    <n v="0.24"/>
    <n v="1630.3824"/>
    <n v="86.522544572670697"/>
    <x v="1"/>
    <n v="10"/>
    <x v="5"/>
    <n v="5.3068865667754199E-2"/>
    <n v="1.1187559433909492E-4"/>
    <x v="0"/>
    <s v="Oct-2024"/>
    <n v="202410"/>
  </r>
  <r>
    <s v="09b5f9a4-dd19-4b78-812f-2895ea136a19"/>
    <x v="516"/>
    <x v="6974"/>
    <x v="3"/>
    <x v="1"/>
    <x v="6"/>
    <n v="5"/>
    <n v="220.23"/>
    <n v="0.24"/>
    <n v="836.87399999999991"/>
    <n v="208.1161652759065"/>
    <x v="1"/>
    <n v="10"/>
    <x v="5"/>
    <n v="0.24868279487223466"/>
    <n v="2.1795395722653592E-4"/>
    <x v="0"/>
    <s v="Oct-2024"/>
    <n v="202410"/>
  </r>
  <r>
    <s v="fd30dd41-8a70-40c0-a1d7-47d1b4c36e80"/>
    <x v="530"/>
    <x v="6975"/>
    <x v="1"/>
    <x v="2"/>
    <x v="9"/>
    <n v="2"/>
    <n v="150.47999999999999"/>
    <n v="0.06"/>
    <n v="282.90239999999989"/>
    <n v="69.020143874830381"/>
    <x v="1"/>
    <n v="10"/>
    <x v="5"/>
    <n v="0.24397157420661827"/>
    <n v="1.9936204146730463E-4"/>
    <x v="0"/>
    <s v="Oct-2024"/>
    <n v="202410"/>
  </r>
  <r>
    <s v="117e0077-3f71-4905-b186-50647c119b8a"/>
    <x v="523"/>
    <x v="6976"/>
    <x v="0"/>
    <x v="1"/>
    <x v="4"/>
    <n v="3"/>
    <n v="203.28"/>
    <n v="0.06"/>
    <n v="573.24959999999999"/>
    <n v="38.704046206614677"/>
    <x v="1"/>
    <n v="10"/>
    <x v="5"/>
    <n v="6.7516917947460717E-2"/>
    <n v="9.8386462022825654E-5"/>
    <x v="0"/>
    <s v="Oct-2024"/>
    <n v="202410"/>
  </r>
  <r>
    <s v="856eb78d-a37f-4d1f-82d3-06e35812352d"/>
    <x v="530"/>
    <x v="6977"/>
    <x v="0"/>
    <x v="1"/>
    <x v="3"/>
    <n v="2"/>
    <n v="685.42"/>
    <n v="0.28999999999999998"/>
    <n v="973.29639999999995"/>
    <n v="271.54748862025059"/>
    <x v="1"/>
    <n v="10"/>
    <x v="5"/>
    <n v="0.27899773246901005"/>
    <n v="2.1154912316535848E-4"/>
    <x v="0"/>
    <s v="Oct-2024"/>
    <n v="202410"/>
  </r>
  <r>
    <s v="5afa9709-e595-4e06-ae90-e0155cd5d91c"/>
    <x v="526"/>
    <x v="6978"/>
    <x v="0"/>
    <x v="2"/>
    <x v="5"/>
    <n v="6"/>
    <n v="944.26"/>
    <n v="0.17"/>
    <n v="4702.4147999999996"/>
    <n v="294.97947473582701"/>
    <x v="1"/>
    <n v="10"/>
    <x v="5"/>
    <n v="6.2729360824533606E-2"/>
    <n v="3.0005859967946685E-5"/>
    <x v="0"/>
    <s v="Oct-2024"/>
    <n v="202410"/>
  </r>
  <r>
    <s v="a08a3205-0547-4ffe-9b09-1bd788e81c89"/>
    <x v="508"/>
    <x v="6979"/>
    <x v="0"/>
    <x v="1"/>
    <x v="5"/>
    <n v="1"/>
    <n v="988.56"/>
    <n v="0.14000000000000001"/>
    <n v="850.16159999999991"/>
    <n v="124.7402409885436"/>
    <x v="1"/>
    <n v="10"/>
    <x v="5"/>
    <n v="0.14672532961797335"/>
    <n v="1.4162013433681317E-4"/>
    <x v="0"/>
    <s v="Oct-2024"/>
    <n v="202410"/>
  </r>
  <r>
    <s v="87e27bb2-6088-4457-8547-3b161c4c9eaa"/>
    <x v="512"/>
    <x v="347"/>
    <x v="2"/>
    <x v="0"/>
    <x v="7"/>
    <n v="2"/>
    <n v="840.64"/>
    <n v="0.14000000000000001"/>
    <n v="1445.9007999999999"/>
    <n v="300.23272739856469"/>
    <x v="1"/>
    <n v="10"/>
    <x v="5"/>
    <n v="0.20764407032527038"/>
    <n v="8.3269889607917786E-5"/>
    <x v="0"/>
    <s v="Oct-2024"/>
    <n v="202410"/>
  </r>
  <r>
    <s v="df64b64c-ba85-47d3-9a00-4aaf29f357d4"/>
    <x v="530"/>
    <x v="5707"/>
    <x v="2"/>
    <x v="1"/>
    <x v="0"/>
    <n v="1"/>
    <n v="746.51"/>
    <n v="0.27"/>
    <n v="544.95230000000004"/>
    <n v="143.0801188708696"/>
    <x v="1"/>
    <n v="10"/>
    <x v="5"/>
    <n v="0.26255530781477499"/>
    <n v="3.6168303170754578E-4"/>
    <x v="0"/>
    <s v="Oct-2024"/>
    <n v="202410"/>
  </r>
  <r>
    <s v="7ad4c03e-da15-4d45-87f8-d84d0d1e60a2"/>
    <x v="532"/>
    <x v="6980"/>
    <x v="0"/>
    <x v="1"/>
    <x v="7"/>
    <n v="3"/>
    <n v="787.13"/>
    <n v="0.28000000000000003"/>
    <n v="1700.2008000000001"/>
    <n v="442.72072250909451"/>
    <x v="1"/>
    <n v="10"/>
    <x v="5"/>
    <n v="0.26039319738532912"/>
    <n v="1.1857422958511725E-4"/>
    <x v="0"/>
    <s v="Oct-2024"/>
    <n v="202410"/>
  </r>
  <r>
    <s v="0e518557-d336-44b2-9cc7-f5dca6c459ad"/>
    <x v="520"/>
    <x v="6981"/>
    <x v="2"/>
    <x v="2"/>
    <x v="1"/>
    <n v="9"/>
    <n v="861.8"/>
    <n v="0.12"/>
    <n v="6825.4560000000001"/>
    <n v="1796.1871516320889"/>
    <x v="1"/>
    <n v="10"/>
    <x v="5"/>
    <n v="0.26316002207502165"/>
    <n v="1.5471493772723756E-5"/>
    <x v="0"/>
    <s v="Oct-2024"/>
    <n v="202410"/>
  </r>
  <r>
    <s v="862323dd-71d1-400f-8fc0-d7393810f069"/>
    <x v="518"/>
    <x v="6982"/>
    <x v="0"/>
    <x v="2"/>
    <x v="5"/>
    <n v="6"/>
    <n v="95.79"/>
    <n v="0.2"/>
    <n v="459.79199999999997"/>
    <n v="48.229515445338507"/>
    <x v="1"/>
    <n v="10"/>
    <x v="5"/>
    <n v="0.10489420312954228"/>
    <n v="3.4798343598844696E-4"/>
    <x v="0"/>
    <s v="Oct-2024"/>
    <n v="202410"/>
  </r>
  <r>
    <s v="0a3d2adb-8752-41f2-aea5-fdc14f4e6d35"/>
    <x v="508"/>
    <x v="6983"/>
    <x v="0"/>
    <x v="0"/>
    <x v="0"/>
    <n v="2"/>
    <n v="649.83000000000004"/>
    <n v="0.22"/>
    <n v="1013.7348"/>
    <n v="274.9487469421523"/>
    <x v="1"/>
    <n v="10"/>
    <x v="5"/>
    <n v="0.27122354578549768"/>
    <n v="1.6927504116461228E-4"/>
    <x v="0"/>
    <s v="Oct-2024"/>
    <n v="202410"/>
  </r>
  <r>
    <s v="075fd655-81f3-4296-92b6-9796c937789f"/>
    <x v="515"/>
    <x v="6984"/>
    <x v="3"/>
    <x v="1"/>
    <x v="4"/>
    <n v="5"/>
    <n v="647.71"/>
    <n v="7.0000000000000007E-2"/>
    <n v="3011.8515000000002"/>
    <n v="891.04266857146604"/>
    <x v="1"/>
    <n v="10"/>
    <x v="5"/>
    <n v="0.29584548526760562"/>
    <n v="2.1614611477358697E-5"/>
    <x v="0"/>
    <s v="Oct-2024"/>
    <n v="202410"/>
  </r>
  <r>
    <s v="84e8513f-aaaa-49c6-ba9e-acb644f5202c"/>
    <x v="508"/>
    <x v="5676"/>
    <x v="0"/>
    <x v="0"/>
    <x v="0"/>
    <n v="3"/>
    <n v="279.37"/>
    <n v="0.27"/>
    <n v="611.82029999999997"/>
    <n v="39.480230894447729"/>
    <x v="1"/>
    <n v="10"/>
    <x v="5"/>
    <n v="6.452912872365911E-2"/>
    <n v="3.2215341661595733E-4"/>
    <x v="0"/>
    <s v="Oct-2024"/>
    <n v="202410"/>
  </r>
  <r>
    <s v="e8714fc9-8714-498f-9e6e-9149b4a732db"/>
    <x v="515"/>
    <x v="6985"/>
    <x v="0"/>
    <x v="1"/>
    <x v="8"/>
    <n v="3"/>
    <n v="513.45000000000005"/>
    <n v="0.23"/>
    <n v="1186.0695000000001"/>
    <n v="179.61152377668179"/>
    <x v="1"/>
    <n v="10"/>
    <x v="5"/>
    <n v="0.15143423195409864"/>
    <n v="1.4931671373389163E-4"/>
    <x v="0"/>
    <s v="Oct-2024"/>
    <n v="202410"/>
  </r>
  <r>
    <s v="ae4182a7-ba54-42c8-856d-b59c56533041"/>
    <x v="508"/>
    <x v="6986"/>
    <x v="0"/>
    <x v="0"/>
    <x v="3"/>
    <n v="3"/>
    <n v="705.39"/>
    <n v="0"/>
    <n v="2116.17"/>
    <n v="353.19040359455448"/>
    <x v="1"/>
    <n v="10"/>
    <x v="5"/>
    <n v="0.16690077054043601"/>
    <n v="0"/>
    <x v="1"/>
    <s v="Oct-2024"/>
    <n v="202410"/>
  </r>
  <r>
    <s v="253af8eb-379d-4112-9d92-12c7522911a8"/>
    <x v="508"/>
    <x v="6987"/>
    <x v="1"/>
    <x v="1"/>
    <x v="2"/>
    <n v="2"/>
    <n v="986.86"/>
    <n v="0.19"/>
    <n v="1598.7131999999999"/>
    <n v="318.14850575034319"/>
    <x v="1"/>
    <n v="10"/>
    <x v="5"/>
    <n v="0.19900286414745511"/>
    <n v="9.6264921062764726E-5"/>
    <x v="0"/>
    <s v="Oct-2024"/>
    <n v="202410"/>
  </r>
  <r>
    <s v="3786546e-42cf-46e5-9274-ab7efa36cb58"/>
    <x v="533"/>
    <x v="3722"/>
    <x v="2"/>
    <x v="1"/>
    <x v="7"/>
    <n v="1"/>
    <n v="671.16"/>
    <n v="0.21"/>
    <n v="530.21640000000002"/>
    <n v="51.224898995167031"/>
    <x v="1"/>
    <n v="10"/>
    <x v="5"/>
    <n v="9.6611306242445585E-2"/>
    <n v="3.1289111389236547E-4"/>
    <x v="0"/>
    <s v="Oct-2024"/>
    <n v="202410"/>
  </r>
  <r>
    <s v="c9ae3668-eec4-4b09-8d28-e2c8caf69160"/>
    <x v="537"/>
    <x v="6988"/>
    <x v="2"/>
    <x v="2"/>
    <x v="4"/>
    <n v="5"/>
    <n v="997.96"/>
    <n v="0.22"/>
    <n v="3892.0439999999999"/>
    <n v="544.31096339124133"/>
    <x v="1"/>
    <n v="10"/>
    <x v="5"/>
    <n v="0.13985221220295591"/>
    <n v="4.4089943484708807E-5"/>
    <x v="0"/>
    <s v="Oct-2024"/>
    <n v="202410"/>
  </r>
  <r>
    <s v="ebfa9266-ba5b-41f2-bd16-b37562a8aa8a"/>
    <x v="536"/>
    <x v="6989"/>
    <x v="3"/>
    <x v="0"/>
    <x v="0"/>
    <n v="8"/>
    <n v="547.70000000000005"/>
    <n v="0.23"/>
    <n v="3373.8319999999999"/>
    <n v="271.68723467719639"/>
    <x v="1"/>
    <n v="10"/>
    <x v="5"/>
    <n v="8.0527789966185745E-2"/>
    <n v="5.2492240277524187E-5"/>
    <x v="0"/>
    <s v="Oct-2024"/>
    <n v="202410"/>
  </r>
  <r>
    <s v="be5b8b2c-c0e9-4889-9323-d7531b2dc4fb"/>
    <x v="531"/>
    <x v="6990"/>
    <x v="0"/>
    <x v="1"/>
    <x v="9"/>
    <n v="1"/>
    <n v="888.5"/>
    <n v="7.0000000000000007E-2"/>
    <n v="826.30499999999995"/>
    <n v="182.68137378267619"/>
    <x v="1"/>
    <n v="10"/>
    <x v="5"/>
    <n v="0.22108225628875078"/>
    <n v="7.8784468204839628E-5"/>
    <x v="0"/>
    <s v="Oct-2024"/>
    <n v="202410"/>
  </r>
  <r>
    <s v="25ccddf3-f4dd-4cba-97ab-395076240054"/>
    <x v="538"/>
    <x v="6991"/>
    <x v="0"/>
    <x v="2"/>
    <x v="7"/>
    <n v="2"/>
    <n v="197.34"/>
    <n v="0.08"/>
    <n v="363.10559999999998"/>
    <n v="39.456111655440743"/>
    <x v="1"/>
    <n v="10"/>
    <x v="5"/>
    <n v="0.10866291143799695"/>
    <n v="2.0269585486976791E-4"/>
    <x v="0"/>
    <s v="Oct-2024"/>
    <n v="202410"/>
  </r>
  <r>
    <s v="b2b1ac2d-9b7e-4f0a-b706-9ee9205af50e"/>
    <x v="533"/>
    <x v="6992"/>
    <x v="1"/>
    <x v="2"/>
    <x v="8"/>
    <n v="3"/>
    <n v="148.6"/>
    <n v="0.19"/>
    <n v="361.09800000000001"/>
    <n v="73.768009923885245"/>
    <x v="1"/>
    <n v="10"/>
    <x v="5"/>
    <n v="0.20428806009417178"/>
    <n v="4.2620008972633471E-4"/>
    <x v="0"/>
    <s v="Oct-2024"/>
    <n v="202410"/>
  </r>
  <r>
    <s v="381b9ab0-d6af-4ddd-b92b-81f924ccab01"/>
    <x v="537"/>
    <x v="1320"/>
    <x v="1"/>
    <x v="1"/>
    <x v="2"/>
    <n v="1"/>
    <n v="373.2"/>
    <n v="7.0000000000000007E-2"/>
    <n v="347.07600000000002"/>
    <n v="67.790973278757136"/>
    <x v="1"/>
    <n v="10"/>
    <x v="5"/>
    <n v="0.19532025630915745"/>
    <n v="1.8756698821007506E-4"/>
    <x v="0"/>
    <s v="Oct-2024"/>
    <n v="202410"/>
  </r>
  <r>
    <s v="5f5a1181-bc06-4db2-864f-58f5829c56f4"/>
    <x v="515"/>
    <x v="6993"/>
    <x v="0"/>
    <x v="2"/>
    <x v="3"/>
    <n v="9"/>
    <n v="632.02"/>
    <n v="0.09"/>
    <n v="5176.2438000000002"/>
    <n v="1545.310052568946"/>
    <x v="1"/>
    <n v="10"/>
    <x v="5"/>
    <n v="0.29853888500556058"/>
    <n v="1.5822284104933388E-5"/>
    <x v="0"/>
    <s v="Oct-2024"/>
    <n v="202410"/>
  </r>
  <r>
    <s v="8724d74b-7b6d-4d99-a1f1-6f9e099c6e14"/>
    <x v="520"/>
    <x v="6994"/>
    <x v="2"/>
    <x v="0"/>
    <x v="8"/>
    <n v="9"/>
    <n v="550.96"/>
    <n v="0.05"/>
    <n v="4710.7080000000014"/>
    <n v="244.45607748926631"/>
    <x v="1"/>
    <n v="10"/>
    <x v="5"/>
    <n v="5.1893702069681719E-2"/>
    <n v="1.0083409967249085E-5"/>
    <x v="0"/>
    <s v="Oct-2024"/>
    <n v="202410"/>
  </r>
  <r>
    <s v="f5509171-74ab-4cb3-a030-336ecb861fcb"/>
    <x v="530"/>
    <x v="6995"/>
    <x v="0"/>
    <x v="1"/>
    <x v="8"/>
    <n v="2"/>
    <n v="59.66"/>
    <n v="0.25"/>
    <n v="89.49"/>
    <n v="22.64143528598208"/>
    <x v="1"/>
    <n v="10"/>
    <x v="5"/>
    <n v="0.25300519930698495"/>
    <n v="2.0952061682869595E-3"/>
    <x v="0"/>
    <s v="Oct-2024"/>
    <n v="202410"/>
  </r>
  <r>
    <s v="db551459-3d24-423e-ba4a-d19a480c29d9"/>
    <x v="509"/>
    <x v="6996"/>
    <x v="2"/>
    <x v="1"/>
    <x v="0"/>
    <n v="5"/>
    <n v="378.85"/>
    <n v="0.14000000000000001"/>
    <n v="1629.0550000000001"/>
    <n v="317.38375029476418"/>
    <x v="1"/>
    <n v="10"/>
    <x v="5"/>
    <n v="0.19482690903300637"/>
    <n v="7.3907879107826325E-5"/>
    <x v="0"/>
    <s v="Oct-2024"/>
    <n v="202410"/>
  </r>
  <r>
    <s v="2d41b8cc-9698-4dd1-9796-3cfa3035ce9d"/>
    <x v="527"/>
    <x v="6997"/>
    <x v="3"/>
    <x v="0"/>
    <x v="0"/>
    <n v="9"/>
    <n v="691.66"/>
    <n v="0.17"/>
    <n v="5166.7001999999993"/>
    <n v="1366.544644685134"/>
    <x v="1"/>
    <n v="10"/>
    <x v="5"/>
    <n v="0.26449079524396135"/>
    <n v="2.7309500171889209E-5"/>
    <x v="0"/>
    <s v="Oct-2024"/>
    <n v="202410"/>
  </r>
  <r>
    <s v="191cd7ae-7118-4a99-84c7-2f02cf946cf3"/>
    <x v="512"/>
    <x v="6998"/>
    <x v="1"/>
    <x v="1"/>
    <x v="3"/>
    <n v="8"/>
    <n v="425.26"/>
    <n v="0.14000000000000001"/>
    <n v="2925.7887999999998"/>
    <n v="765.45542737432447"/>
    <x v="1"/>
    <n v="10"/>
    <x v="5"/>
    <n v="0.26162360980202143"/>
    <n v="4.1151295677938208E-5"/>
    <x v="0"/>
    <s v="Oct-2024"/>
    <n v="202410"/>
  </r>
  <r>
    <s v="9d3f89d8-301f-447f-b770-4887d24135d4"/>
    <x v="531"/>
    <x v="6999"/>
    <x v="3"/>
    <x v="2"/>
    <x v="6"/>
    <n v="9"/>
    <n v="60.67"/>
    <n v="0.16"/>
    <n v="458.66520000000003"/>
    <n v="29.162276014304929"/>
    <x v="1"/>
    <n v="10"/>
    <x v="5"/>
    <n v="6.3580746946367256E-2"/>
    <n v="2.9302419280991887E-4"/>
    <x v="0"/>
    <s v="Oct-2024"/>
    <n v="202410"/>
  </r>
  <r>
    <s v="bedd0c54-30e0-45ec-9686-77e5f2765c22"/>
    <x v="529"/>
    <x v="7000"/>
    <x v="3"/>
    <x v="1"/>
    <x v="0"/>
    <n v="1"/>
    <n v="757.57"/>
    <n v="0.28000000000000003"/>
    <n v="545.45040000000006"/>
    <n v="91.687820510937925"/>
    <x v="1"/>
    <n v="10"/>
    <x v="5"/>
    <n v="0.16809561513006116"/>
    <n v="3.6960280898134829E-4"/>
    <x v="0"/>
    <s v="Oct-2024"/>
    <n v="202410"/>
  </r>
  <r>
    <s v="507cb4d8-f3db-4f6b-bb94-f7c6e2ebeaa0"/>
    <x v="530"/>
    <x v="7001"/>
    <x v="1"/>
    <x v="1"/>
    <x v="5"/>
    <n v="4"/>
    <n v="603.78"/>
    <n v="0.22"/>
    <n v="1883.7936"/>
    <n v="330.84907631665419"/>
    <x v="1"/>
    <n v="10"/>
    <x v="5"/>
    <n v="0.17562915402019319"/>
    <n v="9.1092782139189774E-5"/>
    <x v="0"/>
    <s v="Oct-2024"/>
    <n v="202410"/>
  </r>
  <r>
    <s v="bafb259e-7285-4d4a-bf97-1cf7ba76469a"/>
    <x v="516"/>
    <x v="7002"/>
    <x v="3"/>
    <x v="0"/>
    <x v="5"/>
    <n v="1"/>
    <n v="843.12"/>
    <n v="0.18"/>
    <n v="691.35840000000007"/>
    <n v="148.0105503628611"/>
    <x v="1"/>
    <n v="10"/>
    <x v="5"/>
    <n v="0.21408657269928461"/>
    <n v="2.1349274124679761E-4"/>
    <x v="0"/>
    <s v="Oct-2024"/>
    <n v="202410"/>
  </r>
  <r>
    <s v="fadcdb44-4892-45f8-8806-4e58213b71db"/>
    <x v="511"/>
    <x v="7003"/>
    <x v="3"/>
    <x v="0"/>
    <x v="2"/>
    <n v="8"/>
    <n v="185.84"/>
    <n v="0.28000000000000003"/>
    <n v="1070.4384"/>
    <n v="171.26055377922719"/>
    <x v="1"/>
    <n v="10"/>
    <x v="5"/>
    <n v="0.15999104084758842"/>
    <n v="1.8833405079638399E-4"/>
    <x v="0"/>
    <s v="Oct-2024"/>
    <n v="202410"/>
  </r>
  <r>
    <s v="50cf1b43-11f1-492b-ace6-bb55122efa57"/>
    <x v="518"/>
    <x v="7004"/>
    <x v="3"/>
    <x v="0"/>
    <x v="6"/>
    <n v="3"/>
    <n v="962.49"/>
    <n v="0.06"/>
    <n v="2714.2217999999998"/>
    <n v="244.66532200633341"/>
    <x v="1"/>
    <n v="10"/>
    <x v="5"/>
    <n v="9.0141978082385693E-2"/>
    <n v="2.0779436669471888E-5"/>
    <x v="0"/>
    <s v="Oct-2024"/>
    <n v="202410"/>
  </r>
  <r>
    <s v="a937d9c9-83ad-4994-9b52-104b8650211a"/>
    <x v="526"/>
    <x v="7005"/>
    <x v="3"/>
    <x v="2"/>
    <x v="5"/>
    <n v="4"/>
    <n v="386.15"/>
    <n v="0.08"/>
    <n v="1421.0319999999999"/>
    <n v="296.99742015233551"/>
    <x v="1"/>
    <n v="10"/>
    <x v="5"/>
    <n v="0.20900121893971108"/>
    <n v="5.179334455522466E-5"/>
    <x v="0"/>
    <s v="Oct-2024"/>
    <n v="202410"/>
  </r>
  <r>
    <s v="2de6b1b9-c068-423f-a61a-ad3d134cb066"/>
    <x v="508"/>
    <x v="7006"/>
    <x v="3"/>
    <x v="0"/>
    <x v="3"/>
    <n v="3"/>
    <n v="755.01"/>
    <n v="0.26"/>
    <n v="1676.1222"/>
    <n v="157.11163718295899"/>
    <x v="1"/>
    <n v="10"/>
    <x v="5"/>
    <n v="9.3735192567080725E-2"/>
    <n v="1.1478876659470296E-4"/>
    <x v="0"/>
    <s v="Oct-2024"/>
    <n v="202410"/>
  </r>
  <r>
    <s v="00d797c5-1463-4f54-9747-534f5378fcbe"/>
    <x v="533"/>
    <x v="7007"/>
    <x v="1"/>
    <x v="0"/>
    <x v="1"/>
    <n v="4"/>
    <n v="799.38"/>
    <n v="0.24"/>
    <n v="2430.1152000000002"/>
    <n v="226.64886054369029"/>
    <x v="1"/>
    <n v="10"/>
    <x v="5"/>
    <n v="9.3266714493078468E-2"/>
    <n v="7.5058170081813405E-5"/>
    <x v="0"/>
    <s v="Oct-2024"/>
    <n v="202410"/>
  </r>
  <r>
    <s v="2d2080af-b9f4-4294-aada-a1928c5b29bf"/>
    <x v="512"/>
    <x v="7008"/>
    <x v="1"/>
    <x v="2"/>
    <x v="7"/>
    <n v="4"/>
    <n v="324.95999999999998"/>
    <n v="0.17"/>
    <n v="1078.8671999999999"/>
    <n v="235.23758680242099"/>
    <x v="1"/>
    <n v="10"/>
    <x v="5"/>
    <n v="0.21804128145004409"/>
    <n v="1.3078532742491386E-4"/>
    <x v="0"/>
    <s v="Oct-2024"/>
    <n v="202410"/>
  </r>
  <r>
    <s v="54d4cf6b-70f9-46e5-a1b5-c5378fb4d98e"/>
    <x v="515"/>
    <x v="7009"/>
    <x v="1"/>
    <x v="2"/>
    <x v="3"/>
    <n v="8"/>
    <n v="877.46"/>
    <n v="0.19"/>
    <n v="5685.9408000000003"/>
    <n v="886.5246876140169"/>
    <x v="1"/>
    <n v="10"/>
    <x v="5"/>
    <n v="0.15591521593295815"/>
    <n v="2.7066760877988739E-5"/>
    <x v="0"/>
    <s v="Oct-2024"/>
    <n v="202410"/>
  </r>
  <r>
    <s v="98aebb1e-6b6d-4e86-ba0a-b886c4f8d066"/>
    <x v="531"/>
    <x v="7010"/>
    <x v="1"/>
    <x v="1"/>
    <x v="8"/>
    <n v="5"/>
    <n v="412.57"/>
    <n v="0.24"/>
    <n v="1567.7660000000001"/>
    <n v="423.88320342397662"/>
    <x v="1"/>
    <n v="10"/>
    <x v="5"/>
    <n v="0.27037402483787543"/>
    <n v="1.1634389315752478E-4"/>
    <x v="0"/>
    <s v="Oct-2024"/>
    <n v="202410"/>
  </r>
  <r>
    <s v="bcc85a8d-feee-4f15-a64b-b0742da62267"/>
    <x v="532"/>
    <x v="7011"/>
    <x v="2"/>
    <x v="2"/>
    <x v="3"/>
    <n v="8"/>
    <n v="196.48"/>
    <n v="0.11"/>
    <n v="1398.9376"/>
    <n v="319.42306243985399"/>
    <x v="1"/>
    <n v="10"/>
    <x v="5"/>
    <n v="0.22833260214026271"/>
    <n v="6.9981677524429971E-5"/>
    <x v="0"/>
    <s v="Oct-2024"/>
    <n v="202410"/>
  </r>
  <r>
    <s v="2150a196-ee8f-4a6f-ae50-e64200512b24"/>
    <x v="527"/>
    <x v="7012"/>
    <x v="3"/>
    <x v="0"/>
    <x v="9"/>
    <n v="1"/>
    <n v="964.32"/>
    <n v="0.13"/>
    <n v="838.95839999999998"/>
    <n v="127.322879993179"/>
    <x v="1"/>
    <n v="10"/>
    <x v="5"/>
    <n v="0.15176304330843937"/>
    <n v="1.3481002156960344E-4"/>
    <x v="0"/>
    <s v="Oct-2024"/>
    <n v="202410"/>
  </r>
  <r>
    <s v="9dadcb86-3690-4572-ac1a-b2cf68413eeb"/>
    <x v="510"/>
    <x v="7013"/>
    <x v="0"/>
    <x v="2"/>
    <x v="9"/>
    <n v="6"/>
    <n v="289.45999999999998"/>
    <n v="0.19"/>
    <n v="1406.7755999999999"/>
    <n v="310.07502094095429"/>
    <x v="1"/>
    <n v="10"/>
    <x v="5"/>
    <n v="0.2204154102054047"/>
    <n v="1.0939911098827704E-4"/>
    <x v="0"/>
    <s v="Oct-2024"/>
    <n v="202410"/>
  </r>
  <r>
    <s v="f479fdcc-d894-4be4-b056-aec129e1de39"/>
    <x v="530"/>
    <x v="7014"/>
    <x v="1"/>
    <x v="0"/>
    <x v="8"/>
    <n v="7"/>
    <n v="768.66"/>
    <n v="0.03"/>
    <n v="5219.2013999999999"/>
    <n v="442.08757144911237"/>
    <x v="1"/>
    <n v="10"/>
    <x v="5"/>
    <n v="8.4704064389834119E-2"/>
    <n v="5.5755656411342926E-6"/>
    <x v="0"/>
    <s v="Oct-2024"/>
    <n v="202410"/>
  </r>
  <r>
    <s v="a446591a-3fd6-4e7e-867c-f362e32db256"/>
    <x v="527"/>
    <x v="7015"/>
    <x v="0"/>
    <x v="1"/>
    <x v="7"/>
    <n v="4"/>
    <n v="113.82"/>
    <n v="0.04"/>
    <n v="437.06880000000001"/>
    <n v="100.1275346962945"/>
    <x v="1"/>
    <n v="10"/>
    <x v="5"/>
    <n v="0.22908872629731178"/>
    <n v="8.7858021437357231E-5"/>
    <x v="0"/>
    <s v="Oct-2024"/>
    <n v="202410"/>
  </r>
  <r>
    <s v="a24a5705-aa4a-4237-a91e-c86009e35577"/>
    <x v="537"/>
    <x v="7016"/>
    <x v="2"/>
    <x v="2"/>
    <x v="4"/>
    <n v="7"/>
    <n v="138.16"/>
    <n v="0.24"/>
    <n v="735.01120000000003"/>
    <n v="126.4435072535899"/>
    <x v="1"/>
    <n v="10"/>
    <x v="5"/>
    <n v="0.17202936125815482"/>
    <n v="2.4815948382827364E-4"/>
    <x v="0"/>
    <s v="Oct-2024"/>
    <n v="202410"/>
  </r>
  <r>
    <s v="a72313dc-5596-494d-8397-f93aa625b9a0"/>
    <x v="509"/>
    <x v="7017"/>
    <x v="3"/>
    <x v="2"/>
    <x v="6"/>
    <n v="3"/>
    <n v="957.77"/>
    <n v="0.26"/>
    <n v="2126.2494000000002"/>
    <n v="175.85759828117139"/>
    <x v="1"/>
    <n v="10"/>
    <x v="5"/>
    <n v="8.2707888491900985E-2"/>
    <n v="9.0487973800251281E-5"/>
    <x v="0"/>
    <s v="Oct-2024"/>
    <n v="202410"/>
  </r>
  <r>
    <s v="a7fbe57e-fa87-4b6c-a676-e46148537696"/>
    <x v="525"/>
    <x v="5472"/>
    <x v="3"/>
    <x v="2"/>
    <x v="9"/>
    <n v="5"/>
    <n v="206.05"/>
    <n v="0.23"/>
    <n v="793.29250000000002"/>
    <n v="108.1311641389991"/>
    <x v="1"/>
    <n v="10"/>
    <x v="5"/>
    <n v="0.13630680252113703"/>
    <n v="2.2324678476098034E-4"/>
    <x v="0"/>
    <s v="Oct-2024"/>
    <n v="202410"/>
  </r>
  <r>
    <s v="dde0967f-2f63-4ac8-af79-4d482f0a3091"/>
    <x v="518"/>
    <x v="7018"/>
    <x v="2"/>
    <x v="1"/>
    <x v="4"/>
    <n v="6"/>
    <n v="699.07"/>
    <n v="0.27"/>
    <n v="3061.9265999999998"/>
    <n v="628.34588510714013"/>
    <x v="1"/>
    <n v="10"/>
    <x v="5"/>
    <n v="0.20521258906308865"/>
    <n v="6.4371236070779757E-5"/>
    <x v="0"/>
    <s v="Oct-2024"/>
    <n v="202410"/>
  </r>
  <r>
    <s v="260d0959-4710-4525-bf93-93a8e0acfc63"/>
    <x v="518"/>
    <x v="7019"/>
    <x v="1"/>
    <x v="0"/>
    <x v="5"/>
    <n v="2"/>
    <n v="197.9"/>
    <n v="0.16"/>
    <n v="332.47199999999998"/>
    <n v="51.878606820381549"/>
    <x v="1"/>
    <n v="10"/>
    <x v="5"/>
    <n v="0.15603902530252639"/>
    <n v="4.0424456796361798E-4"/>
    <x v="0"/>
    <s v="Oct-2024"/>
    <n v="202410"/>
  </r>
  <r>
    <s v="230be026-4a72-48ea-9063-11b563b8f14b"/>
    <x v="538"/>
    <x v="7020"/>
    <x v="1"/>
    <x v="0"/>
    <x v="2"/>
    <n v="2"/>
    <n v="269.83999999999997"/>
    <n v="0.28000000000000003"/>
    <n v="388.56959999999992"/>
    <n v="112.3136480137174"/>
    <x v="1"/>
    <n v="10"/>
    <x v="5"/>
    <n v="0.28904383671218081"/>
    <n v="5.1882597094574567E-4"/>
    <x v="0"/>
    <s v="Oct-2024"/>
    <n v="202410"/>
  </r>
  <r>
    <s v="588bd71a-9fb3-4e9d-9b69-693e3d5395ec"/>
    <x v="520"/>
    <x v="7021"/>
    <x v="2"/>
    <x v="0"/>
    <x v="7"/>
    <n v="1"/>
    <n v="357.98"/>
    <n v="0.3"/>
    <n v="250.58600000000001"/>
    <n v="35.744863566566153"/>
    <x v="1"/>
    <n v="10"/>
    <x v="5"/>
    <n v="0.14264509416554058"/>
    <n v="8.380356444494105E-4"/>
    <x v="0"/>
    <s v="Oct-2024"/>
    <n v="202410"/>
  </r>
  <r>
    <s v="abe6b717-7e5a-4b66-bfcc-1f32ae9a1123"/>
    <x v="515"/>
    <x v="7022"/>
    <x v="2"/>
    <x v="1"/>
    <x v="2"/>
    <n v="6"/>
    <n v="342.34"/>
    <n v="0.2"/>
    <n v="1643.232"/>
    <n v="424.70569001081498"/>
    <x v="1"/>
    <n v="10"/>
    <x v="5"/>
    <n v="0.25845753369628571"/>
    <n v="9.736908726217601E-5"/>
    <x v="0"/>
    <s v="Oct-2024"/>
    <n v="202410"/>
  </r>
  <r>
    <s v="8d1eafd4-93eb-4a82-9fcd-aed2d8019648"/>
    <x v="532"/>
    <x v="7023"/>
    <x v="2"/>
    <x v="2"/>
    <x v="9"/>
    <n v="6"/>
    <n v="867.81"/>
    <n v="0.16"/>
    <n v="4373.7623999999996"/>
    <n v="948.77584875081925"/>
    <x v="1"/>
    <n v="10"/>
    <x v="5"/>
    <n v="0.21692441472148083"/>
    <n v="3.0728692532543608E-5"/>
    <x v="0"/>
    <s v="Oct-2024"/>
    <n v="202410"/>
  </r>
  <r>
    <s v="6d4c8e77-9e7c-41f3-8c28-140c89b0f897"/>
    <x v="515"/>
    <x v="7024"/>
    <x v="2"/>
    <x v="2"/>
    <x v="0"/>
    <n v="2"/>
    <n v="943.23"/>
    <n v="0.2"/>
    <n v="1509.1679999999999"/>
    <n v="174.9510309494448"/>
    <x v="1"/>
    <n v="10"/>
    <x v="5"/>
    <n v="0.11592548407430107"/>
    <n v="1.0601868049150261E-4"/>
    <x v="0"/>
    <s v="Oct-2024"/>
    <n v="202410"/>
  </r>
  <r>
    <s v="ad8f435d-e4f0-49fb-97f7-9e4fdb0e3a15"/>
    <x v="525"/>
    <x v="7025"/>
    <x v="0"/>
    <x v="1"/>
    <x v="8"/>
    <n v="4"/>
    <n v="718.73"/>
    <n v="0.05"/>
    <n v="2731.174"/>
    <n v="723.39353933900782"/>
    <x v="1"/>
    <n v="10"/>
    <x v="5"/>
    <n v="0.26486541660802565"/>
    <n v="1.7391788293239465E-5"/>
    <x v="0"/>
    <s v="Oct-2024"/>
    <n v="202410"/>
  </r>
  <r>
    <s v="b28cce14-5490-47c5-933f-2830788c8cb0"/>
    <x v="514"/>
    <x v="7026"/>
    <x v="3"/>
    <x v="2"/>
    <x v="0"/>
    <n v="7"/>
    <n v="406.39"/>
    <n v="0.14000000000000001"/>
    <n v="2446.4677999999999"/>
    <n v="232.81043806527219"/>
    <x v="1"/>
    <n v="10"/>
    <x v="5"/>
    <n v="9.5161864818033653E-2"/>
    <n v="4.9213809394916221E-5"/>
    <x v="0"/>
    <s v="Oct-2024"/>
    <n v="202410"/>
  </r>
  <r>
    <s v="ca9f4f58-cb8f-486f-bfd2-6f7df51ee673"/>
    <x v="531"/>
    <x v="7027"/>
    <x v="2"/>
    <x v="1"/>
    <x v="5"/>
    <n v="7"/>
    <n v="65.14"/>
    <n v="0.04"/>
    <n v="437.74079999999998"/>
    <n v="118.2265116744163"/>
    <x v="1"/>
    <n v="10"/>
    <x v="5"/>
    <n v="0.2700833727959932"/>
    <n v="8.7723145752006669E-5"/>
    <x v="0"/>
    <s v="Oct-2024"/>
    <n v="202410"/>
  </r>
  <r>
    <s v="929c44b5-003a-4af9-90b4-4f5d91474226"/>
    <x v="514"/>
    <x v="790"/>
    <x v="1"/>
    <x v="0"/>
    <x v="2"/>
    <n v="1"/>
    <n v="452.84"/>
    <n v="0.28000000000000003"/>
    <n v="326.04480000000001"/>
    <n v="64.676790814304979"/>
    <x v="1"/>
    <n v="10"/>
    <x v="5"/>
    <n v="0.19836780348683672"/>
    <n v="6.1831993640137808E-4"/>
    <x v="0"/>
    <s v="Oct-2024"/>
    <n v="202410"/>
  </r>
  <r>
    <s v="39517f4e-07ad-4dfc-b926-42e7e71cd029"/>
    <x v="529"/>
    <x v="7028"/>
    <x v="1"/>
    <x v="1"/>
    <x v="0"/>
    <n v="6"/>
    <n v="213.78"/>
    <n v="0.12"/>
    <n v="1128.7583999999999"/>
    <n v="285.56823159906838"/>
    <x v="1"/>
    <n v="10"/>
    <x v="5"/>
    <n v="0.25299322831091969"/>
    <n v="9.3554121059032637E-5"/>
    <x v="0"/>
    <s v="Oct-2024"/>
    <n v="202410"/>
  </r>
  <r>
    <s v="bef188f0-cc9b-4132-9fe9-5045fc05b278"/>
    <x v="530"/>
    <x v="7029"/>
    <x v="3"/>
    <x v="2"/>
    <x v="6"/>
    <n v="5"/>
    <n v="848.93"/>
    <n v="0.22"/>
    <n v="3310.8270000000002"/>
    <n v="816.90609482345053"/>
    <x v="1"/>
    <n v="10"/>
    <x v="5"/>
    <n v="0.24673777724521712"/>
    <n v="5.1829950643751552E-5"/>
    <x v="0"/>
    <s v="Oct-2024"/>
    <n v="202410"/>
  </r>
  <r>
    <s v="89d7871c-1e55-46ab-84a7-3d848d781880"/>
    <x v="519"/>
    <x v="7030"/>
    <x v="0"/>
    <x v="0"/>
    <x v="3"/>
    <n v="7"/>
    <n v="294.36"/>
    <n v="0.19"/>
    <n v="1669.0211999999999"/>
    <n v="255.13148664837581"/>
    <x v="1"/>
    <n v="10"/>
    <x v="5"/>
    <n v="0.15286293945719553"/>
    <n v="9.220973346533885E-5"/>
    <x v="0"/>
    <s v="Oct-2024"/>
    <n v="202410"/>
  </r>
  <r>
    <s v="0588effb-c395-41ea-828d-8b76d01d6116"/>
    <x v="524"/>
    <x v="7031"/>
    <x v="2"/>
    <x v="2"/>
    <x v="1"/>
    <n v="9"/>
    <n v="753.98"/>
    <n v="0.26"/>
    <n v="5021.5068000000001"/>
    <n v="640.28618101657071"/>
    <x v="1"/>
    <n v="10"/>
    <x v="5"/>
    <n v="0.12750877505862795"/>
    <n v="3.831519256331586E-5"/>
    <x v="0"/>
    <s v="Oct-2024"/>
    <n v="202410"/>
  </r>
  <r>
    <s v="a2f58320-f2af-4e22-8479-7c87a28749ab"/>
    <x v="533"/>
    <x v="7032"/>
    <x v="0"/>
    <x v="1"/>
    <x v="9"/>
    <n v="9"/>
    <n v="542.07000000000005"/>
    <n v="0.2"/>
    <n v="3902.904"/>
    <n v="864.97980285101005"/>
    <x v="1"/>
    <n v="10"/>
    <x v="5"/>
    <n v="0.22162466790139088"/>
    <n v="4.0995115431996281E-5"/>
    <x v="0"/>
    <s v="Oct-2024"/>
    <n v="202410"/>
  </r>
  <r>
    <s v="7b638a8f-7413-460f-ba72-166b338e4af4"/>
    <x v="530"/>
    <x v="6584"/>
    <x v="1"/>
    <x v="1"/>
    <x v="0"/>
    <n v="6"/>
    <n v="254.34"/>
    <n v="0.11"/>
    <n v="1358.1756"/>
    <n v="211.53877017332411"/>
    <x v="1"/>
    <n v="10"/>
    <x v="5"/>
    <n v="0.15575215029140865"/>
    <n v="7.2081989987156302E-5"/>
    <x v="0"/>
    <s v="Oct-2024"/>
    <n v="202410"/>
  </r>
  <r>
    <s v="a7f014bb-e9f4-45c0-bfca-953693191510"/>
    <x v="536"/>
    <x v="7033"/>
    <x v="2"/>
    <x v="0"/>
    <x v="8"/>
    <n v="3"/>
    <n v="426.33"/>
    <n v="7.0000000000000007E-2"/>
    <n v="1189.4607000000001"/>
    <n v="215.6951643554506"/>
    <x v="1"/>
    <n v="10"/>
    <x v="5"/>
    <n v="0.18133862207927559"/>
    <n v="5.4730685931868122E-5"/>
    <x v="0"/>
    <s v="Oct-2024"/>
    <n v="202410"/>
  </r>
  <r>
    <s v="34a4acd1-28cf-4a24-acbc-b26a97d382ef"/>
    <x v="514"/>
    <x v="7034"/>
    <x v="2"/>
    <x v="0"/>
    <x v="8"/>
    <n v="1"/>
    <n v="902.63"/>
    <n v="0.03"/>
    <n v="875.55110000000002"/>
    <n v="211.22943102628921"/>
    <x v="1"/>
    <n v="10"/>
    <x v="5"/>
    <n v="0.24125311592468926"/>
    <n v="3.3236209742640951E-5"/>
    <x v="0"/>
    <s v="Oct-2024"/>
    <n v="202410"/>
  </r>
  <r>
    <s v="02e56324-b93f-4333-a2cb-5afba0481dda"/>
    <x v="536"/>
    <x v="7035"/>
    <x v="1"/>
    <x v="0"/>
    <x v="1"/>
    <n v="6"/>
    <n v="543.87"/>
    <n v="0.12"/>
    <n v="2871.6336000000001"/>
    <n v="444.83970363949942"/>
    <x v="1"/>
    <n v="10"/>
    <x v="5"/>
    <n v="0.15490823886428248"/>
    <n v="3.6773493665765712E-5"/>
    <x v="0"/>
    <s v="Oct-2024"/>
    <n v="202410"/>
  </r>
  <r>
    <s v="3e3dc464-dab9-4b6f-9e1b-2dbc69cb713b"/>
    <x v="537"/>
    <x v="7036"/>
    <x v="3"/>
    <x v="2"/>
    <x v="7"/>
    <n v="4"/>
    <n v="417.44"/>
    <n v="0.02"/>
    <n v="1636.3648000000001"/>
    <n v="404.63828774347689"/>
    <x v="1"/>
    <n v="10"/>
    <x v="5"/>
    <n v="0.24727877777832724"/>
    <n v="1.1977769260252971E-5"/>
    <x v="0"/>
    <s v="Oct-2024"/>
    <n v="202410"/>
  </r>
  <r>
    <s v="0047abcf-9e9a-49af-8f8d-fa6017d8f28d"/>
    <x v="525"/>
    <x v="7037"/>
    <x v="1"/>
    <x v="1"/>
    <x v="4"/>
    <n v="8"/>
    <n v="991.87"/>
    <n v="0.28000000000000003"/>
    <n v="5713.1711999999998"/>
    <n v="1288.3830684638699"/>
    <x v="1"/>
    <n v="10"/>
    <x v="5"/>
    <n v="0.22551102065064493"/>
    <n v="3.5286882353534239E-5"/>
    <x v="0"/>
    <s v="Oct-2024"/>
    <n v="202410"/>
  </r>
  <r>
    <s v="ef5189d2-3d1f-4496-b425-c512daad1d55"/>
    <x v="512"/>
    <x v="7038"/>
    <x v="3"/>
    <x v="1"/>
    <x v="1"/>
    <n v="3"/>
    <n v="434.53"/>
    <n v="0.2"/>
    <n v="1042.8720000000001"/>
    <n v="203.3622306068163"/>
    <x v="1"/>
    <n v="10"/>
    <x v="5"/>
    <n v="0.19500210055195297"/>
    <n v="1.5342247178944303E-4"/>
    <x v="0"/>
    <s v="Oct-2024"/>
    <n v="202410"/>
  </r>
  <r>
    <s v="b9977646-26c1-47ea-b4e9-5fc4ee899ccb"/>
    <x v="516"/>
    <x v="7039"/>
    <x v="2"/>
    <x v="2"/>
    <x v="4"/>
    <n v="3"/>
    <n v="296.13"/>
    <n v="0.05"/>
    <n v="843.9704999999999"/>
    <n v="182.92656552887669"/>
    <x v="1"/>
    <n v="10"/>
    <x v="5"/>
    <n v="0.21674521269271463"/>
    <n v="5.6281588041288174E-5"/>
    <x v="0"/>
    <s v="Oct-2024"/>
    <n v="202410"/>
  </r>
  <r>
    <s v="cbc8b0cb-a189-4352-a694-d8b8cf85b401"/>
    <x v="529"/>
    <x v="7040"/>
    <x v="1"/>
    <x v="1"/>
    <x v="5"/>
    <n v="8"/>
    <n v="667.92"/>
    <n v="0.16"/>
    <n v="4488.4223999999986"/>
    <n v="986.24588031290193"/>
    <x v="1"/>
    <n v="10"/>
    <x v="5"/>
    <n v="0.21973107529115402"/>
    <n v="2.9943705833033898E-5"/>
    <x v="0"/>
    <s v="Oct-2024"/>
    <n v="202410"/>
  </r>
  <r>
    <s v="a48820db-c9c5-4b4c-9bbd-047efe790c36"/>
    <x v="513"/>
    <x v="7041"/>
    <x v="3"/>
    <x v="0"/>
    <x v="8"/>
    <n v="4"/>
    <n v="153.85"/>
    <n v="0.15"/>
    <n v="523.08999999999992"/>
    <n v="130.5963131927264"/>
    <x v="1"/>
    <n v="10"/>
    <x v="5"/>
    <n v="0.24966318070069476"/>
    <n v="2.4374390640233994E-4"/>
    <x v="0"/>
    <s v="Oct-2024"/>
    <n v="202410"/>
  </r>
  <r>
    <s v="eb1b582a-03f9-4615-88bf-30437d1dfbfb"/>
    <x v="521"/>
    <x v="7042"/>
    <x v="1"/>
    <x v="0"/>
    <x v="4"/>
    <n v="2"/>
    <n v="896.34"/>
    <n v="0.08"/>
    <n v="1649.2655999999999"/>
    <n v="254.16121493913991"/>
    <x v="1"/>
    <n v="10"/>
    <x v="5"/>
    <n v="0.1541056910052207"/>
    <n v="4.4625923198786177E-5"/>
    <x v="0"/>
    <s v="Oct-2024"/>
    <n v="202410"/>
  </r>
  <r>
    <s v="189eb26e-be39-410c-98b3-922bbbf702fa"/>
    <x v="536"/>
    <x v="7043"/>
    <x v="3"/>
    <x v="2"/>
    <x v="4"/>
    <n v="5"/>
    <n v="68.900000000000006"/>
    <n v="0.1"/>
    <n v="310.05"/>
    <n v="48.208981769219029"/>
    <x v="1"/>
    <n v="10"/>
    <x v="5"/>
    <n v="0.15548776574494122"/>
    <n v="2.9027576197387521E-4"/>
    <x v="0"/>
    <s v="Oct-2024"/>
    <n v="202410"/>
  </r>
  <r>
    <s v="215fc5e4-d617-462c-a30b-36efcf35f08c"/>
    <x v="538"/>
    <x v="7044"/>
    <x v="0"/>
    <x v="2"/>
    <x v="1"/>
    <n v="4"/>
    <n v="353.57"/>
    <n v="0.22"/>
    <n v="1103.1384"/>
    <n v="75.632830585137782"/>
    <x v="1"/>
    <n v="10"/>
    <x v="5"/>
    <n v="6.8561506502844774E-2"/>
    <n v="1.5555618406539015E-4"/>
    <x v="0"/>
    <s v="Oct-2024"/>
    <n v="202410"/>
  </r>
  <r>
    <s v="1e7c2f68-cdb2-49eb-8671-749ebd27689f"/>
    <x v="532"/>
    <x v="7045"/>
    <x v="0"/>
    <x v="1"/>
    <x v="7"/>
    <n v="6"/>
    <n v="754.8"/>
    <n v="0.08"/>
    <n v="4166.4959999999992"/>
    <n v="1044.823129286578"/>
    <x v="1"/>
    <n v="10"/>
    <x v="5"/>
    <n v="0.25076782247878748"/>
    <n v="1.766472354707649E-5"/>
    <x v="0"/>
    <s v="Oct-2024"/>
    <n v="202410"/>
  </r>
  <r>
    <s v="0b937f84-80b4-40c5-b0de-2d528c9b72a9"/>
    <x v="508"/>
    <x v="7046"/>
    <x v="3"/>
    <x v="0"/>
    <x v="5"/>
    <n v="2"/>
    <n v="265.58"/>
    <n v="0.03"/>
    <n v="515.22519999999997"/>
    <n v="45.611202636335143"/>
    <x v="1"/>
    <n v="10"/>
    <x v="5"/>
    <n v="8.8526730905893469E-2"/>
    <n v="5.6480156638301079E-5"/>
    <x v="0"/>
    <s v="Oct-2024"/>
    <n v="202410"/>
  </r>
  <r>
    <s v="3f56e02e-73b4-4a2b-9f91-162e24a28c88"/>
    <x v="525"/>
    <x v="4269"/>
    <x v="1"/>
    <x v="1"/>
    <x v="8"/>
    <n v="2"/>
    <n v="747.67"/>
    <n v="0.05"/>
    <n v="1420.5730000000001"/>
    <n v="365.89610895596269"/>
    <x v="1"/>
    <n v="10"/>
    <x v="5"/>
    <n v="0.25756938147913738"/>
    <n v="3.3437211604049921E-5"/>
    <x v="0"/>
    <s v="Oct-2024"/>
    <n v="202410"/>
  </r>
  <r>
    <s v="c1e73214-cb1c-4f54-bf7c-a4be28a05086"/>
    <x v="515"/>
    <x v="7047"/>
    <x v="1"/>
    <x v="2"/>
    <x v="2"/>
    <n v="3"/>
    <n v="840.41"/>
    <n v="0.01"/>
    <n v="2496.0176999999999"/>
    <n v="197.52372269083131"/>
    <x v="1"/>
    <n v="10"/>
    <x v="5"/>
    <n v="7.9135545669740764E-2"/>
    <n v="3.9663180273120663E-6"/>
    <x v="0"/>
    <s v="Oct-2024"/>
    <n v="202410"/>
  </r>
  <r>
    <s v="e907243b-0001-48f6-8a6b-249ca3f16cba"/>
    <x v="525"/>
    <x v="2614"/>
    <x v="3"/>
    <x v="2"/>
    <x v="8"/>
    <n v="6"/>
    <n v="675.6"/>
    <n v="0.18"/>
    <n v="3323.9520000000011"/>
    <n v="895.45277762922683"/>
    <x v="1"/>
    <n v="10"/>
    <x v="5"/>
    <n v="0.26939401580685479"/>
    <n v="4.4404973357015983E-5"/>
    <x v="0"/>
    <s v="Oct-2024"/>
    <n v="202410"/>
  </r>
  <r>
    <s v="3b4a5ba4-cc90-469f-991b-90327166c52d"/>
    <x v="522"/>
    <x v="7048"/>
    <x v="0"/>
    <x v="0"/>
    <x v="0"/>
    <n v="5"/>
    <n v="518.35"/>
    <n v="0.16"/>
    <n v="2177.0700000000002"/>
    <n v="154.33862818129879"/>
    <x v="1"/>
    <n v="10"/>
    <x v="5"/>
    <n v="7.0892818412498809E-2"/>
    <n v="6.173434937783351E-5"/>
    <x v="0"/>
    <s v="Oct-2024"/>
    <n v="202410"/>
  </r>
  <r>
    <s v="ad27fd5b-d081-4b1a-9fca-1b00840986c6"/>
    <x v="512"/>
    <x v="7049"/>
    <x v="2"/>
    <x v="0"/>
    <x v="4"/>
    <n v="8"/>
    <n v="500.09"/>
    <n v="0.19"/>
    <n v="3240.5832"/>
    <n v="237.6482136328288"/>
    <x v="1"/>
    <n v="10"/>
    <x v="5"/>
    <n v="7.3335013781725703E-2"/>
    <n v="4.7491451538723034E-5"/>
    <x v="0"/>
    <s v="Oct-2024"/>
    <n v="202410"/>
  </r>
  <r>
    <s v="d69e9c4a-1d87-4abc-96da-3d52b6b5d6d2"/>
    <x v="528"/>
    <x v="7050"/>
    <x v="3"/>
    <x v="2"/>
    <x v="5"/>
    <n v="9"/>
    <n v="134.16"/>
    <n v="0.22"/>
    <n v="941.80320000000006"/>
    <n v="118.5887088599646"/>
    <x v="1"/>
    <n v="10"/>
    <x v="5"/>
    <n v="0.12591665526297277"/>
    <n v="1.8220367057576359E-4"/>
    <x v="0"/>
    <s v="Oct-2024"/>
    <n v="202410"/>
  </r>
  <r>
    <s v="c6ccd2ae-2f2f-4c6b-8983-34ed7a708153"/>
    <x v="520"/>
    <x v="7051"/>
    <x v="1"/>
    <x v="1"/>
    <x v="6"/>
    <n v="2"/>
    <n v="908.85"/>
    <n v="0.11"/>
    <n v="1617.7529999999999"/>
    <n v="173.71376941578049"/>
    <x v="1"/>
    <n v="10"/>
    <x v="5"/>
    <n v="0.10737966142901945"/>
    <n v="6.0516036749738677E-5"/>
    <x v="0"/>
    <s v="Oct-2024"/>
    <n v="202410"/>
  </r>
  <r>
    <s v="45a73beb-0b9f-46bc-9344-0a4616023591"/>
    <x v="532"/>
    <x v="7052"/>
    <x v="0"/>
    <x v="2"/>
    <x v="8"/>
    <n v="1"/>
    <n v="79.290000000000006"/>
    <n v="0.22"/>
    <n v="61.84620000000001"/>
    <n v="7.713046822869269"/>
    <x v="1"/>
    <n v="10"/>
    <x v="5"/>
    <n v="0.12471335058369419"/>
    <n v="2.7746247950561228E-3"/>
    <x v="0"/>
    <s v="Oct-2024"/>
    <n v="202410"/>
  </r>
  <r>
    <s v="1943c244-8af9-41f9-b3d7-c0f09ecb48bd"/>
    <x v="524"/>
    <x v="7053"/>
    <x v="2"/>
    <x v="0"/>
    <x v="9"/>
    <n v="1"/>
    <n v="554.84"/>
    <n v="0.3"/>
    <n v="388.38799999999998"/>
    <n v="101.9765499214369"/>
    <x v="1"/>
    <n v="10"/>
    <x v="5"/>
    <n v="0.26256359599533691"/>
    <n v="5.4069641698507669E-4"/>
    <x v="0"/>
    <s v="Oct-2024"/>
    <n v="202410"/>
  </r>
  <r>
    <s v="b8625b94-7b1b-4d85-80f5-595831d5d360"/>
    <x v="514"/>
    <x v="7054"/>
    <x v="3"/>
    <x v="2"/>
    <x v="9"/>
    <n v="1"/>
    <n v="309.82"/>
    <n v="0.03"/>
    <n v="300.52539999999999"/>
    <n v="70.221995948405095"/>
    <x v="1"/>
    <n v="10"/>
    <x v="5"/>
    <n v="0.23366409610770036"/>
    <n v="9.6830417661868177E-5"/>
    <x v="0"/>
    <s v="Oct-2024"/>
    <n v="202410"/>
  </r>
  <r>
    <s v="e6d7c279-9152-43c3-b26b-38a3b3c25ab1"/>
    <x v="536"/>
    <x v="7055"/>
    <x v="3"/>
    <x v="0"/>
    <x v="3"/>
    <n v="4"/>
    <n v="785.81"/>
    <n v="0.2"/>
    <n v="2514.5920000000001"/>
    <n v="133.5243650268674"/>
    <x v="1"/>
    <n v="10"/>
    <x v="5"/>
    <n v="5.3099813022099568E-2"/>
    <n v="6.3628612514475522E-5"/>
    <x v="0"/>
    <s v="Oct-2024"/>
    <n v="202410"/>
  </r>
  <r>
    <s v="9e1ef0bf-d2ea-457a-a119-f54876f8f5e5"/>
    <x v="527"/>
    <x v="7056"/>
    <x v="2"/>
    <x v="2"/>
    <x v="2"/>
    <n v="8"/>
    <n v="847.98"/>
    <n v="0.22"/>
    <n v="5291.3951999999999"/>
    <n v="1546.4926372202269"/>
    <x v="1"/>
    <n v="10"/>
    <x v="5"/>
    <n v="0.29226557056638425"/>
    <n v="3.2430010141748626E-5"/>
    <x v="0"/>
    <s v="Oct-2024"/>
    <n v="202410"/>
  </r>
  <r>
    <s v="48390042-f9d7-44f6-b0fd-68643da43756"/>
    <x v="527"/>
    <x v="3640"/>
    <x v="3"/>
    <x v="0"/>
    <x v="7"/>
    <n v="1"/>
    <n v="771.26"/>
    <n v="0.14000000000000001"/>
    <n v="663.28359999999998"/>
    <n v="138.0559483612694"/>
    <x v="1"/>
    <n v="10"/>
    <x v="5"/>
    <n v="0.20814015054988455"/>
    <n v="1.8152114721365042E-4"/>
    <x v="0"/>
    <s v="Oct-2024"/>
    <n v="202410"/>
  </r>
  <r>
    <s v="2c209e24-8250-49b4-9b5b-4a5cc25cb877"/>
    <x v="538"/>
    <x v="7057"/>
    <x v="3"/>
    <x v="0"/>
    <x v="9"/>
    <n v="8"/>
    <n v="412.92"/>
    <n v="0.15"/>
    <n v="2807.8560000000002"/>
    <n v="751.52545169113682"/>
    <x v="1"/>
    <n v="10"/>
    <x v="5"/>
    <n v="0.2676509948128169"/>
    <n v="4.540831153734379E-5"/>
    <x v="0"/>
    <s v="Oct-2024"/>
    <n v="202410"/>
  </r>
  <r>
    <s v="dbbee620-5d3f-405a-bb24-e5ec31f83478"/>
    <x v="516"/>
    <x v="7058"/>
    <x v="1"/>
    <x v="2"/>
    <x v="2"/>
    <n v="1"/>
    <n v="474.06"/>
    <n v="0.16"/>
    <n v="398.21039999999999"/>
    <n v="68.050372399328253"/>
    <x v="1"/>
    <n v="10"/>
    <x v="5"/>
    <n v="0.1708904950732785"/>
    <n v="3.3751001982871366E-4"/>
    <x v="0"/>
    <s v="Oct-2024"/>
    <n v="202410"/>
  </r>
  <r>
    <s v="58b9f31d-e2b0-435a-b7f3-13ef868bcb2a"/>
    <x v="534"/>
    <x v="4033"/>
    <x v="3"/>
    <x v="1"/>
    <x v="6"/>
    <n v="7"/>
    <n v="590.97"/>
    <n v="0.05"/>
    <n v="3929.9504999999999"/>
    <n v="1175.6189753679371"/>
    <x v="1"/>
    <n v="10"/>
    <x v="5"/>
    <n v="0.2991434562262138"/>
    <n v="1.2086666231546683E-5"/>
    <x v="0"/>
    <s v="Oct-2024"/>
    <n v="202410"/>
  </r>
  <r>
    <s v="d50b82ed-9cae-48be-b59e-933fb07f062e"/>
    <x v="524"/>
    <x v="7059"/>
    <x v="3"/>
    <x v="0"/>
    <x v="8"/>
    <n v="7"/>
    <n v="567.6"/>
    <n v="0.23"/>
    <n v="3059.364"/>
    <n v="319.66547684363383"/>
    <x v="1"/>
    <n v="10"/>
    <x v="5"/>
    <n v="0.10448755912785593"/>
    <n v="5.7887848585523E-5"/>
    <x v="0"/>
    <s v="Oct-2024"/>
    <n v="202410"/>
  </r>
  <r>
    <s v="aa0d5d09-7826-465a-a10d-83dcb72dc8d9"/>
    <x v="518"/>
    <x v="7060"/>
    <x v="1"/>
    <x v="0"/>
    <x v="3"/>
    <n v="1"/>
    <n v="452.33"/>
    <n v="0.13"/>
    <n v="393.52710000000002"/>
    <n v="76.984632634688452"/>
    <x v="1"/>
    <n v="10"/>
    <x v="5"/>
    <n v="0.19562727099274344"/>
    <n v="2.8740079145756419E-4"/>
    <x v="0"/>
    <s v="Oct-2024"/>
    <n v="202410"/>
  </r>
  <r>
    <s v="9e977b63-029b-4ed8-9a08-4c5d051329c1"/>
    <x v="530"/>
    <x v="7061"/>
    <x v="0"/>
    <x v="0"/>
    <x v="2"/>
    <n v="8"/>
    <n v="555.16"/>
    <n v="0.19"/>
    <n v="3597.4367999999999"/>
    <n v="413.37002668456711"/>
    <x v="1"/>
    <n v="10"/>
    <x v="5"/>
    <n v="0.11490682106898087"/>
    <n v="4.2780459687297356E-5"/>
    <x v="0"/>
    <s v="Oct-2024"/>
    <n v="202410"/>
  </r>
  <r>
    <s v="e263ec24-6ee1-4edf-9185-bc59e077b1fb"/>
    <x v="511"/>
    <x v="2057"/>
    <x v="2"/>
    <x v="2"/>
    <x v="0"/>
    <n v="6"/>
    <n v="255.82"/>
    <n v="0.06"/>
    <n v="1442.8248000000001"/>
    <n v="405.0679631568641"/>
    <x v="1"/>
    <n v="10"/>
    <x v="5"/>
    <n v="0.28074646565325467"/>
    <n v="3.9089985145805642E-5"/>
    <x v="0"/>
    <s v="Oct-2024"/>
    <n v="202410"/>
  </r>
  <r>
    <s v="c50ed77a-9de2-4ed4-a750-1471688fc513"/>
    <x v="515"/>
    <x v="7062"/>
    <x v="2"/>
    <x v="1"/>
    <x v="2"/>
    <n v="9"/>
    <n v="26.34"/>
    <n v="0.22"/>
    <n v="184.9068"/>
    <n v="14.99786172928761"/>
    <x v="1"/>
    <n v="10"/>
    <x v="5"/>
    <n v="8.1110384957652229E-2"/>
    <n v="9.2803509660001685E-4"/>
    <x v="0"/>
    <s v="Oct-2024"/>
    <n v="202410"/>
  </r>
  <r>
    <s v="0926bc8f-8a92-4797-aac4-5ad399b5f74c"/>
    <x v="513"/>
    <x v="7063"/>
    <x v="0"/>
    <x v="2"/>
    <x v="7"/>
    <n v="4"/>
    <n v="809.45"/>
    <n v="0.27"/>
    <n v="2363.5940000000001"/>
    <n v="232.71811489343219"/>
    <x v="1"/>
    <n v="10"/>
    <x v="5"/>
    <n v="9.8459428689289349E-2"/>
    <n v="8.338995614306011E-5"/>
    <x v="0"/>
    <s v="Oct-2024"/>
    <n v="202410"/>
  </r>
  <r>
    <s v="7475bba3-eb31-4ede-9d37-46fa724f59bd"/>
    <x v="538"/>
    <x v="7064"/>
    <x v="3"/>
    <x v="0"/>
    <x v="0"/>
    <n v="3"/>
    <n v="154.1"/>
    <n v="0.19"/>
    <n v="374.46300000000002"/>
    <n v="46.099879090191109"/>
    <x v="1"/>
    <n v="10"/>
    <x v="5"/>
    <n v="0.12310930342968759"/>
    <n v="4.1098853558295482E-4"/>
    <x v="0"/>
    <s v="Oct-2024"/>
    <n v="202410"/>
  </r>
  <r>
    <s v="6479a26b-bd36-432f-b4e9-d54e2c4b0aa0"/>
    <x v="535"/>
    <x v="7065"/>
    <x v="2"/>
    <x v="2"/>
    <x v="7"/>
    <n v="4"/>
    <n v="953.52"/>
    <n v="0.13"/>
    <n v="3318.2496000000001"/>
    <n v="243.6247846523666"/>
    <x v="1"/>
    <n v="10"/>
    <x v="5"/>
    <n v="7.341966820469642E-2"/>
    <n v="3.4084235254635455E-5"/>
    <x v="0"/>
    <s v="Oct-2024"/>
    <n v="202410"/>
  </r>
  <r>
    <s v="e73a9612-b215-4e45-b2be-ad1307bbc3da"/>
    <x v="518"/>
    <x v="7066"/>
    <x v="0"/>
    <x v="2"/>
    <x v="7"/>
    <n v="9"/>
    <n v="267.01"/>
    <n v="0.1"/>
    <n v="2162.7809999999999"/>
    <n v="611.89263413972537"/>
    <x v="1"/>
    <n v="10"/>
    <x v="5"/>
    <n v="0.28291936822994346"/>
    <n v="4.1613089813531744E-5"/>
    <x v="0"/>
    <s v="Oct-2024"/>
    <n v="202410"/>
  </r>
  <r>
    <s v="4d3d437e-f1ca-4660-a782-2f6e5fe4d341"/>
    <x v="514"/>
    <x v="7067"/>
    <x v="3"/>
    <x v="0"/>
    <x v="4"/>
    <n v="1"/>
    <n v="112.56"/>
    <n v="0.08"/>
    <n v="103.5552"/>
    <n v="12.92607759541233"/>
    <x v="1"/>
    <n v="10"/>
    <x v="5"/>
    <n v="0.12482306630099049"/>
    <n v="7.1073205401563609E-4"/>
    <x v="0"/>
    <s v="Oct-2024"/>
    <n v="202410"/>
  </r>
  <r>
    <s v="2450cc8f-2dce-4375-b354-c7eb7fd72bc1"/>
    <x v="516"/>
    <x v="7068"/>
    <x v="0"/>
    <x v="0"/>
    <x v="9"/>
    <n v="7"/>
    <n v="94.98"/>
    <n v="7.0000000000000007E-2"/>
    <n v="618.31979999999999"/>
    <n v="89.943536350926934"/>
    <x v="1"/>
    <n v="10"/>
    <x v="5"/>
    <n v="0.14546442852214492"/>
    <n v="1.0528532322594231E-4"/>
    <x v="0"/>
    <s v="Oct-2024"/>
    <n v="202410"/>
  </r>
  <r>
    <s v="e756d402-7908-436b-af4a-063db092bce4"/>
    <x v="522"/>
    <x v="7069"/>
    <x v="3"/>
    <x v="1"/>
    <x v="6"/>
    <n v="8"/>
    <n v="989.37"/>
    <n v="0.23"/>
    <n v="6094.5191999999997"/>
    <n v="624.0593371049157"/>
    <x v="1"/>
    <n v="10"/>
    <x v="5"/>
    <n v="0.10239681205777737"/>
    <n v="2.9058896065172788E-5"/>
    <x v="0"/>
    <s v="Oct-2024"/>
    <n v="202410"/>
  </r>
  <r>
    <s v="676b22e2-c581-42f4-a1ef-56518f7f70bb"/>
    <x v="509"/>
    <x v="7070"/>
    <x v="3"/>
    <x v="1"/>
    <x v="1"/>
    <n v="1"/>
    <n v="995.31"/>
    <n v="0.02"/>
    <n v="975.40379999999993"/>
    <n v="146.62430478968591"/>
    <x v="1"/>
    <n v="10"/>
    <x v="5"/>
    <n v="0.15032164606051968"/>
    <n v="2.0094241994956345E-5"/>
    <x v="0"/>
    <s v="Oct-2024"/>
    <n v="202410"/>
  </r>
  <r>
    <s v="8fc86697-8c99-41b8-a0c4-1ceebfcd856c"/>
    <x v="512"/>
    <x v="7071"/>
    <x v="1"/>
    <x v="0"/>
    <x v="7"/>
    <n v="9"/>
    <n v="153.30000000000001"/>
    <n v="0.02"/>
    <n v="1352.106"/>
    <n v="319.80346758392801"/>
    <x v="1"/>
    <n v="10"/>
    <x v="5"/>
    <n v="0.23652248239703694"/>
    <n v="1.4495904906863811E-5"/>
    <x v="0"/>
    <s v="Oct-2024"/>
    <n v="202410"/>
  </r>
  <r>
    <s v="98d98993-e0e5-4b19-a7de-1bc17aa7b98b"/>
    <x v="518"/>
    <x v="7072"/>
    <x v="0"/>
    <x v="2"/>
    <x v="8"/>
    <n v="6"/>
    <n v="408.88"/>
    <n v="0.21"/>
    <n v="1938.0912000000001"/>
    <n v="123.9048482341836"/>
    <x v="1"/>
    <n v="10"/>
    <x v="5"/>
    <n v="6.3931381678108648E-2"/>
    <n v="8.55996869497163E-5"/>
    <x v="0"/>
    <s v="Oct-2024"/>
    <n v="202410"/>
  </r>
  <r>
    <s v="fe24e0a4-e5f6-44af-bbb5-e9d665d898cd"/>
    <x v="508"/>
    <x v="7073"/>
    <x v="1"/>
    <x v="0"/>
    <x v="3"/>
    <n v="7"/>
    <n v="642.28"/>
    <n v="0.28999999999999998"/>
    <n v="3192.1316000000002"/>
    <n v="588.34587185378757"/>
    <x v="1"/>
    <n v="10"/>
    <x v="5"/>
    <n v="0.18431128336118333"/>
    <n v="6.4502353223783122E-5"/>
    <x v="0"/>
    <s v="Oct-2024"/>
    <n v="202410"/>
  </r>
  <r>
    <s v="8c129f04-bde6-4127-b1d8-d3ceb757e36f"/>
    <x v="509"/>
    <x v="7074"/>
    <x v="2"/>
    <x v="1"/>
    <x v="1"/>
    <n v="6"/>
    <n v="568.86"/>
    <n v="0.13"/>
    <n v="2969.4492"/>
    <n v="418.34425698240091"/>
    <x v="1"/>
    <n v="10"/>
    <x v="5"/>
    <n v="0.14088277953446751"/>
    <n v="3.8087871649732213E-5"/>
    <x v="0"/>
    <s v="Oct-2024"/>
    <n v="202410"/>
  </r>
  <r>
    <s v="4377f4fc-ac8d-4af1-aac6-67cbe13167cf"/>
    <x v="509"/>
    <x v="7075"/>
    <x v="3"/>
    <x v="0"/>
    <x v="8"/>
    <n v="4"/>
    <n v="490.07"/>
    <n v="0.3"/>
    <n v="1372.1959999999999"/>
    <n v="304.58210579227432"/>
    <x v="1"/>
    <n v="10"/>
    <x v="5"/>
    <n v="0.22196690982357792"/>
    <n v="1.5303936172383537E-4"/>
    <x v="0"/>
    <s v="Oct-2024"/>
    <n v="202410"/>
  </r>
  <r>
    <s v="2cd6ef79-88cd-43b0-aa7c-ee3f1218c9ea"/>
    <x v="527"/>
    <x v="7076"/>
    <x v="2"/>
    <x v="0"/>
    <x v="9"/>
    <n v="6"/>
    <n v="49.29"/>
    <n v="0.06"/>
    <n v="277.99560000000002"/>
    <n v="82.842173808823986"/>
    <x v="1"/>
    <n v="10"/>
    <x v="5"/>
    <n v="0.29799814748443493"/>
    <n v="2.0288090890647188E-4"/>
    <x v="0"/>
    <s v="Oct-2024"/>
    <n v="202410"/>
  </r>
  <r>
    <s v="1ec061e8-0ee2-46de-949b-8f8baefe1390"/>
    <x v="532"/>
    <x v="7077"/>
    <x v="2"/>
    <x v="2"/>
    <x v="4"/>
    <n v="3"/>
    <n v="194.5"/>
    <n v="0.27"/>
    <n v="425.95499999999998"/>
    <n v="71.037403805425683"/>
    <x v="1"/>
    <n v="10"/>
    <x v="5"/>
    <n v="0.16677208579644726"/>
    <n v="4.6272493573264786E-4"/>
    <x v="0"/>
    <s v="Oct-2024"/>
    <n v="202410"/>
  </r>
  <r>
    <s v="b6bbd9f4-502b-4290-975c-2c2f4bdb673c"/>
    <x v="513"/>
    <x v="7078"/>
    <x v="2"/>
    <x v="0"/>
    <x v="0"/>
    <n v="1"/>
    <n v="790.21"/>
    <n v="0.18"/>
    <n v="647.97220000000004"/>
    <n v="129.11657688892089"/>
    <x v="1"/>
    <n v="10"/>
    <x v="5"/>
    <n v="0.19926252528877147"/>
    <n v="2.2778755014489816E-4"/>
    <x v="0"/>
    <s v="Oct-2024"/>
    <n v="202410"/>
  </r>
  <r>
    <s v="d743cb8c-0393-48ef-ad35-47554a227443"/>
    <x v="509"/>
    <x v="7079"/>
    <x v="3"/>
    <x v="0"/>
    <x v="1"/>
    <n v="7"/>
    <n v="611.08000000000004"/>
    <n v="0.04"/>
    <n v="4106.4576000000006"/>
    <n v="348.65756340125017"/>
    <x v="1"/>
    <n v="10"/>
    <x v="5"/>
    <n v="8.4904703119606087E-2"/>
    <n v="9.3511254079428456E-6"/>
    <x v="0"/>
    <s v="Oct-2024"/>
    <n v="202410"/>
  </r>
  <r>
    <s v="a2a443ec-cb7f-4af6-9d86-ee59a70e723c"/>
    <x v="533"/>
    <x v="4903"/>
    <x v="1"/>
    <x v="1"/>
    <x v="2"/>
    <n v="8"/>
    <n v="109.24"/>
    <n v="0.2"/>
    <n v="699.13599999999997"/>
    <n v="176.13753685975291"/>
    <x v="1"/>
    <n v="10"/>
    <x v="5"/>
    <n v="0.25193601367938845"/>
    <n v="2.2885389967045041E-4"/>
    <x v="0"/>
    <s v="Oct-2024"/>
    <n v="202410"/>
  </r>
  <r>
    <s v="ea47994a-76d9-49ee-9fb0-aaa11a9818d4"/>
    <x v="539"/>
    <x v="7080"/>
    <x v="3"/>
    <x v="1"/>
    <x v="3"/>
    <n v="9"/>
    <n v="59.79"/>
    <n v="0.01"/>
    <n v="532.72889999999995"/>
    <n v="72.543911614946964"/>
    <x v="1"/>
    <n v="11"/>
    <x v="6"/>
    <n v="0.13617416215817646"/>
    <n v="1.8583560981955362E-5"/>
    <x v="0"/>
    <s v="Nov-2024"/>
    <n v="202411"/>
  </r>
  <r>
    <s v="0e891d5d-bef6-4a72-8524-6bbb8eeac5c5"/>
    <x v="540"/>
    <x v="7081"/>
    <x v="0"/>
    <x v="2"/>
    <x v="3"/>
    <n v="8"/>
    <n v="993.15"/>
    <n v="0.05"/>
    <n v="7547.94"/>
    <n v="1841.827316321547"/>
    <x v="1"/>
    <n v="11"/>
    <x v="6"/>
    <n v="0.24401721745556365"/>
    <n v="6.2931077883501997E-6"/>
    <x v="0"/>
    <s v="Nov-2024"/>
    <n v="202411"/>
  </r>
  <r>
    <s v="386036b3-b6b0-46f3-97a9-8cc9685e332f"/>
    <x v="541"/>
    <x v="7082"/>
    <x v="0"/>
    <x v="2"/>
    <x v="3"/>
    <n v="8"/>
    <n v="655.77"/>
    <n v="0.02"/>
    <n v="5141.2367999999997"/>
    <n v="742.09199464251685"/>
    <x v="1"/>
    <n v="11"/>
    <x v="6"/>
    <n v="0.1443411427076296"/>
    <n v="3.8123122436220017E-6"/>
    <x v="0"/>
    <s v="Nov-2024"/>
    <n v="202411"/>
  </r>
  <r>
    <s v="7845d696-0a2a-4942-b02a-b0b554cf38c4"/>
    <x v="542"/>
    <x v="7083"/>
    <x v="2"/>
    <x v="1"/>
    <x v="7"/>
    <n v="2"/>
    <n v="46.48"/>
    <n v="7.0000000000000007E-2"/>
    <n v="86.452799999999982"/>
    <n v="21.754624874893011"/>
    <x v="1"/>
    <n v="11"/>
    <x v="6"/>
    <n v="0.25163586228431023"/>
    <n v="7.5301204819277123E-4"/>
    <x v="0"/>
    <s v="Nov-2024"/>
    <n v="202411"/>
  </r>
  <r>
    <s v="1fbc0707-ef68-44d9-adda-c69f11efd5dd"/>
    <x v="543"/>
    <x v="7084"/>
    <x v="3"/>
    <x v="2"/>
    <x v="9"/>
    <n v="4"/>
    <n v="114.93"/>
    <n v="7.0000000000000007E-2"/>
    <n v="427.53960000000001"/>
    <n v="81.443452988249092"/>
    <x v="1"/>
    <n v="11"/>
    <x v="6"/>
    <n v="0.19049335544180959"/>
    <n v="1.5226659705907945E-4"/>
    <x v="0"/>
    <s v="Nov-2024"/>
    <n v="202411"/>
  </r>
  <r>
    <s v="0b3015ab-ef9b-4b77-adef-231ff7b818b9"/>
    <x v="544"/>
    <x v="7085"/>
    <x v="0"/>
    <x v="2"/>
    <x v="2"/>
    <n v="3"/>
    <n v="723.74"/>
    <n v="0.27"/>
    <n v="1584.9906000000001"/>
    <n v="253.56895916987389"/>
    <x v="1"/>
    <n v="11"/>
    <x v="6"/>
    <n v="0.15998136466542695"/>
    <n v="1.2435404979688837E-4"/>
    <x v="0"/>
    <s v="Nov-2024"/>
    <n v="202411"/>
  </r>
  <r>
    <s v="46e11bda-d975-4a9e-bdbc-c01a4d3b23fe"/>
    <x v="544"/>
    <x v="418"/>
    <x v="2"/>
    <x v="1"/>
    <x v="7"/>
    <n v="9"/>
    <n v="765.09"/>
    <n v="7.0000000000000007E-2"/>
    <n v="6403.8032999999996"/>
    <n v="749.6701339791282"/>
    <x v="1"/>
    <n v="11"/>
    <x v="6"/>
    <n v="0.11706638990287666"/>
    <n v="1.016583379442651E-5"/>
    <x v="0"/>
    <s v="Nov-2024"/>
    <n v="202411"/>
  </r>
  <r>
    <s v="0342f55d-eca3-4334-b89b-3e2b0b3a16cc"/>
    <x v="545"/>
    <x v="7086"/>
    <x v="0"/>
    <x v="2"/>
    <x v="6"/>
    <n v="4"/>
    <n v="395.42"/>
    <n v="0.19"/>
    <n v="1281.1608000000001"/>
    <n v="241.55267259292989"/>
    <x v="1"/>
    <n v="11"/>
    <x v="6"/>
    <n v="0.18854204139943234"/>
    <n v="1.2012543624500531E-4"/>
    <x v="0"/>
    <s v="Nov-2024"/>
    <n v="202411"/>
  </r>
  <r>
    <s v="4603cb89-6644-4625-bb0d-1c379890a51f"/>
    <x v="546"/>
    <x v="7087"/>
    <x v="3"/>
    <x v="0"/>
    <x v="7"/>
    <n v="3"/>
    <n v="374"/>
    <n v="0.2"/>
    <n v="897.6"/>
    <n v="200.81582068709551"/>
    <x v="1"/>
    <n v="11"/>
    <x v="6"/>
    <n v="0.22372529042679981"/>
    <n v="1.7825311942959004E-4"/>
    <x v="0"/>
    <s v="Nov-2024"/>
    <n v="202411"/>
  </r>
  <r>
    <s v="483c4ce5-870a-486a-b320-ed5197c01973"/>
    <x v="547"/>
    <x v="7088"/>
    <x v="2"/>
    <x v="1"/>
    <x v="3"/>
    <n v="1"/>
    <n v="852.7"/>
    <n v="0.22"/>
    <n v="665.10600000000011"/>
    <n v="108.9455652841593"/>
    <x v="1"/>
    <n v="11"/>
    <x v="6"/>
    <n v="0.16380180795867016"/>
    <n v="2.5800398733434972E-4"/>
    <x v="0"/>
    <s v="Nov-2024"/>
    <n v="202411"/>
  </r>
  <r>
    <s v="00e15d10-ca12-4c5f-85a4-3538bcf2cb1a"/>
    <x v="548"/>
    <x v="7089"/>
    <x v="3"/>
    <x v="2"/>
    <x v="8"/>
    <n v="9"/>
    <n v="192.45"/>
    <n v="0.05"/>
    <n v="1645.4475"/>
    <n v="326.21450788050959"/>
    <x v="1"/>
    <n v="11"/>
    <x v="6"/>
    <n v="0.19825275973892184"/>
    <n v="2.8867526918968856E-5"/>
    <x v="0"/>
    <s v="Nov-2024"/>
    <n v="202411"/>
  </r>
  <r>
    <s v="8e2ad265-670d-4e5f-9104-5760a4cb4104"/>
    <x v="539"/>
    <x v="7090"/>
    <x v="3"/>
    <x v="2"/>
    <x v="2"/>
    <n v="8"/>
    <n v="304.74"/>
    <n v="0.09"/>
    <n v="2218.5072"/>
    <n v="274.23093456339171"/>
    <x v="1"/>
    <n v="11"/>
    <x v="6"/>
    <n v="0.1236105677562785"/>
    <n v="3.6916715888954518E-5"/>
    <x v="0"/>
    <s v="Nov-2024"/>
    <n v="202411"/>
  </r>
  <r>
    <s v="d6bee79e-9683-46f7-b19c-41f112ba5c56"/>
    <x v="539"/>
    <x v="4231"/>
    <x v="2"/>
    <x v="0"/>
    <x v="6"/>
    <n v="1"/>
    <n v="913.88"/>
    <n v="0.08"/>
    <n v="840.76960000000008"/>
    <n v="189.04811927717151"/>
    <x v="1"/>
    <n v="11"/>
    <x v="6"/>
    <n v="0.22485127825407994"/>
    <n v="8.7538845362629671E-5"/>
    <x v="0"/>
    <s v="Nov-2024"/>
    <n v="202411"/>
  </r>
  <r>
    <s v="f68c8be0-c0fe-4aef-912d-07986145d26a"/>
    <x v="540"/>
    <x v="7091"/>
    <x v="3"/>
    <x v="0"/>
    <x v="3"/>
    <n v="5"/>
    <n v="569.79999999999995"/>
    <n v="0.22"/>
    <n v="2222.2199999999998"/>
    <n v="399.8490670233241"/>
    <x v="1"/>
    <n v="11"/>
    <x v="6"/>
    <n v="0.17993226009275595"/>
    <n v="7.7220077220077225E-5"/>
    <x v="0"/>
    <s v="Nov-2024"/>
    <n v="202411"/>
  </r>
  <r>
    <s v="a2a4afbe-ee5a-44a8-bed9-abb6eb957aea"/>
    <x v="549"/>
    <x v="7092"/>
    <x v="1"/>
    <x v="2"/>
    <x v="2"/>
    <n v="9"/>
    <n v="62.2"/>
    <n v="0.19"/>
    <n v="453.4380000000001"/>
    <n v="32.393544766676108"/>
    <x v="1"/>
    <n v="11"/>
    <x v="6"/>
    <n v="7.1439854548308923E-2"/>
    <n v="3.3940693104680237E-4"/>
    <x v="0"/>
    <s v="Nov-2024"/>
    <n v="202411"/>
  </r>
  <r>
    <s v="830f55e0-09ee-44d3-b504-0c7bea58854a"/>
    <x v="543"/>
    <x v="7093"/>
    <x v="2"/>
    <x v="2"/>
    <x v="2"/>
    <n v="7"/>
    <n v="162.46"/>
    <n v="0.22"/>
    <n v="887.03160000000003"/>
    <n v="237.28984883524609"/>
    <x v="1"/>
    <n v="11"/>
    <x v="6"/>
    <n v="0.26751002876926377"/>
    <n v="1.9345421290515468E-4"/>
    <x v="0"/>
    <s v="Nov-2024"/>
    <n v="202411"/>
  </r>
  <r>
    <s v="f0ab17c7-3a11-4e8c-b0d0-8b6f58fe199f"/>
    <x v="550"/>
    <x v="7094"/>
    <x v="2"/>
    <x v="0"/>
    <x v="0"/>
    <n v="2"/>
    <n v="300.26"/>
    <n v="0.22"/>
    <n v="468.40559999999999"/>
    <n v="118.2885811803045"/>
    <x v="1"/>
    <n v="11"/>
    <x v="6"/>
    <n v="0.25253451534376298"/>
    <n v="3.6634916405781657E-4"/>
    <x v="0"/>
    <s v="Nov-2024"/>
    <n v="202411"/>
  </r>
  <r>
    <s v="019aaeb5-efcd-4e28-97a2-47320d5d78fe"/>
    <x v="551"/>
    <x v="7095"/>
    <x v="3"/>
    <x v="2"/>
    <x v="4"/>
    <n v="6"/>
    <n v="468.44"/>
    <n v="0.06"/>
    <n v="2642.0016000000001"/>
    <n v="420.0478965179301"/>
    <x v="1"/>
    <n v="11"/>
    <x v="6"/>
    <n v="0.15898850951412372"/>
    <n v="2.1347451114336947E-5"/>
    <x v="0"/>
    <s v="Nov-2024"/>
    <n v="202411"/>
  </r>
  <r>
    <s v="8cfd4726-d5bc-41dc-addd-740df3ba74fb"/>
    <x v="552"/>
    <x v="7096"/>
    <x v="2"/>
    <x v="0"/>
    <x v="0"/>
    <n v="9"/>
    <n v="756.03"/>
    <n v="0.02"/>
    <n v="6668.1845999999996"/>
    <n v="836.45599487892343"/>
    <x v="1"/>
    <n v="11"/>
    <x v="6"/>
    <n v="0.12543983783516183"/>
    <n v="2.9393307437829483E-6"/>
    <x v="0"/>
    <s v="Nov-2024"/>
    <n v="202411"/>
  </r>
  <r>
    <s v="b3af904c-1950-40dc-92ac-a8eafcb25b27"/>
    <x v="542"/>
    <x v="435"/>
    <x v="1"/>
    <x v="0"/>
    <x v="8"/>
    <n v="4"/>
    <n v="140.86000000000001"/>
    <n v="0.06"/>
    <n v="529.6336"/>
    <n v="141.92288195934981"/>
    <x v="1"/>
    <n v="11"/>
    <x v="6"/>
    <n v="0.26796427182744792"/>
    <n v="1.0648871219650716E-4"/>
    <x v="0"/>
    <s v="Nov-2024"/>
    <n v="202411"/>
  </r>
  <r>
    <s v="098ad450-cdaa-49e8-9048-f5981d25d57f"/>
    <x v="552"/>
    <x v="7097"/>
    <x v="3"/>
    <x v="2"/>
    <x v="0"/>
    <n v="4"/>
    <n v="753.37"/>
    <n v="0.11"/>
    <n v="2681.9971999999998"/>
    <n v="544.71620714329788"/>
    <x v="1"/>
    <n v="11"/>
    <x v="6"/>
    <n v="0.20310096041237399"/>
    <n v="3.6502648101198614E-5"/>
    <x v="0"/>
    <s v="Nov-2024"/>
    <n v="202411"/>
  </r>
  <r>
    <s v="81a5011c-cb15-4ec2-acbd-471ae02fef8e"/>
    <x v="553"/>
    <x v="7098"/>
    <x v="2"/>
    <x v="2"/>
    <x v="9"/>
    <n v="1"/>
    <n v="549.04999999999995"/>
    <n v="0.12"/>
    <n v="483.16399999999999"/>
    <n v="76.497281505734435"/>
    <x v="1"/>
    <n v="11"/>
    <x v="6"/>
    <n v="0.15832570619030895"/>
    <n v="2.1855932975138877E-4"/>
    <x v="0"/>
    <s v="Nov-2024"/>
    <n v="202411"/>
  </r>
  <r>
    <s v="8abec48a-097d-4409-85c2-004ca8cf40ac"/>
    <x v="553"/>
    <x v="7099"/>
    <x v="1"/>
    <x v="2"/>
    <x v="7"/>
    <n v="3"/>
    <n v="295.5"/>
    <n v="0.14000000000000001"/>
    <n v="762.39"/>
    <n v="97.67928342861812"/>
    <x v="1"/>
    <n v="11"/>
    <x v="6"/>
    <n v="0.12812246150738876"/>
    <n v="1.5792442188381276E-4"/>
    <x v="0"/>
    <s v="Nov-2024"/>
    <n v="202411"/>
  </r>
  <r>
    <s v="df7f89c9-235d-42cd-a002-5cedd75d9233"/>
    <x v="554"/>
    <x v="7100"/>
    <x v="1"/>
    <x v="2"/>
    <x v="1"/>
    <n v="6"/>
    <n v="483.11"/>
    <n v="0.3"/>
    <n v="2029.0619999999999"/>
    <n v="606.49794471025234"/>
    <x v="1"/>
    <n v="11"/>
    <x v="6"/>
    <n v="0.29890557543843033"/>
    <n v="1.0349609819709797E-4"/>
    <x v="0"/>
    <s v="Nov-2024"/>
    <n v="202411"/>
  </r>
  <r>
    <s v="e2d662f4-10d3-49a3-8e7c-3d7539c9a683"/>
    <x v="545"/>
    <x v="7101"/>
    <x v="2"/>
    <x v="1"/>
    <x v="6"/>
    <n v="7"/>
    <n v="876.98"/>
    <n v="0.06"/>
    <n v="5770.5284000000001"/>
    <n v="1697.8618908897249"/>
    <x v="1"/>
    <n v="11"/>
    <x v="6"/>
    <n v="0.29422988211785334"/>
    <n v="9.7738016504693047E-6"/>
    <x v="0"/>
    <s v="Nov-2024"/>
    <n v="202411"/>
  </r>
  <r>
    <s v="648f44ed-1a5f-4f11-9c6a-f1183cb6dfff"/>
    <x v="555"/>
    <x v="7102"/>
    <x v="2"/>
    <x v="0"/>
    <x v="7"/>
    <n v="6"/>
    <n v="200.4"/>
    <n v="0.06"/>
    <n v="1130.2560000000001"/>
    <n v="289.04506001494201"/>
    <x v="1"/>
    <n v="11"/>
    <x v="6"/>
    <n v="0.25573415227607021"/>
    <n v="4.99001996007984E-5"/>
    <x v="0"/>
    <s v="Nov-2024"/>
    <n v="202411"/>
  </r>
  <r>
    <s v="255d4412-e082-4d0b-8082-bd56397ec489"/>
    <x v="556"/>
    <x v="7103"/>
    <x v="0"/>
    <x v="1"/>
    <x v="3"/>
    <n v="7"/>
    <n v="738.62"/>
    <n v="0.23"/>
    <n v="3981.1617999999999"/>
    <n v="874.25275769732775"/>
    <x v="1"/>
    <n v="11"/>
    <x v="6"/>
    <n v="0.21959739433281203"/>
    <n v="4.4484501986329718E-5"/>
    <x v="0"/>
    <s v="Nov-2024"/>
    <n v="202411"/>
  </r>
  <r>
    <s v="e493e24a-e0f7-4da0-b616-66720b796953"/>
    <x v="548"/>
    <x v="7104"/>
    <x v="1"/>
    <x v="2"/>
    <x v="2"/>
    <n v="5"/>
    <n v="704.58"/>
    <n v="0.27"/>
    <n v="2571.7170000000001"/>
    <n v="599.81167786416961"/>
    <x v="1"/>
    <n v="11"/>
    <x v="6"/>
    <n v="0.23323393587403651"/>
    <n v="7.664140338925318E-5"/>
    <x v="0"/>
    <s v="Nov-2024"/>
    <n v="202411"/>
  </r>
  <r>
    <s v="07c17b4c-dbae-4b2c-8449-cbbc67089f7f"/>
    <x v="557"/>
    <x v="7105"/>
    <x v="0"/>
    <x v="2"/>
    <x v="3"/>
    <n v="5"/>
    <n v="24.33"/>
    <n v="0.27"/>
    <n v="88.80449999999999"/>
    <n v="18.511181923702701"/>
    <x v="1"/>
    <n v="11"/>
    <x v="6"/>
    <n v="0.20844869261921076"/>
    <n v="2.2194821208384712E-3"/>
    <x v="0"/>
    <s v="Nov-2024"/>
    <n v="202411"/>
  </r>
  <r>
    <s v="703adf68-3bb7-4515-bb83-4a1ddc12cd83"/>
    <x v="558"/>
    <x v="7106"/>
    <x v="3"/>
    <x v="1"/>
    <x v="8"/>
    <n v="8"/>
    <n v="82.37"/>
    <n v="0.06"/>
    <n v="619.42240000000004"/>
    <n v="101.88487467189699"/>
    <x v="1"/>
    <n v="11"/>
    <x v="6"/>
    <n v="0.16448367813611034"/>
    <n v="9.1052567682408631E-5"/>
    <x v="0"/>
    <s v="Nov-2024"/>
    <n v="202411"/>
  </r>
  <r>
    <s v="97801170-fdde-496f-a60d-66d6de8c3ab4"/>
    <x v="559"/>
    <x v="7107"/>
    <x v="0"/>
    <x v="2"/>
    <x v="4"/>
    <n v="9"/>
    <n v="73.22"/>
    <n v="0.26"/>
    <n v="487.64519999999999"/>
    <n v="108.0144880258331"/>
    <x v="1"/>
    <n v="11"/>
    <x v="6"/>
    <n v="0.22150220698539247"/>
    <n v="3.945491517193238E-4"/>
    <x v="0"/>
    <s v="Nov-2024"/>
    <n v="202411"/>
  </r>
  <r>
    <s v="b4f21e2f-3cf1-4ed6-a846-1767452125c2"/>
    <x v="550"/>
    <x v="7108"/>
    <x v="3"/>
    <x v="2"/>
    <x v="4"/>
    <n v="2"/>
    <n v="620.44000000000005"/>
    <n v="0.25"/>
    <n v="930.66000000000008"/>
    <n v="103.5470601041216"/>
    <x v="1"/>
    <n v="11"/>
    <x v="6"/>
    <n v="0.11126196473913308"/>
    <n v="2.0146992456966022E-4"/>
    <x v="0"/>
    <s v="Nov-2024"/>
    <n v="202411"/>
  </r>
  <r>
    <s v="163447a8-a1d2-40e3-a7f7-9d7780a95cd2"/>
    <x v="557"/>
    <x v="7109"/>
    <x v="0"/>
    <x v="0"/>
    <x v="6"/>
    <n v="3"/>
    <n v="643.54"/>
    <n v="0.02"/>
    <n v="1892.0075999999999"/>
    <n v="339.11510307277359"/>
    <x v="1"/>
    <n v="11"/>
    <x v="6"/>
    <n v="0.17923559243249002"/>
    <n v="1.0359366421149684E-5"/>
    <x v="0"/>
    <s v="Nov-2024"/>
    <n v="202411"/>
  </r>
  <r>
    <s v="fc0fa83f-e190-455c-a214-b2c46c4c7d78"/>
    <x v="560"/>
    <x v="7110"/>
    <x v="3"/>
    <x v="0"/>
    <x v="9"/>
    <n v="7"/>
    <n v="128.18"/>
    <n v="0.16"/>
    <n v="753.69839999999999"/>
    <n v="126.37182720748351"/>
    <x v="1"/>
    <n v="11"/>
    <x v="6"/>
    <n v="0.16766896043229429"/>
    <n v="1.7832066513608097E-4"/>
    <x v="0"/>
    <s v="Nov-2024"/>
    <n v="202411"/>
  </r>
  <r>
    <s v="6a454594-9325-462c-8c39-f1ac32a85975"/>
    <x v="547"/>
    <x v="7111"/>
    <x v="0"/>
    <x v="0"/>
    <x v="0"/>
    <n v="8"/>
    <n v="107.56"/>
    <n v="0.18"/>
    <n v="705.59360000000004"/>
    <n v="182.16423435406409"/>
    <x v="1"/>
    <n v="11"/>
    <x v="6"/>
    <n v="0.25817160806739753"/>
    <n v="2.0918557084417997E-4"/>
    <x v="0"/>
    <s v="Nov-2024"/>
    <n v="202411"/>
  </r>
  <r>
    <s v="f6d36cf2-1412-449d-87e1-da4b421cb023"/>
    <x v="561"/>
    <x v="7112"/>
    <x v="2"/>
    <x v="2"/>
    <x v="3"/>
    <n v="2"/>
    <n v="618.54999999999995"/>
    <n v="0.26"/>
    <n v="915.45399999999995"/>
    <n v="219.10505265981581"/>
    <x v="1"/>
    <n v="11"/>
    <x v="6"/>
    <n v="0.2393403192949245"/>
    <n v="2.101689434968879E-4"/>
    <x v="0"/>
    <s v="Nov-2024"/>
    <n v="202411"/>
  </r>
  <r>
    <s v="d85b6ef9-0e04-44fd-997b-5e563fb95b5d"/>
    <x v="561"/>
    <x v="7113"/>
    <x v="3"/>
    <x v="0"/>
    <x v="6"/>
    <n v="7"/>
    <n v="249.64"/>
    <n v="0.28999999999999998"/>
    <n v="1240.7108000000001"/>
    <n v="318.48715256089088"/>
    <x v="1"/>
    <n v="11"/>
    <x v="6"/>
    <n v="0.25669733233634368"/>
    <n v="1.6595325840639089E-4"/>
    <x v="0"/>
    <s v="Nov-2024"/>
    <n v="202411"/>
  </r>
  <r>
    <s v="e6a64890-d06f-43d3-be8a-24cafbf1d71e"/>
    <x v="559"/>
    <x v="7114"/>
    <x v="1"/>
    <x v="1"/>
    <x v="9"/>
    <n v="9"/>
    <n v="908.86"/>
    <n v="0.03"/>
    <n v="7934.3477999999996"/>
    <n v="455.90536261349558"/>
    <x v="1"/>
    <n v="11"/>
    <x v="6"/>
    <n v="5.7459714913618433E-2"/>
    <n v="3.6675982366187679E-6"/>
    <x v="0"/>
    <s v="Nov-2024"/>
    <n v="202411"/>
  </r>
  <r>
    <s v="504a4285-2abf-4b43-a28a-def2f2098c60"/>
    <x v="548"/>
    <x v="7115"/>
    <x v="0"/>
    <x v="2"/>
    <x v="7"/>
    <n v="5"/>
    <n v="124.52"/>
    <n v="0.1"/>
    <n v="560.34"/>
    <n v="71.676302725829856"/>
    <x v="1"/>
    <n v="11"/>
    <x v="6"/>
    <n v="0.12791573460011751"/>
    <n v="1.6061676839061999E-4"/>
    <x v="0"/>
    <s v="Nov-2024"/>
    <n v="202411"/>
  </r>
  <r>
    <s v="d7cb9e91-6914-4951-a66e-4c29d52a8edd"/>
    <x v="562"/>
    <x v="7116"/>
    <x v="1"/>
    <x v="1"/>
    <x v="9"/>
    <n v="6"/>
    <n v="335.95"/>
    <n v="0.28999999999999998"/>
    <n v="1431.1469999999999"/>
    <n v="418.98382607030447"/>
    <x v="1"/>
    <n v="11"/>
    <x v="6"/>
    <n v="0.29276085969526855"/>
    <n v="1.4387061566701394E-4"/>
    <x v="0"/>
    <s v="Nov-2024"/>
    <n v="202411"/>
  </r>
  <r>
    <s v="31e7f1d0-36b6-4908-9cc2-089da0381baa"/>
    <x v="549"/>
    <x v="3877"/>
    <x v="1"/>
    <x v="1"/>
    <x v="3"/>
    <n v="6"/>
    <n v="245.23"/>
    <n v="0.08"/>
    <n v="1353.6695999999999"/>
    <n v="125.2369465974439"/>
    <x v="1"/>
    <n v="11"/>
    <x v="6"/>
    <n v="9.2516627836987622E-2"/>
    <n v="5.4370726800690517E-5"/>
    <x v="0"/>
    <s v="Nov-2024"/>
    <n v="202411"/>
  </r>
  <r>
    <s v="7649bdee-2e53-41cd-8ce4-08b429056789"/>
    <x v="555"/>
    <x v="7117"/>
    <x v="3"/>
    <x v="0"/>
    <x v="5"/>
    <n v="4"/>
    <n v="974.32"/>
    <n v="0.11"/>
    <n v="3468.5792000000001"/>
    <n v="339.68849658453081"/>
    <x v="1"/>
    <n v="11"/>
    <x v="6"/>
    <n v="9.7933037419047769E-2"/>
    <n v="2.8224813203054438E-5"/>
    <x v="0"/>
    <s v="Nov-2024"/>
    <n v="202411"/>
  </r>
  <r>
    <s v="b32b026c-b04a-44f0-bd18-56b123070ceb"/>
    <x v="545"/>
    <x v="7118"/>
    <x v="1"/>
    <x v="0"/>
    <x v="3"/>
    <n v="2"/>
    <n v="171.37"/>
    <n v="0.11"/>
    <n v="305.03859999999997"/>
    <n v="69.753124723582488"/>
    <x v="1"/>
    <n v="11"/>
    <x v="6"/>
    <n v="0.22866982973165526"/>
    <n v="3.2094298885452529E-4"/>
    <x v="0"/>
    <s v="Nov-2024"/>
    <n v="202411"/>
  </r>
  <r>
    <s v="730f5d77-ae7b-4ec6-9cbc-6c7320804115"/>
    <x v="551"/>
    <x v="7119"/>
    <x v="0"/>
    <x v="2"/>
    <x v="6"/>
    <n v="9"/>
    <n v="517.14"/>
    <n v="0.16"/>
    <n v="3909.5783999999999"/>
    <n v="1146.0231104065001"/>
    <x v="1"/>
    <n v="11"/>
    <x v="6"/>
    <n v="0.29313214703828427"/>
    <n v="3.4377108283593951E-5"/>
    <x v="0"/>
    <s v="Nov-2024"/>
    <n v="202411"/>
  </r>
  <r>
    <s v="737191d5-4998-4010-bbfa-4a399c15bbe2"/>
    <x v="563"/>
    <x v="7120"/>
    <x v="2"/>
    <x v="1"/>
    <x v="6"/>
    <n v="6"/>
    <n v="56.64"/>
    <n v="0.23"/>
    <n v="261.67680000000001"/>
    <n v="56.833185652776287"/>
    <x v="1"/>
    <n v="11"/>
    <x v="6"/>
    <n v="0.21718847697914481"/>
    <n v="6.7678907721280604E-4"/>
    <x v="0"/>
    <s v="Nov-2024"/>
    <n v="202411"/>
  </r>
  <r>
    <s v="6fc46fc9-1394-4d54-9d66-afd8399f7c4b"/>
    <x v="546"/>
    <x v="7121"/>
    <x v="0"/>
    <x v="1"/>
    <x v="0"/>
    <n v="1"/>
    <n v="220.31"/>
    <n v="0.24"/>
    <n v="167.43559999999999"/>
    <n v="32.800905612921348"/>
    <x v="1"/>
    <n v="11"/>
    <x v="6"/>
    <n v="0.19590162195447891"/>
    <n v="1.0893740638191639E-3"/>
    <x v="0"/>
    <s v="Nov-2024"/>
    <n v="202411"/>
  </r>
  <r>
    <s v="a5f7833d-3247-4a26-ba31-92709c3d49e9"/>
    <x v="564"/>
    <x v="2062"/>
    <x v="2"/>
    <x v="0"/>
    <x v="7"/>
    <n v="4"/>
    <n v="943.19"/>
    <n v="0.13"/>
    <n v="3282.3011999999999"/>
    <n v="662.96131169316152"/>
    <x v="1"/>
    <n v="11"/>
    <x v="6"/>
    <n v="0.20198064446162392"/>
    <n v="3.4457532416586268E-5"/>
    <x v="0"/>
    <s v="Nov-2024"/>
    <n v="202411"/>
  </r>
  <r>
    <s v="80f64415-c305-4b45-b672-7269c7702baf"/>
    <x v="543"/>
    <x v="7122"/>
    <x v="0"/>
    <x v="2"/>
    <x v="6"/>
    <n v="2"/>
    <n v="593.66999999999996"/>
    <n v="0.09"/>
    <n v="1080.4793999999999"/>
    <n v="135.08991798517039"/>
    <x v="1"/>
    <n v="11"/>
    <x v="6"/>
    <n v="0.12502775896067098"/>
    <n v="7.5799686694628336E-5"/>
    <x v="0"/>
    <s v="Nov-2024"/>
    <n v="202411"/>
  </r>
  <r>
    <s v="4312223c-eeeb-4b73-94df-151f190b30be"/>
    <x v="557"/>
    <x v="7123"/>
    <x v="1"/>
    <x v="1"/>
    <x v="9"/>
    <n v="8"/>
    <n v="95.4"/>
    <n v="0.24"/>
    <n v="580.03200000000004"/>
    <n v="29.613538195318029"/>
    <x v="1"/>
    <n v="11"/>
    <x v="6"/>
    <n v="5.1055007646678162E-2"/>
    <n v="3.1446540880503143E-4"/>
    <x v="0"/>
    <s v="Nov-2024"/>
    <n v="202411"/>
  </r>
  <r>
    <s v="ed0a1f2c-50e2-443e-ab6c-47bbf68cc995"/>
    <x v="565"/>
    <x v="7124"/>
    <x v="0"/>
    <x v="0"/>
    <x v="4"/>
    <n v="4"/>
    <n v="899.99"/>
    <n v="0.28000000000000003"/>
    <n v="2591.9712"/>
    <n v="739.81111433585124"/>
    <x v="1"/>
    <n v="11"/>
    <x v="6"/>
    <n v="0.28542412598405847"/>
    <n v="7.7778641984910951E-5"/>
    <x v="0"/>
    <s v="Nov-2024"/>
    <n v="202411"/>
  </r>
  <r>
    <s v="2e51452b-2ed0-43dd-83ed-a8db13665d7a"/>
    <x v="539"/>
    <x v="7125"/>
    <x v="0"/>
    <x v="1"/>
    <x v="5"/>
    <n v="3"/>
    <n v="801"/>
    <n v="0.1"/>
    <n v="2162.6999999999998"/>
    <n v="333.76976201346969"/>
    <x v="1"/>
    <n v="11"/>
    <x v="6"/>
    <n v="0.15433012531255824"/>
    <n v="4.1614648356221391E-5"/>
    <x v="0"/>
    <s v="Nov-2024"/>
    <n v="202411"/>
  </r>
  <r>
    <s v="32f3fc38-673f-4b2b-b775-b22b9d75aaad"/>
    <x v="540"/>
    <x v="7126"/>
    <x v="2"/>
    <x v="1"/>
    <x v="1"/>
    <n v="4"/>
    <n v="151.97999999999999"/>
    <n v="7.0000000000000007E-2"/>
    <n v="565.36559999999997"/>
    <n v="55.502871056085951"/>
    <x v="1"/>
    <n v="11"/>
    <x v="6"/>
    <n v="9.8171645137387117E-2"/>
    <n v="1.1514672983287276E-4"/>
    <x v="0"/>
    <s v="Nov-2024"/>
    <n v="202411"/>
  </r>
  <r>
    <s v="e29598ab-8ece-4cff-99f3-03cf2b7428ef"/>
    <x v="557"/>
    <x v="7127"/>
    <x v="0"/>
    <x v="2"/>
    <x v="1"/>
    <n v="2"/>
    <n v="288.79000000000002"/>
    <n v="0.26"/>
    <n v="427.4092"/>
    <n v="43.650952762852867"/>
    <x v="1"/>
    <n v="11"/>
    <x v="6"/>
    <n v="0.10212918384268019"/>
    <n v="4.5015409120814431E-4"/>
    <x v="0"/>
    <s v="Nov-2024"/>
    <n v="202411"/>
  </r>
  <r>
    <s v="04846812-c426-4729-8089-4378ede487af"/>
    <x v="560"/>
    <x v="7128"/>
    <x v="2"/>
    <x v="1"/>
    <x v="5"/>
    <n v="4"/>
    <n v="729.03"/>
    <n v="0.23"/>
    <n v="2245.4124000000002"/>
    <n v="447.71015892953181"/>
    <x v="1"/>
    <n v="11"/>
    <x v="6"/>
    <n v="0.19938883339627581"/>
    <n v="7.887192570950441E-5"/>
    <x v="0"/>
    <s v="Nov-2024"/>
    <n v="202411"/>
  </r>
  <r>
    <s v="9ec7ddc5-87f9-49e7-bfef-ee3630cd6c83"/>
    <x v="559"/>
    <x v="514"/>
    <x v="1"/>
    <x v="2"/>
    <x v="7"/>
    <n v="9"/>
    <n v="897.38"/>
    <n v="0.25"/>
    <n v="6057.3150000000014"/>
    <n v="684.63960262278408"/>
    <x v="1"/>
    <n v="11"/>
    <x v="6"/>
    <n v="0.11302691087103509"/>
    <n v="3.095430896362497E-5"/>
    <x v="0"/>
    <s v="Nov-2024"/>
    <n v="202411"/>
  </r>
  <r>
    <s v="8ed512d2-2aba-4af0-8057-a3d20faa6af4"/>
    <x v="560"/>
    <x v="3934"/>
    <x v="2"/>
    <x v="1"/>
    <x v="8"/>
    <n v="7"/>
    <n v="145.43"/>
    <n v="0.08"/>
    <n v="936.56920000000002"/>
    <n v="90.147688563520859"/>
    <x v="1"/>
    <n v="11"/>
    <x v="6"/>
    <n v="9.6253099678615159E-2"/>
    <n v="7.8584689737821835E-5"/>
    <x v="0"/>
    <s v="Nov-2024"/>
    <n v="202411"/>
  </r>
  <r>
    <s v="49dcacb1-c9ff-464a-baef-0516e7b7f83e"/>
    <x v="548"/>
    <x v="7129"/>
    <x v="0"/>
    <x v="1"/>
    <x v="7"/>
    <n v="9"/>
    <n v="567.19000000000005"/>
    <n v="0.13"/>
    <n v="4441.0977000000012"/>
    <n v="224.7617641937608"/>
    <x v="1"/>
    <n v="11"/>
    <x v="6"/>
    <n v="5.0609506787873806E-2"/>
    <n v="2.5466676853337406E-5"/>
    <x v="0"/>
    <s v="Nov-2024"/>
    <n v="202411"/>
  </r>
  <r>
    <s v="64343d18-bf2b-4939-8b5c-5b975886527d"/>
    <x v="554"/>
    <x v="6683"/>
    <x v="1"/>
    <x v="1"/>
    <x v="6"/>
    <n v="1"/>
    <n v="515.41"/>
    <n v="0.26"/>
    <n v="381.40339999999998"/>
    <n v="103.2017547202079"/>
    <x v="1"/>
    <n v="11"/>
    <x v="6"/>
    <n v="0.27058425467682751"/>
    <n v="5.0445276575929849E-4"/>
    <x v="0"/>
    <s v="Nov-2024"/>
    <n v="202411"/>
  </r>
  <r>
    <s v="19511d4f-21c7-4600-a0fa-1fd17f85c1d0"/>
    <x v="543"/>
    <x v="7130"/>
    <x v="1"/>
    <x v="0"/>
    <x v="7"/>
    <n v="5"/>
    <n v="473.59"/>
    <n v="0.04"/>
    <n v="2273.232"/>
    <n v="350.02193704467328"/>
    <x v="1"/>
    <n v="11"/>
    <x v="6"/>
    <n v="0.15397545743007018"/>
    <n v="1.6892248569437701E-5"/>
    <x v="0"/>
    <s v="Nov-2024"/>
    <n v="202411"/>
  </r>
  <r>
    <s v="bfca2d0f-23c7-4023-8ee7-21b2041add59"/>
    <x v="540"/>
    <x v="5031"/>
    <x v="0"/>
    <x v="1"/>
    <x v="3"/>
    <n v="3"/>
    <n v="453.06"/>
    <n v="0.12"/>
    <n v="1196.0784000000001"/>
    <n v="131.81206082090719"/>
    <x v="1"/>
    <n v="11"/>
    <x v="6"/>
    <n v="0.1102035291506871"/>
    <n v="8.8288526905928562E-5"/>
    <x v="0"/>
    <s v="Nov-2024"/>
    <n v="202411"/>
  </r>
  <r>
    <s v="7a2dcfd9-8776-4d90-b920-13203e482ba5"/>
    <x v="563"/>
    <x v="7131"/>
    <x v="0"/>
    <x v="0"/>
    <x v="2"/>
    <n v="9"/>
    <n v="607.88"/>
    <n v="0.2"/>
    <n v="4376.7359999999999"/>
    <n v="233.58729570128619"/>
    <x v="1"/>
    <n v="11"/>
    <x v="6"/>
    <n v="5.3370204577403386E-2"/>
    <n v="3.6556922784467695E-5"/>
    <x v="0"/>
    <s v="Nov-2024"/>
    <n v="202411"/>
  </r>
  <r>
    <s v="bce3e7af-8996-4fcf-a867-261b4fb40912"/>
    <x v="539"/>
    <x v="7132"/>
    <x v="1"/>
    <x v="0"/>
    <x v="6"/>
    <n v="1"/>
    <n v="61.44"/>
    <n v="0.13"/>
    <n v="53.452800000000003"/>
    <n v="7.0293598574241321"/>
    <x v="1"/>
    <n v="11"/>
    <x v="6"/>
    <n v="0.13150592405681519"/>
    <n v="2.115885416666667E-3"/>
    <x v="0"/>
    <s v="Nov-2024"/>
    <n v="202411"/>
  </r>
  <r>
    <s v="8a8f5f2b-287a-4265-85d8-e1d24c9f3bf3"/>
    <x v="547"/>
    <x v="7133"/>
    <x v="2"/>
    <x v="0"/>
    <x v="1"/>
    <n v="3"/>
    <n v="500.94"/>
    <n v="0.06"/>
    <n v="1412.6507999999999"/>
    <n v="306.8377741660284"/>
    <x v="1"/>
    <n v="11"/>
    <x v="6"/>
    <n v="0.21720709333547145"/>
    <n v="3.9924941110711862E-5"/>
    <x v="0"/>
    <s v="Nov-2024"/>
    <n v="202411"/>
  </r>
  <r>
    <s v="ac52f384-b056-4b67-b283-d5a80e5bef13"/>
    <x v="566"/>
    <x v="7134"/>
    <x v="1"/>
    <x v="1"/>
    <x v="9"/>
    <n v="2"/>
    <n v="885.01"/>
    <n v="0.28999999999999998"/>
    <n v="1256.7141999999999"/>
    <n v="136.56857703175959"/>
    <x v="1"/>
    <n v="11"/>
    <x v="6"/>
    <n v="0.10867114975844118"/>
    <n v="1.6383995661065976E-4"/>
    <x v="0"/>
    <s v="Nov-2024"/>
    <n v="202411"/>
  </r>
  <r>
    <s v="45f5787e-7793-4322-a112-923728752f5b"/>
    <x v="559"/>
    <x v="7135"/>
    <x v="3"/>
    <x v="0"/>
    <x v="2"/>
    <n v="1"/>
    <n v="120.58"/>
    <n v="0.16"/>
    <n v="101.2872"/>
    <n v="9.6070828720951376"/>
    <x v="1"/>
    <n v="11"/>
    <x v="6"/>
    <n v="9.4849920543712704E-2"/>
    <n v="1.3269198872118096E-3"/>
    <x v="0"/>
    <s v="Nov-2024"/>
    <n v="202411"/>
  </r>
  <r>
    <s v="640f93fc-a5f9-463d-97b4-1e10ef96c33e"/>
    <x v="567"/>
    <x v="7136"/>
    <x v="1"/>
    <x v="0"/>
    <x v="9"/>
    <n v="1"/>
    <n v="357.59"/>
    <n v="0.21"/>
    <n v="282.49610000000001"/>
    <n v="45.790390618703697"/>
    <x v="1"/>
    <n v="11"/>
    <x v="6"/>
    <n v="0.16209211602816356"/>
    <n v="5.8726474453983614E-4"/>
    <x v="0"/>
    <s v="Nov-2024"/>
    <n v="202411"/>
  </r>
  <r>
    <s v="7174a34e-f947-4e2f-979e-00c349db7265"/>
    <x v="558"/>
    <x v="7137"/>
    <x v="2"/>
    <x v="2"/>
    <x v="6"/>
    <n v="4"/>
    <n v="587.72"/>
    <n v="0.22"/>
    <n v="1833.6864"/>
    <n v="114.5949141710459"/>
    <x v="1"/>
    <n v="11"/>
    <x v="6"/>
    <n v="6.2494281558202046E-2"/>
    <n v="9.3581977812563799E-5"/>
    <x v="0"/>
    <s v="Nov-2024"/>
    <n v="202411"/>
  </r>
  <r>
    <s v="a2eb7d07-0504-4088-8ae7-bcc7ff5c971d"/>
    <x v="549"/>
    <x v="7138"/>
    <x v="1"/>
    <x v="2"/>
    <x v="2"/>
    <n v="7"/>
    <n v="342.81"/>
    <n v="0.01"/>
    <n v="2375.6732999999999"/>
    <n v="414.82336143168158"/>
    <x v="1"/>
    <n v="11"/>
    <x v="6"/>
    <n v="0.17461296611435653"/>
    <n v="4.1672396621202081E-6"/>
    <x v="0"/>
    <s v="Nov-2024"/>
    <n v="202411"/>
  </r>
  <r>
    <s v="698bd8d1-67eb-4177-9cf2-546d11db9a9e"/>
    <x v="555"/>
    <x v="7139"/>
    <x v="2"/>
    <x v="2"/>
    <x v="4"/>
    <n v="9"/>
    <n v="105.41"/>
    <n v="0.03"/>
    <n v="920.22929999999997"/>
    <n v="73.008914251247262"/>
    <x v="1"/>
    <n v="11"/>
    <x v="6"/>
    <n v="7.933774142080377E-2"/>
    <n v="3.162255320494577E-5"/>
    <x v="0"/>
    <s v="Nov-2024"/>
    <n v="202411"/>
  </r>
  <r>
    <s v="54c9ed06-1a33-4ca7-b187-c114872b6ee3"/>
    <x v="548"/>
    <x v="7140"/>
    <x v="0"/>
    <x v="2"/>
    <x v="5"/>
    <n v="1"/>
    <n v="623.28"/>
    <n v="0.14000000000000001"/>
    <n v="536.02080000000001"/>
    <n v="120.56306593765299"/>
    <x v="1"/>
    <n v="11"/>
    <x v="6"/>
    <n v="0.22492236483668729"/>
    <n v="2.2461814914645107E-4"/>
    <x v="0"/>
    <s v="Nov-2024"/>
    <n v="202411"/>
  </r>
  <r>
    <s v="412a93ac-e51c-441d-8205-161bd2deea52"/>
    <x v="557"/>
    <x v="7141"/>
    <x v="3"/>
    <x v="0"/>
    <x v="1"/>
    <n v="5"/>
    <n v="380.15"/>
    <n v="0.19"/>
    <n v="1539.6075000000001"/>
    <n v="455.01582373526082"/>
    <x v="1"/>
    <n v="11"/>
    <x v="6"/>
    <n v="0.29554014496244063"/>
    <n v="9.9960541891358674E-5"/>
    <x v="0"/>
    <s v="Nov-2024"/>
    <n v="202411"/>
  </r>
  <r>
    <s v="d4389944-d467-4a6d-8b40-67bb54b0a48b"/>
    <x v="567"/>
    <x v="7142"/>
    <x v="0"/>
    <x v="2"/>
    <x v="6"/>
    <n v="5"/>
    <n v="566.75"/>
    <n v="0.27"/>
    <n v="2068.6374999999998"/>
    <n v="324.49405881185612"/>
    <x v="1"/>
    <n v="11"/>
    <x v="6"/>
    <n v="0.15686366451920947"/>
    <n v="9.5280105866784302E-5"/>
    <x v="0"/>
    <s v="Nov-2024"/>
    <n v="202411"/>
  </r>
  <r>
    <s v="8e442697-281a-47d4-9568-4c3cdba0c59d"/>
    <x v="545"/>
    <x v="7143"/>
    <x v="1"/>
    <x v="1"/>
    <x v="2"/>
    <n v="9"/>
    <n v="872.97"/>
    <n v="0.05"/>
    <n v="7463.8935000000001"/>
    <n v="606.96255787276016"/>
    <x v="1"/>
    <n v="11"/>
    <x v="6"/>
    <n v="8.1319830980005295E-2"/>
    <n v="6.363970761372734E-6"/>
    <x v="0"/>
    <s v="Nov-2024"/>
    <n v="202411"/>
  </r>
  <r>
    <s v="7f5d8fcf-28e4-4d07-9780-778aba4d09ee"/>
    <x v="541"/>
    <x v="7144"/>
    <x v="1"/>
    <x v="0"/>
    <x v="5"/>
    <n v="5"/>
    <n v="67.66"/>
    <n v="0.3"/>
    <n v="236.80999999999989"/>
    <n v="18.462187548454931"/>
    <x v="1"/>
    <n v="11"/>
    <x v="6"/>
    <n v="7.7962026723765634E-2"/>
    <n v="8.8678687555424193E-4"/>
    <x v="0"/>
    <s v="Nov-2024"/>
    <n v="202411"/>
  </r>
  <r>
    <s v="11a6cae5-7c53-4adc-96f4-47e4baf8f409"/>
    <x v="558"/>
    <x v="7145"/>
    <x v="0"/>
    <x v="1"/>
    <x v="2"/>
    <n v="9"/>
    <n v="269.48"/>
    <n v="0.28999999999999998"/>
    <n v="1721.9772"/>
    <n v="346.03649661963919"/>
    <x v="1"/>
    <n v="11"/>
    <x v="6"/>
    <n v="0.20095300717084941"/>
    <n v="1.1957185031253606E-4"/>
    <x v="0"/>
    <s v="Nov-2024"/>
    <n v="202411"/>
  </r>
  <r>
    <s v="3ea940a3-d24c-444a-908a-83e5b6b539ac"/>
    <x v="548"/>
    <x v="7146"/>
    <x v="2"/>
    <x v="0"/>
    <x v="5"/>
    <n v="7"/>
    <n v="961.88"/>
    <n v="0.24"/>
    <n v="5117.2016000000003"/>
    <n v="903.17530954452957"/>
    <x v="1"/>
    <n v="11"/>
    <x v="6"/>
    <n v="0.17649789477602945"/>
    <n v="3.564448193715878E-5"/>
    <x v="0"/>
    <s v="Nov-2024"/>
    <n v="202411"/>
  </r>
  <r>
    <s v="f1724926-d33c-4c1f-ba24-7851df8af1ba"/>
    <x v="559"/>
    <x v="2327"/>
    <x v="2"/>
    <x v="0"/>
    <x v="3"/>
    <n v="7"/>
    <n v="882.15"/>
    <n v="0.19"/>
    <n v="5001.7905000000001"/>
    <n v="757.22436741756485"/>
    <x v="1"/>
    <n v="11"/>
    <x v="6"/>
    <n v="0.15139066048799221"/>
    <n v="3.0768981627679126E-5"/>
    <x v="0"/>
    <s v="Nov-2024"/>
    <n v="202411"/>
  </r>
  <r>
    <s v="e39b63d0-a124-4700-9648-6ff153a346a3"/>
    <x v="548"/>
    <x v="7147"/>
    <x v="1"/>
    <x v="0"/>
    <x v="0"/>
    <n v="1"/>
    <n v="136.22"/>
    <n v="0.16"/>
    <n v="114.4248"/>
    <n v="30.03983192470734"/>
    <x v="1"/>
    <n v="11"/>
    <x v="6"/>
    <n v="0.26252903150984175"/>
    <n v="1.1745705476435178E-3"/>
    <x v="0"/>
    <s v="Nov-2024"/>
    <n v="202411"/>
  </r>
  <r>
    <s v="d261c13c-7ae8-42bb-8138-583868fe1073"/>
    <x v="546"/>
    <x v="7148"/>
    <x v="0"/>
    <x v="1"/>
    <x v="4"/>
    <n v="1"/>
    <n v="368.76"/>
    <n v="0.11"/>
    <n v="328.19639999999998"/>
    <n v="78.173581107482505"/>
    <x v="1"/>
    <n v="11"/>
    <x v="6"/>
    <n v="0.2381914643411156"/>
    <n v="2.9829699533571969E-4"/>
    <x v="0"/>
    <s v="Nov-2024"/>
    <n v="202411"/>
  </r>
  <r>
    <s v="46680500-571f-4ea0-847e-803fccd8c6ba"/>
    <x v="560"/>
    <x v="7149"/>
    <x v="1"/>
    <x v="1"/>
    <x v="9"/>
    <n v="2"/>
    <n v="822.16"/>
    <n v="0.01"/>
    <n v="1627.8768"/>
    <n v="391.90072642219468"/>
    <x v="1"/>
    <n v="11"/>
    <x v="6"/>
    <n v="0.24074348035563545"/>
    <n v="6.0815413058285494E-6"/>
    <x v="0"/>
    <s v="Nov-2024"/>
    <n v="202411"/>
  </r>
  <r>
    <s v="46f45501-1f4a-40ef-941c-2c23e117c131"/>
    <x v="567"/>
    <x v="7150"/>
    <x v="3"/>
    <x v="1"/>
    <x v="9"/>
    <n v="9"/>
    <n v="107.89"/>
    <n v="0.27"/>
    <n v="708.83730000000003"/>
    <n v="172.88476713693021"/>
    <x v="1"/>
    <n v="11"/>
    <x v="6"/>
    <n v="0.24389908253548481"/>
    <n v="2.7806098804337753E-4"/>
    <x v="0"/>
    <s v="Nov-2024"/>
    <n v="202411"/>
  </r>
  <r>
    <s v="798be1b8-3ad0-4e16-8145-5b90e717f8bc"/>
    <x v="563"/>
    <x v="7151"/>
    <x v="1"/>
    <x v="0"/>
    <x v="7"/>
    <n v="6"/>
    <n v="515.22"/>
    <n v="0.15"/>
    <n v="2627.6219999999998"/>
    <n v="685.440986971082"/>
    <x v="1"/>
    <n v="11"/>
    <x v="6"/>
    <n v="0.26085981430018551"/>
    <n v="4.8522961065176037E-5"/>
    <x v="0"/>
    <s v="Nov-2024"/>
    <n v="202411"/>
  </r>
  <r>
    <s v="10b70764-5ae3-45bc-92a2-7bdbd86e28eb"/>
    <x v="567"/>
    <x v="7152"/>
    <x v="3"/>
    <x v="1"/>
    <x v="3"/>
    <n v="9"/>
    <n v="247.69"/>
    <n v="0.1"/>
    <n v="2006.289"/>
    <n v="549.4720157799444"/>
    <x v="1"/>
    <n v="11"/>
    <x v="6"/>
    <n v="0.27387480855447266"/>
    <n v="4.4858941059837345E-5"/>
    <x v="0"/>
    <s v="Nov-2024"/>
    <n v="202411"/>
  </r>
  <r>
    <s v="d51d783d-cc01-4519-b068-4ce0487d2d83"/>
    <x v="548"/>
    <x v="7153"/>
    <x v="2"/>
    <x v="0"/>
    <x v="5"/>
    <n v="7"/>
    <n v="944.03"/>
    <n v="0.21"/>
    <n v="5220.4859000000006"/>
    <n v="1279.2075239324579"/>
    <x v="1"/>
    <n v="11"/>
    <x v="6"/>
    <n v="0.24503610361871828"/>
    <n v="3.1778651102189545E-5"/>
    <x v="0"/>
    <s v="Nov-2024"/>
    <n v="202411"/>
  </r>
  <r>
    <s v="39169a3b-d541-40fb-acbd-d79a3a00a402"/>
    <x v="540"/>
    <x v="7154"/>
    <x v="3"/>
    <x v="2"/>
    <x v="4"/>
    <n v="1"/>
    <n v="561.9"/>
    <n v="0.13"/>
    <n v="488.85300000000001"/>
    <n v="67.393583836682524"/>
    <x v="1"/>
    <n v="11"/>
    <x v="6"/>
    <n v="0.1378606326169268"/>
    <n v="2.3135789286349886E-4"/>
    <x v="0"/>
    <s v="Nov-2024"/>
    <n v="202411"/>
  </r>
  <r>
    <s v="81c112f8-7073-46d9-be75-c6440224734b"/>
    <x v="563"/>
    <x v="7155"/>
    <x v="0"/>
    <x v="2"/>
    <x v="4"/>
    <n v="6"/>
    <n v="718.93"/>
    <n v="0.12"/>
    <n v="3795.9504000000002"/>
    <n v="1081.4994118858449"/>
    <x v="1"/>
    <n v="11"/>
    <x v="6"/>
    <n v="0.28490873112721515"/>
    <n v="2.7819120081231829E-5"/>
    <x v="0"/>
    <s v="Nov-2024"/>
    <n v="202411"/>
  </r>
  <r>
    <s v="ef9776b7-4e74-465b-bcb5-d8e222cf7758"/>
    <x v="558"/>
    <x v="5716"/>
    <x v="3"/>
    <x v="1"/>
    <x v="0"/>
    <n v="2"/>
    <n v="127.65"/>
    <n v="0.18"/>
    <n v="209.346"/>
    <n v="37.04304626767324"/>
    <x v="1"/>
    <n v="11"/>
    <x v="6"/>
    <n v="0.17694652043828513"/>
    <n v="7.0505287896592236E-4"/>
    <x v="0"/>
    <s v="Nov-2024"/>
    <n v="202411"/>
  </r>
  <r>
    <s v="11abd941-006b-4dad-8389-a65f4e98467d"/>
    <x v="539"/>
    <x v="7156"/>
    <x v="1"/>
    <x v="0"/>
    <x v="4"/>
    <n v="9"/>
    <n v="363.58"/>
    <n v="0.1"/>
    <n v="2944.998"/>
    <n v="340.20032322308009"/>
    <x v="1"/>
    <n v="11"/>
    <x v="6"/>
    <n v="0.11551801502856032"/>
    <n v="3.0560292400877693E-5"/>
    <x v="0"/>
    <s v="Nov-2024"/>
    <n v="202411"/>
  </r>
  <r>
    <s v="901e2c34-ff22-4200-8803-c57160f31478"/>
    <x v="562"/>
    <x v="6156"/>
    <x v="3"/>
    <x v="1"/>
    <x v="6"/>
    <n v="3"/>
    <n v="275.91000000000003"/>
    <n v="0.23"/>
    <n v="637.35210000000006"/>
    <n v="144.0928220088237"/>
    <x v="1"/>
    <n v="11"/>
    <x v="6"/>
    <n v="0.22608040674663768"/>
    <n v="2.7786838703441945E-4"/>
    <x v="0"/>
    <s v="Nov-2024"/>
    <n v="202411"/>
  </r>
  <r>
    <s v="e5334fe7-f3fc-47b8-896d-fa3d2a98f55e"/>
    <x v="550"/>
    <x v="7157"/>
    <x v="0"/>
    <x v="1"/>
    <x v="0"/>
    <n v="2"/>
    <n v="322.89999999999998"/>
    <n v="0.28999999999999998"/>
    <n v="458.51799999999997"/>
    <n v="34.759374303867148"/>
    <x v="1"/>
    <n v="11"/>
    <x v="6"/>
    <n v="7.5808091075742171E-2"/>
    <n v="4.4905543511923195E-4"/>
    <x v="0"/>
    <s v="Nov-2024"/>
    <n v="202411"/>
  </r>
  <r>
    <s v="0e0e13c7-77cf-4103-a391-479615a8739b"/>
    <x v="540"/>
    <x v="7158"/>
    <x v="1"/>
    <x v="1"/>
    <x v="5"/>
    <n v="2"/>
    <n v="518.55999999999995"/>
    <n v="0.05"/>
    <n v="985.2639999999999"/>
    <n v="197.18683033844351"/>
    <x v="1"/>
    <n v="11"/>
    <x v="6"/>
    <n v="0.20013603494945875"/>
    <n v="4.8210428879975324E-5"/>
    <x v="0"/>
    <s v="Nov-2024"/>
    <n v="202411"/>
  </r>
  <r>
    <s v="9a5e904b-8a2e-46ec-959f-0ec45f3f3094"/>
    <x v="539"/>
    <x v="7159"/>
    <x v="2"/>
    <x v="1"/>
    <x v="4"/>
    <n v="8"/>
    <n v="353.34"/>
    <n v="0.26"/>
    <n v="2091.7728000000002"/>
    <n v="574.17804201606964"/>
    <x v="1"/>
    <n v="11"/>
    <x v="6"/>
    <n v="0.27449350236128395"/>
    <n v="9.1979396615158218E-5"/>
    <x v="0"/>
    <s v="Nov-2024"/>
    <n v="202411"/>
  </r>
  <r>
    <s v="149d4db7-6eae-4bcd-a7de-b4fda9c380d4"/>
    <x v="551"/>
    <x v="7160"/>
    <x v="1"/>
    <x v="0"/>
    <x v="0"/>
    <n v="1"/>
    <n v="861.25"/>
    <n v="0.14000000000000001"/>
    <n v="740.67499999999995"/>
    <n v="54.724139093514388"/>
    <x v="1"/>
    <n v="11"/>
    <x v="6"/>
    <n v="7.3884144994112652E-2"/>
    <n v="1.6255442670537012E-4"/>
    <x v="0"/>
    <s v="Nov-2024"/>
    <n v="202411"/>
  </r>
  <r>
    <s v="e490a06d-a60f-437e-9430-26769aa9448b"/>
    <x v="540"/>
    <x v="230"/>
    <x v="0"/>
    <x v="1"/>
    <x v="3"/>
    <n v="2"/>
    <n v="812.88"/>
    <n v="0.22"/>
    <n v="1268.0927999999999"/>
    <n v="114.9534671754616"/>
    <x v="1"/>
    <n v="11"/>
    <x v="6"/>
    <n v="9.0650674126894815E-2"/>
    <n v="1.3532132664107865E-4"/>
    <x v="0"/>
    <s v="Nov-2024"/>
    <n v="202411"/>
  </r>
  <r>
    <s v="e934d89c-4eeb-4e96-8a6b-2137f845f675"/>
    <x v="554"/>
    <x v="7161"/>
    <x v="1"/>
    <x v="2"/>
    <x v="7"/>
    <n v="5"/>
    <n v="29.27"/>
    <n v="0.11"/>
    <n v="130.25149999999999"/>
    <n v="15.46190010169272"/>
    <x v="1"/>
    <n v="11"/>
    <x v="6"/>
    <n v="0.11870803869201292"/>
    <n v="7.5162282200204994E-4"/>
    <x v="0"/>
    <s v="Nov-2024"/>
    <n v="202411"/>
  </r>
  <r>
    <s v="4759c257-472d-434d-96c6-3c44925e939a"/>
    <x v="559"/>
    <x v="7162"/>
    <x v="3"/>
    <x v="0"/>
    <x v="2"/>
    <n v="3"/>
    <n v="268.33999999999997"/>
    <n v="0.06"/>
    <n v="756.71879999999999"/>
    <n v="153.8263594488468"/>
    <x v="1"/>
    <n v="11"/>
    <x v="6"/>
    <n v="0.203280742395784"/>
    <n v="7.4532309756279339E-5"/>
    <x v="0"/>
    <s v="Nov-2024"/>
    <n v="202411"/>
  </r>
  <r>
    <s v="393a42c9-4adc-45b1-b0a2-ad59cc8aecef"/>
    <x v="563"/>
    <x v="7163"/>
    <x v="2"/>
    <x v="2"/>
    <x v="6"/>
    <n v="5"/>
    <n v="169.74"/>
    <n v="0.25"/>
    <n v="636.52500000000009"/>
    <n v="97.647898115808317"/>
    <x v="1"/>
    <n v="11"/>
    <x v="6"/>
    <n v="0.1534077972048361"/>
    <n v="2.9456816307293508E-4"/>
    <x v="0"/>
    <s v="Nov-2024"/>
    <n v="202411"/>
  </r>
  <r>
    <s v="693b00e8-c5e4-430a-acbb-5e08fd8e8ca5"/>
    <x v="547"/>
    <x v="7164"/>
    <x v="2"/>
    <x v="2"/>
    <x v="8"/>
    <n v="3"/>
    <n v="774.91"/>
    <n v="0.23"/>
    <n v="1790.0420999999999"/>
    <n v="253.74100002855181"/>
    <x v="1"/>
    <n v="11"/>
    <x v="6"/>
    <n v="0.14175141468938179"/>
    <n v="9.893622055034348E-5"/>
    <x v="0"/>
    <s v="Nov-2024"/>
    <n v="202411"/>
  </r>
  <r>
    <s v="3d0e5be5-694d-4d84-ae5a-ca58398f3324"/>
    <x v="545"/>
    <x v="7165"/>
    <x v="0"/>
    <x v="2"/>
    <x v="4"/>
    <n v="8"/>
    <n v="694.42"/>
    <n v="0.14000000000000001"/>
    <n v="4777.6095999999998"/>
    <n v="887.28002601511366"/>
    <x v="1"/>
    <n v="11"/>
    <x v="6"/>
    <n v="0.18571631010099982"/>
    <n v="2.5200887071224912E-5"/>
    <x v="0"/>
    <s v="Nov-2024"/>
    <n v="202411"/>
  </r>
  <r>
    <s v="a33692a9-c7b7-4ceb-93c1-aa7aed64c53f"/>
    <x v="549"/>
    <x v="7166"/>
    <x v="3"/>
    <x v="0"/>
    <x v="9"/>
    <n v="2"/>
    <n v="119.02"/>
    <n v="0.09"/>
    <n v="216.6164"/>
    <n v="42.060560860563953"/>
    <x v="1"/>
    <n v="11"/>
    <x v="6"/>
    <n v="0.19417071311573803"/>
    <n v="3.7808771635019323E-4"/>
    <x v="0"/>
    <s v="Nov-2024"/>
    <n v="202411"/>
  </r>
  <r>
    <s v="ed2a98a0-1390-430c-a687-8483942eda0a"/>
    <x v="562"/>
    <x v="7167"/>
    <x v="1"/>
    <x v="2"/>
    <x v="2"/>
    <n v="2"/>
    <n v="797.8"/>
    <n v="0.16"/>
    <n v="1340.3040000000001"/>
    <n v="222.65288964054739"/>
    <x v="1"/>
    <n v="11"/>
    <x v="6"/>
    <n v="0.1661211856717188"/>
    <n v="1.0027575833542242E-4"/>
    <x v="0"/>
    <s v="Nov-2024"/>
    <n v="202411"/>
  </r>
  <r>
    <s v="7f25323c-97b3-40fc-b13d-66b2af9c34a0"/>
    <x v="543"/>
    <x v="7168"/>
    <x v="0"/>
    <x v="1"/>
    <x v="3"/>
    <n v="9"/>
    <n v="260.89"/>
    <n v="0.16"/>
    <n v="1972.3284000000001"/>
    <n v="313.85371759411981"/>
    <x v="1"/>
    <n v="11"/>
    <x v="6"/>
    <n v="0.1591285293027874"/>
    <n v="6.814281029467508E-5"/>
    <x v="0"/>
    <s v="Nov-2024"/>
    <n v="202411"/>
  </r>
  <r>
    <s v="172967aa-2360-4a72-9466-0c3390fd25b2"/>
    <x v="561"/>
    <x v="7169"/>
    <x v="3"/>
    <x v="0"/>
    <x v="4"/>
    <n v="9"/>
    <n v="714.84"/>
    <n v="0.08"/>
    <n v="5918.8752000000004"/>
    <n v="1269.3181105116839"/>
    <x v="1"/>
    <n v="11"/>
    <x v="6"/>
    <n v="0.21445258898374539"/>
    <n v="1.2434795043490695E-5"/>
    <x v="0"/>
    <s v="Nov-2024"/>
    <n v="202411"/>
  </r>
  <r>
    <s v="da499ca2-a1bb-46b7-ace5-6cad21968780"/>
    <x v="558"/>
    <x v="7170"/>
    <x v="0"/>
    <x v="2"/>
    <x v="1"/>
    <n v="7"/>
    <n v="866.2"/>
    <n v="0.01"/>
    <n v="6002.7660000000014"/>
    <n v="1559.004936192882"/>
    <x v="1"/>
    <n v="11"/>
    <x v="6"/>
    <n v="0.25971442768098602"/>
    <n v="1.6492397004980702E-6"/>
    <x v="0"/>
    <s v="Nov-2024"/>
    <n v="202411"/>
  </r>
  <r>
    <s v="6b7ba2f2-b178-4dfc-ba4a-6bc50f5f44b7"/>
    <x v="542"/>
    <x v="7171"/>
    <x v="0"/>
    <x v="1"/>
    <x v="2"/>
    <n v="2"/>
    <n v="520.20000000000005"/>
    <n v="0.21"/>
    <n v="821.91600000000005"/>
    <n v="126.94601640610639"/>
    <x v="1"/>
    <n v="11"/>
    <x v="6"/>
    <n v="0.15445132642034756"/>
    <n v="2.0184544405997692E-4"/>
    <x v="0"/>
    <s v="Nov-2024"/>
    <n v="202411"/>
  </r>
  <r>
    <s v="d8332b0b-613f-49da-8c57-e2ba1319a938"/>
    <x v="562"/>
    <x v="7172"/>
    <x v="3"/>
    <x v="1"/>
    <x v="5"/>
    <n v="1"/>
    <n v="497.34"/>
    <n v="0.02"/>
    <n v="487.39319999999998"/>
    <n v="28.40200033903848"/>
    <x v="1"/>
    <n v="11"/>
    <x v="6"/>
    <n v="5.8273279846822817E-2"/>
    <n v="4.0213938150963127E-5"/>
    <x v="0"/>
    <s v="Nov-2024"/>
    <n v="202411"/>
  </r>
  <r>
    <s v="b67a9c9d-74e9-4f99-b4eb-c73bfc3e673d"/>
    <x v="547"/>
    <x v="7173"/>
    <x v="1"/>
    <x v="0"/>
    <x v="9"/>
    <n v="5"/>
    <n v="626.87"/>
    <n v="0.2"/>
    <n v="2507.48"/>
    <n v="485.68828082746302"/>
    <x v="1"/>
    <n v="11"/>
    <x v="6"/>
    <n v="0.1936957745734614"/>
    <n v="6.3809083222996798E-5"/>
    <x v="0"/>
    <s v="Nov-2024"/>
    <n v="202411"/>
  </r>
  <r>
    <s v="126ca6b6-2a14-4e41-b41d-3466eec3b6ac"/>
    <x v="558"/>
    <x v="7174"/>
    <x v="2"/>
    <x v="2"/>
    <x v="0"/>
    <n v="8"/>
    <n v="280.05"/>
    <n v="0.3"/>
    <n v="1568.28"/>
    <n v="363.87995416896928"/>
    <x v="1"/>
    <n v="11"/>
    <x v="6"/>
    <n v="0.2320248642901582"/>
    <n v="1.339046598821639E-4"/>
    <x v="0"/>
    <s v="Nov-2024"/>
    <n v="202411"/>
  </r>
  <r>
    <s v="cc2113f6-4e94-450e-a75f-4cfb09009487"/>
    <x v="539"/>
    <x v="4443"/>
    <x v="0"/>
    <x v="1"/>
    <x v="7"/>
    <n v="1"/>
    <n v="346.33"/>
    <n v="0.12"/>
    <n v="304.7704"/>
    <n v="25.153927958023949"/>
    <x v="1"/>
    <n v="11"/>
    <x v="6"/>
    <n v="8.2534025476305936E-2"/>
    <n v="3.4649034158172842E-4"/>
    <x v="0"/>
    <s v="Nov-2024"/>
    <n v="202411"/>
  </r>
  <r>
    <s v="1f94e804-12f4-495b-b9d3-a0294204faa4"/>
    <x v="559"/>
    <x v="7175"/>
    <x v="0"/>
    <x v="0"/>
    <x v="7"/>
    <n v="6"/>
    <n v="563.46"/>
    <n v="0.15"/>
    <n v="2873.6460000000002"/>
    <n v="765.80462075799448"/>
    <x v="1"/>
    <n v="11"/>
    <x v="6"/>
    <n v="0.26649233091271313"/>
    <n v="4.4368721825861635E-5"/>
    <x v="0"/>
    <s v="Nov-2024"/>
    <n v="202411"/>
  </r>
  <r>
    <s v="a85379cf-a20a-4c4f-a24c-956d13ff2a15"/>
    <x v="545"/>
    <x v="7176"/>
    <x v="1"/>
    <x v="1"/>
    <x v="2"/>
    <n v="3"/>
    <n v="182.6"/>
    <n v="0.05"/>
    <n v="520.41"/>
    <n v="71.404632801721476"/>
    <x v="1"/>
    <n v="11"/>
    <x v="6"/>
    <n v="0.13720841798144057"/>
    <n v="9.1274187659729845E-5"/>
    <x v="0"/>
    <s v="Nov-2024"/>
    <n v="202411"/>
  </r>
  <r>
    <s v="637c148e-04d9-466f-be23-10704055c673"/>
    <x v="543"/>
    <x v="7177"/>
    <x v="1"/>
    <x v="0"/>
    <x v="4"/>
    <n v="9"/>
    <n v="746.59"/>
    <n v="0.15"/>
    <n v="5711.4135000000006"/>
    <n v="1427.6609795370689"/>
    <x v="1"/>
    <n v="11"/>
    <x v="6"/>
    <n v="0.24996631386207088"/>
    <n v="2.232372073918304E-5"/>
    <x v="0"/>
    <s v="Nov-2024"/>
    <n v="202411"/>
  </r>
  <r>
    <s v="1278620e-5ef6-4cc0-ad42-18b208e56a11"/>
    <x v="559"/>
    <x v="7178"/>
    <x v="1"/>
    <x v="0"/>
    <x v="7"/>
    <n v="6"/>
    <n v="944.8"/>
    <n v="0.24"/>
    <n v="4308.2879999999996"/>
    <n v="545.78683204105494"/>
    <x v="1"/>
    <n v="11"/>
    <x v="6"/>
    <n v="0.12668299613235118"/>
    <n v="4.2337002540220155E-5"/>
    <x v="0"/>
    <s v="Nov-2024"/>
    <n v="202411"/>
  </r>
  <r>
    <s v="f4362e22-2864-409f-aeac-f7ad641ece46"/>
    <x v="543"/>
    <x v="7179"/>
    <x v="2"/>
    <x v="0"/>
    <x v="9"/>
    <n v="8"/>
    <n v="908.38"/>
    <n v="0.17"/>
    <n v="6031.6432000000004"/>
    <n v="1469.295878002536"/>
    <x v="1"/>
    <n v="11"/>
    <x v="6"/>
    <n v="0.2435979432607247"/>
    <n v="2.3393293555560449E-5"/>
    <x v="0"/>
    <s v="Nov-2024"/>
    <n v="202411"/>
  </r>
  <r>
    <s v="d98cfac6-0322-41c6-b68f-7ecc1dc54df6"/>
    <x v="546"/>
    <x v="7180"/>
    <x v="1"/>
    <x v="1"/>
    <x v="2"/>
    <n v="2"/>
    <n v="614.79999999999995"/>
    <n v="0.18"/>
    <n v="1008.272"/>
    <n v="160.93600765375771"/>
    <x v="1"/>
    <n v="11"/>
    <x v="6"/>
    <n v="0.15961566685751236"/>
    <n v="1.4638906961613534E-4"/>
    <x v="0"/>
    <s v="Nov-2024"/>
    <n v="202411"/>
  </r>
  <r>
    <s v="ace9bafe-20ac-4962-a5fc-ab2cea268a6e"/>
    <x v="546"/>
    <x v="5680"/>
    <x v="2"/>
    <x v="2"/>
    <x v="5"/>
    <n v="9"/>
    <n v="534.63"/>
    <n v="0.23"/>
    <n v="3704.9859000000001"/>
    <n v="884.48220504448966"/>
    <x v="1"/>
    <n v="11"/>
    <x v="6"/>
    <n v="0.23872754955544895"/>
    <n v="4.7800451818183707E-5"/>
    <x v="0"/>
    <s v="Nov-2024"/>
    <n v="202411"/>
  </r>
  <r>
    <s v="8e01909f-823b-405d-bb08-890b0eb5037f"/>
    <x v="563"/>
    <x v="7181"/>
    <x v="2"/>
    <x v="0"/>
    <x v="7"/>
    <n v="9"/>
    <n v="636.79999999999995"/>
    <n v="0.01"/>
    <n v="5673.8879999999999"/>
    <n v="695.5415224048819"/>
    <x v="1"/>
    <n v="11"/>
    <x v="6"/>
    <n v="0.1225864032573223"/>
    <n v="1.7448352875488555E-6"/>
    <x v="0"/>
    <s v="Nov-2024"/>
    <n v="202411"/>
  </r>
  <r>
    <s v="77ef654d-c813-4bf1-9571-6646344ad88e"/>
    <x v="543"/>
    <x v="7182"/>
    <x v="0"/>
    <x v="0"/>
    <x v="2"/>
    <n v="2"/>
    <n v="627.74"/>
    <n v="0.25"/>
    <n v="941.61"/>
    <n v="199.9710293587853"/>
    <x v="1"/>
    <n v="11"/>
    <x v="6"/>
    <n v="0.2123713951198323"/>
    <n v="1.9912702711313602E-4"/>
    <x v="0"/>
    <s v="Nov-2024"/>
    <n v="202411"/>
  </r>
  <r>
    <s v="6798904a-6630-4d9a-903c-6b33ddf8403f"/>
    <x v="561"/>
    <x v="7183"/>
    <x v="0"/>
    <x v="1"/>
    <x v="4"/>
    <n v="4"/>
    <n v="726.3"/>
    <n v="0.1"/>
    <n v="2614.6799999999998"/>
    <n v="174.01846718789719"/>
    <x v="1"/>
    <n v="11"/>
    <x v="6"/>
    <n v="6.6554403287552286E-2"/>
    <n v="3.4421038138510262E-5"/>
    <x v="0"/>
    <s v="Nov-2024"/>
    <n v="202411"/>
  </r>
  <r>
    <s v="2903ebcd-d6f1-42c6-9f44-a33d585f01cf"/>
    <x v="567"/>
    <x v="7184"/>
    <x v="3"/>
    <x v="0"/>
    <x v="0"/>
    <n v="7"/>
    <n v="371.54"/>
    <n v="0.28000000000000003"/>
    <n v="1872.5616"/>
    <n v="515.40060647118469"/>
    <x v="1"/>
    <n v="11"/>
    <x v="6"/>
    <n v="0.27523826531056961"/>
    <n v="1.0766000968940088E-4"/>
    <x v="0"/>
    <s v="Nov-2024"/>
    <n v="202411"/>
  </r>
  <r>
    <s v="d85e3689-89a6-4f83-be98-d36642ba5520"/>
    <x v="548"/>
    <x v="7185"/>
    <x v="2"/>
    <x v="0"/>
    <x v="7"/>
    <n v="7"/>
    <n v="327.85"/>
    <n v="0.17"/>
    <n v="1904.8085000000001"/>
    <n v="279.94040657499261"/>
    <x v="1"/>
    <n v="11"/>
    <x v="6"/>
    <n v="0.14696511831766426"/>
    <n v="7.4075687923484167E-5"/>
    <x v="0"/>
    <s v="Nov-2024"/>
    <n v="202411"/>
  </r>
  <r>
    <s v="594c8d74-d03f-40fc-918f-41bea0ee3bef"/>
    <x v="540"/>
    <x v="7186"/>
    <x v="2"/>
    <x v="0"/>
    <x v="3"/>
    <n v="2"/>
    <n v="766.69"/>
    <n v="0.28000000000000003"/>
    <n v="1104.0336"/>
    <n v="90.274338966898156"/>
    <x v="1"/>
    <n v="11"/>
    <x v="6"/>
    <n v="8.1767745987892174E-2"/>
    <n v="1.8260313816536019E-4"/>
    <x v="0"/>
    <s v="Nov-2024"/>
    <n v="202411"/>
  </r>
  <r>
    <s v="8d5c3f8a-6942-4aca-960b-e31d330f706b"/>
    <x v="546"/>
    <x v="7187"/>
    <x v="0"/>
    <x v="1"/>
    <x v="4"/>
    <n v="9"/>
    <n v="994.18"/>
    <n v="0.01"/>
    <n v="8858.143799999998"/>
    <n v="864.25474055377379"/>
    <x v="1"/>
    <n v="11"/>
    <x v="6"/>
    <n v="9.756612221104087E-2"/>
    <n v="1.1176156341015824E-6"/>
    <x v="0"/>
    <s v="Nov-2024"/>
    <n v="202411"/>
  </r>
  <r>
    <s v="4daaa7f5-f4f8-4cf1-b12a-f4fb42f95dce"/>
    <x v="543"/>
    <x v="4735"/>
    <x v="1"/>
    <x v="1"/>
    <x v="0"/>
    <n v="8"/>
    <n v="247.68"/>
    <n v="0.27"/>
    <n v="1446.4512"/>
    <n v="105.4694479976547"/>
    <x v="1"/>
    <n v="11"/>
    <x v="6"/>
    <n v="7.2916008502502336E-2"/>
    <n v="1.3626453488372093E-4"/>
    <x v="0"/>
    <s v="Nov-2024"/>
    <n v="202411"/>
  </r>
  <r>
    <s v="92ca2d29-b878-4038-8697-da5a24fcf0ba"/>
    <x v="544"/>
    <x v="7188"/>
    <x v="1"/>
    <x v="2"/>
    <x v="5"/>
    <n v="1"/>
    <n v="503.48"/>
    <n v="0.16"/>
    <n v="422.92320000000001"/>
    <n v="70.116221327668995"/>
    <x v="1"/>
    <n v="11"/>
    <x v="6"/>
    <n v="0.16578948926819101"/>
    <n v="3.1778819416858665E-4"/>
    <x v="0"/>
    <s v="Nov-2024"/>
    <n v="202411"/>
  </r>
  <r>
    <s v="36ebe621-533e-4ad1-98ef-0ccb8d662213"/>
    <x v="543"/>
    <x v="7189"/>
    <x v="0"/>
    <x v="0"/>
    <x v="0"/>
    <n v="7"/>
    <n v="59.06"/>
    <n v="0.03"/>
    <n v="401.01740000000001"/>
    <n v="96.093174707053876"/>
    <x v="1"/>
    <n v="11"/>
    <x v="6"/>
    <n v="0.23962345451108574"/>
    <n v="7.2565429829229346E-5"/>
    <x v="0"/>
    <s v="Nov-2024"/>
    <n v="202411"/>
  </r>
  <r>
    <s v="e12fe91a-e521-4428-9d4c-f8a7bbce3118"/>
    <x v="551"/>
    <x v="7190"/>
    <x v="3"/>
    <x v="1"/>
    <x v="7"/>
    <n v="8"/>
    <n v="455.7"/>
    <n v="0.13"/>
    <n v="3171.672"/>
    <n v="750.16191470513411"/>
    <x v="1"/>
    <n v="11"/>
    <x v="6"/>
    <n v="0.2365193862117943"/>
    <n v="3.5659425060346721E-5"/>
    <x v="0"/>
    <s v="Nov-2024"/>
    <n v="202411"/>
  </r>
  <r>
    <s v="407dad70-c023-40a6-915b-d137d8f8c494"/>
    <x v="560"/>
    <x v="7191"/>
    <x v="1"/>
    <x v="2"/>
    <x v="7"/>
    <n v="9"/>
    <n v="643.23"/>
    <n v="0.06"/>
    <n v="5441.7257999999993"/>
    <n v="1620.74317260609"/>
    <x v="1"/>
    <n v="11"/>
    <x v="6"/>
    <n v="0.29783624390006752"/>
    <n v="1.0364359042125938E-5"/>
    <x v="0"/>
    <s v="Nov-2024"/>
    <n v="202411"/>
  </r>
  <r>
    <s v="98b3617a-ad91-49dd-9279-4b8ceb10dc76"/>
    <x v="544"/>
    <x v="7192"/>
    <x v="0"/>
    <x v="0"/>
    <x v="0"/>
    <n v="7"/>
    <n v="236.25"/>
    <n v="0.03"/>
    <n v="1604.1375"/>
    <n v="227.4710868429176"/>
    <x v="1"/>
    <n v="11"/>
    <x v="6"/>
    <n v="0.14180273626351705"/>
    <n v="1.8140589569160997E-5"/>
    <x v="0"/>
    <s v="Nov-2024"/>
    <n v="202411"/>
  </r>
  <r>
    <s v="32d96342-ac34-48d8-b34b-4ea9595b6c78"/>
    <x v="563"/>
    <x v="7193"/>
    <x v="3"/>
    <x v="1"/>
    <x v="9"/>
    <n v="2"/>
    <n v="66.16"/>
    <n v="0.23"/>
    <n v="101.88639999999999"/>
    <n v="26.540369834356561"/>
    <x v="1"/>
    <n v="11"/>
    <x v="6"/>
    <n v="0.26048981840909641"/>
    <n v="1.7382103990326483E-3"/>
    <x v="0"/>
    <s v="Nov-2024"/>
    <n v="202411"/>
  </r>
  <r>
    <s v="128139cb-abff-4472-b55b-f51e6b5024b1"/>
    <x v="556"/>
    <x v="7194"/>
    <x v="2"/>
    <x v="2"/>
    <x v="5"/>
    <n v="6"/>
    <n v="136.27000000000001"/>
    <n v="0.05"/>
    <n v="776.73900000000003"/>
    <n v="226.14350065883221"/>
    <x v="1"/>
    <n v="11"/>
    <x v="6"/>
    <n v="0.29114477406031136"/>
    <n v="6.1153102908441563E-5"/>
    <x v="0"/>
    <s v="Nov-2024"/>
    <n v="202411"/>
  </r>
  <r>
    <s v="80e7378a-a446-4a0d-80af-dc0d8b291f7b"/>
    <x v="541"/>
    <x v="1699"/>
    <x v="2"/>
    <x v="0"/>
    <x v="1"/>
    <n v="3"/>
    <n v="849.9"/>
    <n v="0.28000000000000003"/>
    <n v="1835.7840000000001"/>
    <n v="203.22995710711299"/>
    <x v="1"/>
    <n v="11"/>
    <x v="6"/>
    <n v="0.11070472185568291"/>
    <n v="1.0981684119700358E-4"/>
    <x v="0"/>
    <s v="Nov-2024"/>
    <n v="202411"/>
  </r>
  <r>
    <s v="11ff5b87-ee5e-49a2-bdfd-09da1bcb2c0b"/>
    <x v="556"/>
    <x v="7195"/>
    <x v="3"/>
    <x v="1"/>
    <x v="1"/>
    <n v="6"/>
    <n v="418.96"/>
    <n v="0.3"/>
    <n v="1759.6320000000001"/>
    <n v="365.19615400457491"/>
    <x v="1"/>
    <n v="11"/>
    <x v="6"/>
    <n v="0.20754120975554827"/>
    <n v="1.1934313538285278E-4"/>
    <x v="0"/>
    <s v="Nov-2024"/>
    <n v="202411"/>
  </r>
  <r>
    <s v="9c2948da-dd16-4ef6-8a9c-3c3c728cfcd9"/>
    <x v="560"/>
    <x v="7196"/>
    <x v="3"/>
    <x v="1"/>
    <x v="2"/>
    <n v="5"/>
    <n v="771.04"/>
    <n v="0.13"/>
    <n v="3354.0239999999999"/>
    <n v="952.44053494482898"/>
    <x v="1"/>
    <n v="11"/>
    <x v="6"/>
    <n v="0.28396950497218537"/>
    <n v="3.3720688939614032E-5"/>
    <x v="0"/>
    <s v="Nov-2024"/>
    <n v="202411"/>
  </r>
  <r>
    <s v="01392fc7-2075-450c-a9bf-011260d88f91"/>
    <x v="561"/>
    <x v="7197"/>
    <x v="1"/>
    <x v="1"/>
    <x v="7"/>
    <n v="5"/>
    <n v="501.56"/>
    <n v="0.01"/>
    <n v="2482.7220000000002"/>
    <n v="502.51366578163442"/>
    <x v="1"/>
    <n v="11"/>
    <x v="6"/>
    <n v="0.20240432307025691"/>
    <n v="3.9875588164925431E-6"/>
    <x v="0"/>
    <s v="Nov-2024"/>
    <n v="202411"/>
  </r>
  <r>
    <s v="8d1c94b6-5c95-4854-a49b-93dd1138c028"/>
    <x v="546"/>
    <x v="3792"/>
    <x v="3"/>
    <x v="1"/>
    <x v="0"/>
    <n v="5"/>
    <n v="754.57"/>
    <n v="0.23"/>
    <n v="2905.0945000000002"/>
    <n v="674.66394377025381"/>
    <x v="1"/>
    <n v="11"/>
    <x v="6"/>
    <n v="0.23223476681059901"/>
    <n v="6.0961872324635216E-5"/>
    <x v="0"/>
    <s v="Nov-2024"/>
    <n v="202411"/>
  </r>
  <r>
    <s v="87c2c0f4-0f1b-454e-ba7e-a44494143354"/>
    <x v="550"/>
    <x v="7198"/>
    <x v="1"/>
    <x v="2"/>
    <x v="2"/>
    <n v="4"/>
    <n v="137.88"/>
    <n v="0.14000000000000001"/>
    <n v="474.30720000000002"/>
    <n v="46.60507694585359"/>
    <x v="1"/>
    <n v="11"/>
    <x v="6"/>
    <n v="9.8259265189003214E-2"/>
    <n v="2.5384392225123297E-4"/>
    <x v="0"/>
    <s v="Nov-2024"/>
    <n v="202411"/>
  </r>
  <r>
    <s v="49e0b637-69ad-491d-85af-5aae70de0acb"/>
    <x v="544"/>
    <x v="7199"/>
    <x v="2"/>
    <x v="2"/>
    <x v="1"/>
    <n v="3"/>
    <n v="446.64"/>
    <n v="0.1"/>
    <n v="1205.9280000000001"/>
    <n v="227.029796378447"/>
    <x v="1"/>
    <n v="11"/>
    <x v="6"/>
    <n v="0.18826148524492919"/>
    <n v="7.4631321272911822E-5"/>
    <x v="0"/>
    <s v="Nov-2024"/>
    <n v="202411"/>
  </r>
  <r>
    <s v="1a33d3e2-dcf9-4cc7-bf20-5fd1c6e210f5"/>
    <x v="568"/>
    <x v="7200"/>
    <x v="2"/>
    <x v="1"/>
    <x v="0"/>
    <n v="3"/>
    <n v="506.28"/>
    <n v="0.1"/>
    <n v="1366.9559999999999"/>
    <n v="232.08569528520971"/>
    <x v="1"/>
    <n v="11"/>
    <x v="6"/>
    <n v="0.16978285715502894"/>
    <n v="6.5839719786152601E-5"/>
    <x v="0"/>
    <s v="Nov-2024"/>
    <n v="202411"/>
  </r>
  <r>
    <s v="a7567304-0714-4f70-ada1-0191cee24147"/>
    <x v="541"/>
    <x v="7201"/>
    <x v="0"/>
    <x v="2"/>
    <x v="2"/>
    <n v="2"/>
    <n v="152.11000000000001"/>
    <n v="0.02"/>
    <n v="298.13560000000001"/>
    <n v="26.123655246538579"/>
    <x v="1"/>
    <n v="11"/>
    <x v="6"/>
    <n v="8.7623401051530173E-2"/>
    <n v="6.5741897311156401E-5"/>
    <x v="0"/>
    <s v="Nov-2024"/>
    <n v="202411"/>
  </r>
  <r>
    <s v="dd9a764e-bdc9-40ca-a8d2-96984f7713f8"/>
    <x v="552"/>
    <x v="7202"/>
    <x v="1"/>
    <x v="2"/>
    <x v="0"/>
    <n v="6"/>
    <n v="675.48"/>
    <n v="0"/>
    <n v="4052.88"/>
    <n v="465.29432567361312"/>
    <x v="1"/>
    <n v="11"/>
    <x v="6"/>
    <n v="0.1148058481064362"/>
    <n v="0"/>
    <x v="1"/>
    <s v="Nov-2024"/>
    <n v="202411"/>
  </r>
  <r>
    <s v="1f08e130-d769-447c-ae75-26b8ec059811"/>
    <x v="550"/>
    <x v="5411"/>
    <x v="1"/>
    <x v="1"/>
    <x v="6"/>
    <n v="9"/>
    <n v="602.84"/>
    <n v="0.08"/>
    <n v="4991.5152000000007"/>
    <n v="1220.040595630649"/>
    <x v="1"/>
    <n v="11"/>
    <x v="6"/>
    <n v="0.24442289500203243"/>
    <n v="1.474502171204447E-5"/>
    <x v="0"/>
    <s v="Nov-2024"/>
    <n v="202411"/>
  </r>
  <r>
    <s v="a09ae6e0-279b-4802-945f-ba8269bd5f4d"/>
    <x v="560"/>
    <x v="7203"/>
    <x v="2"/>
    <x v="0"/>
    <x v="1"/>
    <n v="2"/>
    <n v="799.76"/>
    <n v="0.27"/>
    <n v="1167.6496"/>
    <n v="159.46967059054191"/>
    <x v="1"/>
    <n v="11"/>
    <x v="6"/>
    <n v="0.13657322418518528"/>
    <n v="1.6880064019205763E-4"/>
    <x v="0"/>
    <s v="Nov-2024"/>
    <n v="202411"/>
  </r>
  <r>
    <s v="1438b17a-0551-483e-b11f-db9a220d1133"/>
    <x v="564"/>
    <x v="7204"/>
    <x v="3"/>
    <x v="0"/>
    <x v="2"/>
    <n v="7"/>
    <n v="563.07000000000005"/>
    <n v="0.17"/>
    <n v="3271.4367000000002"/>
    <n v="445.08488223037432"/>
    <x v="1"/>
    <n v="11"/>
    <x v="6"/>
    <n v="0.13605180935653571"/>
    <n v="4.3130897198775081E-5"/>
    <x v="0"/>
    <s v="Nov-2024"/>
    <n v="202411"/>
  </r>
  <r>
    <s v="1289a79f-4c35-483b-8a9a-c90eba40dbbf"/>
    <x v="563"/>
    <x v="7205"/>
    <x v="0"/>
    <x v="0"/>
    <x v="2"/>
    <n v="1"/>
    <n v="885.92"/>
    <n v="0.06"/>
    <n v="832.76479999999992"/>
    <n v="104.25768683669349"/>
    <x v="1"/>
    <n v="11"/>
    <x v="6"/>
    <n v="0.12519463699317443"/>
    <n v="6.7726205526458369E-5"/>
    <x v="0"/>
    <s v="Nov-2024"/>
    <n v="202411"/>
  </r>
  <r>
    <s v="55aa2640-3fda-4014-809f-ef9d099101ff"/>
    <x v="552"/>
    <x v="7206"/>
    <x v="1"/>
    <x v="2"/>
    <x v="2"/>
    <n v="4"/>
    <n v="619.14"/>
    <n v="0.16"/>
    <n v="2080.3103999999998"/>
    <n v="488.0444106944887"/>
    <x v="1"/>
    <n v="11"/>
    <x v="6"/>
    <n v="0.23460172611476093"/>
    <n v="6.4605743450592764E-5"/>
    <x v="0"/>
    <s v="Nov-2024"/>
    <n v="202411"/>
  </r>
  <r>
    <s v="bb7f9319-1baf-484b-b994-52a87d8cf6e4"/>
    <x v="562"/>
    <x v="7207"/>
    <x v="2"/>
    <x v="0"/>
    <x v="8"/>
    <n v="9"/>
    <n v="991.05"/>
    <n v="0.06"/>
    <n v="8384.2829999999976"/>
    <n v="1939.141914919189"/>
    <x v="1"/>
    <n v="11"/>
    <x v="6"/>
    <n v="0.23128297493288211"/>
    <n v="6.7268721726115402E-6"/>
    <x v="0"/>
    <s v="Nov-2024"/>
    <n v="202411"/>
  </r>
  <r>
    <s v="191eda59-0f06-41dd-9b7e-d7300f70aa15"/>
    <x v="567"/>
    <x v="7208"/>
    <x v="2"/>
    <x v="1"/>
    <x v="5"/>
    <n v="7"/>
    <n v="6.42"/>
    <n v="0.11"/>
    <n v="39.996600000000001"/>
    <n v="4.7386147960478668"/>
    <x v="1"/>
    <n v="11"/>
    <x v="6"/>
    <n v="0.11847544031362332"/>
    <n v="2.4477080551846908E-3"/>
    <x v="0"/>
    <s v="Nov-2024"/>
    <n v="202411"/>
  </r>
  <r>
    <s v="8e5599f6-d0ae-42cd-a39a-fef491558613"/>
    <x v="560"/>
    <x v="7209"/>
    <x v="1"/>
    <x v="1"/>
    <x v="8"/>
    <n v="6"/>
    <n v="938.21"/>
    <n v="7.0000000000000007E-2"/>
    <n v="5235.2118"/>
    <n v="429.63427806534952"/>
    <x v="1"/>
    <n v="11"/>
    <x v="6"/>
    <n v="8.2066264838673672E-2"/>
    <n v="1.2435026984008556E-5"/>
    <x v="0"/>
    <s v="Nov-2024"/>
    <n v="202411"/>
  </r>
  <r>
    <s v="dcfaf0ff-4afb-4918-9cf0-5109150e9923"/>
    <x v="561"/>
    <x v="7210"/>
    <x v="3"/>
    <x v="1"/>
    <x v="9"/>
    <n v="1"/>
    <n v="939.98"/>
    <n v="0"/>
    <n v="939.98"/>
    <n v="62.402308411940552"/>
    <x v="1"/>
    <n v="11"/>
    <x v="6"/>
    <n v="6.6386846966893495E-2"/>
    <n v="0"/>
    <x v="1"/>
    <s v="Nov-2024"/>
    <n v="202411"/>
  </r>
  <r>
    <s v="b33c35b1-6c01-46f2-a0ef-6a000f8946c6"/>
    <x v="564"/>
    <x v="7211"/>
    <x v="2"/>
    <x v="0"/>
    <x v="3"/>
    <n v="5"/>
    <n v="325.27"/>
    <n v="0.26"/>
    <n v="1203.499"/>
    <n v="343.57371954129172"/>
    <x v="1"/>
    <n v="11"/>
    <x v="6"/>
    <n v="0.28547902369781092"/>
    <n v="1.5986718725981495E-4"/>
    <x v="0"/>
    <s v="Nov-2024"/>
    <n v="202411"/>
  </r>
  <r>
    <s v="8d80cfe7-8f8a-4af6-876b-173509199808"/>
    <x v="543"/>
    <x v="7212"/>
    <x v="0"/>
    <x v="1"/>
    <x v="0"/>
    <n v="2"/>
    <n v="446.1"/>
    <n v="0.26"/>
    <n v="660.22800000000007"/>
    <n v="161.00965834232181"/>
    <x v="1"/>
    <n v="11"/>
    <x v="6"/>
    <n v="0.24386978186675179"/>
    <n v="2.9141448105805872E-4"/>
    <x v="0"/>
    <s v="Nov-2024"/>
    <n v="202411"/>
  </r>
  <r>
    <s v="d15a17d0-bd8a-4646-9399-0944308aacf7"/>
    <x v="554"/>
    <x v="7213"/>
    <x v="1"/>
    <x v="1"/>
    <x v="2"/>
    <n v="9"/>
    <n v="414.52"/>
    <n v="0.1"/>
    <n v="3357.6120000000001"/>
    <n v="260.1391124303176"/>
    <x v="1"/>
    <n v="11"/>
    <x v="6"/>
    <n v="7.7477419198620209E-2"/>
    <n v="2.6804764814993515E-5"/>
    <x v="0"/>
    <s v="Nov-2024"/>
    <n v="202411"/>
  </r>
  <r>
    <s v="603bab88-a0a8-4df6-a73c-b4aa265f9553"/>
    <x v="539"/>
    <x v="7214"/>
    <x v="1"/>
    <x v="1"/>
    <x v="5"/>
    <n v="3"/>
    <n v="975.16"/>
    <n v="0.04"/>
    <n v="2808.4607999999998"/>
    <n v="157.44932482268311"/>
    <x v="1"/>
    <n v="11"/>
    <x v="6"/>
    <n v="5.606249687468777E-2"/>
    <n v="1.3672969905793237E-5"/>
    <x v="0"/>
    <s v="Nov-2024"/>
    <n v="202411"/>
  </r>
  <r>
    <s v="7d2fcc3d-7f2b-4ac0-b816-fb6e10044c43"/>
    <x v="553"/>
    <x v="7215"/>
    <x v="3"/>
    <x v="2"/>
    <x v="3"/>
    <n v="2"/>
    <n v="429.77"/>
    <n v="0.18"/>
    <n v="704.82280000000003"/>
    <n v="144.90194070484219"/>
    <x v="1"/>
    <n v="11"/>
    <x v="6"/>
    <n v="0.2055863412830036"/>
    <n v="2.0941433790166834E-4"/>
    <x v="0"/>
    <s v="Nov-2024"/>
    <n v="202411"/>
  </r>
  <r>
    <s v="e39bfc55-0738-4287-82a8-93346a34190f"/>
    <x v="542"/>
    <x v="7216"/>
    <x v="2"/>
    <x v="2"/>
    <x v="9"/>
    <n v="9"/>
    <n v="792.62"/>
    <n v="0.01"/>
    <n v="7062.2442000000001"/>
    <n v="1826.1523978950991"/>
    <x v="1"/>
    <n v="11"/>
    <x v="6"/>
    <n v="0.25857961664581053"/>
    <n v="1.4018206847052953E-6"/>
    <x v="0"/>
    <s v="Nov-2024"/>
    <n v="202411"/>
  </r>
  <r>
    <s v="3dd76338-8c85-431b-8d9c-2c59efb41779"/>
    <x v="542"/>
    <x v="7217"/>
    <x v="2"/>
    <x v="2"/>
    <x v="8"/>
    <n v="5"/>
    <n v="908.72"/>
    <n v="0.18"/>
    <n v="3725.752"/>
    <n v="246.52482426025341"/>
    <x v="1"/>
    <n v="11"/>
    <x v="6"/>
    <n v="6.6167802972461234E-2"/>
    <n v="3.9616163394665021E-5"/>
    <x v="0"/>
    <s v="Nov-2024"/>
    <n v="202411"/>
  </r>
  <r>
    <s v="1c034788-e6b2-4194-b78b-f74b7c2f053c"/>
    <x v="562"/>
    <x v="7218"/>
    <x v="1"/>
    <x v="1"/>
    <x v="9"/>
    <n v="8"/>
    <n v="765.52"/>
    <n v="0.18"/>
    <n v="5021.8112000000001"/>
    <n v="517.86814579773727"/>
    <x v="1"/>
    <n v="11"/>
    <x v="6"/>
    <n v="0.10312377848807563"/>
    <n v="2.9391785975546034E-5"/>
    <x v="0"/>
    <s v="Nov-2024"/>
    <n v="202411"/>
  </r>
  <r>
    <s v="4ec1af8e-b82c-4e57-9e1f-da5a9f3e5a56"/>
    <x v="540"/>
    <x v="7219"/>
    <x v="3"/>
    <x v="1"/>
    <x v="6"/>
    <n v="1"/>
    <n v="98.84"/>
    <n v="0.23"/>
    <n v="76.106800000000007"/>
    <n v="16.969400830164091"/>
    <x v="1"/>
    <n v="11"/>
    <x v="6"/>
    <n v="0.22296826078831444"/>
    <n v="2.3269931201942533E-3"/>
    <x v="0"/>
    <s v="Nov-2024"/>
    <n v="202411"/>
  </r>
  <r>
    <s v="b4f2cb50-6391-4f52-8048-812b047cd4bb"/>
    <x v="549"/>
    <x v="7220"/>
    <x v="3"/>
    <x v="1"/>
    <x v="3"/>
    <n v="5"/>
    <n v="403.8"/>
    <n v="0.1"/>
    <n v="1817.1"/>
    <n v="271.25398761380592"/>
    <x v="1"/>
    <n v="11"/>
    <x v="6"/>
    <n v="0.14927851390336577"/>
    <n v="4.9529470034670629E-5"/>
    <x v="0"/>
    <s v="Nov-2024"/>
    <n v="202411"/>
  </r>
  <r>
    <s v="2cae1baf-b162-4410-9f1f-e6260080c6e4"/>
    <x v="554"/>
    <x v="7221"/>
    <x v="2"/>
    <x v="1"/>
    <x v="0"/>
    <n v="9"/>
    <n v="979.4"/>
    <n v="0.08"/>
    <n v="8109.4320000000007"/>
    <n v="1163.896831062659"/>
    <x v="1"/>
    <n v="11"/>
    <x v="6"/>
    <n v="0.14352384125826062"/>
    <n v="9.0758514283121183E-6"/>
    <x v="0"/>
    <s v="Nov-2024"/>
    <n v="202411"/>
  </r>
  <r>
    <s v="b74cf4fb-faf4-4688-a094-05164f49916c"/>
    <x v="558"/>
    <x v="7222"/>
    <x v="1"/>
    <x v="2"/>
    <x v="5"/>
    <n v="8"/>
    <n v="166.74"/>
    <n v="0.24"/>
    <n v="1013.7791999999999"/>
    <n v="143.7749747352579"/>
    <x v="1"/>
    <n v="11"/>
    <x v="6"/>
    <n v="0.14182079760095484"/>
    <n v="1.7992083483267361E-4"/>
    <x v="0"/>
    <s v="Nov-2024"/>
    <n v="202411"/>
  </r>
  <r>
    <s v="c65e992f-236f-4868-a350-0b21351741cd"/>
    <x v="539"/>
    <x v="7223"/>
    <x v="1"/>
    <x v="1"/>
    <x v="6"/>
    <n v="5"/>
    <n v="545.55999999999995"/>
    <n v="0.11"/>
    <n v="2427.7420000000002"/>
    <n v="223.21125168347541"/>
    <x v="1"/>
    <n v="11"/>
    <x v="6"/>
    <n v="9.194191626765752E-2"/>
    <n v="4.0325537062834524E-5"/>
    <x v="0"/>
    <s v="Nov-2024"/>
    <n v="202411"/>
  </r>
  <r>
    <s v="d6819770-19ad-4577-acde-3cb732b3f5f6"/>
    <x v="558"/>
    <x v="7224"/>
    <x v="2"/>
    <x v="1"/>
    <x v="4"/>
    <n v="3"/>
    <n v="278.89"/>
    <n v="0.17"/>
    <n v="694.4360999999999"/>
    <n v="141.00781777880181"/>
    <x v="1"/>
    <n v="11"/>
    <x v="6"/>
    <n v="0.20305369749470373"/>
    <n v="2.0318644148828094E-4"/>
    <x v="0"/>
    <s v="Nov-2024"/>
    <n v="202411"/>
  </r>
  <r>
    <s v="fb04eb47-b900-48d2-b9c3-86b6fb309d57"/>
    <x v="562"/>
    <x v="7225"/>
    <x v="0"/>
    <x v="0"/>
    <x v="8"/>
    <n v="9"/>
    <n v="863.02"/>
    <n v="0.18"/>
    <n v="6369.0876000000007"/>
    <n v="1784.6690513309161"/>
    <x v="1"/>
    <n v="11"/>
    <x v="6"/>
    <n v="0.28020796123622416"/>
    <n v="2.3174433964450416E-5"/>
    <x v="0"/>
    <s v="Nov-2024"/>
    <n v="202411"/>
  </r>
  <r>
    <s v="5e85f514-346a-4dab-8840-87c0bdcead25"/>
    <x v="560"/>
    <x v="7226"/>
    <x v="3"/>
    <x v="1"/>
    <x v="2"/>
    <n v="6"/>
    <n v="166.2"/>
    <n v="0.11"/>
    <n v="887.50799999999992"/>
    <n v="163.3880976168162"/>
    <x v="1"/>
    <n v="11"/>
    <x v="6"/>
    <n v="0.18409760544898324"/>
    <n v="1.1030886482150021E-4"/>
    <x v="0"/>
    <s v="Nov-2024"/>
    <n v="202411"/>
  </r>
  <r>
    <s v="98cfad60-fa47-44ce-a0db-9f912842cfff"/>
    <x v="540"/>
    <x v="7227"/>
    <x v="1"/>
    <x v="2"/>
    <x v="1"/>
    <n v="1"/>
    <n v="467.8"/>
    <n v="0.14000000000000001"/>
    <n v="402.30799999999999"/>
    <n v="110.4734921736909"/>
    <x v="1"/>
    <n v="11"/>
    <x v="6"/>
    <n v="0.27459929251640758"/>
    <n v="2.9927319367250964E-4"/>
    <x v="0"/>
    <s v="Nov-2024"/>
    <n v="202411"/>
  </r>
  <r>
    <s v="b8a79f25-7613-4701-9fdf-8536b5ddb924"/>
    <x v="543"/>
    <x v="7228"/>
    <x v="0"/>
    <x v="2"/>
    <x v="7"/>
    <n v="9"/>
    <n v="952.54"/>
    <n v="0.16"/>
    <n v="7201.2024000000001"/>
    <n v="434.2923241175713"/>
    <x v="1"/>
    <n v="11"/>
    <x v="6"/>
    <n v="6.0308306862416658E-2"/>
    <n v="1.8663549853841075E-5"/>
    <x v="0"/>
    <s v="Nov-2024"/>
    <n v="202411"/>
  </r>
  <r>
    <s v="3ade79d4-a90f-47e4-99ac-5fb9e23d2d31"/>
    <x v="563"/>
    <x v="7229"/>
    <x v="0"/>
    <x v="2"/>
    <x v="1"/>
    <n v="4"/>
    <n v="174.65"/>
    <n v="0.13"/>
    <n v="607.78200000000004"/>
    <n v="156.53969428123659"/>
    <x v="1"/>
    <n v="11"/>
    <x v="6"/>
    <n v="0.25755895087586761"/>
    <n v="1.860864586315488E-4"/>
    <x v="0"/>
    <s v="Nov-2024"/>
    <n v="202411"/>
  </r>
  <r>
    <s v="a45c36be-9858-4574-afde-f4ac191d9006"/>
    <x v="541"/>
    <x v="7230"/>
    <x v="2"/>
    <x v="0"/>
    <x v="3"/>
    <n v="9"/>
    <n v="844.33"/>
    <n v="0.09"/>
    <n v="6915.0627000000004"/>
    <n v="1952.352750237018"/>
    <x v="1"/>
    <n v="11"/>
    <x v="6"/>
    <n v="0.28233334026559409"/>
    <n v="1.1843710397593358E-5"/>
    <x v="0"/>
    <s v="Nov-2024"/>
    <n v="202411"/>
  </r>
  <r>
    <s v="20349e2c-17fb-4bf8-8ecd-f5359ccbf072"/>
    <x v="550"/>
    <x v="7231"/>
    <x v="3"/>
    <x v="0"/>
    <x v="8"/>
    <n v="3"/>
    <n v="312.44"/>
    <n v="0.02"/>
    <n v="918.57359999999994"/>
    <n v="97.482562306235735"/>
    <x v="1"/>
    <n v="11"/>
    <x v="6"/>
    <n v="0.1061238449550866"/>
    <n v="2.1337430119916361E-5"/>
    <x v="0"/>
    <s v="Nov-2024"/>
    <n v="202411"/>
  </r>
  <r>
    <s v="8c54acf1-d67a-4dc0-9730-a235b11b650b"/>
    <x v="558"/>
    <x v="7232"/>
    <x v="2"/>
    <x v="0"/>
    <x v="6"/>
    <n v="9"/>
    <n v="53.62"/>
    <n v="0.21"/>
    <n v="381.23820000000001"/>
    <n v="59.574024506193517"/>
    <x v="1"/>
    <n v="11"/>
    <x v="6"/>
    <n v="0.15626457292630569"/>
    <n v="4.351610095735422E-4"/>
    <x v="0"/>
    <s v="Nov-2024"/>
    <n v="202411"/>
  </r>
  <r>
    <s v="da39bfd2-4d3b-479d-b656-7cb010af6f55"/>
    <x v="550"/>
    <x v="3627"/>
    <x v="0"/>
    <x v="2"/>
    <x v="3"/>
    <n v="1"/>
    <n v="838.88"/>
    <n v="0.28999999999999998"/>
    <n v="595.60479999999995"/>
    <n v="30.499856163117109"/>
    <x v="1"/>
    <n v="11"/>
    <x v="6"/>
    <n v="5.1208210818846842E-2"/>
    <n v="3.4569902727446116E-4"/>
    <x v="0"/>
    <s v="Nov-2024"/>
    <n v="202411"/>
  </r>
  <r>
    <s v="c18101e2-a873-46e4-aea2-48ee9007a441"/>
    <x v="541"/>
    <x v="7233"/>
    <x v="3"/>
    <x v="0"/>
    <x v="6"/>
    <n v="2"/>
    <n v="536.65"/>
    <n v="0.28000000000000003"/>
    <n v="772.77599999999995"/>
    <n v="85.678182505456576"/>
    <x v="1"/>
    <n v="11"/>
    <x v="6"/>
    <n v="0.11087065657507036"/>
    <n v="2.608776670082922E-4"/>
    <x v="0"/>
    <s v="Nov-2024"/>
    <n v="202411"/>
  </r>
  <r>
    <s v="b1ff7e68-e0e6-4885-bb3f-3020e26b7260"/>
    <x v="552"/>
    <x v="7234"/>
    <x v="3"/>
    <x v="1"/>
    <x v="4"/>
    <n v="3"/>
    <n v="936.73"/>
    <n v="0.28999999999999998"/>
    <n v="1995.2348999999999"/>
    <n v="581.59486263758276"/>
    <x v="1"/>
    <n v="11"/>
    <x v="6"/>
    <n v="0.29149192540566665"/>
    <n v="1.0319586931844465E-4"/>
    <x v="0"/>
    <s v="Nov-2024"/>
    <n v="202411"/>
  </r>
  <r>
    <s v="1d8395b7-d731-4cc7-b1b0-ce5fddd6efc7"/>
    <x v="561"/>
    <x v="7235"/>
    <x v="3"/>
    <x v="0"/>
    <x v="0"/>
    <n v="1"/>
    <n v="366.82"/>
    <n v="0.27"/>
    <n v="267.77859999999998"/>
    <n v="78.159935536573016"/>
    <x v="1"/>
    <n v="11"/>
    <x v="6"/>
    <n v="0.29188268045532023"/>
    <n v="7.3605583119786282E-4"/>
    <x v="0"/>
    <s v="Nov-2024"/>
    <n v="202411"/>
  </r>
  <r>
    <s v="c562adea-5c77-41e2-afc8-80bd310ca585"/>
    <x v="547"/>
    <x v="7236"/>
    <x v="0"/>
    <x v="0"/>
    <x v="1"/>
    <n v="2"/>
    <n v="126.14"/>
    <n v="0.04"/>
    <n v="242.18879999999999"/>
    <n v="19.12048517928773"/>
    <x v="1"/>
    <n v="11"/>
    <x v="6"/>
    <n v="7.8948676319002903E-2"/>
    <n v="1.5855398763278897E-4"/>
    <x v="0"/>
    <s v="Nov-2024"/>
    <n v="202411"/>
  </r>
  <r>
    <s v="7361ed50-8254-4e12-9ad1-d87fa88edebe"/>
    <x v="550"/>
    <x v="7237"/>
    <x v="2"/>
    <x v="2"/>
    <x v="9"/>
    <n v="5"/>
    <n v="376.82"/>
    <n v="0.11"/>
    <n v="1676.8489999999999"/>
    <n v="237.56976191713389"/>
    <x v="1"/>
    <n v="11"/>
    <x v="6"/>
    <n v="0.14167629996328465"/>
    <n v="5.8383312987633356E-5"/>
    <x v="0"/>
    <s v="Nov-2024"/>
    <n v="202411"/>
  </r>
  <r>
    <s v="95449912-6adc-4ecf-a060-261a0d3fcb89"/>
    <x v="555"/>
    <x v="7238"/>
    <x v="3"/>
    <x v="0"/>
    <x v="4"/>
    <n v="5"/>
    <n v="596.39"/>
    <n v="0.28999999999999998"/>
    <n v="2117.1844999999998"/>
    <n v="280.79321792087632"/>
    <x v="1"/>
    <n v="11"/>
    <x v="6"/>
    <n v="0.13262576687146366"/>
    <n v="9.7251798319891348E-5"/>
    <x v="0"/>
    <s v="Nov-2024"/>
    <n v="202411"/>
  </r>
  <r>
    <s v="f0d2a7b2-8b82-4e3d-993f-052d82ac1bef"/>
    <x v="566"/>
    <x v="7239"/>
    <x v="1"/>
    <x v="1"/>
    <x v="3"/>
    <n v="4"/>
    <n v="780.91"/>
    <n v="0.16"/>
    <n v="2623.8575999999998"/>
    <n v="732.99361864967216"/>
    <x v="1"/>
    <n v="11"/>
    <x v="6"/>
    <n v="0.27935724051856786"/>
    <n v="5.1222291941452924E-5"/>
    <x v="0"/>
    <s v="Nov-2024"/>
    <n v="202411"/>
  </r>
  <r>
    <s v="226c682d-9d7d-4955-9290-d41685b4e482"/>
    <x v="544"/>
    <x v="7240"/>
    <x v="2"/>
    <x v="0"/>
    <x v="6"/>
    <n v="2"/>
    <n v="982.72"/>
    <n v="0.06"/>
    <n v="1847.5136"/>
    <n v="140.12402005963389"/>
    <x v="1"/>
    <n v="11"/>
    <x v="6"/>
    <n v="7.5844648753672986E-2"/>
    <n v="3.0527515467274504E-5"/>
    <x v="0"/>
    <s v="Nov-2024"/>
    <n v="202411"/>
  </r>
  <r>
    <s v="9225b228-f5d0-446f-86ca-6bc3c0f9c4cd"/>
    <x v="561"/>
    <x v="7241"/>
    <x v="2"/>
    <x v="2"/>
    <x v="2"/>
    <n v="8"/>
    <n v="679.62"/>
    <n v="0.28999999999999998"/>
    <n v="3860.2415999999998"/>
    <n v="923.62085929120644"/>
    <x v="1"/>
    <n v="11"/>
    <x v="6"/>
    <n v="0.23926503960042461"/>
    <n v="5.3338630411112089E-5"/>
    <x v="0"/>
    <s v="Nov-2024"/>
    <n v="202411"/>
  </r>
  <r>
    <s v="63fa458c-69ee-4672-b022-00f4d35bd243"/>
    <x v="559"/>
    <x v="7242"/>
    <x v="1"/>
    <x v="1"/>
    <x v="3"/>
    <n v="4"/>
    <n v="760.38"/>
    <n v="0.17"/>
    <n v="2524.4616000000001"/>
    <n v="662.08267707984442"/>
    <x v="1"/>
    <n v="11"/>
    <x v="6"/>
    <n v="0.26226688379012952"/>
    <n v="5.5893106078539685E-5"/>
    <x v="0"/>
    <s v="Nov-2024"/>
    <n v="202411"/>
  </r>
  <r>
    <s v="8cab9e3a-c329-4a49-b4a0-6927cbae24dd"/>
    <x v="566"/>
    <x v="7243"/>
    <x v="3"/>
    <x v="2"/>
    <x v="9"/>
    <n v="5"/>
    <n v="814.42"/>
    <n v="0.03"/>
    <n v="3949.9369999999999"/>
    <n v="694.36964210742087"/>
    <x v="1"/>
    <n v="11"/>
    <x v="6"/>
    <n v="0.1757925865925003"/>
    <n v="7.3672061098696E-6"/>
    <x v="0"/>
    <s v="Nov-2024"/>
    <n v="202411"/>
  </r>
  <r>
    <s v="8621586c-e09b-4abf-87ea-f6c3a3ebcce1"/>
    <x v="567"/>
    <x v="7244"/>
    <x v="0"/>
    <x v="2"/>
    <x v="8"/>
    <n v="7"/>
    <n v="816.23"/>
    <n v="0.14000000000000001"/>
    <n v="4913.7046"/>
    <n v="1276.888588055418"/>
    <x v="1"/>
    <n v="11"/>
    <x v="6"/>
    <n v="0.2598627088928826"/>
    <n v="2.4502897467625546E-5"/>
    <x v="0"/>
    <s v="Nov-2024"/>
    <n v="202411"/>
  </r>
  <r>
    <s v="0828b106-9584-4b9a-893f-1a5db02954b0"/>
    <x v="550"/>
    <x v="7245"/>
    <x v="3"/>
    <x v="0"/>
    <x v="5"/>
    <n v="4"/>
    <n v="323.48"/>
    <n v="0.27"/>
    <n v="944.5616"/>
    <n v="263.95166379966321"/>
    <x v="1"/>
    <n v="11"/>
    <x v="6"/>
    <n v="0.27944356810573628"/>
    <n v="2.0866823296648943E-4"/>
    <x v="0"/>
    <s v="Nov-2024"/>
    <n v="202411"/>
  </r>
  <r>
    <s v="2d8c2518-2954-46df-a62d-63e7721757ac"/>
    <x v="568"/>
    <x v="7246"/>
    <x v="1"/>
    <x v="0"/>
    <x v="9"/>
    <n v="2"/>
    <n v="658.14"/>
    <n v="0.04"/>
    <n v="1263.6288"/>
    <n v="305.53906057764431"/>
    <x v="1"/>
    <n v="11"/>
    <x v="6"/>
    <n v="0.24179494846717986"/>
    <n v="3.038867110341265E-5"/>
    <x v="0"/>
    <s v="Nov-2024"/>
    <n v="202411"/>
  </r>
  <r>
    <s v="0dcbb94a-145b-4760-bf04-b36745f6abf6"/>
    <x v="566"/>
    <x v="7247"/>
    <x v="1"/>
    <x v="1"/>
    <x v="0"/>
    <n v="9"/>
    <n v="558.85"/>
    <n v="0.04"/>
    <n v="4828.4639999999999"/>
    <n v="1054.97886124247"/>
    <x v="1"/>
    <n v="11"/>
    <x v="6"/>
    <n v="0.21849160752621744"/>
    <n v="7.9528396608113879E-6"/>
    <x v="0"/>
    <s v="Nov-2024"/>
    <n v="202411"/>
  </r>
  <r>
    <s v="6765a385-6d4e-4b4c-8aac-586926e592bc"/>
    <x v="565"/>
    <x v="7248"/>
    <x v="0"/>
    <x v="0"/>
    <x v="8"/>
    <n v="5"/>
    <n v="743.22"/>
    <n v="0.1"/>
    <n v="3344.49"/>
    <n v="841.43010138235525"/>
    <x v="1"/>
    <n v="11"/>
    <x v="6"/>
    <n v="0.25158696883003245"/>
    <n v="2.6909932456069534E-5"/>
    <x v="0"/>
    <s v="Nov-2024"/>
    <n v="202411"/>
  </r>
  <r>
    <s v="1fc3e2a7-9c6a-44ea-83f7-0d0e6c4cfc89"/>
    <x v="557"/>
    <x v="7249"/>
    <x v="2"/>
    <x v="1"/>
    <x v="4"/>
    <n v="7"/>
    <n v="412.51"/>
    <n v="0.18"/>
    <n v="2367.8074000000001"/>
    <n v="216.84630391197749"/>
    <x v="1"/>
    <n v="11"/>
    <x v="6"/>
    <n v="9.1581056766685279E-2"/>
    <n v="6.2336151158240324E-5"/>
    <x v="0"/>
    <s v="Nov-2024"/>
    <n v="202411"/>
  </r>
  <r>
    <s v="315d1cad-c47a-4a3b-9921-c5a8fed5307d"/>
    <x v="551"/>
    <x v="7250"/>
    <x v="0"/>
    <x v="1"/>
    <x v="6"/>
    <n v="3"/>
    <n v="368.71"/>
    <n v="0.13"/>
    <n v="962.33309999999994"/>
    <n v="122.8912639203958"/>
    <x v="1"/>
    <n v="11"/>
    <x v="6"/>
    <n v="0.12770137899277892"/>
    <n v="1.1752687297153139E-4"/>
    <x v="0"/>
    <s v="Nov-2024"/>
    <n v="202411"/>
  </r>
  <r>
    <s v="640940d0-5737-4568-98de-6f8996d31916"/>
    <x v="552"/>
    <x v="7251"/>
    <x v="1"/>
    <x v="2"/>
    <x v="1"/>
    <n v="1"/>
    <n v="294.11"/>
    <n v="0.02"/>
    <n v="288.2278"/>
    <n v="43.432582805210338"/>
    <x v="1"/>
    <n v="11"/>
    <x v="6"/>
    <n v="0.15068838885496241"/>
    <n v="6.8001768045969192E-5"/>
    <x v="0"/>
    <s v="Nov-2024"/>
    <n v="202411"/>
  </r>
  <r>
    <s v="6fbca7e4-ec37-42ef-a8a1-6ff9bf559ea1"/>
    <x v="565"/>
    <x v="7252"/>
    <x v="2"/>
    <x v="1"/>
    <x v="5"/>
    <n v="1"/>
    <n v="574.62"/>
    <n v="0.21"/>
    <n v="453.94979999999998"/>
    <n v="61.995184401903927"/>
    <x v="1"/>
    <n v="11"/>
    <x v="6"/>
    <n v="0.13656837033941624"/>
    <n v="3.6545891197661064E-4"/>
    <x v="0"/>
    <s v="Nov-2024"/>
    <n v="202411"/>
  </r>
  <r>
    <s v="6b34e8ee-f98e-4ec9-9c0e-090d10da9584"/>
    <x v="551"/>
    <x v="7253"/>
    <x v="3"/>
    <x v="2"/>
    <x v="4"/>
    <n v="3"/>
    <n v="498.79"/>
    <n v="0.19"/>
    <n v="1212.0597"/>
    <n v="62.168676265428452"/>
    <x v="1"/>
    <n v="11"/>
    <x v="6"/>
    <n v="5.1291760847612083E-2"/>
    <n v="1.2697394361020335E-4"/>
    <x v="0"/>
    <s v="Nov-2024"/>
    <n v="202411"/>
  </r>
  <r>
    <s v="9796ea48-1021-4149-b32d-dd29540af71c"/>
    <x v="563"/>
    <x v="7254"/>
    <x v="2"/>
    <x v="1"/>
    <x v="1"/>
    <n v="5"/>
    <n v="729.22"/>
    <n v="0.3"/>
    <n v="2552.27"/>
    <n v="681.89930359353627"/>
    <x v="1"/>
    <n v="11"/>
    <x v="6"/>
    <n v="0.26717365466566478"/>
    <n v="8.2279696113655681E-5"/>
    <x v="0"/>
    <s v="Nov-2024"/>
    <n v="202411"/>
  </r>
  <r>
    <s v="526e6e98-4331-4e31-8a59-d0832b764080"/>
    <x v="541"/>
    <x v="7255"/>
    <x v="1"/>
    <x v="1"/>
    <x v="3"/>
    <n v="7"/>
    <n v="103.03"/>
    <n v="0.1"/>
    <n v="649.08900000000006"/>
    <n v="185.52326508087171"/>
    <x v="1"/>
    <n v="11"/>
    <x v="6"/>
    <n v="0.28582099693704821"/>
    <n v="1.386558699962563E-4"/>
    <x v="0"/>
    <s v="Nov-2024"/>
    <n v="202411"/>
  </r>
  <r>
    <s v="e30a9ca7-664a-42bd-9c18-9df6d4d766c9"/>
    <x v="554"/>
    <x v="7256"/>
    <x v="2"/>
    <x v="1"/>
    <x v="1"/>
    <n v="1"/>
    <n v="881.07"/>
    <n v="0.26"/>
    <n v="651.99180000000001"/>
    <n v="61.670117917647033"/>
    <x v="1"/>
    <n v="11"/>
    <x v="6"/>
    <n v="9.458726002021349E-2"/>
    <n v="2.9509573586661671E-4"/>
    <x v="0"/>
    <s v="Nov-2024"/>
    <n v="202411"/>
  </r>
  <r>
    <s v="fb13a1a3-9638-4ff6-9413-efa47be65790"/>
    <x v="551"/>
    <x v="7257"/>
    <x v="2"/>
    <x v="0"/>
    <x v="1"/>
    <n v="7"/>
    <n v="639.08000000000004"/>
    <n v="0.28999999999999998"/>
    <n v="3176.2276000000002"/>
    <n v="923.23671391369396"/>
    <x v="1"/>
    <n v="11"/>
    <x v="6"/>
    <n v="0.29067083036294183"/>
    <n v="6.4825329267965544E-5"/>
    <x v="0"/>
    <s v="Nov-2024"/>
    <n v="202411"/>
  </r>
  <r>
    <s v="6b472d77-3665-4f83-8317-f67480e143e4"/>
    <x v="546"/>
    <x v="7258"/>
    <x v="0"/>
    <x v="0"/>
    <x v="0"/>
    <n v="1"/>
    <n v="663.71"/>
    <n v="0.04"/>
    <n v="637.16160000000002"/>
    <n v="177.00160254269221"/>
    <x v="1"/>
    <n v="11"/>
    <x v="6"/>
    <n v="0.27779703381793913"/>
    <n v="6.0267285410796882E-5"/>
    <x v="0"/>
    <s v="Nov-2024"/>
    <n v="202411"/>
  </r>
  <r>
    <s v="ba5ad662-fadc-4370-baea-6eb3ca17d6c3"/>
    <x v="551"/>
    <x v="7259"/>
    <x v="0"/>
    <x v="2"/>
    <x v="2"/>
    <n v="1"/>
    <n v="606.33000000000004"/>
    <n v="0.2"/>
    <n v="485.06400000000008"/>
    <n v="66.682080426355839"/>
    <x v="1"/>
    <n v="11"/>
    <x v="6"/>
    <n v="0.13747068515980537"/>
    <n v="3.2985338017251333E-4"/>
    <x v="0"/>
    <s v="Nov-2024"/>
    <n v="202411"/>
  </r>
  <r>
    <s v="f596059c-d3c6-4603-86bb-8e7b2069994c"/>
    <x v="560"/>
    <x v="7260"/>
    <x v="2"/>
    <x v="0"/>
    <x v="0"/>
    <n v="4"/>
    <n v="221.81"/>
    <n v="7.0000000000000007E-2"/>
    <n v="825.13319999999999"/>
    <n v="235.32916872454101"/>
    <x v="1"/>
    <n v="11"/>
    <x v="6"/>
    <n v="0.28520143017459604"/>
    <n v="7.8896352734322177E-5"/>
    <x v="0"/>
    <s v="Nov-2024"/>
    <n v="202411"/>
  </r>
  <r>
    <s v="4a1243d8-8693-4ba6-8e8e-494e8a6c1d79"/>
    <x v="551"/>
    <x v="7261"/>
    <x v="0"/>
    <x v="0"/>
    <x v="9"/>
    <n v="6"/>
    <n v="18.27"/>
    <n v="0.13"/>
    <n v="95.369399999999999"/>
    <n v="24.792644326004691"/>
    <x v="1"/>
    <n v="11"/>
    <x v="6"/>
    <n v="0.25996435257016076"/>
    <n v="1.1859149790184272E-3"/>
    <x v="0"/>
    <s v="Nov-2024"/>
    <n v="202411"/>
  </r>
  <r>
    <s v="e5c28b00-865e-43dc-b904-896dd9bb5a41"/>
    <x v="540"/>
    <x v="7262"/>
    <x v="0"/>
    <x v="1"/>
    <x v="7"/>
    <n v="5"/>
    <n v="273.89"/>
    <n v="0.1"/>
    <n v="1232.5050000000001"/>
    <n v="227.23938549669529"/>
    <x v="1"/>
    <n v="11"/>
    <x v="6"/>
    <n v="0.18437197860998153"/>
    <n v="7.3022016137865587E-5"/>
    <x v="0"/>
    <s v="Nov-2024"/>
    <n v="202411"/>
  </r>
  <r>
    <s v="5cfd592e-e3e9-47b0-bef9-a925bd6d223e"/>
    <x v="549"/>
    <x v="4459"/>
    <x v="2"/>
    <x v="1"/>
    <x v="6"/>
    <n v="2"/>
    <n v="597.11"/>
    <n v="0.23"/>
    <n v="919.54939999999999"/>
    <n v="190.70888511089501"/>
    <x v="1"/>
    <n v="11"/>
    <x v="6"/>
    <n v="0.20739384432298583"/>
    <n v="1.9259432935305054E-4"/>
    <x v="0"/>
    <s v="Nov-2024"/>
    <n v="202411"/>
  </r>
  <r>
    <s v="24dec469-45e8-4c1f-bef3-a838a65a3543"/>
    <x v="547"/>
    <x v="7263"/>
    <x v="2"/>
    <x v="1"/>
    <x v="2"/>
    <n v="3"/>
    <n v="361.17"/>
    <n v="0.17"/>
    <n v="899.31329999999991"/>
    <n v="55.289823741818708"/>
    <x v="1"/>
    <n v="11"/>
    <x v="6"/>
    <n v="6.1480046766592591E-2"/>
    <n v="1.5689749056307741E-4"/>
    <x v="0"/>
    <s v="Nov-2024"/>
    <n v="202411"/>
  </r>
  <r>
    <s v="9e8b9a5d-08f8-4dfb-a8d0-bc5355494804"/>
    <x v="554"/>
    <x v="7264"/>
    <x v="1"/>
    <x v="1"/>
    <x v="6"/>
    <n v="3"/>
    <n v="574.03"/>
    <n v="0.28999999999999998"/>
    <n v="1222.6839"/>
    <n v="355.51977055770959"/>
    <x v="1"/>
    <n v="11"/>
    <x v="6"/>
    <n v="0.2907699778803905"/>
    <n v="1.684000255503487E-4"/>
    <x v="0"/>
    <s v="Nov-2024"/>
    <n v="202411"/>
  </r>
  <r>
    <s v="840dabf3-dfcf-46fe-b1dc-076a230cd8fd"/>
    <x v="555"/>
    <x v="7265"/>
    <x v="0"/>
    <x v="0"/>
    <x v="5"/>
    <n v="2"/>
    <n v="226.95"/>
    <n v="0.01"/>
    <n v="449.36099999999999"/>
    <n v="32.800064731257088"/>
    <x v="1"/>
    <n v="11"/>
    <x v="6"/>
    <n v="7.2992682345056847E-2"/>
    <n v="2.2031284423881914E-5"/>
    <x v="0"/>
    <s v="Nov-2024"/>
    <n v="202411"/>
  </r>
  <r>
    <s v="2fb803c2-cbdf-4d02-a251-769dbd53cec6"/>
    <x v="556"/>
    <x v="7266"/>
    <x v="0"/>
    <x v="2"/>
    <x v="4"/>
    <n v="1"/>
    <n v="334.72"/>
    <n v="0"/>
    <n v="334.72"/>
    <n v="86.009992226402687"/>
    <x v="1"/>
    <n v="11"/>
    <x v="6"/>
    <n v="0.25696101884083017"/>
    <n v="0"/>
    <x v="1"/>
    <s v="Nov-2024"/>
    <n v="202411"/>
  </r>
  <r>
    <s v="974f4030-c7d6-4349-a761-2822456a8d8f"/>
    <x v="556"/>
    <x v="7267"/>
    <x v="2"/>
    <x v="0"/>
    <x v="0"/>
    <n v="5"/>
    <n v="594.17999999999995"/>
    <n v="0.06"/>
    <n v="2792.6459999999988"/>
    <n v="253.24522221750539"/>
    <x v="1"/>
    <n v="11"/>
    <x v="6"/>
    <n v="9.0682894365238381E-2"/>
    <n v="2.0195900232252854E-5"/>
    <x v="0"/>
    <s v="Nov-2024"/>
    <n v="202411"/>
  </r>
  <r>
    <s v="91040357-cb77-4c33-97b3-b8668d8f346e"/>
    <x v="551"/>
    <x v="7268"/>
    <x v="1"/>
    <x v="2"/>
    <x v="6"/>
    <n v="5"/>
    <n v="651.62"/>
    <n v="0.08"/>
    <n v="2997.4520000000002"/>
    <n v="413.36002036031158"/>
    <x v="1"/>
    <n v="11"/>
    <x v="6"/>
    <n v="0.13790379974735595"/>
    <n v="2.4554188023694791E-5"/>
    <x v="0"/>
    <s v="Nov-2024"/>
    <n v="202411"/>
  </r>
  <r>
    <s v="6b794bc4-306c-40d5-8d51-30c58464f7fd"/>
    <x v="557"/>
    <x v="7269"/>
    <x v="2"/>
    <x v="1"/>
    <x v="8"/>
    <n v="3"/>
    <n v="101.56"/>
    <n v="0.26"/>
    <n v="225.4632"/>
    <n v="60.61923331683866"/>
    <x v="1"/>
    <n v="11"/>
    <x v="6"/>
    <n v="0.26886531068856762"/>
    <n v="8.5335433897860047E-4"/>
    <x v="0"/>
    <s v="Nov-2024"/>
    <n v="202411"/>
  </r>
  <r>
    <s v="6421bca4-aff5-4528-a36a-d7166802b4fc"/>
    <x v="551"/>
    <x v="7270"/>
    <x v="1"/>
    <x v="0"/>
    <x v="8"/>
    <n v="7"/>
    <n v="280.68"/>
    <n v="0.11"/>
    <n v="1748.6364000000001"/>
    <n v="390.16467266196048"/>
    <x v="1"/>
    <n v="11"/>
    <x v="6"/>
    <n v="0.22312510059950741"/>
    <n v="5.5986481809483094E-5"/>
    <x v="0"/>
    <s v="Nov-2024"/>
    <n v="202411"/>
  </r>
  <r>
    <s v="9de126b2-df40-4f61-a401-0b4b5ee41582"/>
    <x v="549"/>
    <x v="7271"/>
    <x v="2"/>
    <x v="2"/>
    <x v="4"/>
    <n v="8"/>
    <n v="398.45"/>
    <n v="0.02"/>
    <n v="3123.848"/>
    <n v="842.93355424891604"/>
    <x v="1"/>
    <n v="11"/>
    <x v="6"/>
    <n v="0.26983821051757834"/>
    <n v="6.2743129627305816E-6"/>
    <x v="0"/>
    <s v="Nov-2024"/>
    <n v="202411"/>
  </r>
  <r>
    <s v="a3e948b3-7089-4dfb-b3d3-393c9b1ba4ff"/>
    <x v="540"/>
    <x v="7272"/>
    <x v="2"/>
    <x v="0"/>
    <x v="9"/>
    <n v="7"/>
    <n v="556.23"/>
    <n v="7.0000000000000007E-2"/>
    <n v="3621.0572999999999"/>
    <n v="1060.3967346863799"/>
    <x v="1"/>
    <n v="11"/>
    <x v="6"/>
    <n v="0.2928417439531763"/>
    <n v="1.797817449616166E-5"/>
    <x v="0"/>
    <s v="Nov-2024"/>
    <n v="202411"/>
  </r>
  <r>
    <s v="1670c248-8bd3-437b-8790-6daad2fc8cb4"/>
    <x v="552"/>
    <x v="7273"/>
    <x v="3"/>
    <x v="0"/>
    <x v="9"/>
    <n v="6"/>
    <n v="646.44000000000005"/>
    <n v="0.19"/>
    <n v="3141.6984000000011"/>
    <n v="448.13491549625388"/>
    <x v="1"/>
    <n v="11"/>
    <x v="6"/>
    <n v="0.14264097263322723"/>
    <n v="4.8986242600499139E-5"/>
    <x v="0"/>
    <s v="Nov-2024"/>
    <n v="202411"/>
  </r>
  <r>
    <s v="91ac692e-4403-4ead-9f7f-8453741aed84"/>
    <x v="545"/>
    <x v="7274"/>
    <x v="0"/>
    <x v="0"/>
    <x v="1"/>
    <n v="1"/>
    <n v="433.2"/>
    <n v="0.05"/>
    <n v="411.54"/>
    <n v="84.74115642797176"/>
    <x v="1"/>
    <n v="11"/>
    <x v="6"/>
    <n v="0.20591232062004119"/>
    <n v="1.1542012927054479E-4"/>
    <x v="0"/>
    <s v="Nov-2024"/>
    <n v="202411"/>
  </r>
  <r>
    <s v="347f14f8-7aa5-41dd-bd97-3b20680c18b3"/>
    <x v="551"/>
    <x v="7275"/>
    <x v="3"/>
    <x v="0"/>
    <x v="7"/>
    <n v="3"/>
    <n v="768.05"/>
    <n v="0.03"/>
    <n v="2235.0255000000002"/>
    <n v="363.85885269869948"/>
    <x v="1"/>
    <n v="11"/>
    <x v="6"/>
    <n v="0.16279852408784573"/>
    <n v="1.3019985678015755E-5"/>
    <x v="0"/>
    <s v="Nov-2024"/>
    <n v="202411"/>
  </r>
  <r>
    <s v="ac06dbdc-8dbb-4ab0-8b7b-be01528b87fb"/>
    <x v="550"/>
    <x v="7276"/>
    <x v="1"/>
    <x v="1"/>
    <x v="1"/>
    <n v="9"/>
    <n v="130.97"/>
    <n v="0.03"/>
    <n v="1143.3680999999999"/>
    <n v="271.42547205072628"/>
    <x v="1"/>
    <n v="11"/>
    <x v="6"/>
    <n v="0.2373911534270777"/>
    <n v="2.5451121121885417E-5"/>
    <x v="0"/>
    <s v="Nov-2024"/>
    <n v="202411"/>
  </r>
  <r>
    <s v="4754c4ba-b606-4a11-a88b-e21aa3783754"/>
    <x v="568"/>
    <x v="410"/>
    <x v="0"/>
    <x v="2"/>
    <x v="5"/>
    <n v="4"/>
    <n v="775.62"/>
    <n v="0.28000000000000003"/>
    <n v="2233.7856000000002"/>
    <n v="228.38588095052091"/>
    <x v="1"/>
    <n v="11"/>
    <x v="6"/>
    <n v="0.10224163006088001"/>
    <n v="9.0250380340888583E-5"/>
    <x v="0"/>
    <s v="Nov-2024"/>
    <n v="202411"/>
  </r>
  <r>
    <s v="cd035c0e-549c-4c68-9bd9-7d69a1007d43"/>
    <x v="566"/>
    <x v="2617"/>
    <x v="2"/>
    <x v="2"/>
    <x v="0"/>
    <n v="9"/>
    <n v="551.66"/>
    <n v="0.09"/>
    <n v="4518.0954000000002"/>
    <n v="1089.1882852013839"/>
    <x v="1"/>
    <n v="11"/>
    <x v="6"/>
    <n v="0.24107244065749117"/>
    <n v="1.812710727622086E-5"/>
    <x v="0"/>
    <s v="Nov-2024"/>
    <n v="202411"/>
  </r>
  <r>
    <s v="b4cafde3-7944-4926-abe2-9f1a9b5071bc"/>
    <x v="560"/>
    <x v="7277"/>
    <x v="2"/>
    <x v="2"/>
    <x v="8"/>
    <n v="5"/>
    <n v="946.01"/>
    <n v="7.0000000000000007E-2"/>
    <n v="4398.9465"/>
    <n v="234.4315819222509"/>
    <x v="1"/>
    <n v="11"/>
    <x v="6"/>
    <n v="5.3292664941992564E-2"/>
    <n v="1.4798997896428157E-5"/>
    <x v="0"/>
    <s v="Nov-2024"/>
    <n v="202411"/>
  </r>
  <r>
    <s v="8e0f9214-0303-4816-9e0e-61003ea0e5f9"/>
    <x v="554"/>
    <x v="2803"/>
    <x v="0"/>
    <x v="1"/>
    <x v="5"/>
    <n v="8"/>
    <n v="320.5"/>
    <n v="0.03"/>
    <n v="2487.08"/>
    <n v="714.23913785911373"/>
    <x v="1"/>
    <n v="11"/>
    <x v="6"/>
    <n v="0.28717980035186391"/>
    <n v="1.1700468018720748E-5"/>
    <x v="0"/>
    <s v="Nov-2024"/>
    <n v="202411"/>
  </r>
  <r>
    <s v="ffe2a595-72a9-4b80-9496-178fa69b63ad"/>
    <x v="561"/>
    <x v="7278"/>
    <x v="0"/>
    <x v="0"/>
    <x v="1"/>
    <n v="7"/>
    <n v="117.02"/>
    <n v="0.28000000000000003"/>
    <n v="589.7808"/>
    <n v="102.7685885799025"/>
    <x v="1"/>
    <n v="11"/>
    <x v="6"/>
    <n v="0.17424878629467508"/>
    <n v="3.4182191078448133E-4"/>
    <x v="0"/>
    <s v="Nov-2024"/>
    <n v="202411"/>
  </r>
  <r>
    <s v="0b6a83e2-f000-4875-a4ea-cd0a376cf91a"/>
    <x v="568"/>
    <x v="7279"/>
    <x v="2"/>
    <x v="1"/>
    <x v="8"/>
    <n v="9"/>
    <n v="262.85000000000002"/>
    <n v="0.03"/>
    <n v="2294.6804999999999"/>
    <n v="142.95521914773951"/>
    <x v="1"/>
    <n v="11"/>
    <x v="6"/>
    <n v="6.2298528770231634E-2"/>
    <n v="1.2681504026377527E-5"/>
    <x v="0"/>
    <s v="Nov-2024"/>
    <n v="202411"/>
  </r>
  <r>
    <s v="26665fca-617f-42b2-b437-33bec3092ea7"/>
    <x v="556"/>
    <x v="7280"/>
    <x v="2"/>
    <x v="2"/>
    <x v="2"/>
    <n v="3"/>
    <n v="451.28"/>
    <n v="0.06"/>
    <n v="1272.6096"/>
    <n v="282.39335384384242"/>
    <x v="1"/>
    <n v="11"/>
    <x v="6"/>
    <n v="0.22190100863913209"/>
    <n v="4.4318383265378478E-5"/>
    <x v="0"/>
    <s v="Nov-2024"/>
    <n v="202411"/>
  </r>
  <r>
    <s v="b99cb1b9-b700-4ed1-b0e2-d1b7d5190b2a"/>
    <x v="545"/>
    <x v="7281"/>
    <x v="2"/>
    <x v="2"/>
    <x v="7"/>
    <n v="9"/>
    <n v="226.74"/>
    <n v="0.11"/>
    <n v="1816.1874"/>
    <n v="103.62489041266279"/>
    <x v="1"/>
    <n v="11"/>
    <x v="6"/>
    <n v="5.7056276468310921E-2"/>
    <n v="5.3904129056285709E-5"/>
    <x v="0"/>
    <s v="Nov-2024"/>
    <n v="202411"/>
  </r>
  <r>
    <s v="ede06a98-1f19-4680-8e39-764c083e4145"/>
    <x v="543"/>
    <x v="7015"/>
    <x v="2"/>
    <x v="2"/>
    <x v="0"/>
    <n v="2"/>
    <n v="1000"/>
    <n v="0.28000000000000003"/>
    <n v="1440"/>
    <n v="407.04590548292282"/>
    <x v="1"/>
    <n v="11"/>
    <x v="6"/>
    <n v="0.2826707676964742"/>
    <n v="1.4000000000000001E-4"/>
    <x v="0"/>
    <s v="Nov-2024"/>
    <n v="202411"/>
  </r>
  <r>
    <s v="160dcad3-f6e7-4e37-ae09-f0db02ee2113"/>
    <x v="547"/>
    <x v="7282"/>
    <x v="1"/>
    <x v="2"/>
    <x v="1"/>
    <n v="6"/>
    <n v="524.19000000000005"/>
    <n v="0.09"/>
    <n v="2862.077400000001"/>
    <n v="755.02717113651249"/>
    <x v="1"/>
    <n v="11"/>
    <x v="6"/>
    <n v="0.26380389682561073"/>
    <n v="2.861557832083786E-5"/>
    <x v="0"/>
    <s v="Nov-2024"/>
    <n v="202411"/>
  </r>
  <r>
    <s v="0be86743-e47f-4634-88f2-df44c3b41623"/>
    <x v="558"/>
    <x v="7283"/>
    <x v="0"/>
    <x v="0"/>
    <x v="3"/>
    <n v="9"/>
    <n v="411.96"/>
    <n v="0.01"/>
    <n v="3670.5636"/>
    <n v="589.13515308148192"/>
    <x v="1"/>
    <n v="11"/>
    <x v="6"/>
    <n v="0.16050264136043901"/>
    <n v="2.6971334865305155E-6"/>
    <x v="0"/>
    <s v="Nov-2024"/>
    <n v="202411"/>
  </r>
  <r>
    <s v="3a7d5108-837c-48c0-af79-2a50e7c654a4"/>
    <x v="555"/>
    <x v="4904"/>
    <x v="2"/>
    <x v="0"/>
    <x v="2"/>
    <n v="2"/>
    <n v="784.64"/>
    <n v="0.19"/>
    <n v="1271.1168"/>
    <n v="237.15471099315181"/>
    <x v="1"/>
    <n v="11"/>
    <x v="6"/>
    <n v="0.18657192713773574"/>
    <n v="1.2107463295269168E-4"/>
    <x v="0"/>
    <s v="Nov-2024"/>
    <n v="202411"/>
  </r>
  <r>
    <s v="35eda701-96e2-4fe9-94f5-1765000aba0b"/>
    <x v="540"/>
    <x v="7284"/>
    <x v="3"/>
    <x v="0"/>
    <x v="2"/>
    <n v="5"/>
    <n v="396.58"/>
    <n v="0.21"/>
    <n v="1566.491"/>
    <n v="397.77965252169213"/>
    <x v="1"/>
    <n v="11"/>
    <x v="6"/>
    <n v="0.25393037848394412"/>
    <n v="1.0590549195622574E-4"/>
    <x v="0"/>
    <s v="Nov-2024"/>
    <n v="202411"/>
  </r>
  <r>
    <s v="18954147-8414-48ed-8635-69e1ad6f132e"/>
    <x v="563"/>
    <x v="5843"/>
    <x v="2"/>
    <x v="2"/>
    <x v="1"/>
    <n v="9"/>
    <n v="30.58"/>
    <n v="0.03"/>
    <n v="266.96339999999998"/>
    <n v="59.855851317365669"/>
    <x v="1"/>
    <n v="11"/>
    <x v="6"/>
    <n v="0.22420995281512623"/>
    <n v="1.0900370612600829E-4"/>
    <x v="0"/>
    <s v="Nov-2024"/>
    <n v="202411"/>
  </r>
  <r>
    <s v="709fcbc4-b6e7-4b95-9d32-14b42331b4e4"/>
    <x v="563"/>
    <x v="7285"/>
    <x v="3"/>
    <x v="1"/>
    <x v="9"/>
    <n v="5"/>
    <n v="952.08"/>
    <n v="0.02"/>
    <n v="4665.192"/>
    <n v="1028.541144479479"/>
    <x v="1"/>
    <n v="11"/>
    <x v="6"/>
    <n v="0.22047134276134381"/>
    <n v="4.2013276195277704E-6"/>
    <x v="0"/>
    <s v="Nov-2024"/>
    <n v="202411"/>
  </r>
  <r>
    <s v="b6fe9745-b977-45b2-bab9-75a3354b34d3"/>
    <x v="541"/>
    <x v="7286"/>
    <x v="0"/>
    <x v="0"/>
    <x v="7"/>
    <n v="8"/>
    <n v="743.88"/>
    <n v="7.0000000000000007E-2"/>
    <n v="5534.4672"/>
    <n v="566.43656578298032"/>
    <x v="1"/>
    <n v="11"/>
    <x v="6"/>
    <n v="0.10234708153713158"/>
    <n v="1.1762649889767168E-5"/>
    <x v="0"/>
    <s v="Nov-2024"/>
    <n v="202411"/>
  </r>
  <r>
    <s v="66e555e9-7a51-4b0f-b5c5-bdcc4c3d3594"/>
    <x v="568"/>
    <x v="7287"/>
    <x v="3"/>
    <x v="1"/>
    <x v="2"/>
    <n v="3"/>
    <n v="417.58"/>
    <n v="0.25"/>
    <n v="939.55500000000006"/>
    <n v="55.751165267393077"/>
    <x v="1"/>
    <n v="11"/>
    <x v="6"/>
    <n v="5.9337841070925143E-2"/>
    <n v="1.9956255887095486E-4"/>
    <x v="0"/>
    <s v="Nov-2024"/>
    <n v="202411"/>
  </r>
  <r>
    <s v="68b97bfe-a49d-4b73-a748-00ef84eaaff1"/>
    <x v="547"/>
    <x v="7288"/>
    <x v="2"/>
    <x v="2"/>
    <x v="8"/>
    <n v="9"/>
    <n v="460.48"/>
    <n v="0.15"/>
    <n v="3522.672"/>
    <n v="423.25536012734182"/>
    <x v="1"/>
    <n v="11"/>
    <x v="6"/>
    <n v="0.12015179390171489"/>
    <n v="3.6194116284456801E-5"/>
    <x v="0"/>
    <s v="Nov-2024"/>
    <n v="202411"/>
  </r>
  <r>
    <s v="5536a4d7-f63b-48dd-a9c3-ca2e1c8107ef"/>
    <x v="552"/>
    <x v="7289"/>
    <x v="2"/>
    <x v="2"/>
    <x v="9"/>
    <n v="3"/>
    <n v="925.51"/>
    <n v="0.24"/>
    <n v="2110.1628000000001"/>
    <n v="390.6384432909569"/>
    <x v="1"/>
    <n v="11"/>
    <x v="6"/>
    <n v="0.18512241960239129"/>
    <n v="8.6438828321682107E-5"/>
    <x v="0"/>
    <s v="Nov-2024"/>
    <n v="202411"/>
  </r>
  <r>
    <s v="fcb54190-6647-497c-ab34-bc901413a954"/>
    <x v="553"/>
    <x v="7290"/>
    <x v="2"/>
    <x v="1"/>
    <x v="2"/>
    <n v="8"/>
    <n v="338.15"/>
    <n v="0.24"/>
    <n v="2055.9520000000002"/>
    <n v="526.60850991826032"/>
    <x v="1"/>
    <n v="11"/>
    <x v="6"/>
    <n v="0.25613852362227341"/>
    <n v="8.8718024545320122E-5"/>
    <x v="0"/>
    <s v="Nov-2024"/>
    <n v="202411"/>
  </r>
  <r>
    <s v="41fb6c98-d401-4ed2-ac92-00e526eec6f4"/>
    <x v="555"/>
    <x v="7291"/>
    <x v="2"/>
    <x v="1"/>
    <x v="9"/>
    <n v="7"/>
    <n v="691.97"/>
    <n v="0.08"/>
    <n v="4456.2867999999999"/>
    <n v="735.42888063284636"/>
    <x v="1"/>
    <n v="11"/>
    <x v="6"/>
    <n v="0.16503176605079511"/>
    <n v="1.651599264212528E-5"/>
    <x v="0"/>
    <s v="Nov-2024"/>
    <n v="202411"/>
  </r>
  <r>
    <s v="472e70b1-d4af-4828-9002-56a0db121267"/>
    <x v="562"/>
    <x v="7292"/>
    <x v="2"/>
    <x v="0"/>
    <x v="1"/>
    <n v="3"/>
    <n v="104.27"/>
    <n v="0.12"/>
    <n v="275.27280000000002"/>
    <n v="59.679917284207008"/>
    <x v="1"/>
    <n v="11"/>
    <x v="6"/>
    <n v="0.21680281264333781"/>
    <n v="3.8361944950608993E-4"/>
    <x v="0"/>
    <s v="Nov-2024"/>
    <n v="202411"/>
  </r>
  <r>
    <s v="c4b3ac46-0c7c-4de1-8542-9faa62e688dc"/>
    <x v="564"/>
    <x v="7293"/>
    <x v="0"/>
    <x v="2"/>
    <x v="5"/>
    <n v="3"/>
    <n v="204"/>
    <n v="0.09"/>
    <n v="556.92000000000007"/>
    <n v="28.630250844196691"/>
    <x v="1"/>
    <n v="11"/>
    <x v="6"/>
    <n v="5.1408192997552053E-2"/>
    <n v="1.4705882352941175E-4"/>
    <x v="0"/>
    <s v="Nov-2024"/>
    <n v="202411"/>
  </r>
  <r>
    <s v="13c70432-d93e-4d86-943d-d1f13bb25a02"/>
    <x v="554"/>
    <x v="7294"/>
    <x v="0"/>
    <x v="2"/>
    <x v="1"/>
    <n v="9"/>
    <n v="614.52"/>
    <n v="0.16"/>
    <n v="4645.7712000000001"/>
    <n v="1046.342460640177"/>
    <x v="1"/>
    <n v="11"/>
    <x v="6"/>
    <n v="0.22522470771702596"/>
    <n v="2.892953488540288E-5"/>
    <x v="0"/>
    <s v="Nov-2024"/>
    <n v="202411"/>
  </r>
  <r>
    <s v="3541ea15-ed79-4234-86f9-e4d7dca4caa1"/>
    <x v="539"/>
    <x v="7295"/>
    <x v="1"/>
    <x v="2"/>
    <x v="9"/>
    <n v="8"/>
    <n v="644.38"/>
    <n v="0.03"/>
    <n v="5000.3887999999997"/>
    <n v="1046.7330885465531"/>
    <x v="1"/>
    <n v="11"/>
    <x v="6"/>
    <n v="0.20933034018205807"/>
    <n v="5.8195474719885779E-6"/>
    <x v="0"/>
    <s v="Nov-2024"/>
    <n v="202411"/>
  </r>
  <r>
    <s v="b00b1ac4-364f-48ae-855c-6b4d30729d26"/>
    <x v="552"/>
    <x v="7296"/>
    <x v="3"/>
    <x v="2"/>
    <x v="3"/>
    <n v="3"/>
    <n v="982.5"/>
    <n v="0.28999999999999998"/>
    <n v="2092.7249999999999"/>
    <n v="240.55627686796271"/>
    <x v="1"/>
    <n v="11"/>
    <x v="6"/>
    <n v="0.11494882359983405"/>
    <n v="9.838846480067853E-5"/>
    <x v="0"/>
    <s v="Nov-2024"/>
    <n v="202411"/>
  </r>
  <r>
    <s v="cacc3d64-c1bc-4fa4-b3a1-3264128f61ff"/>
    <x v="553"/>
    <x v="7297"/>
    <x v="0"/>
    <x v="2"/>
    <x v="6"/>
    <n v="5"/>
    <n v="350.89"/>
    <n v="0.16"/>
    <n v="1473.7380000000001"/>
    <n v="373.39827910412492"/>
    <x v="1"/>
    <n v="11"/>
    <x v="6"/>
    <n v="0.25336815574011451"/>
    <n v="9.1196671321496777E-5"/>
    <x v="0"/>
    <s v="Nov-2024"/>
    <n v="202411"/>
  </r>
  <r>
    <s v="4b986f5c-2d23-423f-b6ab-cae66321a7d4"/>
    <x v="545"/>
    <x v="5518"/>
    <x v="1"/>
    <x v="0"/>
    <x v="2"/>
    <n v="7"/>
    <n v="476.67"/>
    <n v="0.01"/>
    <n v="3303.3231000000001"/>
    <n v="858.3038759231556"/>
    <x v="1"/>
    <n v="11"/>
    <x v="6"/>
    <n v="0.25983043436567121"/>
    <n v="2.9969820390866396E-6"/>
    <x v="0"/>
    <s v="Nov-2024"/>
    <n v="202411"/>
  </r>
  <r>
    <s v="128d9659-4af6-430f-a94b-cd13c9944859"/>
    <x v="552"/>
    <x v="7298"/>
    <x v="2"/>
    <x v="0"/>
    <x v="0"/>
    <n v="4"/>
    <n v="443.7"/>
    <n v="0.2"/>
    <n v="1419.84"/>
    <n v="86.985132462617273"/>
    <x v="1"/>
    <n v="11"/>
    <x v="6"/>
    <n v="6.1264038527311021E-2"/>
    <n v="1.126887536623845E-4"/>
    <x v="0"/>
    <s v="Nov-2024"/>
    <n v="202411"/>
  </r>
  <r>
    <s v="5e2939f5-196f-4c3f-9d16-13c9355ec173"/>
    <x v="542"/>
    <x v="7299"/>
    <x v="0"/>
    <x v="2"/>
    <x v="0"/>
    <n v="9"/>
    <n v="949.98"/>
    <n v="7.0000000000000007E-2"/>
    <n v="7951.3325999999988"/>
    <n v="1150.5015162500531"/>
    <x v="1"/>
    <n v="11"/>
    <x v="6"/>
    <n v="0.144692918046222"/>
    <n v="8.1873068672790778E-6"/>
    <x v="0"/>
    <s v="Nov-2024"/>
    <n v="202411"/>
  </r>
  <r>
    <s v="18ea5b94-a288-4e72-9bb4-e8f0707528f9"/>
    <x v="568"/>
    <x v="7300"/>
    <x v="1"/>
    <x v="1"/>
    <x v="5"/>
    <n v="8"/>
    <n v="514.64"/>
    <n v="0.14000000000000001"/>
    <n v="3540.7231999999999"/>
    <n v="709.7823950709186"/>
    <x v="1"/>
    <n v="11"/>
    <x v="6"/>
    <n v="0.20046254817968223"/>
    <n v="3.4004352557127313E-5"/>
    <x v="0"/>
    <s v="Nov-2024"/>
    <n v="202411"/>
  </r>
  <r>
    <s v="1d2d7803-a778-4324-b804-04527f1e6e55"/>
    <x v="561"/>
    <x v="7301"/>
    <x v="3"/>
    <x v="1"/>
    <x v="1"/>
    <n v="7"/>
    <n v="691.8"/>
    <n v="0.05"/>
    <n v="4600.4699999999993"/>
    <n v="285.03984850997341"/>
    <x v="1"/>
    <n v="11"/>
    <x v="6"/>
    <n v="6.195885388014126E-2"/>
    <n v="1.0325032007599225E-5"/>
    <x v="0"/>
    <s v="Nov-2024"/>
    <n v="202411"/>
  </r>
  <r>
    <s v="f60030d0-6282-47d5-84e4-4d3bce929004"/>
    <x v="545"/>
    <x v="7302"/>
    <x v="3"/>
    <x v="2"/>
    <x v="0"/>
    <n v="6"/>
    <n v="101.44"/>
    <n v="0.23"/>
    <n v="468.65280000000001"/>
    <n v="27.180823857277211"/>
    <x v="1"/>
    <n v="11"/>
    <x v="6"/>
    <n v="5.7997783982678033E-2"/>
    <n v="3.7789169295478447E-4"/>
    <x v="0"/>
    <s v="Nov-2024"/>
    <n v="202411"/>
  </r>
  <r>
    <s v="0955f45d-68b2-488b-92ab-4d649610f919"/>
    <x v="548"/>
    <x v="7303"/>
    <x v="2"/>
    <x v="0"/>
    <x v="2"/>
    <n v="3"/>
    <n v="514.22"/>
    <n v="0.17"/>
    <n v="1280.4078"/>
    <n v="181.7388302263534"/>
    <x v="1"/>
    <n v="11"/>
    <x v="6"/>
    <n v="0.1419382404780363"/>
    <n v="1.1019926620253329E-4"/>
    <x v="0"/>
    <s v="Nov-2024"/>
    <n v="202411"/>
  </r>
  <r>
    <s v="d71ac0e5-b58f-45bf-aa47-ec5202c93f0f"/>
    <x v="562"/>
    <x v="7304"/>
    <x v="3"/>
    <x v="1"/>
    <x v="3"/>
    <n v="9"/>
    <n v="352.43"/>
    <n v="0.08"/>
    <n v="2918.1203999999998"/>
    <n v="508.11864832268418"/>
    <x v="1"/>
    <n v="11"/>
    <x v="6"/>
    <n v="0.17412531995687505"/>
    <n v="2.5221714635215189E-5"/>
    <x v="0"/>
    <s v="Nov-2024"/>
    <n v="202411"/>
  </r>
  <r>
    <s v="b6d38e0b-d3b2-4a99-a02f-55f20ebf92bf"/>
    <x v="546"/>
    <x v="7305"/>
    <x v="3"/>
    <x v="1"/>
    <x v="2"/>
    <n v="8"/>
    <n v="523.09"/>
    <n v="0.14000000000000001"/>
    <n v="3598.8591999999999"/>
    <n v="477.81767071883701"/>
    <x v="1"/>
    <n v="11"/>
    <x v="6"/>
    <n v="0.13276920384071625"/>
    <n v="3.3455045976791755E-5"/>
    <x v="0"/>
    <s v="Nov-2024"/>
    <n v="202411"/>
  </r>
  <r>
    <s v="1efb5ae5-8e9b-4688-83b5-53c37c59b77b"/>
    <x v="543"/>
    <x v="7306"/>
    <x v="2"/>
    <x v="2"/>
    <x v="7"/>
    <n v="9"/>
    <n v="809.15"/>
    <n v="0.1"/>
    <n v="6554.1149999999998"/>
    <n v="1656.950484251952"/>
    <x v="1"/>
    <n v="11"/>
    <x v="6"/>
    <n v="0.25281071269758804"/>
    <n v="1.3731831071014166E-5"/>
    <x v="0"/>
    <s v="Nov-2024"/>
    <n v="202411"/>
  </r>
  <r>
    <s v="b85d1e65-bf5c-47c4-8935-be0376fb6a08"/>
    <x v="549"/>
    <x v="7307"/>
    <x v="1"/>
    <x v="2"/>
    <x v="7"/>
    <n v="9"/>
    <n v="529.62"/>
    <n v="0.21"/>
    <n v="3765.5981999999999"/>
    <n v="550.24894643350581"/>
    <x v="1"/>
    <n v="11"/>
    <x v="6"/>
    <n v="0.14612524151767065"/>
    <n v="4.4056745087672922E-5"/>
    <x v="0"/>
    <s v="Nov-2024"/>
    <n v="202411"/>
  </r>
  <r>
    <s v="952882c4-0c20-4ea1-9dfc-c82016351a0b"/>
    <x v="560"/>
    <x v="7308"/>
    <x v="0"/>
    <x v="0"/>
    <x v="3"/>
    <n v="6"/>
    <n v="110.54"/>
    <n v="0.11"/>
    <n v="590.28359999999998"/>
    <n v="112.93475078597299"/>
    <x v="1"/>
    <n v="11"/>
    <x v="6"/>
    <n v="0.19132286715397989"/>
    <n v="1.65852481756227E-4"/>
    <x v="0"/>
    <s v="Nov-2024"/>
    <n v="202411"/>
  </r>
  <r>
    <s v="85199133-3ef2-4396-9c85-3a809a034e63"/>
    <x v="568"/>
    <x v="7309"/>
    <x v="1"/>
    <x v="2"/>
    <x v="9"/>
    <n v="6"/>
    <n v="374.45"/>
    <n v="0.25"/>
    <n v="1685.0250000000001"/>
    <n v="394.12316680104442"/>
    <x v="1"/>
    <n v="11"/>
    <x v="6"/>
    <n v="0.23389751890983482"/>
    <n v="1.112743134374861E-4"/>
    <x v="0"/>
    <s v="Nov-2024"/>
    <n v="202411"/>
  </r>
  <r>
    <s v="54402196-b9ea-42ae-a934-60f6b8fb74eb"/>
    <x v="561"/>
    <x v="7310"/>
    <x v="0"/>
    <x v="2"/>
    <x v="1"/>
    <n v="5"/>
    <n v="505.91"/>
    <n v="0.04"/>
    <n v="2428.3679999999999"/>
    <n v="196.71941929285401"/>
    <x v="1"/>
    <n v="11"/>
    <x v="6"/>
    <n v="8.1008899513110869E-2"/>
    <n v="1.5813089284655372E-5"/>
    <x v="0"/>
    <s v="Nov-2024"/>
    <n v="202411"/>
  </r>
  <r>
    <s v="4e5b8e97-844c-4718-8c45-f971034ccdfe"/>
    <x v="558"/>
    <x v="7311"/>
    <x v="1"/>
    <x v="2"/>
    <x v="7"/>
    <n v="3"/>
    <n v="428.93"/>
    <n v="0.1"/>
    <n v="1158.1110000000001"/>
    <n v="236.86208218442539"/>
    <x v="1"/>
    <n v="11"/>
    <x v="6"/>
    <n v="0.20452450774098974"/>
    <n v="7.7712758103497856E-5"/>
    <x v="0"/>
    <s v="Nov-2024"/>
    <n v="202411"/>
  </r>
  <r>
    <s v="0e379713-2529-4e93-a7ae-1277ccb15cf3"/>
    <x v="543"/>
    <x v="5648"/>
    <x v="0"/>
    <x v="0"/>
    <x v="2"/>
    <n v="1"/>
    <n v="34.71"/>
    <n v="0.14000000000000001"/>
    <n v="29.8506"/>
    <n v="5.373579636549259"/>
    <x v="1"/>
    <n v="11"/>
    <x v="6"/>
    <n v="0.18001579990181971"/>
    <n v="4.0334197637568424E-3"/>
    <x v="0"/>
    <s v="Nov-2024"/>
    <n v="202411"/>
  </r>
  <r>
    <s v="dce6484f-b282-4ea2-b1b2-193e32961666"/>
    <x v="555"/>
    <x v="7312"/>
    <x v="2"/>
    <x v="0"/>
    <x v="2"/>
    <n v="8"/>
    <n v="698.56"/>
    <n v="0.06"/>
    <n v="5253.1711999999989"/>
    <n v="1033.9098818117559"/>
    <x v="1"/>
    <n v="11"/>
    <x v="6"/>
    <n v="0.19681633102148968"/>
    <n v="1.0736371965185526E-5"/>
    <x v="0"/>
    <s v="Nov-2024"/>
    <n v="202411"/>
  </r>
  <r>
    <s v="25afafdf-e796-4a1b-9a82-6fccd23f4209"/>
    <x v="567"/>
    <x v="7313"/>
    <x v="1"/>
    <x v="2"/>
    <x v="1"/>
    <n v="6"/>
    <n v="552.75"/>
    <n v="0.3"/>
    <n v="2321.5500000000002"/>
    <n v="467.66913778128412"/>
    <x v="1"/>
    <n v="11"/>
    <x v="6"/>
    <n v="0.20144693751212944"/>
    <n v="9.0456806874717325E-5"/>
    <x v="0"/>
    <s v="Nov-2024"/>
    <n v="202411"/>
  </r>
  <r>
    <s v="43bdc2ca-f649-4059-9bf5-198faefb9c08"/>
    <x v="562"/>
    <x v="7314"/>
    <x v="1"/>
    <x v="2"/>
    <x v="1"/>
    <n v="8"/>
    <n v="517.88"/>
    <n v="0.22"/>
    <n v="3231.5711999999999"/>
    <n v="712.22212702075763"/>
    <x v="1"/>
    <n v="11"/>
    <x v="6"/>
    <n v="0.2203949976471995"/>
    <n v="5.3101104502973663E-5"/>
    <x v="0"/>
    <s v="Nov-2024"/>
    <n v="202411"/>
  </r>
  <r>
    <s v="351306ce-bfdc-4ebf-90ae-1a74e89f618a"/>
    <x v="554"/>
    <x v="7315"/>
    <x v="1"/>
    <x v="2"/>
    <x v="3"/>
    <n v="8"/>
    <n v="774.48"/>
    <n v="0.08"/>
    <n v="5700.1728000000003"/>
    <n v="475.33697142082229"/>
    <x v="1"/>
    <n v="11"/>
    <x v="6"/>
    <n v="8.3389923095107274E-2"/>
    <n v="1.2911889267637641E-5"/>
    <x v="0"/>
    <s v="Nov-2024"/>
    <n v="202411"/>
  </r>
  <r>
    <s v="21b17c50-8770-4bdc-ba24-332c8b784edb"/>
    <x v="567"/>
    <x v="7316"/>
    <x v="3"/>
    <x v="2"/>
    <x v="1"/>
    <n v="3"/>
    <n v="972.36"/>
    <n v="0.09"/>
    <n v="2654.5428000000002"/>
    <n v="268.24754600909051"/>
    <x v="1"/>
    <n v="11"/>
    <x v="6"/>
    <n v="0.10105225879540933"/>
    <n v="3.0852770578797977E-5"/>
    <x v="0"/>
    <s v="Nov-2024"/>
    <n v="202411"/>
  </r>
  <r>
    <s v="d40f4966-20a8-494e-b0c3-094f633df5f5"/>
    <x v="546"/>
    <x v="7317"/>
    <x v="1"/>
    <x v="1"/>
    <x v="4"/>
    <n v="7"/>
    <n v="195.72"/>
    <n v="0.19"/>
    <n v="1109.7324000000001"/>
    <n v="124.6640412621999"/>
    <x v="1"/>
    <n v="11"/>
    <x v="6"/>
    <n v="0.11233702941555991"/>
    <n v="1.3868208227497009E-4"/>
    <x v="0"/>
    <s v="Nov-2024"/>
    <n v="202411"/>
  </r>
  <r>
    <s v="0286eee1-ad87-4f68-a7dd-04f411356bb9"/>
    <x v="566"/>
    <x v="7318"/>
    <x v="3"/>
    <x v="0"/>
    <x v="8"/>
    <n v="4"/>
    <n v="969.54"/>
    <n v="0.09"/>
    <n v="3529.1255999999998"/>
    <n v="856.59941371510877"/>
    <x v="1"/>
    <n v="11"/>
    <x v="6"/>
    <n v="0.24272284718773082"/>
    <n v="2.3206881613961259E-5"/>
    <x v="0"/>
    <s v="Nov-2024"/>
    <n v="202411"/>
  </r>
  <r>
    <s v="9f1c0f20-c45d-415b-a328-4e86d1bbfb24"/>
    <x v="556"/>
    <x v="7319"/>
    <x v="3"/>
    <x v="0"/>
    <x v="3"/>
    <n v="5"/>
    <n v="616.87"/>
    <n v="0.22"/>
    <n v="2405.7930000000001"/>
    <n v="177.5462507260506"/>
    <x v="1"/>
    <n v="11"/>
    <x v="6"/>
    <n v="7.3799470996070982E-2"/>
    <n v="7.1327832444437238E-5"/>
    <x v="0"/>
    <s v="Nov-2024"/>
    <n v="202411"/>
  </r>
  <r>
    <s v="6457085d-2f2c-4c0e-9f96-e6d3971b5d87"/>
    <x v="556"/>
    <x v="7320"/>
    <x v="3"/>
    <x v="0"/>
    <x v="3"/>
    <n v="7"/>
    <n v="852.83"/>
    <n v="0.05"/>
    <n v="5671.3195000000014"/>
    <n v="1446.750431326725"/>
    <x v="1"/>
    <n v="11"/>
    <x v="6"/>
    <n v="0.25509944049647082"/>
    <n v="8.3754759364200865E-6"/>
    <x v="0"/>
    <s v="Nov-2024"/>
    <n v="202411"/>
  </r>
  <r>
    <s v="7604c1f3-7655-4f10-b289-c32c03742969"/>
    <x v="564"/>
    <x v="7321"/>
    <x v="3"/>
    <x v="0"/>
    <x v="4"/>
    <n v="8"/>
    <n v="323.54000000000002"/>
    <n v="0.21"/>
    <n v="2044.7728"/>
    <n v="242.35967513857199"/>
    <x v="1"/>
    <n v="11"/>
    <x v="6"/>
    <n v="0.11852645689465939"/>
    <n v="8.1133708351363037E-5"/>
    <x v="0"/>
    <s v="Nov-2024"/>
    <n v="202411"/>
  </r>
  <r>
    <s v="6b0b7631-45e6-4050-bd2c-87dcaba5377a"/>
    <x v="567"/>
    <x v="7322"/>
    <x v="3"/>
    <x v="2"/>
    <x v="0"/>
    <n v="7"/>
    <n v="723.21"/>
    <n v="0.09"/>
    <n v="4606.8477000000003"/>
    <n v="587.71124633933084"/>
    <x v="1"/>
    <n v="11"/>
    <x v="6"/>
    <n v="0.12757340476858631"/>
    <n v="1.7777883128196314E-5"/>
    <x v="0"/>
    <s v="Nov-2024"/>
    <n v="202411"/>
  </r>
  <r>
    <s v="0d4bd0f4-0ff6-4a4f-9e98-86d8ab690e9e"/>
    <x v="560"/>
    <x v="7323"/>
    <x v="0"/>
    <x v="1"/>
    <x v="4"/>
    <n v="6"/>
    <n v="396.52"/>
    <n v="0.27"/>
    <n v="1736.7575999999999"/>
    <n v="512.69630759482141"/>
    <x v="1"/>
    <n v="11"/>
    <x v="6"/>
    <n v="0.29520314613554677"/>
    <n v="1.1348733985675378E-4"/>
    <x v="0"/>
    <s v="Nov-2024"/>
    <n v="202411"/>
  </r>
  <r>
    <s v="8e478d25-e167-42f3-bdc6-a7127e4800be"/>
    <x v="567"/>
    <x v="7324"/>
    <x v="2"/>
    <x v="1"/>
    <x v="1"/>
    <n v="1"/>
    <n v="39.799999999999997"/>
    <n v="0.18"/>
    <n v="32.636000000000003"/>
    <n v="8.6034745486808717"/>
    <x v="1"/>
    <n v="11"/>
    <x v="6"/>
    <n v="0.26361914905873485"/>
    <n v="4.522613065326633E-3"/>
    <x v="0"/>
    <s v="Nov-2024"/>
    <n v="202411"/>
  </r>
  <r>
    <s v="1aae23fe-f85f-4fe8-935a-cfb30c0ff95f"/>
    <x v="540"/>
    <x v="7325"/>
    <x v="3"/>
    <x v="2"/>
    <x v="4"/>
    <n v="4"/>
    <n v="101.11"/>
    <n v="0.11"/>
    <n v="359.95159999999998"/>
    <n v="84.826874186635379"/>
    <x v="1"/>
    <n v="11"/>
    <x v="6"/>
    <n v="0.2356618895057985"/>
    <n v="2.7198101078033823E-4"/>
    <x v="0"/>
    <s v="Nov-2024"/>
    <n v="202411"/>
  </r>
  <r>
    <s v="2cf78619-3f66-4b16-bc60-8a99045641af"/>
    <x v="546"/>
    <x v="7326"/>
    <x v="2"/>
    <x v="2"/>
    <x v="1"/>
    <n v="5"/>
    <n v="25.51"/>
    <n v="0.03"/>
    <n v="123.7235"/>
    <n v="13.831883855560861"/>
    <x v="1"/>
    <n v="11"/>
    <x v="6"/>
    <n v="0.11179673914463187"/>
    <n v="2.3520188161505289E-4"/>
    <x v="0"/>
    <s v="Nov-2024"/>
    <n v="202411"/>
  </r>
  <r>
    <s v="ec481d86-851c-4384-8115-5834dc6d99f5"/>
    <x v="563"/>
    <x v="7327"/>
    <x v="2"/>
    <x v="0"/>
    <x v="6"/>
    <n v="6"/>
    <n v="241.68"/>
    <n v="0.06"/>
    <n v="1363.0752"/>
    <n v="319.47553659502762"/>
    <x v="1"/>
    <n v="11"/>
    <x v="6"/>
    <n v="0.23437851161478665"/>
    <n v="4.1377027474346244E-5"/>
    <x v="0"/>
    <s v="Nov-2024"/>
    <n v="202411"/>
  </r>
  <r>
    <s v="e12bdfb8-7846-48bf-927b-631d752ed63c"/>
    <x v="551"/>
    <x v="7328"/>
    <x v="0"/>
    <x v="0"/>
    <x v="5"/>
    <n v="4"/>
    <n v="118.27"/>
    <n v="0.27"/>
    <n v="345.34840000000003"/>
    <n v="41.295389663724357"/>
    <x v="1"/>
    <n v="11"/>
    <x v="6"/>
    <n v="0.11957602717639448"/>
    <n v="5.7072799526507146E-4"/>
    <x v="0"/>
    <s v="Nov-2024"/>
    <n v="202411"/>
  </r>
  <r>
    <s v="3428af75-e41b-4a59-b483-5a743aae96f1"/>
    <x v="544"/>
    <x v="7329"/>
    <x v="3"/>
    <x v="0"/>
    <x v="9"/>
    <n v="8"/>
    <n v="88.81"/>
    <n v="0.12"/>
    <n v="625.22239999999999"/>
    <n v="88.608480173129095"/>
    <x v="1"/>
    <n v="11"/>
    <x v="6"/>
    <n v="0.14172313751575294"/>
    <n v="1.6889989866006081E-4"/>
    <x v="0"/>
    <s v="Nov-2024"/>
    <n v="202411"/>
  </r>
  <r>
    <s v="a3ae85f2-20c8-4c0b-a3aa-e4cde7a67c23"/>
    <x v="567"/>
    <x v="7330"/>
    <x v="0"/>
    <x v="2"/>
    <x v="9"/>
    <n v="8"/>
    <n v="759.59"/>
    <n v="0.11"/>
    <n v="5408.2808000000005"/>
    <n v="446.2689095122733"/>
    <x v="1"/>
    <n v="11"/>
    <x v="6"/>
    <n v="8.2515854116205142E-2"/>
    <n v="1.8101870746060374E-5"/>
    <x v="0"/>
    <s v="Nov-2024"/>
    <n v="202411"/>
  </r>
  <r>
    <s v="46c01728-ed1f-4d11-aa01-4565a8e2bc32"/>
    <x v="567"/>
    <x v="7331"/>
    <x v="2"/>
    <x v="2"/>
    <x v="0"/>
    <n v="4"/>
    <n v="335.12"/>
    <n v="0.28999999999999998"/>
    <n v="951.74079999999992"/>
    <n v="269.71363894596419"/>
    <x v="1"/>
    <n v="11"/>
    <x v="6"/>
    <n v="0.28338980418404275"/>
    <n v="2.163404153735975E-4"/>
    <x v="0"/>
    <s v="Nov-2024"/>
    <n v="202411"/>
  </r>
  <r>
    <s v="0c0c320f-d415-438e-bf59-1910ba035327"/>
    <x v="562"/>
    <x v="7332"/>
    <x v="3"/>
    <x v="0"/>
    <x v="2"/>
    <n v="2"/>
    <n v="574.28"/>
    <n v="0.22"/>
    <n v="895.8768"/>
    <n v="209.95879014347841"/>
    <x v="1"/>
    <n v="11"/>
    <x v="6"/>
    <n v="0.23436123152589552"/>
    <n v="1.9154419446959671E-4"/>
    <x v="0"/>
    <s v="Nov-2024"/>
    <n v="202411"/>
  </r>
  <r>
    <s v="ecdb85b9-516f-49fc-82a8-bd1fa49793bc"/>
    <x v="556"/>
    <x v="7333"/>
    <x v="2"/>
    <x v="2"/>
    <x v="6"/>
    <n v="7"/>
    <n v="387.2"/>
    <n v="0.11"/>
    <n v="2412.2559999999999"/>
    <n v="421.89311631935828"/>
    <x v="1"/>
    <n v="11"/>
    <x v="6"/>
    <n v="0.17489566460581227"/>
    <n v="4.0584415584415584E-5"/>
    <x v="0"/>
    <s v="Nov-2024"/>
    <n v="202411"/>
  </r>
  <r>
    <s v="676f8f14-e6bc-4481-84f5-1a0a4ca9f253"/>
    <x v="541"/>
    <x v="7334"/>
    <x v="1"/>
    <x v="2"/>
    <x v="0"/>
    <n v="9"/>
    <n v="441.42"/>
    <n v="0.15"/>
    <n v="3376.8629999999998"/>
    <n v="258.76051580346308"/>
    <x v="1"/>
    <n v="11"/>
    <x v="6"/>
    <n v="7.6627484089068193E-2"/>
    <n v="3.7756935949133852E-5"/>
    <x v="0"/>
    <s v="Nov-2024"/>
    <n v="202411"/>
  </r>
  <r>
    <s v="732a1afd-f341-4286-958d-fc39e71ad1f6"/>
    <x v="559"/>
    <x v="7335"/>
    <x v="0"/>
    <x v="1"/>
    <x v="3"/>
    <n v="5"/>
    <n v="866.05"/>
    <n v="0.21"/>
    <n v="3420.8975"/>
    <n v="322.19343213122818"/>
    <x v="1"/>
    <n v="11"/>
    <x v="6"/>
    <n v="9.4183889500117496E-2"/>
    <n v="4.8496045262975576E-5"/>
    <x v="0"/>
    <s v="Nov-2024"/>
    <n v="202411"/>
  </r>
  <r>
    <s v="1ad437c3-75c0-4f70-b71e-1155a4538da6"/>
    <x v="563"/>
    <x v="7336"/>
    <x v="0"/>
    <x v="0"/>
    <x v="1"/>
    <n v="2"/>
    <n v="72.19"/>
    <n v="0.18"/>
    <n v="118.3916"/>
    <n v="16.153558141428469"/>
    <x v="1"/>
    <n v="11"/>
    <x v="6"/>
    <n v="0.13644175888685067"/>
    <n v="1.246710070646904E-3"/>
    <x v="0"/>
    <s v="Nov-2024"/>
    <n v="202411"/>
  </r>
  <r>
    <s v="35fec1b5-c332-4768-aab4-267994620d72"/>
    <x v="553"/>
    <x v="7337"/>
    <x v="1"/>
    <x v="2"/>
    <x v="6"/>
    <n v="2"/>
    <n v="470.77"/>
    <n v="0.02"/>
    <n v="922.7091999999999"/>
    <n v="260.00513069197569"/>
    <x v="1"/>
    <n v="11"/>
    <x v="6"/>
    <n v="0.28178447845970944"/>
    <n v="2.1241795356543537E-5"/>
    <x v="0"/>
    <s v="Nov-2024"/>
    <n v="202411"/>
  </r>
  <r>
    <s v="ffdd354e-a5a0-4129-a623-becc1e3c43c5"/>
    <x v="547"/>
    <x v="7338"/>
    <x v="2"/>
    <x v="0"/>
    <x v="1"/>
    <n v="6"/>
    <n v="215.96"/>
    <n v="0.17"/>
    <n v="1075.4808"/>
    <n v="320.3989137562923"/>
    <x v="1"/>
    <n v="11"/>
    <x v="6"/>
    <n v="0.29791225817912537"/>
    <n v="1.3119713527196396E-4"/>
    <x v="0"/>
    <s v="Nov-2024"/>
    <n v="202411"/>
  </r>
  <r>
    <s v="3cedb042-fb03-4ade-b1ba-a31e4287f850"/>
    <x v="552"/>
    <x v="7339"/>
    <x v="2"/>
    <x v="2"/>
    <x v="5"/>
    <n v="7"/>
    <n v="48.69"/>
    <n v="0.16"/>
    <n v="286.29719999999998"/>
    <n v="41.219264567037129"/>
    <x v="1"/>
    <n v="11"/>
    <x v="6"/>
    <n v="0.1439736908605363"/>
    <n v="4.6944224393392605E-4"/>
    <x v="0"/>
    <s v="Nov-2024"/>
    <n v="202411"/>
  </r>
  <r>
    <s v="9c65c97f-3b6f-4d4d-acd7-7ae12f07d3e3"/>
    <x v="568"/>
    <x v="7340"/>
    <x v="1"/>
    <x v="2"/>
    <x v="8"/>
    <n v="2"/>
    <n v="79.489999999999995"/>
    <n v="0.02"/>
    <n v="155.8004"/>
    <n v="8.0081778410695641"/>
    <x v="1"/>
    <n v="11"/>
    <x v="6"/>
    <n v="5.1400239287380294E-2"/>
    <n v="1.2580198767140523E-4"/>
    <x v="0"/>
    <s v="Nov-2024"/>
    <n v="202411"/>
  </r>
  <r>
    <s v="23a1f10f-bf17-4afb-9294-2da704adf29d"/>
    <x v="563"/>
    <x v="7341"/>
    <x v="1"/>
    <x v="0"/>
    <x v="8"/>
    <n v="1"/>
    <n v="276.81"/>
    <n v="0.19"/>
    <n v="224.21610000000001"/>
    <n v="34.995312826036482"/>
    <x v="1"/>
    <n v="11"/>
    <x v="6"/>
    <n v="0.15607850116934724"/>
    <n v="6.8639138759437886E-4"/>
    <x v="0"/>
    <s v="Nov-2024"/>
    <n v="202411"/>
  </r>
  <r>
    <s v="fb78e37e-73c7-421e-8c98-738e566167ce"/>
    <x v="557"/>
    <x v="7342"/>
    <x v="3"/>
    <x v="2"/>
    <x v="7"/>
    <n v="9"/>
    <n v="167.09"/>
    <n v="0.06"/>
    <n v="1413.5814"/>
    <n v="102.47274084842689"/>
    <x v="1"/>
    <n v="11"/>
    <x v="6"/>
    <n v="7.249157413108781E-2"/>
    <n v="3.9898657410178145E-5"/>
    <x v="0"/>
    <s v="Nov-2024"/>
    <n v="202411"/>
  </r>
  <r>
    <s v="3fa1cbc8-6731-4475-887f-5bc16f36dc64"/>
    <x v="556"/>
    <x v="7343"/>
    <x v="3"/>
    <x v="0"/>
    <x v="8"/>
    <n v="7"/>
    <n v="634.54"/>
    <n v="0.14000000000000001"/>
    <n v="3819.9308000000001"/>
    <n v="579.1393904693648"/>
    <x v="1"/>
    <n v="11"/>
    <x v="6"/>
    <n v="0.15160991672136176"/>
    <n v="3.1518895577898955E-5"/>
    <x v="0"/>
    <s v="Nov-2024"/>
    <n v="202411"/>
  </r>
  <r>
    <s v="967de0b0-9653-418c-ad79-7e76e965459d"/>
    <x v="540"/>
    <x v="7344"/>
    <x v="1"/>
    <x v="0"/>
    <x v="2"/>
    <n v="7"/>
    <n v="550.88"/>
    <n v="0.26"/>
    <n v="2853.5583999999999"/>
    <n v="233.61588021818571"/>
    <x v="1"/>
    <n v="11"/>
    <x v="6"/>
    <n v="8.1868266729072631E-2"/>
    <n v="6.7424588191361364E-5"/>
    <x v="0"/>
    <s v="Nov-2024"/>
    <n v="202411"/>
  </r>
  <r>
    <s v="7c629330-d7c6-424c-8414-ca8606eee891"/>
    <x v="563"/>
    <x v="7345"/>
    <x v="3"/>
    <x v="1"/>
    <x v="4"/>
    <n v="5"/>
    <n v="673.67"/>
    <n v="0.14000000000000001"/>
    <n v="2896.7809999999999"/>
    <n v="212.9088704701785"/>
    <x v="1"/>
    <n v="11"/>
    <x v="6"/>
    <n v="7.3498435149284155E-2"/>
    <n v="4.1563376727477849E-5"/>
    <x v="0"/>
    <s v="Nov-2024"/>
    <n v="202411"/>
  </r>
  <r>
    <s v="b6024896-cf37-48a3-98ae-4a696561f0d7"/>
    <x v="556"/>
    <x v="7346"/>
    <x v="1"/>
    <x v="1"/>
    <x v="5"/>
    <n v="2"/>
    <n v="342.96"/>
    <n v="0.23"/>
    <n v="528.15840000000003"/>
    <n v="113.44768922858751"/>
    <x v="1"/>
    <n v="11"/>
    <x v="6"/>
    <n v="0.21479860819895602"/>
    <n v="3.3531607184511319E-4"/>
    <x v="0"/>
    <s v="Nov-2024"/>
    <n v="202411"/>
  </r>
  <r>
    <s v="9aa196f4-91c3-458e-8b65-35a1d4be11cd"/>
    <x v="552"/>
    <x v="7347"/>
    <x v="1"/>
    <x v="0"/>
    <x v="9"/>
    <n v="7"/>
    <n v="94.07"/>
    <n v="0.06"/>
    <n v="618.98059999999998"/>
    <n v="69.005876234254984"/>
    <x v="1"/>
    <n v="11"/>
    <x v="6"/>
    <n v="0.11148310017188744"/>
    <n v="9.1117556834576077E-5"/>
    <x v="0"/>
    <s v="Nov-2024"/>
    <n v="202411"/>
  </r>
  <r>
    <s v="be7dbb7e-9a6c-4344-99b6-15d280b16736"/>
    <x v="565"/>
    <x v="7348"/>
    <x v="1"/>
    <x v="0"/>
    <x v="5"/>
    <n v="3"/>
    <n v="148.93"/>
    <n v="0.11"/>
    <n v="397.6431"/>
    <n v="111.3851372718763"/>
    <x v="1"/>
    <n v="11"/>
    <x v="6"/>
    <n v="0.28011334101327623"/>
    <n v="2.462006759327648E-4"/>
    <x v="0"/>
    <s v="Nov-2024"/>
    <n v="202411"/>
  </r>
  <r>
    <s v="96940a99-c062-4b43-bb9b-f10734546a62"/>
    <x v="545"/>
    <x v="7349"/>
    <x v="0"/>
    <x v="0"/>
    <x v="0"/>
    <n v="1"/>
    <n v="924.92"/>
    <n v="0.03"/>
    <n v="897.17239999999993"/>
    <n v="95.208558137629339"/>
    <x v="1"/>
    <n v="11"/>
    <x v="6"/>
    <n v="0.10612069445920243"/>
    <n v="3.2435237642174456E-5"/>
    <x v="0"/>
    <s v="Nov-2024"/>
    <n v="202411"/>
  </r>
  <r>
    <s v="27e5a1df-220a-4f64-822d-0571b92602c1"/>
    <x v="543"/>
    <x v="7350"/>
    <x v="1"/>
    <x v="2"/>
    <x v="8"/>
    <n v="7"/>
    <n v="130.99"/>
    <n v="0.14000000000000001"/>
    <n v="788.5598"/>
    <n v="116.33431043401249"/>
    <x v="1"/>
    <n v="11"/>
    <x v="6"/>
    <n v="0.14752756916344517"/>
    <n v="1.5268341094740057E-4"/>
    <x v="0"/>
    <s v="Nov-2024"/>
    <n v="202411"/>
  </r>
  <r>
    <s v="93873aaa-41ab-476d-95db-4548144d0f0a"/>
    <x v="542"/>
    <x v="7351"/>
    <x v="3"/>
    <x v="2"/>
    <x v="4"/>
    <n v="7"/>
    <n v="939.57"/>
    <n v="0.06"/>
    <n v="6182.3706000000002"/>
    <n v="1701.142778998166"/>
    <x v="1"/>
    <n v="11"/>
    <x v="6"/>
    <n v="0.27516027250099923"/>
    <n v="9.1227141899257846E-6"/>
    <x v="0"/>
    <s v="Nov-2024"/>
    <n v="202411"/>
  </r>
  <r>
    <s v="2fe74aef-0b22-43f6-a826-befa2f753e8c"/>
    <x v="558"/>
    <x v="7352"/>
    <x v="0"/>
    <x v="2"/>
    <x v="0"/>
    <n v="1"/>
    <n v="743.26"/>
    <n v="0.09"/>
    <n v="676.36660000000006"/>
    <n v="137.05968352129341"/>
    <x v="1"/>
    <n v="11"/>
    <x v="6"/>
    <n v="0.20264111728948975"/>
    <n v="1.2108817910287113E-4"/>
    <x v="0"/>
    <s v="Nov-2024"/>
    <n v="202411"/>
  </r>
  <r>
    <s v="fe837895-4e44-4427-bc32-5a35e49c29ba"/>
    <x v="558"/>
    <x v="7353"/>
    <x v="0"/>
    <x v="2"/>
    <x v="3"/>
    <n v="8"/>
    <n v="529.53"/>
    <n v="0.08"/>
    <n v="3897.3407999999999"/>
    <n v="441.72528418174431"/>
    <x v="1"/>
    <n v="11"/>
    <x v="6"/>
    <n v="0.11334017394161279"/>
    <n v="1.8884671312295809E-5"/>
    <x v="0"/>
    <s v="Nov-2024"/>
    <n v="202411"/>
  </r>
  <r>
    <s v="79b655a4-164c-4109-b024-cd6a3cdf23e0"/>
    <x v="561"/>
    <x v="7354"/>
    <x v="1"/>
    <x v="1"/>
    <x v="3"/>
    <n v="1"/>
    <n v="925.88"/>
    <n v="0.03"/>
    <n v="898.10359999999991"/>
    <n v="150.3888069015851"/>
    <x v="1"/>
    <n v="11"/>
    <x v="6"/>
    <n v="0.16745151327929775"/>
    <n v="3.2401607119713136E-5"/>
    <x v="0"/>
    <s v="Nov-2024"/>
    <n v="202411"/>
  </r>
  <r>
    <s v="a84f38ae-765a-499d-975d-569dafbbd6d0"/>
    <x v="548"/>
    <x v="7355"/>
    <x v="2"/>
    <x v="0"/>
    <x v="4"/>
    <n v="3"/>
    <n v="471.98"/>
    <n v="0.17"/>
    <n v="1175.2302"/>
    <n v="263.27625150244978"/>
    <x v="1"/>
    <n v="11"/>
    <x v="6"/>
    <n v="0.224021005844174"/>
    <n v="1.2006158453041797E-4"/>
    <x v="0"/>
    <s v="Nov-2024"/>
    <n v="202411"/>
  </r>
  <r>
    <s v="fa70d101-26bd-4b76-b9b2-d9e56693514b"/>
    <x v="543"/>
    <x v="7356"/>
    <x v="1"/>
    <x v="2"/>
    <x v="8"/>
    <n v="2"/>
    <n v="532.69000000000005"/>
    <n v="0.2"/>
    <n v="852.30400000000009"/>
    <n v="169.70473762859359"/>
    <x v="1"/>
    <n v="11"/>
    <x v="6"/>
    <n v="0.19911291936749514"/>
    <n v="1.8772644502431057E-4"/>
    <x v="0"/>
    <s v="Nov-2024"/>
    <n v="202411"/>
  </r>
  <r>
    <s v="94417b42-eb1d-40f8-96b9-3d3fc285e74b"/>
    <x v="566"/>
    <x v="7357"/>
    <x v="3"/>
    <x v="1"/>
    <x v="7"/>
    <n v="2"/>
    <n v="662.49"/>
    <n v="0.24"/>
    <n v="1006.9848"/>
    <n v="232.59863009123339"/>
    <x v="1"/>
    <n v="11"/>
    <x v="6"/>
    <n v="0.23098524435645246"/>
    <n v="1.8113480958203141E-4"/>
    <x v="0"/>
    <s v="Nov-2024"/>
    <n v="202411"/>
  </r>
  <r>
    <s v="1815fae1-53e6-42c4-a0d4-c27a9306bc5f"/>
    <x v="541"/>
    <x v="7358"/>
    <x v="2"/>
    <x v="1"/>
    <x v="2"/>
    <n v="8"/>
    <n v="424"/>
    <n v="0.24"/>
    <n v="2577.92"/>
    <n v="726.3573421039257"/>
    <x v="1"/>
    <n v="11"/>
    <x v="6"/>
    <n v="0.28176100969150542"/>
    <n v="7.0754716981132079E-5"/>
    <x v="0"/>
    <s v="Nov-2024"/>
    <n v="202411"/>
  </r>
  <r>
    <s v="2e264a30-876d-4d95-b7e2-37fdfc04ba6a"/>
    <x v="559"/>
    <x v="4556"/>
    <x v="1"/>
    <x v="0"/>
    <x v="5"/>
    <n v="5"/>
    <n v="343.23"/>
    <n v="0"/>
    <n v="1716.15"/>
    <n v="163.58352959065871"/>
    <x v="1"/>
    <n v="11"/>
    <x v="6"/>
    <n v="9.5320065023837483E-2"/>
    <n v="0"/>
    <x v="1"/>
    <s v="Nov-2024"/>
    <n v="202411"/>
  </r>
  <r>
    <s v="1bbd1410-13be-4788-ac47-3a305eb18116"/>
    <x v="544"/>
    <x v="7359"/>
    <x v="0"/>
    <x v="1"/>
    <x v="6"/>
    <n v="7"/>
    <n v="710.97"/>
    <n v="0.15"/>
    <n v="4230.2714999999998"/>
    <n v="961.79838887073868"/>
    <x v="1"/>
    <n v="11"/>
    <x v="6"/>
    <n v="0.22736091262008568"/>
    <n v="3.0139909459711981E-5"/>
    <x v="0"/>
    <s v="Nov-2024"/>
    <n v="202411"/>
  </r>
  <r>
    <s v="7197d4b3-9d05-49c3-b1cd-a7ab703234a0"/>
    <x v="552"/>
    <x v="7360"/>
    <x v="0"/>
    <x v="1"/>
    <x v="0"/>
    <n v="5"/>
    <n v="953.39"/>
    <n v="0.22"/>
    <n v="3718.221"/>
    <n v="423.30928686771512"/>
    <x v="1"/>
    <n v="11"/>
    <x v="6"/>
    <n v="0.11384726374998019"/>
    <n v="4.6151102906470596E-5"/>
    <x v="0"/>
    <s v="Nov-2024"/>
    <n v="202411"/>
  </r>
  <r>
    <s v="71f222c6-15b4-4929-8345-5232828a22f5"/>
    <x v="554"/>
    <x v="7361"/>
    <x v="3"/>
    <x v="1"/>
    <x v="9"/>
    <n v="2"/>
    <n v="681.58"/>
    <n v="0.12"/>
    <n v="1199.5808"/>
    <n v="338.2551298007337"/>
    <x v="1"/>
    <n v="11"/>
    <x v="6"/>
    <n v="0.28197777907143373"/>
    <n v="8.8030752076058557E-5"/>
    <x v="0"/>
    <s v="Nov-2024"/>
    <n v="202411"/>
  </r>
  <r>
    <s v="7cd62bec-fae5-4d6f-a489-b2172aa2419e"/>
    <x v="562"/>
    <x v="7362"/>
    <x v="0"/>
    <x v="2"/>
    <x v="1"/>
    <n v="2"/>
    <n v="917.63"/>
    <n v="0.19"/>
    <n v="1486.5606"/>
    <n v="98.204392613899742"/>
    <x v="1"/>
    <n v="11"/>
    <x v="6"/>
    <n v="6.6061479507730628E-2"/>
    <n v="1.0352756557653957E-4"/>
    <x v="0"/>
    <s v="Nov-2024"/>
    <n v="202411"/>
  </r>
  <r>
    <s v="d44d26cd-ac5d-490d-8848-9225f9c6db0e"/>
    <x v="568"/>
    <x v="7363"/>
    <x v="2"/>
    <x v="1"/>
    <x v="5"/>
    <n v="8"/>
    <n v="783.33"/>
    <n v="0.11"/>
    <n v="5577.3096000000014"/>
    <n v="1360.601743532578"/>
    <x v="1"/>
    <n v="11"/>
    <x v="6"/>
    <n v="0.24395306000810457"/>
    <n v="1.7553266184111421E-5"/>
    <x v="0"/>
    <s v="Nov-2024"/>
    <n v="202411"/>
  </r>
  <r>
    <s v="93016116-5cc1-4384-9a0f-7c0e5af7fe1d"/>
    <x v="546"/>
    <x v="7364"/>
    <x v="1"/>
    <x v="0"/>
    <x v="9"/>
    <n v="4"/>
    <n v="150.16999999999999"/>
    <n v="0.18"/>
    <n v="492.55759999999998"/>
    <n v="121.06825859620351"/>
    <x v="1"/>
    <n v="11"/>
    <x v="6"/>
    <n v="0.24579512852142268"/>
    <n v="2.9966038489711661E-4"/>
    <x v="0"/>
    <s v="Nov-2024"/>
    <n v="202411"/>
  </r>
  <r>
    <s v="d6d5720f-3e21-47b1-868a-6447eb75fd43"/>
    <x v="567"/>
    <x v="7365"/>
    <x v="1"/>
    <x v="2"/>
    <x v="9"/>
    <n v="2"/>
    <n v="604.01"/>
    <n v="0.22"/>
    <n v="942.25560000000007"/>
    <n v="242.6001551306702"/>
    <x v="1"/>
    <n v="11"/>
    <x v="6"/>
    <n v="0.25746745907444879"/>
    <n v="1.8211619012930251E-4"/>
    <x v="0"/>
    <s v="Nov-2024"/>
    <n v="202411"/>
  </r>
  <r>
    <s v="fbee9fa1-512a-4942-b952-c1ea16f64c62"/>
    <x v="561"/>
    <x v="7366"/>
    <x v="2"/>
    <x v="2"/>
    <x v="7"/>
    <n v="3"/>
    <n v="951.45"/>
    <n v="0.17"/>
    <n v="2369.1104999999998"/>
    <n v="638.0028935683082"/>
    <x v="1"/>
    <n v="11"/>
    <x v="6"/>
    <n v="0.2693006061001833"/>
    <n v="5.9558218158249686E-5"/>
    <x v="0"/>
    <s v="Nov-2024"/>
    <n v="202411"/>
  </r>
  <r>
    <s v="34a21035-173f-4f24-aced-04cffbdbd26c"/>
    <x v="548"/>
    <x v="7367"/>
    <x v="3"/>
    <x v="2"/>
    <x v="1"/>
    <n v="6"/>
    <n v="996.51"/>
    <n v="0.12"/>
    <n v="5261.5727999999999"/>
    <n v="1480.404712043985"/>
    <x v="1"/>
    <n v="11"/>
    <x v="6"/>
    <n v="0.28136163240846634"/>
    <n v="2.0070044455148468E-5"/>
    <x v="0"/>
    <s v="Nov-2024"/>
    <n v="202411"/>
  </r>
  <r>
    <s v="8bfc8456-896a-4874-91f4-4733dd23c726"/>
    <x v="556"/>
    <x v="7368"/>
    <x v="3"/>
    <x v="1"/>
    <x v="9"/>
    <n v="9"/>
    <n v="864.4"/>
    <n v="0.26"/>
    <n v="5756.9040000000005"/>
    <n v="1003.871928841318"/>
    <x v="1"/>
    <n v="11"/>
    <x v="6"/>
    <n v="0.1743770486430411"/>
    <n v="3.3420741426294412E-5"/>
    <x v="0"/>
    <s v="Nov-2024"/>
    <n v="202411"/>
  </r>
  <r>
    <s v="d087b9cc-906c-47ec-b53d-f560e0da546f"/>
    <x v="554"/>
    <x v="7369"/>
    <x v="3"/>
    <x v="2"/>
    <x v="2"/>
    <n v="9"/>
    <n v="902.84"/>
    <n v="0.13"/>
    <n v="7069.2371999999996"/>
    <n v="881.62886201522997"/>
    <x v="1"/>
    <n v="11"/>
    <x v="6"/>
    <n v="0.12471343612790783"/>
    <n v="1.599889730677024E-5"/>
    <x v="0"/>
    <s v="Nov-2024"/>
    <n v="202411"/>
  </r>
  <r>
    <s v="7164ee2e-a0ad-4235-8658-47e3e598a726"/>
    <x v="560"/>
    <x v="7370"/>
    <x v="1"/>
    <x v="1"/>
    <x v="8"/>
    <n v="1"/>
    <n v="126.32"/>
    <n v="0.13"/>
    <n v="109.8984"/>
    <n v="31.094524758764511"/>
    <x v="1"/>
    <n v="11"/>
    <x v="6"/>
    <n v="0.28293883039939172"/>
    <n v="1.0291323622545917E-3"/>
    <x v="0"/>
    <s v="Nov-2024"/>
    <n v="202411"/>
  </r>
  <r>
    <s v="529905d1-0398-4a21-8daf-27d6bccf2f06"/>
    <x v="540"/>
    <x v="7371"/>
    <x v="2"/>
    <x v="0"/>
    <x v="1"/>
    <n v="7"/>
    <n v="461.44"/>
    <n v="0.28999999999999998"/>
    <n v="2293.3568"/>
    <n v="333.18563710589058"/>
    <x v="1"/>
    <n v="11"/>
    <x v="6"/>
    <n v="0.14528294816833148"/>
    <n v="8.9781058054289674E-5"/>
    <x v="0"/>
    <s v="Nov-2024"/>
    <n v="202411"/>
  </r>
  <r>
    <s v="f7d57799-d216-48f2-a393-0387fd48c23d"/>
    <x v="557"/>
    <x v="7372"/>
    <x v="0"/>
    <x v="1"/>
    <x v="8"/>
    <n v="2"/>
    <n v="631.46"/>
    <n v="0.2"/>
    <n v="1010.336"/>
    <n v="136.48519004562939"/>
    <x v="1"/>
    <n v="11"/>
    <x v="6"/>
    <n v="0.1350889110609039"/>
    <n v="1.5836315839483104E-4"/>
    <x v="0"/>
    <s v="Nov-2024"/>
    <n v="202411"/>
  </r>
  <r>
    <s v="f8760a96-dfe9-4452-8edf-ddcf551d1b7a"/>
    <x v="566"/>
    <x v="7373"/>
    <x v="0"/>
    <x v="0"/>
    <x v="2"/>
    <n v="5"/>
    <n v="945.85"/>
    <n v="0.19"/>
    <n v="3830.6925000000001"/>
    <n v="430.08572783657701"/>
    <x v="1"/>
    <n v="11"/>
    <x v="6"/>
    <n v="0.1122736235906633"/>
    <n v="4.017550351535656E-5"/>
    <x v="0"/>
    <s v="Nov-2024"/>
    <n v="202411"/>
  </r>
  <r>
    <s v="025de97a-d330-44b4-95e1-059a129fa232"/>
    <x v="546"/>
    <x v="7374"/>
    <x v="0"/>
    <x v="2"/>
    <x v="7"/>
    <n v="9"/>
    <n v="703.84"/>
    <n v="0.13"/>
    <n v="5511.0672000000004"/>
    <n v="1233.843616345644"/>
    <x v="1"/>
    <n v="11"/>
    <x v="6"/>
    <n v="0.2238846981117639"/>
    <n v="2.0522340936071327E-5"/>
    <x v="0"/>
    <s v="Nov-2024"/>
    <n v="202411"/>
  </r>
  <r>
    <s v="81f2fb05-2c69-4acd-acef-671e8b9f235e"/>
    <x v="544"/>
    <x v="7375"/>
    <x v="0"/>
    <x v="0"/>
    <x v="7"/>
    <n v="8"/>
    <n v="790.98"/>
    <n v="7.0000000000000007E-2"/>
    <n v="5884.8912"/>
    <n v="826.59030104623662"/>
    <x v="1"/>
    <n v="11"/>
    <x v="6"/>
    <n v="0.14045974223724589"/>
    <n v="1.106222660497105E-5"/>
    <x v="0"/>
    <s v="Nov-2024"/>
    <n v="202411"/>
  </r>
  <r>
    <s v="f742ed27-1588-4fdd-8152-61fc8ed3d98d"/>
    <x v="553"/>
    <x v="7376"/>
    <x v="0"/>
    <x v="1"/>
    <x v="0"/>
    <n v="6"/>
    <n v="805.28"/>
    <n v="0.2"/>
    <n v="3865.344000000001"/>
    <n v="768.19400217064072"/>
    <x v="1"/>
    <n v="11"/>
    <x v="6"/>
    <n v="0.19873884502146266"/>
    <n v="4.1393469766209685E-5"/>
    <x v="0"/>
    <s v="Nov-2024"/>
    <n v="202411"/>
  </r>
  <r>
    <s v="b12aca8f-58e7-409a-add9-ec2b89364762"/>
    <x v="549"/>
    <x v="7377"/>
    <x v="3"/>
    <x v="1"/>
    <x v="0"/>
    <n v="6"/>
    <n v="83.18"/>
    <n v="0.19"/>
    <n v="404.25479999999999"/>
    <n v="41.472848244087793"/>
    <x v="1"/>
    <n v="11"/>
    <x v="6"/>
    <n v="0.10259086161521841"/>
    <n v="3.8070048889957521E-4"/>
    <x v="0"/>
    <s v="Nov-2024"/>
    <n v="202411"/>
  </r>
  <r>
    <s v="efa6b10e-fd4c-4ad7-b2b5-5e524464de14"/>
    <x v="544"/>
    <x v="7378"/>
    <x v="2"/>
    <x v="2"/>
    <x v="3"/>
    <n v="3"/>
    <n v="64.680000000000007"/>
    <n v="0.15"/>
    <n v="164.934"/>
    <n v="15.64362471947299"/>
    <x v="1"/>
    <n v="11"/>
    <x v="6"/>
    <n v="9.4847785899044412E-2"/>
    <n v="7.7303648732220153E-4"/>
    <x v="0"/>
    <s v="Nov-2024"/>
    <n v="202411"/>
  </r>
  <r>
    <s v="0d1fbc5a-676d-43e4-828f-0f4c9c1f350d"/>
    <x v="562"/>
    <x v="6897"/>
    <x v="3"/>
    <x v="2"/>
    <x v="8"/>
    <n v="3"/>
    <n v="688.35"/>
    <n v="0.11"/>
    <n v="1837.8945000000001"/>
    <n v="263.38773102960653"/>
    <x v="1"/>
    <n v="11"/>
    <x v="6"/>
    <n v="0.1433094941138387"/>
    <n v="5.3267475363792637E-5"/>
    <x v="0"/>
    <s v="Nov-2024"/>
    <n v="202411"/>
  </r>
  <r>
    <s v="fb037b1f-c7c3-41d3-8126-088f38a7d6c9"/>
    <x v="541"/>
    <x v="7379"/>
    <x v="0"/>
    <x v="0"/>
    <x v="1"/>
    <n v="7"/>
    <n v="792.83"/>
    <n v="0.09"/>
    <n v="5050.3271000000004"/>
    <n v="679.56989980517687"/>
    <x v="1"/>
    <n v="11"/>
    <x v="6"/>
    <n v="0.13455958126062306"/>
    <n v="1.6216771384966331E-5"/>
    <x v="0"/>
    <s v="Nov-2024"/>
    <n v="202411"/>
  </r>
  <r>
    <s v="0304e1b4-b717-4725-9caa-baa6bd20e1e6"/>
    <x v="556"/>
    <x v="7380"/>
    <x v="3"/>
    <x v="0"/>
    <x v="7"/>
    <n v="6"/>
    <n v="88.52"/>
    <n v="0.12"/>
    <n v="467.38560000000001"/>
    <n v="102.87348527626339"/>
    <x v="1"/>
    <n v="11"/>
    <x v="6"/>
    <n v="0.22010409665223618"/>
    <n v="2.2593764121102574E-4"/>
    <x v="0"/>
    <s v="Nov-2024"/>
    <n v="202411"/>
  </r>
  <r>
    <s v="12136e5c-c287-470d-b445-3586d9f12f1f"/>
    <x v="553"/>
    <x v="3284"/>
    <x v="2"/>
    <x v="1"/>
    <x v="4"/>
    <n v="5"/>
    <n v="228.11"/>
    <n v="0.27"/>
    <n v="832.6015000000001"/>
    <n v="98.359141138509614"/>
    <x v="1"/>
    <n v="11"/>
    <x v="6"/>
    <n v="0.11813471527316441"/>
    <n v="2.3672789443689445E-4"/>
    <x v="0"/>
    <s v="Nov-2024"/>
    <n v="202411"/>
  </r>
  <r>
    <s v="82263fe3-3382-4a7c-a158-319dafe95bc9"/>
    <x v="547"/>
    <x v="7381"/>
    <x v="3"/>
    <x v="0"/>
    <x v="8"/>
    <n v="4"/>
    <n v="383.2"/>
    <n v="0.04"/>
    <n v="1471.4880000000001"/>
    <n v="333.41348928406279"/>
    <x v="1"/>
    <n v="11"/>
    <x v="6"/>
    <n v="0.22658254045161277"/>
    <n v="2.6096033402922757E-5"/>
    <x v="0"/>
    <s v="Nov-2024"/>
    <n v="202411"/>
  </r>
  <r>
    <s v="300c2098-41c5-4735-aaa8-a46c11dc7051"/>
    <x v="556"/>
    <x v="7382"/>
    <x v="2"/>
    <x v="0"/>
    <x v="8"/>
    <n v="1"/>
    <n v="406.64"/>
    <n v="0.25"/>
    <n v="304.98"/>
    <n v="75.22002986251951"/>
    <x v="1"/>
    <n v="11"/>
    <x v="6"/>
    <n v="0.24663922179329631"/>
    <n v="6.1479441274837692E-4"/>
    <x v="0"/>
    <s v="Nov-2024"/>
    <n v="202411"/>
  </r>
  <r>
    <s v="75f1aeaa-c0bf-4722-aa2e-57538b13129a"/>
    <x v="556"/>
    <x v="7383"/>
    <x v="1"/>
    <x v="0"/>
    <x v="2"/>
    <n v="6"/>
    <n v="657.11"/>
    <n v="0.17"/>
    <n v="3272.407799999999"/>
    <n v="603.91799195714066"/>
    <x v="1"/>
    <n v="11"/>
    <x v="6"/>
    <n v="0.18454851255309343"/>
    <n v="4.3118097933882205E-5"/>
    <x v="0"/>
    <s v="Nov-2024"/>
    <n v="202411"/>
  </r>
  <r>
    <s v="9106a024-7835-4e0e-9b43-76295d313f03"/>
    <x v="548"/>
    <x v="7384"/>
    <x v="1"/>
    <x v="0"/>
    <x v="3"/>
    <n v="8"/>
    <n v="992.23"/>
    <n v="0.26"/>
    <n v="5874.0015999999996"/>
    <n v="1444.628250571807"/>
    <x v="1"/>
    <n v="11"/>
    <x v="6"/>
    <n v="0.24593596477260188"/>
    <n v="3.2754502484303032E-5"/>
    <x v="0"/>
    <s v="Nov-2024"/>
    <n v="202411"/>
  </r>
  <r>
    <s v="608858ed-5eee-488f-bbbd-63919b2774c6"/>
    <x v="545"/>
    <x v="7385"/>
    <x v="2"/>
    <x v="0"/>
    <x v="4"/>
    <n v="5"/>
    <n v="165.83"/>
    <n v="0.14000000000000001"/>
    <n v="713.06900000000007"/>
    <n v="146.40265846778701"/>
    <x v="1"/>
    <n v="11"/>
    <x v="6"/>
    <n v="0.20531345279038493"/>
    <n v="1.6884761502743774E-4"/>
    <x v="0"/>
    <s v="Nov-2024"/>
    <n v="202411"/>
  </r>
  <r>
    <s v="f71a0408-e3e7-4101-aac6-7daca681caf7"/>
    <x v="550"/>
    <x v="7386"/>
    <x v="1"/>
    <x v="2"/>
    <x v="1"/>
    <n v="7"/>
    <n v="913.48"/>
    <n v="0.28999999999999998"/>
    <n v="4539.9956000000002"/>
    <n v="305.36536785051948"/>
    <x v="1"/>
    <n v="11"/>
    <x v="6"/>
    <n v="6.7261159427229281E-2"/>
    <n v="4.5352466861421622E-5"/>
    <x v="0"/>
    <s v="Nov-2024"/>
    <n v="202411"/>
  </r>
  <r>
    <s v="2dcffa87-4616-4b68-b5e1-7a38295be238"/>
    <x v="547"/>
    <x v="7387"/>
    <x v="1"/>
    <x v="0"/>
    <x v="1"/>
    <n v="4"/>
    <n v="30.37"/>
    <n v="0.18"/>
    <n v="99.613600000000005"/>
    <n v="17.322155086448959"/>
    <x v="1"/>
    <n v="11"/>
    <x v="6"/>
    <n v="0.17389347525286666"/>
    <n v="1.481725386894962E-3"/>
    <x v="0"/>
    <s v="Nov-2024"/>
    <n v="202411"/>
  </r>
  <r>
    <s v="4c23d2e6-9074-4584-9a1b-7cf6f4aa8b50"/>
    <x v="559"/>
    <x v="7388"/>
    <x v="1"/>
    <x v="1"/>
    <x v="5"/>
    <n v="8"/>
    <n v="612.4"/>
    <n v="0.22"/>
    <n v="3821.3760000000002"/>
    <n v="735.20475201444833"/>
    <x v="1"/>
    <n v="11"/>
    <x v="6"/>
    <n v="0.19239267531236087"/>
    <n v="4.4905290659699547E-5"/>
    <x v="0"/>
    <s v="Nov-2024"/>
    <n v="202411"/>
  </r>
  <r>
    <s v="37c60baa-184e-4030-9d34-1dba011ed7a1"/>
    <x v="545"/>
    <x v="7389"/>
    <x v="0"/>
    <x v="1"/>
    <x v="3"/>
    <n v="7"/>
    <n v="810.21"/>
    <n v="0.22"/>
    <n v="4423.7466000000004"/>
    <n v="733.94564476713515"/>
    <x v="1"/>
    <n v="11"/>
    <x v="6"/>
    <n v="0.16591041737497692"/>
    <n v="3.8790648632541476E-5"/>
    <x v="0"/>
    <s v="Nov-2024"/>
    <n v="202411"/>
  </r>
  <r>
    <s v="41b59a75-012e-488d-903a-f0325cc95793"/>
    <x v="562"/>
    <x v="7390"/>
    <x v="1"/>
    <x v="2"/>
    <x v="0"/>
    <n v="5"/>
    <n v="270.33"/>
    <n v="0.23"/>
    <n v="1040.7705000000001"/>
    <n v="79.788612711983376"/>
    <x v="1"/>
    <n v="11"/>
    <x v="6"/>
    <n v="7.6663022935395814E-2"/>
    <n v="1.7016239411090151E-4"/>
    <x v="0"/>
    <s v="Nov-2024"/>
    <n v="202411"/>
  </r>
  <r>
    <s v="eb100305-14cf-4b9a-a53a-fb04d4e728f0"/>
    <x v="540"/>
    <x v="7391"/>
    <x v="1"/>
    <x v="2"/>
    <x v="6"/>
    <n v="2"/>
    <n v="859.34"/>
    <n v="0.04"/>
    <n v="1649.9328"/>
    <n v="175.31632369968929"/>
    <x v="1"/>
    <n v="11"/>
    <x v="6"/>
    <n v="0.10625664493710853"/>
    <n v="2.3273675146042313E-5"/>
    <x v="0"/>
    <s v="Nov-2024"/>
    <n v="202411"/>
  </r>
  <r>
    <s v="30b96fa6-4a50-4141-9ac2-36848e723d95"/>
    <x v="559"/>
    <x v="7392"/>
    <x v="1"/>
    <x v="1"/>
    <x v="7"/>
    <n v="5"/>
    <n v="128.38999999999999"/>
    <n v="0.21"/>
    <n v="507.14049999999997"/>
    <n v="118.8839829346098"/>
    <x v="1"/>
    <n v="11"/>
    <x v="6"/>
    <n v="0.23442021083823875"/>
    <n v="3.2712828101877096E-4"/>
    <x v="0"/>
    <s v="Nov-2024"/>
    <n v="202411"/>
  </r>
  <r>
    <s v="1efdecbc-213b-4823-ac66-48962e7209c2"/>
    <x v="556"/>
    <x v="7393"/>
    <x v="2"/>
    <x v="2"/>
    <x v="7"/>
    <n v="3"/>
    <n v="790.91"/>
    <n v="0.25"/>
    <n v="1779.5474999999999"/>
    <n v="447.38749292777811"/>
    <x v="1"/>
    <n v="11"/>
    <x v="6"/>
    <n v="0.2514051987529291"/>
    <n v="1.0536386356644035E-4"/>
    <x v="0"/>
    <s v="Nov-2024"/>
    <n v="202411"/>
  </r>
  <r>
    <s v="a3e7cd3a-d9c4-4ac5-9202-000dc7a336cc"/>
    <x v="547"/>
    <x v="7394"/>
    <x v="1"/>
    <x v="1"/>
    <x v="6"/>
    <n v="2"/>
    <n v="566.35"/>
    <n v="7.0000000000000007E-2"/>
    <n v="1053.4110000000001"/>
    <n v="276.44545483048381"/>
    <x v="1"/>
    <n v="11"/>
    <x v="6"/>
    <n v="0.26242886663465997"/>
    <n v="6.1799240752185043E-5"/>
    <x v="0"/>
    <s v="Nov-2024"/>
    <n v="202411"/>
  </r>
  <r>
    <s v="a935fe35-5006-4b9c-97da-154d0825fca2"/>
    <x v="565"/>
    <x v="7395"/>
    <x v="3"/>
    <x v="1"/>
    <x v="2"/>
    <n v="2"/>
    <n v="758.33"/>
    <n v="0.28999999999999998"/>
    <n v="1076.8286000000001"/>
    <n v="252.60687691897641"/>
    <x v="1"/>
    <n v="11"/>
    <x v="6"/>
    <n v="0.23458410829632162"/>
    <n v="1.9120963169068874E-4"/>
    <x v="0"/>
    <s v="Nov-2024"/>
    <n v="202411"/>
  </r>
  <r>
    <s v="f4915454-c5b2-4a9b-a600-af99faae0bd0"/>
    <x v="544"/>
    <x v="7396"/>
    <x v="0"/>
    <x v="0"/>
    <x v="3"/>
    <n v="1"/>
    <n v="788.08"/>
    <n v="0.24"/>
    <n v="598.94080000000008"/>
    <n v="85.977535757072772"/>
    <x v="1"/>
    <n v="11"/>
    <x v="6"/>
    <n v="0.14354930530208121"/>
    <n v="3.0453761039488374E-4"/>
    <x v="0"/>
    <s v="Nov-2024"/>
    <n v="202411"/>
  </r>
  <r>
    <s v="75b62588-385c-4ba0-8fae-443a2c49c1cc"/>
    <x v="558"/>
    <x v="7397"/>
    <x v="2"/>
    <x v="2"/>
    <x v="6"/>
    <n v="2"/>
    <n v="77.86"/>
    <n v="0.28999999999999998"/>
    <n v="110.5612"/>
    <n v="25.579684176917901"/>
    <x v="1"/>
    <n v="11"/>
    <x v="6"/>
    <n v="0.23136221546906058"/>
    <n v="1.862316979193424E-3"/>
    <x v="0"/>
    <s v="Nov-2024"/>
    <n v="202411"/>
  </r>
  <r>
    <s v="c84892bb-7432-4b68-8e15-73052809c260"/>
    <x v="560"/>
    <x v="7398"/>
    <x v="1"/>
    <x v="1"/>
    <x v="1"/>
    <n v="9"/>
    <n v="832.38"/>
    <n v="0.04"/>
    <n v="7191.7631999999994"/>
    <n v="1767.0737127198061"/>
    <x v="1"/>
    <n v="11"/>
    <x v="6"/>
    <n v="0.24570799449011421"/>
    <n v="5.3394416545861796E-6"/>
    <x v="0"/>
    <s v="Nov-2024"/>
    <n v="202411"/>
  </r>
  <r>
    <s v="cd3a569f-5759-454a-9a88-2db468c204b0"/>
    <x v="568"/>
    <x v="7399"/>
    <x v="3"/>
    <x v="1"/>
    <x v="5"/>
    <n v="4"/>
    <n v="98.53"/>
    <n v="0.03"/>
    <n v="382.29640000000001"/>
    <n v="20.766547137573959"/>
    <x v="1"/>
    <n v="11"/>
    <x v="6"/>
    <n v="5.4320540652681944E-2"/>
    <n v="7.6118948543590779E-5"/>
    <x v="0"/>
    <s v="Nov-2024"/>
    <n v="202411"/>
  </r>
  <r>
    <s v="b86d194b-5804-4cd3-8ce3-c2cd836ab47c"/>
    <x v="560"/>
    <x v="7400"/>
    <x v="3"/>
    <x v="2"/>
    <x v="7"/>
    <n v="6"/>
    <n v="224.83"/>
    <n v="0.2"/>
    <n v="1079.184"/>
    <n v="162.97965824092881"/>
    <x v="1"/>
    <n v="11"/>
    <x v="6"/>
    <n v="0.1510211958673672"/>
    <n v="1.4826016694094798E-4"/>
    <x v="0"/>
    <s v="Nov-2024"/>
    <n v="202411"/>
  </r>
  <r>
    <s v="2aae69e4-54db-4cb7-90ea-e6a7411b2e4b"/>
    <x v="564"/>
    <x v="7401"/>
    <x v="3"/>
    <x v="2"/>
    <x v="5"/>
    <n v="1"/>
    <n v="460.06"/>
    <n v="0.13"/>
    <n v="400.25220000000002"/>
    <n v="44.809816248679958"/>
    <x v="1"/>
    <n v="11"/>
    <x v="6"/>
    <n v="0.11195395365392109"/>
    <n v="2.8257183845585359E-4"/>
    <x v="0"/>
    <s v="Nov-2024"/>
    <n v="202411"/>
  </r>
  <r>
    <s v="48a09262-53c8-4af0-8f50-acbe25dd75c4"/>
    <x v="546"/>
    <x v="7402"/>
    <x v="3"/>
    <x v="1"/>
    <x v="5"/>
    <n v="2"/>
    <n v="668.84"/>
    <n v="0.1"/>
    <n v="1203.912"/>
    <n v="93.423098711634367"/>
    <x v="1"/>
    <n v="11"/>
    <x v="6"/>
    <n v="7.7599607539117779E-2"/>
    <n v="7.4756294479995212E-5"/>
    <x v="0"/>
    <s v="Nov-2024"/>
    <n v="202411"/>
  </r>
  <r>
    <s v="b51f4726-ed85-49d5-812b-e65ad6b041c0"/>
    <x v="541"/>
    <x v="7403"/>
    <x v="3"/>
    <x v="0"/>
    <x v="3"/>
    <n v="2"/>
    <n v="718.9"/>
    <n v="0.16"/>
    <n v="1207.752"/>
    <n v="219.24131393853619"/>
    <x v="1"/>
    <n v="11"/>
    <x v="6"/>
    <n v="0.18152842134687933"/>
    <n v="1.1128112393935179E-4"/>
    <x v="0"/>
    <s v="Nov-2024"/>
    <n v="202411"/>
  </r>
  <r>
    <s v="bbdaaa2a-a72b-48ee-9a4d-f012e9298e16"/>
    <x v="543"/>
    <x v="7404"/>
    <x v="0"/>
    <x v="1"/>
    <x v="2"/>
    <n v="6"/>
    <n v="617.11"/>
    <n v="0.05"/>
    <n v="3517.527"/>
    <n v="1030.8548794567309"/>
    <x v="1"/>
    <n v="11"/>
    <x v="6"/>
    <n v="0.29306239282789609"/>
    <n v="1.350380537235393E-5"/>
    <x v="0"/>
    <s v="Nov-2024"/>
    <n v="202411"/>
  </r>
  <r>
    <s v="4867af88-2891-4904-8731-205ca1b7250e"/>
    <x v="565"/>
    <x v="7405"/>
    <x v="2"/>
    <x v="2"/>
    <x v="1"/>
    <n v="2"/>
    <n v="555.73"/>
    <n v="0.26"/>
    <n v="822.48040000000003"/>
    <n v="65.748036496666245"/>
    <x v="1"/>
    <n v="11"/>
    <x v="6"/>
    <n v="7.9938727411213981E-2"/>
    <n v="2.3392654706422183E-4"/>
    <x v="0"/>
    <s v="Nov-2024"/>
    <n v="202411"/>
  </r>
  <r>
    <s v="9d7f4e82-44df-4162-a744-92bd73f517ec"/>
    <x v="550"/>
    <x v="7406"/>
    <x v="2"/>
    <x v="0"/>
    <x v="5"/>
    <n v="2"/>
    <n v="710.98"/>
    <n v="0.14000000000000001"/>
    <n v="1222.8856000000001"/>
    <n v="361.00294530588673"/>
    <x v="1"/>
    <n v="11"/>
    <x v="6"/>
    <n v="0.29520581917547045"/>
    <n v="9.8455652760977817E-5"/>
    <x v="0"/>
    <s v="Nov-2024"/>
    <n v="202411"/>
  </r>
  <r>
    <s v="afce5abf-3b0e-459b-860e-56f74062b752"/>
    <x v="561"/>
    <x v="7407"/>
    <x v="2"/>
    <x v="2"/>
    <x v="0"/>
    <n v="4"/>
    <n v="187.31"/>
    <n v="0.24"/>
    <n v="569.42240000000004"/>
    <n v="136.96191868987481"/>
    <x v="1"/>
    <n v="11"/>
    <x v="6"/>
    <n v="0.24052780271705995"/>
    <n v="3.2032459559019807E-4"/>
    <x v="0"/>
    <s v="Nov-2024"/>
    <n v="202411"/>
  </r>
  <r>
    <s v="8e021506-979a-4b10-9721-c689c0f8b2e7"/>
    <x v="550"/>
    <x v="3273"/>
    <x v="1"/>
    <x v="0"/>
    <x v="2"/>
    <n v="6"/>
    <n v="864.33"/>
    <n v="0.23"/>
    <n v="3993.2046"/>
    <n v="1066.667553327452"/>
    <x v="1"/>
    <n v="11"/>
    <x v="6"/>
    <n v="0.2671206863098004"/>
    <n v="4.4350344582894649E-5"/>
    <x v="0"/>
    <s v="Nov-2024"/>
    <n v="202411"/>
  </r>
  <r>
    <s v="2b75251c-e752-4cd2-b92b-37da9a05794b"/>
    <x v="555"/>
    <x v="7408"/>
    <x v="3"/>
    <x v="0"/>
    <x v="9"/>
    <n v="7"/>
    <n v="105.09"/>
    <n v="0.17"/>
    <n v="610.5729"/>
    <n v="100.4151102822089"/>
    <x v="1"/>
    <n v="11"/>
    <x v="6"/>
    <n v="0.16446047684430296"/>
    <n v="2.3109443606160706E-4"/>
    <x v="0"/>
    <s v="Nov-2024"/>
    <n v="202411"/>
  </r>
  <r>
    <s v="983dbcd1-8b6d-473e-9739-0847ebd1be3b"/>
    <x v="556"/>
    <x v="7409"/>
    <x v="0"/>
    <x v="0"/>
    <x v="4"/>
    <n v="2"/>
    <n v="38.1"/>
    <n v="0.08"/>
    <n v="70.103999999999999"/>
    <n v="19.283204066444672"/>
    <x v="1"/>
    <n v="11"/>
    <x v="6"/>
    <n v="0.27506567480378685"/>
    <n v="1.0498687664041995E-3"/>
    <x v="0"/>
    <s v="Nov-2024"/>
    <n v="202411"/>
  </r>
  <r>
    <s v="6816634c-4550-4a63-b128-c826b76b57f1"/>
    <x v="539"/>
    <x v="7410"/>
    <x v="0"/>
    <x v="0"/>
    <x v="1"/>
    <n v="8"/>
    <n v="850.41"/>
    <n v="0.03"/>
    <n v="6599.1815999999999"/>
    <n v="1354.990748308142"/>
    <x v="1"/>
    <n v="11"/>
    <x v="6"/>
    <n v="0.20532708909058389"/>
    <n v="4.4096377041662256E-6"/>
    <x v="0"/>
    <s v="Nov-2024"/>
    <n v="202411"/>
  </r>
  <r>
    <s v="27f9ec90-3db5-40a2-9de8-856254a5e5c0"/>
    <x v="554"/>
    <x v="5976"/>
    <x v="1"/>
    <x v="0"/>
    <x v="9"/>
    <n v="6"/>
    <n v="974.84"/>
    <n v="0.12"/>
    <n v="5147.1552000000001"/>
    <n v="1452.899994444474"/>
    <x v="1"/>
    <n v="11"/>
    <x v="6"/>
    <n v="0.28227242777611872"/>
    <n v="2.0516187271757415E-5"/>
    <x v="0"/>
    <s v="Nov-2024"/>
    <n v="202411"/>
  </r>
  <r>
    <s v="95c3337b-a2fd-430d-9b95-316797f1e7b1"/>
    <x v="544"/>
    <x v="7411"/>
    <x v="2"/>
    <x v="2"/>
    <x v="4"/>
    <n v="4"/>
    <n v="724.13"/>
    <n v="0.04"/>
    <n v="2780.6592000000001"/>
    <n v="550.80204832145841"/>
    <x v="1"/>
    <n v="11"/>
    <x v="6"/>
    <n v="0.19808326324975689"/>
    <n v="1.3809675058345878E-5"/>
    <x v="0"/>
    <s v="Nov-2024"/>
    <n v="202411"/>
  </r>
  <r>
    <s v="0d2e227c-3ae3-4371-8a67-3e2e5bd5bcdf"/>
    <x v="559"/>
    <x v="7412"/>
    <x v="1"/>
    <x v="0"/>
    <x v="9"/>
    <n v="2"/>
    <n v="61.39"/>
    <n v="0.11"/>
    <n v="109.27419999999999"/>
    <n v="25.415300923921599"/>
    <x v="1"/>
    <n v="11"/>
    <x v="6"/>
    <n v="0.23258281391144114"/>
    <n v="8.9591138621925395E-4"/>
    <x v="0"/>
    <s v="Nov-2024"/>
    <n v="202411"/>
  </r>
  <r>
    <s v="e9c1ae01-0c50-4710-9a07-961f9001b573"/>
    <x v="557"/>
    <x v="7413"/>
    <x v="2"/>
    <x v="0"/>
    <x v="9"/>
    <n v="3"/>
    <n v="32.08"/>
    <n v="0.03"/>
    <n v="93.352799999999988"/>
    <n v="24.518365280921049"/>
    <x v="1"/>
    <n v="11"/>
    <x v="6"/>
    <n v="0.26264199125169307"/>
    <n v="3.1172069825436408E-4"/>
    <x v="0"/>
    <s v="Nov-2024"/>
    <n v="202411"/>
  </r>
  <r>
    <s v="3629a04a-ec4d-4f80-a64b-dcea8ca890d3"/>
    <x v="557"/>
    <x v="7414"/>
    <x v="2"/>
    <x v="1"/>
    <x v="9"/>
    <n v="5"/>
    <n v="82.24"/>
    <n v="0.28999999999999998"/>
    <n v="291.952"/>
    <n v="20.848701635112711"/>
    <x v="1"/>
    <n v="11"/>
    <x v="6"/>
    <n v="7.1411401994549484E-2"/>
    <n v="7.0525291828793773E-4"/>
    <x v="0"/>
    <s v="Nov-2024"/>
    <n v="202411"/>
  </r>
  <r>
    <s v="ca2a047c-301b-41e2-93cb-e1bf544228cc"/>
    <x v="549"/>
    <x v="7415"/>
    <x v="2"/>
    <x v="0"/>
    <x v="2"/>
    <n v="6"/>
    <n v="953.89"/>
    <n v="7.0000000000000007E-2"/>
    <n v="5322.7061999999996"/>
    <n v="1497.2583401155589"/>
    <x v="1"/>
    <n v="11"/>
    <x v="6"/>
    <n v="0.28129644655486696"/>
    <n v="1.2230620581688315E-5"/>
    <x v="0"/>
    <s v="Nov-2024"/>
    <n v="202411"/>
  </r>
  <r>
    <s v="df46ad87-b071-492d-b155-e5edad6f73f7"/>
    <x v="553"/>
    <x v="7416"/>
    <x v="2"/>
    <x v="2"/>
    <x v="1"/>
    <n v="4"/>
    <n v="281.73"/>
    <n v="0.18"/>
    <n v="924.07440000000008"/>
    <n v="97.966260890116359"/>
    <x v="1"/>
    <n v="11"/>
    <x v="6"/>
    <n v="0.10601555555496002"/>
    <n v="1.597273985731019E-4"/>
    <x v="0"/>
    <s v="Nov-2024"/>
    <n v="202411"/>
  </r>
  <r>
    <s v="2a2839e2-e019-424c-84e3-b68e237eb397"/>
    <x v="545"/>
    <x v="6603"/>
    <x v="0"/>
    <x v="1"/>
    <x v="7"/>
    <n v="6"/>
    <n v="850.51"/>
    <n v="0.01"/>
    <n v="5052.0293999999994"/>
    <n v="255.54351934764389"/>
    <x v="1"/>
    <n v="11"/>
    <x v="6"/>
    <n v="5.0582350005256092E-2"/>
    <n v="1.9596085485963327E-6"/>
    <x v="0"/>
    <s v="Nov-2024"/>
    <n v="202411"/>
  </r>
  <r>
    <s v="75537940-f50c-46d2-ae57-a6e0ff5f1ec3"/>
    <x v="551"/>
    <x v="7417"/>
    <x v="3"/>
    <x v="1"/>
    <x v="1"/>
    <n v="8"/>
    <n v="359.58"/>
    <n v="0.1"/>
    <n v="2588.9760000000001"/>
    <n v="386.66774159236058"/>
    <x v="1"/>
    <n v="11"/>
    <x v="6"/>
    <n v="0.14935161298998545"/>
    <n v="3.4762778797485957E-5"/>
    <x v="0"/>
    <s v="Nov-2024"/>
    <n v="202411"/>
  </r>
  <r>
    <s v="23f9649f-cb8a-432d-8a2e-e82e38b629d0"/>
    <x v="551"/>
    <x v="7418"/>
    <x v="0"/>
    <x v="0"/>
    <x v="0"/>
    <n v="1"/>
    <n v="462.88"/>
    <n v="0.3"/>
    <n v="324.01600000000002"/>
    <n v="51.805233714452051"/>
    <x v="1"/>
    <n v="11"/>
    <x v="6"/>
    <n v="0.15988480110380984"/>
    <n v="6.481161424127203E-4"/>
    <x v="0"/>
    <s v="Nov-2024"/>
    <n v="202411"/>
  </r>
  <r>
    <s v="bfbd94ef-50da-43c0-88a8-84e3df3cf776"/>
    <x v="550"/>
    <x v="7419"/>
    <x v="1"/>
    <x v="1"/>
    <x v="4"/>
    <n v="3"/>
    <n v="196.26"/>
    <n v="0.15"/>
    <n v="500.46300000000002"/>
    <n v="129.72974822461501"/>
    <x v="1"/>
    <n v="11"/>
    <x v="6"/>
    <n v="0.25921945922998302"/>
    <n v="2.5476408845409153E-4"/>
    <x v="0"/>
    <s v="Nov-2024"/>
    <n v="202411"/>
  </r>
  <r>
    <s v="b63f9f28-a95d-4014-9fff-226c1cd9d6de"/>
    <x v="552"/>
    <x v="7420"/>
    <x v="2"/>
    <x v="2"/>
    <x v="8"/>
    <n v="1"/>
    <n v="954.83"/>
    <n v="0.26"/>
    <n v="706.57420000000002"/>
    <n v="209.7579600464895"/>
    <x v="1"/>
    <n v="11"/>
    <x v="6"/>
    <n v="0.2968661466078007"/>
    <n v="2.7229978111286828E-4"/>
    <x v="0"/>
    <s v="Nov-2024"/>
    <n v="202411"/>
  </r>
  <r>
    <s v="17a29544-4d16-419b-b90c-2a330b61e043"/>
    <x v="549"/>
    <x v="7421"/>
    <x v="3"/>
    <x v="0"/>
    <x v="6"/>
    <n v="5"/>
    <n v="621.52"/>
    <n v="0.25"/>
    <n v="2330.6999999999998"/>
    <n v="683.10190391958452"/>
    <x v="1"/>
    <n v="11"/>
    <x v="6"/>
    <n v="0.29308873038983335"/>
    <n v="8.044793409705239E-5"/>
    <x v="0"/>
    <s v="Nov-2024"/>
    <n v="202411"/>
  </r>
  <r>
    <s v="c6d2b1ec-4a27-4b8d-8346-4b4bbaece9e8"/>
    <x v="560"/>
    <x v="7422"/>
    <x v="3"/>
    <x v="1"/>
    <x v="0"/>
    <n v="5"/>
    <n v="927.15"/>
    <n v="0.19"/>
    <n v="3754.9575"/>
    <n v="522.8070155106933"/>
    <x v="1"/>
    <n v="11"/>
    <x v="6"/>
    <n v="0.13923114056835351"/>
    <n v="4.098581675025616E-5"/>
    <x v="0"/>
    <s v="Nov-2024"/>
    <n v="202411"/>
  </r>
  <r>
    <s v="ae336b4b-be04-4abf-a7b8-68ee52b043d2"/>
    <x v="556"/>
    <x v="7423"/>
    <x v="0"/>
    <x v="2"/>
    <x v="0"/>
    <n v="5"/>
    <n v="857.05"/>
    <n v="0.17"/>
    <n v="3556.7575000000002"/>
    <n v="865.02106638645364"/>
    <x v="1"/>
    <n v="11"/>
    <x v="6"/>
    <n v="0.24320496024439495"/>
    <n v="3.9670964354471737E-5"/>
    <x v="0"/>
    <s v="Nov-2024"/>
    <n v="202411"/>
  </r>
  <r>
    <s v="63adf420-5edd-447d-8276-06f76ebbfc97"/>
    <x v="556"/>
    <x v="4358"/>
    <x v="3"/>
    <x v="2"/>
    <x v="8"/>
    <n v="4"/>
    <n v="925.11"/>
    <n v="0.18"/>
    <n v="3034.3607999999999"/>
    <n v="648.10043896549519"/>
    <x v="1"/>
    <n v="11"/>
    <x v="6"/>
    <n v="0.21358713801123955"/>
    <n v="4.8642864091837727E-5"/>
    <x v="0"/>
    <s v="Nov-2024"/>
    <n v="202411"/>
  </r>
  <r>
    <s v="0d59a3fc-7a8b-49a5-81ef-8038740c227a"/>
    <x v="565"/>
    <x v="7424"/>
    <x v="2"/>
    <x v="0"/>
    <x v="5"/>
    <n v="8"/>
    <n v="393.5"/>
    <n v="0.03"/>
    <n v="3053.56"/>
    <n v="824.69517900411859"/>
    <x v="1"/>
    <n v="11"/>
    <x v="6"/>
    <n v="0.27007662498988677"/>
    <n v="9.5298602287166451E-6"/>
    <x v="0"/>
    <s v="Nov-2024"/>
    <n v="202411"/>
  </r>
  <r>
    <s v="feeb68dc-cd17-44de-931d-e29bc1c37c4e"/>
    <x v="569"/>
    <x v="7425"/>
    <x v="3"/>
    <x v="2"/>
    <x v="9"/>
    <n v="1"/>
    <n v="993.52"/>
    <n v="7.0000000000000007E-2"/>
    <n v="923.97359999999992"/>
    <n v="154.54248111385891"/>
    <x v="1"/>
    <n v="12"/>
    <x v="7"/>
    <n v="0.16725854625484854"/>
    <n v="7.0456558499074005E-5"/>
    <x v="0"/>
    <s v="Dec-2024"/>
    <n v="202412"/>
  </r>
  <r>
    <s v="e6ea081b-03c8-4aa2-ad42-bc0d69533620"/>
    <x v="570"/>
    <x v="7426"/>
    <x v="1"/>
    <x v="1"/>
    <x v="2"/>
    <n v="9"/>
    <n v="719.31"/>
    <n v="0.16"/>
    <n v="5437.9835999999987"/>
    <n v="1356.619042184298"/>
    <x v="1"/>
    <n v="12"/>
    <x v="7"/>
    <n v="0.24947096975141639"/>
    <n v="2.4715043274496087E-5"/>
    <x v="0"/>
    <s v="Dec-2024"/>
    <n v="202412"/>
  </r>
  <r>
    <s v="89fb5798-6545-418d-9939-2aa9b27db764"/>
    <x v="571"/>
    <x v="7427"/>
    <x v="3"/>
    <x v="2"/>
    <x v="3"/>
    <n v="1"/>
    <n v="987.73"/>
    <n v="0.23"/>
    <n v="760.5521"/>
    <n v="140.83256433639011"/>
    <x v="1"/>
    <n v="12"/>
    <x v="7"/>
    <n v="0.18517148836534683"/>
    <n v="2.3285715732032034E-4"/>
    <x v="0"/>
    <s v="Dec-2024"/>
    <n v="202412"/>
  </r>
  <r>
    <s v="0e5949fd-76a3-4f54-95d0-0a65f26df23a"/>
    <x v="572"/>
    <x v="7428"/>
    <x v="0"/>
    <x v="1"/>
    <x v="5"/>
    <n v="9"/>
    <n v="930.31"/>
    <n v="0.19"/>
    <n v="6781.9598999999998"/>
    <n v="464.29877140982171"/>
    <x v="1"/>
    <n v="12"/>
    <x v="7"/>
    <n v="6.8460854716911809E-2"/>
    <n v="2.2692555289216619E-5"/>
    <x v="0"/>
    <s v="Dec-2024"/>
    <n v="202412"/>
  </r>
  <r>
    <s v="9dfbd3d3-5f73-4659-ab18-92a9bacb0ab1"/>
    <x v="573"/>
    <x v="7429"/>
    <x v="1"/>
    <x v="0"/>
    <x v="6"/>
    <n v="2"/>
    <n v="295.14999999999998"/>
    <n v="0.08"/>
    <n v="543.07600000000002"/>
    <n v="80.993359871065451"/>
    <x v="1"/>
    <n v="12"/>
    <x v="7"/>
    <n v="0.1491381682693867"/>
    <n v="1.3552430967304761E-4"/>
    <x v="0"/>
    <s v="Dec-2024"/>
    <n v="202412"/>
  </r>
  <r>
    <s v="3d22df7d-0cf7-41f3-b91f-38c2775302e0"/>
    <x v="574"/>
    <x v="7430"/>
    <x v="3"/>
    <x v="0"/>
    <x v="1"/>
    <n v="5"/>
    <n v="236.6"/>
    <n v="0.05"/>
    <n v="1123.8499999999999"/>
    <n v="94.373926492471185"/>
    <x v="1"/>
    <n v="12"/>
    <x v="7"/>
    <n v="8.3973774518370944E-2"/>
    <n v="4.2265426880811498E-5"/>
    <x v="0"/>
    <s v="Dec-2024"/>
    <n v="202412"/>
  </r>
  <r>
    <s v="bb4afe73-415d-4690-9011-7ab37806f2bb"/>
    <x v="575"/>
    <x v="7431"/>
    <x v="0"/>
    <x v="1"/>
    <x v="3"/>
    <n v="3"/>
    <n v="286.08999999999997"/>
    <n v="0.09"/>
    <n v="781.02570000000003"/>
    <n v="91.74837563224736"/>
    <x v="1"/>
    <n v="12"/>
    <x v="7"/>
    <n v="0.11747164738912863"/>
    <n v="1.0486210633017581E-4"/>
    <x v="0"/>
    <s v="Dec-2024"/>
    <n v="202412"/>
  </r>
  <r>
    <s v="2fbc6a34-28b3-4cdc-ab5e-ab02f236b120"/>
    <x v="576"/>
    <x v="7432"/>
    <x v="1"/>
    <x v="0"/>
    <x v="9"/>
    <n v="2"/>
    <n v="124.27"/>
    <n v="0.22"/>
    <n v="193.8612"/>
    <n v="31.514636808013691"/>
    <x v="1"/>
    <n v="12"/>
    <x v="7"/>
    <n v="0.16256288936627697"/>
    <n v="8.8516938923312142E-4"/>
    <x v="0"/>
    <s v="Dec-2024"/>
    <n v="202412"/>
  </r>
  <r>
    <s v="e1c32f35-6a78-4932-82c1-7ad8c05c97da"/>
    <x v="577"/>
    <x v="7433"/>
    <x v="0"/>
    <x v="1"/>
    <x v="7"/>
    <n v="8"/>
    <n v="798.22"/>
    <n v="0.01"/>
    <n v="6321.9023999999999"/>
    <n v="810.58074071353406"/>
    <x v="1"/>
    <n v="12"/>
    <x v="7"/>
    <n v="0.12821785111923495"/>
    <n v="1.5659843151010998E-6"/>
    <x v="0"/>
    <s v="Dec-2024"/>
    <n v="202412"/>
  </r>
  <r>
    <s v="c1a1881f-0b4f-4b4f-9edd-11e38998ffdf"/>
    <x v="578"/>
    <x v="7434"/>
    <x v="3"/>
    <x v="0"/>
    <x v="0"/>
    <n v="4"/>
    <n v="786.58"/>
    <n v="0.21"/>
    <n v="2485.5927999999999"/>
    <n v="143.7993621142185"/>
    <x v="1"/>
    <n v="12"/>
    <x v="7"/>
    <n v="5.7853145581294931E-2"/>
    <n v="6.6744641358793761E-5"/>
    <x v="0"/>
    <s v="Dec-2024"/>
    <n v="202412"/>
  </r>
  <r>
    <s v="457b0e94-2a06-43a0-8c55-58539140be0b"/>
    <x v="579"/>
    <x v="7435"/>
    <x v="0"/>
    <x v="2"/>
    <x v="3"/>
    <n v="5"/>
    <n v="744.16"/>
    <n v="0.16"/>
    <n v="3125.4720000000002"/>
    <n v="701.89615081082707"/>
    <x v="1"/>
    <n v="12"/>
    <x v="7"/>
    <n v="0.22457284877638545"/>
    <n v="4.3001505052676849E-5"/>
    <x v="0"/>
    <s v="Dec-2024"/>
    <n v="202412"/>
  </r>
  <r>
    <s v="b9a3fd2b-30f2-40c7-aad6-3729b8e6cb81"/>
    <x v="575"/>
    <x v="7436"/>
    <x v="2"/>
    <x v="0"/>
    <x v="2"/>
    <n v="7"/>
    <n v="533.9"/>
    <n v="0.02"/>
    <n v="3662.5540000000001"/>
    <n v="774.55295217078628"/>
    <x v="1"/>
    <n v="12"/>
    <x v="7"/>
    <n v="0.21147891667147742"/>
    <n v="5.3514569341503231E-6"/>
    <x v="0"/>
    <s v="Dec-2024"/>
    <n v="202412"/>
  </r>
  <r>
    <s v="db067b31-d036-48a3-b15b-e3216d5e22ec"/>
    <x v="576"/>
    <x v="7437"/>
    <x v="1"/>
    <x v="2"/>
    <x v="0"/>
    <n v="2"/>
    <n v="582.14"/>
    <n v="0.24"/>
    <n v="884.8528"/>
    <n v="169.33842739533881"/>
    <x v="1"/>
    <n v="12"/>
    <x v="7"/>
    <n v="0.19137468672228738"/>
    <n v="2.0613598103548975E-4"/>
    <x v="0"/>
    <s v="Dec-2024"/>
    <n v="202412"/>
  </r>
  <r>
    <s v="37f81055-0140-4e8a-893a-62b793ea1de7"/>
    <x v="580"/>
    <x v="7438"/>
    <x v="2"/>
    <x v="0"/>
    <x v="6"/>
    <n v="8"/>
    <n v="717.75"/>
    <n v="0.18"/>
    <n v="4708.4400000000014"/>
    <n v="451.53806127520591"/>
    <x v="1"/>
    <n v="12"/>
    <x v="7"/>
    <n v="9.5899716525049861E-2"/>
    <n v="3.1347962382445142E-5"/>
    <x v="0"/>
    <s v="Dec-2024"/>
    <n v="202412"/>
  </r>
  <r>
    <s v="6788e455-92f1-4de4-a6d7-806ac9305fb9"/>
    <x v="581"/>
    <x v="7439"/>
    <x v="3"/>
    <x v="1"/>
    <x v="1"/>
    <n v="3"/>
    <n v="760.4"/>
    <n v="0.18"/>
    <n v="1870.5840000000001"/>
    <n v="426.14379366085228"/>
    <x v="1"/>
    <n v="12"/>
    <x v="7"/>
    <n v="0.2278132356851402"/>
    <n v="7.8905839032088372E-5"/>
    <x v="0"/>
    <s v="Dec-2024"/>
    <n v="202412"/>
  </r>
  <r>
    <s v="9dbf5de3-5893-41ac-8c8e-28ad03f289f4"/>
    <x v="577"/>
    <x v="7440"/>
    <x v="2"/>
    <x v="2"/>
    <x v="3"/>
    <n v="7"/>
    <n v="293.55"/>
    <n v="0.14000000000000001"/>
    <n v="1767.171"/>
    <n v="98.610925422290805"/>
    <x v="1"/>
    <n v="12"/>
    <x v="7"/>
    <n v="5.5801575185588037E-2"/>
    <n v="6.8131493783001198E-5"/>
    <x v="0"/>
    <s v="Dec-2024"/>
    <n v="202412"/>
  </r>
  <r>
    <s v="8ed0ab9f-bc7b-4d33-91e4-4143f918206e"/>
    <x v="571"/>
    <x v="7441"/>
    <x v="2"/>
    <x v="2"/>
    <x v="2"/>
    <n v="3"/>
    <n v="37.6"/>
    <n v="7.0000000000000007E-2"/>
    <n v="104.904"/>
    <n v="21.65924871647919"/>
    <x v="1"/>
    <n v="12"/>
    <x v="7"/>
    <n v="0.20646732933424075"/>
    <n v="6.2056737588652485E-4"/>
    <x v="0"/>
    <s v="Dec-2024"/>
    <n v="202412"/>
  </r>
  <r>
    <s v="40dba2d1-4b90-4626-ad5d-bfda3139a74f"/>
    <x v="582"/>
    <x v="7442"/>
    <x v="2"/>
    <x v="2"/>
    <x v="8"/>
    <n v="2"/>
    <n v="72.73"/>
    <n v="0.2"/>
    <n v="116.36799999999999"/>
    <n v="10.78480926864067"/>
    <x v="1"/>
    <n v="12"/>
    <x v="7"/>
    <n v="9.2678479209410414E-2"/>
    <n v="1.3749484394335212E-3"/>
    <x v="0"/>
    <s v="Dec-2024"/>
    <n v="202412"/>
  </r>
  <r>
    <s v="8438d20d-a7fd-45e5-9aac-a4fc68cfc728"/>
    <x v="583"/>
    <x v="7443"/>
    <x v="3"/>
    <x v="1"/>
    <x v="1"/>
    <n v="6"/>
    <n v="183.55"/>
    <n v="0.01"/>
    <n v="1090.287"/>
    <n v="271.43065385897182"/>
    <x v="1"/>
    <n v="12"/>
    <x v="7"/>
    <n v="0.24895339837948341"/>
    <n v="9.0801779714882405E-6"/>
    <x v="0"/>
    <s v="Dec-2024"/>
    <n v="202412"/>
  </r>
  <r>
    <s v="29ea8bcb-1a40-43eb-9a69-d8467e6e2a0e"/>
    <x v="584"/>
    <x v="7444"/>
    <x v="1"/>
    <x v="1"/>
    <x v="4"/>
    <n v="8"/>
    <n v="227.17"/>
    <n v="0.02"/>
    <n v="1781.0128"/>
    <n v="286.57339298417878"/>
    <x v="1"/>
    <n v="12"/>
    <x v="7"/>
    <n v="0.16090473520694448"/>
    <n v="1.1004974248360259E-5"/>
    <x v="0"/>
    <s v="Dec-2024"/>
    <n v="202412"/>
  </r>
  <r>
    <s v="865d872e-c905-4f44-ac5e-a5c7263a7159"/>
    <x v="580"/>
    <x v="7445"/>
    <x v="1"/>
    <x v="1"/>
    <x v="6"/>
    <n v="5"/>
    <n v="509.94"/>
    <n v="0.12"/>
    <n v="2243.7359999999999"/>
    <n v="582.25965469124264"/>
    <x v="1"/>
    <n v="12"/>
    <x v="7"/>
    <n v="0.25950452936140556"/>
    <n v="4.7064360513001534E-5"/>
    <x v="0"/>
    <s v="Dec-2024"/>
    <n v="202412"/>
  </r>
  <r>
    <s v="e38cf630-afea-4246-b8a4-1813b4f611b8"/>
    <x v="578"/>
    <x v="7446"/>
    <x v="2"/>
    <x v="1"/>
    <x v="4"/>
    <n v="8"/>
    <n v="99.56"/>
    <n v="0.01"/>
    <n v="788.51520000000005"/>
    <n v="125.85624079368139"/>
    <x v="1"/>
    <n v="12"/>
    <x v="7"/>
    <n v="0.15961168636150752"/>
    <n v="1.2555243069505825E-5"/>
    <x v="0"/>
    <s v="Dec-2024"/>
    <n v="202412"/>
  </r>
  <r>
    <s v="8763dae3-ae1a-40ad-a86e-5f4472c364e6"/>
    <x v="576"/>
    <x v="7447"/>
    <x v="2"/>
    <x v="1"/>
    <x v="0"/>
    <n v="9"/>
    <n v="180.18"/>
    <n v="0.19"/>
    <n v="1313.5121999999999"/>
    <n v="161.64557356990039"/>
    <x v="1"/>
    <n v="12"/>
    <x v="7"/>
    <n v="0.12306362557568967"/>
    <n v="1.1716678383345049E-4"/>
    <x v="0"/>
    <s v="Dec-2024"/>
    <n v="202412"/>
  </r>
  <r>
    <s v="cbed4df2-03d7-43fa-bebc-7b0c541b36b3"/>
    <x v="585"/>
    <x v="7448"/>
    <x v="1"/>
    <x v="0"/>
    <x v="2"/>
    <n v="8"/>
    <n v="893.37"/>
    <n v="0.22"/>
    <n v="5574.6288000000004"/>
    <n v="1560.887227295379"/>
    <x v="1"/>
    <n v="12"/>
    <x v="7"/>
    <n v="0.27999841483533017"/>
    <n v="3.0782318636175378E-5"/>
    <x v="0"/>
    <s v="Dec-2024"/>
    <n v="202412"/>
  </r>
  <r>
    <s v="ebe8195b-54e8-40ab-a423-ad7daa980e65"/>
    <x v="583"/>
    <x v="7449"/>
    <x v="3"/>
    <x v="1"/>
    <x v="4"/>
    <n v="5"/>
    <n v="936.55"/>
    <n v="0.03"/>
    <n v="4542.2674999999999"/>
    <n v="1153.8435941819309"/>
    <x v="1"/>
    <n v="12"/>
    <x v="7"/>
    <n v="0.25402369943688496"/>
    <n v="6.4064919118039609E-6"/>
    <x v="0"/>
    <s v="Dec-2024"/>
    <n v="202412"/>
  </r>
  <r>
    <s v="4155c0ac-d358-4bd2-886a-611a02f6fed0"/>
    <x v="569"/>
    <x v="7450"/>
    <x v="1"/>
    <x v="1"/>
    <x v="5"/>
    <n v="2"/>
    <n v="436.61"/>
    <n v="0.03"/>
    <n v="847.02340000000004"/>
    <n v="177.4301702404741"/>
    <x v="1"/>
    <n v="12"/>
    <x v="7"/>
    <n v="0.20947493332589642"/>
    <n v="3.4355603398914363E-5"/>
    <x v="0"/>
    <s v="Dec-2024"/>
    <n v="202412"/>
  </r>
  <r>
    <s v="f8423e46-985c-4a4f-94f8-8ada3b043219"/>
    <x v="586"/>
    <x v="7451"/>
    <x v="0"/>
    <x v="1"/>
    <x v="9"/>
    <n v="2"/>
    <n v="78.819999999999993"/>
    <n v="0.28999999999999998"/>
    <n v="111.92440000000001"/>
    <n v="27.851688021231841"/>
    <x v="1"/>
    <n v="12"/>
    <x v="7"/>
    <n v="0.24884375543877688"/>
    <n v="1.839634610504948E-3"/>
    <x v="0"/>
    <s v="Dec-2024"/>
    <n v="202412"/>
  </r>
  <r>
    <s v="24705aef-9ad9-491c-b016-f10e22822eef"/>
    <x v="581"/>
    <x v="7452"/>
    <x v="1"/>
    <x v="0"/>
    <x v="8"/>
    <n v="4"/>
    <n v="678.89"/>
    <n v="0.25"/>
    <n v="2036.67"/>
    <n v="379.37253406171487"/>
    <x v="1"/>
    <n v="12"/>
    <x v="7"/>
    <n v="0.18627098845748935"/>
    <n v="9.2062042451649022E-5"/>
    <x v="0"/>
    <s v="Dec-2024"/>
    <n v="202412"/>
  </r>
  <r>
    <s v="c789fa87-3f72-41f8-aab3-fc03287e7b1c"/>
    <x v="587"/>
    <x v="7453"/>
    <x v="3"/>
    <x v="0"/>
    <x v="5"/>
    <n v="9"/>
    <n v="712.62"/>
    <n v="0.09"/>
    <n v="5836.3577999999998"/>
    <n v="1743.0788034720561"/>
    <x v="1"/>
    <n v="12"/>
    <x v="7"/>
    <n v="0.29865866062427771"/>
    <n v="1.4032724313098144E-5"/>
    <x v="0"/>
    <s v="Dec-2024"/>
    <n v="202412"/>
  </r>
  <r>
    <s v="1a9e5855-c2e2-4a4d-9c53-0181eee608fa"/>
    <x v="573"/>
    <x v="7454"/>
    <x v="3"/>
    <x v="1"/>
    <x v="5"/>
    <n v="5"/>
    <n v="811.86"/>
    <n v="0.04"/>
    <n v="3896.9279999999999"/>
    <n v="1015.2623662745621"/>
    <x v="1"/>
    <n v="12"/>
    <x v="7"/>
    <n v="0.26052890027081899"/>
    <n v="9.8539156997511887E-6"/>
    <x v="0"/>
    <s v="Dec-2024"/>
    <n v="202412"/>
  </r>
  <r>
    <s v="958bf766-a19b-4dfc-b827-b324cfa6e8d1"/>
    <x v="588"/>
    <x v="7455"/>
    <x v="3"/>
    <x v="0"/>
    <x v="2"/>
    <n v="2"/>
    <n v="450.16"/>
    <n v="0.21"/>
    <n v="711.25280000000009"/>
    <n v="180.99232438875561"/>
    <x v="1"/>
    <n v="12"/>
    <x v="7"/>
    <n v="0.25446975307338765"/>
    <n v="2.332503998578283E-4"/>
    <x v="0"/>
    <s v="Dec-2024"/>
    <n v="202412"/>
  </r>
  <r>
    <s v="00575e23-0f3e-45a3-9794-dd0058b306b5"/>
    <x v="579"/>
    <x v="7456"/>
    <x v="2"/>
    <x v="1"/>
    <x v="2"/>
    <n v="3"/>
    <n v="84.01"/>
    <n v="0.1"/>
    <n v="226.827"/>
    <n v="13.47928552675058"/>
    <x v="1"/>
    <n v="12"/>
    <x v="7"/>
    <n v="5.9425401414957564E-2"/>
    <n v="3.9677816133000039E-4"/>
    <x v="0"/>
    <s v="Dec-2024"/>
    <n v="202412"/>
  </r>
  <r>
    <s v="9f57f22a-2161-4854-a106-bbaa9d898abb"/>
    <x v="570"/>
    <x v="7457"/>
    <x v="3"/>
    <x v="1"/>
    <x v="5"/>
    <n v="4"/>
    <n v="418.36"/>
    <n v="0.09"/>
    <n v="1522.8304000000001"/>
    <n v="390.65591727601662"/>
    <x v="1"/>
    <n v="12"/>
    <x v="7"/>
    <n v="0.25653278085072151"/>
    <n v="5.3781432259298206E-5"/>
    <x v="0"/>
    <s v="Dec-2024"/>
    <n v="202412"/>
  </r>
  <r>
    <s v="8815a1ca-6501-4f14-8c27-49dbd72bee52"/>
    <x v="589"/>
    <x v="7458"/>
    <x v="2"/>
    <x v="0"/>
    <x v="0"/>
    <n v="2"/>
    <n v="435.3"/>
    <n v="0.03"/>
    <n v="844.48199999999997"/>
    <n v="58.870893822619813"/>
    <x v="1"/>
    <n v="12"/>
    <x v="7"/>
    <n v="6.9712431789688611E-2"/>
    <n v="3.4458993797381113E-5"/>
    <x v="0"/>
    <s v="Dec-2024"/>
    <n v="202412"/>
  </r>
  <r>
    <s v="537d1b0a-12b4-4750-bfc8-55b3719f3fee"/>
    <x v="570"/>
    <x v="7459"/>
    <x v="1"/>
    <x v="2"/>
    <x v="7"/>
    <n v="1"/>
    <n v="379.1"/>
    <n v="0.04"/>
    <n v="363.93599999999998"/>
    <n v="83.521858985815243"/>
    <x v="1"/>
    <n v="12"/>
    <x v="7"/>
    <n v="0.22949600750081126"/>
    <n v="1.0551305724083355E-4"/>
    <x v="0"/>
    <s v="Dec-2024"/>
    <n v="202412"/>
  </r>
  <r>
    <s v="b5f4fce7-7fa6-4825-b02a-fb62b68e896b"/>
    <x v="580"/>
    <x v="7208"/>
    <x v="2"/>
    <x v="1"/>
    <x v="7"/>
    <n v="6"/>
    <n v="642.65"/>
    <n v="0.02"/>
    <n v="3778.7820000000002"/>
    <n v="1040.7589322930701"/>
    <x v="1"/>
    <n v="12"/>
    <x v="7"/>
    <n v="0.27542179789494869"/>
    <n v="5.1868565056147726E-6"/>
    <x v="0"/>
    <s v="Dec-2024"/>
    <n v="202412"/>
  </r>
  <r>
    <s v="0cffdaaa-cc20-4f9b-920a-fb5f92a8ed55"/>
    <x v="590"/>
    <x v="7460"/>
    <x v="1"/>
    <x v="0"/>
    <x v="0"/>
    <n v="3"/>
    <n v="96.98"/>
    <n v="0.05"/>
    <n v="276.39299999999997"/>
    <n v="34.446672265377813"/>
    <x v="1"/>
    <n v="12"/>
    <x v="7"/>
    <n v="0.12462932225265407"/>
    <n v="1.7185674022135149E-4"/>
    <x v="0"/>
    <s v="Dec-2024"/>
    <n v="202412"/>
  </r>
  <r>
    <s v="084e539c-fd0d-4002-ac9e-401682e4c67f"/>
    <x v="582"/>
    <x v="4903"/>
    <x v="0"/>
    <x v="2"/>
    <x v="2"/>
    <n v="4"/>
    <n v="663.81"/>
    <n v="0.28000000000000003"/>
    <n v="1911.7728"/>
    <n v="301.5951891838132"/>
    <x v="1"/>
    <n v="12"/>
    <x v="7"/>
    <n v="0.15775681565498431"/>
    <n v="1.0545186122535064E-4"/>
    <x v="0"/>
    <s v="Dec-2024"/>
    <n v="202412"/>
  </r>
  <r>
    <s v="7e69bd81-021c-4dda-a298-7f9858d7bfde"/>
    <x v="577"/>
    <x v="7461"/>
    <x v="1"/>
    <x v="1"/>
    <x v="4"/>
    <n v="1"/>
    <n v="797.62"/>
    <n v="0.21"/>
    <n v="630.11980000000005"/>
    <n v="95.760024903135715"/>
    <x v="1"/>
    <n v="12"/>
    <x v="7"/>
    <n v="0.1519711408896145"/>
    <n v="2.6328326772147135E-4"/>
    <x v="0"/>
    <s v="Dec-2024"/>
    <n v="202412"/>
  </r>
  <r>
    <s v="65a2eda8-00fd-43bf-82a9-9605ff42c8d7"/>
    <x v="579"/>
    <x v="1703"/>
    <x v="0"/>
    <x v="0"/>
    <x v="1"/>
    <n v="1"/>
    <n v="363.46"/>
    <n v="0.22"/>
    <n v="283.49880000000002"/>
    <n v="83.619301420644774"/>
    <x v="1"/>
    <n v="12"/>
    <x v="7"/>
    <n v="0.29495469265000335"/>
    <n v="6.0529356738017943E-4"/>
    <x v="0"/>
    <s v="Dec-2024"/>
    <n v="202412"/>
  </r>
  <r>
    <s v="fd32d682-8c3b-48c8-96bf-22b5f00f2680"/>
    <x v="575"/>
    <x v="7462"/>
    <x v="3"/>
    <x v="2"/>
    <x v="9"/>
    <n v="9"/>
    <n v="424.06"/>
    <n v="0.16"/>
    <n v="3205.8935999999999"/>
    <n v="665.55632198352066"/>
    <x v="1"/>
    <n v="12"/>
    <x v="7"/>
    <n v="0.20760399596029036"/>
    <n v="4.1922788703904584E-5"/>
    <x v="0"/>
    <s v="Dec-2024"/>
    <n v="202412"/>
  </r>
  <r>
    <s v="d3d5f373-0b45-4f5f-b07f-146b1276d2fa"/>
    <x v="591"/>
    <x v="7463"/>
    <x v="2"/>
    <x v="0"/>
    <x v="0"/>
    <n v="4"/>
    <n v="17.73"/>
    <n v="0.22"/>
    <n v="55.317600000000013"/>
    <n v="14.99442232059144"/>
    <x v="1"/>
    <n v="12"/>
    <x v="7"/>
    <n v="0.27106060856926972"/>
    <n v="3.102086858432036E-3"/>
    <x v="0"/>
    <s v="Dec-2024"/>
    <n v="202412"/>
  </r>
  <r>
    <s v="ae2ca057-3963-43ec-93bc-4cff0656e730"/>
    <x v="592"/>
    <x v="7464"/>
    <x v="2"/>
    <x v="1"/>
    <x v="6"/>
    <n v="8"/>
    <n v="179.53"/>
    <n v="0.28000000000000003"/>
    <n v="1034.0927999999999"/>
    <n v="137.314570298717"/>
    <x v="1"/>
    <n v="12"/>
    <x v="7"/>
    <n v="0.1327874735214451"/>
    <n v="1.9495348966746507E-4"/>
    <x v="0"/>
    <s v="Dec-2024"/>
    <n v="202412"/>
  </r>
  <r>
    <s v="c8960f06-bc9e-4980-8d16-5d7ca49f38b7"/>
    <x v="582"/>
    <x v="7465"/>
    <x v="0"/>
    <x v="1"/>
    <x v="9"/>
    <n v="2"/>
    <n v="120.85"/>
    <n v="0.1"/>
    <n v="217.53"/>
    <n v="27.296922176966049"/>
    <x v="1"/>
    <n v="12"/>
    <x v="7"/>
    <n v="0.12548578208507355"/>
    <n v="4.1373603640877123E-4"/>
    <x v="0"/>
    <s v="Dec-2024"/>
    <n v="202412"/>
  </r>
  <r>
    <s v="79ebd94a-19ea-4721-8470-a95873c50b39"/>
    <x v="585"/>
    <x v="7466"/>
    <x v="3"/>
    <x v="2"/>
    <x v="1"/>
    <n v="8"/>
    <n v="275.02999999999997"/>
    <n v="0.2"/>
    <n v="1760.192"/>
    <n v="366.53209237294112"/>
    <x v="1"/>
    <n v="12"/>
    <x v="7"/>
    <n v="0.20823415421325692"/>
    <n v="9.0899174635494323E-5"/>
    <x v="0"/>
    <s v="Dec-2024"/>
    <n v="202412"/>
  </r>
  <r>
    <s v="a10b91d2-2f3f-46c1-863b-ef663634dff8"/>
    <x v="586"/>
    <x v="7467"/>
    <x v="3"/>
    <x v="0"/>
    <x v="6"/>
    <n v="2"/>
    <n v="997.66"/>
    <n v="0.08"/>
    <n v="1835.6944000000001"/>
    <n v="248.62964376216269"/>
    <x v="1"/>
    <n v="12"/>
    <x v="7"/>
    <n v="0.13544174006423002"/>
    <n v="4.0093819537718264E-5"/>
    <x v="0"/>
    <s v="Dec-2024"/>
    <n v="202412"/>
  </r>
  <r>
    <s v="54f4e91a-f65b-4f04-bc79-eab8ec3e32a8"/>
    <x v="570"/>
    <x v="7468"/>
    <x v="2"/>
    <x v="1"/>
    <x v="9"/>
    <n v="9"/>
    <n v="572.59"/>
    <n v="0.27"/>
    <n v="3761.9162999999999"/>
    <n v="793.24486694444693"/>
    <x v="1"/>
    <n v="12"/>
    <x v="7"/>
    <n v="0.21086191283534059"/>
    <n v="5.239351019053773E-5"/>
    <x v="0"/>
    <s v="Dec-2024"/>
    <n v="202412"/>
  </r>
  <r>
    <s v="fd7e685e-1023-4a82-b01c-e83d65460526"/>
    <x v="580"/>
    <x v="7469"/>
    <x v="2"/>
    <x v="2"/>
    <x v="1"/>
    <n v="9"/>
    <n v="377.41"/>
    <n v="0.25"/>
    <n v="2547.5174999999999"/>
    <n v="168.39179309973031"/>
    <x v="1"/>
    <n v="12"/>
    <x v="7"/>
    <n v="6.6100347926846548E-2"/>
    <n v="7.3601064565797874E-5"/>
    <x v="0"/>
    <s v="Dec-2024"/>
    <n v="202412"/>
  </r>
  <r>
    <s v="d26336b1-3a18-4b7d-b12f-9ae8c14a90fd"/>
    <x v="571"/>
    <x v="7470"/>
    <x v="0"/>
    <x v="2"/>
    <x v="3"/>
    <n v="5"/>
    <n v="165.11"/>
    <n v="0.14000000000000001"/>
    <n v="709.97300000000007"/>
    <n v="142.00623967125509"/>
    <x v="1"/>
    <n v="12"/>
    <x v="7"/>
    <n v="0.20001639452663"/>
    <n v="1.6958391375446671E-4"/>
    <x v="0"/>
    <s v="Dec-2024"/>
    <n v="202412"/>
  </r>
  <r>
    <s v="f31a19d0-3c60-41a1-8cb7-510a9ce994d5"/>
    <x v="588"/>
    <x v="7471"/>
    <x v="1"/>
    <x v="1"/>
    <x v="2"/>
    <n v="1"/>
    <n v="163.35"/>
    <n v="0.09"/>
    <n v="148.64850000000001"/>
    <n v="32.850039821013198"/>
    <x v="1"/>
    <n v="12"/>
    <x v="7"/>
    <n v="0.22099139796912309"/>
    <n v="5.5096418732782364E-4"/>
    <x v="0"/>
    <s v="Dec-2024"/>
    <n v="202412"/>
  </r>
  <r>
    <s v="866bfa28-7b64-45ed-b535-a78c2dd1a910"/>
    <x v="571"/>
    <x v="6683"/>
    <x v="0"/>
    <x v="0"/>
    <x v="4"/>
    <n v="5"/>
    <n v="365.95"/>
    <n v="0.18"/>
    <n v="1500.395"/>
    <n v="163.24852133314459"/>
    <x v="1"/>
    <n v="12"/>
    <x v="7"/>
    <n v="0.10880369591550532"/>
    <n v="9.8374094821696953E-5"/>
    <x v="0"/>
    <s v="Dec-2024"/>
    <n v="202412"/>
  </r>
  <r>
    <s v="707037ab-3331-4e0d-8b3a-917c56f43c5a"/>
    <x v="593"/>
    <x v="7472"/>
    <x v="3"/>
    <x v="0"/>
    <x v="5"/>
    <n v="9"/>
    <n v="676.54"/>
    <n v="0.17"/>
    <n v="5053.7538000000004"/>
    <n v="1303.9226392644209"/>
    <x v="1"/>
    <n v="12"/>
    <x v="7"/>
    <n v="0.25801071656170127"/>
    <n v="2.7919840495593596E-5"/>
    <x v="0"/>
    <s v="Dec-2024"/>
    <n v="202412"/>
  </r>
  <r>
    <s v="77228b05-d4be-471d-a07e-257068293798"/>
    <x v="586"/>
    <x v="7473"/>
    <x v="2"/>
    <x v="2"/>
    <x v="4"/>
    <n v="8"/>
    <n v="756.15"/>
    <n v="0.21"/>
    <n v="4778.8680000000004"/>
    <n v="941.10090060057223"/>
    <x v="1"/>
    <n v="12"/>
    <x v="7"/>
    <n v="0.19692967049949323"/>
    <n v="3.471533425907558E-5"/>
    <x v="0"/>
    <s v="Dec-2024"/>
    <n v="202412"/>
  </r>
  <r>
    <s v="9c7c3cf7-f1f5-429c-8b3c-21a612dc704f"/>
    <x v="572"/>
    <x v="7474"/>
    <x v="0"/>
    <x v="1"/>
    <x v="2"/>
    <n v="7"/>
    <n v="488.14"/>
    <n v="0.05"/>
    <n v="3246.1309999999999"/>
    <n v="918.64933642036362"/>
    <x v="1"/>
    <n v="12"/>
    <x v="7"/>
    <n v="0.28299823279478359"/>
    <n v="1.4632804406230063E-5"/>
    <x v="0"/>
    <s v="Dec-2024"/>
    <n v="202412"/>
  </r>
  <r>
    <s v="4abd28c0-d0bc-445b-82b8-da00a4d43eab"/>
    <x v="592"/>
    <x v="7475"/>
    <x v="2"/>
    <x v="1"/>
    <x v="2"/>
    <n v="1"/>
    <n v="535.16"/>
    <n v="0.18"/>
    <n v="438.83120000000002"/>
    <n v="68.626699484925595"/>
    <x v="1"/>
    <n v="12"/>
    <x v="7"/>
    <n v="0.15638518748194202"/>
    <n v="3.3634800807235218E-4"/>
    <x v="0"/>
    <s v="Dec-2024"/>
    <n v="202412"/>
  </r>
  <r>
    <s v="6dcaf754-07b3-41e6-b12b-43a43bf487ab"/>
    <x v="575"/>
    <x v="7476"/>
    <x v="2"/>
    <x v="0"/>
    <x v="2"/>
    <n v="3"/>
    <n v="701.25"/>
    <n v="0.03"/>
    <n v="2040.6375"/>
    <n v="425.30388031355642"/>
    <x v="1"/>
    <n v="12"/>
    <x v="7"/>
    <n v="0.20841716390763004"/>
    <n v="1.4260249554367201E-5"/>
    <x v="0"/>
    <s v="Dec-2024"/>
    <n v="202412"/>
  </r>
  <r>
    <s v="6e0e257d-6b66-4511-99cc-d088763fa534"/>
    <x v="569"/>
    <x v="7477"/>
    <x v="3"/>
    <x v="2"/>
    <x v="1"/>
    <n v="7"/>
    <n v="154.87"/>
    <n v="0.11"/>
    <n v="964.84010000000012"/>
    <n v="203.2985206381756"/>
    <x v="1"/>
    <n v="12"/>
    <x v="7"/>
    <n v="0.21070695614555776"/>
    <n v="1.014675903292162E-4"/>
    <x v="0"/>
    <s v="Dec-2024"/>
    <n v="202412"/>
  </r>
  <r>
    <s v="2f8b84b6-fc9b-42ba-8247-236d1046bc0f"/>
    <x v="582"/>
    <x v="7478"/>
    <x v="1"/>
    <x v="0"/>
    <x v="8"/>
    <n v="5"/>
    <n v="572.47"/>
    <n v="0.06"/>
    <n v="2690.6089999999999"/>
    <n v="570.39063956780717"/>
    <x v="1"/>
    <n v="12"/>
    <x v="7"/>
    <n v="0.21199313596580074"/>
    <n v="2.0961797124740159E-5"/>
    <x v="0"/>
    <s v="Dec-2024"/>
    <n v="202412"/>
  </r>
  <r>
    <s v="97a10272-d548-4ca2-a2c1-6385110a8ee1"/>
    <x v="582"/>
    <x v="7479"/>
    <x v="3"/>
    <x v="2"/>
    <x v="0"/>
    <n v="9"/>
    <n v="436.08"/>
    <n v="0.19"/>
    <n v="3179.0232000000001"/>
    <n v="708.60333219594634"/>
    <x v="1"/>
    <n v="12"/>
    <x v="7"/>
    <n v="0.22289970459981115"/>
    <n v="4.8411096842577307E-5"/>
    <x v="0"/>
    <s v="Dec-2024"/>
    <n v="202412"/>
  </r>
  <r>
    <s v="770746e4-5e02-4629-8e75-f82c4a4f33f9"/>
    <x v="594"/>
    <x v="7480"/>
    <x v="2"/>
    <x v="2"/>
    <x v="4"/>
    <n v="5"/>
    <n v="817.29"/>
    <n v="0.16"/>
    <n v="3432.6179999999999"/>
    <n v="800.19889607233711"/>
    <x v="1"/>
    <n v="12"/>
    <x v="7"/>
    <n v="0.23311620928176019"/>
    <n v="3.9153788740838629E-5"/>
    <x v="0"/>
    <s v="Dec-2024"/>
    <n v="202412"/>
  </r>
  <r>
    <s v="a4e4b4d7-2ab5-4300-9700-23986f4be306"/>
    <x v="569"/>
    <x v="7481"/>
    <x v="2"/>
    <x v="1"/>
    <x v="2"/>
    <n v="4"/>
    <n v="969.07"/>
    <n v="0.13"/>
    <n v="3372.3636000000001"/>
    <n v="822.2323454866613"/>
    <x v="1"/>
    <n v="12"/>
    <x v="7"/>
    <n v="0.24381485599199959"/>
    <n v="3.3537308966328543E-5"/>
    <x v="0"/>
    <s v="Dec-2024"/>
    <n v="202412"/>
  </r>
  <r>
    <s v="9b40f78a-3c5b-493d-a947-9b0f93586ea5"/>
    <x v="571"/>
    <x v="7482"/>
    <x v="3"/>
    <x v="2"/>
    <x v="0"/>
    <n v="7"/>
    <n v="488.55"/>
    <n v="0.14000000000000001"/>
    <n v="2941.0709999999999"/>
    <n v="672.99557487558889"/>
    <x v="1"/>
    <n v="12"/>
    <x v="7"/>
    <n v="0.22882670118320467"/>
    <n v="4.0937468017603118E-5"/>
    <x v="0"/>
    <s v="Dec-2024"/>
    <n v="202412"/>
  </r>
  <r>
    <s v="6bee21f0-bf3d-4112-bd69-b43af60b6e83"/>
    <x v="576"/>
    <x v="7483"/>
    <x v="0"/>
    <x v="2"/>
    <x v="7"/>
    <n v="9"/>
    <n v="783.71"/>
    <n v="0.09"/>
    <n v="6418.5849000000007"/>
    <n v="845.14945821770505"/>
    <x v="1"/>
    <n v="12"/>
    <x v="7"/>
    <n v="0.13167224106012915"/>
    <n v="1.2759821872886653E-5"/>
    <x v="0"/>
    <s v="Dec-2024"/>
    <n v="202412"/>
  </r>
  <r>
    <s v="8fe93af9-035c-4d70-ae00-21e64d31a58e"/>
    <x v="572"/>
    <x v="7484"/>
    <x v="2"/>
    <x v="1"/>
    <x v="5"/>
    <n v="4"/>
    <n v="937.74"/>
    <n v="0.28999999999999998"/>
    <n v="2663.1815999999999"/>
    <n v="191.36115383588739"/>
    <x v="1"/>
    <n v="12"/>
    <x v="7"/>
    <n v="7.1854339124259273E-2"/>
    <n v="7.7313541066820223E-5"/>
    <x v="0"/>
    <s v="Dec-2024"/>
    <n v="202412"/>
  </r>
  <r>
    <s v="32347048-6123-4528-a460-c2436fb8e7d3"/>
    <x v="595"/>
    <x v="7485"/>
    <x v="3"/>
    <x v="1"/>
    <x v="4"/>
    <n v="1"/>
    <n v="183.36"/>
    <n v="0.01"/>
    <n v="181.5264"/>
    <n v="23.837241149385282"/>
    <x v="1"/>
    <n v="12"/>
    <x v="7"/>
    <n v="0.13131556153477006"/>
    <n v="5.453752181500872E-5"/>
    <x v="0"/>
    <s v="Dec-2024"/>
    <n v="202412"/>
  </r>
  <r>
    <s v="1f6034d1-7dda-4350-98ce-cdbb0bb641fa"/>
    <x v="570"/>
    <x v="7486"/>
    <x v="2"/>
    <x v="1"/>
    <x v="0"/>
    <n v="6"/>
    <n v="793.59"/>
    <n v="0"/>
    <n v="4761.54"/>
    <n v="1041.1765049085641"/>
    <x v="1"/>
    <n v="12"/>
    <x v="7"/>
    <n v="0.21866381567907947"/>
    <n v="0"/>
    <x v="1"/>
    <s v="Dec-2024"/>
    <n v="202412"/>
  </r>
  <r>
    <s v="b3fdc93c-eda8-4e6b-a08d-a6cd98381aa8"/>
    <x v="569"/>
    <x v="7487"/>
    <x v="3"/>
    <x v="1"/>
    <x v="3"/>
    <n v="6"/>
    <n v="251.55"/>
    <n v="0.09"/>
    <n v="1373.463"/>
    <n v="314.67605236203178"/>
    <x v="1"/>
    <n v="12"/>
    <x v="7"/>
    <n v="0.2291114157148986"/>
    <n v="5.9630292188431717E-5"/>
    <x v="0"/>
    <s v="Dec-2024"/>
    <n v="202412"/>
  </r>
  <r>
    <s v="b9dde996-d46a-4073-b352-ec3055900381"/>
    <x v="581"/>
    <x v="7488"/>
    <x v="0"/>
    <x v="1"/>
    <x v="2"/>
    <n v="5"/>
    <n v="824.63"/>
    <n v="0.26"/>
    <n v="3051.1309999999999"/>
    <n v="636.64129359772846"/>
    <x v="1"/>
    <n v="12"/>
    <x v="7"/>
    <n v="0.20865747606304957"/>
    <n v="6.3058583849726546E-5"/>
    <x v="0"/>
    <s v="Dec-2024"/>
    <n v="202412"/>
  </r>
  <r>
    <s v="e985aaf7-4816-44e2-ba0c-568475207dcf"/>
    <x v="593"/>
    <x v="7489"/>
    <x v="0"/>
    <x v="2"/>
    <x v="1"/>
    <n v="8"/>
    <n v="639.83000000000004"/>
    <n v="0.15"/>
    <n v="4350.8440000000001"/>
    <n v="483.68078699629882"/>
    <x v="1"/>
    <n v="12"/>
    <x v="7"/>
    <n v="0.11116941609404953"/>
    <n v="2.9304659050060168E-5"/>
    <x v="0"/>
    <s v="Dec-2024"/>
    <n v="202412"/>
  </r>
  <r>
    <s v="8656603b-2f27-428c-a06d-311d9c78f2b5"/>
    <x v="571"/>
    <x v="7490"/>
    <x v="1"/>
    <x v="1"/>
    <x v="1"/>
    <n v="5"/>
    <n v="182.93"/>
    <n v="0.01"/>
    <n v="905.50350000000003"/>
    <n v="166.74011032283121"/>
    <x v="1"/>
    <n v="12"/>
    <x v="7"/>
    <n v="0.18414076844852748"/>
    <n v="1.0933143825507024E-5"/>
    <x v="0"/>
    <s v="Dec-2024"/>
    <n v="202412"/>
  </r>
  <r>
    <s v="f9faaff7-b173-4095-8a68-c5694d00fad3"/>
    <x v="570"/>
    <x v="7491"/>
    <x v="0"/>
    <x v="0"/>
    <x v="4"/>
    <n v="6"/>
    <n v="252.59"/>
    <n v="0.28000000000000003"/>
    <n v="1091.1887999999999"/>
    <n v="155.73637164779419"/>
    <x v="1"/>
    <n v="12"/>
    <x v="7"/>
    <n v="0.14272174682125971"/>
    <n v="1.8475262942581526E-4"/>
    <x v="0"/>
    <s v="Dec-2024"/>
    <n v="202412"/>
  </r>
  <r>
    <s v="a165f7b5-5d35-4c53-991f-ef87dd2ffcc3"/>
    <x v="569"/>
    <x v="7492"/>
    <x v="0"/>
    <x v="2"/>
    <x v="3"/>
    <n v="8"/>
    <n v="788.58"/>
    <n v="0.23"/>
    <n v="4857.6528000000008"/>
    <n v="1109.0411232666961"/>
    <x v="1"/>
    <n v="12"/>
    <x v="7"/>
    <n v="0.22830802630988695"/>
    <n v="3.6457937051408859E-5"/>
    <x v="0"/>
    <s v="Dec-2024"/>
    <n v="202412"/>
  </r>
  <r>
    <s v="c6edc024-c827-4c12-a3d8-34f8ed9be444"/>
    <x v="572"/>
    <x v="7493"/>
    <x v="0"/>
    <x v="0"/>
    <x v="1"/>
    <n v="3"/>
    <n v="956.29"/>
    <n v="0.09"/>
    <n v="2610.6716999999999"/>
    <n v="674.51589273931461"/>
    <x v="1"/>
    <n v="12"/>
    <x v="7"/>
    <n v="0.25836871512389498"/>
    <n v="3.137123675872382E-5"/>
    <x v="0"/>
    <s v="Dec-2024"/>
    <n v="202412"/>
  </r>
  <r>
    <s v="6d8bfb20-0eaf-4f09-a1ab-abfeebc2a9a9"/>
    <x v="590"/>
    <x v="7494"/>
    <x v="2"/>
    <x v="0"/>
    <x v="0"/>
    <n v="8"/>
    <n v="451.4"/>
    <n v="0.01"/>
    <n v="3575.0880000000002"/>
    <n v="825.68661899494259"/>
    <x v="1"/>
    <n v="12"/>
    <x v="7"/>
    <n v="0.23095560696546283"/>
    <n v="2.7691626052281791E-6"/>
    <x v="0"/>
    <s v="Dec-2024"/>
    <n v="202412"/>
  </r>
  <r>
    <s v="ebd88a81-f823-45cc-a326-b971bb52eb09"/>
    <x v="587"/>
    <x v="7495"/>
    <x v="0"/>
    <x v="2"/>
    <x v="3"/>
    <n v="5"/>
    <n v="506.36"/>
    <n v="0.04"/>
    <n v="2430.5279999999998"/>
    <n v="124.37253856894731"/>
    <x v="1"/>
    <n v="12"/>
    <x v="7"/>
    <n v="5.1170996001258705E-2"/>
    <n v="1.5799036258788214E-5"/>
    <x v="0"/>
    <s v="Dec-2024"/>
    <n v="202412"/>
  </r>
  <r>
    <s v="a5410e41-8b99-4782-a62c-b6cab390dc42"/>
    <x v="592"/>
    <x v="7496"/>
    <x v="2"/>
    <x v="1"/>
    <x v="5"/>
    <n v="6"/>
    <n v="816.63"/>
    <n v="0.11"/>
    <n v="4360.8041999999996"/>
    <n v="1092.004710195868"/>
    <x v="1"/>
    <n v="12"/>
    <x v="7"/>
    <n v="0.25041360724149647"/>
    <n v="2.2449987550461452E-5"/>
    <x v="0"/>
    <s v="Dec-2024"/>
    <n v="202412"/>
  </r>
  <r>
    <s v="b6d913c8-bac1-457b-8aac-36c8759063bd"/>
    <x v="592"/>
    <x v="7497"/>
    <x v="2"/>
    <x v="1"/>
    <x v="2"/>
    <n v="2"/>
    <n v="125.69"/>
    <n v="0.1"/>
    <n v="226.24199999999999"/>
    <n v="61.084982686113108"/>
    <x v="1"/>
    <n v="12"/>
    <x v="7"/>
    <n v="0.26999842065625795"/>
    <n v="3.978041212506962E-4"/>
    <x v="0"/>
    <s v="Dec-2024"/>
    <n v="202412"/>
  </r>
  <r>
    <s v="76d6a806-1e29-48a6-8e56-bbf34d1e4faf"/>
    <x v="596"/>
    <x v="7498"/>
    <x v="2"/>
    <x v="2"/>
    <x v="3"/>
    <n v="3"/>
    <n v="922.11"/>
    <n v="0.25"/>
    <n v="2074.7474999999999"/>
    <n v="360.79374870364751"/>
    <x v="1"/>
    <n v="12"/>
    <x v="7"/>
    <n v="0.17389766644068616"/>
    <n v="9.037244291172781E-5"/>
    <x v="0"/>
    <s v="Dec-2024"/>
    <n v="202412"/>
  </r>
  <r>
    <s v="50b0afd7-9999-4525-812b-0fa657c49dff"/>
    <x v="592"/>
    <x v="7499"/>
    <x v="2"/>
    <x v="0"/>
    <x v="7"/>
    <n v="9"/>
    <n v="79.92"/>
    <n v="0.06"/>
    <n v="676.12319999999988"/>
    <n v="201.1959446986458"/>
    <x v="1"/>
    <n v="12"/>
    <x v="7"/>
    <n v="0.29757290490645172"/>
    <n v="8.3416750083416754E-5"/>
    <x v="0"/>
    <s v="Dec-2024"/>
    <n v="202412"/>
  </r>
  <r>
    <s v="fd455194-cdd2-45c8-bd12-5886504e0bdb"/>
    <x v="590"/>
    <x v="7500"/>
    <x v="2"/>
    <x v="0"/>
    <x v="6"/>
    <n v="6"/>
    <n v="520.12"/>
    <n v="0.03"/>
    <n v="3027.0983999999999"/>
    <n v="777.33124957590519"/>
    <x v="1"/>
    <n v="12"/>
    <x v="7"/>
    <n v="0.25679087590145905"/>
    <n v="9.613166192417134E-6"/>
    <x v="0"/>
    <s v="Dec-2024"/>
    <n v="202412"/>
  </r>
  <r>
    <s v="72995288-ad83-4996-9c57-f99fc49bd082"/>
    <x v="597"/>
    <x v="4410"/>
    <x v="0"/>
    <x v="0"/>
    <x v="2"/>
    <n v="7"/>
    <n v="717.39"/>
    <n v="0.08"/>
    <n v="4619.9915999999994"/>
    <n v="1311.969855068709"/>
    <x v="1"/>
    <n v="12"/>
    <x v="7"/>
    <n v="0.28397667542700927"/>
    <n v="1.5930764895763015E-5"/>
    <x v="0"/>
    <s v="Dec-2024"/>
    <n v="202412"/>
  </r>
  <r>
    <s v="bc71c834-f08e-43fe-b245-ff039d3b25b0"/>
    <x v="595"/>
    <x v="7501"/>
    <x v="3"/>
    <x v="2"/>
    <x v="0"/>
    <n v="6"/>
    <n v="813.38"/>
    <n v="0.08"/>
    <n v="4489.8576000000003"/>
    <n v="1250.1824532583551"/>
    <x v="1"/>
    <n v="12"/>
    <x v="7"/>
    <n v="0.27844590288528415"/>
    <n v="1.6392502069553387E-5"/>
    <x v="0"/>
    <s v="Dec-2024"/>
    <n v="202412"/>
  </r>
  <r>
    <s v="969f0a73-c24c-4954-9d55-111fa56a100b"/>
    <x v="580"/>
    <x v="7502"/>
    <x v="2"/>
    <x v="2"/>
    <x v="5"/>
    <n v="2"/>
    <n v="588.76"/>
    <n v="0.25"/>
    <n v="883.14"/>
    <n v="131.28107512594269"/>
    <x v="1"/>
    <n v="12"/>
    <x v="7"/>
    <n v="0.14865262033872625"/>
    <n v="2.123106189279163E-4"/>
    <x v="0"/>
    <s v="Dec-2024"/>
    <n v="202412"/>
  </r>
  <r>
    <s v="dd5472fd-9d49-46b8-81b2-ce266627cec5"/>
    <x v="596"/>
    <x v="7503"/>
    <x v="1"/>
    <x v="0"/>
    <x v="9"/>
    <n v="3"/>
    <n v="52.55"/>
    <n v="0.14000000000000001"/>
    <n v="135.57900000000001"/>
    <n v="23.62834937570771"/>
    <x v="1"/>
    <n v="12"/>
    <x v="7"/>
    <n v="0.17427735398334335"/>
    <n v="8.880431335236285E-4"/>
    <x v="0"/>
    <s v="Dec-2024"/>
    <n v="202412"/>
  </r>
  <r>
    <s v="30bb1929-34a0-4354-9278-82da9c31bdf1"/>
    <x v="579"/>
    <x v="7504"/>
    <x v="3"/>
    <x v="2"/>
    <x v="4"/>
    <n v="1"/>
    <n v="473.95"/>
    <n v="0.16"/>
    <n v="398.11799999999999"/>
    <n v="112.38380230131069"/>
    <x v="1"/>
    <n v="12"/>
    <x v="7"/>
    <n v="0.28228766923703702"/>
    <n v="3.3758835320181458E-4"/>
    <x v="0"/>
    <s v="Dec-2024"/>
    <n v="202412"/>
  </r>
  <r>
    <s v="3a42d847-d2a7-4cb9-be31-655fa156edd0"/>
    <x v="596"/>
    <x v="7505"/>
    <x v="0"/>
    <x v="2"/>
    <x v="9"/>
    <n v="4"/>
    <n v="374.98"/>
    <n v="0.23"/>
    <n v="1154.9384"/>
    <n v="93.24329962700223"/>
    <x v="1"/>
    <n v="12"/>
    <x v="7"/>
    <n v="8.0734435383741879E-2"/>
    <n v="1.5334151154728251E-4"/>
    <x v="0"/>
    <s v="Dec-2024"/>
    <n v="202412"/>
  </r>
  <r>
    <s v="d78678a1-ab84-4e1e-9079-26e3f3696ef6"/>
    <x v="584"/>
    <x v="7506"/>
    <x v="3"/>
    <x v="2"/>
    <x v="8"/>
    <n v="6"/>
    <n v="872.93"/>
    <n v="0.23"/>
    <n v="4032.9366"/>
    <n v="489.68347538363872"/>
    <x v="1"/>
    <n v="12"/>
    <x v="7"/>
    <n v="0.12142106954610661"/>
    <n v="4.3913410391822181E-5"/>
    <x v="0"/>
    <s v="Dec-2024"/>
    <n v="202412"/>
  </r>
  <r>
    <s v="2e185db7-3110-4c7f-bfeb-60f0e21ff640"/>
    <x v="598"/>
    <x v="7507"/>
    <x v="0"/>
    <x v="0"/>
    <x v="1"/>
    <n v="1"/>
    <n v="863.93"/>
    <n v="0.17"/>
    <n v="717.06189999999992"/>
    <n v="155.30372911455811"/>
    <x v="1"/>
    <n v="12"/>
    <x v="7"/>
    <n v="0.21658343458850363"/>
    <n v="1.9677520169458177E-4"/>
    <x v="0"/>
    <s v="Dec-2024"/>
    <n v="202412"/>
  </r>
  <r>
    <s v="bd83cbf5-7e3d-4556-b15c-98416d4f8b1a"/>
    <x v="591"/>
    <x v="7508"/>
    <x v="3"/>
    <x v="0"/>
    <x v="3"/>
    <n v="1"/>
    <n v="571.76"/>
    <n v="0.24"/>
    <n v="434.5376"/>
    <n v="65.500211429200007"/>
    <x v="1"/>
    <n v="12"/>
    <x v="7"/>
    <n v="0.15073542871595003"/>
    <n v="4.1975654120610047E-4"/>
    <x v="0"/>
    <s v="Dec-2024"/>
    <n v="202412"/>
  </r>
  <r>
    <s v="4cd8c973-6079-457e-86b8-c7ed41e50435"/>
    <x v="575"/>
    <x v="7509"/>
    <x v="1"/>
    <x v="1"/>
    <x v="1"/>
    <n v="9"/>
    <n v="969.25"/>
    <n v="0.21"/>
    <n v="6891.3675000000003"/>
    <n v="1373.475986820423"/>
    <x v="1"/>
    <n v="12"/>
    <x v="7"/>
    <n v="0.19930383727473872"/>
    <n v="2.4073596423351389E-5"/>
    <x v="0"/>
    <s v="Dec-2024"/>
    <n v="202412"/>
  </r>
  <r>
    <s v="e67d2ee9-0529-4a28-9aca-e109a587ce2b"/>
    <x v="595"/>
    <x v="7510"/>
    <x v="1"/>
    <x v="1"/>
    <x v="1"/>
    <n v="5"/>
    <n v="738.04"/>
    <n v="0.24"/>
    <n v="2804.5520000000001"/>
    <n v="496.65464402930002"/>
    <x v="1"/>
    <n v="12"/>
    <x v="7"/>
    <n v="0.17708876285028768"/>
    <n v="6.5037125359059133E-5"/>
    <x v="0"/>
    <s v="Dec-2024"/>
    <n v="202412"/>
  </r>
  <r>
    <s v="3ea834d9-dc1e-4b10-aa5e-998bd09d833d"/>
    <x v="578"/>
    <x v="7511"/>
    <x v="0"/>
    <x v="1"/>
    <x v="5"/>
    <n v="5"/>
    <n v="45.92"/>
    <n v="0.3"/>
    <n v="160.72"/>
    <n v="16.60821584387768"/>
    <x v="1"/>
    <n v="12"/>
    <x v="7"/>
    <n v="0.1033363355144206"/>
    <n v="1.3066202090592333E-3"/>
    <x v="0"/>
    <s v="Dec-2024"/>
    <n v="202412"/>
  </r>
  <r>
    <s v="0f554fe6-7a6c-4208-b43b-f626606375fb"/>
    <x v="593"/>
    <x v="7512"/>
    <x v="3"/>
    <x v="2"/>
    <x v="6"/>
    <n v="2"/>
    <n v="637.17999999999995"/>
    <n v="0.2"/>
    <n v="1019.4880000000001"/>
    <n v="159.1894391557243"/>
    <x v="1"/>
    <n v="12"/>
    <x v="7"/>
    <n v="0.15614645700167565"/>
    <n v="1.5694152358831101E-4"/>
    <x v="0"/>
    <s v="Dec-2024"/>
    <n v="202412"/>
  </r>
  <r>
    <s v="497b86fe-e5c2-4270-90c8-7cbf26ea7f0e"/>
    <x v="581"/>
    <x v="7513"/>
    <x v="1"/>
    <x v="1"/>
    <x v="9"/>
    <n v="8"/>
    <n v="256.07"/>
    <n v="0.08"/>
    <n v="1884.6751999999999"/>
    <n v="286.09267114380259"/>
    <x v="1"/>
    <n v="12"/>
    <x v="7"/>
    <n v="0.15179945655559249"/>
    <n v="3.9051821767485456E-5"/>
    <x v="0"/>
    <s v="Dec-2024"/>
    <n v="202412"/>
  </r>
  <r>
    <s v="378cb89e-f6c8-47c5-9946-2448eff97860"/>
    <x v="584"/>
    <x v="7514"/>
    <x v="2"/>
    <x v="0"/>
    <x v="2"/>
    <n v="2"/>
    <n v="991.4"/>
    <n v="0.24"/>
    <n v="1506.9280000000001"/>
    <n v="276.33132564398312"/>
    <x v="1"/>
    <n v="12"/>
    <x v="7"/>
    <n v="0.18337394065541493"/>
    <n v="1.2104095218882389E-4"/>
    <x v="0"/>
    <s v="Dec-2024"/>
    <n v="202412"/>
  </r>
  <r>
    <s v="91d03545-b70c-4b13-aecf-03403732e7a8"/>
    <x v="579"/>
    <x v="7515"/>
    <x v="0"/>
    <x v="2"/>
    <x v="4"/>
    <n v="7"/>
    <n v="106.8"/>
    <n v="0.23"/>
    <n v="575.65200000000004"/>
    <n v="148.31370516594521"/>
    <x v="1"/>
    <n v="12"/>
    <x v="7"/>
    <n v="0.25764473182746728"/>
    <n v="3.0765115034777957E-4"/>
    <x v="0"/>
    <s v="Dec-2024"/>
    <n v="202412"/>
  </r>
  <r>
    <s v="f4e08759-ef38-40e8-8036-feace52d0b25"/>
    <x v="571"/>
    <x v="7516"/>
    <x v="1"/>
    <x v="0"/>
    <x v="2"/>
    <n v="3"/>
    <n v="120.75"/>
    <n v="0.02"/>
    <n v="355.005"/>
    <n v="100.72831594924391"/>
    <x v="1"/>
    <n v="12"/>
    <x v="7"/>
    <n v="0.28373773876211295"/>
    <n v="5.5210489993098689E-5"/>
    <x v="0"/>
    <s v="Dec-2024"/>
    <n v="202412"/>
  </r>
  <r>
    <s v="60d4bea6-d236-4412-b626-59308b16b164"/>
    <x v="597"/>
    <x v="7517"/>
    <x v="2"/>
    <x v="0"/>
    <x v="8"/>
    <n v="2"/>
    <n v="145.29"/>
    <n v="0.28000000000000003"/>
    <n v="209.2176"/>
    <n v="48.969594981533767"/>
    <x v="1"/>
    <n v="12"/>
    <x v="7"/>
    <n v="0.23406059041655083"/>
    <n v="9.635900612567969E-4"/>
    <x v="0"/>
    <s v="Dec-2024"/>
    <n v="202412"/>
  </r>
  <r>
    <s v="99c311f5-ddb2-4e66-ab9b-ffd1b1858c32"/>
    <x v="594"/>
    <x v="7518"/>
    <x v="3"/>
    <x v="0"/>
    <x v="6"/>
    <n v="5"/>
    <n v="244.89"/>
    <n v="0.02"/>
    <n v="1199.961"/>
    <n v="80.900608947230623"/>
    <x v="1"/>
    <n v="12"/>
    <x v="7"/>
    <n v="6.7419365252062879E-2"/>
    <n v="1.6333864183919314E-5"/>
    <x v="0"/>
    <s v="Dec-2024"/>
    <n v="202412"/>
  </r>
  <r>
    <s v="4d923ac5-56ef-456a-bcee-683cfec651a4"/>
    <x v="574"/>
    <x v="4737"/>
    <x v="1"/>
    <x v="0"/>
    <x v="7"/>
    <n v="7"/>
    <n v="661.32"/>
    <n v="0.22"/>
    <n v="3610.8072000000011"/>
    <n v="1070.2341711495851"/>
    <x v="1"/>
    <n v="12"/>
    <x v="7"/>
    <n v="0.29639748451525877"/>
    <n v="4.7523999619807995E-5"/>
    <x v="0"/>
    <s v="Dec-2024"/>
    <n v="202412"/>
  </r>
  <r>
    <s v="4df287bd-a4ca-42e5-a22f-b77db2e0b15f"/>
    <x v="578"/>
    <x v="7519"/>
    <x v="2"/>
    <x v="2"/>
    <x v="6"/>
    <n v="8"/>
    <n v="252.1"/>
    <n v="0.27"/>
    <n v="1472.2639999999999"/>
    <n v="92.707650587258627"/>
    <x v="1"/>
    <n v="12"/>
    <x v="7"/>
    <n v="6.2969447454572433E-2"/>
    <n v="1.3387544625148752E-4"/>
    <x v="0"/>
    <s v="Dec-2024"/>
    <n v="202412"/>
  </r>
  <r>
    <s v="e7851e69-8837-45b5-9405-e2fb3194bc39"/>
    <x v="573"/>
    <x v="7520"/>
    <x v="0"/>
    <x v="2"/>
    <x v="1"/>
    <n v="8"/>
    <n v="815.01"/>
    <n v="0.13"/>
    <n v="5672.4696000000004"/>
    <n v="1209.5793551463571"/>
    <x v="1"/>
    <n v="12"/>
    <x v="7"/>
    <n v="0.21323681578590689"/>
    <n v="1.993840566373419E-5"/>
    <x v="0"/>
    <s v="Dec-2024"/>
    <n v="202412"/>
  </r>
  <r>
    <s v="01887c9e-05c6-47b7-8f3d-c004a2a981c5"/>
    <x v="591"/>
    <x v="7521"/>
    <x v="3"/>
    <x v="0"/>
    <x v="3"/>
    <n v="7"/>
    <n v="435.02"/>
    <n v="0.05"/>
    <n v="2892.8829999999998"/>
    <n v="572.20673333238938"/>
    <x v="1"/>
    <n v="12"/>
    <x v="7"/>
    <n v="0.1977980904628322"/>
    <n v="1.641960632351879E-5"/>
    <x v="0"/>
    <s v="Dec-2024"/>
    <n v="202412"/>
  </r>
  <r>
    <s v="5cb432d2-7c20-43db-9b27-dfe7912cb038"/>
    <x v="598"/>
    <x v="7522"/>
    <x v="1"/>
    <x v="1"/>
    <x v="1"/>
    <n v="6"/>
    <n v="449.77"/>
    <n v="0.05"/>
    <n v="2563.6889999999999"/>
    <n v="128.34554563539069"/>
    <x v="1"/>
    <n v="12"/>
    <x v="7"/>
    <n v="5.006283743285192E-2"/>
    <n v="1.852798837924569E-5"/>
    <x v="0"/>
    <s v="Dec-2024"/>
    <n v="202412"/>
  </r>
  <r>
    <s v="a2c250df-c215-44d3-b44a-324330f81804"/>
    <x v="580"/>
    <x v="7523"/>
    <x v="0"/>
    <x v="0"/>
    <x v="9"/>
    <n v="2"/>
    <n v="926.16"/>
    <n v="0.24"/>
    <n v="1407.7632000000001"/>
    <n v="342.98135538010922"/>
    <x v="1"/>
    <n v="12"/>
    <x v="7"/>
    <n v="0.24363568772085334"/>
    <n v="1.2956724540036279E-4"/>
    <x v="0"/>
    <s v="Dec-2024"/>
    <n v="202412"/>
  </r>
  <r>
    <s v="39061c74-3ee5-4624-86a7-9ff470178631"/>
    <x v="598"/>
    <x v="7524"/>
    <x v="3"/>
    <x v="0"/>
    <x v="4"/>
    <n v="6"/>
    <n v="200.6"/>
    <n v="0.1"/>
    <n v="1083.24"/>
    <n v="144.91553550773321"/>
    <x v="1"/>
    <n v="12"/>
    <x v="7"/>
    <n v="0.13377971225927146"/>
    <n v="8.3084081090063151E-5"/>
    <x v="0"/>
    <s v="Dec-2024"/>
    <n v="202412"/>
  </r>
  <r>
    <s v="c2df1e2d-dd45-4709-852c-2f47c5766651"/>
    <x v="589"/>
    <x v="7525"/>
    <x v="1"/>
    <x v="2"/>
    <x v="5"/>
    <n v="4"/>
    <n v="825.56"/>
    <n v="0.16"/>
    <n v="2773.8816000000002"/>
    <n v="748.47048892707403"/>
    <x v="1"/>
    <n v="12"/>
    <x v="7"/>
    <n v="0.26982784302223783"/>
    <n v="4.845195988177722E-5"/>
    <x v="0"/>
    <s v="Dec-2024"/>
    <n v="202412"/>
  </r>
  <r>
    <s v="0c5e0e0d-8223-431e-8256-f1434176875a"/>
    <x v="577"/>
    <x v="7526"/>
    <x v="2"/>
    <x v="1"/>
    <x v="7"/>
    <n v="3"/>
    <n v="976.02"/>
    <n v="0.23"/>
    <n v="2254.6062000000002"/>
    <n v="542.88275321631261"/>
    <x v="1"/>
    <n v="12"/>
    <x v="7"/>
    <n v="0.24078828188102763"/>
    <n v="7.8550302930950871E-5"/>
    <x v="0"/>
    <s v="Dec-2024"/>
    <n v="202412"/>
  </r>
  <r>
    <s v="3f3291b1-19e5-4382-9dd4-118edc4b57cd"/>
    <x v="580"/>
    <x v="6216"/>
    <x v="0"/>
    <x v="1"/>
    <x v="0"/>
    <n v="8"/>
    <n v="489.39"/>
    <n v="0.02"/>
    <n v="3836.8175999999999"/>
    <n v="418.94290370100259"/>
    <x v="1"/>
    <n v="12"/>
    <x v="7"/>
    <n v="0.10919020588859961"/>
    <n v="5.1084002533766527E-6"/>
    <x v="0"/>
    <s v="Dec-2024"/>
    <n v="202412"/>
  </r>
  <r>
    <s v="c2428b1b-9e68-4917-a874-c11f8fcda2b3"/>
    <x v="578"/>
    <x v="7527"/>
    <x v="1"/>
    <x v="0"/>
    <x v="2"/>
    <n v="7"/>
    <n v="750.99"/>
    <n v="0.06"/>
    <n v="4941.5141999999996"/>
    <n v="758.40712065820901"/>
    <x v="1"/>
    <n v="12"/>
    <x v="7"/>
    <n v="0.15347666524123499"/>
    <n v="1.1413505601177872E-5"/>
    <x v="0"/>
    <s v="Dec-2024"/>
    <n v="202412"/>
  </r>
  <r>
    <s v="e2011599-e344-48c7-aaa8-a696426b7b37"/>
    <x v="578"/>
    <x v="188"/>
    <x v="1"/>
    <x v="2"/>
    <x v="4"/>
    <n v="2"/>
    <n v="31.64"/>
    <n v="0.16"/>
    <n v="53.155200000000001"/>
    <n v="8.3509418788295484"/>
    <x v="1"/>
    <n v="12"/>
    <x v="7"/>
    <n v="0.15710489056253288"/>
    <n v="2.5284450063211127E-3"/>
    <x v="0"/>
    <s v="Dec-2024"/>
    <n v="202412"/>
  </r>
  <r>
    <s v="e8352def-948d-4307-b013-6ba24b648257"/>
    <x v="579"/>
    <x v="7528"/>
    <x v="0"/>
    <x v="0"/>
    <x v="0"/>
    <n v="4"/>
    <n v="34.43"/>
    <n v="0.17"/>
    <n v="114.30759999999999"/>
    <n v="7.2309972292381692"/>
    <x v="1"/>
    <n v="12"/>
    <x v="7"/>
    <n v="6.3259111635955698E-2"/>
    <n v="1.234388614580308E-3"/>
    <x v="0"/>
    <s v="Dec-2024"/>
    <n v="202412"/>
  </r>
  <r>
    <s v="664b467e-96fe-42e0-98c7-5691a9762de7"/>
    <x v="591"/>
    <x v="7529"/>
    <x v="1"/>
    <x v="2"/>
    <x v="2"/>
    <n v="9"/>
    <n v="378.25"/>
    <n v="0.14000000000000001"/>
    <n v="2927.6550000000002"/>
    <n v="480.63724173327842"/>
    <x v="1"/>
    <n v="12"/>
    <x v="7"/>
    <n v="0.16417140740055725"/>
    <n v="4.1125064257912905E-5"/>
    <x v="0"/>
    <s v="Dec-2024"/>
    <n v="202412"/>
  </r>
  <r>
    <s v="fea1cc00-f21f-48a3-8974-e2f070f66b44"/>
    <x v="579"/>
    <x v="7530"/>
    <x v="0"/>
    <x v="1"/>
    <x v="8"/>
    <n v="1"/>
    <n v="990.78"/>
    <n v="0.05"/>
    <n v="941.24099999999999"/>
    <n v="120.0657242902799"/>
    <x v="1"/>
    <n v="12"/>
    <x v="7"/>
    <n v="0.12756108615145315"/>
    <n v="5.0465289973556193E-5"/>
    <x v="0"/>
    <s v="Dec-2024"/>
    <n v="202412"/>
  </r>
  <r>
    <s v="2653326c-d33e-4a24-9b02-a48a41ffda23"/>
    <x v="572"/>
    <x v="7531"/>
    <x v="3"/>
    <x v="0"/>
    <x v="3"/>
    <n v="9"/>
    <n v="282.32"/>
    <n v="0.12"/>
    <n v="2235.9744000000001"/>
    <n v="433.26287072545841"/>
    <x v="1"/>
    <n v="12"/>
    <x v="7"/>
    <n v="0.19376915528436212"/>
    <n v="4.7227732124303389E-5"/>
    <x v="0"/>
    <s v="Dec-2024"/>
    <n v="202412"/>
  </r>
  <r>
    <s v="3810f5a3-bf0d-4b02-a01e-ec320d94b2a4"/>
    <x v="588"/>
    <x v="7532"/>
    <x v="0"/>
    <x v="1"/>
    <x v="7"/>
    <n v="9"/>
    <n v="16.04"/>
    <n v="0.17"/>
    <n v="119.8188"/>
    <n v="28.922544505967661"/>
    <x v="1"/>
    <n v="12"/>
    <x v="7"/>
    <n v="0.24138569661829079"/>
    <n v="1.1776115267387089E-3"/>
    <x v="0"/>
    <s v="Dec-2024"/>
    <n v="202412"/>
  </r>
  <r>
    <s v="b3bd6653-ddfb-4d39-b2aa-f1a6538b6da1"/>
    <x v="581"/>
    <x v="7533"/>
    <x v="3"/>
    <x v="1"/>
    <x v="3"/>
    <n v="4"/>
    <n v="426.14"/>
    <n v="0.2"/>
    <n v="1363.6479999999999"/>
    <n v="269.51613117471351"/>
    <x v="1"/>
    <n v="12"/>
    <x v="7"/>
    <n v="0.19764347630379211"/>
    <n v="1.1733233209743277E-4"/>
    <x v="0"/>
    <s v="Dec-2024"/>
    <n v="202412"/>
  </r>
  <r>
    <s v="256afa1f-532f-4f9a-af9b-f605ad984807"/>
    <x v="577"/>
    <x v="7534"/>
    <x v="1"/>
    <x v="1"/>
    <x v="8"/>
    <n v="2"/>
    <n v="325.44"/>
    <n v="0.08"/>
    <n v="598.80960000000005"/>
    <n v="53.502744861478028"/>
    <x v="1"/>
    <n v="12"/>
    <x v="7"/>
    <n v="8.9348508877409485E-2"/>
    <n v="1.2291052114060964E-4"/>
    <x v="0"/>
    <s v="Dec-2024"/>
    <n v="202412"/>
  </r>
  <r>
    <s v="c438c043-9833-49a8-9590-3213107ed017"/>
    <x v="587"/>
    <x v="7535"/>
    <x v="2"/>
    <x v="1"/>
    <x v="6"/>
    <n v="6"/>
    <n v="17.670000000000002"/>
    <n v="0.02"/>
    <n v="103.89960000000001"/>
    <n v="28.03153215408091"/>
    <x v="1"/>
    <n v="12"/>
    <x v="7"/>
    <n v="0.26979441840084956"/>
    <n v="1.8864365214110544E-4"/>
    <x v="0"/>
    <s v="Dec-2024"/>
    <n v="202412"/>
  </r>
  <r>
    <s v="6716a62d-1ce0-4eab-8c13-98766bf289d0"/>
    <x v="583"/>
    <x v="7536"/>
    <x v="0"/>
    <x v="1"/>
    <x v="9"/>
    <n v="7"/>
    <n v="991.01"/>
    <n v="0.11"/>
    <n v="6173.9922999999999"/>
    <n v="794.11280378223751"/>
    <x v="1"/>
    <n v="12"/>
    <x v="7"/>
    <n v="0.1286222536724313"/>
    <n v="1.585683869414609E-5"/>
    <x v="0"/>
    <s v="Dec-2024"/>
    <n v="202412"/>
  </r>
  <r>
    <s v="c4ec88b3-5632-4cce-8e33-ff117bfdd120"/>
    <x v="597"/>
    <x v="7537"/>
    <x v="2"/>
    <x v="2"/>
    <x v="8"/>
    <n v="1"/>
    <n v="870.56"/>
    <n v="0.22"/>
    <n v="679.03679999999997"/>
    <n v="187.11190386162821"/>
    <x v="1"/>
    <n v="12"/>
    <x v="7"/>
    <n v="0.2755548798851965"/>
    <n v="2.5271089873185078E-4"/>
    <x v="0"/>
    <s v="Dec-2024"/>
    <n v="202412"/>
  </r>
  <r>
    <s v="a1b57d76-5e61-4f89-be05-d6f9b053b02e"/>
    <x v="597"/>
    <x v="7538"/>
    <x v="3"/>
    <x v="0"/>
    <x v="2"/>
    <n v="2"/>
    <n v="808.89"/>
    <n v="0.25"/>
    <n v="1213.335"/>
    <n v="107.9539554587577"/>
    <x v="1"/>
    <n v="12"/>
    <x v="7"/>
    <n v="8.8972917997715145E-2"/>
    <n v="1.545327547626995E-4"/>
    <x v="0"/>
    <s v="Dec-2024"/>
    <n v="202412"/>
  </r>
  <r>
    <s v="2c3e0d46-5eb0-4ac3-b837-e8096801089b"/>
    <x v="575"/>
    <x v="7539"/>
    <x v="0"/>
    <x v="0"/>
    <x v="0"/>
    <n v="9"/>
    <n v="895.84"/>
    <n v="0.2"/>
    <n v="6450.0480000000007"/>
    <n v="1434.0299727537799"/>
    <x v="1"/>
    <n v="12"/>
    <x v="7"/>
    <n v="0.22232857379569576"/>
    <n v="2.480601694747078E-5"/>
    <x v="0"/>
    <s v="Dec-2024"/>
    <n v="202412"/>
  </r>
  <r>
    <s v="a445594a-a389-4898-9938-2ad50146226d"/>
    <x v="583"/>
    <x v="7540"/>
    <x v="3"/>
    <x v="2"/>
    <x v="5"/>
    <n v="3"/>
    <n v="654.15"/>
    <n v="0.2"/>
    <n v="1569.96"/>
    <n v="389.71873685490999"/>
    <x v="1"/>
    <n v="12"/>
    <x v="7"/>
    <n v="0.2482348192660386"/>
    <n v="1.0191342454584832E-4"/>
    <x v="0"/>
    <s v="Dec-2024"/>
    <n v="202412"/>
  </r>
  <r>
    <s v="f22e22c0-8fca-42b1-8d73-c37701750257"/>
    <x v="587"/>
    <x v="7541"/>
    <x v="0"/>
    <x v="0"/>
    <x v="2"/>
    <n v="3"/>
    <n v="358.51"/>
    <n v="7.0000000000000007E-2"/>
    <n v="1000.2429"/>
    <n v="72.586611781261723"/>
    <x v="1"/>
    <n v="12"/>
    <x v="7"/>
    <n v="7.2568984774859915E-2"/>
    <n v="6.508419104999397E-5"/>
    <x v="0"/>
    <s v="Dec-2024"/>
    <n v="202412"/>
  </r>
  <r>
    <s v="522cd2fe-2be1-4ec2-8066-f365e9822436"/>
    <x v="583"/>
    <x v="7542"/>
    <x v="3"/>
    <x v="2"/>
    <x v="1"/>
    <n v="8"/>
    <n v="452.24"/>
    <n v="0.23"/>
    <n v="2785.7984000000001"/>
    <n v="479.26151948126909"/>
    <x v="1"/>
    <n v="12"/>
    <x v="7"/>
    <n v="0.17203740208956581"/>
    <n v="6.357243941270122E-5"/>
    <x v="0"/>
    <s v="Dec-2024"/>
    <n v="202412"/>
  </r>
  <r>
    <s v="47be1a75-0948-4556-87b8-384e2b96c735"/>
    <x v="588"/>
    <x v="7543"/>
    <x v="2"/>
    <x v="0"/>
    <x v="1"/>
    <n v="7"/>
    <n v="69.73"/>
    <n v="0.09"/>
    <n v="444.18009999999998"/>
    <n v="65.746771952789516"/>
    <x v="1"/>
    <n v="12"/>
    <x v="7"/>
    <n v="0.14801827446297014"/>
    <n v="1.8438466739054721E-4"/>
    <x v="0"/>
    <s v="Dec-2024"/>
    <n v="202412"/>
  </r>
  <r>
    <s v="b7f0b5fc-0380-4b4c-9313-7cb037968f50"/>
    <x v="577"/>
    <x v="4280"/>
    <x v="0"/>
    <x v="2"/>
    <x v="0"/>
    <n v="9"/>
    <n v="429.09"/>
    <n v="0.03"/>
    <n v="3745.9557"/>
    <n v="835.93237164710376"/>
    <x v="1"/>
    <n v="12"/>
    <x v="7"/>
    <n v="0.22315596835464546"/>
    <n v="7.7683780403489547E-6"/>
    <x v="0"/>
    <s v="Dec-2024"/>
    <n v="202412"/>
  </r>
  <r>
    <s v="a0fdfc7e-45ba-42d5-8b16-1cc81aa2fa59"/>
    <x v="578"/>
    <x v="7544"/>
    <x v="2"/>
    <x v="1"/>
    <x v="9"/>
    <n v="4"/>
    <n v="553.95000000000005"/>
    <n v="0.26"/>
    <n v="1639.692"/>
    <n v="163.07897147370031"/>
    <x v="1"/>
    <n v="12"/>
    <x v="7"/>
    <n v="9.9457075764046124E-2"/>
    <n v="1.1733911002798086E-4"/>
    <x v="0"/>
    <s v="Dec-2024"/>
    <n v="202412"/>
  </r>
  <r>
    <s v="51a18c9d-a09c-479d-8ee8-4556fcb727c5"/>
    <x v="571"/>
    <x v="7545"/>
    <x v="1"/>
    <x v="2"/>
    <x v="9"/>
    <n v="3"/>
    <n v="81.94"/>
    <n v="0.23"/>
    <n v="189.28139999999999"/>
    <n v="47.336742174327"/>
    <x v="1"/>
    <n v="12"/>
    <x v="7"/>
    <n v="0.25008660214013106"/>
    <n v="9.3564396713042067E-4"/>
    <x v="0"/>
    <s v="Dec-2024"/>
    <n v="202412"/>
  </r>
  <r>
    <s v="79c7a8fd-7cdc-490d-92fe-b604d2042983"/>
    <x v="591"/>
    <x v="7546"/>
    <x v="2"/>
    <x v="1"/>
    <x v="2"/>
    <n v="7"/>
    <n v="524.32000000000005"/>
    <n v="0.21"/>
    <n v="2899.4895999999999"/>
    <n v="812.78668010086187"/>
    <x v="1"/>
    <n v="12"/>
    <x v="7"/>
    <n v="0.28032060542685233"/>
    <n v="5.7216966737869995E-5"/>
    <x v="0"/>
    <s v="Dec-2024"/>
    <n v="202412"/>
  </r>
  <r>
    <s v="99490d1f-27b5-4f75-9739-caabcfd0306f"/>
    <x v="583"/>
    <x v="7547"/>
    <x v="3"/>
    <x v="2"/>
    <x v="9"/>
    <n v="3"/>
    <n v="833.63"/>
    <n v="0.14000000000000001"/>
    <n v="2150.7654000000002"/>
    <n v="565.99195065931872"/>
    <x v="1"/>
    <n v="12"/>
    <x v="7"/>
    <n v="0.26315838568879651"/>
    <n v="5.5980071094690298E-5"/>
    <x v="0"/>
    <s v="Dec-2024"/>
    <n v="202412"/>
  </r>
  <r>
    <s v="509a9264-7b2a-4e0a-84db-c98727aaf9d6"/>
    <x v="569"/>
    <x v="7548"/>
    <x v="3"/>
    <x v="0"/>
    <x v="6"/>
    <n v="1"/>
    <n v="747.8"/>
    <n v="0"/>
    <n v="747.8"/>
    <n v="64.868725713177923"/>
    <x v="1"/>
    <n v="12"/>
    <x v="7"/>
    <n v="8.6746089480045363E-2"/>
    <n v="0"/>
    <x v="1"/>
    <s v="Dec-2024"/>
    <n v="202412"/>
  </r>
  <r>
    <s v="6aaac73c-cb86-454c-96e5-b439d051513a"/>
    <x v="597"/>
    <x v="7549"/>
    <x v="2"/>
    <x v="2"/>
    <x v="9"/>
    <n v="3"/>
    <n v="772.99"/>
    <n v="0.2"/>
    <n v="1855.1759999999999"/>
    <n v="448.69229249946301"/>
    <x v="1"/>
    <n v="12"/>
    <x v="7"/>
    <n v="0.24185969013153633"/>
    <n v="8.624518644053178E-5"/>
    <x v="0"/>
    <s v="Dec-2024"/>
    <n v="202412"/>
  </r>
  <r>
    <s v="a5c2e80d-7e75-41e3-9031-b78b6e0c1c03"/>
    <x v="596"/>
    <x v="7550"/>
    <x v="3"/>
    <x v="2"/>
    <x v="0"/>
    <n v="4"/>
    <n v="157.52000000000001"/>
    <n v="0.24"/>
    <n v="478.86079999999998"/>
    <n v="131.29625901708491"/>
    <x v="1"/>
    <n v="12"/>
    <x v="7"/>
    <n v="0.27418460441340137"/>
    <n v="3.8090401218892836E-4"/>
    <x v="0"/>
    <s v="Dec-2024"/>
    <n v="202412"/>
  </r>
  <r>
    <s v="5bd95347-fac9-4f4c-8939-574e4428cc65"/>
    <x v="576"/>
    <x v="7551"/>
    <x v="0"/>
    <x v="0"/>
    <x v="7"/>
    <n v="1"/>
    <n v="901.03"/>
    <n v="7.0000000000000007E-2"/>
    <n v="837.95789999999988"/>
    <n v="224.65100721265949"/>
    <x v="1"/>
    <n v="12"/>
    <x v="7"/>
    <n v="0.26809342952988391"/>
    <n v="7.7688867185332351E-5"/>
    <x v="0"/>
    <s v="Dec-2024"/>
    <n v="202412"/>
  </r>
  <r>
    <s v="af0d2bc6-6145-4ea6-afa5-162377aa8b8d"/>
    <x v="584"/>
    <x v="7552"/>
    <x v="3"/>
    <x v="2"/>
    <x v="0"/>
    <n v="6"/>
    <n v="610.84"/>
    <n v="0.19"/>
    <n v="2968.6824000000001"/>
    <n v="535.41669224651673"/>
    <x v="1"/>
    <n v="12"/>
    <x v="7"/>
    <n v="0.18035499258745788"/>
    <n v="5.1841180450963702E-5"/>
    <x v="0"/>
    <s v="Dec-2024"/>
    <n v="202412"/>
  </r>
  <r>
    <s v="71abe2b3-7056-4b5f-b845-6ece03394c0e"/>
    <x v="589"/>
    <x v="7553"/>
    <x v="0"/>
    <x v="2"/>
    <x v="5"/>
    <n v="6"/>
    <n v="733.7"/>
    <n v="0.09"/>
    <n v="4006.0020000000009"/>
    <n v="374.61638847255642"/>
    <x v="1"/>
    <n v="12"/>
    <x v="7"/>
    <n v="9.3513779691711665E-2"/>
    <n v="2.0444323292899002E-5"/>
    <x v="0"/>
    <s v="Dec-2024"/>
    <n v="202412"/>
  </r>
  <r>
    <s v="2c5ef2a1-0c6d-4c73-97d3-d23e4cffec0d"/>
    <x v="580"/>
    <x v="7554"/>
    <x v="3"/>
    <x v="0"/>
    <x v="7"/>
    <n v="4"/>
    <n v="970.84"/>
    <n v="0.01"/>
    <n v="3844.5264000000002"/>
    <n v="989.84194223634449"/>
    <x v="1"/>
    <n v="12"/>
    <x v="7"/>
    <n v="0.25746784889716051"/>
    <n v="2.5750896131185364E-6"/>
    <x v="0"/>
    <s v="Dec-2024"/>
    <n v="202412"/>
  </r>
  <r>
    <s v="9321f373-935d-4a72-8f41-b6f99252da68"/>
    <x v="576"/>
    <x v="7555"/>
    <x v="2"/>
    <x v="1"/>
    <x v="0"/>
    <n v="7"/>
    <n v="778.19"/>
    <n v="0.23"/>
    <n v="4194.4440999999997"/>
    <n v="1149.1903121503231"/>
    <x v="1"/>
    <n v="12"/>
    <x v="7"/>
    <n v="0.27397916976657838"/>
    <n v="4.2222520023571184E-5"/>
    <x v="0"/>
    <s v="Dec-2024"/>
    <n v="202412"/>
  </r>
  <r>
    <s v="1caa3281-18cb-4f58-88ec-fa30398e38db"/>
    <x v="588"/>
    <x v="7556"/>
    <x v="0"/>
    <x v="0"/>
    <x v="9"/>
    <n v="6"/>
    <n v="445.17"/>
    <n v="0.03"/>
    <n v="2590.8894"/>
    <n v="231.7287056850825"/>
    <x v="1"/>
    <n v="12"/>
    <x v="7"/>
    <n v="8.9439829305366148E-2"/>
    <n v="1.1231664308017161E-5"/>
    <x v="0"/>
    <s v="Dec-2024"/>
    <n v="202412"/>
  </r>
  <r>
    <s v="355be674-780a-4fc4-b96b-fbeb289f1431"/>
    <x v="588"/>
    <x v="7557"/>
    <x v="3"/>
    <x v="1"/>
    <x v="6"/>
    <n v="9"/>
    <n v="8.2200000000000006"/>
    <n v="0.11"/>
    <n v="65.842200000000005"/>
    <n v="8.3447703193022296"/>
    <x v="1"/>
    <n v="12"/>
    <x v="7"/>
    <n v="0.12673893520116625"/>
    <n v="1.4868883482022166E-3"/>
    <x v="0"/>
    <s v="Dec-2024"/>
    <n v="202412"/>
  </r>
  <r>
    <s v="ad863089-c9d1-4e49-bd86-4d7835b37278"/>
    <x v="591"/>
    <x v="7558"/>
    <x v="2"/>
    <x v="1"/>
    <x v="3"/>
    <n v="4"/>
    <n v="126.09"/>
    <n v="0.04"/>
    <n v="484.18560000000002"/>
    <n v="46.328751112481562"/>
    <x v="1"/>
    <n v="12"/>
    <x v="7"/>
    <n v="9.5683868154033416E-2"/>
    <n v="7.9308430486160682E-5"/>
    <x v="0"/>
    <s v="Dec-2024"/>
    <n v="202412"/>
  </r>
  <r>
    <s v="8445177b-710a-41f3-9d4e-c0390160080f"/>
    <x v="598"/>
    <x v="7559"/>
    <x v="3"/>
    <x v="2"/>
    <x v="0"/>
    <n v="8"/>
    <n v="30.93"/>
    <n v="0.26"/>
    <n v="183.10560000000001"/>
    <n v="17.391730970968709"/>
    <x v="1"/>
    <n v="12"/>
    <x v="7"/>
    <n v="9.4981971993039579E-2"/>
    <n v="1.050759780148723E-3"/>
    <x v="0"/>
    <s v="Dec-2024"/>
    <n v="202412"/>
  </r>
  <r>
    <s v="56e6dab5-15a0-4b50-b864-aca35cc41b5f"/>
    <x v="574"/>
    <x v="7560"/>
    <x v="2"/>
    <x v="2"/>
    <x v="1"/>
    <n v="1"/>
    <n v="521.66999999999996"/>
    <n v="0.22"/>
    <n v="406.90260000000001"/>
    <n v="46.459890623412008"/>
    <x v="1"/>
    <n v="12"/>
    <x v="7"/>
    <n v="0.11417938991643702"/>
    <n v="4.2172254490386647E-4"/>
    <x v="0"/>
    <s v="Dec-2024"/>
    <n v="202412"/>
  </r>
  <r>
    <s v="8f68c652-f9dd-47ab-8ab6-358723100f65"/>
    <x v="586"/>
    <x v="7561"/>
    <x v="1"/>
    <x v="0"/>
    <x v="2"/>
    <n v="5"/>
    <n v="500.07"/>
    <n v="0.2"/>
    <n v="2000.28"/>
    <n v="157.87805721728151"/>
    <x v="1"/>
    <n v="12"/>
    <x v="7"/>
    <n v="7.8927978691623935E-2"/>
    <n v="7.9988801567780515E-5"/>
    <x v="0"/>
    <s v="Dec-2024"/>
    <n v="202412"/>
  </r>
  <r>
    <s v="07925afa-1cd1-470e-a755-b3c020fd0ec4"/>
    <x v="578"/>
    <x v="7562"/>
    <x v="1"/>
    <x v="1"/>
    <x v="4"/>
    <n v="8"/>
    <n v="775.61"/>
    <n v="0.09"/>
    <n v="5646.4408000000003"/>
    <n v="1174.0845752546891"/>
    <x v="1"/>
    <n v="12"/>
    <x v="7"/>
    <n v="0.20793356679745745"/>
    <n v="1.4504712419901753E-5"/>
    <x v="0"/>
    <s v="Dec-2024"/>
    <n v="202412"/>
  </r>
  <r>
    <s v="744145cf-b208-43c7-b64d-b08f16d087e4"/>
    <x v="575"/>
    <x v="7563"/>
    <x v="1"/>
    <x v="1"/>
    <x v="2"/>
    <n v="9"/>
    <n v="82.21"/>
    <n v="0.01"/>
    <n v="732.49109999999996"/>
    <n v="178.37070833099131"/>
    <x v="1"/>
    <n v="12"/>
    <x v="7"/>
    <n v="0.243512458145896"/>
    <n v="1.3515522577680466E-5"/>
    <x v="0"/>
    <s v="Dec-2024"/>
    <n v="202412"/>
  </r>
  <r>
    <s v="74e3351e-1140-4488-9411-17c07392f6ab"/>
    <x v="572"/>
    <x v="7564"/>
    <x v="2"/>
    <x v="2"/>
    <x v="2"/>
    <n v="1"/>
    <n v="80.680000000000007"/>
    <n v="0.23"/>
    <n v="62.123600000000003"/>
    <n v="12.80986534820093"/>
    <x v="1"/>
    <n v="12"/>
    <x v="7"/>
    <n v="0.20619966241816201"/>
    <n v="2.8507684680218145E-3"/>
    <x v="0"/>
    <s v="Dec-2024"/>
    <n v="202412"/>
  </r>
  <r>
    <s v="6f19abcd-4a35-4af7-8c3c-2a598f635ed3"/>
    <x v="582"/>
    <x v="7565"/>
    <x v="1"/>
    <x v="1"/>
    <x v="8"/>
    <n v="7"/>
    <n v="330.08"/>
    <n v="0.22"/>
    <n v="1802.2367999999999"/>
    <n v="473.09314948879398"/>
    <x v="1"/>
    <n v="12"/>
    <x v="7"/>
    <n v="0.26250332336394083"/>
    <n v="9.5215012810747176E-5"/>
    <x v="0"/>
    <s v="Dec-2024"/>
    <n v="202412"/>
  </r>
  <r>
    <s v="56a2e52e-f7a5-4ab7-9ab5-30e090c6394a"/>
    <x v="582"/>
    <x v="7566"/>
    <x v="0"/>
    <x v="2"/>
    <x v="2"/>
    <n v="3"/>
    <n v="659.79"/>
    <n v="0.01"/>
    <n v="1959.5762999999999"/>
    <n v="421.50307021993132"/>
    <x v="1"/>
    <n v="12"/>
    <x v="7"/>
    <n v="0.21509908556249191"/>
    <n v="5.0521125408589605E-6"/>
    <x v="0"/>
    <s v="Dec-2024"/>
    <n v="202412"/>
  </r>
  <r>
    <s v="a9303a65-ca5f-4940-b470-9e096812b6e4"/>
    <x v="589"/>
    <x v="7567"/>
    <x v="0"/>
    <x v="2"/>
    <x v="7"/>
    <n v="5"/>
    <n v="686.79"/>
    <n v="0.24"/>
    <n v="2609.8020000000001"/>
    <n v="457.02216335979568"/>
    <x v="1"/>
    <n v="12"/>
    <x v="7"/>
    <n v="0.17511756192990718"/>
    <n v="6.9890359498536676E-5"/>
    <x v="0"/>
    <s v="Dec-2024"/>
    <n v="202412"/>
  </r>
  <r>
    <s v="e4471833-ad10-4a9d-8251-bd6947b27c7a"/>
    <x v="571"/>
    <x v="7568"/>
    <x v="1"/>
    <x v="2"/>
    <x v="4"/>
    <n v="3"/>
    <n v="439.78"/>
    <n v="0.01"/>
    <n v="1306.1466"/>
    <n v="98.533795488201761"/>
    <x v="1"/>
    <n v="12"/>
    <x v="7"/>
    <n v="7.543854226485891E-2"/>
    <n v="7.5795473494322923E-6"/>
    <x v="0"/>
    <s v="Dec-2024"/>
    <n v="202412"/>
  </r>
  <r>
    <s v="931047f4-8d2d-4ae8-aa92-6d052632b5bb"/>
    <x v="574"/>
    <x v="7569"/>
    <x v="2"/>
    <x v="1"/>
    <x v="9"/>
    <n v="6"/>
    <n v="515.28"/>
    <n v="0.24"/>
    <n v="2349.6768000000002"/>
    <n v="308.72414207988311"/>
    <x v="1"/>
    <n v="12"/>
    <x v="7"/>
    <n v="0.13139004567772175"/>
    <n v="7.7627697562490295E-5"/>
    <x v="0"/>
    <s v="Dec-2024"/>
    <n v="202412"/>
  </r>
  <r>
    <s v="099dde60-f124-4997-8fac-b04ebb712818"/>
    <x v="581"/>
    <x v="7570"/>
    <x v="2"/>
    <x v="2"/>
    <x v="8"/>
    <n v="6"/>
    <n v="108.92"/>
    <n v="7.0000000000000007E-2"/>
    <n v="607.77359999999999"/>
    <n v="157.79088239709759"/>
    <x v="1"/>
    <n v="12"/>
    <x v="7"/>
    <n v="0.25962115234537597"/>
    <n v="1.0711225364181664E-4"/>
    <x v="0"/>
    <s v="Dec-2024"/>
    <n v="202412"/>
  </r>
  <r>
    <s v="1dc90053-e8df-410c-be95-8ab854e81554"/>
    <x v="575"/>
    <x v="7571"/>
    <x v="1"/>
    <x v="2"/>
    <x v="9"/>
    <n v="4"/>
    <n v="943.12"/>
    <n v="0.01"/>
    <n v="3734.7552000000001"/>
    <n v="1035.0510033149119"/>
    <x v="1"/>
    <n v="12"/>
    <x v="7"/>
    <n v="0.2771402536141892"/>
    <n v="2.6507761472559167E-6"/>
    <x v="0"/>
    <s v="Dec-2024"/>
    <n v="202412"/>
  </r>
  <r>
    <s v="05c1f842-5c77-4b88-aa94-549b6c5ecf25"/>
    <x v="598"/>
    <x v="7572"/>
    <x v="3"/>
    <x v="0"/>
    <x v="4"/>
    <n v="9"/>
    <n v="245.32"/>
    <n v="0.05"/>
    <n v="2097.4859999999999"/>
    <n v="463.31937862263447"/>
    <x v="1"/>
    <n v="12"/>
    <x v="7"/>
    <n v="0.22089271567134869"/>
    <n v="2.2646158305705021E-5"/>
    <x v="0"/>
    <s v="Dec-2024"/>
    <n v="202412"/>
  </r>
  <r>
    <s v="de405f4e-fc5d-44d0-a186-6882dfb4d726"/>
    <x v="594"/>
    <x v="7573"/>
    <x v="3"/>
    <x v="1"/>
    <x v="1"/>
    <n v="2"/>
    <n v="73.400000000000006"/>
    <n v="0.19"/>
    <n v="118.908"/>
    <n v="27.819979690518188"/>
    <x v="1"/>
    <n v="12"/>
    <x v="7"/>
    <n v="0.23396222029231159"/>
    <n v="1.2942779291553132E-3"/>
    <x v="0"/>
    <s v="Dec-2024"/>
    <n v="202412"/>
  </r>
  <r>
    <s v="04022788-bef8-4a10-be8e-bddf1a2bf1f4"/>
    <x v="570"/>
    <x v="7574"/>
    <x v="1"/>
    <x v="1"/>
    <x v="2"/>
    <n v="9"/>
    <n v="652.4"/>
    <n v="0.15"/>
    <n v="4990.8599999999997"/>
    <n v="792.01466579647933"/>
    <x v="1"/>
    <n v="12"/>
    <x v="7"/>
    <n v="0.15869302400718099"/>
    <n v="2.5546699366441857E-5"/>
    <x v="0"/>
    <s v="Dec-2024"/>
    <n v="202412"/>
  </r>
  <r>
    <s v="7407fe30-0f16-4c77-ad15-a335bacb222e"/>
    <x v="580"/>
    <x v="7575"/>
    <x v="1"/>
    <x v="0"/>
    <x v="5"/>
    <n v="6"/>
    <n v="926.1"/>
    <n v="0.15"/>
    <n v="4723.1100000000006"/>
    <n v="340.02153920514951"/>
    <x v="1"/>
    <n v="12"/>
    <x v="7"/>
    <n v="7.1991026930380508E-2"/>
    <n v="2.6994924954108625E-5"/>
    <x v="0"/>
    <s v="Dec-2024"/>
    <n v="202412"/>
  </r>
  <r>
    <s v="ec6e68ce-a4ed-485c-95cc-3c9422cfca0e"/>
    <x v="593"/>
    <x v="7576"/>
    <x v="2"/>
    <x v="2"/>
    <x v="1"/>
    <n v="2"/>
    <n v="642.72"/>
    <n v="0"/>
    <n v="1285.44"/>
    <n v="360.4452811852002"/>
    <x v="1"/>
    <n v="12"/>
    <x v="7"/>
    <n v="0.28040614978933298"/>
    <n v="0"/>
    <x v="1"/>
    <s v="Dec-2024"/>
    <n v="202412"/>
  </r>
  <r>
    <s v="8bc6e19f-2f61-49e2-8ff7-158d92775304"/>
    <x v="570"/>
    <x v="7577"/>
    <x v="2"/>
    <x v="1"/>
    <x v="1"/>
    <n v="1"/>
    <n v="456.57"/>
    <n v="0.19"/>
    <n v="369.82170000000002"/>
    <n v="86.443266002213747"/>
    <x v="1"/>
    <n v="12"/>
    <x v="7"/>
    <n v="0.23374308755330944"/>
    <n v="4.1614648356221392E-4"/>
    <x v="0"/>
    <s v="Dec-2024"/>
    <n v="202412"/>
  </r>
  <r>
    <s v="c82e9350-b1a1-401c-9a2b-bd252eb5252e"/>
    <x v="581"/>
    <x v="7578"/>
    <x v="3"/>
    <x v="1"/>
    <x v="8"/>
    <n v="5"/>
    <n v="236.87"/>
    <n v="0.02"/>
    <n v="1160.663"/>
    <n v="271.58637572115782"/>
    <x v="1"/>
    <n v="12"/>
    <x v="7"/>
    <n v="0.23399244717989445"/>
    <n v="1.6886899987334827E-5"/>
    <x v="0"/>
    <s v="Dec-2024"/>
    <n v="202412"/>
  </r>
  <r>
    <s v="6a4343ff-f236-4cda-93ac-d01ec3efd982"/>
    <x v="594"/>
    <x v="7116"/>
    <x v="2"/>
    <x v="1"/>
    <x v="8"/>
    <n v="3"/>
    <n v="161.36000000000001"/>
    <n v="0.23"/>
    <n v="372.74160000000012"/>
    <n v="72.470665151798485"/>
    <x v="1"/>
    <n v="12"/>
    <x v="7"/>
    <n v="0.19442601832421832"/>
    <n v="4.7512807800363573E-4"/>
    <x v="0"/>
    <s v="Dec-2024"/>
    <n v="202412"/>
  </r>
  <r>
    <s v="e96264a4-d88a-4d12-ae4d-e379d631b292"/>
    <x v="570"/>
    <x v="7579"/>
    <x v="1"/>
    <x v="2"/>
    <x v="1"/>
    <n v="6"/>
    <n v="435.29"/>
    <n v="0.19"/>
    <n v="2115.5093999999999"/>
    <n v="201.8477630695354"/>
    <x v="1"/>
    <n v="12"/>
    <x v="7"/>
    <n v="9.5413314197297067E-2"/>
    <n v="7.2748435908627962E-5"/>
    <x v="0"/>
    <s v="Dec-2024"/>
    <n v="202412"/>
  </r>
  <r>
    <s v="f56416d1-e0a3-47b1-a812-dc9c524369ca"/>
    <x v="591"/>
    <x v="7580"/>
    <x v="3"/>
    <x v="1"/>
    <x v="4"/>
    <n v="7"/>
    <n v="700.5"/>
    <n v="0.21"/>
    <n v="3873.7649999999999"/>
    <n v="1008.679964615637"/>
    <x v="1"/>
    <n v="12"/>
    <x v="7"/>
    <n v="0.2603874950121231"/>
    <n v="4.2826552462526762E-5"/>
    <x v="0"/>
    <s v="Dec-2024"/>
    <n v="202412"/>
  </r>
  <r>
    <s v="079d7db6-c10c-4e8e-a2d7-5f2e246250cd"/>
    <x v="598"/>
    <x v="7581"/>
    <x v="2"/>
    <x v="2"/>
    <x v="5"/>
    <n v="7"/>
    <n v="524.34"/>
    <n v="0.27"/>
    <n v="2679.3773999999999"/>
    <n v="429.24767645197898"/>
    <x v="1"/>
    <n v="12"/>
    <x v="7"/>
    <n v="0.16020426105407137"/>
    <n v="7.3561865528909811E-5"/>
    <x v="0"/>
    <s v="Dec-2024"/>
    <n v="202412"/>
  </r>
  <r>
    <s v="5cf518df-21bf-488b-9b38-8be8892703cc"/>
    <x v="577"/>
    <x v="7582"/>
    <x v="1"/>
    <x v="1"/>
    <x v="0"/>
    <n v="8"/>
    <n v="120.7"/>
    <n v="0.04"/>
    <n v="926.976"/>
    <n v="266.01906991164861"/>
    <x v="1"/>
    <n v="12"/>
    <x v="7"/>
    <n v="0.28697514273470792"/>
    <n v="4.1425020712510358E-5"/>
    <x v="0"/>
    <s v="Dec-2024"/>
    <n v="202412"/>
  </r>
  <r>
    <s v="97bfa51e-0c5d-49f6-a333-e2cd145ee1d4"/>
    <x v="587"/>
    <x v="7583"/>
    <x v="0"/>
    <x v="0"/>
    <x v="8"/>
    <n v="8"/>
    <n v="856.52"/>
    <n v="0.1"/>
    <n v="6166.9440000000004"/>
    <n v="1227.5244379847809"/>
    <x v="1"/>
    <n v="12"/>
    <x v="7"/>
    <n v="0.19904906514227805"/>
    <n v="1.4593938261803578E-5"/>
    <x v="0"/>
    <s v="Dec-2024"/>
    <n v="202412"/>
  </r>
  <r>
    <s v="ea137b55-be36-44da-953d-02f17e87bab5"/>
    <x v="574"/>
    <x v="7584"/>
    <x v="2"/>
    <x v="1"/>
    <x v="0"/>
    <n v="6"/>
    <n v="427.32"/>
    <n v="0.03"/>
    <n v="2487.0023999999999"/>
    <n v="332.07074344399501"/>
    <x v="1"/>
    <n v="12"/>
    <x v="7"/>
    <n v="0.13352248612385539"/>
    <n v="1.170083309931667E-5"/>
    <x v="0"/>
    <s v="Dec-2024"/>
    <n v="202412"/>
  </r>
  <r>
    <s v="58f0ce90-d006-4d7e-b4c7-63950da23bc4"/>
    <x v="570"/>
    <x v="7585"/>
    <x v="1"/>
    <x v="1"/>
    <x v="8"/>
    <n v="3"/>
    <n v="149.84"/>
    <n v="0.03"/>
    <n v="436.03439999999989"/>
    <n v="52.284598195509908"/>
    <x v="1"/>
    <n v="12"/>
    <x v="7"/>
    <n v="0.11990934246359902"/>
    <n v="6.6737853710624662E-5"/>
    <x v="0"/>
    <s v="Dec-2024"/>
    <n v="202412"/>
  </r>
  <r>
    <s v="50e529c9-bfb1-4de3-8d6a-0181b18f639d"/>
    <x v="588"/>
    <x v="7586"/>
    <x v="1"/>
    <x v="2"/>
    <x v="0"/>
    <n v="3"/>
    <n v="782.79"/>
    <n v="0.12"/>
    <n v="2066.5655999999999"/>
    <n v="530.45448727293433"/>
    <x v="1"/>
    <n v="12"/>
    <x v="7"/>
    <n v="0.25668407877927241"/>
    <n v="5.1099273112839967E-5"/>
    <x v="0"/>
    <s v="Dec-2024"/>
    <n v="202412"/>
  </r>
  <r>
    <s v="65e7cf90-1d0b-4df9-8d03-34dd183dc47b"/>
    <x v="578"/>
    <x v="7587"/>
    <x v="1"/>
    <x v="0"/>
    <x v="3"/>
    <n v="6"/>
    <n v="882.52"/>
    <n v="0.04"/>
    <n v="5083.3152"/>
    <n v="1467.804278041014"/>
    <x v="1"/>
    <n v="12"/>
    <x v="7"/>
    <n v="0.28874941259613685"/>
    <n v="7.5541253078306062E-6"/>
    <x v="0"/>
    <s v="Dec-2024"/>
    <n v="202412"/>
  </r>
  <r>
    <s v="1f3ca11b-3a41-4201-9d11-45ffc1a90255"/>
    <x v="571"/>
    <x v="7588"/>
    <x v="3"/>
    <x v="1"/>
    <x v="6"/>
    <n v="4"/>
    <n v="413.8"/>
    <n v="0.28000000000000003"/>
    <n v="1191.7439999999999"/>
    <n v="249.8242273055796"/>
    <x v="1"/>
    <n v="12"/>
    <x v="7"/>
    <n v="0.20962910432574414"/>
    <n v="1.6916384726921218E-4"/>
    <x v="0"/>
    <s v="Dec-2024"/>
    <n v="202412"/>
  </r>
  <r>
    <s v="6b97937f-dadd-4af2-82b2-77a4d84f8b18"/>
    <x v="598"/>
    <x v="7589"/>
    <x v="1"/>
    <x v="2"/>
    <x v="2"/>
    <n v="9"/>
    <n v="853.3"/>
    <n v="0.28999999999999998"/>
    <n v="5452.5870000000004"/>
    <n v="1351.5187688307699"/>
    <x v="1"/>
    <n v="12"/>
    <x v="7"/>
    <n v="0.24786743775583403"/>
    <n v="3.776189174056278E-5"/>
    <x v="0"/>
    <s v="Dec-2024"/>
    <n v="202412"/>
  </r>
  <r>
    <s v="97eff682-da86-409c-9481-483742c4cd4d"/>
    <x v="582"/>
    <x v="7590"/>
    <x v="3"/>
    <x v="2"/>
    <x v="6"/>
    <n v="4"/>
    <n v="234.69"/>
    <n v="0.12"/>
    <n v="826.10879999999997"/>
    <n v="140.4119012960322"/>
    <x v="1"/>
    <n v="12"/>
    <x v="7"/>
    <n v="0.16996780726223013"/>
    <n v="1.2782819890067747E-4"/>
    <x v="0"/>
    <s v="Dec-2024"/>
    <n v="202412"/>
  </r>
  <r>
    <s v="8ebfd417-061e-4142-9e6b-dea32a919aa4"/>
    <x v="596"/>
    <x v="7591"/>
    <x v="1"/>
    <x v="0"/>
    <x v="2"/>
    <n v="5"/>
    <n v="691.42"/>
    <n v="0.18"/>
    <n v="2834.8220000000001"/>
    <n v="273.39538454271059"/>
    <x v="1"/>
    <n v="12"/>
    <x v="7"/>
    <n v="9.6441816996873375E-2"/>
    <n v="5.2066761158196177E-5"/>
    <x v="0"/>
    <s v="Dec-2024"/>
    <n v="202412"/>
  </r>
  <r>
    <s v="9e0e18af-c7f4-46d7-8c8c-a5deedb2d18a"/>
    <x v="585"/>
    <x v="7592"/>
    <x v="2"/>
    <x v="1"/>
    <x v="4"/>
    <n v="2"/>
    <n v="298.82"/>
    <n v="0.17"/>
    <n v="496.04119999999989"/>
    <n v="83.475146404270888"/>
    <x v="1"/>
    <n v="12"/>
    <x v="7"/>
    <n v="0.1682826878176065"/>
    <n v="2.8445217856903822E-4"/>
    <x v="0"/>
    <s v="Dec-2024"/>
    <n v="202412"/>
  </r>
  <r>
    <s v="f21fb4cd-e60c-45ad-98aa-d7acb12d8f60"/>
    <x v="599"/>
    <x v="7593"/>
    <x v="3"/>
    <x v="0"/>
    <x v="7"/>
    <n v="8"/>
    <n v="14.34"/>
    <n v="0.18"/>
    <n v="94.070400000000006"/>
    <n v="27.52282808082585"/>
    <x v="1"/>
    <n v="12"/>
    <x v="7"/>
    <n v="0.29257692197360541"/>
    <n v="1.5690376569037657E-3"/>
    <x v="0"/>
    <s v="Dec-2024"/>
    <n v="202412"/>
  </r>
  <r>
    <s v="6965af6e-0609-4393-8b4d-60cd3dcf5491"/>
    <x v="588"/>
    <x v="7594"/>
    <x v="2"/>
    <x v="1"/>
    <x v="4"/>
    <n v="8"/>
    <n v="60.14"/>
    <n v="0.05"/>
    <n v="457.06400000000002"/>
    <n v="100.55624309259299"/>
    <x v="1"/>
    <n v="12"/>
    <x v="7"/>
    <n v="0.22000473258141745"/>
    <n v="1.0392417692051879E-4"/>
    <x v="0"/>
    <s v="Dec-2024"/>
    <n v="202412"/>
  </r>
  <r>
    <s v="501b5d21-b6ca-4efe-96a9-5b1b79e3f66f"/>
    <x v="569"/>
    <x v="7595"/>
    <x v="0"/>
    <x v="1"/>
    <x v="6"/>
    <n v="5"/>
    <n v="749.21"/>
    <n v="0.27"/>
    <n v="2734.6165000000001"/>
    <n v="256.90233433267508"/>
    <x v="1"/>
    <n v="12"/>
    <x v="7"/>
    <n v="9.3944556515575428E-2"/>
    <n v="7.2075919969034048E-5"/>
    <x v="0"/>
    <s v="Dec-2024"/>
    <n v="202412"/>
  </r>
  <r>
    <s v="c0207b4a-8f44-4585-a0f7-fad82868ba5b"/>
    <x v="598"/>
    <x v="7596"/>
    <x v="2"/>
    <x v="2"/>
    <x v="8"/>
    <n v="7"/>
    <n v="28.77"/>
    <n v="0.27"/>
    <n v="147.0147"/>
    <n v="25.555379235262858"/>
    <x v="1"/>
    <n v="12"/>
    <x v="7"/>
    <n v="0.17382873437324878"/>
    <n v="1.340682258304782E-3"/>
    <x v="0"/>
    <s v="Dec-2024"/>
    <n v="202412"/>
  </r>
  <r>
    <s v="f6388101-210d-4e45-9b32-2aae06423d51"/>
    <x v="571"/>
    <x v="7597"/>
    <x v="2"/>
    <x v="0"/>
    <x v="9"/>
    <n v="8"/>
    <n v="638"/>
    <n v="0.04"/>
    <n v="4899.84"/>
    <n v="301.80629761015842"/>
    <x v="1"/>
    <n v="12"/>
    <x v="7"/>
    <n v="6.159513323091334E-2"/>
    <n v="7.8369905956112854E-6"/>
    <x v="0"/>
    <s v="Dec-2024"/>
    <n v="202412"/>
  </r>
  <r>
    <s v="0b189704-b951-434b-94ed-4c509b663895"/>
    <x v="593"/>
    <x v="7598"/>
    <x v="0"/>
    <x v="2"/>
    <x v="9"/>
    <n v="8"/>
    <n v="109.13"/>
    <n v="0.24"/>
    <n v="663.5104"/>
    <n v="86.203851452428893"/>
    <x v="1"/>
    <n v="12"/>
    <x v="7"/>
    <n v="0.12992087456719426"/>
    <n v="2.7490149363144874E-4"/>
    <x v="0"/>
    <s v="Dec-2024"/>
    <n v="202412"/>
  </r>
  <r>
    <s v="85391af3-398b-4c42-9c0a-1a53255cc402"/>
    <x v="590"/>
    <x v="7599"/>
    <x v="1"/>
    <x v="0"/>
    <x v="3"/>
    <n v="7"/>
    <n v="865.07"/>
    <n v="0.15"/>
    <n v="5147.1665000000003"/>
    <n v="935.95376971573569"/>
    <x v="1"/>
    <n v="12"/>
    <x v="7"/>
    <n v="0.18183864262322497"/>
    <n v="2.4770910363983753E-5"/>
    <x v="0"/>
    <s v="Dec-2024"/>
    <n v="202412"/>
  </r>
  <r>
    <s v="550e74d3-7359-4f20-a9c2-4d081f7ac321"/>
    <x v="592"/>
    <x v="7600"/>
    <x v="2"/>
    <x v="1"/>
    <x v="8"/>
    <n v="3"/>
    <n v="596.75"/>
    <n v="0.13"/>
    <n v="1557.5174999999999"/>
    <n v="389.21545402785608"/>
    <x v="1"/>
    <n v="12"/>
    <x v="7"/>
    <n v="0.24989475497248417"/>
    <n v="7.2615556486524228E-5"/>
    <x v="0"/>
    <s v="Dec-2024"/>
    <n v="202412"/>
  </r>
  <r>
    <s v="1e04ab7c-14be-47c2-97be-a9e5eeca6f1c"/>
    <x v="570"/>
    <x v="7601"/>
    <x v="0"/>
    <x v="2"/>
    <x v="6"/>
    <n v="1"/>
    <n v="231.71"/>
    <n v="0.14000000000000001"/>
    <n v="199.2706"/>
    <n v="37.204972252946632"/>
    <x v="1"/>
    <n v="12"/>
    <x v="7"/>
    <n v="0.18670577723430667"/>
    <n v="6.0420353027491262E-4"/>
    <x v="0"/>
    <s v="Dec-2024"/>
    <n v="202412"/>
  </r>
  <r>
    <s v="4cfe459d-307c-4ecd-a8c0-a802c811c578"/>
    <x v="598"/>
    <x v="7602"/>
    <x v="1"/>
    <x v="2"/>
    <x v="4"/>
    <n v="7"/>
    <n v="782.14"/>
    <n v="0.09"/>
    <n v="4982.2317999999996"/>
    <n v="1208.550298541352"/>
    <x v="1"/>
    <n v="12"/>
    <x v="7"/>
    <n v="0.24257207353165547"/>
    <n v="1.6438416213392562E-5"/>
    <x v="0"/>
    <s v="Dec-2024"/>
    <n v="202412"/>
  </r>
  <r>
    <s v="3578939d-8bac-471e-8c61-a0185226c45e"/>
    <x v="589"/>
    <x v="7603"/>
    <x v="1"/>
    <x v="0"/>
    <x v="4"/>
    <n v="9"/>
    <n v="727.78"/>
    <n v="0.02"/>
    <n v="6419.0195999999996"/>
    <n v="1882.4849608224331"/>
    <x v="1"/>
    <n v="12"/>
    <x v="7"/>
    <n v="0.29326674136069519"/>
    <n v="3.053425791066287E-6"/>
    <x v="0"/>
    <s v="Dec-2024"/>
    <n v="202412"/>
  </r>
  <r>
    <s v="54db9d00-62c7-4859-850a-8bee3cf8c7d1"/>
    <x v="593"/>
    <x v="7604"/>
    <x v="2"/>
    <x v="0"/>
    <x v="2"/>
    <n v="1"/>
    <n v="985.66"/>
    <n v="7.0000000000000007E-2"/>
    <n v="916.66379999999992"/>
    <n v="167.3336180426931"/>
    <x v="1"/>
    <n v="12"/>
    <x v="7"/>
    <n v="0.18254633600966147"/>
    <n v="7.1018403912099517E-5"/>
    <x v="0"/>
    <s v="Dec-2024"/>
    <n v="202412"/>
  </r>
  <r>
    <s v="6fd017f4-4b4c-4a86-a8c5-050246e50aff"/>
    <x v="581"/>
    <x v="7605"/>
    <x v="0"/>
    <x v="0"/>
    <x v="5"/>
    <n v="3"/>
    <n v="403.79"/>
    <n v="0.01"/>
    <n v="1199.2563"/>
    <n v="127.5883133195919"/>
    <x v="1"/>
    <n v="12"/>
    <x v="7"/>
    <n v="0.10638952934380408"/>
    <n v="8.2551161082080613E-6"/>
    <x v="0"/>
    <s v="Dec-2024"/>
    <n v="202412"/>
  </r>
  <r>
    <s v="d3ea5705-35cb-4899-93a9-197d2daedf88"/>
    <x v="580"/>
    <x v="1026"/>
    <x v="3"/>
    <x v="2"/>
    <x v="1"/>
    <n v="1"/>
    <n v="833.98"/>
    <n v="0.13"/>
    <n v="725.56259999999997"/>
    <n v="216.5086926709179"/>
    <x v="1"/>
    <n v="12"/>
    <x v="7"/>
    <n v="0.29840112027675891"/>
    <n v="1.5587903786661551E-4"/>
    <x v="0"/>
    <s v="Dec-2024"/>
    <n v="202412"/>
  </r>
  <r>
    <s v="e65043e6-1d1a-432a-a40b-c5c142d04e92"/>
    <x v="592"/>
    <x v="7606"/>
    <x v="1"/>
    <x v="0"/>
    <x v="6"/>
    <n v="8"/>
    <n v="802.91"/>
    <n v="0.25"/>
    <n v="4817.46"/>
    <n v="966.59504941816942"/>
    <x v="1"/>
    <n v="12"/>
    <x v="7"/>
    <n v="0.20064412562183587"/>
    <n v="3.8920925134822089E-5"/>
    <x v="0"/>
    <s v="Dec-2024"/>
    <n v="202412"/>
  </r>
  <r>
    <s v="f0906ba4-ee30-464f-88ca-f9f0c06f99f8"/>
    <x v="575"/>
    <x v="3444"/>
    <x v="2"/>
    <x v="1"/>
    <x v="8"/>
    <n v="6"/>
    <n v="225.63"/>
    <n v="0.24"/>
    <n v="1028.8728000000001"/>
    <n v="85.221394645794945"/>
    <x v="1"/>
    <n v="12"/>
    <x v="7"/>
    <n v="8.282986453310355E-2"/>
    <n v="1.7728138988609671E-4"/>
    <x v="0"/>
    <s v="Dec-2024"/>
    <n v="202412"/>
  </r>
  <r>
    <s v="7997baac-01f5-4413-a4a7-55387b0cc33b"/>
    <x v="595"/>
    <x v="2681"/>
    <x v="2"/>
    <x v="2"/>
    <x v="0"/>
    <n v="9"/>
    <n v="437.27"/>
    <n v="0.24"/>
    <n v="2990.9268000000002"/>
    <n v="654.19764659463283"/>
    <x v="1"/>
    <n v="12"/>
    <x v="7"/>
    <n v="0.21872740135085647"/>
    <n v="6.0984441344402008E-5"/>
    <x v="0"/>
    <s v="Dec-2024"/>
    <n v="202412"/>
  </r>
  <r>
    <s v="577bb15c-ae03-4356-bbeb-1634301a5d3e"/>
    <x v="588"/>
    <x v="7607"/>
    <x v="2"/>
    <x v="1"/>
    <x v="6"/>
    <n v="7"/>
    <n v="571.6"/>
    <n v="0.17"/>
    <n v="3320.9960000000001"/>
    <n v="288.76787866829352"/>
    <x v="1"/>
    <n v="12"/>
    <x v="7"/>
    <n v="8.695219105000232E-2"/>
    <n v="4.2487253823852847E-5"/>
    <x v="0"/>
    <s v="Dec-2024"/>
    <n v="202412"/>
  </r>
  <r>
    <s v="76a5ca96-3c32-48a4-9d12-3b1704df188d"/>
    <x v="569"/>
    <x v="7608"/>
    <x v="3"/>
    <x v="0"/>
    <x v="7"/>
    <n v="9"/>
    <n v="402.39"/>
    <n v="0.2"/>
    <n v="2897.2080000000001"/>
    <n v="779.14995415052113"/>
    <x v="1"/>
    <n v="12"/>
    <x v="7"/>
    <n v="0.26893131392379183"/>
    <n v="5.5225582698929459E-5"/>
    <x v="0"/>
    <s v="Dec-2024"/>
    <n v="202412"/>
  </r>
  <r>
    <s v="8590bca1-f5c6-4ff3-88a1-7981fae39014"/>
    <x v="594"/>
    <x v="7609"/>
    <x v="1"/>
    <x v="2"/>
    <x v="8"/>
    <n v="5"/>
    <n v="976.69"/>
    <n v="0.04"/>
    <n v="4688.1120000000001"/>
    <n v="344.5831151592979"/>
    <x v="1"/>
    <n v="12"/>
    <x v="7"/>
    <n v="7.3501468215626656E-2"/>
    <n v="8.1909305921018936E-6"/>
    <x v="0"/>
    <s v="Dec-2024"/>
    <n v="202412"/>
  </r>
  <r>
    <s v="e74019a9-0d29-417d-bc65-74872a48fc5f"/>
    <x v="588"/>
    <x v="7610"/>
    <x v="3"/>
    <x v="1"/>
    <x v="9"/>
    <n v="1"/>
    <n v="155.31"/>
    <n v="0.02"/>
    <n v="152.2038"/>
    <n v="16.304440033073082"/>
    <x v="1"/>
    <n v="12"/>
    <x v="7"/>
    <n v="0.1071224242303614"/>
    <n v="1.287747086472217E-4"/>
    <x v="0"/>
    <s v="Dec-2024"/>
    <n v="202412"/>
  </r>
  <r>
    <s v="290b1614-3c62-47e5-b42d-b7c2e1b0dea2"/>
    <x v="580"/>
    <x v="7611"/>
    <x v="2"/>
    <x v="1"/>
    <x v="5"/>
    <n v="5"/>
    <n v="651.79"/>
    <n v="0.18"/>
    <n v="2672.3389999999999"/>
    <n v="647.2246315066551"/>
    <x v="1"/>
    <n v="12"/>
    <x v="7"/>
    <n v="0.24219405977559549"/>
    <n v="5.5232513539636999E-5"/>
    <x v="0"/>
    <s v="Dec-2024"/>
    <n v="202412"/>
  </r>
  <r>
    <s v="49b2bb4d-2b6c-4ca5-ba12-4ac6cca1d3b7"/>
    <x v="595"/>
    <x v="7612"/>
    <x v="2"/>
    <x v="0"/>
    <x v="2"/>
    <n v="9"/>
    <n v="794.38"/>
    <n v="0.26"/>
    <n v="5290.5708000000004"/>
    <n v="266.34229017237618"/>
    <x v="1"/>
    <n v="12"/>
    <x v="7"/>
    <n v="5.034282693511561E-2"/>
    <n v="3.6366586380433661E-5"/>
    <x v="0"/>
    <s v="Dec-2024"/>
    <n v="202412"/>
  </r>
  <r>
    <s v="e360cc7b-d49f-48c5-98a6-b0dee01c21f0"/>
    <x v="596"/>
    <x v="7613"/>
    <x v="2"/>
    <x v="0"/>
    <x v="9"/>
    <n v="4"/>
    <n v="208.23"/>
    <n v="0.03"/>
    <n v="807.93239999999992"/>
    <n v="111.73533036884029"/>
    <x v="1"/>
    <n v="12"/>
    <x v="7"/>
    <n v="0.13829787042683311"/>
    <n v="3.6017864860971045E-5"/>
    <x v="0"/>
    <s v="Dec-2024"/>
    <n v="202412"/>
  </r>
  <r>
    <s v="89a7ada4-2397-4ee1-a30d-7656fbe3112d"/>
    <x v="590"/>
    <x v="7614"/>
    <x v="2"/>
    <x v="1"/>
    <x v="8"/>
    <n v="7"/>
    <n v="929.4"/>
    <n v="0.14000000000000001"/>
    <n v="5594.9880000000003"/>
    <n v="515.9681094029778"/>
    <x v="1"/>
    <n v="12"/>
    <x v="7"/>
    <n v="9.2219699024015389E-2"/>
    <n v="2.1519259737465031E-5"/>
    <x v="0"/>
    <s v="Dec-2024"/>
    <n v="202412"/>
  </r>
  <r>
    <s v="86a5c5d4-06a8-4a8a-92b3-ac94f0c5d69a"/>
    <x v="592"/>
    <x v="7615"/>
    <x v="2"/>
    <x v="0"/>
    <x v="7"/>
    <n v="4"/>
    <n v="541.77"/>
    <n v="0.16"/>
    <n v="1820.3471999999999"/>
    <n v="104.2901095349504"/>
    <x v="1"/>
    <n v="12"/>
    <x v="7"/>
    <n v="5.7291328563556669E-2"/>
    <n v="7.3832068959152415E-5"/>
    <x v="0"/>
    <s v="Dec-2024"/>
    <n v="202412"/>
  </r>
  <r>
    <s v="95f186d9-5d72-4449-9367-e95391edcec1"/>
    <x v="575"/>
    <x v="7616"/>
    <x v="1"/>
    <x v="1"/>
    <x v="6"/>
    <n v="8"/>
    <n v="522.05999999999995"/>
    <n v="0.16"/>
    <n v="3508.243199999999"/>
    <n v="572.92987070272432"/>
    <x v="1"/>
    <n v="12"/>
    <x v="7"/>
    <n v="0.16330962195058896"/>
    <n v="3.8309772823047163E-5"/>
    <x v="0"/>
    <s v="Dec-2024"/>
    <n v="202412"/>
  </r>
  <r>
    <s v="abd9a960-a96e-4b8a-bac5-e2042fb3c3f2"/>
    <x v="594"/>
    <x v="7617"/>
    <x v="1"/>
    <x v="2"/>
    <x v="9"/>
    <n v="9"/>
    <n v="841.04"/>
    <n v="0.16"/>
    <n v="6358.2623999999996"/>
    <n v="1512.800789862669"/>
    <x v="1"/>
    <n v="12"/>
    <x v="7"/>
    <n v="0.2379267627996399"/>
    <n v="2.1137850491983471E-5"/>
    <x v="0"/>
    <s v="Dec-2024"/>
    <n v="202412"/>
  </r>
  <r>
    <s v="37cb366a-ba21-49c2-b6d3-e76e4eb93ad9"/>
    <x v="593"/>
    <x v="7618"/>
    <x v="2"/>
    <x v="1"/>
    <x v="1"/>
    <n v="3"/>
    <n v="992.71"/>
    <n v="0.04"/>
    <n v="2859.0048000000002"/>
    <n v="484.52246955050327"/>
    <x v="1"/>
    <n v="12"/>
    <x v="7"/>
    <n v="0.16947242255434591"/>
    <n v="1.3431247124873662E-5"/>
    <x v="0"/>
    <s v="Dec-2024"/>
    <n v="202412"/>
  </r>
  <r>
    <s v="7a866afc-9d29-4eee-ae54-fe97856e8f23"/>
    <x v="589"/>
    <x v="7619"/>
    <x v="1"/>
    <x v="1"/>
    <x v="4"/>
    <n v="5"/>
    <n v="863.6"/>
    <n v="0.05"/>
    <n v="4102.0999999999995"/>
    <n v="385.62888625290128"/>
    <x v="1"/>
    <n v="12"/>
    <x v="7"/>
    <n v="9.4007675642451757E-2"/>
    <n v="1.1579434923575729E-5"/>
    <x v="0"/>
    <s v="Dec-2024"/>
    <n v="202412"/>
  </r>
  <r>
    <s v="7ac0972a-3e2b-40fb-b94d-d7eee050ea3f"/>
    <x v="599"/>
    <x v="7620"/>
    <x v="3"/>
    <x v="0"/>
    <x v="6"/>
    <n v="3"/>
    <n v="442.52"/>
    <n v="0.26"/>
    <n v="982.39439999999991"/>
    <n v="269.95284795255873"/>
    <x v="1"/>
    <n v="12"/>
    <x v="7"/>
    <n v="0.27479070315604276"/>
    <n v="1.9584802193497848E-4"/>
    <x v="0"/>
    <s v="Dec-2024"/>
    <n v="202412"/>
  </r>
  <r>
    <s v="f056e888-8aeb-468a-ae74-92aa5ea53514"/>
    <x v="598"/>
    <x v="7621"/>
    <x v="0"/>
    <x v="0"/>
    <x v="3"/>
    <n v="4"/>
    <n v="805.58"/>
    <n v="0.17"/>
    <n v="2674.5255999999999"/>
    <n v="573.12185985621466"/>
    <x v="1"/>
    <n v="12"/>
    <x v="7"/>
    <n v="0.21428916584541746"/>
    <n v="5.2757019786985774E-5"/>
    <x v="0"/>
    <s v="Dec-2024"/>
    <n v="202412"/>
  </r>
  <r>
    <s v="6df3e5d9-7e6c-407a-ad2a-990de1a085e2"/>
    <x v="577"/>
    <x v="7622"/>
    <x v="1"/>
    <x v="2"/>
    <x v="2"/>
    <n v="4"/>
    <n v="776.94"/>
    <n v="0.04"/>
    <n v="2983.4495999999999"/>
    <n v="513.69746723129083"/>
    <x v="1"/>
    <n v="12"/>
    <x v="7"/>
    <n v="0.1721823848578809"/>
    <n v="1.287100677014956E-5"/>
    <x v="0"/>
    <s v="Dec-2024"/>
    <n v="202412"/>
  </r>
  <r>
    <s v="b0d867b9-8dca-453f-a5a8-de3eaac03b20"/>
    <x v="594"/>
    <x v="7623"/>
    <x v="1"/>
    <x v="1"/>
    <x v="7"/>
    <n v="2"/>
    <n v="899.05"/>
    <n v="0.28000000000000003"/>
    <n v="1294.6320000000001"/>
    <n v="118.85394513371649"/>
    <x v="1"/>
    <n v="12"/>
    <x v="7"/>
    <n v="9.1805196483414966E-2"/>
    <n v="1.557199265891775E-4"/>
    <x v="0"/>
    <s v="Dec-2024"/>
    <n v="202412"/>
  </r>
  <r>
    <s v="627befb4-1eae-48fb-9fb7-414c924f5468"/>
    <x v="585"/>
    <x v="7624"/>
    <x v="0"/>
    <x v="2"/>
    <x v="8"/>
    <n v="6"/>
    <n v="297.77"/>
    <n v="0.18"/>
    <n v="1465.0283999999999"/>
    <n v="360.8202474266887"/>
    <x v="1"/>
    <n v="12"/>
    <x v="7"/>
    <n v="0.24628890977587103"/>
    <n v="1.0074890015783994E-4"/>
    <x v="0"/>
    <s v="Dec-2024"/>
    <n v="202412"/>
  </r>
  <r>
    <s v="56c85ea9-e2cd-4194-93ce-34c6928adad4"/>
    <x v="574"/>
    <x v="7625"/>
    <x v="2"/>
    <x v="1"/>
    <x v="7"/>
    <n v="1"/>
    <n v="62.92"/>
    <n v="0.26"/>
    <n v="46.5608"/>
    <n v="4.8436615243130428"/>
    <x v="1"/>
    <n v="12"/>
    <x v="7"/>
    <n v="0.10402874358501234"/>
    <n v="4.1322314049586778E-3"/>
    <x v="0"/>
    <s v="Dec-2024"/>
    <n v="202412"/>
  </r>
  <r>
    <s v="6ba720d7-ff9f-48d1-a6d9-66ec1636bbd0"/>
    <x v="581"/>
    <x v="991"/>
    <x v="3"/>
    <x v="1"/>
    <x v="8"/>
    <n v="9"/>
    <n v="271.49"/>
    <n v="0.28000000000000003"/>
    <n v="1759.2552000000001"/>
    <n v="503.60956135940268"/>
    <x v="1"/>
    <n v="12"/>
    <x v="7"/>
    <n v="0.28626293749730153"/>
    <n v="1.1459394862098463E-4"/>
    <x v="0"/>
    <s v="Dec-2024"/>
    <n v="202412"/>
  </r>
  <r>
    <s v="966cab97-d46d-42b0-bf9d-54bd820c7b53"/>
    <x v="579"/>
    <x v="7626"/>
    <x v="2"/>
    <x v="2"/>
    <x v="3"/>
    <n v="3"/>
    <n v="808.23"/>
    <n v="0.28000000000000003"/>
    <n v="1745.7768000000001"/>
    <n v="400.62092957346812"/>
    <x v="1"/>
    <n v="12"/>
    <x v="7"/>
    <n v="0.22948003981578177"/>
    <n v="1.1547867974875139E-4"/>
    <x v="0"/>
    <s v="Dec-2024"/>
    <n v="202412"/>
  </r>
  <r>
    <s v="9a1d6970-1aec-4216-81da-55faeb5fe9f7"/>
    <x v="588"/>
    <x v="7627"/>
    <x v="0"/>
    <x v="2"/>
    <x v="1"/>
    <n v="8"/>
    <n v="207.71"/>
    <n v="0"/>
    <n v="1661.68"/>
    <n v="242.2681831950955"/>
    <x v="1"/>
    <n v="12"/>
    <x v="7"/>
    <n v="0.14579713494481217"/>
    <n v="0"/>
    <x v="1"/>
    <s v="Dec-2024"/>
    <n v="202412"/>
  </r>
  <r>
    <s v="9ee19c9f-4004-4f1e-8c3d-3f8b0fa09450"/>
    <x v="581"/>
    <x v="7628"/>
    <x v="0"/>
    <x v="0"/>
    <x v="7"/>
    <n v="9"/>
    <n v="539.37"/>
    <n v="0.1"/>
    <n v="4368.8969999999999"/>
    <n v="459.10683987940422"/>
    <x v="1"/>
    <n v="12"/>
    <x v="7"/>
    <n v="0.10508529724536976"/>
    <n v="2.0600165213325011E-5"/>
    <x v="0"/>
    <s v="Dec-2024"/>
    <n v="202412"/>
  </r>
  <r>
    <s v="d7d93415-e9e5-4b5b-a7d4-aff3109aee52"/>
    <x v="587"/>
    <x v="7629"/>
    <x v="0"/>
    <x v="1"/>
    <x v="8"/>
    <n v="9"/>
    <n v="218.59"/>
    <n v="0.03"/>
    <n v="1908.2907"/>
    <n v="145.2659575350801"/>
    <x v="1"/>
    <n v="12"/>
    <x v="7"/>
    <n v="7.6123599792777955E-2"/>
    <n v="1.5249248974488007E-5"/>
    <x v="0"/>
    <s v="Dec-2024"/>
    <n v="202412"/>
  </r>
  <r>
    <s v="25285661-46a4-48c0-9a77-938fdd8ab46b"/>
    <x v="596"/>
    <x v="7630"/>
    <x v="3"/>
    <x v="0"/>
    <x v="6"/>
    <n v="8"/>
    <n v="704.48"/>
    <n v="0.23"/>
    <n v="4339.5968000000003"/>
    <n v="532.88581040647455"/>
    <x v="1"/>
    <n v="12"/>
    <x v="7"/>
    <n v="0.12279615710069527"/>
    <n v="4.0810243016125368E-5"/>
    <x v="0"/>
    <s v="Dec-2024"/>
    <n v="202412"/>
  </r>
  <r>
    <s v="fca36028-14c0-495c-9746-8c96ea48d9a4"/>
    <x v="588"/>
    <x v="7631"/>
    <x v="1"/>
    <x v="1"/>
    <x v="0"/>
    <n v="8"/>
    <n v="532.88"/>
    <n v="0.08"/>
    <n v="3921.9967999999999"/>
    <n v="890.88131657303995"/>
    <x v="1"/>
    <n v="12"/>
    <x v="7"/>
    <n v="0.22714993458766716"/>
    <n v="1.8765951058399641E-5"/>
    <x v="0"/>
    <s v="Dec-2024"/>
    <n v="202412"/>
  </r>
  <r>
    <s v="078d48bc-4191-4862-8491-34a2b56f106a"/>
    <x v="584"/>
    <x v="7632"/>
    <x v="2"/>
    <x v="0"/>
    <x v="8"/>
    <n v="2"/>
    <n v="888.87"/>
    <n v="0.02"/>
    <n v="1742.1851999999999"/>
    <n v="395.2719655162104"/>
    <x v="1"/>
    <n v="12"/>
    <x v="7"/>
    <n v="0.22688286269233054"/>
    <n v="1.1250239067580186E-5"/>
    <x v="0"/>
    <s v="Dec-2024"/>
    <n v="202412"/>
  </r>
  <r>
    <s v="c36781b2-8baf-4856-8ef9-f0aa274331d2"/>
    <x v="571"/>
    <x v="7633"/>
    <x v="3"/>
    <x v="0"/>
    <x v="4"/>
    <n v="4"/>
    <n v="308.02"/>
    <n v="0.24"/>
    <n v="936.38079999999991"/>
    <n v="265.69391138928228"/>
    <x v="1"/>
    <n v="12"/>
    <x v="7"/>
    <n v="0.28374557806960832"/>
    <n v="1.9479254593857541E-4"/>
    <x v="0"/>
    <s v="Dec-2024"/>
    <n v="202412"/>
  </r>
  <r>
    <s v="fd11fb15-974c-43f0-89a7-18210f2c5443"/>
    <x v="581"/>
    <x v="7634"/>
    <x v="3"/>
    <x v="1"/>
    <x v="0"/>
    <n v="3"/>
    <n v="583.77"/>
    <n v="0.11"/>
    <n v="1558.6659"/>
    <n v="453.26853454156281"/>
    <x v="1"/>
    <n v="12"/>
    <x v="7"/>
    <n v="0.29080544749298926"/>
    <n v="6.2810124992148742E-5"/>
    <x v="0"/>
    <s v="Dec-2024"/>
    <n v="202412"/>
  </r>
  <r>
    <s v="5be076ab-726f-47a6-8873-dc349bf928cc"/>
    <x v="578"/>
    <x v="7635"/>
    <x v="3"/>
    <x v="2"/>
    <x v="8"/>
    <n v="2"/>
    <n v="868.95"/>
    <n v="0.27"/>
    <n v="1268.6669999999999"/>
    <n v="107.1625381101087"/>
    <x v="1"/>
    <n v="12"/>
    <x v="7"/>
    <n v="8.4468610052999493E-2"/>
    <n v="1.5535991714137753E-4"/>
    <x v="0"/>
    <s v="Dec-2024"/>
    <n v="202412"/>
  </r>
  <r>
    <s v="f0cd7978-2066-4db1-9a21-bf83ca280197"/>
    <x v="581"/>
    <x v="7636"/>
    <x v="2"/>
    <x v="1"/>
    <x v="4"/>
    <n v="7"/>
    <n v="355.33"/>
    <n v="0.28999999999999998"/>
    <n v="1765.9901"/>
    <n v="291.30443217933731"/>
    <x v="1"/>
    <n v="12"/>
    <x v="7"/>
    <n v="0.16495247180566716"/>
    <n v="1.1659182007871958E-4"/>
    <x v="0"/>
    <s v="Dec-2024"/>
    <n v="202412"/>
  </r>
  <r>
    <s v="c3641254-3c18-482e-a6cc-f5444e2fde5a"/>
    <x v="594"/>
    <x v="7637"/>
    <x v="2"/>
    <x v="0"/>
    <x v="0"/>
    <n v="8"/>
    <n v="958.03"/>
    <n v="0.12"/>
    <n v="6744.5311999999994"/>
    <n v="1540.0889244024031"/>
    <x v="1"/>
    <n v="12"/>
    <x v="7"/>
    <n v="0.22834632663607565"/>
    <n v="1.5657129734976982E-5"/>
    <x v="0"/>
    <s v="Dec-2024"/>
    <n v="202412"/>
  </r>
  <r>
    <s v="44182636-696d-4dc3-889d-8b3a0bc429fb"/>
    <x v="595"/>
    <x v="7638"/>
    <x v="3"/>
    <x v="0"/>
    <x v="4"/>
    <n v="1"/>
    <n v="330.53"/>
    <n v="0.2"/>
    <n v="264.42399999999998"/>
    <n v="36.662104205239267"/>
    <x v="1"/>
    <n v="12"/>
    <x v="7"/>
    <n v="0.13864892825628261"/>
    <n v="6.0508879678092763E-4"/>
    <x v="0"/>
    <s v="Dec-2024"/>
    <n v="202412"/>
  </r>
  <r>
    <s v="48f6cd35-f624-4cc9-9060-273940d58895"/>
    <x v="575"/>
    <x v="7639"/>
    <x v="3"/>
    <x v="0"/>
    <x v="6"/>
    <n v="8"/>
    <n v="178.67"/>
    <n v="0.08"/>
    <n v="1315.0111999999999"/>
    <n v="322.79087416975528"/>
    <x v="1"/>
    <n v="12"/>
    <x v="7"/>
    <n v="0.24546625471308176"/>
    <n v="5.5969105054010195E-5"/>
    <x v="0"/>
    <s v="Dec-2024"/>
    <n v="202412"/>
  </r>
  <r>
    <s v="e66d6915-201c-4fa5-a63f-c393ad3afeb5"/>
    <x v="587"/>
    <x v="7640"/>
    <x v="2"/>
    <x v="2"/>
    <x v="0"/>
    <n v="1"/>
    <n v="107.67"/>
    <n v="0.24"/>
    <n v="81.8292"/>
    <n v="7.5176820421893424"/>
    <x v="1"/>
    <n v="12"/>
    <x v="7"/>
    <n v="9.1870408633951475E-2"/>
    <n v="2.2290331568682081E-3"/>
    <x v="0"/>
    <s v="Dec-2024"/>
    <n v="202412"/>
  </r>
  <r>
    <s v="d4ca7475-ba8b-424a-bc43-90bf86071782"/>
    <x v="580"/>
    <x v="7641"/>
    <x v="2"/>
    <x v="1"/>
    <x v="4"/>
    <n v="9"/>
    <n v="820.16"/>
    <n v="7.0000000000000007E-2"/>
    <n v="6864.7391999999991"/>
    <n v="1492.7377754155771"/>
    <x v="1"/>
    <n v="12"/>
    <x v="7"/>
    <n v="0.21745003443329314"/>
    <n v="9.4832444617852355E-6"/>
    <x v="0"/>
    <s v="Dec-2024"/>
    <n v="202412"/>
  </r>
  <r>
    <s v="403d08fc-680b-4647-a413-e055cc937487"/>
    <x v="588"/>
    <x v="7642"/>
    <x v="1"/>
    <x v="1"/>
    <x v="1"/>
    <n v="2"/>
    <n v="645.22"/>
    <n v="0.16"/>
    <n v="1083.9695999999999"/>
    <n v="116.1114097385512"/>
    <x v="1"/>
    <n v="12"/>
    <x v="7"/>
    <n v="0.10711685063727915"/>
    <n v="1.2398871702675056E-4"/>
    <x v="0"/>
    <s v="Dec-2024"/>
    <n v="202412"/>
  </r>
  <r>
    <s v="673aec81-b0de-45b9-924e-a48a71ea311e"/>
    <x v="592"/>
    <x v="7643"/>
    <x v="1"/>
    <x v="0"/>
    <x v="1"/>
    <n v="9"/>
    <n v="837.13"/>
    <n v="0.2"/>
    <n v="6027.3360000000002"/>
    <n v="986.18114375551227"/>
    <x v="1"/>
    <n v="12"/>
    <x v="7"/>
    <n v="0.16361807998683203"/>
    <n v="2.6545724346543813E-5"/>
    <x v="0"/>
    <s v="Dec-2024"/>
    <n v="202412"/>
  </r>
  <r>
    <s v="1619ee9b-c7b5-4cca-b864-562e36abf4fe"/>
    <x v="598"/>
    <x v="7644"/>
    <x v="2"/>
    <x v="0"/>
    <x v="7"/>
    <n v="4"/>
    <n v="568.76"/>
    <n v="0.3"/>
    <n v="1592.528"/>
    <n v="211.6118857499043"/>
    <x v="1"/>
    <n v="12"/>
    <x v="7"/>
    <n v="0.13287796870755447"/>
    <n v="1.3186581334833673E-4"/>
    <x v="0"/>
    <s v="Dec-2024"/>
    <n v="202412"/>
  </r>
  <r>
    <s v="3c416b0f-fd87-4edb-a1bd-19a03d84ee70"/>
    <x v="570"/>
    <x v="7645"/>
    <x v="3"/>
    <x v="0"/>
    <x v="6"/>
    <n v="1"/>
    <n v="92.93"/>
    <n v="0.16"/>
    <n v="78.061199999999999"/>
    <n v="6.9513149688106006"/>
    <x v="1"/>
    <n v="12"/>
    <x v="7"/>
    <n v="8.9049553027760284E-2"/>
    <n v="1.7217260303454213E-3"/>
    <x v="0"/>
    <s v="Dec-2024"/>
    <n v="202412"/>
  </r>
  <r>
    <s v="bcd808fa-0c62-488d-af9e-3cd52f9bbaa7"/>
    <x v="574"/>
    <x v="7646"/>
    <x v="0"/>
    <x v="0"/>
    <x v="9"/>
    <n v="3"/>
    <n v="851.89"/>
    <n v="0.01"/>
    <n v="2530.1133"/>
    <n v="487.21768072311971"/>
    <x v="1"/>
    <n v="12"/>
    <x v="7"/>
    <n v="0.19256753471203036"/>
    <n v="3.9128682498131607E-6"/>
    <x v="0"/>
    <s v="Dec-2024"/>
    <n v="202412"/>
  </r>
  <r>
    <s v="a6bc89b3-2de9-4e16-82d8-50c4517c230f"/>
    <x v="586"/>
    <x v="7647"/>
    <x v="3"/>
    <x v="0"/>
    <x v="7"/>
    <n v="3"/>
    <n v="799.6"/>
    <n v="0.24"/>
    <n v="1823.088"/>
    <n v="388.17156295319307"/>
    <x v="1"/>
    <n v="12"/>
    <x v="7"/>
    <n v="0.21291981679062835"/>
    <n v="1.0005002501250625E-4"/>
    <x v="0"/>
    <s v="Dec-2024"/>
    <n v="202412"/>
  </r>
  <r>
    <s v="9401dce4-6b5c-46ea-abb5-928c5a7f005b"/>
    <x v="582"/>
    <x v="7648"/>
    <x v="0"/>
    <x v="0"/>
    <x v="4"/>
    <n v="4"/>
    <n v="990.79"/>
    <n v="0.23"/>
    <n v="3051.6332000000002"/>
    <n v="629.1106575226695"/>
    <x v="1"/>
    <n v="12"/>
    <x v="7"/>
    <n v="0.20615539820535098"/>
    <n v="5.8034497724038396E-5"/>
    <x v="0"/>
    <s v="Dec-2024"/>
    <n v="202412"/>
  </r>
  <r>
    <s v="8ab51a2f-1ad6-49e5-aef4-a94e17cfbdbd"/>
    <x v="585"/>
    <x v="7649"/>
    <x v="1"/>
    <x v="1"/>
    <x v="2"/>
    <n v="3"/>
    <n v="757.03"/>
    <n v="0.05"/>
    <n v="2157.5355"/>
    <n v="140.1710321517977"/>
    <x v="1"/>
    <n v="12"/>
    <x v="7"/>
    <n v="6.4968123190463245E-2"/>
    <n v="2.20158602257066E-5"/>
    <x v="0"/>
    <s v="Dec-2024"/>
    <n v="202412"/>
  </r>
  <r>
    <s v="d6828fc3-a80b-4614-8d26-20049a90a5a7"/>
    <x v="588"/>
    <x v="7650"/>
    <x v="1"/>
    <x v="0"/>
    <x v="7"/>
    <n v="6"/>
    <n v="42.98"/>
    <n v="7.0000000000000007E-2"/>
    <n v="239.82839999999999"/>
    <n v="29.52425305921286"/>
    <x v="1"/>
    <n v="12"/>
    <x v="7"/>
    <n v="0.12310574168535862"/>
    <n v="2.714440825190011E-4"/>
    <x v="0"/>
    <s v="Dec-2024"/>
    <n v="202412"/>
  </r>
  <r>
    <s v="da8dda7e-b7de-496a-b30d-35876b36b284"/>
    <x v="584"/>
    <x v="7651"/>
    <x v="2"/>
    <x v="0"/>
    <x v="2"/>
    <n v="9"/>
    <n v="435.56"/>
    <n v="0.02"/>
    <n v="3841.6392000000001"/>
    <n v="895.41282487822684"/>
    <x v="1"/>
    <n v="12"/>
    <x v="7"/>
    <n v="0.23308092672477593"/>
    <n v="5.1019887552167833E-6"/>
    <x v="0"/>
    <s v="Dec-2024"/>
    <n v="202412"/>
  </r>
  <r>
    <s v="f1d92fee-59cc-47c4-935a-e4b8e37a1f31"/>
    <x v="595"/>
    <x v="7652"/>
    <x v="0"/>
    <x v="0"/>
    <x v="2"/>
    <n v="9"/>
    <n v="128.26"/>
    <n v="0.01"/>
    <n v="1142.7965999999999"/>
    <n v="274.22568715604831"/>
    <x v="1"/>
    <n v="12"/>
    <x v="7"/>
    <n v="0.23996018815250966"/>
    <n v="8.6629589202488015E-6"/>
    <x v="0"/>
    <s v="Dec-2024"/>
    <n v="202412"/>
  </r>
  <r>
    <s v="1a747a85-a3b7-483b-886c-dd3177098ad3"/>
    <x v="592"/>
    <x v="7653"/>
    <x v="1"/>
    <x v="1"/>
    <x v="6"/>
    <n v="8"/>
    <n v="582.30999999999995"/>
    <n v="0.18"/>
    <n v="3819.9535999999998"/>
    <n v="737.99760009832664"/>
    <x v="1"/>
    <n v="12"/>
    <x v="7"/>
    <n v="0.19319543569804792"/>
    <n v="3.8639212790438082E-5"/>
    <x v="0"/>
    <s v="Dec-2024"/>
    <n v="202412"/>
  </r>
  <r>
    <s v="ff45b5e9-0aad-482a-ad96-5c57d65b96d0"/>
    <x v="586"/>
    <x v="7654"/>
    <x v="0"/>
    <x v="0"/>
    <x v="1"/>
    <n v="3"/>
    <n v="654.42999999999995"/>
    <n v="0.2"/>
    <n v="1570.6320000000001"/>
    <n v="103.27964900115509"/>
    <x v="1"/>
    <n v="12"/>
    <x v="7"/>
    <n v="6.5756745692915397E-2"/>
    <n v="1.018698205563111E-4"/>
    <x v="0"/>
    <s v="Dec-2024"/>
    <n v="202412"/>
  </r>
  <r>
    <s v="53200151-269f-4f0f-a80e-b5a2d2a0400f"/>
    <x v="595"/>
    <x v="7655"/>
    <x v="0"/>
    <x v="1"/>
    <x v="7"/>
    <n v="5"/>
    <n v="667.31"/>
    <n v="0.23"/>
    <n v="2569.1435000000001"/>
    <n v="409.78287804035028"/>
    <x v="1"/>
    <n v="12"/>
    <x v="7"/>
    <n v="0.15950174758255048"/>
    <n v="6.893347919257917E-5"/>
    <x v="0"/>
    <s v="Dec-2024"/>
    <n v="202412"/>
  </r>
  <r>
    <s v="5f101f01-57e8-43e6-bc4d-4e9858d8c6b7"/>
    <x v="575"/>
    <x v="7656"/>
    <x v="1"/>
    <x v="0"/>
    <x v="9"/>
    <n v="5"/>
    <n v="431.24"/>
    <n v="0.14000000000000001"/>
    <n v="1854.3320000000001"/>
    <n v="503.82819324655242"/>
    <x v="1"/>
    <n v="12"/>
    <x v="7"/>
    <n v="0.27170333750728154"/>
    <n v="6.4929041832854104E-5"/>
    <x v="0"/>
    <s v="Dec-2024"/>
    <n v="202412"/>
  </r>
  <r>
    <s v="4b6ea42d-e947-4cf5-b66c-8c82b5d8e4e4"/>
    <x v="579"/>
    <x v="7657"/>
    <x v="2"/>
    <x v="2"/>
    <x v="6"/>
    <n v="9"/>
    <n v="374.63"/>
    <n v="0.04"/>
    <n v="3236.8031999999998"/>
    <n v="945.97748340571718"/>
    <x v="1"/>
    <n v="12"/>
    <x v="7"/>
    <n v="0.29225671903862344"/>
    <n v="1.1863557228317125E-5"/>
    <x v="0"/>
    <s v="Dec-2024"/>
    <n v="202412"/>
  </r>
  <r>
    <s v="58468b54-d803-46ad-9130-16aba5333b18"/>
    <x v="589"/>
    <x v="7658"/>
    <x v="0"/>
    <x v="2"/>
    <x v="1"/>
    <n v="2"/>
    <n v="684.09"/>
    <n v="0.08"/>
    <n v="1258.7256"/>
    <n v="229.80445918918721"/>
    <x v="1"/>
    <n v="12"/>
    <x v="7"/>
    <n v="0.18256914707159941"/>
    <n v="5.8471838500782062E-5"/>
    <x v="0"/>
    <s v="Dec-2024"/>
    <n v="202412"/>
  </r>
  <r>
    <s v="a87f7b69-b9c6-4ea1-aae6-1cadf7cecb10"/>
    <x v="579"/>
    <x v="7659"/>
    <x v="3"/>
    <x v="2"/>
    <x v="4"/>
    <n v="8"/>
    <n v="21.9"/>
    <n v="0.13"/>
    <n v="152.42400000000001"/>
    <n v="25.899931647531972"/>
    <x v="1"/>
    <n v="12"/>
    <x v="7"/>
    <n v="0.16992029895247449"/>
    <n v="7.4200913242009135E-4"/>
    <x v="0"/>
    <s v="Dec-2024"/>
    <n v="202412"/>
  </r>
  <r>
    <s v="fb5b0636-7aba-4ffd-949d-34bb3eccd459"/>
    <x v="573"/>
    <x v="7660"/>
    <x v="0"/>
    <x v="2"/>
    <x v="2"/>
    <n v="5"/>
    <n v="991.22"/>
    <n v="0.16"/>
    <n v="4163.1239999999998"/>
    <n v="634.25211011194745"/>
    <x v="1"/>
    <n v="12"/>
    <x v="7"/>
    <n v="0.15235004052532364"/>
    <n v="3.2283448679405176E-5"/>
    <x v="0"/>
    <s v="Dec-2024"/>
    <n v="202412"/>
  </r>
  <r>
    <s v="f05d5e48-7e62-408b-9799-4b186e10caaa"/>
    <x v="581"/>
    <x v="7661"/>
    <x v="0"/>
    <x v="1"/>
    <x v="4"/>
    <n v="4"/>
    <n v="800.88"/>
    <n v="0.08"/>
    <n v="2947.2384000000002"/>
    <n v="741.69455632307029"/>
    <x v="1"/>
    <n v="12"/>
    <x v="7"/>
    <n v="0.25165746901338903"/>
    <n v="2.4972530216761563E-5"/>
    <x v="0"/>
    <s v="Dec-2024"/>
    <n v="202412"/>
  </r>
  <r>
    <s v="9b7f06bb-08e4-4bfb-838a-5a1792f6aa70"/>
    <x v="591"/>
    <x v="7662"/>
    <x v="2"/>
    <x v="0"/>
    <x v="3"/>
    <n v="4"/>
    <n v="959.75"/>
    <n v="0.22"/>
    <n v="2994.42"/>
    <n v="704.61248943134763"/>
    <x v="1"/>
    <n v="12"/>
    <x v="7"/>
    <n v="0.2353085036271958"/>
    <n v="5.7306590257879659E-5"/>
    <x v="0"/>
    <s v="Dec-2024"/>
    <n v="202412"/>
  </r>
  <r>
    <s v="62216f4e-2351-4e39-a26d-37ded33675bc"/>
    <x v="594"/>
    <x v="7663"/>
    <x v="1"/>
    <x v="2"/>
    <x v="1"/>
    <n v="7"/>
    <n v="946.95"/>
    <n v="0.04"/>
    <n v="6363.5039999999999"/>
    <n v="1840.5151951757859"/>
    <x v="1"/>
    <n v="12"/>
    <x v="7"/>
    <n v="0.28922983236527955"/>
    <n v="6.0344112300392986E-6"/>
    <x v="0"/>
    <s v="Dec-2024"/>
    <n v="202412"/>
  </r>
  <r>
    <s v="6e15b6aa-a0ae-45dd-9fbe-53be7910fc3f"/>
    <x v="576"/>
    <x v="7664"/>
    <x v="3"/>
    <x v="0"/>
    <x v="9"/>
    <n v="9"/>
    <n v="559.22"/>
    <n v="0.06"/>
    <n v="4731.0012000000006"/>
    <n v="1110.6386780082701"/>
    <x v="1"/>
    <n v="12"/>
    <x v="7"/>
    <n v="0.23475764030841292"/>
    <n v="1.1921366665474528E-5"/>
    <x v="0"/>
    <s v="Dec-2024"/>
    <n v="202412"/>
  </r>
  <r>
    <s v="9c892b84-d9f2-4057-b7ef-b5991f5d6dd8"/>
    <x v="579"/>
    <x v="7665"/>
    <x v="2"/>
    <x v="1"/>
    <x v="4"/>
    <n v="7"/>
    <n v="607.03"/>
    <n v="0.22"/>
    <n v="3314.3838000000001"/>
    <n v="740.45962827730079"/>
    <x v="1"/>
    <n v="12"/>
    <x v="7"/>
    <n v="0.22340793129549474"/>
    <n v="5.1774329816601204E-5"/>
    <x v="0"/>
    <s v="Dec-2024"/>
    <n v="202412"/>
  </r>
  <r>
    <s v="8629539d-5baa-4d9c-8926-756f4d03725f"/>
    <x v="570"/>
    <x v="7666"/>
    <x v="2"/>
    <x v="2"/>
    <x v="1"/>
    <n v="8"/>
    <n v="487.35"/>
    <n v="0.24"/>
    <n v="2963.0880000000002"/>
    <n v="734.83435507042122"/>
    <x v="1"/>
    <n v="12"/>
    <x v="7"/>
    <n v="0.2479961293996065"/>
    <n v="6.1557402277623885E-5"/>
    <x v="0"/>
    <s v="Dec-2024"/>
    <n v="202412"/>
  </r>
  <r>
    <s v="570cd019-1b86-44e7-86b9-f47a13d42bb8"/>
    <x v="591"/>
    <x v="7667"/>
    <x v="3"/>
    <x v="0"/>
    <x v="5"/>
    <n v="2"/>
    <n v="21.69"/>
    <n v="0.15"/>
    <n v="36.872999999999998"/>
    <n v="10.146751127966381"/>
    <x v="1"/>
    <n v="12"/>
    <x v="7"/>
    <n v="0.27518105735813148"/>
    <n v="3.4578146611341631E-3"/>
    <x v="0"/>
    <s v="Dec-2024"/>
    <n v="202412"/>
  </r>
  <r>
    <s v="b853f926-33a1-4942-a01d-6863d4ba169c"/>
    <x v="569"/>
    <x v="7668"/>
    <x v="3"/>
    <x v="0"/>
    <x v="7"/>
    <n v="8"/>
    <n v="994.78"/>
    <n v="0.23"/>
    <n v="6127.8447999999999"/>
    <n v="743.177798516444"/>
    <x v="1"/>
    <n v="12"/>
    <x v="7"/>
    <n v="0.12127882196305691"/>
    <n v="2.8900862502261809E-5"/>
    <x v="0"/>
    <s v="Dec-2024"/>
    <n v="202412"/>
  </r>
  <r>
    <s v="345cc0a0-9bce-459d-b384-50900f805525"/>
    <x v="571"/>
    <x v="7669"/>
    <x v="1"/>
    <x v="2"/>
    <x v="7"/>
    <n v="8"/>
    <n v="859.23"/>
    <n v="0.13"/>
    <n v="5980.2407999999996"/>
    <n v="1058.290784044214"/>
    <x v="1"/>
    <n v="12"/>
    <x v="7"/>
    <n v="0.17696457708596183"/>
    <n v="1.8912281926841476E-5"/>
    <x v="0"/>
    <s v="Dec-2024"/>
    <n v="202412"/>
  </r>
  <r>
    <s v="a06a964f-4a68-4afb-aabe-c16a29834e53"/>
    <x v="572"/>
    <x v="7670"/>
    <x v="2"/>
    <x v="0"/>
    <x v="8"/>
    <n v="1"/>
    <n v="77.16"/>
    <n v="0.28000000000000003"/>
    <n v="55.555199999999992"/>
    <n v="2.9664166313439519"/>
    <x v="1"/>
    <n v="12"/>
    <x v="7"/>
    <n v="5.339584109757417E-2"/>
    <n v="3.628823224468637E-3"/>
    <x v="0"/>
    <s v="Dec-2024"/>
    <n v="202412"/>
  </r>
  <r>
    <s v="e71d04d9-a723-400d-a367-f26d3e8a106d"/>
    <x v="584"/>
    <x v="7671"/>
    <x v="0"/>
    <x v="1"/>
    <x v="2"/>
    <n v="6"/>
    <n v="306.18"/>
    <n v="0.11"/>
    <n v="1635.0011999999999"/>
    <n v="237.12717406715291"/>
    <x v="1"/>
    <n v="12"/>
    <x v="7"/>
    <n v="0.14503180429907508"/>
    <n v="5.9877631894092799E-5"/>
    <x v="0"/>
    <s v="Dec-2024"/>
    <n v="202412"/>
  </r>
  <r>
    <s v="168eef8a-c2dc-4fee-b743-988b4a56b857"/>
    <x v="592"/>
    <x v="7672"/>
    <x v="0"/>
    <x v="1"/>
    <x v="7"/>
    <n v="3"/>
    <n v="720.05"/>
    <n v="0.02"/>
    <n v="2116.9470000000001"/>
    <n v="629.34018489040761"/>
    <x v="1"/>
    <n v="12"/>
    <x v="7"/>
    <n v="0.29728669867049462"/>
    <n v="9.2586162997939982E-6"/>
    <x v="0"/>
    <s v="Dec-2024"/>
    <n v="202412"/>
  </r>
  <r>
    <s v="118ae209-809d-4e76-8df5-37be9001150f"/>
    <x v="598"/>
    <x v="7673"/>
    <x v="2"/>
    <x v="0"/>
    <x v="3"/>
    <n v="8"/>
    <n v="109.02"/>
    <n v="0.1"/>
    <n v="784.94399999999996"/>
    <n v="40.310308214777308"/>
    <x v="1"/>
    <n v="12"/>
    <x v="7"/>
    <n v="5.1354374598413785E-2"/>
    <n v="1.1465786094294626E-4"/>
    <x v="0"/>
    <s v="Dec-2024"/>
    <n v="202412"/>
  </r>
  <r>
    <s v="cf4a6552-8fa1-445d-9b4e-cea3f6cc6f14"/>
    <x v="580"/>
    <x v="7674"/>
    <x v="2"/>
    <x v="0"/>
    <x v="6"/>
    <n v="1"/>
    <n v="560.05999999999995"/>
    <n v="0.26"/>
    <n v="414.44439999999997"/>
    <n v="38.841087878790162"/>
    <x v="1"/>
    <n v="12"/>
    <x v="7"/>
    <n v="9.3718452653215156E-2"/>
    <n v="4.6423597471699469E-4"/>
    <x v="0"/>
    <s v="Dec-2024"/>
    <n v="202412"/>
  </r>
  <r>
    <s v="f3b542c7-e0f4-45aa-bb1e-d3bdd61b4365"/>
    <x v="599"/>
    <x v="7675"/>
    <x v="0"/>
    <x v="0"/>
    <x v="3"/>
    <n v="2"/>
    <n v="152.69"/>
    <n v="0.25"/>
    <n v="229.035"/>
    <n v="17.327544572341431"/>
    <x v="1"/>
    <n v="12"/>
    <x v="7"/>
    <n v="7.5654570578040176E-2"/>
    <n v="8.1865217106555767E-4"/>
    <x v="0"/>
    <s v="Dec-2024"/>
    <n v="202412"/>
  </r>
  <r>
    <s v="ef149bda-1b26-45cc-8cef-bdf1bff53119"/>
    <x v="592"/>
    <x v="7676"/>
    <x v="2"/>
    <x v="1"/>
    <x v="6"/>
    <n v="5"/>
    <n v="292.07"/>
    <n v="0.05"/>
    <n v="1387.3325"/>
    <n v="107.62083174022349"/>
    <x v="1"/>
    <n v="12"/>
    <x v="7"/>
    <n v="7.7573928196898359E-2"/>
    <n v="3.4238367514636907E-5"/>
    <x v="0"/>
    <s v="Dec-2024"/>
    <n v="202412"/>
  </r>
  <r>
    <s v="4d3d374c-ae7d-4b35-ac2b-302806e7b7fc"/>
    <x v="572"/>
    <x v="7677"/>
    <x v="0"/>
    <x v="1"/>
    <x v="1"/>
    <n v="1"/>
    <n v="727.88"/>
    <n v="0.26"/>
    <n v="538.63120000000004"/>
    <n v="116.20492065798661"/>
    <x v="1"/>
    <n v="12"/>
    <x v="7"/>
    <n v="0.21574116140688954"/>
    <n v="3.5720173654998081E-4"/>
    <x v="0"/>
    <s v="Dec-2024"/>
    <n v="202412"/>
  </r>
  <r>
    <s v="8a181964-bdbc-4fc0-b761-ca3684499a1a"/>
    <x v="591"/>
    <x v="7678"/>
    <x v="3"/>
    <x v="2"/>
    <x v="3"/>
    <n v="4"/>
    <n v="167.92"/>
    <n v="0.17"/>
    <n v="557.49439999999993"/>
    <n v="162.0005549853488"/>
    <x v="1"/>
    <n v="12"/>
    <x v="7"/>
    <n v="0.29058687403021238"/>
    <n v="2.5309671272034305E-4"/>
    <x v="0"/>
    <s v="Dec-2024"/>
    <n v="202412"/>
  </r>
  <r>
    <s v="24301c7d-a758-4dcf-9bc6-59c963692cd0"/>
    <x v="591"/>
    <x v="7679"/>
    <x v="3"/>
    <x v="0"/>
    <x v="2"/>
    <n v="4"/>
    <n v="87.56"/>
    <n v="0.09"/>
    <n v="318.71839999999997"/>
    <n v="29.745874119488079"/>
    <x v="1"/>
    <n v="12"/>
    <x v="7"/>
    <n v="9.3329641838965305E-2"/>
    <n v="2.5696665143901321E-4"/>
    <x v="0"/>
    <s v="Dec-2024"/>
    <n v="202412"/>
  </r>
  <r>
    <s v="6cff3d3f-8e9c-49a7-affa-a431b2cf8608"/>
    <x v="599"/>
    <x v="7680"/>
    <x v="2"/>
    <x v="2"/>
    <x v="3"/>
    <n v="4"/>
    <n v="773.98"/>
    <n v="0.23"/>
    <n v="2383.8584000000001"/>
    <n v="162.51249765666731"/>
    <x v="1"/>
    <n v="12"/>
    <x v="7"/>
    <n v="6.817204312834492E-2"/>
    <n v="7.4291325357244372E-5"/>
    <x v="0"/>
    <s v="Dec-2024"/>
    <n v="202412"/>
  </r>
  <r>
    <s v="8036aa63-e706-4d5f-ab1d-56d2c54d1902"/>
    <x v="590"/>
    <x v="1484"/>
    <x v="0"/>
    <x v="0"/>
    <x v="5"/>
    <n v="8"/>
    <n v="953.49"/>
    <n v="0.06"/>
    <n v="7170.2447999999986"/>
    <n v="1915.666074567471"/>
    <x v="1"/>
    <n v="12"/>
    <x v="7"/>
    <n v="0.26716885238945698"/>
    <n v="7.8658402290532668E-6"/>
    <x v="0"/>
    <s v="Dec-2024"/>
    <n v="202412"/>
  </r>
  <r>
    <s v="eb86b024-beb5-49f0-a040-1dd908363272"/>
    <x v="582"/>
    <x v="7681"/>
    <x v="0"/>
    <x v="0"/>
    <x v="2"/>
    <n v="1"/>
    <n v="850.36"/>
    <n v="0.21"/>
    <n v="671.78440000000001"/>
    <n v="182.6034960394023"/>
    <x v="1"/>
    <n v="12"/>
    <x v="7"/>
    <n v="0.27181860138372116"/>
    <n v="2.4695423114916033E-4"/>
    <x v="0"/>
    <s v="Dec-2024"/>
    <n v="202412"/>
  </r>
  <r>
    <s v="10362b2c-cca9-4fb9-93ab-25fcf41fb8d1"/>
    <x v="581"/>
    <x v="7682"/>
    <x v="0"/>
    <x v="1"/>
    <x v="0"/>
    <n v="8"/>
    <n v="725.29"/>
    <n v="0.22"/>
    <n v="4525.8095999999996"/>
    <n v="509.9841864562913"/>
    <x v="1"/>
    <n v="12"/>
    <x v="7"/>
    <n v="0.1126835266018021"/>
    <n v="3.7915868135504421E-5"/>
    <x v="0"/>
    <s v="Dec-2024"/>
    <n v="202412"/>
  </r>
  <r>
    <s v="25eec7c9-4931-48a3-9c31-b2d38959ac8b"/>
    <x v="585"/>
    <x v="7683"/>
    <x v="1"/>
    <x v="0"/>
    <x v="8"/>
    <n v="7"/>
    <n v="832.42"/>
    <n v="0.19"/>
    <n v="4719.8213999999998"/>
    <n v="1397.218050764043"/>
    <x v="1"/>
    <n v="12"/>
    <x v="7"/>
    <n v="0.29603197501584344"/>
    <n v="3.2607166025392403E-5"/>
    <x v="0"/>
    <s v="Dec-2024"/>
    <n v="202412"/>
  </r>
  <r>
    <s v="9ac03f3b-cdca-49c2-b170-cd3ecfdd3804"/>
    <x v="596"/>
    <x v="7684"/>
    <x v="1"/>
    <x v="2"/>
    <x v="4"/>
    <n v="3"/>
    <n v="142.09"/>
    <n v="0.19"/>
    <n v="345.27870000000001"/>
    <n v="87.747386680457083"/>
    <x v="1"/>
    <n v="12"/>
    <x v="7"/>
    <n v="0.25413495440192829"/>
    <n v="4.4572688671499285E-4"/>
    <x v="0"/>
    <s v="Dec-2024"/>
    <n v="202412"/>
  </r>
  <r>
    <s v="ab15fbdf-f05b-4992-9328-d150ec9e6955"/>
    <x v="594"/>
    <x v="7685"/>
    <x v="3"/>
    <x v="1"/>
    <x v="6"/>
    <n v="3"/>
    <n v="752.31"/>
    <n v="0.02"/>
    <n v="2211.7914000000001"/>
    <n v="385.426282683838"/>
    <x v="1"/>
    <n v="12"/>
    <x v="7"/>
    <n v="0.17425977996109307"/>
    <n v="8.8615951757475879E-6"/>
    <x v="0"/>
    <s v="Dec-2024"/>
    <n v="202412"/>
  </r>
  <r>
    <s v="f136b32c-772b-4da8-a131-c1314171aca4"/>
    <x v="570"/>
    <x v="7686"/>
    <x v="3"/>
    <x v="0"/>
    <x v="3"/>
    <n v="8"/>
    <n v="859.36"/>
    <n v="0.1"/>
    <n v="6187.3919999999998"/>
    <n v="856.93765202090901"/>
    <x v="1"/>
    <n v="12"/>
    <x v="7"/>
    <n v="0.13849739147300011"/>
    <n v="1.4545708434183579E-5"/>
    <x v="0"/>
    <s v="Dec-2024"/>
    <n v="202412"/>
  </r>
  <r>
    <s v="7fb14676-01ed-4570-a17d-83a390926775"/>
    <x v="592"/>
    <x v="7687"/>
    <x v="0"/>
    <x v="0"/>
    <x v="7"/>
    <n v="5"/>
    <n v="603.78"/>
    <n v="0.26"/>
    <n v="2233.9859999999999"/>
    <n v="201.9357946814018"/>
    <x v="1"/>
    <n v="12"/>
    <x v="7"/>
    <n v="9.0392596319494312E-2"/>
    <n v="8.612408493159762E-5"/>
    <x v="0"/>
    <s v="Dec-2024"/>
    <n v="202412"/>
  </r>
  <r>
    <s v="fc669b75-74d6-41ab-aa04-7e4bc5eb925a"/>
    <x v="577"/>
    <x v="7688"/>
    <x v="1"/>
    <x v="2"/>
    <x v="8"/>
    <n v="1"/>
    <n v="239.61"/>
    <n v="0.13"/>
    <n v="208.4607"/>
    <n v="37.819108822345463"/>
    <x v="1"/>
    <n v="12"/>
    <x v="7"/>
    <n v="0.18142080892151596"/>
    <n v="5.4254830766662493E-4"/>
    <x v="0"/>
    <s v="Dec-2024"/>
    <n v="202412"/>
  </r>
  <r>
    <s v="abfbf719-579c-45cb-a338-88daec9b1330"/>
    <x v="585"/>
    <x v="7689"/>
    <x v="0"/>
    <x v="1"/>
    <x v="4"/>
    <n v="5"/>
    <n v="515.70000000000005"/>
    <n v="0.11"/>
    <n v="2294.8649999999998"/>
    <n v="587.36571145302082"/>
    <x v="1"/>
    <n v="12"/>
    <x v="7"/>
    <n v="0.25594782762952106"/>
    <n v="4.266046150862905E-5"/>
    <x v="0"/>
    <s v="Dec-2024"/>
    <n v="202412"/>
  </r>
  <r>
    <s v="ce05eb9b-5d61-4e44-b1bc-adbf3febd1d2"/>
    <x v="581"/>
    <x v="7690"/>
    <x v="2"/>
    <x v="1"/>
    <x v="7"/>
    <n v="4"/>
    <n v="255.36"/>
    <n v="0.12"/>
    <n v="898.86720000000003"/>
    <n v="151.95483815871029"/>
    <x v="1"/>
    <n v="12"/>
    <x v="7"/>
    <n v="0.16905148853880783"/>
    <n v="1.1748120300751879E-4"/>
    <x v="0"/>
    <s v="Dec-2024"/>
    <n v="202412"/>
  </r>
  <r>
    <s v="c0bbaf2f-2da8-4c9e-8fb3-fe5d3009b9cf"/>
    <x v="583"/>
    <x v="7691"/>
    <x v="3"/>
    <x v="1"/>
    <x v="6"/>
    <n v="6"/>
    <n v="185.32"/>
    <n v="0.3"/>
    <n v="778.34400000000005"/>
    <n v="151.22198283921361"/>
    <x v="1"/>
    <n v="12"/>
    <x v="7"/>
    <n v="0.1942868228433875"/>
    <n v="2.6980358299158208E-4"/>
    <x v="0"/>
    <s v="Dec-2024"/>
    <n v="202412"/>
  </r>
  <r>
    <s v="71e532f4-0e93-4c39-9b0d-6b68cb5f21b7"/>
    <x v="570"/>
    <x v="7692"/>
    <x v="3"/>
    <x v="2"/>
    <x v="0"/>
    <n v="9"/>
    <n v="983.37"/>
    <n v="7.0000000000000007E-2"/>
    <n v="8230.8068999999996"/>
    <n v="1754.868137206063"/>
    <x v="1"/>
    <n v="12"/>
    <x v="7"/>
    <n v="0.21320730258002568"/>
    <n v="7.9093095963653341E-6"/>
    <x v="0"/>
    <s v="Dec-2024"/>
    <n v="202412"/>
  </r>
  <r>
    <s v="8f6e5f5c-ff62-4c59-8097-5a44ed30bad5"/>
    <x v="599"/>
    <x v="7693"/>
    <x v="0"/>
    <x v="0"/>
    <x v="1"/>
    <n v="5"/>
    <n v="826.05"/>
    <n v="0.26"/>
    <n v="3056.3850000000002"/>
    <n v="558.13182643377934"/>
    <x v="1"/>
    <n v="12"/>
    <x v="7"/>
    <n v="0.1826117542239539"/>
    <n v="6.2950184613522181E-5"/>
    <x v="0"/>
    <s v="Dec-2024"/>
    <n v="202412"/>
  </r>
  <r>
    <s v="3e48a912-b56d-42e0-aca5-1ffb69742b85"/>
    <x v="584"/>
    <x v="594"/>
    <x v="1"/>
    <x v="2"/>
    <x v="7"/>
    <n v="7"/>
    <n v="291.94"/>
    <n v="0.25"/>
    <n v="1532.6849999999999"/>
    <n v="428.61118095494118"/>
    <x v="1"/>
    <n v="12"/>
    <x v="7"/>
    <n v="0.27964727321983396"/>
    <n v="1.223343348437546E-4"/>
    <x v="0"/>
    <s v="Dec-2024"/>
    <n v="202412"/>
  </r>
  <r>
    <s v="34d22ff4-0169-4918-bd73-56e494fa6f8c"/>
    <x v="585"/>
    <x v="7694"/>
    <x v="0"/>
    <x v="0"/>
    <x v="2"/>
    <n v="8"/>
    <n v="893.13"/>
    <n v="0.21"/>
    <n v="5644.5816000000004"/>
    <n v="1106.029771249265"/>
    <x v="1"/>
    <n v="12"/>
    <x v="7"/>
    <n v="0.19594539500487776"/>
    <n v="2.9391018104867151E-5"/>
    <x v="0"/>
    <s v="Dec-2024"/>
    <n v="202412"/>
  </r>
  <r>
    <s v="0013c706-f826-4c3c-a31c-12b567230b1d"/>
    <x v="573"/>
    <x v="7695"/>
    <x v="3"/>
    <x v="0"/>
    <x v="6"/>
    <n v="2"/>
    <n v="433.6"/>
    <n v="0.17"/>
    <n v="719.77599999999995"/>
    <n v="162.5267571149723"/>
    <x v="1"/>
    <n v="12"/>
    <x v="7"/>
    <n v="0.22580185657061685"/>
    <n v="1.9603321033210332E-4"/>
    <x v="0"/>
    <s v="Dec-2024"/>
    <n v="202412"/>
  </r>
  <r>
    <s v="5b3a33de-9d54-4a7e-911c-b7848e3d96bb"/>
    <x v="572"/>
    <x v="2144"/>
    <x v="2"/>
    <x v="2"/>
    <x v="0"/>
    <n v="8"/>
    <n v="487.9"/>
    <n v="0.06"/>
    <n v="3669.0079999999998"/>
    <n v="706.96818351187369"/>
    <x v="1"/>
    <n v="12"/>
    <x v="7"/>
    <n v="0.1926864655274324"/>
    <n v="1.5372002459520395E-5"/>
    <x v="0"/>
    <s v="Dec-2024"/>
    <n v="202412"/>
  </r>
  <r>
    <s v="195b831d-a885-4ca1-948b-4ab0372a747f"/>
    <x v="587"/>
    <x v="7696"/>
    <x v="3"/>
    <x v="0"/>
    <x v="9"/>
    <n v="9"/>
    <n v="338.46"/>
    <n v="0.08"/>
    <n v="2802.4488000000001"/>
    <n v="706.07853651628454"/>
    <x v="1"/>
    <n v="12"/>
    <x v="7"/>
    <n v="0.25195055713998576"/>
    <n v="2.6262745638742804E-5"/>
    <x v="0"/>
    <s v="Dec-2024"/>
    <n v="202412"/>
  </r>
  <r>
    <s v="716f5c79-d556-4eb4-97e1-8aa334132271"/>
    <x v="599"/>
    <x v="7697"/>
    <x v="1"/>
    <x v="0"/>
    <x v="9"/>
    <n v="1"/>
    <n v="758.67"/>
    <n v="0.14000000000000001"/>
    <n v="652.45619999999997"/>
    <n v="75.18023756334405"/>
    <x v="1"/>
    <n v="12"/>
    <x v="7"/>
    <n v="0.11522648963002276"/>
    <n v="1.8453345987056298E-4"/>
    <x v="0"/>
    <s v="Dec-2024"/>
    <n v="202412"/>
  </r>
  <r>
    <s v="c9e8f82a-d52b-41fc-aeb4-dc1941763752"/>
    <x v="576"/>
    <x v="7698"/>
    <x v="2"/>
    <x v="1"/>
    <x v="7"/>
    <n v="7"/>
    <n v="95.53"/>
    <n v="0.04"/>
    <n v="641.96159999999998"/>
    <n v="160.54449735087181"/>
    <x v="1"/>
    <n v="12"/>
    <x v="7"/>
    <n v="0.25008426882678314"/>
    <n v="5.9816661931180927E-5"/>
    <x v="0"/>
    <s v="Dec-2024"/>
    <n v="202412"/>
  </r>
  <r>
    <s v="0c99f97f-0726-40e5-8fdb-3e5942b7b5db"/>
    <x v="591"/>
    <x v="7699"/>
    <x v="2"/>
    <x v="2"/>
    <x v="4"/>
    <n v="5"/>
    <n v="187.99"/>
    <n v="0.19"/>
    <n v="761.35950000000014"/>
    <n v="68.755625360028887"/>
    <x v="1"/>
    <n v="12"/>
    <x v="7"/>
    <n v="9.030638661503386E-2"/>
    <n v="2.0213841161763923E-4"/>
    <x v="0"/>
    <s v="Dec-2024"/>
    <n v="202412"/>
  </r>
  <r>
    <s v="5cb8ef5b-6eae-4bc9-83f0-c8837e78939b"/>
    <x v="586"/>
    <x v="7700"/>
    <x v="2"/>
    <x v="2"/>
    <x v="5"/>
    <n v="7"/>
    <n v="601.23"/>
    <n v="0.26"/>
    <n v="3114.3714"/>
    <n v="714.00628627435083"/>
    <x v="1"/>
    <n v="12"/>
    <x v="7"/>
    <n v="0.22926176572079709"/>
    <n v="6.1778116765392836E-5"/>
    <x v="0"/>
    <s v="Dec-2024"/>
    <n v="202412"/>
  </r>
  <r>
    <s v="50574327-0466-4cf0-9ecf-259d4505dc8b"/>
    <x v="584"/>
    <x v="7701"/>
    <x v="0"/>
    <x v="2"/>
    <x v="1"/>
    <n v="6"/>
    <n v="945.76"/>
    <n v="0.02"/>
    <n v="5561.0687999999991"/>
    <n v="330.20351256970491"/>
    <x v="1"/>
    <n v="12"/>
    <x v="7"/>
    <n v="5.9377706776385319E-2"/>
    <n v="3.5245023402695542E-6"/>
    <x v="0"/>
    <s v="Dec-2024"/>
    <n v="202412"/>
  </r>
  <r>
    <s v="5cd14978-4f17-4571-9054-ec151e5c36e4"/>
    <x v="574"/>
    <x v="7702"/>
    <x v="3"/>
    <x v="2"/>
    <x v="8"/>
    <n v="3"/>
    <n v="16.190000000000001"/>
    <n v="0.16"/>
    <n v="40.798800000000007"/>
    <n v="3.639956800822111"/>
    <x v="1"/>
    <n v="12"/>
    <x v="7"/>
    <n v="8.9217251507939216E-2"/>
    <n v="3.2942145357216382E-3"/>
    <x v="0"/>
    <s v="Dec-2024"/>
    <n v="202412"/>
  </r>
  <r>
    <s v="6b7f73da-ecc1-40a8-a5dd-8f120e067920"/>
    <x v="570"/>
    <x v="7703"/>
    <x v="0"/>
    <x v="2"/>
    <x v="9"/>
    <n v="2"/>
    <n v="735.39"/>
    <n v="0.05"/>
    <n v="1397.241"/>
    <n v="274.54376301142969"/>
    <x v="1"/>
    <n v="12"/>
    <x v="7"/>
    <n v="0.19648991334453375"/>
    <n v="3.3995566978066061E-5"/>
    <x v="0"/>
    <s v="Dec-2024"/>
    <n v="202412"/>
  </r>
  <r>
    <s v="fb27e5a1-3038-4a54-af9d-38a1aac217a7"/>
    <x v="574"/>
    <x v="7704"/>
    <x v="0"/>
    <x v="2"/>
    <x v="4"/>
    <n v="8"/>
    <n v="87.73"/>
    <n v="0.13"/>
    <n v="610.60080000000005"/>
    <n v="37.078509200348982"/>
    <x v="1"/>
    <n v="12"/>
    <x v="7"/>
    <n v="6.0724632526437859E-2"/>
    <n v="1.8522740225692465E-4"/>
    <x v="0"/>
    <s v="Dec-2024"/>
    <n v="202412"/>
  </r>
  <r>
    <s v="9752c923-3a2c-42a4-b215-fcc23c20ba71"/>
    <x v="575"/>
    <x v="483"/>
    <x v="0"/>
    <x v="1"/>
    <x v="5"/>
    <n v="1"/>
    <n v="833.46"/>
    <n v="0.26"/>
    <n v="616.7604"/>
    <n v="126.6703887191659"/>
    <x v="1"/>
    <n v="12"/>
    <x v="7"/>
    <n v="0.20538022337226239"/>
    <n v="3.1195258320735247E-4"/>
    <x v="0"/>
    <s v="Dec-2024"/>
    <n v="202412"/>
  </r>
  <r>
    <s v="e7c2878f-4076-4bd4-899c-89833263a646"/>
    <x v="590"/>
    <x v="7705"/>
    <x v="2"/>
    <x v="2"/>
    <x v="9"/>
    <n v="3"/>
    <n v="523.04"/>
    <n v="0.25"/>
    <n v="1176.8399999999999"/>
    <n v="216.434823701504"/>
    <x v="1"/>
    <n v="12"/>
    <x v="7"/>
    <n v="0.18391185182480543"/>
    <n v="1.5932497195880494E-4"/>
    <x v="0"/>
    <s v="Dec-2024"/>
    <n v="202412"/>
  </r>
  <r>
    <s v="4a51a5e9-dcff-4b32-829b-9f47e91df493"/>
    <x v="574"/>
    <x v="7706"/>
    <x v="3"/>
    <x v="1"/>
    <x v="4"/>
    <n v="4"/>
    <n v="774.3"/>
    <n v="0.12"/>
    <n v="2725.5360000000001"/>
    <n v="300.62974191031549"/>
    <x v="1"/>
    <n v="12"/>
    <x v="7"/>
    <n v="0.1103011451363385"/>
    <n v="3.874467260751647E-5"/>
    <x v="0"/>
    <s v="Dec-2024"/>
    <n v="202412"/>
  </r>
  <r>
    <s v="a158d821-a1b4-42b1-95e8-44cd03497d30"/>
    <x v="584"/>
    <x v="3665"/>
    <x v="0"/>
    <x v="0"/>
    <x v="1"/>
    <n v="9"/>
    <n v="273.43"/>
    <n v="0.26"/>
    <n v="1821.0437999999999"/>
    <n v="146.7174194980991"/>
    <x v="1"/>
    <n v="12"/>
    <x v="7"/>
    <n v="8.0567759818901172E-2"/>
    <n v="1.0565369158061987E-4"/>
    <x v="0"/>
    <s v="Dec-2024"/>
    <n v="202412"/>
  </r>
  <r>
    <s v="f59d85b8-de80-40c0-bd24-cbbda6b6ef31"/>
    <x v="580"/>
    <x v="7707"/>
    <x v="3"/>
    <x v="1"/>
    <x v="9"/>
    <n v="2"/>
    <n v="717.72"/>
    <n v="0.27"/>
    <n v="1047.8712"/>
    <n v="164.84560290727441"/>
    <x v="1"/>
    <n v="12"/>
    <x v="7"/>
    <n v="0.15731475672513417"/>
    <n v="1.880956361812406E-4"/>
    <x v="0"/>
    <s v="Dec-2024"/>
    <n v="202412"/>
  </r>
  <r>
    <s v="ce2cfaaf-a308-4b47-b34e-95b74c3ec49c"/>
    <x v="588"/>
    <x v="7708"/>
    <x v="0"/>
    <x v="2"/>
    <x v="6"/>
    <n v="2"/>
    <n v="519.4"/>
    <n v="0.2"/>
    <n v="831.04"/>
    <n v="96.099764472152813"/>
    <x v="1"/>
    <n v="12"/>
    <x v="7"/>
    <n v="0.11563795301327591"/>
    <n v="1.9252984212552948E-4"/>
    <x v="0"/>
    <s v="Dec-2024"/>
    <n v="202412"/>
  </r>
  <r>
    <s v="8f26489e-932d-4927-a91e-3f05e374a959"/>
    <x v="575"/>
    <x v="7709"/>
    <x v="3"/>
    <x v="2"/>
    <x v="5"/>
    <n v="9"/>
    <n v="433.36"/>
    <n v="0.1"/>
    <n v="3510.2159999999999"/>
    <n v="944.22350099834398"/>
    <x v="1"/>
    <n v="12"/>
    <x v="7"/>
    <n v="0.26899299102914009"/>
    <n v="2.5639447828851557E-5"/>
    <x v="0"/>
    <s v="Dec-2024"/>
    <n v="202412"/>
  </r>
  <r>
    <s v="290ad828-6421-46f0-9998-bef43cbcc4c4"/>
    <x v="598"/>
    <x v="7710"/>
    <x v="0"/>
    <x v="2"/>
    <x v="3"/>
    <n v="7"/>
    <n v="559.92999999999995"/>
    <n v="0.09"/>
    <n v="3566.7541000000001"/>
    <n v="688.0181570263718"/>
    <x v="1"/>
    <n v="12"/>
    <x v="7"/>
    <n v="0.19289755832238947"/>
    <n v="2.2962053930210664E-5"/>
    <x v="0"/>
    <s v="Dec-2024"/>
    <n v="202412"/>
  </r>
  <r>
    <s v="c4769bc0-10eb-4b4c-859f-fa7657d65830"/>
    <x v="585"/>
    <x v="7711"/>
    <x v="1"/>
    <x v="0"/>
    <x v="5"/>
    <n v="8"/>
    <n v="252.8"/>
    <n v="0.28000000000000003"/>
    <n v="1456.1279999999999"/>
    <n v="243.39084055257729"/>
    <x v="1"/>
    <n v="12"/>
    <x v="7"/>
    <n v="0.16714934439319709"/>
    <n v="1.384493670886076E-4"/>
    <x v="0"/>
    <s v="Dec-2024"/>
    <n v="202412"/>
  </r>
  <r>
    <s v="2b3b919a-2583-41bb-848c-d96d2984846d"/>
    <x v="580"/>
    <x v="7712"/>
    <x v="3"/>
    <x v="2"/>
    <x v="2"/>
    <n v="9"/>
    <n v="472.44"/>
    <n v="0.05"/>
    <n v="4039.3620000000001"/>
    <n v="309.24124175279331"/>
    <x v="1"/>
    <n v="12"/>
    <x v="7"/>
    <n v="7.6556951754458577E-2"/>
    <n v="1.1759282777824816E-5"/>
    <x v="0"/>
    <s v="Dec-2024"/>
    <n v="202412"/>
  </r>
  <r>
    <s v="7781b641-e84d-4ea2-abdc-dd4a833b793d"/>
    <x v="598"/>
    <x v="7713"/>
    <x v="2"/>
    <x v="2"/>
    <x v="6"/>
    <n v="8"/>
    <n v="318.06"/>
    <n v="0.23"/>
    <n v="1959.2496000000001"/>
    <n v="325.73236226429771"/>
    <x v="1"/>
    <n v="12"/>
    <x v="7"/>
    <n v="0.16625363213768052"/>
    <n v="9.0391749984279699E-5"/>
    <x v="0"/>
    <s v="Dec-2024"/>
    <n v="202412"/>
  </r>
  <r>
    <s v="0358d8ca-65dc-4cd6-ab11-d9667076e968"/>
    <x v="585"/>
    <x v="7714"/>
    <x v="1"/>
    <x v="0"/>
    <x v="1"/>
    <n v="6"/>
    <n v="845.29"/>
    <n v="0.25"/>
    <n v="3803.8049999999998"/>
    <n v="823.92492022271756"/>
    <x v="1"/>
    <n v="12"/>
    <x v="7"/>
    <n v="0.21660545696288785"/>
    <n v="4.9292747656622778E-5"/>
    <x v="0"/>
    <s v="Dec-2024"/>
    <n v="202412"/>
  </r>
  <r>
    <s v="9b590780-831b-482e-8bb6-8db1b75de400"/>
    <x v="577"/>
    <x v="7715"/>
    <x v="1"/>
    <x v="1"/>
    <x v="5"/>
    <n v="8"/>
    <n v="244.04"/>
    <n v="0.04"/>
    <n v="1874.2272"/>
    <n v="482.40068329164092"/>
    <x v="1"/>
    <n v="12"/>
    <x v="7"/>
    <n v="0.25738644882095452"/>
    <n v="2.0488444517292249E-5"/>
    <x v="0"/>
    <s v="Dec-2024"/>
    <n v="202412"/>
  </r>
  <r>
    <s v="29b0e5d0-a100-4d32-8abb-3b449988411f"/>
    <x v="598"/>
    <x v="7716"/>
    <x v="2"/>
    <x v="1"/>
    <x v="6"/>
    <n v="4"/>
    <n v="173.24"/>
    <n v="0.21"/>
    <n v="547.4384"/>
    <n v="70.055105924400294"/>
    <x v="1"/>
    <n v="12"/>
    <x v="7"/>
    <n v="0.12796892933415027"/>
    <n v="3.0304779496652043E-4"/>
    <x v="0"/>
    <s v="Dec-2024"/>
    <n v="202412"/>
  </r>
  <r>
    <s v="482b74f0-aa96-423c-a789-6d98cbb6f72b"/>
    <x v="576"/>
    <x v="7717"/>
    <x v="2"/>
    <x v="0"/>
    <x v="9"/>
    <n v="1"/>
    <n v="193.64"/>
    <n v="0.08"/>
    <n v="178.14879999999999"/>
    <n v="27.414853267738021"/>
    <x v="1"/>
    <n v="12"/>
    <x v="7"/>
    <n v="0.15388738665507723"/>
    <n v="4.1313778145011366E-4"/>
    <x v="0"/>
    <s v="Dec-2024"/>
    <n v="202412"/>
  </r>
  <r>
    <s v="c090f7dd-3909-4648-b396-06c552a83306"/>
    <x v="599"/>
    <x v="4524"/>
    <x v="3"/>
    <x v="2"/>
    <x v="2"/>
    <n v="5"/>
    <n v="616.66"/>
    <n v="0.21"/>
    <n v="2435.8069999999998"/>
    <n v="499.0466349702711"/>
    <x v="1"/>
    <n v="12"/>
    <x v="7"/>
    <n v="0.20487938287814722"/>
    <n v="6.8108844419939685E-5"/>
    <x v="0"/>
    <s v="Dec-2024"/>
    <n v="202412"/>
  </r>
  <r>
    <s v="a3875650-2f6f-4c54-9e29-3a2657ecc4f7"/>
    <x v="575"/>
    <x v="7718"/>
    <x v="2"/>
    <x v="2"/>
    <x v="4"/>
    <n v="2"/>
    <n v="585.30999999999995"/>
    <n v="0.08"/>
    <n v="1076.9703999999999"/>
    <n v="220.25963714298919"/>
    <x v="1"/>
    <n v="12"/>
    <x v="7"/>
    <n v="0.20451781882119435"/>
    <n v="6.8339854094411512E-5"/>
    <x v="0"/>
    <s v="Dec-2024"/>
    <n v="202412"/>
  </r>
  <r>
    <s v="44f22687-5bce-49a0-ad5d-749404ae983d"/>
    <x v="584"/>
    <x v="7719"/>
    <x v="1"/>
    <x v="1"/>
    <x v="9"/>
    <n v="6"/>
    <n v="612.79"/>
    <n v="0.23"/>
    <n v="2831.0898000000002"/>
    <n v="493.00894371083371"/>
    <x v="1"/>
    <n v="12"/>
    <x v="7"/>
    <n v="0.17414104763149288"/>
    <n v="6.2555415939119993E-5"/>
    <x v="0"/>
    <s v="Dec-2024"/>
    <n v="202412"/>
  </r>
  <r>
    <s v="17943215-a011-4f49-a1e9-d87048ac1b83"/>
    <x v="582"/>
    <x v="7720"/>
    <x v="0"/>
    <x v="2"/>
    <x v="4"/>
    <n v="4"/>
    <n v="229.64"/>
    <n v="0.18"/>
    <n v="753.2192"/>
    <n v="83.773491970975485"/>
    <x v="1"/>
    <n v="12"/>
    <x v="7"/>
    <n v="0.1112206008171001"/>
    <n v="1.959588921790629E-4"/>
    <x v="0"/>
    <s v="Dec-2024"/>
    <n v="202412"/>
  </r>
  <r>
    <s v="25bcd1b0-63f9-4c0c-ae71-f40007737bb7"/>
    <x v="594"/>
    <x v="7560"/>
    <x v="0"/>
    <x v="2"/>
    <x v="5"/>
    <n v="4"/>
    <n v="285.93"/>
    <n v="0.12"/>
    <n v="1006.4736"/>
    <n v="176.5178885914894"/>
    <x v="1"/>
    <n v="12"/>
    <x v="7"/>
    <n v="0.17538253223083983"/>
    <n v="1.0492078480747036E-4"/>
    <x v="0"/>
    <s v="Dec-2024"/>
    <n v="202412"/>
  </r>
  <r>
    <s v="6a49c2f5-a8f2-4261-aac7-2c5525b26317"/>
    <x v="588"/>
    <x v="7721"/>
    <x v="2"/>
    <x v="2"/>
    <x v="1"/>
    <n v="3"/>
    <n v="963.94"/>
    <n v="0.19"/>
    <n v="2342.3742000000002"/>
    <n v="258.26806821722897"/>
    <x v="1"/>
    <n v="12"/>
    <x v="7"/>
    <n v="0.11025909874572087"/>
    <n v="6.570256793299721E-5"/>
    <x v="0"/>
    <s v="Dec-2024"/>
    <n v="202412"/>
  </r>
  <r>
    <s v="0b6b849e-2139-4b01-83f1-19e00152ef15"/>
    <x v="598"/>
    <x v="7722"/>
    <x v="2"/>
    <x v="2"/>
    <x v="3"/>
    <n v="8"/>
    <n v="430.19"/>
    <n v="0.3"/>
    <n v="2409.0639999999999"/>
    <n v="248.1265067384721"/>
    <x v="1"/>
    <n v="12"/>
    <x v="7"/>
    <n v="0.10299705891519367"/>
    <n v="8.7170785001975865E-5"/>
    <x v="0"/>
    <s v="Dec-2024"/>
    <n v="202412"/>
  </r>
  <r>
    <s v="aa3fb28b-94a5-4758-8e17-2bfad30a453b"/>
    <x v="593"/>
    <x v="7723"/>
    <x v="2"/>
    <x v="1"/>
    <x v="0"/>
    <n v="7"/>
    <n v="219.46"/>
    <n v="0.27"/>
    <n v="1121.4405999999999"/>
    <n v="246.76750731939131"/>
    <x v="1"/>
    <n v="12"/>
    <x v="7"/>
    <n v="0.22004509852719023"/>
    <n v="1.7575607660361148E-4"/>
    <x v="0"/>
    <s v="Dec-2024"/>
    <n v="202412"/>
  </r>
  <r>
    <s v="c10a9a85-1db2-4d65-a5f0-591ae6c44aa4"/>
    <x v="594"/>
    <x v="7724"/>
    <x v="1"/>
    <x v="2"/>
    <x v="3"/>
    <n v="1"/>
    <n v="516.61"/>
    <n v="0.23"/>
    <n v="397.78969999999998"/>
    <n v="36.351278850818709"/>
    <x v="1"/>
    <n v="12"/>
    <x v="7"/>
    <n v="9.1383157610211402E-2"/>
    <n v="4.4521011981959313E-4"/>
    <x v="0"/>
    <s v="Dec-2024"/>
    <n v="202412"/>
  </r>
  <r>
    <s v="3343ee58-8b3a-4a65-8d78-5a966b812365"/>
    <x v="587"/>
    <x v="7725"/>
    <x v="0"/>
    <x v="2"/>
    <x v="8"/>
    <n v="5"/>
    <n v="493.56"/>
    <n v="0.12"/>
    <n v="2171.6640000000002"/>
    <n v="170.88417231999551"/>
    <x v="1"/>
    <n v="12"/>
    <x v="7"/>
    <n v="7.8688126855717785E-2"/>
    <n v="4.8626306831996102E-5"/>
    <x v="0"/>
    <s v="Dec-2024"/>
    <n v="202412"/>
  </r>
  <r>
    <s v="8c99cd67-53eb-4f7d-a1e4-e4ffc7ad831d"/>
    <x v="578"/>
    <x v="7726"/>
    <x v="0"/>
    <x v="2"/>
    <x v="9"/>
    <n v="7"/>
    <n v="656.23"/>
    <n v="0.01"/>
    <n v="4547.6739000000007"/>
    <n v="299.33893679440519"/>
    <x v="1"/>
    <n v="12"/>
    <x v="7"/>
    <n v="6.5822427767832065E-2"/>
    <n v="2.1769370930488218E-6"/>
    <x v="0"/>
    <s v="Dec-2024"/>
    <n v="202412"/>
  </r>
  <r>
    <s v="6959187a-e0cf-4a6e-ab78-70b31ce9ccb9"/>
    <x v="586"/>
    <x v="7727"/>
    <x v="1"/>
    <x v="0"/>
    <x v="5"/>
    <n v="1"/>
    <n v="668.25"/>
    <n v="0.26"/>
    <n v="494.505"/>
    <n v="98.740635007900693"/>
    <x v="1"/>
    <n v="12"/>
    <x v="7"/>
    <n v="0.1996757060250163"/>
    <n v="3.890759446315002E-4"/>
    <x v="0"/>
    <s v="Dec-2024"/>
    <n v="202412"/>
  </r>
  <r>
    <s v="8e0658cd-b253-435a-95f3-439cd41b9f90"/>
    <x v="593"/>
    <x v="7728"/>
    <x v="1"/>
    <x v="0"/>
    <x v="9"/>
    <n v="5"/>
    <n v="608.51"/>
    <n v="0.11"/>
    <n v="2707.8694999999998"/>
    <n v="227.53684243986049"/>
    <x v="1"/>
    <n v="12"/>
    <x v="7"/>
    <n v="8.4027994125957878E-2"/>
    <n v="3.615388407750078E-5"/>
    <x v="0"/>
    <s v="Dec-2024"/>
    <n v="202412"/>
  </r>
  <r>
    <s v="f254f594-9539-4a0d-8479-0b81e69cae04"/>
    <x v="589"/>
    <x v="7729"/>
    <x v="3"/>
    <x v="1"/>
    <x v="9"/>
    <n v="4"/>
    <n v="361.83"/>
    <n v="0.04"/>
    <n v="1389.4272000000001"/>
    <n v="172.36719669089749"/>
    <x v="1"/>
    <n v="12"/>
    <x v="7"/>
    <n v="0.12405629938070702"/>
    <n v="2.7637288229278945E-5"/>
    <x v="0"/>
    <s v="Dec-2024"/>
    <n v="202412"/>
  </r>
  <r>
    <s v="2ea9032c-ead6-45ac-a0c9-2bfd224f4f55"/>
    <x v="587"/>
    <x v="7730"/>
    <x v="3"/>
    <x v="0"/>
    <x v="9"/>
    <n v="2"/>
    <n v="483.58"/>
    <n v="0.23"/>
    <n v="744.71320000000003"/>
    <n v="144.27219409192051"/>
    <x v="1"/>
    <n v="12"/>
    <x v="7"/>
    <n v="0.19372853078463026"/>
    <n v="2.3780966954795485E-4"/>
    <x v="0"/>
    <s v="Dec-2024"/>
    <n v="202412"/>
  </r>
  <r>
    <s v="fd7f4a15-2627-4869-8e91-74afdb075270"/>
    <x v="592"/>
    <x v="7731"/>
    <x v="3"/>
    <x v="0"/>
    <x v="5"/>
    <n v="5"/>
    <n v="823.26"/>
    <n v="0.24"/>
    <n v="3128.3879999999999"/>
    <n v="387.90545907178409"/>
    <x v="1"/>
    <n v="12"/>
    <x v="7"/>
    <n v="0.12399531614102346"/>
    <n v="5.8304788280737549E-5"/>
    <x v="0"/>
    <s v="Dec-2024"/>
    <n v="202412"/>
  </r>
  <r>
    <s v="8cbfb627-8f89-4ccc-8fad-3de0d1a24534"/>
    <x v="595"/>
    <x v="7732"/>
    <x v="0"/>
    <x v="2"/>
    <x v="3"/>
    <n v="4"/>
    <n v="196.7"/>
    <n v="0.16"/>
    <n v="660.91199999999992"/>
    <n v="135.965724357119"/>
    <x v="1"/>
    <n v="12"/>
    <x v="7"/>
    <n v="0.2057243995526167"/>
    <n v="2.0335536349771227E-4"/>
    <x v="0"/>
    <s v="Dec-2024"/>
    <n v="202412"/>
  </r>
  <r>
    <s v="71c3bd7e-8238-4392-ba85-eaac41043b8f"/>
    <x v="585"/>
    <x v="7733"/>
    <x v="2"/>
    <x v="1"/>
    <x v="3"/>
    <n v="8"/>
    <n v="978.64"/>
    <n v="0.26"/>
    <n v="5793.5487999999996"/>
    <n v="462.40336143752631"/>
    <x v="1"/>
    <n v="12"/>
    <x v="7"/>
    <n v="7.9813492109970033E-2"/>
    <n v="3.3209351753453777E-5"/>
    <x v="0"/>
    <s v="Dec-2024"/>
    <n v="202412"/>
  </r>
  <r>
    <s v="3b109d0b-05fa-48f1-a0bb-d7957f0d56e1"/>
    <x v="599"/>
    <x v="7734"/>
    <x v="0"/>
    <x v="1"/>
    <x v="2"/>
    <n v="6"/>
    <n v="930.34"/>
    <n v="0.28000000000000003"/>
    <n v="4019.0688"/>
    <n v="1078.6521103101791"/>
    <x v="1"/>
    <n v="12"/>
    <x v="7"/>
    <n v="0.26838358933048845"/>
    <n v="5.0160873085825257E-5"/>
    <x v="0"/>
    <s v="Dec-2024"/>
    <n v="202412"/>
  </r>
  <r>
    <s v="d0bc71f0-4015-43e6-b927-7cd5efea03e5"/>
    <x v="580"/>
    <x v="7735"/>
    <x v="2"/>
    <x v="2"/>
    <x v="7"/>
    <n v="9"/>
    <n v="98.93"/>
    <n v="0.15"/>
    <n v="756.81450000000007"/>
    <n v="108.9692001166547"/>
    <x v="1"/>
    <n v="12"/>
    <x v="7"/>
    <n v="0.14398402794430432"/>
    <n v="1.6846928804878868E-4"/>
    <x v="0"/>
    <s v="Dec-2024"/>
    <n v="202412"/>
  </r>
  <r>
    <s v="2a479ed8-15a9-43c8-b5ca-228b69d12228"/>
    <x v="588"/>
    <x v="7736"/>
    <x v="2"/>
    <x v="2"/>
    <x v="4"/>
    <n v="6"/>
    <n v="159.88"/>
    <n v="0.28000000000000003"/>
    <n v="690.6816"/>
    <n v="165.79388359579249"/>
    <x v="1"/>
    <n v="12"/>
    <x v="7"/>
    <n v="0.24004386912260656"/>
    <n v="2.9188558085230595E-4"/>
    <x v="0"/>
    <s v="Dec-2024"/>
    <n v="202412"/>
  </r>
  <r>
    <s v="959508e4-3a3b-4d7b-bc1f-729ae40489fb"/>
    <x v="581"/>
    <x v="7737"/>
    <x v="2"/>
    <x v="0"/>
    <x v="9"/>
    <n v="5"/>
    <n v="325.58"/>
    <n v="0.24"/>
    <n v="1237.204"/>
    <n v="156.83854339692681"/>
    <x v="1"/>
    <n v="12"/>
    <x v="7"/>
    <n v="0.12676853889651732"/>
    <n v="1.4742920326801402E-4"/>
    <x v="0"/>
    <s v="Dec-2024"/>
    <n v="202412"/>
  </r>
  <r>
    <s v="c13a73e7-3b4a-4b7c-9fde-e9622ad59ad3"/>
    <x v="575"/>
    <x v="7738"/>
    <x v="1"/>
    <x v="1"/>
    <x v="6"/>
    <n v="3"/>
    <n v="768.69"/>
    <n v="0.09"/>
    <n v="2098.5237000000002"/>
    <n v="456.58549805455527"/>
    <x v="1"/>
    <n v="12"/>
    <x v="7"/>
    <n v="0.21757462069861552"/>
    <n v="3.9027436287710255E-5"/>
    <x v="0"/>
    <s v="Dec-2024"/>
    <n v="202412"/>
  </r>
  <r>
    <s v="3e83d1c2-548d-4c0e-960d-268a82fff795"/>
    <x v="575"/>
    <x v="7739"/>
    <x v="1"/>
    <x v="2"/>
    <x v="5"/>
    <n v="1"/>
    <n v="763.97"/>
    <n v="0.18"/>
    <n v="626.45540000000005"/>
    <n v="164.99059055538211"/>
    <x v="1"/>
    <n v="12"/>
    <x v="7"/>
    <n v="0.26337164713622407"/>
    <n v="2.3561134599526157E-4"/>
    <x v="0"/>
    <s v="Dec-2024"/>
    <n v="202412"/>
  </r>
  <r>
    <s v="df744ef7-65a9-4ce2-9184-fc8527053b8d"/>
    <x v="578"/>
    <x v="7740"/>
    <x v="2"/>
    <x v="0"/>
    <x v="0"/>
    <n v="1"/>
    <n v="789.11"/>
    <n v="0.16"/>
    <n v="662.85239999999999"/>
    <n v="38.796955050611501"/>
    <x v="1"/>
    <n v="12"/>
    <x v="7"/>
    <n v="5.8530307879418556E-2"/>
    <n v="2.027600714729252E-4"/>
    <x v="0"/>
    <s v="Dec-2024"/>
    <n v="202412"/>
  </r>
  <r>
    <s v="1f805b98-4b1c-4102-8fec-a5ce7b394ae5"/>
    <x v="582"/>
    <x v="7741"/>
    <x v="2"/>
    <x v="0"/>
    <x v="4"/>
    <n v="1"/>
    <n v="600.41999999999996"/>
    <n v="0.19"/>
    <n v="486.34019999999998"/>
    <n v="78.828035328248021"/>
    <x v="1"/>
    <n v="12"/>
    <x v="7"/>
    <n v="0.16208414465480753"/>
    <n v="3.16445155058126E-4"/>
    <x v="0"/>
    <s v="Dec-2024"/>
    <n v="202412"/>
  </r>
  <r>
    <s v="5a0ebf83-a7f3-43c6-b932-cc753dc8d422"/>
    <x v="573"/>
    <x v="7742"/>
    <x v="2"/>
    <x v="2"/>
    <x v="3"/>
    <n v="2"/>
    <n v="907.63"/>
    <n v="0"/>
    <n v="1815.26"/>
    <n v="197.78336246800089"/>
    <x v="1"/>
    <n v="12"/>
    <x v="7"/>
    <n v="0.10895594155548015"/>
    <n v="0"/>
    <x v="1"/>
    <s v="Dec-2024"/>
    <n v="202412"/>
  </r>
  <r>
    <s v="4cbe47b7-cf55-4ed7-8292-ed25529d0ed8"/>
    <x v="588"/>
    <x v="7743"/>
    <x v="2"/>
    <x v="0"/>
    <x v="6"/>
    <n v="7"/>
    <n v="850.67"/>
    <n v="0.26"/>
    <n v="4406.4705999999996"/>
    <n v="341.968546792469"/>
    <x v="1"/>
    <n v="12"/>
    <x v="7"/>
    <n v="7.7605997596459406E-2"/>
    <n v="4.3663062224901723E-5"/>
    <x v="0"/>
    <s v="Dec-2024"/>
    <n v="202412"/>
  </r>
  <r>
    <s v="4ced8e76-642d-4895-8117-c02759bcf7dd"/>
    <x v="570"/>
    <x v="7744"/>
    <x v="2"/>
    <x v="1"/>
    <x v="9"/>
    <n v="7"/>
    <n v="789.26"/>
    <n v="0.04"/>
    <n v="5303.8271999999997"/>
    <n v="1020.8739908531441"/>
    <x v="1"/>
    <n v="12"/>
    <x v="7"/>
    <n v="0.19247874268097273"/>
    <n v="7.2400548796159876E-6"/>
    <x v="0"/>
    <s v="Dec-2024"/>
    <n v="202412"/>
  </r>
  <r>
    <s v="be32b070-573c-43ac-bec7-689166a3a231"/>
    <x v="591"/>
    <x v="7745"/>
    <x v="2"/>
    <x v="0"/>
    <x v="9"/>
    <n v="6"/>
    <n v="86.93"/>
    <n v="0.05"/>
    <n v="495.50099999999998"/>
    <n v="32.313275819717347"/>
    <x v="1"/>
    <n v="12"/>
    <x v="7"/>
    <n v="6.521334128431093E-2"/>
    <n v="9.586257141761571E-5"/>
    <x v="0"/>
    <s v="Dec-2024"/>
    <n v="202412"/>
  </r>
  <r>
    <s v="d3af4c8a-5579-4878-89ce-9caa1f9ccab0"/>
    <x v="592"/>
    <x v="7746"/>
    <x v="0"/>
    <x v="1"/>
    <x v="8"/>
    <n v="5"/>
    <n v="219.07"/>
    <n v="0.19"/>
    <n v="887.23349999999994"/>
    <n v="190.14459926634959"/>
    <x v="1"/>
    <n v="12"/>
    <x v="7"/>
    <n v="0.21431178969949805"/>
    <n v="1.7346053772766698E-4"/>
    <x v="0"/>
    <s v="Dec-2024"/>
    <n v="202412"/>
  </r>
  <r>
    <s v="b65f89a4-fcd3-4616-89c5-066dee66f39f"/>
    <x v="571"/>
    <x v="7001"/>
    <x v="2"/>
    <x v="1"/>
    <x v="1"/>
    <n v="3"/>
    <n v="378.97"/>
    <n v="0.14000000000000001"/>
    <n v="977.74260000000004"/>
    <n v="261.1577224411987"/>
    <x v="1"/>
    <n v="12"/>
    <x v="7"/>
    <n v="0.26710273485189118"/>
    <n v="1.2314079390628985E-4"/>
    <x v="0"/>
    <s v="Dec-2024"/>
    <n v="202412"/>
  </r>
  <r>
    <s v="6ebe501d-d808-4f0f-a02c-fab27d8b2030"/>
    <x v="581"/>
    <x v="7747"/>
    <x v="1"/>
    <x v="0"/>
    <x v="0"/>
    <n v="5"/>
    <n v="163.35"/>
    <n v="0.1"/>
    <n v="735.07500000000005"/>
    <n v="88.580167066949372"/>
    <x v="1"/>
    <n v="12"/>
    <x v="7"/>
    <n v="0.12050493768248052"/>
    <n v="1.2243648607284971E-4"/>
    <x v="0"/>
    <s v="Dec-2024"/>
    <n v="202412"/>
  </r>
  <r>
    <s v="8f3e773a-3fd3-490e-adc3-dc6a2cd18ed6"/>
    <x v="587"/>
    <x v="7748"/>
    <x v="2"/>
    <x v="1"/>
    <x v="1"/>
    <n v="5"/>
    <n v="208.9"/>
    <n v="0.11"/>
    <n v="929.60500000000002"/>
    <n v="238.4430163422314"/>
    <x v="1"/>
    <n v="12"/>
    <x v="7"/>
    <n v="0.25649928339696043"/>
    <n v="1.0531354715174725E-4"/>
    <x v="0"/>
    <s v="Dec-2024"/>
    <n v="202412"/>
  </r>
  <r>
    <s v="7ff36159-4d16-4e58-a087-813e8f214106"/>
    <x v="589"/>
    <x v="7749"/>
    <x v="0"/>
    <x v="0"/>
    <x v="0"/>
    <n v="1"/>
    <n v="528.09"/>
    <n v="0.3"/>
    <n v="369.66300000000001"/>
    <n v="78.545873142356442"/>
    <x v="1"/>
    <n v="12"/>
    <x v="7"/>
    <n v="0.21247967241069959"/>
    <n v="5.6808498551383282E-4"/>
    <x v="0"/>
    <s v="Dec-2024"/>
    <n v="202412"/>
  </r>
  <r>
    <s v="98ba3d94-5eb4-45f6-8927-17fb6b841c1f"/>
    <x v="598"/>
    <x v="7750"/>
    <x v="3"/>
    <x v="2"/>
    <x v="2"/>
    <n v="1"/>
    <n v="917.41"/>
    <n v="0.3"/>
    <n v="642.1869999999999"/>
    <n v="158.06164768024311"/>
    <x v="1"/>
    <n v="12"/>
    <x v="7"/>
    <n v="0.24613025128232607"/>
    <n v="3.2700755387449448E-4"/>
    <x v="0"/>
    <s v="Dec-2024"/>
    <n v="202412"/>
  </r>
  <r>
    <s v="37496dba-f628-4d09-9dc6-04b416850f84"/>
    <x v="596"/>
    <x v="7751"/>
    <x v="1"/>
    <x v="1"/>
    <x v="0"/>
    <n v="4"/>
    <n v="844.69"/>
    <n v="0.21"/>
    <n v="2669.2204000000002"/>
    <n v="794.91547387622245"/>
    <x v="1"/>
    <n v="12"/>
    <x v="7"/>
    <n v="0.29780810677013497"/>
    <n v="6.215297919946962E-5"/>
    <x v="0"/>
    <s v="Dec-2024"/>
    <n v="202412"/>
  </r>
  <r>
    <s v="0f0c5a35-9c8e-4d0a-9b12-4cebed07ff20"/>
    <x v="581"/>
    <x v="7752"/>
    <x v="3"/>
    <x v="1"/>
    <x v="3"/>
    <n v="4"/>
    <n v="248.22"/>
    <n v="0.04"/>
    <n v="953.16480000000001"/>
    <n v="115.03365953786751"/>
    <x v="1"/>
    <n v="12"/>
    <x v="7"/>
    <n v="0.12068601309854025"/>
    <n v="4.0286842317299169E-5"/>
    <x v="0"/>
    <s v="Dec-2024"/>
    <n v="202412"/>
  </r>
  <r>
    <s v="3c24691e-8a04-406b-9349-d6e0704944cc"/>
    <x v="577"/>
    <x v="7753"/>
    <x v="0"/>
    <x v="2"/>
    <x v="6"/>
    <n v="8"/>
    <n v="639.28"/>
    <n v="0.25"/>
    <n v="3835.68"/>
    <n v="1078.287003412252"/>
    <x v="1"/>
    <n v="12"/>
    <x v="7"/>
    <n v="0.28112016732685002"/>
    <n v="4.8883118508321862E-5"/>
    <x v="0"/>
    <s v="Dec-2024"/>
    <n v="202412"/>
  </r>
  <r>
    <s v="47f30938-4728-4edb-8759-6852a8788033"/>
    <x v="580"/>
    <x v="7754"/>
    <x v="1"/>
    <x v="1"/>
    <x v="7"/>
    <n v="6"/>
    <n v="65.290000000000006"/>
    <n v="0.3"/>
    <n v="274.21800000000002"/>
    <n v="32.480002832626077"/>
    <x v="1"/>
    <n v="12"/>
    <x v="7"/>
    <n v="0.11844591833003695"/>
    <n v="7.6581406034614786E-4"/>
    <x v="0"/>
    <s v="Dec-2024"/>
    <n v="202412"/>
  </r>
  <r>
    <s v="19259ae4-4c92-48e2-9adb-5e7eb9370cc5"/>
    <x v="585"/>
    <x v="7755"/>
    <x v="2"/>
    <x v="1"/>
    <x v="3"/>
    <n v="3"/>
    <n v="530.04999999999995"/>
    <n v="0.24"/>
    <n v="1208.5139999999999"/>
    <n v="220.37041255626619"/>
    <x v="1"/>
    <n v="12"/>
    <x v="7"/>
    <n v="0.1823482496324132"/>
    <n v="1.5092915762663901E-4"/>
    <x v="0"/>
    <s v="Dec-2024"/>
    <n v="202412"/>
  </r>
  <r>
    <s v="affe6629-abbf-4f88-9c95-71cdff5fd3c5"/>
    <x v="579"/>
    <x v="7756"/>
    <x v="3"/>
    <x v="1"/>
    <x v="6"/>
    <n v="6"/>
    <n v="846.44"/>
    <n v="0.12"/>
    <n v="4469.2031999999999"/>
    <n v="1336.3012803839979"/>
    <x v="1"/>
    <n v="12"/>
    <x v="7"/>
    <n v="0.29900213093555422"/>
    <n v="2.3628372950238646E-5"/>
    <x v="0"/>
    <s v="Dec-2024"/>
    <n v="202412"/>
  </r>
  <r>
    <s v="1045fcab-f0ac-4192-bce9-bf8079e9f81c"/>
    <x v="590"/>
    <x v="6193"/>
    <x v="1"/>
    <x v="0"/>
    <x v="6"/>
    <n v="7"/>
    <n v="740.43"/>
    <n v="0.1"/>
    <n v="4664.7089999999998"/>
    <n v="894.41222558462209"/>
    <x v="1"/>
    <n v="12"/>
    <x v="7"/>
    <n v="0.19174019763818539"/>
    <n v="1.9293808038186309E-5"/>
    <x v="0"/>
    <s v="Dec-2024"/>
    <n v="202412"/>
  </r>
  <r>
    <s v="bacd7825-c454-4c0c-aba4-7ac92d77efb2"/>
    <x v="591"/>
    <x v="7757"/>
    <x v="0"/>
    <x v="1"/>
    <x v="4"/>
    <n v="7"/>
    <n v="978.08"/>
    <n v="0.24"/>
    <n v="5203.3856000000014"/>
    <n v="896.24964473927093"/>
    <x v="1"/>
    <n v="12"/>
    <x v="7"/>
    <n v="0.17224355710621767"/>
    <n v="3.5054100161248856E-5"/>
    <x v="0"/>
    <s v="Dec-2024"/>
    <n v="202412"/>
  </r>
  <r>
    <s v="93a2fbd4-c29b-4c7a-b2ce-98a179519542"/>
    <x v="573"/>
    <x v="7758"/>
    <x v="3"/>
    <x v="0"/>
    <x v="3"/>
    <n v="8"/>
    <n v="199.75"/>
    <n v="0.01"/>
    <n v="1582.02"/>
    <n v="279.9242996261944"/>
    <x v="1"/>
    <n v="12"/>
    <x v="7"/>
    <n v="0.17694106245571764"/>
    <n v="6.2578222778473089E-6"/>
    <x v="0"/>
    <s v="Dec-2024"/>
    <n v="202412"/>
  </r>
  <r>
    <s v="74f97c1c-e272-40ca-b8b4-9ed66d839513"/>
    <x v="591"/>
    <x v="7759"/>
    <x v="2"/>
    <x v="0"/>
    <x v="9"/>
    <n v="7"/>
    <n v="171.39"/>
    <n v="0.2"/>
    <n v="959.78400000000011"/>
    <n v="96.385487665699387"/>
    <x v="1"/>
    <n v="12"/>
    <x v="7"/>
    <n v="0.10042414508441418"/>
    <n v="1.6670417510606555E-4"/>
    <x v="0"/>
    <s v="Dec-2024"/>
    <n v="202412"/>
  </r>
  <r>
    <s v="1a4820f7-da79-4dfa-83e8-2b0cdb54fd39"/>
    <x v="594"/>
    <x v="7760"/>
    <x v="0"/>
    <x v="0"/>
    <x v="4"/>
    <n v="2"/>
    <n v="341.15"/>
    <n v="0.14000000000000001"/>
    <n v="586.77799999999991"/>
    <n v="120.562672780955"/>
    <x v="1"/>
    <n v="12"/>
    <x v="7"/>
    <n v="0.20546556411616493"/>
    <n v="2.0518833357760518E-4"/>
    <x v="0"/>
    <s v="Dec-2024"/>
    <n v="202412"/>
  </r>
  <r>
    <s v="5d1fa343-f7a8-4a8d-8e46-a3526d6e3ee1"/>
    <x v="590"/>
    <x v="7761"/>
    <x v="0"/>
    <x v="0"/>
    <x v="3"/>
    <n v="6"/>
    <n v="78.739999999999995"/>
    <n v="0.12"/>
    <n v="415.74720000000002"/>
    <n v="97.608635985374988"/>
    <x v="1"/>
    <n v="12"/>
    <x v="7"/>
    <n v="0.2347788174770028"/>
    <n v="2.5400050800101603E-4"/>
    <x v="0"/>
    <s v="Dec-2024"/>
    <n v="202412"/>
  </r>
  <r>
    <s v="a3eaed49-8f46-4ddd-95ed-bdb18f4a010f"/>
    <x v="583"/>
    <x v="7762"/>
    <x v="3"/>
    <x v="0"/>
    <x v="8"/>
    <n v="1"/>
    <n v="683.47"/>
    <n v="0.25"/>
    <n v="512.60249999999996"/>
    <n v="88.972322015700612"/>
    <x v="1"/>
    <n v="12"/>
    <x v="7"/>
    <n v="0.17356981679898287"/>
    <n v="3.6578050243609811E-4"/>
    <x v="0"/>
    <s v="Dec-2024"/>
    <n v="202412"/>
  </r>
  <r>
    <s v="f4646fc6-387a-4f5a-8f14-d6f2b4375936"/>
    <x v="597"/>
    <x v="653"/>
    <x v="0"/>
    <x v="2"/>
    <x v="5"/>
    <n v="8"/>
    <n v="168.84"/>
    <n v="0.02"/>
    <n v="1323.7056"/>
    <n v="215.67941735582949"/>
    <x v="1"/>
    <n v="12"/>
    <x v="7"/>
    <n v="0.16293609194962194"/>
    <n v="1.480691779199242E-5"/>
    <x v="0"/>
    <s v="Dec-2024"/>
    <n v="202412"/>
  </r>
  <r>
    <s v="754253a4-35b4-4d3a-ab2c-09fc3c3e5399"/>
    <x v="589"/>
    <x v="7763"/>
    <x v="3"/>
    <x v="1"/>
    <x v="4"/>
    <n v="2"/>
    <n v="635.57000000000005"/>
    <n v="0.17"/>
    <n v="1055.0462"/>
    <n v="283.99872112458598"/>
    <x v="1"/>
    <n v="12"/>
    <x v="7"/>
    <n v="0.2691813127468598"/>
    <n v="1.3373821923627611E-4"/>
    <x v="0"/>
    <s v="Dec-2024"/>
    <n v="202412"/>
  </r>
  <r>
    <s v="1b2ef288-df1f-43ba-90c1-ade01bb6458d"/>
    <x v="599"/>
    <x v="7764"/>
    <x v="2"/>
    <x v="0"/>
    <x v="8"/>
    <n v="2"/>
    <n v="978.46"/>
    <n v="0.14000000000000001"/>
    <n v="1682.9512"/>
    <n v="426.12150179429779"/>
    <x v="1"/>
    <n v="12"/>
    <x v="7"/>
    <n v="0.25319896488638399"/>
    <n v="7.1540992988982689E-5"/>
    <x v="0"/>
    <s v="Dec-2024"/>
    <n v="202412"/>
  </r>
  <r>
    <s v="490548da-507f-4be4-a8e3-762eab3e2399"/>
    <x v="587"/>
    <x v="7765"/>
    <x v="1"/>
    <x v="1"/>
    <x v="0"/>
    <n v="3"/>
    <n v="607.39"/>
    <n v="0.26"/>
    <n v="1348.4058"/>
    <n v="312.83185905858011"/>
    <x v="1"/>
    <n v="12"/>
    <x v="7"/>
    <n v="0.23200127072916782"/>
    <n v="1.4268701603033744E-4"/>
    <x v="0"/>
    <s v="Dec-2024"/>
    <n v="202412"/>
  </r>
  <r>
    <s v="73dcba88-a57a-47ff-bab8-46f9bbf45e4c"/>
    <x v="598"/>
    <x v="7766"/>
    <x v="3"/>
    <x v="0"/>
    <x v="0"/>
    <n v="7"/>
    <n v="796.95"/>
    <n v="0.18"/>
    <n v="4574.4930000000004"/>
    <n v="1338.8591802381591"/>
    <x v="1"/>
    <n v="12"/>
    <x v="7"/>
    <n v="0.29267924997112443"/>
    <n v="3.2265870775187542E-5"/>
    <x v="0"/>
    <s v="Dec-2024"/>
    <n v="202412"/>
  </r>
  <r>
    <s v="28fb1eaa-54ba-4778-ac90-addb616daa76"/>
    <x v="571"/>
    <x v="7767"/>
    <x v="3"/>
    <x v="0"/>
    <x v="4"/>
    <n v="2"/>
    <n v="460.23"/>
    <n v="0.21"/>
    <n v="727.16340000000002"/>
    <n v="213.96494095009069"/>
    <x v="1"/>
    <n v="12"/>
    <x v="7"/>
    <n v="0.29424602634028429"/>
    <n v="2.281467961671338E-4"/>
    <x v="0"/>
    <s v="Dec-2024"/>
    <n v="202412"/>
  </r>
  <r>
    <s v="361314e1-344c-4b90-8eaa-5b9bb96b7fe8"/>
    <x v="582"/>
    <x v="7768"/>
    <x v="0"/>
    <x v="0"/>
    <x v="6"/>
    <n v="1"/>
    <n v="271.14"/>
    <n v="0"/>
    <n v="271.14"/>
    <n v="15.851291013401971"/>
    <x v="1"/>
    <n v="12"/>
    <x v="7"/>
    <n v="5.846164716899746E-2"/>
    <n v="0"/>
    <x v="1"/>
    <s v="Dec-2024"/>
    <n v="202412"/>
  </r>
  <r>
    <s v="a56ad3af-a043-4925-855c-92df7ef69433"/>
    <x v="574"/>
    <x v="7769"/>
    <x v="3"/>
    <x v="1"/>
    <x v="8"/>
    <n v="6"/>
    <n v="641.42999999999995"/>
    <n v="0.1"/>
    <n v="3463.7220000000002"/>
    <n v="915.10614785984069"/>
    <x v="1"/>
    <n v="12"/>
    <x v="7"/>
    <n v="0.26419734258691679"/>
    <n v="2.5983609539102736E-5"/>
    <x v="0"/>
    <s v="Dec-2024"/>
    <n v="202412"/>
  </r>
  <r>
    <s v="20e8733f-943b-4237-aa07-277f435cac79"/>
    <x v="571"/>
    <x v="7770"/>
    <x v="3"/>
    <x v="2"/>
    <x v="4"/>
    <n v="5"/>
    <n v="166.39"/>
    <n v="0.05"/>
    <n v="790.35249999999985"/>
    <n v="167.19849641294019"/>
    <x v="1"/>
    <n v="12"/>
    <x v="7"/>
    <n v="0.21154927252452574"/>
    <n v="6.0099765610914125E-5"/>
    <x v="0"/>
    <s v="Dec-2024"/>
    <n v="202412"/>
  </r>
  <r>
    <s v="22164ed7-c8bf-40cf-9f3c-04be7e6c8e4b"/>
    <x v="598"/>
    <x v="7771"/>
    <x v="1"/>
    <x v="1"/>
    <x v="8"/>
    <n v="3"/>
    <n v="480.21"/>
    <n v="0.11"/>
    <n v="1282.1606999999999"/>
    <n v="102.2550988337269"/>
    <x v="1"/>
    <n v="12"/>
    <x v="7"/>
    <n v="7.9752170561558242E-2"/>
    <n v="7.6355483364916747E-5"/>
    <x v="0"/>
    <s v="Dec-2024"/>
    <n v="202412"/>
  </r>
  <r>
    <s v="0ab47a27-eca6-43cd-8186-73c4a522f2a5"/>
    <x v="589"/>
    <x v="7772"/>
    <x v="1"/>
    <x v="1"/>
    <x v="6"/>
    <n v="8"/>
    <n v="222.05"/>
    <n v="0.05"/>
    <n v="1687.58"/>
    <n v="102.2456502415391"/>
    <x v="1"/>
    <n v="12"/>
    <x v="7"/>
    <n v="6.0587142678592484E-2"/>
    <n v="2.8146813780680027E-5"/>
    <x v="0"/>
    <s v="Dec-2024"/>
    <n v="202412"/>
  </r>
  <r>
    <s v="b5e35ef9-39f2-4e31-a3e9-d6f1c54fac5a"/>
    <x v="588"/>
    <x v="7320"/>
    <x v="2"/>
    <x v="2"/>
    <x v="7"/>
    <n v="2"/>
    <n v="298.45"/>
    <n v="0.25"/>
    <n v="447.67500000000001"/>
    <n v="40.235873484735393"/>
    <x v="1"/>
    <n v="12"/>
    <x v="7"/>
    <n v="8.9877418852371452E-2"/>
    <n v="4.1883062489529239E-4"/>
    <x v="0"/>
    <s v="Dec-2024"/>
    <n v="202412"/>
  </r>
  <r>
    <s v="23bebd4c-a638-4040-9489-8ca523565eec"/>
    <x v="594"/>
    <x v="7773"/>
    <x v="2"/>
    <x v="2"/>
    <x v="2"/>
    <n v="6"/>
    <n v="978.65"/>
    <n v="0.08"/>
    <n v="5402.1480000000001"/>
    <n v="729.36068933898264"/>
    <x v="1"/>
    <n v="12"/>
    <x v="7"/>
    <n v="0.13501308911547455"/>
    <n v="1.362421022156372E-5"/>
    <x v="0"/>
    <s v="Dec-2024"/>
    <n v="202412"/>
  </r>
  <r>
    <s v="a47c441c-51f3-46d0-a364-647232a3f877"/>
    <x v="593"/>
    <x v="7774"/>
    <x v="1"/>
    <x v="1"/>
    <x v="9"/>
    <n v="8"/>
    <n v="816.05"/>
    <n v="0.28999999999999998"/>
    <n v="4635.1639999999998"/>
    <n v="1192.0916462701459"/>
    <x v="1"/>
    <n v="12"/>
    <x v="7"/>
    <n v="0.25718435124844469"/>
    <n v="4.4421297714600823E-5"/>
    <x v="0"/>
    <s v="Dec-2024"/>
    <n v="202412"/>
  </r>
  <r>
    <s v="83d980c9-2bec-408d-a45b-aa56e2534aa8"/>
    <x v="573"/>
    <x v="4982"/>
    <x v="0"/>
    <x v="0"/>
    <x v="3"/>
    <n v="2"/>
    <n v="236.78"/>
    <n v="0.11"/>
    <n v="421.46839999999997"/>
    <n v="40.678674666984001"/>
    <x v="1"/>
    <n v="12"/>
    <x v="7"/>
    <n v="9.6516547069683045E-2"/>
    <n v="2.3228313202128557E-4"/>
    <x v="0"/>
    <s v="Dec-2024"/>
    <n v="202412"/>
  </r>
  <r>
    <s v="2c9d63c5-2ae6-484f-9822-06f220eb2819"/>
    <x v="578"/>
    <x v="7775"/>
    <x v="3"/>
    <x v="2"/>
    <x v="6"/>
    <n v="3"/>
    <n v="953.68"/>
    <n v="0.18"/>
    <n v="2346.0527999999999"/>
    <n v="428.96279468033521"/>
    <x v="1"/>
    <n v="12"/>
    <x v="7"/>
    <n v="0.18284447591304648"/>
    <n v="6.2914185051589626E-5"/>
    <x v="0"/>
    <s v="Dec-2024"/>
    <n v="202412"/>
  </r>
  <r>
    <s v="f1254d73-36e1-43e9-b187-2c73dd7a415a"/>
    <x v="582"/>
    <x v="7776"/>
    <x v="3"/>
    <x v="1"/>
    <x v="6"/>
    <n v="6"/>
    <n v="67.239999999999995"/>
    <n v="0.14000000000000001"/>
    <n v="346.95839999999993"/>
    <n v="94.92188967158468"/>
    <x v="1"/>
    <n v="12"/>
    <x v="7"/>
    <n v="0.27358291273992702"/>
    <n v="3.4701566527860407E-4"/>
    <x v="0"/>
    <s v="Dec-2024"/>
    <n v="202412"/>
  </r>
  <r>
    <s v="472c08ec-04c3-422e-bdb6-ddaa5967a85b"/>
    <x v="594"/>
    <x v="7777"/>
    <x v="2"/>
    <x v="1"/>
    <x v="1"/>
    <n v="8"/>
    <n v="797.47"/>
    <n v="0.22"/>
    <n v="4976.2128000000002"/>
    <n v="1429.219543090976"/>
    <x v="1"/>
    <n v="12"/>
    <x v="7"/>
    <n v="0.28721029436099998"/>
    <n v="3.4484055826551468E-5"/>
    <x v="0"/>
    <s v="Dec-2024"/>
    <n v="202412"/>
  </r>
  <r>
    <s v="61884e5d-de07-4922-b375-5f4ae278e154"/>
    <x v="582"/>
    <x v="7778"/>
    <x v="0"/>
    <x v="1"/>
    <x v="5"/>
    <n v="3"/>
    <n v="523.76"/>
    <n v="0.03"/>
    <n v="1524.1415999999999"/>
    <n v="201.36404616997061"/>
    <x v="1"/>
    <n v="12"/>
    <x v="7"/>
    <n v="0.13211636384045328"/>
    <n v="1.909271422025355E-5"/>
    <x v="0"/>
    <s v="Dec-2024"/>
    <n v="202412"/>
  </r>
  <r>
    <s v="ce35c86a-0dd4-47fa-ae09-b61ecc1a4e93"/>
    <x v="587"/>
    <x v="7779"/>
    <x v="1"/>
    <x v="2"/>
    <x v="7"/>
    <n v="7"/>
    <n v="388.08"/>
    <n v="0.06"/>
    <n v="2553.5664000000002"/>
    <n v="387.78611969096301"/>
    <x v="1"/>
    <n v="12"/>
    <x v="7"/>
    <n v="0.15186059766879881"/>
    <n v="2.2086756780634332E-5"/>
    <x v="0"/>
    <s v="Dec-2024"/>
    <n v="202412"/>
  </r>
  <r>
    <s v="386f5261-b739-41dd-a00a-d571c66c4b95"/>
    <x v="580"/>
    <x v="7780"/>
    <x v="3"/>
    <x v="1"/>
    <x v="5"/>
    <n v="6"/>
    <n v="625.46"/>
    <n v="0.22"/>
    <n v="2927.1527999999998"/>
    <n v="148.09872108722919"/>
    <x v="1"/>
    <n v="12"/>
    <x v="7"/>
    <n v="5.0594803621877613E-2"/>
    <n v="5.8623519756126157E-5"/>
    <x v="0"/>
    <s v="Dec-2024"/>
    <n v="202412"/>
  </r>
  <r>
    <s v="e5aa4780-f286-4ed1-9efd-7a1af428ffa8"/>
    <x v="592"/>
    <x v="7781"/>
    <x v="3"/>
    <x v="1"/>
    <x v="6"/>
    <n v="5"/>
    <n v="985.58"/>
    <n v="0.23"/>
    <n v="3794.4830000000011"/>
    <n v="839.33998058019029"/>
    <x v="1"/>
    <n v="12"/>
    <x v="7"/>
    <n v="0.22120008986209452"/>
    <n v="4.6673025020799931E-5"/>
    <x v="0"/>
    <s v="Dec-2024"/>
    <n v="202412"/>
  </r>
  <r>
    <s v="b88b4678-17b4-40cc-94c6-86e9d0f02e42"/>
    <x v="598"/>
    <x v="6595"/>
    <x v="0"/>
    <x v="0"/>
    <x v="2"/>
    <n v="1"/>
    <n v="256.98"/>
    <n v="0"/>
    <n v="256.98"/>
    <n v="59.919173518647867"/>
    <x v="1"/>
    <n v="12"/>
    <x v="7"/>
    <n v="0.23316668035896904"/>
    <n v="0"/>
    <x v="1"/>
    <s v="Dec-2024"/>
    <n v="202412"/>
  </r>
  <r>
    <s v="b7d6c55d-5b5a-467c-a976-9ed5bacbe93f"/>
    <x v="590"/>
    <x v="7782"/>
    <x v="0"/>
    <x v="1"/>
    <x v="0"/>
    <n v="2"/>
    <n v="883.31"/>
    <n v="0.08"/>
    <n v="1625.2904000000001"/>
    <n v="271.23174519453642"/>
    <x v="1"/>
    <n v="12"/>
    <x v="7"/>
    <n v="0.1668820200959388"/>
    <n v="4.5284215054737299E-5"/>
    <x v="0"/>
    <s v="Dec-2024"/>
    <n v="202412"/>
  </r>
  <r>
    <s v="662820c5-da0c-497d-9305-cb613e4c2cce"/>
    <x v="578"/>
    <x v="6303"/>
    <x v="0"/>
    <x v="0"/>
    <x v="1"/>
    <n v="3"/>
    <n v="7.39"/>
    <n v="0"/>
    <n v="22.17"/>
    <n v="4.7782620016029638"/>
    <x v="1"/>
    <n v="12"/>
    <x v="7"/>
    <n v="0.21552828153373763"/>
    <n v="0"/>
    <x v="1"/>
    <s v="Dec-2024"/>
    <n v="202412"/>
  </r>
  <r>
    <s v="71adf8a5-d125-45c9-8614-612063f15286"/>
    <x v="595"/>
    <x v="3760"/>
    <x v="3"/>
    <x v="2"/>
    <x v="7"/>
    <n v="9"/>
    <n v="795.76"/>
    <n v="0.2"/>
    <n v="5729.4720000000007"/>
    <n v="1015.379252362811"/>
    <x v="1"/>
    <n v="12"/>
    <x v="7"/>
    <n v="0.17722038825965306"/>
    <n v="2.7925784435284789E-5"/>
    <x v="0"/>
    <s v="Dec-2024"/>
    <n v="202412"/>
  </r>
  <r>
    <s v="54bdb1ff-0680-40e4-825c-140eb69dd46c"/>
    <x v="587"/>
    <x v="7783"/>
    <x v="0"/>
    <x v="2"/>
    <x v="4"/>
    <n v="6"/>
    <n v="421.57"/>
    <n v="0.28000000000000003"/>
    <n v="1821.1823999999999"/>
    <n v="265.01934774118621"/>
    <x v="1"/>
    <n v="12"/>
    <x v="7"/>
    <n v="0.14552048588937946"/>
    <n v="1.106973140087451E-4"/>
    <x v="0"/>
    <s v="Dec-2024"/>
    <n v="202412"/>
  </r>
  <r>
    <s v="a02e0b94-e60c-4a74-b632-e6387aa11438"/>
    <x v="589"/>
    <x v="5936"/>
    <x v="2"/>
    <x v="0"/>
    <x v="8"/>
    <n v="1"/>
    <n v="394.52"/>
    <n v="0.02"/>
    <n v="386.62959999999998"/>
    <n v="44.473439214340083"/>
    <x v="1"/>
    <n v="12"/>
    <x v="7"/>
    <n v="0.11502854208353443"/>
    <n v="5.0694514853492853E-5"/>
    <x v="0"/>
    <s v="Dec-2024"/>
    <n v="202412"/>
  </r>
  <r>
    <s v="6c072ca4-7576-4b0e-a91f-cafa2313be0d"/>
    <x v="588"/>
    <x v="7784"/>
    <x v="1"/>
    <x v="2"/>
    <x v="8"/>
    <n v="9"/>
    <n v="725.16"/>
    <n v="0.02"/>
    <n v="6395.9111999999996"/>
    <n v="1715.94392679723"/>
    <x v="1"/>
    <n v="12"/>
    <x v="7"/>
    <n v="0.26828764082860157"/>
    <n v="3.0644578054804767E-6"/>
    <x v="0"/>
    <s v="Dec-2024"/>
    <n v="202412"/>
  </r>
  <r>
    <s v="cd6992ca-044c-4943-9e72-54cf9d1c0b44"/>
    <x v="596"/>
    <x v="7785"/>
    <x v="0"/>
    <x v="0"/>
    <x v="3"/>
    <n v="9"/>
    <n v="277.87"/>
    <n v="0.3"/>
    <n v="1750.5809999999999"/>
    <n v="414.57345974273312"/>
    <x v="1"/>
    <n v="12"/>
    <x v="7"/>
    <n v="0.23682049544850148"/>
    <n v="1.1996017322249013E-4"/>
    <x v="0"/>
    <s v="Dec-2024"/>
    <n v="202412"/>
  </r>
  <r>
    <s v="09ef1c4d-5bf9-41c7-a376-ee2215281283"/>
    <x v="593"/>
    <x v="7786"/>
    <x v="2"/>
    <x v="0"/>
    <x v="4"/>
    <n v="4"/>
    <n v="504.73"/>
    <n v="0.26"/>
    <n v="1494.0008"/>
    <n v="168.4638718972094"/>
    <x v="1"/>
    <n v="12"/>
    <x v="7"/>
    <n v="0.11276022870751434"/>
    <n v="1.2878172488261049E-4"/>
    <x v="0"/>
    <s v="Dec-2024"/>
    <n v="202412"/>
  </r>
  <r>
    <s v="660d79e1-0979-4930-ab50-3f5d1ef053d6"/>
    <x v="574"/>
    <x v="7787"/>
    <x v="1"/>
    <x v="2"/>
    <x v="6"/>
    <n v="6"/>
    <n v="65.12"/>
    <n v="0.13"/>
    <n v="339.9264"/>
    <n v="74.395420070784397"/>
    <x v="1"/>
    <n v="12"/>
    <x v="7"/>
    <n v="0.2188574352294626"/>
    <n v="3.3271908271908271E-4"/>
    <x v="0"/>
    <s v="Dec-2024"/>
    <n v="202412"/>
  </r>
  <r>
    <s v="cdbb4b02-fba3-4bc9-a6b5-a8a6d1c8fd2d"/>
    <x v="572"/>
    <x v="7788"/>
    <x v="3"/>
    <x v="0"/>
    <x v="5"/>
    <n v="3"/>
    <n v="860.51"/>
    <n v="0.28999999999999998"/>
    <n v="1832.8862999999999"/>
    <n v="387.95576091813928"/>
    <x v="1"/>
    <n v="12"/>
    <x v="7"/>
    <n v="0.21166384457024928"/>
    <n v="1.1233648262851875E-4"/>
    <x v="0"/>
    <s v="Dec-2024"/>
    <n v="202412"/>
  </r>
  <r>
    <s v="c1dfb539-b0a2-41d2-8662-8fdbfbb8ac3f"/>
    <x v="581"/>
    <x v="7789"/>
    <x v="1"/>
    <x v="0"/>
    <x v="0"/>
    <n v="9"/>
    <n v="757.55"/>
    <n v="0.21"/>
    <n v="5386.1805000000004"/>
    <n v="1332.6965961559599"/>
    <x v="1"/>
    <n v="12"/>
    <x v="7"/>
    <n v="0.24742887769096483"/>
    <n v="3.080104723560601E-5"/>
    <x v="0"/>
    <s v="Dec-2024"/>
    <n v="202412"/>
  </r>
  <r>
    <s v="93756ff6-8104-49e6-9b08-4c0745bd5a06"/>
    <x v="584"/>
    <x v="7790"/>
    <x v="1"/>
    <x v="0"/>
    <x v="8"/>
    <n v="8"/>
    <n v="249.36"/>
    <n v="0.2"/>
    <n v="1595.904"/>
    <n v="184.50043914399711"/>
    <x v="1"/>
    <n v="12"/>
    <x v="7"/>
    <n v="0.11560873282102001"/>
    <n v="1.0025665704202759E-4"/>
    <x v="0"/>
    <s v="Dec-2024"/>
    <n v="202412"/>
  </r>
  <r>
    <s v="689361d3-d882-4096-b595-5a762f822fb0"/>
    <x v="589"/>
    <x v="7791"/>
    <x v="3"/>
    <x v="0"/>
    <x v="3"/>
    <n v="4"/>
    <n v="60.75"/>
    <n v="0.03"/>
    <n v="235.71"/>
    <n v="12.159590730200311"/>
    <x v="1"/>
    <n v="12"/>
    <x v="7"/>
    <n v="5.1587080438675957E-2"/>
    <n v="1.2345679012345679E-4"/>
    <x v="0"/>
    <s v="Dec-2024"/>
    <n v="202412"/>
  </r>
  <r>
    <s v="4dd53c7e-0c4f-463f-87cf-d33df051b51a"/>
    <x v="584"/>
    <x v="7792"/>
    <x v="3"/>
    <x v="0"/>
    <x v="7"/>
    <n v="2"/>
    <n v="521.86"/>
    <n v="0.14000000000000001"/>
    <n v="897.5992"/>
    <n v="125.56487069400561"/>
    <x v="1"/>
    <n v="12"/>
    <x v="7"/>
    <n v="0.13988968650373754"/>
    <n v="1.3413559192120494E-4"/>
    <x v="0"/>
    <s v="Dec-2024"/>
    <n v="202412"/>
  </r>
  <r>
    <s v="777291a3-5e48-41c6-8045-2b3aa7c2e018"/>
    <x v="578"/>
    <x v="7793"/>
    <x v="1"/>
    <x v="0"/>
    <x v="3"/>
    <n v="6"/>
    <n v="616.16"/>
    <n v="0.24"/>
    <n v="2809.6896000000002"/>
    <n v="284.41234165975771"/>
    <x v="1"/>
    <n v="12"/>
    <x v="7"/>
    <n v="0.10122553810205857"/>
    <n v="6.4918203064139184E-5"/>
    <x v="0"/>
    <s v="Dec-2024"/>
    <n v="202412"/>
  </r>
  <r>
    <s v="7fc00220-4b8e-4891-a608-b5697fa2d634"/>
    <x v="595"/>
    <x v="7794"/>
    <x v="1"/>
    <x v="0"/>
    <x v="6"/>
    <n v="1"/>
    <n v="700.64"/>
    <n v="0.12"/>
    <n v="616.56319999999994"/>
    <n v="63.790923675766777"/>
    <x v="1"/>
    <n v="12"/>
    <x v="7"/>
    <n v="0.1034621003585144"/>
    <n v="1.7127197990408769E-4"/>
    <x v="0"/>
    <s v="Dec-2024"/>
    <n v="202412"/>
  </r>
  <r>
    <s v="99f848ce-99e7-4319-929f-613d13c5a8f1"/>
    <x v="595"/>
    <x v="7795"/>
    <x v="2"/>
    <x v="2"/>
    <x v="4"/>
    <n v="6"/>
    <n v="567.13"/>
    <n v="0.12"/>
    <n v="2994.4463999999998"/>
    <n v="591.97932563768245"/>
    <x v="1"/>
    <n v="12"/>
    <x v="7"/>
    <n v="0.19769241006874677"/>
    <n v="3.5265283092060023E-5"/>
    <x v="0"/>
    <s v="Dec-2024"/>
    <n v="202412"/>
  </r>
  <r>
    <s v="87b18aa2-fb1b-48ab-bd2b-551daa3618cd"/>
    <x v="596"/>
    <x v="7796"/>
    <x v="2"/>
    <x v="2"/>
    <x v="8"/>
    <n v="7"/>
    <n v="330.25"/>
    <n v="7.0000000000000007E-2"/>
    <n v="2149.9274999999998"/>
    <n v="301.39017969328552"/>
    <x v="1"/>
    <n v="12"/>
    <x v="7"/>
    <n v="0.14018620613638624"/>
    <n v="3.0280090840272524E-5"/>
    <x v="0"/>
    <s v="Dec-2024"/>
    <n v="202412"/>
  </r>
  <r>
    <s v="e88f725a-1032-428f-bb79-5d06891d37b2"/>
    <x v="600"/>
    <x v="7797"/>
    <x v="3"/>
    <x v="1"/>
    <x v="1"/>
    <n v="5"/>
    <n v="122.95"/>
    <n v="0"/>
    <n v="614.75"/>
    <n v="76.471297656942184"/>
    <x v="2"/>
    <n v="1"/>
    <x v="8"/>
    <n v="0.12439414014956028"/>
    <n v="0"/>
    <x v="1"/>
    <s v="Jan-2025"/>
    <n v="202501"/>
  </r>
  <r>
    <s v="7111e31b-2cca-491a-a917-47f6052dc1a9"/>
    <x v="601"/>
    <x v="5529"/>
    <x v="0"/>
    <x v="1"/>
    <x v="3"/>
    <n v="1"/>
    <n v="33.29"/>
    <n v="0.14000000000000001"/>
    <n v="28.6294"/>
    <n v="2.6125495581684741"/>
    <x v="2"/>
    <n v="1"/>
    <x v="8"/>
    <n v="9.1254080007561245E-2"/>
    <n v="4.2054671072394119E-3"/>
    <x v="0"/>
    <s v="Jan-2025"/>
    <n v="202501"/>
  </r>
  <r>
    <s v="92414dfc-5b8a-4ac9-af7d-1894e73059d1"/>
    <x v="602"/>
    <x v="7798"/>
    <x v="1"/>
    <x v="0"/>
    <x v="9"/>
    <n v="1"/>
    <n v="64.69"/>
    <n v="0.13"/>
    <n v="56.280299999999997"/>
    <n v="16.023463430311612"/>
    <x v="2"/>
    <n v="1"/>
    <x v="8"/>
    <n v="0.28470820927236729"/>
    <n v="2.0095841706600712E-3"/>
    <x v="0"/>
    <s v="Jan-2025"/>
    <n v="202501"/>
  </r>
  <r>
    <s v="50991ee1-d48b-4070-8452-38839a5971be"/>
    <x v="603"/>
    <x v="7799"/>
    <x v="0"/>
    <x v="2"/>
    <x v="6"/>
    <n v="2"/>
    <n v="758.61"/>
    <n v="0.23"/>
    <n v="1168.2593999999999"/>
    <n v="223.51168679085711"/>
    <x v="2"/>
    <n v="1"/>
    <x v="8"/>
    <n v="0.19132025540805161"/>
    <n v="1.5159304517472745E-4"/>
    <x v="0"/>
    <s v="Jan-2025"/>
    <n v="202501"/>
  </r>
  <r>
    <s v="dd58d827-fa4c-4098-b88d-d6285ad71f98"/>
    <x v="604"/>
    <x v="7800"/>
    <x v="2"/>
    <x v="0"/>
    <x v="8"/>
    <n v="4"/>
    <n v="272.45999999999998"/>
    <n v="0.11"/>
    <n v="969.95759999999996"/>
    <n v="76.428795366843602"/>
    <x v="2"/>
    <n v="1"/>
    <x v="8"/>
    <n v="7.879601682263597E-2"/>
    <n v="1.0093224693532996E-4"/>
    <x v="0"/>
    <s v="Jan-2025"/>
    <n v="202501"/>
  </r>
  <r>
    <s v="b357c15d-7a50-49d2-b0a0-4b1c9b97e532"/>
    <x v="605"/>
    <x v="7801"/>
    <x v="1"/>
    <x v="1"/>
    <x v="1"/>
    <n v="8"/>
    <n v="210.97"/>
    <n v="0.18"/>
    <n v="1383.9631999999999"/>
    <n v="348.79713816014828"/>
    <x v="2"/>
    <n v="1"/>
    <x v="8"/>
    <n v="0.25202775489994844"/>
    <n v="1.0665023463051618E-4"/>
    <x v="0"/>
    <s v="Jan-2025"/>
    <n v="202501"/>
  </r>
  <r>
    <s v="59c7f2d9-8836-4bae-baef-2d9e2013b111"/>
    <x v="606"/>
    <x v="7802"/>
    <x v="1"/>
    <x v="2"/>
    <x v="1"/>
    <n v="8"/>
    <n v="721"/>
    <n v="0.23"/>
    <n v="4441.3599999999997"/>
    <n v="1262.870665000147"/>
    <x v="2"/>
    <n v="1"/>
    <x v="8"/>
    <n v="0.28434323382931065"/>
    <n v="3.9875173370319003E-5"/>
    <x v="0"/>
    <s v="Jan-2025"/>
    <n v="202501"/>
  </r>
  <r>
    <s v="07460b00-f192-4475-abd6-3807794918d3"/>
    <x v="607"/>
    <x v="7803"/>
    <x v="3"/>
    <x v="2"/>
    <x v="3"/>
    <n v="9"/>
    <n v="314.79000000000002"/>
    <n v="0.21"/>
    <n v="2238.1569"/>
    <n v="177.87285237829431"/>
    <x v="2"/>
    <n v="1"/>
    <x v="8"/>
    <n v="7.9472914690786114E-2"/>
    <n v="7.412348973389666E-5"/>
    <x v="0"/>
    <s v="Jan-2025"/>
    <n v="202501"/>
  </r>
  <r>
    <s v="300d71a9-df08-44da-816a-bb3e0195b7f9"/>
    <x v="608"/>
    <x v="7804"/>
    <x v="0"/>
    <x v="2"/>
    <x v="8"/>
    <n v="8"/>
    <n v="523.29"/>
    <n v="0.09"/>
    <n v="3809.5511999999999"/>
    <n v="1114.390026464873"/>
    <x v="2"/>
    <n v="1"/>
    <x v="8"/>
    <n v="0.29252527869027539"/>
    <n v="2.1498595425098895E-5"/>
    <x v="0"/>
    <s v="Jan-2025"/>
    <n v="202501"/>
  </r>
  <r>
    <s v="70fe69b2-29eb-4ef0-abbc-441256949c8f"/>
    <x v="609"/>
    <x v="7805"/>
    <x v="3"/>
    <x v="2"/>
    <x v="9"/>
    <n v="3"/>
    <n v="196.34"/>
    <n v="0.22"/>
    <n v="459.43560000000002"/>
    <n v="67.327715512321618"/>
    <x v="2"/>
    <n v="1"/>
    <x v="8"/>
    <n v="0.14654440255026299"/>
    <n v="3.7350174866727784E-4"/>
    <x v="0"/>
    <s v="Jan-2025"/>
    <n v="202501"/>
  </r>
  <r>
    <s v="e2ebe802-843c-48f5-991b-4a0b8f78a099"/>
    <x v="610"/>
    <x v="7806"/>
    <x v="2"/>
    <x v="2"/>
    <x v="0"/>
    <n v="5"/>
    <n v="10.15"/>
    <n v="0.21"/>
    <n v="40.092500000000001"/>
    <n v="4.7720165011652043"/>
    <x v="2"/>
    <n v="1"/>
    <x v="8"/>
    <n v="0.11902516683083381"/>
    <n v="4.1379310344827587E-3"/>
    <x v="0"/>
    <s v="Jan-2025"/>
    <n v="202501"/>
  </r>
  <r>
    <s v="28919c65-54dd-42e3-a99b-6c72e9607e74"/>
    <x v="611"/>
    <x v="7807"/>
    <x v="2"/>
    <x v="0"/>
    <x v="2"/>
    <n v="6"/>
    <n v="968.72"/>
    <n v="0.17"/>
    <n v="4824.2255999999998"/>
    <n v="566.40532865367402"/>
    <x v="2"/>
    <n v="1"/>
    <x v="8"/>
    <n v="0.11740854918842809"/>
    <n v="2.9248217579211059E-5"/>
    <x v="0"/>
    <s v="Jan-2025"/>
    <n v="202501"/>
  </r>
  <r>
    <s v="205c9fd4-e95a-4654-a290-6047baf9c70c"/>
    <x v="608"/>
    <x v="6588"/>
    <x v="1"/>
    <x v="0"/>
    <x v="2"/>
    <n v="6"/>
    <n v="377.39"/>
    <n v="7.0000000000000007E-2"/>
    <n v="2105.8362000000002"/>
    <n v="387.54734640801013"/>
    <x v="2"/>
    <n v="1"/>
    <x v="8"/>
    <n v="0.1840348961652431"/>
    <n v="3.0914085340540735E-5"/>
    <x v="0"/>
    <s v="Jan-2025"/>
    <n v="202501"/>
  </r>
  <r>
    <s v="31ad1130-5f19-4ba3-bdde-4228cb41f0ad"/>
    <x v="600"/>
    <x v="7808"/>
    <x v="2"/>
    <x v="2"/>
    <x v="9"/>
    <n v="2"/>
    <n v="618.41999999999996"/>
    <n v="0.02"/>
    <n v="1212.1032"/>
    <n v="200.1931788757162"/>
    <x v="2"/>
    <n v="1"/>
    <x v="8"/>
    <n v="0.16516182687721326"/>
    <n v="1.6170240289770709E-5"/>
    <x v="0"/>
    <s v="Jan-2025"/>
    <n v="202501"/>
  </r>
  <r>
    <s v="ab33851e-a3a0-4836-be71-758197183373"/>
    <x v="603"/>
    <x v="165"/>
    <x v="1"/>
    <x v="1"/>
    <x v="0"/>
    <n v="3"/>
    <n v="600.32000000000005"/>
    <n v="0.11"/>
    <n v="1602.8543999999999"/>
    <n v="402.87965690001209"/>
    <x v="2"/>
    <n v="1"/>
    <x v="8"/>
    <n v="0.25135137471002489"/>
    <n v="6.1078535891968727E-5"/>
    <x v="0"/>
    <s v="Jan-2025"/>
    <n v="202501"/>
  </r>
  <r>
    <s v="e95dd8a8-fce1-4aae-bb68-cb3e43c89728"/>
    <x v="612"/>
    <x v="7809"/>
    <x v="0"/>
    <x v="0"/>
    <x v="1"/>
    <n v="9"/>
    <n v="814.77"/>
    <n v="0.01"/>
    <n v="7259.6007"/>
    <n v="912.22925014030523"/>
    <x v="2"/>
    <n v="1"/>
    <x v="8"/>
    <n v="0.12565832307282482"/>
    <n v="1.3637113677615904E-6"/>
    <x v="0"/>
    <s v="Jan-2025"/>
    <n v="202501"/>
  </r>
  <r>
    <s v="10f9e70f-1383-4422-b05b-3208e36a2104"/>
    <x v="600"/>
    <x v="7810"/>
    <x v="2"/>
    <x v="2"/>
    <x v="3"/>
    <n v="6"/>
    <n v="908.01"/>
    <n v="0.09"/>
    <n v="4957.7345999999998"/>
    <n v="547.12763426810227"/>
    <x v="2"/>
    <n v="1"/>
    <x v="8"/>
    <n v="0.1103583951968914"/>
    <n v="1.6519641854164601E-5"/>
    <x v="0"/>
    <s v="Jan-2025"/>
    <n v="202501"/>
  </r>
  <r>
    <s v="6b01e9c0-a2d9-4d33-accc-ffee3ac9ac8a"/>
    <x v="609"/>
    <x v="87"/>
    <x v="1"/>
    <x v="2"/>
    <x v="1"/>
    <n v="8"/>
    <n v="347.84"/>
    <n v="0.26"/>
    <n v="2059.2127999999998"/>
    <n v="562.16775285060339"/>
    <x v="2"/>
    <n v="1"/>
    <x v="8"/>
    <n v="0.27300129100334042"/>
    <n v="9.3433762649494024E-5"/>
    <x v="0"/>
    <s v="Jan-2025"/>
    <n v="202501"/>
  </r>
  <r>
    <s v="b9818b22-0e89-4ce9-a457-26dbf7d362ad"/>
    <x v="613"/>
    <x v="7811"/>
    <x v="1"/>
    <x v="2"/>
    <x v="0"/>
    <n v="3"/>
    <n v="150.51"/>
    <n v="0.19"/>
    <n v="365.73930000000001"/>
    <n v="73.447544741118776"/>
    <x v="2"/>
    <n v="1"/>
    <x v="8"/>
    <n v="0.2008193944186987"/>
    <n v="4.2079153101676523E-4"/>
    <x v="0"/>
    <s v="Jan-2025"/>
    <n v="202501"/>
  </r>
  <r>
    <s v="5642063b-d05e-4510-a9e3-4b86dccc5e29"/>
    <x v="614"/>
    <x v="4935"/>
    <x v="3"/>
    <x v="1"/>
    <x v="2"/>
    <n v="7"/>
    <n v="396.38"/>
    <n v="0.08"/>
    <n v="2552.6871999999998"/>
    <n v="423.68113787449113"/>
    <x v="2"/>
    <n v="1"/>
    <x v="8"/>
    <n v="0.16597456118967147"/>
    <n v="2.8832361442483044E-5"/>
    <x v="0"/>
    <s v="Jan-2025"/>
    <n v="202501"/>
  </r>
  <r>
    <s v="079770d4-de9b-4f94-97e5-07cb8b3d06b6"/>
    <x v="606"/>
    <x v="7812"/>
    <x v="3"/>
    <x v="1"/>
    <x v="9"/>
    <n v="7"/>
    <n v="668.52"/>
    <n v="0.27"/>
    <n v="3416.1372000000001"/>
    <n v="715.20049293157638"/>
    <x v="2"/>
    <n v="1"/>
    <x v="8"/>
    <n v="0.2093594171017418"/>
    <n v="5.769674590353105E-5"/>
    <x v="0"/>
    <s v="Jan-2025"/>
    <n v="202501"/>
  </r>
  <r>
    <s v="b09bc707-ed3b-413a-8421-d6b8e8c8716c"/>
    <x v="615"/>
    <x v="7813"/>
    <x v="2"/>
    <x v="1"/>
    <x v="3"/>
    <n v="3"/>
    <n v="85.03"/>
    <n v="0.09"/>
    <n v="232.1319"/>
    <n v="38.372706074415909"/>
    <x v="2"/>
    <n v="1"/>
    <x v="8"/>
    <n v="0.16530561320704268"/>
    <n v="3.5281665294601902E-4"/>
    <x v="0"/>
    <s v="Jan-2025"/>
    <n v="202501"/>
  </r>
  <r>
    <s v="5025ff69-df64-4253-824e-db75560792fe"/>
    <x v="607"/>
    <x v="7814"/>
    <x v="3"/>
    <x v="0"/>
    <x v="6"/>
    <n v="9"/>
    <n v="781.57"/>
    <n v="0.09"/>
    <n v="6401.0583000000006"/>
    <n v="1145.3499707100771"/>
    <x v="2"/>
    <n v="1"/>
    <x v="8"/>
    <n v="0.17893134494808099"/>
    <n v="1.2794759266604399E-5"/>
    <x v="0"/>
    <s v="Jan-2025"/>
    <n v="202501"/>
  </r>
  <r>
    <s v="146e0a11-78db-4240-a2b0-441afa5eeb1a"/>
    <x v="603"/>
    <x v="7639"/>
    <x v="3"/>
    <x v="0"/>
    <x v="8"/>
    <n v="7"/>
    <n v="750.73"/>
    <n v="0.01"/>
    <n v="5202.5589000000009"/>
    <n v="1023.9114481551539"/>
    <x v="2"/>
    <n v="1"/>
    <x v="8"/>
    <n v="0.19680919867243671"/>
    <n v="1.9029097392823365E-6"/>
    <x v="0"/>
    <s v="Jan-2025"/>
    <n v="202501"/>
  </r>
  <r>
    <s v="b204cc54-8e1b-48f7-b8bc-0736652ab90a"/>
    <x v="606"/>
    <x v="5142"/>
    <x v="3"/>
    <x v="2"/>
    <x v="0"/>
    <n v="5"/>
    <n v="390.16"/>
    <n v="0.16"/>
    <n v="1638.672"/>
    <n v="239.3907000489458"/>
    <x v="2"/>
    <n v="1"/>
    <x v="8"/>
    <n v="0.14608823489322195"/>
    <n v="8.2017633791265114E-5"/>
    <x v="0"/>
    <s v="Jan-2025"/>
    <n v="202501"/>
  </r>
  <r>
    <s v="04b81cfe-a2ba-429d-a7b9-f95e94051fbc"/>
    <x v="616"/>
    <x v="7815"/>
    <x v="1"/>
    <x v="0"/>
    <x v="8"/>
    <n v="1"/>
    <n v="838.59"/>
    <n v="0.12"/>
    <n v="737.95920000000001"/>
    <n v="68.192950022979801"/>
    <x v="2"/>
    <n v="1"/>
    <x v="8"/>
    <n v="9.2407480011062665E-2"/>
    <n v="1.4309734196687297E-4"/>
    <x v="0"/>
    <s v="Jan-2025"/>
    <n v="202501"/>
  </r>
  <r>
    <s v="f3c75a31-c6f7-4aef-8e1d-34e3709ec3f6"/>
    <x v="610"/>
    <x v="7816"/>
    <x v="3"/>
    <x v="1"/>
    <x v="1"/>
    <n v="7"/>
    <n v="419.79"/>
    <n v="0.13"/>
    <n v="2556.5210999999999"/>
    <n v="394.38240817308468"/>
    <x v="2"/>
    <n v="1"/>
    <x v="8"/>
    <n v="0.15426526625306738"/>
    <n v="4.4239806978319089E-5"/>
    <x v="0"/>
    <s v="Jan-2025"/>
    <n v="202501"/>
  </r>
  <r>
    <s v="caf5787e-bc39-49c8-86a4-7f89718bb80f"/>
    <x v="604"/>
    <x v="7817"/>
    <x v="1"/>
    <x v="0"/>
    <x v="9"/>
    <n v="8"/>
    <n v="861.37"/>
    <n v="0.04"/>
    <n v="6615.3216000000002"/>
    <n v="493.64183109822989"/>
    <x v="2"/>
    <n v="1"/>
    <x v="8"/>
    <n v="7.4620987602209671E-2"/>
    <n v="5.8047064559945208E-6"/>
    <x v="0"/>
    <s v="Jan-2025"/>
    <n v="202501"/>
  </r>
  <r>
    <s v="088fdcd0-861d-4a1c-9bd9-3fd86695036d"/>
    <x v="603"/>
    <x v="7818"/>
    <x v="1"/>
    <x v="2"/>
    <x v="5"/>
    <n v="5"/>
    <n v="943.02"/>
    <n v="0.3"/>
    <n v="3300.57"/>
    <n v="568.52818978970902"/>
    <x v="2"/>
    <n v="1"/>
    <x v="8"/>
    <n v="0.17225151709847358"/>
    <n v="6.3625373799071057E-5"/>
    <x v="0"/>
    <s v="Jan-2025"/>
    <n v="202501"/>
  </r>
  <r>
    <s v="2e958df4-a5d9-465b-a952-c53b5dcd1dfb"/>
    <x v="616"/>
    <x v="7819"/>
    <x v="2"/>
    <x v="2"/>
    <x v="3"/>
    <n v="8"/>
    <n v="830.16"/>
    <n v="0.01"/>
    <n v="6574.8671999999997"/>
    <n v="1500.455405218029"/>
    <x v="2"/>
    <n v="1"/>
    <x v="8"/>
    <n v="0.22821075461691898"/>
    <n v="1.5057338344415536E-6"/>
    <x v="0"/>
    <s v="Jan-2025"/>
    <n v="202501"/>
  </r>
  <r>
    <s v="8f9db135-fef7-40f8-b7f0-5e831c82d7a6"/>
    <x v="608"/>
    <x v="7820"/>
    <x v="1"/>
    <x v="1"/>
    <x v="9"/>
    <n v="2"/>
    <n v="750.97"/>
    <n v="0.01"/>
    <n v="1486.9205999999999"/>
    <n v="76.538927611128642"/>
    <x v="2"/>
    <n v="1"/>
    <x v="8"/>
    <n v="5.147479133124435E-2"/>
    <n v="6.6580555814479936E-6"/>
    <x v="0"/>
    <s v="Jan-2025"/>
    <n v="202501"/>
  </r>
  <r>
    <s v="8bcd00dd-0cc4-4278-b354-b55e45325e31"/>
    <x v="617"/>
    <x v="7821"/>
    <x v="0"/>
    <x v="2"/>
    <x v="2"/>
    <n v="9"/>
    <n v="672.35"/>
    <n v="0.15"/>
    <n v="5143.4775"/>
    <n v="529.71781875766465"/>
    <x v="2"/>
    <n v="1"/>
    <x v="8"/>
    <n v="0.10298826402130945"/>
    <n v="2.4788676532559924E-5"/>
    <x v="0"/>
    <s v="Jan-2025"/>
    <n v="202501"/>
  </r>
  <r>
    <s v="acf93eb4-5d64-4ca3-9c0c-a547745b7a77"/>
    <x v="606"/>
    <x v="7822"/>
    <x v="3"/>
    <x v="1"/>
    <x v="3"/>
    <n v="4"/>
    <n v="199.79"/>
    <n v="0.18"/>
    <n v="655.31119999999999"/>
    <n v="81.004401460160906"/>
    <x v="2"/>
    <n v="1"/>
    <x v="8"/>
    <n v="0.12361211201664325"/>
    <n v="2.2523649832323941E-4"/>
    <x v="0"/>
    <s v="Jan-2025"/>
    <n v="202501"/>
  </r>
  <r>
    <s v="2017f53a-db62-44a2-8af9-bdbe9c979100"/>
    <x v="614"/>
    <x v="7823"/>
    <x v="3"/>
    <x v="1"/>
    <x v="9"/>
    <n v="3"/>
    <n v="696.57"/>
    <n v="0.03"/>
    <n v="2027.0187000000001"/>
    <n v="110.31553990301001"/>
    <x v="2"/>
    <n v="1"/>
    <x v="8"/>
    <n v="5.4422556586680729E-2"/>
    <n v="1.4356058974690267E-5"/>
    <x v="0"/>
    <s v="Jan-2025"/>
    <n v="202501"/>
  </r>
  <r>
    <s v="ad28f5b9-5780-4cb6-8f4f-f340e0a42add"/>
    <x v="604"/>
    <x v="7824"/>
    <x v="3"/>
    <x v="2"/>
    <x v="9"/>
    <n v="9"/>
    <n v="299.44"/>
    <n v="0.24"/>
    <n v="2048.1696000000002"/>
    <n v="514.09962990128827"/>
    <x v="2"/>
    <n v="1"/>
    <x v="8"/>
    <n v="0.25100442360890829"/>
    <n v="8.9055125122450792E-5"/>
    <x v="0"/>
    <s v="Jan-2025"/>
    <n v="202501"/>
  </r>
  <r>
    <s v="6ef66f68-b364-4028-b60c-48220eec6306"/>
    <x v="618"/>
    <x v="7825"/>
    <x v="2"/>
    <x v="2"/>
    <x v="2"/>
    <n v="2"/>
    <n v="776.96"/>
    <n v="0.04"/>
    <n v="1491.7632000000001"/>
    <n v="330.62690461769949"/>
    <x v="2"/>
    <n v="1"/>
    <x v="8"/>
    <n v="0.2216349784052184"/>
    <n v="2.5741350906095552E-5"/>
    <x v="0"/>
    <s v="Jan-2025"/>
    <n v="202501"/>
  </r>
  <r>
    <s v="3184cab8-cde6-4a3c-9f80-e1fa9641c3b6"/>
    <x v="619"/>
    <x v="7826"/>
    <x v="1"/>
    <x v="2"/>
    <x v="8"/>
    <n v="2"/>
    <n v="860.87"/>
    <n v="0.04"/>
    <n v="1652.8704"/>
    <n v="201.19655238154641"/>
    <x v="2"/>
    <n v="1"/>
    <x v="8"/>
    <n v="0.1217255462869602"/>
    <n v="2.3232311498832578E-5"/>
    <x v="0"/>
    <s v="Jan-2025"/>
    <n v="202501"/>
  </r>
  <r>
    <s v="65c0411a-311a-430b-992a-3e244785ae34"/>
    <x v="608"/>
    <x v="7827"/>
    <x v="3"/>
    <x v="2"/>
    <x v="5"/>
    <n v="6"/>
    <n v="235.55"/>
    <n v="0.11"/>
    <n v="1257.837"/>
    <n v="333.36519764031169"/>
    <x v="2"/>
    <n v="1"/>
    <x v="8"/>
    <n v="0.26503052274683581"/>
    <n v="7.7832024340196697E-5"/>
    <x v="0"/>
    <s v="Jan-2025"/>
    <n v="202501"/>
  </r>
  <r>
    <s v="8d9f9ce8-d8ed-4c54-94ff-f50ec217f399"/>
    <x v="620"/>
    <x v="7828"/>
    <x v="2"/>
    <x v="0"/>
    <x v="7"/>
    <n v="7"/>
    <n v="114.84"/>
    <n v="0.26"/>
    <n v="594.87120000000004"/>
    <n v="108.01382527380881"/>
    <x v="2"/>
    <n v="1"/>
    <x v="8"/>
    <n v="0.18157514647508369"/>
    <n v="3.2343135791411653E-4"/>
    <x v="0"/>
    <s v="Jan-2025"/>
    <n v="202501"/>
  </r>
  <r>
    <s v="46323427-9324-459a-a267-1d2e53689ad3"/>
    <x v="619"/>
    <x v="7829"/>
    <x v="3"/>
    <x v="0"/>
    <x v="3"/>
    <n v="3"/>
    <n v="603.28"/>
    <n v="0.22"/>
    <n v="1411.6751999999999"/>
    <n v="194.61899448801759"/>
    <x v="2"/>
    <n v="1"/>
    <x v="8"/>
    <n v="0.13786386166450867"/>
    <n v="1.2155770675860851E-4"/>
    <x v="0"/>
    <s v="Jan-2025"/>
    <n v="202501"/>
  </r>
  <r>
    <s v="e57cd939-a12a-4a30-85c5-c36e31361dde"/>
    <x v="617"/>
    <x v="7830"/>
    <x v="3"/>
    <x v="2"/>
    <x v="0"/>
    <n v="7"/>
    <n v="973.85"/>
    <n v="0.18"/>
    <n v="5589.8990000000003"/>
    <n v="1095.9645595958509"/>
    <x v="2"/>
    <n v="1"/>
    <x v="8"/>
    <n v="0.19606160318743698"/>
    <n v="2.6404770461863444E-5"/>
    <x v="0"/>
    <s v="Jan-2025"/>
    <n v="202501"/>
  </r>
  <r>
    <s v="d8ce6b65-ba8b-4891-9790-8d4f296394d9"/>
    <x v="621"/>
    <x v="7831"/>
    <x v="0"/>
    <x v="1"/>
    <x v="4"/>
    <n v="1"/>
    <n v="276.45"/>
    <n v="0.04"/>
    <n v="265.392"/>
    <n v="76.419284418136883"/>
    <x v="2"/>
    <n v="1"/>
    <x v="8"/>
    <n v="0.28794871140854617"/>
    <n v="1.4469162597214688E-4"/>
    <x v="0"/>
    <s v="Jan-2025"/>
    <n v="202501"/>
  </r>
  <r>
    <s v="5b9e7763-9cf5-47bf-93ab-71fd486a78fc"/>
    <x v="619"/>
    <x v="7832"/>
    <x v="2"/>
    <x v="2"/>
    <x v="9"/>
    <n v="1"/>
    <n v="181.74"/>
    <n v="0.11"/>
    <n v="161.74860000000001"/>
    <n v="23.54529000491825"/>
    <x v="2"/>
    <n v="1"/>
    <x v="8"/>
    <n v="0.14556719504785975"/>
    <n v="6.0526026191262238E-4"/>
    <x v="0"/>
    <s v="Jan-2025"/>
    <n v="202501"/>
  </r>
  <r>
    <s v="4b44e384-ee7f-463f-b27a-fd985b202fda"/>
    <x v="617"/>
    <x v="7833"/>
    <x v="2"/>
    <x v="1"/>
    <x v="8"/>
    <n v="7"/>
    <n v="537.88"/>
    <n v="0.28999999999999998"/>
    <n v="2673.2636000000002"/>
    <n v="433.02394069141309"/>
    <x v="2"/>
    <n v="1"/>
    <x v="8"/>
    <n v="0.16198325548270401"/>
    <n v="7.7021959226168337E-5"/>
    <x v="0"/>
    <s v="Jan-2025"/>
    <n v="202501"/>
  </r>
  <r>
    <s v="18ee941f-426b-40b9-9901-4ad8d2df3928"/>
    <x v="620"/>
    <x v="7834"/>
    <x v="2"/>
    <x v="1"/>
    <x v="8"/>
    <n v="5"/>
    <n v="433.43"/>
    <n v="0.18"/>
    <n v="1777.0630000000001"/>
    <n v="449.78857393821369"/>
    <x v="2"/>
    <n v="1"/>
    <x v="8"/>
    <n v="0.25310783801036524"/>
    <n v="8.3058394665805316E-5"/>
    <x v="0"/>
    <s v="Jan-2025"/>
    <n v="202501"/>
  </r>
  <r>
    <s v="cb0d786a-17ad-40a9-a0bf-dc84d9e4f306"/>
    <x v="606"/>
    <x v="7835"/>
    <x v="0"/>
    <x v="0"/>
    <x v="5"/>
    <n v="8"/>
    <n v="283.23"/>
    <n v="0.1"/>
    <n v="2039.2560000000001"/>
    <n v="385.69772745772372"/>
    <x v="2"/>
    <n v="1"/>
    <x v="8"/>
    <n v="0.18913649265110594"/>
    <n v="4.4133742894467391E-5"/>
    <x v="0"/>
    <s v="Jan-2025"/>
    <n v="202501"/>
  </r>
  <r>
    <s v="7f67924e-0c51-4adb-9ba2-4ee513d9e99f"/>
    <x v="618"/>
    <x v="7836"/>
    <x v="1"/>
    <x v="2"/>
    <x v="5"/>
    <n v="2"/>
    <n v="877.54"/>
    <n v="0.08"/>
    <n v="1614.6736000000001"/>
    <n v="226.75327978089391"/>
    <x v="2"/>
    <n v="1"/>
    <x v="8"/>
    <n v="0.14043288983042387"/>
    <n v="4.5581967773548788E-5"/>
    <x v="0"/>
    <s v="Jan-2025"/>
    <n v="202501"/>
  </r>
  <r>
    <s v="4a87611b-bec3-4802-aa33-8babebb3c6a6"/>
    <x v="617"/>
    <x v="7837"/>
    <x v="0"/>
    <x v="1"/>
    <x v="0"/>
    <n v="8"/>
    <n v="693.24"/>
    <n v="0.19"/>
    <n v="4492.1952000000001"/>
    <n v="505.48009120761009"/>
    <x v="2"/>
    <n v="1"/>
    <x v="8"/>
    <n v="0.11252407090582575"/>
    <n v="3.4259419537245397E-5"/>
    <x v="0"/>
    <s v="Jan-2025"/>
    <n v="202501"/>
  </r>
  <r>
    <s v="020e4ac6-b05b-4037-ac23-5ff8bc2cdf11"/>
    <x v="602"/>
    <x v="7838"/>
    <x v="3"/>
    <x v="1"/>
    <x v="8"/>
    <n v="6"/>
    <n v="965.47"/>
    <n v="0.18"/>
    <n v="4750.1124"/>
    <n v="944.41904196149153"/>
    <x v="2"/>
    <n v="1"/>
    <x v="8"/>
    <n v="0.19882035674808274"/>
    <n v="3.1072948926429618E-5"/>
    <x v="0"/>
    <s v="Jan-2025"/>
    <n v="202501"/>
  </r>
  <r>
    <s v="2ba1cb64-3aa0-46d5-abb5-d5bbeb8516c9"/>
    <x v="611"/>
    <x v="7839"/>
    <x v="1"/>
    <x v="2"/>
    <x v="3"/>
    <n v="1"/>
    <n v="465.82"/>
    <n v="0.12"/>
    <n v="409.92160000000001"/>
    <n v="42.385239203708537"/>
    <x v="2"/>
    <n v="1"/>
    <x v="8"/>
    <n v="0.10339840399654113"/>
    <n v="2.5761023571336568E-4"/>
    <x v="0"/>
    <s v="Jan-2025"/>
    <n v="202501"/>
  </r>
  <r>
    <s v="2e4b2718-114d-4262-8a7f-5cfdfbac19c6"/>
    <x v="616"/>
    <x v="7840"/>
    <x v="1"/>
    <x v="2"/>
    <x v="6"/>
    <n v="6"/>
    <n v="379.44"/>
    <n v="0.14000000000000001"/>
    <n v="1957.9104"/>
    <n v="459.14884539436372"/>
    <x v="2"/>
    <n v="1"/>
    <x v="8"/>
    <n v="0.23450963097921321"/>
    <n v="6.149413170286036E-5"/>
    <x v="0"/>
    <s v="Jan-2025"/>
    <n v="202501"/>
  </r>
  <r>
    <s v="59c67793-ef56-4896-b9fa-b550f2c057b2"/>
    <x v="615"/>
    <x v="7841"/>
    <x v="1"/>
    <x v="0"/>
    <x v="1"/>
    <n v="7"/>
    <n v="395.15"/>
    <n v="0.24"/>
    <n v="2102.1979999999999"/>
    <n v="611.20768181567746"/>
    <x v="2"/>
    <n v="1"/>
    <x v="8"/>
    <n v="0.29074696190162747"/>
    <n v="8.6766327434428166E-5"/>
    <x v="0"/>
    <s v="Jan-2025"/>
    <n v="202501"/>
  </r>
  <r>
    <s v="79eea48f-7d17-4e1a-a1a4-027f27e341db"/>
    <x v="608"/>
    <x v="7842"/>
    <x v="3"/>
    <x v="2"/>
    <x v="0"/>
    <n v="3"/>
    <n v="136.11000000000001"/>
    <n v="0.19"/>
    <n v="330.74730000000011"/>
    <n v="78.386607765707907"/>
    <x v="2"/>
    <n v="1"/>
    <x v="8"/>
    <n v="0.23699848121423178"/>
    <n v="4.6530992089731339E-4"/>
    <x v="0"/>
    <s v="Jan-2025"/>
    <n v="202501"/>
  </r>
  <r>
    <s v="02895fc4-074e-4757-8a3e-14beb1ac2069"/>
    <x v="622"/>
    <x v="3075"/>
    <x v="0"/>
    <x v="2"/>
    <x v="2"/>
    <n v="8"/>
    <n v="896.02"/>
    <n v="0.03"/>
    <n v="6953.1151999999993"/>
    <n v="1013.168819397926"/>
    <x v="2"/>
    <n v="1"/>
    <x v="8"/>
    <n v="0.14571437265959955"/>
    <n v="4.185174438070579E-6"/>
    <x v="0"/>
    <s v="Jan-2025"/>
    <n v="202501"/>
  </r>
  <r>
    <s v="bfa626ec-5025-4399-81b5-8c73afb34440"/>
    <x v="609"/>
    <x v="7843"/>
    <x v="3"/>
    <x v="0"/>
    <x v="8"/>
    <n v="9"/>
    <n v="397.84"/>
    <n v="0.12"/>
    <n v="3150.8928000000001"/>
    <n v="825.01274401794331"/>
    <x v="2"/>
    <n v="1"/>
    <x v="8"/>
    <n v="0.26183459621918692"/>
    <n v="3.351431061063074E-5"/>
    <x v="0"/>
    <s v="Jan-2025"/>
    <n v="202501"/>
  </r>
  <r>
    <s v="e7150783-16bd-4bd6-bbb1-585664cea0db"/>
    <x v="623"/>
    <x v="7844"/>
    <x v="2"/>
    <x v="1"/>
    <x v="4"/>
    <n v="1"/>
    <n v="712.16"/>
    <n v="0.19"/>
    <n v="576.84960000000001"/>
    <n v="166.2862166766958"/>
    <x v="2"/>
    <n v="1"/>
    <x v="8"/>
    <n v="0.28826615581721093"/>
    <n v="2.6679397888115032E-4"/>
    <x v="0"/>
    <s v="Jan-2025"/>
    <n v="202501"/>
  </r>
  <r>
    <s v="4a9f6bdd-061c-4783-8c29-acc4abd73b99"/>
    <x v="613"/>
    <x v="7845"/>
    <x v="0"/>
    <x v="0"/>
    <x v="7"/>
    <n v="9"/>
    <n v="544.04999999999995"/>
    <n v="0.27"/>
    <n v="3574.4085"/>
    <n v="485.37253934568952"/>
    <x v="2"/>
    <n v="1"/>
    <x v="8"/>
    <n v="0.13579100971410782"/>
    <n v="5.51419906258616E-5"/>
    <x v="0"/>
    <s v="Jan-2025"/>
    <n v="202501"/>
  </r>
  <r>
    <s v="2542d307-13ba-4758-903c-6e4369ab4c3c"/>
    <x v="610"/>
    <x v="7846"/>
    <x v="1"/>
    <x v="1"/>
    <x v="6"/>
    <n v="3"/>
    <n v="171.59"/>
    <n v="0.1"/>
    <n v="463.29300000000001"/>
    <n v="41.290235704675403"/>
    <x v="2"/>
    <n v="1"/>
    <x v="8"/>
    <n v="8.9123374850635345E-2"/>
    <n v="1.9426151485129283E-4"/>
    <x v="0"/>
    <s v="Jan-2025"/>
    <n v="202501"/>
  </r>
  <r>
    <s v="01e0dc9f-3340-49e6-9407-0cd8ca92135c"/>
    <x v="624"/>
    <x v="7847"/>
    <x v="3"/>
    <x v="0"/>
    <x v="8"/>
    <n v="1"/>
    <n v="401.35"/>
    <n v="0.13"/>
    <n v="349.17450000000002"/>
    <n v="29.205123311747641"/>
    <x v="2"/>
    <n v="1"/>
    <x v="8"/>
    <n v="8.3640481512102516E-2"/>
    <n v="3.2390681450105894E-4"/>
    <x v="0"/>
    <s v="Jan-2025"/>
    <n v="202501"/>
  </r>
  <r>
    <s v="6532e627-5149-4439-ae82-d1615d8a7ca0"/>
    <x v="611"/>
    <x v="7848"/>
    <x v="3"/>
    <x v="1"/>
    <x v="5"/>
    <n v="6"/>
    <n v="580.54999999999995"/>
    <n v="0.03"/>
    <n v="3378.800999999999"/>
    <n v="251.03704923536401"/>
    <x v="2"/>
    <n v="1"/>
    <x v="8"/>
    <n v="7.4297672232062226E-2"/>
    <n v="8.6125226078718456E-6"/>
    <x v="0"/>
    <s v="Jan-2025"/>
    <n v="202501"/>
  </r>
  <r>
    <s v="5d732fc8-3c79-40ab-b25b-8204e20f4dc0"/>
    <x v="615"/>
    <x v="765"/>
    <x v="3"/>
    <x v="1"/>
    <x v="3"/>
    <n v="5"/>
    <n v="799.01"/>
    <n v="0.14000000000000001"/>
    <n v="3435.7429999999999"/>
    <n v="421.49579456826899"/>
    <x v="2"/>
    <n v="1"/>
    <x v="8"/>
    <n v="0.12267966334160296"/>
    <n v="3.5043366165629972E-5"/>
    <x v="0"/>
    <s v="Jan-2025"/>
    <n v="202501"/>
  </r>
  <r>
    <s v="3535a500-d5d1-4dd5-aa23-5050762bce45"/>
    <x v="624"/>
    <x v="6276"/>
    <x v="0"/>
    <x v="0"/>
    <x v="1"/>
    <n v="4"/>
    <n v="452.17"/>
    <n v="0.27"/>
    <n v="1320.3363999999999"/>
    <n v="342.79131199838821"/>
    <x v="2"/>
    <n v="1"/>
    <x v="8"/>
    <n v="0.25962422303769572"/>
    <n v="1.4928013800119425E-4"/>
    <x v="0"/>
    <s v="Jan-2025"/>
    <n v="202501"/>
  </r>
  <r>
    <s v="9c82ed7b-f5a4-43dc-9325-a8786e37a956"/>
    <x v="601"/>
    <x v="7849"/>
    <x v="3"/>
    <x v="2"/>
    <x v="4"/>
    <n v="8"/>
    <n v="12.84"/>
    <n v="0.12"/>
    <n v="90.393600000000006"/>
    <n v="25.111465052053969"/>
    <x v="2"/>
    <n v="1"/>
    <x v="8"/>
    <n v="0.27780136040664349"/>
    <n v="1.1682242990654205E-3"/>
    <x v="0"/>
    <s v="Jan-2025"/>
    <n v="202501"/>
  </r>
  <r>
    <s v="b92f4244-6dc5-4e06-bc79-dcff092f41f5"/>
    <x v="617"/>
    <x v="7850"/>
    <x v="1"/>
    <x v="0"/>
    <x v="2"/>
    <n v="7"/>
    <n v="660.33"/>
    <n v="0.26"/>
    <n v="3420.5093999999999"/>
    <n v="867.69222051850193"/>
    <x v="2"/>
    <n v="1"/>
    <x v="8"/>
    <n v="0.2536733916060871"/>
    <n v="5.6248931811150701E-5"/>
    <x v="0"/>
    <s v="Jan-2025"/>
    <n v="202501"/>
  </r>
  <r>
    <s v="11b5e594-9d46-45de-9744-eece1e9081a9"/>
    <x v="617"/>
    <x v="7851"/>
    <x v="0"/>
    <x v="0"/>
    <x v="0"/>
    <n v="2"/>
    <n v="414.35"/>
    <n v="0.05"/>
    <n v="787.26499999999999"/>
    <n v="54.643443769689732"/>
    <x v="2"/>
    <n v="1"/>
    <x v="8"/>
    <n v="6.9409212615434104E-2"/>
    <n v="6.033546518643659E-5"/>
    <x v="0"/>
    <s v="Jan-2025"/>
    <n v="202501"/>
  </r>
  <r>
    <s v="80552b7b-2edb-494e-9603-4145b467eee6"/>
    <x v="617"/>
    <x v="7852"/>
    <x v="1"/>
    <x v="2"/>
    <x v="6"/>
    <n v="9"/>
    <n v="182.19"/>
    <n v="0.24"/>
    <n v="1246.1795999999999"/>
    <n v="305.720113738066"/>
    <x v="2"/>
    <n v="1"/>
    <x v="8"/>
    <n v="0.24532588540052014"/>
    <n v="1.4636734544523115E-4"/>
    <x v="0"/>
    <s v="Jan-2025"/>
    <n v="202501"/>
  </r>
  <r>
    <s v="8399a9a3-409a-4d08-8e72-5254f2537ff8"/>
    <x v="624"/>
    <x v="7853"/>
    <x v="0"/>
    <x v="2"/>
    <x v="2"/>
    <n v="6"/>
    <n v="971.99"/>
    <n v="0.16"/>
    <n v="4898.8296"/>
    <n v="1273.7708732945721"/>
    <x v="2"/>
    <n v="1"/>
    <x v="8"/>
    <n v="0.2600153459705094"/>
    <n v="2.7435124504024387E-5"/>
    <x v="0"/>
    <s v="Jan-2025"/>
    <n v="202501"/>
  </r>
  <r>
    <s v="b70aeb07-fbd7-4a0e-9399-16f04c2e6b2c"/>
    <x v="602"/>
    <x v="7854"/>
    <x v="0"/>
    <x v="0"/>
    <x v="2"/>
    <n v="9"/>
    <n v="127.19"/>
    <n v="0.2"/>
    <n v="915.76800000000003"/>
    <n v="254.99382690707"/>
    <x v="2"/>
    <n v="1"/>
    <x v="8"/>
    <n v="0.27844806425543367"/>
    <n v="1.7471674048448953E-4"/>
    <x v="0"/>
    <s v="Jan-2025"/>
    <n v="202501"/>
  </r>
  <r>
    <s v="06ab07eb-023e-41f0-ade2-1eae45cb9b3e"/>
    <x v="625"/>
    <x v="7855"/>
    <x v="1"/>
    <x v="1"/>
    <x v="8"/>
    <n v="5"/>
    <n v="9.43"/>
    <n v="0.01"/>
    <n v="46.6785"/>
    <n v="10.327627955245291"/>
    <x v="2"/>
    <n v="1"/>
    <x v="8"/>
    <n v="0.22125021059471256"/>
    <n v="2.1208907741251327E-4"/>
    <x v="0"/>
    <s v="Jan-2025"/>
    <n v="202501"/>
  </r>
  <r>
    <s v="976eab4c-79ff-45d1-a6b1-526d29d8cd09"/>
    <x v="601"/>
    <x v="7856"/>
    <x v="1"/>
    <x v="2"/>
    <x v="1"/>
    <n v="2"/>
    <n v="908.61"/>
    <n v="0.03"/>
    <n v="1762.7034000000001"/>
    <n v="345.66351088419759"/>
    <x v="2"/>
    <n v="1"/>
    <x v="8"/>
    <n v="0.19609851032465109"/>
    <n v="1.6508733119820383E-5"/>
    <x v="0"/>
    <s v="Jan-2025"/>
    <n v="202501"/>
  </r>
  <r>
    <s v="6b290879-7633-4019-8c22-410b83c3c3e8"/>
    <x v="623"/>
    <x v="7857"/>
    <x v="2"/>
    <x v="2"/>
    <x v="1"/>
    <n v="7"/>
    <n v="199.56"/>
    <n v="0.3"/>
    <n v="977.84399999999994"/>
    <n v="156.50197914128881"/>
    <x v="2"/>
    <n v="1"/>
    <x v="8"/>
    <n v="0.16004800268886327"/>
    <n v="2.1475818228674511E-4"/>
    <x v="0"/>
    <s v="Jan-2025"/>
    <n v="202501"/>
  </r>
  <r>
    <s v="6f6c7c70-887c-4ece-9b43-b8c9c13d889a"/>
    <x v="600"/>
    <x v="7858"/>
    <x v="2"/>
    <x v="0"/>
    <x v="5"/>
    <n v="1"/>
    <n v="11.68"/>
    <n v="0.21"/>
    <n v="9.2271999999999998"/>
    <n v="2.1871904588465352"/>
    <x v="2"/>
    <n v="1"/>
    <x v="8"/>
    <n v="0.23703728745952565"/>
    <n v="1.797945205479452E-2"/>
    <x v="0"/>
    <s v="Jan-2025"/>
    <n v="202501"/>
  </r>
  <r>
    <s v="f2240468-a8cf-4d76-91ca-bba8e68171a6"/>
    <x v="609"/>
    <x v="7859"/>
    <x v="2"/>
    <x v="1"/>
    <x v="9"/>
    <n v="3"/>
    <n v="141.56"/>
    <n v="0.18"/>
    <n v="348.23759999999999"/>
    <n v="51.091350194843123"/>
    <x v="2"/>
    <n v="1"/>
    <x v="8"/>
    <n v="0.14671405441239868"/>
    <n v="4.2384854478666288E-4"/>
    <x v="0"/>
    <s v="Jan-2025"/>
    <n v="202501"/>
  </r>
  <r>
    <s v="1f6ad382-5be9-4456-aef8-c8fc47feda42"/>
    <x v="600"/>
    <x v="7860"/>
    <x v="3"/>
    <x v="2"/>
    <x v="2"/>
    <n v="3"/>
    <n v="719.47"/>
    <n v="0.25"/>
    <n v="1618.8074999999999"/>
    <n v="422.43337606968453"/>
    <x v="2"/>
    <n v="1"/>
    <x v="8"/>
    <n v="0.26095343397512338"/>
    <n v="1.1582600154743538E-4"/>
    <x v="0"/>
    <s v="Jan-2025"/>
    <n v="202501"/>
  </r>
  <r>
    <s v="9cfe4dfd-39f2-4888-9e16-1e634bfb3324"/>
    <x v="609"/>
    <x v="7861"/>
    <x v="3"/>
    <x v="2"/>
    <x v="2"/>
    <n v="6"/>
    <n v="606.26"/>
    <n v="0.13"/>
    <n v="3164.6772000000001"/>
    <n v="461.01456607275742"/>
    <x v="2"/>
    <n v="1"/>
    <x v="8"/>
    <n v="0.14567506792565049"/>
    <n v="3.5738242118343064E-5"/>
    <x v="0"/>
    <s v="Jan-2025"/>
    <n v="202501"/>
  </r>
  <r>
    <s v="fe9eb208-bdb2-48e9-ba64-1d6123b34fa8"/>
    <x v="626"/>
    <x v="7862"/>
    <x v="2"/>
    <x v="2"/>
    <x v="4"/>
    <n v="6"/>
    <n v="664.42"/>
    <n v="0.03"/>
    <n v="3866.924399999999"/>
    <n v="1115.1029065498201"/>
    <x v="2"/>
    <n v="1"/>
    <x v="8"/>
    <n v="0.28836946141223252"/>
    <n v="7.525360464766263E-6"/>
    <x v="0"/>
    <s v="Jan-2025"/>
    <n v="202501"/>
  </r>
  <r>
    <s v="6e6f0a2b-5690-440b-95b5-b359c45915ce"/>
    <x v="618"/>
    <x v="7863"/>
    <x v="2"/>
    <x v="0"/>
    <x v="0"/>
    <n v="4"/>
    <n v="183.25"/>
    <n v="0.09"/>
    <n v="667.03"/>
    <n v="66.624033088010776"/>
    <x v="2"/>
    <n v="1"/>
    <x v="8"/>
    <n v="9.9881614152303164E-2"/>
    <n v="1.2278308321964529E-4"/>
    <x v="0"/>
    <s v="Jan-2025"/>
    <n v="202501"/>
  </r>
  <r>
    <s v="d91d2d87-30e9-4fda-86f5-ee3110cdb78b"/>
    <x v="603"/>
    <x v="7864"/>
    <x v="1"/>
    <x v="0"/>
    <x v="1"/>
    <n v="9"/>
    <n v="229.79"/>
    <n v="0.05"/>
    <n v="1964.7045000000001"/>
    <n v="222.49929777716059"/>
    <x v="2"/>
    <n v="1"/>
    <x v="8"/>
    <n v="0.11324822525583902"/>
    <n v="2.4176663717113693E-5"/>
    <x v="0"/>
    <s v="Jan-2025"/>
    <n v="202501"/>
  </r>
  <r>
    <s v="4cc4512a-39d8-49ea-94a4-4fed3e8fb64e"/>
    <x v="626"/>
    <x v="7865"/>
    <x v="1"/>
    <x v="2"/>
    <x v="1"/>
    <n v="9"/>
    <n v="318.81"/>
    <n v="0.11"/>
    <n v="2553.6680999999999"/>
    <n v="593.73801266633677"/>
    <x v="2"/>
    <n v="1"/>
    <x v="8"/>
    <n v="0.23250398619395246"/>
    <n v="3.8337010201129894E-5"/>
    <x v="0"/>
    <s v="Jan-2025"/>
    <n v="202501"/>
  </r>
  <r>
    <s v="565afc2e-a1ee-493a-8b7a-184536f0e657"/>
    <x v="607"/>
    <x v="7866"/>
    <x v="1"/>
    <x v="0"/>
    <x v="6"/>
    <n v="3"/>
    <n v="763.57"/>
    <n v="0.11"/>
    <n v="2038.7319"/>
    <n v="400.21135670960979"/>
    <x v="2"/>
    <n v="1"/>
    <x v="8"/>
    <n v="0.19630406367291833"/>
    <n v="4.8020046186553515E-5"/>
    <x v="0"/>
    <s v="Jan-2025"/>
    <n v="202501"/>
  </r>
  <r>
    <s v="bcd8ad31-a0a7-4155-9508-07504fdb851b"/>
    <x v="623"/>
    <x v="7867"/>
    <x v="0"/>
    <x v="0"/>
    <x v="9"/>
    <n v="3"/>
    <n v="798.25"/>
    <n v="0.25"/>
    <n v="1796.0625"/>
    <n v="462.78573796655581"/>
    <x v="2"/>
    <n v="1"/>
    <x v="8"/>
    <n v="0.25766683395848183"/>
    <n v="1.0439503079653408E-4"/>
    <x v="0"/>
    <s v="Jan-2025"/>
    <n v="202501"/>
  </r>
  <r>
    <s v="598d83bc-c7cf-4a94-a440-ff3263f19768"/>
    <x v="614"/>
    <x v="7868"/>
    <x v="2"/>
    <x v="1"/>
    <x v="4"/>
    <n v="6"/>
    <n v="23.46"/>
    <n v="0.17"/>
    <n v="116.8308"/>
    <n v="10.40642198175536"/>
    <x v="2"/>
    <n v="1"/>
    <x v="8"/>
    <n v="8.9072590290876719E-2"/>
    <n v="1.207729468599034E-3"/>
    <x v="0"/>
    <s v="Jan-2025"/>
    <n v="202501"/>
  </r>
  <r>
    <s v="ea3c1e03-877f-434d-b3ee-899b78f847f5"/>
    <x v="609"/>
    <x v="7869"/>
    <x v="3"/>
    <x v="0"/>
    <x v="5"/>
    <n v="7"/>
    <n v="543.59"/>
    <n v="0.24"/>
    <n v="2891.8987999999999"/>
    <n v="525.02489372592083"/>
    <x v="2"/>
    <n v="1"/>
    <x v="8"/>
    <n v="0.18155023050112296"/>
    <n v="6.3072746529027908E-5"/>
    <x v="0"/>
    <s v="Jan-2025"/>
    <n v="202501"/>
  </r>
  <r>
    <s v="14c707e5-c845-4379-81e8-1d1b62124671"/>
    <x v="602"/>
    <x v="7870"/>
    <x v="1"/>
    <x v="1"/>
    <x v="3"/>
    <n v="4"/>
    <n v="848.67"/>
    <n v="0.26"/>
    <n v="2512.0632000000001"/>
    <n v="593.00186331161899"/>
    <x v="2"/>
    <n v="1"/>
    <x v="8"/>
    <n v="0.23606168161359117"/>
    <n v="7.6590429731226512E-5"/>
    <x v="0"/>
    <s v="Jan-2025"/>
    <n v="202501"/>
  </r>
  <r>
    <s v="7907743f-f3e2-491c-b97d-a8ba48131cd5"/>
    <x v="621"/>
    <x v="7871"/>
    <x v="2"/>
    <x v="2"/>
    <x v="2"/>
    <n v="8"/>
    <n v="887.61"/>
    <n v="0.14000000000000001"/>
    <n v="6106.7568000000001"/>
    <n v="613.13232656019454"/>
    <x v="2"/>
    <n v="1"/>
    <x v="8"/>
    <n v="0.10040228334624272"/>
    <n v="1.9715866202498848E-5"/>
    <x v="0"/>
    <s v="Jan-2025"/>
    <n v="202501"/>
  </r>
  <r>
    <s v="e0cbb95a-e0cc-467f-aa7e-3074ff5f4faf"/>
    <x v="615"/>
    <x v="7872"/>
    <x v="2"/>
    <x v="1"/>
    <x v="7"/>
    <n v="8"/>
    <n v="392.65"/>
    <n v="0.08"/>
    <n v="2889.904"/>
    <n v="264.5373102132325"/>
    <x v="2"/>
    <n v="1"/>
    <x v="8"/>
    <n v="9.1538442181204813E-2"/>
    <n v="2.54679740226665E-5"/>
    <x v="0"/>
    <s v="Jan-2025"/>
    <n v="202501"/>
  </r>
  <r>
    <s v="c455fcb1-e6fd-4adb-b952-e82fd4009d36"/>
    <x v="627"/>
    <x v="7873"/>
    <x v="1"/>
    <x v="1"/>
    <x v="8"/>
    <n v="8"/>
    <n v="797.97"/>
    <n v="0.18"/>
    <n v="5234.6832000000004"/>
    <n v="302.4349515561949"/>
    <x v="2"/>
    <n v="1"/>
    <x v="8"/>
    <n v="5.7775215806029082E-2"/>
    <n v="2.8196548742433924E-5"/>
    <x v="0"/>
    <s v="Jan-2025"/>
    <n v="202501"/>
  </r>
  <r>
    <s v="763b868d-6267-4b96-a7a3-fe391f83ccb6"/>
    <x v="623"/>
    <x v="7874"/>
    <x v="3"/>
    <x v="2"/>
    <x v="8"/>
    <n v="6"/>
    <n v="170.52"/>
    <n v="0.14000000000000001"/>
    <n v="879.8832000000001"/>
    <n v="108.3803311516353"/>
    <x v="2"/>
    <n v="1"/>
    <x v="8"/>
    <n v="0.12317581600789206"/>
    <n v="1.3683634373289546E-4"/>
    <x v="0"/>
    <s v="Jan-2025"/>
    <n v="202501"/>
  </r>
  <r>
    <s v="b8aa6759-f065-4167-87c4-d38b217e8fcc"/>
    <x v="601"/>
    <x v="7875"/>
    <x v="1"/>
    <x v="1"/>
    <x v="8"/>
    <n v="1"/>
    <n v="826.2"/>
    <n v="0.19"/>
    <n v="669.22200000000009"/>
    <n v="121.6748567381474"/>
    <x v="2"/>
    <n v="1"/>
    <x v="8"/>
    <n v="0.18181538672988543"/>
    <n v="2.2996853062212539E-4"/>
    <x v="0"/>
    <s v="Jan-2025"/>
    <n v="202501"/>
  </r>
  <r>
    <s v="29b13495-73ef-4dae-86bb-3aeb4b2c718c"/>
    <x v="612"/>
    <x v="7876"/>
    <x v="0"/>
    <x v="1"/>
    <x v="0"/>
    <n v="5"/>
    <n v="841.68"/>
    <n v="0.16"/>
    <n v="3535.056"/>
    <n v="675.75094684707528"/>
    <x v="2"/>
    <n v="1"/>
    <x v="8"/>
    <n v="0.19115706988717443"/>
    <n v="3.8019199695846403E-5"/>
    <x v="0"/>
    <s v="Jan-2025"/>
    <n v="202501"/>
  </r>
  <r>
    <s v="8eff238a-5ba5-48a2-8d58-d79d76596de2"/>
    <x v="624"/>
    <x v="7877"/>
    <x v="3"/>
    <x v="1"/>
    <x v="2"/>
    <n v="6"/>
    <n v="592.29"/>
    <n v="0.15"/>
    <n v="3020.6790000000001"/>
    <n v="796.04896708006584"/>
    <x v="2"/>
    <n v="1"/>
    <x v="8"/>
    <n v="0.26353312188420741"/>
    <n v="4.2209052997686943E-5"/>
    <x v="0"/>
    <s v="Jan-2025"/>
    <n v="202501"/>
  </r>
  <r>
    <s v="8d716de7-a19f-4afe-bb08-2144c1ea2ba5"/>
    <x v="623"/>
    <x v="7878"/>
    <x v="2"/>
    <x v="1"/>
    <x v="0"/>
    <n v="2"/>
    <n v="753.12"/>
    <n v="0.03"/>
    <n v="1461.0527999999999"/>
    <n v="238.22953429054471"/>
    <x v="2"/>
    <n v="1"/>
    <x v="8"/>
    <n v="0.16305333680654438"/>
    <n v="1.9917144678138941E-5"/>
    <x v="0"/>
    <s v="Jan-2025"/>
    <n v="202501"/>
  </r>
  <r>
    <s v="f87de54f-7c9e-4da4-b4cc-af668aaa716b"/>
    <x v="602"/>
    <x v="7879"/>
    <x v="1"/>
    <x v="2"/>
    <x v="9"/>
    <n v="3"/>
    <n v="959.71"/>
    <n v="0.21"/>
    <n v="2274.5127000000002"/>
    <n v="328.5186430113859"/>
    <x v="2"/>
    <n v="1"/>
    <x v="8"/>
    <n v="0.14443473672905227"/>
    <n v="7.2938700232361853E-5"/>
    <x v="0"/>
    <s v="Jan-2025"/>
    <n v="202501"/>
  </r>
  <r>
    <s v="26f98c62-8d7c-4669-9621-c946069bde50"/>
    <x v="612"/>
    <x v="7880"/>
    <x v="3"/>
    <x v="0"/>
    <x v="2"/>
    <n v="9"/>
    <n v="778.9"/>
    <n v="0.25"/>
    <n v="5257.5749999999998"/>
    <n v="524.66710458136538"/>
    <x v="2"/>
    <n v="1"/>
    <x v="8"/>
    <n v="9.9792604876081728E-2"/>
    <n v="3.5662829346229013E-5"/>
    <x v="0"/>
    <s v="Jan-2025"/>
    <n v="202501"/>
  </r>
  <r>
    <s v="ed1cdac1-f0e1-4d03-9b50-28e38e6719c2"/>
    <x v="615"/>
    <x v="7881"/>
    <x v="3"/>
    <x v="2"/>
    <x v="2"/>
    <n v="8"/>
    <n v="933.11"/>
    <n v="0.08"/>
    <n v="6867.6896000000006"/>
    <n v="529.97556332457532"/>
    <x v="2"/>
    <n v="1"/>
    <x v="8"/>
    <n v="7.716941128564915E-2"/>
    <n v="1.0716850103417604E-5"/>
    <x v="0"/>
    <s v="Jan-2025"/>
    <n v="202501"/>
  </r>
  <r>
    <s v="c9f9c811-48ad-4af0-a445-a3c5a372f77e"/>
    <x v="604"/>
    <x v="7882"/>
    <x v="1"/>
    <x v="1"/>
    <x v="7"/>
    <n v="6"/>
    <n v="201.55"/>
    <n v="0.01"/>
    <n v="1197.2070000000001"/>
    <n v="295.80110070501178"/>
    <x v="2"/>
    <n v="1"/>
    <x v="8"/>
    <n v="0.24707598661301827"/>
    <n v="8.2692466716282138E-6"/>
    <x v="0"/>
    <s v="Jan-2025"/>
    <n v="202501"/>
  </r>
  <r>
    <s v="bb1343ed-0154-4d77-9315-5fe702b392a8"/>
    <x v="612"/>
    <x v="7883"/>
    <x v="2"/>
    <x v="2"/>
    <x v="4"/>
    <n v="7"/>
    <n v="336.59"/>
    <n v="0.02"/>
    <n v="2309.0074"/>
    <n v="409.69538641591419"/>
    <x v="2"/>
    <n v="1"/>
    <x v="8"/>
    <n v="0.17743355279671871"/>
    <n v="8.4884959658422944E-6"/>
    <x v="0"/>
    <s v="Jan-2025"/>
    <n v="202501"/>
  </r>
  <r>
    <s v="ee014d94-9557-402f-b725-7e4e292e64e9"/>
    <x v="611"/>
    <x v="7884"/>
    <x v="2"/>
    <x v="1"/>
    <x v="7"/>
    <n v="7"/>
    <n v="333.97"/>
    <n v="0.28999999999999998"/>
    <n v="1659.8308999999999"/>
    <n v="374.70677176282311"/>
    <x v="2"/>
    <n v="1"/>
    <x v="8"/>
    <n v="0.22574996751947632"/>
    <n v="1.2404878111378694E-4"/>
    <x v="0"/>
    <s v="Jan-2025"/>
    <n v="202501"/>
  </r>
  <r>
    <s v="9d67e1f1-0395-4c10-a07c-d1c894feaceb"/>
    <x v="602"/>
    <x v="4418"/>
    <x v="2"/>
    <x v="1"/>
    <x v="6"/>
    <n v="1"/>
    <n v="307.18"/>
    <n v="0.17"/>
    <n v="254.95939999999999"/>
    <n v="57.260161633268837"/>
    <x v="2"/>
    <n v="1"/>
    <x v="8"/>
    <n v="0.22458541098413645"/>
    <n v="5.5342144670877014E-4"/>
    <x v="0"/>
    <s v="Jan-2025"/>
    <n v="202501"/>
  </r>
  <r>
    <s v="db5c1f61-e2f2-4e5b-8df0-3e45c99fdb67"/>
    <x v="628"/>
    <x v="7885"/>
    <x v="1"/>
    <x v="1"/>
    <x v="6"/>
    <n v="8"/>
    <n v="375.34"/>
    <n v="0.06"/>
    <n v="2822.5567999999998"/>
    <n v="313.92350206177252"/>
    <x v="2"/>
    <n v="1"/>
    <x v="8"/>
    <n v="0.11121955174180111"/>
    <n v="1.9981883092662653E-5"/>
    <x v="0"/>
    <s v="Jan-2025"/>
    <n v="202501"/>
  </r>
  <r>
    <s v="935cf030-0d14-4fa2-a66e-8794fc579b7c"/>
    <x v="603"/>
    <x v="7886"/>
    <x v="2"/>
    <x v="2"/>
    <x v="7"/>
    <n v="9"/>
    <n v="822.36"/>
    <n v="0.17"/>
    <n v="6143.0291999999999"/>
    <n v="1261.866630452558"/>
    <x v="2"/>
    <n v="1"/>
    <x v="8"/>
    <n v="0.20541439562953046"/>
    <n v="2.29691240927196E-5"/>
    <x v="0"/>
    <s v="Jan-2025"/>
    <n v="202501"/>
  </r>
  <r>
    <s v="a6427987-7cae-4b3c-a046-d32128641e3f"/>
    <x v="621"/>
    <x v="7887"/>
    <x v="3"/>
    <x v="2"/>
    <x v="9"/>
    <n v="5"/>
    <n v="686.63"/>
    <n v="0.18"/>
    <n v="2815.183"/>
    <n v="761.90430196411239"/>
    <x v="2"/>
    <n v="1"/>
    <x v="8"/>
    <n v="0.27064112775763155"/>
    <n v="5.2429984125365912E-5"/>
    <x v="0"/>
    <s v="Jan-2025"/>
    <n v="202501"/>
  </r>
  <r>
    <s v="7501fddd-3f6e-4082-8b78-414a7617ed15"/>
    <x v="614"/>
    <x v="7888"/>
    <x v="0"/>
    <x v="2"/>
    <x v="8"/>
    <n v="3"/>
    <n v="440.87"/>
    <n v="0.01"/>
    <n v="1309.3839"/>
    <n v="390.37082341195787"/>
    <x v="2"/>
    <n v="1"/>
    <x v="8"/>
    <n v="0.29813320861204867"/>
    <n v="7.5608077967049995E-6"/>
    <x v="0"/>
    <s v="Jan-2025"/>
    <n v="202501"/>
  </r>
  <r>
    <s v="206f8942-899a-4806-aabc-50914465848d"/>
    <x v="622"/>
    <x v="7889"/>
    <x v="2"/>
    <x v="1"/>
    <x v="8"/>
    <n v="4"/>
    <n v="396.66"/>
    <n v="0.17"/>
    <n v="1316.9112"/>
    <n v="90.485577250506125"/>
    <x v="2"/>
    <n v="1"/>
    <x v="8"/>
    <n v="6.8710462216819271E-2"/>
    <n v="1.0714465789340997E-4"/>
    <x v="0"/>
    <s v="Jan-2025"/>
    <n v="202501"/>
  </r>
  <r>
    <s v="52270389-9cc6-450b-9aea-a1a4e8f1bc64"/>
    <x v="617"/>
    <x v="7890"/>
    <x v="2"/>
    <x v="2"/>
    <x v="2"/>
    <n v="1"/>
    <n v="624.38"/>
    <n v="0.23"/>
    <n v="480.77260000000001"/>
    <n v="50.227405792807069"/>
    <x v="2"/>
    <n v="1"/>
    <x v="8"/>
    <n v="0.10447227190735718"/>
    <n v="3.6836541849514723E-4"/>
    <x v="0"/>
    <s v="Jan-2025"/>
    <n v="202501"/>
  </r>
  <r>
    <s v="3878d645-5dea-4cf9-bba8-c994a72cbaac"/>
    <x v="628"/>
    <x v="7891"/>
    <x v="3"/>
    <x v="1"/>
    <x v="6"/>
    <n v="1"/>
    <n v="732.61"/>
    <n v="0.28000000000000003"/>
    <n v="527.47919999999999"/>
    <n v="71.877365856196832"/>
    <x v="2"/>
    <n v="1"/>
    <x v="8"/>
    <n v="0.13626578234022657"/>
    <n v="3.8219516523115986E-4"/>
    <x v="0"/>
    <s v="Jan-2025"/>
    <n v="202501"/>
  </r>
  <r>
    <s v="03c63db0-8ebf-4e43-a5a5-e0b3e2a6a01d"/>
    <x v="606"/>
    <x v="7892"/>
    <x v="0"/>
    <x v="0"/>
    <x v="7"/>
    <n v="2"/>
    <n v="490.97"/>
    <n v="0.18"/>
    <n v="805.19080000000008"/>
    <n v="198.15736327693969"/>
    <x v="2"/>
    <n v="1"/>
    <x v="8"/>
    <n v="0.2460998849924014"/>
    <n v="1.8331058924170518E-4"/>
    <x v="0"/>
    <s v="Jan-2025"/>
    <n v="202501"/>
  </r>
  <r>
    <s v="68cb5567-71ca-4d25-8586-7554abb9cb4d"/>
    <x v="613"/>
    <x v="7893"/>
    <x v="2"/>
    <x v="1"/>
    <x v="8"/>
    <n v="4"/>
    <n v="235.92"/>
    <n v="0.01"/>
    <n v="934.24319999999989"/>
    <n v="164.18167190647151"/>
    <x v="2"/>
    <n v="1"/>
    <x v="8"/>
    <n v="0.17573761511614056"/>
    <n v="1.0596812478806376E-5"/>
    <x v="0"/>
    <s v="Jan-2025"/>
    <n v="202501"/>
  </r>
  <r>
    <s v="6ff0a437-a04a-4607-a948-d75d7c6d1346"/>
    <x v="609"/>
    <x v="7894"/>
    <x v="3"/>
    <x v="1"/>
    <x v="9"/>
    <n v="2"/>
    <n v="349.88"/>
    <n v="0.06"/>
    <n v="657.7743999999999"/>
    <n v="59.027588379491249"/>
    <x v="2"/>
    <n v="1"/>
    <x v="8"/>
    <n v="8.9738348557638084E-2"/>
    <n v="8.5743683548645253E-5"/>
    <x v="0"/>
    <s v="Jan-2025"/>
    <n v="202501"/>
  </r>
  <r>
    <s v="472bd418-3994-434b-8f88-21e6f7e6f1fa"/>
    <x v="603"/>
    <x v="6229"/>
    <x v="0"/>
    <x v="0"/>
    <x v="6"/>
    <n v="2"/>
    <n v="239.66"/>
    <n v="0"/>
    <n v="479.32"/>
    <n v="92.011239306678362"/>
    <x v="2"/>
    <n v="1"/>
    <x v="8"/>
    <n v="0.19196202809538171"/>
    <n v="0"/>
    <x v="1"/>
    <s v="Jan-2025"/>
    <n v="202501"/>
  </r>
  <r>
    <s v="e223facf-05c2-490d-bbe1-67534900aa5f"/>
    <x v="624"/>
    <x v="7895"/>
    <x v="1"/>
    <x v="2"/>
    <x v="8"/>
    <n v="9"/>
    <n v="383.08"/>
    <n v="0.3"/>
    <n v="2413.404"/>
    <n v="660.57234742224853"/>
    <x v="2"/>
    <n v="1"/>
    <x v="8"/>
    <n v="0.27370980881039747"/>
    <n v="8.7014026661097772E-5"/>
    <x v="0"/>
    <s v="Jan-2025"/>
    <n v="202501"/>
  </r>
  <r>
    <s v="d0b3e1bd-9b68-463c-bd58-948c3b223cf9"/>
    <x v="617"/>
    <x v="7896"/>
    <x v="2"/>
    <x v="2"/>
    <x v="5"/>
    <n v="5"/>
    <n v="513.71"/>
    <n v="0.22"/>
    <n v="2003.4690000000001"/>
    <n v="131.12277042578941"/>
    <x v="2"/>
    <n v="1"/>
    <x v="8"/>
    <n v="6.5447865889509349E-2"/>
    <n v="8.5651437581514857E-5"/>
    <x v="0"/>
    <s v="Jan-2025"/>
    <n v="202501"/>
  </r>
  <r>
    <s v="c1720d02-5a20-4899-b570-9d6ed55775c9"/>
    <x v="609"/>
    <x v="7897"/>
    <x v="1"/>
    <x v="2"/>
    <x v="8"/>
    <n v="6"/>
    <n v="377.18"/>
    <n v="0.17"/>
    <n v="1878.3563999999999"/>
    <n v="375.96827312636088"/>
    <x v="2"/>
    <n v="1"/>
    <x v="8"/>
    <n v="0.20015811329860558"/>
    <n v="7.5118864556268463E-5"/>
    <x v="0"/>
    <s v="Jan-2025"/>
    <n v="202501"/>
  </r>
  <r>
    <s v="45c165ae-e790-4683-b9c6-acf591474078"/>
    <x v="603"/>
    <x v="7898"/>
    <x v="2"/>
    <x v="2"/>
    <x v="2"/>
    <n v="7"/>
    <n v="782.3"/>
    <n v="0.25"/>
    <n v="4107.0749999999998"/>
    <n v="823.81479648175116"/>
    <x v="2"/>
    <n v="1"/>
    <x v="8"/>
    <n v="0.20058430792760085"/>
    <n v="4.5652928178813393E-5"/>
    <x v="0"/>
    <s v="Jan-2025"/>
    <n v="202501"/>
  </r>
  <r>
    <s v="b9f95f63-2fbd-4be6-b444-2b59c8f137b9"/>
    <x v="604"/>
    <x v="1899"/>
    <x v="3"/>
    <x v="2"/>
    <x v="3"/>
    <n v="9"/>
    <n v="331.38"/>
    <n v="0.03"/>
    <n v="2892.9474"/>
    <n v="548.96223817141413"/>
    <x v="2"/>
    <n v="1"/>
    <x v="8"/>
    <n v="0.1897588038314883"/>
    <n v="1.005894542016215E-5"/>
    <x v="0"/>
    <s v="Jan-2025"/>
    <n v="202501"/>
  </r>
  <r>
    <s v="d013e2e5-e59e-4c0a-9ba1-c0780179f6a8"/>
    <x v="618"/>
    <x v="7899"/>
    <x v="3"/>
    <x v="2"/>
    <x v="8"/>
    <n v="5"/>
    <n v="503.46"/>
    <n v="0.03"/>
    <n v="2441.780999999999"/>
    <n v="454.63186617946019"/>
    <x v="2"/>
    <n v="1"/>
    <x v="8"/>
    <n v="0.18618863287881279"/>
    <n v="1.1917530687641522E-5"/>
    <x v="0"/>
    <s v="Jan-2025"/>
    <n v="202501"/>
  </r>
  <r>
    <s v="8e3cb1b6-c8c9-4464-b4e6-1b1215319f59"/>
    <x v="612"/>
    <x v="7900"/>
    <x v="1"/>
    <x v="1"/>
    <x v="1"/>
    <n v="9"/>
    <n v="602.82000000000005"/>
    <n v="0.11"/>
    <n v="4828.5882000000001"/>
    <n v="1030.0082717500179"/>
    <x v="2"/>
    <n v="1"/>
    <x v="8"/>
    <n v="0.2133145816307172"/>
    <n v="2.0275077506091739E-5"/>
    <x v="0"/>
    <s v="Jan-2025"/>
    <n v="202501"/>
  </r>
  <r>
    <s v="5007adf4-3c66-43b3-a1f9-2ff7e36d6edf"/>
    <x v="629"/>
    <x v="7901"/>
    <x v="0"/>
    <x v="2"/>
    <x v="1"/>
    <n v="1"/>
    <n v="685.09"/>
    <n v="0.12"/>
    <n v="602.87920000000008"/>
    <n v="163.8913968591641"/>
    <x v="2"/>
    <n v="1"/>
    <x v="8"/>
    <n v="0.27184782102146515"/>
    <n v="1.7515946809908186E-4"/>
    <x v="0"/>
    <s v="Jan-2025"/>
    <n v="202501"/>
  </r>
  <r>
    <s v="405712ed-dd4e-403a-bdca-be5f23ec5fca"/>
    <x v="610"/>
    <x v="7902"/>
    <x v="1"/>
    <x v="0"/>
    <x v="8"/>
    <n v="5"/>
    <n v="917.55"/>
    <n v="0.04"/>
    <n v="4404.24"/>
    <n v="1246.3304235590081"/>
    <x v="2"/>
    <n v="1"/>
    <x v="8"/>
    <n v="0.28298422055996225"/>
    <n v="8.7188709062176449E-6"/>
    <x v="0"/>
    <s v="Jan-2025"/>
    <n v="202501"/>
  </r>
  <r>
    <s v="85d9f8e5-802d-4e5c-8d20-ed2c6fa62cc7"/>
    <x v="630"/>
    <x v="7903"/>
    <x v="1"/>
    <x v="2"/>
    <x v="4"/>
    <n v="3"/>
    <n v="86.18"/>
    <n v="0.24"/>
    <n v="196.49039999999999"/>
    <n v="53.677036694965217"/>
    <x v="2"/>
    <n v="1"/>
    <x v="8"/>
    <n v="0.2731789272909273"/>
    <n v="9.2828962636342532E-4"/>
    <x v="0"/>
    <s v="Jan-2025"/>
    <n v="202501"/>
  </r>
  <r>
    <s v="4ce82899-92b9-493f-b8dc-b175760216d6"/>
    <x v="613"/>
    <x v="7904"/>
    <x v="1"/>
    <x v="2"/>
    <x v="8"/>
    <n v="2"/>
    <n v="667.07"/>
    <n v="0.19"/>
    <n v="1080.6533999999999"/>
    <n v="295.3064269855671"/>
    <x v="2"/>
    <n v="1"/>
    <x v="8"/>
    <n v="0.27326655057538995"/>
    <n v="1.4241383962702563E-4"/>
    <x v="0"/>
    <s v="Jan-2025"/>
    <n v="202501"/>
  </r>
  <r>
    <s v="2bad1f5b-5ffc-4f7f-8331-852c64beefc5"/>
    <x v="600"/>
    <x v="7905"/>
    <x v="2"/>
    <x v="0"/>
    <x v="5"/>
    <n v="6"/>
    <n v="609.9"/>
    <n v="0.26"/>
    <n v="2707.9560000000001"/>
    <n v="359.91686100804179"/>
    <x v="2"/>
    <n v="1"/>
    <x v="8"/>
    <n v="0.13291089700425035"/>
    <n v="7.1049898890528516E-5"/>
    <x v="0"/>
    <s v="Jan-2025"/>
    <n v="202501"/>
  </r>
  <r>
    <s v="4071d19f-762d-4dcb-aa80-e6435d9bcc09"/>
    <x v="609"/>
    <x v="7906"/>
    <x v="3"/>
    <x v="1"/>
    <x v="1"/>
    <n v="1"/>
    <n v="996.07"/>
    <n v="0.05"/>
    <n v="946.26649999999995"/>
    <n v="51.396850013321313"/>
    <x v="2"/>
    <n v="1"/>
    <x v="8"/>
    <n v="5.431540693168501E-2"/>
    <n v="5.0197275291897155E-5"/>
    <x v="0"/>
    <s v="Jan-2025"/>
    <n v="202501"/>
  </r>
  <r>
    <s v="cbca31df-f274-44de-9387-a5dfe0874b45"/>
    <x v="606"/>
    <x v="7907"/>
    <x v="3"/>
    <x v="0"/>
    <x v="2"/>
    <n v="9"/>
    <n v="378.14"/>
    <n v="0.02"/>
    <n v="3335.1948000000002"/>
    <n v="731.80960337349336"/>
    <x v="2"/>
    <n v="1"/>
    <x v="8"/>
    <n v="0.21942034791295947"/>
    <n v="5.8767182054853294E-6"/>
    <x v="0"/>
    <s v="Jan-2025"/>
    <n v="202501"/>
  </r>
  <r>
    <s v="99224d12-d5c6-489a-a1d9-9f3cd4fa46d6"/>
    <x v="617"/>
    <x v="7908"/>
    <x v="1"/>
    <x v="1"/>
    <x v="5"/>
    <n v="1"/>
    <n v="951.66"/>
    <n v="0.27"/>
    <n v="694.71179999999993"/>
    <n v="190.55613669740109"/>
    <x v="2"/>
    <n v="1"/>
    <x v="8"/>
    <n v="0.27429523537300088"/>
    <n v="2.8371477208246644E-4"/>
    <x v="0"/>
    <s v="Jan-2025"/>
    <n v="202501"/>
  </r>
  <r>
    <s v="fb3fa717-aa98-4ae0-bb59-8eba72e70b81"/>
    <x v="622"/>
    <x v="7909"/>
    <x v="3"/>
    <x v="0"/>
    <x v="1"/>
    <n v="6"/>
    <n v="846.01"/>
    <n v="0.28999999999999998"/>
    <n v="3604.0025999999989"/>
    <n v="1036.936741634609"/>
    <x v="2"/>
    <n v="1"/>
    <x v="8"/>
    <n v="0.28771808922518793"/>
    <n v="5.7130924378356442E-5"/>
    <x v="0"/>
    <s v="Jan-2025"/>
    <n v="202501"/>
  </r>
  <r>
    <s v="0c8f3999-c860-43ad-a22d-33b0a128b820"/>
    <x v="628"/>
    <x v="7910"/>
    <x v="3"/>
    <x v="0"/>
    <x v="3"/>
    <n v="7"/>
    <n v="177.35"/>
    <n v="0.09"/>
    <n v="1129.7194999999999"/>
    <n v="224.27049684304981"/>
    <x v="2"/>
    <n v="1"/>
    <x v="8"/>
    <n v="0.1985187445583172"/>
    <n v="7.2495871762857949E-5"/>
    <x v="0"/>
    <s v="Jan-2025"/>
    <n v="202501"/>
  </r>
  <r>
    <s v="49d12f8d-1f63-4910-9784-b8694f577d57"/>
    <x v="601"/>
    <x v="7911"/>
    <x v="1"/>
    <x v="1"/>
    <x v="2"/>
    <n v="5"/>
    <n v="431.65"/>
    <n v="0.05"/>
    <n v="2050.3375000000001"/>
    <n v="141.08654654989891"/>
    <x v="2"/>
    <n v="1"/>
    <x v="8"/>
    <n v="6.8811376931797286E-2"/>
    <n v="2.3166917641607786E-5"/>
    <x v="0"/>
    <s v="Jan-2025"/>
    <n v="202501"/>
  </r>
  <r>
    <s v="1bce8dd0-55c2-4cb6-8125-9af3ba4951d7"/>
    <x v="619"/>
    <x v="7912"/>
    <x v="2"/>
    <x v="0"/>
    <x v="7"/>
    <n v="2"/>
    <n v="876.02"/>
    <n v="0.24"/>
    <n v="1331.5504000000001"/>
    <n v="245.8111982016008"/>
    <x v="2"/>
    <n v="1"/>
    <x v="8"/>
    <n v="0.18460525279523837"/>
    <n v="1.3698317390013927E-4"/>
    <x v="0"/>
    <s v="Jan-2025"/>
    <n v="202501"/>
  </r>
  <r>
    <s v="89b0cbd9-734c-4a68-a8e1-70e23f47319a"/>
    <x v="614"/>
    <x v="7913"/>
    <x v="3"/>
    <x v="1"/>
    <x v="4"/>
    <n v="8"/>
    <n v="932.78"/>
    <n v="0.01"/>
    <n v="7387.6175999999996"/>
    <n v="2052.5367828929061"/>
    <x v="2"/>
    <n v="1"/>
    <x v="8"/>
    <n v="0.2778347356383073"/>
    <n v="1.3400801903985936E-6"/>
    <x v="0"/>
    <s v="Jan-2025"/>
    <n v="202501"/>
  </r>
  <r>
    <s v="09d3302c-277e-42f7-9576-53a76f98a917"/>
    <x v="622"/>
    <x v="7914"/>
    <x v="3"/>
    <x v="0"/>
    <x v="5"/>
    <n v="3"/>
    <n v="992.77"/>
    <n v="7.0000000000000007E-2"/>
    <n v="2769.8283000000001"/>
    <n v="600.07534904542899"/>
    <x v="2"/>
    <n v="1"/>
    <x v="8"/>
    <n v="0.21664712900992056"/>
    <n v="2.3503261916993196E-5"/>
    <x v="0"/>
    <s v="Jan-2025"/>
    <n v="202501"/>
  </r>
  <r>
    <s v="69206a00-ef3d-42ab-88a6-5bb0936f5119"/>
    <x v="614"/>
    <x v="7915"/>
    <x v="2"/>
    <x v="1"/>
    <x v="7"/>
    <n v="1"/>
    <n v="636.98"/>
    <n v="0.28999999999999998"/>
    <n v="452.25580000000002"/>
    <n v="99.239305804588938"/>
    <x v="2"/>
    <n v="1"/>
    <x v="8"/>
    <n v="0.21943180342759327"/>
    <n v="4.5527332098339033E-4"/>
    <x v="0"/>
    <s v="Jan-2025"/>
    <n v="202501"/>
  </r>
  <r>
    <s v="2d8b8472-fffc-4604-9328-1a8cea3bedff"/>
    <x v="624"/>
    <x v="7916"/>
    <x v="2"/>
    <x v="0"/>
    <x v="8"/>
    <n v="1"/>
    <n v="911.67"/>
    <n v="0.02"/>
    <n v="893.4366"/>
    <n v="252.50324204690571"/>
    <x v="2"/>
    <n v="1"/>
    <x v="8"/>
    <n v="0.28262021283536592"/>
    <n v="2.1937762567595732E-5"/>
    <x v="0"/>
    <s v="Jan-2025"/>
    <n v="202501"/>
  </r>
  <r>
    <s v="008e52e8-6d0f-4b9c-9f3f-1c7942b8ddf3"/>
    <x v="623"/>
    <x v="7917"/>
    <x v="1"/>
    <x v="1"/>
    <x v="3"/>
    <n v="5"/>
    <n v="499.66"/>
    <n v="0.11"/>
    <n v="2223.4870000000001"/>
    <n v="310.95679252217758"/>
    <x v="2"/>
    <n v="1"/>
    <x v="8"/>
    <n v="0.13985096046083362"/>
    <n v="4.4029940359444421E-5"/>
    <x v="0"/>
    <s v="Jan-2025"/>
    <n v="202501"/>
  </r>
  <r>
    <s v="3b1eefa8-5da1-417b-bf5e-75de6725f50f"/>
    <x v="614"/>
    <x v="7918"/>
    <x v="3"/>
    <x v="2"/>
    <x v="7"/>
    <n v="7"/>
    <n v="483.45"/>
    <n v="0.08"/>
    <n v="3113.4180000000001"/>
    <n v="215.8533611269207"/>
    <x v="2"/>
    <n v="1"/>
    <x v="8"/>
    <n v="6.9330029288364334E-2"/>
    <n v="2.3639614083300091E-5"/>
    <x v="0"/>
    <s v="Jan-2025"/>
    <n v="202501"/>
  </r>
  <r>
    <s v="90fb6543-ea76-44b9-be8e-def9a97a717a"/>
    <x v="614"/>
    <x v="7919"/>
    <x v="2"/>
    <x v="2"/>
    <x v="6"/>
    <n v="9"/>
    <n v="458.29"/>
    <n v="0.28999999999999998"/>
    <n v="2928.4731000000002"/>
    <n v="746.9715493631727"/>
    <x v="2"/>
    <n v="1"/>
    <x v="8"/>
    <n v="0.2550720200787136"/>
    <n v="7.0309677763473377E-5"/>
    <x v="0"/>
    <s v="Jan-2025"/>
    <n v="202501"/>
  </r>
  <r>
    <s v="207b0ec0-4946-4528-8b50-bf3e47875d3d"/>
    <x v="616"/>
    <x v="7263"/>
    <x v="0"/>
    <x v="1"/>
    <x v="3"/>
    <n v="6"/>
    <n v="880.79"/>
    <n v="0.01"/>
    <n v="5231.8926000000001"/>
    <n v="559.3258701456524"/>
    <x v="2"/>
    <n v="1"/>
    <x v="8"/>
    <n v="0.10690698623011725"/>
    <n v="1.8922406778763006E-6"/>
    <x v="0"/>
    <s v="Jan-2025"/>
    <n v="202501"/>
  </r>
  <r>
    <s v="6722b6d4-af03-4cf9-807b-301a8b8d112b"/>
    <x v="604"/>
    <x v="7920"/>
    <x v="2"/>
    <x v="2"/>
    <x v="1"/>
    <n v="1"/>
    <n v="802.09"/>
    <n v="0.01"/>
    <n v="794.06910000000005"/>
    <n v="150.59965850102819"/>
    <x v="2"/>
    <n v="1"/>
    <x v="8"/>
    <n v="0.18965560868824663"/>
    <n v="1.2467428842149884E-5"/>
    <x v="0"/>
    <s v="Jan-2025"/>
    <n v="202501"/>
  </r>
  <r>
    <s v="b6fda7f3-751e-45a9-9cf4-29049666e386"/>
    <x v="626"/>
    <x v="7921"/>
    <x v="0"/>
    <x v="1"/>
    <x v="1"/>
    <n v="8"/>
    <n v="759.99"/>
    <n v="0.28999999999999998"/>
    <n v="4316.7431999999999"/>
    <n v="677.16593111391717"/>
    <x v="2"/>
    <n v="1"/>
    <x v="8"/>
    <n v="0.15686963521803132"/>
    <n v="4.7697996026263502E-5"/>
    <x v="0"/>
    <s v="Jan-2025"/>
    <n v="202501"/>
  </r>
  <r>
    <s v="da9d895a-200b-4ba1-a7d0-efb93df764cf"/>
    <x v="621"/>
    <x v="7922"/>
    <x v="1"/>
    <x v="1"/>
    <x v="0"/>
    <n v="8"/>
    <n v="335.39"/>
    <n v="0.24"/>
    <n v="2039.1712"/>
    <n v="358.86446600465803"/>
    <x v="2"/>
    <n v="1"/>
    <x v="8"/>
    <n v="0.17598545232722884"/>
    <n v="8.9448105190971712E-5"/>
    <x v="0"/>
    <s v="Jan-2025"/>
    <n v="202501"/>
  </r>
  <r>
    <s v="759a5fc6-c49b-42f2-b662-91bc6bbef6d9"/>
    <x v="613"/>
    <x v="347"/>
    <x v="1"/>
    <x v="1"/>
    <x v="5"/>
    <n v="9"/>
    <n v="854.13"/>
    <n v="0.21"/>
    <n v="6072.8643000000002"/>
    <n v="887.70555645937031"/>
    <x v="2"/>
    <n v="1"/>
    <x v="8"/>
    <n v="0.14617576033427426"/>
    <n v="2.7318245856407493E-5"/>
    <x v="0"/>
    <s v="Jan-2025"/>
    <n v="202501"/>
  </r>
  <r>
    <s v="9f504585-2948-4362-a7b8-68affd0eba81"/>
    <x v="607"/>
    <x v="7923"/>
    <x v="2"/>
    <x v="0"/>
    <x v="3"/>
    <n v="5"/>
    <n v="202.25"/>
    <n v="0.23"/>
    <n v="778.66250000000002"/>
    <n v="189.32957300429541"/>
    <x v="2"/>
    <n v="1"/>
    <x v="8"/>
    <n v="0.24314715682891549"/>
    <n v="2.2744128553770087E-4"/>
    <x v="0"/>
    <s v="Jan-2025"/>
    <n v="202501"/>
  </r>
  <r>
    <s v="97774b4f-9d1a-433c-8427-9ea431d87a4d"/>
    <x v="625"/>
    <x v="7924"/>
    <x v="2"/>
    <x v="0"/>
    <x v="8"/>
    <n v="7"/>
    <n v="519.54"/>
    <n v="0.26"/>
    <n v="2691.2172"/>
    <n v="337.43108128420693"/>
    <x v="2"/>
    <n v="1"/>
    <x v="8"/>
    <n v="0.12538232933566526"/>
    <n v="7.1491814187275566E-5"/>
    <x v="0"/>
    <s v="Jan-2025"/>
    <n v="202501"/>
  </r>
  <r>
    <s v="e12d48f2-fa82-4c72-8b48-42ecaa4a5ce0"/>
    <x v="603"/>
    <x v="7925"/>
    <x v="2"/>
    <x v="1"/>
    <x v="5"/>
    <n v="8"/>
    <n v="541.39"/>
    <n v="0.01"/>
    <n v="4287.8087999999998"/>
    <n v="286.50570821494819"/>
    <x v="2"/>
    <n v="1"/>
    <x v="8"/>
    <n v="6.6818676293343163E-2"/>
    <n v="2.3088716082676077E-6"/>
    <x v="0"/>
    <s v="Jan-2025"/>
    <n v="202501"/>
  </r>
  <r>
    <s v="3877212e-2ad9-4436-a38f-ac6c36b98f3a"/>
    <x v="604"/>
    <x v="7926"/>
    <x v="1"/>
    <x v="0"/>
    <x v="6"/>
    <n v="8"/>
    <n v="596.77"/>
    <n v="7.0000000000000007E-2"/>
    <n v="4439.9687999999996"/>
    <n v="392.27899132432577"/>
    <x v="2"/>
    <n v="1"/>
    <x v="8"/>
    <n v="8.8351745022245604E-2"/>
    <n v="1.4662265194295963E-5"/>
    <x v="0"/>
    <s v="Jan-2025"/>
    <n v="202501"/>
  </r>
  <r>
    <s v="e461d90e-bd93-4381-93d9-389973832629"/>
    <x v="624"/>
    <x v="7927"/>
    <x v="3"/>
    <x v="0"/>
    <x v="7"/>
    <n v="9"/>
    <n v="637.42999999999995"/>
    <n v="0.11"/>
    <n v="5105.8143"/>
    <n v="1215.3028889105481"/>
    <x v="2"/>
    <n v="1"/>
    <x v="8"/>
    <n v="0.23802332350993416"/>
    <n v="1.9174218694165983E-5"/>
    <x v="0"/>
    <s v="Jan-2025"/>
    <n v="202501"/>
  </r>
  <r>
    <s v="d4fcb7fa-7df7-4d83-b04b-1b426cd8c0ac"/>
    <x v="616"/>
    <x v="7928"/>
    <x v="2"/>
    <x v="0"/>
    <x v="2"/>
    <n v="5"/>
    <n v="723.29"/>
    <n v="0.04"/>
    <n v="3471.7919999999999"/>
    <n v="893.08962164403863"/>
    <x v="2"/>
    <n v="1"/>
    <x v="8"/>
    <n v="0.25724168430713551"/>
    <n v="1.1060570448920904E-5"/>
    <x v="0"/>
    <s v="Jan-2025"/>
    <n v="202501"/>
  </r>
  <r>
    <s v="4479862f-6aa8-4d3e-8f47-99d0b187966b"/>
    <x v="623"/>
    <x v="7929"/>
    <x v="2"/>
    <x v="0"/>
    <x v="9"/>
    <n v="1"/>
    <n v="793.18"/>
    <n v="0.28000000000000003"/>
    <n v="571.0895999999999"/>
    <n v="131.78361327136321"/>
    <x v="2"/>
    <n v="1"/>
    <x v="8"/>
    <n v="0.23075820899446117"/>
    <n v="3.5300940517915232E-4"/>
    <x v="0"/>
    <s v="Jan-2025"/>
    <n v="202501"/>
  </r>
  <r>
    <s v="f2e72696-6b02-4c84-b827-a93636e27584"/>
    <x v="619"/>
    <x v="7930"/>
    <x v="0"/>
    <x v="1"/>
    <x v="4"/>
    <n v="6"/>
    <n v="637.75"/>
    <n v="0.05"/>
    <n v="3635.1750000000002"/>
    <n v="288.85161733043691"/>
    <x v="2"/>
    <n v="1"/>
    <x v="8"/>
    <n v="7.9460168308385953E-2"/>
    <n v="1.3066771200836274E-5"/>
    <x v="0"/>
    <s v="Jan-2025"/>
    <n v="202501"/>
  </r>
  <r>
    <s v="c5b39ea5-5b0b-4332-8277-c704feb1c03d"/>
    <x v="611"/>
    <x v="7931"/>
    <x v="2"/>
    <x v="2"/>
    <x v="5"/>
    <n v="1"/>
    <n v="988.78"/>
    <n v="0.03"/>
    <n v="959.11659999999995"/>
    <n v="207.19674842470869"/>
    <x v="2"/>
    <n v="1"/>
    <x v="8"/>
    <n v="0.21602873772042805"/>
    <n v="3.0340419506867047E-5"/>
    <x v="0"/>
    <s v="Jan-2025"/>
    <n v="202501"/>
  </r>
  <r>
    <s v="8d8d7d08-db35-4cae-9857-af9854eb70e0"/>
    <x v="613"/>
    <x v="7932"/>
    <x v="0"/>
    <x v="2"/>
    <x v="9"/>
    <n v="4"/>
    <n v="142.01"/>
    <n v="0.12"/>
    <n v="499.87519999999989"/>
    <n v="104.86300298516871"/>
    <x v="2"/>
    <n v="1"/>
    <x v="8"/>
    <n v="0.20977836665065347"/>
    <n v="2.1125272868107879E-4"/>
    <x v="0"/>
    <s v="Jan-2025"/>
    <n v="202501"/>
  </r>
  <r>
    <s v="e3bf9bfc-defa-42cf-ba29-56b6b2a0395b"/>
    <x v="613"/>
    <x v="7933"/>
    <x v="1"/>
    <x v="1"/>
    <x v="7"/>
    <n v="2"/>
    <n v="857.07"/>
    <n v="0.06"/>
    <n v="1611.2916"/>
    <n v="268.59665633902631"/>
    <x v="2"/>
    <n v="1"/>
    <x v="8"/>
    <n v="0.1666964913979731"/>
    <n v="3.5002975252896494E-5"/>
    <x v="0"/>
    <s v="Jan-2025"/>
    <n v="202501"/>
  </r>
  <r>
    <s v="bc228fde-df64-4003-95ec-b81e3b8ab9dc"/>
    <x v="606"/>
    <x v="7934"/>
    <x v="1"/>
    <x v="0"/>
    <x v="0"/>
    <n v="5"/>
    <n v="973.6"/>
    <n v="0.17"/>
    <n v="4040.44"/>
    <n v="1162.998300039736"/>
    <x v="2"/>
    <n v="1"/>
    <x v="8"/>
    <n v="0.28783951748812903"/>
    <n v="3.4921939194741171E-5"/>
    <x v="0"/>
    <s v="Jan-2025"/>
    <n v="202501"/>
  </r>
  <r>
    <s v="e3282a6c-9710-406e-b6a4-ae6735bc1e2e"/>
    <x v="615"/>
    <x v="7935"/>
    <x v="3"/>
    <x v="1"/>
    <x v="7"/>
    <n v="9"/>
    <n v="409.13"/>
    <n v="0.24"/>
    <n v="2798.4492"/>
    <n v="541.8192429164568"/>
    <x v="2"/>
    <n v="1"/>
    <x v="8"/>
    <n v="0.19361410702629755"/>
    <n v="6.5178956973741019E-5"/>
    <x v="0"/>
    <s v="Jan-2025"/>
    <n v="202501"/>
  </r>
  <r>
    <s v="de1590a5-f042-4518-9aed-09289616b4c7"/>
    <x v="607"/>
    <x v="7936"/>
    <x v="1"/>
    <x v="1"/>
    <x v="5"/>
    <n v="8"/>
    <n v="902.57"/>
    <n v="0.04"/>
    <n v="6931.7376000000004"/>
    <n v="1659.4724689482989"/>
    <x v="2"/>
    <n v="1"/>
    <x v="8"/>
    <n v="0.23940209002549359"/>
    <n v="5.5397365301306267E-6"/>
    <x v="0"/>
    <s v="Jan-2025"/>
    <n v="202501"/>
  </r>
  <r>
    <s v="edb3269a-cb07-4e4c-a34a-7cddc2fbe97f"/>
    <x v="618"/>
    <x v="7937"/>
    <x v="0"/>
    <x v="2"/>
    <x v="1"/>
    <n v="1"/>
    <n v="435.78"/>
    <n v="0.19"/>
    <n v="352.98180000000002"/>
    <n v="72.382829104262001"/>
    <x v="2"/>
    <n v="1"/>
    <x v="8"/>
    <n v="0.2050610799317755"/>
    <n v="4.3599981642112999E-4"/>
    <x v="0"/>
    <s v="Jan-2025"/>
    <n v="202501"/>
  </r>
  <r>
    <s v="e96ea7c2-1acc-4155-8bc7-efb0252ae196"/>
    <x v="609"/>
    <x v="7938"/>
    <x v="1"/>
    <x v="1"/>
    <x v="3"/>
    <n v="2"/>
    <n v="328.36"/>
    <n v="0.24"/>
    <n v="499.10719999999998"/>
    <n v="78.887498291031037"/>
    <x v="2"/>
    <n v="1"/>
    <x v="8"/>
    <n v="0.15805722356045163"/>
    <n v="3.6545255207698867E-4"/>
    <x v="0"/>
    <s v="Jan-2025"/>
    <n v="202501"/>
  </r>
  <r>
    <s v="ad109adf-ba4e-4ca9-9c94-59f181c19817"/>
    <x v="606"/>
    <x v="7939"/>
    <x v="0"/>
    <x v="0"/>
    <x v="7"/>
    <n v="3"/>
    <n v="135.28"/>
    <n v="0.13"/>
    <n v="353.08080000000001"/>
    <n v="20.652480658789191"/>
    <x v="2"/>
    <n v="1"/>
    <x v="8"/>
    <n v="5.8492222343410318E-2"/>
    <n v="3.203232801103883E-4"/>
    <x v="0"/>
    <s v="Jan-2025"/>
    <n v="202501"/>
  </r>
  <r>
    <s v="8bb79846-ed7a-42f9-a99c-81a57a2aae10"/>
    <x v="619"/>
    <x v="4175"/>
    <x v="1"/>
    <x v="2"/>
    <x v="8"/>
    <n v="8"/>
    <n v="62.82"/>
    <n v="0.09"/>
    <n v="457.32960000000003"/>
    <n v="28.693127497180289"/>
    <x v="2"/>
    <n v="1"/>
    <x v="8"/>
    <n v="6.2740586870345338E-2"/>
    <n v="1.7908309455587392E-4"/>
    <x v="0"/>
    <s v="Jan-2025"/>
    <n v="202501"/>
  </r>
  <r>
    <s v="ff255b12-ce30-4be4-b6a9-6d66a8198c59"/>
    <x v="618"/>
    <x v="7940"/>
    <x v="0"/>
    <x v="2"/>
    <x v="0"/>
    <n v="7"/>
    <n v="982.89"/>
    <n v="0.28999999999999998"/>
    <n v="4884.9632999999994"/>
    <n v="410.54213789202328"/>
    <x v="2"/>
    <n v="1"/>
    <x v="8"/>
    <n v="8.4042010692695138E-2"/>
    <n v="4.2149753714628727E-5"/>
    <x v="0"/>
    <s v="Jan-2025"/>
    <n v="202501"/>
  </r>
  <r>
    <s v="e4d69786-ed9a-48e3-be71-47482e79447d"/>
    <x v="623"/>
    <x v="7941"/>
    <x v="1"/>
    <x v="0"/>
    <x v="0"/>
    <n v="1"/>
    <n v="540.28"/>
    <n v="0.13"/>
    <n v="470.04360000000003"/>
    <n v="71.336900090840558"/>
    <x v="2"/>
    <n v="1"/>
    <x v="8"/>
    <n v="0.1517665597209292"/>
    <n v="2.4061597690086623E-4"/>
    <x v="0"/>
    <s v="Jan-2025"/>
    <n v="202501"/>
  </r>
  <r>
    <s v="17643676-0c28-47e9-9f76-1f30a4bd51b7"/>
    <x v="630"/>
    <x v="6303"/>
    <x v="0"/>
    <x v="0"/>
    <x v="8"/>
    <n v="1"/>
    <n v="827.78"/>
    <n v="0.23"/>
    <n v="637.39059999999995"/>
    <n v="142.81451946918321"/>
    <x v="2"/>
    <n v="1"/>
    <x v="8"/>
    <n v="0.2240612263017108"/>
    <n v="2.7785160308294477E-4"/>
    <x v="0"/>
    <s v="Jan-2025"/>
    <n v="202501"/>
  </r>
  <r>
    <s v="1a672914-f175-4415-b052-37c4a657118e"/>
    <x v="626"/>
    <x v="7942"/>
    <x v="3"/>
    <x v="1"/>
    <x v="6"/>
    <n v="3"/>
    <n v="421.65"/>
    <n v="0.17"/>
    <n v="1049.9085"/>
    <n v="92.433284869315671"/>
    <x v="2"/>
    <n v="1"/>
    <x v="8"/>
    <n v="8.8039371877945236E-2"/>
    <n v="1.3439266374164991E-4"/>
    <x v="0"/>
    <s v="Jan-2025"/>
    <n v="202501"/>
  </r>
  <r>
    <s v="f9962bbc-1d8e-4360-b9ff-c5ed06de4ec1"/>
    <x v="607"/>
    <x v="7943"/>
    <x v="3"/>
    <x v="0"/>
    <x v="0"/>
    <n v="4"/>
    <n v="321.52999999999997"/>
    <n v="0.24"/>
    <n v="977.45119999999997"/>
    <n v="201.76726730212471"/>
    <x v="2"/>
    <n v="1"/>
    <x v="8"/>
    <n v="0.20642183190539304"/>
    <n v="1.866077815444904E-4"/>
    <x v="0"/>
    <s v="Jan-2025"/>
    <n v="202501"/>
  </r>
  <r>
    <s v="6e97f754-a6f4-41a5-ab36-d4430defbae0"/>
    <x v="625"/>
    <x v="7944"/>
    <x v="0"/>
    <x v="1"/>
    <x v="7"/>
    <n v="7"/>
    <n v="99"/>
    <n v="0.03"/>
    <n v="672.21"/>
    <n v="159.27433361329039"/>
    <x v="2"/>
    <n v="1"/>
    <x v="8"/>
    <n v="0.23694133323409408"/>
    <n v="4.329004329004329E-5"/>
    <x v="0"/>
    <s v="Jan-2025"/>
    <n v="202501"/>
  </r>
  <r>
    <s v="a5ab8523-0cc8-434d-b493-f5498ba63ba2"/>
    <x v="607"/>
    <x v="7945"/>
    <x v="2"/>
    <x v="2"/>
    <x v="6"/>
    <n v="7"/>
    <n v="10.94"/>
    <n v="0.02"/>
    <n v="75.048400000000001"/>
    <n v="6.509541145852209"/>
    <x v="2"/>
    <n v="1"/>
    <x v="8"/>
    <n v="8.6737907081992541E-2"/>
    <n v="2.6116479498563595E-4"/>
    <x v="0"/>
    <s v="Jan-2025"/>
    <n v="202501"/>
  </r>
  <r>
    <s v="1a502681-0b25-412b-87a6-a67acfc0d5c9"/>
    <x v="615"/>
    <x v="7946"/>
    <x v="1"/>
    <x v="2"/>
    <x v="5"/>
    <n v="1"/>
    <n v="781.47"/>
    <n v="0.16"/>
    <n v="656.4348"/>
    <n v="125.3325708509479"/>
    <x v="2"/>
    <n v="1"/>
    <x v="8"/>
    <n v="0.19092919944364301"/>
    <n v="2.047423445557731E-4"/>
    <x v="0"/>
    <s v="Jan-2025"/>
    <n v="202501"/>
  </r>
  <r>
    <s v="d491efec-5d31-4f7d-b4a6-6aefa74ddce0"/>
    <x v="624"/>
    <x v="7947"/>
    <x v="2"/>
    <x v="1"/>
    <x v="9"/>
    <n v="5"/>
    <n v="978.67"/>
    <n v="0.19"/>
    <n v="3963.6134999999999"/>
    <n v="381.77621032875828"/>
    <x v="2"/>
    <n v="1"/>
    <x v="8"/>
    <n v="9.6320241700851586E-2"/>
    <n v="3.8828205626002643E-5"/>
    <x v="0"/>
    <s v="Jan-2025"/>
    <n v="202501"/>
  </r>
  <r>
    <s v="2156f3a9-aa50-42e2-ab4a-06754b3adfeb"/>
    <x v="614"/>
    <x v="7948"/>
    <x v="1"/>
    <x v="1"/>
    <x v="3"/>
    <n v="6"/>
    <n v="167.26"/>
    <n v="0.01"/>
    <n v="993.5243999999999"/>
    <n v="282.57504454618271"/>
    <x v="2"/>
    <n v="1"/>
    <x v="8"/>
    <n v="0.2844168140673573"/>
    <n v="9.9645262864203442E-6"/>
    <x v="0"/>
    <s v="Jan-2025"/>
    <n v="202501"/>
  </r>
  <r>
    <s v="416d19a9-9d7a-4cec-974f-c2fc58ce3773"/>
    <x v="601"/>
    <x v="1559"/>
    <x v="0"/>
    <x v="2"/>
    <x v="0"/>
    <n v="6"/>
    <n v="368.5"/>
    <n v="0.1"/>
    <n v="1989.9"/>
    <n v="443.54547690793521"/>
    <x v="2"/>
    <n v="1"/>
    <x v="8"/>
    <n v="0.22289837524897491"/>
    <n v="4.5228403437358663E-5"/>
    <x v="0"/>
    <s v="Jan-2025"/>
    <n v="202501"/>
  </r>
  <r>
    <s v="a00d181e-99b3-4893-ac99-9787de598a34"/>
    <x v="621"/>
    <x v="7949"/>
    <x v="3"/>
    <x v="2"/>
    <x v="5"/>
    <n v="6"/>
    <n v="504.91"/>
    <n v="0.16"/>
    <n v="2544.7464"/>
    <n v="485.40172065932461"/>
    <x v="2"/>
    <n v="1"/>
    <x v="8"/>
    <n v="0.19074659881995495"/>
    <n v="5.2814693047605842E-5"/>
    <x v="0"/>
    <s v="Jan-2025"/>
    <n v="202501"/>
  </r>
  <r>
    <s v="c0dd0090-7d5c-47d4-a307-7a17a572642d"/>
    <x v="626"/>
    <x v="7950"/>
    <x v="1"/>
    <x v="0"/>
    <x v="4"/>
    <n v="5"/>
    <n v="835.53"/>
    <n v="0.05"/>
    <n v="3968.767499999999"/>
    <n v="589.06842304356144"/>
    <x v="2"/>
    <n v="1"/>
    <x v="8"/>
    <n v="0.14842603479381486"/>
    <n v="1.1968451162735033E-5"/>
    <x v="0"/>
    <s v="Jan-2025"/>
    <n v="202501"/>
  </r>
  <r>
    <s v="1686c6c0-0e12-49ac-af78-787523d18b41"/>
    <x v="629"/>
    <x v="7951"/>
    <x v="3"/>
    <x v="1"/>
    <x v="5"/>
    <n v="8"/>
    <n v="117.42"/>
    <n v="0.03"/>
    <n v="911.17920000000004"/>
    <n v="233.45075251571089"/>
    <x v="2"/>
    <n v="1"/>
    <x v="8"/>
    <n v="0.25620728887985028"/>
    <n v="3.1936637710781805E-5"/>
    <x v="0"/>
    <s v="Jan-2025"/>
    <n v="202501"/>
  </r>
  <r>
    <s v="26168500-60de-431c-b5ef-dc3ce77cf9cc"/>
    <x v="600"/>
    <x v="7952"/>
    <x v="3"/>
    <x v="2"/>
    <x v="9"/>
    <n v="9"/>
    <n v="476.54"/>
    <n v="0.13"/>
    <n v="3731.3081999999999"/>
    <n v="491.54780965815343"/>
    <x v="2"/>
    <n v="1"/>
    <x v="8"/>
    <n v="0.13173605162343691"/>
    <n v="3.0311084996945573E-5"/>
    <x v="0"/>
    <s v="Jan-2025"/>
    <n v="202501"/>
  </r>
  <r>
    <s v="f4cecff2-e3d4-4e9f-9844-323db89d8f4a"/>
    <x v="623"/>
    <x v="7953"/>
    <x v="2"/>
    <x v="1"/>
    <x v="0"/>
    <n v="8"/>
    <n v="10.59"/>
    <n v="0.23"/>
    <n v="65.234399999999994"/>
    <n v="4.5155604541149392"/>
    <x v="2"/>
    <n v="1"/>
    <x v="8"/>
    <n v="6.9220540912692377E-2"/>
    <n v="2.7148253068932956E-3"/>
    <x v="0"/>
    <s v="Jan-2025"/>
    <n v="202501"/>
  </r>
  <r>
    <s v="f70f433a-d54c-499e-9057-789bc5c9e5dc"/>
    <x v="601"/>
    <x v="7954"/>
    <x v="2"/>
    <x v="0"/>
    <x v="2"/>
    <n v="6"/>
    <n v="779.76"/>
    <n v="0.17"/>
    <n v="3883.2048"/>
    <n v="988.48713274843101"/>
    <x v="2"/>
    <n v="1"/>
    <x v="8"/>
    <n v="0.25455446819298094"/>
    <n v="3.6335966622208549E-5"/>
    <x v="0"/>
    <s v="Jan-2025"/>
    <n v="202501"/>
  </r>
  <r>
    <s v="88f2ef42-174b-4af8-bfc7-1fdea41d9a75"/>
    <x v="617"/>
    <x v="7955"/>
    <x v="1"/>
    <x v="0"/>
    <x v="4"/>
    <n v="7"/>
    <n v="916.73"/>
    <n v="0.13"/>
    <n v="5582.8857000000007"/>
    <n v="778.1094012046691"/>
    <x v="2"/>
    <n v="1"/>
    <x v="8"/>
    <n v="0.13937405188228535"/>
    <n v="2.0258340592572044E-5"/>
    <x v="0"/>
    <s v="Jan-2025"/>
    <n v="202501"/>
  </r>
  <r>
    <s v="18997024-2cbb-4231-a432-da9db3cef97d"/>
    <x v="611"/>
    <x v="7956"/>
    <x v="3"/>
    <x v="2"/>
    <x v="6"/>
    <n v="1"/>
    <n v="641.09"/>
    <n v="0.2"/>
    <n v="512.87200000000007"/>
    <n v="27.936196187964821"/>
    <x v="2"/>
    <n v="1"/>
    <x v="8"/>
    <n v="5.4470113767109175E-2"/>
    <n v="3.119686783446942E-4"/>
    <x v="0"/>
    <s v="Jan-2025"/>
    <n v="202501"/>
  </r>
  <r>
    <s v="aa1c7a7a-ffc8-4304-adcd-f3cc0966f6f1"/>
    <x v="606"/>
    <x v="7957"/>
    <x v="2"/>
    <x v="2"/>
    <x v="0"/>
    <n v="8"/>
    <n v="772.71"/>
    <n v="0.15"/>
    <n v="5254.4279999999999"/>
    <n v="1135.5302228349351"/>
    <x v="2"/>
    <n v="1"/>
    <x v="8"/>
    <n v="0.21610919834374648"/>
    <n v="2.426524828202042E-5"/>
    <x v="0"/>
    <s v="Jan-2025"/>
    <n v="202501"/>
  </r>
  <r>
    <s v="0b689698-ad26-41f3-939b-16faa685515a"/>
    <x v="616"/>
    <x v="7958"/>
    <x v="2"/>
    <x v="1"/>
    <x v="6"/>
    <n v="7"/>
    <n v="320.26"/>
    <n v="0.25"/>
    <n v="1681.365"/>
    <n v="412.97571111455079"/>
    <x v="2"/>
    <n v="1"/>
    <x v="8"/>
    <n v="0.24561930997406917"/>
    <n v="1.1151653567190944E-4"/>
    <x v="0"/>
    <s v="Jan-2025"/>
    <n v="202501"/>
  </r>
  <r>
    <s v="d09854a9-08f4-435c-81b6-04546953920c"/>
    <x v="623"/>
    <x v="7959"/>
    <x v="3"/>
    <x v="2"/>
    <x v="7"/>
    <n v="8"/>
    <n v="29.44"/>
    <n v="0.24"/>
    <n v="178.99520000000001"/>
    <n v="17.545425432500711"/>
    <x v="2"/>
    <n v="1"/>
    <x v="8"/>
    <n v="9.8021765011021014E-2"/>
    <n v="1.0190217391304348E-3"/>
    <x v="0"/>
    <s v="Jan-2025"/>
    <n v="202501"/>
  </r>
  <r>
    <s v="463895dc-3df6-4386-8b18-8eaa1877bfba"/>
    <x v="612"/>
    <x v="7960"/>
    <x v="2"/>
    <x v="1"/>
    <x v="1"/>
    <n v="3"/>
    <n v="210.98"/>
    <n v="0.13"/>
    <n v="550.65779999999995"/>
    <n v="57.418718047605942"/>
    <x v="2"/>
    <n v="1"/>
    <x v="8"/>
    <n v="0.10427295871883763"/>
    <n v="2.0539071633962147E-4"/>
    <x v="0"/>
    <s v="Jan-2025"/>
    <n v="202501"/>
  </r>
  <r>
    <s v="da566682-7b7a-4b00-9c13-3e1de01feed4"/>
    <x v="610"/>
    <x v="7961"/>
    <x v="1"/>
    <x v="0"/>
    <x v="3"/>
    <n v="6"/>
    <n v="651.83000000000004"/>
    <n v="0.25"/>
    <n v="2933.235000000001"/>
    <n v="148.2895706235428"/>
    <x v="2"/>
    <n v="1"/>
    <x v="8"/>
    <n v="5.0554957452622361E-2"/>
    <n v="6.3922597405253917E-5"/>
    <x v="0"/>
    <s v="Jan-2025"/>
    <n v="202501"/>
  </r>
  <r>
    <s v="62fd89de-f013-43c7-a525-0319aa804648"/>
    <x v="605"/>
    <x v="7962"/>
    <x v="2"/>
    <x v="1"/>
    <x v="3"/>
    <n v="5"/>
    <n v="954.51"/>
    <n v="0.15"/>
    <n v="4056.6675"/>
    <n v="976.60881504079248"/>
    <x v="2"/>
    <n v="1"/>
    <x v="8"/>
    <n v="0.24074164694069516"/>
    <n v="3.1429738818870415E-5"/>
    <x v="0"/>
    <s v="Jan-2025"/>
    <n v="202501"/>
  </r>
  <r>
    <s v="21999ce3-15ac-4ca8-bdb1-fcd5e31a5524"/>
    <x v="611"/>
    <x v="7963"/>
    <x v="2"/>
    <x v="1"/>
    <x v="5"/>
    <n v="9"/>
    <n v="806.31"/>
    <n v="0.21"/>
    <n v="5732.8640999999998"/>
    <n v="537.8561808463138"/>
    <x v="2"/>
    <n v="1"/>
    <x v="8"/>
    <n v="9.3819803062541438E-2"/>
    <n v="2.8938414918993111E-5"/>
    <x v="0"/>
    <s v="Jan-2025"/>
    <n v="202501"/>
  </r>
  <r>
    <s v="215bf7cf-8453-4a4c-955a-8a04190adee1"/>
    <x v="616"/>
    <x v="7964"/>
    <x v="3"/>
    <x v="2"/>
    <x v="0"/>
    <n v="3"/>
    <n v="375.96"/>
    <n v="0.08"/>
    <n v="1037.6496"/>
    <n v="65.624456714607206"/>
    <x v="2"/>
    <n v="1"/>
    <x v="8"/>
    <n v="6.324336916296909E-2"/>
    <n v="7.0929531510444379E-5"/>
    <x v="0"/>
    <s v="Jan-2025"/>
    <n v="202501"/>
  </r>
  <r>
    <s v="74efce0f-3434-4e7d-9185-582f39b666a5"/>
    <x v="626"/>
    <x v="7965"/>
    <x v="2"/>
    <x v="2"/>
    <x v="5"/>
    <n v="7"/>
    <n v="273.93"/>
    <n v="0.22"/>
    <n v="1495.6578"/>
    <n v="442.4105268451965"/>
    <x v="2"/>
    <n v="1"/>
    <x v="8"/>
    <n v="0.29579662329524609"/>
    <n v="1.1473212655996579E-4"/>
    <x v="0"/>
    <s v="Jan-2025"/>
    <n v="202501"/>
  </r>
  <r>
    <s v="838fda95-dff3-41b0-8dde-2d9a1248b489"/>
    <x v="621"/>
    <x v="7966"/>
    <x v="2"/>
    <x v="0"/>
    <x v="4"/>
    <n v="2"/>
    <n v="806.14"/>
    <n v="0.19"/>
    <n v="1305.9467999999999"/>
    <n v="162.48878730506379"/>
    <x v="2"/>
    <n v="1"/>
    <x v="8"/>
    <n v="0.12442221023479962"/>
    <n v="1.1784553551492297E-4"/>
    <x v="0"/>
    <s v="Jan-2025"/>
    <n v="202501"/>
  </r>
  <r>
    <s v="10fff52b-b187-4c3c-91e7-75d57d107034"/>
    <x v="608"/>
    <x v="7967"/>
    <x v="2"/>
    <x v="2"/>
    <x v="6"/>
    <n v="7"/>
    <n v="213.6"/>
    <n v="0.1"/>
    <n v="1345.68"/>
    <n v="186.49276087824509"/>
    <x v="2"/>
    <n v="1"/>
    <x v="8"/>
    <n v="0.13858626187373305"/>
    <n v="6.6880684858212943E-5"/>
    <x v="0"/>
    <s v="Jan-2025"/>
    <n v="202501"/>
  </r>
  <r>
    <s v="f9e643ef-af63-4a97-899d-b6dc5e897384"/>
    <x v="629"/>
    <x v="7968"/>
    <x v="0"/>
    <x v="2"/>
    <x v="3"/>
    <n v="9"/>
    <n v="961.17"/>
    <n v="0.15"/>
    <n v="7352.950499999999"/>
    <n v="1822.428810814255"/>
    <x v="2"/>
    <n v="1"/>
    <x v="8"/>
    <n v="0.24785000399693366"/>
    <n v="1.7339978012907881E-5"/>
    <x v="0"/>
    <s v="Jan-2025"/>
    <n v="202501"/>
  </r>
  <r>
    <s v="e51b170d-ba7f-4ba0-81e2-00f260378796"/>
    <x v="606"/>
    <x v="7969"/>
    <x v="2"/>
    <x v="1"/>
    <x v="5"/>
    <n v="3"/>
    <n v="160.91"/>
    <n v="0.12"/>
    <n v="424.80239999999998"/>
    <n v="121.0690534093351"/>
    <x v="2"/>
    <n v="1"/>
    <x v="8"/>
    <n v="0.28500086960274967"/>
    <n v="2.4858616617985207E-4"/>
    <x v="0"/>
    <s v="Jan-2025"/>
    <n v="202501"/>
  </r>
  <r>
    <s v="412a6d63-db58-41ef-9863-be7ae3851bf5"/>
    <x v="620"/>
    <x v="7970"/>
    <x v="0"/>
    <x v="0"/>
    <x v="8"/>
    <n v="2"/>
    <n v="898.26"/>
    <n v="0.16"/>
    <n v="1509.0768"/>
    <n v="439.20242033802498"/>
    <x v="2"/>
    <n v="1"/>
    <x v="8"/>
    <n v="0.29104046946982748"/>
    <n v="8.906107363124263E-5"/>
    <x v="0"/>
    <s v="Jan-2025"/>
    <n v="202501"/>
  </r>
  <r>
    <s v="11f735a0-9e92-4251-88b9-251befc84861"/>
    <x v="622"/>
    <x v="7971"/>
    <x v="0"/>
    <x v="2"/>
    <x v="2"/>
    <n v="9"/>
    <n v="35.14"/>
    <n v="0.13"/>
    <n v="275.14620000000002"/>
    <n v="20.400213438058731"/>
    <x v="2"/>
    <n v="1"/>
    <x v="8"/>
    <n v="7.414317711114575E-2"/>
    <n v="4.1105419591475371E-4"/>
    <x v="0"/>
    <s v="Jan-2025"/>
    <n v="202501"/>
  </r>
  <r>
    <s v="667729e2-41a4-4bf0-b1a3-3a74cc2abe60"/>
    <x v="623"/>
    <x v="7972"/>
    <x v="0"/>
    <x v="2"/>
    <x v="0"/>
    <n v="5"/>
    <n v="813.23"/>
    <n v="0.27"/>
    <n v="2968.2894999999999"/>
    <n v="466.82405993097899"/>
    <x v="2"/>
    <n v="1"/>
    <x v="8"/>
    <n v="0.15727039425601141"/>
    <n v="6.6401878927240766E-5"/>
    <x v="0"/>
    <s v="Jan-2025"/>
    <n v="202501"/>
  </r>
  <r>
    <s v="efff29ce-60dc-4fdd-aaac-36f2df7b7a7e"/>
    <x v="616"/>
    <x v="7973"/>
    <x v="1"/>
    <x v="1"/>
    <x v="0"/>
    <n v="2"/>
    <n v="638.75"/>
    <n v="0.05"/>
    <n v="1213.625"/>
    <n v="328.9896722993218"/>
    <x v="2"/>
    <n v="1"/>
    <x v="8"/>
    <n v="0.27108017081002928"/>
    <n v="3.9138943248532291E-5"/>
    <x v="0"/>
    <s v="Jan-2025"/>
    <n v="202501"/>
  </r>
  <r>
    <s v="79ca0155-57ee-44b3-b769-034c3a8f4a5f"/>
    <x v="600"/>
    <x v="7974"/>
    <x v="1"/>
    <x v="1"/>
    <x v="4"/>
    <n v="2"/>
    <n v="591.15"/>
    <n v="0.03"/>
    <n v="1146.8309999999999"/>
    <n v="152.44395943541841"/>
    <x v="2"/>
    <n v="1"/>
    <x v="8"/>
    <n v="0.13292626327280865"/>
    <n v="2.5374270489723421E-5"/>
    <x v="0"/>
    <s v="Jan-2025"/>
    <n v="202501"/>
  </r>
  <r>
    <s v="f8a49ae1-bffd-4279-b258-520f0412ab19"/>
    <x v="600"/>
    <x v="7975"/>
    <x v="2"/>
    <x v="1"/>
    <x v="5"/>
    <n v="8"/>
    <n v="728.72"/>
    <n v="0.11"/>
    <n v="5188.4864000000007"/>
    <n v="401.79194008561183"/>
    <x v="2"/>
    <n v="1"/>
    <x v="8"/>
    <n v="7.7439142961926583E-2"/>
    <n v="1.8868701284443957E-5"/>
    <x v="0"/>
    <s v="Jan-2025"/>
    <n v="202501"/>
  </r>
  <r>
    <s v="573adcb4-a6ad-4908-8a90-f8b54711cb79"/>
    <x v="627"/>
    <x v="7976"/>
    <x v="0"/>
    <x v="2"/>
    <x v="4"/>
    <n v="5"/>
    <n v="819.74"/>
    <n v="0.04"/>
    <n v="3934.751999999999"/>
    <n v="1037.441977841474"/>
    <x v="2"/>
    <n v="1"/>
    <x v="8"/>
    <n v="0.26366133820923765"/>
    <n v="9.7591919389074584E-6"/>
    <x v="0"/>
    <s v="Jan-2025"/>
    <n v="202501"/>
  </r>
  <r>
    <s v="8b387adf-b350-40e7-99f3-6f887231a999"/>
    <x v="607"/>
    <x v="7977"/>
    <x v="1"/>
    <x v="2"/>
    <x v="7"/>
    <n v="6"/>
    <n v="867.05"/>
    <n v="0.03"/>
    <n v="5046.2309999999989"/>
    <n v="1436.529991432049"/>
    <x v="2"/>
    <n v="1"/>
    <x v="8"/>
    <n v="0.28467384696262404"/>
    <n v="5.7666801222536193E-6"/>
    <x v="0"/>
    <s v="Jan-2025"/>
    <n v="202501"/>
  </r>
  <r>
    <s v="44c748b3-9458-4cba-bb26-31ded5f6cd77"/>
    <x v="629"/>
    <x v="7978"/>
    <x v="3"/>
    <x v="1"/>
    <x v="8"/>
    <n v="4"/>
    <n v="978.16"/>
    <n v="0.04"/>
    <n v="3756.1343999999999"/>
    <n v="1126.78834295672"/>
    <x v="2"/>
    <n v="1"/>
    <x v="8"/>
    <n v="0.29998616209172924"/>
    <n v="1.0223276355606446E-5"/>
    <x v="0"/>
    <s v="Jan-2025"/>
    <n v="202501"/>
  </r>
  <r>
    <s v="07205c1e-5877-4089-956a-405e800940a0"/>
    <x v="605"/>
    <x v="7979"/>
    <x v="1"/>
    <x v="1"/>
    <x v="8"/>
    <n v="5"/>
    <n v="587.24"/>
    <n v="0.08"/>
    <n v="2701.3040000000001"/>
    <n v="562.46711515060736"/>
    <x v="2"/>
    <n v="1"/>
    <x v="8"/>
    <n v="0.2082205909259407"/>
    <n v="2.7246100401879983E-5"/>
    <x v="0"/>
    <s v="Jan-2025"/>
    <n v="202501"/>
  </r>
  <r>
    <s v="ef12d636-242f-4bb3-90ec-f6735461c6c6"/>
    <x v="624"/>
    <x v="7980"/>
    <x v="2"/>
    <x v="2"/>
    <x v="6"/>
    <n v="5"/>
    <n v="935.51"/>
    <n v="0.01"/>
    <n v="4630.7745000000004"/>
    <n v="855.25398588985956"/>
    <x v="2"/>
    <n v="1"/>
    <x v="8"/>
    <n v="0.18468918879333457"/>
    <n v="2.1378713215251574E-6"/>
    <x v="0"/>
    <s v="Jan-2025"/>
    <n v="202501"/>
  </r>
  <r>
    <s v="a32734a1-9f53-46eb-80e6-31d5247f27ee"/>
    <x v="618"/>
    <x v="7981"/>
    <x v="1"/>
    <x v="2"/>
    <x v="4"/>
    <n v="4"/>
    <n v="651.69000000000005"/>
    <n v="0.03"/>
    <n v="2528.5572000000002"/>
    <n v="179.10907417700079"/>
    <x v="2"/>
    <n v="1"/>
    <x v="8"/>
    <n v="7.0834495726258745E-2"/>
    <n v="1.150853933618745E-5"/>
    <x v="0"/>
    <s v="Jan-2025"/>
    <n v="202501"/>
  </r>
  <r>
    <s v="b6a1f1b4-0068-479c-a9a0-70edafa4d8d6"/>
    <x v="612"/>
    <x v="7982"/>
    <x v="0"/>
    <x v="0"/>
    <x v="6"/>
    <n v="2"/>
    <n v="419.47"/>
    <n v="7.0000000000000007E-2"/>
    <n v="780.21420000000001"/>
    <n v="201.4542506263287"/>
    <x v="2"/>
    <n v="1"/>
    <x v="8"/>
    <n v="0.25820377356157925"/>
    <n v="8.3438624931461136E-5"/>
    <x v="0"/>
    <s v="Jan-2025"/>
    <n v="202501"/>
  </r>
  <r>
    <s v="21cc15df-6b21-4f8f-ae4c-ae1cf4cf3528"/>
    <x v="617"/>
    <x v="7983"/>
    <x v="0"/>
    <x v="1"/>
    <x v="6"/>
    <n v="3"/>
    <n v="212.15"/>
    <n v="0.21"/>
    <n v="502.79550000000012"/>
    <n v="54.03764404779551"/>
    <x v="2"/>
    <n v="1"/>
    <x v="8"/>
    <n v="0.10747439873227882"/>
    <n v="3.299552203629507E-4"/>
    <x v="0"/>
    <s v="Jan-2025"/>
    <n v="202501"/>
  </r>
  <r>
    <s v="742910ef-701f-45ab-bd05-728cef920994"/>
    <x v="628"/>
    <x v="7984"/>
    <x v="1"/>
    <x v="1"/>
    <x v="1"/>
    <n v="7"/>
    <n v="584.9"/>
    <n v="0.28000000000000003"/>
    <n v="2947.8960000000002"/>
    <n v="613.15333231345335"/>
    <x v="2"/>
    <n v="1"/>
    <x v="8"/>
    <n v="0.20799693486929435"/>
    <n v="6.838775859121218E-5"/>
    <x v="0"/>
    <s v="Jan-2025"/>
    <n v="202501"/>
  </r>
  <r>
    <s v="365f2d7d-8907-4a46-9133-00cc412ef7cd"/>
    <x v="606"/>
    <x v="7985"/>
    <x v="2"/>
    <x v="0"/>
    <x v="8"/>
    <n v="1"/>
    <n v="280.62"/>
    <n v="0.23"/>
    <n v="216.07740000000001"/>
    <n v="14.27809503690445"/>
    <x v="2"/>
    <n v="1"/>
    <x v="8"/>
    <n v="6.6078613667623035E-2"/>
    <n v="8.1961371249376382E-4"/>
    <x v="0"/>
    <s v="Jan-2025"/>
    <n v="202501"/>
  </r>
  <r>
    <s v="1b0c0e43-d0f9-4e91-bccc-97d183a5718f"/>
    <x v="608"/>
    <x v="7986"/>
    <x v="1"/>
    <x v="1"/>
    <x v="4"/>
    <n v="9"/>
    <n v="427.4"/>
    <n v="0.03"/>
    <n v="3731.2020000000002"/>
    <n v="521.38218853244621"/>
    <x v="2"/>
    <n v="1"/>
    <x v="8"/>
    <n v="0.13973571747990224"/>
    <n v="7.7990953049446267E-6"/>
    <x v="0"/>
    <s v="Jan-2025"/>
    <n v="202501"/>
  </r>
  <r>
    <s v="1ab28491-68d4-4bff-97be-f0d15f764db8"/>
    <x v="608"/>
    <x v="7987"/>
    <x v="1"/>
    <x v="1"/>
    <x v="8"/>
    <n v="8"/>
    <n v="937.61"/>
    <n v="0.12"/>
    <n v="6600.7744000000002"/>
    <n v="602.63842921415505"/>
    <x v="2"/>
    <n v="1"/>
    <x v="8"/>
    <n v="9.1298140596072344E-2"/>
    <n v="1.5998122886914601E-5"/>
    <x v="0"/>
    <s v="Jan-2025"/>
    <n v="202501"/>
  </r>
  <r>
    <s v="a556a4aa-48fc-4c82-8136-8256a3483fd1"/>
    <x v="601"/>
    <x v="7988"/>
    <x v="1"/>
    <x v="2"/>
    <x v="4"/>
    <n v="1"/>
    <n v="335.22"/>
    <n v="0.03"/>
    <n v="325.16340000000002"/>
    <n v="84.498406263902055"/>
    <x v="2"/>
    <n v="1"/>
    <x v="8"/>
    <n v="0.25986444434983164"/>
    <n v="8.9493466976910677E-5"/>
    <x v="0"/>
    <s v="Jan-2025"/>
    <n v="202501"/>
  </r>
  <r>
    <s v="aefbc94f-b9c3-4aa9-8d16-8a260d7861d9"/>
    <x v="606"/>
    <x v="7989"/>
    <x v="3"/>
    <x v="2"/>
    <x v="7"/>
    <n v="8"/>
    <n v="946.4"/>
    <n v="0.3"/>
    <n v="5299.8399999999992"/>
    <n v="280.07693307504888"/>
    <x v="2"/>
    <n v="1"/>
    <x v="8"/>
    <n v="5.2846299713774178E-2"/>
    <n v="3.9623837700760779E-5"/>
    <x v="0"/>
    <s v="Jan-2025"/>
    <n v="202501"/>
  </r>
  <r>
    <s v="7e6a81b3-2050-43ba-855d-a06b496fbdd3"/>
    <x v="600"/>
    <x v="7990"/>
    <x v="1"/>
    <x v="2"/>
    <x v="8"/>
    <n v="7"/>
    <n v="91.91"/>
    <n v="0.15"/>
    <n v="546.86450000000002"/>
    <n v="162.08186259690959"/>
    <x v="2"/>
    <n v="1"/>
    <x v="8"/>
    <n v="0.29638395360625819"/>
    <n v="2.331473335716617E-4"/>
    <x v="0"/>
    <s v="Jan-2025"/>
    <n v="202501"/>
  </r>
  <r>
    <s v="9b8e1e28-09fc-40a0-8687-6234371d7f26"/>
    <x v="628"/>
    <x v="7991"/>
    <x v="3"/>
    <x v="0"/>
    <x v="8"/>
    <n v="2"/>
    <n v="300.82"/>
    <n v="0.16"/>
    <n v="505.37759999999997"/>
    <n v="119.42495218653841"/>
    <x v="2"/>
    <n v="1"/>
    <x v="8"/>
    <n v="0.23630836069216049"/>
    <n v="2.6593976464330828E-4"/>
    <x v="0"/>
    <s v="Jan-2025"/>
    <n v="202501"/>
  </r>
  <r>
    <s v="2618d271-b086-4bb6-bf7a-131c9a48171d"/>
    <x v="607"/>
    <x v="7992"/>
    <x v="0"/>
    <x v="0"/>
    <x v="1"/>
    <n v="7"/>
    <n v="283.47000000000003"/>
    <n v="0.18"/>
    <n v="1627.1178"/>
    <n v="162.08971592512631"/>
    <x v="2"/>
    <n v="1"/>
    <x v="8"/>
    <n v="9.9617689588993683E-2"/>
    <n v="9.0712547057133773E-5"/>
    <x v="0"/>
    <s v="Jan-2025"/>
    <n v="202501"/>
  </r>
  <r>
    <s v="41a0ed41-7ce4-41a4-9f52-c4ae366eb9e3"/>
    <x v="627"/>
    <x v="7993"/>
    <x v="2"/>
    <x v="0"/>
    <x v="0"/>
    <n v="9"/>
    <n v="203.49"/>
    <n v="0.09"/>
    <n v="1666.5831000000001"/>
    <n v="120.6861880036882"/>
    <x v="2"/>
    <n v="1"/>
    <x v="8"/>
    <n v="7.2415343707546417E-2"/>
    <n v="4.9142464003145115E-5"/>
    <x v="0"/>
    <s v="Jan-2025"/>
    <n v="202501"/>
  </r>
  <r>
    <s v="c1366856-751f-428e-8bba-e31e90d34ffc"/>
    <x v="622"/>
    <x v="7994"/>
    <x v="2"/>
    <x v="1"/>
    <x v="9"/>
    <n v="1"/>
    <n v="400.56"/>
    <n v="0.27"/>
    <n v="292.40879999999999"/>
    <n v="62.388654483255337"/>
    <x v="2"/>
    <n v="1"/>
    <x v="8"/>
    <n v="0.21336107012940561"/>
    <n v="6.7405632115038951E-4"/>
    <x v="0"/>
    <s v="Jan-2025"/>
    <n v="202501"/>
  </r>
  <r>
    <s v="7610e99e-20b8-43ae-a0e0-c6ba5385c0ef"/>
    <x v="609"/>
    <x v="7995"/>
    <x v="0"/>
    <x v="0"/>
    <x v="9"/>
    <n v="4"/>
    <n v="341.87"/>
    <n v="0.12"/>
    <n v="1203.3824"/>
    <n v="82.66131630043725"/>
    <x v="2"/>
    <n v="1"/>
    <x v="8"/>
    <n v="6.8690813743359766E-2"/>
    <n v="8.7752654517799154E-5"/>
    <x v="0"/>
    <s v="Jan-2025"/>
    <n v="202501"/>
  </r>
  <r>
    <s v="f1533acd-ba1c-4eb2-961a-94b922e26ed7"/>
    <x v="608"/>
    <x v="7996"/>
    <x v="1"/>
    <x v="1"/>
    <x v="4"/>
    <n v="8"/>
    <n v="914.73"/>
    <n v="0.11"/>
    <n v="6512.8775999999998"/>
    <n v="1169.073177721167"/>
    <x v="2"/>
    <n v="1"/>
    <x v="8"/>
    <n v="0.1795017885367855"/>
    <n v="1.5031758005094399E-5"/>
    <x v="0"/>
    <s v="Jan-2025"/>
    <n v="202501"/>
  </r>
  <r>
    <s v="699565f2-7a1b-4b7e-968b-ae6e067cbdfe"/>
    <x v="625"/>
    <x v="7997"/>
    <x v="1"/>
    <x v="2"/>
    <x v="1"/>
    <n v="7"/>
    <n v="940.61"/>
    <n v="0.11"/>
    <n v="5860.0003000000006"/>
    <n v="1171.407751856975"/>
    <x v="2"/>
    <n v="1"/>
    <x v="8"/>
    <n v="0.1998989235302556"/>
    <n v="1.6706483786357484E-5"/>
    <x v="0"/>
    <s v="Jan-2025"/>
    <n v="202501"/>
  </r>
  <r>
    <s v="e767fbea-4def-4c0d-8d6f-8b6395b19baf"/>
    <x v="625"/>
    <x v="7998"/>
    <x v="2"/>
    <x v="0"/>
    <x v="3"/>
    <n v="9"/>
    <n v="158.34"/>
    <n v="0.22"/>
    <n v="1111.5468000000001"/>
    <n v="150.67925362479809"/>
    <x v="2"/>
    <n v="1"/>
    <x v="8"/>
    <n v="0.13555817319144645"/>
    <n v="1.5437946472429231E-4"/>
    <x v="0"/>
    <s v="Jan-2025"/>
    <n v="202501"/>
  </r>
  <r>
    <s v="89739622-8c22-48d3-b07a-e2010fb329c2"/>
    <x v="604"/>
    <x v="7999"/>
    <x v="3"/>
    <x v="2"/>
    <x v="3"/>
    <n v="9"/>
    <n v="811.12"/>
    <n v="0.03"/>
    <n v="7081.0775999999996"/>
    <n v="1902.087394792233"/>
    <x v="2"/>
    <n v="1"/>
    <x v="8"/>
    <n v="0.26861552749997164"/>
    <n v="4.1095440049972053E-6"/>
    <x v="0"/>
    <s v="Jan-2025"/>
    <n v="202501"/>
  </r>
  <r>
    <s v="e2b9a618-f34c-4f6c-9b67-cca59ecad9e2"/>
    <x v="625"/>
    <x v="8000"/>
    <x v="0"/>
    <x v="0"/>
    <x v="9"/>
    <n v="2"/>
    <n v="859.31"/>
    <n v="0.04"/>
    <n v="1649.8751999999999"/>
    <n v="259.38901196897172"/>
    <x v="2"/>
    <n v="1"/>
    <x v="8"/>
    <n v="0.15721735314826948"/>
    <n v="2.327448767034016E-5"/>
    <x v="0"/>
    <s v="Jan-2025"/>
    <n v="202501"/>
  </r>
  <r>
    <s v="3254f416-ee27-4624-aef6-13e82e69d044"/>
    <x v="609"/>
    <x v="8001"/>
    <x v="3"/>
    <x v="0"/>
    <x v="0"/>
    <n v="1"/>
    <n v="244.51"/>
    <n v="0.15"/>
    <n v="207.83349999999999"/>
    <n v="49.499350510161129"/>
    <x v="2"/>
    <n v="1"/>
    <x v="8"/>
    <n v="0.23816829582411464"/>
    <n v="6.1347184164246859E-4"/>
    <x v="0"/>
    <s v="Jan-2025"/>
    <n v="202501"/>
  </r>
  <r>
    <s v="cd31542a-9afd-48bf-9350-5b19e9a3531a"/>
    <x v="602"/>
    <x v="8002"/>
    <x v="1"/>
    <x v="1"/>
    <x v="2"/>
    <n v="1"/>
    <n v="660.4"/>
    <n v="0.18"/>
    <n v="541.52800000000002"/>
    <n v="78.009753973666534"/>
    <x v="2"/>
    <n v="1"/>
    <x v="8"/>
    <n v="0.14405488538665873"/>
    <n v="2.7256208358570564E-4"/>
    <x v="0"/>
    <s v="Jan-2025"/>
    <n v="202501"/>
  </r>
  <r>
    <s v="b1656749-572d-4b5c-87a2-1312c8a6c034"/>
    <x v="610"/>
    <x v="8003"/>
    <x v="3"/>
    <x v="1"/>
    <x v="0"/>
    <n v="2"/>
    <n v="585.70000000000005"/>
    <n v="0.24"/>
    <n v="890.26400000000012"/>
    <n v="195.16096780951901"/>
    <x v="2"/>
    <n v="1"/>
    <x v="8"/>
    <n v="0.21921696014835934"/>
    <n v="2.0488304592794943E-4"/>
    <x v="0"/>
    <s v="Jan-2025"/>
    <n v="202501"/>
  </r>
  <r>
    <s v="5dd1ad7b-b2fb-4309-a4b2-18ee51578f5a"/>
    <x v="624"/>
    <x v="8004"/>
    <x v="2"/>
    <x v="0"/>
    <x v="3"/>
    <n v="2"/>
    <n v="621.9"/>
    <n v="0.11"/>
    <n v="1106.982"/>
    <n v="308.40734796900688"/>
    <x v="2"/>
    <n v="1"/>
    <x v="8"/>
    <n v="0.27860195375264174"/>
    <n v="8.8438655732432867E-5"/>
    <x v="0"/>
    <s v="Jan-2025"/>
    <n v="202501"/>
  </r>
  <r>
    <s v="489660f2-4afd-4f8a-920b-384e0b1f30f7"/>
    <x v="600"/>
    <x v="4328"/>
    <x v="1"/>
    <x v="0"/>
    <x v="2"/>
    <n v="2"/>
    <n v="221.22"/>
    <n v="0.21"/>
    <n v="349.52760000000001"/>
    <n v="53.994857611806637"/>
    <x v="2"/>
    <n v="1"/>
    <x v="8"/>
    <n v="0.15447952496972095"/>
    <n v="4.7464062923786274E-4"/>
    <x v="0"/>
    <s v="Jan-2025"/>
    <n v="202501"/>
  </r>
  <r>
    <s v="6b91e6ab-1193-4190-b4e4-8818d882ba96"/>
    <x v="624"/>
    <x v="8005"/>
    <x v="0"/>
    <x v="1"/>
    <x v="2"/>
    <n v="1"/>
    <n v="634.52"/>
    <n v="0.28999999999999998"/>
    <n v="450.50920000000002"/>
    <n v="74.777065741646766"/>
    <x v="2"/>
    <n v="1"/>
    <x v="8"/>
    <n v="0.16598343772257429"/>
    <n v="4.5703839122486289E-4"/>
    <x v="0"/>
    <s v="Jan-2025"/>
    <n v="202501"/>
  </r>
  <r>
    <s v="6c1a7fcd-7a44-4ecf-80a8-07021b27360b"/>
    <x v="615"/>
    <x v="8006"/>
    <x v="3"/>
    <x v="0"/>
    <x v="9"/>
    <n v="2"/>
    <n v="506.53"/>
    <n v="0.16"/>
    <n v="850.97039999999993"/>
    <n v="204.9321586605148"/>
    <x v="2"/>
    <n v="1"/>
    <x v="8"/>
    <n v="0.24082172383494752"/>
    <n v="1.5793733836100529E-4"/>
    <x v="0"/>
    <s v="Jan-2025"/>
    <n v="202501"/>
  </r>
  <r>
    <s v="7f161d99-0fea-4eeb-9ce6-f80b2cfb7cc7"/>
    <x v="628"/>
    <x v="8007"/>
    <x v="3"/>
    <x v="2"/>
    <x v="3"/>
    <n v="1"/>
    <n v="718.96"/>
    <n v="0.08"/>
    <n v="661.44320000000005"/>
    <n v="90.063435917276337"/>
    <x v="2"/>
    <n v="1"/>
    <x v="8"/>
    <n v="0.13616201046027282"/>
    <n v="1.1127183709803049E-4"/>
    <x v="0"/>
    <s v="Jan-2025"/>
    <n v="202501"/>
  </r>
  <r>
    <s v="8935bce6-b875-4180-83af-cdd06fb38bdc"/>
    <x v="600"/>
    <x v="8008"/>
    <x v="2"/>
    <x v="2"/>
    <x v="3"/>
    <n v="5"/>
    <n v="967.21"/>
    <n v="0.05"/>
    <n v="4594.2475000000004"/>
    <n v="417.45901952169879"/>
    <x v="2"/>
    <n v="1"/>
    <x v="8"/>
    <n v="9.0865592139234716E-2"/>
    <n v="1.0339016345984843E-5"/>
    <x v="0"/>
    <s v="Jan-2025"/>
    <n v="202501"/>
  </r>
  <r>
    <s v="73f81ef3-6ca1-45e6-9a55-d25c5af59a34"/>
    <x v="613"/>
    <x v="8009"/>
    <x v="0"/>
    <x v="2"/>
    <x v="7"/>
    <n v="1"/>
    <n v="132.01"/>
    <n v="0.25"/>
    <n v="99.007499999999993"/>
    <n v="23.908311031281961"/>
    <x v="2"/>
    <n v="1"/>
    <x v="8"/>
    <n v="0.24147979730103239"/>
    <n v="1.8937959245511704E-3"/>
    <x v="0"/>
    <s v="Jan-2025"/>
    <n v="202501"/>
  </r>
  <r>
    <s v="e6e86d43-1a89-45c2-bf1a-0d99e6922f4f"/>
    <x v="619"/>
    <x v="8010"/>
    <x v="3"/>
    <x v="1"/>
    <x v="7"/>
    <n v="6"/>
    <n v="896.31"/>
    <n v="0.06"/>
    <n v="5055.1883999999991"/>
    <n v="780.54513894224044"/>
    <x v="2"/>
    <n v="1"/>
    <x v="8"/>
    <n v="0.15440475748485272"/>
    <n v="1.1156854213385994E-5"/>
    <x v="0"/>
    <s v="Jan-2025"/>
    <n v="202501"/>
  </r>
  <r>
    <s v="35ec6c89-cbbe-489b-83b8-7ddf63254954"/>
    <x v="606"/>
    <x v="8011"/>
    <x v="1"/>
    <x v="0"/>
    <x v="3"/>
    <n v="9"/>
    <n v="637.58000000000004"/>
    <n v="0.02"/>
    <n v="5623.4556000000002"/>
    <n v="1470.828368743702"/>
    <x v="2"/>
    <n v="1"/>
    <x v="8"/>
    <n v="0.26155241071765589"/>
    <n v="3.4854013962517993E-6"/>
    <x v="0"/>
    <s v="Jan-2025"/>
    <n v="202501"/>
  </r>
  <r>
    <s v="9440c6bc-2e19-4909-b841-eafb2a85703c"/>
    <x v="606"/>
    <x v="8012"/>
    <x v="3"/>
    <x v="1"/>
    <x v="6"/>
    <n v="8"/>
    <n v="105.88"/>
    <n v="0.12"/>
    <n v="745.39519999999993"/>
    <n v="210.20296763418341"/>
    <x v="2"/>
    <n v="1"/>
    <x v="8"/>
    <n v="0.28200204084247316"/>
    <n v="1.4166981488477522E-4"/>
    <x v="0"/>
    <s v="Jan-2025"/>
    <n v="202501"/>
  </r>
  <r>
    <s v="f8cc67ae-3919-46fa-afa0-37d6582a65b4"/>
    <x v="609"/>
    <x v="8013"/>
    <x v="3"/>
    <x v="0"/>
    <x v="3"/>
    <n v="9"/>
    <n v="661.15"/>
    <n v="0.11"/>
    <n v="5295.8114999999998"/>
    <n v="1100.4685071636529"/>
    <x v="2"/>
    <n v="1"/>
    <x v="8"/>
    <n v="0.20779978803317545"/>
    <n v="1.8486307528128599E-5"/>
    <x v="0"/>
    <s v="Jan-2025"/>
    <n v="202501"/>
  </r>
  <r>
    <s v="73180ca8-b7ec-4d4e-a29c-09468dea7b12"/>
    <x v="612"/>
    <x v="8014"/>
    <x v="3"/>
    <x v="1"/>
    <x v="5"/>
    <n v="9"/>
    <n v="553.47"/>
    <n v="0.11"/>
    <n v="4433.2947000000004"/>
    <n v="1173.2824391091151"/>
    <x v="2"/>
    <n v="1"/>
    <x v="8"/>
    <n v="0.26465248049246876"/>
    <n v="2.2082899203610351E-5"/>
    <x v="0"/>
    <s v="Jan-2025"/>
    <n v="202501"/>
  </r>
  <r>
    <s v="b0cf2d23-949b-43b7-a9e9-cea652487594"/>
    <x v="603"/>
    <x v="8015"/>
    <x v="3"/>
    <x v="2"/>
    <x v="2"/>
    <n v="3"/>
    <n v="585.92999999999995"/>
    <n v="0.21"/>
    <n v="1388.6541"/>
    <n v="391.61228464180891"/>
    <x v="2"/>
    <n v="1"/>
    <x v="8"/>
    <n v="0.28200851791803944"/>
    <n v="1.1946819585957367E-4"/>
    <x v="0"/>
    <s v="Jan-2025"/>
    <n v="202501"/>
  </r>
  <r>
    <s v="e051d1df-7939-45c4-bad7-e22162b8d639"/>
    <x v="603"/>
    <x v="8016"/>
    <x v="2"/>
    <x v="0"/>
    <x v="4"/>
    <n v="3"/>
    <n v="136.46"/>
    <n v="7.0000000000000007E-2"/>
    <n v="380.72340000000003"/>
    <n v="21.632738584924979"/>
    <x v="2"/>
    <n v="1"/>
    <x v="8"/>
    <n v="5.682009192218019E-2"/>
    <n v="1.7099027798133764E-4"/>
    <x v="0"/>
    <s v="Jan-2025"/>
    <n v="202501"/>
  </r>
  <r>
    <s v="107751af-7290-4854-b8c7-c625cdeccf9c"/>
    <x v="616"/>
    <x v="8017"/>
    <x v="3"/>
    <x v="0"/>
    <x v="3"/>
    <n v="7"/>
    <n v="438.98"/>
    <n v="0.08"/>
    <n v="2827.0311999999999"/>
    <n v="818.94322412003805"/>
    <x v="2"/>
    <n v="1"/>
    <x v="8"/>
    <n v="0.28968312203984098"/>
    <n v="2.6034378396672806E-5"/>
    <x v="0"/>
    <s v="Jan-2025"/>
    <n v="202501"/>
  </r>
  <r>
    <s v="a85d57f4-47a4-41a4-bb13-58f0a6ef5df3"/>
    <x v="617"/>
    <x v="8018"/>
    <x v="0"/>
    <x v="0"/>
    <x v="9"/>
    <n v="1"/>
    <n v="564.82000000000005"/>
    <n v="0.28000000000000003"/>
    <n v="406.67039999999997"/>
    <n v="22.53684927644121"/>
    <x v="2"/>
    <n v="1"/>
    <x v="8"/>
    <n v="5.5417973072151822E-2"/>
    <n v="4.9573315392514427E-4"/>
    <x v="0"/>
    <s v="Jan-2025"/>
    <n v="202501"/>
  </r>
  <r>
    <s v="270c6957-502b-4d71-9b6c-944eeabf8d31"/>
    <x v="615"/>
    <x v="6125"/>
    <x v="2"/>
    <x v="1"/>
    <x v="9"/>
    <n v="3"/>
    <n v="977.45"/>
    <n v="0.17"/>
    <n v="2433.8505"/>
    <n v="602.22310260511051"/>
    <x v="2"/>
    <n v="1"/>
    <x v="8"/>
    <n v="0.24743635757624"/>
    <n v="5.7973979913721071E-5"/>
    <x v="0"/>
    <s v="Jan-2025"/>
    <n v="202501"/>
  </r>
  <r>
    <s v="7be191a9-9e4d-4b5b-a4bc-323f7d0f6bf3"/>
    <x v="630"/>
    <x v="4003"/>
    <x v="1"/>
    <x v="2"/>
    <x v="0"/>
    <n v="4"/>
    <n v="498.84"/>
    <n v="0.14000000000000001"/>
    <n v="1716.0096000000001"/>
    <n v="156.04541607477381"/>
    <x v="2"/>
    <n v="1"/>
    <x v="8"/>
    <n v="9.0935048425587944E-2"/>
    <n v="7.01627776441344E-5"/>
    <x v="0"/>
    <s v="Jan-2025"/>
    <n v="202501"/>
  </r>
  <r>
    <s v="461828b5-cbc7-485c-8f1f-7e341edff74c"/>
    <x v="630"/>
    <x v="8019"/>
    <x v="3"/>
    <x v="1"/>
    <x v="7"/>
    <n v="7"/>
    <n v="411.47"/>
    <n v="0.23"/>
    <n v="2217.8233"/>
    <n v="664.04337324696439"/>
    <x v="2"/>
    <n v="1"/>
    <x v="8"/>
    <n v="0.29941220891987402"/>
    <n v="7.9853070350554981E-5"/>
    <x v="0"/>
    <s v="Jan-2025"/>
    <n v="202501"/>
  </r>
  <r>
    <s v="4719ea7b-2c2d-4a71-b81f-5b312528dcca"/>
    <x v="604"/>
    <x v="8020"/>
    <x v="2"/>
    <x v="2"/>
    <x v="3"/>
    <n v="8"/>
    <n v="390.3"/>
    <n v="0.27"/>
    <n v="2279.3519999999999"/>
    <n v="465.81382056452838"/>
    <x v="2"/>
    <n v="1"/>
    <x v="8"/>
    <n v="0.20436238920733982"/>
    <n v="8.6471944657955422E-5"/>
    <x v="0"/>
    <s v="Jan-2025"/>
    <n v="202501"/>
  </r>
  <r>
    <s v="d0a00daf-ae5a-45b2-a42b-4add7e246f52"/>
    <x v="614"/>
    <x v="8021"/>
    <x v="0"/>
    <x v="0"/>
    <x v="2"/>
    <n v="7"/>
    <n v="698.93"/>
    <n v="0.09"/>
    <n v="4452.1840999999986"/>
    <n v="236.11996164697001"/>
    <x v="2"/>
    <n v="1"/>
    <x v="8"/>
    <n v="5.3034635662745862E-2"/>
    <n v="1.8395465722093569E-5"/>
    <x v="0"/>
    <s v="Jan-2025"/>
    <n v="202501"/>
  </r>
  <r>
    <s v="aaec016a-9da2-4ae1-a59f-20a7223f8519"/>
    <x v="619"/>
    <x v="8022"/>
    <x v="3"/>
    <x v="2"/>
    <x v="1"/>
    <n v="4"/>
    <n v="741.98"/>
    <n v="0.3"/>
    <n v="2077.5439999999999"/>
    <n v="430.65244588278142"/>
    <x v="2"/>
    <n v="1"/>
    <x v="8"/>
    <n v="0.20728920585209337"/>
    <n v="1.0108089166823903E-4"/>
    <x v="0"/>
    <s v="Jan-2025"/>
    <n v="202501"/>
  </r>
  <r>
    <s v="8f9e2797-fe56-4cd7-a58b-37d26239cf76"/>
    <x v="619"/>
    <x v="8023"/>
    <x v="1"/>
    <x v="2"/>
    <x v="9"/>
    <n v="4"/>
    <n v="566.63"/>
    <n v="0.06"/>
    <n v="2130.5288"/>
    <n v="334.85198998568558"/>
    <x v="2"/>
    <n v="1"/>
    <x v="8"/>
    <n v="0.15716848792923407"/>
    <n v="2.6472301148897869E-5"/>
    <x v="0"/>
    <s v="Jan-2025"/>
    <n v="202501"/>
  </r>
  <r>
    <s v="07a42078-6c4a-4881-b4b1-087538d63371"/>
    <x v="607"/>
    <x v="8024"/>
    <x v="0"/>
    <x v="1"/>
    <x v="8"/>
    <n v="3"/>
    <n v="190.51"/>
    <n v="0.1"/>
    <n v="514.37699999999995"/>
    <n v="38.242337461590743"/>
    <x v="2"/>
    <n v="1"/>
    <x v="8"/>
    <n v="7.4346904044291923E-2"/>
    <n v="1.7496894301261527E-4"/>
    <x v="0"/>
    <s v="Jan-2025"/>
    <n v="202501"/>
  </r>
  <r>
    <s v="a66a0b53-e7dd-4830-a36a-7a6d2aaa1645"/>
    <x v="606"/>
    <x v="8025"/>
    <x v="2"/>
    <x v="2"/>
    <x v="4"/>
    <n v="3"/>
    <n v="52.12"/>
    <n v="0.24"/>
    <n v="118.8336"/>
    <n v="29.991721616562021"/>
    <x v="2"/>
    <n v="1"/>
    <x v="8"/>
    <n v="0.25238418777653809"/>
    <n v="1.5349194167306218E-3"/>
    <x v="0"/>
    <s v="Jan-2025"/>
    <n v="202501"/>
  </r>
  <r>
    <s v="959d7ed9-cee9-4335-8b65-4f340c88cef7"/>
    <x v="620"/>
    <x v="8026"/>
    <x v="3"/>
    <x v="2"/>
    <x v="9"/>
    <n v="3"/>
    <n v="356.84"/>
    <n v="0.28999999999999998"/>
    <n v="760.06919999999991"/>
    <n v="215.7768571661791"/>
    <x v="2"/>
    <n v="1"/>
    <x v="8"/>
    <n v="0.28389106829506988"/>
    <n v="2.708963868026753E-4"/>
    <x v="0"/>
    <s v="Jan-2025"/>
    <n v="202501"/>
  </r>
  <r>
    <s v="3143c2f4-d1da-471e-b116-e687232af150"/>
    <x v="608"/>
    <x v="8027"/>
    <x v="3"/>
    <x v="2"/>
    <x v="2"/>
    <n v="6"/>
    <n v="499.76"/>
    <n v="0.06"/>
    <n v="2818.6464000000001"/>
    <n v="638.85483079314724"/>
    <x v="2"/>
    <n v="1"/>
    <x v="8"/>
    <n v="0.22665305970736421"/>
    <n v="2.0009604610212903E-5"/>
    <x v="0"/>
    <s v="Jan-2025"/>
    <n v="202501"/>
  </r>
  <r>
    <s v="e53dacc1-0a5a-4fff-8f90-92cbadb25892"/>
    <x v="616"/>
    <x v="8028"/>
    <x v="3"/>
    <x v="0"/>
    <x v="3"/>
    <n v="6"/>
    <n v="90.07"/>
    <n v="0.15"/>
    <n v="459.35700000000003"/>
    <n v="86.000551228904655"/>
    <x v="2"/>
    <n v="1"/>
    <x v="8"/>
    <n v="0.18721942025244995"/>
    <n v="2.7756189630287557E-4"/>
    <x v="0"/>
    <s v="Jan-2025"/>
    <n v="202501"/>
  </r>
  <r>
    <s v="6340e841-885b-44d8-a668-526341ad7c41"/>
    <x v="629"/>
    <x v="7941"/>
    <x v="2"/>
    <x v="0"/>
    <x v="4"/>
    <n v="5"/>
    <n v="405.57"/>
    <n v="0.21"/>
    <n v="1602.0015000000001"/>
    <n v="313.11228600813689"/>
    <x v="2"/>
    <n v="1"/>
    <x v="8"/>
    <n v="0.19545068216736181"/>
    <n v="1.0355795547007915E-4"/>
    <x v="0"/>
    <s v="Jan-2025"/>
    <n v="202501"/>
  </r>
  <r>
    <s v="fdfe0b77-c945-447f-9c33-5a4b5b4605ae"/>
    <x v="625"/>
    <x v="8029"/>
    <x v="1"/>
    <x v="1"/>
    <x v="8"/>
    <n v="2"/>
    <n v="350.77"/>
    <n v="0.14000000000000001"/>
    <n v="603.32439999999997"/>
    <n v="68.776384450590683"/>
    <x v="2"/>
    <n v="1"/>
    <x v="8"/>
    <n v="0.11399569526873218"/>
    <n v="1.9956096587507487E-4"/>
    <x v="0"/>
    <s v="Jan-2025"/>
    <n v="202501"/>
  </r>
  <r>
    <s v="002afdc7-78fe-4f5c-a753-e03545d6aaac"/>
    <x v="630"/>
    <x v="8030"/>
    <x v="1"/>
    <x v="2"/>
    <x v="7"/>
    <n v="7"/>
    <n v="507.41"/>
    <n v="0.22"/>
    <n v="2770.4585999999999"/>
    <n v="751.57498672180736"/>
    <x v="2"/>
    <n v="1"/>
    <x v="8"/>
    <n v="0.27128179671113201"/>
    <n v="6.1939203855996975E-5"/>
    <x v="0"/>
    <s v="Jan-2025"/>
    <n v="202501"/>
  </r>
  <r>
    <s v="9ee6b1ae-2b99-404f-aa0f-a849b4924481"/>
    <x v="624"/>
    <x v="8031"/>
    <x v="1"/>
    <x v="1"/>
    <x v="8"/>
    <n v="3"/>
    <n v="718.27"/>
    <n v="0.06"/>
    <n v="2025.5214000000001"/>
    <n v="135.3835213970556"/>
    <x v="2"/>
    <n v="1"/>
    <x v="8"/>
    <n v="6.6838850182997622E-2"/>
    <n v="2.7844682361785958E-5"/>
    <x v="0"/>
    <s v="Jan-2025"/>
    <n v="202501"/>
  </r>
  <r>
    <s v="6f54affc-016f-4101-9766-d6f9741aad41"/>
    <x v="625"/>
    <x v="8032"/>
    <x v="0"/>
    <x v="0"/>
    <x v="6"/>
    <n v="2"/>
    <n v="404.85"/>
    <n v="0.08"/>
    <n v="744.92400000000009"/>
    <n v="185.9518584963688"/>
    <x v="2"/>
    <n v="1"/>
    <x v="8"/>
    <n v="0.24962527519098429"/>
    <n v="9.880202544152155E-5"/>
    <x v="0"/>
    <s v="Jan-2025"/>
    <n v="202501"/>
  </r>
  <r>
    <s v="3a08deb4-6767-4472-a62b-ef2ae70b62d3"/>
    <x v="624"/>
    <x v="8033"/>
    <x v="2"/>
    <x v="1"/>
    <x v="4"/>
    <n v="3"/>
    <n v="487.3"/>
    <n v="0.11"/>
    <n v="1301.0909999999999"/>
    <n v="106.17512360456401"/>
    <x v="2"/>
    <n v="1"/>
    <x v="8"/>
    <n v="8.1604686839401711E-2"/>
    <n v="7.5244544770504138E-5"/>
    <x v="0"/>
    <s v="Jan-2025"/>
    <n v="202501"/>
  </r>
  <r>
    <s v="d7f89dd6-0751-416f-89ff-0dc640732e25"/>
    <x v="601"/>
    <x v="8034"/>
    <x v="2"/>
    <x v="2"/>
    <x v="8"/>
    <n v="8"/>
    <n v="93.17"/>
    <n v="0.14000000000000001"/>
    <n v="641.00959999999998"/>
    <n v="103.1750697106678"/>
    <x v="2"/>
    <n v="1"/>
    <x v="8"/>
    <n v="0.16095713654002655"/>
    <n v="1.8782870022539445E-4"/>
    <x v="0"/>
    <s v="Jan-2025"/>
    <n v="202501"/>
  </r>
  <r>
    <s v="6b5db915-14c9-4908-bd84-d9307888e23c"/>
    <x v="627"/>
    <x v="8035"/>
    <x v="2"/>
    <x v="1"/>
    <x v="4"/>
    <n v="2"/>
    <n v="838.75"/>
    <n v="0.25"/>
    <n v="1258.125"/>
    <n v="160.38444842450639"/>
    <x v="2"/>
    <n v="1"/>
    <x v="8"/>
    <n v="0.12747894559324899"/>
    <n v="1.4903129657228018E-4"/>
    <x v="0"/>
    <s v="Jan-2025"/>
    <n v="202501"/>
  </r>
  <r>
    <s v="02cc29e3-d1ef-41ca-8cc8-8a0ed576d4f1"/>
    <x v="612"/>
    <x v="8036"/>
    <x v="2"/>
    <x v="1"/>
    <x v="1"/>
    <n v="1"/>
    <n v="925.81"/>
    <n v="0.11"/>
    <n v="823.97089999999992"/>
    <n v="161.7334510891468"/>
    <x v="2"/>
    <n v="1"/>
    <x v="8"/>
    <n v="0.19628539198307465"/>
    <n v="1.1881487562242794E-4"/>
    <x v="0"/>
    <s v="Jan-2025"/>
    <n v="202501"/>
  </r>
  <r>
    <s v="de71bea4-5231-436b-87c5-a23010459949"/>
    <x v="600"/>
    <x v="8037"/>
    <x v="1"/>
    <x v="2"/>
    <x v="3"/>
    <n v="5"/>
    <n v="169.82"/>
    <n v="0.25"/>
    <n v="636.82499999999993"/>
    <n v="90.105320764973754"/>
    <x v="2"/>
    <n v="1"/>
    <x v="8"/>
    <n v="0.14149149415455387"/>
    <n v="2.9442939583087976E-4"/>
    <x v="0"/>
    <s v="Jan-2025"/>
    <n v="202501"/>
  </r>
  <r>
    <s v="3af56e10-50af-4acc-9c9d-643ea76bf95f"/>
    <x v="601"/>
    <x v="8038"/>
    <x v="3"/>
    <x v="0"/>
    <x v="0"/>
    <n v="3"/>
    <n v="796.06"/>
    <n v="0.13"/>
    <n v="2077.7166000000002"/>
    <n v="446.20143394716217"/>
    <x v="2"/>
    <n v="1"/>
    <x v="8"/>
    <n v="0.21475567647058416"/>
    <n v="5.443475784907336E-5"/>
    <x v="0"/>
    <s v="Jan-2025"/>
    <n v="202501"/>
  </r>
  <r>
    <s v="2545f448-43ce-4e34-845b-bee59f751485"/>
    <x v="617"/>
    <x v="8039"/>
    <x v="0"/>
    <x v="1"/>
    <x v="7"/>
    <n v="4"/>
    <n v="726.54"/>
    <n v="7.0000000000000007E-2"/>
    <n v="2702.7287999999999"/>
    <n v="208.94599695235121"/>
    <x v="2"/>
    <n v="1"/>
    <x v="8"/>
    <n v="7.7309272374035912E-2"/>
    <n v="2.4086767418173814E-5"/>
    <x v="0"/>
    <s v="Jan-2025"/>
    <n v="202501"/>
  </r>
  <r>
    <s v="a7efdbdb-b8d6-49e9-91a9-9bdce8def8a1"/>
    <x v="612"/>
    <x v="8040"/>
    <x v="3"/>
    <x v="2"/>
    <x v="7"/>
    <n v="6"/>
    <n v="215.38"/>
    <n v="0.01"/>
    <n v="1279.3571999999999"/>
    <n v="321.72857839638789"/>
    <x v="2"/>
    <n v="1"/>
    <x v="8"/>
    <n v="0.25147674034772144"/>
    <n v="7.7382610579750516E-6"/>
    <x v="0"/>
    <s v="Jan-2025"/>
    <n v="202501"/>
  </r>
  <r>
    <s v="d609e3cd-3f88-4671-a688-4d52082290e1"/>
    <x v="611"/>
    <x v="8041"/>
    <x v="3"/>
    <x v="0"/>
    <x v="8"/>
    <n v="1"/>
    <n v="291.52999999999997"/>
    <n v="0.06"/>
    <n v="274.03820000000002"/>
    <n v="59.946007864562652"/>
    <x v="2"/>
    <n v="1"/>
    <x v="8"/>
    <n v="0.21875055326068646"/>
    <n v="2.0581072273865469E-4"/>
    <x v="0"/>
    <s v="Jan-2025"/>
    <n v="202501"/>
  </r>
  <r>
    <s v="13a6e421-5375-4bc2-ac78-e5bbe880d11c"/>
    <x v="603"/>
    <x v="8042"/>
    <x v="2"/>
    <x v="2"/>
    <x v="1"/>
    <n v="4"/>
    <n v="316.14999999999998"/>
    <n v="0.06"/>
    <n v="1188.7239999999999"/>
    <n v="203.75858241937729"/>
    <x v="2"/>
    <n v="1"/>
    <x v="8"/>
    <n v="0.17140949658573168"/>
    <n v="4.7445832674363438E-5"/>
    <x v="0"/>
    <s v="Jan-2025"/>
    <n v="202501"/>
  </r>
  <r>
    <s v="0f7c3f18-b5f7-4f51-b4c2-32f89f3fd48e"/>
    <x v="629"/>
    <x v="8043"/>
    <x v="3"/>
    <x v="2"/>
    <x v="9"/>
    <n v="7"/>
    <n v="664.24"/>
    <n v="0.18"/>
    <n v="3812.7375999999999"/>
    <n v="860.10456895886136"/>
    <x v="2"/>
    <n v="1"/>
    <x v="8"/>
    <n v="0.2255871395290516"/>
    <n v="3.871234149446843E-5"/>
    <x v="0"/>
    <s v="Jan-2025"/>
    <n v="202501"/>
  </r>
  <r>
    <s v="78cb3474-f949-44dd-8aa5-6851e76c8682"/>
    <x v="623"/>
    <x v="8044"/>
    <x v="2"/>
    <x v="2"/>
    <x v="5"/>
    <n v="4"/>
    <n v="662.24"/>
    <n v="0.03"/>
    <n v="2569.4911999999999"/>
    <n v="185.0996955145315"/>
    <x v="2"/>
    <n v="1"/>
    <x v="8"/>
    <n v="7.2037489567791282E-2"/>
    <n v="1.1325199323508093E-5"/>
    <x v="0"/>
    <s v="Jan-2025"/>
    <n v="202501"/>
  </r>
  <r>
    <s v="83a92834-2764-4e71-bb87-2a2703c045b0"/>
    <x v="624"/>
    <x v="8045"/>
    <x v="1"/>
    <x v="1"/>
    <x v="4"/>
    <n v="3"/>
    <n v="943.33"/>
    <n v="0.23"/>
    <n v="2179.0922999999998"/>
    <n v="478.34222982440389"/>
    <x v="2"/>
    <n v="1"/>
    <x v="8"/>
    <n v="0.21951444178128846"/>
    <n v="8.1272371987180158E-5"/>
    <x v="0"/>
    <s v="Jan-2025"/>
    <n v="202501"/>
  </r>
  <r>
    <s v="f46d1a13-a4f2-409c-9912-73697355d5a7"/>
    <x v="611"/>
    <x v="8046"/>
    <x v="1"/>
    <x v="0"/>
    <x v="5"/>
    <n v="8"/>
    <n v="880.82"/>
    <n v="0.18"/>
    <n v="5778.1791999999996"/>
    <n v="706.47984343631083"/>
    <x v="2"/>
    <n v="1"/>
    <x v="8"/>
    <n v="0.12226686279240195"/>
    <n v="2.5544379101291976E-5"/>
    <x v="0"/>
    <s v="Jan-2025"/>
    <n v="202501"/>
  </r>
  <r>
    <s v="69d31733-c4d9-4de9-8e74-b65b675f9742"/>
    <x v="630"/>
    <x v="8047"/>
    <x v="2"/>
    <x v="2"/>
    <x v="1"/>
    <n v="1"/>
    <n v="620.83000000000004"/>
    <n v="0.09"/>
    <n v="564.95530000000008"/>
    <n v="103.66538617576509"/>
    <x v="2"/>
    <n v="1"/>
    <x v="8"/>
    <n v="0.18349307666600362"/>
    <n v="1.4496722130051702E-4"/>
    <x v="0"/>
    <s v="Jan-2025"/>
    <n v="202501"/>
  </r>
  <r>
    <s v="dc8997e3-dc96-4b9c-88a2-0f0ee9eb6a28"/>
    <x v="608"/>
    <x v="8048"/>
    <x v="2"/>
    <x v="1"/>
    <x v="7"/>
    <n v="7"/>
    <n v="539.57000000000005"/>
    <n v="0.21"/>
    <n v="2983.8220999999999"/>
    <n v="686.9794785840636"/>
    <x v="2"/>
    <n v="1"/>
    <x v="8"/>
    <n v="0.23023473101297279"/>
    <n v="5.5599829493856212E-5"/>
    <x v="0"/>
    <s v="Jan-2025"/>
    <n v="202501"/>
  </r>
  <r>
    <s v="ad2835ea-9c5d-4d40-a618-13daff5ca688"/>
    <x v="613"/>
    <x v="1155"/>
    <x v="0"/>
    <x v="0"/>
    <x v="4"/>
    <n v="7"/>
    <n v="596.91999999999996"/>
    <n v="0.12"/>
    <n v="3677.0272"/>
    <n v="570.22234051842338"/>
    <x v="2"/>
    <n v="1"/>
    <x v="8"/>
    <n v="0.15507699821160512"/>
    <n v="2.8718852011755587E-5"/>
    <x v="0"/>
    <s v="Jan-2025"/>
    <n v="202501"/>
  </r>
  <r>
    <s v="a146212e-3599-4e24-9cf7-ce69d4a47e88"/>
    <x v="623"/>
    <x v="1336"/>
    <x v="0"/>
    <x v="2"/>
    <x v="8"/>
    <n v="8"/>
    <n v="166.98"/>
    <n v="0.08"/>
    <n v="1228.9728"/>
    <n v="275.02258955607562"/>
    <x v="2"/>
    <n v="1"/>
    <x v="8"/>
    <n v="0.22378248693223773"/>
    <n v="5.9887411666067796E-5"/>
    <x v="0"/>
    <s v="Jan-2025"/>
    <n v="202501"/>
  </r>
  <r>
    <s v="edd354b1-8c77-46f4-b83f-9ea508071757"/>
    <x v="629"/>
    <x v="6059"/>
    <x v="2"/>
    <x v="2"/>
    <x v="6"/>
    <n v="4"/>
    <n v="181.95"/>
    <n v="0.24"/>
    <n v="553.12799999999993"/>
    <n v="118.3375132174415"/>
    <x v="2"/>
    <n v="1"/>
    <x v="8"/>
    <n v="0.21394236635542138"/>
    <n v="3.2976092333058534E-4"/>
    <x v="0"/>
    <s v="Jan-2025"/>
    <n v="202501"/>
  </r>
  <r>
    <s v="23d76283-5f1e-4b21-bfb6-de884ef94d0c"/>
    <x v="611"/>
    <x v="8049"/>
    <x v="3"/>
    <x v="0"/>
    <x v="7"/>
    <n v="3"/>
    <n v="288.16000000000003"/>
    <n v="0.1"/>
    <n v="778.03200000000004"/>
    <n v="92.556974400273418"/>
    <x v="2"/>
    <n v="1"/>
    <x v="8"/>
    <n v="0.11896294034213685"/>
    <n v="1.1567647603183417E-4"/>
    <x v="0"/>
    <s v="Jan-2025"/>
    <n v="202501"/>
  </r>
  <r>
    <s v="9bdc446e-bf71-4681-918a-a184c6f0fb72"/>
    <x v="609"/>
    <x v="8050"/>
    <x v="1"/>
    <x v="2"/>
    <x v="2"/>
    <n v="7"/>
    <n v="207.21"/>
    <n v="0.19"/>
    <n v="1174.8806999999999"/>
    <n v="270.43852476878442"/>
    <x v="2"/>
    <n v="1"/>
    <x v="8"/>
    <n v="0.23018381761551146"/>
    <n v="1.3099202327521424E-4"/>
    <x v="0"/>
    <s v="Jan-2025"/>
    <n v="202501"/>
  </r>
  <r>
    <s v="4371530c-e9aa-48eb-a7bc-20a40802deae"/>
    <x v="627"/>
    <x v="8051"/>
    <x v="0"/>
    <x v="1"/>
    <x v="0"/>
    <n v="1"/>
    <n v="982.37"/>
    <n v="0.21"/>
    <n v="776.07230000000004"/>
    <n v="189.98207299188391"/>
    <x v="2"/>
    <n v="1"/>
    <x v="8"/>
    <n v="0.24479945102007106"/>
    <n v="2.1376874293799688E-4"/>
    <x v="0"/>
    <s v="Jan-2025"/>
    <n v="202501"/>
  </r>
  <r>
    <s v="03d48880-7f67-4066-9116-cd90b49e050d"/>
    <x v="615"/>
    <x v="3568"/>
    <x v="2"/>
    <x v="0"/>
    <x v="4"/>
    <n v="7"/>
    <n v="204.22"/>
    <n v="0.15"/>
    <n v="1215.1089999999999"/>
    <n v="291.71584714878043"/>
    <x v="2"/>
    <n v="1"/>
    <x v="8"/>
    <n v="0.24007380996172398"/>
    <n v="1.0492885823411727E-4"/>
    <x v="0"/>
    <s v="Jan-2025"/>
    <n v="202501"/>
  </r>
  <r>
    <s v="2cab8217-5890-4af8-b134-78595503323c"/>
    <x v="613"/>
    <x v="2842"/>
    <x v="2"/>
    <x v="2"/>
    <x v="8"/>
    <n v="2"/>
    <n v="11.45"/>
    <n v="0.11"/>
    <n v="20.381"/>
    <n v="1.13523492652713"/>
    <x v="2"/>
    <n v="1"/>
    <x v="8"/>
    <n v="5.5700648963599921E-2"/>
    <n v="4.8034934497816597E-3"/>
    <x v="0"/>
    <s v="Jan-2025"/>
    <n v="202501"/>
  </r>
  <r>
    <s v="fd221cfa-ca8a-4b52-9eea-4f044742b9cf"/>
    <x v="613"/>
    <x v="8052"/>
    <x v="0"/>
    <x v="1"/>
    <x v="3"/>
    <n v="4"/>
    <n v="253.72"/>
    <n v="0.09"/>
    <n v="923.54079999999999"/>
    <n v="246.1178410219317"/>
    <x v="2"/>
    <n v="1"/>
    <x v="8"/>
    <n v="0.26649373912006019"/>
    <n v="8.8680435125335012E-5"/>
    <x v="0"/>
    <s v="Jan-2025"/>
    <n v="202501"/>
  </r>
  <r>
    <s v="cc8d920e-f249-41ab-a8f4-a4822f6dae01"/>
    <x v="625"/>
    <x v="2997"/>
    <x v="0"/>
    <x v="0"/>
    <x v="2"/>
    <n v="9"/>
    <n v="179.73"/>
    <n v="0.27"/>
    <n v="1180.8261"/>
    <n v="98.528361690131646"/>
    <x v="2"/>
    <n v="1"/>
    <x v="8"/>
    <n v="8.3440196393128205E-2"/>
    <n v="1.6691704223001171E-4"/>
    <x v="0"/>
    <s v="Jan-2025"/>
    <n v="202501"/>
  </r>
  <r>
    <s v="c98bc876-34e8-48fc-957a-cadd0e1dcc69"/>
    <x v="614"/>
    <x v="8053"/>
    <x v="1"/>
    <x v="0"/>
    <x v="0"/>
    <n v="4"/>
    <n v="206.63"/>
    <n v="0.22"/>
    <n v="644.68560000000002"/>
    <n v="191.7226827218866"/>
    <x v="2"/>
    <n v="1"/>
    <x v="8"/>
    <n v="0.29738942939300428"/>
    <n v="2.6617625707786867E-4"/>
    <x v="0"/>
    <s v="Jan-2025"/>
    <n v="202501"/>
  </r>
  <r>
    <s v="96dd18bb-39f1-4776-a818-4d3646c12ffd"/>
    <x v="610"/>
    <x v="8054"/>
    <x v="3"/>
    <x v="2"/>
    <x v="9"/>
    <n v="3"/>
    <n v="433.25"/>
    <n v="0.2"/>
    <n v="1039.8"/>
    <n v="195.80087923947269"/>
    <x v="2"/>
    <n v="1"/>
    <x v="8"/>
    <n v="0.18830628893967369"/>
    <n v="1.5387574533564147E-4"/>
    <x v="0"/>
    <s v="Jan-2025"/>
    <n v="202501"/>
  </r>
  <r>
    <s v="ad1ecb2f-a129-4383-803b-32f9fd810322"/>
    <x v="609"/>
    <x v="8055"/>
    <x v="2"/>
    <x v="0"/>
    <x v="6"/>
    <n v="4"/>
    <n v="167.86"/>
    <n v="0.13"/>
    <n v="584.15280000000007"/>
    <n v="124.6057260970002"/>
    <x v="2"/>
    <n v="1"/>
    <x v="8"/>
    <n v="0.21331015805624862"/>
    <n v="1.9361372572381747E-4"/>
    <x v="0"/>
    <s v="Jan-2025"/>
    <n v="202501"/>
  </r>
  <r>
    <s v="e1f59dc1-9fa5-4655-a123-7238a4fe2516"/>
    <x v="617"/>
    <x v="3864"/>
    <x v="2"/>
    <x v="2"/>
    <x v="3"/>
    <n v="9"/>
    <n v="629.04999999999995"/>
    <n v="0.14000000000000001"/>
    <n v="4868.8469999999998"/>
    <n v="694.80566393384527"/>
    <x v="2"/>
    <n v="1"/>
    <x v="8"/>
    <n v="0.14270435360442529"/>
    <n v="2.4728647254678576E-5"/>
    <x v="0"/>
    <s v="Jan-2025"/>
    <n v="202501"/>
  </r>
  <r>
    <s v="caf05c26-c343-4596-b443-752c350862cd"/>
    <x v="607"/>
    <x v="8056"/>
    <x v="2"/>
    <x v="1"/>
    <x v="2"/>
    <n v="7"/>
    <n v="186.46"/>
    <n v="0.17"/>
    <n v="1083.3326"/>
    <n v="235.74045648173291"/>
    <x v="2"/>
    <n v="1"/>
    <x v="8"/>
    <n v="0.21760672251691948"/>
    <n v="1.3024624201284074E-4"/>
    <x v="0"/>
    <s v="Jan-2025"/>
    <n v="202501"/>
  </r>
  <r>
    <s v="5d6e76ad-7e30-4d7a-b40b-e7493c029d99"/>
    <x v="613"/>
    <x v="8057"/>
    <x v="2"/>
    <x v="1"/>
    <x v="5"/>
    <n v="5"/>
    <n v="367.63"/>
    <n v="0.09"/>
    <n v="1672.7165"/>
    <n v="283.73711225646952"/>
    <x v="2"/>
    <n v="1"/>
    <x v="8"/>
    <n v="0.1696265399764213"/>
    <n v="4.8962271849413806E-5"/>
    <x v="0"/>
    <s v="Jan-2025"/>
    <n v="202501"/>
  </r>
  <r>
    <s v="037f9479-8c56-4db0-9d10-47799cd0f648"/>
    <x v="601"/>
    <x v="8058"/>
    <x v="3"/>
    <x v="2"/>
    <x v="3"/>
    <n v="5"/>
    <n v="912.4"/>
    <n v="0.19"/>
    <n v="3695.22"/>
    <n v="488.67917979368229"/>
    <x v="2"/>
    <n v="1"/>
    <x v="8"/>
    <n v="0.13224630192348016"/>
    <n v="4.1648399824638314E-5"/>
    <x v="0"/>
    <s v="Jan-2025"/>
    <n v="202501"/>
  </r>
  <r>
    <s v="379c3e57-f249-449f-bfb7-4b7ac8a4d134"/>
    <x v="605"/>
    <x v="8059"/>
    <x v="3"/>
    <x v="2"/>
    <x v="3"/>
    <n v="9"/>
    <n v="106.77"/>
    <n v="0.04"/>
    <n v="922.49279999999987"/>
    <n v="231.89474186982989"/>
    <x v="2"/>
    <n v="1"/>
    <x v="8"/>
    <n v="0.25137837592860335"/>
    <n v="4.1626341148678884E-5"/>
    <x v="0"/>
    <s v="Jan-2025"/>
    <n v="202501"/>
  </r>
  <r>
    <s v="9a8057cb-211e-4388-9df6-5ba77dc98672"/>
    <x v="630"/>
    <x v="3257"/>
    <x v="1"/>
    <x v="2"/>
    <x v="1"/>
    <n v="4"/>
    <n v="412.86"/>
    <n v="0.28999999999999998"/>
    <n v="1172.5224000000001"/>
    <n v="332.81620394352859"/>
    <x v="2"/>
    <n v="1"/>
    <x v="8"/>
    <n v="0.28384635034991962"/>
    <n v="1.7560432107736277E-4"/>
    <x v="0"/>
    <s v="Jan-2025"/>
    <n v="202501"/>
  </r>
  <r>
    <s v="56ebd1d0-f126-4d28-8614-5c88ea272d48"/>
    <x v="607"/>
    <x v="8060"/>
    <x v="1"/>
    <x v="0"/>
    <x v="7"/>
    <n v="4"/>
    <n v="678.32"/>
    <n v="0.08"/>
    <n v="2496.2175999999999"/>
    <n v="543.87786932463382"/>
    <x v="2"/>
    <n v="1"/>
    <x v="8"/>
    <n v="0.2178807926539072"/>
    <n v="2.9484609034084206E-5"/>
    <x v="0"/>
    <s v="Jan-2025"/>
    <n v="202501"/>
  </r>
  <r>
    <s v="6fbc1642-8b47-4a40-9335-d82bd3668b70"/>
    <x v="613"/>
    <x v="8061"/>
    <x v="1"/>
    <x v="2"/>
    <x v="4"/>
    <n v="7"/>
    <n v="280.12"/>
    <n v="0.08"/>
    <n v="1803.9728"/>
    <n v="362.12626923834409"/>
    <x v="2"/>
    <n v="1"/>
    <x v="8"/>
    <n v="0.20073820915611593"/>
    <n v="4.0798841312906709E-5"/>
    <x v="0"/>
    <s v="Jan-2025"/>
    <n v="202501"/>
  </r>
  <r>
    <s v="53f4aa1b-7da3-4eb5-b36e-d1025660f5be"/>
    <x v="620"/>
    <x v="8062"/>
    <x v="0"/>
    <x v="2"/>
    <x v="8"/>
    <n v="4"/>
    <n v="23.41"/>
    <n v="0.21"/>
    <n v="73.9756"/>
    <n v="7.1028610652300816"/>
    <x v="2"/>
    <n v="1"/>
    <x v="8"/>
    <n v="9.6016268407827468E-2"/>
    <n v="2.2426313541221701E-3"/>
    <x v="0"/>
    <s v="Jan-2025"/>
    <n v="202501"/>
  </r>
  <r>
    <s v="ac8c19cf-e638-4f39-b43f-89938d1c8d13"/>
    <x v="607"/>
    <x v="8063"/>
    <x v="0"/>
    <x v="0"/>
    <x v="1"/>
    <n v="3"/>
    <n v="627.97"/>
    <n v="0.21"/>
    <n v="1488.2889"/>
    <n v="285.70025055013019"/>
    <x v="2"/>
    <n v="1"/>
    <x v="8"/>
    <n v="0.19196558581477707"/>
    <n v="1.1147029316687102E-4"/>
    <x v="0"/>
    <s v="Jan-2025"/>
    <n v="202501"/>
  </r>
  <r>
    <s v="d391ecda-7bd7-4e0f-bfb9-c87aac15c990"/>
    <x v="628"/>
    <x v="8064"/>
    <x v="1"/>
    <x v="1"/>
    <x v="0"/>
    <n v="7"/>
    <n v="194.66"/>
    <n v="0.11"/>
    <n v="1212.7318"/>
    <n v="235.948681219006"/>
    <x v="2"/>
    <n v="1"/>
    <x v="8"/>
    <n v="0.19455965549761786"/>
    <n v="8.0726835067737154E-5"/>
    <x v="0"/>
    <s v="Jan-2025"/>
    <n v="202501"/>
  </r>
  <r>
    <s v="cb5b3a60-e30b-4247-b519-4965bb917454"/>
    <x v="600"/>
    <x v="8065"/>
    <x v="1"/>
    <x v="1"/>
    <x v="1"/>
    <n v="9"/>
    <n v="487.29"/>
    <n v="0.12"/>
    <n v="3859.3368"/>
    <n v="1093.223692683943"/>
    <x v="2"/>
    <n v="1"/>
    <x v="8"/>
    <n v="0.28326724236245537"/>
    <n v="2.7362214150369045E-5"/>
    <x v="0"/>
    <s v="Jan-2025"/>
    <n v="202501"/>
  </r>
  <r>
    <s v="1cc60619-561f-4577-98a4-49d7f2b65f15"/>
    <x v="620"/>
    <x v="8066"/>
    <x v="0"/>
    <x v="0"/>
    <x v="9"/>
    <n v="2"/>
    <n v="255.21"/>
    <n v="0.09"/>
    <n v="464.48219999999998"/>
    <n v="62.958745864275208"/>
    <x v="2"/>
    <n v="1"/>
    <x v="8"/>
    <n v="0.13554608952565936"/>
    <n v="1.7632537909956504E-4"/>
    <x v="0"/>
    <s v="Jan-2025"/>
    <n v="202501"/>
  </r>
  <r>
    <s v="77240436-6ae3-4861-aa01-541b787b4f7f"/>
    <x v="627"/>
    <x v="8067"/>
    <x v="1"/>
    <x v="1"/>
    <x v="1"/>
    <n v="7"/>
    <n v="15.47"/>
    <n v="0.2"/>
    <n v="86.632000000000005"/>
    <n v="18.688138266250402"/>
    <x v="2"/>
    <n v="1"/>
    <x v="8"/>
    <n v="0.21571865207141011"/>
    <n v="1.8468926031951242E-3"/>
    <x v="0"/>
    <s v="Jan-2025"/>
    <n v="202501"/>
  </r>
  <r>
    <s v="7f1ebc54-8b92-40bd-9980-d5c7a87a24ac"/>
    <x v="617"/>
    <x v="8068"/>
    <x v="0"/>
    <x v="0"/>
    <x v="1"/>
    <n v="4"/>
    <n v="571.66"/>
    <n v="0.12"/>
    <n v="2012.2431999999999"/>
    <n v="146.8751828126731"/>
    <x v="2"/>
    <n v="1"/>
    <x v="8"/>
    <n v="7.2990771101958798E-2"/>
    <n v="5.2478746107826334E-5"/>
    <x v="0"/>
    <s v="Jan-2025"/>
    <n v="202501"/>
  </r>
  <r>
    <s v="28500d3b-05cf-406c-927b-e39de2752935"/>
    <x v="619"/>
    <x v="8069"/>
    <x v="0"/>
    <x v="2"/>
    <x v="5"/>
    <n v="3"/>
    <n v="666.54"/>
    <n v="0.28999999999999998"/>
    <n v="1419.7302"/>
    <n v="157.7225942901716"/>
    <x v="2"/>
    <n v="1"/>
    <x v="8"/>
    <n v="0.11109335723799607"/>
    <n v="1.4502755523549475E-4"/>
    <x v="0"/>
    <s v="Jan-2025"/>
    <n v="202501"/>
  </r>
  <r>
    <s v="9e956c9e-5044-480d-89e7-b70ede646da5"/>
    <x v="609"/>
    <x v="8070"/>
    <x v="0"/>
    <x v="2"/>
    <x v="6"/>
    <n v="2"/>
    <n v="643.95000000000005"/>
    <n v="0.12"/>
    <n v="1133.3520000000001"/>
    <n v="99.032612384225899"/>
    <x v="2"/>
    <n v="1"/>
    <x v="8"/>
    <n v="8.7380277605038761E-2"/>
    <n v="9.3174935942231526E-5"/>
    <x v="0"/>
    <s v="Jan-2025"/>
    <n v="202501"/>
  </r>
  <r>
    <s v="b13b5670-a6c7-439c-86b8-cedf7d3a3df2"/>
    <x v="601"/>
    <x v="8071"/>
    <x v="1"/>
    <x v="1"/>
    <x v="2"/>
    <n v="9"/>
    <n v="766.49"/>
    <n v="0.01"/>
    <n v="6829.4259000000002"/>
    <n v="1448.7206282310981"/>
    <x v="2"/>
    <n v="1"/>
    <x v="8"/>
    <n v="0.21212919642793079"/>
    <n v="1.4496094027464301E-6"/>
    <x v="0"/>
    <s v="Jan-2025"/>
    <n v="202501"/>
  </r>
  <r>
    <s v="51e4b9e9-d1c9-4356-a66f-878305b5344b"/>
    <x v="620"/>
    <x v="1469"/>
    <x v="1"/>
    <x v="1"/>
    <x v="9"/>
    <n v="9"/>
    <n v="25.6"/>
    <n v="7.0000000000000007E-2"/>
    <n v="214.27199999999999"/>
    <n v="36.898523538314812"/>
    <x v="2"/>
    <n v="1"/>
    <x v="8"/>
    <n v="0.17220413090984735"/>
    <n v="3.0381944444444445E-4"/>
    <x v="0"/>
    <s v="Jan-2025"/>
    <n v="202501"/>
  </r>
  <r>
    <s v="8de1f5ca-2d2e-4caf-8cc2-19c50b669f2c"/>
    <x v="605"/>
    <x v="8072"/>
    <x v="0"/>
    <x v="0"/>
    <x v="0"/>
    <n v="9"/>
    <n v="755.91"/>
    <n v="0.22"/>
    <n v="5306.4881999999998"/>
    <n v="1096.4722774417039"/>
    <x v="2"/>
    <n v="1"/>
    <x v="8"/>
    <n v="0.206628609377046"/>
    <n v="3.2337770957447905E-5"/>
    <x v="0"/>
    <s v="Jan-2025"/>
    <n v="202501"/>
  </r>
  <r>
    <s v="007e230b-e32a-4b98-9ff7-dd96558b8820"/>
    <x v="617"/>
    <x v="8073"/>
    <x v="1"/>
    <x v="0"/>
    <x v="9"/>
    <n v="1"/>
    <n v="721.85"/>
    <n v="0.02"/>
    <n v="707.41300000000001"/>
    <n v="125.4140326947478"/>
    <x v="2"/>
    <n v="1"/>
    <x v="8"/>
    <n v="0.17728545092435083"/>
    <n v="2.7706587241116576E-5"/>
    <x v="0"/>
    <s v="Jan-2025"/>
    <n v="202501"/>
  </r>
  <r>
    <s v="626783b4-9a99-4d2c-8968-69ecb9e83b5c"/>
    <x v="603"/>
    <x v="8074"/>
    <x v="1"/>
    <x v="1"/>
    <x v="7"/>
    <n v="6"/>
    <n v="382.9"/>
    <n v="0.22"/>
    <n v="1791.972"/>
    <n v="344.40799783989678"/>
    <x v="2"/>
    <n v="1"/>
    <x v="8"/>
    <n v="0.19219496612664527"/>
    <n v="9.5760424828066529E-5"/>
    <x v="0"/>
    <s v="Jan-2025"/>
    <n v="202501"/>
  </r>
  <r>
    <s v="64862f00-380f-4c47-8767-766be358342c"/>
    <x v="614"/>
    <x v="399"/>
    <x v="1"/>
    <x v="0"/>
    <x v="9"/>
    <n v="5"/>
    <n v="157.34"/>
    <n v="0.21"/>
    <n v="621.49300000000005"/>
    <n v="53.039742012041252"/>
    <x v="2"/>
    <n v="1"/>
    <x v="8"/>
    <n v="8.5342460835506187E-2"/>
    <n v="2.6693784161688059E-4"/>
    <x v="0"/>
    <s v="Jan-2025"/>
    <n v="202501"/>
  </r>
  <r>
    <s v="f57200e3-f176-4543-aceb-edecadd41e25"/>
    <x v="621"/>
    <x v="8075"/>
    <x v="2"/>
    <x v="2"/>
    <x v="9"/>
    <n v="8"/>
    <n v="835.17"/>
    <n v="0.28000000000000003"/>
    <n v="4810.5791999999992"/>
    <n v="1134.643523592476"/>
    <x v="2"/>
    <n v="1"/>
    <x v="8"/>
    <n v="0.23586422266833817"/>
    <n v="4.190763557120108E-5"/>
    <x v="0"/>
    <s v="Jan-2025"/>
    <n v="202501"/>
  </r>
  <r>
    <s v="dc57a189-cad4-424b-b1f8-b54a3422c12b"/>
    <x v="620"/>
    <x v="8076"/>
    <x v="3"/>
    <x v="2"/>
    <x v="3"/>
    <n v="2"/>
    <n v="854.81"/>
    <n v="0.26"/>
    <n v="1265.1188"/>
    <n v="187.67534196575241"/>
    <x v="2"/>
    <n v="1"/>
    <x v="8"/>
    <n v="0.14834602249666387"/>
    <n v="1.5208057931002212E-4"/>
    <x v="0"/>
    <s v="Jan-2025"/>
    <n v="202501"/>
  </r>
  <r>
    <s v="e229f93a-6f66-4bd6-b796-77c424d357c1"/>
    <x v="623"/>
    <x v="8077"/>
    <x v="2"/>
    <x v="0"/>
    <x v="4"/>
    <n v="5"/>
    <n v="218.93"/>
    <n v="0.13"/>
    <n v="952.34550000000013"/>
    <n v="128.58319946619261"/>
    <x v="2"/>
    <n v="1"/>
    <x v="8"/>
    <n v="0.13501738546167602"/>
    <n v="1.1875942081944E-4"/>
    <x v="0"/>
    <s v="Jan-2025"/>
    <n v="202501"/>
  </r>
  <r>
    <s v="c4e7e299-599c-43a8-9b7c-3bf3005fa5f2"/>
    <x v="630"/>
    <x v="8078"/>
    <x v="3"/>
    <x v="0"/>
    <x v="0"/>
    <n v="7"/>
    <n v="82.48"/>
    <n v="0.02"/>
    <n v="565.81280000000004"/>
    <n v="89.949936937789332"/>
    <x v="2"/>
    <n v="1"/>
    <x v="8"/>
    <n v="0.15897472969467874"/>
    <n v="3.4640432312595262E-5"/>
    <x v="0"/>
    <s v="Jan-2025"/>
    <n v="202501"/>
  </r>
  <r>
    <s v="b3f8ac34-0ed1-4844-8734-c47f84b7a4ca"/>
    <x v="626"/>
    <x v="8079"/>
    <x v="0"/>
    <x v="1"/>
    <x v="5"/>
    <n v="7"/>
    <n v="417.9"/>
    <n v="0.2"/>
    <n v="2340.2399999999998"/>
    <n v="613.71367169743576"/>
    <x v="2"/>
    <n v="1"/>
    <x v="8"/>
    <n v="0.26224390306012879"/>
    <n v="6.8369056165179653E-5"/>
    <x v="0"/>
    <s v="Jan-2025"/>
    <n v="202501"/>
  </r>
  <r>
    <s v="ab68576f-034b-4ed5-8012-a68ca43cc237"/>
    <x v="620"/>
    <x v="8080"/>
    <x v="2"/>
    <x v="1"/>
    <x v="3"/>
    <n v="3"/>
    <n v="325.77"/>
    <n v="0.02"/>
    <n v="957.76379999999995"/>
    <n v="119.0976116541075"/>
    <x v="2"/>
    <n v="1"/>
    <x v="8"/>
    <n v="0.12434966915027224"/>
    <n v="2.0464335778821461E-5"/>
    <x v="0"/>
    <s v="Jan-2025"/>
    <n v="202501"/>
  </r>
  <r>
    <s v="b460d144-513b-4718-a97d-a148409d27d7"/>
    <x v="627"/>
    <x v="8081"/>
    <x v="0"/>
    <x v="0"/>
    <x v="5"/>
    <n v="1"/>
    <n v="319.02"/>
    <n v="0.08"/>
    <n v="293.4984"/>
    <n v="62.152120829702781"/>
    <x v="2"/>
    <n v="1"/>
    <x v="8"/>
    <n v="0.2117630652490875"/>
    <n v="2.5076797692934617E-4"/>
    <x v="0"/>
    <s v="Jan-2025"/>
    <n v="202501"/>
  </r>
  <r>
    <s v="a2e8ff27-960a-4ee7-822a-96bad83a210e"/>
    <x v="623"/>
    <x v="8082"/>
    <x v="1"/>
    <x v="0"/>
    <x v="1"/>
    <n v="2"/>
    <n v="654.32000000000005"/>
    <n v="0.19"/>
    <n v="1059.9983999999999"/>
    <n v="121.67352882022659"/>
    <x v="2"/>
    <n v="1"/>
    <x v="8"/>
    <n v="0.11478652120628352"/>
    <n v="1.451888983983372E-4"/>
    <x v="0"/>
    <s v="Jan-2025"/>
    <n v="202501"/>
  </r>
  <r>
    <s v="0ae25116-63e5-4ed1-b156-330f22783043"/>
    <x v="608"/>
    <x v="8083"/>
    <x v="2"/>
    <x v="1"/>
    <x v="2"/>
    <n v="9"/>
    <n v="990.17"/>
    <n v="0.01"/>
    <n v="8822.4146999999994"/>
    <n v="623.57969873196737"/>
    <x v="2"/>
    <n v="1"/>
    <x v="8"/>
    <n v="7.0681295307050959E-2"/>
    <n v="1.1221417646576964E-6"/>
    <x v="0"/>
    <s v="Jan-2025"/>
    <n v="202501"/>
  </r>
  <r>
    <s v="e56a924d-53b5-49ea-a7ff-b0409e492b21"/>
    <x v="600"/>
    <x v="8084"/>
    <x v="3"/>
    <x v="2"/>
    <x v="2"/>
    <n v="9"/>
    <n v="493.65"/>
    <n v="0.16"/>
    <n v="3731.9939999999988"/>
    <n v="863.81017459834891"/>
    <x v="2"/>
    <n v="1"/>
    <x v="8"/>
    <n v="0.23146076188717055"/>
    <n v="3.6012919634919032E-5"/>
    <x v="0"/>
    <s v="Jan-2025"/>
    <n v="202501"/>
  </r>
  <r>
    <s v="718acdfa-bb11-4eb2-a5b1-d3a49b385c45"/>
    <x v="601"/>
    <x v="8085"/>
    <x v="0"/>
    <x v="2"/>
    <x v="3"/>
    <n v="6"/>
    <n v="113.29"/>
    <n v="0.08"/>
    <n v="625.36080000000004"/>
    <n v="99.725366412858165"/>
    <x v="2"/>
    <n v="1"/>
    <x v="8"/>
    <n v="0.15946852826857416"/>
    <n v="1.1769205872833731E-4"/>
    <x v="0"/>
    <s v="Jan-2025"/>
    <n v="202501"/>
  </r>
  <r>
    <s v="c9f4f9dd-32e0-4353-ba36-5eaa93714e05"/>
    <x v="607"/>
    <x v="8086"/>
    <x v="1"/>
    <x v="1"/>
    <x v="4"/>
    <n v="3"/>
    <n v="206.46"/>
    <n v="0.05"/>
    <n v="588.41099999999994"/>
    <n v="102.5870472289447"/>
    <x v="2"/>
    <n v="1"/>
    <x v="8"/>
    <n v="0.17434590316792975"/>
    <n v="8.0725887177500081E-5"/>
    <x v="0"/>
    <s v="Jan-2025"/>
    <n v="202501"/>
  </r>
  <r>
    <s v="76fa1d63-6eda-4aaa-b6d7-b390ec8aa602"/>
    <x v="618"/>
    <x v="8087"/>
    <x v="0"/>
    <x v="1"/>
    <x v="5"/>
    <n v="4"/>
    <n v="227.49"/>
    <n v="0.21"/>
    <n v="718.86840000000007"/>
    <n v="198.28394801876311"/>
    <x v="2"/>
    <n v="1"/>
    <x v="8"/>
    <n v="0.27582788173574341"/>
    <n v="2.3077937491757877E-4"/>
    <x v="0"/>
    <s v="Jan-2025"/>
    <n v="202501"/>
  </r>
  <r>
    <s v="a5ca8985-3499-41ea-a774-ca3fff2ed9ae"/>
    <x v="621"/>
    <x v="8088"/>
    <x v="2"/>
    <x v="0"/>
    <x v="8"/>
    <n v="5"/>
    <n v="995"/>
    <n v="0.1"/>
    <n v="4477.5"/>
    <n v="697.58577355173315"/>
    <x v="2"/>
    <n v="1"/>
    <x v="8"/>
    <n v="0.15579805104449651"/>
    <n v="2.0100502512562815E-5"/>
    <x v="0"/>
    <s v="Jan-2025"/>
    <n v="202501"/>
  </r>
  <r>
    <s v="452a641a-5bfa-4910-a638-fda377d2900e"/>
    <x v="630"/>
    <x v="8089"/>
    <x v="2"/>
    <x v="2"/>
    <x v="5"/>
    <n v="1"/>
    <n v="979.68"/>
    <n v="7.0000000000000007E-2"/>
    <n v="911.10239999999988"/>
    <n v="202.119771998137"/>
    <x v="2"/>
    <n v="1"/>
    <x v="8"/>
    <n v="0.22184089515968461"/>
    <n v="7.1451902662093757E-5"/>
    <x v="0"/>
    <s v="Jan-2025"/>
    <n v="202501"/>
  </r>
  <r>
    <s v="72f38328-b250-4988-8b50-3edb3ec3d729"/>
    <x v="600"/>
    <x v="8090"/>
    <x v="3"/>
    <x v="2"/>
    <x v="6"/>
    <n v="2"/>
    <n v="934.7"/>
    <n v="0.02"/>
    <n v="1832.0119999999999"/>
    <n v="475.92943547837598"/>
    <x v="2"/>
    <n v="1"/>
    <x v="8"/>
    <n v="0.25978510810975908"/>
    <n v="1.0698619878035734E-5"/>
    <x v="0"/>
    <s v="Jan-2025"/>
    <n v="202501"/>
  </r>
  <r>
    <s v="5587fc7e-9935-4c16-92a0-562c61cc4172"/>
    <x v="619"/>
    <x v="8091"/>
    <x v="0"/>
    <x v="2"/>
    <x v="4"/>
    <n v="8"/>
    <n v="133.93"/>
    <n v="0.02"/>
    <n v="1050.0111999999999"/>
    <n v="172.94625917224079"/>
    <x v="2"/>
    <n v="1"/>
    <x v="8"/>
    <n v="0.16470896612554303"/>
    <n v="1.8666467557679386E-5"/>
    <x v="0"/>
    <s v="Jan-2025"/>
    <n v="202501"/>
  </r>
  <r>
    <s v="23ebab61-d3f6-4154-a905-c1ad215b7b7b"/>
    <x v="628"/>
    <x v="8092"/>
    <x v="3"/>
    <x v="1"/>
    <x v="3"/>
    <n v="3"/>
    <n v="343.08"/>
    <n v="0.17"/>
    <n v="854.26919999999996"/>
    <n v="198.93461531149501"/>
    <x v="2"/>
    <n v="1"/>
    <x v="8"/>
    <n v="0.23287110820745383"/>
    <n v="1.6517041700672342E-4"/>
    <x v="0"/>
    <s v="Jan-2025"/>
    <n v="202501"/>
  </r>
  <r>
    <s v="e2d82b8f-7f32-44b0-8f4c-48ca42694b2f"/>
    <x v="603"/>
    <x v="8093"/>
    <x v="3"/>
    <x v="1"/>
    <x v="0"/>
    <n v="8"/>
    <n v="237.33"/>
    <n v="0.04"/>
    <n v="1822.6944000000001"/>
    <n v="183.3250809845488"/>
    <x v="2"/>
    <n v="1"/>
    <x v="8"/>
    <n v="0.10057916510005671"/>
    <n v="2.1067711625163273E-5"/>
    <x v="0"/>
    <s v="Jan-2025"/>
    <n v="202501"/>
  </r>
  <r>
    <s v="3d5d87c3-273c-419a-9ee5-5edd361bbe82"/>
    <x v="609"/>
    <x v="8094"/>
    <x v="3"/>
    <x v="1"/>
    <x v="6"/>
    <n v="8"/>
    <n v="969.48"/>
    <n v="0.22"/>
    <n v="6049.5552000000007"/>
    <n v="1073.803672525326"/>
    <x v="2"/>
    <n v="1"/>
    <x v="8"/>
    <n v="0.17750126034478136"/>
    <n v="2.8365721830259519E-5"/>
    <x v="0"/>
    <s v="Jan-2025"/>
    <n v="202501"/>
  </r>
  <r>
    <s v="1a80c810-0c88-45ee-8147-ab1218707642"/>
    <x v="619"/>
    <x v="8095"/>
    <x v="1"/>
    <x v="0"/>
    <x v="6"/>
    <n v="4"/>
    <n v="88.35"/>
    <n v="0.04"/>
    <n v="339.26400000000001"/>
    <n v="83.495227432075339"/>
    <x v="2"/>
    <n v="1"/>
    <x v="8"/>
    <n v="0.24610694748654538"/>
    <n v="1.1318619128466328E-4"/>
    <x v="0"/>
    <s v="Jan-2025"/>
    <n v="202501"/>
  </r>
  <r>
    <s v="7c7d247e-dc8e-41b4-8d11-ca455eda3c79"/>
    <x v="621"/>
    <x v="8096"/>
    <x v="0"/>
    <x v="1"/>
    <x v="0"/>
    <n v="2"/>
    <n v="522.74"/>
    <n v="0.18"/>
    <n v="857.29360000000008"/>
    <n v="144.3005538562665"/>
    <x v="2"/>
    <n v="1"/>
    <x v="8"/>
    <n v="0.16832104410468771"/>
    <n v="1.7216972108505184E-4"/>
    <x v="0"/>
    <s v="Jan-2025"/>
    <n v="202501"/>
  </r>
  <r>
    <s v="b055a2c1-0763-46b7-b849-210d57839ab7"/>
    <x v="600"/>
    <x v="8097"/>
    <x v="0"/>
    <x v="1"/>
    <x v="2"/>
    <n v="9"/>
    <n v="644.51"/>
    <n v="0.16"/>
    <n v="4872.4956000000002"/>
    <n v="849.22028009341864"/>
    <x v="2"/>
    <n v="1"/>
    <x v="8"/>
    <n v="0.17428856787339503"/>
    <n v="2.7583400998863909E-5"/>
    <x v="0"/>
    <s v="Jan-2025"/>
    <n v="202501"/>
  </r>
  <r>
    <s v="e0d1d810-bf52-458c-9f99-adb2c9e8ca01"/>
    <x v="622"/>
    <x v="8098"/>
    <x v="1"/>
    <x v="2"/>
    <x v="3"/>
    <n v="6"/>
    <n v="769.34"/>
    <n v="0.16"/>
    <n v="3877.4735999999998"/>
    <n v="903.55596529868797"/>
    <x v="2"/>
    <n v="1"/>
    <x v="8"/>
    <n v="0.23302698058310134"/>
    <n v="3.4661744698919419E-5"/>
    <x v="0"/>
    <s v="Jan-2025"/>
    <n v="202501"/>
  </r>
  <r>
    <s v="abbd2943-cdc9-49f8-99cf-8a277056d69f"/>
    <x v="617"/>
    <x v="727"/>
    <x v="1"/>
    <x v="2"/>
    <x v="9"/>
    <n v="1"/>
    <n v="816.66"/>
    <n v="0.25"/>
    <n v="612.495"/>
    <n v="55.342912271661852"/>
    <x v="2"/>
    <n v="1"/>
    <x v="8"/>
    <n v="9.0356512741592745E-2"/>
    <n v="3.0612494795875887E-4"/>
    <x v="0"/>
    <s v="Jan-2025"/>
    <n v="202501"/>
  </r>
  <r>
    <s v="4930a7ad-c2ae-404b-9c28-7a6ed15c472d"/>
    <x v="617"/>
    <x v="8099"/>
    <x v="2"/>
    <x v="0"/>
    <x v="4"/>
    <n v="7"/>
    <n v="307.89"/>
    <n v="0.25"/>
    <n v="1616.4224999999999"/>
    <n v="309.59410223749632"/>
    <x v="2"/>
    <n v="1"/>
    <x v="8"/>
    <n v="0.1915304335577464"/>
    <n v="1.1599690056281696E-4"/>
    <x v="0"/>
    <s v="Jan-2025"/>
    <n v="202501"/>
  </r>
  <r>
    <s v="b6b44ef7-6dbd-4ad4-85fb-08a639a77ebd"/>
    <x v="617"/>
    <x v="8100"/>
    <x v="3"/>
    <x v="1"/>
    <x v="4"/>
    <n v="8"/>
    <n v="953.31"/>
    <n v="0.12"/>
    <n v="6711.3023999999996"/>
    <n v="1070.7330392046999"/>
    <x v="2"/>
    <n v="1"/>
    <x v="8"/>
    <n v="0.15954176632015568"/>
    <n v="1.5734650848097681E-5"/>
    <x v="0"/>
    <s v="Jan-2025"/>
    <n v="202501"/>
  </r>
  <r>
    <s v="0c726f60-250c-4f70-a40a-354796f3a535"/>
    <x v="603"/>
    <x v="8101"/>
    <x v="0"/>
    <x v="2"/>
    <x v="1"/>
    <n v="2"/>
    <n v="652.16"/>
    <n v="0.12"/>
    <n v="1147.8016"/>
    <n v="305.72322911718061"/>
    <x v="2"/>
    <n v="1"/>
    <x v="8"/>
    <n v="0.26635546519292236"/>
    <n v="9.2001962708537782E-5"/>
    <x v="0"/>
    <s v="Jan-2025"/>
    <n v="202501"/>
  </r>
  <r>
    <s v="8bec21e9-7fe7-46d5-a81b-782a1b8a6f1f"/>
    <x v="610"/>
    <x v="8102"/>
    <x v="3"/>
    <x v="1"/>
    <x v="6"/>
    <n v="1"/>
    <n v="516.91"/>
    <n v="0.28999999999999998"/>
    <n v="367.00609999999989"/>
    <n v="91.187997978872374"/>
    <x v="2"/>
    <n v="1"/>
    <x v="8"/>
    <n v="0.24846452955106851"/>
    <n v="5.610260973863922E-4"/>
    <x v="0"/>
    <s v="Jan-2025"/>
    <n v="202501"/>
  </r>
  <r>
    <s v="df0432ef-bdca-42ea-bff9-c389fca178fd"/>
    <x v="602"/>
    <x v="8103"/>
    <x v="2"/>
    <x v="1"/>
    <x v="7"/>
    <n v="8"/>
    <n v="563.15"/>
    <n v="0.09"/>
    <n v="4099.732"/>
    <n v="330.40313806045469"/>
    <x v="2"/>
    <n v="1"/>
    <x v="8"/>
    <n v="8.0591399159860869E-2"/>
    <n v="1.9976915564236882E-5"/>
    <x v="0"/>
    <s v="Jan-2025"/>
    <n v="202501"/>
  </r>
  <r>
    <s v="f199c43f-1861-439b-a8a8-96bc9d341ed6"/>
    <x v="608"/>
    <x v="8104"/>
    <x v="2"/>
    <x v="1"/>
    <x v="0"/>
    <n v="2"/>
    <n v="753.28"/>
    <n v="0.05"/>
    <n v="1431.232"/>
    <n v="380.67404993083812"/>
    <x v="2"/>
    <n v="1"/>
    <x v="8"/>
    <n v="0.26597648035457433"/>
    <n v="3.3188190314358539E-5"/>
    <x v="0"/>
    <s v="Jan-2025"/>
    <n v="202501"/>
  </r>
  <r>
    <s v="d4f0b826-a188-421b-af3a-97684b495bd9"/>
    <x v="620"/>
    <x v="8105"/>
    <x v="2"/>
    <x v="1"/>
    <x v="6"/>
    <n v="6"/>
    <n v="282.29000000000002"/>
    <n v="0.25"/>
    <n v="1270.3050000000001"/>
    <n v="342.90466782513522"/>
    <x v="2"/>
    <n v="1"/>
    <x v="8"/>
    <n v="0.26993884761937897"/>
    <n v="1.476023474677341E-4"/>
    <x v="0"/>
    <s v="Jan-2025"/>
    <n v="202501"/>
  </r>
  <r>
    <s v="6bf408eb-5794-4c2f-a415-88143d7ffc56"/>
    <x v="610"/>
    <x v="8106"/>
    <x v="0"/>
    <x v="2"/>
    <x v="4"/>
    <n v="4"/>
    <n v="438.18"/>
    <n v="0.24"/>
    <n v="1332.0672"/>
    <n v="162.8807316024479"/>
    <x v="2"/>
    <n v="1"/>
    <x v="8"/>
    <n v="0.1222766626206605"/>
    <n v="1.3693002875530603E-4"/>
    <x v="0"/>
    <s v="Jan-2025"/>
    <n v="202501"/>
  </r>
  <r>
    <s v="06cd8335-8eef-48c8-899f-bb99bd2cacb4"/>
    <x v="627"/>
    <x v="8107"/>
    <x v="3"/>
    <x v="1"/>
    <x v="3"/>
    <n v="7"/>
    <n v="22.45"/>
    <n v="0.28999999999999998"/>
    <n v="111.5765"/>
    <n v="33.179370383977293"/>
    <x v="2"/>
    <n v="1"/>
    <x v="8"/>
    <n v="0.29736880421932299"/>
    <n v="1.8453706649697739E-3"/>
    <x v="0"/>
    <s v="Jan-2025"/>
    <n v="202501"/>
  </r>
  <r>
    <s v="a9947436-7c6d-4164-8595-7abea3fd6fcb"/>
    <x v="629"/>
    <x v="8108"/>
    <x v="2"/>
    <x v="1"/>
    <x v="1"/>
    <n v="9"/>
    <n v="594.42999999999995"/>
    <n v="0.27"/>
    <n v="3905.4050999999999"/>
    <n v="208.04503089017959"/>
    <x v="2"/>
    <n v="1"/>
    <x v="8"/>
    <n v="5.3271050137712883E-2"/>
    <n v="5.046851605739953E-5"/>
    <x v="0"/>
    <s v="Jan-2025"/>
    <n v="202501"/>
  </r>
  <r>
    <s v="134e8642-aac5-451b-96bb-311c932a1c9d"/>
    <x v="619"/>
    <x v="4452"/>
    <x v="0"/>
    <x v="1"/>
    <x v="1"/>
    <n v="9"/>
    <n v="338.15"/>
    <n v="0"/>
    <n v="3043.35"/>
    <n v="503.82634617461741"/>
    <x v="2"/>
    <n v="1"/>
    <x v="8"/>
    <n v="0.16554991906110617"/>
    <n v="0"/>
    <x v="1"/>
    <s v="Jan-2025"/>
    <n v="202501"/>
  </r>
  <r>
    <s v="2174e848-0bf4-4229-8d29-aa6a2c28e5b0"/>
    <x v="607"/>
    <x v="8109"/>
    <x v="1"/>
    <x v="2"/>
    <x v="7"/>
    <n v="9"/>
    <n v="367.47"/>
    <n v="0.22"/>
    <n v="2579.6394"/>
    <n v="347.07837851876889"/>
    <x v="2"/>
    <n v="1"/>
    <x v="8"/>
    <n v="0.13454530835541156"/>
    <n v="6.6520925366545414E-5"/>
    <x v="0"/>
    <s v="Jan-2025"/>
    <n v="202501"/>
  </r>
  <r>
    <s v="ce0cc455-ef2b-4952-bb29-2405608549ac"/>
    <x v="630"/>
    <x v="5334"/>
    <x v="0"/>
    <x v="0"/>
    <x v="9"/>
    <n v="5"/>
    <n v="394.9"/>
    <n v="0.14000000000000001"/>
    <n v="1698.07"/>
    <n v="346.72629361876841"/>
    <x v="2"/>
    <n v="1"/>
    <x v="8"/>
    <n v="0.20418845725957613"/>
    <n v="7.0904026335781223E-5"/>
    <x v="0"/>
    <s v="Jan-2025"/>
    <n v="202501"/>
  </r>
  <r>
    <s v="99d32080-0282-4826-95ba-a60dd001f6be"/>
    <x v="610"/>
    <x v="8110"/>
    <x v="3"/>
    <x v="2"/>
    <x v="5"/>
    <n v="8"/>
    <n v="326.64999999999998"/>
    <n v="0.26"/>
    <n v="1933.768"/>
    <n v="214.6971116464218"/>
    <x v="2"/>
    <n v="1"/>
    <x v="8"/>
    <n v="0.11102526861879078"/>
    <n v="9.949487218735651E-5"/>
    <x v="0"/>
    <s v="Jan-2025"/>
    <n v="202501"/>
  </r>
  <r>
    <s v="87b76b31-25ef-4c45-a8fd-623bd6d3fd4c"/>
    <x v="629"/>
    <x v="8111"/>
    <x v="1"/>
    <x v="0"/>
    <x v="3"/>
    <n v="1"/>
    <n v="906.6"/>
    <n v="0.23"/>
    <n v="698.08199999999999"/>
    <n v="40.149038747078762"/>
    <x v="2"/>
    <n v="1"/>
    <x v="8"/>
    <n v="5.7513356234767207E-2"/>
    <n v="2.5369512464151777E-4"/>
    <x v="0"/>
    <s v="Jan-2025"/>
    <n v="202501"/>
  </r>
  <r>
    <s v="7e9b6dcc-bf75-4b54-8a31-083daf909dfe"/>
    <x v="623"/>
    <x v="8112"/>
    <x v="1"/>
    <x v="0"/>
    <x v="7"/>
    <n v="8"/>
    <n v="471.74"/>
    <n v="0.26"/>
    <n v="2792.7008000000001"/>
    <n v="446.90547463686181"/>
    <x v="2"/>
    <n v="1"/>
    <x v="8"/>
    <n v="0.16002626369314671"/>
    <n v="6.8893882223258578E-5"/>
    <x v="0"/>
    <s v="Jan-2025"/>
    <n v="202501"/>
  </r>
  <r>
    <s v="6dff7237-b84b-4e0b-9032-c3a770c06ea8"/>
    <x v="605"/>
    <x v="8113"/>
    <x v="2"/>
    <x v="2"/>
    <x v="1"/>
    <n v="8"/>
    <n v="744.73"/>
    <n v="0.15"/>
    <n v="5064.1639999999998"/>
    <n v="815.54159640593377"/>
    <x v="2"/>
    <n v="1"/>
    <x v="8"/>
    <n v="0.16104170331093814"/>
    <n v="2.5176909752527761E-5"/>
    <x v="0"/>
    <s v="Jan-2025"/>
    <n v="202501"/>
  </r>
  <r>
    <s v="cbb59841-5df6-4163-bead-7be7216ddee0"/>
    <x v="621"/>
    <x v="8114"/>
    <x v="2"/>
    <x v="0"/>
    <x v="9"/>
    <n v="3"/>
    <n v="645.80999999999995"/>
    <n v="0.26"/>
    <n v="1433.6982"/>
    <n v="357.98235264090249"/>
    <x v="2"/>
    <n v="1"/>
    <x v="8"/>
    <n v="0.24969156872827383"/>
    <n v="1.341983968453054E-4"/>
    <x v="0"/>
    <s v="Jan-2025"/>
    <n v="202501"/>
  </r>
  <r>
    <s v="b324fde2-ee2e-49a5-9f30-7cd88e4e2883"/>
    <x v="617"/>
    <x v="8115"/>
    <x v="2"/>
    <x v="1"/>
    <x v="5"/>
    <n v="5"/>
    <n v="279.02999999999997"/>
    <n v="0.28999999999999998"/>
    <n v="990.5564999999998"/>
    <n v="182.75450741563941"/>
    <x v="2"/>
    <n v="1"/>
    <x v="8"/>
    <n v="0.18449680297452942"/>
    <n v="2.0786295380425043E-4"/>
    <x v="0"/>
    <s v="Jan-2025"/>
    <n v="202501"/>
  </r>
  <r>
    <s v="8085782c-0b6e-49d2-b720-6ae6890022ea"/>
    <x v="609"/>
    <x v="8116"/>
    <x v="0"/>
    <x v="1"/>
    <x v="2"/>
    <n v="8"/>
    <n v="402.93"/>
    <n v="0.15"/>
    <n v="2739.924"/>
    <n v="728.68853881141138"/>
    <x v="2"/>
    <n v="1"/>
    <x v="8"/>
    <n v="0.26595209896749378"/>
    <n v="4.6534137443228347E-5"/>
    <x v="0"/>
    <s v="Jan-2025"/>
    <n v="202501"/>
  </r>
  <r>
    <s v="c41582a9-7b63-4100-abce-8719d3d80d5f"/>
    <x v="628"/>
    <x v="8117"/>
    <x v="1"/>
    <x v="1"/>
    <x v="8"/>
    <n v="8"/>
    <n v="285.43"/>
    <n v="0.09"/>
    <n v="2077.9304000000002"/>
    <n v="537.34395304360146"/>
    <x v="2"/>
    <n v="1"/>
    <x v="8"/>
    <n v="0.25859574172628758"/>
    <n v="3.9414217146060328E-5"/>
    <x v="0"/>
    <s v="Jan-2025"/>
    <n v="202501"/>
  </r>
  <r>
    <s v="89d1841b-5e19-4e1a-aa50-bf4cdd6bbdf9"/>
    <x v="604"/>
    <x v="8118"/>
    <x v="0"/>
    <x v="2"/>
    <x v="6"/>
    <n v="9"/>
    <n v="421.41"/>
    <n v="0.01"/>
    <n v="3754.7631000000001"/>
    <n v="1098.918860866215"/>
    <x v="2"/>
    <n v="1"/>
    <x v="8"/>
    <n v="0.29267328766126816"/>
    <n v="2.636651031326051E-6"/>
    <x v="0"/>
    <s v="Jan-2025"/>
    <n v="202501"/>
  </r>
  <r>
    <s v="b4f6be93-675e-43e1-b4e7-b0ab5d4f9495"/>
    <x v="610"/>
    <x v="8119"/>
    <x v="2"/>
    <x v="2"/>
    <x v="1"/>
    <n v="6"/>
    <n v="587.79999999999995"/>
    <n v="0.26"/>
    <n v="2609.8319999999999"/>
    <n v="639.71924959613284"/>
    <x v="2"/>
    <n v="1"/>
    <x v="8"/>
    <n v="0.24511893853555819"/>
    <n v="7.3721220369740286E-5"/>
    <x v="0"/>
    <s v="Jan-2025"/>
    <n v="202501"/>
  </r>
  <r>
    <s v="687ac6a4-3a05-412b-bc00-9581ecdbea27"/>
    <x v="630"/>
    <x v="8120"/>
    <x v="2"/>
    <x v="1"/>
    <x v="5"/>
    <n v="3"/>
    <n v="189.34"/>
    <n v="0.18"/>
    <n v="465.77640000000002"/>
    <n v="122.5241887767596"/>
    <x v="2"/>
    <n v="1"/>
    <x v="8"/>
    <n v="0.26305366432640126"/>
    <n v="3.1689025034329775E-4"/>
    <x v="0"/>
    <s v="Jan-2025"/>
    <n v="202501"/>
  </r>
  <r>
    <s v="f7eb6c4b-3b7b-4e71-90bd-ef0853f12b3a"/>
    <x v="622"/>
    <x v="8121"/>
    <x v="1"/>
    <x v="0"/>
    <x v="3"/>
    <n v="1"/>
    <n v="627.09"/>
    <n v="0.15"/>
    <n v="533.02650000000006"/>
    <n v="40.541557274760663"/>
    <x v="2"/>
    <n v="1"/>
    <x v="8"/>
    <n v="7.6059177685838614E-2"/>
    <n v="2.3920011481605509E-4"/>
    <x v="0"/>
    <s v="Jan-2025"/>
    <n v="202501"/>
  </r>
  <r>
    <s v="21498fd2-a683-47d1-963d-f89d010b0648"/>
    <x v="604"/>
    <x v="8122"/>
    <x v="2"/>
    <x v="1"/>
    <x v="9"/>
    <n v="6"/>
    <n v="311.7"/>
    <n v="7.0000000000000007E-2"/>
    <n v="1739.2860000000001"/>
    <n v="88.704172311306493"/>
    <x v="2"/>
    <n v="1"/>
    <x v="8"/>
    <n v="5.1000337098847742E-2"/>
    <n v="3.7429151962356974E-5"/>
    <x v="0"/>
    <s v="Jan-2025"/>
    <n v="202501"/>
  </r>
  <r>
    <s v="16f49792-e973-4b7d-8ef3-6281bb8d4401"/>
    <x v="620"/>
    <x v="8123"/>
    <x v="3"/>
    <x v="2"/>
    <x v="3"/>
    <n v="4"/>
    <n v="633.6"/>
    <n v="0.02"/>
    <n v="2483.712"/>
    <n v="675.27432672769623"/>
    <x v="2"/>
    <n v="1"/>
    <x v="8"/>
    <n v="0.27188109037106406"/>
    <n v="7.8914141414141414E-6"/>
    <x v="0"/>
    <s v="Jan-2025"/>
    <n v="202501"/>
  </r>
  <r>
    <s v="33addd24-df9a-4eea-bf73-deab81e10981"/>
    <x v="624"/>
    <x v="8124"/>
    <x v="2"/>
    <x v="1"/>
    <x v="0"/>
    <n v="1"/>
    <n v="465.27"/>
    <n v="0.26"/>
    <n v="344.2998"/>
    <n v="31.627727415619741"/>
    <x v="2"/>
    <n v="1"/>
    <x v="8"/>
    <n v="9.1861010130182302E-2"/>
    <n v="5.5881531153953619E-4"/>
    <x v="0"/>
    <s v="Jan-2025"/>
    <n v="202501"/>
  </r>
  <r>
    <s v="a05d2975-81d4-4be5-b013-ca9c6ab796ee"/>
    <x v="611"/>
    <x v="8125"/>
    <x v="1"/>
    <x v="0"/>
    <x v="5"/>
    <n v="6"/>
    <n v="374.35"/>
    <n v="0.28999999999999998"/>
    <n v="1594.731"/>
    <n v="219.41886185615999"/>
    <x v="2"/>
    <n v="1"/>
    <x v="8"/>
    <n v="0.1375898893645135"/>
    <n v="1.2911268420818305E-4"/>
    <x v="0"/>
    <s v="Jan-2025"/>
    <n v="202501"/>
  </r>
  <r>
    <s v="9290c0c3-a9cb-4a19-b8d1-be0941ab37d3"/>
    <x v="612"/>
    <x v="8126"/>
    <x v="2"/>
    <x v="1"/>
    <x v="2"/>
    <n v="5"/>
    <n v="178.97"/>
    <n v="0.19"/>
    <n v="724.82850000000008"/>
    <n v="194.24435863018979"/>
    <x v="2"/>
    <n v="1"/>
    <x v="8"/>
    <n v="0.26798664598617433"/>
    <n v="2.1232608817120188E-4"/>
    <x v="0"/>
    <s v="Jan-2025"/>
    <n v="202501"/>
  </r>
  <r>
    <s v="e3a0c541-8ad5-45ab-b952-9d371b293cd2"/>
    <x v="627"/>
    <x v="8127"/>
    <x v="3"/>
    <x v="0"/>
    <x v="8"/>
    <n v="7"/>
    <n v="202.67"/>
    <n v="0.21"/>
    <n v="1120.7651000000001"/>
    <n v="151.53149336443249"/>
    <x v="2"/>
    <n v="1"/>
    <x v="8"/>
    <n v="0.1352036152485766"/>
    <n v="1.480238811861647E-4"/>
    <x v="0"/>
    <s v="Jan-2025"/>
    <n v="202501"/>
  </r>
  <r>
    <s v="a4e34d8e-cc08-4870-a39f-6bb9f983a3bc"/>
    <x v="602"/>
    <x v="8128"/>
    <x v="1"/>
    <x v="0"/>
    <x v="8"/>
    <n v="7"/>
    <n v="939.18"/>
    <n v="0.09"/>
    <n v="5982.5765999999994"/>
    <n v="1746.411601475553"/>
    <x v="2"/>
    <n v="1"/>
    <x v="8"/>
    <n v="0.29191629597781549"/>
    <n v="1.3689753675698864E-5"/>
    <x v="0"/>
    <s v="Jan-2025"/>
    <n v="202501"/>
  </r>
  <r>
    <s v="21cf4d1a-ebf1-4f7c-8947-8eee663c939a"/>
    <x v="622"/>
    <x v="8129"/>
    <x v="2"/>
    <x v="0"/>
    <x v="6"/>
    <n v="5"/>
    <n v="739.2"/>
    <n v="0.03"/>
    <n v="3585.12"/>
    <n v="323.23588679780562"/>
    <x v="2"/>
    <n v="1"/>
    <x v="8"/>
    <n v="9.0160409358070473E-2"/>
    <n v="8.1168831168831169E-6"/>
    <x v="0"/>
    <s v="Jan-2025"/>
    <n v="202501"/>
  </r>
  <r>
    <s v="ec58a7b3-ec62-448f-9637-bec2ae70ac78"/>
    <x v="627"/>
    <x v="8130"/>
    <x v="2"/>
    <x v="1"/>
    <x v="3"/>
    <n v="5"/>
    <n v="889.32"/>
    <n v="0.27"/>
    <n v="3246.018"/>
    <n v="594.59778061134261"/>
    <x v="2"/>
    <n v="1"/>
    <x v="8"/>
    <n v="0.18317759809444761"/>
    <n v="6.0720550532991497E-5"/>
    <x v="0"/>
    <s v="Jan-2025"/>
    <n v="202501"/>
  </r>
  <r>
    <s v="1ac2eddb-4ee5-43aa-959f-ea1c5189938a"/>
    <x v="628"/>
    <x v="8131"/>
    <x v="2"/>
    <x v="0"/>
    <x v="7"/>
    <n v="5"/>
    <n v="327.5"/>
    <n v="0.24"/>
    <n v="1244.5"/>
    <n v="212.7897578547672"/>
    <x v="2"/>
    <n v="1"/>
    <x v="8"/>
    <n v="0.17098413648434488"/>
    <n v="1.465648854961832E-4"/>
    <x v="0"/>
    <s v="Jan-2025"/>
    <n v="202501"/>
  </r>
  <r>
    <s v="e9491ba7-fee7-432f-8b06-e054aaf31608"/>
    <x v="609"/>
    <x v="8132"/>
    <x v="0"/>
    <x v="0"/>
    <x v="1"/>
    <n v="6"/>
    <n v="767.2"/>
    <n v="0.05"/>
    <n v="4373.0400000000009"/>
    <n v="505.77730793334138"/>
    <x v="2"/>
    <n v="1"/>
    <x v="8"/>
    <n v="0.11565805662270212"/>
    <n v="1.0862009037191518E-5"/>
    <x v="0"/>
    <s v="Jan-2025"/>
    <n v="202501"/>
  </r>
  <r>
    <s v="867b286f-ba18-48f7-b0ab-00f5bd563dfc"/>
    <x v="601"/>
    <x v="8133"/>
    <x v="2"/>
    <x v="2"/>
    <x v="3"/>
    <n v="9"/>
    <n v="352.7"/>
    <n v="0.04"/>
    <n v="3047.328"/>
    <n v="496.58807892596741"/>
    <x v="2"/>
    <n v="1"/>
    <x v="8"/>
    <n v="0.16295852593681001"/>
    <n v="1.2601203414926127E-5"/>
    <x v="0"/>
    <s v="Jan-2025"/>
    <n v="202501"/>
  </r>
  <r>
    <s v="df8c1f92-4b65-4821-8839-51cb782049a8"/>
    <x v="616"/>
    <x v="8134"/>
    <x v="0"/>
    <x v="0"/>
    <x v="0"/>
    <n v="6"/>
    <n v="42.52"/>
    <n v="0.06"/>
    <n v="239.81280000000001"/>
    <n v="60.644580360181664"/>
    <x v="2"/>
    <n v="1"/>
    <x v="8"/>
    <n v="0.25288300024094484"/>
    <n v="2.3518344308560675E-4"/>
    <x v="0"/>
    <s v="Jan-2025"/>
    <n v="202501"/>
  </r>
  <r>
    <s v="deef9e4c-9a2d-45ef-8fb3-420342f28e11"/>
    <x v="603"/>
    <x v="8135"/>
    <x v="3"/>
    <x v="0"/>
    <x v="6"/>
    <n v="4"/>
    <n v="569.80999999999995"/>
    <n v="0.15"/>
    <n v="1937.354"/>
    <n v="282.47945107067079"/>
    <x v="2"/>
    <n v="1"/>
    <x v="8"/>
    <n v="0.14580683296427538"/>
    <n v="6.5811410821150912E-5"/>
    <x v="0"/>
    <s v="Jan-2025"/>
    <n v="202501"/>
  </r>
  <r>
    <s v="eab3bec9-b5fd-4a4e-923b-313dcfc132f8"/>
    <x v="607"/>
    <x v="8136"/>
    <x v="0"/>
    <x v="2"/>
    <x v="1"/>
    <n v="7"/>
    <n v="819.21"/>
    <n v="0.13"/>
    <n v="4988.9889000000003"/>
    <n v="438.88742576090419"/>
    <x v="2"/>
    <n v="1"/>
    <x v="8"/>
    <n v="8.7971217125959969E-2"/>
    <n v="2.2669924160384483E-5"/>
    <x v="0"/>
    <s v="Jan-2025"/>
    <n v="202501"/>
  </r>
  <r>
    <s v="0d0ac6b5-59a3-4cee-b5e1-fb79d183b37b"/>
    <x v="627"/>
    <x v="8137"/>
    <x v="2"/>
    <x v="0"/>
    <x v="6"/>
    <n v="5"/>
    <n v="667.15"/>
    <n v="0.03"/>
    <n v="3235.6774999999998"/>
    <n v="385.31481114092412"/>
    <x v="2"/>
    <n v="1"/>
    <x v="8"/>
    <n v="0.11908319390326265"/>
    <n v="8.9934797271977807E-6"/>
    <x v="0"/>
    <s v="Jan-2025"/>
    <n v="202501"/>
  </r>
  <r>
    <s v="846a55da-be05-4128-a2d3-8408d953487d"/>
    <x v="602"/>
    <x v="8138"/>
    <x v="3"/>
    <x v="0"/>
    <x v="2"/>
    <n v="8"/>
    <n v="320.72000000000003"/>
    <n v="0.22"/>
    <n v="2001.2927999999999"/>
    <n v="132.11305200688579"/>
    <x v="2"/>
    <n v="1"/>
    <x v="8"/>
    <n v="6.6013854647798562E-2"/>
    <n v="8.5744574706909447E-5"/>
    <x v="0"/>
    <s v="Jan-2025"/>
    <n v="202501"/>
  </r>
  <r>
    <s v="a51b0677-a602-4686-9b92-42d83039802c"/>
    <x v="629"/>
    <x v="8139"/>
    <x v="3"/>
    <x v="0"/>
    <x v="9"/>
    <n v="9"/>
    <n v="86.66"/>
    <n v="0.26"/>
    <n v="577.15559999999994"/>
    <n v="77.548409100194434"/>
    <x v="2"/>
    <n v="1"/>
    <x v="8"/>
    <n v="0.13436308874105085"/>
    <n v="3.3335897633151272E-4"/>
    <x v="0"/>
    <s v="Jan-2025"/>
    <n v="202501"/>
  </r>
  <r>
    <s v="fb308c85-24f7-4143-8212-ffba4c3a0ee3"/>
    <x v="614"/>
    <x v="8140"/>
    <x v="0"/>
    <x v="1"/>
    <x v="7"/>
    <n v="4"/>
    <n v="692.14"/>
    <n v="0.05"/>
    <n v="2630.1320000000001"/>
    <n v="415.8924193431879"/>
    <x v="2"/>
    <n v="1"/>
    <x v="8"/>
    <n v="0.15812606338510307"/>
    <n v="1.8059930071950761E-5"/>
    <x v="0"/>
    <s v="Jan-2025"/>
    <n v="202501"/>
  </r>
  <r>
    <s v="88efd8b8-e691-45fa-aed6-919f484983e6"/>
    <x v="623"/>
    <x v="8141"/>
    <x v="2"/>
    <x v="1"/>
    <x v="3"/>
    <n v="7"/>
    <n v="671.71"/>
    <n v="0.24"/>
    <n v="3573.4971999999998"/>
    <n v="432.33823233494041"/>
    <x v="2"/>
    <n v="1"/>
    <x v="8"/>
    <n v="0.12098462882101613"/>
    <n v="5.1042435404734609E-5"/>
    <x v="0"/>
    <s v="Jan-2025"/>
    <n v="202501"/>
  </r>
  <r>
    <s v="0d26b7f6-b16e-49f6-9c63-b39fe3fe827d"/>
    <x v="620"/>
    <x v="8142"/>
    <x v="0"/>
    <x v="0"/>
    <x v="5"/>
    <n v="9"/>
    <n v="565.03"/>
    <n v="0.01"/>
    <n v="5034.4172999999992"/>
    <n v="1362.208161437208"/>
    <x v="2"/>
    <n v="1"/>
    <x v="8"/>
    <n v="0.27057911179456823"/>
    <n v="1.966463924236078E-6"/>
    <x v="0"/>
    <s v="Jan-2025"/>
    <n v="202501"/>
  </r>
  <r>
    <s v="2342b27e-d268-4218-bc15-7731f447182b"/>
    <x v="611"/>
    <x v="5615"/>
    <x v="2"/>
    <x v="0"/>
    <x v="4"/>
    <n v="6"/>
    <n v="746.87"/>
    <n v="0.26"/>
    <n v="3316.1028000000001"/>
    <n v="641.19608841681895"/>
    <x v="2"/>
    <n v="1"/>
    <x v="8"/>
    <n v="0.1933583266528465"/>
    <n v="5.8019914219788361E-5"/>
    <x v="0"/>
    <s v="Jan-2025"/>
    <n v="202501"/>
  </r>
  <r>
    <s v="b6e39386-c3c5-42f7-b8d2-f658280de6e9"/>
    <x v="604"/>
    <x v="8143"/>
    <x v="0"/>
    <x v="0"/>
    <x v="2"/>
    <n v="4"/>
    <n v="498.24"/>
    <n v="0.28000000000000003"/>
    <n v="1434.9312"/>
    <n v="419.13256377695569"/>
    <x v="2"/>
    <n v="1"/>
    <x v="8"/>
    <n v="0.29209244580991456"/>
    <n v="1.4049454078355814E-4"/>
    <x v="0"/>
    <s v="Jan-2025"/>
    <n v="202501"/>
  </r>
  <r>
    <s v="92feb270-46c5-477b-8927-7960e8465c56"/>
    <x v="623"/>
    <x v="8144"/>
    <x v="2"/>
    <x v="1"/>
    <x v="7"/>
    <n v="9"/>
    <n v="15.76"/>
    <n v="0.02"/>
    <n v="139.00319999999999"/>
    <n v="15.137089135178639"/>
    <x v="2"/>
    <n v="1"/>
    <x v="8"/>
    <n v="0.1088974148449722"/>
    <n v="1.4100394811054711E-4"/>
    <x v="0"/>
    <s v="Jan-2025"/>
    <n v="202501"/>
  </r>
  <r>
    <s v="1ead4159-9114-4e38-9479-731c8db91466"/>
    <x v="624"/>
    <x v="8145"/>
    <x v="2"/>
    <x v="2"/>
    <x v="8"/>
    <n v="9"/>
    <n v="388.8"/>
    <n v="0.08"/>
    <n v="3219.264000000001"/>
    <n v="586.73822945136192"/>
    <x v="2"/>
    <n v="1"/>
    <x v="8"/>
    <n v="0.18225850053035778"/>
    <n v="2.2862368541380887E-5"/>
    <x v="0"/>
    <s v="Jan-2025"/>
    <n v="202501"/>
  </r>
  <r>
    <s v="a8040a0f-d4a6-4c16-a02b-d0ce10c4bdbe"/>
    <x v="608"/>
    <x v="8146"/>
    <x v="0"/>
    <x v="0"/>
    <x v="9"/>
    <n v="4"/>
    <n v="85.99"/>
    <n v="0.28000000000000003"/>
    <n v="247.65119999999999"/>
    <n v="31.046085382875969"/>
    <x v="2"/>
    <n v="1"/>
    <x v="8"/>
    <n v="0.12536214394630824"/>
    <n v="8.1404814513315511E-4"/>
    <x v="0"/>
    <s v="Jan-2025"/>
    <n v="202501"/>
  </r>
  <r>
    <s v="f577c386-b113-43a5-8625-481d0f6bf882"/>
    <x v="623"/>
    <x v="8147"/>
    <x v="1"/>
    <x v="2"/>
    <x v="3"/>
    <n v="5"/>
    <n v="426.61"/>
    <n v="0.13"/>
    <n v="1855.7535"/>
    <n v="332.86374354086439"/>
    <x v="2"/>
    <n v="1"/>
    <x v="8"/>
    <n v="0.17936851178826518"/>
    <n v="6.0945594336747847E-5"/>
    <x v="0"/>
    <s v="Jan-2025"/>
    <n v="202501"/>
  </r>
  <r>
    <s v="f17c663d-7492-4161-87d7-97ae1f83d383"/>
    <x v="602"/>
    <x v="8148"/>
    <x v="2"/>
    <x v="2"/>
    <x v="3"/>
    <n v="9"/>
    <n v="565.96"/>
    <n v="0.09"/>
    <n v="4635.2124000000003"/>
    <n v="260.21840251533979"/>
    <x v="2"/>
    <n v="1"/>
    <x v="8"/>
    <n v="5.6139477559936576E-2"/>
    <n v="1.7669093222135838E-5"/>
    <x v="0"/>
    <s v="Jan-2025"/>
    <n v="202501"/>
  </r>
  <r>
    <s v="7768f2e7-a0a8-4a91-841a-9c98bd72e479"/>
    <x v="624"/>
    <x v="8149"/>
    <x v="1"/>
    <x v="2"/>
    <x v="0"/>
    <n v="2"/>
    <n v="145.97999999999999"/>
    <n v="0.24"/>
    <n v="221.8896"/>
    <n v="19.623907909696349"/>
    <x v="2"/>
    <n v="1"/>
    <x v="8"/>
    <n v="8.8439962529547805E-2"/>
    <n v="8.2203041512535961E-4"/>
    <x v="0"/>
    <s v="Jan-2025"/>
    <n v="202501"/>
  </r>
  <r>
    <s v="e706410a-6f25-4c42-8b09-9b616408cc41"/>
    <x v="615"/>
    <x v="8150"/>
    <x v="1"/>
    <x v="0"/>
    <x v="9"/>
    <n v="2"/>
    <n v="718.12"/>
    <n v="0.12"/>
    <n v="1263.8912"/>
    <n v="255.04369925850571"/>
    <x v="2"/>
    <n v="1"/>
    <x v="8"/>
    <n v="0.20179244800383586"/>
    <n v="8.3551495571770727E-5"/>
    <x v="0"/>
    <s v="Jan-2025"/>
    <n v="202501"/>
  </r>
  <r>
    <s v="91d8c328-b325-4851-b1d3-cb673ef6f740"/>
    <x v="603"/>
    <x v="8151"/>
    <x v="3"/>
    <x v="2"/>
    <x v="7"/>
    <n v="4"/>
    <n v="945.43"/>
    <n v="0.01"/>
    <n v="3743.9027999999998"/>
    <n v="681.81776702280797"/>
    <x v="2"/>
    <n v="1"/>
    <x v="8"/>
    <n v="0.18211417428433452"/>
    <n v="2.6442994193118478E-6"/>
    <x v="0"/>
    <s v="Jan-2025"/>
    <n v="202501"/>
  </r>
  <r>
    <s v="0b2ba115-f327-4eb2-8278-57a798864485"/>
    <x v="622"/>
    <x v="8152"/>
    <x v="2"/>
    <x v="1"/>
    <x v="8"/>
    <n v="6"/>
    <n v="777.38"/>
    <n v="0"/>
    <n v="4664.28"/>
    <n v="1338.852594241403"/>
    <x v="2"/>
    <n v="1"/>
    <x v="8"/>
    <n v="0.28704378687415916"/>
    <n v="0"/>
    <x v="1"/>
    <s v="Jan-2025"/>
    <n v="202501"/>
  </r>
  <r>
    <s v="08d78121-0a93-4524-a5d7-dbc481cfc1cb"/>
    <x v="602"/>
    <x v="8153"/>
    <x v="2"/>
    <x v="0"/>
    <x v="4"/>
    <n v="7"/>
    <n v="371.35"/>
    <n v="0.24"/>
    <n v="1975.5820000000001"/>
    <n v="115.0745899389571"/>
    <x v="2"/>
    <n v="1"/>
    <x v="8"/>
    <n v="5.8248450299181249E-2"/>
    <n v="9.2327223066417888E-5"/>
    <x v="0"/>
    <s v="Jan-2025"/>
    <n v="202501"/>
  </r>
  <r>
    <s v="d0dfadc6-1e9c-4023-a586-ae12ce07a4b0"/>
    <x v="602"/>
    <x v="8154"/>
    <x v="3"/>
    <x v="0"/>
    <x v="5"/>
    <n v="2"/>
    <n v="494.07"/>
    <n v="0.22"/>
    <n v="770.74919999999997"/>
    <n v="81.922400806363171"/>
    <x v="2"/>
    <n v="1"/>
    <x v="8"/>
    <n v="0.10628931020150675"/>
    <n v="2.2264051652599835E-4"/>
    <x v="0"/>
    <s v="Jan-2025"/>
    <n v="202501"/>
  </r>
  <r>
    <s v="5fde3864-c50a-450d-a024-3b5961599c5a"/>
    <x v="628"/>
    <x v="8155"/>
    <x v="2"/>
    <x v="2"/>
    <x v="3"/>
    <n v="3"/>
    <n v="463.46"/>
    <n v="0.28999999999999998"/>
    <n v="987.1697999999999"/>
    <n v="179.31610003915131"/>
    <x v="2"/>
    <n v="1"/>
    <x v="8"/>
    <n v="0.18164666305548582"/>
    <n v="2.0857607272831887E-4"/>
    <x v="0"/>
    <s v="Jan-2025"/>
    <n v="202501"/>
  </r>
  <r>
    <s v="7a9ee51b-af25-4b87-b2d8-5540eb13e84e"/>
    <x v="630"/>
    <x v="8156"/>
    <x v="0"/>
    <x v="0"/>
    <x v="4"/>
    <n v="5"/>
    <n v="500.33"/>
    <n v="0.05"/>
    <n v="2376.5675000000001"/>
    <n v="350.82642957877312"/>
    <x v="2"/>
    <n v="1"/>
    <x v="8"/>
    <n v="0.14761896288608387"/>
    <n v="1.9986808706253874E-5"/>
    <x v="0"/>
    <s v="Jan-2025"/>
    <n v="202501"/>
  </r>
  <r>
    <s v="65db55c3-dd04-439f-a8c6-da93cfd7ae22"/>
    <x v="619"/>
    <x v="8157"/>
    <x v="1"/>
    <x v="0"/>
    <x v="4"/>
    <n v="9"/>
    <n v="302.29000000000002"/>
    <n v="0.1"/>
    <n v="2448.549"/>
    <n v="404.54401688874111"/>
    <x v="2"/>
    <n v="1"/>
    <x v="8"/>
    <n v="0.16521785632582445"/>
    <n v="3.6756462705055117E-5"/>
    <x v="0"/>
    <s v="Jan-2025"/>
    <n v="202501"/>
  </r>
  <r>
    <s v="51f98a13-b78c-477a-b51d-c2e4f5c59bbb"/>
    <x v="629"/>
    <x v="8158"/>
    <x v="3"/>
    <x v="1"/>
    <x v="9"/>
    <n v="4"/>
    <n v="947.03"/>
    <n v="0.27"/>
    <n v="2765.3276000000001"/>
    <n v="368.56370504542861"/>
    <x v="2"/>
    <n v="1"/>
    <x v="8"/>
    <n v="0.13328030467183294"/>
    <n v="7.1275461178632146E-5"/>
    <x v="0"/>
    <s v="Jan-2025"/>
    <n v="202501"/>
  </r>
  <r>
    <s v="40709ebc-1443-402f-8340-604e226f487c"/>
    <x v="620"/>
    <x v="8159"/>
    <x v="3"/>
    <x v="1"/>
    <x v="9"/>
    <n v="5"/>
    <n v="133.22"/>
    <n v="0.1"/>
    <n v="599.49"/>
    <n v="138.85618288315291"/>
    <x v="2"/>
    <n v="1"/>
    <x v="8"/>
    <n v="0.23162385174590552"/>
    <n v="1.5012760846719713E-4"/>
    <x v="0"/>
    <s v="Jan-2025"/>
    <n v="202501"/>
  </r>
  <r>
    <s v="50bd6aaa-03ca-4a90-abe6-bfeddcaf8a77"/>
    <x v="618"/>
    <x v="8160"/>
    <x v="3"/>
    <x v="1"/>
    <x v="2"/>
    <n v="6"/>
    <n v="898.36"/>
    <n v="0.18"/>
    <n v="4419.9312"/>
    <n v="330.56616709227637"/>
    <x v="2"/>
    <n v="1"/>
    <x v="8"/>
    <n v="7.4789889736807752E-2"/>
    <n v="3.3394184959259096E-5"/>
    <x v="0"/>
    <s v="Jan-2025"/>
    <n v="202501"/>
  </r>
  <r>
    <s v="5a6edc79-7c8a-4dae-a0a9-c190447d42f3"/>
    <x v="608"/>
    <x v="8161"/>
    <x v="0"/>
    <x v="2"/>
    <x v="2"/>
    <n v="6"/>
    <n v="725.53"/>
    <n v="0.1"/>
    <n v="3917.862000000001"/>
    <n v="468.179399203716"/>
    <x v="2"/>
    <n v="1"/>
    <x v="8"/>
    <n v="0.11949869576920165"/>
    <n v="2.2971712633063645E-5"/>
    <x v="0"/>
    <s v="Jan-2025"/>
    <n v="202501"/>
  </r>
  <r>
    <s v="84c45ddd-c616-4fc2-81cd-bbc89a481a23"/>
    <x v="631"/>
    <x v="8162"/>
    <x v="3"/>
    <x v="1"/>
    <x v="2"/>
    <n v="9"/>
    <n v="365.3"/>
    <n v="0.19"/>
    <n v="2663.0369999999998"/>
    <n v="754.83600288521222"/>
    <x v="2"/>
    <n v="2"/>
    <x v="9"/>
    <n v="0.28344931102542409"/>
    <n v="5.7791160994007963E-5"/>
    <x v="0"/>
    <s v="Feb-2025"/>
    <n v="202502"/>
  </r>
  <r>
    <s v="199bba0b-779c-4ce6-a0d2-a06338f7d3b1"/>
    <x v="632"/>
    <x v="8163"/>
    <x v="3"/>
    <x v="0"/>
    <x v="7"/>
    <n v="1"/>
    <n v="418.9"/>
    <n v="0.25"/>
    <n v="314.17500000000001"/>
    <n v="46.64635539918536"/>
    <x v="2"/>
    <n v="2"/>
    <x v="9"/>
    <n v="0.14847252454582752"/>
    <n v="5.9680114585820008E-4"/>
    <x v="0"/>
    <s v="Feb-2025"/>
    <n v="202502"/>
  </r>
  <r>
    <s v="4cb482fc-8a2a-48f4-ab2f-a8d50e8308a9"/>
    <x v="633"/>
    <x v="8164"/>
    <x v="0"/>
    <x v="2"/>
    <x v="4"/>
    <n v="5"/>
    <n v="844.28"/>
    <n v="0.14000000000000001"/>
    <n v="3630.404"/>
    <n v="202.13747299153309"/>
    <x v="2"/>
    <n v="2"/>
    <x v="9"/>
    <n v="5.5679057479975529E-2"/>
    <n v="3.3164353058227134E-5"/>
    <x v="0"/>
    <s v="Feb-2025"/>
    <n v="202502"/>
  </r>
  <r>
    <s v="20854b14-e22e-4b38-9eb7-ac847055ff89"/>
    <x v="634"/>
    <x v="8165"/>
    <x v="0"/>
    <x v="1"/>
    <x v="6"/>
    <n v="5"/>
    <n v="770.3"/>
    <n v="0.17"/>
    <n v="3196.7449999999999"/>
    <n v="883.20293138906709"/>
    <x v="2"/>
    <n v="2"/>
    <x v="9"/>
    <n v="0.27628194660164235"/>
    <n v="4.413864728028041E-5"/>
    <x v="0"/>
    <s v="Feb-2025"/>
    <n v="202502"/>
  </r>
  <r>
    <s v="33626083-8015-49ef-a625-acab5c0d39f8"/>
    <x v="635"/>
    <x v="8166"/>
    <x v="1"/>
    <x v="1"/>
    <x v="9"/>
    <n v="4"/>
    <n v="932.31"/>
    <n v="0.18"/>
    <n v="3057.9767999999999"/>
    <n v="405.74653893541557"/>
    <x v="2"/>
    <n v="2"/>
    <x v="9"/>
    <n v="0.13268463610823195"/>
    <n v="4.8267207259387974E-5"/>
    <x v="0"/>
    <s v="Feb-2025"/>
    <n v="202502"/>
  </r>
  <r>
    <s v="dba6f201-b7c3-40da-8b20-7cee68b07c31"/>
    <x v="636"/>
    <x v="8167"/>
    <x v="1"/>
    <x v="1"/>
    <x v="8"/>
    <n v="1"/>
    <n v="35.49"/>
    <n v="0.15"/>
    <n v="30.166499999999999"/>
    <n v="3.1709559618049288"/>
    <x v="2"/>
    <n v="2"/>
    <x v="9"/>
    <n v="0.10511514301642315"/>
    <n v="4.2265426880811491E-3"/>
    <x v="0"/>
    <s v="Feb-2025"/>
    <n v="202502"/>
  </r>
  <r>
    <s v="6bbe2cb2-5e03-4baf-8ec0-42256058bf91"/>
    <x v="637"/>
    <x v="8168"/>
    <x v="3"/>
    <x v="1"/>
    <x v="0"/>
    <n v="7"/>
    <n v="80.569999999999993"/>
    <n v="0.05"/>
    <n v="535.79049999999995"/>
    <n v="140.74682470123551"/>
    <x v="2"/>
    <n v="2"/>
    <x v="9"/>
    <n v="0.26269003407345881"/>
    <n v="8.8654054149896273E-5"/>
    <x v="0"/>
    <s v="Feb-2025"/>
    <n v="202502"/>
  </r>
  <r>
    <s v="33502466-d5b7-4c98-87d7-e37e73ddffa6"/>
    <x v="638"/>
    <x v="8169"/>
    <x v="0"/>
    <x v="2"/>
    <x v="3"/>
    <n v="3"/>
    <n v="25.39"/>
    <n v="0.23"/>
    <n v="58.6509"/>
    <n v="5.4182175030353239"/>
    <x v="2"/>
    <n v="2"/>
    <x v="9"/>
    <n v="9.2380807507392457E-2"/>
    <n v="3.019561507155048E-3"/>
    <x v="0"/>
    <s v="Feb-2025"/>
    <n v="202502"/>
  </r>
  <r>
    <s v="4a13d00e-4b8b-47c7-93c8-5d05a4877a8b"/>
    <x v="639"/>
    <x v="8170"/>
    <x v="3"/>
    <x v="1"/>
    <x v="4"/>
    <n v="1"/>
    <n v="528.30999999999995"/>
    <n v="0.28999999999999998"/>
    <n v="375.10009999999988"/>
    <n v="61.54465113211522"/>
    <x v="2"/>
    <n v="2"/>
    <x v="9"/>
    <n v="0.16407527252622764"/>
    <n v="5.4892014158353997E-4"/>
    <x v="0"/>
    <s v="Feb-2025"/>
    <n v="202502"/>
  </r>
  <r>
    <s v="9d3ce6e6-6a99-483d-bc27-6d0a794a4582"/>
    <x v="635"/>
    <x v="8171"/>
    <x v="3"/>
    <x v="1"/>
    <x v="3"/>
    <n v="7"/>
    <n v="605.14"/>
    <n v="0.2"/>
    <n v="3388.7840000000001"/>
    <n v="329.6455850598897"/>
    <x v="2"/>
    <n v="2"/>
    <x v="9"/>
    <n v="9.7275478478383304E-2"/>
    <n v="4.721457608392864E-5"/>
    <x v="0"/>
    <s v="Feb-2025"/>
    <n v="202502"/>
  </r>
  <r>
    <s v="d6440331-7628-4092-8f41-a7efcbe173aa"/>
    <x v="640"/>
    <x v="8172"/>
    <x v="3"/>
    <x v="0"/>
    <x v="7"/>
    <n v="4"/>
    <n v="38.880000000000003"/>
    <n v="7.0000000000000007E-2"/>
    <n v="144.6336"/>
    <n v="33.312165004116693"/>
    <x v="2"/>
    <n v="2"/>
    <x v="9"/>
    <n v="0.23032106650264317"/>
    <n v="4.5010288065843623E-4"/>
    <x v="0"/>
    <s v="Feb-2025"/>
    <n v="202502"/>
  </r>
  <r>
    <s v="632d4f61-4c10-4c49-8705-6c0f77f87b3e"/>
    <x v="641"/>
    <x v="8173"/>
    <x v="0"/>
    <x v="0"/>
    <x v="1"/>
    <n v="6"/>
    <n v="191.32"/>
    <n v="0.28000000000000003"/>
    <n v="826.50239999999997"/>
    <n v="62.392373210781543"/>
    <x v="2"/>
    <n v="2"/>
    <x v="9"/>
    <n v="7.5489645536155184E-2"/>
    <n v="2.4391943689455712E-4"/>
    <x v="0"/>
    <s v="Feb-2025"/>
    <n v="202502"/>
  </r>
  <r>
    <s v="e206b319-23fb-43b0-a74d-1698387e19ba"/>
    <x v="635"/>
    <x v="8174"/>
    <x v="2"/>
    <x v="1"/>
    <x v="8"/>
    <n v="8"/>
    <n v="997"/>
    <n v="0.19"/>
    <n v="6460.56"/>
    <n v="1706.0719049830509"/>
    <x v="2"/>
    <n v="2"/>
    <x v="9"/>
    <n v="0.26407492616476758"/>
    <n v="2.3821464393179538E-5"/>
    <x v="0"/>
    <s v="Feb-2025"/>
    <n v="202502"/>
  </r>
  <r>
    <s v="8fd3dbea-d7a4-419b-ba68-e4b7536aebf4"/>
    <x v="642"/>
    <x v="8175"/>
    <x v="3"/>
    <x v="0"/>
    <x v="3"/>
    <n v="3"/>
    <n v="496.73"/>
    <n v="0.15"/>
    <n v="1266.6614999999999"/>
    <n v="159.29291680545069"/>
    <x v="2"/>
    <n v="2"/>
    <x v="9"/>
    <n v="0.12575807885962484"/>
    <n v="1.0065830531677169E-4"/>
    <x v="0"/>
    <s v="Feb-2025"/>
    <n v="202502"/>
  </r>
  <r>
    <s v="a3b5bd01-8375-40ff-9d3e-9589ea5c931c"/>
    <x v="632"/>
    <x v="8176"/>
    <x v="1"/>
    <x v="0"/>
    <x v="0"/>
    <n v="3"/>
    <n v="679.74"/>
    <n v="0.19"/>
    <n v="1651.7682"/>
    <n v="184.82553285306091"/>
    <x v="2"/>
    <n v="2"/>
    <x v="9"/>
    <n v="0.11189556310205083"/>
    <n v="9.3172879826600364E-5"/>
    <x v="0"/>
    <s v="Feb-2025"/>
    <n v="202502"/>
  </r>
  <r>
    <s v="53a076a1-7610-45f2-889f-95a8f5fc51a7"/>
    <x v="643"/>
    <x v="8177"/>
    <x v="1"/>
    <x v="2"/>
    <x v="8"/>
    <n v="6"/>
    <n v="982.31"/>
    <n v="0.23"/>
    <n v="4538.2721999999994"/>
    <n v="777.87827915501487"/>
    <x v="2"/>
    <n v="2"/>
    <x v="9"/>
    <n v="0.17140405971131811"/>
    <n v="3.9023661912566643E-5"/>
    <x v="0"/>
    <s v="Feb-2025"/>
    <n v="202502"/>
  </r>
  <r>
    <s v="6a6e5c2f-ea0b-4011-bff8-d13a61091a5a"/>
    <x v="644"/>
    <x v="8178"/>
    <x v="1"/>
    <x v="0"/>
    <x v="0"/>
    <n v="3"/>
    <n v="467.61"/>
    <n v="0.1"/>
    <n v="1262.547"/>
    <n v="262.97474451708769"/>
    <x v="2"/>
    <n v="2"/>
    <x v="9"/>
    <n v="0.20828907321239343"/>
    <n v="7.1284474954199739E-5"/>
    <x v="0"/>
    <s v="Feb-2025"/>
    <n v="202502"/>
  </r>
  <r>
    <s v="392139c8-fb69-4c4a-82d1-fb5ce807bf4b"/>
    <x v="642"/>
    <x v="8179"/>
    <x v="1"/>
    <x v="2"/>
    <x v="8"/>
    <n v="1"/>
    <n v="727.92"/>
    <n v="0.02"/>
    <n v="713.36159999999995"/>
    <n v="134.51603304138061"/>
    <x v="2"/>
    <n v="2"/>
    <x v="9"/>
    <n v="0.1885664059312705"/>
    <n v="2.7475546763380594E-5"/>
    <x v="0"/>
    <s v="Feb-2025"/>
    <n v="202502"/>
  </r>
  <r>
    <s v="8057e4dd-37e8-40fe-ab8b-df2070290ed0"/>
    <x v="639"/>
    <x v="8180"/>
    <x v="1"/>
    <x v="1"/>
    <x v="2"/>
    <n v="1"/>
    <n v="644.08000000000004"/>
    <n v="0.08"/>
    <n v="592.55360000000007"/>
    <n v="83.930087527997813"/>
    <x v="2"/>
    <n v="2"/>
    <x v="9"/>
    <n v="0.14164134270384621"/>
    <n v="1.2420817289777666E-4"/>
    <x v="0"/>
    <s v="Feb-2025"/>
    <n v="202502"/>
  </r>
  <r>
    <s v="488e4ff0-5158-48b3-840b-45725dd69ae9"/>
    <x v="636"/>
    <x v="8181"/>
    <x v="3"/>
    <x v="2"/>
    <x v="5"/>
    <n v="4"/>
    <n v="384.13"/>
    <n v="0.23"/>
    <n v="1183.1204"/>
    <n v="97.244841252463331"/>
    <x v="2"/>
    <n v="2"/>
    <x v="9"/>
    <n v="8.2193529291239784E-2"/>
    <n v="1.4968890740114024E-4"/>
    <x v="0"/>
    <s v="Feb-2025"/>
    <n v="202502"/>
  </r>
  <r>
    <s v="69254163-756b-4797-974f-7831073253f8"/>
    <x v="645"/>
    <x v="8182"/>
    <x v="3"/>
    <x v="2"/>
    <x v="1"/>
    <n v="4"/>
    <n v="262.58"/>
    <n v="0.13"/>
    <n v="913.77839999999992"/>
    <n v="245.53673187091769"/>
    <x v="2"/>
    <n v="2"/>
    <x v="9"/>
    <n v="0.26870489811415732"/>
    <n v="1.2377180287912257E-4"/>
    <x v="0"/>
    <s v="Feb-2025"/>
    <n v="202502"/>
  </r>
  <r>
    <s v="a56bb9c8-d280-413e-904a-ff12668f433b"/>
    <x v="642"/>
    <x v="8183"/>
    <x v="1"/>
    <x v="1"/>
    <x v="8"/>
    <n v="1"/>
    <n v="825.73"/>
    <n v="0.06"/>
    <n v="776.18619999999999"/>
    <n v="220.55337245358001"/>
    <x v="2"/>
    <n v="2"/>
    <x v="9"/>
    <n v="0.2841500820983161"/>
    <n v="7.266297700216777E-5"/>
    <x v="0"/>
    <s v="Feb-2025"/>
    <n v="202502"/>
  </r>
  <r>
    <s v="4fdae704-5e47-4fdc-ae6b-495c186f732b"/>
    <x v="631"/>
    <x v="8184"/>
    <x v="0"/>
    <x v="1"/>
    <x v="5"/>
    <n v="7"/>
    <n v="208.23"/>
    <n v="0.12"/>
    <n v="1282.6967999999999"/>
    <n v="383.7635702048583"/>
    <x v="2"/>
    <n v="2"/>
    <x v="9"/>
    <n v="0.29918494394377404"/>
    <n v="8.2326548253648099E-5"/>
    <x v="0"/>
    <s v="Feb-2025"/>
    <n v="202502"/>
  </r>
  <r>
    <s v="b33c201e-83f2-4b1c-a58a-458c83bbf4cd"/>
    <x v="646"/>
    <x v="8185"/>
    <x v="0"/>
    <x v="0"/>
    <x v="7"/>
    <n v="8"/>
    <n v="614.19000000000005"/>
    <n v="0.28000000000000003"/>
    <n v="3537.7343999999998"/>
    <n v="685.44645529995319"/>
    <x v="2"/>
    <n v="2"/>
    <x v="9"/>
    <n v="0.193752944059326"/>
    <n v="5.6985623341311318E-5"/>
    <x v="0"/>
    <s v="Feb-2025"/>
    <n v="202502"/>
  </r>
  <r>
    <s v="e8c7a5f6-5f89-46b6-99fd-1c3b0ac624e2"/>
    <x v="631"/>
    <x v="8186"/>
    <x v="0"/>
    <x v="0"/>
    <x v="5"/>
    <n v="6"/>
    <n v="11.9"/>
    <n v="0.26"/>
    <n v="52.836000000000013"/>
    <n v="12.36633481460664"/>
    <x v="2"/>
    <n v="2"/>
    <x v="9"/>
    <n v="0.23405130620422887"/>
    <n v="3.6414565826330529E-3"/>
    <x v="0"/>
    <s v="Feb-2025"/>
    <n v="202502"/>
  </r>
  <r>
    <s v="92af67f5-2301-4828-9090-9b0cd296e23f"/>
    <x v="647"/>
    <x v="8187"/>
    <x v="1"/>
    <x v="1"/>
    <x v="4"/>
    <n v="7"/>
    <n v="472.04"/>
    <n v="0.17"/>
    <n v="2742.5524"/>
    <n v="170.5873238867525"/>
    <x v="2"/>
    <n v="2"/>
    <x v="9"/>
    <n v="6.2200205869084764E-2"/>
    <n v="5.1448424467660123E-5"/>
    <x v="0"/>
    <s v="Feb-2025"/>
    <n v="202502"/>
  </r>
  <r>
    <s v="f7ef6f2e-30ec-48ee-88ff-d7d4ce323252"/>
    <x v="648"/>
    <x v="8188"/>
    <x v="3"/>
    <x v="1"/>
    <x v="9"/>
    <n v="4"/>
    <n v="452.19"/>
    <n v="0.27"/>
    <n v="1320.3948"/>
    <n v="303.66129543097469"/>
    <x v="2"/>
    <n v="2"/>
    <x v="9"/>
    <n v="0.22997765170763676"/>
    <n v="1.4927353546075766E-4"/>
    <x v="0"/>
    <s v="Feb-2025"/>
    <n v="202502"/>
  </r>
  <r>
    <s v="ebabaffc-8047-41b2-9bee-06342fa7b3f6"/>
    <x v="649"/>
    <x v="8189"/>
    <x v="0"/>
    <x v="1"/>
    <x v="1"/>
    <n v="2"/>
    <n v="270.75"/>
    <n v="0.3"/>
    <n v="379.05"/>
    <n v="40.546056683195737"/>
    <x v="2"/>
    <n v="2"/>
    <x v="9"/>
    <n v="0.10696756808652087"/>
    <n v="5.5401662049861489E-4"/>
    <x v="0"/>
    <s v="Feb-2025"/>
    <n v="202502"/>
  </r>
  <r>
    <s v="343fa4ca-5887-4616-a1ae-6eb4b4fb08f8"/>
    <x v="650"/>
    <x v="8190"/>
    <x v="2"/>
    <x v="1"/>
    <x v="2"/>
    <n v="9"/>
    <n v="774.48"/>
    <n v="0.22"/>
    <n v="5436.8495999999996"/>
    <n v="1095.1304546482629"/>
    <x v="2"/>
    <n v="2"/>
    <x v="9"/>
    <n v="0.20142739549908883"/>
    <n v="3.1562395987558682E-5"/>
    <x v="0"/>
    <s v="Feb-2025"/>
    <n v="202502"/>
  </r>
  <r>
    <s v="bba38281-7a71-4fba-ad3d-cddbf2a0e7d6"/>
    <x v="651"/>
    <x v="8191"/>
    <x v="2"/>
    <x v="2"/>
    <x v="3"/>
    <n v="1"/>
    <n v="990.93"/>
    <n v="0.04"/>
    <n v="951.29279999999994"/>
    <n v="263.4828473762264"/>
    <x v="2"/>
    <n v="2"/>
    <x v="9"/>
    <n v="0.27697344852838834"/>
    <n v="4.0366120714883998E-5"/>
    <x v="0"/>
    <s v="Feb-2025"/>
    <n v="202502"/>
  </r>
  <r>
    <s v="c2e1adcc-4147-4efa-bed0-09c1c0cf7926"/>
    <x v="632"/>
    <x v="8192"/>
    <x v="2"/>
    <x v="2"/>
    <x v="4"/>
    <n v="7"/>
    <n v="456.6"/>
    <n v="0.04"/>
    <n v="3068.3519999999999"/>
    <n v="768.34614569687665"/>
    <x v="2"/>
    <n v="2"/>
    <x v="9"/>
    <n v="0.25041003955767677"/>
    <n v="1.2514861397910018E-5"/>
    <x v="0"/>
    <s v="Feb-2025"/>
    <n v="202502"/>
  </r>
  <r>
    <s v="ad12d2f1-a1cd-44ad-8cb3-4d9d694fb7d1"/>
    <x v="651"/>
    <x v="8193"/>
    <x v="0"/>
    <x v="0"/>
    <x v="9"/>
    <n v="3"/>
    <n v="949.82"/>
    <n v="0.21"/>
    <n v="2251.0734000000002"/>
    <n v="270.52427723352099"/>
    <x v="2"/>
    <n v="2"/>
    <x v="9"/>
    <n v="0.12017568029257551"/>
    <n v="7.3698174390937222E-5"/>
    <x v="0"/>
    <s v="Feb-2025"/>
    <n v="202502"/>
  </r>
  <r>
    <s v="17c55497-ac4e-42b7-83fd-819eec1a3a90"/>
    <x v="652"/>
    <x v="8194"/>
    <x v="3"/>
    <x v="2"/>
    <x v="7"/>
    <n v="2"/>
    <n v="255.68"/>
    <n v="0.11"/>
    <n v="455.11040000000003"/>
    <n v="64.519489126035083"/>
    <x v="2"/>
    <n v="2"/>
    <x v="9"/>
    <n v="0.14176667710963115"/>
    <n v="2.1511264080100123E-4"/>
    <x v="0"/>
    <s v="Feb-2025"/>
    <n v="202502"/>
  </r>
  <r>
    <s v="d4782f9b-1c73-4366-a32e-23135bbd510e"/>
    <x v="641"/>
    <x v="8195"/>
    <x v="3"/>
    <x v="2"/>
    <x v="5"/>
    <n v="5"/>
    <n v="57.82"/>
    <n v="0.09"/>
    <n v="263.08100000000002"/>
    <n v="17.628202610212139"/>
    <x v="2"/>
    <n v="2"/>
    <x v="9"/>
    <n v="6.7006749290948936E-2"/>
    <n v="3.1131096506399164E-4"/>
    <x v="0"/>
    <s v="Feb-2025"/>
    <n v="202502"/>
  </r>
  <r>
    <s v="e76241f5-c699-41c8-8296-c900a20f4176"/>
    <x v="633"/>
    <x v="8196"/>
    <x v="3"/>
    <x v="2"/>
    <x v="5"/>
    <n v="1"/>
    <n v="477.76"/>
    <n v="0.28999999999999998"/>
    <n v="339.20960000000002"/>
    <n v="82.543002109532907"/>
    <x v="2"/>
    <n v="2"/>
    <x v="9"/>
    <n v="0.2433392277504319"/>
    <n v="6.0699933020763564E-4"/>
    <x v="0"/>
    <s v="Feb-2025"/>
    <n v="202502"/>
  </r>
  <r>
    <s v="f17f15af-9616-4947-8d80-2cff08d73b44"/>
    <x v="635"/>
    <x v="8197"/>
    <x v="0"/>
    <x v="0"/>
    <x v="6"/>
    <n v="4"/>
    <n v="323.38"/>
    <n v="0.28999999999999998"/>
    <n v="918.39919999999995"/>
    <n v="274.87120293687252"/>
    <x v="2"/>
    <n v="2"/>
    <x v="9"/>
    <n v="0.29929381791368342"/>
    <n v="2.2419444616240955E-4"/>
    <x v="0"/>
    <s v="Feb-2025"/>
    <n v="202502"/>
  </r>
  <r>
    <s v="956c4e1e-05fc-4082-a829-df3530cbc83d"/>
    <x v="640"/>
    <x v="8198"/>
    <x v="2"/>
    <x v="2"/>
    <x v="7"/>
    <n v="8"/>
    <n v="864.11"/>
    <n v="0.21"/>
    <n v="5461.1752000000006"/>
    <n v="1414.134447552731"/>
    <x v="2"/>
    <n v="2"/>
    <x v="9"/>
    <n v="0.25894324861665868"/>
    <n v="3.0378076865213917E-5"/>
    <x v="0"/>
    <s v="Feb-2025"/>
    <n v="202502"/>
  </r>
  <r>
    <s v="4a954740-9b15-4434-b8e5-c22f81d93b8e"/>
    <x v="643"/>
    <x v="7928"/>
    <x v="1"/>
    <x v="0"/>
    <x v="0"/>
    <n v="7"/>
    <n v="403.03"/>
    <n v="0.12"/>
    <n v="2482.6648"/>
    <n v="343.80024310660508"/>
    <x v="2"/>
    <n v="2"/>
    <x v="9"/>
    <n v="0.13848033093577719"/>
    <n v="4.2534940681480637E-5"/>
    <x v="0"/>
    <s v="Feb-2025"/>
    <n v="202502"/>
  </r>
  <r>
    <s v="9d71b729-f82b-4dfd-b04e-f8b3b12b869d"/>
    <x v="638"/>
    <x v="8199"/>
    <x v="0"/>
    <x v="2"/>
    <x v="5"/>
    <n v="1"/>
    <n v="424.3"/>
    <n v="0.19"/>
    <n v="343.68299999999999"/>
    <n v="68.989862555354136"/>
    <x v="2"/>
    <n v="2"/>
    <x v="9"/>
    <n v="0.20073690742735059"/>
    <n v="4.47796370492576E-4"/>
    <x v="0"/>
    <s v="Feb-2025"/>
    <n v="202502"/>
  </r>
  <r>
    <s v="713ba34a-8a53-4b58-8375-887e4c124514"/>
    <x v="639"/>
    <x v="8200"/>
    <x v="3"/>
    <x v="2"/>
    <x v="5"/>
    <n v="3"/>
    <n v="674.76"/>
    <n v="0"/>
    <n v="2024.28"/>
    <n v="203.68336488064801"/>
    <x v="2"/>
    <n v="2"/>
    <x v="9"/>
    <n v="0.10062015377351355"/>
    <n v="0"/>
    <x v="1"/>
    <s v="Feb-2025"/>
    <n v="202502"/>
  </r>
  <r>
    <s v="5dede0d0-4e05-4523-aa1f-565c29e11b19"/>
    <x v="653"/>
    <x v="8201"/>
    <x v="1"/>
    <x v="0"/>
    <x v="6"/>
    <n v="1"/>
    <n v="326.81"/>
    <n v="0.06"/>
    <n v="307.20139999999998"/>
    <n v="23.379216820243141"/>
    <x v="2"/>
    <n v="2"/>
    <x v="9"/>
    <n v="7.6103874592508836E-2"/>
    <n v="1.835929133135461E-4"/>
    <x v="0"/>
    <s v="Feb-2025"/>
    <n v="202502"/>
  </r>
  <r>
    <s v="ed4e1c27-7afe-42fe-830b-a9b2a75222a2"/>
    <x v="652"/>
    <x v="8202"/>
    <x v="1"/>
    <x v="0"/>
    <x v="6"/>
    <n v="4"/>
    <n v="862.72"/>
    <n v="0.23"/>
    <n v="2657.1776"/>
    <n v="591.18860024038588"/>
    <x v="2"/>
    <n v="2"/>
    <x v="9"/>
    <n v="0.22248742434091942"/>
    <n v="6.6649666172106822E-5"/>
    <x v="0"/>
    <s v="Feb-2025"/>
    <n v="202502"/>
  </r>
  <r>
    <s v="906089c8-9e6d-4d54-b810-94f2ca4a8128"/>
    <x v="645"/>
    <x v="8203"/>
    <x v="1"/>
    <x v="2"/>
    <x v="7"/>
    <n v="3"/>
    <n v="357.87"/>
    <n v="0.13"/>
    <n v="934.04070000000013"/>
    <n v="170.32254844020281"/>
    <x v="2"/>
    <n v="2"/>
    <x v="9"/>
    <n v="0.18235024281083553"/>
    <n v="1.2108680060729686E-4"/>
    <x v="0"/>
    <s v="Feb-2025"/>
    <n v="202502"/>
  </r>
  <r>
    <s v="8632bce4-36ad-415f-b4b5-241dccbbd540"/>
    <x v="640"/>
    <x v="3059"/>
    <x v="3"/>
    <x v="1"/>
    <x v="3"/>
    <n v="5"/>
    <n v="142.47"/>
    <n v="0"/>
    <n v="712.35"/>
    <n v="59.417825386630923"/>
    <x v="2"/>
    <n v="2"/>
    <x v="9"/>
    <n v="8.3410999349520495E-2"/>
    <n v="0"/>
    <x v="1"/>
    <s v="Feb-2025"/>
    <n v="202502"/>
  </r>
  <r>
    <s v="ac64e4a9-5f79-4668-8941-6a0eed5c5879"/>
    <x v="654"/>
    <x v="8204"/>
    <x v="1"/>
    <x v="2"/>
    <x v="3"/>
    <n v="7"/>
    <n v="889.36"/>
    <n v="0.18"/>
    <n v="5104.9264000000012"/>
    <n v="807.90032917563826"/>
    <x v="2"/>
    <n v="2"/>
    <x v="9"/>
    <n v="0.15825895730360345"/>
    <n v="2.8913247407445478E-5"/>
    <x v="0"/>
    <s v="Feb-2025"/>
    <n v="202502"/>
  </r>
  <r>
    <s v="74f241ec-9830-4082-94d6-5920320406a7"/>
    <x v="652"/>
    <x v="8205"/>
    <x v="0"/>
    <x v="2"/>
    <x v="9"/>
    <n v="7"/>
    <n v="885.85"/>
    <n v="0.16"/>
    <n v="5208.7979999999998"/>
    <n v="696.89872944325191"/>
    <x v="2"/>
    <n v="2"/>
    <x v="9"/>
    <n v="0.13379261961075317"/>
    <n v="2.5802498004338046E-5"/>
    <x v="0"/>
    <s v="Feb-2025"/>
    <n v="202502"/>
  </r>
  <r>
    <s v="6494ce7c-4fc1-47fc-ba47-e99fdf1baa3d"/>
    <x v="643"/>
    <x v="8206"/>
    <x v="2"/>
    <x v="2"/>
    <x v="9"/>
    <n v="9"/>
    <n v="730.71"/>
    <n v="0.05"/>
    <n v="6247.5704999999998"/>
    <n v="1816.3292143109859"/>
    <x v="2"/>
    <n v="2"/>
    <x v="9"/>
    <n v="0.29072568517810016"/>
    <n v="7.6029554208311853E-6"/>
    <x v="0"/>
    <s v="Feb-2025"/>
    <n v="202502"/>
  </r>
  <r>
    <s v="9d1dfb39-1464-4f49-ac0b-ef47470fde36"/>
    <x v="651"/>
    <x v="8207"/>
    <x v="2"/>
    <x v="1"/>
    <x v="1"/>
    <n v="2"/>
    <n v="264.5"/>
    <n v="7.0000000000000007E-2"/>
    <n v="491.97"/>
    <n v="140.84338869402029"/>
    <x v="2"/>
    <n v="2"/>
    <x v="9"/>
    <n v="0.28628450656344956"/>
    <n v="1.3232514177693763E-4"/>
    <x v="0"/>
    <s v="Feb-2025"/>
    <n v="202502"/>
  </r>
  <r>
    <s v="16692332-21fe-4d24-9bd2-2187bda3ba48"/>
    <x v="654"/>
    <x v="8208"/>
    <x v="2"/>
    <x v="2"/>
    <x v="1"/>
    <n v="4"/>
    <n v="946.45"/>
    <n v="0.08"/>
    <n v="3482.9360000000001"/>
    <n v="899.39506212002232"/>
    <x v="2"/>
    <n v="2"/>
    <x v="9"/>
    <n v="0.25822899476763922"/>
    <n v="2.1131597020444819E-5"/>
    <x v="0"/>
    <s v="Feb-2025"/>
    <n v="202502"/>
  </r>
  <r>
    <s v="44155edb-7034-4570-8881-96f80a7fdb7f"/>
    <x v="647"/>
    <x v="8209"/>
    <x v="0"/>
    <x v="1"/>
    <x v="3"/>
    <n v="7"/>
    <n v="746.01"/>
    <n v="0.26"/>
    <n v="3864.3317999999999"/>
    <n v="272.56507571834732"/>
    <x v="2"/>
    <n v="2"/>
    <x v="9"/>
    <n v="7.0533559183077216E-2"/>
    <n v="4.9788685329763871E-5"/>
    <x v="0"/>
    <s v="Feb-2025"/>
    <n v="202502"/>
  </r>
  <r>
    <s v="58cab6e8-7ee6-4c94-8312-5b0c07c1e7ed"/>
    <x v="654"/>
    <x v="8210"/>
    <x v="0"/>
    <x v="0"/>
    <x v="7"/>
    <n v="2"/>
    <n v="660.01"/>
    <n v="0.24"/>
    <n v="1003.2152"/>
    <n v="227.04498876508339"/>
    <x v="2"/>
    <n v="2"/>
    <x v="9"/>
    <n v="0.22631733327513717"/>
    <n v="1.8181542703898425E-4"/>
    <x v="0"/>
    <s v="Feb-2025"/>
    <n v="202502"/>
  </r>
  <r>
    <s v="ba97886d-2e64-4e08-ad7b-fc397526c0e5"/>
    <x v="645"/>
    <x v="8211"/>
    <x v="3"/>
    <x v="0"/>
    <x v="1"/>
    <n v="5"/>
    <n v="168.56"/>
    <n v="0.09"/>
    <n v="766.94799999999998"/>
    <n v="180.6313289001028"/>
    <x v="2"/>
    <n v="2"/>
    <x v="9"/>
    <n v="0.23551965570039013"/>
    <n v="1.0678690080683436E-4"/>
    <x v="0"/>
    <s v="Feb-2025"/>
    <n v="202502"/>
  </r>
  <r>
    <s v="bceee71f-b1ee-45cb-9f75-59fecc0119c2"/>
    <x v="642"/>
    <x v="8212"/>
    <x v="3"/>
    <x v="0"/>
    <x v="3"/>
    <n v="7"/>
    <n v="987.62"/>
    <n v="7.0000000000000007E-2"/>
    <n v="6429.4061999999994"/>
    <n v="1732.487738867376"/>
    <x v="2"/>
    <n v="2"/>
    <x v="9"/>
    <n v="0.26946310203069396"/>
    <n v="1.0125351855976996E-5"/>
    <x v="0"/>
    <s v="Feb-2025"/>
    <n v="202502"/>
  </r>
  <r>
    <s v="1961de46-a009-44c9-a179-d92742836f5b"/>
    <x v="634"/>
    <x v="8213"/>
    <x v="3"/>
    <x v="0"/>
    <x v="8"/>
    <n v="7"/>
    <n v="742.33"/>
    <n v="0.19"/>
    <n v="4209.0111000000006"/>
    <n v="1161.5836216979701"/>
    <x v="2"/>
    <n v="2"/>
    <x v="9"/>
    <n v="0.27597542370414985"/>
    <n v="3.6564408205053199E-5"/>
    <x v="0"/>
    <s v="Feb-2025"/>
    <n v="202502"/>
  </r>
  <r>
    <s v="4e004623-e601-49ba-a107-0bc02ebce798"/>
    <x v="651"/>
    <x v="8214"/>
    <x v="1"/>
    <x v="1"/>
    <x v="9"/>
    <n v="3"/>
    <n v="174.51"/>
    <n v="0.19"/>
    <n v="424.05930000000001"/>
    <n v="88.505802864256211"/>
    <x v="2"/>
    <n v="2"/>
    <x v="9"/>
    <n v="0.2087109111019525"/>
    <n v="3.629209405382691E-4"/>
    <x v="0"/>
    <s v="Feb-2025"/>
    <n v="202502"/>
  </r>
  <r>
    <s v="ca713dbf-b4f4-4c05-8418-6aa97a534c32"/>
    <x v="642"/>
    <x v="8215"/>
    <x v="0"/>
    <x v="1"/>
    <x v="5"/>
    <n v="3"/>
    <n v="994.37"/>
    <n v="0.02"/>
    <n v="2923.4477999999999"/>
    <n v="796.29659173765072"/>
    <x v="2"/>
    <n v="2"/>
    <x v="9"/>
    <n v="0.27238269543846505"/>
    <n v="6.7044125090928595E-6"/>
    <x v="0"/>
    <s v="Feb-2025"/>
    <n v="202502"/>
  </r>
  <r>
    <s v="af0cda65-8547-4cd2-b8a8-eb2d5b9c991a"/>
    <x v="631"/>
    <x v="8216"/>
    <x v="2"/>
    <x v="0"/>
    <x v="7"/>
    <n v="2"/>
    <n v="305.54000000000002"/>
    <n v="0.21"/>
    <n v="482.75319999999999"/>
    <n v="65.828617547796227"/>
    <x v="2"/>
    <n v="2"/>
    <x v="9"/>
    <n v="0.13636081034324832"/>
    <n v="3.4365385874189955E-4"/>
    <x v="0"/>
    <s v="Feb-2025"/>
    <n v="202502"/>
  </r>
  <r>
    <s v="502c2dde-8006-4bf2-b6b6-959204c8849a"/>
    <x v="649"/>
    <x v="8217"/>
    <x v="2"/>
    <x v="0"/>
    <x v="8"/>
    <n v="9"/>
    <n v="335.82"/>
    <n v="0.12"/>
    <n v="2659.6943999999999"/>
    <n v="176.54657977703769"/>
    <x v="2"/>
    <n v="2"/>
    <x v="9"/>
    <n v="6.637852069660248E-2"/>
    <n v="3.9703809580529252E-5"/>
    <x v="0"/>
    <s v="Feb-2025"/>
    <n v="202502"/>
  </r>
  <r>
    <s v="bb25d465-e864-47ac-a5a0-e734bae925a3"/>
    <x v="645"/>
    <x v="8218"/>
    <x v="0"/>
    <x v="0"/>
    <x v="7"/>
    <n v="8"/>
    <n v="671.8"/>
    <n v="0.05"/>
    <n v="5105.6799999999994"/>
    <n v="822.64975299847856"/>
    <x v="2"/>
    <n v="2"/>
    <x v="9"/>
    <n v="0.16112442475801042"/>
    <n v="9.3033640964572808E-6"/>
    <x v="0"/>
    <s v="Feb-2025"/>
    <n v="202502"/>
  </r>
  <r>
    <s v="83b1ba6f-5483-4846-b682-ddbb39309c30"/>
    <x v="632"/>
    <x v="8219"/>
    <x v="0"/>
    <x v="0"/>
    <x v="2"/>
    <n v="9"/>
    <n v="597.94000000000005"/>
    <n v="0.12"/>
    <n v="4735.6848000000009"/>
    <n v="895.16539898329961"/>
    <x v="2"/>
    <n v="2"/>
    <x v="9"/>
    <n v="0.18902554472867356"/>
    <n v="2.2298781371598038E-5"/>
    <x v="0"/>
    <s v="Feb-2025"/>
    <n v="202502"/>
  </r>
  <r>
    <s v="1da01a3f-b635-4a33-a7a0-82a88e2da217"/>
    <x v="651"/>
    <x v="8220"/>
    <x v="1"/>
    <x v="2"/>
    <x v="6"/>
    <n v="2"/>
    <n v="733.28"/>
    <n v="0.23"/>
    <n v="1129.2511999999999"/>
    <n v="208.77113268319579"/>
    <x v="2"/>
    <n v="2"/>
    <x v="9"/>
    <n v="0.18487572356194601"/>
    <n v="1.568295876063714E-4"/>
    <x v="0"/>
    <s v="Feb-2025"/>
    <n v="202502"/>
  </r>
  <r>
    <s v="b8e10f9d-c9c4-4ad7-9e32-3f13af94e8d6"/>
    <x v="655"/>
    <x v="8221"/>
    <x v="3"/>
    <x v="0"/>
    <x v="5"/>
    <n v="6"/>
    <n v="51.76"/>
    <n v="0.1"/>
    <n v="279.50400000000002"/>
    <n v="27.121989997314369"/>
    <x v="2"/>
    <n v="2"/>
    <x v="9"/>
    <n v="9.7036142585846238E-2"/>
    <n v="3.2199896960329727E-4"/>
    <x v="0"/>
    <s v="Feb-2025"/>
    <n v="202502"/>
  </r>
  <r>
    <s v="b8ff65c8-e40c-4710-abcd-74515e5924f8"/>
    <x v="652"/>
    <x v="653"/>
    <x v="2"/>
    <x v="0"/>
    <x v="2"/>
    <n v="3"/>
    <n v="463.41"/>
    <n v="0.11"/>
    <n v="1237.3046999999999"/>
    <n v="321.47682923687671"/>
    <x v="2"/>
    <n v="2"/>
    <x v="9"/>
    <n v="0.25982026031007294"/>
    <n v="7.9123598253526397E-5"/>
    <x v="0"/>
    <s v="Feb-2025"/>
    <n v="202502"/>
  </r>
  <r>
    <s v="cabb2459-7c56-4bc1-a3b1-48edef185ba8"/>
    <x v="640"/>
    <x v="8222"/>
    <x v="3"/>
    <x v="1"/>
    <x v="2"/>
    <n v="2"/>
    <n v="735.27"/>
    <n v="0.28999999999999998"/>
    <n v="1044.0834"/>
    <n v="260.0033307968236"/>
    <x v="2"/>
    <n v="2"/>
    <x v="9"/>
    <n v="0.2490254426004892"/>
    <n v="1.972064683721626E-4"/>
    <x v="0"/>
    <s v="Feb-2025"/>
    <n v="202502"/>
  </r>
  <r>
    <s v="0a9ce14f-b842-48fd-aafd-28d99a79a901"/>
    <x v="649"/>
    <x v="8223"/>
    <x v="2"/>
    <x v="0"/>
    <x v="2"/>
    <n v="7"/>
    <n v="128.29"/>
    <n v="0.13"/>
    <n v="781.28609999999992"/>
    <n v="80.274321521990359"/>
    <x v="2"/>
    <n v="2"/>
    <x v="9"/>
    <n v="0.10274638384324304"/>
    <n v="1.4476131086934736E-4"/>
    <x v="0"/>
    <s v="Feb-2025"/>
    <n v="202502"/>
  </r>
  <r>
    <s v="be2b6fb5-7849-4b86-82bd-5a07a45a43ac"/>
    <x v="655"/>
    <x v="3658"/>
    <x v="1"/>
    <x v="2"/>
    <x v="8"/>
    <n v="5"/>
    <n v="438.04"/>
    <n v="0.03"/>
    <n v="2124.4940000000001"/>
    <n v="199.79528330079529"/>
    <x v="2"/>
    <n v="2"/>
    <x v="9"/>
    <n v="9.4043703253949076E-2"/>
    <n v="1.3697379234773079E-5"/>
    <x v="0"/>
    <s v="Feb-2025"/>
    <n v="202502"/>
  </r>
  <r>
    <s v="e1dd920f-cf8d-450e-8921-101d18efefbb"/>
    <x v="631"/>
    <x v="8224"/>
    <x v="3"/>
    <x v="1"/>
    <x v="1"/>
    <n v="3"/>
    <n v="72.239999999999995"/>
    <n v="0.01"/>
    <n v="214.55279999999999"/>
    <n v="41.028939412057262"/>
    <x v="2"/>
    <n v="2"/>
    <x v="9"/>
    <n v="0.19123003480754977"/>
    <n v="4.6142488002953124E-5"/>
    <x v="0"/>
    <s v="Feb-2025"/>
    <n v="202502"/>
  </r>
  <r>
    <s v="4df5669c-35ba-4bae-b1f5-a6706ac6a77e"/>
    <x v="635"/>
    <x v="8225"/>
    <x v="1"/>
    <x v="2"/>
    <x v="1"/>
    <n v="1"/>
    <n v="213.01"/>
    <n v="0.25"/>
    <n v="159.75749999999999"/>
    <n v="29.478615520908949"/>
    <x v="2"/>
    <n v="2"/>
    <x v="9"/>
    <n v="0.18452101166398416"/>
    <n v="1.1736538190695272E-3"/>
    <x v="0"/>
    <s v="Feb-2025"/>
    <n v="202502"/>
  </r>
  <r>
    <s v="8fd5b750-7dc1-48f2-a736-cb34c37c949e"/>
    <x v="656"/>
    <x v="8026"/>
    <x v="1"/>
    <x v="1"/>
    <x v="3"/>
    <n v="6"/>
    <n v="697.92"/>
    <n v="0.24"/>
    <n v="3182.5151999999998"/>
    <n v="510.54117132172553"/>
    <x v="2"/>
    <n v="2"/>
    <x v="9"/>
    <n v="0.16042065449419551"/>
    <n v="5.731315910132967E-5"/>
    <x v="0"/>
    <s v="Feb-2025"/>
    <n v="202502"/>
  </r>
  <r>
    <s v="ec69799c-64d4-498c-8644-23746a42c1d3"/>
    <x v="634"/>
    <x v="8226"/>
    <x v="2"/>
    <x v="0"/>
    <x v="0"/>
    <n v="5"/>
    <n v="984.77"/>
    <n v="0.09"/>
    <n v="4480.7035000000014"/>
    <n v="969.61980797958097"/>
    <x v="2"/>
    <n v="2"/>
    <x v="9"/>
    <n v="0.21639901144531895"/>
    <n v="1.8278379723184093E-5"/>
    <x v="0"/>
    <s v="Feb-2025"/>
    <n v="202502"/>
  </r>
  <r>
    <s v="5281b183-6793-44ee-ad7f-d7d39ad7da3f"/>
    <x v="644"/>
    <x v="8227"/>
    <x v="2"/>
    <x v="2"/>
    <x v="4"/>
    <n v="3"/>
    <n v="989.64"/>
    <n v="0.02"/>
    <n v="2909.5416"/>
    <n v="228.06124887443849"/>
    <x v="2"/>
    <n v="2"/>
    <x v="9"/>
    <n v="7.8383910673227183E-2"/>
    <n v="6.736456354499279E-6"/>
    <x v="0"/>
    <s v="Feb-2025"/>
    <n v="202502"/>
  </r>
  <r>
    <s v="de3c4847-c251-4ba4-91c9-02e1a300e5a4"/>
    <x v="632"/>
    <x v="8228"/>
    <x v="2"/>
    <x v="1"/>
    <x v="3"/>
    <n v="4"/>
    <n v="485.31"/>
    <n v="0.19"/>
    <n v="1572.4043999999999"/>
    <n v="246.05300381637841"/>
    <x v="2"/>
    <n v="2"/>
    <x v="9"/>
    <n v="0.15648201176260917"/>
    <n v="9.7875584677834787E-5"/>
    <x v="0"/>
    <s v="Feb-2025"/>
    <n v="202502"/>
  </r>
  <r>
    <s v="70d039e8-d60f-4021-a023-5daf320061e1"/>
    <x v="652"/>
    <x v="8229"/>
    <x v="0"/>
    <x v="0"/>
    <x v="0"/>
    <n v="5"/>
    <n v="838.43"/>
    <n v="0.2"/>
    <n v="3353.72"/>
    <n v="980.11691865983687"/>
    <x v="2"/>
    <n v="2"/>
    <x v="9"/>
    <n v="0.29224768873365603"/>
    <n v="4.7708216547594917E-5"/>
    <x v="0"/>
    <s v="Feb-2025"/>
    <n v="202502"/>
  </r>
  <r>
    <s v="d0a0d029-9c35-489f-8c08-17fb49337e39"/>
    <x v="657"/>
    <x v="8230"/>
    <x v="3"/>
    <x v="1"/>
    <x v="7"/>
    <n v="4"/>
    <n v="699.66"/>
    <n v="0.16"/>
    <n v="2350.8575999999998"/>
    <n v="198.20686514389129"/>
    <x v="2"/>
    <n v="2"/>
    <x v="9"/>
    <n v="8.4312578160366372E-2"/>
    <n v="5.7170625732498649E-5"/>
    <x v="0"/>
    <s v="Feb-2025"/>
    <n v="202502"/>
  </r>
  <r>
    <s v="e44b65a6-a7ba-403e-b914-ee8ddbd52fe1"/>
    <x v="642"/>
    <x v="8231"/>
    <x v="2"/>
    <x v="2"/>
    <x v="8"/>
    <n v="8"/>
    <n v="368.23"/>
    <n v="0.1"/>
    <n v="2651.2559999999999"/>
    <n v="416.07043418153421"/>
    <x v="2"/>
    <n v="2"/>
    <x v="9"/>
    <n v="0.15693333053523847"/>
    <n v="3.3946174945007194E-5"/>
    <x v="0"/>
    <s v="Feb-2025"/>
    <n v="202502"/>
  </r>
  <r>
    <s v="7d453693-69cb-459d-ad95-cce3324570b3"/>
    <x v="642"/>
    <x v="8232"/>
    <x v="1"/>
    <x v="1"/>
    <x v="6"/>
    <n v="1"/>
    <n v="609.66999999999996"/>
    <n v="0.24"/>
    <n v="463.3492"/>
    <n v="37.43453558214523"/>
    <x v="2"/>
    <n v="2"/>
    <x v="9"/>
    <n v="8.0791195025577314E-2"/>
    <n v="3.9365558416848461E-4"/>
    <x v="0"/>
    <s v="Feb-2025"/>
    <n v="202502"/>
  </r>
  <r>
    <s v="7e2839b2-e67a-4b11-8251-2abc9cd6be7c"/>
    <x v="655"/>
    <x v="8233"/>
    <x v="1"/>
    <x v="2"/>
    <x v="6"/>
    <n v="1"/>
    <n v="630.94000000000005"/>
    <n v="0.28999999999999998"/>
    <n v="447.9674"/>
    <n v="105.0511656090239"/>
    <x v="2"/>
    <n v="2"/>
    <x v="9"/>
    <n v="0.23450627346772085"/>
    <n v="4.5963166069673816E-4"/>
    <x v="0"/>
    <s v="Feb-2025"/>
    <n v="202502"/>
  </r>
  <r>
    <s v="d3950f6f-5834-4fa4-84cb-e5ec3ba3a47a"/>
    <x v="631"/>
    <x v="8234"/>
    <x v="2"/>
    <x v="1"/>
    <x v="7"/>
    <n v="4"/>
    <n v="202.92"/>
    <n v="0.09"/>
    <n v="738.62879999999996"/>
    <n v="216.75634398021211"/>
    <x v="2"/>
    <n v="2"/>
    <x v="9"/>
    <n v="0.29345774762669979"/>
    <n v="1.1088113542282673E-4"/>
    <x v="0"/>
    <s v="Feb-2025"/>
    <n v="202502"/>
  </r>
  <r>
    <s v="880a4cef-bf10-4808-b779-410903b385fc"/>
    <x v="655"/>
    <x v="8235"/>
    <x v="0"/>
    <x v="0"/>
    <x v="0"/>
    <n v="3"/>
    <n v="679.84"/>
    <n v="0.08"/>
    <n v="1876.3584000000001"/>
    <n v="420.50951620365822"/>
    <x v="2"/>
    <n v="2"/>
    <x v="9"/>
    <n v="0.2241093792122327"/>
    <n v="3.9224915666431319E-5"/>
    <x v="0"/>
    <s v="Feb-2025"/>
    <n v="202502"/>
  </r>
  <r>
    <s v="006ee00a-18f9-4ab2-bb7c-fd9bcdf1e0e8"/>
    <x v="653"/>
    <x v="8236"/>
    <x v="3"/>
    <x v="1"/>
    <x v="1"/>
    <n v="2"/>
    <n v="132.11000000000001"/>
    <n v="0.12"/>
    <n v="232.5136"/>
    <n v="54.905941249863751"/>
    <x v="2"/>
    <n v="2"/>
    <x v="9"/>
    <n v="0.23614077305526968"/>
    <n v="4.5416698206040412E-4"/>
    <x v="0"/>
    <s v="Feb-2025"/>
    <n v="202502"/>
  </r>
  <r>
    <s v="5ed4dd85-a64c-4397-9ff7-8f7bd800e873"/>
    <x v="649"/>
    <x v="8237"/>
    <x v="2"/>
    <x v="0"/>
    <x v="5"/>
    <n v="4"/>
    <n v="832.2"/>
    <n v="0.04"/>
    <n v="3195.6480000000001"/>
    <n v="241.3393070333411"/>
    <x v="2"/>
    <n v="2"/>
    <x v="9"/>
    <n v="7.5521242337498087E-2"/>
    <n v="1.2016342225426579E-5"/>
    <x v="0"/>
    <s v="Feb-2025"/>
    <n v="202502"/>
  </r>
  <r>
    <s v="532a4a42-9991-4e95-a408-e97ba0f66e9d"/>
    <x v="652"/>
    <x v="8238"/>
    <x v="3"/>
    <x v="0"/>
    <x v="7"/>
    <n v="1"/>
    <n v="302.11"/>
    <n v="0.17"/>
    <n v="250.75129999999999"/>
    <n v="35.68420878980136"/>
    <x v="2"/>
    <n v="2"/>
    <x v="9"/>
    <n v="0.14230916764858792"/>
    <n v="5.6270894707225849E-4"/>
    <x v="0"/>
    <s v="Feb-2025"/>
    <n v="202502"/>
  </r>
  <r>
    <s v="69d737ca-b024-4018-bd26-6cc31f1e83ef"/>
    <x v="632"/>
    <x v="8239"/>
    <x v="0"/>
    <x v="0"/>
    <x v="4"/>
    <n v="6"/>
    <n v="669.2"/>
    <n v="0.24"/>
    <n v="3051.5520000000001"/>
    <n v="610.99479636002252"/>
    <x v="2"/>
    <n v="2"/>
    <x v="9"/>
    <n v="0.20022427812471244"/>
    <n v="5.9772863120143448E-5"/>
    <x v="0"/>
    <s v="Feb-2025"/>
    <n v="202502"/>
  </r>
  <r>
    <s v="171d7a70-3827-4d3b-aa9e-0a0e7843fe6c"/>
    <x v="636"/>
    <x v="7229"/>
    <x v="2"/>
    <x v="2"/>
    <x v="5"/>
    <n v="4"/>
    <n v="808.24"/>
    <n v="0.22"/>
    <n v="2521.7087999999999"/>
    <n v="453.38746051618301"/>
    <x v="2"/>
    <n v="2"/>
    <x v="9"/>
    <n v="0.17979374165493772"/>
    <n v="6.8049094328417295E-5"/>
    <x v="0"/>
    <s v="Feb-2025"/>
    <n v="202502"/>
  </r>
  <r>
    <s v="642c6ed9-1b00-45c1-bd1d-ca0bbf950a31"/>
    <x v="641"/>
    <x v="8240"/>
    <x v="1"/>
    <x v="0"/>
    <x v="1"/>
    <n v="7"/>
    <n v="175.08"/>
    <n v="0.14000000000000001"/>
    <n v="1053.9816000000001"/>
    <n v="304.06692294728202"/>
    <x v="2"/>
    <n v="2"/>
    <x v="9"/>
    <n v="0.28849357801624054"/>
    <n v="1.1423349326022389E-4"/>
    <x v="0"/>
    <s v="Feb-2025"/>
    <n v="202502"/>
  </r>
  <r>
    <s v="4dea7f47-aae5-4529-8f6c-30e156150b93"/>
    <x v="650"/>
    <x v="8241"/>
    <x v="2"/>
    <x v="1"/>
    <x v="9"/>
    <n v="8"/>
    <n v="573.92999999999995"/>
    <n v="0.01"/>
    <n v="4545.5255999999999"/>
    <n v="240.45419599666769"/>
    <x v="2"/>
    <n v="2"/>
    <x v="9"/>
    <n v="5.2899096200595089E-2"/>
    <n v="2.1779659540362065E-6"/>
    <x v="0"/>
    <s v="Feb-2025"/>
    <n v="202502"/>
  </r>
  <r>
    <s v="1ecedb16-ab37-4ed5-b51f-66655a25b10a"/>
    <x v="635"/>
    <x v="8242"/>
    <x v="1"/>
    <x v="2"/>
    <x v="5"/>
    <n v="6"/>
    <n v="874.71"/>
    <n v="0.27"/>
    <n v="3831.2298000000001"/>
    <n v="213.4871778575673"/>
    <x v="2"/>
    <n v="2"/>
    <x v="9"/>
    <n v="5.5722885079241995E-2"/>
    <n v="5.1445621977569708E-5"/>
    <x v="0"/>
    <s v="Feb-2025"/>
    <n v="202502"/>
  </r>
  <r>
    <s v="4d21d69a-26a9-4eaf-a1e3-53173483a989"/>
    <x v="639"/>
    <x v="8243"/>
    <x v="3"/>
    <x v="2"/>
    <x v="2"/>
    <n v="3"/>
    <n v="416.49"/>
    <n v="0.14000000000000001"/>
    <n v="1074.5442"/>
    <n v="249.83801615083661"/>
    <x v="2"/>
    <n v="2"/>
    <x v="9"/>
    <n v="0.23250603944522394"/>
    <n v="1.1204750814345283E-4"/>
    <x v="0"/>
    <s v="Feb-2025"/>
    <n v="202502"/>
  </r>
  <r>
    <s v="f49c5189-1256-4935-a89a-bf7395623420"/>
    <x v="648"/>
    <x v="8244"/>
    <x v="0"/>
    <x v="1"/>
    <x v="5"/>
    <n v="4"/>
    <n v="788.18"/>
    <n v="0.23"/>
    <n v="2427.5944"/>
    <n v="144.95589288581371"/>
    <x v="2"/>
    <n v="2"/>
    <x v="9"/>
    <n v="5.9711742985489549E-2"/>
    <n v="7.295287878403411E-5"/>
    <x v="0"/>
    <s v="Feb-2025"/>
    <n v="202502"/>
  </r>
  <r>
    <s v="7b2edb92-12d7-4d0a-a000-2d0844f53fce"/>
    <x v="635"/>
    <x v="8245"/>
    <x v="3"/>
    <x v="0"/>
    <x v="4"/>
    <n v="9"/>
    <n v="940.14"/>
    <n v="0.02"/>
    <n v="8292.0347999999994"/>
    <n v="1979.8597912761279"/>
    <x v="2"/>
    <n v="2"/>
    <x v="9"/>
    <n v="0.23876645950353803"/>
    <n v="2.3637141513202527E-6"/>
    <x v="0"/>
    <s v="Feb-2025"/>
    <n v="202502"/>
  </r>
  <r>
    <s v="933b8b3f-2783-45b5-9a04-c10bc1be8af8"/>
    <x v="632"/>
    <x v="8246"/>
    <x v="0"/>
    <x v="0"/>
    <x v="9"/>
    <n v="2"/>
    <n v="562.09"/>
    <n v="0.16"/>
    <n v="944.31119999999999"/>
    <n v="259.91815205602558"/>
    <x v="2"/>
    <n v="2"/>
    <x v="9"/>
    <n v="0.27524628751202523"/>
    <n v="1.4232596203454963E-4"/>
    <x v="0"/>
    <s v="Feb-2025"/>
    <n v="202502"/>
  </r>
  <r>
    <s v="511ccf6b-9b2d-4ed3-886f-dad12bbc3ef5"/>
    <x v="658"/>
    <x v="8247"/>
    <x v="3"/>
    <x v="2"/>
    <x v="1"/>
    <n v="4"/>
    <n v="448.47"/>
    <n v="0.19"/>
    <n v="1453.0427999999999"/>
    <n v="187.97826879610551"/>
    <x v="2"/>
    <n v="2"/>
    <x v="9"/>
    <n v="0.12936870737469366"/>
    <n v="1.0591566882957611E-4"/>
    <x v="0"/>
    <s v="Feb-2025"/>
    <n v="202502"/>
  </r>
  <r>
    <s v="4d7d4c0d-90bb-4bc7-8c83-29c8813a0221"/>
    <x v="640"/>
    <x v="8248"/>
    <x v="1"/>
    <x v="0"/>
    <x v="8"/>
    <n v="5"/>
    <n v="655.17999999999995"/>
    <n v="0.06"/>
    <n v="3079.346"/>
    <n v="683.12860894345022"/>
    <x v="2"/>
    <n v="2"/>
    <x v="9"/>
    <n v="0.22184210833841023"/>
    <n v="1.8315577398577491E-5"/>
    <x v="0"/>
    <s v="Feb-2025"/>
    <n v="202502"/>
  </r>
  <r>
    <s v="b6b1f097-5ff7-4a0f-9e11-c17639427557"/>
    <x v="646"/>
    <x v="8249"/>
    <x v="2"/>
    <x v="1"/>
    <x v="5"/>
    <n v="8"/>
    <n v="965.68"/>
    <n v="0.16"/>
    <n v="6489.3695999999991"/>
    <n v="1477.265516863549"/>
    <x v="2"/>
    <n v="2"/>
    <x v="9"/>
    <n v="0.22764391734808095"/>
    <n v="2.0710794466075721E-5"/>
    <x v="0"/>
    <s v="Feb-2025"/>
    <n v="202502"/>
  </r>
  <r>
    <s v="0ca0a357-deda-4f6a-af26-d11ac1210fef"/>
    <x v="644"/>
    <x v="8250"/>
    <x v="1"/>
    <x v="0"/>
    <x v="8"/>
    <n v="6"/>
    <n v="467.56"/>
    <n v="0.21"/>
    <n v="2216.2343999999998"/>
    <n v="480.67470938953011"/>
    <x v="2"/>
    <n v="2"/>
    <x v="9"/>
    <n v="0.2168880283554529"/>
    <n v="7.4856702883052437E-5"/>
    <x v="0"/>
    <s v="Feb-2025"/>
    <n v="202502"/>
  </r>
  <r>
    <s v="31528cb5-38f3-4cf3-8227-699c9fb6c72d"/>
    <x v="658"/>
    <x v="631"/>
    <x v="0"/>
    <x v="0"/>
    <x v="6"/>
    <n v="1"/>
    <n v="306.76"/>
    <n v="0.26"/>
    <n v="227.00239999999999"/>
    <n v="19.46164940306333"/>
    <x v="2"/>
    <n v="2"/>
    <x v="9"/>
    <n v="8.5733231908840302E-2"/>
    <n v="8.47568131438258E-4"/>
    <x v="0"/>
    <s v="Feb-2025"/>
    <n v="202502"/>
  </r>
  <r>
    <s v="b1cf8700-6a64-4930-89a5-4626941a4263"/>
    <x v="647"/>
    <x v="8251"/>
    <x v="0"/>
    <x v="0"/>
    <x v="0"/>
    <n v="9"/>
    <n v="782.52"/>
    <n v="0.1"/>
    <n v="6338.4120000000003"/>
    <n v="1835.0178928358389"/>
    <x v="2"/>
    <n v="2"/>
    <x v="9"/>
    <n v="0.28950751273912756"/>
    <n v="1.419914010007554E-5"/>
    <x v="0"/>
    <s v="Feb-2025"/>
    <n v="202502"/>
  </r>
  <r>
    <s v="a90efb04-a9c1-4940-a2e6-4655fc3199d6"/>
    <x v="633"/>
    <x v="8252"/>
    <x v="3"/>
    <x v="2"/>
    <x v="1"/>
    <n v="9"/>
    <n v="105.48"/>
    <n v="0.22"/>
    <n v="740.46960000000001"/>
    <n v="88.496004417398765"/>
    <x v="2"/>
    <n v="2"/>
    <x v="9"/>
    <n v="0.11951335263108541"/>
    <n v="2.3174482787679602E-4"/>
    <x v="0"/>
    <s v="Feb-2025"/>
    <n v="202502"/>
  </r>
  <r>
    <s v="5d5b964a-49c0-471f-9a4b-eea771bf04cc"/>
    <x v="647"/>
    <x v="8253"/>
    <x v="3"/>
    <x v="0"/>
    <x v="4"/>
    <n v="6"/>
    <n v="465.81"/>
    <n v="0.01"/>
    <n v="2766.9114"/>
    <n v="404.22585930990681"/>
    <x v="2"/>
    <n v="2"/>
    <x v="9"/>
    <n v="0.14609280922761272"/>
    <n v="3.5779967511789497E-6"/>
    <x v="0"/>
    <s v="Feb-2025"/>
    <n v="202502"/>
  </r>
  <r>
    <s v="199e4372-f3ed-4910-a26f-b544c3eb1828"/>
    <x v="641"/>
    <x v="8254"/>
    <x v="0"/>
    <x v="0"/>
    <x v="7"/>
    <n v="7"/>
    <n v="854.79"/>
    <n v="0.16"/>
    <n v="5026.1651999999985"/>
    <n v="743.62768007199236"/>
    <x v="2"/>
    <n v="2"/>
    <x v="9"/>
    <n v="0.14795130093853512"/>
    <n v="2.6740068153748709E-5"/>
    <x v="0"/>
    <s v="Feb-2025"/>
    <n v="202502"/>
  </r>
  <r>
    <s v="9cf70054-b898-420c-8b14-d7c3d133b455"/>
    <x v="636"/>
    <x v="8255"/>
    <x v="0"/>
    <x v="1"/>
    <x v="2"/>
    <n v="1"/>
    <n v="732.24"/>
    <n v="7.0000000000000007E-2"/>
    <n v="680.98320000000001"/>
    <n v="168.8741137927797"/>
    <x v="2"/>
    <n v="2"/>
    <x v="9"/>
    <n v="0.24798572680321584"/>
    <n v="9.5597071998251951E-5"/>
    <x v="0"/>
    <s v="Feb-2025"/>
    <n v="202502"/>
  </r>
  <r>
    <s v="d432dcad-780d-4f8e-8457-81a57c1dd519"/>
    <x v="636"/>
    <x v="8256"/>
    <x v="3"/>
    <x v="2"/>
    <x v="5"/>
    <n v="1"/>
    <n v="879.89"/>
    <n v="0.11"/>
    <n v="783.10209999999995"/>
    <n v="201.9012580261475"/>
    <x v="2"/>
    <n v="2"/>
    <x v="9"/>
    <n v="0.25782239381831246"/>
    <n v="1.2501562695336918E-4"/>
    <x v="0"/>
    <s v="Feb-2025"/>
    <n v="202502"/>
  </r>
  <r>
    <s v="003004a8-3f35-4324-a288-d03b4eee00cb"/>
    <x v="648"/>
    <x v="8257"/>
    <x v="0"/>
    <x v="2"/>
    <x v="3"/>
    <n v="6"/>
    <n v="911.15"/>
    <n v="0"/>
    <n v="5466.9"/>
    <n v="1220.4866915912689"/>
    <x v="2"/>
    <n v="2"/>
    <x v="9"/>
    <n v="0.22325023168363589"/>
    <n v="0"/>
    <x v="1"/>
    <s v="Feb-2025"/>
    <n v="202502"/>
  </r>
  <r>
    <s v="c8e925e0-df22-41fa-9c5a-0ebc9677e629"/>
    <x v="652"/>
    <x v="8258"/>
    <x v="2"/>
    <x v="0"/>
    <x v="0"/>
    <n v="2"/>
    <n v="591.65"/>
    <n v="0.1"/>
    <n v="1064.97"/>
    <n v="150.05917776758059"/>
    <x v="2"/>
    <n v="2"/>
    <x v="9"/>
    <n v="0.14090460554530229"/>
    <n v="8.4509422800642275E-5"/>
    <x v="0"/>
    <s v="Feb-2025"/>
    <n v="202502"/>
  </r>
  <r>
    <s v="90a6103c-0e35-4aed-ac9d-8d707aa8f902"/>
    <x v="634"/>
    <x v="8259"/>
    <x v="2"/>
    <x v="0"/>
    <x v="1"/>
    <n v="5"/>
    <n v="362.22"/>
    <n v="0.11"/>
    <n v="1611.8789999999999"/>
    <n v="288.7276830324318"/>
    <x v="2"/>
    <n v="2"/>
    <x v="9"/>
    <n v="0.1791249113813331"/>
    <n v="6.0736568936005738E-5"/>
    <x v="0"/>
    <s v="Feb-2025"/>
    <n v="202502"/>
  </r>
  <r>
    <s v="a81d36d1-dea9-4395-b59e-7cf18fc13825"/>
    <x v="637"/>
    <x v="8260"/>
    <x v="1"/>
    <x v="0"/>
    <x v="4"/>
    <n v="9"/>
    <n v="610.37"/>
    <n v="0.19"/>
    <n v="4449.5973000000004"/>
    <n v="1137.8353947995181"/>
    <x v="2"/>
    <n v="2"/>
    <x v="9"/>
    <n v="0.25571648805151831"/>
    <n v="3.4587399628276474E-5"/>
    <x v="0"/>
    <s v="Feb-2025"/>
    <n v="202502"/>
  </r>
  <r>
    <s v="dee4ac85-5610-47ff-b976-f24c67c002b7"/>
    <x v="634"/>
    <x v="8261"/>
    <x v="0"/>
    <x v="0"/>
    <x v="6"/>
    <n v="8"/>
    <n v="314.76"/>
    <n v="0.26"/>
    <n v="1863.3792000000001"/>
    <n v="503.40037951456452"/>
    <x v="2"/>
    <n v="2"/>
    <x v="9"/>
    <n v="0.27015455550569872"/>
    <n v="1.0325327233447707E-4"/>
    <x v="0"/>
    <s v="Feb-2025"/>
    <n v="202502"/>
  </r>
  <r>
    <s v="a2aa564e-3203-431d-ac8c-28160df3dc04"/>
    <x v="642"/>
    <x v="8262"/>
    <x v="3"/>
    <x v="2"/>
    <x v="4"/>
    <n v="8"/>
    <n v="419.91"/>
    <n v="0.16"/>
    <n v="2821.7952"/>
    <n v="252.13844900642169"/>
    <x v="2"/>
    <n v="2"/>
    <x v="9"/>
    <n v="8.9353915197822181E-2"/>
    <n v="4.7629253887737847E-5"/>
    <x v="0"/>
    <s v="Feb-2025"/>
    <n v="202502"/>
  </r>
  <r>
    <s v="b3de1780-ecca-4dff-a29d-8b63c211b8de"/>
    <x v="644"/>
    <x v="8263"/>
    <x v="2"/>
    <x v="2"/>
    <x v="9"/>
    <n v="2"/>
    <n v="780.84"/>
    <n v="0.16"/>
    <n v="1311.8112000000001"/>
    <n v="284.79091809670189"/>
    <x v="2"/>
    <n v="2"/>
    <x v="9"/>
    <n v="0.21709748940754725"/>
    <n v="1.0245376773730853E-4"/>
    <x v="0"/>
    <s v="Feb-2025"/>
    <n v="202502"/>
  </r>
  <r>
    <s v="4f9eb246-ea6c-47a0-a7c9-d63228aaefa3"/>
    <x v="649"/>
    <x v="8264"/>
    <x v="1"/>
    <x v="2"/>
    <x v="6"/>
    <n v="6"/>
    <n v="675.49"/>
    <n v="0.18"/>
    <n v="3323.4108000000001"/>
    <n v="433.93789714800391"/>
    <x v="2"/>
    <n v="2"/>
    <x v="9"/>
    <n v="0.13057004483105245"/>
    <n v="4.4412204473789396E-5"/>
    <x v="0"/>
    <s v="Feb-2025"/>
    <n v="202502"/>
  </r>
  <r>
    <s v="a8efe459-76e3-4969-93b3-bbb134cf30f9"/>
    <x v="637"/>
    <x v="8265"/>
    <x v="0"/>
    <x v="1"/>
    <x v="0"/>
    <n v="2"/>
    <n v="210.62"/>
    <n v="0.25"/>
    <n v="315.93"/>
    <n v="93.454436560190913"/>
    <x v="2"/>
    <n v="2"/>
    <x v="9"/>
    <n v="0.2958074148076818"/>
    <n v="5.934858987750451E-4"/>
    <x v="0"/>
    <s v="Feb-2025"/>
    <n v="202502"/>
  </r>
  <r>
    <s v="10bd1445-1f0e-492d-83f5-c312d79d40c3"/>
    <x v="651"/>
    <x v="8266"/>
    <x v="2"/>
    <x v="1"/>
    <x v="0"/>
    <n v="9"/>
    <n v="433.98"/>
    <n v="0.17"/>
    <n v="3241.8305999999998"/>
    <n v="279.19376186229857"/>
    <x v="2"/>
    <n v="2"/>
    <x v="9"/>
    <n v="8.6122255080909718E-2"/>
    <n v="4.3524791209016292E-5"/>
    <x v="0"/>
    <s v="Feb-2025"/>
    <n v="202502"/>
  </r>
  <r>
    <s v="42072576-e74e-47d2-83fa-fc29d80eff1f"/>
    <x v="656"/>
    <x v="8267"/>
    <x v="0"/>
    <x v="1"/>
    <x v="5"/>
    <n v="9"/>
    <n v="669.16"/>
    <n v="0.2"/>
    <n v="4817.9520000000002"/>
    <n v="423.16408802602348"/>
    <x v="2"/>
    <n v="2"/>
    <x v="9"/>
    <n v="8.7830698194175341E-2"/>
    <n v="3.3209131182709999E-5"/>
    <x v="0"/>
    <s v="Feb-2025"/>
    <n v="202502"/>
  </r>
  <r>
    <s v="f01d2cb1-d3c5-4331-ba04-1efca4fd88a3"/>
    <x v="646"/>
    <x v="8268"/>
    <x v="2"/>
    <x v="2"/>
    <x v="4"/>
    <n v="7"/>
    <n v="745.75"/>
    <n v="0.22"/>
    <n v="4071.7950000000001"/>
    <n v="551.87344258228859"/>
    <x v="2"/>
    <n v="2"/>
    <x v="9"/>
    <n v="0.13553566488054741"/>
    <n v="4.2143575499257698E-5"/>
    <x v="0"/>
    <s v="Feb-2025"/>
    <n v="202502"/>
  </r>
  <r>
    <s v="9e333e6f-d8f2-4ec7-ad63-f68cbf0e66fe"/>
    <x v="652"/>
    <x v="2143"/>
    <x v="2"/>
    <x v="1"/>
    <x v="9"/>
    <n v="7"/>
    <n v="493.34"/>
    <n v="0.21"/>
    <n v="2728.1702"/>
    <n v="623.78482637641082"/>
    <x v="2"/>
    <n v="2"/>
    <x v="9"/>
    <n v="0.22864586174880541"/>
    <n v="6.0809989054201976E-5"/>
    <x v="0"/>
    <s v="Feb-2025"/>
    <n v="202502"/>
  </r>
  <r>
    <s v="343eaf60-b61f-46fa-b136-ad063e19031b"/>
    <x v="638"/>
    <x v="8269"/>
    <x v="1"/>
    <x v="0"/>
    <x v="2"/>
    <n v="2"/>
    <n v="636.97"/>
    <n v="0.08"/>
    <n v="1172.0247999999999"/>
    <n v="186.4418308047843"/>
    <x v="2"/>
    <n v="2"/>
    <x v="9"/>
    <n v="0.15907669428563653"/>
    <n v="6.2797305995572795E-5"/>
    <x v="0"/>
    <s v="Feb-2025"/>
    <n v="202502"/>
  </r>
  <r>
    <s v="2de17aca-d20f-4109-822b-1faa63c1b120"/>
    <x v="654"/>
    <x v="8270"/>
    <x v="1"/>
    <x v="0"/>
    <x v="9"/>
    <n v="1"/>
    <n v="620.49"/>
    <n v="0.25"/>
    <n v="465.36750000000001"/>
    <n v="85.99864046802638"/>
    <x v="2"/>
    <n v="2"/>
    <x v="9"/>
    <n v="0.18479726338437122"/>
    <n v="4.029073796515657E-4"/>
    <x v="0"/>
    <s v="Feb-2025"/>
    <n v="202502"/>
  </r>
  <r>
    <s v="5d4d5ede-0ba7-40c7-9cec-472600b2997c"/>
    <x v="652"/>
    <x v="8271"/>
    <x v="2"/>
    <x v="0"/>
    <x v="6"/>
    <n v="5"/>
    <n v="637.85"/>
    <n v="7.0000000000000007E-2"/>
    <n v="2966.0025000000001"/>
    <n v="443.44811536393172"/>
    <x v="2"/>
    <n v="2"/>
    <x v="9"/>
    <n v="0.14951036466217804"/>
    <n v="2.1948734028376581E-5"/>
    <x v="0"/>
    <s v="Feb-2025"/>
    <n v="202502"/>
  </r>
  <r>
    <s v="120a1f14-e0e6-4a14-b13f-d4a564143f4c"/>
    <x v="634"/>
    <x v="8272"/>
    <x v="2"/>
    <x v="2"/>
    <x v="9"/>
    <n v="8"/>
    <n v="150.61000000000001"/>
    <n v="0.02"/>
    <n v="1180.7824000000001"/>
    <n v="241.60452930937689"/>
    <x v="2"/>
    <n v="2"/>
    <x v="9"/>
    <n v="0.20461393166884675"/>
    <n v="1.6599163402164529E-5"/>
    <x v="0"/>
    <s v="Feb-2025"/>
    <n v="202502"/>
  </r>
  <r>
    <s v="7ec2eb8c-be92-4a6a-9c51-17ccf8495289"/>
    <x v="647"/>
    <x v="8273"/>
    <x v="0"/>
    <x v="2"/>
    <x v="0"/>
    <n v="2"/>
    <n v="63.2"/>
    <n v="0.28000000000000003"/>
    <n v="91.007999999999996"/>
    <n v="18.410373745594029"/>
    <x v="2"/>
    <n v="2"/>
    <x v="9"/>
    <n v="0.20229401531287391"/>
    <n v="2.2151898734177216E-3"/>
    <x v="0"/>
    <s v="Feb-2025"/>
    <n v="202502"/>
  </r>
  <r>
    <s v="283cd489-0fed-4af8-83c6-3978d6982a37"/>
    <x v="635"/>
    <x v="8274"/>
    <x v="2"/>
    <x v="2"/>
    <x v="6"/>
    <n v="7"/>
    <n v="227.39"/>
    <n v="0.15"/>
    <n v="1352.9704999999999"/>
    <n v="181.92162610018329"/>
    <x v="2"/>
    <n v="2"/>
    <x v="9"/>
    <n v="0.13446089630201347"/>
    <n v="9.4237087948332942E-5"/>
    <x v="0"/>
    <s v="Feb-2025"/>
    <n v="202502"/>
  </r>
  <r>
    <s v="60cd704e-559c-4b75-8fce-fd745a7d11dd"/>
    <x v="631"/>
    <x v="8275"/>
    <x v="0"/>
    <x v="1"/>
    <x v="6"/>
    <n v="6"/>
    <n v="892.13"/>
    <n v="0.04"/>
    <n v="5138.6687999999986"/>
    <n v="1467.6565587583391"/>
    <x v="2"/>
    <n v="2"/>
    <x v="9"/>
    <n v="0.28561026520299176"/>
    <n v="7.4727524762833527E-6"/>
    <x v="0"/>
    <s v="Feb-2025"/>
    <n v="202502"/>
  </r>
  <r>
    <s v="c13a1f6d-6033-40f4-8671-ea29b70816d0"/>
    <x v="646"/>
    <x v="2498"/>
    <x v="1"/>
    <x v="2"/>
    <x v="6"/>
    <n v="2"/>
    <n v="627.36"/>
    <n v="0.05"/>
    <n v="1191.9839999999999"/>
    <n v="339.41410310591078"/>
    <x v="2"/>
    <n v="2"/>
    <x v="9"/>
    <n v="0.28474719719888086"/>
    <n v="3.9849528181586329E-5"/>
    <x v="0"/>
    <s v="Feb-2025"/>
    <n v="202502"/>
  </r>
  <r>
    <s v="7a528fa4-e690-46d7-8e3a-90b723e52181"/>
    <x v="645"/>
    <x v="8276"/>
    <x v="1"/>
    <x v="2"/>
    <x v="2"/>
    <n v="1"/>
    <n v="209.08"/>
    <n v="0.16"/>
    <n v="175.62719999999999"/>
    <n v="30.133830047882391"/>
    <x v="2"/>
    <n v="2"/>
    <x v="9"/>
    <n v="0.17157837765381667"/>
    <n v="7.6525731777310122E-4"/>
    <x v="0"/>
    <s v="Feb-2025"/>
    <n v="202502"/>
  </r>
  <r>
    <s v="5b2482d9-00f6-4eb2-b79e-cb7df905b33e"/>
    <x v="636"/>
    <x v="8277"/>
    <x v="3"/>
    <x v="1"/>
    <x v="0"/>
    <n v="8"/>
    <n v="841.65"/>
    <n v="0.25"/>
    <n v="5049.8999999999996"/>
    <n v="1212.5492061331549"/>
    <x v="2"/>
    <n v="2"/>
    <x v="9"/>
    <n v="0.24011350841267254"/>
    <n v="3.7129448107883322E-5"/>
    <x v="0"/>
    <s v="Feb-2025"/>
    <n v="202502"/>
  </r>
  <r>
    <s v="5c85d970-4077-4f32-86a3-c345caf44db2"/>
    <x v="653"/>
    <x v="8278"/>
    <x v="2"/>
    <x v="1"/>
    <x v="3"/>
    <n v="1"/>
    <n v="208.88"/>
    <n v="7.0000000000000007E-2"/>
    <n v="194.25839999999999"/>
    <n v="33.267743583988931"/>
    <x v="2"/>
    <n v="2"/>
    <x v="9"/>
    <n v="0.1712551096065289"/>
    <n v="3.3512064343163545E-4"/>
    <x v="0"/>
    <s v="Feb-2025"/>
    <n v="202502"/>
  </r>
  <r>
    <s v="d25c514d-952f-455c-9404-371b2c6f4be4"/>
    <x v="636"/>
    <x v="8279"/>
    <x v="1"/>
    <x v="1"/>
    <x v="7"/>
    <n v="3"/>
    <n v="805.27"/>
    <n v="0.28999999999999998"/>
    <n v="1715.2251000000001"/>
    <n v="175.92028205199401"/>
    <x v="2"/>
    <n v="2"/>
    <x v="9"/>
    <n v="0.10256396204322919"/>
    <n v="1.2004255301534474E-4"/>
    <x v="0"/>
    <s v="Feb-2025"/>
    <n v="202502"/>
  </r>
  <r>
    <s v="bcb3c53d-2abe-4a50-89c2-0ee95e273013"/>
    <x v="654"/>
    <x v="8280"/>
    <x v="3"/>
    <x v="2"/>
    <x v="2"/>
    <n v="9"/>
    <n v="227.98"/>
    <n v="7.0000000000000007E-2"/>
    <n v="1908.1926000000001"/>
    <n v="185.23820380094429"/>
    <x v="2"/>
    <n v="2"/>
    <x v="9"/>
    <n v="9.7075213372562225E-2"/>
    <n v="3.4116053065083689E-5"/>
    <x v="0"/>
    <s v="Feb-2025"/>
    <n v="202502"/>
  </r>
  <r>
    <s v="ca546a73-f031-468b-af26-e860edea8f5c"/>
    <x v="658"/>
    <x v="8281"/>
    <x v="0"/>
    <x v="1"/>
    <x v="0"/>
    <n v="6"/>
    <n v="779.87"/>
    <n v="0.12"/>
    <n v="4117.7136"/>
    <n v="1021.290939154877"/>
    <x v="2"/>
    <n v="2"/>
    <x v="9"/>
    <n v="0.24802379144457182"/>
    <n v="2.5645299857668585E-5"/>
    <x v="0"/>
    <s v="Feb-2025"/>
    <n v="202502"/>
  </r>
  <r>
    <s v="4aad2f8e-cd1f-457b-957e-325b93d062c0"/>
    <x v="656"/>
    <x v="8282"/>
    <x v="0"/>
    <x v="1"/>
    <x v="9"/>
    <n v="9"/>
    <n v="332.57"/>
    <n v="0.03"/>
    <n v="2903.3361"/>
    <n v="333.46926889414198"/>
    <x v="2"/>
    <n v="2"/>
    <x v="9"/>
    <n v="0.11485727363571237"/>
    <n v="1.0022952561365527E-5"/>
    <x v="0"/>
    <s v="Feb-2025"/>
    <n v="202502"/>
  </r>
  <r>
    <s v="a0484d70-7635-4602-a5e3-629e0ff1a075"/>
    <x v="635"/>
    <x v="409"/>
    <x v="3"/>
    <x v="2"/>
    <x v="0"/>
    <n v="1"/>
    <n v="832.63"/>
    <n v="0.26"/>
    <n v="616.14620000000002"/>
    <n v="35.591673187544018"/>
    <x v="2"/>
    <n v="2"/>
    <x v="9"/>
    <n v="5.7764980434098299E-2"/>
    <n v="3.1226355043656846E-4"/>
    <x v="0"/>
    <s v="Feb-2025"/>
    <n v="202502"/>
  </r>
  <r>
    <s v="3e9fceaa-37a6-40d7-aab1-376e279b96cc"/>
    <x v="651"/>
    <x v="8283"/>
    <x v="0"/>
    <x v="2"/>
    <x v="2"/>
    <n v="5"/>
    <n v="860.22"/>
    <n v="0.03"/>
    <n v="4172.067"/>
    <n v="526.12580105281859"/>
    <x v="2"/>
    <n v="2"/>
    <x v="9"/>
    <n v="0.12610674781896325"/>
    <n v="6.9749598939806086E-6"/>
    <x v="0"/>
    <s v="Feb-2025"/>
    <n v="202502"/>
  </r>
  <r>
    <s v="c5dd235b-8f31-4336-82d8-39a9fa284881"/>
    <x v="636"/>
    <x v="8284"/>
    <x v="3"/>
    <x v="2"/>
    <x v="0"/>
    <n v="4"/>
    <n v="974.77"/>
    <n v="0.13"/>
    <n v="3392.1995999999999"/>
    <n v="504.72404188832428"/>
    <x v="2"/>
    <n v="2"/>
    <x v="9"/>
    <n v="0.14878960597964941"/>
    <n v="3.3341198436554269E-5"/>
    <x v="0"/>
    <s v="Feb-2025"/>
    <n v="202502"/>
  </r>
  <r>
    <s v="51489c8b-15f9-4217-a02e-e90f66d62d7c"/>
    <x v="638"/>
    <x v="8285"/>
    <x v="3"/>
    <x v="1"/>
    <x v="8"/>
    <n v="1"/>
    <n v="677.02"/>
    <n v="0.12"/>
    <n v="595.77760000000001"/>
    <n v="116.1244177454729"/>
    <x v="2"/>
    <n v="2"/>
    <x v="9"/>
    <n v="0.19491235948695099"/>
    <n v="1.7724734867507607E-4"/>
    <x v="0"/>
    <s v="Feb-2025"/>
    <n v="202502"/>
  </r>
  <r>
    <s v="d5ded031-3364-4967-a757-869b7ff33d74"/>
    <x v="634"/>
    <x v="8286"/>
    <x v="3"/>
    <x v="1"/>
    <x v="6"/>
    <n v="7"/>
    <n v="754.28"/>
    <n v="0.13"/>
    <n v="4593.5652"/>
    <n v="570.6792436332305"/>
    <x v="2"/>
    <n v="2"/>
    <x v="9"/>
    <n v="0.12423449298885113"/>
    <n v="2.4621398646959448E-5"/>
    <x v="0"/>
    <s v="Feb-2025"/>
    <n v="202502"/>
  </r>
  <r>
    <s v="eb4cb08b-d0d9-41a8-a5b3-c64e8430d5ee"/>
    <x v="631"/>
    <x v="8287"/>
    <x v="1"/>
    <x v="1"/>
    <x v="9"/>
    <n v="9"/>
    <n v="393.87"/>
    <n v="0.08"/>
    <n v="3261.2435999999998"/>
    <n v="622.80955082812648"/>
    <x v="2"/>
    <n v="2"/>
    <x v="9"/>
    <n v="0.19097302355093207"/>
    <n v="2.2568078017845708E-5"/>
    <x v="0"/>
    <s v="Feb-2025"/>
    <n v="202502"/>
  </r>
  <r>
    <s v="23f789ba-3068-408e-8f89-9163471ead3d"/>
    <x v="650"/>
    <x v="8288"/>
    <x v="1"/>
    <x v="1"/>
    <x v="7"/>
    <n v="6"/>
    <n v="522.83000000000004"/>
    <n v="0.15"/>
    <n v="2666.433"/>
    <n v="234.5835324407428"/>
    <x v="2"/>
    <n v="2"/>
    <x v="9"/>
    <n v="8.7976533609036039E-2"/>
    <n v="4.7816689937455763E-5"/>
    <x v="0"/>
    <s v="Feb-2025"/>
    <n v="202502"/>
  </r>
  <r>
    <s v="9ada51bf-5891-4afc-a635-d8429e1b2a4b"/>
    <x v="653"/>
    <x v="8289"/>
    <x v="2"/>
    <x v="1"/>
    <x v="0"/>
    <n v="1"/>
    <n v="232.42"/>
    <n v="0.02"/>
    <n v="227.77160000000001"/>
    <n v="58.810429490393247"/>
    <x v="2"/>
    <n v="2"/>
    <x v="9"/>
    <n v="0.2581991323342912"/>
    <n v="8.6051114361930997E-5"/>
    <x v="0"/>
    <s v="Feb-2025"/>
    <n v="202502"/>
  </r>
  <r>
    <s v="c04c7801-08e3-4fd4-9db5-7afdf0f2bdc3"/>
    <x v="633"/>
    <x v="8128"/>
    <x v="1"/>
    <x v="0"/>
    <x v="5"/>
    <n v="4"/>
    <n v="68.69"/>
    <n v="0.09"/>
    <n v="250.0316"/>
    <n v="20.327851764128141"/>
    <x v="2"/>
    <n v="2"/>
    <x v="9"/>
    <n v="8.1301130593605539E-2"/>
    <n v="3.2755859659339061E-4"/>
    <x v="0"/>
    <s v="Feb-2025"/>
    <n v="202502"/>
  </r>
  <r>
    <s v="d5f58c2d-f8dc-450d-8e09-6d21de4c31f1"/>
    <x v="657"/>
    <x v="8290"/>
    <x v="2"/>
    <x v="2"/>
    <x v="0"/>
    <n v="6"/>
    <n v="361.57"/>
    <n v="0.06"/>
    <n v="2039.2547999999999"/>
    <n v="361.77263882889628"/>
    <x v="2"/>
    <n v="2"/>
    <x v="9"/>
    <n v="0.17740433359720242"/>
    <n v="2.765716182205382E-5"/>
    <x v="0"/>
    <s v="Feb-2025"/>
    <n v="202502"/>
  </r>
  <r>
    <s v="9942687f-a4ec-4ce6-8279-3c2f34d59a19"/>
    <x v="634"/>
    <x v="8291"/>
    <x v="1"/>
    <x v="1"/>
    <x v="6"/>
    <n v="9"/>
    <n v="848.29"/>
    <n v="0.01"/>
    <n v="7558.2638999999999"/>
    <n v="923.19824246404858"/>
    <x v="2"/>
    <n v="2"/>
    <x v="9"/>
    <n v="0.12214421918557893"/>
    <n v="1.3098246013876282E-6"/>
    <x v="0"/>
    <s v="Feb-2025"/>
    <n v="202502"/>
  </r>
  <r>
    <s v="ebcbd98c-3317-4b6f-b812-2bf992f5667b"/>
    <x v="633"/>
    <x v="8292"/>
    <x v="1"/>
    <x v="1"/>
    <x v="8"/>
    <n v="8"/>
    <n v="741.79"/>
    <n v="0.05"/>
    <n v="5637.6039999999994"/>
    <n v="590.08580366972137"/>
    <x v="2"/>
    <n v="2"/>
    <x v="9"/>
    <n v="0.10466960851981115"/>
    <n v="8.4255651869127398E-6"/>
    <x v="0"/>
    <s v="Feb-2025"/>
    <n v="202502"/>
  </r>
  <r>
    <s v="ad4f102e-3091-4aaf-a70f-3cb5e31bbba9"/>
    <x v="654"/>
    <x v="8293"/>
    <x v="0"/>
    <x v="1"/>
    <x v="7"/>
    <n v="4"/>
    <n v="460.47"/>
    <n v="0.24"/>
    <n v="1399.8288"/>
    <n v="417.98788739962453"/>
    <x v="2"/>
    <n v="2"/>
    <x v="9"/>
    <n v="0.29859929114161998"/>
    <n v="1.3030164831585118E-4"/>
    <x v="0"/>
    <s v="Feb-2025"/>
    <n v="202502"/>
  </r>
  <r>
    <s v="545981ed-0aab-4782-a21d-6fce4548fe2e"/>
    <x v="654"/>
    <x v="8294"/>
    <x v="1"/>
    <x v="2"/>
    <x v="0"/>
    <n v="3"/>
    <n v="117.82"/>
    <n v="0.03"/>
    <n v="342.85619999999989"/>
    <n v="96.815895620813578"/>
    <x v="2"/>
    <n v="2"/>
    <x v="9"/>
    <n v="0.28238047210700468"/>
    <n v="8.4875233406891867E-5"/>
    <x v="0"/>
    <s v="Feb-2025"/>
    <n v="202502"/>
  </r>
  <r>
    <s v="c8124dcc-bc92-433c-bc45-ea86805eebe6"/>
    <x v="644"/>
    <x v="8295"/>
    <x v="1"/>
    <x v="2"/>
    <x v="7"/>
    <n v="1"/>
    <n v="952.73"/>
    <n v="0.23"/>
    <n v="733.60210000000006"/>
    <n v="169.75530242049089"/>
    <x v="2"/>
    <n v="2"/>
    <x v="9"/>
    <n v="0.23139969531233739"/>
    <n v="2.4141152267693892E-4"/>
    <x v="0"/>
    <s v="Feb-2025"/>
    <n v="202502"/>
  </r>
  <r>
    <s v="6eb8394e-9f1e-4ffa-8d3b-a68fd5661248"/>
    <x v="649"/>
    <x v="447"/>
    <x v="1"/>
    <x v="0"/>
    <x v="0"/>
    <n v="1"/>
    <n v="955.81"/>
    <n v="0.16"/>
    <n v="802.8803999999999"/>
    <n v="221.0492819039267"/>
    <x v="2"/>
    <n v="2"/>
    <x v="9"/>
    <n v="0.2753203115979998"/>
    <n v="1.6739728607149959E-4"/>
    <x v="0"/>
    <s v="Feb-2025"/>
    <n v="202502"/>
  </r>
  <r>
    <s v="f3162cc0-c571-4e6f-9cf7-8fe4128852f5"/>
    <x v="658"/>
    <x v="8296"/>
    <x v="2"/>
    <x v="0"/>
    <x v="1"/>
    <n v="1"/>
    <n v="542.72"/>
    <n v="0.18"/>
    <n v="445.03039999999999"/>
    <n v="132.15277274442121"/>
    <x v="2"/>
    <n v="2"/>
    <x v="9"/>
    <n v="0.29695223684589012"/>
    <n v="3.3166273584905658E-4"/>
    <x v="0"/>
    <s v="Feb-2025"/>
    <n v="202502"/>
  </r>
  <r>
    <s v="f10232eb-db8c-4ea8-854f-1edc7738dfba"/>
    <x v="631"/>
    <x v="4177"/>
    <x v="1"/>
    <x v="2"/>
    <x v="1"/>
    <n v="9"/>
    <n v="885.23"/>
    <n v="0.16"/>
    <n v="6692.3388000000004"/>
    <n v="1261.380928378434"/>
    <x v="2"/>
    <n v="2"/>
    <x v="9"/>
    <n v="0.18848133157550748"/>
    <n v="2.0082665270921433E-5"/>
    <x v="0"/>
    <s v="Feb-2025"/>
    <n v="202502"/>
  </r>
  <r>
    <s v="d6308f15-9c24-4642-b6e1-072a10a8c33b"/>
    <x v="633"/>
    <x v="8297"/>
    <x v="3"/>
    <x v="0"/>
    <x v="1"/>
    <n v="3"/>
    <n v="838.11"/>
    <n v="0.28999999999999998"/>
    <n v="1785.1742999999999"/>
    <n v="355.03738159752783"/>
    <x v="2"/>
    <n v="2"/>
    <x v="9"/>
    <n v="0.19888107374026606"/>
    <n v="1.1533887755386126E-4"/>
    <x v="0"/>
    <s v="Feb-2025"/>
    <n v="202502"/>
  </r>
  <r>
    <s v="1d882c0d-5f48-4570-91f5-714638f99eeb"/>
    <x v="643"/>
    <x v="8298"/>
    <x v="2"/>
    <x v="1"/>
    <x v="0"/>
    <n v="4"/>
    <n v="880.16"/>
    <n v="0.28999999999999998"/>
    <n v="2499.6543999999999"/>
    <n v="398.83399472683209"/>
    <x v="2"/>
    <n v="2"/>
    <x v="9"/>
    <n v="0.1595556548644613"/>
    <n v="8.2371387020541714E-5"/>
    <x v="0"/>
    <s v="Feb-2025"/>
    <n v="202502"/>
  </r>
  <r>
    <s v="84020478-ed9b-433e-94c4-d617826a4423"/>
    <x v="656"/>
    <x v="8299"/>
    <x v="0"/>
    <x v="2"/>
    <x v="8"/>
    <n v="7"/>
    <n v="442.39"/>
    <n v="0.16"/>
    <n v="2601.2532000000001"/>
    <n v="395.06158754057219"/>
    <x v="2"/>
    <n v="2"/>
    <x v="9"/>
    <n v="0.15187356138209543"/>
    <n v="5.1667404003577966E-5"/>
    <x v="0"/>
    <s v="Feb-2025"/>
    <n v="202502"/>
  </r>
  <r>
    <s v="f26390bb-ecce-4143-87b9-cc3c27de0850"/>
    <x v="644"/>
    <x v="8300"/>
    <x v="1"/>
    <x v="2"/>
    <x v="7"/>
    <n v="1"/>
    <n v="64.45"/>
    <n v="0.04"/>
    <n v="61.872"/>
    <n v="15.557102323992959"/>
    <x v="2"/>
    <n v="2"/>
    <x v="9"/>
    <n v="0.25144010738287043"/>
    <n v="6.206361520558572E-4"/>
    <x v="0"/>
    <s v="Feb-2025"/>
    <n v="202502"/>
  </r>
  <r>
    <s v="bb0c8f71-e077-431d-a345-f478e9b568ee"/>
    <x v="653"/>
    <x v="3613"/>
    <x v="0"/>
    <x v="0"/>
    <x v="8"/>
    <n v="5"/>
    <n v="135.66"/>
    <n v="0.27"/>
    <n v="495.15899999999988"/>
    <n v="91.386027265622246"/>
    <x v="2"/>
    <n v="2"/>
    <x v="9"/>
    <n v="0.18455895432703892"/>
    <n v="3.9805395842547553E-4"/>
    <x v="0"/>
    <s v="Feb-2025"/>
    <n v="202502"/>
  </r>
  <r>
    <s v="20f1e96f-f277-4bc6-a3bb-40c9593b23e7"/>
    <x v="653"/>
    <x v="8301"/>
    <x v="3"/>
    <x v="2"/>
    <x v="6"/>
    <n v="9"/>
    <n v="40.880000000000003"/>
    <n v="0.17"/>
    <n v="305.37360000000001"/>
    <n v="30.890458185492061"/>
    <x v="2"/>
    <n v="2"/>
    <x v="9"/>
    <n v="0.10115628261739738"/>
    <n v="4.62056968906284E-4"/>
    <x v="0"/>
    <s v="Feb-2025"/>
    <n v="202502"/>
  </r>
  <r>
    <s v="26a71d37-fb74-44e0-a3e2-54804bcd3849"/>
    <x v="655"/>
    <x v="8302"/>
    <x v="0"/>
    <x v="2"/>
    <x v="1"/>
    <n v="4"/>
    <n v="280.89999999999998"/>
    <n v="0.15"/>
    <n v="955.06"/>
    <n v="164.88200259307189"/>
    <x v="2"/>
    <n v="2"/>
    <x v="9"/>
    <n v="0.17264046509441491"/>
    <n v="1.33499466002136E-4"/>
    <x v="0"/>
    <s v="Feb-2025"/>
    <n v="202502"/>
  </r>
  <r>
    <s v="7b9fc90e-3721-46b0-a0e2-04321c696caf"/>
    <x v="647"/>
    <x v="88"/>
    <x v="1"/>
    <x v="1"/>
    <x v="8"/>
    <n v="2"/>
    <n v="234.99"/>
    <n v="0.02"/>
    <n v="460.5804"/>
    <n v="114.4914257450893"/>
    <x v="2"/>
    <n v="2"/>
    <x v="9"/>
    <n v="0.24858075972205787"/>
    <n v="4.2555002340525128E-5"/>
    <x v="0"/>
    <s v="Feb-2025"/>
    <n v="202502"/>
  </r>
  <r>
    <s v="5b4b26bb-70f8-44c9-8a0e-0f8ff9efef7d"/>
    <x v="639"/>
    <x v="8303"/>
    <x v="0"/>
    <x v="1"/>
    <x v="5"/>
    <n v="8"/>
    <n v="210.57"/>
    <n v="0.28999999999999998"/>
    <n v="1196.0376000000001"/>
    <n v="214.1080373142116"/>
    <x v="2"/>
    <n v="2"/>
    <x v="9"/>
    <n v="0.17901447020914024"/>
    <n v="1.7215177850596E-4"/>
    <x v="0"/>
    <s v="Feb-2025"/>
    <n v="202502"/>
  </r>
  <r>
    <s v="5756c9b1-2158-449c-b03f-942fb76608b7"/>
    <x v="647"/>
    <x v="8304"/>
    <x v="2"/>
    <x v="2"/>
    <x v="7"/>
    <n v="7"/>
    <n v="577.41999999999996"/>
    <n v="0.23"/>
    <n v="3112.2937999999999"/>
    <n v="286.41774000029028"/>
    <x v="2"/>
    <n v="2"/>
    <x v="9"/>
    <n v="9.2027860608882836E-2"/>
    <n v="5.6903368184584641E-5"/>
    <x v="0"/>
    <s v="Feb-2025"/>
    <n v="202502"/>
  </r>
  <r>
    <s v="3c5d3146-fc2a-49d7-ae4d-8de48d12017e"/>
    <x v="650"/>
    <x v="8305"/>
    <x v="1"/>
    <x v="0"/>
    <x v="1"/>
    <n v="1"/>
    <n v="235.85"/>
    <n v="0.27"/>
    <n v="172.1705"/>
    <n v="38.208034892520047"/>
    <x v="2"/>
    <n v="2"/>
    <x v="9"/>
    <n v="0.22191975334055514"/>
    <n v="1.1447954208183169E-3"/>
    <x v="0"/>
    <s v="Feb-2025"/>
    <n v="202502"/>
  </r>
  <r>
    <s v="3c4d7ae3-0e27-489c-b8c3-1c645aeb7e69"/>
    <x v="654"/>
    <x v="8306"/>
    <x v="0"/>
    <x v="1"/>
    <x v="0"/>
    <n v="3"/>
    <n v="220.22"/>
    <n v="0.03"/>
    <n v="640.84019999999998"/>
    <n v="176.12331770196391"/>
    <x v="2"/>
    <n v="2"/>
    <x v="9"/>
    <n v="0.2748318811803066"/>
    <n v="4.5409136318227226E-5"/>
    <x v="0"/>
    <s v="Feb-2025"/>
    <n v="202502"/>
  </r>
  <r>
    <s v="ed069ed2-28a5-407d-a18c-d7b1ac086e59"/>
    <x v="636"/>
    <x v="8307"/>
    <x v="1"/>
    <x v="0"/>
    <x v="3"/>
    <n v="7"/>
    <n v="940.7"/>
    <n v="0.13"/>
    <n v="5728.8630000000003"/>
    <n v="1602.800502695718"/>
    <x v="2"/>
    <n v="2"/>
    <x v="9"/>
    <n v="0.27977637145376283"/>
    <n v="1.974213731415815E-5"/>
    <x v="0"/>
    <s v="Feb-2025"/>
    <n v="202502"/>
  </r>
  <r>
    <s v="cc4116b2-cc75-4519-8189-105544774f92"/>
    <x v="651"/>
    <x v="8308"/>
    <x v="3"/>
    <x v="2"/>
    <x v="7"/>
    <n v="3"/>
    <n v="957.28"/>
    <n v="0.1"/>
    <n v="2584.6559999999999"/>
    <n v="158.5142386676016"/>
    <x v="2"/>
    <n v="2"/>
    <x v="9"/>
    <n v="6.1328950029559681E-2"/>
    <n v="3.4820881386149648E-5"/>
    <x v="0"/>
    <s v="Feb-2025"/>
    <n v="202502"/>
  </r>
  <r>
    <s v="e610e4eb-2a1b-42cc-b2bd-4a71a1192173"/>
    <x v="654"/>
    <x v="8309"/>
    <x v="2"/>
    <x v="2"/>
    <x v="8"/>
    <n v="4"/>
    <n v="808.82"/>
    <n v="0.2"/>
    <n v="2588.2240000000002"/>
    <n v="638.0829008264601"/>
    <x v="2"/>
    <n v="2"/>
    <x v="9"/>
    <n v="0.2465331056455933"/>
    <n v="6.1818451571425039E-5"/>
    <x v="0"/>
    <s v="Feb-2025"/>
    <n v="202502"/>
  </r>
  <r>
    <s v="d2c9e02d-ef4f-4859-8d72-fd4b4f22db25"/>
    <x v="649"/>
    <x v="8310"/>
    <x v="3"/>
    <x v="2"/>
    <x v="8"/>
    <n v="7"/>
    <n v="378.08"/>
    <n v="0.15"/>
    <n v="2249.576"/>
    <n v="188.73957114968781"/>
    <x v="2"/>
    <n v="2"/>
    <x v="9"/>
    <n v="8.3900064345320102E-2"/>
    <n v="5.6677347197871954E-5"/>
    <x v="0"/>
    <s v="Feb-2025"/>
    <n v="202502"/>
  </r>
  <r>
    <s v="e5b18738-25db-4185-8d66-3a98e0ff6e65"/>
    <x v="631"/>
    <x v="8311"/>
    <x v="0"/>
    <x v="1"/>
    <x v="6"/>
    <n v="1"/>
    <n v="333.92"/>
    <n v="0.2"/>
    <n v="267.13600000000002"/>
    <n v="16.770834116401041"/>
    <x v="2"/>
    <n v="2"/>
    <x v="9"/>
    <n v="6.2780134899081519E-2"/>
    <n v="5.9894585529468136E-4"/>
    <x v="0"/>
    <s v="Feb-2025"/>
    <n v="202502"/>
  </r>
  <r>
    <s v="cc056eb1-d687-4bcd-9687-1f481dc8fd73"/>
    <x v="657"/>
    <x v="8312"/>
    <x v="2"/>
    <x v="1"/>
    <x v="6"/>
    <n v="7"/>
    <n v="625.20000000000005"/>
    <n v="0.08"/>
    <n v="4026.288"/>
    <n v="778.08962995572654"/>
    <x v="2"/>
    <n v="2"/>
    <x v="9"/>
    <n v="0.1932523530248523"/>
    <n v="1.8279864729001002E-5"/>
    <x v="0"/>
    <s v="Feb-2025"/>
    <n v="202502"/>
  </r>
  <r>
    <s v="7f0cd6bc-a0c5-4d62-8262-1ca6748369f3"/>
    <x v="653"/>
    <x v="5683"/>
    <x v="2"/>
    <x v="2"/>
    <x v="3"/>
    <n v="8"/>
    <n v="258.39999999999998"/>
    <n v="7.0000000000000007E-2"/>
    <n v="1922.4960000000001"/>
    <n v="194.85301308601481"/>
    <x v="2"/>
    <n v="2"/>
    <x v="9"/>
    <n v="0.10135418387659313"/>
    <n v="3.3862229102167191E-5"/>
    <x v="0"/>
    <s v="Feb-2025"/>
    <n v="202502"/>
  </r>
  <r>
    <s v="e17e6ff1-80c8-46ba-a126-a2bc93db100e"/>
    <x v="644"/>
    <x v="8313"/>
    <x v="3"/>
    <x v="0"/>
    <x v="6"/>
    <n v="9"/>
    <n v="611.57000000000005"/>
    <n v="0.13"/>
    <n v="4788.5931"/>
    <n v="599.37246406283839"/>
    <x v="2"/>
    <n v="2"/>
    <x v="9"/>
    <n v="0.12516671421984849"/>
    <n v="2.3618628193738157E-5"/>
    <x v="0"/>
    <s v="Feb-2025"/>
    <n v="202502"/>
  </r>
  <r>
    <s v="aaf6b517-0812-4fe8-a347-28dc0b44fd8c"/>
    <x v="641"/>
    <x v="8314"/>
    <x v="2"/>
    <x v="0"/>
    <x v="0"/>
    <n v="3"/>
    <n v="471.23"/>
    <n v="0.21"/>
    <n v="1116.8151"/>
    <n v="143.22993930528861"/>
    <x v="2"/>
    <n v="2"/>
    <x v="9"/>
    <n v="0.12824856979932364"/>
    <n v="1.4854741845807777E-4"/>
    <x v="0"/>
    <s v="Feb-2025"/>
    <n v="202502"/>
  </r>
  <r>
    <s v="1e9542dd-c053-4441-a52b-2b57adc361c6"/>
    <x v="648"/>
    <x v="8315"/>
    <x v="2"/>
    <x v="2"/>
    <x v="8"/>
    <n v="1"/>
    <n v="133.96"/>
    <n v="0.12"/>
    <n v="117.8848"/>
    <n v="32.718746921370297"/>
    <x v="2"/>
    <n v="2"/>
    <x v="9"/>
    <n v="0.277548478865556"/>
    <n v="8.9578978799641673E-4"/>
    <x v="0"/>
    <s v="Feb-2025"/>
    <n v="202502"/>
  </r>
  <r>
    <s v="82f8f58f-faba-49ab-819a-d4fd02cc5125"/>
    <x v="640"/>
    <x v="8316"/>
    <x v="2"/>
    <x v="1"/>
    <x v="4"/>
    <n v="6"/>
    <n v="607.51"/>
    <n v="0.21"/>
    <n v="2879.5974000000001"/>
    <n v="207.233744996593"/>
    <x v="2"/>
    <n v="2"/>
    <x v="9"/>
    <n v="7.1966221735230415E-2"/>
    <n v="5.7612220374973251E-5"/>
    <x v="0"/>
    <s v="Feb-2025"/>
    <n v="202502"/>
  </r>
  <r>
    <s v="0e0fd09d-077e-4194-a76b-37ed0c016472"/>
    <x v="655"/>
    <x v="8317"/>
    <x v="3"/>
    <x v="1"/>
    <x v="9"/>
    <n v="6"/>
    <n v="101.08"/>
    <n v="0.14000000000000001"/>
    <n v="521.57280000000003"/>
    <n v="95.003414574200676"/>
    <x v="2"/>
    <n v="2"/>
    <x v="9"/>
    <n v="0.18214794669929235"/>
    <n v="2.3084025854108958E-4"/>
    <x v="0"/>
    <s v="Feb-2025"/>
    <n v="202502"/>
  </r>
  <r>
    <s v="f464acd8-6970-42e1-b43c-a7240d25c05f"/>
    <x v="632"/>
    <x v="8318"/>
    <x v="2"/>
    <x v="1"/>
    <x v="1"/>
    <n v="6"/>
    <n v="713.1"/>
    <n v="0.24"/>
    <n v="3251.7359999999999"/>
    <n v="822.22831116866064"/>
    <x v="2"/>
    <n v="2"/>
    <x v="9"/>
    <n v="0.25285826130062855"/>
    <n v="5.6093114570186502E-5"/>
    <x v="0"/>
    <s v="Feb-2025"/>
    <n v="202502"/>
  </r>
  <r>
    <s v="ff06e6bd-97f2-42a9-95c3-163afa22c4ec"/>
    <x v="652"/>
    <x v="347"/>
    <x v="0"/>
    <x v="0"/>
    <x v="6"/>
    <n v="9"/>
    <n v="105.93"/>
    <n v="0.3"/>
    <n v="667.35900000000004"/>
    <n v="141.7012093401701"/>
    <x v="2"/>
    <n v="2"/>
    <x v="9"/>
    <n v="0.21233130794695221"/>
    <n v="3.1467321186947348E-4"/>
    <x v="0"/>
    <s v="Feb-2025"/>
    <n v="202502"/>
  </r>
  <r>
    <s v="f63b1624-24df-4ed1-90f1-0e03ebd12115"/>
    <x v="647"/>
    <x v="8319"/>
    <x v="3"/>
    <x v="0"/>
    <x v="4"/>
    <n v="6"/>
    <n v="77.3"/>
    <n v="0"/>
    <n v="463.8"/>
    <n v="101.39787308570619"/>
    <x v="2"/>
    <n v="2"/>
    <x v="9"/>
    <n v="0.21862413343188053"/>
    <n v="0"/>
    <x v="1"/>
    <s v="Feb-2025"/>
    <n v="202502"/>
  </r>
  <r>
    <s v="2c00cbbf-d34f-475f-b7e3-d5ea534e8a0f"/>
    <x v="643"/>
    <x v="3864"/>
    <x v="3"/>
    <x v="0"/>
    <x v="0"/>
    <n v="4"/>
    <n v="38.24"/>
    <n v="0.04"/>
    <n v="146.8416"/>
    <n v="29.608562411303939"/>
    <x v="2"/>
    <n v="2"/>
    <x v="9"/>
    <n v="0.20163606506129012"/>
    <n v="2.6150627615062759E-4"/>
    <x v="0"/>
    <s v="Feb-2025"/>
    <n v="202502"/>
  </r>
  <r>
    <s v="6a02d031-fed8-4385-b591-2b5f3c190df2"/>
    <x v="657"/>
    <x v="8320"/>
    <x v="3"/>
    <x v="2"/>
    <x v="2"/>
    <n v="7"/>
    <n v="921.23"/>
    <n v="0.17"/>
    <n v="5352.3463000000002"/>
    <n v="591.58129156000143"/>
    <x v="2"/>
    <n v="2"/>
    <x v="9"/>
    <n v="0.11052746933807354"/>
    <n v="2.6362270318719848E-5"/>
    <x v="0"/>
    <s v="Feb-2025"/>
    <n v="202502"/>
  </r>
  <r>
    <s v="bd7478e7-1183-4f51-9cb0-a156830c355e"/>
    <x v="639"/>
    <x v="8321"/>
    <x v="3"/>
    <x v="0"/>
    <x v="3"/>
    <n v="7"/>
    <n v="217.86"/>
    <n v="0.06"/>
    <n v="1433.5188000000001"/>
    <n v="164.3757054392569"/>
    <x v="2"/>
    <n v="2"/>
    <x v="9"/>
    <n v="0.11466588749255112"/>
    <n v="3.9343746311523783E-5"/>
    <x v="0"/>
    <s v="Feb-2025"/>
    <n v="202502"/>
  </r>
  <r>
    <s v="c2d6b875-612b-4b97-b772-18cb2dc6d4fb"/>
    <x v="632"/>
    <x v="8322"/>
    <x v="1"/>
    <x v="1"/>
    <x v="2"/>
    <n v="3"/>
    <n v="783.26"/>
    <n v="0.11"/>
    <n v="2091.3042"/>
    <n v="615.74658327935299"/>
    <x v="2"/>
    <n v="2"/>
    <x v="9"/>
    <n v="0.29443185897075758"/>
    <n v="4.6812893121909293E-5"/>
    <x v="0"/>
    <s v="Feb-2025"/>
    <n v="202502"/>
  </r>
  <r>
    <s v="e5ed00f4-6dcf-4076-81dc-4453f4d3a79c"/>
    <x v="652"/>
    <x v="8323"/>
    <x v="1"/>
    <x v="1"/>
    <x v="2"/>
    <n v="4"/>
    <n v="87.26"/>
    <n v="0.14000000000000001"/>
    <n v="300.17439999999999"/>
    <n v="46.192188960237168"/>
    <x v="2"/>
    <n v="2"/>
    <x v="9"/>
    <n v="0.15388450500854559"/>
    <n v="4.0110016044006417E-4"/>
    <x v="0"/>
    <s v="Feb-2025"/>
    <n v="202502"/>
  </r>
  <r>
    <s v="2b74bbb9-427f-4000-91da-00aa283b6c24"/>
    <x v="637"/>
    <x v="8324"/>
    <x v="0"/>
    <x v="2"/>
    <x v="7"/>
    <n v="2"/>
    <n v="774.61"/>
    <n v="0.25"/>
    <n v="1161.915"/>
    <n v="100.7911328535493"/>
    <x v="2"/>
    <n v="2"/>
    <x v="9"/>
    <n v="8.6745702442561898E-2"/>
    <n v="1.613715288984134E-4"/>
    <x v="0"/>
    <s v="Feb-2025"/>
    <n v="202502"/>
  </r>
  <r>
    <s v="071137c0-57d4-4856-a81c-c053f4cc8fd4"/>
    <x v="645"/>
    <x v="712"/>
    <x v="3"/>
    <x v="2"/>
    <x v="8"/>
    <n v="7"/>
    <n v="904.66"/>
    <n v="0.11"/>
    <n v="5636.0317999999997"/>
    <n v="979.94401485092794"/>
    <x v="2"/>
    <n v="2"/>
    <x v="9"/>
    <n v="0.17387127142379288"/>
    <n v="1.7370377505676954E-5"/>
    <x v="0"/>
    <s v="Feb-2025"/>
    <n v="202502"/>
  </r>
  <r>
    <s v="c15e8ef4-e63a-42da-a91d-085c41e6bea9"/>
    <x v="646"/>
    <x v="8325"/>
    <x v="2"/>
    <x v="1"/>
    <x v="7"/>
    <n v="1"/>
    <n v="455.5"/>
    <n v="0.09"/>
    <n v="414.505"/>
    <n v="93.41530990499993"/>
    <x v="2"/>
    <n v="2"/>
    <x v="9"/>
    <n v="0.22536594228055135"/>
    <n v="1.9758507135016464E-4"/>
    <x v="0"/>
    <s v="Feb-2025"/>
    <n v="202502"/>
  </r>
  <r>
    <s v="61f48f21-68fb-4793-816e-cf74d30719fd"/>
    <x v="632"/>
    <x v="8326"/>
    <x v="2"/>
    <x v="0"/>
    <x v="1"/>
    <n v="4"/>
    <n v="532.76"/>
    <n v="0.08"/>
    <n v="1960.5568000000001"/>
    <n v="240.841682406893"/>
    <x v="2"/>
    <n v="2"/>
    <x v="9"/>
    <n v="0.12284351180587728"/>
    <n v="3.7540355882573766E-5"/>
    <x v="0"/>
    <s v="Feb-2025"/>
    <n v="202502"/>
  </r>
  <r>
    <s v="24bb7e9a-1679-493c-91bb-fe71a89d1cc4"/>
    <x v="650"/>
    <x v="8327"/>
    <x v="1"/>
    <x v="2"/>
    <x v="4"/>
    <n v="6"/>
    <n v="681.28"/>
    <n v="0.08"/>
    <n v="3760.6655999999998"/>
    <n v="321.76307440939172"/>
    <x v="2"/>
    <n v="2"/>
    <x v="9"/>
    <n v="8.5560139782008729E-2"/>
    <n v="1.9571003601064663E-5"/>
    <x v="0"/>
    <s v="Feb-2025"/>
    <n v="202502"/>
  </r>
  <r>
    <s v="a20421d7-d441-4544-bada-0150b37e0510"/>
    <x v="638"/>
    <x v="8328"/>
    <x v="1"/>
    <x v="1"/>
    <x v="6"/>
    <n v="1"/>
    <n v="831.38"/>
    <n v="0.28000000000000003"/>
    <n v="598.59359999999992"/>
    <n v="31.34519886731573"/>
    <x v="2"/>
    <n v="2"/>
    <x v="9"/>
    <n v="5.2364741065249833E-2"/>
    <n v="3.3678943443431409E-4"/>
    <x v="0"/>
    <s v="Feb-2025"/>
    <n v="202502"/>
  </r>
  <r>
    <s v="2957c23c-1686-4edb-8a48-d5964dfc5b4d"/>
    <x v="653"/>
    <x v="1895"/>
    <x v="0"/>
    <x v="1"/>
    <x v="8"/>
    <n v="8"/>
    <n v="203.04"/>
    <n v="0.03"/>
    <n v="1575.5904"/>
    <n v="260.62357699666279"/>
    <x v="2"/>
    <n v="2"/>
    <x v="9"/>
    <n v="0.1654132806322397"/>
    <n v="1.8469267139479905E-5"/>
    <x v="0"/>
    <s v="Feb-2025"/>
    <n v="202502"/>
  </r>
  <r>
    <s v="36482239-76fb-44b7-a15c-d6c734e6ce7b"/>
    <x v="637"/>
    <x v="8329"/>
    <x v="3"/>
    <x v="0"/>
    <x v="5"/>
    <n v="6"/>
    <n v="675.98"/>
    <n v="0.1"/>
    <n v="3650.2919999999999"/>
    <n v="589.6029681306054"/>
    <x v="2"/>
    <n v="2"/>
    <x v="9"/>
    <n v="0.16152213799077045"/>
    <n v="2.4655561801631214E-5"/>
    <x v="0"/>
    <s v="Feb-2025"/>
    <n v="202502"/>
  </r>
  <r>
    <s v="b6529724-8eeb-43c2-8807-42e1a7d4f45e"/>
    <x v="656"/>
    <x v="8330"/>
    <x v="2"/>
    <x v="1"/>
    <x v="6"/>
    <n v="1"/>
    <n v="250.99"/>
    <n v="0.1"/>
    <n v="225.89099999999999"/>
    <n v="31.41267590418925"/>
    <x v="2"/>
    <n v="2"/>
    <x v="9"/>
    <n v="0.13906121051387285"/>
    <n v="3.9842224789832264E-4"/>
    <x v="0"/>
    <s v="Feb-2025"/>
    <n v="202502"/>
  </r>
  <r>
    <s v="71a2c4e3-b28c-40d2-97e7-24bab2d54968"/>
    <x v="644"/>
    <x v="8331"/>
    <x v="3"/>
    <x v="2"/>
    <x v="3"/>
    <n v="1"/>
    <n v="464.2"/>
    <n v="0.25"/>
    <n v="348.15"/>
    <n v="37.472713261309202"/>
    <x v="2"/>
    <n v="2"/>
    <x v="9"/>
    <n v="0.10763381663452307"/>
    <n v="5.3856096510124945E-4"/>
    <x v="0"/>
    <s v="Feb-2025"/>
    <n v="202502"/>
  </r>
  <r>
    <s v="16f8e213-32c5-45ed-8e6d-de657bc23cb5"/>
    <x v="631"/>
    <x v="8332"/>
    <x v="1"/>
    <x v="0"/>
    <x v="3"/>
    <n v="9"/>
    <n v="947.46"/>
    <n v="0.09"/>
    <n v="7759.6974"/>
    <n v="933.36249486872293"/>
    <x v="2"/>
    <n v="2"/>
    <x v="9"/>
    <n v="0.12028336245028355"/>
    <n v="1.0554535283811455E-5"/>
    <x v="0"/>
    <s v="Feb-2025"/>
    <n v="202502"/>
  </r>
  <r>
    <s v="6b23ce01-f576-462a-8c34-8dfc791f513a"/>
    <x v="650"/>
    <x v="8333"/>
    <x v="1"/>
    <x v="2"/>
    <x v="4"/>
    <n v="1"/>
    <n v="950.29"/>
    <n v="0.03"/>
    <n v="921.78129999999999"/>
    <n v="65.864354388823116"/>
    <x v="2"/>
    <n v="2"/>
    <x v="9"/>
    <n v="7.1453341903142439E-2"/>
    <n v="3.1569310421029372E-5"/>
    <x v="0"/>
    <s v="Feb-2025"/>
    <n v="202502"/>
  </r>
  <r>
    <s v="eed1e01e-b33d-427c-8848-eb71da858fbd"/>
    <x v="635"/>
    <x v="8017"/>
    <x v="0"/>
    <x v="2"/>
    <x v="9"/>
    <n v="8"/>
    <n v="40.03"/>
    <n v="0.21"/>
    <n v="252.9896"/>
    <n v="66.445262247135119"/>
    <x v="2"/>
    <n v="2"/>
    <x v="9"/>
    <n v="0.26264029132871519"/>
    <n v="6.55758181363977E-4"/>
    <x v="0"/>
    <s v="Feb-2025"/>
    <n v="202502"/>
  </r>
  <r>
    <s v="9462d424-4fea-45ac-b61e-22e409f493d9"/>
    <x v="656"/>
    <x v="8334"/>
    <x v="3"/>
    <x v="2"/>
    <x v="4"/>
    <n v="7"/>
    <n v="310.49"/>
    <n v="0.18"/>
    <n v="1782.2126000000001"/>
    <n v="339.05580101384447"/>
    <x v="2"/>
    <n v="2"/>
    <x v="9"/>
    <n v="0.19024430700009889"/>
    <n v="8.2818402248979709E-5"/>
    <x v="0"/>
    <s v="Feb-2025"/>
    <n v="202502"/>
  </r>
  <r>
    <s v="31bd2b4f-0a02-4866-8483-b7ea5e380f87"/>
    <x v="640"/>
    <x v="8335"/>
    <x v="2"/>
    <x v="1"/>
    <x v="8"/>
    <n v="9"/>
    <n v="246.32"/>
    <n v="0.14000000000000001"/>
    <n v="1906.5168000000001"/>
    <n v="150.91777252969069"/>
    <x v="2"/>
    <n v="2"/>
    <x v="9"/>
    <n v="7.9158899900431345E-2"/>
    <n v="6.3151816967991052E-5"/>
    <x v="0"/>
    <s v="Feb-2025"/>
    <n v="202502"/>
  </r>
  <r>
    <s v="f7e8a156-aad3-426b-a80f-c3f7a420c443"/>
    <x v="645"/>
    <x v="8336"/>
    <x v="2"/>
    <x v="0"/>
    <x v="2"/>
    <n v="9"/>
    <n v="935.57"/>
    <n v="0.02"/>
    <n v="8251.7274000000016"/>
    <n v="1123.918533833307"/>
    <x v="2"/>
    <n v="2"/>
    <x v="9"/>
    <n v="0.13620403090791716"/>
    <n v="2.3752602394499844E-6"/>
    <x v="0"/>
    <s v="Feb-2025"/>
    <n v="202502"/>
  </r>
  <r>
    <s v="4033e1d3-aae7-4db2-9a02-8b8f7682a1b5"/>
    <x v="636"/>
    <x v="8337"/>
    <x v="3"/>
    <x v="0"/>
    <x v="5"/>
    <n v="8"/>
    <n v="289.95"/>
    <n v="0.09"/>
    <n v="2110.8359999999998"/>
    <n v="428.64823126411079"/>
    <x v="2"/>
    <n v="2"/>
    <x v="9"/>
    <n v="0.20307036229442307"/>
    <n v="3.8799793067770308E-5"/>
    <x v="0"/>
    <s v="Feb-2025"/>
    <n v="202502"/>
  </r>
  <r>
    <s v="ae7fb021-3d81-49f4-86c3-541da0ca5d9b"/>
    <x v="639"/>
    <x v="8338"/>
    <x v="0"/>
    <x v="1"/>
    <x v="5"/>
    <n v="9"/>
    <n v="779.85"/>
    <n v="0.28999999999999998"/>
    <n v="4983.2415000000001"/>
    <n v="1265.306537710391"/>
    <x v="2"/>
    <n v="2"/>
    <x v="9"/>
    <n v="0.25391234555066033"/>
    <n v="4.1318487173459275E-5"/>
    <x v="0"/>
    <s v="Feb-2025"/>
    <n v="202502"/>
  </r>
  <r>
    <s v="c3bc334e-8035-45ba-8c2d-b5413f6ac47f"/>
    <x v="644"/>
    <x v="8339"/>
    <x v="0"/>
    <x v="0"/>
    <x v="7"/>
    <n v="8"/>
    <n v="83.93"/>
    <n v="0.16"/>
    <n v="564.00959999999998"/>
    <n v="164.95297618882611"/>
    <x v="2"/>
    <n v="2"/>
    <x v="9"/>
    <n v="0.29246483781273602"/>
    <n v="2.3829381627546765E-4"/>
    <x v="0"/>
    <s v="Feb-2025"/>
    <n v="202502"/>
  </r>
  <r>
    <s v="4bdad0e5-cd47-4745-82af-9e58b56b3353"/>
    <x v="652"/>
    <x v="8340"/>
    <x v="3"/>
    <x v="1"/>
    <x v="8"/>
    <n v="1"/>
    <n v="81.63"/>
    <n v="0.28999999999999998"/>
    <n v="57.957299999999996"/>
    <n v="3.7446052591390182"/>
    <x v="2"/>
    <n v="2"/>
    <x v="9"/>
    <n v="6.460972576602117E-2"/>
    <n v="3.55261546000245E-3"/>
    <x v="0"/>
    <s v="Feb-2025"/>
    <n v="202502"/>
  </r>
  <r>
    <s v="45581ce1-7a39-42f4-8c8d-f9bd33a2e854"/>
    <x v="633"/>
    <x v="8341"/>
    <x v="3"/>
    <x v="2"/>
    <x v="1"/>
    <n v="6"/>
    <n v="414.25"/>
    <n v="0.12"/>
    <n v="2187.2399999999998"/>
    <n v="573.30903731682724"/>
    <x v="2"/>
    <n v="2"/>
    <x v="9"/>
    <n v="0.26211528561878317"/>
    <n v="4.828002414001207E-5"/>
    <x v="0"/>
    <s v="Feb-2025"/>
    <n v="202502"/>
  </r>
  <r>
    <s v="4cd4439c-8247-4f2e-b7f7-ada3bc5fa235"/>
    <x v="653"/>
    <x v="8342"/>
    <x v="3"/>
    <x v="2"/>
    <x v="9"/>
    <n v="8"/>
    <n v="123.37"/>
    <n v="0.03"/>
    <n v="957.35120000000006"/>
    <n v="203.55727929628631"/>
    <x v="2"/>
    <n v="2"/>
    <x v="9"/>
    <n v="0.21262550179734072"/>
    <n v="3.039636864715895E-5"/>
    <x v="0"/>
    <s v="Feb-2025"/>
    <n v="202502"/>
  </r>
  <r>
    <s v="0e4b552b-8063-4e76-bddd-cb5ac153045d"/>
    <x v="631"/>
    <x v="8343"/>
    <x v="2"/>
    <x v="0"/>
    <x v="8"/>
    <n v="7"/>
    <n v="400.03"/>
    <n v="0.08"/>
    <n v="2576.1932000000002"/>
    <n v="734.90737458065814"/>
    <x v="2"/>
    <n v="2"/>
    <x v="9"/>
    <n v="0.28526873472869119"/>
    <n v="2.8569285874987948E-5"/>
    <x v="0"/>
    <s v="Feb-2025"/>
    <n v="202502"/>
  </r>
  <r>
    <s v="0e40c6c9-1740-40d8-bcd2-f921322afd1e"/>
    <x v="652"/>
    <x v="462"/>
    <x v="0"/>
    <x v="0"/>
    <x v="0"/>
    <n v="8"/>
    <n v="864.83"/>
    <n v="0.24"/>
    <n v="5258.1664000000001"/>
    <n v="773.50546895677689"/>
    <x v="2"/>
    <n v="2"/>
    <x v="9"/>
    <n v="0.14710555165328676"/>
    <n v="3.4688898396216595E-5"/>
    <x v="0"/>
    <s v="Feb-2025"/>
    <n v="202502"/>
  </r>
  <r>
    <s v="069bd9b6-628f-48b8-83d4-f101fe3cebe9"/>
    <x v="654"/>
    <x v="8344"/>
    <x v="1"/>
    <x v="0"/>
    <x v="7"/>
    <n v="8"/>
    <n v="54.03"/>
    <n v="0"/>
    <n v="432.24"/>
    <n v="119.90768468111889"/>
    <x v="2"/>
    <n v="2"/>
    <x v="9"/>
    <n v="0.27740996826096359"/>
    <n v="0"/>
    <x v="1"/>
    <s v="Feb-2025"/>
    <n v="202502"/>
  </r>
  <r>
    <s v="e0738ca6-ea43-4535-bc6d-135c8b751a55"/>
    <x v="635"/>
    <x v="8345"/>
    <x v="2"/>
    <x v="0"/>
    <x v="3"/>
    <n v="7"/>
    <n v="772.4"/>
    <n v="0.28000000000000003"/>
    <n v="3892.8960000000002"/>
    <n v="546.87017588395247"/>
    <x v="2"/>
    <n v="2"/>
    <x v="9"/>
    <n v="0.14047900994117296"/>
    <n v="5.1786639047125847E-5"/>
    <x v="0"/>
    <s v="Feb-2025"/>
    <n v="202502"/>
  </r>
  <r>
    <s v="d10b1e36-ed1d-4159-9fc4-302df2f690a4"/>
    <x v="632"/>
    <x v="8346"/>
    <x v="2"/>
    <x v="2"/>
    <x v="9"/>
    <n v="6"/>
    <n v="358.08"/>
    <n v="0.2"/>
    <n v="1718.7840000000001"/>
    <n v="92.318225306269539"/>
    <x v="2"/>
    <n v="2"/>
    <x v="9"/>
    <n v="5.3711359488027313E-2"/>
    <n v="9.3089067619898724E-5"/>
    <x v="0"/>
    <s v="Feb-2025"/>
    <n v="202502"/>
  </r>
  <r>
    <s v="f5628014-43df-4679-a38b-995f6d6c9c2e"/>
    <x v="644"/>
    <x v="8347"/>
    <x v="3"/>
    <x v="1"/>
    <x v="7"/>
    <n v="2"/>
    <n v="232.67"/>
    <n v="0.02"/>
    <n v="456.03320000000002"/>
    <n v="60.844717027360332"/>
    <x v="2"/>
    <n v="2"/>
    <x v="9"/>
    <n v="0.13342168295501364"/>
    <n v="4.2979326943740062E-5"/>
    <x v="0"/>
    <s v="Feb-2025"/>
    <n v="202502"/>
  </r>
  <r>
    <s v="35fa2129-560b-4b96-9626-a66f5a3e00b8"/>
    <x v="656"/>
    <x v="8348"/>
    <x v="2"/>
    <x v="1"/>
    <x v="2"/>
    <n v="2"/>
    <n v="381.62"/>
    <n v="0.11"/>
    <n v="679.28359999999998"/>
    <n v="166.00333237091971"/>
    <x v="2"/>
    <n v="2"/>
    <x v="9"/>
    <n v="0.24438000913156113"/>
    <n v="1.4412242544939991E-4"/>
    <x v="0"/>
    <s v="Feb-2025"/>
    <n v="202502"/>
  </r>
  <r>
    <s v="738b86c0-a19f-45b7-9e50-8eeccfbc7e9e"/>
    <x v="652"/>
    <x v="8349"/>
    <x v="1"/>
    <x v="2"/>
    <x v="6"/>
    <n v="8"/>
    <n v="564.58000000000004"/>
    <n v="0.24"/>
    <n v="3432.6464000000001"/>
    <n v="541.10910284188196"/>
    <x v="2"/>
    <n v="2"/>
    <x v="9"/>
    <n v="0.15763613253083159"/>
    <n v="5.3136845088384282E-5"/>
    <x v="0"/>
    <s v="Feb-2025"/>
    <n v="202502"/>
  </r>
  <r>
    <s v="c0a08578-ec5a-4eac-adb4-2edcb92b5ab1"/>
    <x v="649"/>
    <x v="4059"/>
    <x v="1"/>
    <x v="0"/>
    <x v="9"/>
    <n v="5"/>
    <n v="744.58"/>
    <n v="0.01"/>
    <n v="3685.6709999999998"/>
    <n v="579.79191671254546"/>
    <x v="2"/>
    <n v="2"/>
    <x v="9"/>
    <n v="0.15730973185413064"/>
    <n v="2.6860780574283487E-6"/>
    <x v="0"/>
    <s v="Feb-2025"/>
    <n v="202502"/>
  </r>
  <r>
    <s v="2696c16d-e25d-4379-b467-cf60d688f0c2"/>
    <x v="656"/>
    <x v="8350"/>
    <x v="3"/>
    <x v="2"/>
    <x v="7"/>
    <n v="5"/>
    <n v="582.15"/>
    <n v="0.27"/>
    <n v="2124.8474999999999"/>
    <n v="478.47455753277302"/>
    <x v="2"/>
    <n v="2"/>
    <x v="9"/>
    <n v="0.22518065768615067"/>
    <n v="9.2759598041741831E-5"/>
    <x v="0"/>
    <s v="Feb-2025"/>
    <n v="202502"/>
  </r>
  <r>
    <s v="9e4d026e-4bb8-492d-a235-a022da0b0728"/>
    <x v="651"/>
    <x v="4420"/>
    <x v="0"/>
    <x v="1"/>
    <x v="4"/>
    <n v="7"/>
    <n v="94.23"/>
    <n v="0.19"/>
    <n v="534.28410000000008"/>
    <n v="79.686432295351423"/>
    <x v="2"/>
    <n v="2"/>
    <x v="9"/>
    <n v="0.14914617952387393"/>
    <n v="2.8804899865071784E-4"/>
    <x v="0"/>
    <s v="Feb-2025"/>
    <n v="202502"/>
  </r>
  <r>
    <s v="3d1114c9-1ce0-42b0-94a5-7da981f8230d"/>
    <x v="650"/>
    <x v="8351"/>
    <x v="2"/>
    <x v="2"/>
    <x v="5"/>
    <n v="3"/>
    <n v="829.45"/>
    <n v="0.26"/>
    <n v="1841.3789999999999"/>
    <n v="103.50911914716001"/>
    <x v="2"/>
    <n v="2"/>
    <x v="9"/>
    <n v="5.6212826988447255E-2"/>
    <n v="1.0448690899592098E-4"/>
    <x v="0"/>
    <s v="Feb-2025"/>
    <n v="202502"/>
  </r>
  <r>
    <s v="31302925-0e82-4c16-a3d7-a872f43fc853"/>
    <x v="656"/>
    <x v="8352"/>
    <x v="3"/>
    <x v="0"/>
    <x v="0"/>
    <n v="3"/>
    <n v="923.04"/>
    <n v="0.01"/>
    <n v="2741.4288000000001"/>
    <n v="574.05867512366478"/>
    <x v="2"/>
    <n v="2"/>
    <x v="9"/>
    <n v="0.20940127101738507"/>
    <n v="3.6112555613335646E-6"/>
    <x v="0"/>
    <s v="Feb-2025"/>
    <n v="202502"/>
  </r>
  <r>
    <s v="e5887fc8-68df-4f4b-bf24-9152b4bd16ae"/>
    <x v="652"/>
    <x v="8353"/>
    <x v="0"/>
    <x v="2"/>
    <x v="9"/>
    <n v="1"/>
    <n v="671.97"/>
    <n v="0.17"/>
    <n v="557.73509999999999"/>
    <n v="141.7039250001184"/>
    <x v="2"/>
    <n v="2"/>
    <x v="9"/>
    <n v="0.25407030147487292"/>
    <n v="2.5298748456032262E-4"/>
    <x v="0"/>
    <s v="Feb-2025"/>
    <n v="202502"/>
  </r>
  <r>
    <s v="3838cc75-0921-499a-bc8e-7cf50ea80caa"/>
    <x v="649"/>
    <x v="8354"/>
    <x v="1"/>
    <x v="0"/>
    <x v="9"/>
    <n v="2"/>
    <n v="182.83"/>
    <n v="0.24"/>
    <n v="277.90159999999997"/>
    <n v="17.70337976015869"/>
    <x v="2"/>
    <n v="2"/>
    <x v="9"/>
    <n v="6.3703770543813681E-2"/>
    <n v="6.5634742657113155E-4"/>
    <x v="0"/>
    <s v="Feb-2025"/>
    <n v="202502"/>
  </r>
  <r>
    <s v="357f599f-7e66-46bb-9c9c-2b90064a4340"/>
    <x v="649"/>
    <x v="8355"/>
    <x v="3"/>
    <x v="2"/>
    <x v="4"/>
    <n v="7"/>
    <n v="806.8"/>
    <n v="0.23"/>
    <n v="4348.652"/>
    <n v="950.94118516784522"/>
    <x v="2"/>
    <n v="2"/>
    <x v="9"/>
    <n v="0.21867493309831304"/>
    <n v="4.0725263828883071E-5"/>
    <x v="0"/>
    <s v="Feb-2025"/>
    <n v="202502"/>
  </r>
  <r>
    <s v="4cb2d40b-acc1-43f1-8d5c-6c788aa8584b"/>
    <x v="643"/>
    <x v="4151"/>
    <x v="3"/>
    <x v="0"/>
    <x v="0"/>
    <n v="1"/>
    <n v="132.47999999999999"/>
    <n v="0.26"/>
    <n v="98.035199999999989"/>
    <n v="18.275121396962401"/>
    <x v="2"/>
    <n v="2"/>
    <x v="9"/>
    <n v="0.18641387376128576"/>
    <n v="1.96256038647343E-3"/>
    <x v="0"/>
    <s v="Feb-2025"/>
    <n v="202502"/>
  </r>
  <r>
    <s v="b92924fa-e80d-4351-957b-5af460511364"/>
    <x v="656"/>
    <x v="8356"/>
    <x v="2"/>
    <x v="2"/>
    <x v="7"/>
    <n v="7"/>
    <n v="146.29"/>
    <n v="0"/>
    <n v="1024.03"/>
    <n v="260.02238776378022"/>
    <x v="2"/>
    <n v="2"/>
    <x v="9"/>
    <n v="0.25392067396832146"/>
    <n v="0"/>
    <x v="1"/>
    <s v="Feb-2025"/>
    <n v="202502"/>
  </r>
  <r>
    <s v="7ed3ff25-a9c4-4a33-9c55-76d1cb9fc68d"/>
    <x v="653"/>
    <x v="8357"/>
    <x v="1"/>
    <x v="2"/>
    <x v="2"/>
    <n v="7"/>
    <n v="220.13"/>
    <n v="0.19"/>
    <n v="1248.1370999999999"/>
    <n v="323.0689738214802"/>
    <x v="2"/>
    <n v="2"/>
    <x v="9"/>
    <n v="0.25884093487925341"/>
    <n v="1.2330376206267727E-4"/>
    <x v="0"/>
    <s v="Feb-2025"/>
    <n v="202502"/>
  </r>
  <r>
    <s v="aff4fd8f-93a8-4f19-ae02-989954c3c22c"/>
    <x v="634"/>
    <x v="8358"/>
    <x v="2"/>
    <x v="1"/>
    <x v="2"/>
    <n v="8"/>
    <n v="347.67"/>
    <n v="0.19"/>
    <n v="2252.9016000000001"/>
    <n v="221.90955091492529"/>
    <x v="2"/>
    <n v="2"/>
    <x v="9"/>
    <n v="9.8499442192648487E-2"/>
    <n v="6.8311904967354096E-5"/>
    <x v="0"/>
    <s v="Feb-2025"/>
    <n v="202502"/>
  </r>
  <r>
    <s v="fd28e059-a577-48d0-9e99-5c18083edfeb"/>
    <x v="643"/>
    <x v="8359"/>
    <x v="0"/>
    <x v="1"/>
    <x v="2"/>
    <n v="4"/>
    <n v="5.68"/>
    <n v="0.13"/>
    <n v="19.766400000000001"/>
    <n v="4.7348755577621144"/>
    <x v="2"/>
    <n v="2"/>
    <x v="9"/>
    <n v="0.23954162405709256"/>
    <n v="5.7218309859154931E-3"/>
    <x v="0"/>
    <s v="Feb-2025"/>
    <n v="202502"/>
  </r>
  <r>
    <s v="18d80c04-b9c6-4645-93c3-62de284d9c05"/>
    <x v="642"/>
    <x v="8360"/>
    <x v="3"/>
    <x v="2"/>
    <x v="0"/>
    <n v="4"/>
    <n v="822.14"/>
    <n v="0.21"/>
    <n v="2597.9623999999999"/>
    <n v="179.2368214411531"/>
    <x v="2"/>
    <n v="2"/>
    <x v="9"/>
    <n v="6.8991306972400024E-2"/>
    <n v="6.385773712506385E-5"/>
    <x v="0"/>
    <s v="Feb-2025"/>
    <n v="202502"/>
  </r>
  <r>
    <s v="dcaab95b-9245-4f9a-9845-70b23a014d54"/>
    <x v="638"/>
    <x v="5494"/>
    <x v="3"/>
    <x v="0"/>
    <x v="9"/>
    <n v="7"/>
    <n v="542.07000000000005"/>
    <n v="0.08"/>
    <n v="3490.930800000001"/>
    <n v="255.58094327404331"/>
    <x v="2"/>
    <n v="2"/>
    <x v="9"/>
    <n v="7.3212835749721317E-2"/>
    <n v="2.1083202222169512E-5"/>
    <x v="0"/>
    <s v="Feb-2025"/>
    <n v="202502"/>
  </r>
  <r>
    <s v="150930dd-6f3b-4e1e-a97f-8b162fec407b"/>
    <x v="647"/>
    <x v="8361"/>
    <x v="3"/>
    <x v="2"/>
    <x v="5"/>
    <n v="5"/>
    <n v="930.93"/>
    <n v="0.23"/>
    <n v="3584.0805"/>
    <n v="334.86893744511491"/>
    <x v="2"/>
    <n v="2"/>
    <x v="9"/>
    <n v="9.3432314772258857E-2"/>
    <n v="4.9412952638759097E-5"/>
    <x v="0"/>
    <s v="Feb-2025"/>
    <n v="202502"/>
  </r>
  <r>
    <s v="ae66cd18-1317-4c99-8ebb-b8539d99f833"/>
    <x v="639"/>
    <x v="5584"/>
    <x v="2"/>
    <x v="1"/>
    <x v="5"/>
    <n v="8"/>
    <n v="212.61"/>
    <n v="0.09"/>
    <n v="1547.8008"/>
    <n v="392.06657390521173"/>
    <x v="2"/>
    <n v="2"/>
    <x v="9"/>
    <n v="0.25330557647031304"/>
    <n v="5.2913785804995055E-5"/>
    <x v="0"/>
    <s v="Feb-2025"/>
    <n v="202502"/>
  </r>
  <r>
    <s v="59741050-7c5e-436e-b9e6-c1b49ddca623"/>
    <x v="650"/>
    <x v="8362"/>
    <x v="2"/>
    <x v="1"/>
    <x v="1"/>
    <n v="2"/>
    <n v="704.85"/>
    <n v="0.03"/>
    <n v="1367.4090000000001"/>
    <n v="257.70438421657559"/>
    <x v="2"/>
    <n v="2"/>
    <x v="9"/>
    <n v="0.18846181663026612"/>
    <n v="2.1281123643328366E-5"/>
    <x v="0"/>
    <s v="Feb-2025"/>
    <n v="202502"/>
  </r>
  <r>
    <s v="95494862-8ec4-423c-adcb-82fb48990180"/>
    <x v="633"/>
    <x v="8363"/>
    <x v="3"/>
    <x v="2"/>
    <x v="1"/>
    <n v="4"/>
    <n v="459.55"/>
    <n v="0.21"/>
    <n v="1452.1780000000001"/>
    <n v="203.95789956544459"/>
    <x v="2"/>
    <n v="2"/>
    <x v="9"/>
    <n v="0.14044965532148579"/>
    <n v="1.1424219345011424E-4"/>
    <x v="0"/>
    <s v="Feb-2025"/>
    <n v="202502"/>
  </r>
  <r>
    <s v="741417a1-e1f1-44df-aadd-63a359fcb1b8"/>
    <x v="635"/>
    <x v="8364"/>
    <x v="2"/>
    <x v="1"/>
    <x v="7"/>
    <n v="6"/>
    <n v="596.62"/>
    <n v="0.06"/>
    <n v="3364.9367999999999"/>
    <n v="726.70523429022205"/>
    <x v="2"/>
    <n v="2"/>
    <x v="9"/>
    <n v="0.21596400689909601"/>
    <n v="1.6761087459354362E-5"/>
    <x v="0"/>
    <s v="Feb-2025"/>
    <n v="202502"/>
  </r>
  <r>
    <s v="eefd4d86-b449-46f2-bdf3-c5667b606717"/>
    <x v="635"/>
    <x v="8365"/>
    <x v="3"/>
    <x v="1"/>
    <x v="9"/>
    <n v="6"/>
    <n v="511.7"/>
    <n v="0.13"/>
    <n v="2671.0740000000001"/>
    <n v="520.40438167511513"/>
    <x v="2"/>
    <n v="2"/>
    <x v="9"/>
    <n v="0.19482963844323112"/>
    <n v="4.2342518402709928E-5"/>
    <x v="0"/>
    <s v="Feb-2025"/>
    <n v="202502"/>
  </r>
  <r>
    <s v="98e12fd7-141a-4525-aba0-ac32f222244f"/>
    <x v="635"/>
    <x v="8366"/>
    <x v="3"/>
    <x v="1"/>
    <x v="7"/>
    <n v="8"/>
    <n v="367.87"/>
    <n v="0.13"/>
    <n v="2560.3751999999999"/>
    <n v="752.80178103128799"/>
    <x v="2"/>
    <n v="2"/>
    <x v="9"/>
    <n v="0.29402010339394319"/>
    <n v="4.4173213363416425E-5"/>
    <x v="0"/>
    <s v="Feb-2025"/>
    <n v="202502"/>
  </r>
  <r>
    <s v="60c7008d-6286-4f47-9531-0052076ab950"/>
    <x v="657"/>
    <x v="7093"/>
    <x v="0"/>
    <x v="2"/>
    <x v="6"/>
    <n v="6"/>
    <n v="748.02"/>
    <n v="0.13"/>
    <n v="3904.6644000000001"/>
    <n v="1163.286608730471"/>
    <x v="2"/>
    <n v="2"/>
    <x v="9"/>
    <n v="0.29792230254934865"/>
    <n v="2.8965357432510718E-5"/>
    <x v="0"/>
    <s v="Feb-2025"/>
    <n v="202502"/>
  </r>
  <r>
    <s v="a29347fb-da21-4c58-93ca-0000292aec48"/>
    <x v="639"/>
    <x v="8367"/>
    <x v="1"/>
    <x v="0"/>
    <x v="7"/>
    <n v="9"/>
    <n v="883.98"/>
    <n v="0.28000000000000003"/>
    <n v="5728.1903999999986"/>
    <n v="767.09757080378915"/>
    <x v="2"/>
    <n v="2"/>
    <x v="9"/>
    <n v="0.13391621388908256"/>
    <n v="3.5194360857837408E-5"/>
    <x v="0"/>
    <s v="Feb-2025"/>
    <n v="202502"/>
  </r>
  <r>
    <s v="9bd7af5f-f96a-42d1-90b4-9b9758546f48"/>
    <x v="632"/>
    <x v="8368"/>
    <x v="2"/>
    <x v="1"/>
    <x v="6"/>
    <n v="2"/>
    <n v="634.14"/>
    <n v="0.06"/>
    <n v="1192.1831999999999"/>
    <n v="233.05489196597381"/>
    <x v="2"/>
    <n v="2"/>
    <x v="9"/>
    <n v="0.19548580450217201"/>
    <n v="4.7308165389346202E-5"/>
    <x v="0"/>
    <s v="Feb-2025"/>
    <n v="202502"/>
  </r>
  <r>
    <s v="954a0e5d-9798-471c-a429-6859397f57ae"/>
    <x v="632"/>
    <x v="8369"/>
    <x v="0"/>
    <x v="1"/>
    <x v="6"/>
    <n v="6"/>
    <n v="260.07"/>
    <n v="0.14000000000000001"/>
    <n v="1341.9612"/>
    <n v="368.82333902694302"/>
    <x v="2"/>
    <n v="2"/>
    <x v="9"/>
    <n v="0.27483904827273919"/>
    <n v="8.9719434511221341E-5"/>
    <x v="0"/>
    <s v="Feb-2025"/>
    <n v="202502"/>
  </r>
  <r>
    <s v="ff869e21-8412-4165-9b08-8e25137d6258"/>
    <x v="644"/>
    <x v="8370"/>
    <x v="3"/>
    <x v="0"/>
    <x v="8"/>
    <n v="8"/>
    <n v="753.09"/>
    <n v="0.04"/>
    <n v="5783.7312000000002"/>
    <n v="1333.0893031710671"/>
    <x v="2"/>
    <n v="2"/>
    <x v="9"/>
    <n v="0.23048949840045593"/>
    <n v="6.6393126983494665E-6"/>
    <x v="0"/>
    <s v="Feb-2025"/>
    <n v="202502"/>
  </r>
  <r>
    <s v="aa0699b7-b1a6-4815-9a62-41547856d60a"/>
    <x v="631"/>
    <x v="8371"/>
    <x v="3"/>
    <x v="2"/>
    <x v="3"/>
    <n v="6"/>
    <n v="249.92"/>
    <n v="0.19"/>
    <n v="1214.6112000000001"/>
    <n v="232.60179897268219"/>
    <x v="2"/>
    <n v="2"/>
    <x v="9"/>
    <n v="0.19150309084312922"/>
    <n v="1.267072129748186E-4"/>
    <x v="0"/>
    <s v="Feb-2025"/>
    <n v="202502"/>
  </r>
  <r>
    <s v="7c6fefad-5bb5-490d-a927-4d16e73ec55c"/>
    <x v="658"/>
    <x v="8372"/>
    <x v="3"/>
    <x v="2"/>
    <x v="3"/>
    <n v="9"/>
    <n v="892.08"/>
    <n v="0.28000000000000003"/>
    <n v="5780.6783999999998"/>
    <n v="911.60502223645142"/>
    <x v="2"/>
    <n v="2"/>
    <x v="9"/>
    <n v="0.1576986227492696"/>
    <n v="3.4874799469903051E-5"/>
    <x v="0"/>
    <s v="Feb-2025"/>
    <n v="202502"/>
  </r>
  <r>
    <s v="2595b8c2-8bb6-4fc1-9d18-149b4cdfc9cc"/>
    <x v="632"/>
    <x v="8373"/>
    <x v="2"/>
    <x v="1"/>
    <x v="3"/>
    <n v="6"/>
    <n v="999.72"/>
    <n v="0.13"/>
    <n v="5218.5383999999985"/>
    <n v="1455.6629980546329"/>
    <x v="2"/>
    <n v="2"/>
    <x v="9"/>
    <n v="0.27894074671456537"/>
    <n v="2.1672735032475761E-5"/>
    <x v="0"/>
    <s v="Feb-2025"/>
    <n v="202502"/>
  </r>
  <r>
    <s v="8e153372-d241-4a85-87d8-774f6c705e99"/>
    <x v="653"/>
    <x v="8374"/>
    <x v="0"/>
    <x v="0"/>
    <x v="9"/>
    <n v="5"/>
    <n v="506"/>
    <n v="0.09"/>
    <n v="2302.3000000000002"/>
    <n v="350.73053962481509"/>
    <x v="2"/>
    <n v="2"/>
    <x v="9"/>
    <n v="0.15233919976754334"/>
    <n v="3.5573122529644268E-5"/>
    <x v="0"/>
    <s v="Feb-2025"/>
    <n v="202502"/>
  </r>
  <r>
    <s v="0bd2eb14-30c3-4160-b690-f66e74d87da7"/>
    <x v="658"/>
    <x v="8375"/>
    <x v="1"/>
    <x v="2"/>
    <x v="0"/>
    <n v="8"/>
    <n v="935.97"/>
    <n v="0.14000000000000001"/>
    <n v="6439.4736000000003"/>
    <n v="1598.499724158864"/>
    <x v="2"/>
    <n v="2"/>
    <x v="9"/>
    <n v="0.24823453335671161"/>
    <n v="1.8697180465185853E-5"/>
    <x v="0"/>
    <s v="Feb-2025"/>
    <n v="202502"/>
  </r>
  <r>
    <s v="ae2f1fa5-c405-463b-92b0-cd3094d45213"/>
    <x v="657"/>
    <x v="7494"/>
    <x v="1"/>
    <x v="2"/>
    <x v="0"/>
    <n v="5"/>
    <n v="20.69"/>
    <n v="0.18"/>
    <n v="84.829000000000008"/>
    <n v="7.173899577000058"/>
    <x v="2"/>
    <n v="2"/>
    <x v="9"/>
    <n v="8.456895138455077E-2"/>
    <n v="1.7399710004833251E-3"/>
    <x v="0"/>
    <s v="Feb-2025"/>
    <n v="202502"/>
  </r>
  <r>
    <s v="e8bcf4d2-e939-4e46-b4e5-ea0a7a2322a4"/>
    <x v="637"/>
    <x v="8376"/>
    <x v="0"/>
    <x v="2"/>
    <x v="6"/>
    <n v="5"/>
    <n v="600.91999999999996"/>
    <n v="7.0000000000000007E-2"/>
    <n v="2794.2779999999998"/>
    <n v="708.87329789409398"/>
    <x v="2"/>
    <n v="2"/>
    <x v="9"/>
    <n v="0.25368746341419646"/>
    <n v="2.3297610330826071E-5"/>
    <x v="0"/>
    <s v="Feb-2025"/>
    <n v="202502"/>
  </r>
  <r>
    <s v="9aebb994-bae2-40c9-813e-9780c472385f"/>
    <x v="651"/>
    <x v="8377"/>
    <x v="2"/>
    <x v="2"/>
    <x v="2"/>
    <n v="9"/>
    <n v="781.98"/>
    <n v="0.08"/>
    <n v="6474.7943999999998"/>
    <n v="1076.590020263794"/>
    <x v="2"/>
    <n v="2"/>
    <x v="9"/>
    <n v="0.16627400867953337"/>
    <n v="1.1367156306924589E-5"/>
    <x v="0"/>
    <s v="Feb-2025"/>
    <n v="202502"/>
  </r>
  <r>
    <s v="01d02c23-c957-4ac4-8bf1-6f38386e5610"/>
    <x v="634"/>
    <x v="830"/>
    <x v="0"/>
    <x v="1"/>
    <x v="8"/>
    <n v="9"/>
    <n v="368.91"/>
    <n v="0.25"/>
    <n v="2490.1424999999999"/>
    <n v="579.35525818943677"/>
    <x v="2"/>
    <n v="2"/>
    <x v="9"/>
    <n v="0.23265947960385269"/>
    <n v="7.5296895659585742E-5"/>
    <x v="0"/>
    <s v="Feb-2025"/>
    <n v="202502"/>
  </r>
  <r>
    <s v="92490de7-ae92-4f58-bc00-9548be3e52f6"/>
    <x v="643"/>
    <x v="8378"/>
    <x v="2"/>
    <x v="0"/>
    <x v="0"/>
    <n v="1"/>
    <n v="805.04"/>
    <n v="0.12"/>
    <n v="708.43520000000001"/>
    <n v="171.8031764048838"/>
    <x v="2"/>
    <n v="2"/>
    <x v="9"/>
    <n v="0.24251078490295766"/>
    <n v="1.4906091622776508E-4"/>
    <x v="0"/>
    <s v="Feb-2025"/>
    <n v="202502"/>
  </r>
  <r>
    <s v="b43aafea-eb6e-424c-9988-505752052587"/>
    <x v="648"/>
    <x v="8379"/>
    <x v="2"/>
    <x v="1"/>
    <x v="4"/>
    <n v="7"/>
    <n v="975.1"/>
    <n v="0.14000000000000001"/>
    <n v="5870.1019999999999"/>
    <n v="1305.87616020161"/>
    <x v="2"/>
    <n v="2"/>
    <x v="9"/>
    <n v="0.22246226048569684"/>
    <n v="2.0510716849553894E-5"/>
    <x v="0"/>
    <s v="Feb-2025"/>
    <n v="202502"/>
  </r>
  <r>
    <s v="567e3682-8d00-4782-8a35-e9adc1611eaf"/>
    <x v="631"/>
    <x v="8380"/>
    <x v="3"/>
    <x v="2"/>
    <x v="3"/>
    <n v="5"/>
    <n v="318.16000000000003"/>
    <n v="0.25"/>
    <n v="1193.0999999999999"/>
    <n v="278.14080290664361"/>
    <x v="2"/>
    <n v="2"/>
    <x v="9"/>
    <n v="0.2331244681138577"/>
    <n v="1.5715363339200401E-4"/>
    <x v="0"/>
    <s v="Feb-2025"/>
    <n v="202502"/>
  </r>
  <r>
    <s v="6ec1023d-8519-4ed4-bb21-1dacccf095d7"/>
    <x v="641"/>
    <x v="4295"/>
    <x v="2"/>
    <x v="1"/>
    <x v="6"/>
    <n v="2"/>
    <n v="36.32"/>
    <n v="0.15"/>
    <n v="61.744"/>
    <n v="12.470362375049509"/>
    <x v="2"/>
    <n v="2"/>
    <x v="9"/>
    <n v="0.20196881275993633"/>
    <n v="2.0649779735682819E-3"/>
    <x v="0"/>
    <s v="Feb-2025"/>
    <n v="202502"/>
  </r>
  <r>
    <s v="3e784600-9324-48d4-aa05-cd4d35eb7a19"/>
    <x v="634"/>
    <x v="8381"/>
    <x v="3"/>
    <x v="2"/>
    <x v="7"/>
    <n v="5"/>
    <n v="666.58"/>
    <n v="0.3"/>
    <n v="2333.0300000000002"/>
    <n v="184.49914314529181"/>
    <x v="2"/>
    <n v="2"/>
    <x v="9"/>
    <n v="7.9081341922432116E-2"/>
    <n v="9.0011701521197757E-5"/>
    <x v="0"/>
    <s v="Feb-2025"/>
    <n v="202502"/>
  </r>
  <r>
    <s v="c79fa11c-d4df-4c71-a088-af918b045c5c"/>
    <x v="637"/>
    <x v="8382"/>
    <x v="0"/>
    <x v="2"/>
    <x v="9"/>
    <n v="6"/>
    <n v="465.97"/>
    <n v="0.12"/>
    <n v="2460.3216000000002"/>
    <n v="167.58760546278319"/>
    <x v="2"/>
    <n v="2"/>
    <x v="9"/>
    <n v="6.8116137932042367E-2"/>
    <n v="4.2921218104169793E-5"/>
    <x v="0"/>
    <s v="Feb-2025"/>
    <n v="202502"/>
  </r>
  <r>
    <s v="c8b57bb5-2c49-4d5e-8593-c3092d6263eb"/>
    <x v="641"/>
    <x v="8383"/>
    <x v="2"/>
    <x v="0"/>
    <x v="6"/>
    <n v="3"/>
    <n v="824.42"/>
    <n v="0.22"/>
    <n v="1929.1428000000001"/>
    <n v="181.15126370544689"/>
    <x v="2"/>
    <n v="2"/>
    <x v="9"/>
    <n v="9.3902464714093165E-2"/>
    <n v="8.8951424435764945E-5"/>
    <x v="0"/>
    <s v="Feb-2025"/>
    <n v="202502"/>
  </r>
  <r>
    <s v="7dce0a83-f3c0-4a2b-9f57-c6fb552e4786"/>
    <x v="652"/>
    <x v="8384"/>
    <x v="3"/>
    <x v="1"/>
    <x v="1"/>
    <n v="8"/>
    <n v="236.22"/>
    <n v="0.11"/>
    <n v="1681.8864000000001"/>
    <n v="468.13452432861641"/>
    <x v="2"/>
    <n v="2"/>
    <x v="9"/>
    <n v="0.27833896767856403"/>
    <n v="5.8208449750232833E-5"/>
    <x v="0"/>
    <s v="Feb-2025"/>
    <n v="202502"/>
  </r>
  <r>
    <s v="08108b9f-6e74-4ccd-9b6e-7956537f8a96"/>
    <x v="632"/>
    <x v="8385"/>
    <x v="0"/>
    <x v="2"/>
    <x v="4"/>
    <n v="3"/>
    <n v="757.04"/>
    <n v="0.02"/>
    <n v="2225.6976"/>
    <n v="356.01787849307408"/>
    <x v="2"/>
    <n v="2"/>
    <x v="9"/>
    <n v="0.15995788398795691"/>
    <n v="8.8062277642748952E-6"/>
    <x v="0"/>
    <s v="Feb-2025"/>
    <n v="202502"/>
  </r>
  <r>
    <s v="77f369e7-c100-445d-863c-380710fbab6a"/>
    <x v="649"/>
    <x v="8386"/>
    <x v="2"/>
    <x v="0"/>
    <x v="8"/>
    <n v="7"/>
    <n v="673.51"/>
    <n v="0.21"/>
    <n v="3724.5102999999999"/>
    <n v="493.07853456912522"/>
    <x v="2"/>
    <n v="2"/>
    <x v="9"/>
    <n v="0.13238748046129051"/>
    <n v="4.4542768481537027E-5"/>
    <x v="0"/>
    <s v="Feb-2025"/>
    <n v="202502"/>
  </r>
  <r>
    <s v="63430934-d1c3-4b73-8622-39f4554bf850"/>
    <x v="658"/>
    <x v="8387"/>
    <x v="1"/>
    <x v="1"/>
    <x v="8"/>
    <n v="7"/>
    <n v="316.06"/>
    <n v="0.21"/>
    <n v="1747.8117999999999"/>
    <n v="375.84656414561778"/>
    <x v="2"/>
    <n v="2"/>
    <x v="9"/>
    <n v="0.21503834917787934"/>
    <n v="9.4918686325381254E-5"/>
    <x v="0"/>
    <s v="Feb-2025"/>
    <n v="202502"/>
  </r>
  <r>
    <s v="8cbb9067-3325-42a3-9532-ef24d686acdf"/>
    <x v="648"/>
    <x v="8388"/>
    <x v="2"/>
    <x v="2"/>
    <x v="3"/>
    <n v="5"/>
    <n v="598.86"/>
    <n v="0.01"/>
    <n v="2964.357"/>
    <n v="804.45679883851346"/>
    <x v="2"/>
    <n v="2"/>
    <x v="9"/>
    <n v="0.27137649036148936"/>
    <n v="3.3396787229068564E-6"/>
    <x v="0"/>
    <s v="Feb-2025"/>
    <n v="202502"/>
  </r>
  <r>
    <s v="93080291-bcc4-4a6c-9274-771f313a5388"/>
    <x v="631"/>
    <x v="2005"/>
    <x v="2"/>
    <x v="1"/>
    <x v="5"/>
    <n v="5"/>
    <n v="454.23"/>
    <n v="0.26"/>
    <n v="1680.6510000000001"/>
    <n v="386.75531813661229"/>
    <x v="2"/>
    <n v="2"/>
    <x v="9"/>
    <n v="0.23012232648932601"/>
    <n v="1.1447944873742377E-4"/>
    <x v="0"/>
    <s v="Feb-2025"/>
    <n v="202502"/>
  </r>
  <r>
    <s v="fa1cc637-4182-4857-8341-ddee42c0bfe6"/>
    <x v="651"/>
    <x v="8389"/>
    <x v="0"/>
    <x v="2"/>
    <x v="3"/>
    <n v="8"/>
    <n v="60.64"/>
    <n v="0.04"/>
    <n v="465.71519999999998"/>
    <n v="133.78936228756021"/>
    <x v="2"/>
    <n v="2"/>
    <x v="9"/>
    <n v="0.28727720780331029"/>
    <n v="8.2453825857519786E-5"/>
    <x v="0"/>
    <s v="Feb-2025"/>
    <n v="202502"/>
  </r>
  <r>
    <s v="95452b11-0daa-455b-a36a-f9958d1860ee"/>
    <x v="656"/>
    <x v="8390"/>
    <x v="0"/>
    <x v="1"/>
    <x v="6"/>
    <n v="3"/>
    <n v="468.64"/>
    <n v="0.27"/>
    <n v="1026.3216"/>
    <n v="214.49900073404859"/>
    <x v="2"/>
    <n v="2"/>
    <x v="9"/>
    <n v="0.20899784310692535"/>
    <n v="1.9204506657562309E-4"/>
    <x v="0"/>
    <s v="Feb-2025"/>
    <n v="202502"/>
  </r>
  <r>
    <s v="49cfb74a-696e-45dc-bcad-9126d01df58f"/>
    <x v="638"/>
    <x v="8391"/>
    <x v="2"/>
    <x v="1"/>
    <x v="6"/>
    <n v="5"/>
    <n v="374.09"/>
    <n v="0.19"/>
    <n v="1515.0645"/>
    <n v="253.59234335078841"/>
    <x v="2"/>
    <n v="2"/>
    <x v="9"/>
    <n v="0.16738055927703963"/>
    <n v="1.0157983372985112E-4"/>
    <x v="0"/>
    <s v="Feb-2025"/>
    <n v="202502"/>
  </r>
  <r>
    <s v="74ede494-ff64-42a3-837b-bc7acfb9295f"/>
    <x v="658"/>
    <x v="7747"/>
    <x v="3"/>
    <x v="2"/>
    <x v="3"/>
    <n v="4"/>
    <n v="861.64"/>
    <n v="0.13"/>
    <n v="2998.5072"/>
    <n v="457.88662652681262"/>
    <x v="2"/>
    <n v="2"/>
    <x v="9"/>
    <n v="0.15270486144799406"/>
    <n v="3.771876885938443E-5"/>
    <x v="0"/>
    <s v="Feb-2025"/>
    <n v="202502"/>
  </r>
  <r>
    <s v="f8002c0b-244e-4479-ae3b-277248c9a6ab"/>
    <x v="645"/>
    <x v="8392"/>
    <x v="2"/>
    <x v="0"/>
    <x v="3"/>
    <n v="5"/>
    <n v="356.82"/>
    <n v="0.01"/>
    <n v="1766.259"/>
    <n v="284.60521397037058"/>
    <x v="2"/>
    <n v="2"/>
    <x v="9"/>
    <n v="0.16113447346644552"/>
    <n v="5.6050669805504181E-6"/>
    <x v="0"/>
    <s v="Feb-2025"/>
    <n v="202502"/>
  </r>
  <r>
    <s v="7d86608d-95d4-4c83-bad1-f88c86851f18"/>
    <x v="651"/>
    <x v="8393"/>
    <x v="3"/>
    <x v="0"/>
    <x v="2"/>
    <n v="3"/>
    <n v="816.34"/>
    <n v="0.04"/>
    <n v="2351.0592000000001"/>
    <n v="577.94479973198224"/>
    <x v="2"/>
    <n v="2"/>
    <x v="9"/>
    <n v="0.24582315908165231"/>
    <n v="1.633306383778001E-5"/>
    <x v="0"/>
    <s v="Feb-2025"/>
    <n v="202502"/>
  </r>
  <r>
    <s v="b18dd410-fa2c-4d18-80e2-2622bcb03155"/>
    <x v="649"/>
    <x v="8394"/>
    <x v="1"/>
    <x v="2"/>
    <x v="0"/>
    <n v="5"/>
    <n v="452.57"/>
    <n v="0.09"/>
    <n v="2059.1934999999999"/>
    <n v="374.59658211906401"/>
    <x v="2"/>
    <n v="2"/>
    <x v="9"/>
    <n v="0.18191422132940108"/>
    <n v="3.9772852818348544E-5"/>
    <x v="0"/>
    <s v="Feb-2025"/>
    <n v="202502"/>
  </r>
  <r>
    <s v="d35a8444-ef70-443c-8180-c28e4ffe5d42"/>
    <x v="658"/>
    <x v="8395"/>
    <x v="3"/>
    <x v="2"/>
    <x v="2"/>
    <n v="4"/>
    <n v="557.89"/>
    <n v="0.11"/>
    <n v="1986.0884000000001"/>
    <n v="176.65886157066981"/>
    <x v="2"/>
    <n v="2"/>
    <x v="9"/>
    <n v="8.8948136231332811E-2"/>
    <n v="4.9292871354568105E-5"/>
    <x v="0"/>
    <s v="Feb-2025"/>
    <n v="202502"/>
  </r>
  <r>
    <s v="405d0167-aa49-425d-ba1e-1bd8ab8063b0"/>
    <x v="647"/>
    <x v="8396"/>
    <x v="3"/>
    <x v="2"/>
    <x v="6"/>
    <n v="7"/>
    <n v="652.79999999999995"/>
    <n v="0.05"/>
    <n v="4341.119999999999"/>
    <n v="1294.2874347768411"/>
    <x v="2"/>
    <n v="2"/>
    <x v="9"/>
    <n v="0.29814597034333107"/>
    <n v="1.0941876750700282E-5"/>
    <x v="0"/>
    <s v="Feb-2025"/>
    <n v="202502"/>
  </r>
  <r>
    <s v="76a4ac76-dbaf-456b-8fb0-1327c69147df"/>
    <x v="638"/>
    <x v="8397"/>
    <x v="0"/>
    <x v="0"/>
    <x v="7"/>
    <n v="1"/>
    <n v="925.19"/>
    <n v="0.25"/>
    <n v="693.89250000000004"/>
    <n v="141.60954479580209"/>
    <x v="2"/>
    <n v="2"/>
    <x v="9"/>
    <n v="0.20407994724802775"/>
    <n v="2.7021476669657039E-4"/>
    <x v="0"/>
    <s v="Feb-2025"/>
    <n v="202502"/>
  </r>
  <r>
    <s v="4a26bf77-3c07-47a6-a9f9-ca4c72f51b83"/>
    <x v="657"/>
    <x v="8398"/>
    <x v="3"/>
    <x v="1"/>
    <x v="9"/>
    <n v="7"/>
    <n v="424.2"/>
    <n v="0.26"/>
    <n v="2197.3560000000002"/>
    <n v="629.08075902502924"/>
    <x v="2"/>
    <n v="2"/>
    <x v="9"/>
    <n v="0.28628986792537447"/>
    <n v="8.7559776385801846E-5"/>
    <x v="0"/>
    <s v="Feb-2025"/>
    <n v="202502"/>
  </r>
  <r>
    <s v="9d305acf-9aac-453b-b37f-37723d9ad382"/>
    <x v="648"/>
    <x v="7900"/>
    <x v="0"/>
    <x v="2"/>
    <x v="4"/>
    <n v="6"/>
    <n v="75.67"/>
    <n v="0.01"/>
    <n v="449.47980000000001"/>
    <n v="56.907827946175388"/>
    <x v="2"/>
    <n v="2"/>
    <x v="9"/>
    <n v="0.12660819895838565"/>
    <n v="2.2025461433417033E-5"/>
    <x v="0"/>
    <s v="Feb-2025"/>
    <n v="202502"/>
  </r>
  <r>
    <s v="e4972a76-0456-425b-8326-162ec468546b"/>
    <x v="648"/>
    <x v="8399"/>
    <x v="0"/>
    <x v="0"/>
    <x v="2"/>
    <n v="4"/>
    <n v="669.93"/>
    <n v="0.11"/>
    <n v="2384.9508000000001"/>
    <n v="524.19388404161816"/>
    <x v="2"/>
    <n v="2"/>
    <x v="9"/>
    <n v="0.21979232613168295"/>
    <n v="4.1049064827668562E-5"/>
    <x v="0"/>
    <s v="Feb-2025"/>
    <n v="202502"/>
  </r>
  <r>
    <s v="53af79a0-da5e-4d22-a562-8eda5c83a11b"/>
    <x v="650"/>
    <x v="8400"/>
    <x v="3"/>
    <x v="2"/>
    <x v="4"/>
    <n v="9"/>
    <n v="69.680000000000007"/>
    <n v="0.13"/>
    <n v="545.59440000000006"/>
    <n v="88.716628843150062"/>
    <x v="2"/>
    <n v="2"/>
    <x v="9"/>
    <n v="0.16260546083894933"/>
    <n v="2.0729684908789384E-4"/>
    <x v="0"/>
    <s v="Feb-2025"/>
    <n v="202502"/>
  </r>
  <r>
    <s v="5119ac31-2e48-4033-baa2-61adefb0fe1a"/>
    <x v="647"/>
    <x v="8401"/>
    <x v="2"/>
    <x v="0"/>
    <x v="8"/>
    <n v="5"/>
    <n v="600.94000000000005"/>
    <n v="0.14000000000000001"/>
    <n v="2584.0419999999999"/>
    <n v="232.29359825499091"/>
    <x v="2"/>
    <n v="2"/>
    <x v="9"/>
    <n v="8.9895442200626355E-2"/>
    <n v="4.6593669917129832E-5"/>
    <x v="0"/>
    <s v="Feb-2025"/>
    <n v="202502"/>
  </r>
  <r>
    <s v="781a3e0e-1153-4e75-beea-4e7cb492450e"/>
    <x v="654"/>
    <x v="8402"/>
    <x v="0"/>
    <x v="0"/>
    <x v="2"/>
    <n v="3"/>
    <n v="720.29"/>
    <n v="0.15"/>
    <n v="1836.7394999999999"/>
    <n v="443.81773897122082"/>
    <x v="2"/>
    <n v="2"/>
    <x v="9"/>
    <n v="0.24163347005452915"/>
    <n v="6.9416485026864186E-5"/>
    <x v="0"/>
    <s v="Feb-2025"/>
    <n v="202502"/>
  </r>
  <r>
    <s v="7cc0501a-2402-4cd1-b430-a1e7e3e4c2b0"/>
    <x v="637"/>
    <x v="8403"/>
    <x v="0"/>
    <x v="2"/>
    <x v="1"/>
    <n v="9"/>
    <n v="879.91"/>
    <n v="0.01"/>
    <n v="7839.9980999999998"/>
    <n v="1302.313119835326"/>
    <x v="2"/>
    <n v="2"/>
    <x v="9"/>
    <n v="0.16611140758252557"/>
    <n v="1.2627554080657241E-6"/>
    <x v="0"/>
    <s v="Feb-2025"/>
    <n v="202502"/>
  </r>
  <r>
    <s v="1c72f0da-09d1-4ec6-9b75-c849ef1aad5c"/>
    <x v="634"/>
    <x v="2017"/>
    <x v="0"/>
    <x v="1"/>
    <x v="3"/>
    <n v="2"/>
    <n v="845.7"/>
    <n v="0.14000000000000001"/>
    <n v="1454.604"/>
    <n v="423.71723252480922"/>
    <x v="2"/>
    <n v="2"/>
    <x v="9"/>
    <n v="0.29129387278242685"/>
    <n v="8.2771668440345282E-5"/>
    <x v="0"/>
    <s v="Feb-2025"/>
    <n v="202502"/>
  </r>
  <r>
    <s v="75115a32-b5d3-41e2-bec7-9de1f1fcdf2a"/>
    <x v="640"/>
    <x v="8404"/>
    <x v="0"/>
    <x v="2"/>
    <x v="5"/>
    <n v="9"/>
    <n v="872.91"/>
    <n v="0.05"/>
    <n v="7463.3804999999993"/>
    <n v="767.33007795185119"/>
    <x v="2"/>
    <n v="2"/>
    <x v="9"/>
    <n v="0.10281267020378383"/>
    <n v="6.3644081927753787E-6"/>
    <x v="0"/>
    <s v="Feb-2025"/>
    <n v="202502"/>
  </r>
  <r>
    <s v="a39bdd6d-7871-4141-a430-95f89ac788f0"/>
    <x v="643"/>
    <x v="8405"/>
    <x v="1"/>
    <x v="1"/>
    <x v="9"/>
    <n v="4"/>
    <n v="162.76"/>
    <n v="0.09"/>
    <n v="592.44640000000004"/>
    <n v="176.2913338345403"/>
    <x v="2"/>
    <n v="2"/>
    <x v="9"/>
    <n v="0.29756503513995575"/>
    <n v="1.3824035389530597E-4"/>
    <x v="0"/>
    <s v="Feb-2025"/>
    <n v="202502"/>
  </r>
  <r>
    <s v="32ef5cb1-c56b-4e81-b627-003d558125c8"/>
    <x v="649"/>
    <x v="8406"/>
    <x v="2"/>
    <x v="1"/>
    <x v="0"/>
    <n v="6"/>
    <n v="492.64"/>
    <n v="0"/>
    <n v="2955.84"/>
    <n v="672.10611061268321"/>
    <x v="2"/>
    <n v="2"/>
    <x v="9"/>
    <n v="0.2273824397168599"/>
    <n v="0"/>
    <x v="1"/>
    <s v="Feb-2025"/>
    <n v="202502"/>
  </r>
  <r>
    <s v="d78d9b8e-b1a1-459b-b35d-fa64263b02cb"/>
    <x v="631"/>
    <x v="8407"/>
    <x v="0"/>
    <x v="2"/>
    <x v="8"/>
    <n v="3"/>
    <n v="174.99"/>
    <n v="0.15"/>
    <n v="446.22449999999998"/>
    <n v="118.1269559908138"/>
    <x v="2"/>
    <n v="2"/>
    <x v="9"/>
    <n v="0.26472539269092982"/>
    <n v="2.8573061317789587E-4"/>
    <x v="0"/>
    <s v="Feb-2025"/>
    <n v="202502"/>
  </r>
  <r>
    <s v="0da5f31a-1ab1-42b2-bbeb-bc0b11ba99fe"/>
    <x v="649"/>
    <x v="8408"/>
    <x v="3"/>
    <x v="0"/>
    <x v="0"/>
    <n v="7"/>
    <n v="987.55"/>
    <n v="0.14000000000000001"/>
    <n v="5945.0509999999986"/>
    <n v="473.94235247961041"/>
    <x v="2"/>
    <n v="2"/>
    <x v="9"/>
    <n v="7.9720485573565397E-2"/>
    <n v="2.0252139132195841E-5"/>
    <x v="0"/>
    <s v="Feb-2025"/>
    <n v="202502"/>
  </r>
  <r>
    <s v="0ef9a154-4fdd-4109-be1e-e011759d10ef"/>
    <x v="651"/>
    <x v="8409"/>
    <x v="2"/>
    <x v="2"/>
    <x v="9"/>
    <n v="5"/>
    <n v="682.46"/>
    <n v="0.11"/>
    <n v="3036.9470000000001"/>
    <n v="712.58119804153739"/>
    <x v="2"/>
    <n v="2"/>
    <x v="9"/>
    <n v="0.23463735061610802"/>
    <n v="3.2236321542654516E-5"/>
    <x v="0"/>
    <s v="Feb-2025"/>
    <n v="202502"/>
  </r>
  <r>
    <s v="08763994-4eda-439e-8fb9-8a43c5820268"/>
    <x v="639"/>
    <x v="8410"/>
    <x v="0"/>
    <x v="2"/>
    <x v="3"/>
    <n v="1"/>
    <n v="103.8"/>
    <n v="0.25"/>
    <n v="77.849999999999994"/>
    <n v="11.55188107152906"/>
    <x v="2"/>
    <n v="2"/>
    <x v="9"/>
    <n v="0.14838639783595453"/>
    <n v="2.4084778420038538E-3"/>
    <x v="0"/>
    <s v="Feb-2025"/>
    <n v="202502"/>
  </r>
  <r>
    <s v="ec1dbe2d-1da8-4c4b-ad2a-63710b8a7419"/>
    <x v="645"/>
    <x v="8411"/>
    <x v="3"/>
    <x v="1"/>
    <x v="8"/>
    <n v="7"/>
    <n v="927.32"/>
    <n v="0.08"/>
    <n v="5971.9408000000012"/>
    <n v="1471.7778627799589"/>
    <x v="2"/>
    <n v="2"/>
    <x v="9"/>
    <n v="0.2464488366629419"/>
    <n v="1.2324301674256381E-5"/>
    <x v="0"/>
    <s v="Feb-2025"/>
    <n v="202502"/>
  </r>
  <r>
    <s v="4792272b-20bd-4714-8ae4-56e805feb8a8"/>
    <x v="646"/>
    <x v="8412"/>
    <x v="3"/>
    <x v="0"/>
    <x v="7"/>
    <n v="8"/>
    <n v="218.75"/>
    <n v="0.22"/>
    <n v="1365"/>
    <n v="285.31969761027602"/>
    <x v="2"/>
    <n v="2"/>
    <x v="9"/>
    <n v="0.20902541949470771"/>
    <n v="1.2571428571428572E-4"/>
    <x v="0"/>
    <s v="Feb-2025"/>
    <n v="202502"/>
  </r>
  <r>
    <s v="0c75904e-71c1-43ef-8ec3-b36394fd57f8"/>
    <x v="640"/>
    <x v="8413"/>
    <x v="2"/>
    <x v="2"/>
    <x v="6"/>
    <n v="1"/>
    <n v="246.89"/>
    <n v="0.19"/>
    <n v="199.98089999999999"/>
    <n v="40.73285714013187"/>
    <x v="2"/>
    <n v="2"/>
    <x v="9"/>
    <n v="0.20368373749759039"/>
    <n v="7.6957349426870275E-4"/>
    <x v="0"/>
    <s v="Feb-2025"/>
    <n v="202502"/>
  </r>
  <r>
    <s v="3a2c597e-5965-4f97-93de-d0fe2f32efbb"/>
    <x v="645"/>
    <x v="8414"/>
    <x v="2"/>
    <x v="0"/>
    <x v="2"/>
    <n v="2"/>
    <n v="410.07"/>
    <n v="0.21"/>
    <n v="647.91060000000004"/>
    <n v="173.4977010604465"/>
    <x v="2"/>
    <n v="2"/>
    <x v="9"/>
    <n v="0.26778030959895777"/>
    <n v="2.5605384446557902E-4"/>
    <x v="0"/>
    <s v="Feb-2025"/>
    <n v="202502"/>
  </r>
  <r>
    <s v="5fcc960e-c1db-4818-9631-32bbada6945c"/>
    <x v="640"/>
    <x v="8415"/>
    <x v="1"/>
    <x v="2"/>
    <x v="4"/>
    <n v="6"/>
    <n v="752.56"/>
    <n v="0.12"/>
    <n v="3973.5167999999999"/>
    <n v="1090.3932964210551"/>
    <x v="2"/>
    <n v="2"/>
    <x v="9"/>
    <n v="0.2744151720765482"/>
    <n v="2.6575954076751355E-5"/>
    <x v="0"/>
    <s v="Feb-2025"/>
    <n v="202502"/>
  </r>
  <r>
    <s v="026db47b-8621-4113-a0d0-00db2f9f3260"/>
    <x v="632"/>
    <x v="8416"/>
    <x v="1"/>
    <x v="1"/>
    <x v="8"/>
    <n v="6"/>
    <n v="658.43"/>
    <n v="0.25"/>
    <n v="2962.9349999999999"/>
    <n v="458.67620139712182"/>
    <x v="2"/>
    <n v="2"/>
    <x v="9"/>
    <n v="0.15480467894068611"/>
    <n v="6.3281847222433166E-5"/>
    <x v="0"/>
    <s v="Feb-2025"/>
    <n v="202502"/>
  </r>
  <r>
    <s v="93322a9e-d9bc-4014-9a98-4ff0d0ca4b1c"/>
    <x v="634"/>
    <x v="1916"/>
    <x v="3"/>
    <x v="0"/>
    <x v="9"/>
    <n v="8"/>
    <n v="388.02"/>
    <n v="7.0000000000000007E-2"/>
    <n v="2886.8688000000002"/>
    <n v="330.13001982476362"/>
    <x v="2"/>
    <n v="2"/>
    <x v="9"/>
    <n v="0.11435574066433625"/>
    <n v="2.2550384000824701E-5"/>
    <x v="0"/>
    <s v="Feb-2025"/>
    <n v="202502"/>
  </r>
  <r>
    <s v="cddfc7fa-7177-4aad-9728-408db046c679"/>
    <x v="656"/>
    <x v="8417"/>
    <x v="2"/>
    <x v="0"/>
    <x v="5"/>
    <n v="5"/>
    <n v="350.96"/>
    <n v="0.19"/>
    <n v="1421.3879999999999"/>
    <n v="219.33399942796649"/>
    <x v="2"/>
    <n v="2"/>
    <x v="9"/>
    <n v="0.15430973064917286"/>
    <n v="1.0827444723045361E-4"/>
    <x v="0"/>
    <s v="Feb-2025"/>
    <n v="202502"/>
  </r>
  <r>
    <s v="f07485ef-0a60-4efb-b192-b289f4595685"/>
    <x v="635"/>
    <x v="8418"/>
    <x v="2"/>
    <x v="1"/>
    <x v="2"/>
    <n v="2"/>
    <n v="228.51"/>
    <n v="0.09"/>
    <n v="415.88819999999998"/>
    <n v="23.849788260294861"/>
    <x v="2"/>
    <n v="2"/>
    <x v="9"/>
    <n v="5.7346633687358435E-2"/>
    <n v="1.9692792437967703E-4"/>
    <x v="0"/>
    <s v="Feb-2025"/>
    <n v="202502"/>
  </r>
  <r>
    <s v="ce50e746-dcbc-4bed-891a-ad9900b8dcfa"/>
    <x v="656"/>
    <x v="8419"/>
    <x v="2"/>
    <x v="1"/>
    <x v="1"/>
    <n v="7"/>
    <n v="172.44"/>
    <n v="0.14000000000000001"/>
    <n v="1038.0888"/>
    <n v="103.3909368334632"/>
    <x v="2"/>
    <n v="2"/>
    <x v="9"/>
    <n v="9.9597391700462626E-2"/>
    <n v="1.1598237067965672E-4"/>
    <x v="0"/>
    <s v="Feb-2025"/>
    <n v="202502"/>
  </r>
  <r>
    <s v="08b22108-8163-4085-a435-93b1f56ff0e6"/>
    <x v="631"/>
    <x v="8420"/>
    <x v="2"/>
    <x v="0"/>
    <x v="7"/>
    <n v="2"/>
    <n v="390.02"/>
    <n v="0.11"/>
    <n v="694.23559999999998"/>
    <n v="126.2135844515112"/>
    <x v="2"/>
    <n v="2"/>
    <x v="9"/>
    <n v="0.18180223608744811"/>
    <n v="1.4101840931234297E-4"/>
    <x v="0"/>
    <s v="Feb-2025"/>
    <n v="202502"/>
  </r>
  <r>
    <s v="de58dd60-0bdc-402b-8835-c4d67e1bf714"/>
    <x v="635"/>
    <x v="8421"/>
    <x v="0"/>
    <x v="2"/>
    <x v="5"/>
    <n v="1"/>
    <n v="235.09"/>
    <n v="0.24"/>
    <n v="178.66839999999999"/>
    <n v="31.806160691178871"/>
    <x v="2"/>
    <n v="2"/>
    <x v="9"/>
    <n v="0.17801782906870423"/>
    <n v="1.0208856182738525E-3"/>
    <x v="0"/>
    <s v="Feb-2025"/>
    <n v="202502"/>
  </r>
  <r>
    <s v="83c160ae-648c-4756-a2fd-301af91e57e0"/>
    <x v="631"/>
    <x v="8422"/>
    <x v="2"/>
    <x v="0"/>
    <x v="9"/>
    <n v="4"/>
    <n v="98.64"/>
    <n v="0.17"/>
    <n v="327.48480000000001"/>
    <n v="47.144651970374582"/>
    <x v="2"/>
    <n v="2"/>
    <x v="9"/>
    <n v="0.14395981728121299"/>
    <n v="4.3085969180859697E-4"/>
    <x v="0"/>
    <s v="Feb-2025"/>
    <n v="202502"/>
  </r>
  <r>
    <s v="761d4deb-44fc-4b7a-8ccd-aac3505246f6"/>
    <x v="636"/>
    <x v="8423"/>
    <x v="0"/>
    <x v="0"/>
    <x v="5"/>
    <n v="8"/>
    <n v="607.94000000000005"/>
    <n v="0.02"/>
    <n v="4766.2496000000001"/>
    <n v="290.96625514252548"/>
    <x v="2"/>
    <n v="2"/>
    <x v="9"/>
    <n v="6.1047213125918855E-2"/>
    <n v="4.1122479192025528E-6"/>
    <x v="0"/>
    <s v="Feb-2025"/>
    <n v="202502"/>
  </r>
  <r>
    <s v="6147e94b-2055-43a4-b3b3-eb605e281547"/>
    <x v="651"/>
    <x v="8424"/>
    <x v="2"/>
    <x v="0"/>
    <x v="1"/>
    <n v="5"/>
    <n v="481.66"/>
    <n v="0.26"/>
    <n v="1782.1420000000001"/>
    <n v="188.5916917303459"/>
    <x v="2"/>
    <n v="2"/>
    <x v="9"/>
    <n v="0.10582304425256006"/>
    <n v="1.0795997176431507E-4"/>
    <x v="0"/>
    <s v="Feb-2025"/>
    <n v="202502"/>
  </r>
  <r>
    <s v="12235f25-1b58-411d-ba97-feb62d4119a4"/>
    <x v="653"/>
    <x v="8425"/>
    <x v="3"/>
    <x v="2"/>
    <x v="9"/>
    <n v="9"/>
    <n v="138.74"/>
    <n v="0.13"/>
    <n v="1086.3342"/>
    <n v="254.01185705402739"/>
    <x v="2"/>
    <n v="2"/>
    <x v="9"/>
    <n v="0.23382478159486039"/>
    <n v="1.0411160764339371E-4"/>
    <x v="0"/>
    <s v="Feb-2025"/>
    <n v="202502"/>
  </r>
  <r>
    <s v="aaca9ba8-b354-452e-8f77-c16b70a73fc7"/>
    <x v="644"/>
    <x v="8426"/>
    <x v="0"/>
    <x v="1"/>
    <x v="5"/>
    <n v="9"/>
    <n v="260.45999999999998"/>
    <n v="0.16"/>
    <n v="1969.0776000000001"/>
    <n v="339.35084531559369"/>
    <x v="2"/>
    <n v="2"/>
    <x v="9"/>
    <n v="0.17234000595791332"/>
    <n v="6.8255308983251856E-5"/>
    <x v="0"/>
    <s v="Feb-2025"/>
    <n v="202502"/>
  </r>
  <r>
    <s v="aeccbc04-f734-40af-b55f-0effee62f84d"/>
    <x v="643"/>
    <x v="8427"/>
    <x v="3"/>
    <x v="2"/>
    <x v="3"/>
    <n v="9"/>
    <n v="295.07"/>
    <n v="0.12"/>
    <n v="2336.9544000000001"/>
    <n v="169.6421700309788"/>
    <x v="2"/>
    <n v="2"/>
    <x v="9"/>
    <n v="7.259113401227632E-2"/>
    <n v="4.5187017769794736E-5"/>
    <x v="0"/>
    <s v="Feb-2025"/>
    <n v="202502"/>
  </r>
  <r>
    <s v="d0d40386-26de-4f62-9106-b99346b68500"/>
    <x v="645"/>
    <x v="8428"/>
    <x v="2"/>
    <x v="2"/>
    <x v="5"/>
    <n v="5"/>
    <n v="661.84"/>
    <n v="0.14000000000000001"/>
    <n v="2845.9119999999998"/>
    <n v="253.85453882695941"/>
    <x v="2"/>
    <n v="2"/>
    <x v="9"/>
    <n v="8.9199714828483601E-2"/>
    <n v="4.2306297594584796E-5"/>
    <x v="0"/>
    <s v="Feb-2025"/>
    <n v="202502"/>
  </r>
  <r>
    <s v="16377ed0-c5c8-4732-ac9b-e660a1072ba7"/>
    <x v="656"/>
    <x v="8429"/>
    <x v="0"/>
    <x v="0"/>
    <x v="4"/>
    <n v="4"/>
    <n v="685.58"/>
    <n v="0.28999999999999998"/>
    <n v="1947.0472"/>
    <n v="117.5860996891579"/>
    <x v="2"/>
    <n v="2"/>
    <x v="9"/>
    <n v="6.0392012935874338E-2"/>
    <n v="1.0574987601738673E-4"/>
    <x v="0"/>
    <s v="Feb-2025"/>
    <n v="202502"/>
  </r>
  <r>
    <s v="5f9c0e9d-7c6b-411c-9a26-7e2a2a4fee49"/>
    <x v="654"/>
    <x v="8430"/>
    <x v="2"/>
    <x v="1"/>
    <x v="6"/>
    <n v="4"/>
    <n v="762.8"/>
    <n v="0.24"/>
    <n v="2318.9119999999998"/>
    <n v="676.62189556997146"/>
    <x v="2"/>
    <n v="2"/>
    <x v="9"/>
    <n v="0.29178420551102047"/>
    <n v="7.8657577346617728E-5"/>
    <x v="0"/>
    <s v="Feb-2025"/>
    <n v="202502"/>
  </r>
  <r>
    <s v="8cc72f3f-72aa-4d86-b763-23355e7c711f"/>
    <x v="643"/>
    <x v="8431"/>
    <x v="2"/>
    <x v="2"/>
    <x v="2"/>
    <n v="1"/>
    <n v="154.24"/>
    <n v="0.26"/>
    <n v="114.13760000000001"/>
    <n v="17.491678776811462"/>
    <x v="2"/>
    <n v="2"/>
    <x v="9"/>
    <n v="0.15325080233692895"/>
    <n v="1.6856846473029044E-3"/>
    <x v="0"/>
    <s v="Feb-2025"/>
    <n v="202502"/>
  </r>
  <r>
    <s v="0d2ed5a6-ca14-44f5-b793-9fe13899693d"/>
    <x v="646"/>
    <x v="8432"/>
    <x v="3"/>
    <x v="2"/>
    <x v="6"/>
    <n v="6"/>
    <n v="102.16"/>
    <n v="0.25"/>
    <n v="459.72"/>
    <n v="50.709342301308673"/>
    <x v="2"/>
    <n v="2"/>
    <x v="9"/>
    <n v="0.11030484273320428"/>
    <n v="4.0785695640824845E-4"/>
    <x v="0"/>
    <s v="Feb-2025"/>
    <n v="202502"/>
  </r>
  <r>
    <s v="29052f38-5e5b-4f14-b4d4-6ac7507ea27d"/>
    <x v="648"/>
    <x v="8433"/>
    <x v="0"/>
    <x v="0"/>
    <x v="0"/>
    <n v="2"/>
    <n v="553.02"/>
    <n v="0"/>
    <n v="1106.04"/>
    <n v="245.7442252751801"/>
    <x v="2"/>
    <n v="2"/>
    <x v="9"/>
    <n v="0.2221838498383242"/>
    <n v="0"/>
    <x v="1"/>
    <s v="Feb-2025"/>
    <n v="202502"/>
  </r>
  <r>
    <s v="7adff618-0960-494b-84d3-ba7c51540665"/>
    <x v="641"/>
    <x v="8434"/>
    <x v="3"/>
    <x v="1"/>
    <x v="9"/>
    <n v="2"/>
    <n v="778.31"/>
    <n v="0.04"/>
    <n v="1494.3552"/>
    <n v="296.56998450188382"/>
    <x v="2"/>
    <n v="2"/>
    <x v="9"/>
    <n v="0.19846016830662738"/>
    <n v="2.5696701828320336E-5"/>
    <x v="0"/>
    <s v="Feb-2025"/>
    <n v="202502"/>
  </r>
  <r>
    <s v="272bb4b3-f065-4a9d-b52c-7b290c6bfd26"/>
    <x v="648"/>
    <x v="8435"/>
    <x v="1"/>
    <x v="0"/>
    <x v="3"/>
    <n v="3"/>
    <n v="879.22"/>
    <n v="0.24"/>
    <n v="2004.6215999999999"/>
    <n v="334.15008034591438"/>
    <x v="2"/>
    <n v="2"/>
    <x v="9"/>
    <n v="0.16668985326004387"/>
    <n v="9.0989740906712764E-5"/>
    <x v="0"/>
    <s v="Feb-2025"/>
    <n v="202502"/>
  </r>
  <r>
    <s v="39a0be20-b969-433f-8768-2db2e04f3452"/>
    <x v="653"/>
    <x v="8436"/>
    <x v="2"/>
    <x v="2"/>
    <x v="8"/>
    <n v="7"/>
    <n v="438.1"/>
    <n v="0.06"/>
    <n v="2882.6979999999999"/>
    <n v="595.80386661304067"/>
    <x v="2"/>
    <n v="2"/>
    <x v="9"/>
    <n v="0.20668272105265301"/>
    <n v="1.9565004728209472E-5"/>
    <x v="0"/>
    <s v="Feb-2025"/>
    <n v="202502"/>
  </r>
  <r>
    <s v="ab63c4c9-699a-4c54-b470-33c9766dbdd7"/>
    <x v="652"/>
    <x v="8437"/>
    <x v="3"/>
    <x v="1"/>
    <x v="4"/>
    <n v="8"/>
    <n v="112.25"/>
    <n v="0.16"/>
    <n v="754.31999999999994"/>
    <n v="145.93743297308049"/>
    <x v="2"/>
    <n v="2"/>
    <x v="9"/>
    <n v="0.19346886331143348"/>
    <n v="1.7817371937639198E-4"/>
    <x v="0"/>
    <s v="Feb-2025"/>
    <n v="202502"/>
  </r>
  <r>
    <s v="406bc8ec-c586-49dd-934d-f5a099ab1731"/>
    <x v="649"/>
    <x v="8438"/>
    <x v="3"/>
    <x v="2"/>
    <x v="7"/>
    <n v="1"/>
    <n v="21.55"/>
    <n v="0.13"/>
    <n v="18.7485"/>
    <n v="5.2842332769424036"/>
    <x v="2"/>
    <n v="2"/>
    <x v="9"/>
    <n v="0.2818483226360724"/>
    <n v="6.0324825986078886E-3"/>
    <x v="0"/>
    <s v="Feb-2025"/>
    <n v="202502"/>
  </r>
  <r>
    <s v="85c1bc71-d1a5-4d66-b224-bab893ff21bb"/>
    <x v="649"/>
    <x v="8439"/>
    <x v="0"/>
    <x v="1"/>
    <x v="2"/>
    <n v="8"/>
    <n v="38.75"/>
    <n v="0.22"/>
    <n v="241.8"/>
    <n v="25.443354187200331"/>
    <x v="2"/>
    <n v="2"/>
    <x v="9"/>
    <n v="0.10522478985608077"/>
    <n v="7.0967741935483875E-4"/>
    <x v="0"/>
    <s v="Feb-2025"/>
    <n v="202502"/>
  </r>
  <r>
    <s v="ddda9f65-ff0e-4cfb-9344-ddf44494bf7a"/>
    <x v="639"/>
    <x v="8440"/>
    <x v="3"/>
    <x v="2"/>
    <x v="0"/>
    <n v="3"/>
    <n v="560.35"/>
    <n v="0.02"/>
    <n v="1647.4290000000001"/>
    <n v="457.15491748919021"/>
    <x v="2"/>
    <n v="2"/>
    <x v="9"/>
    <n v="0.27749597554079125"/>
    <n v="1.1897326075964425E-5"/>
    <x v="0"/>
    <s v="Feb-2025"/>
    <n v="202502"/>
  </r>
  <r>
    <s v="0c2dc78f-5ffb-4609-acd8-e299e5128f28"/>
    <x v="643"/>
    <x v="8441"/>
    <x v="0"/>
    <x v="1"/>
    <x v="9"/>
    <n v="3"/>
    <n v="535.41999999999996"/>
    <n v="0.16"/>
    <n v="1349.2583999999999"/>
    <n v="310.22583463880181"/>
    <x v="2"/>
    <n v="2"/>
    <x v="9"/>
    <n v="0.22992321903558416"/>
    <n v="9.9610274799845615E-5"/>
    <x v="0"/>
    <s v="Feb-2025"/>
    <n v="202502"/>
  </r>
  <r>
    <s v="31a52c18-834a-434c-93b4-d40d52991f20"/>
    <x v="639"/>
    <x v="8442"/>
    <x v="2"/>
    <x v="1"/>
    <x v="3"/>
    <n v="6"/>
    <n v="940.56"/>
    <n v="0.14000000000000001"/>
    <n v="4853.2896000000001"/>
    <n v="563.42704896956207"/>
    <x v="2"/>
    <n v="2"/>
    <x v="9"/>
    <n v="0.11609178421365213"/>
    <n v="2.4807915851549437E-5"/>
    <x v="0"/>
    <s v="Feb-2025"/>
    <n v="202502"/>
  </r>
  <r>
    <s v="4feca7b6-a344-4f82-9317-4770328f1815"/>
    <x v="635"/>
    <x v="8443"/>
    <x v="1"/>
    <x v="1"/>
    <x v="9"/>
    <n v="5"/>
    <n v="492.38"/>
    <n v="0.1"/>
    <n v="2215.71"/>
    <n v="512.48160463207864"/>
    <x v="2"/>
    <n v="2"/>
    <x v="9"/>
    <n v="0.23129453070667128"/>
    <n v="4.0619034079369594E-5"/>
    <x v="0"/>
    <s v="Feb-2025"/>
    <n v="202502"/>
  </r>
  <r>
    <s v="fc635a2c-5e33-4aa2-ae51-4e6dfff021d3"/>
    <x v="653"/>
    <x v="8444"/>
    <x v="1"/>
    <x v="2"/>
    <x v="4"/>
    <n v="4"/>
    <n v="738.97"/>
    <n v="0.26"/>
    <n v="2187.3512000000001"/>
    <n v="485.39244546613838"/>
    <x v="2"/>
    <n v="2"/>
    <x v="9"/>
    <n v="0.22190878422547708"/>
    <n v="8.7960269023099714E-5"/>
    <x v="0"/>
    <s v="Feb-2025"/>
    <n v="202502"/>
  </r>
  <r>
    <s v="92147375-beb1-4d3d-a6b2-ea41afe54e9a"/>
    <x v="650"/>
    <x v="1632"/>
    <x v="1"/>
    <x v="1"/>
    <x v="8"/>
    <n v="6"/>
    <n v="962.36"/>
    <n v="0.09"/>
    <n v="5254.4856"/>
    <n v="1550.738255910049"/>
    <x v="2"/>
    <n v="2"/>
    <x v="9"/>
    <n v="0.29512655927918979"/>
    <n v="1.5586682738268423E-5"/>
    <x v="0"/>
    <s v="Feb-2025"/>
    <n v="202502"/>
  </r>
  <r>
    <s v="3361741a-adc2-4c7c-9a64-a16b5f02a56a"/>
    <x v="657"/>
    <x v="8445"/>
    <x v="1"/>
    <x v="0"/>
    <x v="7"/>
    <n v="9"/>
    <n v="166.38"/>
    <n v="0.02"/>
    <n v="1467.4716000000001"/>
    <n v="88.33235701499099"/>
    <x v="2"/>
    <n v="2"/>
    <x v="9"/>
    <n v="6.0193571729082171E-2"/>
    <n v="1.3356306179962869E-5"/>
    <x v="0"/>
    <s v="Feb-2025"/>
    <n v="202502"/>
  </r>
  <r>
    <s v="ff30f37e-1ee0-4761-8979-86fc58e38066"/>
    <x v="655"/>
    <x v="8446"/>
    <x v="3"/>
    <x v="2"/>
    <x v="1"/>
    <n v="6"/>
    <n v="849.26"/>
    <n v="0.09"/>
    <n v="4636.9596000000001"/>
    <n v="363.04477719820881"/>
    <x v="2"/>
    <n v="2"/>
    <x v="9"/>
    <n v="7.8293711508335931E-2"/>
    <n v="1.766243553211031E-5"/>
    <x v="0"/>
    <s v="Feb-2025"/>
    <n v="202502"/>
  </r>
  <r>
    <s v="b88230c8-4b13-4f9b-9ec1-216d1c6425ba"/>
    <x v="642"/>
    <x v="8447"/>
    <x v="0"/>
    <x v="1"/>
    <x v="3"/>
    <n v="7"/>
    <n v="534.71"/>
    <n v="0.21"/>
    <n v="2956.946300000001"/>
    <n v="447.8498925150738"/>
    <x v="2"/>
    <n v="2"/>
    <x v="9"/>
    <n v="0.15145689068315973"/>
    <n v="5.6105178507976283E-5"/>
    <x v="0"/>
    <s v="Feb-2025"/>
    <n v="202502"/>
  </r>
  <r>
    <s v="1f0f4302-5daa-4dc3-8ff0-c99817ff099b"/>
    <x v="641"/>
    <x v="8448"/>
    <x v="2"/>
    <x v="0"/>
    <x v="3"/>
    <n v="3"/>
    <n v="429.3"/>
    <n v="0.04"/>
    <n v="1236.384"/>
    <n v="278.85713709881941"/>
    <x v="2"/>
    <n v="2"/>
    <x v="9"/>
    <n v="0.22554249901229667"/>
    <n v="3.1058311980743844E-5"/>
    <x v="0"/>
    <s v="Feb-2025"/>
    <n v="202502"/>
  </r>
  <r>
    <s v="4c8862be-96bd-4178-81ff-1e981c1a0ce0"/>
    <x v="646"/>
    <x v="8449"/>
    <x v="3"/>
    <x v="2"/>
    <x v="8"/>
    <n v="7"/>
    <n v="18.059999999999999"/>
    <n v="0.28999999999999998"/>
    <n v="89.758199999999988"/>
    <n v="5.7394494065848383"/>
    <x v="2"/>
    <n v="2"/>
    <x v="9"/>
    <n v="6.394345482178608E-2"/>
    <n v="2.2939408321468123E-3"/>
    <x v="0"/>
    <s v="Feb-2025"/>
    <n v="202502"/>
  </r>
  <r>
    <s v="45bb9d0e-de1e-4203-b03b-1db6b9d047be"/>
    <x v="648"/>
    <x v="8450"/>
    <x v="3"/>
    <x v="1"/>
    <x v="9"/>
    <n v="5"/>
    <n v="610.86"/>
    <n v="0.08"/>
    <n v="2809.9560000000001"/>
    <n v="667.60426870732317"/>
    <x v="2"/>
    <n v="2"/>
    <x v="9"/>
    <n v="0.23758531048433609"/>
    <n v="2.6192580951445502E-5"/>
    <x v="0"/>
    <s v="Feb-2025"/>
    <n v="202502"/>
  </r>
  <r>
    <s v="30ba053b-8a6c-4ed8-8779-df676b9c4ec8"/>
    <x v="654"/>
    <x v="8451"/>
    <x v="1"/>
    <x v="1"/>
    <x v="1"/>
    <n v="3"/>
    <n v="805.46"/>
    <n v="0.27"/>
    <n v="1763.9574"/>
    <n v="156.48622320362111"/>
    <x v="2"/>
    <n v="2"/>
    <x v="9"/>
    <n v="8.8713153278883669E-2"/>
    <n v="1.1173739229756909E-4"/>
    <x v="0"/>
    <s v="Feb-2025"/>
    <n v="202502"/>
  </r>
  <r>
    <s v="2011089d-0d6b-41e8-84cf-14aef4a966f0"/>
    <x v="640"/>
    <x v="8452"/>
    <x v="2"/>
    <x v="1"/>
    <x v="3"/>
    <n v="3"/>
    <n v="793.89"/>
    <n v="0"/>
    <n v="2381.67"/>
    <n v="480.95774736673121"/>
    <x v="2"/>
    <n v="2"/>
    <x v="9"/>
    <n v="0.201941388759455"/>
    <n v="0"/>
    <x v="1"/>
    <s v="Feb-2025"/>
    <n v="202502"/>
  </r>
  <r>
    <s v="6a53d91d-6ef6-4dd2-a2f9-fc431506bc9c"/>
    <x v="642"/>
    <x v="8453"/>
    <x v="3"/>
    <x v="0"/>
    <x v="6"/>
    <n v="7"/>
    <n v="816.63"/>
    <n v="0"/>
    <n v="5716.41"/>
    <n v="653.71138818901909"/>
    <x v="2"/>
    <n v="2"/>
    <x v="9"/>
    <n v="0.11435698072549365"/>
    <n v="0"/>
    <x v="1"/>
    <s v="Feb-2025"/>
    <n v="202502"/>
  </r>
  <r>
    <s v="0ef7f11e-b0a0-42f6-ba7d-04a3fd0d5c9f"/>
    <x v="634"/>
    <x v="288"/>
    <x v="1"/>
    <x v="1"/>
    <x v="5"/>
    <n v="1"/>
    <n v="570.04999999999995"/>
    <n v="0"/>
    <n v="570.04999999999995"/>
    <n v="40.49109538886016"/>
    <x v="2"/>
    <n v="2"/>
    <x v="9"/>
    <n v="7.1030778684080628E-2"/>
    <n v="0"/>
    <x v="1"/>
    <s v="Feb-2025"/>
    <n v="202502"/>
  </r>
  <r>
    <s v="d27af090-81a7-43cc-8bf4-c4d9cc08f6b7"/>
    <x v="643"/>
    <x v="5241"/>
    <x v="2"/>
    <x v="1"/>
    <x v="6"/>
    <n v="9"/>
    <n v="523.26"/>
    <n v="0.16"/>
    <n v="3955.8456000000001"/>
    <n v="827.07584262267403"/>
    <x v="2"/>
    <n v="2"/>
    <x v="9"/>
    <n v="0.20907687666643865"/>
    <n v="3.3975036841680578E-5"/>
    <x v="0"/>
    <s v="Feb-2025"/>
    <n v="202502"/>
  </r>
  <r>
    <s v="59911aff-ca29-4e2c-a88f-24569e98c383"/>
    <x v="658"/>
    <x v="8454"/>
    <x v="2"/>
    <x v="0"/>
    <x v="8"/>
    <n v="3"/>
    <n v="380.92"/>
    <n v="0.19"/>
    <n v="925.63560000000007"/>
    <n v="258.32280201990022"/>
    <x v="2"/>
    <n v="2"/>
    <x v="9"/>
    <n v="0.27907613106053852"/>
    <n v="1.6626413245125835E-4"/>
    <x v="0"/>
    <s v="Feb-2025"/>
    <n v="202502"/>
  </r>
  <r>
    <s v="6a146700-34c7-4660-ab94-8eb6bb4181da"/>
    <x v="631"/>
    <x v="8455"/>
    <x v="1"/>
    <x v="1"/>
    <x v="8"/>
    <n v="2"/>
    <n v="502.26"/>
    <n v="0.28000000000000003"/>
    <n v="723.25439999999992"/>
    <n v="50.683886753581923"/>
    <x v="2"/>
    <n v="2"/>
    <x v="9"/>
    <n v="7.0077536691905265E-2"/>
    <n v="2.7874009477163225E-4"/>
    <x v="0"/>
    <s v="Feb-2025"/>
    <n v="202502"/>
  </r>
  <r>
    <s v="f0719cd4-33c4-4e01-84f5-5afe3f0bc0b5"/>
    <x v="632"/>
    <x v="8456"/>
    <x v="1"/>
    <x v="1"/>
    <x v="8"/>
    <n v="7"/>
    <n v="315.77999999999997"/>
    <n v="0.05"/>
    <n v="2099.9369999999999"/>
    <n v="257.82487940459282"/>
    <x v="2"/>
    <n v="2"/>
    <x v="9"/>
    <n v="0.12277743542048777"/>
    <n v="2.2619726210833945E-5"/>
    <x v="0"/>
    <s v="Feb-2025"/>
    <n v="202502"/>
  </r>
  <r>
    <s v="c8748f2c-57dc-4dfe-a886-ca21a74a4b4d"/>
    <x v="655"/>
    <x v="8457"/>
    <x v="2"/>
    <x v="0"/>
    <x v="5"/>
    <n v="1"/>
    <n v="559.36"/>
    <n v="0.02"/>
    <n v="548.17280000000005"/>
    <n v="103.2819718716694"/>
    <x v="2"/>
    <n v="2"/>
    <x v="9"/>
    <n v="0.18841134013155958"/>
    <n v="3.5755148741418764E-5"/>
    <x v="0"/>
    <s v="Feb-2025"/>
    <n v="202502"/>
  </r>
  <r>
    <s v="bb5cb005-04e9-4f3e-b14c-d1f7628950e6"/>
    <x v="643"/>
    <x v="2655"/>
    <x v="2"/>
    <x v="2"/>
    <x v="8"/>
    <n v="9"/>
    <n v="733.56"/>
    <n v="0.03"/>
    <n v="6403.978799999999"/>
    <n v="1280.466390120542"/>
    <x v="2"/>
    <n v="2"/>
    <x v="9"/>
    <n v="0.1999485679310091"/>
    <n v="4.5440500209026303E-6"/>
    <x v="0"/>
    <s v="Feb-2025"/>
    <n v="202502"/>
  </r>
  <r>
    <s v="e9ccd383-0fe5-4878-bae6-52035b86e652"/>
    <x v="636"/>
    <x v="8458"/>
    <x v="0"/>
    <x v="2"/>
    <x v="1"/>
    <n v="3"/>
    <n v="490.21"/>
    <n v="0.1"/>
    <n v="1323.567"/>
    <n v="143.73033378657291"/>
    <x v="2"/>
    <n v="2"/>
    <x v="9"/>
    <n v="0.10859316814832412"/>
    <n v="6.7998068854844537E-5"/>
    <x v="0"/>
    <s v="Feb-2025"/>
    <n v="202502"/>
  </r>
  <r>
    <s v="47256a7d-9605-4c81-a38c-c675b96b55c6"/>
    <x v="632"/>
    <x v="8459"/>
    <x v="2"/>
    <x v="0"/>
    <x v="7"/>
    <n v="9"/>
    <n v="492.34"/>
    <n v="7.0000000000000007E-2"/>
    <n v="4120.8857999999991"/>
    <n v="439.85879388232621"/>
    <x v="2"/>
    <n v="2"/>
    <x v="9"/>
    <n v="0.10673889431304462"/>
    <n v="1.5797574395291423E-5"/>
    <x v="0"/>
    <s v="Feb-2025"/>
    <n v="202502"/>
  </r>
  <r>
    <s v="ee3fe246-2c22-4fa9-bd97-faf3cb6e9607"/>
    <x v="657"/>
    <x v="8460"/>
    <x v="3"/>
    <x v="1"/>
    <x v="6"/>
    <n v="1"/>
    <n v="703.05"/>
    <n v="7.0000000000000007E-2"/>
    <n v="653.83649999999989"/>
    <n v="63.171098454932967"/>
    <x v="2"/>
    <n v="2"/>
    <x v="9"/>
    <n v="9.6616047673895505E-2"/>
    <n v="9.956617594765666E-5"/>
    <x v="0"/>
    <s v="Feb-2025"/>
    <n v="202502"/>
  </r>
  <r>
    <s v="2c348f8b-03b7-4825-b63a-834f54fe75e5"/>
    <x v="646"/>
    <x v="8461"/>
    <x v="0"/>
    <x v="0"/>
    <x v="3"/>
    <n v="5"/>
    <n v="484.97"/>
    <n v="0.04"/>
    <n v="2327.8560000000002"/>
    <n v="462.4196595080067"/>
    <x v="2"/>
    <n v="2"/>
    <x v="9"/>
    <n v="0.19864616175055788"/>
    <n v="1.6495865723653007E-5"/>
    <x v="0"/>
    <s v="Feb-2025"/>
    <n v="202502"/>
  </r>
  <r>
    <s v="24fb0eca-5c54-4b73-8074-ae45d20ac6b6"/>
    <x v="647"/>
    <x v="8462"/>
    <x v="2"/>
    <x v="2"/>
    <x v="3"/>
    <n v="1"/>
    <n v="892.14"/>
    <n v="0.08"/>
    <n v="820.76880000000006"/>
    <n v="74.839015514475363"/>
    <x v="2"/>
    <n v="2"/>
    <x v="9"/>
    <n v="9.1181603777428386E-2"/>
    <n v="8.9672024570134736E-5"/>
    <x v="0"/>
    <s v="Feb-2025"/>
    <n v="202502"/>
  </r>
  <r>
    <s v="1542003e-40e6-4347-8087-9ae702650f27"/>
    <x v="646"/>
    <x v="8463"/>
    <x v="2"/>
    <x v="2"/>
    <x v="8"/>
    <n v="5"/>
    <n v="286.01"/>
    <n v="0.27"/>
    <n v="1043.9365"/>
    <n v="181.73766274287661"/>
    <x v="2"/>
    <n v="2"/>
    <x v="9"/>
    <n v="0.17408880975315702"/>
    <n v="1.8880458725219399E-4"/>
    <x v="0"/>
    <s v="Feb-2025"/>
    <n v="202502"/>
  </r>
  <r>
    <s v="d18c2461-f16a-4112-a5a7-8fc1a5f1890c"/>
    <x v="638"/>
    <x v="2400"/>
    <x v="0"/>
    <x v="0"/>
    <x v="8"/>
    <n v="4"/>
    <n v="658.73"/>
    <n v="0.2"/>
    <n v="2107.9360000000001"/>
    <n v="517.31138819290686"/>
    <x v="2"/>
    <n v="2"/>
    <x v="9"/>
    <n v="0.24541133516051095"/>
    <n v="7.5903632747863309E-5"/>
    <x v="0"/>
    <s v="Feb-2025"/>
    <n v="202502"/>
  </r>
  <r>
    <s v="4a104e30-d2c3-4d3a-ada6-4505412af1ba"/>
    <x v="651"/>
    <x v="8464"/>
    <x v="1"/>
    <x v="2"/>
    <x v="8"/>
    <n v="1"/>
    <n v="69.19"/>
    <n v="0.1"/>
    <n v="62.271000000000001"/>
    <n v="15.48461931166697"/>
    <x v="2"/>
    <n v="2"/>
    <x v="9"/>
    <n v="0.24866501761119894"/>
    <n v="1.4452955629426219E-3"/>
    <x v="0"/>
    <s v="Feb-2025"/>
    <n v="202502"/>
  </r>
  <r>
    <s v="618b0385-f502-4e56-8f40-b9b568f8df39"/>
    <x v="654"/>
    <x v="4341"/>
    <x v="3"/>
    <x v="2"/>
    <x v="4"/>
    <n v="7"/>
    <n v="240.42"/>
    <n v="0.28999999999999998"/>
    <n v="1194.8874000000001"/>
    <n v="179.95544567775821"/>
    <x v="2"/>
    <n v="2"/>
    <x v="9"/>
    <n v="0.15060452196395926"/>
    <n v="1.7231749200803355E-4"/>
    <x v="0"/>
    <s v="Feb-2025"/>
    <n v="202502"/>
  </r>
  <r>
    <s v="9c9472b1-419d-423d-a50e-2664f846b801"/>
    <x v="656"/>
    <x v="1358"/>
    <x v="2"/>
    <x v="0"/>
    <x v="5"/>
    <n v="8"/>
    <n v="687.16"/>
    <n v="0.04"/>
    <n v="5277.3887999999997"/>
    <n v="346.84010399141789"/>
    <x v="2"/>
    <n v="2"/>
    <x v="9"/>
    <n v="6.5721916109614267E-2"/>
    <n v="7.2763257465510222E-6"/>
    <x v="0"/>
    <s v="Feb-2025"/>
    <n v="202502"/>
  </r>
  <r>
    <s v="9697ad77-cf96-4192-86c1-8dc392eaeea2"/>
    <x v="654"/>
    <x v="2835"/>
    <x v="2"/>
    <x v="2"/>
    <x v="0"/>
    <n v="2"/>
    <n v="465.24"/>
    <n v="0.11"/>
    <n v="828.12720000000002"/>
    <n v="106.09414346779"/>
    <x v="2"/>
    <n v="2"/>
    <x v="9"/>
    <n v="0.12811334233169736"/>
    <n v="1.1821855386467199E-4"/>
    <x v="0"/>
    <s v="Feb-2025"/>
    <n v="202502"/>
  </r>
  <r>
    <s v="3defc5e4-1417-4f6d-8e6d-295ff7e4abe5"/>
    <x v="643"/>
    <x v="8465"/>
    <x v="1"/>
    <x v="2"/>
    <x v="9"/>
    <n v="4"/>
    <n v="69.83"/>
    <n v="0.28000000000000003"/>
    <n v="201.1104"/>
    <n v="43.857633725598987"/>
    <x v="2"/>
    <n v="2"/>
    <x v="9"/>
    <n v="0.2180774028871654"/>
    <n v="1.0024344837462409E-3"/>
    <x v="0"/>
    <s v="Feb-2025"/>
    <n v="202502"/>
  </r>
  <r>
    <s v="5a263063-7d6a-4914-9305-103502ce71ec"/>
    <x v="648"/>
    <x v="8466"/>
    <x v="1"/>
    <x v="1"/>
    <x v="6"/>
    <n v="5"/>
    <n v="761.78"/>
    <n v="0.15"/>
    <n v="3237.5650000000001"/>
    <n v="238.0194944499587"/>
    <x v="2"/>
    <n v="2"/>
    <x v="9"/>
    <n v="7.3518058926989482E-2"/>
    <n v="3.9381448712226631E-5"/>
    <x v="0"/>
    <s v="Feb-2025"/>
    <n v="202502"/>
  </r>
  <r>
    <s v="43dd6997-5c33-4f27-983a-69bff77885ff"/>
    <x v="637"/>
    <x v="8467"/>
    <x v="0"/>
    <x v="0"/>
    <x v="5"/>
    <n v="9"/>
    <n v="491.49"/>
    <n v="0.02"/>
    <n v="4334.9417999999996"/>
    <n v="824.39024666287548"/>
    <x v="2"/>
    <n v="2"/>
    <x v="9"/>
    <n v="0.19017331366775803"/>
    <n v="4.5213986494582238E-6"/>
    <x v="0"/>
    <s v="Feb-2025"/>
    <n v="202502"/>
  </r>
  <r>
    <s v="5f5148b5-509e-4cc8-8a4a-3baf2d2895c6"/>
    <x v="649"/>
    <x v="8082"/>
    <x v="1"/>
    <x v="1"/>
    <x v="6"/>
    <n v="8"/>
    <n v="260.89999999999998"/>
    <n v="0.19"/>
    <n v="1690.6320000000001"/>
    <n v="320.51454677150741"/>
    <x v="2"/>
    <n v="2"/>
    <x v="9"/>
    <n v="0.18958268077944071"/>
    <n v="9.1031046377922583E-5"/>
    <x v="0"/>
    <s v="Feb-2025"/>
    <n v="202502"/>
  </r>
  <r>
    <s v="95973ce5-d239-4fd5-a874-75576bdf1fe4"/>
    <x v="658"/>
    <x v="8468"/>
    <x v="2"/>
    <x v="2"/>
    <x v="9"/>
    <n v="6"/>
    <n v="485.6"/>
    <n v="0.03"/>
    <n v="2826.192"/>
    <n v="534.73027392874576"/>
    <x v="2"/>
    <n v="2"/>
    <x v="9"/>
    <n v="0.18920521816237035"/>
    <n v="1.0296540362438219E-5"/>
    <x v="0"/>
    <s v="Feb-2025"/>
    <n v="202502"/>
  </r>
  <r>
    <s v="f8a9b60d-3525-441e-ac35-064436c6296e"/>
    <x v="639"/>
    <x v="8469"/>
    <x v="3"/>
    <x v="1"/>
    <x v="1"/>
    <n v="7"/>
    <n v="960.02"/>
    <n v="0.27"/>
    <n v="4905.7021999999997"/>
    <n v="1045.913068629623"/>
    <x v="2"/>
    <n v="2"/>
    <x v="9"/>
    <n v="0.21320353865540861"/>
    <n v="4.0177734392438258E-5"/>
    <x v="0"/>
    <s v="Feb-2025"/>
    <n v="202502"/>
  </r>
  <r>
    <s v="020943a9-30f6-4bd2-a517-5a214ebf23de"/>
    <x v="654"/>
    <x v="8470"/>
    <x v="1"/>
    <x v="1"/>
    <x v="4"/>
    <n v="5"/>
    <n v="405.15"/>
    <n v="0.21"/>
    <n v="1600.3425"/>
    <n v="392.17381006568257"/>
    <x v="2"/>
    <n v="2"/>
    <x v="9"/>
    <n v="0.24505617395381463"/>
    <n v="1.036653091447612E-4"/>
    <x v="0"/>
    <s v="Feb-2025"/>
    <n v="202502"/>
  </r>
  <r>
    <s v="8fdec8c7-6f00-43c5-83b4-e3ae18e42d7f"/>
    <x v="638"/>
    <x v="8471"/>
    <x v="2"/>
    <x v="1"/>
    <x v="7"/>
    <n v="2"/>
    <n v="949.2"/>
    <n v="0.22"/>
    <n v="1480.752"/>
    <n v="440.40437221504072"/>
    <x v="2"/>
    <n v="2"/>
    <x v="9"/>
    <n v="0.29741940055798727"/>
    <n v="1.1588706278971765E-4"/>
    <x v="0"/>
    <s v="Feb-2025"/>
    <n v="202502"/>
  </r>
  <r>
    <s v="331f21da-17ad-46e5-9360-27840b5bf774"/>
    <x v="639"/>
    <x v="8472"/>
    <x v="0"/>
    <x v="2"/>
    <x v="5"/>
    <n v="7"/>
    <n v="341.52"/>
    <n v="0.11"/>
    <n v="2127.6696000000002"/>
    <n v="412.51734386456582"/>
    <x v="2"/>
    <n v="2"/>
    <x v="9"/>
    <n v="0.19388223804324026"/>
    <n v="4.6012783187765623E-5"/>
    <x v="0"/>
    <s v="Feb-2025"/>
    <n v="202502"/>
  </r>
  <r>
    <s v="7e108486-5894-4140-b699-81f7bc135261"/>
    <x v="643"/>
    <x v="8473"/>
    <x v="2"/>
    <x v="0"/>
    <x v="7"/>
    <n v="7"/>
    <n v="536.63"/>
    <n v="0.17"/>
    <n v="3117.8202999999999"/>
    <n v="629.14249711032585"/>
    <x v="2"/>
    <n v="2"/>
    <x v="9"/>
    <n v="0.20178921059380037"/>
    <n v="4.5255975785390843E-5"/>
    <x v="0"/>
    <s v="Feb-2025"/>
    <n v="202502"/>
  </r>
  <r>
    <s v="b60b3136-c0e4-4fe4-b2f8-e94a56a8439f"/>
    <x v="652"/>
    <x v="8474"/>
    <x v="1"/>
    <x v="2"/>
    <x v="2"/>
    <n v="7"/>
    <n v="845.8"/>
    <n v="0.04"/>
    <n v="5683.7759999999989"/>
    <n v="676.98572818254672"/>
    <x v="2"/>
    <n v="2"/>
    <x v="9"/>
    <n v="0.11910844624815384"/>
    <n v="6.7560720197277307E-6"/>
    <x v="0"/>
    <s v="Feb-2025"/>
    <n v="202502"/>
  </r>
  <r>
    <s v="f65b84c2-c69b-4c78-9f97-0d1daaccbbb5"/>
    <x v="654"/>
    <x v="8475"/>
    <x v="3"/>
    <x v="1"/>
    <x v="3"/>
    <n v="8"/>
    <n v="7.19"/>
    <n v="0.1"/>
    <n v="51.768000000000001"/>
    <n v="7.9175315088847196"/>
    <x v="2"/>
    <n v="2"/>
    <x v="9"/>
    <n v="0.15294258053014834"/>
    <n v="1.7385257301808068E-3"/>
    <x v="0"/>
    <s v="Feb-2025"/>
    <n v="202502"/>
  </r>
  <r>
    <s v="48d82fd4-bd86-4a8c-bb90-715ee928c3a8"/>
    <x v="648"/>
    <x v="8476"/>
    <x v="1"/>
    <x v="1"/>
    <x v="2"/>
    <n v="4"/>
    <n v="107.31"/>
    <n v="0.06"/>
    <n v="403.48559999999998"/>
    <n v="91.60236637677184"/>
    <x v="2"/>
    <n v="2"/>
    <x v="9"/>
    <n v="0.22702759745768336"/>
    <n v="1.3978194017332961E-4"/>
    <x v="0"/>
    <s v="Feb-2025"/>
    <n v="202502"/>
  </r>
  <r>
    <s v="4ca113d9-ad82-4547-8eb4-da65fc68a40f"/>
    <x v="648"/>
    <x v="8477"/>
    <x v="2"/>
    <x v="0"/>
    <x v="9"/>
    <n v="6"/>
    <n v="664.15"/>
    <n v="0.28000000000000003"/>
    <n v="2869.1280000000002"/>
    <n v="353.34224087249231"/>
    <x v="2"/>
    <n v="2"/>
    <x v="9"/>
    <n v="0.12315318134028606"/>
    <n v="7.0265251323747152E-5"/>
    <x v="0"/>
    <s v="Feb-2025"/>
    <n v="202502"/>
  </r>
  <r>
    <s v="3a0c29ed-9281-4bdc-b5da-d0ad2398e34d"/>
    <x v="651"/>
    <x v="8478"/>
    <x v="1"/>
    <x v="2"/>
    <x v="4"/>
    <n v="1"/>
    <n v="710.37"/>
    <n v="0.12"/>
    <n v="625.12559999999996"/>
    <n v="52.376864819734443"/>
    <x v="2"/>
    <n v="2"/>
    <x v="9"/>
    <n v="8.3786146047665377E-2"/>
    <n v="1.6892605262046537E-4"/>
    <x v="0"/>
    <s v="Feb-2025"/>
    <n v="202502"/>
  </r>
  <r>
    <s v="019fabc9-3d66-44fd-8d2b-f72e1b966c1f"/>
    <x v="655"/>
    <x v="8479"/>
    <x v="2"/>
    <x v="1"/>
    <x v="9"/>
    <n v="3"/>
    <n v="246.65"/>
    <n v="0.01"/>
    <n v="732.55050000000006"/>
    <n v="211.9403090186226"/>
    <x v="2"/>
    <n v="2"/>
    <x v="9"/>
    <n v="0.28931835964704494"/>
    <n v="1.3514426650449355E-5"/>
    <x v="0"/>
    <s v="Feb-2025"/>
    <n v="202502"/>
  </r>
  <r>
    <s v="e066727f-1c40-4414-850e-35bda722590d"/>
    <x v="646"/>
    <x v="8480"/>
    <x v="0"/>
    <x v="0"/>
    <x v="1"/>
    <n v="1"/>
    <n v="305.32"/>
    <n v="7.0000000000000007E-2"/>
    <n v="283.94760000000002"/>
    <n v="17.28900424437035"/>
    <x v="2"/>
    <n v="2"/>
    <x v="9"/>
    <n v="6.0888009774938578E-2"/>
    <n v="2.2926765360932794E-4"/>
    <x v="0"/>
    <s v="Feb-2025"/>
    <n v="202502"/>
  </r>
  <r>
    <s v="99458cb0-b525-44b0-8d3d-1e4a62d6709c"/>
    <x v="653"/>
    <x v="8481"/>
    <x v="3"/>
    <x v="0"/>
    <x v="2"/>
    <n v="8"/>
    <n v="8.98"/>
    <n v="0.02"/>
    <n v="70.403199999999998"/>
    <n v="20.067088378086559"/>
    <x v="2"/>
    <n v="2"/>
    <x v="9"/>
    <n v="0.28503091305631789"/>
    <n v="2.7839643652561246E-4"/>
    <x v="0"/>
    <s v="Feb-2025"/>
    <n v="202502"/>
  </r>
  <r>
    <s v="28471578-3f4c-4483-b4f4-78ca9aeeded6"/>
    <x v="659"/>
    <x v="8482"/>
    <x v="3"/>
    <x v="1"/>
    <x v="8"/>
    <n v="8"/>
    <n v="241.96"/>
    <n v="0.04"/>
    <n v="1858.2528"/>
    <n v="512.68001040770866"/>
    <x v="2"/>
    <n v="3"/>
    <x v="10"/>
    <n v="0.27589357616343085"/>
    <n v="2.0664572656637459E-5"/>
    <x v="0"/>
    <s v="Mar-2025"/>
    <n v="202503"/>
  </r>
  <r>
    <s v="481e496f-758d-47da-8b07-d70290ab646c"/>
    <x v="660"/>
    <x v="8483"/>
    <x v="2"/>
    <x v="2"/>
    <x v="3"/>
    <n v="7"/>
    <n v="533.44000000000005"/>
    <n v="0.06"/>
    <n v="3510.0351999999998"/>
    <n v="450.05305577070288"/>
    <x v="2"/>
    <n v="3"/>
    <x v="10"/>
    <n v="0.12821895796677563"/>
    <n v="1.6068214928442881E-5"/>
    <x v="0"/>
    <s v="Mar-2025"/>
    <n v="202503"/>
  </r>
  <r>
    <s v="3fe9c76f-522f-4fb3-8563-13347a7c9b52"/>
    <x v="661"/>
    <x v="8484"/>
    <x v="0"/>
    <x v="1"/>
    <x v="4"/>
    <n v="1"/>
    <n v="781.15"/>
    <n v="0.19"/>
    <n v="632.73149999999998"/>
    <n v="89.779116527238315"/>
    <x v="2"/>
    <n v="3"/>
    <x v="10"/>
    <n v="0.1418913338868672"/>
    <n v="2.432311335850989E-4"/>
    <x v="0"/>
    <s v="Mar-2025"/>
    <n v="202503"/>
  </r>
  <r>
    <s v="1ba60d76-e1a9-4e5f-98a4-36bc1538a4bd"/>
    <x v="662"/>
    <x v="8485"/>
    <x v="0"/>
    <x v="1"/>
    <x v="5"/>
    <n v="6"/>
    <n v="337.32"/>
    <n v="0.04"/>
    <n v="1942.9631999999999"/>
    <n v="371.24980493080511"/>
    <x v="2"/>
    <n v="3"/>
    <x v="10"/>
    <n v="0.19107402802626686"/>
    <n v="1.9763627020830863E-5"/>
    <x v="0"/>
    <s v="Mar-2025"/>
    <n v="202503"/>
  </r>
  <r>
    <s v="4c7a412a-2a92-4912-898d-b8b3ac2cf7d7"/>
    <x v="663"/>
    <x v="8486"/>
    <x v="0"/>
    <x v="0"/>
    <x v="0"/>
    <n v="3"/>
    <n v="848.09"/>
    <n v="0.05"/>
    <n v="2417.0565000000001"/>
    <n v="527.18830779060931"/>
    <x v="2"/>
    <n v="3"/>
    <x v="10"/>
    <n v="0.21811170230841079"/>
    <n v="1.965200234251868E-5"/>
    <x v="0"/>
    <s v="Mar-2025"/>
    <n v="202503"/>
  </r>
  <r>
    <s v="1a855286-f427-40b6-ad7e-ea7483d0dc8d"/>
    <x v="664"/>
    <x v="8487"/>
    <x v="3"/>
    <x v="1"/>
    <x v="9"/>
    <n v="7"/>
    <n v="339.04"/>
    <n v="0.09"/>
    <n v="2159.6848"/>
    <n v="344.80601304154618"/>
    <x v="2"/>
    <n v="3"/>
    <x v="10"/>
    <n v="0.15965571135266876"/>
    <n v="3.7922200498887607E-5"/>
    <x v="0"/>
    <s v="Mar-2025"/>
    <n v="202503"/>
  </r>
  <r>
    <s v="4953ab89-70a7-481b-9b4f-662d97572015"/>
    <x v="664"/>
    <x v="8488"/>
    <x v="2"/>
    <x v="0"/>
    <x v="2"/>
    <n v="6"/>
    <n v="309.99"/>
    <n v="0.28000000000000003"/>
    <n v="1339.1568"/>
    <n v="118.24468203828761"/>
    <x v="2"/>
    <n v="3"/>
    <x v="10"/>
    <n v="8.8297861787572304E-2"/>
    <n v="1.5054249061797695E-4"/>
    <x v="0"/>
    <s v="Mar-2025"/>
    <n v="202503"/>
  </r>
  <r>
    <s v="01d7131a-c5d9-4b5a-849c-0e106c690edd"/>
    <x v="665"/>
    <x v="8489"/>
    <x v="3"/>
    <x v="2"/>
    <x v="5"/>
    <n v="7"/>
    <n v="50.23"/>
    <n v="0.22"/>
    <n v="274.25580000000002"/>
    <n v="73.29482179805774"/>
    <x v="2"/>
    <n v="3"/>
    <x v="10"/>
    <n v="0.26724985140900476"/>
    <n v="6.2569323966895143E-4"/>
    <x v="0"/>
    <s v="Mar-2025"/>
    <n v="202503"/>
  </r>
  <r>
    <s v="87f9c72c-bf06-483a-bb55-f27e1d316197"/>
    <x v="663"/>
    <x v="8490"/>
    <x v="3"/>
    <x v="1"/>
    <x v="8"/>
    <n v="5"/>
    <n v="437.18"/>
    <n v="0.09"/>
    <n v="1989.1690000000001"/>
    <n v="160.1609435165303"/>
    <x v="2"/>
    <n v="3"/>
    <x v="10"/>
    <n v="8.05165089122796E-2"/>
    <n v="4.1172972231117612E-5"/>
    <x v="0"/>
    <s v="Mar-2025"/>
    <n v="202503"/>
  </r>
  <r>
    <s v="8b78efbf-2f4d-4743-97c2-1b5e894d5508"/>
    <x v="663"/>
    <x v="8491"/>
    <x v="1"/>
    <x v="0"/>
    <x v="7"/>
    <n v="3"/>
    <n v="202.03"/>
    <n v="0.14000000000000001"/>
    <n v="521.23739999999998"/>
    <n v="96.148710483340466"/>
    <x v="2"/>
    <n v="3"/>
    <x v="10"/>
    <n v="0.1844624167094312"/>
    <n v="2.3098879704334341E-4"/>
    <x v="0"/>
    <s v="Mar-2025"/>
    <n v="202503"/>
  </r>
  <r>
    <s v="3286aead-739a-4823-95f8-9de1c32e190e"/>
    <x v="666"/>
    <x v="8492"/>
    <x v="2"/>
    <x v="0"/>
    <x v="0"/>
    <n v="5"/>
    <n v="138.51"/>
    <n v="0.03"/>
    <n v="671.7734999999999"/>
    <n v="89.739005280027669"/>
    <x v="2"/>
    <n v="3"/>
    <x v="10"/>
    <n v="0.13358521180134031"/>
    <n v="4.3318171973142731E-5"/>
    <x v="0"/>
    <s v="Mar-2025"/>
    <n v="202503"/>
  </r>
  <r>
    <s v="f0227b04-22e9-4b27-9c53-cd057da33669"/>
    <x v="667"/>
    <x v="8493"/>
    <x v="1"/>
    <x v="1"/>
    <x v="9"/>
    <n v="8"/>
    <n v="269.17"/>
    <n v="0.08"/>
    <n v="1981.0912000000001"/>
    <n v="253.00643594639189"/>
    <x v="2"/>
    <n v="3"/>
    <x v="10"/>
    <n v="0.12771064550001124"/>
    <n v="3.715124270906862E-5"/>
    <x v="0"/>
    <s v="Mar-2025"/>
    <n v="202503"/>
  </r>
  <r>
    <s v="c711d78a-a887-434b-a3cf-a892546973de"/>
    <x v="663"/>
    <x v="8494"/>
    <x v="2"/>
    <x v="1"/>
    <x v="2"/>
    <n v="4"/>
    <n v="639.21"/>
    <n v="0.08"/>
    <n v="2352.2928000000002"/>
    <n v="333.8571943924714"/>
    <x v="2"/>
    <n v="3"/>
    <x v="10"/>
    <n v="0.14192841741150225"/>
    <n v="3.1288621892648736E-5"/>
    <x v="0"/>
    <s v="Mar-2025"/>
    <n v="202503"/>
  </r>
  <r>
    <s v="ea63591f-872a-442c-a7ae-7243fef1c6c9"/>
    <x v="660"/>
    <x v="8495"/>
    <x v="3"/>
    <x v="1"/>
    <x v="8"/>
    <n v="7"/>
    <n v="271.35000000000002"/>
    <n v="0.12"/>
    <n v="1671.5160000000001"/>
    <n v="175.01873559213971"/>
    <x v="2"/>
    <n v="3"/>
    <x v="10"/>
    <n v="0.10470658706954626"/>
    <n v="6.3176182579167638E-5"/>
    <x v="0"/>
    <s v="Mar-2025"/>
    <n v="202503"/>
  </r>
  <r>
    <s v="a4535767-1a12-4db3-9ed8-3ec0de3c181a"/>
    <x v="668"/>
    <x v="8496"/>
    <x v="2"/>
    <x v="1"/>
    <x v="4"/>
    <n v="3"/>
    <n v="281.8"/>
    <n v="7.0000000000000007E-2"/>
    <n v="786.22199999999998"/>
    <n v="144.66596682887641"/>
    <x v="2"/>
    <n v="3"/>
    <x v="10"/>
    <n v="0.18400142304447906"/>
    <n v="8.2801040927371662E-5"/>
    <x v="0"/>
    <s v="Mar-2025"/>
    <n v="202503"/>
  </r>
  <r>
    <s v="619477d9-852a-4eaa-add9-e84cc0fadf51"/>
    <x v="662"/>
    <x v="8497"/>
    <x v="3"/>
    <x v="0"/>
    <x v="2"/>
    <n v="7"/>
    <n v="550.72"/>
    <n v="0.15"/>
    <n v="3276.7840000000001"/>
    <n v="344.71738859522748"/>
    <x v="2"/>
    <n v="3"/>
    <x v="10"/>
    <n v="0.10519991204645392"/>
    <n v="3.8910102100107908E-5"/>
    <x v="0"/>
    <s v="Mar-2025"/>
    <n v="202503"/>
  </r>
  <r>
    <s v="039f2a69-9fdc-4344-bb96-20df5f5ff4b6"/>
    <x v="669"/>
    <x v="8498"/>
    <x v="1"/>
    <x v="2"/>
    <x v="8"/>
    <n v="8"/>
    <n v="158.03"/>
    <n v="0.01"/>
    <n v="1251.5976000000001"/>
    <n v="104.734876867575"/>
    <x v="2"/>
    <n v="3"/>
    <x v="10"/>
    <n v="8.3680950544787705E-2"/>
    <n v="7.9098905271151045E-6"/>
    <x v="0"/>
    <s v="Mar-2025"/>
    <n v="202503"/>
  </r>
  <r>
    <s v="4908afab-fc29-466a-8921-34db10751616"/>
    <x v="670"/>
    <x v="8499"/>
    <x v="1"/>
    <x v="2"/>
    <x v="5"/>
    <n v="9"/>
    <n v="216.52"/>
    <n v="0.05"/>
    <n v="1851.2460000000001"/>
    <n v="130.1583838043519"/>
    <x v="2"/>
    <n v="3"/>
    <x v="10"/>
    <n v="7.0308529392826183E-2"/>
    <n v="2.5658394400312008E-5"/>
    <x v="0"/>
    <s v="Mar-2025"/>
    <n v="202503"/>
  </r>
  <r>
    <s v="30784ca3-5d75-40c3-8779-9a3e414685d4"/>
    <x v="671"/>
    <x v="8500"/>
    <x v="3"/>
    <x v="2"/>
    <x v="8"/>
    <n v="7"/>
    <n v="817.58"/>
    <n v="0.04"/>
    <n v="5494.1376"/>
    <n v="1089.9813017607321"/>
    <x v="2"/>
    <n v="3"/>
    <x v="10"/>
    <n v="0.19838988047200204"/>
    <n v="6.9892679790182173E-6"/>
    <x v="0"/>
    <s v="Mar-2025"/>
    <n v="202503"/>
  </r>
  <r>
    <s v="d75185ce-fe58-4614-9b8e-bc6b6b6b1058"/>
    <x v="663"/>
    <x v="8501"/>
    <x v="2"/>
    <x v="1"/>
    <x v="9"/>
    <n v="9"/>
    <n v="709.84"/>
    <n v="0.15"/>
    <n v="5430.2759999999998"/>
    <n v="574.19567398716458"/>
    <x v="2"/>
    <n v="3"/>
    <x v="10"/>
    <n v="0.10573968505231864"/>
    <n v="2.3479469551823882E-5"/>
    <x v="0"/>
    <s v="Mar-2025"/>
    <n v="202503"/>
  </r>
  <r>
    <s v="b54b5f1e-ffcc-4d06-972e-bf1c73d98f92"/>
    <x v="672"/>
    <x v="8502"/>
    <x v="3"/>
    <x v="0"/>
    <x v="7"/>
    <n v="9"/>
    <n v="57.46"/>
    <n v="0.26"/>
    <n v="382.68360000000001"/>
    <n v="37.11506316186788"/>
    <x v="2"/>
    <n v="3"/>
    <x v="10"/>
    <n v="9.6986291447733533E-2"/>
    <n v="5.0276520864756165E-4"/>
    <x v="0"/>
    <s v="Mar-2025"/>
    <n v="202503"/>
  </r>
  <r>
    <s v="f7cdb7dc-b341-4ed2-aa01-5375c3fc072c"/>
    <x v="673"/>
    <x v="8503"/>
    <x v="1"/>
    <x v="2"/>
    <x v="0"/>
    <n v="6"/>
    <n v="177.31"/>
    <n v="0.26"/>
    <n v="787.2564000000001"/>
    <n v="56.5221663974379"/>
    <x v="2"/>
    <n v="3"/>
    <x v="10"/>
    <n v="7.1796388568499278E-2"/>
    <n v="2.4439305923711763E-4"/>
    <x v="0"/>
    <s v="Mar-2025"/>
    <n v="202503"/>
  </r>
  <r>
    <s v="5da51490-1c35-482d-bcc5-d6da0e4e0641"/>
    <x v="668"/>
    <x v="8504"/>
    <x v="2"/>
    <x v="2"/>
    <x v="4"/>
    <n v="7"/>
    <n v="82.08"/>
    <n v="0.01"/>
    <n v="568.81439999999998"/>
    <n v="98.161954780100018"/>
    <x v="2"/>
    <n v="3"/>
    <x v="10"/>
    <n v="0.17257290740195752"/>
    <n v="1.7404622667780565E-5"/>
    <x v="0"/>
    <s v="Mar-2025"/>
    <n v="202503"/>
  </r>
  <r>
    <s v="1f376fbb-4713-4963-a11e-969b9b1a7e12"/>
    <x v="673"/>
    <x v="8505"/>
    <x v="3"/>
    <x v="1"/>
    <x v="4"/>
    <n v="9"/>
    <n v="5.21"/>
    <n v="7.0000000000000007E-2"/>
    <n v="43.607699999999987"/>
    <n v="12.00523230843131"/>
    <x v="2"/>
    <n v="3"/>
    <x v="10"/>
    <n v="0.27530074524525056"/>
    <n v="1.4928556195350823E-3"/>
    <x v="0"/>
    <s v="Mar-2025"/>
    <n v="202503"/>
  </r>
  <r>
    <s v="f008a4ef-cf1b-4174-be7d-e08efc7ef620"/>
    <x v="664"/>
    <x v="8506"/>
    <x v="2"/>
    <x v="2"/>
    <x v="0"/>
    <n v="5"/>
    <n v="334.79"/>
    <n v="0.1"/>
    <n v="1506.5550000000001"/>
    <n v="400.93994813467322"/>
    <x v="2"/>
    <n v="3"/>
    <x v="10"/>
    <n v="0.26613030930478687"/>
    <n v="5.9738940828579109E-5"/>
    <x v="0"/>
    <s v="Mar-2025"/>
    <n v="202503"/>
  </r>
  <r>
    <s v="f967bad8-16e2-4359-9cbc-a4deb01b5e5a"/>
    <x v="674"/>
    <x v="8507"/>
    <x v="3"/>
    <x v="0"/>
    <x v="2"/>
    <n v="7"/>
    <n v="198.28"/>
    <n v="0.11"/>
    <n v="1235.2844"/>
    <n v="245.8508291540638"/>
    <x v="2"/>
    <n v="3"/>
    <x v="10"/>
    <n v="0.19902366544421982"/>
    <n v="7.9253004409348966E-5"/>
    <x v="0"/>
    <s v="Mar-2025"/>
    <n v="202503"/>
  </r>
  <r>
    <s v="b12226c8-beb3-49f0-a407-e6d09f9d6b35"/>
    <x v="674"/>
    <x v="8508"/>
    <x v="3"/>
    <x v="0"/>
    <x v="3"/>
    <n v="2"/>
    <n v="498.15"/>
    <n v="0.23"/>
    <n v="767.15099999999995"/>
    <n v="119.75850919926179"/>
    <x v="2"/>
    <n v="3"/>
    <x v="10"/>
    <n v="0.15610813151421532"/>
    <n v="2.308541603934558E-4"/>
    <x v="0"/>
    <s v="Mar-2025"/>
    <n v="202503"/>
  </r>
  <r>
    <s v="666553ef-994c-44bd-9891-48f950ac8691"/>
    <x v="675"/>
    <x v="8509"/>
    <x v="2"/>
    <x v="2"/>
    <x v="8"/>
    <n v="1"/>
    <n v="159.85"/>
    <n v="0.23"/>
    <n v="123.08450000000001"/>
    <n v="10.892137251219831"/>
    <x v="2"/>
    <n v="3"/>
    <x v="10"/>
    <n v="8.8493167305548875E-2"/>
    <n v="1.4388489208633094E-3"/>
    <x v="0"/>
    <s v="Mar-2025"/>
    <n v="202503"/>
  </r>
  <r>
    <s v="95987e16-eac8-45ab-83a4-a3cc560545da"/>
    <x v="673"/>
    <x v="8510"/>
    <x v="2"/>
    <x v="1"/>
    <x v="6"/>
    <n v="3"/>
    <n v="850.98"/>
    <n v="0.24"/>
    <n v="1940.2344000000001"/>
    <n v="366.6339969166292"/>
    <x v="2"/>
    <n v="3"/>
    <x v="10"/>
    <n v="0.18896376485059185"/>
    <n v="9.4009259912101336E-5"/>
    <x v="0"/>
    <s v="Mar-2025"/>
    <n v="202503"/>
  </r>
  <r>
    <s v="0a16809c-b7e2-462c-849e-91be70923c05"/>
    <x v="676"/>
    <x v="8511"/>
    <x v="1"/>
    <x v="0"/>
    <x v="9"/>
    <n v="3"/>
    <n v="202.73"/>
    <n v="0.04"/>
    <n v="583.86239999999987"/>
    <n v="51.700901572137688"/>
    <x v="2"/>
    <n v="3"/>
    <x v="10"/>
    <n v="8.8549804837814008E-2"/>
    <n v="6.5768920896430399E-5"/>
    <x v="0"/>
    <s v="Mar-2025"/>
    <n v="202503"/>
  </r>
  <r>
    <s v="0db544fc-5918-4526-a4dc-08099dd03076"/>
    <x v="675"/>
    <x v="8512"/>
    <x v="0"/>
    <x v="0"/>
    <x v="7"/>
    <n v="9"/>
    <n v="882.88"/>
    <n v="0.26"/>
    <n v="5879.9808000000003"/>
    <n v="1586.1994942866449"/>
    <x v="2"/>
    <n v="3"/>
    <x v="10"/>
    <n v="0.26976269961402677"/>
    <n v="3.2721195280093434E-5"/>
    <x v="0"/>
    <s v="Mar-2025"/>
    <n v="202503"/>
  </r>
  <r>
    <s v="b44e1d5f-276d-42f3-8372-d7df6599521b"/>
    <x v="663"/>
    <x v="8513"/>
    <x v="3"/>
    <x v="1"/>
    <x v="6"/>
    <n v="2"/>
    <n v="927.8"/>
    <n v="0.08"/>
    <n v="1707.152"/>
    <n v="196.0768812872416"/>
    <x v="2"/>
    <n v="3"/>
    <x v="10"/>
    <n v="0.11485613541573428"/>
    <n v="4.3112739814615219E-5"/>
    <x v="0"/>
    <s v="Mar-2025"/>
    <n v="202503"/>
  </r>
  <r>
    <s v="f6882d41-f979-4755-9524-2850c9b59cf7"/>
    <x v="677"/>
    <x v="5189"/>
    <x v="2"/>
    <x v="0"/>
    <x v="8"/>
    <n v="4"/>
    <n v="436.47"/>
    <n v="0.2"/>
    <n v="1396.704"/>
    <n v="259.70319778365172"/>
    <x v="2"/>
    <n v="3"/>
    <x v="10"/>
    <n v="0.18594004011132761"/>
    <n v="1.1455541045203564E-4"/>
    <x v="0"/>
    <s v="Mar-2025"/>
    <n v="202503"/>
  </r>
  <r>
    <s v="5d8f1c51-899c-4a47-b22e-8a526104911c"/>
    <x v="668"/>
    <x v="8514"/>
    <x v="2"/>
    <x v="1"/>
    <x v="3"/>
    <n v="6"/>
    <n v="709.88"/>
    <n v="0.28999999999999998"/>
    <n v="3024.0888"/>
    <n v="696.49382837869518"/>
    <x v="2"/>
    <n v="3"/>
    <x v="10"/>
    <n v="0.23031526996783136"/>
    <n v="6.8086624969478402E-5"/>
    <x v="0"/>
    <s v="Mar-2025"/>
    <n v="202503"/>
  </r>
  <r>
    <s v="2e48aad2-4155-4b6e-ace8-67cd5c2b8b8d"/>
    <x v="677"/>
    <x v="8515"/>
    <x v="1"/>
    <x v="2"/>
    <x v="1"/>
    <n v="1"/>
    <n v="500.77"/>
    <n v="0.13"/>
    <n v="435.66989999999998"/>
    <n v="49.098385036472642"/>
    <x v="2"/>
    <n v="3"/>
    <x v="10"/>
    <n v="0.11269629835908482"/>
    <n v="2.596002156678715E-4"/>
    <x v="0"/>
    <s v="Mar-2025"/>
    <n v="202503"/>
  </r>
  <r>
    <s v="6be1440c-89ef-47a7-b888-c26f6480bd00"/>
    <x v="678"/>
    <x v="4618"/>
    <x v="2"/>
    <x v="1"/>
    <x v="4"/>
    <n v="7"/>
    <n v="277.07"/>
    <n v="0.04"/>
    <n v="1861.9104"/>
    <n v="446.75702248188281"/>
    <x v="2"/>
    <n v="3"/>
    <x v="10"/>
    <n v="0.23994550032154222"/>
    <n v="2.0623978468566477E-5"/>
    <x v="0"/>
    <s v="Mar-2025"/>
    <n v="202503"/>
  </r>
  <r>
    <s v="ccc8b8e3-ebee-4c4b-889d-de6e0d83be64"/>
    <x v="666"/>
    <x v="8516"/>
    <x v="3"/>
    <x v="2"/>
    <x v="0"/>
    <n v="9"/>
    <n v="351.08"/>
    <n v="0.23"/>
    <n v="2432.9843999999998"/>
    <n v="449.07210733026648"/>
    <x v="2"/>
    <n v="3"/>
    <x v="10"/>
    <n v="0.18457664888039008"/>
    <n v="7.2791259985061977E-5"/>
    <x v="0"/>
    <s v="Mar-2025"/>
    <n v="202503"/>
  </r>
  <r>
    <s v="7a2c015f-7093-48a3-a3dd-87d461437f3a"/>
    <x v="679"/>
    <x v="8517"/>
    <x v="2"/>
    <x v="2"/>
    <x v="3"/>
    <n v="9"/>
    <n v="390.83"/>
    <n v="0.01"/>
    <n v="3482.2953000000002"/>
    <n v="789.05135885917264"/>
    <x v="2"/>
    <n v="3"/>
    <x v="10"/>
    <n v="0.22658944485815793"/>
    <n v="2.8429524629918665E-6"/>
    <x v="0"/>
    <s v="Mar-2025"/>
    <n v="202503"/>
  </r>
  <r>
    <s v="23c7403d-c324-4619-9558-9e5d13260aad"/>
    <x v="678"/>
    <x v="8518"/>
    <x v="3"/>
    <x v="0"/>
    <x v="7"/>
    <n v="2"/>
    <n v="278.77"/>
    <n v="0.03"/>
    <n v="540.8137999999999"/>
    <n v="33.339903119462292"/>
    <x v="2"/>
    <n v="3"/>
    <x v="10"/>
    <n v="6.164765603145167E-2"/>
    <n v="5.3807798543602257E-5"/>
    <x v="0"/>
    <s v="Mar-2025"/>
    <n v="202503"/>
  </r>
  <r>
    <s v="cb3fca51-683e-4aab-8cae-5e00d4d94d18"/>
    <x v="680"/>
    <x v="8519"/>
    <x v="0"/>
    <x v="0"/>
    <x v="7"/>
    <n v="6"/>
    <n v="113.92"/>
    <n v="0.3"/>
    <n v="478.46399999999988"/>
    <n v="98.6310999453774"/>
    <x v="2"/>
    <n v="3"/>
    <x v="10"/>
    <n v="0.20614110977080288"/>
    <n v="4.3890449438202246E-4"/>
    <x v="0"/>
    <s v="Mar-2025"/>
    <n v="202503"/>
  </r>
  <r>
    <s v="c9ff6981-5536-4a3d-9eb9-42e7bf62c6c4"/>
    <x v="681"/>
    <x v="8520"/>
    <x v="2"/>
    <x v="0"/>
    <x v="9"/>
    <n v="6"/>
    <n v="381.02"/>
    <n v="0.02"/>
    <n v="2240.3975999999998"/>
    <n v="668.39183379703081"/>
    <x v="2"/>
    <n v="3"/>
    <x v="10"/>
    <n v="0.29833625683094417"/>
    <n v="8.7484471506307635E-6"/>
    <x v="0"/>
    <s v="Mar-2025"/>
    <n v="202503"/>
  </r>
  <r>
    <s v="88f348c9-48dc-4d1e-ac30-15eb837de520"/>
    <x v="673"/>
    <x v="8521"/>
    <x v="1"/>
    <x v="1"/>
    <x v="6"/>
    <n v="6"/>
    <n v="800.09"/>
    <n v="0.05"/>
    <n v="4560.5129999999999"/>
    <n v="1151.6322597234059"/>
    <x v="2"/>
    <n v="3"/>
    <x v="10"/>
    <n v="0.25252252536576608"/>
    <n v="1.0415494923487775E-5"/>
    <x v="0"/>
    <s v="Mar-2025"/>
    <n v="202503"/>
  </r>
  <r>
    <s v="516965a4-f362-49b5-a44d-7b33583858c4"/>
    <x v="675"/>
    <x v="8522"/>
    <x v="0"/>
    <x v="2"/>
    <x v="8"/>
    <n v="9"/>
    <n v="208.09"/>
    <n v="0.05"/>
    <n v="1779.1695"/>
    <n v="147.7378817032351"/>
    <x v="2"/>
    <n v="3"/>
    <x v="10"/>
    <n v="8.3037553028665959E-2"/>
    <n v="2.6697849755180719E-5"/>
    <x v="0"/>
    <s v="Mar-2025"/>
    <n v="202503"/>
  </r>
  <r>
    <s v="e677c64b-6f2a-4c35-9131-af5694317330"/>
    <x v="672"/>
    <x v="8523"/>
    <x v="3"/>
    <x v="0"/>
    <x v="5"/>
    <n v="8"/>
    <n v="365.36"/>
    <n v="0.02"/>
    <n v="2864.4223999999999"/>
    <n v="419.66652496455998"/>
    <x v="2"/>
    <n v="3"/>
    <x v="10"/>
    <n v="0.14650999969996045"/>
    <n v="6.8425662360411644E-6"/>
    <x v="0"/>
    <s v="Mar-2025"/>
    <n v="202503"/>
  </r>
  <r>
    <s v="ea2915f0-03f6-48f5-8cfd-93d20bae7a25"/>
    <x v="659"/>
    <x v="8524"/>
    <x v="1"/>
    <x v="1"/>
    <x v="5"/>
    <n v="6"/>
    <n v="375.13"/>
    <n v="0.1"/>
    <n v="2025.702"/>
    <n v="415.86504895852028"/>
    <x v="2"/>
    <n v="3"/>
    <x v="10"/>
    <n v="0.20529428758944815"/>
    <n v="4.4429042376420628E-5"/>
    <x v="0"/>
    <s v="Mar-2025"/>
    <n v="202503"/>
  </r>
  <r>
    <s v="10b55b99-1357-4256-925d-a0d5bd37c8c5"/>
    <x v="680"/>
    <x v="2033"/>
    <x v="1"/>
    <x v="1"/>
    <x v="0"/>
    <n v="4"/>
    <n v="465.08"/>
    <n v="0.25"/>
    <n v="1395.24"/>
    <n v="267.38371318900442"/>
    <x v="2"/>
    <n v="3"/>
    <x v="10"/>
    <n v="0.19163994236762452"/>
    <n v="1.3438548206760127E-4"/>
    <x v="0"/>
    <s v="Mar-2025"/>
    <n v="202503"/>
  </r>
  <r>
    <s v="9b486a83-8818-475f-b2e8-24f37564e53e"/>
    <x v="682"/>
    <x v="8525"/>
    <x v="2"/>
    <x v="1"/>
    <x v="3"/>
    <n v="5"/>
    <n v="493.55"/>
    <n v="0.28999999999999998"/>
    <n v="1752.1025"/>
    <n v="356.66268035772907"/>
    <x v="2"/>
    <n v="3"/>
    <x v="10"/>
    <n v="0.2035626798989951"/>
    <n v="1.175159558302097E-4"/>
    <x v="0"/>
    <s v="Mar-2025"/>
    <n v="202503"/>
  </r>
  <r>
    <s v="ce6ff013-5cd2-4d26-aaa2-6f120044a051"/>
    <x v="670"/>
    <x v="8526"/>
    <x v="3"/>
    <x v="2"/>
    <x v="5"/>
    <n v="2"/>
    <n v="867.75"/>
    <n v="0.19"/>
    <n v="1405.7550000000001"/>
    <n v="420.00114883718828"/>
    <x v="2"/>
    <n v="3"/>
    <x v="10"/>
    <n v="0.29877265159091609"/>
    <n v="1.0947853644482858E-4"/>
    <x v="0"/>
    <s v="Mar-2025"/>
    <n v="202503"/>
  </r>
  <r>
    <s v="2a640538-b827-46d5-b297-018d1090ca83"/>
    <x v="671"/>
    <x v="8527"/>
    <x v="1"/>
    <x v="2"/>
    <x v="4"/>
    <n v="3"/>
    <n v="196.82"/>
    <n v="0.04"/>
    <n v="566.84159999999997"/>
    <n v="98.1031517831142"/>
    <x v="2"/>
    <n v="3"/>
    <x v="10"/>
    <n v="0.17306978136945877"/>
    <n v="6.7743792974968666E-5"/>
    <x v="0"/>
    <s v="Mar-2025"/>
    <n v="202503"/>
  </r>
  <r>
    <s v="a4f20e67-d8ee-45e8-ab5f-e6ede021ff50"/>
    <x v="668"/>
    <x v="8528"/>
    <x v="3"/>
    <x v="2"/>
    <x v="1"/>
    <n v="8"/>
    <n v="807.93"/>
    <n v="0.05"/>
    <n v="6140.2679999999991"/>
    <n v="785.11970251954165"/>
    <x v="2"/>
    <n v="3"/>
    <x v="10"/>
    <n v="0.12786407735290084"/>
    <n v="7.7358186971643592E-6"/>
    <x v="0"/>
    <s v="Mar-2025"/>
    <n v="202503"/>
  </r>
  <r>
    <s v="b47b9346-741e-40c2-b128-67fe35992215"/>
    <x v="663"/>
    <x v="8529"/>
    <x v="0"/>
    <x v="2"/>
    <x v="3"/>
    <n v="8"/>
    <n v="471.61"/>
    <n v="0.03"/>
    <n v="3659.6936000000001"/>
    <n v="537.13941583269207"/>
    <x v="2"/>
    <n v="3"/>
    <x v="10"/>
    <n v="0.14677169034934839"/>
    <n v="7.9514853374610372E-6"/>
    <x v="0"/>
    <s v="Mar-2025"/>
    <n v="202503"/>
  </r>
  <r>
    <s v="56cfe957-fd5a-4439-a562-15a2da58b83d"/>
    <x v="672"/>
    <x v="8530"/>
    <x v="2"/>
    <x v="2"/>
    <x v="4"/>
    <n v="7"/>
    <n v="766.99"/>
    <n v="7.0000000000000007E-2"/>
    <n v="4993.1049000000003"/>
    <n v="1241.826816506644"/>
    <x v="2"/>
    <n v="3"/>
    <x v="10"/>
    <n v="0.24870833707231826"/>
    <n v="1.3037979634675811E-5"/>
    <x v="0"/>
    <s v="Mar-2025"/>
    <n v="202503"/>
  </r>
  <r>
    <s v="db615ad5-0236-44d0-a77c-11b47478112b"/>
    <x v="681"/>
    <x v="8531"/>
    <x v="0"/>
    <x v="1"/>
    <x v="9"/>
    <n v="6"/>
    <n v="886.51"/>
    <n v="0.01"/>
    <n v="5265.8693999999996"/>
    <n v="1317.270715182392"/>
    <x v="2"/>
    <n v="3"/>
    <x v="10"/>
    <n v="0.25015256078747267"/>
    <n v="1.8800314341255789E-6"/>
    <x v="0"/>
    <s v="Mar-2025"/>
    <n v="202503"/>
  </r>
  <r>
    <s v="0c20ceb1-75cb-433a-8863-f729fdaef13e"/>
    <x v="673"/>
    <x v="8532"/>
    <x v="2"/>
    <x v="2"/>
    <x v="4"/>
    <n v="3"/>
    <n v="952.54"/>
    <n v="0.13"/>
    <n v="2486.1293999999998"/>
    <n v="652.79788868239609"/>
    <x v="2"/>
    <n v="3"/>
    <x v="10"/>
    <n v="0.26257599008418314"/>
    <n v="4.5492402768737623E-5"/>
    <x v="0"/>
    <s v="Mar-2025"/>
    <n v="202503"/>
  </r>
  <r>
    <s v="cc504d7f-b5e5-45e7-af92-b7fe5c149401"/>
    <x v="660"/>
    <x v="8533"/>
    <x v="1"/>
    <x v="1"/>
    <x v="1"/>
    <n v="9"/>
    <n v="445.39"/>
    <n v="0.18"/>
    <n v="3286.9782"/>
    <n v="482.53256705330227"/>
    <x v="2"/>
    <n v="3"/>
    <x v="10"/>
    <n v="0.14680126781896585"/>
    <n v="4.4904465749118752E-5"/>
    <x v="0"/>
    <s v="Mar-2025"/>
    <n v="202503"/>
  </r>
  <r>
    <s v="dbfad2aa-a635-4dc2-aa4c-ef6e641e88b4"/>
    <x v="683"/>
    <x v="3092"/>
    <x v="3"/>
    <x v="0"/>
    <x v="3"/>
    <n v="2"/>
    <n v="545.16"/>
    <n v="0.12"/>
    <n v="959.48159999999996"/>
    <n v="151.50106744331271"/>
    <x v="2"/>
    <n v="3"/>
    <x v="10"/>
    <n v="0.1578988773138669"/>
    <n v="1.1005943209333041E-4"/>
    <x v="0"/>
    <s v="Mar-2025"/>
    <n v="202503"/>
  </r>
  <r>
    <s v="bbe557f9-c123-497a-a38a-9b8fa0736383"/>
    <x v="660"/>
    <x v="8534"/>
    <x v="1"/>
    <x v="0"/>
    <x v="2"/>
    <n v="4"/>
    <n v="503.98"/>
    <n v="0.14000000000000001"/>
    <n v="1733.6912"/>
    <n v="349.74536937947391"/>
    <x v="2"/>
    <n v="3"/>
    <x v="10"/>
    <n v="0.20173452422177254"/>
    <n v="6.9447200285725628E-5"/>
    <x v="0"/>
    <s v="Mar-2025"/>
    <n v="202503"/>
  </r>
  <r>
    <s v="fd8096db-6c9f-452d-b3bb-2e6bd51bf0ec"/>
    <x v="684"/>
    <x v="8535"/>
    <x v="3"/>
    <x v="2"/>
    <x v="3"/>
    <n v="8"/>
    <n v="468.91"/>
    <n v="0.04"/>
    <n v="3601.2287999999999"/>
    <n v="599.80121531187285"/>
    <x v="2"/>
    <n v="3"/>
    <x v="10"/>
    <n v="0.16655459806160411"/>
    <n v="1.0663027020110468E-5"/>
    <x v="0"/>
    <s v="Mar-2025"/>
    <n v="202503"/>
  </r>
  <r>
    <s v="407bfce5-3bbe-461a-8ea0-858e51400f8f"/>
    <x v="675"/>
    <x v="8536"/>
    <x v="0"/>
    <x v="1"/>
    <x v="9"/>
    <n v="5"/>
    <n v="17.54"/>
    <n v="0.13"/>
    <n v="76.298999999999992"/>
    <n v="10.131976270502109"/>
    <x v="2"/>
    <n v="3"/>
    <x v="10"/>
    <n v="0.1327930414619079"/>
    <n v="1.482326111744584E-3"/>
    <x v="0"/>
    <s v="Mar-2025"/>
    <n v="202503"/>
  </r>
  <r>
    <s v="c313295c-d559-4d88-bf17-5f7fbfadb702"/>
    <x v="664"/>
    <x v="8537"/>
    <x v="1"/>
    <x v="2"/>
    <x v="9"/>
    <n v="9"/>
    <n v="646.95000000000005"/>
    <n v="0.05"/>
    <n v="5531.4224999999997"/>
    <n v="1606.902209914198"/>
    <x v="2"/>
    <n v="3"/>
    <x v="10"/>
    <n v="0.29050433408661119"/>
    <n v="8.5873028140591324E-6"/>
    <x v="0"/>
    <s v="Mar-2025"/>
    <n v="202503"/>
  </r>
  <r>
    <s v="1af51f46-8a76-4f58-a2a7-6c3fb092db50"/>
    <x v="659"/>
    <x v="8538"/>
    <x v="3"/>
    <x v="0"/>
    <x v="3"/>
    <n v="5"/>
    <n v="252.99"/>
    <n v="0.14000000000000001"/>
    <n v="1087.857"/>
    <n v="252.16305881069621"/>
    <x v="2"/>
    <n v="3"/>
    <x v="10"/>
    <n v="0.23179798338448548"/>
    <n v="1.1067631131665284E-4"/>
    <x v="0"/>
    <s v="Mar-2025"/>
    <n v="202503"/>
  </r>
  <r>
    <s v="3be7263f-bf86-4638-8852-fa1122cf028a"/>
    <x v="682"/>
    <x v="8539"/>
    <x v="0"/>
    <x v="0"/>
    <x v="5"/>
    <n v="1"/>
    <n v="951.59"/>
    <n v="0.13"/>
    <n v="827.88330000000008"/>
    <n v="144.23789721459761"/>
    <x v="2"/>
    <n v="3"/>
    <x v="10"/>
    <n v="0.17422491456778702"/>
    <n v="1.3661345747643418E-4"/>
    <x v="0"/>
    <s v="Mar-2025"/>
    <n v="202503"/>
  </r>
  <r>
    <s v="d638f7f9-a4d6-4d57-8aad-e7213ab4a02f"/>
    <x v="685"/>
    <x v="8540"/>
    <x v="1"/>
    <x v="1"/>
    <x v="5"/>
    <n v="2"/>
    <n v="87.86"/>
    <n v="0.03"/>
    <n v="170.44839999999999"/>
    <n v="35.062412002189468"/>
    <x v="2"/>
    <n v="3"/>
    <x v="10"/>
    <n v="0.20570690016561885"/>
    <n v="1.7072615524698384E-4"/>
    <x v="0"/>
    <s v="Mar-2025"/>
    <n v="202503"/>
  </r>
  <r>
    <s v="7f6027fe-f43b-4bd3-bb2a-c7622122aecb"/>
    <x v="670"/>
    <x v="835"/>
    <x v="0"/>
    <x v="2"/>
    <x v="9"/>
    <n v="5"/>
    <n v="428.88"/>
    <n v="0.16"/>
    <n v="1801.296"/>
    <n v="398.10244513201468"/>
    <x v="2"/>
    <n v="3"/>
    <x v="10"/>
    <n v="0.22100889866630175"/>
    <n v="7.4612945346017528E-5"/>
    <x v="0"/>
    <s v="Mar-2025"/>
    <n v="202503"/>
  </r>
  <r>
    <s v="6a7eb1cc-de04-4ee0-81bf-813a548f9af9"/>
    <x v="668"/>
    <x v="8541"/>
    <x v="0"/>
    <x v="2"/>
    <x v="9"/>
    <n v="4"/>
    <n v="948.48"/>
    <n v="7.0000000000000007E-2"/>
    <n v="3528.3456000000001"/>
    <n v="952.06723949172465"/>
    <x v="2"/>
    <n v="3"/>
    <x v="10"/>
    <n v="0.26983389594594265"/>
    <n v="1.8450573549257761E-5"/>
    <x v="0"/>
    <s v="Mar-2025"/>
    <n v="202503"/>
  </r>
  <r>
    <s v="16ef744d-e384-4e8e-bafb-5762d870ce65"/>
    <x v="663"/>
    <x v="8542"/>
    <x v="1"/>
    <x v="0"/>
    <x v="3"/>
    <n v="2"/>
    <n v="8.8699999999999992"/>
    <n v="0.01"/>
    <n v="17.5626"/>
    <n v="1.5160255364414441"/>
    <x v="2"/>
    <n v="3"/>
    <x v="10"/>
    <n v="8.632124722088097E-2"/>
    <n v="5.6369785794813988E-4"/>
    <x v="0"/>
    <s v="Mar-2025"/>
    <n v="202503"/>
  </r>
  <r>
    <s v="926518c9-0933-47cd-b62b-1fe953ea0118"/>
    <x v="673"/>
    <x v="8543"/>
    <x v="2"/>
    <x v="2"/>
    <x v="1"/>
    <n v="4"/>
    <n v="508.52"/>
    <n v="0.1"/>
    <n v="1830.672"/>
    <n v="373.84665717533971"/>
    <x v="2"/>
    <n v="3"/>
    <x v="10"/>
    <n v="0.20421280118739987"/>
    <n v="4.9162274836781251E-5"/>
    <x v="0"/>
    <s v="Mar-2025"/>
    <n v="202503"/>
  </r>
  <r>
    <s v="b9940952-6a85-4c99-8e31-95d92d686c28"/>
    <x v="659"/>
    <x v="8544"/>
    <x v="2"/>
    <x v="1"/>
    <x v="8"/>
    <n v="9"/>
    <n v="877.72"/>
    <n v="0.12"/>
    <n v="6951.5424000000003"/>
    <n v="1885.292366379289"/>
    <x v="2"/>
    <n v="3"/>
    <x v="10"/>
    <n v="0.27120490071085357"/>
    <n v="1.5190873323307355E-5"/>
    <x v="0"/>
    <s v="Mar-2025"/>
    <n v="202503"/>
  </r>
  <r>
    <s v="980ec9b6-6770-4ff4-97c7-815cf9fbd4f9"/>
    <x v="679"/>
    <x v="8545"/>
    <x v="0"/>
    <x v="2"/>
    <x v="8"/>
    <n v="3"/>
    <n v="938.21"/>
    <n v="0.14000000000000001"/>
    <n v="2420.5817999999999"/>
    <n v="177.16209993402981"/>
    <x v="2"/>
    <n v="3"/>
    <x v="10"/>
    <n v="7.3189883495790073E-2"/>
    <n v="4.9740107936034224E-5"/>
    <x v="0"/>
    <s v="Mar-2025"/>
    <n v="202503"/>
  </r>
  <r>
    <s v="823e3e59-a1ae-4aca-b654-2196b6f90de3"/>
    <x v="665"/>
    <x v="8546"/>
    <x v="2"/>
    <x v="1"/>
    <x v="2"/>
    <n v="2"/>
    <n v="521.03"/>
    <n v="0.18"/>
    <n v="854.48919999999998"/>
    <n v="64.529898152976301"/>
    <x v="2"/>
    <n v="3"/>
    <x v="10"/>
    <n v="7.5518681983313893E-2"/>
    <n v="1.7273477534882829E-4"/>
    <x v="0"/>
    <s v="Mar-2025"/>
    <n v="202503"/>
  </r>
  <r>
    <s v="45aefc50-28e6-49e5-9183-1c982e87d374"/>
    <x v="666"/>
    <x v="8547"/>
    <x v="2"/>
    <x v="0"/>
    <x v="9"/>
    <n v="2"/>
    <n v="371.24"/>
    <n v="0.26"/>
    <n v="549.43520000000001"/>
    <n v="115.164402694801"/>
    <x v="2"/>
    <n v="3"/>
    <x v="10"/>
    <n v="0.20960506843172952"/>
    <n v="3.5017778256653378E-4"/>
    <x v="0"/>
    <s v="Mar-2025"/>
    <n v="202503"/>
  </r>
  <r>
    <s v="bc067528-eb09-47ad-b054-69cf027affcc"/>
    <x v="659"/>
    <x v="8548"/>
    <x v="1"/>
    <x v="0"/>
    <x v="2"/>
    <n v="2"/>
    <n v="853.74"/>
    <n v="0.3"/>
    <n v="1195.2360000000001"/>
    <n v="239.5039414753889"/>
    <x v="2"/>
    <n v="3"/>
    <x v="10"/>
    <n v="0.20038213497199622"/>
    <n v="1.7569751915102959E-4"/>
    <x v="0"/>
    <s v="Mar-2025"/>
    <n v="202503"/>
  </r>
  <r>
    <s v="5fcf7dc3-799f-45d3-b6e3-955b89788a17"/>
    <x v="670"/>
    <x v="8549"/>
    <x v="1"/>
    <x v="2"/>
    <x v="5"/>
    <n v="5"/>
    <n v="907.46"/>
    <n v="0.15"/>
    <n v="3856.7049999999999"/>
    <n v="551.46927067638705"/>
    <x v="2"/>
    <n v="3"/>
    <x v="10"/>
    <n v="0.14298974660400188"/>
    <n v="3.3059308399268284E-5"/>
    <x v="0"/>
    <s v="Mar-2025"/>
    <n v="202503"/>
  </r>
  <r>
    <s v="cdbb3388-855a-4633-8cf1-c5ed8f32040c"/>
    <x v="662"/>
    <x v="3830"/>
    <x v="1"/>
    <x v="0"/>
    <x v="6"/>
    <n v="1"/>
    <n v="526.44000000000005"/>
    <n v="0.13"/>
    <n v="458.00279999999998"/>
    <n v="27.40988755513596"/>
    <x v="2"/>
    <n v="3"/>
    <x v="10"/>
    <n v="5.9846550185142885E-2"/>
    <n v="2.4694172175366614E-4"/>
    <x v="0"/>
    <s v="Mar-2025"/>
    <n v="202503"/>
  </r>
  <r>
    <s v="da13d326-bbc6-4b6a-b276-247b0c3986e6"/>
    <x v="682"/>
    <x v="8550"/>
    <x v="3"/>
    <x v="2"/>
    <x v="0"/>
    <n v="5"/>
    <n v="940.62"/>
    <n v="0.26"/>
    <n v="3480.2939999999999"/>
    <n v="906.77842650419086"/>
    <x v="2"/>
    <n v="3"/>
    <x v="10"/>
    <n v="0.26054650167606269"/>
    <n v="5.5282685888031298E-5"/>
    <x v="0"/>
    <s v="Mar-2025"/>
    <n v="202503"/>
  </r>
  <r>
    <s v="ad194858-5af6-4374-9752-67f0a1d3987d"/>
    <x v="665"/>
    <x v="8551"/>
    <x v="2"/>
    <x v="2"/>
    <x v="1"/>
    <n v="1"/>
    <n v="397.18"/>
    <n v="0.28000000000000003"/>
    <n v="285.96960000000001"/>
    <n v="18.83700651978678"/>
    <x v="2"/>
    <n v="3"/>
    <x v="10"/>
    <n v="6.5870660796765734E-2"/>
    <n v="7.0497003877335223E-4"/>
    <x v="0"/>
    <s v="Mar-2025"/>
    <n v="202503"/>
  </r>
  <r>
    <s v="4b8a20bb-b2fc-4336-93df-3a64f4b26c33"/>
    <x v="682"/>
    <x v="8552"/>
    <x v="3"/>
    <x v="2"/>
    <x v="9"/>
    <n v="2"/>
    <n v="638.29999999999995"/>
    <n v="0.04"/>
    <n v="1225.5360000000001"/>
    <n v="148.07825437155421"/>
    <x v="2"/>
    <n v="3"/>
    <x v="10"/>
    <n v="0.12082733952454616"/>
    <n v="3.1333228889237038E-5"/>
    <x v="0"/>
    <s v="Mar-2025"/>
    <n v="202503"/>
  </r>
  <r>
    <s v="f6efdd95-d0dc-46e0-96ec-f26f82ced4e5"/>
    <x v="676"/>
    <x v="8553"/>
    <x v="3"/>
    <x v="1"/>
    <x v="7"/>
    <n v="9"/>
    <n v="38.03"/>
    <n v="0.1"/>
    <n v="308.04300000000001"/>
    <n v="53.919051686335138"/>
    <x v="2"/>
    <n v="3"/>
    <x v="10"/>
    <n v="0.17503741908219025"/>
    <n v="2.9216700265871973E-4"/>
    <x v="0"/>
    <s v="Mar-2025"/>
    <n v="202503"/>
  </r>
  <r>
    <s v="86e02d6e-f123-4845-bfd6-5e61ca062b41"/>
    <x v="684"/>
    <x v="8554"/>
    <x v="1"/>
    <x v="1"/>
    <x v="2"/>
    <n v="3"/>
    <n v="802.97"/>
    <n v="0.28999999999999998"/>
    <n v="1710.3261"/>
    <n v="481.56948895155853"/>
    <x v="2"/>
    <n v="3"/>
    <x v="10"/>
    <n v="0.28156588907317648"/>
    <n v="1.2038639882768555E-4"/>
    <x v="0"/>
    <s v="Mar-2025"/>
    <n v="202503"/>
  </r>
  <r>
    <s v="48af7ab5-5158-4887-b412-32669c83335b"/>
    <x v="664"/>
    <x v="8555"/>
    <x v="0"/>
    <x v="0"/>
    <x v="8"/>
    <n v="4"/>
    <n v="80.62"/>
    <n v="0.13"/>
    <n v="280.55759999999998"/>
    <n v="83.529333024162113"/>
    <x v="2"/>
    <n v="3"/>
    <x v="10"/>
    <n v="0.29772614616093851"/>
    <n v="4.0312577524187547E-4"/>
    <x v="0"/>
    <s v="Mar-2025"/>
    <n v="202503"/>
  </r>
  <r>
    <s v="f0b573e6-3900-4ec5-86c7-9ed91b7c2b80"/>
    <x v="678"/>
    <x v="8556"/>
    <x v="2"/>
    <x v="0"/>
    <x v="4"/>
    <n v="9"/>
    <n v="37.299999999999997"/>
    <n v="0.16"/>
    <n v="281.988"/>
    <n v="78.726729538030924"/>
    <x v="2"/>
    <n v="3"/>
    <x v="10"/>
    <n v="0.27918467997939955"/>
    <n v="4.7661602621388145E-4"/>
    <x v="0"/>
    <s v="Mar-2025"/>
    <n v="202503"/>
  </r>
  <r>
    <s v="1da279b0-7a19-4852-84b9-31d319dcc810"/>
    <x v="667"/>
    <x v="8557"/>
    <x v="3"/>
    <x v="0"/>
    <x v="9"/>
    <n v="1"/>
    <n v="525.92999999999995"/>
    <n v="0.18"/>
    <n v="431.26260000000002"/>
    <n v="127.9669494652274"/>
    <x v="2"/>
    <n v="3"/>
    <x v="10"/>
    <n v="0.29672628571368675"/>
    <n v="3.4225086988762764E-4"/>
    <x v="0"/>
    <s v="Mar-2025"/>
    <n v="202503"/>
  </r>
  <r>
    <s v="df161bf9-59e7-460f-bcc2-3c253f8bd414"/>
    <x v="659"/>
    <x v="8558"/>
    <x v="0"/>
    <x v="1"/>
    <x v="6"/>
    <n v="5"/>
    <n v="414.28"/>
    <n v="0.16"/>
    <n v="1739.9760000000001"/>
    <n v="141.23828631348161"/>
    <x v="2"/>
    <n v="3"/>
    <x v="10"/>
    <n v="8.1172548537153152E-2"/>
    <n v="7.7242444723375506E-5"/>
    <x v="0"/>
    <s v="Mar-2025"/>
    <n v="202503"/>
  </r>
  <r>
    <s v="a5728a53-a128-4841-a876-bb799a4f1b7d"/>
    <x v="670"/>
    <x v="8559"/>
    <x v="1"/>
    <x v="2"/>
    <x v="4"/>
    <n v="1"/>
    <n v="271.54000000000002"/>
    <n v="0.25"/>
    <n v="203.655"/>
    <n v="43.256282684140359"/>
    <x v="2"/>
    <n v="3"/>
    <x v="10"/>
    <n v="0.21239980694871405"/>
    <n v="9.2067467039846787E-4"/>
    <x v="0"/>
    <s v="Mar-2025"/>
    <n v="202503"/>
  </r>
  <r>
    <s v="34a6c8ff-a67f-4f68-a177-4e54d90189eb"/>
    <x v="676"/>
    <x v="8560"/>
    <x v="3"/>
    <x v="1"/>
    <x v="7"/>
    <n v="1"/>
    <n v="545.64"/>
    <n v="0.25"/>
    <n v="409.23"/>
    <n v="30.110599348900859"/>
    <x v="2"/>
    <n v="3"/>
    <x v="10"/>
    <n v="7.357867054932643E-2"/>
    <n v="4.5817755296532515E-4"/>
    <x v="0"/>
    <s v="Mar-2025"/>
    <n v="202503"/>
  </r>
  <r>
    <s v="d72edc24-16ae-480d-8913-ee8c7d965cb1"/>
    <x v="677"/>
    <x v="8561"/>
    <x v="3"/>
    <x v="1"/>
    <x v="9"/>
    <n v="3"/>
    <n v="607.39"/>
    <n v="7.0000000000000007E-2"/>
    <n v="1694.6180999999999"/>
    <n v="443.68899364686808"/>
    <x v="2"/>
    <n v="3"/>
    <x v="10"/>
    <n v="0.26182240921825872"/>
    <n v="3.8415735085090858E-5"/>
    <x v="0"/>
    <s v="Mar-2025"/>
    <n v="202503"/>
  </r>
  <r>
    <s v="6f94da82-a27f-495a-90c5-348c8176b5c6"/>
    <x v="661"/>
    <x v="764"/>
    <x v="1"/>
    <x v="1"/>
    <x v="0"/>
    <n v="1"/>
    <n v="657.85"/>
    <n v="0.13"/>
    <n v="572.32950000000005"/>
    <n v="146.51579789437929"/>
    <x v="2"/>
    <n v="3"/>
    <x v="10"/>
    <n v="0.25599903184158651"/>
    <n v="1.9761343771376453E-4"/>
    <x v="0"/>
    <s v="Mar-2025"/>
    <n v="202503"/>
  </r>
  <r>
    <s v="3d5c7be8-278a-4852-af0e-426b78413490"/>
    <x v="666"/>
    <x v="8562"/>
    <x v="0"/>
    <x v="0"/>
    <x v="2"/>
    <n v="9"/>
    <n v="824.94"/>
    <n v="0.11"/>
    <n v="6607.769400000001"/>
    <n v="1036.727452240423"/>
    <x v="2"/>
    <n v="3"/>
    <x v="10"/>
    <n v="0.156895222802482"/>
    <n v="1.4815892334257305E-5"/>
    <x v="0"/>
    <s v="Mar-2025"/>
    <n v="202503"/>
  </r>
  <r>
    <s v="8b6e984c-1487-42e8-bcd2-5f1c9c4b830a"/>
    <x v="683"/>
    <x v="8563"/>
    <x v="2"/>
    <x v="1"/>
    <x v="3"/>
    <n v="6"/>
    <n v="41.16"/>
    <n v="0.14000000000000001"/>
    <n v="212.38560000000001"/>
    <n v="52.38059527669251"/>
    <x v="2"/>
    <n v="3"/>
    <x v="10"/>
    <n v="0.24662969276962518"/>
    <n v="5.668934240362813E-4"/>
    <x v="0"/>
    <s v="Mar-2025"/>
    <n v="202503"/>
  </r>
  <r>
    <s v="2a2b5c59-7a5a-437b-aee0-f92c0fb39e8e"/>
    <x v="685"/>
    <x v="8564"/>
    <x v="2"/>
    <x v="0"/>
    <x v="4"/>
    <n v="7"/>
    <n v="174.68"/>
    <n v="0.04"/>
    <n v="1173.8496"/>
    <n v="87.79397514458924"/>
    <x v="2"/>
    <n v="3"/>
    <x v="10"/>
    <n v="7.4791502373548743E-2"/>
    <n v="3.2712879060486114E-5"/>
    <x v="0"/>
    <s v="Mar-2025"/>
    <n v="202503"/>
  </r>
  <r>
    <s v="9fc131f9-f11d-43db-90a5-3384770e3a23"/>
    <x v="677"/>
    <x v="8565"/>
    <x v="1"/>
    <x v="2"/>
    <x v="1"/>
    <n v="7"/>
    <n v="342.82"/>
    <n v="0.12"/>
    <n v="2111.7712000000001"/>
    <n v="378.59523366650529"/>
    <x v="2"/>
    <n v="3"/>
    <x v="10"/>
    <n v="0.17927852869027916"/>
    <n v="5.00054172535358E-5"/>
    <x v="0"/>
    <s v="Mar-2025"/>
    <n v="202503"/>
  </r>
  <r>
    <s v="b4cd36e0-21ba-4f9a-bddf-d274e6fec33d"/>
    <x v="663"/>
    <x v="8566"/>
    <x v="0"/>
    <x v="1"/>
    <x v="9"/>
    <n v="1"/>
    <n v="218.07"/>
    <n v="0.28999999999999998"/>
    <n v="154.8297"/>
    <n v="16.385061864826142"/>
    <x v="2"/>
    <n v="3"/>
    <x v="10"/>
    <n v="0.10582634898101682"/>
    <n v="1.3298482138762782E-3"/>
    <x v="0"/>
    <s v="Mar-2025"/>
    <n v="202503"/>
  </r>
  <r>
    <s v="97a4c8d1-f6de-419b-bb01-9663c79514c4"/>
    <x v="674"/>
    <x v="8567"/>
    <x v="3"/>
    <x v="2"/>
    <x v="8"/>
    <n v="9"/>
    <n v="517.24"/>
    <n v="0.09"/>
    <n v="4236.1956"/>
    <n v="643.15500896816457"/>
    <x v="2"/>
    <n v="3"/>
    <x v="10"/>
    <n v="0.1518237281036231"/>
    <n v="1.9333384889026371E-5"/>
    <x v="0"/>
    <s v="Mar-2025"/>
    <n v="202503"/>
  </r>
  <r>
    <s v="c4dd1e0e-b05b-425c-8df2-df5acbde10f2"/>
    <x v="672"/>
    <x v="8568"/>
    <x v="1"/>
    <x v="2"/>
    <x v="8"/>
    <n v="3"/>
    <n v="584.82000000000005"/>
    <n v="0.14000000000000001"/>
    <n v="1508.8356000000001"/>
    <n v="315.91237414249258"/>
    <x v="2"/>
    <n v="3"/>
    <x v="10"/>
    <n v="0.2093749472391111"/>
    <n v="7.9796632582105045E-5"/>
    <x v="0"/>
    <s v="Mar-2025"/>
    <n v="202503"/>
  </r>
  <r>
    <s v="4ffb0e66-50bb-496d-85c7-b7a39ec7f5e8"/>
    <x v="678"/>
    <x v="8569"/>
    <x v="2"/>
    <x v="2"/>
    <x v="6"/>
    <n v="1"/>
    <n v="25.66"/>
    <n v="0.28000000000000003"/>
    <n v="18.475200000000001"/>
    <n v="4.1644594662399603"/>
    <x v="2"/>
    <n v="3"/>
    <x v="10"/>
    <n v="0.22540808577119381"/>
    <n v="1.0911925175370226E-2"/>
    <x v="0"/>
    <s v="Mar-2025"/>
    <n v="202503"/>
  </r>
  <r>
    <s v="34683757-e724-44f6-bee9-a44c926bcd45"/>
    <x v="680"/>
    <x v="8570"/>
    <x v="2"/>
    <x v="1"/>
    <x v="7"/>
    <n v="1"/>
    <n v="59.21"/>
    <n v="0.22"/>
    <n v="46.183800000000012"/>
    <n v="11.30406197102247"/>
    <x v="2"/>
    <n v="3"/>
    <x v="10"/>
    <n v="0.24476249184827725"/>
    <n v="3.7155885830096268E-3"/>
    <x v="0"/>
    <s v="Mar-2025"/>
    <n v="202503"/>
  </r>
  <r>
    <s v="8b40e9f0-2d21-4d33-9efa-256699419775"/>
    <x v="671"/>
    <x v="8571"/>
    <x v="1"/>
    <x v="1"/>
    <x v="3"/>
    <n v="5"/>
    <n v="192.34"/>
    <n v="0.05"/>
    <n v="913.61500000000001"/>
    <n v="262.77829999238003"/>
    <x v="2"/>
    <n v="3"/>
    <x v="10"/>
    <n v="0.28762476534686932"/>
    <n v="5.1991265467401477E-5"/>
    <x v="0"/>
    <s v="Mar-2025"/>
    <n v="202503"/>
  </r>
  <r>
    <s v="a69648a9-fb42-4d5b-8dc6-a41a697c39a7"/>
    <x v="666"/>
    <x v="8572"/>
    <x v="3"/>
    <x v="1"/>
    <x v="6"/>
    <n v="7"/>
    <n v="562.51"/>
    <n v="0.13"/>
    <n v="3425.6858999999999"/>
    <n v="335.97392343185749"/>
    <x v="2"/>
    <n v="3"/>
    <x v="10"/>
    <n v="9.8074935425882886E-2"/>
    <n v="3.3015286077453862E-5"/>
    <x v="0"/>
    <s v="Mar-2025"/>
    <n v="202503"/>
  </r>
  <r>
    <s v="3842a4f3-831a-4eb4-a0b0-4579e2ac4705"/>
    <x v="668"/>
    <x v="8573"/>
    <x v="2"/>
    <x v="0"/>
    <x v="7"/>
    <n v="3"/>
    <n v="866.08"/>
    <n v="0.16"/>
    <n v="2182.5216"/>
    <n v="160.8325126788574"/>
    <x v="2"/>
    <n v="3"/>
    <x v="10"/>
    <n v="7.3691143619773289E-2"/>
    <n v="6.1580146560748811E-5"/>
    <x v="0"/>
    <s v="Mar-2025"/>
    <n v="202503"/>
  </r>
  <r>
    <s v="f0a0817c-9c6b-493c-ab73-d35845ae90b3"/>
    <x v="675"/>
    <x v="8574"/>
    <x v="0"/>
    <x v="0"/>
    <x v="5"/>
    <n v="3"/>
    <n v="990.6"/>
    <n v="0.13"/>
    <n v="2585.4659999999999"/>
    <n v="394.33327761026788"/>
    <x v="2"/>
    <n v="3"/>
    <x v="10"/>
    <n v="0.15251922771766013"/>
    <n v="4.3744531933508309E-5"/>
    <x v="0"/>
    <s v="Mar-2025"/>
    <n v="202503"/>
  </r>
  <r>
    <s v="fd063d22-1b5c-4305-9774-21125cf9859e"/>
    <x v="686"/>
    <x v="8575"/>
    <x v="1"/>
    <x v="1"/>
    <x v="9"/>
    <n v="5"/>
    <n v="7.86"/>
    <n v="0.16"/>
    <n v="33.012"/>
    <n v="9.6686840634051396"/>
    <x v="2"/>
    <n v="3"/>
    <x v="10"/>
    <n v="0.29288392291909426"/>
    <n v="4.0712468193384223E-3"/>
    <x v="0"/>
    <s v="Mar-2025"/>
    <n v="202503"/>
  </r>
  <r>
    <s v="5b72fbe0-3a8a-419d-b541-8f5909510ea2"/>
    <x v="678"/>
    <x v="8576"/>
    <x v="0"/>
    <x v="1"/>
    <x v="1"/>
    <n v="1"/>
    <n v="250.85"/>
    <n v="0.18"/>
    <n v="205.697"/>
    <n v="36.398325133815952"/>
    <x v="2"/>
    <n v="3"/>
    <x v="10"/>
    <n v="0.17695117154754786"/>
    <n v="7.1756029499701012E-4"/>
    <x v="0"/>
    <s v="Mar-2025"/>
    <n v="202503"/>
  </r>
  <r>
    <s v="d33e6a84-9029-4b8a-850b-f69931b49962"/>
    <x v="680"/>
    <x v="8577"/>
    <x v="2"/>
    <x v="2"/>
    <x v="1"/>
    <n v="4"/>
    <n v="337.44"/>
    <n v="0.01"/>
    <n v="1336.2624000000001"/>
    <n v="394.75546955603659"/>
    <x v="2"/>
    <n v="3"/>
    <x v="10"/>
    <n v="0.29541762872025479"/>
    <n v="7.408724513987672E-6"/>
    <x v="0"/>
    <s v="Mar-2025"/>
    <n v="202503"/>
  </r>
  <r>
    <s v="5177f9a9-9aed-42ef-978e-148abe09c220"/>
    <x v="659"/>
    <x v="8578"/>
    <x v="0"/>
    <x v="1"/>
    <x v="8"/>
    <n v="8"/>
    <n v="55.69"/>
    <n v="0.2"/>
    <n v="356.416"/>
    <n v="55.693622385282517"/>
    <x v="2"/>
    <n v="3"/>
    <x v="10"/>
    <n v="0.15626016336326798"/>
    <n v="4.4891362901777705E-4"/>
    <x v="0"/>
    <s v="Mar-2025"/>
    <n v="202503"/>
  </r>
  <r>
    <s v="09617fd0-140d-493f-a067-e878a3b6dd5d"/>
    <x v="687"/>
    <x v="8579"/>
    <x v="2"/>
    <x v="1"/>
    <x v="8"/>
    <n v="4"/>
    <n v="40.950000000000003"/>
    <n v="0.2"/>
    <n v="131.04"/>
    <n v="19.446195953614271"/>
    <x v="2"/>
    <n v="3"/>
    <x v="10"/>
    <n v="0.14839893126995019"/>
    <n v="1.221001221001221E-3"/>
    <x v="0"/>
    <s v="Mar-2025"/>
    <n v="202503"/>
  </r>
  <r>
    <s v="de71f592-7efc-47f2-bd1b-0b263d997fa5"/>
    <x v="669"/>
    <x v="8580"/>
    <x v="2"/>
    <x v="1"/>
    <x v="6"/>
    <n v="3"/>
    <n v="382.44"/>
    <n v="0.05"/>
    <n v="1089.954"/>
    <n v="157.68437995175421"/>
    <x v="2"/>
    <n v="3"/>
    <x v="10"/>
    <n v="0.14467067413097637"/>
    <n v="4.3579820799776878E-5"/>
    <x v="0"/>
    <s v="Mar-2025"/>
    <n v="202503"/>
  </r>
  <r>
    <s v="c85cb706-45eb-4098-af94-221982bcc3f3"/>
    <x v="685"/>
    <x v="8581"/>
    <x v="1"/>
    <x v="2"/>
    <x v="2"/>
    <n v="8"/>
    <n v="616.04"/>
    <n v="0.28999999999999998"/>
    <n v="3499.107199999999"/>
    <n v="892.83434129167881"/>
    <x v="2"/>
    <n v="3"/>
    <x v="10"/>
    <n v="0.25516061391079387"/>
    <n v="5.884358158561132E-5"/>
    <x v="0"/>
    <s v="Mar-2025"/>
    <n v="202503"/>
  </r>
  <r>
    <s v="c1bff77e-f6b9-49c4-b049-d93cd58aa989"/>
    <x v="660"/>
    <x v="8582"/>
    <x v="0"/>
    <x v="1"/>
    <x v="7"/>
    <n v="6"/>
    <n v="756.59"/>
    <n v="0.13"/>
    <n v="3949.3998000000001"/>
    <n v="203.17873146465419"/>
    <x v="2"/>
    <n v="3"/>
    <x v="10"/>
    <n v="5.1445470642059128E-2"/>
    <n v="2.863726280636364E-5"/>
    <x v="0"/>
    <s v="Mar-2025"/>
    <n v="202503"/>
  </r>
  <r>
    <s v="134d4ad8-b718-4033-9942-d44fa74e1aff"/>
    <x v="659"/>
    <x v="8583"/>
    <x v="2"/>
    <x v="0"/>
    <x v="5"/>
    <n v="6"/>
    <n v="418.22"/>
    <n v="0.17"/>
    <n v="2082.7356"/>
    <n v="176.51275211357591"/>
    <x v="2"/>
    <n v="3"/>
    <x v="10"/>
    <n v="8.4750436931877435E-2"/>
    <n v="6.7747437552803153E-5"/>
    <x v="0"/>
    <s v="Mar-2025"/>
    <n v="202503"/>
  </r>
  <r>
    <s v="27253268-a949-4b7c-b795-bcc0041e1f8a"/>
    <x v="660"/>
    <x v="8584"/>
    <x v="3"/>
    <x v="2"/>
    <x v="7"/>
    <n v="7"/>
    <n v="373.38"/>
    <n v="0.19"/>
    <n v="2117.0646000000002"/>
    <n v="439.59865437307309"/>
    <x v="2"/>
    <n v="3"/>
    <x v="10"/>
    <n v="0.20764536631195527"/>
    <n v="7.2694994758308284E-5"/>
    <x v="0"/>
    <s v="Mar-2025"/>
    <n v="202503"/>
  </r>
  <r>
    <s v="c00b66c0-c113-42e4-a27f-dd355ece2328"/>
    <x v="674"/>
    <x v="8585"/>
    <x v="2"/>
    <x v="1"/>
    <x v="8"/>
    <n v="3"/>
    <n v="197.52"/>
    <n v="0.19"/>
    <n v="479.97360000000009"/>
    <n v="74.357432400507179"/>
    <x v="2"/>
    <n v="3"/>
    <x v="10"/>
    <n v="0.15491983809215165"/>
    <n v="3.2064263534494397E-4"/>
    <x v="0"/>
    <s v="Mar-2025"/>
    <n v="202503"/>
  </r>
  <r>
    <s v="0f67cd8d-b6e9-4382-94fd-747b0dc6077c"/>
    <x v="686"/>
    <x v="8586"/>
    <x v="3"/>
    <x v="0"/>
    <x v="7"/>
    <n v="6"/>
    <n v="402.27"/>
    <n v="0.18"/>
    <n v="1979.1684"/>
    <n v="341.69571998049122"/>
    <x v="2"/>
    <n v="3"/>
    <x v="10"/>
    <n v="0.17264610731481525"/>
    <n v="7.4576776791707061E-5"/>
    <x v="0"/>
    <s v="Mar-2025"/>
    <n v="202503"/>
  </r>
  <r>
    <s v="c891d40c-8573-4766-b40c-9592eb914c94"/>
    <x v="686"/>
    <x v="8587"/>
    <x v="1"/>
    <x v="2"/>
    <x v="6"/>
    <n v="4"/>
    <n v="452.5"/>
    <n v="0.22"/>
    <n v="1411.8"/>
    <n v="359.58834279002173"/>
    <x v="2"/>
    <n v="3"/>
    <x v="10"/>
    <n v="0.25470204192521728"/>
    <n v="1.2154696132596685E-4"/>
    <x v="0"/>
    <s v="Mar-2025"/>
    <n v="202503"/>
  </r>
  <r>
    <s v="5ac50cb8-81db-4e57-a701-5a0720d36b2a"/>
    <x v="682"/>
    <x v="8588"/>
    <x v="0"/>
    <x v="2"/>
    <x v="3"/>
    <n v="2"/>
    <n v="659.76"/>
    <n v="0.02"/>
    <n v="1293.1296"/>
    <n v="282.35135388375238"/>
    <x v="2"/>
    <n v="3"/>
    <x v="10"/>
    <n v="0.21834729781435086"/>
    <n v="1.5157026797623379E-5"/>
    <x v="0"/>
    <s v="Mar-2025"/>
    <n v="202503"/>
  </r>
  <r>
    <s v="e8bf7998-eb04-428d-a00b-d31bef5f6078"/>
    <x v="677"/>
    <x v="3163"/>
    <x v="1"/>
    <x v="1"/>
    <x v="5"/>
    <n v="9"/>
    <n v="315.02"/>
    <n v="0.12"/>
    <n v="2494.9584"/>
    <n v="435.4992420001426"/>
    <x v="2"/>
    <n v="3"/>
    <x v="10"/>
    <n v="0.17455170474992393"/>
    <n v="4.2325355003915098E-5"/>
    <x v="0"/>
    <s v="Mar-2025"/>
    <n v="202503"/>
  </r>
  <r>
    <s v="954c5ed2-9bfd-4990-9c78-3a3048234075"/>
    <x v="669"/>
    <x v="8589"/>
    <x v="2"/>
    <x v="2"/>
    <x v="5"/>
    <n v="4"/>
    <n v="466.1"/>
    <n v="0.17"/>
    <n v="1547.452"/>
    <n v="432.90320337829041"/>
    <x v="2"/>
    <n v="3"/>
    <x v="10"/>
    <n v="0.27975226590439667"/>
    <n v="9.1182149753271831E-5"/>
    <x v="0"/>
    <s v="Mar-2025"/>
    <n v="202503"/>
  </r>
  <r>
    <s v="9524ebc2-a96b-4533-bc85-2e4126ef828a"/>
    <x v="685"/>
    <x v="8590"/>
    <x v="2"/>
    <x v="2"/>
    <x v="9"/>
    <n v="9"/>
    <n v="379.02"/>
    <n v="0.09"/>
    <n v="3104.1738"/>
    <n v="566.44254250879726"/>
    <x v="2"/>
    <n v="3"/>
    <x v="10"/>
    <n v="0.18247771516813821"/>
    <n v="2.6383831987757901E-5"/>
    <x v="0"/>
    <s v="Mar-2025"/>
    <n v="202503"/>
  </r>
  <r>
    <s v="e450b0fd-86f0-4b37-9f0b-120c225618d1"/>
    <x v="688"/>
    <x v="8591"/>
    <x v="2"/>
    <x v="1"/>
    <x v="9"/>
    <n v="2"/>
    <n v="14.58"/>
    <n v="0.11"/>
    <n v="25.952400000000001"/>
    <n v="1.343192009512844"/>
    <x v="2"/>
    <n v="3"/>
    <x v="10"/>
    <n v="5.1755984398854982E-2"/>
    <n v="3.7722908093278463E-3"/>
    <x v="0"/>
    <s v="Mar-2025"/>
    <n v="202503"/>
  </r>
  <r>
    <s v="61bbe944-f899-434b-8ac9-15c23e5f7af5"/>
    <x v="688"/>
    <x v="5224"/>
    <x v="1"/>
    <x v="1"/>
    <x v="9"/>
    <n v="2"/>
    <n v="982.45"/>
    <n v="0.27"/>
    <n v="1434.377"/>
    <n v="375.42964794486312"/>
    <x v="2"/>
    <n v="3"/>
    <x v="10"/>
    <n v="0.26173708024101272"/>
    <n v="1.3741157310804623E-4"/>
    <x v="0"/>
    <s v="Mar-2025"/>
    <n v="202503"/>
  </r>
  <r>
    <s v="ca35962d-a8fc-414c-8beb-80e09f4837c7"/>
    <x v="664"/>
    <x v="8592"/>
    <x v="3"/>
    <x v="1"/>
    <x v="4"/>
    <n v="7"/>
    <n v="848.56"/>
    <n v="0.04"/>
    <n v="5702.3231999999998"/>
    <n v="1067.6401852951619"/>
    <x v="2"/>
    <n v="3"/>
    <x v="10"/>
    <n v="0.18722898507316491"/>
    <n v="6.7340974289216015E-6"/>
    <x v="0"/>
    <s v="Mar-2025"/>
    <n v="202503"/>
  </r>
  <r>
    <s v="7b646485-fd1c-4ecd-9c20-24545b4f4edd"/>
    <x v="662"/>
    <x v="1320"/>
    <x v="0"/>
    <x v="0"/>
    <x v="8"/>
    <n v="4"/>
    <n v="542.98"/>
    <n v="0.08"/>
    <n v="1998.1664000000001"/>
    <n v="380.89005607629161"/>
    <x v="2"/>
    <n v="3"/>
    <x v="10"/>
    <n v="0.1906197882600226"/>
    <n v="3.6833769199602197E-5"/>
    <x v="0"/>
    <s v="Mar-2025"/>
    <n v="202503"/>
  </r>
  <r>
    <s v="ef0e1832-05e2-4df1-a5c7-c25144a8425f"/>
    <x v="664"/>
    <x v="8593"/>
    <x v="0"/>
    <x v="0"/>
    <x v="8"/>
    <n v="5"/>
    <n v="560.16"/>
    <n v="0.18"/>
    <n v="2296.6559999999999"/>
    <n v="643.8257287130258"/>
    <x v="2"/>
    <n v="3"/>
    <x v="10"/>
    <n v="0.28033180794730506"/>
    <n v="6.4267352185089983E-5"/>
    <x v="0"/>
    <s v="Mar-2025"/>
    <n v="202503"/>
  </r>
  <r>
    <s v="b7036bc4-23fb-4bc1-9055-f70399f133bc"/>
    <x v="686"/>
    <x v="8594"/>
    <x v="3"/>
    <x v="1"/>
    <x v="0"/>
    <n v="6"/>
    <n v="598.17999999999995"/>
    <n v="0.05"/>
    <n v="3409.6260000000002"/>
    <n v="302.472089363414"/>
    <x v="2"/>
    <n v="3"/>
    <x v="10"/>
    <n v="8.8711222099847303E-2"/>
    <n v="1.3931146700547217E-5"/>
    <x v="0"/>
    <s v="Mar-2025"/>
    <n v="202503"/>
  </r>
  <r>
    <s v="e9293ad8-b022-45fc-b67c-68133d09dd3c"/>
    <x v="677"/>
    <x v="8595"/>
    <x v="0"/>
    <x v="0"/>
    <x v="7"/>
    <n v="7"/>
    <n v="955.5"/>
    <n v="0.15"/>
    <n v="5685.2249999999995"/>
    <n v="1239.685905105388"/>
    <x v="2"/>
    <n v="3"/>
    <x v="10"/>
    <n v="0.21805397413565655"/>
    <n v="2.2426553038797935E-5"/>
    <x v="0"/>
    <s v="Mar-2025"/>
    <n v="202503"/>
  </r>
  <r>
    <s v="633f3680-11a3-4f68-be55-153562252873"/>
    <x v="661"/>
    <x v="8596"/>
    <x v="1"/>
    <x v="1"/>
    <x v="0"/>
    <n v="7"/>
    <n v="293.19"/>
    <n v="0.22"/>
    <n v="1600.8173999999999"/>
    <n v="264.48111233406701"/>
    <x v="2"/>
    <n v="3"/>
    <x v="10"/>
    <n v="0.16521629033646626"/>
    <n v="1.0719523663348487E-4"/>
    <x v="0"/>
    <s v="Mar-2025"/>
    <n v="202503"/>
  </r>
  <r>
    <s v="dcad2590-4ab7-4130-bac5-04d9cfc79a57"/>
    <x v="678"/>
    <x v="8597"/>
    <x v="3"/>
    <x v="1"/>
    <x v="0"/>
    <n v="3"/>
    <n v="806.62"/>
    <n v="0.23"/>
    <n v="1863.2922000000001"/>
    <n v="461.73086513206971"/>
    <x v="2"/>
    <n v="3"/>
    <x v="10"/>
    <n v="0.24780378790404944"/>
    <n v="9.5046820890464732E-5"/>
    <x v="0"/>
    <s v="Mar-2025"/>
    <n v="202503"/>
  </r>
  <r>
    <s v="2da6d88f-c93b-422c-9b22-fc17da00873d"/>
    <x v="661"/>
    <x v="6520"/>
    <x v="0"/>
    <x v="2"/>
    <x v="2"/>
    <n v="1"/>
    <n v="129.99"/>
    <n v="0.01"/>
    <n v="128.6901"/>
    <n v="38.094489708837543"/>
    <x v="2"/>
    <n v="3"/>
    <x v="10"/>
    <n v="0.29601725158996334"/>
    <n v="7.6928994538041378E-5"/>
    <x v="0"/>
    <s v="Mar-2025"/>
    <n v="202503"/>
  </r>
  <r>
    <s v="6c503d02-df26-4ee2-a9c4-a7ec115bb534"/>
    <x v="677"/>
    <x v="8598"/>
    <x v="0"/>
    <x v="0"/>
    <x v="9"/>
    <n v="2"/>
    <n v="907.85"/>
    <n v="0.02"/>
    <n v="1779.386"/>
    <n v="309.10290559956991"/>
    <x v="2"/>
    <n v="3"/>
    <x v="10"/>
    <n v="0.17371323906087263"/>
    <n v="1.1015035523489563E-5"/>
    <x v="0"/>
    <s v="Mar-2025"/>
    <n v="202503"/>
  </r>
  <r>
    <s v="22f840cc-6dab-4441-9851-ecbb2332415c"/>
    <x v="659"/>
    <x v="8599"/>
    <x v="0"/>
    <x v="2"/>
    <x v="4"/>
    <n v="7"/>
    <n v="381.82"/>
    <n v="0.26"/>
    <n v="1977.8276000000001"/>
    <n v="335.59366284924721"/>
    <x v="2"/>
    <n v="3"/>
    <x v="10"/>
    <n v="0.16967791472282376"/>
    <n v="9.7278448333919509E-5"/>
    <x v="0"/>
    <s v="Mar-2025"/>
    <n v="202503"/>
  </r>
  <r>
    <s v="d177a7f9-3942-4106-9d64-49666e1d2b7a"/>
    <x v="672"/>
    <x v="8600"/>
    <x v="0"/>
    <x v="2"/>
    <x v="0"/>
    <n v="5"/>
    <n v="743.79"/>
    <n v="0.21"/>
    <n v="2937.9704999999999"/>
    <n v="819.98115535337604"/>
    <x v="2"/>
    <n v="3"/>
    <x v="10"/>
    <n v="0.27909781781450022"/>
    <n v="5.6467551324970757E-5"/>
    <x v="0"/>
    <s v="Mar-2025"/>
    <n v="202503"/>
  </r>
  <r>
    <s v="25d69bd4-f2fc-4cba-96a2-8f9a4441acd7"/>
    <x v="675"/>
    <x v="8601"/>
    <x v="2"/>
    <x v="2"/>
    <x v="6"/>
    <n v="6"/>
    <n v="237.72"/>
    <n v="0.15"/>
    <n v="1212.3720000000001"/>
    <n v="67.789828743402637"/>
    <x v="2"/>
    <n v="3"/>
    <x v="10"/>
    <n v="5.5915039891553608E-2"/>
    <n v="1.0516574120814403E-4"/>
    <x v="0"/>
    <s v="Mar-2025"/>
    <n v="202503"/>
  </r>
  <r>
    <s v="7764b047-757e-42ae-8d7d-f3ce88be0aeb"/>
    <x v="677"/>
    <x v="8602"/>
    <x v="2"/>
    <x v="2"/>
    <x v="3"/>
    <n v="2"/>
    <n v="990.92"/>
    <n v="0.04"/>
    <n v="1902.5663999999999"/>
    <n v="215.52606909831289"/>
    <x v="2"/>
    <n v="3"/>
    <x v="10"/>
    <n v="0.11328175936372728"/>
    <n v="2.0183264037460139E-5"/>
    <x v="0"/>
    <s v="Mar-2025"/>
    <n v="202503"/>
  </r>
  <r>
    <s v="b013bc9f-7ffa-47dc-b44c-34c310632e0e"/>
    <x v="676"/>
    <x v="8603"/>
    <x v="2"/>
    <x v="2"/>
    <x v="6"/>
    <n v="5"/>
    <n v="296.76"/>
    <n v="0.15"/>
    <n v="1261.23"/>
    <n v="232.76380063729141"/>
    <x v="2"/>
    <n v="3"/>
    <x v="10"/>
    <n v="0.18455301621218287"/>
    <n v="1.0109179134654265E-4"/>
    <x v="0"/>
    <s v="Mar-2025"/>
    <n v="202503"/>
  </r>
  <r>
    <s v="84a73356-035e-43f4-be82-9e89288f1c1d"/>
    <x v="665"/>
    <x v="8604"/>
    <x v="0"/>
    <x v="1"/>
    <x v="7"/>
    <n v="8"/>
    <n v="319.32"/>
    <n v="0.19"/>
    <n v="2069.1936000000001"/>
    <n v="445.05256178506272"/>
    <x v="2"/>
    <n v="3"/>
    <x v="10"/>
    <n v="0.21508502722271261"/>
    <n v="7.4376800701490673E-5"/>
    <x v="0"/>
    <s v="Mar-2025"/>
    <n v="202503"/>
  </r>
  <r>
    <s v="8942b90e-58e7-4ad9-a1bb-426f0dfb4281"/>
    <x v="660"/>
    <x v="8605"/>
    <x v="2"/>
    <x v="2"/>
    <x v="8"/>
    <n v="6"/>
    <n v="376.16"/>
    <n v="0.2"/>
    <n v="1805.568"/>
    <n v="102.5166867547222"/>
    <x v="2"/>
    <n v="3"/>
    <x v="10"/>
    <n v="5.6778081332147116E-2"/>
    <n v="8.8614773855097125E-5"/>
    <x v="0"/>
    <s v="Mar-2025"/>
    <n v="202503"/>
  </r>
  <r>
    <s v="f9803f0d-a975-43a3-bd8d-4a57399bfe11"/>
    <x v="668"/>
    <x v="8300"/>
    <x v="3"/>
    <x v="2"/>
    <x v="7"/>
    <n v="1"/>
    <n v="196.18"/>
    <n v="0.09"/>
    <n v="178.52379999999999"/>
    <n v="17.352970884835042"/>
    <x v="2"/>
    <n v="3"/>
    <x v="10"/>
    <n v="9.7202562822632288E-2"/>
    <n v="4.5876236109695175E-4"/>
    <x v="0"/>
    <s v="Mar-2025"/>
    <n v="202503"/>
  </r>
  <r>
    <s v="73765670-43a3-4844-86b7-6585645b5f85"/>
    <x v="682"/>
    <x v="8606"/>
    <x v="2"/>
    <x v="2"/>
    <x v="8"/>
    <n v="6"/>
    <n v="73.27"/>
    <n v="0.01"/>
    <n v="435.22379999999998"/>
    <n v="86.601483663752305"/>
    <x v="2"/>
    <n v="3"/>
    <x v="10"/>
    <n v="0.19898149794140924"/>
    <n v="2.2746917792639097E-5"/>
    <x v="0"/>
    <s v="Mar-2025"/>
    <n v="202503"/>
  </r>
  <r>
    <s v="4caaa3e3-4598-4578-a71b-76dab6e754bf"/>
    <x v="665"/>
    <x v="1861"/>
    <x v="1"/>
    <x v="0"/>
    <x v="6"/>
    <n v="2"/>
    <n v="996.86"/>
    <n v="0.15"/>
    <n v="1694.662"/>
    <n v="158.0729287414579"/>
    <x v="2"/>
    <n v="3"/>
    <x v="10"/>
    <n v="9.3276965401630468E-2"/>
    <n v="7.5236241799249645E-5"/>
    <x v="0"/>
    <s v="Mar-2025"/>
    <n v="202503"/>
  </r>
  <r>
    <s v="fabc24bb-7f32-415d-a23f-0d78dc56596b"/>
    <x v="687"/>
    <x v="8607"/>
    <x v="2"/>
    <x v="2"/>
    <x v="3"/>
    <n v="8"/>
    <n v="845.43"/>
    <n v="0.19"/>
    <n v="5478.3864000000003"/>
    <n v="1293.163338978253"/>
    <x v="2"/>
    <n v="3"/>
    <x v="10"/>
    <n v="0.23604821649277111"/>
    <n v="2.8092213429852267E-5"/>
    <x v="0"/>
    <s v="Mar-2025"/>
    <n v="202503"/>
  </r>
  <r>
    <s v="b992f381-3567-424c-bc90-9bcfd84e631b"/>
    <x v="668"/>
    <x v="8608"/>
    <x v="1"/>
    <x v="1"/>
    <x v="5"/>
    <n v="6"/>
    <n v="363.02"/>
    <n v="0.22"/>
    <n v="1698.9336000000001"/>
    <n v="156.76032667843899"/>
    <x v="2"/>
    <n v="3"/>
    <x v="10"/>
    <n v="9.226983719577915E-2"/>
    <n v="1.0100453602189045E-4"/>
    <x v="0"/>
    <s v="Mar-2025"/>
    <n v="202503"/>
  </r>
  <r>
    <s v="f10b28d3-efca-43f1-a10a-4ae244bf9b3f"/>
    <x v="679"/>
    <x v="8609"/>
    <x v="2"/>
    <x v="1"/>
    <x v="0"/>
    <n v="4"/>
    <n v="743.91"/>
    <n v="0"/>
    <n v="2975.64"/>
    <n v="357.06730727137301"/>
    <x v="2"/>
    <n v="3"/>
    <x v="10"/>
    <n v="0.11999680985313177"/>
    <n v="0"/>
    <x v="1"/>
    <s v="Mar-2025"/>
    <n v="202503"/>
  </r>
  <r>
    <s v="31cce849-e34f-451b-b150-0c576c8e69b5"/>
    <x v="683"/>
    <x v="8610"/>
    <x v="1"/>
    <x v="1"/>
    <x v="9"/>
    <n v="8"/>
    <n v="427.12"/>
    <n v="0.21"/>
    <n v="2699.3984"/>
    <n v="648.40623760269705"/>
    <x v="2"/>
    <n v="3"/>
    <x v="10"/>
    <n v="0.24020397937655183"/>
    <n v="6.1458138228132601E-5"/>
    <x v="0"/>
    <s v="Mar-2025"/>
    <n v="202503"/>
  </r>
  <r>
    <s v="48fc9f47-4b17-4708-8908-b3a54b08090f"/>
    <x v="674"/>
    <x v="8611"/>
    <x v="1"/>
    <x v="1"/>
    <x v="7"/>
    <n v="7"/>
    <n v="604.76"/>
    <n v="0.24"/>
    <n v="3217.3231999999998"/>
    <n v="166.4193688326263"/>
    <x v="2"/>
    <n v="3"/>
    <x v="10"/>
    <n v="5.1726033875809034E-2"/>
    <n v="5.6693091946746292E-5"/>
    <x v="0"/>
    <s v="Mar-2025"/>
    <n v="202503"/>
  </r>
  <r>
    <s v="218d6f8c-2625-4942-8864-4602d60f09f4"/>
    <x v="674"/>
    <x v="8612"/>
    <x v="0"/>
    <x v="1"/>
    <x v="5"/>
    <n v="1"/>
    <n v="76.72"/>
    <n v="7.0000000000000007E-2"/>
    <n v="71.349599999999995"/>
    <n v="13.48298409416798"/>
    <x v="2"/>
    <n v="3"/>
    <x v="10"/>
    <n v="0.18897070332795113"/>
    <n v="9.1240875912408767E-4"/>
    <x v="0"/>
    <s v="Mar-2025"/>
    <n v="202503"/>
  </r>
  <r>
    <s v="a72ff1e0-64a6-4d1b-96f2-d5a828f81384"/>
    <x v="660"/>
    <x v="8613"/>
    <x v="0"/>
    <x v="1"/>
    <x v="3"/>
    <n v="7"/>
    <n v="127.49"/>
    <n v="0.11"/>
    <n v="794.2627"/>
    <n v="215.3004168183995"/>
    <x v="2"/>
    <n v="3"/>
    <x v="10"/>
    <n v="0.2710695300413824"/>
    <n v="1.2325896708985579E-4"/>
    <x v="0"/>
    <s v="Mar-2025"/>
    <n v="202503"/>
  </r>
  <r>
    <s v="3dc3f2da-ee92-4dc9-80d7-b675763252c3"/>
    <x v="666"/>
    <x v="8614"/>
    <x v="1"/>
    <x v="1"/>
    <x v="7"/>
    <n v="8"/>
    <n v="444.88"/>
    <n v="0.11"/>
    <n v="3167.5455999999999"/>
    <n v="505.54389837964459"/>
    <x v="2"/>
    <n v="3"/>
    <x v="10"/>
    <n v="0.15960114303631323"/>
    <n v="3.0907210933285379E-5"/>
    <x v="0"/>
    <s v="Mar-2025"/>
    <n v="202503"/>
  </r>
  <r>
    <s v="28648103-4bc9-43ea-a4fb-c754bc0474fa"/>
    <x v="661"/>
    <x v="8615"/>
    <x v="0"/>
    <x v="2"/>
    <x v="9"/>
    <n v="1"/>
    <n v="879.79"/>
    <n v="0.08"/>
    <n v="809.40679999999998"/>
    <n v="230.0270618652653"/>
    <x v="2"/>
    <n v="3"/>
    <x v="10"/>
    <n v="0.2841921538900653"/>
    <n v="9.0930790302231221E-5"/>
    <x v="0"/>
    <s v="Mar-2025"/>
    <n v="202503"/>
  </r>
  <r>
    <s v="9819d6c5-f681-477a-a1d7-b69b083766aa"/>
    <x v="662"/>
    <x v="8616"/>
    <x v="0"/>
    <x v="0"/>
    <x v="5"/>
    <n v="1"/>
    <n v="375.93"/>
    <n v="0.05"/>
    <n v="357.13350000000003"/>
    <n v="82.263969760953458"/>
    <x v="2"/>
    <n v="3"/>
    <x v="10"/>
    <n v="0.23034515037360945"/>
    <n v="1.3300348469129892E-4"/>
    <x v="0"/>
    <s v="Mar-2025"/>
    <n v="202503"/>
  </r>
  <r>
    <s v="47e3443b-bd3c-4688-b7c3-c34bfb06af90"/>
    <x v="682"/>
    <x v="8617"/>
    <x v="1"/>
    <x v="2"/>
    <x v="7"/>
    <n v="7"/>
    <n v="692.35"/>
    <n v="0.18"/>
    <n v="3974.0889999999999"/>
    <n v="566.10495688640606"/>
    <x v="2"/>
    <n v="3"/>
    <x v="10"/>
    <n v="0.14244898815462009"/>
    <n v="3.714058744029135E-5"/>
    <x v="0"/>
    <s v="Mar-2025"/>
    <n v="202503"/>
  </r>
  <r>
    <s v="e6d51af3-ea1e-455c-84f1-a97420b74c82"/>
    <x v="676"/>
    <x v="8618"/>
    <x v="1"/>
    <x v="2"/>
    <x v="5"/>
    <n v="3"/>
    <n v="217.87"/>
    <n v="0.15"/>
    <n v="555.56849999999997"/>
    <n v="40.206310067050197"/>
    <x v="2"/>
    <n v="3"/>
    <x v="10"/>
    <n v="7.2369671907334912E-2"/>
    <n v="2.2949465277459033E-4"/>
    <x v="0"/>
    <s v="Mar-2025"/>
    <n v="202503"/>
  </r>
  <r>
    <s v="b31d971c-86de-4c7c-8293-5faf4f831b3b"/>
    <x v="665"/>
    <x v="8619"/>
    <x v="1"/>
    <x v="1"/>
    <x v="3"/>
    <n v="5"/>
    <n v="484.88"/>
    <n v="0.21"/>
    <n v="1915.2760000000001"/>
    <n v="455.43875425048162"/>
    <x v="2"/>
    <n v="3"/>
    <x v="10"/>
    <n v="0.2377927537600229"/>
    <n v="8.6619369740966826E-5"/>
    <x v="0"/>
    <s v="Mar-2025"/>
    <n v="202503"/>
  </r>
  <r>
    <s v="460f0ebf-2bef-4e7e-bbfb-54cad498e269"/>
    <x v="662"/>
    <x v="8620"/>
    <x v="2"/>
    <x v="0"/>
    <x v="1"/>
    <n v="7"/>
    <n v="304.81"/>
    <n v="0.06"/>
    <n v="2005.6497999999999"/>
    <n v="122.2242031453619"/>
    <x v="2"/>
    <n v="3"/>
    <x v="10"/>
    <n v="6.0939952301424655E-2"/>
    <n v="2.8120562223774059E-5"/>
    <x v="0"/>
    <s v="Mar-2025"/>
    <n v="202503"/>
  </r>
  <r>
    <s v="bcda6b18-0697-44ab-8e58-ea4d62a6c963"/>
    <x v="672"/>
    <x v="8621"/>
    <x v="1"/>
    <x v="2"/>
    <x v="5"/>
    <n v="2"/>
    <n v="94.01"/>
    <n v="0.16"/>
    <n v="157.93680000000001"/>
    <n v="37.085409065469342"/>
    <x v="2"/>
    <n v="3"/>
    <x v="10"/>
    <n v="0.23481170357680631"/>
    <n v="8.5097330071269009E-4"/>
    <x v="0"/>
    <s v="Mar-2025"/>
    <n v="202503"/>
  </r>
  <r>
    <s v="fc6d2910-6e46-411d-b833-baac20613424"/>
    <x v="668"/>
    <x v="8622"/>
    <x v="2"/>
    <x v="2"/>
    <x v="5"/>
    <n v="5"/>
    <n v="62.53"/>
    <n v="0.27"/>
    <n v="228.2345"/>
    <n v="50.75570348797001"/>
    <x v="2"/>
    <n v="3"/>
    <x v="10"/>
    <n v="0.22238401069062744"/>
    <n v="8.6358547897009443E-4"/>
    <x v="0"/>
    <s v="Mar-2025"/>
    <n v="202503"/>
  </r>
  <r>
    <s v="27659faf-6f4d-4937-a91c-52877d659bff"/>
    <x v="680"/>
    <x v="8623"/>
    <x v="1"/>
    <x v="1"/>
    <x v="1"/>
    <n v="7"/>
    <n v="435.56"/>
    <n v="0.15"/>
    <n v="2591.5819999999999"/>
    <n v="597.13160417153711"/>
    <x v="2"/>
    <n v="3"/>
    <x v="10"/>
    <n v="0.23041200477991325"/>
    <n v="4.9197748711018981E-5"/>
    <x v="0"/>
    <s v="Mar-2025"/>
    <n v="202503"/>
  </r>
  <r>
    <s v="8b09584c-63ea-4dcc-9d26-25b4c9cec423"/>
    <x v="666"/>
    <x v="8624"/>
    <x v="3"/>
    <x v="1"/>
    <x v="0"/>
    <n v="8"/>
    <n v="464"/>
    <n v="0.28000000000000003"/>
    <n v="2672.64"/>
    <n v="395.6153713563441"/>
    <x v="2"/>
    <n v="3"/>
    <x v="10"/>
    <n v="0.14802419007286582"/>
    <n v="7.5431034482758625E-5"/>
    <x v="0"/>
    <s v="Mar-2025"/>
    <n v="202503"/>
  </r>
  <r>
    <s v="4d5b16bc-8240-4158-9991-72da217ec24e"/>
    <x v="668"/>
    <x v="8625"/>
    <x v="0"/>
    <x v="2"/>
    <x v="1"/>
    <n v="3"/>
    <n v="569.64"/>
    <n v="0.1"/>
    <n v="1538.028"/>
    <n v="317.43238892450518"/>
    <x v="2"/>
    <n v="3"/>
    <x v="10"/>
    <n v="0.206389213281231"/>
    <n v="5.8516489946867026E-5"/>
    <x v="0"/>
    <s v="Mar-2025"/>
    <n v="202503"/>
  </r>
  <r>
    <s v="64be209f-1ca5-4cdf-8585-250a1f3462ca"/>
    <x v="685"/>
    <x v="8626"/>
    <x v="1"/>
    <x v="2"/>
    <x v="7"/>
    <n v="1"/>
    <n v="971.36"/>
    <n v="0.16"/>
    <n v="815.94240000000002"/>
    <n v="131.80126907575749"/>
    <x v="2"/>
    <n v="3"/>
    <x v="10"/>
    <n v="0.16153256538176897"/>
    <n v="1.6471750947125678E-4"/>
    <x v="0"/>
    <s v="Mar-2025"/>
    <n v="202503"/>
  </r>
  <r>
    <s v="701b55c3-7608-4722-a92f-f8cfcc36d636"/>
    <x v="667"/>
    <x v="8627"/>
    <x v="2"/>
    <x v="2"/>
    <x v="1"/>
    <n v="6"/>
    <n v="689.72"/>
    <n v="0.25"/>
    <n v="3103.74"/>
    <n v="257.5969829214917"/>
    <x v="2"/>
    <n v="3"/>
    <x v="10"/>
    <n v="8.2995670681658806E-2"/>
    <n v="6.0410988033791494E-5"/>
    <x v="0"/>
    <s v="Mar-2025"/>
    <n v="202503"/>
  </r>
  <r>
    <s v="0746b720-5351-4cf5-a140-ea325c5f4614"/>
    <x v="659"/>
    <x v="8628"/>
    <x v="3"/>
    <x v="2"/>
    <x v="2"/>
    <n v="6"/>
    <n v="273.66000000000003"/>
    <n v="0.28000000000000003"/>
    <n v="1182.2112"/>
    <n v="283.17754431861329"/>
    <x v="2"/>
    <n v="3"/>
    <x v="10"/>
    <n v="0.23953211094482382"/>
    <n v="1.7052790567370705E-4"/>
    <x v="0"/>
    <s v="Mar-2025"/>
    <n v="202503"/>
  </r>
  <r>
    <s v="1472e85f-4854-4b0d-819b-4ff9e24a3bde"/>
    <x v="668"/>
    <x v="8629"/>
    <x v="3"/>
    <x v="0"/>
    <x v="7"/>
    <n v="5"/>
    <n v="376.18"/>
    <n v="0.13"/>
    <n v="1636.383"/>
    <n v="138.3788272004341"/>
    <x v="2"/>
    <n v="3"/>
    <x v="10"/>
    <n v="8.4563838172624681E-2"/>
    <n v="6.9115848795789247E-5"/>
    <x v="0"/>
    <s v="Mar-2025"/>
    <n v="202503"/>
  </r>
  <r>
    <s v="3c8232af-4b7a-4988-a33e-20bec490ece7"/>
    <x v="672"/>
    <x v="8630"/>
    <x v="3"/>
    <x v="1"/>
    <x v="2"/>
    <n v="9"/>
    <n v="606.04"/>
    <n v="0.17"/>
    <n v="4527.1187999999993"/>
    <n v="1275.297661869067"/>
    <x v="2"/>
    <n v="3"/>
    <x v="10"/>
    <n v="0.28170183249201836"/>
    <n v="3.1167726369363232E-5"/>
    <x v="0"/>
    <s v="Mar-2025"/>
    <n v="202503"/>
  </r>
  <r>
    <s v="0bc97aeb-6436-4b46-b7b1-806832c3bf9c"/>
    <x v="660"/>
    <x v="8631"/>
    <x v="0"/>
    <x v="0"/>
    <x v="1"/>
    <n v="2"/>
    <n v="958.09"/>
    <n v="0.28999999999999998"/>
    <n v="1360.4878000000001"/>
    <n v="388.04597283203861"/>
    <x v="2"/>
    <n v="3"/>
    <x v="10"/>
    <n v="0.28522561748222852"/>
    <n v="1.5134277573088123E-4"/>
    <x v="0"/>
    <s v="Mar-2025"/>
    <n v="202503"/>
  </r>
  <r>
    <s v="2fe7453a-9ede-4e98-b3ab-5b148560a6b9"/>
    <x v="687"/>
    <x v="2591"/>
    <x v="0"/>
    <x v="2"/>
    <x v="4"/>
    <n v="6"/>
    <n v="926.28"/>
    <n v="0.03"/>
    <n v="5390.9495999999999"/>
    <n v="640.78592949591359"/>
    <x v="2"/>
    <n v="3"/>
    <x v="10"/>
    <n v="0.11886327586811674"/>
    <n v="5.3979358293388605E-6"/>
    <x v="0"/>
    <s v="Mar-2025"/>
    <n v="202503"/>
  </r>
  <r>
    <s v="d7cb828b-fb45-4035-a652-357c3f82cff3"/>
    <x v="663"/>
    <x v="8632"/>
    <x v="3"/>
    <x v="0"/>
    <x v="1"/>
    <n v="2"/>
    <n v="318.88"/>
    <n v="0.12"/>
    <n v="561.22879999999998"/>
    <n v="152.02353038178839"/>
    <x v="2"/>
    <n v="3"/>
    <x v="10"/>
    <n v="0.27087621016916524"/>
    <n v="1.8815855494229804E-4"/>
    <x v="0"/>
    <s v="Mar-2025"/>
    <n v="202503"/>
  </r>
  <r>
    <s v="d2b8c9d1-8615-4830-b914-37d2a659b7f6"/>
    <x v="680"/>
    <x v="8633"/>
    <x v="2"/>
    <x v="0"/>
    <x v="9"/>
    <n v="5"/>
    <n v="982.46"/>
    <n v="0.15"/>
    <n v="4175.4549999999999"/>
    <n v="305.45275530285721"/>
    <x v="2"/>
    <n v="3"/>
    <x v="10"/>
    <n v="7.3154364087951423E-2"/>
    <n v="3.0535594324450864E-5"/>
    <x v="0"/>
    <s v="Mar-2025"/>
    <n v="202503"/>
  </r>
  <r>
    <s v="e51f605f-33fa-49c2-850e-df957732c0bd"/>
    <x v="663"/>
    <x v="8634"/>
    <x v="1"/>
    <x v="1"/>
    <x v="3"/>
    <n v="8"/>
    <n v="615.04"/>
    <n v="0.18"/>
    <n v="4034.6624000000002"/>
    <n v="719.78005140136395"/>
    <x v="2"/>
    <n v="3"/>
    <x v="10"/>
    <n v="0.17839907780174219"/>
    <n v="3.6582986472424556E-5"/>
    <x v="0"/>
    <s v="Mar-2025"/>
    <n v="202503"/>
  </r>
  <r>
    <s v="f4446e80-73f2-4257-9ef3-7a90b6895055"/>
    <x v="688"/>
    <x v="8635"/>
    <x v="3"/>
    <x v="2"/>
    <x v="6"/>
    <n v="4"/>
    <n v="849.33"/>
    <n v="0.17"/>
    <n v="2819.7755999999999"/>
    <n v="227.9902050517282"/>
    <x v="2"/>
    <n v="3"/>
    <x v="10"/>
    <n v="8.0854024359856225E-2"/>
    <n v="5.0039442854956258E-5"/>
    <x v="0"/>
    <s v="Mar-2025"/>
    <n v="202503"/>
  </r>
  <r>
    <s v="e384ee9f-8e2e-4e94-839e-e3a78ec2a531"/>
    <x v="675"/>
    <x v="8636"/>
    <x v="3"/>
    <x v="1"/>
    <x v="2"/>
    <n v="6"/>
    <n v="269.39"/>
    <n v="0"/>
    <n v="1616.34"/>
    <n v="463.13494836085459"/>
    <x v="2"/>
    <n v="3"/>
    <x v="10"/>
    <n v="0.28653312320480506"/>
    <n v="0"/>
    <x v="1"/>
    <s v="Mar-2025"/>
    <n v="202503"/>
  </r>
  <r>
    <s v="af51d139-2bf9-42a5-aaf7-205f406694f1"/>
    <x v="669"/>
    <x v="8637"/>
    <x v="1"/>
    <x v="0"/>
    <x v="8"/>
    <n v="3"/>
    <n v="428.64"/>
    <n v="0.06"/>
    <n v="1208.7647999999999"/>
    <n v="98.850005527578617"/>
    <x v="2"/>
    <n v="3"/>
    <x v="10"/>
    <n v="8.1777700283445234E-2"/>
    <n v="4.6659201194475544E-5"/>
    <x v="0"/>
    <s v="Mar-2025"/>
    <n v="202503"/>
  </r>
  <r>
    <s v="4515b707-1f98-42bc-976b-edea5a5c9b77"/>
    <x v="684"/>
    <x v="8638"/>
    <x v="0"/>
    <x v="1"/>
    <x v="6"/>
    <n v="9"/>
    <n v="49.03"/>
    <n v="0.28000000000000003"/>
    <n v="317.71440000000001"/>
    <n v="28.169096893840411"/>
    <x v="2"/>
    <n v="3"/>
    <x v="10"/>
    <n v="8.866169394223368E-2"/>
    <n v="6.345321458517462E-4"/>
    <x v="0"/>
    <s v="Mar-2025"/>
    <n v="202503"/>
  </r>
  <r>
    <s v="2ca90621-eb37-4e07-9a35-08b1c4300f33"/>
    <x v="681"/>
    <x v="8639"/>
    <x v="3"/>
    <x v="0"/>
    <x v="7"/>
    <n v="1"/>
    <n v="109.51"/>
    <n v="0.12"/>
    <n v="96.368800000000007"/>
    <n v="20.759298125119631"/>
    <x v="2"/>
    <n v="3"/>
    <x v="10"/>
    <n v="0.21541513565717982"/>
    <n v="1.0957903387818462E-3"/>
    <x v="0"/>
    <s v="Mar-2025"/>
    <n v="202503"/>
  </r>
  <r>
    <s v="c34cd4c9-93f6-4f4a-9efd-b9ffeffa44bc"/>
    <x v="675"/>
    <x v="8640"/>
    <x v="3"/>
    <x v="0"/>
    <x v="0"/>
    <n v="7"/>
    <n v="86.9"/>
    <n v="0.1"/>
    <n v="547.47"/>
    <n v="40.691646606228538"/>
    <x v="2"/>
    <n v="3"/>
    <x v="10"/>
    <n v="7.4326714899863991E-2"/>
    <n v="1.6439256945586058E-4"/>
    <x v="0"/>
    <s v="Mar-2025"/>
    <n v="202503"/>
  </r>
  <r>
    <s v="ade03768-d84b-4c01-be0a-dd8f9223d2db"/>
    <x v="661"/>
    <x v="8641"/>
    <x v="1"/>
    <x v="0"/>
    <x v="0"/>
    <n v="5"/>
    <n v="82.25"/>
    <n v="0.1"/>
    <n v="370.125"/>
    <n v="60.071083496271378"/>
    <x v="2"/>
    <n v="3"/>
    <x v="10"/>
    <n v="0.16229944882477915"/>
    <n v="2.4316109422492402E-4"/>
    <x v="0"/>
    <s v="Mar-2025"/>
    <n v="202503"/>
  </r>
  <r>
    <s v="23c34987-e609-4841-9161-2464138e121f"/>
    <x v="688"/>
    <x v="8642"/>
    <x v="3"/>
    <x v="2"/>
    <x v="0"/>
    <n v="6"/>
    <n v="879.59"/>
    <n v="0.1"/>
    <n v="4749.7860000000001"/>
    <n v="1379.637070275184"/>
    <x v="2"/>
    <n v="3"/>
    <x v="10"/>
    <n v="0.29046299565394817"/>
    <n v="1.8948222088321453E-5"/>
    <x v="0"/>
    <s v="Mar-2025"/>
    <n v="202503"/>
  </r>
  <r>
    <s v="00c7ae5d-b699-43d5-a24e-add192e2632b"/>
    <x v="671"/>
    <x v="4698"/>
    <x v="0"/>
    <x v="1"/>
    <x v="9"/>
    <n v="4"/>
    <n v="444.38"/>
    <n v="0.05"/>
    <n v="1688.644"/>
    <n v="461.86179628202831"/>
    <x v="2"/>
    <n v="3"/>
    <x v="10"/>
    <n v="0.27351045944676811"/>
    <n v="2.8129078716413882E-5"/>
    <x v="0"/>
    <s v="Mar-2025"/>
    <n v="202503"/>
  </r>
  <r>
    <s v="d81747a5-ef2e-4897-91fc-6eeedec16f55"/>
    <x v="681"/>
    <x v="6540"/>
    <x v="0"/>
    <x v="2"/>
    <x v="0"/>
    <n v="3"/>
    <n v="597.26"/>
    <n v="0.27"/>
    <n v="1307.9993999999999"/>
    <n v="78.453427168351894"/>
    <x v="2"/>
    <n v="3"/>
    <x v="10"/>
    <n v="5.9979711893103235E-2"/>
    <n v="1.5068814251749659E-4"/>
    <x v="0"/>
    <s v="Mar-2025"/>
    <n v="202503"/>
  </r>
  <r>
    <s v="0f89e64a-120f-45e9-bd4e-94d991a59398"/>
    <x v="674"/>
    <x v="8643"/>
    <x v="2"/>
    <x v="0"/>
    <x v="2"/>
    <n v="9"/>
    <n v="984.53"/>
    <n v="0.14000000000000001"/>
    <n v="7620.2622000000001"/>
    <n v="1352.5183250825071"/>
    <x v="2"/>
    <n v="3"/>
    <x v="10"/>
    <n v="0.17748973586269867"/>
    <n v="1.5799981265736502E-5"/>
    <x v="0"/>
    <s v="Mar-2025"/>
    <n v="202503"/>
  </r>
  <r>
    <s v="ea7470fc-b2e1-4710-9b14-b044eee95e31"/>
    <x v="670"/>
    <x v="8644"/>
    <x v="1"/>
    <x v="0"/>
    <x v="6"/>
    <n v="6"/>
    <n v="185.4"/>
    <n v="0.2"/>
    <n v="889.92000000000007"/>
    <n v="128.3456464723001"/>
    <x v="2"/>
    <n v="3"/>
    <x v="10"/>
    <n v="0.14422155527721603"/>
    <n v="1.7979144192736425E-4"/>
    <x v="0"/>
    <s v="Mar-2025"/>
    <n v="202503"/>
  </r>
  <r>
    <s v="6e533be6-c3cc-47c9-a421-5a1676562ab5"/>
    <x v="672"/>
    <x v="8645"/>
    <x v="0"/>
    <x v="1"/>
    <x v="9"/>
    <n v="9"/>
    <n v="105.42"/>
    <n v="0.24"/>
    <n v="721.07280000000003"/>
    <n v="46.906298153332187"/>
    <x v="2"/>
    <n v="3"/>
    <x v="10"/>
    <n v="6.5050710765032577E-2"/>
    <n v="2.5295642825523302E-4"/>
    <x v="0"/>
    <s v="Mar-2025"/>
    <n v="202503"/>
  </r>
  <r>
    <s v="d142f96c-f400-4124-867f-b57ceae965a2"/>
    <x v="667"/>
    <x v="8646"/>
    <x v="2"/>
    <x v="0"/>
    <x v="5"/>
    <n v="4"/>
    <n v="657.24"/>
    <n v="0.1"/>
    <n v="2366.0639999999999"/>
    <n v="489.31954630352482"/>
    <x v="2"/>
    <n v="3"/>
    <x v="10"/>
    <n v="0.20680740094246175"/>
    <n v="3.8037855273568258E-5"/>
    <x v="0"/>
    <s v="Mar-2025"/>
    <n v="202503"/>
  </r>
  <r>
    <s v="8f2abae9-6c26-4edd-939e-02a22612b719"/>
    <x v="685"/>
    <x v="8647"/>
    <x v="0"/>
    <x v="0"/>
    <x v="2"/>
    <n v="9"/>
    <n v="783.62"/>
    <n v="0.23"/>
    <n v="5430.4866000000002"/>
    <n v="489.36188181608998"/>
    <x v="2"/>
    <n v="3"/>
    <x v="10"/>
    <n v="9.0113818127474973E-2"/>
    <n v="3.2612178805486787E-5"/>
    <x v="0"/>
    <s v="Mar-2025"/>
    <n v="202503"/>
  </r>
  <r>
    <s v="67392cba-f5f9-446e-a390-cdf8ef9778b1"/>
    <x v="671"/>
    <x v="8648"/>
    <x v="1"/>
    <x v="2"/>
    <x v="7"/>
    <n v="6"/>
    <n v="898.81"/>
    <n v="0.17"/>
    <n v="4476.0737999999992"/>
    <n v="1299.79782055389"/>
    <x v="2"/>
    <n v="3"/>
    <x v="10"/>
    <n v="0.29038793340580987"/>
    <n v="3.1523162106933986E-5"/>
    <x v="0"/>
    <s v="Mar-2025"/>
    <n v="202503"/>
  </r>
  <r>
    <s v="8e2d4117-5dfe-4aa6-b0bd-cc7f4100aa35"/>
    <x v="669"/>
    <x v="8649"/>
    <x v="1"/>
    <x v="1"/>
    <x v="8"/>
    <n v="6"/>
    <n v="355.31"/>
    <n v="0.04"/>
    <n v="2046.5856000000001"/>
    <n v="169.88121416105449"/>
    <x v="2"/>
    <n v="3"/>
    <x v="10"/>
    <n v="8.3007138407039743E-2"/>
    <n v="1.8762958167984765E-5"/>
    <x v="0"/>
    <s v="Mar-2025"/>
    <n v="202503"/>
  </r>
  <r>
    <s v="25a057fd-cf7b-4074-87d8-ffb8e0e217e7"/>
    <x v="665"/>
    <x v="8650"/>
    <x v="2"/>
    <x v="2"/>
    <x v="6"/>
    <n v="2"/>
    <n v="189.86"/>
    <n v="0.18"/>
    <n v="311.37040000000002"/>
    <n v="56.584622939619308"/>
    <x v="2"/>
    <n v="3"/>
    <x v="10"/>
    <n v="0.18172768811556689"/>
    <n v="4.7403349836721789E-4"/>
    <x v="0"/>
    <s v="Mar-2025"/>
    <n v="202503"/>
  </r>
  <r>
    <s v="7fb2c0d2-8471-4e22-b8d5-b6ddee7447f1"/>
    <x v="663"/>
    <x v="8651"/>
    <x v="0"/>
    <x v="0"/>
    <x v="8"/>
    <n v="9"/>
    <n v="265.49"/>
    <n v="7.0000000000000007E-2"/>
    <n v="2222.1513"/>
    <n v="284.56505023202789"/>
    <x v="2"/>
    <n v="3"/>
    <x v="10"/>
    <n v="0.12805835958695877"/>
    <n v="2.9295934979764885E-5"/>
    <x v="0"/>
    <s v="Mar-2025"/>
    <n v="202503"/>
  </r>
  <r>
    <s v="92ff27ad-7c73-493a-b07a-80cea8f0c72b"/>
    <x v="660"/>
    <x v="8652"/>
    <x v="2"/>
    <x v="2"/>
    <x v="8"/>
    <n v="7"/>
    <n v="896.52"/>
    <n v="0.1"/>
    <n v="5648.076"/>
    <n v="323.60910141553819"/>
    <x v="2"/>
    <n v="3"/>
    <x v="10"/>
    <n v="5.7295458031290332E-2"/>
    <n v="1.5934629774811816E-5"/>
    <x v="0"/>
    <s v="Mar-2025"/>
    <n v="202503"/>
  </r>
  <r>
    <s v="06fdb840-27d6-4e34-b5f6-3bee49d22f6d"/>
    <x v="664"/>
    <x v="8653"/>
    <x v="2"/>
    <x v="2"/>
    <x v="0"/>
    <n v="5"/>
    <n v="366.29"/>
    <n v="0.09"/>
    <n v="1666.6195"/>
    <n v="167.96149722614919"/>
    <x v="2"/>
    <n v="3"/>
    <x v="10"/>
    <n v="0.10077975040262591"/>
    <n v="4.9141390701356842E-5"/>
    <x v="0"/>
    <s v="Mar-2025"/>
    <n v="202503"/>
  </r>
  <r>
    <s v="4bd01d34-85c6-4c55-964c-963ff9d46f0f"/>
    <x v="676"/>
    <x v="8654"/>
    <x v="3"/>
    <x v="2"/>
    <x v="8"/>
    <n v="1"/>
    <n v="344.72"/>
    <n v="0.13"/>
    <n v="299.90640000000002"/>
    <n v="22.604544741270502"/>
    <x v="2"/>
    <n v="3"/>
    <x v="10"/>
    <n v="7.5371998534444415E-2"/>
    <n v="3.7711766071014155E-4"/>
    <x v="0"/>
    <s v="Mar-2025"/>
    <n v="202503"/>
  </r>
  <r>
    <s v="ef69e19e-8237-4743-a1ed-68d82ccede0d"/>
    <x v="688"/>
    <x v="8655"/>
    <x v="0"/>
    <x v="2"/>
    <x v="1"/>
    <n v="1"/>
    <n v="632.78"/>
    <n v="0.12"/>
    <n v="556.84640000000002"/>
    <n v="59.205806829633097"/>
    <x v="2"/>
    <n v="3"/>
    <x v="10"/>
    <n v="0.10632340772901305"/>
    <n v="1.8963936913303202E-4"/>
    <x v="0"/>
    <s v="Mar-2025"/>
    <n v="202503"/>
  </r>
  <r>
    <s v="c51c8a1c-f7af-4667-bdde-7aab6040808c"/>
    <x v="682"/>
    <x v="8656"/>
    <x v="3"/>
    <x v="2"/>
    <x v="7"/>
    <n v="2"/>
    <n v="190.1"/>
    <n v="0.25"/>
    <n v="285.14999999999998"/>
    <n v="76.663366961907627"/>
    <x v="2"/>
    <n v="3"/>
    <x v="10"/>
    <n v="0.26885276858463136"/>
    <n v="6.5754865860073643E-4"/>
    <x v="0"/>
    <s v="Mar-2025"/>
    <n v="202503"/>
  </r>
  <r>
    <s v="97c03c05-7f04-42c3-924d-8252befe368c"/>
    <x v="673"/>
    <x v="8657"/>
    <x v="0"/>
    <x v="1"/>
    <x v="6"/>
    <n v="2"/>
    <n v="841.29"/>
    <n v="7.0000000000000007E-2"/>
    <n v="1564.7994000000001"/>
    <n v="149.39753821203641"/>
    <x v="2"/>
    <n v="3"/>
    <x v="10"/>
    <n v="9.5473923502294541E-2"/>
    <n v="4.1602776688181251E-5"/>
    <x v="0"/>
    <s v="Mar-2025"/>
    <n v="202503"/>
  </r>
  <r>
    <s v="c95da85f-2c3e-42a7-98de-c6194d909590"/>
    <x v="686"/>
    <x v="8658"/>
    <x v="0"/>
    <x v="2"/>
    <x v="4"/>
    <n v="6"/>
    <n v="835.65"/>
    <n v="0.24"/>
    <n v="3810.5639999999999"/>
    <n v="749.36720869579233"/>
    <x v="2"/>
    <n v="3"/>
    <x v="10"/>
    <n v="0.19665519558149197"/>
    <n v="4.7866929934781312E-5"/>
    <x v="0"/>
    <s v="Mar-2025"/>
    <n v="202503"/>
  </r>
  <r>
    <s v="1155ed4f-5793-4eea-9652-acb8c34ea08b"/>
    <x v="675"/>
    <x v="509"/>
    <x v="2"/>
    <x v="1"/>
    <x v="7"/>
    <n v="1"/>
    <n v="377.14"/>
    <n v="0.2"/>
    <n v="301.71199999999999"/>
    <n v="72.52959522158217"/>
    <x v="2"/>
    <n v="3"/>
    <x v="10"/>
    <n v="0.24039347199177419"/>
    <n v="5.303070477806651E-4"/>
    <x v="0"/>
    <s v="Mar-2025"/>
    <n v="202503"/>
  </r>
  <r>
    <s v="fd8b36ec-3679-4765-9745-2623812c9c02"/>
    <x v="678"/>
    <x v="8659"/>
    <x v="2"/>
    <x v="0"/>
    <x v="8"/>
    <n v="3"/>
    <n v="945.17"/>
    <n v="0.17"/>
    <n v="2353.4733000000001"/>
    <n v="147.3583928516957"/>
    <x v="2"/>
    <n v="3"/>
    <x v="10"/>
    <n v="6.2613156840018405E-2"/>
    <n v="5.9953941266297781E-5"/>
    <x v="0"/>
    <s v="Mar-2025"/>
    <n v="202503"/>
  </r>
  <r>
    <s v="0837f279-72c1-48ce-9858-48b7770e664c"/>
    <x v="689"/>
    <x v="8660"/>
    <x v="0"/>
    <x v="2"/>
    <x v="4"/>
    <n v="8"/>
    <n v="612.13"/>
    <n v="0"/>
    <n v="4897.04"/>
    <n v="930.59744865195023"/>
    <x v="2"/>
    <n v="3"/>
    <x v="10"/>
    <n v="0.19003264189223495"/>
    <n v="0"/>
    <x v="1"/>
    <s v="Mar-2025"/>
    <n v="202503"/>
  </r>
  <r>
    <s v="37b3c007-0314-4085-8f5f-ec11851c0709"/>
    <x v="675"/>
    <x v="2647"/>
    <x v="3"/>
    <x v="0"/>
    <x v="7"/>
    <n v="6"/>
    <n v="264.27"/>
    <n v="0.06"/>
    <n v="1490.4828"/>
    <n v="387.83427943561202"/>
    <x v="2"/>
    <n v="3"/>
    <x v="10"/>
    <n v="0.26020714860688898"/>
    <n v="3.784008778900367E-5"/>
    <x v="0"/>
    <s v="Mar-2025"/>
    <n v="202503"/>
  </r>
  <r>
    <s v="70bfe837-48a0-4dff-a0ce-68e1fd8bc4d2"/>
    <x v="663"/>
    <x v="8661"/>
    <x v="3"/>
    <x v="2"/>
    <x v="0"/>
    <n v="7"/>
    <n v="385.03"/>
    <n v="0.26"/>
    <n v="1994.4554000000001"/>
    <n v="526.99644101958131"/>
    <x v="2"/>
    <n v="3"/>
    <x v="10"/>
    <n v="0.26423074741083774"/>
    <n v="9.6467436674693255E-5"/>
    <x v="0"/>
    <s v="Mar-2025"/>
    <n v="202503"/>
  </r>
  <r>
    <s v="9130ff5e-852d-44f2-8fcd-57ac78eaa50f"/>
    <x v="659"/>
    <x v="8662"/>
    <x v="0"/>
    <x v="0"/>
    <x v="8"/>
    <n v="2"/>
    <n v="384.88"/>
    <n v="0.21"/>
    <n v="608.11040000000003"/>
    <n v="45.204399594068533"/>
    <x v="2"/>
    <n v="3"/>
    <x v="10"/>
    <n v="7.4335843613377653E-2"/>
    <n v="2.7281230513406774E-4"/>
    <x v="0"/>
    <s v="Mar-2025"/>
    <n v="202503"/>
  </r>
  <r>
    <s v="70fdf658-3219-4e7c-b7c1-369c06754805"/>
    <x v="684"/>
    <x v="8663"/>
    <x v="2"/>
    <x v="2"/>
    <x v="1"/>
    <n v="1"/>
    <n v="433.64"/>
    <n v="0.27"/>
    <n v="316.55720000000002"/>
    <n v="33.38516377310863"/>
    <x v="2"/>
    <n v="3"/>
    <x v="10"/>
    <n v="0.10546328996184143"/>
    <n v="6.2263628816529846E-4"/>
    <x v="0"/>
    <s v="Mar-2025"/>
    <n v="202503"/>
  </r>
  <r>
    <s v="a1fdf357-04ef-4ff0-81bc-1e94e50b6af4"/>
    <x v="682"/>
    <x v="8664"/>
    <x v="1"/>
    <x v="0"/>
    <x v="8"/>
    <n v="6"/>
    <n v="683.4"/>
    <n v="0.04"/>
    <n v="3936.384"/>
    <n v="373.89701415590991"/>
    <x v="2"/>
    <n v="3"/>
    <x v="10"/>
    <n v="9.4984893281730112E-2"/>
    <n v="9.7551458394303003E-6"/>
    <x v="0"/>
    <s v="Mar-2025"/>
    <n v="202503"/>
  </r>
  <r>
    <s v="1bcbe71f-a8be-4ca7-9826-c8e7705cef78"/>
    <x v="661"/>
    <x v="8665"/>
    <x v="0"/>
    <x v="0"/>
    <x v="3"/>
    <n v="8"/>
    <n v="813.46"/>
    <n v="0.03"/>
    <n v="6312.4495999999999"/>
    <n v="779.61950058236425"/>
    <x v="2"/>
    <n v="3"/>
    <x v="10"/>
    <n v="0.12350506538418371"/>
    <n v="4.6099377965726646E-6"/>
    <x v="0"/>
    <s v="Mar-2025"/>
    <n v="202503"/>
  </r>
  <r>
    <s v="34b0cb53-4e06-4e05-896e-220322b11c98"/>
    <x v="675"/>
    <x v="8666"/>
    <x v="0"/>
    <x v="1"/>
    <x v="7"/>
    <n v="8"/>
    <n v="603.25"/>
    <n v="0.19"/>
    <n v="3909.06"/>
    <n v="1090.9242172250999"/>
    <x v="2"/>
    <n v="3"/>
    <x v="10"/>
    <n v="0.27907584361076576"/>
    <n v="3.9370078740157478E-5"/>
    <x v="0"/>
    <s v="Mar-2025"/>
    <n v="202503"/>
  </r>
  <r>
    <s v="a33d4eb7-0c99-416d-aa94-b92638dbf4cb"/>
    <x v="671"/>
    <x v="8667"/>
    <x v="3"/>
    <x v="1"/>
    <x v="3"/>
    <n v="4"/>
    <n v="520.13"/>
    <n v="0.1"/>
    <n v="1872.4680000000001"/>
    <n v="372.86059295969358"/>
    <x v="2"/>
    <n v="3"/>
    <x v="10"/>
    <n v="0.19912788520802147"/>
    <n v="4.8064906850210525E-5"/>
    <x v="0"/>
    <s v="Mar-2025"/>
    <n v="202503"/>
  </r>
  <r>
    <s v="ad8c4cb1-6c4b-47e8-8644-2bb41f71d519"/>
    <x v="681"/>
    <x v="8668"/>
    <x v="3"/>
    <x v="2"/>
    <x v="9"/>
    <n v="2"/>
    <n v="235.44"/>
    <n v="0.11"/>
    <n v="419.08319999999998"/>
    <n v="54.226524972094012"/>
    <x v="2"/>
    <n v="3"/>
    <x v="10"/>
    <n v="0.12939322065903386"/>
    <n v="2.3360516479782535E-4"/>
    <x v="0"/>
    <s v="Mar-2025"/>
    <n v="202503"/>
  </r>
  <r>
    <s v="12628527-9e7d-43ee-bb86-16fc442add92"/>
    <x v="678"/>
    <x v="8669"/>
    <x v="1"/>
    <x v="2"/>
    <x v="6"/>
    <n v="7"/>
    <n v="539.66999999999996"/>
    <n v="7.0000000000000007E-2"/>
    <n v="3513.2516999999989"/>
    <n v="1022.371896337854"/>
    <x v="2"/>
    <n v="3"/>
    <x v="10"/>
    <n v="0.29100445502889938"/>
    <n v="1.8529842311041938E-5"/>
    <x v="0"/>
    <s v="Mar-2025"/>
    <n v="202503"/>
  </r>
  <r>
    <s v="422a3f85-4ac9-4104-bfee-819331f820a0"/>
    <x v="661"/>
    <x v="3243"/>
    <x v="3"/>
    <x v="2"/>
    <x v="4"/>
    <n v="2"/>
    <n v="988.62"/>
    <n v="0.09"/>
    <n v="1799.2883999999999"/>
    <n v="512.10549276354936"/>
    <x v="2"/>
    <n v="3"/>
    <x v="10"/>
    <n v="0.28461556955713679"/>
    <n v="4.5517994780603261E-5"/>
    <x v="0"/>
    <s v="Mar-2025"/>
    <n v="202503"/>
  </r>
  <r>
    <s v="47d53a6e-c216-40f2-b807-ea0221f27943"/>
    <x v="679"/>
    <x v="5059"/>
    <x v="1"/>
    <x v="2"/>
    <x v="3"/>
    <n v="4"/>
    <n v="470.05"/>
    <n v="0.19"/>
    <n v="1522.962"/>
    <n v="91.748712523494845"/>
    <x v="2"/>
    <n v="3"/>
    <x v="10"/>
    <n v="6.0243599330446096E-2"/>
    <n v="1.0105307945963196E-4"/>
    <x v="0"/>
    <s v="Mar-2025"/>
    <n v="202503"/>
  </r>
  <r>
    <s v="1eed41f9-5f5b-4e8c-ba23-303e56accd48"/>
    <x v="665"/>
    <x v="8670"/>
    <x v="1"/>
    <x v="2"/>
    <x v="6"/>
    <n v="5"/>
    <n v="432.73"/>
    <n v="0"/>
    <n v="2163.65"/>
    <n v="282.79679876262708"/>
    <x v="2"/>
    <n v="3"/>
    <x v="10"/>
    <n v="0.13070357902739679"/>
    <n v="0"/>
    <x v="1"/>
    <s v="Mar-2025"/>
    <n v="202503"/>
  </r>
  <r>
    <s v="b4b812de-5617-4914-a01b-3914b2150493"/>
    <x v="682"/>
    <x v="8671"/>
    <x v="0"/>
    <x v="0"/>
    <x v="5"/>
    <n v="7"/>
    <n v="144.08000000000001"/>
    <n v="0.19"/>
    <n v="816.93360000000007"/>
    <n v="63.395676423703932"/>
    <x v="2"/>
    <n v="3"/>
    <x v="10"/>
    <n v="7.7601994120089959E-2"/>
    <n v="1.8838740382327276E-4"/>
    <x v="0"/>
    <s v="Mar-2025"/>
    <n v="202503"/>
  </r>
  <r>
    <s v="f33aa852-aa51-4497-96bd-e50015852791"/>
    <x v="678"/>
    <x v="8672"/>
    <x v="1"/>
    <x v="1"/>
    <x v="5"/>
    <n v="9"/>
    <n v="136.37"/>
    <n v="0.16"/>
    <n v="1030.9572000000001"/>
    <n v="225.13373295755551"/>
    <x v="2"/>
    <n v="3"/>
    <x v="10"/>
    <n v="0.21837350081803153"/>
    <n v="1.3036428670365753E-4"/>
    <x v="0"/>
    <s v="Mar-2025"/>
    <n v="202503"/>
  </r>
  <r>
    <s v="6fee6b3a-3db8-4b0f-af62-a6848e0f50f6"/>
    <x v="671"/>
    <x v="8673"/>
    <x v="2"/>
    <x v="0"/>
    <x v="8"/>
    <n v="3"/>
    <n v="580.04999999999995"/>
    <n v="0.21"/>
    <n v="1374.7184999999999"/>
    <n v="208.51280671645591"/>
    <x v="2"/>
    <n v="3"/>
    <x v="10"/>
    <n v="0.15167672997523196"/>
    <n v="1.2067925178863892E-4"/>
    <x v="0"/>
    <s v="Mar-2025"/>
    <n v="202503"/>
  </r>
  <r>
    <s v="74351bb9-4744-4503-a296-3884d7b0a24d"/>
    <x v="682"/>
    <x v="8674"/>
    <x v="0"/>
    <x v="2"/>
    <x v="0"/>
    <n v="4"/>
    <n v="109.61"/>
    <n v="0.2"/>
    <n v="350.75200000000001"/>
    <n v="105.0369801855867"/>
    <x v="2"/>
    <n v="3"/>
    <x v="10"/>
    <n v="0.29946224165674523"/>
    <n v="4.5616275887236569E-4"/>
    <x v="0"/>
    <s v="Mar-2025"/>
    <n v="202503"/>
  </r>
  <r>
    <s v="c4db2667-dd86-49d8-8d94-1d78636178f6"/>
    <x v="678"/>
    <x v="8675"/>
    <x v="2"/>
    <x v="1"/>
    <x v="1"/>
    <n v="9"/>
    <n v="49.94"/>
    <n v="0.26"/>
    <n v="332.60039999999998"/>
    <n v="86.067963821924323"/>
    <x v="2"/>
    <n v="3"/>
    <x v="10"/>
    <n v="0.25877288127712511"/>
    <n v="5.7847194411071072E-4"/>
    <x v="0"/>
    <s v="Mar-2025"/>
    <n v="202503"/>
  </r>
  <r>
    <s v="6c46fb6a-8cca-455a-b68b-1aaa75658d18"/>
    <x v="659"/>
    <x v="8676"/>
    <x v="2"/>
    <x v="2"/>
    <x v="0"/>
    <n v="8"/>
    <n v="917.27"/>
    <n v="0.17"/>
    <n v="6090.6727999999994"/>
    <n v="966.91474856704542"/>
    <x v="2"/>
    <n v="3"/>
    <x v="10"/>
    <n v="0.1587533562083725"/>
    <n v="2.3166570366413382E-5"/>
    <x v="0"/>
    <s v="Mar-2025"/>
    <n v="202503"/>
  </r>
  <r>
    <s v="f72b9748-2c0d-4c85-82d9-0dbdfb544fb8"/>
    <x v="670"/>
    <x v="8677"/>
    <x v="1"/>
    <x v="0"/>
    <x v="8"/>
    <n v="6"/>
    <n v="280.17"/>
    <n v="0.09"/>
    <n v="1529.7282"/>
    <n v="393.17939456993099"/>
    <x v="2"/>
    <n v="3"/>
    <x v="10"/>
    <n v="0.25702565630281965"/>
    <n v="5.3538922796873327E-5"/>
    <x v="0"/>
    <s v="Mar-2025"/>
    <n v="202503"/>
  </r>
  <r>
    <s v="9b6ccc60-37a0-44d1-8836-d530759cae4e"/>
    <x v="687"/>
    <x v="8678"/>
    <x v="3"/>
    <x v="2"/>
    <x v="4"/>
    <n v="2"/>
    <n v="73.59"/>
    <n v="0.28999999999999998"/>
    <n v="104.4978"/>
    <n v="7.808670051971724"/>
    <x v="2"/>
    <n v="3"/>
    <x v="10"/>
    <n v="7.472568850226248E-2"/>
    <n v="1.9703764098382929E-3"/>
    <x v="0"/>
    <s v="Mar-2025"/>
    <n v="202503"/>
  </r>
  <r>
    <s v="a09aa57e-50cd-42f8-88b6-2a70ccf87313"/>
    <x v="678"/>
    <x v="8679"/>
    <x v="1"/>
    <x v="0"/>
    <x v="5"/>
    <n v="8"/>
    <n v="776.14"/>
    <n v="0.11"/>
    <n v="5526.1167999999998"/>
    <n v="423.37485501289132"/>
    <x v="2"/>
    <n v="3"/>
    <x v="10"/>
    <n v="7.6613446717755107E-2"/>
    <n v="1.7715876001752262E-5"/>
    <x v="0"/>
    <s v="Mar-2025"/>
    <n v="202503"/>
  </r>
  <r>
    <s v="2b3b5cdd-127e-4b39-9828-469c3ae49c47"/>
    <x v="675"/>
    <x v="8680"/>
    <x v="2"/>
    <x v="1"/>
    <x v="4"/>
    <n v="6"/>
    <n v="373.74"/>
    <n v="0.13"/>
    <n v="1950.9228000000001"/>
    <n v="386.89414393805572"/>
    <x v="2"/>
    <n v="3"/>
    <x v="10"/>
    <n v="0.19831340529622993"/>
    <n v="5.797256559818769E-5"/>
    <x v="0"/>
    <s v="Mar-2025"/>
    <n v="202503"/>
  </r>
  <r>
    <s v="6862f7ad-38b1-4d0a-b1e6-04fc1a1e414a"/>
    <x v="677"/>
    <x v="8681"/>
    <x v="1"/>
    <x v="0"/>
    <x v="0"/>
    <n v="1"/>
    <n v="400.87"/>
    <n v="7.0000000000000007E-2"/>
    <n v="372.8091"/>
    <n v="34.946702972559713"/>
    <x v="2"/>
    <n v="3"/>
    <x v="10"/>
    <n v="9.3738867888578131E-2"/>
    <n v="1.7462020106268867E-4"/>
    <x v="0"/>
    <s v="Mar-2025"/>
    <n v="202503"/>
  </r>
  <r>
    <s v="5ea67dad-b2d1-479f-bdcc-ef963d2e42e4"/>
    <x v="674"/>
    <x v="8682"/>
    <x v="2"/>
    <x v="2"/>
    <x v="7"/>
    <n v="4"/>
    <n v="449.16"/>
    <n v="0.28999999999999998"/>
    <n v="1275.6143999999999"/>
    <n v="271.15540419432341"/>
    <x v="2"/>
    <n v="3"/>
    <x v="10"/>
    <n v="0.21256847225487846"/>
    <n v="1.6141241428444206E-4"/>
    <x v="0"/>
    <s v="Mar-2025"/>
    <n v="202503"/>
  </r>
  <r>
    <s v="05cff35d-b77b-45da-b24e-29205c52603b"/>
    <x v="659"/>
    <x v="8683"/>
    <x v="1"/>
    <x v="1"/>
    <x v="3"/>
    <n v="8"/>
    <n v="813.16"/>
    <n v="0.09"/>
    <n v="5919.8047999999999"/>
    <n v="1650.0961669394919"/>
    <x v="2"/>
    <n v="3"/>
    <x v="10"/>
    <n v="0.27874165157261466"/>
    <n v="1.3834915637758866E-5"/>
    <x v="0"/>
    <s v="Mar-2025"/>
    <n v="202503"/>
  </r>
  <r>
    <s v="44ac580c-44f1-43af-ab06-e974c3e14fd0"/>
    <x v="683"/>
    <x v="8684"/>
    <x v="3"/>
    <x v="2"/>
    <x v="6"/>
    <n v="9"/>
    <n v="317.14"/>
    <n v="0.26"/>
    <n v="2112.1523999999999"/>
    <n v="255.56614036581061"/>
    <x v="2"/>
    <n v="3"/>
    <x v="10"/>
    <n v="0.12099796414586875"/>
    <n v="9.1091911738944609E-5"/>
    <x v="0"/>
    <s v="Mar-2025"/>
    <n v="202503"/>
  </r>
  <r>
    <s v="ea34a0aa-3372-4fd9-bee6-08d83e064edf"/>
    <x v="665"/>
    <x v="8685"/>
    <x v="2"/>
    <x v="2"/>
    <x v="1"/>
    <n v="5"/>
    <n v="862.43"/>
    <n v="0.05"/>
    <n v="4096.5424999999996"/>
    <n v="871.13653196537564"/>
    <x v="2"/>
    <n v="3"/>
    <x v="10"/>
    <n v="0.21265165245212903"/>
    <n v="1.1595143953712188E-5"/>
    <x v="0"/>
    <s v="Mar-2025"/>
    <n v="202503"/>
  </r>
  <r>
    <s v="888e4d61-24ad-4a64-92c8-5c6b57384a1e"/>
    <x v="683"/>
    <x v="8686"/>
    <x v="3"/>
    <x v="1"/>
    <x v="4"/>
    <n v="9"/>
    <n v="711.45"/>
    <n v="0.22"/>
    <n v="4994.3789999999999"/>
    <n v="1276.398900756029"/>
    <x v="2"/>
    <n v="3"/>
    <x v="10"/>
    <n v="0.25556708867229116"/>
    <n v="3.4358625967312454E-5"/>
    <x v="0"/>
    <s v="Mar-2025"/>
    <n v="202503"/>
  </r>
  <r>
    <s v="f276705c-2d9e-48ed-825f-f7050d1e659e"/>
    <x v="683"/>
    <x v="8687"/>
    <x v="0"/>
    <x v="2"/>
    <x v="5"/>
    <n v="5"/>
    <n v="129.03"/>
    <n v="0.16"/>
    <n v="541.92599999999993"/>
    <n v="68.89501442905123"/>
    <x v="2"/>
    <n v="3"/>
    <x v="10"/>
    <n v="0.12712992997023809"/>
    <n v="2.4800434007595136E-4"/>
    <x v="0"/>
    <s v="Mar-2025"/>
    <n v="202503"/>
  </r>
  <r>
    <s v="79a3310b-338b-49fd-bd3b-9b220e9ccb18"/>
    <x v="663"/>
    <x v="8688"/>
    <x v="0"/>
    <x v="0"/>
    <x v="2"/>
    <n v="9"/>
    <n v="506.98"/>
    <n v="0.04"/>
    <n v="4380.3071999999993"/>
    <n v="384.02549684422007"/>
    <x v="2"/>
    <n v="3"/>
    <x v="10"/>
    <n v="8.7670905100952767E-2"/>
    <n v="8.7665084311894843E-6"/>
    <x v="0"/>
    <s v="Mar-2025"/>
    <n v="202503"/>
  </r>
  <r>
    <s v="46cb0804-e07a-45de-b75e-149ac3266510"/>
    <x v="683"/>
    <x v="3435"/>
    <x v="2"/>
    <x v="0"/>
    <x v="2"/>
    <n v="3"/>
    <n v="890.41"/>
    <n v="0.04"/>
    <n v="2564.3807999999999"/>
    <n v="403.28642301258782"/>
    <x v="2"/>
    <n v="3"/>
    <x v="10"/>
    <n v="0.15726463987430722"/>
    <n v="1.4974375100609083E-5"/>
    <x v="0"/>
    <s v="Mar-2025"/>
    <n v="202503"/>
  </r>
  <r>
    <s v="63050300-1982-4623-ad88-e1d6a154a5d1"/>
    <x v="666"/>
    <x v="8689"/>
    <x v="2"/>
    <x v="1"/>
    <x v="2"/>
    <n v="5"/>
    <n v="983.24"/>
    <n v="0.3"/>
    <n v="3441.34"/>
    <n v="280.42492784970989"/>
    <x v="2"/>
    <n v="3"/>
    <x v="10"/>
    <n v="8.1487132294312647E-2"/>
    <n v="6.1022741141532077E-5"/>
    <x v="0"/>
    <s v="Mar-2025"/>
    <n v="202503"/>
  </r>
  <r>
    <s v="3d3622a0-188a-4b6a-b880-3b7bafff4a1a"/>
    <x v="677"/>
    <x v="8690"/>
    <x v="0"/>
    <x v="1"/>
    <x v="0"/>
    <n v="6"/>
    <n v="485.91"/>
    <n v="0.18"/>
    <n v="2390.6772000000001"/>
    <n v="563.78711192954904"/>
    <x v="2"/>
    <n v="3"/>
    <x v="10"/>
    <n v="0.23582736804849647"/>
    <n v="6.1739828363277142E-5"/>
    <x v="0"/>
    <s v="Mar-2025"/>
    <n v="202503"/>
  </r>
  <r>
    <s v="2ec88c6c-356f-45ac-9fb6-34bbc1a17049"/>
    <x v="683"/>
    <x v="8691"/>
    <x v="3"/>
    <x v="0"/>
    <x v="5"/>
    <n v="8"/>
    <n v="18.899999999999999"/>
    <n v="0.01"/>
    <n v="149.68799999999999"/>
    <n v="8.4301367642039029"/>
    <x v="2"/>
    <n v="3"/>
    <x v="10"/>
    <n v="5.6318053312248838E-2"/>
    <n v="6.6137566137566142E-5"/>
    <x v="0"/>
    <s v="Mar-2025"/>
    <n v="202503"/>
  </r>
  <r>
    <s v="6049c222-b665-4ed5-a9f6-35aa82f3e27f"/>
    <x v="681"/>
    <x v="8692"/>
    <x v="3"/>
    <x v="0"/>
    <x v="4"/>
    <n v="2"/>
    <n v="113.3"/>
    <n v="0.09"/>
    <n v="206.20599999999999"/>
    <n v="21.389816630270261"/>
    <x v="2"/>
    <n v="3"/>
    <x v="10"/>
    <n v="0.10373033098101055"/>
    <n v="3.9717563989408649E-4"/>
    <x v="0"/>
    <s v="Mar-2025"/>
    <n v="202503"/>
  </r>
  <r>
    <s v="8010e0ea-3f4d-4423-8523-e5a55061f5d1"/>
    <x v="673"/>
    <x v="8693"/>
    <x v="1"/>
    <x v="2"/>
    <x v="9"/>
    <n v="2"/>
    <n v="771"/>
    <n v="0.28000000000000003"/>
    <n v="1110.24"/>
    <n v="161.34717666636601"/>
    <x v="2"/>
    <n v="3"/>
    <x v="10"/>
    <n v="0.14532639489332577"/>
    <n v="1.8158236057068744E-4"/>
    <x v="0"/>
    <s v="Mar-2025"/>
    <n v="202503"/>
  </r>
  <r>
    <s v="70cf6595-c2cc-4dbd-910a-2bb784f5ec57"/>
    <x v="670"/>
    <x v="8694"/>
    <x v="1"/>
    <x v="1"/>
    <x v="0"/>
    <n v="6"/>
    <n v="737.13"/>
    <n v="0.2"/>
    <n v="3538.2240000000002"/>
    <n v="409.99419982483982"/>
    <x v="2"/>
    <n v="3"/>
    <x v="10"/>
    <n v="0.11587570482390029"/>
    <n v="4.5220426971271467E-5"/>
    <x v="0"/>
    <s v="Mar-2025"/>
    <n v="202503"/>
  </r>
  <r>
    <s v="014d9295-474d-4c78-a05f-72b6d1fbc36d"/>
    <x v="684"/>
    <x v="8695"/>
    <x v="1"/>
    <x v="0"/>
    <x v="5"/>
    <n v="7"/>
    <n v="999.12"/>
    <n v="0.03"/>
    <n v="6784.0248000000001"/>
    <n v="1913.608866922169"/>
    <x v="2"/>
    <n v="3"/>
    <x v="10"/>
    <n v="0.28207574755949727"/>
    <n v="4.2894890360660235E-6"/>
    <x v="0"/>
    <s v="Mar-2025"/>
    <n v="202503"/>
  </r>
  <r>
    <s v="83c5ed99-2f00-404f-8d49-261be0a562fb"/>
    <x v="683"/>
    <x v="8696"/>
    <x v="1"/>
    <x v="1"/>
    <x v="4"/>
    <n v="2"/>
    <n v="992.23"/>
    <n v="0.16"/>
    <n v="1666.9464"/>
    <n v="410.24691359339278"/>
    <x v="2"/>
    <n v="3"/>
    <x v="10"/>
    <n v="0.24610684158374424"/>
    <n v="8.0626467653669014E-5"/>
    <x v="0"/>
    <s v="Mar-2025"/>
    <n v="202503"/>
  </r>
  <r>
    <s v="40d10257-adf3-4c59-bba8-35b12e47d453"/>
    <x v="685"/>
    <x v="8697"/>
    <x v="0"/>
    <x v="2"/>
    <x v="1"/>
    <n v="5"/>
    <n v="230.28"/>
    <n v="0.13"/>
    <n v="1001.718"/>
    <n v="212.77477750185409"/>
    <x v="2"/>
    <n v="3"/>
    <x v="10"/>
    <n v="0.21240985736689777"/>
    <n v="1.1290602744484974E-4"/>
    <x v="0"/>
    <s v="Mar-2025"/>
    <n v="202503"/>
  </r>
  <r>
    <s v="1270dda3-c622-4033-8a78-5c975e5c6bfa"/>
    <x v="671"/>
    <x v="8698"/>
    <x v="3"/>
    <x v="0"/>
    <x v="7"/>
    <n v="3"/>
    <n v="643.45000000000005"/>
    <n v="0.24"/>
    <n v="1467.066"/>
    <n v="183.86145944746301"/>
    <x v="2"/>
    <n v="3"/>
    <x v="10"/>
    <n v="0.12532596314512298"/>
    <n v="1.2432978475406014E-4"/>
    <x v="0"/>
    <s v="Mar-2025"/>
    <n v="202503"/>
  </r>
  <r>
    <s v="894795c2-c3a5-47c0-8dbf-677f1e9beb95"/>
    <x v="669"/>
    <x v="454"/>
    <x v="2"/>
    <x v="0"/>
    <x v="3"/>
    <n v="5"/>
    <n v="903.96"/>
    <n v="0.2"/>
    <n v="3615.84"/>
    <n v="484.61626544150579"/>
    <x v="2"/>
    <n v="3"/>
    <x v="10"/>
    <n v="0.13402591526215368"/>
    <n v="4.4249745563963007E-5"/>
    <x v="0"/>
    <s v="Mar-2025"/>
    <n v="202503"/>
  </r>
  <r>
    <s v="58c2b1d7-5d08-4a14-bf8d-7f467d8a827d"/>
    <x v="679"/>
    <x v="8699"/>
    <x v="3"/>
    <x v="2"/>
    <x v="1"/>
    <n v="9"/>
    <n v="756.9"/>
    <n v="0.06"/>
    <n v="6403.3739999999989"/>
    <n v="834.69541594967779"/>
    <x v="2"/>
    <n v="3"/>
    <x v="10"/>
    <n v="0.13035243856593071"/>
    <n v="8.8078566080944214E-6"/>
    <x v="0"/>
    <s v="Mar-2025"/>
    <n v="202503"/>
  </r>
  <r>
    <s v="668a9a9c-18cc-49bd-ab15-75df0cf2242f"/>
    <x v="672"/>
    <x v="8700"/>
    <x v="0"/>
    <x v="1"/>
    <x v="7"/>
    <n v="5"/>
    <n v="105.15"/>
    <n v="0.16"/>
    <n v="441.63"/>
    <n v="33.468670219945103"/>
    <x v="2"/>
    <n v="3"/>
    <x v="10"/>
    <n v="7.5784412788861957E-2"/>
    <n v="3.0432715168806469E-4"/>
    <x v="0"/>
    <s v="Mar-2025"/>
    <n v="202503"/>
  </r>
  <r>
    <s v="1d5c8960-5af3-4091-a32c-47a845ea9e19"/>
    <x v="662"/>
    <x v="8701"/>
    <x v="1"/>
    <x v="2"/>
    <x v="8"/>
    <n v="3"/>
    <n v="485.13"/>
    <n v="0.01"/>
    <n v="1440.8361"/>
    <n v="231.85507840456711"/>
    <x v="2"/>
    <n v="3"/>
    <x v="10"/>
    <n v="0.16091703865871151"/>
    <n v="6.8710105195171065E-6"/>
    <x v="0"/>
    <s v="Mar-2025"/>
    <n v="202503"/>
  </r>
  <r>
    <s v="63b4dfa4-5252-4889-b385-baa2a46309d1"/>
    <x v="687"/>
    <x v="8702"/>
    <x v="2"/>
    <x v="2"/>
    <x v="2"/>
    <n v="1"/>
    <n v="234.07"/>
    <n v="0.12"/>
    <n v="205.98159999999999"/>
    <n v="59.962491776014573"/>
    <x v="2"/>
    <n v="3"/>
    <x v="10"/>
    <n v="0.29110605887134861"/>
    <n v="5.1266715085230912E-4"/>
    <x v="0"/>
    <s v="Mar-2025"/>
    <n v="202503"/>
  </r>
  <r>
    <s v="71d0021d-cb62-44ad-a977-c6437f6381e7"/>
    <x v="685"/>
    <x v="8703"/>
    <x v="1"/>
    <x v="2"/>
    <x v="1"/>
    <n v="1"/>
    <n v="549.77"/>
    <n v="0.25"/>
    <n v="412.32749999999999"/>
    <n v="61.98911149732217"/>
    <x v="2"/>
    <n v="3"/>
    <x v="10"/>
    <n v="0.15033950317968647"/>
    <n v="4.5473561671244338E-4"/>
    <x v="0"/>
    <s v="Mar-2025"/>
    <n v="202503"/>
  </r>
  <r>
    <s v="63618302-2afd-4639-a886-5f1b9e8d1843"/>
    <x v="669"/>
    <x v="8704"/>
    <x v="2"/>
    <x v="2"/>
    <x v="2"/>
    <n v="3"/>
    <n v="55.85"/>
    <n v="0.17"/>
    <n v="139.06649999999999"/>
    <n v="7.089464869452784"/>
    <x v="2"/>
    <n v="3"/>
    <x v="10"/>
    <n v="5.0978955172185855E-2"/>
    <n v="1.0146225007460459E-3"/>
    <x v="0"/>
    <s v="Mar-2025"/>
    <n v="202503"/>
  </r>
  <r>
    <s v="ae1fd27c-8cc6-4a78-8a41-6efd328c6af8"/>
    <x v="684"/>
    <x v="8705"/>
    <x v="0"/>
    <x v="1"/>
    <x v="2"/>
    <n v="7"/>
    <n v="780.06"/>
    <n v="0.01"/>
    <n v="5405.8158000000003"/>
    <n v="1286.57988678791"/>
    <x v="2"/>
    <n v="3"/>
    <x v="10"/>
    <n v="0.2379992094417849"/>
    <n v="1.8313609575820176E-6"/>
    <x v="0"/>
    <s v="Mar-2025"/>
    <n v="202503"/>
  </r>
  <r>
    <s v="7c44ea76-16df-4c92-bc4a-8fb04542c19f"/>
    <x v="683"/>
    <x v="8706"/>
    <x v="0"/>
    <x v="1"/>
    <x v="3"/>
    <n v="4"/>
    <n v="900.24"/>
    <n v="0.01"/>
    <n v="3564.9504000000002"/>
    <n v="263.66445248584921"/>
    <x v="2"/>
    <n v="3"/>
    <x v="10"/>
    <n v="7.3960202219320981E-2"/>
    <n v="2.7770372345152404E-6"/>
    <x v="0"/>
    <s v="Mar-2025"/>
    <n v="202503"/>
  </r>
  <r>
    <s v="01106529-3d2f-428e-a95d-c98ec0662245"/>
    <x v="670"/>
    <x v="8707"/>
    <x v="1"/>
    <x v="0"/>
    <x v="0"/>
    <n v="1"/>
    <n v="443.99"/>
    <n v="0.16"/>
    <n v="372.95159999999998"/>
    <n v="82.954721483678597"/>
    <x v="2"/>
    <n v="3"/>
    <x v="10"/>
    <n v="0.22242757903084101"/>
    <n v="3.6036847676749475E-4"/>
    <x v="0"/>
    <s v="Mar-2025"/>
    <n v="202503"/>
  </r>
  <r>
    <s v="d8fb1951-406c-4220-9e10-5bf0fbc01f01"/>
    <x v="689"/>
    <x v="8708"/>
    <x v="2"/>
    <x v="0"/>
    <x v="9"/>
    <n v="8"/>
    <n v="621.32000000000005"/>
    <n v="0.28999999999999998"/>
    <n v="3529.0976000000001"/>
    <n v="362.47560979068612"/>
    <x v="2"/>
    <n v="3"/>
    <x v="10"/>
    <n v="0.1027105653838211"/>
    <n v="5.8343526685121989E-5"/>
    <x v="0"/>
    <s v="Mar-2025"/>
    <n v="202503"/>
  </r>
  <r>
    <s v="0a51f872-7d8f-4676-9ab8-d984ca2b255f"/>
    <x v="685"/>
    <x v="8709"/>
    <x v="2"/>
    <x v="1"/>
    <x v="1"/>
    <n v="4"/>
    <n v="734.51"/>
    <n v="0.1"/>
    <n v="2644.2359999999999"/>
    <n v="756.95255250010837"/>
    <x v="2"/>
    <n v="3"/>
    <x v="10"/>
    <n v="0.28626512629739115"/>
    <n v="3.4036296306381128E-5"/>
    <x v="0"/>
    <s v="Mar-2025"/>
    <n v="202503"/>
  </r>
  <r>
    <s v="20d1e612-fe4a-47c4-afc8-f6de7359f065"/>
    <x v="669"/>
    <x v="8710"/>
    <x v="1"/>
    <x v="1"/>
    <x v="4"/>
    <n v="7"/>
    <n v="762.8"/>
    <n v="0.27"/>
    <n v="3897.907999999999"/>
    <n v="495.08049694795409"/>
    <x v="2"/>
    <n v="3"/>
    <x v="10"/>
    <n v="0.12701184762389317"/>
    <n v="5.0565585437111401E-5"/>
    <x v="0"/>
    <s v="Mar-2025"/>
    <n v="202503"/>
  </r>
  <r>
    <s v="276b98fe-b6c7-4e40-8fcf-8793107d7e0f"/>
    <x v="676"/>
    <x v="8711"/>
    <x v="0"/>
    <x v="0"/>
    <x v="5"/>
    <n v="5"/>
    <n v="96.93"/>
    <n v="0.05"/>
    <n v="460.41750000000002"/>
    <n v="94.496455138351692"/>
    <x v="2"/>
    <n v="3"/>
    <x v="10"/>
    <n v="0.20524079805470402"/>
    <n v="1.0316723408645414E-4"/>
    <x v="0"/>
    <s v="Mar-2025"/>
    <n v="202503"/>
  </r>
  <r>
    <s v="e330d712-c0c0-49f8-a9c2-920bbc3ae403"/>
    <x v="665"/>
    <x v="8712"/>
    <x v="0"/>
    <x v="0"/>
    <x v="1"/>
    <n v="9"/>
    <n v="780.17"/>
    <n v="0.11"/>
    <n v="6249.1616999999997"/>
    <n v="1600.672868752034"/>
    <x v="2"/>
    <n v="3"/>
    <x v="10"/>
    <n v="0.25614201481648874"/>
    <n v="1.5666101262830182E-5"/>
    <x v="0"/>
    <s v="Mar-2025"/>
    <n v="202503"/>
  </r>
  <r>
    <s v="4a0f6dad-cc80-4885-844d-bd3d8b7dd48c"/>
    <x v="677"/>
    <x v="8713"/>
    <x v="0"/>
    <x v="0"/>
    <x v="8"/>
    <n v="8"/>
    <n v="868.1"/>
    <n v="0.2"/>
    <n v="5555.84"/>
    <n v="576.08757305810514"/>
    <x v="2"/>
    <n v="3"/>
    <x v="10"/>
    <n v="0.10369045419920392"/>
    <n v="2.8798525515493607E-5"/>
    <x v="0"/>
    <s v="Mar-2025"/>
    <n v="202503"/>
  </r>
  <r>
    <s v="e4c81241-88fd-4a8f-897d-3232856238ec"/>
    <x v="671"/>
    <x v="8714"/>
    <x v="0"/>
    <x v="2"/>
    <x v="5"/>
    <n v="9"/>
    <n v="930.71"/>
    <n v="0.19"/>
    <n v="6784.8759"/>
    <n v="594.2769103837029"/>
    <x v="2"/>
    <n v="3"/>
    <x v="10"/>
    <n v="8.7588471645251895E-2"/>
    <n v="2.2682802496063342E-5"/>
    <x v="0"/>
    <s v="Mar-2025"/>
    <n v="202503"/>
  </r>
  <r>
    <s v="902cf8eb-4433-46ac-a201-950bc699fc76"/>
    <x v="683"/>
    <x v="8715"/>
    <x v="2"/>
    <x v="0"/>
    <x v="5"/>
    <n v="9"/>
    <n v="712.45"/>
    <n v="0.22"/>
    <n v="5001.3990000000003"/>
    <n v="1137.5535837614809"/>
    <x v="2"/>
    <n v="3"/>
    <x v="10"/>
    <n v="0.22744707706013476"/>
    <n v="3.431039995009396E-5"/>
    <x v="0"/>
    <s v="Mar-2025"/>
    <n v="202503"/>
  </r>
  <r>
    <s v="5282fd12-cba8-4564-a179-726d711aca1c"/>
    <x v="668"/>
    <x v="8716"/>
    <x v="1"/>
    <x v="1"/>
    <x v="2"/>
    <n v="8"/>
    <n v="539.70000000000005"/>
    <n v="0.14000000000000001"/>
    <n v="3713.136"/>
    <n v="323.71782593188681"/>
    <x v="2"/>
    <n v="3"/>
    <x v="10"/>
    <n v="8.7181785405082604E-2"/>
    <n v="3.2425421530479896E-5"/>
    <x v="0"/>
    <s v="Mar-2025"/>
    <n v="202503"/>
  </r>
  <r>
    <s v="59956734-4396-41e3-9500-e544d93f2d88"/>
    <x v="677"/>
    <x v="8717"/>
    <x v="2"/>
    <x v="2"/>
    <x v="4"/>
    <n v="3"/>
    <n v="195.52"/>
    <n v="7.0000000000000007E-2"/>
    <n v="545.50080000000003"/>
    <n v="32.855093416519232"/>
    <x v="2"/>
    <n v="3"/>
    <x v="10"/>
    <n v="6.0229230491539575E-2"/>
    <n v="1.1933987997817785E-4"/>
    <x v="0"/>
    <s v="Mar-2025"/>
    <n v="202503"/>
  </r>
  <r>
    <s v="0b02bf14-a595-4c0b-a9cc-66c103dee63a"/>
    <x v="685"/>
    <x v="4334"/>
    <x v="2"/>
    <x v="2"/>
    <x v="9"/>
    <n v="6"/>
    <n v="549.16999999999996"/>
    <n v="0.05"/>
    <n v="3130.2689999999989"/>
    <n v="522.97296302025086"/>
    <x v="2"/>
    <n v="3"/>
    <x v="10"/>
    <n v="0.16706965536196763"/>
    <n v="1.5174414722824144E-5"/>
    <x v="0"/>
    <s v="Mar-2025"/>
    <n v="202503"/>
  </r>
  <r>
    <s v="abc63482-2264-4354-8a32-a56139a7d726"/>
    <x v="679"/>
    <x v="8718"/>
    <x v="3"/>
    <x v="2"/>
    <x v="0"/>
    <n v="6"/>
    <n v="983.47"/>
    <n v="0.01"/>
    <n v="5841.8117999999986"/>
    <n v="1311.3885013350171"/>
    <x v="2"/>
    <n v="3"/>
    <x v="10"/>
    <n v="0.22448318197019243"/>
    <n v="1.6946797224792487E-6"/>
    <x v="0"/>
    <s v="Mar-2025"/>
    <n v="202503"/>
  </r>
  <r>
    <s v="d5c3deaa-8422-47cf-bd7c-f0e11004e754"/>
    <x v="666"/>
    <x v="8719"/>
    <x v="2"/>
    <x v="2"/>
    <x v="8"/>
    <n v="3"/>
    <n v="177.48"/>
    <n v="0.16"/>
    <n v="447.24959999999987"/>
    <n v="95.644869163626581"/>
    <x v="2"/>
    <n v="3"/>
    <x v="10"/>
    <n v="0.21385121230656576"/>
    <n v="3.0050334309969203E-4"/>
    <x v="0"/>
    <s v="Mar-2025"/>
    <n v="202503"/>
  </r>
  <r>
    <s v="046d7f9b-9d1a-4808-9cb1-542d34e8796b"/>
    <x v="677"/>
    <x v="8720"/>
    <x v="2"/>
    <x v="1"/>
    <x v="7"/>
    <n v="9"/>
    <n v="672.09"/>
    <n v="0"/>
    <n v="6048.81"/>
    <n v="1087.7166655632941"/>
    <x v="2"/>
    <n v="3"/>
    <x v="10"/>
    <n v="0.17982324879824196"/>
    <n v="0"/>
    <x v="1"/>
    <s v="Mar-2025"/>
    <n v="202503"/>
  </r>
  <r>
    <s v="35bee460-cd42-4f9f-9447-10a94fcc1a08"/>
    <x v="668"/>
    <x v="8721"/>
    <x v="0"/>
    <x v="1"/>
    <x v="5"/>
    <n v="8"/>
    <n v="585.53"/>
    <n v="0.23"/>
    <n v="3606.8647999999998"/>
    <n v="1034.807696230461"/>
    <x v="2"/>
    <n v="3"/>
    <x v="10"/>
    <n v="0.28689949682351862"/>
    <n v="4.9100814646559535E-5"/>
    <x v="0"/>
    <s v="Mar-2025"/>
    <n v="202503"/>
  </r>
  <r>
    <s v="fb0bf331-5fe3-4b37-9314-2e09421dfc74"/>
    <x v="678"/>
    <x v="8722"/>
    <x v="2"/>
    <x v="1"/>
    <x v="0"/>
    <n v="7"/>
    <n v="110.4"/>
    <n v="0.09"/>
    <n v="703.24800000000005"/>
    <n v="128.00864774321721"/>
    <x v="2"/>
    <n v="3"/>
    <x v="10"/>
    <n v="0.18202490123429743"/>
    <n v="1.1645962732919253E-4"/>
    <x v="0"/>
    <s v="Mar-2025"/>
    <n v="202503"/>
  </r>
  <r>
    <s v="da75cf9e-7412-423e-a299-bd0b621b9bb8"/>
    <x v="689"/>
    <x v="8723"/>
    <x v="0"/>
    <x v="0"/>
    <x v="2"/>
    <n v="7"/>
    <n v="339.8"/>
    <n v="0.12"/>
    <n v="2093.1680000000001"/>
    <n v="449.38301419302502"/>
    <x v="2"/>
    <n v="3"/>
    <x v="10"/>
    <n v="0.21469037086035378"/>
    <n v="5.0449844446312956E-5"/>
    <x v="0"/>
    <s v="Mar-2025"/>
    <n v="202503"/>
  </r>
  <r>
    <s v="1bad4d94-11ed-4ffc-af58-1ef453d3e460"/>
    <x v="682"/>
    <x v="5016"/>
    <x v="2"/>
    <x v="2"/>
    <x v="9"/>
    <n v="6"/>
    <n v="808.04"/>
    <n v="0.12"/>
    <n v="4266.4512000000004"/>
    <n v="731.83839687616364"/>
    <x v="2"/>
    <n v="3"/>
    <x v="10"/>
    <n v="0.17153328669882914"/>
    <n v="2.4751249938121876E-5"/>
    <x v="0"/>
    <s v="Mar-2025"/>
    <n v="202503"/>
  </r>
  <r>
    <s v="d93a69c8-0707-4d97-8c91-03bc1f0370ad"/>
    <x v="681"/>
    <x v="8724"/>
    <x v="3"/>
    <x v="0"/>
    <x v="4"/>
    <n v="3"/>
    <n v="456.74"/>
    <n v="0.04"/>
    <n v="1315.4112"/>
    <n v="388.58735338139189"/>
    <x v="2"/>
    <n v="3"/>
    <x v="10"/>
    <n v="0.29541131577820828"/>
    <n v="2.9192392462524265E-5"/>
    <x v="0"/>
    <s v="Mar-2025"/>
    <n v="202503"/>
  </r>
  <r>
    <s v="d54adabc-64e6-4f36-88ca-b342bd4a2a98"/>
    <x v="689"/>
    <x v="8725"/>
    <x v="2"/>
    <x v="1"/>
    <x v="1"/>
    <n v="6"/>
    <n v="104.43"/>
    <n v="0.28999999999999998"/>
    <n v="444.87180000000001"/>
    <n v="56.862963985986589"/>
    <x v="2"/>
    <n v="3"/>
    <x v="10"/>
    <n v="0.1278187648351426"/>
    <n v="4.628299658463404E-4"/>
    <x v="0"/>
    <s v="Mar-2025"/>
    <n v="202503"/>
  </r>
  <r>
    <s v="b20e6b4f-977d-4cd2-ba1f-37d0c8194a5f"/>
    <x v="665"/>
    <x v="8726"/>
    <x v="2"/>
    <x v="1"/>
    <x v="2"/>
    <n v="1"/>
    <n v="754.47"/>
    <n v="0.01"/>
    <n v="746.92529999999999"/>
    <n v="132.19335951283"/>
    <x v="2"/>
    <n v="3"/>
    <x v="10"/>
    <n v="0.17698337372268685"/>
    <n v="1.3254337481940965E-5"/>
    <x v="0"/>
    <s v="Mar-2025"/>
    <n v="202503"/>
  </r>
  <r>
    <s v="b3c3b2a8-bafa-4c06-b436-706ea8f6e8f1"/>
    <x v="660"/>
    <x v="8727"/>
    <x v="0"/>
    <x v="0"/>
    <x v="9"/>
    <n v="6"/>
    <n v="592.71"/>
    <n v="0.25"/>
    <n v="2667.1950000000002"/>
    <n v="518.31418112579013"/>
    <x v="2"/>
    <n v="3"/>
    <x v="10"/>
    <n v="0.19432931642635431"/>
    <n v="7.0298572095403599E-5"/>
    <x v="0"/>
    <s v="Mar-2025"/>
    <n v="202503"/>
  </r>
  <r>
    <s v="3d03ffc5-eb5f-4621-90ee-be81458cbf81"/>
    <x v="671"/>
    <x v="8728"/>
    <x v="3"/>
    <x v="0"/>
    <x v="6"/>
    <n v="4"/>
    <n v="596.54999999999995"/>
    <n v="0.2"/>
    <n v="1908.96"/>
    <n v="340.43537512208098"/>
    <x v="2"/>
    <n v="3"/>
    <x v="10"/>
    <n v="0.17833552045201628"/>
    <n v="8.381527114240216E-5"/>
    <x v="0"/>
    <s v="Mar-2025"/>
    <n v="202503"/>
  </r>
  <r>
    <s v="940a2365-205c-4912-acea-4cea3f1d7888"/>
    <x v="674"/>
    <x v="4465"/>
    <x v="3"/>
    <x v="0"/>
    <x v="3"/>
    <n v="2"/>
    <n v="727.07"/>
    <n v="0.11"/>
    <n v="1294.1846"/>
    <n v="137.77319063044169"/>
    <x v="2"/>
    <n v="3"/>
    <x v="10"/>
    <n v="0.10645559422546187"/>
    <n v="7.5646086346569096E-5"/>
    <x v="0"/>
    <s v="Mar-2025"/>
    <n v="202503"/>
  </r>
  <r>
    <s v="6c396540-8804-4a54-af07-acf3551ffd70"/>
    <x v="680"/>
    <x v="8355"/>
    <x v="3"/>
    <x v="2"/>
    <x v="6"/>
    <n v="4"/>
    <n v="426.23"/>
    <n v="0.24"/>
    <n v="1295.7392"/>
    <n v="293.71355690727842"/>
    <x v="2"/>
    <n v="3"/>
    <x v="10"/>
    <n v="0.22667644608365511"/>
    <n v="1.4076906834338266E-4"/>
    <x v="0"/>
    <s v="Mar-2025"/>
    <n v="202503"/>
  </r>
  <r>
    <s v="a52e12ec-062e-41b1-aae3-172a6445cc53"/>
    <x v="687"/>
    <x v="8729"/>
    <x v="1"/>
    <x v="2"/>
    <x v="9"/>
    <n v="9"/>
    <n v="193.13"/>
    <n v="0.1"/>
    <n v="1564.3530000000001"/>
    <n v="314.05835085053178"/>
    <x v="2"/>
    <n v="3"/>
    <x v="10"/>
    <n v="0.20075926012257578"/>
    <n v="5.7531771921043397E-5"/>
    <x v="0"/>
    <s v="Mar-2025"/>
    <n v="202503"/>
  </r>
  <r>
    <s v="eb41da47-7df0-4cf2-92e5-a7762d2781b1"/>
    <x v="664"/>
    <x v="8730"/>
    <x v="2"/>
    <x v="1"/>
    <x v="0"/>
    <n v="1"/>
    <n v="713.62"/>
    <n v="0.19"/>
    <n v="578.03219999999999"/>
    <n v="108.9031230104403"/>
    <x v="2"/>
    <n v="3"/>
    <x v="10"/>
    <n v="0.18840321181145323"/>
    <n v="2.6624814326952723E-4"/>
    <x v="0"/>
    <s v="Mar-2025"/>
    <n v="202503"/>
  </r>
  <r>
    <s v="0cd3c36f-05d8-4d9d-a902-a96c8cfdcb05"/>
    <x v="683"/>
    <x v="8731"/>
    <x v="2"/>
    <x v="0"/>
    <x v="8"/>
    <n v="8"/>
    <n v="193.97"/>
    <n v="0.28000000000000003"/>
    <n v="1117.2672"/>
    <n v="109.24975004889539"/>
    <x v="2"/>
    <n v="3"/>
    <x v="10"/>
    <n v="9.7783010231478548E-2"/>
    <n v="1.804402742692169E-4"/>
    <x v="0"/>
    <s v="Mar-2025"/>
    <n v="202503"/>
  </r>
  <r>
    <s v="5879d923-3c2b-41c5-927b-6a342d1d89c1"/>
    <x v="664"/>
    <x v="8732"/>
    <x v="0"/>
    <x v="2"/>
    <x v="9"/>
    <n v="4"/>
    <n v="783.46"/>
    <n v="0.26"/>
    <n v="2319.0416"/>
    <n v="561.82654090219739"/>
    <x v="2"/>
    <n v="3"/>
    <x v="10"/>
    <n v="0.24226669366439885"/>
    <n v="8.296530773747224E-5"/>
    <x v="0"/>
    <s v="Mar-2025"/>
    <n v="202503"/>
  </r>
  <r>
    <s v="6fe4a7ef-4e1c-42b6-9ad4-42d31c125d0e"/>
    <x v="672"/>
    <x v="8733"/>
    <x v="1"/>
    <x v="2"/>
    <x v="0"/>
    <n v="3"/>
    <n v="166.08"/>
    <n v="0.04"/>
    <n v="478.31040000000002"/>
    <n v="37.974846095716273"/>
    <x v="2"/>
    <n v="3"/>
    <x v="10"/>
    <n v="7.9393728624165966E-2"/>
    <n v="8.028259473346178E-5"/>
    <x v="0"/>
    <s v="Mar-2025"/>
    <n v="202503"/>
  </r>
  <r>
    <s v="6efdf4cc-f2b5-453a-823e-be9509f849f6"/>
    <x v="683"/>
    <x v="8734"/>
    <x v="0"/>
    <x v="2"/>
    <x v="4"/>
    <n v="7"/>
    <n v="538.37"/>
    <n v="0.27"/>
    <n v="2751.0707000000002"/>
    <n v="297.25617885073183"/>
    <x v="2"/>
    <n v="3"/>
    <x v="10"/>
    <n v="0.10805108674623731"/>
    <n v="7.1644832682780563E-5"/>
    <x v="0"/>
    <s v="Mar-2025"/>
    <n v="202503"/>
  </r>
  <r>
    <s v="e988b71e-5602-467d-8859-fa75d357fb85"/>
    <x v="667"/>
    <x v="8735"/>
    <x v="3"/>
    <x v="0"/>
    <x v="7"/>
    <n v="9"/>
    <n v="972.75"/>
    <n v="0.28000000000000003"/>
    <n v="6303.42"/>
    <n v="642.51625331530943"/>
    <x v="2"/>
    <n v="3"/>
    <x v="10"/>
    <n v="0.1019313727016936"/>
    <n v="3.1982637996516179E-5"/>
    <x v="0"/>
    <s v="Mar-2025"/>
    <n v="202503"/>
  </r>
  <r>
    <s v="d5282a50-411e-407e-aea3-797ece09f22e"/>
    <x v="682"/>
    <x v="1041"/>
    <x v="3"/>
    <x v="1"/>
    <x v="3"/>
    <n v="4"/>
    <n v="330.21"/>
    <n v="0.04"/>
    <n v="1268.0064"/>
    <n v="205.9796118757973"/>
    <x v="2"/>
    <n v="3"/>
    <x v="10"/>
    <n v="0.16244366895608517"/>
    <n v="3.0283758820144759E-5"/>
    <x v="0"/>
    <s v="Mar-2025"/>
    <n v="202503"/>
  </r>
  <r>
    <s v="6370aa5a-5cfa-470f-99a4-1efa21b8a395"/>
    <x v="680"/>
    <x v="8736"/>
    <x v="3"/>
    <x v="0"/>
    <x v="0"/>
    <n v="8"/>
    <n v="607.65"/>
    <n v="0.19"/>
    <n v="3937.5720000000001"/>
    <n v="1134.1375970555121"/>
    <x v="2"/>
    <n v="3"/>
    <x v="10"/>
    <n v="0.28802967845553351"/>
    <n v="3.9084999588578956E-5"/>
    <x v="0"/>
    <s v="Mar-2025"/>
    <n v="202503"/>
  </r>
  <r>
    <s v="b02bbe76-95b5-4b1c-b446-0ea90fda15b5"/>
    <x v="671"/>
    <x v="8737"/>
    <x v="0"/>
    <x v="0"/>
    <x v="3"/>
    <n v="7"/>
    <n v="453.92"/>
    <n v="0"/>
    <n v="3177.44"/>
    <n v="631.40930882221994"/>
    <x v="2"/>
    <n v="3"/>
    <x v="10"/>
    <n v="0.1987163593402928"/>
    <n v="0"/>
    <x v="1"/>
    <s v="Mar-2025"/>
    <n v="202503"/>
  </r>
  <r>
    <s v="2a95a5b3-9287-4e20-b7a6-fdc8ae53b215"/>
    <x v="679"/>
    <x v="8738"/>
    <x v="1"/>
    <x v="2"/>
    <x v="3"/>
    <n v="1"/>
    <n v="974.89"/>
    <n v="0.28000000000000003"/>
    <n v="701.92079999999999"/>
    <n v="118.1712090508742"/>
    <x v="2"/>
    <n v="3"/>
    <x v="10"/>
    <n v="0.16835404941821669"/>
    <n v="2.8721189057226974E-4"/>
    <x v="0"/>
    <s v="Mar-2025"/>
    <n v="202503"/>
  </r>
  <r>
    <s v="07e13a74-0b43-4cc3-ae05-cd5ad13a67e2"/>
    <x v="679"/>
    <x v="8739"/>
    <x v="1"/>
    <x v="1"/>
    <x v="8"/>
    <n v="2"/>
    <n v="585.73"/>
    <n v="0.26"/>
    <n v="866.88040000000001"/>
    <n v="136.15484571131509"/>
    <x v="2"/>
    <n v="3"/>
    <x v="10"/>
    <n v="0.15706301089667626"/>
    <n v="2.2194526488313729E-4"/>
    <x v="0"/>
    <s v="Mar-2025"/>
    <n v="202503"/>
  </r>
  <r>
    <s v="a5fa263e-d934-4e3f-92b2-d1e1230ac3e8"/>
    <x v="660"/>
    <x v="8740"/>
    <x v="0"/>
    <x v="2"/>
    <x v="4"/>
    <n v="6"/>
    <n v="397.29"/>
    <n v="0.13"/>
    <n v="2073.8537999999999"/>
    <n v="403.08408305112692"/>
    <x v="2"/>
    <n v="3"/>
    <x v="10"/>
    <n v="0.19436475370208206"/>
    <n v="5.4536149076661044E-5"/>
    <x v="0"/>
    <s v="Mar-2025"/>
    <n v="202503"/>
  </r>
  <r>
    <s v="d83e85b0-fcc2-40c9-ac0d-1885ecb598e5"/>
    <x v="683"/>
    <x v="8741"/>
    <x v="2"/>
    <x v="2"/>
    <x v="1"/>
    <n v="3"/>
    <n v="124.03"/>
    <n v="0.04"/>
    <n v="357.20639999999997"/>
    <n v="26.719498560290301"/>
    <x v="2"/>
    <n v="3"/>
    <x v="10"/>
    <n v="7.4801287323772198E-2"/>
    <n v="1.0750087344459673E-4"/>
    <x v="0"/>
    <s v="Mar-2025"/>
    <n v="202503"/>
  </r>
  <r>
    <s v="c50d07c1-922d-44ae-a946-0e8c07d1d55b"/>
    <x v="679"/>
    <x v="8742"/>
    <x v="3"/>
    <x v="0"/>
    <x v="4"/>
    <n v="4"/>
    <n v="610.87"/>
    <n v="0.17"/>
    <n v="2028.0884000000001"/>
    <n v="213.70431771371631"/>
    <x v="2"/>
    <n v="3"/>
    <x v="10"/>
    <n v="0.10537228935075824"/>
    <n v="6.9572904218573515E-5"/>
    <x v="0"/>
    <s v="Mar-2025"/>
    <n v="202503"/>
  </r>
  <r>
    <s v="6a869787-95d9-40c7-96ef-783307ff7597"/>
    <x v="671"/>
    <x v="8743"/>
    <x v="2"/>
    <x v="2"/>
    <x v="8"/>
    <n v="7"/>
    <n v="30.76"/>
    <n v="0.15"/>
    <n v="183.02199999999999"/>
    <n v="25.07434011896326"/>
    <x v="2"/>
    <n v="3"/>
    <x v="10"/>
    <n v="0.13700178185662523"/>
    <n v="6.966375626973805E-4"/>
    <x v="0"/>
    <s v="Mar-2025"/>
    <n v="202503"/>
  </r>
  <r>
    <s v="aafc0b06-47cd-47ce-be8b-c716d552e500"/>
    <x v="677"/>
    <x v="8744"/>
    <x v="2"/>
    <x v="0"/>
    <x v="8"/>
    <n v="4"/>
    <n v="131.34"/>
    <n v="0.01"/>
    <n v="520.10640000000001"/>
    <n v="78.261293089642521"/>
    <x v="2"/>
    <n v="3"/>
    <x v="10"/>
    <n v="0.15047169788651421"/>
    <n v="1.9034566773260239E-5"/>
    <x v="0"/>
    <s v="Mar-2025"/>
    <n v="202503"/>
  </r>
  <r>
    <s v="79763a03-4a94-46ac-8898-596b7fa56754"/>
    <x v="670"/>
    <x v="8745"/>
    <x v="0"/>
    <x v="2"/>
    <x v="2"/>
    <n v="9"/>
    <n v="334.06"/>
    <n v="0.09"/>
    <n v="2735.9513999999999"/>
    <n v="613.21887835308962"/>
    <x v="2"/>
    <n v="3"/>
    <x v="10"/>
    <n v="0.22413368832249347"/>
    <n v="2.9934742261869124E-5"/>
    <x v="0"/>
    <s v="Mar-2025"/>
    <n v="202503"/>
  </r>
  <r>
    <s v="3137f923-3459-4861-bac6-f0096bd09b35"/>
    <x v="687"/>
    <x v="8701"/>
    <x v="2"/>
    <x v="2"/>
    <x v="2"/>
    <n v="2"/>
    <n v="977.65"/>
    <n v="0.21"/>
    <n v="1544.6869999999999"/>
    <n v="289.24616036912181"/>
    <x v="2"/>
    <n v="3"/>
    <x v="10"/>
    <n v="0.18725227853223458"/>
    <n v="1.074003989157674E-4"/>
    <x v="0"/>
    <s v="Mar-2025"/>
    <n v="202503"/>
  </r>
  <r>
    <s v="23173d78-f394-410f-a241-2795929fdaa6"/>
    <x v="665"/>
    <x v="3169"/>
    <x v="2"/>
    <x v="0"/>
    <x v="2"/>
    <n v="8"/>
    <n v="6.76"/>
    <n v="0.05"/>
    <n v="51.375999999999998"/>
    <n v="14.93629532966667"/>
    <x v="2"/>
    <n v="3"/>
    <x v="10"/>
    <n v="0.29072515045287045"/>
    <n v="9.2455621301775154E-4"/>
    <x v="0"/>
    <s v="Mar-2025"/>
    <n v="202503"/>
  </r>
  <r>
    <s v="f540e73b-30dc-4792-b564-322e63b5010a"/>
    <x v="665"/>
    <x v="8746"/>
    <x v="1"/>
    <x v="1"/>
    <x v="4"/>
    <n v="3"/>
    <n v="514.59"/>
    <n v="0.28000000000000003"/>
    <n v="1111.5144"/>
    <n v="280.18219798924162"/>
    <x v="2"/>
    <n v="3"/>
    <x v="10"/>
    <n v="0.25207248596081311"/>
    <n v="1.8137416843182601E-4"/>
    <x v="0"/>
    <s v="Mar-2025"/>
    <n v="202503"/>
  </r>
  <r>
    <s v="49955771-dc9a-478c-9f70-913556fe9575"/>
    <x v="686"/>
    <x v="8747"/>
    <x v="1"/>
    <x v="1"/>
    <x v="6"/>
    <n v="9"/>
    <n v="473.86"/>
    <n v="0.28000000000000003"/>
    <n v="3070.6127999999999"/>
    <n v="550.13920535884768"/>
    <x v="2"/>
    <n v="3"/>
    <x v="10"/>
    <n v="0.1791626757235063"/>
    <n v="6.5654647176615702E-5"/>
    <x v="0"/>
    <s v="Mar-2025"/>
    <n v="202503"/>
  </r>
  <r>
    <s v="a04da6ea-64fa-4f45-ac56-cdbcac47a296"/>
    <x v="673"/>
    <x v="8748"/>
    <x v="3"/>
    <x v="0"/>
    <x v="9"/>
    <n v="8"/>
    <n v="365.62"/>
    <n v="0.03"/>
    <n v="2837.2112000000002"/>
    <n v="229.95054707514711"/>
    <x v="2"/>
    <n v="3"/>
    <x v="10"/>
    <n v="8.104808943202646E-2"/>
    <n v="1.0256550516930146E-5"/>
    <x v="0"/>
    <s v="Mar-2025"/>
    <n v="202503"/>
  </r>
  <r>
    <s v="921ee083-dee7-4c1e-9b62-9f163bd5cbbe"/>
    <x v="676"/>
    <x v="8749"/>
    <x v="3"/>
    <x v="0"/>
    <x v="1"/>
    <n v="7"/>
    <n v="49.38"/>
    <n v="0.01"/>
    <n v="342.20339999999999"/>
    <n v="88.8300225291499"/>
    <x v="2"/>
    <n v="3"/>
    <x v="10"/>
    <n v="0.25958252468897125"/>
    <n v="2.893016258751374E-5"/>
    <x v="0"/>
    <s v="Mar-2025"/>
    <n v="202503"/>
  </r>
  <r>
    <s v="ddee85dc-78ae-4360-a84c-5b77a435aca9"/>
    <x v="674"/>
    <x v="8750"/>
    <x v="1"/>
    <x v="0"/>
    <x v="1"/>
    <n v="5"/>
    <n v="132.44"/>
    <n v="0.28000000000000003"/>
    <n v="476.78399999999999"/>
    <n v="35.541620669736098"/>
    <x v="2"/>
    <n v="3"/>
    <x v="10"/>
    <n v="7.4544491152673115E-2"/>
    <n v="4.2283298097251588E-4"/>
    <x v="0"/>
    <s v="Mar-2025"/>
    <n v="202503"/>
  </r>
  <r>
    <s v="35d2a4ec-089f-46d5-ba3f-a75941c2f1a6"/>
    <x v="685"/>
    <x v="8751"/>
    <x v="0"/>
    <x v="2"/>
    <x v="5"/>
    <n v="6"/>
    <n v="466.98"/>
    <n v="0.14000000000000001"/>
    <n v="2409.6167999999998"/>
    <n v="706.83456324708106"/>
    <x v="2"/>
    <n v="3"/>
    <x v="10"/>
    <n v="0.29333899201195857"/>
    <n v="4.9966451097120509E-5"/>
    <x v="0"/>
    <s v="Mar-2025"/>
    <n v="202503"/>
  </r>
  <r>
    <s v="354a23ad-607a-4bd2-880a-78f2ce5e63ca"/>
    <x v="686"/>
    <x v="8752"/>
    <x v="0"/>
    <x v="0"/>
    <x v="2"/>
    <n v="9"/>
    <n v="628.12"/>
    <n v="0.28999999999999998"/>
    <n v="4013.6867999999999"/>
    <n v="527.32395763578461"/>
    <x v="2"/>
    <n v="3"/>
    <x v="10"/>
    <n v="0.13138144153046138"/>
    <n v="5.1299468608263106E-5"/>
    <x v="0"/>
    <s v="Mar-2025"/>
    <n v="202503"/>
  </r>
  <r>
    <s v="a01818cb-64b1-49e5-84ee-fdf09976bd2e"/>
    <x v="669"/>
    <x v="8753"/>
    <x v="0"/>
    <x v="0"/>
    <x v="8"/>
    <n v="4"/>
    <n v="486.62"/>
    <n v="0.25"/>
    <n v="1459.86"/>
    <n v="93.802273343656964"/>
    <x v="2"/>
    <n v="3"/>
    <x v="10"/>
    <n v="6.4254293797800455E-2"/>
    <n v="1.2843697340840903E-4"/>
    <x v="0"/>
    <s v="Mar-2025"/>
    <n v="202503"/>
  </r>
  <r>
    <s v="c6381fcb-9033-435d-8f7e-cb12b6239f24"/>
    <x v="687"/>
    <x v="8754"/>
    <x v="0"/>
    <x v="2"/>
    <x v="0"/>
    <n v="8"/>
    <n v="836.58"/>
    <n v="0.11"/>
    <n v="5956.4496000000008"/>
    <n v="1538.218006988564"/>
    <x v="2"/>
    <n v="3"/>
    <x v="10"/>
    <n v="0.25824410685663551"/>
    <n v="1.643596547849578E-5"/>
    <x v="0"/>
    <s v="Mar-2025"/>
    <n v="202503"/>
  </r>
  <r>
    <s v="8ad6fde3-354b-4745-8eeb-d5ed16421b0d"/>
    <x v="682"/>
    <x v="2463"/>
    <x v="2"/>
    <x v="2"/>
    <x v="8"/>
    <n v="5"/>
    <n v="917.29"/>
    <n v="0.08"/>
    <n v="4219.5339999999997"/>
    <n v="1256.0925906424141"/>
    <x v="2"/>
    <n v="3"/>
    <x v="10"/>
    <n v="0.29768514500473608"/>
    <n v="1.7442684429133645E-5"/>
    <x v="0"/>
    <s v="Mar-2025"/>
    <n v="202503"/>
  </r>
  <r>
    <s v="a44c77d4-a9cb-412e-b4e8-c484936f5dab"/>
    <x v="668"/>
    <x v="8156"/>
    <x v="1"/>
    <x v="0"/>
    <x v="1"/>
    <n v="4"/>
    <n v="368.68"/>
    <n v="0.24"/>
    <n v="1120.7872"/>
    <n v="226.8350294656303"/>
    <x v="2"/>
    <n v="3"/>
    <x v="10"/>
    <n v="0.20238902573622389"/>
    <n v="1.6274275794727133E-4"/>
    <x v="0"/>
    <s v="Mar-2025"/>
    <n v="202503"/>
  </r>
  <r>
    <s v="14415bb9-cab6-4dd5-835b-55e186a91ba6"/>
    <x v="674"/>
    <x v="8755"/>
    <x v="0"/>
    <x v="0"/>
    <x v="4"/>
    <n v="4"/>
    <n v="259.57"/>
    <n v="0.22"/>
    <n v="809.85839999999996"/>
    <n v="81.114553818626064"/>
    <x v="2"/>
    <n v="3"/>
    <x v="10"/>
    <n v="0.10015893373289216"/>
    <n v="2.118888931694726E-4"/>
    <x v="0"/>
    <s v="Mar-2025"/>
    <n v="202503"/>
  </r>
  <r>
    <s v="4bc2d6cc-82de-4713-a883-2562da8e24fc"/>
    <x v="677"/>
    <x v="8756"/>
    <x v="2"/>
    <x v="1"/>
    <x v="9"/>
    <n v="6"/>
    <n v="312.45"/>
    <n v="7.0000000000000007E-2"/>
    <n v="1743.471"/>
    <n v="481.67409499054929"/>
    <x v="2"/>
    <n v="3"/>
    <x v="10"/>
    <n v="0.27627307537122747"/>
    <n v="3.7339307622552949E-5"/>
    <x v="0"/>
    <s v="Mar-2025"/>
    <n v="202503"/>
  </r>
  <r>
    <s v="c41990d4-db22-45ae-908f-9968e328f7a1"/>
    <x v="679"/>
    <x v="8757"/>
    <x v="0"/>
    <x v="0"/>
    <x v="3"/>
    <n v="1"/>
    <n v="989.45"/>
    <n v="0.27"/>
    <n v="722.29849999999999"/>
    <n v="98.665271644435506"/>
    <x v="2"/>
    <n v="3"/>
    <x v="10"/>
    <n v="0.13659902608746316"/>
    <n v="2.7287887210066198E-4"/>
    <x v="0"/>
    <s v="Mar-2025"/>
    <n v="202503"/>
  </r>
  <r>
    <s v="21f8c270-b45b-4062-8d38-2f61db95c598"/>
    <x v="676"/>
    <x v="8758"/>
    <x v="1"/>
    <x v="0"/>
    <x v="5"/>
    <n v="1"/>
    <n v="657.95"/>
    <n v="0.24"/>
    <n v="500.04199999999997"/>
    <n v="41.285628105950877"/>
    <x v="2"/>
    <n v="3"/>
    <x v="10"/>
    <n v="8.2564320808953803E-2"/>
    <n v="3.6476935937381259E-4"/>
    <x v="0"/>
    <s v="Mar-2025"/>
    <n v="202503"/>
  </r>
  <r>
    <s v="8da715e5-1afa-41d7-980a-4e91470ba529"/>
    <x v="673"/>
    <x v="8759"/>
    <x v="1"/>
    <x v="2"/>
    <x v="4"/>
    <n v="1"/>
    <n v="14.49"/>
    <n v="0.01"/>
    <n v="14.3451"/>
    <n v="2.023930194570402"/>
    <x v="2"/>
    <n v="3"/>
    <x v="10"/>
    <n v="0.1410886082753276"/>
    <n v="6.9013112491373362E-4"/>
    <x v="0"/>
    <s v="Mar-2025"/>
    <n v="202503"/>
  </r>
  <r>
    <s v="3ede8c5e-afbb-406f-bbd7-4256ecaec97b"/>
    <x v="683"/>
    <x v="8760"/>
    <x v="0"/>
    <x v="1"/>
    <x v="0"/>
    <n v="4"/>
    <n v="836.64"/>
    <n v="0.24"/>
    <n v="2543.3856000000001"/>
    <n v="251.79939211534091"/>
    <x v="2"/>
    <n v="3"/>
    <x v="10"/>
    <n v="9.9001658307470528E-2"/>
    <n v="7.1715433161216287E-5"/>
    <x v="0"/>
    <s v="Mar-2025"/>
    <n v="202503"/>
  </r>
  <r>
    <s v="c5ab3831-b29c-4add-9b37-0234bed9a61a"/>
    <x v="679"/>
    <x v="8761"/>
    <x v="0"/>
    <x v="0"/>
    <x v="7"/>
    <n v="7"/>
    <n v="51.03"/>
    <n v="0.3"/>
    <n v="250.047"/>
    <n v="22.262451543838239"/>
    <x v="2"/>
    <n v="3"/>
    <x v="10"/>
    <n v="8.9033067958576739E-2"/>
    <n v="8.3984210968337939E-4"/>
    <x v="0"/>
    <s v="Mar-2025"/>
    <n v="202503"/>
  </r>
  <r>
    <s v="fc75f16e-b48b-4a1d-b802-228adcfddeaa"/>
    <x v="674"/>
    <x v="8762"/>
    <x v="3"/>
    <x v="1"/>
    <x v="9"/>
    <n v="5"/>
    <n v="396.46"/>
    <n v="0.21"/>
    <n v="1566.0170000000001"/>
    <n v="299.31873766230638"/>
    <x v="2"/>
    <n v="3"/>
    <x v="10"/>
    <n v="0.19113377291709244"/>
    <n v="1.059375472935479E-4"/>
    <x v="0"/>
    <s v="Mar-2025"/>
    <n v="202503"/>
  </r>
  <r>
    <s v="511ddee2-4926-46db-9d4f-4f64a7b8fd53"/>
    <x v="685"/>
    <x v="8763"/>
    <x v="0"/>
    <x v="1"/>
    <x v="2"/>
    <n v="2"/>
    <n v="835.71"/>
    <n v="0.21"/>
    <n v="1320.4218000000001"/>
    <n v="382.20755110256653"/>
    <x v="2"/>
    <n v="3"/>
    <x v="10"/>
    <n v="0.28945867987226997"/>
    <n v="1.2564166995728183E-4"/>
    <x v="0"/>
    <s v="Mar-2025"/>
    <n v="202503"/>
  </r>
  <r>
    <s v="5d37b210-af79-4a35-87af-068911b4cf88"/>
    <x v="674"/>
    <x v="8764"/>
    <x v="0"/>
    <x v="0"/>
    <x v="0"/>
    <n v="7"/>
    <n v="275.74"/>
    <n v="0.1"/>
    <n v="1737.162"/>
    <n v="411.36845406741247"/>
    <x v="2"/>
    <n v="3"/>
    <x v="10"/>
    <n v="0.23680488870203956"/>
    <n v="5.1808639608741157E-5"/>
    <x v="0"/>
    <s v="Mar-2025"/>
    <n v="202503"/>
  </r>
  <r>
    <s v="17265d59-5b78-46dc-80c8-0a040e365968"/>
    <x v="674"/>
    <x v="859"/>
    <x v="2"/>
    <x v="0"/>
    <x v="2"/>
    <n v="9"/>
    <n v="900.76"/>
    <n v="0.02"/>
    <n v="7944.7031999999999"/>
    <n v="1994.002827481009"/>
    <x v="2"/>
    <n v="3"/>
    <x v="10"/>
    <n v="0.25098518815416654"/>
    <n v="2.4670525136798063E-6"/>
    <x v="0"/>
    <s v="Mar-2025"/>
    <n v="202503"/>
  </r>
  <r>
    <s v="356748e2-fc91-4a92-a507-20eee71a15b2"/>
    <x v="672"/>
    <x v="8765"/>
    <x v="0"/>
    <x v="1"/>
    <x v="2"/>
    <n v="4"/>
    <n v="569.05999999999995"/>
    <n v="0.28000000000000003"/>
    <n v="1638.8928000000001"/>
    <n v="173.96987298849419"/>
    <x v="2"/>
    <n v="3"/>
    <x v="10"/>
    <n v="0.10615085561941219"/>
    <n v="1.2300987593575371E-4"/>
    <x v="0"/>
    <s v="Mar-2025"/>
    <n v="202503"/>
  </r>
  <r>
    <s v="6db88083-ed59-4a63-9ebe-f7748fd23387"/>
    <x v="683"/>
    <x v="8766"/>
    <x v="0"/>
    <x v="0"/>
    <x v="7"/>
    <n v="3"/>
    <n v="881.62"/>
    <n v="0.06"/>
    <n v="2486.1684"/>
    <n v="587.70340241973452"/>
    <x v="2"/>
    <n v="3"/>
    <x v="10"/>
    <n v="0.23638921740769231"/>
    <n v="2.2685510764274856E-5"/>
    <x v="0"/>
    <s v="Mar-2025"/>
    <n v="202503"/>
  </r>
  <r>
    <s v="8a18ac23-6ff8-4af1-8b5a-352ed019a1d7"/>
    <x v="687"/>
    <x v="8767"/>
    <x v="3"/>
    <x v="1"/>
    <x v="0"/>
    <n v="4"/>
    <n v="735.24"/>
    <n v="0.03"/>
    <n v="2852.7312000000002"/>
    <n v="533.40130896977564"/>
    <x v="2"/>
    <n v="3"/>
    <x v="10"/>
    <n v="0.18697916893458999"/>
    <n v="1.0200750775257058E-5"/>
    <x v="0"/>
    <s v="Mar-2025"/>
    <n v="202503"/>
  </r>
  <r>
    <s v="3a1376d2-9eeb-4632-9b9f-5710aef29ad1"/>
    <x v="664"/>
    <x v="5055"/>
    <x v="2"/>
    <x v="2"/>
    <x v="2"/>
    <n v="6"/>
    <n v="397.16"/>
    <n v="0.17"/>
    <n v="1977.8568"/>
    <n v="480.34108777471471"/>
    <x v="2"/>
    <n v="3"/>
    <x v="10"/>
    <n v="0.24285938586388797"/>
    <n v="7.133984624164905E-5"/>
    <x v="0"/>
    <s v="Mar-2025"/>
    <n v="202503"/>
  </r>
  <r>
    <s v="12a183c2-5894-4b4f-8dd4-f3b02ebd7bf0"/>
    <x v="684"/>
    <x v="8768"/>
    <x v="1"/>
    <x v="1"/>
    <x v="1"/>
    <n v="5"/>
    <n v="179.4"/>
    <n v="0.25"/>
    <n v="672.75"/>
    <n v="79.429429111458063"/>
    <x v="2"/>
    <n v="3"/>
    <x v="10"/>
    <n v="0.11806678426080723"/>
    <n v="2.7870680044593088E-4"/>
    <x v="0"/>
    <s v="Mar-2025"/>
    <n v="202503"/>
  </r>
  <r>
    <s v="326e2c06-86fc-4f53-a371-ed73c7b9195d"/>
    <x v="685"/>
    <x v="8769"/>
    <x v="2"/>
    <x v="1"/>
    <x v="7"/>
    <n v="4"/>
    <n v="37.26"/>
    <n v="0.3"/>
    <n v="104.328"/>
    <n v="12.148344309319951"/>
    <x v="2"/>
    <n v="3"/>
    <x v="10"/>
    <n v="0.11644375727819906"/>
    <n v="2.0128824476650562E-3"/>
    <x v="0"/>
    <s v="Mar-2025"/>
    <n v="202503"/>
  </r>
  <r>
    <s v="5c925c95-7a70-4028-b9f5-50ac2ecd62b0"/>
    <x v="670"/>
    <x v="8770"/>
    <x v="2"/>
    <x v="2"/>
    <x v="7"/>
    <n v="1"/>
    <n v="316.83999999999997"/>
    <n v="0.03"/>
    <n v="307.33479999999997"/>
    <n v="69.651531198826817"/>
    <x v="2"/>
    <n v="3"/>
    <x v="10"/>
    <n v="0.22663079872122135"/>
    <n v="9.4685014518368894E-5"/>
    <x v="0"/>
    <s v="Mar-2025"/>
    <n v="202503"/>
  </r>
  <r>
    <s v="2520109c-3023-4d5e-8da7-4153caba73a5"/>
    <x v="660"/>
    <x v="8771"/>
    <x v="0"/>
    <x v="0"/>
    <x v="3"/>
    <n v="8"/>
    <n v="18.13"/>
    <n v="0.25"/>
    <n v="108.78"/>
    <n v="28.650750311462751"/>
    <x v="2"/>
    <n v="3"/>
    <x v="10"/>
    <n v="0.2633825180314649"/>
    <n v="1.7236624379481523E-3"/>
    <x v="0"/>
    <s v="Mar-2025"/>
    <n v="202503"/>
  </r>
  <r>
    <s v="21688581-a520-44f1-8dd2-273121029ba1"/>
    <x v="666"/>
    <x v="8772"/>
    <x v="2"/>
    <x v="2"/>
    <x v="0"/>
    <n v="8"/>
    <n v="468.61"/>
    <n v="0.05"/>
    <n v="3561.4360000000001"/>
    <n v="657.33509741339219"/>
    <x v="2"/>
    <n v="3"/>
    <x v="10"/>
    <n v="0.18457024004176747"/>
    <n v="1.3337316745267921E-5"/>
    <x v="0"/>
    <s v="Mar-2025"/>
    <n v="202503"/>
  </r>
  <r>
    <s v="e3264a25-7d25-4f42-afd3-5de830536415"/>
    <x v="666"/>
    <x v="8773"/>
    <x v="0"/>
    <x v="2"/>
    <x v="1"/>
    <n v="2"/>
    <n v="754.71"/>
    <n v="7.0000000000000007E-2"/>
    <n v="1403.7606000000001"/>
    <n v="399.79426654603247"/>
    <x v="2"/>
    <n v="3"/>
    <x v="10"/>
    <n v="0.28480231354693419"/>
    <n v="4.6375428972718E-5"/>
    <x v="0"/>
    <s v="Mar-2025"/>
    <n v="202503"/>
  </r>
  <r>
    <s v="cac5b6fc-f49a-4a7c-98d8-e4d883e97510"/>
    <x v="684"/>
    <x v="5224"/>
    <x v="3"/>
    <x v="0"/>
    <x v="7"/>
    <n v="3"/>
    <n v="945.84"/>
    <n v="0.02"/>
    <n v="2780.7696000000001"/>
    <n v="401.90652674843398"/>
    <x v="2"/>
    <n v="3"/>
    <x v="10"/>
    <n v="0.14453068199121349"/>
    <n v="7.0484084693676168E-6"/>
    <x v="0"/>
    <s v="Mar-2025"/>
    <n v="202503"/>
  </r>
  <r>
    <s v="9629c3fb-6418-4757-802d-2bd0c5201972"/>
    <x v="663"/>
    <x v="8774"/>
    <x v="1"/>
    <x v="1"/>
    <x v="0"/>
    <n v="8"/>
    <n v="871.37"/>
    <n v="0.14000000000000001"/>
    <n v="5995.0255999999999"/>
    <n v="1539.502170862505"/>
    <x v="2"/>
    <n v="3"/>
    <x v="10"/>
    <n v="0.25679659664214027"/>
    <n v="2.0083317075409989E-5"/>
    <x v="0"/>
    <s v="Mar-2025"/>
    <n v="202503"/>
  </r>
  <r>
    <s v="fc96730c-fcdc-4332-accc-de5d2e9562cc"/>
    <x v="680"/>
    <x v="8775"/>
    <x v="0"/>
    <x v="0"/>
    <x v="3"/>
    <n v="5"/>
    <n v="659.52"/>
    <n v="0.26"/>
    <n v="2440.2240000000002"/>
    <n v="596.51433617241184"/>
    <x v="2"/>
    <n v="3"/>
    <x v="10"/>
    <n v="0.24445064722435803"/>
    <n v="7.8845220766618157E-5"/>
    <x v="0"/>
    <s v="Mar-2025"/>
    <n v="202503"/>
  </r>
  <r>
    <s v="a67aaeff-2304-4d54-ab6e-76e4789e3557"/>
    <x v="663"/>
    <x v="8776"/>
    <x v="3"/>
    <x v="0"/>
    <x v="2"/>
    <n v="3"/>
    <n v="273.27999999999997"/>
    <n v="0.17"/>
    <n v="680.46719999999993"/>
    <n v="147.24076731416929"/>
    <x v="2"/>
    <n v="3"/>
    <x v="10"/>
    <n v="0.21638187309273585"/>
    <n v="2.0735753317720535E-4"/>
    <x v="0"/>
    <s v="Mar-2025"/>
    <n v="202503"/>
  </r>
  <r>
    <s v="7ca3e7e7-8fd4-40a6-8cd0-8d4df6a8d684"/>
    <x v="668"/>
    <x v="8777"/>
    <x v="3"/>
    <x v="0"/>
    <x v="2"/>
    <n v="8"/>
    <n v="344.42"/>
    <n v="0.17"/>
    <n v="2286.9488000000001"/>
    <n v="457.66510642324448"/>
    <x v="2"/>
    <n v="3"/>
    <x v="10"/>
    <n v="0.20012039903265191"/>
    <n v="6.1697926949654487E-5"/>
    <x v="0"/>
    <s v="Mar-2025"/>
    <n v="202503"/>
  </r>
  <r>
    <s v="7680fb81-655a-4697-8b62-db687d7103ac"/>
    <x v="677"/>
    <x v="8778"/>
    <x v="2"/>
    <x v="1"/>
    <x v="3"/>
    <n v="1"/>
    <n v="722.14"/>
    <n v="0.17"/>
    <n v="599.37619999999993"/>
    <n v="173.20975504932269"/>
    <x v="2"/>
    <n v="3"/>
    <x v="10"/>
    <n v="0.28898337146073322"/>
    <n v="2.3541141606890634E-4"/>
    <x v="0"/>
    <s v="Mar-2025"/>
    <n v="202503"/>
  </r>
  <r>
    <s v="012ffb8c-e8c6-4d98-ba4f-ce0e34a8bf98"/>
    <x v="662"/>
    <x v="8779"/>
    <x v="1"/>
    <x v="0"/>
    <x v="4"/>
    <n v="9"/>
    <n v="797.4"/>
    <n v="0.25"/>
    <n v="5382.45"/>
    <n v="1391.9176215072059"/>
    <x v="2"/>
    <n v="3"/>
    <x v="10"/>
    <n v="0.25860298219346317"/>
    <n v="3.4835437393751915E-5"/>
    <x v="0"/>
    <s v="Mar-2025"/>
    <n v="202503"/>
  </r>
  <r>
    <s v="583a1b1d-7e57-48af-9024-ef49de55e0b8"/>
    <x v="666"/>
    <x v="7864"/>
    <x v="3"/>
    <x v="1"/>
    <x v="8"/>
    <n v="7"/>
    <n v="70.44"/>
    <n v="0.16"/>
    <n v="414.18720000000002"/>
    <n v="90.764639517105763"/>
    <x v="2"/>
    <n v="3"/>
    <x v="10"/>
    <n v="0.21913917068684344"/>
    <n v="3.2449095481463456E-4"/>
    <x v="0"/>
    <s v="Mar-2025"/>
    <n v="202503"/>
  </r>
  <r>
    <s v="953b2cd2-fbe4-422c-b7db-cbafee49b045"/>
    <x v="683"/>
    <x v="8780"/>
    <x v="1"/>
    <x v="2"/>
    <x v="1"/>
    <n v="3"/>
    <n v="863.99"/>
    <n v="0.08"/>
    <n v="2384.6124"/>
    <n v="416.20691309235332"/>
    <x v="2"/>
    <n v="3"/>
    <x v="10"/>
    <n v="0.17453860136446214"/>
    <n v="3.0864554759507247E-5"/>
    <x v="0"/>
    <s v="Mar-2025"/>
    <n v="202503"/>
  </r>
  <r>
    <s v="e1e342b5-965b-4547-8b13-7c43aa21d8e0"/>
    <x v="659"/>
    <x v="8781"/>
    <x v="1"/>
    <x v="1"/>
    <x v="6"/>
    <n v="8"/>
    <n v="309.54000000000002"/>
    <n v="0.1"/>
    <n v="2228.6880000000001"/>
    <n v="399.4452288291231"/>
    <x v="2"/>
    <n v="3"/>
    <x v="10"/>
    <n v="0.17922886865686138"/>
    <n v="4.0382503069070234E-5"/>
    <x v="0"/>
    <s v="Mar-2025"/>
    <n v="202503"/>
  </r>
  <r>
    <s v="10334dc9-a715-4e6f-8dce-fa7fe034a397"/>
    <x v="667"/>
    <x v="8782"/>
    <x v="2"/>
    <x v="2"/>
    <x v="6"/>
    <n v="5"/>
    <n v="925.99"/>
    <n v="0.13"/>
    <n v="4028.0565000000001"/>
    <n v="838.54045615425946"/>
    <x v="2"/>
    <n v="3"/>
    <x v="10"/>
    <n v="0.20817494892493674"/>
    <n v="2.807805699845571E-5"/>
    <x v="0"/>
    <s v="Mar-2025"/>
    <n v="202503"/>
  </r>
  <r>
    <s v="2b489dfd-d62b-406b-984b-38b928fbaf9c"/>
    <x v="659"/>
    <x v="8783"/>
    <x v="2"/>
    <x v="0"/>
    <x v="5"/>
    <n v="1"/>
    <n v="609.94000000000005"/>
    <n v="0.28999999999999998"/>
    <n v="433.05739999999997"/>
    <n v="86.719067964555435"/>
    <x v="2"/>
    <n v="3"/>
    <x v="10"/>
    <n v="0.20024843811595286"/>
    <n v="4.7545660228874966E-4"/>
    <x v="0"/>
    <s v="Mar-2025"/>
    <n v="202503"/>
  </r>
  <r>
    <s v="73c80db9-f844-41b4-915d-00cbfcb16d4c"/>
    <x v="675"/>
    <x v="8784"/>
    <x v="2"/>
    <x v="1"/>
    <x v="6"/>
    <n v="3"/>
    <n v="565.22"/>
    <n v="0.06"/>
    <n v="1593.9204"/>
    <n v="128.49083374441199"/>
    <x v="2"/>
    <n v="3"/>
    <x v="10"/>
    <n v="8.061308064343238E-2"/>
    <n v="3.5384452071759664E-5"/>
    <x v="0"/>
    <s v="Mar-2025"/>
    <n v="202503"/>
  </r>
  <r>
    <s v="f409c144-17ff-48f0-ae23-3fba43ede79e"/>
    <x v="675"/>
    <x v="8785"/>
    <x v="3"/>
    <x v="2"/>
    <x v="8"/>
    <n v="8"/>
    <n v="754.64"/>
    <n v="0.12"/>
    <n v="5312.6656000000003"/>
    <n v="1179.704017101624"/>
    <x v="2"/>
    <n v="3"/>
    <x v="10"/>
    <n v="0.22205501078434597"/>
    <n v="1.9877027456800593E-5"/>
    <x v="0"/>
    <s v="Mar-2025"/>
    <n v="202503"/>
  </r>
  <r>
    <s v="ebe89b77-f3ed-4d53-885e-113f2700bd1b"/>
    <x v="683"/>
    <x v="8786"/>
    <x v="0"/>
    <x v="2"/>
    <x v="5"/>
    <n v="6"/>
    <n v="14.99"/>
    <n v="0.02"/>
    <n v="88.141199999999998"/>
    <n v="14.088511757780321"/>
    <x v="2"/>
    <n v="3"/>
    <x v="10"/>
    <n v="0.15984025356791512"/>
    <n v="2.2237046920169003E-4"/>
    <x v="0"/>
    <s v="Mar-2025"/>
    <n v="202503"/>
  </r>
  <r>
    <s v="56b4c26d-85f3-4b5a-b600-442d990eb891"/>
    <x v="674"/>
    <x v="8787"/>
    <x v="3"/>
    <x v="1"/>
    <x v="2"/>
    <n v="6"/>
    <n v="325.26"/>
    <n v="0.09"/>
    <n v="1775.9195999999999"/>
    <n v="329.44972410891222"/>
    <x v="2"/>
    <n v="3"/>
    <x v="10"/>
    <n v="0.18550936884131028"/>
    <n v="4.6116952591772732E-5"/>
    <x v="0"/>
    <s v="Mar-2025"/>
    <n v="202503"/>
  </r>
  <r>
    <s v="14358924-86f2-4b2c-8595-9ae1e75a38b7"/>
    <x v="678"/>
    <x v="8788"/>
    <x v="1"/>
    <x v="0"/>
    <x v="3"/>
    <n v="1"/>
    <n v="365.89"/>
    <n v="0.05"/>
    <n v="347.59550000000002"/>
    <n v="55.378681257959357"/>
    <x v="2"/>
    <n v="3"/>
    <x v="10"/>
    <n v="0.15931932737322363"/>
    <n v="1.3665309245948238E-4"/>
    <x v="0"/>
    <s v="Mar-2025"/>
    <n v="202503"/>
  </r>
  <r>
    <s v="54a43e43-5ff6-49bc-9c66-43d523cec3b9"/>
    <x v="674"/>
    <x v="8789"/>
    <x v="1"/>
    <x v="2"/>
    <x v="4"/>
    <n v="7"/>
    <n v="821.96"/>
    <n v="0.28000000000000003"/>
    <n v="4142.6783999999998"/>
    <n v="250.05272229700421"/>
    <x v="2"/>
    <n v="3"/>
    <x v="10"/>
    <n v="6.0360157886502661E-2"/>
    <n v="4.8664168572679938E-5"/>
    <x v="0"/>
    <s v="Mar-2025"/>
    <n v="202503"/>
  </r>
  <r>
    <s v="569ac469-3c75-4c19-94c9-647c1a8ff8e9"/>
    <x v="666"/>
    <x v="8790"/>
    <x v="0"/>
    <x v="1"/>
    <x v="5"/>
    <n v="5"/>
    <n v="758.6"/>
    <n v="0.06"/>
    <n v="3565.42"/>
    <n v="537.69736455748091"/>
    <x v="2"/>
    <n v="3"/>
    <x v="10"/>
    <n v="0.15080898310927771"/>
    <n v="1.5818613234906407E-5"/>
    <x v="0"/>
    <s v="Mar-2025"/>
    <n v="202503"/>
  </r>
  <r>
    <s v="a7257b7d-f6d9-4455-9fd7-c12b18be83f5"/>
    <x v="674"/>
    <x v="8791"/>
    <x v="2"/>
    <x v="2"/>
    <x v="2"/>
    <n v="5"/>
    <n v="558.72"/>
    <n v="0.05"/>
    <n v="2653.92"/>
    <n v="247.21747340204459"/>
    <x v="2"/>
    <n v="3"/>
    <x v="10"/>
    <n v="9.3151818216843235E-2"/>
    <n v="1.7898052691867122E-5"/>
    <x v="0"/>
    <s v="Mar-2025"/>
    <n v="202503"/>
  </r>
  <r>
    <s v="eed21881-4271-479c-9f66-64c97cc2de6b"/>
    <x v="659"/>
    <x v="8792"/>
    <x v="2"/>
    <x v="1"/>
    <x v="6"/>
    <n v="9"/>
    <n v="528.79"/>
    <n v="0.03"/>
    <n v="4616.3366999999998"/>
    <n v="620.67035641951861"/>
    <x v="2"/>
    <n v="3"/>
    <x v="10"/>
    <n v="0.13445084203228042"/>
    <n v="6.3036996413194908E-6"/>
    <x v="0"/>
    <s v="Mar-2025"/>
    <n v="202503"/>
  </r>
  <r>
    <s v="80da098e-8ed4-43b5-a21b-5a320c387ad6"/>
    <x v="678"/>
    <x v="8793"/>
    <x v="0"/>
    <x v="1"/>
    <x v="3"/>
    <n v="1"/>
    <n v="874.48"/>
    <n v="0.18"/>
    <n v="717.07360000000006"/>
    <n v="190.96386449326209"/>
    <x v="2"/>
    <n v="3"/>
    <x v="10"/>
    <n v="0.26630999174040443"/>
    <n v="2.0583661147196048E-4"/>
    <x v="0"/>
    <s v="Mar-2025"/>
    <n v="202503"/>
  </r>
  <r>
    <s v="d2582137-d31f-47ba-8e84-c12b0c69276b"/>
    <x v="660"/>
    <x v="8794"/>
    <x v="1"/>
    <x v="0"/>
    <x v="5"/>
    <n v="9"/>
    <n v="678.82"/>
    <n v="0.08"/>
    <n v="5620.6296000000002"/>
    <n v="735.35643637050168"/>
    <x v="2"/>
    <n v="3"/>
    <x v="10"/>
    <n v="0.13083168411782581"/>
    <n v="1.3094618439186955E-5"/>
    <x v="0"/>
    <s v="Mar-2025"/>
    <n v="202503"/>
  </r>
  <r>
    <s v="f4d93d1a-ffb2-4940-9fc8-327cc380055b"/>
    <x v="664"/>
    <x v="8795"/>
    <x v="0"/>
    <x v="2"/>
    <x v="3"/>
    <n v="3"/>
    <n v="130.30000000000001"/>
    <n v="0.16"/>
    <n v="328.35599999999999"/>
    <n v="17.57307899019316"/>
    <x v="2"/>
    <n v="3"/>
    <x v="10"/>
    <n v="5.3518373321008783E-2"/>
    <n v="4.0931184446149908E-4"/>
    <x v="0"/>
    <s v="Mar-2025"/>
    <n v="202503"/>
  </r>
  <r>
    <s v="9d3d68ab-440b-42a5-b087-a605919cf006"/>
    <x v="687"/>
    <x v="4641"/>
    <x v="0"/>
    <x v="0"/>
    <x v="3"/>
    <n v="1"/>
    <n v="476.43"/>
    <n v="0.02"/>
    <n v="466.90140000000002"/>
    <n v="139.87319954772559"/>
    <x v="2"/>
    <n v="3"/>
    <x v="10"/>
    <n v="0.29957759721372773"/>
    <n v="4.1978884621035621E-5"/>
    <x v="0"/>
    <s v="Mar-2025"/>
    <n v="202503"/>
  </r>
  <r>
    <s v="7aadba0a-c635-4ce7-8255-e171136364fa"/>
    <x v="688"/>
    <x v="8796"/>
    <x v="0"/>
    <x v="2"/>
    <x v="9"/>
    <n v="7"/>
    <n v="531.42999999999995"/>
    <n v="0.06"/>
    <n v="3496.8094000000001"/>
    <n v="493.7447823798941"/>
    <x v="2"/>
    <n v="3"/>
    <x v="10"/>
    <n v="0.14119865451628394"/>
    <n v="1.6128988900567471E-5"/>
    <x v="0"/>
    <s v="Mar-2025"/>
    <n v="202503"/>
  </r>
  <r>
    <s v="8b63242a-ac9b-4f57-8afa-6f88467bdf06"/>
    <x v="663"/>
    <x v="8797"/>
    <x v="0"/>
    <x v="0"/>
    <x v="9"/>
    <n v="1"/>
    <n v="781.8"/>
    <n v="0.24"/>
    <n v="594.16800000000001"/>
    <n v="157.61841785041889"/>
    <x v="2"/>
    <n v="3"/>
    <x v="10"/>
    <n v="0.26527584429053547"/>
    <n v="3.0698388334612431E-4"/>
    <x v="0"/>
    <s v="Mar-2025"/>
    <n v="202503"/>
  </r>
  <r>
    <s v="def477ed-b30e-420f-923a-e5dc1476834c"/>
    <x v="685"/>
    <x v="8798"/>
    <x v="0"/>
    <x v="1"/>
    <x v="9"/>
    <n v="8"/>
    <n v="465.54"/>
    <n v="0.22"/>
    <n v="2904.9695999999999"/>
    <n v="652.28014837131127"/>
    <x v="2"/>
    <n v="3"/>
    <x v="10"/>
    <n v="0.22453940597908884"/>
    <n v="5.9071186149417879E-5"/>
    <x v="0"/>
    <s v="Mar-2025"/>
    <n v="202503"/>
  </r>
  <r>
    <s v="5453ae09-dce9-4041-a1ca-b4d60e52d5ff"/>
    <x v="663"/>
    <x v="8799"/>
    <x v="2"/>
    <x v="0"/>
    <x v="0"/>
    <n v="4"/>
    <n v="453.13"/>
    <n v="0.15"/>
    <n v="1540.6420000000001"/>
    <n v="450.34466309985618"/>
    <x v="2"/>
    <n v="3"/>
    <x v="10"/>
    <n v="0.29230974041980951"/>
    <n v="8.2757707501158605E-5"/>
    <x v="0"/>
    <s v="Mar-2025"/>
    <n v="202503"/>
  </r>
  <r>
    <s v="3dfb560b-ae08-4cea-a2bd-cdaf99e8f2a4"/>
    <x v="684"/>
    <x v="8800"/>
    <x v="3"/>
    <x v="0"/>
    <x v="4"/>
    <n v="6"/>
    <n v="491.38"/>
    <n v="0.01"/>
    <n v="2918.7972"/>
    <n v="845.60065574041153"/>
    <x v="2"/>
    <n v="3"/>
    <x v="10"/>
    <n v="0.28970860179679886"/>
    <n v="3.391808105064648E-6"/>
    <x v="0"/>
    <s v="Mar-2025"/>
    <n v="202503"/>
  </r>
  <r>
    <s v="ecc303cf-d02c-4f72-ae20-228b0230e342"/>
    <x v="674"/>
    <x v="5430"/>
    <x v="3"/>
    <x v="2"/>
    <x v="6"/>
    <n v="6"/>
    <n v="385.77"/>
    <n v="0.25"/>
    <n v="1735.9649999999999"/>
    <n v="499.67707900728891"/>
    <x v="2"/>
    <n v="3"/>
    <x v="10"/>
    <n v="0.28783822197295966"/>
    <n v="1.080090900450182E-4"/>
    <x v="0"/>
    <s v="Mar-2025"/>
    <n v="202503"/>
  </r>
  <r>
    <s v="47d83ccd-acd5-4ac0-a4a8-6c42f51c0092"/>
    <x v="677"/>
    <x v="8801"/>
    <x v="1"/>
    <x v="0"/>
    <x v="1"/>
    <n v="5"/>
    <n v="138.47"/>
    <n v="0.08"/>
    <n v="636.9620000000001"/>
    <n v="100.0005320754686"/>
    <x v="2"/>
    <n v="3"/>
    <x v="10"/>
    <n v="0.15699607209765823"/>
    <n v="1.1554849425868419E-4"/>
    <x v="0"/>
    <s v="Mar-2025"/>
    <n v="202503"/>
  </r>
  <r>
    <s v="51f4c482-2528-4445-81c1-17555882f678"/>
    <x v="663"/>
    <x v="8802"/>
    <x v="2"/>
    <x v="2"/>
    <x v="0"/>
    <n v="5"/>
    <n v="419.37"/>
    <n v="0.25"/>
    <n v="1572.6375"/>
    <n v="327.29072874298538"/>
    <x v="2"/>
    <n v="3"/>
    <x v="10"/>
    <n v="0.20811581101365406"/>
    <n v="1.1922645873572264E-4"/>
    <x v="0"/>
    <s v="Mar-2025"/>
    <n v="202503"/>
  </r>
  <r>
    <s v="0067363b-38b4-4d87-b42d-ad6539d49f5d"/>
    <x v="666"/>
    <x v="2937"/>
    <x v="2"/>
    <x v="1"/>
    <x v="2"/>
    <n v="6"/>
    <n v="255.81"/>
    <n v="0.04"/>
    <n v="1473.4656"/>
    <n v="240.53280203418331"/>
    <x v="2"/>
    <n v="3"/>
    <x v="10"/>
    <n v="0.16324290301326566"/>
    <n v="2.6061008821651485E-5"/>
    <x v="0"/>
    <s v="Mar-2025"/>
    <n v="202503"/>
  </r>
  <r>
    <s v="10bb46c1-64ba-408d-a79a-201f0f0db12b"/>
    <x v="662"/>
    <x v="8803"/>
    <x v="1"/>
    <x v="2"/>
    <x v="9"/>
    <n v="9"/>
    <n v="532.6"/>
    <n v="0.11"/>
    <n v="4266.1260000000002"/>
    <n v="666.99773421524208"/>
    <x v="2"/>
    <n v="3"/>
    <x v="10"/>
    <n v="0.15634740610456466"/>
    <n v="2.2948220469812658E-5"/>
    <x v="0"/>
    <s v="Mar-2025"/>
    <n v="202503"/>
  </r>
  <r>
    <s v="166b3f13-38a4-479e-97a2-14d2031a12c7"/>
    <x v="674"/>
    <x v="8804"/>
    <x v="0"/>
    <x v="2"/>
    <x v="9"/>
    <n v="7"/>
    <n v="975.19"/>
    <n v="0.15"/>
    <n v="5802.3805000000002"/>
    <n v="1224.524548515622"/>
    <x v="2"/>
    <n v="3"/>
    <x v="10"/>
    <n v="0.21103830548782898"/>
    <n v="2.1973739915884525E-5"/>
    <x v="0"/>
    <s v="Mar-2025"/>
    <n v="202503"/>
  </r>
  <r>
    <s v="1ae184f7-86ea-43bf-bce7-0d99db74d362"/>
    <x v="679"/>
    <x v="8805"/>
    <x v="0"/>
    <x v="1"/>
    <x v="6"/>
    <n v="3"/>
    <n v="91.91"/>
    <n v="0.24"/>
    <n v="209.5548"/>
    <n v="27.739238432407689"/>
    <x v="2"/>
    <n v="3"/>
    <x v="10"/>
    <n v="0.13237224073324824"/>
    <n v="8.7041671200087031E-4"/>
    <x v="0"/>
    <s v="Mar-2025"/>
    <n v="202503"/>
  </r>
  <r>
    <s v="d64f9806-487f-4679-9a44-3b9d5669565f"/>
    <x v="664"/>
    <x v="8806"/>
    <x v="3"/>
    <x v="0"/>
    <x v="2"/>
    <n v="1"/>
    <n v="360.81"/>
    <n v="0.15"/>
    <n v="306.68849999999998"/>
    <n v="80.574642438561582"/>
    <x v="2"/>
    <n v="3"/>
    <x v="10"/>
    <n v="0.26272469440021906"/>
    <n v="4.1573127130622761E-4"/>
    <x v="0"/>
    <s v="Mar-2025"/>
    <n v="202503"/>
  </r>
  <r>
    <s v="bd8d36fa-a772-4679-961f-bab3df6a011b"/>
    <x v="686"/>
    <x v="5514"/>
    <x v="3"/>
    <x v="0"/>
    <x v="6"/>
    <n v="7"/>
    <n v="185.87"/>
    <n v="0.09"/>
    <n v="1183.9919"/>
    <n v="295.40463692717537"/>
    <x v="2"/>
    <n v="3"/>
    <x v="10"/>
    <n v="0.24949886644256214"/>
    <n v="6.9172770523176711E-5"/>
    <x v="0"/>
    <s v="Mar-2025"/>
    <n v="202503"/>
  </r>
  <r>
    <s v="bc797fbb-fce1-41cc-8266-12628055e0be"/>
    <x v="688"/>
    <x v="8807"/>
    <x v="1"/>
    <x v="0"/>
    <x v="3"/>
    <n v="6"/>
    <n v="385.41"/>
    <n v="0.1"/>
    <n v="2081.2139999999999"/>
    <n v="429.29428542155853"/>
    <x v="2"/>
    <n v="3"/>
    <x v="10"/>
    <n v="0.20627109245928507"/>
    <n v="4.3243991247416172E-5"/>
    <x v="0"/>
    <s v="Mar-2025"/>
    <n v="202503"/>
  </r>
  <r>
    <s v="b2106057-b4c8-49d6-8124-01668db7ad50"/>
    <x v="662"/>
    <x v="8808"/>
    <x v="1"/>
    <x v="1"/>
    <x v="9"/>
    <n v="7"/>
    <n v="190.47"/>
    <n v="0.27"/>
    <n v="973.30169999999998"/>
    <n v="177.33633163005479"/>
    <x v="2"/>
    <n v="3"/>
    <x v="10"/>
    <n v="0.18220078278919558"/>
    <n v="2.025065814638976E-4"/>
    <x v="0"/>
    <s v="Mar-2025"/>
    <n v="202503"/>
  </r>
  <r>
    <s v="43edbcf0-6487-4351-9dc4-93193e8ea6b4"/>
    <x v="660"/>
    <x v="8809"/>
    <x v="3"/>
    <x v="1"/>
    <x v="9"/>
    <n v="9"/>
    <n v="393.25"/>
    <n v="0.19"/>
    <n v="2866.7925"/>
    <n v="299.98123298020778"/>
    <x v="2"/>
    <n v="3"/>
    <x v="10"/>
    <n v="0.10464002294557691"/>
    <n v="5.3683690047326409E-5"/>
    <x v="0"/>
    <s v="Mar-2025"/>
    <n v="202503"/>
  </r>
  <r>
    <s v="7f745e92-972c-4bfb-8b78-e28b070f5381"/>
    <x v="670"/>
    <x v="8810"/>
    <x v="1"/>
    <x v="0"/>
    <x v="6"/>
    <n v="8"/>
    <n v="374.19"/>
    <n v="0.15"/>
    <n v="2544.4920000000002"/>
    <n v="173.7950587792823"/>
    <x v="2"/>
    <n v="3"/>
    <x v="10"/>
    <n v="6.8302458321457593E-2"/>
    <n v="5.0108233784975545E-5"/>
    <x v="0"/>
    <s v="Mar-2025"/>
    <n v="202503"/>
  </r>
  <r>
    <s v="a4b453d2-d72c-4e9f-b04f-cac10be51d14"/>
    <x v="688"/>
    <x v="8811"/>
    <x v="2"/>
    <x v="0"/>
    <x v="8"/>
    <n v="1"/>
    <n v="802.5"/>
    <n v="0.21"/>
    <n v="633.97500000000002"/>
    <n v="123.587595809101"/>
    <x v="2"/>
    <n v="3"/>
    <x v="10"/>
    <n v="0.19494080335833588"/>
    <n v="2.6168224299065419E-4"/>
    <x v="0"/>
    <s v="Mar-2025"/>
    <n v="202503"/>
  </r>
  <r>
    <s v="5a401bdf-1951-4ede-af2f-cb0a7f8eb4ff"/>
    <x v="665"/>
    <x v="8812"/>
    <x v="2"/>
    <x v="1"/>
    <x v="8"/>
    <n v="5"/>
    <n v="257.43"/>
    <n v="0.18"/>
    <n v="1055.463"/>
    <n v="229.7451371995609"/>
    <x v="2"/>
    <n v="3"/>
    <x v="10"/>
    <n v="0.21767237430356243"/>
    <n v="1.3984384104416734E-4"/>
    <x v="0"/>
    <s v="Mar-2025"/>
    <n v="202503"/>
  </r>
  <r>
    <s v="f101bcbf-d839-41f2-abe5-8cf41dc6eb9b"/>
    <x v="678"/>
    <x v="8813"/>
    <x v="1"/>
    <x v="2"/>
    <x v="8"/>
    <n v="1"/>
    <n v="620.09"/>
    <n v="0.25"/>
    <n v="465.0675"/>
    <n v="113.4592742390148"/>
    <x v="2"/>
    <n v="3"/>
    <x v="10"/>
    <n v="0.24396302523615346"/>
    <n v="4.0316728216871744E-4"/>
    <x v="0"/>
    <s v="Mar-2025"/>
    <n v="202503"/>
  </r>
  <r>
    <s v="48424908-b086-4711-8e5d-f95ee40227ae"/>
    <x v="667"/>
    <x v="8814"/>
    <x v="2"/>
    <x v="2"/>
    <x v="9"/>
    <n v="5"/>
    <n v="954.2"/>
    <n v="0.01"/>
    <n v="4723.29"/>
    <n v="748.66403745822663"/>
    <x v="2"/>
    <n v="3"/>
    <x v="10"/>
    <n v="0.1585047789693681"/>
    <n v="2.0959966464053657E-6"/>
    <x v="0"/>
    <s v="Mar-2025"/>
    <n v="202503"/>
  </r>
  <r>
    <s v="016ff8fc-a1e0-490c-b5e1-08c7075fff55"/>
    <x v="681"/>
    <x v="8815"/>
    <x v="0"/>
    <x v="0"/>
    <x v="8"/>
    <n v="6"/>
    <n v="579.16"/>
    <n v="0.09"/>
    <n v="3162.2136"/>
    <n v="351.5622682815312"/>
    <x v="2"/>
    <n v="3"/>
    <x v="10"/>
    <n v="0.1111760028739144"/>
    <n v="2.5899578700186476E-5"/>
    <x v="0"/>
    <s v="Mar-2025"/>
    <n v="202503"/>
  </r>
  <r>
    <s v="65adace6-9662-44b1-83a4-9460bb4f10fa"/>
    <x v="668"/>
    <x v="477"/>
    <x v="3"/>
    <x v="0"/>
    <x v="3"/>
    <n v="3"/>
    <n v="133.47"/>
    <n v="0.26"/>
    <n v="296.30340000000001"/>
    <n v="36.755986750021847"/>
    <x v="2"/>
    <n v="3"/>
    <x v="10"/>
    <n v="0.12404848121898651"/>
    <n v="6.4933443220698786E-4"/>
    <x v="0"/>
    <s v="Mar-2025"/>
    <n v="202503"/>
  </r>
  <r>
    <s v="2332f2ff-2b1b-47c9-a29e-2b1f57b27548"/>
    <x v="676"/>
    <x v="8816"/>
    <x v="0"/>
    <x v="2"/>
    <x v="1"/>
    <n v="8"/>
    <n v="281.32"/>
    <n v="0.22"/>
    <n v="1755.4367999999999"/>
    <n v="470.72729565147768"/>
    <x v="2"/>
    <n v="3"/>
    <x v="10"/>
    <n v="0.26815394074652971"/>
    <n v="9.7753448030712354E-5"/>
    <x v="0"/>
    <s v="Mar-2025"/>
    <n v="202503"/>
  </r>
  <r>
    <s v="4f715447-6425-4920-904b-a6ec0d755773"/>
    <x v="662"/>
    <x v="8817"/>
    <x v="0"/>
    <x v="2"/>
    <x v="5"/>
    <n v="5"/>
    <n v="616.29"/>
    <n v="0.26"/>
    <n v="2280.2730000000001"/>
    <n v="455.76183727897859"/>
    <x v="2"/>
    <n v="3"/>
    <x v="10"/>
    <n v="0.19987161067073045"/>
    <n v="8.4375862013013356E-5"/>
    <x v="0"/>
    <s v="Mar-2025"/>
    <n v="202503"/>
  </r>
  <r>
    <s v="e47841aa-4c25-4a71-aefc-ce5372f385c7"/>
    <x v="680"/>
    <x v="6468"/>
    <x v="3"/>
    <x v="1"/>
    <x v="5"/>
    <n v="2"/>
    <n v="731.66"/>
    <n v="0.01"/>
    <n v="1448.6867999999999"/>
    <n v="179.31937725060999"/>
    <x v="2"/>
    <n v="3"/>
    <x v="10"/>
    <n v="0.12378063861050573"/>
    <n v="6.833775250799552E-6"/>
    <x v="0"/>
    <s v="Mar-2025"/>
    <n v="202503"/>
  </r>
  <r>
    <s v="4023c3de-aa43-47dd-907c-bfd7246225da"/>
    <x v="663"/>
    <x v="8818"/>
    <x v="3"/>
    <x v="2"/>
    <x v="1"/>
    <n v="9"/>
    <n v="565.89"/>
    <n v="0.28000000000000003"/>
    <n v="3666.9672"/>
    <n v="644.28458199157694"/>
    <x v="2"/>
    <n v="3"/>
    <x v="10"/>
    <n v="0.17569957593064289"/>
    <n v="5.4977312041405775E-5"/>
    <x v="0"/>
    <s v="Mar-2025"/>
    <n v="202503"/>
  </r>
  <r>
    <s v="84c4c859-2dc7-4b14-9d6c-d283127685de"/>
    <x v="664"/>
    <x v="6816"/>
    <x v="3"/>
    <x v="1"/>
    <x v="3"/>
    <n v="8"/>
    <n v="190.87"/>
    <n v="0.12"/>
    <n v="1343.7248"/>
    <n v="294.7927915355624"/>
    <x v="2"/>
    <n v="3"/>
    <x v="10"/>
    <n v="0.21938479630320315"/>
    <n v="7.8587520301776068E-5"/>
    <x v="0"/>
    <s v="Mar-2025"/>
    <n v="202503"/>
  </r>
  <r>
    <s v="5f11c612-aa8f-4ffa-ae30-d0d3cfc481c7"/>
    <x v="681"/>
    <x v="8819"/>
    <x v="0"/>
    <x v="0"/>
    <x v="8"/>
    <n v="8"/>
    <n v="493.88"/>
    <n v="0.28999999999999998"/>
    <n v="2805.2384000000002"/>
    <n v="696.06333257889605"/>
    <x v="2"/>
    <n v="3"/>
    <x v="10"/>
    <n v="0.24812983188127469"/>
    <n v="7.3398396371588239E-5"/>
    <x v="0"/>
    <s v="Mar-2025"/>
    <n v="202503"/>
  </r>
  <r>
    <s v="2ffebf89-a137-43f6-9a4b-40e0c94eb5c8"/>
    <x v="674"/>
    <x v="8820"/>
    <x v="1"/>
    <x v="2"/>
    <x v="0"/>
    <n v="5"/>
    <n v="789.48"/>
    <n v="0.02"/>
    <n v="3868.4520000000002"/>
    <n v="747.20253085519516"/>
    <x v="2"/>
    <n v="3"/>
    <x v="10"/>
    <n v="0.19315285050847086"/>
    <n v="5.0666261336575971E-6"/>
    <x v="0"/>
    <s v="Mar-2025"/>
    <n v="202503"/>
  </r>
  <r>
    <s v="dfbc0aaf-e564-4d72-af20-6ef5460b619a"/>
    <x v="676"/>
    <x v="8821"/>
    <x v="0"/>
    <x v="1"/>
    <x v="5"/>
    <n v="5"/>
    <n v="503.86"/>
    <n v="0.21"/>
    <n v="1990.2470000000001"/>
    <n v="476.48082737330469"/>
    <x v="2"/>
    <n v="3"/>
    <x v="10"/>
    <n v="0.23940788624392081"/>
    <n v="8.3356487913309249E-5"/>
    <x v="0"/>
    <s v="Mar-2025"/>
    <n v="202503"/>
  </r>
  <r>
    <s v="54572235-84e9-4d7d-bc11-de9990ebbc22"/>
    <x v="665"/>
    <x v="8822"/>
    <x v="3"/>
    <x v="2"/>
    <x v="0"/>
    <n v="9"/>
    <n v="371.55"/>
    <n v="0.16"/>
    <n v="2808.9180000000001"/>
    <n v="784.09525923555452"/>
    <x v="2"/>
    <n v="3"/>
    <x v="10"/>
    <n v="0.27914494450729943"/>
    <n v="4.7847605376874651E-5"/>
    <x v="0"/>
    <s v="Mar-2025"/>
    <n v="202503"/>
  </r>
  <r>
    <s v="a224683f-c7b7-4a97-ba80-c1dad050575f"/>
    <x v="668"/>
    <x v="8823"/>
    <x v="3"/>
    <x v="2"/>
    <x v="5"/>
    <n v="8"/>
    <n v="933.54"/>
    <n v="0.02"/>
    <n v="7318.9535999999998"/>
    <n v="1940.607458521953"/>
    <x v="2"/>
    <n v="3"/>
    <x v="10"/>
    <n v="0.26514821169544689"/>
    <n v="2.6779784476294538E-6"/>
    <x v="0"/>
    <s v="Mar-2025"/>
    <n v="202503"/>
  </r>
  <r>
    <s v="42a8b78c-1514-4eeb-8828-9a313127203b"/>
    <x v="668"/>
    <x v="8824"/>
    <x v="0"/>
    <x v="1"/>
    <x v="9"/>
    <n v="4"/>
    <n v="758.95"/>
    <n v="0.14000000000000001"/>
    <n v="2610.788"/>
    <n v="761.81907436148106"/>
    <x v="2"/>
    <n v="3"/>
    <x v="10"/>
    <n v="0.29179660484171105"/>
    <n v="4.6116344950260227E-5"/>
    <x v="0"/>
    <s v="Mar-2025"/>
    <n v="202503"/>
  </r>
  <r>
    <s v="9d24a267-cf98-45c7-aac1-e16754630acd"/>
    <x v="669"/>
    <x v="8825"/>
    <x v="1"/>
    <x v="1"/>
    <x v="7"/>
    <n v="1"/>
    <n v="995.31"/>
    <n v="0.03"/>
    <n v="965.45069999999987"/>
    <n v="116.8216551604735"/>
    <x v="2"/>
    <n v="3"/>
    <x v="10"/>
    <n v="0.12100219634257194"/>
    <n v="3.014136299243452E-5"/>
    <x v="0"/>
    <s v="Mar-2025"/>
    <n v="202503"/>
  </r>
  <r>
    <s v="380f3ea0-d822-4db9-b077-f3edd8df49fe"/>
    <x v="689"/>
    <x v="8826"/>
    <x v="2"/>
    <x v="2"/>
    <x v="6"/>
    <n v="3"/>
    <n v="306.89999999999998"/>
    <n v="0.15"/>
    <n v="782.59499999999991"/>
    <n v="131.0258766488862"/>
    <x v="2"/>
    <n v="3"/>
    <x v="10"/>
    <n v="0.16742488343125911"/>
    <n v="1.6291951775822744E-4"/>
    <x v="0"/>
    <s v="Mar-2025"/>
    <n v="202503"/>
  </r>
  <r>
    <s v="a4642d71-8098-45a1-a365-b3fa48f4c53d"/>
    <x v="672"/>
    <x v="8827"/>
    <x v="3"/>
    <x v="1"/>
    <x v="5"/>
    <n v="5"/>
    <n v="408.24"/>
    <n v="0.14000000000000001"/>
    <n v="1755.432"/>
    <n v="92.193537024528624"/>
    <x v="2"/>
    <n v="3"/>
    <x v="10"/>
    <n v="5.2519002174125015E-2"/>
    <n v="6.8587105624142664E-5"/>
    <x v="0"/>
    <s v="Mar-2025"/>
    <n v="202503"/>
  </r>
  <r>
    <s v="bc4f44a6-8581-4d7c-bfd1-8c720c3120f8"/>
    <x v="685"/>
    <x v="8828"/>
    <x v="3"/>
    <x v="0"/>
    <x v="8"/>
    <n v="6"/>
    <n v="214.29"/>
    <n v="0.14000000000000001"/>
    <n v="1105.7364"/>
    <n v="149.026382241627"/>
    <x v="2"/>
    <n v="3"/>
    <x v="10"/>
    <n v="0.13477568635854531"/>
    <n v="1.0888671115466581E-4"/>
    <x v="0"/>
    <s v="Mar-2025"/>
    <n v="202503"/>
  </r>
  <r>
    <s v="c3fd2c4a-86c4-4676-8bbf-ea5a96a51366"/>
    <x v="687"/>
    <x v="8829"/>
    <x v="1"/>
    <x v="0"/>
    <x v="4"/>
    <n v="3"/>
    <n v="605.99"/>
    <n v="0.24"/>
    <n v="1381.6572000000001"/>
    <n v="130.72280125922799"/>
    <x v="2"/>
    <n v="3"/>
    <x v="10"/>
    <n v="9.4613049647356798E-2"/>
    <n v="1.3201537979174574E-4"/>
    <x v="0"/>
    <s v="Mar-2025"/>
    <n v="202503"/>
  </r>
  <r>
    <s v="5b6b44aa-840b-4d38-be0b-52bfe0349734"/>
    <x v="677"/>
    <x v="8830"/>
    <x v="0"/>
    <x v="2"/>
    <x v="4"/>
    <n v="7"/>
    <n v="224.68"/>
    <n v="0.24"/>
    <n v="1195.2976000000001"/>
    <n v="295.27708039696381"/>
    <x v="2"/>
    <n v="3"/>
    <x v="10"/>
    <n v="0.24703227078926937"/>
    <n v="1.5259798062005646E-4"/>
    <x v="0"/>
    <s v="Mar-2025"/>
    <n v="202503"/>
  </r>
  <r>
    <s v="bc400a84-a6cb-451c-a6ca-7f8f63816e76"/>
    <x v="676"/>
    <x v="8831"/>
    <x v="1"/>
    <x v="2"/>
    <x v="5"/>
    <n v="4"/>
    <n v="756.05"/>
    <n v="0.3"/>
    <n v="2116.94"/>
    <n v="163.29240981993391"/>
    <x v="2"/>
    <n v="3"/>
    <x v="10"/>
    <n v="7.7136059510394206E-2"/>
    <n v="9.9199788373784803E-5"/>
    <x v="0"/>
    <s v="Mar-2025"/>
    <n v="202503"/>
  </r>
  <r>
    <s v="5aa8c11a-9f03-44db-bed6-a9eb75bdc48d"/>
    <x v="661"/>
    <x v="8832"/>
    <x v="3"/>
    <x v="0"/>
    <x v="3"/>
    <n v="3"/>
    <n v="420.37"/>
    <n v="0.15"/>
    <n v="1071.9435000000001"/>
    <n v="108.44293988992681"/>
    <x v="2"/>
    <n v="3"/>
    <x v="10"/>
    <n v="0.10116479076548979"/>
    <n v="1.1894283607298331E-4"/>
    <x v="0"/>
    <s v="Mar-2025"/>
    <n v="202503"/>
  </r>
  <r>
    <s v="70e03756-736b-45a8-b64b-52100920610d"/>
    <x v="680"/>
    <x v="8833"/>
    <x v="1"/>
    <x v="1"/>
    <x v="0"/>
    <n v="6"/>
    <n v="701.2"/>
    <n v="0.27"/>
    <n v="3071.2559999999999"/>
    <n v="648.56488302641742"/>
    <x v="2"/>
    <n v="3"/>
    <x v="10"/>
    <n v="0.21117252453928212"/>
    <n v="6.4175698802053618E-5"/>
    <x v="0"/>
    <s v="Mar-2025"/>
    <n v="202503"/>
  </r>
  <r>
    <s v="783a318a-0d0c-41e1-80e2-93dc86866b3f"/>
    <x v="669"/>
    <x v="8834"/>
    <x v="0"/>
    <x v="2"/>
    <x v="0"/>
    <n v="7"/>
    <n v="412.32"/>
    <n v="0.02"/>
    <n v="2828.5151999999998"/>
    <n v="628.07959805160442"/>
    <x v="2"/>
    <n v="3"/>
    <x v="10"/>
    <n v="0.22205275688516876"/>
    <n v="6.9294306779754985E-6"/>
    <x v="0"/>
    <s v="Mar-2025"/>
    <n v="202503"/>
  </r>
  <r>
    <s v="8ab0d524-cd42-412b-8e23-1fbfbfe27c85"/>
    <x v="682"/>
    <x v="8835"/>
    <x v="0"/>
    <x v="1"/>
    <x v="7"/>
    <n v="3"/>
    <n v="299.75"/>
    <n v="0.14000000000000001"/>
    <n v="773.35500000000002"/>
    <n v="184.01515665065"/>
    <x v="2"/>
    <n v="3"/>
    <x v="10"/>
    <n v="0.23794396706641838"/>
    <n v="1.5568529329997222E-4"/>
    <x v="0"/>
    <s v="Mar-2025"/>
    <n v="202503"/>
  </r>
  <r>
    <s v="0b282229-0590-409d-a383-7e3d73f57150"/>
    <x v="674"/>
    <x v="3255"/>
    <x v="1"/>
    <x v="2"/>
    <x v="2"/>
    <n v="2"/>
    <n v="730.3"/>
    <n v="0"/>
    <n v="1460.6"/>
    <n v="241.44885425961581"/>
    <x v="2"/>
    <n v="3"/>
    <x v="10"/>
    <n v="0.16530799278352445"/>
    <n v="0"/>
    <x v="1"/>
    <s v="Mar-2025"/>
    <n v="202503"/>
  </r>
  <r>
    <s v="cad65c0a-4171-405d-8ffb-864ad374a8ce"/>
    <x v="683"/>
    <x v="8836"/>
    <x v="0"/>
    <x v="1"/>
    <x v="8"/>
    <n v="3"/>
    <n v="38.159999999999997"/>
    <n v="0.01"/>
    <n v="113.3352"/>
    <n v="27.366382145673469"/>
    <x v="2"/>
    <n v="3"/>
    <x v="10"/>
    <n v="0.24146410070016613"/>
    <n v="8.7351502445842078E-5"/>
    <x v="0"/>
    <s v="Mar-2025"/>
    <n v="202503"/>
  </r>
  <r>
    <s v="460f8c61-b14d-47c9-b7d4-c97f6ca38bed"/>
    <x v="663"/>
    <x v="4680"/>
    <x v="2"/>
    <x v="2"/>
    <x v="0"/>
    <n v="1"/>
    <n v="136.16"/>
    <n v="0.17"/>
    <n v="113.0128"/>
    <n v="16.223127592512309"/>
    <x v="2"/>
    <n v="3"/>
    <x v="10"/>
    <n v="0.14355124014724269"/>
    <n v="1.2485311398354878E-3"/>
    <x v="0"/>
    <s v="Mar-2025"/>
    <n v="202503"/>
  </r>
  <r>
    <s v="eb1ed535-f0e0-4296-985c-1aa65001d240"/>
    <x v="666"/>
    <x v="8837"/>
    <x v="2"/>
    <x v="0"/>
    <x v="2"/>
    <n v="9"/>
    <n v="53.4"/>
    <n v="0.24"/>
    <n v="365.25599999999997"/>
    <n v="59.066708909280763"/>
    <x v="2"/>
    <n v="3"/>
    <x v="10"/>
    <n v="0.16171317900125054"/>
    <n v="4.9937578027465666E-4"/>
    <x v="0"/>
    <s v="Mar-2025"/>
    <n v="202503"/>
  </r>
  <r>
    <s v="de6ab967-bbb6-49f7-83b7-11f6dca838fa"/>
    <x v="659"/>
    <x v="420"/>
    <x v="3"/>
    <x v="0"/>
    <x v="9"/>
    <n v="2"/>
    <n v="560.84"/>
    <n v="0.09"/>
    <n v="1020.7288"/>
    <n v="236.54322255224781"/>
    <x v="2"/>
    <n v="3"/>
    <x v="10"/>
    <n v="0.23173953997599345"/>
    <n v="8.0236787675629401E-5"/>
    <x v="0"/>
    <s v="Mar-2025"/>
    <n v="202503"/>
  </r>
  <r>
    <s v="cb295241-050a-4642-9aca-3a90d594ee51"/>
    <x v="660"/>
    <x v="8838"/>
    <x v="0"/>
    <x v="2"/>
    <x v="7"/>
    <n v="4"/>
    <n v="989.21"/>
    <n v="0.09"/>
    <n v="3600.7244000000001"/>
    <n v="317.43471987084229"/>
    <x v="2"/>
    <n v="3"/>
    <x v="10"/>
    <n v="8.815857161154636E-2"/>
    <n v="2.2745423115415331E-5"/>
    <x v="0"/>
    <s v="Mar-2025"/>
    <n v="202503"/>
  </r>
  <r>
    <s v="583fcf88-7a80-4448-8bd3-1232fd8531b2"/>
    <x v="669"/>
    <x v="8839"/>
    <x v="0"/>
    <x v="2"/>
    <x v="1"/>
    <n v="5"/>
    <n v="142.61000000000001"/>
    <n v="0.01"/>
    <n v="705.91950000000008"/>
    <n v="82.408177625082175"/>
    <x v="2"/>
    <n v="3"/>
    <x v="10"/>
    <n v="0.11673877492416936"/>
    <n v="1.4024261973213659E-5"/>
    <x v="0"/>
    <s v="Mar-2025"/>
    <n v="202503"/>
  </r>
  <r>
    <s v="5e18166f-a946-4698-a08f-e67c67b783f5"/>
    <x v="673"/>
    <x v="8840"/>
    <x v="0"/>
    <x v="1"/>
    <x v="7"/>
    <n v="3"/>
    <n v="598.84"/>
    <n v="0.21"/>
    <n v="1419.2508"/>
    <n v="277.47661333119862"/>
    <x v="2"/>
    <n v="3"/>
    <x v="10"/>
    <n v="0.19550921749080474"/>
    <n v="1.1689265914100594E-4"/>
    <x v="0"/>
    <s v="Mar-2025"/>
    <n v="202503"/>
  </r>
  <r>
    <s v="b7c4f880-0896-4a20-b69d-6a493caa7851"/>
    <x v="667"/>
    <x v="8841"/>
    <x v="2"/>
    <x v="1"/>
    <x v="2"/>
    <n v="4"/>
    <n v="379.6"/>
    <n v="0.03"/>
    <n v="1472.848"/>
    <n v="281.89763865892809"/>
    <x v="2"/>
    <n v="3"/>
    <x v="10"/>
    <n v="0.19139628709746564"/>
    <n v="1.9757639620653318E-5"/>
    <x v="0"/>
    <s v="Mar-2025"/>
    <n v="202503"/>
  </r>
  <r>
    <s v="90bd9826-95e6-41ed-843f-dc55b5af4a93"/>
    <x v="687"/>
    <x v="8842"/>
    <x v="3"/>
    <x v="1"/>
    <x v="3"/>
    <n v="3"/>
    <n v="178.23"/>
    <n v="0.21"/>
    <n v="422.40509999999989"/>
    <n v="116.2523314747623"/>
    <x v="2"/>
    <n v="3"/>
    <x v="10"/>
    <n v="0.27521526486011255"/>
    <n v="3.9275093979689171E-4"/>
    <x v="0"/>
    <s v="Mar-2025"/>
    <n v="202503"/>
  </r>
  <r>
    <s v="a101ffc3-2545-4af1-aaa9-d2bc242f5a39"/>
    <x v="660"/>
    <x v="8843"/>
    <x v="1"/>
    <x v="1"/>
    <x v="8"/>
    <n v="3"/>
    <n v="846.67"/>
    <n v="0.27"/>
    <n v="1854.2073"/>
    <n v="211.1787094334191"/>
    <x v="2"/>
    <n v="3"/>
    <x v="10"/>
    <n v="0.11389163953427381"/>
    <n v="1.0629879409923585E-4"/>
    <x v="0"/>
    <s v="Mar-2025"/>
    <n v="202503"/>
  </r>
  <r>
    <s v="79d2f92e-44fa-4609-8622-14a32193ef30"/>
    <x v="669"/>
    <x v="4394"/>
    <x v="0"/>
    <x v="1"/>
    <x v="0"/>
    <n v="6"/>
    <n v="8.07"/>
    <n v="0.1"/>
    <n v="43.578000000000003"/>
    <n v="5.3002521674542429"/>
    <x v="2"/>
    <n v="3"/>
    <x v="10"/>
    <n v="0.1216267879997761"/>
    <n v="2.0652622883106154E-3"/>
    <x v="0"/>
    <s v="Mar-2025"/>
    <n v="202503"/>
  </r>
  <r>
    <s v="69dce537-a5fd-4225-972a-1206bb250464"/>
    <x v="669"/>
    <x v="8844"/>
    <x v="2"/>
    <x v="2"/>
    <x v="4"/>
    <n v="1"/>
    <n v="114.35"/>
    <n v="0.14000000000000001"/>
    <n v="98.340999999999994"/>
    <n v="25.84698835426018"/>
    <x v="2"/>
    <n v="3"/>
    <x v="10"/>
    <n v="0.26283023717737447"/>
    <n v="1.2243113248797553E-3"/>
    <x v="0"/>
    <s v="Mar-2025"/>
    <n v="202503"/>
  </r>
  <r>
    <s v="a1e45003-2e61-4c80-8236-549a947d4726"/>
    <x v="684"/>
    <x v="8845"/>
    <x v="1"/>
    <x v="0"/>
    <x v="6"/>
    <n v="5"/>
    <n v="618.48"/>
    <n v="0.28999999999999998"/>
    <n v="2195.6039999999998"/>
    <n v="570.200774791144"/>
    <x v="2"/>
    <n v="3"/>
    <x v="10"/>
    <n v="0.25970110037654515"/>
    <n v="9.3778295175268392E-5"/>
    <x v="0"/>
    <s v="Mar-2025"/>
    <n v="202503"/>
  </r>
  <r>
    <s v="fffec415-47a3-4657-8322-dcf16d9dcc47"/>
    <x v="687"/>
    <x v="8846"/>
    <x v="3"/>
    <x v="2"/>
    <x v="1"/>
    <n v="1"/>
    <n v="949.11"/>
    <n v="0.06"/>
    <n v="892.16339999999991"/>
    <n v="104.65298053644879"/>
    <x v="2"/>
    <n v="3"/>
    <x v="10"/>
    <n v="0.11730248129036543"/>
    <n v="6.321711919587824E-5"/>
    <x v="0"/>
    <s v="Mar-2025"/>
    <n v="202503"/>
  </r>
  <r>
    <s v="1c96d3d1-a163-4fc2-b521-930e04b20168"/>
    <x v="662"/>
    <x v="8847"/>
    <x v="0"/>
    <x v="0"/>
    <x v="2"/>
    <n v="9"/>
    <n v="238.99"/>
    <n v="0"/>
    <n v="2150.91"/>
    <n v="117.51136505230509"/>
    <x v="2"/>
    <n v="3"/>
    <x v="10"/>
    <n v="5.4633324989100007E-2"/>
    <n v="0"/>
    <x v="1"/>
    <s v="Mar-2025"/>
    <n v="202503"/>
  </r>
  <r>
    <s v="cc0a04a3-5595-40f9-ad9f-f0c1cc80614b"/>
    <x v="674"/>
    <x v="8848"/>
    <x v="2"/>
    <x v="0"/>
    <x v="3"/>
    <n v="2"/>
    <n v="891.18"/>
    <n v="0.04"/>
    <n v="1711.0655999999999"/>
    <n v="323.50037543985331"/>
    <x v="2"/>
    <n v="3"/>
    <x v="10"/>
    <n v="0.18906368957441103"/>
    <n v="2.2442155344599299E-5"/>
    <x v="0"/>
    <s v="Mar-2025"/>
    <n v="202503"/>
  </r>
  <r>
    <s v="3850373a-e657-416a-b961-4a4444eed3e9"/>
    <x v="674"/>
    <x v="8849"/>
    <x v="3"/>
    <x v="0"/>
    <x v="7"/>
    <n v="4"/>
    <n v="593.19000000000005"/>
    <n v="0.13"/>
    <n v="2064.3011999999999"/>
    <n v="530.27815074419846"/>
    <x v="2"/>
    <n v="3"/>
    <x v="10"/>
    <n v="0.25688022210334349"/>
    <n v="5.4788516326977861E-5"/>
    <x v="0"/>
    <s v="Mar-2025"/>
    <n v="202503"/>
  </r>
  <r>
    <s v="64536cc5-15c1-4f9f-9a5c-a7c8d6a63fe2"/>
    <x v="682"/>
    <x v="8850"/>
    <x v="2"/>
    <x v="2"/>
    <x v="6"/>
    <n v="2"/>
    <n v="470.73"/>
    <n v="0.02"/>
    <n v="922.63080000000002"/>
    <n v="238.89422217329559"/>
    <x v="2"/>
    <n v="3"/>
    <x v="10"/>
    <n v="0.25892721354337572"/>
    <n v="2.1243600365389926E-5"/>
    <x v="0"/>
    <s v="Mar-2025"/>
    <n v="202503"/>
  </r>
  <r>
    <s v="0417e5f2-3cc1-459e-bef8-967c29186d58"/>
    <x v="683"/>
    <x v="8851"/>
    <x v="1"/>
    <x v="1"/>
    <x v="5"/>
    <n v="7"/>
    <n v="248.92"/>
    <n v="0.17"/>
    <n v="1446.2252000000001"/>
    <n v="405.87392978977152"/>
    <x v="2"/>
    <n v="3"/>
    <x v="10"/>
    <n v="0.2806436575643762"/>
    <n v="9.7564335070361122E-5"/>
    <x v="0"/>
    <s v="Mar-2025"/>
    <n v="202503"/>
  </r>
  <r>
    <s v="bd1870ae-c4c3-43b5-bf0b-b2f29d9da8de"/>
    <x v="669"/>
    <x v="8852"/>
    <x v="1"/>
    <x v="2"/>
    <x v="6"/>
    <n v="3"/>
    <n v="804.18"/>
    <n v="0.21"/>
    <n v="1905.9066"/>
    <n v="178.64610053047491"/>
    <x v="2"/>
    <n v="3"/>
    <x v="10"/>
    <n v="9.3732872602715636E-2"/>
    <n v="8.7045188888059888E-5"/>
    <x v="0"/>
    <s v="Mar-2025"/>
    <n v="202503"/>
  </r>
  <r>
    <s v="4c6a81c0-b7cc-4bc0-831b-619c23006ae5"/>
    <x v="683"/>
    <x v="8853"/>
    <x v="3"/>
    <x v="0"/>
    <x v="9"/>
    <n v="5"/>
    <n v="282.24"/>
    <n v="0.15"/>
    <n v="1199.52"/>
    <n v="313.1845094162789"/>
    <x v="2"/>
    <n v="3"/>
    <x v="10"/>
    <n v="0.26109152779134898"/>
    <n v="1.0629251700680272E-4"/>
    <x v="0"/>
    <s v="Mar-2025"/>
    <n v="202503"/>
  </r>
  <r>
    <s v="65656d77-8305-4b22-b44b-7190fd5f9c88"/>
    <x v="673"/>
    <x v="8854"/>
    <x v="0"/>
    <x v="0"/>
    <x v="6"/>
    <n v="1"/>
    <n v="677.23"/>
    <n v="0.2"/>
    <n v="541.78399999999999"/>
    <n v="151.1083158375248"/>
    <x v="2"/>
    <n v="3"/>
    <x v="10"/>
    <n v="0.27890878253607487"/>
    <n v="2.9532064438964609E-4"/>
    <x v="0"/>
    <s v="Mar-2025"/>
    <n v="202503"/>
  </r>
  <r>
    <s v="ec03c8bb-4ed8-4a65-8bf6-306ff360d6b7"/>
    <x v="676"/>
    <x v="7236"/>
    <x v="2"/>
    <x v="1"/>
    <x v="0"/>
    <n v="1"/>
    <n v="920.83"/>
    <n v="0.27"/>
    <n v="672.20590000000004"/>
    <n v="166.87684781027511"/>
    <x v="2"/>
    <n v="3"/>
    <x v="10"/>
    <n v="0.24825257828036781"/>
    <n v="2.9321373109042931E-4"/>
    <x v="0"/>
    <s v="Mar-2025"/>
    <n v="202503"/>
  </r>
  <r>
    <s v="9787ef34-06ba-4c82-8b3e-f00eab58cec2"/>
    <x v="685"/>
    <x v="8855"/>
    <x v="3"/>
    <x v="2"/>
    <x v="0"/>
    <n v="7"/>
    <n v="369.69"/>
    <n v="0.01"/>
    <n v="2561.9517000000001"/>
    <n v="667.90741912324108"/>
    <x v="2"/>
    <n v="3"/>
    <x v="10"/>
    <n v="0.26070258042852296"/>
    <n v="3.8642414687208973E-6"/>
    <x v="0"/>
    <s v="Mar-2025"/>
    <n v="202503"/>
  </r>
  <r>
    <s v="b09fe6f4-0aad-48cd-808f-fc3b8ecf4702"/>
    <x v="678"/>
    <x v="8856"/>
    <x v="3"/>
    <x v="2"/>
    <x v="1"/>
    <n v="7"/>
    <n v="485.07"/>
    <n v="0.04"/>
    <n v="3259.6704"/>
    <n v="466.18266674878669"/>
    <x v="2"/>
    <n v="3"/>
    <x v="10"/>
    <n v="0.14301527747982945"/>
    <n v="1.178033214646487E-5"/>
    <x v="0"/>
    <s v="Mar-2025"/>
    <n v="202503"/>
  </r>
  <r>
    <s v="6b4cfcf9-543d-4578-af6a-d1cf7c68e5fb"/>
    <x v="660"/>
    <x v="8857"/>
    <x v="1"/>
    <x v="1"/>
    <x v="1"/>
    <n v="6"/>
    <n v="175.55"/>
    <n v="7.0000000000000007E-2"/>
    <n v="979.56900000000007"/>
    <n v="75.428882285287656"/>
    <x v="2"/>
    <n v="3"/>
    <x v="10"/>
    <n v="7.700211244464418E-2"/>
    <n v="6.6457799297446119E-5"/>
    <x v="0"/>
    <s v="Mar-2025"/>
    <n v="202503"/>
  </r>
  <r>
    <s v="ab6dfb71-cdb0-45ad-b431-84351fc15d10"/>
    <x v="661"/>
    <x v="8858"/>
    <x v="0"/>
    <x v="1"/>
    <x v="4"/>
    <n v="1"/>
    <n v="457.19"/>
    <n v="0.21"/>
    <n v="361.18009999999998"/>
    <n v="28.578807961489961"/>
    <x v="2"/>
    <n v="3"/>
    <x v="10"/>
    <n v="7.9126197599175482E-2"/>
    <n v="4.593276318379667E-4"/>
    <x v="0"/>
    <s v="Mar-2025"/>
    <n v="202503"/>
  </r>
  <r>
    <s v="6be3d42f-6d21-41fe-8cd4-3f29663874a3"/>
    <x v="675"/>
    <x v="8859"/>
    <x v="2"/>
    <x v="0"/>
    <x v="1"/>
    <n v="8"/>
    <n v="276.55"/>
    <n v="0.2"/>
    <n v="1769.92"/>
    <n v="389.35264677007001"/>
    <x v="2"/>
    <n v="3"/>
    <x v="10"/>
    <n v="0.21998318950577991"/>
    <n v="9.0399566082082806E-5"/>
    <x v="0"/>
    <s v="Mar-2025"/>
    <n v="202503"/>
  </r>
  <r>
    <s v="f8f0cd2f-5e49-4241-a046-e6d7a0396c39"/>
    <x v="686"/>
    <x v="8860"/>
    <x v="0"/>
    <x v="0"/>
    <x v="6"/>
    <n v="5"/>
    <n v="796.1"/>
    <n v="0.05"/>
    <n v="3781.4749999999999"/>
    <n v="873.29117635586476"/>
    <x v="2"/>
    <n v="3"/>
    <x v="10"/>
    <n v="0.23093929653266643"/>
    <n v="1.2561236025624923E-5"/>
    <x v="0"/>
    <s v="Mar-2025"/>
    <n v="202503"/>
  </r>
  <r>
    <s v="c6185d4e-233f-4c2c-aa0f-885944690569"/>
    <x v="681"/>
    <x v="8861"/>
    <x v="2"/>
    <x v="0"/>
    <x v="6"/>
    <n v="7"/>
    <n v="699.35"/>
    <n v="0.08"/>
    <n v="4503.8140000000003"/>
    <n v="895.43190576979543"/>
    <x v="2"/>
    <n v="3"/>
    <x v="10"/>
    <n v="0.19881636003835756"/>
    <n v="1.6341705052650931E-5"/>
    <x v="0"/>
    <s v="Mar-2025"/>
    <n v="202503"/>
  </r>
  <r>
    <s v="a1ce6f88-b91a-4336-8d47-4f56e429f759"/>
    <x v="676"/>
    <x v="8862"/>
    <x v="0"/>
    <x v="0"/>
    <x v="1"/>
    <n v="7"/>
    <n v="16.329999999999998"/>
    <n v="0.1"/>
    <n v="102.879"/>
    <n v="13.716290706549721"/>
    <x v="2"/>
    <n v="3"/>
    <x v="10"/>
    <n v="0.13332449485852041"/>
    <n v="8.7481410200332442E-4"/>
    <x v="0"/>
    <s v="Mar-2025"/>
    <n v="202503"/>
  </r>
  <r>
    <s v="7fd6cd4f-acd2-49ed-9220-d2ffb312e4e8"/>
    <x v="672"/>
    <x v="8863"/>
    <x v="0"/>
    <x v="1"/>
    <x v="9"/>
    <n v="9"/>
    <n v="334.57"/>
    <n v="0.14000000000000001"/>
    <n v="2589.5718000000002"/>
    <n v="749.60386360176108"/>
    <x v="2"/>
    <n v="3"/>
    <x v="10"/>
    <n v="0.28947019874164565"/>
    <n v="4.6494173283783833E-5"/>
    <x v="0"/>
    <s v="Mar-2025"/>
    <n v="202503"/>
  </r>
  <r>
    <s v="78e015cf-a6a3-459a-a40e-b0753ad5eb22"/>
    <x v="689"/>
    <x v="8864"/>
    <x v="0"/>
    <x v="1"/>
    <x v="9"/>
    <n v="6"/>
    <n v="985.07"/>
    <n v="0.25"/>
    <n v="4432.8150000000014"/>
    <n v="286.22361008338169"/>
    <x v="2"/>
    <n v="3"/>
    <x v="10"/>
    <n v="6.4569265823947439E-2"/>
    <n v="4.2298178471242315E-5"/>
    <x v="0"/>
    <s v="Mar-2025"/>
    <n v="202503"/>
  </r>
  <r>
    <s v="3e76b26e-07fc-4003-a969-e3682a43fdfd"/>
    <x v="674"/>
    <x v="8138"/>
    <x v="0"/>
    <x v="0"/>
    <x v="9"/>
    <n v="2"/>
    <n v="856.19"/>
    <n v="0.18"/>
    <n v="1404.1515999999999"/>
    <n v="418.92665483109943"/>
    <x v="2"/>
    <n v="3"/>
    <x v="10"/>
    <n v="0.29834859343613573"/>
    <n v="1.0511685490370127E-4"/>
    <x v="0"/>
    <s v="Mar-2025"/>
    <n v="202503"/>
  </r>
  <r>
    <s v="82d4f1f6-4495-401f-bf92-408c776ea0e4"/>
    <x v="662"/>
    <x v="8865"/>
    <x v="3"/>
    <x v="2"/>
    <x v="7"/>
    <n v="3"/>
    <n v="900.63"/>
    <n v="0.11"/>
    <n v="2404.6821"/>
    <n v="376.60158964256749"/>
    <x v="2"/>
    <n v="3"/>
    <x v="10"/>
    <n v="0.15661179897441224"/>
    <n v="4.0712242171220888E-5"/>
    <x v="0"/>
    <s v="Mar-2025"/>
    <n v="202503"/>
  </r>
  <r>
    <s v="1ae4f279-0fe1-42ff-8dcd-2dfc1d30c59d"/>
    <x v="664"/>
    <x v="8866"/>
    <x v="3"/>
    <x v="2"/>
    <x v="1"/>
    <n v="1"/>
    <n v="974.51"/>
    <n v="0.06"/>
    <n v="916.03939999999989"/>
    <n v="195.8009895418748"/>
    <x v="2"/>
    <n v="3"/>
    <x v="10"/>
    <n v="0.21374734486516062"/>
    <n v="6.1569404110783878E-5"/>
    <x v="0"/>
    <s v="Mar-2025"/>
    <n v="202503"/>
  </r>
  <r>
    <s v="3b5e06c0-011f-4c82-b3ad-1c09a95a1153"/>
    <x v="681"/>
    <x v="8867"/>
    <x v="0"/>
    <x v="0"/>
    <x v="9"/>
    <n v="5"/>
    <n v="58.85"/>
    <n v="0.16"/>
    <n v="247.17"/>
    <n v="28.39719207982828"/>
    <x v="2"/>
    <n v="3"/>
    <x v="10"/>
    <n v="0.11488931536929353"/>
    <n v="5.4375531011045027E-4"/>
    <x v="0"/>
    <s v="Mar-2025"/>
    <n v="202503"/>
  </r>
  <r>
    <s v="0959a33c-d1c2-4e9b-bd72-09c0bfa5fd69"/>
    <x v="684"/>
    <x v="8868"/>
    <x v="2"/>
    <x v="0"/>
    <x v="4"/>
    <n v="3"/>
    <n v="134.33000000000001"/>
    <n v="0.11"/>
    <n v="358.66109999999998"/>
    <n v="70.637312872879548"/>
    <x v="2"/>
    <n v="3"/>
    <x v="10"/>
    <n v="0.19694723758132551"/>
    <n v="2.7295962678974665E-4"/>
    <x v="0"/>
    <s v="Mar-2025"/>
    <n v="202503"/>
  </r>
  <r>
    <s v="5b68a74a-a5ac-4632-81f9-811eec7b7f6e"/>
    <x v="679"/>
    <x v="8869"/>
    <x v="2"/>
    <x v="1"/>
    <x v="7"/>
    <n v="6"/>
    <n v="358.74"/>
    <n v="0.26"/>
    <n v="1592.8055999999999"/>
    <n v="209.39521984140859"/>
    <x v="2"/>
    <n v="3"/>
    <x v="10"/>
    <n v="0.13146313639367455"/>
    <n v="1.2079314638270986E-4"/>
    <x v="0"/>
    <s v="Mar-2025"/>
    <n v="202503"/>
  </r>
  <r>
    <s v="c76d21df-0adb-4e9a-b845-7546f7ca9830"/>
    <x v="662"/>
    <x v="8870"/>
    <x v="3"/>
    <x v="1"/>
    <x v="2"/>
    <n v="3"/>
    <n v="791.34"/>
    <n v="0.18"/>
    <n v="1946.6964"/>
    <n v="195.14976931404109"/>
    <x v="2"/>
    <n v="3"/>
    <x v="10"/>
    <n v="0.1002466380037694"/>
    <n v="7.5820759724012435E-5"/>
    <x v="0"/>
    <s v="Mar-2025"/>
    <n v="202503"/>
  </r>
  <r>
    <s v="1e026d93-98cf-4f98-9173-7298525f0647"/>
    <x v="664"/>
    <x v="8871"/>
    <x v="0"/>
    <x v="2"/>
    <x v="0"/>
    <n v="4"/>
    <n v="928.81"/>
    <n v="0.17"/>
    <n v="3083.6491999999998"/>
    <n v="447.24822488179962"/>
    <x v="2"/>
    <n v="3"/>
    <x v="10"/>
    <n v="0.14503862011340318"/>
    <n v="4.5757474618059673E-5"/>
    <x v="0"/>
    <s v="Mar-2025"/>
    <n v="202503"/>
  </r>
  <r>
    <s v="929c25a2-0bca-426b-a638-69c0e81f39bf"/>
    <x v="683"/>
    <x v="8872"/>
    <x v="0"/>
    <x v="2"/>
    <x v="4"/>
    <n v="2"/>
    <n v="162.22"/>
    <n v="0.09"/>
    <n v="295.24040000000002"/>
    <n v="21.192752474949319"/>
    <x v="2"/>
    <n v="3"/>
    <x v="10"/>
    <n v="7.1781343186600871E-2"/>
    <n v="2.774010602884971E-4"/>
    <x v="0"/>
    <s v="Mar-2025"/>
    <n v="202503"/>
  </r>
  <r>
    <s v="74788626-bc91-483c-9d3f-eea0fab3e923"/>
    <x v="666"/>
    <x v="8873"/>
    <x v="0"/>
    <x v="2"/>
    <x v="9"/>
    <n v="3"/>
    <n v="436.27"/>
    <n v="0.22"/>
    <n v="1020.8718"/>
    <n v="60.045053290024121"/>
    <x v="2"/>
    <n v="3"/>
    <x v="10"/>
    <n v="5.881742770250302E-2"/>
    <n v="1.680916252168E-4"/>
    <x v="0"/>
    <s v="Mar-2025"/>
    <n v="202503"/>
  </r>
  <r>
    <s v="7442b707-6035-433e-b253-1c10ea400f16"/>
    <x v="667"/>
    <x v="8874"/>
    <x v="3"/>
    <x v="1"/>
    <x v="1"/>
    <n v="3"/>
    <n v="712.86"/>
    <n v="0.26"/>
    <n v="1582.5491999999999"/>
    <n v="322.18280104737698"/>
    <x v="2"/>
    <n v="3"/>
    <x v="10"/>
    <n v="0.20358469806017848"/>
    <n v="1.2157599902739202E-4"/>
    <x v="0"/>
    <s v="Mar-2025"/>
    <n v="202503"/>
  </r>
  <r>
    <s v="197437bc-6408-4934-9ec7-f65a35f7477c"/>
    <x v="686"/>
    <x v="8875"/>
    <x v="2"/>
    <x v="0"/>
    <x v="9"/>
    <n v="9"/>
    <n v="188.28"/>
    <n v="0.1"/>
    <n v="1525.068"/>
    <n v="246.43923455280799"/>
    <x v="2"/>
    <n v="3"/>
    <x v="10"/>
    <n v="0.16159229264059569"/>
    <n v="5.9013762009300574E-5"/>
    <x v="0"/>
    <s v="Mar-2025"/>
    <n v="202503"/>
  </r>
  <r>
    <s v="2caa097b-4e14-42fa-a1b6-a8f222da4906"/>
    <x v="683"/>
    <x v="8876"/>
    <x v="3"/>
    <x v="0"/>
    <x v="4"/>
    <n v="2"/>
    <n v="252.17"/>
    <n v="0.16"/>
    <n v="423.64559999999989"/>
    <n v="59.858845169070179"/>
    <x v="2"/>
    <n v="3"/>
    <x v="10"/>
    <n v="0.14129462260217077"/>
    <n v="3.172463020977912E-4"/>
    <x v="0"/>
    <s v="Mar-2025"/>
    <n v="202503"/>
  </r>
  <r>
    <s v="1038e364-2226-414c-a2cc-a4c600d51afe"/>
    <x v="678"/>
    <x v="8877"/>
    <x v="1"/>
    <x v="0"/>
    <x v="1"/>
    <n v="8"/>
    <n v="266.77999999999997"/>
    <n v="0.25"/>
    <n v="1600.68"/>
    <n v="380.44739974130488"/>
    <x v="2"/>
    <n v="3"/>
    <x v="10"/>
    <n v="0.23767861142845845"/>
    <n v="1.1713771647050005E-4"/>
    <x v="0"/>
    <s v="Mar-2025"/>
    <n v="202503"/>
  </r>
  <r>
    <s v="d997e760-5711-4e3f-ac89-f784a83fd31f"/>
    <x v="689"/>
    <x v="8878"/>
    <x v="0"/>
    <x v="1"/>
    <x v="3"/>
    <n v="7"/>
    <n v="227.64"/>
    <n v="0.11"/>
    <n v="1418.1972000000001"/>
    <n v="276.86832684864839"/>
    <x v="2"/>
    <n v="3"/>
    <x v="10"/>
    <n v="0.19522554892129837"/>
    <n v="6.9031302557923536E-5"/>
    <x v="0"/>
    <s v="Mar-2025"/>
    <n v="202503"/>
  </r>
  <r>
    <s v="d651c742-c36a-44fd-b7c0-ce6bb1411987"/>
    <x v="689"/>
    <x v="8879"/>
    <x v="3"/>
    <x v="1"/>
    <x v="5"/>
    <n v="1"/>
    <n v="530.35"/>
    <n v="7.0000000000000007E-2"/>
    <n v="493.22550000000001"/>
    <n v="131.6146854918567"/>
    <x v="2"/>
    <n v="3"/>
    <x v="10"/>
    <n v="0.26684485188186075"/>
    <n v="1.3198830960686341E-4"/>
    <x v="0"/>
    <s v="Mar-2025"/>
    <n v="202503"/>
  </r>
  <r>
    <s v="f6737ed8-464a-4f19-9f09-e593fef71b64"/>
    <x v="690"/>
    <x v="8880"/>
    <x v="1"/>
    <x v="0"/>
    <x v="9"/>
    <n v="7"/>
    <n v="701.87"/>
    <n v="0.14000000000000001"/>
    <n v="4225.2574000000004"/>
    <n v="815.82462927798667"/>
    <x v="2"/>
    <n v="4"/>
    <x v="11"/>
    <n v="0.19308282361164236"/>
    <n v="2.849530539843561E-5"/>
    <x v="0"/>
    <s v="Apr-2025"/>
    <n v="202504"/>
  </r>
  <r>
    <s v="98297c46-0031-4ab4-bc9c-0668002262b4"/>
    <x v="691"/>
    <x v="8881"/>
    <x v="0"/>
    <x v="2"/>
    <x v="5"/>
    <n v="5"/>
    <n v="308.19"/>
    <n v="0.19"/>
    <n v="1248.1695"/>
    <n v="75.855513252646105"/>
    <x v="2"/>
    <n v="4"/>
    <x v="11"/>
    <n v="6.0773407179590677E-2"/>
    <n v="1.2330056134202927E-4"/>
    <x v="0"/>
    <s v="Apr-2025"/>
    <n v="202504"/>
  </r>
  <r>
    <s v="38a3e230-4b4d-4404-ba76-7088b1596468"/>
    <x v="692"/>
    <x v="8882"/>
    <x v="3"/>
    <x v="2"/>
    <x v="6"/>
    <n v="7"/>
    <n v="209.65"/>
    <n v="0.12"/>
    <n v="1291.444"/>
    <n v="184.5848332961591"/>
    <x v="2"/>
    <n v="4"/>
    <x v="11"/>
    <n v="0.14292902618786343"/>
    <n v="8.1768934618922694E-5"/>
    <x v="0"/>
    <s v="Apr-2025"/>
    <n v="202504"/>
  </r>
  <r>
    <s v="905e15fc-0567-43fb-be9a-7098ae6a2db4"/>
    <x v="693"/>
    <x v="8883"/>
    <x v="0"/>
    <x v="2"/>
    <x v="3"/>
    <n v="8"/>
    <n v="699.44"/>
    <n v="0.17"/>
    <n v="4644.2816000000003"/>
    <n v="445.09606696242332"/>
    <x v="2"/>
    <n v="4"/>
    <x v="11"/>
    <n v="9.583744167503179E-2"/>
    <n v="3.0381448015555301E-5"/>
    <x v="0"/>
    <s v="Apr-2025"/>
    <n v="202504"/>
  </r>
  <r>
    <s v="4bff7e85-20b9-427f-9304-f9af04421308"/>
    <x v="694"/>
    <x v="5821"/>
    <x v="1"/>
    <x v="2"/>
    <x v="5"/>
    <n v="7"/>
    <n v="164.2"/>
    <n v="0.09"/>
    <n v="1045.954"/>
    <n v="289.17738718407332"/>
    <x v="2"/>
    <n v="4"/>
    <x v="11"/>
    <n v="0.2764723756341802"/>
    <n v="7.8301722637898042E-5"/>
    <x v="0"/>
    <s v="Apr-2025"/>
    <n v="202504"/>
  </r>
  <r>
    <s v="176d1dbd-a78c-41e0-a4cc-dba4ecb6417e"/>
    <x v="695"/>
    <x v="8884"/>
    <x v="2"/>
    <x v="2"/>
    <x v="1"/>
    <n v="5"/>
    <n v="713.54"/>
    <n v="0.1"/>
    <n v="3210.93"/>
    <n v="413.21469619736479"/>
    <x v="2"/>
    <n v="4"/>
    <x v="11"/>
    <n v="0.12869003565862999"/>
    <n v="2.8029262550102311E-5"/>
    <x v="0"/>
    <s v="Apr-2025"/>
    <n v="202504"/>
  </r>
  <r>
    <s v="c2b3d7ed-ca55-4e4c-9e37-50b7a1c9f3eb"/>
    <x v="696"/>
    <x v="8885"/>
    <x v="0"/>
    <x v="0"/>
    <x v="6"/>
    <n v="3"/>
    <n v="168.39"/>
    <n v="0.28999999999999998"/>
    <n v="358.67070000000001"/>
    <n v="97.027347273355616"/>
    <x v="2"/>
    <n v="4"/>
    <x v="11"/>
    <n v="0.27051930161386367"/>
    <n v="5.7406417641586E-4"/>
    <x v="0"/>
    <s v="Apr-2025"/>
    <n v="202504"/>
  </r>
  <r>
    <s v="9758df4e-ba7d-41f1-85df-0a342491196d"/>
    <x v="696"/>
    <x v="8886"/>
    <x v="3"/>
    <x v="0"/>
    <x v="3"/>
    <n v="3"/>
    <n v="668.93"/>
    <n v="0.15"/>
    <n v="1705.7715000000001"/>
    <n v="252.84620192885691"/>
    <x v="2"/>
    <n v="4"/>
    <x v="11"/>
    <n v="0.14822981972020105"/>
    <n v="7.474623652699087E-5"/>
    <x v="0"/>
    <s v="Apr-2025"/>
    <n v="202504"/>
  </r>
  <r>
    <s v="188b4439-ae3c-4336-a64a-b4847b9a27ea"/>
    <x v="697"/>
    <x v="8887"/>
    <x v="2"/>
    <x v="2"/>
    <x v="0"/>
    <n v="5"/>
    <n v="608.92999999999995"/>
    <n v="0.22"/>
    <n v="2374.8270000000002"/>
    <n v="284.803833508438"/>
    <x v="2"/>
    <n v="4"/>
    <x v="11"/>
    <n v="0.11992613925495961"/>
    <n v="7.225789499614078E-5"/>
    <x v="0"/>
    <s v="Apr-2025"/>
    <n v="202504"/>
  </r>
  <r>
    <s v="4998e30f-1bc0-4477-8e7f-f81210d56977"/>
    <x v="698"/>
    <x v="8888"/>
    <x v="3"/>
    <x v="0"/>
    <x v="5"/>
    <n v="8"/>
    <n v="188.18"/>
    <n v="0.12"/>
    <n v="1324.7872"/>
    <n v="113.8411277472031"/>
    <x v="2"/>
    <n v="4"/>
    <x v="11"/>
    <n v="8.5931633206603367E-2"/>
    <n v="7.9710915081305131E-5"/>
    <x v="0"/>
    <s v="Apr-2025"/>
    <n v="202504"/>
  </r>
  <r>
    <s v="853aeec9-3066-487b-81b4-82aea24b8ca7"/>
    <x v="699"/>
    <x v="8889"/>
    <x v="0"/>
    <x v="1"/>
    <x v="7"/>
    <n v="1"/>
    <n v="867.81"/>
    <n v="0.08"/>
    <n v="798.38519999999994"/>
    <n v="169.86176855936299"/>
    <x v="2"/>
    <n v="4"/>
    <x v="11"/>
    <n v="0.21275666001744897"/>
    <n v="9.2186077597630823E-5"/>
    <x v="0"/>
    <s v="Apr-2025"/>
    <n v="202504"/>
  </r>
  <r>
    <s v="78d2f56d-fb44-4f17-a820-c5d3bcd9b868"/>
    <x v="700"/>
    <x v="8890"/>
    <x v="2"/>
    <x v="0"/>
    <x v="0"/>
    <n v="6"/>
    <n v="308.69"/>
    <n v="0.11"/>
    <n v="1648.4046000000001"/>
    <n v="474.03294702885279"/>
    <x v="2"/>
    <n v="4"/>
    <x v="11"/>
    <n v="0.28757074994139958"/>
    <n v="5.9390758797931049E-5"/>
    <x v="0"/>
    <s v="Apr-2025"/>
    <n v="202504"/>
  </r>
  <r>
    <s v="8be070fd-1c71-46ab-a135-ecb2a2ec209c"/>
    <x v="701"/>
    <x v="8891"/>
    <x v="0"/>
    <x v="2"/>
    <x v="4"/>
    <n v="2"/>
    <n v="811.61"/>
    <n v="0.05"/>
    <n v="1542.059"/>
    <n v="391.09550324094221"/>
    <x v="2"/>
    <n v="4"/>
    <x v="11"/>
    <n v="0.25361902705469908"/>
    <n v="3.0802971870726089E-5"/>
    <x v="0"/>
    <s v="Apr-2025"/>
    <n v="202504"/>
  </r>
  <r>
    <s v="9cac89ff-893d-495d-aa1b-ae2304095d8b"/>
    <x v="702"/>
    <x v="8892"/>
    <x v="1"/>
    <x v="2"/>
    <x v="7"/>
    <n v="6"/>
    <n v="390.68"/>
    <n v="0.12"/>
    <n v="2062.7903999999999"/>
    <n v="447.71105292719892"/>
    <x v="2"/>
    <n v="4"/>
    <x v="11"/>
    <n v="0.21704146622322798"/>
    <n v="5.1192792054878675E-5"/>
    <x v="0"/>
    <s v="Apr-2025"/>
    <n v="202504"/>
  </r>
  <r>
    <s v="71bd6549-cf67-40ce-a7f1-1a1451d6507c"/>
    <x v="703"/>
    <x v="8893"/>
    <x v="2"/>
    <x v="2"/>
    <x v="8"/>
    <n v="5"/>
    <n v="891.83"/>
    <n v="0.16"/>
    <n v="3745.6860000000001"/>
    <n v="587.32433740701663"/>
    <x v="2"/>
    <n v="4"/>
    <x v="11"/>
    <n v="0.15680020626582597"/>
    <n v="3.5881277822006432E-5"/>
    <x v="0"/>
    <s v="Apr-2025"/>
    <n v="202504"/>
  </r>
  <r>
    <s v="3859baad-3c29-494d-b8bb-bbebfc9bc2a7"/>
    <x v="704"/>
    <x v="8894"/>
    <x v="3"/>
    <x v="0"/>
    <x v="8"/>
    <n v="8"/>
    <n v="69.91"/>
    <n v="0.13"/>
    <n v="486.5736"/>
    <n v="63.731239330435713"/>
    <x v="2"/>
    <n v="4"/>
    <x v="11"/>
    <n v="0.13097964897897402"/>
    <n v="2.324417107709913E-4"/>
    <x v="0"/>
    <s v="Apr-2025"/>
    <n v="202504"/>
  </r>
  <r>
    <s v="2e6fda44-ecf8-4ab5-bb30-ed72a21edfa5"/>
    <x v="691"/>
    <x v="8895"/>
    <x v="1"/>
    <x v="2"/>
    <x v="3"/>
    <n v="3"/>
    <n v="25.02"/>
    <n v="0.2"/>
    <n v="60.048000000000002"/>
    <n v="13.85094715164457"/>
    <x v="2"/>
    <n v="4"/>
    <x v="11"/>
    <n v="0.23066458752405691"/>
    <n v="2.6645350386357582E-3"/>
    <x v="0"/>
    <s v="Apr-2025"/>
    <n v="202504"/>
  </r>
  <r>
    <s v="9a3025f3-7c34-4d9b-949a-39e805ef4b77"/>
    <x v="704"/>
    <x v="8896"/>
    <x v="3"/>
    <x v="1"/>
    <x v="1"/>
    <n v="7"/>
    <n v="396.39"/>
    <n v="0.17"/>
    <n v="2303.0259000000001"/>
    <n v="626.14263771314529"/>
    <x v="2"/>
    <n v="4"/>
    <x v="11"/>
    <n v="0.27187824405845601"/>
    <n v="6.1267222396413346E-5"/>
    <x v="0"/>
    <s v="Apr-2025"/>
    <n v="202504"/>
  </r>
  <r>
    <s v="4f6361ae-91e0-4e2e-9fca-d24b16b1ab34"/>
    <x v="697"/>
    <x v="8897"/>
    <x v="0"/>
    <x v="1"/>
    <x v="1"/>
    <n v="4"/>
    <n v="724.15"/>
    <n v="0.3"/>
    <n v="2027.62"/>
    <n v="164.52305163793929"/>
    <x v="2"/>
    <n v="4"/>
    <x v="11"/>
    <n v="8.1140969036574556E-2"/>
    <n v="1.0356970240972175E-4"/>
    <x v="0"/>
    <s v="Apr-2025"/>
    <n v="202504"/>
  </r>
  <r>
    <s v="85bbba6c-08be-4981-a2f5-4925cf31639a"/>
    <x v="700"/>
    <x v="8898"/>
    <x v="3"/>
    <x v="2"/>
    <x v="4"/>
    <n v="2"/>
    <n v="787.08"/>
    <n v="0.11"/>
    <n v="1401.0024000000001"/>
    <n v="419.9853237308559"/>
    <x v="2"/>
    <n v="4"/>
    <x v="11"/>
    <n v="0.29977487813786463"/>
    <n v="6.987853839508055E-5"/>
    <x v="0"/>
    <s v="Apr-2025"/>
    <n v="202504"/>
  </r>
  <r>
    <s v="fcf88b50-3478-4904-8235-1ccf6428d8a0"/>
    <x v="697"/>
    <x v="8899"/>
    <x v="1"/>
    <x v="1"/>
    <x v="8"/>
    <n v="8"/>
    <n v="798.66"/>
    <n v="0.11"/>
    <n v="5686.4592000000002"/>
    <n v="433.8266989722764"/>
    <x v="2"/>
    <n v="4"/>
    <x v="11"/>
    <n v="7.6291182916124037E-2"/>
    <n v="1.7216337365086519E-5"/>
    <x v="0"/>
    <s v="Apr-2025"/>
    <n v="202504"/>
  </r>
  <r>
    <s v="1ccc778a-93bc-4a2a-93e5-de84012337c7"/>
    <x v="702"/>
    <x v="8900"/>
    <x v="1"/>
    <x v="1"/>
    <x v="9"/>
    <n v="3"/>
    <n v="716.98"/>
    <n v="0.15"/>
    <n v="1828.299"/>
    <n v="123.412075706194"/>
    <x v="2"/>
    <n v="4"/>
    <x v="11"/>
    <n v="6.7501035501410872E-2"/>
    <n v="6.9736952216240331E-5"/>
    <x v="0"/>
    <s v="Apr-2025"/>
    <n v="202504"/>
  </r>
  <r>
    <s v="93841403-0094-431a-945c-bcca939b4945"/>
    <x v="705"/>
    <x v="8901"/>
    <x v="0"/>
    <x v="0"/>
    <x v="2"/>
    <n v="1"/>
    <n v="152.78"/>
    <n v="0.17"/>
    <n v="126.8074"/>
    <n v="8.239578220381043"/>
    <x v="2"/>
    <n v="4"/>
    <x v="11"/>
    <n v="6.4977108752178839E-2"/>
    <n v="1.1127110878387224E-3"/>
    <x v="0"/>
    <s v="Apr-2025"/>
    <n v="202504"/>
  </r>
  <r>
    <s v="65ac9170-a4a6-4b93-8b17-4ae6b26567d7"/>
    <x v="694"/>
    <x v="6861"/>
    <x v="1"/>
    <x v="1"/>
    <x v="5"/>
    <n v="7"/>
    <n v="47.84"/>
    <n v="0.2"/>
    <n v="267.904"/>
    <n v="16.274010723278369"/>
    <x v="2"/>
    <n v="4"/>
    <x v="11"/>
    <n v="6.074568025590648E-2"/>
    <n v="5.9722885809842337E-4"/>
    <x v="0"/>
    <s v="Apr-2025"/>
    <n v="202504"/>
  </r>
  <r>
    <s v="244a4d11-56ed-4a12-8c78-35b1f83cfbd6"/>
    <x v="706"/>
    <x v="8902"/>
    <x v="0"/>
    <x v="1"/>
    <x v="1"/>
    <n v="2"/>
    <n v="980.58"/>
    <n v="0.22"/>
    <n v="1529.7048"/>
    <n v="445.19469184352607"/>
    <x v="2"/>
    <n v="4"/>
    <x v="11"/>
    <n v="0.29103307503743603"/>
    <n v="1.1217850659813579E-4"/>
    <x v="0"/>
    <s v="Apr-2025"/>
    <n v="202504"/>
  </r>
  <r>
    <s v="68a8ef2e-b297-49e1-9fc2-6dbec7d274f1"/>
    <x v="704"/>
    <x v="8903"/>
    <x v="3"/>
    <x v="2"/>
    <x v="9"/>
    <n v="1"/>
    <n v="440.61"/>
    <n v="0.2"/>
    <n v="352.48800000000011"/>
    <n v="97.574379285906474"/>
    <x v="2"/>
    <n v="4"/>
    <x v="11"/>
    <n v="0.27681617327655533"/>
    <n v="4.5391616168493682E-4"/>
    <x v="0"/>
    <s v="Apr-2025"/>
    <n v="202504"/>
  </r>
  <r>
    <s v="5eca3aff-f142-48dc-980e-02f9111ba3e7"/>
    <x v="707"/>
    <x v="8904"/>
    <x v="1"/>
    <x v="0"/>
    <x v="8"/>
    <n v="1"/>
    <n v="884.39"/>
    <n v="0.12"/>
    <n v="778.26319999999998"/>
    <n v="106.9357282143214"/>
    <x v="2"/>
    <n v="4"/>
    <x v="11"/>
    <n v="0.13740303821935998"/>
    <n v="1.3568674453578173E-4"/>
    <x v="0"/>
    <s v="Apr-2025"/>
    <n v="202504"/>
  </r>
  <r>
    <s v="4f73c105-7157-482b-8c0c-c534aff3178f"/>
    <x v="708"/>
    <x v="8905"/>
    <x v="3"/>
    <x v="1"/>
    <x v="8"/>
    <n v="8"/>
    <n v="583.9"/>
    <n v="0.27"/>
    <n v="3409.9760000000001"/>
    <n v="240.40895097446429"/>
    <x v="2"/>
    <n v="4"/>
    <x v="11"/>
    <n v="7.0501654842868189E-2"/>
    <n v="5.7800993320774113E-5"/>
    <x v="0"/>
    <s v="Apr-2025"/>
    <n v="202504"/>
  </r>
  <r>
    <s v="6607f0b7-8e18-4aef-aff3-a382120ca2bc"/>
    <x v="709"/>
    <x v="8906"/>
    <x v="1"/>
    <x v="2"/>
    <x v="4"/>
    <n v="9"/>
    <n v="351.06"/>
    <n v="0.28000000000000003"/>
    <n v="2274.8688000000002"/>
    <n v="417.24668893288998"/>
    <x v="2"/>
    <n v="4"/>
    <x v="11"/>
    <n v="0.18341571563726661"/>
    <n v="8.8620495388569225E-5"/>
    <x v="0"/>
    <s v="Apr-2025"/>
    <n v="202504"/>
  </r>
  <r>
    <s v="c08b3fac-0c91-4ee1-a602-131792a2a6b5"/>
    <x v="706"/>
    <x v="8907"/>
    <x v="2"/>
    <x v="2"/>
    <x v="0"/>
    <n v="5"/>
    <n v="429.82"/>
    <n v="0.19"/>
    <n v="1740.771"/>
    <n v="245.7338539735548"/>
    <x v="2"/>
    <n v="4"/>
    <x v="11"/>
    <n v="0.14116380269062087"/>
    <n v="8.8409101484342292E-5"/>
    <x v="0"/>
    <s v="Apr-2025"/>
    <n v="202504"/>
  </r>
  <r>
    <s v="986f8942-76f4-4f29-b28c-37969d6f7789"/>
    <x v="710"/>
    <x v="8908"/>
    <x v="3"/>
    <x v="2"/>
    <x v="7"/>
    <n v="4"/>
    <n v="827.72"/>
    <n v="0.13"/>
    <n v="2880.4656"/>
    <n v="828.80545160255326"/>
    <x v="2"/>
    <n v="4"/>
    <x v="11"/>
    <n v="0.28773315383546094"/>
    <n v="3.9264485574832068E-5"/>
    <x v="0"/>
    <s v="Apr-2025"/>
    <n v="202504"/>
  </r>
  <r>
    <s v="9d3d3b0b-cad3-4dd9-b3c7-b6d88bfc7fbf"/>
    <x v="690"/>
    <x v="8909"/>
    <x v="2"/>
    <x v="0"/>
    <x v="4"/>
    <n v="6"/>
    <n v="766.46"/>
    <n v="0.02"/>
    <n v="4506.7848000000004"/>
    <n v="525.57399743885378"/>
    <x v="2"/>
    <n v="4"/>
    <x v="11"/>
    <n v="0.11661839221585503"/>
    <n v="4.3489984256625694E-6"/>
    <x v="0"/>
    <s v="Apr-2025"/>
    <n v="202504"/>
  </r>
  <r>
    <s v="2d62a815-8e26-47e4-a05d-716cab6103c3"/>
    <x v="696"/>
    <x v="8910"/>
    <x v="2"/>
    <x v="0"/>
    <x v="0"/>
    <n v="9"/>
    <n v="764.81"/>
    <n v="0.24"/>
    <n v="5231.3003999999992"/>
    <n v="261.83128628447702"/>
    <x v="2"/>
    <n v="4"/>
    <x v="11"/>
    <n v="5.0050898679891723E-2"/>
    <n v="3.4867047589161585E-5"/>
    <x v="0"/>
    <s v="Apr-2025"/>
    <n v="202504"/>
  </r>
  <r>
    <s v="f669faa7-16f6-4552-b2c6-5da716e00b62"/>
    <x v="694"/>
    <x v="8911"/>
    <x v="3"/>
    <x v="0"/>
    <x v="4"/>
    <n v="1"/>
    <n v="335.53"/>
    <n v="0.25"/>
    <n v="251.64750000000001"/>
    <n v="52.319846038975207"/>
    <x v="2"/>
    <n v="4"/>
    <x v="11"/>
    <n v="0.20790926211853963"/>
    <n v="7.4508985783685515E-4"/>
    <x v="0"/>
    <s v="Apr-2025"/>
    <n v="202504"/>
  </r>
  <r>
    <s v="e1f0caec-5a0b-4d9f-b4e2-400902e3233f"/>
    <x v="697"/>
    <x v="8912"/>
    <x v="2"/>
    <x v="1"/>
    <x v="4"/>
    <n v="5"/>
    <n v="680.8"/>
    <n v="0.01"/>
    <n v="3369.96"/>
    <n v="171.28808578393051"/>
    <x v="2"/>
    <n v="4"/>
    <x v="11"/>
    <n v="5.0827928457290443E-2"/>
    <n v="2.9377203290246768E-6"/>
    <x v="0"/>
    <s v="Apr-2025"/>
    <n v="202504"/>
  </r>
  <r>
    <s v="f75a14c0-77ae-4a6f-a204-e85f42985501"/>
    <x v="711"/>
    <x v="8913"/>
    <x v="3"/>
    <x v="2"/>
    <x v="8"/>
    <n v="4"/>
    <n v="504.33"/>
    <n v="0.23"/>
    <n v="1553.3363999999999"/>
    <n v="372.60727431676497"/>
    <x v="2"/>
    <n v="4"/>
    <x v="11"/>
    <n v="0.23987545409787925"/>
    <n v="1.1401265044712789E-4"/>
    <x v="0"/>
    <s v="Apr-2025"/>
    <n v="202504"/>
  </r>
  <r>
    <s v="6efbbe6f-032d-4d97-8c7c-79629c89ebbd"/>
    <x v="701"/>
    <x v="8914"/>
    <x v="1"/>
    <x v="0"/>
    <x v="4"/>
    <n v="1"/>
    <n v="47.32"/>
    <n v="0.12"/>
    <n v="41.641599999999997"/>
    <n v="11.69924984212178"/>
    <x v="2"/>
    <n v="4"/>
    <x v="11"/>
    <n v="0.28095101634235431"/>
    <n v="2.5359256128486898E-3"/>
    <x v="0"/>
    <s v="Apr-2025"/>
    <n v="202504"/>
  </r>
  <r>
    <s v="2a19f379-d4ea-4161-95f9-ecacf1bafa19"/>
    <x v="704"/>
    <x v="8915"/>
    <x v="3"/>
    <x v="2"/>
    <x v="6"/>
    <n v="6"/>
    <n v="465.05"/>
    <n v="0.1"/>
    <n v="2511.27"/>
    <n v="554.77325322805007"/>
    <x v="2"/>
    <n v="4"/>
    <x v="11"/>
    <n v="0.22091342357773161"/>
    <n v="3.5838440311077663E-5"/>
    <x v="0"/>
    <s v="Apr-2025"/>
    <n v="202504"/>
  </r>
  <r>
    <s v="790e8843-8be6-407d-a7f0-989ff09855b1"/>
    <x v="696"/>
    <x v="8916"/>
    <x v="2"/>
    <x v="0"/>
    <x v="1"/>
    <n v="4"/>
    <n v="833.26"/>
    <n v="0.18"/>
    <n v="2733.0927999999999"/>
    <n v="343.43409779372593"/>
    <x v="2"/>
    <n v="4"/>
    <x v="11"/>
    <n v="0.12565767901979982"/>
    <n v="5.4004752418212804E-5"/>
    <x v="0"/>
    <s v="Apr-2025"/>
    <n v="202504"/>
  </r>
  <r>
    <s v="85e2d613-d089-487f-8003-1f6ef147892a"/>
    <x v="705"/>
    <x v="8917"/>
    <x v="3"/>
    <x v="1"/>
    <x v="1"/>
    <n v="9"/>
    <n v="437.05"/>
    <n v="0.01"/>
    <n v="3894.1154999999999"/>
    <n v="310.40578219378511"/>
    <x v="2"/>
    <n v="4"/>
    <x v="11"/>
    <n v="7.9711498591601898E-2"/>
    <n v="2.5422974742274594E-6"/>
    <x v="0"/>
    <s v="Apr-2025"/>
    <n v="202504"/>
  </r>
  <r>
    <s v="1bbfe9ec-c3bc-47f3-b60f-71455555052a"/>
    <x v="700"/>
    <x v="8918"/>
    <x v="0"/>
    <x v="0"/>
    <x v="4"/>
    <n v="2"/>
    <n v="728.56"/>
    <n v="0.03"/>
    <n v="1413.4064000000001"/>
    <n v="285.31294782770601"/>
    <x v="2"/>
    <n v="4"/>
    <x v="11"/>
    <n v="0.20186193286496085"/>
    <n v="2.0588558251894147E-5"/>
    <x v="0"/>
    <s v="Apr-2025"/>
    <n v="202504"/>
  </r>
  <r>
    <s v="b321a3be-3690-4fbc-8008-ae63899ebfb7"/>
    <x v="704"/>
    <x v="4966"/>
    <x v="2"/>
    <x v="2"/>
    <x v="0"/>
    <n v="1"/>
    <n v="257.17"/>
    <n v="7.0000000000000007E-2"/>
    <n v="239.16810000000001"/>
    <n v="65.338542972883033"/>
    <x v="2"/>
    <n v="4"/>
    <x v="11"/>
    <n v="0.27319087693084082"/>
    <n v="2.7219349068709415E-4"/>
    <x v="0"/>
    <s v="Apr-2025"/>
    <n v="202504"/>
  </r>
  <r>
    <s v="dceddcde-9546-487f-b119-1e2f7cd8fdc1"/>
    <x v="702"/>
    <x v="8919"/>
    <x v="3"/>
    <x v="0"/>
    <x v="6"/>
    <n v="6"/>
    <n v="696.8"/>
    <n v="0.16"/>
    <n v="3511.8719999999989"/>
    <n v="987.9051401228096"/>
    <x v="2"/>
    <n v="4"/>
    <x v="11"/>
    <n v="0.28130442684779228"/>
    <n v="3.8270187523918876E-5"/>
    <x v="0"/>
    <s v="Apr-2025"/>
    <n v="202504"/>
  </r>
  <r>
    <s v="e456a0c3-4676-4135-a7c5-8a6520a013ed"/>
    <x v="694"/>
    <x v="8920"/>
    <x v="3"/>
    <x v="2"/>
    <x v="6"/>
    <n v="4"/>
    <n v="749.21"/>
    <n v="0.17"/>
    <n v="2487.3771999999999"/>
    <n v="205.3167016432966"/>
    <x v="2"/>
    <n v="4"/>
    <x v="11"/>
    <n v="8.2543452453973043E-2"/>
    <n v="5.6726418494147172E-5"/>
    <x v="0"/>
    <s v="Apr-2025"/>
    <n v="202504"/>
  </r>
  <r>
    <s v="e26e5b11-e620-4ea4-ba0b-640f4f78b68b"/>
    <x v="696"/>
    <x v="8921"/>
    <x v="1"/>
    <x v="1"/>
    <x v="7"/>
    <n v="7"/>
    <n v="191.21"/>
    <n v="0.17"/>
    <n v="1110.9301"/>
    <n v="248.31907480475149"/>
    <x v="2"/>
    <n v="4"/>
    <x v="11"/>
    <n v="0.22352358155094681"/>
    <n v="1.2701069131172159E-4"/>
    <x v="0"/>
    <s v="Apr-2025"/>
    <n v="202504"/>
  </r>
  <r>
    <s v="a03a36a4-69c2-4b65-9223-1db27d735dec"/>
    <x v="697"/>
    <x v="8922"/>
    <x v="3"/>
    <x v="1"/>
    <x v="6"/>
    <n v="6"/>
    <n v="365.77"/>
    <n v="0.06"/>
    <n v="2062.9427999999998"/>
    <n v="427.60012709845438"/>
    <x v="2"/>
    <n v="4"/>
    <x v="11"/>
    <n v="0.20727677330581071"/>
    <n v="2.7339584985099925E-5"/>
    <x v="0"/>
    <s v="Apr-2025"/>
    <n v="202504"/>
  </r>
  <r>
    <s v="3b96f62b-d542-442d-9b6b-5a6df40401bf"/>
    <x v="690"/>
    <x v="8923"/>
    <x v="0"/>
    <x v="0"/>
    <x v="2"/>
    <n v="6"/>
    <n v="851.64"/>
    <n v="0.19"/>
    <n v="4138.9704000000002"/>
    <n v="343.02124999435171"/>
    <x v="2"/>
    <n v="4"/>
    <x v="11"/>
    <n v="8.2875985291982687E-2"/>
    <n v="3.7183160333787357E-5"/>
    <x v="0"/>
    <s v="Apr-2025"/>
    <n v="202504"/>
  </r>
  <r>
    <s v="964a5d32-8608-4ceb-89d8-60f1ea71aa3c"/>
    <x v="712"/>
    <x v="8924"/>
    <x v="3"/>
    <x v="0"/>
    <x v="3"/>
    <n v="5"/>
    <n v="553.6"/>
    <n v="0.08"/>
    <n v="2546.56"/>
    <n v="681.28006314692766"/>
    <x v="2"/>
    <n v="4"/>
    <x v="11"/>
    <n v="0.26752955482962415"/>
    <n v="2.8901734104046242E-5"/>
    <x v="0"/>
    <s v="Apr-2025"/>
    <n v="202504"/>
  </r>
  <r>
    <s v="e7ecb8b5-642e-4bbf-b0f2-c416f283876b"/>
    <x v="705"/>
    <x v="8925"/>
    <x v="1"/>
    <x v="0"/>
    <x v="9"/>
    <n v="5"/>
    <n v="961.16"/>
    <n v="0.2"/>
    <n v="3844.64"/>
    <n v="290.32370708981148"/>
    <x v="2"/>
    <n v="4"/>
    <x v="11"/>
    <n v="7.5513886108923456E-2"/>
    <n v="4.1616380207249577E-5"/>
    <x v="0"/>
    <s v="Apr-2025"/>
    <n v="202504"/>
  </r>
  <r>
    <s v="3ab5edb0-7618-49de-b289-3f362ba13103"/>
    <x v="713"/>
    <x v="8926"/>
    <x v="3"/>
    <x v="1"/>
    <x v="7"/>
    <n v="2"/>
    <n v="16.82"/>
    <n v="0.26"/>
    <n v="24.893599999999999"/>
    <n v="1.987202255765202"/>
    <x v="2"/>
    <n v="4"/>
    <x v="11"/>
    <n v="7.9827837507038035E-2"/>
    <n v="7.7288941736028535E-3"/>
    <x v="0"/>
    <s v="Apr-2025"/>
    <n v="202504"/>
  </r>
  <r>
    <s v="9aa5d42d-3295-41ca-ad34-f191c4d71fd6"/>
    <x v="703"/>
    <x v="8927"/>
    <x v="2"/>
    <x v="0"/>
    <x v="1"/>
    <n v="8"/>
    <n v="551.11"/>
    <n v="0.2"/>
    <n v="3527.1039999999998"/>
    <n v="438.53415388041373"/>
    <x v="2"/>
    <n v="4"/>
    <x v="11"/>
    <n v="0.12433264056869708"/>
    <n v="4.5362994683457024E-5"/>
    <x v="0"/>
    <s v="Apr-2025"/>
    <n v="202504"/>
  </r>
  <r>
    <s v="0e2e230f-29cd-4144-b1c6-e3c09ff486a3"/>
    <x v="692"/>
    <x v="8928"/>
    <x v="3"/>
    <x v="1"/>
    <x v="8"/>
    <n v="6"/>
    <n v="821.97"/>
    <n v="7.0000000000000007E-2"/>
    <n v="4586.592599999999"/>
    <n v="302.50171666448199"/>
    <x v="2"/>
    <n v="4"/>
    <x v="11"/>
    <n v="6.5953474190073483E-2"/>
    <n v="1.4193543154454139E-5"/>
    <x v="0"/>
    <s v="Apr-2025"/>
    <n v="202504"/>
  </r>
  <r>
    <s v="b8e0121b-3ae1-4919-a148-c4dc9de2c678"/>
    <x v="697"/>
    <x v="8929"/>
    <x v="3"/>
    <x v="0"/>
    <x v="3"/>
    <n v="2"/>
    <n v="448.97"/>
    <n v="0.28999999999999998"/>
    <n v="637.53740000000005"/>
    <n v="35.821220652208702"/>
    <x v="2"/>
    <n v="4"/>
    <x v="11"/>
    <n v="5.6186853747260471E-2"/>
    <n v="3.2296144508541771E-4"/>
    <x v="0"/>
    <s v="Apr-2025"/>
    <n v="202504"/>
  </r>
  <r>
    <s v="25db0cdf-bdb6-4b44-85d0-d7a39b6939fd"/>
    <x v="714"/>
    <x v="8930"/>
    <x v="0"/>
    <x v="2"/>
    <x v="6"/>
    <n v="2"/>
    <n v="510.47"/>
    <n v="0.18"/>
    <n v="837.1708000000001"/>
    <n v="44.111842028884567"/>
    <x v="2"/>
    <n v="4"/>
    <x v="11"/>
    <n v="5.2691567872272374E-2"/>
    <n v="1.7630810821399884E-4"/>
    <x v="0"/>
    <s v="Apr-2025"/>
    <n v="202504"/>
  </r>
  <r>
    <s v="cdb51a8f-aae5-4d0a-90f0-b994fba37eac"/>
    <x v="712"/>
    <x v="8931"/>
    <x v="1"/>
    <x v="1"/>
    <x v="1"/>
    <n v="1"/>
    <n v="487.19"/>
    <n v="0.01"/>
    <n v="482.31810000000002"/>
    <n v="79.506535464256842"/>
    <x v="2"/>
    <n v="4"/>
    <x v="11"/>
    <n v="0.16484252916126688"/>
    <n v="2.052587286274349E-5"/>
    <x v="0"/>
    <s v="Apr-2025"/>
    <n v="202504"/>
  </r>
  <r>
    <s v="a9f2aabe-f538-440b-8cb0-f3837a474371"/>
    <x v="711"/>
    <x v="7203"/>
    <x v="1"/>
    <x v="2"/>
    <x v="5"/>
    <n v="3"/>
    <n v="730.48"/>
    <n v="0.06"/>
    <n v="2059.9535999999998"/>
    <n v="215.77871874519951"/>
    <x v="2"/>
    <n v="4"/>
    <x v="11"/>
    <n v="0.10474931024912383"/>
    <n v="2.7379257474537289E-5"/>
    <x v="0"/>
    <s v="Apr-2025"/>
    <n v="202504"/>
  </r>
  <r>
    <s v="34ccd3e3-85e4-46e1-9bc8-9076d318d871"/>
    <x v="705"/>
    <x v="8932"/>
    <x v="1"/>
    <x v="2"/>
    <x v="3"/>
    <n v="9"/>
    <n v="973.89"/>
    <n v="0.22"/>
    <n v="6836.7078000000001"/>
    <n v="805.74229185634238"/>
    <x v="2"/>
    <n v="4"/>
    <x v="11"/>
    <n v="0.11785530630054752"/>
    <n v="2.509980022840818E-5"/>
    <x v="0"/>
    <s v="Apr-2025"/>
    <n v="202504"/>
  </r>
  <r>
    <s v="1f97f580-1327-41c2-8fc6-84a785e7d8ed"/>
    <x v="707"/>
    <x v="8933"/>
    <x v="2"/>
    <x v="2"/>
    <x v="5"/>
    <n v="4"/>
    <n v="869.12"/>
    <n v="0.22"/>
    <n v="2711.6543999999999"/>
    <n v="494.70772458240918"/>
    <x v="2"/>
    <n v="4"/>
    <x v="11"/>
    <n v="0.18243760140761639"/>
    <n v="6.3282400589101626E-5"/>
    <x v="0"/>
    <s v="Apr-2025"/>
    <n v="202504"/>
  </r>
  <r>
    <s v="0bc3ed2c-6b25-4615-9f43-4f45b4fafa44"/>
    <x v="698"/>
    <x v="8934"/>
    <x v="1"/>
    <x v="1"/>
    <x v="4"/>
    <n v="7"/>
    <n v="390.83"/>
    <n v="0.28999999999999998"/>
    <n v="1942.4250999999999"/>
    <n v="319.60208087424672"/>
    <x v="2"/>
    <n v="4"/>
    <x v="11"/>
    <n v="0.16453766010038004"/>
    <n v="1.0600151326298244E-4"/>
    <x v="0"/>
    <s v="Apr-2025"/>
    <n v="202504"/>
  </r>
  <r>
    <s v="09031dea-6966-401b-8b51-d3c7478535f9"/>
    <x v="693"/>
    <x v="8935"/>
    <x v="3"/>
    <x v="1"/>
    <x v="9"/>
    <n v="7"/>
    <n v="910.72"/>
    <n v="0.03"/>
    <n v="6183.7887999999994"/>
    <n v="615.64033983076888"/>
    <x v="2"/>
    <n v="4"/>
    <x v="11"/>
    <n v="9.9557142027678722E-2"/>
    <n v="4.705852826021484E-6"/>
    <x v="0"/>
    <s v="Apr-2025"/>
    <n v="202504"/>
  </r>
  <r>
    <s v="52aa733a-ed8d-42f6-97e1-7741aac69327"/>
    <x v="696"/>
    <x v="8936"/>
    <x v="1"/>
    <x v="2"/>
    <x v="8"/>
    <n v="5"/>
    <n v="184.07"/>
    <n v="0.13"/>
    <n v="800.70449999999994"/>
    <n v="232.05241138033551"/>
    <x v="2"/>
    <n v="4"/>
    <x v="11"/>
    <n v="0.28981030002995556"/>
    <n v="1.4125061118052916E-4"/>
    <x v="0"/>
    <s v="Apr-2025"/>
    <n v="202504"/>
  </r>
  <r>
    <s v="ff3ca576-b214-4861-8901-f20ce8202ea9"/>
    <x v="690"/>
    <x v="8937"/>
    <x v="3"/>
    <x v="2"/>
    <x v="5"/>
    <n v="8"/>
    <n v="626.07000000000005"/>
    <n v="0.19"/>
    <n v="4056.9336000000012"/>
    <n v="551.84990852720762"/>
    <x v="2"/>
    <n v="4"/>
    <x v="11"/>
    <n v="0.13602635954584208"/>
    <n v="3.7935055185522386E-5"/>
    <x v="0"/>
    <s v="Apr-2025"/>
    <n v="202504"/>
  </r>
  <r>
    <s v="4f92d570-485d-4905-a659-73539a9b569a"/>
    <x v="698"/>
    <x v="8938"/>
    <x v="0"/>
    <x v="2"/>
    <x v="0"/>
    <n v="6"/>
    <n v="276.70999999999998"/>
    <n v="0.28999999999999998"/>
    <n v="1178.7846"/>
    <n v="225.4473541166295"/>
    <x v="2"/>
    <n v="4"/>
    <x v="11"/>
    <n v="0.19125407145345258"/>
    <n v="1.7467143700384278E-4"/>
    <x v="0"/>
    <s v="Apr-2025"/>
    <n v="202504"/>
  </r>
  <r>
    <s v="e48f42b3-896d-41fc-aabc-019b465bbe91"/>
    <x v="715"/>
    <x v="8939"/>
    <x v="0"/>
    <x v="2"/>
    <x v="3"/>
    <n v="4"/>
    <n v="627.07000000000005"/>
    <n v="0.28000000000000003"/>
    <n v="1805.9616000000001"/>
    <n v="454.17226253938628"/>
    <x v="2"/>
    <n v="4"/>
    <x v="11"/>
    <n v="0.25148500529545381"/>
    <n v="1.1163028051094775E-4"/>
    <x v="0"/>
    <s v="Apr-2025"/>
    <n v="202504"/>
  </r>
  <r>
    <s v="91d6c1b7-3a49-441d-88f6-390094bd6ab4"/>
    <x v="692"/>
    <x v="4222"/>
    <x v="2"/>
    <x v="0"/>
    <x v="3"/>
    <n v="1"/>
    <n v="118.56"/>
    <n v="0.23"/>
    <n v="91.291200000000003"/>
    <n v="24.51181160223388"/>
    <x v="2"/>
    <n v="4"/>
    <x v="11"/>
    <n v="0.26850136269688513"/>
    <n v="1.9399460188933874E-3"/>
    <x v="0"/>
    <s v="Apr-2025"/>
    <n v="202504"/>
  </r>
  <r>
    <s v="1e9e4ccf-70d1-4528-a914-2d8cd5b53074"/>
    <x v="716"/>
    <x v="8940"/>
    <x v="1"/>
    <x v="2"/>
    <x v="4"/>
    <n v="9"/>
    <n v="529.91999999999996"/>
    <n v="0.22"/>
    <n v="3720.0383999999999"/>
    <n v="746.43537915378215"/>
    <x v="2"/>
    <n v="4"/>
    <x v="11"/>
    <n v="0.20065260056288187"/>
    <n v="4.612855609232421E-5"/>
    <x v="0"/>
    <s v="Apr-2025"/>
    <n v="202504"/>
  </r>
  <r>
    <s v="e84c066d-754e-4144-86d5-c2459ed344d3"/>
    <x v="703"/>
    <x v="8941"/>
    <x v="1"/>
    <x v="0"/>
    <x v="1"/>
    <n v="3"/>
    <n v="748.97"/>
    <n v="0.21"/>
    <n v="1775.0589"/>
    <n v="256.65019669716332"/>
    <x v="2"/>
    <n v="4"/>
    <x v="11"/>
    <n v="0.14458686227097214"/>
    <n v="9.3461687384007372E-5"/>
    <x v="0"/>
    <s v="Apr-2025"/>
    <n v="202504"/>
  </r>
  <r>
    <s v="d99f2e0b-27ca-4248-8c97-c057d9473f98"/>
    <x v="695"/>
    <x v="8942"/>
    <x v="1"/>
    <x v="2"/>
    <x v="1"/>
    <n v="5"/>
    <n v="925.42"/>
    <n v="0.01"/>
    <n v="4580.8289999999997"/>
    <n v="1110.1013857743681"/>
    <x v="2"/>
    <n v="4"/>
    <x v="11"/>
    <n v="0.24233635129675613"/>
    <n v="2.1611808692269461E-6"/>
    <x v="0"/>
    <s v="Apr-2025"/>
    <n v="202504"/>
  </r>
  <r>
    <s v="956251e4-8414-4836-b9ef-b4c612fc287e"/>
    <x v="698"/>
    <x v="8943"/>
    <x v="2"/>
    <x v="0"/>
    <x v="8"/>
    <n v="5"/>
    <n v="755.29"/>
    <n v="0.19"/>
    <n v="3058.9245000000001"/>
    <n v="269.23850669193757"/>
    <x v="2"/>
    <n v="4"/>
    <x v="11"/>
    <n v="8.8017375614186474E-2"/>
    <n v="5.0311800765268974E-5"/>
    <x v="0"/>
    <s v="Apr-2025"/>
    <n v="202504"/>
  </r>
  <r>
    <s v="9f00c809-23d4-439d-b4db-cecc71e714e9"/>
    <x v="702"/>
    <x v="8944"/>
    <x v="1"/>
    <x v="2"/>
    <x v="3"/>
    <n v="4"/>
    <n v="902.12"/>
    <n v="0.1"/>
    <n v="3247.6320000000001"/>
    <n v="905.18035501663633"/>
    <x v="2"/>
    <n v="4"/>
    <x v="11"/>
    <n v="0.27872011207447034"/>
    <n v="2.7712499445750011E-5"/>
    <x v="0"/>
    <s v="Apr-2025"/>
    <n v="202504"/>
  </r>
  <r>
    <s v="d239af8f-6225-4f4f-8d0e-83701d092e96"/>
    <x v="698"/>
    <x v="8945"/>
    <x v="1"/>
    <x v="0"/>
    <x v="3"/>
    <n v="9"/>
    <n v="485.03"/>
    <n v="0.09"/>
    <n v="3972.3957"/>
    <n v="208.46599577779779"/>
    <x v="2"/>
    <n v="4"/>
    <x v="11"/>
    <n v="5.2478658099896186E-2"/>
    <n v="2.0617281405273903E-5"/>
    <x v="0"/>
    <s v="Apr-2025"/>
    <n v="202504"/>
  </r>
  <r>
    <s v="2403a4a6-2eb6-4df4-85a7-e019098a228d"/>
    <x v="717"/>
    <x v="8946"/>
    <x v="2"/>
    <x v="0"/>
    <x v="9"/>
    <n v="6"/>
    <n v="537.21"/>
    <n v="0.04"/>
    <n v="3094.3296"/>
    <n v="901.19876207691163"/>
    <x v="2"/>
    <n v="4"/>
    <x v="11"/>
    <n v="0.29124200669408701"/>
    <n v="1.2409796293193846E-5"/>
    <x v="0"/>
    <s v="Apr-2025"/>
    <n v="202504"/>
  </r>
  <r>
    <s v="3407c9a1-75fc-40e5-ba0c-e8504f71d07d"/>
    <x v="706"/>
    <x v="8947"/>
    <x v="2"/>
    <x v="0"/>
    <x v="1"/>
    <n v="7"/>
    <n v="52.54"/>
    <n v="0.2"/>
    <n v="294.22399999999999"/>
    <n v="31.10117077800501"/>
    <x v="2"/>
    <n v="4"/>
    <x v="11"/>
    <n v="0.10570575744332553"/>
    <n v="5.4380336070476926E-4"/>
    <x v="0"/>
    <s v="Apr-2025"/>
    <n v="202504"/>
  </r>
  <r>
    <s v="68939432-993f-4d0e-847b-be43d0e3fa51"/>
    <x v="718"/>
    <x v="8948"/>
    <x v="3"/>
    <x v="2"/>
    <x v="9"/>
    <n v="2"/>
    <n v="913.87"/>
    <n v="0.25"/>
    <n v="1370.8050000000001"/>
    <n v="186.70702302211279"/>
    <x v="2"/>
    <n v="4"/>
    <x v="11"/>
    <n v="0.13620246717958628"/>
    <n v="1.3678094258483153E-4"/>
    <x v="0"/>
    <s v="Apr-2025"/>
    <n v="202504"/>
  </r>
  <r>
    <s v="67674aee-3093-479b-aac3-f945f891e36d"/>
    <x v="690"/>
    <x v="8949"/>
    <x v="1"/>
    <x v="0"/>
    <x v="6"/>
    <n v="8"/>
    <n v="537.13"/>
    <n v="0.12"/>
    <n v="3781.3951999999999"/>
    <n v="555.61684907685219"/>
    <x v="2"/>
    <n v="4"/>
    <x v="11"/>
    <n v="0.14693435086521828"/>
    <n v="2.7926200361178857E-5"/>
    <x v="0"/>
    <s v="Apr-2025"/>
    <n v="202504"/>
  </r>
  <r>
    <s v="8739d512-161e-465b-89da-ecf4497daa33"/>
    <x v="706"/>
    <x v="8950"/>
    <x v="1"/>
    <x v="2"/>
    <x v="9"/>
    <n v="5"/>
    <n v="158.02000000000001"/>
    <n v="0.21"/>
    <n v="624.17900000000009"/>
    <n v="82.501691403091272"/>
    <x v="2"/>
    <n v="4"/>
    <x v="11"/>
    <n v="0.13217633307607474"/>
    <n v="2.65789140615112E-4"/>
    <x v="0"/>
    <s v="Apr-2025"/>
    <n v="202504"/>
  </r>
  <r>
    <s v="49b34399-e7a5-4c17-9afa-c1e9cdbe7d7e"/>
    <x v="701"/>
    <x v="8951"/>
    <x v="1"/>
    <x v="0"/>
    <x v="2"/>
    <n v="1"/>
    <n v="405.67"/>
    <n v="0.25"/>
    <n v="304.2525"/>
    <n v="28.04304394772775"/>
    <x v="2"/>
    <n v="4"/>
    <x v="11"/>
    <n v="9.2170299168380709E-2"/>
    <n v="6.1626445140138529E-4"/>
    <x v="0"/>
    <s v="Apr-2025"/>
    <n v="202504"/>
  </r>
  <r>
    <s v="c32bb8c6-b745-4727-b3a7-39fe527b6e05"/>
    <x v="702"/>
    <x v="8952"/>
    <x v="0"/>
    <x v="1"/>
    <x v="9"/>
    <n v="7"/>
    <n v="826.79"/>
    <n v="0.2"/>
    <n v="4630.0240000000003"/>
    <n v="527.34473139436193"/>
    <x v="2"/>
    <n v="4"/>
    <x v="11"/>
    <n v="0.1138967597995954"/>
    <n v="3.4557056291716847E-5"/>
    <x v="0"/>
    <s v="Apr-2025"/>
    <n v="202504"/>
  </r>
  <r>
    <s v="64d91036-5575-4cf2-8c81-ac42d1b3773f"/>
    <x v="704"/>
    <x v="8651"/>
    <x v="1"/>
    <x v="0"/>
    <x v="2"/>
    <n v="7"/>
    <n v="315.2"/>
    <n v="0.27"/>
    <n v="1610.672"/>
    <n v="322.58392821784469"/>
    <x v="2"/>
    <n v="4"/>
    <x v="11"/>
    <n v="0.20027909358196125"/>
    <n v="1.2237128353879623E-4"/>
    <x v="0"/>
    <s v="Apr-2025"/>
    <n v="202504"/>
  </r>
  <r>
    <s v="2ec07220-4e32-4723-8aab-9f4a10ad3973"/>
    <x v="692"/>
    <x v="8953"/>
    <x v="3"/>
    <x v="0"/>
    <x v="9"/>
    <n v="8"/>
    <n v="849.3"/>
    <n v="0.23"/>
    <n v="5231.6880000000001"/>
    <n v="445.22981901284498"/>
    <x v="2"/>
    <n v="4"/>
    <x v="11"/>
    <n v="8.5102517392635982E-2"/>
    <n v="3.385140704109267E-5"/>
    <x v="0"/>
    <s v="Apr-2025"/>
    <n v="202504"/>
  </r>
  <r>
    <s v="dfab8c6d-3b89-4bd1-90d1-445c3792d3d2"/>
    <x v="704"/>
    <x v="8954"/>
    <x v="2"/>
    <x v="1"/>
    <x v="4"/>
    <n v="1"/>
    <n v="371.79"/>
    <n v="0.27"/>
    <n v="271.4067"/>
    <n v="33.890829591670098"/>
    <x v="2"/>
    <n v="4"/>
    <x v="11"/>
    <n v="0.1248710131019982"/>
    <n v="7.2621641249092229E-4"/>
    <x v="0"/>
    <s v="Apr-2025"/>
    <n v="202504"/>
  </r>
  <r>
    <s v="c01c9ec3-987d-48eb-bb52-deeaa6912901"/>
    <x v="697"/>
    <x v="8955"/>
    <x v="3"/>
    <x v="1"/>
    <x v="3"/>
    <n v="9"/>
    <n v="214.11"/>
    <n v="0.28999999999999998"/>
    <n v="1368.1629"/>
    <n v="204.9988852628646"/>
    <x v="2"/>
    <n v="4"/>
    <x v="11"/>
    <n v="0.14983514409202633"/>
    <n v="1.5049377526608855E-4"/>
    <x v="0"/>
    <s v="Apr-2025"/>
    <n v="202504"/>
  </r>
  <r>
    <s v="d4fd529f-3a78-4fcb-9746-52e1d27df2aa"/>
    <x v="701"/>
    <x v="8956"/>
    <x v="1"/>
    <x v="1"/>
    <x v="3"/>
    <n v="1"/>
    <n v="27.98"/>
    <n v="0.3"/>
    <n v="19.585999999999999"/>
    <n v="4.2720189496462"/>
    <x v="2"/>
    <n v="4"/>
    <x v="11"/>
    <n v="0.21811594759757991"/>
    <n v="1.072194424588992E-2"/>
    <x v="0"/>
    <s v="Apr-2025"/>
    <n v="202504"/>
  </r>
  <r>
    <s v="da95a349-f6ec-4563-875a-79234b86ee50"/>
    <x v="706"/>
    <x v="8957"/>
    <x v="0"/>
    <x v="0"/>
    <x v="1"/>
    <n v="8"/>
    <n v="706.08"/>
    <n v="0.14000000000000001"/>
    <n v="4857.8303999999998"/>
    <n v="500.81634225929952"/>
    <x v="2"/>
    <n v="4"/>
    <x v="11"/>
    <n v="0.10309465358430371"/>
    <n v="2.4784726943122592E-5"/>
    <x v="0"/>
    <s v="Apr-2025"/>
    <n v="202504"/>
  </r>
  <r>
    <s v="81106f0e-df08-4d6e-89e3-733ef372110a"/>
    <x v="701"/>
    <x v="8958"/>
    <x v="0"/>
    <x v="2"/>
    <x v="5"/>
    <n v="3"/>
    <n v="985.03"/>
    <n v="0.17"/>
    <n v="2452.7247000000002"/>
    <n v="270.09806677926139"/>
    <x v="2"/>
    <n v="4"/>
    <x v="11"/>
    <n v="0.11012164014137477"/>
    <n v="5.7527858711579003E-5"/>
    <x v="0"/>
    <s v="Apr-2025"/>
    <n v="202504"/>
  </r>
  <r>
    <s v="7d30ff73-fe11-4536-87b8-cfeb63fda141"/>
    <x v="698"/>
    <x v="1001"/>
    <x v="3"/>
    <x v="1"/>
    <x v="9"/>
    <n v="7"/>
    <n v="417.58"/>
    <n v="0.26"/>
    <n v="2163.0644000000002"/>
    <n v="573.73034776520512"/>
    <x v="2"/>
    <n v="4"/>
    <x v="11"/>
    <n v="0.26523960533269608"/>
    <n v="8.8947883382482751E-5"/>
    <x v="0"/>
    <s v="Apr-2025"/>
    <n v="202504"/>
  </r>
  <r>
    <s v="3cf6495c-b164-4626-99f2-5d63f286c60a"/>
    <x v="716"/>
    <x v="8959"/>
    <x v="3"/>
    <x v="2"/>
    <x v="9"/>
    <n v="4"/>
    <n v="790.35"/>
    <n v="0.28999999999999998"/>
    <n v="2244.5940000000001"/>
    <n v="418.3759208161635"/>
    <x v="2"/>
    <n v="4"/>
    <x v="11"/>
    <n v="0.18639269320695123"/>
    <n v="9.1731511355728465E-5"/>
    <x v="0"/>
    <s v="Apr-2025"/>
    <n v="202504"/>
  </r>
  <r>
    <s v="d59e6890-d120-47b6-8cd2-2d51e3721e50"/>
    <x v="715"/>
    <x v="8960"/>
    <x v="3"/>
    <x v="0"/>
    <x v="1"/>
    <n v="7"/>
    <n v="406.87"/>
    <n v="0.14000000000000001"/>
    <n v="2449.3573999999999"/>
    <n v="455.97064823978639"/>
    <x v="2"/>
    <n v="4"/>
    <x v="11"/>
    <n v="0.18615929559311614"/>
    <n v="4.9155749993855533E-5"/>
    <x v="0"/>
    <s v="Apr-2025"/>
    <n v="202504"/>
  </r>
  <r>
    <s v="c510f4db-0a21-4eb1-80d8-5b6ac013ac56"/>
    <x v="706"/>
    <x v="8961"/>
    <x v="0"/>
    <x v="1"/>
    <x v="9"/>
    <n v="4"/>
    <n v="577.99"/>
    <n v="7.0000000000000007E-2"/>
    <n v="2150.1228000000001"/>
    <n v="285.6417534106431"/>
    <x v="2"/>
    <n v="4"/>
    <x v="11"/>
    <n v="0.1328490416503853"/>
    <n v="3.0277340438415893E-5"/>
    <x v="0"/>
    <s v="Apr-2025"/>
    <n v="202504"/>
  </r>
  <r>
    <s v="b51b45a2-66d5-48ce-b0fb-0597591b3a55"/>
    <x v="692"/>
    <x v="8962"/>
    <x v="0"/>
    <x v="0"/>
    <x v="1"/>
    <n v="1"/>
    <n v="917.66"/>
    <n v="0.1"/>
    <n v="825.89400000000001"/>
    <n v="195.77105590054259"/>
    <x v="2"/>
    <n v="4"/>
    <x v="11"/>
    <n v="0.23704138291420279"/>
    <n v="1.0897282217814878E-4"/>
    <x v="0"/>
    <s v="Apr-2025"/>
    <n v="202504"/>
  </r>
  <r>
    <s v="2ac07947-822f-4411-bf1c-d2a7c003beb1"/>
    <x v="699"/>
    <x v="8963"/>
    <x v="1"/>
    <x v="0"/>
    <x v="5"/>
    <n v="3"/>
    <n v="394.2"/>
    <n v="0.09"/>
    <n v="1076.1659999999999"/>
    <n v="66.725193153641172"/>
    <x v="2"/>
    <n v="4"/>
    <x v="11"/>
    <n v="6.2002695823545041E-2"/>
    <n v="7.6103500761035014E-5"/>
    <x v="0"/>
    <s v="Apr-2025"/>
    <n v="202504"/>
  </r>
  <r>
    <s v="3690b27d-0d03-4537-a531-4537cf4d4cdc"/>
    <x v="690"/>
    <x v="8964"/>
    <x v="0"/>
    <x v="1"/>
    <x v="3"/>
    <n v="5"/>
    <n v="814.56"/>
    <n v="0.17"/>
    <n v="3380.424"/>
    <n v="968.64054074353317"/>
    <x v="2"/>
    <n v="4"/>
    <x v="11"/>
    <n v="0.28654409646350076"/>
    <n v="4.1740326065605977E-5"/>
    <x v="0"/>
    <s v="Apr-2025"/>
    <n v="202504"/>
  </r>
  <r>
    <s v="2379cdb5-0d51-49e1-920e-212f0089bb2d"/>
    <x v="692"/>
    <x v="8965"/>
    <x v="2"/>
    <x v="0"/>
    <x v="4"/>
    <n v="5"/>
    <n v="397.48"/>
    <n v="0.17"/>
    <n v="1649.5419999999999"/>
    <n v="152.9157697020205"/>
    <x v="2"/>
    <n v="4"/>
    <x v="11"/>
    <n v="9.270195587746205E-2"/>
    <n v="8.5538895038744095E-5"/>
    <x v="0"/>
    <s v="Apr-2025"/>
    <n v="202504"/>
  </r>
  <r>
    <s v="45636d4a-ad0d-4048-82a6-39eda04e3623"/>
    <x v="717"/>
    <x v="8966"/>
    <x v="2"/>
    <x v="0"/>
    <x v="8"/>
    <n v="4"/>
    <n v="661.32"/>
    <n v="0.19"/>
    <n v="2142.6768000000002"/>
    <n v="523.21620491652504"/>
    <x v="2"/>
    <n v="4"/>
    <x v="11"/>
    <n v="0.24418811316598238"/>
    <n v="7.1826044879937087E-5"/>
    <x v="0"/>
    <s v="Apr-2025"/>
    <n v="202504"/>
  </r>
  <r>
    <s v="cab6751c-aa3d-4ac3-b228-8a546efd874c"/>
    <x v="696"/>
    <x v="8967"/>
    <x v="2"/>
    <x v="2"/>
    <x v="0"/>
    <n v="9"/>
    <n v="463.1"/>
    <n v="0.18"/>
    <n v="3417.6780000000008"/>
    <n v="181.0095769212347"/>
    <x v="2"/>
    <n v="4"/>
    <x v="11"/>
    <n v="5.2962735787641393E-2"/>
    <n v="4.318721658389116E-5"/>
    <x v="0"/>
    <s v="Apr-2025"/>
    <n v="202504"/>
  </r>
  <r>
    <s v="d699048e-9866-4a86-8d9d-9cbb6e2266a5"/>
    <x v="700"/>
    <x v="2695"/>
    <x v="2"/>
    <x v="2"/>
    <x v="2"/>
    <n v="2"/>
    <n v="981.68"/>
    <n v="0.1"/>
    <n v="1767.0239999999999"/>
    <n v="382.1055743443365"/>
    <x v="2"/>
    <n v="4"/>
    <x v="11"/>
    <n v="0.2162424360644431"/>
    <n v="5.0933094287344149E-5"/>
    <x v="0"/>
    <s v="Apr-2025"/>
    <n v="202504"/>
  </r>
  <r>
    <s v="1bfd1276-d432-4031-924b-dbbb9eb759ad"/>
    <x v="709"/>
    <x v="8968"/>
    <x v="2"/>
    <x v="0"/>
    <x v="8"/>
    <n v="2"/>
    <n v="781.23"/>
    <n v="0.19"/>
    <n v="1265.5925999999999"/>
    <n v="328.12003376960541"/>
    <x v="2"/>
    <n v="4"/>
    <x v="11"/>
    <n v="0.25926197243062693"/>
    <n v="1.2160311303969381E-4"/>
    <x v="0"/>
    <s v="Apr-2025"/>
    <n v="202504"/>
  </r>
  <r>
    <s v="b1fbe233-25f1-4cca-b693-e76c45de3ef8"/>
    <x v="712"/>
    <x v="8969"/>
    <x v="2"/>
    <x v="2"/>
    <x v="4"/>
    <n v="5"/>
    <n v="73.3"/>
    <n v="0.15"/>
    <n v="311.52499999999998"/>
    <n v="52.976629794496922"/>
    <x v="2"/>
    <n v="4"/>
    <x v="11"/>
    <n v="0.17005578940533481"/>
    <n v="4.0927694406548429E-4"/>
    <x v="0"/>
    <s v="Apr-2025"/>
    <n v="202504"/>
  </r>
  <r>
    <s v="893dbd60-db9c-42ea-9b2e-a2304e05fce5"/>
    <x v="703"/>
    <x v="8970"/>
    <x v="3"/>
    <x v="0"/>
    <x v="4"/>
    <n v="2"/>
    <n v="689.39"/>
    <n v="0.18"/>
    <n v="1130.5996"/>
    <n v="269.84663238693929"/>
    <x v="2"/>
    <n v="4"/>
    <x v="11"/>
    <n v="0.23867568358147243"/>
    <n v="1.305501965505737E-4"/>
    <x v="0"/>
    <s v="Apr-2025"/>
    <n v="202504"/>
  </r>
  <r>
    <s v="2d8676f5-0f65-415c-97d0-ad6dd00f167b"/>
    <x v="715"/>
    <x v="8971"/>
    <x v="0"/>
    <x v="1"/>
    <x v="8"/>
    <n v="2"/>
    <n v="314.41000000000003"/>
    <n v="0.23"/>
    <n v="484.19139999999999"/>
    <n v="44.303837283080597"/>
    <x v="2"/>
    <n v="4"/>
    <x v="11"/>
    <n v="9.1500669534982648E-2"/>
    <n v="3.6576444769568394E-4"/>
    <x v="0"/>
    <s v="Apr-2025"/>
    <n v="202504"/>
  </r>
  <r>
    <s v="357e444b-a9e1-48cb-b147-d065cb6eb1e7"/>
    <x v="710"/>
    <x v="8972"/>
    <x v="0"/>
    <x v="0"/>
    <x v="1"/>
    <n v="5"/>
    <n v="852.63"/>
    <n v="0.1"/>
    <n v="3836.835"/>
    <n v="771.8257505939273"/>
    <x v="2"/>
    <n v="4"/>
    <x v="11"/>
    <n v="0.2011620907841821"/>
    <n v="2.3456833562037463E-5"/>
    <x v="0"/>
    <s v="Apr-2025"/>
    <n v="202504"/>
  </r>
  <r>
    <s v="41e01983-ac9c-4468-b10f-c964fcaa00e7"/>
    <x v="711"/>
    <x v="8973"/>
    <x v="1"/>
    <x v="2"/>
    <x v="2"/>
    <n v="7"/>
    <n v="699.4"/>
    <n v="0.06"/>
    <n v="4602.0519999999997"/>
    <n v="845.79283960858083"/>
    <x v="2"/>
    <n v="4"/>
    <x v="11"/>
    <n v="0.18378602406243583"/>
    <n v="1.225540258997508E-5"/>
    <x v="0"/>
    <s v="Apr-2025"/>
    <n v="202504"/>
  </r>
  <r>
    <s v="7b05cd97-4241-42c6-abc3-fc3a35c0da6c"/>
    <x v="690"/>
    <x v="8974"/>
    <x v="1"/>
    <x v="0"/>
    <x v="0"/>
    <n v="6"/>
    <n v="422.92"/>
    <n v="0.06"/>
    <n v="2385.2687999999998"/>
    <n v="363.26934351545259"/>
    <x v="2"/>
    <n v="4"/>
    <x v="11"/>
    <n v="0.15229702560795355"/>
    <n v="2.3645133831457484E-5"/>
    <x v="0"/>
    <s v="Apr-2025"/>
    <n v="202504"/>
  </r>
  <r>
    <s v="05ebfb05-c136-4404-8cd5-474cf5d16d9f"/>
    <x v="704"/>
    <x v="8975"/>
    <x v="2"/>
    <x v="2"/>
    <x v="9"/>
    <n v="9"/>
    <n v="762.07"/>
    <n v="0.27"/>
    <n v="5006.7999"/>
    <n v="1441.1743942433361"/>
    <x v="2"/>
    <n v="4"/>
    <x v="11"/>
    <n v="0.28784341755765713"/>
    <n v="3.9366462398467337E-5"/>
    <x v="0"/>
    <s v="Apr-2025"/>
    <n v="202504"/>
  </r>
  <r>
    <s v="28fa6538-08d5-4dac-9d31-78f0bec99edb"/>
    <x v="708"/>
    <x v="8976"/>
    <x v="2"/>
    <x v="2"/>
    <x v="2"/>
    <n v="7"/>
    <n v="480.95"/>
    <n v="7.0000000000000007E-2"/>
    <n v="3130.9845"/>
    <n v="418.15053788013068"/>
    <x v="2"/>
    <n v="4"/>
    <x v="11"/>
    <n v="0.13355241390691353"/>
    <n v="2.0792182139515543E-5"/>
    <x v="0"/>
    <s v="Apr-2025"/>
    <n v="202504"/>
  </r>
  <r>
    <s v="e9f616d9-5755-4230-8e13-589d6a55ab34"/>
    <x v="700"/>
    <x v="8977"/>
    <x v="3"/>
    <x v="0"/>
    <x v="7"/>
    <n v="4"/>
    <n v="721.89"/>
    <n v="0.28000000000000003"/>
    <n v="2079.0432000000001"/>
    <n v="124.1237879459744"/>
    <x v="2"/>
    <n v="4"/>
    <x v="11"/>
    <n v="5.970236113707228E-2"/>
    <n v="9.696768205682307E-5"/>
    <x v="0"/>
    <s v="Apr-2025"/>
    <n v="202504"/>
  </r>
  <r>
    <s v="205d53ce-fa48-49f3-9ba8-1f2d98f58104"/>
    <x v="702"/>
    <x v="8978"/>
    <x v="2"/>
    <x v="2"/>
    <x v="3"/>
    <n v="1"/>
    <n v="450.03"/>
    <n v="0.27"/>
    <n v="328.52190000000002"/>
    <n v="40.498046336683387"/>
    <x v="2"/>
    <n v="4"/>
    <x v="11"/>
    <n v="0.1232735057744503"/>
    <n v="5.9996000266648896E-4"/>
    <x v="0"/>
    <s v="Apr-2025"/>
    <n v="202504"/>
  </r>
  <r>
    <s v="cbb55353-cfa6-4488-a6af-57b5405db3b7"/>
    <x v="690"/>
    <x v="8979"/>
    <x v="1"/>
    <x v="1"/>
    <x v="0"/>
    <n v="7"/>
    <n v="748.68"/>
    <n v="0.28999999999999998"/>
    <n v="3720.9395999999988"/>
    <n v="813.26176808059768"/>
    <x v="2"/>
    <n v="4"/>
    <x v="11"/>
    <n v="0.21856354993792373"/>
    <n v="5.5335485692914772E-5"/>
    <x v="0"/>
    <s v="Apr-2025"/>
    <n v="202504"/>
  </r>
  <r>
    <s v="10b3160e-513a-4cda-8fc5-4327b00fb0e2"/>
    <x v="701"/>
    <x v="8980"/>
    <x v="2"/>
    <x v="1"/>
    <x v="7"/>
    <n v="4"/>
    <n v="477.02"/>
    <n v="0.16"/>
    <n v="1602.7872"/>
    <n v="167.78091813326429"/>
    <x v="2"/>
    <n v="4"/>
    <x v="11"/>
    <n v="0.10468072001901706"/>
    <n v="8.3853926460106506E-5"/>
    <x v="0"/>
    <s v="Apr-2025"/>
    <n v="202504"/>
  </r>
  <r>
    <s v="6ae92aee-17b7-4475-ab65-574853405568"/>
    <x v="704"/>
    <x v="8981"/>
    <x v="3"/>
    <x v="1"/>
    <x v="4"/>
    <n v="9"/>
    <n v="663.09"/>
    <n v="0.2"/>
    <n v="4774.2480000000014"/>
    <n v="607.91519722138798"/>
    <x v="2"/>
    <n v="4"/>
    <x v="11"/>
    <n v="0.12733213633254656"/>
    <n v="3.3513131282664829E-5"/>
    <x v="0"/>
    <s v="Apr-2025"/>
    <n v="202504"/>
  </r>
  <r>
    <s v="295bc4a2-c899-4433-861f-68d8c16d1124"/>
    <x v="718"/>
    <x v="8982"/>
    <x v="3"/>
    <x v="1"/>
    <x v="6"/>
    <n v="5"/>
    <n v="965.04"/>
    <n v="0.03"/>
    <n v="4680.4440000000004"/>
    <n v="841.47712663738309"/>
    <x v="2"/>
    <n v="4"/>
    <x v="11"/>
    <n v="0.17978574824041971"/>
    <n v="6.2173588659537432E-6"/>
    <x v="0"/>
    <s v="Apr-2025"/>
    <n v="202504"/>
  </r>
  <r>
    <s v="0b7f41d2-d8eb-453f-8199-42378affd613"/>
    <x v="690"/>
    <x v="8983"/>
    <x v="1"/>
    <x v="2"/>
    <x v="6"/>
    <n v="8"/>
    <n v="147.37"/>
    <n v="0.13"/>
    <n v="1025.6952000000001"/>
    <n v="134.08618631219559"/>
    <x v="2"/>
    <n v="4"/>
    <x v="11"/>
    <n v="0.13072712664756117"/>
    <n v="1.1026667571418878E-4"/>
    <x v="0"/>
    <s v="Apr-2025"/>
    <n v="202504"/>
  </r>
  <r>
    <s v="0cdf5d7d-2a81-45f8-af52-0f179da2e77d"/>
    <x v="701"/>
    <x v="8984"/>
    <x v="1"/>
    <x v="1"/>
    <x v="9"/>
    <n v="4"/>
    <n v="201.18"/>
    <n v="0.22"/>
    <n v="627.6816"/>
    <n v="88.810221233474252"/>
    <x v="2"/>
    <n v="4"/>
    <x v="11"/>
    <n v="0.14148928570388913"/>
    <n v="2.7338701660204791E-4"/>
    <x v="0"/>
    <s v="Apr-2025"/>
    <n v="202504"/>
  </r>
  <r>
    <s v="451d0e18-d38b-46e8-b7a1-6f97bd56939c"/>
    <x v="690"/>
    <x v="8985"/>
    <x v="2"/>
    <x v="1"/>
    <x v="4"/>
    <n v="3"/>
    <n v="475.47"/>
    <n v="0.04"/>
    <n v="1369.3535999999999"/>
    <n v="128.83482732904361"/>
    <x v="2"/>
    <n v="4"/>
    <x v="11"/>
    <n v="9.408441130840392E-2"/>
    <n v="2.8042428193857304E-5"/>
    <x v="0"/>
    <s v="Apr-2025"/>
    <n v="202504"/>
  </r>
  <r>
    <s v="7408e578-82b3-4add-be61-95ae3b4b1e99"/>
    <x v="708"/>
    <x v="8986"/>
    <x v="1"/>
    <x v="0"/>
    <x v="3"/>
    <n v="5"/>
    <n v="297.58999999999997"/>
    <n v="0.05"/>
    <n v="1413.5525"/>
    <n v="288.5142671161081"/>
    <x v="2"/>
    <n v="4"/>
    <x v="11"/>
    <n v="0.20410580230738376"/>
    <n v="3.360327968009678E-5"/>
    <x v="0"/>
    <s v="Apr-2025"/>
    <n v="202504"/>
  </r>
  <r>
    <s v="19ccd86a-912b-4ced-a49f-3216056c94f1"/>
    <x v="717"/>
    <x v="1473"/>
    <x v="1"/>
    <x v="0"/>
    <x v="4"/>
    <n v="2"/>
    <n v="769.44"/>
    <n v="0.28000000000000003"/>
    <n v="1107.9936"/>
    <n v="269.48124235716949"/>
    <x v="2"/>
    <n v="4"/>
    <x v="11"/>
    <n v="0.24321552250587863"/>
    <n v="1.819505094614265E-4"/>
    <x v="0"/>
    <s v="Apr-2025"/>
    <n v="202504"/>
  </r>
  <r>
    <s v="df5657cd-98e2-4862-8b1e-0dd2715dc704"/>
    <x v="696"/>
    <x v="8256"/>
    <x v="2"/>
    <x v="0"/>
    <x v="2"/>
    <n v="7"/>
    <n v="672.82"/>
    <n v="0.17"/>
    <n v="3909.0841999999998"/>
    <n v="908.52408852937344"/>
    <x v="2"/>
    <n v="4"/>
    <x v="11"/>
    <n v="0.23241353781260929"/>
    <n v="3.6095410787007348E-5"/>
    <x v="0"/>
    <s v="Apr-2025"/>
    <n v="202504"/>
  </r>
  <r>
    <s v="bfc37a17-de66-475c-9c06-dd4fb2756f5c"/>
    <x v="699"/>
    <x v="8987"/>
    <x v="1"/>
    <x v="0"/>
    <x v="7"/>
    <n v="4"/>
    <n v="406.84"/>
    <n v="0.28000000000000003"/>
    <n v="1171.6992"/>
    <n v="309.90664137517678"/>
    <x v="2"/>
    <n v="4"/>
    <x v="11"/>
    <n v="0.2644933455405421"/>
    <n v="1.720578114246387E-4"/>
    <x v="0"/>
    <s v="Apr-2025"/>
    <n v="202504"/>
  </r>
  <r>
    <s v="8b4bcfc8-be2a-409d-9391-9a4c21befd26"/>
    <x v="700"/>
    <x v="8988"/>
    <x v="2"/>
    <x v="0"/>
    <x v="8"/>
    <n v="7"/>
    <n v="123.1"/>
    <n v="0.13"/>
    <n v="749.67899999999997"/>
    <n v="86.912351381608019"/>
    <x v="2"/>
    <n v="4"/>
    <x v="11"/>
    <n v="0.11593275439435814"/>
    <n v="1.5086457003597541E-4"/>
    <x v="0"/>
    <s v="Apr-2025"/>
    <n v="202504"/>
  </r>
  <r>
    <s v="60d293a1-1f76-48fd-a1b6-1a0858face85"/>
    <x v="714"/>
    <x v="8989"/>
    <x v="0"/>
    <x v="1"/>
    <x v="8"/>
    <n v="9"/>
    <n v="731.71"/>
    <n v="0.14000000000000001"/>
    <n v="5663.4354000000003"/>
    <n v="531.47714199710856"/>
    <x v="2"/>
    <n v="4"/>
    <x v="11"/>
    <n v="9.3843595708200098E-2"/>
    <n v="2.1259181308927793E-5"/>
    <x v="0"/>
    <s v="Apr-2025"/>
    <n v="202504"/>
  </r>
  <r>
    <s v="70b24d22-8463-4382-834a-24466c9ed92b"/>
    <x v="695"/>
    <x v="8990"/>
    <x v="3"/>
    <x v="0"/>
    <x v="1"/>
    <n v="1"/>
    <n v="378.82"/>
    <n v="0.05"/>
    <n v="359.87900000000002"/>
    <n v="99.20144044897377"/>
    <x v="2"/>
    <n v="4"/>
    <x v="11"/>
    <n v="0.27565220657213607"/>
    <n v="1.319888073491368E-4"/>
    <x v="0"/>
    <s v="Apr-2025"/>
    <n v="202504"/>
  </r>
  <r>
    <s v="406ff53e-ad03-4ea4-90f2-301dc3ea50de"/>
    <x v="697"/>
    <x v="8991"/>
    <x v="1"/>
    <x v="2"/>
    <x v="9"/>
    <n v="8"/>
    <n v="271.36"/>
    <n v="0.23"/>
    <n v="1671.5776000000001"/>
    <n v="161.84717658880319"/>
    <x v="2"/>
    <n v="4"/>
    <x v="11"/>
    <n v="9.6823011141572601E-2"/>
    <n v="1.0594781839622642E-4"/>
    <x v="0"/>
    <s v="Apr-2025"/>
    <n v="202504"/>
  </r>
  <r>
    <s v="820ea08d-77be-4023-9e27-60781f43a057"/>
    <x v="696"/>
    <x v="8992"/>
    <x v="3"/>
    <x v="0"/>
    <x v="9"/>
    <n v="6"/>
    <n v="84.03"/>
    <n v="0.16"/>
    <n v="423.51119999999997"/>
    <n v="103.4337165466258"/>
    <x v="2"/>
    <n v="4"/>
    <x v="11"/>
    <n v="0.24422899924872307"/>
    <n v="3.1734697925344123E-4"/>
    <x v="0"/>
    <s v="Apr-2025"/>
    <n v="202504"/>
  </r>
  <r>
    <s v="1dcba059-0d2d-49ef-974e-26a2040d76b5"/>
    <x v="703"/>
    <x v="8993"/>
    <x v="1"/>
    <x v="2"/>
    <x v="9"/>
    <n v="8"/>
    <n v="55.7"/>
    <n v="0.17"/>
    <n v="369.84800000000001"/>
    <n v="58.592084486621623"/>
    <x v="2"/>
    <n v="4"/>
    <x v="11"/>
    <n v="0.15842206659660624"/>
    <n v="3.8150807899461398E-4"/>
    <x v="0"/>
    <s v="Apr-2025"/>
    <n v="202504"/>
  </r>
  <r>
    <s v="5371d1ba-a365-4398-a7fa-b53446e9471a"/>
    <x v="709"/>
    <x v="8994"/>
    <x v="3"/>
    <x v="1"/>
    <x v="5"/>
    <n v="1"/>
    <n v="57.32"/>
    <n v="0.2"/>
    <n v="45.856000000000002"/>
    <n v="8.8294089625057222"/>
    <x v="2"/>
    <n v="4"/>
    <x v="11"/>
    <n v="0.19254642713070746"/>
    <n v="3.4891835310537334E-3"/>
    <x v="0"/>
    <s v="Apr-2025"/>
    <n v="202504"/>
  </r>
  <r>
    <s v="4d3d0f8d-882a-4b0e-8c17-150e5397d2a7"/>
    <x v="712"/>
    <x v="8995"/>
    <x v="1"/>
    <x v="0"/>
    <x v="3"/>
    <n v="7"/>
    <n v="535.92999999999995"/>
    <n v="0.02"/>
    <n v="3676.4798000000001"/>
    <n v="900.37893627884455"/>
    <x v="2"/>
    <n v="4"/>
    <x v="11"/>
    <n v="0.24490245704024935"/>
    <n v="5.3311866421787497E-6"/>
    <x v="0"/>
    <s v="Apr-2025"/>
    <n v="202504"/>
  </r>
  <r>
    <s v="9031d4a2-74fc-49f6-a407-ba37143d68ba"/>
    <x v="692"/>
    <x v="8996"/>
    <x v="1"/>
    <x v="2"/>
    <x v="0"/>
    <n v="7"/>
    <n v="512.98"/>
    <n v="0.11"/>
    <n v="3195.8654000000001"/>
    <n v="174.54780832193231"/>
    <x v="2"/>
    <n v="4"/>
    <x v="11"/>
    <n v="5.4616758365960062E-2"/>
    <n v="3.0633330177172044E-5"/>
    <x v="0"/>
    <s v="Apr-2025"/>
    <n v="202504"/>
  </r>
  <r>
    <s v="2e6151f5-7224-4725-933d-16515645688e"/>
    <x v="690"/>
    <x v="8997"/>
    <x v="0"/>
    <x v="2"/>
    <x v="4"/>
    <n v="3"/>
    <n v="694.22"/>
    <n v="0.13"/>
    <n v="1811.9141999999999"/>
    <n v="399.28388851420249"/>
    <x v="2"/>
    <n v="4"/>
    <x v="11"/>
    <n v="0.22036578140079841"/>
    <n v="6.2420174200301538E-5"/>
    <x v="0"/>
    <s v="Apr-2025"/>
    <n v="202504"/>
  </r>
  <r>
    <s v="b89edb83-ea11-4122-b2b1-ef9e894040c8"/>
    <x v="706"/>
    <x v="8998"/>
    <x v="0"/>
    <x v="1"/>
    <x v="6"/>
    <n v="8"/>
    <n v="712.74"/>
    <n v="0.2"/>
    <n v="4561.5360000000001"/>
    <n v="1084.2094672072781"/>
    <x v="2"/>
    <n v="4"/>
    <x v="11"/>
    <n v="0.23768517166307096"/>
    <n v="3.5075904256811741E-5"/>
    <x v="0"/>
    <s v="Apr-2025"/>
    <n v="202504"/>
  </r>
  <r>
    <s v="7b04db10-14a4-4beb-9e0f-b9bd617b29db"/>
    <x v="718"/>
    <x v="8999"/>
    <x v="2"/>
    <x v="0"/>
    <x v="4"/>
    <n v="9"/>
    <n v="842.41"/>
    <n v="0.09"/>
    <n v="6899.3379000000004"/>
    <n v="1356.1758659720931"/>
    <x v="2"/>
    <n v="4"/>
    <x v="11"/>
    <n v="0.19656608875064563"/>
    <n v="1.1870704288885459E-5"/>
    <x v="0"/>
    <s v="Apr-2025"/>
    <n v="202504"/>
  </r>
  <r>
    <s v="1971897c-6d8b-4cef-b2ff-db06a9eb5f98"/>
    <x v="698"/>
    <x v="9000"/>
    <x v="1"/>
    <x v="1"/>
    <x v="7"/>
    <n v="8"/>
    <n v="756.45"/>
    <n v="0.3"/>
    <n v="4236.12"/>
    <n v="264.46076231694082"/>
    <x v="2"/>
    <n v="4"/>
    <x v="11"/>
    <n v="6.2429950595578224E-2"/>
    <n v="4.9573666468371994E-5"/>
    <x v="0"/>
    <s v="Apr-2025"/>
    <n v="202504"/>
  </r>
  <r>
    <s v="25c109a2-c5c7-455b-88b3-0216cf49ff1b"/>
    <x v="713"/>
    <x v="9001"/>
    <x v="1"/>
    <x v="0"/>
    <x v="6"/>
    <n v="8"/>
    <n v="991.38"/>
    <n v="0.17"/>
    <n v="6582.7631999999994"/>
    <n v="1808.018809823637"/>
    <x v="2"/>
    <n v="4"/>
    <x v="11"/>
    <n v="0.27465955479359139"/>
    <n v="2.1434767697552906E-5"/>
    <x v="0"/>
    <s v="Apr-2025"/>
    <n v="202504"/>
  </r>
  <r>
    <s v="c57acde8-4dbe-45e5-b80b-41da360f97df"/>
    <x v="692"/>
    <x v="7660"/>
    <x v="1"/>
    <x v="1"/>
    <x v="8"/>
    <n v="1"/>
    <n v="815.83"/>
    <n v="0.06"/>
    <n v="766.88019999999995"/>
    <n v="130.0239357669694"/>
    <x v="2"/>
    <n v="4"/>
    <x v="11"/>
    <n v="0.16954921481473822"/>
    <n v="7.3544733584202579E-5"/>
    <x v="0"/>
    <s v="Apr-2025"/>
    <n v="202504"/>
  </r>
  <r>
    <s v="c0a75cb6-213b-430b-8f28-261445d96d2f"/>
    <x v="719"/>
    <x v="9002"/>
    <x v="3"/>
    <x v="0"/>
    <x v="9"/>
    <n v="5"/>
    <n v="138.54"/>
    <n v="0.08"/>
    <n v="637.28399999999999"/>
    <n v="71.152549532853158"/>
    <x v="2"/>
    <n v="4"/>
    <x v="11"/>
    <n v="0.11164967194038004"/>
    <n v="1.15490111159232E-4"/>
    <x v="0"/>
    <s v="Apr-2025"/>
    <n v="202504"/>
  </r>
  <r>
    <s v="e67e21ed-a245-4cd0-bddc-4ab62ac26dd5"/>
    <x v="699"/>
    <x v="7502"/>
    <x v="1"/>
    <x v="0"/>
    <x v="0"/>
    <n v="7"/>
    <n v="114.54"/>
    <n v="0.2"/>
    <n v="641.42400000000009"/>
    <n v="136.81957467583209"/>
    <x v="2"/>
    <n v="4"/>
    <x v="11"/>
    <n v="0.21330597962631903"/>
    <n v="2.4944498490857839E-4"/>
    <x v="0"/>
    <s v="Apr-2025"/>
    <n v="202504"/>
  </r>
  <r>
    <s v="5db1aeb0-8cd9-4fac-bb50-dcbd9c7f4cb5"/>
    <x v="702"/>
    <x v="9003"/>
    <x v="3"/>
    <x v="2"/>
    <x v="8"/>
    <n v="9"/>
    <n v="323.93"/>
    <n v="0.26"/>
    <n v="2157.3737999999998"/>
    <n v="444.51262028378528"/>
    <x v="2"/>
    <n v="4"/>
    <x v="11"/>
    <n v="0.20604339418777837"/>
    <n v="8.9182505136569293E-5"/>
    <x v="0"/>
    <s v="Apr-2025"/>
    <n v="202504"/>
  </r>
  <r>
    <s v="87659476-fa62-46da-b367-4e45fcb47165"/>
    <x v="714"/>
    <x v="9004"/>
    <x v="0"/>
    <x v="2"/>
    <x v="8"/>
    <n v="7"/>
    <n v="349.29"/>
    <n v="0.11"/>
    <n v="2176.0767000000001"/>
    <n v="201.83223319633791"/>
    <x v="2"/>
    <n v="4"/>
    <x v="11"/>
    <n v="9.2750514352889266E-2"/>
    <n v="4.4989223036118165E-5"/>
    <x v="0"/>
    <s v="Apr-2025"/>
    <n v="202504"/>
  </r>
  <r>
    <s v="9b8b14f1-8182-4f75-b074-e23e2c91d01c"/>
    <x v="699"/>
    <x v="9005"/>
    <x v="3"/>
    <x v="1"/>
    <x v="9"/>
    <n v="9"/>
    <n v="411.05"/>
    <n v="0.22"/>
    <n v="2885.5709999999999"/>
    <n v="738.95675568561137"/>
    <x v="2"/>
    <n v="4"/>
    <x v="11"/>
    <n v="0.25608683885636896"/>
    <n v="5.9468299341794049E-5"/>
    <x v="0"/>
    <s v="Apr-2025"/>
    <n v="202504"/>
  </r>
  <r>
    <s v="d1efde24-9af1-4347-b598-f0631d6ac66b"/>
    <x v="698"/>
    <x v="9006"/>
    <x v="0"/>
    <x v="2"/>
    <x v="0"/>
    <n v="1"/>
    <n v="471.68"/>
    <n v="0.17"/>
    <n v="391.49439999999998"/>
    <n v="85.888374798868085"/>
    <x v="2"/>
    <n v="4"/>
    <x v="11"/>
    <n v="0.21938596005170977"/>
    <n v="3.6041383989145187E-4"/>
    <x v="0"/>
    <s v="Apr-2025"/>
    <n v="202504"/>
  </r>
  <r>
    <s v="e2e8d8ca-18f8-45d2-b54c-0c835fb1a07e"/>
    <x v="709"/>
    <x v="352"/>
    <x v="1"/>
    <x v="0"/>
    <x v="9"/>
    <n v="8"/>
    <n v="371.47"/>
    <n v="0.11"/>
    <n v="2644.8663999999999"/>
    <n v="511.41266032210592"/>
    <x v="2"/>
    <n v="4"/>
    <x v="11"/>
    <n v="0.19336048895403787"/>
    <n v="3.7015102161681964E-5"/>
    <x v="0"/>
    <s v="Apr-2025"/>
    <n v="202504"/>
  </r>
  <r>
    <s v="ec51e527-a56c-4f74-896e-a03ec79d27fa"/>
    <x v="690"/>
    <x v="5238"/>
    <x v="2"/>
    <x v="0"/>
    <x v="1"/>
    <n v="6"/>
    <n v="28.4"/>
    <n v="0.06"/>
    <n v="160.17599999999999"/>
    <n v="31.131030993196621"/>
    <x v="2"/>
    <n v="4"/>
    <x v="11"/>
    <n v="0.19435515303913584"/>
    <n v="3.5211267605633805E-4"/>
    <x v="0"/>
    <s v="Apr-2025"/>
    <n v="202504"/>
  </r>
  <r>
    <s v="27344b25-05b6-4f3c-84fc-1680054a7392"/>
    <x v="698"/>
    <x v="9007"/>
    <x v="1"/>
    <x v="1"/>
    <x v="3"/>
    <n v="1"/>
    <n v="798.46"/>
    <n v="0.19"/>
    <n v="646.75260000000003"/>
    <n v="44.49291161592064"/>
    <x v="2"/>
    <n v="4"/>
    <x v="11"/>
    <n v="6.8794329726576495E-2"/>
    <n v="2.3795806928337049E-4"/>
    <x v="0"/>
    <s v="Apr-2025"/>
    <n v="202504"/>
  </r>
  <r>
    <s v="3769fab9-d521-4a0c-913d-734b23e1f056"/>
    <x v="712"/>
    <x v="9008"/>
    <x v="1"/>
    <x v="2"/>
    <x v="1"/>
    <n v="2"/>
    <n v="616.1"/>
    <n v="0.19"/>
    <n v="998.08200000000011"/>
    <n v="172.63382180823621"/>
    <x v="2"/>
    <n v="4"/>
    <x v="11"/>
    <n v="0.17296556977105706"/>
    <n v="1.5419574744359683E-4"/>
    <x v="0"/>
    <s v="Apr-2025"/>
    <n v="202504"/>
  </r>
  <r>
    <s v="9e253512-da19-4e8f-8301-96e10e64f530"/>
    <x v="708"/>
    <x v="9009"/>
    <x v="1"/>
    <x v="2"/>
    <x v="6"/>
    <n v="7"/>
    <n v="653.07000000000005"/>
    <n v="0.25"/>
    <n v="3428.6174999999998"/>
    <n v="969.22339580571281"/>
    <x v="2"/>
    <n v="4"/>
    <x v="11"/>
    <n v="0.28268635851205709"/>
    <n v="5.4686765146593333E-5"/>
    <x v="0"/>
    <s v="Apr-2025"/>
    <n v="202504"/>
  </r>
  <r>
    <s v="ce000a4d-3f5f-45c7-b64d-0eb41e0486af"/>
    <x v="699"/>
    <x v="9010"/>
    <x v="1"/>
    <x v="1"/>
    <x v="9"/>
    <n v="2"/>
    <n v="376.96"/>
    <n v="0.06"/>
    <n v="708.68479999999988"/>
    <n v="175.1648120906724"/>
    <x v="2"/>
    <n v="4"/>
    <x v="11"/>
    <n v="0.24716885714308029"/>
    <n v="7.9584040747028868E-5"/>
    <x v="0"/>
    <s v="Apr-2025"/>
    <n v="202504"/>
  </r>
  <r>
    <s v="677dc54c-41ef-4abb-84a7-349ae564b79c"/>
    <x v="704"/>
    <x v="9011"/>
    <x v="1"/>
    <x v="1"/>
    <x v="1"/>
    <n v="6"/>
    <n v="510.46"/>
    <n v="0.14000000000000001"/>
    <n v="2633.9735999999998"/>
    <n v="147.26670118918469"/>
    <x v="2"/>
    <n v="4"/>
    <x v="11"/>
    <n v="5.5910469713585854E-2"/>
    <n v="4.5710404994188259E-5"/>
    <x v="0"/>
    <s v="Apr-2025"/>
    <n v="202504"/>
  </r>
  <r>
    <s v="1cc9ccc3-e947-4a37-9c0f-110292517f3f"/>
    <x v="713"/>
    <x v="9012"/>
    <x v="1"/>
    <x v="1"/>
    <x v="0"/>
    <n v="4"/>
    <n v="298.31"/>
    <n v="0.03"/>
    <n v="1157.4428"/>
    <n v="132.47106335766631"/>
    <x v="2"/>
    <n v="4"/>
    <x v="11"/>
    <n v="0.11445149890574835"/>
    <n v="2.5141631189031545E-5"/>
    <x v="0"/>
    <s v="Apr-2025"/>
    <n v="202504"/>
  </r>
  <r>
    <s v="6cfd0752-8951-4cd0-acdd-2aa583840a11"/>
    <x v="702"/>
    <x v="9013"/>
    <x v="1"/>
    <x v="2"/>
    <x v="0"/>
    <n v="9"/>
    <n v="70.25"/>
    <n v="0.05"/>
    <n v="600.63749999999993"/>
    <n v="108.7714032530135"/>
    <x v="2"/>
    <n v="4"/>
    <x v="11"/>
    <n v="0.18109326049907559"/>
    <n v="7.9082641360221442E-5"/>
    <x v="0"/>
    <s v="Apr-2025"/>
    <n v="202504"/>
  </r>
  <r>
    <s v="d586888c-2fe3-4f6e-8e67-c5cb612150c2"/>
    <x v="717"/>
    <x v="9014"/>
    <x v="3"/>
    <x v="2"/>
    <x v="6"/>
    <n v="5"/>
    <n v="855.78"/>
    <n v="0.27"/>
    <n v="3123.5970000000002"/>
    <n v="511.47199884446383"/>
    <x v="2"/>
    <n v="4"/>
    <x v="11"/>
    <n v="0.16374455438536525"/>
    <n v="6.3100329523943074E-5"/>
    <x v="0"/>
    <s v="Apr-2025"/>
    <n v="202504"/>
  </r>
  <r>
    <s v="62f41540-5feb-4472-ae0b-5a1dddaa2e33"/>
    <x v="697"/>
    <x v="9015"/>
    <x v="3"/>
    <x v="0"/>
    <x v="2"/>
    <n v="4"/>
    <n v="262.25"/>
    <n v="0.16"/>
    <n v="881.16"/>
    <n v="157.49247194730481"/>
    <x v="2"/>
    <n v="4"/>
    <x v="11"/>
    <n v="0.17873311537893777"/>
    <n v="1.5252621544327932E-4"/>
    <x v="0"/>
    <s v="Apr-2025"/>
    <n v="202504"/>
  </r>
  <r>
    <s v="65610868-e87d-4916-8b8c-ce65f0594e71"/>
    <x v="699"/>
    <x v="9016"/>
    <x v="2"/>
    <x v="1"/>
    <x v="1"/>
    <n v="5"/>
    <n v="358.92"/>
    <n v="0.06"/>
    <n v="1686.924"/>
    <n v="280.83547667244437"/>
    <x v="2"/>
    <n v="4"/>
    <x v="11"/>
    <n v="0.16647784765196558"/>
    <n v="3.3433634236041456E-5"/>
    <x v="0"/>
    <s v="Apr-2025"/>
    <n v="202504"/>
  </r>
  <r>
    <s v="f06c6571-1da2-4918-ba6b-df985c673237"/>
    <x v="702"/>
    <x v="9017"/>
    <x v="3"/>
    <x v="1"/>
    <x v="0"/>
    <n v="9"/>
    <n v="947.25"/>
    <n v="0.11"/>
    <n v="7587.4724999999999"/>
    <n v="1798.681629099849"/>
    <x v="2"/>
    <n v="4"/>
    <x v="11"/>
    <n v="0.23705939350684291"/>
    <n v="1.2902847423829213E-5"/>
    <x v="0"/>
    <s v="Apr-2025"/>
    <n v="202504"/>
  </r>
  <r>
    <s v="9a508b13-cc21-4967-8aad-9a30fdc96cb7"/>
    <x v="707"/>
    <x v="9018"/>
    <x v="3"/>
    <x v="2"/>
    <x v="6"/>
    <n v="5"/>
    <n v="227.23"/>
    <n v="0.04"/>
    <n v="1090.704"/>
    <n v="258.4052070340108"/>
    <x v="2"/>
    <n v="4"/>
    <x v="11"/>
    <n v="0.23691597998541383"/>
    <n v="3.5206618844342742E-5"/>
    <x v="0"/>
    <s v="Apr-2025"/>
    <n v="202504"/>
  </r>
  <r>
    <s v="bdd5bc85-edf3-4def-8f46-368c4cab0292"/>
    <x v="716"/>
    <x v="9019"/>
    <x v="1"/>
    <x v="2"/>
    <x v="1"/>
    <n v="2"/>
    <n v="476"/>
    <n v="0.18"/>
    <n v="780.6400000000001"/>
    <n v="105.5498689144986"/>
    <x v="2"/>
    <n v="4"/>
    <x v="11"/>
    <n v="0.13520940371297729"/>
    <n v="1.8907563025210084E-4"/>
    <x v="0"/>
    <s v="Apr-2025"/>
    <n v="202504"/>
  </r>
  <r>
    <s v="2be66453-48dd-4230-ae0d-bae741df6ebe"/>
    <x v="709"/>
    <x v="3568"/>
    <x v="0"/>
    <x v="2"/>
    <x v="2"/>
    <n v="3"/>
    <n v="889.4"/>
    <n v="0"/>
    <n v="2668.2"/>
    <n v="445.53211363969029"/>
    <x v="2"/>
    <n v="4"/>
    <x v="11"/>
    <n v="0.16697852996015677"/>
    <n v="0"/>
    <x v="1"/>
    <s v="Apr-2025"/>
    <n v="202504"/>
  </r>
  <r>
    <s v="99d6011c-8785-4724-8519-1d6bf7f9c36c"/>
    <x v="710"/>
    <x v="9020"/>
    <x v="0"/>
    <x v="2"/>
    <x v="6"/>
    <n v="4"/>
    <n v="718.86"/>
    <n v="0.24"/>
    <n v="2185.3344000000002"/>
    <n v="344.35166196881943"/>
    <x v="2"/>
    <n v="4"/>
    <x v="11"/>
    <n v="0.15757389897345661"/>
    <n v="8.3465487021116769E-5"/>
    <x v="0"/>
    <s v="Apr-2025"/>
    <n v="202504"/>
  </r>
  <r>
    <s v="0031c5bd-2de2-4fb7-951c-54f805701c66"/>
    <x v="719"/>
    <x v="9021"/>
    <x v="0"/>
    <x v="1"/>
    <x v="9"/>
    <n v="4"/>
    <n v="828.33"/>
    <n v="0.19"/>
    <n v="2683.7892000000002"/>
    <n v="553.5628029169427"/>
    <x v="2"/>
    <n v="4"/>
    <x v="11"/>
    <n v="0.2062616553181385"/>
    <n v="5.7344295148069002E-5"/>
    <x v="0"/>
    <s v="Apr-2025"/>
    <n v="202504"/>
  </r>
  <r>
    <s v="e1b78db0-b5f5-46cb-9b20-5890637ab277"/>
    <x v="692"/>
    <x v="9022"/>
    <x v="0"/>
    <x v="1"/>
    <x v="4"/>
    <n v="3"/>
    <n v="140.29"/>
    <n v="0.03"/>
    <n v="408.2439"/>
    <n v="61.596953867511289"/>
    <x v="2"/>
    <n v="4"/>
    <x v="11"/>
    <n v="0.15088272933780833"/>
    <n v="7.1280918098225098E-5"/>
    <x v="0"/>
    <s v="Apr-2025"/>
    <n v="202504"/>
  </r>
  <r>
    <s v="5b910949-54be-4731-b9e6-3a25bc2a593a"/>
    <x v="702"/>
    <x v="9023"/>
    <x v="2"/>
    <x v="1"/>
    <x v="2"/>
    <n v="1"/>
    <n v="99.72"/>
    <n v="0.05"/>
    <n v="94.733999999999995"/>
    <n v="20.734705974187651"/>
    <x v="2"/>
    <n v="4"/>
    <x v="11"/>
    <n v="0.21887290702585821"/>
    <n v="5.0140393100681915E-4"/>
    <x v="0"/>
    <s v="Apr-2025"/>
    <n v="202504"/>
  </r>
  <r>
    <s v="e818c2b1-e556-4f62-95be-ff8df62b985e"/>
    <x v="706"/>
    <x v="9024"/>
    <x v="2"/>
    <x v="2"/>
    <x v="3"/>
    <n v="5"/>
    <n v="133.6"/>
    <n v="0.26"/>
    <n v="494.32"/>
    <n v="92.023208906085898"/>
    <x v="2"/>
    <n v="4"/>
    <x v="11"/>
    <n v="0.18616120914809414"/>
    <n v="3.8922155688622754E-4"/>
    <x v="0"/>
    <s v="Apr-2025"/>
    <n v="202504"/>
  </r>
  <r>
    <s v="2f31b2c5-47c7-44ca-ae0f-d064bc8283ae"/>
    <x v="691"/>
    <x v="9025"/>
    <x v="1"/>
    <x v="2"/>
    <x v="2"/>
    <n v="8"/>
    <n v="232.69"/>
    <n v="0.13"/>
    <n v="1619.5224000000001"/>
    <n v="216.4764740554869"/>
    <x v="2"/>
    <n v="4"/>
    <x v="11"/>
    <n v="0.1336668600912756"/>
    <n v="6.9835403326313982E-5"/>
    <x v="0"/>
    <s v="Apr-2025"/>
    <n v="202504"/>
  </r>
  <r>
    <s v="a4fcfedb-47a3-46b8-b943-1b4b9b63c0fb"/>
    <x v="703"/>
    <x v="9026"/>
    <x v="0"/>
    <x v="1"/>
    <x v="2"/>
    <n v="3"/>
    <n v="900.37"/>
    <n v="0.23"/>
    <n v="2079.8546999999999"/>
    <n v="127.20792682623291"/>
    <x v="2"/>
    <n v="4"/>
    <x v="11"/>
    <n v="6.116192964163935E-2"/>
    <n v="8.515017900048499E-5"/>
    <x v="0"/>
    <s v="Apr-2025"/>
    <n v="202504"/>
  </r>
  <r>
    <s v="2a46308c-6b31-45c0-b0fa-349256163f36"/>
    <x v="703"/>
    <x v="9027"/>
    <x v="2"/>
    <x v="2"/>
    <x v="7"/>
    <n v="5"/>
    <n v="740.7"/>
    <n v="0.05"/>
    <n v="3518.3249999999998"/>
    <n v="267.8463531751766"/>
    <x v="2"/>
    <n v="4"/>
    <x v="11"/>
    <n v="7.6128940099387241E-2"/>
    <n v="1.3500742540839747E-5"/>
    <x v="0"/>
    <s v="Apr-2025"/>
    <n v="202504"/>
  </r>
  <r>
    <s v="14c784db-67a0-4c7d-9eb3-a3dc8ba9d4bf"/>
    <x v="710"/>
    <x v="9028"/>
    <x v="1"/>
    <x v="1"/>
    <x v="7"/>
    <n v="1"/>
    <n v="244.33"/>
    <n v="0.17"/>
    <n v="202.79390000000001"/>
    <n v="33.464699642471949"/>
    <x v="2"/>
    <n v="4"/>
    <x v="11"/>
    <n v="0.16501827541396435"/>
    <n v="6.9578029713911519E-4"/>
    <x v="0"/>
    <s v="Apr-2025"/>
    <n v="202504"/>
  </r>
  <r>
    <s v="b6c622fc-60ae-4f90-a166-85c370fe4267"/>
    <x v="705"/>
    <x v="9029"/>
    <x v="0"/>
    <x v="2"/>
    <x v="7"/>
    <n v="3"/>
    <n v="976.01"/>
    <n v="0.13"/>
    <n v="2547.3861000000002"/>
    <n v="382.09469095883492"/>
    <x v="2"/>
    <n v="4"/>
    <x v="11"/>
    <n v="0.14999480878019822"/>
    <n v="4.4398452201650946E-5"/>
    <x v="0"/>
    <s v="Apr-2025"/>
    <n v="202504"/>
  </r>
  <r>
    <s v="52839aa1-a93d-49ae-bc1c-621b1988c888"/>
    <x v="712"/>
    <x v="9030"/>
    <x v="3"/>
    <x v="0"/>
    <x v="7"/>
    <n v="7"/>
    <n v="534.92999999999995"/>
    <n v="0.12"/>
    <n v="3295.1687999999999"/>
    <n v="625.95987504898767"/>
    <x v="2"/>
    <n v="4"/>
    <x v="11"/>
    <n v="0.1899629163304131"/>
    <n v="3.2046916686028345E-5"/>
    <x v="0"/>
    <s v="Apr-2025"/>
    <n v="202504"/>
  </r>
  <r>
    <s v="b47a6ba6-f53e-48ec-b020-4bf92163610d"/>
    <x v="711"/>
    <x v="9031"/>
    <x v="1"/>
    <x v="0"/>
    <x v="9"/>
    <n v="3"/>
    <n v="576.84"/>
    <n v="0.22"/>
    <n v="1349.8055999999999"/>
    <n v="245.96879483186589"/>
    <x v="2"/>
    <n v="4"/>
    <x v="11"/>
    <n v="0.18222534773293717"/>
    <n v="1.2712941774726673E-4"/>
    <x v="0"/>
    <s v="Apr-2025"/>
    <n v="202504"/>
  </r>
  <r>
    <s v="38da3f4c-3dbb-443a-8933-7d046e9d1f52"/>
    <x v="703"/>
    <x v="9032"/>
    <x v="3"/>
    <x v="1"/>
    <x v="5"/>
    <n v="7"/>
    <n v="29.18"/>
    <n v="0.15"/>
    <n v="173.62100000000001"/>
    <n v="33.536950835986367"/>
    <x v="2"/>
    <n v="4"/>
    <x v="11"/>
    <n v="0.19316183431719874"/>
    <n v="7.343581709585822E-4"/>
    <x v="0"/>
    <s v="Apr-2025"/>
    <n v="202504"/>
  </r>
  <r>
    <s v="561e5453-b8d4-43db-824c-ea9bcba9b34d"/>
    <x v="692"/>
    <x v="1969"/>
    <x v="0"/>
    <x v="1"/>
    <x v="3"/>
    <n v="1"/>
    <n v="635.79999999999995"/>
    <n v="0.01"/>
    <n v="629.44199999999989"/>
    <n v="93.190610721643523"/>
    <x v="2"/>
    <n v="4"/>
    <x v="11"/>
    <n v="0.1480527367440424"/>
    <n v="1.5728216420257945E-5"/>
    <x v="0"/>
    <s v="Apr-2025"/>
    <n v="202504"/>
  </r>
  <r>
    <s v="fc628122-1ad2-4ba4-a8b5-1e4c521d5460"/>
    <x v="695"/>
    <x v="9033"/>
    <x v="3"/>
    <x v="0"/>
    <x v="3"/>
    <n v="2"/>
    <n v="893.41"/>
    <n v="0"/>
    <n v="1786.82"/>
    <n v="181.97375206109689"/>
    <x v="2"/>
    <n v="4"/>
    <x v="11"/>
    <n v="0.10184224043893447"/>
    <n v="0"/>
    <x v="1"/>
    <s v="Apr-2025"/>
    <n v="202504"/>
  </r>
  <r>
    <s v="e06b88f6-88a9-45c1-8b08-a42843687cfa"/>
    <x v="700"/>
    <x v="9034"/>
    <x v="3"/>
    <x v="2"/>
    <x v="6"/>
    <n v="7"/>
    <n v="420.43"/>
    <n v="0.23"/>
    <n v="2266.1176999999998"/>
    <n v="530.43631912103979"/>
    <x v="2"/>
    <n v="4"/>
    <x v="11"/>
    <n v="0.23407271348749442"/>
    <n v="7.8151280491741451E-5"/>
    <x v="0"/>
    <s v="Apr-2025"/>
    <n v="202504"/>
  </r>
  <r>
    <s v="2204a322-a9bb-4cd4-a823-399e5f63e53c"/>
    <x v="705"/>
    <x v="9035"/>
    <x v="0"/>
    <x v="2"/>
    <x v="5"/>
    <n v="2"/>
    <n v="839.56"/>
    <n v="0.09"/>
    <n v="1527.9992"/>
    <n v="418.21547933386381"/>
    <x v="2"/>
    <n v="4"/>
    <x v="11"/>
    <n v="0.27370137322968746"/>
    <n v="5.359950450235838E-5"/>
    <x v="0"/>
    <s v="Apr-2025"/>
    <n v="202504"/>
  </r>
  <r>
    <s v="66c615e7-56b2-4ac4-87bb-ab079ac86ef4"/>
    <x v="713"/>
    <x v="5333"/>
    <x v="3"/>
    <x v="0"/>
    <x v="4"/>
    <n v="4"/>
    <n v="493.68"/>
    <n v="0.01"/>
    <n v="1954.9728"/>
    <n v="547.18280016144718"/>
    <x v="2"/>
    <n v="4"/>
    <x v="11"/>
    <n v="0.27989279449895527"/>
    <n v="5.064009074704262E-6"/>
    <x v="0"/>
    <s v="Apr-2025"/>
    <n v="202504"/>
  </r>
  <r>
    <s v="afbd0242-b4a0-42f6-a9e3-a6a1fa468aa2"/>
    <x v="713"/>
    <x v="9036"/>
    <x v="2"/>
    <x v="1"/>
    <x v="1"/>
    <n v="2"/>
    <n v="909.28"/>
    <n v="0.13"/>
    <n v="1582.1472000000001"/>
    <n v="176.25380870914159"/>
    <x v="2"/>
    <n v="4"/>
    <x v="11"/>
    <n v="0.11140165005452185"/>
    <n v="7.1485131092732722E-5"/>
    <x v="0"/>
    <s v="Apr-2025"/>
    <n v="202504"/>
  </r>
  <r>
    <s v="c0bed668-220b-495e-9ae1-2f35de678e53"/>
    <x v="695"/>
    <x v="9037"/>
    <x v="1"/>
    <x v="0"/>
    <x v="9"/>
    <n v="4"/>
    <n v="747.24"/>
    <n v="0.15"/>
    <n v="2540.616"/>
    <n v="166.2550274627809"/>
    <x v="2"/>
    <n v="4"/>
    <x v="11"/>
    <n v="6.5438865008636063E-2"/>
    <n v="5.0184679621005299E-5"/>
    <x v="0"/>
    <s v="Apr-2025"/>
    <n v="202504"/>
  </r>
  <r>
    <s v="d995fd09-48c9-4b81-9ee9-7f7829a27529"/>
    <x v="711"/>
    <x v="9038"/>
    <x v="0"/>
    <x v="1"/>
    <x v="3"/>
    <n v="3"/>
    <n v="480.69"/>
    <n v="0.22"/>
    <n v="1124.8145999999999"/>
    <n v="289.36311141238059"/>
    <x v="2"/>
    <n v="4"/>
    <x v="11"/>
    <n v="0.25725405005623203"/>
    <n v="1.525584749700084E-4"/>
    <x v="0"/>
    <s v="Apr-2025"/>
    <n v="202504"/>
  </r>
  <r>
    <s v="c6e6dbf1-695c-42f8-991b-274d241c0424"/>
    <x v="699"/>
    <x v="9039"/>
    <x v="1"/>
    <x v="2"/>
    <x v="2"/>
    <n v="8"/>
    <n v="812.78"/>
    <n v="0.13"/>
    <n v="5656.9488000000001"/>
    <n v="848.46538184094879"/>
    <x v="2"/>
    <n v="4"/>
    <x v="11"/>
    <n v="0.14998639935382635"/>
    <n v="1.9993110066684713E-5"/>
    <x v="0"/>
    <s v="Apr-2025"/>
    <n v="202504"/>
  </r>
  <r>
    <s v="ca5242d6-68cc-440b-bb9c-82456e4bd7ad"/>
    <x v="697"/>
    <x v="9040"/>
    <x v="0"/>
    <x v="1"/>
    <x v="4"/>
    <n v="6"/>
    <n v="202.37"/>
    <n v="0.04"/>
    <n v="1165.6512"/>
    <n v="247.4691929342126"/>
    <x v="2"/>
    <n v="4"/>
    <x v="11"/>
    <n v="0.21230123808409634"/>
    <n v="3.2942959266030871E-5"/>
    <x v="0"/>
    <s v="Apr-2025"/>
    <n v="202504"/>
  </r>
  <r>
    <s v="2c555044-d748-43d7-8628-14ceae544a8f"/>
    <x v="712"/>
    <x v="9041"/>
    <x v="0"/>
    <x v="2"/>
    <x v="0"/>
    <n v="1"/>
    <n v="353.44"/>
    <n v="0.23"/>
    <n v="272.14879999999999"/>
    <n v="56.840506455048782"/>
    <x v="2"/>
    <n v="4"/>
    <x v="11"/>
    <n v="0.20885819248531973"/>
    <n v="6.5074694431869627E-4"/>
    <x v="0"/>
    <s v="Apr-2025"/>
    <n v="202504"/>
  </r>
  <r>
    <s v="4a461ec0-dae7-4974-a74d-e4dc48dcd6ae"/>
    <x v="710"/>
    <x v="1338"/>
    <x v="2"/>
    <x v="0"/>
    <x v="2"/>
    <n v="4"/>
    <n v="853.53"/>
    <n v="0.08"/>
    <n v="3140.9904000000001"/>
    <n v="264.91179058061999"/>
    <x v="2"/>
    <n v="4"/>
    <x v="11"/>
    <n v="8.434021020268638E-2"/>
    <n v="2.3432099633287642E-5"/>
    <x v="0"/>
    <s v="Apr-2025"/>
    <n v="202504"/>
  </r>
  <r>
    <s v="99e512fd-a631-4b39-9218-0fa7570bcf73"/>
    <x v="696"/>
    <x v="9042"/>
    <x v="2"/>
    <x v="2"/>
    <x v="0"/>
    <n v="9"/>
    <n v="858.73"/>
    <n v="0.03"/>
    <n v="7496.7129000000004"/>
    <n v="907.42327666313486"/>
    <x v="2"/>
    <n v="4"/>
    <x v="11"/>
    <n v="0.12104282086928189"/>
    <n v="3.8817012720335069E-6"/>
    <x v="0"/>
    <s v="Apr-2025"/>
    <n v="202504"/>
  </r>
  <r>
    <s v="d004825a-9740-4c3b-ab09-4ce17b0876d9"/>
    <x v="701"/>
    <x v="9043"/>
    <x v="1"/>
    <x v="1"/>
    <x v="2"/>
    <n v="3"/>
    <n v="31.32"/>
    <n v="0.04"/>
    <n v="90.201599999999999"/>
    <n v="8.4113449173928796"/>
    <x v="2"/>
    <n v="4"/>
    <x v="11"/>
    <n v="9.325050683571999E-2"/>
    <n v="4.2571306939123026E-4"/>
    <x v="0"/>
    <s v="Apr-2025"/>
    <n v="202504"/>
  </r>
  <r>
    <s v="e88c150b-7f2e-469d-8bf9-97aa0798ff9f"/>
    <x v="703"/>
    <x v="9044"/>
    <x v="1"/>
    <x v="0"/>
    <x v="3"/>
    <n v="7"/>
    <n v="47.49"/>
    <n v="0.02"/>
    <n v="325.78140000000002"/>
    <n v="67.674765477535431"/>
    <x v="2"/>
    <n v="4"/>
    <x v="11"/>
    <n v="0.20773059934525245"/>
    <n v="6.0163041843395603E-5"/>
    <x v="0"/>
    <s v="Apr-2025"/>
    <n v="202504"/>
  </r>
  <r>
    <s v="69f91ee1-f6bb-4353-a3cb-3238c258be2f"/>
    <x v="703"/>
    <x v="9045"/>
    <x v="2"/>
    <x v="1"/>
    <x v="1"/>
    <n v="2"/>
    <n v="778.7"/>
    <n v="7.0000000000000007E-2"/>
    <n v="1448.3820000000001"/>
    <n v="293.39107108249891"/>
    <x v="2"/>
    <n v="4"/>
    <x v="11"/>
    <n v="0.20256470398175266"/>
    <n v="4.4946706048542446E-5"/>
    <x v="0"/>
    <s v="Apr-2025"/>
    <n v="202504"/>
  </r>
  <r>
    <s v="f3c0ae8f-ee83-4c55-bba9-7cee1aecedb5"/>
    <x v="713"/>
    <x v="9046"/>
    <x v="1"/>
    <x v="2"/>
    <x v="6"/>
    <n v="6"/>
    <n v="315.74"/>
    <n v="0.02"/>
    <n v="1856.5512000000001"/>
    <n v="239.856340944587"/>
    <x v="2"/>
    <n v="4"/>
    <x v="11"/>
    <n v="0.12919457375836821"/>
    <n v="1.0557209518380102E-5"/>
    <x v="0"/>
    <s v="Apr-2025"/>
    <n v="202504"/>
  </r>
  <r>
    <s v="ef9e7396-0dd8-49ae-b355-717a46a75237"/>
    <x v="699"/>
    <x v="9047"/>
    <x v="2"/>
    <x v="1"/>
    <x v="1"/>
    <n v="4"/>
    <n v="990.23"/>
    <n v="0.15"/>
    <n v="3366.7820000000002"/>
    <n v="815.0688560933005"/>
    <x v="2"/>
    <n v="4"/>
    <x v="11"/>
    <n v="0.24209136679871179"/>
    <n v="3.7869989800349409E-5"/>
    <x v="0"/>
    <s v="Apr-2025"/>
    <n v="202504"/>
  </r>
  <r>
    <s v="e49299b2-f4a0-447b-a37d-eb2b58f3bcbd"/>
    <x v="704"/>
    <x v="9048"/>
    <x v="0"/>
    <x v="0"/>
    <x v="4"/>
    <n v="1"/>
    <n v="606.67999999999995"/>
    <n v="0.12"/>
    <n v="533.87839999999994"/>
    <n v="108.5147299265064"/>
    <x v="2"/>
    <n v="4"/>
    <x v="11"/>
    <n v="0.20325738956006914"/>
    <n v="1.9779785059669019E-4"/>
    <x v="0"/>
    <s v="Apr-2025"/>
    <n v="202504"/>
  </r>
  <r>
    <s v="2ea1a1fc-97d4-4fc4-a04b-922b3d153c8e"/>
    <x v="690"/>
    <x v="9049"/>
    <x v="3"/>
    <x v="1"/>
    <x v="7"/>
    <n v="4"/>
    <n v="917.52"/>
    <n v="0.17"/>
    <n v="3046.1664000000001"/>
    <n v="159.57635292229369"/>
    <x v="2"/>
    <n v="4"/>
    <x v="11"/>
    <n v="5.2385960570733657E-2"/>
    <n v="4.6320516174034359E-5"/>
    <x v="0"/>
    <s v="Apr-2025"/>
    <n v="202504"/>
  </r>
  <r>
    <s v="3b2a28e9-d781-4545-be0e-4b149d6a6f3c"/>
    <x v="719"/>
    <x v="9050"/>
    <x v="2"/>
    <x v="1"/>
    <x v="9"/>
    <n v="5"/>
    <n v="959.17"/>
    <n v="0.18"/>
    <n v="3932.5970000000002"/>
    <n v="586.8434034890405"/>
    <x v="2"/>
    <n v="4"/>
    <x v="11"/>
    <n v="0.14922541096609707"/>
    <n v="3.7532449930669225E-5"/>
    <x v="0"/>
    <s v="Apr-2025"/>
    <n v="202504"/>
  </r>
  <r>
    <s v="8dedc870-6728-49e7-9488-836cc3c6238b"/>
    <x v="712"/>
    <x v="9051"/>
    <x v="2"/>
    <x v="2"/>
    <x v="5"/>
    <n v="5"/>
    <n v="908.56"/>
    <n v="0.26"/>
    <n v="3361.672"/>
    <n v="648.46343591029529"/>
    <x v="2"/>
    <n v="4"/>
    <x v="11"/>
    <n v="0.19289907995494363"/>
    <n v="5.7233424319802777E-5"/>
    <x v="0"/>
    <s v="Apr-2025"/>
    <n v="202504"/>
  </r>
  <r>
    <s v="a1c87f9a-1f10-4bfa-803e-6f00027392bb"/>
    <x v="700"/>
    <x v="9052"/>
    <x v="2"/>
    <x v="0"/>
    <x v="1"/>
    <n v="6"/>
    <n v="663.83"/>
    <n v="0.15"/>
    <n v="3385.5329999999999"/>
    <n v="770.73157446488597"/>
    <x v="2"/>
    <n v="4"/>
    <x v="11"/>
    <n v="0.22765442678151002"/>
    <n v="3.766024433966527E-5"/>
    <x v="0"/>
    <s v="Apr-2025"/>
    <n v="202504"/>
  </r>
  <r>
    <s v="673b5768-11df-4eb0-ad4c-efbb7674a652"/>
    <x v="718"/>
    <x v="9053"/>
    <x v="2"/>
    <x v="1"/>
    <x v="1"/>
    <n v="9"/>
    <n v="782.93"/>
    <n v="0.26"/>
    <n v="5214.3137999999999"/>
    <n v="814.74051677346847"/>
    <x v="2"/>
    <n v="4"/>
    <x v="11"/>
    <n v="0.15625076434284957"/>
    <n v="3.6898431390914755E-5"/>
    <x v="0"/>
    <s v="Apr-2025"/>
    <n v="202504"/>
  </r>
  <r>
    <s v="f1485411-2d29-45eb-ac89-7ff027fd5367"/>
    <x v="703"/>
    <x v="9054"/>
    <x v="2"/>
    <x v="0"/>
    <x v="4"/>
    <n v="9"/>
    <n v="624.55999999999995"/>
    <n v="0.27"/>
    <n v="4103.359199999999"/>
    <n v="909.52495176838318"/>
    <x v="2"/>
    <n v="4"/>
    <x v="11"/>
    <n v="0.22165374938864318"/>
    <n v="4.8033815806327663E-5"/>
    <x v="0"/>
    <s v="Apr-2025"/>
    <n v="202504"/>
  </r>
  <r>
    <s v="3daefe96-2fc4-4726-9af9-7e1ad936151b"/>
    <x v="700"/>
    <x v="9055"/>
    <x v="2"/>
    <x v="2"/>
    <x v="0"/>
    <n v="6"/>
    <n v="747.58"/>
    <n v="0.02"/>
    <n v="4395.7704000000003"/>
    <n v="563.5081751265127"/>
    <x v="2"/>
    <n v="4"/>
    <x v="11"/>
    <n v="0.12819326849430368"/>
    <n v="4.4588316077655005E-6"/>
    <x v="0"/>
    <s v="Apr-2025"/>
    <n v="202504"/>
  </r>
  <r>
    <s v="b9d2c9a4-ce3d-40c3-bd03-abfecf1d9e19"/>
    <x v="703"/>
    <x v="9056"/>
    <x v="2"/>
    <x v="0"/>
    <x v="2"/>
    <n v="9"/>
    <n v="408.22"/>
    <n v="0.26"/>
    <n v="2718.7451999999998"/>
    <n v="629.12548728554964"/>
    <x v="2"/>
    <n v="4"/>
    <x v="11"/>
    <n v="0.23140288662782732"/>
    <n v="7.0767941033974047E-5"/>
    <x v="0"/>
    <s v="Apr-2025"/>
    <n v="202504"/>
  </r>
  <r>
    <s v="b4968c5f-b9ef-44e4-9a57-8591f50ce018"/>
    <x v="714"/>
    <x v="9057"/>
    <x v="2"/>
    <x v="0"/>
    <x v="5"/>
    <n v="3"/>
    <n v="973.14"/>
    <n v="0.28000000000000003"/>
    <n v="2101.9823999999999"/>
    <n v="163.59494445428061"/>
    <x v="2"/>
    <n v="4"/>
    <x v="11"/>
    <n v="7.7828884035508875E-2"/>
    <n v="9.5909461468373869E-5"/>
    <x v="0"/>
    <s v="Apr-2025"/>
    <n v="202504"/>
  </r>
  <r>
    <s v="e9a4a21d-e3ed-4e19-9afa-c8e900b3ccb2"/>
    <x v="716"/>
    <x v="9058"/>
    <x v="0"/>
    <x v="1"/>
    <x v="5"/>
    <n v="4"/>
    <n v="342.36"/>
    <n v="0.06"/>
    <n v="1287.2736"/>
    <n v="72.25149849417798"/>
    <x v="2"/>
    <n v="4"/>
    <x v="11"/>
    <n v="5.6127538461270381E-2"/>
    <n v="4.3813529617946018E-5"/>
    <x v="0"/>
    <s v="Apr-2025"/>
    <n v="202504"/>
  </r>
  <r>
    <s v="bb569c20-3f6e-42f7-b352-2740937cb6b7"/>
    <x v="697"/>
    <x v="9059"/>
    <x v="3"/>
    <x v="1"/>
    <x v="1"/>
    <n v="3"/>
    <n v="439.01"/>
    <n v="0.05"/>
    <n v="1251.1785"/>
    <n v="122.2445682648052"/>
    <x v="2"/>
    <n v="4"/>
    <x v="11"/>
    <n v="9.7703539714601231E-2"/>
    <n v="3.7964207345314838E-5"/>
    <x v="0"/>
    <s v="Apr-2025"/>
    <n v="202504"/>
  </r>
  <r>
    <s v="87410acf-3b8e-443e-9696-773871227b5d"/>
    <x v="691"/>
    <x v="9060"/>
    <x v="2"/>
    <x v="1"/>
    <x v="1"/>
    <n v="3"/>
    <n v="347.23"/>
    <n v="0.21"/>
    <n v="822.93510000000003"/>
    <n v="196.8715376983144"/>
    <x v="2"/>
    <n v="4"/>
    <x v="11"/>
    <n v="0.23923094020210633"/>
    <n v="2.0159548426115252E-4"/>
    <x v="0"/>
    <s v="Apr-2025"/>
    <n v="202504"/>
  </r>
  <r>
    <s v="ef8a69fd-7ed4-4b1a-b378-191bfca5f9fa"/>
    <x v="703"/>
    <x v="9061"/>
    <x v="1"/>
    <x v="0"/>
    <x v="1"/>
    <n v="9"/>
    <n v="822.48"/>
    <n v="0.04"/>
    <n v="7106.2271999999994"/>
    <n v="1576.9071237196349"/>
    <x v="2"/>
    <n v="4"/>
    <x v="11"/>
    <n v="0.22190496860551195"/>
    <n v="5.4037112688994806E-6"/>
    <x v="0"/>
    <s v="Apr-2025"/>
    <n v="202504"/>
  </r>
  <r>
    <s v="ea779402-fbef-412a-800e-4553513c4418"/>
    <x v="710"/>
    <x v="9062"/>
    <x v="0"/>
    <x v="1"/>
    <x v="8"/>
    <n v="9"/>
    <n v="717.89"/>
    <n v="0.28999999999999998"/>
    <n v="4587.3171000000002"/>
    <n v="374.36764797826891"/>
    <x v="2"/>
    <n v="4"/>
    <x v="11"/>
    <n v="8.1609280504778905E-2"/>
    <n v="4.4884623301929573E-5"/>
    <x v="0"/>
    <s v="Apr-2025"/>
    <n v="202504"/>
  </r>
  <r>
    <s v="95a8e77a-16c4-4412-92e1-4a952150797d"/>
    <x v="694"/>
    <x v="9063"/>
    <x v="1"/>
    <x v="2"/>
    <x v="2"/>
    <n v="3"/>
    <n v="326.22000000000003"/>
    <n v="0.13"/>
    <n v="851.43420000000003"/>
    <n v="149.96560022395721"/>
    <x v="2"/>
    <n v="4"/>
    <x v="11"/>
    <n v="0.17613292985407117"/>
    <n v="1.3283469233441644E-4"/>
    <x v="0"/>
    <s v="Apr-2025"/>
    <n v="202504"/>
  </r>
  <r>
    <s v="eaf86c51-9bb9-4af7-bd44-93eb48435807"/>
    <x v="695"/>
    <x v="9064"/>
    <x v="1"/>
    <x v="1"/>
    <x v="0"/>
    <n v="4"/>
    <n v="701.89"/>
    <n v="0.21"/>
    <n v="2217.9724000000001"/>
    <n v="305.34743658931319"/>
    <x v="2"/>
    <n v="4"/>
    <x v="11"/>
    <n v="0.1376696286163494"/>
    <n v="7.479804527775008E-5"/>
    <x v="0"/>
    <s v="Apr-2025"/>
    <n v="202504"/>
  </r>
  <r>
    <s v="24c089d6-b5b7-4469-9fe6-46030dd06b96"/>
    <x v="719"/>
    <x v="9065"/>
    <x v="2"/>
    <x v="1"/>
    <x v="5"/>
    <n v="6"/>
    <n v="803.8"/>
    <n v="0"/>
    <n v="4822.7999999999993"/>
    <n v="373.94552719895643"/>
    <x v="2"/>
    <n v="4"/>
    <x v="11"/>
    <n v="7.7537017334112238E-2"/>
    <n v="0"/>
    <x v="1"/>
    <s v="Apr-2025"/>
    <n v="202504"/>
  </r>
  <r>
    <s v="18e0cc53-4469-43a0-9260-8ac02fb5a112"/>
    <x v="694"/>
    <x v="9066"/>
    <x v="2"/>
    <x v="0"/>
    <x v="2"/>
    <n v="6"/>
    <n v="668.21"/>
    <n v="0"/>
    <n v="4009.26"/>
    <n v="509.41591230659583"/>
    <x v="2"/>
    <n v="4"/>
    <x v="11"/>
    <n v="0.12705983455964337"/>
    <n v="0"/>
    <x v="1"/>
    <s v="Apr-2025"/>
    <n v="202504"/>
  </r>
  <r>
    <s v="3eccb0c6-1628-425b-8bea-0c9605e2b1a7"/>
    <x v="719"/>
    <x v="9067"/>
    <x v="3"/>
    <x v="2"/>
    <x v="2"/>
    <n v="4"/>
    <n v="671.87"/>
    <n v="0.27"/>
    <n v="1961.8604"/>
    <n v="201.75341731937729"/>
    <x v="2"/>
    <n v="4"/>
    <x v="11"/>
    <n v="0.10283780503412847"/>
    <n v="1.0046586393201067E-4"/>
    <x v="0"/>
    <s v="Apr-2025"/>
    <n v="202504"/>
  </r>
  <r>
    <s v="b509a42a-46d9-4e5b-8a01-d17b3b23a360"/>
    <x v="707"/>
    <x v="7648"/>
    <x v="2"/>
    <x v="2"/>
    <x v="0"/>
    <n v="2"/>
    <n v="752.4"/>
    <n v="0.18"/>
    <n v="1233.9359999999999"/>
    <n v="153.34312953232171"/>
    <x v="2"/>
    <n v="4"/>
    <x v="11"/>
    <n v="0.12427154206727231"/>
    <n v="1.1961722488038278E-4"/>
    <x v="0"/>
    <s v="Apr-2025"/>
    <n v="202504"/>
  </r>
  <r>
    <s v="ed307069-ed5d-4867-b179-7199c05f7aa2"/>
    <x v="704"/>
    <x v="9068"/>
    <x v="0"/>
    <x v="1"/>
    <x v="5"/>
    <n v="1"/>
    <n v="419.16"/>
    <n v="0.22"/>
    <n v="326.94479999999999"/>
    <n v="55.53787144003465"/>
    <x v="2"/>
    <n v="4"/>
    <x v="11"/>
    <n v="0.16986926062147081"/>
    <n v="5.2485924229411199E-4"/>
    <x v="0"/>
    <s v="Apr-2025"/>
    <n v="202504"/>
  </r>
  <r>
    <s v="f748608b-a91b-455b-8596-3ba23189d19c"/>
    <x v="716"/>
    <x v="9069"/>
    <x v="1"/>
    <x v="1"/>
    <x v="8"/>
    <n v="4"/>
    <n v="153.52000000000001"/>
    <n v="0.15"/>
    <n v="521.96800000000007"/>
    <n v="37.838606288562872"/>
    <x v="2"/>
    <n v="4"/>
    <x v="11"/>
    <n v="7.2492195476663066E-2"/>
    <n v="2.4426784783741529E-4"/>
    <x v="0"/>
    <s v="Apr-2025"/>
    <n v="202504"/>
  </r>
  <r>
    <s v="2f7dae0a-923a-407f-bfc6-320eaf35aa17"/>
    <x v="692"/>
    <x v="9070"/>
    <x v="3"/>
    <x v="0"/>
    <x v="7"/>
    <n v="9"/>
    <n v="728.48"/>
    <n v="0.14000000000000001"/>
    <n v="5638.4351999999999"/>
    <n v="1028.090233142771"/>
    <x v="2"/>
    <n v="4"/>
    <x v="11"/>
    <n v="0.18233609089677416"/>
    <n v="2.1353442174878595E-5"/>
    <x v="0"/>
    <s v="Apr-2025"/>
    <n v="202504"/>
  </r>
  <r>
    <s v="e24d06b2-2ef3-4786-9928-31809dff9482"/>
    <x v="701"/>
    <x v="83"/>
    <x v="3"/>
    <x v="1"/>
    <x v="1"/>
    <n v="7"/>
    <n v="66.91"/>
    <n v="0.16"/>
    <n v="393.43079999999998"/>
    <n v="78.429528788245747"/>
    <x v="2"/>
    <n v="4"/>
    <x v="11"/>
    <n v="0.19934770940212548"/>
    <n v="3.4161026538847493E-4"/>
    <x v="0"/>
    <s v="Apr-2025"/>
    <n v="202504"/>
  </r>
  <r>
    <s v="d0e89268-2853-4cd3-b7e9-20c109feb1e9"/>
    <x v="707"/>
    <x v="9071"/>
    <x v="0"/>
    <x v="0"/>
    <x v="1"/>
    <n v="2"/>
    <n v="239.94"/>
    <n v="0.06"/>
    <n v="451.0872"/>
    <n v="42.761977222230932"/>
    <x v="2"/>
    <n v="4"/>
    <x v="11"/>
    <n v="9.4797585083839522E-2"/>
    <n v="1.250312578144536E-4"/>
    <x v="0"/>
    <s v="Apr-2025"/>
    <n v="202504"/>
  </r>
  <r>
    <s v="0018d111-7a8b-4e09-a106-37a5fc9291a8"/>
    <x v="696"/>
    <x v="9072"/>
    <x v="1"/>
    <x v="1"/>
    <x v="1"/>
    <n v="8"/>
    <n v="185.45"/>
    <n v="0.03"/>
    <n v="1439.0920000000001"/>
    <n v="247.59034851387381"/>
    <x v="2"/>
    <n v="4"/>
    <x v="11"/>
    <n v="0.17204622672759892"/>
    <n v="2.0221083850094367E-5"/>
    <x v="0"/>
    <s v="Apr-2025"/>
    <n v="202504"/>
  </r>
  <r>
    <s v="0f7ceb0c-c1cc-4a68-83f6-5c826b5012c7"/>
    <x v="704"/>
    <x v="9073"/>
    <x v="2"/>
    <x v="1"/>
    <x v="5"/>
    <n v="2"/>
    <n v="295.68"/>
    <n v="0.02"/>
    <n v="579.53279999999995"/>
    <n v="166.27044194831731"/>
    <x v="2"/>
    <n v="4"/>
    <x v="11"/>
    <n v="0.28690428211883318"/>
    <n v="3.382034632034632E-5"/>
    <x v="0"/>
    <s v="Apr-2025"/>
    <n v="202504"/>
  </r>
  <r>
    <s v="2753bdc7-36bf-4623-b6bd-5505e2e0db1a"/>
    <x v="706"/>
    <x v="9074"/>
    <x v="1"/>
    <x v="2"/>
    <x v="1"/>
    <n v="3"/>
    <n v="298.85000000000002"/>
    <n v="0.14000000000000001"/>
    <n v="771.03300000000002"/>
    <n v="88.220678329973623"/>
    <x v="2"/>
    <n v="4"/>
    <x v="11"/>
    <n v="0.114418809999019"/>
    <n v="1.5615414645028163E-4"/>
    <x v="0"/>
    <s v="Apr-2025"/>
    <n v="202504"/>
  </r>
  <r>
    <s v="320b8322-63da-4f69-b895-eb394bd5cd07"/>
    <x v="718"/>
    <x v="9075"/>
    <x v="1"/>
    <x v="0"/>
    <x v="3"/>
    <n v="7"/>
    <n v="346.26"/>
    <n v="0.01"/>
    <n v="2399.581799999999"/>
    <n v="600.33336492570663"/>
    <x v="2"/>
    <n v="4"/>
    <x v="11"/>
    <n v="0.25018249635236728"/>
    <n v="4.1257189065194615E-6"/>
    <x v="0"/>
    <s v="Apr-2025"/>
    <n v="202504"/>
  </r>
  <r>
    <s v="c853d7cb-f97d-4ba8-81ff-ae9a70b0e6bf"/>
    <x v="710"/>
    <x v="9076"/>
    <x v="2"/>
    <x v="1"/>
    <x v="8"/>
    <n v="1"/>
    <n v="187.44"/>
    <n v="0.2"/>
    <n v="149.952"/>
    <n v="13.697728554042889"/>
    <x v="2"/>
    <n v="4"/>
    <x v="11"/>
    <n v="9.1347421535177192E-2"/>
    <n v="1.0670081092616305E-3"/>
    <x v="0"/>
    <s v="Apr-2025"/>
    <n v="202504"/>
  </r>
  <r>
    <s v="07f4cdc8-46be-453b-9bc3-8cd1040871dc"/>
    <x v="707"/>
    <x v="9077"/>
    <x v="0"/>
    <x v="0"/>
    <x v="1"/>
    <n v="7"/>
    <n v="168.86"/>
    <n v="0.23"/>
    <n v="910.15539999999999"/>
    <n v="119.2044281625668"/>
    <x v="2"/>
    <n v="4"/>
    <x v="11"/>
    <n v="0.13097151119750189"/>
    <n v="1.9458215597028817E-4"/>
    <x v="0"/>
    <s v="Apr-2025"/>
    <n v="202504"/>
  </r>
  <r>
    <s v="449aa2cf-a3c3-404a-8dba-36a06cea7bfa"/>
    <x v="705"/>
    <x v="9078"/>
    <x v="0"/>
    <x v="1"/>
    <x v="8"/>
    <n v="9"/>
    <n v="608.95000000000005"/>
    <n v="0.12"/>
    <n v="4822.884"/>
    <n v="703.94522900582672"/>
    <x v="2"/>
    <n v="4"/>
    <x v="11"/>
    <n v="0.14595939462898688"/>
    <n v="2.1895612666611925E-5"/>
    <x v="0"/>
    <s v="Apr-2025"/>
    <n v="202504"/>
  </r>
  <r>
    <s v="9374537e-80b5-4b13-b414-a58c23a3c9e6"/>
    <x v="701"/>
    <x v="9079"/>
    <x v="3"/>
    <x v="2"/>
    <x v="5"/>
    <n v="1"/>
    <n v="707.78"/>
    <n v="0.26"/>
    <n v="523.75720000000001"/>
    <n v="31.6968187952383"/>
    <x v="2"/>
    <n v="4"/>
    <x v="11"/>
    <n v="6.0518153822493134E-2"/>
    <n v="3.6734578541354663E-4"/>
    <x v="0"/>
    <s v="Apr-2025"/>
    <n v="202504"/>
  </r>
  <r>
    <s v="c7ca25dd-2577-47b1-8cfe-3bcf53151a1e"/>
    <x v="719"/>
    <x v="9080"/>
    <x v="1"/>
    <x v="2"/>
    <x v="2"/>
    <n v="4"/>
    <n v="592.49"/>
    <n v="0.21"/>
    <n v="1872.2683999999999"/>
    <n v="297.43152440031162"/>
    <x v="2"/>
    <n v="4"/>
    <x v="11"/>
    <n v="0.15886158437556902"/>
    <n v="8.8609090448783938E-5"/>
    <x v="0"/>
    <s v="Apr-2025"/>
    <n v="202504"/>
  </r>
  <r>
    <s v="e44b4d5e-1bff-4f68-8782-6f00b3b798b9"/>
    <x v="704"/>
    <x v="9081"/>
    <x v="0"/>
    <x v="2"/>
    <x v="5"/>
    <n v="9"/>
    <n v="237.4"/>
    <n v="0.14000000000000001"/>
    <n v="1837.4760000000001"/>
    <n v="367.95510742020582"/>
    <x v="2"/>
    <n v="4"/>
    <x v="11"/>
    <n v="0.20025029302162631"/>
    <n v="6.5524665356173374E-5"/>
    <x v="0"/>
    <s v="Apr-2025"/>
    <n v="202504"/>
  </r>
  <r>
    <s v="8a83d9a6-8aab-4c2f-aa20-1bd9bd4933bf"/>
    <x v="705"/>
    <x v="9082"/>
    <x v="2"/>
    <x v="2"/>
    <x v="3"/>
    <n v="3"/>
    <n v="937.05"/>
    <n v="0.24"/>
    <n v="2136.4740000000002"/>
    <n v="361.49441165835981"/>
    <x v="2"/>
    <n v="4"/>
    <x v="11"/>
    <n v="0.16920140926515359"/>
    <n v="8.5374313003575057E-5"/>
    <x v="0"/>
    <s v="Apr-2025"/>
    <n v="202504"/>
  </r>
  <r>
    <s v="41338045-ebd9-4286-8474-24329c909644"/>
    <x v="704"/>
    <x v="9083"/>
    <x v="1"/>
    <x v="2"/>
    <x v="9"/>
    <n v="6"/>
    <n v="294.47000000000003"/>
    <n v="0.23"/>
    <n v="1360.4513999999999"/>
    <n v="89.750680925020134"/>
    <x v="2"/>
    <n v="4"/>
    <x v="11"/>
    <n v="6.5971251104611411E-2"/>
    <n v="1.3017738083109768E-4"/>
    <x v="0"/>
    <s v="Apr-2025"/>
    <n v="202504"/>
  </r>
  <r>
    <s v="b9dd16af-14d1-4898-8424-a534f00e5f12"/>
    <x v="717"/>
    <x v="9084"/>
    <x v="3"/>
    <x v="2"/>
    <x v="6"/>
    <n v="7"/>
    <n v="506.89"/>
    <n v="0.18"/>
    <n v="2909.5486000000001"/>
    <n v="308.47592315991221"/>
    <x v="2"/>
    <n v="4"/>
    <x v="11"/>
    <n v="0.1060219180253295"/>
    <n v="5.07295186614171E-5"/>
    <x v="0"/>
    <s v="Apr-2025"/>
    <n v="202504"/>
  </r>
  <r>
    <s v="08d718cf-8b94-4959-9f85-2ba021e50448"/>
    <x v="712"/>
    <x v="9085"/>
    <x v="3"/>
    <x v="0"/>
    <x v="2"/>
    <n v="9"/>
    <n v="400.17"/>
    <n v="0.22"/>
    <n v="2809.1934000000001"/>
    <n v="505.4415090561975"/>
    <x v="2"/>
    <n v="4"/>
    <x v="11"/>
    <n v="0.17992406968356023"/>
    <n v="6.1085149922394095E-5"/>
    <x v="0"/>
    <s v="Apr-2025"/>
    <n v="202504"/>
  </r>
  <r>
    <s v="67b88bfc-bbcc-4205-bc5f-fa51778b22e0"/>
    <x v="713"/>
    <x v="9086"/>
    <x v="1"/>
    <x v="0"/>
    <x v="8"/>
    <n v="7"/>
    <n v="155.11000000000001"/>
    <n v="0.04"/>
    <n v="1042.3391999999999"/>
    <n v="284.01922328355403"/>
    <x v="2"/>
    <n v="4"/>
    <x v="11"/>
    <n v="0.27248253091081487"/>
    <n v="3.6840214778452157E-5"/>
    <x v="0"/>
    <s v="Apr-2025"/>
    <n v="202504"/>
  </r>
  <r>
    <s v="39921282-b936-4ce5-abd1-3d8baa94fe57"/>
    <x v="690"/>
    <x v="9087"/>
    <x v="3"/>
    <x v="0"/>
    <x v="3"/>
    <n v="6"/>
    <n v="538.30999999999995"/>
    <n v="0.28999999999999998"/>
    <n v="2293.2006000000001"/>
    <n v="289.02736958219748"/>
    <x v="2"/>
    <n v="4"/>
    <x v="11"/>
    <n v="0.12603667101002741"/>
    <n v="8.9787173437857988E-5"/>
    <x v="0"/>
    <s v="Apr-2025"/>
    <n v="202504"/>
  </r>
  <r>
    <s v="0200fd46-1ce5-47fb-808d-dba9786773a3"/>
    <x v="715"/>
    <x v="9088"/>
    <x v="1"/>
    <x v="1"/>
    <x v="3"/>
    <n v="3"/>
    <n v="374.17"/>
    <n v="0.02"/>
    <n v="1100.0598"/>
    <n v="156.8076006699178"/>
    <x v="2"/>
    <n v="4"/>
    <x v="11"/>
    <n v="0.14254461500176427"/>
    <n v="1.7817213209681873E-5"/>
    <x v="0"/>
    <s v="Apr-2025"/>
    <n v="202504"/>
  </r>
  <r>
    <s v="e1de8f75-29a3-464e-8d19-0d9d143427b5"/>
    <x v="714"/>
    <x v="7174"/>
    <x v="3"/>
    <x v="2"/>
    <x v="8"/>
    <n v="7"/>
    <n v="575.09"/>
    <n v="0.17"/>
    <n v="3341.2728999999999"/>
    <n v="807.48946426815314"/>
    <x v="2"/>
    <n v="4"/>
    <x v="11"/>
    <n v="0.24167120987577911"/>
    <n v="4.22294150232386E-5"/>
    <x v="0"/>
    <s v="Apr-2025"/>
    <n v="202504"/>
  </r>
  <r>
    <s v="8c93f0f3-f18a-40fe-8eeb-5de307d7c5b8"/>
    <x v="701"/>
    <x v="9089"/>
    <x v="3"/>
    <x v="0"/>
    <x v="5"/>
    <n v="9"/>
    <n v="265.98"/>
    <n v="0.04"/>
    <n v="2298.0672"/>
    <n v="545.3861971825894"/>
    <x v="2"/>
    <n v="4"/>
    <x v="11"/>
    <n v="0.2373238681543296"/>
    <n v="1.6709694129048967E-5"/>
    <x v="0"/>
    <s v="Apr-2025"/>
    <n v="202504"/>
  </r>
  <r>
    <s v="b2c9a69e-f348-43db-84b8-228f8a952344"/>
    <x v="696"/>
    <x v="9090"/>
    <x v="2"/>
    <x v="1"/>
    <x v="7"/>
    <n v="4"/>
    <n v="651.19000000000005"/>
    <n v="0.28000000000000003"/>
    <n v="1875.4272000000001"/>
    <n v="457.66727788646341"/>
    <x v="2"/>
    <n v="4"/>
    <x v="11"/>
    <n v="0.24403361425410883"/>
    <n v="1.0749550822340638E-4"/>
    <x v="0"/>
    <s v="Apr-2025"/>
    <n v="202504"/>
  </r>
  <r>
    <s v="a053ea40-dc4b-4e80-87e6-367ea0bb4764"/>
    <x v="717"/>
    <x v="9091"/>
    <x v="3"/>
    <x v="1"/>
    <x v="1"/>
    <n v="8"/>
    <n v="152.94"/>
    <n v="0.11"/>
    <n v="1088.9328"/>
    <n v="94.887066323814381"/>
    <x v="2"/>
    <n v="4"/>
    <x v="11"/>
    <n v="8.713766939871255E-2"/>
    <n v="8.9904537727213287E-5"/>
    <x v="0"/>
    <s v="Apr-2025"/>
    <n v="202504"/>
  </r>
  <r>
    <s v="af579b41-da08-4327-a4d9-f07105180925"/>
    <x v="709"/>
    <x v="9092"/>
    <x v="3"/>
    <x v="2"/>
    <x v="9"/>
    <n v="9"/>
    <n v="259.61"/>
    <n v="0.22"/>
    <n v="1822.4621999999999"/>
    <n v="451.57006697188888"/>
    <x v="2"/>
    <n v="4"/>
    <x v="11"/>
    <n v="0.24778021018591712"/>
    <n v="9.4158331514365562E-5"/>
    <x v="0"/>
    <s v="Apr-2025"/>
    <n v="202504"/>
  </r>
  <r>
    <s v="8402388c-25d9-4002-9605-f25fb15618d9"/>
    <x v="701"/>
    <x v="1412"/>
    <x v="1"/>
    <x v="1"/>
    <x v="8"/>
    <n v="3"/>
    <n v="807.78"/>
    <n v="0.19"/>
    <n v="1962.9054000000001"/>
    <n v="442.88020296957382"/>
    <x v="2"/>
    <n v="4"/>
    <x v="11"/>
    <n v="0.22562483294894078"/>
    <n v="7.8404185958222945E-5"/>
    <x v="0"/>
    <s v="Apr-2025"/>
    <n v="202504"/>
  </r>
  <r>
    <s v="bd038e1c-0688-4cf3-83c5-5bd06c424b1f"/>
    <x v="717"/>
    <x v="9093"/>
    <x v="2"/>
    <x v="2"/>
    <x v="3"/>
    <n v="2"/>
    <n v="871.32"/>
    <n v="0.05"/>
    <n v="1655.508"/>
    <n v="470.32705544120859"/>
    <x v="2"/>
    <n v="4"/>
    <x v="11"/>
    <n v="0.28409832839298182"/>
    <n v="2.8692099343524766E-5"/>
    <x v="0"/>
    <s v="Apr-2025"/>
    <n v="202504"/>
  </r>
  <r>
    <s v="767ec983-e842-4f2e-8980-e9a23657afdf"/>
    <x v="718"/>
    <x v="9094"/>
    <x v="0"/>
    <x v="0"/>
    <x v="0"/>
    <n v="4"/>
    <n v="657.75"/>
    <n v="0.17"/>
    <n v="2183.73"/>
    <n v="534.62999027747765"/>
    <x v="2"/>
    <n v="4"/>
    <x v="11"/>
    <n v="0.24482421832253878"/>
    <n v="6.4614215127328022E-5"/>
    <x v="0"/>
    <s v="Apr-2025"/>
    <n v="202504"/>
  </r>
  <r>
    <s v="24c5580e-ebf6-46f7-aecc-55eed8bbd03c"/>
    <x v="709"/>
    <x v="9095"/>
    <x v="1"/>
    <x v="1"/>
    <x v="2"/>
    <n v="8"/>
    <n v="745.46"/>
    <n v="0.14000000000000001"/>
    <n v="5128.7647999999999"/>
    <n v="358.81454386881671"/>
    <x v="2"/>
    <n v="4"/>
    <x v="11"/>
    <n v="6.9961200768812154E-2"/>
    <n v="2.3475437984600114E-5"/>
    <x v="0"/>
    <s v="Apr-2025"/>
    <n v="202504"/>
  </r>
  <r>
    <s v="e4f2499a-c886-43b6-b226-4f97ca6e43d6"/>
    <x v="706"/>
    <x v="9096"/>
    <x v="0"/>
    <x v="1"/>
    <x v="6"/>
    <n v="1"/>
    <n v="885.97"/>
    <n v="0.06"/>
    <n v="832.81179999999995"/>
    <n v="212.34808059315159"/>
    <x v="2"/>
    <n v="4"/>
    <x v="11"/>
    <n v="0.25497727168749484"/>
    <n v="6.7722383376412295E-5"/>
    <x v="0"/>
    <s v="Apr-2025"/>
    <n v="202504"/>
  </r>
  <r>
    <s v="d1ce2972-b3a7-4989-acc9-5955b289fe3e"/>
    <x v="698"/>
    <x v="9097"/>
    <x v="1"/>
    <x v="1"/>
    <x v="2"/>
    <n v="6"/>
    <n v="439.04"/>
    <n v="0.06"/>
    <n v="2476.1855999999998"/>
    <n v="367.71994396726649"/>
    <x v="2"/>
    <n v="4"/>
    <x v="11"/>
    <n v="0.1485025774995487"/>
    <n v="2.2776967930029151E-5"/>
    <x v="0"/>
    <s v="Apr-2025"/>
    <n v="202504"/>
  </r>
  <r>
    <s v="3c6fdec1-90e1-4162-b607-e2c30402174b"/>
    <x v="702"/>
    <x v="9098"/>
    <x v="1"/>
    <x v="0"/>
    <x v="7"/>
    <n v="6"/>
    <n v="407.35"/>
    <n v="0.08"/>
    <n v="2248.572000000001"/>
    <n v="328.63923066727409"/>
    <x v="2"/>
    <n v="4"/>
    <x v="11"/>
    <n v="0.14615463977460982"/>
    <n v="3.2731884947424404E-5"/>
    <x v="0"/>
    <s v="Apr-2025"/>
    <n v="202504"/>
  </r>
  <r>
    <s v="b2542d0c-c49f-469a-bbe1-bc7416888a78"/>
    <x v="704"/>
    <x v="9099"/>
    <x v="2"/>
    <x v="2"/>
    <x v="9"/>
    <n v="6"/>
    <n v="909.4"/>
    <n v="0.08"/>
    <n v="5019.8879999999999"/>
    <n v="1359.8980158709639"/>
    <x v="2"/>
    <n v="4"/>
    <x v="11"/>
    <n v="0.27090206312789528"/>
    <n v="1.4661681694890406E-5"/>
    <x v="0"/>
    <s v="Apr-2025"/>
    <n v="202504"/>
  </r>
  <r>
    <s v="fa80fe7d-8fff-40c6-9069-818345d2577b"/>
    <x v="696"/>
    <x v="4279"/>
    <x v="3"/>
    <x v="1"/>
    <x v="6"/>
    <n v="2"/>
    <n v="359.36"/>
    <n v="0.28000000000000003"/>
    <n v="517.47839999999997"/>
    <n v="42.51603908679472"/>
    <x v="2"/>
    <n v="4"/>
    <x v="11"/>
    <n v="8.2160026557233548E-2"/>
    <n v="3.8958147818343725E-4"/>
    <x v="0"/>
    <s v="Apr-2025"/>
    <n v="202504"/>
  </r>
  <r>
    <s v="b1970d97-834e-4d0e-b0b1-00beb49e619c"/>
    <x v="696"/>
    <x v="9100"/>
    <x v="1"/>
    <x v="1"/>
    <x v="2"/>
    <n v="5"/>
    <n v="867.84"/>
    <n v="0.02"/>
    <n v="4252.4160000000002"/>
    <n v="1265.901387317256"/>
    <x v="2"/>
    <n v="4"/>
    <x v="11"/>
    <n v="0.29768992199193489"/>
    <n v="4.6091445427728613E-6"/>
    <x v="0"/>
    <s v="Apr-2025"/>
    <n v="202504"/>
  </r>
  <r>
    <s v="6193f074-597e-4c5a-9042-0019f1054a40"/>
    <x v="715"/>
    <x v="9101"/>
    <x v="0"/>
    <x v="0"/>
    <x v="2"/>
    <n v="4"/>
    <n v="60.78"/>
    <n v="0.14000000000000001"/>
    <n v="209.08320000000001"/>
    <n v="49.500915584447398"/>
    <x v="2"/>
    <n v="4"/>
    <x v="11"/>
    <n v="0.23675223826901157"/>
    <n v="5.7584731819677534E-4"/>
    <x v="0"/>
    <s v="Apr-2025"/>
    <n v="202504"/>
  </r>
  <r>
    <s v="aecb0748-b9fd-4e72-a433-8274a310fee5"/>
    <x v="712"/>
    <x v="9102"/>
    <x v="2"/>
    <x v="2"/>
    <x v="3"/>
    <n v="2"/>
    <n v="73.95"/>
    <n v="0.26"/>
    <n v="109.446"/>
    <n v="23.688165391223571"/>
    <x v="2"/>
    <n v="4"/>
    <x v="11"/>
    <n v="0.21643701360692552"/>
    <n v="1.7579445571331981E-3"/>
    <x v="0"/>
    <s v="Apr-2025"/>
    <n v="202504"/>
  </r>
  <r>
    <s v="248f972a-ceca-4193-a923-6a18cb42c8b7"/>
    <x v="706"/>
    <x v="9103"/>
    <x v="3"/>
    <x v="0"/>
    <x v="8"/>
    <n v="1"/>
    <n v="867.14"/>
    <n v="0.23"/>
    <n v="667.69780000000003"/>
    <n v="59.207164176714613"/>
    <x v="2"/>
    <n v="4"/>
    <x v="11"/>
    <n v="8.867359481597005E-2"/>
    <n v="2.6523975367299398E-4"/>
    <x v="0"/>
    <s v="Apr-2025"/>
    <n v="202504"/>
  </r>
  <r>
    <s v="e71858b5-cdb6-4199-a61b-b2aae0332ad6"/>
    <x v="709"/>
    <x v="9104"/>
    <x v="0"/>
    <x v="1"/>
    <x v="8"/>
    <n v="1"/>
    <n v="882.4"/>
    <n v="0.04"/>
    <n v="847.10399999999993"/>
    <n v="58.875462379720759"/>
    <x v="2"/>
    <n v="4"/>
    <x v="11"/>
    <n v="6.9502047422418931E-2"/>
    <n v="4.5330915684496829E-5"/>
    <x v="0"/>
    <s v="Apr-2025"/>
    <n v="202504"/>
  </r>
  <r>
    <s v="2d0c8781-9910-43a2-acdc-5d48aaadf806"/>
    <x v="693"/>
    <x v="9105"/>
    <x v="0"/>
    <x v="0"/>
    <x v="6"/>
    <n v="2"/>
    <n v="790.52"/>
    <n v="7.0000000000000007E-2"/>
    <n v="1470.3671999999999"/>
    <n v="173.53174318825609"/>
    <x v="2"/>
    <n v="4"/>
    <x v="11"/>
    <n v="0.11801932414451036"/>
    <n v="4.4274654657693673E-5"/>
    <x v="0"/>
    <s v="Apr-2025"/>
    <n v="202504"/>
  </r>
  <r>
    <s v="9b16abda-ce26-47c1-b849-bbc88ea91d5c"/>
    <x v="699"/>
    <x v="9106"/>
    <x v="0"/>
    <x v="1"/>
    <x v="5"/>
    <n v="4"/>
    <n v="859.41"/>
    <n v="0.25"/>
    <n v="2578.23"/>
    <n v="348.14415869911647"/>
    <x v="2"/>
    <n v="4"/>
    <x v="11"/>
    <n v="0.13503223478864046"/>
    <n v="7.2724310864430257E-5"/>
    <x v="0"/>
    <s v="Apr-2025"/>
    <n v="202504"/>
  </r>
  <r>
    <s v="9b142eae-b55b-4393-9429-863ec827b47e"/>
    <x v="705"/>
    <x v="9107"/>
    <x v="3"/>
    <x v="1"/>
    <x v="4"/>
    <n v="3"/>
    <n v="764.26"/>
    <n v="0.2"/>
    <n v="1834.2239999999999"/>
    <n v="329.74668950959631"/>
    <x v="2"/>
    <n v="4"/>
    <x v="11"/>
    <n v="0.17977449292430822"/>
    <n v="8.7230349183087789E-5"/>
    <x v="0"/>
    <s v="Apr-2025"/>
    <n v="202504"/>
  </r>
  <r>
    <s v="18f83bc1-f275-462c-8def-5571d90d8ba4"/>
    <x v="697"/>
    <x v="9108"/>
    <x v="1"/>
    <x v="0"/>
    <x v="2"/>
    <n v="2"/>
    <n v="203.34"/>
    <n v="0.19"/>
    <n v="329.41080000000011"/>
    <n v="39.68579157358954"/>
    <x v="2"/>
    <n v="4"/>
    <x v="11"/>
    <n v="0.1204750772396944"/>
    <n v="4.6719779679354773E-4"/>
    <x v="0"/>
    <s v="Apr-2025"/>
    <n v="202504"/>
  </r>
  <r>
    <s v="0f6d673a-80e8-414e-96a0-c360f60f785c"/>
    <x v="708"/>
    <x v="9109"/>
    <x v="0"/>
    <x v="0"/>
    <x v="5"/>
    <n v="9"/>
    <n v="132.44999999999999"/>
    <n v="7.0000000000000007E-2"/>
    <n v="1108.6065000000001"/>
    <n v="267.47975087773409"/>
    <x v="2"/>
    <n v="4"/>
    <x v="11"/>
    <n v="0.2412756472903001"/>
    <n v="5.8722369028144798E-5"/>
    <x v="0"/>
    <s v="Apr-2025"/>
    <n v="202504"/>
  </r>
  <r>
    <s v="39c7fba2-14c5-4a16-b23b-577e2caeb078"/>
    <x v="692"/>
    <x v="9110"/>
    <x v="0"/>
    <x v="0"/>
    <x v="3"/>
    <n v="3"/>
    <n v="578.04"/>
    <n v="0.18"/>
    <n v="1421.9784"/>
    <n v="235.03127191395731"/>
    <x v="2"/>
    <n v="4"/>
    <x v="11"/>
    <n v="0.16528469906009635"/>
    <n v="1.0379904504878556E-4"/>
    <x v="0"/>
    <s v="Apr-2025"/>
    <n v="202504"/>
  </r>
  <r>
    <s v="aafbef4e-b8c6-4db8-9b95-e77288b296fd"/>
    <x v="706"/>
    <x v="1582"/>
    <x v="2"/>
    <x v="2"/>
    <x v="1"/>
    <n v="4"/>
    <n v="452.22"/>
    <n v="0.02"/>
    <n v="1772.7023999999999"/>
    <n v="531.51140598730274"/>
    <x v="2"/>
    <n v="4"/>
    <x v="11"/>
    <n v="0.299831153828924"/>
    <n v="1.1056565388527707E-5"/>
    <x v="0"/>
    <s v="Apr-2025"/>
    <n v="202504"/>
  </r>
  <r>
    <s v="cde8524c-3bd3-4bd5-9c4a-8d915573e54a"/>
    <x v="716"/>
    <x v="9111"/>
    <x v="3"/>
    <x v="2"/>
    <x v="5"/>
    <n v="8"/>
    <n v="911.53"/>
    <n v="0.25"/>
    <n v="5469.18"/>
    <n v="914.61996125731741"/>
    <x v="2"/>
    <n v="4"/>
    <x v="11"/>
    <n v="0.16723164373037958"/>
    <n v="3.428301866093272E-5"/>
    <x v="0"/>
    <s v="Apr-2025"/>
    <n v="202504"/>
  </r>
  <r>
    <s v="0562b508-f40a-4e02-ab09-7e6ee74f8cf4"/>
    <x v="709"/>
    <x v="9112"/>
    <x v="0"/>
    <x v="1"/>
    <x v="4"/>
    <n v="6"/>
    <n v="157.96"/>
    <n v="0.19"/>
    <n v="767.68560000000002"/>
    <n v="196.62815646680949"/>
    <x v="2"/>
    <n v="4"/>
    <x v="11"/>
    <n v="0.25613109906817255"/>
    <n v="2.0047269350890521E-4"/>
    <x v="0"/>
    <s v="Apr-2025"/>
    <n v="202504"/>
  </r>
  <r>
    <s v="93d58b31-54bc-4d80-b830-af7d3eaa9577"/>
    <x v="709"/>
    <x v="5948"/>
    <x v="0"/>
    <x v="0"/>
    <x v="9"/>
    <n v="4"/>
    <n v="695.65"/>
    <n v="0.17"/>
    <n v="2309.558"/>
    <n v="177.29015404061411"/>
    <x v="2"/>
    <n v="4"/>
    <x v="11"/>
    <n v="7.6763672547134176E-2"/>
    <n v="6.1093940918565372E-5"/>
    <x v="0"/>
    <s v="Apr-2025"/>
    <n v="202504"/>
  </r>
  <r>
    <s v="1319b1e0-6f84-4062-b862-e952613b316c"/>
    <x v="701"/>
    <x v="9113"/>
    <x v="1"/>
    <x v="0"/>
    <x v="8"/>
    <n v="8"/>
    <n v="196.17"/>
    <n v="0.23"/>
    <n v="1208.4072000000001"/>
    <n v="233.11139022195451"/>
    <x v="2"/>
    <n v="4"/>
    <x v="11"/>
    <n v="0.19290797855388025"/>
    <n v="1.4655655808737321E-4"/>
    <x v="0"/>
    <s v="Apr-2025"/>
    <n v="202504"/>
  </r>
  <r>
    <s v="afae68af-b09a-4126-b70f-6f1a2b042e68"/>
    <x v="717"/>
    <x v="9114"/>
    <x v="1"/>
    <x v="0"/>
    <x v="1"/>
    <n v="3"/>
    <n v="987.13"/>
    <n v="0.01"/>
    <n v="2931.7761"/>
    <n v="849.09606347075919"/>
    <x v="2"/>
    <n v="4"/>
    <x v="11"/>
    <n v="0.28961831821698769"/>
    <n v="3.3767926548006175E-6"/>
    <x v="0"/>
    <s v="Apr-2025"/>
    <n v="202504"/>
  </r>
  <r>
    <s v="15604566-74d6-46a9-af77-9a9442f7453b"/>
    <x v="697"/>
    <x v="9115"/>
    <x v="0"/>
    <x v="1"/>
    <x v="8"/>
    <n v="1"/>
    <n v="476.76"/>
    <n v="0.08"/>
    <n v="438.61919999999998"/>
    <n v="70.458936572203925"/>
    <x v="2"/>
    <n v="4"/>
    <x v="11"/>
    <n v="0.1606380581885242"/>
    <n v="1.6779931202282072E-4"/>
    <x v="0"/>
    <s v="Apr-2025"/>
    <n v="202504"/>
  </r>
  <r>
    <s v="460e0ecd-0f62-4cd3-ab54-d067f8d2a8aa"/>
    <x v="690"/>
    <x v="9116"/>
    <x v="2"/>
    <x v="0"/>
    <x v="6"/>
    <n v="6"/>
    <n v="284.77999999999997"/>
    <n v="0.11"/>
    <n v="1520.7252000000001"/>
    <n v="389.83702216436137"/>
    <x v="2"/>
    <n v="4"/>
    <x v="11"/>
    <n v="0.25634941945090495"/>
    <n v="6.4377180045415179E-5"/>
    <x v="0"/>
    <s v="Apr-2025"/>
    <n v="202504"/>
  </r>
  <r>
    <s v="5745827e-da56-4d38-a54b-9f7b4f1bc5a9"/>
    <x v="699"/>
    <x v="8321"/>
    <x v="3"/>
    <x v="2"/>
    <x v="0"/>
    <n v="8"/>
    <n v="813.33"/>
    <n v="0.2"/>
    <n v="5205.3120000000008"/>
    <n v="1431.200017294258"/>
    <x v="2"/>
    <n v="4"/>
    <x v="11"/>
    <n v="0.27494990065806962"/>
    <n v="3.0737830892749563E-5"/>
    <x v="0"/>
    <s v="Apr-2025"/>
    <n v="202504"/>
  </r>
  <r>
    <s v="b2fead3a-8385-4371-83fd-b3262f393426"/>
    <x v="693"/>
    <x v="9117"/>
    <x v="2"/>
    <x v="0"/>
    <x v="0"/>
    <n v="3"/>
    <n v="303.95"/>
    <n v="0.24"/>
    <n v="693.00599999999997"/>
    <n v="130.28257257507431"/>
    <x v="2"/>
    <n v="4"/>
    <x v="11"/>
    <n v="0.18799631255007074"/>
    <n v="2.6320118440532984E-4"/>
    <x v="0"/>
    <s v="Apr-2025"/>
    <n v="202504"/>
  </r>
  <r>
    <s v="fd459625-f726-47fc-b2b4-269e97f3eebb"/>
    <x v="696"/>
    <x v="9118"/>
    <x v="3"/>
    <x v="0"/>
    <x v="9"/>
    <n v="9"/>
    <n v="646.03"/>
    <n v="0.09"/>
    <n v="5290.9857000000002"/>
    <n v="1324.730758139284"/>
    <x v="2"/>
    <n v="4"/>
    <x v="11"/>
    <n v="0.2503750403519866"/>
    <n v="1.5479157314675791E-5"/>
    <x v="0"/>
    <s v="Apr-2025"/>
    <n v="202504"/>
  </r>
  <r>
    <s v="9868de0e-ac99-47fa-b502-80041c290e17"/>
    <x v="697"/>
    <x v="8994"/>
    <x v="1"/>
    <x v="1"/>
    <x v="5"/>
    <n v="8"/>
    <n v="764.92"/>
    <n v="0.04"/>
    <n v="5874.5855999999994"/>
    <n v="753.68689977605538"/>
    <x v="2"/>
    <n v="4"/>
    <x v="11"/>
    <n v="0.12829618139806415"/>
    <n v="6.5366312817026618E-6"/>
    <x v="0"/>
    <s v="Apr-2025"/>
    <n v="202504"/>
  </r>
  <r>
    <s v="99013e91-5bd0-4ef8-ab07-b60ddcd41c11"/>
    <x v="716"/>
    <x v="9119"/>
    <x v="1"/>
    <x v="2"/>
    <x v="7"/>
    <n v="3"/>
    <n v="413.38"/>
    <n v="0.1"/>
    <n v="1116.126"/>
    <n v="224.1154876116191"/>
    <x v="2"/>
    <n v="4"/>
    <x v="11"/>
    <n v="0.20079765869769103"/>
    <n v="8.063605721934621E-5"/>
    <x v="0"/>
    <s v="Apr-2025"/>
    <n v="202504"/>
  </r>
  <r>
    <s v="99f59d75-7c81-4029-940a-d8f8d30cbd27"/>
    <x v="706"/>
    <x v="9120"/>
    <x v="3"/>
    <x v="2"/>
    <x v="0"/>
    <n v="2"/>
    <n v="226.16"/>
    <n v="0.26"/>
    <n v="334.71679999999998"/>
    <n v="27.0217988311365"/>
    <x v="2"/>
    <n v="4"/>
    <x v="11"/>
    <n v="8.0730333318006456E-2"/>
    <n v="5.7481429076759814E-4"/>
    <x v="0"/>
    <s v="Apr-2025"/>
    <n v="202504"/>
  </r>
  <r>
    <s v="c48ed24d-cfde-4f64-b917-bc7d0e7416fa"/>
    <x v="698"/>
    <x v="9121"/>
    <x v="2"/>
    <x v="2"/>
    <x v="2"/>
    <n v="8"/>
    <n v="858.23"/>
    <n v="0.24"/>
    <n v="5218.0384000000004"/>
    <n v="475.53209336843378"/>
    <x v="2"/>
    <n v="4"/>
    <x v="11"/>
    <n v="9.1132348387553783E-2"/>
    <n v="3.495566456544283E-5"/>
    <x v="0"/>
    <s v="Apr-2025"/>
    <n v="202504"/>
  </r>
  <r>
    <s v="d5307182-b4f0-4651-992b-280050ac522f"/>
    <x v="691"/>
    <x v="9122"/>
    <x v="2"/>
    <x v="1"/>
    <x v="3"/>
    <n v="6"/>
    <n v="422.29"/>
    <n v="7.0000000000000007E-2"/>
    <n v="2356.3782000000001"/>
    <n v="289.98272334734082"/>
    <x v="2"/>
    <n v="4"/>
    <x v="11"/>
    <n v="0.12306289514448097"/>
    <n v="2.7627144063716087E-5"/>
    <x v="0"/>
    <s v="Apr-2025"/>
    <n v="202504"/>
  </r>
  <r>
    <s v="a958d1ae-b7ee-4e9e-9f18-876e750bac28"/>
    <x v="699"/>
    <x v="9123"/>
    <x v="1"/>
    <x v="0"/>
    <x v="4"/>
    <n v="2"/>
    <n v="896.57"/>
    <n v="0.01"/>
    <n v="1775.2085999999999"/>
    <n v="471.9857004759985"/>
    <x v="2"/>
    <n v="4"/>
    <x v="11"/>
    <n v="0.26587619081836272"/>
    <n v="5.5768093958084701E-6"/>
    <x v="0"/>
    <s v="Apr-2025"/>
    <n v="202504"/>
  </r>
  <r>
    <s v="f2703a00-ea89-4f34-a096-f9839c8616f5"/>
    <x v="706"/>
    <x v="9124"/>
    <x v="1"/>
    <x v="1"/>
    <x v="8"/>
    <n v="4"/>
    <n v="813.83"/>
    <n v="0.11"/>
    <n v="2897.2348000000002"/>
    <n v="182.91238178761961"/>
    <x v="2"/>
    <n v="4"/>
    <x v="11"/>
    <n v="6.313343391692644E-2"/>
    <n v="3.3790840838995856E-5"/>
    <x v="0"/>
    <s v="Apr-2025"/>
    <n v="202504"/>
  </r>
  <r>
    <s v="4a86b143-0970-4878-8ba3-072395f06435"/>
    <x v="712"/>
    <x v="9125"/>
    <x v="0"/>
    <x v="0"/>
    <x v="1"/>
    <n v="3"/>
    <n v="100.94"/>
    <n v="0.25"/>
    <n v="227.11500000000001"/>
    <n v="47.859665710420181"/>
    <x v="2"/>
    <n v="4"/>
    <x v="11"/>
    <n v="0.21072877489562636"/>
    <n v="8.2557294762565221E-4"/>
    <x v="0"/>
    <s v="Apr-2025"/>
    <n v="202504"/>
  </r>
  <r>
    <s v="3c0c7745-e265-4cbd-b080-bd9fd4e32407"/>
    <x v="710"/>
    <x v="9126"/>
    <x v="0"/>
    <x v="0"/>
    <x v="6"/>
    <n v="9"/>
    <n v="30.76"/>
    <n v="0.28000000000000003"/>
    <n v="199.32480000000001"/>
    <n v="27.90822407240935"/>
    <x v="2"/>
    <n v="4"/>
    <x v="11"/>
    <n v="0.14001380697439228"/>
    <n v="1.0114145354717526E-3"/>
    <x v="0"/>
    <s v="Apr-2025"/>
    <n v="202504"/>
  </r>
  <r>
    <s v="d63b3161-4737-4cbc-b799-ac052ad21a85"/>
    <x v="706"/>
    <x v="9127"/>
    <x v="3"/>
    <x v="1"/>
    <x v="5"/>
    <n v="8"/>
    <n v="834.95"/>
    <n v="0.09"/>
    <n v="6078.4360000000006"/>
    <n v="660.55809172776367"/>
    <x v="2"/>
    <n v="4"/>
    <x v="11"/>
    <n v="0.10867237752075758"/>
    <n v="1.3473860710222168E-5"/>
    <x v="0"/>
    <s v="Apr-2025"/>
    <n v="202504"/>
  </r>
  <r>
    <s v="116f46a8-498b-4416-ac7b-c9c3596ac23d"/>
    <x v="710"/>
    <x v="9128"/>
    <x v="3"/>
    <x v="1"/>
    <x v="6"/>
    <n v="1"/>
    <n v="134.08000000000001"/>
    <n v="0.13"/>
    <n v="116.64960000000001"/>
    <n v="33.562631771872582"/>
    <x v="2"/>
    <n v="4"/>
    <x v="11"/>
    <n v="0.28772179048940227"/>
    <n v="9.6957040572792359E-4"/>
    <x v="0"/>
    <s v="Apr-2025"/>
    <n v="202504"/>
  </r>
  <r>
    <s v="fb6e7d6f-4828-435b-b330-ae756ac819db"/>
    <x v="695"/>
    <x v="9129"/>
    <x v="1"/>
    <x v="2"/>
    <x v="5"/>
    <n v="7"/>
    <n v="973.72"/>
    <n v="0.23"/>
    <n v="5248.3508000000002"/>
    <n v="360.27705284912088"/>
    <x v="2"/>
    <n v="4"/>
    <x v="11"/>
    <n v="6.8645764465500456E-2"/>
    <n v="3.3743933427620732E-5"/>
    <x v="0"/>
    <s v="Apr-2025"/>
    <n v="202504"/>
  </r>
  <r>
    <s v="2d95f481-d084-4843-b332-f7e540e9acd9"/>
    <x v="695"/>
    <x v="9130"/>
    <x v="0"/>
    <x v="0"/>
    <x v="1"/>
    <n v="1"/>
    <n v="586.04999999999995"/>
    <n v="0.3"/>
    <n v="410.23500000000001"/>
    <n v="86.993444064939439"/>
    <x v="2"/>
    <n v="4"/>
    <x v="11"/>
    <n v="0.21205758666359389"/>
    <n v="5.1190171487074478E-4"/>
    <x v="0"/>
    <s v="Apr-2025"/>
    <n v="202504"/>
  </r>
  <r>
    <s v="740fa26c-e61f-434c-a39f-58c18ad1b89f"/>
    <x v="709"/>
    <x v="9131"/>
    <x v="1"/>
    <x v="0"/>
    <x v="2"/>
    <n v="7"/>
    <n v="685.45"/>
    <n v="0.28000000000000003"/>
    <n v="3454.6680000000001"/>
    <n v="791.7094184783632"/>
    <x v="2"/>
    <n v="4"/>
    <x v="11"/>
    <n v="0.22917091265451939"/>
    <n v="5.8355824640746957E-5"/>
    <x v="0"/>
    <s v="Apr-2025"/>
    <n v="202504"/>
  </r>
  <r>
    <s v="c71fe343-db2d-4b88-b1ad-95292c6526ad"/>
    <x v="708"/>
    <x v="9132"/>
    <x v="1"/>
    <x v="0"/>
    <x v="9"/>
    <n v="9"/>
    <n v="727.09"/>
    <n v="0.05"/>
    <n v="6216.6194999999998"/>
    <n v="1062.6502047231211"/>
    <x v="2"/>
    <n v="4"/>
    <x v="11"/>
    <n v="0.17093698668916782"/>
    <n v="7.6408086420602067E-6"/>
    <x v="0"/>
    <s v="Apr-2025"/>
    <n v="202504"/>
  </r>
  <r>
    <s v="64aa72b3-06fd-434f-bd27-1709c2aced96"/>
    <x v="690"/>
    <x v="9133"/>
    <x v="0"/>
    <x v="1"/>
    <x v="4"/>
    <n v="2"/>
    <n v="535.21"/>
    <n v="0.12"/>
    <n v="941.96960000000001"/>
    <n v="245.01853558996379"/>
    <x v="2"/>
    <n v="4"/>
    <x v="11"/>
    <n v="0.26011299684189787"/>
    <n v="1.1210552867098894E-4"/>
    <x v="0"/>
    <s v="Apr-2025"/>
    <n v="202504"/>
  </r>
  <r>
    <s v="4c7be38e-9df8-43e5-beff-894d297e5560"/>
    <x v="706"/>
    <x v="9134"/>
    <x v="1"/>
    <x v="0"/>
    <x v="0"/>
    <n v="2"/>
    <n v="383.76"/>
    <n v="0.08"/>
    <n v="706.11840000000007"/>
    <n v="84.652694534731921"/>
    <x v="2"/>
    <n v="4"/>
    <x v="11"/>
    <n v="0.11988456119360708"/>
    <n v="1.0423181154888472E-4"/>
    <x v="0"/>
    <s v="Apr-2025"/>
    <n v="202504"/>
  </r>
  <r>
    <s v="7df05847-09cb-4025-a1e0-e2fe7e18fc0f"/>
    <x v="718"/>
    <x v="7451"/>
    <x v="3"/>
    <x v="1"/>
    <x v="1"/>
    <n v="4"/>
    <n v="259.98"/>
    <n v="0.2"/>
    <n v="831.93600000000015"/>
    <n v="170.66003161675161"/>
    <x v="2"/>
    <n v="4"/>
    <x v="11"/>
    <n v="0.2051360100016727"/>
    <n v="1.9232248634510346E-4"/>
    <x v="0"/>
    <s v="Apr-2025"/>
    <n v="202504"/>
  </r>
  <r>
    <s v="39408e95-ebb7-41c7-b905-b4ab06ebc0b0"/>
    <x v="690"/>
    <x v="9135"/>
    <x v="1"/>
    <x v="2"/>
    <x v="3"/>
    <n v="2"/>
    <n v="834.25"/>
    <n v="0.03"/>
    <n v="1618.4449999999999"/>
    <n v="397.97174463353082"/>
    <x v="2"/>
    <n v="4"/>
    <x v="11"/>
    <n v="0.24589760210172779"/>
    <n v="1.7980221756068322E-5"/>
    <x v="0"/>
    <s v="Apr-2025"/>
    <n v="202504"/>
  </r>
  <r>
    <s v="b5a01152-7967-4ecf-a2ff-91e85b35118d"/>
    <x v="706"/>
    <x v="9136"/>
    <x v="3"/>
    <x v="2"/>
    <x v="3"/>
    <n v="6"/>
    <n v="411.21"/>
    <n v="0.02"/>
    <n v="2417.9148"/>
    <n v="259.77897565532709"/>
    <x v="2"/>
    <n v="4"/>
    <x v="11"/>
    <n v="0.10743925950382002"/>
    <n v="8.1061582484213266E-6"/>
    <x v="0"/>
    <s v="Apr-2025"/>
    <n v="202504"/>
  </r>
  <r>
    <s v="44e9e9f0-6d2c-4d1f-a9a5-cb71e3386fb7"/>
    <x v="719"/>
    <x v="9137"/>
    <x v="2"/>
    <x v="2"/>
    <x v="0"/>
    <n v="3"/>
    <n v="140.72999999999999"/>
    <n v="0.08"/>
    <n v="388.41480000000001"/>
    <n v="101.9805332929262"/>
    <x v="2"/>
    <n v="4"/>
    <x v="11"/>
    <n v="0.26255573498467666"/>
    <n v="1.8948814514791921E-4"/>
    <x v="0"/>
    <s v="Apr-2025"/>
    <n v="202504"/>
  </r>
  <r>
    <s v="6a374276-42c5-40e6-9f9b-b80d402b1ff6"/>
    <x v="698"/>
    <x v="9138"/>
    <x v="3"/>
    <x v="0"/>
    <x v="0"/>
    <n v="1"/>
    <n v="556.19000000000005"/>
    <n v="0.06"/>
    <n v="522.81860000000006"/>
    <n v="101.1222898825107"/>
    <x v="2"/>
    <n v="4"/>
    <x v="11"/>
    <n v="0.19341754459866325"/>
    <n v="1.078768046890451E-4"/>
    <x v="0"/>
    <s v="Apr-2025"/>
    <n v="202504"/>
  </r>
  <r>
    <s v="23737652-a132-4eeb-8eb1-ca3031de284c"/>
    <x v="700"/>
    <x v="9139"/>
    <x v="3"/>
    <x v="1"/>
    <x v="6"/>
    <n v="7"/>
    <n v="42.69"/>
    <n v="0.28999999999999998"/>
    <n v="212.16929999999999"/>
    <n v="15.64623777831719"/>
    <x v="2"/>
    <n v="4"/>
    <x v="11"/>
    <n v="7.3744117449212443E-2"/>
    <n v="9.7045142723287483E-4"/>
    <x v="0"/>
    <s v="Apr-2025"/>
    <n v="202504"/>
  </r>
  <r>
    <s v="15b3e82c-ea4c-47f4-8546-dccc670f8bc6"/>
    <x v="706"/>
    <x v="9140"/>
    <x v="0"/>
    <x v="0"/>
    <x v="8"/>
    <n v="1"/>
    <n v="42.84"/>
    <n v="7.0000000000000007E-2"/>
    <n v="39.841200000000001"/>
    <n v="3.8558938550097488"/>
    <x v="2"/>
    <n v="4"/>
    <x v="11"/>
    <n v="9.6781569204987525E-2"/>
    <n v="1.6339869281045752E-3"/>
    <x v="0"/>
    <s v="Apr-2025"/>
    <n v="202504"/>
  </r>
  <r>
    <s v="72d0c7e3-752b-44fe-98b4-4f66426e3319"/>
    <x v="711"/>
    <x v="9141"/>
    <x v="2"/>
    <x v="1"/>
    <x v="0"/>
    <n v="7"/>
    <n v="881.4"/>
    <n v="0.04"/>
    <n v="5923.0079999999998"/>
    <n v="364.10499989335727"/>
    <x v="2"/>
    <n v="4"/>
    <x v="11"/>
    <n v="6.1472988031310662E-2"/>
    <n v="6.4831923239002887E-6"/>
    <x v="0"/>
    <s v="Apr-2025"/>
    <n v="202504"/>
  </r>
  <r>
    <s v="fe24ada7-8972-4ed5-b1fd-f7424299c2ce"/>
    <x v="690"/>
    <x v="9142"/>
    <x v="3"/>
    <x v="2"/>
    <x v="3"/>
    <n v="1"/>
    <n v="351.16"/>
    <n v="0.27"/>
    <n v="256.34679999999997"/>
    <n v="39.049843246326667"/>
    <x v="2"/>
    <n v="4"/>
    <x v="11"/>
    <n v="0.15233208780576418"/>
    <n v="7.6888028249231122E-4"/>
    <x v="0"/>
    <s v="Apr-2025"/>
    <n v="202504"/>
  </r>
  <r>
    <s v="cd0dc180-04a5-4ea4-990a-3254f2707238"/>
    <x v="699"/>
    <x v="9143"/>
    <x v="3"/>
    <x v="1"/>
    <x v="7"/>
    <n v="7"/>
    <n v="723.21"/>
    <n v="0.15"/>
    <n v="4303.0995000000003"/>
    <n v="468.43342942902927"/>
    <x v="2"/>
    <n v="4"/>
    <x v="11"/>
    <n v="0.10885953936901278"/>
    <n v="2.9629805213660523E-5"/>
    <x v="0"/>
    <s v="Apr-2025"/>
    <n v="202504"/>
  </r>
  <r>
    <s v="757b19d3-0a74-4a73-aa39-0aa4fee5ce2f"/>
    <x v="718"/>
    <x v="9144"/>
    <x v="0"/>
    <x v="0"/>
    <x v="5"/>
    <n v="5"/>
    <n v="427.38"/>
    <n v="0.25"/>
    <n v="1602.675"/>
    <n v="380.26951767051571"/>
    <x v="2"/>
    <n v="4"/>
    <x v="11"/>
    <n v="0.23727175982062224"/>
    <n v="1.1699190416023211E-4"/>
    <x v="0"/>
    <s v="Apr-2025"/>
    <n v="202504"/>
  </r>
  <r>
    <s v="c38af8dc-6c0e-4719-9940-b40bec891038"/>
    <x v="696"/>
    <x v="9145"/>
    <x v="3"/>
    <x v="2"/>
    <x v="4"/>
    <n v="5"/>
    <n v="128.66"/>
    <n v="0.12"/>
    <n v="566.10399999999993"/>
    <n v="91.439516963469373"/>
    <x v="2"/>
    <n v="4"/>
    <x v="11"/>
    <n v="0.16152423753138889"/>
    <n v="1.8653816259909839E-4"/>
    <x v="0"/>
    <s v="Apr-2025"/>
    <n v="202504"/>
  </r>
  <r>
    <s v="78ba3901-7e74-4f0d-b94e-be9a7723d82a"/>
    <x v="710"/>
    <x v="9146"/>
    <x v="3"/>
    <x v="0"/>
    <x v="0"/>
    <n v="7"/>
    <n v="210.83"/>
    <n v="0.09"/>
    <n v="1342.9871000000001"/>
    <n v="154.1200871977486"/>
    <x v="2"/>
    <n v="4"/>
    <x v="11"/>
    <n v="0.11475917169848363"/>
    <n v="6.0983459930478843E-5"/>
    <x v="0"/>
    <s v="Apr-2025"/>
    <n v="202504"/>
  </r>
  <r>
    <s v="59943742-69f0-4d69-a6c4-eb37be4c09c2"/>
    <x v="699"/>
    <x v="9147"/>
    <x v="2"/>
    <x v="1"/>
    <x v="8"/>
    <n v="1"/>
    <n v="604.55999999999995"/>
    <n v="0.11"/>
    <n v="538.05840000000001"/>
    <n v="78.658249913269259"/>
    <x v="2"/>
    <n v="4"/>
    <x v="11"/>
    <n v="0.14618905664007709"/>
    <n v="1.819505094614265E-4"/>
    <x v="0"/>
    <s v="Apr-2025"/>
    <n v="202504"/>
  </r>
  <r>
    <s v="d283c620-2be2-4686-b5b9-a61fd5700cef"/>
    <x v="690"/>
    <x v="9148"/>
    <x v="2"/>
    <x v="0"/>
    <x v="0"/>
    <n v="8"/>
    <n v="807.47"/>
    <n v="0.12"/>
    <n v="5684.5888000000004"/>
    <n v="543.48240460861325"/>
    <x v="2"/>
    <n v="4"/>
    <x v="11"/>
    <n v="9.5606282834145045E-2"/>
    <n v="1.8576541543339069E-5"/>
    <x v="0"/>
    <s v="Apr-2025"/>
    <n v="202504"/>
  </r>
  <r>
    <s v="c9957d72-325a-43fa-92d1-a38ea3584d71"/>
    <x v="697"/>
    <x v="9149"/>
    <x v="1"/>
    <x v="1"/>
    <x v="1"/>
    <n v="5"/>
    <n v="344.79"/>
    <n v="0.23"/>
    <n v="1327.4414999999999"/>
    <n v="345.40659074677478"/>
    <x v="2"/>
    <n v="4"/>
    <x v="11"/>
    <n v="0.26020475534837112"/>
    <n v="1.3341454218509819E-4"/>
    <x v="0"/>
    <s v="Apr-2025"/>
    <n v="202504"/>
  </r>
  <r>
    <s v="df52e383-58d4-48f0-b729-bb8c12bc2d5e"/>
    <x v="690"/>
    <x v="9150"/>
    <x v="3"/>
    <x v="2"/>
    <x v="9"/>
    <n v="9"/>
    <n v="976.14"/>
    <n v="0.15"/>
    <n v="7467.4709999999995"/>
    <n v="2199.8335872599182"/>
    <x v="2"/>
    <n v="4"/>
    <x v="11"/>
    <n v="0.29458883566603988"/>
    <n v="1.7074053585209772E-5"/>
    <x v="0"/>
    <s v="Apr-2025"/>
    <n v="202504"/>
  </r>
  <r>
    <s v="227deb34-edfd-4192-864d-c9a7e4f9ae31"/>
    <x v="705"/>
    <x v="9151"/>
    <x v="1"/>
    <x v="1"/>
    <x v="7"/>
    <n v="1"/>
    <n v="929.36"/>
    <n v="0.03"/>
    <n v="901.47919999999999"/>
    <n v="133.7184695288953"/>
    <x v="2"/>
    <n v="4"/>
    <x v="11"/>
    <n v="0.14833228490340686"/>
    <n v="3.2280278901609709E-5"/>
    <x v="0"/>
    <s v="Apr-2025"/>
    <n v="202504"/>
  </r>
  <r>
    <s v="7c9bfa6e-f991-41e3-811c-a1b3a8eaa829"/>
    <x v="699"/>
    <x v="9152"/>
    <x v="1"/>
    <x v="0"/>
    <x v="7"/>
    <n v="7"/>
    <n v="120.85"/>
    <n v="0.16"/>
    <n v="710.59799999999996"/>
    <n v="144.78959115591471"/>
    <x v="2"/>
    <n v="4"/>
    <x v="11"/>
    <n v="0.20375738625202255"/>
    <n v="1.8913647378686685E-4"/>
    <x v="0"/>
    <s v="Apr-2025"/>
    <n v="202504"/>
  </r>
  <r>
    <s v="7c598e70-06ad-4db0-aae5-0c97eded6d1a"/>
    <x v="718"/>
    <x v="9153"/>
    <x v="2"/>
    <x v="0"/>
    <x v="0"/>
    <n v="8"/>
    <n v="970.8"/>
    <n v="0.18"/>
    <n v="6368.4480000000003"/>
    <n v="675.81706265399316"/>
    <x v="2"/>
    <n v="4"/>
    <x v="11"/>
    <n v="0.10611958559667804"/>
    <n v="2.3176761433868973E-5"/>
    <x v="0"/>
    <s v="Apr-2025"/>
    <n v="202504"/>
  </r>
  <r>
    <s v="f088b401-7165-42af-9d60-39336bc4e480"/>
    <x v="706"/>
    <x v="9154"/>
    <x v="1"/>
    <x v="1"/>
    <x v="2"/>
    <n v="9"/>
    <n v="213.09"/>
    <n v="0.17"/>
    <n v="1591.7823000000001"/>
    <n v="462.61405853663268"/>
    <x v="2"/>
    <n v="4"/>
    <x v="11"/>
    <n v="0.29062646225971522"/>
    <n v="8.8642774831709098E-5"/>
    <x v="0"/>
    <s v="Apr-2025"/>
    <n v="202504"/>
  </r>
  <r>
    <s v="e21268c8-11f3-4514-9f12-79dbf257ae22"/>
    <x v="702"/>
    <x v="9155"/>
    <x v="2"/>
    <x v="0"/>
    <x v="6"/>
    <n v="8"/>
    <n v="255.24"/>
    <n v="0.22"/>
    <n v="1592.6976"/>
    <n v="175.2444215089613"/>
    <x v="2"/>
    <n v="4"/>
    <x v="11"/>
    <n v="0.11002994008967007"/>
    <n v="1.0774173327064723E-4"/>
    <x v="0"/>
    <s v="Apr-2025"/>
    <n v="202504"/>
  </r>
  <r>
    <s v="2fda3c71-164a-469f-8e66-051a71e775fd"/>
    <x v="709"/>
    <x v="3464"/>
    <x v="0"/>
    <x v="0"/>
    <x v="9"/>
    <n v="2"/>
    <n v="219.23"/>
    <n v="0.04"/>
    <n v="420.92160000000001"/>
    <n v="83.321243623528943"/>
    <x v="2"/>
    <n v="4"/>
    <x v="11"/>
    <n v="0.19794955550755519"/>
    <n v="9.1228390275053609E-5"/>
    <x v="0"/>
    <s v="Apr-2025"/>
    <n v="202504"/>
  </r>
  <r>
    <s v="41a0cf75-a0e4-4a25-957a-834d98c31076"/>
    <x v="706"/>
    <x v="9156"/>
    <x v="0"/>
    <x v="0"/>
    <x v="9"/>
    <n v="3"/>
    <n v="292.08"/>
    <n v="0.16"/>
    <n v="736.04160000000002"/>
    <n v="173.23838465536471"/>
    <x v="2"/>
    <n v="4"/>
    <x v="11"/>
    <n v="0.23536493678531853"/>
    <n v="1.8259837487446363E-4"/>
    <x v="0"/>
    <s v="Apr-2025"/>
    <n v="202504"/>
  </r>
  <r>
    <s v="59df9c30-dc7f-4a04-bf7d-fec2db221d3d"/>
    <x v="692"/>
    <x v="9157"/>
    <x v="3"/>
    <x v="1"/>
    <x v="6"/>
    <n v="7"/>
    <n v="114.67"/>
    <n v="0.22"/>
    <n v="626.09820000000002"/>
    <n v="52.369171219248422"/>
    <x v="2"/>
    <n v="4"/>
    <x v="11"/>
    <n v="8.3643701929263528E-2"/>
    <n v="2.7407841134186294E-4"/>
    <x v="0"/>
    <s v="Apr-2025"/>
    <n v="202504"/>
  </r>
  <r>
    <s v="d35525cb-2438-48c9-bfe7-376edbfe029b"/>
    <x v="717"/>
    <x v="9158"/>
    <x v="2"/>
    <x v="2"/>
    <x v="0"/>
    <n v="9"/>
    <n v="939.88"/>
    <n v="0.02"/>
    <n v="8289.7415999999994"/>
    <n v="1572.329150247798"/>
    <x v="2"/>
    <n v="4"/>
    <x v="11"/>
    <n v="0.18967167206367422"/>
    <n v="2.3643680280697771E-6"/>
    <x v="0"/>
    <s v="Apr-2025"/>
    <n v="202504"/>
  </r>
  <r>
    <s v="2b64c531-b1a7-4f5b-a0c4-2066fab91d31"/>
    <x v="713"/>
    <x v="9159"/>
    <x v="3"/>
    <x v="1"/>
    <x v="8"/>
    <n v="7"/>
    <n v="680.96"/>
    <n v="0.3"/>
    <n v="3336.7040000000002"/>
    <n v="961.00188686491083"/>
    <x v="2"/>
    <n v="4"/>
    <x v="11"/>
    <n v="0.28800933102394183"/>
    <n v="6.2936358754027918E-5"/>
    <x v="0"/>
    <s v="Apr-2025"/>
    <n v="202504"/>
  </r>
  <r>
    <s v="136b0c7f-1cef-4f05-bb7c-423b2c46e755"/>
    <x v="690"/>
    <x v="9160"/>
    <x v="2"/>
    <x v="0"/>
    <x v="8"/>
    <n v="7"/>
    <n v="507.75"/>
    <n v="0"/>
    <n v="3554.25"/>
    <n v="784.84584041629932"/>
    <x v="2"/>
    <n v="4"/>
    <x v="11"/>
    <n v="0.22081897458431438"/>
    <n v="0"/>
    <x v="1"/>
    <s v="Apr-2025"/>
    <n v="202504"/>
  </r>
  <r>
    <s v="3161b942-5a18-497c-b0aa-255784f59bd8"/>
    <x v="716"/>
    <x v="9161"/>
    <x v="3"/>
    <x v="1"/>
    <x v="6"/>
    <n v="5"/>
    <n v="919.64"/>
    <n v="0.04"/>
    <n v="4414.2719999999999"/>
    <n v="421.55514186075601"/>
    <x v="2"/>
    <n v="4"/>
    <x v="11"/>
    <n v="9.5498225270385692E-2"/>
    <n v="8.699056152407464E-6"/>
    <x v="0"/>
    <s v="Apr-2025"/>
    <n v="202504"/>
  </r>
  <r>
    <s v="14abe04c-ce3c-4c05-a1a9-5decb86c54c0"/>
    <x v="708"/>
    <x v="3255"/>
    <x v="2"/>
    <x v="1"/>
    <x v="3"/>
    <n v="7"/>
    <n v="433.58"/>
    <n v="0.12"/>
    <n v="2670.8528000000001"/>
    <n v="312.26417718620911"/>
    <x v="2"/>
    <n v="4"/>
    <x v="11"/>
    <n v="0.11691553244200095"/>
    <n v="3.9537933352223679E-5"/>
    <x v="0"/>
    <s v="Apr-2025"/>
    <n v="202504"/>
  </r>
  <r>
    <s v="a4c1e742-3f63-4866-b47d-0932dbb667bd"/>
    <x v="692"/>
    <x v="9162"/>
    <x v="3"/>
    <x v="2"/>
    <x v="3"/>
    <n v="7"/>
    <n v="735.11"/>
    <n v="0.02"/>
    <n v="5042.8546000000006"/>
    <n v="289.79476700954149"/>
    <x v="2"/>
    <n v="4"/>
    <x v="11"/>
    <n v="5.7466413370225164E-2"/>
    <n v="3.8866875122673575E-6"/>
    <x v="0"/>
    <s v="Apr-2025"/>
    <n v="202504"/>
  </r>
  <r>
    <s v="441164ac-0dbe-4cab-b8cc-47f02d0dce4b"/>
    <x v="712"/>
    <x v="9163"/>
    <x v="0"/>
    <x v="0"/>
    <x v="9"/>
    <n v="4"/>
    <n v="620.09"/>
    <n v="0.28000000000000003"/>
    <n v="1785.8592000000001"/>
    <n v="304.40393223510841"/>
    <x v="2"/>
    <n v="4"/>
    <x v="11"/>
    <n v="0.17045236950097095"/>
    <n v="1.1288683900724088E-4"/>
    <x v="0"/>
    <s v="Apr-2025"/>
    <n v="202504"/>
  </r>
  <r>
    <s v="86dc28fc-80cd-4193-8fe9-434cb5a458b6"/>
    <x v="694"/>
    <x v="9164"/>
    <x v="2"/>
    <x v="0"/>
    <x v="8"/>
    <n v="8"/>
    <n v="296.7"/>
    <n v="0.24"/>
    <n v="1803.9359999999999"/>
    <n v="158.31866361400171"/>
    <x v="2"/>
    <n v="4"/>
    <x v="11"/>
    <n v="8.7762904900174799E-2"/>
    <n v="1.0111223458038423E-4"/>
    <x v="0"/>
    <s v="Apr-2025"/>
    <n v="202504"/>
  </r>
  <r>
    <s v="0891f090-8310-4038-81a8-f6fc332a97b3"/>
    <x v="706"/>
    <x v="9165"/>
    <x v="0"/>
    <x v="2"/>
    <x v="9"/>
    <n v="4"/>
    <n v="993.95"/>
    <n v="0.16"/>
    <n v="3339.672"/>
    <n v="881.08133621864783"/>
    <x v="2"/>
    <n v="4"/>
    <x v="11"/>
    <n v="0.26382271558962911"/>
    <n v="4.0243473011720911E-5"/>
    <x v="0"/>
    <s v="Apr-2025"/>
    <n v="202504"/>
  </r>
  <r>
    <s v="65b19ab2-6c58-43bd-b49c-89089eeebceb"/>
    <x v="713"/>
    <x v="9166"/>
    <x v="1"/>
    <x v="0"/>
    <x v="3"/>
    <n v="9"/>
    <n v="863.25"/>
    <n v="0.16"/>
    <n v="6526.17"/>
    <n v="749.40104840926415"/>
    <x v="2"/>
    <n v="4"/>
    <x v="11"/>
    <n v="0.11483014515546855"/>
    <n v="2.0594008430672203E-5"/>
    <x v="0"/>
    <s v="Apr-2025"/>
    <n v="202504"/>
  </r>
  <r>
    <s v="e44738db-89cc-4103-acde-707240010979"/>
    <x v="696"/>
    <x v="9167"/>
    <x v="3"/>
    <x v="0"/>
    <x v="0"/>
    <n v="8"/>
    <n v="539.73"/>
    <n v="0.24"/>
    <n v="3281.5583999999999"/>
    <n v="762.42929235728263"/>
    <x v="2"/>
    <n v="4"/>
    <x v="11"/>
    <n v="0.23233756630913002"/>
    <n v="5.558334722917014E-5"/>
    <x v="0"/>
    <s v="Apr-2025"/>
    <n v="202504"/>
  </r>
  <r>
    <s v="4639c73c-620f-4002-8ce4-3efe4ac5683b"/>
    <x v="718"/>
    <x v="9168"/>
    <x v="1"/>
    <x v="1"/>
    <x v="0"/>
    <n v="8"/>
    <n v="243.12"/>
    <n v="0.03"/>
    <n v="1886.6112000000001"/>
    <n v="412.0053721656991"/>
    <x v="2"/>
    <n v="4"/>
    <x v="11"/>
    <n v="0.21838382607168827"/>
    <n v="1.5424481737413622E-5"/>
    <x v="0"/>
    <s v="Apr-2025"/>
    <n v="202504"/>
  </r>
  <r>
    <s v="098e1eb9-c51f-406b-b641-f14cb8bce959"/>
    <x v="718"/>
    <x v="1577"/>
    <x v="1"/>
    <x v="2"/>
    <x v="7"/>
    <n v="5"/>
    <n v="157.38"/>
    <n v="0"/>
    <n v="786.9"/>
    <n v="129.89102917221521"/>
    <x v="2"/>
    <n v="4"/>
    <x v="11"/>
    <n v="0.16506675457137529"/>
    <n v="0"/>
    <x v="1"/>
    <s v="Apr-2025"/>
    <n v="202504"/>
  </r>
  <r>
    <s v="07b98630-66c2-4db6-8972-7c8aaf5769e0"/>
    <x v="693"/>
    <x v="9169"/>
    <x v="2"/>
    <x v="1"/>
    <x v="3"/>
    <n v="2"/>
    <n v="396.97"/>
    <n v="0.18"/>
    <n v="651.03080000000011"/>
    <n v="141.4333943514377"/>
    <x v="2"/>
    <n v="4"/>
    <x v="11"/>
    <n v="0.21724531980889025"/>
    <n v="2.2671738418520289E-4"/>
    <x v="0"/>
    <s v="Apr-2025"/>
    <n v="202504"/>
  </r>
  <r>
    <s v="a22be624-28d5-4e70-9fea-07b63ffa03d2"/>
    <x v="696"/>
    <x v="3781"/>
    <x v="0"/>
    <x v="0"/>
    <x v="3"/>
    <n v="5"/>
    <n v="727.17"/>
    <n v="0.22"/>
    <n v="2835.9630000000002"/>
    <n v="634.869194533675"/>
    <x v="2"/>
    <n v="4"/>
    <x v="11"/>
    <n v="0.22386370856519458"/>
    <n v="6.0508546832240057E-5"/>
    <x v="0"/>
    <s v="Apr-2025"/>
    <n v="202504"/>
  </r>
  <r>
    <s v="f5724a67-c359-4917-8fe2-a35af00cc685"/>
    <x v="704"/>
    <x v="9170"/>
    <x v="2"/>
    <x v="0"/>
    <x v="1"/>
    <n v="5"/>
    <n v="858.65"/>
    <n v="0.18"/>
    <n v="3520.4650000000001"/>
    <n v="936.63888131554904"/>
    <x v="2"/>
    <n v="4"/>
    <x v="11"/>
    <n v="0.26605544475390297"/>
    <n v="4.1926279624992721E-5"/>
    <x v="0"/>
    <s v="Apr-2025"/>
    <n v="202504"/>
  </r>
  <r>
    <s v="bc8b9da3-f01e-471a-86f1-5ca974a0614d"/>
    <x v="702"/>
    <x v="9171"/>
    <x v="2"/>
    <x v="2"/>
    <x v="3"/>
    <n v="3"/>
    <n v="646.09"/>
    <n v="0.01"/>
    <n v="1918.8873000000001"/>
    <n v="238.6412501536895"/>
    <x v="2"/>
    <n v="4"/>
    <x v="11"/>
    <n v="0.1243643908392585"/>
    <n v="5.1592399407719258E-6"/>
    <x v="0"/>
    <s v="Apr-2025"/>
    <n v="202504"/>
  </r>
  <r>
    <s v="ae90d9df-736b-4a17-94f8-c90fbd7cda0b"/>
    <x v="707"/>
    <x v="9172"/>
    <x v="0"/>
    <x v="1"/>
    <x v="6"/>
    <n v="7"/>
    <n v="512.70000000000005"/>
    <n v="0.24"/>
    <n v="2727.5639999999999"/>
    <n v="223.9327732835059"/>
    <x v="2"/>
    <n v="4"/>
    <x v="11"/>
    <n v="8.2099915266335061E-2"/>
    <n v="6.6872857978767859E-5"/>
    <x v="0"/>
    <s v="Apr-2025"/>
    <n v="202504"/>
  </r>
  <r>
    <s v="647d4ff7-dce9-496e-a1a8-20e7d72633f2"/>
    <x v="719"/>
    <x v="8174"/>
    <x v="0"/>
    <x v="1"/>
    <x v="8"/>
    <n v="9"/>
    <n v="526.69000000000005"/>
    <n v="0.01"/>
    <n v="4692.8079000000007"/>
    <n v="484.83017231152547"/>
    <x v="2"/>
    <n v="4"/>
    <x v="11"/>
    <n v="0.10331344956854624"/>
    <n v="2.1096111775638629E-6"/>
    <x v="0"/>
    <s v="Apr-2025"/>
    <n v="202504"/>
  </r>
  <r>
    <s v="a9609f3d-3299-4bbe-8e3d-83159b73e8f3"/>
    <x v="712"/>
    <x v="9173"/>
    <x v="0"/>
    <x v="2"/>
    <x v="8"/>
    <n v="4"/>
    <n v="737.84"/>
    <n v="0.15"/>
    <n v="2508.6559999999999"/>
    <n v="131.9787617996991"/>
    <x v="2"/>
    <n v="4"/>
    <x v="11"/>
    <n v="5.2609350106072379E-2"/>
    <n v="5.0824026889298486E-5"/>
    <x v="0"/>
    <s v="Apr-2025"/>
    <n v="202504"/>
  </r>
  <r>
    <s v="60056bc4-dadb-48c3-b6b6-09f5670715a0"/>
    <x v="703"/>
    <x v="9174"/>
    <x v="2"/>
    <x v="1"/>
    <x v="7"/>
    <n v="1"/>
    <n v="679.24"/>
    <n v="0.28999999999999998"/>
    <n v="482.2604"/>
    <n v="77.122724266807268"/>
    <x v="2"/>
    <n v="4"/>
    <x v="11"/>
    <n v="0.15991925579377297"/>
    <n v="4.2694776514928448E-4"/>
    <x v="0"/>
    <s v="Apr-2025"/>
    <n v="202504"/>
  </r>
  <r>
    <s v="46e2da61-579c-4e8b-a91e-3472a4ff0bc0"/>
    <x v="706"/>
    <x v="9175"/>
    <x v="3"/>
    <x v="0"/>
    <x v="3"/>
    <n v="8"/>
    <n v="543.24"/>
    <n v="0"/>
    <n v="4345.92"/>
    <n v="358.13775736728468"/>
    <x v="2"/>
    <n v="4"/>
    <x v="11"/>
    <n v="8.2407811779159457E-2"/>
    <n v="0"/>
    <x v="1"/>
    <s v="Apr-2025"/>
    <n v="202504"/>
  </r>
  <r>
    <s v="d9672380-7bcf-4430-b736-5e5a63ba9672"/>
    <x v="717"/>
    <x v="1851"/>
    <x v="2"/>
    <x v="1"/>
    <x v="4"/>
    <n v="2"/>
    <n v="736.53"/>
    <n v="0.18"/>
    <n v="1207.9092000000001"/>
    <n v="221.67194819017661"/>
    <x v="2"/>
    <n v="4"/>
    <x v="11"/>
    <n v="0.18351706253266106"/>
    <n v="1.2219461529061954E-4"/>
    <x v="0"/>
    <s v="Apr-2025"/>
    <n v="202504"/>
  </r>
  <r>
    <s v="2a9efc5c-95b5-4a19-9b0b-f4393834d877"/>
    <x v="709"/>
    <x v="287"/>
    <x v="1"/>
    <x v="2"/>
    <x v="0"/>
    <n v="7"/>
    <n v="822.67"/>
    <n v="0.11"/>
    <n v="5125.2340999999997"/>
    <n v="895.83756930675145"/>
    <x v="2"/>
    <n v="4"/>
    <x v="11"/>
    <n v="0.17478959045143938"/>
    <n v="1.9101566502103778E-5"/>
    <x v="0"/>
    <s v="Apr-2025"/>
    <n v="202504"/>
  </r>
  <r>
    <s v="3760931f-9853-41f5-a422-b8ed515afb9f"/>
    <x v="690"/>
    <x v="9176"/>
    <x v="1"/>
    <x v="2"/>
    <x v="6"/>
    <n v="5"/>
    <n v="207.55"/>
    <n v="0"/>
    <n v="1037.75"/>
    <n v="119.3181538875177"/>
    <x v="2"/>
    <n v="4"/>
    <x v="11"/>
    <n v="0.11497774404964364"/>
    <n v="0"/>
    <x v="1"/>
    <s v="Apr-2025"/>
    <n v="202504"/>
  </r>
  <r>
    <s v="94e29231-ad81-4a6a-960f-f76e0e1ad74c"/>
    <x v="708"/>
    <x v="9177"/>
    <x v="2"/>
    <x v="0"/>
    <x v="4"/>
    <n v="4"/>
    <n v="682.95"/>
    <n v="0.13"/>
    <n v="2376.6660000000002"/>
    <n v="628.59854924515946"/>
    <x v="2"/>
    <n v="4"/>
    <x v="11"/>
    <n v="0.26448754231564697"/>
    <n v="4.7587671132586575E-5"/>
    <x v="0"/>
    <s v="Apr-2025"/>
    <n v="202504"/>
  </r>
  <r>
    <s v="8dcf2e28-eecb-4cee-b158-4d2488feac43"/>
    <x v="697"/>
    <x v="9178"/>
    <x v="0"/>
    <x v="0"/>
    <x v="5"/>
    <n v="9"/>
    <n v="470.76"/>
    <n v="0.01"/>
    <n v="4194.4715999999999"/>
    <n v="1216.04049222857"/>
    <x v="2"/>
    <n v="4"/>
    <x v="11"/>
    <n v="0.2899150615845319"/>
    <n v="2.360249619999811E-6"/>
    <x v="0"/>
    <s v="Apr-2025"/>
    <n v="202504"/>
  </r>
  <r>
    <s v="bf2031bc-c680-43dd-a2c4-547b6de50133"/>
    <x v="706"/>
    <x v="9179"/>
    <x v="1"/>
    <x v="2"/>
    <x v="9"/>
    <n v="3"/>
    <n v="240.09"/>
    <n v="0.28000000000000003"/>
    <n v="518.59439999999995"/>
    <n v="66.582799079247593"/>
    <x v="2"/>
    <n v="4"/>
    <x v="11"/>
    <n v="0.12839089484816574"/>
    <n v="3.8874311022255546E-4"/>
    <x v="0"/>
    <s v="Apr-2025"/>
    <n v="202504"/>
  </r>
  <r>
    <s v="8b6e62b1-7584-4a50-9543-3fbc059a482a"/>
    <x v="694"/>
    <x v="9180"/>
    <x v="1"/>
    <x v="1"/>
    <x v="9"/>
    <n v="1"/>
    <n v="626.41"/>
    <n v="0.19"/>
    <n v="507.39210000000003"/>
    <n v="84.693033194086766"/>
    <x v="2"/>
    <n v="4"/>
    <x v="11"/>
    <n v="0.16691831266999774"/>
    <n v="3.0331571973627499E-4"/>
    <x v="0"/>
    <s v="Apr-2025"/>
    <n v="202504"/>
  </r>
  <r>
    <s v="f4260e2c-bd2c-4700-816c-a600f0cca457"/>
    <x v="693"/>
    <x v="9181"/>
    <x v="2"/>
    <x v="1"/>
    <x v="2"/>
    <n v="8"/>
    <n v="328.65"/>
    <n v="0.16"/>
    <n v="2208.5279999999998"/>
    <n v="466.2457244557956"/>
    <x v="2"/>
    <n v="4"/>
    <x v="11"/>
    <n v="0.21111152969570485"/>
    <n v="6.085501293169025E-5"/>
    <x v="0"/>
    <s v="Apr-2025"/>
    <n v="202504"/>
  </r>
  <r>
    <s v="e5e3988d-4e81-4a69-b52b-b966af10f711"/>
    <x v="703"/>
    <x v="9182"/>
    <x v="2"/>
    <x v="1"/>
    <x v="5"/>
    <n v="9"/>
    <n v="678.47"/>
    <n v="0.04"/>
    <n v="5861.9808000000003"/>
    <n v="847.47929058546924"/>
    <x v="2"/>
    <n v="4"/>
    <x v="11"/>
    <n v="0.14457217099473768"/>
    <n v="6.550686757622952E-6"/>
    <x v="0"/>
    <s v="Apr-2025"/>
    <n v="202504"/>
  </r>
  <r>
    <s v="cd461876-176a-48bf-b0c9-0853acdfcb24"/>
    <x v="695"/>
    <x v="9183"/>
    <x v="3"/>
    <x v="2"/>
    <x v="1"/>
    <n v="7"/>
    <n v="89.2"/>
    <n v="0.15"/>
    <n v="530.74"/>
    <n v="27.287748859990579"/>
    <x v="2"/>
    <n v="4"/>
    <x v="11"/>
    <n v="5.1414532275672796E-2"/>
    <n v="2.4023062139654069E-4"/>
    <x v="0"/>
    <s v="Apr-2025"/>
    <n v="202504"/>
  </r>
  <r>
    <s v="e4c17685-5370-42bb-a37d-ae40815bd43d"/>
    <x v="715"/>
    <x v="9184"/>
    <x v="0"/>
    <x v="0"/>
    <x v="1"/>
    <n v="3"/>
    <n v="541.58000000000004"/>
    <n v="0.21"/>
    <n v="1283.5445999999999"/>
    <n v="205.18489995468531"/>
    <x v="2"/>
    <n v="4"/>
    <x v="11"/>
    <n v="0.1598580212597874"/>
    <n v="1.2925144946268323E-4"/>
    <x v="0"/>
    <s v="Apr-2025"/>
    <n v="202504"/>
  </r>
  <r>
    <s v="cace67a0-e8b6-4553-be02-364a30c81281"/>
    <x v="699"/>
    <x v="9185"/>
    <x v="1"/>
    <x v="2"/>
    <x v="8"/>
    <n v="5"/>
    <n v="449.25"/>
    <n v="0.08"/>
    <n v="2066.5500000000002"/>
    <n v="268.28861438790199"/>
    <x v="2"/>
    <n v="4"/>
    <x v="11"/>
    <n v="0.12982440027480679"/>
    <n v="3.5614913745130776E-5"/>
    <x v="0"/>
    <s v="Apr-2025"/>
    <n v="202504"/>
  </r>
  <r>
    <s v="9c91edfd-39f9-41fa-9a21-b7aec656e555"/>
    <x v="705"/>
    <x v="9186"/>
    <x v="2"/>
    <x v="1"/>
    <x v="1"/>
    <n v="5"/>
    <n v="999.5"/>
    <n v="0.27"/>
    <n v="3648.1750000000002"/>
    <n v="975.53640971761411"/>
    <x v="2"/>
    <n v="4"/>
    <x v="11"/>
    <n v="0.26740395121330912"/>
    <n v="5.4027013506753383E-5"/>
    <x v="0"/>
    <s v="Apr-2025"/>
    <n v="202504"/>
  </r>
  <r>
    <s v="ad7b13fa-50c5-4ea6-bd31-183ba01f4f42"/>
    <x v="712"/>
    <x v="9187"/>
    <x v="2"/>
    <x v="2"/>
    <x v="6"/>
    <n v="1"/>
    <n v="331.12"/>
    <n v="0.28000000000000003"/>
    <n v="238.40639999999999"/>
    <n v="50.744857755410408"/>
    <x v="2"/>
    <n v="4"/>
    <x v="11"/>
    <n v="0.21285023286040311"/>
    <n v="8.4561488282193769E-4"/>
    <x v="0"/>
    <s v="Apr-2025"/>
    <n v="202504"/>
  </r>
  <r>
    <s v="784ead69-3598-4faa-8da4-a1b44c3f5223"/>
    <x v="704"/>
    <x v="9188"/>
    <x v="3"/>
    <x v="0"/>
    <x v="6"/>
    <n v="2"/>
    <n v="498.19"/>
    <n v="0.14000000000000001"/>
    <n v="856.88679999999999"/>
    <n v="58.83458847306607"/>
    <x v="2"/>
    <n v="4"/>
    <x v="11"/>
    <n v="6.866086450750096E-2"/>
    <n v="1.4050864128143883E-4"/>
    <x v="0"/>
    <s v="Apr-2025"/>
    <n v="202504"/>
  </r>
  <r>
    <s v="5f46e76f-7a37-46c0-98d6-a93302bd7fd8"/>
    <x v="701"/>
    <x v="9189"/>
    <x v="0"/>
    <x v="2"/>
    <x v="2"/>
    <n v="6"/>
    <n v="247.16"/>
    <n v="0.01"/>
    <n v="1468.1304"/>
    <n v="128.73093020856899"/>
    <x v="2"/>
    <n v="4"/>
    <x v="11"/>
    <n v="8.7683580565165731E-2"/>
    <n v="6.7432702163241085E-6"/>
    <x v="0"/>
    <s v="Apr-2025"/>
    <n v="202504"/>
  </r>
  <r>
    <s v="8aaa4d0b-e84f-4948-a50e-1519e05ef19b"/>
    <x v="690"/>
    <x v="9190"/>
    <x v="3"/>
    <x v="1"/>
    <x v="2"/>
    <n v="4"/>
    <n v="23.92"/>
    <n v="0.06"/>
    <n v="89.9392"/>
    <n v="18.629991939444949"/>
    <x v="2"/>
    <n v="4"/>
    <x v="11"/>
    <n v="0.20713984491128395"/>
    <n v="6.2709030100334439E-4"/>
    <x v="0"/>
    <s v="Apr-2025"/>
    <n v="202504"/>
  </r>
  <r>
    <s v="f7a0f611-c612-48b3-ba8a-97f51dd85e8d"/>
    <x v="694"/>
    <x v="9191"/>
    <x v="3"/>
    <x v="0"/>
    <x v="3"/>
    <n v="4"/>
    <n v="985.24"/>
    <n v="0.01"/>
    <n v="3901.5504000000001"/>
    <n v="928.40752118745536"/>
    <x v="2"/>
    <n v="4"/>
    <x v="11"/>
    <n v="0.23795861286001979"/>
    <n v="2.537452803377857E-6"/>
    <x v="0"/>
    <s v="Apr-2025"/>
    <n v="202504"/>
  </r>
  <r>
    <s v="6143abc1-35b0-4b74-bcaa-1f48bc1ca2ee"/>
    <x v="715"/>
    <x v="9192"/>
    <x v="1"/>
    <x v="2"/>
    <x v="6"/>
    <n v="5"/>
    <n v="525.38"/>
    <n v="0.13"/>
    <n v="2285.4029999999998"/>
    <n v="517.96371937322999"/>
    <x v="2"/>
    <n v="4"/>
    <x v="11"/>
    <n v="0.22663999275980212"/>
    <n v="4.9487989645589858E-5"/>
    <x v="0"/>
    <s v="Apr-2025"/>
    <n v="202504"/>
  </r>
  <r>
    <s v="d2233099-e7e2-4f46-9402-57690597f60a"/>
    <x v="703"/>
    <x v="9193"/>
    <x v="3"/>
    <x v="2"/>
    <x v="3"/>
    <n v="1"/>
    <n v="424.27"/>
    <n v="0.05"/>
    <n v="403.05650000000003"/>
    <n v="84.050695700775009"/>
    <x v="2"/>
    <n v="4"/>
    <x v="11"/>
    <n v="0.20853328429333109"/>
    <n v="1.1784948264077122E-4"/>
    <x v="0"/>
    <s v="Apr-2025"/>
    <n v="202504"/>
  </r>
  <r>
    <s v="af95bc2b-ad33-4894-b8a1-5595b0b98f1e"/>
    <x v="717"/>
    <x v="9194"/>
    <x v="2"/>
    <x v="1"/>
    <x v="0"/>
    <n v="8"/>
    <n v="796.26"/>
    <n v="7.0000000000000007E-2"/>
    <n v="5924.1743999999999"/>
    <n v="1645.4361461031999"/>
    <x v="2"/>
    <n v="4"/>
    <x v="11"/>
    <n v="0.27774944405809526"/>
    <n v="1.0988872981187051E-5"/>
    <x v="0"/>
    <s v="Apr-2025"/>
    <n v="202504"/>
  </r>
  <r>
    <s v="6ba350f4-1fab-4828-add2-0866077af0b4"/>
    <x v="696"/>
    <x v="9195"/>
    <x v="0"/>
    <x v="2"/>
    <x v="8"/>
    <n v="2"/>
    <n v="198.24"/>
    <n v="0.1"/>
    <n v="356.83200000000011"/>
    <n v="83.750959746226016"/>
    <x v="2"/>
    <n v="4"/>
    <x v="11"/>
    <n v="0.23470697624155343"/>
    <n v="2.5221953188054881E-4"/>
    <x v="0"/>
    <s v="Apr-2025"/>
    <n v="202504"/>
  </r>
  <r>
    <s v="452ea70b-abdb-4046-8971-0515f37d9b38"/>
    <x v="694"/>
    <x v="9196"/>
    <x v="0"/>
    <x v="2"/>
    <x v="6"/>
    <n v="9"/>
    <n v="575.34"/>
    <n v="0.21"/>
    <n v="4090.6674000000012"/>
    <n v="754.22198913614102"/>
    <x v="2"/>
    <n v="4"/>
    <x v="11"/>
    <n v="0.18437626807208546"/>
    <n v="4.0555729365824261E-5"/>
    <x v="0"/>
    <s v="Apr-2025"/>
    <n v="202504"/>
  </r>
  <r>
    <s v="c47ba4f7-6395-4bad-a842-a6716fe4fe75"/>
    <x v="696"/>
    <x v="9197"/>
    <x v="3"/>
    <x v="1"/>
    <x v="4"/>
    <n v="4"/>
    <n v="836.81"/>
    <n v="0.12"/>
    <n v="2945.5711999999999"/>
    <n v="443.85561200713369"/>
    <x v="2"/>
    <n v="4"/>
    <x v="11"/>
    <n v="0.15068575222596342"/>
    <n v="3.5850431997705577E-5"/>
    <x v="0"/>
    <s v="Apr-2025"/>
    <n v="202504"/>
  </r>
  <r>
    <s v="2b236e48-917f-40dd-bdd4-a2f1c49cb684"/>
    <x v="705"/>
    <x v="9198"/>
    <x v="3"/>
    <x v="0"/>
    <x v="9"/>
    <n v="7"/>
    <n v="412.09"/>
    <n v="0.21"/>
    <n v="2278.8577"/>
    <n v="261.60132529852223"/>
    <x v="2"/>
    <n v="4"/>
    <x v="11"/>
    <n v="0.11479493664677799"/>
    <n v="7.2799631148535526E-5"/>
    <x v="0"/>
    <s v="Apr-2025"/>
    <n v="202504"/>
  </r>
  <r>
    <s v="85d6dcaa-7231-4a56-87d4-52865457b326"/>
    <x v="699"/>
    <x v="9199"/>
    <x v="3"/>
    <x v="1"/>
    <x v="2"/>
    <n v="4"/>
    <n v="968.84"/>
    <n v="0.3"/>
    <n v="2712.752"/>
    <n v="613.85470111808058"/>
    <x v="2"/>
    <n v="4"/>
    <x v="11"/>
    <n v="0.22628485800326775"/>
    <n v="7.7412162999050411E-5"/>
    <x v="0"/>
    <s v="Apr-2025"/>
    <n v="202504"/>
  </r>
  <r>
    <s v="3f3b9465-1df6-4e0b-962a-c0e4f5214ac9"/>
    <x v="692"/>
    <x v="9200"/>
    <x v="1"/>
    <x v="0"/>
    <x v="4"/>
    <n v="6"/>
    <n v="623.66999999999996"/>
    <n v="0.04"/>
    <n v="3592.339199999999"/>
    <n v="848.02928946764166"/>
    <x v="2"/>
    <n v="4"/>
    <x v="11"/>
    <n v="0.23606604005202012"/>
    <n v="1.0689413739103481E-5"/>
    <x v="0"/>
    <s v="Apr-2025"/>
    <n v="202504"/>
  </r>
  <r>
    <s v="8d458c8c-25be-40f8-a648-d423937e9eb9"/>
    <x v="718"/>
    <x v="9201"/>
    <x v="0"/>
    <x v="1"/>
    <x v="2"/>
    <n v="4"/>
    <n v="587.5"/>
    <n v="0.14000000000000001"/>
    <n v="2021"/>
    <n v="246.0301385743677"/>
    <x v="2"/>
    <n v="4"/>
    <x v="11"/>
    <n v="0.12173683254545656"/>
    <n v="5.957446808510639E-5"/>
    <x v="0"/>
    <s v="Apr-2025"/>
    <n v="202504"/>
  </r>
  <r>
    <s v="acb5dd28-f096-4963-b2d7-e6f613e3566d"/>
    <x v="713"/>
    <x v="9202"/>
    <x v="3"/>
    <x v="2"/>
    <x v="9"/>
    <n v="6"/>
    <n v="527.9"/>
    <n v="0.09"/>
    <n v="2882.3339999999998"/>
    <n v="568.78736683201316"/>
    <x v="2"/>
    <n v="4"/>
    <x v="11"/>
    <n v="0.1973356893517591"/>
    <n v="2.8414472437961737E-5"/>
    <x v="0"/>
    <s v="Apr-2025"/>
    <n v="202504"/>
  </r>
  <r>
    <s v="47a9896a-0bf3-4512-a79f-9ae05914293c"/>
    <x v="707"/>
    <x v="9203"/>
    <x v="3"/>
    <x v="2"/>
    <x v="2"/>
    <n v="8"/>
    <n v="614.11"/>
    <n v="0.05"/>
    <n v="4667.2359999999999"/>
    <n v="432.81906782487141"/>
    <x v="2"/>
    <n v="4"/>
    <x v="11"/>
    <n v="9.2735629358547844E-2"/>
    <n v="1.017732979433652E-5"/>
    <x v="0"/>
    <s v="Apr-2025"/>
    <n v="202504"/>
  </r>
  <r>
    <s v="72e7ea45-0ab7-4bfd-9296-dde4bdb03579"/>
    <x v="700"/>
    <x v="9204"/>
    <x v="3"/>
    <x v="2"/>
    <x v="0"/>
    <n v="3"/>
    <n v="222.27"/>
    <n v="0.02"/>
    <n v="653.4738000000001"/>
    <n v="174.32039415134639"/>
    <x v="2"/>
    <n v="4"/>
    <x v="11"/>
    <n v="0.26675957651453869"/>
    <n v="2.9993551386451911E-5"/>
    <x v="0"/>
    <s v="Apr-2025"/>
    <n v="202504"/>
  </r>
  <r>
    <s v="1b9f629a-9259-45a3-ac93-a6a928bd4eb5"/>
    <x v="703"/>
    <x v="9205"/>
    <x v="1"/>
    <x v="0"/>
    <x v="2"/>
    <n v="8"/>
    <n v="240.62"/>
    <n v="0.19"/>
    <n v="1559.2175999999999"/>
    <n v="224.1683785228513"/>
    <x v="2"/>
    <n v="4"/>
    <x v="11"/>
    <n v="0.14376978461688178"/>
    <n v="9.8703349679993356E-5"/>
    <x v="0"/>
    <s v="Apr-2025"/>
    <n v="202504"/>
  </r>
  <r>
    <s v="3caf7ebd-c63b-40b4-b32d-45515216b560"/>
    <x v="699"/>
    <x v="9206"/>
    <x v="1"/>
    <x v="2"/>
    <x v="7"/>
    <n v="1"/>
    <n v="314.83"/>
    <n v="0.2"/>
    <n v="251.864"/>
    <n v="17.47508240562226"/>
    <x v="2"/>
    <n v="4"/>
    <x v="11"/>
    <n v="6.9383009900669645E-2"/>
    <n v="6.352634755264747E-4"/>
    <x v="0"/>
    <s v="Apr-2025"/>
    <n v="202504"/>
  </r>
  <r>
    <s v="8fea6821-db0b-4ab5-8e72-7528498c5f78"/>
    <x v="695"/>
    <x v="9207"/>
    <x v="0"/>
    <x v="0"/>
    <x v="5"/>
    <n v="2"/>
    <n v="835.65"/>
    <n v="0.04"/>
    <n v="1604.4480000000001"/>
    <n v="396.72972683224401"/>
    <x v="2"/>
    <n v="4"/>
    <x v="11"/>
    <n v="0.24726867236098896"/>
    <n v="2.3933464967390656E-5"/>
    <x v="0"/>
    <s v="Apr-2025"/>
    <n v="202504"/>
  </r>
  <r>
    <s v="4edf3e87-ad3f-4393-bdd6-64610ca98aeb"/>
    <x v="706"/>
    <x v="1916"/>
    <x v="3"/>
    <x v="2"/>
    <x v="3"/>
    <n v="3"/>
    <n v="270.22000000000003"/>
    <n v="7.0000000000000007E-2"/>
    <n v="753.91380000000004"/>
    <n v="53.188519460800848"/>
    <x v="2"/>
    <n v="4"/>
    <x v="11"/>
    <n v="7.054986851388162E-2"/>
    <n v="8.6349394320676978E-5"/>
    <x v="0"/>
    <s v="Apr-2025"/>
    <n v="202504"/>
  </r>
  <r>
    <s v="ab5fba56-c5b7-4d58-a345-2b295266eaa2"/>
    <x v="719"/>
    <x v="9208"/>
    <x v="2"/>
    <x v="1"/>
    <x v="1"/>
    <n v="2"/>
    <n v="346.72"/>
    <n v="0.13"/>
    <n v="603.29280000000006"/>
    <n v="98.579967566319283"/>
    <x v="2"/>
    <n v="4"/>
    <x v="11"/>
    <n v="0.16340318924130914"/>
    <n v="1.87471158283341E-4"/>
    <x v="0"/>
    <s v="Apr-2025"/>
    <n v="202504"/>
  </r>
  <r>
    <s v="c37630d7-42ff-4801-8ada-15aa2078b227"/>
    <x v="691"/>
    <x v="9209"/>
    <x v="3"/>
    <x v="0"/>
    <x v="1"/>
    <n v="8"/>
    <n v="501.04"/>
    <n v="0.22"/>
    <n v="3126.4895999999999"/>
    <n v="547.517096738546"/>
    <x v="2"/>
    <n v="4"/>
    <x v="11"/>
    <n v="0.17512199520463653"/>
    <n v="5.4885837458087178E-5"/>
    <x v="0"/>
    <s v="Apr-2025"/>
    <n v="202504"/>
  </r>
  <r>
    <s v="deb564c5-8563-4cd7-a982-191b99d2b209"/>
    <x v="714"/>
    <x v="9210"/>
    <x v="0"/>
    <x v="2"/>
    <x v="6"/>
    <n v="3"/>
    <n v="678.29"/>
    <n v="0.27"/>
    <n v="1485.4550999999999"/>
    <n v="269.30439032919918"/>
    <x v="2"/>
    <n v="4"/>
    <x v="11"/>
    <n v="0.18129419753528681"/>
    <n v="1.3268660897256337E-4"/>
    <x v="0"/>
    <s v="Apr-2025"/>
    <n v="202504"/>
  </r>
  <r>
    <s v="25c587a9-b2ea-4d8a-9f44-2e3c3154377d"/>
    <x v="691"/>
    <x v="9211"/>
    <x v="2"/>
    <x v="2"/>
    <x v="6"/>
    <n v="1"/>
    <n v="990.02"/>
    <n v="0.17"/>
    <n v="821.71659999999997"/>
    <n v="57.819092365171372"/>
    <x v="2"/>
    <n v="4"/>
    <x v="11"/>
    <n v="7.0363787667392111E-2"/>
    <n v="1.7171370275347974E-4"/>
    <x v="0"/>
    <s v="Apr-2025"/>
    <n v="202504"/>
  </r>
  <r>
    <s v="0cec9ea6-a5a6-4678-a1b2-38a88de6753a"/>
    <x v="690"/>
    <x v="6883"/>
    <x v="0"/>
    <x v="2"/>
    <x v="7"/>
    <n v="5"/>
    <n v="604.95000000000005"/>
    <n v="0.19"/>
    <n v="2450.0475000000001"/>
    <n v="402.53903669853889"/>
    <x v="2"/>
    <n v="4"/>
    <x v="11"/>
    <n v="0.16429846225370687"/>
    <n v="6.2815108686668322E-5"/>
    <x v="0"/>
    <s v="Apr-2025"/>
    <n v="202504"/>
  </r>
  <r>
    <s v="179e2eaa-a184-4f35-9d51-ad4af138109e"/>
    <x v="694"/>
    <x v="9212"/>
    <x v="2"/>
    <x v="1"/>
    <x v="1"/>
    <n v="9"/>
    <n v="275.48"/>
    <n v="0.28000000000000003"/>
    <n v="1785.1104"/>
    <n v="129.65797702900491"/>
    <x v="2"/>
    <n v="4"/>
    <x v="11"/>
    <n v="7.2633029883756722E-2"/>
    <n v="1.1293419163318974E-4"/>
    <x v="0"/>
    <s v="Apr-2025"/>
    <n v="202504"/>
  </r>
  <r>
    <s v="8e5924d6-a85a-46ff-b33e-af50a7ffb7a2"/>
    <x v="711"/>
    <x v="9213"/>
    <x v="2"/>
    <x v="2"/>
    <x v="5"/>
    <n v="9"/>
    <n v="597.04999999999995"/>
    <n v="0.27"/>
    <n v="3922.6185"/>
    <n v="289.77658898290628"/>
    <x v="2"/>
    <n v="4"/>
    <x v="11"/>
    <n v="7.3873253028023569E-2"/>
    <n v="5.024704798593083E-5"/>
    <x v="0"/>
    <s v="Apr-2025"/>
    <n v="202504"/>
  </r>
  <r>
    <s v="203abe48-457c-4f3b-8114-69e04f5f1471"/>
    <x v="717"/>
    <x v="9214"/>
    <x v="3"/>
    <x v="1"/>
    <x v="4"/>
    <n v="8"/>
    <n v="655.96"/>
    <n v="0.09"/>
    <n v="4775.3888000000006"/>
    <n v="397.76842806206628"/>
    <x v="2"/>
    <n v="4"/>
    <x v="11"/>
    <n v="8.3295506339099809E-2"/>
    <n v="1.7150436002195255E-5"/>
    <x v="0"/>
    <s v="Apr-2025"/>
    <n v="202504"/>
  </r>
  <r>
    <s v="2117abdd-326e-474e-9f47-e0dc60927743"/>
    <x v="708"/>
    <x v="9215"/>
    <x v="2"/>
    <x v="1"/>
    <x v="1"/>
    <n v="2"/>
    <n v="76.67"/>
    <n v="0.09"/>
    <n v="139.5394"/>
    <n v="7.1935749339864596"/>
    <x v="2"/>
    <n v="4"/>
    <x v="11"/>
    <n v="5.1552285117941313E-2"/>
    <n v="5.8693100299986951E-4"/>
    <x v="0"/>
    <s v="Apr-2025"/>
    <n v="202504"/>
  </r>
  <r>
    <s v="9acdef78-a72c-4a07-8ec4-7cd5debef297"/>
    <x v="706"/>
    <x v="1649"/>
    <x v="1"/>
    <x v="2"/>
    <x v="5"/>
    <n v="7"/>
    <n v="855.97"/>
    <n v="0.03"/>
    <n v="5812.0362999999998"/>
    <n v="1355.904294414815"/>
    <x v="2"/>
    <n v="4"/>
    <x v="11"/>
    <n v="0.23329246832384978"/>
    <n v="5.0068510411746735E-6"/>
    <x v="0"/>
    <s v="Apr-2025"/>
    <n v="202504"/>
  </r>
  <r>
    <s v="7d3d0305-ebc3-4dad-afad-924fa8ae5cdc"/>
    <x v="691"/>
    <x v="9216"/>
    <x v="2"/>
    <x v="1"/>
    <x v="3"/>
    <n v="2"/>
    <n v="756.65"/>
    <n v="0.03"/>
    <n v="1467.9010000000001"/>
    <n v="152.58200222833719"/>
    <x v="2"/>
    <n v="4"/>
    <x v="11"/>
    <n v="0.10394570357833204"/>
    <n v="1.9824225203198309E-5"/>
    <x v="0"/>
    <s v="Apr-2025"/>
    <n v="202504"/>
  </r>
  <r>
    <s v="a0a3e19b-ded4-4913-9d62-ad9e05a3354f"/>
    <x v="710"/>
    <x v="9217"/>
    <x v="2"/>
    <x v="0"/>
    <x v="0"/>
    <n v="8"/>
    <n v="133.44999999999999"/>
    <n v="0.02"/>
    <n v="1046.248"/>
    <n v="80.876661566094171"/>
    <x v="2"/>
    <n v="4"/>
    <x v="11"/>
    <n v="7.730161641034837E-2"/>
    <n v="1.8733608092918699E-5"/>
    <x v="0"/>
    <s v="Apr-2025"/>
    <n v="202504"/>
  </r>
  <r>
    <s v="1c6fb24b-f582-432f-9a60-2ce7fbfd5c20"/>
    <x v="719"/>
    <x v="9218"/>
    <x v="1"/>
    <x v="2"/>
    <x v="2"/>
    <n v="4"/>
    <n v="63.42"/>
    <n v="0.1"/>
    <n v="228.31200000000001"/>
    <n v="38.40054131443987"/>
    <x v="2"/>
    <n v="4"/>
    <x v="11"/>
    <n v="0.16819326760941111"/>
    <n v="3.9419741406496373E-4"/>
    <x v="0"/>
    <s v="Apr-2025"/>
    <n v="202504"/>
  </r>
  <r>
    <s v="bf2e59cd-ef7c-4db4-958d-8e8c9ff75461"/>
    <x v="694"/>
    <x v="9219"/>
    <x v="1"/>
    <x v="0"/>
    <x v="9"/>
    <n v="7"/>
    <n v="654.5"/>
    <n v="0.19"/>
    <n v="3711.0149999999999"/>
    <n v="885.28269316443345"/>
    <x v="2"/>
    <n v="4"/>
    <x v="11"/>
    <n v="0.23855540685349788"/>
    <n v="4.1471133908108699E-5"/>
    <x v="0"/>
    <s v="Apr-2025"/>
    <n v="202504"/>
  </r>
  <r>
    <s v="3cb6d733-298d-40bc-8b1a-24f322919dae"/>
    <x v="718"/>
    <x v="9220"/>
    <x v="3"/>
    <x v="2"/>
    <x v="6"/>
    <n v="6"/>
    <n v="279.72000000000003"/>
    <n v="0.01"/>
    <n v="1661.5368000000001"/>
    <n v="293.84994897225812"/>
    <x v="2"/>
    <n v="4"/>
    <x v="11"/>
    <n v="0.17685431280983852"/>
    <n v="5.9583392916726243E-6"/>
    <x v="0"/>
    <s v="Apr-2025"/>
    <n v="202504"/>
  </r>
  <r>
    <s v="b3c8c4b1-7d22-4be3-8fde-e6049e74c996"/>
    <x v="692"/>
    <x v="9221"/>
    <x v="3"/>
    <x v="0"/>
    <x v="7"/>
    <n v="7"/>
    <n v="871.66"/>
    <n v="0.25"/>
    <n v="4576.2150000000001"/>
    <n v="984.32611379498599"/>
    <x v="2"/>
    <n v="4"/>
    <x v="11"/>
    <n v="0.21509612502799497"/>
    <n v="4.0972725276238115E-5"/>
    <x v="0"/>
    <s v="Apr-2025"/>
    <n v="202504"/>
  </r>
  <r>
    <s v="26acabfd-b38b-4997-9b93-da1cbcf530a3"/>
    <x v="700"/>
    <x v="9222"/>
    <x v="0"/>
    <x v="1"/>
    <x v="3"/>
    <n v="5"/>
    <n v="60.3"/>
    <n v="0.09"/>
    <n v="274.36500000000001"/>
    <n v="82.183169330543748"/>
    <x v="2"/>
    <n v="4"/>
    <x v="11"/>
    <n v="0.29953955253237019"/>
    <n v="2.9850746268656717E-4"/>
    <x v="0"/>
    <s v="Apr-2025"/>
    <n v="202504"/>
  </r>
  <r>
    <s v="9a6c58d4-4bc2-448a-a7e7-4a4dd0b80f15"/>
    <x v="717"/>
    <x v="9223"/>
    <x v="2"/>
    <x v="2"/>
    <x v="9"/>
    <n v="3"/>
    <n v="375.19"/>
    <n v="0.28999999999999998"/>
    <n v="799.15469999999993"/>
    <n v="197.51268274218299"/>
    <x v="2"/>
    <n v="4"/>
    <x v="11"/>
    <n v="0.24715200041016214"/>
    <n v="2.5764723651127872E-4"/>
    <x v="0"/>
    <s v="Apr-2025"/>
    <n v="202504"/>
  </r>
  <r>
    <s v="0af7040b-d860-4643-ad13-20ebc0ae44ff"/>
    <x v="701"/>
    <x v="9224"/>
    <x v="1"/>
    <x v="0"/>
    <x v="3"/>
    <n v="5"/>
    <n v="709.94"/>
    <n v="0.25"/>
    <n v="2662.2750000000001"/>
    <n v="192.0240587213662"/>
    <x v="2"/>
    <n v="4"/>
    <x v="11"/>
    <n v="7.2127807503494637E-2"/>
    <n v="7.042848691438713E-5"/>
    <x v="0"/>
    <s v="Apr-2025"/>
    <n v="202504"/>
  </r>
  <r>
    <s v="b24f9d2f-436e-4349-b30d-54201fcdcba5"/>
    <x v="706"/>
    <x v="9225"/>
    <x v="0"/>
    <x v="1"/>
    <x v="7"/>
    <n v="9"/>
    <n v="251.5"/>
    <n v="0.21"/>
    <n v="1788.165"/>
    <n v="214.89867792611909"/>
    <x v="2"/>
    <n v="4"/>
    <x v="11"/>
    <n v="0.12017832690278531"/>
    <n v="9.2776673293571904E-5"/>
    <x v="0"/>
    <s v="Apr-2025"/>
    <n v="202504"/>
  </r>
  <r>
    <s v="f590257b-f25d-492d-a2ac-f536e42ebfee"/>
    <x v="717"/>
    <x v="9226"/>
    <x v="0"/>
    <x v="2"/>
    <x v="1"/>
    <n v="8"/>
    <n v="96.91"/>
    <n v="0.26"/>
    <n v="573.70719999999994"/>
    <n v="103.50823845518831"/>
    <x v="2"/>
    <n v="4"/>
    <x v="11"/>
    <n v="0.1804199746058413"/>
    <n v="3.3536270766690746E-4"/>
    <x v="0"/>
    <s v="Apr-2025"/>
    <n v="202504"/>
  </r>
  <r>
    <s v="a6424b84-0a5c-47eb-b279-88eabbb5a349"/>
    <x v="696"/>
    <x v="9227"/>
    <x v="0"/>
    <x v="1"/>
    <x v="9"/>
    <n v="1"/>
    <n v="960.1"/>
    <n v="0.01"/>
    <n v="950.49900000000002"/>
    <n v="116.92810317572081"/>
    <x v="2"/>
    <n v="4"/>
    <x v="11"/>
    <n v="0.12301759725756765"/>
    <n v="1.0415581710238517E-5"/>
    <x v="0"/>
    <s v="Apr-2025"/>
    <n v="202504"/>
  </r>
  <r>
    <s v="c79da616-715f-4823-958e-bc93ba19df4b"/>
    <x v="714"/>
    <x v="4341"/>
    <x v="2"/>
    <x v="1"/>
    <x v="4"/>
    <n v="8"/>
    <n v="879.09"/>
    <n v="0.08"/>
    <n v="6470.1024000000007"/>
    <n v="1475.9861248998129"/>
    <x v="2"/>
    <n v="4"/>
    <x v="11"/>
    <n v="0.22812407496051573"/>
    <n v="1.1375399560909577E-5"/>
    <x v="0"/>
    <s v="Apr-2025"/>
    <n v="202504"/>
  </r>
  <r>
    <s v="a2d7e985-c88c-413d-a55b-bad4edeadd29"/>
    <x v="718"/>
    <x v="9228"/>
    <x v="0"/>
    <x v="1"/>
    <x v="7"/>
    <n v="2"/>
    <n v="596.23"/>
    <n v="0.18"/>
    <n v="977.81720000000007"/>
    <n v="121.8014667032503"/>
    <x v="2"/>
    <n v="4"/>
    <x v="11"/>
    <n v="0.1245646596350016"/>
    <n v="1.5094845948711066E-4"/>
    <x v="0"/>
    <s v="Apr-2025"/>
    <n v="202504"/>
  </r>
  <r>
    <s v="0e03baaa-4c8e-4206-b187-8ea4f320814c"/>
    <x v="706"/>
    <x v="9229"/>
    <x v="3"/>
    <x v="0"/>
    <x v="5"/>
    <n v="8"/>
    <n v="330.42"/>
    <n v="0.06"/>
    <n v="2484.7584000000002"/>
    <n v="137.99705103981199"/>
    <x v="2"/>
    <n v="4"/>
    <x v="11"/>
    <n v="5.5537412023564138E-2"/>
    <n v="2.2698383875068094E-5"/>
    <x v="0"/>
    <s v="Apr-2025"/>
    <n v="202504"/>
  </r>
  <r>
    <s v="05ad79c9-c37e-4e1b-b5d4-1b6b3fb6c6bc"/>
    <x v="694"/>
    <x v="9230"/>
    <x v="3"/>
    <x v="2"/>
    <x v="6"/>
    <n v="8"/>
    <n v="533.12"/>
    <n v="0.13"/>
    <n v="3710.5151999999998"/>
    <n v="188.08611248659591"/>
    <x v="2"/>
    <n v="4"/>
    <x v="11"/>
    <n v="5.069002614154388E-2"/>
    <n v="3.0480942376950779E-5"/>
    <x v="0"/>
    <s v="Apr-2025"/>
    <n v="202504"/>
  </r>
  <r>
    <s v="a8f60027-cdd3-4991-b7e9-17dc1a9f0d87"/>
    <x v="708"/>
    <x v="9231"/>
    <x v="3"/>
    <x v="1"/>
    <x v="9"/>
    <n v="7"/>
    <n v="873.74"/>
    <n v="0.27"/>
    <n v="4464.8114000000014"/>
    <n v="237.41433153923771"/>
    <x v="2"/>
    <n v="4"/>
    <x v="11"/>
    <n v="5.3174548770243156E-2"/>
    <n v="4.4145201743571967E-5"/>
    <x v="0"/>
    <s v="Apr-2025"/>
    <n v="202504"/>
  </r>
  <r>
    <s v="87fa0015-b886-4e9e-97de-d6a6609bb8e9"/>
    <x v="701"/>
    <x v="9232"/>
    <x v="3"/>
    <x v="0"/>
    <x v="0"/>
    <n v="7"/>
    <n v="149.16999999999999"/>
    <n v="0.03"/>
    <n v="1012.8643"/>
    <n v="109.61355356233111"/>
    <x v="2"/>
    <n v="4"/>
    <x v="11"/>
    <n v="0.10822136150156651"/>
    <n v="2.8730403470632742E-5"/>
    <x v="0"/>
    <s v="Apr-2025"/>
    <n v="202504"/>
  </r>
  <r>
    <s v="2bceafbc-f21e-4dac-9f85-5381aecaf682"/>
    <x v="707"/>
    <x v="9233"/>
    <x v="1"/>
    <x v="2"/>
    <x v="5"/>
    <n v="2"/>
    <n v="714.66"/>
    <n v="0.18"/>
    <n v="1172.0424"/>
    <n v="113.0944941610996"/>
    <x v="2"/>
    <n v="4"/>
    <x v="11"/>
    <n v="9.6493517778110757E-2"/>
    <n v="1.2593401057845688E-4"/>
    <x v="0"/>
    <s v="Apr-2025"/>
    <n v="202504"/>
  </r>
  <r>
    <s v="8b554f80-e5e8-4688-9d25-3c97a591d6f4"/>
    <x v="701"/>
    <x v="9234"/>
    <x v="0"/>
    <x v="0"/>
    <x v="1"/>
    <n v="7"/>
    <n v="856.34"/>
    <n v="0.08"/>
    <n v="5514.8296"/>
    <n v="1599.0584765180031"/>
    <x v="2"/>
    <n v="4"/>
    <x v="11"/>
    <n v="0.28995609882814932"/>
    <n v="1.3345833931115477E-5"/>
    <x v="0"/>
    <s v="Apr-2025"/>
    <n v="202504"/>
  </r>
  <r>
    <s v="1eef0f07-d1b1-480f-96e7-00ec4afd5321"/>
    <x v="701"/>
    <x v="395"/>
    <x v="1"/>
    <x v="0"/>
    <x v="1"/>
    <n v="6"/>
    <n v="437.79"/>
    <n v="0.15"/>
    <n v="2232.7289999999998"/>
    <n v="419.49984703105707"/>
    <x v="2"/>
    <n v="4"/>
    <x v="11"/>
    <n v="0.18788659395343416"/>
    <n v="5.7105004682610375E-5"/>
    <x v="0"/>
    <s v="Apr-2025"/>
    <n v="202504"/>
  </r>
  <r>
    <s v="22e70855-e297-412b-9675-ad8738ea214d"/>
    <x v="717"/>
    <x v="9235"/>
    <x v="0"/>
    <x v="2"/>
    <x v="4"/>
    <n v="7"/>
    <n v="980.52"/>
    <n v="0.14000000000000001"/>
    <n v="5902.7303999999986"/>
    <n v="1250.995591784389"/>
    <x v="2"/>
    <n v="4"/>
    <x v="11"/>
    <n v="0.21193507190916078"/>
    <n v="2.039734018683964E-5"/>
    <x v="0"/>
    <s v="Apr-2025"/>
    <n v="202504"/>
  </r>
  <r>
    <s v="f4d53f05-5929-4ba4-b40e-bb1bfdd57b8b"/>
    <x v="697"/>
    <x v="9236"/>
    <x v="0"/>
    <x v="2"/>
    <x v="6"/>
    <n v="7"/>
    <n v="158.62"/>
    <n v="0.1"/>
    <n v="999.30600000000015"/>
    <n v="85.008132304895511"/>
    <x v="2"/>
    <n v="4"/>
    <x v="11"/>
    <n v="8.5067168920126071E-2"/>
    <n v="9.0062503377343869E-5"/>
    <x v="0"/>
    <s v="Apr-2025"/>
    <n v="202504"/>
  </r>
  <r>
    <s v="360a3d30-66e5-450f-a44d-5b890492ba86"/>
    <x v="710"/>
    <x v="9237"/>
    <x v="0"/>
    <x v="2"/>
    <x v="8"/>
    <n v="3"/>
    <n v="977.87"/>
    <n v="0.04"/>
    <n v="2816.2656000000002"/>
    <n v="568.97996526051031"/>
    <x v="2"/>
    <n v="4"/>
    <x v="11"/>
    <n v="0.20203348905036167"/>
    <n v="1.3635077600635394E-5"/>
    <x v="0"/>
    <s v="Apr-2025"/>
    <n v="202504"/>
  </r>
  <r>
    <s v="3a3cb267-c241-4794-9f45-315d70962ed0"/>
    <x v="696"/>
    <x v="9238"/>
    <x v="0"/>
    <x v="1"/>
    <x v="6"/>
    <n v="4"/>
    <n v="488.55"/>
    <n v="0.12"/>
    <n v="1719.6959999999999"/>
    <n v="150.69971339207481"/>
    <x v="2"/>
    <n v="4"/>
    <x v="11"/>
    <n v="8.7631600813210489E-2"/>
    <n v="6.1406202026404667E-5"/>
    <x v="0"/>
    <s v="Apr-2025"/>
    <n v="202504"/>
  </r>
  <r>
    <s v="2803808b-76e5-4fd7-a9d2-6cc0e1a76f95"/>
    <x v="691"/>
    <x v="9239"/>
    <x v="2"/>
    <x v="0"/>
    <x v="8"/>
    <n v="4"/>
    <n v="701.19"/>
    <n v="0.22"/>
    <n v="2187.7127999999998"/>
    <n v="295.98058216648741"/>
    <x v="2"/>
    <n v="4"/>
    <x v="11"/>
    <n v="0.13529224776053211"/>
    <n v="7.8438083828919402E-5"/>
    <x v="0"/>
    <s v="Apr-2025"/>
    <n v="202504"/>
  </r>
  <r>
    <s v="f79b7784-7aa5-4f59-88af-e26eea3a340b"/>
    <x v="713"/>
    <x v="1863"/>
    <x v="2"/>
    <x v="0"/>
    <x v="9"/>
    <n v="5"/>
    <n v="376.6"/>
    <n v="0.13"/>
    <n v="1638.21"/>
    <n v="368.80578720784968"/>
    <x v="2"/>
    <n v="4"/>
    <x v="11"/>
    <n v="0.22512729577273344"/>
    <n v="6.9038767923526294E-5"/>
    <x v="0"/>
    <s v="Apr-2025"/>
    <n v="202504"/>
  </r>
  <r>
    <s v="14eb3d1c-7df2-40c8-b348-df3981a3c1e3"/>
    <x v="694"/>
    <x v="9240"/>
    <x v="3"/>
    <x v="1"/>
    <x v="6"/>
    <n v="5"/>
    <n v="449.37"/>
    <n v="0.3"/>
    <n v="1572.7950000000001"/>
    <n v="184.9695930905871"/>
    <x v="2"/>
    <n v="4"/>
    <x v="11"/>
    <n v="0.11760565940926"/>
    <n v="1.3352026169971293E-4"/>
    <x v="0"/>
    <s v="Apr-2025"/>
    <n v="202504"/>
  </r>
  <r>
    <s v="e298f7a0-b041-4192-ab3d-e84aee242ae2"/>
    <x v="720"/>
    <x v="9241"/>
    <x v="1"/>
    <x v="0"/>
    <x v="4"/>
    <n v="7"/>
    <n v="543.02"/>
    <n v="0.05"/>
    <n v="3611.0830000000001"/>
    <n v="681.24744113007034"/>
    <x v="2"/>
    <n v="5"/>
    <x v="0"/>
    <n v="0.18865460614726118"/>
    <n v="1.3153948552276423E-5"/>
    <x v="0"/>
    <s v="May-2025"/>
    <n v="202505"/>
  </r>
  <r>
    <s v="cd58064f-cc5a-47de-a6db-0d479f141fe9"/>
    <x v="721"/>
    <x v="6127"/>
    <x v="0"/>
    <x v="2"/>
    <x v="2"/>
    <n v="6"/>
    <n v="491.06"/>
    <n v="0.01"/>
    <n v="2916.8964000000001"/>
    <n v="728.23935863549548"/>
    <x v="2"/>
    <n v="5"/>
    <x v="0"/>
    <n v="0.24966240098054063"/>
    <n v="3.3940183820035567E-6"/>
    <x v="0"/>
    <s v="May-2025"/>
    <n v="202505"/>
  </r>
  <r>
    <s v="c3fddd1f-c2dc-41f5-90f3-2b58dbec2d21"/>
    <x v="720"/>
    <x v="9242"/>
    <x v="0"/>
    <x v="1"/>
    <x v="2"/>
    <n v="8"/>
    <n v="676.87"/>
    <n v="0.12"/>
    <n v="4765.1647999999996"/>
    <n v="731.23918955902468"/>
    <x v="2"/>
    <n v="5"/>
    <x v="0"/>
    <n v="0.15345517316820287"/>
    <n v="2.2160828519508915E-5"/>
    <x v="0"/>
    <s v="May-2025"/>
    <n v="202505"/>
  </r>
  <r>
    <s v="73b87c25-7fa5-4b49-90da-32dd249884aa"/>
    <x v="722"/>
    <x v="9243"/>
    <x v="0"/>
    <x v="0"/>
    <x v="9"/>
    <n v="6"/>
    <n v="237.86"/>
    <n v="0.28000000000000003"/>
    <n v="1027.5552"/>
    <n v="243.36988561531791"/>
    <x v="2"/>
    <n v="5"/>
    <x v="0"/>
    <n v="0.2368436125040464"/>
    <n v="1.9619383951343929E-4"/>
    <x v="0"/>
    <s v="May-2025"/>
    <n v="202505"/>
  </r>
  <r>
    <s v="2ef46fe7-f548-489a-abda-52ab4b0df3bf"/>
    <x v="723"/>
    <x v="9244"/>
    <x v="1"/>
    <x v="0"/>
    <x v="3"/>
    <n v="3"/>
    <n v="216.97"/>
    <n v="0.19"/>
    <n v="527.23710000000005"/>
    <n v="53.405004414836263"/>
    <x v="2"/>
    <n v="5"/>
    <x v="0"/>
    <n v="0.10129219740954545"/>
    <n v="2.9189903366056753E-4"/>
    <x v="0"/>
    <s v="May-2025"/>
    <n v="202505"/>
  </r>
  <r>
    <s v="66ba5c5c-776f-40bd-82ae-89d528cdcbb1"/>
    <x v="724"/>
    <x v="9245"/>
    <x v="0"/>
    <x v="2"/>
    <x v="4"/>
    <n v="4"/>
    <n v="271.52999999999997"/>
    <n v="0.23"/>
    <n v="836.31239999999991"/>
    <n v="247.99917050772669"/>
    <x v="2"/>
    <n v="5"/>
    <x v="0"/>
    <n v="0.29653891357790069"/>
    <n v="2.117629727838545E-4"/>
    <x v="0"/>
    <s v="May-2025"/>
    <n v="202505"/>
  </r>
  <r>
    <s v="57067161-efa6-4812-a787-d2a13162ebdf"/>
    <x v="725"/>
    <x v="9246"/>
    <x v="2"/>
    <x v="0"/>
    <x v="1"/>
    <n v="6"/>
    <n v="326.33999999999997"/>
    <n v="0.04"/>
    <n v="1879.7184"/>
    <n v="493.39120118475557"/>
    <x v="2"/>
    <n v="5"/>
    <x v="0"/>
    <n v="0.26248144465934664"/>
    <n v="2.0428591857163287E-5"/>
    <x v="0"/>
    <s v="May-2025"/>
    <n v="202505"/>
  </r>
  <r>
    <s v="4bf50f89-b3bd-47c5-9562-52f6ed01bd7d"/>
    <x v="726"/>
    <x v="8385"/>
    <x v="1"/>
    <x v="0"/>
    <x v="6"/>
    <n v="4"/>
    <n v="147.9"/>
    <n v="0.14000000000000001"/>
    <n v="508.77600000000001"/>
    <n v="52.516072759257938"/>
    <x v="2"/>
    <n v="5"/>
    <x v="0"/>
    <n v="0.10322042069448625"/>
    <n v="2.3664638269100746E-4"/>
    <x v="0"/>
    <s v="May-2025"/>
    <n v="202505"/>
  </r>
  <r>
    <s v="e08591e5-6212-4e04-929a-a4842b26d34e"/>
    <x v="726"/>
    <x v="9247"/>
    <x v="0"/>
    <x v="2"/>
    <x v="3"/>
    <n v="6"/>
    <n v="654.20000000000005"/>
    <n v="0.26"/>
    <n v="2904.6480000000001"/>
    <n v="241.41955399503951"/>
    <x v="2"/>
    <n v="5"/>
    <x v="0"/>
    <n v="8.3114908930458864E-2"/>
    <n v="6.6238662998063797E-5"/>
    <x v="0"/>
    <s v="May-2025"/>
    <n v="202505"/>
  </r>
  <r>
    <s v="0bf1b422-e606-4dcb-9d71-624d9ba38584"/>
    <x v="726"/>
    <x v="9248"/>
    <x v="3"/>
    <x v="0"/>
    <x v="1"/>
    <n v="6"/>
    <n v="770.61"/>
    <n v="7.0000000000000007E-2"/>
    <n v="4300.0038000000004"/>
    <n v="1178.197408463752"/>
    <x v="2"/>
    <n v="5"/>
    <x v="0"/>
    <n v="0.27399915517836332"/>
    <n v="1.5139521504608905E-5"/>
    <x v="0"/>
    <s v="May-2025"/>
    <n v="202505"/>
  </r>
  <r>
    <s v="dc3053fc-b71d-4a60-9920-9dfedd70e3c3"/>
    <x v="725"/>
    <x v="9249"/>
    <x v="1"/>
    <x v="2"/>
    <x v="6"/>
    <n v="1"/>
    <n v="556.65"/>
    <n v="0.08"/>
    <n v="512.11800000000005"/>
    <n v="47.812168965800559"/>
    <x v="2"/>
    <n v="5"/>
    <x v="0"/>
    <n v="9.3361625574185161E-2"/>
    <n v="1.4371687775083087E-4"/>
    <x v="0"/>
    <s v="May-2025"/>
    <n v="202505"/>
  </r>
  <r>
    <s v="ea0742d7-208f-4cde-96f6-5c24162abad3"/>
    <x v="722"/>
    <x v="9250"/>
    <x v="2"/>
    <x v="1"/>
    <x v="7"/>
    <n v="6"/>
    <n v="851.08"/>
    <n v="0.26"/>
    <n v="3778.7952"/>
    <n v="606.84777828609981"/>
    <x v="2"/>
    <n v="5"/>
    <x v="0"/>
    <n v="0.16059292609615355"/>
    <n v="5.0915699268380561E-5"/>
    <x v="0"/>
    <s v="May-2025"/>
    <n v="202505"/>
  </r>
  <r>
    <s v="818d28a1-51b3-41ff-810a-3de78d42c473"/>
    <x v="722"/>
    <x v="9251"/>
    <x v="0"/>
    <x v="1"/>
    <x v="6"/>
    <n v="9"/>
    <n v="833.08"/>
    <n v="0.2"/>
    <n v="5998.1760000000004"/>
    <n v="1696.5101014097841"/>
    <x v="2"/>
    <n v="5"/>
    <x v="0"/>
    <n v="0.28283766621882783"/>
    <n v="2.6674775798509414E-5"/>
    <x v="0"/>
    <s v="May-2025"/>
    <n v="202505"/>
  </r>
  <r>
    <s v="f1df5ca1-be83-44a2-a130-7571a26fa42b"/>
    <x v="727"/>
    <x v="9252"/>
    <x v="2"/>
    <x v="1"/>
    <x v="3"/>
    <n v="8"/>
    <n v="23.62"/>
    <n v="0.22"/>
    <n v="147.3888"/>
    <n v="37.960368839660852"/>
    <x v="2"/>
    <n v="5"/>
    <x v="0"/>
    <n v="0.25755260128083579"/>
    <n v="1.1642675698560541E-3"/>
    <x v="0"/>
    <s v="May-2025"/>
    <n v="202505"/>
  </r>
  <r>
    <s v="37c3ba87-4605-438e-93f5-af1405675a9b"/>
    <x v="728"/>
    <x v="9253"/>
    <x v="2"/>
    <x v="0"/>
    <x v="2"/>
    <n v="4"/>
    <n v="828.06"/>
    <n v="7.0000000000000007E-2"/>
    <n v="3080.3832000000002"/>
    <n v="880.67627280801673"/>
    <x v="2"/>
    <n v="5"/>
    <x v="0"/>
    <n v="0.28589828460563499"/>
    <n v="2.1133734270463495E-5"/>
    <x v="0"/>
    <s v="May-2025"/>
    <n v="202505"/>
  </r>
  <r>
    <s v="7c4f6909-5a8c-4a53-9e12-b4939e0debc1"/>
    <x v="720"/>
    <x v="9254"/>
    <x v="0"/>
    <x v="1"/>
    <x v="0"/>
    <n v="2"/>
    <n v="83.32"/>
    <n v="0.1"/>
    <n v="149.976"/>
    <n v="42.733061627466043"/>
    <x v="2"/>
    <n v="5"/>
    <x v="0"/>
    <n v="0.28493266674311918"/>
    <n v="6.000960153624581E-4"/>
    <x v="0"/>
    <s v="May-2025"/>
    <n v="202505"/>
  </r>
  <r>
    <s v="003f1cce-4345-481e-adbe-44c78400793d"/>
    <x v="724"/>
    <x v="9255"/>
    <x v="2"/>
    <x v="1"/>
    <x v="9"/>
    <n v="5"/>
    <n v="106.4"/>
    <n v="0.05"/>
    <n v="505.4"/>
    <n v="116.0878648658375"/>
    <x v="2"/>
    <n v="5"/>
    <x v="0"/>
    <n v="0.22969502347811141"/>
    <n v="9.3984962406015043E-5"/>
    <x v="0"/>
    <s v="May-2025"/>
    <n v="202505"/>
  </r>
  <r>
    <s v="02c00ea1-fbd5-409f-ab22-0410f51a7a5e"/>
    <x v="721"/>
    <x v="9256"/>
    <x v="3"/>
    <x v="2"/>
    <x v="6"/>
    <n v="2"/>
    <n v="504.72"/>
    <n v="0.06"/>
    <n v="948.87360000000001"/>
    <n v="176.81723593809701"/>
    <x v="2"/>
    <n v="5"/>
    <x v="0"/>
    <n v="0.18634435180628592"/>
    <n v="5.9438896814075126E-5"/>
    <x v="0"/>
    <s v="May-2025"/>
    <n v="202505"/>
  </r>
  <r>
    <s v="f7635a95-fb2c-4d4b-883b-db5bb4b7042b"/>
    <x v="728"/>
    <x v="9257"/>
    <x v="2"/>
    <x v="2"/>
    <x v="1"/>
    <n v="6"/>
    <n v="885.66"/>
    <n v="7.0000000000000007E-2"/>
    <n v="4941.9827999999998"/>
    <n v="664.65139741486621"/>
    <x v="2"/>
    <n v="5"/>
    <x v="0"/>
    <n v="0.13449083582704219"/>
    <n v="1.3172850379001725E-5"/>
    <x v="0"/>
    <s v="May-2025"/>
    <n v="202505"/>
  </r>
  <r>
    <s v="ecd8c725-9f96-42f3-91f8-425fd76ed001"/>
    <x v="720"/>
    <x v="9258"/>
    <x v="3"/>
    <x v="2"/>
    <x v="6"/>
    <n v="7"/>
    <n v="314.5"/>
    <n v="0.19"/>
    <n v="1783.2149999999999"/>
    <n v="128.47740822699049"/>
    <x v="2"/>
    <n v="5"/>
    <x v="0"/>
    <n v="7.2048187249989765E-2"/>
    <n v="8.6304792187145125E-5"/>
    <x v="0"/>
    <s v="May-2025"/>
    <n v="202505"/>
  </r>
  <r>
    <s v="e913a3f0-d37c-4775-afe7-436bb97a45dd"/>
    <x v="729"/>
    <x v="9259"/>
    <x v="3"/>
    <x v="0"/>
    <x v="4"/>
    <n v="6"/>
    <n v="99.54"/>
    <n v="0.04"/>
    <n v="573.35040000000004"/>
    <n v="134.06196014813179"/>
    <x v="2"/>
    <n v="5"/>
    <x v="0"/>
    <n v="0.23382203997438875"/>
    <n v="6.697475051905432E-5"/>
    <x v="0"/>
    <s v="May-2025"/>
    <n v="202505"/>
  </r>
  <r>
    <s v="6d3e70e3-34fd-4f38-99b8-f6fded855763"/>
    <x v="720"/>
    <x v="9260"/>
    <x v="0"/>
    <x v="0"/>
    <x v="5"/>
    <n v="5"/>
    <n v="872.18"/>
    <n v="0.12"/>
    <n v="3837.5920000000001"/>
    <n v="965.48752743159662"/>
    <x v="2"/>
    <n v="5"/>
    <x v="0"/>
    <n v="0.25158680949710044"/>
    <n v="2.7517255612373594E-5"/>
    <x v="0"/>
    <s v="May-2025"/>
    <n v="202505"/>
  </r>
  <r>
    <s v="1b7b51a5-c510-4d50-9608-8da6ff442bc8"/>
    <x v="720"/>
    <x v="9261"/>
    <x v="3"/>
    <x v="1"/>
    <x v="7"/>
    <n v="4"/>
    <n v="364.24"/>
    <n v="0.23"/>
    <n v="1121.8592000000001"/>
    <n v="146.43698000095409"/>
    <x v="2"/>
    <n v="5"/>
    <x v="0"/>
    <n v="0.13053062273853447"/>
    <n v="1.5786294750713817E-4"/>
    <x v="0"/>
    <s v="May-2025"/>
    <n v="202505"/>
  </r>
  <r>
    <s v="7d125119-314c-48d6-9a3c-1d0bce68d579"/>
    <x v="724"/>
    <x v="9262"/>
    <x v="1"/>
    <x v="0"/>
    <x v="2"/>
    <n v="2"/>
    <n v="690.48"/>
    <n v="0.26"/>
    <n v="1021.9104"/>
    <n v="217.59385251793671"/>
    <x v="2"/>
    <n v="5"/>
    <x v="0"/>
    <n v="0.21292850382767092"/>
    <n v="1.8827482331131967E-4"/>
    <x v="0"/>
    <s v="May-2025"/>
    <n v="202505"/>
  </r>
  <r>
    <s v="4c40a727-f874-41cd-b8bf-8db301d64af5"/>
    <x v="726"/>
    <x v="9263"/>
    <x v="1"/>
    <x v="2"/>
    <x v="0"/>
    <n v="2"/>
    <n v="217.86"/>
    <n v="0.16"/>
    <n v="366.00479999999999"/>
    <n v="62.31629381348661"/>
    <x v="2"/>
    <n v="5"/>
    <x v="0"/>
    <n v="0.1702608649216803"/>
    <n v="3.6720829890755528E-4"/>
    <x v="0"/>
    <s v="May-2025"/>
    <n v="202505"/>
  </r>
  <r>
    <s v="d53f373b-ac0f-472d-9c86-95a80d2c0565"/>
    <x v="729"/>
    <x v="9264"/>
    <x v="0"/>
    <x v="2"/>
    <x v="6"/>
    <n v="6"/>
    <n v="469.7"/>
    <n v="0.24"/>
    <n v="2141.8319999999999"/>
    <n v="189.34539049357829"/>
    <x v="2"/>
    <n v="5"/>
    <x v="0"/>
    <n v="8.8403474452514619E-2"/>
    <n v="8.5160740898445816E-5"/>
    <x v="0"/>
    <s v="May-2025"/>
    <n v="202505"/>
  </r>
  <r>
    <s v="7e8eabe8-853d-4067-b942-d69976485807"/>
    <x v="722"/>
    <x v="9265"/>
    <x v="1"/>
    <x v="0"/>
    <x v="9"/>
    <n v="2"/>
    <n v="125.72"/>
    <n v="0.27"/>
    <n v="183.55119999999999"/>
    <n v="27.896947276474219"/>
    <x v="2"/>
    <n v="5"/>
    <x v="0"/>
    <n v="0.15198455404527031"/>
    <n v="1.0738148265987911E-3"/>
    <x v="0"/>
    <s v="May-2025"/>
    <n v="202505"/>
  </r>
  <r>
    <s v="1af9cd60-884b-436d-9e54-5e9c85dcb6b8"/>
    <x v="721"/>
    <x v="4277"/>
    <x v="1"/>
    <x v="0"/>
    <x v="1"/>
    <n v="1"/>
    <n v="430.83"/>
    <n v="0.25"/>
    <n v="323.1225"/>
    <n v="67.352199803481241"/>
    <x v="2"/>
    <n v="5"/>
    <x v="0"/>
    <n v="0.20844168946291652"/>
    <n v="5.8027528259406262E-4"/>
    <x v="0"/>
    <s v="May-2025"/>
    <n v="202505"/>
  </r>
  <r>
    <s v="00f6d64b-6452-4077-9520-e4c2a1630a98"/>
    <x v="724"/>
    <x v="9266"/>
    <x v="0"/>
    <x v="1"/>
    <x v="3"/>
    <n v="9"/>
    <n v="387.4"/>
    <n v="0.23"/>
    <n v="2684.6819999999998"/>
    <n v="799.01642707386884"/>
    <x v="2"/>
    <n v="5"/>
    <x v="0"/>
    <n v="0.29762051038963605"/>
    <n v="6.5966844490334431E-5"/>
    <x v="0"/>
    <s v="May-2025"/>
    <n v="202505"/>
  </r>
  <r>
    <s v="b52dd0f5-9614-4c09-9d05-cecfa66d9e83"/>
    <x v="730"/>
    <x v="3813"/>
    <x v="1"/>
    <x v="2"/>
    <x v="9"/>
    <n v="2"/>
    <n v="912.97"/>
    <n v="0.28999999999999998"/>
    <n v="1296.4174"/>
    <n v="296.72491552362561"/>
    <x v="2"/>
    <n v="5"/>
    <x v="0"/>
    <n v="0.22888069500118219"/>
    <n v="1.5882230522361085E-4"/>
    <x v="0"/>
    <s v="May-2025"/>
    <n v="202505"/>
  </r>
  <r>
    <s v="54a5934a-926d-433f-8a66-0df1e852e891"/>
    <x v="720"/>
    <x v="9267"/>
    <x v="3"/>
    <x v="0"/>
    <x v="8"/>
    <n v="6"/>
    <n v="187.88"/>
    <n v="0.16"/>
    <n v="946.91519999999991"/>
    <n v="215.42899611969219"/>
    <x v="2"/>
    <n v="5"/>
    <x v="0"/>
    <n v="0.22750611260616813"/>
    <n v="1.4193456816407636E-4"/>
    <x v="0"/>
    <s v="May-2025"/>
    <n v="202505"/>
  </r>
  <r>
    <s v="cb3b4e76-b685-47e5-9742-86951b530583"/>
    <x v="724"/>
    <x v="9268"/>
    <x v="0"/>
    <x v="0"/>
    <x v="3"/>
    <n v="9"/>
    <n v="353.22"/>
    <n v="0.05"/>
    <n v="3020.0309999999999"/>
    <n v="403.40067157269573"/>
    <x v="2"/>
    <n v="5"/>
    <x v="0"/>
    <n v="0.1335750101812517"/>
    <n v="1.5728315371597177E-5"/>
    <x v="0"/>
    <s v="May-2025"/>
    <n v="202505"/>
  </r>
  <r>
    <s v="2243b3b4-3d69-4f8e-a67f-746949af40c0"/>
    <x v="720"/>
    <x v="9269"/>
    <x v="0"/>
    <x v="2"/>
    <x v="2"/>
    <n v="7"/>
    <n v="729.53"/>
    <n v="0.28000000000000003"/>
    <n v="3676.8312000000001"/>
    <n v="290.79315475794812"/>
    <x v="2"/>
    <n v="5"/>
    <x v="0"/>
    <n v="7.9087980638857747E-2"/>
    <n v="5.4829821940153255E-5"/>
    <x v="0"/>
    <s v="May-2025"/>
    <n v="202505"/>
  </r>
  <r>
    <s v="25a3ca9f-bd7c-4c6b-9262-571cb8efa731"/>
    <x v="724"/>
    <x v="9270"/>
    <x v="0"/>
    <x v="0"/>
    <x v="6"/>
    <n v="8"/>
    <n v="564.16"/>
    <n v="0.28999999999999998"/>
    <n v="3204.4288000000001"/>
    <n v="766.85890754642628"/>
    <x v="2"/>
    <n v="5"/>
    <x v="0"/>
    <n v="0.23931220052273475"/>
    <n v="6.4254821327283039E-5"/>
    <x v="0"/>
    <s v="May-2025"/>
    <n v="202505"/>
  </r>
  <r>
    <s v="02845c82-c670-4cec-8760-b76843d857a4"/>
    <x v="730"/>
    <x v="9271"/>
    <x v="0"/>
    <x v="1"/>
    <x v="5"/>
    <n v="8"/>
    <n v="437.59"/>
    <n v="0.06"/>
    <n v="3290.6768000000002"/>
    <n v="707.61676584195368"/>
    <x v="2"/>
    <n v="5"/>
    <x v="0"/>
    <n v="0.21503684769101408"/>
    <n v="1.7139331337553419E-5"/>
    <x v="0"/>
    <s v="May-2025"/>
    <n v="202505"/>
  </r>
  <r>
    <s v="4ec308ab-5e4d-46e7-8352-fe4b645fcf46"/>
    <x v="724"/>
    <x v="7977"/>
    <x v="3"/>
    <x v="2"/>
    <x v="6"/>
    <n v="8"/>
    <n v="418.63"/>
    <n v="0.04"/>
    <n v="3215.0783999999999"/>
    <n v="613.13103631548427"/>
    <x v="2"/>
    <n v="5"/>
    <x v="0"/>
    <n v="0.19070484760666623"/>
    <n v="1.1943721185772639E-5"/>
    <x v="0"/>
    <s v="May-2025"/>
    <n v="202505"/>
  </r>
  <r>
    <s v="f9f1e08c-6b07-4ab5-95fb-fdadcf632588"/>
    <x v="727"/>
    <x v="9272"/>
    <x v="3"/>
    <x v="2"/>
    <x v="8"/>
    <n v="4"/>
    <n v="870.72"/>
    <n v="7.0000000000000007E-2"/>
    <n v="3239.0783999999999"/>
    <n v="578.79534420007508"/>
    <x v="2"/>
    <n v="5"/>
    <x v="0"/>
    <n v="0.17869136609971376"/>
    <n v="2.0098309445056967E-5"/>
    <x v="0"/>
    <s v="May-2025"/>
    <n v="202505"/>
  </r>
  <r>
    <s v="0164b046-75b6-40eb-8055-5eb2cb204ffe"/>
    <x v="727"/>
    <x v="9273"/>
    <x v="2"/>
    <x v="1"/>
    <x v="3"/>
    <n v="1"/>
    <n v="673.91"/>
    <n v="0.02"/>
    <n v="660.43179999999995"/>
    <n v="87.585926899484306"/>
    <x v="2"/>
    <n v="5"/>
    <x v="0"/>
    <n v="0.13261918475077111"/>
    <n v="2.9677553382499147E-5"/>
    <x v="0"/>
    <s v="May-2025"/>
    <n v="202505"/>
  </r>
  <r>
    <s v="87442dda-11fa-42be-a6a9-e17816daa5e4"/>
    <x v="730"/>
    <x v="9274"/>
    <x v="1"/>
    <x v="0"/>
    <x v="7"/>
    <n v="9"/>
    <n v="410.1"/>
    <n v="0.11"/>
    <n v="3284.9009999999998"/>
    <n v="491.61059138757139"/>
    <x v="2"/>
    <n v="5"/>
    <x v="0"/>
    <n v="0.14965765829398556"/>
    <n v="2.9803029071500174E-5"/>
    <x v="0"/>
    <s v="May-2025"/>
    <n v="202505"/>
  </r>
  <r>
    <s v="29245201-794b-439c-bd26-d36e0f37eff8"/>
    <x v="728"/>
    <x v="9275"/>
    <x v="3"/>
    <x v="1"/>
    <x v="6"/>
    <n v="3"/>
    <n v="796.43"/>
    <n v="0.05"/>
    <n v="2269.8254999999999"/>
    <n v="117.92446250843381"/>
    <x v="2"/>
    <n v="5"/>
    <x v="0"/>
    <n v="5.195309617784883E-2"/>
    <n v="2.0926718816049959E-5"/>
    <x v="0"/>
    <s v="May-2025"/>
    <n v="202505"/>
  </r>
  <r>
    <s v="cbed0cdc-5815-4af1-bd33-d5e997922d87"/>
    <x v="723"/>
    <x v="9276"/>
    <x v="1"/>
    <x v="2"/>
    <x v="0"/>
    <n v="1"/>
    <n v="719.29"/>
    <n v="0.21"/>
    <n v="568.23910000000001"/>
    <n v="47.550901935384601"/>
    <x v="2"/>
    <n v="5"/>
    <x v="0"/>
    <n v="8.3681151007356944E-2"/>
    <n v="2.9195456630844304E-4"/>
    <x v="0"/>
    <s v="May-2025"/>
    <n v="202505"/>
  </r>
  <r>
    <s v="071818c8-21a8-4a2d-bc5e-600ab2644d3a"/>
    <x v="728"/>
    <x v="9277"/>
    <x v="2"/>
    <x v="2"/>
    <x v="7"/>
    <n v="3"/>
    <n v="275.11"/>
    <n v="0.03"/>
    <n v="800.57010000000002"/>
    <n v="82.953822427964354"/>
    <x v="2"/>
    <n v="5"/>
    <x v="0"/>
    <n v="0.10361843694632657"/>
    <n v="3.6349096724946385E-5"/>
    <x v="0"/>
    <s v="May-2025"/>
    <n v="202505"/>
  </r>
  <r>
    <s v="aa38fc1e-39fb-4a6e-9c35-40c9c37f2be5"/>
    <x v="723"/>
    <x v="9278"/>
    <x v="0"/>
    <x v="1"/>
    <x v="5"/>
    <n v="2"/>
    <n v="545.72"/>
    <n v="7.0000000000000007E-2"/>
    <n v="1015.0392000000001"/>
    <n v="119.9673479332442"/>
    <x v="2"/>
    <n v="5"/>
    <x v="0"/>
    <n v="0.1181898668871549"/>
    <n v="6.4135454079014876E-5"/>
    <x v="0"/>
    <s v="May-2025"/>
    <n v="202505"/>
  </r>
  <r>
    <s v="8522f906-c7b1-4e66-8587-93fd17f569e2"/>
    <x v="722"/>
    <x v="9279"/>
    <x v="2"/>
    <x v="2"/>
    <x v="2"/>
    <n v="3"/>
    <n v="313.13"/>
    <n v="0.05"/>
    <n v="892.42049999999995"/>
    <n v="138.20770329892471"/>
    <x v="2"/>
    <n v="5"/>
    <x v="0"/>
    <n v="0.15486836451978045"/>
    <n v="5.3226029657543729E-5"/>
    <x v="0"/>
    <s v="May-2025"/>
    <n v="202505"/>
  </r>
  <r>
    <s v="5388f64c-3b5f-436a-8ca0-258562cce97f"/>
    <x v="726"/>
    <x v="9280"/>
    <x v="1"/>
    <x v="2"/>
    <x v="9"/>
    <n v="6"/>
    <n v="444.72"/>
    <n v="0.2"/>
    <n v="2134.6559999999999"/>
    <n v="453.51168131612752"/>
    <x v="2"/>
    <n v="5"/>
    <x v="0"/>
    <n v="0.21245188045105512"/>
    <n v="7.4953528812136481E-5"/>
    <x v="0"/>
    <s v="May-2025"/>
    <n v="202505"/>
  </r>
  <r>
    <s v="64986f31-77de-4905-857d-621f37d15ae4"/>
    <x v="729"/>
    <x v="9281"/>
    <x v="1"/>
    <x v="2"/>
    <x v="7"/>
    <n v="9"/>
    <n v="388.09"/>
    <n v="0.13"/>
    <n v="3038.7447000000002"/>
    <n v="561.1490574530028"/>
    <x v="2"/>
    <n v="5"/>
    <x v="0"/>
    <n v="0.18466475892265735"/>
    <n v="3.7219316252530197E-5"/>
    <x v="0"/>
    <s v="May-2025"/>
    <n v="202505"/>
  </r>
  <r>
    <s v="2b3637fc-2d20-4920-b76c-1676177f181c"/>
    <x v="729"/>
    <x v="9282"/>
    <x v="3"/>
    <x v="1"/>
    <x v="2"/>
    <n v="4"/>
    <n v="107.08"/>
    <n v="0.1"/>
    <n v="385.488"/>
    <n v="107.0514505729257"/>
    <x v="2"/>
    <n v="5"/>
    <x v="0"/>
    <n v="0.27770371729580612"/>
    <n v="2.3347030257751214E-4"/>
    <x v="0"/>
    <s v="May-2025"/>
    <n v="202505"/>
  </r>
  <r>
    <s v="44bae867-49c3-48ba-a3d9-0559fbaf01ea"/>
    <x v="729"/>
    <x v="9283"/>
    <x v="1"/>
    <x v="2"/>
    <x v="0"/>
    <n v="6"/>
    <n v="50.82"/>
    <n v="0.02"/>
    <n v="298.82159999999999"/>
    <n v="79.590712224895299"/>
    <x v="2"/>
    <n v="5"/>
    <x v="0"/>
    <n v="0.26634859134980637"/>
    <n v="6.5590974681883774E-5"/>
    <x v="0"/>
    <s v="May-2025"/>
    <n v="202505"/>
  </r>
  <r>
    <s v="0911e02b-b3ae-4bf8-9e18-bf22ed2527c0"/>
    <x v="725"/>
    <x v="9284"/>
    <x v="2"/>
    <x v="2"/>
    <x v="9"/>
    <n v="9"/>
    <n v="448.29"/>
    <n v="0.23"/>
    <n v="3106.6496999999999"/>
    <n v="783.12783440079329"/>
    <x v="2"/>
    <n v="5"/>
    <x v="0"/>
    <n v="0.25208115173100892"/>
    <n v="5.7006749103382978E-5"/>
    <x v="0"/>
    <s v="May-2025"/>
    <n v="202505"/>
  </r>
  <r>
    <s v="77e8e027-6913-42c6-acb9-0212ba3cfc94"/>
    <x v="725"/>
    <x v="9285"/>
    <x v="1"/>
    <x v="0"/>
    <x v="3"/>
    <n v="7"/>
    <n v="696.33"/>
    <n v="0.09"/>
    <n v="4435.6221000000014"/>
    <n v="921.39164602284495"/>
    <x v="2"/>
    <n v="5"/>
    <x v="0"/>
    <n v="0.20772546110788939"/>
    <n v="1.8464151849184805E-5"/>
    <x v="0"/>
    <s v="May-2025"/>
    <n v="202505"/>
  </r>
  <r>
    <s v="4dd6a282-1b75-4d0b-a182-3273c15e134c"/>
    <x v="726"/>
    <x v="1936"/>
    <x v="2"/>
    <x v="0"/>
    <x v="5"/>
    <n v="4"/>
    <n v="712.81"/>
    <n v="0.28999999999999998"/>
    <n v="2024.3804"/>
    <n v="199.1086833176542"/>
    <x v="2"/>
    <n v="5"/>
    <x v="0"/>
    <n v="9.8355370027122468E-2"/>
    <n v="1.0171013313505703E-4"/>
    <x v="0"/>
    <s v="May-2025"/>
    <n v="202505"/>
  </r>
  <r>
    <s v="b8d6cb26-777b-4da6-8fc9-8e67876c45e9"/>
    <x v="728"/>
    <x v="9286"/>
    <x v="2"/>
    <x v="1"/>
    <x v="5"/>
    <n v="6"/>
    <n v="919.82"/>
    <n v="0.23"/>
    <n v="4249.5684000000001"/>
    <n v="237.28033912141041"/>
    <x v="2"/>
    <n v="5"/>
    <x v="0"/>
    <n v="5.5836338372953452E-2"/>
    <n v="4.1674820435882386E-5"/>
    <x v="0"/>
    <s v="May-2025"/>
    <n v="202505"/>
  </r>
  <r>
    <s v="5c3c9b91-2142-495e-ad6e-67d1d78d347b"/>
    <x v="729"/>
    <x v="9287"/>
    <x v="3"/>
    <x v="2"/>
    <x v="8"/>
    <n v="1"/>
    <n v="365.96"/>
    <n v="0.18"/>
    <n v="300.0872"/>
    <n v="62.886082416875823"/>
    <x v="2"/>
    <n v="5"/>
    <x v="0"/>
    <n v="0.20955936280146512"/>
    <n v="4.9185703355557981E-4"/>
    <x v="0"/>
    <s v="May-2025"/>
    <n v="202505"/>
  </r>
  <r>
    <s v="c0a7ba2a-7441-4c47-b306-8b19066044c4"/>
    <x v="729"/>
    <x v="420"/>
    <x v="1"/>
    <x v="2"/>
    <x v="8"/>
    <n v="2"/>
    <n v="285.18"/>
    <n v="0.01"/>
    <n v="564.65639999999996"/>
    <n v="48.084366576751449"/>
    <x v="2"/>
    <n v="5"/>
    <x v="0"/>
    <n v="8.5156861016277244E-2"/>
    <n v="1.7532786310400449E-5"/>
    <x v="0"/>
    <s v="May-2025"/>
    <n v="202505"/>
  </r>
  <r>
    <s v="b2b4be32-c636-4c5c-b29b-dffaab03c810"/>
    <x v="722"/>
    <x v="6911"/>
    <x v="0"/>
    <x v="2"/>
    <x v="6"/>
    <n v="2"/>
    <n v="702.76"/>
    <n v="0.04"/>
    <n v="1349.2991999999999"/>
    <n v="341.42436657652621"/>
    <x v="2"/>
    <n v="5"/>
    <x v="0"/>
    <n v="0.25303829319436805"/>
    <n v="2.845921794069099E-5"/>
    <x v="0"/>
    <s v="May-2025"/>
    <n v="202505"/>
  </r>
  <r>
    <s v="74c18591-3f54-406e-b2ac-43bb9ba6d661"/>
    <x v="723"/>
    <x v="9288"/>
    <x v="1"/>
    <x v="1"/>
    <x v="6"/>
    <n v="4"/>
    <n v="812.46"/>
    <n v="0.28999999999999998"/>
    <n v="2307.3863999999999"/>
    <n v="173.01686305408089"/>
    <x v="2"/>
    <n v="5"/>
    <x v="0"/>
    <n v="7.4983913857722698E-2"/>
    <n v="8.923516234645397E-5"/>
    <x v="0"/>
    <s v="May-2025"/>
    <n v="202505"/>
  </r>
  <r>
    <s v="d6c91324-863a-4c1d-8a62-9449bdc56db7"/>
    <x v="729"/>
    <x v="9289"/>
    <x v="0"/>
    <x v="2"/>
    <x v="0"/>
    <n v="2"/>
    <n v="783.92"/>
    <n v="0.23"/>
    <n v="1207.2367999999999"/>
    <n v="298.52367953461362"/>
    <x v="2"/>
    <n v="5"/>
    <x v="0"/>
    <n v="0.24727847886563237"/>
    <n v="1.4669864271864478E-4"/>
    <x v="0"/>
    <s v="May-2025"/>
    <n v="202505"/>
  </r>
  <r>
    <s v="94c21b2e-1ca2-4df1-8188-694a6b5af844"/>
    <x v="721"/>
    <x v="4049"/>
    <x v="3"/>
    <x v="0"/>
    <x v="4"/>
    <n v="3"/>
    <n v="203.22"/>
    <n v="0.18"/>
    <n v="499.9212"/>
    <n v="78.401334688210724"/>
    <x v="2"/>
    <n v="5"/>
    <x v="0"/>
    <n v="0.15682738537235613"/>
    <n v="2.9524653085326248E-4"/>
    <x v="0"/>
    <s v="May-2025"/>
    <n v="202505"/>
  </r>
  <r>
    <s v="b2681590-0d5d-49c9-b35f-547566b2e489"/>
    <x v="722"/>
    <x v="9290"/>
    <x v="3"/>
    <x v="2"/>
    <x v="6"/>
    <n v="1"/>
    <n v="14.13"/>
    <n v="0.2"/>
    <n v="11.304"/>
    <n v="2.3698194994116029"/>
    <x v="2"/>
    <n v="5"/>
    <x v="0"/>
    <n v="0.20964432938885375"/>
    <n v="1.4154281670205236E-2"/>
    <x v="0"/>
    <s v="May-2025"/>
    <n v="202505"/>
  </r>
  <r>
    <s v="a61e5df8-e7b0-42a9-a3ab-3e57c446bdd0"/>
    <x v="728"/>
    <x v="9291"/>
    <x v="1"/>
    <x v="2"/>
    <x v="8"/>
    <n v="6"/>
    <n v="199.54"/>
    <n v="0.28999999999999998"/>
    <n v="850.04039999999998"/>
    <n v="147.7370692218789"/>
    <x v="2"/>
    <n v="5"/>
    <x v="0"/>
    <n v="0.17380005611719032"/>
    <n v="2.422237813638034E-4"/>
    <x v="0"/>
    <s v="May-2025"/>
    <n v="202505"/>
  </r>
  <r>
    <s v="f229cdba-2f2f-41af-983a-2a02adc1a795"/>
    <x v="720"/>
    <x v="9292"/>
    <x v="2"/>
    <x v="0"/>
    <x v="6"/>
    <n v="1"/>
    <n v="939.75"/>
    <n v="0.28000000000000003"/>
    <n v="676.62"/>
    <n v="134.48185925030589"/>
    <x v="2"/>
    <n v="5"/>
    <x v="0"/>
    <n v="0.19875537118368639"/>
    <n v="2.9795158286778401E-4"/>
    <x v="0"/>
    <s v="May-2025"/>
    <n v="202505"/>
  </r>
  <r>
    <s v="038f2377-4653-46a4-8857-89a4c66cb444"/>
    <x v="723"/>
    <x v="9293"/>
    <x v="3"/>
    <x v="0"/>
    <x v="3"/>
    <n v="8"/>
    <n v="452.13"/>
    <n v="7.0000000000000007E-2"/>
    <n v="3363.8472000000002"/>
    <n v="722.33111697825564"/>
    <x v="2"/>
    <n v="5"/>
    <x v="0"/>
    <n v="0.21473362909535712"/>
    <n v="1.9352840997058371E-5"/>
    <x v="0"/>
    <s v="May-2025"/>
    <n v="202505"/>
  </r>
  <r>
    <s v="254c7940-ef2d-43ed-a10b-dc867aef4405"/>
    <x v="722"/>
    <x v="9294"/>
    <x v="2"/>
    <x v="2"/>
    <x v="9"/>
    <n v="4"/>
    <n v="46.54"/>
    <n v="0.11"/>
    <n v="165.6824"/>
    <n v="42.06789732664258"/>
    <x v="2"/>
    <n v="5"/>
    <x v="0"/>
    <n v="0.25390685629036386"/>
    <n v="5.9088955737000436E-4"/>
    <x v="0"/>
    <s v="May-2025"/>
    <n v="202505"/>
  </r>
  <r>
    <s v="4fe0aa01-3491-48ba-9ee7-3e32da0617a2"/>
    <x v="727"/>
    <x v="9295"/>
    <x v="1"/>
    <x v="2"/>
    <x v="8"/>
    <n v="2"/>
    <n v="655"/>
    <n v="0.03"/>
    <n v="1270.7"/>
    <n v="256.59788697879861"/>
    <x v="2"/>
    <n v="5"/>
    <x v="0"/>
    <n v="0.20193427794034674"/>
    <n v="2.2900763358778624E-5"/>
    <x v="0"/>
    <s v="May-2025"/>
    <n v="202505"/>
  </r>
  <r>
    <s v="6887bc9c-2a7c-46b8-84a7-3a2a90fb8055"/>
    <x v="728"/>
    <x v="9296"/>
    <x v="0"/>
    <x v="1"/>
    <x v="9"/>
    <n v="8"/>
    <n v="416.09"/>
    <n v="0.04"/>
    <n v="3195.5711999999999"/>
    <n v="432.25611982629363"/>
    <x v="2"/>
    <n v="5"/>
    <x v="0"/>
    <n v="0.13526724731600212"/>
    <n v="1.2016631017327983E-5"/>
    <x v="0"/>
    <s v="May-2025"/>
    <n v="202505"/>
  </r>
  <r>
    <s v="2dc3c357-38bf-4799-8991-2d751288f0a6"/>
    <x v="720"/>
    <x v="9297"/>
    <x v="0"/>
    <x v="2"/>
    <x v="7"/>
    <n v="5"/>
    <n v="695.8"/>
    <n v="0.24"/>
    <n v="2644.04"/>
    <n v="564.94671337751572"/>
    <x v="2"/>
    <n v="5"/>
    <x v="0"/>
    <n v="0.21366799041524173"/>
    <n v="6.8985340615119285E-5"/>
    <x v="0"/>
    <s v="May-2025"/>
    <n v="202505"/>
  </r>
  <r>
    <s v="90e0d438-ad1c-4b42-ba94-6a0d692545d1"/>
    <x v="723"/>
    <x v="9298"/>
    <x v="1"/>
    <x v="1"/>
    <x v="8"/>
    <n v="8"/>
    <n v="283.52999999999997"/>
    <n v="0.28000000000000003"/>
    <n v="1633.1328000000001"/>
    <n v="217.30940168308479"/>
    <x v="2"/>
    <n v="5"/>
    <x v="0"/>
    <n v="0.13306290932561318"/>
    <n v="1.2344372729517161E-4"/>
    <x v="0"/>
    <s v="May-2025"/>
    <n v="202505"/>
  </r>
  <r>
    <s v="85be4c99-7cf5-49b6-9f80-bf7aa915083c"/>
    <x v="723"/>
    <x v="9299"/>
    <x v="2"/>
    <x v="1"/>
    <x v="9"/>
    <n v="4"/>
    <n v="907.66"/>
    <n v="0.08"/>
    <n v="3340.1887999999999"/>
    <n v="839.05491580565774"/>
    <x v="2"/>
    <n v="5"/>
    <x v="0"/>
    <n v="0.25119984708818188"/>
    <n v="2.2034682590397287E-5"/>
    <x v="0"/>
    <s v="May-2025"/>
    <n v="202505"/>
  </r>
  <r>
    <s v="29e233a2-d238-4670-aac9-46501cadceb6"/>
    <x v="725"/>
    <x v="9300"/>
    <x v="0"/>
    <x v="0"/>
    <x v="8"/>
    <n v="2"/>
    <n v="635.44000000000005"/>
    <n v="0"/>
    <n v="1270.8800000000001"/>
    <n v="310.94885344404219"/>
    <x v="2"/>
    <n v="5"/>
    <x v="0"/>
    <n v="0.24467208032547696"/>
    <n v="0"/>
    <x v="1"/>
    <s v="May-2025"/>
    <n v="202505"/>
  </r>
  <r>
    <s v="97ee3363-cfde-49e2-8123-e801b665ded5"/>
    <x v="720"/>
    <x v="9301"/>
    <x v="1"/>
    <x v="0"/>
    <x v="2"/>
    <n v="7"/>
    <n v="311.64"/>
    <n v="0.01"/>
    <n v="2159.6651999999999"/>
    <n v="536.95951115083312"/>
    <x v="2"/>
    <n v="5"/>
    <x v="0"/>
    <n v="0.24863090406366373"/>
    <n v="4.5840438601316534E-6"/>
    <x v="0"/>
    <s v="May-2025"/>
    <n v="202505"/>
  </r>
  <r>
    <s v="5ff7347f-8cd6-49f2-8fcd-e89a434db935"/>
    <x v="730"/>
    <x v="9302"/>
    <x v="1"/>
    <x v="2"/>
    <x v="6"/>
    <n v="6"/>
    <n v="558.91999999999996"/>
    <n v="0.28999999999999998"/>
    <n v="2380.9992000000002"/>
    <n v="664.08096326028897"/>
    <x v="2"/>
    <n v="5"/>
    <x v="0"/>
    <n v="0.27890852011218187"/>
    <n v="8.6476299530046047E-5"/>
    <x v="0"/>
    <s v="May-2025"/>
    <n v="202505"/>
  </r>
  <r>
    <s v="416b87d3-5757-41bd-b8bb-e037ba84de0b"/>
    <x v="723"/>
    <x v="9303"/>
    <x v="3"/>
    <x v="2"/>
    <x v="9"/>
    <n v="8"/>
    <n v="202.41"/>
    <n v="0.26"/>
    <n v="1198.2672"/>
    <n v="108.8982673342191"/>
    <x v="2"/>
    <n v="5"/>
    <x v="0"/>
    <n v="9.0879786523589315E-2"/>
    <n v="1.6056518946692359E-4"/>
    <x v="0"/>
    <s v="May-2025"/>
    <n v="202505"/>
  </r>
  <r>
    <s v="2f2660ee-11d6-4081-a7f1-5554ed8bfcae"/>
    <x v="728"/>
    <x v="9304"/>
    <x v="3"/>
    <x v="2"/>
    <x v="3"/>
    <n v="9"/>
    <n v="810.64"/>
    <n v="0.03"/>
    <n v="7076.8872000000001"/>
    <n v="935.11034479308557"/>
    <x v="2"/>
    <n v="5"/>
    <x v="0"/>
    <n v="0.13213582728760825"/>
    <n v="4.1119773676765679E-6"/>
    <x v="0"/>
    <s v="May-2025"/>
    <n v="202505"/>
  </r>
  <r>
    <s v="c4e36a05-6812-43a5-b35d-8fd97867aeb8"/>
    <x v="723"/>
    <x v="9305"/>
    <x v="0"/>
    <x v="1"/>
    <x v="3"/>
    <n v="6"/>
    <n v="954.43"/>
    <n v="0.14000000000000001"/>
    <n v="4924.8588"/>
    <n v="1040.4284541331051"/>
    <x v="2"/>
    <n v="5"/>
    <x v="0"/>
    <n v="0.21126056530455353"/>
    <n v="2.4447401415853792E-5"/>
    <x v="0"/>
    <s v="May-2025"/>
    <n v="202505"/>
  </r>
  <r>
    <s v="c045c90a-657c-4457-b5ca-8add069204de"/>
    <x v="722"/>
    <x v="9306"/>
    <x v="2"/>
    <x v="2"/>
    <x v="2"/>
    <n v="3"/>
    <n v="433.42"/>
    <n v="0.2"/>
    <n v="1040.2080000000001"/>
    <n v="229.94055379010661"/>
    <x v="2"/>
    <n v="5"/>
    <x v="0"/>
    <n v="0.22105247584147267"/>
    <n v="1.5381539076800025E-4"/>
    <x v="0"/>
    <s v="May-2025"/>
    <n v="202505"/>
  </r>
  <r>
    <s v="53345dac-a306-4386-95de-22734a153c70"/>
    <x v="722"/>
    <x v="9307"/>
    <x v="0"/>
    <x v="0"/>
    <x v="8"/>
    <n v="3"/>
    <n v="358.18"/>
    <n v="0.02"/>
    <n v="1053.0491999999999"/>
    <n v="53.145151786033878"/>
    <x v="2"/>
    <n v="5"/>
    <x v="0"/>
    <n v="5.0467871573364173E-2"/>
    <n v="1.8612615630874608E-5"/>
    <x v="0"/>
    <s v="May-2025"/>
    <n v="202505"/>
  </r>
  <r>
    <s v="f9af9a53-0bc1-41fb-bf5b-4b871ab19faf"/>
    <x v="725"/>
    <x v="9308"/>
    <x v="2"/>
    <x v="2"/>
    <x v="6"/>
    <n v="2"/>
    <n v="633.05999999999995"/>
    <n v="0.02"/>
    <n v="1240.7976000000001"/>
    <n v="194.63614310364369"/>
    <x v="2"/>
    <n v="5"/>
    <x v="0"/>
    <n v="0.15686373273420554"/>
    <n v="1.5796291030865954E-5"/>
    <x v="0"/>
    <s v="May-2025"/>
    <n v="202505"/>
  </r>
  <r>
    <s v="292ddd64-72a0-4863-9f07-76796c916bfd"/>
    <x v="720"/>
    <x v="9309"/>
    <x v="1"/>
    <x v="0"/>
    <x v="2"/>
    <n v="6"/>
    <n v="46.7"/>
    <n v="0.05"/>
    <n v="266.19000000000011"/>
    <n v="48.421177213239453"/>
    <x v="2"/>
    <n v="5"/>
    <x v="0"/>
    <n v="0.18190456896667581"/>
    <n v="1.784439685938615E-4"/>
    <x v="0"/>
    <s v="May-2025"/>
    <n v="202505"/>
  </r>
  <r>
    <s v="d229454f-da22-4906-8339-91cf5624f282"/>
    <x v="725"/>
    <x v="9310"/>
    <x v="3"/>
    <x v="2"/>
    <x v="7"/>
    <n v="1"/>
    <n v="778.58"/>
    <n v="0.25"/>
    <n v="583.93500000000006"/>
    <n v="171.8003249963914"/>
    <x v="2"/>
    <n v="5"/>
    <x v="0"/>
    <n v="0.29421138482261106"/>
    <n v="3.2109738241413856E-4"/>
    <x v="0"/>
    <s v="May-2025"/>
    <n v="202505"/>
  </r>
  <r>
    <s v="7baaa8c0-c2be-419b-a5eb-2db25d5217d7"/>
    <x v="729"/>
    <x v="9311"/>
    <x v="2"/>
    <x v="1"/>
    <x v="4"/>
    <n v="9"/>
    <n v="883.63"/>
    <n v="0.3"/>
    <n v="5566.8689999999997"/>
    <n v="709.53021077384858"/>
    <x v="2"/>
    <n v="5"/>
    <x v="0"/>
    <n v="0.12745588422753412"/>
    <n v="3.7723179762268518E-5"/>
    <x v="0"/>
    <s v="May-2025"/>
    <n v="202505"/>
  </r>
  <r>
    <s v="3789e563-9e5e-4a01-ac75-9a501e0d7c51"/>
    <x v="725"/>
    <x v="9312"/>
    <x v="3"/>
    <x v="2"/>
    <x v="6"/>
    <n v="7"/>
    <n v="568.75"/>
    <n v="0.26"/>
    <n v="2946.125"/>
    <n v="424.36489081568811"/>
    <x v="2"/>
    <n v="5"/>
    <x v="0"/>
    <n v="0.14404171269572341"/>
    <n v="6.53061224489796E-5"/>
    <x v="0"/>
    <s v="May-2025"/>
    <n v="202505"/>
  </r>
  <r>
    <s v="e596f946-ee5d-4634-8137-faede219f52d"/>
    <x v="724"/>
    <x v="9313"/>
    <x v="1"/>
    <x v="2"/>
    <x v="6"/>
    <n v="5"/>
    <n v="438.47"/>
    <n v="0.01"/>
    <n v="2170.4265"/>
    <n v="166.8511222717346"/>
    <x v="2"/>
    <n v="5"/>
    <x v="0"/>
    <n v="7.6874808832151004E-2"/>
    <n v="4.5613154833854078E-6"/>
    <x v="0"/>
    <s v="May-2025"/>
    <n v="202505"/>
  </r>
  <r>
    <s v="341c613f-5ae6-462e-85b1-3e107a4bb6ba"/>
    <x v="720"/>
    <x v="9314"/>
    <x v="0"/>
    <x v="1"/>
    <x v="8"/>
    <n v="2"/>
    <n v="414.1"/>
    <n v="0.02"/>
    <n v="811.63600000000008"/>
    <n v="97.382718877590079"/>
    <x v="2"/>
    <n v="5"/>
    <x v="0"/>
    <n v="0.11998324233719311"/>
    <n v="2.4148756339048537E-5"/>
    <x v="0"/>
    <s v="May-2025"/>
    <n v="202505"/>
  </r>
  <r>
    <s v="73962f90-4223-4bf4-8e16-6301c4b50b28"/>
    <x v="728"/>
    <x v="9315"/>
    <x v="2"/>
    <x v="2"/>
    <x v="5"/>
    <n v="7"/>
    <n v="772.25"/>
    <n v="0.08"/>
    <n v="4973.29"/>
    <n v="1231.220832791847"/>
    <x v="2"/>
    <n v="5"/>
    <x v="0"/>
    <n v="0.24756666769720789"/>
    <n v="1.4799056560144291E-5"/>
    <x v="0"/>
    <s v="May-2025"/>
    <n v="202505"/>
  </r>
  <r>
    <s v="00d1c6a9-152d-4c7a-91c7-011ede44de07"/>
    <x v="722"/>
    <x v="9316"/>
    <x v="0"/>
    <x v="2"/>
    <x v="7"/>
    <n v="6"/>
    <n v="609.02"/>
    <n v="0.26"/>
    <n v="2704.0488"/>
    <n v="449.82658913895631"/>
    <x v="2"/>
    <n v="5"/>
    <x v="0"/>
    <n v="0.16635298487917685"/>
    <n v="7.1152562039560833E-5"/>
    <x v="0"/>
    <s v="May-2025"/>
    <n v="202505"/>
  </r>
  <r>
    <s v="3a33bb96-3b96-4233-bae0-826cc08428c5"/>
    <x v="723"/>
    <x v="5485"/>
    <x v="1"/>
    <x v="1"/>
    <x v="4"/>
    <n v="6"/>
    <n v="221.64"/>
    <n v="0.24"/>
    <n v="1010.6784"/>
    <n v="222.14530095448669"/>
    <x v="2"/>
    <n v="5"/>
    <x v="0"/>
    <n v="0.21979820777260767"/>
    <n v="1.8047283883775492E-4"/>
    <x v="0"/>
    <s v="May-2025"/>
    <n v="202505"/>
  </r>
  <r>
    <s v="d72967b1-8099-4861-9ae9-71dc3a7e0d1d"/>
    <x v="722"/>
    <x v="9317"/>
    <x v="2"/>
    <x v="1"/>
    <x v="8"/>
    <n v="6"/>
    <n v="295.88"/>
    <n v="0.08"/>
    <n v="1633.2575999999999"/>
    <n v="369.02585633556203"/>
    <x v="2"/>
    <n v="5"/>
    <x v="0"/>
    <n v="0.22594467421156469"/>
    <n v="4.5063313956108336E-5"/>
    <x v="0"/>
    <s v="May-2025"/>
    <n v="202505"/>
  </r>
  <r>
    <s v="f088faff-038a-4bd0-bdcd-481059f11b6d"/>
    <x v="721"/>
    <x v="1020"/>
    <x v="0"/>
    <x v="1"/>
    <x v="9"/>
    <n v="1"/>
    <n v="135.68"/>
    <n v="0.09"/>
    <n v="123.4688"/>
    <n v="35.903538737450489"/>
    <x v="2"/>
    <n v="5"/>
    <x v="0"/>
    <n v="0.29079037568560229"/>
    <n v="6.6332547169811317E-4"/>
    <x v="0"/>
    <s v="May-2025"/>
    <n v="202505"/>
  </r>
  <r>
    <s v="aaa2a3a9-478d-4906-9a9f-ec128a4d72a5"/>
    <x v="723"/>
    <x v="9318"/>
    <x v="0"/>
    <x v="0"/>
    <x v="4"/>
    <n v="1"/>
    <n v="801.46"/>
    <n v="0.15"/>
    <n v="681.24099999999999"/>
    <n v="108.26536898106259"/>
    <x v="2"/>
    <n v="5"/>
    <x v="0"/>
    <n v="0.15892374208402402"/>
    <n v="1.871584358545654E-4"/>
    <x v="0"/>
    <s v="May-2025"/>
    <n v="202505"/>
  </r>
  <r>
    <s v="060ee8df-6735-46ee-b6c1-3242c4ae001b"/>
    <x v="728"/>
    <x v="9319"/>
    <x v="2"/>
    <x v="2"/>
    <x v="9"/>
    <n v="5"/>
    <n v="380.32"/>
    <n v="7.0000000000000007E-2"/>
    <n v="1768.4880000000001"/>
    <n v="506.53884768272309"/>
    <x v="2"/>
    <n v="5"/>
    <x v="0"/>
    <n v="0.28642481469069797"/>
    <n v="3.6811106436684902E-5"/>
    <x v="0"/>
    <s v="May-2025"/>
    <n v="202505"/>
  </r>
  <r>
    <s v="7cebcf4b-a12f-4a7a-8b3f-383a2a27249f"/>
    <x v="728"/>
    <x v="9320"/>
    <x v="3"/>
    <x v="1"/>
    <x v="5"/>
    <n v="7"/>
    <n v="931.25"/>
    <n v="0.06"/>
    <n v="6127.625"/>
    <n v="1246.680387210323"/>
    <x v="2"/>
    <n v="5"/>
    <x v="0"/>
    <n v="0.20345246114282825"/>
    <n v="9.2042186001917543E-6"/>
    <x v="0"/>
    <s v="May-2025"/>
    <n v="202505"/>
  </r>
  <r>
    <s v="4a949c62-3570-4140-910e-5ad6fa4b57d2"/>
    <x v="729"/>
    <x v="9321"/>
    <x v="0"/>
    <x v="2"/>
    <x v="2"/>
    <n v="7"/>
    <n v="634.72"/>
    <n v="0.28000000000000003"/>
    <n v="3198.9888000000001"/>
    <n v="416.0337757689021"/>
    <x v="2"/>
    <n v="5"/>
    <x v="0"/>
    <n v="0.13005165124957677"/>
    <n v="6.3019914292916564E-5"/>
    <x v="0"/>
    <s v="May-2025"/>
    <n v="202505"/>
  </r>
  <r>
    <s v="1ae9e0cd-c644-4376-805a-1fae8d77bd61"/>
    <x v="729"/>
    <x v="9322"/>
    <x v="0"/>
    <x v="0"/>
    <x v="1"/>
    <n v="5"/>
    <n v="797.9"/>
    <n v="0.28999999999999998"/>
    <n v="2832.5450000000001"/>
    <n v="221.47474836734011"/>
    <x v="2"/>
    <n v="5"/>
    <x v="0"/>
    <n v="7.8189313273872116E-2"/>
    <n v="7.2690813385135975E-5"/>
    <x v="0"/>
    <s v="May-2025"/>
    <n v="202505"/>
  </r>
  <r>
    <s v="fe823fb0-1c7a-489a-a3af-7ff8291ed0d5"/>
    <x v="729"/>
    <x v="9323"/>
    <x v="0"/>
    <x v="1"/>
    <x v="7"/>
    <n v="6"/>
    <n v="785.76"/>
    <n v="0.28000000000000003"/>
    <n v="3394.4832000000001"/>
    <n v="238.22836041427681"/>
    <x v="2"/>
    <n v="5"/>
    <x v="0"/>
    <n v="7.0181039757179181E-2"/>
    <n v="5.9390483947600634E-5"/>
    <x v="0"/>
    <s v="May-2025"/>
    <n v="202505"/>
  </r>
  <r>
    <s v="4f890f13-7af0-4113-b9f3-727147a18ed1"/>
    <x v="727"/>
    <x v="8709"/>
    <x v="1"/>
    <x v="2"/>
    <x v="6"/>
    <n v="1"/>
    <n v="159.88999999999999"/>
    <n v="0.13"/>
    <n v="139.10429999999999"/>
    <n v="37.428217633990528"/>
    <x v="2"/>
    <n v="5"/>
    <x v="0"/>
    <n v="0.26906585658380461"/>
    <n v="8.1305897804740768E-4"/>
    <x v="0"/>
    <s v="May-2025"/>
    <n v="202505"/>
  </r>
  <r>
    <s v="3b91c4f2-36f7-4b31-8433-8b02fa256b8b"/>
    <x v="728"/>
    <x v="9324"/>
    <x v="3"/>
    <x v="0"/>
    <x v="4"/>
    <n v="7"/>
    <n v="696.18"/>
    <n v="0.22"/>
    <n v="3801.1428000000001"/>
    <n v="929.6607969914154"/>
    <x v="2"/>
    <n v="5"/>
    <x v="0"/>
    <n v="0.24457402573547496"/>
    <n v="4.5144318177154518E-5"/>
    <x v="0"/>
    <s v="May-2025"/>
    <n v="202505"/>
  </r>
  <r>
    <s v="c98a90d4-0cb5-4bb7-904c-2ebde5a2d4d5"/>
    <x v="723"/>
    <x v="9325"/>
    <x v="3"/>
    <x v="0"/>
    <x v="2"/>
    <n v="5"/>
    <n v="372.82"/>
    <n v="0.13"/>
    <n v="1621.7670000000001"/>
    <n v="437.34029547255358"/>
    <x v="2"/>
    <n v="5"/>
    <x v="0"/>
    <n v="0.26966900638165259"/>
    <n v="6.9738747921248862E-5"/>
    <x v="0"/>
    <s v="May-2025"/>
    <n v="202505"/>
  </r>
  <r>
    <s v="182af586-14e9-4018-9fce-79630605f037"/>
    <x v="723"/>
    <x v="9326"/>
    <x v="0"/>
    <x v="1"/>
    <x v="0"/>
    <n v="7"/>
    <n v="835.26"/>
    <n v="0.13"/>
    <n v="5086.7334000000001"/>
    <n v="659.37863176110159"/>
    <x v="2"/>
    <n v="5"/>
    <x v="0"/>
    <n v="0.12962712607684562"/>
    <n v="2.2234308564313594E-5"/>
    <x v="0"/>
    <s v="May-2025"/>
    <n v="202505"/>
  </r>
  <r>
    <s v="11701378-dcc2-4808-b9a0-89109ff4bdcf"/>
    <x v="721"/>
    <x v="9327"/>
    <x v="0"/>
    <x v="1"/>
    <x v="6"/>
    <n v="9"/>
    <n v="77.540000000000006"/>
    <n v="0.08"/>
    <n v="642.03120000000001"/>
    <n v="61.733322275990318"/>
    <x v="2"/>
    <n v="5"/>
    <x v="0"/>
    <n v="9.6153149996433693E-2"/>
    <n v="1.1463617344453042E-4"/>
    <x v="0"/>
    <s v="May-2025"/>
    <n v="202505"/>
  </r>
  <r>
    <s v="e6591a62-1781-464f-bec4-8c7174ba2b47"/>
    <x v="721"/>
    <x v="4021"/>
    <x v="3"/>
    <x v="0"/>
    <x v="5"/>
    <n v="9"/>
    <n v="777.61"/>
    <n v="0.09"/>
    <n v="6368.6259"/>
    <n v="1371.546475531034"/>
    <x v="2"/>
    <n v="5"/>
    <x v="0"/>
    <n v="0.2153598746522439"/>
    <n v="1.2859916924936665E-5"/>
    <x v="0"/>
    <s v="May-2025"/>
    <n v="202505"/>
  </r>
  <r>
    <s v="ab2dfadf-ea3b-4fd4-bcdb-9a09cc3ed0e3"/>
    <x v="720"/>
    <x v="9328"/>
    <x v="0"/>
    <x v="1"/>
    <x v="5"/>
    <n v="1"/>
    <n v="940.8"/>
    <n v="0.19"/>
    <n v="762.048"/>
    <n v="87.663972312920393"/>
    <x v="2"/>
    <n v="5"/>
    <x v="0"/>
    <n v="0.11503733664141944"/>
    <n v="2.0195578231292519E-4"/>
    <x v="0"/>
    <s v="May-2025"/>
    <n v="202505"/>
  </r>
  <r>
    <s v="dcc81b76-13ec-4d67-b981-ba0786af53cd"/>
    <x v="728"/>
    <x v="323"/>
    <x v="1"/>
    <x v="0"/>
    <x v="4"/>
    <n v="3"/>
    <n v="652.03"/>
    <n v="0.28999999999999998"/>
    <n v="1388.8239000000001"/>
    <n v="270.66319106492358"/>
    <x v="2"/>
    <n v="5"/>
    <x v="0"/>
    <n v="0.19488661670131366"/>
    <n v="1.4825493714501887E-4"/>
    <x v="0"/>
    <s v="May-2025"/>
    <n v="202505"/>
  </r>
  <r>
    <s v="7fe0a4b5-d2e5-4c36-b9d2-55e29fb08e04"/>
    <x v="723"/>
    <x v="9329"/>
    <x v="3"/>
    <x v="2"/>
    <x v="3"/>
    <n v="5"/>
    <n v="543.25"/>
    <n v="0.18"/>
    <n v="2227.3249999999998"/>
    <n v="504.83097040311139"/>
    <x v="2"/>
    <n v="5"/>
    <x v="0"/>
    <n v="0.22665348361963855"/>
    <n v="6.6267832489645654E-5"/>
    <x v="0"/>
    <s v="May-2025"/>
    <n v="202505"/>
  </r>
  <r>
    <s v="7ab08e3a-0731-47ce-b296-3c50746caedb"/>
    <x v="728"/>
    <x v="9330"/>
    <x v="0"/>
    <x v="1"/>
    <x v="5"/>
    <n v="6"/>
    <n v="214.89"/>
    <n v="0.16"/>
    <n v="1083.0455999999999"/>
    <n v="61.87975839519391"/>
    <x v="2"/>
    <n v="5"/>
    <x v="0"/>
    <n v="5.7134952023436422E-2"/>
    <n v="1.240944979601967E-4"/>
    <x v="0"/>
    <s v="May-2025"/>
    <n v="202505"/>
  </r>
  <r>
    <s v="448ea988-569f-454e-a1b2-2ada02cc93cc"/>
    <x v="727"/>
    <x v="9331"/>
    <x v="1"/>
    <x v="0"/>
    <x v="7"/>
    <n v="7"/>
    <n v="179.38"/>
    <n v="0.09"/>
    <n v="1142.6505999999999"/>
    <n v="151.51334371858391"/>
    <x v="2"/>
    <n v="5"/>
    <x v="0"/>
    <n v="0.13259813955253155"/>
    <n v="7.1675453546342173E-5"/>
    <x v="0"/>
    <s v="May-2025"/>
    <n v="202505"/>
  </r>
  <r>
    <s v="c154b804-d12d-4350-ac8f-6b2b0bc5df05"/>
    <x v="725"/>
    <x v="9332"/>
    <x v="0"/>
    <x v="0"/>
    <x v="2"/>
    <n v="8"/>
    <n v="396.66"/>
    <n v="0.04"/>
    <n v="3046.3488000000002"/>
    <n v="195.52896519394869"/>
    <x v="2"/>
    <n v="5"/>
    <x v="0"/>
    <n v="6.4184693884675542E-2"/>
    <n v="1.2605253869812937E-5"/>
    <x v="0"/>
    <s v="May-2025"/>
    <n v="202505"/>
  </r>
  <r>
    <s v="db8e71d2-b4f8-4be2-b7ea-f35da38045a2"/>
    <x v="726"/>
    <x v="9333"/>
    <x v="2"/>
    <x v="2"/>
    <x v="2"/>
    <n v="1"/>
    <n v="683.91"/>
    <n v="0.16"/>
    <n v="574.48439999999994"/>
    <n v="153.28627432823399"/>
    <x v="2"/>
    <n v="5"/>
    <x v="0"/>
    <n v="0.26682408491550685"/>
    <n v="2.3394891140647163E-4"/>
    <x v="0"/>
    <s v="May-2025"/>
    <n v="202505"/>
  </r>
  <r>
    <s v="e4834bc3-f31f-40fc-8df8-ba6eaf160172"/>
    <x v="727"/>
    <x v="9334"/>
    <x v="0"/>
    <x v="1"/>
    <x v="9"/>
    <n v="6"/>
    <n v="626.49"/>
    <n v="0.03"/>
    <n v="3646.1718000000001"/>
    <n v="340.44964291529658"/>
    <x v="2"/>
    <n v="5"/>
    <x v="0"/>
    <n v="9.3371805167078686E-2"/>
    <n v="7.9809733595109251E-6"/>
    <x v="0"/>
    <s v="May-2025"/>
    <n v="202505"/>
  </r>
  <r>
    <s v="4bccf2ba-28db-4c9d-a25c-9a2bd0061984"/>
    <x v="730"/>
    <x v="9335"/>
    <x v="2"/>
    <x v="2"/>
    <x v="5"/>
    <n v="1"/>
    <n v="693.92"/>
    <n v="0.05"/>
    <n v="659.22399999999993"/>
    <n v="101.90843245935341"/>
    <x v="2"/>
    <n v="5"/>
    <x v="0"/>
    <n v="0.15458847441742626"/>
    <n v="7.2054415494581515E-5"/>
    <x v="0"/>
    <s v="May-2025"/>
    <n v="202505"/>
  </r>
  <r>
    <s v="f19cef98-0c0c-4da6-ad52-2371817bd947"/>
    <x v="728"/>
    <x v="9336"/>
    <x v="3"/>
    <x v="2"/>
    <x v="9"/>
    <n v="3"/>
    <n v="884.5"/>
    <n v="0.13"/>
    <n v="2308.5450000000001"/>
    <n v="182.76558362101491"/>
    <x v="2"/>
    <n v="5"/>
    <x v="0"/>
    <n v="7.9169166562061771E-2"/>
    <n v="4.8991897493876017E-5"/>
    <x v="0"/>
    <s v="May-2025"/>
    <n v="202505"/>
  </r>
  <r>
    <s v="3bd56b46-79c6-4772-9e48-7df47bdd3d04"/>
    <x v="722"/>
    <x v="9337"/>
    <x v="1"/>
    <x v="0"/>
    <x v="8"/>
    <n v="5"/>
    <n v="14.53"/>
    <n v="0.21"/>
    <n v="57.393500000000003"/>
    <n v="5.7906468247353411"/>
    <x v="2"/>
    <n v="5"/>
    <x v="0"/>
    <n v="0.1008937741161515"/>
    <n v="2.8905712319339302E-3"/>
    <x v="0"/>
    <s v="May-2025"/>
    <n v="202505"/>
  </r>
  <r>
    <s v="784c4790-0773-4b69-a543-1cd9683c8556"/>
    <x v="725"/>
    <x v="9338"/>
    <x v="2"/>
    <x v="1"/>
    <x v="1"/>
    <n v="1"/>
    <n v="983.66"/>
    <n v="0.3"/>
    <n v="688.5619999999999"/>
    <n v="71.736144691655198"/>
    <x v="2"/>
    <n v="5"/>
    <x v="0"/>
    <n v="0.10418254956221111"/>
    <n v="3.0498342923367832E-4"/>
    <x v="0"/>
    <s v="May-2025"/>
    <n v="202505"/>
  </r>
  <r>
    <s v="ffdd9f18-5bc6-47ab-bcb1-fae73f235cc5"/>
    <x v="729"/>
    <x v="9339"/>
    <x v="3"/>
    <x v="2"/>
    <x v="4"/>
    <n v="1"/>
    <n v="934.08"/>
    <n v="0.06"/>
    <n v="878.03520000000003"/>
    <n v="250.13434462883751"/>
    <x v="2"/>
    <n v="5"/>
    <x v="0"/>
    <n v="0.2848796319655949"/>
    <n v="6.4234326824254883E-5"/>
    <x v="0"/>
    <s v="May-2025"/>
    <n v="202505"/>
  </r>
  <r>
    <s v="61036ffd-98fb-4b51-9665-85418f699684"/>
    <x v="723"/>
    <x v="9340"/>
    <x v="3"/>
    <x v="1"/>
    <x v="7"/>
    <n v="2"/>
    <n v="614.47"/>
    <n v="0.3"/>
    <n v="860.25800000000004"/>
    <n v="172.4231126189168"/>
    <x v="2"/>
    <n v="5"/>
    <x v="0"/>
    <n v="0.20043186185878747"/>
    <n v="2.4411281266782753E-4"/>
    <x v="0"/>
    <s v="May-2025"/>
    <n v="202505"/>
  </r>
  <r>
    <s v="4e78b424-a584-4a2f-baca-3f905e2c0ce7"/>
    <x v="720"/>
    <x v="9341"/>
    <x v="1"/>
    <x v="0"/>
    <x v="7"/>
    <n v="4"/>
    <n v="988.29"/>
    <n v="0.19"/>
    <n v="3202.0596"/>
    <n v="706.73203602109254"/>
    <x v="2"/>
    <n v="5"/>
    <x v="0"/>
    <n v="0.22071170568501988"/>
    <n v="4.8062815570328552E-5"/>
    <x v="0"/>
    <s v="May-2025"/>
    <n v="202505"/>
  </r>
  <r>
    <s v="8e97e574-ff33-46e1-a6fb-d5c8916c3f76"/>
    <x v="720"/>
    <x v="9342"/>
    <x v="0"/>
    <x v="1"/>
    <x v="2"/>
    <n v="4"/>
    <n v="627.14"/>
    <n v="0.03"/>
    <n v="2433.3031999999998"/>
    <n v="176.31418816924219"/>
    <x v="2"/>
    <n v="5"/>
    <x v="0"/>
    <n v="7.2458782846807665E-2"/>
    <n v="1.1959052205249226E-5"/>
    <x v="0"/>
    <s v="May-2025"/>
    <n v="202505"/>
  </r>
  <r>
    <s v="4c6dd829-c6d3-42e8-8e2b-2d25253ffdd1"/>
    <x v="724"/>
    <x v="9343"/>
    <x v="1"/>
    <x v="0"/>
    <x v="6"/>
    <n v="3"/>
    <n v="748.5"/>
    <n v="0.01"/>
    <n v="2223.0450000000001"/>
    <n v="252.95730485680221"/>
    <x v="2"/>
    <n v="5"/>
    <x v="0"/>
    <n v="0.11378865693533069"/>
    <n v="4.4533511467379207E-6"/>
    <x v="0"/>
    <s v="May-2025"/>
    <n v="202505"/>
  </r>
  <r>
    <s v="d29a2397-42c7-4de9-928d-f7b97ed1b01e"/>
    <x v="722"/>
    <x v="9344"/>
    <x v="2"/>
    <x v="2"/>
    <x v="2"/>
    <n v="6"/>
    <n v="440.16"/>
    <n v="0.09"/>
    <n v="2403.2736"/>
    <n v="297.77884062198848"/>
    <x v="2"/>
    <n v="5"/>
    <x v="0"/>
    <n v="0.12390550981044708"/>
    <n v="3.4078516902944385E-5"/>
    <x v="0"/>
    <s v="May-2025"/>
    <n v="202505"/>
  </r>
  <r>
    <s v="2012e8c2-2b7b-4eed-8dc2-c89997d02490"/>
    <x v="723"/>
    <x v="7189"/>
    <x v="3"/>
    <x v="1"/>
    <x v="5"/>
    <n v="4"/>
    <n v="496.89"/>
    <n v="0.22"/>
    <n v="1550.2968000000001"/>
    <n v="449.46003832581113"/>
    <x v="2"/>
    <n v="5"/>
    <x v="0"/>
    <n v="0.28991870351910104"/>
    <n v="1.1068848236028096E-4"/>
    <x v="0"/>
    <s v="May-2025"/>
    <n v="202505"/>
  </r>
  <r>
    <s v="7b222370-e945-4c18-98a2-7c0a7ec65da3"/>
    <x v="727"/>
    <x v="9345"/>
    <x v="0"/>
    <x v="0"/>
    <x v="2"/>
    <n v="6"/>
    <n v="343.9"/>
    <n v="0.25"/>
    <n v="1547.55"/>
    <n v="252.72085115861501"/>
    <x v="2"/>
    <n v="5"/>
    <x v="0"/>
    <n v="0.16330383584285807"/>
    <n v="1.2115925172046139E-4"/>
    <x v="0"/>
    <s v="May-2025"/>
    <n v="202505"/>
  </r>
  <r>
    <s v="19c17038-0c57-4983-9dba-0878d1b3f20a"/>
    <x v="723"/>
    <x v="9346"/>
    <x v="2"/>
    <x v="0"/>
    <x v="6"/>
    <n v="2"/>
    <n v="708.94"/>
    <n v="0.17"/>
    <n v="1176.8404"/>
    <n v="212.02454442263829"/>
    <x v="2"/>
    <n v="5"/>
    <x v="0"/>
    <n v="0.1801642299352047"/>
    <n v="1.1989731147910966E-4"/>
    <x v="0"/>
    <s v="May-2025"/>
    <n v="202505"/>
  </r>
  <r>
    <s v="d74597c3-02aa-4c5d-adbc-14712f6ed473"/>
    <x v="728"/>
    <x v="9347"/>
    <x v="3"/>
    <x v="1"/>
    <x v="4"/>
    <n v="4"/>
    <n v="679.35"/>
    <n v="0.18"/>
    <n v="2228.268"/>
    <n v="641.13923680129938"/>
    <x v="2"/>
    <n v="5"/>
    <x v="0"/>
    <n v="0.28772985870698647"/>
    <n v="6.6239788032678297E-5"/>
    <x v="0"/>
    <s v="May-2025"/>
    <n v="202505"/>
  </r>
  <r>
    <s v="5d306175-d41c-4d27-a775-87a3d17c9260"/>
    <x v="729"/>
    <x v="9348"/>
    <x v="3"/>
    <x v="1"/>
    <x v="2"/>
    <n v="4"/>
    <n v="825.48"/>
    <n v="0.12"/>
    <n v="2905.6896000000002"/>
    <n v="816.18913871446887"/>
    <x v="2"/>
    <n v="5"/>
    <x v="0"/>
    <n v="0.28089343703968545"/>
    <n v="3.6342491641226921E-5"/>
    <x v="0"/>
    <s v="May-2025"/>
    <n v="202505"/>
  </r>
  <r>
    <s v="56fc65f9-d992-4379-8772-ffd8a5ae0103"/>
    <x v="725"/>
    <x v="9349"/>
    <x v="0"/>
    <x v="0"/>
    <x v="6"/>
    <n v="5"/>
    <n v="383.89"/>
    <n v="0.01"/>
    <n v="1900.2555"/>
    <n v="250.22821918878279"/>
    <x v="2"/>
    <n v="5"/>
    <x v="0"/>
    <n v="0.13168135505398237"/>
    <n v="5.2098257313292874E-6"/>
    <x v="0"/>
    <s v="May-2025"/>
    <n v="202505"/>
  </r>
  <r>
    <s v="a209b7be-4000-4e59-bc7e-0ac6b2a1f5e8"/>
    <x v="730"/>
    <x v="9350"/>
    <x v="2"/>
    <x v="2"/>
    <x v="2"/>
    <n v="3"/>
    <n v="915.69"/>
    <n v="0.13"/>
    <n v="2389.9508999999998"/>
    <n v="327.88405873433021"/>
    <x v="2"/>
    <n v="5"/>
    <x v="0"/>
    <n v="0.13719280121375307"/>
    <n v="4.7323147935800688E-5"/>
    <x v="0"/>
    <s v="May-2025"/>
    <n v="202505"/>
  </r>
  <r>
    <s v="695fb274-c191-4593-8c9b-372d21debd22"/>
    <x v="730"/>
    <x v="9351"/>
    <x v="2"/>
    <x v="1"/>
    <x v="6"/>
    <n v="3"/>
    <n v="459.43"/>
    <n v="0.28000000000000003"/>
    <n v="992.36879999999996"/>
    <n v="296.32124751815462"/>
    <x v="2"/>
    <n v="5"/>
    <x v="0"/>
    <n v="0.29859992325247897"/>
    <n v="2.0315028041994066E-4"/>
    <x v="0"/>
    <s v="May-2025"/>
    <n v="202505"/>
  </r>
  <r>
    <s v="49888776-cb9c-4c2b-88a5-9d105d4356a2"/>
    <x v="721"/>
    <x v="9352"/>
    <x v="3"/>
    <x v="2"/>
    <x v="7"/>
    <n v="2"/>
    <n v="21.69"/>
    <n v="0.28999999999999998"/>
    <n v="30.799800000000001"/>
    <n v="2.7537682823553911"/>
    <x v="2"/>
    <n v="5"/>
    <x v="0"/>
    <n v="8.9408641691030161E-2"/>
    <n v="6.685108344859381E-3"/>
    <x v="0"/>
    <s v="May-2025"/>
    <n v="202505"/>
  </r>
  <r>
    <s v="113a7877-ea8b-43de-b7e1-83fa52e26de9"/>
    <x v="721"/>
    <x v="7771"/>
    <x v="2"/>
    <x v="1"/>
    <x v="6"/>
    <n v="8"/>
    <n v="893.82"/>
    <n v="0.17"/>
    <n v="5934.9647999999997"/>
    <n v="800.40047729197317"/>
    <x v="2"/>
    <n v="5"/>
    <x v="0"/>
    <n v="0.13486187437741387"/>
    <n v="2.377436172831219E-5"/>
    <x v="0"/>
    <s v="May-2025"/>
    <n v="202505"/>
  </r>
  <r>
    <s v="6c54d7e0-88fc-438f-b633-fdd0b28b1855"/>
    <x v="720"/>
    <x v="9353"/>
    <x v="0"/>
    <x v="0"/>
    <x v="5"/>
    <n v="9"/>
    <n v="488.68"/>
    <n v="0.01"/>
    <n v="4354.1387999999997"/>
    <n v="455.6048287625826"/>
    <x v="2"/>
    <n v="5"/>
    <x v="0"/>
    <n v="0.10463718537465609"/>
    <n v="2.2736987621983941E-6"/>
    <x v="0"/>
    <s v="May-2025"/>
    <n v="202505"/>
  </r>
  <r>
    <s v="24f6b2a3-dcd5-4e63-9c09-b94cd949bb49"/>
    <x v="721"/>
    <x v="9354"/>
    <x v="1"/>
    <x v="2"/>
    <x v="4"/>
    <n v="4"/>
    <n v="71.22"/>
    <n v="0.03"/>
    <n v="276.33359999999999"/>
    <n v="28.62042827747613"/>
    <x v="2"/>
    <n v="5"/>
    <x v="0"/>
    <n v="0.10357201685743656"/>
    <n v="1.0530749789385004E-4"/>
    <x v="0"/>
    <s v="May-2025"/>
    <n v="202505"/>
  </r>
  <r>
    <s v="35397a55-9844-4036-aece-522bc662e1fc"/>
    <x v="721"/>
    <x v="4403"/>
    <x v="1"/>
    <x v="1"/>
    <x v="1"/>
    <n v="8"/>
    <n v="324.31"/>
    <n v="0.09"/>
    <n v="2360.9767999999999"/>
    <n v="555.2015338920188"/>
    <x v="2"/>
    <n v="5"/>
    <x v="0"/>
    <n v="0.23515755592855417"/>
    <n v="3.46890320989177E-5"/>
    <x v="0"/>
    <s v="May-2025"/>
    <n v="202505"/>
  </r>
  <r>
    <s v="b0c45108-0dca-4fdf-b197-4f76a3757b3f"/>
    <x v="725"/>
    <x v="4891"/>
    <x v="3"/>
    <x v="2"/>
    <x v="4"/>
    <n v="8"/>
    <n v="776.54"/>
    <n v="0.11"/>
    <n v="5528.9647999999997"/>
    <n v="769.89748295419679"/>
    <x v="2"/>
    <n v="5"/>
    <x v="0"/>
    <n v="0.13924803481371356"/>
    <n v="1.7706750457156104E-5"/>
    <x v="0"/>
    <s v="May-2025"/>
    <n v="202505"/>
  </r>
  <r>
    <s v="634f2caf-141c-45d4-b971-b9f95c55f4fa"/>
    <x v="720"/>
    <x v="9355"/>
    <x v="3"/>
    <x v="0"/>
    <x v="8"/>
    <n v="4"/>
    <n v="311.05"/>
    <n v="0.28000000000000003"/>
    <n v="895.82399999999996"/>
    <n v="94.460784158739429"/>
    <x v="2"/>
    <n v="5"/>
    <x v="0"/>
    <n v="0.10544569486722775"/>
    <n v="2.2504420511171839E-4"/>
    <x v="0"/>
    <s v="May-2025"/>
    <n v="202505"/>
  </r>
  <r>
    <s v="809bb8f1-7a75-4508-96a0-dd6f215a9b36"/>
    <x v="721"/>
    <x v="9356"/>
    <x v="3"/>
    <x v="1"/>
    <x v="7"/>
    <n v="2"/>
    <n v="786.11"/>
    <n v="0.12"/>
    <n v="1383.5536"/>
    <n v="251.71981819444321"/>
    <x v="2"/>
    <n v="5"/>
    <x v="0"/>
    <n v="0.18193716397719845"/>
    <n v="7.6325196219358604E-5"/>
    <x v="0"/>
    <s v="May-2025"/>
    <n v="202505"/>
  </r>
  <r>
    <s v="49a86f68-e412-472c-83aa-36aadc990742"/>
    <x v="721"/>
    <x v="9357"/>
    <x v="3"/>
    <x v="2"/>
    <x v="5"/>
    <n v="9"/>
    <n v="622.91"/>
    <n v="0.16"/>
    <n v="4709.1995999999999"/>
    <n v="1025.6173632300311"/>
    <x v="2"/>
    <n v="5"/>
    <x v="0"/>
    <n v="0.21779016613142307"/>
    <n v="2.853988180921446E-5"/>
    <x v="0"/>
    <s v="May-2025"/>
    <n v="202505"/>
  </r>
  <r>
    <s v="2f673dec-a52c-4b92-9bb6-235d164a03bd"/>
    <x v="729"/>
    <x v="9358"/>
    <x v="2"/>
    <x v="1"/>
    <x v="3"/>
    <n v="8"/>
    <n v="438.84"/>
    <n v="0.23"/>
    <n v="2703.2543999999998"/>
    <n v="711.57717432726872"/>
    <x v="2"/>
    <n v="5"/>
    <x v="0"/>
    <n v="0.26322982192399974"/>
    <n v="6.5513626834381555E-5"/>
    <x v="0"/>
    <s v="May-2025"/>
    <n v="202505"/>
  </r>
  <r>
    <s v="eccdf88f-1f06-43eb-b2c4-fd5e0d8a08f4"/>
    <x v="722"/>
    <x v="9359"/>
    <x v="2"/>
    <x v="0"/>
    <x v="1"/>
    <n v="4"/>
    <n v="467.63"/>
    <n v="0.23"/>
    <n v="1440.3004000000001"/>
    <n v="207.8657072190172"/>
    <x v="2"/>
    <n v="5"/>
    <x v="0"/>
    <n v="0.1443210785882009"/>
    <n v="1.2296046019288754E-4"/>
    <x v="0"/>
    <s v="May-2025"/>
    <n v="202505"/>
  </r>
  <r>
    <s v="47a1bf00-a3ed-4ecc-bbeb-316a425d9237"/>
    <x v="730"/>
    <x v="9360"/>
    <x v="0"/>
    <x v="2"/>
    <x v="9"/>
    <n v="1"/>
    <n v="501.94"/>
    <n v="0.13"/>
    <n v="436.68779999999998"/>
    <n v="81.233219553913116"/>
    <x v="2"/>
    <n v="5"/>
    <x v="0"/>
    <n v="0.18602127092607837"/>
    <n v="2.5899509901581864E-4"/>
    <x v="0"/>
    <s v="May-2025"/>
    <n v="202505"/>
  </r>
  <r>
    <s v="d70b1503-0023-46e3-b730-020b4f8711fd"/>
    <x v="721"/>
    <x v="9361"/>
    <x v="1"/>
    <x v="2"/>
    <x v="0"/>
    <n v="1"/>
    <n v="311.72000000000003"/>
    <n v="0.05"/>
    <n v="296.13400000000001"/>
    <n v="42.504264538675052"/>
    <x v="2"/>
    <n v="5"/>
    <x v="0"/>
    <n v="0.14353051165578776"/>
    <n v="1.6040035929680481E-4"/>
    <x v="0"/>
    <s v="May-2025"/>
    <n v="202505"/>
  </r>
  <r>
    <s v="90055099-abdf-4b9e-bc1f-e0e8ecf766aa"/>
    <x v="727"/>
    <x v="9362"/>
    <x v="1"/>
    <x v="0"/>
    <x v="2"/>
    <n v="3"/>
    <n v="340.06"/>
    <n v="0.22"/>
    <n v="795.74040000000002"/>
    <n v="102.1468347538765"/>
    <x v="2"/>
    <n v="5"/>
    <x v="0"/>
    <n v="0.12836703371335237"/>
    <n v="2.1564821894175536E-4"/>
    <x v="0"/>
    <s v="May-2025"/>
    <n v="202505"/>
  </r>
  <r>
    <s v="40ecf4f4-0915-48dc-ba83-9338219fc1d1"/>
    <x v="730"/>
    <x v="3743"/>
    <x v="0"/>
    <x v="0"/>
    <x v="4"/>
    <n v="2"/>
    <n v="393.84"/>
    <n v="0.23"/>
    <n v="606.5136"/>
    <n v="42.882044767572729"/>
    <x v="2"/>
    <n v="5"/>
    <x v="0"/>
    <n v="7.0702527968989862E-2"/>
    <n v="2.91996749949218E-4"/>
    <x v="0"/>
    <s v="May-2025"/>
    <n v="202505"/>
  </r>
  <r>
    <s v="961c3a09-9055-437f-952b-9743527a8ad9"/>
    <x v="730"/>
    <x v="9363"/>
    <x v="1"/>
    <x v="1"/>
    <x v="6"/>
    <n v="7"/>
    <n v="368.55"/>
    <n v="0.19"/>
    <n v="2089.6785"/>
    <n v="166.45089085121069"/>
    <x v="2"/>
    <n v="5"/>
    <x v="0"/>
    <n v="7.9653827539121771E-2"/>
    <n v="7.364769269531175E-5"/>
    <x v="0"/>
    <s v="May-2025"/>
    <n v="202505"/>
  </r>
  <r>
    <s v="e8085ca3-62d3-465e-8800-198f9fb3b8b3"/>
    <x v="722"/>
    <x v="3318"/>
    <x v="0"/>
    <x v="0"/>
    <x v="8"/>
    <n v="9"/>
    <n v="846.11"/>
    <n v="0.28999999999999998"/>
    <n v="5406.6428999999998"/>
    <n v="278.90918696674868"/>
    <x v="2"/>
    <n v="5"/>
    <x v="0"/>
    <n v="5.1586389581370115E-2"/>
    <n v="3.8082781461301985E-5"/>
    <x v="0"/>
    <s v="May-2025"/>
    <n v="202505"/>
  </r>
  <r>
    <s v="bbada717-2b90-4d87-be1b-252cc7cf04d5"/>
    <x v="725"/>
    <x v="9364"/>
    <x v="2"/>
    <x v="2"/>
    <x v="1"/>
    <n v="2"/>
    <n v="509.53"/>
    <n v="0.06"/>
    <n v="957.91639999999984"/>
    <n v="181.48983986925381"/>
    <x v="2"/>
    <n v="5"/>
    <x v="0"/>
    <n v="0.18946313046655622"/>
    <n v="5.8877789335269759E-5"/>
    <x v="0"/>
    <s v="May-2025"/>
    <n v="202505"/>
  </r>
  <r>
    <s v="aef3f2b0-cb2b-4da9-a26a-9445273be818"/>
    <x v="727"/>
    <x v="9365"/>
    <x v="1"/>
    <x v="1"/>
    <x v="7"/>
    <n v="2"/>
    <n v="551.91"/>
    <n v="0.19"/>
    <n v="894.0942"/>
    <n v="222.6842237772903"/>
    <x v="2"/>
    <n v="5"/>
    <x v="0"/>
    <n v="0.24906125526515024"/>
    <n v="1.7212951387001504E-4"/>
    <x v="0"/>
    <s v="May-2025"/>
    <n v="202505"/>
  </r>
  <r>
    <s v="83716963-7c2a-426a-835f-456e2d267bd7"/>
    <x v="727"/>
    <x v="9366"/>
    <x v="3"/>
    <x v="2"/>
    <x v="0"/>
    <n v="2"/>
    <n v="941.75"/>
    <n v="7.0000000000000007E-2"/>
    <n v="1751.655"/>
    <n v="231.60129598851421"/>
    <x v="2"/>
    <n v="5"/>
    <x v="0"/>
    <n v="0.13221855672978652"/>
    <n v="3.7164852667905499E-5"/>
    <x v="0"/>
    <s v="May-2025"/>
    <n v="202505"/>
  </r>
  <r>
    <s v="ecc92fcf-c655-4040-90bf-b90bd6f45dd1"/>
    <x v="729"/>
    <x v="9367"/>
    <x v="0"/>
    <x v="0"/>
    <x v="1"/>
    <n v="8"/>
    <n v="352.55"/>
    <n v="0.08"/>
    <n v="2594.768"/>
    <n v="557.33709189871047"/>
    <x v="2"/>
    <n v="5"/>
    <x v="0"/>
    <n v="0.21479264886059582"/>
    <n v="2.8364770954474541E-5"/>
    <x v="0"/>
    <s v="May-2025"/>
    <n v="202505"/>
  </r>
  <r>
    <s v="f2418e1c-c735-4caa-bd25-967ddf6fed7a"/>
    <x v="725"/>
    <x v="9368"/>
    <x v="2"/>
    <x v="1"/>
    <x v="6"/>
    <n v="4"/>
    <n v="866.95"/>
    <n v="0.24"/>
    <n v="2635.5279999999998"/>
    <n v="453.1847823049535"/>
    <x v="2"/>
    <n v="5"/>
    <x v="0"/>
    <n v="0.17195217895805073"/>
    <n v="6.9208143491550827E-5"/>
    <x v="0"/>
    <s v="May-2025"/>
    <n v="202505"/>
  </r>
  <r>
    <s v="eee18771-fb53-486a-b46a-cc9eef974f0c"/>
    <x v="730"/>
    <x v="9369"/>
    <x v="0"/>
    <x v="0"/>
    <x v="9"/>
    <n v="4"/>
    <n v="923.84"/>
    <n v="0.24"/>
    <n v="2808.4735999999998"/>
    <n v="233.96069238686849"/>
    <x v="2"/>
    <n v="5"/>
    <x v="0"/>
    <n v="8.3305284545622402E-2"/>
    <n v="6.4946311049532388E-5"/>
    <x v="0"/>
    <s v="May-2025"/>
    <n v="202505"/>
  </r>
  <r>
    <s v="6fc5de87-fabd-4cb4-a471-9bf954bf23fc"/>
    <x v="720"/>
    <x v="8991"/>
    <x v="1"/>
    <x v="2"/>
    <x v="8"/>
    <n v="7"/>
    <n v="690.71"/>
    <n v="0.02"/>
    <n v="4738.2705999999998"/>
    <n v="1243.36725806146"/>
    <x v="2"/>
    <n v="5"/>
    <x v="0"/>
    <n v="0.26240950824156395"/>
    <n v="4.1365303197331109E-6"/>
    <x v="0"/>
    <s v="May-2025"/>
    <n v="202505"/>
  </r>
  <r>
    <s v="73edcdb2-5433-4ca8-98f7-1e93f289e072"/>
    <x v="728"/>
    <x v="9370"/>
    <x v="0"/>
    <x v="2"/>
    <x v="7"/>
    <n v="7"/>
    <n v="531.29"/>
    <n v="0.28999999999999998"/>
    <n v="2640.5113000000001"/>
    <n v="693.98913611690568"/>
    <x v="2"/>
    <n v="5"/>
    <x v="0"/>
    <n v="0.2628237705768976"/>
    <n v="7.7977322043651162E-5"/>
    <x v="0"/>
    <s v="May-2025"/>
    <n v="202505"/>
  </r>
  <r>
    <s v="f2b5189f-dfc6-4e4a-a4d0-d67e7f53c8b2"/>
    <x v="730"/>
    <x v="9371"/>
    <x v="1"/>
    <x v="0"/>
    <x v="8"/>
    <n v="6"/>
    <n v="85.66"/>
    <n v="0"/>
    <n v="513.96"/>
    <n v="114.1841864981905"/>
    <x v="2"/>
    <n v="5"/>
    <x v="0"/>
    <n v="0.22216551190402073"/>
    <n v="0"/>
    <x v="1"/>
    <s v="May-2025"/>
    <n v="202505"/>
  </r>
  <r>
    <s v="4e7d599a-5836-49fa-bd12-fe6a2d9263e9"/>
    <x v="730"/>
    <x v="9372"/>
    <x v="1"/>
    <x v="2"/>
    <x v="4"/>
    <n v="8"/>
    <n v="538.67999999999995"/>
    <n v="0.15"/>
    <n v="3663.023999999999"/>
    <n v="661.81059027583979"/>
    <x v="2"/>
    <n v="5"/>
    <x v="0"/>
    <n v="0.18067328804720909"/>
    <n v="3.4807306749832926E-5"/>
    <x v="0"/>
    <s v="May-2025"/>
    <n v="202505"/>
  </r>
  <r>
    <s v="601c4947-e9fd-4c28-be38-e7abb4f64ca8"/>
    <x v="726"/>
    <x v="4423"/>
    <x v="1"/>
    <x v="1"/>
    <x v="9"/>
    <n v="8"/>
    <n v="932.88"/>
    <n v="0.17"/>
    <n v="6194.3231999999998"/>
    <n v="1669.9011360464269"/>
    <x v="2"/>
    <n v="5"/>
    <x v="0"/>
    <n v="0.26958572908278777"/>
    <n v="2.277892119029243E-5"/>
    <x v="0"/>
    <s v="May-2025"/>
    <n v="202505"/>
  </r>
  <r>
    <s v="3a2ecd24-6230-4709-a4e6-c19c36e2e594"/>
    <x v="729"/>
    <x v="9373"/>
    <x v="1"/>
    <x v="1"/>
    <x v="2"/>
    <n v="8"/>
    <n v="376.21"/>
    <n v="0.19"/>
    <n v="2437.8407999999999"/>
    <n v="474.12891723564309"/>
    <x v="2"/>
    <n v="5"/>
    <x v="0"/>
    <n v="0.19448723527625064"/>
    <n v="6.3129635044257196E-5"/>
    <x v="0"/>
    <s v="May-2025"/>
    <n v="202505"/>
  </r>
  <r>
    <s v="cb5d44e1-9fb4-4b61-84a2-beb6a3b083a8"/>
    <x v="721"/>
    <x v="9374"/>
    <x v="3"/>
    <x v="0"/>
    <x v="4"/>
    <n v="6"/>
    <n v="341.09"/>
    <n v="0.16"/>
    <n v="1719.0935999999999"/>
    <n v="243.9983868885995"/>
    <x v="2"/>
    <n v="5"/>
    <x v="0"/>
    <n v="0.14193432334842007"/>
    <n v="7.8180734312547034E-5"/>
    <x v="0"/>
    <s v="May-2025"/>
    <n v="202505"/>
  </r>
  <r>
    <s v="458688c3-3c70-4221-819c-b858218d8aef"/>
    <x v="722"/>
    <x v="9375"/>
    <x v="3"/>
    <x v="2"/>
    <x v="2"/>
    <n v="8"/>
    <n v="257.25"/>
    <n v="0.17"/>
    <n v="1708.14"/>
    <n v="348.55294957420813"/>
    <x v="2"/>
    <n v="5"/>
    <x v="0"/>
    <n v="0.204054087823134"/>
    <n v="8.2604470359572401E-5"/>
    <x v="0"/>
    <s v="May-2025"/>
    <n v="202505"/>
  </r>
  <r>
    <s v="c853fb3d-9022-4bf9-845e-a9830749edb3"/>
    <x v="730"/>
    <x v="6356"/>
    <x v="1"/>
    <x v="0"/>
    <x v="6"/>
    <n v="5"/>
    <n v="72.67"/>
    <n v="0.01"/>
    <n v="359.7165"/>
    <n v="61.680944759456537"/>
    <x v="2"/>
    <n v="5"/>
    <x v="0"/>
    <n v="0.17147099107062516"/>
    <n v="2.7521673317737716E-5"/>
    <x v="0"/>
    <s v="May-2025"/>
    <n v="20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21"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rowHeaderCaption="Customer Name">
  <location ref="C37:D47"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axis="axisRow" showAll="0" measureFilter="1" sortType="descending">
      <items count="9377">
        <item x="1337"/>
        <item x="6254"/>
        <item x="3269"/>
        <item x="8537"/>
        <item x="7583"/>
        <item x="89"/>
        <item x="7371"/>
        <item x="7451"/>
        <item x="1431"/>
        <item x="4736"/>
        <item x="6113"/>
        <item x="501"/>
        <item x="5221"/>
        <item x="5836"/>
        <item x="5669"/>
        <item x="3785"/>
        <item x="9057"/>
        <item x="5849"/>
        <item x="5832"/>
        <item x="5218"/>
        <item x="8838"/>
        <item x="331"/>
        <item x="389"/>
        <item x="5872"/>
        <item x="3310"/>
        <item x="7585"/>
        <item x="8825"/>
        <item x="6465"/>
        <item x="1397"/>
        <item x="6703"/>
        <item x="503"/>
        <item x="5924"/>
        <item x="6129"/>
        <item x="1938"/>
        <item x="4395"/>
        <item x="2579"/>
        <item x="3475"/>
        <item x="579"/>
        <item x="2511"/>
        <item x="6568"/>
        <item x="769"/>
        <item x="9031"/>
        <item x="7765"/>
        <item x="4513"/>
        <item x="6990"/>
        <item x="4607"/>
        <item x="2651"/>
        <item x="1650"/>
        <item x="4348"/>
        <item x="1350"/>
        <item x="6371"/>
        <item x="220"/>
        <item x="1739"/>
        <item x="2914"/>
        <item x="4106"/>
        <item x="4987"/>
        <item x="1550"/>
        <item x="924"/>
        <item x="1613"/>
        <item x="1246"/>
        <item x="2392"/>
        <item x="3523"/>
        <item x="3619"/>
        <item x="7056"/>
        <item x="2754"/>
        <item x="3339"/>
        <item x="1108"/>
        <item x="5579"/>
        <item x="8584"/>
        <item x="3776"/>
        <item x="4000"/>
        <item x="10"/>
        <item x="7986"/>
        <item x="3918"/>
        <item x="4809"/>
        <item x="1624"/>
        <item x="443"/>
        <item x="1263"/>
        <item x="4570"/>
        <item x="8420"/>
        <item x="8448"/>
        <item x="5127"/>
        <item x="5103"/>
        <item x="8538"/>
        <item x="5552"/>
        <item x="5907"/>
        <item x="5092"/>
        <item x="466"/>
        <item x="5213"/>
        <item x="1551"/>
        <item x="5919"/>
        <item x="7180"/>
        <item x="7066"/>
        <item x="4488"/>
        <item x="1838"/>
        <item x="9131"/>
        <item x="517"/>
        <item x="360"/>
        <item x="1990"/>
        <item x="2918"/>
        <item x="874"/>
        <item x="8642"/>
        <item x="1781"/>
        <item x="876"/>
        <item x="9253"/>
        <item x="721"/>
        <item x="8729"/>
        <item x="1737"/>
        <item x="4863"/>
        <item x="5539"/>
        <item x="3564"/>
        <item x="1923"/>
        <item x="1363"/>
        <item x="8681"/>
        <item x="8622"/>
        <item x="4715"/>
        <item x="9209"/>
        <item x="1821"/>
        <item x="401"/>
        <item x="6133"/>
        <item x="9048"/>
        <item x="6929"/>
        <item x="7360"/>
        <item x="631"/>
        <item x="7752"/>
        <item x="2041"/>
        <item x="7245"/>
        <item x="1809"/>
        <item x="2886"/>
        <item x="4045"/>
        <item x="1826"/>
        <item x="2062"/>
        <item x="4444"/>
        <item x="7080"/>
        <item x="2637"/>
        <item x="440"/>
        <item x="8253"/>
        <item x="2044"/>
        <item x="7892"/>
        <item x="7035"/>
        <item x="9266"/>
        <item x="1371"/>
        <item x="1192"/>
        <item x="2756"/>
        <item x="5776"/>
        <item x="9344"/>
        <item x="1873"/>
        <item x="8972"/>
        <item x="7166"/>
        <item x="1065"/>
        <item x="6111"/>
        <item x="4673"/>
        <item x="2386"/>
        <item x="6695"/>
        <item x="9014"/>
        <item x="7568"/>
        <item x="9113"/>
        <item x="9221"/>
        <item x="923"/>
        <item x="6715"/>
        <item x="1658"/>
        <item x="38"/>
        <item x="7817"/>
        <item x="4372"/>
        <item x="1987"/>
        <item x="6641"/>
        <item x="567"/>
        <item x="7362"/>
        <item x="7972"/>
        <item x="2247"/>
        <item x="1161"/>
        <item x="3638"/>
        <item x="1685"/>
        <item x="5735"/>
        <item x="687"/>
        <item x="2658"/>
        <item x="7060"/>
        <item x="7757"/>
        <item x="5335"/>
        <item x="556"/>
        <item x="9135"/>
        <item x="2257"/>
        <item x="160"/>
        <item x="5544"/>
        <item x="5363"/>
        <item x="1952"/>
        <item x="5856"/>
        <item x="1390"/>
        <item x="6194"/>
        <item x="1410"/>
        <item x="5289"/>
        <item x="2485"/>
        <item x="1996"/>
        <item x="2573"/>
        <item x="1638"/>
        <item x="527"/>
        <item x="5642"/>
        <item x="796"/>
        <item x="3842"/>
        <item x="8201"/>
        <item x="1003"/>
        <item x="6630"/>
        <item x="3370"/>
        <item x="3969"/>
        <item x="673"/>
        <item x="947"/>
        <item x="756"/>
        <item x="4003"/>
        <item x="8951"/>
        <item x="797"/>
        <item x="5594"/>
        <item x="8444"/>
        <item x="2037"/>
        <item x="5006"/>
        <item x="3493"/>
        <item x="3993"/>
        <item x="6890"/>
        <item x="671"/>
        <item x="2860"/>
        <item x="2549"/>
        <item x="7034"/>
        <item x="1699"/>
        <item x="190"/>
        <item x="2686"/>
        <item x="5760"/>
        <item x="33"/>
        <item x="1381"/>
        <item x="6421"/>
        <item x="379"/>
        <item x="9103"/>
        <item x="5608"/>
        <item x="3140"/>
        <item x="2718"/>
        <item x="600"/>
        <item x="1439"/>
        <item x="2769"/>
        <item x="4834"/>
        <item x="204"/>
        <item x="9179"/>
        <item x="6645"/>
        <item x="2319"/>
        <item x="3199"/>
        <item x="5915"/>
        <item x="1556"/>
        <item x="6792"/>
        <item x="5952"/>
        <item x="3521"/>
        <item x="6175"/>
        <item x="8138"/>
        <item x="228"/>
        <item x="2465"/>
        <item x="2435"/>
        <item x="1663"/>
        <item x="2855"/>
        <item x="2216"/>
        <item x="7623"/>
        <item x="4813"/>
        <item x="7124"/>
        <item x="1858"/>
        <item x="2427"/>
        <item x="944"/>
        <item x="8711"/>
        <item x="4935"/>
        <item x="6860"/>
        <item x="8391"/>
        <item x="7361"/>
        <item x="4290"/>
        <item x="6159"/>
        <item x="1247"/>
        <item x="4136"/>
        <item x="8026"/>
        <item x="3897"/>
        <item x="5731"/>
        <item x="8727"/>
        <item x="2493"/>
        <item x="1135"/>
        <item x="6415"/>
        <item x="7482"/>
        <item x="6469"/>
        <item x="7991"/>
        <item x="1288"/>
        <item x="7942"/>
        <item x="725"/>
        <item x="6095"/>
        <item x="4729"/>
        <item x="620"/>
        <item x="176"/>
        <item x="8431"/>
        <item x="7447"/>
        <item x="2668"/>
        <item x="6923"/>
        <item x="1714"/>
        <item x="4648"/>
        <item x="7630"/>
        <item x="3629"/>
        <item x="404"/>
        <item x="5619"/>
        <item x="8166"/>
        <item x="636"/>
        <item x="2122"/>
        <item x="9127"/>
        <item x="2903"/>
        <item x="3127"/>
        <item x="5077"/>
        <item x="4804"/>
        <item x="1763"/>
        <item x="3248"/>
        <item x="6197"/>
        <item x="651"/>
        <item x="1711"/>
        <item x="5734"/>
        <item x="4533"/>
        <item x="8892"/>
        <item x="193"/>
        <item x="8490"/>
        <item x="5897"/>
        <item x="1596"/>
        <item x="4592"/>
        <item x="3077"/>
        <item x="7054"/>
        <item x="3031"/>
        <item x="660"/>
        <item x="6185"/>
        <item x="3210"/>
        <item x="3606"/>
        <item x="9067"/>
        <item x="5874"/>
        <item x="6292"/>
        <item x="3323"/>
        <item x="1146"/>
        <item x="5680"/>
        <item x="5056"/>
        <item x="3177"/>
        <item x="3543"/>
        <item x="6504"/>
        <item x="231"/>
        <item x="30"/>
        <item x="6319"/>
        <item x="3247"/>
        <item x="4129"/>
        <item x="6633"/>
        <item x="9219"/>
        <item x="4693"/>
        <item x="3235"/>
        <item x="2426"/>
        <item x="674"/>
        <item x="607"/>
        <item x="7530"/>
        <item x="1535"/>
        <item x="6735"/>
        <item x="7403"/>
        <item x="4893"/>
        <item x="7550"/>
        <item x="8327"/>
        <item x="4766"/>
        <item x="6345"/>
        <item x="2050"/>
        <item x="1422"/>
        <item x="7294"/>
        <item x="5956"/>
        <item x="2937"/>
        <item x="3758"/>
        <item x="1103"/>
        <item x="8656"/>
        <item x="5607"/>
        <item x="5959"/>
        <item x="1020"/>
        <item x="802"/>
        <item x="3825"/>
        <item x="4030"/>
        <item x="8240"/>
        <item x="3473"/>
        <item x="2030"/>
        <item x="3809"/>
        <item x="2005"/>
        <item x="4798"/>
        <item x="5821"/>
        <item x="7414"/>
        <item x="1563"/>
        <item x="7061"/>
        <item x="7278"/>
        <item x="6556"/>
        <item x="4272"/>
        <item x="8512"/>
        <item x="2723"/>
        <item x="958"/>
        <item x="1030"/>
        <item x="5065"/>
        <item x="5341"/>
        <item x="5632"/>
        <item x="4443"/>
        <item x="4186"/>
        <item x="5441"/>
        <item x="682"/>
        <item x="4841"/>
        <item x="8841"/>
        <item x="6116"/>
        <item x="6766"/>
        <item x="8099"/>
        <item x="5217"/>
        <item x="6066"/>
        <item x="2766"/>
        <item x="5542"/>
        <item x="308"/>
        <item x="5691"/>
        <item x="655"/>
        <item x="4786"/>
        <item x="4220"/>
        <item x="6889"/>
        <item x="4188"/>
        <item x="7806"/>
        <item x="8246"/>
        <item x="8251"/>
        <item x="8143"/>
        <item x="752"/>
        <item x="3184"/>
        <item x="4544"/>
        <item x="8286"/>
        <item x="2624"/>
        <item x="1314"/>
        <item x="136"/>
        <item x="6864"/>
        <item x="537"/>
        <item x="227"/>
        <item x="8834"/>
        <item x="7797"/>
        <item x="4421"/>
        <item x="3667"/>
        <item x="2414"/>
        <item x="8687"/>
        <item x="1675"/>
        <item x="2084"/>
        <item x="334"/>
        <item x="2572"/>
        <item x="8401"/>
        <item x="8983"/>
        <item x="6309"/>
        <item x="6952"/>
        <item x="4248"/>
        <item x="8766"/>
        <item x="7261"/>
        <item x="3250"/>
        <item x="8890"/>
        <item x="7850"/>
        <item x="6907"/>
        <item x="5609"/>
        <item x="5369"/>
        <item x="9342"/>
        <item x="3208"/>
        <item x="7256"/>
        <item x="1962"/>
        <item x="3881"/>
        <item x="4763"/>
        <item x="4228"/>
        <item x="4748"/>
        <item x="1516"/>
        <item x="2114"/>
        <item x="399"/>
        <item x="5683"/>
        <item x="5308"/>
        <item x="3816"/>
        <item x="8799"/>
        <item x="4557"/>
        <item x="4491"/>
        <item x="5960"/>
        <item x="5238"/>
        <item x="5430"/>
        <item x="3254"/>
        <item x="6861"/>
        <item x="9095"/>
        <item x="1491"/>
        <item x="5584"/>
        <item x="4357"/>
        <item x="1154"/>
        <item x="1804"/>
        <item x="2875"/>
        <item x="9028"/>
        <item x="1578"/>
        <item x="734"/>
        <item x="7702"/>
        <item x="8487"/>
        <item x="3694"/>
        <item x="3639"/>
        <item x="8155"/>
        <item x="383"/>
        <item x="7723"/>
        <item x="6301"/>
        <item x="2747"/>
        <item x="6767"/>
        <item x="3801"/>
        <item x="3293"/>
        <item x="7662"/>
        <item x="8172"/>
        <item x="3905"/>
        <item x="1659"/>
        <item x="2580"/>
        <item x="4400"/>
        <item x="7567"/>
        <item x="807"/>
        <item x="5337"/>
        <item x="5083"/>
        <item x="207"/>
        <item x="4018"/>
        <item x="2826"/>
        <item x="9175"/>
        <item x="7262"/>
        <item x="774"/>
        <item x="2014"/>
        <item x="4643"/>
        <item x="4428"/>
        <item x="9259"/>
        <item x="7295"/>
        <item x="9341"/>
        <item x="5923"/>
        <item x="6988"/>
        <item x="8184"/>
        <item x="1497"/>
        <item x="6808"/>
        <item x="3554"/>
        <item x="2995"/>
        <item x="7208"/>
        <item x="3984"/>
        <item x="8312"/>
        <item x="8307"/>
        <item x="5390"/>
        <item x="5347"/>
        <item x="6882"/>
        <item x="5105"/>
        <item x="6799"/>
        <item x="8415"/>
        <item x="7863"/>
        <item x="3970"/>
        <item x="2160"/>
        <item x="1423"/>
        <item x="3188"/>
        <item x="8664"/>
        <item x="7890"/>
        <item x="1783"/>
        <item x="7860"/>
        <item x="5201"/>
        <item x="8913"/>
        <item x="7386"/>
        <item x="5507"/>
        <item x="9245"/>
        <item x="554"/>
        <item x="5988"/>
        <item x="2955"/>
        <item x="5983"/>
        <item x="3190"/>
        <item x="2608"/>
        <item x="695"/>
        <item x="3740"/>
        <item x="1352"/>
        <item x="3344"/>
        <item x="298"/>
        <item x="3761"/>
        <item x="1678"/>
        <item x="3795"/>
        <item x="1592"/>
        <item x="1667"/>
        <item x="1797"/>
        <item x="7507"/>
        <item x="5"/>
        <item x="3754"/>
        <item x="3397"/>
        <item x="4059"/>
        <item x="4356"/>
        <item x="2027"/>
        <item x="9261"/>
        <item x="8864"/>
        <item x="1800"/>
        <item x="2888"/>
        <item x="1349"/>
        <item x="4254"/>
        <item x="8478"/>
        <item x="299"/>
        <item x="3767"/>
        <item x="8247"/>
        <item x="3839"/>
        <item x="937"/>
        <item x="1600"/>
        <item x="1017"/>
        <item x="4268"/>
        <item x="1641"/>
        <item x="9360"/>
        <item x="711"/>
        <item x="891"/>
        <item x="7587"/>
        <item x="3336"/>
        <item x="1449"/>
        <item x="1241"/>
        <item x="396"/>
        <item x="680"/>
        <item x="7847"/>
        <item x="8562"/>
        <item x="4063"/>
        <item x="6870"/>
        <item x="677"/>
        <item x="242"/>
        <item x="8897"/>
        <item x="993"/>
        <item x="2524"/>
        <item x="995"/>
        <item x="8992"/>
        <item x="2874"/>
        <item x="8750"/>
        <item x="7477"/>
        <item x="4456"/>
        <item x="2909"/>
        <item x="2983"/>
        <item x="7751"/>
        <item x="1934"/>
        <item x="7500"/>
        <item x="8052"/>
        <item x="4362"/>
        <item x="3485"/>
        <item x="3675"/>
        <item x="893"/>
        <item x="8635"/>
        <item x="8765"/>
        <item x="5114"/>
        <item x="1326"/>
        <item x="5503"/>
        <item x="4959"/>
        <item x="2097"/>
        <item x="496"/>
        <item x="1134"/>
        <item x="5196"/>
        <item x="3154"/>
        <item x="1840"/>
        <item x="7279"/>
        <item x="7873"/>
        <item x="6671"/>
        <item x="8655"/>
        <item x="5381"/>
        <item x="1686"/>
        <item x="6409"/>
        <item x="6583"/>
        <item x="1508"/>
        <item x="5249"/>
        <item x="6520"/>
        <item x="4840"/>
        <item x="1850"/>
        <item x="6431"/>
        <item x="8859"/>
        <item x="2358"/>
        <item x="3233"/>
        <item x="3009"/>
        <item x="8475"/>
        <item x="7548"/>
        <item x="7052"/>
        <item x="6804"/>
        <item x="2277"/>
        <item x="4413"/>
        <item x="132"/>
        <item x="7023"/>
        <item x="3001"/>
        <item x="95"/>
        <item x="8407"/>
        <item x="4114"/>
        <item x="363"/>
        <item x="7668"/>
        <item x="989"/>
        <item x="3464"/>
        <item x="8186"/>
        <item x="8108"/>
        <item x="2321"/>
        <item x="676"/>
        <item x="8703"/>
        <item x="42"/>
        <item x="2986"/>
        <item x="7290"/>
        <item x="7077"/>
        <item x="8807"/>
        <item x="4511"/>
        <item x="7717"/>
        <item x="7689"/>
        <item x="3163"/>
        <item x="8676"/>
        <item x="2734"/>
        <item x="4972"/>
        <item x="6515"/>
        <item x="3956"/>
        <item x="7216"/>
        <item x="49"/>
        <item x="4990"/>
        <item x="2232"/>
        <item x="1070"/>
        <item x="3687"/>
        <item x="4885"/>
        <item x="2729"/>
        <item x="2634"/>
        <item x="2674"/>
        <item x="7356"/>
        <item x="627"/>
        <item x="2870"/>
        <item x="1881"/>
        <item x="260"/>
        <item x="4225"/>
        <item x="2529"/>
        <item x="2446"/>
        <item x="3158"/>
        <item x="6984"/>
        <item x="3049"/>
        <item x="7918"/>
        <item x="2509"/>
        <item x="372"/>
        <item x="741"/>
        <item x="5020"/>
        <item x="6102"/>
        <item x="2746"/>
        <item x="7981"/>
        <item x="4574"/>
        <item x="4521"/>
        <item x="8730"/>
        <item x="3144"/>
        <item x="5084"/>
        <item x="2331"/>
        <item x="1746"/>
        <item x="8631"/>
        <item x="8721"/>
        <item x="3571"/>
        <item x="48"/>
        <item x="3958"/>
        <item x="8779"/>
        <item x="4568"/>
        <item x="8889"/>
        <item x="3083"/>
        <item x="7462"/>
        <item x="1047"/>
        <item x="8233"/>
        <item x="6892"/>
        <item x="2933"/>
        <item x="5345"/>
        <item x="1258"/>
        <item x="892"/>
        <item x="8796"/>
        <item x="7798"/>
        <item x="5646"/>
        <item x="2119"/>
        <item x="3742"/>
        <item x="1928"/>
        <item x="5925"/>
        <item x="8882"/>
        <item x="7646"/>
        <item x="2688"/>
        <item x="3999"/>
        <item x="5899"/>
        <item x="6199"/>
        <item x="6268"/>
        <item x="8060"/>
        <item x="3439"/>
        <item x="5271"/>
        <item x="4388"/>
        <item x="1341"/>
        <item x="3123"/>
        <item x="7033"/>
        <item x="9118"/>
        <item x="4781"/>
        <item x="5285"/>
        <item x="5676"/>
        <item x="6447"/>
        <item x="998"/>
        <item x="487"/>
        <item x="8794"/>
        <item x="2441"/>
        <item x="1559"/>
        <item x="6570"/>
        <item x="439"/>
        <item x="7221"/>
        <item x="4144"/>
        <item x="3489"/>
        <item x="3410"/>
        <item x="6649"/>
        <item x="8583"/>
        <item x="3075"/>
        <item x="6135"/>
        <item x="4500"/>
        <item x="8946"/>
        <item x="2823"/>
        <item x="1006"/>
        <item x="7704"/>
        <item x="9000"/>
        <item x="4778"/>
        <item x="8414"/>
        <item x="8031"/>
        <item x="6195"/>
        <item x="3498"/>
        <item x="3499"/>
        <item x="2235"/>
        <item x="2786"/>
        <item x="8652"/>
        <item x="4103"/>
        <item x="7781"/>
        <item x="3919"/>
        <item x="6638"/>
        <item x="179"/>
        <item x="8771"/>
        <item x="3861"/>
        <item x="4183"/>
        <item x="1404"/>
        <item x="9178"/>
        <item x="1123"/>
        <item x="3904"/>
        <item x="1095"/>
        <item x="8463"/>
        <item x="7837"/>
        <item x="2"/>
        <item x="1916"/>
        <item x="7755"/>
        <item x="8963"/>
        <item x="6785"/>
        <item x="8916"/>
        <item x="5010"/>
        <item x="6429"/>
        <item x="9187"/>
        <item x="8007"/>
        <item x="9139"/>
        <item x="642"/>
        <item x="21"/>
        <item x="2742"/>
        <item x="3739"/>
        <item x="7096"/>
        <item x="9158"/>
        <item x="521"/>
        <item x="8702"/>
        <item x="4090"/>
        <item x="5782"/>
        <item x="1168"/>
        <item x="2330"/>
        <item x="8244"/>
        <item x="4554"/>
        <item x="3930"/>
        <item x="5667"/>
        <item x="8803"/>
        <item x="215"/>
        <item x="4843"/>
        <item x="3587"/>
        <item x="1293"/>
        <item x="7987"/>
        <item x="1024"/>
        <item x="2264"/>
        <item x="1906"/>
        <item x="7220"/>
        <item x="1400"/>
        <item x="5422"/>
        <item x="8980"/>
        <item x="1332"/>
        <item x="3650"/>
        <item x="9370"/>
        <item x="3962"/>
        <item x="2811"/>
        <item x="1360"/>
        <item x="3608"/>
        <item x="5515"/>
        <item x="6042"/>
        <item x="3899"/>
        <item x="8476"/>
        <item x="2563"/>
        <item x="746"/>
        <item x="246"/>
        <item x="3914"/>
        <item x="4244"/>
        <item x="4859"/>
        <item x="6393"/>
        <item x="1278"/>
        <item x="6020"/>
        <item x="8510"/>
        <item x="7332"/>
        <item x="9231"/>
        <item x="1513"/>
        <item x="6499"/>
        <item x="964"/>
        <item x="8990"/>
        <item x="253"/>
        <item x="992"/>
        <item x="1515"/>
        <item x="3811"/>
        <item x="4078"/>
        <item x="3338"/>
        <item x="245"/>
        <item x="6788"/>
        <item x="4056"/>
        <item x="8260"/>
        <item x="1949"/>
        <item x="6085"/>
        <item x="5141"/>
        <item x="6368"/>
        <item x="6898"/>
        <item x="2891"/>
        <item x="5647"/>
        <item x="6553"/>
        <item x="4043"/>
        <item x="6814"/>
        <item x="540"/>
        <item x="933"/>
        <item x="3278"/>
        <item x="3519"/>
        <item x="7026"/>
        <item x="5048"/>
        <item x="8666"/>
        <item x="6475"/>
        <item x="7435"/>
        <item x="7101"/>
        <item x="7413"/>
        <item x="8295"/>
        <item x="2004"/>
        <item x="2388"/>
        <item x="3378"/>
        <item x="3952"/>
        <item x="3401"/>
        <item x="6900"/>
        <item x="5877"/>
        <item x="4265"/>
        <item x="4460"/>
        <item x="582"/>
        <item x="155"/>
        <item x="4580"/>
        <item x="8671"/>
        <item x="2226"/>
        <item x="7211"/>
        <item x="7485"/>
        <item x="8491"/>
        <item x="4633"/>
        <item x="5064"/>
        <item x="5958"/>
        <item x="9239"/>
        <item x="4039"/>
        <item x="5756"/>
        <item x="8144"/>
        <item x="7709"/>
        <item x="1195"/>
        <item x="433"/>
        <item x="3693"/>
        <item x="201"/>
        <item x="6453"/>
        <item x="2393"/>
        <item x="386"/>
        <item x="4184"/>
        <item x="857"/>
        <item x="8898"/>
        <item x="3562"/>
        <item x="216"/>
        <item x="5236"/>
        <item x="7284"/>
        <item x="9054"/>
        <item x="1075"/>
        <item x="7183"/>
        <item x="6812"/>
        <item x="9074"/>
        <item x="11"/>
        <item x="3756"/>
        <item x="2052"/>
        <item x="4789"/>
        <item x="8218"/>
        <item x="8175"/>
        <item x="5524"/>
        <item x="940"/>
        <item x="3724"/>
        <item x="2548"/>
        <item x="6741"/>
        <item x="476"/>
        <item x="917"/>
        <item x="377"/>
        <item x="5677"/>
        <item x="5745"/>
        <item x="4423"/>
        <item x="7736"/>
        <item x="6049"/>
        <item x="6190"/>
        <item x="4149"/>
        <item x="5566"/>
        <item x="6412"/>
        <item x="5892"/>
        <item x="8855"/>
        <item x="3580"/>
        <item x="2770"/>
        <item x="7814"/>
        <item x="5902"/>
        <item x="2070"/>
        <item x="9015"/>
        <item x="3954"/>
        <item x="8458"/>
        <item x="240"/>
        <item x="8137"/>
        <item x="2878"/>
        <item x="1254"/>
        <item x="9174"/>
        <item x="6401"/>
        <item x="4569"/>
        <item x="9055"/>
        <item x="1416"/>
        <item x="1701"/>
        <item x="5133"/>
        <item x="4957"/>
        <item x="1959"/>
        <item x="7171"/>
        <item x="7319"/>
        <item x="7916"/>
        <item x="413"/>
        <item x="3741"/>
        <item x="4397"/>
        <item x="4433"/>
        <item x="6532"/>
        <item x="4710"/>
        <item x="1512"/>
        <item x="4684"/>
        <item x="3366"/>
        <item x="4962"/>
        <item x="333"/>
        <item x="2238"/>
        <item x="4818"/>
        <item x="1471"/>
        <item x="7856"/>
        <item x="6306"/>
        <item x="4519"/>
        <item x="4179"/>
        <item x="2614"/>
        <item x="7996"/>
        <item x="1079"/>
        <item x="8000"/>
        <item x="2941"/>
        <item x="8489"/>
        <item x="8344"/>
        <item x="9310"/>
        <item x="2984"/>
        <item x="6665"/>
        <item x="880"/>
        <item x="4369"/>
        <item x="147"/>
        <item x="6223"/>
        <item x="4692"/>
        <item x="5203"/>
        <item x="9269"/>
        <item x="3363"/>
        <item x="2125"/>
        <item x="564"/>
        <item x="5260"/>
        <item x="8939"/>
        <item x="7645"/>
        <item x="3810"/>
        <item x="9290"/>
        <item x="4123"/>
        <item x="6227"/>
        <item x="1484"/>
        <item x="2743"/>
        <item x="6375"/>
        <item x="3315"/>
        <item x="834"/>
        <item x="3098"/>
        <item x="4074"/>
        <item x="3643"/>
        <item x="2053"/>
        <item x="137"/>
        <item x="4839"/>
        <item x="7281"/>
        <item x="3593"/>
        <item x="1713"/>
        <item x="3379"/>
        <item x="2394"/>
        <item x="6464"/>
        <item x="2970"/>
        <item x="1470"/>
        <item x="5774"/>
        <item x="4119"/>
        <item x="5423"/>
        <item x="432"/>
        <item x="2342"/>
        <item x="5429"/>
        <item x="6866"/>
        <item x="2956"/>
        <item x="6619"/>
        <item x="94"/>
        <item x="716"/>
        <item x="8032"/>
        <item x="1354"/>
        <item x="3898"/>
        <item x="3050"/>
        <item x="2618"/>
        <item x="5583"/>
        <item x="4970"/>
        <item x="3309"/>
        <item x="6059"/>
        <item x="7822"/>
        <item x="9062"/>
        <item x="4563"/>
        <item x="5638"/>
        <item x="7769"/>
        <item x="1982"/>
        <item x="129"/>
        <item x="6263"/>
        <item x="6114"/>
        <item x="453"/>
        <item x="8117"/>
        <item x="8442"/>
        <item x="4909"/>
        <item x="5270"/>
        <item x="1716"/>
        <item x="18"/>
        <item x="3948"/>
        <item x="5465"/>
        <item x="5273"/>
        <item x="5061"/>
        <item x="142"/>
        <item x="8314"/>
        <item x="7445"/>
        <item x="392"/>
        <item x="9017"/>
        <item x="5831"/>
        <item x="4657"/>
        <item x="8789"/>
        <item x="6019"/>
        <item x="4604"/>
        <item x="1479"/>
        <item x="4856"/>
        <item x="6192"/>
        <item x="2224"/>
        <item x="3153"/>
        <item x="3447"/>
        <item x="951"/>
        <item x="5578"/>
        <item x="4961"/>
        <item x="1222"/>
        <item x="369"/>
        <item x="2731"/>
        <item x="644"/>
        <item x="8658"/>
        <item x="450"/>
        <item x="2352"/>
        <item x="1690"/>
        <item x="1476"/>
        <item x="7108"/>
        <item x="5819"/>
        <item x="9116"/>
        <item x="4963"/>
        <item x="1662"/>
        <item x="9206"/>
        <item x="1055"/>
        <item x="2899"/>
        <item x="4512"/>
        <item x="1985"/>
        <item x="2237"/>
        <item x="5846"/>
        <item x="4452"/>
        <item x="790"/>
        <item x="9156"/>
        <item x="3166"/>
        <item x="6688"/>
        <item x="7434"/>
        <item x="1386"/>
        <item x="6483"/>
        <item x="862"/>
        <item x="4060"/>
        <item x="1573"/>
        <item x="1398"/>
        <item x="4728"/>
        <item x="2217"/>
        <item x="4712"/>
        <item x="8814"/>
        <item x="2380"/>
        <item x="8717"/>
        <item x="2681"/>
        <item x="942"/>
        <item x="81"/>
        <item x="801"/>
        <item x="5771"/>
        <item x="6959"/>
        <item x="5585"/>
        <item x="2813"/>
        <item x="7622"/>
        <item x="6585"/>
        <item x="4783"/>
        <item x="5623"/>
        <item x="7697"/>
        <item x="6155"/>
        <item x="6338"/>
        <item x="6179"/>
        <item x="7910"/>
        <item x="5411"/>
        <item x="7350"/>
        <item x="7458"/>
        <item x="7528"/>
        <item x="2487"/>
        <item x="3421"/>
        <item x="1522"/>
        <item x="4403"/>
        <item x="9037"/>
        <item x="5662"/>
        <item x="8805"/>
        <item x="7693"/>
        <item x="4815"/>
        <item x="6071"/>
        <item x="6582"/>
        <item x="4847"/>
        <item x="7330"/>
        <item x="634"/>
        <item x="7008"/>
        <item x="7573"/>
        <item x="754"/>
        <item x="4630"/>
        <item x="6038"/>
        <item x="1122"/>
        <item x="7561"/>
        <item x="649"/>
        <item x="6181"/>
        <item x="187"/>
        <item x="5208"/>
        <item x="4595"/>
        <item x="4760"/>
        <item x="9207"/>
        <item x="4339"/>
        <item x="810"/>
        <item x="3394"/>
        <item x="3004"/>
        <item x="732"/>
        <item x="4924"/>
        <item x="2815"/>
        <item x="7536"/>
        <item x="6119"/>
        <item x="2054"/>
        <item x="2568"/>
        <item x="6521"/>
        <item x="861"/>
        <item x="5535"/>
        <item x="8467"/>
        <item x="3143"/>
        <item x="8377"/>
        <item x="6130"/>
        <item x="2732"/>
        <item x="2753"/>
        <item x="2682"/>
        <item x="4484"/>
        <item x="5736"/>
        <item x="4218"/>
        <item x="2313"/>
        <item x="7570"/>
        <item x="7754"/>
        <item x="5689"/>
        <item x="7903"/>
        <item x="7344"/>
        <item x="8261"/>
        <item x="8279"/>
        <item x="4877"/>
        <item x="3465"/>
        <item x="7041"/>
        <item x="6634"/>
        <item x="7779"/>
        <item x="2545"/>
        <item x="973"/>
        <item x="4172"/>
        <item x="8107"/>
        <item x="3610"/>
        <item x="4951"/>
        <item x="2716"/>
        <item x="728"/>
        <item x="5125"/>
        <item x="4366"/>
        <item x="1435"/>
        <item x="1473"/>
        <item x="7784"/>
        <item x="6670"/>
        <item x="5180"/>
        <item x="5599"/>
        <item x="3612"/>
        <item x="7343"/>
        <item x="6747"/>
        <item x="1201"/>
        <item x="6146"/>
        <item x="3377"/>
        <item x="2010"/>
        <item x="7682"/>
        <item x="8999"/>
        <item x="6270"/>
        <item x="5984"/>
        <item x="6832"/>
        <item x="9117"/>
        <item x="1316"/>
        <item x="3759"/>
        <item x="9355"/>
        <item x="8045"/>
        <item x="6082"/>
        <item x="8054"/>
        <item x="5281"/>
        <item x="5175"/>
        <item x="659"/>
        <item x="1793"/>
        <item x="97"/>
        <item x="2946"/>
        <item x="7357"/>
        <item x="6497"/>
        <item x="1458"/>
        <item x="5614"/>
        <item x="2527"/>
        <item x="1153"/>
        <item x="4866"/>
        <item x="7282"/>
        <item x="6717"/>
        <item x="1432"/>
        <item x="3651"/>
        <item x="9263"/>
        <item x="110"/>
        <item x="8161"/>
        <item x="2739"/>
        <item x="9011"/>
        <item x="3283"/>
        <item x="2069"/>
        <item x="1603"/>
        <item x="4100"/>
        <item x="4980"/>
        <item x="2652"/>
        <item x="2814"/>
        <item x="8924"/>
        <item x="8563"/>
        <item x="305"/>
        <item x="3221"/>
        <item x="8393"/>
        <item x="1757"/>
        <item x="2234"/>
        <item x="7002"/>
        <item x="1409"/>
        <item x="5806"/>
        <item x="2525"/>
        <item x="8840"/>
        <item x="1216"/>
        <item x="3438"/>
        <item x="6482"/>
        <item x="4235"/>
        <item x="6325"/>
        <item x="7429"/>
        <item x="3709"/>
        <item x="7696"/>
        <item x="1880"/>
        <item x="35"/>
        <item x="7298"/>
        <item x="3697"/>
        <item x="2965"/>
        <item x="1725"/>
        <item x="8095"/>
        <item x="7997"/>
        <item x="1213"/>
        <item x="1798"/>
        <item x="1506"/>
        <item x="2679"/>
        <item x="2838"/>
        <item x="1059"/>
        <item x="7791"/>
        <item x="6607"/>
        <item x="778"/>
        <item x="8072"/>
        <item x="6392"/>
        <item x="6803"/>
        <item x="8844"/>
        <item x="3286"/>
        <item x="4328"/>
        <item x="7766"/>
        <item x="5742"/>
        <item x="4724"/>
        <item x="6361"/>
        <item x="2129"/>
        <item x="1519"/>
        <item x="6821"/>
        <item x="7998"/>
        <item x="2934"/>
        <item x="1782"/>
        <item x="4027"/>
        <item x="5746"/>
        <item x="2300"/>
        <item x="4083"/>
        <item x="4285"/>
        <item x="776"/>
        <item x="7566"/>
        <item x="3575"/>
        <item x="1139"/>
        <item x="2817"/>
        <item x="2017"/>
        <item x="6391"/>
        <item x="3203"/>
        <item x="8357"/>
        <item x="8104"/>
        <item x="583"/>
        <item x="572"/>
        <item x="6317"/>
        <item x="7935"/>
        <item x="5510"/>
        <item x="6090"/>
        <item x="1891"/>
        <item x="8526"/>
        <item x="5396"/>
        <item x="8811"/>
        <item x="3910"/>
        <item x="8382"/>
        <item x="6032"/>
        <item x="156"/>
        <item x="5147"/>
        <item x="6701"/>
        <item x="511"/>
        <item x="4473"/>
        <item x="5436"/>
        <item x="6616"/>
        <item x="2516"/>
        <item x="7799"/>
        <item x="5349"/>
        <item x="5685"/>
        <item x="4699"/>
        <item x="279"/>
        <item x="7842"/>
        <item x="3791"/>
        <item x="4206"/>
        <item x="5516"/>
        <item x="5073"/>
        <item x="5284"/>
        <item x="2413"/>
        <item x="2727"/>
        <item x="8815"/>
        <item x="5121"/>
        <item x="3953"/>
        <item x="9216"/>
        <item x="196"/>
        <item x="9368"/>
        <item x="9002"/>
        <item x="121"/>
        <item x="3099"/>
        <item x="8966"/>
        <item x="3041"/>
        <item x="9012"/>
        <item x="6987"/>
        <item x="26"/>
        <item x="7636"/>
        <item x="1942"/>
        <item x="1670"/>
        <item x="6886"/>
        <item x="6215"/>
        <item x="1488"/>
        <item x="935"/>
        <item x="2320"/>
        <item x="3146"/>
        <item x="1280"/>
        <item x="54"/>
        <item x="2897"/>
        <item x="7538"/>
        <item x="486"/>
        <item x="6372"/>
        <item x="3268"/>
        <item x="1715"/>
        <item x="8640"/>
        <item x="4603"/>
        <item x="3486"/>
        <item x="3686"/>
        <item x="3527"/>
        <item x="3855"/>
        <item x="9302"/>
        <item x="736"/>
        <item x="3983"/>
        <item x="5373"/>
        <item x="8368"/>
        <item x="4820"/>
        <item x="1418"/>
        <item x="7442"/>
        <item x="6003"/>
        <item x="1869"/>
        <item x="7654"/>
        <item x="5631"/>
        <item x="1355"/>
        <item x="1101"/>
        <item x="7135"/>
        <item x="1285"/>
        <item x="5389"/>
        <item x="4073"/>
        <item x="3847"/>
        <item x="3860"/>
        <item x="6667"/>
        <item x="1712"/>
        <item x="6406"/>
        <item x="3867"/>
        <item x="5307"/>
        <item x="3086"/>
        <item x="1127"/>
        <item x="8093"/>
        <item x="6107"/>
        <item x="8305"/>
        <item x="4219"/>
        <item x="4747"/>
        <item x="5717"/>
        <item x="8361"/>
        <item x="4910"/>
        <item x="4976"/>
        <item x="6586"/>
        <item x="7043"/>
        <item x="6287"/>
        <item x="5571"/>
        <item x="8319"/>
        <item x="7123"/>
        <item x="5755"/>
        <item x="2457"/>
        <item x="5393"/>
        <item x="5172"/>
        <item x="2112"/>
        <item x="3766"/>
        <item x="8613"/>
        <item x="816"/>
        <item x="4851"/>
        <item x="5842"/>
        <item x="1184"/>
        <item x="2324"/>
        <item x="7230"/>
        <item x="6086"/>
        <item x="5446"/>
        <item x="1630"/>
        <item x="6899"/>
        <item x="2249"/>
        <item x="6986"/>
        <item x="5353"/>
        <item x="7255"/>
        <item x="6592"/>
        <item x="1575"/>
        <item x="7715"/>
        <item x="5331"/>
        <item x="4075"/>
        <item x="7651"/>
        <item x="6668"/>
        <item x="523"/>
        <item x="219"/>
        <item x="7855"/>
        <item x="4634"/>
        <item x="6348"/>
        <item x="5840"/>
        <item x="170"/>
        <item x="919"/>
        <item x="2012"/>
        <item x="6228"/>
        <item x="4619"/>
        <item x="9373"/>
        <item x="8852"/>
        <item x="2301"/>
        <item x="2379"/>
        <item x="2942"/>
        <item x="2458"/>
        <item x="6184"/>
        <item x="5215"/>
        <item x="4795"/>
        <item x="1300"/>
        <item x="1175"/>
        <item x="8949"/>
        <item x="5898"/>
        <item x="5816"/>
        <item x="1518"/>
        <item x="8381"/>
        <item x="8416"/>
        <item x="4594"/>
        <item x="4588"/>
        <item x="3027"/>
        <item x="8679"/>
        <item x="3789"/>
        <item x="126"/>
        <item x="3462"/>
        <item x="9035"/>
        <item x="4686"/>
        <item x="6117"/>
        <item x="4122"/>
        <item x="500"/>
        <item x="3400"/>
        <item x="7944"/>
        <item x="4350"/>
        <item x="1835"/>
        <item x="8330"/>
        <item x="2019"/>
        <item x="9257"/>
        <item x="574"/>
        <item x="3552"/>
        <item x="3925"/>
        <item x="8747"/>
        <item x="8371"/>
        <item x="3819"/>
        <item x="1255"/>
        <item x="4946"/>
        <item x="9365"/>
        <item x="2600"/>
        <item x="7007"/>
        <item x="962"/>
        <item x="4792"/>
        <item x="3946"/>
        <item x="5575"/>
        <item x="9293"/>
        <item x="8697"/>
        <item x="1669"/>
        <item x="4237"/>
        <item x="9203"/>
        <item x="5995"/>
        <item x="3805"/>
        <item x="2666"/>
        <item x="6100"/>
        <item x="4937"/>
        <item x="436"/>
        <item x="9309"/>
        <item x="7067"/>
        <item x="4375"/>
        <item x="3217"/>
        <item x="5721"/>
        <item x="4069"/>
        <item x="3691"/>
        <item x="5478"/>
        <item x="1478"/>
        <item x="4808"/>
        <item x="4711"/>
        <item x="8492"/>
        <item x="5408"/>
        <item x="2866"/>
        <item x="4260"/>
        <item x="5000"/>
        <item x="7846"/>
        <item x="2336"/>
        <item x="481"/>
        <item x="689"/>
        <item x="966"/>
        <item x="2182"/>
        <item x="5184"/>
        <item x="8469"/>
        <item x="5950"/>
        <item x="186"/>
        <item x="8185"/>
        <item x="3078"/>
        <item x="3179"/>
        <item x="7175"/>
        <item x="7879"/>
        <item x="8561"/>
        <item x="906"/>
        <item x="6395"/>
        <item x="8783"/>
        <item x="759"/>
        <item x="3105"/>
        <item x="218"/>
        <item x="4467"/>
        <item x="8712"/>
        <item x="7072"/>
        <item x="4077"/>
        <item x="1290"/>
        <item x="580"/>
        <item x="8742"/>
        <item x="3003"/>
        <item x="464"/>
        <item x="1589"/>
        <item x="8682"/>
        <item x="7287"/>
        <item x="7130"/>
        <item x="6458"/>
        <item x="70"/>
        <item x="5916"/>
        <item x="4291"/>
        <item x="1044"/>
        <item x="441"/>
        <item x="6940"/>
        <item x="1930"/>
        <item x="9060"/>
        <item x="4971"/>
        <item x="1264"/>
        <item x="2585"/>
        <item x="6596"/>
        <item x="7672"/>
        <item x="5228"/>
        <item x="6035"/>
        <item x="6173"/>
        <item x="1048"/>
        <item x="4923"/>
        <item x="2327"/>
        <item x="7396"/>
        <item x="6321"/>
        <item x="3440"/>
        <item x="5261"/>
        <item x="7441"/>
        <item x="8851"/>
        <item x="2894"/>
        <item x="3688"/>
        <item x="5786"/>
        <item x="2362"/>
        <item x="4680"/>
        <item x="3814"/>
        <item x="2571"/>
        <item x="7889"/>
        <item x="9230"/>
        <item x="7748"/>
        <item x="7901"/>
        <item x="7021"/>
        <item x="6365"/>
        <item x="3924"/>
        <item x="7939"/>
        <item x="5254"/>
        <item x="526"/>
        <item x="7829"/>
        <item x="7888"/>
        <item x="7111"/>
        <item x="5818"/>
        <item x="5875"/>
        <item x="6835"/>
        <item x="4325"/>
        <item x="852"/>
        <item x="2738"/>
        <item x="9084"/>
        <item x="743"/>
        <item x="2564"/>
        <item x="2354"/>
        <item x="3368"/>
        <item x="6382"/>
        <item x="2115"/>
        <item x="8768"/>
        <item x="6437"/>
        <item x="2470"/>
        <item x="9275"/>
        <item x="7094"/>
        <item x="3197"/>
        <item x="3680"/>
        <item x="5171"/>
        <item x="2109"/>
        <item x="6683"/>
        <item x="2898"/>
        <item x="8709"/>
        <item x="4224"/>
        <item x="6957"/>
        <item x="6699"/>
        <item x="3665"/>
        <item x="6033"/>
        <item x="5622"/>
        <item x="7475"/>
        <item x="7306"/>
        <item x="5233"/>
        <item x="7260"/>
        <item x="8255"/>
        <item x="920"/>
        <item x="4878"/>
        <item x="5502"/>
        <item x="4273"/>
        <item x="8385"/>
        <item x="9282"/>
        <item x="1011"/>
        <item x="8867"/>
        <item x="4279"/>
        <item x="5826"/>
        <item x="1408"/>
        <item x="8957"/>
        <item x="7716"/>
        <item x="1228"/>
        <item x="3244"/>
        <item x="3091"/>
        <item x="5504"/>
        <item x="2150"/>
        <item x="6216"/>
        <item x="5540"/>
        <item x="6800"/>
        <item x="8105"/>
        <item x="8450"/>
        <item x="4147"/>
        <item x="217"/>
        <item x="4806"/>
        <item x="6"/>
        <item x="6560"/>
        <item x="2988"/>
        <item x="9059"/>
        <item x="104"/>
        <item x="7546"/>
        <item x="2055"/>
        <item x="6356"/>
        <item x="5966"/>
        <item x="7470"/>
        <item x="3332"/>
        <item x="4509"/>
        <item x="8572"/>
        <item x="2333"/>
        <item x="3263"/>
        <item x="921"/>
        <item x="8971"/>
        <item x="9050"/>
        <item x="1545"/>
        <item x="6253"/>
        <item x="1523"/>
        <item x="7945"/>
        <item x="3019"/>
        <item x="7467"/>
        <item x="50"/>
        <item x="672"/>
        <item x="1776"/>
        <item x="3279"/>
        <item x="8856"/>
        <item x="3722"/>
        <item x="1378"/>
        <item x="4175"/>
        <item x="4904"/>
        <item x="2143"/>
        <item x="8786"/>
        <item x="8520"/>
        <item x="1766"/>
        <item x="6738"/>
        <item x="9246"/>
        <item x="2665"/>
        <item x="4308"/>
        <item x="4985"/>
        <item x="1364"/>
        <item x="7629"/>
        <item x="5800"/>
        <item x="57"/>
        <item x="4455"/>
        <item x="173"/>
        <item x="7612"/>
        <item x="8231"/>
        <item x="6797"/>
        <item x="3792"/>
        <item x="3978"/>
        <item x="7116"/>
        <item x="1829"/>
        <item x="6017"/>
        <item x="5333"/>
        <item x="3712"/>
        <item x="5087"/>
        <item x="5297"/>
        <item x="5153"/>
        <item x="3429"/>
        <item x="9155"/>
        <item x="6549"/>
        <item x="1815"/>
        <item x="8860"/>
        <item x="6537"/>
        <item x="5028"/>
        <item x="2139"/>
        <item x="5527"/>
        <item x="905"/>
        <item x="5841"/>
        <item x="1974"/>
        <item x="247"/>
        <item x="4275"/>
        <item x="421"/>
        <item x="1976"/>
        <item x="4303"/>
        <item x="4981"/>
        <item x="4930"/>
        <item x="2425"/>
        <item x="7122"/>
        <item x="8582"/>
        <item x="315"/>
        <item x="2173"/>
        <item x="4873"/>
        <item x="1446"/>
        <item x="6580"/>
        <item x="5477"/>
        <item x="502"/>
        <item x="4287"/>
        <item x="1498"/>
        <item x="2973"/>
        <item x="6408"/>
        <item x="5142"/>
        <item x="3672"/>
        <item x="8821"/>
        <item x="6845"/>
        <item x="8643"/>
        <item x="3826"/>
        <item x="8181"/>
        <item x="6322"/>
        <item x="4733"/>
        <item x="7147"/>
        <item x="8116"/>
        <item x="1164"/>
        <item x="5752"/>
        <item x="8986"/>
        <item x="6326"/>
        <item x="373"/>
        <item x="2136"/>
        <item x="4520"/>
        <item x="5931"/>
        <item x="4439"/>
        <item x="1150"/>
        <item x="6366"/>
        <item x="7254"/>
        <item x="5111"/>
        <item x="8508"/>
        <item x="5008"/>
        <item x="7184"/>
        <item x="1855"/>
        <item x="3896"/>
        <item x="6626"/>
        <item x="3407"/>
        <item x="9287"/>
        <item x="8955"/>
        <item x="5813"/>
        <item x="8284"/>
        <item x="8593"/>
        <item x="749"/>
        <item x="3507"/>
        <item x="8003"/>
        <item x="6963"/>
        <item x="3632"/>
        <item x="3076"/>
        <item x="7215"/>
        <item x="5269"/>
        <item x="7407"/>
        <item x="8908"/>
        <item x="3788"/>
        <item x="8891"/>
        <item x="3424"/>
        <item x="1666"/>
        <item x="8995"/>
        <item x="7869"/>
        <item x="7055"/>
        <item x="9032"/>
        <item x="2280"/>
        <item x="5914"/>
        <item x="1188"/>
        <item x="1461"/>
        <item x="7794"/>
        <item x="2345"/>
        <item x="8763"/>
        <item x="5777"/>
        <item x="4894"/>
        <item x="591"/>
        <item x="4462"/>
        <item x="6798"/>
        <item x="6307"/>
        <item x="9256"/>
        <item x="8148"/>
        <item x="7323"/>
        <item x="6285"/>
        <item x="8402"/>
        <item x="8439"/>
        <item x="5820"/>
        <item x="2091"/>
        <item x="7532"/>
        <item x="662"/>
        <item x="8826"/>
        <item x="1767"/>
        <item x="4109"/>
        <item x="296"/>
        <item x="5827"/>
        <item x="1542"/>
        <item x="7804"/>
        <item x="419"/>
        <item x="6716"/>
        <item x="8989"/>
        <item x="7179"/>
        <item x="1043"/>
        <item x="3783"/>
        <item x="7426"/>
        <item x="2816"/>
        <item x="6451"/>
        <item x="2001"/>
        <item x="2787"/>
        <item x="6828"/>
        <item x="8610"/>
        <item x="6755"/>
        <item x="7391"/>
        <item x="5968"/>
        <item x="8091"/>
        <item x="4920"/>
        <item x="5340"/>
        <item x="7882"/>
        <item x="8925"/>
        <item x="3066"/>
        <item x="1230"/>
        <item x="6897"/>
        <item x="7173"/>
        <item x="9274"/>
        <item x="8238"/>
        <item x="7983"/>
        <item x="1939"/>
        <item x="6442"/>
        <item x="1361"/>
        <item x="3202"/>
        <item x="1704"/>
        <item x="8816"/>
        <item x="2588"/>
        <item x="6089"/>
        <item x="5244"/>
        <item x="8745"/>
        <item x="6183"/>
        <item x="1978"/>
        <item x="6344"/>
        <item x="8933"/>
        <item x="2199"/>
        <item x="916"/>
        <item x="3492"/>
        <item x="488"/>
        <item x="9176"/>
        <item x="6092"/>
        <item x="2631"/>
        <item x="9197"/>
        <item x="7010"/>
        <item x="4891"/>
        <item x="4307"/>
        <item x="2966"/>
        <item x="6037"/>
        <item x="6698"/>
        <item x="4278"/>
        <item x="7946"/>
        <item x="65"/>
        <item x="6608"/>
        <item x="4127"/>
        <item x="3120"/>
        <item x="1964"/>
        <item x="5258"/>
        <item x="4992"/>
        <item x="5354"/>
        <item x="6887"/>
        <item x="4567"/>
        <item x="2979"/>
        <item x="3412"/>
        <item x="6457"/>
        <item x="8941"/>
        <item x="8158"/>
        <item x="8982"/>
        <item x="5549"/>
        <item x="7614"/>
        <item x="3016"/>
        <item x="212"/>
        <item x="5718"/>
        <item x="3229"/>
        <item x="1888"/>
        <item x="2375"/>
        <item x="1380"/>
        <item x="5651"/>
        <item x="1317"/>
        <item x="3735"/>
        <item x="7268"/>
        <item x="8557"/>
        <item x="4546"/>
        <item x="8675"/>
        <item x="6888"/>
        <item x="3622"/>
        <item x="8121"/>
        <item x="1126"/>
        <item x="6289"/>
        <item x="6060"/>
        <item x="2138"/>
        <item x="2479"/>
        <item x="7025"/>
        <item x="1270"/>
        <item x="3532"/>
        <item x="2889"/>
        <item x="5462"/>
        <item x="826"/>
        <item x="2038"/>
        <item x="1008"/>
        <item x="1691"/>
        <item x="5994"/>
        <item x="8073"/>
        <item x="2181"/>
        <item x="4302"/>
        <item x="901"/>
        <item x="6526"/>
        <item x="6720"/>
        <item x="4190"/>
        <item x="5110"/>
        <item x="1526"/>
        <item x="6523"/>
        <item x="4975"/>
        <item x="5199"/>
        <item x="598"/>
        <item x="7065"/>
        <item x="6737"/>
        <item x="2332"/>
        <item x="1125"/>
        <item x="307"/>
        <item x="3770"/>
        <item x="2283"/>
        <item x="3995"/>
        <item x="1853"/>
        <item x="5927"/>
        <item x="2696"/>
        <item x="6394"/>
        <item x="3729"/>
        <item x="4223"/>
        <item x="5248"/>
        <item x="6244"/>
        <item x="2390"/>
        <item x="8868"/>
        <item x="2034"/>
        <item x="6574"/>
        <item x="2056"/>
        <item x="7513"/>
        <item x="6696"/>
        <item x="1193"/>
        <item x="1915"/>
        <item x="4088"/>
        <item x="2566"/>
        <item x="8705"/>
        <item x="835"/>
        <item x="4447"/>
        <item x="2800"/>
        <item x="1420"/>
        <item x="2583"/>
        <item x="2165"/>
        <item x="1747"/>
        <item x="894"/>
        <item x="2638"/>
        <item x="2802"/>
        <item x="168"/>
        <item x="5253"/>
        <item x="8313"/>
        <item x="2616"/>
        <item x="314"/>
        <item x="7556"/>
        <item x="5946"/>
        <item x="8085"/>
        <item x="1182"/>
        <item x="7917"/>
        <item x="4195"/>
        <item x="7162"/>
        <item x="1233"/>
        <item x="8519"/>
        <item x="8227"/>
        <item x="9122"/>
        <item x="4326"/>
        <item x="6255"/>
        <item x="8696"/>
        <item x="2048"/>
        <item x="3262"/>
        <item x="2281"/>
        <item x="8595"/>
        <item x="788"/>
        <item x="3526"/>
        <item x="6350"/>
        <item x="5057"/>
        <item x="9140"/>
        <item x="269"/>
        <item x="8802"/>
        <item x="6131"/>
        <item x="8659"/>
        <item x="4812"/>
        <item x="4754"/>
        <item x="6873"/>
        <item x="2496"/>
        <item x="1468"/>
        <item x="158"/>
        <item x="3534"/>
        <item x="8817"/>
        <item x="108"/>
        <item x="2999"/>
        <item x="9249"/>
        <item x="720"/>
        <item x="5042"/>
        <item x="2463"/>
        <item x="5178"/>
        <item x="5887"/>
        <item x="8764"/>
        <item x="4259"/>
        <item x="7725"/>
        <item x="458"/>
        <item x="613"/>
        <item x="9132"/>
        <item x="565"/>
        <item x="8356"/>
        <item x="1580"/>
        <item x="2296"/>
        <item x="9295"/>
        <item x="5081"/>
        <item x="6141"/>
        <item x="1790"/>
        <item x="4675"/>
        <item x="6857"/>
        <item x="6512"/>
        <item x="3588"/>
        <item x="8566"/>
        <item x="911"/>
        <item x="6296"/>
        <item x="7431"/>
        <item x="7338"/>
        <item x="3198"/>
        <item x="5628"/>
        <item x="3561"/>
        <item x="4435"/>
        <item x="7749"/>
        <item x="3871"/>
        <item x="20"/>
        <item x="300"/>
        <item x="5359"/>
        <item x="3121"/>
        <item x="4205"/>
        <item x="8174"/>
        <item x="770"/>
        <item x="7320"/>
        <item x="5798"/>
        <item x="2798"/>
        <item x="5037"/>
        <item x="8998"/>
        <item x="1019"/>
        <item x="703"/>
        <item x="7902"/>
        <item x="34"/>
        <item x="7408"/>
        <item x="5962"/>
        <item x="6403"/>
        <item x="1945"/>
        <item x="7370"/>
        <item x="5313"/>
        <item x="8836"/>
        <item x="6226"/>
        <item x="5038"/>
        <item x="455"/>
        <item x="4718"/>
        <item x="8603"/>
        <item x="5376"/>
        <item x="1121"/>
        <item x="5351"/>
        <item x="6096"/>
        <item x="7783"/>
        <item x="2997"/>
        <item x="3063"/>
        <item x="6347"/>
        <item x="2294"/>
        <item x="8495"/>
        <item x="5058"/>
        <item x="8507"/>
        <item x="2706"/>
        <item x="8287"/>
        <item x="7400"/>
        <item x="4608"/>
        <item x="4560"/>
        <item x="7246"/>
        <item x="1086"/>
        <item x="4647"/>
        <item x="5975"/>
        <item x="4234"/>
        <item x="185"/>
        <item x="2176"/>
        <item x="5232"/>
        <item x="6044"/>
        <item x="1384"/>
        <item x="8791"/>
        <item x="36"/>
        <item x="858"/>
        <item x="1616"/>
        <item x="1211"/>
        <item x="1251"/>
        <item x="2636"/>
        <item x="8468"/>
        <item x="6208"/>
        <item x="8134"/>
        <item x="1527"/>
        <item x="3298"/>
        <item x="6961"/>
        <item x="5993"/>
        <item x="5531"/>
        <item x="2599"/>
        <item x="442"/>
        <item x="2735"/>
        <item x="3285"/>
        <item x="2605"/>
        <item x="1225"/>
        <item x="696"/>
        <item x="7553"/>
        <item x="2780"/>
        <item x="283"/>
        <item x="5439"/>
        <item x="7390"/>
        <item x="2906"/>
        <item x="3305"/>
        <item x="4811"/>
        <item x="7712"/>
        <item x="8737"/>
        <item x="7993"/>
        <item x="4528"/>
        <item x="5855"/>
        <item x="6288"/>
        <item x="2912"/>
        <item x="7923"/>
        <item x="5319"/>
        <item x="3522"/>
        <item x="4215"/>
        <item x="3186"/>
        <item x="3673"/>
        <item x="3771"/>
        <item x="4367"/>
        <item x="829"/>
        <item x="2660"/>
        <item x="1738"/>
        <item x="2521"/>
        <item x="3350"/>
        <item x="2180"/>
        <item x="7756"/>
        <item x="5506"/>
        <item x="3442"/>
        <item x="7915"/>
        <item x="4087"/>
        <item x="6739"/>
        <item x="5372"/>
        <item x="5380"/>
        <item x="611"/>
        <item x="2210"/>
        <item x="2876"/>
        <item x="342"/>
        <item x="4651"/>
        <item x="485"/>
        <item x="6498"/>
        <item x="3773"/>
        <item x="4102"/>
        <item x="5758"/>
        <item x="3196"/>
        <item x="2712"/>
        <item x="6656"/>
        <item x="5587"/>
        <item x="6139"/>
        <item x="3878"/>
        <item x="4755"/>
        <item x="5448"/>
        <item x="6312"/>
        <item x="7188"/>
        <item x="5278"/>
        <item x="7609"/>
        <item x="773"/>
        <item x="5101"/>
        <item x="5033"/>
        <item x="3701"/>
        <item x="4996"/>
        <item x="6204"/>
        <item x="849"/>
        <item x="8663"/>
        <item x="1307"/>
        <item x="8757"/>
        <item x="3605"/>
        <item x="2755"/>
        <item x="4875"/>
        <item x="4390"/>
        <item x="3423"/>
        <item x="1392"/>
        <item x="1794"/>
        <item x="1771"/>
        <item x="7527"/>
        <item x="2710"/>
        <item x="2695"/>
        <item x="8991"/>
        <item x="468"/>
        <item x="2547"/>
        <item x="3813"/>
        <item x="288"/>
        <item x="8123"/>
        <item x="7655"/>
        <item x="1886"/>
        <item x="1147"/>
        <item x="5339"/>
        <item x="9098"/>
        <item x="794"/>
        <item x="66"/>
        <item x="8283"/>
        <item x="41"/>
        <item x="6357"/>
        <item x="5494"/>
        <item x="1903"/>
        <item x="2648"/>
        <item x="6816"/>
        <item x="7904"/>
        <item x="3648"/>
        <item x="1955"/>
        <item x="7626"/>
        <item x="2471"/>
        <item x="575"/>
        <item x="981"/>
        <item x="967"/>
        <item x="5200"/>
        <item x="2064"/>
        <item x="6719"/>
        <item x="6962"/>
        <item x="1608"/>
        <item x="2627"/>
        <item x="8040"/>
        <item x="6697"/>
        <item x="2821"/>
        <item x="9069"/>
        <item x="1909"/>
        <item x="510"/>
        <item x="6012"/>
        <item x="6252"/>
        <item x="291"/>
        <item x="324"/>
        <item x="4023"/>
        <item x="7971"/>
        <item x="4524"/>
        <item x="4334"/>
        <item x="8706"/>
        <item x="9306"/>
        <item x="1459"/>
        <item x="4708"/>
        <item x="2207"/>
        <item x="8018"/>
        <item x="4014"/>
        <item x="5104"/>
        <item x="6595"/>
        <item x="2031"/>
        <item x="833"/>
        <item x="2945"/>
        <item x="7700"/>
        <item x="5525"/>
        <item x="5711"/>
        <item x="2189"/>
        <item x="6908"/>
        <item x="5410"/>
        <item x="2076"/>
        <item x="6777"/>
        <item x="5648"/>
        <item x="8606"/>
        <item x="2819"/>
        <item x="3059"/>
        <item x="2367"/>
        <item x="3966"/>
        <item x="8242"/>
        <item x="6388"/>
        <item x="7421"/>
        <item x="3863"/>
        <item x="9284"/>
        <item x="9288"/>
        <item x="6303"/>
        <item x="1323"/>
        <item x="2713"/>
        <item x="5062"/>
        <item x="8142"/>
        <item x="5425"/>
        <item x="1203"/>
        <item x="7070"/>
        <item x="4986"/>
        <item x="5918"/>
        <item x="6070"/>
        <item x="7292"/>
        <item x="6760"/>
        <item x="3023"/>
        <item x="9283"/>
        <item x="9330"/>
        <item x="3231"/>
        <item x="8395"/>
        <item x="2856"/>
        <item x="2901"/>
        <item x="6590"/>
        <item x="8249"/>
        <item x="9013"/>
        <item x="8432"/>
        <item x="5022"/>
        <item x="7957"/>
        <item x="5397"/>
        <item x="8486"/>
        <item x="1074"/>
        <item x="4115"/>
        <item x="7422"/>
        <item x="7632"/>
        <item x="2120"/>
        <item x="4665"/>
        <item x="3655"/>
        <item x="4282"/>
        <item x="5996"/>
        <item x="7788"/>
        <item x="5837"/>
        <item x="8355"/>
        <item x="6818"/>
        <item x="7001"/>
        <item x="5295"/>
        <item x="5663"/>
        <item x="5122"/>
        <item x="8708"/>
        <item x="8419"/>
        <item x="8686"/>
        <item x="4983"/>
        <item x="2633"/>
        <item x="9184"/>
        <item x="7852"/>
        <item x="5170"/>
        <item x="2976"/>
        <item x="2654"/>
        <item x="818"/>
        <item x="6241"/>
        <item x="4006"/>
        <item x="6533"/>
        <item x="2245"/>
        <item x="6944"/>
        <item x="3389"/>
        <item x="2687"/>
        <item x="4152"/>
        <item x="346"/>
        <item x="8016"/>
        <item x="1248"/>
        <item x="6689"/>
        <item x="1762"/>
        <item x="5861"/>
        <item x="9198"/>
        <item x="7057"/>
        <item x="5126"/>
        <item x="4721"/>
        <item x="7349"/>
        <item x="4336"/>
        <item x="9304"/>
        <item x="6916"/>
        <item x="705"/>
        <item x="856"/>
        <item x="2461"/>
        <item x="6811"/>
        <item x="2577"/>
        <item x="8854"/>
        <item x="1724"/>
        <item x="3304"/>
        <item x="1968"/>
        <item x="8100"/>
        <item x="6449"/>
        <item x="2187"/>
        <item x="5493"/>
        <item x="8006"/>
        <item x="7"/>
        <item x="1750"/>
        <item x="3911"/>
        <item x="3448"/>
        <item x="589"/>
        <item x="5965"/>
        <item x="1456"/>
        <item x="6295"/>
        <item x="890"/>
        <item x="8384"/>
        <item x="2574"/>
        <item x="2947"/>
        <item x="4751"/>
        <item x="7825"/>
        <item x="6162"/>
        <item x="7795"/>
        <item x="7603"/>
        <item x="6101"/>
        <item x="4577"/>
        <item x="7177"/>
        <item x="8265"/>
        <item x="2964"/>
        <item x="5790"/>
        <item x="2063"/>
        <item x="4487"/>
        <item x="3025"/>
        <item x="7018"/>
        <item x="8574"/>
        <item x="6604"/>
        <item x="262"/>
        <item x="7236"/>
        <item x="7395"/>
        <item x="8102"/>
        <item x="1502"/>
        <item x="122"/>
        <item x="7259"/>
        <item x="5804"/>
        <item x="60"/>
        <item x="8619"/>
        <item x="5630"/>
        <item x="2560"/>
        <item x="4628"/>
        <item x="6264"/>
        <item x="2472"/>
        <item x="706"/>
        <item x="5564"/>
        <item x="5520"/>
        <item x="3959"/>
        <item x="8905"/>
        <item x="8993"/>
        <item x="9217"/>
        <item x="3312"/>
        <item x="3976"/>
        <item x="7493"/>
        <item x="7436"/>
        <item x="3367"/>
        <item x="7424"/>
        <item x="5256"/>
        <item x="2526"/>
        <item x="9107"/>
        <item x="4823"/>
        <item x="7237"/>
        <item x="6648"/>
        <item x="3112"/>
        <item x="3362"/>
        <item x="3555"/>
        <item x="4072"/>
        <item x="1229"/>
        <item x="1635"/>
        <item x="4019"/>
        <item x="7011"/>
        <item x="8580"/>
        <item x="7486"/>
        <item x="8903"/>
        <item x="787"/>
        <item x="4352"/>
        <item x="8960"/>
        <item x="2047"/>
        <item x="8947"/>
        <item x="8525"/>
        <item x="4819"/>
        <item x="2601"/>
        <item x="6846"/>
        <item x="5971"/>
        <item x="2242"/>
        <item x="3943"/>
        <item x="8509"/>
        <item x="3556"/>
        <item x="3064"/>
        <item x="7132"/>
        <item x="5582"/>
        <item x="9045"/>
        <item x="3835"/>
        <item x="690"/>
        <item x="9224"/>
        <item x="5678"/>
        <item x="391"/>
        <item x="6833"/>
        <item x="8716"/>
        <item x="2657"/>
        <item x="3240"/>
        <item x="6947"/>
        <item x="9336"/>
        <item x="8824"/>
        <item x="5910"/>
        <item x="5903"/>
        <item x="6486"/>
        <item x="4097"/>
        <item x="1808"/>
        <item x="5075"/>
        <item x="5131"/>
        <item x="806"/>
        <item x="6706"/>
        <item x="5749"/>
        <item x="6069"/>
        <item x="13"/>
        <item x="8616"/>
        <item x="718"/>
        <item x="991"/>
        <item x="6936"/>
        <item x="837"/>
        <item x="7239"/>
        <item x="1801"/>
        <item x="3129"/>
        <item x="7940"/>
        <item x="343"/>
        <item x="3882"/>
        <item x="8272"/>
        <item x="513"/>
        <item x="1857"/>
        <item x="61"/>
        <item x="5708"/>
        <item x="2088"/>
        <item x="4324"/>
        <item x="1035"/>
        <item x="1558"/>
        <item x="6751"/>
        <item x="6124"/>
        <item x="1291"/>
        <item x="5693"/>
        <item x="7768"/>
        <item x="7322"/>
        <item x="1395"/>
        <item x="6856"/>
        <item x="1965"/>
        <item x="1554"/>
        <item x="7241"/>
        <item x="3382"/>
        <item x="3005"/>
        <item x="264"/>
        <item x="8292"/>
        <item x="7580"/>
        <item x="9160"/>
        <item x="2861"/>
        <item x="9096"/>
        <item x="6109"/>
        <item x="2203"/>
        <item x="5467"/>
        <item x="4007"/>
        <item x="6468"/>
        <item x="509"/>
        <item x="2028"/>
        <item x="4661"/>
        <item x="6009"/>
        <item x="8210"/>
        <item x="3823"/>
        <item x="8969"/>
        <item x="7398"/>
        <item x="656"/>
        <item x="6450"/>
        <item x="723"/>
        <item x="3725"/>
        <item x="4245"/>
        <item x="1389"/>
        <item x="2641"/>
        <item x="2172"/>
        <item x="4668"/>
        <item x="647"/>
        <item x="6753"/>
        <item x="3192"/>
        <item x="6420"/>
        <item x="6627"/>
        <item x="4138"/>
        <item x="9238"/>
        <item x="5128"/>
        <item x="3923"/>
        <item x="3828"/>
        <item x="8087"/>
        <item x="431"/>
        <item x="5998"/>
        <item x="887"/>
        <item x="5240"/>
        <item x="3170"/>
        <item x="4431"/>
        <item x="6653"/>
        <item x="7059"/>
        <item x="2650"/>
        <item x="3239"/>
        <item x="7044"/>
        <item x="4507"/>
        <item x="3287"/>
        <item x="8453"/>
        <item x="8459"/>
        <item x="7112"/>
        <item x="6979"/>
        <item x="337"/>
        <item x="3261"/>
        <item x="6385"/>
        <item x="7965"/>
        <item x="4939"/>
        <item x="5686"/>
        <item x="6802"/>
        <item x="3256"/>
        <item x="3657"/>
        <item x="7772"/>
        <item x="6743"/>
        <item x="3748"/>
        <item x="4305"/>
        <item x="6293"/>
        <item x="4451"/>
        <item x="7376"/>
        <item x="2980"/>
        <item x="7635"/>
        <item x="8216"/>
        <item x="2576"/>
        <item x="5528"/>
        <item x="8514"/>
        <item x="9213"/>
        <item x="198"/>
        <item x="5378"/>
        <item x="2922"/>
        <item x="6830"/>
        <item x="8597"/>
        <item x="1730"/>
        <item x="6028"/>
        <item x="1807"/>
        <item x="4676"/>
        <item x="3155"/>
        <item x="8790"/>
        <item x="7722"/>
        <item x="6014"/>
        <item x="5262"/>
        <item x="9218"/>
        <item x="1994"/>
        <item x="6337"/>
        <item x="7524"/>
        <item x="9235"/>
        <item x="5071"/>
        <item x="2831"/>
        <item x="7866"/>
        <item x="3720"/>
        <item x="1533"/>
        <item x="3895"/>
        <item x="4246"/>
        <item x="4534"/>
        <item x="3130"/>
        <item x="8192"/>
        <item x="4777"/>
        <item x="5015"/>
        <item x="6428"/>
        <item x="804"/>
        <item x="4126"/>
        <item x="6320"/>
        <item x="6617"/>
        <item x="7466"/>
        <item x="8411"/>
        <item x="1598"/>
        <item x="3404"/>
        <item x="8196"/>
        <item x="4933"/>
        <item x="5802"/>
        <item x="4086"/>
        <item x="639"/>
        <item x="6061"/>
        <item x="222"/>
        <item x="3614"/>
        <item x="3726"/>
        <item x="444"/>
        <item x="5078"/>
        <item x="2767"/>
        <item x="3745"/>
        <item x="3280"/>
        <item x="1287"/>
        <item x="5247"/>
        <item x="4525"/>
        <item x="2220"/>
        <item x="3804"/>
        <item x="2335"/>
        <item x="3060"/>
        <item x="3395"/>
        <item x="9141"/>
        <item x="4764"/>
        <item x="8914"/>
        <item x="3951"/>
        <item x="6975"/>
        <item x="7140"/>
        <item x="3997"/>
        <item x="3360"/>
        <item x="4392"/>
        <item x="708"/>
        <item x="1358"/>
        <item x="615"/>
        <item x="257"/>
        <item x="5722"/>
        <item x="7139"/>
        <item x="2963"/>
        <item x="366"/>
        <item x="4945"/>
        <item x="3880"/>
        <item x="5017"/>
        <item x="7187"/>
        <item x="225"/>
        <item x="975"/>
        <item x="2484"/>
        <item x="1524"/>
        <item x="8894"/>
        <item x="6678"/>
        <item x="1848"/>
        <item x="37"/>
        <item x="5034"/>
        <item x="7346"/>
        <item x="2259"/>
        <item x="7821"/>
        <item x="6813"/>
        <item x="2962"/>
        <item x="5160"/>
        <item x="163"/>
        <item x="6251"/>
        <item x="8710"/>
        <item x="4824"/>
        <item x="1922"/>
        <item x="6917"/>
        <item x="5274"/>
        <item x="3029"/>
        <item x="1722"/>
        <item x="5530"/>
        <item x="8733"/>
        <item x="8097"/>
        <item x="6960"/>
        <item x="4772"/>
        <item x="1401"/>
        <item x="6921"/>
        <item x="7589"/>
        <item x="7329"/>
        <item x="505"/>
        <item x="7083"/>
        <item x="772"/>
        <item x="8498"/>
        <item x="2569"/>
        <item x="2314"/>
        <item x="4159"/>
        <item x="6545"/>
        <item x="7802"/>
        <item x="5787"/>
        <item x="1279"/>
        <item x="4364"/>
        <item x="4386"/>
        <item x="3409"/>
        <item x="6536"/>
        <item x="2913"/>
        <item x="9075"/>
        <item x="7404"/>
        <item x="1700"/>
        <item x="957"/>
        <item x="5513"/>
        <item x="2684"/>
        <item x="2832"/>
        <item x="5052"/>
        <item x="8183"/>
        <item x="6343"/>
        <item x="2079"/>
        <item x="946"/>
        <item x="1433"/>
        <item x="5978"/>
        <item x="403"/>
        <item x="7574"/>
        <item x="2764"/>
        <item x="7339"/>
        <item x="4685"/>
        <item x="8636"/>
        <item x="3635"/>
        <item x="3979"/>
        <item x="5699"/>
        <item x="8405"/>
        <item x="8114"/>
        <item x="2082"/>
        <item x="8388"/>
        <item x="3625"/>
        <item x="7663"/>
        <item x="8443"/>
        <item x="5767"/>
        <item x="6937"/>
        <item x="6079"/>
        <item x="5039"/>
        <item x="4960"/>
        <item x="4099"/>
        <item x="5209"/>
        <item x="2865"/>
        <item x="5428"/>
        <item x="289"/>
        <item x="5618"/>
        <item x="2714"/>
        <item x="913"/>
        <item x="8672"/>
        <item x="5398"/>
        <item x="9089"/>
        <item x="6384"/>
        <item x="40"/>
        <item x="7563"/>
        <item x="1674"/>
        <item x="1472"/>
        <item x="6569"/>
        <item x="7459"/>
        <item x="5179"/>
        <item x="3303"/>
        <item x="2805"/>
        <item x="8252"/>
        <item x="5765"/>
        <item x="8938"/>
        <item x="1301"/>
        <item x="3566"/>
        <item x="748"/>
        <item x="8309"/>
        <item x="6007"/>
        <item x="525"/>
        <item x="5069"/>
        <item x="214"/>
        <item x="2555"/>
        <item x="2498"/>
        <item x="2728"/>
        <item x="2501"/>
        <item x="4671"/>
        <item x="4416"/>
        <item x="463"/>
        <item x="9061"/>
        <item x="6855"/>
        <item x="4041"/>
        <item x="3794"/>
        <item x="9026"/>
        <item x="4471"/>
        <item x="6230"/>
        <item x="5723"/>
        <item x="7819"/>
        <item x="1375"/>
        <item x="1039"/>
        <item x="5399"/>
        <item x="2227"/>
        <item x="7816"/>
        <item x="702"/>
        <item x="8532"/>
        <item x="3316"/>
        <item x="3508"/>
        <item x="8430"/>
        <item x="9018"/>
        <item x="7594"/>
        <item x="4895"/>
        <item x="2106"/>
        <item x="4157"/>
        <item x="5293"/>
        <item x="713"/>
        <item x="2777"/>
        <item x="5862"/>
        <item x="2178"/>
        <item x="7642"/>
        <item x="4028"/>
        <item x="3380"/>
        <item x="5198"/>
        <item x="9337"/>
        <item x="9362"/>
        <item x="2127"/>
        <item x="1637"/>
        <item x="3149"/>
        <item x="8820"/>
        <item x="271"/>
        <item x="6708"/>
        <item x="6334"/>
        <item x="2938"/>
        <item x="8494"/>
        <item x="3790"/>
        <item x="67"/>
        <item x="4802"/>
        <item x="4953"/>
        <item x="4476"/>
        <item x="4906"/>
        <item x="2151"/>
        <item x="475"/>
        <item x="6694"/>
        <item x="1611"/>
        <item x="8417"/>
        <item x="2337"/>
        <item x="2837"/>
        <item x="8163"/>
        <item x="4165"/>
        <item x="8871"/>
        <item x="9234"/>
        <item x="1217"/>
        <item x="4966"/>
        <item x="7110"/>
        <item x="1004"/>
        <item x="9133"/>
        <item x="5012"/>
        <item x="2873"/>
        <item x="1541"/>
        <item x="7385"/>
        <item x="2554"/>
        <item x="1877"/>
        <item x="3084"/>
        <item x="557"/>
        <item x="8800"/>
        <item x="7392"/>
        <item x="1614"/>
        <item x="4958"/>
        <item x="8429"/>
        <item x="2339"/>
        <item x="9188"/>
        <item x="7305"/>
        <item x="303"/>
        <item x="1648"/>
        <item x="1639"/>
        <item x="3762"/>
        <item x="3145"/>
        <item x="8340"/>
        <item x="3321"/>
        <item x="8586"/>
        <item x="3968"/>
        <item x="7637"/>
        <item x="4221"/>
        <item x="6764"/>
        <item x="2520"/>
        <item x="6167"/>
        <item x="938"/>
        <item x="3115"/>
        <item x="7691"/>
        <item x="4092"/>
        <item x="5283"/>
        <item x="6994"/>
        <item x="4247"/>
        <item x="2908"/>
        <item x="202"/>
        <item x="7291"/>
        <item x="4217"/>
        <item x="72"/>
        <item x="7801"/>
        <item x="4483"/>
        <item x="869"/>
        <item x="4198"/>
        <item x="6709"/>
        <item x="6809"/>
        <item x="2974"/>
        <item x="4864"/>
        <item x="361"/>
        <item x="1327"/>
        <item x="8275"/>
        <item x="8781"/>
        <item x="229"/>
        <item x="9236"/>
        <item x="6034"/>
        <item x="5783"/>
        <item x="8387"/>
        <item x="3545"/>
        <item x="4351"/>
        <item x="5099"/>
        <item x="6212"/>
        <item x="4801"/>
        <item x="5385"/>
        <item x="6323"/>
        <item x="6432"/>
        <item x="606"/>
        <item x="7673"/>
        <item x="7789"/>
        <item x="640"/>
        <item x="2584"/>
        <item x="491"/>
        <item x="3275"/>
        <item x="8009"/>
        <item x="8569"/>
        <item x="3085"/>
        <item x="7543"/>
        <item x="4412"/>
        <item x="6571"/>
        <item x="8451"/>
        <item x="1454"/>
        <item x="2685"/>
        <item x="4446"/>
        <item x="211"/>
        <item x="7763"/>
        <item x="6151"/>
        <item x="1077"/>
        <item x="9043"/>
        <item x="7744"/>
        <item x="2606"/>
        <item x="7872"/>
        <item x="7308"/>
        <item x="7381"/>
        <item x="1718"/>
        <item x="482"/>
        <item x="1051"/>
        <item x="6517"/>
        <item x="495"/>
        <item x="6445"/>
        <item x="4466"/>
        <item x="681"/>
        <item x="4589"/>
        <item x="7194"/>
        <item x="5793"/>
        <item x="3376"/>
        <item x="1232"/>
        <item x="209"/>
        <item x="5094"/>
        <item x="8661"/>
        <item x="8981"/>
        <item x="8263"/>
        <item x="8881"/>
        <item x="8334"/>
        <item x="1087"/>
        <item x="3695"/>
        <item x="4561"/>
        <item x="285"/>
        <item x="2776"/>
        <item x="4677"/>
        <item x="4810"/>
        <item x="4522"/>
        <item x="7824"/>
        <item x="9038"/>
        <item x="1415"/>
        <item x="302"/>
        <item x="4177"/>
        <item x="3180"/>
        <item x="8857"/>
        <item x="4262"/>
        <item x="8910"/>
        <item x="387"/>
        <item x="1956"/>
        <item x="5610"/>
        <item x="3678"/>
        <item x="2166"/>
        <item x="3495"/>
        <item x="4794"/>
        <item x="762"/>
        <item x="1813"/>
        <item x="2807"/>
        <item x="3291"/>
        <item x="4038"/>
        <item x="5136"/>
        <item x="5392"/>
        <item x="5456"/>
        <item x="2306"/>
        <item x="3698"/>
        <item x="4887"/>
        <item x="5112"/>
        <item x="4979"/>
        <item x="6297"/>
        <item x="771"/>
        <item x="780"/>
        <item x="4670"/>
        <item x="4465"/>
        <item x="1549"/>
        <item x="203"/>
        <item x="5002"/>
        <item x="8043"/>
        <item x="5379"/>
        <item x="7920"/>
        <item x="3381"/>
        <item x="8424"/>
        <item x="2246"/>
        <item x="931"/>
        <item x="2288"/>
        <item x="473"/>
        <item x="4844"/>
        <item x="2211"/>
        <item x="1090"/>
        <item x="8599"/>
        <item x="1202"/>
        <item x="1163"/>
        <item x="6541"/>
        <item x="7170"/>
        <item x="461"/>
        <item x="7039"/>
        <item x="5865"/>
        <item x="4631"/>
        <item x="3913"/>
        <item x="7884"/>
        <item x="3357"/>
        <item x="9366"/>
        <item x="2365"/>
        <item x="7156"/>
        <item x="6021"/>
        <item x="221"/>
        <item x="8497"/>
        <item x="4756"/>
        <item x="86"/>
        <item x="9346"/>
        <item x="4855"/>
        <item x="4853"/>
        <item x="2491"/>
        <item x="6723"/>
        <item x="8660"/>
        <item x="7643"/>
        <item x="29"/>
        <item x="7093"/>
        <item x="8"/>
        <item x="9106"/>
        <item x="5143"/>
        <item x="6269"/>
        <item x="3891"/>
        <item x="3737"/>
        <item x="8207"/>
        <item x="494"/>
        <item x="839"/>
        <item x="3872"/>
        <item x="5523"/>
        <item x="7618"/>
        <item x="4857"/>
        <item x="792"/>
        <item x="3569"/>
        <item x="978"/>
        <item x="3559"/>
        <item x="5928"/>
        <item x="7535"/>
        <item x="2759"/>
        <item x="1761"/>
        <item x="2447"/>
        <item x="3818"/>
        <item x="5604"/>
        <item x="5191"/>
        <item x="2421"/>
        <item x="6636"/>
        <item x="352"/>
        <item x="4335"/>
        <item x="5778"/>
        <item x="4914"/>
        <item x="4949"/>
        <item x="1269"/>
        <item x="3591"/>
        <item x="6005"/>
        <item x="6762"/>
        <item x="6260"/>
        <item x="9157"/>
        <item x="7679"/>
        <item x="6664"/>
        <item x="1651"/>
        <item x="1274"/>
        <item x="2405"/>
        <item x="2121"/>
        <item x="2142"/>
        <item x="8500"/>
        <item x="332"/>
        <item x="2967"/>
        <item x="8629"/>
        <item x="2649"/>
        <item x="8505"/>
        <item x="844"/>
        <item x="2270"/>
        <item x="6145"/>
        <item x="6542"/>
        <item x="3072"/>
        <item x="8081"/>
        <item x="7353"/>
        <item x="4889"/>
        <item x="3215"/>
        <item x="3518"/>
        <item x="7046"/>
        <item x="1305"/>
        <item x="7537"/>
        <item x="3604"/>
        <item x="7809"/>
        <item x="955"/>
        <item x="5729"/>
        <item x="6598"/>
        <item x="7924"/>
        <item x="390"/>
        <item x="1259"/>
        <item x="5522"/>
        <item x="4457"/>
        <item x="4399"/>
        <item x="2025"/>
        <item x="2773"/>
        <item x="8058"/>
        <item x="590"/>
        <item x="3798"/>
        <item x="6302"/>
        <item x="107"/>
        <item x="8082"/>
        <item x="356"/>
        <item x="1002"/>
        <item x="7045"/>
        <item x="1941"/>
        <item x="8294"/>
        <item x="8872"/>
        <item x="5574"/>
        <item x="7454"/>
        <item x="4042"/>
        <item x="860"/>
        <item x="2438"/>
        <item x="7811"/>
        <item x="3242"/>
        <item x="843"/>
        <item x="189"/>
        <item x="8069"/>
        <item x="7049"/>
        <item x="7153"/>
        <item x="4071"/>
        <item x="3057"/>
        <item x="7213"/>
        <item x="3482"/>
        <item x="7952"/>
        <item x="425"/>
        <item x="2073"/>
        <item x="4294"/>
        <item x="8229"/>
        <item x="7149"/>
        <item x="4046"/>
        <item x="138"/>
        <item x="4240"/>
        <item x="867"/>
        <item x="8080"/>
        <item x="7900"/>
        <item x="103"/>
        <item x="459"/>
        <item x="918"/>
        <item x="7081"/>
        <item x="8471"/>
        <item x="1347"/>
        <item x="8534"/>
        <item x="4113"/>
        <item x="53"/>
        <item x="8896"/>
        <item x="1097"/>
        <item x="4941"/>
        <item x="5517"/>
        <item x="6614"/>
        <item x="1748"/>
        <item x="623"/>
        <item x="8876"/>
        <item x="336"/>
        <item x="7069"/>
        <item x="3692"/>
        <item x="4943"/>
        <item x="3831"/>
        <item x="7406"/>
        <item x="5085"/>
        <item x="1622"/>
        <item x="4991"/>
        <item x="1062"/>
        <item x="5054"/>
        <item x="3664"/>
        <item x="3226"/>
        <item x="7737"/>
        <item x="7778"/>
        <item x="2408"/>
        <item x="4430"/>
        <item x="6067"/>
        <item x="8271"/>
        <item x="4009"/>
        <item x="8974"/>
        <item x="9301"/>
        <item x="5098"/>
        <item x="2581"/>
        <item x="3654"/>
        <item x="7777"/>
        <item x="3227"/>
        <item x="6713"/>
        <item x="4283"/>
        <item x="2163"/>
        <item x="8571"/>
        <item x="7518"/>
        <item x="3469"/>
        <item x="1803"/>
        <item x="5426"/>
        <item x="1833"/>
        <item x="7449"/>
        <item x="8749"/>
        <item x="7978"/>
        <item x="8392"/>
        <item x="3607"/>
        <item x="7071"/>
        <item x="6359"/>
        <item x="6631"/>
        <item x="791"/>
        <item x="5479"/>
        <item x="3015"/>
        <item x="7525"/>
        <item x="3152"/>
        <item x="6901"/>
        <item x="9273"/>
        <item x="6186"/>
        <item x="4461"/>
        <item x="4707"/>
        <item x="210"/>
        <item x="3483"/>
        <item x="6165"/>
        <item x="5781"/>
        <item x="5300"/>
        <item x="1583"/>
        <item x="4178"/>
        <item x="6446"/>
        <item x="2621"/>
        <item x="5154"/>
        <item x="8380"/>
        <item x="5041"/>
        <item x="1925"/>
        <item x="1496"/>
        <item x="1406"/>
        <item x="764"/>
        <item x="4565"/>
        <item x="3731"/>
        <item x="17"/>
        <item x="2023"/>
        <item x="2733"/>
        <item x="3334"/>
        <item x="4469"/>
        <item x="6010"/>
        <item x="2783"/>
        <item x="1319"/>
        <item x="5811"/>
        <item x="5323"/>
        <item x="1421"/>
        <item x="5027"/>
        <item x="4037"/>
        <item x="8237"/>
        <item x="4347"/>
        <item x="2749"/>
        <item x="117"/>
        <item x="5444"/>
        <item x="2147"/>
        <item x="2252"/>
        <item x="114"/>
        <item x="5357"/>
        <item x="7433"/>
        <item x="8160"/>
        <item x="1348"/>
        <item x="3749"/>
        <item x="9255"/>
        <item x="6271"/>
        <item x="5602"/>
        <item x="9130"/>
        <item x="5992"/>
        <item x="8049"/>
        <item x="7729"/>
        <item x="571"/>
        <item x="6525"/>
        <item x="2881"/>
        <item x="1373"/>
        <item x="6675"/>
        <item x="7516"/>
        <item x="3450"/>
        <item x="6824"/>
        <item x="7858"/>
        <item x="1500"/>
        <item x="7125"/>
        <item x="5764"/>
        <item x="5082"/>
        <item x="6218"/>
        <item x="7720"/>
        <item x="4725"/>
        <item x="5697"/>
        <item x="5511"/>
        <item x="2101"/>
        <item x="4704"/>
        <item x="2602"/>
        <item x="1447"/>
        <item x="6771"/>
        <item x="7206"/>
        <item x="3340"/>
        <item x="5025"/>
        <item x="9195"/>
        <item x="3763"/>
        <item x="8290"/>
        <item x="4752"/>
        <item x="2269"/>
        <item x="8902"/>
        <item x="6083"/>
        <item x="4134"/>
        <item x="2108"/>
        <item x="3504"/>
        <item x="2043"/>
        <item x="4940"/>
        <item x="8590"/>
        <item x="7226"/>
        <item x="2705"/>
        <item x="8594"/>
        <item x="8208"/>
        <item x="4371"/>
        <item x="4330"/>
        <item x="6663"/>
        <item x="1242"/>
        <item x="7601"/>
        <item x="2240"/>
        <item x="1890"/>
        <item x="7264"/>
        <item x="5325"/>
        <item x="8280"/>
        <item x="6378"/>
        <item x="8337"/>
        <item x="8140"/>
        <item x="4450"/>
        <item x="2622"/>
        <item x="2809"/>
        <item x="8481"/>
        <item x="2806"/>
        <item x="6859"/>
        <item x="3090"/>
        <item x="3383"/>
        <item x="1082"/>
        <item x="7300"/>
        <item x="4912"/>
        <item x="7167"/>
        <item x="6056"/>
        <item x="3506"/>
        <item x="3093"/>
        <item x="1462"/>
        <item x="1784"/>
        <item x="139"/>
        <item x="524"/>
        <item x="2771"/>
        <item x="8795"/>
        <item x="1482"/>
        <item x="3510"/>
        <item x="3988"/>
        <item x="7198"/>
        <item x="8226"/>
        <item x="7389"/>
        <item x="1486"/>
        <item x="192"/>
        <item x="8353"/>
        <item x="8157"/>
        <item x="8349"/>
        <item x="8533"/>
        <item x="8086"/>
        <item x="1198"/>
        <item x="5795"/>
        <item x="294"/>
        <item x="8506"/>
        <item x="2928"/>
        <item x="5871"/>
        <item x="1525"/>
        <item x="6402"/>
        <item x="1078"/>
        <item x="7504"/>
        <item x="5055"/>
        <item x="793"/>
        <item x="838"/>
        <item x="3821"/>
        <item x="8738"/>
        <item x="7269"/>
        <item x="1931"/>
        <item x="7151"/>
        <item x="4174"/>
        <item x="3102"/>
        <item x="8256"/>
        <item x="7887"/>
        <item x="2400"/>
        <item x="2376"/>
        <item x="7227"/>
        <item x="8460"/>
        <item x="3982"/>
        <item x="5440"/>
        <item x="9220"/>
        <item x="6854"/>
        <item x="2035"/>
        <item x="6467"/>
        <item x="3125"/>
        <item x="8847"/>
        <item x="4239"/>
        <item x="1174"/>
        <item x="5159"/>
        <item x="1306"/>
        <item x="5482"/>
        <item x="2258"/>
        <item x="6754"/>
        <item x="7484"/>
        <item x="4313"/>
        <item x="8886"/>
        <item x="4999"/>
        <item x="4625"/>
        <item x="6690"/>
        <item x="6822"/>
        <item x="8413"/>
        <item x="5144"/>
        <item x="6174"/>
        <item x="9042"/>
        <item x="2519"/>
        <item x="4848"/>
        <item x="3972"/>
        <item x="4645"/>
        <item x="9208"/>
        <item x="4142"/>
        <item x="4085"/>
        <item x="2262"/>
        <item x="6158"/>
        <item x="7271"/>
        <item x="4341"/>
        <item x="7604"/>
        <item x="6557"/>
        <item x="3455"/>
        <item x="6749"/>
        <item x="3375"/>
        <item x="1190"/>
        <item x="8648"/>
        <item x="5796"/>
        <item x="8531"/>
        <item x="5469"/>
        <item x="2835"/>
        <item x="4535"/>
        <item x="1684"/>
        <item x="2008"/>
        <item x="8875"/>
        <item x="8455"/>
        <item x="1481"/>
        <item x="7761"/>
        <item x="2188"/>
        <item x="519"/>
        <item x="588"/>
        <item x="3937"/>
        <item x="426"/>
        <item x="6400"/>
        <item x="667"/>
        <item x="8996"/>
        <item x="8228"/>
        <item x="8578"/>
        <item x="2218"/>
        <item x="3245"/>
        <item x="3929"/>
        <item x="6893"/>
        <item x="7661"/>
        <item x="3032"/>
        <item x="7412"/>
        <item x="4529"/>
        <item x="2883"/>
        <item x="7048"/>
        <item x="3387"/>
        <item x="1094"/>
        <item x="2359"/>
        <item x="628"/>
        <item x="1851"/>
        <item x="7456"/>
        <item x="3755"/>
        <item x="3829"/>
        <item x="3870"/>
        <item x="2893"/>
        <item x="847"/>
        <item x="7047"/>
        <item x="4765"/>
        <item x="6662"/>
        <item x="5186"/>
        <item x="616"/>
        <item x="7082"/>
        <item x="3284"/>
        <item x="1969"/>
        <item x="5016"/>
        <item x="8602"/>
        <item x="5570"/>
        <item x="1060"/>
        <item x="7611"/>
        <item x="9252"/>
        <item x="2090"/>
        <item x="7739"/>
        <item x="8472"/>
        <item x="5712"/>
        <item x="1703"/>
        <item x="7266"/>
        <item x="7321"/>
        <item x="4105"/>
        <item x="1235"/>
        <item x="569"/>
        <item x="5546"/>
        <item x="5288"/>
        <item x="594"/>
        <item x="8396"/>
        <item x="4494"/>
        <item x="2416"/>
        <item x="5342"/>
        <item x="8214"/>
        <item x="1368"/>
        <item x="4004"/>
        <item x="6426"/>
        <item x="1778"/>
        <item x="3182"/>
        <item x="8075"/>
        <item x="1042"/>
        <item x="765"/>
        <item x="2896"/>
        <item x="4835"/>
        <item x="1660"/>
        <item x="2361"/>
        <item x="1756"/>
        <item x="6276"/>
        <item x="255"/>
        <item x="6621"/>
        <item x="9243"/>
        <item x="6405"/>
        <item x="4258"/>
        <item x="3243"/>
        <item x="5893"/>
        <item x="9053"/>
        <item x="4515"/>
        <item x="5979"/>
        <item x="5757"/>
        <item x="560"/>
        <item x="7826"/>
        <item x="2334"/>
        <item x="8919"/>
        <item x="2452"/>
        <item x="8530"/>
        <item x="1321"/>
        <item x="1320"/>
        <item x="3234"/>
        <item x="1961"/>
        <item x="3529"/>
        <item x="3973"/>
        <item x="4213"/>
        <item x="4492"/>
        <item x="2550"/>
        <item x="9006"/>
        <item x="6949"/>
        <item x="1053"/>
        <item x="5328"/>
        <item x="8067"/>
        <item x="408"/>
        <item x="2799"/>
        <item x="5620"/>
        <item x="2663"/>
        <item x="8751"/>
        <item x="6661"/>
        <item x="7448"/>
        <item x="2490"/>
        <item x="8522"/>
        <item x="5311"/>
        <item x="8397"/>
        <item x="522"/>
        <item x="1475"/>
        <item x="3484"/>
        <item x="84"/>
        <item x="1013"/>
        <item x="7382"/>
        <item x="6000"/>
        <item x="8701"/>
        <item x="7091"/>
        <item x="6472"/>
        <item x="8576"/>
        <item x="3711"/>
        <item x="5487"/>
        <item x="8130"/>
        <item x="1499"/>
        <item x="3277"/>
        <item x="2929"/>
        <item x="8219"/>
        <item x="2578"/>
        <item x="6730"/>
        <item x="5572"/>
        <item x="7373"/>
        <item x="641"/>
        <item x="1657"/>
        <item x="2537"/>
        <item x="278"/>
        <item x="4503"/>
        <item x="2469"/>
        <item x="1795"/>
        <item x="2256"/>
        <item x="6239"/>
        <item x="8979"/>
        <item x="8027"/>
        <item x="3118"/>
        <item x="7620"/>
        <item x="9374"/>
        <item x="8317"/>
        <item x="1540"/>
        <item x="2126"/>
        <item x="3774"/>
        <item x="903"/>
        <item x="4536"/>
        <item x="7219"/>
        <item x="7309"/>
        <item x="7785"/>
        <item x="6613"/>
        <item x="533"/>
        <item x="7304"/>
        <item x="7150"/>
        <item x="8053"/>
        <item x="747"/>
        <item x="1089"/>
        <item x="4189"/>
        <item x="4194"/>
        <item x="6501"/>
        <item x="8739"/>
        <item x="6589"/>
        <item x="2680"/>
        <item x="7810"/>
        <item x="9332"/>
        <item x="2104"/>
        <item x="8552"/>
        <item x="6500"/>
        <item x="7771"/>
        <item x="6784"/>
        <item x="5600"/>
        <item x="8725"/>
        <item x="1149"/>
        <item x="4320"/>
        <item x="3238"/>
        <item x="3760"/>
        <item x="2829"/>
        <item x="4596"/>
        <item x="5290"/>
        <item x="3026"/>
        <item x="1623"/>
        <item x="934"/>
        <item x="6518"/>
        <item x="7558"/>
        <item x="374"/>
        <item x="1914"/>
        <item x="1543"/>
        <item x="2439"/>
        <item x="1467"/>
        <item x="3045"/>
        <item x="1588"/>
        <item x="3056"/>
        <item x="3715"/>
        <item x="7619"/>
        <item x="8517"/>
        <item x="8901"/>
        <item x="4587"/>
        <item x="2089"/>
        <item x="4393"/>
        <item x="1040"/>
        <item x="1775"/>
        <item x="1489"/>
        <item x="3220"/>
        <item x="6943"/>
        <item x="3537"/>
        <item x="4775"/>
        <item x="328"/>
        <item x="4155"/>
        <item x="4737"/>
        <item x="6182"/>
        <item x="1723"/>
        <item x="4531"/>
        <item x="3181"/>
        <item x="8110"/>
        <item x="1501"/>
        <item x="8970"/>
        <item x="8524"/>
        <item x="4193"/>
        <item x="8952"/>
        <item x="3266"/>
        <item x="2059"/>
        <item x="7104"/>
        <item x="2419"/>
        <item x="2212"/>
        <item x="7974"/>
        <item x="5791"/>
        <item x="2016"/>
        <item x="8362"/>
        <item x="1424"/>
        <item x="823"/>
        <item x="722"/>
        <item x="1444"/>
        <item x="4135"/>
        <item x="8358"/>
        <item x="6424"/>
        <item x="1884"/>
        <item x="7982"/>
        <item x="8113"/>
        <item x="4652"/>
        <item x="5603"/>
        <item x="8223"/>
        <item x="6691"/>
        <item x="3572"/>
        <item x="411"/>
        <item x="6578"/>
        <item x="4591"/>
        <item x="8339"/>
        <item x="1266"/>
        <item x="1999"/>
        <item x="8848"/>
        <item x="3623"/>
        <item x="8558"/>
        <item x="5315"/>
        <item x="3097"/>
        <item x="3981"/>
        <item x="8028"/>
        <item x="8222"/>
        <item x="273"/>
        <item x="870"/>
        <item x="9244"/>
        <item x="2285"/>
        <item x="7127"/>
        <item x="6682"/>
        <item x="840"/>
        <item x="3272"/>
        <item x="2553"/>
        <item x="130"/>
        <item x="3134"/>
        <item x="740"/>
        <item x="1649"/>
        <item x="125"/>
        <item x="428"/>
        <item x="3042"/>
        <item x="5237"/>
        <item x="3974"/>
        <item x="7207"/>
        <item x="6996"/>
        <item x="558"/>
        <item x="5792"/>
        <item x="2149"/>
        <item x="1917"/>
        <item x="8785"/>
        <item x="4051"/>
        <item x="3067"/>
        <item x="6422"/>
        <item x="4543"/>
        <item x="7503"/>
        <item x="5724"/>
        <item x="6941"/>
        <item x="7476"/>
        <item x="5788"/>
        <item x="7899"/>
        <item x="6440"/>
        <item x="7136"/>
        <item x="4558"/>
        <item x="3087"/>
        <item x="3965"/>
        <item x="7878"/>
        <item x="5113"/>
        <item x="1688"/>
        <item x="7590"/>
        <item x="4727"/>
        <item x="9025"/>
        <item x="1760"/>
        <item x="5047"/>
        <item x="8600"/>
        <item x="263"/>
        <item x="7608"/>
        <item x="5568"/>
        <item x="7854"/>
        <item x="3413"/>
        <item x="724"/>
        <item x="954"/>
        <item x="786"/>
        <item x="4626"/>
        <item x="7969"/>
        <item x="3594"/>
        <item x="4616"/>
        <item x="5419"/>
        <item x="8273"/>
        <item x="824"/>
        <item x="730"/>
        <item x="1647"/>
        <item x="888"/>
        <item x="7683"/>
        <item x="7875"/>
        <item x="7699"/>
        <item x="3817"/>
        <item x="353"/>
        <item x="1539"/>
        <item x="4956"/>
        <item x="4542"/>
        <item x="3936"/>
        <item x="2384"/>
        <item x="851"/>
        <item x="520"/>
        <item x="5945"/>
        <item x="7491"/>
        <item x="2824"/>
        <item x="1867"/>
        <item x="6217"/>
        <item x="5595"/>
        <item x="4441"/>
        <item x="2309"/>
        <item x="2629"/>
        <item x="7531"/>
        <item x="897"/>
        <item x="6125"/>
        <item x="3710"/>
        <item x="2689"/>
        <item x="529"/>
        <item x="7962"/>
        <item x="7204"/>
        <item x="248"/>
        <item x="1908"/>
        <item x="5957"/>
        <item x="4702"/>
        <item x="7100"/>
        <item x="7105"/>
        <item x="7098"/>
        <item x="5615"/>
        <item x="4394"/>
        <item x="3213"/>
        <item x="1240"/>
        <item x="6237"/>
        <item x="8112"/>
        <item x="6266"/>
        <item x="4374"/>
        <item x="3576"/>
        <item x="3114"/>
        <item x="3428"/>
        <item x="3089"/>
        <item x="7293"/>
        <item x="4025"/>
        <item x="2812"/>
        <item x="2003"/>
        <item x="5935"/>
        <item x="9081"/>
        <item x="8125"/>
        <item x="3335"/>
        <item x="3949"/>
        <item x="2060"/>
        <item x="6300"/>
        <item x="7240"/>
        <item x="8408"/>
        <item x="8528"/>
        <item x="3346"/>
        <item x="1632"/>
        <item x="2318"/>
        <item x="5166"/>
        <item x="9020"/>
        <item x="3886"/>
        <item x="2179"/>
        <item x="1823"/>
        <item x="1912"/>
        <item x="3021"/>
        <item x="323"/>
        <item x="828"/>
        <item x="9051"/>
        <item x="4870"/>
        <item x="5577"/>
        <item x="4814"/>
        <item x="1940"/>
        <item x="3088"/>
        <item x="9214"/>
        <item x="7483"/>
        <item x="4107"/>
        <item x="701"/>
        <item x="6062"/>
        <item x="5388"/>
        <item x="7113"/>
        <item x="7134"/>
        <item x="2396"/>
        <item x="2455"/>
        <item x="3889"/>
        <item x="2981"/>
        <item x="1579"/>
        <item x="2869"/>
        <item x="1764"/>
        <item x="5670"/>
        <item x="1972"/>
        <item x="3341"/>
        <item x="5459"/>
        <item x="5066"/>
        <item x="7192"/>
        <item x="393"/>
        <item x="2930"/>
        <item x="3356"/>
        <item x="3793"/>
        <item x="357"/>
        <item x="4402"/>
        <item x="9210"/>
        <item x="1720"/>
        <item x="605"/>
        <item x="6064"/>
        <item x="8850"/>
        <item x="7880"/>
        <item x="2363"/>
        <item x="4321"/>
        <item x="7148"/>
        <item x="3541"/>
        <item x="7443"/>
        <item x="8965"/>
        <item x="7710"/>
        <item x="5364"/>
        <item x="2024"/>
        <item x="9112"/>
        <item x="3372"/>
        <item x="2917"/>
        <item x="7621"/>
        <item x="715"/>
        <item x="7579"/>
        <item x="1312"/>
        <item x="5291"/>
        <item x="7775"/>
        <item x="8351"/>
        <item x="4359"/>
        <item x="2589"/>
        <item x="4343"/>
        <item x="9340"/>
        <item x="3585"/>
        <item x="6150"/>
        <item x="7559"/>
        <item x="5942"/>
        <item x="6548"/>
        <item x="4578"/>
        <item x="8644"/>
        <item x="6746"/>
        <item x="2233"/>
        <item x="2765"/>
        <item x="5929"/>
        <item x="2598"/>
        <item x="3689"/>
        <item x="6615"/>
        <item x="91"/>
        <item x="8685"/>
        <item x="4687"/>
        <item x="6103"/>
        <item x="1345"/>
        <item x="477"/>
        <item x="7575"/>
        <item x="6427"/>
        <item x="3859"/>
        <item x="8022"/>
        <item x="6958"/>
        <item x="354"/>
        <item x="6576"/>
        <item x="2604"/>
        <item x="7161"/>
        <item x="326"/>
        <item x="9289"/>
        <item x="4830"/>
        <item x="8289"/>
        <item x="5318"/>
        <item x="2653"/>
        <item x="4995"/>
        <item x="7243"/>
        <item x="3862"/>
        <item x="8928"/>
        <item x="822"/>
        <item x="7084"/>
        <item x="6644"/>
        <item x="8732"/>
        <item x="3757"/>
        <item x="6779"/>
        <item x="2593"/>
        <item x="3399"/>
        <item x="6734"/>
        <item x="8171"/>
        <item x="1119"/>
        <item x="4182"/>
        <item x="3187"/>
        <item x="5687"/>
        <item x="1597"/>
        <item x="9186"/>
        <item x="1640"/>
        <item x="3435"/>
        <item x="1791"/>
        <item x="5876"/>
        <item x="2944"/>
        <item x="8203"/>
        <item x="5695"/>
        <item x="7014"/>
        <item x="3225"/>
        <item x="8136"/>
        <item x="1980"/>
        <item x="6686"/>
        <item x="2410"/>
        <item x="9041"/>
        <item x="6126"/>
        <item x="5223"/>
        <item x="6152"/>
        <item x="4438"/>
        <item x="7958"/>
        <item x="4611"/>
        <item x="8943"/>
        <item x="928"/>
        <item x="2788"/>
        <item x="9199"/>
        <item x="6144"/>
        <item x="7368"/>
        <item x="7024"/>
        <item x="1772"/>
        <item x="2570"/>
        <item x="8225"/>
        <item x="3292"/>
        <item x="5664"/>
        <item x="5698"/>
        <item x="3126"/>
        <item x="5365"/>
        <item x="8934"/>
        <item x="3432"/>
        <item x="6198"/>
        <item x="2857"/>
        <item x="8466"/>
        <item x="7676"/>
        <item x="2315"/>
        <item x="779"/>
        <item x="410"/>
        <item x="4280"/>
        <item x="6439"/>
        <item x="658"/>
        <item x="8565"/>
        <item x="9247"/>
        <item x="7490"/>
        <item x="3165"/>
        <item x="4233"/>
        <item x="4656"/>
        <item x="7379"/>
        <item x="8777"/>
        <item x="848"/>
        <item x="8434"/>
        <item x="5306"/>
        <item x="5684"/>
        <item x="2613"/>
        <item x="7780"/>
        <item x="9068"/>
        <item x="5967"/>
        <item x="7461"/>
        <item x="7719"/>
        <item x="6795"/>
        <item x="990"/>
        <item x="3106"/>
        <item x="3807"/>
        <item x="7068"/>
        <item x="5431"/>
        <item x="1755"/>
        <item x="6977"/>
        <item x="5461"/>
        <item x="3658"/>
        <item x="8927"/>
        <item x="7599"/>
        <item x="1100"/>
        <item x="8915"/>
        <item x="454"/>
        <item x="4977"/>
        <item x="8798"/>
        <item x="2430"/>
        <item x="238"/>
        <item x="8942"/>
        <item x="1665"/>
        <item x="2702"/>
        <item x="3775"/>
        <item x="2784"/>
        <item x="7950"/>
        <item x="5100"/>
        <item x="3868"/>
        <item x="6954"/>
        <item x="4700"/>
        <item x="7315"/>
        <item x="3017"/>
        <item x="7012"/>
        <item x="3926"/>
        <item x="2607"/>
        <item x="5424"/>
        <item x="3460"/>
        <item x="4744"/>
        <item x="7463"/>
        <item x="1894"/>
        <item x="5939"/>
        <item x="3848"/>
        <item x="648"/>
        <item x="8964"/>
        <item x="1304"/>
        <item x="3355"/>
        <item x="3051"/>
        <item x="8633"/>
        <item x="2810"/>
        <item x="4566"/>
        <item x="5557"/>
        <item x="8835"/>
        <item x="8406"/>
        <item x="8278"/>
        <item x="871"/>
        <item x="9124"/>
        <item x="1419"/>
        <item x="4133"/>
        <item x="6976"/>
        <item x="4108"/>
        <item x="6387"/>
        <item x="7425"/>
        <item x="5250"/>
        <item x="2013"/>
        <item x="7937"/>
        <item x="9170"/>
        <item x="7397"/>
        <item x="6027"/>
        <item x="1692"/>
        <item x="338"/>
        <item x="8213"/>
        <item x="5974"/>
        <item x="7016"/>
        <item x="9090"/>
        <item x="4449"/>
        <item x="652"/>
        <item x="7979"/>
        <item x="3313"/>
        <item x="5148"/>
        <item x="2567"/>
        <item x="6752"/>
        <item x="284"/>
        <item x="5908"/>
        <item x="3502"/>
        <item x="1689"/>
        <item x="2040"/>
        <item x="492"/>
        <item x="1935"/>
        <item x="1619"/>
        <item x="6710"/>
        <item x="5743"/>
        <item x="6452"/>
        <item x="5321"/>
        <item x="9145"/>
        <item x="5555"/>
        <item x="1115"/>
        <item x="2854"/>
        <item x="5187"/>
        <item x="1744"/>
        <item x="5626"/>
        <item x="7669"/>
        <item x="4048"/>
        <item x="593"/>
        <item x="7210"/>
        <item x="1706"/>
        <item x="4658"/>
        <item x="3539"/>
        <item x="4723"/>
        <item x="5156"/>
        <item x="8180"/>
        <item x="2902"/>
        <item x="6236"/>
        <item x="6250"/>
        <item x="4387"/>
        <item x="2449"/>
        <item x="4256"/>
        <item x="2033"/>
        <item x="1590"/>
        <item x="5267"/>
        <item x="1734"/>
        <item x="3470"/>
        <item x="7617"/>
        <item x="5086"/>
        <item x="2310"/>
        <item x="4420"/>
        <item x="1571"/>
        <item x="5747"/>
        <item x="1344"/>
        <item x="1577"/>
        <item x="4405"/>
        <item x="5740"/>
        <item x="2987"/>
        <item x="195"/>
        <item x="4735"/>
        <item x="4586"/>
        <item x="4407"/>
        <item x="6120"/>
        <item x="1552"/>
        <item x="83"/>
        <item x="1839"/>
        <item x="1892"/>
        <item x="1014"/>
        <item x="31"/>
        <item x="6925"/>
        <item x="8390"/>
        <item x="8895"/>
        <item x="8145"/>
        <item x="1528"/>
        <item x="5135"/>
        <item x="2523"/>
        <item x="3927"/>
        <item x="6731"/>
        <item x="3474"/>
        <item x="6479"/>
        <item x="2061"/>
        <item x="3133"/>
        <item x="3241"/>
        <item x="8386"/>
        <item x="1811"/>
        <item x="4314"/>
        <item x="4222"/>
        <item x="6397"/>
        <item x="1913"/>
        <item x="7913"/>
        <item x="6106"/>
        <item x="1442"/>
        <item x="4936"/>
        <item x="313"/>
        <item x="1180"/>
        <item x="6299"/>
        <item x="8306"/>
        <item x="1068"/>
        <item x="2481"/>
        <item x="1944"/>
        <item x="1897"/>
        <item x="8923"/>
        <item x="5518"/>
        <item x="1609"/>
        <item x="1822"/>
        <item x="5352"/>
        <item x="6087"/>
        <item x="3670"/>
        <item x="7565"/>
        <item x="6507"/>
        <item x="2146"/>
        <item x="3300"/>
        <item x="2372"/>
        <item x="2853"/>
        <item x="4559"/>
        <item x="127"/>
        <item x="1359"/>
        <item x="58"/>
        <item x="1001"/>
        <item x="445"/>
        <item x="5074"/>
        <item x="2775"/>
        <item x="6843"/>
        <item x="1859"/>
        <item x="5963"/>
        <item x="23"/>
        <item x="6164"/>
        <item x="8011"/>
        <item x="1749"/>
        <item x="4881"/>
        <item x="6275"/>
        <item x="5533"/>
        <item x="4064"/>
        <item x="4601"/>
        <item x="961"/>
        <item x="1428"/>
        <item x="5672"/>
        <item x="5565"/>
        <item x="5951"/>
        <item x="223"/>
        <item x="7276"/>
        <item x="4255"/>
        <item x="3110"/>
        <item x="2248"/>
        <item x="4207"/>
        <item x="2565"/>
        <item x="3586"/>
        <item x="6362"/>
        <item x="8250"/>
        <item x="9063"/>
        <item x="2473"/>
        <item x="4146"/>
        <item x="3173"/>
        <item x="8906"/>
        <item x="1926"/>
        <item x="9359"/>
        <item x="8862"/>
        <item x="1464"/>
        <item x="2559"/>
        <item x="7595"/>
        <item x="6476"/>
        <item x="3044"/>
        <item x="498"/>
        <item x="5851"/>
        <item x="4890"/>
        <item x="7005"/>
        <item x="6291"/>
        <item x="1511"/>
        <item x="8944"/>
        <item x="4389"/>
        <item x="2690"/>
        <item x="9021"/>
        <item x="5226"/>
        <item x="8806"/>
        <item x="9277"/>
        <item x="2551"/>
        <item x="8220"/>
        <item x="484"/>
        <item x="3108"/>
        <item x="757"/>
        <item x="7416"/>
        <item x="5051"/>
        <item x="2722"/>
        <item x="3011"/>
        <item x="3933"/>
        <item x="4688"/>
        <item x="3419"/>
        <item x="6540"/>
        <item x="4422"/>
        <item x="3676"/>
        <item x="5830"/>
        <item x="8754"/>
        <item x="3536"/>
        <item x="4"/>
        <item x="3033"/>
        <item x="8967"/>
        <item x="1646"/>
        <item x="8665"/>
        <item x="6149"/>
        <item x="5526"/>
        <item x="1114"/>
        <item x="2989"/>
        <item x="7387"/>
        <item x="4029"/>
        <item x="8281"/>
        <item x="2057"/>
        <item x="7157"/>
        <item x="3582"/>
        <item x="8523"/>
        <item x="6609"/>
        <item x="8403"/>
        <item x="3928"/>
        <item x="5753"/>
        <item x="4001"/>
        <item x="9056"/>
        <item x="252"/>
        <item x="8575"/>
        <item x="2703"/>
        <item x="4731"/>
        <item x="2480"/>
        <item x="7582"/>
        <item x="1810"/>
        <item x="2152"/>
        <item x="4156"/>
        <item x="1846"/>
        <item x="805"/>
        <item x="7644"/>
        <item x="8333"/>
        <item x="6474"/>
        <item x="1870"/>
        <item x="9022"/>
        <item x="4907"/>
        <item x="5076"/>
        <item x="249"/>
        <item x="1379"/>
        <item x="7501"/>
        <item x="1200"/>
        <item x="5739"/>
        <item x="8376"/>
        <item x="3445"/>
        <item x="4472"/>
        <item x="7089"/>
        <item x="6924"/>
        <item x="5368"/>
        <item x="6905"/>
        <item x="1220"/>
        <item x="3405"/>
        <item x="6973"/>
        <item x="6955"/>
        <item x="4312"/>
        <item x="4787"/>
        <item x="7911"/>
        <item x="7705"/>
        <item x="4867"/>
        <item x="2236"/>
        <item x="7703"/>
        <item x="514"/>
        <item x="1743"/>
        <item x="7953"/>
        <item x="7495"/>
        <item x="1642"/>
        <item x="2348"/>
        <item x="3327"/>
        <item x="830"/>
        <item x="7473"/>
        <item x="3185"/>
        <item x="859"/>
        <item x="6191"/>
        <item x="7977"/>
        <item x="1879"/>
        <item x="1405"/>
        <item x="1199"/>
        <item x="241"/>
        <item x="2085"/>
        <item x="2229"/>
        <item x="1547"/>
        <item x="1653"/>
        <item x="2107"/>
        <item x="2346"/>
        <item x="8614"/>
        <item x="7450"/>
        <item x="5845"/>
        <item x="4370"/>
        <item x="988"/>
        <item x="9153"/>
        <item x="364"/>
        <item x="2594"/>
        <item x="3866"/>
        <item x="7747"/>
        <item x="744"/>
        <item x="5263"/>
        <item x="7497"/>
        <item x="4691"/>
        <item x="5991"/>
        <item x="5150"/>
        <item x="1330"/>
        <item x="1483"/>
        <item x="6971"/>
        <item x="7743"/>
        <item x="8550"/>
        <item x="6883"/>
        <item x="6555"/>
        <item x="8808"/>
        <item x="5391"/>
        <item x="2692"/>
        <item x="5848"/>
        <item x="2398"/>
        <item x="6398"/>
        <item x="5005"/>
        <item x="276"/>
        <item x="1696"/>
        <item x="4049"/>
        <item x="3267"/>
        <item x="2836"/>
        <item x="3157"/>
        <item x="2750"/>
        <item x="1819"/>
        <item x="358"/>
        <item x="1977"/>
        <item x="710"/>
        <item x="471"/>
        <item x="6052"/>
        <item x="3544"/>
        <item x="9260"/>
        <item x="7365"/>
        <item x="3652"/>
        <item x="9123"/>
        <item x="3322"/>
        <item x="9078"/>
        <item x="226"/>
        <item x="1299"/>
        <item x="1091"/>
        <item x="8412"/>
        <item x="3037"/>
        <item x="2709"/>
        <item x="4850"/>
        <item x="4722"/>
        <item x="9070"/>
        <item x="6013"/>
        <item x="7660"/>
        <item x="8369"/>
        <item x="2745"/>
        <item x="8662"/>
        <item x="2708"/>
        <item x="6561"/>
        <item x="7146"/>
        <item x="3174"/>
        <item x="3417"/>
        <item x="7687"/>
        <item x="9319"/>
        <item x="5761"/>
        <item x="6137"/>
        <item x="2781"/>
        <item x="472"/>
        <item x="7732"/>
        <item x="8831"/>
        <item x="6280"/>
        <item x="8128"/>
        <item x="9357"/>
        <item x="3002"/>
        <item x="5400"/>
        <item x="4803"/>
        <item x="47"/>
        <item x="8689"/>
        <item x="8324"/>
        <item x="3703"/>
        <item x="7914"/>
        <item x="4300"/>
        <item x="542"/>
        <item x="6304"/>
        <item x="7834"/>
        <item x="6168"/>
        <item x="2948"/>
        <item x="3403"/>
        <item x="8879"/>
        <item x="7155"/>
        <item x="2460"/>
        <item x="4361"/>
        <item x="7374"/>
        <item x="7342"/>
        <item x="7345"/>
        <item x="8587"/>
        <item x="2678"/>
        <item x="6527"/>
        <item x="1331"/>
        <item x="3699"/>
        <item x="8440"/>
        <item x="5486"/>
        <item x="5627"/>
        <item x="5636"/>
        <item x="2168"/>
        <item x="2133"/>
        <item x="5650"/>
        <item x="1173"/>
        <item x="6262"/>
        <item x="3856"/>
        <item x="1069"/>
        <item x="3786"/>
        <item x="3806"/>
        <item x="2304"/>
        <item x="3528"/>
        <item x="1032"/>
        <item x="7189"/>
        <item x="5591"/>
        <item x="5096"/>
        <item x="1466"/>
        <item x="4141"/>
        <item x="8801"/>
        <item x="5532"/>
        <item x="1495"/>
        <item x="691"/>
        <item x="4070"/>
        <item x="4719"/>
        <item x="3668"/>
        <item x="5853"/>
        <item x="6122"/>
        <item x="8303"/>
        <item x="8858"/>
        <item x="7273"/>
        <item x="5750"/>
        <item x="6839"/>
        <item x="6256"/>
        <item x="7895"/>
        <item x="997"/>
        <item x="2971"/>
        <item x="9240"/>
        <item x="2862"/>
        <item x="8348"/>
        <item x="9258"/>
        <item x="7182"/>
        <item x="8560"/>
        <item x="3764"/>
        <item x="4779"/>
        <item x="6245"/>
        <item x="330"/>
        <item x="8746"/>
        <item x="4662"/>
        <item x="4602"/>
        <item x="1785"/>
        <item x="6865"/>
        <item x="8282"/>
        <item x="4505"/>
        <item x="2273"/>
        <item x="8607"/>
        <item x="161"/>
        <item x="8568"/>
        <item x="4169"/>
        <item x="4031"/>
        <item x="5867"/>
        <item x="7079"/>
        <item x="1231"/>
        <item x="9138"/>
        <item x="6761"/>
        <item x="6461"/>
        <item x="4527"/>
        <item x="3496"/>
        <item x="7818"/>
        <item x="5023"/>
        <item x="4434"/>
        <item x="908"/>
        <item x="6565"/>
        <item x="3808"/>
        <item x="1181"/>
        <item x="1876"/>
        <item x="2289"/>
        <item x="877"/>
        <item x="5377"/>
        <item x="4653"/>
        <item x="7267"/>
        <item x="831"/>
        <item x="290"/>
        <item x="2466"/>
        <item x="4429"/>
        <item x="7137"/>
        <item x="7247"/>
        <item x="3443"/>
        <item x="6945"/>
        <item x="4131"/>
        <item x="584"/>
        <item x="4304"/>
        <item x="8735"/>
        <item x="7831"/>
        <item x="1728"/>
        <item x="898"/>
        <item x="1695"/>
        <item x="434"/>
        <item x="272"/>
        <item x="6593"/>
        <item x="5450"/>
        <item x="7658"/>
        <item x="6782"/>
        <item x="1636"/>
        <item x="5616"/>
        <item x="8034"/>
        <item x="5316"/>
        <item x="281"/>
        <item x="447"/>
        <item x="2850"/>
        <item x="8162"/>
        <item x="4641"/>
        <item x="4978"/>
        <item x="4502"/>
        <item x="7248"/>
        <item x="8634"/>
        <item x="4827"/>
        <item x="6041"/>
        <item x="4579"/>
        <item x="8548"/>
        <item x="2474"/>
        <item x="6128"/>
        <item x="1112"/>
        <item x="69"/>
        <item x="7954"/>
        <item x="3396"/>
        <item x="254"/>
        <item x="2316"/>
        <item x="6643"/>
        <item x="883"/>
        <item x="2124"/>
        <item x="4316"/>
        <item x="5870"/>
        <item x="4427"/>
        <item x="3101"/>
        <item x="5605"/>
        <item x="4605"/>
        <item x="6551"/>
        <item x="2543"/>
        <item x="6118"/>
        <item x="213"/>
        <item x="899"/>
        <item x="1698"/>
        <item x="9194"/>
        <item x="3422"/>
        <item x="2208"/>
        <item x="968"/>
        <item x="12"/>
        <item x="3844"/>
        <item x="9142"/>
        <item x="3547"/>
        <item x="6188"/>
        <item x="9196"/>
        <item x="2087"/>
        <item x="7317"/>
        <item x="6057"/>
        <item x="6748"/>
        <item x="5343"/>
        <item x="92"/>
        <item x="3682"/>
        <item x="6852"/>
        <item x="6530"/>
        <item x="3183"/>
        <item x="5838"/>
        <item x="8976"/>
        <item x="7152"/>
        <item x="8630"/>
        <item x="7964"/>
        <item x="3837"/>
        <item x="1537"/>
        <item x="9085"/>
        <item x="8776"/>
        <item x="1016"/>
        <item x="2748"/>
        <item x="7209"/>
        <item x="638"/>
        <item x="2538"/>
        <item x="6048"/>
        <item x="5072"/>
        <item x="2095"/>
        <item x="304"/>
        <item x="2851"/>
        <item x="2611"/>
        <item x="7457"/>
        <item x="499"/>
        <item x="657"/>
        <item x="4929"/>
        <item x="7631"/>
        <item x="5812"/>
        <item x="9093"/>
        <item x="5707"/>
        <item x="4269"/>
        <item x="6796"/>
        <item x="1370"/>
        <item x="5304"/>
        <item x="4922"/>
        <item x="3491"/>
        <item x="3681"/>
        <item x="5709"/>
        <item x="8978"/>
        <item x="206"/>
        <item x="2377"/>
        <item x="9128"/>
        <item x="4277"/>
        <item x="5955"/>
        <item x="8418"/>
        <item x="4753"/>
        <item x="6559"/>
        <item x="3189"/>
        <item x="4988"/>
        <item x="3457"/>
        <item x="2628"/>
        <item x="1334"/>
        <item x="7515"/>
        <item x="200"/>
        <item x="5635"/>
        <item x="6909"/>
        <item x="3204"/>
        <item x="3659"/>
        <item x="1333"/>
        <item x="5696"/>
        <item x="1393"/>
        <item x="868"/>
        <item x="6815"/>
        <item x="5652"/>
        <item x="8276"/>
        <item x="182"/>
        <item x="8837"/>
        <item x="6756"/>
        <item x="7677"/>
        <item x="7418"/>
        <item x="8033"/>
        <item x="3392"/>
        <item x="8474"/>
        <item x="3416"/>
        <item x="6018"/>
        <item x="3533"/>
        <item x="9172"/>
        <item x="1534"/>
        <item x="3007"/>
        <item x="2193"/>
        <item x="5844"/>
        <item x="9189"/>
        <item x="5508"/>
        <item x="3246"/>
        <item x="8809"/>
        <item x="1429"/>
        <item x="7492"/>
        <item x="8997"/>
        <item x="8961"/>
        <item x="2268"/>
        <item x="6744"/>
        <item x="8064"/>
        <item x="2185"/>
        <item x="8205"/>
        <item x="8670"/>
        <item x="4286"/>
        <item x="1576"/>
        <item x="3302"/>
        <item x="9185"/>
        <item x="1633"/>
        <item x="8094"/>
        <item x="8874"/>
        <item x="7289"/>
        <item x="3116"/>
        <item x="3530"/>
        <item x="286"/>
        <item x="6707"/>
        <item x="7488"/>
        <item x="8211"/>
        <item x="7711"/>
        <item x="4391"/>
        <item x="6147"/>
        <item x="6177"/>
        <item x="5824"/>
        <item x="8866"/>
        <item x="1196"/>
        <item x="5317"/>
        <item x="7472"/>
        <item x="318"/>
        <item x="3010"/>
        <item x="7107"/>
        <item x="6676"/>
        <item x="4678"/>
        <item x="5976"/>
        <item x="6721"/>
        <item x="7698"/>
        <item x="6456"/>
        <item x="8543"/>
        <item x="3840"/>
        <item x="8948"/>
        <item x="6679"/>
        <item x="9204"/>
        <item x="4892"/>
        <item x="3744"/>
        <item x="8772"/>
        <item x="1707"/>
        <item x="1586"/>
        <item x="5737"/>
        <item x="4872"/>
        <item x="5442"/>
        <item x="5766"/>
        <item x="341"/>
        <item x="3852"/>
        <item x="1140"/>
        <item x="6353"/>
        <item x="3080"/>
        <item x="3602"/>
        <item x="1178"/>
        <item x="467"/>
        <item x="5004"/>
        <item x="3028"/>
        <item x="7776"/>
        <item x="5474"/>
        <item x="692"/>
        <item x="7812"/>
        <item x="6484"/>
        <item x="7885"/>
        <item x="4614"/>
        <item x="7912"/>
        <item x="112"/>
        <item x="4919"/>
        <item x="5881"/>
        <item x="1015"/>
        <item x="3393"/>
        <item x="6207"/>
        <item x="4358"/>
        <item x="5930"/>
        <item x="6660"/>
        <item x="4504"/>
        <item x="8001"/>
        <item x="3156"/>
        <item x="1887"/>
        <item x="44"/>
        <item x="2978"/>
        <item x="2067"/>
        <item x="4210"/>
        <item x="3480"/>
        <item x="4181"/>
        <item x="4236"/>
        <item x="8198"/>
        <item x="4865"/>
        <item x="7680"/>
        <item x="8447"/>
        <item x="5416"/>
        <item x="2957"/>
        <item x="309"/>
        <item x="6657"/>
        <item x="2357"/>
        <item x="4230"/>
        <item x="3252"/>
        <item x="4621"/>
        <item x="5682"/>
        <item x="2214"/>
        <item x="1902"/>
        <item x="4170"/>
        <item x="8707"/>
        <item x="5808"/>
        <item x="3874"/>
        <item x="8106"/>
        <item x="3062"/>
        <item x="1058"/>
        <item x="8005"/>
        <item x="1007"/>
        <item x="664"/>
        <item x="3481"/>
        <item x="8775"/>
        <item x="4954"/>
        <item x="1574"/>
        <item x="4211"/>
        <item x="2387"/>
        <item x="7499"/>
        <item x="6025"/>
        <item x="753"/>
        <item x="7544"/>
        <item x="6640"/>
        <item x="842"/>
        <item x="3043"/>
        <item x="1038"/>
        <item x="813"/>
        <item x="1367"/>
        <item x="6209"/>
        <item x="2864"/>
        <item x="7921"/>
        <item x="3644"/>
        <item x="4093"/>
        <item x="5794"/>
        <item x="8449"/>
        <item x="3167"/>
        <item x="1234"/>
        <item x="4284"/>
        <item x="561"/>
        <item x="5046"/>
        <item x="3159"/>
        <item x="4964"/>
        <item x="1591"/>
        <item x="1215"/>
        <item x="2026"/>
        <item x="6848"/>
        <item x="8774"/>
        <item x="9083"/>
        <item x="2846"/>
        <item x="118"/>
        <item x="8189"/>
        <item x="2436"/>
        <item x="3324"/>
        <item x="7805"/>
        <item x="969"/>
        <item x="25"/>
        <item x="8501"/>
        <item x="6972"/>
        <item x="1148"/>
        <item x="7029"/>
        <item x="7938"/>
        <item x="698"/>
        <item x="8021"/>
        <item x="6910"/>
        <item x="5266"/>
        <item x="6639"/>
        <item x="4982"/>
        <item x="5639"/>
        <item x="1027"/>
        <item x="6951"/>
        <item x="3679"/>
        <item x="6279"/>
        <item x="745"/>
        <item x="7767"/>
        <item x="8907"/>
        <item x="9167"/>
        <item x="5913"/>
        <item x="4788"/>
        <item x="3307"/>
        <item x="4757"/>
        <item x="4740"/>
        <item x="5997"/>
        <item x="7117"/>
        <item x="4311"/>
        <item x="5305"/>
        <item x="8323"/>
        <item x="8410"/>
        <item x="6354"/>
        <item x="977"/>
        <item x="1561"/>
        <item x="6443"/>
        <item x="4928"/>
        <item x="4081"/>
        <item x="534"/>
        <item x="3205"/>
        <item x="2522"/>
        <item x="5659"/>
        <item x="4826"/>
        <item x="5704"/>
        <item x="1166"/>
        <item x="7164"/>
        <item x="2478"/>
        <item x="2643"/>
        <item x="2499"/>
        <item x="3223"/>
        <item x="5375"/>
        <item x="6006"/>
        <item x="727"/>
        <item x="994"/>
        <item x="4151"/>
        <item x="8341"/>
        <item x="9294"/>
        <item x="3781"/>
        <item x="2992"/>
        <item x="8637"/>
        <item x="7181"/>
        <item x="76"/>
        <item x="3653"/>
        <item x="5367"/>
        <item x="6154"/>
        <item x="4556"/>
        <item x="875"/>
        <item x="8626"/>
        <item x="259"/>
        <item x="6579"/>
        <item x="7375"/>
        <item x="4994"/>
        <item x="7803"/>
        <item x="3743"/>
        <item x="6203"/>
        <item x="4140"/>
        <item x="7203"/>
        <item x="1626"/>
        <item x="7380"/>
        <item x="3618"/>
        <item x="6506"/>
        <item x="2130"/>
        <item x="6742"/>
        <item x="9233"/>
        <item x="4383"/>
        <item x="8515"/>
        <item x="2311"/>
        <item x="1118"/>
        <item x="5460"/>
        <item x="8585"/>
        <item x="4506"/>
        <item x="3137"/>
        <item x="1566"/>
        <item x="2009"/>
        <item x="742"/>
        <item x="4454"/>
        <item x="8190"/>
        <item x="7506"/>
        <item x="6787"/>
        <item x="292"/>
        <item x="6389"/>
        <item x="1138"/>
        <item x="4406"/>
        <item x="3425"/>
        <item x="8782"/>
        <item x="3228"/>
        <item x="3452"/>
        <item x="2827"/>
        <item x="3359"/>
        <item x="4898"/>
        <item x="4530"/>
        <item x="4807"/>
        <item x="7401"/>
        <item x="6757"/>
        <item x="3877"/>
        <item x="5480"/>
        <item x="8370"/>
        <item x="512"/>
        <item x="6374"/>
        <item x="5633"/>
        <item x="7328"/>
        <item x="261"/>
        <item x="6214"/>
        <item x="3273"/>
        <item x="7229"/>
        <item x="7399"/>
        <item x="3719"/>
        <item x="6031"/>
        <item x="546"/>
        <item x="6419"/>
        <item x="3892"/>
        <item x="8502"/>
        <item x="7999"/>
        <item x="4054"/>
        <item x="7742"/>
        <item x="3013"/>
        <item x="8880"/>
        <item x="6637"/>
        <item x="1620"/>
        <item x="922"/>
        <item x="9049"/>
        <item x="3352"/>
        <item x="7086"/>
        <item x="6172"/>
        <item x="8041"/>
        <item x="7686"/>
        <item x="8632"/>
        <item x="1805"/>
        <item x="8150"/>
        <item x="3320"/>
        <item x="3082"/>
        <item x="7659"/>
        <item x="5775"/>
        <item x="6985"/>
        <item x="2072"/>
        <item x="6956"/>
        <item x="8146"/>
        <item x="8462"/>
        <item x="2192"/>
        <item x="5634"/>
        <item x="469"/>
        <item x="6434"/>
        <item x="4243"/>
        <item x="7909"/>
        <item x="237"/>
        <item x="7746"/>
        <item x="4373"/>
        <item x="5769"/>
        <item x="5589"/>
        <item x="4884"/>
        <item x="2785"/>
        <item x="7539"/>
        <item x="1152"/>
        <item x="2504"/>
        <item x="3073"/>
        <item x="4638"/>
        <item x="1437"/>
        <item x="7042"/>
        <item x="1425"/>
        <item x="1172"/>
        <item x="9010"/>
        <item x="4905"/>
        <item x="6806"/>
        <item x="3408"/>
        <item x="3727"/>
        <item x="5234"/>
        <item x="3955"/>
        <item x="6221"/>
        <item x="559"/>
        <item x="5212"/>
        <item x="3251"/>
        <item x="8950"/>
        <item x="2164"/>
        <item x="6358"/>
        <item x="7036"/>
        <item x="1012"/>
        <item x="2191"/>
        <item x="6842"/>
        <item x="3081"/>
        <item x="5093"/>
        <item x="7925"/>
        <item x="8464"/>
        <item x="7547"/>
        <item x="8152"/>
        <item x="617"/>
        <item x="1124"/>
        <item x="5716"/>
        <item x="6563"/>
        <item x="8885"/>
        <item x="1645"/>
        <item x="2994"/>
        <item x="2477"/>
        <item x="1582"/>
        <item x="2907"/>
        <item x="1643"/>
        <item x="4242"/>
        <item x="6989"/>
        <item x="3260"/>
        <item x="1029"/>
        <item x="2760"/>
        <item x="8719"/>
        <item x="6462"/>
        <item x="9120"/>
        <item x="6225"/>
        <item x="7551"/>
        <item x="6681"/>
        <item x="3599"/>
        <item x="3206"/>
        <item x="3516"/>
        <item x="4913"/>
        <item x="115"/>
        <item x="6820"/>
        <item x="621"/>
        <item x="9354"/>
        <item x="2148"/>
        <item x="7835"/>
        <item x="4749"/>
        <item x="1719"/>
        <item x="312"/>
        <item x="1376"/>
        <item x="1080"/>
        <item x="8409"/>
        <item x="8736"/>
        <item x="8366"/>
        <item x="1402"/>
        <item x="9367"/>
        <item x="6684"/>
        <item x="7615"/>
        <item x="910"/>
        <item x="1882"/>
        <item x="9291"/>
        <item x="1780"/>
        <item x="5386"/>
        <item x="6313"/>
        <item x="3894"/>
        <item x="8269"/>
        <item x="7074"/>
        <item x="5921"/>
        <item x="1958"/>
        <item x="5040"/>
        <item x="7347"/>
        <item x="4845"/>
        <item x="1204"/>
        <item x="5866"/>
        <item x="5070"/>
        <item x="43"/>
        <item x="4035"/>
        <item x="8035"/>
        <item x="6473"/>
        <item x="7572"/>
        <item x="4214"/>
        <item x="2904"/>
        <item x="4948"/>
        <item x="4365"/>
        <item x="1455"/>
        <item x="3893"/>
        <item x="3328"/>
        <item x="3061"/>
        <item x="6920"/>
        <item x="3992"/>
        <item x="5292"/>
        <item x="7555"/>
        <item x="3038"/>
        <item x="8047"/>
        <item x="4899"/>
        <item x="1773"/>
        <item x="2642"/>
        <item x="8521"/>
        <item x="3704"/>
        <item x="535"/>
        <item x="6054"/>
        <item x="6351"/>
        <item x="6946"/>
        <item x="6043"/>
        <item x="4738"/>
        <item x="1788"/>
        <item x="1536"/>
        <item x="457"/>
        <item x="1966"/>
        <item x="5882"/>
        <item x="2940"/>
        <item x="6099"/>
        <item x="1832"/>
        <item x="7078"/>
        <item x="2673"/>
        <item x="4622"/>
        <item x="2890"/>
        <item x="7465"/>
        <item x="5629"/>
        <item x="4697"/>
        <item x="768"/>
        <item x="7297"/>
        <item x="6267"/>
        <item x="3834"/>
        <item x="8103"/>
        <item x="4125"/>
        <item x="755"/>
        <item x="102"/>
        <item x="4101"/>
        <item x="7931"/>
        <item x="531"/>
        <item x="516"/>
        <item x="370"/>
        <item x="1727"/>
        <item x="7498"/>
        <item x="9281"/>
        <item x="5643"/>
        <item x="841"/>
        <item x="46"/>
        <item x="8493"/>
        <item x="2789"/>
        <item x="8445"/>
        <item x="1085"/>
        <item x="9190"/>
        <item x="570"/>
        <item x="2533"/>
        <item x="8038"/>
        <item x="7481"/>
        <item x="2790"/>
        <item x="4200"/>
        <item x="5334"/>
        <item x="6171"/>
        <item x="6625"/>
        <item x="8931"/>
        <item x="4773"/>
        <item x="2406"/>
        <item x="5937"/>
        <item x="2317"/>
        <item x="5784"/>
        <item x="1383"/>
        <item x="4164"/>
        <item x="2243"/>
        <item x="1049"/>
        <item x="8724"/>
        <item x="4026"/>
        <item x="8845"/>
        <item x="6480"/>
        <item x="5537"/>
        <item x="6618"/>
        <item x="5407"/>
        <item x="4089"/>
        <item x="8433"/>
        <item x="4655"/>
        <item x="1866"/>
        <item x="1265"/>
        <item x="9303"/>
        <item x="4821"/>
        <item x="5547"/>
        <item x="5195"/>
        <item x="4743"/>
        <item x="4683"/>
        <item x="8139"/>
        <item x="7311"/>
        <item x="5458"/>
        <item x="3150"/>
        <item x="5032"/>
        <item x="8653"/>
        <item x="235"/>
        <item x="1369"/>
        <item x="5252"/>
        <item x="8813"/>
        <item x="7584"/>
        <item x="4032"/>
        <item x="739"/>
        <item x="939"/>
        <item x="8804"/>
        <item x="8877"/>
        <item x="1595"/>
        <item x="3876"/>
        <item x="2195"/>
        <item x="604"/>
        <item x="8050"/>
        <item x="7685"/>
        <item x="4116"/>
        <item x="6055"/>
        <item x="1560"/>
        <item x="6724"/>
        <item x="760"/>
        <item x="355"/>
        <item x="2078"/>
        <item x="7277"/>
        <item x="77"/>
        <item x="8977"/>
        <item x="1116"/>
        <item x="8077"/>
        <item x="5107"/>
        <item x="5779"/>
        <item x="1631"/>
        <item x="8722"/>
        <item x="3135"/>
        <item x="2417"/>
        <item x="435"/>
        <item x="6997"/>
        <item x="5401"/>
        <item x="4053"/>
        <item x="4497"/>
        <item x="5985"/>
        <item x="93"/>
        <item x="2434"/>
        <item x="2542"/>
        <item x="1777"/>
        <item x="5934"/>
        <item x="6123"/>
        <item x="1206"/>
        <item x="8887"/>
        <item x="9271"/>
        <item x="7591"/>
        <item x="6705"/>
        <item x="3732"/>
        <item x="5216"/>
        <item x="1492"/>
        <item x="5088"/>
        <item x="6543"/>
        <item x="2847"/>
        <item x="5013"/>
        <item x="8646"/>
        <item x="2935"/>
        <item x="4425"/>
        <item x="4817"/>
        <item x="9159"/>
        <item x="4267"/>
        <item x="6628"/>
        <item x="6509"/>
        <item x="1878"/>
        <item x="2830"/>
        <item x="3162"/>
        <item x="5909"/>
        <item x="5481"/>
        <item x="6879"/>
        <item x="430"/>
        <item x="5859"/>
        <item x="2931"/>
        <item x="5182"/>
        <item x="9149"/>
        <item x="2489"/>
        <item x="9335"/>
        <item x="5231"/>
        <item x="73"/>
        <item x="8846"/>
        <item x="8374"/>
        <item x="6211"/>
        <item x="1106"/>
        <item x="1883"/>
        <item x="5080"/>
        <item x="630"/>
        <item x="5688"/>
        <item x="9339"/>
        <item x="7897"/>
        <item x="5805"/>
        <item x="3446"/>
        <item x="2110"/>
        <item x="3039"/>
        <item x="1412"/>
        <item x="7833"/>
        <item x="3096"/>
        <item x="7064"/>
        <item x="74"/>
        <item x="7727"/>
        <item x="9315"/>
        <item x="7625"/>
        <item x="6836"/>
        <item x="4793"/>
        <item x="7607"/>
        <item x="6332"/>
        <item x="7143"/>
        <item x="986"/>
        <item x="2693"/>
        <item x="1802"/>
        <item x="4158"/>
        <item x="2620"/>
        <item x="6308"/>
        <item x="729"/>
        <item x="5185"/>
        <item x="1927"/>
        <item x="1214"/>
        <item x="4117"/>
        <item x="7692"/>
        <item x="3513"/>
        <item x="3802"/>
        <item x="2926"/>
        <item x="184"/>
        <item x="4742"/>
        <item x="2683"/>
        <item x="5989"/>
        <item x="3573"/>
        <item x="6834"/>
        <item x="7564"/>
        <item x="4659"/>
        <item x="418"/>
        <item x="5239"/>
        <item x="4549"/>
        <item x="6552"/>
        <item x="9279"/>
        <item x="7581"/>
        <item x="6964"/>
        <item x="406"/>
        <item x="3998"/>
        <item x="915"/>
        <item x="6624"/>
        <item x="3921"/>
        <item x="9264"/>
        <item x="2202"/>
        <item x="8788"/>
        <item x="6001"/>
        <item x="8119"/>
        <item x="7453"/>
        <item x="1018"/>
        <item x="1151"/>
        <item x="568"/>
        <item x="1071"/>
        <item x="1842"/>
        <item x="1889"/>
        <item x="3113"/>
        <item x="1655"/>
        <item x="3592"/>
        <item x="106"/>
        <item x="3524"/>
        <item x="4180"/>
        <item x="5043"/>
        <item x="2841"/>
        <item x="8400"/>
        <item x="1414"/>
        <item x="3331"/>
        <item x="4952"/>
        <item x="4296"/>
        <item x="7372"/>
        <item x="3577"/>
        <item x="5235"/>
        <item x="28"/>
        <item x="5177"/>
        <item x="2402"/>
        <item x="855"/>
        <item x="1113"/>
        <item x="1702"/>
        <item x="6377"/>
        <item x="8828"/>
        <item x="6869"/>
        <item x="8188"/>
        <item x="7760"/>
        <item x="4381"/>
        <item x="8929"/>
        <item x="5621"/>
        <item x="5900"/>
        <item x="7053"/>
        <item x="6966"/>
        <item x="1572"/>
        <item x="6844"/>
        <item x="208"/>
        <item x="154"/>
        <item x="2591"/>
        <item x="5864"/>
        <item x="8012"/>
        <item x="2644"/>
        <item x="1436"/>
        <item x="9100"/>
        <item x="960"/>
        <item x="3784"/>
        <item x="4526"/>
        <item x="6652"/>
        <item x="2068"/>
        <item x="9276"/>
        <item x="4624"/>
        <item x="4734"/>
        <item x="9104"/>
        <item x="1275"/>
        <item x="2561"/>
        <item x="8650"/>
        <item x="3677"/>
        <item x="180"/>
        <item x="9312"/>
        <item x="4168"/>
        <item x="7265"/>
        <item x="783"/>
        <item x="8677"/>
        <item x="1194"/>
        <item x="5920"/>
        <item x="4598"/>
        <item x="6969"/>
        <item x="3030"/>
        <item x="3142"/>
        <item x="8911"/>
        <item x="2977"/>
        <item x="2758"/>
        <item x="8945"/>
        <item x="4562"/>
        <item x="5803"/>
        <item x="6786"/>
        <item x="6514"/>
        <item x="4480"/>
        <item x="2022"/>
        <item x="2990"/>
        <item x="3579"/>
        <item x="5536"/>
        <item x="8359"/>
        <item x="8293"/>
        <item x="1239"/>
        <item x="3294"/>
        <item x="9129"/>
        <item x="6597"/>
        <item x="685"/>
        <item x="785"/>
        <item x="1555"/>
        <item x="5167"/>
        <item x="6780"/>
        <item x="4008"/>
        <item x="9191"/>
        <item x="530"/>
        <item x="8398"/>
        <item x="178"/>
        <item x="1457"/>
        <item x="6314"/>
        <item x="4306"/>
        <item x="4768"/>
        <item x="7168"/>
        <item x="3721"/>
        <item x="3832"/>
        <item x="800"/>
        <item x="7178"/>
        <item x="9082"/>
        <item x="1267"/>
        <item x="9358"/>
        <item x="2626"/>
        <item x="3830"/>
        <item x="3820"/>
        <item x="3553"/>
        <item x="9329"/>
        <item x="7648"/>
        <item x="8496"/>
        <item x="177"/>
        <item x="1413"/>
        <item x="4666"/>
        <item x="4148"/>
        <item x="1774"/>
        <item x="2196"/>
        <item x="7874"/>
        <item x="2437"/>
        <item x="5294"/>
        <item x="1661"/>
        <item x="2793"/>
        <item x="1399"/>
        <item x="5119"/>
        <item x="1680"/>
        <item x="5326"/>
        <item x="5403"/>
        <item x="2045"/>
        <item x="3353"/>
        <item x="6550"/>
        <item x="4984"/>
        <item x="7523"/>
        <item x="7994"/>
        <item x="3565"/>
        <item x="3201"/>
        <item x="5829"/>
        <item x="378"/>
        <item x="7027"/>
        <item x="2740"/>
        <item x="2415"/>
        <item x="2562"/>
        <item x="6311"/>
        <item x="9097"/>
        <item x="8329"/>
        <item x="2949"/>
        <item x="4822"/>
        <item x="7792"/>
        <item x="6647"/>
        <item x="3616"/>
        <item x="400"/>
        <item x="2595"/>
        <item x="5674"/>
        <item x="3348"/>
        <item x="5108"/>
        <item x="5435"/>
        <item x="6243"/>
        <item x="409"/>
        <item x="3488"/>
        <item x="5969"/>
        <item x="3916"/>
        <item x="3449"/>
        <item x="4938"/>
        <item x="4121"/>
        <item x="5529"/>
        <item x="4761"/>
        <item x="7090"/>
        <item x="7750"/>
        <item x="7031"/>
        <item x="3169"/>
        <item x="2290"/>
        <item x="8111"/>
        <item x="9313"/>
        <item x="9171"/>
        <item x="2923"/>
        <item x="1921"/>
        <item x="1218"/>
        <item x="5129"/>
        <item x="4013"/>
        <item x="8770"/>
        <item x="7200"/>
        <item x="8206"/>
        <item x="550"/>
        <item x="2293"/>
        <item x="3985"/>
        <item x="8004"/>
        <item x="9034"/>
        <item x="1599"/>
        <item x="1346"/>
        <item x="5949"/>
        <item x="2515"/>
        <item x="3301"/>
        <item x="2171"/>
        <item x="4276"/>
        <item x="6581"/>
        <item x="8609"/>
        <item x="8573"/>
        <item x="4552"/>
        <item x="2541"/>
        <item x="4739"/>
        <item x="1034"/>
        <item x="2002"/>
        <item x="5146"/>
        <item x="5858"/>
        <item x="2797"/>
        <item x="8556"/>
        <item x="2159"/>
        <item x="7517"/>
        <item x="8235"/>
        <item x="5382"/>
        <item x="2343"/>
        <item x="5941"/>
        <item x="6736"/>
        <item x="1828"/>
        <item x="4150"/>
        <item x="2597"/>
        <item x="9241"/>
        <item x="8546"/>
        <item x="4649"/>
        <item x="7000"/>
        <item x="8129"/>
        <item x="8784"/>
        <item x="6002"/>
        <item x="0"/>
        <item x="665"/>
        <item x="8954"/>
        <item x="7667"/>
        <item x="3714"/>
        <item x="4927"/>
        <item x="7446"/>
        <item x="5944"/>
        <item x="7674"/>
        <item x="8516"/>
        <item x="3008"/>
        <item x="679"/>
        <item x="7522"/>
        <item x="9008"/>
        <item x="5888"/>
        <item x="9182"/>
        <item x="6896"/>
        <item x="3624"/>
        <item x="5251"/>
        <item x="6341"/>
        <item x="3661"/>
        <item x="6170"/>
        <item x="8641"/>
        <item x="7115"/>
        <item x="5197"/>
        <item x="8311"/>
        <item x="8940"/>
        <item x="5986"/>
        <item x="1751"/>
        <item x="9105"/>
        <item x="59"/>
        <item x="5744"/>
        <item x="367"/>
        <item x="5863"/>
        <item x="9254"/>
        <item x="6651"/>
        <item x="2080"/>
        <item x="4445"/>
        <item x="4709"/>
        <item x="266"/>
        <item x="6327"/>
        <item x="4617"/>
        <item x="7303"/>
        <item x="4672"/>
        <item x="983"/>
        <item x="6508"/>
        <item x="6249"/>
        <item x="2074"/>
        <item x="2083"/>
        <item x="5202"/>
        <item x="9286"/>
        <item x="7714"/>
        <item x="2661"/>
        <item x="5463"/>
        <item x="1443"/>
        <item x="6700"/>
        <item x="424"/>
        <item x="6277"/>
        <item x="4888"/>
        <item x="6620"/>
        <item x="6773"/>
        <item x="879"/>
        <item x="8373"/>
        <item x="912"/>
        <item x="3297"/>
        <item x="9154"/>
        <item x="814"/>
        <item x="1957"/>
        <item x="2961"/>
        <item x="1970"/>
        <item x="1806"/>
        <item x="5181"/>
        <item x="8059"/>
        <item x="8200"/>
        <item x="5286"/>
        <item x="2884"/>
        <item x="7787"/>
        <item x="3971"/>
        <item x="7165"/>
        <item x="3540"/>
        <item x="2409"/>
        <item x="3012"/>
        <item x="4139"/>
        <item x="709"/>
        <item x="8092"/>
        <item x="7471"/>
        <item x="4861"/>
        <item x="3055"/>
        <item x="6444"/>
        <item x="6622"/>
        <item x="902"/>
        <item x="3922"/>
        <item x="6564"/>
        <item x="3109"/>
        <item x="5679"/>
        <item x="3838"/>
        <item x="1830"/>
        <item x="7813"/>
        <item x="1434"/>
        <item x="3865"/>
        <item x="6793"/>
        <item x="974"/>
        <item x="8623"/>
        <item x="5097"/>
        <item x="2880"/>
        <item x="5091"/>
        <item x="6728"/>
        <item x="3511"/>
        <item x="6433"/>
        <item x="1905"/>
        <item x="2347"/>
        <item x="8029"/>
        <item x="9350"/>
        <item x="6998"/>
        <item x="4716"/>
        <item x="5384"/>
        <item x="2939"/>
        <item x="1975"/>
        <item x="1256"/>
        <item x="5751"/>
        <item x="4315"/>
        <item x="3024"/>
        <item x="6711"/>
        <item x="6868"/>
        <item x="8288"/>
        <item x="9262"/>
        <item x="3107"/>
        <item x="1102"/>
        <item x="5654"/>
        <item x="8347"/>
        <item x="8215"/>
        <item x="2364"/>
        <item x="4862"/>
        <item x="8221"/>
        <item x="1992"/>
        <item x="7419"/>
        <item x="777"/>
        <item x="3685"/>
        <item x="2640"/>
        <item x="8316"/>
        <item x="5843"/>
        <item x="645"/>
        <item x="5661"/>
        <item x="5601"/>
        <item x="2575"/>
        <item x="5932"/>
        <item x="1989"/>
        <item x="3514"/>
        <item x="4496"/>
        <item x="5612"/>
        <item x="624"/>
        <item x="3520"/>
        <item x="1694"/>
        <item x="7020"/>
        <item x="6950"/>
        <item x="2698"/>
        <item x="3046"/>
        <item x="6872"/>
        <item x="4597"/>
        <item x="3980"/>
        <item x="4771"/>
        <item x="9115"/>
        <item x="6495"/>
        <item x="4398"/>
        <item x="5452"/>
        <item x="6404"/>
        <item x="3846"/>
        <item x="3329"/>
        <item x="113"/>
        <item x="8690"/>
        <item x="1056"/>
        <item x="884"/>
        <item x="5174"/>
        <item x="3319"/>
        <item x="8025"/>
        <item x="8425"/>
        <item x="8669"/>
        <item x="2840"/>
        <item x="625"/>
        <item x="2456"/>
        <item x="9177"/>
        <item x="6278"/>
        <item x="4163"/>
        <item x="8257"/>
        <item x="5241"/>
        <item x="4854"/>
        <item x="134"/>
        <item x="4517"/>
        <item x="7199"/>
        <item x="8883"/>
        <item x="733"/>
        <item x="3200"/>
        <item x="7410"/>
        <item x="3960"/>
        <item x="7050"/>
        <item x="3047"/>
        <item x="5728"/>
        <item x="2412"/>
        <item x="3070"/>
        <item x="1986"/>
        <item x="7205"/>
        <item x="3258"/>
        <item x="8535"/>
        <item x="6367"/>
        <item x="2464"/>
        <item x="3214"/>
        <item x="6330"/>
        <item x="2615"/>
        <item x="3406"/>
        <item x="7092"/>
        <item x="1022"/>
        <item x="7815"/>
        <item x="8713"/>
        <item x="4876"/>
        <item x="9066"/>
        <item x="544"/>
        <item x="4836"/>
        <item x="7786"/>
        <item x="1973"/>
        <item x="3706"/>
        <item x="5188"/>
        <item x="2905"/>
        <item x="683"/>
        <item x="1789"/>
        <item x="6891"/>
        <item x="3426"/>
        <item x="233"/>
        <item x="2183"/>
        <item x="5109"/>
        <item x="3716"/>
        <item x="7095"/>
        <item x="165"/>
        <item x="941"/>
        <item x="9161"/>
        <item x="8918"/>
        <item x="5738"/>
        <item x="2128"/>
        <item x="4432"/>
        <item x="5999"/>
        <item x="5018"/>
        <item x="7827"/>
        <item x="1816"/>
        <item x="846"/>
        <item x="7681"/>
        <item x="6383"/>
        <item x="1505"/>
        <item x="7730"/>
        <item x="2075"/>
        <item x="5007"/>
        <item x="7992"/>
        <item x="4618"/>
        <item x="6132"/>
        <item x="8843"/>
        <item x="5473"/>
        <item x="4706"/>
        <item x="5371"/>
        <item x="9347"/>
        <item x="2411"/>
        <item x="1735"/>
        <item x="4838"/>
        <item x="3035"/>
        <item x="6965"/>
        <item x="7354"/>
        <item x="3938"/>
        <item x="7832"/>
        <item x="2098"/>
        <item x="5224"/>
        <item x="8457"/>
        <item x="6222"/>
        <item x="5272"/>
        <item x="3782"/>
        <item x="8792"/>
        <item x="9327"/>
        <item x="5355"/>
        <item x="3384"/>
        <item x="3195"/>
        <item x="5168"/>
        <item x="2721"/>
        <item x="5702"/>
        <item x="1336"/>
        <item x="3330"/>
        <item x="2625"/>
        <item x="2422"/>
        <item x="2424"/>
        <item x="6328"/>
        <item x="886"/>
        <item x="4297"/>
        <item x="111"/>
        <item x="3193"/>
        <item x="8037"/>
        <item x="3271"/>
        <item x="4368"/>
        <item x="9324"/>
        <item x="3875"/>
        <item x="5079"/>
        <item x="6629"/>
        <item x="4695"/>
        <item x="4132"/>
        <item x="9147"/>
        <item x="2404"/>
        <item x="3374"/>
        <item x="3390"/>
        <item x="1745"/>
        <item x="4344"/>
        <item x="6680"/>
        <item x="5640"/>
        <item x="1357"/>
        <item x="8335"/>
        <item x="4096"/>
        <item x="5762"/>
        <item x="1532"/>
        <item x="1843"/>
        <item x="3581"/>
        <item x="2505"/>
        <item x="9363"/>
        <item x="6902"/>
        <item x="7437"/>
        <item x="4318"/>
        <item x="416"/>
        <item x="1621"/>
        <item x="2000"/>
        <item x="1282"/>
        <item x="5700"/>
        <item x="3570"/>
        <item x="7671"/>
        <item x="7990"/>
        <item x="3864"/>
        <item x="3092"/>
        <item x="2118"/>
        <item x="1697"/>
        <item x="7141"/>
        <item x="6529"/>
        <item x="8156"/>
        <item x="670"/>
        <item x="3584"/>
        <item x="8268"/>
        <item x="1005"/>
        <item x="2697"/>
        <item x="2952"/>
        <item x="2655"/>
        <item x="782"/>
        <item x="6750"/>
        <item x="359"/>
        <item x="7280"/>
        <item x="397"/>
        <item x="1932"/>
        <item x="4160"/>
        <item x="2206"/>
        <item x="5204"/>
        <item x="3477"/>
        <item x="4010"/>
        <item x="232"/>
        <item x="8909"/>
        <item x="9121"/>
        <item x="7224"/>
        <item x="8378"/>
        <item x="2344"/>
        <item x="943"/>
        <item x="5420"/>
        <item x="5665"/>
        <item x="6488"/>
        <item x="7898"/>
        <item x="7967"/>
        <item x="3535"/>
        <item x="4464"/>
        <item x="3932"/>
        <item x="7103"/>
        <item x="1469"/>
        <item x="1452"/>
        <item x="7249"/>
        <item x="362"/>
        <item x="1340"/>
        <item x="6193"/>
        <item x="694"/>
        <item x="340"/>
        <item x="7128"/>
        <item x="8030"/>
        <item x="3567"/>
        <item x="9201"/>
        <item x="9094"/>
        <item x="56"/>
        <item x="3361"/>
        <item x="8718"/>
        <item x="3257"/>
        <item x="7891"/>
        <item x="2198"/>
        <item x="5123"/>
        <item x="9125"/>
        <item x="8743"/>
        <item x="6849"/>
        <item x="9193"/>
        <item x="79"/>
        <item x="784"/>
        <item x="8299"/>
        <item x="1158"/>
        <item x="2877"/>
        <item x="175"/>
        <item x="5545"/>
        <item x="5338"/>
        <item x="4501"/>
        <item x="3131"/>
        <item x="3609"/>
        <item x="9092"/>
        <item x="7378"/>
        <item x="7961"/>
        <item x="528"/>
        <item x="1162"/>
        <item x="4079"/>
        <item x="3777"/>
        <item x="4331"/>
        <item x="2711"/>
        <item x="661"/>
        <item x="1076"/>
        <item x="8297"/>
        <item x="9200"/>
        <item x="2900"/>
        <item x="243"/>
        <item x="6466"/>
        <item x="8078"/>
        <item x="2528"/>
        <item x="7870"/>
        <item x="8477"/>
        <item x="2157"/>
        <item x="5519"/>
        <item x="8873"/>
        <item x="9146"/>
        <item x="4654"/>
        <item x="9326"/>
        <item x="2155"/>
        <item x="1753"/>
        <item x="7577"/>
        <item x="2366"/>
        <item x="8833"/>
        <item x="8625"/>
        <item x="141"/>
        <item x="1084"/>
        <item x="6646"/>
        <item x="6825"/>
        <item x="3385"/>
        <item x="1096"/>
        <item x="7228"/>
        <item x="7334"/>
        <item x="6318"/>
        <item x="3733"/>
        <item x="9369"/>
        <item x="3427"/>
        <item x="8308"/>
        <item x="5809"/>
        <item x="1708"/>
        <item x="5785"/>
        <item x="9300"/>
        <item x="5880"/>
        <item x="149"/>
        <item x="6791"/>
        <item x="293"/>
        <item x="3191"/>
        <item x="39"/>
        <item x="1426"/>
        <item x="9314"/>
        <item x="4774"/>
        <item x="2302"/>
        <item x="8668"/>
        <item x="8692"/>
        <item x="5406"/>
        <item x="4900"/>
        <item x="4547"/>
        <item x="1318"/>
        <item x="2510"/>
        <item x="1937"/>
        <item x="4947"/>
        <item x="767"/>
        <item x="7922"/>
        <item x="8394"/>
        <item x="6178"/>
        <item x="5598"/>
        <item x="7307"/>
        <item x="9361"/>
        <item x="8962"/>
        <item x="5801"/>
        <item x="866"/>
        <item x="3597"/>
        <item x="2260"/>
        <item x="8639"/>
        <item x="6258"/>
        <item x="1820"/>
        <item x="926"/>
        <item x="8540"/>
        <item x="9030"/>
        <item x="7985"/>
        <item x="105"/>
        <item x="8061"/>
        <item x="7468"/>
        <item x="9065"/>
        <item x="8624"/>
        <item x="1061"/>
        <item x="7694"/>
        <item x="8542"/>
        <item x="1863"/>
        <item x="5981"/>
        <item x="317"/>
        <item x="1315"/>
        <item x="1221"/>
        <item x="3276"/>
        <item x="8322"/>
        <item x="1960"/>
        <item x="6108"/>
        <item x="686"/>
        <item x="2717"/>
        <item x="8023"/>
        <item x="6610"/>
        <item x="1186"/>
        <item x="3631"/>
        <item x="1191"/>
        <item x="820"/>
        <item x="2184"/>
        <item x="1141"/>
        <item x="1812"/>
        <item x="7738"/>
        <item x="959"/>
        <item x="7745"/>
        <item x="7773"/>
        <item x="1219"/>
        <item x="5383"/>
        <item x="1759"/>
        <item x="6677"/>
        <item x="1671"/>
        <item x="3342"/>
        <item x="1261"/>
        <item x="7158"/>
        <item x="1417"/>
        <item x="6381"/>
        <item x="6588"/>
        <item x="2868"/>
        <item x="7006"/>
        <item x="6051"/>
        <item x="586"/>
        <item x="3472"/>
        <item x="7022"/>
        <item x="8328"/>
        <item x="930"/>
        <item x="244"/>
        <item x="6053"/>
        <item x="6554"/>
        <item x="8115"/>
        <item x="5732"/>
        <item x="8342"/>
        <item x="864"/>
        <item x="8153"/>
        <item x="738"/>
        <item x="3364"/>
        <item x="9003"/>
        <item x="2221"/>
        <item x="2349"/>
        <item x="3598"/>
        <item x="3967"/>
        <item x="4419"/>
        <item x="4664"/>
        <item x="8621"/>
        <item x="5854"/>
        <item x="1313"/>
        <item x="2371"/>
        <item x="6235"/>
        <item x="7930"/>
        <item x="5586"/>
        <item x="7560"/>
        <item x="1041"/>
        <item x="1430"/>
        <item x="3596"/>
        <item x="5512"/>
        <item x="737"/>
        <item x="4250"/>
        <item x="490"/>
        <item x="3074"/>
        <item x="9150"/>
        <item x="7706"/>
        <item x="5936"/>
        <item x="4955"/>
        <item x="7009"/>
        <item x="1953"/>
        <item x="4033"/>
        <item x="950"/>
        <item x="371"/>
        <item x="3415"/>
        <item x="596"/>
        <item x="608"/>
        <item x="2423"/>
        <item x="3371"/>
        <item x="6414"/>
        <item x="971"/>
        <item x="395"/>
        <item x="4098"/>
        <item x="3603"/>
        <item x="3550"/>
        <item x="7075"/>
        <item x="3620"/>
        <item x="2389"/>
        <item x="6436"/>
        <item x="3879"/>
        <item x="7521"/>
        <item x="1929"/>
        <item x="8893"/>
        <item x="3161"/>
        <item x="1272"/>
        <item x="4903"/>
        <item x="3441"/>
        <item x="1197"/>
        <item x="2036"/>
        <item x="8404"/>
        <item x="8062"/>
        <item x="351"/>
        <item x="78"/>
        <item x="2757"/>
        <item x="375"/>
        <item x="1732"/>
        <item x="1954"/>
        <item x="653"/>
        <item x="4989"/>
        <item x="3568"/>
        <item x="562"/>
        <item x="5556"/>
        <item x="6336"/>
        <item x="5059"/>
        <item x="3259"/>
        <item x="6140"/>
        <item x="6315"/>
        <item x="8539"/>
        <item x="4514"/>
        <item x="577"/>
        <item x="2587"/>
        <item x="8399"/>
        <item x="1143"/>
        <item x="6104"/>
        <item x="7201"/>
        <item x="1872"/>
        <item x="5030"/>
        <item x="2428"/>
        <item x="462"/>
        <item x="8581"/>
        <item x="4886"/>
        <item x="8728"/>
        <item x="5302"/>
        <item x="1818"/>
        <item x="3122"/>
        <item x="7144"/>
        <item x="6331"/>
        <item x="2699"/>
        <item x="7478"/>
        <item x="7947"/>
        <item x="8567"/>
        <item x="6693"/>
        <item x="1362"/>
        <item x="1136"/>
        <item x="2590"/>
        <item x="8715"/>
        <item x="6248"/>
        <item x="811"/>
        <item x="5035"/>
        <item x="2863"/>
        <item x="7933"/>
        <item x="4550"/>
        <item x="3613"/>
        <item x="5541"/>
        <item x="8869"/>
        <item x="2694"/>
        <item x="4231"/>
        <item x="1382"/>
        <item x="6360"/>
        <item x="4052"/>
        <item x="4050"/>
        <item x="8194"/>
        <item x="7707"/>
        <item x="5362"/>
        <item x="6290"/>
        <item x="2395"/>
        <item x="8812"/>
        <item x="7285"/>
        <item x="5948"/>
        <item x="3048"/>
        <item x="2645"/>
        <item x="2617"/>
        <item x="4646"/>
        <item x="4232"/>
        <item x="4459"/>
        <item x="6489"/>
        <item x="4295"/>
        <item x="7905"/>
        <item x="109"/>
        <item x="2828"/>
        <item x="451"/>
        <item x="5641"/>
        <item x="7263"/>
        <item x="347"/>
        <item x="7690"/>
        <item x="9371"/>
        <item x="5157"/>
        <item x="2744"/>
        <item x="956"/>
        <item x="2778"/>
        <item x="1617"/>
        <item x="2451"/>
        <item x="1"/>
        <item x="2275"/>
        <item x="4640"/>
        <item x="5741"/>
        <item x="632"/>
        <item x="45"/>
        <item x="6927"/>
        <item x="4199"/>
        <item x="4701"/>
        <item x="3728"/>
        <item x="8780"/>
        <item x="6410"/>
        <item x="2046"/>
        <item x="7951"/>
        <item x="6982"/>
        <item x="3994"/>
        <item x="1510"/>
        <item x="7597"/>
        <item x="144"/>
        <item x="7402"/>
        <item x="1824"/>
        <item x="1570"/>
        <item x="5713"/>
        <item x="327"/>
        <item x="6065"/>
        <item x="8527"/>
        <item x="927"/>
        <item x="5947"/>
        <item x="3574"/>
        <item x="5873"/>
        <item x="6023"/>
        <item x="7133"/>
        <item x="7232"/>
        <item x="6329"/>
        <item x="4883"/>
        <item x="5277"/>
        <item x="4842"/>
        <item x="2459"/>
        <item x="4918"/>
        <item x="8488"/>
        <item x="148"/>
        <item x="3318"/>
        <item x="952"/>
        <item x="4226"/>
        <item x="6091"/>
        <item x="6127"/>
        <item x="6202"/>
        <item x="1160"/>
        <item x="5961"/>
        <item x="4667"/>
        <item x="7202"/>
        <item x="4726"/>
        <item x="7333"/>
        <item x="4997"/>
        <item x="4880"/>
        <item x="1862"/>
        <item x="4555"/>
        <item x="1710"/>
        <item x="5690"/>
        <item x="1814"/>
        <item x="2671"/>
        <item x="4130"/>
        <item x="6862"/>
        <item x="2982"/>
        <item x="4377"/>
        <item x="2675"/>
        <item x="3444"/>
        <item x="8187"/>
        <item x="2397"/>
        <item x="479"/>
        <item x="1170"/>
        <item x="412"/>
        <item x="19"/>
        <item x="6733"/>
        <item x="3660"/>
        <item x="1918"/>
        <item x="7190"/>
        <item x="1693"/>
        <item x="2265"/>
        <item x="5152"/>
        <item x="6922"/>
        <item x="5563"/>
        <item x="5521"/>
        <item x="882"/>
        <item x="2356"/>
        <item x="7337"/>
        <item x="6098"/>
        <item x="1546"/>
        <item x="5134"/>
        <item x="5176"/>
        <item x="9052"/>
        <item x="2244"/>
        <item x="250"/>
        <item x="8545"/>
        <item x="8920"/>
        <item x="4532"/>
        <item x="5807"/>
        <item x="6273"/>
        <item x="545"/>
        <item x="4758"/>
        <item x="3920"/>
        <item x="4196"/>
        <item x="5850"/>
        <item x="3433"/>
        <item x="7359"/>
        <item x="9027"/>
        <item x="2272"/>
        <item x="32"/>
        <item x="9227"/>
        <item x="8884"/>
        <item x="7302"/>
        <item x="1834"/>
        <item x="2792"/>
        <item x="7438"/>
        <item x="381"/>
        <item x="1093"/>
        <item x="4629"/>
        <item x="2167"/>
        <item x="7980"/>
        <item x="8830"/>
        <item x="1652"/>
        <item x="6219"/>
        <item x="5165"/>
        <item x="4404"/>
        <item x="6926"/>
        <item x="7740"/>
        <item x="4154"/>
        <item x="7844"/>
        <item x="2197"/>
        <item x="3232"/>
        <item x="9044"/>
        <item x="6157"/>
        <item x="2209"/>
        <item x="2140"/>
        <item x="3734"/>
        <item x="5780"/>
        <item x="799"/>
        <item x="4644"/>
        <item x="9151"/>
        <item x="6758"/>
        <item x="4950"/>
        <item x="6853"/>
        <item x="2029"/>
        <item x="945"/>
        <item x="8753"/>
        <item x="3595"/>
        <item x="4660"/>
        <item x="3466"/>
        <item x="970"/>
        <item x="3128"/>
        <item x="5214"/>
        <item x="2279"/>
        <item x="8984"/>
        <item x="7770"/>
        <item x="5210"/>
        <item x="592"/>
        <item x="9168"/>
        <item x="2879"/>
        <item x="5095"/>
        <item x="6478"/>
        <item x="2503"/>
        <item x="1742"/>
        <item x="3451"/>
        <item x="3751"/>
        <item x="5569"/>
        <item x="4066"/>
        <item x="4799"/>
        <item x="3349"/>
        <item x="3018"/>
        <item x="5476"/>
        <item x="4409"/>
        <item x="7762"/>
        <item x="388"/>
        <item x="9222"/>
        <item x="9165"/>
        <item x="1167"/>
        <item x="2116"/>
        <item x="6602"/>
        <item x="6726"/>
        <item x="5656"/>
        <item x="5768"/>
        <item x="6481"/>
        <item x="8245"/>
        <item x="6934"/>
        <item x="2845"/>
        <item x="2287"/>
        <item x="4493"/>
        <item x="6829"/>
        <item x="6776"/>
        <item x="6875"/>
        <item x="9046"/>
        <item x="8758"/>
        <item x="1538"/>
        <item x="4915"/>
        <item x="8695"/>
        <item x="6904"/>
        <item x="7250"/>
        <item x="1179"/>
        <item x="7129"/>
        <item x="6611"/>
        <item x="3369"/>
        <item x="2403"/>
        <item x="552"/>
        <item x="4024"/>
        <item x="2077"/>
        <item x="7242"/>
        <item x="8755"/>
        <item x="1856"/>
        <item x="889"/>
        <item x="1109"/>
        <item x="5763"/>
        <item x="5905"/>
        <item x="4442"/>
        <item x="8285"/>
        <item x="1137"/>
        <item x="1171"/>
        <item x="3977"/>
        <item x="9232"/>
        <item x="637"/>
        <item x="5063"/>
        <item x="1868"/>
        <item x="6933"/>
        <item x="4104"/>
        <item x="4061"/>
        <item x="2839"/>
        <item x="1920"/>
        <item x="6333"/>
        <item x="4062"/>
        <item x="5653"/>
        <item x="2341"/>
        <item x="3944"/>
        <item x="4261"/>
        <item x="3947"/>
        <item x="1562"/>
        <item x="6851"/>
        <item x="4825"/>
        <item x="8149"/>
        <item x="5675"/>
        <item x="2871"/>
        <item x="6180"/>
        <item x="5701"/>
        <item x="8691"/>
        <item x="4498"/>
        <item x="7384"/>
        <item x="5839"/>
        <item x="2557"/>
        <item x="7138"/>
        <item x="8667"/>
        <item x="3884"/>
        <item x="2779"/>
        <item x="1353"/>
        <item x="4333"/>
        <item x="1993"/>
        <item x="1946"/>
        <item x="9173"/>
        <item x="4145"/>
        <item x="8657"/>
        <item x="7257"/>
        <item x="5361"/>
        <item x="8383"/>
        <item x="1610"/>
        <item x="4216"/>
        <item x="8063"/>
        <item x="3939"/>
        <item x="15"/>
        <item x="3858"/>
        <item x="4869"/>
        <item x="2230"/>
        <item x="422"/>
        <item x="2486"/>
        <item x="4759"/>
        <item x="8559"/>
        <item x="8829"/>
        <item x="763"/>
        <item x="5003"/>
        <item x="2825"/>
        <item x="2736"/>
        <item x="4417"/>
        <item x="6058"/>
        <item x="2887"/>
        <item x="1792"/>
        <item x="9265"/>
        <item x="1860"/>
        <item x="8239"/>
        <item x="1260"/>
        <item x="4036"/>
        <item x="14"/>
        <item x="7606"/>
        <item x="1758"/>
        <item x="7845"/>
        <item x="8177"/>
        <item x="6505"/>
        <item x="7452"/>
        <item x="7857"/>
        <item x="914"/>
        <item x="6572"/>
        <item x="1460"/>
        <item x="6246"/>
        <item x="6718"/>
        <item x="6546"/>
        <item x="803"/>
        <item x="8741"/>
        <item x="6143"/>
        <item x="4682"/>
        <item x="5130"/>
        <item x="4124"/>
        <item x="2200"/>
        <item x="2066"/>
        <item x="587"/>
        <item x="1963"/>
        <item x="8865"/>
        <item x="7592"/>
        <item x="7724"/>
        <item x="2920"/>
        <item x="1057"/>
        <item x="2383"/>
        <item x="448"/>
        <item x="2462"/>
        <item x="4015"/>
        <item x="4065"/>
        <item x="9024"/>
        <item x="750"/>
        <item x="2592"/>
        <item x="3104"/>
        <item x="5464"/>
        <item x="8202"/>
        <item x="854"/>
        <item x="2132"/>
        <item x="7851"/>
        <item x="1490"/>
        <item x="3100"/>
        <item x="4382"/>
        <item x="99"/>
        <item x="7670"/>
        <item x="9375"/>
        <item x="1000"/>
        <item x="6502"/>
        <item x="6878"/>
        <item x="3468"/>
        <item x="321"/>
        <item x="8479"/>
        <item x="3119"/>
        <item x="9114"/>
        <item x="7941"/>
        <item x="8325"/>
        <item x="8055"/>
        <item x="3236"/>
        <item x="1672"/>
        <item x="2895"/>
        <item x="4901"/>
        <item x="7444"/>
        <item x="5116"/>
        <item x="7440"/>
        <item x="7423"/>
        <item x="4263"/>
        <item x="2991"/>
        <item x="7984"/>
        <item x="8994"/>
        <item x="2768"/>
        <item x="427"/>
        <item x="2134"/>
        <item x="2170"/>
        <item x="7665"/>
        <item x="1110"/>
        <item x="5417"/>
        <item x="1120"/>
        <item x="6722"/>
        <item x="4762"/>
        <item x="4523"/>
        <item x="7051"/>
        <item x="8454"/>
        <item x="3888"/>
        <item x="6105"/>
        <item x="7355"/>
        <item x="6759"/>
        <item x="7299"/>
        <item x="2488"/>
        <item x="1787"/>
        <item x="6324"/>
        <item x="815"/>
        <item x="614"/>
        <item x="6903"/>
        <item x="2858"/>
        <item x="8165"/>
        <item x="6967"/>
        <item x="6349"/>
        <item x="301"/>
        <item x="7455"/>
        <item x="2153"/>
        <item x="1273"/>
        <item x="5715"/>
        <item x="7348"/>
        <item x="4411"/>
        <item x="8956"/>
        <item x="9101"/>
        <item x="619"/>
        <item x="1365"/>
        <item x="8762"/>
        <item x="7919"/>
        <item x="1237"/>
        <item x="9212"/>
        <item x="2312"/>
        <item x="4669"/>
        <item x="6163"/>
        <item x="8428"/>
        <item x="27"/>
        <item x="7430"/>
        <item x="3611"/>
        <item x="2483"/>
        <item x="7552"/>
        <item x="3621"/>
        <item x="6978"/>
        <item x="8068"/>
        <item x="2916"/>
        <item x="1033"/>
        <item x="7415"/>
        <item x="8513"/>
        <item x="6884"/>
        <item x="3908"/>
        <item x="3850"/>
        <item x="5418"/>
        <item x="4510"/>
        <item x="8793"/>
        <item x="548"/>
        <item x="5322"/>
        <item x="1338"/>
        <item x="3669"/>
        <item x="7526"/>
        <item x="2782"/>
        <item x="832"/>
        <item x="731"/>
        <item x="1736"/>
        <item x="7106"/>
        <item x="7823"/>
        <item x="4833"/>
        <item x="4082"/>
        <item x="7336"/>
        <item x="7272"/>
        <item x="8122"/>
        <item x="3168"/>
        <item x="1854"/>
        <item x="5296"/>
        <item x="6161"/>
        <item x="5472"/>
        <item x="8212"/>
        <item x="4998"/>
        <item x="2514"/>
        <item x="6413"/>
        <item x="8937"/>
        <item x="3265"/>
        <item x="7741"/>
        <item x="7073"/>
        <item x="539"/>
        <item x="5720"/>
        <item x="7906"/>
        <item x="2996"/>
        <item x="2936"/>
        <item x="8592"/>
        <item x="8518"/>
        <item x="7774"/>
        <item x="863"/>
        <item x="5825"/>
        <item x="4453"/>
        <item x="6272"/>
        <item x="5049"/>
        <item x="5538"/>
        <item x="6078"/>
        <item x="7820"/>
        <item x="4944"/>
        <item x="5980"/>
        <item x="197"/>
        <item x="2086"/>
        <item x="8726"/>
        <item x="7274"/>
        <item x="5886"/>
        <item x="6605"/>
        <item x="5940"/>
        <item x="3414"/>
        <item x="6417"/>
        <item x="1105"/>
        <item x="1438"/>
        <item x="2186"/>
        <item x="6600"/>
        <item x="2295"/>
        <item x="5492"/>
        <item x="6642"/>
        <item x="4508"/>
        <item x="2213"/>
        <item x="9331"/>
        <item x="4120"/>
        <item x="4639"/>
        <item x="7099"/>
        <item x="4717"/>
        <item x="7109"/>
        <item x="345"/>
        <item x="2308"/>
        <item x="1052"/>
        <item x="3800"/>
        <item x="1729"/>
        <item x="1445"/>
        <item x="6030"/>
        <item x="6911"/>
        <item x="2255"/>
        <item x="8570"/>
        <item x="3219"/>
        <item x="7956"/>
        <item x="8900"/>
        <item x="6234"/>
        <item x="2385"/>
        <item x="7838"/>
        <item x="7088"/>
        <item x="2219"/>
        <item x="4553"/>
        <item x="3765"/>
        <item x="4571"/>
        <item x="3671"/>
        <item x="4338"/>
        <item x="6224"/>
        <item x="194"/>
        <item x="563"/>
        <item x="8168"/>
        <item x="1568"/>
        <item x="1142"/>
        <item x="2225"/>
        <item x="4068"/>
        <item x="5370"/>
        <item x="5206"/>
        <item x="2882"/>
        <item x="5366"/>
        <item x="1128"/>
        <item x="1132"/>
        <item x="4541"/>
        <item x="9111"/>
        <item x="2278"/>
        <item x="9248"/>
        <item x="2190"/>
        <item x="8178"/>
        <item x="8968"/>
        <item x="3386"/>
        <item x="8870"/>
        <item x="8932"/>
        <item x="3345"/>
        <item x="6077"/>
        <item x="4584"/>
        <item x="7312"/>
        <item x="6088"/>
        <item x="6376"/>
        <item x="2530"/>
        <item x="929"/>
        <item x="5644"/>
        <item x="8310"/>
        <item x="7325"/>
        <item x="3476"/>
        <item x="3437"/>
        <item x="4486"/>
        <item x="4380"/>
        <item x="8673"/>
        <item x="4355"/>
        <item x="1283"/>
        <item x="9307"/>
        <item x="5449"/>
        <item x="2286"/>
        <item x="1224"/>
        <item x="2818"/>
        <item x="2848"/>
        <item x="8759"/>
        <item x="2915"/>
        <item x="9004"/>
        <item x="2506"/>
        <item x="3138"/>
        <item x="135"/>
        <item x="6460"/>
        <item x="414"/>
        <item x="7301"/>
        <item x="3373"/>
        <item x="626"/>
        <item x="7394"/>
        <item x="5982"/>
        <item x="1721"/>
        <item x="267"/>
        <item x="761"/>
        <item x="1676"/>
        <item x="7176"/>
        <item x="4478"/>
        <item x="5509"/>
        <item x="2223"/>
        <item x="1324"/>
        <item x="5588"/>
        <item x="6493"/>
        <item x="5703"/>
        <item x="1615"/>
        <item x="8360"/>
        <item x="6485"/>
        <item x="2445"/>
        <item x="5192"/>
        <item x="2373"/>
        <item x="2353"/>
        <item x="9143"/>
        <item x="3505"/>
        <item x="4475"/>
        <item x="1205"/>
        <item x="9280"/>
        <item x="6370"/>
        <item x="6789"/>
        <item x="6487"/>
        <item x="8503"/>
        <item x="4191"/>
        <item x="9086"/>
        <item x="1465"/>
        <item x="1726"/>
        <item x="5145"/>
        <item x="5149"/>
        <item x="446"/>
        <item x="8878"/>
        <item x="6156"/>
        <item x="3753"/>
        <item x="5606"/>
        <item x="6148"/>
        <item x="979"/>
        <item x="547"/>
        <item x="4022"/>
        <item x="5031"/>
        <item x="4846"/>
        <item x="5162"/>
        <item x="5499"/>
        <item x="205"/>
        <item x="4173"/>
        <item x="5828"/>
        <item x="6503"/>
        <item x="2646"/>
        <item x="4266"/>
        <item x="6650"/>
        <item x="2355"/>
        <item x="8048"/>
        <item x="2726"/>
        <item x="8352"/>
        <item x="7383"/>
        <item x="1951"/>
        <item x="4005"/>
        <item x="6516"/>
        <item x="6847"/>
        <item x="3630"/>
        <item x="3454"/>
        <item x="4021"/>
        <item x="2536"/>
        <item x="2492"/>
        <item x="100"/>
        <item x="8904"/>
        <item x="4437"/>
        <item x="2241"/>
        <item x="4615"/>
        <item x="5060"/>
        <item x="3799"/>
        <item x="7934"/>
        <item x="7627"/>
        <item x="4698"/>
        <item x="3296"/>
        <item x="3212"/>
        <item x="322"/>
        <item x="2910"/>
        <item x="8182"/>
        <item x="6692"/>
        <item x="4293"/>
        <item x="4516"/>
        <item x="1212"/>
        <item x="2993"/>
        <item x="873"/>
        <item x="4720"/>
        <item x="6841"/>
        <item x="3431"/>
        <item x="5500"/>
        <item x="8379"/>
        <item x="120"/>
        <item x="7896"/>
        <item x="3358"/>
        <item x="3326"/>
        <item x="8197"/>
        <item x="5009"/>
        <item x="707"/>
        <item x="1322"/>
        <item x="7864"/>
        <item x="4590"/>
        <item x="1654"/>
        <item x="8126"/>
        <item x="4309"/>
        <item x="4926"/>
        <item x="7764"/>
        <item x="8842"/>
        <item x="1252"/>
        <item x="1099"/>
        <item x="5576"/>
        <item x="881"/>
        <item x="6084"/>
        <item x="1849"/>
        <item x="1741"/>
        <item x="8132"/>
        <item x="6837"/>
        <item x="5554"/>
        <item x="6772"/>
        <item x="4796"/>
        <item x="1981"/>
        <item x="7514"/>
        <item x="5561"/>
        <item x="5681"/>
        <item x="5412"/>
        <item x="7185"/>
        <item x="6423"/>
        <item x="4166"/>
        <item x="2795"/>
        <item x="9202"/>
        <item x="7520"/>
        <item x="925"/>
        <item x="1601"/>
        <item x="2763"/>
        <item x="1947"/>
        <item x="2518"/>
        <item x="4212"/>
        <item x="9305"/>
        <item x="9285"/>
        <item x="1117"/>
        <item x="8057"/>
        <item x="618"/>
        <item x="2042"/>
        <item x="3418"/>
        <item x="2761"/>
        <item x="7970"/>
        <item x="506"/>
        <item x="7598"/>
        <item x="3990"/>
        <item x="4674"/>
        <item x="9349"/>
        <item x="1605"/>
        <item x="9297"/>
        <item x="5332"/>
        <item x="8849"/>
        <item x="2752"/>
        <item x="339"/>
        <item x="1904"/>
        <item x="3094"/>
        <item x="1303"/>
        <item x="650"/>
        <item x="8674"/>
        <item x="1494"/>
        <item x="3901"/>
        <item x="1238"/>
        <item x="5890"/>
        <item x="2360"/>
        <item x="3601"/>
        <item x="8127"/>
        <item x="8014"/>
        <item x="7489"/>
        <item x="9180"/>
        <item x="5471"/>
        <item x="1893"/>
        <item x="1104"/>
        <item x="4057"/>
        <item x="8628"/>
        <item x="1253"/>
        <item x="2378"/>
        <item x="2020"/>
        <item x="6953"/>
        <item x="6805"/>
        <item x="2102"/>
        <item x="8304"/>
        <item x="1548"/>
        <item x="5895"/>
        <item x="7554"/>
        <item x="576"/>
        <item x="6232"/>
        <item x="4829"/>
        <item x="16"/>
        <item x="3053"/>
        <item x="5360"/>
        <item x="2453"/>
        <item x="6024"/>
        <item x="7936"/>
        <item x="3314"/>
        <item x="3299"/>
        <item x="449"/>
        <item x="6310"/>
        <item x="3885"/>
        <item x="666"/>
        <item x="5852"/>
        <item x="3628"/>
        <item x="8577"/>
        <item x="6425"/>
        <item x="3769"/>
        <item x="2725"/>
        <item x="8436"/>
        <item x="1262"/>
        <item x="1565"/>
        <item x="4897"/>
        <item x="8199"/>
        <item x="8088"/>
        <item x="1509"/>
        <item x="6363"/>
        <item x="7015"/>
        <item x="5044"/>
        <item x="6352"/>
        <item x="4973"/>
        <item x="5310"/>
        <item x="5445"/>
        <item x="3194"/>
        <item x="7616"/>
        <item x="9144"/>
        <item x="8579"/>
        <item x="781"/>
        <item x="2925"/>
        <item x="8096"/>
        <item x="3707"/>
        <item x="4401"/>
        <item x="2741"/>
        <item x="4319"/>
        <item x="6603"/>
        <item x="976"/>
        <item x="4418"/>
        <item x="8861"/>
        <item x="8714"/>
        <item x="5891"/>
        <item x="2094"/>
        <item x="4968"/>
        <item x="9223"/>
        <item x="5257"/>
        <item x="6948"/>
        <item x="2267"/>
        <item x="532"/>
        <item x="7003"/>
        <item x="256"/>
        <item x="7163"/>
        <item x="578"/>
        <item x="3747"/>
        <item x="3164"/>
        <item x="7688"/>
        <item x="9292"/>
        <item x="1901"/>
        <item x="6238"/>
        <item x="7657"/>
        <item x="465"/>
        <item x="6220"/>
        <item x="8767"/>
        <item x="4424"/>
        <item x="4499"/>
        <item x="1257"/>
        <item x="3945"/>
        <item x="6396"/>
        <item x="4012"/>
        <item x="5833"/>
        <item x="6298"/>
        <item x="2796"/>
        <item x="8810"/>
        <item x="9183"/>
        <item x="7782"/>
        <item x="9192"/>
        <item x="6379"/>
        <item x="3641"/>
        <item x="2603"/>
        <item x="128"/>
        <item x="8511"/>
        <item x="6763"/>
        <item x="6915"/>
        <item x="8346"/>
        <item x="320"/>
        <item x="7849"/>
        <item x="2340"/>
        <item x="982"/>
        <item x="6906"/>
        <item x="9228"/>
        <item x="6993"/>
        <item x="9267"/>
        <item x="4490"/>
        <item x="4637"/>
        <item x="2228"/>
        <item x="7159"/>
        <item x="7019"/>
        <item x="6942"/>
        <item x="8090"/>
        <item x="1911"/>
        <item x="7460"/>
        <item x="329"/>
        <item x="7114"/>
        <item x="5036"/>
        <item x="8930"/>
        <item x="474"/>
        <item x="5491"/>
        <item x="5597"/>
        <item x="601"/>
        <item x="1009"/>
        <item x="789"/>
        <item x="7253"/>
        <item x="2291"/>
        <item x="7808"/>
        <item x="4593"/>
        <item x="3750"/>
        <item x="2804"/>
        <item x="5884"/>
        <item x="1343"/>
        <item x="6294"/>
        <item x="2239"/>
        <item x="90"/>
        <item x="1450"/>
        <item x="7959"/>
        <item x="5220"/>
        <item x="6567"/>
        <item x="4518"/>
        <item x="1021"/>
        <item x="7238"/>
        <item x="6200"/>
        <item x="1268"/>
        <item x="8827"/>
        <item x="6257"/>
        <item x="9077"/>
        <item x="9169"/>
        <item x="1037"/>
        <item x="7726"/>
        <item x="7928"/>
        <item x="8935"/>
        <item x="1581"/>
        <item x="1208"/>
        <item x="1025"/>
        <item x="3171"/>
        <item x="6169"/>
        <item x="4253"/>
        <item x="7733"/>
        <item x="2704"/>
        <item x="4551"/>
        <item x="9033"/>
        <item x="280"/>
        <item x="5140"/>
        <item x="4264"/>
        <item x="7076"/>
        <item x="5225"/>
        <item x="622"/>
        <item x="1607"/>
        <item x="9353"/>
        <item x="2298"/>
        <item x="4340"/>
        <item x="2113"/>
        <item x="2794"/>
        <item x="3957"/>
        <item x="6704"/>
        <item x="5029"/>
        <item x="8752"/>
        <item x="9272"/>
        <item x="5151"/>
        <item x="7624"/>
        <item x="8620"/>
        <item x="6810"/>
        <item x="8704"/>
        <item x="4378"/>
        <item x="585"/>
        <item x="4632"/>
        <item x="6714"/>
        <item x="1453"/>
        <item x="7326"/>
        <item x="5671"/>
        <item x="1740"/>
        <item x="985"/>
        <item x="5725"/>
        <item x="6612"/>
        <item x="555"/>
        <item x="3857"/>
        <item x="610"/>
        <item x="3917"/>
        <item x="3308"/>
        <item x="3274"/>
        <item x="1507"/>
        <item x="3139"/>
        <item x="2141"/>
        <item x="798"/>
        <item x="3666"/>
        <item x="8564"/>
        <item x="8823"/>
        <item x="5483"/>
        <item x="7995"/>
        <item x="7861"/>
        <item x="4585"/>
        <item x="8070"/>
        <item x="5964"/>
        <item x="6575"/>
        <item x="3683"/>
        <item x="3779"/>
        <item x="5438"/>
        <item x="2647"/>
        <item x="5327"/>
        <item x="953"/>
        <item x="9268"/>
        <item x="153"/>
        <item x="5433"/>
        <item x="1226"/>
        <item x="2619"/>
        <item x="5324"/>
        <item x="963"/>
        <item x="3517"/>
        <item x="2093"/>
        <item x="5414"/>
        <item x="133"/>
        <item x="2791"/>
        <item x="6635"/>
        <item x="2892"/>
        <item x="573"/>
        <item x="1083"/>
        <item x="909"/>
        <item x="4832"/>
        <item x="5613"/>
        <item x="268"/>
        <item x="5453"/>
        <item x="3558"/>
        <item x="4301"/>
        <item x="9152"/>
        <item x="6765"/>
        <item x="3718"/>
        <item x="8973"/>
        <item x="6774"/>
        <item x="7894"/>
        <item x="4363"/>
        <item x="1277"/>
        <item x="2440"/>
        <item x="1377"/>
        <item x="8839"/>
        <item x="3950"/>
        <item x="6342"/>
        <item x="7529"/>
        <item x="3434"/>
        <item x="9134"/>
        <item x="7439"/>
        <item x="6819"/>
        <item x="9"/>
        <item x="2039"/>
        <item x="7695"/>
        <item x="4016"/>
        <item x="3218"/>
        <item x="7032"/>
        <item x="3501"/>
        <item x="5067"/>
        <item x="2972"/>
        <item x="5447"/>
        <item x="5657"/>
        <item x="1997"/>
        <item x="6544"/>
        <item x="55"/>
        <item x="3111"/>
        <item x="8680"/>
        <item x="6871"/>
        <item x="2177"/>
        <item x="3531"/>
        <item x="1156"/>
        <item x="4201"/>
        <item x="3036"/>
        <item x="6073"/>
        <item x="538"/>
        <item x="7753"/>
        <item x="8832"/>
        <item x="5894"/>
        <item x="2953"/>
        <item x="8258"/>
        <item x="236"/>
        <item x="4227"/>
        <item x="3600"/>
        <item x="4274"/>
        <item x="8019"/>
        <item x="8638"/>
        <item x="7883"/>
        <item x="3853"/>
        <item x="2954"/>
        <item x="6274"/>
        <item x="4128"/>
        <item x="4251"/>
        <item x="4800"/>
        <item x="8236"/>
        <item x="4713"/>
        <item x="4408"/>
        <item x="5090"/>
        <item x="4241"/>
        <item x="6674"/>
        <item x="4137"/>
        <item x="1046"/>
        <item x="8926"/>
        <item x="5810"/>
        <item x="1504"/>
        <item x="3824"/>
        <item x="3020"/>
        <item x="7653"/>
        <item x="5562"/>
        <item x="2175"/>
        <item x="1342"/>
        <item x="5977"/>
        <item x="8318"/>
        <item x="4094"/>
        <item x="4354"/>
        <item x="4902"/>
        <item x="234"/>
        <item x="900"/>
        <item x="6265"/>
        <item x="7377"/>
        <item x="2849"/>
        <item x="7862"/>
        <item x="2156"/>
        <item x="7713"/>
        <item x="5733"/>
        <item x="2174"/>
        <item x="4791"/>
        <item x="3022"/>
        <item x="8254"/>
        <item x="3915"/>
        <item x="1243"/>
        <item x="6335"/>
        <item x="8921"/>
        <item x="4858"/>
        <item x="1629"/>
        <item x="483"/>
        <item x="2231"/>
        <item x="1861"/>
        <item x="8899"/>
        <item x="1530"/>
        <item x="7252"/>
        <item x="4426"/>
        <item x="166"/>
        <item x="5189"/>
        <item x="7174"/>
        <item x="3461"/>
        <item x="8700"/>
        <item x="6769"/>
        <item x="5219"/>
        <item x="4620"/>
        <item x="3490"/>
        <item x="3542"/>
        <item x="7040"/>
        <item x="8536"/>
        <item x="7186"/>
        <item x="3772"/>
        <item x="98"/>
        <item x="7881"/>
        <item x="4782"/>
        <item x="4581"/>
        <item x="2261"/>
        <item x="6827"/>
        <item x="7926"/>
        <item x="1845"/>
        <item x="2215"/>
        <item x="5280"/>
        <item x="4482"/>
        <item x="3902"/>
        <item x="9325"/>
        <item x="6867"/>
        <item x="885"/>
        <item x="3827"/>
        <item x="6783"/>
        <item x="1325"/>
        <item x="4613"/>
        <item x="1514"/>
        <item x="162"/>
        <item x="5489"/>
        <item x="7420"/>
        <item x="5847"/>
        <item x="287"/>
        <item x="635"/>
        <item x="7841"/>
        <item x="2803"/>
        <item x="7214"/>
        <item x="3471"/>
        <item x="1310"/>
        <item x="116"/>
        <item x="5183"/>
        <item x="7932"/>
        <item x="6259"/>
        <item x="4379"/>
        <item x="7790"/>
        <item x="224"/>
        <item x="2350"/>
        <item x="5730"/>
        <item x="8118"/>
        <item x="2144"/>
        <item x="678"/>
        <item x="7502"/>
        <item x="9321"/>
        <item x="1073"/>
        <item x="1618"/>
        <item x="3941"/>
        <item x="7600"/>
        <item x="1836"/>
        <item x="8274"/>
        <item x="719"/>
        <item x="5194"/>
        <item x="2263"/>
        <item x="8291"/>
        <item x="4572"/>
        <item x="7313"/>
        <item x="2596"/>
        <item x="6511"/>
        <item x="6026"/>
        <item x="8098"/>
        <item x="2032"/>
        <item x="429"/>
        <item x="4176"/>
        <item x="1391"/>
        <item x="3270"/>
        <item x="8504"/>
        <item x="5773"/>
        <item x="2329"/>
        <item x="2305"/>
        <item x="5387"/>
        <item x="5050"/>
        <item x="7288"/>
        <item x="1187"/>
        <item x="350"/>
        <item x="5548"/>
        <item x="6528"/>
        <item x="3684"/>
        <item x="119"/>
        <item x="4871"/>
        <item x="3906"/>
        <item x="9343"/>
        <item x="1529"/>
        <item x="6045"/>
        <item x="7807"/>
        <item x="5727"/>
        <item x="6659"/>
        <item x="2844"/>
        <item x="6863"/>
        <item x="809"/>
        <item x="4917"/>
        <item x="8953"/>
        <item x="188"/>
        <item x="9278"/>
        <item x="6745"/>
        <item x="4002"/>
        <item x="71"/>
        <item x="8020"/>
        <item x="1010"/>
        <item x="2552"/>
        <item x="2454"/>
        <item x="7244"/>
        <item x="3281"/>
        <item x="3738"/>
        <item x="3176"/>
        <item x="7217"/>
        <item x="8541"/>
        <item x="7960"/>
        <item x="172"/>
        <item x="4538"/>
        <item x="850"/>
        <item x="3696"/>
        <item x="3512"/>
        <item x="1831"/>
        <item x="2502"/>
        <item x="5068"/>
        <item x="5938"/>
        <item x="1668"/>
        <item x="1451"/>
        <item x="5437"/>
        <item x="6831"/>
        <item x="7641"/>
        <item x="1281"/>
        <item x="3068"/>
        <item x="7519"/>
        <item x="1329"/>
        <item x="4831"/>
        <item x="1594"/>
        <item x="8332"/>
        <item x="4967"/>
        <item x="5155"/>
        <item x="1296"/>
        <item x="1628"/>
        <item x="5911"/>
        <item x="1673"/>
        <item x="2476"/>
        <item x="896"/>
        <item x="2299"/>
        <item x="4410"/>
        <item x="1919"/>
        <item x="8179"/>
        <item x="4548"/>
        <item x="4111"/>
        <item x="2820"/>
        <item x="1567"/>
        <item x="1733"/>
        <item x="7868"/>
        <item x="9242"/>
        <item x="6441"/>
        <item x="3909"/>
        <item x="704"/>
        <item x="1292"/>
        <item x="199"/>
        <item x="8217"/>
        <item x="6522"/>
        <item x="5660"/>
        <item x="4415"/>
        <item x="167"/>
        <item x="6454"/>
        <item x="3402"/>
        <item x="2266"/>
        <item x="7877"/>
        <item x="5457"/>
        <item x="714"/>
        <item x="1159"/>
        <item x="8985"/>
        <item x="3589"/>
        <item x="152"/>
        <item x="2429"/>
        <item x="3095"/>
        <item x="8456"/>
        <item x="9073"/>
        <item x="865"/>
        <item x="4623"/>
        <item x="872"/>
        <item x="8485"/>
        <item x="4694"/>
        <item x="4642"/>
        <item x="1227"/>
        <item x="6547"/>
        <item x="5637"/>
        <item x="8074"/>
        <item x="368"/>
        <item x="5245"/>
        <item x="1765"/>
        <item x="812"/>
        <item x="80"/>
        <item x="124"/>
        <item x="603"/>
        <item x="7037"/>
        <item x="2540"/>
        <item x="4690"/>
        <item x="7639"/>
        <item x="6153"/>
        <item x="2911"/>
        <item x="9109"/>
        <item x="420"/>
        <item x="349"/>
        <item x="6931"/>
        <item x="5593"/>
        <item x="5454"/>
        <item x="2859"/>
        <item x="5434"/>
        <item x="7793"/>
        <item x="751"/>
        <item x="1864"/>
        <item x="878"/>
        <item x="9023"/>
        <item x="595"/>
        <item x="3890"/>
        <item x="8264"/>
        <item x="8555"/>
        <item x="7708"/>
        <item x="8024"/>
        <item x="7840"/>
        <item x="4767"/>
        <item x="553"/>
        <item x="4153"/>
        <item x="5287"/>
        <item x="5246"/>
        <item x="4080"/>
        <item x="4298"/>
        <item x="7270"/>
        <item x="6895"/>
        <item x="2985"/>
        <item x="1207"/>
        <item x="1169"/>
        <item x="3940"/>
        <item x="1244"/>
        <item x="5053"/>
        <item x="7557"/>
        <item x="3975"/>
        <item x="7640"/>
        <item x="3812"/>
        <item x="8617"/>
        <item x="5590"/>
        <item x="7907"/>
        <item x="1569"/>
        <item x="6242"/>
        <item x="6094"/>
        <item x="1028"/>
        <item x="3071"/>
        <item x="8499"/>
        <item x="6531"/>
        <item x="2381"/>
        <item x="2539"/>
        <item x="7830"/>
        <item x="6477"/>
        <item x="2950"/>
        <item x="4705"/>
        <item x="7411"/>
        <item x="3175"/>
        <item x="9322"/>
        <item x="8683"/>
        <item x="581"/>
        <item x="6142"/>
        <item x="7796"/>
        <item x="3347"/>
        <item x="3136"/>
        <item x="766"/>
        <item x="4828"/>
        <item x="4882"/>
        <item x="4040"/>
        <item x="1768"/>
        <item x="1249"/>
        <item x="5173"/>
        <item x="5205"/>
        <item x="7893"/>
        <item x="297"/>
        <item x="3833"/>
        <item x="3546"/>
        <item x="1604"/>
        <item x="819"/>
        <item x="7191"/>
        <item x="7650"/>
        <item x="3503"/>
        <item x="5336"/>
        <item x="5933"/>
        <item x="2494"/>
        <item x="6801"/>
        <item x="6894"/>
        <item x="63"/>
        <item x="8232"/>
        <item x="335"/>
        <item x="8645"/>
        <item x="2612"/>
        <item x="3845"/>
        <item x="7718"/>
        <item x="143"/>
        <item x="6455"/>
        <item x="8888"/>
        <item x="4110"/>
        <item x="5868"/>
        <item x="7369"/>
        <item x="5265"/>
        <item x="8547"/>
        <item x="5658"/>
        <item x="8259"/>
        <item x="5356"/>
        <item x="629"/>
        <item x="7172"/>
        <item x="6669"/>
        <item x="9148"/>
        <item x="9036"/>
        <item x="4332"/>
        <item x="3288"/>
        <item x="7119"/>
        <item x="9040"/>
        <item x="8720"/>
        <item x="2852"/>
        <item x="2117"/>
        <item x="6494"/>
        <item x="452"/>
        <item x="7405"/>
        <item x="8596"/>
        <item x="5011"/>
        <item x="3560"/>
        <item x="6305"/>
        <item x="306"/>
        <item x="2951"/>
        <item x="1385"/>
        <item x="3178"/>
        <item x="6355"/>
        <item x="5611"/>
        <item x="5817"/>
        <item x="7578"/>
        <item x="2250"/>
        <item x="9087"/>
        <item x="7602"/>
        <item x="460"/>
        <item x="4575"/>
        <item x="8326"/>
        <item x="2656"/>
        <item x="3851"/>
        <item x="8056"/>
        <item x="4118"/>
        <item x="2158"/>
        <item x="8863"/>
        <item x="2169"/>
        <item x="8124"/>
        <item x="5573"/>
        <item x="3354"/>
        <item x="6658"/>
        <item x="6196"/>
        <item x="2730"/>
        <item x="2842"/>
        <item x="3343"/>
        <item x="8302"/>
        <item x="2065"/>
        <item x="348"/>
        <item x="3006"/>
        <item x="2382"/>
        <item x="270"/>
        <item x="2669"/>
        <item x="3934"/>
        <item x="7351"/>
        <item x="8651"/>
        <item x="5567"/>
        <item x="8611"/>
        <item x="1098"/>
        <item x="8438"/>
        <item x="8195"/>
        <item x="9088"/>
        <item x="7225"/>
        <item x="6725"/>
        <item x="5089"/>
        <item x="3333"/>
        <item x="9102"/>
        <item x="7975"/>
        <item x="6075"/>
        <item x="907"/>
        <item x="3662"/>
        <item x="9356"/>
        <item x="7062"/>
        <item x="405"/>
        <item x="3351"/>
        <item x="52"/>
        <item x="5692"/>
        <item x="7120"/>
        <item x="8627"/>
        <item x="2635"/>
        <item x="1072"/>
        <item x="3768"/>
        <item x="1176"/>
        <item x="6121"/>
        <item x="2960"/>
        <item x="7197"/>
        <item x="4816"/>
        <item x="5421"/>
        <item x="5904"/>
        <item x="6261"/>
        <item x="4076"/>
        <item x="536"/>
        <item x="3487"/>
        <item x="4011"/>
        <item x="5879"/>
        <item x="316"/>
        <item x="3986"/>
        <item x="4322"/>
        <item x="8169"/>
        <item x="7828"/>
        <item x="3040"/>
        <item x="384"/>
        <item x="4385"/>
        <item x="1910"/>
        <item x="1683"/>
        <item x="4974"/>
        <item x="1245"/>
        <item x="5754"/>
        <item x="1411"/>
        <item x="3207"/>
        <item x="5124"/>
        <item x="4784"/>
        <item x="5550"/>
        <item x="758"/>
        <item x="712"/>
        <item x="4635"/>
        <item x="2662"/>
        <item x="4203"/>
        <item x="4860"/>
        <item x="504"/>
        <item x="5505"/>
        <item x="5118"/>
        <item x="507"/>
        <item x="2467"/>
        <item x="1298"/>
        <item x="3626"/>
        <item x="8605"/>
        <item x="5443"/>
        <item x="2297"/>
        <item x="5748"/>
        <item x="4750"/>
        <item x="6492"/>
        <item x="8618"/>
        <item x="6380"/>
        <item x="8470"/>
        <item x="7283"/>
        <item x="2623"/>
        <item x="3295"/>
        <item x="1899"/>
        <item x="2500"/>
        <item x="4636"/>
        <item x="8723"/>
        <item x="8853"/>
        <item x="9126"/>
        <item x="85"/>
        <item x="6435"/>
        <item x="8549"/>
        <item x="6407"/>
        <item x="7571"/>
        <item x="5413"/>
        <item x="3717"/>
        <item x="3160"/>
        <item x="8345"/>
        <item x="3646"/>
        <item x="2975"/>
        <item x="6160"/>
        <item x="3311"/>
        <item x="2391"/>
        <item x="7569"/>
        <item x="1309"/>
        <item x="2762"/>
        <item x="9323"/>
        <item x="8688"/>
        <item x="6187"/>
        <item x="5432"/>
        <item x="5883"/>
        <item x="6074"/>
        <item x="5139"/>
        <item x="394"/>
        <item x="5889"/>
        <item x="8756"/>
        <item x="4337"/>
        <item x="8315"/>
        <item x="8769"/>
        <item x="4745"/>
        <item x="4606"/>
        <item x="5348"/>
        <item x="5402"/>
        <item x="407"/>
        <item x="7545"/>
        <item x="239"/>
        <item x="9110"/>
        <item x="5885"/>
        <item x="8693"/>
        <item x="7534"/>
        <item x="4346"/>
        <item x="1871"/>
        <item x="5026"/>
        <item x="3325"/>
        <item x="2443"/>
        <item x="6535"/>
        <item x="7512"/>
        <item x="821"/>
        <item x="1394"/>
        <item x="4868"/>
        <item x="9091"/>
        <item x="3578"/>
        <item x="8740"/>
        <item x="1865"/>
        <item x="5560"/>
        <item x="7966"/>
        <item x="8588"/>
        <item x="3230"/>
        <item x="972"/>
        <item x="1817"/>
        <item x="3883"/>
        <item x="7948"/>
        <item x="8612"/>
        <item x="3436"/>
        <item x="5164"/>
        <item x="7352"/>
        <item x="7540"/>
        <item x="2276"/>
        <item x="6687"/>
        <item x="3391"/>
        <item x="7363"/>
        <item x="8331"/>
        <item x="251"/>
        <item x="6386"/>
        <item x="3337"/>
        <item x="3054"/>
        <item x="7496"/>
        <item x="1286"/>
        <item x="1924"/>
        <item x="6970"/>
        <item x="9351"/>
        <item x="5415"/>
        <item x="3467"/>
        <item x="3211"/>
        <item x="2512"/>
        <item x="6562"/>
        <item x="9162"/>
        <item x="643"/>
        <item x="3843"/>
        <item x="2131"/>
        <item x="9229"/>
        <item x="5943"/>
        <item x="1587"/>
        <item x="1407"/>
        <item x="7542"/>
        <item x="6974"/>
        <item x="2659"/>
        <item x="2885"/>
        <item x="3151"/>
        <item x="3463"/>
        <item x="5404"/>
        <item x="1396"/>
        <item x="5163"/>
        <item x="4714"/>
        <item x="9320"/>
        <item x="9211"/>
        <item x="7865"/>
        <item x="1900"/>
        <item x="984"/>
        <item x="1066"/>
        <item x="7963"/>
        <item x="1796"/>
        <item x="4770"/>
        <item x="4969"/>
        <item x="3209"/>
        <item x="6858"/>
        <item x="4095"/>
        <item x="7876"/>
        <item x="4067"/>
        <item x="493"/>
        <item x="6932"/>
        <item x="5901"/>
        <item x="3647"/>
        <item x="845"/>
        <item x="8787"/>
        <item x="4171"/>
        <item x="1130"/>
        <item x="8044"/>
        <item x="5427"/>
        <item x="7474"/>
        <item x="6817"/>
        <item x="3069"/>
        <item x="8647"/>
        <item x="5990"/>
        <item x="4058"/>
        <item x="8191"/>
        <item x="1023"/>
        <item x="9039"/>
        <item x="1276"/>
        <item x="7886"/>
        <item x="417"/>
        <item x="7358"/>
        <item x="8551"/>
        <item x="4539"/>
        <item x="2672"/>
        <item x="4573"/>
        <item x="8015"/>
        <item x="4249"/>
        <item x="1328"/>
        <item x="663"/>
        <item x="5314"/>
        <item x="6566"/>
        <item x="7318"/>
        <item x="8423"/>
        <item x="6874"/>
        <item x="8320"/>
        <item x="5973"/>
        <item x="6364"/>
        <item x="543"/>
        <item x="7721"/>
        <item x="7576"/>
        <item x="1403"/>
        <item x="5470"/>
        <item x="7843"/>
        <item x="2253"/>
        <item x="8731"/>
        <item x="4805"/>
        <item x="7929"/>
        <item x="8615"/>
        <item x="7364"/>
        <item x="4349"/>
        <item x="8364"/>
        <item x="2251"/>
        <item x="3841"/>
        <item x="1250"/>
        <item x="2737"/>
        <item x="965"/>
        <item x="4143"/>
        <item x="3803"/>
        <item x="2351"/>
        <item x="64"/>
        <item x="4329"/>
        <item x="9250"/>
        <item x="3306"/>
        <item x="2495"/>
        <item x="6712"/>
        <item x="6807"/>
        <item x="9007"/>
        <item x="8266"/>
        <item x="5835"/>
        <item x="5926"/>
        <item x="4837"/>
        <item x="1474"/>
        <item x="6490"/>
        <item x="8473"/>
        <item x="5501"/>
        <item x="2927"/>
        <item x="8529"/>
        <item x="4292"/>
        <item x="3615"/>
        <item x="9005"/>
        <item x="9318"/>
        <item x="8426"/>
        <item x="9296"/>
        <item x="5625"/>
        <item x="6732"/>
        <item x="4468"/>
        <item x="2670"/>
        <item x="4485"/>
        <item x="1308"/>
        <item x="7366"/>
        <item x="6115"/>
        <item x="6282"/>
        <item x="6411"/>
        <item x="948"/>
        <item x="2774"/>
        <item x="4161"/>
        <item x="2444"/>
        <item x="5475"/>
        <item x="8176"/>
        <item x="6823"/>
        <item x="7593"/>
        <item x="7628"/>
        <item x="7908"/>
        <item x="4730"/>
        <item x="5726"/>
        <item x="8120"/>
        <item x="2194"/>
        <item x="6778"/>
        <item x="7976"/>
        <item x="9348"/>
        <item x="7836"/>
        <item x="7469"/>
        <item x="6524"/>
        <item x="8958"/>
        <item x="612"/>
        <item x="1852"/>
        <item x="8042"/>
        <item x="508"/>
        <item x="6587"/>
        <item x="6011"/>
        <item x="4458"/>
        <item x="3478"/>
        <item x="3479"/>
        <item x="3365"/>
        <item x="2205"/>
        <item x="159"/>
        <item x="3222"/>
        <item x="6201"/>
        <item x="6539"/>
        <item x="6729"/>
        <item x="1335"/>
        <item x="7102"/>
        <item x="1984"/>
        <item x="5312"/>
        <item x="700"/>
        <item x="7314"/>
        <item x="5814"/>
        <item x="2867"/>
        <item x="5358"/>
        <item x="795"/>
        <item x="6240"/>
        <item x="3172"/>
        <item x="717"/>
        <item x="2222"/>
        <item x="1627"/>
        <item x="1366"/>
        <item x="6702"/>
        <item x="5581"/>
        <item x="3117"/>
        <item x="5229"/>
        <item x="4187"/>
        <item x="5953"/>
        <item x="3500"/>
        <item x="7427"/>
        <item x="5243"/>
        <item x="6438"/>
        <item x="8917"/>
        <item x="171"/>
        <item x="8154"/>
        <item x="3989"/>
        <item x="5559"/>
        <item x="836"/>
        <item x="311"/>
        <item x="3778"/>
        <item x="7652"/>
        <item x="7367"/>
        <item x="2822"/>
        <item x="7613"/>
        <item x="5772"/>
        <item x="380"/>
        <item x="2099"/>
        <item x="6134"/>
        <item x="1841"/>
        <item x="2834"/>
        <item x="5117"/>
        <item x="4797"/>
        <item x="1943"/>
        <item x="8298"/>
        <item x="6935"/>
        <item x="2254"/>
        <item x="4993"/>
        <item x="6050"/>
        <item x="1463"/>
        <item x="8367"/>
        <item x="3253"/>
        <item x="8017"/>
        <item x="3249"/>
        <item x="6138"/>
        <item x="9345"/>
        <item x="3065"/>
        <item x="7508"/>
        <item x="8435"/>
        <item x="8744"/>
        <item x="8248"/>
        <item x="9080"/>
        <item x="365"/>
        <item x="1875"/>
        <item x="6046"/>
        <item x="3640"/>
        <item x="2921"/>
        <item x="5822"/>
        <item x="3216"/>
        <item x="3746"/>
        <item x="1064"/>
        <item x="4204"/>
        <item x="2772"/>
        <item x="2843"/>
        <item x="1584"/>
        <item x="2632"/>
        <item x="7968"/>
        <item x="4112"/>
        <item x="4582"/>
        <item x="6938"/>
        <item x="3551"/>
        <item x="8649"/>
        <item x="7666"/>
        <item x="1682"/>
        <item x="1950"/>
        <item x="7085"/>
        <item x="3935"/>
        <item x="1979"/>
        <item x="6838"/>
        <item x="8452"/>
        <item x="7634"/>
        <item x="174"/>
        <item x="1092"/>
        <item x="599"/>
        <item x="9333"/>
        <item x="8002"/>
        <item x="8101"/>
        <item x="8482"/>
        <item x="6877"/>
        <item x="7988"/>
        <item x="6654"/>
        <item x="1557"/>
        <item x="7605"/>
        <item x="7193"/>
        <item x="7058"/>
        <item x="6513"/>
        <item x="4896"/>
        <item x="2096"/>
        <item x="8748"/>
        <item x="1786"/>
        <item x="3736"/>
        <item x="6775"/>
        <item x="1634"/>
        <item x="4916"/>
        <item x="7030"/>
        <item x="1145"/>
        <item x="1606"/>
        <item x="2006"/>
        <item x="2145"/>
        <item x="5789"/>
        <item x="5860"/>
        <item x="1155"/>
        <item x="8936"/>
        <item x="1388"/>
        <item x="2420"/>
        <item x="4323"/>
        <item x="6463"/>
        <item x="4440"/>
        <item x="7943"/>
        <item x="295"/>
        <item x="2123"/>
        <item x="1045"/>
        <item x="1705"/>
        <item x="2204"/>
        <item x="3854"/>
        <item x="4197"/>
        <item x="325"/>
        <item x="5350"/>
        <item x="5193"/>
        <item x="7989"/>
        <item x="3255"/>
        <item x="4696"/>
        <item x="3132"/>
        <item x="277"/>
        <item x="1988"/>
        <item x="5906"/>
        <item x="7735"/>
        <item x="4679"/>
        <item x="1302"/>
        <item x="7316"/>
        <item x="1898"/>
        <item x="4852"/>
        <item x="1050"/>
        <item x="6666"/>
        <item x="8988"/>
        <item x="6448"/>
        <item x="6850"/>
        <item x="2303"/>
        <item x="1664"/>
        <item x="6112"/>
        <item x="7649"/>
        <item x="1895"/>
        <item x="5276"/>
        <item x="4769"/>
        <item x="9064"/>
        <item x="8375"/>
        <item x="275"/>
        <item x="1289"/>
        <item x="3430"/>
        <item x="8654"/>
        <item x="3290"/>
        <item x="9316"/>
        <item x="4921"/>
        <item x="4238"/>
        <item x="438"/>
        <item x="5596"/>
        <item x="4849"/>
        <item x="3961"/>
        <item x="1387"/>
        <item x="3237"/>
        <item x="22"/>
        <item x="6980"/>
        <item x="7675"/>
        <item x="1131"/>
        <item x="319"/>
        <item x="1493"/>
        <item x="5514"/>
        <item x="6284"/>
        <item x="8301"/>
        <item x="3649"/>
        <item x="7341"/>
        <item x="5106"/>
        <item x="3903"/>
        <item x="8224"/>
        <item x="1311"/>
        <item x="5645"/>
        <item x="5624"/>
        <item x="4934"/>
        <item x="7610"/>
        <item x="6685"/>
        <item x="8173"/>
        <item x="7063"/>
        <item x="2664"/>
        <item x="3797"/>
        <item x="8598"/>
        <item x="376"/>
        <item x="7160"/>
        <item x="4414"/>
        <item x="7121"/>
        <item x="4689"/>
        <item x="9047"/>
        <item x="8046"/>
        <item x="688"/>
        <item x="2700"/>
        <item x="7511"/>
        <item x="827"/>
        <item x="693"/>
        <item x="1593"/>
        <item x="9237"/>
        <item x="8554"/>
        <item x="150"/>
        <item x="5954"/>
        <item x="7480"/>
        <item x="6876"/>
        <item x="3690"/>
        <item x="5298"/>
        <item x="1625"/>
        <item x="1485"/>
        <item x="5970"/>
        <item x="4481"/>
        <item x="2323"/>
        <item x="7949"/>
        <item x="3557"/>
        <item x="145"/>
        <item x="5710"/>
        <item x="6040"/>
        <item x="9215"/>
        <item x="1770"/>
        <item x="6794"/>
        <item x="1036"/>
        <item x="2369"/>
        <item x="6519"/>
        <item x="2049"/>
        <item x="6093"/>
        <item x="2092"/>
        <item x="5592"/>
        <item x="8987"/>
        <item x="541"/>
        <item x="6076"/>
        <item x="4299"/>
        <item x="566"/>
        <item x="8008"/>
        <item x="4396"/>
        <item x="3942"/>
        <item x="8164"/>
        <item x="6047"/>
        <item x="265"/>
        <item x="6983"/>
        <item x="8079"/>
        <item x="9166"/>
        <item x="3458"/>
        <item x="1236"/>
        <item x="8167"/>
        <item x="6015"/>
        <item x="1111"/>
        <item x="2482"/>
        <item x="2162"/>
        <item x="654"/>
        <item x="9308"/>
        <item x="1503"/>
        <item x="7848"/>
        <item x="5275"/>
        <item x="6840"/>
        <item x="5320"/>
        <item x="5346"/>
        <item x="6912"/>
        <item x="4360"/>
        <item x="4583"/>
        <item x="8109"/>
        <item x="1844"/>
        <item x="2015"/>
        <item x="2586"/>
        <item x="140"/>
        <item x="62"/>
        <item x="9079"/>
        <item x="6016"/>
        <item x="8321"/>
        <item x="1185"/>
        <item x="5815"/>
        <item x="8699"/>
        <item x="8959"/>
        <item x="2968"/>
        <item x="7701"/>
        <item x="4317"/>
        <item x="7955"/>
        <item x="1157"/>
        <item x="9205"/>
        <item x="3637"/>
        <item x="8465"/>
        <item x="7145"/>
        <item x="7510"/>
        <item x="5001"/>
        <item x="2448"/>
        <item x="5268"/>
        <item x="5282"/>
        <item x="3700"/>
        <item x="3147"/>
        <item x="6584"/>
        <item x="3730"/>
        <item x="8071"/>
        <item x="7871"/>
        <item x="8170"/>
        <item x="2018"/>
        <item x="675"/>
        <item x="2338"/>
        <item x="5706"/>
        <item x="282"/>
        <item x="9009"/>
        <item x="9072"/>
        <item x="2701"/>
        <item x="6826"/>
        <item x="4545"/>
        <item x="4780"/>
        <item x="8446"/>
        <item x="6399"/>
        <item x="6510"/>
        <item x="310"/>
        <item x="7509"/>
        <item x="6881"/>
        <item x="853"/>
        <item x="3991"/>
        <item x="8544"/>
        <item x="8773"/>
        <item x="4252"/>
        <item x="5137"/>
        <item x="5138"/>
        <item x="7324"/>
        <item x="2051"/>
        <item x="1998"/>
        <item x="5299"/>
        <item x="8818"/>
        <item x="7218"/>
        <item x="1847"/>
        <item x="3052"/>
        <item x="402"/>
        <item x="2322"/>
        <item x="2442"/>
        <item x="1521"/>
        <item x="2399"/>
        <item x="6339"/>
        <item x="6346"/>
        <item x="668"/>
        <item x="684"/>
        <item x="6039"/>
        <item x="146"/>
        <item x="9163"/>
        <item x="4185"/>
        <item x="7859"/>
        <item x="24"/>
        <item x="1165"/>
        <item x="7097"/>
        <item x="7731"/>
        <item x="4289"/>
        <item x="6591"/>
        <item x="6097"/>
        <item x="8604"/>
        <item x="904"/>
        <item x="2959"/>
        <item x="6534"/>
        <item x="1177"/>
        <item x="82"/>
        <item x="3563"/>
        <item x="423"/>
        <item x="2558"/>
        <item x="7028"/>
        <item x="4874"/>
        <item x="1183"/>
        <item x="2507"/>
        <item x="2582"/>
        <item x="96"/>
        <item x="1284"/>
        <item x="3058"/>
        <item x="2475"/>
        <item x="8819"/>
        <item x="4327"/>
        <item x="3900"/>
        <item x="2450"/>
        <item x="3264"/>
        <item x="6390"/>
        <item x="8131"/>
        <item x="8296"/>
        <item x="4650"/>
        <item x="3420"/>
        <item x="4479"/>
        <item x="7388"/>
        <item x="9226"/>
        <item x="9136"/>
        <item x="808"/>
        <item x="551"/>
        <item x="5534"/>
        <item x="8338"/>
        <item x="7417"/>
        <item x="6136"/>
        <item x="2468"/>
        <item x="5455"/>
        <item x="1210"/>
        <item x="1971"/>
        <item x="6286"/>
        <item x="5279"/>
        <item x="3963"/>
        <item x="4908"/>
        <item x="9334"/>
        <item x="6229"/>
        <item x="1825"/>
        <item x="6029"/>
        <item x="5694"/>
        <item x="5021"/>
        <item x="1107"/>
        <item x="3627"/>
        <item x="2639"/>
        <item x="7853"/>
        <item x="123"/>
        <item x="2932"/>
        <item x="3836"/>
        <item x="9001"/>
        <item x="6573"/>
        <item x="1026"/>
        <item x="4384"/>
        <item x="1531"/>
        <item x="9317"/>
        <item x="3515"/>
        <item x="4790"/>
        <item x="4942"/>
        <item x="2370"/>
        <item x="5485"/>
        <item x="936"/>
        <item x="1564"/>
        <item x="2271"/>
        <item x="191"/>
        <item x="4376"/>
        <item x="1799"/>
        <item x="8484"/>
        <item x="987"/>
        <item x="4055"/>
        <item x="157"/>
        <item x="4084"/>
        <item x="8159"/>
        <item x="2872"/>
        <item x="8300"/>
        <item x="5797"/>
        <item x="151"/>
        <item x="3034"/>
        <item x="7340"/>
        <item x="735"/>
        <item x="1271"/>
        <item x="7126"/>
        <item x="5912"/>
        <item x="6231"/>
        <item x="6205"/>
        <item x="5169"/>
        <item x="5161"/>
        <item x="1189"/>
        <item x="8234"/>
        <item x="4270"/>
        <item x="6968"/>
        <item x="4681"/>
        <item x="6008"/>
        <item x="8243"/>
        <item x="5834"/>
        <item x="8422"/>
        <item x="7839"/>
        <item x="4436"/>
        <item x="3494"/>
        <item x="9311"/>
        <item x="7286"/>
        <item x="4271"/>
        <item x="1054"/>
        <item x="1769"/>
        <item x="6558"/>
        <item x="3931"/>
        <item x="1351"/>
        <item x="9164"/>
        <item x="3636"/>
        <item x="7233"/>
        <item x="5714"/>
        <item x="1294"/>
        <item x="8608"/>
        <item x="4732"/>
        <item x="5405"/>
        <item x="1487"/>
        <item x="1995"/>
        <item x="1209"/>
        <item x="5922"/>
        <item x="8441"/>
        <item x="1679"/>
        <item x="51"/>
        <item x="344"/>
        <item x="3453"/>
        <item x="9372"/>
        <item x="6632"/>
        <item x="8734"/>
        <item x="9137"/>
        <item x="4776"/>
        <item x="8421"/>
        <item x="8350"/>
        <item x="4540"/>
        <item x="4612"/>
        <item x="169"/>
        <item x="7728"/>
        <item x="3708"/>
        <item x="8193"/>
        <item x="6283"/>
        <item x="7087"/>
        <item x="7310"/>
        <item x="4610"/>
        <item x="699"/>
        <item x="7017"/>
        <item x="3617"/>
        <item x="6281"/>
        <item x="2808"/>
        <item x="3548"/>
        <item x="7656"/>
        <item x="1339"/>
        <item x="8698"/>
        <item x="932"/>
        <item x="2610"/>
        <item x="6673"/>
        <item x="7505"/>
        <item x="2154"/>
        <item x="1372"/>
        <item x="5580"/>
        <item x="2135"/>
        <item x="1827"/>
        <item x="5705"/>
        <item x="5484"/>
        <item x="3549"/>
        <item x="2609"/>
        <item x="6913"/>
        <item x="2201"/>
        <item x="8912"/>
        <item x="8084"/>
        <item x="5490"/>
        <item x="5495"/>
        <item x="8389"/>
        <item x="1144"/>
        <item x="1544"/>
        <item x="1948"/>
        <item x="2292"/>
        <item x="8267"/>
        <item x="1874"/>
        <item x="5498"/>
        <item x="8051"/>
        <item x="8684"/>
        <item x="2401"/>
        <item x="5190"/>
        <item x="88"/>
        <item x="1063"/>
        <item x="6036"/>
        <item x="6080"/>
        <item x="3538"/>
        <item x="1448"/>
        <item x="2801"/>
        <item x="2137"/>
        <item x="8601"/>
        <item x="6316"/>
        <item x="1656"/>
        <item x="2418"/>
        <item x="7758"/>
        <item x="437"/>
        <item x="9299"/>
        <item x="2691"/>
        <item x="9352"/>
        <item x="5673"/>
        <item x="8204"/>
        <item x="5917"/>
        <item x="9076"/>
        <item x="9338"/>
        <item x="4192"/>
        <item x="1295"/>
        <item x="8480"/>
        <item x="480"/>
        <item x="3497"/>
        <item x="6022"/>
        <item x="8760"/>
        <item x="2374"/>
        <item x="6369"/>
        <item x="1612"/>
        <item x="3663"/>
        <item x="5255"/>
        <item x="456"/>
        <item x="2833"/>
        <item x="1374"/>
        <item x="8336"/>
        <item x="6991"/>
        <item x="7212"/>
        <item x="6770"/>
        <item x="5344"/>
        <item x="258"/>
        <item x="415"/>
        <item x="8427"/>
        <item x="4229"/>
        <item x="5551"/>
        <item x="4463"/>
        <item x="7647"/>
        <item x="2517"/>
        <item x="385"/>
        <item x="1983"/>
        <item x="6599"/>
        <item x="5309"/>
        <item x="5553"/>
        <item x="4310"/>
        <item x="5558"/>
        <item x="2535"/>
        <item x="1067"/>
        <item x="2943"/>
        <item x="2161"/>
        <item x="4741"/>
        <item x="7331"/>
        <item x="6880"/>
        <item x="8230"/>
        <item x="5394"/>
        <item x="2707"/>
        <item x="5230"/>
        <item x="2508"/>
        <item x="5301"/>
        <item x="7222"/>
        <item x="5024"/>
        <item x="5823"/>
        <item x="1129"/>
        <item x="518"/>
        <item x="9058"/>
        <item x="3282"/>
        <item x="1480"/>
        <item x="7038"/>
        <item x="8761"/>
        <item x="1223"/>
        <item x="8151"/>
        <item x="4167"/>
        <item x="7258"/>
        <item x="8822"/>
        <item x="1687"/>
        <item x="2724"/>
        <item x="1936"/>
        <item x="2924"/>
        <item x="5374"/>
        <item x="6210"/>
        <item x="3509"/>
        <item x="6068"/>
        <item x="726"/>
        <item x="68"/>
        <item x="4564"/>
        <item x="2328"/>
        <item x="9328"/>
        <item x="6470"/>
        <item x="9225"/>
        <item x="8922"/>
        <item x="3674"/>
        <item x="7251"/>
        <item x="4034"/>
        <item x="5259"/>
        <item x="4537"/>
        <item x="1133"/>
        <item x="6930"/>
        <item x="3289"/>
        <item x="6992"/>
        <item x="3723"/>
        <item x="4470"/>
        <item x="3456"/>
        <item x="7541"/>
        <item x="8065"/>
        <item x="1585"/>
        <item x="6727"/>
        <item x="8694"/>
        <item x="4208"/>
        <item x="6491"/>
        <item x="3752"/>
        <item x="3398"/>
        <item x="5878"/>
        <item x="6918"/>
        <item x="697"/>
        <item x="3388"/>
        <item x="8354"/>
        <item x="7223"/>
        <item x="4288"/>
        <item x="3079"/>
        <item x="2407"/>
        <item x="9251"/>
        <item x="3124"/>
        <item x="1717"/>
        <item x="8461"/>
        <item x="5227"/>
        <item x="8133"/>
        <item x="7638"/>
        <item x="7432"/>
        <item x="1896"/>
        <item x="5543"/>
        <item x="4932"/>
        <item x="4209"/>
        <item x="6496"/>
        <item x="5409"/>
        <item x="7562"/>
        <item x="6247"/>
        <item x="4342"/>
        <item x="1553"/>
        <item x="8076"/>
        <item x="8066"/>
        <item x="3224"/>
        <item x="8365"/>
        <item x="4785"/>
        <item x="183"/>
        <item x="4703"/>
        <item x="9099"/>
        <item x="7169"/>
        <item x="2058"/>
        <item x="7131"/>
        <item x="4879"/>
        <item x="2630"/>
        <item x="8483"/>
        <item x="8589"/>
        <item x="2021"/>
        <item x="7335"/>
        <item x="2071"/>
        <item x="2720"/>
        <item x="6577"/>
        <item x="2111"/>
        <item x="5120"/>
        <item x="2919"/>
        <item x="5649"/>
        <item x="4627"/>
        <item x="2433"/>
        <item x="1427"/>
        <item x="8270"/>
        <item x="4202"/>
        <item x="8372"/>
        <item x="5896"/>
        <item x="5242"/>
        <item x="4162"/>
        <item x="6594"/>
        <item x="3459"/>
        <item x="6340"/>
        <item x="274"/>
        <item x="7464"/>
        <item x="101"/>
        <item x="2751"/>
        <item x="9019"/>
        <item x="3583"/>
        <item x="5329"/>
        <item x="2007"/>
        <item x="6189"/>
        <item x="669"/>
        <item x="6072"/>
        <item x="7327"/>
        <item x="3780"/>
        <item x="1356"/>
        <item x="5488"/>
        <item x="1681"/>
        <item x="2532"/>
        <item x="1754"/>
        <item x="4495"/>
        <item x="1752"/>
        <item x="4448"/>
        <item x="6110"/>
        <item x="3787"/>
        <item x="6166"/>
        <item x="8241"/>
        <item x="8591"/>
        <item x="515"/>
        <item x="4489"/>
        <item x="3912"/>
        <item x="6081"/>
        <item x="131"/>
        <item x="4020"/>
        <item x="8039"/>
        <item x="8135"/>
        <item x="8678"/>
        <item x="4257"/>
        <item x="5799"/>
        <item x="2998"/>
        <item x="7633"/>
        <item x="7296"/>
        <item x="3634"/>
        <item x="8209"/>
        <item x="7013"/>
        <item x="6418"/>
        <item x="3907"/>
        <item x="9108"/>
        <item x="4663"/>
        <item x="181"/>
        <item x="8262"/>
        <item x="2676"/>
        <item x="4281"/>
        <item x="4047"/>
        <item x="5115"/>
        <item x="7549"/>
        <item x="6373"/>
        <item x="9016"/>
        <item x="3869"/>
        <item x="1677"/>
        <item x="5019"/>
        <item x="4576"/>
        <item x="8147"/>
        <item x="3590"/>
        <item x="4599"/>
        <item x="2307"/>
        <item x="2677"/>
        <item x="3815"/>
        <item x="5497"/>
        <item x="4044"/>
        <item x="3525"/>
        <item x="7664"/>
        <item x="5264"/>
        <item x="8437"/>
        <item x="7479"/>
        <item x="7973"/>
        <item x="478"/>
        <item x="1885"/>
        <item x="6919"/>
        <item x="8036"/>
        <item x="5666"/>
        <item x="6981"/>
        <item x="6206"/>
        <item x="6601"/>
        <item x="7393"/>
        <item x="1967"/>
        <item x="9364"/>
        <item x="6430"/>
        <item x="7231"/>
        <item x="7195"/>
        <item x="1517"/>
        <item x="2715"/>
        <item x="7275"/>
        <item x="7196"/>
        <item x="4965"/>
        <item x="2544"/>
        <item x="6740"/>
        <item x="8083"/>
        <item x="7596"/>
        <item x="1644"/>
        <item x="7734"/>
        <item x="5211"/>
        <item x="949"/>
        <item x="2100"/>
        <item x="1731"/>
        <item x="6655"/>
        <item x="2534"/>
        <item x="7867"/>
        <item x="2081"/>
        <item x="1907"/>
        <item x="6416"/>
        <item x="9119"/>
        <item x="7118"/>
        <item x="9298"/>
        <item x="2432"/>
        <item x="8363"/>
        <item x="2325"/>
        <item x="4091"/>
        <item x="2969"/>
        <item x="6176"/>
        <item x="8553"/>
        <item x="7154"/>
        <item x="6213"/>
        <item x="3987"/>
        <item x="9071"/>
        <item x="470"/>
        <item x="7234"/>
        <item x="5972"/>
        <item x="3642"/>
        <item x="4353"/>
        <item x="1441"/>
        <item x="5496"/>
        <item x="1779"/>
        <item x="6939"/>
        <item x="6672"/>
        <item x="646"/>
        <item x="2546"/>
        <item x="497"/>
        <item x="7004"/>
        <item x="5045"/>
        <item x="6914"/>
        <item x="7235"/>
        <item x="6928"/>
        <item x="5668"/>
        <item x="602"/>
        <item x="3103"/>
        <item x="1440"/>
        <item x="895"/>
        <item x="3014"/>
        <item x="2431"/>
        <item x="6538"/>
        <item x="2103"/>
        <item x="6999"/>
        <item x="3645"/>
        <item x="2011"/>
        <item x="3"/>
        <item x="230"/>
        <item x="398"/>
        <item x="8010"/>
        <item x="5303"/>
        <item x="996"/>
        <item x="775"/>
        <item x="1933"/>
        <item x="5468"/>
        <item x="5158"/>
        <item x="7678"/>
        <item x="980"/>
        <item x="1837"/>
        <item x="3964"/>
        <item x="2719"/>
        <item x="1081"/>
        <item x="3148"/>
        <item x="5655"/>
        <item x="2282"/>
        <item x="2284"/>
        <item x="4931"/>
        <item x="4911"/>
        <item x="5102"/>
        <item x="3887"/>
        <item x="5014"/>
        <item x="6606"/>
        <item x="7487"/>
        <item x="5207"/>
        <item x="8343"/>
        <item x="2326"/>
        <item x="5857"/>
        <item x="8141"/>
        <item x="817"/>
        <item x="2368"/>
        <item x="75"/>
        <item x="4017"/>
        <item x="3873"/>
        <item x="633"/>
        <item x="6233"/>
        <item x="7800"/>
        <item x="6768"/>
        <item x="3656"/>
        <item x="3705"/>
        <item x="6004"/>
        <item x="1991"/>
        <item x="4609"/>
        <item x="8778"/>
        <item x="6063"/>
        <item x="4746"/>
        <item x="2497"/>
        <item x="3000"/>
        <item x="5466"/>
        <item x="1477"/>
        <item x="3702"/>
        <item x="5617"/>
        <item x="87"/>
        <item x="5330"/>
        <item x="9029"/>
        <item x="5222"/>
        <item x="2274"/>
        <item x="5869"/>
        <item x="549"/>
        <item x="3996"/>
        <item x="5451"/>
        <item x="5719"/>
        <item x="8089"/>
        <item x="7494"/>
        <item x="7409"/>
        <item x="4477"/>
        <item x="2105"/>
        <item x="8277"/>
        <item x="6471"/>
        <item x="3796"/>
        <item x="7927"/>
        <item x="8013"/>
        <item x="3317"/>
        <item x="3633"/>
        <item x="3411"/>
        <item x="597"/>
        <item x="2667"/>
        <item x="999"/>
        <item x="825"/>
        <item x="4345"/>
        <item x="382"/>
        <item x="3141"/>
        <item x="2531"/>
        <item x="6459"/>
        <item x="1520"/>
        <item x="7588"/>
        <item x="6885"/>
        <item x="2556"/>
        <item x="2513"/>
        <item x="164"/>
        <item x="1031"/>
        <item x="9270"/>
        <item x="5770"/>
        <item x="1088"/>
        <item x="3713"/>
        <item x="7533"/>
        <item x="5132"/>
        <item x="8975"/>
        <item x="4474"/>
        <item x="6790"/>
        <item x="4925"/>
        <item x="6623"/>
        <item x="3849"/>
        <item x="7586"/>
        <item x="5759"/>
        <item x="4600"/>
        <item x="6995"/>
        <item x="609"/>
        <item x="7759"/>
        <item x="7428"/>
        <item x="6781"/>
        <item x="9181"/>
        <item x="3822"/>
        <item x="1602"/>
        <item x="489"/>
        <item x="5395"/>
        <item x="5987"/>
        <item x="2958"/>
        <item x="7684"/>
        <item x="1709"/>
        <item x="7142"/>
        <item x="1297"/>
        <item x="87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11">
    <format dxfId="32">
      <pivotArea type="all" dataOnly="0" outline="0" fieldPosition="0"/>
    </format>
    <format dxfId="31">
      <pivotArea field="2" type="button" dataOnly="0" labelOnly="1" outline="0" axis="axisRow" fieldPosition="0"/>
    </format>
    <format dxfId="30">
      <pivotArea dataOnly="0" labelOnly="1" grandRow="1" outline="0" fieldPosition="0"/>
    </format>
    <format dxfId="29">
      <pivotArea dataOnly="0" labelOnly="1" outline="0" axis="axisValues" fieldPosition="0"/>
    </format>
    <format dxfId="28">
      <pivotArea field="2" type="button" dataOnly="0" labelOnly="1" outline="0" axis="axisRow"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10">
            <x v="1803"/>
            <x v="2039"/>
            <x v="2795"/>
            <x v="3854"/>
            <x v="4177"/>
            <x v="4213"/>
            <x v="4336"/>
            <x v="6463"/>
            <x v="6506"/>
            <x v="7638"/>
          </reference>
        </references>
      </pivotArea>
    </format>
    <format dxfId="22">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FDF2B2-0EFB-47AD-9C4F-62B5E833CA3F}" name="Sales_Profit_Trend" cacheId="21"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rowHeaderCaption="Ternure">
  <location ref="C86:E114" firstHeaderRow="0" firstDataRow="1" firstDataCol="1"/>
  <pivotFields count="21">
    <pivotField showAll="0" defaultSubtotal="0"/>
    <pivotField numFmtId="164" showAll="0" defaultSubtotal="0">
      <items count="731">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s>
    </pivotField>
    <pivotField showAll="0" defaultSubtotal="0"/>
    <pivotField showAll="0" defaultSubtotal="0"/>
    <pivotField showAll="0" defaultSubtotal="0"/>
    <pivotField showAll="0" defaultSubtotal="0"/>
    <pivotField showAll="0" defaultSubtotal="0"/>
    <pivotField numFmtId="165" showAll="0" defaultSubtotal="0"/>
    <pivotField numFmtId="165" showAll="0" defaultSubtotal="0"/>
    <pivotField dataField="1" numFmtId="165" showAll="0" defaultSubtotal="0"/>
    <pivotField dataField="1" numFmtId="165" showAll="0" defaultSubtotal="0"/>
    <pivotField axis="axisRow" showAll="0">
      <items count="4">
        <item x="0"/>
        <item x="1"/>
        <item x="2"/>
        <item t="default" sd="0"/>
      </items>
    </pivotField>
    <pivotField showAll="0" defaultSubtotal="0"/>
    <pivotField axis="axisRow" showAll="0" defaultSubtotal="0">
      <items count="12">
        <item x="8"/>
        <item x="9"/>
        <item x="10"/>
        <item x="11"/>
        <item sd="0" x="0"/>
        <item sd="0" x="1"/>
        <item sd="0" x="2"/>
        <item sd="0" x="3"/>
        <item sd="0" x="4"/>
        <item sd="0" x="5"/>
        <item sd="0" x="6"/>
        <item sd="0" x="7"/>
      </items>
    </pivotField>
    <pivotField numFmtId="9" showAll="0" defaultSubtotal="0"/>
    <pivotField numFmtId="10"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11"/>
    <field x="13"/>
  </rowFields>
  <rowItems count="28">
    <i>
      <x/>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rowItems>
  <colFields count="1">
    <field x="-2"/>
  </colFields>
  <colItems count="2">
    <i>
      <x/>
    </i>
    <i i="1">
      <x v="1"/>
    </i>
  </colItems>
  <dataFields count="2">
    <dataField name="Total Sales" fld="9" baseField="0" baseItem="0" numFmtId="165"/>
    <dataField name="Total Profit" fld="10" baseField="11" baseItem="0" numFmtId="165"/>
  </dataFields>
  <formats count="19">
    <format dxfId="51">
      <pivotArea field="11" type="button" dataOnly="0" labelOnly="1" outline="0" axis="axisRow" fieldPosition="0"/>
    </format>
    <format dxfId="50">
      <pivotArea dataOnly="0" labelOnly="1" outline="0" axis="axisValues"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11" type="button" dataOnly="0" labelOnly="1" outline="0" axis="axisRow" fieldPosition="0"/>
    </format>
    <format dxfId="45">
      <pivotArea dataOnly="0" labelOnly="1" fieldPosition="0">
        <references count="1">
          <reference field="11" count="0"/>
        </references>
      </pivotArea>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11" type="button" dataOnly="0" labelOnly="1" outline="0" axis="axisRow" fieldPosition="0"/>
    </format>
    <format dxfId="40">
      <pivotArea dataOnly="0" labelOnly="1" fieldPosition="0">
        <references count="1">
          <reference field="11" count="0"/>
        </references>
      </pivotArea>
    </format>
    <format dxfId="39">
      <pivotArea dataOnly="0" labelOnly="1" outline="0" fieldPosition="0">
        <references count="1">
          <reference field="4294967294" count="2">
            <x v="0"/>
            <x v="1"/>
          </reference>
        </references>
      </pivotArea>
    </format>
    <format dxfId="38">
      <pivotArea type="all" dataOnly="0" outline="0" fieldPosition="0"/>
    </format>
    <format dxfId="37">
      <pivotArea outline="0" collapsedLevelsAreSubtotals="1" fieldPosition="0"/>
    </format>
    <format dxfId="36">
      <pivotArea field="11" type="button" dataOnly="0" labelOnly="1" outline="0" axis="axisRow" fieldPosition="0"/>
    </format>
    <format dxfId="35">
      <pivotArea dataOnly="0" labelOnly="1" fieldPosition="0">
        <references count="1">
          <reference field="11" count="0"/>
        </references>
      </pivotArea>
    </format>
    <format dxfId="34">
      <pivotArea dataOnly="0" labelOnly="1" fieldPosition="0">
        <references count="2">
          <reference field="11" count="1" selected="0">
            <x v="0"/>
          </reference>
          <reference field="13" count="8">
            <x v="4"/>
            <x v="5"/>
            <x v="6"/>
            <x v="7"/>
            <x v="8"/>
            <x v="9"/>
            <x v="10"/>
            <x v="11"/>
          </reference>
        </references>
      </pivotArea>
    </format>
    <format dxfId="33">
      <pivotArea dataOnly="0" labelOnly="1" outline="0" fieldPosition="0">
        <references count="1">
          <reference field="4294967294" count="2">
            <x v="0"/>
            <x v="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2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Category">
  <location ref="C55:D5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11">
    <format dxfId="62">
      <pivotArea type="all" dataOnly="0" outline="0" fieldPosition="0"/>
    </format>
    <format dxfId="61">
      <pivotArea field="4" type="button" dataOnly="0" labelOnly="1" outline="0" axis="axisRow" fieldPosition="0"/>
    </format>
    <format dxfId="60">
      <pivotArea dataOnly="0" labelOnly="1" outline="0" axis="axisValues" fieldPosition="0"/>
    </format>
    <format dxfId="59">
      <pivotArea dataOnly="0" labelOnly="1" outline="0" axis="axisValues" fieldPosition="0"/>
    </format>
    <format dxfId="58">
      <pivotArea dataOnly="0" labelOnly="1" outline="0" axis="axisValues" fieldPosition="0"/>
    </format>
    <format dxfId="57">
      <pivotArea field="4" type="button" dataOnly="0" labelOnly="1" outline="0" axis="axisRow" fieldPosition="0"/>
    </format>
    <format dxfId="56">
      <pivotArea type="all" dataOnly="0" outline="0" fieldPosition="0"/>
    </format>
    <format dxfId="55">
      <pivotArea outline="0" collapsedLevelsAreSubtotals="1" fieldPosition="0"/>
    </format>
    <format dxfId="54">
      <pivotArea field="4" type="button" dataOnly="0" labelOnly="1" outline="0" axis="axisRow" fieldPosition="0"/>
    </format>
    <format dxfId="53">
      <pivotArea dataOnly="0" labelOnly="1" fieldPosition="0">
        <references count="1">
          <reference field="4" count="0"/>
        </references>
      </pivotArea>
    </format>
    <format dxfId="52">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5D4A3-3444-4074-A0B4-3D8F85252947}" name="Products_By_Profit" cacheId="2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76:D7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measureFilter="1">
      <items count="11">
        <item x="2"/>
        <item x="8"/>
        <item x="9"/>
        <item x="0"/>
        <item x="6"/>
        <item x="3"/>
        <item x="4"/>
        <item x="5"/>
        <item x="1"/>
        <item x="7"/>
        <item t="default"/>
      </items>
    </pivotField>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5"/>
  </rowFields>
  <rowItems count="2">
    <i>
      <x v="2"/>
    </i>
    <i>
      <x v="3"/>
    </i>
  </rowItems>
  <colItems count="1">
    <i/>
  </colItems>
  <dataFields count="1">
    <dataField name="Total Profit" fld="10" baseField="0" baseItem="0" numFmtId="165"/>
  </dataFields>
  <formats count="2">
    <format dxfId="64">
      <pivotArea field="5" type="button" dataOnly="0" labelOnly="1" outline="0" axis="axisRow" fieldPosition="0"/>
    </format>
    <format dxfId="63">
      <pivotArea dataOnly="0" labelOnly="1" outline="0" axis="axisValues" fieldPosition="0"/>
    </format>
  </formats>
  <pivotTableStyleInfo name="PivotStyleMedium9" showRowHeaders="1" showColHeaders="1" showRowStripes="0" showColStripes="0" showLastColumn="1"/>
  <filters count="1">
    <filter fld="5"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3EC20D-CAA8-46DF-8E39-C08EF77DE084}" name="Sales_Profit_Region" cacheId="2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1" rowHeaderCaption="Region">
  <location ref="C7:E11"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4">
    <format dxfId="68">
      <pivotArea field="3" type="button" dataOnly="0" labelOnly="1" outline="0" axis="axisRow" fieldPosition="0"/>
    </format>
    <format dxfId="67">
      <pivotArea dataOnly="0" labelOnly="1" outline="0" fieldPosition="0">
        <references count="1">
          <reference field="4294967294" count="2">
            <x v="0"/>
            <x v="1"/>
          </reference>
        </references>
      </pivotArea>
    </format>
    <format dxfId="66">
      <pivotArea field="3" type="button" dataOnly="0" labelOnly="1" outline="0" axis="axisRow" fieldPosition="0"/>
    </format>
    <format dxfId="65">
      <pivotArea dataOnly="0" labelOnly="1" outline="0" fieldPosition="0">
        <references count="1">
          <reference field="4294967294" count="2">
            <x v="0"/>
            <x v="1"/>
          </reference>
        </references>
      </pivotArea>
    </format>
  </format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2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7" rowHeaderCaption="Product">
  <location ref="C19:E29"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items count="11">
        <item x="2"/>
        <item x="8"/>
        <item x="9"/>
        <item x="0"/>
        <item x="6"/>
        <item x="3"/>
        <item x="4"/>
        <item x="5"/>
        <item x="1"/>
        <item x="7"/>
        <item t="default"/>
      </items>
    </pivotField>
    <pivotField dataField="1"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i>
    <i>
      <x v="1"/>
    </i>
    <i>
      <x v="2"/>
    </i>
    <i>
      <x v="3"/>
    </i>
    <i>
      <x v="4"/>
    </i>
    <i>
      <x v="5"/>
    </i>
    <i>
      <x v="6"/>
    </i>
    <i>
      <x v="7"/>
    </i>
    <i>
      <x v="8"/>
    </i>
    <i>
      <x v="9"/>
    </i>
  </rowItems>
  <colFields count="1">
    <field x="-2"/>
  </colFields>
  <colItems count="2">
    <i>
      <x/>
    </i>
    <i i="1">
      <x v="1"/>
    </i>
  </colItems>
  <dataFields count="2">
    <dataField name="Total Sales" fld="9" baseField="0" baseItem="0" numFmtId="165"/>
    <dataField name="Sum of Quantity" fld="6" baseField="0" baseItem="0"/>
  </dataFields>
  <formats count="20">
    <format dxfId="0">
      <pivotArea type="all" dataOnly="0" outline="0" fieldPosition="0"/>
    </format>
    <format dxfId="1">
      <pivotArea field="5" type="button" dataOnly="0" labelOnly="1" outline="0" axis="axisRow" fieldPosition="0"/>
    </format>
    <format dxfId="2">
      <pivotArea dataOnly="0" labelOnly="1" outline="0" fieldPosition="0">
        <references count="1">
          <reference field="4294967294" count="1">
            <x v="0"/>
          </reference>
        </references>
      </pivotArea>
    </format>
    <format dxfId="3">
      <pivotArea field="5" type="button" dataOnly="0" labelOnly="1" outline="0" axis="axisRow" fieldPosition="0"/>
    </format>
    <format dxfId="4">
      <pivotArea dataOnly="0" labelOnly="1" outline="0" fieldPosition="0">
        <references count="1">
          <reference field="4294967294" count="1">
            <x v="0"/>
          </reference>
        </references>
      </pivotArea>
    </format>
    <format dxfId="5">
      <pivotArea type="all" dataOnly="0" outline="0" fieldPosition="0"/>
    </format>
    <format dxfId="6">
      <pivotArea outline="0" collapsedLevelsAreSubtotals="1" fieldPosition="0"/>
    </format>
    <format dxfId="7">
      <pivotArea field="5" type="button" dataOnly="0" labelOnly="1" outline="0" axis="axisRow" fieldPosition="0"/>
    </format>
    <format dxfId="8">
      <pivotArea dataOnly="0" labelOnly="1" fieldPosition="0">
        <references count="1">
          <reference field="5" count="0"/>
        </references>
      </pivotArea>
    </format>
    <format dxfId="9">
      <pivotArea dataOnly="0" labelOnly="1" outline="0" fieldPosition="0">
        <references count="1">
          <reference field="4294967294" count="1">
            <x v="0"/>
          </reference>
        </references>
      </pivotArea>
    </format>
    <format dxfId="10">
      <pivotArea type="all" dataOnly="0" outline="0" fieldPosition="0"/>
    </format>
    <format dxfId="11">
      <pivotArea outline="0" collapsedLevelsAreSubtotals="1" fieldPosition="0"/>
    </format>
    <format dxfId="12">
      <pivotArea field="5" type="button" dataOnly="0" labelOnly="1" outline="0" axis="axisRow" fieldPosition="0"/>
    </format>
    <format dxfId="13">
      <pivotArea dataOnly="0" labelOnly="1" fieldPosition="0">
        <references count="1">
          <reference field="5" count="0"/>
        </references>
      </pivotArea>
    </format>
    <format dxfId="14">
      <pivotArea dataOnly="0" labelOnly="1" outline="0" fieldPosition="0">
        <references count="1">
          <reference field="4294967294" count="1">
            <x v="0"/>
          </reference>
        </references>
      </pivotArea>
    </format>
    <format dxfId="15">
      <pivotArea type="all" dataOnly="0" outline="0" fieldPosition="0"/>
    </format>
    <format dxfId="16">
      <pivotArea outline="0" collapsedLevelsAreSubtotals="1" fieldPosition="0"/>
    </format>
    <format dxfId="17">
      <pivotArea field="5" type="button" dataOnly="0" labelOnly="1" outline="0" axis="axisRow" fieldPosition="0"/>
    </format>
    <format dxfId="18">
      <pivotArea dataOnly="0" labelOnly="1" fieldPosition="0">
        <references count="1">
          <reference field="5" count="0"/>
        </references>
      </pivotArea>
    </format>
    <format dxfId="19">
      <pivotArea dataOnly="0" labelOnly="1"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2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Discounted">
  <location ref="C66:E68"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6"/>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20">
    <format dxfId="88">
      <pivotArea type="all" dataOnly="0" outline="0" fieldPosition="0"/>
    </format>
    <format dxfId="87">
      <pivotArea outline="0" collapsedLevelsAreSubtotals="1" fieldPosition="0"/>
    </format>
    <format dxfId="86">
      <pivotArea field="16" type="button" dataOnly="0" labelOnly="1" outline="0" axis="axisRow" fieldPosition="0"/>
    </format>
    <format dxfId="85">
      <pivotArea dataOnly="0" labelOnly="1" fieldPosition="0">
        <references count="1">
          <reference field="16" count="0"/>
        </references>
      </pivotArea>
    </format>
    <format dxfId="84">
      <pivotArea dataOnly="0" labelOnly="1" outline="0" fieldPosition="0">
        <references count="1">
          <reference field="4294967294" count="2">
            <x v="0"/>
            <x v="1"/>
          </reference>
        </references>
      </pivotArea>
    </format>
    <format dxfId="83">
      <pivotArea outline="0" collapsedLevelsAreSubtotals="1" fieldPosition="0"/>
    </format>
    <format dxfId="82">
      <pivotArea type="all" dataOnly="0" outline="0" fieldPosition="0"/>
    </format>
    <format dxfId="81">
      <pivotArea field="16" type="button" dataOnly="0" labelOnly="1" outline="0" axis="axisRow" fieldPosition="0"/>
    </format>
    <format dxfId="80">
      <pivotArea dataOnly="0" labelOnly="1" outline="0" fieldPosition="0">
        <references count="1">
          <reference field="4294967294" count="2">
            <x v="0"/>
            <x v="1"/>
          </reference>
        </references>
      </pivotArea>
    </format>
    <format dxfId="79">
      <pivotArea type="all" dataOnly="0" outline="0" fieldPosition="0"/>
    </format>
    <format dxfId="78">
      <pivotArea field="16" type="button" dataOnly="0" labelOnly="1" outline="0" axis="axisRow" fieldPosition="0"/>
    </format>
    <format dxfId="77">
      <pivotArea dataOnly="0" labelOnly="1" outline="0" fieldPosition="0">
        <references count="1">
          <reference field="4294967294" count="2">
            <x v="0"/>
            <x v="1"/>
          </reference>
        </references>
      </pivotArea>
    </format>
    <format dxfId="76">
      <pivotArea field="16" type="button" dataOnly="0" labelOnly="1" outline="0" axis="axisRow" fieldPosition="0"/>
    </format>
    <format dxfId="75">
      <pivotArea dataOnly="0" labelOnly="1" outline="0" fieldPosition="0">
        <references count="1">
          <reference field="4294967294" count="1">
            <x v="0"/>
          </reference>
        </references>
      </pivotArea>
    </format>
    <format dxfId="74">
      <pivotArea dataOnly="0" labelOnly="1" outline="0" fieldPosition="0">
        <references count="1">
          <reference field="4294967294" count="1">
            <x v="1"/>
          </reference>
        </references>
      </pivotArea>
    </format>
    <format dxfId="73">
      <pivotArea type="all" dataOnly="0" outline="0" fieldPosition="0"/>
    </format>
    <format dxfId="72">
      <pivotArea outline="0" collapsedLevelsAreSubtotals="1" fieldPosition="0"/>
    </format>
    <format dxfId="71">
      <pivotArea field="16" type="button" dataOnly="0" labelOnly="1" outline="0" axis="axisRow" fieldPosition="0"/>
    </format>
    <format dxfId="70">
      <pivotArea dataOnly="0" labelOnly="1" fieldPosition="0">
        <references count="1">
          <reference field="16" count="0"/>
        </references>
      </pivotArea>
    </format>
    <format dxfId="69">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F687551-CAE3-4E9F-AC0E-96E44EB6778F}" sourceName="Product Category">
  <pivotTables>
    <pivotTable tabId="8" name="Sales_Profit_Region"/>
  </pivotTables>
  <data>
    <tabular pivotCacheId="18287351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2231911-200C-4426-BFFA-B8BE7C18D5B2}" sourceName="Region">
  <pivotTables>
    <pivotTable tabId="8" name="Sales_Profit_Region"/>
  </pivotTables>
  <data>
    <tabular pivotCacheId="182873511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B2BDCC1-6858-417A-90AB-7A62087DE541}" cache="Slicer_Product_Category" caption="Product Category" showCaption="0" style="SlicerStyleDark1" rowHeight="352800"/>
  <slicer name="Region 1" xr10:uid="{27BE3A72-6836-4EE0-9E5B-60281B7FDD4F}" cache="Slicer_Region1" caption="Region" columnCount="2" showCaption="0" style="SlicerStyleDark1" rowHeight="55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vot Chart Product Category" xr10:uid="{F3D9074F-518E-4481-BB46-D57E6BD9967F}" cache="Slicer_Product_Category" caption="Product Category" columnCount="3" showCaption="0" rowHeight="234950"/>
  <slicer name="Pivot Chart Region" xr10:uid="{050AD96A-2787-41A1-A4B5-0C0005C80BD0}" cache="Slicer_Region1" caption="Region" columnCount="4" showCaption="0"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404075-5F8D-4B72-8D69-92ADD6407686}"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S10001" totalsRowShown="0" headerRowDxfId="106" headerRowBorderDxfId="105" tableBorderDxfId="104">
  <sortState xmlns:xlrd2="http://schemas.microsoft.com/office/spreadsheetml/2017/richdata2" ref="A2:S10001">
    <sortCondition ref="S2:S10001"/>
  </sortState>
  <tableColumns count="19">
    <tableColumn id="1" xr3:uid="{D9215BAE-FAC8-49A4-97AC-2A199C4B7561}" name="Order ID"/>
    <tableColumn id="2" xr3:uid="{909E05EB-E040-4BC8-AA66-529E96AE293A}" name="Order Date" dataDxfId="103"/>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102"/>
    <tableColumn id="9" xr3:uid="{40BB77E8-4699-4A39-B196-3D7C98AC7596}" name="Discount" dataDxfId="101"/>
    <tableColumn id="10" xr3:uid="{0F87370E-ABEA-41CD-824D-8B2D60371B09}" name="Sales" dataDxfId="100"/>
    <tableColumn id="11" xr3:uid="{9B37539A-822E-4D26-8F41-1019528035A7}" name="Profit" dataDxfId="99"/>
    <tableColumn id="13" xr3:uid="{BDC99D4C-F890-48D1-BD0D-5F74DAE4CE1A}" name="Year" dataDxfId="98">
      <calculatedColumnFormula>YEAR(SalesData[Order Date])</calculatedColumnFormula>
    </tableColumn>
    <tableColumn id="14" xr3:uid="{1A0DE492-5B1E-4BEF-8692-183DF93EB569}" name="Month" dataDxfId="97">
      <calculatedColumnFormula>MONTH(SalesData[Order Date])</calculatedColumnFormula>
    </tableColumn>
    <tableColumn id="20" xr3:uid="{7CE65B55-4B38-4920-AEC8-181A8A2E9BAB}" name="Month-Name" dataDxfId="96">
      <calculatedColumnFormula>TEXT(SalesData[[#This Row],[Order Date]], "mmmm")</calculatedColumnFormula>
    </tableColumn>
    <tableColumn id="15" xr3:uid="{767EAE00-A8D6-44B3-90BA-E231903C8A24}" name="Profit Margin (%)" dataCellStyle="Percent">
      <calculatedColumnFormula>IF(SalesData[Sales]=0,0,SalesData[Profit]/SalesData[Sales])</calculatedColumnFormula>
    </tableColumn>
    <tableColumn id="16" xr3:uid="{64BF2869-6DAB-4241-AF6B-5B4F28D92EB8}" name="Discount (%)" dataDxfId="95" dataCellStyle="Percent">
      <calculatedColumnFormula>IF(H:H*G:G=0, 0, (I:I/(H:H*G:G)))</calculatedColumnFormula>
    </tableColumn>
    <tableColumn id="12" xr3:uid="{AB9FF5EE-57C4-43F4-8BBB-9326C0E761B3}" name="Is Discounted?" dataDxfId="94">
      <calculatedColumnFormula>IF(SalesData[[#This Row],[Discount]]&gt;0, "Yes", "No")</calculatedColumnFormula>
    </tableColumn>
    <tableColumn id="17" xr3:uid="{8284DBA7-8867-442D-B328-92A1CD03C25D}" name="Month-Year" dataDxfId="93">
      <calculatedColumnFormula>TEXT(SalesData[[#This Row],[Order Date]],"mmm-yyyy")</calculatedColumnFormula>
    </tableColumn>
    <tableColumn id="18" xr3:uid="{D45EFCC3-F7C9-4EFD-A7CE-935E69994F6A}" name="Month-Year Sort " dataDxfId="92">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Monthly_Sales_Profit_Helper" displayName="Monthly_Sales_Profit_Helper" ref="B2:E27" totalsRowShown="0" headerRowDxfId="91">
  <autoFilter ref="B2:E27"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90">
      <calculatedColumnFormula>SUMIFS(SalesData[Sales], SalesData[Month-Year], B3)</calculatedColumnFormula>
    </tableColumn>
    <tableColumn id="4" xr3:uid="{DBED0089-50E0-4301-B962-2F651A50BABC}" name="MonthlyProfit" dataDxfId="89">
      <calculatedColumnFormula>SUMIFS(SalesData[Profit],SalesData[Month-Year],Monthly_Sales_Profit_Helper[[#This Row],[Month-Year]])</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B799ED-E700-4C5A-8467-A8D9C81982D2}" name="Region_Table" displayName="Region_Table" ref="H2:H6" totalsRowShown="0" dataDxfId="20">
  <autoFilter ref="H2:H6" xr:uid="{AEB799ED-E700-4C5A-8467-A8D9C81982D2}">
    <filterColumn colId="0" hiddenButton="1"/>
  </autoFilter>
  <tableColumns count="1">
    <tableColumn id="1" xr3:uid="{FAC1EDFD-B874-4822-A195-5E51FDBE63BC}" name="Region" dataDxfId="21"/>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A9F1D3-18F9-4A78-819C-3386EC677988}" sourceName="Order Date">
  <pivotTables>
    <pivotTable tabId="8" name="Sales_Profit_Trend"/>
  </pivotTables>
  <state minimalRefreshVersion="6" lastRefreshVersion="6" pivotCacheId="1828735119"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9B0E36-C166-4973-BF6A-3E4FDE9CA314}" cache="NativeTimeline_Order_Date" caption="" showHorizontalScrollbar="0" level="2" selectionLevel="2" scrollPosition="2025-06-27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19" t="s">
        <v>19456</v>
      </c>
      <c r="B1" s="19"/>
      <c r="C1" s="19"/>
      <c r="D1" s="19"/>
      <c r="E1" s="19"/>
      <c r="F1" s="19"/>
      <c r="G1" s="19"/>
      <c r="H1" s="19"/>
      <c r="I1" s="19"/>
      <c r="J1" s="19"/>
      <c r="K1" s="19"/>
      <c r="L1" s="19"/>
      <c r="M1" s="19"/>
      <c r="N1" s="19"/>
      <c r="O1" s="19"/>
      <c r="P1" s="19"/>
      <c r="Q1" s="19"/>
      <c r="R1" s="19"/>
      <c r="S1" s="19"/>
      <c r="T1" s="19"/>
      <c r="U1" s="19"/>
      <c r="V1" s="19"/>
      <c r="W1" s="19"/>
    </row>
    <row r="2" spans="1:23" x14ac:dyDescent="0.3">
      <c r="A2" s="19"/>
      <c r="B2" s="19"/>
      <c r="C2" s="19"/>
      <c r="D2" s="19"/>
      <c r="E2" s="19"/>
      <c r="F2" s="19"/>
      <c r="G2" s="19"/>
      <c r="H2" s="19"/>
      <c r="I2" s="19"/>
      <c r="J2" s="19"/>
      <c r="K2" s="19"/>
      <c r="L2" s="19"/>
      <c r="M2" s="19"/>
      <c r="N2" s="19"/>
      <c r="O2" s="19"/>
      <c r="P2" s="19"/>
      <c r="Q2" s="19"/>
      <c r="R2" s="19"/>
      <c r="S2" s="19"/>
      <c r="T2" s="19"/>
      <c r="U2" s="19"/>
      <c r="V2" s="19"/>
      <c r="W2" s="19"/>
    </row>
    <row r="3" spans="1:23" x14ac:dyDescent="0.3">
      <c r="A3" s="19"/>
      <c r="B3" s="19"/>
      <c r="C3" s="19"/>
      <c r="D3" s="19"/>
      <c r="E3" s="19"/>
      <c r="F3" s="19"/>
      <c r="G3" s="19"/>
      <c r="H3" s="19"/>
      <c r="I3" s="19"/>
      <c r="J3" s="19"/>
      <c r="K3" s="19"/>
      <c r="L3" s="19"/>
      <c r="M3" s="19"/>
      <c r="N3" s="19"/>
      <c r="O3" s="19"/>
      <c r="P3" s="19"/>
      <c r="Q3" s="19"/>
      <c r="R3" s="19"/>
      <c r="S3" s="19"/>
      <c r="T3" s="19"/>
      <c r="U3" s="19"/>
      <c r="V3" s="19"/>
      <c r="W3" s="19"/>
    </row>
    <row r="4" spans="1:23" ht="14.4" customHeight="1" x14ac:dyDescent="0.85">
      <c r="A4" s="11"/>
      <c r="B4" s="11"/>
      <c r="C4" s="11"/>
      <c r="D4" s="11"/>
      <c r="E4" s="11"/>
      <c r="F4" s="11"/>
      <c r="G4" s="11"/>
      <c r="H4" s="11"/>
      <c r="I4" s="11"/>
      <c r="J4" s="11"/>
      <c r="K4" s="11"/>
      <c r="L4" s="11"/>
      <c r="M4" s="11"/>
      <c r="N4" s="11"/>
      <c r="O4" s="11"/>
      <c r="P4" s="11"/>
      <c r="Q4" s="11"/>
      <c r="R4" s="11"/>
      <c r="S4" s="11"/>
      <c r="T4" s="11"/>
      <c r="U4" s="11"/>
      <c r="V4" s="11"/>
      <c r="W4" s="11"/>
    </row>
    <row r="5" spans="1:23" ht="14.4" customHeight="1" x14ac:dyDescent="0.3">
      <c r="A5" s="20" t="s">
        <v>19449</v>
      </c>
      <c r="B5" s="20"/>
      <c r="C5" s="24" t="s">
        <v>19450</v>
      </c>
      <c r="D5" s="24"/>
      <c r="E5" s="24"/>
      <c r="F5" s="24"/>
      <c r="G5" s="24"/>
      <c r="H5" s="24"/>
      <c r="I5" s="24"/>
      <c r="J5" s="24"/>
      <c r="K5" s="24"/>
      <c r="L5" s="24"/>
      <c r="M5" s="24"/>
      <c r="N5" s="24"/>
      <c r="O5" s="24"/>
      <c r="P5" s="24"/>
      <c r="Q5" s="24"/>
      <c r="R5" s="13"/>
      <c r="S5" s="13"/>
    </row>
    <row r="6" spans="1:23" x14ac:dyDescent="0.3">
      <c r="A6" s="20"/>
      <c r="B6" s="20"/>
      <c r="C6" s="24"/>
      <c r="D6" s="24"/>
      <c r="E6" s="24"/>
      <c r="F6" s="24"/>
      <c r="G6" s="24"/>
      <c r="H6" s="24"/>
      <c r="I6" s="24"/>
      <c r="J6" s="24"/>
      <c r="K6" s="24"/>
      <c r="L6" s="24"/>
      <c r="M6" s="24"/>
      <c r="N6" s="24"/>
      <c r="O6" s="24"/>
      <c r="P6" s="24"/>
      <c r="Q6" s="24"/>
      <c r="R6" s="13"/>
      <c r="S6" s="13"/>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21" t="s">
        <v>19451</v>
      </c>
      <c r="B8" s="21"/>
      <c r="C8" s="25" t="s">
        <v>19454</v>
      </c>
      <c r="D8" s="25"/>
      <c r="E8" s="25"/>
      <c r="F8" s="25"/>
      <c r="G8" s="25"/>
      <c r="H8" s="25"/>
      <c r="I8" s="25"/>
      <c r="J8" s="25"/>
      <c r="K8" s="25"/>
      <c r="L8" s="25"/>
      <c r="M8" s="25"/>
      <c r="N8" s="25"/>
      <c r="O8" s="9"/>
      <c r="P8" s="9"/>
      <c r="Q8" s="9"/>
      <c r="R8" s="9"/>
      <c r="S8" s="9"/>
      <c r="T8" s="9"/>
      <c r="U8" s="9"/>
      <c r="V8" s="9"/>
      <c r="W8" s="9"/>
    </row>
    <row r="9" spans="1:23" ht="14.4" customHeight="1" x14ac:dyDescent="0.3">
      <c r="A9" s="21"/>
      <c r="B9" s="21"/>
      <c r="C9" s="26" t="s">
        <v>19452</v>
      </c>
      <c r="D9" s="26"/>
      <c r="E9" s="26"/>
      <c r="F9" s="26"/>
      <c r="G9" s="26"/>
      <c r="H9" s="26"/>
      <c r="I9" s="26"/>
      <c r="J9" s="26"/>
      <c r="K9" s="26"/>
      <c r="L9" s="26"/>
      <c r="M9" s="26"/>
      <c r="N9" s="26"/>
      <c r="O9" s="12"/>
      <c r="P9" s="12"/>
      <c r="Q9" s="12"/>
      <c r="R9" s="12"/>
      <c r="S9" s="12"/>
      <c r="T9" s="12"/>
      <c r="U9" s="12"/>
      <c r="V9" s="12"/>
      <c r="W9" s="12"/>
    </row>
    <row r="10" spans="1:23" x14ac:dyDescent="0.3">
      <c r="A10" s="21"/>
      <c r="B10" s="21"/>
      <c r="C10" s="27" t="s">
        <v>19453</v>
      </c>
      <c r="D10" s="27"/>
      <c r="E10" s="27"/>
      <c r="F10" s="27"/>
      <c r="G10" s="27"/>
      <c r="H10" s="27"/>
      <c r="I10" s="27"/>
      <c r="J10" s="27"/>
      <c r="K10" s="27"/>
      <c r="L10" s="27"/>
      <c r="M10" s="27"/>
      <c r="N10" s="27"/>
    </row>
    <row r="12" spans="1:23" x14ac:dyDescent="0.3">
      <c r="A12" s="21" t="s">
        <v>19455</v>
      </c>
      <c r="B12" s="21"/>
      <c r="C12" s="22" t="s">
        <v>19457</v>
      </c>
      <c r="D12" s="22"/>
      <c r="E12" s="22"/>
      <c r="F12" s="22"/>
      <c r="G12" s="22"/>
      <c r="H12" s="22"/>
      <c r="I12" s="22"/>
      <c r="J12" s="22"/>
      <c r="K12" s="22"/>
    </row>
    <row r="13" spans="1:23" x14ac:dyDescent="0.3">
      <c r="A13" s="21"/>
      <c r="B13" s="21"/>
      <c r="C13" s="23" t="s">
        <v>19458</v>
      </c>
      <c r="D13" s="23"/>
      <c r="E13" s="23"/>
      <c r="F13" s="23"/>
      <c r="G13" s="23"/>
      <c r="H13" s="23"/>
      <c r="I13" s="23"/>
      <c r="J13" s="23"/>
      <c r="K13" s="23"/>
    </row>
    <row r="14" spans="1:23" x14ac:dyDescent="0.3">
      <c r="A14" s="21"/>
      <c r="B14" s="21"/>
      <c r="C14" s="22" t="s">
        <v>19459</v>
      </c>
      <c r="D14" s="22"/>
      <c r="E14" s="22"/>
      <c r="F14" s="22"/>
      <c r="G14" s="22"/>
      <c r="H14" s="22"/>
      <c r="I14" s="22"/>
      <c r="J14" s="22"/>
      <c r="K14" s="22"/>
    </row>
    <row r="15" spans="1:23" x14ac:dyDescent="0.3">
      <c r="A15" s="21"/>
      <c r="B15" s="21"/>
      <c r="C15" s="22" t="s">
        <v>19460</v>
      </c>
      <c r="D15" s="22"/>
      <c r="E15" s="22"/>
      <c r="F15" s="22"/>
      <c r="G15" s="22"/>
      <c r="H15" s="22"/>
      <c r="I15" s="22"/>
      <c r="J15" s="22"/>
      <c r="K15" s="22"/>
    </row>
    <row r="16" spans="1:23" x14ac:dyDescent="0.3">
      <c r="A16" s="21"/>
      <c r="B16" s="21"/>
      <c r="C16" s="22" t="s">
        <v>19461</v>
      </c>
      <c r="D16" s="22"/>
      <c r="E16" s="22"/>
      <c r="F16" s="22"/>
      <c r="G16" s="22"/>
      <c r="H16" s="22"/>
      <c r="I16" s="22"/>
      <c r="J16" s="22"/>
      <c r="K16" s="22"/>
    </row>
  </sheetData>
  <mergeCells count="13">
    <mergeCell ref="A1:W3"/>
    <mergeCell ref="A5:B6"/>
    <mergeCell ref="A12:B16"/>
    <mergeCell ref="C12:K12"/>
    <mergeCell ref="C13:K13"/>
    <mergeCell ref="C5:Q6"/>
    <mergeCell ref="A8:B10"/>
    <mergeCell ref="C14:K14"/>
    <mergeCell ref="C15:K15"/>
    <mergeCell ref="C16:K16"/>
    <mergeCell ref="C8:N8"/>
    <mergeCell ref="C9:N9"/>
    <mergeCell ref="C10:N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topLeftCell="A9974" workbookViewId="0">
      <selection activeCell="F9977" sqref="F9977"/>
    </sheetView>
  </sheetViews>
  <sheetFormatPr defaultColWidth="10.5546875" defaultRowHeight="14.4" x14ac:dyDescent="0.3"/>
  <cols>
    <col min="1" max="1" width="36.33203125" bestFit="1" customWidth="1"/>
    <col min="2" max="2" width="10.10937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9.21875" style="5" bestFit="1" customWidth="1"/>
    <col min="10" max="11" width="10.33203125" bestFit="1" customWidth="1"/>
    <col min="12" max="12" width="5" bestFit="1" customWidth="1"/>
    <col min="13" max="13" width="6.77734375" bestFit="1" customWidth="1"/>
    <col min="14" max="14" width="12.44140625" bestFit="1" customWidth="1"/>
    <col min="15" max="15" width="15.44140625" style="7" bestFit="1" customWidth="1"/>
    <col min="16" max="16" width="11.5546875" bestFit="1" customWidth="1"/>
    <col min="17" max="17" width="13.21875" bestFit="1" customWidth="1"/>
    <col min="18" max="18" width="11.109375" bestFit="1" customWidth="1"/>
    <col min="19" max="19" width="15.5546875" bestFit="1" customWidth="1"/>
  </cols>
  <sheetData>
    <row r="1" spans="1:22" x14ac:dyDescent="0.3">
      <c r="A1" s="1" t="s">
        <v>0</v>
      </c>
      <c r="B1" s="2" t="s">
        <v>1</v>
      </c>
      <c r="C1" s="1" t="s">
        <v>2</v>
      </c>
      <c r="D1" s="1" t="s">
        <v>3</v>
      </c>
      <c r="E1" s="1" t="s">
        <v>4</v>
      </c>
      <c r="F1" s="1" t="s">
        <v>5</v>
      </c>
      <c r="G1" s="1" t="s">
        <v>6</v>
      </c>
      <c r="H1" s="4" t="s">
        <v>7</v>
      </c>
      <c r="I1" s="4" t="s">
        <v>8</v>
      </c>
      <c r="J1" s="1" t="s">
        <v>9</v>
      </c>
      <c r="K1" s="1" t="s">
        <v>10</v>
      </c>
      <c r="L1" s="1" t="s">
        <v>19404</v>
      </c>
      <c r="M1" s="1" t="s">
        <v>19405</v>
      </c>
      <c r="N1" s="1" t="s">
        <v>19464</v>
      </c>
      <c r="O1" s="6" t="s">
        <v>19406</v>
      </c>
      <c r="P1" s="1" t="s">
        <v>19407</v>
      </c>
      <c r="Q1" s="1" t="s">
        <v>19412</v>
      </c>
      <c r="R1" s="1" t="s">
        <v>19417</v>
      </c>
      <c r="S1" s="1" t="s">
        <v>19445</v>
      </c>
      <c r="V1">
        <f>SUMIFS(SalesData[Quantity],SalesData[Product], "Chair")</f>
        <v>5104</v>
      </c>
    </row>
    <row r="2" spans="1:22" x14ac:dyDescent="0.3">
      <c r="A2" t="s">
        <v>37</v>
      </c>
      <c r="B2" s="3">
        <v>45074</v>
      </c>
      <c r="C2" t="s">
        <v>38</v>
      </c>
      <c r="D2" t="s">
        <v>13</v>
      </c>
      <c r="E2" t="s">
        <v>19</v>
      </c>
      <c r="F2" t="s">
        <v>39</v>
      </c>
      <c r="G2">
        <v>1</v>
      </c>
      <c r="H2" s="5">
        <v>949.81</v>
      </c>
      <c r="I2" s="5">
        <v>0.15</v>
      </c>
      <c r="J2" s="5">
        <v>807.33849999999995</v>
      </c>
      <c r="K2" s="5">
        <v>110.4256841717492</v>
      </c>
      <c r="L2">
        <f>YEAR(SalesData[Order Date])</f>
        <v>2023</v>
      </c>
      <c r="M2">
        <f>MONTH(SalesData[Order Date])</f>
        <v>5</v>
      </c>
      <c r="N2" t="str">
        <f>TEXT(SalesData[[#This Row],[Order Date]], "mmmm")</f>
        <v>May</v>
      </c>
      <c r="O2" s="7">
        <f>IF(SalesData[Sales]=0,0,SalesData[Profit]/SalesData[Sales])</f>
        <v>0.13677742876346069</v>
      </c>
      <c r="P2" s="8">
        <f t="shared" ref="P2:P65" si="0">IF(H:H*G:G=0, 0, (I:I/(H:H*G:G)))</f>
        <v>1.5792632210652658E-4</v>
      </c>
      <c r="Q2" t="str">
        <f>IF(SalesData[[#This Row],[Discount]]&gt;0, "Yes", "No")</f>
        <v>Yes</v>
      </c>
      <c r="R2" t="str">
        <f>TEXT(SalesData[[#This Row],[Order Date]],"mmm-yyyy")</f>
        <v>May-2023</v>
      </c>
      <c r="S2">
        <f>YEAR(SalesData[[#This Row],[Order Date]])*100 + MONTH(SalesData[[#This Row],[Order Date]])</f>
        <v>202305</v>
      </c>
    </row>
    <row r="3" spans="1:22" x14ac:dyDescent="0.3">
      <c r="A3" t="s">
        <v>56</v>
      </c>
      <c r="B3" s="3">
        <v>45061</v>
      </c>
      <c r="C3" t="s">
        <v>57</v>
      </c>
      <c r="D3" t="s">
        <v>30</v>
      </c>
      <c r="E3" t="s">
        <v>19</v>
      </c>
      <c r="F3" t="s">
        <v>39</v>
      </c>
      <c r="G3">
        <v>3</v>
      </c>
      <c r="H3" s="5">
        <v>277.77</v>
      </c>
      <c r="I3" s="5">
        <v>0.15</v>
      </c>
      <c r="J3" s="5">
        <v>708.31349999999998</v>
      </c>
      <c r="K3" s="5">
        <v>144.42981124045221</v>
      </c>
      <c r="L3">
        <f>YEAR(SalesData[Order Date])</f>
        <v>2023</v>
      </c>
      <c r="M3">
        <f>MONTH(SalesData[Order Date])</f>
        <v>5</v>
      </c>
      <c r="N3" t="str">
        <f>TEXT(SalesData[[#This Row],[Order Date]], "mmmm")</f>
        <v>May</v>
      </c>
      <c r="O3" s="7">
        <f>IF(SalesData[Sales]=0,0,SalesData[Profit]/SalesData[Sales])</f>
        <v>0.20390661937186319</v>
      </c>
      <c r="P3" s="8">
        <f t="shared" si="0"/>
        <v>1.8000504014112397E-4</v>
      </c>
      <c r="Q3" t="str">
        <f>IF(SalesData[[#This Row],[Discount]]&gt;0, "Yes", "No")</f>
        <v>Yes</v>
      </c>
      <c r="R3" t="str">
        <f>TEXT(SalesData[[#This Row],[Order Date]],"mmm-yyyy")</f>
        <v>May-2023</v>
      </c>
      <c r="S3">
        <f>YEAR(SalesData[[#This Row],[Order Date]])*100 + MONTH(SalesData[[#This Row],[Order Date]])</f>
        <v>202305</v>
      </c>
    </row>
    <row r="4" spans="1:22" x14ac:dyDescent="0.3">
      <c r="A4" t="s">
        <v>63</v>
      </c>
      <c r="B4" s="3">
        <v>45077</v>
      </c>
      <c r="C4" t="s">
        <v>64</v>
      </c>
      <c r="D4" t="s">
        <v>23</v>
      </c>
      <c r="E4" t="s">
        <v>14</v>
      </c>
      <c r="F4" t="s">
        <v>53</v>
      </c>
      <c r="G4">
        <v>4</v>
      </c>
      <c r="H4" s="5">
        <v>849.26</v>
      </c>
      <c r="I4" s="5">
        <v>0.3</v>
      </c>
      <c r="J4" s="5">
        <v>2377.9279999999999</v>
      </c>
      <c r="K4" s="5">
        <v>134.48293338065409</v>
      </c>
      <c r="L4">
        <f>YEAR(SalesData[Order Date])</f>
        <v>2023</v>
      </c>
      <c r="M4">
        <f>MONTH(SalesData[Order Date])</f>
        <v>5</v>
      </c>
      <c r="N4" t="str">
        <f>TEXT(SalesData[[#This Row],[Order Date]], "mmmm")</f>
        <v>May</v>
      </c>
      <c r="O4" s="7">
        <f>IF(SalesData[Sales]=0,0,SalesData[Profit]/SalesData[Sales])</f>
        <v>5.6554670023925911E-2</v>
      </c>
      <c r="P4" s="8">
        <f t="shared" si="0"/>
        <v>8.8312177660551531E-5</v>
      </c>
      <c r="Q4" t="str">
        <f>IF(SalesData[[#This Row],[Discount]]&gt;0, "Yes", "No")</f>
        <v>Yes</v>
      </c>
      <c r="R4" t="str">
        <f>TEXT(SalesData[[#This Row],[Order Date]],"mmm-yyyy")</f>
        <v>May-2023</v>
      </c>
      <c r="S4">
        <f>YEAR(SalesData[[#This Row],[Order Date]])*100 + MONTH(SalesData[[#This Row],[Order Date]])</f>
        <v>202305</v>
      </c>
    </row>
    <row r="5" spans="1:22" x14ac:dyDescent="0.3">
      <c r="A5" t="s">
        <v>96</v>
      </c>
      <c r="B5" s="3">
        <v>45061</v>
      </c>
      <c r="C5" t="s">
        <v>97</v>
      </c>
      <c r="D5" t="s">
        <v>23</v>
      </c>
      <c r="E5" t="s">
        <v>19</v>
      </c>
      <c r="F5" t="s">
        <v>39</v>
      </c>
      <c r="G5">
        <v>2</v>
      </c>
      <c r="H5" s="5">
        <v>80.2</v>
      </c>
      <c r="I5" s="5">
        <v>0.05</v>
      </c>
      <c r="J5" s="5">
        <v>152.38</v>
      </c>
      <c r="K5" s="5">
        <v>34.051372629921133</v>
      </c>
      <c r="L5">
        <f>YEAR(SalesData[Order Date])</f>
        <v>2023</v>
      </c>
      <c r="M5">
        <f>MONTH(SalesData[Order Date])</f>
        <v>5</v>
      </c>
      <c r="N5" t="str">
        <f>TEXT(SalesData[[#This Row],[Order Date]], "mmmm")</f>
        <v>May</v>
      </c>
      <c r="O5" s="7">
        <f>IF(SalesData[Sales]=0,0,SalesData[Profit]/SalesData[Sales])</f>
        <v>0.223463529530917</v>
      </c>
      <c r="P5" s="8">
        <f t="shared" si="0"/>
        <v>3.1172069825436408E-4</v>
      </c>
      <c r="Q5" t="str">
        <f>IF(SalesData[[#This Row],[Discount]]&gt;0, "Yes", "No")</f>
        <v>Yes</v>
      </c>
      <c r="R5" t="str">
        <f>TEXT(SalesData[[#This Row],[Order Date]],"mmm-yyyy")</f>
        <v>May-2023</v>
      </c>
      <c r="S5">
        <f>YEAR(SalesData[[#This Row],[Order Date]])*100 + MONTH(SalesData[[#This Row],[Order Date]])</f>
        <v>202305</v>
      </c>
    </row>
    <row r="6" spans="1:22" x14ac:dyDescent="0.3">
      <c r="A6" t="s">
        <v>100</v>
      </c>
      <c r="B6" s="3">
        <v>45059</v>
      </c>
      <c r="C6" t="s">
        <v>101</v>
      </c>
      <c r="D6" t="s">
        <v>23</v>
      </c>
      <c r="E6" t="s">
        <v>19</v>
      </c>
      <c r="F6" t="s">
        <v>34</v>
      </c>
      <c r="G6">
        <v>1</v>
      </c>
      <c r="H6" s="5">
        <v>727.95</v>
      </c>
      <c r="I6" s="5">
        <v>0.06</v>
      </c>
      <c r="J6" s="5">
        <v>684.27300000000002</v>
      </c>
      <c r="K6" s="5">
        <v>86.20882096121673</v>
      </c>
      <c r="L6">
        <f>YEAR(SalesData[Order Date])</f>
        <v>2023</v>
      </c>
      <c r="M6">
        <f>MONTH(SalesData[Order Date])</f>
        <v>5</v>
      </c>
      <c r="N6" t="str">
        <f>TEXT(SalesData[[#This Row],[Order Date]], "mmmm")</f>
        <v>May</v>
      </c>
      <c r="O6" s="7">
        <f>IF(SalesData[Sales]=0,0,SalesData[Profit]/SalesData[Sales])</f>
        <v>0.1259860040674069</v>
      </c>
      <c r="P6" s="8">
        <f t="shared" si="0"/>
        <v>8.2423243354625995E-5</v>
      </c>
      <c r="Q6" t="str">
        <f>IF(SalesData[[#This Row],[Discount]]&gt;0, "Yes", "No")</f>
        <v>Yes</v>
      </c>
      <c r="R6" t="str">
        <f>TEXT(SalesData[[#This Row],[Order Date]],"mmm-yyyy")</f>
        <v>May-2023</v>
      </c>
      <c r="S6">
        <f>YEAR(SalesData[[#This Row],[Order Date]])*100 + MONTH(SalesData[[#This Row],[Order Date]])</f>
        <v>202305</v>
      </c>
    </row>
    <row r="7" spans="1:22" x14ac:dyDescent="0.3">
      <c r="A7" t="s">
        <v>136</v>
      </c>
      <c r="B7" s="3">
        <v>45073</v>
      </c>
      <c r="C7" t="s">
        <v>137</v>
      </c>
      <c r="D7" t="s">
        <v>23</v>
      </c>
      <c r="E7" t="s">
        <v>14</v>
      </c>
      <c r="F7" t="s">
        <v>34</v>
      </c>
      <c r="G7">
        <v>2</v>
      </c>
      <c r="H7" s="5">
        <v>54.03</v>
      </c>
      <c r="I7" s="5">
        <v>0.1</v>
      </c>
      <c r="J7" s="5">
        <v>97.254000000000005</v>
      </c>
      <c r="K7" s="5">
        <v>12.30278443368743</v>
      </c>
      <c r="L7">
        <f>YEAR(SalesData[Order Date])</f>
        <v>2023</v>
      </c>
      <c r="M7">
        <f>MONTH(SalesData[Order Date])</f>
        <v>5</v>
      </c>
      <c r="N7" t="str">
        <f>TEXT(SalesData[[#This Row],[Order Date]], "mmmm")</f>
        <v>May</v>
      </c>
      <c r="O7" s="7">
        <f>IF(SalesData[Sales]=0,0,SalesData[Profit]/SalesData[Sales])</f>
        <v>0.12650157765940145</v>
      </c>
      <c r="P7" s="8">
        <f t="shared" si="0"/>
        <v>9.2541180825467338E-4</v>
      </c>
      <c r="Q7" t="str">
        <f>IF(SalesData[[#This Row],[Discount]]&gt;0, "Yes", "No")</f>
        <v>Yes</v>
      </c>
      <c r="R7" t="str">
        <f>TEXT(SalesData[[#This Row],[Order Date]],"mmm-yyyy")</f>
        <v>May-2023</v>
      </c>
      <c r="S7">
        <f>YEAR(SalesData[[#This Row],[Order Date]])*100 + MONTH(SalesData[[#This Row],[Order Date]])</f>
        <v>202305</v>
      </c>
    </row>
    <row r="8" spans="1:22" x14ac:dyDescent="0.3">
      <c r="A8" t="s">
        <v>140</v>
      </c>
      <c r="B8" s="3">
        <v>45063</v>
      </c>
      <c r="C8" t="s">
        <v>141</v>
      </c>
      <c r="D8" t="s">
        <v>13</v>
      </c>
      <c r="E8" t="s">
        <v>14</v>
      </c>
      <c r="F8" t="s">
        <v>39</v>
      </c>
      <c r="G8">
        <v>7</v>
      </c>
      <c r="H8" s="5">
        <v>446.89</v>
      </c>
      <c r="I8" s="5">
        <v>0.2</v>
      </c>
      <c r="J8" s="5">
        <v>2502.5839999999998</v>
      </c>
      <c r="K8" s="5">
        <v>294.89984621869809</v>
      </c>
      <c r="L8">
        <f>YEAR(SalesData[Order Date])</f>
        <v>2023</v>
      </c>
      <c r="M8">
        <f>MONTH(SalesData[Order Date])</f>
        <v>5</v>
      </c>
      <c r="N8" t="str">
        <f>TEXT(SalesData[[#This Row],[Order Date]], "mmmm")</f>
        <v>May</v>
      </c>
      <c r="O8" s="7">
        <f>IF(SalesData[Sales]=0,0,SalesData[Profit]/SalesData[Sales])</f>
        <v>0.11783814098495719</v>
      </c>
      <c r="P8" s="8">
        <f t="shared" si="0"/>
        <v>6.3933917902456028E-5</v>
      </c>
      <c r="Q8" t="str">
        <f>IF(SalesData[[#This Row],[Discount]]&gt;0, "Yes", "No")</f>
        <v>Yes</v>
      </c>
      <c r="R8" t="str">
        <f>TEXT(SalesData[[#This Row],[Order Date]],"mmm-yyyy")</f>
        <v>May-2023</v>
      </c>
      <c r="S8">
        <f>YEAR(SalesData[[#This Row],[Order Date]])*100 + MONTH(SalesData[[#This Row],[Order Date]])</f>
        <v>202305</v>
      </c>
    </row>
    <row r="9" spans="1:22" x14ac:dyDescent="0.3">
      <c r="A9" t="s">
        <v>204</v>
      </c>
      <c r="B9" s="3">
        <v>45060</v>
      </c>
      <c r="C9" t="s">
        <v>205</v>
      </c>
      <c r="D9" t="s">
        <v>18</v>
      </c>
      <c r="E9" t="s">
        <v>26</v>
      </c>
      <c r="F9" t="s">
        <v>91</v>
      </c>
      <c r="G9">
        <v>1</v>
      </c>
      <c r="H9" s="5">
        <v>634.85</v>
      </c>
      <c r="I9" s="5">
        <v>0.17</v>
      </c>
      <c r="J9" s="5">
        <v>526.92549999999994</v>
      </c>
      <c r="K9" s="5">
        <v>139.37692631541071</v>
      </c>
      <c r="L9">
        <f>YEAR(SalesData[Order Date])</f>
        <v>2023</v>
      </c>
      <c r="M9">
        <f>MONTH(SalesData[Order Date])</f>
        <v>5</v>
      </c>
      <c r="N9" t="str">
        <f>TEXT(SalesData[[#This Row],[Order Date]], "mmmm")</f>
        <v>May</v>
      </c>
      <c r="O9" s="7">
        <f>IF(SalesData[Sales]=0,0,SalesData[Profit]/SalesData[Sales])</f>
        <v>0.26450973869249206</v>
      </c>
      <c r="P9" s="8">
        <f t="shared" si="0"/>
        <v>2.6777979050169335E-4</v>
      </c>
      <c r="Q9" t="str">
        <f>IF(SalesData[[#This Row],[Discount]]&gt;0, "Yes", "No")</f>
        <v>Yes</v>
      </c>
      <c r="R9" t="str">
        <f>TEXT(SalesData[[#This Row],[Order Date]],"mmm-yyyy")</f>
        <v>May-2023</v>
      </c>
      <c r="S9">
        <f>YEAR(SalesData[[#This Row],[Order Date]])*100 + MONTH(SalesData[[#This Row],[Order Date]])</f>
        <v>202305</v>
      </c>
    </row>
    <row r="10" spans="1:22" x14ac:dyDescent="0.3">
      <c r="A10" t="s">
        <v>246</v>
      </c>
      <c r="B10" s="3">
        <v>45064</v>
      </c>
      <c r="C10" t="s">
        <v>247</v>
      </c>
      <c r="D10" t="s">
        <v>23</v>
      </c>
      <c r="E10" t="s">
        <v>26</v>
      </c>
      <c r="F10" t="s">
        <v>91</v>
      </c>
      <c r="G10">
        <v>2</v>
      </c>
      <c r="H10" s="5">
        <v>482.16</v>
      </c>
      <c r="I10" s="5">
        <v>0.09</v>
      </c>
      <c r="J10" s="5">
        <v>877.53120000000013</v>
      </c>
      <c r="K10" s="5">
        <v>139.43617929914501</v>
      </c>
      <c r="L10">
        <f>YEAR(SalesData[Order Date])</f>
        <v>2023</v>
      </c>
      <c r="M10">
        <f>MONTH(SalesData[Order Date])</f>
        <v>5</v>
      </c>
      <c r="N10" t="str">
        <f>TEXT(SalesData[[#This Row],[Order Date]], "mmmm")</f>
        <v>May</v>
      </c>
      <c r="O10" s="7">
        <f>IF(SalesData[Sales]=0,0,SalesData[Profit]/SalesData[Sales])</f>
        <v>0.15889597919611859</v>
      </c>
      <c r="P10" s="8">
        <f t="shared" si="0"/>
        <v>9.3330014932802379E-5</v>
      </c>
      <c r="Q10" t="str">
        <f>IF(SalesData[[#This Row],[Discount]]&gt;0, "Yes", "No")</f>
        <v>Yes</v>
      </c>
      <c r="R10" t="str">
        <f>TEXT(SalesData[[#This Row],[Order Date]],"mmm-yyyy")</f>
        <v>May-2023</v>
      </c>
      <c r="S10">
        <f>YEAR(SalesData[[#This Row],[Order Date]])*100 + MONTH(SalesData[[#This Row],[Order Date]])</f>
        <v>202305</v>
      </c>
    </row>
    <row r="11" spans="1:22" x14ac:dyDescent="0.3">
      <c r="A11" t="s">
        <v>256</v>
      </c>
      <c r="B11" s="3">
        <v>45077</v>
      </c>
      <c r="C11" t="s">
        <v>257</v>
      </c>
      <c r="D11" t="s">
        <v>30</v>
      </c>
      <c r="E11" t="s">
        <v>26</v>
      </c>
      <c r="F11" t="s">
        <v>44</v>
      </c>
      <c r="G11">
        <v>4</v>
      </c>
      <c r="H11" s="5">
        <v>471.19</v>
      </c>
      <c r="I11" s="5">
        <v>0.15</v>
      </c>
      <c r="J11" s="5">
        <v>1602.046</v>
      </c>
      <c r="K11" s="5">
        <v>116.1992314135894</v>
      </c>
      <c r="L11">
        <f>YEAR(SalesData[Order Date])</f>
        <v>2023</v>
      </c>
      <c r="M11">
        <f>MONTH(SalesData[Order Date])</f>
        <v>5</v>
      </c>
      <c r="N11" t="str">
        <f>TEXT(SalesData[[#This Row],[Order Date]], "mmmm")</f>
        <v>May</v>
      </c>
      <c r="O11" s="7">
        <f>IF(SalesData[Sales]=0,0,SalesData[Profit]/SalesData[Sales])</f>
        <v>7.2531769633075074E-2</v>
      </c>
      <c r="P11" s="8">
        <f t="shared" si="0"/>
        <v>7.9585729748084637E-5</v>
      </c>
      <c r="Q11" t="str">
        <f>IF(SalesData[[#This Row],[Discount]]&gt;0, "Yes", "No")</f>
        <v>Yes</v>
      </c>
      <c r="R11" t="str">
        <f>TEXT(SalesData[[#This Row],[Order Date]],"mmm-yyyy")</f>
        <v>May-2023</v>
      </c>
      <c r="S11">
        <f>YEAR(SalesData[[#This Row],[Order Date]])*100 + MONTH(SalesData[[#This Row],[Order Date]])</f>
        <v>202305</v>
      </c>
    </row>
    <row r="12" spans="1:22" x14ac:dyDescent="0.3">
      <c r="A12" t="s">
        <v>274</v>
      </c>
      <c r="B12" s="3">
        <v>45071</v>
      </c>
      <c r="C12" t="s">
        <v>275</v>
      </c>
      <c r="D12" t="s">
        <v>18</v>
      </c>
      <c r="E12" t="s">
        <v>19</v>
      </c>
      <c r="F12" t="s">
        <v>15</v>
      </c>
      <c r="G12">
        <v>3</v>
      </c>
      <c r="H12" s="5">
        <v>481.22</v>
      </c>
      <c r="I12" s="5">
        <v>0.08</v>
      </c>
      <c r="J12" s="5">
        <v>1328.1672000000001</v>
      </c>
      <c r="K12" s="5">
        <v>348.02018603268442</v>
      </c>
      <c r="L12">
        <f>YEAR(SalesData[Order Date])</f>
        <v>2023</v>
      </c>
      <c r="M12">
        <f>MONTH(SalesData[Order Date])</f>
        <v>5</v>
      </c>
      <c r="N12" t="str">
        <f>TEXT(SalesData[[#This Row],[Order Date]], "mmmm")</f>
        <v>May</v>
      </c>
      <c r="O12" s="7">
        <f>IF(SalesData[Sales]=0,0,SalesData[Profit]/SalesData[Sales])</f>
        <v>0.26203040252212551</v>
      </c>
      <c r="P12" s="8">
        <f t="shared" si="0"/>
        <v>5.5414709834725627E-5</v>
      </c>
      <c r="Q12" t="str">
        <f>IF(SalesData[[#This Row],[Discount]]&gt;0, "Yes", "No")</f>
        <v>Yes</v>
      </c>
      <c r="R12" t="str">
        <f>TEXT(SalesData[[#This Row],[Order Date]],"mmm-yyyy")</f>
        <v>May-2023</v>
      </c>
      <c r="S12">
        <f>YEAR(SalesData[[#This Row],[Order Date]])*100 + MONTH(SalesData[[#This Row],[Order Date]])</f>
        <v>202305</v>
      </c>
    </row>
    <row r="13" spans="1:22" x14ac:dyDescent="0.3">
      <c r="A13" t="s">
        <v>308</v>
      </c>
      <c r="B13" s="3">
        <v>45064</v>
      </c>
      <c r="C13" t="s">
        <v>309</v>
      </c>
      <c r="D13" t="s">
        <v>30</v>
      </c>
      <c r="E13" t="s">
        <v>14</v>
      </c>
      <c r="F13" t="s">
        <v>39</v>
      </c>
      <c r="G13">
        <v>9</v>
      </c>
      <c r="H13" s="5">
        <v>120.38</v>
      </c>
      <c r="I13" s="5">
        <v>0.05</v>
      </c>
      <c r="J13" s="5">
        <v>1029.249</v>
      </c>
      <c r="K13" s="5">
        <v>105.8148312053393</v>
      </c>
      <c r="L13">
        <f>YEAR(SalesData[Order Date])</f>
        <v>2023</v>
      </c>
      <c r="M13">
        <f>MONTH(SalesData[Order Date])</f>
        <v>5</v>
      </c>
      <c r="N13" t="str">
        <f>TEXT(SalesData[[#This Row],[Order Date]], "mmmm")</f>
        <v>May</v>
      </c>
      <c r="O13" s="7">
        <f>IF(SalesData[Sales]=0,0,SalesData[Profit]/SalesData[Sales])</f>
        <v>0.10280780569652173</v>
      </c>
      <c r="P13" s="8">
        <f t="shared" si="0"/>
        <v>4.6150154141514829E-5</v>
      </c>
      <c r="Q13" t="str">
        <f>IF(SalesData[[#This Row],[Discount]]&gt;0, "Yes", "No")</f>
        <v>Yes</v>
      </c>
      <c r="R13" t="str">
        <f>TEXT(SalesData[[#This Row],[Order Date]],"mmm-yyyy")</f>
        <v>May-2023</v>
      </c>
      <c r="S13">
        <f>YEAR(SalesData[[#This Row],[Order Date]])*100 + MONTH(SalesData[[#This Row],[Order Date]])</f>
        <v>202305</v>
      </c>
    </row>
    <row r="14" spans="1:22" x14ac:dyDescent="0.3">
      <c r="A14" t="s">
        <v>356</v>
      </c>
      <c r="B14" s="3">
        <v>45067</v>
      </c>
      <c r="C14" t="s">
        <v>357</v>
      </c>
      <c r="D14" t="s">
        <v>23</v>
      </c>
      <c r="E14" t="s">
        <v>26</v>
      </c>
      <c r="F14" t="s">
        <v>15</v>
      </c>
      <c r="G14">
        <v>6</v>
      </c>
      <c r="H14" s="5">
        <v>101.36</v>
      </c>
      <c r="I14" s="5">
        <v>0.23</v>
      </c>
      <c r="J14" s="5">
        <v>468.28320000000002</v>
      </c>
      <c r="K14" s="5">
        <v>132.9555806839455</v>
      </c>
      <c r="L14">
        <f>YEAR(SalesData[Order Date])</f>
        <v>2023</v>
      </c>
      <c r="M14">
        <f>MONTH(SalesData[Order Date])</f>
        <v>5</v>
      </c>
      <c r="N14" t="str">
        <f>TEXT(SalesData[[#This Row],[Order Date]], "mmmm")</f>
        <v>May</v>
      </c>
      <c r="O14" s="7">
        <f>IF(SalesData[Sales]=0,0,SalesData[Profit]/SalesData[Sales])</f>
        <v>0.28392131232541651</v>
      </c>
      <c r="P14" s="8">
        <f t="shared" si="0"/>
        <v>3.7818995001315448E-4</v>
      </c>
      <c r="Q14" t="str">
        <f>IF(SalesData[[#This Row],[Discount]]&gt;0, "Yes", "No")</f>
        <v>Yes</v>
      </c>
      <c r="R14" t="str">
        <f>TEXT(SalesData[[#This Row],[Order Date]],"mmm-yyyy")</f>
        <v>May-2023</v>
      </c>
      <c r="S14">
        <f>YEAR(SalesData[[#This Row],[Order Date]])*100 + MONTH(SalesData[[#This Row],[Order Date]])</f>
        <v>202305</v>
      </c>
    </row>
    <row r="15" spans="1:22" x14ac:dyDescent="0.3">
      <c r="A15" t="s">
        <v>380</v>
      </c>
      <c r="B15" s="3">
        <v>45061</v>
      </c>
      <c r="C15" t="s">
        <v>381</v>
      </c>
      <c r="D15" t="s">
        <v>23</v>
      </c>
      <c r="E15" t="s">
        <v>19</v>
      </c>
      <c r="F15" t="s">
        <v>34</v>
      </c>
      <c r="G15">
        <v>7</v>
      </c>
      <c r="H15" s="5">
        <v>827.82</v>
      </c>
      <c r="I15" s="5">
        <v>0.08</v>
      </c>
      <c r="J15" s="5">
        <v>5331.1608000000006</v>
      </c>
      <c r="K15" s="5">
        <v>1085.797348988315</v>
      </c>
      <c r="L15">
        <f>YEAR(SalesData[Order Date])</f>
        <v>2023</v>
      </c>
      <c r="M15">
        <f>MONTH(SalesData[Order Date])</f>
        <v>5</v>
      </c>
      <c r="N15" t="str">
        <f>TEXT(SalesData[[#This Row],[Order Date]], "mmmm")</f>
        <v>May</v>
      </c>
      <c r="O15" s="7">
        <f>IF(SalesData[Sales]=0,0,SalesData[Profit]/SalesData[Sales])</f>
        <v>0.20366996789673178</v>
      </c>
      <c r="P15" s="8">
        <f t="shared" si="0"/>
        <v>1.3805623720822677E-5</v>
      </c>
      <c r="Q15" t="str">
        <f>IF(SalesData[[#This Row],[Discount]]&gt;0, "Yes", "No")</f>
        <v>Yes</v>
      </c>
      <c r="R15" t="str">
        <f>TEXT(SalesData[[#This Row],[Order Date]],"mmm-yyyy")</f>
        <v>May-2023</v>
      </c>
      <c r="S15">
        <f>YEAR(SalesData[[#This Row],[Order Date]])*100 + MONTH(SalesData[[#This Row],[Order Date]])</f>
        <v>202305</v>
      </c>
    </row>
    <row r="16" spans="1:22" x14ac:dyDescent="0.3">
      <c r="A16" t="s">
        <v>446</v>
      </c>
      <c r="B16" s="3">
        <v>45072</v>
      </c>
      <c r="C16" t="s">
        <v>447</v>
      </c>
      <c r="D16" t="s">
        <v>18</v>
      </c>
      <c r="E16" t="s">
        <v>14</v>
      </c>
      <c r="F16" t="s">
        <v>15</v>
      </c>
      <c r="G16">
        <v>5</v>
      </c>
      <c r="H16" s="5">
        <v>217.62</v>
      </c>
      <c r="I16" s="5">
        <v>0.28999999999999998</v>
      </c>
      <c r="J16" s="5">
        <v>772.55099999999993</v>
      </c>
      <c r="K16" s="5">
        <v>138.22634265911839</v>
      </c>
      <c r="L16">
        <f>YEAR(SalesData[Order Date])</f>
        <v>2023</v>
      </c>
      <c r="M16">
        <f>MONTH(SalesData[Order Date])</f>
        <v>5</v>
      </c>
      <c r="N16" t="str">
        <f>TEXT(SalesData[[#This Row],[Order Date]], "mmmm")</f>
        <v>May</v>
      </c>
      <c r="O16" s="7">
        <f>IF(SalesData[Sales]=0,0,SalesData[Profit]/SalesData[Sales])</f>
        <v>0.17892196458113238</v>
      </c>
      <c r="P16" s="8">
        <f t="shared" si="0"/>
        <v>2.6651962135833105E-4</v>
      </c>
      <c r="Q16" t="str">
        <f>IF(SalesData[[#This Row],[Discount]]&gt;0, "Yes", "No")</f>
        <v>Yes</v>
      </c>
      <c r="R16" t="str">
        <f>TEXT(SalesData[[#This Row],[Order Date]],"mmm-yyyy")</f>
        <v>May-2023</v>
      </c>
      <c r="S16">
        <f>YEAR(SalesData[[#This Row],[Order Date]])*100 + MONTH(SalesData[[#This Row],[Order Date]])</f>
        <v>202305</v>
      </c>
    </row>
    <row r="17" spans="1:19" x14ac:dyDescent="0.3">
      <c r="A17" t="s">
        <v>484</v>
      </c>
      <c r="B17" s="3">
        <v>45059</v>
      </c>
      <c r="C17" t="s">
        <v>485</v>
      </c>
      <c r="D17" t="s">
        <v>18</v>
      </c>
      <c r="E17" t="s">
        <v>19</v>
      </c>
      <c r="F17" t="s">
        <v>62</v>
      </c>
      <c r="G17">
        <v>2</v>
      </c>
      <c r="H17" s="5">
        <v>749.25</v>
      </c>
      <c r="I17" s="5">
        <v>0.3</v>
      </c>
      <c r="J17" s="5">
        <v>1048.95</v>
      </c>
      <c r="K17" s="5">
        <v>208.20387550368781</v>
      </c>
      <c r="L17">
        <f>YEAR(SalesData[Order Date])</f>
        <v>2023</v>
      </c>
      <c r="M17">
        <f>MONTH(SalesData[Order Date])</f>
        <v>5</v>
      </c>
      <c r="N17" t="str">
        <f>TEXT(SalesData[[#This Row],[Order Date]], "mmmm")</f>
        <v>May</v>
      </c>
      <c r="O17" s="7">
        <f>IF(SalesData[Sales]=0,0,SalesData[Profit]/SalesData[Sales])</f>
        <v>0.19848789313474216</v>
      </c>
      <c r="P17" s="8">
        <f t="shared" si="0"/>
        <v>2.0020020020020018E-4</v>
      </c>
      <c r="Q17" t="str">
        <f>IF(SalesData[[#This Row],[Discount]]&gt;0, "Yes", "No")</f>
        <v>Yes</v>
      </c>
      <c r="R17" t="str">
        <f>TEXT(SalesData[[#This Row],[Order Date]],"mmm-yyyy")</f>
        <v>May-2023</v>
      </c>
      <c r="S17">
        <f>YEAR(SalesData[[#This Row],[Order Date]])*100 + MONTH(SalesData[[#This Row],[Order Date]])</f>
        <v>202305</v>
      </c>
    </row>
    <row r="18" spans="1:19" x14ac:dyDescent="0.3">
      <c r="A18" t="s">
        <v>510</v>
      </c>
      <c r="B18" s="3">
        <v>45066</v>
      </c>
      <c r="C18" t="s">
        <v>511</v>
      </c>
      <c r="D18" t="s">
        <v>23</v>
      </c>
      <c r="E18" t="s">
        <v>14</v>
      </c>
      <c r="F18" t="s">
        <v>27</v>
      </c>
      <c r="G18">
        <v>8</v>
      </c>
      <c r="H18" s="5">
        <v>182</v>
      </c>
      <c r="I18" s="5">
        <v>0.3</v>
      </c>
      <c r="J18" s="5">
        <v>1019.2</v>
      </c>
      <c r="K18" s="5">
        <v>110.4975967547084</v>
      </c>
      <c r="L18">
        <f>YEAR(SalesData[Order Date])</f>
        <v>2023</v>
      </c>
      <c r="M18">
        <f>MONTH(SalesData[Order Date])</f>
        <v>5</v>
      </c>
      <c r="N18" t="str">
        <f>TEXT(SalesData[[#This Row],[Order Date]], "mmmm")</f>
        <v>May</v>
      </c>
      <c r="O18" s="7">
        <f>IF(SalesData[Sales]=0,0,SalesData[Profit]/SalesData[Sales])</f>
        <v>0.10841600937471388</v>
      </c>
      <c r="P18" s="8">
        <f t="shared" si="0"/>
        <v>2.0604395604395604E-4</v>
      </c>
      <c r="Q18" t="str">
        <f>IF(SalesData[[#This Row],[Discount]]&gt;0, "Yes", "No")</f>
        <v>Yes</v>
      </c>
      <c r="R18" t="str">
        <f>TEXT(SalesData[[#This Row],[Order Date]],"mmm-yyyy")</f>
        <v>May-2023</v>
      </c>
      <c r="S18">
        <f>YEAR(SalesData[[#This Row],[Order Date]])*100 + MONTH(SalesData[[#This Row],[Order Date]])</f>
        <v>202305</v>
      </c>
    </row>
    <row r="19" spans="1:19" x14ac:dyDescent="0.3">
      <c r="A19" t="s">
        <v>514</v>
      </c>
      <c r="B19" s="3">
        <v>45067</v>
      </c>
      <c r="C19" t="s">
        <v>515</v>
      </c>
      <c r="D19" t="s">
        <v>23</v>
      </c>
      <c r="E19" t="s">
        <v>19</v>
      </c>
      <c r="F19" t="s">
        <v>15</v>
      </c>
      <c r="G19">
        <v>9</v>
      </c>
      <c r="H19" s="5">
        <v>214.47</v>
      </c>
      <c r="I19" s="5">
        <v>0.21</v>
      </c>
      <c r="J19" s="5">
        <v>1524.8816999999999</v>
      </c>
      <c r="K19" s="5">
        <v>158.0085552900776</v>
      </c>
      <c r="L19">
        <f>YEAR(SalesData[Order Date])</f>
        <v>2023</v>
      </c>
      <c r="M19">
        <f>MONTH(SalesData[Order Date])</f>
        <v>5</v>
      </c>
      <c r="N19" t="str">
        <f>TEXT(SalesData[[#This Row],[Order Date]], "mmmm")</f>
        <v>May</v>
      </c>
      <c r="O19" s="7">
        <f>IF(SalesData[Sales]=0,0,SalesData[Profit]/SalesData[Sales])</f>
        <v>0.10362020561337815</v>
      </c>
      <c r="P19" s="8">
        <f t="shared" si="0"/>
        <v>1.0879532490946674E-4</v>
      </c>
      <c r="Q19" t="str">
        <f>IF(SalesData[[#This Row],[Discount]]&gt;0, "Yes", "No")</f>
        <v>Yes</v>
      </c>
      <c r="R19" t="str">
        <f>TEXT(SalesData[[#This Row],[Order Date]],"mmm-yyyy")</f>
        <v>May-2023</v>
      </c>
      <c r="S19">
        <f>YEAR(SalesData[[#This Row],[Order Date]])*100 + MONTH(SalesData[[#This Row],[Order Date]])</f>
        <v>202305</v>
      </c>
    </row>
    <row r="20" spans="1:19" x14ac:dyDescent="0.3">
      <c r="A20" t="s">
        <v>536</v>
      </c>
      <c r="B20" s="3">
        <v>45076</v>
      </c>
      <c r="C20" t="s">
        <v>537</v>
      </c>
      <c r="D20" t="s">
        <v>30</v>
      </c>
      <c r="E20" t="s">
        <v>14</v>
      </c>
      <c r="F20" t="s">
        <v>15</v>
      </c>
      <c r="G20">
        <v>8</v>
      </c>
      <c r="H20" s="5">
        <v>647.64</v>
      </c>
      <c r="I20" s="5">
        <v>0.11</v>
      </c>
      <c r="J20" s="5">
        <v>4611.1967999999997</v>
      </c>
      <c r="K20" s="5">
        <v>259.0289314728995</v>
      </c>
      <c r="L20">
        <f>YEAR(SalesData[Order Date])</f>
        <v>2023</v>
      </c>
      <c r="M20">
        <f>MONTH(SalesData[Order Date])</f>
        <v>5</v>
      </c>
      <c r="N20" t="str">
        <f>TEXT(SalesData[[#This Row],[Order Date]], "mmmm")</f>
        <v>May</v>
      </c>
      <c r="O20" s="7">
        <f>IF(SalesData[Sales]=0,0,SalesData[Profit]/SalesData[Sales])</f>
        <v>5.6173905106999447E-2</v>
      </c>
      <c r="P20" s="8">
        <f t="shared" si="0"/>
        <v>2.1230930764004693E-5</v>
      </c>
      <c r="Q20" t="str">
        <f>IF(SalesData[[#This Row],[Discount]]&gt;0, "Yes", "No")</f>
        <v>Yes</v>
      </c>
      <c r="R20" t="str">
        <f>TEXT(SalesData[[#This Row],[Order Date]],"mmm-yyyy")</f>
        <v>May-2023</v>
      </c>
      <c r="S20">
        <f>YEAR(SalesData[[#This Row],[Order Date]])*100 + MONTH(SalesData[[#This Row],[Order Date]])</f>
        <v>202305</v>
      </c>
    </row>
    <row r="21" spans="1:19" x14ac:dyDescent="0.3">
      <c r="A21" t="s">
        <v>698</v>
      </c>
      <c r="B21" s="3">
        <v>45069</v>
      </c>
      <c r="C21" t="s">
        <v>699</v>
      </c>
      <c r="D21" t="s">
        <v>23</v>
      </c>
      <c r="E21" t="s">
        <v>14</v>
      </c>
      <c r="F21" t="s">
        <v>20</v>
      </c>
      <c r="G21">
        <v>7</v>
      </c>
      <c r="H21" s="5">
        <v>777.17</v>
      </c>
      <c r="I21" s="5">
        <v>0.15</v>
      </c>
      <c r="J21" s="5">
        <v>4624.1614999999993</v>
      </c>
      <c r="K21" s="5">
        <v>304.9891355979384</v>
      </c>
      <c r="L21">
        <f>YEAR(SalesData[Order Date])</f>
        <v>2023</v>
      </c>
      <c r="M21">
        <f>MONTH(SalesData[Order Date])</f>
        <v>5</v>
      </c>
      <c r="N21" t="str">
        <f>TEXT(SalesData[[#This Row],[Order Date]], "mmmm")</f>
        <v>May</v>
      </c>
      <c r="O21" s="7">
        <f>IF(SalesData[Sales]=0,0,SalesData[Profit]/SalesData[Sales])</f>
        <v>6.5955554449804235E-2</v>
      </c>
      <c r="P21" s="8">
        <f t="shared" si="0"/>
        <v>2.7572566399335317E-5</v>
      </c>
      <c r="Q21" t="str">
        <f>IF(SalesData[[#This Row],[Discount]]&gt;0, "Yes", "No")</f>
        <v>Yes</v>
      </c>
      <c r="R21" t="str">
        <f>TEXT(SalesData[[#This Row],[Order Date]],"mmm-yyyy")</f>
        <v>May-2023</v>
      </c>
      <c r="S21">
        <f>YEAR(SalesData[[#This Row],[Order Date]])*100 + MONTH(SalesData[[#This Row],[Order Date]])</f>
        <v>202305</v>
      </c>
    </row>
    <row r="22" spans="1:19" x14ac:dyDescent="0.3">
      <c r="A22" t="s">
        <v>754</v>
      </c>
      <c r="B22" s="3">
        <v>45072</v>
      </c>
      <c r="C22" t="s">
        <v>755</v>
      </c>
      <c r="D22" t="s">
        <v>23</v>
      </c>
      <c r="E22" t="s">
        <v>14</v>
      </c>
      <c r="F22" t="s">
        <v>53</v>
      </c>
      <c r="G22">
        <v>6</v>
      </c>
      <c r="H22" s="5">
        <v>868.25</v>
      </c>
      <c r="I22" s="5">
        <v>0.23</v>
      </c>
      <c r="J22" s="5">
        <v>4011.3150000000001</v>
      </c>
      <c r="K22" s="5">
        <v>1202.5956294641769</v>
      </c>
      <c r="L22">
        <f>YEAR(SalesData[Order Date])</f>
        <v>2023</v>
      </c>
      <c r="M22">
        <f>MONTH(SalesData[Order Date])</f>
        <v>5</v>
      </c>
      <c r="N22" t="str">
        <f>TEXT(SalesData[[#This Row],[Order Date]], "mmmm")</f>
        <v>May</v>
      </c>
      <c r="O22" s="7">
        <f>IF(SalesData[Sales]=0,0,SalesData[Profit]/SalesData[Sales])</f>
        <v>0.2998008457237033</v>
      </c>
      <c r="P22" s="8">
        <f t="shared" si="0"/>
        <v>4.4150110375275938E-5</v>
      </c>
      <c r="Q22" t="str">
        <f>IF(SalesData[[#This Row],[Discount]]&gt;0, "Yes", "No")</f>
        <v>Yes</v>
      </c>
      <c r="R22" t="str">
        <f>TEXT(SalesData[[#This Row],[Order Date]],"mmm-yyyy")</f>
        <v>May-2023</v>
      </c>
      <c r="S22">
        <f>YEAR(SalesData[[#This Row],[Order Date]])*100 + MONTH(SalesData[[#This Row],[Order Date]])</f>
        <v>202305</v>
      </c>
    </row>
    <row r="23" spans="1:19" x14ac:dyDescent="0.3">
      <c r="A23" t="s">
        <v>782</v>
      </c>
      <c r="B23" s="3">
        <v>45077</v>
      </c>
      <c r="C23" t="s">
        <v>783</v>
      </c>
      <c r="D23" t="s">
        <v>30</v>
      </c>
      <c r="E23" t="s">
        <v>14</v>
      </c>
      <c r="F23" t="s">
        <v>44</v>
      </c>
      <c r="G23">
        <v>6</v>
      </c>
      <c r="H23" s="5">
        <v>261.33</v>
      </c>
      <c r="I23" s="5">
        <v>0.28000000000000003</v>
      </c>
      <c r="J23" s="5">
        <v>1128.9456</v>
      </c>
      <c r="K23" s="5">
        <v>96.331614284223832</v>
      </c>
      <c r="L23">
        <f>YEAR(SalesData[Order Date])</f>
        <v>2023</v>
      </c>
      <c r="M23">
        <f>MONTH(SalesData[Order Date])</f>
        <v>5</v>
      </c>
      <c r="N23" t="str">
        <f>TEXT(SalesData[[#This Row],[Order Date]], "mmmm")</f>
        <v>May</v>
      </c>
      <c r="O23" s="7">
        <f>IF(SalesData[Sales]=0,0,SalesData[Profit]/SalesData[Sales])</f>
        <v>8.5328836291335766E-2</v>
      </c>
      <c r="P23" s="8">
        <f t="shared" si="0"/>
        <v>1.7857370629727421E-4</v>
      </c>
      <c r="Q23" t="str">
        <f>IF(SalesData[[#This Row],[Discount]]&gt;0, "Yes", "No")</f>
        <v>Yes</v>
      </c>
      <c r="R23" t="str">
        <f>TEXT(SalesData[[#This Row],[Order Date]],"mmm-yyyy")</f>
        <v>May-2023</v>
      </c>
      <c r="S23">
        <f>YEAR(SalesData[[#This Row],[Order Date]])*100 + MONTH(SalesData[[#This Row],[Order Date]])</f>
        <v>202305</v>
      </c>
    </row>
    <row r="24" spans="1:19" x14ac:dyDescent="0.3">
      <c r="A24" t="s">
        <v>860</v>
      </c>
      <c r="B24" s="3">
        <v>45072</v>
      </c>
      <c r="C24" t="s">
        <v>861</v>
      </c>
      <c r="D24" t="s">
        <v>23</v>
      </c>
      <c r="E24" t="s">
        <v>26</v>
      </c>
      <c r="F24" t="s">
        <v>31</v>
      </c>
      <c r="G24">
        <v>6</v>
      </c>
      <c r="H24" s="5">
        <v>346.08</v>
      </c>
      <c r="I24" s="5">
        <v>0.21</v>
      </c>
      <c r="J24" s="5">
        <v>1640.4192</v>
      </c>
      <c r="K24" s="5">
        <v>356.22269801090169</v>
      </c>
      <c r="L24">
        <f>YEAR(SalesData[Order Date])</f>
        <v>2023</v>
      </c>
      <c r="M24">
        <f>MONTH(SalesData[Order Date])</f>
        <v>5</v>
      </c>
      <c r="N24" t="str">
        <f>TEXT(SalesData[[#This Row],[Order Date]], "mmmm")</f>
        <v>May</v>
      </c>
      <c r="O24" s="7">
        <f>IF(SalesData[Sales]=0,0,SalesData[Profit]/SalesData[Sales])</f>
        <v>0.21715345565993235</v>
      </c>
      <c r="P24" s="8">
        <f t="shared" si="0"/>
        <v>1.0113268608414239E-4</v>
      </c>
      <c r="Q24" t="str">
        <f>IF(SalesData[[#This Row],[Discount]]&gt;0, "Yes", "No")</f>
        <v>Yes</v>
      </c>
      <c r="R24" t="str">
        <f>TEXT(SalesData[[#This Row],[Order Date]],"mmm-yyyy")</f>
        <v>May-2023</v>
      </c>
      <c r="S24">
        <f>YEAR(SalesData[[#This Row],[Order Date]])*100 + MONTH(SalesData[[#This Row],[Order Date]])</f>
        <v>202305</v>
      </c>
    </row>
    <row r="25" spans="1:19" x14ac:dyDescent="0.3">
      <c r="A25" t="s">
        <v>970</v>
      </c>
      <c r="B25" s="3">
        <v>45058</v>
      </c>
      <c r="C25" t="s">
        <v>971</v>
      </c>
      <c r="D25" t="s">
        <v>18</v>
      </c>
      <c r="E25" t="s">
        <v>19</v>
      </c>
      <c r="F25" t="s">
        <v>15</v>
      </c>
      <c r="G25">
        <v>1</v>
      </c>
      <c r="H25" s="5">
        <v>280.23</v>
      </c>
      <c r="I25" s="5">
        <v>0.09</v>
      </c>
      <c r="J25" s="5">
        <v>255.0093</v>
      </c>
      <c r="K25" s="5">
        <v>74.432296744499155</v>
      </c>
      <c r="L25">
        <f>YEAR(SalesData[Order Date])</f>
        <v>2023</v>
      </c>
      <c r="M25">
        <f>MONTH(SalesData[Order Date])</f>
        <v>5</v>
      </c>
      <c r="N25" t="str">
        <f>TEXT(SalesData[[#This Row],[Order Date]], "mmmm")</f>
        <v>May</v>
      </c>
      <c r="O25" s="7">
        <f>IF(SalesData[Sales]=0,0,SalesData[Profit]/SalesData[Sales])</f>
        <v>0.2918807147209892</v>
      </c>
      <c r="P25" s="8">
        <f t="shared" si="0"/>
        <v>3.2116475752060801E-4</v>
      </c>
      <c r="Q25" t="str">
        <f>IF(SalesData[[#This Row],[Discount]]&gt;0, "Yes", "No")</f>
        <v>Yes</v>
      </c>
      <c r="R25" t="str">
        <f>TEXT(SalesData[[#This Row],[Order Date]],"mmm-yyyy")</f>
        <v>May-2023</v>
      </c>
      <c r="S25">
        <f>YEAR(SalesData[[#This Row],[Order Date]])*100 + MONTH(SalesData[[#This Row],[Order Date]])</f>
        <v>202305</v>
      </c>
    </row>
    <row r="26" spans="1:19" x14ac:dyDescent="0.3">
      <c r="A26" t="s">
        <v>1145</v>
      </c>
      <c r="B26" s="3">
        <v>45070</v>
      </c>
      <c r="C26" t="s">
        <v>1146</v>
      </c>
      <c r="D26" t="s">
        <v>13</v>
      </c>
      <c r="E26" t="s">
        <v>19</v>
      </c>
      <c r="F26" t="s">
        <v>31</v>
      </c>
      <c r="G26">
        <v>5</v>
      </c>
      <c r="H26" s="5">
        <v>844.04</v>
      </c>
      <c r="I26" s="5">
        <v>0.24</v>
      </c>
      <c r="J26" s="5">
        <v>3207.3519999999999</v>
      </c>
      <c r="K26" s="5">
        <v>702.66369113945132</v>
      </c>
      <c r="L26">
        <f>YEAR(SalesData[Order Date])</f>
        <v>2023</v>
      </c>
      <c r="M26">
        <f>MONTH(SalesData[Order Date])</f>
        <v>5</v>
      </c>
      <c r="N26" t="str">
        <f>TEXT(SalesData[[#This Row],[Order Date]], "mmmm")</f>
        <v>May</v>
      </c>
      <c r="O26" s="7">
        <f>IF(SalesData[Sales]=0,0,SalesData[Profit]/SalesData[Sales])</f>
        <v>0.21907906931931742</v>
      </c>
      <c r="P26" s="8">
        <f t="shared" si="0"/>
        <v>5.6869342685180797E-5</v>
      </c>
      <c r="Q26" t="str">
        <f>IF(SalesData[[#This Row],[Discount]]&gt;0, "Yes", "No")</f>
        <v>Yes</v>
      </c>
      <c r="R26" t="str">
        <f>TEXT(SalesData[[#This Row],[Order Date]],"mmm-yyyy")</f>
        <v>May-2023</v>
      </c>
      <c r="S26">
        <f>YEAR(SalesData[[#This Row],[Order Date]])*100 + MONTH(SalesData[[#This Row],[Order Date]])</f>
        <v>202305</v>
      </c>
    </row>
    <row r="27" spans="1:19" x14ac:dyDescent="0.3">
      <c r="A27" t="s">
        <v>1181</v>
      </c>
      <c r="B27" s="3">
        <v>45063</v>
      </c>
      <c r="C27" t="s">
        <v>1182</v>
      </c>
      <c r="D27" t="s">
        <v>30</v>
      </c>
      <c r="E27" t="s">
        <v>14</v>
      </c>
      <c r="F27" t="s">
        <v>39</v>
      </c>
      <c r="G27">
        <v>9</v>
      </c>
      <c r="H27" s="5">
        <v>993.89</v>
      </c>
      <c r="I27" s="5">
        <v>0.16</v>
      </c>
      <c r="J27" s="5">
        <v>7513.8083999999999</v>
      </c>
      <c r="K27" s="5">
        <v>815.02629364410473</v>
      </c>
      <c r="L27">
        <f>YEAR(SalesData[Order Date])</f>
        <v>2023</v>
      </c>
      <c r="M27">
        <f>MONTH(SalesData[Order Date])</f>
        <v>5</v>
      </c>
      <c r="N27" t="str">
        <f>TEXT(SalesData[[#This Row],[Order Date]], "mmmm")</f>
        <v>May</v>
      </c>
      <c r="O27" s="7">
        <f>IF(SalesData[Sales]=0,0,SalesData[Profit]/SalesData[Sales])</f>
        <v>0.10847046534272883</v>
      </c>
      <c r="P27" s="8">
        <f t="shared" si="0"/>
        <v>1.7887067761802391E-5</v>
      </c>
      <c r="Q27" t="str">
        <f>IF(SalesData[[#This Row],[Discount]]&gt;0, "Yes", "No")</f>
        <v>Yes</v>
      </c>
      <c r="R27" t="str">
        <f>TEXT(SalesData[[#This Row],[Order Date]],"mmm-yyyy")</f>
        <v>May-2023</v>
      </c>
      <c r="S27">
        <f>YEAR(SalesData[[#This Row],[Order Date]])*100 + MONTH(SalesData[[#This Row],[Order Date]])</f>
        <v>202305</v>
      </c>
    </row>
    <row r="28" spans="1:19" x14ac:dyDescent="0.3">
      <c r="A28" t="s">
        <v>1205</v>
      </c>
      <c r="B28" s="3">
        <v>45064</v>
      </c>
      <c r="C28" t="s">
        <v>1206</v>
      </c>
      <c r="D28" t="s">
        <v>13</v>
      </c>
      <c r="E28" t="s">
        <v>19</v>
      </c>
      <c r="F28" t="s">
        <v>91</v>
      </c>
      <c r="G28">
        <v>7</v>
      </c>
      <c r="H28" s="5">
        <v>578.19000000000005</v>
      </c>
      <c r="I28" s="5">
        <v>0.24</v>
      </c>
      <c r="J28" s="5">
        <v>3075.970800000001</v>
      </c>
      <c r="K28" s="5">
        <v>784.22116352229352</v>
      </c>
      <c r="L28">
        <f>YEAR(SalesData[Order Date])</f>
        <v>2023</v>
      </c>
      <c r="M28">
        <f>MONTH(SalesData[Order Date])</f>
        <v>5</v>
      </c>
      <c r="N28" t="str">
        <f>TEXT(SalesData[[#This Row],[Order Date]], "mmmm")</f>
        <v>May</v>
      </c>
      <c r="O28" s="7">
        <f>IF(SalesData[Sales]=0,0,SalesData[Profit]/SalesData[Sales])</f>
        <v>0.25495078286253342</v>
      </c>
      <c r="P28" s="8">
        <f t="shared" si="0"/>
        <v>5.9298352247036925E-5</v>
      </c>
      <c r="Q28" t="str">
        <f>IF(SalesData[[#This Row],[Discount]]&gt;0, "Yes", "No")</f>
        <v>Yes</v>
      </c>
      <c r="R28" t="str">
        <f>TEXT(SalesData[[#This Row],[Order Date]],"mmm-yyyy")</f>
        <v>May-2023</v>
      </c>
      <c r="S28">
        <f>YEAR(SalesData[[#This Row],[Order Date]])*100 + MONTH(SalesData[[#This Row],[Order Date]])</f>
        <v>202305</v>
      </c>
    </row>
    <row r="29" spans="1:19" x14ac:dyDescent="0.3">
      <c r="A29" t="s">
        <v>1243</v>
      </c>
      <c r="B29" s="3">
        <v>45061</v>
      </c>
      <c r="C29" t="s">
        <v>1244</v>
      </c>
      <c r="D29" t="s">
        <v>18</v>
      </c>
      <c r="E29" t="s">
        <v>19</v>
      </c>
      <c r="F29" t="s">
        <v>44</v>
      </c>
      <c r="G29">
        <v>9</v>
      </c>
      <c r="H29" s="5">
        <v>363.16</v>
      </c>
      <c r="I29" s="5">
        <v>7.0000000000000007E-2</v>
      </c>
      <c r="J29" s="5">
        <v>3039.6491999999998</v>
      </c>
      <c r="K29" s="5">
        <v>417.38196145984631</v>
      </c>
      <c r="L29">
        <f>YEAR(SalesData[Order Date])</f>
        <v>2023</v>
      </c>
      <c r="M29">
        <f>MONTH(SalesData[Order Date])</f>
        <v>5</v>
      </c>
      <c r="N29" t="str">
        <f>TEXT(SalesData[[#This Row],[Order Date]], "mmmm")</f>
        <v>May</v>
      </c>
      <c r="O29" s="7">
        <f>IF(SalesData[Sales]=0,0,SalesData[Profit]/SalesData[Sales])</f>
        <v>0.13731254299339751</v>
      </c>
      <c r="P29" s="8">
        <f t="shared" si="0"/>
        <v>2.1416945086952799E-5</v>
      </c>
      <c r="Q29" t="str">
        <f>IF(SalesData[[#This Row],[Discount]]&gt;0, "Yes", "No")</f>
        <v>Yes</v>
      </c>
      <c r="R29" t="str">
        <f>TEXT(SalesData[[#This Row],[Order Date]],"mmm-yyyy")</f>
        <v>May-2023</v>
      </c>
      <c r="S29">
        <f>YEAR(SalesData[[#This Row],[Order Date]])*100 + MONTH(SalesData[[#This Row],[Order Date]])</f>
        <v>202305</v>
      </c>
    </row>
    <row r="30" spans="1:19" x14ac:dyDescent="0.3">
      <c r="A30" t="s">
        <v>1295</v>
      </c>
      <c r="B30" s="3">
        <v>45068</v>
      </c>
      <c r="C30" t="s">
        <v>1296</v>
      </c>
      <c r="D30" t="s">
        <v>30</v>
      </c>
      <c r="E30" t="s">
        <v>14</v>
      </c>
      <c r="F30" t="s">
        <v>39</v>
      </c>
      <c r="G30">
        <v>2</v>
      </c>
      <c r="H30" s="5">
        <v>547.42999999999995</v>
      </c>
      <c r="I30" s="5">
        <v>0.09</v>
      </c>
      <c r="J30" s="5">
        <v>996.32259999999997</v>
      </c>
      <c r="K30" s="5">
        <v>159.72778170212561</v>
      </c>
      <c r="L30">
        <f>YEAR(SalesData[Order Date])</f>
        <v>2023</v>
      </c>
      <c r="M30">
        <f>MONTH(SalesData[Order Date])</f>
        <v>5</v>
      </c>
      <c r="N30" t="str">
        <f>TEXT(SalesData[[#This Row],[Order Date]], "mmmm")</f>
        <v>May</v>
      </c>
      <c r="O30" s="7">
        <f>IF(SalesData[Sales]=0,0,SalesData[Profit]/SalesData[Sales])</f>
        <v>0.16031733266125411</v>
      </c>
      <c r="P30" s="8">
        <f t="shared" si="0"/>
        <v>8.2202290703834279E-5</v>
      </c>
      <c r="Q30" t="str">
        <f>IF(SalesData[[#This Row],[Discount]]&gt;0, "Yes", "No")</f>
        <v>Yes</v>
      </c>
      <c r="R30" t="str">
        <f>TEXT(SalesData[[#This Row],[Order Date]],"mmm-yyyy")</f>
        <v>May-2023</v>
      </c>
      <c r="S30">
        <f>YEAR(SalesData[[#This Row],[Order Date]])*100 + MONTH(SalesData[[#This Row],[Order Date]])</f>
        <v>202305</v>
      </c>
    </row>
    <row r="31" spans="1:19" x14ac:dyDescent="0.3">
      <c r="A31" t="s">
        <v>1345</v>
      </c>
      <c r="B31" s="3">
        <v>45068</v>
      </c>
      <c r="C31" t="s">
        <v>1346</v>
      </c>
      <c r="D31" t="s">
        <v>30</v>
      </c>
      <c r="E31" t="s">
        <v>14</v>
      </c>
      <c r="F31" t="s">
        <v>44</v>
      </c>
      <c r="G31">
        <v>1</v>
      </c>
      <c r="H31" s="5">
        <v>274.57</v>
      </c>
      <c r="I31" s="5">
        <v>0.04</v>
      </c>
      <c r="J31" s="5">
        <v>263.5872</v>
      </c>
      <c r="K31" s="5">
        <v>33.076709195645357</v>
      </c>
      <c r="L31">
        <f>YEAR(SalesData[Order Date])</f>
        <v>2023</v>
      </c>
      <c r="M31">
        <f>MONTH(SalesData[Order Date])</f>
        <v>5</v>
      </c>
      <c r="N31" t="str">
        <f>TEXT(SalesData[[#This Row],[Order Date]], "mmmm")</f>
        <v>May</v>
      </c>
      <c r="O31" s="7">
        <f>IF(SalesData[Sales]=0,0,SalesData[Profit]/SalesData[Sales])</f>
        <v>0.12548678082867967</v>
      </c>
      <c r="P31" s="8">
        <f t="shared" si="0"/>
        <v>1.4568233965837492E-4</v>
      </c>
      <c r="Q31" t="str">
        <f>IF(SalesData[[#This Row],[Discount]]&gt;0, "Yes", "No")</f>
        <v>Yes</v>
      </c>
      <c r="R31" t="str">
        <f>TEXT(SalesData[[#This Row],[Order Date]],"mmm-yyyy")</f>
        <v>May-2023</v>
      </c>
      <c r="S31">
        <f>YEAR(SalesData[[#This Row],[Order Date]])*100 + MONTH(SalesData[[#This Row],[Order Date]])</f>
        <v>202305</v>
      </c>
    </row>
    <row r="32" spans="1:19" x14ac:dyDescent="0.3">
      <c r="A32" t="s">
        <v>1351</v>
      </c>
      <c r="B32" s="3">
        <v>45067</v>
      </c>
      <c r="C32" t="s">
        <v>1352</v>
      </c>
      <c r="D32" t="s">
        <v>23</v>
      </c>
      <c r="E32" t="s">
        <v>14</v>
      </c>
      <c r="F32" t="s">
        <v>44</v>
      </c>
      <c r="G32">
        <v>2</v>
      </c>
      <c r="H32" s="5">
        <v>22.76</v>
      </c>
      <c r="I32" s="5">
        <v>0.17</v>
      </c>
      <c r="J32" s="5">
        <v>37.781599999999997</v>
      </c>
      <c r="K32" s="5">
        <v>7.6003210548275879</v>
      </c>
      <c r="L32">
        <f>YEAR(SalesData[Order Date])</f>
        <v>2023</v>
      </c>
      <c r="M32">
        <f>MONTH(SalesData[Order Date])</f>
        <v>5</v>
      </c>
      <c r="N32" t="str">
        <f>TEXT(SalesData[[#This Row],[Order Date]], "mmmm")</f>
        <v>May</v>
      </c>
      <c r="O32" s="7">
        <f>IF(SalesData[Sales]=0,0,SalesData[Profit]/SalesData[Sales])</f>
        <v>0.201164615972526</v>
      </c>
      <c r="P32" s="8">
        <f t="shared" si="0"/>
        <v>3.734622144112478E-3</v>
      </c>
      <c r="Q32" t="str">
        <f>IF(SalesData[[#This Row],[Discount]]&gt;0, "Yes", "No")</f>
        <v>Yes</v>
      </c>
      <c r="R32" t="str">
        <f>TEXT(SalesData[[#This Row],[Order Date]],"mmm-yyyy")</f>
        <v>May-2023</v>
      </c>
      <c r="S32">
        <f>YEAR(SalesData[[#This Row],[Order Date]])*100 + MONTH(SalesData[[#This Row],[Order Date]])</f>
        <v>202305</v>
      </c>
    </row>
    <row r="33" spans="1:19" x14ac:dyDescent="0.3">
      <c r="A33" t="s">
        <v>1436</v>
      </c>
      <c r="B33" s="3">
        <v>45065</v>
      </c>
      <c r="C33" t="s">
        <v>1437</v>
      </c>
      <c r="D33" t="s">
        <v>13</v>
      </c>
      <c r="E33" t="s">
        <v>19</v>
      </c>
      <c r="F33" t="s">
        <v>91</v>
      </c>
      <c r="G33">
        <v>3</v>
      </c>
      <c r="H33" s="5">
        <v>111.94</v>
      </c>
      <c r="I33" s="5">
        <v>0.09</v>
      </c>
      <c r="J33" s="5">
        <v>305.59620000000001</v>
      </c>
      <c r="K33" s="5">
        <v>24.67141222059324</v>
      </c>
      <c r="L33">
        <f>YEAR(SalesData[Order Date])</f>
        <v>2023</v>
      </c>
      <c r="M33">
        <f>MONTH(SalesData[Order Date])</f>
        <v>5</v>
      </c>
      <c r="N33" t="str">
        <f>TEXT(SalesData[[#This Row],[Order Date]], "mmmm")</f>
        <v>May</v>
      </c>
      <c r="O33" s="7">
        <f>IF(SalesData[Sales]=0,0,SalesData[Profit]/SalesData[Sales])</f>
        <v>8.0732064798558489E-2</v>
      </c>
      <c r="P33" s="8">
        <f t="shared" si="0"/>
        <v>2.6800071466857243E-4</v>
      </c>
      <c r="Q33" t="str">
        <f>IF(SalesData[[#This Row],[Discount]]&gt;0, "Yes", "No")</f>
        <v>Yes</v>
      </c>
      <c r="R33" t="str">
        <f>TEXT(SalesData[[#This Row],[Order Date]],"mmm-yyyy")</f>
        <v>May-2023</v>
      </c>
      <c r="S33">
        <f>YEAR(SalesData[[#This Row],[Order Date]])*100 + MONTH(SalesData[[#This Row],[Order Date]])</f>
        <v>202305</v>
      </c>
    </row>
    <row r="34" spans="1:19" x14ac:dyDescent="0.3">
      <c r="A34" t="s">
        <v>1458</v>
      </c>
      <c r="B34" s="3">
        <v>45076</v>
      </c>
      <c r="C34" t="s">
        <v>1459</v>
      </c>
      <c r="D34" t="s">
        <v>13</v>
      </c>
      <c r="E34" t="s">
        <v>14</v>
      </c>
      <c r="F34" t="s">
        <v>39</v>
      </c>
      <c r="G34">
        <v>3</v>
      </c>
      <c r="H34" s="5">
        <v>812.49</v>
      </c>
      <c r="I34" s="5">
        <v>0.23</v>
      </c>
      <c r="J34" s="5">
        <v>1876.8518999999999</v>
      </c>
      <c r="K34" s="5">
        <v>142.83893959236659</v>
      </c>
      <c r="L34">
        <f>YEAR(SalesData[Order Date])</f>
        <v>2023</v>
      </c>
      <c r="M34">
        <f>MONTH(SalesData[Order Date])</f>
        <v>5</v>
      </c>
      <c r="N34" t="str">
        <f>TEXT(SalesData[[#This Row],[Order Date]], "mmmm")</f>
        <v>May</v>
      </c>
      <c r="O34" s="7">
        <f>IF(SalesData[Sales]=0,0,SalesData[Profit]/SalesData[Sales])</f>
        <v>7.6105599803781315E-2</v>
      </c>
      <c r="P34" s="8">
        <f t="shared" si="0"/>
        <v>9.4360135714490845E-5</v>
      </c>
      <c r="Q34" t="str">
        <f>IF(SalesData[[#This Row],[Discount]]&gt;0, "Yes", "No")</f>
        <v>Yes</v>
      </c>
      <c r="R34" t="str">
        <f>TEXT(SalesData[[#This Row],[Order Date]],"mmm-yyyy")</f>
        <v>May-2023</v>
      </c>
      <c r="S34">
        <f>YEAR(SalesData[[#This Row],[Order Date]])*100 + MONTH(SalesData[[#This Row],[Order Date]])</f>
        <v>202305</v>
      </c>
    </row>
    <row r="35" spans="1:19" x14ac:dyDescent="0.3">
      <c r="A35" t="s">
        <v>2026</v>
      </c>
      <c r="B35" s="3">
        <v>45075</v>
      </c>
      <c r="C35" t="s">
        <v>2027</v>
      </c>
      <c r="D35" t="s">
        <v>23</v>
      </c>
      <c r="E35" t="s">
        <v>19</v>
      </c>
      <c r="F35" t="s">
        <v>39</v>
      </c>
      <c r="G35">
        <v>2</v>
      </c>
      <c r="H35" s="5">
        <v>743.46</v>
      </c>
      <c r="I35" s="5">
        <v>0.03</v>
      </c>
      <c r="J35" s="5">
        <v>1442.3124</v>
      </c>
      <c r="K35" s="5">
        <v>192.17240469070879</v>
      </c>
      <c r="L35">
        <f>YEAR(SalesData[Order Date])</f>
        <v>2023</v>
      </c>
      <c r="M35">
        <f>MONTH(SalesData[Order Date])</f>
        <v>5</v>
      </c>
      <c r="N35" t="str">
        <f>TEXT(SalesData[[#This Row],[Order Date]], "mmmm")</f>
        <v>May</v>
      </c>
      <c r="O35" s="7">
        <f>IF(SalesData[Sales]=0,0,SalesData[Profit]/SalesData[Sales])</f>
        <v>0.13323909902647221</v>
      </c>
      <c r="P35" s="8">
        <f t="shared" si="0"/>
        <v>2.0175934145750945E-5</v>
      </c>
      <c r="Q35" t="str">
        <f>IF(SalesData[[#This Row],[Discount]]&gt;0, "Yes", "No")</f>
        <v>Yes</v>
      </c>
      <c r="R35" t="str">
        <f>TEXT(SalesData[[#This Row],[Order Date]],"mmm-yyyy")</f>
        <v>May-2023</v>
      </c>
      <c r="S35">
        <f>YEAR(SalesData[[#This Row],[Order Date]])*100 + MONTH(SalesData[[#This Row],[Order Date]])</f>
        <v>202305</v>
      </c>
    </row>
    <row r="36" spans="1:19" x14ac:dyDescent="0.3">
      <c r="A36" t="s">
        <v>2028</v>
      </c>
      <c r="B36" s="3">
        <v>45060</v>
      </c>
      <c r="C36" t="s">
        <v>2029</v>
      </c>
      <c r="D36" t="s">
        <v>23</v>
      </c>
      <c r="E36" t="s">
        <v>14</v>
      </c>
      <c r="F36" t="s">
        <v>15</v>
      </c>
      <c r="G36">
        <v>4</v>
      </c>
      <c r="H36" s="5">
        <v>983.99</v>
      </c>
      <c r="I36" s="5">
        <v>0.27</v>
      </c>
      <c r="J36" s="5">
        <v>2873.2507999999998</v>
      </c>
      <c r="K36" s="5">
        <v>729.72383437499445</v>
      </c>
      <c r="L36">
        <f>YEAR(SalesData[Order Date])</f>
        <v>2023</v>
      </c>
      <c r="M36">
        <f>MONTH(SalesData[Order Date])</f>
        <v>5</v>
      </c>
      <c r="N36" t="str">
        <f>TEXT(SalesData[[#This Row],[Order Date]], "mmmm")</f>
        <v>May</v>
      </c>
      <c r="O36" s="7">
        <f>IF(SalesData[Sales]=0,0,SalesData[Profit]/SalesData[Sales])</f>
        <v>0.25397150655104472</v>
      </c>
      <c r="P36" s="8">
        <f t="shared" si="0"/>
        <v>6.859825811237919E-5</v>
      </c>
      <c r="Q36" t="str">
        <f>IF(SalesData[[#This Row],[Discount]]&gt;0, "Yes", "No")</f>
        <v>Yes</v>
      </c>
      <c r="R36" t="str">
        <f>TEXT(SalesData[[#This Row],[Order Date]],"mmm-yyyy")</f>
        <v>May-2023</v>
      </c>
      <c r="S36">
        <f>YEAR(SalesData[[#This Row],[Order Date]])*100 + MONTH(SalesData[[#This Row],[Order Date]])</f>
        <v>202305</v>
      </c>
    </row>
    <row r="37" spans="1:19" x14ac:dyDescent="0.3">
      <c r="A37" t="s">
        <v>2054</v>
      </c>
      <c r="B37" s="3">
        <v>45068</v>
      </c>
      <c r="C37" t="s">
        <v>2055</v>
      </c>
      <c r="D37" t="s">
        <v>30</v>
      </c>
      <c r="E37" t="s">
        <v>14</v>
      </c>
      <c r="F37" t="s">
        <v>31</v>
      </c>
      <c r="G37">
        <v>1</v>
      </c>
      <c r="H37" s="5">
        <v>471.1</v>
      </c>
      <c r="I37" s="5">
        <v>0.06</v>
      </c>
      <c r="J37" s="5">
        <v>442.834</v>
      </c>
      <c r="K37" s="5">
        <v>41.235555911639253</v>
      </c>
      <c r="L37">
        <f>YEAR(SalesData[Order Date])</f>
        <v>2023</v>
      </c>
      <c r="M37">
        <f>MONTH(SalesData[Order Date])</f>
        <v>5</v>
      </c>
      <c r="N37" t="str">
        <f>TEXT(SalesData[[#This Row],[Order Date]], "mmmm")</f>
        <v>May</v>
      </c>
      <c r="O37" s="7">
        <f>IF(SalesData[Sales]=0,0,SalesData[Profit]/SalesData[Sales])</f>
        <v>9.3117411742637768E-2</v>
      </c>
      <c r="P37" s="8">
        <f t="shared" si="0"/>
        <v>1.2736149437486731E-4</v>
      </c>
      <c r="Q37" t="str">
        <f>IF(SalesData[[#This Row],[Discount]]&gt;0, "Yes", "No")</f>
        <v>Yes</v>
      </c>
      <c r="R37" t="str">
        <f>TEXT(SalesData[[#This Row],[Order Date]],"mmm-yyyy")</f>
        <v>May-2023</v>
      </c>
      <c r="S37">
        <f>YEAR(SalesData[[#This Row],[Order Date]])*100 + MONTH(SalesData[[#This Row],[Order Date]])</f>
        <v>202305</v>
      </c>
    </row>
    <row r="38" spans="1:19" x14ac:dyDescent="0.3">
      <c r="A38" t="s">
        <v>2381</v>
      </c>
      <c r="B38" s="3">
        <v>45061</v>
      </c>
      <c r="C38" t="s">
        <v>2382</v>
      </c>
      <c r="D38" t="s">
        <v>13</v>
      </c>
      <c r="E38" t="s">
        <v>14</v>
      </c>
      <c r="F38" t="s">
        <v>53</v>
      </c>
      <c r="G38">
        <v>3</v>
      </c>
      <c r="H38" s="5">
        <v>257.75</v>
      </c>
      <c r="I38" s="5">
        <v>0.01</v>
      </c>
      <c r="J38" s="5">
        <v>765.51750000000004</v>
      </c>
      <c r="K38" s="5">
        <v>203.902863555452</v>
      </c>
      <c r="L38">
        <f>YEAR(SalesData[Order Date])</f>
        <v>2023</v>
      </c>
      <c r="M38">
        <f>MONTH(SalesData[Order Date])</f>
        <v>5</v>
      </c>
      <c r="N38" t="str">
        <f>TEXT(SalesData[[#This Row],[Order Date]], "mmmm")</f>
        <v>May</v>
      </c>
      <c r="O38" s="7">
        <f>IF(SalesData[Sales]=0,0,SalesData[Profit]/SalesData[Sales])</f>
        <v>0.26635950655008145</v>
      </c>
      <c r="P38" s="8">
        <f t="shared" si="0"/>
        <v>1.2932428063368898E-5</v>
      </c>
      <c r="Q38" t="str">
        <f>IF(SalesData[[#This Row],[Discount]]&gt;0, "Yes", "No")</f>
        <v>Yes</v>
      </c>
      <c r="R38" t="str">
        <f>TEXT(SalesData[[#This Row],[Order Date]],"mmm-yyyy")</f>
        <v>May-2023</v>
      </c>
      <c r="S38">
        <f>YEAR(SalesData[[#This Row],[Order Date]])*100 + MONTH(SalesData[[#This Row],[Order Date]])</f>
        <v>202305</v>
      </c>
    </row>
    <row r="39" spans="1:19" x14ac:dyDescent="0.3">
      <c r="A39" t="s">
        <v>2494</v>
      </c>
      <c r="B39" s="3">
        <v>45073</v>
      </c>
      <c r="C39" t="s">
        <v>2495</v>
      </c>
      <c r="D39" t="s">
        <v>30</v>
      </c>
      <c r="E39" t="s">
        <v>14</v>
      </c>
      <c r="F39" t="s">
        <v>62</v>
      </c>
      <c r="G39">
        <v>9</v>
      </c>
      <c r="H39" s="5">
        <v>52.43</v>
      </c>
      <c r="I39" s="5">
        <v>0.05</v>
      </c>
      <c r="J39" s="5">
        <v>448.2765</v>
      </c>
      <c r="K39" s="5">
        <v>53.746853407117086</v>
      </c>
      <c r="L39">
        <f>YEAR(SalesData[Order Date])</f>
        <v>2023</v>
      </c>
      <c r="M39">
        <f>MONTH(SalesData[Order Date])</f>
        <v>5</v>
      </c>
      <c r="N39" t="str">
        <f>TEXT(SalesData[[#This Row],[Order Date]], "mmmm")</f>
        <v>May</v>
      </c>
      <c r="O39" s="7">
        <f>IF(SalesData[Sales]=0,0,SalesData[Profit]/SalesData[Sales])</f>
        <v>0.11989665620909659</v>
      </c>
      <c r="P39" s="8">
        <f t="shared" si="0"/>
        <v>1.0596138767033294E-4</v>
      </c>
      <c r="Q39" t="str">
        <f>IF(SalesData[[#This Row],[Discount]]&gt;0, "Yes", "No")</f>
        <v>Yes</v>
      </c>
      <c r="R39" t="str">
        <f>TEXT(SalesData[[#This Row],[Order Date]],"mmm-yyyy")</f>
        <v>May-2023</v>
      </c>
      <c r="S39">
        <f>YEAR(SalesData[[#This Row],[Order Date]])*100 + MONTH(SalesData[[#This Row],[Order Date]])</f>
        <v>202305</v>
      </c>
    </row>
    <row r="40" spans="1:19" x14ac:dyDescent="0.3">
      <c r="A40" t="s">
        <v>2508</v>
      </c>
      <c r="B40" s="3">
        <v>45058</v>
      </c>
      <c r="C40" t="s">
        <v>2509</v>
      </c>
      <c r="D40" t="s">
        <v>13</v>
      </c>
      <c r="E40" t="s">
        <v>14</v>
      </c>
      <c r="F40" t="s">
        <v>62</v>
      </c>
      <c r="G40">
        <v>7</v>
      </c>
      <c r="H40" s="5">
        <v>486.56</v>
      </c>
      <c r="I40" s="5">
        <v>0.25</v>
      </c>
      <c r="J40" s="5">
        <v>2554.44</v>
      </c>
      <c r="K40" s="5">
        <v>360.55365443265077</v>
      </c>
      <c r="L40">
        <f>YEAR(SalesData[Order Date])</f>
        <v>2023</v>
      </c>
      <c r="M40">
        <f>MONTH(SalesData[Order Date])</f>
        <v>5</v>
      </c>
      <c r="N40" t="str">
        <f>TEXT(SalesData[[#This Row],[Order Date]], "mmmm")</f>
        <v>May</v>
      </c>
      <c r="O40" s="7">
        <f>IF(SalesData[Sales]=0,0,SalesData[Profit]/SalesData[Sales])</f>
        <v>0.1411478266988658</v>
      </c>
      <c r="P40" s="8">
        <f t="shared" si="0"/>
        <v>7.3401606614365575E-5</v>
      </c>
      <c r="Q40" t="str">
        <f>IF(SalesData[[#This Row],[Discount]]&gt;0, "Yes", "No")</f>
        <v>Yes</v>
      </c>
      <c r="R40" t="str">
        <f>TEXT(SalesData[[#This Row],[Order Date]],"mmm-yyyy")</f>
        <v>May-2023</v>
      </c>
      <c r="S40">
        <f>YEAR(SalesData[[#This Row],[Order Date]])*100 + MONTH(SalesData[[#This Row],[Order Date]])</f>
        <v>202305</v>
      </c>
    </row>
    <row r="41" spans="1:19" x14ac:dyDescent="0.3">
      <c r="A41" t="s">
        <v>2618</v>
      </c>
      <c r="B41" s="3">
        <v>45063</v>
      </c>
      <c r="C41" t="s">
        <v>2619</v>
      </c>
      <c r="D41" t="s">
        <v>30</v>
      </c>
      <c r="E41" t="s">
        <v>26</v>
      </c>
      <c r="F41" t="s">
        <v>91</v>
      </c>
      <c r="G41">
        <v>8</v>
      </c>
      <c r="H41" s="5">
        <v>190.04</v>
      </c>
      <c r="I41" s="5">
        <v>0.09</v>
      </c>
      <c r="J41" s="5">
        <v>1383.4911999999999</v>
      </c>
      <c r="K41" s="5">
        <v>100.38013948541111</v>
      </c>
      <c r="L41">
        <f>YEAR(SalesData[Order Date])</f>
        <v>2023</v>
      </c>
      <c r="M41">
        <f>MONTH(SalesData[Order Date])</f>
        <v>5</v>
      </c>
      <c r="N41" t="str">
        <f>TEXT(SalesData[[#This Row],[Order Date]], "mmmm")</f>
        <v>May</v>
      </c>
      <c r="O41" s="7">
        <f>IF(SalesData[Sales]=0,0,SalesData[Profit]/SalesData[Sales])</f>
        <v>7.2555676165783428E-2</v>
      </c>
      <c r="P41" s="8">
        <f t="shared" si="0"/>
        <v>5.9198063565565143E-5</v>
      </c>
      <c r="Q41" t="str">
        <f>IF(SalesData[[#This Row],[Discount]]&gt;0, "Yes", "No")</f>
        <v>Yes</v>
      </c>
      <c r="R41" t="str">
        <f>TEXT(SalesData[[#This Row],[Order Date]],"mmm-yyyy")</f>
        <v>May-2023</v>
      </c>
      <c r="S41">
        <f>YEAR(SalesData[[#This Row],[Order Date]])*100 + MONTH(SalesData[[#This Row],[Order Date]])</f>
        <v>202305</v>
      </c>
    </row>
    <row r="42" spans="1:19" x14ac:dyDescent="0.3">
      <c r="A42" t="s">
        <v>2741</v>
      </c>
      <c r="B42" s="3">
        <v>45074</v>
      </c>
      <c r="C42" t="s">
        <v>2742</v>
      </c>
      <c r="D42" t="s">
        <v>18</v>
      </c>
      <c r="E42" t="s">
        <v>19</v>
      </c>
      <c r="F42" t="s">
        <v>15</v>
      </c>
      <c r="G42">
        <v>3</v>
      </c>
      <c r="H42" s="5">
        <v>442.38</v>
      </c>
      <c r="I42" s="5">
        <v>0.17</v>
      </c>
      <c r="J42" s="5">
        <v>1101.5262</v>
      </c>
      <c r="K42" s="5">
        <v>143.84389478741829</v>
      </c>
      <c r="L42">
        <f>YEAR(SalesData[Order Date])</f>
        <v>2023</v>
      </c>
      <c r="M42">
        <f>MONTH(SalesData[Order Date])</f>
        <v>5</v>
      </c>
      <c r="N42" t="str">
        <f>TEXT(SalesData[[#This Row],[Order Date]], "mmmm")</f>
        <v>May</v>
      </c>
      <c r="O42" s="7">
        <f>IF(SalesData[Sales]=0,0,SalesData[Profit]/SalesData[Sales])</f>
        <v>0.13058599494720896</v>
      </c>
      <c r="P42" s="8">
        <f t="shared" si="0"/>
        <v>1.2809500128095004E-4</v>
      </c>
      <c r="Q42" t="str">
        <f>IF(SalesData[[#This Row],[Discount]]&gt;0, "Yes", "No")</f>
        <v>Yes</v>
      </c>
      <c r="R42" t="str">
        <f>TEXT(SalesData[[#This Row],[Order Date]],"mmm-yyyy")</f>
        <v>May-2023</v>
      </c>
      <c r="S42">
        <f>YEAR(SalesData[[#This Row],[Order Date]])*100 + MONTH(SalesData[[#This Row],[Order Date]])</f>
        <v>202305</v>
      </c>
    </row>
    <row r="43" spans="1:19" x14ac:dyDescent="0.3">
      <c r="A43" t="s">
        <v>2753</v>
      </c>
      <c r="B43" s="3">
        <v>45071</v>
      </c>
      <c r="C43" t="s">
        <v>2754</v>
      </c>
      <c r="D43" t="s">
        <v>30</v>
      </c>
      <c r="E43" t="s">
        <v>14</v>
      </c>
      <c r="F43" t="s">
        <v>62</v>
      </c>
      <c r="G43">
        <v>2</v>
      </c>
      <c r="H43" s="5">
        <v>435.55</v>
      </c>
      <c r="I43" s="5">
        <v>0.12</v>
      </c>
      <c r="J43" s="5">
        <v>766.56799999999998</v>
      </c>
      <c r="K43" s="5">
        <v>77.930239061133562</v>
      </c>
      <c r="L43">
        <f>YEAR(SalesData[Order Date])</f>
        <v>2023</v>
      </c>
      <c r="M43">
        <f>MONTH(SalesData[Order Date])</f>
        <v>5</v>
      </c>
      <c r="N43" t="str">
        <f>TEXT(SalesData[[#This Row],[Order Date]], "mmmm")</f>
        <v>May</v>
      </c>
      <c r="O43" s="7">
        <f>IF(SalesData[Sales]=0,0,SalesData[Profit]/SalesData[Sales])</f>
        <v>0.10166122126299762</v>
      </c>
      <c r="P43" s="8">
        <f t="shared" si="0"/>
        <v>1.3775685914361151E-4</v>
      </c>
      <c r="Q43" t="str">
        <f>IF(SalesData[[#This Row],[Discount]]&gt;0, "Yes", "No")</f>
        <v>Yes</v>
      </c>
      <c r="R43" t="str">
        <f>TEXT(SalesData[[#This Row],[Order Date]],"mmm-yyyy")</f>
        <v>May-2023</v>
      </c>
      <c r="S43">
        <f>YEAR(SalesData[[#This Row],[Order Date]])*100 + MONTH(SalesData[[#This Row],[Order Date]])</f>
        <v>202305</v>
      </c>
    </row>
    <row r="44" spans="1:19" x14ac:dyDescent="0.3">
      <c r="A44" t="s">
        <v>2832</v>
      </c>
      <c r="B44" s="3">
        <v>45064</v>
      </c>
      <c r="C44" t="s">
        <v>2833</v>
      </c>
      <c r="D44" t="s">
        <v>23</v>
      </c>
      <c r="E44" t="s">
        <v>26</v>
      </c>
      <c r="F44" t="s">
        <v>39</v>
      </c>
      <c r="G44">
        <v>6</v>
      </c>
      <c r="H44" s="5">
        <v>173</v>
      </c>
      <c r="I44" s="5">
        <v>0.22</v>
      </c>
      <c r="J44" s="5">
        <v>809.64</v>
      </c>
      <c r="K44" s="5">
        <v>182.17385660821981</v>
      </c>
      <c r="L44">
        <f>YEAR(SalesData[Order Date])</f>
        <v>2023</v>
      </c>
      <c r="M44">
        <f>MONTH(SalesData[Order Date])</f>
        <v>5</v>
      </c>
      <c r="N44" t="str">
        <f>TEXT(SalesData[[#This Row],[Order Date]], "mmmm")</f>
        <v>May</v>
      </c>
      <c r="O44" s="7">
        <f>IF(SalesData[Sales]=0,0,SalesData[Profit]/SalesData[Sales])</f>
        <v>0.22500599847860756</v>
      </c>
      <c r="P44" s="8">
        <f t="shared" si="0"/>
        <v>2.1194605009633913E-4</v>
      </c>
      <c r="Q44" t="str">
        <f>IF(SalesData[[#This Row],[Discount]]&gt;0, "Yes", "No")</f>
        <v>Yes</v>
      </c>
      <c r="R44" t="str">
        <f>TEXT(SalesData[[#This Row],[Order Date]],"mmm-yyyy")</f>
        <v>May-2023</v>
      </c>
      <c r="S44">
        <f>YEAR(SalesData[[#This Row],[Order Date]])*100 + MONTH(SalesData[[#This Row],[Order Date]])</f>
        <v>202305</v>
      </c>
    </row>
    <row r="45" spans="1:19" x14ac:dyDescent="0.3">
      <c r="A45" t="s">
        <v>2858</v>
      </c>
      <c r="B45" s="3">
        <v>45066</v>
      </c>
      <c r="C45" t="s">
        <v>2859</v>
      </c>
      <c r="D45" t="s">
        <v>13</v>
      </c>
      <c r="E45" t="s">
        <v>14</v>
      </c>
      <c r="F45" t="s">
        <v>34</v>
      </c>
      <c r="G45">
        <v>7</v>
      </c>
      <c r="H45" s="5">
        <v>753.15</v>
      </c>
      <c r="I45" s="5">
        <v>0.26</v>
      </c>
      <c r="J45" s="5">
        <v>3901.317</v>
      </c>
      <c r="K45" s="5">
        <v>1165.630811707171</v>
      </c>
      <c r="L45">
        <f>YEAR(SalesData[Order Date])</f>
        <v>2023</v>
      </c>
      <c r="M45">
        <f>MONTH(SalesData[Order Date])</f>
        <v>5</v>
      </c>
      <c r="N45" t="str">
        <f>TEXT(SalesData[[#This Row],[Order Date]], "mmmm")</f>
        <v>May</v>
      </c>
      <c r="O45" s="7">
        <f>IF(SalesData[Sales]=0,0,SalesData[Profit]/SalesData[Sales])</f>
        <v>0.29877880000706708</v>
      </c>
      <c r="P45" s="8">
        <f t="shared" si="0"/>
        <v>4.9316679470035378E-5</v>
      </c>
      <c r="Q45" t="str">
        <f>IF(SalesData[[#This Row],[Discount]]&gt;0, "Yes", "No")</f>
        <v>Yes</v>
      </c>
      <c r="R45" t="str">
        <f>TEXT(SalesData[[#This Row],[Order Date]],"mmm-yyyy")</f>
        <v>May-2023</v>
      </c>
      <c r="S45">
        <f>YEAR(SalesData[[#This Row],[Order Date]])*100 + MONTH(SalesData[[#This Row],[Order Date]])</f>
        <v>202305</v>
      </c>
    </row>
    <row r="46" spans="1:19" x14ac:dyDescent="0.3">
      <c r="A46" t="s">
        <v>2862</v>
      </c>
      <c r="B46" s="3">
        <v>45059</v>
      </c>
      <c r="C46" t="s">
        <v>2863</v>
      </c>
      <c r="D46" t="s">
        <v>13</v>
      </c>
      <c r="E46" t="s">
        <v>14</v>
      </c>
      <c r="F46" t="s">
        <v>39</v>
      </c>
      <c r="G46">
        <v>4</v>
      </c>
      <c r="H46" s="5">
        <v>21.15</v>
      </c>
      <c r="I46" s="5">
        <v>0</v>
      </c>
      <c r="J46" s="5">
        <v>84.6</v>
      </c>
      <c r="K46" s="5">
        <v>7.248042520093426</v>
      </c>
      <c r="L46">
        <f>YEAR(SalesData[Order Date])</f>
        <v>2023</v>
      </c>
      <c r="M46">
        <f>MONTH(SalesData[Order Date])</f>
        <v>5</v>
      </c>
      <c r="N46" t="str">
        <f>TEXT(SalesData[[#This Row],[Order Date]], "mmmm")</f>
        <v>May</v>
      </c>
      <c r="O46" s="7">
        <f>IF(SalesData[Sales]=0,0,SalesData[Profit]/SalesData[Sales])</f>
        <v>8.5674261466825372E-2</v>
      </c>
      <c r="P46" s="8">
        <f t="shared" si="0"/>
        <v>0</v>
      </c>
      <c r="Q46" t="str">
        <f>IF(SalesData[[#This Row],[Discount]]&gt;0, "Yes", "No")</f>
        <v>No</v>
      </c>
      <c r="R46" t="str">
        <f>TEXT(SalesData[[#This Row],[Order Date]],"mmm-yyyy")</f>
        <v>May-2023</v>
      </c>
      <c r="S46">
        <f>YEAR(SalesData[[#This Row],[Order Date]])*100 + MONTH(SalesData[[#This Row],[Order Date]])</f>
        <v>202305</v>
      </c>
    </row>
    <row r="47" spans="1:19" x14ac:dyDescent="0.3">
      <c r="A47" t="s">
        <v>2949</v>
      </c>
      <c r="B47" s="3">
        <v>45065</v>
      </c>
      <c r="C47" t="s">
        <v>2950</v>
      </c>
      <c r="D47" t="s">
        <v>23</v>
      </c>
      <c r="E47" t="s">
        <v>26</v>
      </c>
      <c r="F47" t="s">
        <v>39</v>
      </c>
      <c r="G47">
        <v>5</v>
      </c>
      <c r="H47" s="5">
        <v>503.43</v>
      </c>
      <c r="I47" s="5">
        <v>0.25</v>
      </c>
      <c r="J47" s="5">
        <v>1887.8625</v>
      </c>
      <c r="K47" s="5">
        <v>173.5781026068253</v>
      </c>
      <c r="L47">
        <f>YEAR(SalesData[Order Date])</f>
        <v>2023</v>
      </c>
      <c r="M47">
        <f>MONTH(SalesData[Order Date])</f>
        <v>5</v>
      </c>
      <c r="N47" t="str">
        <f>TEXT(SalesData[[#This Row],[Order Date]], "mmmm")</f>
        <v>May</v>
      </c>
      <c r="O47" s="7">
        <f>IF(SalesData[Sales]=0,0,SalesData[Profit]/SalesData[Sales])</f>
        <v>9.1944250498553412E-2</v>
      </c>
      <c r="P47" s="8">
        <f t="shared" si="0"/>
        <v>9.9318673897066121E-5</v>
      </c>
      <c r="Q47" t="str">
        <f>IF(SalesData[[#This Row],[Discount]]&gt;0, "Yes", "No")</f>
        <v>Yes</v>
      </c>
      <c r="R47" t="str">
        <f>TEXT(SalesData[[#This Row],[Order Date]],"mmm-yyyy")</f>
        <v>May-2023</v>
      </c>
      <c r="S47">
        <f>YEAR(SalesData[[#This Row],[Order Date]])*100 + MONTH(SalesData[[#This Row],[Order Date]])</f>
        <v>202305</v>
      </c>
    </row>
    <row r="48" spans="1:19" x14ac:dyDescent="0.3">
      <c r="A48" t="s">
        <v>3187</v>
      </c>
      <c r="B48" s="3">
        <v>45076</v>
      </c>
      <c r="C48" t="s">
        <v>3188</v>
      </c>
      <c r="D48" t="s">
        <v>13</v>
      </c>
      <c r="E48" t="s">
        <v>19</v>
      </c>
      <c r="F48" t="s">
        <v>62</v>
      </c>
      <c r="G48">
        <v>3</v>
      </c>
      <c r="H48" s="5">
        <v>557.44000000000005</v>
      </c>
      <c r="I48" s="5">
        <v>0.11</v>
      </c>
      <c r="J48" s="5">
        <v>1488.3648000000001</v>
      </c>
      <c r="K48" s="5">
        <v>299.35039460108351</v>
      </c>
      <c r="L48">
        <f>YEAR(SalesData[Order Date])</f>
        <v>2023</v>
      </c>
      <c r="M48">
        <f>MONTH(SalesData[Order Date])</f>
        <v>5</v>
      </c>
      <c r="N48" t="str">
        <f>TEXT(SalesData[[#This Row],[Order Date]], "mmmm")</f>
        <v>May</v>
      </c>
      <c r="O48" s="7">
        <f>IF(SalesData[Sales]=0,0,SalesData[Profit]/SalesData[Sales])</f>
        <v>0.20112703189505926</v>
      </c>
      <c r="P48" s="8">
        <f t="shared" si="0"/>
        <v>6.5776884806735544E-5</v>
      </c>
      <c r="Q48" t="str">
        <f>IF(SalesData[[#This Row],[Discount]]&gt;0, "Yes", "No")</f>
        <v>Yes</v>
      </c>
      <c r="R48" t="str">
        <f>TEXT(SalesData[[#This Row],[Order Date]],"mmm-yyyy")</f>
        <v>May-2023</v>
      </c>
      <c r="S48">
        <f>YEAR(SalesData[[#This Row],[Order Date]])*100 + MONTH(SalesData[[#This Row],[Order Date]])</f>
        <v>202305</v>
      </c>
    </row>
    <row r="49" spans="1:19" x14ac:dyDescent="0.3">
      <c r="A49" t="s">
        <v>3246</v>
      </c>
      <c r="B49" s="3">
        <v>45070</v>
      </c>
      <c r="C49" t="s">
        <v>3247</v>
      </c>
      <c r="D49" t="s">
        <v>18</v>
      </c>
      <c r="E49" t="s">
        <v>14</v>
      </c>
      <c r="F49" t="s">
        <v>39</v>
      </c>
      <c r="G49">
        <v>6</v>
      </c>
      <c r="H49" s="5">
        <v>504.71</v>
      </c>
      <c r="I49" s="5">
        <v>0.27</v>
      </c>
      <c r="J49" s="5">
        <v>2210.6298000000002</v>
      </c>
      <c r="K49" s="5">
        <v>374.72437533074259</v>
      </c>
      <c r="L49">
        <f>YEAR(SalesData[Order Date])</f>
        <v>2023</v>
      </c>
      <c r="M49">
        <f>MONTH(SalesData[Order Date])</f>
        <v>5</v>
      </c>
      <c r="N49" t="str">
        <f>TEXT(SalesData[[#This Row],[Order Date]], "mmmm")</f>
        <v>May</v>
      </c>
      <c r="O49" s="7">
        <f>IF(SalesData[Sales]=0,0,SalesData[Profit]/SalesData[Sales])</f>
        <v>0.16951023429193915</v>
      </c>
      <c r="P49" s="8">
        <f t="shared" si="0"/>
        <v>8.9160111747340067E-5</v>
      </c>
      <c r="Q49" t="str">
        <f>IF(SalesData[[#This Row],[Discount]]&gt;0, "Yes", "No")</f>
        <v>Yes</v>
      </c>
      <c r="R49" t="str">
        <f>TEXT(SalesData[[#This Row],[Order Date]],"mmm-yyyy")</f>
        <v>May-2023</v>
      </c>
      <c r="S49">
        <f>YEAR(SalesData[[#This Row],[Order Date]])*100 + MONTH(SalesData[[#This Row],[Order Date]])</f>
        <v>202305</v>
      </c>
    </row>
    <row r="50" spans="1:19" x14ac:dyDescent="0.3">
      <c r="A50" t="s">
        <v>3290</v>
      </c>
      <c r="B50" s="3">
        <v>45063</v>
      </c>
      <c r="C50" t="s">
        <v>3291</v>
      </c>
      <c r="D50" t="s">
        <v>30</v>
      </c>
      <c r="E50" t="s">
        <v>14</v>
      </c>
      <c r="F50" t="s">
        <v>53</v>
      </c>
      <c r="G50">
        <v>1</v>
      </c>
      <c r="H50" s="5">
        <v>961.46</v>
      </c>
      <c r="I50" s="5">
        <v>0.24</v>
      </c>
      <c r="J50" s="5">
        <v>730.70960000000002</v>
      </c>
      <c r="K50" s="5">
        <v>69.305134124660171</v>
      </c>
      <c r="L50">
        <f>YEAR(SalesData[Order Date])</f>
        <v>2023</v>
      </c>
      <c r="M50">
        <f>MONTH(SalesData[Order Date])</f>
        <v>5</v>
      </c>
      <c r="N50" t="str">
        <f>TEXT(SalesData[[#This Row],[Order Date]], "mmmm")</f>
        <v>May</v>
      </c>
      <c r="O50" s="7">
        <f>IF(SalesData[Sales]=0,0,SalesData[Profit]/SalesData[Sales])</f>
        <v>9.4846344053314977E-2</v>
      </c>
      <c r="P50" s="8">
        <f t="shared" si="0"/>
        <v>2.4962036902211217E-4</v>
      </c>
      <c r="Q50" t="str">
        <f>IF(SalesData[[#This Row],[Discount]]&gt;0, "Yes", "No")</f>
        <v>Yes</v>
      </c>
      <c r="R50" t="str">
        <f>TEXT(SalesData[[#This Row],[Order Date]],"mmm-yyyy")</f>
        <v>May-2023</v>
      </c>
      <c r="S50">
        <f>YEAR(SalesData[[#This Row],[Order Date]])*100 + MONTH(SalesData[[#This Row],[Order Date]])</f>
        <v>202305</v>
      </c>
    </row>
    <row r="51" spans="1:19" x14ac:dyDescent="0.3">
      <c r="A51" t="s">
        <v>3296</v>
      </c>
      <c r="B51" s="3">
        <v>45062</v>
      </c>
      <c r="C51" t="s">
        <v>3297</v>
      </c>
      <c r="D51" t="s">
        <v>18</v>
      </c>
      <c r="E51" t="s">
        <v>26</v>
      </c>
      <c r="F51" t="s">
        <v>44</v>
      </c>
      <c r="G51">
        <v>2</v>
      </c>
      <c r="H51" s="5">
        <v>581.85</v>
      </c>
      <c r="I51" s="5">
        <v>0.13</v>
      </c>
      <c r="J51" s="5">
        <v>1012.419</v>
      </c>
      <c r="K51" s="5">
        <v>70.540341350853765</v>
      </c>
      <c r="L51">
        <f>YEAR(SalesData[Order Date])</f>
        <v>2023</v>
      </c>
      <c r="M51">
        <f>MONTH(SalesData[Order Date])</f>
        <v>5</v>
      </c>
      <c r="N51" t="str">
        <f>TEXT(SalesData[[#This Row],[Order Date]], "mmmm")</f>
        <v>May</v>
      </c>
      <c r="O51" s="7">
        <f>IF(SalesData[Sales]=0,0,SalesData[Profit]/SalesData[Sales])</f>
        <v>6.9675046942870258E-2</v>
      </c>
      <c r="P51" s="8">
        <f t="shared" si="0"/>
        <v>1.1171264071496089E-4</v>
      </c>
      <c r="Q51" t="str">
        <f>IF(SalesData[[#This Row],[Discount]]&gt;0, "Yes", "No")</f>
        <v>Yes</v>
      </c>
      <c r="R51" t="str">
        <f>TEXT(SalesData[[#This Row],[Order Date]],"mmm-yyyy")</f>
        <v>May-2023</v>
      </c>
      <c r="S51">
        <f>YEAR(SalesData[[#This Row],[Order Date]])*100 + MONTH(SalesData[[#This Row],[Order Date]])</f>
        <v>202305</v>
      </c>
    </row>
    <row r="52" spans="1:19" x14ac:dyDescent="0.3">
      <c r="A52" t="s">
        <v>3336</v>
      </c>
      <c r="B52" s="3">
        <v>45070</v>
      </c>
      <c r="C52" t="s">
        <v>3337</v>
      </c>
      <c r="D52" t="s">
        <v>30</v>
      </c>
      <c r="E52" t="s">
        <v>14</v>
      </c>
      <c r="F52" t="s">
        <v>39</v>
      </c>
      <c r="G52">
        <v>4</v>
      </c>
      <c r="H52" s="5">
        <v>487.95</v>
      </c>
      <c r="I52" s="5">
        <v>0.04</v>
      </c>
      <c r="J52" s="5">
        <v>1873.7280000000001</v>
      </c>
      <c r="K52" s="5">
        <v>374.72421161324053</v>
      </c>
      <c r="L52">
        <f>YEAR(SalesData[Order Date])</f>
        <v>2023</v>
      </c>
      <c r="M52">
        <f>MONTH(SalesData[Order Date])</f>
        <v>5</v>
      </c>
      <c r="N52" t="str">
        <f>TEXT(SalesData[[#This Row],[Order Date]], "mmmm")</f>
        <v>May</v>
      </c>
      <c r="O52" s="7">
        <f>IF(SalesData[Sales]=0,0,SalesData[Profit]/SalesData[Sales])</f>
        <v>0.199988585116538</v>
      </c>
      <c r="P52" s="8">
        <f t="shared" si="0"/>
        <v>2.049390306383851E-5</v>
      </c>
      <c r="Q52" t="str">
        <f>IF(SalesData[[#This Row],[Discount]]&gt;0, "Yes", "No")</f>
        <v>Yes</v>
      </c>
      <c r="R52" t="str">
        <f>TEXT(SalesData[[#This Row],[Order Date]],"mmm-yyyy")</f>
        <v>May-2023</v>
      </c>
      <c r="S52">
        <f>YEAR(SalesData[[#This Row],[Order Date]])*100 + MONTH(SalesData[[#This Row],[Order Date]])</f>
        <v>202305</v>
      </c>
    </row>
    <row r="53" spans="1:19" x14ac:dyDescent="0.3">
      <c r="A53" t="s">
        <v>3415</v>
      </c>
      <c r="B53" s="3">
        <v>45058</v>
      </c>
      <c r="C53" t="s">
        <v>3416</v>
      </c>
      <c r="D53" t="s">
        <v>13</v>
      </c>
      <c r="E53" t="s">
        <v>26</v>
      </c>
      <c r="F53" t="s">
        <v>27</v>
      </c>
      <c r="G53">
        <v>3</v>
      </c>
      <c r="H53" s="5">
        <v>794.42</v>
      </c>
      <c r="I53" s="5">
        <v>0.06</v>
      </c>
      <c r="J53" s="5">
        <v>2240.2644</v>
      </c>
      <c r="K53" s="5">
        <v>383.38836639440848</v>
      </c>
      <c r="L53">
        <f>YEAR(SalesData[Order Date])</f>
        <v>2023</v>
      </c>
      <c r="M53">
        <f>MONTH(SalesData[Order Date])</f>
        <v>5</v>
      </c>
      <c r="N53" t="str">
        <f>TEXT(SalesData[[#This Row],[Order Date]], "mmmm")</f>
        <v>May</v>
      </c>
      <c r="O53" s="7">
        <f>IF(SalesData[Sales]=0,0,SalesData[Profit]/SalesData[Sales])</f>
        <v>0.1711353206319792</v>
      </c>
      <c r="P53" s="8">
        <f t="shared" si="0"/>
        <v>2.5175599808665442E-5</v>
      </c>
      <c r="Q53" t="str">
        <f>IF(SalesData[[#This Row],[Discount]]&gt;0, "Yes", "No")</f>
        <v>Yes</v>
      </c>
      <c r="R53" t="str">
        <f>TEXT(SalesData[[#This Row],[Order Date]],"mmm-yyyy")</f>
        <v>May-2023</v>
      </c>
      <c r="S53">
        <f>YEAR(SalesData[[#This Row],[Order Date]])*100 + MONTH(SalesData[[#This Row],[Order Date]])</f>
        <v>202305</v>
      </c>
    </row>
    <row r="54" spans="1:19" x14ac:dyDescent="0.3">
      <c r="A54" t="s">
        <v>3417</v>
      </c>
      <c r="B54" s="3">
        <v>45066</v>
      </c>
      <c r="C54" t="s">
        <v>3418</v>
      </c>
      <c r="D54" t="s">
        <v>18</v>
      </c>
      <c r="E54" t="s">
        <v>14</v>
      </c>
      <c r="F54" t="s">
        <v>20</v>
      </c>
      <c r="G54">
        <v>6</v>
      </c>
      <c r="H54" s="5">
        <v>975.86</v>
      </c>
      <c r="I54" s="5">
        <v>0.02</v>
      </c>
      <c r="J54" s="5">
        <v>5738.0567999999994</v>
      </c>
      <c r="K54" s="5">
        <v>1649.889644372932</v>
      </c>
      <c r="L54">
        <f>YEAR(SalesData[Order Date])</f>
        <v>2023</v>
      </c>
      <c r="M54">
        <f>MONTH(SalesData[Order Date])</f>
        <v>5</v>
      </c>
      <c r="N54" t="str">
        <f>TEXT(SalesData[[#This Row],[Order Date]], "mmmm")</f>
        <v>May</v>
      </c>
      <c r="O54" s="7">
        <f>IF(SalesData[Sales]=0,0,SalesData[Profit]/SalesData[Sales])</f>
        <v>0.28753456124256771</v>
      </c>
      <c r="P54" s="8">
        <f t="shared" si="0"/>
        <v>3.4157905163992103E-6</v>
      </c>
      <c r="Q54" t="str">
        <f>IF(SalesData[[#This Row],[Discount]]&gt;0, "Yes", "No")</f>
        <v>Yes</v>
      </c>
      <c r="R54" t="str">
        <f>TEXT(SalesData[[#This Row],[Order Date]],"mmm-yyyy")</f>
        <v>May-2023</v>
      </c>
      <c r="S54">
        <f>YEAR(SalesData[[#This Row],[Order Date]])*100 + MONTH(SalesData[[#This Row],[Order Date]])</f>
        <v>202305</v>
      </c>
    </row>
    <row r="55" spans="1:19" x14ac:dyDescent="0.3">
      <c r="A55" t="s">
        <v>3475</v>
      </c>
      <c r="B55" s="3">
        <v>45064</v>
      </c>
      <c r="C55" t="s">
        <v>3476</v>
      </c>
      <c r="D55" t="s">
        <v>13</v>
      </c>
      <c r="E55" t="s">
        <v>14</v>
      </c>
      <c r="F55" t="s">
        <v>44</v>
      </c>
      <c r="G55">
        <v>6</v>
      </c>
      <c r="H55" s="5">
        <v>790.36</v>
      </c>
      <c r="I55" s="5">
        <v>0.01</v>
      </c>
      <c r="J55" s="5">
        <v>4694.7384000000002</v>
      </c>
      <c r="K55" s="5">
        <v>435.21107076511743</v>
      </c>
      <c r="L55">
        <f>YEAR(SalesData[Order Date])</f>
        <v>2023</v>
      </c>
      <c r="M55">
        <f>MONTH(SalesData[Order Date])</f>
        <v>5</v>
      </c>
      <c r="N55" t="str">
        <f>TEXT(SalesData[[#This Row],[Order Date]], "mmmm")</f>
        <v>May</v>
      </c>
      <c r="O55" s="7">
        <f>IF(SalesData[Sales]=0,0,SalesData[Profit]/SalesData[Sales])</f>
        <v>9.2701878930062945E-2</v>
      </c>
      <c r="P55" s="8">
        <f t="shared" si="0"/>
        <v>2.1087436948563526E-6</v>
      </c>
      <c r="Q55" t="str">
        <f>IF(SalesData[[#This Row],[Discount]]&gt;0, "Yes", "No")</f>
        <v>Yes</v>
      </c>
      <c r="R55" t="str">
        <f>TEXT(SalesData[[#This Row],[Order Date]],"mmm-yyyy")</f>
        <v>May-2023</v>
      </c>
      <c r="S55">
        <f>YEAR(SalesData[[#This Row],[Order Date]])*100 + MONTH(SalesData[[#This Row],[Order Date]])</f>
        <v>202305</v>
      </c>
    </row>
    <row r="56" spans="1:19" x14ac:dyDescent="0.3">
      <c r="A56" t="s">
        <v>3685</v>
      </c>
      <c r="B56" s="3">
        <v>45065</v>
      </c>
      <c r="C56" t="s">
        <v>3686</v>
      </c>
      <c r="D56" t="s">
        <v>30</v>
      </c>
      <c r="E56" t="s">
        <v>26</v>
      </c>
      <c r="F56" t="s">
        <v>91</v>
      </c>
      <c r="G56">
        <v>1</v>
      </c>
      <c r="H56" s="5">
        <v>363.63</v>
      </c>
      <c r="I56" s="5">
        <v>0.28999999999999998</v>
      </c>
      <c r="J56" s="5">
        <v>258.1773</v>
      </c>
      <c r="K56" s="5">
        <v>49.119995121352872</v>
      </c>
      <c r="L56">
        <f>YEAR(SalesData[Order Date])</f>
        <v>2023</v>
      </c>
      <c r="M56">
        <f>MONTH(SalesData[Order Date])</f>
        <v>5</v>
      </c>
      <c r="N56" t="str">
        <f>TEXT(SalesData[[#This Row],[Order Date]], "mmmm")</f>
        <v>May</v>
      </c>
      <c r="O56" s="7">
        <f>IF(SalesData[Sales]=0,0,SalesData[Profit]/SalesData[Sales])</f>
        <v>0.19025683172514729</v>
      </c>
      <c r="P56" s="8">
        <f t="shared" si="0"/>
        <v>7.9751395649423865E-4</v>
      </c>
      <c r="Q56" t="str">
        <f>IF(SalesData[[#This Row],[Discount]]&gt;0, "Yes", "No")</f>
        <v>Yes</v>
      </c>
      <c r="R56" t="str">
        <f>TEXT(SalesData[[#This Row],[Order Date]],"mmm-yyyy")</f>
        <v>May-2023</v>
      </c>
      <c r="S56">
        <f>YEAR(SalesData[[#This Row],[Order Date]])*100 + MONTH(SalesData[[#This Row],[Order Date]])</f>
        <v>202305</v>
      </c>
    </row>
    <row r="57" spans="1:19" x14ac:dyDescent="0.3">
      <c r="A57" t="s">
        <v>3730</v>
      </c>
      <c r="B57" s="3">
        <v>45067</v>
      </c>
      <c r="C57" t="s">
        <v>3731</v>
      </c>
      <c r="D57" t="s">
        <v>13</v>
      </c>
      <c r="E57" t="s">
        <v>14</v>
      </c>
      <c r="F57" t="s">
        <v>62</v>
      </c>
      <c r="G57">
        <v>5</v>
      </c>
      <c r="H57" s="5">
        <v>187.91</v>
      </c>
      <c r="I57" s="5">
        <v>0.25</v>
      </c>
      <c r="J57" s="5">
        <v>704.66249999999991</v>
      </c>
      <c r="K57" s="5">
        <v>172.79287746235431</v>
      </c>
      <c r="L57">
        <f>YEAR(SalesData[Order Date])</f>
        <v>2023</v>
      </c>
      <c r="M57">
        <f>MONTH(SalesData[Order Date])</f>
        <v>5</v>
      </c>
      <c r="N57" t="str">
        <f>TEXT(SalesData[[#This Row],[Order Date]], "mmmm")</f>
        <v>May</v>
      </c>
      <c r="O57" s="7">
        <f>IF(SalesData[Sales]=0,0,SalesData[Profit]/SalesData[Sales])</f>
        <v>0.24521366961113206</v>
      </c>
      <c r="P57" s="8">
        <f t="shared" si="0"/>
        <v>2.6608482784311641E-4</v>
      </c>
      <c r="Q57" t="str">
        <f>IF(SalesData[[#This Row],[Discount]]&gt;0, "Yes", "No")</f>
        <v>Yes</v>
      </c>
      <c r="R57" t="str">
        <f>TEXT(SalesData[[#This Row],[Order Date]],"mmm-yyyy")</f>
        <v>May-2023</v>
      </c>
      <c r="S57">
        <f>YEAR(SalesData[[#This Row],[Order Date]])*100 + MONTH(SalesData[[#This Row],[Order Date]])</f>
        <v>202305</v>
      </c>
    </row>
    <row r="58" spans="1:19" x14ac:dyDescent="0.3">
      <c r="A58" t="s">
        <v>3992</v>
      </c>
      <c r="B58" s="3">
        <v>45066</v>
      </c>
      <c r="C58" t="s">
        <v>3993</v>
      </c>
      <c r="D58" t="s">
        <v>18</v>
      </c>
      <c r="E58" t="s">
        <v>26</v>
      </c>
      <c r="F58" t="s">
        <v>27</v>
      </c>
      <c r="G58">
        <v>8</v>
      </c>
      <c r="H58" s="5">
        <v>759.14</v>
      </c>
      <c r="I58" s="5">
        <v>0.09</v>
      </c>
      <c r="J58" s="5">
        <v>5526.5392000000002</v>
      </c>
      <c r="K58" s="5">
        <v>776.74271202291641</v>
      </c>
      <c r="L58">
        <f>YEAR(SalesData[Order Date])</f>
        <v>2023</v>
      </c>
      <c r="M58">
        <f>MONTH(SalesData[Order Date])</f>
        <v>5</v>
      </c>
      <c r="N58" t="str">
        <f>TEXT(SalesData[[#This Row],[Order Date]], "mmmm")</f>
        <v>May</v>
      </c>
      <c r="O58" s="7">
        <f>IF(SalesData[Sales]=0,0,SalesData[Profit]/SalesData[Sales])</f>
        <v>0.14054776125046148</v>
      </c>
      <c r="P58" s="8">
        <f t="shared" si="0"/>
        <v>1.4819400901019574E-5</v>
      </c>
      <c r="Q58" t="str">
        <f>IF(SalesData[[#This Row],[Discount]]&gt;0, "Yes", "No")</f>
        <v>Yes</v>
      </c>
      <c r="R58" t="str">
        <f>TEXT(SalesData[[#This Row],[Order Date]],"mmm-yyyy")</f>
        <v>May-2023</v>
      </c>
      <c r="S58">
        <f>YEAR(SalesData[[#This Row],[Order Date]])*100 + MONTH(SalesData[[#This Row],[Order Date]])</f>
        <v>202305</v>
      </c>
    </row>
    <row r="59" spans="1:19" x14ac:dyDescent="0.3">
      <c r="A59" t="s">
        <v>3996</v>
      </c>
      <c r="B59" s="3">
        <v>45063</v>
      </c>
      <c r="C59" t="s">
        <v>3997</v>
      </c>
      <c r="D59" t="s">
        <v>13</v>
      </c>
      <c r="E59" t="s">
        <v>26</v>
      </c>
      <c r="F59" t="s">
        <v>34</v>
      </c>
      <c r="G59">
        <v>7</v>
      </c>
      <c r="H59" s="5">
        <v>347.6</v>
      </c>
      <c r="I59" s="5">
        <v>0.02</v>
      </c>
      <c r="J59" s="5">
        <v>2384.5360000000001</v>
      </c>
      <c r="K59" s="5">
        <v>220.51599466610449</v>
      </c>
      <c r="L59">
        <f>YEAR(SalesData[Order Date])</f>
        <v>2023</v>
      </c>
      <c r="M59">
        <f>MONTH(SalesData[Order Date])</f>
        <v>5</v>
      </c>
      <c r="N59" t="str">
        <f>TEXT(SalesData[[#This Row],[Order Date]], "mmmm")</f>
        <v>May</v>
      </c>
      <c r="O59" s="7">
        <f>IF(SalesData[Sales]=0,0,SalesData[Profit]/SalesData[Sales])</f>
        <v>9.2477527982846336E-2</v>
      </c>
      <c r="P59" s="8">
        <f t="shared" si="0"/>
        <v>8.2196284727930287E-6</v>
      </c>
      <c r="Q59" t="str">
        <f>IF(SalesData[[#This Row],[Discount]]&gt;0, "Yes", "No")</f>
        <v>Yes</v>
      </c>
      <c r="R59" t="str">
        <f>TEXT(SalesData[[#This Row],[Order Date]],"mmm-yyyy")</f>
        <v>May-2023</v>
      </c>
      <c r="S59">
        <f>YEAR(SalesData[[#This Row],[Order Date]])*100 + MONTH(SalesData[[#This Row],[Order Date]])</f>
        <v>202305</v>
      </c>
    </row>
    <row r="60" spans="1:19" x14ac:dyDescent="0.3">
      <c r="A60" t="s">
        <v>4177</v>
      </c>
      <c r="B60" s="3">
        <v>45062</v>
      </c>
      <c r="C60" t="s">
        <v>4178</v>
      </c>
      <c r="D60" t="s">
        <v>30</v>
      </c>
      <c r="E60" t="s">
        <v>19</v>
      </c>
      <c r="F60" t="s">
        <v>34</v>
      </c>
      <c r="G60">
        <v>3</v>
      </c>
      <c r="H60" s="5">
        <v>426.5</v>
      </c>
      <c r="I60" s="5">
        <v>0.1</v>
      </c>
      <c r="J60" s="5">
        <v>1151.55</v>
      </c>
      <c r="K60" s="5">
        <v>329.37210586318679</v>
      </c>
      <c r="L60">
        <f>YEAR(SalesData[Order Date])</f>
        <v>2023</v>
      </c>
      <c r="M60">
        <f>MONTH(SalesData[Order Date])</f>
        <v>5</v>
      </c>
      <c r="N60" t="str">
        <f>TEXT(SalesData[[#This Row],[Order Date]], "mmmm")</f>
        <v>May</v>
      </c>
      <c r="O60" s="7">
        <f>IF(SalesData[Sales]=0,0,SalesData[Profit]/SalesData[Sales])</f>
        <v>0.28602501486100196</v>
      </c>
      <c r="P60" s="8">
        <f t="shared" si="0"/>
        <v>7.8155529503712388E-5</v>
      </c>
      <c r="Q60" t="str">
        <f>IF(SalesData[[#This Row],[Discount]]&gt;0, "Yes", "No")</f>
        <v>Yes</v>
      </c>
      <c r="R60" t="str">
        <f>TEXT(SalesData[[#This Row],[Order Date]],"mmm-yyyy")</f>
        <v>May-2023</v>
      </c>
      <c r="S60">
        <f>YEAR(SalesData[[#This Row],[Order Date]])*100 + MONTH(SalesData[[#This Row],[Order Date]])</f>
        <v>202305</v>
      </c>
    </row>
    <row r="61" spans="1:19" x14ac:dyDescent="0.3">
      <c r="A61" t="s">
        <v>4197</v>
      </c>
      <c r="B61" s="3">
        <v>45063</v>
      </c>
      <c r="C61" t="s">
        <v>4198</v>
      </c>
      <c r="D61" t="s">
        <v>23</v>
      </c>
      <c r="E61" t="s">
        <v>14</v>
      </c>
      <c r="F61" t="s">
        <v>31</v>
      </c>
      <c r="G61">
        <v>1</v>
      </c>
      <c r="H61" s="5">
        <v>651.53</v>
      </c>
      <c r="I61" s="5">
        <v>0.2</v>
      </c>
      <c r="J61" s="5">
        <v>521.22400000000005</v>
      </c>
      <c r="K61" s="5">
        <v>152.50179398024719</v>
      </c>
      <c r="L61">
        <f>YEAR(SalesData[Order Date])</f>
        <v>2023</v>
      </c>
      <c r="M61">
        <f>MONTH(SalesData[Order Date])</f>
        <v>5</v>
      </c>
      <c r="N61" t="str">
        <f>TEXT(SalesData[[#This Row],[Order Date]], "mmmm")</f>
        <v>May</v>
      </c>
      <c r="O61" s="7">
        <f>IF(SalesData[Sales]=0,0,SalesData[Profit]/SalesData[Sales])</f>
        <v>0.29258398304806987</v>
      </c>
      <c r="P61" s="8">
        <f t="shared" si="0"/>
        <v>3.0696974813132169E-4</v>
      </c>
      <c r="Q61" t="str">
        <f>IF(SalesData[[#This Row],[Discount]]&gt;0, "Yes", "No")</f>
        <v>Yes</v>
      </c>
      <c r="R61" t="str">
        <f>TEXT(SalesData[[#This Row],[Order Date]],"mmm-yyyy")</f>
        <v>May-2023</v>
      </c>
      <c r="S61">
        <f>YEAR(SalesData[[#This Row],[Order Date]])*100 + MONTH(SalesData[[#This Row],[Order Date]])</f>
        <v>202305</v>
      </c>
    </row>
    <row r="62" spans="1:19" x14ac:dyDescent="0.3">
      <c r="A62" t="s">
        <v>4300</v>
      </c>
      <c r="B62" s="3">
        <v>45071</v>
      </c>
      <c r="C62" t="s">
        <v>4301</v>
      </c>
      <c r="D62" t="s">
        <v>30</v>
      </c>
      <c r="E62" t="s">
        <v>14</v>
      </c>
      <c r="F62" t="s">
        <v>15</v>
      </c>
      <c r="G62">
        <v>9</v>
      </c>
      <c r="H62" s="5">
        <v>822.78</v>
      </c>
      <c r="I62" s="5">
        <v>0.03</v>
      </c>
      <c r="J62" s="5">
        <v>7182.8693999999996</v>
      </c>
      <c r="K62" s="5">
        <v>1095.911842043151</v>
      </c>
      <c r="L62">
        <f>YEAR(SalesData[Order Date])</f>
        <v>2023</v>
      </c>
      <c r="M62">
        <f>MONTH(SalesData[Order Date])</f>
        <v>5</v>
      </c>
      <c r="N62" t="str">
        <f>TEXT(SalesData[[#This Row],[Order Date]], "mmmm")</f>
        <v>May</v>
      </c>
      <c r="O62" s="7">
        <f>IF(SalesData[Sales]=0,0,SalesData[Profit]/SalesData[Sales])</f>
        <v>0.15257298734168145</v>
      </c>
      <c r="P62" s="8">
        <f t="shared" si="0"/>
        <v>4.0513057358386607E-6</v>
      </c>
      <c r="Q62" t="str">
        <f>IF(SalesData[[#This Row],[Discount]]&gt;0, "Yes", "No")</f>
        <v>Yes</v>
      </c>
      <c r="R62" t="str">
        <f>TEXT(SalesData[[#This Row],[Order Date]],"mmm-yyyy")</f>
        <v>May-2023</v>
      </c>
      <c r="S62">
        <f>YEAR(SalesData[[#This Row],[Order Date]])*100 + MONTH(SalesData[[#This Row],[Order Date]])</f>
        <v>202305</v>
      </c>
    </row>
    <row r="63" spans="1:19" x14ac:dyDescent="0.3">
      <c r="A63" t="s">
        <v>4352</v>
      </c>
      <c r="B63" s="3">
        <v>45070</v>
      </c>
      <c r="C63" t="s">
        <v>4353</v>
      </c>
      <c r="D63" t="s">
        <v>18</v>
      </c>
      <c r="E63" t="s">
        <v>19</v>
      </c>
      <c r="F63" t="s">
        <v>39</v>
      </c>
      <c r="G63">
        <v>9</v>
      </c>
      <c r="H63" s="5">
        <v>151.55000000000001</v>
      </c>
      <c r="I63" s="5">
        <v>0.03</v>
      </c>
      <c r="J63" s="5">
        <v>1323.0315000000001</v>
      </c>
      <c r="K63" s="5">
        <v>92.984097990619347</v>
      </c>
      <c r="L63">
        <f>YEAR(SalesData[Order Date])</f>
        <v>2023</v>
      </c>
      <c r="M63">
        <f>MONTH(SalesData[Order Date])</f>
        <v>5</v>
      </c>
      <c r="N63" t="str">
        <f>TEXT(SalesData[[#This Row],[Order Date]], "mmmm")</f>
        <v>May</v>
      </c>
      <c r="O63" s="7">
        <f>IF(SalesData[Sales]=0,0,SalesData[Profit]/SalesData[Sales])</f>
        <v>7.0281091561780154E-2</v>
      </c>
      <c r="P63" s="8">
        <f t="shared" si="0"/>
        <v>2.1994941163532386E-5</v>
      </c>
      <c r="Q63" t="str">
        <f>IF(SalesData[[#This Row],[Discount]]&gt;0, "Yes", "No")</f>
        <v>Yes</v>
      </c>
      <c r="R63" t="str">
        <f>TEXT(SalesData[[#This Row],[Order Date]],"mmm-yyyy")</f>
        <v>May-2023</v>
      </c>
      <c r="S63">
        <f>YEAR(SalesData[[#This Row],[Order Date]])*100 + MONTH(SalesData[[#This Row],[Order Date]])</f>
        <v>202305</v>
      </c>
    </row>
    <row r="64" spans="1:19" x14ac:dyDescent="0.3">
      <c r="A64" t="s">
        <v>4408</v>
      </c>
      <c r="B64" s="3">
        <v>45058</v>
      </c>
      <c r="C64" t="s">
        <v>4409</v>
      </c>
      <c r="D64" t="s">
        <v>30</v>
      </c>
      <c r="E64" t="s">
        <v>19</v>
      </c>
      <c r="F64" t="s">
        <v>27</v>
      </c>
      <c r="G64">
        <v>2</v>
      </c>
      <c r="H64" s="5">
        <v>353.88</v>
      </c>
      <c r="I64" s="5">
        <v>0.11</v>
      </c>
      <c r="J64" s="5">
        <v>629.90639999999996</v>
      </c>
      <c r="K64" s="5">
        <v>42.882538785080158</v>
      </c>
      <c r="L64">
        <f>YEAR(SalesData[Order Date])</f>
        <v>2023</v>
      </c>
      <c r="M64">
        <f>MONTH(SalesData[Order Date])</f>
        <v>5</v>
      </c>
      <c r="N64" t="str">
        <f>TEXT(SalesData[[#This Row],[Order Date]], "mmmm")</f>
        <v>May</v>
      </c>
      <c r="O64" s="7">
        <f>IF(SalesData[Sales]=0,0,SalesData[Profit]/SalesData[Sales])</f>
        <v>6.8077636272754427E-2</v>
      </c>
      <c r="P64" s="8">
        <f t="shared" si="0"/>
        <v>1.5541991635582684E-4</v>
      </c>
      <c r="Q64" t="str">
        <f>IF(SalesData[[#This Row],[Discount]]&gt;0, "Yes", "No")</f>
        <v>Yes</v>
      </c>
      <c r="R64" t="str">
        <f>TEXT(SalesData[[#This Row],[Order Date]],"mmm-yyyy")</f>
        <v>May-2023</v>
      </c>
      <c r="S64">
        <f>YEAR(SalesData[[#This Row],[Order Date]])*100 + MONTH(SalesData[[#This Row],[Order Date]])</f>
        <v>202305</v>
      </c>
    </row>
    <row r="65" spans="1:19" x14ac:dyDescent="0.3">
      <c r="A65" t="s">
        <v>4602</v>
      </c>
      <c r="B65" s="3">
        <v>45074</v>
      </c>
      <c r="C65" t="s">
        <v>4603</v>
      </c>
      <c r="D65" t="s">
        <v>18</v>
      </c>
      <c r="E65" t="s">
        <v>19</v>
      </c>
      <c r="F65" t="s">
        <v>62</v>
      </c>
      <c r="G65">
        <v>2</v>
      </c>
      <c r="H65" s="5">
        <v>417.6</v>
      </c>
      <c r="I65" s="5">
        <v>0.26</v>
      </c>
      <c r="J65" s="5">
        <v>618.048</v>
      </c>
      <c r="K65" s="5">
        <v>118.1113351708215</v>
      </c>
      <c r="L65">
        <f>YEAR(SalesData[Order Date])</f>
        <v>2023</v>
      </c>
      <c r="M65">
        <f>MONTH(SalesData[Order Date])</f>
        <v>5</v>
      </c>
      <c r="N65" t="str">
        <f>TEXT(SalesData[[#This Row],[Order Date]], "mmmm")</f>
        <v>May</v>
      </c>
      <c r="O65" s="7">
        <f>IF(SalesData[Sales]=0,0,SalesData[Profit]/SalesData[Sales])</f>
        <v>0.19110382230962888</v>
      </c>
      <c r="P65" s="8">
        <f t="shared" si="0"/>
        <v>3.1130268199233718E-4</v>
      </c>
      <c r="Q65" t="str">
        <f>IF(SalesData[[#This Row],[Discount]]&gt;0, "Yes", "No")</f>
        <v>Yes</v>
      </c>
      <c r="R65" t="str">
        <f>TEXT(SalesData[[#This Row],[Order Date]],"mmm-yyyy")</f>
        <v>May-2023</v>
      </c>
      <c r="S65">
        <f>YEAR(SalesData[[#This Row],[Order Date]])*100 + MONTH(SalesData[[#This Row],[Order Date]])</f>
        <v>202305</v>
      </c>
    </row>
    <row r="66" spans="1:19" x14ac:dyDescent="0.3">
      <c r="A66" t="s">
        <v>4701</v>
      </c>
      <c r="B66" s="3">
        <v>45059</v>
      </c>
      <c r="C66" t="s">
        <v>4702</v>
      </c>
      <c r="D66" t="s">
        <v>13</v>
      </c>
      <c r="E66" t="s">
        <v>14</v>
      </c>
      <c r="F66" t="s">
        <v>91</v>
      </c>
      <c r="G66">
        <v>7</v>
      </c>
      <c r="H66" s="5">
        <v>17.829999999999998</v>
      </c>
      <c r="I66" s="5">
        <v>0.22</v>
      </c>
      <c r="J66" s="5">
        <v>97.351799999999997</v>
      </c>
      <c r="K66" s="5">
        <v>27.82586355149904</v>
      </c>
      <c r="L66">
        <f>YEAR(SalesData[Order Date])</f>
        <v>2023</v>
      </c>
      <c r="M66">
        <f>MONTH(SalesData[Order Date])</f>
        <v>5</v>
      </c>
      <c r="N66" t="str">
        <f>TEXT(SalesData[[#This Row],[Order Date]], "mmmm")</f>
        <v>May</v>
      </c>
      <c r="O66" s="7">
        <f>IF(SalesData[Sales]=0,0,SalesData[Profit]/SalesData[Sales])</f>
        <v>0.2858279307778494</v>
      </c>
      <c r="P66" s="8">
        <f t="shared" ref="P66:P129" si="1">IF(H:H*G:G=0, 0, (I:I/(H:H*G:G)))</f>
        <v>1.7626792724941913E-3</v>
      </c>
      <c r="Q66" t="str">
        <f>IF(SalesData[[#This Row],[Discount]]&gt;0, "Yes", "No")</f>
        <v>Yes</v>
      </c>
      <c r="R66" t="str">
        <f>TEXT(SalesData[[#This Row],[Order Date]],"mmm-yyyy")</f>
        <v>May-2023</v>
      </c>
      <c r="S66">
        <f>YEAR(SalesData[[#This Row],[Order Date]])*100 + MONTH(SalesData[[#This Row],[Order Date]])</f>
        <v>202305</v>
      </c>
    </row>
    <row r="67" spans="1:19" x14ac:dyDescent="0.3">
      <c r="A67" t="s">
        <v>4804</v>
      </c>
      <c r="B67" s="3">
        <v>45058</v>
      </c>
      <c r="C67" t="s">
        <v>4805</v>
      </c>
      <c r="D67" t="s">
        <v>23</v>
      </c>
      <c r="E67" t="s">
        <v>26</v>
      </c>
      <c r="F67" t="s">
        <v>20</v>
      </c>
      <c r="G67">
        <v>1</v>
      </c>
      <c r="H67" s="5">
        <v>64.17</v>
      </c>
      <c r="I67" s="5">
        <v>7.0000000000000007E-2</v>
      </c>
      <c r="J67" s="5">
        <v>59.678100000000001</v>
      </c>
      <c r="K67" s="5">
        <v>13.336502121261519</v>
      </c>
      <c r="L67">
        <f>YEAR(SalesData[Order Date])</f>
        <v>2023</v>
      </c>
      <c r="M67">
        <f>MONTH(SalesData[Order Date])</f>
        <v>5</v>
      </c>
      <c r="N67" t="str">
        <f>TEXT(SalesData[[#This Row],[Order Date]], "mmmm")</f>
        <v>May</v>
      </c>
      <c r="O67" s="7">
        <f>IF(SalesData[Sales]=0,0,SalesData[Profit]/SalesData[Sales])</f>
        <v>0.22347397322068766</v>
      </c>
      <c r="P67" s="8">
        <f t="shared" si="1"/>
        <v>1.0908524232507402E-3</v>
      </c>
      <c r="Q67" t="str">
        <f>IF(SalesData[[#This Row],[Discount]]&gt;0, "Yes", "No")</f>
        <v>Yes</v>
      </c>
      <c r="R67" t="str">
        <f>TEXT(SalesData[[#This Row],[Order Date]],"mmm-yyyy")</f>
        <v>May-2023</v>
      </c>
      <c r="S67">
        <f>YEAR(SalesData[[#This Row],[Order Date]])*100 + MONTH(SalesData[[#This Row],[Order Date]])</f>
        <v>202305</v>
      </c>
    </row>
    <row r="68" spans="1:19" x14ac:dyDescent="0.3">
      <c r="A68" t="s">
        <v>4836</v>
      </c>
      <c r="B68" s="3">
        <v>45075</v>
      </c>
      <c r="C68" t="s">
        <v>4837</v>
      </c>
      <c r="D68" t="s">
        <v>23</v>
      </c>
      <c r="E68" t="s">
        <v>14</v>
      </c>
      <c r="F68" t="s">
        <v>31</v>
      </c>
      <c r="G68">
        <v>7</v>
      </c>
      <c r="H68" s="5">
        <v>957.57</v>
      </c>
      <c r="I68" s="5">
        <v>0.13</v>
      </c>
      <c r="J68" s="5">
        <v>5831.6013000000003</v>
      </c>
      <c r="K68" s="5">
        <v>1615.0976443044849</v>
      </c>
      <c r="L68">
        <f>YEAR(SalesData[Order Date])</f>
        <v>2023</v>
      </c>
      <c r="M68">
        <f>MONTH(SalesData[Order Date])</f>
        <v>5</v>
      </c>
      <c r="N68" t="str">
        <f>TEXT(SalesData[[#This Row],[Order Date]], "mmmm")</f>
        <v>May</v>
      </c>
      <c r="O68" s="7">
        <f>IF(SalesData[Sales]=0,0,SalesData[Profit]/SalesData[Sales])</f>
        <v>0.27695611569063971</v>
      </c>
      <c r="P68" s="8">
        <f t="shared" si="1"/>
        <v>1.9394329993032958E-5</v>
      </c>
      <c r="Q68" t="str">
        <f>IF(SalesData[[#This Row],[Discount]]&gt;0, "Yes", "No")</f>
        <v>Yes</v>
      </c>
      <c r="R68" t="str">
        <f>TEXT(SalesData[[#This Row],[Order Date]],"mmm-yyyy")</f>
        <v>May-2023</v>
      </c>
      <c r="S68">
        <f>YEAR(SalesData[[#This Row],[Order Date]])*100 + MONTH(SalesData[[#This Row],[Order Date]])</f>
        <v>202305</v>
      </c>
    </row>
    <row r="69" spans="1:19" x14ac:dyDescent="0.3">
      <c r="A69" t="s">
        <v>4853</v>
      </c>
      <c r="B69" s="3">
        <v>45076</v>
      </c>
      <c r="C69" t="s">
        <v>4854</v>
      </c>
      <c r="D69" t="s">
        <v>18</v>
      </c>
      <c r="E69" t="s">
        <v>26</v>
      </c>
      <c r="F69" t="s">
        <v>44</v>
      </c>
      <c r="G69">
        <v>5</v>
      </c>
      <c r="H69" s="5">
        <v>193.74</v>
      </c>
      <c r="I69" s="5">
        <v>0.05</v>
      </c>
      <c r="J69" s="5">
        <v>920.26499999999999</v>
      </c>
      <c r="K69" s="5">
        <v>169.71661318460681</v>
      </c>
      <c r="L69">
        <f>YEAR(SalesData[Order Date])</f>
        <v>2023</v>
      </c>
      <c r="M69">
        <f>MONTH(SalesData[Order Date])</f>
        <v>5</v>
      </c>
      <c r="N69" t="str">
        <f>TEXT(SalesData[[#This Row],[Order Date]], "mmmm")</f>
        <v>May</v>
      </c>
      <c r="O69" s="7">
        <f>IF(SalesData[Sales]=0,0,SalesData[Profit]/SalesData[Sales])</f>
        <v>0.18442145815021413</v>
      </c>
      <c r="P69" s="8">
        <f t="shared" si="1"/>
        <v>5.1615567255084132E-5</v>
      </c>
      <c r="Q69" t="str">
        <f>IF(SalesData[[#This Row],[Discount]]&gt;0, "Yes", "No")</f>
        <v>Yes</v>
      </c>
      <c r="R69" t="str">
        <f>TEXT(SalesData[[#This Row],[Order Date]],"mmm-yyyy")</f>
        <v>May-2023</v>
      </c>
      <c r="S69">
        <f>YEAR(SalesData[[#This Row],[Order Date]])*100 + MONTH(SalesData[[#This Row],[Order Date]])</f>
        <v>202305</v>
      </c>
    </row>
    <row r="70" spans="1:19" x14ac:dyDescent="0.3">
      <c r="A70" t="s">
        <v>4871</v>
      </c>
      <c r="B70" s="3">
        <v>45064</v>
      </c>
      <c r="C70" t="s">
        <v>4872</v>
      </c>
      <c r="D70" t="s">
        <v>30</v>
      </c>
      <c r="E70" t="s">
        <v>19</v>
      </c>
      <c r="F70" t="s">
        <v>27</v>
      </c>
      <c r="G70">
        <v>6</v>
      </c>
      <c r="H70" s="5">
        <v>791.37</v>
      </c>
      <c r="I70" s="5">
        <v>0.02</v>
      </c>
      <c r="J70" s="5">
        <v>4653.2556000000004</v>
      </c>
      <c r="K70" s="5">
        <v>958.35040567750332</v>
      </c>
      <c r="L70">
        <f>YEAR(SalesData[Order Date])</f>
        <v>2023</v>
      </c>
      <c r="M70">
        <f>MONTH(SalesData[Order Date])</f>
        <v>5</v>
      </c>
      <c r="N70" t="str">
        <f>TEXT(SalesData[[#This Row],[Order Date]], "mmmm")</f>
        <v>May</v>
      </c>
      <c r="O70" s="7">
        <f>IF(SalesData[Sales]=0,0,SalesData[Profit]/SalesData[Sales])</f>
        <v>0.20595266799388867</v>
      </c>
      <c r="P70" s="8">
        <f t="shared" si="1"/>
        <v>4.2121047466208387E-6</v>
      </c>
      <c r="Q70" t="str">
        <f>IF(SalesData[[#This Row],[Discount]]&gt;0, "Yes", "No")</f>
        <v>Yes</v>
      </c>
      <c r="R70" t="str">
        <f>TEXT(SalesData[[#This Row],[Order Date]],"mmm-yyyy")</f>
        <v>May-2023</v>
      </c>
      <c r="S70">
        <f>YEAR(SalesData[[#This Row],[Order Date]])*100 + MONTH(SalesData[[#This Row],[Order Date]])</f>
        <v>202305</v>
      </c>
    </row>
    <row r="71" spans="1:19" x14ac:dyDescent="0.3">
      <c r="A71" t="s">
        <v>4893</v>
      </c>
      <c r="B71" s="3">
        <v>45067</v>
      </c>
      <c r="C71" t="s">
        <v>4894</v>
      </c>
      <c r="D71" t="s">
        <v>23</v>
      </c>
      <c r="E71" t="s">
        <v>14</v>
      </c>
      <c r="F71" t="s">
        <v>39</v>
      </c>
      <c r="G71">
        <v>5</v>
      </c>
      <c r="H71" s="5">
        <v>727.31</v>
      </c>
      <c r="I71" s="5">
        <v>0.04</v>
      </c>
      <c r="J71" s="5">
        <v>3491.0880000000002</v>
      </c>
      <c r="K71" s="5">
        <v>852.74559465639936</v>
      </c>
      <c r="L71">
        <f>YEAR(SalesData[Order Date])</f>
        <v>2023</v>
      </c>
      <c r="M71">
        <f>MONTH(SalesData[Order Date])</f>
        <v>5</v>
      </c>
      <c r="N71" t="str">
        <f>TEXT(SalesData[[#This Row],[Order Date]], "mmmm")</f>
        <v>May</v>
      </c>
      <c r="O71" s="7">
        <f>IF(SalesData[Sales]=0,0,SalesData[Profit]/SalesData[Sales])</f>
        <v>0.24426356329499552</v>
      </c>
      <c r="P71" s="8">
        <f t="shared" si="1"/>
        <v>1.0999436278890707E-5</v>
      </c>
      <c r="Q71" t="str">
        <f>IF(SalesData[[#This Row],[Discount]]&gt;0, "Yes", "No")</f>
        <v>Yes</v>
      </c>
      <c r="R71" t="str">
        <f>TEXT(SalesData[[#This Row],[Order Date]],"mmm-yyyy")</f>
        <v>May-2023</v>
      </c>
      <c r="S71">
        <f>YEAR(SalesData[[#This Row],[Order Date]])*100 + MONTH(SalesData[[#This Row],[Order Date]])</f>
        <v>202305</v>
      </c>
    </row>
    <row r="72" spans="1:19" x14ac:dyDescent="0.3">
      <c r="A72" t="s">
        <v>4943</v>
      </c>
      <c r="B72" s="3">
        <v>45074</v>
      </c>
      <c r="C72" t="s">
        <v>4944</v>
      </c>
      <c r="D72" t="s">
        <v>23</v>
      </c>
      <c r="E72" t="s">
        <v>19</v>
      </c>
      <c r="F72" t="s">
        <v>27</v>
      </c>
      <c r="G72">
        <v>8</v>
      </c>
      <c r="H72" s="5">
        <v>228.9</v>
      </c>
      <c r="I72" s="5">
        <v>0.11</v>
      </c>
      <c r="J72" s="5">
        <v>1629.768</v>
      </c>
      <c r="K72" s="5">
        <v>232.85574883606711</v>
      </c>
      <c r="L72">
        <f>YEAR(SalesData[Order Date])</f>
        <v>2023</v>
      </c>
      <c r="M72">
        <f>MONTH(SalesData[Order Date])</f>
        <v>5</v>
      </c>
      <c r="N72" t="str">
        <f>TEXT(SalesData[[#This Row],[Order Date]], "mmmm")</f>
        <v>May</v>
      </c>
      <c r="O72" s="7">
        <f>IF(SalesData[Sales]=0,0,SalesData[Profit]/SalesData[Sales])</f>
        <v>0.1428766234433779</v>
      </c>
      <c r="P72" s="8">
        <f t="shared" si="1"/>
        <v>6.0069899519440803E-5</v>
      </c>
      <c r="Q72" t="str">
        <f>IF(SalesData[[#This Row],[Discount]]&gt;0, "Yes", "No")</f>
        <v>Yes</v>
      </c>
      <c r="R72" t="str">
        <f>TEXT(SalesData[[#This Row],[Order Date]],"mmm-yyyy")</f>
        <v>May-2023</v>
      </c>
      <c r="S72">
        <f>YEAR(SalesData[[#This Row],[Order Date]])*100 + MONTH(SalesData[[#This Row],[Order Date]])</f>
        <v>202305</v>
      </c>
    </row>
    <row r="73" spans="1:19" x14ac:dyDescent="0.3">
      <c r="A73" t="s">
        <v>5131</v>
      </c>
      <c r="B73" s="3">
        <v>45071</v>
      </c>
      <c r="C73" t="s">
        <v>5132</v>
      </c>
      <c r="D73" t="s">
        <v>23</v>
      </c>
      <c r="E73" t="s">
        <v>19</v>
      </c>
      <c r="F73" t="s">
        <v>44</v>
      </c>
      <c r="G73">
        <v>8</v>
      </c>
      <c r="H73" s="5">
        <v>373.3</v>
      </c>
      <c r="I73" s="5">
        <v>0.18</v>
      </c>
      <c r="J73" s="5">
        <v>2448.848</v>
      </c>
      <c r="K73" s="5">
        <v>672.90429685587787</v>
      </c>
      <c r="L73">
        <f>YEAR(SalesData[Order Date])</f>
        <v>2023</v>
      </c>
      <c r="M73">
        <f>MONTH(SalesData[Order Date])</f>
        <v>5</v>
      </c>
      <c r="N73" t="str">
        <f>TEXT(SalesData[[#This Row],[Order Date]], "mmmm")</f>
        <v>May</v>
      </c>
      <c r="O73" s="7">
        <f>IF(SalesData[Sales]=0,0,SalesData[Profit]/SalesData[Sales])</f>
        <v>0.2747840196108039</v>
      </c>
      <c r="P73" s="8">
        <f t="shared" si="1"/>
        <v>6.0273238682025178E-5</v>
      </c>
      <c r="Q73" t="str">
        <f>IF(SalesData[[#This Row],[Discount]]&gt;0, "Yes", "No")</f>
        <v>Yes</v>
      </c>
      <c r="R73" t="str">
        <f>TEXT(SalesData[[#This Row],[Order Date]],"mmm-yyyy")</f>
        <v>May-2023</v>
      </c>
      <c r="S73">
        <f>YEAR(SalesData[[#This Row],[Order Date]])*100 + MONTH(SalesData[[#This Row],[Order Date]])</f>
        <v>202305</v>
      </c>
    </row>
    <row r="74" spans="1:19" x14ac:dyDescent="0.3">
      <c r="A74" t="s">
        <v>5133</v>
      </c>
      <c r="B74" s="3">
        <v>45065</v>
      </c>
      <c r="C74" t="s">
        <v>5134</v>
      </c>
      <c r="D74" t="s">
        <v>23</v>
      </c>
      <c r="E74" t="s">
        <v>19</v>
      </c>
      <c r="F74" t="s">
        <v>20</v>
      </c>
      <c r="G74">
        <v>6</v>
      </c>
      <c r="H74" s="5">
        <v>713.46</v>
      </c>
      <c r="I74" s="5">
        <v>0.14000000000000001</v>
      </c>
      <c r="J74" s="5">
        <v>3681.4535999999998</v>
      </c>
      <c r="K74" s="5">
        <v>318.78714550295712</v>
      </c>
      <c r="L74">
        <f>YEAR(SalesData[Order Date])</f>
        <v>2023</v>
      </c>
      <c r="M74">
        <f>MONTH(SalesData[Order Date])</f>
        <v>5</v>
      </c>
      <c r="N74" t="str">
        <f>TEXT(SalesData[[#This Row],[Order Date]], "mmmm")</f>
        <v>May</v>
      </c>
      <c r="O74" s="7">
        <f>IF(SalesData[Sales]=0,0,SalesData[Profit]/SalesData[Sales])</f>
        <v>8.6592737581415433E-2</v>
      </c>
      <c r="P74" s="8">
        <f t="shared" si="1"/>
        <v>3.2704473037498018E-5</v>
      </c>
      <c r="Q74" t="str">
        <f>IF(SalesData[[#This Row],[Discount]]&gt;0, "Yes", "No")</f>
        <v>Yes</v>
      </c>
      <c r="R74" t="str">
        <f>TEXT(SalesData[[#This Row],[Order Date]],"mmm-yyyy")</f>
        <v>May-2023</v>
      </c>
      <c r="S74">
        <f>YEAR(SalesData[[#This Row],[Order Date]])*100 + MONTH(SalesData[[#This Row],[Order Date]])</f>
        <v>202305</v>
      </c>
    </row>
    <row r="75" spans="1:19" x14ac:dyDescent="0.3">
      <c r="A75" t="s">
        <v>5139</v>
      </c>
      <c r="B75" s="3">
        <v>45066</v>
      </c>
      <c r="C75" t="s">
        <v>5140</v>
      </c>
      <c r="D75" t="s">
        <v>23</v>
      </c>
      <c r="E75" t="s">
        <v>26</v>
      </c>
      <c r="F75" t="s">
        <v>15</v>
      </c>
      <c r="G75">
        <v>2</v>
      </c>
      <c r="H75" s="5">
        <v>698.81</v>
      </c>
      <c r="I75" s="5">
        <v>0.03</v>
      </c>
      <c r="J75" s="5">
        <v>1355.6913999999999</v>
      </c>
      <c r="K75" s="5">
        <v>260.85891547016013</v>
      </c>
      <c r="L75">
        <f>YEAR(SalesData[Order Date])</f>
        <v>2023</v>
      </c>
      <c r="M75">
        <f>MONTH(SalesData[Order Date])</f>
        <v>5</v>
      </c>
      <c r="N75" t="str">
        <f>TEXT(SalesData[[#This Row],[Order Date]], "mmmm")</f>
        <v>May</v>
      </c>
      <c r="O75" s="7">
        <f>IF(SalesData[Sales]=0,0,SalesData[Profit]/SalesData[Sales])</f>
        <v>0.19241762208579338</v>
      </c>
      <c r="P75" s="8">
        <f t="shared" si="1"/>
        <v>2.1465062034029279E-5</v>
      </c>
      <c r="Q75" t="str">
        <f>IF(SalesData[[#This Row],[Discount]]&gt;0, "Yes", "No")</f>
        <v>Yes</v>
      </c>
      <c r="R75" t="str">
        <f>TEXT(SalesData[[#This Row],[Order Date]],"mmm-yyyy")</f>
        <v>May-2023</v>
      </c>
      <c r="S75">
        <f>YEAR(SalesData[[#This Row],[Order Date]])*100 + MONTH(SalesData[[#This Row],[Order Date]])</f>
        <v>202305</v>
      </c>
    </row>
    <row r="76" spans="1:19" x14ac:dyDescent="0.3">
      <c r="A76" t="s">
        <v>5199</v>
      </c>
      <c r="B76" s="3">
        <v>45064</v>
      </c>
      <c r="C76" t="s">
        <v>5200</v>
      </c>
      <c r="D76" t="s">
        <v>13</v>
      </c>
      <c r="E76" t="s">
        <v>14</v>
      </c>
      <c r="F76" t="s">
        <v>15</v>
      </c>
      <c r="G76">
        <v>5</v>
      </c>
      <c r="H76" s="5">
        <v>831.34</v>
      </c>
      <c r="I76" s="5">
        <v>0.18</v>
      </c>
      <c r="J76" s="5">
        <v>3408.4940000000001</v>
      </c>
      <c r="K76" s="5">
        <v>715.61153834099628</v>
      </c>
      <c r="L76">
        <f>YEAR(SalesData[Order Date])</f>
        <v>2023</v>
      </c>
      <c r="M76">
        <f>MONTH(SalesData[Order Date])</f>
        <v>5</v>
      </c>
      <c r="N76" t="str">
        <f>TEXT(SalesData[[#This Row],[Order Date]], "mmmm")</f>
        <v>May</v>
      </c>
      <c r="O76" s="7">
        <f>IF(SalesData[Sales]=0,0,SalesData[Profit]/SalesData[Sales])</f>
        <v>0.20994947866741037</v>
      </c>
      <c r="P76" s="8">
        <f t="shared" si="1"/>
        <v>4.3303582168547163E-5</v>
      </c>
      <c r="Q76" t="str">
        <f>IF(SalesData[[#This Row],[Discount]]&gt;0, "Yes", "No")</f>
        <v>Yes</v>
      </c>
      <c r="R76" t="str">
        <f>TEXT(SalesData[[#This Row],[Order Date]],"mmm-yyyy")</f>
        <v>May-2023</v>
      </c>
      <c r="S76">
        <f>YEAR(SalesData[[#This Row],[Order Date]])*100 + MONTH(SalesData[[#This Row],[Order Date]])</f>
        <v>202305</v>
      </c>
    </row>
    <row r="77" spans="1:19" x14ac:dyDescent="0.3">
      <c r="A77" t="s">
        <v>5293</v>
      </c>
      <c r="B77" s="3">
        <v>45069</v>
      </c>
      <c r="C77" t="s">
        <v>5294</v>
      </c>
      <c r="D77" t="s">
        <v>23</v>
      </c>
      <c r="E77" t="s">
        <v>19</v>
      </c>
      <c r="F77" t="s">
        <v>15</v>
      </c>
      <c r="G77">
        <v>8</v>
      </c>
      <c r="H77" s="5">
        <v>213.82</v>
      </c>
      <c r="I77" s="5">
        <v>0.24</v>
      </c>
      <c r="J77" s="5">
        <v>1300.0255999999999</v>
      </c>
      <c r="K77" s="5">
        <v>217.67840233061111</v>
      </c>
      <c r="L77">
        <f>YEAR(SalesData[Order Date])</f>
        <v>2023</v>
      </c>
      <c r="M77">
        <f>MONTH(SalesData[Order Date])</f>
        <v>5</v>
      </c>
      <c r="N77" t="str">
        <f>TEXT(SalesData[[#This Row],[Order Date]], "mmmm")</f>
        <v>May</v>
      </c>
      <c r="O77" s="7">
        <f>IF(SalesData[Sales]=0,0,SalesData[Profit]/SalesData[Sales])</f>
        <v>0.16744162755765049</v>
      </c>
      <c r="P77" s="8">
        <f t="shared" si="1"/>
        <v>1.4030492937985221E-4</v>
      </c>
      <c r="Q77" t="str">
        <f>IF(SalesData[[#This Row],[Discount]]&gt;0, "Yes", "No")</f>
        <v>Yes</v>
      </c>
      <c r="R77" t="str">
        <f>TEXT(SalesData[[#This Row],[Order Date]],"mmm-yyyy")</f>
        <v>May-2023</v>
      </c>
      <c r="S77">
        <f>YEAR(SalesData[[#This Row],[Order Date]])*100 + MONTH(SalesData[[#This Row],[Order Date]])</f>
        <v>202305</v>
      </c>
    </row>
    <row r="78" spans="1:19" x14ac:dyDescent="0.3">
      <c r="A78" t="s">
        <v>5406</v>
      </c>
      <c r="B78" s="3">
        <v>45061</v>
      </c>
      <c r="C78" t="s">
        <v>5407</v>
      </c>
      <c r="D78" t="s">
        <v>18</v>
      </c>
      <c r="E78" t="s">
        <v>19</v>
      </c>
      <c r="F78" t="s">
        <v>62</v>
      </c>
      <c r="G78">
        <v>3</v>
      </c>
      <c r="H78" s="5">
        <v>809.49</v>
      </c>
      <c r="I78" s="5">
        <v>0.2</v>
      </c>
      <c r="J78" s="5">
        <v>1942.7760000000001</v>
      </c>
      <c r="K78" s="5">
        <v>307.73089651781157</v>
      </c>
      <c r="L78">
        <f>YEAR(SalesData[Order Date])</f>
        <v>2023</v>
      </c>
      <c r="M78">
        <f>MONTH(SalesData[Order Date])</f>
        <v>5</v>
      </c>
      <c r="N78" t="str">
        <f>TEXT(SalesData[[#This Row],[Order Date]], "mmmm")</f>
        <v>May</v>
      </c>
      <c r="O78" s="7">
        <f>IF(SalesData[Sales]=0,0,SalesData[Profit]/SalesData[Sales])</f>
        <v>0.15839751804521549</v>
      </c>
      <c r="P78" s="8">
        <f t="shared" si="1"/>
        <v>8.2356380766490829E-5</v>
      </c>
      <c r="Q78" t="str">
        <f>IF(SalesData[[#This Row],[Discount]]&gt;0, "Yes", "No")</f>
        <v>Yes</v>
      </c>
      <c r="R78" t="str">
        <f>TEXT(SalesData[[#This Row],[Order Date]],"mmm-yyyy")</f>
        <v>May-2023</v>
      </c>
      <c r="S78">
        <f>YEAR(SalesData[[#This Row],[Order Date]])*100 + MONTH(SalesData[[#This Row],[Order Date]])</f>
        <v>202305</v>
      </c>
    </row>
    <row r="79" spans="1:19" x14ac:dyDescent="0.3">
      <c r="A79" t="s">
        <v>5439</v>
      </c>
      <c r="B79" s="3">
        <v>45076</v>
      </c>
      <c r="C79" t="s">
        <v>5440</v>
      </c>
      <c r="D79" t="s">
        <v>18</v>
      </c>
      <c r="E79" t="s">
        <v>26</v>
      </c>
      <c r="F79" t="s">
        <v>20</v>
      </c>
      <c r="G79">
        <v>4</v>
      </c>
      <c r="H79" s="5">
        <v>275.14</v>
      </c>
      <c r="I79" s="5">
        <v>0.28999999999999998</v>
      </c>
      <c r="J79" s="5">
        <v>781.3975999999999</v>
      </c>
      <c r="K79" s="5">
        <v>82.759856475401534</v>
      </c>
      <c r="L79">
        <f>YEAR(SalesData[Order Date])</f>
        <v>2023</v>
      </c>
      <c r="M79">
        <f>MONTH(SalesData[Order Date])</f>
        <v>5</v>
      </c>
      <c r="N79" t="str">
        <f>TEXT(SalesData[[#This Row],[Order Date]], "mmmm")</f>
        <v>May</v>
      </c>
      <c r="O79" s="7">
        <f>IF(SalesData[Sales]=0,0,SalesData[Profit]/SalesData[Sales])</f>
        <v>0.10591260643160606</v>
      </c>
      <c r="P79" s="8">
        <f t="shared" si="1"/>
        <v>2.6350221705313657E-4</v>
      </c>
      <c r="Q79" t="str">
        <f>IF(SalesData[[#This Row],[Discount]]&gt;0, "Yes", "No")</f>
        <v>Yes</v>
      </c>
      <c r="R79" t="str">
        <f>TEXT(SalesData[[#This Row],[Order Date]],"mmm-yyyy")</f>
        <v>May-2023</v>
      </c>
      <c r="S79">
        <f>YEAR(SalesData[[#This Row],[Order Date]])*100 + MONTH(SalesData[[#This Row],[Order Date]])</f>
        <v>202305</v>
      </c>
    </row>
    <row r="80" spans="1:19" x14ac:dyDescent="0.3">
      <c r="A80" t="s">
        <v>5458</v>
      </c>
      <c r="B80" s="3">
        <v>45062</v>
      </c>
      <c r="C80" t="s">
        <v>5459</v>
      </c>
      <c r="D80" t="s">
        <v>23</v>
      </c>
      <c r="E80" t="s">
        <v>19</v>
      </c>
      <c r="F80" t="s">
        <v>20</v>
      </c>
      <c r="G80">
        <v>8</v>
      </c>
      <c r="H80" s="5">
        <v>298.58999999999997</v>
      </c>
      <c r="I80" s="5">
        <v>0.22</v>
      </c>
      <c r="J80" s="5">
        <v>1863.2016000000001</v>
      </c>
      <c r="K80" s="5">
        <v>143.11832778930989</v>
      </c>
      <c r="L80">
        <f>YEAR(SalesData[Order Date])</f>
        <v>2023</v>
      </c>
      <c r="M80">
        <f>MONTH(SalesData[Order Date])</f>
        <v>5</v>
      </c>
      <c r="N80" t="str">
        <f>TEXT(SalesData[[#This Row],[Order Date]], "mmmm")</f>
        <v>May</v>
      </c>
      <c r="O80" s="7">
        <f>IF(SalesData[Sales]=0,0,SalesData[Profit]/SalesData[Sales])</f>
        <v>7.6813119841304275E-2</v>
      </c>
      <c r="P80" s="8">
        <f t="shared" si="1"/>
        <v>9.2099534478716643E-5</v>
      </c>
      <c r="Q80" t="str">
        <f>IF(SalesData[[#This Row],[Discount]]&gt;0, "Yes", "No")</f>
        <v>Yes</v>
      </c>
      <c r="R80" t="str">
        <f>TEXT(SalesData[[#This Row],[Order Date]],"mmm-yyyy")</f>
        <v>May-2023</v>
      </c>
      <c r="S80">
        <f>YEAR(SalesData[[#This Row],[Order Date]])*100 + MONTH(SalesData[[#This Row],[Order Date]])</f>
        <v>202305</v>
      </c>
    </row>
    <row r="81" spans="1:19" x14ac:dyDescent="0.3">
      <c r="A81" t="s">
        <v>5493</v>
      </c>
      <c r="B81" s="3">
        <v>45071</v>
      </c>
      <c r="C81" t="s">
        <v>5494</v>
      </c>
      <c r="D81" t="s">
        <v>18</v>
      </c>
      <c r="E81" t="s">
        <v>26</v>
      </c>
      <c r="F81" t="s">
        <v>62</v>
      </c>
      <c r="G81">
        <v>7</v>
      </c>
      <c r="H81" s="5">
        <v>166.91</v>
      </c>
      <c r="I81" s="5">
        <v>0.22</v>
      </c>
      <c r="J81" s="5">
        <v>911.32859999999994</v>
      </c>
      <c r="K81" s="5">
        <v>112.59372325849979</v>
      </c>
      <c r="L81">
        <f>YEAR(SalesData[Order Date])</f>
        <v>2023</v>
      </c>
      <c r="M81">
        <f>MONTH(SalesData[Order Date])</f>
        <v>5</v>
      </c>
      <c r="N81" t="str">
        <f>TEXT(SalesData[[#This Row],[Order Date]], "mmmm")</f>
        <v>May</v>
      </c>
      <c r="O81" s="7">
        <f>IF(SalesData[Sales]=0,0,SalesData[Profit]/SalesData[Sales])</f>
        <v>0.12354898470046896</v>
      </c>
      <c r="P81" s="8">
        <f t="shared" si="1"/>
        <v>1.8829651565856708E-4</v>
      </c>
      <c r="Q81" t="str">
        <f>IF(SalesData[[#This Row],[Discount]]&gt;0, "Yes", "No")</f>
        <v>Yes</v>
      </c>
      <c r="R81" t="str">
        <f>TEXT(SalesData[[#This Row],[Order Date]],"mmm-yyyy")</f>
        <v>May-2023</v>
      </c>
      <c r="S81">
        <f>YEAR(SalesData[[#This Row],[Order Date]])*100 + MONTH(SalesData[[#This Row],[Order Date]])</f>
        <v>202305</v>
      </c>
    </row>
    <row r="82" spans="1:19" x14ac:dyDescent="0.3">
      <c r="A82" t="s">
        <v>5537</v>
      </c>
      <c r="B82" s="3">
        <v>45060</v>
      </c>
      <c r="C82" t="s">
        <v>5538</v>
      </c>
      <c r="D82" t="s">
        <v>30</v>
      </c>
      <c r="E82" t="s">
        <v>19</v>
      </c>
      <c r="F82" t="s">
        <v>62</v>
      </c>
      <c r="G82">
        <v>4</v>
      </c>
      <c r="H82" s="5">
        <v>238.15</v>
      </c>
      <c r="I82" s="5">
        <v>0.24</v>
      </c>
      <c r="J82" s="5">
        <v>723.976</v>
      </c>
      <c r="K82" s="5">
        <v>105.29214056208809</v>
      </c>
      <c r="L82">
        <f>YEAR(SalesData[Order Date])</f>
        <v>2023</v>
      </c>
      <c r="M82">
        <f>MONTH(SalesData[Order Date])</f>
        <v>5</v>
      </c>
      <c r="N82" t="str">
        <f>TEXT(SalesData[[#This Row],[Order Date]], "mmmm")</f>
        <v>May</v>
      </c>
      <c r="O82" s="7">
        <f>IF(SalesData[Sales]=0,0,SalesData[Profit]/SalesData[Sales])</f>
        <v>0.14543595445441299</v>
      </c>
      <c r="P82" s="8">
        <f t="shared" si="1"/>
        <v>2.519420533277346E-4</v>
      </c>
      <c r="Q82" t="str">
        <f>IF(SalesData[[#This Row],[Discount]]&gt;0, "Yes", "No")</f>
        <v>Yes</v>
      </c>
      <c r="R82" t="str">
        <f>TEXT(SalesData[[#This Row],[Order Date]],"mmm-yyyy")</f>
        <v>May-2023</v>
      </c>
      <c r="S82">
        <f>YEAR(SalesData[[#This Row],[Order Date]])*100 + MONTH(SalesData[[#This Row],[Order Date]])</f>
        <v>202305</v>
      </c>
    </row>
    <row r="83" spans="1:19" x14ac:dyDescent="0.3">
      <c r="A83" t="s">
        <v>5575</v>
      </c>
      <c r="B83" s="3">
        <v>45058</v>
      </c>
      <c r="C83" t="s">
        <v>5576</v>
      </c>
      <c r="D83" t="s">
        <v>13</v>
      </c>
      <c r="E83" t="s">
        <v>14</v>
      </c>
      <c r="F83" t="s">
        <v>27</v>
      </c>
      <c r="G83">
        <v>1</v>
      </c>
      <c r="H83" s="5">
        <v>870.44</v>
      </c>
      <c r="I83" s="5">
        <v>0.15</v>
      </c>
      <c r="J83" s="5">
        <v>739.87400000000002</v>
      </c>
      <c r="K83" s="5">
        <v>164.0026218745646</v>
      </c>
      <c r="L83">
        <f>YEAR(SalesData[Order Date])</f>
        <v>2023</v>
      </c>
      <c r="M83">
        <f>MONTH(SalesData[Order Date])</f>
        <v>5</v>
      </c>
      <c r="N83" t="str">
        <f>TEXT(SalesData[[#This Row],[Order Date]], "mmmm")</f>
        <v>May</v>
      </c>
      <c r="O83" s="7">
        <f>IF(SalesData[Sales]=0,0,SalesData[Profit]/SalesData[Sales])</f>
        <v>0.22166290729849217</v>
      </c>
      <c r="P83" s="8">
        <f t="shared" si="1"/>
        <v>1.7232663940076282E-4</v>
      </c>
      <c r="Q83" t="str">
        <f>IF(SalesData[[#This Row],[Discount]]&gt;0, "Yes", "No")</f>
        <v>Yes</v>
      </c>
      <c r="R83" t="str">
        <f>TEXT(SalesData[[#This Row],[Order Date]],"mmm-yyyy")</f>
        <v>May-2023</v>
      </c>
      <c r="S83">
        <f>YEAR(SalesData[[#This Row],[Order Date]])*100 + MONTH(SalesData[[#This Row],[Order Date]])</f>
        <v>202305</v>
      </c>
    </row>
    <row r="84" spans="1:19" x14ac:dyDescent="0.3">
      <c r="A84" t="s">
        <v>5820</v>
      </c>
      <c r="B84" s="3">
        <v>45061</v>
      </c>
      <c r="C84" t="s">
        <v>5821</v>
      </c>
      <c r="D84" t="s">
        <v>13</v>
      </c>
      <c r="E84" t="s">
        <v>14</v>
      </c>
      <c r="F84" t="s">
        <v>39</v>
      </c>
      <c r="G84">
        <v>8</v>
      </c>
      <c r="H84" s="5">
        <v>248.45</v>
      </c>
      <c r="I84" s="5">
        <v>0.19</v>
      </c>
      <c r="J84" s="5">
        <v>1609.9559999999999</v>
      </c>
      <c r="K84" s="5">
        <v>106.7274427993744</v>
      </c>
      <c r="L84">
        <f>YEAR(SalesData[Order Date])</f>
        <v>2023</v>
      </c>
      <c r="M84">
        <f>MONTH(SalesData[Order Date])</f>
        <v>5</v>
      </c>
      <c r="N84" t="str">
        <f>TEXT(SalesData[[#This Row],[Order Date]], "mmmm")</f>
        <v>May</v>
      </c>
      <c r="O84" s="7">
        <f>IF(SalesData[Sales]=0,0,SalesData[Profit]/SalesData[Sales])</f>
        <v>6.6292148853368912E-2</v>
      </c>
      <c r="P84" s="8">
        <f t="shared" si="1"/>
        <v>9.5592674582410957E-5</v>
      </c>
      <c r="Q84" t="str">
        <f>IF(SalesData[[#This Row],[Discount]]&gt;0, "Yes", "No")</f>
        <v>Yes</v>
      </c>
      <c r="R84" t="str">
        <f>TEXT(SalesData[[#This Row],[Order Date]],"mmm-yyyy")</f>
        <v>May-2023</v>
      </c>
      <c r="S84">
        <f>YEAR(SalesData[[#This Row],[Order Date]])*100 + MONTH(SalesData[[#This Row],[Order Date]])</f>
        <v>202305</v>
      </c>
    </row>
    <row r="85" spans="1:19" x14ac:dyDescent="0.3">
      <c r="A85" t="s">
        <v>5832</v>
      </c>
      <c r="B85" s="3">
        <v>45073</v>
      </c>
      <c r="C85" t="s">
        <v>5833</v>
      </c>
      <c r="D85" t="s">
        <v>18</v>
      </c>
      <c r="E85" t="s">
        <v>26</v>
      </c>
      <c r="F85" t="s">
        <v>31</v>
      </c>
      <c r="G85">
        <v>8</v>
      </c>
      <c r="H85" s="5">
        <v>943.27</v>
      </c>
      <c r="I85" s="5">
        <v>0.09</v>
      </c>
      <c r="J85" s="5">
        <v>6867.0056000000004</v>
      </c>
      <c r="K85" s="5">
        <v>506.92699190534682</v>
      </c>
      <c r="L85">
        <f>YEAR(SalesData[Order Date])</f>
        <v>2023</v>
      </c>
      <c r="M85">
        <f>MONTH(SalesData[Order Date])</f>
        <v>5</v>
      </c>
      <c r="N85" t="str">
        <f>TEXT(SalesData[[#This Row],[Order Date]], "mmmm")</f>
        <v>May</v>
      </c>
      <c r="O85" s="7">
        <f>IF(SalesData[Sales]=0,0,SalesData[Profit]/SalesData[Sales])</f>
        <v>7.3820675478311365E-2</v>
      </c>
      <c r="P85" s="8">
        <f t="shared" si="1"/>
        <v>1.1926595778515165E-5</v>
      </c>
      <c r="Q85" t="str">
        <f>IF(SalesData[[#This Row],[Discount]]&gt;0, "Yes", "No")</f>
        <v>Yes</v>
      </c>
      <c r="R85" t="str">
        <f>TEXT(SalesData[[#This Row],[Order Date]],"mmm-yyyy")</f>
        <v>May-2023</v>
      </c>
      <c r="S85">
        <f>YEAR(SalesData[[#This Row],[Order Date]])*100 + MONTH(SalesData[[#This Row],[Order Date]])</f>
        <v>202305</v>
      </c>
    </row>
    <row r="86" spans="1:19" x14ac:dyDescent="0.3">
      <c r="A86" t="s">
        <v>5846</v>
      </c>
      <c r="B86" s="3">
        <v>45069</v>
      </c>
      <c r="C86" t="s">
        <v>5847</v>
      </c>
      <c r="D86" t="s">
        <v>18</v>
      </c>
      <c r="E86" t="s">
        <v>19</v>
      </c>
      <c r="F86" t="s">
        <v>34</v>
      </c>
      <c r="G86">
        <v>7</v>
      </c>
      <c r="H86" s="5">
        <v>594.87</v>
      </c>
      <c r="I86" s="5">
        <v>7.0000000000000007E-2</v>
      </c>
      <c r="J86" s="5">
        <v>3872.6037000000001</v>
      </c>
      <c r="K86" s="5">
        <v>627.40990965439653</v>
      </c>
      <c r="L86">
        <f>YEAR(SalesData[Order Date])</f>
        <v>2023</v>
      </c>
      <c r="M86">
        <f>MONTH(SalesData[Order Date])</f>
        <v>5</v>
      </c>
      <c r="N86" t="str">
        <f>TEXT(SalesData[[#This Row],[Order Date]], "mmmm")</f>
        <v>May</v>
      </c>
      <c r="O86" s="7">
        <f>IF(SalesData[Sales]=0,0,SalesData[Profit]/SalesData[Sales])</f>
        <v>0.16201242323204837</v>
      </c>
      <c r="P86" s="8">
        <f t="shared" si="1"/>
        <v>1.6810395548607259E-5</v>
      </c>
      <c r="Q86" t="str">
        <f>IF(SalesData[[#This Row],[Discount]]&gt;0, "Yes", "No")</f>
        <v>Yes</v>
      </c>
      <c r="R86" t="str">
        <f>TEXT(SalesData[[#This Row],[Order Date]],"mmm-yyyy")</f>
        <v>May-2023</v>
      </c>
      <c r="S86">
        <f>YEAR(SalesData[[#This Row],[Order Date]])*100 + MONTH(SalesData[[#This Row],[Order Date]])</f>
        <v>202305</v>
      </c>
    </row>
    <row r="87" spans="1:19" x14ac:dyDescent="0.3">
      <c r="A87" t="s">
        <v>5953</v>
      </c>
      <c r="B87" s="3">
        <v>45058</v>
      </c>
      <c r="C87" t="s">
        <v>5954</v>
      </c>
      <c r="D87" t="s">
        <v>18</v>
      </c>
      <c r="E87" t="s">
        <v>19</v>
      </c>
      <c r="F87" t="s">
        <v>91</v>
      </c>
      <c r="G87">
        <v>2</v>
      </c>
      <c r="H87" s="5">
        <v>77.48</v>
      </c>
      <c r="I87" s="5">
        <v>0.18</v>
      </c>
      <c r="J87" s="5">
        <v>127.0672</v>
      </c>
      <c r="K87" s="5">
        <v>6.4867074243563163</v>
      </c>
      <c r="L87">
        <f>YEAR(SalesData[Order Date])</f>
        <v>2023</v>
      </c>
      <c r="M87">
        <f>MONTH(SalesData[Order Date])</f>
        <v>5</v>
      </c>
      <c r="N87" t="str">
        <f>TEXT(SalesData[[#This Row],[Order Date]], "mmmm")</f>
        <v>May</v>
      </c>
      <c r="O87" s="7">
        <f>IF(SalesData[Sales]=0,0,SalesData[Profit]/SalesData[Sales])</f>
        <v>5.1049424433341699E-2</v>
      </c>
      <c r="P87" s="8">
        <f t="shared" si="1"/>
        <v>1.1615900877645843E-3</v>
      </c>
      <c r="Q87" t="str">
        <f>IF(SalesData[[#This Row],[Discount]]&gt;0, "Yes", "No")</f>
        <v>Yes</v>
      </c>
      <c r="R87" t="str">
        <f>TEXT(SalesData[[#This Row],[Order Date]],"mmm-yyyy")</f>
        <v>May-2023</v>
      </c>
      <c r="S87">
        <f>YEAR(SalesData[[#This Row],[Order Date]])*100 + MONTH(SalesData[[#This Row],[Order Date]])</f>
        <v>202305</v>
      </c>
    </row>
    <row r="88" spans="1:19" x14ac:dyDescent="0.3">
      <c r="A88" t="s">
        <v>6067</v>
      </c>
      <c r="B88" s="3">
        <v>45069</v>
      </c>
      <c r="C88" t="s">
        <v>6068</v>
      </c>
      <c r="D88" t="s">
        <v>13</v>
      </c>
      <c r="E88" t="s">
        <v>14</v>
      </c>
      <c r="F88" t="s">
        <v>44</v>
      </c>
      <c r="G88">
        <v>4</v>
      </c>
      <c r="H88" s="5">
        <v>126.98</v>
      </c>
      <c r="I88" s="5">
        <v>0.26</v>
      </c>
      <c r="J88" s="5">
        <v>375.86079999999998</v>
      </c>
      <c r="K88" s="5">
        <v>40.756137875011767</v>
      </c>
      <c r="L88">
        <f>YEAR(SalesData[Order Date])</f>
        <v>2023</v>
      </c>
      <c r="M88">
        <f>MONTH(SalesData[Order Date])</f>
        <v>5</v>
      </c>
      <c r="N88" t="str">
        <f>TEXT(SalesData[[#This Row],[Order Date]], "mmmm")</f>
        <v>May</v>
      </c>
      <c r="O88" s="7">
        <f>IF(SalesData[Sales]=0,0,SalesData[Profit]/SalesData[Sales])</f>
        <v>0.10843412740836972</v>
      </c>
      <c r="P88" s="8">
        <f t="shared" si="1"/>
        <v>5.1189163647818558E-4</v>
      </c>
      <c r="Q88" t="str">
        <f>IF(SalesData[[#This Row],[Discount]]&gt;0, "Yes", "No")</f>
        <v>Yes</v>
      </c>
      <c r="R88" t="str">
        <f>TEXT(SalesData[[#This Row],[Order Date]],"mmm-yyyy")</f>
        <v>May-2023</v>
      </c>
      <c r="S88">
        <f>YEAR(SalesData[[#This Row],[Order Date]])*100 + MONTH(SalesData[[#This Row],[Order Date]])</f>
        <v>202305</v>
      </c>
    </row>
    <row r="89" spans="1:19" x14ac:dyDescent="0.3">
      <c r="A89" t="s">
        <v>6077</v>
      </c>
      <c r="B89" s="3">
        <v>45064</v>
      </c>
      <c r="C89" t="s">
        <v>1142</v>
      </c>
      <c r="D89" t="s">
        <v>18</v>
      </c>
      <c r="E89" t="s">
        <v>26</v>
      </c>
      <c r="F89" t="s">
        <v>53</v>
      </c>
      <c r="G89">
        <v>5</v>
      </c>
      <c r="H89" s="5">
        <v>611.03</v>
      </c>
      <c r="I89" s="5">
        <v>0.06</v>
      </c>
      <c r="J89" s="5">
        <v>2871.840999999999</v>
      </c>
      <c r="K89" s="5">
        <v>586.28300493453241</v>
      </c>
      <c r="L89">
        <f>YEAR(SalesData[Order Date])</f>
        <v>2023</v>
      </c>
      <c r="M89">
        <f>MONTH(SalesData[Order Date])</f>
        <v>5</v>
      </c>
      <c r="N89" t="str">
        <f>TEXT(SalesData[[#This Row],[Order Date]], "mmmm")</f>
        <v>May</v>
      </c>
      <c r="O89" s="7">
        <f>IF(SalesData[Sales]=0,0,SalesData[Profit]/SalesData[Sales])</f>
        <v>0.20414883864898253</v>
      </c>
      <c r="P89" s="8">
        <f t="shared" si="1"/>
        <v>1.9638970263325861E-5</v>
      </c>
      <c r="Q89" t="str">
        <f>IF(SalesData[[#This Row],[Discount]]&gt;0, "Yes", "No")</f>
        <v>Yes</v>
      </c>
      <c r="R89" t="str">
        <f>TEXT(SalesData[[#This Row],[Order Date]],"mmm-yyyy")</f>
        <v>May-2023</v>
      </c>
      <c r="S89">
        <f>YEAR(SalesData[[#This Row],[Order Date]])*100 + MONTH(SalesData[[#This Row],[Order Date]])</f>
        <v>202305</v>
      </c>
    </row>
    <row r="90" spans="1:19" x14ac:dyDescent="0.3">
      <c r="A90" t="s">
        <v>6092</v>
      </c>
      <c r="B90" s="3">
        <v>45076</v>
      </c>
      <c r="C90" t="s">
        <v>6093</v>
      </c>
      <c r="D90" t="s">
        <v>18</v>
      </c>
      <c r="E90" t="s">
        <v>19</v>
      </c>
      <c r="F90" t="s">
        <v>34</v>
      </c>
      <c r="G90">
        <v>5</v>
      </c>
      <c r="H90" s="5">
        <v>312.16000000000003</v>
      </c>
      <c r="I90" s="5">
        <v>7.0000000000000007E-2</v>
      </c>
      <c r="J90" s="5">
        <v>1451.5440000000001</v>
      </c>
      <c r="K90" s="5">
        <v>119.58087398308371</v>
      </c>
      <c r="L90">
        <f>YEAR(SalesData[Order Date])</f>
        <v>2023</v>
      </c>
      <c r="M90">
        <f>MONTH(SalesData[Order Date])</f>
        <v>5</v>
      </c>
      <c r="N90" t="str">
        <f>TEXT(SalesData[[#This Row],[Order Date]], "mmmm")</f>
        <v>May</v>
      </c>
      <c r="O90" s="7">
        <f>IF(SalesData[Sales]=0,0,SalesData[Profit]/SalesData[Sales])</f>
        <v>8.2381845802182843E-2</v>
      </c>
      <c r="P90" s="8">
        <f t="shared" si="1"/>
        <v>4.4848795489492564E-5</v>
      </c>
      <c r="Q90" t="str">
        <f>IF(SalesData[[#This Row],[Discount]]&gt;0, "Yes", "No")</f>
        <v>Yes</v>
      </c>
      <c r="R90" t="str">
        <f>TEXT(SalesData[[#This Row],[Order Date]],"mmm-yyyy")</f>
        <v>May-2023</v>
      </c>
      <c r="S90">
        <f>YEAR(SalesData[[#This Row],[Order Date]])*100 + MONTH(SalesData[[#This Row],[Order Date]])</f>
        <v>202305</v>
      </c>
    </row>
    <row r="91" spans="1:19" x14ac:dyDescent="0.3">
      <c r="A91" t="s">
        <v>6216</v>
      </c>
      <c r="B91" s="3">
        <v>45074</v>
      </c>
      <c r="C91" t="s">
        <v>6217</v>
      </c>
      <c r="D91" t="s">
        <v>13</v>
      </c>
      <c r="E91" t="s">
        <v>14</v>
      </c>
      <c r="F91" t="s">
        <v>53</v>
      </c>
      <c r="G91">
        <v>2</v>
      </c>
      <c r="H91" s="5">
        <v>810.28</v>
      </c>
      <c r="I91" s="5">
        <v>7.0000000000000007E-2</v>
      </c>
      <c r="J91" s="5">
        <v>1507.1207999999999</v>
      </c>
      <c r="K91" s="5">
        <v>227.03444464147739</v>
      </c>
      <c r="L91">
        <f>YEAR(SalesData[Order Date])</f>
        <v>2023</v>
      </c>
      <c r="M91">
        <f>MONTH(SalesData[Order Date])</f>
        <v>5</v>
      </c>
      <c r="N91" t="str">
        <f>TEXT(SalesData[[#This Row],[Order Date]], "mmmm")</f>
        <v>May</v>
      </c>
      <c r="O91" s="7">
        <f>IF(SalesData[Sales]=0,0,SalesData[Profit]/SalesData[Sales])</f>
        <v>0.15064117265283408</v>
      </c>
      <c r="P91" s="8">
        <f t="shared" si="1"/>
        <v>4.3194944957298716E-5</v>
      </c>
      <c r="Q91" t="str">
        <f>IF(SalesData[[#This Row],[Discount]]&gt;0, "Yes", "No")</f>
        <v>Yes</v>
      </c>
      <c r="R91" t="str">
        <f>TEXT(SalesData[[#This Row],[Order Date]],"mmm-yyyy")</f>
        <v>May-2023</v>
      </c>
      <c r="S91">
        <f>YEAR(SalesData[[#This Row],[Order Date]])*100 + MONTH(SalesData[[#This Row],[Order Date]])</f>
        <v>202305</v>
      </c>
    </row>
    <row r="92" spans="1:19" x14ac:dyDescent="0.3">
      <c r="A92" t="s">
        <v>6273</v>
      </c>
      <c r="B92" s="3">
        <v>45075</v>
      </c>
      <c r="C92" t="s">
        <v>6274</v>
      </c>
      <c r="D92" t="s">
        <v>18</v>
      </c>
      <c r="E92" t="s">
        <v>26</v>
      </c>
      <c r="F92" t="s">
        <v>34</v>
      </c>
      <c r="G92">
        <v>1</v>
      </c>
      <c r="H92" s="5">
        <v>897.33</v>
      </c>
      <c r="I92" s="5">
        <v>0.16</v>
      </c>
      <c r="J92" s="5">
        <v>753.75720000000001</v>
      </c>
      <c r="K92" s="5">
        <v>57.633635628725401</v>
      </c>
      <c r="L92">
        <f>YEAR(SalesData[Order Date])</f>
        <v>2023</v>
      </c>
      <c r="M92">
        <f>MONTH(SalesData[Order Date])</f>
        <v>5</v>
      </c>
      <c r="N92" t="str">
        <f>TEXT(SalesData[[#This Row],[Order Date]], "mmmm")</f>
        <v>May</v>
      </c>
      <c r="O92" s="7">
        <f>IF(SalesData[Sales]=0,0,SalesData[Profit]/SalesData[Sales])</f>
        <v>7.64618044493975E-2</v>
      </c>
      <c r="P92" s="8">
        <f t="shared" si="1"/>
        <v>1.7830675448274325E-4</v>
      </c>
      <c r="Q92" t="str">
        <f>IF(SalesData[[#This Row],[Discount]]&gt;0, "Yes", "No")</f>
        <v>Yes</v>
      </c>
      <c r="R92" t="str">
        <f>TEXT(SalesData[[#This Row],[Order Date]],"mmm-yyyy")</f>
        <v>May-2023</v>
      </c>
      <c r="S92">
        <f>YEAR(SalesData[[#This Row],[Order Date]])*100 + MONTH(SalesData[[#This Row],[Order Date]])</f>
        <v>202305</v>
      </c>
    </row>
    <row r="93" spans="1:19" x14ac:dyDescent="0.3">
      <c r="A93" t="s">
        <v>6312</v>
      </c>
      <c r="B93" s="3">
        <v>45062</v>
      </c>
      <c r="C93" t="s">
        <v>6313</v>
      </c>
      <c r="D93" t="s">
        <v>30</v>
      </c>
      <c r="E93" t="s">
        <v>14</v>
      </c>
      <c r="F93" t="s">
        <v>27</v>
      </c>
      <c r="G93">
        <v>8</v>
      </c>
      <c r="H93" s="5">
        <v>91.7</v>
      </c>
      <c r="I93" s="5">
        <v>0.11</v>
      </c>
      <c r="J93" s="5">
        <v>652.904</v>
      </c>
      <c r="K93" s="5">
        <v>186.48950017892639</v>
      </c>
      <c r="L93">
        <f>YEAR(SalesData[Order Date])</f>
        <v>2023</v>
      </c>
      <c r="M93">
        <f>MONTH(SalesData[Order Date])</f>
        <v>5</v>
      </c>
      <c r="N93" t="str">
        <f>TEXT(SalesData[[#This Row],[Order Date]], "mmmm")</f>
        <v>May</v>
      </c>
      <c r="O93" s="7">
        <f>IF(SalesData[Sales]=0,0,SalesData[Profit]/SalesData[Sales])</f>
        <v>0.28563081276715474</v>
      </c>
      <c r="P93" s="8">
        <f t="shared" si="1"/>
        <v>1.4994547437295529E-4</v>
      </c>
      <c r="Q93" t="str">
        <f>IF(SalesData[[#This Row],[Discount]]&gt;0, "Yes", "No")</f>
        <v>Yes</v>
      </c>
      <c r="R93" t="str">
        <f>TEXT(SalesData[[#This Row],[Order Date]],"mmm-yyyy")</f>
        <v>May-2023</v>
      </c>
      <c r="S93">
        <f>YEAR(SalesData[[#This Row],[Order Date]])*100 + MONTH(SalesData[[#This Row],[Order Date]])</f>
        <v>202305</v>
      </c>
    </row>
    <row r="94" spans="1:19" x14ac:dyDescent="0.3">
      <c r="A94" t="s">
        <v>6340</v>
      </c>
      <c r="B94" s="3">
        <v>45071</v>
      </c>
      <c r="C94" t="s">
        <v>6341</v>
      </c>
      <c r="D94" t="s">
        <v>13</v>
      </c>
      <c r="E94" t="s">
        <v>26</v>
      </c>
      <c r="F94" t="s">
        <v>62</v>
      </c>
      <c r="G94">
        <v>2</v>
      </c>
      <c r="H94" s="5">
        <v>382.24</v>
      </c>
      <c r="I94" s="5">
        <v>0.09</v>
      </c>
      <c r="J94" s="5">
        <v>695.67680000000007</v>
      </c>
      <c r="K94" s="5">
        <v>58.651356231096187</v>
      </c>
      <c r="L94">
        <f>YEAR(SalesData[Order Date])</f>
        <v>2023</v>
      </c>
      <c r="M94">
        <f>MONTH(SalesData[Order Date])</f>
        <v>5</v>
      </c>
      <c r="N94" t="str">
        <f>TEXT(SalesData[[#This Row],[Order Date]], "mmmm")</f>
        <v>May</v>
      </c>
      <c r="O94" s="7">
        <f>IF(SalesData[Sales]=0,0,SalesData[Profit]/SalesData[Sales])</f>
        <v>8.4308340066962389E-2</v>
      </c>
      <c r="P94" s="8">
        <f t="shared" si="1"/>
        <v>1.1772708246128087E-4</v>
      </c>
      <c r="Q94" t="str">
        <f>IF(SalesData[[#This Row],[Discount]]&gt;0, "Yes", "No")</f>
        <v>Yes</v>
      </c>
      <c r="R94" t="str">
        <f>TEXT(SalesData[[#This Row],[Order Date]],"mmm-yyyy")</f>
        <v>May-2023</v>
      </c>
      <c r="S94">
        <f>YEAR(SalesData[[#This Row],[Order Date]])*100 + MONTH(SalesData[[#This Row],[Order Date]])</f>
        <v>202305</v>
      </c>
    </row>
    <row r="95" spans="1:19" x14ac:dyDescent="0.3">
      <c r="A95" t="s">
        <v>6384</v>
      </c>
      <c r="B95" s="3">
        <v>45058</v>
      </c>
      <c r="C95" t="s">
        <v>6385</v>
      </c>
      <c r="D95" t="s">
        <v>30</v>
      </c>
      <c r="E95" t="s">
        <v>19</v>
      </c>
      <c r="F95" t="s">
        <v>53</v>
      </c>
      <c r="G95">
        <v>5</v>
      </c>
      <c r="H95" s="5">
        <v>269.23</v>
      </c>
      <c r="I95" s="5">
        <v>0.04</v>
      </c>
      <c r="J95" s="5">
        <v>1292.3040000000001</v>
      </c>
      <c r="K95" s="5">
        <v>229.8449133132159</v>
      </c>
      <c r="L95">
        <f>YEAR(SalesData[Order Date])</f>
        <v>2023</v>
      </c>
      <c r="M95">
        <f>MONTH(SalesData[Order Date])</f>
        <v>5</v>
      </c>
      <c r="N95" t="str">
        <f>TEXT(SalesData[[#This Row],[Order Date]], "mmmm")</f>
        <v>May</v>
      </c>
      <c r="O95" s="7">
        <f>IF(SalesData[Sales]=0,0,SalesData[Profit]/SalesData[Sales])</f>
        <v>0.17785669108291538</v>
      </c>
      <c r="P95" s="8">
        <f t="shared" si="1"/>
        <v>2.9714370612487463E-5</v>
      </c>
      <c r="Q95" t="str">
        <f>IF(SalesData[[#This Row],[Discount]]&gt;0, "Yes", "No")</f>
        <v>Yes</v>
      </c>
      <c r="R95" t="str">
        <f>TEXT(SalesData[[#This Row],[Order Date]],"mmm-yyyy")</f>
        <v>May-2023</v>
      </c>
      <c r="S95">
        <f>YEAR(SalesData[[#This Row],[Order Date]])*100 + MONTH(SalesData[[#This Row],[Order Date]])</f>
        <v>202305</v>
      </c>
    </row>
    <row r="96" spans="1:19" x14ac:dyDescent="0.3">
      <c r="A96" t="s">
        <v>6511</v>
      </c>
      <c r="B96" s="3">
        <v>45061</v>
      </c>
      <c r="C96" t="s">
        <v>6512</v>
      </c>
      <c r="D96" t="s">
        <v>23</v>
      </c>
      <c r="E96" t="s">
        <v>26</v>
      </c>
      <c r="F96" t="s">
        <v>62</v>
      </c>
      <c r="G96">
        <v>7</v>
      </c>
      <c r="H96" s="5">
        <v>606.64</v>
      </c>
      <c r="I96" s="5">
        <v>0.05</v>
      </c>
      <c r="J96" s="5">
        <v>4034.155999999999</v>
      </c>
      <c r="K96" s="5">
        <v>1198.0589034306549</v>
      </c>
      <c r="L96">
        <f>YEAR(SalesData[Order Date])</f>
        <v>2023</v>
      </c>
      <c r="M96">
        <f>MONTH(SalesData[Order Date])</f>
        <v>5</v>
      </c>
      <c r="N96" t="str">
        <f>TEXT(SalesData[[#This Row],[Order Date]], "mmmm")</f>
        <v>May</v>
      </c>
      <c r="O96" s="7">
        <f>IF(SalesData[Sales]=0,0,SalesData[Profit]/SalesData[Sales])</f>
        <v>0.29697882368224116</v>
      </c>
      <c r="P96" s="8">
        <f t="shared" si="1"/>
        <v>1.1774457903958104E-5</v>
      </c>
      <c r="Q96" t="str">
        <f>IF(SalesData[[#This Row],[Discount]]&gt;0, "Yes", "No")</f>
        <v>Yes</v>
      </c>
      <c r="R96" t="str">
        <f>TEXT(SalesData[[#This Row],[Order Date]],"mmm-yyyy")</f>
        <v>May-2023</v>
      </c>
      <c r="S96">
        <f>YEAR(SalesData[[#This Row],[Order Date]])*100 + MONTH(SalesData[[#This Row],[Order Date]])</f>
        <v>202305</v>
      </c>
    </row>
    <row r="97" spans="1:19" x14ac:dyDescent="0.3">
      <c r="A97" t="s">
        <v>6513</v>
      </c>
      <c r="B97" s="3">
        <v>45072</v>
      </c>
      <c r="C97" t="s">
        <v>6514</v>
      </c>
      <c r="D97" t="s">
        <v>18</v>
      </c>
      <c r="E97" t="s">
        <v>19</v>
      </c>
      <c r="F97" t="s">
        <v>62</v>
      </c>
      <c r="G97">
        <v>4</v>
      </c>
      <c r="H97" s="5">
        <v>340.84</v>
      </c>
      <c r="I97" s="5">
        <v>0.05</v>
      </c>
      <c r="J97" s="5">
        <v>1295.192</v>
      </c>
      <c r="K97" s="5">
        <v>79.557286123127653</v>
      </c>
      <c r="L97">
        <f>YEAR(SalesData[Order Date])</f>
        <v>2023</v>
      </c>
      <c r="M97">
        <f>MONTH(SalesData[Order Date])</f>
        <v>5</v>
      </c>
      <c r="N97" t="str">
        <f>TEXT(SalesData[[#This Row],[Order Date]], "mmmm")</f>
        <v>May</v>
      </c>
      <c r="O97" s="7">
        <f>IF(SalesData[Sales]=0,0,SalesData[Profit]/SalesData[Sales])</f>
        <v>6.1425090737996881E-2</v>
      </c>
      <c r="P97" s="8">
        <f t="shared" si="1"/>
        <v>3.6674099284121589E-5</v>
      </c>
      <c r="Q97" t="str">
        <f>IF(SalesData[[#This Row],[Discount]]&gt;0, "Yes", "No")</f>
        <v>Yes</v>
      </c>
      <c r="R97" t="str">
        <f>TEXT(SalesData[[#This Row],[Order Date]],"mmm-yyyy")</f>
        <v>May-2023</v>
      </c>
      <c r="S97">
        <f>YEAR(SalesData[[#This Row],[Order Date]])*100 + MONTH(SalesData[[#This Row],[Order Date]])</f>
        <v>202305</v>
      </c>
    </row>
    <row r="98" spans="1:19" x14ac:dyDescent="0.3">
      <c r="A98" t="s">
        <v>6560</v>
      </c>
      <c r="B98" s="3">
        <v>45058</v>
      </c>
      <c r="C98" t="s">
        <v>6561</v>
      </c>
      <c r="D98" t="s">
        <v>13</v>
      </c>
      <c r="E98" t="s">
        <v>19</v>
      </c>
      <c r="F98" t="s">
        <v>44</v>
      </c>
      <c r="G98">
        <v>3</v>
      </c>
      <c r="H98" s="5">
        <v>680.66</v>
      </c>
      <c r="I98" s="5">
        <v>0.14000000000000001</v>
      </c>
      <c r="J98" s="5">
        <v>1756.1027999999999</v>
      </c>
      <c r="K98" s="5">
        <v>290.14361747847153</v>
      </c>
      <c r="L98">
        <f>YEAR(SalesData[Order Date])</f>
        <v>2023</v>
      </c>
      <c r="M98">
        <f>MONTH(SalesData[Order Date])</f>
        <v>5</v>
      </c>
      <c r="N98" t="str">
        <f>TEXT(SalesData[[#This Row],[Order Date]], "mmmm")</f>
        <v>May</v>
      </c>
      <c r="O98" s="7">
        <f>IF(SalesData[Sales]=0,0,SalesData[Profit]/SalesData[Sales])</f>
        <v>0.16522017815726481</v>
      </c>
      <c r="P98" s="8">
        <f t="shared" si="1"/>
        <v>6.8560906571073183E-5</v>
      </c>
      <c r="Q98" t="str">
        <f>IF(SalesData[[#This Row],[Discount]]&gt;0, "Yes", "No")</f>
        <v>Yes</v>
      </c>
      <c r="R98" t="str">
        <f>TEXT(SalesData[[#This Row],[Order Date]],"mmm-yyyy")</f>
        <v>May-2023</v>
      </c>
      <c r="S98">
        <f>YEAR(SalesData[[#This Row],[Order Date]])*100 + MONTH(SalesData[[#This Row],[Order Date]])</f>
        <v>202305</v>
      </c>
    </row>
    <row r="99" spans="1:19" x14ac:dyDescent="0.3">
      <c r="A99" t="s">
        <v>6689</v>
      </c>
      <c r="B99" s="3">
        <v>45072</v>
      </c>
      <c r="C99" t="s">
        <v>6690</v>
      </c>
      <c r="D99" t="s">
        <v>18</v>
      </c>
      <c r="E99" t="s">
        <v>19</v>
      </c>
      <c r="F99" t="s">
        <v>34</v>
      </c>
      <c r="G99">
        <v>9</v>
      </c>
      <c r="H99" s="5">
        <v>264.56</v>
      </c>
      <c r="I99" s="5">
        <v>0.08</v>
      </c>
      <c r="J99" s="5">
        <v>2190.5567999999998</v>
      </c>
      <c r="K99" s="5">
        <v>321.72043442927588</v>
      </c>
      <c r="L99">
        <f>YEAR(SalesData[Order Date])</f>
        <v>2023</v>
      </c>
      <c r="M99">
        <f>MONTH(SalesData[Order Date])</f>
        <v>5</v>
      </c>
      <c r="N99" t="str">
        <f>TEXT(SalesData[[#This Row],[Order Date]], "mmmm")</f>
        <v>May</v>
      </c>
      <c r="O99" s="7">
        <f>IF(SalesData[Sales]=0,0,SalesData[Profit]/SalesData[Sales])</f>
        <v>0.14686696753504674</v>
      </c>
      <c r="P99" s="8">
        <f t="shared" si="1"/>
        <v>3.3598763565500791E-5</v>
      </c>
      <c r="Q99" t="str">
        <f>IF(SalesData[[#This Row],[Discount]]&gt;0, "Yes", "No")</f>
        <v>Yes</v>
      </c>
      <c r="R99" t="str">
        <f>TEXT(SalesData[[#This Row],[Order Date]],"mmm-yyyy")</f>
        <v>May-2023</v>
      </c>
      <c r="S99">
        <f>YEAR(SalesData[[#This Row],[Order Date]])*100 + MONTH(SalesData[[#This Row],[Order Date]])</f>
        <v>202305</v>
      </c>
    </row>
    <row r="100" spans="1:19" x14ac:dyDescent="0.3">
      <c r="A100" t="s">
        <v>6888</v>
      </c>
      <c r="B100" s="3">
        <v>45065</v>
      </c>
      <c r="C100" t="s">
        <v>1745</v>
      </c>
      <c r="D100" t="s">
        <v>13</v>
      </c>
      <c r="E100" t="s">
        <v>26</v>
      </c>
      <c r="F100" t="s">
        <v>34</v>
      </c>
      <c r="G100">
        <v>5</v>
      </c>
      <c r="H100" s="5">
        <v>901.87</v>
      </c>
      <c r="I100" s="5">
        <v>0.28999999999999998</v>
      </c>
      <c r="J100" s="5">
        <v>3201.6385</v>
      </c>
      <c r="K100" s="5">
        <v>942.64257504945931</v>
      </c>
      <c r="L100">
        <f>YEAR(SalesData[Order Date])</f>
        <v>2023</v>
      </c>
      <c r="M100">
        <f>MONTH(SalesData[Order Date])</f>
        <v>5</v>
      </c>
      <c r="N100" t="str">
        <f>TEXT(SalesData[[#This Row],[Order Date]], "mmmm")</f>
        <v>May</v>
      </c>
      <c r="O100" s="7">
        <f>IF(SalesData[Sales]=0,0,SalesData[Profit]/SalesData[Sales])</f>
        <v>0.29442504987663637</v>
      </c>
      <c r="P100" s="8">
        <f t="shared" si="1"/>
        <v>6.4310820850011632E-5</v>
      </c>
      <c r="Q100" t="str">
        <f>IF(SalesData[[#This Row],[Discount]]&gt;0, "Yes", "No")</f>
        <v>Yes</v>
      </c>
      <c r="R100" t="str">
        <f>TEXT(SalesData[[#This Row],[Order Date]],"mmm-yyyy")</f>
        <v>May-2023</v>
      </c>
      <c r="S100">
        <f>YEAR(SalesData[[#This Row],[Order Date]])*100 + MONTH(SalesData[[#This Row],[Order Date]])</f>
        <v>202305</v>
      </c>
    </row>
    <row r="101" spans="1:19" x14ac:dyDescent="0.3">
      <c r="A101" t="s">
        <v>6941</v>
      </c>
      <c r="B101" s="3">
        <v>45064</v>
      </c>
      <c r="C101" t="s">
        <v>6942</v>
      </c>
      <c r="D101" t="s">
        <v>30</v>
      </c>
      <c r="E101" t="s">
        <v>19</v>
      </c>
      <c r="F101" t="s">
        <v>20</v>
      </c>
      <c r="G101">
        <v>5</v>
      </c>
      <c r="H101" s="5">
        <v>38.979999999999997</v>
      </c>
      <c r="I101" s="5">
        <v>0.12</v>
      </c>
      <c r="J101" s="5">
        <v>171.512</v>
      </c>
      <c r="K101" s="5">
        <v>25.708963245722622</v>
      </c>
      <c r="L101">
        <f>YEAR(SalesData[Order Date])</f>
        <v>2023</v>
      </c>
      <c r="M101">
        <f>MONTH(SalesData[Order Date])</f>
        <v>5</v>
      </c>
      <c r="N101" t="str">
        <f>TEXT(SalesData[[#This Row],[Order Date]], "mmmm")</f>
        <v>May</v>
      </c>
      <c r="O101" s="7">
        <f>IF(SalesData[Sales]=0,0,SalesData[Profit]/SalesData[Sales])</f>
        <v>0.14989600287864768</v>
      </c>
      <c r="P101" s="8">
        <f t="shared" si="1"/>
        <v>6.1570035915854292E-4</v>
      </c>
      <c r="Q101" t="str">
        <f>IF(SalesData[[#This Row],[Discount]]&gt;0, "Yes", "No")</f>
        <v>Yes</v>
      </c>
      <c r="R101" t="str">
        <f>TEXT(SalesData[[#This Row],[Order Date]],"mmm-yyyy")</f>
        <v>May-2023</v>
      </c>
      <c r="S101">
        <f>YEAR(SalesData[[#This Row],[Order Date]])*100 + MONTH(SalesData[[#This Row],[Order Date]])</f>
        <v>202305</v>
      </c>
    </row>
    <row r="102" spans="1:19" x14ac:dyDescent="0.3">
      <c r="A102" t="s">
        <v>6959</v>
      </c>
      <c r="B102" s="3">
        <v>45063</v>
      </c>
      <c r="C102" t="s">
        <v>6960</v>
      </c>
      <c r="D102" t="s">
        <v>30</v>
      </c>
      <c r="E102" t="s">
        <v>14</v>
      </c>
      <c r="F102" t="s">
        <v>15</v>
      </c>
      <c r="G102">
        <v>2</v>
      </c>
      <c r="H102" s="5">
        <v>625.16</v>
      </c>
      <c r="I102" s="5">
        <v>0.22</v>
      </c>
      <c r="J102" s="5">
        <v>975.24959999999999</v>
      </c>
      <c r="K102" s="5">
        <v>66.433913969534373</v>
      </c>
      <c r="L102">
        <f>YEAR(SalesData[Order Date])</f>
        <v>2023</v>
      </c>
      <c r="M102">
        <f>MONTH(SalesData[Order Date])</f>
        <v>5</v>
      </c>
      <c r="N102" t="str">
        <f>TEXT(SalesData[[#This Row],[Order Date]], "mmmm")</f>
        <v>May</v>
      </c>
      <c r="O102" s="7">
        <f>IF(SalesData[Sales]=0,0,SalesData[Profit]/SalesData[Sales])</f>
        <v>6.8119908964366024E-2</v>
      </c>
      <c r="P102" s="8">
        <f t="shared" si="1"/>
        <v>1.7595495553138397E-4</v>
      </c>
      <c r="Q102" t="str">
        <f>IF(SalesData[[#This Row],[Discount]]&gt;0, "Yes", "No")</f>
        <v>Yes</v>
      </c>
      <c r="R102" t="str">
        <f>TEXT(SalesData[[#This Row],[Order Date]],"mmm-yyyy")</f>
        <v>May-2023</v>
      </c>
      <c r="S102">
        <f>YEAR(SalesData[[#This Row],[Order Date]])*100 + MONTH(SalesData[[#This Row],[Order Date]])</f>
        <v>202305</v>
      </c>
    </row>
    <row r="103" spans="1:19" x14ac:dyDescent="0.3">
      <c r="A103" t="s">
        <v>6975</v>
      </c>
      <c r="B103" s="3">
        <v>45074</v>
      </c>
      <c r="C103" t="s">
        <v>6976</v>
      </c>
      <c r="D103" t="s">
        <v>23</v>
      </c>
      <c r="E103" t="s">
        <v>26</v>
      </c>
      <c r="F103" t="s">
        <v>20</v>
      </c>
      <c r="G103">
        <v>5</v>
      </c>
      <c r="H103" s="5">
        <v>163.31</v>
      </c>
      <c r="I103" s="5">
        <v>0.23</v>
      </c>
      <c r="J103" s="5">
        <v>628.74349999999993</v>
      </c>
      <c r="K103" s="5">
        <v>166.09873412985971</v>
      </c>
      <c r="L103">
        <f>YEAR(SalesData[Order Date])</f>
        <v>2023</v>
      </c>
      <c r="M103">
        <f>MONTH(SalesData[Order Date])</f>
        <v>5</v>
      </c>
      <c r="N103" t="str">
        <f>TEXT(SalesData[[#This Row],[Order Date]], "mmmm")</f>
        <v>May</v>
      </c>
      <c r="O103" s="7">
        <f>IF(SalesData[Sales]=0,0,SalesData[Profit]/SalesData[Sales])</f>
        <v>0.26417566802656367</v>
      </c>
      <c r="P103" s="8">
        <f t="shared" si="1"/>
        <v>2.8167289204580247E-4</v>
      </c>
      <c r="Q103" t="str">
        <f>IF(SalesData[[#This Row],[Discount]]&gt;0, "Yes", "No")</f>
        <v>Yes</v>
      </c>
      <c r="R103" t="str">
        <f>TEXT(SalesData[[#This Row],[Order Date]],"mmm-yyyy")</f>
        <v>May-2023</v>
      </c>
      <c r="S103">
        <f>YEAR(SalesData[[#This Row],[Order Date]])*100 + MONTH(SalesData[[#This Row],[Order Date]])</f>
        <v>202305</v>
      </c>
    </row>
    <row r="104" spans="1:19" x14ac:dyDescent="0.3">
      <c r="A104" t="s">
        <v>7176</v>
      </c>
      <c r="B104" s="3">
        <v>45059</v>
      </c>
      <c r="C104" t="s">
        <v>7177</v>
      </c>
      <c r="D104" t="s">
        <v>23</v>
      </c>
      <c r="E104" t="s">
        <v>26</v>
      </c>
      <c r="F104" t="s">
        <v>15</v>
      </c>
      <c r="G104">
        <v>5</v>
      </c>
      <c r="H104" s="5">
        <v>218.06</v>
      </c>
      <c r="I104" s="5">
        <v>7.0000000000000007E-2</v>
      </c>
      <c r="J104" s="5">
        <v>1013.979</v>
      </c>
      <c r="K104" s="5">
        <v>59.681275788945463</v>
      </c>
      <c r="L104">
        <f>YEAR(SalesData[Order Date])</f>
        <v>2023</v>
      </c>
      <c r="M104">
        <f>MONTH(SalesData[Order Date])</f>
        <v>5</v>
      </c>
      <c r="N104" t="str">
        <f>TEXT(SalesData[[#This Row],[Order Date]], "mmmm")</f>
        <v>May</v>
      </c>
      <c r="O104" s="7">
        <f>IF(SalesData[Sales]=0,0,SalesData[Profit]/SalesData[Sales])</f>
        <v>5.8858492916466179E-2</v>
      </c>
      <c r="P104" s="8">
        <f t="shared" si="1"/>
        <v>6.4202513069797307E-5</v>
      </c>
      <c r="Q104" t="str">
        <f>IF(SalesData[[#This Row],[Discount]]&gt;0, "Yes", "No")</f>
        <v>Yes</v>
      </c>
      <c r="R104" t="str">
        <f>TEXT(SalesData[[#This Row],[Order Date]],"mmm-yyyy")</f>
        <v>May-2023</v>
      </c>
      <c r="S104">
        <f>YEAR(SalesData[[#This Row],[Order Date]])*100 + MONTH(SalesData[[#This Row],[Order Date]])</f>
        <v>202305</v>
      </c>
    </row>
    <row r="105" spans="1:19" x14ac:dyDescent="0.3">
      <c r="A105" t="s">
        <v>7275</v>
      </c>
      <c r="B105" s="3">
        <v>45070</v>
      </c>
      <c r="C105" t="s">
        <v>7276</v>
      </c>
      <c r="D105" t="s">
        <v>23</v>
      </c>
      <c r="E105" t="s">
        <v>14</v>
      </c>
      <c r="F105" t="s">
        <v>44</v>
      </c>
      <c r="G105">
        <v>2</v>
      </c>
      <c r="H105" s="5">
        <v>323.25</v>
      </c>
      <c r="I105" s="5">
        <v>0.17</v>
      </c>
      <c r="J105" s="5">
        <v>536.59500000000003</v>
      </c>
      <c r="K105" s="5">
        <v>105.09438832820901</v>
      </c>
      <c r="L105">
        <f>YEAR(SalesData[Order Date])</f>
        <v>2023</v>
      </c>
      <c r="M105">
        <f>MONTH(SalesData[Order Date])</f>
        <v>5</v>
      </c>
      <c r="N105" t="str">
        <f>TEXT(SalesData[[#This Row],[Order Date]], "mmmm")</f>
        <v>May</v>
      </c>
      <c r="O105" s="7">
        <f>IF(SalesData[Sales]=0,0,SalesData[Profit]/SalesData[Sales])</f>
        <v>0.19585420722930516</v>
      </c>
      <c r="P105" s="8">
        <f t="shared" si="1"/>
        <v>2.6295436968290796E-4</v>
      </c>
      <c r="Q105" t="str">
        <f>IF(SalesData[[#This Row],[Discount]]&gt;0, "Yes", "No")</f>
        <v>Yes</v>
      </c>
      <c r="R105" t="str">
        <f>TEXT(SalesData[[#This Row],[Order Date]],"mmm-yyyy")</f>
        <v>May-2023</v>
      </c>
      <c r="S105">
        <f>YEAR(SalesData[[#This Row],[Order Date]])*100 + MONTH(SalesData[[#This Row],[Order Date]])</f>
        <v>202305</v>
      </c>
    </row>
    <row r="106" spans="1:19" x14ac:dyDescent="0.3">
      <c r="A106" t="s">
        <v>7319</v>
      </c>
      <c r="B106" s="3">
        <v>45071</v>
      </c>
      <c r="C106" t="s">
        <v>7320</v>
      </c>
      <c r="D106" t="s">
        <v>30</v>
      </c>
      <c r="E106" t="s">
        <v>19</v>
      </c>
      <c r="F106" t="s">
        <v>91</v>
      </c>
      <c r="G106">
        <v>8</v>
      </c>
      <c r="H106" s="5">
        <v>161.35</v>
      </c>
      <c r="I106" s="5">
        <v>7.0000000000000007E-2</v>
      </c>
      <c r="J106" s="5">
        <v>1200.444</v>
      </c>
      <c r="K106" s="5">
        <v>251.5837648231483</v>
      </c>
      <c r="L106">
        <f>YEAR(SalesData[Order Date])</f>
        <v>2023</v>
      </c>
      <c r="M106">
        <f>MONTH(SalesData[Order Date])</f>
        <v>5</v>
      </c>
      <c r="N106" t="str">
        <f>TEXT(SalesData[[#This Row],[Order Date]], "mmmm")</f>
        <v>May</v>
      </c>
      <c r="O106" s="7">
        <f>IF(SalesData[Sales]=0,0,SalesData[Profit]/SalesData[Sales])</f>
        <v>0.20957559438270199</v>
      </c>
      <c r="P106" s="8">
        <f t="shared" si="1"/>
        <v>5.4229934924078095E-5</v>
      </c>
      <c r="Q106" t="str">
        <f>IF(SalesData[[#This Row],[Discount]]&gt;0, "Yes", "No")</f>
        <v>Yes</v>
      </c>
      <c r="R106" t="str">
        <f>TEXT(SalesData[[#This Row],[Order Date]],"mmm-yyyy")</f>
        <v>May-2023</v>
      </c>
      <c r="S106">
        <f>YEAR(SalesData[[#This Row],[Order Date]])*100 + MONTH(SalesData[[#This Row],[Order Date]])</f>
        <v>202305</v>
      </c>
    </row>
    <row r="107" spans="1:19" x14ac:dyDescent="0.3">
      <c r="A107" t="s">
        <v>7341</v>
      </c>
      <c r="B107" s="3">
        <v>45068</v>
      </c>
      <c r="C107" t="s">
        <v>1772</v>
      </c>
      <c r="D107" t="s">
        <v>30</v>
      </c>
      <c r="E107" t="s">
        <v>14</v>
      </c>
      <c r="F107" t="s">
        <v>15</v>
      </c>
      <c r="G107">
        <v>9</v>
      </c>
      <c r="H107" s="5">
        <v>771.12</v>
      </c>
      <c r="I107" s="5">
        <v>0.17</v>
      </c>
      <c r="J107" s="5">
        <v>5760.2664000000004</v>
      </c>
      <c r="K107" s="5">
        <v>866.82668214352066</v>
      </c>
      <c r="L107">
        <f>YEAR(SalesData[Order Date])</f>
        <v>2023</v>
      </c>
      <c r="M107">
        <f>MONTH(SalesData[Order Date])</f>
        <v>5</v>
      </c>
      <c r="N107" t="str">
        <f>TEXT(SalesData[[#This Row],[Order Date]], "mmmm")</f>
        <v>May</v>
      </c>
      <c r="O107" s="7">
        <f>IF(SalesData[Sales]=0,0,SalesData[Profit]/SalesData[Sales])</f>
        <v>0.15048378355270522</v>
      </c>
      <c r="P107" s="8">
        <f t="shared" si="1"/>
        <v>2.449539486576524E-5</v>
      </c>
      <c r="Q107" t="str">
        <f>IF(SalesData[[#This Row],[Discount]]&gt;0, "Yes", "No")</f>
        <v>Yes</v>
      </c>
      <c r="R107" t="str">
        <f>TEXT(SalesData[[#This Row],[Order Date]],"mmm-yyyy")</f>
        <v>May-2023</v>
      </c>
      <c r="S107">
        <f>YEAR(SalesData[[#This Row],[Order Date]])*100 + MONTH(SalesData[[#This Row],[Order Date]])</f>
        <v>202305</v>
      </c>
    </row>
    <row r="108" spans="1:19" x14ac:dyDescent="0.3">
      <c r="A108" t="s">
        <v>7376</v>
      </c>
      <c r="B108" s="3">
        <v>45060</v>
      </c>
      <c r="C108" t="s">
        <v>7377</v>
      </c>
      <c r="D108" t="s">
        <v>23</v>
      </c>
      <c r="E108" t="s">
        <v>14</v>
      </c>
      <c r="F108" t="s">
        <v>31</v>
      </c>
      <c r="G108">
        <v>1</v>
      </c>
      <c r="H108" s="5">
        <v>272.27999999999997</v>
      </c>
      <c r="I108" s="5">
        <v>0.22</v>
      </c>
      <c r="J108" s="5">
        <v>212.3784</v>
      </c>
      <c r="K108" s="5">
        <v>49.279287197454607</v>
      </c>
      <c r="L108">
        <f>YEAR(SalesData[Order Date])</f>
        <v>2023</v>
      </c>
      <c r="M108">
        <f>MONTH(SalesData[Order Date])</f>
        <v>5</v>
      </c>
      <c r="N108" t="str">
        <f>TEXT(SalesData[[#This Row],[Order Date]], "mmmm")</f>
        <v>May</v>
      </c>
      <c r="O108" s="7">
        <f>IF(SalesData[Sales]=0,0,SalesData[Profit]/SalesData[Sales])</f>
        <v>0.23203530678004264</v>
      </c>
      <c r="P108" s="8">
        <f t="shared" si="1"/>
        <v>8.0799177317467325E-4</v>
      </c>
      <c r="Q108" t="str">
        <f>IF(SalesData[[#This Row],[Discount]]&gt;0, "Yes", "No")</f>
        <v>Yes</v>
      </c>
      <c r="R108" t="str">
        <f>TEXT(SalesData[[#This Row],[Order Date]],"mmm-yyyy")</f>
        <v>May-2023</v>
      </c>
      <c r="S108">
        <f>YEAR(SalesData[[#This Row],[Order Date]])*100 + MONTH(SalesData[[#This Row],[Order Date]])</f>
        <v>202305</v>
      </c>
    </row>
    <row r="109" spans="1:19" x14ac:dyDescent="0.3">
      <c r="A109" t="s">
        <v>7410</v>
      </c>
      <c r="B109" s="3">
        <v>45064</v>
      </c>
      <c r="C109" t="s">
        <v>7411</v>
      </c>
      <c r="D109" t="s">
        <v>23</v>
      </c>
      <c r="E109" t="s">
        <v>14</v>
      </c>
      <c r="F109" t="s">
        <v>31</v>
      </c>
      <c r="G109">
        <v>6</v>
      </c>
      <c r="H109" s="5">
        <v>37.049999999999997</v>
      </c>
      <c r="I109" s="5">
        <v>0.14000000000000001</v>
      </c>
      <c r="J109" s="5">
        <v>191.178</v>
      </c>
      <c r="K109" s="5">
        <v>14.94684641887976</v>
      </c>
      <c r="L109">
        <f>YEAR(SalesData[Order Date])</f>
        <v>2023</v>
      </c>
      <c r="M109">
        <f>MONTH(SalesData[Order Date])</f>
        <v>5</v>
      </c>
      <c r="N109" t="str">
        <f>TEXT(SalesData[[#This Row],[Order Date]], "mmmm")</f>
        <v>May</v>
      </c>
      <c r="O109" s="7">
        <f>IF(SalesData[Sales]=0,0,SalesData[Profit]/SalesData[Sales])</f>
        <v>7.8182878881878456E-2</v>
      </c>
      <c r="P109" s="8">
        <f t="shared" si="1"/>
        <v>6.2977957714799835E-4</v>
      </c>
      <c r="Q109" t="str">
        <f>IF(SalesData[[#This Row],[Discount]]&gt;0, "Yes", "No")</f>
        <v>Yes</v>
      </c>
      <c r="R109" t="str">
        <f>TEXT(SalesData[[#This Row],[Order Date]],"mmm-yyyy")</f>
        <v>May-2023</v>
      </c>
      <c r="S109">
        <f>YEAR(SalesData[[#This Row],[Order Date]])*100 + MONTH(SalesData[[#This Row],[Order Date]])</f>
        <v>202305</v>
      </c>
    </row>
    <row r="110" spans="1:19" x14ac:dyDescent="0.3">
      <c r="A110" t="s">
        <v>7616</v>
      </c>
      <c r="B110" s="3">
        <v>45066</v>
      </c>
      <c r="C110" t="s">
        <v>7617</v>
      </c>
      <c r="D110" t="s">
        <v>23</v>
      </c>
      <c r="E110" t="s">
        <v>19</v>
      </c>
      <c r="F110" t="s">
        <v>39</v>
      </c>
      <c r="G110">
        <v>2</v>
      </c>
      <c r="H110" s="5">
        <v>272.91000000000003</v>
      </c>
      <c r="I110" s="5">
        <v>0.28999999999999998</v>
      </c>
      <c r="J110" s="5">
        <v>387.53219999999999</v>
      </c>
      <c r="K110" s="5">
        <v>36.975155725231822</v>
      </c>
      <c r="L110">
        <f>YEAR(SalesData[Order Date])</f>
        <v>2023</v>
      </c>
      <c r="M110">
        <f>MONTH(SalesData[Order Date])</f>
        <v>5</v>
      </c>
      <c r="N110" t="str">
        <f>TEXT(SalesData[[#This Row],[Order Date]], "mmmm")</f>
        <v>May</v>
      </c>
      <c r="O110" s="7">
        <f>IF(SalesData[Sales]=0,0,SalesData[Profit]/SalesData[Sales])</f>
        <v>9.5411828295124443E-2</v>
      </c>
      <c r="P110" s="8">
        <f t="shared" si="1"/>
        <v>5.3131068850536796E-4</v>
      </c>
      <c r="Q110" t="str">
        <f>IF(SalesData[[#This Row],[Discount]]&gt;0, "Yes", "No")</f>
        <v>Yes</v>
      </c>
      <c r="R110" t="str">
        <f>TEXT(SalesData[[#This Row],[Order Date]],"mmm-yyyy")</f>
        <v>May-2023</v>
      </c>
      <c r="S110">
        <f>YEAR(SalesData[[#This Row],[Order Date]])*100 + MONTH(SalesData[[#This Row],[Order Date]])</f>
        <v>202305</v>
      </c>
    </row>
    <row r="111" spans="1:19" x14ac:dyDescent="0.3">
      <c r="A111" t="s">
        <v>7666</v>
      </c>
      <c r="B111" s="3">
        <v>45062</v>
      </c>
      <c r="C111" t="s">
        <v>1856</v>
      </c>
      <c r="D111" t="s">
        <v>13</v>
      </c>
      <c r="E111" t="s">
        <v>19</v>
      </c>
      <c r="F111" t="s">
        <v>44</v>
      </c>
      <c r="G111">
        <v>1</v>
      </c>
      <c r="H111" s="5">
        <v>562.21</v>
      </c>
      <c r="I111" s="5">
        <v>0.18</v>
      </c>
      <c r="J111" s="5">
        <v>461.01220000000012</v>
      </c>
      <c r="K111" s="5">
        <v>31.009136157947069</v>
      </c>
      <c r="L111">
        <f>YEAR(SalesData[Order Date])</f>
        <v>2023</v>
      </c>
      <c r="M111">
        <f>MONTH(SalesData[Order Date])</f>
        <v>5</v>
      </c>
      <c r="N111" t="str">
        <f>TEXT(SalesData[[#This Row],[Order Date]], "mmmm")</f>
        <v>May</v>
      </c>
      <c r="O111" s="7">
        <f>IF(SalesData[Sales]=0,0,SalesData[Profit]/SalesData[Sales])</f>
        <v>6.726315736969013E-2</v>
      </c>
      <c r="P111" s="8">
        <f t="shared" si="1"/>
        <v>3.2016506287686091E-4</v>
      </c>
      <c r="Q111" t="str">
        <f>IF(SalesData[[#This Row],[Discount]]&gt;0, "Yes", "No")</f>
        <v>Yes</v>
      </c>
      <c r="R111" t="str">
        <f>TEXT(SalesData[[#This Row],[Order Date]],"mmm-yyyy")</f>
        <v>May-2023</v>
      </c>
      <c r="S111">
        <f>YEAR(SalesData[[#This Row],[Order Date]])*100 + MONTH(SalesData[[#This Row],[Order Date]])</f>
        <v>202305</v>
      </c>
    </row>
    <row r="112" spans="1:19" x14ac:dyDescent="0.3">
      <c r="A112" t="s">
        <v>7909</v>
      </c>
      <c r="B112" s="3">
        <v>45075</v>
      </c>
      <c r="C112" t="s">
        <v>7910</v>
      </c>
      <c r="D112" t="s">
        <v>23</v>
      </c>
      <c r="E112" t="s">
        <v>14</v>
      </c>
      <c r="F112" t="s">
        <v>31</v>
      </c>
      <c r="G112">
        <v>8</v>
      </c>
      <c r="H112" s="5">
        <v>515.63</v>
      </c>
      <c r="I112" s="5">
        <v>0.17</v>
      </c>
      <c r="J112" s="5">
        <v>3423.7831999999999</v>
      </c>
      <c r="K112" s="5">
        <v>507.86269024521607</v>
      </c>
      <c r="L112">
        <f>YEAR(SalesData[Order Date])</f>
        <v>2023</v>
      </c>
      <c r="M112">
        <f>MONTH(SalesData[Order Date])</f>
        <v>5</v>
      </c>
      <c r="N112" t="str">
        <f>TEXT(SalesData[[#This Row],[Order Date]], "mmmm")</f>
        <v>May</v>
      </c>
      <c r="O112" s="7">
        <f>IF(SalesData[Sales]=0,0,SalesData[Profit]/SalesData[Sales])</f>
        <v>0.14833377599528383</v>
      </c>
      <c r="P112" s="8">
        <f t="shared" si="1"/>
        <v>4.1211721583305859E-5</v>
      </c>
      <c r="Q112" t="str">
        <f>IF(SalesData[[#This Row],[Discount]]&gt;0, "Yes", "No")</f>
        <v>Yes</v>
      </c>
      <c r="R112" t="str">
        <f>TEXT(SalesData[[#This Row],[Order Date]],"mmm-yyyy")</f>
        <v>May-2023</v>
      </c>
      <c r="S112">
        <f>YEAR(SalesData[[#This Row],[Order Date]])*100 + MONTH(SalesData[[#This Row],[Order Date]])</f>
        <v>202305</v>
      </c>
    </row>
    <row r="113" spans="1:19" x14ac:dyDescent="0.3">
      <c r="A113" t="s">
        <v>7958</v>
      </c>
      <c r="B113" s="3">
        <v>45064</v>
      </c>
      <c r="C113" t="s">
        <v>7959</v>
      </c>
      <c r="D113" t="s">
        <v>30</v>
      </c>
      <c r="E113" t="s">
        <v>26</v>
      </c>
      <c r="F113" t="s">
        <v>34</v>
      </c>
      <c r="G113">
        <v>7</v>
      </c>
      <c r="H113" s="5">
        <v>404.18</v>
      </c>
      <c r="I113" s="5">
        <v>0.22</v>
      </c>
      <c r="J113" s="5">
        <v>2206.8227999999999</v>
      </c>
      <c r="K113" s="5">
        <v>317.10366972082971</v>
      </c>
      <c r="L113">
        <f>YEAR(SalesData[Order Date])</f>
        <v>2023</v>
      </c>
      <c r="M113">
        <f>MONTH(SalesData[Order Date])</f>
        <v>5</v>
      </c>
      <c r="N113" t="str">
        <f>TEXT(SalesData[[#This Row],[Order Date]], "mmmm")</f>
        <v>May</v>
      </c>
      <c r="O113" s="7">
        <f>IF(SalesData[Sales]=0,0,SalesData[Profit]/SalesData[Sales])</f>
        <v>0.14369240236272243</v>
      </c>
      <c r="P113" s="8">
        <f t="shared" si="1"/>
        <v>7.7758848603521759E-5</v>
      </c>
      <c r="Q113" t="str">
        <f>IF(SalesData[[#This Row],[Discount]]&gt;0, "Yes", "No")</f>
        <v>Yes</v>
      </c>
      <c r="R113" t="str">
        <f>TEXT(SalesData[[#This Row],[Order Date]],"mmm-yyyy")</f>
        <v>May-2023</v>
      </c>
      <c r="S113">
        <f>YEAR(SalesData[[#This Row],[Order Date]])*100 + MONTH(SalesData[[#This Row],[Order Date]])</f>
        <v>202305</v>
      </c>
    </row>
    <row r="114" spans="1:19" x14ac:dyDescent="0.3">
      <c r="A114" t="s">
        <v>7980</v>
      </c>
      <c r="B114" s="3">
        <v>45070</v>
      </c>
      <c r="C114" t="s">
        <v>7981</v>
      </c>
      <c r="D114" t="s">
        <v>30</v>
      </c>
      <c r="E114" t="s">
        <v>19</v>
      </c>
      <c r="F114" t="s">
        <v>15</v>
      </c>
      <c r="G114">
        <v>6</v>
      </c>
      <c r="H114" s="5">
        <v>715.97</v>
      </c>
      <c r="I114" s="5">
        <v>0.06</v>
      </c>
      <c r="J114" s="5">
        <v>4038.0708</v>
      </c>
      <c r="K114" s="5">
        <v>1036.2974142523001</v>
      </c>
      <c r="L114">
        <f>YEAR(SalesData[Order Date])</f>
        <v>2023</v>
      </c>
      <c r="M114">
        <f>MONTH(SalesData[Order Date])</f>
        <v>5</v>
      </c>
      <c r="N114" t="str">
        <f>TEXT(SalesData[[#This Row],[Order Date]], "mmmm")</f>
        <v>May</v>
      </c>
      <c r="O114" s="7">
        <f>IF(SalesData[Sales]=0,0,SalesData[Profit]/SalesData[Sales])</f>
        <v>0.25663180899460708</v>
      </c>
      <c r="P114" s="8">
        <f t="shared" si="1"/>
        <v>1.3967065659175664E-5</v>
      </c>
      <c r="Q114" t="str">
        <f>IF(SalesData[[#This Row],[Discount]]&gt;0, "Yes", "No")</f>
        <v>Yes</v>
      </c>
      <c r="R114" t="str">
        <f>TEXT(SalesData[[#This Row],[Order Date]],"mmm-yyyy")</f>
        <v>May-2023</v>
      </c>
      <c r="S114">
        <f>YEAR(SalesData[[#This Row],[Order Date]])*100 + MONTH(SalesData[[#This Row],[Order Date]])</f>
        <v>202305</v>
      </c>
    </row>
    <row r="115" spans="1:19" x14ac:dyDescent="0.3">
      <c r="A115" t="s">
        <v>8054</v>
      </c>
      <c r="B115" s="3">
        <v>45074</v>
      </c>
      <c r="C115" t="s">
        <v>8055</v>
      </c>
      <c r="D115" t="s">
        <v>13</v>
      </c>
      <c r="E115" t="s">
        <v>19</v>
      </c>
      <c r="F115" t="s">
        <v>20</v>
      </c>
      <c r="G115">
        <v>5</v>
      </c>
      <c r="H115" s="5">
        <v>744.42</v>
      </c>
      <c r="I115" s="5">
        <v>0.18</v>
      </c>
      <c r="J115" s="5">
        <v>3052.1219999999998</v>
      </c>
      <c r="K115" s="5">
        <v>878.2166680385136</v>
      </c>
      <c r="L115">
        <f>YEAR(SalesData[Order Date])</f>
        <v>2023</v>
      </c>
      <c r="M115">
        <f>MONTH(SalesData[Order Date])</f>
        <v>5</v>
      </c>
      <c r="N115" t="str">
        <f>TEXT(SalesData[[#This Row],[Order Date]], "mmmm")</f>
        <v>May</v>
      </c>
      <c r="O115" s="7">
        <f>IF(SalesData[Sales]=0,0,SalesData[Profit]/SalesData[Sales])</f>
        <v>0.28773969980181446</v>
      </c>
      <c r="P115" s="8">
        <f t="shared" si="1"/>
        <v>4.8359796888853064E-5</v>
      </c>
      <c r="Q115" t="str">
        <f>IF(SalesData[[#This Row],[Discount]]&gt;0, "Yes", "No")</f>
        <v>Yes</v>
      </c>
      <c r="R115" t="str">
        <f>TEXT(SalesData[[#This Row],[Order Date]],"mmm-yyyy")</f>
        <v>May-2023</v>
      </c>
      <c r="S115">
        <f>YEAR(SalesData[[#This Row],[Order Date]])*100 + MONTH(SalesData[[#This Row],[Order Date]])</f>
        <v>202305</v>
      </c>
    </row>
    <row r="116" spans="1:19" x14ac:dyDescent="0.3">
      <c r="A116" t="s">
        <v>8062</v>
      </c>
      <c r="B116" s="3">
        <v>45075</v>
      </c>
      <c r="C116" t="s">
        <v>8063</v>
      </c>
      <c r="D116" t="s">
        <v>13</v>
      </c>
      <c r="E116" t="s">
        <v>26</v>
      </c>
      <c r="F116" t="s">
        <v>27</v>
      </c>
      <c r="G116">
        <v>5</v>
      </c>
      <c r="H116" s="5">
        <v>859.69</v>
      </c>
      <c r="I116" s="5">
        <v>0.02</v>
      </c>
      <c r="J116" s="5">
        <v>4212.4810000000007</v>
      </c>
      <c r="K116" s="5">
        <v>940.96449331223982</v>
      </c>
      <c r="L116">
        <f>YEAR(SalesData[Order Date])</f>
        <v>2023</v>
      </c>
      <c r="M116">
        <f>MONTH(SalesData[Order Date])</f>
        <v>5</v>
      </c>
      <c r="N116" t="str">
        <f>TEXT(SalesData[[#This Row],[Order Date]], "mmmm")</f>
        <v>May</v>
      </c>
      <c r="O116" s="7">
        <f>IF(SalesData[Sales]=0,0,SalesData[Profit]/SalesData[Sales])</f>
        <v>0.2233753679392832</v>
      </c>
      <c r="P116" s="8">
        <f t="shared" si="1"/>
        <v>4.6528399772010833E-6</v>
      </c>
      <c r="Q116" t="str">
        <f>IF(SalesData[[#This Row],[Discount]]&gt;0, "Yes", "No")</f>
        <v>Yes</v>
      </c>
      <c r="R116" t="str">
        <f>TEXT(SalesData[[#This Row],[Order Date]],"mmm-yyyy")</f>
        <v>May-2023</v>
      </c>
      <c r="S116">
        <f>YEAR(SalesData[[#This Row],[Order Date]])*100 + MONTH(SalesData[[#This Row],[Order Date]])</f>
        <v>202305</v>
      </c>
    </row>
    <row r="117" spans="1:19" x14ac:dyDescent="0.3">
      <c r="A117" t="s">
        <v>8064</v>
      </c>
      <c r="B117" s="3">
        <v>45076</v>
      </c>
      <c r="C117" t="s">
        <v>8065</v>
      </c>
      <c r="D117" t="s">
        <v>23</v>
      </c>
      <c r="E117" t="s">
        <v>14</v>
      </c>
      <c r="F117" t="s">
        <v>31</v>
      </c>
      <c r="G117">
        <v>6</v>
      </c>
      <c r="H117" s="5">
        <v>896.06</v>
      </c>
      <c r="I117" s="5">
        <v>0.11</v>
      </c>
      <c r="J117" s="5">
        <v>4784.9603999999999</v>
      </c>
      <c r="K117" s="5">
        <v>754.56959427543723</v>
      </c>
      <c r="L117">
        <f>YEAR(SalesData[Order Date])</f>
        <v>2023</v>
      </c>
      <c r="M117">
        <f>MONTH(SalesData[Order Date])</f>
        <v>5</v>
      </c>
      <c r="N117" t="str">
        <f>TEXT(SalesData[[#This Row],[Order Date]], "mmmm")</f>
        <v>May</v>
      </c>
      <c r="O117" s="7">
        <f>IF(SalesData[Sales]=0,0,SalesData[Profit]/SalesData[Sales])</f>
        <v>0.15769610011306201</v>
      </c>
      <c r="P117" s="8">
        <f t="shared" si="1"/>
        <v>2.0459939438579264E-5</v>
      </c>
      <c r="Q117" t="str">
        <f>IF(SalesData[[#This Row],[Discount]]&gt;0, "Yes", "No")</f>
        <v>Yes</v>
      </c>
      <c r="R117" t="str">
        <f>TEXT(SalesData[[#This Row],[Order Date]],"mmm-yyyy")</f>
        <v>May-2023</v>
      </c>
      <c r="S117">
        <f>YEAR(SalesData[[#This Row],[Order Date]])*100 + MONTH(SalesData[[#This Row],[Order Date]])</f>
        <v>202305</v>
      </c>
    </row>
    <row r="118" spans="1:19" x14ac:dyDescent="0.3">
      <c r="A118" t="s">
        <v>8072</v>
      </c>
      <c r="B118" s="3">
        <v>45074</v>
      </c>
      <c r="C118" t="s">
        <v>8073</v>
      </c>
      <c r="D118" t="s">
        <v>23</v>
      </c>
      <c r="E118" t="s">
        <v>19</v>
      </c>
      <c r="F118" t="s">
        <v>39</v>
      </c>
      <c r="G118">
        <v>3</v>
      </c>
      <c r="H118" s="5">
        <v>987.76</v>
      </c>
      <c r="I118" s="5">
        <v>0.06</v>
      </c>
      <c r="J118" s="5">
        <v>2785.4832000000001</v>
      </c>
      <c r="K118" s="5">
        <v>389.82021777386308</v>
      </c>
      <c r="L118">
        <f>YEAR(SalesData[Order Date])</f>
        <v>2023</v>
      </c>
      <c r="M118">
        <f>MONTH(SalesData[Order Date])</f>
        <v>5</v>
      </c>
      <c r="N118" t="str">
        <f>TEXT(SalesData[[#This Row],[Order Date]], "mmmm")</f>
        <v>May</v>
      </c>
      <c r="O118" s="7">
        <f>IF(SalesData[Sales]=0,0,SalesData[Profit]/SalesData[Sales])</f>
        <v>0.13994707193849279</v>
      </c>
      <c r="P118" s="8">
        <f t="shared" si="1"/>
        <v>2.0247833481817446E-5</v>
      </c>
      <c r="Q118" t="str">
        <f>IF(SalesData[[#This Row],[Discount]]&gt;0, "Yes", "No")</f>
        <v>Yes</v>
      </c>
      <c r="R118" t="str">
        <f>TEXT(SalesData[[#This Row],[Order Date]],"mmm-yyyy")</f>
        <v>May-2023</v>
      </c>
      <c r="S118">
        <f>YEAR(SalesData[[#This Row],[Order Date]])*100 + MONTH(SalesData[[#This Row],[Order Date]])</f>
        <v>202305</v>
      </c>
    </row>
    <row r="119" spans="1:19" x14ac:dyDescent="0.3">
      <c r="A119" t="s">
        <v>8179</v>
      </c>
      <c r="B119" s="3">
        <v>45067</v>
      </c>
      <c r="C119" t="s">
        <v>8180</v>
      </c>
      <c r="D119" t="s">
        <v>23</v>
      </c>
      <c r="E119" t="s">
        <v>26</v>
      </c>
      <c r="F119" t="s">
        <v>62</v>
      </c>
      <c r="G119">
        <v>3</v>
      </c>
      <c r="H119" s="5">
        <v>483.1</v>
      </c>
      <c r="I119" s="5">
        <v>0.18</v>
      </c>
      <c r="J119" s="5">
        <v>1188.4259999999999</v>
      </c>
      <c r="K119" s="5">
        <v>133.8468399904161</v>
      </c>
      <c r="L119">
        <f>YEAR(SalesData[Order Date])</f>
        <v>2023</v>
      </c>
      <c r="M119">
        <f>MONTH(SalesData[Order Date])</f>
        <v>5</v>
      </c>
      <c r="N119" t="str">
        <f>TEXT(SalesData[[#This Row],[Order Date]], "mmmm")</f>
        <v>May</v>
      </c>
      <c r="O119" s="7">
        <f>IF(SalesData[Sales]=0,0,SalesData[Profit]/SalesData[Sales])</f>
        <v>0.11262530438615119</v>
      </c>
      <c r="P119" s="8">
        <f t="shared" si="1"/>
        <v>1.2419788863589316E-4</v>
      </c>
      <c r="Q119" t="str">
        <f>IF(SalesData[[#This Row],[Discount]]&gt;0, "Yes", "No")</f>
        <v>Yes</v>
      </c>
      <c r="R119" t="str">
        <f>TEXT(SalesData[[#This Row],[Order Date]],"mmm-yyyy")</f>
        <v>May-2023</v>
      </c>
      <c r="S119">
        <f>YEAR(SalesData[[#This Row],[Order Date]])*100 + MONTH(SalesData[[#This Row],[Order Date]])</f>
        <v>202305</v>
      </c>
    </row>
    <row r="120" spans="1:19" x14ac:dyDescent="0.3">
      <c r="A120" t="s">
        <v>8196</v>
      </c>
      <c r="B120" s="3">
        <v>45073</v>
      </c>
      <c r="C120" t="s">
        <v>8197</v>
      </c>
      <c r="D120" t="s">
        <v>23</v>
      </c>
      <c r="E120" t="s">
        <v>14</v>
      </c>
      <c r="F120" t="s">
        <v>31</v>
      </c>
      <c r="G120">
        <v>4</v>
      </c>
      <c r="H120" s="5">
        <v>551.28</v>
      </c>
      <c r="I120" s="5">
        <v>0.03</v>
      </c>
      <c r="J120" s="5">
        <v>2138.9663999999998</v>
      </c>
      <c r="K120" s="5">
        <v>362.96118669314433</v>
      </c>
      <c r="L120">
        <f>YEAR(SalesData[Order Date])</f>
        <v>2023</v>
      </c>
      <c r="M120">
        <f>MONTH(SalesData[Order Date])</f>
        <v>5</v>
      </c>
      <c r="N120" t="str">
        <f>TEXT(SalesData[[#This Row],[Order Date]], "mmmm")</f>
        <v>May</v>
      </c>
      <c r="O120" s="7">
        <f>IF(SalesData[Sales]=0,0,SalesData[Profit]/SalesData[Sales])</f>
        <v>0.16968998984422773</v>
      </c>
      <c r="P120" s="8">
        <f t="shared" si="1"/>
        <v>1.3604701784936874E-5</v>
      </c>
      <c r="Q120" t="str">
        <f>IF(SalesData[[#This Row],[Discount]]&gt;0, "Yes", "No")</f>
        <v>Yes</v>
      </c>
      <c r="R120" t="str">
        <f>TEXT(SalesData[[#This Row],[Order Date]],"mmm-yyyy")</f>
        <v>May-2023</v>
      </c>
      <c r="S120">
        <f>YEAR(SalesData[[#This Row],[Order Date]])*100 + MONTH(SalesData[[#This Row],[Order Date]])</f>
        <v>202305</v>
      </c>
    </row>
    <row r="121" spans="1:19" x14ac:dyDescent="0.3">
      <c r="A121" t="s">
        <v>8218</v>
      </c>
      <c r="B121" s="3">
        <v>45059</v>
      </c>
      <c r="C121" t="s">
        <v>8219</v>
      </c>
      <c r="D121" t="s">
        <v>30</v>
      </c>
      <c r="E121" t="s">
        <v>19</v>
      </c>
      <c r="F121" t="s">
        <v>39</v>
      </c>
      <c r="G121">
        <v>3</v>
      </c>
      <c r="H121" s="5">
        <v>16.89</v>
      </c>
      <c r="I121" s="5">
        <v>0.21</v>
      </c>
      <c r="J121" s="5">
        <v>40.029300000000013</v>
      </c>
      <c r="K121" s="5">
        <v>2.8767712721835919</v>
      </c>
      <c r="L121">
        <f>YEAR(SalesData[Order Date])</f>
        <v>2023</v>
      </c>
      <c r="M121">
        <f>MONTH(SalesData[Order Date])</f>
        <v>5</v>
      </c>
      <c r="N121" t="str">
        <f>TEXT(SalesData[[#This Row],[Order Date]], "mmmm")</f>
        <v>May</v>
      </c>
      <c r="O121" s="7">
        <f>IF(SalesData[Sales]=0,0,SalesData[Profit]/SalesData[Sales])</f>
        <v>7.1866639491162496E-2</v>
      </c>
      <c r="P121" s="8">
        <f t="shared" si="1"/>
        <v>4.1444641799881585E-3</v>
      </c>
      <c r="Q121" t="str">
        <f>IF(SalesData[[#This Row],[Discount]]&gt;0, "Yes", "No")</f>
        <v>Yes</v>
      </c>
      <c r="R121" t="str">
        <f>TEXT(SalesData[[#This Row],[Order Date]],"mmm-yyyy")</f>
        <v>May-2023</v>
      </c>
      <c r="S121">
        <f>YEAR(SalesData[[#This Row],[Order Date]])*100 + MONTH(SalesData[[#This Row],[Order Date]])</f>
        <v>202305</v>
      </c>
    </row>
    <row r="122" spans="1:19" x14ac:dyDescent="0.3">
      <c r="A122" t="s">
        <v>8241</v>
      </c>
      <c r="B122" s="3">
        <v>45071</v>
      </c>
      <c r="C122" t="s">
        <v>8242</v>
      </c>
      <c r="D122" t="s">
        <v>30</v>
      </c>
      <c r="E122" t="s">
        <v>14</v>
      </c>
      <c r="F122" t="s">
        <v>27</v>
      </c>
      <c r="G122">
        <v>1</v>
      </c>
      <c r="H122" s="5">
        <v>562.04</v>
      </c>
      <c r="I122" s="5">
        <v>0.24</v>
      </c>
      <c r="J122" s="5">
        <v>427.15039999999999</v>
      </c>
      <c r="K122" s="5">
        <v>56.217302835744022</v>
      </c>
      <c r="L122">
        <f>YEAR(SalesData[Order Date])</f>
        <v>2023</v>
      </c>
      <c r="M122">
        <f>MONTH(SalesData[Order Date])</f>
        <v>5</v>
      </c>
      <c r="N122" t="str">
        <f>TEXT(SalesData[[#This Row],[Order Date]], "mmmm")</f>
        <v>May</v>
      </c>
      <c r="O122" s="7">
        <f>IF(SalesData[Sales]=0,0,SalesData[Profit]/SalesData[Sales])</f>
        <v>0.13161009058107875</v>
      </c>
      <c r="P122" s="8">
        <f t="shared" si="1"/>
        <v>4.270158707565298E-4</v>
      </c>
      <c r="Q122" t="str">
        <f>IF(SalesData[[#This Row],[Discount]]&gt;0, "Yes", "No")</f>
        <v>Yes</v>
      </c>
      <c r="R122" t="str">
        <f>TEXT(SalesData[[#This Row],[Order Date]],"mmm-yyyy")</f>
        <v>May-2023</v>
      </c>
      <c r="S122">
        <f>YEAR(SalesData[[#This Row],[Order Date]])*100 + MONTH(SalesData[[#This Row],[Order Date]])</f>
        <v>202305</v>
      </c>
    </row>
    <row r="123" spans="1:19" x14ac:dyDescent="0.3">
      <c r="A123" t="s">
        <v>8349</v>
      </c>
      <c r="B123" s="3">
        <v>45067</v>
      </c>
      <c r="C123" t="s">
        <v>8350</v>
      </c>
      <c r="D123" t="s">
        <v>30</v>
      </c>
      <c r="E123" t="s">
        <v>26</v>
      </c>
      <c r="F123" t="s">
        <v>39</v>
      </c>
      <c r="G123">
        <v>1</v>
      </c>
      <c r="H123" s="5">
        <v>128.12</v>
      </c>
      <c r="I123" s="5">
        <v>0.27</v>
      </c>
      <c r="J123" s="5">
        <v>93.527600000000007</v>
      </c>
      <c r="K123" s="5">
        <v>15.338183089526741</v>
      </c>
      <c r="L123">
        <f>YEAR(SalesData[Order Date])</f>
        <v>2023</v>
      </c>
      <c r="M123">
        <f>MONTH(SalesData[Order Date])</f>
        <v>5</v>
      </c>
      <c r="N123" t="str">
        <f>TEXT(SalesData[[#This Row],[Order Date]], "mmmm")</f>
        <v>May</v>
      </c>
      <c r="O123" s="7">
        <f>IF(SalesData[Sales]=0,0,SalesData[Profit]/SalesData[Sales])</f>
        <v>0.16399632931377198</v>
      </c>
      <c r="P123" s="8">
        <f t="shared" si="1"/>
        <v>2.1073993131439277E-3</v>
      </c>
      <c r="Q123" t="str">
        <f>IF(SalesData[[#This Row],[Discount]]&gt;0, "Yes", "No")</f>
        <v>Yes</v>
      </c>
      <c r="R123" t="str">
        <f>TEXT(SalesData[[#This Row],[Order Date]],"mmm-yyyy")</f>
        <v>May-2023</v>
      </c>
      <c r="S123">
        <f>YEAR(SalesData[[#This Row],[Order Date]])*100 + MONTH(SalesData[[#This Row],[Order Date]])</f>
        <v>202305</v>
      </c>
    </row>
    <row r="124" spans="1:19" x14ac:dyDescent="0.3">
      <c r="A124" t="s">
        <v>8366</v>
      </c>
      <c r="B124" s="3">
        <v>45061</v>
      </c>
      <c r="C124" t="s">
        <v>8367</v>
      </c>
      <c r="D124" t="s">
        <v>30</v>
      </c>
      <c r="E124" t="s">
        <v>26</v>
      </c>
      <c r="F124" t="s">
        <v>20</v>
      </c>
      <c r="G124">
        <v>9</v>
      </c>
      <c r="H124" s="5">
        <v>253.64</v>
      </c>
      <c r="I124" s="5">
        <v>0.26</v>
      </c>
      <c r="J124" s="5">
        <v>1689.2424000000001</v>
      </c>
      <c r="K124" s="5">
        <v>297.73081732641782</v>
      </c>
      <c r="L124">
        <f>YEAR(SalesData[Order Date])</f>
        <v>2023</v>
      </c>
      <c r="M124">
        <f>MONTH(SalesData[Order Date])</f>
        <v>5</v>
      </c>
      <c r="N124" t="str">
        <f>TEXT(SalesData[[#This Row],[Order Date]], "mmmm")</f>
        <v>May</v>
      </c>
      <c r="O124" s="7">
        <f>IF(SalesData[Sales]=0,0,SalesData[Profit]/SalesData[Sales])</f>
        <v>0.17625109180684656</v>
      </c>
      <c r="P124" s="8">
        <f t="shared" si="1"/>
        <v>1.1389721214669962E-4</v>
      </c>
      <c r="Q124" t="str">
        <f>IF(SalesData[[#This Row],[Discount]]&gt;0, "Yes", "No")</f>
        <v>Yes</v>
      </c>
      <c r="R124" t="str">
        <f>TEXT(SalesData[[#This Row],[Order Date]],"mmm-yyyy")</f>
        <v>May-2023</v>
      </c>
      <c r="S124">
        <f>YEAR(SalesData[[#This Row],[Order Date]])*100 + MONTH(SalesData[[#This Row],[Order Date]])</f>
        <v>202305</v>
      </c>
    </row>
    <row r="125" spans="1:19" x14ac:dyDescent="0.3">
      <c r="A125" t="s">
        <v>8479</v>
      </c>
      <c r="B125" s="3">
        <v>45065</v>
      </c>
      <c r="C125" t="s">
        <v>8480</v>
      </c>
      <c r="D125" t="s">
        <v>23</v>
      </c>
      <c r="E125" t="s">
        <v>19</v>
      </c>
      <c r="F125" t="s">
        <v>20</v>
      </c>
      <c r="G125">
        <v>7</v>
      </c>
      <c r="H125" s="5">
        <v>874.65</v>
      </c>
      <c r="I125" s="5">
        <v>0.24</v>
      </c>
      <c r="J125" s="5">
        <v>4653.1379999999999</v>
      </c>
      <c r="K125" s="5">
        <v>814.12652232734058</v>
      </c>
      <c r="L125">
        <f>YEAR(SalesData[Order Date])</f>
        <v>2023</v>
      </c>
      <c r="M125">
        <f>MONTH(SalesData[Order Date])</f>
        <v>5</v>
      </c>
      <c r="N125" t="str">
        <f>TEXT(SalesData[[#This Row],[Order Date]], "mmmm")</f>
        <v>May</v>
      </c>
      <c r="O125" s="7">
        <f>IF(SalesData[Sales]=0,0,SalesData[Profit]/SalesData[Sales])</f>
        <v>0.17496290080529325</v>
      </c>
      <c r="P125" s="8">
        <f t="shared" si="1"/>
        <v>3.9199353210672023E-5</v>
      </c>
      <c r="Q125" t="str">
        <f>IF(SalesData[[#This Row],[Discount]]&gt;0, "Yes", "No")</f>
        <v>Yes</v>
      </c>
      <c r="R125" t="str">
        <f>TEXT(SalesData[[#This Row],[Order Date]],"mmm-yyyy")</f>
        <v>May-2023</v>
      </c>
      <c r="S125">
        <f>YEAR(SalesData[[#This Row],[Order Date]])*100 + MONTH(SalesData[[#This Row],[Order Date]])</f>
        <v>202305</v>
      </c>
    </row>
    <row r="126" spans="1:19" x14ac:dyDescent="0.3">
      <c r="A126" t="s">
        <v>8668</v>
      </c>
      <c r="B126" s="3">
        <v>45075</v>
      </c>
      <c r="C126" t="s">
        <v>8669</v>
      </c>
      <c r="D126" t="s">
        <v>30</v>
      </c>
      <c r="E126" t="s">
        <v>19</v>
      </c>
      <c r="F126" t="s">
        <v>44</v>
      </c>
      <c r="G126">
        <v>5</v>
      </c>
      <c r="H126" s="5">
        <v>646.39</v>
      </c>
      <c r="I126" s="5">
        <v>0.04</v>
      </c>
      <c r="J126" s="5">
        <v>3102.672</v>
      </c>
      <c r="K126" s="5">
        <v>542.75069942558309</v>
      </c>
      <c r="L126">
        <f>YEAR(SalesData[Order Date])</f>
        <v>2023</v>
      </c>
      <c r="M126">
        <f>MONTH(SalesData[Order Date])</f>
        <v>5</v>
      </c>
      <c r="N126" t="str">
        <f>TEXT(SalesData[[#This Row],[Order Date]], "mmmm")</f>
        <v>May</v>
      </c>
      <c r="O126" s="7">
        <f>IF(SalesData[Sales]=0,0,SalesData[Profit]/SalesData[Sales])</f>
        <v>0.17493009232867124</v>
      </c>
      <c r="P126" s="8">
        <f t="shared" si="1"/>
        <v>1.2376429090796579E-5</v>
      </c>
      <c r="Q126" t="str">
        <f>IF(SalesData[[#This Row],[Discount]]&gt;0, "Yes", "No")</f>
        <v>Yes</v>
      </c>
      <c r="R126" t="str">
        <f>TEXT(SalesData[[#This Row],[Order Date]],"mmm-yyyy")</f>
        <v>May-2023</v>
      </c>
      <c r="S126">
        <f>YEAR(SalesData[[#This Row],[Order Date]])*100 + MONTH(SalesData[[#This Row],[Order Date]])</f>
        <v>202305</v>
      </c>
    </row>
    <row r="127" spans="1:19" x14ac:dyDescent="0.3">
      <c r="A127" t="s">
        <v>8820</v>
      </c>
      <c r="B127" s="3">
        <v>45064</v>
      </c>
      <c r="C127" t="s">
        <v>8821</v>
      </c>
      <c r="D127" t="s">
        <v>30</v>
      </c>
      <c r="E127" t="s">
        <v>19</v>
      </c>
      <c r="F127" t="s">
        <v>27</v>
      </c>
      <c r="G127">
        <v>7</v>
      </c>
      <c r="H127" s="5">
        <v>883.84</v>
      </c>
      <c r="I127" s="5">
        <v>0.26</v>
      </c>
      <c r="J127" s="5">
        <v>4578.2911999999997</v>
      </c>
      <c r="K127" s="5">
        <v>1126.9122132263781</v>
      </c>
      <c r="L127">
        <f>YEAR(SalesData[Order Date])</f>
        <v>2023</v>
      </c>
      <c r="M127">
        <f>MONTH(SalesData[Order Date])</f>
        <v>5</v>
      </c>
      <c r="N127" t="str">
        <f>TEXT(SalesData[[#This Row],[Order Date]], "mmmm")</f>
        <v>May</v>
      </c>
      <c r="O127" s="7">
        <f>IF(SalesData[Sales]=0,0,SalesData[Profit]/SalesData[Sales])</f>
        <v>0.24614253746602621</v>
      </c>
      <c r="P127" s="8">
        <f t="shared" si="1"/>
        <v>4.2024412951277546E-5</v>
      </c>
      <c r="Q127" t="str">
        <f>IF(SalesData[[#This Row],[Discount]]&gt;0, "Yes", "No")</f>
        <v>Yes</v>
      </c>
      <c r="R127" t="str">
        <f>TEXT(SalesData[[#This Row],[Order Date]],"mmm-yyyy")</f>
        <v>May-2023</v>
      </c>
      <c r="S127">
        <f>YEAR(SalesData[[#This Row],[Order Date]])*100 + MONTH(SalesData[[#This Row],[Order Date]])</f>
        <v>202305</v>
      </c>
    </row>
    <row r="128" spans="1:19" x14ac:dyDescent="0.3">
      <c r="A128" t="s">
        <v>8977</v>
      </c>
      <c r="B128" s="3">
        <v>45060</v>
      </c>
      <c r="C128" t="s">
        <v>8978</v>
      </c>
      <c r="D128" t="s">
        <v>18</v>
      </c>
      <c r="E128" t="s">
        <v>19</v>
      </c>
      <c r="F128" t="s">
        <v>27</v>
      </c>
      <c r="G128">
        <v>7</v>
      </c>
      <c r="H128" s="5">
        <v>24.73</v>
      </c>
      <c r="I128" s="5">
        <v>0.19</v>
      </c>
      <c r="J128" s="5">
        <v>140.2191</v>
      </c>
      <c r="K128" s="5">
        <v>38.548595796475503</v>
      </c>
      <c r="L128">
        <f>YEAR(SalesData[Order Date])</f>
        <v>2023</v>
      </c>
      <c r="M128">
        <f>MONTH(SalesData[Order Date])</f>
        <v>5</v>
      </c>
      <c r="N128" t="str">
        <f>TEXT(SalesData[[#This Row],[Order Date]], "mmmm")</f>
        <v>May</v>
      </c>
      <c r="O128" s="7">
        <f>IF(SalesData[Sales]=0,0,SalesData[Profit]/SalesData[Sales])</f>
        <v>0.27491686793365172</v>
      </c>
      <c r="P128" s="8">
        <f t="shared" si="1"/>
        <v>1.0975680203338916E-3</v>
      </c>
      <c r="Q128" t="str">
        <f>IF(SalesData[[#This Row],[Discount]]&gt;0, "Yes", "No")</f>
        <v>Yes</v>
      </c>
      <c r="R128" t="str">
        <f>TEXT(SalesData[[#This Row],[Order Date]],"mmm-yyyy")</f>
        <v>May-2023</v>
      </c>
      <c r="S128">
        <f>YEAR(SalesData[[#This Row],[Order Date]])*100 + MONTH(SalesData[[#This Row],[Order Date]])</f>
        <v>202305</v>
      </c>
    </row>
    <row r="129" spans="1:19" x14ac:dyDescent="0.3">
      <c r="A129" t="s">
        <v>9074</v>
      </c>
      <c r="B129" s="3">
        <v>45070</v>
      </c>
      <c r="C129" t="s">
        <v>9075</v>
      </c>
      <c r="D129" t="s">
        <v>18</v>
      </c>
      <c r="E129" t="s">
        <v>14</v>
      </c>
      <c r="F129" t="s">
        <v>39</v>
      </c>
      <c r="G129">
        <v>5</v>
      </c>
      <c r="H129" s="5">
        <v>684.2</v>
      </c>
      <c r="I129" s="5">
        <v>0.23</v>
      </c>
      <c r="J129" s="5">
        <v>2634.17</v>
      </c>
      <c r="K129" s="5">
        <v>225.6522583053692</v>
      </c>
      <c r="L129">
        <f>YEAR(SalesData[Order Date])</f>
        <v>2023</v>
      </c>
      <c r="M129">
        <f>MONTH(SalesData[Order Date])</f>
        <v>5</v>
      </c>
      <c r="N129" t="str">
        <f>TEXT(SalesData[[#This Row],[Order Date]], "mmmm")</f>
        <v>May</v>
      </c>
      <c r="O129" s="7">
        <f>IF(SalesData[Sales]=0,0,SalesData[Profit]/SalesData[Sales])</f>
        <v>8.5663513860293444E-2</v>
      </c>
      <c r="P129" s="8">
        <f t="shared" si="1"/>
        <v>6.7231803566208712E-5</v>
      </c>
      <c r="Q129" t="str">
        <f>IF(SalesData[[#This Row],[Discount]]&gt;0, "Yes", "No")</f>
        <v>Yes</v>
      </c>
      <c r="R129" t="str">
        <f>TEXT(SalesData[[#This Row],[Order Date]],"mmm-yyyy")</f>
        <v>May-2023</v>
      </c>
      <c r="S129">
        <f>YEAR(SalesData[[#This Row],[Order Date]])*100 + MONTH(SalesData[[#This Row],[Order Date]])</f>
        <v>202305</v>
      </c>
    </row>
    <row r="130" spans="1:19" x14ac:dyDescent="0.3">
      <c r="A130" t="s">
        <v>9190</v>
      </c>
      <c r="B130" s="3">
        <v>45073</v>
      </c>
      <c r="C130" t="s">
        <v>9191</v>
      </c>
      <c r="D130" t="s">
        <v>13</v>
      </c>
      <c r="E130" t="s">
        <v>14</v>
      </c>
      <c r="F130" t="s">
        <v>27</v>
      </c>
      <c r="G130">
        <v>2</v>
      </c>
      <c r="H130" s="5">
        <v>696.73</v>
      </c>
      <c r="I130" s="5">
        <v>0.22</v>
      </c>
      <c r="J130" s="5">
        <v>1086.8987999999999</v>
      </c>
      <c r="K130" s="5">
        <v>321.2073016728072</v>
      </c>
      <c r="L130">
        <f>YEAR(SalesData[Order Date])</f>
        <v>2023</v>
      </c>
      <c r="M130">
        <f>MONTH(SalesData[Order Date])</f>
        <v>5</v>
      </c>
      <c r="N130" t="str">
        <f>TEXT(SalesData[[#This Row],[Order Date]], "mmmm")</f>
        <v>May</v>
      </c>
      <c r="O130" s="7">
        <f>IF(SalesData[Sales]=0,0,SalesData[Profit]/SalesData[Sales])</f>
        <v>0.29552641117352163</v>
      </c>
      <c r="P130" s="8">
        <f t="shared" ref="P130:P193" si="2">IF(H:H*G:G=0, 0, (I:I/(H:H*G:G)))</f>
        <v>1.5788038407991617E-4</v>
      </c>
      <c r="Q130" t="str">
        <f>IF(SalesData[[#This Row],[Discount]]&gt;0, "Yes", "No")</f>
        <v>Yes</v>
      </c>
      <c r="R130" t="str">
        <f>TEXT(SalesData[[#This Row],[Order Date]],"mmm-yyyy")</f>
        <v>May-2023</v>
      </c>
      <c r="S130">
        <f>YEAR(SalesData[[#This Row],[Order Date]])*100 + MONTH(SalesData[[#This Row],[Order Date]])</f>
        <v>202305</v>
      </c>
    </row>
    <row r="131" spans="1:19" x14ac:dyDescent="0.3">
      <c r="A131" t="s">
        <v>9204</v>
      </c>
      <c r="B131" s="3">
        <v>45066</v>
      </c>
      <c r="C131" t="s">
        <v>9205</v>
      </c>
      <c r="D131" t="s">
        <v>23</v>
      </c>
      <c r="E131" t="s">
        <v>19</v>
      </c>
      <c r="F131" t="s">
        <v>31</v>
      </c>
      <c r="G131">
        <v>9</v>
      </c>
      <c r="H131" s="5">
        <v>923.31</v>
      </c>
      <c r="I131" s="5">
        <v>0.06</v>
      </c>
      <c r="J131" s="5">
        <v>7811.2025999999987</v>
      </c>
      <c r="K131" s="5">
        <v>846.9984734133169</v>
      </c>
      <c r="L131">
        <f>YEAR(SalesData[Order Date])</f>
        <v>2023</v>
      </c>
      <c r="M131">
        <f>MONTH(SalesData[Order Date])</f>
        <v>5</v>
      </c>
      <c r="N131" t="str">
        <f>TEXT(SalesData[[#This Row],[Order Date]], "mmmm")</f>
        <v>May</v>
      </c>
      <c r="O131" s="7">
        <f>IF(SalesData[Sales]=0,0,SalesData[Profit]/SalesData[Sales])</f>
        <v>0.10843381189643155</v>
      </c>
      <c r="P131" s="8">
        <f t="shared" si="2"/>
        <v>7.2203990714566796E-6</v>
      </c>
      <c r="Q131" t="str">
        <f>IF(SalesData[[#This Row],[Discount]]&gt;0, "Yes", "No")</f>
        <v>Yes</v>
      </c>
      <c r="R131" t="str">
        <f>TEXT(SalesData[[#This Row],[Order Date]],"mmm-yyyy")</f>
        <v>May-2023</v>
      </c>
      <c r="S131">
        <f>YEAR(SalesData[[#This Row],[Order Date]])*100 + MONTH(SalesData[[#This Row],[Order Date]])</f>
        <v>202305</v>
      </c>
    </row>
    <row r="132" spans="1:19" x14ac:dyDescent="0.3">
      <c r="A132" t="s">
        <v>9287</v>
      </c>
      <c r="B132" s="3">
        <v>45075</v>
      </c>
      <c r="C132" t="s">
        <v>9288</v>
      </c>
      <c r="D132" t="s">
        <v>23</v>
      </c>
      <c r="E132" t="s">
        <v>26</v>
      </c>
      <c r="F132" t="s">
        <v>44</v>
      </c>
      <c r="G132">
        <v>9</v>
      </c>
      <c r="H132" s="5">
        <v>547.01</v>
      </c>
      <c r="I132" s="5">
        <v>0.06</v>
      </c>
      <c r="J132" s="5">
        <v>4627.7046</v>
      </c>
      <c r="K132" s="5">
        <v>1318.675979059821</v>
      </c>
      <c r="L132">
        <f>YEAR(SalesData[Order Date])</f>
        <v>2023</v>
      </c>
      <c r="M132">
        <f>MONTH(SalesData[Order Date])</f>
        <v>5</v>
      </c>
      <c r="N132" t="str">
        <f>TEXT(SalesData[[#This Row],[Order Date]], "mmmm")</f>
        <v>May</v>
      </c>
      <c r="O132" s="7">
        <f>IF(SalesData[Sales]=0,0,SalesData[Profit]/SalesData[Sales])</f>
        <v>0.28495249654868227</v>
      </c>
      <c r="P132" s="8">
        <f t="shared" si="2"/>
        <v>1.2187467627039115E-5</v>
      </c>
      <c r="Q132" t="str">
        <f>IF(SalesData[[#This Row],[Discount]]&gt;0, "Yes", "No")</f>
        <v>Yes</v>
      </c>
      <c r="R132" t="str">
        <f>TEXT(SalesData[[#This Row],[Order Date]],"mmm-yyyy")</f>
        <v>May-2023</v>
      </c>
      <c r="S132">
        <f>YEAR(SalesData[[#This Row],[Order Date]])*100 + MONTH(SalesData[[#This Row],[Order Date]])</f>
        <v>202305</v>
      </c>
    </row>
    <row r="133" spans="1:19" x14ac:dyDescent="0.3">
      <c r="A133" t="s">
        <v>9388</v>
      </c>
      <c r="B133" s="3">
        <v>45073</v>
      </c>
      <c r="C133" t="s">
        <v>9389</v>
      </c>
      <c r="D133" t="s">
        <v>30</v>
      </c>
      <c r="E133" t="s">
        <v>14</v>
      </c>
      <c r="F133" t="s">
        <v>39</v>
      </c>
      <c r="G133">
        <v>2</v>
      </c>
      <c r="H133" s="5">
        <v>595.96</v>
      </c>
      <c r="I133" s="5">
        <v>0.27</v>
      </c>
      <c r="J133" s="5">
        <v>870.10160000000008</v>
      </c>
      <c r="K133" s="5">
        <v>81.318318296017154</v>
      </c>
      <c r="L133">
        <f>YEAR(SalesData[Order Date])</f>
        <v>2023</v>
      </c>
      <c r="M133">
        <f>MONTH(SalesData[Order Date])</f>
        <v>5</v>
      </c>
      <c r="N133" t="str">
        <f>TEXT(SalesData[[#This Row],[Order Date]], "mmmm")</f>
        <v>May</v>
      </c>
      <c r="O133" s="7">
        <f>IF(SalesData[Sales]=0,0,SalesData[Profit]/SalesData[Sales])</f>
        <v>9.3458417150384679E-2</v>
      </c>
      <c r="P133" s="8">
        <f t="shared" si="2"/>
        <v>2.2652527015235921E-4</v>
      </c>
      <c r="Q133" t="str">
        <f>IF(SalesData[[#This Row],[Discount]]&gt;0, "Yes", "No")</f>
        <v>Yes</v>
      </c>
      <c r="R133" t="str">
        <f>TEXT(SalesData[[#This Row],[Order Date]],"mmm-yyyy")</f>
        <v>May-2023</v>
      </c>
      <c r="S133">
        <f>YEAR(SalesData[[#This Row],[Order Date]])*100 + MONTH(SalesData[[#This Row],[Order Date]])</f>
        <v>202305</v>
      </c>
    </row>
    <row r="134" spans="1:19" x14ac:dyDescent="0.3">
      <c r="A134" t="s">
        <v>9438</v>
      </c>
      <c r="B134" s="3">
        <v>45073</v>
      </c>
      <c r="C134" t="s">
        <v>9439</v>
      </c>
      <c r="D134" t="s">
        <v>23</v>
      </c>
      <c r="E134" t="s">
        <v>14</v>
      </c>
      <c r="F134" t="s">
        <v>53</v>
      </c>
      <c r="G134">
        <v>2</v>
      </c>
      <c r="H134" s="5">
        <v>186.15</v>
      </c>
      <c r="I134" s="5">
        <v>0.11</v>
      </c>
      <c r="J134" s="5">
        <v>331.34699999999998</v>
      </c>
      <c r="K134" s="5">
        <v>98.336570767775953</v>
      </c>
      <c r="L134">
        <f>YEAR(SalesData[Order Date])</f>
        <v>2023</v>
      </c>
      <c r="M134">
        <f>MONTH(SalesData[Order Date])</f>
        <v>5</v>
      </c>
      <c r="N134" t="str">
        <f>TEXT(SalesData[[#This Row],[Order Date]], "mmmm")</f>
        <v>May</v>
      </c>
      <c r="O134" s="7">
        <f>IF(SalesData[Sales]=0,0,SalesData[Profit]/SalesData[Sales])</f>
        <v>0.29677821367863888</v>
      </c>
      <c r="P134" s="8">
        <f t="shared" si="2"/>
        <v>2.9546065001343001E-4</v>
      </c>
      <c r="Q134" t="str">
        <f>IF(SalesData[[#This Row],[Discount]]&gt;0, "Yes", "No")</f>
        <v>Yes</v>
      </c>
      <c r="R134" t="str">
        <f>TEXT(SalesData[[#This Row],[Order Date]],"mmm-yyyy")</f>
        <v>May-2023</v>
      </c>
      <c r="S134">
        <f>YEAR(SalesData[[#This Row],[Order Date]])*100 + MONTH(SalesData[[#This Row],[Order Date]])</f>
        <v>202305</v>
      </c>
    </row>
    <row r="135" spans="1:19" x14ac:dyDescent="0.3">
      <c r="A135" t="s">
        <v>9526</v>
      </c>
      <c r="B135" s="3">
        <v>45074</v>
      </c>
      <c r="C135" t="s">
        <v>9527</v>
      </c>
      <c r="D135" t="s">
        <v>30</v>
      </c>
      <c r="E135" t="s">
        <v>14</v>
      </c>
      <c r="F135" t="s">
        <v>15</v>
      </c>
      <c r="G135">
        <v>5</v>
      </c>
      <c r="H135" s="5">
        <v>534.13</v>
      </c>
      <c r="I135" s="5">
        <v>0.28000000000000003</v>
      </c>
      <c r="J135" s="5">
        <v>1922.8679999999999</v>
      </c>
      <c r="K135" s="5">
        <v>551.11353329774613</v>
      </c>
      <c r="L135">
        <f>YEAR(SalesData[Order Date])</f>
        <v>2023</v>
      </c>
      <c r="M135">
        <f>MONTH(SalesData[Order Date])</f>
        <v>5</v>
      </c>
      <c r="N135" t="str">
        <f>TEXT(SalesData[[#This Row],[Order Date]], "mmmm")</f>
        <v>May</v>
      </c>
      <c r="O135" s="7">
        <f>IF(SalesData[Sales]=0,0,SalesData[Profit]/SalesData[Sales])</f>
        <v>0.28661017464420135</v>
      </c>
      <c r="P135" s="8">
        <f t="shared" si="2"/>
        <v>1.048433901859098E-4</v>
      </c>
      <c r="Q135" t="str">
        <f>IF(SalesData[[#This Row],[Discount]]&gt;0, "Yes", "No")</f>
        <v>Yes</v>
      </c>
      <c r="R135" t="str">
        <f>TEXT(SalesData[[#This Row],[Order Date]],"mmm-yyyy")</f>
        <v>May-2023</v>
      </c>
      <c r="S135">
        <f>YEAR(SalesData[[#This Row],[Order Date]])*100 + MONTH(SalesData[[#This Row],[Order Date]])</f>
        <v>202305</v>
      </c>
    </row>
    <row r="136" spans="1:19" x14ac:dyDescent="0.3">
      <c r="A136" t="s">
        <v>9621</v>
      </c>
      <c r="B136" s="3">
        <v>45064</v>
      </c>
      <c r="C136" t="s">
        <v>9622</v>
      </c>
      <c r="D136" t="s">
        <v>30</v>
      </c>
      <c r="E136" t="s">
        <v>26</v>
      </c>
      <c r="F136" t="s">
        <v>27</v>
      </c>
      <c r="G136">
        <v>8</v>
      </c>
      <c r="H136" s="5">
        <v>539.91</v>
      </c>
      <c r="I136" s="5">
        <v>0.18</v>
      </c>
      <c r="J136" s="5">
        <v>3541.8096</v>
      </c>
      <c r="K136" s="5">
        <v>610.13455050130733</v>
      </c>
      <c r="L136">
        <f>YEAR(SalesData[Order Date])</f>
        <v>2023</v>
      </c>
      <c r="M136">
        <f>MONTH(SalesData[Order Date])</f>
        <v>5</v>
      </c>
      <c r="N136" t="str">
        <f>TEXT(SalesData[[#This Row],[Order Date]], "mmmm")</f>
        <v>May</v>
      </c>
      <c r="O136" s="7">
        <f>IF(SalesData[Sales]=0,0,SalesData[Profit]/SalesData[Sales])</f>
        <v>0.17226633258357743</v>
      </c>
      <c r="P136" s="8">
        <f t="shared" si="2"/>
        <v>4.1673612268711451E-5</v>
      </c>
      <c r="Q136" t="str">
        <f>IF(SalesData[[#This Row],[Discount]]&gt;0, "Yes", "No")</f>
        <v>Yes</v>
      </c>
      <c r="R136" t="str">
        <f>TEXT(SalesData[[#This Row],[Order Date]],"mmm-yyyy")</f>
        <v>May-2023</v>
      </c>
      <c r="S136">
        <f>YEAR(SalesData[[#This Row],[Order Date]])*100 + MONTH(SalesData[[#This Row],[Order Date]])</f>
        <v>202305</v>
      </c>
    </row>
    <row r="137" spans="1:19" x14ac:dyDescent="0.3">
      <c r="A137" t="s">
        <v>9644</v>
      </c>
      <c r="B137" s="3">
        <v>45066</v>
      </c>
      <c r="C137" t="s">
        <v>3979</v>
      </c>
      <c r="D137" t="s">
        <v>23</v>
      </c>
      <c r="E137" t="s">
        <v>26</v>
      </c>
      <c r="F137" t="s">
        <v>31</v>
      </c>
      <c r="G137">
        <v>2</v>
      </c>
      <c r="H137" s="5">
        <v>377.19</v>
      </c>
      <c r="I137" s="5">
        <v>0.09</v>
      </c>
      <c r="J137" s="5">
        <v>686.48580000000004</v>
      </c>
      <c r="K137" s="5">
        <v>80.74771949729886</v>
      </c>
      <c r="L137">
        <f>YEAR(SalesData[Order Date])</f>
        <v>2023</v>
      </c>
      <c r="M137">
        <f>MONTH(SalesData[Order Date])</f>
        <v>5</v>
      </c>
      <c r="N137" t="str">
        <f>TEXT(SalesData[[#This Row],[Order Date]], "mmmm")</f>
        <v>May</v>
      </c>
      <c r="O137" s="7">
        <f>IF(SalesData[Sales]=0,0,SalesData[Profit]/SalesData[Sales])</f>
        <v>0.11762474838853018</v>
      </c>
      <c r="P137" s="8">
        <f t="shared" si="2"/>
        <v>1.1930326890956812E-4</v>
      </c>
      <c r="Q137" t="str">
        <f>IF(SalesData[[#This Row],[Discount]]&gt;0, "Yes", "No")</f>
        <v>Yes</v>
      </c>
      <c r="R137" t="str">
        <f>TEXT(SalesData[[#This Row],[Order Date]],"mmm-yyyy")</f>
        <v>May-2023</v>
      </c>
      <c r="S137">
        <f>YEAR(SalesData[[#This Row],[Order Date]])*100 + MONTH(SalesData[[#This Row],[Order Date]])</f>
        <v>202305</v>
      </c>
    </row>
    <row r="138" spans="1:19" x14ac:dyDescent="0.3">
      <c r="A138" t="s">
        <v>9756</v>
      </c>
      <c r="B138" s="3">
        <v>45076</v>
      </c>
      <c r="C138" t="s">
        <v>9757</v>
      </c>
      <c r="D138" t="s">
        <v>13</v>
      </c>
      <c r="E138" t="s">
        <v>14</v>
      </c>
      <c r="F138" t="s">
        <v>34</v>
      </c>
      <c r="G138">
        <v>9</v>
      </c>
      <c r="H138" s="5">
        <v>590.52</v>
      </c>
      <c r="I138" s="5">
        <v>0.08</v>
      </c>
      <c r="J138" s="5">
        <v>4889.5056000000004</v>
      </c>
      <c r="K138" s="5">
        <v>820.90887869975563</v>
      </c>
      <c r="L138">
        <f>YEAR(SalesData[Order Date])</f>
        <v>2023</v>
      </c>
      <c r="M138">
        <f>MONTH(SalesData[Order Date])</f>
        <v>5</v>
      </c>
      <c r="N138" t="str">
        <f>TEXT(SalesData[[#This Row],[Order Date]], "mmmm")</f>
        <v>May</v>
      </c>
      <c r="O138" s="7">
        <f>IF(SalesData[Sales]=0,0,SalesData[Profit]/SalesData[Sales])</f>
        <v>0.16789200092127016</v>
      </c>
      <c r="P138" s="8">
        <f t="shared" si="2"/>
        <v>1.5052646631594E-5</v>
      </c>
      <c r="Q138" t="str">
        <f>IF(SalesData[[#This Row],[Discount]]&gt;0, "Yes", "No")</f>
        <v>Yes</v>
      </c>
      <c r="R138" t="str">
        <f>TEXT(SalesData[[#This Row],[Order Date]],"mmm-yyyy")</f>
        <v>May-2023</v>
      </c>
      <c r="S138">
        <f>YEAR(SalesData[[#This Row],[Order Date]])*100 + MONTH(SalesData[[#This Row],[Order Date]])</f>
        <v>202305</v>
      </c>
    </row>
    <row r="139" spans="1:19" x14ac:dyDescent="0.3">
      <c r="A139" t="s">
        <v>9907</v>
      </c>
      <c r="B139" s="3">
        <v>45062</v>
      </c>
      <c r="C139" t="s">
        <v>9908</v>
      </c>
      <c r="D139" t="s">
        <v>30</v>
      </c>
      <c r="E139" t="s">
        <v>14</v>
      </c>
      <c r="F139" t="s">
        <v>91</v>
      </c>
      <c r="G139">
        <v>6</v>
      </c>
      <c r="H139" s="5">
        <v>229.87</v>
      </c>
      <c r="I139" s="5">
        <v>0.09</v>
      </c>
      <c r="J139" s="5">
        <v>1255.0902000000001</v>
      </c>
      <c r="K139" s="5">
        <v>168.7088818967573</v>
      </c>
      <c r="L139">
        <f>YEAR(SalesData[Order Date])</f>
        <v>2023</v>
      </c>
      <c r="M139">
        <f>MONTH(SalesData[Order Date])</f>
        <v>5</v>
      </c>
      <c r="N139" t="str">
        <f>TEXT(SalesData[[#This Row],[Order Date]], "mmmm")</f>
        <v>May</v>
      </c>
      <c r="O139" s="7">
        <f>IF(SalesData[Sales]=0,0,SalesData[Profit]/SalesData[Sales])</f>
        <v>0.13441972688238446</v>
      </c>
      <c r="P139" s="8">
        <f t="shared" si="2"/>
        <v>6.5254274154957141E-5</v>
      </c>
      <c r="Q139" t="str">
        <f>IF(SalesData[[#This Row],[Discount]]&gt;0, "Yes", "No")</f>
        <v>Yes</v>
      </c>
      <c r="R139" t="str">
        <f>TEXT(SalesData[[#This Row],[Order Date]],"mmm-yyyy")</f>
        <v>May-2023</v>
      </c>
      <c r="S139">
        <f>YEAR(SalesData[[#This Row],[Order Date]])*100 + MONTH(SalesData[[#This Row],[Order Date]])</f>
        <v>202305</v>
      </c>
    </row>
    <row r="140" spans="1:19" x14ac:dyDescent="0.3">
      <c r="A140" t="s">
        <v>10075</v>
      </c>
      <c r="B140" s="3">
        <v>45073</v>
      </c>
      <c r="C140" t="s">
        <v>10076</v>
      </c>
      <c r="D140" t="s">
        <v>23</v>
      </c>
      <c r="E140" t="s">
        <v>14</v>
      </c>
      <c r="F140" t="s">
        <v>20</v>
      </c>
      <c r="G140">
        <v>9</v>
      </c>
      <c r="H140" s="5">
        <v>976.21</v>
      </c>
      <c r="I140" s="5">
        <v>0.09</v>
      </c>
      <c r="J140" s="5">
        <v>7995.1598999999997</v>
      </c>
      <c r="K140" s="5">
        <v>1398.4594363270021</v>
      </c>
      <c r="L140">
        <f>YEAR(SalesData[Order Date])</f>
        <v>2023</v>
      </c>
      <c r="M140">
        <f>MONTH(SalesData[Order Date])</f>
        <v>5</v>
      </c>
      <c r="N140" t="str">
        <f>TEXT(SalesData[[#This Row],[Order Date]], "mmmm")</f>
        <v>May</v>
      </c>
      <c r="O140" s="7">
        <f>IF(SalesData[Sales]=0,0,SalesData[Profit]/SalesData[Sales])</f>
        <v>0.17491325424610984</v>
      </c>
      <c r="P140" s="8">
        <f t="shared" si="2"/>
        <v>1.0243697565073089E-5</v>
      </c>
      <c r="Q140" t="str">
        <f>IF(SalesData[[#This Row],[Discount]]&gt;0, "Yes", "No")</f>
        <v>Yes</v>
      </c>
      <c r="R140" t="str">
        <f>TEXT(SalesData[[#This Row],[Order Date]],"mmm-yyyy")</f>
        <v>May-2023</v>
      </c>
      <c r="S140">
        <f>YEAR(SalesData[[#This Row],[Order Date]])*100 + MONTH(SalesData[[#This Row],[Order Date]])</f>
        <v>202305</v>
      </c>
    </row>
    <row r="141" spans="1:19" x14ac:dyDescent="0.3">
      <c r="A141" t="s">
        <v>10081</v>
      </c>
      <c r="B141" s="3">
        <v>45071</v>
      </c>
      <c r="C141" t="s">
        <v>10082</v>
      </c>
      <c r="D141" t="s">
        <v>30</v>
      </c>
      <c r="E141" t="s">
        <v>26</v>
      </c>
      <c r="F141" t="s">
        <v>15</v>
      </c>
      <c r="G141">
        <v>2</v>
      </c>
      <c r="H141" s="5">
        <v>46.78</v>
      </c>
      <c r="I141" s="5">
        <v>0.18</v>
      </c>
      <c r="J141" s="5">
        <v>76.719200000000001</v>
      </c>
      <c r="K141" s="5">
        <v>4.6774602345681764</v>
      </c>
      <c r="L141">
        <f>YEAR(SalesData[Order Date])</f>
        <v>2023</v>
      </c>
      <c r="M141">
        <f>MONTH(SalesData[Order Date])</f>
        <v>5</v>
      </c>
      <c r="N141" t="str">
        <f>TEXT(SalesData[[#This Row],[Order Date]], "mmmm")</f>
        <v>May</v>
      </c>
      <c r="O141" s="7">
        <f>IF(SalesData[Sales]=0,0,SalesData[Profit]/SalesData[Sales])</f>
        <v>6.0968574158335544E-2</v>
      </c>
      <c r="P141" s="8">
        <f t="shared" si="2"/>
        <v>1.9238991021804188E-3</v>
      </c>
      <c r="Q141" t="str">
        <f>IF(SalesData[[#This Row],[Discount]]&gt;0, "Yes", "No")</f>
        <v>Yes</v>
      </c>
      <c r="R141" t="str">
        <f>TEXT(SalesData[[#This Row],[Order Date]],"mmm-yyyy")</f>
        <v>May-2023</v>
      </c>
      <c r="S141">
        <f>YEAR(SalesData[[#This Row],[Order Date]])*100 + MONTH(SalesData[[#This Row],[Order Date]])</f>
        <v>202305</v>
      </c>
    </row>
    <row r="142" spans="1:19" x14ac:dyDescent="0.3">
      <c r="A142" t="s">
        <v>10213</v>
      </c>
      <c r="B142" s="3">
        <v>45077</v>
      </c>
      <c r="C142" t="s">
        <v>10214</v>
      </c>
      <c r="D142" t="s">
        <v>30</v>
      </c>
      <c r="E142" t="s">
        <v>26</v>
      </c>
      <c r="F142" t="s">
        <v>15</v>
      </c>
      <c r="G142">
        <v>9</v>
      </c>
      <c r="H142" s="5">
        <v>948.82</v>
      </c>
      <c r="I142" s="5">
        <v>0.16</v>
      </c>
      <c r="J142" s="5">
        <v>7173.079200000001</v>
      </c>
      <c r="K142" s="5">
        <v>929.56841871329368</v>
      </c>
      <c r="L142">
        <f>YEAR(SalesData[Order Date])</f>
        <v>2023</v>
      </c>
      <c r="M142">
        <f>MONTH(SalesData[Order Date])</f>
        <v>5</v>
      </c>
      <c r="N142" t="str">
        <f>TEXT(SalesData[[#This Row],[Order Date]], "mmmm")</f>
        <v>May</v>
      </c>
      <c r="O142" s="7">
        <f>IF(SalesData[Sales]=0,0,SalesData[Profit]/SalesData[Sales])</f>
        <v>0.12959126656698472</v>
      </c>
      <c r="P142" s="8">
        <f t="shared" si="2"/>
        <v>1.8736723274991858E-5</v>
      </c>
      <c r="Q142" t="str">
        <f>IF(SalesData[[#This Row],[Discount]]&gt;0, "Yes", "No")</f>
        <v>Yes</v>
      </c>
      <c r="R142" t="str">
        <f>TEXT(SalesData[[#This Row],[Order Date]],"mmm-yyyy")</f>
        <v>May-2023</v>
      </c>
      <c r="S142">
        <f>YEAR(SalesData[[#This Row],[Order Date]])*100 + MONTH(SalesData[[#This Row],[Order Date]])</f>
        <v>202305</v>
      </c>
    </row>
    <row r="143" spans="1:19" x14ac:dyDescent="0.3">
      <c r="A143" t="s">
        <v>10323</v>
      </c>
      <c r="B143" s="3">
        <v>45072</v>
      </c>
      <c r="C143" t="s">
        <v>10324</v>
      </c>
      <c r="D143" t="s">
        <v>18</v>
      </c>
      <c r="E143" t="s">
        <v>26</v>
      </c>
      <c r="F143" t="s">
        <v>27</v>
      </c>
      <c r="G143">
        <v>9</v>
      </c>
      <c r="H143" s="5">
        <v>555.1</v>
      </c>
      <c r="I143" s="5">
        <v>0.22</v>
      </c>
      <c r="J143" s="5">
        <v>3896.802000000001</v>
      </c>
      <c r="K143" s="5">
        <v>925.36287778869951</v>
      </c>
      <c r="L143">
        <f>YEAR(SalesData[Order Date])</f>
        <v>2023</v>
      </c>
      <c r="M143">
        <f>MONTH(SalesData[Order Date])</f>
        <v>5</v>
      </c>
      <c r="N143" t="str">
        <f>TEXT(SalesData[[#This Row],[Order Date]], "mmmm")</f>
        <v>May</v>
      </c>
      <c r="O143" s="7">
        <f>IF(SalesData[Sales]=0,0,SalesData[Profit]/SalesData[Sales])</f>
        <v>0.23746725591618442</v>
      </c>
      <c r="P143" s="8">
        <f t="shared" si="2"/>
        <v>4.4036109609880095E-5</v>
      </c>
      <c r="Q143" t="str">
        <f>IF(SalesData[[#This Row],[Discount]]&gt;0, "Yes", "No")</f>
        <v>Yes</v>
      </c>
      <c r="R143" t="str">
        <f>TEXT(SalesData[[#This Row],[Order Date]],"mmm-yyyy")</f>
        <v>May-2023</v>
      </c>
      <c r="S143">
        <f>YEAR(SalesData[[#This Row],[Order Date]])*100 + MONTH(SalesData[[#This Row],[Order Date]])</f>
        <v>202305</v>
      </c>
    </row>
    <row r="144" spans="1:19" x14ac:dyDescent="0.3">
      <c r="A144" t="s">
        <v>10445</v>
      </c>
      <c r="B144" s="3">
        <v>45075</v>
      </c>
      <c r="C144" t="s">
        <v>10446</v>
      </c>
      <c r="D144" t="s">
        <v>30</v>
      </c>
      <c r="E144" t="s">
        <v>26</v>
      </c>
      <c r="F144" t="s">
        <v>15</v>
      </c>
      <c r="G144">
        <v>4</v>
      </c>
      <c r="H144" s="5">
        <v>818.63</v>
      </c>
      <c r="I144" s="5">
        <v>0.11</v>
      </c>
      <c r="J144" s="5">
        <v>2914.3227999999999</v>
      </c>
      <c r="K144" s="5">
        <v>303.37150151881212</v>
      </c>
      <c r="L144">
        <f>YEAR(SalesData[Order Date])</f>
        <v>2023</v>
      </c>
      <c r="M144">
        <f>MONTH(SalesData[Order Date])</f>
        <v>5</v>
      </c>
      <c r="N144" t="str">
        <f>TEXT(SalesData[[#This Row],[Order Date]], "mmmm")</f>
        <v>May</v>
      </c>
      <c r="O144" s="7">
        <f>IF(SalesData[Sales]=0,0,SalesData[Profit]/SalesData[Sales])</f>
        <v>0.10409673956461245</v>
      </c>
      <c r="P144" s="8">
        <f t="shared" si="2"/>
        <v>3.3592709771203108E-5</v>
      </c>
      <c r="Q144" t="str">
        <f>IF(SalesData[[#This Row],[Discount]]&gt;0, "Yes", "No")</f>
        <v>Yes</v>
      </c>
      <c r="R144" t="str">
        <f>TEXT(SalesData[[#This Row],[Order Date]],"mmm-yyyy")</f>
        <v>May-2023</v>
      </c>
      <c r="S144">
        <f>YEAR(SalesData[[#This Row],[Order Date]])*100 + MONTH(SalesData[[#This Row],[Order Date]])</f>
        <v>202305</v>
      </c>
    </row>
    <row r="145" spans="1:19" x14ac:dyDescent="0.3">
      <c r="A145" t="s">
        <v>10707</v>
      </c>
      <c r="B145" s="3">
        <v>45058</v>
      </c>
      <c r="C145" t="s">
        <v>10708</v>
      </c>
      <c r="D145" t="s">
        <v>18</v>
      </c>
      <c r="E145" t="s">
        <v>19</v>
      </c>
      <c r="F145" t="s">
        <v>20</v>
      </c>
      <c r="G145">
        <v>4</v>
      </c>
      <c r="H145" s="5">
        <v>247.74</v>
      </c>
      <c r="I145" s="5">
        <v>0.15</v>
      </c>
      <c r="J145" s="5">
        <v>842.31600000000003</v>
      </c>
      <c r="K145" s="5">
        <v>117.8383910337883</v>
      </c>
      <c r="L145">
        <f>YEAR(SalesData[Order Date])</f>
        <v>2023</v>
      </c>
      <c r="M145">
        <f>MONTH(SalesData[Order Date])</f>
        <v>5</v>
      </c>
      <c r="N145" t="str">
        <f>TEXT(SalesData[[#This Row],[Order Date]], "mmmm")</f>
        <v>May</v>
      </c>
      <c r="O145" s="7">
        <f>IF(SalesData[Sales]=0,0,SalesData[Profit]/SalesData[Sales])</f>
        <v>0.1398980798581391</v>
      </c>
      <c r="P145" s="8">
        <f t="shared" si="2"/>
        <v>1.5136837006539112E-4</v>
      </c>
      <c r="Q145" t="str">
        <f>IF(SalesData[[#This Row],[Discount]]&gt;0, "Yes", "No")</f>
        <v>Yes</v>
      </c>
      <c r="R145" t="str">
        <f>TEXT(SalesData[[#This Row],[Order Date]],"mmm-yyyy")</f>
        <v>May-2023</v>
      </c>
      <c r="S145">
        <f>YEAR(SalesData[[#This Row],[Order Date]])*100 + MONTH(SalesData[[#This Row],[Order Date]])</f>
        <v>202305</v>
      </c>
    </row>
    <row r="146" spans="1:19" x14ac:dyDescent="0.3">
      <c r="A146" t="s">
        <v>10742</v>
      </c>
      <c r="B146" s="3">
        <v>45063</v>
      </c>
      <c r="C146" t="s">
        <v>10743</v>
      </c>
      <c r="D146" t="s">
        <v>30</v>
      </c>
      <c r="E146" t="s">
        <v>19</v>
      </c>
      <c r="F146" t="s">
        <v>91</v>
      </c>
      <c r="G146">
        <v>7</v>
      </c>
      <c r="H146" s="5">
        <v>348.56</v>
      </c>
      <c r="I146" s="5">
        <v>0.05</v>
      </c>
      <c r="J146" s="5">
        <v>2317.924</v>
      </c>
      <c r="K146" s="5">
        <v>322.9187744504793</v>
      </c>
      <c r="L146">
        <f>YEAR(SalesData[Order Date])</f>
        <v>2023</v>
      </c>
      <c r="M146">
        <f>MONTH(SalesData[Order Date])</f>
        <v>5</v>
      </c>
      <c r="N146" t="str">
        <f>TEXT(SalesData[[#This Row],[Order Date]], "mmmm")</f>
        <v>May</v>
      </c>
      <c r="O146" s="7">
        <f>IF(SalesData[Sales]=0,0,SalesData[Profit]/SalesData[Sales])</f>
        <v>0.13931378873961325</v>
      </c>
      <c r="P146" s="8">
        <f t="shared" si="2"/>
        <v>2.0492475163120103E-5</v>
      </c>
      <c r="Q146" t="str">
        <f>IF(SalesData[[#This Row],[Discount]]&gt;0, "Yes", "No")</f>
        <v>Yes</v>
      </c>
      <c r="R146" t="str">
        <f>TEXT(SalesData[[#This Row],[Order Date]],"mmm-yyyy")</f>
        <v>May-2023</v>
      </c>
      <c r="S146">
        <f>YEAR(SalesData[[#This Row],[Order Date]])*100 + MONTH(SalesData[[#This Row],[Order Date]])</f>
        <v>202305</v>
      </c>
    </row>
    <row r="147" spans="1:19" x14ac:dyDescent="0.3">
      <c r="A147" t="s">
        <v>10776</v>
      </c>
      <c r="B147" s="3">
        <v>45058</v>
      </c>
      <c r="C147" t="s">
        <v>10777</v>
      </c>
      <c r="D147" t="s">
        <v>18</v>
      </c>
      <c r="E147" t="s">
        <v>19</v>
      </c>
      <c r="F147" t="s">
        <v>44</v>
      </c>
      <c r="G147">
        <v>2</v>
      </c>
      <c r="H147" s="5">
        <v>7.63</v>
      </c>
      <c r="I147" s="5">
        <v>0.13</v>
      </c>
      <c r="J147" s="5">
        <v>13.276199999999999</v>
      </c>
      <c r="K147" s="5">
        <v>3.4966776350201361</v>
      </c>
      <c r="L147">
        <f>YEAR(SalesData[Order Date])</f>
        <v>2023</v>
      </c>
      <c r="M147">
        <f>MONTH(SalesData[Order Date])</f>
        <v>5</v>
      </c>
      <c r="N147" t="str">
        <f>TEXT(SalesData[[#This Row],[Order Date]], "mmmm")</f>
        <v>May</v>
      </c>
      <c r="O147" s="7">
        <f>IF(SalesData[Sales]=0,0,SalesData[Profit]/SalesData[Sales])</f>
        <v>0.26337940336995047</v>
      </c>
      <c r="P147" s="8">
        <f t="shared" si="2"/>
        <v>8.5190039318479693E-3</v>
      </c>
      <c r="Q147" t="str">
        <f>IF(SalesData[[#This Row],[Discount]]&gt;0, "Yes", "No")</f>
        <v>Yes</v>
      </c>
      <c r="R147" t="str">
        <f>TEXT(SalesData[[#This Row],[Order Date]],"mmm-yyyy")</f>
        <v>May-2023</v>
      </c>
      <c r="S147">
        <f>YEAR(SalesData[[#This Row],[Order Date]])*100 + MONTH(SalesData[[#This Row],[Order Date]])</f>
        <v>202305</v>
      </c>
    </row>
    <row r="148" spans="1:19" x14ac:dyDescent="0.3">
      <c r="A148" t="s">
        <v>10801</v>
      </c>
      <c r="B148" s="3">
        <v>45058</v>
      </c>
      <c r="C148" t="s">
        <v>10802</v>
      </c>
      <c r="D148" t="s">
        <v>23</v>
      </c>
      <c r="E148" t="s">
        <v>19</v>
      </c>
      <c r="F148" t="s">
        <v>62</v>
      </c>
      <c r="G148">
        <v>1</v>
      </c>
      <c r="H148" s="5">
        <v>910.13</v>
      </c>
      <c r="I148" s="5">
        <v>0.2</v>
      </c>
      <c r="J148" s="5">
        <v>728.10400000000004</v>
      </c>
      <c r="K148" s="5">
        <v>198.10610621081321</v>
      </c>
      <c r="L148">
        <f>YEAR(SalesData[Order Date])</f>
        <v>2023</v>
      </c>
      <c r="M148">
        <f>MONTH(SalesData[Order Date])</f>
        <v>5</v>
      </c>
      <c r="N148" t="str">
        <f>TEXT(SalesData[[#This Row],[Order Date]], "mmmm")</f>
        <v>May</v>
      </c>
      <c r="O148" s="7">
        <f>IF(SalesData[Sales]=0,0,SalesData[Profit]/SalesData[Sales])</f>
        <v>0.272084902995744</v>
      </c>
      <c r="P148" s="8">
        <f t="shared" si="2"/>
        <v>2.1974882709063543E-4</v>
      </c>
      <c r="Q148" t="str">
        <f>IF(SalesData[[#This Row],[Discount]]&gt;0, "Yes", "No")</f>
        <v>Yes</v>
      </c>
      <c r="R148" t="str">
        <f>TEXT(SalesData[[#This Row],[Order Date]],"mmm-yyyy")</f>
        <v>May-2023</v>
      </c>
      <c r="S148">
        <f>YEAR(SalesData[[#This Row],[Order Date]])*100 + MONTH(SalesData[[#This Row],[Order Date]])</f>
        <v>202305</v>
      </c>
    </row>
    <row r="149" spans="1:19" x14ac:dyDescent="0.3">
      <c r="A149" t="s">
        <v>10803</v>
      </c>
      <c r="B149" s="3">
        <v>45072</v>
      </c>
      <c r="C149" t="s">
        <v>10804</v>
      </c>
      <c r="D149" t="s">
        <v>13</v>
      </c>
      <c r="E149" t="s">
        <v>19</v>
      </c>
      <c r="F149" t="s">
        <v>15</v>
      </c>
      <c r="G149">
        <v>5</v>
      </c>
      <c r="H149" s="5">
        <v>311.73</v>
      </c>
      <c r="I149" s="5">
        <v>0.25</v>
      </c>
      <c r="J149" s="5">
        <v>1168.9875</v>
      </c>
      <c r="K149" s="5">
        <v>59.183723229863979</v>
      </c>
      <c r="L149">
        <f>YEAR(SalesData[Order Date])</f>
        <v>2023</v>
      </c>
      <c r="M149">
        <f>MONTH(SalesData[Order Date])</f>
        <v>5</v>
      </c>
      <c r="N149" t="str">
        <f>TEXT(SalesData[[#This Row],[Order Date]], "mmmm")</f>
        <v>May</v>
      </c>
      <c r="O149" s="7">
        <f>IF(SalesData[Sales]=0,0,SalesData[Profit]/SalesData[Sales])</f>
        <v>5.0628191687134366E-2</v>
      </c>
      <c r="P149" s="8">
        <f t="shared" si="2"/>
        <v>1.6039521380681998E-4</v>
      </c>
      <c r="Q149" t="str">
        <f>IF(SalesData[[#This Row],[Discount]]&gt;0, "Yes", "No")</f>
        <v>Yes</v>
      </c>
      <c r="R149" t="str">
        <f>TEXT(SalesData[[#This Row],[Order Date]],"mmm-yyyy")</f>
        <v>May-2023</v>
      </c>
      <c r="S149">
        <f>YEAR(SalesData[[#This Row],[Order Date]])*100 + MONTH(SalesData[[#This Row],[Order Date]])</f>
        <v>202305</v>
      </c>
    </row>
    <row r="150" spans="1:19" x14ac:dyDescent="0.3">
      <c r="A150" t="s">
        <v>10876</v>
      </c>
      <c r="B150" s="3">
        <v>45060</v>
      </c>
      <c r="C150" t="s">
        <v>10877</v>
      </c>
      <c r="D150" t="s">
        <v>13</v>
      </c>
      <c r="E150" t="s">
        <v>26</v>
      </c>
      <c r="F150" t="s">
        <v>34</v>
      </c>
      <c r="G150">
        <v>5</v>
      </c>
      <c r="H150" s="5">
        <v>623.6</v>
      </c>
      <c r="I150" s="5">
        <v>0.28000000000000003</v>
      </c>
      <c r="J150" s="5">
        <v>2244.96</v>
      </c>
      <c r="K150" s="5">
        <v>134.4072164288801</v>
      </c>
      <c r="L150">
        <f>YEAR(SalesData[Order Date])</f>
        <v>2023</v>
      </c>
      <c r="M150">
        <f>MONTH(SalesData[Order Date])</f>
        <v>5</v>
      </c>
      <c r="N150" t="str">
        <f>TEXT(SalesData[[#This Row],[Order Date]], "mmmm")</f>
        <v>May</v>
      </c>
      <c r="O150" s="7">
        <f>IF(SalesData[Sales]=0,0,SalesData[Profit]/SalesData[Sales])</f>
        <v>5.9870650893058271E-2</v>
      </c>
      <c r="P150" s="8">
        <f t="shared" si="2"/>
        <v>8.9801154586273256E-5</v>
      </c>
      <c r="Q150" t="str">
        <f>IF(SalesData[[#This Row],[Discount]]&gt;0, "Yes", "No")</f>
        <v>Yes</v>
      </c>
      <c r="R150" t="str">
        <f>TEXT(SalesData[[#This Row],[Order Date]],"mmm-yyyy")</f>
        <v>May-2023</v>
      </c>
      <c r="S150">
        <f>YEAR(SalesData[[#This Row],[Order Date]])*100 + MONTH(SalesData[[#This Row],[Order Date]])</f>
        <v>202305</v>
      </c>
    </row>
    <row r="151" spans="1:19" x14ac:dyDescent="0.3">
      <c r="A151" t="s">
        <v>11077</v>
      </c>
      <c r="B151" s="3">
        <v>45066</v>
      </c>
      <c r="C151" t="s">
        <v>11078</v>
      </c>
      <c r="D151" t="s">
        <v>23</v>
      </c>
      <c r="E151" t="s">
        <v>26</v>
      </c>
      <c r="F151" t="s">
        <v>39</v>
      </c>
      <c r="G151">
        <v>6</v>
      </c>
      <c r="H151" s="5">
        <v>533.39</v>
      </c>
      <c r="I151" s="5">
        <v>0.27</v>
      </c>
      <c r="J151" s="5">
        <v>2336.2482</v>
      </c>
      <c r="K151" s="5">
        <v>214.54677457588019</v>
      </c>
      <c r="L151">
        <f>YEAR(SalesData[Order Date])</f>
        <v>2023</v>
      </c>
      <c r="M151">
        <f>MONTH(SalesData[Order Date])</f>
        <v>5</v>
      </c>
      <c r="N151" t="str">
        <f>TEXT(SalesData[[#This Row],[Order Date]], "mmmm")</f>
        <v>May</v>
      </c>
      <c r="O151" s="7">
        <f>IF(SalesData[Sales]=0,0,SalesData[Profit]/SalesData[Sales])</f>
        <v>9.1833896148482932E-2</v>
      </c>
      <c r="P151" s="8">
        <f t="shared" si="2"/>
        <v>8.4366036108663462E-5</v>
      </c>
      <c r="Q151" t="str">
        <f>IF(SalesData[[#This Row],[Discount]]&gt;0, "Yes", "No")</f>
        <v>Yes</v>
      </c>
      <c r="R151" t="str">
        <f>TEXT(SalesData[[#This Row],[Order Date]],"mmm-yyyy")</f>
        <v>May-2023</v>
      </c>
      <c r="S151">
        <f>YEAR(SalesData[[#This Row],[Order Date]])*100 + MONTH(SalesData[[#This Row],[Order Date]])</f>
        <v>202305</v>
      </c>
    </row>
    <row r="152" spans="1:19" x14ac:dyDescent="0.3">
      <c r="A152" t="s">
        <v>11213</v>
      </c>
      <c r="B152" s="3">
        <v>45064</v>
      </c>
      <c r="C152" t="s">
        <v>1945</v>
      </c>
      <c r="D152" t="s">
        <v>30</v>
      </c>
      <c r="E152" t="s">
        <v>14</v>
      </c>
      <c r="F152" t="s">
        <v>53</v>
      </c>
      <c r="G152">
        <v>9</v>
      </c>
      <c r="H152" s="5">
        <v>705.25</v>
      </c>
      <c r="I152" s="5">
        <v>0.26</v>
      </c>
      <c r="J152" s="5">
        <v>4696.9650000000001</v>
      </c>
      <c r="K152" s="5">
        <v>1097.3797055755199</v>
      </c>
      <c r="L152">
        <f>YEAR(SalesData[Order Date])</f>
        <v>2023</v>
      </c>
      <c r="M152">
        <f>MONTH(SalesData[Order Date])</f>
        <v>5</v>
      </c>
      <c r="N152" t="str">
        <f>TEXT(SalesData[[#This Row],[Order Date]], "mmmm")</f>
        <v>May</v>
      </c>
      <c r="O152" s="7">
        <f>IF(SalesData[Sales]=0,0,SalesData[Profit]/SalesData[Sales])</f>
        <v>0.23363591288747518</v>
      </c>
      <c r="P152" s="8">
        <f t="shared" si="2"/>
        <v>4.0962621607782898E-5</v>
      </c>
      <c r="Q152" t="str">
        <f>IF(SalesData[[#This Row],[Discount]]&gt;0, "Yes", "No")</f>
        <v>Yes</v>
      </c>
      <c r="R152" t="str">
        <f>TEXT(SalesData[[#This Row],[Order Date]],"mmm-yyyy")</f>
        <v>May-2023</v>
      </c>
      <c r="S152">
        <f>YEAR(SalesData[[#This Row],[Order Date]])*100 + MONTH(SalesData[[#This Row],[Order Date]])</f>
        <v>202305</v>
      </c>
    </row>
    <row r="153" spans="1:19" x14ac:dyDescent="0.3">
      <c r="A153" t="s">
        <v>11277</v>
      </c>
      <c r="B153" s="3">
        <v>45077</v>
      </c>
      <c r="C153" t="s">
        <v>11278</v>
      </c>
      <c r="D153" t="s">
        <v>23</v>
      </c>
      <c r="E153" t="s">
        <v>14</v>
      </c>
      <c r="F153" t="s">
        <v>39</v>
      </c>
      <c r="G153">
        <v>1</v>
      </c>
      <c r="H153" s="5">
        <v>795.02</v>
      </c>
      <c r="I153" s="5">
        <v>0.16</v>
      </c>
      <c r="J153" s="5">
        <v>667.81679999999994</v>
      </c>
      <c r="K153" s="5">
        <v>129.54852213135021</v>
      </c>
      <c r="L153">
        <f>YEAR(SalesData[Order Date])</f>
        <v>2023</v>
      </c>
      <c r="M153">
        <f>MONTH(SalesData[Order Date])</f>
        <v>5</v>
      </c>
      <c r="N153" t="str">
        <f>TEXT(SalesData[[#This Row],[Order Date]], "mmmm")</f>
        <v>May</v>
      </c>
      <c r="O153" s="7">
        <f>IF(SalesData[Sales]=0,0,SalesData[Profit]/SalesData[Sales])</f>
        <v>0.1939881149011978</v>
      </c>
      <c r="P153" s="8">
        <f t="shared" si="2"/>
        <v>2.0125279867173155E-4</v>
      </c>
      <c r="Q153" t="str">
        <f>IF(SalesData[[#This Row],[Discount]]&gt;0, "Yes", "No")</f>
        <v>Yes</v>
      </c>
      <c r="R153" t="str">
        <f>TEXT(SalesData[[#This Row],[Order Date]],"mmm-yyyy")</f>
        <v>May-2023</v>
      </c>
      <c r="S153">
        <f>YEAR(SalesData[[#This Row],[Order Date]])*100 + MONTH(SalesData[[#This Row],[Order Date]])</f>
        <v>202305</v>
      </c>
    </row>
    <row r="154" spans="1:19" x14ac:dyDescent="0.3">
      <c r="A154" t="s">
        <v>11399</v>
      </c>
      <c r="B154" s="3">
        <v>45076</v>
      </c>
      <c r="C154" t="s">
        <v>11400</v>
      </c>
      <c r="D154" t="s">
        <v>23</v>
      </c>
      <c r="E154" t="s">
        <v>19</v>
      </c>
      <c r="F154" t="s">
        <v>39</v>
      </c>
      <c r="G154">
        <v>8</v>
      </c>
      <c r="H154" s="5">
        <v>164.43</v>
      </c>
      <c r="I154" s="5">
        <v>0.27</v>
      </c>
      <c r="J154" s="5">
        <v>960.27120000000002</v>
      </c>
      <c r="K154" s="5">
        <v>167.1968929118004</v>
      </c>
      <c r="L154">
        <f>YEAR(SalesData[Order Date])</f>
        <v>2023</v>
      </c>
      <c r="M154">
        <f>MONTH(SalesData[Order Date])</f>
        <v>5</v>
      </c>
      <c r="N154" t="str">
        <f>TEXT(SalesData[[#This Row],[Order Date]], "mmmm")</f>
        <v>May</v>
      </c>
      <c r="O154" s="7">
        <f>IF(SalesData[Sales]=0,0,SalesData[Profit]/SalesData[Sales])</f>
        <v>0.17411424284285565</v>
      </c>
      <c r="P154" s="8">
        <f t="shared" si="2"/>
        <v>2.0525451559934318E-4</v>
      </c>
      <c r="Q154" t="str">
        <f>IF(SalesData[[#This Row],[Discount]]&gt;0, "Yes", "No")</f>
        <v>Yes</v>
      </c>
      <c r="R154" t="str">
        <f>TEXT(SalesData[[#This Row],[Order Date]],"mmm-yyyy")</f>
        <v>May-2023</v>
      </c>
      <c r="S154">
        <f>YEAR(SalesData[[#This Row],[Order Date]])*100 + MONTH(SalesData[[#This Row],[Order Date]])</f>
        <v>202305</v>
      </c>
    </row>
    <row r="155" spans="1:19" x14ac:dyDescent="0.3">
      <c r="A155" t="s">
        <v>11504</v>
      </c>
      <c r="B155" s="3">
        <v>45065</v>
      </c>
      <c r="C155" t="s">
        <v>11505</v>
      </c>
      <c r="D155" t="s">
        <v>30</v>
      </c>
      <c r="E155" t="s">
        <v>26</v>
      </c>
      <c r="F155" t="s">
        <v>34</v>
      </c>
      <c r="G155">
        <v>6</v>
      </c>
      <c r="H155" s="5">
        <v>385.89</v>
      </c>
      <c r="I155" s="5">
        <v>7.0000000000000007E-2</v>
      </c>
      <c r="J155" s="5">
        <v>2153.2662</v>
      </c>
      <c r="K155" s="5">
        <v>321.60883986860529</v>
      </c>
      <c r="L155">
        <f>YEAR(SalesData[Order Date])</f>
        <v>2023</v>
      </c>
      <c r="M155">
        <f>MONTH(SalesData[Order Date])</f>
        <v>5</v>
      </c>
      <c r="N155" t="str">
        <f>TEXT(SalesData[[#This Row],[Order Date]], "mmmm")</f>
        <v>May</v>
      </c>
      <c r="O155" s="7">
        <f>IF(SalesData[Sales]=0,0,SalesData[Profit]/SalesData[Sales])</f>
        <v>0.14935860687759148</v>
      </c>
      <c r="P155" s="8">
        <f t="shared" si="2"/>
        <v>3.0233140705036842E-5</v>
      </c>
      <c r="Q155" t="str">
        <f>IF(SalesData[[#This Row],[Discount]]&gt;0, "Yes", "No")</f>
        <v>Yes</v>
      </c>
      <c r="R155" t="str">
        <f>TEXT(SalesData[[#This Row],[Order Date]],"mmm-yyyy")</f>
        <v>May-2023</v>
      </c>
      <c r="S155">
        <f>YEAR(SalesData[[#This Row],[Order Date]])*100 + MONTH(SalesData[[#This Row],[Order Date]])</f>
        <v>202305</v>
      </c>
    </row>
    <row r="156" spans="1:19" x14ac:dyDescent="0.3">
      <c r="A156" t="s">
        <v>11558</v>
      </c>
      <c r="B156" s="3">
        <v>45071</v>
      </c>
      <c r="C156" t="s">
        <v>11559</v>
      </c>
      <c r="D156" t="s">
        <v>18</v>
      </c>
      <c r="E156" t="s">
        <v>14</v>
      </c>
      <c r="F156" t="s">
        <v>27</v>
      </c>
      <c r="G156">
        <v>3</v>
      </c>
      <c r="H156" s="5">
        <v>763.72</v>
      </c>
      <c r="I156" s="5">
        <v>0.12</v>
      </c>
      <c r="J156" s="5">
        <v>2016.2208000000001</v>
      </c>
      <c r="K156" s="5">
        <v>463.94115678867098</v>
      </c>
      <c r="L156">
        <f>YEAR(SalesData[Order Date])</f>
        <v>2023</v>
      </c>
      <c r="M156">
        <f>MONTH(SalesData[Order Date])</f>
        <v>5</v>
      </c>
      <c r="N156" t="str">
        <f>TEXT(SalesData[[#This Row],[Order Date]], "mmmm")</f>
        <v>May</v>
      </c>
      <c r="O156" s="7">
        <f>IF(SalesData[Sales]=0,0,SalesData[Profit]/SalesData[Sales])</f>
        <v>0.23010434015395087</v>
      </c>
      <c r="P156" s="8">
        <f t="shared" si="2"/>
        <v>5.2375216047766197E-5</v>
      </c>
      <c r="Q156" t="str">
        <f>IF(SalesData[[#This Row],[Discount]]&gt;0, "Yes", "No")</f>
        <v>Yes</v>
      </c>
      <c r="R156" t="str">
        <f>TEXT(SalesData[[#This Row],[Order Date]],"mmm-yyyy")</f>
        <v>May-2023</v>
      </c>
      <c r="S156">
        <f>YEAR(SalesData[[#This Row],[Order Date]])*100 + MONTH(SalesData[[#This Row],[Order Date]])</f>
        <v>202305</v>
      </c>
    </row>
    <row r="157" spans="1:19" x14ac:dyDescent="0.3">
      <c r="A157" t="s">
        <v>11565</v>
      </c>
      <c r="B157" s="3">
        <v>45065</v>
      </c>
      <c r="C157" t="s">
        <v>8422</v>
      </c>
      <c r="D157" t="s">
        <v>18</v>
      </c>
      <c r="E157" t="s">
        <v>26</v>
      </c>
      <c r="F157" t="s">
        <v>34</v>
      </c>
      <c r="G157">
        <v>2</v>
      </c>
      <c r="H157" s="5">
        <v>556.59</v>
      </c>
      <c r="I157" s="5">
        <v>0.15</v>
      </c>
      <c r="J157" s="5">
        <v>946.20299999999997</v>
      </c>
      <c r="K157" s="5">
        <v>252.27214792734489</v>
      </c>
      <c r="L157">
        <f>YEAR(SalesData[Order Date])</f>
        <v>2023</v>
      </c>
      <c r="M157">
        <f>MONTH(SalesData[Order Date])</f>
        <v>5</v>
      </c>
      <c r="N157" t="str">
        <f>TEXT(SalesData[[#This Row],[Order Date]], "mmmm")</f>
        <v>May</v>
      </c>
      <c r="O157" s="7">
        <f>IF(SalesData[Sales]=0,0,SalesData[Profit]/SalesData[Sales])</f>
        <v>0.26661524844810774</v>
      </c>
      <c r="P157" s="8">
        <f t="shared" si="2"/>
        <v>1.3474909718104889E-4</v>
      </c>
      <c r="Q157" t="str">
        <f>IF(SalesData[[#This Row],[Discount]]&gt;0, "Yes", "No")</f>
        <v>Yes</v>
      </c>
      <c r="R157" t="str">
        <f>TEXT(SalesData[[#This Row],[Order Date]],"mmm-yyyy")</f>
        <v>May-2023</v>
      </c>
      <c r="S157">
        <f>YEAR(SalesData[[#This Row],[Order Date]])*100 + MONTH(SalesData[[#This Row],[Order Date]])</f>
        <v>202305</v>
      </c>
    </row>
    <row r="158" spans="1:19" x14ac:dyDescent="0.3">
      <c r="A158" t="s">
        <v>11733</v>
      </c>
      <c r="B158" s="3">
        <v>45071</v>
      </c>
      <c r="C158" t="s">
        <v>11734</v>
      </c>
      <c r="D158" t="s">
        <v>23</v>
      </c>
      <c r="E158" t="s">
        <v>26</v>
      </c>
      <c r="F158" t="s">
        <v>20</v>
      </c>
      <c r="G158">
        <v>8</v>
      </c>
      <c r="H158" s="5">
        <v>65.709999999999994</v>
      </c>
      <c r="I158" s="5">
        <v>0.16</v>
      </c>
      <c r="J158" s="5">
        <v>441.57119999999992</v>
      </c>
      <c r="K158" s="5">
        <v>121.034336124367</v>
      </c>
      <c r="L158">
        <f>YEAR(SalesData[Order Date])</f>
        <v>2023</v>
      </c>
      <c r="M158">
        <f>MONTH(SalesData[Order Date])</f>
        <v>5</v>
      </c>
      <c r="N158" t="str">
        <f>TEXT(SalesData[[#This Row],[Order Date]], "mmmm")</f>
        <v>May</v>
      </c>
      <c r="O158" s="7">
        <f>IF(SalesData[Sales]=0,0,SalesData[Profit]/SalesData[Sales])</f>
        <v>0.27409925313147016</v>
      </c>
      <c r="P158" s="8">
        <f t="shared" si="2"/>
        <v>3.043676761527926E-4</v>
      </c>
      <c r="Q158" t="str">
        <f>IF(SalesData[[#This Row],[Discount]]&gt;0, "Yes", "No")</f>
        <v>Yes</v>
      </c>
      <c r="R158" t="str">
        <f>TEXT(SalesData[[#This Row],[Order Date]],"mmm-yyyy")</f>
        <v>May-2023</v>
      </c>
      <c r="S158">
        <f>YEAR(SalesData[[#This Row],[Order Date]])*100 + MONTH(SalesData[[#This Row],[Order Date]])</f>
        <v>202305</v>
      </c>
    </row>
    <row r="159" spans="1:19" x14ac:dyDescent="0.3">
      <c r="A159" t="s">
        <v>11879</v>
      </c>
      <c r="B159" s="3">
        <v>45072</v>
      </c>
      <c r="C159" t="s">
        <v>11880</v>
      </c>
      <c r="D159" t="s">
        <v>18</v>
      </c>
      <c r="E159" t="s">
        <v>19</v>
      </c>
      <c r="F159" t="s">
        <v>31</v>
      </c>
      <c r="G159">
        <v>5</v>
      </c>
      <c r="H159" s="5">
        <v>299.44</v>
      </c>
      <c r="I159" s="5">
        <v>0.25</v>
      </c>
      <c r="J159" s="5">
        <v>1122.9000000000001</v>
      </c>
      <c r="K159" s="5">
        <v>272.28519677410748</v>
      </c>
      <c r="L159">
        <f>YEAR(SalesData[Order Date])</f>
        <v>2023</v>
      </c>
      <c r="M159">
        <f>MONTH(SalesData[Order Date])</f>
        <v>5</v>
      </c>
      <c r="N159" t="str">
        <f>TEXT(SalesData[[#This Row],[Order Date]], "mmmm")</f>
        <v>May</v>
      </c>
      <c r="O159" s="7">
        <f>IF(SalesData[Sales]=0,0,SalesData[Profit]/SalesData[Sales])</f>
        <v>0.24248392267709276</v>
      </c>
      <c r="P159" s="8">
        <f t="shared" si="2"/>
        <v>1.6697835960459523E-4</v>
      </c>
      <c r="Q159" t="str">
        <f>IF(SalesData[[#This Row],[Discount]]&gt;0, "Yes", "No")</f>
        <v>Yes</v>
      </c>
      <c r="R159" t="str">
        <f>TEXT(SalesData[[#This Row],[Order Date]],"mmm-yyyy")</f>
        <v>May-2023</v>
      </c>
      <c r="S159">
        <f>YEAR(SalesData[[#This Row],[Order Date]])*100 + MONTH(SalesData[[#This Row],[Order Date]])</f>
        <v>202305</v>
      </c>
    </row>
    <row r="160" spans="1:19" x14ac:dyDescent="0.3">
      <c r="A160" t="s">
        <v>11891</v>
      </c>
      <c r="B160" s="3">
        <v>45069</v>
      </c>
      <c r="C160" t="s">
        <v>11892</v>
      </c>
      <c r="D160" t="s">
        <v>18</v>
      </c>
      <c r="E160" t="s">
        <v>19</v>
      </c>
      <c r="F160" t="s">
        <v>31</v>
      </c>
      <c r="G160">
        <v>6</v>
      </c>
      <c r="H160" s="5">
        <v>263.52999999999997</v>
      </c>
      <c r="I160" s="5">
        <v>0.08</v>
      </c>
      <c r="J160" s="5">
        <v>1454.6856</v>
      </c>
      <c r="K160" s="5">
        <v>379.47605598161738</v>
      </c>
      <c r="L160">
        <f>YEAR(SalesData[Order Date])</f>
        <v>2023</v>
      </c>
      <c r="M160">
        <f>MONTH(SalesData[Order Date])</f>
        <v>5</v>
      </c>
      <c r="N160" t="str">
        <f>TEXT(SalesData[[#This Row],[Order Date]], "mmmm")</f>
        <v>May</v>
      </c>
      <c r="O160" s="7">
        <f>IF(SalesData[Sales]=0,0,SalesData[Profit]/SalesData[Sales])</f>
        <v>0.26086465417793192</v>
      </c>
      <c r="P160" s="8">
        <f t="shared" si="2"/>
        <v>5.0595125159690872E-5</v>
      </c>
      <c r="Q160" t="str">
        <f>IF(SalesData[[#This Row],[Discount]]&gt;0, "Yes", "No")</f>
        <v>Yes</v>
      </c>
      <c r="R160" t="str">
        <f>TEXT(SalesData[[#This Row],[Order Date]],"mmm-yyyy")</f>
        <v>May-2023</v>
      </c>
      <c r="S160">
        <f>YEAR(SalesData[[#This Row],[Order Date]])*100 + MONTH(SalesData[[#This Row],[Order Date]])</f>
        <v>202305</v>
      </c>
    </row>
    <row r="161" spans="1:19" x14ac:dyDescent="0.3">
      <c r="A161" t="s">
        <v>11933</v>
      </c>
      <c r="B161" s="3">
        <v>45072</v>
      </c>
      <c r="C161" t="s">
        <v>11934</v>
      </c>
      <c r="D161" t="s">
        <v>18</v>
      </c>
      <c r="E161" t="s">
        <v>14</v>
      </c>
      <c r="F161" t="s">
        <v>39</v>
      </c>
      <c r="G161">
        <v>5</v>
      </c>
      <c r="H161" s="5">
        <v>90.34</v>
      </c>
      <c r="I161" s="5">
        <v>7.0000000000000007E-2</v>
      </c>
      <c r="J161" s="5">
        <v>420.08100000000002</v>
      </c>
      <c r="K161" s="5">
        <v>87.780497883175556</v>
      </c>
      <c r="L161">
        <f>YEAR(SalesData[Order Date])</f>
        <v>2023</v>
      </c>
      <c r="M161">
        <f>MONTH(SalesData[Order Date])</f>
        <v>5</v>
      </c>
      <c r="N161" t="str">
        <f>TEXT(SalesData[[#This Row],[Order Date]], "mmmm")</f>
        <v>May</v>
      </c>
      <c r="O161" s="7">
        <f>IF(SalesData[Sales]=0,0,SalesData[Profit]/SalesData[Sales])</f>
        <v>0.2089608858367209</v>
      </c>
      <c r="P161" s="8">
        <f t="shared" si="2"/>
        <v>1.5497011290679656E-4</v>
      </c>
      <c r="Q161" t="str">
        <f>IF(SalesData[[#This Row],[Discount]]&gt;0, "Yes", "No")</f>
        <v>Yes</v>
      </c>
      <c r="R161" t="str">
        <f>TEXT(SalesData[[#This Row],[Order Date]],"mmm-yyyy")</f>
        <v>May-2023</v>
      </c>
      <c r="S161">
        <f>YEAR(SalesData[[#This Row],[Order Date]])*100 + MONTH(SalesData[[#This Row],[Order Date]])</f>
        <v>202305</v>
      </c>
    </row>
    <row r="162" spans="1:19" x14ac:dyDescent="0.3">
      <c r="A162" t="s">
        <v>11935</v>
      </c>
      <c r="B162" s="3">
        <v>45068</v>
      </c>
      <c r="C162" t="s">
        <v>11936</v>
      </c>
      <c r="D162" t="s">
        <v>23</v>
      </c>
      <c r="E162" t="s">
        <v>14</v>
      </c>
      <c r="F162" t="s">
        <v>34</v>
      </c>
      <c r="G162">
        <v>7</v>
      </c>
      <c r="H162" s="5">
        <v>455.17</v>
      </c>
      <c r="I162" s="5">
        <v>0.01</v>
      </c>
      <c r="J162" s="5">
        <v>3154.3281000000002</v>
      </c>
      <c r="K162" s="5">
        <v>777.38189196627889</v>
      </c>
      <c r="L162">
        <f>YEAR(SalesData[Order Date])</f>
        <v>2023</v>
      </c>
      <c r="M162">
        <f>MONTH(SalesData[Order Date])</f>
        <v>5</v>
      </c>
      <c r="N162" t="str">
        <f>TEXT(SalesData[[#This Row],[Order Date]], "mmmm")</f>
        <v>May</v>
      </c>
      <c r="O162" s="7">
        <f>IF(SalesData[Sales]=0,0,SalesData[Profit]/SalesData[Sales])</f>
        <v>0.24644928089956109</v>
      </c>
      <c r="P162" s="8">
        <f t="shared" si="2"/>
        <v>3.1385447823262268E-6</v>
      </c>
      <c r="Q162" t="str">
        <f>IF(SalesData[[#This Row],[Discount]]&gt;0, "Yes", "No")</f>
        <v>Yes</v>
      </c>
      <c r="R162" t="str">
        <f>TEXT(SalesData[[#This Row],[Order Date]],"mmm-yyyy")</f>
        <v>May-2023</v>
      </c>
      <c r="S162">
        <f>YEAR(SalesData[[#This Row],[Order Date]])*100 + MONTH(SalesData[[#This Row],[Order Date]])</f>
        <v>202305</v>
      </c>
    </row>
    <row r="163" spans="1:19" x14ac:dyDescent="0.3">
      <c r="A163" t="s">
        <v>12031</v>
      </c>
      <c r="B163" s="3">
        <v>45064</v>
      </c>
      <c r="C163" t="s">
        <v>12032</v>
      </c>
      <c r="D163" t="s">
        <v>23</v>
      </c>
      <c r="E163" t="s">
        <v>14</v>
      </c>
      <c r="F163" t="s">
        <v>62</v>
      </c>
      <c r="G163">
        <v>5</v>
      </c>
      <c r="H163" s="5">
        <v>360.04</v>
      </c>
      <c r="I163" s="5">
        <v>0.09</v>
      </c>
      <c r="J163" s="5">
        <v>1638.182</v>
      </c>
      <c r="K163" s="5">
        <v>301.77044683200057</v>
      </c>
      <c r="L163">
        <f>YEAR(SalesData[Order Date])</f>
        <v>2023</v>
      </c>
      <c r="M163">
        <f>MONTH(SalesData[Order Date])</f>
        <v>5</v>
      </c>
      <c r="N163" t="str">
        <f>TEXT(SalesData[[#This Row],[Order Date]], "mmmm")</f>
        <v>May</v>
      </c>
      <c r="O163" s="7">
        <f>IF(SalesData[Sales]=0,0,SalesData[Profit]/SalesData[Sales])</f>
        <v>0.18421057418040276</v>
      </c>
      <c r="P163" s="8">
        <f t="shared" si="2"/>
        <v>4.9994445061659811E-5</v>
      </c>
      <c r="Q163" t="str">
        <f>IF(SalesData[[#This Row],[Discount]]&gt;0, "Yes", "No")</f>
        <v>Yes</v>
      </c>
      <c r="R163" t="str">
        <f>TEXT(SalesData[[#This Row],[Order Date]],"mmm-yyyy")</f>
        <v>May-2023</v>
      </c>
      <c r="S163">
        <f>YEAR(SalesData[[#This Row],[Order Date]])*100 + MONTH(SalesData[[#This Row],[Order Date]])</f>
        <v>202305</v>
      </c>
    </row>
    <row r="164" spans="1:19" x14ac:dyDescent="0.3">
      <c r="A164" t="s">
        <v>12107</v>
      </c>
      <c r="B164" s="3">
        <v>45071</v>
      </c>
      <c r="C164" t="s">
        <v>12108</v>
      </c>
      <c r="D164" t="s">
        <v>18</v>
      </c>
      <c r="E164" t="s">
        <v>19</v>
      </c>
      <c r="F164" t="s">
        <v>53</v>
      </c>
      <c r="G164">
        <v>2</v>
      </c>
      <c r="H164" s="5">
        <v>755.9</v>
      </c>
      <c r="I164" s="5">
        <v>0.2</v>
      </c>
      <c r="J164" s="5">
        <v>1209.44</v>
      </c>
      <c r="K164" s="5">
        <v>207.77550788221311</v>
      </c>
      <c r="L164">
        <f>YEAR(SalesData[Order Date])</f>
        <v>2023</v>
      </c>
      <c r="M164">
        <f>MONTH(SalesData[Order Date])</f>
        <v>5</v>
      </c>
      <c r="N164" t="str">
        <f>TEXT(SalesData[[#This Row],[Order Date]], "mmmm")</f>
        <v>May</v>
      </c>
      <c r="O164" s="7">
        <f>IF(SalesData[Sales]=0,0,SalesData[Profit]/SalesData[Sales])</f>
        <v>0.17179480410951606</v>
      </c>
      <c r="P164" s="8">
        <f t="shared" si="2"/>
        <v>1.3229263130043657E-4</v>
      </c>
      <c r="Q164" t="str">
        <f>IF(SalesData[[#This Row],[Discount]]&gt;0, "Yes", "No")</f>
        <v>Yes</v>
      </c>
      <c r="R164" t="str">
        <f>TEXT(SalesData[[#This Row],[Order Date]],"mmm-yyyy")</f>
        <v>May-2023</v>
      </c>
      <c r="S164">
        <f>YEAR(SalesData[[#This Row],[Order Date]])*100 + MONTH(SalesData[[#This Row],[Order Date]])</f>
        <v>202305</v>
      </c>
    </row>
    <row r="165" spans="1:19" x14ac:dyDescent="0.3">
      <c r="A165" t="s">
        <v>12166</v>
      </c>
      <c r="B165" s="3">
        <v>45077</v>
      </c>
      <c r="C165" t="s">
        <v>12167</v>
      </c>
      <c r="D165" t="s">
        <v>30</v>
      </c>
      <c r="E165" t="s">
        <v>26</v>
      </c>
      <c r="F165" t="s">
        <v>15</v>
      </c>
      <c r="G165">
        <v>1</v>
      </c>
      <c r="H165" s="5">
        <v>260.95999999999998</v>
      </c>
      <c r="I165" s="5">
        <v>0.06</v>
      </c>
      <c r="J165" s="5">
        <v>245.30240000000001</v>
      </c>
      <c r="K165" s="5">
        <v>44.620018248437987</v>
      </c>
      <c r="L165">
        <f>YEAR(SalesData[Order Date])</f>
        <v>2023</v>
      </c>
      <c r="M165">
        <f>MONTH(SalesData[Order Date])</f>
        <v>5</v>
      </c>
      <c r="N165" t="str">
        <f>TEXT(SalesData[[#This Row],[Order Date]], "mmmm")</f>
        <v>May</v>
      </c>
      <c r="O165" s="7">
        <f>IF(SalesData[Sales]=0,0,SalesData[Profit]/SalesData[Sales])</f>
        <v>0.18189800934861619</v>
      </c>
      <c r="P165" s="8">
        <f t="shared" si="2"/>
        <v>2.2992029429797672E-4</v>
      </c>
      <c r="Q165" t="str">
        <f>IF(SalesData[[#This Row],[Discount]]&gt;0, "Yes", "No")</f>
        <v>Yes</v>
      </c>
      <c r="R165" t="str">
        <f>TEXT(SalesData[[#This Row],[Order Date]],"mmm-yyyy")</f>
        <v>May-2023</v>
      </c>
      <c r="S165">
        <f>YEAR(SalesData[[#This Row],[Order Date]])*100 + MONTH(SalesData[[#This Row],[Order Date]])</f>
        <v>202305</v>
      </c>
    </row>
    <row r="166" spans="1:19" x14ac:dyDescent="0.3">
      <c r="A166" t="s">
        <v>12184</v>
      </c>
      <c r="B166" s="3">
        <v>45061</v>
      </c>
      <c r="C166" t="s">
        <v>12185</v>
      </c>
      <c r="D166" t="s">
        <v>23</v>
      </c>
      <c r="E166" t="s">
        <v>26</v>
      </c>
      <c r="F166" t="s">
        <v>15</v>
      </c>
      <c r="G166">
        <v>7</v>
      </c>
      <c r="H166" s="5">
        <v>650.91999999999996</v>
      </c>
      <c r="I166" s="5">
        <v>0.05</v>
      </c>
      <c r="J166" s="5">
        <v>4328.6179999999986</v>
      </c>
      <c r="K166" s="5">
        <v>280.98172338212572</v>
      </c>
      <c r="L166">
        <f>YEAR(SalesData[Order Date])</f>
        <v>2023</v>
      </c>
      <c r="M166">
        <f>MONTH(SalesData[Order Date])</f>
        <v>5</v>
      </c>
      <c r="N166" t="str">
        <f>TEXT(SalesData[[#This Row],[Order Date]], "mmmm")</f>
        <v>May</v>
      </c>
      <c r="O166" s="7">
        <f>IF(SalesData[Sales]=0,0,SalesData[Profit]/SalesData[Sales])</f>
        <v>6.4912571028934829E-2</v>
      </c>
      <c r="P166" s="8">
        <f t="shared" si="2"/>
        <v>1.0973479295239266E-5</v>
      </c>
      <c r="Q166" t="str">
        <f>IF(SalesData[[#This Row],[Discount]]&gt;0, "Yes", "No")</f>
        <v>Yes</v>
      </c>
      <c r="R166" t="str">
        <f>TEXT(SalesData[[#This Row],[Order Date]],"mmm-yyyy")</f>
        <v>May-2023</v>
      </c>
      <c r="S166">
        <f>YEAR(SalesData[[#This Row],[Order Date]])*100 + MONTH(SalesData[[#This Row],[Order Date]])</f>
        <v>202305</v>
      </c>
    </row>
    <row r="167" spans="1:19" x14ac:dyDescent="0.3">
      <c r="A167" t="s">
        <v>12391</v>
      </c>
      <c r="B167" s="3">
        <v>45072</v>
      </c>
      <c r="C167" t="s">
        <v>849</v>
      </c>
      <c r="D167" t="s">
        <v>13</v>
      </c>
      <c r="E167" t="s">
        <v>26</v>
      </c>
      <c r="F167" t="s">
        <v>44</v>
      </c>
      <c r="G167">
        <v>3</v>
      </c>
      <c r="H167" s="5">
        <v>922.64</v>
      </c>
      <c r="I167" s="5">
        <v>0.18</v>
      </c>
      <c r="J167" s="5">
        <v>2269.6943999999999</v>
      </c>
      <c r="K167" s="5">
        <v>559.90778540294104</v>
      </c>
      <c r="L167">
        <f>YEAR(SalesData[Order Date])</f>
        <v>2023</v>
      </c>
      <c r="M167">
        <f>MONTH(SalesData[Order Date])</f>
        <v>5</v>
      </c>
      <c r="N167" t="str">
        <f>TEXT(SalesData[[#This Row],[Order Date]], "mmmm")</f>
        <v>May</v>
      </c>
      <c r="O167" s="7">
        <f>IF(SalesData[Sales]=0,0,SalesData[Profit]/SalesData[Sales])</f>
        <v>0.24668862266344804</v>
      </c>
      <c r="P167" s="8">
        <f t="shared" si="2"/>
        <v>6.5030781236451919E-5</v>
      </c>
      <c r="Q167" t="str">
        <f>IF(SalesData[[#This Row],[Discount]]&gt;0, "Yes", "No")</f>
        <v>Yes</v>
      </c>
      <c r="R167" t="str">
        <f>TEXT(SalesData[[#This Row],[Order Date]],"mmm-yyyy")</f>
        <v>May-2023</v>
      </c>
      <c r="S167">
        <f>YEAR(SalesData[[#This Row],[Order Date]])*100 + MONTH(SalesData[[#This Row],[Order Date]])</f>
        <v>202305</v>
      </c>
    </row>
    <row r="168" spans="1:19" x14ac:dyDescent="0.3">
      <c r="A168" t="s">
        <v>12466</v>
      </c>
      <c r="B168" s="3">
        <v>45058</v>
      </c>
      <c r="C168" t="s">
        <v>12467</v>
      </c>
      <c r="D168" t="s">
        <v>18</v>
      </c>
      <c r="E168" t="s">
        <v>26</v>
      </c>
      <c r="F168" t="s">
        <v>39</v>
      </c>
      <c r="G168">
        <v>6</v>
      </c>
      <c r="H168" s="5">
        <v>838.35</v>
      </c>
      <c r="I168" s="5">
        <v>0.16</v>
      </c>
      <c r="J168" s="5">
        <v>4225.2840000000006</v>
      </c>
      <c r="K168" s="5">
        <v>440.67846318623617</v>
      </c>
      <c r="L168">
        <f>YEAR(SalesData[Order Date])</f>
        <v>2023</v>
      </c>
      <c r="M168">
        <f>MONTH(SalesData[Order Date])</f>
        <v>5</v>
      </c>
      <c r="N168" t="str">
        <f>TEXT(SalesData[[#This Row],[Order Date]], "mmmm")</f>
        <v>May</v>
      </c>
      <c r="O168" s="7">
        <f>IF(SalesData[Sales]=0,0,SalesData[Profit]/SalesData[Sales])</f>
        <v>0.10429558419889316</v>
      </c>
      <c r="P168" s="8">
        <f t="shared" si="2"/>
        <v>3.1808512753225578E-5</v>
      </c>
      <c r="Q168" t="str">
        <f>IF(SalesData[[#This Row],[Discount]]&gt;0, "Yes", "No")</f>
        <v>Yes</v>
      </c>
      <c r="R168" t="str">
        <f>TEXT(SalesData[[#This Row],[Order Date]],"mmm-yyyy")</f>
        <v>May-2023</v>
      </c>
      <c r="S168">
        <f>YEAR(SalesData[[#This Row],[Order Date]])*100 + MONTH(SalesData[[#This Row],[Order Date]])</f>
        <v>202305</v>
      </c>
    </row>
    <row r="169" spans="1:19" x14ac:dyDescent="0.3">
      <c r="A169" t="s">
        <v>12575</v>
      </c>
      <c r="B169" s="3">
        <v>45062</v>
      </c>
      <c r="C169" t="s">
        <v>12576</v>
      </c>
      <c r="D169" t="s">
        <v>23</v>
      </c>
      <c r="E169" t="s">
        <v>14</v>
      </c>
      <c r="F169" t="s">
        <v>39</v>
      </c>
      <c r="G169">
        <v>2</v>
      </c>
      <c r="H169" s="5">
        <v>259.17</v>
      </c>
      <c r="I169" s="5">
        <v>0.21</v>
      </c>
      <c r="J169" s="5">
        <v>409.48860000000002</v>
      </c>
      <c r="K169" s="5">
        <v>95.118284920155276</v>
      </c>
      <c r="L169">
        <f>YEAR(SalesData[Order Date])</f>
        <v>2023</v>
      </c>
      <c r="M169">
        <f>MONTH(SalesData[Order Date])</f>
        <v>5</v>
      </c>
      <c r="N169" t="str">
        <f>TEXT(SalesData[[#This Row],[Order Date]], "mmmm")</f>
        <v>May</v>
      </c>
      <c r="O169" s="7">
        <f>IF(SalesData[Sales]=0,0,SalesData[Profit]/SalesData[Sales])</f>
        <v>0.23228555061155615</v>
      </c>
      <c r="P169" s="8">
        <f t="shared" si="2"/>
        <v>4.0513948373654355E-4</v>
      </c>
      <c r="Q169" t="str">
        <f>IF(SalesData[[#This Row],[Discount]]&gt;0, "Yes", "No")</f>
        <v>Yes</v>
      </c>
      <c r="R169" t="str">
        <f>TEXT(SalesData[[#This Row],[Order Date]],"mmm-yyyy")</f>
        <v>May-2023</v>
      </c>
      <c r="S169">
        <f>YEAR(SalesData[[#This Row],[Order Date]])*100 + MONTH(SalesData[[#This Row],[Order Date]])</f>
        <v>202305</v>
      </c>
    </row>
    <row r="170" spans="1:19" x14ac:dyDescent="0.3">
      <c r="A170" t="s">
        <v>12816</v>
      </c>
      <c r="B170" s="3">
        <v>45060</v>
      </c>
      <c r="C170" t="s">
        <v>12817</v>
      </c>
      <c r="D170" t="s">
        <v>30</v>
      </c>
      <c r="E170" t="s">
        <v>19</v>
      </c>
      <c r="F170" t="s">
        <v>20</v>
      </c>
      <c r="G170">
        <v>2</v>
      </c>
      <c r="H170" s="5">
        <v>408.18</v>
      </c>
      <c r="I170" s="5">
        <v>0.1</v>
      </c>
      <c r="J170" s="5">
        <v>734.72400000000005</v>
      </c>
      <c r="K170" s="5">
        <v>76.397048371661398</v>
      </c>
      <c r="L170">
        <f>YEAR(SalesData[Order Date])</f>
        <v>2023</v>
      </c>
      <c r="M170">
        <f>MONTH(SalesData[Order Date])</f>
        <v>5</v>
      </c>
      <c r="N170" t="str">
        <f>TEXT(SalesData[[#This Row],[Order Date]], "mmmm")</f>
        <v>May</v>
      </c>
      <c r="O170" s="7">
        <f>IF(SalesData[Sales]=0,0,SalesData[Profit]/SalesData[Sales])</f>
        <v>0.10398060818982556</v>
      </c>
      <c r="P170" s="8">
        <f t="shared" si="2"/>
        <v>1.2249497770591407E-4</v>
      </c>
      <c r="Q170" t="str">
        <f>IF(SalesData[[#This Row],[Discount]]&gt;0, "Yes", "No")</f>
        <v>Yes</v>
      </c>
      <c r="R170" t="str">
        <f>TEXT(SalesData[[#This Row],[Order Date]],"mmm-yyyy")</f>
        <v>May-2023</v>
      </c>
      <c r="S170">
        <f>YEAR(SalesData[[#This Row],[Order Date]])*100 + MONTH(SalesData[[#This Row],[Order Date]])</f>
        <v>202305</v>
      </c>
    </row>
    <row r="171" spans="1:19" x14ac:dyDescent="0.3">
      <c r="A171" t="s">
        <v>12982</v>
      </c>
      <c r="B171" s="3">
        <v>45069</v>
      </c>
      <c r="C171" t="s">
        <v>12983</v>
      </c>
      <c r="D171" t="s">
        <v>23</v>
      </c>
      <c r="E171" t="s">
        <v>14</v>
      </c>
      <c r="F171" t="s">
        <v>91</v>
      </c>
      <c r="G171">
        <v>6</v>
      </c>
      <c r="H171" s="5">
        <v>900.44</v>
      </c>
      <c r="I171" s="5">
        <v>0.15</v>
      </c>
      <c r="J171" s="5">
        <v>4592.2440000000006</v>
      </c>
      <c r="K171" s="5">
        <v>1109.1679550327731</v>
      </c>
      <c r="L171">
        <f>YEAR(SalesData[Order Date])</f>
        <v>2023</v>
      </c>
      <c r="M171">
        <f>MONTH(SalesData[Order Date])</f>
        <v>5</v>
      </c>
      <c r="N171" t="str">
        <f>TEXT(SalesData[[#This Row],[Order Date]], "mmmm")</f>
        <v>May</v>
      </c>
      <c r="O171" s="7">
        <f>IF(SalesData[Sales]=0,0,SalesData[Profit]/SalesData[Sales])</f>
        <v>0.24153071026556361</v>
      </c>
      <c r="P171" s="8">
        <f t="shared" si="2"/>
        <v>2.7764204166851757E-5</v>
      </c>
      <c r="Q171" t="str">
        <f>IF(SalesData[[#This Row],[Discount]]&gt;0, "Yes", "No")</f>
        <v>Yes</v>
      </c>
      <c r="R171" t="str">
        <f>TEXT(SalesData[[#This Row],[Order Date]],"mmm-yyyy")</f>
        <v>May-2023</v>
      </c>
      <c r="S171">
        <f>YEAR(SalesData[[#This Row],[Order Date]])*100 + MONTH(SalesData[[#This Row],[Order Date]])</f>
        <v>202305</v>
      </c>
    </row>
    <row r="172" spans="1:19" x14ac:dyDescent="0.3">
      <c r="A172" t="s">
        <v>13067</v>
      </c>
      <c r="B172" s="3">
        <v>45063</v>
      </c>
      <c r="C172" t="s">
        <v>13068</v>
      </c>
      <c r="D172" t="s">
        <v>13</v>
      </c>
      <c r="E172" t="s">
        <v>26</v>
      </c>
      <c r="F172" t="s">
        <v>53</v>
      </c>
      <c r="G172">
        <v>4</v>
      </c>
      <c r="H172" s="5">
        <v>213.96</v>
      </c>
      <c r="I172" s="5">
        <v>0.05</v>
      </c>
      <c r="J172" s="5">
        <v>813.048</v>
      </c>
      <c r="K172" s="5">
        <v>57.659985496459271</v>
      </c>
      <c r="L172">
        <f>YEAR(SalesData[Order Date])</f>
        <v>2023</v>
      </c>
      <c r="M172">
        <f>MONTH(SalesData[Order Date])</f>
        <v>5</v>
      </c>
      <c r="N172" t="str">
        <f>TEXT(SalesData[[#This Row],[Order Date]], "mmmm")</f>
        <v>May</v>
      </c>
      <c r="O172" s="7">
        <f>IF(SalesData[Sales]=0,0,SalesData[Profit]/SalesData[Sales])</f>
        <v>7.0918304327000706E-2</v>
      </c>
      <c r="P172" s="8">
        <f t="shared" si="2"/>
        <v>5.8422134978500657E-5</v>
      </c>
      <c r="Q172" t="str">
        <f>IF(SalesData[[#This Row],[Discount]]&gt;0, "Yes", "No")</f>
        <v>Yes</v>
      </c>
      <c r="R172" t="str">
        <f>TEXT(SalesData[[#This Row],[Order Date]],"mmm-yyyy")</f>
        <v>May-2023</v>
      </c>
      <c r="S172">
        <f>YEAR(SalesData[[#This Row],[Order Date]])*100 + MONTH(SalesData[[#This Row],[Order Date]])</f>
        <v>202305</v>
      </c>
    </row>
    <row r="173" spans="1:19" x14ac:dyDescent="0.3">
      <c r="A173" t="s">
        <v>13128</v>
      </c>
      <c r="B173" s="3">
        <v>45073</v>
      </c>
      <c r="C173" t="s">
        <v>13129</v>
      </c>
      <c r="D173" t="s">
        <v>23</v>
      </c>
      <c r="E173" t="s">
        <v>14</v>
      </c>
      <c r="F173" t="s">
        <v>34</v>
      </c>
      <c r="G173">
        <v>3</v>
      </c>
      <c r="H173" s="5">
        <v>925.92</v>
      </c>
      <c r="I173" s="5">
        <v>0.21</v>
      </c>
      <c r="J173" s="5">
        <v>2194.4304000000002</v>
      </c>
      <c r="K173" s="5">
        <v>618.91661840667746</v>
      </c>
      <c r="L173">
        <f>YEAR(SalesData[Order Date])</f>
        <v>2023</v>
      </c>
      <c r="M173">
        <f>MONTH(SalesData[Order Date])</f>
        <v>5</v>
      </c>
      <c r="N173" t="str">
        <f>TEXT(SalesData[[#This Row],[Order Date]], "mmmm")</f>
        <v>May</v>
      </c>
      <c r="O173" s="7">
        <f>IF(SalesData[Sales]=0,0,SalesData[Profit]/SalesData[Sales])</f>
        <v>0.28203975774610002</v>
      </c>
      <c r="P173" s="8">
        <f t="shared" si="2"/>
        <v>7.5600483843096605E-5</v>
      </c>
      <c r="Q173" t="str">
        <f>IF(SalesData[[#This Row],[Discount]]&gt;0, "Yes", "No")</f>
        <v>Yes</v>
      </c>
      <c r="R173" t="str">
        <f>TEXT(SalesData[[#This Row],[Order Date]],"mmm-yyyy")</f>
        <v>May-2023</v>
      </c>
      <c r="S173">
        <f>YEAR(SalesData[[#This Row],[Order Date]])*100 + MONTH(SalesData[[#This Row],[Order Date]])</f>
        <v>202305</v>
      </c>
    </row>
    <row r="174" spans="1:19" x14ac:dyDescent="0.3">
      <c r="A174" t="s">
        <v>13176</v>
      </c>
      <c r="B174" s="3">
        <v>45065</v>
      </c>
      <c r="C174" t="s">
        <v>13177</v>
      </c>
      <c r="D174" t="s">
        <v>18</v>
      </c>
      <c r="E174" t="s">
        <v>26</v>
      </c>
      <c r="F174" t="s">
        <v>15</v>
      </c>
      <c r="G174">
        <v>6</v>
      </c>
      <c r="H174" s="5">
        <v>243.57</v>
      </c>
      <c r="I174" s="5">
        <v>0.18</v>
      </c>
      <c r="J174" s="5">
        <v>1198.3643999999999</v>
      </c>
      <c r="K174" s="5">
        <v>162.59230896528561</v>
      </c>
      <c r="L174">
        <f>YEAR(SalesData[Order Date])</f>
        <v>2023</v>
      </c>
      <c r="M174">
        <f>MONTH(SalesData[Order Date])</f>
        <v>5</v>
      </c>
      <c r="N174" t="str">
        <f>TEXT(SalesData[[#This Row],[Order Date]], "mmmm")</f>
        <v>May</v>
      </c>
      <c r="O174" s="7">
        <f>IF(SalesData[Sales]=0,0,SalesData[Profit]/SalesData[Sales])</f>
        <v>0.13567852062802069</v>
      </c>
      <c r="P174" s="8">
        <f t="shared" si="2"/>
        <v>1.2316787781746518E-4</v>
      </c>
      <c r="Q174" t="str">
        <f>IF(SalesData[[#This Row],[Discount]]&gt;0, "Yes", "No")</f>
        <v>Yes</v>
      </c>
      <c r="R174" t="str">
        <f>TEXT(SalesData[[#This Row],[Order Date]],"mmm-yyyy")</f>
        <v>May-2023</v>
      </c>
      <c r="S174">
        <f>YEAR(SalesData[[#This Row],[Order Date]])*100 + MONTH(SalesData[[#This Row],[Order Date]])</f>
        <v>202305</v>
      </c>
    </row>
    <row r="175" spans="1:19" x14ac:dyDescent="0.3">
      <c r="A175" t="s">
        <v>13192</v>
      </c>
      <c r="B175" s="3">
        <v>45076</v>
      </c>
      <c r="C175" t="s">
        <v>1796</v>
      </c>
      <c r="D175" t="s">
        <v>18</v>
      </c>
      <c r="E175" t="s">
        <v>14</v>
      </c>
      <c r="F175" t="s">
        <v>31</v>
      </c>
      <c r="G175">
        <v>6</v>
      </c>
      <c r="H175" s="5">
        <v>267.14999999999998</v>
      </c>
      <c r="I175" s="5">
        <v>0.19</v>
      </c>
      <c r="J175" s="5">
        <v>1298.3489999999999</v>
      </c>
      <c r="K175" s="5">
        <v>309.37658831694807</v>
      </c>
      <c r="L175">
        <f>YEAR(SalesData[Order Date])</f>
        <v>2023</v>
      </c>
      <c r="M175">
        <f>MONTH(SalesData[Order Date])</f>
        <v>5</v>
      </c>
      <c r="N175" t="str">
        <f>TEXT(SalesData[[#This Row],[Order Date]], "mmmm")</f>
        <v>May</v>
      </c>
      <c r="O175" s="7">
        <f>IF(SalesData[Sales]=0,0,SalesData[Profit]/SalesData[Sales])</f>
        <v>0.23828461247087501</v>
      </c>
      <c r="P175" s="8">
        <f t="shared" si="2"/>
        <v>1.185351550315054E-4</v>
      </c>
      <c r="Q175" t="str">
        <f>IF(SalesData[[#This Row],[Discount]]&gt;0, "Yes", "No")</f>
        <v>Yes</v>
      </c>
      <c r="R175" t="str">
        <f>TEXT(SalesData[[#This Row],[Order Date]],"mmm-yyyy")</f>
        <v>May-2023</v>
      </c>
      <c r="S175">
        <f>YEAR(SalesData[[#This Row],[Order Date]])*100 + MONTH(SalesData[[#This Row],[Order Date]])</f>
        <v>202305</v>
      </c>
    </row>
    <row r="176" spans="1:19" x14ac:dyDescent="0.3">
      <c r="A176" t="s">
        <v>13262</v>
      </c>
      <c r="B176" s="3">
        <v>45077</v>
      </c>
      <c r="C176" t="s">
        <v>13263</v>
      </c>
      <c r="D176" t="s">
        <v>23</v>
      </c>
      <c r="E176" t="s">
        <v>14</v>
      </c>
      <c r="F176" t="s">
        <v>31</v>
      </c>
      <c r="G176">
        <v>4</v>
      </c>
      <c r="H176" s="5">
        <v>556.42999999999995</v>
      </c>
      <c r="I176" s="5">
        <v>0.05</v>
      </c>
      <c r="J176" s="5">
        <v>2114.4340000000002</v>
      </c>
      <c r="K176" s="5">
        <v>629.77557999563214</v>
      </c>
      <c r="L176">
        <f>YEAR(SalesData[Order Date])</f>
        <v>2023</v>
      </c>
      <c r="M176">
        <f>MONTH(SalesData[Order Date])</f>
        <v>5</v>
      </c>
      <c r="N176" t="str">
        <f>TEXT(SalesData[[#This Row],[Order Date]], "mmmm")</f>
        <v>May</v>
      </c>
      <c r="O176" s="7">
        <f>IF(SalesData[Sales]=0,0,SalesData[Profit]/SalesData[Sales])</f>
        <v>0.29784593891113748</v>
      </c>
      <c r="P176" s="8">
        <f t="shared" si="2"/>
        <v>2.2464640655608076E-5</v>
      </c>
      <c r="Q176" t="str">
        <f>IF(SalesData[[#This Row],[Discount]]&gt;0, "Yes", "No")</f>
        <v>Yes</v>
      </c>
      <c r="R176" t="str">
        <f>TEXT(SalesData[[#This Row],[Order Date]],"mmm-yyyy")</f>
        <v>May-2023</v>
      </c>
      <c r="S176">
        <f>YEAR(SalesData[[#This Row],[Order Date]])*100 + MONTH(SalesData[[#This Row],[Order Date]])</f>
        <v>202305</v>
      </c>
    </row>
    <row r="177" spans="1:19" x14ac:dyDescent="0.3">
      <c r="A177" t="s">
        <v>13361</v>
      </c>
      <c r="B177" s="3">
        <v>45061</v>
      </c>
      <c r="C177" t="s">
        <v>13362</v>
      </c>
      <c r="D177" t="s">
        <v>18</v>
      </c>
      <c r="E177" t="s">
        <v>19</v>
      </c>
      <c r="F177" t="s">
        <v>39</v>
      </c>
      <c r="G177">
        <v>2</v>
      </c>
      <c r="H177" s="5">
        <v>349.82</v>
      </c>
      <c r="I177" s="5">
        <v>0.12</v>
      </c>
      <c r="J177" s="5">
        <v>615.68319999999994</v>
      </c>
      <c r="K177" s="5">
        <v>120.1023006629914</v>
      </c>
      <c r="L177">
        <f>YEAR(SalesData[Order Date])</f>
        <v>2023</v>
      </c>
      <c r="M177">
        <f>MONTH(SalesData[Order Date])</f>
        <v>5</v>
      </c>
      <c r="N177" t="str">
        <f>TEXT(SalesData[[#This Row],[Order Date]], "mmmm")</f>
        <v>May</v>
      </c>
      <c r="O177" s="7">
        <f>IF(SalesData[Sales]=0,0,SalesData[Profit]/SalesData[Sales])</f>
        <v>0.19507158984196971</v>
      </c>
      <c r="P177" s="8">
        <f t="shared" si="2"/>
        <v>1.7151678005831571E-4</v>
      </c>
      <c r="Q177" t="str">
        <f>IF(SalesData[[#This Row],[Discount]]&gt;0, "Yes", "No")</f>
        <v>Yes</v>
      </c>
      <c r="R177" t="str">
        <f>TEXT(SalesData[[#This Row],[Order Date]],"mmm-yyyy")</f>
        <v>May-2023</v>
      </c>
      <c r="S177">
        <f>YEAR(SalesData[[#This Row],[Order Date]])*100 + MONTH(SalesData[[#This Row],[Order Date]])</f>
        <v>202305</v>
      </c>
    </row>
    <row r="178" spans="1:19" x14ac:dyDescent="0.3">
      <c r="A178" t="s">
        <v>13376</v>
      </c>
      <c r="B178" s="3">
        <v>45059</v>
      </c>
      <c r="C178" t="s">
        <v>13377</v>
      </c>
      <c r="D178" t="s">
        <v>23</v>
      </c>
      <c r="E178" t="s">
        <v>14</v>
      </c>
      <c r="F178" t="s">
        <v>34</v>
      </c>
      <c r="G178">
        <v>9</v>
      </c>
      <c r="H178" s="5">
        <v>347.8</v>
      </c>
      <c r="I178" s="5">
        <v>0.2</v>
      </c>
      <c r="J178" s="5">
        <v>2504.16</v>
      </c>
      <c r="K178" s="5">
        <v>684.00742230660569</v>
      </c>
      <c r="L178">
        <f>YEAR(SalesData[Order Date])</f>
        <v>2023</v>
      </c>
      <c r="M178">
        <f>MONTH(SalesData[Order Date])</f>
        <v>5</v>
      </c>
      <c r="N178" t="str">
        <f>TEXT(SalesData[[#This Row],[Order Date]], "mmmm")</f>
        <v>May</v>
      </c>
      <c r="O178" s="7">
        <f>IF(SalesData[Sales]=0,0,SalesData[Profit]/SalesData[Sales])</f>
        <v>0.27314844990200537</v>
      </c>
      <c r="P178" s="8">
        <f t="shared" si="2"/>
        <v>6.3893680914957508E-5</v>
      </c>
      <c r="Q178" t="str">
        <f>IF(SalesData[[#This Row],[Discount]]&gt;0, "Yes", "No")</f>
        <v>Yes</v>
      </c>
      <c r="R178" t="str">
        <f>TEXT(SalesData[[#This Row],[Order Date]],"mmm-yyyy")</f>
        <v>May-2023</v>
      </c>
      <c r="S178">
        <f>YEAR(SalesData[[#This Row],[Order Date]])*100 + MONTH(SalesData[[#This Row],[Order Date]])</f>
        <v>202305</v>
      </c>
    </row>
    <row r="179" spans="1:19" x14ac:dyDescent="0.3">
      <c r="A179" t="s">
        <v>13504</v>
      </c>
      <c r="B179" s="3">
        <v>45073</v>
      </c>
      <c r="C179" t="s">
        <v>13505</v>
      </c>
      <c r="D179" t="s">
        <v>18</v>
      </c>
      <c r="E179" t="s">
        <v>26</v>
      </c>
      <c r="F179" t="s">
        <v>91</v>
      </c>
      <c r="G179">
        <v>7</v>
      </c>
      <c r="H179" s="5">
        <v>373.46</v>
      </c>
      <c r="I179" s="5">
        <v>0.27</v>
      </c>
      <c r="J179" s="5">
        <v>1908.3806</v>
      </c>
      <c r="K179" s="5">
        <v>467.30473724666888</v>
      </c>
      <c r="L179">
        <f>YEAR(SalesData[Order Date])</f>
        <v>2023</v>
      </c>
      <c r="M179">
        <f>MONTH(SalesData[Order Date])</f>
        <v>5</v>
      </c>
      <c r="N179" t="str">
        <f>TEXT(SalesData[[#This Row],[Order Date]], "mmmm")</f>
        <v>May</v>
      </c>
      <c r="O179" s="7">
        <f>IF(SalesData[Sales]=0,0,SalesData[Profit]/SalesData[Sales])</f>
        <v>0.24486977977384014</v>
      </c>
      <c r="P179" s="8">
        <f t="shared" si="2"/>
        <v>1.0328128466617196E-4</v>
      </c>
      <c r="Q179" t="str">
        <f>IF(SalesData[[#This Row],[Discount]]&gt;0, "Yes", "No")</f>
        <v>Yes</v>
      </c>
      <c r="R179" t="str">
        <f>TEXT(SalesData[[#This Row],[Order Date]],"mmm-yyyy")</f>
        <v>May-2023</v>
      </c>
      <c r="S179">
        <f>YEAR(SalesData[[#This Row],[Order Date]])*100 + MONTH(SalesData[[#This Row],[Order Date]])</f>
        <v>202305</v>
      </c>
    </row>
    <row r="180" spans="1:19" x14ac:dyDescent="0.3">
      <c r="A180" t="s">
        <v>13515</v>
      </c>
      <c r="B180" s="3">
        <v>45069</v>
      </c>
      <c r="C180" t="s">
        <v>13516</v>
      </c>
      <c r="D180" t="s">
        <v>30</v>
      </c>
      <c r="E180" t="s">
        <v>19</v>
      </c>
      <c r="F180" t="s">
        <v>53</v>
      </c>
      <c r="G180">
        <v>6</v>
      </c>
      <c r="H180" s="5">
        <v>798</v>
      </c>
      <c r="I180" s="5">
        <v>0.17</v>
      </c>
      <c r="J180" s="5">
        <v>3974.04</v>
      </c>
      <c r="K180" s="5">
        <v>266.94910664995552</v>
      </c>
      <c r="L180">
        <f>YEAR(SalesData[Order Date])</f>
        <v>2023</v>
      </c>
      <c r="M180">
        <f>MONTH(SalesData[Order Date])</f>
        <v>5</v>
      </c>
      <c r="N180" t="str">
        <f>TEXT(SalesData[[#This Row],[Order Date]], "mmmm")</f>
        <v>May</v>
      </c>
      <c r="O180" s="7">
        <f>IF(SalesData[Sales]=0,0,SalesData[Profit]/SalesData[Sales])</f>
        <v>6.7173230931232578E-2</v>
      </c>
      <c r="P180" s="8">
        <f t="shared" si="2"/>
        <v>3.5505430242272351E-5</v>
      </c>
      <c r="Q180" t="str">
        <f>IF(SalesData[[#This Row],[Discount]]&gt;0, "Yes", "No")</f>
        <v>Yes</v>
      </c>
      <c r="R180" t="str">
        <f>TEXT(SalesData[[#This Row],[Order Date]],"mmm-yyyy")</f>
        <v>May-2023</v>
      </c>
      <c r="S180">
        <f>YEAR(SalesData[[#This Row],[Order Date]])*100 + MONTH(SalesData[[#This Row],[Order Date]])</f>
        <v>202305</v>
      </c>
    </row>
    <row r="181" spans="1:19" x14ac:dyDescent="0.3">
      <c r="A181" t="s">
        <v>13535</v>
      </c>
      <c r="B181" s="3">
        <v>45066</v>
      </c>
      <c r="C181" t="s">
        <v>13536</v>
      </c>
      <c r="D181" t="s">
        <v>13</v>
      </c>
      <c r="E181" t="s">
        <v>14</v>
      </c>
      <c r="F181" t="s">
        <v>53</v>
      </c>
      <c r="G181">
        <v>1</v>
      </c>
      <c r="H181" s="5">
        <v>685.77</v>
      </c>
      <c r="I181" s="5">
        <v>0.04</v>
      </c>
      <c r="J181" s="5">
        <v>658.33920000000001</v>
      </c>
      <c r="K181" s="5">
        <v>70.196529982213221</v>
      </c>
      <c r="L181">
        <f>YEAR(SalesData[Order Date])</f>
        <v>2023</v>
      </c>
      <c r="M181">
        <f>MONTH(SalesData[Order Date])</f>
        <v>5</v>
      </c>
      <c r="N181" t="str">
        <f>TEXT(SalesData[[#This Row],[Order Date]], "mmmm")</f>
        <v>May</v>
      </c>
      <c r="O181" s="7">
        <f>IF(SalesData[Sales]=0,0,SalesData[Profit]/SalesData[Sales])</f>
        <v>0.10662669028703323</v>
      </c>
      <c r="P181" s="8">
        <f t="shared" si="2"/>
        <v>5.8328594135059864E-5</v>
      </c>
      <c r="Q181" t="str">
        <f>IF(SalesData[[#This Row],[Discount]]&gt;0, "Yes", "No")</f>
        <v>Yes</v>
      </c>
      <c r="R181" t="str">
        <f>TEXT(SalesData[[#This Row],[Order Date]],"mmm-yyyy")</f>
        <v>May-2023</v>
      </c>
      <c r="S181">
        <f>YEAR(SalesData[[#This Row],[Order Date]])*100 + MONTH(SalesData[[#This Row],[Order Date]])</f>
        <v>202305</v>
      </c>
    </row>
    <row r="182" spans="1:19" x14ac:dyDescent="0.3">
      <c r="A182" t="s">
        <v>13628</v>
      </c>
      <c r="B182" s="3">
        <v>45058</v>
      </c>
      <c r="C182" t="s">
        <v>13629</v>
      </c>
      <c r="D182" t="s">
        <v>30</v>
      </c>
      <c r="E182" t="s">
        <v>19</v>
      </c>
      <c r="F182" t="s">
        <v>27</v>
      </c>
      <c r="G182">
        <v>5</v>
      </c>
      <c r="H182" s="5">
        <v>298.13</v>
      </c>
      <c r="I182" s="5">
        <v>0.22</v>
      </c>
      <c r="J182" s="5">
        <v>1162.7070000000001</v>
      </c>
      <c r="K182" s="5">
        <v>274.38919854285962</v>
      </c>
      <c r="L182">
        <f>YEAR(SalesData[Order Date])</f>
        <v>2023</v>
      </c>
      <c r="M182">
        <f>MONTH(SalesData[Order Date])</f>
        <v>5</v>
      </c>
      <c r="N182" t="str">
        <f>TEXT(SalesData[[#This Row],[Order Date]], "mmmm")</f>
        <v>May</v>
      </c>
      <c r="O182" s="7">
        <f>IF(SalesData[Sales]=0,0,SalesData[Profit]/SalesData[Sales])</f>
        <v>0.2359916974292402</v>
      </c>
      <c r="P182" s="8">
        <f t="shared" si="2"/>
        <v>1.4758662328514404E-4</v>
      </c>
      <c r="Q182" t="str">
        <f>IF(SalesData[[#This Row],[Discount]]&gt;0, "Yes", "No")</f>
        <v>Yes</v>
      </c>
      <c r="R182" t="str">
        <f>TEXT(SalesData[[#This Row],[Order Date]],"mmm-yyyy")</f>
        <v>May-2023</v>
      </c>
      <c r="S182">
        <f>YEAR(SalesData[[#This Row],[Order Date]])*100 + MONTH(SalesData[[#This Row],[Order Date]])</f>
        <v>202305</v>
      </c>
    </row>
    <row r="183" spans="1:19" x14ac:dyDescent="0.3">
      <c r="A183" t="s">
        <v>13752</v>
      </c>
      <c r="B183" s="3">
        <v>45062</v>
      </c>
      <c r="C183" t="s">
        <v>13753</v>
      </c>
      <c r="D183" t="s">
        <v>18</v>
      </c>
      <c r="E183" t="s">
        <v>19</v>
      </c>
      <c r="F183" t="s">
        <v>91</v>
      </c>
      <c r="G183">
        <v>1</v>
      </c>
      <c r="H183" s="5">
        <v>132.31</v>
      </c>
      <c r="I183" s="5">
        <v>0.1</v>
      </c>
      <c r="J183" s="5">
        <v>119.07899999999999</v>
      </c>
      <c r="K183" s="5">
        <v>6.2323767140690016</v>
      </c>
      <c r="L183">
        <f>YEAR(SalesData[Order Date])</f>
        <v>2023</v>
      </c>
      <c r="M183">
        <f>MONTH(SalesData[Order Date])</f>
        <v>5</v>
      </c>
      <c r="N183" t="str">
        <f>TEXT(SalesData[[#This Row],[Order Date]], "mmmm")</f>
        <v>May</v>
      </c>
      <c r="O183" s="7">
        <f>IF(SalesData[Sales]=0,0,SalesData[Profit]/SalesData[Sales])</f>
        <v>5.2338168057079769E-2</v>
      </c>
      <c r="P183" s="8">
        <f t="shared" si="2"/>
        <v>7.558007709167864E-4</v>
      </c>
      <c r="Q183" t="str">
        <f>IF(SalesData[[#This Row],[Discount]]&gt;0, "Yes", "No")</f>
        <v>Yes</v>
      </c>
      <c r="R183" t="str">
        <f>TEXT(SalesData[[#This Row],[Order Date]],"mmm-yyyy")</f>
        <v>May-2023</v>
      </c>
      <c r="S183">
        <f>YEAR(SalesData[[#This Row],[Order Date]])*100 + MONTH(SalesData[[#This Row],[Order Date]])</f>
        <v>202305</v>
      </c>
    </row>
    <row r="184" spans="1:19" x14ac:dyDescent="0.3">
      <c r="A184" t="s">
        <v>13754</v>
      </c>
      <c r="B184" s="3">
        <v>45061</v>
      </c>
      <c r="C184" t="s">
        <v>13755</v>
      </c>
      <c r="D184" t="s">
        <v>13</v>
      </c>
      <c r="E184" t="s">
        <v>14</v>
      </c>
      <c r="F184" t="s">
        <v>15</v>
      </c>
      <c r="G184">
        <v>1</v>
      </c>
      <c r="H184" s="5">
        <v>270.08</v>
      </c>
      <c r="I184" s="5">
        <v>0.12</v>
      </c>
      <c r="J184" s="5">
        <v>237.6704</v>
      </c>
      <c r="K184" s="5">
        <v>17.877321919419849</v>
      </c>
      <c r="L184">
        <f>YEAR(SalesData[Order Date])</f>
        <v>2023</v>
      </c>
      <c r="M184">
        <f>MONTH(SalesData[Order Date])</f>
        <v>5</v>
      </c>
      <c r="N184" t="str">
        <f>TEXT(SalesData[[#This Row],[Order Date]], "mmmm")</f>
        <v>May</v>
      </c>
      <c r="O184" s="7">
        <f>IF(SalesData[Sales]=0,0,SalesData[Profit]/SalesData[Sales])</f>
        <v>7.5218966768347467E-2</v>
      </c>
      <c r="P184" s="8">
        <f t="shared" si="2"/>
        <v>4.4431279620853084E-4</v>
      </c>
      <c r="Q184" t="str">
        <f>IF(SalesData[[#This Row],[Discount]]&gt;0, "Yes", "No")</f>
        <v>Yes</v>
      </c>
      <c r="R184" t="str">
        <f>TEXT(SalesData[[#This Row],[Order Date]],"mmm-yyyy")</f>
        <v>May-2023</v>
      </c>
      <c r="S184">
        <f>YEAR(SalesData[[#This Row],[Order Date]])*100 + MONTH(SalesData[[#This Row],[Order Date]])</f>
        <v>202305</v>
      </c>
    </row>
    <row r="185" spans="1:19" x14ac:dyDescent="0.3">
      <c r="A185" t="s">
        <v>13787</v>
      </c>
      <c r="B185" s="3">
        <v>45069</v>
      </c>
      <c r="C185" t="s">
        <v>13788</v>
      </c>
      <c r="D185" t="s">
        <v>30</v>
      </c>
      <c r="E185" t="s">
        <v>14</v>
      </c>
      <c r="F185" t="s">
        <v>31</v>
      </c>
      <c r="G185">
        <v>8</v>
      </c>
      <c r="H185" s="5">
        <v>545.26</v>
      </c>
      <c r="I185" s="5">
        <v>0.25</v>
      </c>
      <c r="J185" s="5">
        <v>3271.56</v>
      </c>
      <c r="K185" s="5">
        <v>935.06970042482567</v>
      </c>
      <c r="L185">
        <f>YEAR(SalesData[Order Date])</f>
        <v>2023</v>
      </c>
      <c r="M185">
        <f>MONTH(SalesData[Order Date])</f>
        <v>5</v>
      </c>
      <c r="N185" t="str">
        <f>TEXT(SalesData[[#This Row],[Order Date]], "mmmm")</f>
        <v>May</v>
      </c>
      <c r="O185" s="7">
        <f>IF(SalesData[Sales]=0,0,SalesData[Profit]/SalesData[Sales])</f>
        <v>0.28581768343690034</v>
      </c>
      <c r="P185" s="8">
        <f t="shared" si="2"/>
        <v>5.731210798518138E-5</v>
      </c>
      <c r="Q185" t="str">
        <f>IF(SalesData[[#This Row],[Discount]]&gt;0, "Yes", "No")</f>
        <v>Yes</v>
      </c>
      <c r="R185" t="str">
        <f>TEXT(SalesData[[#This Row],[Order Date]],"mmm-yyyy")</f>
        <v>May-2023</v>
      </c>
      <c r="S185">
        <f>YEAR(SalesData[[#This Row],[Order Date]])*100 + MONTH(SalesData[[#This Row],[Order Date]])</f>
        <v>202305</v>
      </c>
    </row>
    <row r="186" spans="1:19" x14ac:dyDescent="0.3">
      <c r="A186" t="s">
        <v>13807</v>
      </c>
      <c r="B186" s="3">
        <v>45076</v>
      </c>
      <c r="C186" t="s">
        <v>9118</v>
      </c>
      <c r="D186" t="s">
        <v>18</v>
      </c>
      <c r="E186" t="s">
        <v>14</v>
      </c>
      <c r="F186" t="s">
        <v>39</v>
      </c>
      <c r="G186">
        <v>5</v>
      </c>
      <c r="H186" s="5">
        <v>507.47</v>
      </c>
      <c r="I186" s="5">
        <v>0.03</v>
      </c>
      <c r="J186" s="5">
        <v>2461.2294999999999</v>
      </c>
      <c r="K186" s="5">
        <v>607.36165441975743</v>
      </c>
      <c r="L186">
        <f>YEAR(SalesData[Order Date])</f>
        <v>2023</v>
      </c>
      <c r="M186">
        <f>MONTH(SalesData[Order Date])</f>
        <v>5</v>
      </c>
      <c r="N186" t="str">
        <f>TEXT(SalesData[[#This Row],[Order Date]], "mmmm")</f>
        <v>May</v>
      </c>
      <c r="O186" s="7">
        <f>IF(SalesData[Sales]=0,0,SalesData[Profit]/SalesData[Sales])</f>
        <v>0.246771645805382</v>
      </c>
      <c r="P186" s="8">
        <f t="shared" si="2"/>
        <v>1.1823359016296528E-5</v>
      </c>
      <c r="Q186" t="str">
        <f>IF(SalesData[[#This Row],[Discount]]&gt;0, "Yes", "No")</f>
        <v>Yes</v>
      </c>
      <c r="R186" t="str">
        <f>TEXT(SalesData[[#This Row],[Order Date]],"mmm-yyyy")</f>
        <v>May-2023</v>
      </c>
      <c r="S186">
        <f>YEAR(SalesData[[#This Row],[Order Date]])*100 + MONTH(SalesData[[#This Row],[Order Date]])</f>
        <v>202305</v>
      </c>
    </row>
    <row r="187" spans="1:19" x14ac:dyDescent="0.3">
      <c r="A187" t="s">
        <v>13910</v>
      </c>
      <c r="B187" s="3">
        <v>45063</v>
      </c>
      <c r="C187" t="s">
        <v>13911</v>
      </c>
      <c r="D187" t="s">
        <v>23</v>
      </c>
      <c r="E187" t="s">
        <v>26</v>
      </c>
      <c r="F187" t="s">
        <v>20</v>
      </c>
      <c r="G187">
        <v>8</v>
      </c>
      <c r="H187" s="5">
        <v>93.03</v>
      </c>
      <c r="I187" s="5">
        <v>0.14000000000000001</v>
      </c>
      <c r="J187" s="5">
        <v>640.04639999999995</v>
      </c>
      <c r="K187" s="5">
        <v>59.785941119355527</v>
      </c>
      <c r="L187">
        <f>YEAR(SalesData[Order Date])</f>
        <v>2023</v>
      </c>
      <c r="M187">
        <f>MONTH(SalesData[Order Date])</f>
        <v>5</v>
      </c>
      <c r="N187" t="str">
        <f>TEXT(SalesData[[#This Row],[Order Date]], "mmmm")</f>
        <v>May</v>
      </c>
      <c r="O187" s="7">
        <f>IF(SalesData[Sales]=0,0,SalesData[Profit]/SalesData[Sales])</f>
        <v>9.340876086383039E-2</v>
      </c>
      <c r="P187" s="8">
        <f t="shared" si="2"/>
        <v>1.8811136192626037E-4</v>
      </c>
      <c r="Q187" t="str">
        <f>IF(SalesData[[#This Row],[Discount]]&gt;0, "Yes", "No")</f>
        <v>Yes</v>
      </c>
      <c r="R187" t="str">
        <f>TEXT(SalesData[[#This Row],[Order Date]],"mmm-yyyy")</f>
        <v>May-2023</v>
      </c>
      <c r="S187">
        <f>YEAR(SalesData[[#This Row],[Order Date]])*100 + MONTH(SalesData[[#This Row],[Order Date]])</f>
        <v>202305</v>
      </c>
    </row>
    <row r="188" spans="1:19" x14ac:dyDescent="0.3">
      <c r="A188" t="s">
        <v>14052</v>
      </c>
      <c r="B188" s="3">
        <v>45072</v>
      </c>
      <c r="C188" t="s">
        <v>14053</v>
      </c>
      <c r="D188" t="s">
        <v>23</v>
      </c>
      <c r="E188" t="s">
        <v>14</v>
      </c>
      <c r="F188" t="s">
        <v>39</v>
      </c>
      <c r="G188">
        <v>9</v>
      </c>
      <c r="H188" s="5">
        <v>489.2</v>
      </c>
      <c r="I188" s="5">
        <v>0.09</v>
      </c>
      <c r="J188" s="5">
        <v>4006.5479999999998</v>
      </c>
      <c r="K188" s="5">
        <v>949.35877190405506</v>
      </c>
      <c r="L188">
        <f>YEAR(SalesData[Order Date])</f>
        <v>2023</v>
      </c>
      <c r="M188">
        <f>MONTH(SalesData[Order Date])</f>
        <v>5</v>
      </c>
      <c r="N188" t="str">
        <f>TEXT(SalesData[[#This Row],[Order Date]], "mmmm")</f>
        <v>May</v>
      </c>
      <c r="O188" s="7">
        <f>IF(SalesData[Sales]=0,0,SalesData[Profit]/SalesData[Sales])</f>
        <v>0.23695180287470788</v>
      </c>
      <c r="P188" s="8">
        <f t="shared" si="2"/>
        <v>2.044153720359771E-5</v>
      </c>
      <c r="Q188" t="str">
        <f>IF(SalesData[[#This Row],[Discount]]&gt;0, "Yes", "No")</f>
        <v>Yes</v>
      </c>
      <c r="R188" t="str">
        <f>TEXT(SalesData[[#This Row],[Order Date]],"mmm-yyyy")</f>
        <v>May-2023</v>
      </c>
      <c r="S188">
        <f>YEAR(SalesData[[#This Row],[Order Date]])*100 + MONTH(SalesData[[#This Row],[Order Date]])</f>
        <v>202305</v>
      </c>
    </row>
    <row r="189" spans="1:19" x14ac:dyDescent="0.3">
      <c r="A189" t="s">
        <v>14112</v>
      </c>
      <c r="B189" s="3">
        <v>45073</v>
      </c>
      <c r="C189" t="s">
        <v>14113</v>
      </c>
      <c r="D189" t="s">
        <v>13</v>
      </c>
      <c r="E189" t="s">
        <v>14</v>
      </c>
      <c r="F189" t="s">
        <v>53</v>
      </c>
      <c r="G189">
        <v>6</v>
      </c>
      <c r="H189" s="5">
        <v>998.55</v>
      </c>
      <c r="I189" s="5">
        <v>7.0000000000000007E-2</v>
      </c>
      <c r="J189" s="5">
        <v>5571.9089999999987</v>
      </c>
      <c r="K189" s="5">
        <v>1502.291657561057</v>
      </c>
      <c r="L189">
        <f>YEAR(SalesData[Order Date])</f>
        <v>2023</v>
      </c>
      <c r="M189">
        <f>MONTH(SalesData[Order Date])</f>
        <v>5</v>
      </c>
      <c r="N189" t="str">
        <f>TEXT(SalesData[[#This Row],[Order Date]], "mmmm")</f>
        <v>May</v>
      </c>
      <c r="O189" s="7">
        <f>IF(SalesData[Sales]=0,0,SalesData[Profit]/SalesData[Sales])</f>
        <v>0.26961884294252786</v>
      </c>
      <c r="P189" s="8">
        <f t="shared" si="2"/>
        <v>1.1683607898118941E-5</v>
      </c>
      <c r="Q189" t="str">
        <f>IF(SalesData[[#This Row],[Discount]]&gt;0, "Yes", "No")</f>
        <v>Yes</v>
      </c>
      <c r="R189" t="str">
        <f>TEXT(SalesData[[#This Row],[Order Date]],"mmm-yyyy")</f>
        <v>May-2023</v>
      </c>
      <c r="S189">
        <f>YEAR(SalesData[[#This Row],[Order Date]])*100 + MONTH(SalesData[[#This Row],[Order Date]])</f>
        <v>202305</v>
      </c>
    </row>
    <row r="190" spans="1:19" x14ac:dyDescent="0.3">
      <c r="A190" t="s">
        <v>14260</v>
      </c>
      <c r="B190" s="3">
        <v>45066</v>
      </c>
      <c r="C190" t="s">
        <v>6046</v>
      </c>
      <c r="D190" t="s">
        <v>18</v>
      </c>
      <c r="E190" t="s">
        <v>19</v>
      </c>
      <c r="F190" t="s">
        <v>44</v>
      </c>
      <c r="G190">
        <v>7</v>
      </c>
      <c r="H190" s="5">
        <v>959.4</v>
      </c>
      <c r="I190" s="5">
        <v>0.19</v>
      </c>
      <c r="J190" s="5">
        <v>5439.7980000000007</v>
      </c>
      <c r="K190" s="5">
        <v>856.6294504661571</v>
      </c>
      <c r="L190">
        <f>YEAR(SalesData[Order Date])</f>
        <v>2023</v>
      </c>
      <c r="M190">
        <f>MONTH(SalesData[Order Date])</f>
        <v>5</v>
      </c>
      <c r="N190" t="str">
        <f>TEXT(SalesData[[#This Row],[Order Date]], "mmmm")</f>
        <v>May</v>
      </c>
      <c r="O190" s="7">
        <f>IF(SalesData[Sales]=0,0,SalesData[Profit]/SalesData[Sales])</f>
        <v>0.15747449638132832</v>
      </c>
      <c r="P190" s="8">
        <f t="shared" si="2"/>
        <v>2.8291491706125852E-5</v>
      </c>
      <c r="Q190" t="str">
        <f>IF(SalesData[[#This Row],[Discount]]&gt;0, "Yes", "No")</f>
        <v>Yes</v>
      </c>
      <c r="R190" t="str">
        <f>TEXT(SalesData[[#This Row],[Order Date]],"mmm-yyyy")</f>
        <v>May-2023</v>
      </c>
      <c r="S190">
        <f>YEAR(SalesData[[#This Row],[Order Date]])*100 + MONTH(SalesData[[#This Row],[Order Date]])</f>
        <v>202305</v>
      </c>
    </row>
    <row r="191" spans="1:19" x14ac:dyDescent="0.3">
      <c r="A191" t="s">
        <v>14296</v>
      </c>
      <c r="B191" s="3">
        <v>45061</v>
      </c>
      <c r="C191" t="s">
        <v>14297</v>
      </c>
      <c r="D191" t="s">
        <v>18</v>
      </c>
      <c r="E191" t="s">
        <v>14</v>
      </c>
      <c r="F191" t="s">
        <v>53</v>
      </c>
      <c r="G191">
        <v>3</v>
      </c>
      <c r="H191" s="5">
        <v>579.33000000000004</v>
      </c>
      <c r="I191" s="5">
        <v>0.11</v>
      </c>
      <c r="J191" s="5">
        <v>1546.8110999999999</v>
      </c>
      <c r="K191" s="5">
        <v>395.13985398230062</v>
      </c>
      <c r="L191">
        <f>YEAR(SalesData[Order Date])</f>
        <v>2023</v>
      </c>
      <c r="M191">
        <f>MONTH(SalesData[Order Date])</f>
        <v>5</v>
      </c>
      <c r="N191" t="str">
        <f>TEXT(SalesData[[#This Row],[Order Date]], "mmmm")</f>
        <v>May</v>
      </c>
      <c r="O191" s="7">
        <f>IF(SalesData[Sales]=0,0,SalesData[Profit]/SalesData[Sales])</f>
        <v>0.25545449860186592</v>
      </c>
      <c r="P191" s="8">
        <f t="shared" si="2"/>
        <v>6.3291503403356748E-5</v>
      </c>
      <c r="Q191" t="str">
        <f>IF(SalesData[[#This Row],[Discount]]&gt;0, "Yes", "No")</f>
        <v>Yes</v>
      </c>
      <c r="R191" t="str">
        <f>TEXT(SalesData[[#This Row],[Order Date]],"mmm-yyyy")</f>
        <v>May-2023</v>
      </c>
      <c r="S191">
        <f>YEAR(SalesData[[#This Row],[Order Date]])*100 + MONTH(SalesData[[#This Row],[Order Date]])</f>
        <v>202305</v>
      </c>
    </row>
    <row r="192" spans="1:19" x14ac:dyDescent="0.3">
      <c r="A192" t="s">
        <v>14552</v>
      </c>
      <c r="B192" s="3">
        <v>45064</v>
      </c>
      <c r="C192" t="s">
        <v>14553</v>
      </c>
      <c r="D192" t="s">
        <v>23</v>
      </c>
      <c r="E192" t="s">
        <v>14</v>
      </c>
      <c r="F192" t="s">
        <v>27</v>
      </c>
      <c r="G192">
        <v>1</v>
      </c>
      <c r="H192" s="5">
        <v>585.08000000000004</v>
      </c>
      <c r="I192" s="5">
        <v>0.09</v>
      </c>
      <c r="J192" s="5">
        <v>532.42280000000005</v>
      </c>
      <c r="K192" s="5">
        <v>96.525080252565402</v>
      </c>
      <c r="L192">
        <f>YEAR(SalesData[Order Date])</f>
        <v>2023</v>
      </c>
      <c r="M192">
        <f>MONTH(SalesData[Order Date])</f>
        <v>5</v>
      </c>
      <c r="N192" t="str">
        <f>TEXT(SalesData[[#This Row],[Order Date]], "mmmm")</f>
        <v>May</v>
      </c>
      <c r="O192" s="7">
        <f>IF(SalesData[Sales]=0,0,SalesData[Profit]/SalesData[Sales])</f>
        <v>0.181294039722877</v>
      </c>
      <c r="P192" s="8">
        <f t="shared" si="2"/>
        <v>1.5382511793259041E-4</v>
      </c>
      <c r="Q192" t="str">
        <f>IF(SalesData[[#This Row],[Discount]]&gt;0, "Yes", "No")</f>
        <v>Yes</v>
      </c>
      <c r="R192" t="str">
        <f>TEXT(SalesData[[#This Row],[Order Date]],"mmm-yyyy")</f>
        <v>May-2023</v>
      </c>
      <c r="S192">
        <f>YEAR(SalesData[[#This Row],[Order Date]])*100 + MONTH(SalesData[[#This Row],[Order Date]])</f>
        <v>202305</v>
      </c>
    </row>
    <row r="193" spans="1:19" x14ac:dyDescent="0.3">
      <c r="A193" t="s">
        <v>14665</v>
      </c>
      <c r="B193" s="3">
        <v>45073</v>
      </c>
      <c r="C193" t="s">
        <v>14666</v>
      </c>
      <c r="D193" t="s">
        <v>30</v>
      </c>
      <c r="E193" t="s">
        <v>19</v>
      </c>
      <c r="F193" t="s">
        <v>27</v>
      </c>
      <c r="G193">
        <v>4</v>
      </c>
      <c r="H193" s="5">
        <v>372.15</v>
      </c>
      <c r="I193" s="5">
        <v>0.22</v>
      </c>
      <c r="J193" s="5">
        <v>1161.1079999999999</v>
      </c>
      <c r="K193" s="5">
        <v>247.29645005904979</v>
      </c>
      <c r="L193">
        <f>YEAR(SalesData[Order Date])</f>
        <v>2023</v>
      </c>
      <c r="M193">
        <f>MONTH(SalesData[Order Date])</f>
        <v>5</v>
      </c>
      <c r="N193" t="str">
        <f>TEXT(SalesData[[#This Row],[Order Date]], "mmmm")</f>
        <v>May</v>
      </c>
      <c r="O193" s="7">
        <f>IF(SalesData[Sales]=0,0,SalesData[Profit]/SalesData[Sales])</f>
        <v>0.21298315924018249</v>
      </c>
      <c r="P193" s="8">
        <f t="shared" si="2"/>
        <v>1.4778986967620584E-4</v>
      </c>
      <c r="Q193" t="str">
        <f>IF(SalesData[[#This Row],[Discount]]&gt;0, "Yes", "No")</f>
        <v>Yes</v>
      </c>
      <c r="R193" t="str">
        <f>TEXT(SalesData[[#This Row],[Order Date]],"mmm-yyyy")</f>
        <v>May-2023</v>
      </c>
      <c r="S193">
        <f>YEAR(SalesData[[#This Row],[Order Date]])*100 + MONTH(SalesData[[#This Row],[Order Date]])</f>
        <v>202305</v>
      </c>
    </row>
    <row r="194" spans="1:19" x14ac:dyDescent="0.3">
      <c r="A194" t="s">
        <v>14690</v>
      </c>
      <c r="B194" s="3">
        <v>45069</v>
      </c>
      <c r="C194" t="s">
        <v>14691</v>
      </c>
      <c r="D194" t="s">
        <v>13</v>
      </c>
      <c r="E194" t="s">
        <v>19</v>
      </c>
      <c r="F194" t="s">
        <v>34</v>
      </c>
      <c r="G194">
        <v>7</v>
      </c>
      <c r="H194" s="5">
        <v>203.4</v>
      </c>
      <c r="I194" s="5">
        <v>0.25</v>
      </c>
      <c r="J194" s="5">
        <v>1067.8499999999999</v>
      </c>
      <c r="K194" s="5">
        <v>235.62765347512399</v>
      </c>
      <c r="L194">
        <f>YEAR(SalesData[Order Date])</f>
        <v>2023</v>
      </c>
      <c r="M194">
        <f>MONTH(SalesData[Order Date])</f>
        <v>5</v>
      </c>
      <c r="N194" t="str">
        <f>TEXT(SalesData[[#This Row],[Order Date]], "mmmm")</f>
        <v>May</v>
      </c>
      <c r="O194" s="7">
        <f>IF(SalesData[Sales]=0,0,SalesData[Profit]/SalesData[Sales])</f>
        <v>0.22065613473345883</v>
      </c>
      <c r="P194" s="8">
        <f t="shared" ref="P194:P257" si="3">IF(H:H*G:G=0, 0, (I:I/(H:H*G:G)))</f>
        <v>1.7558645877229948E-4</v>
      </c>
      <c r="Q194" t="str">
        <f>IF(SalesData[[#This Row],[Discount]]&gt;0, "Yes", "No")</f>
        <v>Yes</v>
      </c>
      <c r="R194" t="str">
        <f>TEXT(SalesData[[#This Row],[Order Date]],"mmm-yyyy")</f>
        <v>May-2023</v>
      </c>
      <c r="S194">
        <f>YEAR(SalesData[[#This Row],[Order Date]])*100 + MONTH(SalesData[[#This Row],[Order Date]])</f>
        <v>202305</v>
      </c>
    </row>
    <row r="195" spans="1:19" x14ac:dyDescent="0.3">
      <c r="A195" t="s">
        <v>14697</v>
      </c>
      <c r="B195" s="3">
        <v>45064</v>
      </c>
      <c r="C195" t="s">
        <v>14698</v>
      </c>
      <c r="D195" t="s">
        <v>18</v>
      </c>
      <c r="E195" t="s">
        <v>19</v>
      </c>
      <c r="F195" t="s">
        <v>31</v>
      </c>
      <c r="G195">
        <v>7</v>
      </c>
      <c r="H195" s="5">
        <v>291.08</v>
      </c>
      <c r="I195" s="5">
        <v>0.19</v>
      </c>
      <c r="J195" s="5">
        <v>1650.4236000000001</v>
      </c>
      <c r="K195" s="5">
        <v>272.25115686240912</v>
      </c>
      <c r="L195">
        <f>YEAR(SalesData[Order Date])</f>
        <v>2023</v>
      </c>
      <c r="M195">
        <f>MONTH(SalesData[Order Date])</f>
        <v>5</v>
      </c>
      <c r="N195" t="str">
        <f>TEXT(SalesData[[#This Row],[Order Date]], "mmmm")</f>
        <v>May</v>
      </c>
      <c r="O195" s="7">
        <f>IF(SalesData[Sales]=0,0,SalesData[Profit]/SalesData[Sales])</f>
        <v>0.16495835182095622</v>
      </c>
      <c r="P195" s="8">
        <f t="shared" si="3"/>
        <v>9.324878776575905E-5</v>
      </c>
      <c r="Q195" t="str">
        <f>IF(SalesData[[#This Row],[Discount]]&gt;0, "Yes", "No")</f>
        <v>Yes</v>
      </c>
      <c r="R195" t="str">
        <f>TEXT(SalesData[[#This Row],[Order Date]],"mmm-yyyy")</f>
        <v>May-2023</v>
      </c>
      <c r="S195">
        <f>YEAR(SalesData[[#This Row],[Order Date]])*100 + MONTH(SalesData[[#This Row],[Order Date]])</f>
        <v>202305</v>
      </c>
    </row>
    <row r="196" spans="1:19" x14ac:dyDescent="0.3">
      <c r="A196" t="s">
        <v>14721</v>
      </c>
      <c r="B196" s="3">
        <v>45061</v>
      </c>
      <c r="C196" t="s">
        <v>14722</v>
      </c>
      <c r="D196" t="s">
        <v>13</v>
      </c>
      <c r="E196" t="s">
        <v>26</v>
      </c>
      <c r="F196" t="s">
        <v>62</v>
      </c>
      <c r="G196">
        <v>6</v>
      </c>
      <c r="H196" s="5">
        <v>544.63</v>
      </c>
      <c r="I196" s="5">
        <v>0.28999999999999998</v>
      </c>
      <c r="J196" s="5">
        <v>2320.1237999999998</v>
      </c>
      <c r="K196" s="5">
        <v>504.06384923513002</v>
      </c>
      <c r="L196">
        <f>YEAR(SalesData[Order Date])</f>
        <v>2023</v>
      </c>
      <c r="M196">
        <f>MONTH(SalesData[Order Date])</f>
        <v>5</v>
      </c>
      <c r="N196" t="str">
        <f>TEXT(SalesData[[#This Row],[Order Date]], "mmmm")</f>
        <v>May</v>
      </c>
      <c r="O196" s="7">
        <f>IF(SalesData[Sales]=0,0,SalesData[Profit]/SalesData[Sales])</f>
        <v>0.21725730723297182</v>
      </c>
      <c r="P196" s="8">
        <f t="shared" si="3"/>
        <v>8.8745264369082376E-5</v>
      </c>
      <c r="Q196" t="str">
        <f>IF(SalesData[[#This Row],[Discount]]&gt;0, "Yes", "No")</f>
        <v>Yes</v>
      </c>
      <c r="R196" t="str">
        <f>TEXT(SalesData[[#This Row],[Order Date]],"mmm-yyyy")</f>
        <v>May-2023</v>
      </c>
      <c r="S196">
        <f>YEAR(SalesData[[#This Row],[Order Date]])*100 + MONTH(SalesData[[#This Row],[Order Date]])</f>
        <v>202305</v>
      </c>
    </row>
    <row r="197" spans="1:19" x14ac:dyDescent="0.3">
      <c r="A197" t="s">
        <v>14739</v>
      </c>
      <c r="B197" s="3">
        <v>45074</v>
      </c>
      <c r="C197" t="s">
        <v>14214</v>
      </c>
      <c r="D197" t="s">
        <v>18</v>
      </c>
      <c r="E197" t="s">
        <v>26</v>
      </c>
      <c r="F197" t="s">
        <v>34</v>
      </c>
      <c r="G197">
        <v>2</v>
      </c>
      <c r="H197" s="5">
        <v>289.24</v>
      </c>
      <c r="I197" s="5">
        <v>0.12</v>
      </c>
      <c r="J197" s="5">
        <v>509.06240000000003</v>
      </c>
      <c r="K197" s="5">
        <v>150.5159295050581</v>
      </c>
      <c r="L197">
        <f>YEAR(SalesData[Order Date])</f>
        <v>2023</v>
      </c>
      <c r="M197">
        <f>MONTH(SalesData[Order Date])</f>
        <v>5</v>
      </c>
      <c r="N197" t="str">
        <f>TEXT(SalesData[[#This Row],[Order Date]], "mmmm")</f>
        <v>May</v>
      </c>
      <c r="O197" s="7">
        <f>IF(SalesData[Sales]=0,0,SalesData[Profit]/SalesData[Sales])</f>
        <v>0.29567284777869685</v>
      </c>
      <c r="P197" s="8">
        <f t="shared" si="3"/>
        <v>2.0744018807910384E-4</v>
      </c>
      <c r="Q197" t="str">
        <f>IF(SalesData[[#This Row],[Discount]]&gt;0, "Yes", "No")</f>
        <v>Yes</v>
      </c>
      <c r="R197" t="str">
        <f>TEXT(SalesData[[#This Row],[Order Date]],"mmm-yyyy")</f>
        <v>May-2023</v>
      </c>
      <c r="S197">
        <f>YEAR(SalesData[[#This Row],[Order Date]])*100 + MONTH(SalesData[[#This Row],[Order Date]])</f>
        <v>202305</v>
      </c>
    </row>
    <row r="198" spans="1:19" x14ac:dyDescent="0.3">
      <c r="A198" t="s">
        <v>14770</v>
      </c>
      <c r="B198" s="3">
        <v>45070</v>
      </c>
      <c r="C198" t="s">
        <v>14771</v>
      </c>
      <c r="D198" t="s">
        <v>13</v>
      </c>
      <c r="E198" t="s">
        <v>26</v>
      </c>
      <c r="F198" t="s">
        <v>39</v>
      </c>
      <c r="G198">
        <v>7</v>
      </c>
      <c r="H198" s="5">
        <v>982.95</v>
      </c>
      <c r="I198" s="5">
        <v>0.12</v>
      </c>
      <c r="J198" s="5">
        <v>6054.9720000000007</v>
      </c>
      <c r="K198" s="5">
        <v>915.91295713551494</v>
      </c>
      <c r="L198">
        <f>YEAR(SalesData[Order Date])</f>
        <v>2023</v>
      </c>
      <c r="M198">
        <f>MONTH(SalesData[Order Date])</f>
        <v>5</v>
      </c>
      <c r="N198" t="str">
        <f>TEXT(SalesData[[#This Row],[Order Date]], "mmmm")</f>
        <v>May</v>
      </c>
      <c r="O198" s="7">
        <f>IF(SalesData[Sales]=0,0,SalesData[Profit]/SalesData[Sales])</f>
        <v>0.15126625806618343</v>
      </c>
      <c r="P198" s="8">
        <f t="shared" si="3"/>
        <v>1.7440212770595799E-5</v>
      </c>
      <c r="Q198" t="str">
        <f>IF(SalesData[[#This Row],[Discount]]&gt;0, "Yes", "No")</f>
        <v>Yes</v>
      </c>
      <c r="R198" t="str">
        <f>TEXT(SalesData[[#This Row],[Order Date]],"mmm-yyyy")</f>
        <v>May-2023</v>
      </c>
      <c r="S198">
        <f>YEAR(SalesData[[#This Row],[Order Date]])*100 + MONTH(SalesData[[#This Row],[Order Date]])</f>
        <v>202305</v>
      </c>
    </row>
    <row r="199" spans="1:19" x14ac:dyDescent="0.3">
      <c r="A199" t="s">
        <v>14825</v>
      </c>
      <c r="B199" s="3">
        <v>45062</v>
      </c>
      <c r="C199" t="s">
        <v>14826</v>
      </c>
      <c r="D199" t="s">
        <v>13</v>
      </c>
      <c r="E199" t="s">
        <v>14</v>
      </c>
      <c r="F199" t="s">
        <v>62</v>
      </c>
      <c r="G199">
        <v>5</v>
      </c>
      <c r="H199" s="5">
        <v>447.65</v>
      </c>
      <c r="I199" s="5">
        <v>0.22</v>
      </c>
      <c r="J199" s="5">
        <v>1745.835</v>
      </c>
      <c r="K199" s="5">
        <v>239.64938551064549</v>
      </c>
      <c r="L199">
        <f>YEAR(SalesData[Order Date])</f>
        <v>2023</v>
      </c>
      <c r="M199">
        <f>MONTH(SalesData[Order Date])</f>
        <v>5</v>
      </c>
      <c r="N199" t="str">
        <f>TEXT(SalesData[[#This Row],[Order Date]], "mmmm")</f>
        <v>May</v>
      </c>
      <c r="O199" s="7">
        <f>IF(SalesData[Sales]=0,0,SalesData[Profit]/SalesData[Sales])</f>
        <v>0.13726920671807213</v>
      </c>
      <c r="P199" s="8">
        <f t="shared" si="3"/>
        <v>9.8291075617111583E-5</v>
      </c>
      <c r="Q199" t="str">
        <f>IF(SalesData[[#This Row],[Discount]]&gt;0, "Yes", "No")</f>
        <v>Yes</v>
      </c>
      <c r="R199" t="str">
        <f>TEXT(SalesData[[#This Row],[Order Date]],"mmm-yyyy")</f>
        <v>May-2023</v>
      </c>
      <c r="S199">
        <f>YEAR(SalesData[[#This Row],[Order Date]])*100 + MONTH(SalesData[[#This Row],[Order Date]])</f>
        <v>202305</v>
      </c>
    </row>
    <row r="200" spans="1:19" x14ac:dyDescent="0.3">
      <c r="A200" t="s">
        <v>14833</v>
      </c>
      <c r="B200" s="3">
        <v>45063</v>
      </c>
      <c r="C200" t="s">
        <v>14834</v>
      </c>
      <c r="D200" t="s">
        <v>13</v>
      </c>
      <c r="E200" t="s">
        <v>14</v>
      </c>
      <c r="F200" t="s">
        <v>62</v>
      </c>
      <c r="G200">
        <v>9</v>
      </c>
      <c r="H200" s="5">
        <v>950.57</v>
      </c>
      <c r="I200" s="5">
        <v>0.17</v>
      </c>
      <c r="J200" s="5">
        <v>7100.7579000000014</v>
      </c>
      <c r="K200" s="5">
        <v>737.37793552013602</v>
      </c>
      <c r="L200">
        <f>YEAR(SalesData[Order Date])</f>
        <v>2023</v>
      </c>
      <c r="M200">
        <f>MONTH(SalesData[Order Date])</f>
        <v>5</v>
      </c>
      <c r="N200" t="str">
        <f>TEXT(SalesData[[#This Row],[Order Date]], "mmmm")</f>
        <v>May</v>
      </c>
      <c r="O200" s="7">
        <f>IF(SalesData[Sales]=0,0,SalesData[Profit]/SalesData[Sales])</f>
        <v>0.10384496217229655</v>
      </c>
      <c r="P200" s="8">
        <f t="shared" si="3"/>
        <v>1.9871118264713686E-5</v>
      </c>
      <c r="Q200" t="str">
        <f>IF(SalesData[[#This Row],[Discount]]&gt;0, "Yes", "No")</f>
        <v>Yes</v>
      </c>
      <c r="R200" t="str">
        <f>TEXT(SalesData[[#This Row],[Order Date]],"mmm-yyyy")</f>
        <v>May-2023</v>
      </c>
      <c r="S200">
        <f>YEAR(SalesData[[#This Row],[Order Date]])*100 + MONTH(SalesData[[#This Row],[Order Date]])</f>
        <v>202305</v>
      </c>
    </row>
    <row r="201" spans="1:19" x14ac:dyDescent="0.3">
      <c r="A201" t="s">
        <v>14839</v>
      </c>
      <c r="B201" s="3">
        <v>45069</v>
      </c>
      <c r="C201" t="s">
        <v>14840</v>
      </c>
      <c r="D201" t="s">
        <v>18</v>
      </c>
      <c r="E201" t="s">
        <v>19</v>
      </c>
      <c r="F201" t="s">
        <v>15</v>
      </c>
      <c r="G201">
        <v>4</v>
      </c>
      <c r="H201" s="5">
        <v>835.99</v>
      </c>
      <c r="I201" s="5">
        <v>0.12</v>
      </c>
      <c r="J201" s="5">
        <v>2942.6848</v>
      </c>
      <c r="K201" s="5">
        <v>328.17649228274558</v>
      </c>
      <c r="L201">
        <f>YEAR(SalesData[Order Date])</f>
        <v>2023</v>
      </c>
      <c r="M201">
        <f>MONTH(SalesData[Order Date])</f>
        <v>5</v>
      </c>
      <c r="N201" t="str">
        <f>TEXT(SalesData[[#This Row],[Order Date]], "mmmm")</f>
        <v>May</v>
      </c>
      <c r="O201" s="7">
        <f>IF(SalesData[Sales]=0,0,SalesData[Profit]/SalesData[Sales])</f>
        <v>0.11152281490791864</v>
      </c>
      <c r="P201" s="8">
        <f t="shared" si="3"/>
        <v>3.5885596717664084E-5</v>
      </c>
      <c r="Q201" t="str">
        <f>IF(SalesData[[#This Row],[Discount]]&gt;0, "Yes", "No")</f>
        <v>Yes</v>
      </c>
      <c r="R201" t="str">
        <f>TEXT(SalesData[[#This Row],[Order Date]],"mmm-yyyy")</f>
        <v>May-2023</v>
      </c>
      <c r="S201">
        <f>YEAR(SalesData[[#This Row],[Order Date]])*100 + MONTH(SalesData[[#This Row],[Order Date]])</f>
        <v>202305</v>
      </c>
    </row>
    <row r="202" spans="1:19" x14ac:dyDescent="0.3">
      <c r="A202" t="s">
        <v>14844</v>
      </c>
      <c r="B202" s="3">
        <v>45076</v>
      </c>
      <c r="C202" t="s">
        <v>14845</v>
      </c>
      <c r="D202" t="s">
        <v>30</v>
      </c>
      <c r="E202" t="s">
        <v>19</v>
      </c>
      <c r="F202" t="s">
        <v>15</v>
      </c>
      <c r="G202">
        <v>2</v>
      </c>
      <c r="H202" s="5">
        <v>128.79</v>
      </c>
      <c r="I202" s="5">
        <v>0.15</v>
      </c>
      <c r="J202" s="5">
        <v>218.94300000000001</v>
      </c>
      <c r="K202" s="5">
        <v>35.667593663164688</v>
      </c>
      <c r="L202">
        <f>YEAR(SalesData[Order Date])</f>
        <v>2023</v>
      </c>
      <c r="M202">
        <f>MONTH(SalesData[Order Date])</f>
        <v>5</v>
      </c>
      <c r="N202" t="str">
        <f>TEXT(SalesData[[#This Row],[Order Date]], "mmmm")</f>
        <v>May</v>
      </c>
      <c r="O202" s="7">
        <f>IF(SalesData[Sales]=0,0,SalesData[Profit]/SalesData[Sales])</f>
        <v>0.16290812523426046</v>
      </c>
      <c r="P202" s="8">
        <f t="shared" si="3"/>
        <v>5.8234334963894717E-4</v>
      </c>
      <c r="Q202" t="str">
        <f>IF(SalesData[[#This Row],[Discount]]&gt;0, "Yes", "No")</f>
        <v>Yes</v>
      </c>
      <c r="R202" t="str">
        <f>TEXT(SalesData[[#This Row],[Order Date]],"mmm-yyyy")</f>
        <v>May-2023</v>
      </c>
      <c r="S202">
        <f>YEAR(SalesData[[#This Row],[Order Date]])*100 + MONTH(SalesData[[#This Row],[Order Date]])</f>
        <v>202305</v>
      </c>
    </row>
    <row r="203" spans="1:19" x14ac:dyDescent="0.3">
      <c r="A203" t="s">
        <v>14874</v>
      </c>
      <c r="B203" s="3">
        <v>45059</v>
      </c>
      <c r="C203" t="s">
        <v>14875</v>
      </c>
      <c r="D203" t="s">
        <v>30</v>
      </c>
      <c r="E203" t="s">
        <v>14</v>
      </c>
      <c r="F203" t="s">
        <v>91</v>
      </c>
      <c r="G203">
        <v>4</v>
      </c>
      <c r="H203" s="5">
        <v>729.84</v>
      </c>
      <c r="I203" s="5">
        <v>0.24</v>
      </c>
      <c r="J203" s="5">
        <v>2218.7136</v>
      </c>
      <c r="K203" s="5">
        <v>326.20290591117111</v>
      </c>
      <c r="L203">
        <f>YEAR(SalesData[Order Date])</f>
        <v>2023</v>
      </c>
      <c r="M203">
        <f>MONTH(SalesData[Order Date])</f>
        <v>5</v>
      </c>
      <c r="N203" t="str">
        <f>TEXT(SalesData[[#This Row],[Order Date]], "mmmm")</f>
        <v>May</v>
      </c>
      <c r="O203" s="7">
        <f>IF(SalesData[Sales]=0,0,SalesData[Profit]/SalesData[Sales])</f>
        <v>0.14702344002902001</v>
      </c>
      <c r="P203" s="8">
        <f t="shared" si="3"/>
        <v>8.2209799408089433E-5</v>
      </c>
      <c r="Q203" t="str">
        <f>IF(SalesData[[#This Row],[Discount]]&gt;0, "Yes", "No")</f>
        <v>Yes</v>
      </c>
      <c r="R203" t="str">
        <f>TEXT(SalesData[[#This Row],[Order Date]],"mmm-yyyy")</f>
        <v>May-2023</v>
      </c>
      <c r="S203">
        <f>YEAR(SalesData[[#This Row],[Order Date]])*100 + MONTH(SalesData[[#This Row],[Order Date]])</f>
        <v>202305</v>
      </c>
    </row>
    <row r="204" spans="1:19" x14ac:dyDescent="0.3">
      <c r="A204" t="s">
        <v>14886</v>
      </c>
      <c r="B204" s="3">
        <v>45071</v>
      </c>
      <c r="C204" t="s">
        <v>14887</v>
      </c>
      <c r="D204" t="s">
        <v>18</v>
      </c>
      <c r="E204" t="s">
        <v>19</v>
      </c>
      <c r="F204" t="s">
        <v>53</v>
      </c>
      <c r="G204">
        <v>9</v>
      </c>
      <c r="H204" s="5">
        <v>792.63</v>
      </c>
      <c r="I204" s="5">
        <v>0.01</v>
      </c>
      <c r="J204" s="5">
        <v>7062.3333000000002</v>
      </c>
      <c r="K204" s="5">
        <v>866.05528871604963</v>
      </c>
      <c r="L204">
        <f>YEAR(SalesData[Order Date])</f>
        <v>2023</v>
      </c>
      <c r="M204">
        <f>MONTH(SalesData[Order Date])</f>
        <v>5</v>
      </c>
      <c r="N204" t="str">
        <f>TEXT(SalesData[[#This Row],[Order Date]], "mmmm")</f>
        <v>May</v>
      </c>
      <c r="O204" s="7">
        <f>IF(SalesData[Sales]=0,0,SalesData[Profit]/SalesData[Sales])</f>
        <v>0.1226301920239377</v>
      </c>
      <c r="P204" s="8">
        <f t="shared" si="3"/>
        <v>1.4018029990173361E-6</v>
      </c>
      <c r="Q204" t="str">
        <f>IF(SalesData[[#This Row],[Discount]]&gt;0, "Yes", "No")</f>
        <v>Yes</v>
      </c>
      <c r="R204" t="str">
        <f>TEXT(SalesData[[#This Row],[Order Date]],"mmm-yyyy")</f>
        <v>May-2023</v>
      </c>
      <c r="S204">
        <f>YEAR(SalesData[[#This Row],[Order Date]])*100 + MONTH(SalesData[[#This Row],[Order Date]])</f>
        <v>202305</v>
      </c>
    </row>
    <row r="205" spans="1:19" x14ac:dyDescent="0.3">
      <c r="A205" t="s">
        <v>14997</v>
      </c>
      <c r="B205" s="3">
        <v>45059</v>
      </c>
      <c r="C205" t="s">
        <v>14998</v>
      </c>
      <c r="D205" t="s">
        <v>13</v>
      </c>
      <c r="E205" t="s">
        <v>14</v>
      </c>
      <c r="F205" t="s">
        <v>39</v>
      </c>
      <c r="G205">
        <v>9</v>
      </c>
      <c r="H205" s="5">
        <v>465.77</v>
      </c>
      <c r="I205" s="5">
        <v>0.21</v>
      </c>
      <c r="J205" s="5">
        <v>3311.6246999999998</v>
      </c>
      <c r="K205" s="5">
        <v>188.64022343652479</v>
      </c>
      <c r="L205">
        <f>YEAR(SalesData[Order Date])</f>
        <v>2023</v>
      </c>
      <c r="M205">
        <f>MONTH(SalesData[Order Date])</f>
        <v>5</v>
      </c>
      <c r="N205" t="str">
        <f>TEXT(SalesData[[#This Row],[Order Date]], "mmmm")</f>
        <v>May</v>
      </c>
      <c r="O205" s="7">
        <f>IF(SalesData[Sales]=0,0,SalesData[Profit]/SalesData[Sales])</f>
        <v>5.6963043981561316E-2</v>
      </c>
      <c r="P205" s="8">
        <f t="shared" si="3"/>
        <v>5.0096256378326923E-5</v>
      </c>
      <c r="Q205" t="str">
        <f>IF(SalesData[[#This Row],[Discount]]&gt;0, "Yes", "No")</f>
        <v>Yes</v>
      </c>
      <c r="R205" t="str">
        <f>TEXT(SalesData[[#This Row],[Order Date]],"mmm-yyyy")</f>
        <v>May-2023</v>
      </c>
      <c r="S205">
        <f>YEAR(SalesData[[#This Row],[Order Date]])*100 + MONTH(SalesData[[#This Row],[Order Date]])</f>
        <v>202305</v>
      </c>
    </row>
    <row r="206" spans="1:19" x14ac:dyDescent="0.3">
      <c r="A206" t="s">
        <v>15065</v>
      </c>
      <c r="B206" s="3">
        <v>45077</v>
      </c>
      <c r="C206" t="s">
        <v>15066</v>
      </c>
      <c r="D206" t="s">
        <v>13</v>
      </c>
      <c r="E206" t="s">
        <v>26</v>
      </c>
      <c r="F206" t="s">
        <v>91</v>
      </c>
      <c r="G206">
        <v>6</v>
      </c>
      <c r="H206" s="5">
        <v>138.9</v>
      </c>
      <c r="I206" s="5">
        <v>0.26</v>
      </c>
      <c r="J206" s="5">
        <v>616.71600000000001</v>
      </c>
      <c r="K206" s="5">
        <v>164.94477394319949</v>
      </c>
      <c r="L206">
        <f>YEAR(SalesData[Order Date])</f>
        <v>2023</v>
      </c>
      <c r="M206">
        <f>MONTH(SalesData[Order Date])</f>
        <v>5</v>
      </c>
      <c r="N206" t="str">
        <f>TEXT(SalesData[[#This Row],[Order Date]], "mmmm")</f>
        <v>May</v>
      </c>
      <c r="O206" s="7">
        <f>IF(SalesData[Sales]=0,0,SalesData[Profit]/SalesData[Sales])</f>
        <v>0.2674566152705613</v>
      </c>
      <c r="P206" s="8">
        <f t="shared" si="3"/>
        <v>3.1197504199664025E-4</v>
      </c>
      <c r="Q206" t="str">
        <f>IF(SalesData[[#This Row],[Discount]]&gt;0, "Yes", "No")</f>
        <v>Yes</v>
      </c>
      <c r="R206" t="str">
        <f>TEXT(SalesData[[#This Row],[Order Date]],"mmm-yyyy")</f>
        <v>May-2023</v>
      </c>
      <c r="S206">
        <f>YEAR(SalesData[[#This Row],[Order Date]])*100 + MONTH(SalesData[[#This Row],[Order Date]])</f>
        <v>202305</v>
      </c>
    </row>
    <row r="207" spans="1:19" x14ac:dyDescent="0.3">
      <c r="A207" t="s">
        <v>15115</v>
      </c>
      <c r="B207" s="3">
        <v>45068</v>
      </c>
      <c r="C207" t="s">
        <v>15116</v>
      </c>
      <c r="D207" t="s">
        <v>13</v>
      </c>
      <c r="E207" t="s">
        <v>14</v>
      </c>
      <c r="F207" t="s">
        <v>20</v>
      </c>
      <c r="G207">
        <v>7</v>
      </c>
      <c r="H207" s="5">
        <v>799.6</v>
      </c>
      <c r="I207" s="5">
        <v>0.21</v>
      </c>
      <c r="J207" s="5">
        <v>4421.7879999999996</v>
      </c>
      <c r="K207" s="5">
        <v>781.65338527397341</v>
      </c>
      <c r="L207">
        <f>YEAR(SalesData[Order Date])</f>
        <v>2023</v>
      </c>
      <c r="M207">
        <f>MONTH(SalesData[Order Date])</f>
        <v>5</v>
      </c>
      <c r="N207" t="str">
        <f>TEXT(SalesData[[#This Row],[Order Date]], "mmmm")</f>
        <v>May</v>
      </c>
      <c r="O207" s="7">
        <f>IF(SalesData[Sales]=0,0,SalesData[Profit]/SalesData[Sales])</f>
        <v>0.17677314816403986</v>
      </c>
      <c r="P207" s="8">
        <f t="shared" si="3"/>
        <v>3.7518759379689842E-5</v>
      </c>
      <c r="Q207" t="str">
        <f>IF(SalesData[[#This Row],[Discount]]&gt;0, "Yes", "No")</f>
        <v>Yes</v>
      </c>
      <c r="R207" t="str">
        <f>TEXT(SalesData[[#This Row],[Order Date]],"mmm-yyyy")</f>
        <v>May-2023</v>
      </c>
      <c r="S207">
        <f>YEAR(SalesData[[#This Row],[Order Date]])*100 + MONTH(SalesData[[#This Row],[Order Date]])</f>
        <v>202305</v>
      </c>
    </row>
    <row r="208" spans="1:19" x14ac:dyDescent="0.3">
      <c r="A208" t="s">
        <v>15117</v>
      </c>
      <c r="B208" s="3">
        <v>45076</v>
      </c>
      <c r="C208" t="s">
        <v>15118</v>
      </c>
      <c r="D208" t="s">
        <v>30</v>
      </c>
      <c r="E208" t="s">
        <v>26</v>
      </c>
      <c r="F208" t="s">
        <v>27</v>
      </c>
      <c r="G208">
        <v>9</v>
      </c>
      <c r="H208" s="5">
        <v>857.51</v>
      </c>
      <c r="I208" s="5">
        <v>0.01</v>
      </c>
      <c r="J208" s="5">
        <v>7640.4141</v>
      </c>
      <c r="K208" s="5">
        <v>895.53763042878757</v>
      </c>
      <c r="L208">
        <f>YEAR(SalesData[Order Date])</f>
        <v>2023</v>
      </c>
      <c r="M208">
        <f>MONTH(SalesData[Order Date])</f>
        <v>5</v>
      </c>
      <c r="N208" t="str">
        <f>TEXT(SalesData[[#This Row],[Order Date]], "mmmm")</f>
        <v>May</v>
      </c>
      <c r="O208" s="7">
        <f>IF(SalesData[Sales]=0,0,SalesData[Profit]/SalesData[Sales])</f>
        <v>0.11721061433421358</v>
      </c>
      <c r="P208" s="8">
        <f t="shared" si="3"/>
        <v>1.2957412871116501E-6</v>
      </c>
      <c r="Q208" t="str">
        <f>IF(SalesData[[#This Row],[Discount]]&gt;0, "Yes", "No")</f>
        <v>Yes</v>
      </c>
      <c r="R208" t="str">
        <f>TEXT(SalesData[[#This Row],[Order Date]],"mmm-yyyy")</f>
        <v>May-2023</v>
      </c>
      <c r="S208">
        <f>YEAR(SalesData[[#This Row],[Order Date]])*100 + MONTH(SalesData[[#This Row],[Order Date]])</f>
        <v>202305</v>
      </c>
    </row>
    <row r="209" spans="1:19" x14ac:dyDescent="0.3">
      <c r="A209" t="s">
        <v>15337</v>
      </c>
      <c r="B209" s="3">
        <v>45067</v>
      </c>
      <c r="C209" t="s">
        <v>2893</v>
      </c>
      <c r="D209" t="s">
        <v>18</v>
      </c>
      <c r="E209" t="s">
        <v>26</v>
      </c>
      <c r="F209" t="s">
        <v>27</v>
      </c>
      <c r="G209">
        <v>6</v>
      </c>
      <c r="H209" s="5">
        <v>656.02</v>
      </c>
      <c r="I209" s="5">
        <v>7.0000000000000007E-2</v>
      </c>
      <c r="J209" s="5">
        <v>3660.5916000000002</v>
      </c>
      <c r="K209" s="5">
        <v>554.50131392120113</v>
      </c>
      <c r="L209">
        <f>YEAR(SalesData[Order Date])</f>
        <v>2023</v>
      </c>
      <c r="M209">
        <f>MONTH(SalesData[Order Date])</f>
        <v>5</v>
      </c>
      <c r="N209" t="str">
        <f>TEXT(SalesData[[#This Row],[Order Date]], "mmmm")</f>
        <v>May</v>
      </c>
      <c r="O209" s="7">
        <f>IF(SalesData[Sales]=0,0,SalesData[Profit]/SalesData[Sales])</f>
        <v>0.15147860633270346</v>
      </c>
      <c r="P209" s="8">
        <f t="shared" si="3"/>
        <v>1.7784010650081807E-5</v>
      </c>
      <c r="Q209" t="str">
        <f>IF(SalesData[[#This Row],[Discount]]&gt;0, "Yes", "No")</f>
        <v>Yes</v>
      </c>
      <c r="R209" t="str">
        <f>TEXT(SalesData[[#This Row],[Order Date]],"mmm-yyyy")</f>
        <v>May-2023</v>
      </c>
      <c r="S209">
        <f>YEAR(SalesData[[#This Row],[Order Date]])*100 + MONTH(SalesData[[#This Row],[Order Date]])</f>
        <v>202305</v>
      </c>
    </row>
    <row r="210" spans="1:19" x14ac:dyDescent="0.3">
      <c r="A210" t="s">
        <v>15517</v>
      </c>
      <c r="B210" s="3">
        <v>45077</v>
      </c>
      <c r="C210" t="s">
        <v>15518</v>
      </c>
      <c r="D210" t="s">
        <v>30</v>
      </c>
      <c r="E210" t="s">
        <v>14</v>
      </c>
      <c r="F210" t="s">
        <v>31</v>
      </c>
      <c r="G210">
        <v>2</v>
      </c>
      <c r="H210" s="5">
        <v>452.74</v>
      </c>
      <c r="I210" s="5">
        <v>0.08</v>
      </c>
      <c r="J210" s="5">
        <v>833.04160000000002</v>
      </c>
      <c r="K210" s="5">
        <v>138.8588554315107</v>
      </c>
      <c r="L210">
        <f>YEAR(SalesData[Order Date])</f>
        <v>2023</v>
      </c>
      <c r="M210">
        <f>MONTH(SalesData[Order Date])</f>
        <v>5</v>
      </c>
      <c r="N210" t="str">
        <f>TEXT(SalesData[[#This Row],[Order Date]], "mmmm")</f>
        <v>May</v>
      </c>
      <c r="O210" s="7">
        <f>IF(SalesData[Sales]=0,0,SalesData[Profit]/SalesData[Sales])</f>
        <v>0.16668898099628002</v>
      </c>
      <c r="P210" s="8">
        <f t="shared" si="3"/>
        <v>8.8350929893537124E-5</v>
      </c>
      <c r="Q210" t="str">
        <f>IF(SalesData[[#This Row],[Discount]]&gt;0, "Yes", "No")</f>
        <v>Yes</v>
      </c>
      <c r="R210" t="str">
        <f>TEXT(SalesData[[#This Row],[Order Date]],"mmm-yyyy")</f>
        <v>May-2023</v>
      </c>
      <c r="S210">
        <f>YEAR(SalesData[[#This Row],[Order Date]])*100 + MONTH(SalesData[[#This Row],[Order Date]])</f>
        <v>202305</v>
      </c>
    </row>
    <row r="211" spans="1:19" x14ac:dyDescent="0.3">
      <c r="A211" t="s">
        <v>15525</v>
      </c>
      <c r="B211" s="3">
        <v>45074</v>
      </c>
      <c r="C211" t="s">
        <v>15526</v>
      </c>
      <c r="D211" t="s">
        <v>30</v>
      </c>
      <c r="E211" t="s">
        <v>19</v>
      </c>
      <c r="F211" t="s">
        <v>15</v>
      </c>
      <c r="G211">
        <v>3</v>
      </c>
      <c r="H211" s="5">
        <v>509.47</v>
      </c>
      <c r="I211" s="5">
        <v>0.21</v>
      </c>
      <c r="J211" s="5">
        <v>1207.4439</v>
      </c>
      <c r="K211" s="5">
        <v>73.703885979120727</v>
      </c>
      <c r="L211">
        <f>YEAR(SalesData[Order Date])</f>
        <v>2023</v>
      </c>
      <c r="M211">
        <f>MONTH(SalesData[Order Date])</f>
        <v>5</v>
      </c>
      <c r="N211" t="str">
        <f>TEXT(SalesData[[#This Row],[Order Date]], "mmmm")</f>
        <v>May</v>
      </c>
      <c r="O211" s="7">
        <f>IF(SalesData[Sales]=0,0,SalesData[Profit]/SalesData[Sales])</f>
        <v>6.104125084330686E-2</v>
      </c>
      <c r="P211" s="8">
        <f t="shared" si="3"/>
        <v>1.3739768779319684E-4</v>
      </c>
      <c r="Q211" t="str">
        <f>IF(SalesData[[#This Row],[Discount]]&gt;0, "Yes", "No")</f>
        <v>Yes</v>
      </c>
      <c r="R211" t="str">
        <f>TEXT(SalesData[[#This Row],[Order Date]],"mmm-yyyy")</f>
        <v>May-2023</v>
      </c>
      <c r="S211">
        <f>YEAR(SalesData[[#This Row],[Order Date]])*100 + MONTH(SalesData[[#This Row],[Order Date]])</f>
        <v>202305</v>
      </c>
    </row>
    <row r="212" spans="1:19" x14ac:dyDescent="0.3">
      <c r="A212" t="s">
        <v>15575</v>
      </c>
      <c r="B212" s="3">
        <v>45058</v>
      </c>
      <c r="C212" t="s">
        <v>15576</v>
      </c>
      <c r="D212" t="s">
        <v>18</v>
      </c>
      <c r="E212" t="s">
        <v>26</v>
      </c>
      <c r="F212" t="s">
        <v>44</v>
      </c>
      <c r="G212">
        <v>2</v>
      </c>
      <c r="H212" s="5">
        <v>856.47</v>
      </c>
      <c r="I212" s="5">
        <v>0.05</v>
      </c>
      <c r="J212" s="5">
        <v>1627.2929999999999</v>
      </c>
      <c r="K212" s="5">
        <v>313.4937933362977</v>
      </c>
      <c r="L212">
        <f>YEAR(SalesData[Order Date])</f>
        <v>2023</v>
      </c>
      <c r="M212">
        <f>MONTH(SalesData[Order Date])</f>
        <v>5</v>
      </c>
      <c r="N212" t="str">
        <f>TEXT(SalesData[[#This Row],[Order Date]], "mmmm")</f>
        <v>May</v>
      </c>
      <c r="O212" s="7">
        <f>IF(SalesData[Sales]=0,0,SalesData[Profit]/SalesData[Sales])</f>
        <v>0.19264741711314295</v>
      </c>
      <c r="P212" s="8">
        <f t="shared" si="3"/>
        <v>2.9189580487349237E-5</v>
      </c>
      <c r="Q212" t="str">
        <f>IF(SalesData[[#This Row],[Discount]]&gt;0, "Yes", "No")</f>
        <v>Yes</v>
      </c>
      <c r="R212" t="str">
        <f>TEXT(SalesData[[#This Row],[Order Date]],"mmm-yyyy")</f>
        <v>May-2023</v>
      </c>
      <c r="S212">
        <f>YEAR(SalesData[[#This Row],[Order Date]])*100 + MONTH(SalesData[[#This Row],[Order Date]])</f>
        <v>202305</v>
      </c>
    </row>
    <row r="213" spans="1:19" x14ac:dyDescent="0.3">
      <c r="A213" t="s">
        <v>15636</v>
      </c>
      <c r="B213" s="3">
        <v>45071</v>
      </c>
      <c r="C213" t="s">
        <v>5351</v>
      </c>
      <c r="D213" t="s">
        <v>30</v>
      </c>
      <c r="E213" t="s">
        <v>19</v>
      </c>
      <c r="F213" t="s">
        <v>15</v>
      </c>
      <c r="G213">
        <v>3</v>
      </c>
      <c r="H213" s="5">
        <v>892.43</v>
      </c>
      <c r="I213" s="5">
        <v>0.03</v>
      </c>
      <c r="J213" s="5">
        <v>2596.9713000000002</v>
      </c>
      <c r="K213" s="5">
        <v>400.39165208059188</v>
      </c>
      <c r="L213">
        <f>YEAR(SalesData[Order Date])</f>
        <v>2023</v>
      </c>
      <c r="M213">
        <f>MONTH(SalesData[Order Date])</f>
        <v>5</v>
      </c>
      <c r="N213" t="str">
        <f>TEXT(SalesData[[#This Row],[Order Date]], "mmmm")</f>
        <v>May</v>
      </c>
      <c r="O213" s="7">
        <f>IF(SalesData[Sales]=0,0,SalesData[Profit]/SalesData[Sales])</f>
        <v>0.15417638696299488</v>
      </c>
      <c r="P213" s="8">
        <f t="shared" si="3"/>
        <v>1.1205360644532344E-5</v>
      </c>
      <c r="Q213" t="str">
        <f>IF(SalesData[[#This Row],[Discount]]&gt;0, "Yes", "No")</f>
        <v>Yes</v>
      </c>
      <c r="R213" t="str">
        <f>TEXT(SalesData[[#This Row],[Order Date]],"mmm-yyyy")</f>
        <v>May-2023</v>
      </c>
      <c r="S213">
        <f>YEAR(SalesData[[#This Row],[Order Date]])*100 + MONTH(SalesData[[#This Row],[Order Date]])</f>
        <v>202305</v>
      </c>
    </row>
    <row r="214" spans="1:19" x14ac:dyDescent="0.3">
      <c r="A214" t="s">
        <v>15674</v>
      </c>
      <c r="B214" s="3">
        <v>45065</v>
      </c>
      <c r="C214" t="s">
        <v>15675</v>
      </c>
      <c r="D214" t="s">
        <v>13</v>
      </c>
      <c r="E214" t="s">
        <v>14</v>
      </c>
      <c r="F214" t="s">
        <v>15</v>
      </c>
      <c r="G214">
        <v>3</v>
      </c>
      <c r="H214" s="5">
        <v>717.53</v>
      </c>
      <c r="I214" s="5">
        <v>0.21</v>
      </c>
      <c r="J214" s="5">
        <v>1700.5461</v>
      </c>
      <c r="K214" s="5">
        <v>140.4400807898916</v>
      </c>
      <c r="L214">
        <f>YEAR(SalesData[Order Date])</f>
        <v>2023</v>
      </c>
      <c r="M214">
        <f>MONTH(SalesData[Order Date])</f>
        <v>5</v>
      </c>
      <c r="N214" t="str">
        <f>TEXT(SalesData[[#This Row],[Order Date]], "mmmm")</f>
        <v>May</v>
      </c>
      <c r="O214" s="7">
        <f>IF(SalesData[Sales]=0,0,SalesData[Profit]/SalesData[Sales])</f>
        <v>8.2585282921698852E-2</v>
      </c>
      <c r="P214" s="8">
        <f t="shared" si="3"/>
        <v>9.7556896575752916E-5</v>
      </c>
      <c r="Q214" t="str">
        <f>IF(SalesData[[#This Row],[Discount]]&gt;0, "Yes", "No")</f>
        <v>Yes</v>
      </c>
      <c r="R214" t="str">
        <f>TEXT(SalesData[[#This Row],[Order Date]],"mmm-yyyy")</f>
        <v>May-2023</v>
      </c>
      <c r="S214">
        <f>YEAR(SalesData[[#This Row],[Order Date]])*100 + MONTH(SalesData[[#This Row],[Order Date]])</f>
        <v>202305</v>
      </c>
    </row>
    <row r="215" spans="1:19" x14ac:dyDescent="0.3">
      <c r="A215" t="s">
        <v>15682</v>
      </c>
      <c r="B215" s="3">
        <v>45061</v>
      </c>
      <c r="C215" t="s">
        <v>15683</v>
      </c>
      <c r="D215" t="s">
        <v>18</v>
      </c>
      <c r="E215" t="s">
        <v>26</v>
      </c>
      <c r="F215" t="s">
        <v>44</v>
      </c>
      <c r="G215">
        <v>4</v>
      </c>
      <c r="H215" s="5">
        <v>81.540000000000006</v>
      </c>
      <c r="I215" s="5">
        <v>0.23</v>
      </c>
      <c r="J215" s="5">
        <v>251.14320000000001</v>
      </c>
      <c r="K215" s="5">
        <v>50.229311812086337</v>
      </c>
      <c r="L215">
        <f>YEAR(SalesData[Order Date])</f>
        <v>2023</v>
      </c>
      <c r="M215">
        <f>MONTH(SalesData[Order Date])</f>
        <v>5</v>
      </c>
      <c r="N215" t="str">
        <f>TEXT(SalesData[[#This Row],[Order Date]], "mmmm")</f>
        <v>May</v>
      </c>
      <c r="O215" s="7">
        <f>IF(SalesData[Sales]=0,0,SalesData[Profit]/SalesData[Sales])</f>
        <v>0.20000267501603203</v>
      </c>
      <c r="P215" s="8">
        <f t="shared" si="3"/>
        <v>7.0517537404954616E-4</v>
      </c>
      <c r="Q215" t="str">
        <f>IF(SalesData[[#This Row],[Discount]]&gt;0, "Yes", "No")</f>
        <v>Yes</v>
      </c>
      <c r="R215" t="str">
        <f>TEXT(SalesData[[#This Row],[Order Date]],"mmm-yyyy")</f>
        <v>May-2023</v>
      </c>
      <c r="S215">
        <f>YEAR(SalesData[[#This Row],[Order Date]])*100 + MONTH(SalesData[[#This Row],[Order Date]])</f>
        <v>202305</v>
      </c>
    </row>
    <row r="216" spans="1:19" x14ac:dyDescent="0.3">
      <c r="A216" t="s">
        <v>15692</v>
      </c>
      <c r="B216" s="3">
        <v>45072</v>
      </c>
      <c r="C216" t="s">
        <v>15693</v>
      </c>
      <c r="D216" t="s">
        <v>23</v>
      </c>
      <c r="E216" t="s">
        <v>19</v>
      </c>
      <c r="F216" t="s">
        <v>34</v>
      </c>
      <c r="G216">
        <v>4</v>
      </c>
      <c r="H216" s="5">
        <v>160.12</v>
      </c>
      <c r="I216" s="5">
        <v>0.13</v>
      </c>
      <c r="J216" s="5">
        <v>557.21760000000006</v>
      </c>
      <c r="K216" s="5">
        <v>157.10588703666241</v>
      </c>
      <c r="L216">
        <f>YEAR(SalesData[Order Date])</f>
        <v>2023</v>
      </c>
      <c r="M216">
        <f>MONTH(SalesData[Order Date])</f>
        <v>5</v>
      </c>
      <c r="N216" t="str">
        <f>TEXT(SalesData[[#This Row],[Order Date]], "mmmm")</f>
        <v>May</v>
      </c>
      <c r="O216" s="7">
        <f>IF(SalesData[Sales]=0,0,SalesData[Profit]/SalesData[Sales])</f>
        <v>0.2819471011623868</v>
      </c>
      <c r="P216" s="8">
        <f t="shared" si="3"/>
        <v>2.0297277042218337E-4</v>
      </c>
      <c r="Q216" t="str">
        <f>IF(SalesData[[#This Row],[Discount]]&gt;0, "Yes", "No")</f>
        <v>Yes</v>
      </c>
      <c r="R216" t="str">
        <f>TEXT(SalesData[[#This Row],[Order Date]],"mmm-yyyy")</f>
        <v>May-2023</v>
      </c>
      <c r="S216">
        <f>YEAR(SalesData[[#This Row],[Order Date]])*100 + MONTH(SalesData[[#This Row],[Order Date]])</f>
        <v>202305</v>
      </c>
    </row>
    <row r="217" spans="1:19" x14ac:dyDescent="0.3">
      <c r="A217" t="s">
        <v>15702</v>
      </c>
      <c r="B217" s="3">
        <v>45068</v>
      </c>
      <c r="C217" t="s">
        <v>15703</v>
      </c>
      <c r="D217" t="s">
        <v>23</v>
      </c>
      <c r="E217" t="s">
        <v>14</v>
      </c>
      <c r="F217" t="s">
        <v>27</v>
      </c>
      <c r="G217">
        <v>3</v>
      </c>
      <c r="H217" s="5">
        <v>302.77999999999997</v>
      </c>
      <c r="I217" s="5">
        <v>0.21</v>
      </c>
      <c r="J217" s="5">
        <v>717.58859999999993</v>
      </c>
      <c r="K217" s="5">
        <v>206.56051787018851</v>
      </c>
      <c r="L217">
        <f>YEAR(SalesData[Order Date])</f>
        <v>2023</v>
      </c>
      <c r="M217">
        <f>MONTH(SalesData[Order Date])</f>
        <v>5</v>
      </c>
      <c r="N217" t="str">
        <f>TEXT(SalesData[[#This Row],[Order Date]], "mmmm")</f>
        <v>May</v>
      </c>
      <c r="O217" s="7">
        <f>IF(SalesData[Sales]=0,0,SalesData[Profit]/SalesData[Sales])</f>
        <v>0.28785367809659812</v>
      </c>
      <c r="P217" s="8">
        <f t="shared" si="3"/>
        <v>2.3119096373604598E-4</v>
      </c>
      <c r="Q217" t="str">
        <f>IF(SalesData[[#This Row],[Discount]]&gt;0, "Yes", "No")</f>
        <v>Yes</v>
      </c>
      <c r="R217" t="str">
        <f>TEXT(SalesData[[#This Row],[Order Date]],"mmm-yyyy")</f>
        <v>May-2023</v>
      </c>
      <c r="S217">
        <f>YEAR(SalesData[[#This Row],[Order Date]])*100 + MONTH(SalesData[[#This Row],[Order Date]])</f>
        <v>202305</v>
      </c>
    </row>
    <row r="218" spans="1:19" x14ac:dyDescent="0.3">
      <c r="A218" t="s">
        <v>15824</v>
      </c>
      <c r="B218" s="3">
        <v>45065</v>
      </c>
      <c r="C218" t="s">
        <v>15825</v>
      </c>
      <c r="D218" t="s">
        <v>23</v>
      </c>
      <c r="E218" t="s">
        <v>14</v>
      </c>
      <c r="F218" t="s">
        <v>20</v>
      </c>
      <c r="G218">
        <v>1</v>
      </c>
      <c r="H218" s="5">
        <v>743.34</v>
      </c>
      <c r="I218" s="5">
        <v>7.0000000000000007E-2</v>
      </c>
      <c r="J218" s="5">
        <v>691.30619999999999</v>
      </c>
      <c r="K218" s="5">
        <v>94.742277571997164</v>
      </c>
      <c r="L218">
        <f>YEAR(SalesData[Order Date])</f>
        <v>2023</v>
      </c>
      <c r="M218">
        <f>MONTH(SalesData[Order Date])</f>
        <v>5</v>
      </c>
      <c r="N218" t="str">
        <f>TEXT(SalesData[[#This Row],[Order Date]], "mmmm")</f>
        <v>May</v>
      </c>
      <c r="O218" s="7">
        <f>IF(SalesData[Sales]=0,0,SalesData[Profit]/SalesData[Sales])</f>
        <v>0.13704821043409876</v>
      </c>
      <c r="P218" s="8">
        <f t="shared" si="3"/>
        <v>9.4169559017407925E-5</v>
      </c>
      <c r="Q218" t="str">
        <f>IF(SalesData[[#This Row],[Discount]]&gt;0, "Yes", "No")</f>
        <v>Yes</v>
      </c>
      <c r="R218" t="str">
        <f>TEXT(SalesData[[#This Row],[Order Date]],"mmm-yyyy")</f>
        <v>May-2023</v>
      </c>
      <c r="S218">
        <f>YEAR(SalesData[[#This Row],[Order Date]])*100 + MONTH(SalesData[[#This Row],[Order Date]])</f>
        <v>202305</v>
      </c>
    </row>
    <row r="219" spans="1:19" x14ac:dyDescent="0.3">
      <c r="A219" t="s">
        <v>15881</v>
      </c>
      <c r="B219" s="3">
        <v>45063</v>
      </c>
      <c r="C219" t="s">
        <v>15882</v>
      </c>
      <c r="D219" t="s">
        <v>18</v>
      </c>
      <c r="E219" t="s">
        <v>19</v>
      </c>
      <c r="F219" t="s">
        <v>27</v>
      </c>
      <c r="G219">
        <v>8</v>
      </c>
      <c r="H219" s="5">
        <v>968.63</v>
      </c>
      <c r="I219" s="5">
        <v>0.24</v>
      </c>
      <c r="J219" s="5">
        <v>5889.2704000000003</v>
      </c>
      <c r="K219" s="5">
        <v>1470.3231686773549</v>
      </c>
      <c r="L219">
        <f>YEAR(SalesData[Order Date])</f>
        <v>2023</v>
      </c>
      <c r="M219">
        <f>MONTH(SalesData[Order Date])</f>
        <v>5</v>
      </c>
      <c r="N219" t="str">
        <f>TEXT(SalesData[[#This Row],[Order Date]], "mmmm")</f>
        <v>May</v>
      </c>
      <c r="O219" s="7">
        <f>IF(SalesData[Sales]=0,0,SalesData[Profit]/SalesData[Sales])</f>
        <v>0.2496613449226843</v>
      </c>
      <c r="P219" s="8">
        <f t="shared" si="3"/>
        <v>3.0971578414874616E-5</v>
      </c>
      <c r="Q219" t="str">
        <f>IF(SalesData[[#This Row],[Discount]]&gt;0, "Yes", "No")</f>
        <v>Yes</v>
      </c>
      <c r="R219" t="str">
        <f>TEXT(SalesData[[#This Row],[Order Date]],"mmm-yyyy")</f>
        <v>May-2023</v>
      </c>
      <c r="S219">
        <f>YEAR(SalesData[[#This Row],[Order Date]])*100 + MONTH(SalesData[[#This Row],[Order Date]])</f>
        <v>202305</v>
      </c>
    </row>
    <row r="220" spans="1:19" x14ac:dyDescent="0.3">
      <c r="A220" t="s">
        <v>15941</v>
      </c>
      <c r="B220" s="3">
        <v>45066</v>
      </c>
      <c r="C220" t="s">
        <v>15942</v>
      </c>
      <c r="D220" t="s">
        <v>18</v>
      </c>
      <c r="E220" t="s">
        <v>26</v>
      </c>
      <c r="F220" t="s">
        <v>34</v>
      </c>
      <c r="G220">
        <v>9</v>
      </c>
      <c r="H220" s="5">
        <v>987.37</v>
      </c>
      <c r="I220" s="5">
        <v>0.23</v>
      </c>
      <c r="J220" s="5">
        <v>6842.4741000000004</v>
      </c>
      <c r="K220" s="5">
        <v>1739.6496302136111</v>
      </c>
      <c r="L220">
        <f>YEAR(SalesData[Order Date])</f>
        <v>2023</v>
      </c>
      <c r="M220">
        <f>MONTH(SalesData[Order Date])</f>
        <v>5</v>
      </c>
      <c r="N220" t="str">
        <f>TEXT(SalesData[[#This Row],[Order Date]], "mmmm")</f>
        <v>May</v>
      </c>
      <c r="O220" s="7">
        <f>IF(SalesData[Sales]=0,0,SalesData[Profit]/SalesData[Sales])</f>
        <v>0.25424277896990666</v>
      </c>
      <c r="P220" s="8">
        <f t="shared" si="3"/>
        <v>2.5882450910555876E-5</v>
      </c>
      <c r="Q220" t="str">
        <f>IF(SalesData[[#This Row],[Discount]]&gt;0, "Yes", "No")</f>
        <v>Yes</v>
      </c>
      <c r="R220" t="str">
        <f>TEXT(SalesData[[#This Row],[Order Date]],"mmm-yyyy")</f>
        <v>May-2023</v>
      </c>
      <c r="S220">
        <f>YEAR(SalesData[[#This Row],[Order Date]])*100 + MONTH(SalesData[[#This Row],[Order Date]])</f>
        <v>202305</v>
      </c>
    </row>
    <row r="221" spans="1:19" x14ac:dyDescent="0.3">
      <c r="A221" t="s">
        <v>16034</v>
      </c>
      <c r="B221" s="3">
        <v>45070</v>
      </c>
      <c r="C221" t="s">
        <v>16035</v>
      </c>
      <c r="D221" t="s">
        <v>18</v>
      </c>
      <c r="E221" t="s">
        <v>19</v>
      </c>
      <c r="F221" t="s">
        <v>31</v>
      </c>
      <c r="G221">
        <v>4</v>
      </c>
      <c r="H221" s="5">
        <v>871.55</v>
      </c>
      <c r="I221" s="5">
        <v>0.23</v>
      </c>
      <c r="J221" s="5">
        <v>2684.3739999999998</v>
      </c>
      <c r="K221" s="5">
        <v>762.07629289444537</v>
      </c>
      <c r="L221">
        <f>YEAR(SalesData[Order Date])</f>
        <v>2023</v>
      </c>
      <c r="M221">
        <f>MONTH(SalesData[Order Date])</f>
        <v>5</v>
      </c>
      <c r="N221" t="str">
        <f>TEXT(SalesData[[#This Row],[Order Date]], "mmmm")</f>
        <v>May</v>
      </c>
      <c r="O221" s="7">
        <f>IF(SalesData[Sales]=0,0,SalesData[Profit]/SalesData[Sales])</f>
        <v>0.28389348611424692</v>
      </c>
      <c r="P221" s="8">
        <f t="shared" si="3"/>
        <v>6.5974413401411291E-5</v>
      </c>
      <c r="Q221" t="str">
        <f>IF(SalesData[[#This Row],[Discount]]&gt;0, "Yes", "No")</f>
        <v>Yes</v>
      </c>
      <c r="R221" t="str">
        <f>TEXT(SalesData[[#This Row],[Order Date]],"mmm-yyyy")</f>
        <v>May-2023</v>
      </c>
      <c r="S221">
        <f>YEAR(SalesData[[#This Row],[Order Date]])*100 + MONTH(SalesData[[#This Row],[Order Date]])</f>
        <v>202305</v>
      </c>
    </row>
    <row r="222" spans="1:19" x14ac:dyDescent="0.3">
      <c r="A222" t="s">
        <v>16288</v>
      </c>
      <c r="B222" s="3">
        <v>45077</v>
      </c>
      <c r="C222" t="s">
        <v>16289</v>
      </c>
      <c r="D222" t="s">
        <v>23</v>
      </c>
      <c r="E222" t="s">
        <v>26</v>
      </c>
      <c r="F222" t="s">
        <v>44</v>
      </c>
      <c r="G222">
        <v>4</v>
      </c>
      <c r="H222" s="5">
        <v>110.68</v>
      </c>
      <c r="I222" s="5">
        <v>0.15</v>
      </c>
      <c r="J222" s="5">
        <v>376.31200000000001</v>
      </c>
      <c r="K222" s="5">
        <v>104.69184801582691</v>
      </c>
      <c r="L222">
        <f>YEAR(SalesData[Order Date])</f>
        <v>2023</v>
      </c>
      <c r="M222">
        <f>MONTH(SalesData[Order Date])</f>
        <v>5</v>
      </c>
      <c r="N222" t="str">
        <f>TEXT(SalesData[[#This Row],[Order Date]], "mmmm")</f>
        <v>May</v>
      </c>
      <c r="O222" s="7">
        <f>IF(SalesData[Sales]=0,0,SalesData[Profit]/SalesData[Sales])</f>
        <v>0.27820491511253137</v>
      </c>
      <c r="P222" s="8">
        <f t="shared" si="3"/>
        <v>3.38814600650524E-4</v>
      </c>
      <c r="Q222" t="str">
        <f>IF(SalesData[[#This Row],[Discount]]&gt;0, "Yes", "No")</f>
        <v>Yes</v>
      </c>
      <c r="R222" t="str">
        <f>TEXT(SalesData[[#This Row],[Order Date]],"mmm-yyyy")</f>
        <v>May-2023</v>
      </c>
      <c r="S222">
        <f>YEAR(SalesData[[#This Row],[Order Date]])*100 + MONTH(SalesData[[#This Row],[Order Date]])</f>
        <v>202305</v>
      </c>
    </row>
    <row r="223" spans="1:19" x14ac:dyDescent="0.3">
      <c r="A223" t="s">
        <v>16345</v>
      </c>
      <c r="B223" s="3">
        <v>45070</v>
      </c>
      <c r="C223" t="s">
        <v>16346</v>
      </c>
      <c r="D223" t="s">
        <v>30</v>
      </c>
      <c r="E223" t="s">
        <v>19</v>
      </c>
      <c r="F223" t="s">
        <v>31</v>
      </c>
      <c r="G223">
        <v>5</v>
      </c>
      <c r="H223" s="5">
        <v>342.5</v>
      </c>
      <c r="I223" s="5">
        <v>0.11</v>
      </c>
      <c r="J223" s="5">
        <v>1524.125</v>
      </c>
      <c r="K223" s="5">
        <v>136.45567820269119</v>
      </c>
      <c r="L223">
        <f>YEAR(SalesData[Order Date])</f>
        <v>2023</v>
      </c>
      <c r="M223">
        <f>MONTH(SalesData[Order Date])</f>
        <v>5</v>
      </c>
      <c r="N223" t="str">
        <f>TEXT(SalesData[[#This Row],[Order Date]], "mmmm")</f>
        <v>May</v>
      </c>
      <c r="O223" s="7">
        <f>IF(SalesData[Sales]=0,0,SalesData[Profit]/SalesData[Sales])</f>
        <v>8.953050320852371E-2</v>
      </c>
      <c r="P223" s="8">
        <f t="shared" si="3"/>
        <v>6.4233576642335762E-5</v>
      </c>
      <c r="Q223" t="str">
        <f>IF(SalesData[[#This Row],[Discount]]&gt;0, "Yes", "No")</f>
        <v>Yes</v>
      </c>
      <c r="R223" t="str">
        <f>TEXT(SalesData[[#This Row],[Order Date]],"mmm-yyyy")</f>
        <v>May-2023</v>
      </c>
      <c r="S223">
        <f>YEAR(SalesData[[#This Row],[Order Date]])*100 + MONTH(SalesData[[#This Row],[Order Date]])</f>
        <v>202305</v>
      </c>
    </row>
    <row r="224" spans="1:19" x14ac:dyDescent="0.3">
      <c r="A224" t="s">
        <v>16415</v>
      </c>
      <c r="B224" s="3">
        <v>45058</v>
      </c>
      <c r="C224" t="s">
        <v>16416</v>
      </c>
      <c r="D224" t="s">
        <v>23</v>
      </c>
      <c r="E224" t="s">
        <v>14</v>
      </c>
      <c r="F224" t="s">
        <v>91</v>
      </c>
      <c r="G224">
        <v>2</v>
      </c>
      <c r="H224" s="5">
        <v>628.65</v>
      </c>
      <c r="I224" s="5">
        <v>0.01</v>
      </c>
      <c r="J224" s="5">
        <v>1244.7270000000001</v>
      </c>
      <c r="K224" s="5">
        <v>195.76346934583091</v>
      </c>
      <c r="L224">
        <f>YEAR(SalesData[Order Date])</f>
        <v>2023</v>
      </c>
      <c r="M224">
        <f>MONTH(SalesData[Order Date])</f>
        <v>5</v>
      </c>
      <c r="N224" t="str">
        <f>TEXT(SalesData[[#This Row],[Order Date]], "mmmm")</f>
        <v>May</v>
      </c>
      <c r="O224" s="7">
        <f>IF(SalesData[Sales]=0,0,SalesData[Profit]/SalesData[Sales])</f>
        <v>0.15727422105074518</v>
      </c>
      <c r="P224" s="8">
        <f t="shared" si="3"/>
        <v>7.9535512606378744E-6</v>
      </c>
      <c r="Q224" t="str">
        <f>IF(SalesData[[#This Row],[Discount]]&gt;0, "Yes", "No")</f>
        <v>Yes</v>
      </c>
      <c r="R224" t="str">
        <f>TEXT(SalesData[[#This Row],[Order Date]],"mmm-yyyy")</f>
        <v>May-2023</v>
      </c>
      <c r="S224">
        <f>YEAR(SalesData[[#This Row],[Order Date]])*100 + MONTH(SalesData[[#This Row],[Order Date]])</f>
        <v>202305</v>
      </c>
    </row>
    <row r="225" spans="1:19" x14ac:dyDescent="0.3">
      <c r="A225" t="s">
        <v>16417</v>
      </c>
      <c r="B225" s="3">
        <v>45074</v>
      </c>
      <c r="C225" t="s">
        <v>16418</v>
      </c>
      <c r="D225" t="s">
        <v>23</v>
      </c>
      <c r="E225" t="s">
        <v>19</v>
      </c>
      <c r="F225" t="s">
        <v>27</v>
      </c>
      <c r="G225">
        <v>2</v>
      </c>
      <c r="H225" s="5">
        <v>803.51</v>
      </c>
      <c r="I225" s="5">
        <v>0.26</v>
      </c>
      <c r="J225" s="5">
        <v>1189.1948</v>
      </c>
      <c r="K225" s="5">
        <v>179.47409671871449</v>
      </c>
      <c r="L225">
        <f>YEAR(SalesData[Order Date])</f>
        <v>2023</v>
      </c>
      <c r="M225">
        <f>MONTH(SalesData[Order Date])</f>
        <v>5</v>
      </c>
      <c r="N225" t="str">
        <f>TEXT(SalesData[[#This Row],[Order Date]], "mmmm")</f>
        <v>May</v>
      </c>
      <c r="O225" s="7">
        <f>IF(SalesData[Sales]=0,0,SalesData[Profit]/SalesData[Sales])</f>
        <v>0.15092068744222098</v>
      </c>
      <c r="P225" s="8">
        <f t="shared" si="3"/>
        <v>1.6179014573558512E-4</v>
      </c>
      <c r="Q225" t="str">
        <f>IF(SalesData[[#This Row],[Discount]]&gt;0, "Yes", "No")</f>
        <v>Yes</v>
      </c>
      <c r="R225" t="str">
        <f>TEXT(SalesData[[#This Row],[Order Date]],"mmm-yyyy")</f>
        <v>May-2023</v>
      </c>
      <c r="S225">
        <f>YEAR(SalesData[[#This Row],[Order Date]])*100 + MONTH(SalesData[[#This Row],[Order Date]])</f>
        <v>202305</v>
      </c>
    </row>
    <row r="226" spans="1:19" x14ac:dyDescent="0.3">
      <c r="A226" t="s">
        <v>16423</v>
      </c>
      <c r="B226" s="3">
        <v>45058</v>
      </c>
      <c r="C226" t="s">
        <v>16424</v>
      </c>
      <c r="D226" t="s">
        <v>13</v>
      </c>
      <c r="E226" t="s">
        <v>19</v>
      </c>
      <c r="F226" t="s">
        <v>34</v>
      </c>
      <c r="G226">
        <v>6</v>
      </c>
      <c r="H226" s="5">
        <v>99.57</v>
      </c>
      <c r="I226" s="5">
        <v>0.28999999999999998</v>
      </c>
      <c r="J226" s="5">
        <v>424.16820000000001</v>
      </c>
      <c r="K226" s="5">
        <v>93.334338983241992</v>
      </c>
      <c r="L226">
        <f>YEAR(SalesData[Order Date])</f>
        <v>2023</v>
      </c>
      <c r="M226">
        <f>MONTH(SalesData[Order Date])</f>
        <v>5</v>
      </c>
      <c r="N226" t="str">
        <f>TEXT(SalesData[[#This Row],[Order Date]], "mmmm")</f>
        <v>May</v>
      </c>
      <c r="O226" s="7">
        <f>IF(SalesData[Sales]=0,0,SalesData[Profit]/SalesData[Sales])</f>
        <v>0.22004086818210791</v>
      </c>
      <c r="P226" s="8">
        <f t="shared" si="3"/>
        <v>4.8542064209433899E-4</v>
      </c>
      <c r="Q226" t="str">
        <f>IF(SalesData[[#This Row],[Discount]]&gt;0, "Yes", "No")</f>
        <v>Yes</v>
      </c>
      <c r="R226" t="str">
        <f>TEXT(SalesData[[#This Row],[Order Date]],"mmm-yyyy")</f>
        <v>May-2023</v>
      </c>
      <c r="S226">
        <f>YEAR(SalesData[[#This Row],[Order Date]])*100 + MONTH(SalesData[[#This Row],[Order Date]])</f>
        <v>202305</v>
      </c>
    </row>
    <row r="227" spans="1:19" x14ac:dyDescent="0.3">
      <c r="A227" t="s">
        <v>16483</v>
      </c>
      <c r="B227" s="3">
        <v>45070</v>
      </c>
      <c r="C227" t="s">
        <v>16484</v>
      </c>
      <c r="D227" t="s">
        <v>30</v>
      </c>
      <c r="E227" t="s">
        <v>26</v>
      </c>
      <c r="F227" t="s">
        <v>27</v>
      </c>
      <c r="G227">
        <v>5</v>
      </c>
      <c r="H227" s="5">
        <v>550.63</v>
      </c>
      <c r="I227" s="5">
        <v>0.11</v>
      </c>
      <c r="J227" s="5">
        <v>2450.3035</v>
      </c>
      <c r="K227" s="5">
        <v>693.57293558072115</v>
      </c>
      <c r="L227">
        <f>YEAR(SalesData[Order Date])</f>
        <v>2023</v>
      </c>
      <c r="M227">
        <f>MONTH(SalesData[Order Date])</f>
        <v>5</v>
      </c>
      <c r="N227" t="str">
        <f>TEXT(SalesData[[#This Row],[Order Date]], "mmmm")</f>
        <v>May</v>
      </c>
      <c r="O227" s="7">
        <f>IF(SalesData[Sales]=0,0,SalesData[Profit]/SalesData[Sales])</f>
        <v>0.28305592983918976</v>
      </c>
      <c r="P227" s="8">
        <f t="shared" si="3"/>
        <v>3.9954234240778742E-5</v>
      </c>
      <c r="Q227" t="str">
        <f>IF(SalesData[[#This Row],[Discount]]&gt;0, "Yes", "No")</f>
        <v>Yes</v>
      </c>
      <c r="R227" t="str">
        <f>TEXT(SalesData[[#This Row],[Order Date]],"mmm-yyyy")</f>
        <v>May-2023</v>
      </c>
      <c r="S227">
        <f>YEAR(SalesData[[#This Row],[Order Date]])*100 + MONTH(SalesData[[#This Row],[Order Date]])</f>
        <v>202305</v>
      </c>
    </row>
    <row r="228" spans="1:19" x14ac:dyDescent="0.3">
      <c r="A228" t="s">
        <v>16521</v>
      </c>
      <c r="B228" s="3">
        <v>45061</v>
      </c>
      <c r="C228" t="s">
        <v>16522</v>
      </c>
      <c r="D228" t="s">
        <v>13</v>
      </c>
      <c r="E228" t="s">
        <v>26</v>
      </c>
      <c r="F228" t="s">
        <v>62</v>
      </c>
      <c r="G228">
        <v>2</v>
      </c>
      <c r="H228" s="5">
        <v>273.88</v>
      </c>
      <c r="I228" s="5">
        <v>0.27</v>
      </c>
      <c r="J228" s="5">
        <v>399.8648</v>
      </c>
      <c r="K228" s="5">
        <v>44.811546289198162</v>
      </c>
      <c r="L228">
        <f>YEAR(SalesData[Order Date])</f>
        <v>2023</v>
      </c>
      <c r="M228">
        <f>MONTH(SalesData[Order Date])</f>
        <v>5</v>
      </c>
      <c r="N228" t="str">
        <f>TEXT(SalesData[[#This Row],[Order Date]], "mmmm")</f>
        <v>May</v>
      </c>
      <c r="O228" s="7">
        <f>IF(SalesData[Sales]=0,0,SalesData[Profit]/SalesData[Sales])</f>
        <v>0.11206674428256291</v>
      </c>
      <c r="P228" s="8">
        <f t="shared" si="3"/>
        <v>4.9291660581276479E-4</v>
      </c>
      <c r="Q228" t="str">
        <f>IF(SalesData[[#This Row],[Discount]]&gt;0, "Yes", "No")</f>
        <v>Yes</v>
      </c>
      <c r="R228" t="str">
        <f>TEXT(SalesData[[#This Row],[Order Date]],"mmm-yyyy")</f>
        <v>May-2023</v>
      </c>
      <c r="S228">
        <f>YEAR(SalesData[[#This Row],[Order Date]])*100 + MONTH(SalesData[[#This Row],[Order Date]])</f>
        <v>202305</v>
      </c>
    </row>
    <row r="229" spans="1:19" x14ac:dyDescent="0.3">
      <c r="A229" t="s">
        <v>16535</v>
      </c>
      <c r="B229" s="3">
        <v>45059</v>
      </c>
      <c r="C229" t="s">
        <v>16536</v>
      </c>
      <c r="D229" t="s">
        <v>13</v>
      </c>
      <c r="E229" t="s">
        <v>26</v>
      </c>
      <c r="F229" t="s">
        <v>15</v>
      </c>
      <c r="G229">
        <v>3</v>
      </c>
      <c r="H229" s="5">
        <v>102.02</v>
      </c>
      <c r="I229" s="5">
        <v>0.09</v>
      </c>
      <c r="J229" s="5">
        <v>278.51459999999997</v>
      </c>
      <c r="K229" s="5">
        <v>66.843690673249881</v>
      </c>
      <c r="L229">
        <f>YEAR(SalesData[Order Date])</f>
        <v>2023</v>
      </c>
      <c r="M229">
        <f>MONTH(SalesData[Order Date])</f>
        <v>5</v>
      </c>
      <c r="N229" t="str">
        <f>TEXT(SalesData[[#This Row],[Order Date]], "mmmm")</f>
        <v>May</v>
      </c>
      <c r="O229" s="7">
        <f>IF(SalesData[Sales]=0,0,SalesData[Profit]/SalesData[Sales])</f>
        <v>0.2400006702458323</v>
      </c>
      <c r="P229" s="8">
        <f t="shared" si="3"/>
        <v>2.9405998823760047E-4</v>
      </c>
      <c r="Q229" t="str">
        <f>IF(SalesData[[#This Row],[Discount]]&gt;0, "Yes", "No")</f>
        <v>Yes</v>
      </c>
      <c r="R229" t="str">
        <f>TEXT(SalesData[[#This Row],[Order Date]],"mmm-yyyy")</f>
        <v>May-2023</v>
      </c>
      <c r="S229">
        <f>YEAR(SalesData[[#This Row],[Order Date]])*100 + MONTH(SalesData[[#This Row],[Order Date]])</f>
        <v>202305</v>
      </c>
    </row>
    <row r="230" spans="1:19" x14ac:dyDescent="0.3">
      <c r="A230" t="s">
        <v>16557</v>
      </c>
      <c r="B230" s="3">
        <v>45059</v>
      </c>
      <c r="C230" t="s">
        <v>16558</v>
      </c>
      <c r="D230" t="s">
        <v>30</v>
      </c>
      <c r="E230" t="s">
        <v>14</v>
      </c>
      <c r="F230" t="s">
        <v>31</v>
      </c>
      <c r="G230">
        <v>5</v>
      </c>
      <c r="H230" s="5">
        <v>151</v>
      </c>
      <c r="I230" s="5">
        <v>0.01</v>
      </c>
      <c r="J230" s="5">
        <v>747.45</v>
      </c>
      <c r="K230" s="5">
        <v>146.93214500914971</v>
      </c>
      <c r="L230">
        <f>YEAR(SalesData[Order Date])</f>
        <v>2023</v>
      </c>
      <c r="M230">
        <f>MONTH(SalesData[Order Date])</f>
        <v>5</v>
      </c>
      <c r="N230" t="str">
        <f>TEXT(SalesData[[#This Row],[Order Date]], "mmmm")</f>
        <v>May</v>
      </c>
      <c r="O230" s="7">
        <f>IF(SalesData[Sales]=0,0,SalesData[Profit]/SalesData[Sales])</f>
        <v>0.19657789151000027</v>
      </c>
      <c r="P230" s="8">
        <f t="shared" si="3"/>
        <v>1.3245033112582782E-5</v>
      </c>
      <c r="Q230" t="str">
        <f>IF(SalesData[[#This Row],[Discount]]&gt;0, "Yes", "No")</f>
        <v>Yes</v>
      </c>
      <c r="R230" t="str">
        <f>TEXT(SalesData[[#This Row],[Order Date]],"mmm-yyyy")</f>
        <v>May-2023</v>
      </c>
      <c r="S230">
        <f>YEAR(SalesData[[#This Row],[Order Date]])*100 + MONTH(SalesData[[#This Row],[Order Date]])</f>
        <v>202305</v>
      </c>
    </row>
    <row r="231" spans="1:19" x14ac:dyDescent="0.3">
      <c r="A231" t="s">
        <v>16595</v>
      </c>
      <c r="B231" s="3">
        <v>45076</v>
      </c>
      <c r="C231" t="s">
        <v>16596</v>
      </c>
      <c r="D231" t="s">
        <v>13</v>
      </c>
      <c r="E231" t="s">
        <v>19</v>
      </c>
      <c r="F231" t="s">
        <v>31</v>
      </c>
      <c r="G231">
        <v>8</v>
      </c>
      <c r="H231" s="5">
        <v>788.91</v>
      </c>
      <c r="I231" s="5">
        <v>0.06</v>
      </c>
      <c r="J231" s="5">
        <v>5932.6031999999996</v>
      </c>
      <c r="K231" s="5">
        <v>1255.346977288764</v>
      </c>
      <c r="L231">
        <f>YEAR(SalesData[Order Date])</f>
        <v>2023</v>
      </c>
      <c r="M231">
        <f>MONTH(SalesData[Order Date])</f>
        <v>5</v>
      </c>
      <c r="N231" t="str">
        <f>TEXT(SalesData[[#This Row],[Order Date]], "mmmm")</f>
        <v>May</v>
      </c>
      <c r="O231" s="7">
        <f>IF(SalesData[Sales]=0,0,SalesData[Profit]/SalesData[Sales])</f>
        <v>0.21160137210740204</v>
      </c>
      <c r="P231" s="8">
        <f t="shared" si="3"/>
        <v>9.5067878465224164E-6</v>
      </c>
      <c r="Q231" t="str">
        <f>IF(SalesData[[#This Row],[Discount]]&gt;0, "Yes", "No")</f>
        <v>Yes</v>
      </c>
      <c r="R231" t="str">
        <f>TEXT(SalesData[[#This Row],[Order Date]],"mmm-yyyy")</f>
        <v>May-2023</v>
      </c>
      <c r="S231">
        <f>YEAR(SalesData[[#This Row],[Order Date]])*100 + MONTH(SalesData[[#This Row],[Order Date]])</f>
        <v>202305</v>
      </c>
    </row>
    <row r="232" spans="1:19" x14ac:dyDescent="0.3">
      <c r="A232" t="s">
        <v>16656</v>
      </c>
      <c r="B232" s="3">
        <v>45058</v>
      </c>
      <c r="C232" t="s">
        <v>5562</v>
      </c>
      <c r="D232" t="s">
        <v>30</v>
      </c>
      <c r="E232" t="s">
        <v>26</v>
      </c>
      <c r="F232" t="s">
        <v>20</v>
      </c>
      <c r="G232">
        <v>9</v>
      </c>
      <c r="H232" s="5">
        <v>27.08</v>
      </c>
      <c r="I232" s="5">
        <v>0.11</v>
      </c>
      <c r="J232" s="5">
        <v>216.91079999999999</v>
      </c>
      <c r="K232" s="5">
        <v>62.761819965507357</v>
      </c>
      <c r="L232">
        <f>YEAR(SalesData[Order Date])</f>
        <v>2023</v>
      </c>
      <c r="M232">
        <f>MONTH(SalesData[Order Date])</f>
        <v>5</v>
      </c>
      <c r="N232" t="str">
        <f>TEXT(SalesData[[#This Row],[Order Date]], "mmmm")</f>
        <v>May</v>
      </c>
      <c r="O232" s="7">
        <f>IF(SalesData[Sales]=0,0,SalesData[Profit]/SalesData[Sales])</f>
        <v>0.28934391448239255</v>
      </c>
      <c r="P232" s="8">
        <f t="shared" si="3"/>
        <v>4.5133760052519289E-4</v>
      </c>
      <c r="Q232" t="str">
        <f>IF(SalesData[[#This Row],[Discount]]&gt;0, "Yes", "No")</f>
        <v>Yes</v>
      </c>
      <c r="R232" t="str">
        <f>TEXT(SalesData[[#This Row],[Order Date]],"mmm-yyyy")</f>
        <v>May-2023</v>
      </c>
      <c r="S232">
        <f>YEAR(SalesData[[#This Row],[Order Date]])*100 + MONTH(SalesData[[#This Row],[Order Date]])</f>
        <v>202305</v>
      </c>
    </row>
    <row r="233" spans="1:19" x14ac:dyDescent="0.3">
      <c r="A233" t="s">
        <v>16751</v>
      </c>
      <c r="B233" s="3">
        <v>45067</v>
      </c>
      <c r="C233" t="s">
        <v>16752</v>
      </c>
      <c r="D233" t="s">
        <v>23</v>
      </c>
      <c r="E233" t="s">
        <v>26</v>
      </c>
      <c r="F233" t="s">
        <v>34</v>
      </c>
      <c r="G233">
        <v>4</v>
      </c>
      <c r="H233" s="5">
        <v>214.26</v>
      </c>
      <c r="I233" s="5">
        <v>0.23</v>
      </c>
      <c r="J233" s="5">
        <v>659.92079999999999</v>
      </c>
      <c r="K233" s="5">
        <v>93.792054742378042</v>
      </c>
      <c r="L233">
        <f>YEAR(SalesData[Order Date])</f>
        <v>2023</v>
      </c>
      <c r="M233">
        <f>MONTH(SalesData[Order Date])</f>
        <v>5</v>
      </c>
      <c r="N233" t="str">
        <f>TEXT(SalesData[[#This Row],[Order Date]], "mmmm")</f>
        <v>May</v>
      </c>
      <c r="O233" s="7">
        <f>IF(SalesData[Sales]=0,0,SalesData[Profit]/SalesData[Sales])</f>
        <v>0.14212622899956789</v>
      </c>
      <c r="P233" s="8">
        <f t="shared" si="3"/>
        <v>2.6836553719779711E-4</v>
      </c>
      <c r="Q233" t="str">
        <f>IF(SalesData[[#This Row],[Discount]]&gt;0, "Yes", "No")</f>
        <v>Yes</v>
      </c>
      <c r="R233" t="str">
        <f>TEXT(SalesData[[#This Row],[Order Date]],"mmm-yyyy")</f>
        <v>May-2023</v>
      </c>
      <c r="S233">
        <f>YEAR(SalesData[[#This Row],[Order Date]])*100 + MONTH(SalesData[[#This Row],[Order Date]])</f>
        <v>202305</v>
      </c>
    </row>
    <row r="234" spans="1:19" x14ac:dyDescent="0.3">
      <c r="A234" t="s">
        <v>16923</v>
      </c>
      <c r="B234" s="3">
        <v>45066</v>
      </c>
      <c r="C234" t="s">
        <v>16783</v>
      </c>
      <c r="D234" t="s">
        <v>23</v>
      </c>
      <c r="E234" t="s">
        <v>26</v>
      </c>
      <c r="F234" t="s">
        <v>44</v>
      </c>
      <c r="G234">
        <v>5</v>
      </c>
      <c r="H234" s="5">
        <v>699.5</v>
      </c>
      <c r="I234" s="5">
        <v>0.13</v>
      </c>
      <c r="J234" s="5">
        <v>3042.8249999999998</v>
      </c>
      <c r="K234" s="5">
        <v>676.98242526692161</v>
      </c>
      <c r="L234">
        <f>YEAR(SalesData[Order Date])</f>
        <v>2023</v>
      </c>
      <c r="M234">
        <f>MONTH(SalesData[Order Date])</f>
        <v>5</v>
      </c>
      <c r="N234" t="str">
        <f>TEXT(SalesData[[#This Row],[Order Date]], "mmmm")</f>
        <v>May</v>
      </c>
      <c r="O234" s="7">
        <f>IF(SalesData[Sales]=0,0,SalesData[Profit]/SalesData[Sales])</f>
        <v>0.22248483736886665</v>
      </c>
      <c r="P234" s="8">
        <f t="shared" si="3"/>
        <v>3.7169406719085063E-5</v>
      </c>
      <c r="Q234" t="str">
        <f>IF(SalesData[[#This Row],[Discount]]&gt;0, "Yes", "No")</f>
        <v>Yes</v>
      </c>
      <c r="R234" t="str">
        <f>TEXT(SalesData[[#This Row],[Order Date]],"mmm-yyyy")</f>
        <v>May-2023</v>
      </c>
      <c r="S234">
        <f>YEAR(SalesData[[#This Row],[Order Date]])*100 + MONTH(SalesData[[#This Row],[Order Date]])</f>
        <v>202305</v>
      </c>
    </row>
    <row r="235" spans="1:19" x14ac:dyDescent="0.3">
      <c r="A235" t="s">
        <v>16940</v>
      </c>
      <c r="B235" s="3">
        <v>45065</v>
      </c>
      <c r="C235" t="s">
        <v>16941</v>
      </c>
      <c r="D235" t="s">
        <v>23</v>
      </c>
      <c r="E235" t="s">
        <v>19</v>
      </c>
      <c r="F235" t="s">
        <v>31</v>
      </c>
      <c r="G235">
        <v>8</v>
      </c>
      <c r="H235" s="5">
        <v>107.23</v>
      </c>
      <c r="I235" s="5">
        <v>0.27</v>
      </c>
      <c r="J235" s="5">
        <v>626.22320000000002</v>
      </c>
      <c r="K235" s="5">
        <v>163.70835814218179</v>
      </c>
      <c r="L235">
        <f>YEAR(SalesData[Order Date])</f>
        <v>2023</v>
      </c>
      <c r="M235">
        <f>MONTH(SalesData[Order Date])</f>
        <v>5</v>
      </c>
      <c r="N235" t="str">
        <f>TEXT(SalesData[[#This Row],[Order Date]], "mmmm")</f>
        <v>May</v>
      </c>
      <c r="O235" s="7">
        <f>IF(SalesData[Sales]=0,0,SalesData[Profit]/SalesData[Sales])</f>
        <v>0.26142173931304652</v>
      </c>
      <c r="P235" s="8">
        <f t="shared" si="3"/>
        <v>3.147440082066586E-4</v>
      </c>
      <c r="Q235" t="str">
        <f>IF(SalesData[[#This Row],[Discount]]&gt;0, "Yes", "No")</f>
        <v>Yes</v>
      </c>
      <c r="R235" t="str">
        <f>TEXT(SalesData[[#This Row],[Order Date]],"mmm-yyyy")</f>
        <v>May-2023</v>
      </c>
      <c r="S235">
        <f>YEAR(SalesData[[#This Row],[Order Date]])*100 + MONTH(SalesData[[#This Row],[Order Date]])</f>
        <v>202305</v>
      </c>
    </row>
    <row r="236" spans="1:19" x14ac:dyDescent="0.3">
      <c r="A236" t="s">
        <v>16984</v>
      </c>
      <c r="B236" s="3">
        <v>45063</v>
      </c>
      <c r="C236" t="s">
        <v>16985</v>
      </c>
      <c r="D236" t="s">
        <v>30</v>
      </c>
      <c r="E236" t="s">
        <v>19</v>
      </c>
      <c r="F236" t="s">
        <v>34</v>
      </c>
      <c r="G236">
        <v>4</v>
      </c>
      <c r="H236" s="5">
        <v>380.06</v>
      </c>
      <c r="I236" s="5">
        <v>0.28999999999999998</v>
      </c>
      <c r="J236" s="5">
        <v>1079.3704</v>
      </c>
      <c r="K236" s="5">
        <v>159.35764332352309</v>
      </c>
      <c r="L236">
        <f>YEAR(SalesData[Order Date])</f>
        <v>2023</v>
      </c>
      <c r="M236">
        <f>MONTH(SalesData[Order Date])</f>
        <v>5</v>
      </c>
      <c r="N236" t="str">
        <f>TEXT(SalesData[[#This Row],[Order Date]], "mmmm")</f>
        <v>May</v>
      </c>
      <c r="O236" s="7">
        <f>IF(SalesData[Sales]=0,0,SalesData[Profit]/SalesData[Sales])</f>
        <v>0.14763944177413341</v>
      </c>
      <c r="P236" s="8">
        <f t="shared" si="3"/>
        <v>1.9075935378624426E-4</v>
      </c>
      <c r="Q236" t="str">
        <f>IF(SalesData[[#This Row],[Discount]]&gt;0, "Yes", "No")</f>
        <v>Yes</v>
      </c>
      <c r="R236" t="str">
        <f>TEXT(SalesData[[#This Row],[Order Date]],"mmm-yyyy")</f>
        <v>May-2023</v>
      </c>
      <c r="S236">
        <f>YEAR(SalesData[[#This Row],[Order Date]])*100 + MONTH(SalesData[[#This Row],[Order Date]])</f>
        <v>202305</v>
      </c>
    </row>
    <row r="237" spans="1:19" x14ac:dyDescent="0.3">
      <c r="A237" t="s">
        <v>17153</v>
      </c>
      <c r="B237" s="3">
        <v>45059</v>
      </c>
      <c r="C237" t="s">
        <v>17154</v>
      </c>
      <c r="D237" t="s">
        <v>23</v>
      </c>
      <c r="E237" t="s">
        <v>26</v>
      </c>
      <c r="F237" t="s">
        <v>20</v>
      </c>
      <c r="G237">
        <v>2</v>
      </c>
      <c r="H237" s="5">
        <v>318.76</v>
      </c>
      <c r="I237" s="5">
        <v>0.03</v>
      </c>
      <c r="J237" s="5">
        <v>618.39440000000002</v>
      </c>
      <c r="K237" s="5">
        <v>142.15493740128761</v>
      </c>
      <c r="L237">
        <f>YEAR(SalesData[Order Date])</f>
        <v>2023</v>
      </c>
      <c r="M237">
        <f>MONTH(SalesData[Order Date])</f>
        <v>5</v>
      </c>
      <c r="N237" t="str">
        <f>TEXT(SalesData[[#This Row],[Order Date]], "mmmm")</f>
        <v>May</v>
      </c>
      <c r="O237" s="7">
        <f>IF(SalesData[Sales]=0,0,SalesData[Profit]/SalesData[Sales])</f>
        <v>0.22987746558068378</v>
      </c>
      <c r="P237" s="8">
        <f t="shared" si="3"/>
        <v>4.7057347220479359E-5</v>
      </c>
      <c r="Q237" t="str">
        <f>IF(SalesData[[#This Row],[Discount]]&gt;0, "Yes", "No")</f>
        <v>Yes</v>
      </c>
      <c r="R237" t="str">
        <f>TEXT(SalesData[[#This Row],[Order Date]],"mmm-yyyy")</f>
        <v>May-2023</v>
      </c>
      <c r="S237">
        <f>YEAR(SalesData[[#This Row],[Order Date]])*100 + MONTH(SalesData[[#This Row],[Order Date]])</f>
        <v>202305</v>
      </c>
    </row>
    <row r="238" spans="1:19" x14ac:dyDescent="0.3">
      <c r="A238" t="s">
        <v>17239</v>
      </c>
      <c r="B238" s="3">
        <v>45077</v>
      </c>
      <c r="C238" t="s">
        <v>17240</v>
      </c>
      <c r="D238" t="s">
        <v>23</v>
      </c>
      <c r="E238" t="s">
        <v>14</v>
      </c>
      <c r="F238" t="s">
        <v>91</v>
      </c>
      <c r="G238">
        <v>9</v>
      </c>
      <c r="H238" s="5">
        <v>989.9</v>
      </c>
      <c r="I238" s="5">
        <v>0.25</v>
      </c>
      <c r="J238" s="5">
        <v>6681.8250000000007</v>
      </c>
      <c r="K238" s="5">
        <v>657.67222136006149</v>
      </c>
      <c r="L238">
        <f>YEAR(SalesData[Order Date])</f>
        <v>2023</v>
      </c>
      <c r="M238">
        <f>MONTH(SalesData[Order Date])</f>
        <v>5</v>
      </c>
      <c r="N238" t="str">
        <f>TEXT(SalesData[[#This Row],[Order Date]], "mmmm")</f>
        <v>May</v>
      </c>
      <c r="O238" s="7">
        <f>IF(SalesData[Sales]=0,0,SalesData[Profit]/SalesData[Sales])</f>
        <v>9.8427034733783267E-2</v>
      </c>
      <c r="P238" s="8">
        <f t="shared" si="3"/>
        <v>2.8061195855922593E-5</v>
      </c>
      <c r="Q238" t="str">
        <f>IF(SalesData[[#This Row],[Discount]]&gt;0, "Yes", "No")</f>
        <v>Yes</v>
      </c>
      <c r="R238" t="str">
        <f>TEXT(SalesData[[#This Row],[Order Date]],"mmm-yyyy")</f>
        <v>May-2023</v>
      </c>
      <c r="S238">
        <f>YEAR(SalesData[[#This Row],[Order Date]])*100 + MONTH(SalesData[[#This Row],[Order Date]])</f>
        <v>202305</v>
      </c>
    </row>
    <row r="239" spans="1:19" x14ac:dyDescent="0.3">
      <c r="A239" t="s">
        <v>17249</v>
      </c>
      <c r="B239" s="3">
        <v>45066</v>
      </c>
      <c r="C239" t="s">
        <v>17250</v>
      </c>
      <c r="D239" t="s">
        <v>23</v>
      </c>
      <c r="E239" t="s">
        <v>26</v>
      </c>
      <c r="F239" t="s">
        <v>20</v>
      </c>
      <c r="G239">
        <v>4</v>
      </c>
      <c r="H239" s="5">
        <v>44.65</v>
      </c>
      <c r="I239" s="5">
        <v>0.3</v>
      </c>
      <c r="J239" s="5">
        <v>125.02</v>
      </c>
      <c r="K239" s="5">
        <v>9.6988727515363919</v>
      </c>
      <c r="L239">
        <f>YEAR(SalesData[Order Date])</f>
        <v>2023</v>
      </c>
      <c r="M239">
        <f>MONTH(SalesData[Order Date])</f>
        <v>5</v>
      </c>
      <c r="N239" t="str">
        <f>TEXT(SalesData[[#This Row],[Order Date]], "mmmm")</f>
        <v>May</v>
      </c>
      <c r="O239" s="7">
        <f>IF(SalesData[Sales]=0,0,SalesData[Profit]/SalesData[Sales])</f>
        <v>7.757856944118055E-2</v>
      </c>
      <c r="P239" s="8">
        <f t="shared" si="3"/>
        <v>1.6797312430011197E-3</v>
      </c>
      <c r="Q239" t="str">
        <f>IF(SalesData[[#This Row],[Discount]]&gt;0, "Yes", "No")</f>
        <v>Yes</v>
      </c>
      <c r="R239" t="str">
        <f>TEXT(SalesData[[#This Row],[Order Date]],"mmm-yyyy")</f>
        <v>May-2023</v>
      </c>
      <c r="S239">
        <f>YEAR(SalesData[[#This Row],[Order Date]])*100 + MONTH(SalesData[[#This Row],[Order Date]])</f>
        <v>202305</v>
      </c>
    </row>
    <row r="240" spans="1:19" x14ac:dyDescent="0.3">
      <c r="A240" t="s">
        <v>17426</v>
      </c>
      <c r="B240" s="3">
        <v>45071</v>
      </c>
      <c r="C240" t="s">
        <v>17427</v>
      </c>
      <c r="D240" t="s">
        <v>13</v>
      </c>
      <c r="E240" t="s">
        <v>26</v>
      </c>
      <c r="F240" t="s">
        <v>27</v>
      </c>
      <c r="G240">
        <v>4</v>
      </c>
      <c r="H240" s="5">
        <v>883.87</v>
      </c>
      <c r="I240" s="5">
        <v>0.14000000000000001</v>
      </c>
      <c r="J240" s="5">
        <v>3040.5128</v>
      </c>
      <c r="K240" s="5">
        <v>281.51465462364808</v>
      </c>
      <c r="L240">
        <f>YEAR(SalesData[Order Date])</f>
        <v>2023</v>
      </c>
      <c r="M240">
        <f>MONTH(SalesData[Order Date])</f>
        <v>5</v>
      </c>
      <c r="N240" t="str">
        <f>TEXT(SalesData[[#This Row],[Order Date]], "mmmm")</f>
        <v>May</v>
      </c>
      <c r="O240" s="7">
        <f>IF(SalesData[Sales]=0,0,SalesData[Profit]/SalesData[Sales])</f>
        <v>9.2587886695838964E-2</v>
      </c>
      <c r="P240" s="8">
        <f t="shared" si="3"/>
        <v>3.9598583502098726E-5</v>
      </c>
      <c r="Q240" t="str">
        <f>IF(SalesData[[#This Row],[Discount]]&gt;0, "Yes", "No")</f>
        <v>Yes</v>
      </c>
      <c r="R240" t="str">
        <f>TEXT(SalesData[[#This Row],[Order Date]],"mmm-yyyy")</f>
        <v>May-2023</v>
      </c>
      <c r="S240">
        <f>YEAR(SalesData[[#This Row],[Order Date]])*100 + MONTH(SalesData[[#This Row],[Order Date]])</f>
        <v>202305</v>
      </c>
    </row>
    <row r="241" spans="1:19" x14ac:dyDescent="0.3">
      <c r="A241" t="s">
        <v>17435</v>
      </c>
      <c r="B241" s="3">
        <v>45062</v>
      </c>
      <c r="C241" t="s">
        <v>17436</v>
      </c>
      <c r="D241" t="s">
        <v>18</v>
      </c>
      <c r="E241" t="s">
        <v>26</v>
      </c>
      <c r="F241" t="s">
        <v>27</v>
      </c>
      <c r="G241">
        <v>3</v>
      </c>
      <c r="H241" s="5">
        <v>470.08</v>
      </c>
      <c r="I241" s="5">
        <v>0.19</v>
      </c>
      <c r="J241" s="5">
        <v>1142.2944</v>
      </c>
      <c r="K241" s="5">
        <v>153.46399957756299</v>
      </c>
      <c r="L241">
        <f>YEAR(SalesData[Order Date])</f>
        <v>2023</v>
      </c>
      <c r="M241">
        <f>MONTH(SalesData[Order Date])</f>
        <v>5</v>
      </c>
      <c r="N241" t="str">
        <f>TEXT(SalesData[[#This Row],[Order Date]], "mmmm")</f>
        <v>May</v>
      </c>
      <c r="O241" s="7">
        <f>IF(SalesData[Sales]=0,0,SalesData[Profit]/SalesData[Sales])</f>
        <v>0.13434715216809517</v>
      </c>
      <c r="P241" s="8">
        <f t="shared" si="3"/>
        <v>1.3472884048105287E-4</v>
      </c>
      <c r="Q241" t="str">
        <f>IF(SalesData[[#This Row],[Discount]]&gt;0, "Yes", "No")</f>
        <v>Yes</v>
      </c>
      <c r="R241" t="str">
        <f>TEXT(SalesData[[#This Row],[Order Date]],"mmm-yyyy")</f>
        <v>May-2023</v>
      </c>
      <c r="S241">
        <f>YEAR(SalesData[[#This Row],[Order Date]])*100 + MONTH(SalesData[[#This Row],[Order Date]])</f>
        <v>202305</v>
      </c>
    </row>
    <row r="242" spans="1:19" x14ac:dyDescent="0.3">
      <c r="A242" t="s">
        <v>17507</v>
      </c>
      <c r="B242" s="3">
        <v>45064</v>
      </c>
      <c r="C242" t="s">
        <v>17508</v>
      </c>
      <c r="D242" t="s">
        <v>13</v>
      </c>
      <c r="E242" t="s">
        <v>19</v>
      </c>
      <c r="F242" t="s">
        <v>53</v>
      </c>
      <c r="G242">
        <v>5</v>
      </c>
      <c r="H242" s="5">
        <v>258.48</v>
      </c>
      <c r="I242" s="5">
        <v>0.09</v>
      </c>
      <c r="J242" s="5">
        <v>1176.0840000000001</v>
      </c>
      <c r="K242" s="5">
        <v>101.7251870476956</v>
      </c>
      <c r="L242">
        <f>YEAR(SalesData[Order Date])</f>
        <v>2023</v>
      </c>
      <c r="M242">
        <f>MONTH(SalesData[Order Date])</f>
        <v>5</v>
      </c>
      <c r="N242" t="str">
        <f>TEXT(SalesData[[#This Row],[Order Date]], "mmmm")</f>
        <v>May</v>
      </c>
      <c r="O242" s="7">
        <f>IF(SalesData[Sales]=0,0,SalesData[Profit]/SalesData[Sales])</f>
        <v>8.6494831192070964E-2</v>
      </c>
      <c r="P242" s="8">
        <f t="shared" si="3"/>
        <v>6.9637883008356535E-5</v>
      </c>
      <c r="Q242" t="str">
        <f>IF(SalesData[[#This Row],[Discount]]&gt;0, "Yes", "No")</f>
        <v>Yes</v>
      </c>
      <c r="R242" t="str">
        <f>TEXT(SalesData[[#This Row],[Order Date]],"mmm-yyyy")</f>
        <v>May-2023</v>
      </c>
      <c r="S242">
        <f>YEAR(SalesData[[#This Row],[Order Date]])*100 + MONTH(SalesData[[#This Row],[Order Date]])</f>
        <v>202305</v>
      </c>
    </row>
    <row r="243" spans="1:19" x14ac:dyDescent="0.3">
      <c r="A243" t="s">
        <v>17564</v>
      </c>
      <c r="B243" s="3">
        <v>45061</v>
      </c>
      <c r="C243" t="s">
        <v>17565</v>
      </c>
      <c r="D243" t="s">
        <v>23</v>
      </c>
      <c r="E243" t="s">
        <v>14</v>
      </c>
      <c r="F243" t="s">
        <v>20</v>
      </c>
      <c r="G243">
        <v>9</v>
      </c>
      <c r="H243" s="5">
        <v>541.59</v>
      </c>
      <c r="I243" s="5">
        <v>0.27</v>
      </c>
      <c r="J243" s="5">
        <v>3558.2462999999998</v>
      </c>
      <c r="K243" s="5">
        <v>606.59059663677033</v>
      </c>
      <c r="L243">
        <f>YEAR(SalesData[Order Date])</f>
        <v>2023</v>
      </c>
      <c r="M243">
        <f>MONTH(SalesData[Order Date])</f>
        <v>5</v>
      </c>
      <c r="N243" t="str">
        <f>TEXT(SalesData[[#This Row],[Order Date]], "mmmm")</f>
        <v>May</v>
      </c>
      <c r="O243" s="7">
        <f>IF(SalesData[Sales]=0,0,SalesData[Profit]/SalesData[Sales])</f>
        <v>0.17047459492525022</v>
      </c>
      <c r="P243" s="8">
        <f t="shared" si="3"/>
        <v>5.5392455547554426E-5</v>
      </c>
      <c r="Q243" t="str">
        <f>IF(SalesData[[#This Row],[Discount]]&gt;0, "Yes", "No")</f>
        <v>Yes</v>
      </c>
      <c r="R243" t="str">
        <f>TEXT(SalesData[[#This Row],[Order Date]],"mmm-yyyy")</f>
        <v>May-2023</v>
      </c>
      <c r="S243">
        <f>YEAR(SalesData[[#This Row],[Order Date]])*100 + MONTH(SalesData[[#This Row],[Order Date]])</f>
        <v>202305</v>
      </c>
    </row>
    <row r="244" spans="1:19" x14ac:dyDescent="0.3">
      <c r="A244" t="s">
        <v>17686</v>
      </c>
      <c r="B244" s="3">
        <v>45065</v>
      </c>
      <c r="C244" t="s">
        <v>17687</v>
      </c>
      <c r="D244" t="s">
        <v>30</v>
      </c>
      <c r="E244" t="s">
        <v>14</v>
      </c>
      <c r="F244" t="s">
        <v>15</v>
      </c>
      <c r="G244">
        <v>3</v>
      </c>
      <c r="H244" s="5">
        <v>864.08</v>
      </c>
      <c r="I244" s="5">
        <v>0.02</v>
      </c>
      <c r="J244" s="5">
        <v>2540.3951999999999</v>
      </c>
      <c r="K244" s="5">
        <v>388.74198099984261</v>
      </c>
      <c r="L244">
        <f>YEAR(SalesData[Order Date])</f>
        <v>2023</v>
      </c>
      <c r="M244">
        <f>MONTH(SalesData[Order Date])</f>
        <v>5</v>
      </c>
      <c r="N244" t="str">
        <f>TEXT(SalesData[[#This Row],[Order Date]], "mmmm")</f>
        <v>May</v>
      </c>
      <c r="O244" s="7">
        <f>IF(SalesData[Sales]=0,0,SalesData[Profit]/SalesData[Sales])</f>
        <v>0.15302421489374671</v>
      </c>
      <c r="P244" s="8">
        <f t="shared" si="3"/>
        <v>7.7153349998456922E-6</v>
      </c>
      <c r="Q244" t="str">
        <f>IF(SalesData[[#This Row],[Discount]]&gt;0, "Yes", "No")</f>
        <v>Yes</v>
      </c>
      <c r="R244" t="str">
        <f>TEXT(SalesData[[#This Row],[Order Date]],"mmm-yyyy")</f>
        <v>May-2023</v>
      </c>
      <c r="S244">
        <f>YEAR(SalesData[[#This Row],[Order Date]])*100 + MONTH(SalesData[[#This Row],[Order Date]])</f>
        <v>202305</v>
      </c>
    </row>
    <row r="245" spans="1:19" x14ac:dyDescent="0.3">
      <c r="A245" t="s">
        <v>17908</v>
      </c>
      <c r="B245" s="3">
        <v>45065</v>
      </c>
      <c r="C245" t="s">
        <v>17909</v>
      </c>
      <c r="D245" t="s">
        <v>23</v>
      </c>
      <c r="E245" t="s">
        <v>26</v>
      </c>
      <c r="F245" t="s">
        <v>91</v>
      </c>
      <c r="G245">
        <v>5</v>
      </c>
      <c r="H245" s="5">
        <v>653.74</v>
      </c>
      <c r="I245" s="5">
        <v>0.06</v>
      </c>
      <c r="J245" s="5">
        <v>3072.578</v>
      </c>
      <c r="K245" s="5">
        <v>163.41006078658219</v>
      </c>
      <c r="L245">
        <f>YEAR(SalesData[Order Date])</f>
        <v>2023</v>
      </c>
      <c r="M245">
        <f>MONTH(SalesData[Order Date])</f>
        <v>5</v>
      </c>
      <c r="N245" t="str">
        <f>TEXT(SalesData[[#This Row],[Order Date]], "mmmm")</f>
        <v>May</v>
      </c>
      <c r="O245" s="7">
        <f>IF(SalesData[Sales]=0,0,SalesData[Profit]/SalesData[Sales])</f>
        <v>5.3183372655334446E-2</v>
      </c>
      <c r="P245" s="8">
        <f t="shared" si="3"/>
        <v>1.8355921314283968E-5</v>
      </c>
      <c r="Q245" t="str">
        <f>IF(SalesData[[#This Row],[Discount]]&gt;0, "Yes", "No")</f>
        <v>Yes</v>
      </c>
      <c r="R245" t="str">
        <f>TEXT(SalesData[[#This Row],[Order Date]],"mmm-yyyy")</f>
        <v>May-2023</v>
      </c>
      <c r="S245">
        <f>YEAR(SalesData[[#This Row],[Order Date]])*100 + MONTH(SalesData[[#This Row],[Order Date]])</f>
        <v>202305</v>
      </c>
    </row>
    <row r="246" spans="1:19" x14ac:dyDescent="0.3">
      <c r="A246" t="s">
        <v>17946</v>
      </c>
      <c r="B246" s="3">
        <v>45068</v>
      </c>
      <c r="C246" t="s">
        <v>17947</v>
      </c>
      <c r="D246" t="s">
        <v>18</v>
      </c>
      <c r="E246" t="s">
        <v>19</v>
      </c>
      <c r="F246" t="s">
        <v>20</v>
      </c>
      <c r="G246">
        <v>2</v>
      </c>
      <c r="H246" s="5">
        <v>183.09</v>
      </c>
      <c r="I246" s="5">
        <v>7.0000000000000007E-2</v>
      </c>
      <c r="J246" s="5">
        <v>340.54739999999998</v>
      </c>
      <c r="K246" s="5">
        <v>98.620125776570518</v>
      </c>
      <c r="L246">
        <f>YEAR(SalesData[Order Date])</f>
        <v>2023</v>
      </c>
      <c r="M246">
        <f>MONTH(SalesData[Order Date])</f>
        <v>5</v>
      </c>
      <c r="N246" t="str">
        <f>TEXT(SalesData[[#This Row],[Order Date]], "mmmm")</f>
        <v>May</v>
      </c>
      <c r="O246" s="7">
        <f>IF(SalesData[Sales]=0,0,SalesData[Profit]/SalesData[Sales])</f>
        <v>0.28959294881291275</v>
      </c>
      <c r="P246" s="8">
        <f t="shared" si="3"/>
        <v>1.9116281610137093E-4</v>
      </c>
      <c r="Q246" t="str">
        <f>IF(SalesData[[#This Row],[Discount]]&gt;0, "Yes", "No")</f>
        <v>Yes</v>
      </c>
      <c r="R246" t="str">
        <f>TEXT(SalesData[[#This Row],[Order Date]],"mmm-yyyy")</f>
        <v>May-2023</v>
      </c>
      <c r="S246">
        <f>YEAR(SalesData[[#This Row],[Order Date]])*100 + MONTH(SalesData[[#This Row],[Order Date]])</f>
        <v>202305</v>
      </c>
    </row>
    <row r="247" spans="1:19" x14ac:dyDescent="0.3">
      <c r="A247" t="s">
        <v>17948</v>
      </c>
      <c r="B247" s="3">
        <v>45072</v>
      </c>
      <c r="C247" t="s">
        <v>17949</v>
      </c>
      <c r="D247" t="s">
        <v>30</v>
      </c>
      <c r="E247" t="s">
        <v>19</v>
      </c>
      <c r="F247" t="s">
        <v>27</v>
      </c>
      <c r="G247">
        <v>2</v>
      </c>
      <c r="H247" s="5">
        <v>708.77</v>
      </c>
      <c r="I247" s="5">
        <v>0.19</v>
      </c>
      <c r="J247" s="5">
        <v>1148.2074</v>
      </c>
      <c r="K247" s="5">
        <v>107.8065507000465</v>
      </c>
      <c r="L247">
        <f>YEAR(SalesData[Order Date])</f>
        <v>2023</v>
      </c>
      <c r="M247">
        <f>MONTH(SalesData[Order Date])</f>
        <v>5</v>
      </c>
      <c r="N247" t="str">
        <f>TEXT(SalesData[[#This Row],[Order Date]], "mmmm")</f>
        <v>May</v>
      </c>
      <c r="O247" s="7">
        <f>IF(SalesData[Sales]=0,0,SalesData[Profit]/SalesData[Sales])</f>
        <v>9.3891182638299056E-2</v>
      </c>
      <c r="P247" s="8">
        <f t="shared" si="3"/>
        <v>1.3403501841217886E-4</v>
      </c>
      <c r="Q247" t="str">
        <f>IF(SalesData[[#This Row],[Discount]]&gt;0, "Yes", "No")</f>
        <v>Yes</v>
      </c>
      <c r="R247" t="str">
        <f>TEXT(SalesData[[#This Row],[Order Date]],"mmm-yyyy")</f>
        <v>May-2023</v>
      </c>
      <c r="S247">
        <f>YEAR(SalesData[[#This Row],[Order Date]])*100 + MONTH(SalesData[[#This Row],[Order Date]])</f>
        <v>202305</v>
      </c>
    </row>
    <row r="248" spans="1:19" x14ac:dyDescent="0.3">
      <c r="A248" t="s">
        <v>17952</v>
      </c>
      <c r="B248" s="3">
        <v>45063</v>
      </c>
      <c r="C248" t="s">
        <v>14419</v>
      </c>
      <c r="D248" t="s">
        <v>18</v>
      </c>
      <c r="E248" t="s">
        <v>26</v>
      </c>
      <c r="F248" t="s">
        <v>34</v>
      </c>
      <c r="G248">
        <v>8</v>
      </c>
      <c r="H248" s="5">
        <v>309.95</v>
      </c>
      <c r="I248" s="5">
        <v>0.2</v>
      </c>
      <c r="J248" s="5">
        <v>1983.68</v>
      </c>
      <c r="K248" s="5">
        <v>236.80020364239519</v>
      </c>
      <c r="L248">
        <f>YEAR(SalesData[Order Date])</f>
        <v>2023</v>
      </c>
      <c r="M248">
        <f>MONTH(SalesData[Order Date])</f>
        <v>5</v>
      </c>
      <c r="N248" t="str">
        <f>TEXT(SalesData[[#This Row],[Order Date]], "mmmm")</f>
        <v>May</v>
      </c>
      <c r="O248" s="7">
        <f>IF(SalesData[Sales]=0,0,SalesData[Profit]/SalesData[Sales])</f>
        <v>0.1193741952544741</v>
      </c>
      <c r="P248" s="8">
        <f t="shared" si="3"/>
        <v>8.0658170672689156E-5</v>
      </c>
      <c r="Q248" t="str">
        <f>IF(SalesData[[#This Row],[Discount]]&gt;0, "Yes", "No")</f>
        <v>Yes</v>
      </c>
      <c r="R248" t="str">
        <f>TEXT(SalesData[[#This Row],[Order Date]],"mmm-yyyy")</f>
        <v>May-2023</v>
      </c>
      <c r="S248">
        <f>YEAR(SalesData[[#This Row],[Order Date]])*100 + MONTH(SalesData[[#This Row],[Order Date]])</f>
        <v>202305</v>
      </c>
    </row>
    <row r="249" spans="1:19" x14ac:dyDescent="0.3">
      <c r="A249" t="s">
        <v>17965</v>
      </c>
      <c r="B249" s="3">
        <v>45071</v>
      </c>
      <c r="C249" t="s">
        <v>1218</v>
      </c>
      <c r="D249" t="s">
        <v>30</v>
      </c>
      <c r="E249" t="s">
        <v>14</v>
      </c>
      <c r="F249" t="s">
        <v>20</v>
      </c>
      <c r="G249">
        <v>1</v>
      </c>
      <c r="H249" s="5">
        <v>457.15</v>
      </c>
      <c r="I249" s="5">
        <v>0.28000000000000003</v>
      </c>
      <c r="J249" s="5">
        <v>329.14800000000002</v>
      </c>
      <c r="K249" s="5">
        <v>42.53403228731063</v>
      </c>
      <c r="L249">
        <f>YEAR(SalesData[Order Date])</f>
        <v>2023</v>
      </c>
      <c r="M249">
        <f>MONTH(SalesData[Order Date])</f>
        <v>5</v>
      </c>
      <c r="N249" t="str">
        <f>TEXT(SalesData[[#This Row],[Order Date]], "mmmm")</f>
        <v>May</v>
      </c>
      <c r="O249" s="7">
        <f>IF(SalesData[Sales]=0,0,SalesData[Profit]/SalesData[Sales])</f>
        <v>0.12922464146010496</v>
      </c>
      <c r="P249" s="8">
        <f t="shared" si="3"/>
        <v>6.1249042983703384E-4</v>
      </c>
      <c r="Q249" t="str">
        <f>IF(SalesData[[#This Row],[Discount]]&gt;0, "Yes", "No")</f>
        <v>Yes</v>
      </c>
      <c r="R249" t="str">
        <f>TEXT(SalesData[[#This Row],[Order Date]],"mmm-yyyy")</f>
        <v>May-2023</v>
      </c>
      <c r="S249">
        <f>YEAR(SalesData[[#This Row],[Order Date]])*100 + MONTH(SalesData[[#This Row],[Order Date]])</f>
        <v>202305</v>
      </c>
    </row>
    <row r="250" spans="1:19" x14ac:dyDescent="0.3">
      <c r="A250" t="s">
        <v>17976</v>
      </c>
      <c r="B250" s="3">
        <v>45068</v>
      </c>
      <c r="C250" t="s">
        <v>17977</v>
      </c>
      <c r="D250" t="s">
        <v>18</v>
      </c>
      <c r="E250" t="s">
        <v>14</v>
      </c>
      <c r="F250" t="s">
        <v>39</v>
      </c>
      <c r="G250">
        <v>6</v>
      </c>
      <c r="H250" s="5">
        <v>419.29</v>
      </c>
      <c r="I250" s="5">
        <v>0.19</v>
      </c>
      <c r="J250" s="5">
        <v>2037.7493999999999</v>
      </c>
      <c r="K250" s="5">
        <v>589.72459105836504</v>
      </c>
      <c r="L250">
        <f>YEAR(SalesData[Order Date])</f>
        <v>2023</v>
      </c>
      <c r="M250">
        <f>MONTH(SalesData[Order Date])</f>
        <v>5</v>
      </c>
      <c r="N250" t="str">
        <f>TEXT(SalesData[[#This Row],[Order Date]], "mmmm")</f>
        <v>May</v>
      </c>
      <c r="O250" s="7">
        <f>IF(SalesData[Sales]=0,0,SalesData[Profit]/SalesData[Sales])</f>
        <v>0.28939995813929087</v>
      </c>
      <c r="P250" s="8">
        <f t="shared" si="3"/>
        <v>7.5524497762089878E-5</v>
      </c>
      <c r="Q250" t="str">
        <f>IF(SalesData[[#This Row],[Discount]]&gt;0, "Yes", "No")</f>
        <v>Yes</v>
      </c>
      <c r="R250" t="str">
        <f>TEXT(SalesData[[#This Row],[Order Date]],"mmm-yyyy")</f>
        <v>May-2023</v>
      </c>
      <c r="S250">
        <f>YEAR(SalesData[[#This Row],[Order Date]])*100 + MONTH(SalesData[[#This Row],[Order Date]])</f>
        <v>202305</v>
      </c>
    </row>
    <row r="251" spans="1:19" x14ac:dyDescent="0.3">
      <c r="A251" t="s">
        <v>18010</v>
      </c>
      <c r="B251" s="3">
        <v>45064</v>
      </c>
      <c r="C251" t="s">
        <v>18011</v>
      </c>
      <c r="D251" t="s">
        <v>30</v>
      </c>
      <c r="E251" t="s">
        <v>19</v>
      </c>
      <c r="F251" t="s">
        <v>39</v>
      </c>
      <c r="G251">
        <v>1</v>
      </c>
      <c r="H251" s="5">
        <v>990.59</v>
      </c>
      <c r="I251" s="5">
        <v>0.24</v>
      </c>
      <c r="J251" s="5">
        <v>752.84840000000008</v>
      </c>
      <c r="K251" s="5">
        <v>158.87255272749829</v>
      </c>
      <c r="L251">
        <f>YEAR(SalesData[Order Date])</f>
        <v>2023</v>
      </c>
      <c r="M251">
        <f>MONTH(SalesData[Order Date])</f>
        <v>5</v>
      </c>
      <c r="N251" t="str">
        <f>TEXT(SalesData[[#This Row],[Order Date]], "mmmm")</f>
        <v>May</v>
      </c>
      <c r="O251" s="7">
        <f>IF(SalesData[Sales]=0,0,SalesData[Profit]/SalesData[Sales])</f>
        <v>0.21102861177296553</v>
      </c>
      <c r="P251" s="8">
        <f t="shared" si="3"/>
        <v>2.4227985342068867E-4</v>
      </c>
      <c r="Q251" t="str">
        <f>IF(SalesData[[#This Row],[Discount]]&gt;0, "Yes", "No")</f>
        <v>Yes</v>
      </c>
      <c r="R251" t="str">
        <f>TEXT(SalesData[[#This Row],[Order Date]],"mmm-yyyy")</f>
        <v>May-2023</v>
      </c>
      <c r="S251">
        <f>YEAR(SalesData[[#This Row],[Order Date]])*100 + MONTH(SalesData[[#This Row],[Order Date]])</f>
        <v>202305</v>
      </c>
    </row>
    <row r="252" spans="1:19" x14ac:dyDescent="0.3">
      <c r="A252" t="s">
        <v>18016</v>
      </c>
      <c r="B252" s="3">
        <v>45077</v>
      </c>
      <c r="C252" t="s">
        <v>18017</v>
      </c>
      <c r="D252" t="s">
        <v>30</v>
      </c>
      <c r="E252" t="s">
        <v>19</v>
      </c>
      <c r="F252" t="s">
        <v>20</v>
      </c>
      <c r="G252">
        <v>4</v>
      </c>
      <c r="H252" s="5">
        <v>573.14</v>
      </c>
      <c r="I252" s="5">
        <v>0.06</v>
      </c>
      <c r="J252" s="5">
        <v>2155.0064000000002</v>
      </c>
      <c r="K252" s="5">
        <v>249.9616332224833</v>
      </c>
      <c r="L252">
        <f>YEAR(SalesData[Order Date])</f>
        <v>2023</v>
      </c>
      <c r="M252">
        <f>MONTH(SalesData[Order Date])</f>
        <v>5</v>
      </c>
      <c r="N252" t="str">
        <f>TEXT(SalesData[[#This Row],[Order Date]], "mmmm")</f>
        <v>May</v>
      </c>
      <c r="O252" s="7">
        <f>IF(SalesData[Sales]=0,0,SalesData[Profit]/SalesData[Sales])</f>
        <v>0.11599113265857738</v>
      </c>
      <c r="P252" s="8">
        <f t="shared" si="3"/>
        <v>2.6171616010049899E-5</v>
      </c>
      <c r="Q252" t="str">
        <f>IF(SalesData[[#This Row],[Discount]]&gt;0, "Yes", "No")</f>
        <v>Yes</v>
      </c>
      <c r="R252" t="str">
        <f>TEXT(SalesData[[#This Row],[Order Date]],"mmm-yyyy")</f>
        <v>May-2023</v>
      </c>
      <c r="S252">
        <f>YEAR(SalesData[[#This Row],[Order Date]])*100 + MONTH(SalesData[[#This Row],[Order Date]])</f>
        <v>202305</v>
      </c>
    </row>
    <row r="253" spans="1:19" x14ac:dyDescent="0.3">
      <c r="A253" t="s">
        <v>18027</v>
      </c>
      <c r="B253" s="3">
        <v>45076</v>
      </c>
      <c r="C253" t="s">
        <v>18028</v>
      </c>
      <c r="D253" t="s">
        <v>18</v>
      </c>
      <c r="E253" t="s">
        <v>14</v>
      </c>
      <c r="F253" t="s">
        <v>62</v>
      </c>
      <c r="G253">
        <v>5</v>
      </c>
      <c r="H253" s="5">
        <v>153.04</v>
      </c>
      <c r="I253" s="5">
        <v>0.08</v>
      </c>
      <c r="J253" s="5">
        <v>703.98399999999992</v>
      </c>
      <c r="K253" s="5">
        <v>112.816757806848</v>
      </c>
      <c r="L253">
        <f>YEAR(SalesData[Order Date])</f>
        <v>2023</v>
      </c>
      <c r="M253">
        <f>MONTH(SalesData[Order Date])</f>
        <v>5</v>
      </c>
      <c r="N253" t="str">
        <f>TEXT(SalesData[[#This Row],[Order Date]], "mmmm")</f>
        <v>May</v>
      </c>
      <c r="O253" s="7">
        <f>IF(SalesData[Sales]=0,0,SalesData[Profit]/SalesData[Sales])</f>
        <v>0.1602547185828769</v>
      </c>
      <c r="P253" s="8">
        <f t="shared" si="3"/>
        <v>1.0454783063251439E-4</v>
      </c>
      <c r="Q253" t="str">
        <f>IF(SalesData[[#This Row],[Discount]]&gt;0, "Yes", "No")</f>
        <v>Yes</v>
      </c>
      <c r="R253" t="str">
        <f>TEXT(SalesData[[#This Row],[Order Date]],"mmm-yyyy")</f>
        <v>May-2023</v>
      </c>
      <c r="S253">
        <f>YEAR(SalesData[[#This Row],[Order Date]])*100 + MONTH(SalesData[[#This Row],[Order Date]])</f>
        <v>202305</v>
      </c>
    </row>
    <row r="254" spans="1:19" x14ac:dyDescent="0.3">
      <c r="A254" t="s">
        <v>18039</v>
      </c>
      <c r="B254" s="3">
        <v>45071</v>
      </c>
      <c r="C254" t="s">
        <v>18040</v>
      </c>
      <c r="D254" t="s">
        <v>30</v>
      </c>
      <c r="E254" t="s">
        <v>26</v>
      </c>
      <c r="F254" t="s">
        <v>44</v>
      </c>
      <c r="G254">
        <v>5</v>
      </c>
      <c r="H254" s="5">
        <v>720</v>
      </c>
      <c r="I254" s="5">
        <v>7.0000000000000007E-2</v>
      </c>
      <c r="J254" s="5">
        <v>3348</v>
      </c>
      <c r="K254" s="5">
        <v>461.41060929482438</v>
      </c>
      <c r="L254">
        <f>YEAR(SalesData[Order Date])</f>
        <v>2023</v>
      </c>
      <c r="M254">
        <f>MONTH(SalesData[Order Date])</f>
        <v>5</v>
      </c>
      <c r="N254" t="str">
        <f>TEXT(SalesData[[#This Row],[Order Date]], "mmmm")</f>
        <v>May</v>
      </c>
      <c r="O254" s="7">
        <f>IF(SalesData[Sales]=0,0,SalesData[Profit]/SalesData[Sales])</f>
        <v>0.13781678891721158</v>
      </c>
      <c r="P254" s="8">
        <f t="shared" si="3"/>
        <v>1.9444444444444445E-5</v>
      </c>
      <c r="Q254" t="str">
        <f>IF(SalesData[[#This Row],[Discount]]&gt;0, "Yes", "No")</f>
        <v>Yes</v>
      </c>
      <c r="R254" t="str">
        <f>TEXT(SalesData[[#This Row],[Order Date]],"mmm-yyyy")</f>
        <v>May-2023</v>
      </c>
      <c r="S254">
        <f>YEAR(SalesData[[#This Row],[Order Date]])*100 + MONTH(SalesData[[#This Row],[Order Date]])</f>
        <v>202305</v>
      </c>
    </row>
    <row r="255" spans="1:19" x14ac:dyDescent="0.3">
      <c r="A255" t="s">
        <v>18075</v>
      </c>
      <c r="B255" s="3">
        <v>45067</v>
      </c>
      <c r="C255" t="s">
        <v>18076</v>
      </c>
      <c r="D255" t="s">
        <v>18</v>
      </c>
      <c r="E255" t="s">
        <v>14</v>
      </c>
      <c r="F255" t="s">
        <v>53</v>
      </c>
      <c r="G255">
        <v>9</v>
      </c>
      <c r="H255" s="5">
        <v>614.94000000000005</v>
      </c>
      <c r="I255" s="5">
        <v>0.14000000000000001</v>
      </c>
      <c r="J255" s="5">
        <v>4759.6356000000014</v>
      </c>
      <c r="K255" s="5">
        <v>329.06108815971521</v>
      </c>
      <c r="L255">
        <f>YEAR(SalesData[Order Date])</f>
        <v>2023</v>
      </c>
      <c r="M255">
        <f>MONTH(SalesData[Order Date])</f>
        <v>5</v>
      </c>
      <c r="N255" t="str">
        <f>TEXT(SalesData[[#This Row],[Order Date]], "mmmm")</f>
        <v>May</v>
      </c>
      <c r="O255" s="7">
        <f>IF(SalesData[Sales]=0,0,SalesData[Profit]/SalesData[Sales])</f>
        <v>6.9135773368808967E-2</v>
      </c>
      <c r="P255" s="8">
        <f t="shared" si="3"/>
        <v>2.5296054176920603E-5</v>
      </c>
      <c r="Q255" t="str">
        <f>IF(SalesData[[#This Row],[Discount]]&gt;0, "Yes", "No")</f>
        <v>Yes</v>
      </c>
      <c r="R255" t="str">
        <f>TEXT(SalesData[[#This Row],[Order Date]],"mmm-yyyy")</f>
        <v>May-2023</v>
      </c>
      <c r="S255">
        <f>YEAR(SalesData[[#This Row],[Order Date]])*100 + MONTH(SalesData[[#This Row],[Order Date]])</f>
        <v>202305</v>
      </c>
    </row>
    <row r="256" spans="1:19" x14ac:dyDescent="0.3">
      <c r="A256" t="s">
        <v>18104</v>
      </c>
      <c r="B256" s="3">
        <v>45074</v>
      </c>
      <c r="C256" t="s">
        <v>18105</v>
      </c>
      <c r="D256" t="s">
        <v>18</v>
      </c>
      <c r="E256" t="s">
        <v>19</v>
      </c>
      <c r="F256" t="s">
        <v>39</v>
      </c>
      <c r="G256">
        <v>4</v>
      </c>
      <c r="H256" s="5">
        <v>383.83</v>
      </c>
      <c r="I256" s="5">
        <v>0.17</v>
      </c>
      <c r="J256" s="5">
        <v>1274.3155999999999</v>
      </c>
      <c r="K256" s="5">
        <v>237.96964112159449</v>
      </c>
      <c r="L256">
        <f>YEAR(SalesData[Order Date])</f>
        <v>2023</v>
      </c>
      <c r="M256">
        <f>MONTH(SalesData[Order Date])</f>
        <v>5</v>
      </c>
      <c r="N256" t="str">
        <f>TEXT(SalesData[[#This Row],[Order Date]], "mmmm")</f>
        <v>May</v>
      </c>
      <c r="O256" s="7">
        <f>IF(SalesData[Sales]=0,0,SalesData[Profit]/SalesData[Sales])</f>
        <v>0.18674309654656548</v>
      </c>
      <c r="P256" s="8">
        <f t="shared" si="3"/>
        <v>1.1072610270171692E-4</v>
      </c>
      <c r="Q256" t="str">
        <f>IF(SalesData[[#This Row],[Discount]]&gt;0, "Yes", "No")</f>
        <v>Yes</v>
      </c>
      <c r="R256" t="str">
        <f>TEXT(SalesData[[#This Row],[Order Date]],"mmm-yyyy")</f>
        <v>May-2023</v>
      </c>
      <c r="S256">
        <f>YEAR(SalesData[[#This Row],[Order Date]])*100 + MONTH(SalesData[[#This Row],[Order Date]])</f>
        <v>202305</v>
      </c>
    </row>
    <row r="257" spans="1:19" x14ac:dyDescent="0.3">
      <c r="A257" t="s">
        <v>18194</v>
      </c>
      <c r="B257" s="3">
        <v>45068</v>
      </c>
      <c r="C257" t="s">
        <v>15195</v>
      </c>
      <c r="D257" t="s">
        <v>30</v>
      </c>
      <c r="E257" t="s">
        <v>19</v>
      </c>
      <c r="F257" t="s">
        <v>39</v>
      </c>
      <c r="G257">
        <v>6</v>
      </c>
      <c r="H257" s="5">
        <v>171.72</v>
      </c>
      <c r="I257" s="5">
        <v>7.0000000000000007E-2</v>
      </c>
      <c r="J257" s="5">
        <v>958.19759999999985</v>
      </c>
      <c r="K257" s="5">
        <v>68.421051385505152</v>
      </c>
      <c r="L257">
        <f>YEAR(SalesData[Order Date])</f>
        <v>2023</v>
      </c>
      <c r="M257">
        <f>MONTH(SalesData[Order Date])</f>
        <v>5</v>
      </c>
      <c r="N257" t="str">
        <f>TEXT(SalesData[[#This Row],[Order Date]], "mmmm")</f>
        <v>May</v>
      </c>
      <c r="O257" s="7">
        <f>IF(SalesData[Sales]=0,0,SalesData[Profit]/SalesData[Sales])</f>
        <v>7.1405993278949101E-2</v>
      </c>
      <c r="P257" s="8">
        <f t="shared" si="3"/>
        <v>6.7940057457877178E-5</v>
      </c>
      <c r="Q257" t="str">
        <f>IF(SalesData[[#This Row],[Discount]]&gt;0, "Yes", "No")</f>
        <v>Yes</v>
      </c>
      <c r="R257" t="str">
        <f>TEXT(SalesData[[#This Row],[Order Date]],"mmm-yyyy")</f>
        <v>May-2023</v>
      </c>
      <c r="S257">
        <f>YEAR(SalesData[[#This Row],[Order Date]])*100 + MONTH(SalesData[[#This Row],[Order Date]])</f>
        <v>202305</v>
      </c>
    </row>
    <row r="258" spans="1:19" x14ac:dyDescent="0.3">
      <c r="A258" t="s">
        <v>18215</v>
      </c>
      <c r="B258" s="3">
        <v>45059</v>
      </c>
      <c r="C258" t="s">
        <v>18216</v>
      </c>
      <c r="D258" t="s">
        <v>18</v>
      </c>
      <c r="E258" t="s">
        <v>19</v>
      </c>
      <c r="F258" t="s">
        <v>39</v>
      </c>
      <c r="G258">
        <v>2</v>
      </c>
      <c r="H258" s="5">
        <v>973.23</v>
      </c>
      <c r="I258" s="5">
        <v>7.0000000000000007E-2</v>
      </c>
      <c r="J258" s="5">
        <v>1810.2077999999999</v>
      </c>
      <c r="K258" s="5">
        <v>227.14094849429591</v>
      </c>
      <c r="L258">
        <f>YEAR(SalesData[Order Date])</f>
        <v>2023</v>
      </c>
      <c r="M258">
        <f>MONTH(SalesData[Order Date])</f>
        <v>5</v>
      </c>
      <c r="N258" t="str">
        <f>TEXT(SalesData[[#This Row],[Order Date]], "mmmm")</f>
        <v>May</v>
      </c>
      <c r="O258" s="7">
        <f>IF(SalesData[Sales]=0,0,SalesData[Profit]/SalesData[Sales])</f>
        <v>0.12547783105027827</v>
      </c>
      <c r="P258" s="8">
        <f t="shared" ref="P258:P321" si="4">IF(H:H*G:G=0, 0, (I:I/(H:H*G:G)))</f>
        <v>3.5962722069808783E-5</v>
      </c>
      <c r="Q258" t="str">
        <f>IF(SalesData[[#This Row],[Discount]]&gt;0, "Yes", "No")</f>
        <v>Yes</v>
      </c>
      <c r="R258" t="str">
        <f>TEXT(SalesData[[#This Row],[Order Date]],"mmm-yyyy")</f>
        <v>May-2023</v>
      </c>
      <c r="S258">
        <f>YEAR(SalesData[[#This Row],[Order Date]])*100 + MONTH(SalesData[[#This Row],[Order Date]])</f>
        <v>202305</v>
      </c>
    </row>
    <row r="259" spans="1:19" x14ac:dyDescent="0.3">
      <c r="A259" t="s">
        <v>18261</v>
      </c>
      <c r="B259" s="3">
        <v>45074</v>
      </c>
      <c r="C259" t="s">
        <v>18262</v>
      </c>
      <c r="D259" t="s">
        <v>30</v>
      </c>
      <c r="E259" t="s">
        <v>26</v>
      </c>
      <c r="F259" t="s">
        <v>39</v>
      </c>
      <c r="G259">
        <v>6</v>
      </c>
      <c r="H259" s="5">
        <v>166.42</v>
      </c>
      <c r="I259" s="5">
        <v>0.02</v>
      </c>
      <c r="J259" s="5">
        <v>978.54959999999994</v>
      </c>
      <c r="K259" s="5">
        <v>271.0924214099341</v>
      </c>
      <c r="L259">
        <f>YEAR(SalesData[Order Date])</f>
        <v>2023</v>
      </c>
      <c r="M259">
        <f>MONTH(SalesData[Order Date])</f>
        <v>5</v>
      </c>
      <c r="N259" t="str">
        <f>TEXT(SalesData[[#This Row],[Order Date]], "mmmm")</f>
        <v>May</v>
      </c>
      <c r="O259" s="7">
        <f>IF(SalesData[Sales]=0,0,SalesData[Profit]/SalesData[Sales])</f>
        <v>0.27703493150468217</v>
      </c>
      <c r="P259" s="8">
        <f t="shared" si="4"/>
        <v>2.0029643872931942E-5</v>
      </c>
      <c r="Q259" t="str">
        <f>IF(SalesData[[#This Row],[Discount]]&gt;0, "Yes", "No")</f>
        <v>Yes</v>
      </c>
      <c r="R259" t="str">
        <f>TEXT(SalesData[[#This Row],[Order Date]],"mmm-yyyy")</f>
        <v>May-2023</v>
      </c>
      <c r="S259">
        <f>YEAR(SalesData[[#This Row],[Order Date]])*100 + MONTH(SalesData[[#This Row],[Order Date]])</f>
        <v>202305</v>
      </c>
    </row>
    <row r="260" spans="1:19" x14ac:dyDescent="0.3">
      <c r="A260" t="s">
        <v>18424</v>
      </c>
      <c r="B260" s="3">
        <v>45073</v>
      </c>
      <c r="C260" t="s">
        <v>18425</v>
      </c>
      <c r="D260" t="s">
        <v>30</v>
      </c>
      <c r="E260" t="s">
        <v>14</v>
      </c>
      <c r="F260" t="s">
        <v>39</v>
      </c>
      <c r="G260">
        <v>5</v>
      </c>
      <c r="H260" s="5">
        <v>17.43</v>
      </c>
      <c r="I260" s="5">
        <v>0.06</v>
      </c>
      <c r="J260" s="5">
        <v>81.921000000000006</v>
      </c>
      <c r="K260" s="5">
        <v>10.861495849403081</v>
      </c>
      <c r="L260">
        <f>YEAR(SalesData[Order Date])</f>
        <v>2023</v>
      </c>
      <c r="M260">
        <f>MONTH(SalesData[Order Date])</f>
        <v>5</v>
      </c>
      <c r="N260" t="str">
        <f>TEXT(SalesData[[#This Row],[Order Date]], "mmmm")</f>
        <v>May</v>
      </c>
      <c r="O260" s="7">
        <f>IF(SalesData[Sales]=0,0,SalesData[Profit]/SalesData[Sales])</f>
        <v>0.13258500078616081</v>
      </c>
      <c r="P260" s="8">
        <f t="shared" si="4"/>
        <v>6.8846815834767636E-4</v>
      </c>
      <c r="Q260" t="str">
        <f>IF(SalesData[[#This Row],[Discount]]&gt;0, "Yes", "No")</f>
        <v>Yes</v>
      </c>
      <c r="R260" t="str">
        <f>TEXT(SalesData[[#This Row],[Order Date]],"mmm-yyyy")</f>
        <v>May-2023</v>
      </c>
      <c r="S260">
        <f>YEAR(SalesData[[#This Row],[Order Date]])*100 + MONTH(SalesData[[#This Row],[Order Date]])</f>
        <v>202305</v>
      </c>
    </row>
    <row r="261" spans="1:19" x14ac:dyDescent="0.3">
      <c r="A261" t="s">
        <v>18444</v>
      </c>
      <c r="B261" s="3">
        <v>45058</v>
      </c>
      <c r="C261" t="s">
        <v>18445</v>
      </c>
      <c r="D261" t="s">
        <v>18</v>
      </c>
      <c r="E261" t="s">
        <v>14</v>
      </c>
      <c r="F261" t="s">
        <v>27</v>
      </c>
      <c r="G261">
        <v>4</v>
      </c>
      <c r="H261" s="5">
        <v>554.36</v>
      </c>
      <c r="I261" s="5">
        <v>0.01</v>
      </c>
      <c r="J261" s="5">
        <v>2195.2656000000002</v>
      </c>
      <c r="K261" s="5">
        <v>654.15309039322983</v>
      </c>
      <c r="L261">
        <f>YEAR(SalesData[Order Date])</f>
        <v>2023</v>
      </c>
      <c r="M261">
        <f>MONTH(SalesData[Order Date])</f>
        <v>5</v>
      </c>
      <c r="N261" t="str">
        <f>TEXT(SalesData[[#This Row],[Order Date]], "mmmm")</f>
        <v>May</v>
      </c>
      <c r="O261" s="7">
        <f>IF(SalesData[Sales]=0,0,SalesData[Profit]/SalesData[Sales])</f>
        <v>0.29798357446735818</v>
      </c>
      <c r="P261" s="8">
        <f t="shared" si="4"/>
        <v>4.5097048849123313E-6</v>
      </c>
      <c r="Q261" t="str">
        <f>IF(SalesData[[#This Row],[Discount]]&gt;0, "Yes", "No")</f>
        <v>Yes</v>
      </c>
      <c r="R261" t="str">
        <f>TEXT(SalesData[[#This Row],[Order Date]],"mmm-yyyy")</f>
        <v>May-2023</v>
      </c>
      <c r="S261">
        <f>YEAR(SalesData[[#This Row],[Order Date]])*100 + MONTH(SalesData[[#This Row],[Order Date]])</f>
        <v>202305</v>
      </c>
    </row>
    <row r="262" spans="1:19" x14ac:dyDescent="0.3">
      <c r="A262" t="s">
        <v>18468</v>
      </c>
      <c r="B262" s="3">
        <v>45070</v>
      </c>
      <c r="C262" t="s">
        <v>18469</v>
      </c>
      <c r="D262" t="s">
        <v>13</v>
      </c>
      <c r="E262" t="s">
        <v>19</v>
      </c>
      <c r="F262" t="s">
        <v>27</v>
      </c>
      <c r="G262">
        <v>4</v>
      </c>
      <c r="H262" s="5">
        <v>187.14</v>
      </c>
      <c r="I262" s="5">
        <v>0.28000000000000003</v>
      </c>
      <c r="J262" s="5">
        <v>538.96319999999992</v>
      </c>
      <c r="K262" s="5">
        <v>80.218402940492041</v>
      </c>
      <c r="L262">
        <f>YEAR(SalesData[Order Date])</f>
        <v>2023</v>
      </c>
      <c r="M262">
        <f>MONTH(SalesData[Order Date])</f>
        <v>5</v>
      </c>
      <c r="N262" t="str">
        <f>TEXT(SalesData[[#This Row],[Order Date]], "mmmm")</f>
        <v>May</v>
      </c>
      <c r="O262" s="7">
        <f>IF(SalesData[Sales]=0,0,SalesData[Profit]/SalesData[Sales])</f>
        <v>0.14883836770393982</v>
      </c>
      <c r="P262" s="8">
        <f t="shared" si="4"/>
        <v>3.7405151223682812E-4</v>
      </c>
      <c r="Q262" t="str">
        <f>IF(SalesData[[#This Row],[Discount]]&gt;0, "Yes", "No")</f>
        <v>Yes</v>
      </c>
      <c r="R262" t="str">
        <f>TEXT(SalesData[[#This Row],[Order Date]],"mmm-yyyy")</f>
        <v>May-2023</v>
      </c>
      <c r="S262">
        <f>YEAR(SalesData[[#This Row],[Order Date]])*100 + MONTH(SalesData[[#This Row],[Order Date]])</f>
        <v>202305</v>
      </c>
    </row>
    <row r="263" spans="1:19" x14ac:dyDescent="0.3">
      <c r="A263" t="s">
        <v>18590</v>
      </c>
      <c r="B263" s="3">
        <v>45065</v>
      </c>
      <c r="C263" t="s">
        <v>18591</v>
      </c>
      <c r="D263" t="s">
        <v>23</v>
      </c>
      <c r="E263" t="s">
        <v>14</v>
      </c>
      <c r="F263" t="s">
        <v>62</v>
      </c>
      <c r="G263">
        <v>5</v>
      </c>
      <c r="H263" s="5">
        <v>723.68</v>
      </c>
      <c r="I263" s="5">
        <v>0.14000000000000001</v>
      </c>
      <c r="J263" s="5">
        <v>3111.8240000000001</v>
      </c>
      <c r="K263" s="5">
        <v>463.35876554888893</v>
      </c>
      <c r="L263">
        <f>YEAR(SalesData[Order Date])</f>
        <v>2023</v>
      </c>
      <c r="M263">
        <f>MONTH(SalesData[Order Date])</f>
        <v>5</v>
      </c>
      <c r="N263" t="str">
        <f>TEXT(SalesData[[#This Row],[Order Date]], "mmmm")</f>
        <v>May</v>
      </c>
      <c r="O263" s="7">
        <f>IF(SalesData[Sales]=0,0,SalesData[Profit]/SalesData[Sales])</f>
        <v>0.14890262609610599</v>
      </c>
      <c r="P263" s="8">
        <f t="shared" si="4"/>
        <v>3.8691134202962646E-5</v>
      </c>
      <c r="Q263" t="str">
        <f>IF(SalesData[[#This Row],[Discount]]&gt;0, "Yes", "No")</f>
        <v>Yes</v>
      </c>
      <c r="R263" t="str">
        <f>TEXT(SalesData[[#This Row],[Order Date]],"mmm-yyyy")</f>
        <v>May-2023</v>
      </c>
      <c r="S263">
        <f>YEAR(SalesData[[#This Row],[Order Date]])*100 + MONTH(SalesData[[#This Row],[Order Date]])</f>
        <v>202305</v>
      </c>
    </row>
    <row r="264" spans="1:19" x14ac:dyDescent="0.3">
      <c r="A264" t="s">
        <v>18609</v>
      </c>
      <c r="B264" s="3">
        <v>45067</v>
      </c>
      <c r="C264" t="s">
        <v>18610</v>
      </c>
      <c r="D264" t="s">
        <v>30</v>
      </c>
      <c r="E264" t="s">
        <v>26</v>
      </c>
      <c r="F264" t="s">
        <v>27</v>
      </c>
      <c r="G264">
        <v>6</v>
      </c>
      <c r="H264" s="5">
        <v>625.58000000000004</v>
      </c>
      <c r="I264" s="5">
        <v>0.18</v>
      </c>
      <c r="J264" s="5">
        <v>3077.8536000000008</v>
      </c>
      <c r="K264" s="5">
        <v>667.02348838706234</v>
      </c>
      <c r="L264">
        <f>YEAR(SalesData[Order Date])</f>
        <v>2023</v>
      </c>
      <c r="M264">
        <f>MONTH(SalesData[Order Date])</f>
        <v>5</v>
      </c>
      <c r="N264" t="str">
        <f>TEXT(SalesData[[#This Row],[Order Date]], "mmmm")</f>
        <v>May</v>
      </c>
      <c r="O264" s="7">
        <f>IF(SalesData[Sales]=0,0,SalesData[Profit]/SalesData[Sales])</f>
        <v>0.21671709414218474</v>
      </c>
      <c r="P264" s="8">
        <f t="shared" si="4"/>
        <v>4.7955497298506978E-5</v>
      </c>
      <c r="Q264" t="str">
        <f>IF(SalesData[[#This Row],[Discount]]&gt;0, "Yes", "No")</f>
        <v>Yes</v>
      </c>
      <c r="R264" t="str">
        <f>TEXT(SalesData[[#This Row],[Order Date]],"mmm-yyyy")</f>
        <v>May-2023</v>
      </c>
      <c r="S264">
        <f>YEAR(SalesData[[#This Row],[Order Date]])*100 + MONTH(SalesData[[#This Row],[Order Date]])</f>
        <v>202305</v>
      </c>
    </row>
    <row r="265" spans="1:19" x14ac:dyDescent="0.3">
      <c r="A265" t="s">
        <v>18626</v>
      </c>
      <c r="B265" s="3">
        <v>45065</v>
      </c>
      <c r="C265" t="s">
        <v>18627</v>
      </c>
      <c r="D265" t="s">
        <v>23</v>
      </c>
      <c r="E265" t="s">
        <v>26</v>
      </c>
      <c r="F265" t="s">
        <v>39</v>
      </c>
      <c r="G265">
        <v>3</v>
      </c>
      <c r="H265" s="5">
        <v>846.26</v>
      </c>
      <c r="I265" s="5">
        <v>0.18</v>
      </c>
      <c r="J265" s="5">
        <v>2081.7995999999998</v>
      </c>
      <c r="K265" s="5">
        <v>399.96583989163952</v>
      </c>
      <c r="L265">
        <f>YEAR(SalesData[Order Date])</f>
        <v>2023</v>
      </c>
      <c r="M265">
        <f>MONTH(SalesData[Order Date])</f>
        <v>5</v>
      </c>
      <c r="N265" t="str">
        <f>TEXT(SalesData[[#This Row],[Order Date]], "mmmm")</f>
        <v>May</v>
      </c>
      <c r="O265" s="7">
        <f>IF(SalesData[Sales]=0,0,SalesData[Profit]/SalesData[Sales])</f>
        <v>0.19212504406842981</v>
      </c>
      <c r="P265" s="8">
        <f t="shared" si="4"/>
        <v>7.0900196157209374E-5</v>
      </c>
      <c r="Q265" t="str">
        <f>IF(SalesData[[#This Row],[Discount]]&gt;0, "Yes", "No")</f>
        <v>Yes</v>
      </c>
      <c r="R265" t="str">
        <f>TEXT(SalesData[[#This Row],[Order Date]],"mmm-yyyy")</f>
        <v>May-2023</v>
      </c>
      <c r="S265">
        <f>YEAR(SalesData[[#This Row],[Order Date]])*100 + MONTH(SalesData[[#This Row],[Order Date]])</f>
        <v>202305</v>
      </c>
    </row>
    <row r="266" spans="1:19" x14ac:dyDescent="0.3">
      <c r="A266" t="s">
        <v>18726</v>
      </c>
      <c r="B266" s="3">
        <v>45059</v>
      </c>
      <c r="C266" t="s">
        <v>18727</v>
      </c>
      <c r="D266" t="s">
        <v>13</v>
      </c>
      <c r="E266" t="s">
        <v>14</v>
      </c>
      <c r="F266" t="s">
        <v>31</v>
      </c>
      <c r="G266">
        <v>4</v>
      </c>
      <c r="H266" s="5">
        <v>33.93</v>
      </c>
      <c r="I266" s="5">
        <v>0.18</v>
      </c>
      <c r="J266" s="5">
        <v>111.29040000000001</v>
      </c>
      <c r="K266" s="5">
        <v>9.1218686252160595</v>
      </c>
      <c r="L266">
        <f>YEAR(SalesData[Order Date])</f>
        <v>2023</v>
      </c>
      <c r="M266">
        <f>MONTH(SalesData[Order Date])</f>
        <v>5</v>
      </c>
      <c r="N266" t="str">
        <f>TEXT(SalesData[[#This Row],[Order Date]], "mmmm")</f>
        <v>May</v>
      </c>
      <c r="O266" s="7">
        <f>IF(SalesData[Sales]=0,0,SalesData[Profit]/SalesData[Sales])</f>
        <v>8.1964559613552104E-2</v>
      </c>
      <c r="P266" s="8">
        <f t="shared" si="4"/>
        <v>1.3262599469496021E-3</v>
      </c>
      <c r="Q266" t="str">
        <f>IF(SalesData[[#This Row],[Discount]]&gt;0, "Yes", "No")</f>
        <v>Yes</v>
      </c>
      <c r="R266" t="str">
        <f>TEXT(SalesData[[#This Row],[Order Date]],"mmm-yyyy")</f>
        <v>May-2023</v>
      </c>
      <c r="S266">
        <f>YEAR(SalesData[[#This Row],[Order Date]])*100 + MONTH(SalesData[[#This Row],[Order Date]])</f>
        <v>202305</v>
      </c>
    </row>
    <row r="267" spans="1:19" x14ac:dyDescent="0.3">
      <c r="A267" t="s">
        <v>18755</v>
      </c>
      <c r="B267" s="3">
        <v>45068</v>
      </c>
      <c r="C267" t="s">
        <v>18756</v>
      </c>
      <c r="D267" t="s">
        <v>30</v>
      </c>
      <c r="E267" t="s">
        <v>19</v>
      </c>
      <c r="F267" t="s">
        <v>91</v>
      </c>
      <c r="G267">
        <v>3</v>
      </c>
      <c r="H267" s="5">
        <v>98.99</v>
      </c>
      <c r="I267" s="5">
        <v>0.05</v>
      </c>
      <c r="J267" s="5">
        <v>282.12150000000003</v>
      </c>
      <c r="K267" s="5">
        <v>16.834621737143149</v>
      </c>
      <c r="L267">
        <f>YEAR(SalesData[Order Date])</f>
        <v>2023</v>
      </c>
      <c r="M267">
        <f>MONTH(SalesData[Order Date])</f>
        <v>5</v>
      </c>
      <c r="N267" t="str">
        <f>TEXT(SalesData[[#This Row],[Order Date]], "mmmm")</f>
        <v>May</v>
      </c>
      <c r="O267" s="7">
        <f>IF(SalesData[Sales]=0,0,SalesData[Profit]/SalesData[Sales])</f>
        <v>5.9671530660169989E-2</v>
      </c>
      <c r="P267" s="8">
        <f t="shared" si="4"/>
        <v>1.683671751355356E-4</v>
      </c>
      <c r="Q267" t="str">
        <f>IF(SalesData[[#This Row],[Discount]]&gt;0, "Yes", "No")</f>
        <v>Yes</v>
      </c>
      <c r="R267" t="str">
        <f>TEXT(SalesData[[#This Row],[Order Date]],"mmm-yyyy")</f>
        <v>May-2023</v>
      </c>
      <c r="S267">
        <f>YEAR(SalesData[[#This Row],[Order Date]])*100 + MONTH(SalesData[[#This Row],[Order Date]])</f>
        <v>202305</v>
      </c>
    </row>
    <row r="268" spans="1:19" x14ac:dyDescent="0.3">
      <c r="A268" t="s">
        <v>18768</v>
      </c>
      <c r="B268" s="3">
        <v>45065</v>
      </c>
      <c r="C268" t="s">
        <v>18769</v>
      </c>
      <c r="D268" t="s">
        <v>30</v>
      </c>
      <c r="E268" t="s">
        <v>14</v>
      </c>
      <c r="F268" t="s">
        <v>27</v>
      </c>
      <c r="G268">
        <v>4</v>
      </c>
      <c r="H268" s="5">
        <v>478.63</v>
      </c>
      <c r="I268" s="5">
        <v>0.08</v>
      </c>
      <c r="J268" s="5">
        <v>1761.3584000000001</v>
      </c>
      <c r="K268" s="5">
        <v>522.43251221360026</v>
      </c>
      <c r="L268">
        <f>YEAR(SalesData[Order Date])</f>
        <v>2023</v>
      </c>
      <c r="M268">
        <f>MONTH(SalesData[Order Date])</f>
        <v>5</v>
      </c>
      <c r="N268" t="str">
        <f>TEXT(SalesData[[#This Row],[Order Date]], "mmmm")</f>
        <v>May</v>
      </c>
      <c r="O268" s="7">
        <f>IF(SalesData[Sales]=0,0,SalesData[Profit]/SalesData[Sales])</f>
        <v>0.29660772742992014</v>
      </c>
      <c r="P268" s="8">
        <f t="shared" si="4"/>
        <v>4.1785930677141006E-5</v>
      </c>
      <c r="Q268" t="str">
        <f>IF(SalesData[[#This Row],[Discount]]&gt;0, "Yes", "No")</f>
        <v>Yes</v>
      </c>
      <c r="R268" t="str">
        <f>TEXT(SalesData[[#This Row],[Order Date]],"mmm-yyyy")</f>
        <v>May-2023</v>
      </c>
      <c r="S268">
        <f>YEAR(SalesData[[#This Row],[Order Date]])*100 + MONTH(SalesData[[#This Row],[Order Date]])</f>
        <v>202305</v>
      </c>
    </row>
    <row r="269" spans="1:19" x14ac:dyDescent="0.3">
      <c r="A269" t="s">
        <v>18778</v>
      </c>
      <c r="B269" s="3">
        <v>45060</v>
      </c>
      <c r="C269" t="s">
        <v>18779</v>
      </c>
      <c r="D269" t="s">
        <v>23</v>
      </c>
      <c r="E269" t="s">
        <v>19</v>
      </c>
      <c r="F269" t="s">
        <v>20</v>
      </c>
      <c r="G269">
        <v>5</v>
      </c>
      <c r="H269" s="5">
        <v>957.08</v>
      </c>
      <c r="I269" s="5">
        <v>0.02</v>
      </c>
      <c r="J269" s="5">
        <v>4689.692</v>
      </c>
      <c r="K269" s="5">
        <v>1076.3800589618461</v>
      </c>
      <c r="L269">
        <f>YEAR(SalesData[Order Date])</f>
        <v>2023</v>
      </c>
      <c r="M269">
        <f>MONTH(SalesData[Order Date])</f>
        <v>5</v>
      </c>
      <c r="N269" t="str">
        <f>TEXT(SalesData[[#This Row],[Order Date]], "mmmm")</f>
        <v>May</v>
      </c>
      <c r="O269" s="7">
        <f>IF(SalesData[Sales]=0,0,SalesData[Profit]/SalesData[Sales])</f>
        <v>0.22952041604477352</v>
      </c>
      <c r="P269" s="8">
        <f t="shared" si="4"/>
        <v>4.1793789442888781E-6</v>
      </c>
      <c r="Q269" t="str">
        <f>IF(SalesData[[#This Row],[Discount]]&gt;0, "Yes", "No")</f>
        <v>Yes</v>
      </c>
      <c r="R269" t="str">
        <f>TEXT(SalesData[[#This Row],[Order Date]],"mmm-yyyy")</f>
        <v>May-2023</v>
      </c>
      <c r="S269">
        <f>YEAR(SalesData[[#This Row],[Order Date]])*100 + MONTH(SalesData[[#This Row],[Order Date]])</f>
        <v>202305</v>
      </c>
    </row>
    <row r="270" spans="1:19" x14ac:dyDescent="0.3">
      <c r="A270" t="s">
        <v>18865</v>
      </c>
      <c r="B270" s="3">
        <v>45070</v>
      </c>
      <c r="C270" t="s">
        <v>18866</v>
      </c>
      <c r="D270" t="s">
        <v>30</v>
      </c>
      <c r="E270" t="s">
        <v>26</v>
      </c>
      <c r="F270" t="s">
        <v>44</v>
      </c>
      <c r="G270">
        <v>2</v>
      </c>
      <c r="H270" s="5">
        <v>182.07</v>
      </c>
      <c r="I270" s="5">
        <v>0.22</v>
      </c>
      <c r="J270" s="5">
        <v>284.0292</v>
      </c>
      <c r="K270" s="5">
        <v>72.088676035853013</v>
      </c>
      <c r="L270">
        <f>YEAR(SalesData[Order Date])</f>
        <v>2023</v>
      </c>
      <c r="M270">
        <f>MONTH(SalesData[Order Date])</f>
        <v>5</v>
      </c>
      <c r="N270" t="str">
        <f>TEXT(SalesData[[#This Row],[Order Date]], "mmmm")</f>
        <v>May</v>
      </c>
      <c r="O270" s="7">
        <f>IF(SalesData[Sales]=0,0,SalesData[Profit]/SalesData[Sales])</f>
        <v>0.25380727064630332</v>
      </c>
      <c r="P270" s="8">
        <f t="shared" si="4"/>
        <v>6.0416323392101939E-4</v>
      </c>
      <c r="Q270" t="str">
        <f>IF(SalesData[[#This Row],[Discount]]&gt;0, "Yes", "No")</f>
        <v>Yes</v>
      </c>
      <c r="R270" t="str">
        <f>TEXT(SalesData[[#This Row],[Order Date]],"mmm-yyyy")</f>
        <v>May-2023</v>
      </c>
      <c r="S270">
        <f>YEAR(SalesData[[#This Row],[Order Date]])*100 + MONTH(SalesData[[#This Row],[Order Date]])</f>
        <v>202305</v>
      </c>
    </row>
    <row r="271" spans="1:19" x14ac:dyDescent="0.3">
      <c r="A271" t="s">
        <v>19054</v>
      </c>
      <c r="B271" s="3">
        <v>45065</v>
      </c>
      <c r="C271" t="s">
        <v>19055</v>
      </c>
      <c r="D271" t="s">
        <v>18</v>
      </c>
      <c r="E271" t="s">
        <v>19</v>
      </c>
      <c r="F271" t="s">
        <v>39</v>
      </c>
      <c r="G271">
        <v>4</v>
      </c>
      <c r="H271" s="5">
        <v>595.54999999999995</v>
      </c>
      <c r="I271" s="5">
        <v>0.03</v>
      </c>
      <c r="J271" s="5">
        <v>2310.7339999999999</v>
      </c>
      <c r="K271" s="5">
        <v>672.5895198188432</v>
      </c>
      <c r="L271">
        <f>YEAR(SalesData[Order Date])</f>
        <v>2023</v>
      </c>
      <c r="M271">
        <f>MONTH(SalesData[Order Date])</f>
        <v>5</v>
      </c>
      <c r="N271" t="str">
        <f>TEXT(SalesData[[#This Row],[Order Date]], "mmmm")</f>
        <v>May</v>
      </c>
      <c r="O271" s="7">
        <f>IF(SalesData[Sales]=0,0,SalesData[Profit]/SalesData[Sales])</f>
        <v>0.29107180654235548</v>
      </c>
      <c r="P271" s="8">
        <f t="shared" si="4"/>
        <v>1.2593401057845689E-5</v>
      </c>
      <c r="Q271" t="str">
        <f>IF(SalesData[[#This Row],[Discount]]&gt;0, "Yes", "No")</f>
        <v>Yes</v>
      </c>
      <c r="R271" t="str">
        <f>TEXT(SalesData[[#This Row],[Order Date]],"mmm-yyyy")</f>
        <v>May-2023</v>
      </c>
      <c r="S271">
        <f>YEAR(SalesData[[#This Row],[Order Date]])*100 + MONTH(SalesData[[#This Row],[Order Date]])</f>
        <v>202305</v>
      </c>
    </row>
    <row r="272" spans="1:19" x14ac:dyDescent="0.3">
      <c r="A272" t="s">
        <v>19118</v>
      </c>
      <c r="B272" s="3">
        <v>45065</v>
      </c>
      <c r="C272" t="s">
        <v>19119</v>
      </c>
      <c r="D272" t="s">
        <v>23</v>
      </c>
      <c r="E272" t="s">
        <v>26</v>
      </c>
      <c r="F272" t="s">
        <v>62</v>
      </c>
      <c r="G272">
        <v>5</v>
      </c>
      <c r="H272" s="5">
        <v>807.93</v>
      </c>
      <c r="I272" s="5">
        <v>0.19</v>
      </c>
      <c r="J272" s="5">
        <v>3272.1165000000001</v>
      </c>
      <c r="K272" s="5">
        <v>800.07262012563444</v>
      </c>
      <c r="L272">
        <f>YEAR(SalesData[Order Date])</f>
        <v>2023</v>
      </c>
      <c r="M272">
        <f>MONTH(SalesData[Order Date])</f>
        <v>5</v>
      </c>
      <c r="N272" t="str">
        <f>TEXT(SalesData[[#This Row],[Order Date]], "mmmm")</f>
        <v>May</v>
      </c>
      <c r="O272" s="7">
        <f>IF(SalesData[Sales]=0,0,SalesData[Profit]/SalesData[Sales])</f>
        <v>0.24451226602892484</v>
      </c>
      <c r="P272" s="8">
        <f t="shared" si="4"/>
        <v>4.7033777678759302E-5</v>
      </c>
      <c r="Q272" t="str">
        <f>IF(SalesData[[#This Row],[Discount]]&gt;0, "Yes", "No")</f>
        <v>Yes</v>
      </c>
      <c r="R272" t="str">
        <f>TEXT(SalesData[[#This Row],[Order Date]],"mmm-yyyy")</f>
        <v>May-2023</v>
      </c>
      <c r="S272">
        <f>YEAR(SalesData[[#This Row],[Order Date]])*100 + MONTH(SalesData[[#This Row],[Order Date]])</f>
        <v>202305</v>
      </c>
    </row>
    <row r="273" spans="1:19" x14ac:dyDescent="0.3">
      <c r="A273" t="s">
        <v>19234</v>
      </c>
      <c r="B273" s="3">
        <v>45060</v>
      </c>
      <c r="C273" t="s">
        <v>19235</v>
      </c>
      <c r="D273" t="s">
        <v>23</v>
      </c>
      <c r="E273" t="s">
        <v>14</v>
      </c>
      <c r="F273" t="s">
        <v>27</v>
      </c>
      <c r="G273">
        <v>1</v>
      </c>
      <c r="H273" s="5">
        <v>120.55</v>
      </c>
      <c r="I273" s="5">
        <v>0.1</v>
      </c>
      <c r="J273" s="5">
        <v>108.495</v>
      </c>
      <c r="K273" s="5">
        <v>21.403741781727859</v>
      </c>
      <c r="L273">
        <f>YEAR(SalesData[Order Date])</f>
        <v>2023</v>
      </c>
      <c r="M273">
        <f>MONTH(SalesData[Order Date])</f>
        <v>5</v>
      </c>
      <c r="N273" t="str">
        <f>TEXT(SalesData[[#This Row],[Order Date]], "mmmm")</f>
        <v>May</v>
      </c>
      <c r="O273" s="7">
        <f>IF(SalesData[Sales]=0,0,SalesData[Profit]/SalesData[Sales])</f>
        <v>0.19727860068876776</v>
      </c>
      <c r="P273" s="8">
        <f t="shared" si="4"/>
        <v>8.2953131480713403E-4</v>
      </c>
      <c r="Q273" t="str">
        <f>IF(SalesData[[#This Row],[Discount]]&gt;0, "Yes", "No")</f>
        <v>Yes</v>
      </c>
      <c r="R273" t="str">
        <f>TEXT(SalesData[[#This Row],[Order Date]],"mmm-yyyy")</f>
        <v>May-2023</v>
      </c>
      <c r="S273">
        <f>YEAR(SalesData[[#This Row],[Order Date]])*100 + MONTH(SalesData[[#This Row],[Order Date]])</f>
        <v>202305</v>
      </c>
    </row>
    <row r="274" spans="1:19" x14ac:dyDescent="0.3">
      <c r="A274" t="s">
        <v>19242</v>
      </c>
      <c r="B274" s="3">
        <v>45066</v>
      </c>
      <c r="C274" t="s">
        <v>19243</v>
      </c>
      <c r="D274" t="s">
        <v>23</v>
      </c>
      <c r="E274" t="s">
        <v>19</v>
      </c>
      <c r="F274" t="s">
        <v>91</v>
      </c>
      <c r="G274">
        <v>3</v>
      </c>
      <c r="H274" s="5">
        <v>207.72</v>
      </c>
      <c r="I274" s="5">
        <v>0.28999999999999998</v>
      </c>
      <c r="J274" s="5">
        <v>442.44359999999989</v>
      </c>
      <c r="K274" s="5">
        <v>47.131624639883597</v>
      </c>
      <c r="L274">
        <f>YEAR(SalesData[Order Date])</f>
        <v>2023</v>
      </c>
      <c r="M274">
        <f>MONTH(SalesData[Order Date])</f>
        <v>5</v>
      </c>
      <c r="N274" t="str">
        <f>TEXT(SalesData[[#This Row],[Order Date]], "mmmm")</f>
        <v>May</v>
      </c>
      <c r="O274" s="7">
        <f>IF(SalesData[Sales]=0,0,SalesData[Profit]/SalesData[Sales])</f>
        <v>0.1065257235947895</v>
      </c>
      <c r="P274" s="8">
        <f t="shared" si="4"/>
        <v>4.6537004942550871E-4</v>
      </c>
      <c r="Q274" t="str">
        <f>IF(SalesData[[#This Row],[Discount]]&gt;0, "Yes", "No")</f>
        <v>Yes</v>
      </c>
      <c r="R274" t="str">
        <f>TEXT(SalesData[[#This Row],[Order Date]],"mmm-yyyy")</f>
        <v>May-2023</v>
      </c>
      <c r="S274">
        <f>YEAR(SalesData[[#This Row],[Order Date]])*100 + MONTH(SalesData[[#This Row],[Order Date]])</f>
        <v>202305</v>
      </c>
    </row>
    <row r="275" spans="1:19" x14ac:dyDescent="0.3">
      <c r="A275" t="s">
        <v>19264</v>
      </c>
      <c r="B275" s="3">
        <v>45076</v>
      </c>
      <c r="C275" t="s">
        <v>19265</v>
      </c>
      <c r="D275" t="s">
        <v>23</v>
      </c>
      <c r="E275" t="s">
        <v>26</v>
      </c>
      <c r="F275" t="s">
        <v>39</v>
      </c>
      <c r="G275">
        <v>3</v>
      </c>
      <c r="H275" s="5">
        <v>613.15</v>
      </c>
      <c r="I275" s="5">
        <v>0.21</v>
      </c>
      <c r="J275" s="5">
        <v>1453.1655000000001</v>
      </c>
      <c r="K275" s="5">
        <v>250.23837874707121</v>
      </c>
      <c r="L275">
        <f>YEAR(SalesData[Order Date])</f>
        <v>2023</v>
      </c>
      <c r="M275">
        <f>MONTH(SalesData[Order Date])</f>
        <v>5</v>
      </c>
      <c r="N275" t="str">
        <f>TEXT(SalesData[[#This Row],[Order Date]], "mmmm")</f>
        <v>May</v>
      </c>
      <c r="O275" s="7">
        <f>IF(SalesData[Sales]=0,0,SalesData[Profit]/SalesData[Sales])</f>
        <v>0.17220225689852339</v>
      </c>
      <c r="P275" s="8">
        <f t="shared" si="4"/>
        <v>1.1416456005871321E-4</v>
      </c>
      <c r="Q275" t="str">
        <f>IF(SalesData[[#This Row],[Discount]]&gt;0, "Yes", "No")</f>
        <v>Yes</v>
      </c>
      <c r="R275" t="str">
        <f>TEXT(SalesData[[#This Row],[Order Date]],"mmm-yyyy")</f>
        <v>May-2023</v>
      </c>
      <c r="S275">
        <f>YEAR(SalesData[[#This Row],[Order Date]])*100 + MONTH(SalesData[[#This Row],[Order Date]])</f>
        <v>202305</v>
      </c>
    </row>
    <row r="276" spans="1:19" x14ac:dyDescent="0.3">
      <c r="A276" t="s">
        <v>19267</v>
      </c>
      <c r="B276" s="3">
        <v>45059</v>
      </c>
      <c r="C276" t="s">
        <v>19268</v>
      </c>
      <c r="D276" t="s">
        <v>18</v>
      </c>
      <c r="E276" t="s">
        <v>19</v>
      </c>
      <c r="F276" t="s">
        <v>15</v>
      </c>
      <c r="G276">
        <v>2</v>
      </c>
      <c r="H276" s="5">
        <v>879.44</v>
      </c>
      <c r="I276" s="5">
        <v>0.18</v>
      </c>
      <c r="J276" s="5">
        <v>1442.2816</v>
      </c>
      <c r="K276" s="5">
        <v>233.62122245126349</v>
      </c>
      <c r="L276">
        <f>YEAR(SalesData[Order Date])</f>
        <v>2023</v>
      </c>
      <c r="M276">
        <f>MONTH(SalesData[Order Date])</f>
        <v>5</v>
      </c>
      <c r="N276" t="str">
        <f>TEXT(SalesData[[#This Row],[Order Date]], "mmmm")</f>
        <v>May</v>
      </c>
      <c r="O276" s="7">
        <f>IF(SalesData[Sales]=0,0,SalesData[Profit]/SalesData[Sales])</f>
        <v>0.16198031123135972</v>
      </c>
      <c r="P276" s="8">
        <f t="shared" si="4"/>
        <v>1.0233785135995632E-4</v>
      </c>
      <c r="Q276" t="str">
        <f>IF(SalesData[[#This Row],[Discount]]&gt;0, "Yes", "No")</f>
        <v>Yes</v>
      </c>
      <c r="R276" t="str">
        <f>TEXT(SalesData[[#This Row],[Order Date]],"mmm-yyyy")</f>
        <v>May-2023</v>
      </c>
      <c r="S276">
        <f>YEAR(SalesData[[#This Row],[Order Date]])*100 + MONTH(SalesData[[#This Row],[Order Date]])</f>
        <v>202305</v>
      </c>
    </row>
    <row r="277" spans="1:19" x14ac:dyDescent="0.3">
      <c r="A277" t="s">
        <v>19383</v>
      </c>
      <c r="B277" s="3">
        <v>45063</v>
      </c>
      <c r="C277" t="s">
        <v>19384</v>
      </c>
      <c r="D277" t="s">
        <v>18</v>
      </c>
      <c r="E277" t="s">
        <v>14</v>
      </c>
      <c r="F277" t="s">
        <v>15</v>
      </c>
      <c r="G277">
        <v>6</v>
      </c>
      <c r="H277" s="5">
        <v>361.28</v>
      </c>
      <c r="I277" s="5">
        <v>0.25</v>
      </c>
      <c r="J277" s="5">
        <v>1625.76</v>
      </c>
      <c r="K277" s="5">
        <v>371.13995142341003</v>
      </c>
      <c r="L277">
        <f>YEAR(SalesData[Order Date])</f>
        <v>2023</v>
      </c>
      <c r="M277">
        <f>MONTH(SalesData[Order Date])</f>
        <v>5</v>
      </c>
      <c r="N277" t="str">
        <f>TEXT(SalesData[[#This Row],[Order Date]], "mmmm")</f>
        <v>May</v>
      </c>
      <c r="O277" s="7">
        <f>IF(SalesData[Sales]=0,0,SalesData[Profit]/SalesData[Sales])</f>
        <v>0.22828704816418785</v>
      </c>
      <c r="P277" s="8">
        <f t="shared" si="4"/>
        <v>1.1533067611455567E-4</v>
      </c>
      <c r="Q277" t="str">
        <f>IF(SalesData[[#This Row],[Discount]]&gt;0, "Yes", "No")</f>
        <v>Yes</v>
      </c>
      <c r="R277" t="str">
        <f>TEXT(SalesData[[#This Row],[Order Date]],"mmm-yyyy")</f>
        <v>May-2023</v>
      </c>
      <c r="S277">
        <f>YEAR(SalesData[[#This Row],[Order Date]])*100 + MONTH(SalesData[[#This Row],[Order Date]])</f>
        <v>202305</v>
      </c>
    </row>
    <row r="278" spans="1:19" x14ac:dyDescent="0.3">
      <c r="A278" t="s">
        <v>19387</v>
      </c>
      <c r="B278" s="3">
        <v>45073</v>
      </c>
      <c r="C278" t="s">
        <v>19388</v>
      </c>
      <c r="D278" t="s">
        <v>30</v>
      </c>
      <c r="E278" t="s">
        <v>19</v>
      </c>
      <c r="F278" t="s">
        <v>62</v>
      </c>
      <c r="G278">
        <v>1</v>
      </c>
      <c r="H278" s="5">
        <v>974.91</v>
      </c>
      <c r="I278" s="5">
        <v>0.04</v>
      </c>
      <c r="J278" s="5">
        <v>935.91359999999997</v>
      </c>
      <c r="K278" s="5">
        <v>87.806240654737707</v>
      </c>
      <c r="L278">
        <f>YEAR(SalesData[Order Date])</f>
        <v>2023</v>
      </c>
      <c r="M278">
        <f>MONTH(SalesData[Order Date])</f>
        <v>5</v>
      </c>
      <c r="N278" t="str">
        <f>TEXT(SalesData[[#This Row],[Order Date]], "mmmm")</f>
        <v>May</v>
      </c>
      <c r="O278" s="7">
        <f>IF(SalesData[Sales]=0,0,SalesData[Profit]/SalesData[Sales])</f>
        <v>9.3818746361563413E-2</v>
      </c>
      <c r="P278" s="8">
        <f t="shared" si="4"/>
        <v>4.1029428357489409E-5</v>
      </c>
      <c r="Q278" t="str">
        <f>IF(SalesData[[#This Row],[Discount]]&gt;0, "Yes", "No")</f>
        <v>Yes</v>
      </c>
      <c r="R278" t="str">
        <f>TEXT(SalesData[[#This Row],[Order Date]],"mmm-yyyy")</f>
        <v>May-2023</v>
      </c>
      <c r="S278">
        <f>YEAR(SalesData[[#This Row],[Order Date]])*100 + MONTH(SalesData[[#This Row],[Order Date]])</f>
        <v>202305</v>
      </c>
    </row>
    <row r="279" spans="1:19" x14ac:dyDescent="0.3">
      <c r="A279" t="s">
        <v>19402</v>
      </c>
      <c r="B279" s="3">
        <v>45073</v>
      </c>
      <c r="C279" t="s">
        <v>19403</v>
      </c>
      <c r="D279" t="s">
        <v>18</v>
      </c>
      <c r="E279" t="s">
        <v>14</v>
      </c>
      <c r="F279" t="s">
        <v>20</v>
      </c>
      <c r="G279">
        <v>2</v>
      </c>
      <c r="H279" s="5">
        <v>449.56</v>
      </c>
      <c r="I279" s="5">
        <v>0.02</v>
      </c>
      <c r="J279" s="5">
        <v>881.13760000000002</v>
      </c>
      <c r="K279" s="5">
        <v>160.1214473367169</v>
      </c>
      <c r="L279">
        <f>YEAR(SalesData[Order Date])</f>
        <v>2023</v>
      </c>
      <c r="M279">
        <f>MONTH(SalesData[Order Date])</f>
        <v>5</v>
      </c>
      <c r="N279" t="str">
        <f>TEXT(SalesData[[#This Row],[Order Date]], "mmmm")</f>
        <v>May</v>
      </c>
      <c r="O279" s="7">
        <f>IF(SalesData[Sales]=0,0,SalesData[Profit]/SalesData[Sales])</f>
        <v>0.18172127410828559</v>
      </c>
      <c r="P279" s="8">
        <f t="shared" si="4"/>
        <v>2.2243971883619539E-5</v>
      </c>
      <c r="Q279" t="str">
        <f>IF(SalesData[[#This Row],[Discount]]&gt;0, "Yes", "No")</f>
        <v>Yes</v>
      </c>
      <c r="R279" t="str">
        <f>TEXT(SalesData[[#This Row],[Order Date]],"mmm-yyyy")</f>
        <v>May-2023</v>
      </c>
      <c r="S279">
        <f>YEAR(SalesData[[#This Row],[Order Date]])*100 + MONTH(SalesData[[#This Row],[Order Date]])</f>
        <v>202305</v>
      </c>
    </row>
    <row r="280" spans="1:19" x14ac:dyDescent="0.3">
      <c r="A280" t="s">
        <v>16</v>
      </c>
      <c r="B280" s="3">
        <v>45095</v>
      </c>
      <c r="C280" t="s">
        <v>17</v>
      </c>
      <c r="D280" t="s">
        <v>18</v>
      </c>
      <c r="E280" t="s">
        <v>19</v>
      </c>
      <c r="F280" t="s">
        <v>20</v>
      </c>
      <c r="G280">
        <v>5</v>
      </c>
      <c r="H280" s="5">
        <v>38.14</v>
      </c>
      <c r="I280" s="5">
        <v>0.17</v>
      </c>
      <c r="J280" s="5">
        <v>158.28100000000001</v>
      </c>
      <c r="K280" s="5">
        <v>17.044813435634101</v>
      </c>
      <c r="L280">
        <f>YEAR(SalesData[Order Date])</f>
        <v>2023</v>
      </c>
      <c r="M280">
        <f>MONTH(SalesData[Order Date])</f>
        <v>6</v>
      </c>
      <c r="N280" t="str">
        <f>TEXT(SalesData[[#This Row],[Order Date]], "mmmm")</f>
        <v>June</v>
      </c>
      <c r="O280" s="7">
        <f>IF(SalesData[Sales]=0,0,SalesData[Profit]/SalesData[Sales])</f>
        <v>0.10768704668048661</v>
      </c>
      <c r="P280" s="8">
        <f t="shared" si="4"/>
        <v>8.9145254326166768E-4</v>
      </c>
      <c r="Q280" t="str">
        <f>IF(SalesData[[#This Row],[Discount]]&gt;0, "Yes", "No")</f>
        <v>Yes</v>
      </c>
      <c r="R280" t="str">
        <f>TEXT(SalesData[[#This Row],[Order Date]],"mmm-yyyy")</f>
        <v>Jun-2023</v>
      </c>
      <c r="S280">
        <f>YEAR(SalesData[[#This Row],[Order Date]])*100 + MONTH(SalesData[[#This Row],[Order Date]])</f>
        <v>202306</v>
      </c>
    </row>
    <row r="281" spans="1:19" x14ac:dyDescent="0.3">
      <c r="A281" t="s">
        <v>47</v>
      </c>
      <c r="B281" s="3">
        <v>45095</v>
      </c>
      <c r="C281" t="s">
        <v>48</v>
      </c>
      <c r="D281" t="s">
        <v>30</v>
      </c>
      <c r="E281" t="s">
        <v>14</v>
      </c>
      <c r="F281" t="s">
        <v>44</v>
      </c>
      <c r="G281">
        <v>3</v>
      </c>
      <c r="H281" s="5">
        <v>328.83</v>
      </c>
      <c r="I281" s="5">
        <v>0.26</v>
      </c>
      <c r="J281" s="5">
        <v>730.00260000000003</v>
      </c>
      <c r="K281" s="5">
        <v>147.8588901440383</v>
      </c>
      <c r="L281">
        <f>YEAR(SalesData[Order Date])</f>
        <v>2023</v>
      </c>
      <c r="M281">
        <f>MONTH(SalesData[Order Date])</f>
        <v>6</v>
      </c>
      <c r="N281" t="str">
        <f>TEXT(SalesData[[#This Row],[Order Date]], "mmmm")</f>
        <v>June</v>
      </c>
      <c r="O281" s="7">
        <f>IF(SalesData[Sales]=0,0,SalesData[Profit]/SalesData[Sales])</f>
        <v>0.20254570345919082</v>
      </c>
      <c r="P281" s="8">
        <f t="shared" si="4"/>
        <v>2.635607051262557E-4</v>
      </c>
      <c r="Q281" t="str">
        <f>IF(SalesData[[#This Row],[Discount]]&gt;0, "Yes", "No")</f>
        <v>Yes</v>
      </c>
      <c r="R281" t="str">
        <f>TEXT(SalesData[[#This Row],[Order Date]],"mmm-yyyy")</f>
        <v>Jun-2023</v>
      </c>
      <c r="S281">
        <f>YEAR(SalesData[[#This Row],[Order Date]])*100 + MONTH(SalesData[[#This Row],[Order Date]])</f>
        <v>202306</v>
      </c>
    </row>
    <row r="282" spans="1:19" x14ac:dyDescent="0.3">
      <c r="A282" t="s">
        <v>71</v>
      </c>
      <c r="B282" s="3">
        <v>45081</v>
      </c>
      <c r="C282" t="s">
        <v>72</v>
      </c>
      <c r="D282" t="s">
        <v>18</v>
      </c>
      <c r="E282" t="s">
        <v>19</v>
      </c>
      <c r="F282" t="s">
        <v>15</v>
      </c>
      <c r="G282">
        <v>4</v>
      </c>
      <c r="H282" s="5">
        <v>63.79</v>
      </c>
      <c r="I282" s="5">
        <v>0.15</v>
      </c>
      <c r="J282" s="5">
        <v>216.886</v>
      </c>
      <c r="K282" s="5">
        <v>17.133453646568309</v>
      </c>
      <c r="L282">
        <f>YEAR(SalesData[Order Date])</f>
        <v>2023</v>
      </c>
      <c r="M282">
        <f>MONTH(SalesData[Order Date])</f>
        <v>6</v>
      </c>
      <c r="N282" t="str">
        <f>TEXT(SalesData[[#This Row],[Order Date]], "mmmm")</f>
        <v>June</v>
      </c>
      <c r="O282" s="7">
        <f>IF(SalesData[Sales]=0,0,SalesData[Profit]/SalesData[Sales])</f>
        <v>7.8997508583164927E-2</v>
      </c>
      <c r="P282" s="8">
        <f t="shared" si="4"/>
        <v>5.8786643674557139E-4</v>
      </c>
      <c r="Q282" t="str">
        <f>IF(SalesData[[#This Row],[Discount]]&gt;0, "Yes", "No")</f>
        <v>Yes</v>
      </c>
      <c r="R282" t="str">
        <f>TEXT(SalesData[[#This Row],[Order Date]],"mmm-yyyy")</f>
        <v>Jun-2023</v>
      </c>
      <c r="S282">
        <f>YEAR(SalesData[[#This Row],[Order Date]])*100 + MONTH(SalesData[[#This Row],[Order Date]])</f>
        <v>202306</v>
      </c>
    </row>
    <row r="283" spans="1:19" x14ac:dyDescent="0.3">
      <c r="A283" t="s">
        <v>118</v>
      </c>
      <c r="B283" s="3">
        <v>45097</v>
      </c>
      <c r="C283" t="s">
        <v>119</v>
      </c>
      <c r="D283" t="s">
        <v>30</v>
      </c>
      <c r="E283" t="s">
        <v>26</v>
      </c>
      <c r="F283" t="s">
        <v>39</v>
      </c>
      <c r="G283">
        <v>4</v>
      </c>
      <c r="H283" s="5">
        <v>496.46</v>
      </c>
      <c r="I283" s="5">
        <v>0.01</v>
      </c>
      <c r="J283" s="5">
        <v>1965.9816000000001</v>
      </c>
      <c r="K283" s="5">
        <v>465.7699617938672</v>
      </c>
      <c r="L283">
        <f>YEAR(SalesData[Order Date])</f>
        <v>2023</v>
      </c>
      <c r="M283">
        <f>MONTH(SalesData[Order Date])</f>
        <v>6</v>
      </c>
      <c r="N283" t="str">
        <f>TEXT(SalesData[[#This Row],[Order Date]], "mmmm")</f>
        <v>June</v>
      </c>
      <c r="O283" s="7">
        <f>IF(SalesData[Sales]=0,0,SalesData[Profit]/SalesData[Sales])</f>
        <v>0.23691471059234084</v>
      </c>
      <c r="P283" s="8">
        <f t="shared" si="4"/>
        <v>5.0356524191274228E-6</v>
      </c>
      <c r="Q283" t="str">
        <f>IF(SalesData[[#This Row],[Discount]]&gt;0, "Yes", "No")</f>
        <v>Yes</v>
      </c>
      <c r="R283" t="str">
        <f>TEXT(SalesData[[#This Row],[Order Date]],"mmm-yyyy")</f>
        <v>Jun-2023</v>
      </c>
      <c r="S283">
        <f>YEAR(SalesData[[#This Row],[Order Date]])*100 + MONTH(SalesData[[#This Row],[Order Date]])</f>
        <v>202306</v>
      </c>
    </row>
    <row r="284" spans="1:19" x14ac:dyDescent="0.3">
      <c r="A284" t="s">
        <v>332</v>
      </c>
      <c r="B284" s="3">
        <v>45084</v>
      </c>
      <c r="C284" t="s">
        <v>333</v>
      </c>
      <c r="D284" t="s">
        <v>18</v>
      </c>
      <c r="E284" t="s">
        <v>26</v>
      </c>
      <c r="F284" t="s">
        <v>39</v>
      </c>
      <c r="G284">
        <v>7</v>
      </c>
      <c r="H284" s="5">
        <v>633.04</v>
      </c>
      <c r="I284" s="5">
        <v>0.18</v>
      </c>
      <c r="J284" s="5">
        <v>3633.6496000000002</v>
      </c>
      <c r="K284" s="5">
        <v>397.29550765418122</v>
      </c>
      <c r="L284">
        <f>YEAR(SalesData[Order Date])</f>
        <v>2023</v>
      </c>
      <c r="M284">
        <f>MONTH(SalesData[Order Date])</f>
        <v>6</v>
      </c>
      <c r="N284" t="str">
        <f>TEXT(SalesData[[#This Row],[Order Date]], "mmmm")</f>
        <v>June</v>
      </c>
      <c r="O284" s="7">
        <f>IF(SalesData[Sales]=0,0,SalesData[Profit]/SalesData[Sales])</f>
        <v>0.10933787001756615</v>
      </c>
      <c r="P284" s="8">
        <f t="shared" si="4"/>
        <v>4.0620317380079799E-5</v>
      </c>
      <c r="Q284" t="str">
        <f>IF(SalesData[[#This Row],[Discount]]&gt;0, "Yes", "No")</f>
        <v>Yes</v>
      </c>
      <c r="R284" t="str">
        <f>TEXT(SalesData[[#This Row],[Order Date]],"mmm-yyyy")</f>
        <v>Jun-2023</v>
      </c>
      <c r="S284">
        <f>YEAR(SalesData[[#This Row],[Order Date]])*100 + MONTH(SalesData[[#This Row],[Order Date]])</f>
        <v>202306</v>
      </c>
    </row>
    <row r="285" spans="1:19" x14ac:dyDescent="0.3">
      <c r="A285" t="s">
        <v>348</v>
      </c>
      <c r="B285" s="3">
        <v>45092</v>
      </c>
      <c r="C285" t="s">
        <v>349</v>
      </c>
      <c r="D285" t="s">
        <v>30</v>
      </c>
      <c r="E285" t="s">
        <v>26</v>
      </c>
      <c r="F285" t="s">
        <v>62</v>
      </c>
      <c r="G285">
        <v>3</v>
      </c>
      <c r="H285" s="5">
        <v>146.4</v>
      </c>
      <c r="I285" s="5">
        <v>0.11</v>
      </c>
      <c r="J285" s="5">
        <v>390.88799999999998</v>
      </c>
      <c r="K285" s="5">
        <v>104.85906151819781</v>
      </c>
      <c r="L285">
        <f>YEAR(SalesData[Order Date])</f>
        <v>2023</v>
      </c>
      <c r="M285">
        <f>MONTH(SalesData[Order Date])</f>
        <v>6</v>
      </c>
      <c r="N285" t="str">
        <f>TEXT(SalesData[[#This Row],[Order Date]], "mmmm")</f>
        <v>June</v>
      </c>
      <c r="O285" s="7">
        <f>IF(SalesData[Sales]=0,0,SalesData[Profit]/SalesData[Sales])</f>
        <v>0.26825858434691729</v>
      </c>
      <c r="P285" s="8">
        <f t="shared" si="4"/>
        <v>2.5045537340619308E-4</v>
      </c>
      <c r="Q285" t="str">
        <f>IF(SalesData[[#This Row],[Discount]]&gt;0, "Yes", "No")</f>
        <v>Yes</v>
      </c>
      <c r="R285" t="str">
        <f>TEXT(SalesData[[#This Row],[Order Date]],"mmm-yyyy")</f>
        <v>Jun-2023</v>
      </c>
      <c r="S285">
        <f>YEAR(SalesData[[#This Row],[Order Date]])*100 + MONTH(SalesData[[#This Row],[Order Date]])</f>
        <v>202306</v>
      </c>
    </row>
    <row r="286" spans="1:19" x14ac:dyDescent="0.3">
      <c r="A286" t="s">
        <v>508</v>
      </c>
      <c r="B286" s="3">
        <v>45085</v>
      </c>
      <c r="C286" t="s">
        <v>509</v>
      </c>
      <c r="D286" t="s">
        <v>30</v>
      </c>
      <c r="E286" t="s">
        <v>14</v>
      </c>
      <c r="F286" t="s">
        <v>44</v>
      </c>
      <c r="G286">
        <v>9</v>
      </c>
      <c r="H286" s="5">
        <v>950.53</v>
      </c>
      <c r="I286" s="5">
        <v>0.23</v>
      </c>
      <c r="J286" s="5">
        <v>6587.1728999999996</v>
      </c>
      <c r="K286" s="5">
        <v>928.26793756196366</v>
      </c>
      <c r="L286">
        <f>YEAR(SalesData[Order Date])</f>
        <v>2023</v>
      </c>
      <c r="M286">
        <f>MONTH(SalesData[Order Date])</f>
        <v>6</v>
      </c>
      <c r="N286" t="str">
        <f>TEXT(SalesData[[#This Row],[Order Date]], "mmmm")</f>
        <v>June</v>
      </c>
      <c r="O286" s="7">
        <f>IF(SalesData[Sales]=0,0,SalesData[Profit]/SalesData[Sales])</f>
        <v>0.14092053626859616</v>
      </c>
      <c r="P286" s="8">
        <f t="shared" si="4"/>
        <v>2.6885585468691737E-5</v>
      </c>
      <c r="Q286" t="str">
        <f>IF(SalesData[[#This Row],[Discount]]&gt;0, "Yes", "No")</f>
        <v>Yes</v>
      </c>
      <c r="R286" t="str">
        <f>TEXT(SalesData[[#This Row],[Order Date]],"mmm-yyyy")</f>
        <v>Jun-2023</v>
      </c>
      <c r="S286">
        <f>YEAR(SalesData[[#This Row],[Order Date]])*100 + MONTH(SalesData[[#This Row],[Order Date]])</f>
        <v>202306</v>
      </c>
    </row>
    <row r="287" spans="1:19" x14ac:dyDescent="0.3">
      <c r="A287" t="s">
        <v>552</v>
      </c>
      <c r="B287" s="3">
        <v>45089</v>
      </c>
      <c r="C287" t="s">
        <v>553</v>
      </c>
      <c r="D287" t="s">
        <v>18</v>
      </c>
      <c r="E287" t="s">
        <v>26</v>
      </c>
      <c r="F287" t="s">
        <v>27</v>
      </c>
      <c r="G287">
        <v>9</v>
      </c>
      <c r="H287" s="5">
        <v>784.31</v>
      </c>
      <c r="I287" s="5">
        <v>0.17</v>
      </c>
      <c r="J287" s="5">
        <v>5858.7956999999988</v>
      </c>
      <c r="K287" s="5">
        <v>1272.7867598004791</v>
      </c>
      <c r="L287">
        <f>YEAR(SalesData[Order Date])</f>
        <v>2023</v>
      </c>
      <c r="M287">
        <f>MONTH(SalesData[Order Date])</f>
        <v>6</v>
      </c>
      <c r="N287" t="str">
        <f>TEXT(SalesData[[#This Row],[Order Date]], "mmmm")</f>
        <v>June</v>
      </c>
      <c r="O287" s="7">
        <f>IF(SalesData[Sales]=0,0,SalesData[Profit]/SalesData[Sales])</f>
        <v>0.21724375195408835</v>
      </c>
      <c r="P287" s="8">
        <f t="shared" si="4"/>
        <v>2.4083447729710054E-5</v>
      </c>
      <c r="Q287" t="str">
        <f>IF(SalesData[[#This Row],[Discount]]&gt;0, "Yes", "No")</f>
        <v>Yes</v>
      </c>
      <c r="R287" t="str">
        <f>TEXT(SalesData[[#This Row],[Order Date]],"mmm-yyyy")</f>
        <v>Jun-2023</v>
      </c>
      <c r="S287">
        <f>YEAR(SalesData[[#This Row],[Order Date]])*100 + MONTH(SalesData[[#This Row],[Order Date]])</f>
        <v>202306</v>
      </c>
    </row>
    <row r="288" spans="1:19" x14ac:dyDescent="0.3">
      <c r="A288" t="s">
        <v>606</v>
      </c>
      <c r="B288" s="3">
        <v>45106</v>
      </c>
      <c r="C288" t="s">
        <v>607</v>
      </c>
      <c r="D288" t="s">
        <v>13</v>
      </c>
      <c r="E288" t="s">
        <v>26</v>
      </c>
      <c r="F288" t="s">
        <v>53</v>
      </c>
      <c r="G288">
        <v>7</v>
      </c>
      <c r="H288" s="5">
        <v>402.7</v>
      </c>
      <c r="I288" s="5">
        <v>0</v>
      </c>
      <c r="J288" s="5">
        <v>2818.9</v>
      </c>
      <c r="K288" s="5">
        <v>245.5169677305469</v>
      </c>
      <c r="L288">
        <f>YEAR(SalesData[Order Date])</f>
        <v>2023</v>
      </c>
      <c r="M288">
        <f>MONTH(SalesData[Order Date])</f>
        <v>6</v>
      </c>
      <c r="N288" t="str">
        <f>TEXT(SalesData[[#This Row],[Order Date]], "mmmm")</f>
        <v>June</v>
      </c>
      <c r="O288" s="7">
        <f>IF(SalesData[Sales]=0,0,SalesData[Profit]/SalesData[Sales])</f>
        <v>8.7096728415533328E-2</v>
      </c>
      <c r="P288" s="8">
        <f t="shared" si="4"/>
        <v>0</v>
      </c>
      <c r="Q288" t="str">
        <f>IF(SalesData[[#This Row],[Discount]]&gt;0, "Yes", "No")</f>
        <v>No</v>
      </c>
      <c r="R288" t="str">
        <f>TEXT(SalesData[[#This Row],[Order Date]],"mmm-yyyy")</f>
        <v>Jun-2023</v>
      </c>
      <c r="S288">
        <f>YEAR(SalesData[[#This Row],[Order Date]])*100 + MONTH(SalesData[[#This Row],[Order Date]])</f>
        <v>202306</v>
      </c>
    </row>
    <row r="289" spans="1:19" x14ac:dyDescent="0.3">
      <c r="A289" t="s">
        <v>640</v>
      </c>
      <c r="B289" s="3">
        <v>45098</v>
      </c>
      <c r="C289" t="s">
        <v>641</v>
      </c>
      <c r="D289" t="s">
        <v>30</v>
      </c>
      <c r="E289" t="s">
        <v>14</v>
      </c>
      <c r="F289" t="s">
        <v>44</v>
      </c>
      <c r="G289">
        <v>8</v>
      </c>
      <c r="H289" s="5">
        <v>679.94</v>
      </c>
      <c r="I289" s="5">
        <v>0.15</v>
      </c>
      <c r="J289" s="5">
        <v>4623.5920000000006</v>
      </c>
      <c r="K289" s="5">
        <v>700.24445034117514</v>
      </c>
      <c r="L289">
        <f>YEAR(SalesData[Order Date])</f>
        <v>2023</v>
      </c>
      <c r="M289">
        <f>MONTH(SalesData[Order Date])</f>
        <v>6</v>
      </c>
      <c r="N289" t="str">
        <f>TEXT(SalesData[[#This Row],[Order Date]], "mmmm")</f>
        <v>June</v>
      </c>
      <c r="O289" s="7">
        <f>IF(SalesData[Sales]=0,0,SalesData[Profit]/SalesData[Sales])</f>
        <v>0.15145031186600699</v>
      </c>
      <c r="P289" s="8">
        <f t="shared" si="4"/>
        <v>2.7575962584933961E-5</v>
      </c>
      <c r="Q289" t="str">
        <f>IF(SalesData[[#This Row],[Discount]]&gt;0, "Yes", "No")</f>
        <v>Yes</v>
      </c>
      <c r="R289" t="str">
        <f>TEXT(SalesData[[#This Row],[Order Date]],"mmm-yyyy")</f>
        <v>Jun-2023</v>
      </c>
      <c r="S289">
        <f>YEAR(SalesData[[#This Row],[Order Date]])*100 + MONTH(SalesData[[#This Row],[Order Date]])</f>
        <v>202306</v>
      </c>
    </row>
    <row r="290" spans="1:19" x14ac:dyDescent="0.3">
      <c r="A290" t="s">
        <v>716</v>
      </c>
      <c r="B290" s="3">
        <v>45093</v>
      </c>
      <c r="C290" t="s">
        <v>717</v>
      </c>
      <c r="D290" t="s">
        <v>13</v>
      </c>
      <c r="E290" t="s">
        <v>14</v>
      </c>
      <c r="F290" t="s">
        <v>44</v>
      </c>
      <c r="G290">
        <v>3</v>
      </c>
      <c r="H290" s="5">
        <v>410.46</v>
      </c>
      <c r="I290" s="5">
        <v>0.28999999999999998</v>
      </c>
      <c r="J290" s="5">
        <v>874.27979999999991</v>
      </c>
      <c r="K290" s="5">
        <v>152.09054748690949</v>
      </c>
      <c r="L290">
        <f>YEAR(SalesData[Order Date])</f>
        <v>2023</v>
      </c>
      <c r="M290">
        <f>MONTH(SalesData[Order Date])</f>
        <v>6</v>
      </c>
      <c r="N290" t="str">
        <f>TEXT(SalesData[[#This Row],[Order Date]], "mmmm")</f>
        <v>June</v>
      </c>
      <c r="O290" s="7">
        <f>IF(SalesData[Sales]=0,0,SalesData[Profit]/SalesData[Sales])</f>
        <v>0.1739609533319991</v>
      </c>
      <c r="P290" s="8">
        <f t="shared" si="4"/>
        <v>2.3550812909093862E-4</v>
      </c>
      <c r="Q290" t="str">
        <f>IF(SalesData[[#This Row],[Discount]]&gt;0, "Yes", "No")</f>
        <v>Yes</v>
      </c>
      <c r="R290" t="str">
        <f>TEXT(SalesData[[#This Row],[Order Date]],"mmm-yyyy")</f>
        <v>Jun-2023</v>
      </c>
      <c r="S290">
        <f>YEAR(SalesData[[#This Row],[Order Date]])*100 + MONTH(SalesData[[#This Row],[Order Date]])</f>
        <v>202306</v>
      </c>
    </row>
    <row r="291" spans="1:19" x14ac:dyDescent="0.3">
      <c r="A291" t="s">
        <v>786</v>
      </c>
      <c r="B291" s="3">
        <v>45079</v>
      </c>
      <c r="C291" t="s">
        <v>787</v>
      </c>
      <c r="D291" t="s">
        <v>30</v>
      </c>
      <c r="E291" t="s">
        <v>26</v>
      </c>
      <c r="F291" t="s">
        <v>15</v>
      </c>
      <c r="G291">
        <v>8</v>
      </c>
      <c r="H291" s="5">
        <v>380</v>
      </c>
      <c r="I291" s="5">
        <v>0.05</v>
      </c>
      <c r="J291" s="5">
        <v>2888</v>
      </c>
      <c r="K291" s="5">
        <v>581.03459220544812</v>
      </c>
      <c r="L291">
        <f>YEAR(SalesData[Order Date])</f>
        <v>2023</v>
      </c>
      <c r="M291">
        <f>MONTH(SalesData[Order Date])</f>
        <v>6</v>
      </c>
      <c r="N291" t="str">
        <f>TEXT(SalesData[[#This Row],[Order Date]], "mmmm")</f>
        <v>June</v>
      </c>
      <c r="O291" s="7">
        <f>IF(SalesData[Sales]=0,0,SalesData[Profit]/SalesData[Sales])</f>
        <v>0.20118926322903327</v>
      </c>
      <c r="P291" s="8">
        <f t="shared" si="4"/>
        <v>1.6447368421052631E-5</v>
      </c>
      <c r="Q291" t="str">
        <f>IF(SalesData[[#This Row],[Discount]]&gt;0, "Yes", "No")</f>
        <v>Yes</v>
      </c>
      <c r="R291" t="str">
        <f>TEXT(SalesData[[#This Row],[Order Date]],"mmm-yyyy")</f>
        <v>Jun-2023</v>
      </c>
      <c r="S291">
        <f>YEAR(SalesData[[#This Row],[Order Date]])*100 + MONTH(SalesData[[#This Row],[Order Date]])</f>
        <v>202306</v>
      </c>
    </row>
    <row r="292" spans="1:19" x14ac:dyDescent="0.3">
      <c r="A292" t="s">
        <v>790</v>
      </c>
      <c r="B292" s="3">
        <v>45085</v>
      </c>
      <c r="C292" t="s">
        <v>791</v>
      </c>
      <c r="D292" t="s">
        <v>23</v>
      </c>
      <c r="E292" t="s">
        <v>19</v>
      </c>
      <c r="F292" t="s">
        <v>27</v>
      </c>
      <c r="G292">
        <v>7</v>
      </c>
      <c r="H292" s="5">
        <v>113.69</v>
      </c>
      <c r="I292" s="5">
        <v>0.08</v>
      </c>
      <c r="J292" s="5">
        <v>732.16359999999997</v>
      </c>
      <c r="K292" s="5">
        <v>79.89282413599166</v>
      </c>
      <c r="L292">
        <f>YEAR(SalesData[Order Date])</f>
        <v>2023</v>
      </c>
      <c r="M292">
        <f>MONTH(SalesData[Order Date])</f>
        <v>6</v>
      </c>
      <c r="N292" t="str">
        <f>TEXT(SalesData[[#This Row],[Order Date]], "mmmm")</f>
        <v>June</v>
      </c>
      <c r="O292" s="7">
        <f>IF(SalesData[Sales]=0,0,SalesData[Profit]/SalesData[Sales])</f>
        <v>0.10911881461464577</v>
      </c>
      <c r="P292" s="8">
        <f t="shared" si="4"/>
        <v>1.0052398125227751E-4</v>
      </c>
      <c r="Q292" t="str">
        <f>IF(SalesData[[#This Row],[Discount]]&gt;0, "Yes", "No")</f>
        <v>Yes</v>
      </c>
      <c r="R292" t="str">
        <f>TEXT(SalesData[[#This Row],[Order Date]],"mmm-yyyy")</f>
        <v>Jun-2023</v>
      </c>
      <c r="S292">
        <f>YEAR(SalesData[[#This Row],[Order Date]])*100 + MONTH(SalesData[[#This Row],[Order Date]])</f>
        <v>202306</v>
      </c>
    </row>
    <row r="293" spans="1:19" x14ac:dyDescent="0.3">
      <c r="A293" t="s">
        <v>816</v>
      </c>
      <c r="B293" s="3">
        <v>45086</v>
      </c>
      <c r="C293" t="s">
        <v>817</v>
      </c>
      <c r="D293" t="s">
        <v>23</v>
      </c>
      <c r="E293" t="s">
        <v>26</v>
      </c>
      <c r="F293" t="s">
        <v>20</v>
      </c>
      <c r="G293">
        <v>4</v>
      </c>
      <c r="H293" s="5">
        <v>530.23</v>
      </c>
      <c r="I293" s="5">
        <v>0.04</v>
      </c>
      <c r="J293" s="5">
        <v>2036.0832</v>
      </c>
      <c r="K293" s="5">
        <v>600.07307160507185</v>
      </c>
      <c r="L293">
        <f>YEAR(SalesData[Order Date])</f>
        <v>2023</v>
      </c>
      <c r="M293">
        <f>MONTH(SalesData[Order Date])</f>
        <v>6</v>
      </c>
      <c r="N293" t="str">
        <f>TEXT(SalesData[[#This Row],[Order Date]], "mmmm")</f>
        <v>June</v>
      </c>
      <c r="O293" s="7">
        <f>IF(SalesData[Sales]=0,0,SalesData[Profit]/SalesData[Sales])</f>
        <v>0.29471932758203195</v>
      </c>
      <c r="P293" s="8">
        <f t="shared" si="4"/>
        <v>1.8859740112781245E-5</v>
      </c>
      <c r="Q293" t="str">
        <f>IF(SalesData[[#This Row],[Discount]]&gt;0, "Yes", "No")</f>
        <v>Yes</v>
      </c>
      <c r="R293" t="str">
        <f>TEXT(SalesData[[#This Row],[Order Date]],"mmm-yyyy")</f>
        <v>Jun-2023</v>
      </c>
      <c r="S293">
        <f>YEAR(SalesData[[#This Row],[Order Date]])*100 + MONTH(SalesData[[#This Row],[Order Date]])</f>
        <v>202306</v>
      </c>
    </row>
    <row r="294" spans="1:19" x14ac:dyDescent="0.3">
      <c r="A294" t="s">
        <v>842</v>
      </c>
      <c r="B294" s="3">
        <v>45089</v>
      </c>
      <c r="C294" t="s">
        <v>843</v>
      </c>
      <c r="D294" t="s">
        <v>23</v>
      </c>
      <c r="E294" t="s">
        <v>14</v>
      </c>
      <c r="F294" t="s">
        <v>53</v>
      </c>
      <c r="G294">
        <v>4</v>
      </c>
      <c r="H294" s="5">
        <v>211.27</v>
      </c>
      <c r="I294" s="5">
        <v>7.0000000000000007E-2</v>
      </c>
      <c r="J294" s="5">
        <v>785.92439999999999</v>
      </c>
      <c r="K294" s="5">
        <v>118.7088652619464</v>
      </c>
      <c r="L294">
        <f>YEAR(SalesData[Order Date])</f>
        <v>2023</v>
      </c>
      <c r="M294">
        <f>MONTH(SalesData[Order Date])</f>
        <v>6</v>
      </c>
      <c r="N294" t="str">
        <f>TEXT(SalesData[[#This Row],[Order Date]], "mmmm")</f>
        <v>June</v>
      </c>
      <c r="O294" s="7">
        <f>IF(SalesData[Sales]=0,0,SalesData[Profit]/SalesData[Sales])</f>
        <v>0.15104361852354553</v>
      </c>
      <c r="P294" s="8">
        <f t="shared" si="4"/>
        <v>8.2832394566194925E-5</v>
      </c>
      <c r="Q294" t="str">
        <f>IF(SalesData[[#This Row],[Discount]]&gt;0, "Yes", "No")</f>
        <v>Yes</v>
      </c>
      <c r="R294" t="str">
        <f>TEXT(SalesData[[#This Row],[Order Date]],"mmm-yyyy")</f>
        <v>Jun-2023</v>
      </c>
      <c r="S294">
        <f>YEAR(SalesData[[#This Row],[Order Date]])*100 + MONTH(SalesData[[#This Row],[Order Date]])</f>
        <v>202306</v>
      </c>
    </row>
    <row r="295" spans="1:19" x14ac:dyDescent="0.3">
      <c r="A295" t="s">
        <v>940</v>
      </c>
      <c r="B295" s="3">
        <v>45096</v>
      </c>
      <c r="C295" t="s">
        <v>941</v>
      </c>
      <c r="D295" t="s">
        <v>13</v>
      </c>
      <c r="E295" t="s">
        <v>14</v>
      </c>
      <c r="F295" t="s">
        <v>15</v>
      </c>
      <c r="G295">
        <v>9</v>
      </c>
      <c r="H295" s="5">
        <v>147.61000000000001</v>
      </c>
      <c r="I295" s="5">
        <v>0.06</v>
      </c>
      <c r="J295" s="5">
        <v>1248.7806</v>
      </c>
      <c r="K295" s="5">
        <v>326.97158824412719</v>
      </c>
      <c r="L295">
        <f>YEAR(SalesData[Order Date])</f>
        <v>2023</v>
      </c>
      <c r="M295">
        <f>MONTH(SalesData[Order Date])</f>
        <v>6</v>
      </c>
      <c r="N295" t="str">
        <f>TEXT(SalesData[[#This Row],[Order Date]], "mmmm")</f>
        <v>June</v>
      </c>
      <c r="O295" s="7">
        <f>IF(SalesData[Sales]=0,0,SalesData[Profit]/SalesData[Sales])</f>
        <v>0.26183269362458639</v>
      </c>
      <c r="P295" s="8">
        <f t="shared" si="4"/>
        <v>4.5164058442291611E-5</v>
      </c>
      <c r="Q295" t="str">
        <f>IF(SalesData[[#This Row],[Discount]]&gt;0, "Yes", "No")</f>
        <v>Yes</v>
      </c>
      <c r="R295" t="str">
        <f>TEXT(SalesData[[#This Row],[Order Date]],"mmm-yyyy")</f>
        <v>Jun-2023</v>
      </c>
      <c r="S295">
        <f>YEAR(SalesData[[#This Row],[Order Date]])*100 + MONTH(SalesData[[#This Row],[Order Date]])</f>
        <v>202306</v>
      </c>
    </row>
    <row r="296" spans="1:19" x14ac:dyDescent="0.3">
      <c r="A296" t="s">
        <v>972</v>
      </c>
      <c r="B296" s="3">
        <v>45089</v>
      </c>
      <c r="C296" t="s">
        <v>973</v>
      </c>
      <c r="D296" t="s">
        <v>13</v>
      </c>
      <c r="E296" t="s">
        <v>19</v>
      </c>
      <c r="F296" t="s">
        <v>62</v>
      </c>
      <c r="G296">
        <v>2</v>
      </c>
      <c r="H296" s="5">
        <v>496.98</v>
      </c>
      <c r="I296" s="5">
        <v>0.14000000000000001</v>
      </c>
      <c r="J296" s="5">
        <v>854.80560000000003</v>
      </c>
      <c r="K296" s="5">
        <v>216.7331762795356</v>
      </c>
      <c r="L296">
        <f>YEAR(SalesData[Order Date])</f>
        <v>2023</v>
      </c>
      <c r="M296">
        <f>MONTH(SalesData[Order Date])</f>
        <v>6</v>
      </c>
      <c r="N296" t="str">
        <f>TEXT(SalesData[[#This Row],[Order Date]], "mmmm")</f>
        <v>June</v>
      </c>
      <c r="O296" s="7">
        <f>IF(SalesData[Sales]=0,0,SalesData[Profit]/SalesData[Sales])</f>
        <v>0.25354674358653662</v>
      </c>
      <c r="P296" s="8">
        <f t="shared" si="4"/>
        <v>1.4085073846030021E-4</v>
      </c>
      <c r="Q296" t="str">
        <f>IF(SalesData[[#This Row],[Discount]]&gt;0, "Yes", "No")</f>
        <v>Yes</v>
      </c>
      <c r="R296" t="str">
        <f>TEXT(SalesData[[#This Row],[Order Date]],"mmm-yyyy")</f>
        <v>Jun-2023</v>
      </c>
      <c r="S296">
        <f>YEAR(SalesData[[#This Row],[Order Date]])*100 + MONTH(SalesData[[#This Row],[Order Date]])</f>
        <v>202306</v>
      </c>
    </row>
    <row r="297" spans="1:19" x14ac:dyDescent="0.3">
      <c r="A297" t="s">
        <v>977</v>
      </c>
      <c r="B297" s="3">
        <v>45084</v>
      </c>
      <c r="C297" t="s">
        <v>978</v>
      </c>
      <c r="D297" t="s">
        <v>18</v>
      </c>
      <c r="E297" t="s">
        <v>14</v>
      </c>
      <c r="F297" t="s">
        <v>62</v>
      </c>
      <c r="G297">
        <v>7</v>
      </c>
      <c r="H297" s="5">
        <v>770.64</v>
      </c>
      <c r="I297" s="5">
        <v>0.05</v>
      </c>
      <c r="J297" s="5">
        <v>5124.7559999999994</v>
      </c>
      <c r="K297" s="5">
        <v>960.94222956239298</v>
      </c>
      <c r="L297">
        <f>YEAR(SalesData[Order Date])</f>
        <v>2023</v>
      </c>
      <c r="M297">
        <f>MONTH(SalesData[Order Date])</f>
        <v>6</v>
      </c>
      <c r="N297" t="str">
        <f>TEXT(SalesData[[#This Row],[Order Date]], "mmmm")</f>
        <v>June</v>
      </c>
      <c r="O297" s="7">
        <f>IF(SalesData[Sales]=0,0,SalesData[Profit]/SalesData[Sales])</f>
        <v>0.18750985013967358</v>
      </c>
      <c r="P297" s="8">
        <f t="shared" si="4"/>
        <v>9.2687339650902414E-6</v>
      </c>
      <c r="Q297" t="str">
        <f>IF(SalesData[[#This Row],[Discount]]&gt;0, "Yes", "No")</f>
        <v>Yes</v>
      </c>
      <c r="R297" t="str">
        <f>TEXT(SalesData[[#This Row],[Order Date]],"mmm-yyyy")</f>
        <v>Jun-2023</v>
      </c>
      <c r="S297">
        <f>YEAR(SalesData[[#This Row],[Order Date]])*100 + MONTH(SalesData[[#This Row],[Order Date]])</f>
        <v>202306</v>
      </c>
    </row>
    <row r="298" spans="1:19" x14ac:dyDescent="0.3">
      <c r="A298" t="s">
        <v>1011</v>
      </c>
      <c r="B298" s="3">
        <v>45084</v>
      </c>
      <c r="C298" t="s">
        <v>1012</v>
      </c>
      <c r="D298" t="s">
        <v>18</v>
      </c>
      <c r="E298" t="s">
        <v>14</v>
      </c>
      <c r="F298" t="s">
        <v>44</v>
      </c>
      <c r="G298">
        <v>3</v>
      </c>
      <c r="H298" s="5">
        <v>653.44000000000005</v>
      </c>
      <c r="I298" s="5">
        <v>0.28999999999999998</v>
      </c>
      <c r="J298" s="5">
        <v>1391.8271999999999</v>
      </c>
      <c r="K298" s="5">
        <v>286.47562162668538</v>
      </c>
      <c r="L298">
        <f>YEAR(SalesData[Order Date])</f>
        <v>2023</v>
      </c>
      <c r="M298">
        <f>MONTH(SalesData[Order Date])</f>
        <v>6</v>
      </c>
      <c r="N298" t="str">
        <f>TEXT(SalesData[[#This Row],[Order Date]], "mmmm")</f>
        <v>June</v>
      </c>
      <c r="O298" s="7">
        <f>IF(SalesData[Sales]=0,0,SalesData[Profit]/SalesData[Sales])</f>
        <v>0.20582700325635639</v>
      </c>
      <c r="P298" s="8">
        <f t="shared" si="4"/>
        <v>1.479350310153444E-4</v>
      </c>
      <c r="Q298" t="str">
        <f>IF(SalesData[[#This Row],[Discount]]&gt;0, "Yes", "No")</f>
        <v>Yes</v>
      </c>
      <c r="R298" t="str">
        <f>TEXT(SalesData[[#This Row],[Order Date]],"mmm-yyyy")</f>
        <v>Jun-2023</v>
      </c>
      <c r="S298">
        <f>YEAR(SalesData[[#This Row],[Order Date]])*100 + MONTH(SalesData[[#This Row],[Order Date]])</f>
        <v>202306</v>
      </c>
    </row>
    <row r="299" spans="1:19" x14ac:dyDescent="0.3">
      <c r="A299" t="s">
        <v>1019</v>
      </c>
      <c r="B299" s="3">
        <v>45089</v>
      </c>
      <c r="C299" t="s">
        <v>1020</v>
      </c>
      <c r="D299" t="s">
        <v>13</v>
      </c>
      <c r="E299" t="s">
        <v>26</v>
      </c>
      <c r="F299" t="s">
        <v>20</v>
      </c>
      <c r="G299">
        <v>2</v>
      </c>
      <c r="H299" s="5">
        <v>235.66</v>
      </c>
      <c r="I299" s="5">
        <v>0.01</v>
      </c>
      <c r="J299" s="5">
        <v>466.60680000000002</v>
      </c>
      <c r="K299" s="5">
        <v>132.73411031965</v>
      </c>
      <c r="L299">
        <f>YEAR(SalesData[Order Date])</f>
        <v>2023</v>
      </c>
      <c r="M299">
        <f>MONTH(SalesData[Order Date])</f>
        <v>6</v>
      </c>
      <c r="N299" t="str">
        <f>TEXT(SalesData[[#This Row],[Order Date]], "mmmm")</f>
        <v>June</v>
      </c>
      <c r="O299" s="7">
        <f>IF(SalesData[Sales]=0,0,SalesData[Profit]/SalesData[Sales])</f>
        <v>0.28446672941682377</v>
      </c>
      <c r="P299" s="8">
        <f t="shared" si="4"/>
        <v>2.121700755325469E-5</v>
      </c>
      <c r="Q299" t="str">
        <f>IF(SalesData[[#This Row],[Discount]]&gt;0, "Yes", "No")</f>
        <v>Yes</v>
      </c>
      <c r="R299" t="str">
        <f>TEXT(SalesData[[#This Row],[Order Date]],"mmm-yyyy")</f>
        <v>Jun-2023</v>
      </c>
      <c r="S299">
        <f>YEAR(SalesData[[#This Row],[Order Date]])*100 + MONTH(SalesData[[#This Row],[Order Date]])</f>
        <v>202306</v>
      </c>
    </row>
    <row r="300" spans="1:19" x14ac:dyDescent="0.3">
      <c r="A300" t="s">
        <v>1055</v>
      </c>
      <c r="B300" s="3">
        <v>45082</v>
      </c>
      <c r="C300" t="s">
        <v>1056</v>
      </c>
      <c r="D300" t="s">
        <v>18</v>
      </c>
      <c r="E300" t="s">
        <v>14</v>
      </c>
      <c r="F300" t="s">
        <v>62</v>
      </c>
      <c r="G300">
        <v>4</v>
      </c>
      <c r="H300" s="5">
        <v>853.41</v>
      </c>
      <c r="I300" s="5">
        <v>0.09</v>
      </c>
      <c r="J300" s="5">
        <v>3106.4124000000002</v>
      </c>
      <c r="K300" s="5">
        <v>240.27432766867199</v>
      </c>
      <c r="L300">
        <f>YEAR(SalesData[Order Date])</f>
        <v>2023</v>
      </c>
      <c r="M300">
        <f>MONTH(SalesData[Order Date])</f>
        <v>6</v>
      </c>
      <c r="N300" t="str">
        <f>TEXT(SalesData[[#This Row],[Order Date]], "mmmm")</f>
        <v>June</v>
      </c>
      <c r="O300" s="7">
        <f>IF(SalesData[Sales]=0,0,SalesData[Profit]/SalesData[Sales])</f>
        <v>7.734785235491333E-2</v>
      </c>
      <c r="P300" s="8">
        <f t="shared" si="4"/>
        <v>2.6364818785812213E-5</v>
      </c>
      <c r="Q300" t="str">
        <f>IF(SalesData[[#This Row],[Discount]]&gt;0, "Yes", "No")</f>
        <v>Yes</v>
      </c>
      <c r="R300" t="str">
        <f>TEXT(SalesData[[#This Row],[Order Date]],"mmm-yyyy")</f>
        <v>Jun-2023</v>
      </c>
      <c r="S300">
        <f>YEAR(SalesData[[#This Row],[Order Date]])*100 + MONTH(SalesData[[#This Row],[Order Date]])</f>
        <v>202306</v>
      </c>
    </row>
    <row r="301" spans="1:19" x14ac:dyDescent="0.3">
      <c r="A301" t="s">
        <v>1095</v>
      </c>
      <c r="B301" s="3">
        <v>45082</v>
      </c>
      <c r="C301" t="s">
        <v>1096</v>
      </c>
      <c r="D301" t="s">
        <v>30</v>
      </c>
      <c r="E301" t="s">
        <v>26</v>
      </c>
      <c r="F301" t="s">
        <v>62</v>
      </c>
      <c r="G301">
        <v>3</v>
      </c>
      <c r="H301" s="5">
        <v>870.93</v>
      </c>
      <c r="I301" s="5">
        <v>0.06</v>
      </c>
      <c r="J301" s="5">
        <v>2456.0225999999998</v>
      </c>
      <c r="K301" s="5">
        <v>736.00309927342562</v>
      </c>
      <c r="L301">
        <f>YEAR(SalesData[Order Date])</f>
        <v>2023</v>
      </c>
      <c r="M301">
        <f>MONTH(SalesData[Order Date])</f>
        <v>6</v>
      </c>
      <c r="N301" t="str">
        <f>TEXT(SalesData[[#This Row],[Order Date]], "mmmm")</f>
        <v>June</v>
      </c>
      <c r="O301" s="7">
        <f>IF(SalesData[Sales]=0,0,SalesData[Profit]/SalesData[Sales])</f>
        <v>0.29967277144494747</v>
      </c>
      <c r="P301" s="8">
        <f t="shared" si="4"/>
        <v>2.2963958067812567E-5</v>
      </c>
      <c r="Q301" t="str">
        <f>IF(SalesData[[#This Row],[Discount]]&gt;0, "Yes", "No")</f>
        <v>Yes</v>
      </c>
      <c r="R301" t="str">
        <f>TEXT(SalesData[[#This Row],[Order Date]],"mmm-yyyy")</f>
        <v>Jun-2023</v>
      </c>
      <c r="S301">
        <f>YEAR(SalesData[[#This Row],[Order Date]])*100 + MONTH(SalesData[[#This Row],[Order Date]])</f>
        <v>202306</v>
      </c>
    </row>
    <row r="302" spans="1:19" x14ac:dyDescent="0.3">
      <c r="A302" t="s">
        <v>1119</v>
      </c>
      <c r="B302" s="3">
        <v>45105</v>
      </c>
      <c r="C302" t="s">
        <v>1120</v>
      </c>
      <c r="D302" t="s">
        <v>30</v>
      </c>
      <c r="E302" t="s">
        <v>26</v>
      </c>
      <c r="F302" t="s">
        <v>31</v>
      </c>
      <c r="G302">
        <v>9</v>
      </c>
      <c r="H302" s="5">
        <v>775.7</v>
      </c>
      <c r="I302" s="5">
        <v>0.12</v>
      </c>
      <c r="J302" s="5">
        <v>6143.5439999999999</v>
      </c>
      <c r="K302" s="5">
        <v>551.80965065094506</v>
      </c>
      <c r="L302">
        <f>YEAR(SalesData[Order Date])</f>
        <v>2023</v>
      </c>
      <c r="M302">
        <f>MONTH(SalesData[Order Date])</f>
        <v>6</v>
      </c>
      <c r="N302" t="str">
        <f>TEXT(SalesData[[#This Row],[Order Date]], "mmmm")</f>
        <v>June</v>
      </c>
      <c r="O302" s="7">
        <f>IF(SalesData[Sales]=0,0,SalesData[Profit]/SalesData[Sales])</f>
        <v>8.9819434946823054E-2</v>
      </c>
      <c r="P302" s="8">
        <f t="shared" si="4"/>
        <v>1.7188775729448669E-5</v>
      </c>
      <c r="Q302" t="str">
        <f>IF(SalesData[[#This Row],[Discount]]&gt;0, "Yes", "No")</f>
        <v>Yes</v>
      </c>
      <c r="R302" t="str">
        <f>TEXT(SalesData[[#This Row],[Order Date]],"mmm-yyyy")</f>
        <v>Jun-2023</v>
      </c>
      <c r="S302">
        <f>YEAR(SalesData[[#This Row],[Order Date]])*100 + MONTH(SalesData[[#This Row],[Order Date]])</f>
        <v>202306</v>
      </c>
    </row>
    <row r="303" spans="1:19" x14ac:dyDescent="0.3">
      <c r="A303" t="s">
        <v>1139</v>
      </c>
      <c r="B303" s="3">
        <v>45091</v>
      </c>
      <c r="C303" t="s">
        <v>1140</v>
      </c>
      <c r="D303" t="s">
        <v>30</v>
      </c>
      <c r="E303" t="s">
        <v>26</v>
      </c>
      <c r="F303" t="s">
        <v>44</v>
      </c>
      <c r="G303">
        <v>2</v>
      </c>
      <c r="H303" s="5">
        <v>734.55</v>
      </c>
      <c r="I303" s="5">
        <v>0.28000000000000003</v>
      </c>
      <c r="J303" s="5">
        <v>1057.752</v>
      </c>
      <c r="K303" s="5">
        <v>134.7627811065968</v>
      </c>
      <c r="L303">
        <f>YEAR(SalesData[Order Date])</f>
        <v>2023</v>
      </c>
      <c r="M303">
        <f>MONTH(SalesData[Order Date])</f>
        <v>6</v>
      </c>
      <c r="N303" t="str">
        <f>TEXT(SalesData[[#This Row],[Order Date]], "mmmm")</f>
        <v>June</v>
      </c>
      <c r="O303" s="7">
        <f>IF(SalesData[Sales]=0,0,SalesData[Profit]/SalesData[Sales])</f>
        <v>0.12740489368641875</v>
      </c>
      <c r="P303" s="8">
        <f t="shared" si="4"/>
        <v>1.9059287999455453E-4</v>
      </c>
      <c r="Q303" t="str">
        <f>IF(SalesData[[#This Row],[Discount]]&gt;0, "Yes", "No")</f>
        <v>Yes</v>
      </c>
      <c r="R303" t="str">
        <f>TEXT(SalesData[[#This Row],[Order Date]],"mmm-yyyy")</f>
        <v>Jun-2023</v>
      </c>
      <c r="S303">
        <f>YEAR(SalesData[[#This Row],[Order Date]])*100 + MONTH(SalesData[[#This Row],[Order Date]])</f>
        <v>202306</v>
      </c>
    </row>
    <row r="304" spans="1:19" x14ac:dyDescent="0.3">
      <c r="A304" t="s">
        <v>1263</v>
      </c>
      <c r="B304" s="3">
        <v>45098</v>
      </c>
      <c r="C304" t="s">
        <v>1264</v>
      </c>
      <c r="D304" t="s">
        <v>13</v>
      </c>
      <c r="E304" t="s">
        <v>26</v>
      </c>
      <c r="F304" t="s">
        <v>91</v>
      </c>
      <c r="G304">
        <v>3</v>
      </c>
      <c r="H304" s="5">
        <v>427.55</v>
      </c>
      <c r="I304" s="5">
        <v>0.06</v>
      </c>
      <c r="J304" s="5">
        <v>1205.691</v>
      </c>
      <c r="K304" s="5">
        <v>301.38859985897437</v>
      </c>
      <c r="L304">
        <f>YEAR(SalesData[Order Date])</f>
        <v>2023</v>
      </c>
      <c r="M304">
        <f>MONTH(SalesData[Order Date])</f>
        <v>6</v>
      </c>
      <c r="N304" t="str">
        <f>TEXT(SalesData[[#This Row],[Order Date]], "mmmm")</f>
        <v>June</v>
      </c>
      <c r="O304" s="7">
        <f>IF(SalesData[Sales]=0,0,SalesData[Profit]/SalesData[Sales])</f>
        <v>0.24997167587630195</v>
      </c>
      <c r="P304" s="8">
        <f t="shared" si="4"/>
        <v>4.6778154601800951E-5</v>
      </c>
      <c r="Q304" t="str">
        <f>IF(SalesData[[#This Row],[Discount]]&gt;0, "Yes", "No")</f>
        <v>Yes</v>
      </c>
      <c r="R304" t="str">
        <f>TEXT(SalesData[[#This Row],[Order Date]],"mmm-yyyy")</f>
        <v>Jun-2023</v>
      </c>
      <c r="S304">
        <f>YEAR(SalesData[[#This Row],[Order Date]])*100 + MONTH(SalesData[[#This Row],[Order Date]])</f>
        <v>202306</v>
      </c>
    </row>
    <row r="305" spans="1:19" x14ac:dyDescent="0.3">
      <c r="A305" t="s">
        <v>1277</v>
      </c>
      <c r="B305" s="3">
        <v>45106</v>
      </c>
      <c r="C305" t="s">
        <v>1278</v>
      </c>
      <c r="D305" t="s">
        <v>18</v>
      </c>
      <c r="E305" t="s">
        <v>26</v>
      </c>
      <c r="F305" t="s">
        <v>31</v>
      </c>
      <c r="G305">
        <v>4</v>
      </c>
      <c r="H305" s="5">
        <v>896.11</v>
      </c>
      <c r="I305" s="5">
        <v>0.28999999999999998</v>
      </c>
      <c r="J305" s="5">
        <v>2544.9524000000001</v>
      </c>
      <c r="K305" s="5">
        <v>249.63398638481851</v>
      </c>
      <c r="L305">
        <f>YEAR(SalesData[Order Date])</f>
        <v>2023</v>
      </c>
      <c r="M305">
        <f>MONTH(SalesData[Order Date])</f>
        <v>6</v>
      </c>
      <c r="N305" t="str">
        <f>TEXT(SalesData[[#This Row],[Order Date]], "mmmm")</f>
        <v>June</v>
      </c>
      <c r="O305" s="7">
        <f>IF(SalesData[Sales]=0,0,SalesData[Profit]/SalesData[Sales])</f>
        <v>9.8089844975025264E-2</v>
      </c>
      <c r="P305" s="8">
        <f t="shared" si="4"/>
        <v>8.0905246007744583E-5</v>
      </c>
      <c r="Q305" t="str">
        <f>IF(SalesData[[#This Row],[Discount]]&gt;0, "Yes", "No")</f>
        <v>Yes</v>
      </c>
      <c r="R305" t="str">
        <f>TEXT(SalesData[[#This Row],[Order Date]],"mmm-yyyy")</f>
        <v>Jun-2023</v>
      </c>
      <c r="S305">
        <f>YEAR(SalesData[[#This Row],[Order Date]])*100 + MONTH(SalesData[[#This Row],[Order Date]])</f>
        <v>202306</v>
      </c>
    </row>
    <row r="306" spans="1:19" x14ac:dyDescent="0.3">
      <c r="A306" t="s">
        <v>1319</v>
      </c>
      <c r="B306" s="3">
        <v>45095</v>
      </c>
      <c r="C306" t="s">
        <v>1320</v>
      </c>
      <c r="D306" t="s">
        <v>18</v>
      </c>
      <c r="E306" t="s">
        <v>14</v>
      </c>
      <c r="F306" t="s">
        <v>62</v>
      </c>
      <c r="G306">
        <v>7</v>
      </c>
      <c r="H306" s="5">
        <v>686.02</v>
      </c>
      <c r="I306" s="5">
        <v>0.03</v>
      </c>
      <c r="J306" s="5">
        <v>4658.0757999999996</v>
      </c>
      <c r="K306" s="5">
        <v>373.16691549549518</v>
      </c>
      <c r="L306">
        <f>YEAR(SalesData[Order Date])</f>
        <v>2023</v>
      </c>
      <c r="M306">
        <f>MONTH(SalesData[Order Date])</f>
        <v>6</v>
      </c>
      <c r="N306" t="str">
        <f>TEXT(SalesData[[#This Row],[Order Date]], "mmmm")</f>
        <v>June</v>
      </c>
      <c r="O306" s="7">
        <f>IF(SalesData[Sales]=0,0,SalesData[Profit]/SalesData[Sales])</f>
        <v>8.0111816878440489E-2</v>
      </c>
      <c r="P306" s="8">
        <f t="shared" si="4"/>
        <v>6.2472147834090636E-6</v>
      </c>
      <c r="Q306" t="str">
        <f>IF(SalesData[[#This Row],[Discount]]&gt;0, "Yes", "No")</f>
        <v>Yes</v>
      </c>
      <c r="R306" t="str">
        <f>TEXT(SalesData[[#This Row],[Order Date]],"mmm-yyyy")</f>
        <v>Jun-2023</v>
      </c>
      <c r="S306">
        <f>YEAR(SalesData[[#This Row],[Order Date]])*100 + MONTH(SalesData[[#This Row],[Order Date]])</f>
        <v>202306</v>
      </c>
    </row>
    <row r="307" spans="1:19" x14ac:dyDescent="0.3">
      <c r="A307" t="s">
        <v>1418</v>
      </c>
      <c r="B307" s="3">
        <v>45081</v>
      </c>
      <c r="C307" t="s">
        <v>1419</v>
      </c>
      <c r="D307" t="s">
        <v>13</v>
      </c>
      <c r="E307" t="s">
        <v>19</v>
      </c>
      <c r="F307" t="s">
        <v>31</v>
      </c>
      <c r="G307">
        <v>5</v>
      </c>
      <c r="H307" s="5">
        <v>869.26</v>
      </c>
      <c r="I307" s="5">
        <v>0.23</v>
      </c>
      <c r="J307" s="5">
        <v>3346.6509999999998</v>
      </c>
      <c r="K307" s="5">
        <v>501.82380393293158</v>
      </c>
      <c r="L307">
        <f>YEAR(SalesData[Order Date])</f>
        <v>2023</v>
      </c>
      <c r="M307">
        <f>MONTH(SalesData[Order Date])</f>
        <v>6</v>
      </c>
      <c r="N307" t="str">
        <f>TEXT(SalesData[[#This Row],[Order Date]], "mmmm")</f>
        <v>June</v>
      </c>
      <c r="O307" s="7">
        <f>IF(SalesData[Sales]=0,0,SalesData[Profit]/SalesData[Sales])</f>
        <v>0.14994805372084857</v>
      </c>
      <c r="P307" s="8">
        <f t="shared" si="4"/>
        <v>5.2918574419621288E-5</v>
      </c>
      <c r="Q307" t="str">
        <f>IF(SalesData[[#This Row],[Discount]]&gt;0, "Yes", "No")</f>
        <v>Yes</v>
      </c>
      <c r="R307" t="str">
        <f>TEXT(SalesData[[#This Row],[Order Date]],"mmm-yyyy")</f>
        <v>Jun-2023</v>
      </c>
      <c r="S307">
        <f>YEAR(SalesData[[#This Row],[Order Date]])*100 + MONTH(SalesData[[#This Row],[Order Date]])</f>
        <v>202306</v>
      </c>
    </row>
    <row r="308" spans="1:19" x14ac:dyDescent="0.3">
      <c r="A308" t="s">
        <v>1472</v>
      </c>
      <c r="B308" s="3">
        <v>45100</v>
      </c>
      <c r="C308" t="s">
        <v>1473</v>
      </c>
      <c r="D308" t="s">
        <v>23</v>
      </c>
      <c r="E308" t="s">
        <v>26</v>
      </c>
      <c r="F308" t="s">
        <v>62</v>
      </c>
      <c r="G308">
        <v>8</v>
      </c>
      <c r="H308" s="5">
        <v>502.18</v>
      </c>
      <c r="I308" s="5">
        <v>0.22</v>
      </c>
      <c r="J308" s="5">
        <v>3133.6032</v>
      </c>
      <c r="K308" s="5">
        <v>357.48911204941771</v>
      </c>
      <c r="L308">
        <f>YEAR(SalesData[Order Date])</f>
        <v>2023</v>
      </c>
      <c r="M308">
        <f>MONTH(SalesData[Order Date])</f>
        <v>6</v>
      </c>
      <c r="N308" t="str">
        <f>TEXT(SalesData[[#This Row],[Order Date]], "mmmm")</f>
        <v>June</v>
      </c>
      <c r="O308" s="7">
        <f>IF(SalesData[Sales]=0,0,SalesData[Profit]/SalesData[Sales])</f>
        <v>0.11408244414909256</v>
      </c>
      <c r="P308" s="8">
        <f t="shared" si="4"/>
        <v>5.4761240989286713E-5</v>
      </c>
      <c r="Q308" t="str">
        <f>IF(SalesData[[#This Row],[Discount]]&gt;0, "Yes", "No")</f>
        <v>Yes</v>
      </c>
      <c r="R308" t="str">
        <f>TEXT(SalesData[[#This Row],[Order Date]],"mmm-yyyy")</f>
        <v>Jun-2023</v>
      </c>
      <c r="S308">
        <f>YEAR(SalesData[[#This Row],[Order Date]])*100 + MONTH(SalesData[[#This Row],[Order Date]])</f>
        <v>202306</v>
      </c>
    </row>
    <row r="309" spans="1:19" x14ac:dyDescent="0.3">
      <c r="A309" t="s">
        <v>1552</v>
      </c>
      <c r="B309" s="3">
        <v>45097</v>
      </c>
      <c r="C309" t="s">
        <v>1553</v>
      </c>
      <c r="D309" t="s">
        <v>23</v>
      </c>
      <c r="E309" t="s">
        <v>14</v>
      </c>
      <c r="F309" t="s">
        <v>20</v>
      </c>
      <c r="G309">
        <v>3</v>
      </c>
      <c r="H309" s="5">
        <v>556.46</v>
      </c>
      <c r="I309" s="5">
        <v>0.02</v>
      </c>
      <c r="J309" s="5">
        <v>1635.9924000000001</v>
      </c>
      <c r="K309" s="5">
        <v>374.95879193383979</v>
      </c>
      <c r="L309">
        <f>YEAR(SalesData[Order Date])</f>
        <v>2023</v>
      </c>
      <c r="M309">
        <f>MONTH(SalesData[Order Date])</f>
        <v>6</v>
      </c>
      <c r="N309" t="str">
        <f>TEXT(SalesData[[#This Row],[Order Date]], "mmmm")</f>
        <v>June</v>
      </c>
      <c r="O309" s="7">
        <f>IF(SalesData[Sales]=0,0,SalesData[Profit]/SalesData[Sales])</f>
        <v>0.22919348032047079</v>
      </c>
      <c r="P309" s="8">
        <f t="shared" si="4"/>
        <v>1.1980495752914256E-5</v>
      </c>
      <c r="Q309" t="str">
        <f>IF(SalesData[[#This Row],[Discount]]&gt;0, "Yes", "No")</f>
        <v>Yes</v>
      </c>
      <c r="R309" t="str">
        <f>TEXT(SalesData[[#This Row],[Order Date]],"mmm-yyyy")</f>
        <v>Jun-2023</v>
      </c>
      <c r="S309">
        <f>YEAR(SalesData[[#This Row],[Order Date]])*100 + MONTH(SalesData[[#This Row],[Order Date]])</f>
        <v>202306</v>
      </c>
    </row>
    <row r="310" spans="1:19" x14ac:dyDescent="0.3">
      <c r="A310" t="s">
        <v>1560</v>
      </c>
      <c r="B310" s="3">
        <v>45083</v>
      </c>
      <c r="C310" t="s">
        <v>1561</v>
      </c>
      <c r="D310" t="s">
        <v>13</v>
      </c>
      <c r="E310" t="s">
        <v>14</v>
      </c>
      <c r="F310" t="s">
        <v>91</v>
      </c>
      <c r="G310">
        <v>1</v>
      </c>
      <c r="H310" s="5">
        <v>962.04</v>
      </c>
      <c r="I310" s="5">
        <v>0.06</v>
      </c>
      <c r="J310" s="5">
        <v>904.31759999999997</v>
      </c>
      <c r="K310" s="5">
        <v>268.67198476614158</v>
      </c>
      <c r="L310">
        <f>YEAR(SalesData[Order Date])</f>
        <v>2023</v>
      </c>
      <c r="M310">
        <f>MONTH(SalesData[Order Date])</f>
        <v>6</v>
      </c>
      <c r="N310" t="str">
        <f>TEXT(SalesData[[#This Row],[Order Date]], "mmmm")</f>
        <v>June</v>
      </c>
      <c r="O310" s="7">
        <f>IF(SalesData[Sales]=0,0,SalesData[Profit]/SalesData[Sales])</f>
        <v>0.29709914389163894</v>
      </c>
      <c r="P310" s="8">
        <f t="shared" si="4"/>
        <v>6.2367469128102787E-5</v>
      </c>
      <c r="Q310" t="str">
        <f>IF(SalesData[[#This Row],[Discount]]&gt;0, "Yes", "No")</f>
        <v>Yes</v>
      </c>
      <c r="R310" t="str">
        <f>TEXT(SalesData[[#This Row],[Order Date]],"mmm-yyyy")</f>
        <v>Jun-2023</v>
      </c>
      <c r="S310">
        <f>YEAR(SalesData[[#This Row],[Order Date]])*100 + MONTH(SalesData[[#This Row],[Order Date]])</f>
        <v>202306</v>
      </c>
    </row>
    <row r="311" spans="1:19" x14ac:dyDescent="0.3">
      <c r="A311" t="s">
        <v>1564</v>
      </c>
      <c r="B311" s="3">
        <v>45082</v>
      </c>
      <c r="C311" t="s">
        <v>1565</v>
      </c>
      <c r="D311" t="s">
        <v>13</v>
      </c>
      <c r="E311" t="s">
        <v>26</v>
      </c>
      <c r="F311" t="s">
        <v>27</v>
      </c>
      <c r="G311">
        <v>7</v>
      </c>
      <c r="H311" s="5">
        <v>700.38</v>
      </c>
      <c r="I311" s="5">
        <v>0.23</v>
      </c>
      <c r="J311" s="5">
        <v>3775.0482000000002</v>
      </c>
      <c r="K311" s="5">
        <v>214.72563551810541</v>
      </c>
      <c r="L311">
        <f>YEAR(SalesData[Order Date])</f>
        <v>2023</v>
      </c>
      <c r="M311">
        <f>MONTH(SalesData[Order Date])</f>
        <v>6</v>
      </c>
      <c r="N311" t="str">
        <f>TEXT(SalesData[[#This Row],[Order Date]], "mmmm")</f>
        <v>June</v>
      </c>
      <c r="O311" s="7">
        <f>IF(SalesData[Sales]=0,0,SalesData[Profit]/SalesData[Sales])</f>
        <v>5.6880236792236291E-2</v>
      </c>
      <c r="P311" s="8">
        <f t="shared" si="4"/>
        <v>4.691330828570613E-5</v>
      </c>
      <c r="Q311" t="str">
        <f>IF(SalesData[[#This Row],[Discount]]&gt;0, "Yes", "No")</f>
        <v>Yes</v>
      </c>
      <c r="R311" t="str">
        <f>TEXT(SalesData[[#This Row],[Order Date]],"mmm-yyyy")</f>
        <v>Jun-2023</v>
      </c>
      <c r="S311">
        <f>YEAR(SalesData[[#This Row],[Order Date]])*100 + MONTH(SalesData[[#This Row],[Order Date]])</f>
        <v>202306</v>
      </c>
    </row>
    <row r="312" spans="1:19" x14ac:dyDescent="0.3">
      <c r="A312" t="s">
        <v>1570</v>
      </c>
      <c r="B312" s="3">
        <v>45096</v>
      </c>
      <c r="C312" t="s">
        <v>1571</v>
      </c>
      <c r="D312" t="s">
        <v>18</v>
      </c>
      <c r="E312" t="s">
        <v>26</v>
      </c>
      <c r="F312" t="s">
        <v>39</v>
      </c>
      <c r="G312">
        <v>8</v>
      </c>
      <c r="H312" s="5">
        <v>868.37</v>
      </c>
      <c r="I312" s="5">
        <v>0.26</v>
      </c>
      <c r="J312" s="5">
        <v>5140.7503999999999</v>
      </c>
      <c r="K312" s="5">
        <v>280.69810341492638</v>
      </c>
      <c r="L312">
        <f>YEAR(SalesData[Order Date])</f>
        <v>2023</v>
      </c>
      <c r="M312">
        <f>MONTH(SalesData[Order Date])</f>
        <v>6</v>
      </c>
      <c r="N312" t="str">
        <f>TEXT(SalesData[[#This Row],[Order Date]], "mmmm")</f>
        <v>June</v>
      </c>
      <c r="O312" s="7">
        <f>IF(SalesData[Sales]=0,0,SalesData[Profit]/SalesData[Sales])</f>
        <v>5.4602554408190368E-2</v>
      </c>
      <c r="P312" s="8">
        <f t="shared" si="4"/>
        <v>3.7426442645416127E-5</v>
      </c>
      <c r="Q312" t="str">
        <f>IF(SalesData[[#This Row],[Discount]]&gt;0, "Yes", "No")</f>
        <v>Yes</v>
      </c>
      <c r="R312" t="str">
        <f>TEXT(SalesData[[#This Row],[Order Date]],"mmm-yyyy")</f>
        <v>Jun-2023</v>
      </c>
      <c r="S312">
        <f>YEAR(SalesData[[#This Row],[Order Date]])*100 + MONTH(SalesData[[#This Row],[Order Date]])</f>
        <v>202306</v>
      </c>
    </row>
    <row r="313" spans="1:19" x14ac:dyDescent="0.3">
      <c r="A313" t="s">
        <v>1586</v>
      </c>
      <c r="B313" s="3">
        <v>45087</v>
      </c>
      <c r="C313" t="s">
        <v>1587</v>
      </c>
      <c r="D313" t="s">
        <v>23</v>
      </c>
      <c r="E313" t="s">
        <v>26</v>
      </c>
      <c r="F313" t="s">
        <v>27</v>
      </c>
      <c r="G313">
        <v>5</v>
      </c>
      <c r="H313" s="5">
        <v>297.67</v>
      </c>
      <c r="I313" s="5">
        <v>0.12</v>
      </c>
      <c r="J313" s="5">
        <v>1309.748</v>
      </c>
      <c r="K313" s="5">
        <v>171.39894511773491</v>
      </c>
      <c r="L313">
        <f>YEAR(SalesData[Order Date])</f>
        <v>2023</v>
      </c>
      <c r="M313">
        <f>MONTH(SalesData[Order Date])</f>
        <v>6</v>
      </c>
      <c r="N313" t="str">
        <f>TEXT(SalesData[[#This Row],[Order Date]], "mmmm")</f>
        <v>June</v>
      </c>
      <c r="O313" s="7">
        <f>IF(SalesData[Sales]=0,0,SalesData[Profit]/SalesData[Sales])</f>
        <v>0.13086406325318681</v>
      </c>
      <c r="P313" s="8">
        <f t="shared" si="4"/>
        <v>8.0626196795108662E-5</v>
      </c>
      <c r="Q313" t="str">
        <f>IF(SalesData[[#This Row],[Discount]]&gt;0, "Yes", "No")</f>
        <v>Yes</v>
      </c>
      <c r="R313" t="str">
        <f>TEXT(SalesData[[#This Row],[Order Date]],"mmm-yyyy")</f>
        <v>Jun-2023</v>
      </c>
      <c r="S313">
        <f>YEAR(SalesData[[#This Row],[Order Date]])*100 + MONTH(SalesData[[#This Row],[Order Date]])</f>
        <v>202306</v>
      </c>
    </row>
    <row r="314" spans="1:19" x14ac:dyDescent="0.3">
      <c r="A314" t="s">
        <v>1594</v>
      </c>
      <c r="B314" s="3">
        <v>45103</v>
      </c>
      <c r="C314" t="s">
        <v>1595</v>
      </c>
      <c r="D314" t="s">
        <v>23</v>
      </c>
      <c r="E314" t="s">
        <v>14</v>
      </c>
      <c r="F314" t="s">
        <v>34</v>
      </c>
      <c r="G314">
        <v>6</v>
      </c>
      <c r="H314" s="5">
        <v>600.01</v>
      </c>
      <c r="I314" s="5">
        <v>0.16</v>
      </c>
      <c r="J314" s="5">
        <v>3024.0504000000001</v>
      </c>
      <c r="K314" s="5">
        <v>409.58273931467181</v>
      </c>
      <c r="L314">
        <f>YEAR(SalesData[Order Date])</f>
        <v>2023</v>
      </c>
      <c r="M314">
        <f>MONTH(SalesData[Order Date])</f>
        <v>6</v>
      </c>
      <c r="N314" t="str">
        <f>TEXT(SalesData[[#This Row],[Order Date]], "mmmm")</f>
        <v>June</v>
      </c>
      <c r="O314" s="7">
        <f>IF(SalesData[Sales]=0,0,SalesData[Profit]/SalesData[Sales])</f>
        <v>0.13544177018831161</v>
      </c>
      <c r="P314" s="8">
        <f t="shared" si="4"/>
        <v>4.4443703716049179E-5</v>
      </c>
      <c r="Q314" t="str">
        <f>IF(SalesData[[#This Row],[Discount]]&gt;0, "Yes", "No")</f>
        <v>Yes</v>
      </c>
      <c r="R314" t="str">
        <f>TEXT(SalesData[[#This Row],[Order Date]],"mmm-yyyy")</f>
        <v>Jun-2023</v>
      </c>
      <c r="S314">
        <f>YEAR(SalesData[[#This Row],[Order Date]])*100 + MONTH(SalesData[[#This Row],[Order Date]])</f>
        <v>202306</v>
      </c>
    </row>
    <row r="315" spans="1:19" x14ac:dyDescent="0.3">
      <c r="A315" t="s">
        <v>1676</v>
      </c>
      <c r="B315" s="3">
        <v>45090</v>
      </c>
      <c r="C315" t="s">
        <v>1677</v>
      </c>
      <c r="D315" t="s">
        <v>30</v>
      </c>
      <c r="E315" t="s">
        <v>14</v>
      </c>
      <c r="F315" t="s">
        <v>34</v>
      </c>
      <c r="G315">
        <v>2</v>
      </c>
      <c r="H315" s="5">
        <v>10.09</v>
      </c>
      <c r="I315" s="5">
        <v>0.27</v>
      </c>
      <c r="J315" s="5">
        <v>14.731400000000001</v>
      </c>
      <c r="K315" s="5">
        <v>4.1026195037830906</v>
      </c>
      <c r="L315">
        <f>YEAR(SalesData[Order Date])</f>
        <v>2023</v>
      </c>
      <c r="M315">
        <f>MONTH(SalesData[Order Date])</f>
        <v>6</v>
      </c>
      <c r="N315" t="str">
        <f>TEXT(SalesData[[#This Row],[Order Date]], "mmmm")</f>
        <v>June</v>
      </c>
      <c r="O315" s="7">
        <f>IF(SalesData[Sales]=0,0,SalesData[Profit]/SalesData[Sales])</f>
        <v>0.27849488193811112</v>
      </c>
      <c r="P315" s="8">
        <f t="shared" si="4"/>
        <v>1.337958374628345E-2</v>
      </c>
      <c r="Q315" t="str">
        <f>IF(SalesData[[#This Row],[Discount]]&gt;0, "Yes", "No")</f>
        <v>Yes</v>
      </c>
      <c r="R315" t="str">
        <f>TEXT(SalesData[[#This Row],[Order Date]],"mmm-yyyy")</f>
        <v>Jun-2023</v>
      </c>
      <c r="S315">
        <f>YEAR(SalesData[[#This Row],[Order Date]])*100 + MONTH(SalesData[[#This Row],[Order Date]])</f>
        <v>202306</v>
      </c>
    </row>
    <row r="316" spans="1:19" x14ac:dyDescent="0.3">
      <c r="A316" t="s">
        <v>1746</v>
      </c>
      <c r="B316" s="3">
        <v>45083</v>
      </c>
      <c r="C316" t="s">
        <v>1747</v>
      </c>
      <c r="D316" t="s">
        <v>13</v>
      </c>
      <c r="E316" t="s">
        <v>14</v>
      </c>
      <c r="F316" t="s">
        <v>27</v>
      </c>
      <c r="G316">
        <v>1</v>
      </c>
      <c r="H316" s="5">
        <v>958.83</v>
      </c>
      <c r="I316" s="5">
        <v>0.1</v>
      </c>
      <c r="J316" s="5">
        <v>862.947</v>
      </c>
      <c r="K316" s="5">
        <v>93.234831000078188</v>
      </c>
      <c r="L316">
        <f>YEAR(SalesData[Order Date])</f>
        <v>2023</v>
      </c>
      <c r="M316">
        <f>MONTH(SalesData[Order Date])</f>
        <v>6</v>
      </c>
      <c r="N316" t="str">
        <f>TEXT(SalesData[[#This Row],[Order Date]], "mmmm")</f>
        <v>June</v>
      </c>
      <c r="O316" s="7">
        <f>IF(SalesData[Sales]=0,0,SalesData[Profit]/SalesData[Sales])</f>
        <v>0.10804236065491646</v>
      </c>
      <c r="P316" s="8">
        <f t="shared" si="4"/>
        <v>1.0429377470458789E-4</v>
      </c>
      <c r="Q316" t="str">
        <f>IF(SalesData[[#This Row],[Discount]]&gt;0, "Yes", "No")</f>
        <v>Yes</v>
      </c>
      <c r="R316" t="str">
        <f>TEXT(SalesData[[#This Row],[Order Date]],"mmm-yyyy")</f>
        <v>Jun-2023</v>
      </c>
      <c r="S316">
        <f>YEAR(SalesData[[#This Row],[Order Date]])*100 + MONTH(SalesData[[#This Row],[Order Date]])</f>
        <v>202306</v>
      </c>
    </row>
    <row r="317" spans="1:19" x14ac:dyDescent="0.3">
      <c r="A317" t="s">
        <v>1946</v>
      </c>
      <c r="B317" s="3">
        <v>45088</v>
      </c>
      <c r="C317" t="s">
        <v>1947</v>
      </c>
      <c r="D317" t="s">
        <v>13</v>
      </c>
      <c r="E317" t="s">
        <v>26</v>
      </c>
      <c r="F317" t="s">
        <v>62</v>
      </c>
      <c r="G317">
        <v>2</v>
      </c>
      <c r="H317" s="5">
        <v>338.56</v>
      </c>
      <c r="I317" s="5">
        <v>0.11</v>
      </c>
      <c r="J317" s="5">
        <v>602.63679999999999</v>
      </c>
      <c r="K317" s="5">
        <v>30.58310143797047</v>
      </c>
      <c r="L317">
        <f>YEAR(SalesData[Order Date])</f>
        <v>2023</v>
      </c>
      <c r="M317">
        <f>MONTH(SalesData[Order Date])</f>
        <v>6</v>
      </c>
      <c r="N317" t="str">
        <f>TEXT(SalesData[[#This Row],[Order Date]], "mmmm")</f>
        <v>June</v>
      </c>
      <c r="O317" s="7">
        <f>IF(SalesData[Sales]=0,0,SalesData[Profit]/SalesData[Sales])</f>
        <v>5.0748811619155135E-2</v>
      </c>
      <c r="P317" s="8">
        <f t="shared" si="4"/>
        <v>1.6245274102079396E-4</v>
      </c>
      <c r="Q317" t="str">
        <f>IF(SalesData[[#This Row],[Discount]]&gt;0, "Yes", "No")</f>
        <v>Yes</v>
      </c>
      <c r="R317" t="str">
        <f>TEXT(SalesData[[#This Row],[Order Date]],"mmm-yyyy")</f>
        <v>Jun-2023</v>
      </c>
      <c r="S317">
        <f>YEAR(SalesData[[#This Row],[Order Date]])*100 + MONTH(SalesData[[#This Row],[Order Date]])</f>
        <v>202306</v>
      </c>
    </row>
    <row r="318" spans="1:19" x14ac:dyDescent="0.3">
      <c r="A318" t="s">
        <v>1972</v>
      </c>
      <c r="B318" s="3">
        <v>45105</v>
      </c>
      <c r="C318" t="s">
        <v>1973</v>
      </c>
      <c r="D318" t="s">
        <v>30</v>
      </c>
      <c r="E318" t="s">
        <v>14</v>
      </c>
      <c r="F318" t="s">
        <v>34</v>
      </c>
      <c r="G318">
        <v>8</v>
      </c>
      <c r="H318" s="5">
        <v>18.88</v>
      </c>
      <c r="I318" s="5">
        <v>7.0000000000000007E-2</v>
      </c>
      <c r="J318" s="5">
        <v>140.46719999999999</v>
      </c>
      <c r="K318" s="5">
        <v>7.2704049712938499</v>
      </c>
      <c r="L318">
        <f>YEAR(SalesData[Order Date])</f>
        <v>2023</v>
      </c>
      <c r="M318">
        <f>MONTH(SalesData[Order Date])</f>
        <v>6</v>
      </c>
      <c r="N318" t="str">
        <f>TEXT(SalesData[[#This Row],[Order Date]], "mmmm")</f>
        <v>June</v>
      </c>
      <c r="O318" s="7">
        <f>IF(SalesData[Sales]=0,0,SalesData[Profit]/SalesData[Sales])</f>
        <v>5.1758737778597783E-2</v>
      </c>
      <c r="P318" s="8">
        <f t="shared" si="4"/>
        <v>4.6345338983050854E-4</v>
      </c>
      <c r="Q318" t="str">
        <f>IF(SalesData[[#This Row],[Discount]]&gt;0, "Yes", "No")</f>
        <v>Yes</v>
      </c>
      <c r="R318" t="str">
        <f>TEXT(SalesData[[#This Row],[Order Date]],"mmm-yyyy")</f>
        <v>Jun-2023</v>
      </c>
      <c r="S318">
        <f>YEAR(SalesData[[#This Row],[Order Date]])*100 + MONTH(SalesData[[#This Row],[Order Date]])</f>
        <v>202306</v>
      </c>
    </row>
    <row r="319" spans="1:19" x14ac:dyDescent="0.3">
      <c r="A319" t="s">
        <v>1976</v>
      </c>
      <c r="B319" s="3">
        <v>45101</v>
      </c>
      <c r="C319" t="s">
        <v>1977</v>
      </c>
      <c r="D319" t="s">
        <v>30</v>
      </c>
      <c r="E319" t="s">
        <v>19</v>
      </c>
      <c r="F319" t="s">
        <v>62</v>
      </c>
      <c r="G319">
        <v>1</v>
      </c>
      <c r="H319" s="5">
        <v>68.8</v>
      </c>
      <c r="I319" s="5">
        <v>0.11</v>
      </c>
      <c r="J319" s="5">
        <v>61.231999999999999</v>
      </c>
      <c r="K319" s="5">
        <v>17.533102350412271</v>
      </c>
      <c r="L319">
        <f>YEAR(SalesData[Order Date])</f>
        <v>2023</v>
      </c>
      <c r="M319">
        <f>MONTH(SalesData[Order Date])</f>
        <v>6</v>
      </c>
      <c r="N319" t="str">
        <f>TEXT(SalesData[[#This Row],[Order Date]], "mmmm")</f>
        <v>June</v>
      </c>
      <c r="O319" s="7">
        <f>IF(SalesData[Sales]=0,0,SalesData[Profit]/SalesData[Sales])</f>
        <v>0.28633888082068643</v>
      </c>
      <c r="P319" s="8">
        <f t="shared" si="4"/>
        <v>1.5988372093023256E-3</v>
      </c>
      <c r="Q319" t="str">
        <f>IF(SalesData[[#This Row],[Discount]]&gt;0, "Yes", "No")</f>
        <v>Yes</v>
      </c>
      <c r="R319" t="str">
        <f>TEXT(SalesData[[#This Row],[Order Date]],"mmm-yyyy")</f>
        <v>Jun-2023</v>
      </c>
      <c r="S319">
        <f>YEAR(SalesData[[#This Row],[Order Date]])*100 + MONTH(SalesData[[#This Row],[Order Date]])</f>
        <v>202306</v>
      </c>
    </row>
    <row r="320" spans="1:19" x14ac:dyDescent="0.3">
      <c r="A320" t="s">
        <v>2056</v>
      </c>
      <c r="B320" s="3">
        <v>45078</v>
      </c>
      <c r="C320" t="s">
        <v>2057</v>
      </c>
      <c r="D320" t="s">
        <v>30</v>
      </c>
      <c r="E320" t="s">
        <v>19</v>
      </c>
      <c r="F320" t="s">
        <v>53</v>
      </c>
      <c r="G320">
        <v>9</v>
      </c>
      <c r="H320" s="5">
        <v>277.02999999999997</v>
      </c>
      <c r="I320" s="5">
        <v>0.24</v>
      </c>
      <c r="J320" s="5">
        <v>1894.8851999999999</v>
      </c>
      <c r="K320" s="5">
        <v>300.03693805013319</v>
      </c>
      <c r="L320">
        <f>YEAR(SalesData[Order Date])</f>
        <v>2023</v>
      </c>
      <c r="M320">
        <f>MONTH(SalesData[Order Date])</f>
        <v>6</v>
      </c>
      <c r="N320" t="str">
        <f>TEXT(SalesData[[#This Row],[Order Date]], "mmmm")</f>
        <v>June</v>
      </c>
      <c r="O320" s="7">
        <f>IF(SalesData[Sales]=0,0,SalesData[Profit]/SalesData[Sales])</f>
        <v>0.15834043035965092</v>
      </c>
      <c r="P320" s="8">
        <f t="shared" si="4"/>
        <v>9.6259129576820818E-5</v>
      </c>
      <c r="Q320" t="str">
        <f>IF(SalesData[[#This Row],[Discount]]&gt;0, "Yes", "No")</f>
        <v>Yes</v>
      </c>
      <c r="R320" t="str">
        <f>TEXT(SalesData[[#This Row],[Order Date]],"mmm-yyyy")</f>
        <v>Jun-2023</v>
      </c>
      <c r="S320">
        <f>YEAR(SalesData[[#This Row],[Order Date]])*100 + MONTH(SalesData[[#This Row],[Order Date]])</f>
        <v>202306</v>
      </c>
    </row>
    <row r="321" spans="1:19" x14ac:dyDescent="0.3">
      <c r="A321" t="s">
        <v>2076</v>
      </c>
      <c r="B321" s="3">
        <v>45092</v>
      </c>
      <c r="C321" t="s">
        <v>2077</v>
      </c>
      <c r="D321" t="s">
        <v>13</v>
      </c>
      <c r="E321" t="s">
        <v>26</v>
      </c>
      <c r="F321" t="s">
        <v>62</v>
      </c>
      <c r="G321">
        <v>3</v>
      </c>
      <c r="H321" s="5">
        <v>243.29</v>
      </c>
      <c r="I321" s="5">
        <v>0.21</v>
      </c>
      <c r="J321" s="5">
        <v>576.59730000000002</v>
      </c>
      <c r="K321" s="5">
        <v>38.111206924320669</v>
      </c>
      <c r="L321">
        <f>YEAR(SalesData[Order Date])</f>
        <v>2023</v>
      </c>
      <c r="M321">
        <f>MONTH(SalesData[Order Date])</f>
        <v>6</v>
      </c>
      <c r="N321" t="str">
        <f>TEXT(SalesData[[#This Row],[Order Date]], "mmmm")</f>
        <v>June</v>
      </c>
      <c r="O321" s="7">
        <f>IF(SalesData[Sales]=0,0,SalesData[Profit]/SalesData[Sales])</f>
        <v>6.6096748847628436E-2</v>
      </c>
      <c r="P321" s="8">
        <f t="shared" si="4"/>
        <v>2.8772247112499483E-4</v>
      </c>
      <c r="Q321" t="str">
        <f>IF(SalesData[[#This Row],[Discount]]&gt;0, "Yes", "No")</f>
        <v>Yes</v>
      </c>
      <c r="R321" t="str">
        <f>TEXT(SalesData[[#This Row],[Order Date]],"mmm-yyyy")</f>
        <v>Jun-2023</v>
      </c>
      <c r="S321">
        <f>YEAR(SalesData[[#This Row],[Order Date]])*100 + MONTH(SalesData[[#This Row],[Order Date]])</f>
        <v>202306</v>
      </c>
    </row>
    <row r="322" spans="1:19" x14ac:dyDescent="0.3">
      <c r="A322" t="s">
        <v>2100</v>
      </c>
      <c r="B322" s="3">
        <v>45098</v>
      </c>
      <c r="C322" t="s">
        <v>2101</v>
      </c>
      <c r="D322" t="s">
        <v>13</v>
      </c>
      <c r="E322" t="s">
        <v>26</v>
      </c>
      <c r="F322" t="s">
        <v>39</v>
      </c>
      <c r="G322">
        <v>3</v>
      </c>
      <c r="H322" s="5">
        <v>678.94</v>
      </c>
      <c r="I322" s="5">
        <v>0.19</v>
      </c>
      <c r="J322" s="5">
        <v>1649.8242</v>
      </c>
      <c r="K322" s="5">
        <v>267.94782393780139</v>
      </c>
      <c r="L322">
        <f>YEAR(SalesData[Order Date])</f>
        <v>2023</v>
      </c>
      <c r="M322">
        <f>MONTH(SalesData[Order Date])</f>
        <v>6</v>
      </c>
      <c r="N322" t="str">
        <f>TEXT(SalesData[[#This Row],[Order Date]], "mmmm")</f>
        <v>June</v>
      </c>
      <c r="O322" s="7">
        <f>IF(SalesData[Sales]=0,0,SalesData[Profit]/SalesData[Sales])</f>
        <v>0.16240992460760448</v>
      </c>
      <c r="P322" s="8">
        <f t="shared" ref="P322:P385" si="5">IF(H:H*G:G=0, 0, (I:I/(H:H*G:G)))</f>
        <v>9.3282666116789893E-5</v>
      </c>
      <c r="Q322" t="str">
        <f>IF(SalesData[[#This Row],[Discount]]&gt;0, "Yes", "No")</f>
        <v>Yes</v>
      </c>
      <c r="R322" t="str">
        <f>TEXT(SalesData[[#This Row],[Order Date]],"mmm-yyyy")</f>
        <v>Jun-2023</v>
      </c>
      <c r="S322">
        <f>YEAR(SalesData[[#This Row],[Order Date]])*100 + MONTH(SalesData[[#This Row],[Order Date]])</f>
        <v>202306</v>
      </c>
    </row>
    <row r="323" spans="1:19" x14ac:dyDescent="0.3">
      <c r="A323" t="s">
        <v>2113</v>
      </c>
      <c r="B323" s="3">
        <v>45088</v>
      </c>
      <c r="C323" t="s">
        <v>2114</v>
      </c>
      <c r="D323" t="s">
        <v>23</v>
      </c>
      <c r="E323" t="s">
        <v>26</v>
      </c>
      <c r="F323" t="s">
        <v>44</v>
      </c>
      <c r="G323">
        <v>3</v>
      </c>
      <c r="H323" s="5">
        <v>873.52</v>
      </c>
      <c r="I323" s="5">
        <v>0.27</v>
      </c>
      <c r="J323" s="5">
        <v>1913.0088000000001</v>
      </c>
      <c r="K323" s="5">
        <v>495.72026281179882</v>
      </c>
      <c r="L323">
        <f>YEAR(SalesData[Order Date])</f>
        <v>2023</v>
      </c>
      <c r="M323">
        <f>MONTH(SalesData[Order Date])</f>
        <v>6</v>
      </c>
      <c r="N323" t="str">
        <f>TEXT(SalesData[[#This Row],[Order Date]], "mmmm")</f>
        <v>June</v>
      </c>
      <c r="O323" s="7">
        <f>IF(SalesData[Sales]=0,0,SalesData[Profit]/SalesData[Sales])</f>
        <v>0.25913119835716325</v>
      </c>
      <c r="P323" s="8">
        <f t="shared" si="5"/>
        <v>1.030314131330708E-4</v>
      </c>
      <c r="Q323" t="str">
        <f>IF(SalesData[[#This Row],[Discount]]&gt;0, "Yes", "No")</f>
        <v>Yes</v>
      </c>
      <c r="R323" t="str">
        <f>TEXT(SalesData[[#This Row],[Order Date]],"mmm-yyyy")</f>
        <v>Jun-2023</v>
      </c>
      <c r="S323">
        <f>YEAR(SalesData[[#This Row],[Order Date]])*100 + MONTH(SalesData[[#This Row],[Order Date]])</f>
        <v>202306</v>
      </c>
    </row>
    <row r="324" spans="1:19" x14ac:dyDescent="0.3">
      <c r="A324" t="s">
        <v>2227</v>
      </c>
      <c r="B324" s="3">
        <v>45082</v>
      </c>
      <c r="C324" t="s">
        <v>2228</v>
      </c>
      <c r="D324" t="s">
        <v>13</v>
      </c>
      <c r="E324" t="s">
        <v>19</v>
      </c>
      <c r="F324" t="s">
        <v>20</v>
      </c>
      <c r="G324">
        <v>8</v>
      </c>
      <c r="H324" s="5">
        <v>655.27</v>
      </c>
      <c r="I324" s="5">
        <v>0.09</v>
      </c>
      <c r="J324" s="5">
        <v>4770.3656000000001</v>
      </c>
      <c r="K324" s="5">
        <v>1247.625871651157</v>
      </c>
      <c r="L324">
        <f>YEAR(SalesData[Order Date])</f>
        <v>2023</v>
      </c>
      <c r="M324">
        <f>MONTH(SalesData[Order Date])</f>
        <v>6</v>
      </c>
      <c r="N324" t="str">
        <f>TEXT(SalesData[[#This Row],[Order Date]], "mmmm")</f>
        <v>June</v>
      </c>
      <c r="O324" s="7">
        <f>IF(SalesData[Sales]=0,0,SalesData[Profit]/SalesData[Sales])</f>
        <v>0.26153674084249579</v>
      </c>
      <c r="P324" s="8">
        <f t="shared" si="5"/>
        <v>1.7168495429364995E-5</v>
      </c>
      <c r="Q324" t="str">
        <f>IF(SalesData[[#This Row],[Discount]]&gt;0, "Yes", "No")</f>
        <v>Yes</v>
      </c>
      <c r="R324" t="str">
        <f>TEXT(SalesData[[#This Row],[Order Date]],"mmm-yyyy")</f>
        <v>Jun-2023</v>
      </c>
      <c r="S324">
        <f>YEAR(SalesData[[#This Row],[Order Date]])*100 + MONTH(SalesData[[#This Row],[Order Date]])</f>
        <v>202306</v>
      </c>
    </row>
    <row r="325" spans="1:19" x14ac:dyDescent="0.3">
      <c r="A325" t="s">
        <v>2243</v>
      </c>
      <c r="B325" s="3">
        <v>45081</v>
      </c>
      <c r="C325" t="s">
        <v>2244</v>
      </c>
      <c r="D325" t="s">
        <v>13</v>
      </c>
      <c r="E325" t="s">
        <v>14</v>
      </c>
      <c r="F325" t="s">
        <v>53</v>
      </c>
      <c r="G325">
        <v>9</v>
      </c>
      <c r="H325" s="5">
        <v>799.95</v>
      </c>
      <c r="I325" s="5">
        <v>0.24</v>
      </c>
      <c r="J325" s="5">
        <v>5471.6580000000004</v>
      </c>
      <c r="K325" s="5">
        <v>825.44942177524445</v>
      </c>
      <c r="L325">
        <f>YEAR(SalesData[Order Date])</f>
        <v>2023</v>
      </c>
      <c r="M325">
        <f>MONTH(SalesData[Order Date])</f>
        <v>6</v>
      </c>
      <c r="N325" t="str">
        <f>TEXT(SalesData[[#This Row],[Order Date]], "mmmm")</f>
        <v>June</v>
      </c>
      <c r="O325" s="7">
        <f>IF(SalesData[Sales]=0,0,SalesData[Profit]/SalesData[Sales])</f>
        <v>0.15085910372600853</v>
      </c>
      <c r="P325" s="8">
        <f t="shared" si="5"/>
        <v>3.3335416796883138E-5</v>
      </c>
      <c r="Q325" t="str">
        <f>IF(SalesData[[#This Row],[Discount]]&gt;0, "Yes", "No")</f>
        <v>Yes</v>
      </c>
      <c r="R325" t="str">
        <f>TEXT(SalesData[[#This Row],[Order Date]],"mmm-yyyy")</f>
        <v>Jun-2023</v>
      </c>
      <c r="S325">
        <f>YEAR(SalesData[[#This Row],[Order Date]])*100 + MONTH(SalesData[[#This Row],[Order Date]])</f>
        <v>202306</v>
      </c>
    </row>
    <row r="326" spans="1:19" x14ac:dyDescent="0.3">
      <c r="A326" t="s">
        <v>2404</v>
      </c>
      <c r="B326" s="3">
        <v>45101</v>
      </c>
      <c r="C326" t="s">
        <v>2405</v>
      </c>
      <c r="D326" t="s">
        <v>30</v>
      </c>
      <c r="E326" t="s">
        <v>19</v>
      </c>
      <c r="F326" t="s">
        <v>15</v>
      </c>
      <c r="G326">
        <v>9</v>
      </c>
      <c r="H326" s="5">
        <v>173.19</v>
      </c>
      <c r="I326" s="5">
        <v>0.03</v>
      </c>
      <c r="J326" s="5">
        <v>1511.9486999999999</v>
      </c>
      <c r="K326" s="5">
        <v>117.0355414741486</v>
      </c>
      <c r="L326">
        <f>YEAR(SalesData[Order Date])</f>
        <v>2023</v>
      </c>
      <c r="M326">
        <f>MONTH(SalesData[Order Date])</f>
        <v>6</v>
      </c>
      <c r="N326" t="str">
        <f>TEXT(SalesData[[#This Row],[Order Date]], "mmmm")</f>
        <v>June</v>
      </c>
      <c r="O326" s="7">
        <f>IF(SalesData[Sales]=0,0,SalesData[Profit]/SalesData[Sales])</f>
        <v>7.7407084958734787E-2</v>
      </c>
      <c r="P326" s="8">
        <f t="shared" si="5"/>
        <v>1.924668475855034E-5</v>
      </c>
      <c r="Q326" t="str">
        <f>IF(SalesData[[#This Row],[Discount]]&gt;0, "Yes", "No")</f>
        <v>Yes</v>
      </c>
      <c r="R326" t="str">
        <f>TEXT(SalesData[[#This Row],[Order Date]],"mmm-yyyy")</f>
        <v>Jun-2023</v>
      </c>
      <c r="S326">
        <f>YEAR(SalesData[[#This Row],[Order Date]])*100 + MONTH(SalesData[[#This Row],[Order Date]])</f>
        <v>202306</v>
      </c>
    </row>
    <row r="327" spans="1:19" x14ac:dyDescent="0.3">
      <c r="A327" t="s">
        <v>2486</v>
      </c>
      <c r="B327" s="3">
        <v>45089</v>
      </c>
      <c r="C327" t="s">
        <v>2487</v>
      </c>
      <c r="D327" t="s">
        <v>23</v>
      </c>
      <c r="E327" t="s">
        <v>26</v>
      </c>
      <c r="F327" t="s">
        <v>15</v>
      </c>
      <c r="G327">
        <v>2</v>
      </c>
      <c r="H327" s="5">
        <v>518.19000000000005</v>
      </c>
      <c r="I327" s="5">
        <v>0.01</v>
      </c>
      <c r="J327" s="5">
        <v>1026.0162</v>
      </c>
      <c r="K327" s="5">
        <v>221.74937637399719</v>
      </c>
      <c r="L327">
        <f>YEAR(SalesData[Order Date])</f>
        <v>2023</v>
      </c>
      <c r="M327">
        <f>MONTH(SalesData[Order Date])</f>
        <v>6</v>
      </c>
      <c r="N327" t="str">
        <f>TEXT(SalesData[[#This Row],[Order Date]], "mmmm")</f>
        <v>June</v>
      </c>
      <c r="O327" s="7">
        <f>IF(SalesData[Sales]=0,0,SalesData[Profit]/SalesData[Sales])</f>
        <v>0.21612658394087461</v>
      </c>
      <c r="P327" s="8">
        <f t="shared" si="5"/>
        <v>9.6489704548524659E-6</v>
      </c>
      <c r="Q327" t="str">
        <f>IF(SalesData[[#This Row],[Discount]]&gt;0, "Yes", "No")</f>
        <v>Yes</v>
      </c>
      <c r="R327" t="str">
        <f>TEXT(SalesData[[#This Row],[Order Date]],"mmm-yyyy")</f>
        <v>Jun-2023</v>
      </c>
      <c r="S327">
        <f>YEAR(SalesData[[#This Row],[Order Date]])*100 + MONTH(SalesData[[#This Row],[Order Date]])</f>
        <v>202306</v>
      </c>
    </row>
    <row r="328" spans="1:19" x14ac:dyDescent="0.3">
      <c r="A328" t="s">
        <v>2522</v>
      </c>
      <c r="B328" s="3">
        <v>45101</v>
      </c>
      <c r="C328" t="s">
        <v>2523</v>
      </c>
      <c r="D328" t="s">
        <v>13</v>
      </c>
      <c r="E328" t="s">
        <v>19</v>
      </c>
      <c r="F328" t="s">
        <v>27</v>
      </c>
      <c r="G328">
        <v>6</v>
      </c>
      <c r="H328" s="5">
        <v>925.37</v>
      </c>
      <c r="I328" s="5">
        <v>0.24</v>
      </c>
      <c r="J328" s="5">
        <v>4219.6872000000003</v>
      </c>
      <c r="K328" s="5">
        <v>844.48541361007563</v>
      </c>
      <c r="L328">
        <f>YEAR(SalesData[Order Date])</f>
        <v>2023</v>
      </c>
      <c r="M328">
        <f>MONTH(SalesData[Order Date])</f>
        <v>6</v>
      </c>
      <c r="N328" t="str">
        <f>TEXT(SalesData[[#This Row],[Order Date]], "mmmm")</f>
        <v>June</v>
      </c>
      <c r="O328" s="7">
        <f>IF(SalesData[Sales]=0,0,SalesData[Profit]/SalesData[Sales])</f>
        <v>0.20012986119209869</v>
      </c>
      <c r="P328" s="8">
        <f t="shared" si="5"/>
        <v>4.3225952862098402E-5</v>
      </c>
      <c r="Q328" t="str">
        <f>IF(SalesData[[#This Row],[Discount]]&gt;0, "Yes", "No")</f>
        <v>Yes</v>
      </c>
      <c r="R328" t="str">
        <f>TEXT(SalesData[[#This Row],[Order Date]],"mmm-yyyy")</f>
        <v>Jun-2023</v>
      </c>
      <c r="S328">
        <f>YEAR(SalesData[[#This Row],[Order Date]])*100 + MONTH(SalesData[[#This Row],[Order Date]])</f>
        <v>202306</v>
      </c>
    </row>
    <row r="329" spans="1:19" x14ac:dyDescent="0.3">
      <c r="A329" t="s">
        <v>2648</v>
      </c>
      <c r="B329" s="3">
        <v>45080</v>
      </c>
      <c r="C329" t="s">
        <v>2649</v>
      </c>
      <c r="D329" t="s">
        <v>18</v>
      </c>
      <c r="E329" t="s">
        <v>14</v>
      </c>
      <c r="F329" t="s">
        <v>31</v>
      </c>
      <c r="G329">
        <v>5</v>
      </c>
      <c r="H329" s="5">
        <v>528.99</v>
      </c>
      <c r="I329" s="5">
        <v>0.05</v>
      </c>
      <c r="J329" s="5">
        <v>2512.7024999999999</v>
      </c>
      <c r="K329" s="5">
        <v>466.29599727601158</v>
      </c>
      <c r="L329">
        <f>YEAR(SalesData[Order Date])</f>
        <v>2023</v>
      </c>
      <c r="M329">
        <f>MONTH(SalesData[Order Date])</f>
        <v>6</v>
      </c>
      <c r="N329" t="str">
        <f>TEXT(SalesData[[#This Row],[Order Date]], "mmmm")</f>
        <v>June</v>
      </c>
      <c r="O329" s="7">
        <f>IF(SalesData[Sales]=0,0,SalesData[Profit]/SalesData[Sales])</f>
        <v>0.18557548984649461</v>
      </c>
      <c r="P329" s="8">
        <f t="shared" si="5"/>
        <v>1.8903949034953405E-5</v>
      </c>
      <c r="Q329" t="str">
        <f>IF(SalesData[[#This Row],[Discount]]&gt;0, "Yes", "No")</f>
        <v>Yes</v>
      </c>
      <c r="R329" t="str">
        <f>TEXT(SalesData[[#This Row],[Order Date]],"mmm-yyyy")</f>
        <v>Jun-2023</v>
      </c>
      <c r="S329">
        <f>YEAR(SalesData[[#This Row],[Order Date]])*100 + MONTH(SalesData[[#This Row],[Order Date]])</f>
        <v>202306</v>
      </c>
    </row>
    <row r="330" spans="1:19" x14ac:dyDescent="0.3">
      <c r="A330" t="s">
        <v>2674</v>
      </c>
      <c r="B330" s="3">
        <v>45104</v>
      </c>
      <c r="C330" t="s">
        <v>2675</v>
      </c>
      <c r="D330" t="s">
        <v>30</v>
      </c>
      <c r="E330" t="s">
        <v>14</v>
      </c>
      <c r="F330" t="s">
        <v>15</v>
      </c>
      <c r="G330">
        <v>1</v>
      </c>
      <c r="H330" s="5">
        <v>725.87</v>
      </c>
      <c r="I330" s="5">
        <v>0.28000000000000003</v>
      </c>
      <c r="J330" s="5">
        <v>522.62639999999999</v>
      </c>
      <c r="K330" s="5">
        <v>52.189199729805708</v>
      </c>
      <c r="L330">
        <f>YEAR(SalesData[Order Date])</f>
        <v>2023</v>
      </c>
      <c r="M330">
        <f>MONTH(SalesData[Order Date])</f>
        <v>6</v>
      </c>
      <c r="N330" t="str">
        <f>TEXT(SalesData[[#This Row],[Order Date]], "mmmm")</f>
        <v>June</v>
      </c>
      <c r="O330" s="7">
        <f>IF(SalesData[Sales]=0,0,SalesData[Profit]/SalesData[Sales])</f>
        <v>9.9859478453070319E-2</v>
      </c>
      <c r="P330" s="8">
        <f t="shared" si="5"/>
        <v>3.857440037472275E-4</v>
      </c>
      <c r="Q330" t="str">
        <f>IF(SalesData[[#This Row],[Discount]]&gt;0, "Yes", "No")</f>
        <v>Yes</v>
      </c>
      <c r="R330" t="str">
        <f>TEXT(SalesData[[#This Row],[Order Date]],"mmm-yyyy")</f>
        <v>Jun-2023</v>
      </c>
      <c r="S330">
        <f>YEAR(SalesData[[#This Row],[Order Date]])*100 + MONTH(SalesData[[#This Row],[Order Date]])</f>
        <v>202306</v>
      </c>
    </row>
    <row r="331" spans="1:19" x14ac:dyDescent="0.3">
      <c r="A331" t="s">
        <v>2700</v>
      </c>
      <c r="B331" s="3">
        <v>45083</v>
      </c>
      <c r="C331" t="s">
        <v>2701</v>
      </c>
      <c r="D331" t="s">
        <v>23</v>
      </c>
      <c r="E331" t="s">
        <v>14</v>
      </c>
      <c r="F331" t="s">
        <v>34</v>
      </c>
      <c r="G331">
        <v>1</v>
      </c>
      <c r="H331" s="5">
        <v>962.74</v>
      </c>
      <c r="I331" s="5">
        <v>0.2</v>
      </c>
      <c r="J331" s="5">
        <v>770.19200000000001</v>
      </c>
      <c r="K331" s="5">
        <v>107.2977797194274</v>
      </c>
      <c r="L331">
        <f>YEAR(SalesData[Order Date])</f>
        <v>2023</v>
      </c>
      <c r="M331">
        <f>MONTH(SalesData[Order Date])</f>
        <v>6</v>
      </c>
      <c r="N331" t="str">
        <f>TEXT(SalesData[[#This Row],[Order Date]], "mmmm")</f>
        <v>June</v>
      </c>
      <c r="O331" s="7">
        <f>IF(SalesData[Sales]=0,0,SalesData[Profit]/SalesData[Sales])</f>
        <v>0.13931302807537263</v>
      </c>
      <c r="P331" s="8">
        <f t="shared" si="5"/>
        <v>2.077404075866797E-4</v>
      </c>
      <c r="Q331" t="str">
        <f>IF(SalesData[[#This Row],[Discount]]&gt;0, "Yes", "No")</f>
        <v>Yes</v>
      </c>
      <c r="R331" t="str">
        <f>TEXT(SalesData[[#This Row],[Order Date]],"mmm-yyyy")</f>
        <v>Jun-2023</v>
      </c>
      <c r="S331">
        <f>YEAR(SalesData[[#This Row],[Order Date]])*100 + MONTH(SalesData[[#This Row],[Order Date]])</f>
        <v>202306</v>
      </c>
    </row>
    <row r="332" spans="1:19" x14ac:dyDescent="0.3">
      <c r="A332" t="s">
        <v>2723</v>
      </c>
      <c r="B332" s="3">
        <v>45080</v>
      </c>
      <c r="C332" t="s">
        <v>2724</v>
      </c>
      <c r="D332" t="s">
        <v>18</v>
      </c>
      <c r="E332" t="s">
        <v>14</v>
      </c>
      <c r="F332" t="s">
        <v>27</v>
      </c>
      <c r="G332">
        <v>6</v>
      </c>
      <c r="H332" s="5">
        <v>472.35</v>
      </c>
      <c r="I332" s="5">
        <v>0.27</v>
      </c>
      <c r="J332" s="5">
        <v>2068.893</v>
      </c>
      <c r="K332" s="5">
        <v>268.24595010990822</v>
      </c>
      <c r="L332">
        <f>YEAR(SalesData[Order Date])</f>
        <v>2023</v>
      </c>
      <c r="M332">
        <f>MONTH(SalesData[Order Date])</f>
        <v>6</v>
      </c>
      <c r="N332" t="str">
        <f>TEXT(SalesData[[#This Row],[Order Date]], "mmmm")</f>
        <v>June</v>
      </c>
      <c r="O332" s="7">
        <f>IF(SalesData[Sales]=0,0,SalesData[Profit]/SalesData[Sales])</f>
        <v>0.12965675368900578</v>
      </c>
      <c r="P332" s="8">
        <f t="shared" si="5"/>
        <v>9.5268339155287388E-5</v>
      </c>
      <c r="Q332" t="str">
        <f>IF(SalesData[[#This Row],[Discount]]&gt;0, "Yes", "No")</f>
        <v>Yes</v>
      </c>
      <c r="R332" t="str">
        <f>TEXT(SalesData[[#This Row],[Order Date]],"mmm-yyyy")</f>
        <v>Jun-2023</v>
      </c>
      <c r="S332">
        <f>YEAR(SalesData[[#This Row],[Order Date]])*100 + MONTH(SalesData[[#This Row],[Order Date]])</f>
        <v>202306</v>
      </c>
    </row>
    <row r="333" spans="1:19" x14ac:dyDescent="0.3">
      <c r="A333" t="s">
        <v>2836</v>
      </c>
      <c r="B333" s="3">
        <v>45083</v>
      </c>
      <c r="C333" t="s">
        <v>2837</v>
      </c>
      <c r="D333" t="s">
        <v>23</v>
      </c>
      <c r="E333" t="s">
        <v>19</v>
      </c>
      <c r="F333" t="s">
        <v>15</v>
      </c>
      <c r="G333">
        <v>1</v>
      </c>
      <c r="H333" s="5">
        <v>842.47</v>
      </c>
      <c r="I333" s="5">
        <v>0.12</v>
      </c>
      <c r="J333" s="5">
        <v>741.37360000000001</v>
      </c>
      <c r="K333" s="5">
        <v>52.390304841133577</v>
      </c>
      <c r="L333">
        <f>YEAR(SalesData[Order Date])</f>
        <v>2023</v>
      </c>
      <c r="M333">
        <f>MONTH(SalesData[Order Date])</f>
        <v>6</v>
      </c>
      <c r="N333" t="str">
        <f>TEXT(SalesData[[#This Row],[Order Date]], "mmmm")</f>
        <v>June</v>
      </c>
      <c r="O333" s="7">
        <f>IF(SalesData[Sales]=0,0,SalesData[Profit]/SalesData[Sales])</f>
        <v>7.0666536873087438E-2</v>
      </c>
      <c r="P333" s="8">
        <f t="shared" si="5"/>
        <v>1.424383064085368E-4</v>
      </c>
      <c r="Q333" t="str">
        <f>IF(SalesData[[#This Row],[Discount]]&gt;0, "Yes", "No")</f>
        <v>Yes</v>
      </c>
      <c r="R333" t="str">
        <f>TEXT(SalesData[[#This Row],[Order Date]],"mmm-yyyy")</f>
        <v>Jun-2023</v>
      </c>
      <c r="S333">
        <f>YEAR(SalesData[[#This Row],[Order Date]])*100 + MONTH(SalesData[[#This Row],[Order Date]])</f>
        <v>202306</v>
      </c>
    </row>
    <row r="334" spans="1:19" x14ac:dyDescent="0.3">
      <c r="A334" t="s">
        <v>2914</v>
      </c>
      <c r="B334" s="3">
        <v>45098</v>
      </c>
      <c r="C334" t="s">
        <v>2915</v>
      </c>
      <c r="D334" t="s">
        <v>18</v>
      </c>
      <c r="E334" t="s">
        <v>19</v>
      </c>
      <c r="F334" t="s">
        <v>34</v>
      </c>
      <c r="G334">
        <v>6</v>
      </c>
      <c r="H334" s="5">
        <v>732.67</v>
      </c>
      <c r="I334" s="5">
        <v>0.25</v>
      </c>
      <c r="J334" s="5">
        <v>3297.014999999999</v>
      </c>
      <c r="K334" s="5">
        <v>655.82455787929189</v>
      </c>
      <c r="L334">
        <f>YEAR(SalesData[Order Date])</f>
        <v>2023</v>
      </c>
      <c r="M334">
        <f>MONTH(SalesData[Order Date])</f>
        <v>6</v>
      </c>
      <c r="N334" t="str">
        <f>TEXT(SalesData[[#This Row],[Order Date]], "mmmm")</f>
        <v>June</v>
      </c>
      <c r="O334" s="7">
        <f>IF(SalesData[Sales]=0,0,SalesData[Profit]/SalesData[Sales])</f>
        <v>0.19891464184399893</v>
      </c>
      <c r="P334" s="8">
        <f t="shared" si="5"/>
        <v>5.6869622977147517E-5</v>
      </c>
      <c r="Q334" t="str">
        <f>IF(SalesData[[#This Row],[Discount]]&gt;0, "Yes", "No")</f>
        <v>Yes</v>
      </c>
      <c r="R334" t="str">
        <f>TEXT(SalesData[[#This Row],[Order Date]],"mmm-yyyy")</f>
        <v>Jun-2023</v>
      </c>
      <c r="S334">
        <f>YEAR(SalesData[[#This Row],[Order Date]])*100 + MONTH(SalesData[[#This Row],[Order Date]])</f>
        <v>202306</v>
      </c>
    </row>
    <row r="335" spans="1:19" x14ac:dyDescent="0.3">
      <c r="A335" t="s">
        <v>2967</v>
      </c>
      <c r="B335" s="3">
        <v>45100</v>
      </c>
      <c r="C335" t="s">
        <v>2968</v>
      </c>
      <c r="D335" t="s">
        <v>23</v>
      </c>
      <c r="E335" t="s">
        <v>26</v>
      </c>
      <c r="F335" t="s">
        <v>31</v>
      </c>
      <c r="G335">
        <v>5</v>
      </c>
      <c r="H335" s="5">
        <v>737.18</v>
      </c>
      <c r="I335" s="5">
        <v>0.24</v>
      </c>
      <c r="J335" s="5">
        <v>2801.2840000000001</v>
      </c>
      <c r="K335" s="5">
        <v>525.55660972122746</v>
      </c>
      <c r="L335">
        <f>YEAR(SalesData[Order Date])</f>
        <v>2023</v>
      </c>
      <c r="M335">
        <f>MONTH(SalesData[Order Date])</f>
        <v>6</v>
      </c>
      <c r="N335" t="str">
        <f>TEXT(SalesData[[#This Row],[Order Date]], "mmmm")</f>
        <v>June</v>
      </c>
      <c r="O335" s="7">
        <f>IF(SalesData[Sales]=0,0,SalesData[Profit]/SalesData[Sales])</f>
        <v>0.1876127553369196</v>
      </c>
      <c r="P335" s="8">
        <f t="shared" si="5"/>
        <v>6.5112998182262143E-5</v>
      </c>
      <c r="Q335" t="str">
        <f>IF(SalesData[[#This Row],[Discount]]&gt;0, "Yes", "No")</f>
        <v>Yes</v>
      </c>
      <c r="R335" t="str">
        <f>TEXT(SalesData[[#This Row],[Order Date]],"mmm-yyyy")</f>
        <v>Jun-2023</v>
      </c>
      <c r="S335">
        <f>YEAR(SalesData[[#This Row],[Order Date]])*100 + MONTH(SalesData[[#This Row],[Order Date]])</f>
        <v>202306</v>
      </c>
    </row>
    <row r="336" spans="1:19" x14ac:dyDescent="0.3">
      <c r="A336" t="s">
        <v>3091</v>
      </c>
      <c r="B336" s="3">
        <v>45099</v>
      </c>
      <c r="C336" t="s">
        <v>3092</v>
      </c>
      <c r="D336" t="s">
        <v>23</v>
      </c>
      <c r="E336" t="s">
        <v>26</v>
      </c>
      <c r="F336" t="s">
        <v>44</v>
      </c>
      <c r="G336">
        <v>8</v>
      </c>
      <c r="H336" s="5">
        <v>650.02</v>
      </c>
      <c r="I336" s="5">
        <v>0.05</v>
      </c>
      <c r="J336" s="5">
        <v>4940.152</v>
      </c>
      <c r="K336" s="5">
        <v>1280.4965432409699</v>
      </c>
      <c r="L336">
        <f>YEAR(SalesData[Order Date])</f>
        <v>2023</v>
      </c>
      <c r="M336">
        <f>MONTH(SalesData[Order Date])</f>
        <v>6</v>
      </c>
      <c r="N336" t="str">
        <f>TEXT(SalesData[[#This Row],[Order Date]], "mmmm")</f>
        <v>June</v>
      </c>
      <c r="O336" s="7">
        <f>IF(SalesData[Sales]=0,0,SalesData[Profit]/SalesData[Sales])</f>
        <v>0.25920185112542488</v>
      </c>
      <c r="P336" s="8">
        <f t="shared" si="5"/>
        <v>9.6150887664994934E-6</v>
      </c>
      <c r="Q336" t="str">
        <f>IF(SalesData[[#This Row],[Discount]]&gt;0, "Yes", "No")</f>
        <v>Yes</v>
      </c>
      <c r="R336" t="str">
        <f>TEXT(SalesData[[#This Row],[Order Date]],"mmm-yyyy")</f>
        <v>Jun-2023</v>
      </c>
      <c r="S336">
        <f>YEAR(SalesData[[#This Row],[Order Date]])*100 + MONTH(SalesData[[#This Row],[Order Date]])</f>
        <v>202306</v>
      </c>
    </row>
    <row r="337" spans="1:19" x14ac:dyDescent="0.3">
      <c r="A337" t="s">
        <v>3127</v>
      </c>
      <c r="B337" s="3">
        <v>45092</v>
      </c>
      <c r="C337" t="s">
        <v>3128</v>
      </c>
      <c r="D337" t="s">
        <v>30</v>
      </c>
      <c r="E337" t="s">
        <v>14</v>
      </c>
      <c r="F337" t="s">
        <v>62</v>
      </c>
      <c r="G337">
        <v>5</v>
      </c>
      <c r="H337" s="5">
        <v>722.78</v>
      </c>
      <c r="I337" s="5">
        <v>0.04</v>
      </c>
      <c r="J337" s="5">
        <v>3469.3440000000001</v>
      </c>
      <c r="K337" s="5">
        <v>439.98386226169339</v>
      </c>
      <c r="L337">
        <f>YEAR(SalesData[Order Date])</f>
        <v>2023</v>
      </c>
      <c r="M337">
        <f>MONTH(SalesData[Order Date])</f>
        <v>6</v>
      </c>
      <c r="N337" t="str">
        <f>TEXT(SalesData[[#This Row],[Order Date]], "mmmm")</f>
        <v>June</v>
      </c>
      <c r="O337" s="7">
        <f>IF(SalesData[Sales]=0,0,SalesData[Profit]/SalesData[Sales])</f>
        <v>0.12682047737603805</v>
      </c>
      <c r="P337" s="8">
        <f t="shared" si="5"/>
        <v>1.1068374885857385E-5</v>
      </c>
      <c r="Q337" t="str">
        <f>IF(SalesData[[#This Row],[Discount]]&gt;0, "Yes", "No")</f>
        <v>Yes</v>
      </c>
      <c r="R337" t="str">
        <f>TEXT(SalesData[[#This Row],[Order Date]],"mmm-yyyy")</f>
        <v>Jun-2023</v>
      </c>
      <c r="S337">
        <f>YEAR(SalesData[[#This Row],[Order Date]])*100 + MONTH(SalesData[[#This Row],[Order Date]])</f>
        <v>202306</v>
      </c>
    </row>
    <row r="338" spans="1:19" x14ac:dyDescent="0.3">
      <c r="A338" t="s">
        <v>3135</v>
      </c>
      <c r="B338" s="3">
        <v>45085</v>
      </c>
      <c r="C338" t="s">
        <v>3136</v>
      </c>
      <c r="D338" t="s">
        <v>30</v>
      </c>
      <c r="E338" t="s">
        <v>26</v>
      </c>
      <c r="F338" t="s">
        <v>20</v>
      </c>
      <c r="G338">
        <v>1</v>
      </c>
      <c r="H338" s="5">
        <v>726.1</v>
      </c>
      <c r="I338" s="5">
        <v>0.28999999999999998</v>
      </c>
      <c r="J338" s="5">
        <v>515.53099999999995</v>
      </c>
      <c r="K338" s="5">
        <v>67.245269873135229</v>
      </c>
      <c r="L338">
        <f>YEAR(SalesData[Order Date])</f>
        <v>2023</v>
      </c>
      <c r="M338">
        <f>MONTH(SalesData[Order Date])</f>
        <v>6</v>
      </c>
      <c r="N338" t="str">
        <f>TEXT(SalesData[[#This Row],[Order Date]], "mmmm")</f>
        <v>June</v>
      </c>
      <c r="O338" s="7">
        <f>IF(SalesData[Sales]=0,0,SalesData[Profit]/SalesData[Sales])</f>
        <v>0.13043884824217211</v>
      </c>
      <c r="P338" s="8">
        <f t="shared" si="5"/>
        <v>3.9939402286186471E-4</v>
      </c>
      <c r="Q338" t="str">
        <f>IF(SalesData[[#This Row],[Discount]]&gt;0, "Yes", "No")</f>
        <v>Yes</v>
      </c>
      <c r="R338" t="str">
        <f>TEXT(SalesData[[#This Row],[Order Date]],"mmm-yyyy")</f>
        <v>Jun-2023</v>
      </c>
      <c r="S338">
        <f>YEAR(SalesData[[#This Row],[Order Date]])*100 + MONTH(SalesData[[#This Row],[Order Date]])</f>
        <v>202306</v>
      </c>
    </row>
    <row r="339" spans="1:19" x14ac:dyDescent="0.3">
      <c r="A339" t="s">
        <v>3213</v>
      </c>
      <c r="B339" s="3">
        <v>45082</v>
      </c>
      <c r="C339" t="s">
        <v>3214</v>
      </c>
      <c r="D339" t="s">
        <v>23</v>
      </c>
      <c r="E339" t="s">
        <v>26</v>
      </c>
      <c r="F339" t="s">
        <v>15</v>
      </c>
      <c r="G339">
        <v>2</v>
      </c>
      <c r="H339" s="5">
        <v>806.44</v>
      </c>
      <c r="I339" s="5">
        <v>0.16</v>
      </c>
      <c r="J339" s="5">
        <v>1354.8191999999999</v>
      </c>
      <c r="K339" s="5">
        <v>240.96243435542081</v>
      </c>
      <c r="L339">
        <f>YEAR(SalesData[Order Date])</f>
        <v>2023</v>
      </c>
      <c r="M339">
        <f>MONTH(SalesData[Order Date])</f>
        <v>6</v>
      </c>
      <c r="N339" t="str">
        <f>TEXT(SalesData[[#This Row],[Order Date]], "mmmm")</f>
        <v>June</v>
      </c>
      <c r="O339" s="7">
        <f>IF(SalesData[Sales]=0,0,SalesData[Profit]/SalesData[Sales])</f>
        <v>0.17785578648089784</v>
      </c>
      <c r="P339" s="8">
        <f t="shared" si="5"/>
        <v>9.9201428500570409E-5</v>
      </c>
      <c r="Q339" t="str">
        <f>IF(SalesData[[#This Row],[Discount]]&gt;0, "Yes", "No")</f>
        <v>Yes</v>
      </c>
      <c r="R339" t="str">
        <f>TEXT(SalesData[[#This Row],[Order Date]],"mmm-yyyy")</f>
        <v>Jun-2023</v>
      </c>
      <c r="S339">
        <f>YEAR(SalesData[[#This Row],[Order Date]])*100 + MONTH(SalesData[[#This Row],[Order Date]])</f>
        <v>202306</v>
      </c>
    </row>
    <row r="340" spans="1:19" x14ac:dyDescent="0.3">
      <c r="A340" t="s">
        <v>3262</v>
      </c>
      <c r="B340" s="3">
        <v>45093</v>
      </c>
      <c r="C340" t="s">
        <v>3263</v>
      </c>
      <c r="D340" t="s">
        <v>23</v>
      </c>
      <c r="E340" t="s">
        <v>19</v>
      </c>
      <c r="F340" t="s">
        <v>91</v>
      </c>
      <c r="G340">
        <v>2</v>
      </c>
      <c r="H340" s="5">
        <v>760.29</v>
      </c>
      <c r="I340" s="5">
        <v>0.05</v>
      </c>
      <c r="J340" s="5">
        <v>1444.5509999999999</v>
      </c>
      <c r="K340" s="5">
        <v>341.68130035508352</v>
      </c>
      <c r="L340">
        <f>YEAR(SalesData[Order Date])</f>
        <v>2023</v>
      </c>
      <c r="M340">
        <f>MONTH(SalesData[Order Date])</f>
        <v>6</v>
      </c>
      <c r="N340" t="str">
        <f>TEXT(SalesData[[#This Row],[Order Date]], "mmmm")</f>
        <v>June</v>
      </c>
      <c r="O340" s="7">
        <f>IF(SalesData[Sales]=0,0,SalesData[Profit]/SalesData[Sales])</f>
        <v>0.23653114383298585</v>
      </c>
      <c r="P340" s="8">
        <f t="shared" si="5"/>
        <v>3.2882189690775892E-5</v>
      </c>
      <c r="Q340" t="str">
        <f>IF(SalesData[[#This Row],[Discount]]&gt;0, "Yes", "No")</f>
        <v>Yes</v>
      </c>
      <c r="R340" t="str">
        <f>TEXT(SalesData[[#This Row],[Order Date]],"mmm-yyyy")</f>
        <v>Jun-2023</v>
      </c>
      <c r="S340">
        <f>YEAR(SalesData[[#This Row],[Order Date]])*100 + MONTH(SalesData[[#This Row],[Order Date]])</f>
        <v>202306</v>
      </c>
    </row>
    <row r="341" spans="1:19" x14ac:dyDescent="0.3">
      <c r="A341" t="s">
        <v>3270</v>
      </c>
      <c r="B341" s="3">
        <v>45100</v>
      </c>
      <c r="C341" t="s">
        <v>3271</v>
      </c>
      <c r="D341" t="s">
        <v>30</v>
      </c>
      <c r="E341" t="s">
        <v>14</v>
      </c>
      <c r="F341" t="s">
        <v>31</v>
      </c>
      <c r="G341">
        <v>2</v>
      </c>
      <c r="H341" s="5">
        <v>669.28</v>
      </c>
      <c r="I341" s="5">
        <v>0.11</v>
      </c>
      <c r="J341" s="5">
        <v>1191.3184000000001</v>
      </c>
      <c r="K341" s="5">
        <v>209.77762412471421</v>
      </c>
      <c r="L341">
        <f>YEAR(SalesData[Order Date])</f>
        <v>2023</v>
      </c>
      <c r="M341">
        <f>MONTH(SalesData[Order Date])</f>
        <v>6</v>
      </c>
      <c r="N341" t="str">
        <f>TEXT(SalesData[[#This Row],[Order Date]], "mmmm")</f>
        <v>June</v>
      </c>
      <c r="O341" s="7">
        <f>IF(SalesData[Sales]=0,0,SalesData[Profit]/SalesData[Sales])</f>
        <v>0.17608862930742461</v>
      </c>
      <c r="P341" s="8">
        <f t="shared" si="5"/>
        <v>8.2177862777910594E-5</v>
      </c>
      <c r="Q341" t="str">
        <f>IF(SalesData[[#This Row],[Discount]]&gt;0, "Yes", "No")</f>
        <v>Yes</v>
      </c>
      <c r="R341" t="str">
        <f>TEXT(SalesData[[#This Row],[Order Date]],"mmm-yyyy")</f>
        <v>Jun-2023</v>
      </c>
      <c r="S341">
        <f>YEAR(SalesData[[#This Row],[Order Date]])*100 + MONTH(SalesData[[#This Row],[Order Date]])</f>
        <v>202306</v>
      </c>
    </row>
    <row r="342" spans="1:19" x14ac:dyDescent="0.3">
      <c r="A342" t="s">
        <v>3314</v>
      </c>
      <c r="B342" s="3">
        <v>45093</v>
      </c>
      <c r="C342" t="s">
        <v>3315</v>
      </c>
      <c r="D342" t="s">
        <v>30</v>
      </c>
      <c r="E342" t="s">
        <v>26</v>
      </c>
      <c r="F342" t="s">
        <v>20</v>
      </c>
      <c r="G342">
        <v>8</v>
      </c>
      <c r="H342" s="5">
        <v>798.3</v>
      </c>
      <c r="I342" s="5">
        <v>0.25</v>
      </c>
      <c r="J342" s="5">
        <v>4789.7999999999993</v>
      </c>
      <c r="K342" s="5">
        <v>1052.8972081121881</v>
      </c>
      <c r="L342">
        <f>YEAR(SalesData[Order Date])</f>
        <v>2023</v>
      </c>
      <c r="M342">
        <f>MONTH(SalesData[Order Date])</f>
        <v>6</v>
      </c>
      <c r="N342" t="str">
        <f>TEXT(SalesData[[#This Row],[Order Date]], "mmmm")</f>
        <v>June</v>
      </c>
      <c r="O342" s="7">
        <f>IF(SalesData[Sales]=0,0,SalesData[Profit]/SalesData[Sales])</f>
        <v>0.21982070401941381</v>
      </c>
      <c r="P342" s="8">
        <f t="shared" si="5"/>
        <v>3.9145684579731931E-5</v>
      </c>
      <c r="Q342" t="str">
        <f>IF(SalesData[[#This Row],[Discount]]&gt;0, "Yes", "No")</f>
        <v>Yes</v>
      </c>
      <c r="R342" t="str">
        <f>TEXT(SalesData[[#This Row],[Order Date]],"mmm-yyyy")</f>
        <v>Jun-2023</v>
      </c>
      <c r="S342">
        <f>YEAR(SalesData[[#This Row],[Order Date]])*100 + MONTH(SalesData[[#This Row],[Order Date]])</f>
        <v>202306</v>
      </c>
    </row>
    <row r="343" spans="1:19" x14ac:dyDescent="0.3">
      <c r="A343" t="s">
        <v>3324</v>
      </c>
      <c r="B343" s="3">
        <v>45093</v>
      </c>
      <c r="C343" t="s">
        <v>3325</v>
      </c>
      <c r="D343" t="s">
        <v>23</v>
      </c>
      <c r="E343" t="s">
        <v>26</v>
      </c>
      <c r="F343" t="s">
        <v>20</v>
      </c>
      <c r="G343">
        <v>6</v>
      </c>
      <c r="H343" s="5">
        <v>263.27999999999997</v>
      </c>
      <c r="I343" s="5">
        <v>0.28000000000000003</v>
      </c>
      <c r="J343" s="5">
        <v>1137.3696</v>
      </c>
      <c r="K343" s="5">
        <v>209.51340592721661</v>
      </c>
      <c r="L343">
        <f>YEAR(SalesData[Order Date])</f>
        <v>2023</v>
      </c>
      <c r="M343">
        <f>MONTH(SalesData[Order Date])</f>
        <v>6</v>
      </c>
      <c r="N343" t="str">
        <f>TEXT(SalesData[[#This Row],[Order Date]], "mmmm")</f>
        <v>June</v>
      </c>
      <c r="O343" s="7">
        <f>IF(SalesData[Sales]=0,0,SalesData[Profit]/SalesData[Sales])</f>
        <v>0.18420872680896044</v>
      </c>
      <c r="P343" s="8">
        <f t="shared" si="5"/>
        <v>1.7725108882811713E-4</v>
      </c>
      <c r="Q343" t="str">
        <f>IF(SalesData[[#This Row],[Discount]]&gt;0, "Yes", "No")</f>
        <v>Yes</v>
      </c>
      <c r="R343" t="str">
        <f>TEXT(SalesData[[#This Row],[Order Date]],"mmm-yyyy")</f>
        <v>Jun-2023</v>
      </c>
      <c r="S343">
        <f>YEAR(SalesData[[#This Row],[Order Date]])*100 + MONTH(SalesData[[#This Row],[Order Date]])</f>
        <v>202306</v>
      </c>
    </row>
    <row r="344" spans="1:19" x14ac:dyDescent="0.3">
      <c r="A344" t="s">
        <v>3429</v>
      </c>
      <c r="B344" s="3">
        <v>45106</v>
      </c>
      <c r="C344" t="s">
        <v>3430</v>
      </c>
      <c r="D344" t="s">
        <v>30</v>
      </c>
      <c r="E344" t="s">
        <v>26</v>
      </c>
      <c r="F344" t="s">
        <v>62</v>
      </c>
      <c r="G344">
        <v>1</v>
      </c>
      <c r="H344" s="5">
        <v>351.06</v>
      </c>
      <c r="I344" s="5">
        <v>0.18</v>
      </c>
      <c r="J344" s="5">
        <v>287.86919999999998</v>
      </c>
      <c r="K344" s="5">
        <v>68.273702368304797</v>
      </c>
      <c r="L344">
        <f>YEAR(SalesData[Order Date])</f>
        <v>2023</v>
      </c>
      <c r="M344">
        <f>MONTH(SalesData[Order Date])</f>
        <v>6</v>
      </c>
      <c r="N344" t="str">
        <f>TEXT(SalesData[[#This Row],[Order Date]], "mmmm")</f>
        <v>June</v>
      </c>
      <c r="O344" s="7">
        <f>IF(SalesData[Sales]=0,0,SalesData[Profit]/SalesData[Sales])</f>
        <v>0.23716918089293609</v>
      </c>
      <c r="P344" s="8">
        <f t="shared" si="5"/>
        <v>5.1273286617672194E-4</v>
      </c>
      <c r="Q344" t="str">
        <f>IF(SalesData[[#This Row],[Discount]]&gt;0, "Yes", "No")</f>
        <v>Yes</v>
      </c>
      <c r="R344" t="str">
        <f>TEXT(SalesData[[#This Row],[Order Date]],"mmm-yyyy")</f>
        <v>Jun-2023</v>
      </c>
      <c r="S344">
        <f>YEAR(SalesData[[#This Row],[Order Date]])*100 + MONTH(SalesData[[#This Row],[Order Date]])</f>
        <v>202306</v>
      </c>
    </row>
    <row r="345" spans="1:19" x14ac:dyDescent="0.3">
      <c r="A345" t="s">
        <v>3443</v>
      </c>
      <c r="B345" s="3">
        <v>45085</v>
      </c>
      <c r="C345" t="s">
        <v>3444</v>
      </c>
      <c r="D345" t="s">
        <v>13</v>
      </c>
      <c r="E345" t="s">
        <v>14</v>
      </c>
      <c r="F345" t="s">
        <v>53</v>
      </c>
      <c r="G345">
        <v>2</v>
      </c>
      <c r="H345" s="5">
        <v>677.64</v>
      </c>
      <c r="I345" s="5">
        <v>0.1</v>
      </c>
      <c r="J345" s="5">
        <v>1219.752</v>
      </c>
      <c r="K345" s="5">
        <v>237.44202633344511</v>
      </c>
      <c r="L345">
        <f>YEAR(SalesData[Order Date])</f>
        <v>2023</v>
      </c>
      <c r="M345">
        <f>MONTH(SalesData[Order Date])</f>
        <v>6</v>
      </c>
      <c r="N345" t="str">
        <f>TEXT(SalesData[[#This Row],[Order Date]], "mmmm")</f>
        <v>June</v>
      </c>
      <c r="O345" s="7">
        <f>IF(SalesData[Sales]=0,0,SalesData[Profit]/SalesData[Sales])</f>
        <v>0.19466418282851361</v>
      </c>
      <c r="P345" s="8">
        <f t="shared" si="5"/>
        <v>7.3785490821084946E-5</v>
      </c>
      <c r="Q345" t="str">
        <f>IF(SalesData[[#This Row],[Discount]]&gt;0, "Yes", "No")</f>
        <v>Yes</v>
      </c>
      <c r="R345" t="str">
        <f>TEXT(SalesData[[#This Row],[Order Date]],"mmm-yyyy")</f>
        <v>Jun-2023</v>
      </c>
      <c r="S345">
        <f>YEAR(SalesData[[#This Row],[Order Date]])*100 + MONTH(SalesData[[#This Row],[Order Date]])</f>
        <v>202306</v>
      </c>
    </row>
    <row r="346" spans="1:19" x14ac:dyDescent="0.3">
      <c r="A346" t="s">
        <v>3459</v>
      </c>
      <c r="B346" s="3">
        <v>45107</v>
      </c>
      <c r="C346" t="s">
        <v>3460</v>
      </c>
      <c r="D346" t="s">
        <v>13</v>
      </c>
      <c r="E346" t="s">
        <v>26</v>
      </c>
      <c r="F346" t="s">
        <v>27</v>
      </c>
      <c r="G346">
        <v>5</v>
      </c>
      <c r="H346" s="5">
        <v>116.99</v>
      </c>
      <c r="I346" s="5">
        <v>0.19</v>
      </c>
      <c r="J346" s="5">
        <v>473.80950000000001</v>
      </c>
      <c r="K346" s="5">
        <v>69.671179292057971</v>
      </c>
      <c r="L346">
        <f>YEAR(SalesData[Order Date])</f>
        <v>2023</v>
      </c>
      <c r="M346">
        <f>MONTH(SalesData[Order Date])</f>
        <v>6</v>
      </c>
      <c r="N346" t="str">
        <f>TEXT(SalesData[[#This Row],[Order Date]], "mmmm")</f>
        <v>June</v>
      </c>
      <c r="O346" s="7">
        <f>IF(SalesData[Sales]=0,0,SalesData[Profit]/SalesData[Sales])</f>
        <v>0.14704470740256995</v>
      </c>
      <c r="P346" s="8">
        <f t="shared" si="5"/>
        <v>3.2481408667407475E-4</v>
      </c>
      <c r="Q346" t="str">
        <f>IF(SalesData[[#This Row],[Discount]]&gt;0, "Yes", "No")</f>
        <v>Yes</v>
      </c>
      <c r="R346" t="str">
        <f>TEXT(SalesData[[#This Row],[Order Date]],"mmm-yyyy")</f>
        <v>Jun-2023</v>
      </c>
      <c r="S346">
        <f>YEAR(SalesData[[#This Row],[Order Date]])*100 + MONTH(SalesData[[#This Row],[Order Date]])</f>
        <v>202306</v>
      </c>
    </row>
    <row r="347" spans="1:19" x14ac:dyDescent="0.3">
      <c r="A347" t="s">
        <v>3507</v>
      </c>
      <c r="B347" s="3">
        <v>45083</v>
      </c>
      <c r="C347" t="s">
        <v>3508</v>
      </c>
      <c r="D347" t="s">
        <v>13</v>
      </c>
      <c r="E347" t="s">
        <v>26</v>
      </c>
      <c r="F347" t="s">
        <v>53</v>
      </c>
      <c r="G347">
        <v>3</v>
      </c>
      <c r="H347" s="5">
        <v>698.99</v>
      </c>
      <c r="I347" s="5">
        <v>0.13</v>
      </c>
      <c r="J347" s="5">
        <v>1824.3639000000001</v>
      </c>
      <c r="K347" s="5">
        <v>197.90866118457691</v>
      </c>
      <c r="L347">
        <f>YEAR(SalesData[Order Date])</f>
        <v>2023</v>
      </c>
      <c r="M347">
        <f>MONTH(SalesData[Order Date])</f>
        <v>6</v>
      </c>
      <c r="N347" t="str">
        <f>TEXT(SalesData[[#This Row],[Order Date]], "mmmm")</f>
        <v>June</v>
      </c>
      <c r="O347" s="7">
        <f>IF(SalesData[Sales]=0,0,SalesData[Profit]/SalesData[Sales])</f>
        <v>0.10848091281820305</v>
      </c>
      <c r="P347" s="8">
        <f t="shared" si="5"/>
        <v>6.1994210694478211E-5</v>
      </c>
      <c r="Q347" t="str">
        <f>IF(SalesData[[#This Row],[Discount]]&gt;0, "Yes", "No")</f>
        <v>Yes</v>
      </c>
      <c r="R347" t="str">
        <f>TEXT(SalesData[[#This Row],[Order Date]],"mmm-yyyy")</f>
        <v>Jun-2023</v>
      </c>
      <c r="S347">
        <f>YEAR(SalesData[[#This Row],[Order Date]])*100 + MONTH(SalesData[[#This Row],[Order Date]])</f>
        <v>202306</v>
      </c>
    </row>
    <row r="348" spans="1:19" x14ac:dyDescent="0.3">
      <c r="A348" t="s">
        <v>3577</v>
      </c>
      <c r="B348" s="3">
        <v>45092</v>
      </c>
      <c r="C348" t="s">
        <v>3578</v>
      </c>
      <c r="D348" t="s">
        <v>13</v>
      </c>
      <c r="E348" t="s">
        <v>19</v>
      </c>
      <c r="F348" t="s">
        <v>39</v>
      </c>
      <c r="G348">
        <v>1</v>
      </c>
      <c r="H348" s="5">
        <v>380.85</v>
      </c>
      <c r="I348" s="5">
        <v>0.05</v>
      </c>
      <c r="J348" s="5">
        <v>361.8075</v>
      </c>
      <c r="K348" s="5">
        <v>66.787061643812265</v>
      </c>
      <c r="L348">
        <f>YEAR(SalesData[Order Date])</f>
        <v>2023</v>
      </c>
      <c r="M348">
        <f>MONTH(SalesData[Order Date])</f>
        <v>6</v>
      </c>
      <c r="N348" t="str">
        <f>TEXT(SalesData[[#This Row],[Order Date]], "mmmm")</f>
        <v>June</v>
      </c>
      <c r="O348" s="7">
        <f>IF(SalesData[Sales]=0,0,SalesData[Profit]/SalesData[Sales])</f>
        <v>0.18459280596397881</v>
      </c>
      <c r="P348" s="8">
        <f t="shared" si="5"/>
        <v>1.3128528291978469E-4</v>
      </c>
      <c r="Q348" t="str">
        <f>IF(SalesData[[#This Row],[Discount]]&gt;0, "Yes", "No")</f>
        <v>Yes</v>
      </c>
      <c r="R348" t="str">
        <f>TEXT(SalesData[[#This Row],[Order Date]],"mmm-yyyy")</f>
        <v>Jun-2023</v>
      </c>
      <c r="S348">
        <f>YEAR(SalesData[[#This Row],[Order Date]])*100 + MONTH(SalesData[[#This Row],[Order Date]])</f>
        <v>202306</v>
      </c>
    </row>
    <row r="349" spans="1:19" x14ac:dyDescent="0.3">
      <c r="A349" t="s">
        <v>3587</v>
      </c>
      <c r="B349" s="3">
        <v>45098</v>
      </c>
      <c r="C349" t="s">
        <v>3588</v>
      </c>
      <c r="D349" t="s">
        <v>13</v>
      </c>
      <c r="E349" t="s">
        <v>26</v>
      </c>
      <c r="F349" t="s">
        <v>91</v>
      </c>
      <c r="G349">
        <v>6</v>
      </c>
      <c r="H349" s="5">
        <v>781.87</v>
      </c>
      <c r="I349" s="5">
        <v>0.26</v>
      </c>
      <c r="J349" s="5">
        <v>3471.5028000000002</v>
      </c>
      <c r="K349" s="5">
        <v>856.98732392207819</v>
      </c>
      <c r="L349">
        <f>YEAR(SalesData[Order Date])</f>
        <v>2023</v>
      </c>
      <c r="M349">
        <f>MONTH(SalesData[Order Date])</f>
        <v>6</v>
      </c>
      <c r="N349" t="str">
        <f>TEXT(SalesData[[#This Row],[Order Date]], "mmmm")</f>
        <v>June</v>
      </c>
      <c r="O349" s="7">
        <f>IF(SalesData[Sales]=0,0,SalesData[Profit]/SalesData[Sales])</f>
        <v>0.24686349782638176</v>
      </c>
      <c r="P349" s="8">
        <f t="shared" si="5"/>
        <v>5.5422683225259102E-5</v>
      </c>
      <c r="Q349" t="str">
        <f>IF(SalesData[[#This Row],[Discount]]&gt;0, "Yes", "No")</f>
        <v>Yes</v>
      </c>
      <c r="R349" t="str">
        <f>TEXT(SalesData[[#This Row],[Order Date]],"mmm-yyyy")</f>
        <v>Jun-2023</v>
      </c>
      <c r="S349">
        <f>YEAR(SalesData[[#This Row],[Order Date]])*100 + MONTH(SalesData[[#This Row],[Order Date]])</f>
        <v>202306</v>
      </c>
    </row>
    <row r="350" spans="1:19" x14ac:dyDescent="0.3">
      <c r="A350" t="s">
        <v>3595</v>
      </c>
      <c r="B350" s="3">
        <v>45079</v>
      </c>
      <c r="C350" t="s">
        <v>3596</v>
      </c>
      <c r="D350" t="s">
        <v>13</v>
      </c>
      <c r="E350" t="s">
        <v>26</v>
      </c>
      <c r="F350" t="s">
        <v>15</v>
      </c>
      <c r="G350">
        <v>4</v>
      </c>
      <c r="H350" s="5">
        <v>840.34</v>
      </c>
      <c r="I350" s="5">
        <v>0.09</v>
      </c>
      <c r="J350" s="5">
        <v>3058.8375999999998</v>
      </c>
      <c r="K350" s="5">
        <v>796.01967266014867</v>
      </c>
      <c r="L350">
        <f>YEAR(SalesData[Order Date])</f>
        <v>2023</v>
      </c>
      <c r="M350">
        <f>MONTH(SalesData[Order Date])</f>
        <v>6</v>
      </c>
      <c r="N350" t="str">
        <f>TEXT(SalesData[[#This Row],[Order Date]], "mmmm")</f>
        <v>June</v>
      </c>
      <c r="O350" s="7">
        <f>IF(SalesData[Sales]=0,0,SalesData[Profit]/SalesData[Sales])</f>
        <v>0.26023600359173976</v>
      </c>
      <c r="P350" s="8">
        <f t="shared" si="5"/>
        <v>2.6774876835566555E-5</v>
      </c>
      <c r="Q350" t="str">
        <f>IF(SalesData[[#This Row],[Discount]]&gt;0, "Yes", "No")</f>
        <v>Yes</v>
      </c>
      <c r="R350" t="str">
        <f>TEXT(SalesData[[#This Row],[Order Date]],"mmm-yyyy")</f>
        <v>Jun-2023</v>
      </c>
      <c r="S350">
        <f>YEAR(SalesData[[#This Row],[Order Date]])*100 + MONTH(SalesData[[#This Row],[Order Date]])</f>
        <v>202306</v>
      </c>
    </row>
    <row r="351" spans="1:19" x14ac:dyDescent="0.3">
      <c r="A351" t="s">
        <v>3808</v>
      </c>
      <c r="B351" s="3">
        <v>45093</v>
      </c>
      <c r="C351" t="s">
        <v>3809</v>
      </c>
      <c r="D351" t="s">
        <v>18</v>
      </c>
      <c r="E351" t="s">
        <v>14</v>
      </c>
      <c r="F351" t="s">
        <v>62</v>
      </c>
      <c r="G351">
        <v>6</v>
      </c>
      <c r="H351" s="5">
        <v>245.78</v>
      </c>
      <c r="I351" s="5">
        <v>7.0000000000000007E-2</v>
      </c>
      <c r="J351" s="5">
        <v>1371.4523999999999</v>
      </c>
      <c r="K351" s="5">
        <v>277.96498243697948</v>
      </c>
      <c r="L351">
        <f>YEAR(SalesData[Order Date])</f>
        <v>2023</v>
      </c>
      <c r="M351">
        <f>MONTH(SalesData[Order Date])</f>
        <v>6</v>
      </c>
      <c r="N351" t="str">
        <f>TEXT(SalesData[[#This Row],[Order Date]], "mmmm")</f>
        <v>June</v>
      </c>
      <c r="O351" s="7">
        <f>IF(SalesData[Sales]=0,0,SalesData[Profit]/SalesData[Sales])</f>
        <v>0.20267927814117317</v>
      </c>
      <c r="P351" s="8">
        <f t="shared" si="5"/>
        <v>4.7467925244798873E-5</v>
      </c>
      <c r="Q351" t="str">
        <f>IF(SalesData[[#This Row],[Discount]]&gt;0, "Yes", "No")</f>
        <v>Yes</v>
      </c>
      <c r="R351" t="str">
        <f>TEXT(SalesData[[#This Row],[Order Date]],"mmm-yyyy")</f>
        <v>Jun-2023</v>
      </c>
      <c r="S351">
        <f>YEAR(SalesData[[#This Row],[Order Date]])*100 + MONTH(SalesData[[#This Row],[Order Date]])</f>
        <v>202306</v>
      </c>
    </row>
    <row r="352" spans="1:19" x14ac:dyDescent="0.3">
      <c r="A352" t="s">
        <v>3812</v>
      </c>
      <c r="B352" s="3">
        <v>45088</v>
      </c>
      <c r="C352" t="s">
        <v>3813</v>
      </c>
      <c r="D352" t="s">
        <v>13</v>
      </c>
      <c r="E352" t="s">
        <v>14</v>
      </c>
      <c r="F352" t="s">
        <v>39</v>
      </c>
      <c r="G352">
        <v>8</v>
      </c>
      <c r="H352" s="5">
        <v>255.02</v>
      </c>
      <c r="I352" s="5">
        <v>0.15</v>
      </c>
      <c r="J352" s="5">
        <v>1734.136</v>
      </c>
      <c r="K352" s="5">
        <v>396.84782182470519</v>
      </c>
      <c r="L352">
        <f>YEAR(SalesData[Order Date])</f>
        <v>2023</v>
      </c>
      <c r="M352">
        <f>MONTH(SalesData[Order Date])</f>
        <v>6</v>
      </c>
      <c r="N352" t="str">
        <f>TEXT(SalesData[[#This Row],[Order Date]], "mmmm")</f>
        <v>June</v>
      </c>
      <c r="O352" s="7">
        <f>IF(SalesData[Sales]=0,0,SalesData[Profit]/SalesData[Sales])</f>
        <v>0.22884469374069</v>
      </c>
      <c r="P352" s="8">
        <f t="shared" si="5"/>
        <v>7.3523645204297698E-5</v>
      </c>
      <c r="Q352" t="str">
        <f>IF(SalesData[[#This Row],[Discount]]&gt;0, "Yes", "No")</f>
        <v>Yes</v>
      </c>
      <c r="R352" t="str">
        <f>TEXT(SalesData[[#This Row],[Order Date]],"mmm-yyyy")</f>
        <v>Jun-2023</v>
      </c>
      <c r="S352">
        <f>YEAR(SalesData[[#This Row],[Order Date]])*100 + MONTH(SalesData[[#This Row],[Order Date]])</f>
        <v>202306</v>
      </c>
    </row>
    <row r="353" spans="1:19" x14ac:dyDescent="0.3">
      <c r="A353" t="s">
        <v>3899</v>
      </c>
      <c r="B353" s="3">
        <v>45083</v>
      </c>
      <c r="C353" t="s">
        <v>3900</v>
      </c>
      <c r="D353" t="s">
        <v>18</v>
      </c>
      <c r="E353" t="s">
        <v>14</v>
      </c>
      <c r="F353" t="s">
        <v>53</v>
      </c>
      <c r="G353">
        <v>2</v>
      </c>
      <c r="H353" s="5">
        <v>105.97</v>
      </c>
      <c r="I353" s="5">
        <v>0.3</v>
      </c>
      <c r="J353" s="5">
        <v>148.358</v>
      </c>
      <c r="K353" s="5">
        <v>39.479778731328302</v>
      </c>
      <c r="L353">
        <f>YEAR(SalesData[Order Date])</f>
        <v>2023</v>
      </c>
      <c r="M353">
        <f>MONTH(SalesData[Order Date])</f>
        <v>6</v>
      </c>
      <c r="N353" t="str">
        <f>TEXT(SalesData[[#This Row],[Order Date]], "mmmm")</f>
        <v>June</v>
      </c>
      <c r="O353" s="7">
        <f>IF(SalesData[Sales]=0,0,SalesData[Profit]/SalesData[Sales])</f>
        <v>0.26611155941255815</v>
      </c>
      <c r="P353" s="8">
        <f t="shared" si="5"/>
        <v>1.4154949514013399E-3</v>
      </c>
      <c r="Q353" t="str">
        <f>IF(SalesData[[#This Row],[Discount]]&gt;0, "Yes", "No")</f>
        <v>Yes</v>
      </c>
      <c r="R353" t="str">
        <f>TEXT(SalesData[[#This Row],[Order Date]],"mmm-yyyy")</f>
        <v>Jun-2023</v>
      </c>
      <c r="S353">
        <f>YEAR(SalesData[[#This Row],[Order Date]])*100 + MONTH(SalesData[[#This Row],[Order Date]])</f>
        <v>202306</v>
      </c>
    </row>
    <row r="354" spans="1:19" x14ac:dyDescent="0.3">
      <c r="A354" t="s">
        <v>3955</v>
      </c>
      <c r="B354" s="3">
        <v>45100</v>
      </c>
      <c r="C354" t="s">
        <v>2401</v>
      </c>
      <c r="D354" t="s">
        <v>30</v>
      </c>
      <c r="E354" t="s">
        <v>26</v>
      </c>
      <c r="F354" t="s">
        <v>15</v>
      </c>
      <c r="G354">
        <v>2</v>
      </c>
      <c r="H354" s="5">
        <v>871.75</v>
      </c>
      <c r="I354" s="5">
        <v>0.05</v>
      </c>
      <c r="J354" s="5">
        <v>1656.325</v>
      </c>
      <c r="K354" s="5">
        <v>162.58115467131751</v>
      </c>
      <c r="L354">
        <f>YEAR(SalesData[Order Date])</f>
        <v>2023</v>
      </c>
      <c r="M354">
        <f>MONTH(SalesData[Order Date])</f>
        <v>6</v>
      </c>
      <c r="N354" t="str">
        <f>TEXT(SalesData[[#This Row],[Order Date]], "mmmm")</f>
        <v>June</v>
      </c>
      <c r="O354" s="7">
        <f>IF(SalesData[Sales]=0,0,SalesData[Profit]/SalesData[Sales])</f>
        <v>9.8157761714227285E-2</v>
      </c>
      <c r="P354" s="8">
        <f t="shared" si="5"/>
        <v>2.8677946659019217E-5</v>
      </c>
      <c r="Q354" t="str">
        <f>IF(SalesData[[#This Row],[Discount]]&gt;0, "Yes", "No")</f>
        <v>Yes</v>
      </c>
      <c r="R354" t="str">
        <f>TEXT(SalesData[[#This Row],[Order Date]],"mmm-yyyy")</f>
        <v>Jun-2023</v>
      </c>
      <c r="S354">
        <f>YEAR(SalesData[[#This Row],[Order Date]])*100 + MONTH(SalesData[[#This Row],[Order Date]])</f>
        <v>202306</v>
      </c>
    </row>
    <row r="355" spans="1:19" x14ac:dyDescent="0.3">
      <c r="A355" t="s">
        <v>4084</v>
      </c>
      <c r="B355" s="3">
        <v>45095</v>
      </c>
      <c r="C355" t="s">
        <v>4085</v>
      </c>
      <c r="D355" t="s">
        <v>23</v>
      </c>
      <c r="E355" t="s">
        <v>26</v>
      </c>
      <c r="F355" t="s">
        <v>44</v>
      </c>
      <c r="G355">
        <v>3</v>
      </c>
      <c r="H355" s="5">
        <v>647.53</v>
      </c>
      <c r="I355" s="5">
        <v>0.15</v>
      </c>
      <c r="J355" s="5">
        <v>1651.2014999999999</v>
      </c>
      <c r="K355" s="5">
        <v>112.4442968908277</v>
      </c>
      <c r="L355">
        <f>YEAR(SalesData[Order Date])</f>
        <v>2023</v>
      </c>
      <c r="M355">
        <f>MONTH(SalesData[Order Date])</f>
        <v>6</v>
      </c>
      <c r="N355" t="str">
        <f>TEXT(SalesData[[#This Row],[Order Date]], "mmmm")</f>
        <v>June</v>
      </c>
      <c r="O355" s="7">
        <f>IF(SalesData[Sales]=0,0,SalesData[Profit]/SalesData[Sales])</f>
        <v>6.8098470653537871E-2</v>
      </c>
      <c r="P355" s="8">
        <f t="shared" si="5"/>
        <v>7.7216499621639146E-5</v>
      </c>
      <c r="Q355" t="str">
        <f>IF(SalesData[[#This Row],[Discount]]&gt;0, "Yes", "No")</f>
        <v>Yes</v>
      </c>
      <c r="R355" t="str">
        <f>TEXT(SalesData[[#This Row],[Order Date]],"mmm-yyyy")</f>
        <v>Jun-2023</v>
      </c>
      <c r="S355">
        <f>YEAR(SalesData[[#This Row],[Order Date]])*100 + MONTH(SalesData[[#This Row],[Order Date]])</f>
        <v>202306</v>
      </c>
    </row>
    <row r="356" spans="1:19" x14ac:dyDescent="0.3">
      <c r="A356" t="s">
        <v>4103</v>
      </c>
      <c r="B356" s="3">
        <v>45086</v>
      </c>
      <c r="C356" t="s">
        <v>4104</v>
      </c>
      <c r="D356" t="s">
        <v>13</v>
      </c>
      <c r="E356" t="s">
        <v>14</v>
      </c>
      <c r="F356" t="s">
        <v>39</v>
      </c>
      <c r="G356">
        <v>5</v>
      </c>
      <c r="H356" s="5">
        <v>805.67</v>
      </c>
      <c r="I356" s="5">
        <v>0.09</v>
      </c>
      <c r="J356" s="5">
        <v>3665.7984999999999</v>
      </c>
      <c r="K356" s="5">
        <v>958.7286651590382</v>
      </c>
      <c r="L356">
        <f>YEAR(SalesData[Order Date])</f>
        <v>2023</v>
      </c>
      <c r="M356">
        <f>MONTH(SalesData[Order Date])</f>
        <v>6</v>
      </c>
      <c r="N356" t="str">
        <f>TEXT(SalesData[[#This Row],[Order Date]], "mmmm")</f>
        <v>June</v>
      </c>
      <c r="O356" s="7">
        <f>IF(SalesData[Sales]=0,0,SalesData[Profit]/SalesData[Sales])</f>
        <v>0.26153337810549004</v>
      </c>
      <c r="P356" s="8">
        <f t="shared" si="5"/>
        <v>2.234165353060186E-5</v>
      </c>
      <c r="Q356" t="str">
        <f>IF(SalesData[[#This Row],[Discount]]&gt;0, "Yes", "No")</f>
        <v>Yes</v>
      </c>
      <c r="R356" t="str">
        <f>TEXT(SalesData[[#This Row],[Order Date]],"mmm-yyyy")</f>
        <v>Jun-2023</v>
      </c>
      <c r="S356">
        <f>YEAR(SalesData[[#This Row],[Order Date]])*100 + MONTH(SalesData[[#This Row],[Order Date]])</f>
        <v>202306</v>
      </c>
    </row>
    <row r="357" spans="1:19" x14ac:dyDescent="0.3">
      <c r="A357" t="s">
        <v>4225</v>
      </c>
      <c r="B357" s="3">
        <v>45093</v>
      </c>
      <c r="C357" t="s">
        <v>4226</v>
      </c>
      <c r="D357" t="s">
        <v>13</v>
      </c>
      <c r="E357" t="s">
        <v>26</v>
      </c>
      <c r="F357" t="s">
        <v>44</v>
      </c>
      <c r="G357">
        <v>1</v>
      </c>
      <c r="H357" s="5">
        <v>422.35</v>
      </c>
      <c r="I357" s="5">
        <v>0.28999999999999998</v>
      </c>
      <c r="J357" s="5">
        <v>299.86849999999998</v>
      </c>
      <c r="K357" s="5">
        <v>24.127800323405541</v>
      </c>
      <c r="L357">
        <f>YEAR(SalesData[Order Date])</f>
        <v>2023</v>
      </c>
      <c r="M357">
        <f>MONTH(SalesData[Order Date])</f>
        <v>6</v>
      </c>
      <c r="N357" t="str">
        <f>TEXT(SalesData[[#This Row],[Order Date]], "mmmm")</f>
        <v>June</v>
      </c>
      <c r="O357" s="7">
        <f>IF(SalesData[Sales]=0,0,SalesData[Profit]/SalesData[Sales])</f>
        <v>8.0461269934673174E-2</v>
      </c>
      <c r="P357" s="8">
        <f t="shared" si="5"/>
        <v>6.8663430803835674E-4</v>
      </c>
      <c r="Q357" t="str">
        <f>IF(SalesData[[#This Row],[Discount]]&gt;0, "Yes", "No")</f>
        <v>Yes</v>
      </c>
      <c r="R357" t="str">
        <f>TEXT(SalesData[[#This Row],[Order Date]],"mmm-yyyy")</f>
        <v>Jun-2023</v>
      </c>
      <c r="S357">
        <f>YEAR(SalesData[[#This Row],[Order Date]])*100 + MONTH(SalesData[[#This Row],[Order Date]])</f>
        <v>202306</v>
      </c>
    </row>
    <row r="358" spans="1:19" x14ac:dyDescent="0.3">
      <c r="A358" t="s">
        <v>4348</v>
      </c>
      <c r="B358" s="3">
        <v>45082</v>
      </c>
      <c r="C358" t="s">
        <v>4349</v>
      </c>
      <c r="D358" t="s">
        <v>18</v>
      </c>
      <c r="E358" t="s">
        <v>14</v>
      </c>
      <c r="F358" t="s">
        <v>31</v>
      </c>
      <c r="G358">
        <v>4</v>
      </c>
      <c r="H358" s="5">
        <v>741.94</v>
      </c>
      <c r="I358" s="5">
        <v>0.15</v>
      </c>
      <c r="J358" s="5">
        <v>2522.596</v>
      </c>
      <c r="K358" s="5">
        <v>476.44996000204321</v>
      </c>
      <c r="L358">
        <f>YEAR(SalesData[Order Date])</f>
        <v>2023</v>
      </c>
      <c r="M358">
        <f>MONTH(SalesData[Order Date])</f>
        <v>6</v>
      </c>
      <c r="N358" t="str">
        <f>TEXT(SalesData[[#This Row],[Order Date]], "mmmm")</f>
        <v>June</v>
      </c>
      <c r="O358" s="7">
        <f>IF(SalesData[Sales]=0,0,SalesData[Profit]/SalesData[Sales])</f>
        <v>0.18887287540376788</v>
      </c>
      <c r="P358" s="8">
        <f t="shared" si="5"/>
        <v>5.0543170606787602E-5</v>
      </c>
      <c r="Q358" t="str">
        <f>IF(SalesData[[#This Row],[Discount]]&gt;0, "Yes", "No")</f>
        <v>Yes</v>
      </c>
      <c r="R358" t="str">
        <f>TEXT(SalesData[[#This Row],[Order Date]],"mmm-yyyy")</f>
        <v>Jun-2023</v>
      </c>
      <c r="S358">
        <f>YEAR(SalesData[[#This Row],[Order Date]])*100 + MONTH(SalesData[[#This Row],[Order Date]])</f>
        <v>202306</v>
      </c>
    </row>
    <row r="359" spans="1:19" x14ac:dyDescent="0.3">
      <c r="A359" t="s">
        <v>4370</v>
      </c>
      <c r="B359" s="3">
        <v>45082</v>
      </c>
      <c r="C359" t="s">
        <v>4371</v>
      </c>
      <c r="D359" t="s">
        <v>30</v>
      </c>
      <c r="E359" t="s">
        <v>26</v>
      </c>
      <c r="F359" t="s">
        <v>27</v>
      </c>
      <c r="G359">
        <v>3</v>
      </c>
      <c r="H359" s="5">
        <v>468.9</v>
      </c>
      <c r="I359" s="5">
        <v>0.25</v>
      </c>
      <c r="J359" s="5">
        <v>1055.0250000000001</v>
      </c>
      <c r="K359" s="5">
        <v>70.371269772722371</v>
      </c>
      <c r="L359">
        <f>YEAR(SalesData[Order Date])</f>
        <v>2023</v>
      </c>
      <c r="M359">
        <f>MONTH(SalesData[Order Date])</f>
        <v>6</v>
      </c>
      <c r="N359" t="str">
        <f>TEXT(SalesData[[#This Row],[Order Date]], "mmmm")</f>
        <v>June</v>
      </c>
      <c r="O359" s="7">
        <f>IF(SalesData[Sales]=0,0,SalesData[Profit]/SalesData[Sales])</f>
        <v>6.6701044783509744E-2</v>
      </c>
      <c r="P359" s="8">
        <f t="shared" si="5"/>
        <v>1.7772090708750979E-4</v>
      </c>
      <c r="Q359" t="str">
        <f>IF(SalesData[[#This Row],[Discount]]&gt;0, "Yes", "No")</f>
        <v>Yes</v>
      </c>
      <c r="R359" t="str">
        <f>TEXT(SalesData[[#This Row],[Order Date]],"mmm-yyyy")</f>
        <v>Jun-2023</v>
      </c>
      <c r="S359">
        <f>YEAR(SalesData[[#This Row],[Order Date]])*100 + MONTH(SalesData[[#This Row],[Order Date]])</f>
        <v>202306</v>
      </c>
    </row>
    <row r="360" spans="1:19" x14ac:dyDescent="0.3">
      <c r="A360" t="s">
        <v>4462</v>
      </c>
      <c r="B360" s="3">
        <v>45078</v>
      </c>
      <c r="C360" t="s">
        <v>4463</v>
      </c>
      <c r="D360" t="s">
        <v>13</v>
      </c>
      <c r="E360" t="s">
        <v>19</v>
      </c>
      <c r="F360" t="s">
        <v>91</v>
      </c>
      <c r="G360">
        <v>3</v>
      </c>
      <c r="H360" s="5">
        <v>5.34</v>
      </c>
      <c r="I360" s="5">
        <v>0.28000000000000003</v>
      </c>
      <c r="J360" s="5">
        <v>11.5344</v>
      </c>
      <c r="K360" s="5">
        <v>1.779636584644624</v>
      </c>
      <c r="L360">
        <f>YEAR(SalesData[Order Date])</f>
        <v>2023</v>
      </c>
      <c r="M360">
        <f>MONTH(SalesData[Order Date])</f>
        <v>6</v>
      </c>
      <c r="N360" t="str">
        <f>TEXT(SalesData[[#This Row],[Order Date]], "mmmm")</f>
        <v>June</v>
      </c>
      <c r="O360" s="7">
        <f>IF(SalesData[Sales]=0,0,SalesData[Profit]/SalesData[Sales])</f>
        <v>0.1542894805663601</v>
      </c>
      <c r="P360" s="8">
        <f t="shared" si="5"/>
        <v>1.7478152309612985E-2</v>
      </c>
      <c r="Q360" t="str">
        <f>IF(SalesData[[#This Row],[Discount]]&gt;0, "Yes", "No")</f>
        <v>Yes</v>
      </c>
      <c r="R360" t="str">
        <f>TEXT(SalesData[[#This Row],[Order Date]],"mmm-yyyy")</f>
        <v>Jun-2023</v>
      </c>
      <c r="S360">
        <f>YEAR(SalesData[[#This Row],[Order Date]])*100 + MONTH(SalesData[[#This Row],[Order Date]])</f>
        <v>202306</v>
      </c>
    </row>
    <row r="361" spans="1:19" x14ac:dyDescent="0.3">
      <c r="A361" t="s">
        <v>4549</v>
      </c>
      <c r="B361" s="3">
        <v>45099</v>
      </c>
      <c r="C361" t="s">
        <v>4550</v>
      </c>
      <c r="D361" t="s">
        <v>23</v>
      </c>
      <c r="E361" t="s">
        <v>14</v>
      </c>
      <c r="F361" t="s">
        <v>15</v>
      </c>
      <c r="G361">
        <v>5</v>
      </c>
      <c r="H361" s="5">
        <v>435.73</v>
      </c>
      <c r="I361" s="5">
        <v>0.06</v>
      </c>
      <c r="J361" s="5">
        <v>2047.931</v>
      </c>
      <c r="K361" s="5">
        <v>424.99773309683479</v>
      </c>
      <c r="L361">
        <f>YEAR(SalesData[Order Date])</f>
        <v>2023</v>
      </c>
      <c r="M361">
        <f>MONTH(SalesData[Order Date])</f>
        <v>6</v>
      </c>
      <c r="N361" t="str">
        <f>TEXT(SalesData[[#This Row],[Order Date]], "mmmm")</f>
        <v>June</v>
      </c>
      <c r="O361" s="7">
        <f>IF(SalesData[Sales]=0,0,SalesData[Profit]/SalesData[Sales])</f>
        <v>0.20752541618679282</v>
      </c>
      <c r="P361" s="8">
        <f t="shared" si="5"/>
        <v>2.7539990361003372E-5</v>
      </c>
      <c r="Q361" t="str">
        <f>IF(SalesData[[#This Row],[Discount]]&gt;0, "Yes", "No")</f>
        <v>Yes</v>
      </c>
      <c r="R361" t="str">
        <f>TEXT(SalesData[[#This Row],[Order Date]],"mmm-yyyy")</f>
        <v>Jun-2023</v>
      </c>
      <c r="S361">
        <f>YEAR(SalesData[[#This Row],[Order Date]])*100 + MONTH(SalesData[[#This Row],[Order Date]])</f>
        <v>202306</v>
      </c>
    </row>
    <row r="362" spans="1:19" x14ac:dyDescent="0.3">
      <c r="A362" t="s">
        <v>4571</v>
      </c>
      <c r="B362" s="3">
        <v>45095</v>
      </c>
      <c r="C362" t="s">
        <v>4572</v>
      </c>
      <c r="D362" t="s">
        <v>13</v>
      </c>
      <c r="E362" t="s">
        <v>26</v>
      </c>
      <c r="F362" t="s">
        <v>39</v>
      </c>
      <c r="G362">
        <v>5</v>
      </c>
      <c r="H362" s="5">
        <v>544.98</v>
      </c>
      <c r="I362" s="5">
        <v>0.27</v>
      </c>
      <c r="J362" s="5">
        <v>1989.1769999999999</v>
      </c>
      <c r="K362" s="5">
        <v>240.10424856546359</v>
      </c>
      <c r="L362">
        <f>YEAR(SalesData[Order Date])</f>
        <v>2023</v>
      </c>
      <c r="M362">
        <f>MONTH(SalesData[Order Date])</f>
        <v>6</v>
      </c>
      <c r="N362" t="str">
        <f>TEXT(SalesData[[#This Row],[Order Date]], "mmmm")</f>
        <v>June</v>
      </c>
      <c r="O362" s="7">
        <f>IF(SalesData[Sales]=0,0,SalesData[Profit]/SalesData[Sales])</f>
        <v>0.12070532112801606</v>
      </c>
      <c r="P362" s="8">
        <f t="shared" si="5"/>
        <v>9.9086204998348571E-5</v>
      </c>
      <c r="Q362" t="str">
        <f>IF(SalesData[[#This Row],[Discount]]&gt;0, "Yes", "No")</f>
        <v>Yes</v>
      </c>
      <c r="R362" t="str">
        <f>TEXT(SalesData[[#This Row],[Order Date]],"mmm-yyyy")</f>
        <v>Jun-2023</v>
      </c>
      <c r="S362">
        <f>YEAR(SalesData[[#This Row],[Order Date]])*100 + MONTH(SalesData[[#This Row],[Order Date]])</f>
        <v>202306</v>
      </c>
    </row>
    <row r="363" spans="1:19" x14ac:dyDescent="0.3">
      <c r="A363" t="s">
        <v>4575</v>
      </c>
      <c r="B363" s="3">
        <v>45099</v>
      </c>
      <c r="C363" t="s">
        <v>4576</v>
      </c>
      <c r="D363" t="s">
        <v>23</v>
      </c>
      <c r="E363" t="s">
        <v>26</v>
      </c>
      <c r="F363" t="s">
        <v>91</v>
      </c>
      <c r="G363">
        <v>3</v>
      </c>
      <c r="H363" s="5">
        <v>323.27999999999997</v>
      </c>
      <c r="I363" s="5">
        <v>0</v>
      </c>
      <c r="J363" s="5">
        <v>969.83999999999992</v>
      </c>
      <c r="K363" s="5">
        <v>178.21261967107259</v>
      </c>
      <c r="L363">
        <f>YEAR(SalesData[Order Date])</f>
        <v>2023</v>
      </c>
      <c r="M363">
        <f>MONTH(SalesData[Order Date])</f>
        <v>6</v>
      </c>
      <c r="N363" t="str">
        <f>TEXT(SalesData[[#This Row],[Order Date]], "mmmm")</f>
        <v>June</v>
      </c>
      <c r="O363" s="7">
        <f>IF(SalesData[Sales]=0,0,SalesData[Profit]/SalesData[Sales])</f>
        <v>0.18375466022341067</v>
      </c>
      <c r="P363" s="8">
        <f t="shared" si="5"/>
        <v>0</v>
      </c>
      <c r="Q363" t="str">
        <f>IF(SalesData[[#This Row],[Discount]]&gt;0, "Yes", "No")</f>
        <v>No</v>
      </c>
      <c r="R363" t="str">
        <f>TEXT(SalesData[[#This Row],[Order Date]],"mmm-yyyy")</f>
        <v>Jun-2023</v>
      </c>
      <c r="S363">
        <f>YEAR(SalesData[[#This Row],[Order Date]])*100 + MONTH(SalesData[[#This Row],[Order Date]])</f>
        <v>202306</v>
      </c>
    </row>
    <row r="364" spans="1:19" x14ac:dyDescent="0.3">
      <c r="A364" t="s">
        <v>4630</v>
      </c>
      <c r="B364" s="3">
        <v>45106</v>
      </c>
      <c r="C364" t="s">
        <v>4631</v>
      </c>
      <c r="D364" t="s">
        <v>30</v>
      </c>
      <c r="E364" t="s">
        <v>14</v>
      </c>
      <c r="F364" t="s">
        <v>20</v>
      </c>
      <c r="G364">
        <v>8</v>
      </c>
      <c r="H364" s="5">
        <v>802.22</v>
      </c>
      <c r="I364" s="5">
        <v>0.12</v>
      </c>
      <c r="J364" s="5">
        <v>5647.6288000000004</v>
      </c>
      <c r="K364" s="5">
        <v>944.80666972623862</v>
      </c>
      <c r="L364">
        <f>YEAR(SalesData[Order Date])</f>
        <v>2023</v>
      </c>
      <c r="M364">
        <f>MONTH(SalesData[Order Date])</f>
        <v>6</v>
      </c>
      <c r="N364" t="str">
        <f>TEXT(SalesData[[#This Row],[Order Date]], "mmmm")</f>
        <v>June</v>
      </c>
      <c r="O364" s="7">
        <f>IF(SalesData[Sales]=0,0,SalesData[Profit]/SalesData[Sales])</f>
        <v>0.16729262902799819</v>
      </c>
      <c r="P364" s="8">
        <f t="shared" si="5"/>
        <v>1.8698112737154396E-5</v>
      </c>
      <c r="Q364" t="str">
        <f>IF(SalesData[[#This Row],[Discount]]&gt;0, "Yes", "No")</f>
        <v>Yes</v>
      </c>
      <c r="R364" t="str">
        <f>TEXT(SalesData[[#This Row],[Order Date]],"mmm-yyyy")</f>
        <v>Jun-2023</v>
      </c>
      <c r="S364">
        <f>YEAR(SalesData[[#This Row],[Order Date]])*100 + MONTH(SalesData[[#This Row],[Order Date]])</f>
        <v>202306</v>
      </c>
    </row>
    <row r="365" spans="1:19" x14ac:dyDescent="0.3">
      <c r="A365" t="s">
        <v>4721</v>
      </c>
      <c r="B365" s="3">
        <v>45093</v>
      </c>
      <c r="C365" t="s">
        <v>4722</v>
      </c>
      <c r="D365" t="s">
        <v>13</v>
      </c>
      <c r="E365" t="s">
        <v>26</v>
      </c>
      <c r="F365" t="s">
        <v>44</v>
      </c>
      <c r="G365">
        <v>5</v>
      </c>
      <c r="H365" s="5">
        <v>955.4</v>
      </c>
      <c r="I365" s="5">
        <v>0.11</v>
      </c>
      <c r="J365" s="5">
        <v>4251.53</v>
      </c>
      <c r="K365" s="5">
        <v>238.56447130005981</v>
      </c>
      <c r="L365">
        <f>YEAR(SalesData[Order Date])</f>
        <v>2023</v>
      </c>
      <c r="M365">
        <f>MONTH(SalesData[Order Date])</f>
        <v>6</v>
      </c>
      <c r="N365" t="str">
        <f>TEXT(SalesData[[#This Row],[Order Date]], "mmmm")</f>
        <v>June</v>
      </c>
      <c r="O365" s="7">
        <f>IF(SalesData[Sales]=0,0,SalesData[Profit]/SalesData[Sales])</f>
        <v>5.6112616234640193E-2</v>
      </c>
      <c r="P365" s="8">
        <f t="shared" si="5"/>
        <v>2.3027004396064477E-5</v>
      </c>
      <c r="Q365" t="str">
        <f>IF(SalesData[[#This Row],[Discount]]&gt;0, "Yes", "No")</f>
        <v>Yes</v>
      </c>
      <c r="R365" t="str">
        <f>TEXT(SalesData[[#This Row],[Order Date]],"mmm-yyyy")</f>
        <v>Jun-2023</v>
      </c>
      <c r="S365">
        <f>YEAR(SalesData[[#This Row],[Order Date]])*100 + MONTH(SalesData[[#This Row],[Order Date]])</f>
        <v>202306</v>
      </c>
    </row>
    <row r="366" spans="1:19" x14ac:dyDescent="0.3">
      <c r="A366" t="s">
        <v>4808</v>
      </c>
      <c r="B366" s="3">
        <v>45100</v>
      </c>
      <c r="C366" t="s">
        <v>4809</v>
      </c>
      <c r="D366" t="s">
        <v>13</v>
      </c>
      <c r="E366" t="s">
        <v>19</v>
      </c>
      <c r="F366" t="s">
        <v>62</v>
      </c>
      <c r="G366">
        <v>6</v>
      </c>
      <c r="H366" s="5">
        <v>627.42999999999995</v>
      </c>
      <c r="I366" s="5">
        <v>0.26</v>
      </c>
      <c r="J366" s="5">
        <v>2785.7892000000002</v>
      </c>
      <c r="K366" s="5">
        <v>280.52939654898307</v>
      </c>
      <c r="L366">
        <f>YEAR(SalesData[Order Date])</f>
        <v>2023</v>
      </c>
      <c r="M366">
        <f>MONTH(SalesData[Order Date])</f>
        <v>6</v>
      </c>
      <c r="N366" t="str">
        <f>TEXT(SalesData[[#This Row],[Order Date]], "mmmm")</f>
        <v>June</v>
      </c>
      <c r="O366" s="7">
        <f>IF(SalesData[Sales]=0,0,SalesData[Profit]/SalesData[Sales])</f>
        <v>0.10070015224015624</v>
      </c>
      <c r="P366" s="8">
        <f t="shared" si="5"/>
        <v>6.9064809354562795E-5</v>
      </c>
      <c r="Q366" t="str">
        <f>IF(SalesData[[#This Row],[Discount]]&gt;0, "Yes", "No")</f>
        <v>Yes</v>
      </c>
      <c r="R366" t="str">
        <f>TEXT(SalesData[[#This Row],[Order Date]],"mmm-yyyy")</f>
        <v>Jun-2023</v>
      </c>
      <c r="S366">
        <f>YEAR(SalesData[[#This Row],[Order Date]])*100 + MONTH(SalesData[[#This Row],[Order Date]])</f>
        <v>202306</v>
      </c>
    </row>
    <row r="367" spans="1:19" x14ac:dyDescent="0.3">
      <c r="A367" t="s">
        <v>4907</v>
      </c>
      <c r="B367" s="3">
        <v>45093</v>
      </c>
      <c r="C367" t="s">
        <v>4908</v>
      </c>
      <c r="D367" t="s">
        <v>13</v>
      </c>
      <c r="E367" t="s">
        <v>19</v>
      </c>
      <c r="F367" t="s">
        <v>15</v>
      </c>
      <c r="G367">
        <v>5</v>
      </c>
      <c r="H367" s="5">
        <v>521.16</v>
      </c>
      <c r="I367" s="5">
        <v>0.11</v>
      </c>
      <c r="J367" s="5">
        <v>2319.1619999999998</v>
      </c>
      <c r="K367" s="5">
        <v>158.23615228303501</v>
      </c>
      <c r="L367">
        <f>YEAR(SalesData[Order Date])</f>
        <v>2023</v>
      </c>
      <c r="M367">
        <f>MONTH(SalesData[Order Date])</f>
        <v>6</v>
      </c>
      <c r="N367" t="str">
        <f>TEXT(SalesData[[#This Row],[Order Date]], "mmmm")</f>
        <v>June</v>
      </c>
      <c r="O367" s="7">
        <f>IF(SalesData[Sales]=0,0,SalesData[Profit]/SalesData[Sales])</f>
        <v>6.8229883157379698E-2</v>
      </c>
      <c r="P367" s="8">
        <f t="shared" si="5"/>
        <v>4.2213523677949194E-5</v>
      </c>
      <c r="Q367" t="str">
        <f>IF(SalesData[[#This Row],[Discount]]&gt;0, "Yes", "No")</f>
        <v>Yes</v>
      </c>
      <c r="R367" t="str">
        <f>TEXT(SalesData[[#This Row],[Order Date]],"mmm-yyyy")</f>
        <v>Jun-2023</v>
      </c>
      <c r="S367">
        <f>YEAR(SalesData[[#This Row],[Order Date]])*100 + MONTH(SalesData[[#This Row],[Order Date]])</f>
        <v>202306</v>
      </c>
    </row>
    <row r="368" spans="1:19" x14ac:dyDescent="0.3">
      <c r="A368" t="s">
        <v>5095</v>
      </c>
      <c r="B368" s="3">
        <v>45093</v>
      </c>
      <c r="C368" t="s">
        <v>5096</v>
      </c>
      <c r="D368" t="s">
        <v>18</v>
      </c>
      <c r="E368" t="s">
        <v>19</v>
      </c>
      <c r="F368" t="s">
        <v>15</v>
      </c>
      <c r="G368">
        <v>3</v>
      </c>
      <c r="H368" s="5">
        <v>924.49</v>
      </c>
      <c r="I368" s="5">
        <v>0.21</v>
      </c>
      <c r="J368" s="5">
        <v>2191.0412999999999</v>
      </c>
      <c r="K368" s="5">
        <v>624.83647624538503</v>
      </c>
      <c r="L368">
        <f>YEAR(SalesData[Order Date])</f>
        <v>2023</v>
      </c>
      <c r="M368">
        <f>MONTH(SalesData[Order Date])</f>
        <v>6</v>
      </c>
      <c r="N368" t="str">
        <f>TEXT(SalesData[[#This Row],[Order Date]], "mmmm")</f>
        <v>June</v>
      </c>
      <c r="O368" s="7">
        <f>IF(SalesData[Sales]=0,0,SalesData[Profit]/SalesData[Sales])</f>
        <v>0.28517786325861821</v>
      </c>
      <c r="P368" s="8">
        <f t="shared" si="5"/>
        <v>7.5717422578935406E-5</v>
      </c>
      <c r="Q368" t="str">
        <f>IF(SalesData[[#This Row],[Discount]]&gt;0, "Yes", "No")</f>
        <v>Yes</v>
      </c>
      <c r="R368" t="str">
        <f>TEXT(SalesData[[#This Row],[Order Date]],"mmm-yyyy")</f>
        <v>Jun-2023</v>
      </c>
      <c r="S368">
        <f>YEAR(SalesData[[#This Row],[Order Date]])*100 + MONTH(SalesData[[#This Row],[Order Date]])</f>
        <v>202306</v>
      </c>
    </row>
    <row r="369" spans="1:19" x14ac:dyDescent="0.3">
      <c r="A369" t="s">
        <v>5127</v>
      </c>
      <c r="B369" s="3">
        <v>45094</v>
      </c>
      <c r="C369" t="s">
        <v>5128</v>
      </c>
      <c r="D369" t="s">
        <v>30</v>
      </c>
      <c r="E369" t="s">
        <v>14</v>
      </c>
      <c r="F369" t="s">
        <v>62</v>
      </c>
      <c r="G369">
        <v>9</v>
      </c>
      <c r="H369" s="5">
        <v>657.08</v>
      </c>
      <c r="I369" s="5">
        <v>0.11</v>
      </c>
      <c r="J369" s="5">
        <v>5263.2108000000007</v>
      </c>
      <c r="K369" s="5">
        <v>1168.2423286450039</v>
      </c>
      <c r="L369">
        <f>YEAR(SalesData[Order Date])</f>
        <v>2023</v>
      </c>
      <c r="M369">
        <f>MONTH(SalesData[Order Date])</f>
        <v>6</v>
      </c>
      <c r="N369" t="str">
        <f>TEXT(SalesData[[#This Row],[Order Date]], "mmmm")</f>
        <v>June</v>
      </c>
      <c r="O369" s="7">
        <f>IF(SalesData[Sales]=0,0,SalesData[Profit]/SalesData[Sales])</f>
        <v>0.2219638112623199</v>
      </c>
      <c r="P369" s="8">
        <f t="shared" si="5"/>
        <v>1.8600813024627475E-5</v>
      </c>
      <c r="Q369" t="str">
        <f>IF(SalesData[[#This Row],[Discount]]&gt;0, "Yes", "No")</f>
        <v>Yes</v>
      </c>
      <c r="R369" t="str">
        <f>TEXT(SalesData[[#This Row],[Order Date]],"mmm-yyyy")</f>
        <v>Jun-2023</v>
      </c>
      <c r="S369">
        <f>YEAR(SalesData[[#This Row],[Order Date]])*100 + MONTH(SalesData[[#This Row],[Order Date]])</f>
        <v>202306</v>
      </c>
    </row>
    <row r="370" spans="1:19" x14ac:dyDescent="0.3">
      <c r="A370" t="s">
        <v>5224</v>
      </c>
      <c r="B370" s="3">
        <v>45106</v>
      </c>
      <c r="C370" t="s">
        <v>5225</v>
      </c>
      <c r="D370" t="s">
        <v>23</v>
      </c>
      <c r="E370" t="s">
        <v>14</v>
      </c>
      <c r="F370" t="s">
        <v>31</v>
      </c>
      <c r="G370">
        <v>7</v>
      </c>
      <c r="H370" s="5">
        <v>694.3</v>
      </c>
      <c r="I370" s="5">
        <v>7.0000000000000007E-2</v>
      </c>
      <c r="J370" s="5">
        <v>4519.8929999999991</v>
      </c>
      <c r="K370" s="5">
        <v>1338.2816135366099</v>
      </c>
      <c r="L370">
        <f>YEAR(SalesData[Order Date])</f>
        <v>2023</v>
      </c>
      <c r="M370">
        <f>MONTH(SalesData[Order Date])</f>
        <v>6</v>
      </c>
      <c r="N370" t="str">
        <f>TEXT(SalesData[[#This Row],[Order Date]], "mmmm")</f>
        <v>June</v>
      </c>
      <c r="O370" s="7">
        <f>IF(SalesData[Sales]=0,0,SalesData[Profit]/SalesData[Sales])</f>
        <v>0.2960870121342718</v>
      </c>
      <c r="P370" s="8">
        <f t="shared" si="5"/>
        <v>1.4402995823131214E-5</v>
      </c>
      <c r="Q370" t="str">
        <f>IF(SalesData[[#This Row],[Discount]]&gt;0, "Yes", "No")</f>
        <v>Yes</v>
      </c>
      <c r="R370" t="str">
        <f>TEXT(SalesData[[#This Row],[Order Date]],"mmm-yyyy")</f>
        <v>Jun-2023</v>
      </c>
      <c r="S370">
        <f>YEAR(SalesData[[#This Row],[Order Date]])*100 + MONTH(SalesData[[#This Row],[Order Date]])</f>
        <v>202306</v>
      </c>
    </row>
    <row r="371" spans="1:19" x14ac:dyDescent="0.3">
      <c r="A371" t="s">
        <v>5382</v>
      </c>
      <c r="B371" s="3">
        <v>45100</v>
      </c>
      <c r="C371" t="s">
        <v>5383</v>
      </c>
      <c r="D371" t="s">
        <v>23</v>
      </c>
      <c r="E371" t="s">
        <v>19</v>
      </c>
      <c r="F371" t="s">
        <v>34</v>
      </c>
      <c r="G371">
        <v>5</v>
      </c>
      <c r="H371" s="5">
        <v>242.53</v>
      </c>
      <c r="I371" s="5">
        <v>0.04</v>
      </c>
      <c r="J371" s="5">
        <v>1164.144</v>
      </c>
      <c r="K371" s="5">
        <v>167.72041691784969</v>
      </c>
      <c r="L371">
        <f>YEAR(SalesData[Order Date])</f>
        <v>2023</v>
      </c>
      <c r="M371">
        <f>MONTH(SalesData[Order Date])</f>
        <v>6</v>
      </c>
      <c r="N371" t="str">
        <f>TEXT(SalesData[[#This Row],[Order Date]], "mmmm")</f>
        <v>June</v>
      </c>
      <c r="O371" s="7">
        <f>IF(SalesData[Sales]=0,0,SalesData[Profit]/SalesData[Sales])</f>
        <v>0.144071881930285</v>
      </c>
      <c r="P371" s="8">
        <f t="shared" si="5"/>
        <v>3.298561002762545E-5</v>
      </c>
      <c r="Q371" t="str">
        <f>IF(SalesData[[#This Row],[Discount]]&gt;0, "Yes", "No")</f>
        <v>Yes</v>
      </c>
      <c r="R371" t="str">
        <f>TEXT(SalesData[[#This Row],[Order Date]],"mmm-yyyy")</f>
        <v>Jun-2023</v>
      </c>
      <c r="S371">
        <f>YEAR(SalesData[[#This Row],[Order Date]])*100 + MONTH(SalesData[[#This Row],[Order Date]])</f>
        <v>202306</v>
      </c>
    </row>
    <row r="372" spans="1:19" x14ac:dyDescent="0.3">
      <c r="A372" t="s">
        <v>5441</v>
      </c>
      <c r="B372" s="3">
        <v>45101</v>
      </c>
      <c r="C372" t="s">
        <v>5442</v>
      </c>
      <c r="D372" t="s">
        <v>18</v>
      </c>
      <c r="E372" t="s">
        <v>14</v>
      </c>
      <c r="F372" t="s">
        <v>53</v>
      </c>
      <c r="G372">
        <v>3</v>
      </c>
      <c r="H372" s="5">
        <v>429.58</v>
      </c>
      <c r="I372" s="5">
        <v>0.1</v>
      </c>
      <c r="J372" s="5">
        <v>1159.866</v>
      </c>
      <c r="K372" s="5">
        <v>215.3283725144162</v>
      </c>
      <c r="L372">
        <f>YEAR(SalesData[Order Date])</f>
        <v>2023</v>
      </c>
      <c r="M372">
        <f>MONTH(SalesData[Order Date])</f>
        <v>6</v>
      </c>
      <c r="N372" t="str">
        <f>TEXT(SalesData[[#This Row],[Order Date]], "mmmm")</f>
        <v>June</v>
      </c>
      <c r="O372" s="7">
        <f>IF(SalesData[Sales]=0,0,SalesData[Profit]/SalesData[Sales])</f>
        <v>0.18564935304114114</v>
      </c>
      <c r="P372" s="8">
        <f t="shared" si="5"/>
        <v>7.7595170476589542E-5</v>
      </c>
      <c r="Q372" t="str">
        <f>IF(SalesData[[#This Row],[Discount]]&gt;0, "Yes", "No")</f>
        <v>Yes</v>
      </c>
      <c r="R372" t="str">
        <f>TEXT(SalesData[[#This Row],[Order Date]],"mmm-yyyy")</f>
        <v>Jun-2023</v>
      </c>
      <c r="S372">
        <f>YEAR(SalesData[[#This Row],[Order Date]])*100 + MONTH(SalesData[[#This Row],[Order Date]])</f>
        <v>202306</v>
      </c>
    </row>
    <row r="373" spans="1:19" x14ac:dyDescent="0.3">
      <c r="A373" t="s">
        <v>5513</v>
      </c>
      <c r="B373" s="3">
        <v>45087</v>
      </c>
      <c r="C373" t="s">
        <v>5514</v>
      </c>
      <c r="D373" t="s">
        <v>23</v>
      </c>
      <c r="E373" t="s">
        <v>19</v>
      </c>
      <c r="F373" t="s">
        <v>31</v>
      </c>
      <c r="G373">
        <v>4</v>
      </c>
      <c r="H373" s="5">
        <v>176.53</v>
      </c>
      <c r="I373" s="5">
        <v>0.27</v>
      </c>
      <c r="J373" s="5">
        <v>515.46759999999995</v>
      </c>
      <c r="K373" s="5">
        <v>153.6555201224773</v>
      </c>
      <c r="L373">
        <f>YEAR(SalesData[Order Date])</f>
        <v>2023</v>
      </c>
      <c r="M373">
        <f>MONTH(SalesData[Order Date])</f>
        <v>6</v>
      </c>
      <c r="N373" t="str">
        <f>TEXT(SalesData[[#This Row],[Order Date]], "mmmm")</f>
        <v>June</v>
      </c>
      <c r="O373" s="7">
        <f>IF(SalesData[Sales]=0,0,SalesData[Profit]/SalesData[Sales])</f>
        <v>0.29808957948565012</v>
      </c>
      <c r="P373" s="8">
        <f t="shared" si="5"/>
        <v>3.8237126833965898E-4</v>
      </c>
      <c r="Q373" t="str">
        <f>IF(SalesData[[#This Row],[Discount]]&gt;0, "Yes", "No")</f>
        <v>Yes</v>
      </c>
      <c r="R373" t="str">
        <f>TEXT(SalesData[[#This Row],[Order Date]],"mmm-yyyy")</f>
        <v>Jun-2023</v>
      </c>
      <c r="S373">
        <f>YEAR(SalesData[[#This Row],[Order Date]])*100 + MONTH(SalesData[[#This Row],[Order Date]])</f>
        <v>202306</v>
      </c>
    </row>
    <row r="374" spans="1:19" x14ac:dyDescent="0.3">
      <c r="A374" t="s">
        <v>5527</v>
      </c>
      <c r="B374" s="3">
        <v>45079</v>
      </c>
      <c r="C374" t="s">
        <v>5528</v>
      </c>
      <c r="D374" t="s">
        <v>30</v>
      </c>
      <c r="E374" t="s">
        <v>19</v>
      </c>
      <c r="F374" t="s">
        <v>91</v>
      </c>
      <c r="G374">
        <v>6</v>
      </c>
      <c r="H374" s="5">
        <v>635.16999999999996</v>
      </c>
      <c r="I374" s="5">
        <v>0.17</v>
      </c>
      <c r="J374" s="5">
        <v>3163.1466</v>
      </c>
      <c r="K374" s="5">
        <v>172.25986207898831</v>
      </c>
      <c r="L374">
        <f>YEAR(SalesData[Order Date])</f>
        <v>2023</v>
      </c>
      <c r="M374">
        <f>MONTH(SalesData[Order Date])</f>
        <v>6</v>
      </c>
      <c r="N374" t="str">
        <f>TEXT(SalesData[[#This Row],[Order Date]], "mmmm")</f>
        <v>June</v>
      </c>
      <c r="O374" s="7">
        <f>IF(SalesData[Sales]=0,0,SalesData[Profit]/SalesData[Sales])</f>
        <v>5.4458387125967636E-2</v>
      </c>
      <c r="P374" s="8">
        <f t="shared" si="5"/>
        <v>4.4607480412068167E-5</v>
      </c>
      <c r="Q374" t="str">
        <f>IF(SalesData[[#This Row],[Discount]]&gt;0, "Yes", "No")</f>
        <v>Yes</v>
      </c>
      <c r="R374" t="str">
        <f>TEXT(SalesData[[#This Row],[Order Date]],"mmm-yyyy")</f>
        <v>Jun-2023</v>
      </c>
      <c r="S374">
        <f>YEAR(SalesData[[#This Row],[Order Date]])*100 + MONTH(SalesData[[#This Row],[Order Date]])</f>
        <v>202306</v>
      </c>
    </row>
    <row r="375" spans="1:19" x14ac:dyDescent="0.3">
      <c r="A375" t="s">
        <v>5767</v>
      </c>
      <c r="B375" s="3">
        <v>45085</v>
      </c>
      <c r="C375" t="s">
        <v>5768</v>
      </c>
      <c r="D375" t="s">
        <v>23</v>
      </c>
      <c r="E375" t="s">
        <v>19</v>
      </c>
      <c r="F375" t="s">
        <v>34</v>
      </c>
      <c r="G375">
        <v>5</v>
      </c>
      <c r="H375" s="5">
        <v>810.62</v>
      </c>
      <c r="I375" s="5">
        <v>0.25</v>
      </c>
      <c r="J375" s="5">
        <v>3039.8249999999998</v>
      </c>
      <c r="K375" s="5">
        <v>314.94159298467417</v>
      </c>
      <c r="L375">
        <f>YEAR(SalesData[Order Date])</f>
        <v>2023</v>
      </c>
      <c r="M375">
        <f>MONTH(SalesData[Order Date])</f>
        <v>6</v>
      </c>
      <c r="N375" t="str">
        <f>TEXT(SalesData[[#This Row],[Order Date]], "mmmm")</f>
        <v>June</v>
      </c>
      <c r="O375" s="7">
        <f>IF(SalesData[Sales]=0,0,SalesData[Profit]/SalesData[Sales])</f>
        <v>0.10360517233218168</v>
      </c>
      <c r="P375" s="8">
        <f t="shared" si="5"/>
        <v>6.1681182304902424E-5</v>
      </c>
      <c r="Q375" t="str">
        <f>IF(SalesData[[#This Row],[Discount]]&gt;0, "Yes", "No")</f>
        <v>Yes</v>
      </c>
      <c r="R375" t="str">
        <f>TEXT(SalesData[[#This Row],[Order Date]],"mmm-yyyy")</f>
        <v>Jun-2023</v>
      </c>
      <c r="S375">
        <f>YEAR(SalesData[[#This Row],[Order Date]])*100 + MONTH(SalesData[[#This Row],[Order Date]])</f>
        <v>202306</v>
      </c>
    </row>
    <row r="376" spans="1:19" x14ac:dyDescent="0.3">
      <c r="A376" t="s">
        <v>5777</v>
      </c>
      <c r="B376" s="3">
        <v>45098</v>
      </c>
      <c r="C376" t="s">
        <v>5778</v>
      </c>
      <c r="D376" t="s">
        <v>13</v>
      </c>
      <c r="E376" t="s">
        <v>19</v>
      </c>
      <c r="F376" t="s">
        <v>91</v>
      </c>
      <c r="G376">
        <v>9</v>
      </c>
      <c r="H376" s="5">
        <v>602.21</v>
      </c>
      <c r="I376" s="5">
        <v>0.17</v>
      </c>
      <c r="J376" s="5">
        <v>4498.5087000000003</v>
      </c>
      <c r="K376" s="5">
        <v>601.70909259738289</v>
      </c>
      <c r="L376">
        <f>YEAR(SalesData[Order Date])</f>
        <v>2023</v>
      </c>
      <c r="M376">
        <f>MONTH(SalesData[Order Date])</f>
        <v>6</v>
      </c>
      <c r="N376" t="str">
        <f>TEXT(SalesData[[#This Row],[Order Date]], "mmmm")</f>
        <v>June</v>
      </c>
      <c r="O376" s="7">
        <f>IF(SalesData[Sales]=0,0,SalesData[Profit]/SalesData[Sales])</f>
        <v>0.13375745891019014</v>
      </c>
      <c r="P376" s="8">
        <f t="shared" si="5"/>
        <v>3.1365950231462264E-5</v>
      </c>
      <c r="Q376" t="str">
        <f>IF(SalesData[[#This Row],[Discount]]&gt;0, "Yes", "No")</f>
        <v>Yes</v>
      </c>
      <c r="R376" t="str">
        <f>TEXT(SalesData[[#This Row],[Order Date]],"mmm-yyyy")</f>
        <v>Jun-2023</v>
      </c>
      <c r="S376">
        <f>YEAR(SalesData[[#This Row],[Order Date]])*100 + MONTH(SalesData[[#This Row],[Order Date]])</f>
        <v>202306</v>
      </c>
    </row>
    <row r="377" spans="1:19" x14ac:dyDescent="0.3">
      <c r="A377" t="s">
        <v>5795</v>
      </c>
      <c r="B377" s="3">
        <v>45086</v>
      </c>
      <c r="C377" t="s">
        <v>5796</v>
      </c>
      <c r="D377" t="s">
        <v>18</v>
      </c>
      <c r="E377" t="s">
        <v>26</v>
      </c>
      <c r="F377" t="s">
        <v>34</v>
      </c>
      <c r="G377">
        <v>9</v>
      </c>
      <c r="H377" s="5">
        <v>249.05</v>
      </c>
      <c r="I377" s="5">
        <v>7.0000000000000007E-2</v>
      </c>
      <c r="J377" s="5">
        <v>2084.5484999999999</v>
      </c>
      <c r="K377" s="5">
        <v>201.6298916844041</v>
      </c>
      <c r="L377">
        <f>YEAR(SalesData[Order Date])</f>
        <v>2023</v>
      </c>
      <c r="M377">
        <f>MONTH(SalesData[Order Date])</f>
        <v>6</v>
      </c>
      <c r="N377" t="str">
        <f>TEXT(SalesData[[#This Row],[Order Date]], "mmmm")</f>
        <v>June</v>
      </c>
      <c r="O377" s="7">
        <f>IF(SalesData[Sales]=0,0,SalesData[Profit]/SalesData[Sales])</f>
        <v>9.6725929708233752E-2</v>
      </c>
      <c r="P377" s="8">
        <f t="shared" si="5"/>
        <v>3.1229784291418501E-5</v>
      </c>
      <c r="Q377" t="str">
        <f>IF(SalesData[[#This Row],[Discount]]&gt;0, "Yes", "No")</f>
        <v>Yes</v>
      </c>
      <c r="R377" t="str">
        <f>TEXT(SalesData[[#This Row],[Order Date]],"mmm-yyyy")</f>
        <v>Jun-2023</v>
      </c>
      <c r="S377">
        <f>YEAR(SalesData[[#This Row],[Order Date]])*100 + MONTH(SalesData[[#This Row],[Order Date]])</f>
        <v>202306</v>
      </c>
    </row>
    <row r="378" spans="1:19" x14ac:dyDescent="0.3">
      <c r="A378" t="s">
        <v>5800</v>
      </c>
      <c r="B378" s="3">
        <v>45098</v>
      </c>
      <c r="C378" t="s">
        <v>5801</v>
      </c>
      <c r="D378" t="s">
        <v>13</v>
      </c>
      <c r="E378" t="s">
        <v>14</v>
      </c>
      <c r="F378" t="s">
        <v>39</v>
      </c>
      <c r="G378">
        <v>3</v>
      </c>
      <c r="H378" s="5">
        <v>802.72</v>
      </c>
      <c r="I378" s="5">
        <v>0.23</v>
      </c>
      <c r="J378" s="5">
        <v>1854.2832000000001</v>
      </c>
      <c r="K378" s="5">
        <v>298.86400250433212</v>
      </c>
      <c r="L378">
        <f>YEAR(SalesData[Order Date])</f>
        <v>2023</v>
      </c>
      <c r="M378">
        <f>MONTH(SalesData[Order Date])</f>
        <v>6</v>
      </c>
      <c r="N378" t="str">
        <f>TEXT(SalesData[[#This Row],[Order Date]], "mmmm")</f>
        <v>June</v>
      </c>
      <c r="O378" s="7">
        <f>IF(SalesData[Sales]=0,0,SalesData[Profit]/SalesData[Sales])</f>
        <v>0.16117495024726111</v>
      </c>
      <c r="P378" s="8">
        <f t="shared" si="5"/>
        <v>9.5508604079463163E-5</v>
      </c>
      <c r="Q378" t="str">
        <f>IF(SalesData[[#This Row],[Discount]]&gt;0, "Yes", "No")</f>
        <v>Yes</v>
      </c>
      <c r="R378" t="str">
        <f>TEXT(SalesData[[#This Row],[Order Date]],"mmm-yyyy")</f>
        <v>Jun-2023</v>
      </c>
      <c r="S378">
        <f>YEAR(SalesData[[#This Row],[Order Date]])*100 + MONTH(SalesData[[#This Row],[Order Date]])</f>
        <v>202306</v>
      </c>
    </row>
    <row r="379" spans="1:19" x14ac:dyDescent="0.3">
      <c r="A379" t="s">
        <v>5842</v>
      </c>
      <c r="B379" s="3">
        <v>45099</v>
      </c>
      <c r="C379" t="s">
        <v>5843</v>
      </c>
      <c r="D379" t="s">
        <v>18</v>
      </c>
      <c r="E379" t="s">
        <v>14</v>
      </c>
      <c r="F379" t="s">
        <v>39</v>
      </c>
      <c r="G379">
        <v>5</v>
      </c>
      <c r="H379" s="5">
        <v>20.72</v>
      </c>
      <c r="I379" s="5">
        <v>0.18</v>
      </c>
      <c r="J379" s="5">
        <v>84.951999999999998</v>
      </c>
      <c r="K379" s="5">
        <v>15.871058010734091</v>
      </c>
      <c r="L379">
        <f>YEAR(SalesData[Order Date])</f>
        <v>2023</v>
      </c>
      <c r="M379">
        <f>MONTH(SalesData[Order Date])</f>
        <v>6</v>
      </c>
      <c r="N379" t="str">
        <f>TEXT(SalesData[[#This Row],[Order Date]], "mmmm")</f>
        <v>June</v>
      </c>
      <c r="O379" s="7">
        <f>IF(SalesData[Sales]=0,0,SalesData[Profit]/SalesData[Sales])</f>
        <v>0.18682383005384323</v>
      </c>
      <c r="P379" s="8">
        <f t="shared" si="5"/>
        <v>1.7374517374517376E-3</v>
      </c>
      <c r="Q379" t="str">
        <f>IF(SalesData[[#This Row],[Discount]]&gt;0, "Yes", "No")</f>
        <v>Yes</v>
      </c>
      <c r="R379" t="str">
        <f>TEXT(SalesData[[#This Row],[Order Date]],"mmm-yyyy")</f>
        <v>Jun-2023</v>
      </c>
      <c r="S379">
        <f>YEAR(SalesData[[#This Row],[Order Date]])*100 + MONTH(SalesData[[#This Row],[Order Date]])</f>
        <v>202306</v>
      </c>
    </row>
    <row r="380" spans="1:19" x14ac:dyDescent="0.3">
      <c r="A380" t="s">
        <v>5874</v>
      </c>
      <c r="B380" s="3">
        <v>45082</v>
      </c>
      <c r="C380" t="s">
        <v>5875</v>
      </c>
      <c r="D380" t="s">
        <v>23</v>
      </c>
      <c r="E380" t="s">
        <v>14</v>
      </c>
      <c r="F380" t="s">
        <v>44</v>
      </c>
      <c r="G380">
        <v>9</v>
      </c>
      <c r="H380" s="5">
        <v>177.24</v>
      </c>
      <c r="I380" s="5">
        <v>0.28000000000000003</v>
      </c>
      <c r="J380" s="5">
        <v>1148.5152</v>
      </c>
      <c r="K380" s="5">
        <v>324.85556659478573</v>
      </c>
      <c r="L380">
        <f>YEAR(SalesData[Order Date])</f>
        <v>2023</v>
      </c>
      <c r="M380">
        <f>MONTH(SalesData[Order Date])</f>
        <v>6</v>
      </c>
      <c r="N380" t="str">
        <f>TEXT(SalesData[[#This Row],[Order Date]], "mmmm")</f>
        <v>June</v>
      </c>
      <c r="O380" s="7">
        <f>IF(SalesData[Sales]=0,0,SalesData[Profit]/SalesData[Sales])</f>
        <v>0.28284829542942552</v>
      </c>
      <c r="P380" s="8">
        <f t="shared" si="5"/>
        <v>1.7553098121818501E-4</v>
      </c>
      <c r="Q380" t="str">
        <f>IF(SalesData[[#This Row],[Discount]]&gt;0, "Yes", "No")</f>
        <v>Yes</v>
      </c>
      <c r="R380" t="str">
        <f>TEXT(SalesData[[#This Row],[Order Date]],"mmm-yyyy")</f>
        <v>Jun-2023</v>
      </c>
      <c r="S380">
        <f>YEAR(SalesData[[#This Row],[Order Date]])*100 + MONTH(SalesData[[#This Row],[Order Date]])</f>
        <v>202306</v>
      </c>
    </row>
    <row r="381" spans="1:19" x14ac:dyDescent="0.3">
      <c r="A381" t="s">
        <v>5885</v>
      </c>
      <c r="B381" s="3">
        <v>45083</v>
      </c>
      <c r="C381" t="s">
        <v>5886</v>
      </c>
      <c r="D381" t="s">
        <v>13</v>
      </c>
      <c r="E381" t="s">
        <v>26</v>
      </c>
      <c r="F381" t="s">
        <v>31</v>
      </c>
      <c r="G381">
        <v>9</v>
      </c>
      <c r="H381" s="5">
        <v>229.77</v>
      </c>
      <c r="I381" s="5">
        <v>0.18</v>
      </c>
      <c r="J381" s="5">
        <v>1695.7026000000001</v>
      </c>
      <c r="K381" s="5">
        <v>153.8311395804927</v>
      </c>
      <c r="L381">
        <f>YEAR(SalesData[Order Date])</f>
        <v>2023</v>
      </c>
      <c r="M381">
        <f>MONTH(SalesData[Order Date])</f>
        <v>6</v>
      </c>
      <c r="N381" t="str">
        <f>TEXT(SalesData[[#This Row],[Order Date]], "mmmm")</f>
        <v>June</v>
      </c>
      <c r="O381" s="7">
        <f>IF(SalesData[Sales]=0,0,SalesData[Profit]/SalesData[Sales])</f>
        <v>9.0718230649933951E-2</v>
      </c>
      <c r="P381" s="8">
        <f t="shared" si="5"/>
        <v>8.7043565304434855E-5</v>
      </c>
      <c r="Q381" t="str">
        <f>IF(SalesData[[#This Row],[Discount]]&gt;0, "Yes", "No")</f>
        <v>Yes</v>
      </c>
      <c r="R381" t="str">
        <f>TEXT(SalesData[[#This Row],[Order Date]],"mmm-yyyy")</f>
        <v>Jun-2023</v>
      </c>
      <c r="S381">
        <f>YEAR(SalesData[[#This Row],[Order Date]])*100 + MONTH(SalesData[[#This Row],[Order Date]])</f>
        <v>202306</v>
      </c>
    </row>
    <row r="382" spans="1:19" x14ac:dyDescent="0.3">
      <c r="A382" t="s">
        <v>5910</v>
      </c>
      <c r="B382" s="3">
        <v>45098</v>
      </c>
      <c r="C382" t="s">
        <v>5911</v>
      </c>
      <c r="D382" t="s">
        <v>23</v>
      </c>
      <c r="E382" t="s">
        <v>14</v>
      </c>
      <c r="F382" t="s">
        <v>62</v>
      </c>
      <c r="G382">
        <v>8</v>
      </c>
      <c r="H382" s="5">
        <v>740.22</v>
      </c>
      <c r="I382" s="5">
        <v>0.1</v>
      </c>
      <c r="J382" s="5">
        <v>5329.5840000000007</v>
      </c>
      <c r="K382" s="5">
        <v>1434.436951451755</v>
      </c>
      <c r="L382">
        <f>YEAR(SalesData[Order Date])</f>
        <v>2023</v>
      </c>
      <c r="M382">
        <f>MONTH(SalesData[Order Date])</f>
        <v>6</v>
      </c>
      <c r="N382" t="str">
        <f>TEXT(SalesData[[#This Row],[Order Date]], "mmmm")</f>
        <v>June</v>
      </c>
      <c r="O382" s="7">
        <f>IF(SalesData[Sales]=0,0,SalesData[Profit]/SalesData[Sales])</f>
        <v>0.26914613813231103</v>
      </c>
      <c r="P382" s="8">
        <f t="shared" si="5"/>
        <v>1.6886871470643862E-5</v>
      </c>
      <c r="Q382" t="str">
        <f>IF(SalesData[[#This Row],[Discount]]&gt;0, "Yes", "No")</f>
        <v>Yes</v>
      </c>
      <c r="R382" t="str">
        <f>TEXT(SalesData[[#This Row],[Order Date]],"mmm-yyyy")</f>
        <v>Jun-2023</v>
      </c>
      <c r="S382">
        <f>YEAR(SalesData[[#This Row],[Order Date]])*100 + MONTH(SalesData[[#This Row],[Order Date]])</f>
        <v>202306</v>
      </c>
    </row>
    <row r="383" spans="1:19" x14ac:dyDescent="0.3">
      <c r="A383" t="s">
        <v>5941</v>
      </c>
      <c r="B383" s="3">
        <v>45087</v>
      </c>
      <c r="C383" t="s">
        <v>5942</v>
      </c>
      <c r="D383" t="s">
        <v>13</v>
      </c>
      <c r="E383" t="s">
        <v>14</v>
      </c>
      <c r="F383" t="s">
        <v>20</v>
      </c>
      <c r="G383">
        <v>7</v>
      </c>
      <c r="H383" s="5">
        <v>644.21</v>
      </c>
      <c r="I383" s="5">
        <v>0.25</v>
      </c>
      <c r="J383" s="5">
        <v>3382.1025</v>
      </c>
      <c r="K383" s="5">
        <v>523.77442008634455</v>
      </c>
      <c r="L383">
        <f>YEAR(SalesData[Order Date])</f>
        <v>2023</v>
      </c>
      <c r="M383">
        <f>MONTH(SalesData[Order Date])</f>
        <v>6</v>
      </c>
      <c r="N383" t="str">
        <f>TEXT(SalesData[[#This Row],[Order Date]], "mmmm")</f>
        <v>June</v>
      </c>
      <c r="O383" s="7">
        <f>IF(SalesData[Sales]=0,0,SalesData[Profit]/SalesData[Sales])</f>
        <v>0.15486651279384483</v>
      </c>
      <c r="P383" s="8">
        <f t="shared" si="5"/>
        <v>5.5438887496756824E-5</v>
      </c>
      <c r="Q383" t="str">
        <f>IF(SalesData[[#This Row],[Discount]]&gt;0, "Yes", "No")</f>
        <v>Yes</v>
      </c>
      <c r="R383" t="str">
        <f>TEXT(SalesData[[#This Row],[Order Date]],"mmm-yyyy")</f>
        <v>Jun-2023</v>
      </c>
      <c r="S383">
        <f>YEAR(SalesData[[#This Row],[Order Date]])*100 + MONTH(SalesData[[#This Row],[Order Date]])</f>
        <v>202306</v>
      </c>
    </row>
    <row r="384" spans="1:19" x14ac:dyDescent="0.3">
      <c r="A384" t="s">
        <v>5955</v>
      </c>
      <c r="B384" s="3">
        <v>45086</v>
      </c>
      <c r="C384" t="s">
        <v>5956</v>
      </c>
      <c r="D384" t="s">
        <v>13</v>
      </c>
      <c r="E384" t="s">
        <v>26</v>
      </c>
      <c r="F384" t="s">
        <v>15</v>
      </c>
      <c r="G384">
        <v>1</v>
      </c>
      <c r="H384" s="5">
        <v>618.83000000000004</v>
      </c>
      <c r="I384" s="5">
        <v>0.08</v>
      </c>
      <c r="J384" s="5">
        <v>569.32360000000006</v>
      </c>
      <c r="K384" s="5">
        <v>81.872838743110876</v>
      </c>
      <c r="L384">
        <f>YEAR(SalesData[Order Date])</f>
        <v>2023</v>
      </c>
      <c r="M384">
        <f>MONTH(SalesData[Order Date])</f>
        <v>6</v>
      </c>
      <c r="N384" t="str">
        <f>TEXT(SalesData[[#This Row],[Order Date]], "mmmm")</f>
        <v>June</v>
      </c>
      <c r="O384" s="7">
        <f>IF(SalesData[Sales]=0,0,SalesData[Profit]/SalesData[Sales])</f>
        <v>0.1438072104214736</v>
      </c>
      <c r="P384" s="8">
        <f t="shared" si="5"/>
        <v>1.2927621479243088E-4</v>
      </c>
      <c r="Q384" t="str">
        <f>IF(SalesData[[#This Row],[Discount]]&gt;0, "Yes", "No")</f>
        <v>Yes</v>
      </c>
      <c r="R384" t="str">
        <f>TEXT(SalesData[[#This Row],[Order Date]],"mmm-yyyy")</f>
        <v>Jun-2023</v>
      </c>
      <c r="S384">
        <f>YEAR(SalesData[[#This Row],[Order Date]])*100 + MONTH(SalesData[[#This Row],[Order Date]])</f>
        <v>202306</v>
      </c>
    </row>
    <row r="385" spans="1:19" x14ac:dyDescent="0.3">
      <c r="A385" t="s">
        <v>6025</v>
      </c>
      <c r="B385" s="3">
        <v>45096</v>
      </c>
      <c r="C385" t="s">
        <v>6026</v>
      </c>
      <c r="D385" t="s">
        <v>23</v>
      </c>
      <c r="E385" t="s">
        <v>19</v>
      </c>
      <c r="F385" t="s">
        <v>53</v>
      </c>
      <c r="G385">
        <v>3</v>
      </c>
      <c r="H385" s="5">
        <v>978.98</v>
      </c>
      <c r="I385" s="5">
        <v>0.1</v>
      </c>
      <c r="J385" s="5">
        <v>2643.2460000000001</v>
      </c>
      <c r="K385" s="5">
        <v>725.51605806721022</v>
      </c>
      <c r="L385">
        <f>YEAR(SalesData[Order Date])</f>
        <v>2023</v>
      </c>
      <c r="M385">
        <f>MONTH(SalesData[Order Date])</f>
        <v>6</v>
      </c>
      <c r="N385" t="str">
        <f>TEXT(SalesData[[#This Row],[Order Date]], "mmmm")</f>
        <v>June</v>
      </c>
      <c r="O385" s="7">
        <f>IF(SalesData[Sales]=0,0,SalesData[Profit]/SalesData[Sales])</f>
        <v>0.27447920400417147</v>
      </c>
      <c r="P385" s="8">
        <f t="shared" si="5"/>
        <v>3.4049044243328089E-5</v>
      </c>
      <c r="Q385" t="str">
        <f>IF(SalesData[[#This Row],[Discount]]&gt;0, "Yes", "No")</f>
        <v>Yes</v>
      </c>
      <c r="R385" t="str">
        <f>TEXT(SalesData[[#This Row],[Order Date]],"mmm-yyyy")</f>
        <v>Jun-2023</v>
      </c>
      <c r="S385">
        <f>YEAR(SalesData[[#This Row],[Order Date]])*100 + MONTH(SalesData[[#This Row],[Order Date]])</f>
        <v>202306</v>
      </c>
    </row>
    <row r="386" spans="1:19" x14ac:dyDescent="0.3">
      <c r="A386" t="s">
        <v>6069</v>
      </c>
      <c r="B386" s="3">
        <v>45104</v>
      </c>
      <c r="C386" t="s">
        <v>6070</v>
      </c>
      <c r="D386" t="s">
        <v>23</v>
      </c>
      <c r="E386" t="s">
        <v>19</v>
      </c>
      <c r="F386" t="s">
        <v>91</v>
      </c>
      <c r="G386">
        <v>9</v>
      </c>
      <c r="H386" s="5">
        <v>114.35</v>
      </c>
      <c r="I386" s="5">
        <v>0.23</v>
      </c>
      <c r="J386" s="5">
        <v>792.44549999999992</v>
      </c>
      <c r="K386" s="5">
        <v>188.85289960853439</v>
      </c>
      <c r="L386">
        <f>YEAR(SalesData[Order Date])</f>
        <v>2023</v>
      </c>
      <c r="M386">
        <f>MONTH(SalesData[Order Date])</f>
        <v>6</v>
      </c>
      <c r="N386" t="str">
        <f>TEXT(SalesData[[#This Row],[Order Date]], "mmmm")</f>
        <v>June</v>
      </c>
      <c r="O386" s="7">
        <f>IF(SalesData[Sales]=0,0,SalesData[Profit]/SalesData[Sales])</f>
        <v>0.23831657774387563</v>
      </c>
      <c r="P386" s="8">
        <f t="shared" ref="P386:P449" si="6">IF(H:H*G:G=0, 0, (I:I/(H:H*G:G)))</f>
        <v>2.2348540057328867E-4</v>
      </c>
      <c r="Q386" t="str">
        <f>IF(SalesData[[#This Row],[Discount]]&gt;0, "Yes", "No")</f>
        <v>Yes</v>
      </c>
      <c r="R386" t="str">
        <f>TEXT(SalesData[[#This Row],[Order Date]],"mmm-yyyy")</f>
        <v>Jun-2023</v>
      </c>
      <c r="S386">
        <f>YEAR(SalesData[[#This Row],[Order Date]])*100 + MONTH(SalesData[[#This Row],[Order Date]])</f>
        <v>202306</v>
      </c>
    </row>
    <row r="387" spans="1:19" x14ac:dyDescent="0.3">
      <c r="A387" t="s">
        <v>6122</v>
      </c>
      <c r="B387" s="3">
        <v>45084</v>
      </c>
      <c r="C387" t="s">
        <v>6123</v>
      </c>
      <c r="D387" t="s">
        <v>23</v>
      </c>
      <c r="E387" t="s">
        <v>26</v>
      </c>
      <c r="F387" t="s">
        <v>34</v>
      </c>
      <c r="G387">
        <v>8</v>
      </c>
      <c r="H387" s="5">
        <v>699.99</v>
      </c>
      <c r="I387" s="5">
        <v>0.13</v>
      </c>
      <c r="J387" s="5">
        <v>4871.9304000000002</v>
      </c>
      <c r="K387" s="5">
        <v>706.26039966674989</v>
      </c>
      <c r="L387">
        <f>YEAR(SalesData[Order Date])</f>
        <v>2023</v>
      </c>
      <c r="M387">
        <f>MONTH(SalesData[Order Date])</f>
        <v>6</v>
      </c>
      <c r="N387" t="str">
        <f>TEXT(SalesData[[#This Row],[Order Date]], "mmmm")</f>
        <v>June</v>
      </c>
      <c r="O387" s="7">
        <f>IF(SalesData[Sales]=0,0,SalesData[Profit]/SalesData[Sales])</f>
        <v>0.14496520715212802</v>
      </c>
      <c r="P387" s="8">
        <f t="shared" si="6"/>
        <v>2.3214617351676454E-5</v>
      </c>
      <c r="Q387" t="str">
        <f>IF(SalesData[[#This Row],[Discount]]&gt;0, "Yes", "No")</f>
        <v>Yes</v>
      </c>
      <c r="R387" t="str">
        <f>TEXT(SalesData[[#This Row],[Order Date]],"mmm-yyyy")</f>
        <v>Jun-2023</v>
      </c>
      <c r="S387">
        <f>YEAR(SalesData[[#This Row],[Order Date]])*100 + MONTH(SalesData[[#This Row],[Order Date]])</f>
        <v>202306</v>
      </c>
    </row>
    <row r="388" spans="1:19" x14ac:dyDescent="0.3">
      <c r="A388" t="s">
        <v>6166</v>
      </c>
      <c r="B388" s="3">
        <v>45091</v>
      </c>
      <c r="C388" t="s">
        <v>6167</v>
      </c>
      <c r="D388" t="s">
        <v>30</v>
      </c>
      <c r="E388" t="s">
        <v>14</v>
      </c>
      <c r="F388" t="s">
        <v>20</v>
      </c>
      <c r="G388">
        <v>9</v>
      </c>
      <c r="H388" s="5">
        <v>831.88</v>
      </c>
      <c r="I388" s="5">
        <v>0.14000000000000001</v>
      </c>
      <c r="J388" s="5">
        <v>6438.7511999999997</v>
      </c>
      <c r="K388" s="5">
        <v>734.33261500509104</v>
      </c>
      <c r="L388">
        <f>YEAR(SalesData[Order Date])</f>
        <v>2023</v>
      </c>
      <c r="M388">
        <f>MONTH(SalesData[Order Date])</f>
        <v>6</v>
      </c>
      <c r="N388" t="str">
        <f>TEXT(SalesData[[#This Row],[Order Date]], "mmmm")</f>
        <v>June</v>
      </c>
      <c r="O388" s="7">
        <f>IF(SalesData[Sales]=0,0,SalesData[Profit]/SalesData[Sales])</f>
        <v>0.11404891914523597</v>
      </c>
      <c r="P388" s="8">
        <f t="shared" si="6"/>
        <v>1.8699278207861179E-5</v>
      </c>
      <c r="Q388" t="str">
        <f>IF(SalesData[[#This Row],[Discount]]&gt;0, "Yes", "No")</f>
        <v>Yes</v>
      </c>
      <c r="R388" t="str">
        <f>TEXT(SalesData[[#This Row],[Order Date]],"mmm-yyyy")</f>
        <v>Jun-2023</v>
      </c>
      <c r="S388">
        <f>YEAR(SalesData[[#This Row],[Order Date]])*100 + MONTH(SalesData[[#This Row],[Order Date]])</f>
        <v>202306</v>
      </c>
    </row>
    <row r="389" spans="1:19" x14ac:dyDescent="0.3">
      <c r="A389" t="s">
        <v>6168</v>
      </c>
      <c r="B389" s="3">
        <v>45103</v>
      </c>
      <c r="C389" t="s">
        <v>6169</v>
      </c>
      <c r="D389" t="s">
        <v>18</v>
      </c>
      <c r="E389" t="s">
        <v>19</v>
      </c>
      <c r="F389" t="s">
        <v>62</v>
      </c>
      <c r="G389">
        <v>2</v>
      </c>
      <c r="H389" s="5">
        <v>761.61</v>
      </c>
      <c r="I389" s="5">
        <v>0.02</v>
      </c>
      <c r="J389" s="5">
        <v>1492.7556</v>
      </c>
      <c r="K389" s="5">
        <v>176.02866868927231</v>
      </c>
      <c r="L389">
        <f>YEAR(SalesData[Order Date])</f>
        <v>2023</v>
      </c>
      <c r="M389">
        <f>MONTH(SalesData[Order Date])</f>
        <v>6</v>
      </c>
      <c r="N389" t="str">
        <f>TEXT(SalesData[[#This Row],[Order Date]], "mmmm")</f>
        <v>June</v>
      </c>
      <c r="O389" s="7">
        <f>IF(SalesData[Sales]=0,0,SalesData[Profit]/SalesData[Sales])</f>
        <v>0.11792196169907004</v>
      </c>
      <c r="P389" s="8">
        <f t="shared" si="6"/>
        <v>1.3130079699583777E-5</v>
      </c>
      <c r="Q389" t="str">
        <f>IF(SalesData[[#This Row],[Discount]]&gt;0, "Yes", "No")</f>
        <v>Yes</v>
      </c>
      <c r="R389" t="str">
        <f>TEXT(SalesData[[#This Row],[Order Date]],"mmm-yyyy")</f>
        <v>Jun-2023</v>
      </c>
      <c r="S389">
        <f>YEAR(SalesData[[#This Row],[Order Date]])*100 + MONTH(SalesData[[#This Row],[Order Date]])</f>
        <v>202306</v>
      </c>
    </row>
    <row r="390" spans="1:19" x14ac:dyDescent="0.3">
      <c r="A390" t="s">
        <v>6237</v>
      </c>
      <c r="B390" s="3">
        <v>45105</v>
      </c>
      <c r="C390" t="s">
        <v>6238</v>
      </c>
      <c r="D390" t="s">
        <v>23</v>
      </c>
      <c r="E390" t="s">
        <v>19</v>
      </c>
      <c r="F390" t="s">
        <v>62</v>
      </c>
      <c r="G390">
        <v>5</v>
      </c>
      <c r="H390" s="5">
        <v>736.71</v>
      </c>
      <c r="I390" s="5">
        <v>0.18</v>
      </c>
      <c r="J390" s="5">
        <v>3020.511</v>
      </c>
      <c r="K390" s="5">
        <v>395.23363071929379</v>
      </c>
      <c r="L390">
        <f>YEAR(SalesData[Order Date])</f>
        <v>2023</v>
      </c>
      <c r="M390">
        <f>MONTH(SalesData[Order Date])</f>
        <v>6</v>
      </c>
      <c r="N390" t="str">
        <f>TEXT(SalesData[[#This Row],[Order Date]], "mmmm")</f>
        <v>June</v>
      </c>
      <c r="O390" s="7">
        <f>IF(SalesData[Sales]=0,0,SalesData[Profit]/SalesData[Sales])</f>
        <v>0.13084992265192671</v>
      </c>
      <c r="P390" s="8">
        <f t="shared" si="6"/>
        <v>4.886590381561265E-5</v>
      </c>
      <c r="Q390" t="str">
        <f>IF(SalesData[[#This Row],[Discount]]&gt;0, "Yes", "No")</f>
        <v>Yes</v>
      </c>
      <c r="R390" t="str">
        <f>TEXT(SalesData[[#This Row],[Order Date]],"mmm-yyyy")</f>
        <v>Jun-2023</v>
      </c>
      <c r="S390">
        <f>YEAR(SalesData[[#This Row],[Order Date]])*100 + MONTH(SalesData[[#This Row],[Order Date]])</f>
        <v>202306</v>
      </c>
    </row>
    <row r="391" spans="1:19" x14ac:dyDescent="0.3">
      <c r="A391" t="s">
        <v>6263</v>
      </c>
      <c r="B391" s="3">
        <v>45105</v>
      </c>
      <c r="C391" t="s">
        <v>6264</v>
      </c>
      <c r="D391" t="s">
        <v>18</v>
      </c>
      <c r="E391" t="s">
        <v>14</v>
      </c>
      <c r="F391" t="s">
        <v>53</v>
      </c>
      <c r="G391">
        <v>6</v>
      </c>
      <c r="H391" s="5">
        <v>49.6</v>
      </c>
      <c r="I391" s="5">
        <v>0.04</v>
      </c>
      <c r="J391" s="5">
        <v>285.69600000000003</v>
      </c>
      <c r="K391" s="5">
        <v>75.625652048224353</v>
      </c>
      <c r="L391">
        <f>YEAR(SalesData[Order Date])</f>
        <v>2023</v>
      </c>
      <c r="M391">
        <f>MONTH(SalesData[Order Date])</f>
        <v>6</v>
      </c>
      <c r="N391" t="str">
        <f>TEXT(SalesData[[#This Row],[Order Date]], "mmmm")</f>
        <v>June</v>
      </c>
      <c r="O391" s="7">
        <f>IF(SalesData[Sales]=0,0,SalesData[Profit]/SalesData[Sales])</f>
        <v>0.26470672339908274</v>
      </c>
      <c r="P391" s="8">
        <f t="shared" si="6"/>
        <v>1.3440860215053763E-4</v>
      </c>
      <c r="Q391" t="str">
        <f>IF(SalesData[[#This Row],[Discount]]&gt;0, "Yes", "No")</f>
        <v>Yes</v>
      </c>
      <c r="R391" t="str">
        <f>TEXT(SalesData[[#This Row],[Order Date]],"mmm-yyyy")</f>
        <v>Jun-2023</v>
      </c>
      <c r="S391">
        <f>YEAR(SalesData[[#This Row],[Order Date]])*100 + MONTH(SalesData[[#This Row],[Order Date]])</f>
        <v>202306</v>
      </c>
    </row>
    <row r="392" spans="1:19" x14ac:dyDescent="0.3">
      <c r="A392" t="s">
        <v>6271</v>
      </c>
      <c r="B392" s="3">
        <v>45099</v>
      </c>
      <c r="C392" t="s">
        <v>6272</v>
      </c>
      <c r="D392" t="s">
        <v>18</v>
      </c>
      <c r="E392" t="s">
        <v>26</v>
      </c>
      <c r="F392" t="s">
        <v>39</v>
      </c>
      <c r="G392">
        <v>1</v>
      </c>
      <c r="H392" s="5">
        <v>887.45</v>
      </c>
      <c r="I392" s="5">
        <v>0.3</v>
      </c>
      <c r="J392" s="5">
        <v>621.21500000000003</v>
      </c>
      <c r="K392" s="5">
        <v>128.43302045831479</v>
      </c>
      <c r="L392">
        <f>YEAR(SalesData[Order Date])</f>
        <v>2023</v>
      </c>
      <c r="M392">
        <f>MONTH(SalesData[Order Date])</f>
        <v>6</v>
      </c>
      <c r="N392" t="str">
        <f>TEXT(SalesData[[#This Row],[Order Date]], "mmmm")</f>
        <v>June</v>
      </c>
      <c r="O392" s="7">
        <f>IF(SalesData[Sales]=0,0,SalesData[Profit]/SalesData[Sales])</f>
        <v>0.20674487972491776</v>
      </c>
      <c r="P392" s="8">
        <f t="shared" si="6"/>
        <v>3.3804721392754518E-4</v>
      </c>
      <c r="Q392" t="str">
        <f>IF(SalesData[[#This Row],[Discount]]&gt;0, "Yes", "No")</f>
        <v>Yes</v>
      </c>
      <c r="R392" t="str">
        <f>TEXT(SalesData[[#This Row],[Order Date]],"mmm-yyyy")</f>
        <v>Jun-2023</v>
      </c>
      <c r="S392">
        <f>YEAR(SalesData[[#This Row],[Order Date]])*100 + MONTH(SalesData[[#This Row],[Order Date]])</f>
        <v>202306</v>
      </c>
    </row>
    <row r="393" spans="1:19" x14ac:dyDescent="0.3">
      <c r="A393" t="s">
        <v>6277</v>
      </c>
      <c r="B393" s="3">
        <v>45094</v>
      </c>
      <c r="C393" t="s">
        <v>6278</v>
      </c>
      <c r="D393" t="s">
        <v>30</v>
      </c>
      <c r="E393" t="s">
        <v>14</v>
      </c>
      <c r="F393" t="s">
        <v>91</v>
      </c>
      <c r="G393">
        <v>1</v>
      </c>
      <c r="H393" s="5">
        <v>938.79</v>
      </c>
      <c r="I393" s="5">
        <v>0.09</v>
      </c>
      <c r="J393" s="5">
        <v>854.2989</v>
      </c>
      <c r="K393" s="5">
        <v>101.9255139276961</v>
      </c>
      <c r="L393">
        <f>YEAR(SalesData[Order Date])</f>
        <v>2023</v>
      </c>
      <c r="M393">
        <f>MONTH(SalesData[Order Date])</f>
        <v>6</v>
      </c>
      <c r="N393" t="str">
        <f>TEXT(SalesData[[#This Row],[Order Date]], "mmmm")</f>
        <v>June</v>
      </c>
      <c r="O393" s="7">
        <f>IF(SalesData[Sales]=0,0,SalesData[Profit]/SalesData[Sales])</f>
        <v>0.11930896074862803</v>
      </c>
      <c r="P393" s="8">
        <f t="shared" si="6"/>
        <v>9.586808551433228E-5</v>
      </c>
      <c r="Q393" t="str">
        <f>IF(SalesData[[#This Row],[Discount]]&gt;0, "Yes", "No")</f>
        <v>Yes</v>
      </c>
      <c r="R393" t="str">
        <f>TEXT(SalesData[[#This Row],[Order Date]],"mmm-yyyy")</f>
        <v>Jun-2023</v>
      </c>
      <c r="S393">
        <f>YEAR(SalesData[[#This Row],[Order Date]])*100 + MONTH(SalesData[[#This Row],[Order Date]])</f>
        <v>202306</v>
      </c>
    </row>
    <row r="394" spans="1:19" x14ac:dyDescent="0.3">
      <c r="A394" t="s">
        <v>6356</v>
      </c>
      <c r="B394" s="3">
        <v>45088</v>
      </c>
      <c r="C394" t="s">
        <v>6357</v>
      </c>
      <c r="D394" t="s">
        <v>13</v>
      </c>
      <c r="E394" t="s">
        <v>19</v>
      </c>
      <c r="F394" t="s">
        <v>53</v>
      </c>
      <c r="G394">
        <v>5</v>
      </c>
      <c r="H394" s="5">
        <v>341.82</v>
      </c>
      <c r="I394" s="5">
        <v>0.02</v>
      </c>
      <c r="J394" s="5">
        <v>1674.9179999999999</v>
      </c>
      <c r="K394" s="5">
        <v>482.43842936640988</v>
      </c>
      <c r="L394">
        <f>YEAR(SalesData[Order Date])</f>
        <v>2023</v>
      </c>
      <c r="M394">
        <f>MONTH(SalesData[Order Date])</f>
        <v>6</v>
      </c>
      <c r="N394" t="str">
        <f>TEXT(SalesData[[#This Row],[Order Date]], "mmmm")</f>
        <v>June</v>
      </c>
      <c r="O394" s="7">
        <f>IF(SalesData[Sales]=0,0,SalesData[Profit]/SalesData[Sales])</f>
        <v>0.2880370438232856</v>
      </c>
      <c r="P394" s="8">
        <f t="shared" si="6"/>
        <v>1.1702065414545668E-5</v>
      </c>
      <c r="Q394" t="str">
        <f>IF(SalesData[[#This Row],[Discount]]&gt;0, "Yes", "No")</f>
        <v>Yes</v>
      </c>
      <c r="R394" t="str">
        <f>TEXT(SalesData[[#This Row],[Order Date]],"mmm-yyyy")</f>
        <v>Jun-2023</v>
      </c>
      <c r="S394">
        <f>YEAR(SalesData[[#This Row],[Order Date]])*100 + MONTH(SalesData[[#This Row],[Order Date]])</f>
        <v>202306</v>
      </c>
    </row>
    <row r="395" spans="1:19" x14ac:dyDescent="0.3">
      <c r="A395" t="s">
        <v>6398</v>
      </c>
      <c r="B395" s="3">
        <v>45079</v>
      </c>
      <c r="C395" t="s">
        <v>5560</v>
      </c>
      <c r="D395" t="s">
        <v>23</v>
      </c>
      <c r="E395" t="s">
        <v>14</v>
      </c>
      <c r="F395" t="s">
        <v>27</v>
      </c>
      <c r="G395">
        <v>3</v>
      </c>
      <c r="H395" s="5">
        <v>648.23</v>
      </c>
      <c r="I395" s="5">
        <v>0.01</v>
      </c>
      <c r="J395" s="5">
        <v>1925.2430999999999</v>
      </c>
      <c r="K395" s="5">
        <v>227.61133146953</v>
      </c>
      <c r="L395">
        <f>YEAR(SalesData[Order Date])</f>
        <v>2023</v>
      </c>
      <c r="M395">
        <f>MONTH(SalesData[Order Date])</f>
        <v>6</v>
      </c>
      <c r="N395" t="str">
        <f>TEXT(SalesData[[#This Row],[Order Date]], "mmmm")</f>
        <v>June</v>
      </c>
      <c r="O395" s="7">
        <f>IF(SalesData[Sales]=0,0,SalesData[Profit]/SalesData[Sales])</f>
        <v>0.11822472261790212</v>
      </c>
      <c r="P395" s="8">
        <f t="shared" si="6"/>
        <v>5.1422077554777367E-6</v>
      </c>
      <c r="Q395" t="str">
        <f>IF(SalesData[[#This Row],[Discount]]&gt;0, "Yes", "No")</f>
        <v>Yes</v>
      </c>
      <c r="R395" t="str">
        <f>TEXT(SalesData[[#This Row],[Order Date]],"mmm-yyyy")</f>
        <v>Jun-2023</v>
      </c>
      <c r="S395">
        <f>YEAR(SalesData[[#This Row],[Order Date]])*100 + MONTH(SalesData[[#This Row],[Order Date]])</f>
        <v>202306</v>
      </c>
    </row>
    <row r="396" spans="1:19" x14ac:dyDescent="0.3">
      <c r="A396" t="s">
        <v>6416</v>
      </c>
      <c r="B396" s="3">
        <v>45096</v>
      </c>
      <c r="C396" t="s">
        <v>6417</v>
      </c>
      <c r="D396" t="s">
        <v>30</v>
      </c>
      <c r="E396" t="s">
        <v>14</v>
      </c>
      <c r="F396" t="s">
        <v>44</v>
      </c>
      <c r="G396">
        <v>6</v>
      </c>
      <c r="H396" s="5">
        <v>14</v>
      </c>
      <c r="I396" s="5">
        <v>0.19</v>
      </c>
      <c r="J396" s="5">
        <v>68.040000000000006</v>
      </c>
      <c r="K396" s="5">
        <v>8.7335171370338642</v>
      </c>
      <c r="L396">
        <f>YEAR(SalesData[Order Date])</f>
        <v>2023</v>
      </c>
      <c r="M396">
        <f>MONTH(SalesData[Order Date])</f>
        <v>6</v>
      </c>
      <c r="N396" t="str">
        <f>TEXT(SalesData[[#This Row],[Order Date]], "mmmm")</f>
        <v>June</v>
      </c>
      <c r="O396" s="7">
        <f>IF(SalesData[Sales]=0,0,SalesData[Profit]/SalesData[Sales])</f>
        <v>0.1283585705031432</v>
      </c>
      <c r="P396" s="8">
        <f t="shared" si="6"/>
        <v>2.2619047619047618E-3</v>
      </c>
      <c r="Q396" t="str">
        <f>IF(SalesData[[#This Row],[Discount]]&gt;0, "Yes", "No")</f>
        <v>Yes</v>
      </c>
      <c r="R396" t="str">
        <f>TEXT(SalesData[[#This Row],[Order Date]],"mmm-yyyy")</f>
        <v>Jun-2023</v>
      </c>
      <c r="S396">
        <f>YEAR(SalesData[[#This Row],[Order Date]])*100 + MONTH(SalesData[[#This Row],[Order Date]])</f>
        <v>202306</v>
      </c>
    </row>
    <row r="397" spans="1:19" x14ac:dyDescent="0.3">
      <c r="A397" t="s">
        <v>6418</v>
      </c>
      <c r="B397" s="3">
        <v>45087</v>
      </c>
      <c r="C397" t="s">
        <v>6419</v>
      </c>
      <c r="D397" t="s">
        <v>30</v>
      </c>
      <c r="E397" t="s">
        <v>14</v>
      </c>
      <c r="F397" t="s">
        <v>31</v>
      </c>
      <c r="G397">
        <v>4</v>
      </c>
      <c r="H397" s="5">
        <v>154.78</v>
      </c>
      <c r="I397" s="5">
        <v>0.14000000000000001</v>
      </c>
      <c r="J397" s="5">
        <v>532.44320000000005</v>
      </c>
      <c r="K397" s="5">
        <v>95.815922441833735</v>
      </c>
      <c r="L397">
        <f>YEAR(SalesData[Order Date])</f>
        <v>2023</v>
      </c>
      <c r="M397">
        <f>MONTH(SalesData[Order Date])</f>
        <v>6</v>
      </c>
      <c r="N397" t="str">
        <f>TEXT(SalesData[[#This Row],[Order Date]], "mmmm")</f>
        <v>June</v>
      </c>
      <c r="O397" s="7">
        <f>IF(SalesData[Sales]=0,0,SalesData[Profit]/SalesData[Sales])</f>
        <v>0.17995519980691599</v>
      </c>
      <c r="P397" s="8">
        <f t="shared" si="6"/>
        <v>2.2612740664168499E-4</v>
      </c>
      <c r="Q397" t="str">
        <f>IF(SalesData[[#This Row],[Discount]]&gt;0, "Yes", "No")</f>
        <v>Yes</v>
      </c>
      <c r="R397" t="str">
        <f>TEXT(SalesData[[#This Row],[Order Date]],"mmm-yyyy")</f>
        <v>Jun-2023</v>
      </c>
      <c r="S397">
        <f>YEAR(SalesData[[#This Row],[Order Date]])*100 + MONTH(SalesData[[#This Row],[Order Date]])</f>
        <v>202306</v>
      </c>
    </row>
    <row r="398" spans="1:19" x14ac:dyDescent="0.3">
      <c r="A398" t="s">
        <v>6430</v>
      </c>
      <c r="B398" s="3">
        <v>45084</v>
      </c>
      <c r="C398" t="s">
        <v>6431</v>
      </c>
      <c r="D398" t="s">
        <v>30</v>
      </c>
      <c r="E398" t="s">
        <v>14</v>
      </c>
      <c r="F398" t="s">
        <v>39</v>
      </c>
      <c r="G398">
        <v>6</v>
      </c>
      <c r="H398" s="5">
        <v>238.41</v>
      </c>
      <c r="I398" s="5">
        <v>0.14000000000000001</v>
      </c>
      <c r="J398" s="5">
        <v>1230.1956</v>
      </c>
      <c r="K398" s="5">
        <v>321.5776280905697</v>
      </c>
      <c r="L398">
        <f>YEAR(SalesData[Order Date])</f>
        <v>2023</v>
      </c>
      <c r="M398">
        <f>MONTH(SalesData[Order Date])</f>
        <v>6</v>
      </c>
      <c r="N398" t="str">
        <f>TEXT(SalesData[[#This Row],[Order Date]], "mmmm")</f>
        <v>June</v>
      </c>
      <c r="O398" s="7">
        <f>IF(SalesData[Sales]=0,0,SalesData[Profit]/SalesData[Sales])</f>
        <v>0.26140365653280639</v>
      </c>
      <c r="P398" s="8">
        <f t="shared" si="6"/>
        <v>9.7870615046907999E-5</v>
      </c>
      <c r="Q398" t="str">
        <f>IF(SalesData[[#This Row],[Discount]]&gt;0, "Yes", "No")</f>
        <v>Yes</v>
      </c>
      <c r="R398" t="str">
        <f>TEXT(SalesData[[#This Row],[Order Date]],"mmm-yyyy")</f>
        <v>Jun-2023</v>
      </c>
      <c r="S398">
        <f>YEAR(SalesData[[#This Row],[Order Date]])*100 + MONTH(SalesData[[#This Row],[Order Date]])</f>
        <v>202306</v>
      </c>
    </row>
    <row r="399" spans="1:19" x14ac:dyDescent="0.3">
      <c r="A399" t="s">
        <v>6436</v>
      </c>
      <c r="B399" s="3">
        <v>45095</v>
      </c>
      <c r="C399" t="s">
        <v>6437</v>
      </c>
      <c r="D399" t="s">
        <v>13</v>
      </c>
      <c r="E399" t="s">
        <v>26</v>
      </c>
      <c r="F399" t="s">
        <v>53</v>
      </c>
      <c r="G399">
        <v>1</v>
      </c>
      <c r="H399" s="5">
        <v>590.05999999999995</v>
      </c>
      <c r="I399" s="5">
        <v>0.11</v>
      </c>
      <c r="J399" s="5">
        <v>525.15339999999992</v>
      </c>
      <c r="K399" s="5">
        <v>137.38015471308719</v>
      </c>
      <c r="L399">
        <f>YEAR(SalesData[Order Date])</f>
        <v>2023</v>
      </c>
      <c r="M399">
        <f>MONTH(SalesData[Order Date])</f>
        <v>6</v>
      </c>
      <c r="N399" t="str">
        <f>TEXT(SalesData[[#This Row],[Order Date]], "mmmm")</f>
        <v>June</v>
      </c>
      <c r="O399" s="7">
        <f>IF(SalesData[Sales]=0,0,SalesData[Profit]/SalesData[Sales])</f>
        <v>0.26160004812515203</v>
      </c>
      <c r="P399" s="8">
        <f t="shared" si="6"/>
        <v>1.8642171982510256E-4</v>
      </c>
      <c r="Q399" t="str">
        <f>IF(SalesData[[#This Row],[Discount]]&gt;0, "Yes", "No")</f>
        <v>Yes</v>
      </c>
      <c r="R399" t="str">
        <f>TEXT(SalesData[[#This Row],[Order Date]],"mmm-yyyy")</f>
        <v>Jun-2023</v>
      </c>
      <c r="S399">
        <f>YEAR(SalesData[[#This Row],[Order Date]])*100 + MONTH(SalesData[[#This Row],[Order Date]])</f>
        <v>202306</v>
      </c>
    </row>
    <row r="400" spans="1:19" x14ac:dyDescent="0.3">
      <c r="A400" t="s">
        <v>6450</v>
      </c>
      <c r="B400" s="3">
        <v>45087</v>
      </c>
      <c r="C400" t="s">
        <v>6451</v>
      </c>
      <c r="D400" t="s">
        <v>13</v>
      </c>
      <c r="E400" t="s">
        <v>19</v>
      </c>
      <c r="F400" t="s">
        <v>34</v>
      </c>
      <c r="G400">
        <v>5</v>
      </c>
      <c r="H400" s="5">
        <v>376.42</v>
      </c>
      <c r="I400" s="5">
        <v>0.08</v>
      </c>
      <c r="J400" s="5">
        <v>1731.5319999999999</v>
      </c>
      <c r="K400" s="5">
        <v>454.6097133927135</v>
      </c>
      <c r="L400">
        <f>YEAR(SalesData[Order Date])</f>
        <v>2023</v>
      </c>
      <c r="M400">
        <f>MONTH(SalesData[Order Date])</f>
        <v>6</v>
      </c>
      <c r="N400" t="str">
        <f>TEXT(SalesData[[#This Row],[Order Date]], "mmmm")</f>
        <v>June</v>
      </c>
      <c r="O400" s="7">
        <f>IF(SalesData[Sales]=0,0,SalesData[Profit]/SalesData[Sales])</f>
        <v>0.26254768227945746</v>
      </c>
      <c r="P400" s="8">
        <f t="shared" si="6"/>
        <v>4.2505711705010356E-5</v>
      </c>
      <c r="Q400" t="str">
        <f>IF(SalesData[[#This Row],[Discount]]&gt;0, "Yes", "No")</f>
        <v>Yes</v>
      </c>
      <c r="R400" t="str">
        <f>TEXT(SalesData[[#This Row],[Order Date]],"mmm-yyyy")</f>
        <v>Jun-2023</v>
      </c>
      <c r="S400">
        <f>YEAR(SalesData[[#This Row],[Order Date]])*100 + MONTH(SalesData[[#This Row],[Order Date]])</f>
        <v>202306</v>
      </c>
    </row>
    <row r="401" spans="1:19" x14ac:dyDescent="0.3">
      <c r="A401" t="s">
        <v>6482</v>
      </c>
      <c r="B401" s="3">
        <v>45083</v>
      </c>
      <c r="C401" t="s">
        <v>6483</v>
      </c>
      <c r="D401" t="s">
        <v>18</v>
      </c>
      <c r="E401" t="s">
        <v>26</v>
      </c>
      <c r="F401" t="s">
        <v>91</v>
      </c>
      <c r="G401">
        <v>6</v>
      </c>
      <c r="H401" s="5">
        <v>486.5</v>
      </c>
      <c r="I401" s="5">
        <v>0.3</v>
      </c>
      <c r="J401" s="5">
        <v>2043.3</v>
      </c>
      <c r="K401" s="5">
        <v>585.5187038331643</v>
      </c>
      <c r="L401">
        <f>YEAR(SalesData[Order Date])</f>
        <v>2023</v>
      </c>
      <c r="M401">
        <f>MONTH(SalesData[Order Date])</f>
        <v>6</v>
      </c>
      <c r="N401" t="str">
        <f>TEXT(SalesData[[#This Row],[Order Date]], "mmmm")</f>
        <v>June</v>
      </c>
      <c r="O401" s="7">
        <f>IF(SalesData[Sales]=0,0,SalesData[Profit]/SalesData[Sales])</f>
        <v>0.28655542692368441</v>
      </c>
      <c r="P401" s="8">
        <f t="shared" si="6"/>
        <v>1.0277492291880781E-4</v>
      </c>
      <c r="Q401" t="str">
        <f>IF(SalesData[[#This Row],[Discount]]&gt;0, "Yes", "No")</f>
        <v>Yes</v>
      </c>
      <c r="R401" t="str">
        <f>TEXT(SalesData[[#This Row],[Order Date]],"mmm-yyyy")</f>
        <v>Jun-2023</v>
      </c>
      <c r="S401">
        <f>YEAR(SalesData[[#This Row],[Order Date]])*100 + MONTH(SalesData[[#This Row],[Order Date]])</f>
        <v>202306</v>
      </c>
    </row>
    <row r="402" spans="1:19" x14ac:dyDescent="0.3">
      <c r="A402" t="s">
        <v>6493</v>
      </c>
      <c r="B402" s="3">
        <v>45105</v>
      </c>
      <c r="C402" t="s">
        <v>6494</v>
      </c>
      <c r="D402" t="s">
        <v>18</v>
      </c>
      <c r="E402" t="s">
        <v>14</v>
      </c>
      <c r="F402" t="s">
        <v>62</v>
      </c>
      <c r="G402">
        <v>1</v>
      </c>
      <c r="H402" s="5">
        <v>890.43</v>
      </c>
      <c r="I402" s="5">
        <v>0</v>
      </c>
      <c r="J402" s="5">
        <v>890.43</v>
      </c>
      <c r="K402" s="5">
        <v>247.45536769480279</v>
      </c>
      <c r="L402">
        <f>YEAR(SalesData[Order Date])</f>
        <v>2023</v>
      </c>
      <c r="M402">
        <f>MONTH(SalesData[Order Date])</f>
        <v>6</v>
      </c>
      <c r="N402" t="str">
        <f>TEXT(SalesData[[#This Row],[Order Date]], "mmmm")</f>
        <v>June</v>
      </c>
      <c r="O402" s="7">
        <f>IF(SalesData[Sales]=0,0,SalesData[Profit]/SalesData[Sales])</f>
        <v>0.27790547004795751</v>
      </c>
      <c r="P402" s="8">
        <f t="shared" si="6"/>
        <v>0</v>
      </c>
      <c r="Q402" t="str">
        <f>IF(SalesData[[#This Row],[Discount]]&gt;0, "Yes", "No")</f>
        <v>No</v>
      </c>
      <c r="R402" t="str">
        <f>TEXT(SalesData[[#This Row],[Order Date]],"mmm-yyyy")</f>
        <v>Jun-2023</v>
      </c>
      <c r="S402">
        <f>YEAR(SalesData[[#This Row],[Order Date]])*100 + MONTH(SalesData[[#This Row],[Order Date]])</f>
        <v>202306</v>
      </c>
    </row>
    <row r="403" spans="1:19" x14ac:dyDescent="0.3">
      <c r="A403" t="s">
        <v>6527</v>
      </c>
      <c r="B403" s="3">
        <v>45089</v>
      </c>
      <c r="C403" t="s">
        <v>6528</v>
      </c>
      <c r="D403" t="s">
        <v>30</v>
      </c>
      <c r="E403" t="s">
        <v>26</v>
      </c>
      <c r="F403" t="s">
        <v>20</v>
      </c>
      <c r="G403">
        <v>3</v>
      </c>
      <c r="H403" s="5">
        <v>237.2</v>
      </c>
      <c r="I403" s="5">
        <v>0.08</v>
      </c>
      <c r="J403" s="5">
        <v>654.67199999999991</v>
      </c>
      <c r="K403" s="5">
        <v>89.669819771217306</v>
      </c>
      <c r="L403">
        <f>YEAR(SalesData[Order Date])</f>
        <v>2023</v>
      </c>
      <c r="M403">
        <f>MONTH(SalesData[Order Date])</f>
        <v>6</v>
      </c>
      <c r="N403" t="str">
        <f>TEXT(SalesData[[#This Row],[Order Date]], "mmmm")</f>
        <v>June</v>
      </c>
      <c r="O403" s="7">
        <f>IF(SalesData[Sales]=0,0,SalesData[Profit]/SalesData[Sales])</f>
        <v>0.1369690772955271</v>
      </c>
      <c r="P403" s="8">
        <f t="shared" si="6"/>
        <v>1.1242270938729625E-4</v>
      </c>
      <c r="Q403" t="str">
        <f>IF(SalesData[[#This Row],[Discount]]&gt;0, "Yes", "No")</f>
        <v>Yes</v>
      </c>
      <c r="R403" t="str">
        <f>TEXT(SalesData[[#This Row],[Order Date]],"mmm-yyyy")</f>
        <v>Jun-2023</v>
      </c>
      <c r="S403">
        <f>YEAR(SalesData[[#This Row],[Order Date]])*100 + MONTH(SalesData[[#This Row],[Order Date]])</f>
        <v>202306</v>
      </c>
    </row>
    <row r="404" spans="1:19" x14ac:dyDescent="0.3">
      <c r="A404" t="s">
        <v>6613</v>
      </c>
      <c r="B404" s="3">
        <v>45105</v>
      </c>
      <c r="C404" t="s">
        <v>6614</v>
      </c>
      <c r="D404" t="s">
        <v>13</v>
      </c>
      <c r="E404" t="s">
        <v>14</v>
      </c>
      <c r="F404" t="s">
        <v>27</v>
      </c>
      <c r="G404">
        <v>4</v>
      </c>
      <c r="H404" s="5">
        <v>926.08</v>
      </c>
      <c r="I404" s="5">
        <v>0.06</v>
      </c>
      <c r="J404" s="5">
        <v>3482.0608000000002</v>
      </c>
      <c r="K404" s="5">
        <v>878.74437550083178</v>
      </c>
      <c r="L404">
        <f>YEAR(SalesData[Order Date])</f>
        <v>2023</v>
      </c>
      <c r="M404">
        <f>MONTH(SalesData[Order Date])</f>
        <v>6</v>
      </c>
      <c r="N404" t="str">
        <f>TEXT(SalesData[[#This Row],[Order Date]], "mmmm")</f>
        <v>June</v>
      </c>
      <c r="O404" s="7">
        <f>IF(SalesData[Sales]=0,0,SalesData[Profit]/SalesData[Sales])</f>
        <v>0.25236330609184987</v>
      </c>
      <c r="P404" s="8">
        <f t="shared" si="6"/>
        <v>1.6197304768486524E-5</v>
      </c>
      <c r="Q404" t="str">
        <f>IF(SalesData[[#This Row],[Discount]]&gt;0, "Yes", "No")</f>
        <v>Yes</v>
      </c>
      <c r="R404" t="str">
        <f>TEXT(SalesData[[#This Row],[Order Date]],"mmm-yyyy")</f>
        <v>Jun-2023</v>
      </c>
      <c r="S404">
        <f>YEAR(SalesData[[#This Row],[Order Date]])*100 + MONTH(SalesData[[#This Row],[Order Date]])</f>
        <v>202306</v>
      </c>
    </row>
    <row r="405" spans="1:19" x14ac:dyDescent="0.3">
      <c r="A405" t="s">
        <v>6737</v>
      </c>
      <c r="B405" s="3">
        <v>45085</v>
      </c>
      <c r="C405" t="s">
        <v>6738</v>
      </c>
      <c r="D405" t="s">
        <v>18</v>
      </c>
      <c r="E405" t="s">
        <v>26</v>
      </c>
      <c r="F405" t="s">
        <v>44</v>
      </c>
      <c r="G405">
        <v>5</v>
      </c>
      <c r="H405" s="5">
        <v>625.32000000000005</v>
      </c>
      <c r="I405" s="5">
        <v>0.09</v>
      </c>
      <c r="J405" s="5">
        <v>2845.206000000001</v>
      </c>
      <c r="K405" s="5">
        <v>463.80793102338231</v>
      </c>
      <c r="L405">
        <f>YEAR(SalesData[Order Date])</f>
        <v>2023</v>
      </c>
      <c r="M405">
        <f>MONTH(SalesData[Order Date])</f>
        <v>6</v>
      </c>
      <c r="N405" t="str">
        <f>TEXT(SalesData[[#This Row],[Order Date]], "mmmm")</f>
        <v>June</v>
      </c>
      <c r="O405" s="7">
        <f>IF(SalesData[Sales]=0,0,SalesData[Profit]/SalesData[Sales])</f>
        <v>0.16301383134415651</v>
      </c>
      <c r="P405" s="8">
        <f t="shared" si="6"/>
        <v>2.8785261945883702E-5</v>
      </c>
      <c r="Q405" t="str">
        <f>IF(SalesData[[#This Row],[Discount]]&gt;0, "Yes", "No")</f>
        <v>Yes</v>
      </c>
      <c r="R405" t="str">
        <f>TEXT(SalesData[[#This Row],[Order Date]],"mmm-yyyy")</f>
        <v>Jun-2023</v>
      </c>
      <c r="S405">
        <f>YEAR(SalesData[[#This Row],[Order Date]])*100 + MONTH(SalesData[[#This Row],[Order Date]])</f>
        <v>202306</v>
      </c>
    </row>
    <row r="406" spans="1:19" x14ac:dyDescent="0.3">
      <c r="A406" t="s">
        <v>6753</v>
      </c>
      <c r="B406" s="3">
        <v>45098</v>
      </c>
      <c r="C406" t="s">
        <v>6754</v>
      </c>
      <c r="D406" t="s">
        <v>30</v>
      </c>
      <c r="E406" t="s">
        <v>14</v>
      </c>
      <c r="F406" t="s">
        <v>91</v>
      </c>
      <c r="G406">
        <v>6</v>
      </c>
      <c r="H406" s="5">
        <v>351.21</v>
      </c>
      <c r="I406" s="5">
        <v>0.16</v>
      </c>
      <c r="J406" s="5">
        <v>1770.0984000000001</v>
      </c>
      <c r="K406" s="5">
        <v>227.366415235121</v>
      </c>
      <c r="L406">
        <f>YEAR(SalesData[Order Date])</f>
        <v>2023</v>
      </c>
      <c r="M406">
        <f>MONTH(SalesData[Order Date])</f>
        <v>6</v>
      </c>
      <c r="N406" t="str">
        <f>TEXT(SalesData[[#This Row],[Order Date]], "mmmm")</f>
        <v>June</v>
      </c>
      <c r="O406" s="7">
        <f>IF(SalesData[Sales]=0,0,SalesData[Profit]/SalesData[Sales])</f>
        <v>0.12844846096415938</v>
      </c>
      <c r="P406" s="8">
        <f t="shared" si="6"/>
        <v>7.5927982308780128E-5</v>
      </c>
      <c r="Q406" t="str">
        <f>IF(SalesData[[#This Row],[Discount]]&gt;0, "Yes", "No")</f>
        <v>Yes</v>
      </c>
      <c r="R406" t="str">
        <f>TEXT(SalesData[[#This Row],[Order Date]],"mmm-yyyy")</f>
        <v>Jun-2023</v>
      </c>
      <c r="S406">
        <f>YEAR(SalesData[[#This Row],[Order Date]])*100 + MONTH(SalesData[[#This Row],[Order Date]])</f>
        <v>202306</v>
      </c>
    </row>
    <row r="407" spans="1:19" x14ac:dyDescent="0.3">
      <c r="A407" t="s">
        <v>6781</v>
      </c>
      <c r="B407" s="3">
        <v>45082</v>
      </c>
      <c r="C407" t="s">
        <v>6782</v>
      </c>
      <c r="D407" t="s">
        <v>13</v>
      </c>
      <c r="E407" t="s">
        <v>19</v>
      </c>
      <c r="F407" t="s">
        <v>53</v>
      </c>
      <c r="G407">
        <v>1</v>
      </c>
      <c r="H407" s="5">
        <v>761.55</v>
      </c>
      <c r="I407" s="5">
        <v>0.09</v>
      </c>
      <c r="J407" s="5">
        <v>693.01049999999998</v>
      </c>
      <c r="K407" s="5">
        <v>114.93561151572899</v>
      </c>
      <c r="L407">
        <f>YEAR(SalesData[Order Date])</f>
        <v>2023</v>
      </c>
      <c r="M407">
        <f>MONTH(SalesData[Order Date])</f>
        <v>6</v>
      </c>
      <c r="N407" t="str">
        <f>TEXT(SalesData[[#This Row],[Order Date]], "mmmm")</f>
        <v>June</v>
      </c>
      <c r="O407" s="7">
        <f>IF(SalesData[Sales]=0,0,SalesData[Profit]/SalesData[Sales])</f>
        <v>0.16584974039459574</v>
      </c>
      <c r="P407" s="8">
        <f t="shared" si="6"/>
        <v>1.1818002757533977E-4</v>
      </c>
      <c r="Q407" t="str">
        <f>IF(SalesData[[#This Row],[Discount]]&gt;0, "Yes", "No")</f>
        <v>Yes</v>
      </c>
      <c r="R407" t="str">
        <f>TEXT(SalesData[[#This Row],[Order Date]],"mmm-yyyy")</f>
        <v>Jun-2023</v>
      </c>
      <c r="S407">
        <f>YEAR(SalesData[[#This Row],[Order Date]])*100 + MONTH(SalesData[[#This Row],[Order Date]])</f>
        <v>202306</v>
      </c>
    </row>
    <row r="408" spans="1:19" x14ac:dyDescent="0.3">
      <c r="A408" t="s">
        <v>6826</v>
      </c>
      <c r="B408" s="3">
        <v>45084</v>
      </c>
      <c r="C408" t="s">
        <v>6827</v>
      </c>
      <c r="D408" t="s">
        <v>13</v>
      </c>
      <c r="E408" t="s">
        <v>26</v>
      </c>
      <c r="F408" t="s">
        <v>62</v>
      </c>
      <c r="G408">
        <v>8</v>
      </c>
      <c r="H408" s="5">
        <v>342.21</v>
      </c>
      <c r="I408" s="5">
        <v>0.25</v>
      </c>
      <c r="J408" s="5">
        <v>2053.2600000000002</v>
      </c>
      <c r="K408" s="5">
        <v>512.83976368068807</v>
      </c>
      <c r="L408">
        <f>YEAR(SalesData[Order Date])</f>
        <v>2023</v>
      </c>
      <c r="M408">
        <f>MONTH(SalesData[Order Date])</f>
        <v>6</v>
      </c>
      <c r="N408" t="str">
        <f>TEXT(SalesData[[#This Row],[Order Date]], "mmmm")</f>
        <v>June</v>
      </c>
      <c r="O408" s="7">
        <f>IF(SalesData[Sales]=0,0,SalesData[Profit]/SalesData[Sales])</f>
        <v>0.24976854547436175</v>
      </c>
      <c r="P408" s="8">
        <f t="shared" si="6"/>
        <v>9.1318196429093256E-5</v>
      </c>
      <c r="Q408" t="str">
        <f>IF(SalesData[[#This Row],[Discount]]&gt;0, "Yes", "No")</f>
        <v>Yes</v>
      </c>
      <c r="R408" t="str">
        <f>TEXT(SalesData[[#This Row],[Order Date]],"mmm-yyyy")</f>
        <v>Jun-2023</v>
      </c>
      <c r="S408">
        <f>YEAR(SalesData[[#This Row],[Order Date]])*100 + MONTH(SalesData[[#This Row],[Order Date]])</f>
        <v>202306</v>
      </c>
    </row>
    <row r="409" spans="1:19" x14ac:dyDescent="0.3">
      <c r="A409" t="s">
        <v>6832</v>
      </c>
      <c r="B409" s="3">
        <v>45098</v>
      </c>
      <c r="C409" t="s">
        <v>6833</v>
      </c>
      <c r="D409" t="s">
        <v>23</v>
      </c>
      <c r="E409" t="s">
        <v>19</v>
      </c>
      <c r="F409" t="s">
        <v>44</v>
      </c>
      <c r="G409">
        <v>7</v>
      </c>
      <c r="H409" s="5">
        <v>542.55999999999995</v>
      </c>
      <c r="I409" s="5">
        <v>0.17</v>
      </c>
      <c r="J409" s="5">
        <v>3152.2736</v>
      </c>
      <c r="K409" s="5">
        <v>281.63552097682287</v>
      </c>
      <c r="L409">
        <f>YEAR(SalesData[Order Date])</f>
        <v>2023</v>
      </c>
      <c r="M409">
        <f>MONTH(SalesData[Order Date])</f>
        <v>6</v>
      </c>
      <c r="N409" t="str">
        <f>TEXT(SalesData[[#This Row],[Order Date]], "mmmm")</f>
        <v>June</v>
      </c>
      <c r="O409" s="7">
        <f>IF(SalesData[Sales]=0,0,SalesData[Profit]/SalesData[Sales])</f>
        <v>8.9343615661033632E-2</v>
      </c>
      <c r="P409" s="8">
        <f t="shared" si="6"/>
        <v>4.4761343050933147E-5</v>
      </c>
      <c r="Q409" t="str">
        <f>IF(SalesData[[#This Row],[Discount]]&gt;0, "Yes", "No")</f>
        <v>Yes</v>
      </c>
      <c r="R409" t="str">
        <f>TEXT(SalesData[[#This Row],[Order Date]],"mmm-yyyy")</f>
        <v>Jun-2023</v>
      </c>
      <c r="S409">
        <f>YEAR(SalesData[[#This Row],[Order Date]])*100 + MONTH(SalesData[[#This Row],[Order Date]])</f>
        <v>202306</v>
      </c>
    </row>
    <row r="410" spans="1:19" x14ac:dyDescent="0.3">
      <c r="A410" t="s">
        <v>6852</v>
      </c>
      <c r="B410" s="3">
        <v>45084</v>
      </c>
      <c r="C410" t="s">
        <v>6853</v>
      </c>
      <c r="D410" t="s">
        <v>13</v>
      </c>
      <c r="E410" t="s">
        <v>19</v>
      </c>
      <c r="F410" t="s">
        <v>34</v>
      </c>
      <c r="G410">
        <v>7</v>
      </c>
      <c r="H410" s="5">
        <v>226.47</v>
      </c>
      <c r="I410" s="5">
        <v>0.06</v>
      </c>
      <c r="J410" s="5">
        <v>1490.1726000000001</v>
      </c>
      <c r="K410" s="5">
        <v>239.73119615545491</v>
      </c>
      <c r="L410">
        <f>YEAR(SalesData[Order Date])</f>
        <v>2023</v>
      </c>
      <c r="M410">
        <f>MONTH(SalesData[Order Date])</f>
        <v>6</v>
      </c>
      <c r="N410" t="str">
        <f>TEXT(SalesData[[#This Row],[Order Date]], "mmmm")</f>
        <v>June</v>
      </c>
      <c r="O410" s="7">
        <f>IF(SalesData[Sales]=0,0,SalesData[Profit]/SalesData[Sales])</f>
        <v>0.16087478467625488</v>
      </c>
      <c r="P410" s="8">
        <f t="shared" si="6"/>
        <v>3.7847964725696876E-5</v>
      </c>
      <c r="Q410" t="str">
        <f>IF(SalesData[[#This Row],[Discount]]&gt;0, "Yes", "No")</f>
        <v>Yes</v>
      </c>
      <c r="R410" t="str">
        <f>TEXT(SalesData[[#This Row],[Order Date]],"mmm-yyyy")</f>
        <v>Jun-2023</v>
      </c>
      <c r="S410">
        <f>YEAR(SalesData[[#This Row],[Order Date]])*100 + MONTH(SalesData[[#This Row],[Order Date]])</f>
        <v>202306</v>
      </c>
    </row>
    <row r="411" spans="1:19" x14ac:dyDescent="0.3">
      <c r="A411" t="s">
        <v>6871</v>
      </c>
      <c r="B411" s="3">
        <v>45081</v>
      </c>
      <c r="C411" t="s">
        <v>6872</v>
      </c>
      <c r="D411" t="s">
        <v>30</v>
      </c>
      <c r="E411" t="s">
        <v>19</v>
      </c>
      <c r="F411" t="s">
        <v>44</v>
      </c>
      <c r="G411">
        <v>5</v>
      </c>
      <c r="H411" s="5">
        <v>70.8</v>
      </c>
      <c r="I411" s="5">
        <v>0.12</v>
      </c>
      <c r="J411" s="5">
        <v>311.52</v>
      </c>
      <c r="K411" s="5">
        <v>62.03141834843602</v>
      </c>
      <c r="L411">
        <f>YEAR(SalesData[Order Date])</f>
        <v>2023</v>
      </c>
      <c r="M411">
        <f>MONTH(SalesData[Order Date])</f>
        <v>6</v>
      </c>
      <c r="N411" t="str">
        <f>TEXT(SalesData[[#This Row],[Order Date]], "mmmm")</f>
        <v>June</v>
      </c>
      <c r="O411" s="7">
        <f>IF(SalesData[Sales]=0,0,SalesData[Profit]/SalesData[Sales])</f>
        <v>0.19912499469836936</v>
      </c>
      <c r="P411" s="8">
        <f t="shared" si="6"/>
        <v>3.389830508474576E-4</v>
      </c>
      <c r="Q411" t="str">
        <f>IF(SalesData[[#This Row],[Discount]]&gt;0, "Yes", "No")</f>
        <v>Yes</v>
      </c>
      <c r="R411" t="str">
        <f>TEXT(SalesData[[#This Row],[Order Date]],"mmm-yyyy")</f>
        <v>Jun-2023</v>
      </c>
      <c r="S411">
        <f>YEAR(SalesData[[#This Row],[Order Date]])*100 + MONTH(SalesData[[#This Row],[Order Date]])</f>
        <v>202306</v>
      </c>
    </row>
    <row r="412" spans="1:19" x14ac:dyDescent="0.3">
      <c r="A412" t="s">
        <v>6889</v>
      </c>
      <c r="B412" s="3">
        <v>45092</v>
      </c>
      <c r="C412" t="s">
        <v>6890</v>
      </c>
      <c r="D412" t="s">
        <v>23</v>
      </c>
      <c r="E412" t="s">
        <v>26</v>
      </c>
      <c r="F412" t="s">
        <v>44</v>
      </c>
      <c r="G412">
        <v>3</v>
      </c>
      <c r="H412" s="5">
        <v>629.49</v>
      </c>
      <c r="I412" s="5">
        <v>0.09</v>
      </c>
      <c r="J412" s="5">
        <v>1718.5077000000001</v>
      </c>
      <c r="K412" s="5">
        <v>106.407418646377</v>
      </c>
      <c r="L412">
        <f>YEAR(SalesData[Order Date])</f>
        <v>2023</v>
      </c>
      <c r="M412">
        <f>MONTH(SalesData[Order Date])</f>
        <v>6</v>
      </c>
      <c r="N412" t="str">
        <f>TEXT(SalesData[[#This Row],[Order Date]], "mmmm")</f>
        <v>June</v>
      </c>
      <c r="O412" s="7">
        <f>IF(SalesData[Sales]=0,0,SalesData[Profit]/SalesData[Sales])</f>
        <v>6.1918499781163032E-2</v>
      </c>
      <c r="P412" s="8">
        <f t="shared" si="6"/>
        <v>4.7657627603297905E-5</v>
      </c>
      <c r="Q412" t="str">
        <f>IF(SalesData[[#This Row],[Discount]]&gt;0, "Yes", "No")</f>
        <v>Yes</v>
      </c>
      <c r="R412" t="str">
        <f>TEXT(SalesData[[#This Row],[Order Date]],"mmm-yyyy")</f>
        <v>Jun-2023</v>
      </c>
      <c r="S412">
        <f>YEAR(SalesData[[#This Row],[Order Date]])*100 + MONTH(SalesData[[#This Row],[Order Date]])</f>
        <v>202306</v>
      </c>
    </row>
    <row r="413" spans="1:19" x14ac:dyDescent="0.3">
      <c r="A413" t="s">
        <v>6905</v>
      </c>
      <c r="B413" s="3">
        <v>45080</v>
      </c>
      <c r="C413" t="s">
        <v>6906</v>
      </c>
      <c r="D413" t="s">
        <v>18</v>
      </c>
      <c r="E413" t="s">
        <v>19</v>
      </c>
      <c r="F413" t="s">
        <v>39</v>
      </c>
      <c r="G413">
        <v>8</v>
      </c>
      <c r="H413" s="5">
        <v>112.5</v>
      </c>
      <c r="I413" s="5">
        <v>0.27</v>
      </c>
      <c r="J413" s="5">
        <v>657</v>
      </c>
      <c r="K413" s="5">
        <v>104.7373845505999</v>
      </c>
      <c r="L413">
        <f>YEAR(SalesData[Order Date])</f>
        <v>2023</v>
      </c>
      <c r="M413">
        <f>MONTH(SalesData[Order Date])</f>
        <v>6</v>
      </c>
      <c r="N413" t="str">
        <f>TEXT(SalesData[[#This Row],[Order Date]], "mmmm")</f>
        <v>June</v>
      </c>
      <c r="O413" s="7">
        <f>IF(SalesData[Sales]=0,0,SalesData[Profit]/SalesData[Sales])</f>
        <v>0.15941763249710791</v>
      </c>
      <c r="P413" s="8">
        <f t="shared" si="6"/>
        <v>3.0000000000000003E-4</v>
      </c>
      <c r="Q413" t="str">
        <f>IF(SalesData[[#This Row],[Discount]]&gt;0, "Yes", "No")</f>
        <v>Yes</v>
      </c>
      <c r="R413" t="str">
        <f>TEXT(SalesData[[#This Row],[Order Date]],"mmm-yyyy")</f>
        <v>Jun-2023</v>
      </c>
      <c r="S413">
        <f>YEAR(SalesData[[#This Row],[Order Date]])*100 + MONTH(SalesData[[#This Row],[Order Date]])</f>
        <v>202306</v>
      </c>
    </row>
    <row r="414" spans="1:19" x14ac:dyDescent="0.3">
      <c r="A414" t="s">
        <v>6923</v>
      </c>
      <c r="B414" s="3">
        <v>45083</v>
      </c>
      <c r="C414" t="s">
        <v>6924</v>
      </c>
      <c r="D414" t="s">
        <v>23</v>
      </c>
      <c r="E414" t="s">
        <v>19</v>
      </c>
      <c r="F414" t="s">
        <v>20</v>
      </c>
      <c r="G414">
        <v>8</v>
      </c>
      <c r="H414" s="5">
        <v>884.81</v>
      </c>
      <c r="I414" s="5">
        <v>0.22</v>
      </c>
      <c r="J414" s="5">
        <v>5521.2143999999998</v>
      </c>
      <c r="K414" s="5">
        <v>1006.4668423044091</v>
      </c>
      <c r="L414">
        <f>YEAR(SalesData[Order Date])</f>
        <v>2023</v>
      </c>
      <c r="M414">
        <f>MONTH(SalesData[Order Date])</f>
        <v>6</v>
      </c>
      <c r="N414" t="str">
        <f>TEXT(SalesData[[#This Row],[Order Date]], "mmmm")</f>
        <v>June</v>
      </c>
      <c r="O414" s="7">
        <f>IF(SalesData[Sales]=0,0,SalesData[Profit]/SalesData[Sales])</f>
        <v>0.18229084570677223</v>
      </c>
      <c r="P414" s="8">
        <f t="shared" si="6"/>
        <v>3.1080118895582108E-5</v>
      </c>
      <c r="Q414" t="str">
        <f>IF(SalesData[[#This Row],[Discount]]&gt;0, "Yes", "No")</f>
        <v>Yes</v>
      </c>
      <c r="R414" t="str">
        <f>TEXT(SalesData[[#This Row],[Order Date]],"mmm-yyyy")</f>
        <v>Jun-2023</v>
      </c>
      <c r="S414">
        <f>YEAR(SalesData[[#This Row],[Order Date]])*100 + MONTH(SalesData[[#This Row],[Order Date]])</f>
        <v>202306</v>
      </c>
    </row>
    <row r="415" spans="1:19" x14ac:dyDescent="0.3">
      <c r="A415" t="s">
        <v>6931</v>
      </c>
      <c r="B415" s="3">
        <v>45078</v>
      </c>
      <c r="C415" t="s">
        <v>6932</v>
      </c>
      <c r="D415" t="s">
        <v>23</v>
      </c>
      <c r="E415" t="s">
        <v>14</v>
      </c>
      <c r="F415" t="s">
        <v>44</v>
      </c>
      <c r="G415">
        <v>6</v>
      </c>
      <c r="H415" s="5">
        <v>481.58</v>
      </c>
      <c r="I415" s="5">
        <v>0.08</v>
      </c>
      <c r="J415" s="5">
        <v>2658.3216000000002</v>
      </c>
      <c r="K415" s="5">
        <v>438.14872086499219</v>
      </c>
      <c r="L415">
        <f>YEAR(SalesData[Order Date])</f>
        <v>2023</v>
      </c>
      <c r="M415">
        <f>MONTH(SalesData[Order Date])</f>
        <v>6</v>
      </c>
      <c r="N415" t="str">
        <f>TEXT(SalesData[[#This Row],[Order Date]], "mmmm")</f>
        <v>June</v>
      </c>
      <c r="O415" s="7">
        <f>IF(SalesData[Sales]=0,0,SalesData[Profit]/SalesData[Sales])</f>
        <v>0.16482156292338448</v>
      </c>
      <c r="P415" s="8">
        <f t="shared" si="6"/>
        <v>2.7686642579287623E-5</v>
      </c>
      <c r="Q415" t="str">
        <f>IF(SalesData[[#This Row],[Discount]]&gt;0, "Yes", "No")</f>
        <v>Yes</v>
      </c>
      <c r="R415" t="str">
        <f>TEXT(SalesData[[#This Row],[Order Date]],"mmm-yyyy")</f>
        <v>Jun-2023</v>
      </c>
      <c r="S415">
        <f>YEAR(SalesData[[#This Row],[Order Date]])*100 + MONTH(SalesData[[#This Row],[Order Date]])</f>
        <v>202306</v>
      </c>
    </row>
    <row r="416" spans="1:19" x14ac:dyDescent="0.3">
      <c r="A416" t="s">
        <v>6947</v>
      </c>
      <c r="B416" s="3">
        <v>45090</v>
      </c>
      <c r="C416" t="s">
        <v>6948</v>
      </c>
      <c r="D416" t="s">
        <v>13</v>
      </c>
      <c r="E416" t="s">
        <v>19</v>
      </c>
      <c r="F416" t="s">
        <v>44</v>
      </c>
      <c r="G416">
        <v>3</v>
      </c>
      <c r="H416" s="5">
        <v>130.5</v>
      </c>
      <c r="I416" s="5">
        <v>0.25</v>
      </c>
      <c r="J416" s="5">
        <v>293.625</v>
      </c>
      <c r="K416" s="5">
        <v>68.64038030207648</v>
      </c>
      <c r="L416">
        <f>YEAR(SalesData[Order Date])</f>
        <v>2023</v>
      </c>
      <c r="M416">
        <f>MONTH(SalesData[Order Date])</f>
        <v>6</v>
      </c>
      <c r="N416" t="str">
        <f>TEXT(SalesData[[#This Row],[Order Date]], "mmmm")</f>
        <v>June</v>
      </c>
      <c r="O416" s="7">
        <f>IF(SalesData[Sales]=0,0,SalesData[Profit]/SalesData[Sales])</f>
        <v>0.23376885586062657</v>
      </c>
      <c r="P416" s="8">
        <f t="shared" si="6"/>
        <v>6.3856960408684551E-4</v>
      </c>
      <c r="Q416" t="str">
        <f>IF(SalesData[[#This Row],[Discount]]&gt;0, "Yes", "No")</f>
        <v>Yes</v>
      </c>
      <c r="R416" t="str">
        <f>TEXT(SalesData[[#This Row],[Order Date]],"mmm-yyyy")</f>
        <v>Jun-2023</v>
      </c>
      <c r="S416">
        <f>YEAR(SalesData[[#This Row],[Order Date]])*100 + MONTH(SalesData[[#This Row],[Order Date]])</f>
        <v>202306</v>
      </c>
    </row>
    <row r="417" spans="1:19" x14ac:dyDescent="0.3">
      <c r="A417" t="s">
        <v>6979</v>
      </c>
      <c r="B417" s="3">
        <v>45094</v>
      </c>
      <c r="C417" t="s">
        <v>6980</v>
      </c>
      <c r="D417" t="s">
        <v>30</v>
      </c>
      <c r="E417" t="s">
        <v>26</v>
      </c>
      <c r="F417" t="s">
        <v>34</v>
      </c>
      <c r="G417">
        <v>5</v>
      </c>
      <c r="H417" s="5">
        <v>961.04</v>
      </c>
      <c r="I417" s="5">
        <v>7.0000000000000007E-2</v>
      </c>
      <c r="J417" s="5">
        <v>4468.8359999999993</v>
      </c>
      <c r="K417" s="5">
        <v>1188.852802749768</v>
      </c>
      <c r="L417">
        <f>YEAR(SalesData[Order Date])</f>
        <v>2023</v>
      </c>
      <c r="M417">
        <f>MONTH(SalesData[Order Date])</f>
        <v>6</v>
      </c>
      <c r="N417" t="str">
        <f>TEXT(SalesData[[#This Row],[Order Date]], "mmmm")</f>
        <v>June</v>
      </c>
      <c r="O417" s="7">
        <f>IF(SalesData[Sales]=0,0,SalesData[Profit]/SalesData[Sales])</f>
        <v>0.26603187110687621</v>
      </c>
      <c r="P417" s="8">
        <f t="shared" si="6"/>
        <v>1.45675518188629E-5</v>
      </c>
      <c r="Q417" t="str">
        <f>IF(SalesData[[#This Row],[Discount]]&gt;0, "Yes", "No")</f>
        <v>Yes</v>
      </c>
      <c r="R417" t="str">
        <f>TEXT(SalesData[[#This Row],[Order Date]],"mmm-yyyy")</f>
        <v>Jun-2023</v>
      </c>
      <c r="S417">
        <f>YEAR(SalesData[[#This Row],[Order Date]])*100 + MONTH(SalesData[[#This Row],[Order Date]])</f>
        <v>202306</v>
      </c>
    </row>
    <row r="418" spans="1:19" x14ac:dyDescent="0.3">
      <c r="A418" t="s">
        <v>7031</v>
      </c>
      <c r="B418" s="3">
        <v>45078</v>
      </c>
      <c r="C418" t="s">
        <v>3631</v>
      </c>
      <c r="D418" t="s">
        <v>18</v>
      </c>
      <c r="E418" t="s">
        <v>26</v>
      </c>
      <c r="F418" t="s">
        <v>39</v>
      </c>
      <c r="G418">
        <v>1</v>
      </c>
      <c r="H418" s="5">
        <v>648.66</v>
      </c>
      <c r="I418" s="5">
        <v>0.13</v>
      </c>
      <c r="J418" s="5">
        <v>564.33420000000001</v>
      </c>
      <c r="K418" s="5">
        <v>105.91043340750031</v>
      </c>
      <c r="L418">
        <f>YEAR(SalesData[Order Date])</f>
        <v>2023</v>
      </c>
      <c r="M418">
        <f>MONTH(SalesData[Order Date])</f>
        <v>6</v>
      </c>
      <c r="N418" t="str">
        <f>TEXT(SalesData[[#This Row],[Order Date]], "mmmm")</f>
        <v>June</v>
      </c>
      <c r="O418" s="7">
        <f>IF(SalesData[Sales]=0,0,SalesData[Profit]/SalesData[Sales])</f>
        <v>0.18767325001302473</v>
      </c>
      <c r="P418" s="8">
        <f t="shared" si="6"/>
        <v>2.0041315943637654E-4</v>
      </c>
      <c r="Q418" t="str">
        <f>IF(SalesData[[#This Row],[Discount]]&gt;0, "Yes", "No")</f>
        <v>Yes</v>
      </c>
      <c r="R418" t="str">
        <f>TEXT(SalesData[[#This Row],[Order Date]],"mmm-yyyy")</f>
        <v>Jun-2023</v>
      </c>
      <c r="S418">
        <f>YEAR(SalesData[[#This Row],[Order Date]])*100 + MONTH(SalesData[[#This Row],[Order Date]])</f>
        <v>202306</v>
      </c>
    </row>
    <row r="419" spans="1:19" x14ac:dyDescent="0.3">
      <c r="A419" t="s">
        <v>7080</v>
      </c>
      <c r="B419" s="3">
        <v>45097</v>
      </c>
      <c r="C419" t="s">
        <v>7081</v>
      </c>
      <c r="D419" t="s">
        <v>23</v>
      </c>
      <c r="E419" t="s">
        <v>14</v>
      </c>
      <c r="F419" t="s">
        <v>44</v>
      </c>
      <c r="G419">
        <v>4</v>
      </c>
      <c r="H419" s="5">
        <v>230.85</v>
      </c>
      <c r="I419" s="5">
        <v>0.2</v>
      </c>
      <c r="J419" s="5">
        <v>738.72</v>
      </c>
      <c r="K419" s="5">
        <v>221.20053130985721</v>
      </c>
      <c r="L419">
        <f>YEAR(SalesData[Order Date])</f>
        <v>2023</v>
      </c>
      <c r="M419">
        <f>MONTH(SalesData[Order Date])</f>
        <v>6</v>
      </c>
      <c r="N419" t="str">
        <f>TEXT(SalesData[[#This Row],[Order Date]], "mmmm")</f>
        <v>June</v>
      </c>
      <c r="O419" s="7">
        <f>IF(SalesData[Sales]=0,0,SalesData[Profit]/SalesData[Sales])</f>
        <v>0.29943758299471679</v>
      </c>
      <c r="P419" s="8">
        <f t="shared" si="6"/>
        <v>2.1659085986571369E-4</v>
      </c>
      <c r="Q419" t="str">
        <f>IF(SalesData[[#This Row],[Discount]]&gt;0, "Yes", "No")</f>
        <v>Yes</v>
      </c>
      <c r="R419" t="str">
        <f>TEXT(SalesData[[#This Row],[Order Date]],"mmm-yyyy")</f>
        <v>Jun-2023</v>
      </c>
      <c r="S419">
        <f>YEAR(SalesData[[#This Row],[Order Date]])*100 + MONTH(SalesData[[#This Row],[Order Date]])</f>
        <v>202306</v>
      </c>
    </row>
    <row r="420" spans="1:19" x14ac:dyDescent="0.3">
      <c r="A420" t="s">
        <v>7096</v>
      </c>
      <c r="B420" s="3">
        <v>45092</v>
      </c>
      <c r="C420" t="s">
        <v>467</v>
      </c>
      <c r="D420" t="s">
        <v>23</v>
      </c>
      <c r="E420" t="s">
        <v>26</v>
      </c>
      <c r="F420" t="s">
        <v>34</v>
      </c>
      <c r="G420">
        <v>5</v>
      </c>
      <c r="H420" s="5">
        <v>218.77</v>
      </c>
      <c r="I420" s="5">
        <v>0.04</v>
      </c>
      <c r="J420" s="5">
        <v>1050.096</v>
      </c>
      <c r="K420" s="5">
        <v>171.55086569880021</v>
      </c>
      <c r="L420">
        <f>YEAR(SalesData[Order Date])</f>
        <v>2023</v>
      </c>
      <c r="M420">
        <f>MONTH(SalesData[Order Date])</f>
        <v>6</v>
      </c>
      <c r="N420" t="str">
        <f>TEXT(SalesData[[#This Row],[Order Date]], "mmmm")</f>
        <v>June</v>
      </c>
      <c r="O420" s="7">
        <f>IF(SalesData[Sales]=0,0,SalesData[Profit]/SalesData[Sales])</f>
        <v>0.16336684045915822</v>
      </c>
      <c r="P420" s="8">
        <f t="shared" si="6"/>
        <v>3.6568085203638523E-5</v>
      </c>
      <c r="Q420" t="str">
        <f>IF(SalesData[[#This Row],[Discount]]&gt;0, "Yes", "No")</f>
        <v>Yes</v>
      </c>
      <c r="R420" t="str">
        <f>TEXT(SalesData[[#This Row],[Order Date]],"mmm-yyyy")</f>
        <v>Jun-2023</v>
      </c>
      <c r="S420">
        <f>YEAR(SalesData[[#This Row],[Order Date]])*100 + MONTH(SalesData[[#This Row],[Order Date]])</f>
        <v>202306</v>
      </c>
    </row>
    <row r="421" spans="1:19" x14ac:dyDescent="0.3">
      <c r="A421" t="s">
        <v>7107</v>
      </c>
      <c r="B421" s="3">
        <v>45100</v>
      </c>
      <c r="C421" t="s">
        <v>7108</v>
      </c>
      <c r="D421" t="s">
        <v>13</v>
      </c>
      <c r="E421" t="s">
        <v>14</v>
      </c>
      <c r="F421" t="s">
        <v>91</v>
      </c>
      <c r="G421">
        <v>4</v>
      </c>
      <c r="H421" s="5">
        <v>737.12</v>
      </c>
      <c r="I421" s="5">
        <v>0.23</v>
      </c>
      <c r="J421" s="5">
        <v>2270.3296</v>
      </c>
      <c r="K421" s="5">
        <v>511.16624014029401</v>
      </c>
      <c r="L421">
        <f>YEAR(SalesData[Order Date])</f>
        <v>2023</v>
      </c>
      <c r="M421">
        <f>MONTH(SalesData[Order Date])</f>
        <v>6</v>
      </c>
      <c r="N421" t="str">
        <f>TEXT(SalesData[[#This Row],[Order Date]], "mmmm")</f>
        <v>June</v>
      </c>
      <c r="O421" s="7">
        <f>IF(SalesData[Sales]=0,0,SalesData[Profit]/SalesData[Sales])</f>
        <v>0.22515067421941465</v>
      </c>
      <c r="P421" s="8">
        <f t="shared" si="6"/>
        <v>7.8006294768830043E-5</v>
      </c>
      <c r="Q421" t="str">
        <f>IF(SalesData[[#This Row],[Discount]]&gt;0, "Yes", "No")</f>
        <v>Yes</v>
      </c>
      <c r="R421" t="str">
        <f>TEXT(SalesData[[#This Row],[Order Date]],"mmm-yyyy")</f>
        <v>Jun-2023</v>
      </c>
      <c r="S421">
        <f>YEAR(SalesData[[#This Row],[Order Date]])*100 + MONTH(SalesData[[#This Row],[Order Date]])</f>
        <v>202306</v>
      </c>
    </row>
    <row r="422" spans="1:19" x14ac:dyDescent="0.3">
      <c r="A422" t="s">
        <v>7178</v>
      </c>
      <c r="B422" s="3">
        <v>45099</v>
      </c>
      <c r="C422" t="s">
        <v>5606</v>
      </c>
      <c r="D422" t="s">
        <v>13</v>
      </c>
      <c r="E422" t="s">
        <v>19</v>
      </c>
      <c r="F422" t="s">
        <v>15</v>
      </c>
      <c r="G422">
        <v>3</v>
      </c>
      <c r="H422" s="5">
        <v>472.15</v>
      </c>
      <c r="I422" s="5">
        <v>0.02</v>
      </c>
      <c r="J422" s="5">
        <v>1388.1210000000001</v>
      </c>
      <c r="K422" s="5">
        <v>346.4794793601443</v>
      </c>
      <c r="L422">
        <f>YEAR(SalesData[Order Date])</f>
        <v>2023</v>
      </c>
      <c r="M422">
        <f>MONTH(SalesData[Order Date])</f>
        <v>6</v>
      </c>
      <c r="N422" t="str">
        <f>TEXT(SalesData[[#This Row],[Order Date]], "mmmm")</f>
        <v>June</v>
      </c>
      <c r="O422" s="7">
        <f>IF(SalesData[Sales]=0,0,SalesData[Profit]/SalesData[Sales])</f>
        <v>0.24960322577076802</v>
      </c>
      <c r="P422" s="8">
        <f t="shared" si="6"/>
        <v>1.4119806558650148E-5</v>
      </c>
      <c r="Q422" t="str">
        <f>IF(SalesData[[#This Row],[Discount]]&gt;0, "Yes", "No")</f>
        <v>Yes</v>
      </c>
      <c r="R422" t="str">
        <f>TEXT(SalesData[[#This Row],[Order Date]],"mmm-yyyy")</f>
        <v>Jun-2023</v>
      </c>
      <c r="S422">
        <f>YEAR(SalesData[[#This Row],[Order Date]])*100 + MONTH(SalesData[[#This Row],[Order Date]])</f>
        <v>202306</v>
      </c>
    </row>
    <row r="423" spans="1:19" x14ac:dyDescent="0.3">
      <c r="A423" t="s">
        <v>7183</v>
      </c>
      <c r="B423" s="3">
        <v>45092</v>
      </c>
      <c r="C423" t="s">
        <v>7184</v>
      </c>
      <c r="D423" t="s">
        <v>18</v>
      </c>
      <c r="E423" t="s">
        <v>19</v>
      </c>
      <c r="F423" t="s">
        <v>20</v>
      </c>
      <c r="G423">
        <v>3</v>
      </c>
      <c r="H423" s="5">
        <v>786.55</v>
      </c>
      <c r="I423" s="5">
        <v>0.18</v>
      </c>
      <c r="J423" s="5">
        <v>1934.913</v>
      </c>
      <c r="K423" s="5">
        <v>305.37927312442889</v>
      </c>
      <c r="L423">
        <f>YEAR(SalesData[Order Date])</f>
        <v>2023</v>
      </c>
      <c r="M423">
        <f>MONTH(SalesData[Order Date])</f>
        <v>6</v>
      </c>
      <c r="N423" t="str">
        <f>TEXT(SalesData[[#This Row],[Order Date]], "mmmm")</f>
        <v>June</v>
      </c>
      <c r="O423" s="7">
        <f>IF(SalesData[Sales]=0,0,SalesData[Profit]/SalesData[Sales])</f>
        <v>0.15782584184634083</v>
      </c>
      <c r="P423" s="8">
        <f t="shared" si="6"/>
        <v>7.628249952323438E-5</v>
      </c>
      <c r="Q423" t="str">
        <f>IF(SalesData[[#This Row],[Discount]]&gt;0, "Yes", "No")</f>
        <v>Yes</v>
      </c>
      <c r="R423" t="str">
        <f>TEXT(SalesData[[#This Row],[Order Date]],"mmm-yyyy")</f>
        <v>Jun-2023</v>
      </c>
      <c r="S423">
        <f>YEAR(SalesData[[#This Row],[Order Date]])*100 + MONTH(SalesData[[#This Row],[Order Date]])</f>
        <v>202306</v>
      </c>
    </row>
    <row r="424" spans="1:19" x14ac:dyDescent="0.3">
      <c r="A424" t="s">
        <v>7260</v>
      </c>
      <c r="B424" s="3">
        <v>45078</v>
      </c>
      <c r="C424" t="s">
        <v>7261</v>
      </c>
      <c r="D424" t="s">
        <v>30</v>
      </c>
      <c r="E424" t="s">
        <v>26</v>
      </c>
      <c r="F424" t="s">
        <v>62</v>
      </c>
      <c r="G424">
        <v>2</v>
      </c>
      <c r="H424" s="5">
        <v>807.33</v>
      </c>
      <c r="I424" s="5">
        <v>0.27</v>
      </c>
      <c r="J424" s="5">
        <v>1178.7018</v>
      </c>
      <c r="K424" s="5">
        <v>80.725447085128224</v>
      </c>
      <c r="L424">
        <f>YEAR(SalesData[Order Date])</f>
        <v>2023</v>
      </c>
      <c r="M424">
        <f>MONTH(SalesData[Order Date])</f>
        <v>6</v>
      </c>
      <c r="N424" t="str">
        <f>TEXT(SalesData[[#This Row],[Order Date]], "mmmm")</f>
        <v>June</v>
      </c>
      <c r="O424" s="7">
        <f>IF(SalesData[Sales]=0,0,SalesData[Profit]/SalesData[Sales])</f>
        <v>6.8486742859922858E-2</v>
      </c>
      <c r="P424" s="8">
        <f t="shared" si="6"/>
        <v>1.6721786630002601E-4</v>
      </c>
      <c r="Q424" t="str">
        <f>IF(SalesData[[#This Row],[Discount]]&gt;0, "Yes", "No")</f>
        <v>Yes</v>
      </c>
      <c r="R424" t="str">
        <f>TEXT(SalesData[[#This Row],[Order Date]],"mmm-yyyy")</f>
        <v>Jun-2023</v>
      </c>
      <c r="S424">
        <f>YEAR(SalesData[[#This Row],[Order Date]])*100 + MONTH(SalesData[[#This Row],[Order Date]])</f>
        <v>202306</v>
      </c>
    </row>
    <row r="425" spans="1:19" x14ac:dyDescent="0.3">
      <c r="A425" t="s">
        <v>7266</v>
      </c>
      <c r="B425" s="3">
        <v>45081</v>
      </c>
      <c r="C425" t="s">
        <v>7267</v>
      </c>
      <c r="D425" t="s">
        <v>23</v>
      </c>
      <c r="E425" t="s">
        <v>19</v>
      </c>
      <c r="F425" t="s">
        <v>53</v>
      </c>
      <c r="G425">
        <v>8</v>
      </c>
      <c r="H425" s="5">
        <v>52.15</v>
      </c>
      <c r="I425" s="5">
        <v>0.28999999999999998</v>
      </c>
      <c r="J425" s="5">
        <v>296.21199999999999</v>
      </c>
      <c r="K425" s="5">
        <v>65.023660134772243</v>
      </c>
      <c r="L425">
        <f>YEAR(SalesData[Order Date])</f>
        <v>2023</v>
      </c>
      <c r="M425">
        <f>MONTH(SalesData[Order Date])</f>
        <v>6</v>
      </c>
      <c r="N425" t="str">
        <f>TEXT(SalesData[[#This Row],[Order Date]], "mmmm")</f>
        <v>June</v>
      </c>
      <c r="O425" s="7">
        <f>IF(SalesData[Sales]=0,0,SalesData[Profit]/SalesData[Sales])</f>
        <v>0.21951730562830757</v>
      </c>
      <c r="P425" s="8">
        <f t="shared" si="6"/>
        <v>6.9511025886864807E-4</v>
      </c>
      <c r="Q425" t="str">
        <f>IF(SalesData[[#This Row],[Discount]]&gt;0, "Yes", "No")</f>
        <v>Yes</v>
      </c>
      <c r="R425" t="str">
        <f>TEXT(SalesData[[#This Row],[Order Date]],"mmm-yyyy")</f>
        <v>Jun-2023</v>
      </c>
      <c r="S425">
        <f>YEAR(SalesData[[#This Row],[Order Date]])*100 + MONTH(SalesData[[#This Row],[Order Date]])</f>
        <v>202306</v>
      </c>
    </row>
    <row r="426" spans="1:19" x14ac:dyDescent="0.3">
      <c r="A426" t="s">
        <v>7295</v>
      </c>
      <c r="B426" s="3">
        <v>45081</v>
      </c>
      <c r="C426" t="s">
        <v>7296</v>
      </c>
      <c r="D426" t="s">
        <v>18</v>
      </c>
      <c r="E426" t="s">
        <v>26</v>
      </c>
      <c r="F426" t="s">
        <v>27</v>
      </c>
      <c r="G426">
        <v>2</v>
      </c>
      <c r="H426" s="5">
        <v>864.6</v>
      </c>
      <c r="I426" s="5">
        <v>0.13</v>
      </c>
      <c r="J426" s="5">
        <v>1504.404</v>
      </c>
      <c r="K426" s="5">
        <v>228.77707479396699</v>
      </c>
      <c r="L426">
        <f>YEAR(SalesData[Order Date])</f>
        <v>2023</v>
      </c>
      <c r="M426">
        <f>MONTH(SalesData[Order Date])</f>
        <v>6</v>
      </c>
      <c r="N426" t="str">
        <f>TEXT(SalesData[[#This Row],[Order Date]], "mmmm")</f>
        <v>June</v>
      </c>
      <c r="O426" s="7">
        <f>IF(SalesData[Sales]=0,0,SalesData[Profit]/SalesData[Sales])</f>
        <v>0.15207156773976072</v>
      </c>
      <c r="P426" s="8">
        <f t="shared" si="6"/>
        <v>7.5179273652556093E-5</v>
      </c>
      <c r="Q426" t="str">
        <f>IF(SalesData[[#This Row],[Discount]]&gt;0, "Yes", "No")</f>
        <v>Yes</v>
      </c>
      <c r="R426" t="str">
        <f>TEXT(SalesData[[#This Row],[Order Date]],"mmm-yyyy")</f>
        <v>Jun-2023</v>
      </c>
      <c r="S426">
        <f>YEAR(SalesData[[#This Row],[Order Date]])*100 + MONTH(SalesData[[#This Row],[Order Date]])</f>
        <v>202306</v>
      </c>
    </row>
    <row r="427" spans="1:19" x14ac:dyDescent="0.3">
      <c r="A427" t="s">
        <v>7325</v>
      </c>
      <c r="B427" s="3">
        <v>45100</v>
      </c>
      <c r="C427" t="s">
        <v>7326</v>
      </c>
      <c r="D427" t="s">
        <v>30</v>
      </c>
      <c r="E427" t="s">
        <v>19</v>
      </c>
      <c r="F427" t="s">
        <v>20</v>
      </c>
      <c r="G427">
        <v>4</v>
      </c>
      <c r="H427" s="5">
        <v>952.11</v>
      </c>
      <c r="I427" s="5">
        <v>0.18</v>
      </c>
      <c r="J427" s="5">
        <v>3122.9207999999999</v>
      </c>
      <c r="K427" s="5">
        <v>468.42942405048922</v>
      </c>
      <c r="L427">
        <f>YEAR(SalesData[Order Date])</f>
        <v>2023</v>
      </c>
      <c r="M427">
        <f>MONTH(SalesData[Order Date])</f>
        <v>6</v>
      </c>
      <c r="N427" t="str">
        <f>TEXT(SalesData[[#This Row],[Order Date]], "mmmm")</f>
        <v>June</v>
      </c>
      <c r="O427" s="7">
        <f>IF(SalesData[Sales]=0,0,SalesData[Profit]/SalesData[Sales])</f>
        <v>0.14999721544346858</v>
      </c>
      <c r="P427" s="8">
        <f t="shared" si="6"/>
        <v>4.7263446450515172E-5</v>
      </c>
      <c r="Q427" t="str">
        <f>IF(SalesData[[#This Row],[Discount]]&gt;0, "Yes", "No")</f>
        <v>Yes</v>
      </c>
      <c r="R427" t="str">
        <f>TEXT(SalesData[[#This Row],[Order Date]],"mmm-yyyy")</f>
        <v>Jun-2023</v>
      </c>
      <c r="S427">
        <f>YEAR(SalesData[[#This Row],[Order Date]])*100 + MONTH(SalesData[[#This Row],[Order Date]])</f>
        <v>202306</v>
      </c>
    </row>
    <row r="428" spans="1:19" x14ac:dyDescent="0.3">
      <c r="A428" t="s">
        <v>7335</v>
      </c>
      <c r="B428" s="3">
        <v>45104</v>
      </c>
      <c r="C428" t="s">
        <v>7336</v>
      </c>
      <c r="D428" t="s">
        <v>30</v>
      </c>
      <c r="E428" t="s">
        <v>19</v>
      </c>
      <c r="F428" t="s">
        <v>62</v>
      </c>
      <c r="G428">
        <v>6</v>
      </c>
      <c r="H428" s="5">
        <v>362.31</v>
      </c>
      <c r="I428" s="5">
        <v>0.3</v>
      </c>
      <c r="J428" s="5">
        <v>1521.702</v>
      </c>
      <c r="K428" s="5">
        <v>340.40451871492678</v>
      </c>
      <c r="L428">
        <f>YEAR(SalesData[Order Date])</f>
        <v>2023</v>
      </c>
      <c r="M428">
        <f>MONTH(SalesData[Order Date])</f>
        <v>6</v>
      </c>
      <c r="N428" t="str">
        <f>TEXT(SalesData[[#This Row],[Order Date]], "mmmm")</f>
        <v>June</v>
      </c>
      <c r="O428" s="7">
        <f>IF(SalesData[Sales]=0,0,SalesData[Profit]/SalesData[Sales])</f>
        <v>0.22369985628915962</v>
      </c>
      <c r="P428" s="8">
        <f t="shared" si="6"/>
        <v>1.3800336728216167E-4</v>
      </c>
      <c r="Q428" t="str">
        <f>IF(SalesData[[#This Row],[Discount]]&gt;0, "Yes", "No")</f>
        <v>Yes</v>
      </c>
      <c r="R428" t="str">
        <f>TEXT(SalesData[[#This Row],[Order Date]],"mmm-yyyy")</f>
        <v>Jun-2023</v>
      </c>
      <c r="S428">
        <f>YEAR(SalesData[[#This Row],[Order Date]])*100 + MONTH(SalesData[[#This Row],[Order Date]])</f>
        <v>202306</v>
      </c>
    </row>
    <row r="429" spans="1:19" x14ac:dyDescent="0.3">
      <c r="A429" t="s">
        <v>7359</v>
      </c>
      <c r="B429" s="3">
        <v>45082</v>
      </c>
      <c r="C429" t="s">
        <v>7360</v>
      </c>
      <c r="D429" t="s">
        <v>18</v>
      </c>
      <c r="E429" t="s">
        <v>19</v>
      </c>
      <c r="F429" t="s">
        <v>27</v>
      </c>
      <c r="G429">
        <v>9</v>
      </c>
      <c r="H429" s="5">
        <v>28.36</v>
      </c>
      <c r="I429" s="5">
        <v>0.17</v>
      </c>
      <c r="J429" s="5">
        <v>211.8492</v>
      </c>
      <c r="K429" s="5">
        <v>34.701791800585553</v>
      </c>
      <c r="L429">
        <f>YEAR(SalesData[Order Date])</f>
        <v>2023</v>
      </c>
      <c r="M429">
        <f>MONTH(SalesData[Order Date])</f>
        <v>6</v>
      </c>
      <c r="N429" t="str">
        <f>TEXT(SalesData[[#This Row],[Order Date]], "mmmm")</f>
        <v>June</v>
      </c>
      <c r="O429" s="7">
        <f>IF(SalesData[Sales]=0,0,SalesData[Profit]/SalesData[Sales])</f>
        <v>0.16380421451006449</v>
      </c>
      <c r="P429" s="8">
        <f t="shared" si="6"/>
        <v>6.6603980567309204E-4</v>
      </c>
      <c r="Q429" t="str">
        <f>IF(SalesData[[#This Row],[Discount]]&gt;0, "Yes", "No")</f>
        <v>Yes</v>
      </c>
      <c r="R429" t="str">
        <f>TEXT(SalesData[[#This Row],[Order Date]],"mmm-yyyy")</f>
        <v>Jun-2023</v>
      </c>
      <c r="S429">
        <f>YEAR(SalesData[[#This Row],[Order Date]])*100 + MONTH(SalesData[[#This Row],[Order Date]])</f>
        <v>202306</v>
      </c>
    </row>
    <row r="430" spans="1:19" x14ac:dyDescent="0.3">
      <c r="A430" t="s">
        <v>7408</v>
      </c>
      <c r="B430" s="3">
        <v>45101</v>
      </c>
      <c r="C430" t="s">
        <v>7409</v>
      </c>
      <c r="D430" t="s">
        <v>13</v>
      </c>
      <c r="E430" t="s">
        <v>19</v>
      </c>
      <c r="F430" t="s">
        <v>20</v>
      </c>
      <c r="G430">
        <v>5</v>
      </c>
      <c r="H430" s="5">
        <v>395.59</v>
      </c>
      <c r="I430" s="5">
        <v>0.03</v>
      </c>
      <c r="J430" s="5">
        <v>1918.6115</v>
      </c>
      <c r="K430" s="5">
        <v>179.50505328338369</v>
      </c>
      <c r="L430">
        <f>YEAR(SalesData[Order Date])</f>
        <v>2023</v>
      </c>
      <c r="M430">
        <f>MONTH(SalesData[Order Date])</f>
        <v>6</v>
      </c>
      <c r="N430" t="str">
        <f>TEXT(SalesData[[#This Row],[Order Date]], "mmmm")</f>
        <v>June</v>
      </c>
      <c r="O430" s="7">
        <f>IF(SalesData[Sales]=0,0,SalesData[Profit]/SalesData[Sales])</f>
        <v>9.3559875609722801E-2</v>
      </c>
      <c r="P430" s="8">
        <f t="shared" si="6"/>
        <v>1.5167218584898507E-5</v>
      </c>
      <c r="Q430" t="str">
        <f>IF(SalesData[[#This Row],[Discount]]&gt;0, "Yes", "No")</f>
        <v>Yes</v>
      </c>
      <c r="R430" t="str">
        <f>TEXT(SalesData[[#This Row],[Order Date]],"mmm-yyyy")</f>
        <v>Jun-2023</v>
      </c>
      <c r="S430">
        <f>YEAR(SalesData[[#This Row],[Order Date]])*100 + MONTH(SalesData[[#This Row],[Order Date]])</f>
        <v>202306</v>
      </c>
    </row>
    <row r="431" spans="1:19" x14ac:dyDescent="0.3">
      <c r="A431" t="s">
        <v>7429</v>
      </c>
      <c r="B431" s="3">
        <v>45104</v>
      </c>
      <c r="C431" t="s">
        <v>7430</v>
      </c>
      <c r="D431" t="s">
        <v>13</v>
      </c>
      <c r="E431" t="s">
        <v>26</v>
      </c>
      <c r="F431" t="s">
        <v>34</v>
      </c>
      <c r="G431">
        <v>6</v>
      </c>
      <c r="H431" s="5">
        <v>680.32</v>
      </c>
      <c r="I431" s="5">
        <v>0.26</v>
      </c>
      <c r="J431" s="5">
        <v>3020.6208000000001</v>
      </c>
      <c r="K431" s="5">
        <v>848.35892522679353</v>
      </c>
      <c r="L431">
        <f>YEAR(SalesData[Order Date])</f>
        <v>2023</v>
      </c>
      <c r="M431">
        <f>MONTH(SalesData[Order Date])</f>
        <v>6</v>
      </c>
      <c r="N431" t="str">
        <f>TEXT(SalesData[[#This Row],[Order Date]], "mmmm")</f>
        <v>June</v>
      </c>
      <c r="O431" s="7">
        <f>IF(SalesData[Sales]=0,0,SalesData[Profit]/SalesData[Sales])</f>
        <v>0.28085581785929353</v>
      </c>
      <c r="P431" s="8">
        <f t="shared" si="6"/>
        <v>6.3695515835685167E-5</v>
      </c>
      <c r="Q431" t="str">
        <f>IF(SalesData[[#This Row],[Discount]]&gt;0, "Yes", "No")</f>
        <v>Yes</v>
      </c>
      <c r="R431" t="str">
        <f>TEXT(SalesData[[#This Row],[Order Date]],"mmm-yyyy")</f>
        <v>Jun-2023</v>
      </c>
      <c r="S431">
        <f>YEAR(SalesData[[#This Row],[Order Date]])*100 + MONTH(SalesData[[#This Row],[Order Date]])</f>
        <v>202306</v>
      </c>
    </row>
    <row r="432" spans="1:19" x14ac:dyDescent="0.3">
      <c r="A432" t="s">
        <v>7547</v>
      </c>
      <c r="B432" s="3">
        <v>45093</v>
      </c>
      <c r="C432" t="s">
        <v>7548</v>
      </c>
      <c r="D432" t="s">
        <v>30</v>
      </c>
      <c r="E432" t="s">
        <v>19</v>
      </c>
      <c r="F432" t="s">
        <v>91</v>
      </c>
      <c r="G432">
        <v>7</v>
      </c>
      <c r="H432" s="5">
        <v>451.65</v>
      </c>
      <c r="I432" s="5">
        <v>0.03</v>
      </c>
      <c r="J432" s="5">
        <v>3066.7035000000001</v>
      </c>
      <c r="K432" s="5">
        <v>224.16491879223111</v>
      </c>
      <c r="L432">
        <f>YEAR(SalesData[Order Date])</f>
        <v>2023</v>
      </c>
      <c r="M432">
        <f>MONTH(SalesData[Order Date])</f>
        <v>6</v>
      </c>
      <c r="N432" t="str">
        <f>TEXT(SalesData[[#This Row],[Order Date]], "mmmm")</f>
        <v>June</v>
      </c>
      <c r="O432" s="7">
        <f>IF(SalesData[Sales]=0,0,SalesData[Profit]/SalesData[Sales])</f>
        <v>7.3096378176837479E-2</v>
      </c>
      <c r="P432" s="8">
        <f t="shared" si="6"/>
        <v>9.4890164634435643E-6</v>
      </c>
      <c r="Q432" t="str">
        <f>IF(SalesData[[#This Row],[Discount]]&gt;0, "Yes", "No")</f>
        <v>Yes</v>
      </c>
      <c r="R432" t="str">
        <f>TEXT(SalesData[[#This Row],[Order Date]],"mmm-yyyy")</f>
        <v>Jun-2023</v>
      </c>
      <c r="S432">
        <f>YEAR(SalesData[[#This Row],[Order Date]])*100 + MONTH(SalesData[[#This Row],[Order Date]])</f>
        <v>202306</v>
      </c>
    </row>
    <row r="433" spans="1:19" x14ac:dyDescent="0.3">
      <c r="A433" t="s">
        <v>7689</v>
      </c>
      <c r="B433" s="3">
        <v>45095</v>
      </c>
      <c r="C433" t="s">
        <v>7690</v>
      </c>
      <c r="D433" t="s">
        <v>23</v>
      </c>
      <c r="E433" t="s">
        <v>26</v>
      </c>
      <c r="F433" t="s">
        <v>31</v>
      </c>
      <c r="G433">
        <v>4</v>
      </c>
      <c r="H433" s="5">
        <v>445.19</v>
      </c>
      <c r="I433" s="5">
        <v>0.28000000000000003</v>
      </c>
      <c r="J433" s="5">
        <v>1282.1472000000001</v>
      </c>
      <c r="K433" s="5">
        <v>204.01805465566889</v>
      </c>
      <c r="L433">
        <f>YEAR(SalesData[Order Date])</f>
        <v>2023</v>
      </c>
      <c r="M433">
        <f>MONTH(SalesData[Order Date])</f>
        <v>6</v>
      </c>
      <c r="N433" t="str">
        <f>TEXT(SalesData[[#This Row],[Order Date]], "mmmm")</f>
        <v>June</v>
      </c>
      <c r="O433" s="7">
        <f>IF(SalesData[Sales]=0,0,SalesData[Profit]/SalesData[Sales])</f>
        <v>0.15912217774657145</v>
      </c>
      <c r="P433" s="8">
        <f t="shared" si="6"/>
        <v>1.5723623621375144E-4</v>
      </c>
      <c r="Q433" t="str">
        <f>IF(SalesData[[#This Row],[Discount]]&gt;0, "Yes", "No")</f>
        <v>Yes</v>
      </c>
      <c r="R433" t="str">
        <f>TEXT(SalesData[[#This Row],[Order Date]],"mmm-yyyy")</f>
        <v>Jun-2023</v>
      </c>
      <c r="S433">
        <f>YEAR(SalesData[[#This Row],[Order Date]])*100 + MONTH(SalesData[[#This Row],[Order Date]])</f>
        <v>202306</v>
      </c>
    </row>
    <row r="434" spans="1:19" x14ac:dyDescent="0.3">
      <c r="A434" t="s">
        <v>7691</v>
      </c>
      <c r="B434" s="3">
        <v>45078</v>
      </c>
      <c r="C434" t="s">
        <v>7692</v>
      </c>
      <c r="D434" t="s">
        <v>13</v>
      </c>
      <c r="E434" t="s">
        <v>14</v>
      </c>
      <c r="F434" t="s">
        <v>62</v>
      </c>
      <c r="G434">
        <v>9</v>
      </c>
      <c r="H434" s="5">
        <v>106.9</v>
      </c>
      <c r="I434" s="5">
        <v>0.16</v>
      </c>
      <c r="J434" s="5">
        <v>808.16399999999999</v>
      </c>
      <c r="K434" s="5">
        <v>200.4779838624853</v>
      </c>
      <c r="L434">
        <f>YEAR(SalesData[Order Date])</f>
        <v>2023</v>
      </c>
      <c r="M434">
        <f>MONTH(SalesData[Order Date])</f>
        <v>6</v>
      </c>
      <c r="N434" t="str">
        <f>TEXT(SalesData[[#This Row],[Order Date]], "mmmm")</f>
        <v>June</v>
      </c>
      <c r="O434" s="7">
        <f>IF(SalesData[Sales]=0,0,SalesData[Profit]/SalesData[Sales])</f>
        <v>0.24806596663856012</v>
      </c>
      <c r="P434" s="8">
        <f t="shared" si="6"/>
        <v>1.6630287911859474E-4</v>
      </c>
      <c r="Q434" t="str">
        <f>IF(SalesData[[#This Row],[Discount]]&gt;0, "Yes", "No")</f>
        <v>Yes</v>
      </c>
      <c r="R434" t="str">
        <f>TEXT(SalesData[[#This Row],[Order Date]],"mmm-yyyy")</f>
        <v>Jun-2023</v>
      </c>
      <c r="S434">
        <f>YEAR(SalesData[[#This Row],[Order Date]])*100 + MONTH(SalesData[[#This Row],[Order Date]])</f>
        <v>202306</v>
      </c>
    </row>
    <row r="435" spans="1:19" x14ac:dyDescent="0.3">
      <c r="A435" t="s">
        <v>7721</v>
      </c>
      <c r="B435" s="3">
        <v>45106</v>
      </c>
      <c r="C435" t="s">
        <v>7722</v>
      </c>
      <c r="D435" t="s">
        <v>18</v>
      </c>
      <c r="E435" t="s">
        <v>19</v>
      </c>
      <c r="F435" t="s">
        <v>62</v>
      </c>
      <c r="G435">
        <v>3</v>
      </c>
      <c r="H435" s="5">
        <v>949.29</v>
      </c>
      <c r="I435" s="5">
        <v>0.27</v>
      </c>
      <c r="J435" s="5">
        <v>2078.9450999999999</v>
      </c>
      <c r="K435" s="5">
        <v>240.94917846844501</v>
      </c>
      <c r="L435">
        <f>YEAR(SalesData[Order Date])</f>
        <v>2023</v>
      </c>
      <c r="M435">
        <f>MONTH(SalesData[Order Date])</f>
        <v>6</v>
      </c>
      <c r="N435" t="str">
        <f>TEXT(SalesData[[#This Row],[Order Date]], "mmmm")</f>
        <v>June</v>
      </c>
      <c r="O435" s="7">
        <f>IF(SalesData[Sales]=0,0,SalesData[Profit]/SalesData[Sales])</f>
        <v>0.1158997312956677</v>
      </c>
      <c r="P435" s="8">
        <f t="shared" si="6"/>
        <v>9.4807698385108874E-5</v>
      </c>
      <c r="Q435" t="str">
        <f>IF(SalesData[[#This Row],[Discount]]&gt;0, "Yes", "No")</f>
        <v>Yes</v>
      </c>
      <c r="R435" t="str">
        <f>TEXT(SalesData[[#This Row],[Order Date]],"mmm-yyyy")</f>
        <v>Jun-2023</v>
      </c>
      <c r="S435">
        <f>YEAR(SalesData[[#This Row],[Order Date]])*100 + MONTH(SalesData[[#This Row],[Order Date]])</f>
        <v>202306</v>
      </c>
    </row>
    <row r="436" spans="1:19" x14ac:dyDescent="0.3">
      <c r="A436" t="s">
        <v>7741</v>
      </c>
      <c r="B436" s="3">
        <v>45103</v>
      </c>
      <c r="C436" t="s">
        <v>7742</v>
      </c>
      <c r="D436" t="s">
        <v>30</v>
      </c>
      <c r="E436" t="s">
        <v>14</v>
      </c>
      <c r="F436" t="s">
        <v>34</v>
      </c>
      <c r="G436">
        <v>3</v>
      </c>
      <c r="H436" s="5">
        <v>697.92</v>
      </c>
      <c r="I436" s="5">
        <v>0.14000000000000001</v>
      </c>
      <c r="J436" s="5">
        <v>1800.6335999999999</v>
      </c>
      <c r="K436" s="5">
        <v>465.1274888164188</v>
      </c>
      <c r="L436">
        <f>YEAR(SalesData[Order Date])</f>
        <v>2023</v>
      </c>
      <c r="M436">
        <f>MONTH(SalesData[Order Date])</f>
        <v>6</v>
      </c>
      <c r="N436" t="str">
        <f>TEXT(SalesData[[#This Row],[Order Date]], "mmmm")</f>
        <v>June</v>
      </c>
      <c r="O436" s="7">
        <f>IF(SalesData[Sales]=0,0,SalesData[Profit]/SalesData[Sales])</f>
        <v>0.25831323419512936</v>
      </c>
      <c r="P436" s="8">
        <f t="shared" si="6"/>
        <v>6.6865352284884618E-5</v>
      </c>
      <c r="Q436" t="str">
        <f>IF(SalesData[[#This Row],[Discount]]&gt;0, "Yes", "No")</f>
        <v>Yes</v>
      </c>
      <c r="R436" t="str">
        <f>TEXT(SalesData[[#This Row],[Order Date]],"mmm-yyyy")</f>
        <v>Jun-2023</v>
      </c>
      <c r="S436">
        <f>YEAR(SalesData[[#This Row],[Order Date]])*100 + MONTH(SalesData[[#This Row],[Order Date]])</f>
        <v>202306</v>
      </c>
    </row>
    <row r="437" spans="1:19" x14ac:dyDescent="0.3">
      <c r="A437" t="s">
        <v>7818</v>
      </c>
      <c r="B437" s="3">
        <v>45105</v>
      </c>
      <c r="C437" t="s">
        <v>1373</v>
      </c>
      <c r="D437" t="s">
        <v>23</v>
      </c>
      <c r="E437" t="s">
        <v>14</v>
      </c>
      <c r="F437" t="s">
        <v>31</v>
      </c>
      <c r="G437">
        <v>6</v>
      </c>
      <c r="H437" s="5">
        <v>760.48</v>
      </c>
      <c r="I437" s="5">
        <v>0.17</v>
      </c>
      <c r="J437" s="5">
        <v>3787.1904</v>
      </c>
      <c r="K437" s="5">
        <v>377.82155707609041</v>
      </c>
      <c r="L437">
        <f>YEAR(SalesData[Order Date])</f>
        <v>2023</v>
      </c>
      <c r="M437">
        <f>MONTH(SalesData[Order Date])</f>
        <v>6</v>
      </c>
      <c r="N437" t="str">
        <f>TEXT(SalesData[[#This Row],[Order Date]], "mmmm")</f>
        <v>June</v>
      </c>
      <c r="O437" s="7">
        <f>IF(SalesData[Sales]=0,0,SalesData[Profit]/SalesData[Sales])</f>
        <v>9.9763021440931632E-2</v>
      </c>
      <c r="P437" s="8">
        <f t="shared" si="6"/>
        <v>3.7257170909600958E-5</v>
      </c>
      <c r="Q437" t="str">
        <f>IF(SalesData[[#This Row],[Discount]]&gt;0, "Yes", "No")</f>
        <v>Yes</v>
      </c>
      <c r="R437" t="str">
        <f>TEXT(SalesData[[#This Row],[Order Date]],"mmm-yyyy")</f>
        <v>Jun-2023</v>
      </c>
      <c r="S437">
        <f>YEAR(SalesData[[#This Row],[Order Date]])*100 + MONTH(SalesData[[#This Row],[Order Date]])</f>
        <v>202306</v>
      </c>
    </row>
    <row r="438" spans="1:19" x14ac:dyDescent="0.3">
      <c r="A438" t="s">
        <v>7883</v>
      </c>
      <c r="B438" s="3">
        <v>45080</v>
      </c>
      <c r="C438" t="s">
        <v>7884</v>
      </c>
      <c r="D438" t="s">
        <v>18</v>
      </c>
      <c r="E438" t="s">
        <v>19</v>
      </c>
      <c r="F438" t="s">
        <v>20</v>
      </c>
      <c r="G438">
        <v>8</v>
      </c>
      <c r="H438" s="5">
        <v>484.44</v>
      </c>
      <c r="I438" s="5">
        <v>0.01</v>
      </c>
      <c r="J438" s="5">
        <v>3836.7647999999999</v>
      </c>
      <c r="K438" s="5">
        <v>1017.07790893169</v>
      </c>
      <c r="L438">
        <f>YEAR(SalesData[Order Date])</f>
        <v>2023</v>
      </c>
      <c r="M438">
        <f>MONTH(SalesData[Order Date])</f>
        <v>6</v>
      </c>
      <c r="N438" t="str">
        <f>TEXT(SalesData[[#This Row],[Order Date]], "mmmm")</f>
        <v>June</v>
      </c>
      <c r="O438" s="7">
        <f>IF(SalesData[Sales]=0,0,SalesData[Profit]/SalesData[Sales])</f>
        <v>0.26508737489764556</v>
      </c>
      <c r="P438" s="8">
        <f t="shared" si="6"/>
        <v>2.5802989018247876E-6</v>
      </c>
      <c r="Q438" t="str">
        <f>IF(SalesData[[#This Row],[Discount]]&gt;0, "Yes", "No")</f>
        <v>Yes</v>
      </c>
      <c r="R438" t="str">
        <f>TEXT(SalesData[[#This Row],[Order Date]],"mmm-yyyy")</f>
        <v>Jun-2023</v>
      </c>
      <c r="S438">
        <f>YEAR(SalesData[[#This Row],[Order Date]])*100 + MONTH(SalesData[[#This Row],[Order Date]])</f>
        <v>202306</v>
      </c>
    </row>
    <row r="439" spans="1:19" x14ac:dyDescent="0.3">
      <c r="A439" t="s">
        <v>7885</v>
      </c>
      <c r="B439" s="3">
        <v>45099</v>
      </c>
      <c r="C439" t="s">
        <v>7886</v>
      </c>
      <c r="D439" t="s">
        <v>13</v>
      </c>
      <c r="E439" t="s">
        <v>14</v>
      </c>
      <c r="F439" t="s">
        <v>44</v>
      </c>
      <c r="G439">
        <v>9</v>
      </c>
      <c r="H439" s="5">
        <v>734.84</v>
      </c>
      <c r="I439" s="5">
        <v>0.28999999999999998</v>
      </c>
      <c r="J439" s="5">
        <v>4695.6275999999998</v>
      </c>
      <c r="K439" s="5">
        <v>649.70342112893559</v>
      </c>
      <c r="L439">
        <f>YEAR(SalesData[Order Date])</f>
        <v>2023</v>
      </c>
      <c r="M439">
        <f>MONTH(SalesData[Order Date])</f>
        <v>6</v>
      </c>
      <c r="N439" t="str">
        <f>TEXT(SalesData[[#This Row],[Order Date]], "mmmm")</f>
        <v>June</v>
      </c>
      <c r="O439" s="7">
        <f>IF(SalesData[Sales]=0,0,SalesData[Profit]/SalesData[Sales])</f>
        <v>0.13836348971305468</v>
      </c>
      <c r="P439" s="8">
        <f t="shared" si="6"/>
        <v>4.3849303552095989E-5</v>
      </c>
      <c r="Q439" t="str">
        <f>IF(SalesData[[#This Row],[Discount]]&gt;0, "Yes", "No")</f>
        <v>Yes</v>
      </c>
      <c r="R439" t="str">
        <f>TEXT(SalesData[[#This Row],[Order Date]],"mmm-yyyy")</f>
        <v>Jun-2023</v>
      </c>
      <c r="S439">
        <f>YEAR(SalesData[[#This Row],[Order Date]])*100 + MONTH(SalesData[[#This Row],[Order Date]])</f>
        <v>202306</v>
      </c>
    </row>
    <row r="440" spans="1:19" x14ac:dyDescent="0.3">
      <c r="A440" t="s">
        <v>7915</v>
      </c>
      <c r="B440" s="3">
        <v>45090</v>
      </c>
      <c r="C440" t="s">
        <v>3237</v>
      </c>
      <c r="D440" t="s">
        <v>23</v>
      </c>
      <c r="E440" t="s">
        <v>19</v>
      </c>
      <c r="F440" t="s">
        <v>39</v>
      </c>
      <c r="G440">
        <v>6</v>
      </c>
      <c r="H440" s="5">
        <v>87.15</v>
      </c>
      <c r="I440" s="5">
        <v>0.04</v>
      </c>
      <c r="J440" s="5">
        <v>501.98400000000009</v>
      </c>
      <c r="K440" s="5">
        <v>31.711048782660061</v>
      </c>
      <c r="L440">
        <f>YEAR(SalesData[Order Date])</f>
        <v>2023</v>
      </c>
      <c r="M440">
        <f>MONTH(SalesData[Order Date])</f>
        <v>6</v>
      </c>
      <c r="N440" t="str">
        <f>TEXT(SalesData[[#This Row],[Order Date]], "mmmm")</f>
        <v>June</v>
      </c>
      <c r="O440" s="7">
        <f>IF(SalesData[Sales]=0,0,SalesData[Profit]/SalesData[Sales])</f>
        <v>6.3171433317914624E-2</v>
      </c>
      <c r="P440" s="8">
        <f t="shared" si="6"/>
        <v>7.6496462038630697E-5</v>
      </c>
      <c r="Q440" t="str">
        <f>IF(SalesData[[#This Row],[Discount]]&gt;0, "Yes", "No")</f>
        <v>Yes</v>
      </c>
      <c r="R440" t="str">
        <f>TEXT(SalesData[[#This Row],[Order Date]],"mmm-yyyy")</f>
        <v>Jun-2023</v>
      </c>
      <c r="S440">
        <f>YEAR(SalesData[[#This Row],[Order Date]])*100 + MONTH(SalesData[[#This Row],[Order Date]])</f>
        <v>202306</v>
      </c>
    </row>
    <row r="441" spans="1:19" x14ac:dyDescent="0.3">
      <c r="A441" t="s">
        <v>7952</v>
      </c>
      <c r="B441" s="3">
        <v>45106</v>
      </c>
      <c r="C441" t="s">
        <v>7953</v>
      </c>
      <c r="D441" t="s">
        <v>13</v>
      </c>
      <c r="E441" t="s">
        <v>14</v>
      </c>
      <c r="F441" t="s">
        <v>39</v>
      </c>
      <c r="G441">
        <v>5</v>
      </c>
      <c r="H441" s="5">
        <v>219.62</v>
      </c>
      <c r="I441" s="5">
        <v>0.06</v>
      </c>
      <c r="J441" s="5">
        <v>1032.2139999999999</v>
      </c>
      <c r="K441" s="5">
        <v>270.47967650012839</v>
      </c>
      <c r="L441">
        <f>YEAR(SalesData[Order Date])</f>
        <v>2023</v>
      </c>
      <c r="M441">
        <f>MONTH(SalesData[Order Date])</f>
        <v>6</v>
      </c>
      <c r="N441" t="str">
        <f>TEXT(SalesData[[#This Row],[Order Date]], "mmmm")</f>
        <v>June</v>
      </c>
      <c r="O441" s="7">
        <f>IF(SalesData[Sales]=0,0,SalesData[Profit]/SalesData[Sales])</f>
        <v>0.26203837237252003</v>
      </c>
      <c r="P441" s="8">
        <f t="shared" si="6"/>
        <v>5.4639832437847193E-5</v>
      </c>
      <c r="Q441" t="str">
        <f>IF(SalesData[[#This Row],[Discount]]&gt;0, "Yes", "No")</f>
        <v>Yes</v>
      </c>
      <c r="R441" t="str">
        <f>TEXT(SalesData[[#This Row],[Order Date]],"mmm-yyyy")</f>
        <v>Jun-2023</v>
      </c>
      <c r="S441">
        <f>YEAR(SalesData[[#This Row],[Order Date]])*100 + MONTH(SalesData[[#This Row],[Order Date]])</f>
        <v>202306</v>
      </c>
    </row>
    <row r="442" spans="1:19" x14ac:dyDescent="0.3">
      <c r="A442" t="s">
        <v>7982</v>
      </c>
      <c r="B442" s="3">
        <v>45085</v>
      </c>
      <c r="C442" t="s">
        <v>7983</v>
      </c>
      <c r="D442" t="s">
        <v>23</v>
      </c>
      <c r="E442" t="s">
        <v>26</v>
      </c>
      <c r="F442" t="s">
        <v>62</v>
      </c>
      <c r="G442">
        <v>9</v>
      </c>
      <c r="H442" s="5">
        <v>277.62</v>
      </c>
      <c r="I442" s="5">
        <v>0.1</v>
      </c>
      <c r="J442" s="5">
        <v>2248.7220000000002</v>
      </c>
      <c r="K442" s="5">
        <v>349.77340305915118</v>
      </c>
      <c r="L442">
        <f>YEAR(SalesData[Order Date])</f>
        <v>2023</v>
      </c>
      <c r="M442">
        <f>MONTH(SalesData[Order Date])</f>
        <v>6</v>
      </c>
      <c r="N442" t="str">
        <f>TEXT(SalesData[[#This Row],[Order Date]], "mmmm")</f>
        <v>June</v>
      </c>
      <c r="O442" s="7">
        <f>IF(SalesData[Sales]=0,0,SalesData[Profit]/SalesData[Sales])</f>
        <v>0.15554319433845143</v>
      </c>
      <c r="P442" s="8">
        <f t="shared" si="6"/>
        <v>4.0022732912294186E-5</v>
      </c>
      <c r="Q442" t="str">
        <f>IF(SalesData[[#This Row],[Discount]]&gt;0, "Yes", "No")</f>
        <v>Yes</v>
      </c>
      <c r="R442" t="str">
        <f>TEXT(SalesData[[#This Row],[Order Date]],"mmm-yyyy")</f>
        <v>Jun-2023</v>
      </c>
      <c r="S442">
        <f>YEAR(SalesData[[#This Row],[Order Date]])*100 + MONTH(SalesData[[#This Row],[Order Date]])</f>
        <v>202306</v>
      </c>
    </row>
    <row r="443" spans="1:19" x14ac:dyDescent="0.3">
      <c r="A443" t="s">
        <v>7988</v>
      </c>
      <c r="B443" s="3">
        <v>45093</v>
      </c>
      <c r="C443" t="s">
        <v>7989</v>
      </c>
      <c r="D443" t="s">
        <v>18</v>
      </c>
      <c r="E443" t="s">
        <v>26</v>
      </c>
      <c r="F443" t="s">
        <v>53</v>
      </c>
      <c r="G443">
        <v>5</v>
      </c>
      <c r="H443" s="5">
        <v>533.42999999999995</v>
      </c>
      <c r="I443" s="5">
        <v>0.03</v>
      </c>
      <c r="J443" s="5">
        <v>2587.135499999999</v>
      </c>
      <c r="K443" s="5">
        <v>346.04788732899328</v>
      </c>
      <c r="L443">
        <f>YEAR(SalesData[Order Date])</f>
        <v>2023</v>
      </c>
      <c r="M443">
        <f>MONTH(SalesData[Order Date])</f>
        <v>6</v>
      </c>
      <c r="N443" t="str">
        <f>TEXT(SalesData[[#This Row],[Order Date]], "mmmm")</f>
        <v>June</v>
      </c>
      <c r="O443" s="7">
        <f>IF(SalesData[Sales]=0,0,SalesData[Profit]/SalesData[Sales])</f>
        <v>0.13375715625601883</v>
      </c>
      <c r="P443" s="8">
        <f t="shared" si="6"/>
        <v>1.1247961307013105E-5</v>
      </c>
      <c r="Q443" t="str">
        <f>IF(SalesData[[#This Row],[Discount]]&gt;0, "Yes", "No")</f>
        <v>Yes</v>
      </c>
      <c r="R443" t="str">
        <f>TEXT(SalesData[[#This Row],[Order Date]],"mmm-yyyy")</f>
        <v>Jun-2023</v>
      </c>
      <c r="S443">
        <f>YEAR(SalesData[[#This Row],[Order Date]])*100 + MONTH(SalesData[[#This Row],[Order Date]])</f>
        <v>202306</v>
      </c>
    </row>
    <row r="444" spans="1:19" x14ac:dyDescent="0.3">
      <c r="A444" t="s">
        <v>8006</v>
      </c>
      <c r="B444" s="3">
        <v>45085</v>
      </c>
      <c r="C444" t="s">
        <v>8007</v>
      </c>
      <c r="D444" t="s">
        <v>13</v>
      </c>
      <c r="E444" t="s">
        <v>19</v>
      </c>
      <c r="F444" t="s">
        <v>91</v>
      </c>
      <c r="G444">
        <v>9</v>
      </c>
      <c r="H444" s="5">
        <v>510.92</v>
      </c>
      <c r="I444" s="5">
        <v>0.1</v>
      </c>
      <c r="J444" s="5">
        <v>4138.4520000000002</v>
      </c>
      <c r="K444" s="5">
        <v>966.14878541102973</v>
      </c>
      <c r="L444">
        <f>YEAR(SalesData[Order Date])</f>
        <v>2023</v>
      </c>
      <c r="M444">
        <f>MONTH(SalesData[Order Date])</f>
        <v>6</v>
      </c>
      <c r="N444" t="str">
        <f>TEXT(SalesData[[#This Row],[Order Date]], "mmmm")</f>
        <v>June</v>
      </c>
      <c r="O444" s="7">
        <f>IF(SalesData[Sales]=0,0,SalesData[Profit]/SalesData[Sales])</f>
        <v>0.23345656429288769</v>
      </c>
      <c r="P444" s="8">
        <f t="shared" si="6"/>
        <v>2.1747262019711721E-5</v>
      </c>
      <c r="Q444" t="str">
        <f>IF(SalesData[[#This Row],[Discount]]&gt;0, "Yes", "No")</f>
        <v>Yes</v>
      </c>
      <c r="R444" t="str">
        <f>TEXT(SalesData[[#This Row],[Order Date]],"mmm-yyyy")</f>
        <v>Jun-2023</v>
      </c>
      <c r="S444">
        <f>YEAR(SalesData[[#This Row],[Order Date]])*100 + MONTH(SalesData[[#This Row],[Order Date]])</f>
        <v>202306</v>
      </c>
    </row>
    <row r="445" spans="1:19" x14ac:dyDescent="0.3">
      <c r="A445" t="s">
        <v>8227</v>
      </c>
      <c r="B445" s="3">
        <v>45103</v>
      </c>
      <c r="C445" t="s">
        <v>8228</v>
      </c>
      <c r="D445" t="s">
        <v>13</v>
      </c>
      <c r="E445" t="s">
        <v>26</v>
      </c>
      <c r="F445" t="s">
        <v>31</v>
      </c>
      <c r="G445">
        <v>8</v>
      </c>
      <c r="H445" s="5">
        <v>735.19</v>
      </c>
      <c r="I445" s="5">
        <v>0.11</v>
      </c>
      <c r="J445" s="5">
        <v>5234.5528000000004</v>
      </c>
      <c r="K445" s="5">
        <v>989.91520680106782</v>
      </c>
      <c r="L445">
        <f>YEAR(SalesData[Order Date])</f>
        <v>2023</v>
      </c>
      <c r="M445">
        <f>MONTH(SalesData[Order Date])</f>
        <v>6</v>
      </c>
      <c r="N445" t="str">
        <f>TEXT(SalesData[[#This Row],[Order Date]], "mmmm")</f>
        <v>June</v>
      </c>
      <c r="O445" s="7">
        <f>IF(SalesData[Sales]=0,0,SalesData[Profit]/SalesData[Sales])</f>
        <v>0.18911170535925587</v>
      </c>
      <c r="P445" s="8">
        <f t="shared" si="6"/>
        <v>1.8702648294998571E-5</v>
      </c>
      <c r="Q445" t="str">
        <f>IF(SalesData[[#This Row],[Discount]]&gt;0, "Yes", "No")</f>
        <v>Yes</v>
      </c>
      <c r="R445" t="str">
        <f>TEXT(SalesData[[#This Row],[Order Date]],"mmm-yyyy")</f>
        <v>Jun-2023</v>
      </c>
      <c r="S445">
        <f>YEAR(SalesData[[#This Row],[Order Date]])*100 + MONTH(SalesData[[#This Row],[Order Date]])</f>
        <v>202306</v>
      </c>
    </row>
    <row r="446" spans="1:19" x14ac:dyDescent="0.3">
      <c r="A446" t="s">
        <v>8229</v>
      </c>
      <c r="B446" s="3">
        <v>45088</v>
      </c>
      <c r="C446" t="s">
        <v>8230</v>
      </c>
      <c r="D446" t="s">
        <v>30</v>
      </c>
      <c r="E446" t="s">
        <v>19</v>
      </c>
      <c r="F446" t="s">
        <v>34</v>
      </c>
      <c r="G446">
        <v>8</v>
      </c>
      <c r="H446" s="5">
        <v>542.24</v>
      </c>
      <c r="I446" s="5">
        <v>0.25</v>
      </c>
      <c r="J446" s="5">
        <v>3253.44</v>
      </c>
      <c r="K446" s="5">
        <v>973.90937579264346</v>
      </c>
      <c r="L446">
        <f>YEAR(SalesData[Order Date])</f>
        <v>2023</v>
      </c>
      <c r="M446">
        <f>MONTH(SalesData[Order Date])</f>
        <v>6</v>
      </c>
      <c r="N446" t="str">
        <f>TEXT(SalesData[[#This Row],[Order Date]], "mmmm")</f>
        <v>June</v>
      </c>
      <c r="O446" s="7">
        <f>IF(SalesData[Sales]=0,0,SalesData[Profit]/SalesData[Sales])</f>
        <v>0.29934757542559365</v>
      </c>
      <c r="P446" s="8">
        <f t="shared" si="6"/>
        <v>5.763130717025671E-5</v>
      </c>
      <c r="Q446" t="str">
        <f>IF(SalesData[[#This Row],[Discount]]&gt;0, "Yes", "No")</f>
        <v>Yes</v>
      </c>
      <c r="R446" t="str">
        <f>TEXT(SalesData[[#This Row],[Order Date]],"mmm-yyyy")</f>
        <v>Jun-2023</v>
      </c>
      <c r="S446">
        <f>YEAR(SalesData[[#This Row],[Order Date]])*100 + MONTH(SalesData[[#This Row],[Order Date]])</f>
        <v>202306</v>
      </c>
    </row>
    <row r="447" spans="1:19" x14ac:dyDescent="0.3">
      <c r="A447" t="s">
        <v>8274</v>
      </c>
      <c r="B447" s="3">
        <v>45091</v>
      </c>
      <c r="C447" t="s">
        <v>8275</v>
      </c>
      <c r="D447" t="s">
        <v>18</v>
      </c>
      <c r="E447" t="s">
        <v>26</v>
      </c>
      <c r="F447" t="s">
        <v>15</v>
      </c>
      <c r="G447">
        <v>2</v>
      </c>
      <c r="H447" s="5">
        <v>922.78</v>
      </c>
      <c r="I447" s="5">
        <v>7.0000000000000007E-2</v>
      </c>
      <c r="J447" s="5">
        <v>1716.3707999999999</v>
      </c>
      <c r="K447" s="5">
        <v>421.71558887395059</v>
      </c>
      <c r="L447">
        <f>YEAR(SalesData[Order Date])</f>
        <v>2023</v>
      </c>
      <c r="M447">
        <f>MONTH(SalesData[Order Date])</f>
        <v>6</v>
      </c>
      <c r="N447" t="str">
        <f>TEXT(SalesData[[#This Row],[Order Date]], "mmmm")</f>
        <v>June</v>
      </c>
      <c r="O447" s="7">
        <f>IF(SalesData[Sales]=0,0,SalesData[Profit]/SalesData[Sales])</f>
        <v>0.24570191293976257</v>
      </c>
      <c r="P447" s="8">
        <f t="shared" si="6"/>
        <v>3.7928867118923262E-5</v>
      </c>
      <c r="Q447" t="str">
        <f>IF(SalesData[[#This Row],[Discount]]&gt;0, "Yes", "No")</f>
        <v>Yes</v>
      </c>
      <c r="R447" t="str">
        <f>TEXT(SalesData[[#This Row],[Order Date]],"mmm-yyyy")</f>
        <v>Jun-2023</v>
      </c>
      <c r="S447">
        <f>YEAR(SalesData[[#This Row],[Order Date]])*100 + MONTH(SalesData[[#This Row],[Order Date]])</f>
        <v>202306</v>
      </c>
    </row>
    <row r="448" spans="1:19" x14ac:dyDescent="0.3">
      <c r="A448" t="s">
        <v>8303</v>
      </c>
      <c r="B448" s="3">
        <v>45106</v>
      </c>
      <c r="C448" t="s">
        <v>8304</v>
      </c>
      <c r="D448" t="s">
        <v>18</v>
      </c>
      <c r="E448" t="s">
        <v>19</v>
      </c>
      <c r="F448" t="s">
        <v>53</v>
      </c>
      <c r="G448">
        <v>9</v>
      </c>
      <c r="H448" s="5">
        <v>486.52</v>
      </c>
      <c r="I448" s="5">
        <v>0.28999999999999998</v>
      </c>
      <c r="J448" s="5">
        <v>3108.8627999999999</v>
      </c>
      <c r="K448" s="5">
        <v>706.01330447636008</v>
      </c>
      <c r="L448">
        <f>YEAR(SalesData[Order Date])</f>
        <v>2023</v>
      </c>
      <c r="M448">
        <f>MONTH(SalesData[Order Date])</f>
        <v>6</v>
      </c>
      <c r="N448" t="str">
        <f>TEXT(SalesData[[#This Row],[Order Date]], "mmmm")</f>
        <v>June</v>
      </c>
      <c r="O448" s="7">
        <f>IF(SalesData[Sales]=0,0,SalesData[Profit]/SalesData[Sales])</f>
        <v>0.22709696435505616</v>
      </c>
      <c r="P448" s="8">
        <f t="shared" si="6"/>
        <v>6.6230005389752156E-5</v>
      </c>
      <c r="Q448" t="str">
        <f>IF(SalesData[[#This Row],[Discount]]&gt;0, "Yes", "No")</f>
        <v>Yes</v>
      </c>
      <c r="R448" t="str">
        <f>TEXT(SalesData[[#This Row],[Order Date]],"mmm-yyyy")</f>
        <v>Jun-2023</v>
      </c>
      <c r="S448">
        <f>YEAR(SalesData[[#This Row],[Order Date]])*100 + MONTH(SalesData[[#This Row],[Order Date]])</f>
        <v>202306</v>
      </c>
    </row>
    <row r="449" spans="1:19" x14ac:dyDescent="0.3">
      <c r="A449" t="s">
        <v>8360</v>
      </c>
      <c r="B449" s="3">
        <v>45086</v>
      </c>
      <c r="C449" t="s">
        <v>8123</v>
      </c>
      <c r="D449" t="s">
        <v>18</v>
      </c>
      <c r="E449" t="s">
        <v>19</v>
      </c>
      <c r="F449" t="s">
        <v>34</v>
      </c>
      <c r="G449">
        <v>8</v>
      </c>
      <c r="H449" s="5">
        <v>599.07000000000005</v>
      </c>
      <c r="I449" s="5">
        <v>0.1</v>
      </c>
      <c r="J449" s="5">
        <v>4313.3040000000001</v>
      </c>
      <c r="K449" s="5">
        <v>610.17442430470692</v>
      </c>
      <c r="L449">
        <f>YEAR(SalesData[Order Date])</f>
        <v>2023</v>
      </c>
      <c r="M449">
        <f>MONTH(SalesData[Order Date])</f>
        <v>6</v>
      </c>
      <c r="N449" t="str">
        <f>TEXT(SalesData[[#This Row],[Order Date]], "mmmm")</f>
        <v>June</v>
      </c>
      <c r="O449" s="7">
        <f>IF(SalesData[Sales]=0,0,SalesData[Profit]/SalesData[Sales])</f>
        <v>0.14146334788939219</v>
      </c>
      <c r="P449" s="8">
        <f t="shared" si="6"/>
        <v>2.08656751297845E-5</v>
      </c>
      <c r="Q449" t="str">
        <f>IF(SalesData[[#This Row],[Discount]]&gt;0, "Yes", "No")</f>
        <v>Yes</v>
      </c>
      <c r="R449" t="str">
        <f>TEXT(SalesData[[#This Row],[Order Date]],"mmm-yyyy")</f>
        <v>Jun-2023</v>
      </c>
      <c r="S449">
        <f>YEAR(SalesData[[#This Row],[Order Date]])*100 + MONTH(SalesData[[#This Row],[Order Date]])</f>
        <v>202306</v>
      </c>
    </row>
    <row r="450" spans="1:19" x14ac:dyDescent="0.3">
      <c r="A450" t="s">
        <v>8373</v>
      </c>
      <c r="B450" s="3">
        <v>45097</v>
      </c>
      <c r="C450" t="s">
        <v>8374</v>
      </c>
      <c r="D450" t="s">
        <v>23</v>
      </c>
      <c r="E450" t="s">
        <v>14</v>
      </c>
      <c r="F450" t="s">
        <v>39</v>
      </c>
      <c r="G450">
        <v>7</v>
      </c>
      <c r="H450" s="5">
        <v>916.18</v>
      </c>
      <c r="I450" s="5">
        <v>0.01</v>
      </c>
      <c r="J450" s="5">
        <v>6349.1273999999994</v>
      </c>
      <c r="K450" s="5">
        <v>1187.383674814505</v>
      </c>
      <c r="L450">
        <f>YEAR(SalesData[Order Date])</f>
        <v>2023</v>
      </c>
      <c r="M450">
        <f>MONTH(SalesData[Order Date])</f>
        <v>6</v>
      </c>
      <c r="N450" t="str">
        <f>TEXT(SalesData[[#This Row],[Order Date]], "mmmm")</f>
        <v>June</v>
      </c>
      <c r="O450" s="7">
        <f>IF(SalesData[Sales]=0,0,SalesData[Profit]/SalesData[Sales])</f>
        <v>0.18701525422446319</v>
      </c>
      <c r="P450" s="8">
        <f t="shared" ref="P450:P513" si="7">IF(H:H*G:G=0, 0, (I:I/(H:H*G:G)))</f>
        <v>1.5592693887352144E-6</v>
      </c>
      <c r="Q450" t="str">
        <f>IF(SalesData[[#This Row],[Discount]]&gt;0, "Yes", "No")</f>
        <v>Yes</v>
      </c>
      <c r="R450" t="str">
        <f>TEXT(SalesData[[#This Row],[Order Date]],"mmm-yyyy")</f>
        <v>Jun-2023</v>
      </c>
      <c r="S450">
        <f>YEAR(SalesData[[#This Row],[Order Date]])*100 + MONTH(SalesData[[#This Row],[Order Date]])</f>
        <v>202306</v>
      </c>
    </row>
    <row r="451" spans="1:19" x14ac:dyDescent="0.3">
      <c r="A451" t="s">
        <v>8384</v>
      </c>
      <c r="B451" s="3">
        <v>45093</v>
      </c>
      <c r="C451" t="s">
        <v>8385</v>
      </c>
      <c r="D451" t="s">
        <v>18</v>
      </c>
      <c r="E451" t="s">
        <v>14</v>
      </c>
      <c r="F451" t="s">
        <v>34</v>
      </c>
      <c r="G451">
        <v>3</v>
      </c>
      <c r="H451" s="5">
        <v>14.17</v>
      </c>
      <c r="I451" s="5">
        <v>0.17</v>
      </c>
      <c r="J451" s="5">
        <v>35.283299999999997</v>
      </c>
      <c r="K451" s="5">
        <v>3.5001445921790428</v>
      </c>
      <c r="L451">
        <f>YEAR(SalesData[Order Date])</f>
        <v>2023</v>
      </c>
      <c r="M451">
        <f>MONTH(SalesData[Order Date])</f>
        <v>6</v>
      </c>
      <c r="N451" t="str">
        <f>TEXT(SalesData[[#This Row],[Order Date]], "mmmm")</f>
        <v>June</v>
      </c>
      <c r="O451" s="7">
        <f>IF(SalesData[Sales]=0,0,SalesData[Profit]/SalesData[Sales])</f>
        <v>9.920116860324979E-2</v>
      </c>
      <c r="P451" s="8">
        <f t="shared" si="7"/>
        <v>3.9990590449306054E-3</v>
      </c>
      <c r="Q451" t="str">
        <f>IF(SalesData[[#This Row],[Discount]]&gt;0, "Yes", "No")</f>
        <v>Yes</v>
      </c>
      <c r="R451" t="str">
        <f>TEXT(SalesData[[#This Row],[Order Date]],"mmm-yyyy")</f>
        <v>Jun-2023</v>
      </c>
      <c r="S451">
        <f>YEAR(SalesData[[#This Row],[Order Date]])*100 + MONTH(SalesData[[#This Row],[Order Date]])</f>
        <v>202306</v>
      </c>
    </row>
    <row r="452" spans="1:19" x14ac:dyDescent="0.3">
      <c r="A452" t="s">
        <v>8399</v>
      </c>
      <c r="B452" s="3">
        <v>45085</v>
      </c>
      <c r="C452" t="s">
        <v>8400</v>
      </c>
      <c r="D452" t="s">
        <v>30</v>
      </c>
      <c r="E452" t="s">
        <v>14</v>
      </c>
      <c r="F452" t="s">
        <v>53</v>
      </c>
      <c r="G452">
        <v>7</v>
      </c>
      <c r="H452" s="5">
        <v>742.6</v>
      </c>
      <c r="I452" s="5">
        <v>0.21</v>
      </c>
      <c r="J452" s="5">
        <v>4106.5780000000004</v>
      </c>
      <c r="K452" s="5">
        <v>311.75158211138682</v>
      </c>
      <c r="L452">
        <f>YEAR(SalesData[Order Date])</f>
        <v>2023</v>
      </c>
      <c r="M452">
        <f>MONTH(SalesData[Order Date])</f>
        <v>6</v>
      </c>
      <c r="N452" t="str">
        <f>TEXT(SalesData[[#This Row],[Order Date]], "mmmm")</f>
        <v>June</v>
      </c>
      <c r="O452" s="7">
        <f>IF(SalesData[Sales]=0,0,SalesData[Profit]/SalesData[Sales])</f>
        <v>7.5915173682659084E-2</v>
      </c>
      <c r="P452" s="8">
        <f t="shared" si="7"/>
        <v>4.0398599515216803E-5</v>
      </c>
      <c r="Q452" t="str">
        <f>IF(SalesData[[#This Row],[Discount]]&gt;0, "Yes", "No")</f>
        <v>Yes</v>
      </c>
      <c r="R452" t="str">
        <f>TEXT(SalesData[[#This Row],[Order Date]],"mmm-yyyy")</f>
        <v>Jun-2023</v>
      </c>
      <c r="S452">
        <f>YEAR(SalesData[[#This Row],[Order Date]])*100 + MONTH(SalesData[[#This Row],[Order Date]])</f>
        <v>202306</v>
      </c>
    </row>
    <row r="453" spans="1:19" x14ac:dyDescent="0.3">
      <c r="A453" t="s">
        <v>8401</v>
      </c>
      <c r="B453" s="3">
        <v>45106</v>
      </c>
      <c r="C453" t="s">
        <v>8402</v>
      </c>
      <c r="D453" t="s">
        <v>18</v>
      </c>
      <c r="E453" t="s">
        <v>14</v>
      </c>
      <c r="F453" t="s">
        <v>39</v>
      </c>
      <c r="G453">
        <v>3</v>
      </c>
      <c r="H453" s="5">
        <v>248.48</v>
      </c>
      <c r="I453" s="5">
        <v>7.0000000000000007E-2</v>
      </c>
      <c r="J453" s="5">
        <v>693.25919999999985</v>
      </c>
      <c r="K453" s="5">
        <v>104.3803457895562</v>
      </c>
      <c r="L453">
        <f>YEAR(SalesData[Order Date])</f>
        <v>2023</v>
      </c>
      <c r="M453">
        <f>MONTH(SalesData[Order Date])</f>
        <v>6</v>
      </c>
      <c r="N453" t="str">
        <f>TEXT(SalesData[[#This Row],[Order Date]], "mmmm")</f>
        <v>June</v>
      </c>
      <c r="O453" s="7">
        <f>IF(SalesData[Sales]=0,0,SalesData[Profit]/SalesData[Sales])</f>
        <v>0.15056467449628685</v>
      </c>
      <c r="P453" s="8">
        <f t="shared" si="7"/>
        <v>9.3904271302854708E-5</v>
      </c>
      <c r="Q453" t="str">
        <f>IF(SalesData[[#This Row],[Discount]]&gt;0, "Yes", "No")</f>
        <v>Yes</v>
      </c>
      <c r="R453" t="str">
        <f>TEXT(SalesData[[#This Row],[Order Date]],"mmm-yyyy")</f>
        <v>Jun-2023</v>
      </c>
      <c r="S453">
        <f>YEAR(SalesData[[#This Row],[Order Date]])*100 + MONTH(SalesData[[#This Row],[Order Date]])</f>
        <v>202306</v>
      </c>
    </row>
    <row r="454" spans="1:19" x14ac:dyDescent="0.3">
      <c r="A454" t="s">
        <v>8403</v>
      </c>
      <c r="B454" s="3">
        <v>45093</v>
      </c>
      <c r="C454" t="s">
        <v>8404</v>
      </c>
      <c r="D454" t="s">
        <v>13</v>
      </c>
      <c r="E454" t="s">
        <v>14</v>
      </c>
      <c r="F454" t="s">
        <v>62</v>
      </c>
      <c r="G454">
        <v>3</v>
      </c>
      <c r="H454" s="5">
        <v>339.4</v>
      </c>
      <c r="I454" s="5">
        <v>0.21</v>
      </c>
      <c r="J454" s="5">
        <v>804.37799999999993</v>
      </c>
      <c r="K454" s="5">
        <v>110.7811453410083</v>
      </c>
      <c r="L454">
        <f>YEAR(SalesData[Order Date])</f>
        <v>2023</v>
      </c>
      <c r="M454">
        <f>MONTH(SalesData[Order Date])</f>
        <v>6</v>
      </c>
      <c r="N454" t="str">
        <f>TEXT(SalesData[[#This Row],[Order Date]], "mmmm")</f>
        <v>June</v>
      </c>
      <c r="O454" s="7">
        <f>IF(SalesData[Sales]=0,0,SalesData[Profit]/SalesData[Sales])</f>
        <v>0.13772274395993961</v>
      </c>
      <c r="P454" s="8">
        <f t="shared" si="7"/>
        <v>2.0624631703005305E-4</v>
      </c>
      <c r="Q454" t="str">
        <f>IF(SalesData[[#This Row],[Discount]]&gt;0, "Yes", "No")</f>
        <v>Yes</v>
      </c>
      <c r="R454" t="str">
        <f>TEXT(SalesData[[#This Row],[Order Date]],"mmm-yyyy")</f>
        <v>Jun-2023</v>
      </c>
      <c r="S454">
        <f>YEAR(SalesData[[#This Row],[Order Date]])*100 + MONTH(SalesData[[#This Row],[Order Date]])</f>
        <v>202306</v>
      </c>
    </row>
    <row r="455" spans="1:19" x14ac:dyDescent="0.3">
      <c r="A455" t="s">
        <v>8483</v>
      </c>
      <c r="B455" s="3">
        <v>45105</v>
      </c>
      <c r="C455" t="s">
        <v>8484</v>
      </c>
      <c r="D455" t="s">
        <v>18</v>
      </c>
      <c r="E455" t="s">
        <v>26</v>
      </c>
      <c r="F455" t="s">
        <v>39</v>
      </c>
      <c r="G455">
        <v>1</v>
      </c>
      <c r="H455" s="5">
        <v>253.98</v>
      </c>
      <c r="I455" s="5">
        <v>0.19</v>
      </c>
      <c r="J455" s="5">
        <v>205.72380000000001</v>
      </c>
      <c r="K455" s="5">
        <v>51.163856529902951</v>
      </c>
      <c r="L455">
        <f>YEAR(SalesData[Order Date])</f>
        <v>2023</v>
      </c>
      <c r="M455">
        <f>MONTH(SalesData[Order Date])</f>
        <v>6</v>
      </c>
      <c r="N455" t="str">
        <f>TEXT(SalesData[[#This Row],[Order Date]], "mmmm")</f>
        <v>June</v>
      </c>
      <c r="O455" s="7">
        <f>IF(SalesData[Sales]=0,0,SalesData[Profit]/SalesData[Sales])</f>
        <v>0.24870168901168921</v>
      </c>
      <c r="P455" s="8">
        <f t="shared" si="7"/>
        <v>7.480904008189622E-4</v>
      </c>
      <c r="Q455" t="str">
        <f>IF(SalesData[[#This Row],[Discount]]&gt;0, "Yes", "No")</f>
        <v>Yes</v>
      </c>
      <c r="R455" t="str">
        <f>TEXT(SalesData[[#This Row],[Order Date]],"mmm-yyyy")</f>
        <v>Jun-2023</v>
      </c>
      <c r="S455">
        <f>YEAR(SalesData[[#This Row],[Order Date]])*100 + MONTH(SalesData[[#This Row],[Order Date]])</f>
        <v>202306</v>
      </c>
    </row>
    <row r="456" spans="1:19" x14ac:dyDescent="0.3">
      <c r="A456" t="s">
        <v>8499</v>
      </c>
      <c r="B456" s="3">
        <v>45079</v>
      </c>
      <c r="C456" t="s">
        <v>8500</v>
      </c>
      <c r="D456" t="s">
        <v>23</v>
      </c>
      <c r="E456" t="s">
        <v>26</v>
      </c>
      <c r="F456" t="s">
        <v>31</v>
      </c>
      <c r="G456">
        <v>9</v>
      </c>
      <c r="H456" s="5">
        <v>947.6</v>
      </c>
      <c r="I456" s="5">
        <v>0.13</v>
      </c>
      <c r="J456" s="5">
        <v>7419.7079999999996</v>
      </c>
      <c r="K456" s="5">
        <v>1825.6736999899431</v>
      </c>
      <c r="L456">
        <f>YEAR(SalesData[Order Date])</f>
        <v>2023</v>
      </c>
      <c r="M456">
        <f>MONTH(SalesData[Order Date])</f>
        <v>6</v>
      </c>
      <c r="N456" t="str">
        <f>TEXT(SalesData[[#This Row],[Order Date]], "mmmm")</f>
        <v>June</v>
      </c>
      <c r="O456" s="7">
        <f>IF(SalesData[Sales]=0,0,SalesData[Profit]/SalesData[Sales])</f>
        <v>0.24605735158175271</v>
      </c>
      <c r="P456" s="8">
        <f t="shared" si="7"/>
        <v>1.5243187467754797E-5</v>
      </c>
      <c r="Q456" t="str">
        <f>IF(SalesData[[#This Row],[Discount]]&gt;0, "Yes", "No")</f>
        <v>Yes</v>
      </c>
      <c r="R456" t="str">
        <f>TEXT(SalesData[[#This Row],[Order Date]],"mmm-yyyy")</f>
        <v>Jun-2023</v>
      </c>
      <c r="S456">
        <f>YEAR(SalesData[[#This Row],[Order Date]])*100 + MONTH(SalesData[[#This Row],[Order Date]])</f>
        <v>202306</v>
      </c>
    </row>
    <row r="457" spans="1:19" x14ac:dyDescent="0.3">
      <c r="A457" t="s">
        <v>8511</v>
      </c>
      <c r="B457" s="3">
        <v>45090</v>
      </c>
      <c r="C457" t="s">
        <v>8512</v>
      </c>
      <c r="D457" t="s">
        <v>13</v>
      </c>
      <c r="E457" t="s">
        <v>14</v>
      </c>
      <c r="F457" t="s">
        <v>27</v>
      </c>
      <c r="G457">
        <v>3</v>
      </c>
      <c r="H457" s="5">
        <v>120.33</v>
      </c>
      <c r="I457" s="5">
        <v>7.0000000000000007E-2</v>
      </c>
      <c r="J457" s="5">
        <v>335.72070000000002</v>
      </c>
      <c r="K457" s="5">
        <v>61.487317659031611</v>
      </c>
      <c r="L457">
        <f>YEAR(SalesData[Order Date])</f>
        <v>2023</v>
      </c>
      <c r="M457">
        <f>MONTH(SalesData[Order Date])</f>
        <v>6</v>
      </c>
      <c r="N457" t="str">
        <f>TEXT(SalesData[[#This Row],[Order Date]], "mmmm")</f>
        <v>June</v>
      </c>
      <c r="O457" s="7">
        <f>IF(SalesData[Sales]=0,0,SalesData[Profit]/SalesData[Sales])</f>
        <v>0.18315021283772973</v>
      </c>
      <c r="P457" s="8">
        <f t="shared" si="7"/>
        <v>1.9391118867558658E-4</v>
      </c>
      <c r="Q457" t="str">
        <f>IF(SalesData[[#This Row],[Discount]]&gt;0, "Yes", "No")</f>
        <v>Yes</v>
      </c>
      <c r="R457" t="str">
        <f>TEXT(SalesData[[#This Row],[Order Date]],"mmm-yyyy")</f>
        <v>Jun-2023</v>
      </c>
      <c r="S457">
        <f>YEAR(SalesData[[#This Row],[Order Date]])*100 + MONTH(SalesData[[#This Row],[Order Date]])</f>
        <v>202306</v>
      </c>
    </row>
    <row r="458" spans="1:19" x14ac:dyDescent="0.3">
      <c r="A458" t="s">
        <v>8529</v>
      </c>
      <c r="B458" s="3">
        <v>45101</v>
      </c>
      <c r="C458" t="s">
        <v>8530</v>
      </c>
      <c r="D458" t="s">
        <v>18</v>
      </c>
      <c r="E458" t="s">
        <v>14</v>
      </c>
      <c r="F458" t="s">
        <v>34</v>
      </c>
      <c r="G458">
        <v>3</v>
      </c>
      <c r="H458" s="5">
        <v>673.13</v>
      </c>
      <c r="I458" s="5">
        <v>0.28999999999999998</v>
      </c>
      <c r="J458" s="5">
        <v>1433.7669000000001</v>
      </c>
      <c r="K458" s="5">
        <v>411.21584080793008</v>
      </c>
      <c r="L458">
        <f>YEAR(SalesData[Order Date])</f>
        <v>2023</v>
      </c>
      <c r="M458">
        <f>MONTH(SalesData[Order Date])</f>
        <v>6</v>
      </c>
      <c r="N458" t="str">
        <f>TEXT(SalesData[[#This Row],[Order Date]], "mmmm")</f>
        <v>June</v>
      </c>
      <c r="O458" s="7">
        <f>IF(SalesData[Sales]=0,0,SalesData[Profit]/SalesData[Sales])</f>
        <v>0.28680801656666088</v>
      </c>
      <c r="P458" s="8">
        <f t="shared" si="7"/>
        <v>1.436077231243098E-4</v>
      </c>
      <c r="Q458" t="str">
        <f>IF(SalesData[[#This Row],[Discount]]&gt;0, "Yes", "No")</f>
        <v>Yes</v>
      </c>
      <c r="R458" t="str">
        <f>TEXT(SalesData[[#This Row],[Order Date]],"mmm-yyyy")</f>
        <v>Jun-2023</v>
      </c>
      <c r="S458">
        <f>YEAR(SalesData[[#This Row],[Order Date]])*100 + MONTH(SalesData[[#This Row],[Order Date]])</f>
        <v>202306</v>
      </c>
    </row>
    <row r="459" spans="1:19" x14ac:dyDescent="0.3">
      <c r="A459" t="s">
        <v>8537</v>
      </c>
      <c r="B459" s="3">
        <v>45087</v>
      </c>
      <c r="C459" t="s">
        <v>8538</v>
      </c>
      <c r="D459" t="s">
        <v>18</v>
      </c>
      <c r="E459" t="s">
        <v>14</v>
      </c>
      <c r="F459" t="s">
        <v>27</v>
      </c>
      <c r="G459">
        <v>3</v>
      </c>
      <c r="H459" s="5">
        <v>937.38</v>
      </c>
      <c r="I459" s="5">
        <v>0.21</v>
      </c>
      <c r="J459" s="5">
        <v>2221.5906</v>
      </c>
      <c r="K459" s="5">
        <v>302.59844093855151</v>
      </c>
      <c r="L459">
        <f>YEAR(SalesData[Order Date])</f>
        <v>2023</v>
      </c>
      <c r="M459">
        <f>MONTH(SalesData[Order Date])</f>
        <v>6</v>
      </c>
      <c r="N459" t="str">
        <f>TEXT(SalesData[[#This Row],[Order Date]], "mmmm")</f>
        <v>June</v>
      </c>
      <c r="O459" s="7">
        <f>IF(SalesData[Sales]=0,0,SalesData[Profit]/SalesData[Sales])</f>
        <v>0.13620801282583367</v>
      </c>
      <c r="P459" s="8">
        <f t="shared" si="7"/>
        <v>7.4676225223495278E-5</v>
      </c>
      <c r="Q459" t="str">
        <f>IF(SalesData[[#This Row],[Discount]]&gt;0, "Yes", "No")</f>
        <v>Yes</v>
      </c>
      <c r="R459" t="str">
        <f>TEXT(SalesData[[#This Row],[Order Date]],"mmm-yyyy")</f>
        <v>Jun-2023</v>
      </c>
      <c r="S459">
        <f>YEAR(SalesData[[#This Row],[Order Date]])*100 + MONTH(SalesData[[#This Row],[Order Date]])</f>
        <v>202306</v>
      </c>
    </row>
    <row r="460" spans="1:19" x14ac:dyDescent="0.3">
      <c r="A460" t="s">
        <v>8636</v>
      </c>
      <c r="B460" s="3">
        <v>45095</v>
      </c>
      <c r="C460" t="s">
        <v>8637</v>
      </c>
      <c r="D460" t="s">
        <v>23</v>
      </c>
      <c r="E460" t="s">
        <v>26</v>
      </c>
      <c r="F460" t="s">
        <v>62</v>
      </c>
      <c r="G460">
        <v>6</v>
      </c>
      <c r="H460" s="5">
        <v>61.42</v>
      </c>
      <c r="I460" s="5">
        <v>0.09</v>
      </c>
      <c r="J460" s="5">
        <v>335.35320000000002</v>
      </c>
      <c r="K460" s="5">
        <v>66.917278740067701</v>
      </c>
      <c r="L460">
        <f>YEAR(SalesData[Order Date])</f>
        <v>2023</v>
      </c>
      <c r="M460">
        <f>MONTH(SalesData[Order Date])</f>
        <v>6</v>
      </c>
      <c r="N460" t="str">
        <f>TEXT(SalesData[[#This Row],[Order Date]], "mmmm")</f>
        <v>June</v>
      </c>
      <c r="O460" s="7">
        <f>IF(SalesData[Sales]=0,0,SalesData[Profit]/SalesData[Sales])</f>
        <v>0.19954268735192537</v>
      </c>
      <c r="P460" s="8">
        <f t="shared" si="7"/>
        <v>2.4422012373819603E-4</v>
      </c>
      <c r="Q460" t="str">
        <f>IF(SalesData[[#This Row],[Discount]]&gt;0, "Yes", "No")</f>
        <v>Yes</v>
      </c>
      <c r="R460" t="str">
        <f>TEXT(SalesData[[#This Row],[Order Date]],"mmm-yyyy")</f>
        <v>Jun-2023</v>
      </c>
      <c r="S460">
        <f>YEAR(SalesData[[#This Row],[Order Date]])*100 + MONTH(SalesData[[#This Row],[Order Date]])</f>
        <v>202306</v>
      </c>
    </row>
    <row r="461" spans="1:19" x14ac:dyDescent="0.3">
      <c r="A461" t="s">
        <v>8656</v>
      </c>
      <c r="B461" s="3">
        <v>45080</v>
      </c>
      <c r="C461" t="s">
        <v>8657</v>
      </c>
      <c r="D461" t="s">
        <v>18</v>
      </c>
      <c r="E461" t="s">
        <v>19</v>
      </c>
      <c r="F461" t="s">
        <v>39</v>
      </c>
      <c r="G461">
        <v>3</v>
      </c>
      <c r="H461" s="5">
        <v>194.37</v>
      </c>
      <c r="I461" s="5">
        <v>0.09</v>
      </c>
      <c r="J461" s="5">
        <v>530.63010000000008</v>
      </c>
      <c r="K461" s="5">
        <v>29.12690190665052</v>
      </c>
      <c r="L461">
        <f>YEAR(SalesData[Order Date])</f>
        <v>2023</v>
      </c>
      <c r="M461">
        <f>MONTH(SalesData[Order Date])</f>
        <v>6</v>
      </c>
      <c r="N461" t="str">
        <f>TEXT(SalesData[[#This Row],[Order Date]], "mmmm")</f>
        <v>June</v>
      </c>
      <c r="O461" s="7">
        <f>IF(SalesData[Sales]=0,0,SalesData[Profit]/SalesData[Sales])</f>
        <v>5.4891160351910898E-2</v>
      </c>
      <c r="P461" s="8">
        <f t="shared" si="7"/>
        <v>1.543448062972681E-4</v>
      </c>
      <c r="Q461" t="str">
        <f>IF(SalesData[[#This Row],[Discount]]&gt;0, "Yes", "No")</f>
        <v>Yes</v>
      </c>
      <c r="R461" t="str">
        <f>TEXT(SalesData[[#This Row],[Order Date]],"mmm-yyyy")</f>
        <v>Jun-2023</v>
      </c>
      <c r="S461">
        <f>YEAR(SalesData[[#This Row],[Order Date]])*100 + MONTH(SalesData[[#This Row],[Order Date]])</f>
        <v>202306</v>
      </c>
    </row>
    <row r="462" spans="1:19" x14ac:dyDescent="0.3">
      <c r="A462" t="s">
        <v>8781</v>
      </c>
      <c r="B462" s="3">
        <v>45097</v>
      </c>
      <c r="C462" t="s">
        <v>8782</v>
      </c>
      <c r="D462" t="s">
        <v>30</v>
      </c>
      <c r="E462" t="s">
        <v>19</v>
      </c>
      <c r="F462" t="s">
        <v>34</v>
      </c>
      <c r="G462">
        <v>4</v>
      </c>
      <c r="H462" s="5">
        <v>403.63</v>
      </c>
      <c r="I462" s="5">
        <v>0.08</v>
      </c>
      <c r="J462" s="5">
        <v>1485.3584000000001</v>
      </c>
      <c r="K462" s="5">
        <v>327.23596758970598</v>
      </c>
      <c r="L462">
        <f>YEAR(SalesData[Order Date])</f>
        <v>2023</v>
      </c>
      <c r="M462">
        <f>MONTH(SalesData[Order Date])</f>
        <v>6</v>
      </c>
      <c r="N462" t="str">
        <f>TEXT(SalesData[[#This Row],[Order Date]], "mmmm")</f>
        <v>June</v>
      </c>
      <c r="O462" s="7">
        <f>IF(SalesData[Sales]=0,0,SalesData[Profit]/SalesData[Sales])</f>
        <v>0.22030775036496644</v>
      </c>
      <c r="P462" s="8">
        <f t="shared" si="7"/>
        <v>4.9550330748457748E-5</v>
      </c>
      <c r="Q462" t="str">
        <f>IF(SalesData[[#This Row],[Discount]]&gt;0, "Yes", "No")</f>
        <v>Yes</v>
      </c>
      <c r="R462" t="str">
        <f>TEXT(SalesData[[#This Row],[Order Date]],"mmm-yyyy")</f>
        <v>Jun-2023</v>
      </c>
      <c r="S462">
        <f>YEAR(SalesData[[#This Row],[Order Date]])*100 + MONTH(SalesData[[#This Row],[Order Date]])</f>
        <v>202306</v>
      </c>
    </row>
    <row r="463" spans="1:19" x14ac:dyDescent="0.3">
      <c r="A463" t="s">
        <v>8840</v>
      </c>
      <c r="B463" s="3">
        <v>45102</v>
      </c>
      <c r="C463" t="s">
        <v>8841</v>
      </c>
      <c r="D463" t="s">
        <v>18</v>
      </c>
      <c r="E463" t="s">
        <v>14</v>
      </c>
      <c r="F463" t="s">
        <v>44</v>
      </c>
      <c r="G463">
        <v>4</v>
      </c>
      <c r="H463" s="5">
        <v>178.28</v>
      </c>
      <c r="I463" s="5">
        <v>0.01</v>
      </c>
      <c r="J463" s="5">
        <v>705.98879999999997</v>
      </c>
      <c r="K463" s="5">
        <v>92.549253451801121</v>
      </c>
      <c r="L463">
        <f>YEAR(SalesData[Order Date])</f>
        <v>2023</v>
      </c>
      <c r="M463">
        <f>MONTH(SalesData[Order Date])</f>
        <v>6</v>
      </c>
      <c r="N463" t="str">
        <f>TEXT(SalesData[[#This Row],[Order Date]], "mmmm")</f>
        <v>June</v>
      </c>
      <c r="O463" s="7">
        <f>IF(SalesData[Sales]=0,0,SalesData[Profit]/SalesData[Sales])</f>
        <v>0.13109167376564773</v>
      </c>
      <c r="P463" s="8">
        <f t="shared" si="7"/>
        <v>1.4022885348889388E-5</v>
      </c>
      <c r="Q463" t="str">
        <f>IF(SalesData[[#This Row],[Discount]]&gt;0, "Yes", "No")</f>
        <v>Yes</v>
      </c>
      <c r="R463" t="str">
        <f>TEXT(SalesData[[#This Row],[Order Date]],"mmm-yyyy")</f>
        <v>Jun-2023</v>
      </c>
      <c r="S463">
        <f>YEAR(SalesData[[#This Row],[Order Date]])*100 + MONTH(SalesData[[#This Row],[Order Date]])</f>
        <v>202306</v>
      </c>
    </row>
    <row r="464" spans="1:19" x14ac:dyDescent="0.3">
      <c r="A464" t="s">
        <v>8903</v>
      </c>
      <c r="B464" s="3">
        <v>45079</v>
      </c>
      <c r="C464" t="s">
        <v>867</v>
      </c>
      <c r="D464" t="s">
        <v>18</v>
      </c>
      <c r="E464" t="s">
        <v>14</v>
      </c>
      <c r="F464" t="s">
        <v>15</v>
      </c>
      <c r="G464">
        <v>8</v>
      </c>
      <c r="H464" s="5">
        <v>747.08</v>
      </c>
      <c r="I464" s="5">
        <v>0.03</v>
      </c>
      <c r="J464" s="5">
        <v>5797.3407999999999</v>
      </c>
      <c r="K464" s="5">
        <v>1026.245656880767</v>
      </c>
      <c r="L464">
        <f>YEAR(SalesData[Order Date])</f>
        <v>2023</v>
      </c>
      <c r="M464">
        <f>MONTH(SalesData[Order Date])</f>
        <v>6</v>
      </c>
      <c r="N464" t="str">
        <f>TEXT(SalesData[[#This Row],[Order Date]], "mmmm")</f>
        <v>June</v>
      </c>
      <c r="O464" s="7">
        <f>IF(SalesData[Sales]=0,0,SalesData[Profit]/SalesData[Sales])</f>
        <v>0.17702006700740572</v>
      </c>
      <c r="P464" s="8">
        <f t="shared" si="7"/>
        <v>5.0195427531188086E-6</v>
      </c>
      <c r="Q464" t="str">
        <f>IF(SalesData[[#This Row],[Discount]]&gt;0, "Yes", "No")</f>
        <v>Yes</v>
      </c>
      <c r="R464" t="str">
        <f>TEXT(SalesData[[#This Row],[Order Date]],"mmm-yyyy")</f>
        <v>Jun-2023</v>
      </c>
      <c r="S464">
        <f>YEAR(SalesData[[#This Row],[Order Date]])*100 + MONTH(SalesData[[#This Row],[Order Date]])</f>
        <v>202306</v>
      </c>
    </row>
    <row r="465" spans="1:19" x14ac:dyDescent="0.3">
      <c r="A465" t="s">
        <v>8912</v>
      </c>
      <c r="B465" s="3">
        <v>45078</v>
      </c>
      <c r="C465" t="s">
        <v>8913</v>
      </c>
      <c r="D465" t="s">
        <v>30</v>
      </c>
      <c r="E465" t="s">
        <v>19</v>
      </c>
      <c r="F465" t="s">
        <v>62</v>
      </c>
      <c r="G465">
        <v>3</v>
      </c>
      <c r="H465" s="5">
        <v>221.09</v>
      </c>
      <c r="I465" s="5">
        <v>0.09</v>
      </c>
      <c r="J465" s="5">
        <v>603.57569999999998</v>
      </c>
      <c r="K465" s="5">
        <v>43.398606615785738</v>
      </c>
      <c r="L465">
        <f>YEAR(SalesData[Order Date])</f>
        <v>2023</v>
      </c>
      <c r="M465">
        <f>MONTH(SalesData[Order Date])</f>
        <v>6</v>
      </c>
      <c r="N465" t="str">
        <f>TEXT(SalesData[[#This Row],[Order Date]], "mmmm")</f>
        <v>June</v>
      </c>
      <c r="O465" s="7">
        <f>IF(SalesData[Sales]=0,0,SalesData[Profit]/SalesData[Sales])</f>
        <v>7.1902508029706533E-2</v>
      </c>
      <c r="P465" s="8">
        <f t="shared" si="7"/>
        <v>1.3569134741507982E-4</v>
      </c>
      <c r="Q465" t="str">
        <f>IF(SalesData[[#This Row],[Discount]]&gt;0, "Yes", "No")</f>
        <v>Yes</v>
      </c>
      <c r="R465" t="str">
        <f>TEXT(SalesData[[#This Row],[Order Date]],"mmm-yyyy")</f>
        <v>Jun-2023</v>
      </c>
      <c r="S465">
        <f>YEAR(SalesData[[#This Row],[Order Date]])*100 + MONTH(SalesData[[#This Row],[Order Date]])</f>
        <v>202306</v>
      </c>
    </row>
    <row r="466" spans="1:19" x14ac:dyDescent="0.3">
      <c r="A466" t="s">
        <v>8924</v>
      </c>
      <c r="B466" s="3">
        <v>45104</v>
      </c>
      <c r="C466" t="s">
        <v>8925</v>
      </c>
      <c r="D466" t="s">
        <v>23</v>
      </c>
      <c r="E466" t="s">
        <v>19</v>
      </c>
      <c r="F466" t="s">
        <v>31</v>
      </c>
      <c r="G466">
        <v>2</v>
      </c>
      <c r="H466" s="5">
        <v>977.7</v>
      </c>
      <c r="I466" s="5">
        <v>0.02</v>
      </c>
      <c r="J466" s="5">
        <v>1916.2919999999999</v>
      </c>
      <c r="K466" s="5">
        <v>118.31374036209979</v>
      </c>
      <c r="L466">
        <f>YEAR(SalesData[Order Date])</f>
        <v>2023</v>
      </c>
      <c r="M466">
        <f>MONTH(SalesData[Order Date])</f>
        <v>6</v>
      </c>
      <c r="N466" t="str">
        <f>TEXT(SalesData[[#This Row],[Order Date]], "mmmm")</f>
        <v>June</v>
      </c>
      <c r="O466" s="7">
        <f>IF(SalesData[Sales]=0,0,SalesData[Profit]/SalesData[Sales])</f>
        <v>6.1740977033823551E-2</v>
      </c>
      <c r="P466" s="8">
        <f t="shared" si="7"/>
        <v>1.0228086325048583E-5</v>
      </c>
      <c r="Q466" t="str">
        <f>IF(SalesData[[#This Row],[Discount]]&gt;0, "Yes", "No")</f>
        <v>Yes</v>
      </c>
      <c r="R466" t="str">
        <f>TEXT(SalesData[[#This Row],[Order Date]],"mmm-yyyy")</f>
        <v>Jun-2023</v>
      </c>
      <c r="S466">
        <f>YEAR(SalesData[[#This Row],[Order Date]])*100 + MONTH(SalesData[[#This Row],[Order Date]])</f>
        <v>202306</v>
      </c>
    </row>
    <row r="467" spans="1:19" x14ac:dyDescent="0.3">
      <c r="A467" t="s">
        <v>9091</v>
      </c>
      <c r="B467" s="3">
        <v>45107</v>
      </c>
      <c r="C467" t="s">
        <v>9092</v>
      </c>
      <c r="D467" t="s">
        <v>13</v>
      </c>
      <c r="E467" t="s">
        <v>26</v>
      </c>
      <c r="F467" t="s">
        <v>15</v>
      </c>
      <c r="G467">
        <v>1</v>
      </c>
      <c r="H467" s="5">
        <v>932.34</v>
      </c>
      <c r="I467" s="5">
        <v>0.28999999999999998</v>
      </c>
      <c r="J467" s="5">
        <v>661.96140000000003</v>
      </c>
      <c r="K467" s="5">
        <v>117.7325174313445</v>
      </c>
      <c r="L467">
        <f>YEAR(SalesData[Order Date])</f>
        <v>2023</v>
      </c>
      <c r="M467">
        <f>MONTH(SalesData[Order Date])</f>
        <v>6</v>
      </c>
      <c r="N467" t="str">
        <f>TEXT(SalesData[[#This Row],[Order Date]], "mmmm")</f>
        <v>June</v>
      </c>
      <c r="O467" s="7">
        <f>IF(SalesData[Sales]=0,0,SalesData[Profit]/SalesData[Sales])</f>
        <v>0.17785405226248011</v>
      </c>
      <c r="P467" s="8">
        <f t="shared" si="7"/>
        <v>3.1104532681210714E-4</v>
      </c>
      <c r="Q467" t="str">
        <f>IF(SalesData[[#This Row],[Discount]]&gt;0, "Yes", "No")</f>
        <v>Yes</v>
      </c>
      <c r="R467" t="str">
        <f>TEXT(SalesData[[#This Row],[Order Date]],"mmm-yyyy")</f>
        <v>Jun-2023</v>
      </c>
      <c r="S467">
        <f>YEAR(SalesData[[#This Row],[Order Date]])*100 + MONTH(SalesData[[#This Row],[Order Date]])</f>
        <v>202306</v>
      </c>
    </row>
    <row r="468" spans="1:19" x14ac:dyDescent="0.3">
      <c r="A468" t="s">
        <v>9117</v>
      </c>
      <c r="B468" s="3">
        <v>45099</v>
      </c>
      <c r="C468" t="s">
        <v>9118</v>
      </c>
      <c r="D468" t="s">
        <v>18</v>
      </c>
      <c r="E468" t="s">
        <v>14</v>
      </c>
      <c r="F468" t="s">
        <v>53</v>
      </c>
      <c r="G468">
        <v>3</v>
      </c>
      <c r="H468" s="5">
        <v>50.7</v>
      </c>
      <c r="I468" s="5">
        <v>0.2</v>
      </c>
      <c r="J468" s="5">
        <v>121.68</v>
      </c>
      <c r="K468" s="5">
        <v>34.696318518473461</v>
      </c>
      <c r="L468">
        <f>YEAR(SalesData[Order Date])</f>
        <v>2023</v>
      </c>
      <c r="M468">
        <f>MONTH(SalesData[Order Date])</f>
        <v>6</v>
      </c>
      <c r="N468" t="str">
        <f>TEXT(SalesData[[#This Row],[Order Date]], "mmmm")</f>
        <v>June</v>
      </c>
      <c r="O468" s="7">
        <f>IF(SalesData[Sales]=0,0,SalesData[Profit]/SalesData[Sales])</f>
        <v>0.28514397204531111</v>
      </c>
      <c r="P468" s="8">
        <f t="shared" si="7"/>
        <v>1.3149243918474686E-3</v>
      </c>
      <c r="Q468" t="str">
        <f>IF(SalesData[[#This Row],[Discount]]&gt;0, "Yes", "No")</f>
        <v>Yes</v>
      </c>
      <c r="R468" t="str">
        <f>TEXT(SalesData[[#This Row],[Order Date]],"mmm-yyyy")</f>
        <v>Jun-2023</v>
      </c>
      <c r="S468">
        <f>YEAR(SalesData[[#This Row],[Order Date]])*100 + MONTH(SalesData[[#This Row],[Order Date]])</f>
        <v>202306</v>
      </c>
    </row>
    <row r="469" spans="1:19" x14ac:dyDescent="0.3">
      <c r="A469" t="s">
        <v>9222</v>
      </c>
      <c r="B469" s="3">
        <v>45082</v>
      </c>
      <c r="C469" t="s">
        <v>9223</v>
      </c>
      <c r="D469" t="s">
        <v>18</v>
      </c>
      <c r="E469" t="s">
        <v>26</v>
      </c>
      <c r="F469" t="s">
        <v>62</v>
      </c>
      <c r="G469">
        <v>3</v>
      </c>
      <c r="H469" s="5">
        <v>413.73</v>
      </c>
      <c r="I469" s="5">
        <v>0.25</v>
      </c>
      <c r="J469" s="5">
        <v>930.89250000000004</v>
      </c>
      <c r="K469" s="5">
        <v>187.1846001673556</v>
      </c>
      <c r="L469">
        <f>YEAR(SalesData[Order Date])</f>
        <v>2023</v>
      </c>
      <c r="M469">
        <f>MONTH(SalesData[Order Date])</f>
        <v>6</v>
      </c>
      <c r="N469" t="str">
        <f>TEXT(SalesData[[#This Row],[Order Date]], "mmmm")</f>
        <v>June</v>
      </c>
      <c r="O469" s="7">
        <f>IF(SalesData[Sales]=0,0,SalesData[Profit]/SalesData[Sales])</f>
        <v>0.20108079092629449</v>
      </c>
      <c r="P469" s="8">
        <f t="shared" si="7"/>
        <v>2.0141960537870912E-4</v>
      </c>
      <c r="Q469" t="str">
        <f>IF(SalesData[[#This Row],[Discount]]&gt;0, "Yes", "No")</f>
        <v>Yes</v>
      </c>
      <c r="R469" t="str">
        <f>TEXT(SalesData[[#This Row],[Order Date]],"mmm-yyyy")</f>
        <v>Jun-2023</v>
      </c>
      <c r="S469">
        <f>YEAR(SalesData[[#This Row],[Order Date]])*100 + MONTH(SalesData[[#This Row],[Order Date]])</f>
        <v>202306</v>
      </c>
    </row>
    <row r="470" spans="1:19" x14ac:dyDescent="0.3">
      <c r="A470" t="s">
        <v>9247</v>
      </c>
      <c r="B470" s="3">
        <v>45101</v>
      </c>
      <c r="C470" t="s">
        <v>9248</v>
      </c>
      <c r="D470" t="s">
        <v>18</v>
      </c>
      <c r="E470" t="s">
        <v>26</v>
      </c>
      <c r="F470" t="s">
        <v>34</v>
      </c>
      <c r="G470">
        <v>5</v>
      </c>
      <c r="H470" s="5">
        <v>256.13</v>
      </c>
      <c r="I470" s="5">
        <v>0.28999999999999998</v>
      </c>
      <c r="J470" s="5">
        <v>909.26150000000007</v>
      </c>
      <c r="K470" s="5">
        <v>184.2045590756714</v>
      </c>
      <c r="L470">
        <f>YEAR(SalesData[Order Date])</f>
        <v>2023</v>
      </c>
      <c r="M470">
        <f>MONTH(SalesData[Order Date])</f>
        <v>6</v>
      </c>
      <c r="N470" t="str">
        <f>TEXT(SalesData[[#This Row],[Order Date]], "mmmm")</f>
        <v>June</v>
      </c>
      <c r="O470" s="7">
        <f>IF(SalesData[Sales]=0,0,SalesData[Profit]/SalesData[Sales])</f>
        <v>0.2025869995327762</v>
      </c>
      <c r="P470" s="8">
        <f t="shared" si="7"/>
        <v>2.264475071252879E-4</v>
      </c>
      <c r="Q470" t="str">
        <f>IF(SalesData[[#This Row],[Discount]]&gt;0, "Yes", "No")</f>
        <v>Yes</v>
      </c>
      <c r="R470" t="str">
        <f>TEXT(SalesData[[#This Row],[Order Date]],"mmm-yyyy")</f>
        <v>Jun-2023</v>
      </c>
      <c r="S470">
        <f>YEAR(SalesData[[#This Row],[Order Date]])*100 + MONTH(SalesData[[#This Row],[Order Date]])</f>
        <v>202306</v>
      </c>
    </row>
    <row r="471" spans="1:19" x14ac:dyDescent="0.3">
      <c r="A471" t="s">
        <v>9285</v>
      </c>
      <c r="B471" s="3">
        <v>45106</v>
      </c>
      <c r="C471" t="s">
        <v>9286</v>
      </c>
      <c r="D471" t="s">
        <v>23</v>
      </c>
      <c r="E471" t="s">
        <v>19</v>
      </c>
      <c r="F471" t="s">
        <v>44</v>
      </c>
      <c r="G471">
        <v>3</v>
      </c>
      <c r="H471" s="5">
        <v>263.56</v>
      </c>
      <c r="I471" s="5">
        <v>0.16</v>
      </c>
      <c r="J471" s="5">
        <v>664.1712</v>
      </c>
      <c r="K471" s="5">
        <v>178.2842325807178</v>
      </c>
      <c r="L471">
        <f>YEAR(SalesData[Order Date])</f>
        <v>2023</v>
      </c>
      <c r="M471">
        <f>MONTH(SalesData[Order Date])</f>
        <v>6</v>
      </c>
      <c r="N471" t="str">
        <f>TEXT(SalesData[[#This Row],[Order Date]], "mmmm")</f>
        <v>June</v>
      </c>
      <c r="O471" s="7">
        <f>IF(SalesData[Sales]=0,0,SalesData[Profit]/SalesData[Sales])</f>
        <v>0.26843114031550569</v>
      </c>
      <c r="P471" s="8">
        <f t="shared" si="7"/>
        <v>2.023574644609703E-4</v>
      </c>
      <c r="Q471" t="str">
        <f>IF(SalesData[[#This Row],[Discount]]&gt;0, "Yes", "No")</f>
        <v>Yes</v>
      </c>
      <c r="R471" t="str">
        <f>TEXT(SalesData[[#This Row],[Order Date]],"mmm-yyyy")</f>
        <v>Jun-2023</v>
      </c>
      <c r="S471">
        <f>YEAR(SalesData[[#This Row],[Order Date]])*100 + MONTH(SalesData[[#This Row],[Order Date]])</f>
        <v>202306</v>
      </c>
    </row>
    <row r="472" spans="1:19" x14ac:dyDescent="0.3">
      <c r="A472" t="s">
        <v>9293</v>
      </c>
      <c r="B472" s="3">
        <v>45086</v>
      </c>
      <c r="C472" t="s">
        <v>9294</v>
      </c>
      <c r="D472" t="s">
        <v>13</v>
      </c>
      <c r="E472" t="s">
        <v>26</v>
      </c>
      <c r="F472" t="s">
        <v>27</v>
      </c>
      <c r="G472">
        <v>2</v>
      </c>
      <c r="H472" s="5">
        <v>122.49</v>
      </c>
      <c r="I472" s="5">
        <v>0.19</v>
      </c>
      <c r="J472" s="5">
        <v>198.43379999999999</v>
      </c>
      <c r="K472" s="5">
        <v>36.495290015664608</v>
      </c>
      <c r="L472">
        <f>YEAR(SalesData[Order Date])</f>
        <v>2023</v>
      </c>
      <c r="M472">
        <f>MONTH(SalesData[Order Date])</f>
        <v>6</v>
      </c>
      <c r="N472" t="str">
        <f>TEXT(SalesData[[#This Row],[Order Date]], "mmmm")</f>
        <v>June</v>
      </c>
      <c r="O472" s="7">
        <f>IF(SalesData[Sales]=0,0,SalesData[Profit]/SalesData[Sales])</f>
        <v>0.18391670176988301</v>
      </c>
      <c r="P472" s="8">
        <f t="shared" si="7"/>
        <v>7.7557351620540459E-4</v>
      </c>
      <c r="Q472" t="str">
        <f>IF(SalesData[[#This Row],[Discount]]&gt;0, "Yes", "No")</f>
        <v>Yes</v>
      </c>
      <c r="R472" t="str">
        <f>TEXT(SalesData[[#This Row],[Order Date]],"mmm-yyyy")</f>
        <v>Jun-2023</v>
      </c>
      <c r="S472">
        <f>YEAR(SalesData[[#This Row],[Order Date]])*100 + MONTH(SalesData[[#This Row],[Order Date]])</f>
        <v>202306</v>
      </c>
    </row>
    <row r="473" spans="1:19" x14ac:dyDescent="0.3">
      <c r="A473" t="s">
        <v>9321</v>
      </c>
      <c r="B473" s="3">
        <v>45082</v>
      </c>
      <c r="C473" t="s">
        <v>9322</v>
      </c>
      <c r="D473" t="s">
        <v>30</v>
      </c>
      <c r="E473" t="s">
        <v>14</v>
      </c>
      <c r="F473" t="s">
        <v>15</v>
      </c>
      <c r="G473">
        <v>6</v>
      </c>
      <c r="H473" s="5">
        <v>242.69</v>
      </c>
      <c r="I473" s="5">
        <v>0.01</v>
      </c>
      <c r="J473" s="5">
        <v>1441.5786000000001</v>
      </c>
      <c r="K473" s="5">
        <v>120.6094769076656</v>
      </c>
      <c r="L473">
        <f>YEAR(SalesData[Order Date])</f>
        <v>2023</v>
      </c>
      <c r="M473">
        <f>MONTH(SalesData[Order Date])</f>
        <v>6</v>
      </c>
      <c r="N473" t="str">
        <f>TEXT(SalesData[[#This Row],[Order Date]], "mmmm")</f>
        <v>June</v>
      </c>
      <c r="O473" s="7">
        <f>IF(SalesData[Sales]=0,0,SalesData[Profit]/SalesData[Sales])</f>
        <v>8.366486357918021E-2</v>
      </c>
      <c r="P473" s="8">
        <f t="shared" si="7"/>
        <v>6.8674715343304913E-6</v>
      </c>
      <c r="Q473" t="str">
        <f>IF(SalesData[[#This Row],[Discount]]&gt;0, "Yes", "No")</f>
        <v>Yes</v>
      </c>
      <c r="R473" t="str">
        <f>TEXT(SalesData[[#This Row],[Order Date]],"mmm-yyyy")</f>
        <v>Jun-2023</v>
      </c>
      <c r="S473">
        <f>YEAR(SalesData[[#This Row],[Order Date]])*100 + MONTH(SalesData[[#This Row],[Order Date]])</f>
        <v>202306</v>
      </c>
    </row>
    <row r="474" spans="1:19" x14ac:dyDescent="0.3">
      <c r="A474" t="s">
        <v>9374</v>
      </c>
      <c r="B474" s="3">
        <v>45097</v>
      </c>
      <c r="C474" t="s">
        <v>9375</v>
      </c>
      <c r="D474" t="s">
        <v>18</v>
      </c>
      <c r="E474" t="s">
        <v>19</v>
      </c>
      <c r="F474" t="s">
        <v>31</v>
      </c>
      <c r="G474">
        <v>2</v>
      </c>
      <c r="H474" s="5">
        <v>771.27</v>
      </c>
      <c r="I474" s="5">
        <v>0.18</v>
      </c>
      <c r="J474" s="5">
        <v>1264.8828000000001</v>
      </c>
      <c r="K474" s="5">
        <v>218.04038160196259</v>
      </c>
      <c r="L474">
        <f>YEAR(SalesData[Order Date])</f>
        <v>2023</v>
      </c>
      <c r="M474">
        <f>MONTH(SalesData[Order Date])</f>
        <v>6</v>
      </c>
      <c r="N474" t="str">
        <f>TEXT(SalesData[[#This Row],[Order Date]], "mmmm")</f>
        <v>June</v>
      </c>
      <c r="O474" s="7">
        <f>IF(SalesData[Sales]=0,0,SalesData[Profit]/SalesData[Sales])</f>
        <v>0.17237990871720493</v>
      </c>
      <c r="P474" s="8">
        <f t="shared" si="7"/>
        <v>1.166906530786884E-4</v>
      </c>
      <c r="Q474" t="str">
        <f>IF(SalesData[[#This Row],[Discount]]&gt;0, "Yes", "No")</f>
        <v>Yes</v>
      </c>
      <c r="R474" t="str">
        <f>TEXT(SalesData[[#This Row],[Order Date]],"mmm-yyyy")</f>
        <v>Jun-2023</v>
      </c>
      <c r="S474">
        <f>YEAR(SalesData[[#This Row],[Order Date]])*100 + MONTH(SalesData[[#This Row],[Order Date]])</f>
        <v>202306</v>
      </c>
    </row>
    <row r="475" spans="1:19" x14ac:dyDescent="0.3">
      <c r="A475" t="s">
        <v>9390</v>
      </c>
      <c r="B475" s="3">
        <v>45100</v>
      </c>
      <c r="C475" t="s">
        <v>9391</v>
      </c>
      <c r="D475" t="s">
        <v>23</v>
      </c>
      <c r="E475" t="s">
        <v>14</v>
      </c>
      <c r="F475" t="s">
        <v>15</v>
      </c>
      <c r="G475">
        <v>6</v>
      </c>
      <c r="H475" s="5">
        <v>795.12</v>
      </c>
      <c r="I475" s="5">
        <v>0.03</v>
      </c>
      <c r="J475" s="5">
        <v>4627.5983999999999</v>
      </c>
      <c r="K475" s="5">
        <v>796.36280621135973</v>
      </c>
      <c r="L475">
        <f>YEAR(SalesData[Order Date])</f>
        <v>2023</v>
      </c>
      <c r="M475">
        <f>MONTH(SalesData[Order Date])</f>
        <v>6</v>
      </c>
      <c r="N475" t="str">
        <f>TEXT(SalesData[[#This Row],[Order Date]], "mmmm")</f>
        <v>June</v>
      </c>
      <c r="O475" s="7">
        <f>IF(SalesData[Sales]=0,0,SalesData[Profit]/SalesData[Sales])</f>
        <v>0.17208986981483954</v>
      </c>
      <c r="P475" s="8">
        <f t="shared" si="7"/>
        <v>6.2883589898380112E-6</v>
      </c>
      <c r="Q475" t="str">
        <f>IF(SalesData[[#This Row],[Discount]]&gt;0, "Yes", "No")</f>
        <v>Yes</v>
      </c>
      <c r="R475" t="str">
        <f>TEXT(SalesData[[#This Row],[Order Date]],"mmm-yyyy")</f>
        <v>Jun-2023</v>
      </c>
      <c r="S475">
        <f>YEAR(SalesData[[#This Row],[Order Date]])*100 + MONTH(SalesData[[#This Row],[Order Date]])</f>
        <v>202306</v>
      </c>
    </row>
    <row r="476" spans="1:19" x14ac:dyDescent="0.3">
      <c r="A476" t="s">
        <v>9428</v>
      </c>
      <c r="B476" s="3">
        <v>45080</v>
      </c>
      <c r="C476" t="s">
        <v>9429</v>
      </c>
      <c r="D476" t="s">
        <v>18</v>
      </c>
      <c r="E476" t="s">
        <v>19</v>
      </c>
      <c r="F476" t="s">
        <v>91</v>
      </c>
      <c r="G476">
        <v>5</v>
      </c>
      <c r="H476" s="5">
        <v>278.19</v>
      </c>
      <c r="I476" s="5">
        <v>0.19</v>
      </c>
      <c r="J476" s="5">
        <v>1126.6695</v>
      </c>
      <c r="K476" s="5">
        <v>286.13944458634649</v>
      </c>
      <c r="L476">
        <f>YEAR(SalesData[Order Date])</f>
        <v>2023</v>
      </c>
      <c r="M476">
        <f>MONTH(SalesData[Order Date])</f>
        <v>6</v>
      </c>
      <c r="N476" t="str">
        <f>TEXT(SalesData[[#This Row],[Order Date]], "mmmm")</f>
        <v>June</v>
      </c>
      <c r="O476" s="7">
        <f>IF(SalesData[Sales]=0,0,SalesData[Profit]/SalesData[Sales])</f>
        <v>0.25396928255033663</v>
      </c>
      <c r="P476" s="8">
        <f t="shared" si="7"/>
        <v>1.3659728962220065E-4</v>
      </c>
      <c r="Q476" t="str">
        <f>IF(SalesData[[#This Row],[Discount]]&gt;0, "Yes", "No")</f>
        <v>Yes</v>
      </c>
      <c r="R476" t="str">
        <f>TEXT(SalesData[[#This Row],[Order Date]],"mmm-yyyy")</f>
        <v>Jun-2023</v>
      </c>
      <c r="S476">
        <f>YEAR(SalesData[[#This Row],[Order Date]])*100 + MONTH(SalesData[[#This Row],[Order Date]])</f>
        <v>202306</v>
      </c>
    </row>
    <row r="477" spans="1:19" x14ac:dyDescent="0.3">
      <c r="A477" t="s">
        <v>9463</v>
      </c>
      <c r="B477" s="3">
        <v>45103</v>
      </c>
      <c r="C477" t="s">
        <v>9464</v>
      </c>
      <c r="D477" t="s">
        <v>30</v>
      </c>
      <c r="E477" t="s">
        <v>19</v>
      </c>
      <c r="F477" t="s">
        <v>44</v>
      </c>
      <c r="G477">
        <v>3</v>
      </c>
      <c r="H477" s="5">
        <v>312.41000000000003</v>
      </c>
      <c r="I477" s="5">
        <v>0.2</v>
      </c>
      <c r="J477" s="5">
        <v>749.78400000000011</v>
      </c>
      <c r="K477" s="5">
        <v>156.25212431864381</v>
      </c>
      <c r="L477">
        <f>YEAR(SalesData[Order Date])</f>
        <v>2023</v>
      </c>
      <c r="M477">
        <f>MONTH(SalesData[Order Date])</f>
        <v>6</v>
      </c>
      <c r="N477" t="str">
        <f>TEXT(SalesData[[#This Row],[Order Date]], "mmmm")</f>
        <v>June</v>
      </c>
      <c r="O477" s="7">
        <f>IF(SalesData[Sales]=0,0,SalesData[Profit]/SalesData[Sales])</f>
        <v>0.20839618385914316</v>
      </c>
      <c r="P477" s="8">
        <f t="shared" si="7"/>
        <v>2.133947910331509E-4</v>
      </c>
      <c r="Q477" t="str">
        <f>IF(SalesData[[#This Row],[Discount]]&gt;0, "Yes", "No")</f>
        <v>Yes</v>
      </c>
      <c r="R477" t="str">
        <f>TEXT(SalesData[[#This Row],[Order Date]],"mmm-yyyy")</f>
        <v>Jun-2023</v>
      </c>
      <c r="S477">
        <f>YEAR(SalesData[[#This Row],[Order Date]])*100 + MONTH(SalesData[[#This Row],[Order Date]])</f>
        <v>202306</v>
      </c>
    </row>
    <row r="478" spans="1:19" x14ac:dyDescent="0.3">
      <c r="A478" t="s">
        <v>9500</v>
      </c>
      <c r="B478" s="3">
        <v>45104</v>
      </c>
      <c r="C478" t="s">
        <v>9501</v>
      </c>
      <c r="D478" t="s">
        <v>23</v>
      </c>
      <c r="E478" t="s">
        <v>19</v>
      </c>
      <c r="F478" t="s">
        <v>91</v>
      </c>
      <c r="G478">
        <v>3</v>
      </c>
      <c r="H478" s="5">
        <v>243.98</v>
      </c>
      <c r="I478" s="5">
        <v>0.25</v>
      </c>
      <c r="J478" s="5">
        <v>548.95499999999993</v>
      </c>
      <c r="K478" s="5">
        <v>144.6460099491868</v>
      </c>
      <c r="L478">
        <f>YEAR(SalesData[Order Date])</f>
        <v>2023</v>
      </c>
      <c r="M478">
        <f>MONTH(SalesData[Order Date])</f>
        <v>6</v>
      </c>
      <c r="N478" t="str">
        <f>TEXT(SalesData[[#This Row],[Order Date]], "mmmm")</f>
        <v>June</v>
      </c>
      <c r="O478" s="7">
        <f>IF(SalesData[Sales]=0,0,SalesData[Profit]/SalesData[Sales])</f>
        <v>0.26349338278945783</v>
      </c>
      <c r="P478" s="8">
        <f t="shared" si="7"/>
        <v>3.4155805120638304E-4</v>
      </c>
      <c r="Q478" t="str">
        <f>IF(SalesData[[#This Row],[Discount]]&gt;0, "Yes", "No")</f>
        <v>Yes</v>
      </c>
      <c r="R478" t="str">
        <f>TEXT(SalesData[[#This Row],[Order Date]],"mmm-yyyy")</f>
        <v>Jun-2023</v>
      </c>
      <c r="S478">
        <f>YEAR(SalesData[[#This Row],[Order Date]])*100 + MONTH(SalesData[[#This Row],[Order Date]])</f>
        <v>202306</v>
      </c>
    </row>
    <row r="479" spans="1:19" x14ac:dyDescent="0.3">
      <c r="A479" t="s">
        <v>9516</v>
      </c>
      <c r="B479" s="3">
        <v>45094</v>
      </c>
      <c r="C479" t="s">
        <v>9517</v>
      </c>
      <c r="D479" t="s">
        <v>23</v>
      </c>
      <c r="E479" t="s">
        <v>26</v>
      </c>
      <c r="F479" t="s">
        <v>31</v>
      </c>
      <c r="G479">
        <v>4</v>
      </c>
      <c r="H479" s="5">
        <v>910.81</v>
      </c>
      <c r="I479" s="5">
        <v>0.08</v>
      </c>
      <c r="J479" s="5">
        <v>3351.7808</v>
      </c>
      <c r="K479" s="5">
        <v>558.94576090231669</v>
      </c>
      <c r="L479">
        <f>YEAR(SalesData[Order Date])</f>
        <v>2023</v>
      </c>
      <c r="M479">
        <f>MONTH(SalesData[Order Date])</f>
        <v>6</v>
      </c>
      <c r="N479" t="str">
        <f>TEXT(SalesData[[#This Row],[Order Date]], "mmmm")</f>
        <v>June</v>
      </c>
      <c r="O479" s="7">
        <f>IF(SalesData[Sales]=0,0,SalesData[Profit]/SalesData[Sales])</f>
        <v>0.16676083379387957</v>
      </c>
      <c r="P479" s="8">
        <f t="shared" si="7"/>
        <v>2.1958476520898982E-5</v>
      </c>
      <c r="Q479" t="str">
        <f>IF(SalesData[[#This Row],[Discount]]&gt;0, "Yes", "No")</f>
        <v>Yes</v>
      </c>
      <c r="R479" t="str">
        <f>TEXT(SalesData[[#This Row],[Order Date]],"mmm-yyyy")</f>
        <v>Jun-2023</v>
      </c>
      <c r="S479">
        <f>YEAR(SalesData[[#This Row],[Order Date]])*100 + MONTH(SalesData[[#This Row],[Order Date]])</f>
        <v>202306</v>
      </c>
    </row>
    <row r="480" spans="1:19" x14ac:dyDescent="0.3">
      <c r="A480" t="s">
        <v>9522</v>
      </c>
      <c r="B480" s="3">
        <v>45098</v>
      </c>
      <c r="C480" t="s">
        <v>9523</v>
      </c>
      <c r="D480" t="s">
        <v>13</v>
      </c>
      <c r="E480" t="s">
        <v>14</v>
      </c>
      <c r="F480" t="s">
        <v>53</v>
      </c>
      <c r="G480">
        <v>5</v>
      </c>
      <c r="H480" s="5">
        <v>729.2</v>
      </c>
      <c r="I480" s="5">
        <v>0.08</v>
      </c>
      <c r="J480" s="5">
        <v>3354.32</v>
      </c>
      <c r="K480" s="5">
        <v>764.68035985607628</v>
      </c>
      <c r="L480">
        <f>YEAR(SalesData[Order Date])</f>
        <v>2023</v>
      </c>
      <c r="M480">
        <f>MONTH(SalesData[Order Date])</f>
        <v>6</v>
      </c>
      <c r="N480" t="str">
        <f>TEXT(SalesData[[#This Row],[Order Date]], "mmmm")</f>
        <v>June</v>
      </c>
      <c r="O480" s="7">
        <f>IF(SalesData[Sales]=0,0,SalesData[Profit]/SalesData[Sales])</f>
        <v>0.22796881628946442</v>
      </c>
      <c r="P480" s="8">
        <f t="shared" si="7"/>
        <v>2.1941854086670324E-5</v>
      </c>
      <c r="Q480" t="str">
        <f>IF(SalesData[[#This Row],[Discount]]&gt;0, "Yes", "No")</f>
        <v>Yes</v>
      </c>
      <c r="R480" t="str">
        <f>TEXT(SalesData[[#This Row],[Order Date]],"mmm-yyyy")</f>
        <v>Jun-2023</v>
      </c>
      <c r="S480">
        <f>YEAR(SalesData[[#This Row],[Order Date]])*100 + MONTH(SalesData[[#This Row],[Order Date]])</f>
        <v>202306</v>
      </c>
    </row>
    <row r="481" spans="1:19" x14ac:dyDescent="0.3">
      <c r="A481" t="s">
        <v>9584</v>
      </c>
      <c r="B481" s="3">
        <v>45093</v>
      </c>
      <c r="C481" t="s">
        <v>9585</v>
      </c>
      <c r="D481" t="s">
        <v>18</v>
      </c>
      <c r="E481" t="s">
        <v>14</v>
      </c>
      <c r="F481" t="s">
        <v>20</v>
      </c>
      <c r="G481">
        <v>2</v>
      </c>
      <c r="H481" s="5">
        <v>605.87</v>
      </c>
      <c r="I481" s="5">
        <v>0.15</v>
      </c>
      <c r="J481" s="5">
        <v>1029.979</v>
      </c>
      <c r="K481" s="5">
        <v>248.75915441602069</v>
      </c>
      <c r="L481">
        <f>YEAR(SalesData[Order Date])</f>
        <v>2023</v>
      </c>
      <c r="M481">
        <f>MONTH(SalesData[Order Date])</f>
        <v>6</v>
      </c>
      <c r="N481" t="str">
        <f>TEXT(SalesData[[#This Row],[Order Date]], "mmmm")</f>
        <v>June</v>
      </c>
      <c r="O481" s="7">
        <f>IF(SalesData[Sales]=0,0,SalesData[Profit]/SalesData[Sales])</f>
        <v>0.24151866631845958</v>
      </c>
      <c r="P481" s="8">
        <f t="shared" si="7"/>
        <v>1.2378893161899416E-4</v>
      </c>
      <c r="Q481" t="str">
        <f>IF(SalesData[[#This Row],[Discount]]&gt;0, "Yes", "No")</f>
        <v>Yes</v>
      </c>
      <c r="R481" t="str">
        <f>TEXT(SalesData[[#This Row],[Order Date]],"mmm-yyyy")</f>
        <v>Jun-2023</v>
      </c>
      <c r="S481">
        <f>YEAR(SalesData[[#This Row],[Order Date]])*100 + MONTH(SalesData[[#This Row],[Order Date]])</f>
        <v>202306</v>
      </c>
    </row>
    <row r="482" spans="1:19" x14ac:dyDescent="0.3">
      <c r="A482" t="s">
        <v>9604</v>
      </c>
      <c r="B482" s="3">
        <v>45098</v>
      </c>
      <c r="C482" t="s">
        <v>9605</v>
      </c>
      <c r="D482" t="s">
        <v>23</v>
      </c>
      <c r="E482" t="s">
        <v>26</v>
      </c>
      <c r="F482" t="s">
        <v>20</v>
      </c>
      <c r="G482">
        <v>5</v>
      </c>
      <c r="H482" s="5">
        <v>429.33</v>
      </c>
      <c r="I482" s="5">
        <v>0.06</v>
      </c>
      <c r="J482" s="5">
        <v>2017.8510000000001</v>
      </c>
      <c r="K482" s="5">
        <v>419.72585402198348</v>
      </c>
      <c r="L482">
        <f>YEAR(SalesData[Order Date])</f>
        <v>2023</v>
      </c>
      <c r="M482">
        <f>MONTH(SalesData[Order Date])</f>
        <v>6</v>
      </c>
      <c r="N482" t="str">
        <f>TEXT(SalesData[[#This Row],[Order Date]], "mmmm")</f>
        <v>June</v>
      </c>
      <c r="O482" s="7">
        <f>IF(SalesData[Sales]=0,0,SalesData[Profit]/SalesData[Sales])</f>
        <v>0.20800636618956675</v>
      </c>
      <c r="P482" s="8">
        <f t="shared" si="7"/>
        <v>2.795052756620781E-5</v>
      </c>
      <c r="Q482" t="str">
        <f>IF(SalesData[[#This Row],[Discount]]&gt;0, "Yes", "No")</f>
        <v>Yes</v>
      </c>
      <c r="R482" t="str">
        <f>TEXT(SalesData[[#This Row],[Order Date]],"mmm-yyyy")</f>
        <v>Jun-2023</v>
      </c>
      <c r="S482">
        <f>YEAR(SalesData[[#This Row],[Order Date]])*100 + MONTH(SalesData[[#This Row],[Order Date]])</f>
        <v>202306</v>
      </c>
    </row>
    <row r="483" spans="1:19" x14ac:dyDescent="0.3">
      <c r="A483" t="s">
        <v>9612</v>
      </c>
      <c r="B483" s="3">
        <v>45083</v>
      </c>
      <c r="C483" t="s">
        <v>9613</v>
      </c>
      <c r="D483" t="s">
        <v>30</v>
      </c>
      <c r="E483" t="s">
        <v>26</v>
      </c>
      <c r="F483" t="s">
        <v>62</v>
      </c>
      <c r="G483">
        <v>4</v>
      </c>
      <c r="H483" s="5">
        <v>235.98</v>
      </c>
      <c r="I483" s="5">
        <v>0.3</v>
      </c>
      <c r="J483" s="5">
        <v>660.74399999999991</v>
      </c>
      <c r="K483" s="5">
        <v>63.95210403683739</v>
      </c>
      <c r="L483">
        <f>YEAR(SalesData[Order Date])</f>
        <v>2023</v>
      </c>
      <c r="M483">
        <f>MONTH(SalesData[Order Date])</f>
        <v>6</v>
      </c>
      <c r="N483" t="str">
        <f>TEXT(SalesData[[#This Row],[Order Date]], "mmmm")</f>
        <v>June</v>
      </c>
      <c r="O483" s="7">
        <f>IF(SalesData[Sales]=0,0,SalesData[Profit]/SalesData[Sales])</f>
        <v>9.6788020832330526E-2</v>
      </c>
      <c r="P483" s="8">
        <f t="shared" si="7"/>
        <v>3.1782354436816682E-4</v>
      </c>
      <c r="Q483" t="str">
        <f>IF(SalesData[[#This Row],[Discount]]&gt;0, "Yes", "No")</f>
        <v>Yes</v>
      </c>
      <c r="R483" t="str">
        <f>TEXT(SalesData[[#This Row],[Order Date]],"mmm-yyyy")</f>
        <v>Jun-2023</v>
      </c>
      <c r="S483">
        <f>YEAR(SalesData[[#This Row],[Order Date]])*100 + MONTH(SalesData[[#This Row],[Order Date]])</f>
        <v>202306</v>
      </c>
    </row>
    <row r="484" spans="1:19" x14ac:dyDescent="0.3">
      <c r="A484" t="s">
        <v>9686</v>
      </c>
      <c r="B484" s="3">
        <v>45081</v>
      </c>
      <c r="C484" t="s">
        <v>9687</v>
      </c>
      <c r="D484" t="s">
        <v>30</v>
      </c>
      <c r="E484" t="s">
        <v>14</v>
      </c>
      <c r="F484" t="s">
        <v>31</v>
      </c>
      <c r="G484">
        <v>7</v>
      </c>
      <c r="H484" s="5">
        <v>378.97</v>
      </c>
      <c r="I484" s="5">
        <v>0.26</v>
      </c>
      <c r="J484" s="5">
        <v>1963.0645999999999</v>
      </c>
      <c r="K484" s="5">
        <v>507.7325943696265</v>
      </c>
      <c r="L484">
        <f>YEAR(SalesData[Order Date])</f>
        <v>2023</v>
      </c>
      <c r="M484">
        <f>MONTH(SalesData[Order Date])</f>
        <v>6</v>
      </c>
      <c r="N484" t="str">
        <f>TEXT(SalesData[[#This Row],[Order Date]], "mmmm")</f>
        <v>June</v>
      </c>
      <c r="O484" s="7">
        <f>IF(SalesData[Sales]=0,0,SalesData[Profit]/SalesData[Sales])</f>
        <v>0.25864283547756223</v>
      </c>
      <c r="P484" s="8">
        <f t="shared" si="7"/>
        <v>9.8010019639700096E-5</v>
      </c>
      <c r="Q484" t="str">
        <f>IF(SalesData[[#This Row],[Discount]]&gt;0, "Yes", "No")</f>
        <v>Yes</v>
      </c>
      <c r="R484" t="str">
        <f>TEXT(SalesData[[#This Row],[Order Date]],"mmm-yyyy")</f>
        <v>Jun-2023</v>
      </c>
      <c r="S484">
        <f>YEAR(SalesData[[#This Row],[Order Date]])*100 + MONTH(SalesData[[#This Row],[Order Date]])</f>
        <v>202306</v>
      </c>
    </row>
    <row r="485" spans="1:19" x14ac:dyDescent="0.3">
      <c r="A485" t="s">
        <v>9702</v>
      </c>
      <c r="B485" s="3">
        <v>45083</v>
      </c>
      <c r="C485" t="s">
        <v>9703</v>
      </c>
      <c r="D485" t="s">
        <v>23</v>
      </c>
      <c r="E485" t="s">
        <v>19</v>
      </c>
      <c r="F485" t="s">
        <v>34</v>
      </c>
      <c r="G485">
        <v>1</v>
      </c>
      <c r="H485" s="5">
        <v>720.34</v>
      </c>
      <c r="I485" s="5">
        <v>0.23</v>
      </c>
      <c r="J485" s="5">
        <v>554.66180000000008</v>
      </c>
      <c r="K485" s="5">
        <v>73.790619182451024</v>
      </c>
      <c r="L485">
        <f>YEAR(SalesData[Order Date])</f>
        <v>2023</v>
      </c>
      <c r="M485">
        <f>MONTH(SalesData[Order Date])</f>
        <v>6</v>
      </c>
      <c r="N485" t="str">
        <f>TEXT(SalesData[[#This Row],[Order Date]], "mmmm")</f>
        <v>June</v>
      </c>
      <c r="O485" s="7">
        <f>IF(SalesData[Sales]=0,0,SalesData[Profit]/SalesData[Sales])</f>
        <v>0.13303713935672334</v>
      </c>
      <c r="P485" s="8">
        <f t="shared" si="7"/>
        <v>3.1929366687952909E-4</v>
      </c>
      <c r="Q485" t="str">
        <f>IF(SalesData[[#This Row],[Discount]]&gt;0, "Yes", "No")</f>
        <v>Yes</v>
      </c>
      <c r="R485" t="str">
        <f>TEXT(SalesData[[#This Row],[Order Date]],"mmm-yyyy")</f>
        <v>Jun-2023</v>
      </c>
      <c r="S485">
        <f>YEAR(SalesData[[#This Row],[Order Date]])*100 + MONTH(SalesData[[#This Row],[Order Date]])</f>
        <v>202306</v>
      </c>
    </row>
    <row r="486" spans="1:19" x14ac:dyDescent="0.3">
      <c r="A486" t="s">
        <v>9704</v>
      </c>
      <c r="B486" s="3">
        <v>45081</v>
      </c>
      <c r="C486" t="s">
        <v>9705</v>
      </c>
      <c r="D486" t="s">
        <v>23</v>
      </c>
      <c r="E486" t="s">
        <v>19</v>
      </c>
      <c r="F486" t="s">
        <v>62</v>
      </c>
      <c r="G486">
        <v>6</v>
      </c>
      <c r="H486" s="5">
        <v>731.82</v>
      </c>
      <c r="I486" s="5">
        <v>0.24</v>
      </c>
      <c r="J486" s="5">
        <v>3337.0992000000001</v>
      </c>
      <c r="K486" s="5">
        <v>593.66184334817865</v>
      </c>
      <c r="L486">
        <f>YEAR(SalesData[Order Date])</f>
        <v>2023</v>
      </c>
      <c r="M486">
        <f>MONTH(SalesData[Order Date])</f>
        <v>6</v>
      </c>
      <c r="N486" t="str">
        <f>TEXT(SalesData[[#This Row],[Order Date]], "mmmm")</f>
        <v>June</v>
      </c>
      <c r="O486" s="7">
        <f>IF(SalesData[Sales]=0,0,SalesData[Profit]/SalesData[Sales])</f>
        <v>0.17789757144413887</v>
      </c>
      <c r="P486" s="8">
        <f t="shared" si="7"/>
        <v>5.4658249296275041E-5</v>
      </c>
      <c r="Q486" t="str">
        <f>IF(SalesData[[#This Row],[Discount]]&gt;0, "Yes", "No")</f>
        <v>Yes</v>
      </c>
      <c r="R486" t="str">
        <f>TEXT(SalesData[[#This Row],[Order Date]],"mmm-yyyy")</f>
        <v>Jun-2023</v>
      </c>
      <c r="S486">
        <f>YEAR(SalesData[[#This Row],[Order Date]])*100 + MONTH(SalesData[[#This Row],[Order Date]])</f>
        <v>202306</v>
      </c>
    </row>
    <row r="487" spans="1:19" x14ac:dyDescent="0.3">
      <c r="A487" t="s">
        <v>9720</v>
      </c>
      <c r="B487" s="3">
        <v>45094</v>
      </c>
      <c r="C487" t="s">
        <v>9721</v>
      </c>
      <c r="D487" t="s">
        <v>13</v>
      </c>
      <c r="E487" t="s">
        <v>14</v>
      </c>
      <c r="F487" t="s">
        <v>15</v>
      </c>
      <c r="G487">
        <v>9</v>
      </c>
      <c r="H487" s="5">
        <v>960.7</v>
      </c>
      <c r="I487" s="5">
        <v>0.26</v>
      </c>
      <c r="J487" s="5">
        <v>6398.2620000000006</v>
      </c>
      <c r="K487" s="5">
        <v>1568.6156715157049</v>
      </c>
      <c r="L487">
        <f>YEAR(SalesData[Order Date])</f>
        <v>2023</v>
      </c>
      <c r="M487">
        <f>MONTH(SalesData[Order Date])</f>
        <v>6</v>
      </c>
      <c r="N487" t="str">
        <f>TEXT(SalesData[[#This Row],[Order Date]], "mmmm")</f>
        <v>June</v>
      </c>
      <c r="O487" s="7">
        <f>IF(SalesData[Sales]=0,0,SalesData[Profit]/SalesData[Sales])</f>
        <v>0.24516277569060235</v>
      </c>
      <c r="P487" s="8">
        <f t="shared" si="7"/>
        <v>3.0070666065253342E-5</v>
      </c>
      <c r="Q487" t="str">
        <f>IF(SalesData[[#This Row],[Discount]]&gt;0, "Yes", "No")</f>
        <v>Yes</v>
      </c>
      <c r="R487" t="str">
        <f>TEXT(SalesData[[#This Row],[Order Date]],"mmm-yyyy")</f>
        <v>Jun-2023</v>
      </c>
      <c r="S487">
        <f>YEAR(SalesData[[#This Row],[Order Date]])*100 + MONTH(SalesData[[#This Row],[Order Date]])</f>
        <v>202306</v>
      </c>
    </row>
    <row r="488" spans="1:19" x14ac:dyDescent="0.3">
      <c r="A488" t="s">
        <v>9728</v>
      </c>
      <c r="B488" s="3">
        <v>45091</v>
      </c>
      <c r="C488" t="s">
        <v>9729</v>
      </c>
      <c r="D488" t="s">
        <v>13</v>
      </c>
      <c r="E488" t="s">
        <v>26</v>
      </c>
      <c r="F488" t="s">
        <v>62</v>
      </c>
      <c r="G488">
        <v>7</v>
      </c>
      <c r="H488" s="5">
        <v>415.41</v>
      </c>
      <c r="I488" s="5">
        <v>0.09</v>
      </c>
      <c r="J488" s="5">
        <v>2646.161700000001</v>
      </c>
      <c r="K488" s="5">
        <v>635.41382159815896</v>
      </c>
      <c r="L488">
        <f>YEAR(SalesData[Order Date])</f>
        <v>2023</v>
      </c>
      <c r="M488">
        <f>MONTH(SalesData[Order Date])</f>
        <v>6</v>
      </c>
      <c r="N488" t="str">
        <f>TEXT(SalesData[[#This Row],[Order Date]], "mmmm")</f>
        <v>June</v>
      </c>
      <c r="O488" s="7">
        <f>IF(SalesData[Sales]=0,0,SalesData[Profit]/SalesData[Sales])</f>
        <v>0.24012660360028593</v>
      </c>
      <c r="P488" s="8">
        <f t="shared" si="7"/>
        <v>3.0950489533576118E-5</v>
      </c>
      <c r="Q488" t="str">
        <f>IF(SalesData[[#This Row],[Discount]]&gt;0, "Yes", "No")</f>
        <v>Yes</v>
      </c>
      <c r="R488" t="str">
        <f>TEXT(SalesData[[#This Row],[Order Date]],"mmm-yyyy")</f>
        <v>Jun-2023</v>
      </c>
      <c r="S488">
        <f>YEAR(SalesData[[#This Row],[Order Date]])*100 + MONTH(SalesData[[#This Row],[Order Date]])</f>
        <v>202306</v>
      </c>
    </row>
    <row r="489" spans="1:19" x14ac:dyDescent="0.3">
      <c r="A489" t="s">
        <v>9750</v>
      </c>
      <c r="B489" s="3">
        <v>45088</v>
      </c>
      <c r="C489" t="s">
        <v>9751</v>
      </c>
      <c r="D489" t="s">
        <v>30</v>
      </c>
      <c r="E489" t="s">
        <v>19</v>
      </c>
      <c r="F489" t="s">
        <v>27</v>
      </c>
      <c r="G489">
        <v>3</v>
      </c>
      <c r="H489" s="5">
        <v>20.07</v>
      </c>
      <c r="I489" s="5">
        <v>0.14000000000000001</v>
      </c>
      <c r="J489" s="5">
        <v>51.7806</v>
      </c>
      <c r="K489" s="5">
        <v>14.01150416654222</v>
      </c>
      <c r="L489">
        <f>YEAR(SalesData[Order Date])</f>
        <v>2023</v>
      </c>
      <c r="M489">
        <f>MONTH(SalesData[Order Date])</f>
        <v>6</v>
      </c>
      <c r="N489" t="str">
        <f>TEXT(SalesData[[#This Row],[Order Date]], "mmmm")</f>
        <v>June</v>
      </c>
      <c r="O489" s="7">
        <f>IF(SalesData[Sales]=0,0,SalesData[Profit]/SalesData[Sales])</f>
        <v>0.27059370046971687</v>
      </c>
      <c r="P489" s="8">
        <f t="shared" si="7"/>
        <v>2.3251951503072579E-3</v>
      </c>
      <c r="Q489" t="str">
        <f>IF(SalesData[[#This Row],[Discount]]&gt;0, "Yes", "No")</f>
        <v>Yes</v>
      </c>
      <c r="R489" t="str">
        <f>TEXT(SalesData[[#This Row],[Order Date]],"mmm-yyyy")</f>
        <v>Jun-2023</v>
      </c>
      <c r="S489">
        <f>YEAR(SalesData[[#This Row],[Order Date]])*100 + MONTH(SalesData[[#This Row],[Order Date]])</f>
        <v>202306</v>
      </c>
    </row>
    <row r="490" spans="1:19" x14ac:dyDescent="0.3">
      <c r="A490" t="s">
        <v>9769</v>
      </c>
      <c r="B490" s="3">
        <v>45095</v>
      </c>
      <c r="C490" t="s">
        <v>9770</v>
      </c>
      <c r="D490" t="s">
        <v>30</v>
      </c>
      <c r="E490" t="s">
        <v>19</v>
      </c>
      <c r="F490" t="s">
        <v>31</v>
      </c>
      <c r="G490">
        <v>1</v>
      </c>
      <c r="H490" s="5">
        <v>710.26</v>
      </c>
      <c r="I490" s="5">
        <v>0.16</v>
      </c>
      <c r="J490" s="5">
        <v>596.61839999999995</v>
      </c>
      <c r="K490" s="5">
        <v>117.52622637076141</v>
      </c>
      <c r="L490">
        <f>YEAR(SalesData[Order Date])</f>
        <v>2023</v>
      </c>
      <c r="M490">
        <f>MONTH(SalesData[Order Date])</f>
        <v>6</v>
      </c>
      <c r="N490" t="str">
        <f>TEXT(SalesData[[#This Row],[Order Date]], "mmmm")</f>
        <v>June</v>
      </c>
      <c r="O490" s="7">
        <f>IF(SalesData[Sales]=0,0,SalesData[Profit]/SalesData[Sales])</f>
        <v>0.19698726417214324</v>
      </c>
      <c r="P490" s="8">
        <f t="shared" si="7"/>
        <v>2.2526961957592995E-4</v>
      </c>
      <c r="Q490" t="str">
        <f>IF(SalesData[[#This Row],[Discount]]&gt;0, "Yes", "No")</f>
        <v>Yes</v>
      </c>
      <c r="R490" t="str">
        <f>TEXT(SalesData[[#This Row],[Order Date]],"mmm-yyyy")</f>
        <v>Jun-2023</v>
      </c>
      <c r="S490">
        <f>YEAR(SalesData[[#This Row],[Order Date]])*100 + MONTH(SalesData[[#This Row],[Order Date]])</f>
        <v>202306</v>
      </c>
    </row>
    <row r="491" spans="1:19" x14ac:dyDescent="0.3">
      <c r="A491" t="s">
        <v>9795</v>
      </c>
      <c r="B491" s="3">
        <v>45103</v>
      </c>
      <c r="C491" t="s">
        <v>9796</v>
      </c>
      <c r="D491" t="s">
        <v>23</v>
      </c>
      <c r="E491" t="s">
        <v>14</v>
      </c>
      <c r="F491" t="s">
        <v>44</v>
      </c>
      <c r="G491">
        <v>9</v>
      </c>
      <c r="H491" s="5">
        <v>742.71</v>
      </c>
      <c r="I491" s="5">
        <v>0.28000000000000003</v>
      </c>
      <c r="J491" s="5">
        <v>4812.7608</v>
      </c>
      <c r="K491" s="5">
        <v>796.54460690915107</v>
      </c>
      <c r="L491">
        <f>YEAR(SalesData[Order Date])</f>
        <v>2023</v>
      </c>
      <c r="M491">
        <f>MONTH(SalesData[Order Date])</f>
        <v>6</v>
      </c>
      <c r="N491" t="str">
        <f>TEXT(SalesData[[#This Row],[Order Date]], "mmmm")</f>
        <v>June</v>
      </c>
      <c r="O491" s="7">
        <f>IF(SalesData[Sales]=0,0,SalesData[Profit]/SalesData[Sales])</f>
        <v>0.16550679329609547</v>
      </c>
      <c r="P491" s="8">
        <f t="shared" si="7"/>
        <v>4.1888639053077393E-5</v>
      </c>
      <c r="Q491" t="str">
        <f>IF(SalesData[[#This Row],[Discount]]&gt;0, "Yes", "No")</f>
        <v>Yes</v>
      </c>
      <c r="R491" t="str">
        <f>TEXT(SalesData[[#This Row],[Order Date]],"mmm-yyyy")</f>
        <v>Jun-2023</v>
      </c>
      <c r="S491">
        <f>YEAR(SalesData[[#This Row],[Order Date]])*100 + MONTH(SalesData[[#This Row],[Order Date]])</f>
        <v>202306</v>
      </c>
    </row>
    <row r="492" spans="1:19" x14ac:dyDescent="0.3">
      <c r="A492" t="s">
        <v>9807</v>
      </c>
      <c r="B492" s="3">
        <v>45093</v>
      </c>
      <c r="C492" t="s">
        <v>9808</v>
      </c>
      <c r="D492" t="s">
        <v>18</v>
      </c>
      <c r="E492" t="s">
        <v>26</v>
      </c>
      <c r="F492" t="s">
        <v>39</v>
      </c>
      <c r="G492">
        <v>6</v>
      </c>
      <c r="H492" s="5">
        <v>669.49</v>
      </c>
      <c r="I492" s="5">
        <v>0.12</v>
      </c>
      <c r="J492" s="5">
        <v>3534.9072000000001</v>
      </c>
      <c r="K492" s="5">
        <v>371.41533537822511</v>
      </c>
      <c r="L492">
        <f>YEAR(SalesData[Order Date])</f>
        <v>2023</v>
      </c>
      <c r="M492">
        <f>MONTH(SalesData[Order Date])</f>
        <v>6</v>
      </c>
      <c r="N492" t="str">
        <f>TEXT(SalesData[[#This Row],[Order Date]], "mmmm")</f>
        <v>June</v>
      </c>
      <c r="O492" s="7">
        <f>IF(SalesData[Sales]=0,0,SalesData[Profit]/SalesData[Sales])</f>
        <v>0.10507074566999244</v>
      </c>
      <c r="P492" s="8">
        <f t="shared" si="7"/>
        <v>2.9873485787689135E-5</v>
      </c>
      <c r="Q492" t="str">
        <f>IF(SalesData[[#This Row],[Discount]]&gt;0, "Yes", "No")</f>
        <v>Yes</v>
      </c>
      <c r="R492" t="str">
        <f>TEXT(SalesData[[#This Row],[Order Date]],"mmm-yyyy")</f>
        <v>Jun-2023</v>
      </c>
      <c r="S492">
        <f>YEAR(SalesData[[#This Row],[Order Date]])*100 + MONTH(SalesData[[#This Row],[Order Date]])</f>
        <v>202306</v>
      </c>
    </row>
    <row r="493" spans="1:19" x14ac:dyDescent="0.3">
      <c r="A493" t="s">
        <v>9875</v>
      </c>
      <c r="B493" s="3">
        <v>45090</v>
      </c>
      <c r="C493" t="s">
        <v>6890</v>
      </c>
      <c r="D493" t="s">
        <v>13</v>
      </c>
      <c r="E493" t="s">
        <v>19</v>
      </c>
      <c r="F493" t="s">
        <v>27</v>
      </c>
      <c r="G493">
        <v>8</v>
      </c>
      <c r="H493" s="5">
        <v>546.63</v>
      </c>
      <c r="I493" s="5">
        <v>0.2</v>
      </c>
      <c r="J493" s="5">
        <v>3498.4319999999998</v>
      </c>
      <c r="K493" s="5">
        <v>837.12101421623186</v>
      </c>
      <c r="L493">
        <f>YEAR(SalesData[Order Date])</f>
        <v>2023</v>
      </c>
      <c r="M493">
        <f>MONTH(SalesData[Order Date])</f>
        <v>6</v>
      </c>
      <c r="N493" t="str">
        <f>TEXT(SalesData[[#This Row],[Order Date]], "mmmm")</f>
        <v>June</v>
      </c>
      <c r="O493" s="7">
        <f>IF(SalesData[Sales]=0,0,SalesData[Profit]/SalesData[Sales])</f>
        <v>0.23928463214841161</v>
      </c>
      <c r="P493" s="8">
        <f t="shared" si="7"/>
        <v>4.5734774893437976E-5</v>
      </c>
      <c r="Q493" t="str">
        <f>IF(SalesData[[#This Row],[Discount]]&gt;0, "Yes", "No")</f>
        <v>Yes</v>
      </c>
      <c r="R493" t="str">
        <f>TEXT(SalesData[[#This Row],[Order Date]],"mmm-yyyy")</f>
        <v>Jun-2023</v>
      </c>
      <c r="S493">
        <f>YEAR(SalesData[[#This Row],[Order Date]])*100 + MONTH(SalesData[[#This Row],[Order Date]])</f>
        <v>202306</v>
      </c>
    </row>
    <row r="494" spans="1:19" x14ac:dyDescent="0.3">
      <c r="A494" t="s">
        <v>9927</v>
      </c>
      <c r="B494" s="3">
        <v>45081</v>
      </c>
      <c r="C494" t="s">
        <v>9928</v>
      </c>
      <c r="D494" t="s">
        <v>30</v>
      </c>
      <c r="E494" t="s">
        <v>14</v>
      </c>
      <c r="F494" t="s">
        <v>44</v>
      </c>
      <c r="G494">
        <v>2</v>
      </c>
      <c r="H494" s="5">
        <v>905.61</v>
      </c>
      <c r="I494" s="5">
        <v>0.18</v>
      </c>
      <c r="J494" s="5">
        <v>1485.2003999999999</v>
      </c>
      <c r="K494" s="5">
        <v>148.28232404376729</v>
      </c>
      <c r="L494">
        <f>YEAR(SalesData[Order Date])</f>
        <v>2023</v>
      </c>
      <c r="M494">
        <f>MONTH(SalesData[Order Date])</f>
        <v>6</v>
      </c>
      <c r="N494" t="str">
        <f>TEXT(SalesData[[#This Row],[Order Date]], "mmmm")</f>
        <v>June</v>
      </c>
      <c r="O494" s="7">
        <f>IF(SalesData[Sales]=0,0,SalesData[Profit]/SalesData[Sales])</f>
        <v>9.9839943514536691E-2</v>
      </c>
      <c r="P494" s="8">
        <f t="shared" si="7"/>
        <v>9.9380528041872327E-5</v>
      </c>
      <c r="Q494" t="str">
        <f>IF(SalesData[[#This Row],[Discount]]&gt;0, "Yes", "No")</f>
        <v>Yes</v>
      </c>
      <c r="R494" t="str">
        <f>TEXT(SalesData[[#This Row],[Order Date]],"mmm-yyyy")</f>
        <v>Jun-2023</v>
      </c>
      <c r="S494">
        <f>YEAR(SalesData[[#This Row],[Order Date]])*100 + MONTH(SalesData[[#This Row],[Order Date]])</f>
        <v>202306</v>
      </c>
    </row>
    <row r="495" spans="1:19" x14ac:dyDescent="0.3">
      <c r="A495" t="s">
        <v>10003</v>
      </c>
      <c r="B495" s="3">
        <v>45101</v>
      </c>
      <c r="C495" t="s">
        <v>10004</v>
      </c>
      <c r="D495" t="s">
        <v>30</v>
      </c>
      <c r="E495" t="s">
        <v>19</v>
      </c>
      <c r="F495" t="s">
        <v>34</v>
      </c>
      <c r="G495">
        <v>2</v>
      </c>
      <c r="H495" s="5">
        <v>982.22</v>
      </c>
      <c r="I495" s="5">
        <v>0.08</v>
      </c>
      <c r="J495" s="5">
        <v>1807.2847999999999</v>
      </c>
      <c r="K495" s="5">
        <v>105.0659131048602</v>
      </c>
      <c r="L495">
        <f>YEAR(SalesData[Order Date])</f>
        <v>2023</v>
      </c>
      <c r="M495">
        <f>MONTH(SalesData[Order Date])</f>
        <v>6</v>
      </c>
      <c r="N495" t="str">
        <f>TEXT(SalesData[[#This Row],[Order Date]], "mmmm")</f>
        <v>June</v>
      </c>
      <c r="O495" s="7">
        <f>IF(SalesData[Sales]=0,0,SalesData[Profit]/SalesData[Sales])</f>
        <v>5.8134674238869387E-2</v>
      </c>
      <c r="P495" s="8">
        <f t="shared" si="7"/>
        <v>4.0724074036366595E-5</v>
      </c>
      <c r="Q495" t="str">
        <f>IF(SalesData[[#This Row],[Discount]]&gt;0, "Yes", "No")</f>
        <v>Yes</v>
      </c>
      <c r="R495" t="str">
        <f>TEXT(SalesData[[#This Row],[Order Date]],"mmm-yyyy")</f>
        <v>Jun-2023</v>
      </c>
      <c r="S495">
        <f>YEAR(SalesData[[#This Row],[Order Date]])*100 + MONTH(SalesData[[#This Row],[Order Date]])</f>
        <v>202306</v>
      </c>
    </row>
    <row r="496" spans="1:19" x14ac:dyDescent="0.3">
      <c r="A496" t="s">
        <v>10014</v>
      </c>
      <c r="B496" s="3">
        <v>45100</v>
      </c>
      <c r="C496" t="s">
        <v>10015</v>
      </c>
      <c r="D496" t="s">
        <v>18</v>
      </c>
      <c r="E496" t="s">
        <v>19</v>
      </c>
      <c r="F496" t="s">
        <v>91</v>
      </c>
      <c r="G496">
        <v>8</v>
      </c>
      <c r="H496" s="5">
        <v>760.82</v>
      </c>
      <c r="I496" s="5">
        <v>0.22</v>
      </c>
      <c r="J496" s="5">
        <v>4747.5168000000003</v>
      </c>
      <c r="K496" s="5">
        <v>857.74494642996331</v>
      </c>
      <c r="L496">
        <f>YEAR(SalesData[Order Date])</f>
        <v>2023</v>
      </c>
      <c r="M496">
        <f>MONTH(SalesData[Order Date])</f>
        <v>6</v>
      </c>
      <c r="N496" t="str">
        <f>TEXT(SalesData[[#This Row],[Order Date]], "mmmm")</f>
        <v>June</v>
      </c>
      <c r="O496" s="7">
        <f>IF(SalesData[Sales]=0,0,SalesData[Profit]/SalesData[Sales])</f>
        <v>0.18067233515212905</v>
      </c>
      <c r="P496" s="8">
        <f t="shared" si="7"/>
        <v>3.6145211745222261E-5</v>
      </c>
      <c r="Q496" t="str">
        <f>IF(SalesData[[#This Row],[Discount]]&gt;0, "Yes", "No")</f>
        <v>Yes</v>
      </c>
      <c r="R496" t="str">
        <f>TEXT(SalesData[[#This Row],[Order Date]],"mmm-yyyy")</f>
        <v>Jun-2023</v>
      </c>
      <c r="S496">
        <f>YEAR(SalesData[[#This Row],[Order Date]])*100 + MONTH(SalesData[[#This Row],[Order Date]])</f>
        <v>202306</v>
      </c>
    </row>
    <row r="497" spans="1:19" x14ac:dyDescent="0.3">
      <c r="A497" t="s">
        <v>10071</v>
      </c>
      <c r="B497" s="3">
        <v>45085</v>
      </c>
      <c r="C497" t="s">
        <v>10072</v>
      </c>
      <c r="D497" t="s">
        <v>18</v>
      </c>
      <c r="E497" t="s">
        <v>26</v>
      </c>
      <c r="F497" t="s">
        <v>44</v>
      </c>
      <c r="G497">
        <v>8</v>
      </c>
      <c r="H497" s="5">
        <v>260.17</v>
      </c>
      <c r="I497" s="5">
        <v>0.27</v>
      </c>
      <c r="J497" s="5">
        <v>1519.3928000000001</v>
      </c>
      <c r="K497" s="5">
        <v>308.06114552573661</v>
      </c>
      <c r="L497">
        <f>YEAR(SalesData[Order Date])</f>
        <v>2023</v>
      </c>
      <c r="M497">
        <f>MONTH(SalesData[Order Date])</f>
        <v>6</v>
      </c>
      <c r="N497" t="str">
        <f>TEXT(SalesData[[#This Row],[Order Date]], "mmmm")</f>
        <v>June</v>
      </c>
      <c r="O497" s="7">
        <f>IF(SalesData[Sales]=0,0,SalesData[Profit]/SalesData[Sales])</f>
        <v>0.20275280067520168</v>
      </c>
      <c r="P497" s="8">
        <f t="shared" si="7"/>
        <v>1.2972287350578469E-4</v>
      </c>
      <c r="Q497" t="str">
        <f>IF(SalesData[[#This Row],[Discount]]&gt;0, "Yes", "No")</f>
        <v>Yes</v>
      </c>
      <c r="R497" t="str">
        <f>TEXT(SalesData[[#This Row],[Order Date]],"mmm-yyyy")</f>
        <v>Jun-2023</v>
      </c>
      <c r="S497">
        <f>YEAR(SalesData[[#This Row],[Order Date]])*100 + MONTH(SalesData[[#This Row],[Order Date]])</f>
        <v>202306</v>
      </c>
    </row>
    <row r="498" spans="1:19" x14ac:dyDescent="0.3">
      <c r="A498" t="s">
        <v>10150</v>
      </c>
      <c r="B498" s="3">
        <v>45079</v>
      </c>
      <c r="C498" t="s">
        <v>10151</v>
      </c>
      <c r="D498" t="s">
        <v>30</v>
      </c>
      <c r="E498" t="s">
        <v>19</v>
      </c>
      <c r="F498" t="s">
        <v>44</v>
      </c>
      <c r="G498">
        <v>4</v>
      </c>
      <c r="H498" s="5">
        <v>68.02</v>
      </c>
      <c r="I498" s="5">
        <v>0.04</v>
      </c>
      <c r="J498" s="5">
        <v>261.1968</v>
      </c>
      <c r="K498" s="5">
        <v>24.364265370866772</v>
      </c>
      <c r="L498">
        <f>YEAR(SalesData[Order Date])</f>
        <v>2023</v>
      </c>
      <c r="M498">
        <f>MONTH(SalesData[Order Date])</f>
        <v>6</v>
      </c>
      <c r="N498" t="str">
        <f>TEXT(SalesData[[#This Row],[Order Date]], "mmmm")</f>
        <v>June</v>
      </c>
      <c r="O498" s="7">
        <f>IF(SalesData[Sales]=0,0,SalesData[Profit]/SalesData[Sales])</f>
        <v>9.3279340982993564E-2</v>
      </c>
      <c r="P498" s="8">
        <f t="shared" si="7"/>
        <v>1.4701558365186711E-4</v>
      </c>
      <c r="Q498" t="str">
        <f>IF(SalesData[[#This Row],[Discount]]&gt;0, "Yes", "No")</f>
        <v>Yes</v>
      </c>
      <c r="R498" t="str">
        <f>TEXT(SalesData[[#This Row],[Order Date]],"mmm-yyyy")</f>
        <v>Jun-2023</v>
      </c>
      <c r="S498">
        <f>YEAR(SalesData[[#This Row],[Order Date]])*100 + MONTH(SalesData[[#This Row],[Order Date]])</f>
        <v>202306</v>
      </c>
    </row>
    <row r="499" spans="1:19" x14ac:dyDescent="0.3">
      <c r="A499" t="s">
        <v>10413</v>
      </c>
      <c r="B499" s="3">
        <v>45081</v>
      </c>
      <c r="C499" t="s">
        <v>10414</v>
      </c>
      <c r="D499" t="s">
        <v>13</v>
      </c>
      <c r="E499" t="s">
        <v>26</v>
      </c>
      <c r="F499" t="s">
        <v>53</v>
      </c>
      <c r="G499">
        <v>9</v>
      </c>
      <c r="H499" s="5">
        <v>861.45</v>
      </c>
      <c r="I499" s="5">
        <v>0</v>
      </c>
      <c r="J499" s="5">
        <v>7753.05</v>
      </c>
      <c r="K499" s="5">
        <v>2192.854395538905</v>
      </c>
      <c r="L499">
        <f>YEAR(SalesData[Order Date])</f>
        <v>2023</v>
      </c>
      <c r="M499">
        <f>MONTH(SalesData[Order Date])</f>
        <v>6</v>
      </c>
      <c r="N499" t="str">
        <f>TEXT(SalesData[[#This Row],[Order Date]], "mmmm")</f>
        <v>June</v>
      </c>
      <c r="O499" s="7">
        <f>IF(SalesData[Sales]=0,0,SalesData[Profit]/SalesData[Sales])</f>
        <v>0.28283764396449201</v>
      </c>
      <c r="P499" s="8">
        <f t="shared" si="7"/>
        <v>0</v>
      </c>
      <c r="Q499" t="str">
        <f>IF(SalesData[[#This Row],[Discount]]&gt;0, "Yes", "No")</f>
        <v>No</v>
      </c>
      <c r="R499" t="str">
        <f>TEXT(SalesData[[#This Row],[Order Date]],"mmm-yyyy")</f>
        <v>Jun-2023</v>
      </c>
      <c r="S499">
        <f>YEAR(SalesData[[#This Row],[Order Date]])*100 + MONTH(SalesData[[#This Row],[Order Date]])</f>
        <v>202306</v>
      </c>
    </row>
    <row r="500" spans="1:19" x14ac:dyDescent="0.3">
      <c r="A500" t="s">
        <v>10457</v>
      </c>
      <c r="B500" s="3">
        <v>45099</v>
      </c>
      <c r="C500" t="s">
        <v>10458</v>
      </c>
      <c r="D500" t="s">
        <v>23</v>
      </c>
      <c r="E500" t="s">
        <v>14</v>
      </c>
      <c r="F500" t="s">
        <v>20</v>
      </c>
      <c r="G500">
        <v>5</v>
      </c>
      <c r="H500" s="5">
        <v>816.79</v>
      </c>
      <c r="I500" s="5">
        <v>0.13</v>
      </c>
      <c r="J500" s="5">
        <v>3553.0365000000002</v>
      </c>
      <c r="K500" s="5">
        <v>298.98248579320699</v>
      </c>
      <c r="L500">
        <f>YEAR(SalesData[Order Date])</f>
        <v>2023</v>
      </c>
      <c r="M500">
        <f>MONTH(SalesData[Order Date])</f>
        <v>6</v>
      </c>
      <c r="N500" t="str">
        <f>TEXT(SalesData[[#This Row],[Order Date]], "mmmm")</f>
        <v>June</v>
      </c>
      <c r="O500" s="7">
        <f>IF(SalesData[Sales]=0,0,SalesData[Profit]/SalesData[Sales])</f>
        <v>8.41484419856669E-2</v>
      </c>
      <c r="P500" s="8">
        <f t="shared" si="7"/>
        <v>3.183192742320548E-5</v>
      </c>
      <c r="Q500" t="str">
        <f>IF(SalesData[[#This Row],[Discount]]&gt;0, "Yes", "No")</f>
        <v>Yes</v>
      </c>
      <c r="R500" t="str">
        <f>TEXT(SalesData[[#This Row],[Order Date]],"mmm-yyyy")</f>
        <v>Jun-2023</v>
      </c>
      <c r="S500">
        <f>YEAR(SalesData[[#This Row],[Order Date]])*100 + MONTH(SalesData[[#This Row],[Order Date]])</f>
        <v>202306</v>
      </c>
    </row>
    <row r="501" spans="1:19" x14ac:dyDescent="0.3">
      <c r="A501" t="s">
        <v>10642</v>
      </c>
      <c r="B501" s="3">
        <v>45100</v>
      </c>
      <c r="C501" t="s">
        <v>10643</v>
      </c>
      <c r="D501" t="s">
        <v>13</v>
      </c>
      <c r="E501" t="s">
        <v>14</v>
      </c>
      <c r="F501" t="s">
        <v>31</v>
      </c>
      <c r="G501">
        <v>1</v>
      </c>
      <c r="H501" s="5">
        <v>918.51</v>
      </c>
      <c r="I501" s="5">
        <v>0.21</v>
      </c>
      <c r="J501" s="5">
        <v>725.62290000000007</v>
      </c>
      <c r="K501" s="5">
        <v>170.9669783536618</v>
      </c>
      <c r="L501">
        <f>YEAR(SalesData[Order Date])</f>
        <v>2023</v>
      </c>
      <c r="M501">
        <f>MONTH(SalesData[Order Date])</f>
        <v>6</v>
      </c>
      <c r="N501" t="str">
        <f>TEXT(SalesData[[#This Row],[Order Date]], "mmmm")</f>
        <v>June</v>
      </c>
      <c r="O501" s="7">
        <f>IF(SalesData[Sales]=0,0,SalesData[Profit]/SalesData[Sales])</f>
        <v>0.23561408874177178</v>
      </c>
      <c r="P501" s="8">
        <f t="shared" si="7"/>
        <v>2.2863115262762517E-4</v>
      </c>
      <c r="Q501" t="str">
        <f>IF(SalesData[[#This Row],[Discount]]&gt;0, "Yes", "No")</f>
        <v>Yes</v>
      </c>
      <c r="R501" t="str">
        <f>TEXT(SalesData[[#This Row],[Order Date]],"mmm-yyyy")</f>
        <v>Jun-2023</v>
      </c>
      <c r="S501">
        <f>YEAR(SalesData[[#This Row],[Order Date]])*100 + MONTH(SalesData[[#This Row],[Order Date]])</f>
        <v>202306</v>
      </c>
    </row>
    <row r="502" spans="1:19" x14ac:dyDescent="0.3">
      <c r="A502" t="s">
        <v>10659</v>
      </c>
      <c r="B502" s="3">
        <v>45095</v>
      </c>
      <c r="C502" t="s">
        <v>10660</v>
      </c>
      <c r="D502" t="s">
        <v>30</v>
      </c>
      <c r="E502" t="s">
        <v>26</v>
      </c>
      <c r="F502" t="s">
        <v>53</v>
      </c>
      <c r="G502">
        <v>7</v>
      </c>
      <c r="H502" s="5">
        <v>584.1</v>
      </c>
      <c r="I502" s="5">
        <v>0.01</v>
      </c>
      <c r="J502" s="5">
        <v>4047.8130000000001</v>
      </c>
      <c r="K502" s="5">
        <v>516.42241190714208</v>
      </c>
      <c r="L502">
        <f>YEAR(SalesData[Order Date])</f>
        <v>2023</v>
      </c>
      <c r="M502">
        <f>MONTH(SalesData[Order Date])</f>
        <v>6</v>
      </c>
      <c r="N502" t="str">
        <f>TEXT(SalesData[[#This Row],[Order Date]], "mmmm")</f>
        <v>June</v>
      </c>
      <c r="O502" s="7">
        <f>IF(SalesData[Sales]=0,0,SalesData[Profit]/SalesData[Sales])</f>
        <v>0.12758060016782941</v>
      </c>
      <c r="P502" s="8">
        <f t="shared" si="7"/>
        <v>2.4457651576295641E-6</v>
      </c>
      <c r="Q502" t="str">
        <f>IF(SalesData[[#This Row],[Discount]]&gt;0, "Yes", "No")</f>
        <v>Yes</v>
      </c>
      <c r="R502" t="str">
        <f>TEXT(SalesData[[#This Row],[Order Date]],"mmm-yyyy")</f>
        <v>Jun-2023</v>
      </c>
      <c r="S502">
        <f>YEAR(SalesData[[#This Row],[Order Date]])*100 + MONTH(SalesData[[#This Row],[Order Date]])</f>
        <v>202306</v>
      </c>
    </row>
    <row r="503" spans="1:19" x14ac:dyDescent="0.3">
      <c r="A503" t="s">
        <v>10679</v>
      </c>
      <c r="B503" s="3">
        <v>45078</v>
      </c>
      <c r="C503" t="s">
        <v>10680</v>
      </c>
      <c r="D503" t="s">
        <v>13</v>
      </c>
      <c r="E503" t="s">
        <v>14</v>
      </c>
      <c r="F503" t="s">
        <v>62</v>
      </c>
      <c r="G503">
        <v>2</v>
      </c>
      <c r="H503" s="5">
        <v>676.46</v>
      </c>
      <c r="I503" s="5">
        <v>0.21</v>
      </c>
      <c r="J503" s="5">
        <v>1068.8068000000001</v>
      </c>
      <c r="K503" s="5">
        <v>57.666301658927438</v>
      </c>
      <c r="L503">
        <f>YEAR(SalesData[Order Date])</f>
        <v>2023</v>
      </c>
      <c r="M503">
        <f>MONTH(SalesData[Order Date])</f>
        <v>6</v>
      </c>
      <c r="N503" t="str">
        <f>TEXT(SalesData[[#This Row],[Order Date]], "mmmm")</f>
        <v>June</v>
      </c>
      <c r="O503" s="7">
        <f>IF(SalesData[Sales]=0,0,SalesData[Profit]/SalesData[Sales])</f>
        <v>5.3953906037019446E-2</v>
      </c>
      <c r="P503" s="8">
        <f t="shared" si="7"/>
        <v>1.5521982083197821E-4</v>
      </c>
      <c r="Q503" t="str">
        <f>IF(SalesData[[#This Row],[Discount]]&gt;0, "Yes", "No")</f>
        <v>Yes</v>
      </c>
      <c r="R503" t="str">
        <f>TEXT(SalesData[[#This Row],[Order Date]],"mmm-yyyy")</f>
        <v>Jun-2023</v>
      </c>
      <c r="S503">
        <f>YEAR(SalesData[[#This Row],[Order Date]])*100 + MONTH(SalesData[[#This Row],[Order Date]])</f>
        <v>202306</v>
      </c>
    </row>
    <row r="504" spans="1:19" x14ac:dyDescent="0.3">
      <c r="A504" t="s">
        <v>10726</v>
      </c>
      <c r="B504" s="3">
        <v>45084</v>
      </c>
      <c r="C504" t="s">
        <v>10727</v>
      </c>
      <c r="D504" t="s">
        <v>23</v>
      </c>
      <c r="E504" t="s">
        <v>14</v>
      </c>
      <c r="F504" t="s">
        <v>15</v>
      </c>
      <c r="G504">
        <v>6</v>
      </c>
      <c r="H504" s="5">
        <v>972.22</v>
      </c>
      <c r="I504" s="5">
        <v>0.24</v>
      </c>
      <c r="J504" s="5">
        <v>4433.3231999999998</v>
      </c>
      <c r="K504" s="5">
        <v>723.66620167356598</v>
      </c>
      <c r="L504">
        <f>YEAR(SalesData[Order Date])</f>
        <v>2023</v>
      </c>
      <c r="M504">
        <f>MONTH(SalesData[Order Date])</f>
        <v>6</v>
      </c>
      <c r="N504" t="str">
        <f>TEXT(SalesData[[#This Row],[Order Date]], "mmmm")</f>
        <v>June</v>
      </c>
      <c r="O504" s="7">
        <f>IF(SalesData[Sales]=0,0,SalesData[Profit]/SalesData[Sales])</f>
        <v>0.16323335092590724</v>
      </c>
      <c r="P504" s="8">
        <f t="shared" si="7"/>
        <v>4.1142951183888422E-5</v>
      </c>
      <c r="Q504" t="str">
        <f>IF(SalesData[[#This Row],[Discount]]&gt;0, "Yes", "No")</f>
        <v>Yes</v>
      </c>
      <c r="R504" t="str">
        <f>TEXT(SalesData[[#This Row],[Order Date]],"mmm-yyyy")</f>
        <v>Jun-2023</v>
      </c>
      <c r="S504">
        <f>YEAR(SalesData[[#This Row],[Order Date]])*100 + MONTH(SalesData[[#This Row],[Order Date]])</f>
        <v>202306</v>
      </c>
    </row>
    <row r="505" spans="1:19" x14ac:dyDescent="0.3">
      <c r="A505" t="s">
        <v>10736</v>
      </c>
      <c r="B505" s="3">
        <v>45102</v>
      </c>
      <c r="C505" t="s">
        <v>10737</v>
      </c>
      <c r="D505" t="s">
        <v>13</v>
      </c>
      <c r="E505" t="s">
        <v>14</v>
      </c>
      <c r="F505" t="s">
        <v>62</v>
      </c>
      <c r="G505">
        <v>5</v>
      </c>
      <c r="H505" s="5">
        <v>737.6</v>
      </c>
      <c r="I505" s="5">
        <v>7.0000000000000007E-2</v>
      </c>
      <c r="J505" s="5">
        <v>3429.84</v>
      </c>
      <c r="K505" s="5">
        <v>599.27943586712433</v>
      </c>
      <c r="L505">
        <f>YEAR(SalesData[Order Date])</f>
        <v>2023</v>
      </c>
      <c r="M505">
        <f>MONTH(SalesData[Order Date])</f>
        <v>6</v>
      </c>
      <c r="N505" t="str">
        <f>TEXT(SalesData[[#This Row],[Order Date]], "mmmm")</f>
        <v>June</v>
      </c>
      <c r="O505" s="7">
        <f>IF(SalesData[Sales]=0,0,SalesData[Profit]/SalesData[Sales])</f>
        <v>0.17472518714200205</v>
      </c>
      <c r="P505" s="8">
        <f t="shared" si="7"/>
        <v>1.8980477223427335E-5</v>
      </c>
      <c r="Q505" t="str">
        <f>IF(SalesData[[#This Row],[Discount]]&gt;0, "Yes", "No")</f>
        <v>Yes</v>
      </c>
      <c r="R505" t="str">
        <f>TEXT(SalesData[[#This Row],[Order Date]],"mmm-yyyy")</f>
        <v>Jun-2023</v>
      </c>
      <c r="S505">
        <f>YEAR(SalesData[[#This Row],[Order Date]])*100 + MONTH(SalesData[[#This Row],[Order Date]])</f>
        <v>202306</v>
      </c>
    </row>
    <row r="506" spans="1:19" x14ac:dyDescent="0.3">
      <c r="A506" t="s">
        <v>10766</v>
      </c>
      <c r="B506" s="3">
        <v>45082</v>
      </c>
      <c r="C506" t="s">
        <v>10767</v>
      </c>
      <c r="D506" t="s">
        <v>13</v>
      </c>
      <c r="E506" t="s">
        <v>26</v>
      </c>
      <c r="F506" t="s">
        <v>53</v>
      </c>
      <c r="G506">
        <v>2</v>
      </c>
      <c r="H506" s="5">
        <v>647.70000000000005</v>
      </c>
      <c r="I506" s="5">
        <v>0.17</v>
      </c>
      <c r="J506" s="5">
        <v>1075.182</v>
      </c>
      <c r="K506" s="5">
        <v>143.2566592231417</v>
      </c>
      <c r="L506">
        <f>YEAR(SalesData[Order Date])</f>
        <v>2023</v>
      </c>
      <c r="M506">
        <f>MONTH(SalesData[Order Date])</f>
        <v>6</v>
      </c>
      <c r="N506" t="str">
        <f>TEXT(SalesData[[#This Row],[Order Date]], "mmmm")</f>
        <v>June</v>
      </c>
      <c r="O506" s="7">
        <f>IF(SalesData[Sales]=0,0,SalesData[Profit]/SalesData[Sales])</f>
        <v>0.13323945083078184</v>
      </c>
      <c r="P506" s="8">
        <f t="shared" si="7"/>
        <v>1.3123359580052493E-4</v>
      </c>
      <c r="Q506" t="str">
        <f>IF(SalesData[[#This Row],[Discount]]&gt;0, "Yes", "No")</f>
        <v>Yes</v>
      </c>
      <c r="R506" t="str">
        <f>TEXT(SalesData[[#This Row],[Order Date]],"mmm-yyyy")</f>
        <v>Jun-2023</v>
      </c>
      <c r="S506">
        <f>YEAR(SalesData[[#This Row],[Order Date]])*100 + MONTH(SalesData[[#This Row],[Order Date]])</f>
        <v>202306</v>
      </c>
    </row>
    <row r="507" spans="1:19" x14ac:dyDescent="0.3">
      <c r="A507" t="s">
        <v>10838</v>
      </c>
      <c r="B507" s="3">
        <v>45104</v>
      </c>
      <c r="C507" t="s">
        <v>10839</v>
      </c>
      <c r="D507" t="s">
        <v>23</v>
      </c>
      <c r="E507" t="s">
        <v>14</v>
      </c>
      <c r="F507" t="s">
        <v>62</v>
      </c>
      <c r="G507">
        <v>1</v>
      </c>
      <c r="H507" s="5">
        <v>533.04</v>
      </c>
      <c r="I507" s="5">
        <v>0.26</v>
      </c>
      <c r="J507" s="5">
        <v>394.44959999999998</v>
      </c>
      <c r="K507" s="5">
        <v>79.080306570012752</v>
      </c>
      <c r="L507">
        <f>YEAR(SalesData[Order Date])</f>
        <v>2023</v>
      </c>
      <c r="M507">
        <f>MONTH(SalesData[Order Date])</f>
        <v>6</v>
      </c>
      <c r="N507" t="str">
        <f>TEXT(SalesData[[#This Row],[Order Date]], "mmmm")</f>
        <v>June</v>
      </c>
      <c r="O507" s="7">
        <f>IF(SalesData[Sales]=0,0,SalesData[Profit]/SalesData[Sales])</f>
        <v>0.20048266386887642</v>
      </c>
      <c r="P507" s="8">
        <f t="shared" si="7"/>
        <v>4.8776827254990248E-4</v>
      </c>
      <c r="Q507" t="str">
        <f>IF(SalesData[[#This Row],[Discount]]&gt;0, "Yes", "No")</f>
        <v>Yes</v>
      </c>
      <c r="R507" t="str">
        <f>TEXT(SalesData[[#This Row],[Order Date]],"mmm-yyyy")</f>
        <v>Jun-2023</v>
      </c>
      <c r="S507">
        <f>YEAR(SalesData[[#This Row],[Order Date]])*100 + MONTH(SalesData[[#This Row],[Order Date]])</f>
        <v>202306</v>
      </c>
    </row>
    <row r="508" spans="1:19" x14ac:dyDescent="0.3">
      <c r="A508" t="s">
        <v>10874</v>
      </c>
      <c r="B508" s="3">
        <v>45082</v>
      </c>
      <c r="C508" t="s">
        <v>10875</v>
      </c>
      <c r="D508" t="s">
        <v>30</v>
      </c>
      <c r="E508" t="s">
        <v>19</v>
      </c>
      <c r="F508" t="s">
        <v>53</v>
      </c>
      <c r="G508">
        <v>6</v>
      </c>
      <c r="H508" s="5">
        <v>972.97</v>
      </c>
      <c r="I508" s="5">
        <v>0.1</v>
      </c>
      <c r="J508" s="5">
        <v>5254.0379999999996</v>
      </c>
      <c r="K508" s="5">
        <v>702.83077958273293</v>
      </c>
      <c r="L508">
        <f>YEAR(SalesData[Order Date])</f>
        <v>2023</v>
      </c>
      <c r="M508">
        <f>MONTH(SalesData[Order Date])</f>
        <v>6</v>
      </c>
      <c r="N508" t="str">
        <f>TEXT(SalesData[[#This Row],[Order Date]], "mmmm")</f>
        <v>June</v>
      </c>
      <c r="O508" s="7">
        <f>IF(SalesData[Sales]=0,0,SalesData[Profit]/SalesData[Sales])</f>
        <v>0.13376964148008313</v>
      </c>
      <c r="P508" s="8">
        <f t="shared" si="7"/>
        <v>1.712968197032454E-5</v>
      </c>
      <c r="Q508" t="str">
        <f>IF(SalesData[[#This Row],[Discount]]&gt;0, "Yes", "No")</f>
        <v>Yes</v>
      </c>
      <c r="R508" t="str">
        <f>TEXT(SalesData[[#This Row],[Order Date]],"mmm-yyyy")</f>
        <v>Jun-2023</v>
      </c>
      <c r="S508">
        <f>YEAR(SalesData[[#This Row],[Order Date]])*100 + MONTH(SalesData[[#This Row],[Order Date]])</f>
        <v>202306</v>
      </c>
    </row>
    <row r="509" spans="1:19" x14ac:dyDescent="0.3">
      <c r="A509" t="s">
        <v>10887</v>
      </c>
      <c r="B509" s="3">
        <v>45082</v>
      </c>
      <c r="C509" t="s">
        <v>10888</v>
      </c>
      <c r="D509" t="s">
        <v>30</v>
      </c>
      <c r="E509" t="s">
        <v>19</v>
      </c>
      <c r="F509" t="s">
        <v>91</v>
      </c>
      <c r="G509">
        <v>2</v>
      </c>
      <c r="H509" s="5">
        <v>730.99</v>
      </c>
      <c r="I509" s="5">
        <v>7.0000000000000007E-2</v>
      </c>
      <c r="J509" s="5">
        <v>1359.6414</v>
      </c>
      <c r="K509" s="5">
        <v>301.23442648257611</v>
      </c>
      <c r="L509">
        <f>YEAR(SalesData[Order Date])</f>
        <v>2023</v>
      </c>
      <c r="M509">
        <f>MONTH(SalesData[Order Date])</f>
        <v>6</v>
      </c>
      <c r="N509" t="str">
        <f>TEXT(SalesData[[#This Row],[Order Date]], "mmmm")</f>
        <v>June</v>
      </c>
      <c r="O509" s="7">
        <f>IF(SalesData[Sales]=0,0,SalesData[Profit]/SalesData[Sales])</f>
        <v>0.22155432048669313</v>
      </c>
      <c r="P509" s="8">
        <f t="shared" si="7"/>
        <v>4.7880271959944733E-5</v>
      </c>
      <c r="Q509" t="str">
        <f>IF(SalesData[[#This Row],[Discount]]&gt;0, "Yes", "No")</f>
        <v>Yes</v>
      </c>
      <c r="R509" t="str">
        <f>TEXT(SalesData[[#This Row],[Order Date]],"mmm-yyyy")</f>
        <v>Jun-2023</v>
      </c>
      <c r="S509">
        <f>YEAR(SalesData[[#This Row],[Order Date]])*100 + MONTH(SalesData[[#This Row],[Order Date]])</f>
        <v>202306</v>
      </c>
    </row>
    <row r="510" spans="1:19" x14ac:dyDescent="0.3">
      <c r="A510" t="s">
        <v>10900</v>
      </c>
      <c r="B510" s="3">
        <v>45094</v>
      </c>
      <c r="C510" t="s">
        <v>10901</v>
      </c>
      <c r="D510" t="s">
        <v>23</v>
      </c>
      <c r="E510" t="s">
        <v>14</v>
      </c>
      <c r="F510" t="s">
        <v>53</v>
      </c>
      <c r="G510">
        <v>5</v>
      </c>
      <c r="H510" s="5">
        <v>785.4</v>
      </c>
      <c r="I510" s="5">
        <v>0.18</v>
      </c>
      <c r="J510" s="5">
        <v>3220.14</v>
      </c>
      <c r="K510" s="5">
        <v>836.35053980955331</v>
      </c>
      <c r="L510">
        <f>YEAR(SalesData[Order Date])</f>
        <v>2023</v>
      </c>
      <c r="M510">
        <f>MONTH(SalesData[Order Date])</f>
        <v>6</v>
      </c>
      <c r="N510" t="str">
        <f>TEXT(SalesData[[#This Row],[Order Date]], "mmmm")</f>
        <v>June</v>
      </c>
      <c r="O510" s="7">
        <f>IF(SalesData[Sales]=0,0,SalesData[Profit]/SalesData[Sales])</f>
        <v>0.25972490010047805</v>
      </c>
      <c r="P510" s="8">
        <f t="shared" si="7"/>
        <v>4.5836516424751716E-5</v>
      </c>
      <c r="Q510" t="str">
        <f>IF(SalesData[[#This Row],[Discount]]&gt;0, "Yes", "No")</f>
        <v>Yes</v>
      </c>
      <c r="R510" t="str">
        <f>TEXT(SalesData[[#This Row],[Order Date]],"mmm-yyyy")</f>
        <v>Jun-2023</v>
      </c>
      <c r="S510">
        <f>YEAR(SalesData[[#This Row],[Order Date]])*100 + MONTH(SalesData[[#This Row],[Order Date]])</f>
        <v>202306</v>
      </c>
    </row>
    <row r="511" spans="1:19" x14ac:dyDescent="0.3">
      <c r="A511" t="s">
        <v>10916</v>
      </c>
      <c r="B511" s="3">
        <v>45104</v>
      </c>
      <c r="C511" t="s">
        <v>10917</v>
      </c>
      <c r="D511" t="s">
        <v>23</v>
      </c>
      <c r="E511" t="s">
        <v>14</v>
      </c>
      <c r="F511" t="s">
        <v>62</v>
      </c>
      <c r="G511">
        <v>2</v>
      </c>
      <c r="H511" s="5">
        <v>693.8</v>
      </c>
      <c r="I511" s="5">
        <v>0.05</v>
      </c>
      <c r="J511" s="5">
        <v>1318.22</v>
      </c>
      <c r="K511" s="5">
        <v>249.9377323896143</v>
      </c>
      <c r="L511">
        <f>YEAR(SalesData[Order Date])</f>
        <v>2023</v>
      </c>
      <c r="M511">
        <f>MONTH(SalesData[Order Date])</f>
        <v>6</v>
      </c>
      <c r="N511" t="str">
        <f>TEXT(SalesData[[#This Row],[Order Date]], "mmmm")</f>
        <v>June</v>
      </c>
      <c r="O511" s="7">
        <f>IF(SalesData[Sales]=0,0,SalesData[Profit]/SalesData[Sales])</f>
        <v>0.18960244298342788</v>
      </c>
      <c r="P511" s="8">
        <f t="shared" si="7"/>
        <v>3.6033439031421161E-5</v>
      </c>
      <c r="Q511" t="str">
        <f>IF(SalesData[[#This Row],[Discount]]&gt;0, "Yes", "No")</f>
        <v>Yes</v>
      </c>
      <c r="R511" t="str">
        <f>TEXT(SalesData[[#This Row],[Order Date]],"mmm-yyyy")</f>
        <v>Jun-2023</v>
      </c>
      <c r="S511">
        <f>YEAR(SalesData[[#This Row],[Order Date]])*100 + MONTH(SalesData[[#This Row],[Order Date]])</f>
        <v>202306</v>
      </c>
    </row>
    <row r="512" spans="1:19" x14ac:dyDescent="0.3">
      <c r="A512" t="s">
        <v>11016</v>
      </c>
      <c r="B512" s="3">
        <v>45090</v>
      </c>
      <c r="C512" t="s">
        <v>11017</v>
      </c>
      <c r="D512" t="s">
        <v>23</v>
      </c>
      <c r="E512" t="s">
        <v>14</v>
      </c>
      <c r="F512" t="s">
        <v>20</v>
      </c>
      <c r="G512">
        <v>8</v>
      </c>
      <c r="H512" s="5">
        <v>825.2</v>
      </c>
      <c r="I512" s="5">
        <v>0.14000000000000001</v>
      </c>
      <c r="J512" s="5">
        <v>5677.3760000000002</v>
      </c>
      <c r="K512" s="5">
        <v>1070.4164633938419</v>
      </c>
      <c r="L512">
        <f>YEAR(SalesData[Order Date])</f>
        <v>2023</v>
      </c>
      <c r="M512">
        <f>MONTH(SalesData[Order Date])</f>
        <v>6</v>
      </c>
      <c r="N512" t="str">
        <f>TEXT(SalesData[[#This Row],[Order Date]], "mmmm")</f>
        <v>June</v>
      </c>
      <c r="O512" s="7">
        <f>IF(SalesData[Sales]=0,0,SalesData[Profit]/SalesData[Sales])</f>
        <v>0.18854070320405797</v>
      </c>
      <c r="P512" s="8">
        <f t="shared" si="7"/>
        <v>2.1206980126030053E-5</v>
      </c>
      <c r="Q512" t="str">
        <f>IF(SalesData[[#This Row],[Discount]]&gt;0, "Yes", "No")</f>
        <v>Yes</v>
      </c>
      <c r="R512" t="str">
        <f>TEXT(SalesData[[#This Row],[Order Date]],"mmm-yyyy")</f>
        <v>Jun-2023</v>
      </c>
      <c r="S512">
        <f>YEAR(SalesData[[#This Row],[Order Date]])*100 + MONTH(SalesData[[#This Row],[Order Date]])</f>
        <v>202306</v>
      </c>
    </row>
    <row r="513" spans="1:19" x14ac:dyDescent="0.3">
      <c r="A513" t="s">
        <v>11120</v>
      </c>
      <c r="B513" s="3">
        <v>45085</v>
      </c>
      <c r="C513" t="s">
        <v>3928</v>
      </c>
      <c r="D513" t="s">
        <v>18</v>
      </c>
      <c r="E513" t="s">
        <v>19</v>
      </c>
      <c r="F513" t="s">
        <v>20</v>
      </c>
      <c r="G513">
        <v>4</v>
      </c>
      <c r="H513" s="5">
        <v>338.11</v>
      </c>
      <c r="I513" s="5">
        <v>0.17</v>
      </c>
      <c r="J513" s="5">
        <v>1122.5252</v>
      </c>
      <c r="K513" s="5">
        <v>285.15297468990349</v>
      </c>
      <c r="L513">
        <f>YEAR(SalesData[Order Date])</f>
        <v>2023</v>
      </c>
      <c r="M513">
        <f>MONTH(SalesData[Order Date])</f>
        <v>6</v>
      </c>
      <c r="N513" t="str">
        <f>TEXT(SalesData[[#This Row],[Order Date]], "mmmm")</f>
        <v>June</v>
      </c>
      <c r="O513" s="7">
        <f>IF(SalesData[Sales]=0,0,SalesData[Profit]/SalesData[Sales])</f>
        <v>0.25402812755553594</v>
      </c>
      <c r="P513" s="8">
        <f t="shared" si="7"/>
        <v>1.2569873709739434E-4</v>
      </c>
      <c r="Q513" t="str">
        <f>IF(SalesData[[#This Row],[Discount]]&gt;0, "Yes", "No")</f>
        <v>Yes</v>
      </c>
      <c r="R513" t="str">
        <f>TEXT(SalesData[[#This Row],[Order Date]],"mmm-yyyy")</f>
        <v>Jun-2023</v>
      </c>
      <c r="S513">
        <f>YEAR(SalesData[[#This Row],[Order Date]])*100 + MONTH(SalesData[[#This Row],[Order Date]])</f>
        <v>202306</v>
      </c>
    </row>
    <row r="514" spans="1:19" x14ac:dyDescent="0.3">
      <c r="A514" t="s">
        <v>11121</v>
      </c>
      <c r="B514" s="3">
        <v>45099</v>
      </c>
      <c r="C514" t="s">
        <v>11122</v>
      </c>
      <c r="D514" t="s">
        <v>13</v>
      </c>
      <c r="E514" t="s">
        <v>26</v>
      </c>
      <c r="F514" t="s">
        <v>31</v>
      </c>
      <c r="G514">
        <v>8</v>
      </c>
      <c r="H514" s="5">
        <v>384.78</v>
      </c>
      <c r="I514" s="5">
        <v>0</v>
      </c>
      <c r="J514" s="5">
        <v>3078.24</v>
      </c>
      <c r="K514" s="5">
        <v>480.79789919183901</v>
      </c>
      <c r="L514">
        <f>YEAR(SalesData[Order Date])</f>
        <v>2023</v>
      </c>
      <c r="M514">
        <f>MONTH(SalesData[Order Date])</f>
        <v>6</v>
      </c>
      <c r="N514" t="str">
        <f>TEXT(SalesData[[#This Row],[Order Date]], "mmmm")</f>
        <v>June</v>
      </c>
      <c r="O514" s="7">
        <f>IF(SalesData[Sales]=0,0,SalesData[Profit]/SalesData[Sales])</f>
        <v>0.15619246686153096</v>
      </c>
      <c r="P514" s="8">
        <f t="shared" ref="P514:P577" si="8">IF(H:H*G:G=0, 0, (I:I/(H:H*G:G)))</f>
        <v>0</v>
      </c>
      <c r="Q514" t="str">
        <f>IF(SalesData[[#This Row],[Discount]]&gt;0, "Yes", "No")</f>
        <v>No</v>
      </c>
      <c r="R514" t="str">
        <f>TEXT(SalesData[[#This Row],[Order Date]],"mmm-yyyy")</f>
        <v>Jun-2023</v>
      </c>
      <c r="S514">
        <f>YEAR(SalesData[[#This Row],[Order Date]])*100 + MONTH(SalesData[[#This Row],[Order Date]])</f>
        <v>202306</v>
      </c>
    </row>
    <row r="515" spans="1:19" x14ac:dyDescent="0.3">
      <c r="A515" t="s">
        <v>11166</v>
      </c>
      <c r="B515" s="3">
        <v>45093</v>
      </c>
      <c r="C515" t="s">
        <v>11167</v>
      </c>
      <c r="D515" t="s">
        <v>23</v>
      </c>
      <c r="E515" t="s">
        <v>14</v>
      </c>
      <c r="F515" t="s">
        <v>15</v>
      </c>
      <c r="G515">
        <v>3</v>
      </c>
      <c r="H515" s="5">
        <v>821.17</v>
      </c>
      <c r="I515" s="5">
        <v>0.27</v>
      </c>
      <c r="J515" s="5">
        <v>1798.3623</v>
      </c>
      <c r="K515" s="5">
        <v>175.6899503744271</v>
      </c>
      <c r="L515">
        <f>YEAR(SalesData[Order Date])</f>
        <v>2023</v>
      </c>
      <c r="M515">
        <f>MONTH(SalesData[Order Date])</f>
        <v>6</v>
      </c>
      <c r="N515" t="str">
        <f>TEXT(SalesData[[#This Row],[Order Date]], "mmmm")</f>
        <v>June</v>
      </c>
      <c r="O515" s="7">
        <f>IF(SalesData[Sales]=0,0,SalesData[Profit]/SalesData[Sales])</f>
        <v>9.7694413619784565E-2</v>
      </c>
      <c r="P515" s="8">
        <f t="shared" si="8"/>
        <v>1.0959971747628386E-4</v>
      </c>
      <c r="Q515" t="str">
        <f>IF(SalesData[[#This Row],[Discount]]&gt;0, "Yes", "No")</f>
        <v>Yes</v>
      </c>
      <c r="R515" t="str">
        <f>TEXT(SalesData[[#This Row],[Order Date]],"mmm-yyyy")</f>
        <v>Jun-2023</v>
      </c>
      <c r="S515">
        <f>YEAR(SalesData[[#This Row],[Order Date]])*100 + MONTH(SalesData[[#This Row],[Order Date]])</f>
        <v>202306</v>
      </c>
    </row>
    <row r="516" spans="1:19" x14ac:dyDescent="0.3">
      <c r="A516" t="s">
        <v>11226</v>
      </c>
      <c r="B516" s="3">
        <v>45101</v>
      </c>
      <c r="C516" t="s">
        <v>4214</v>
      </c>
      <c r="D516" t="s">
        <v>30</v>
      </c>
      <c r="E516" t="s">
        <v>26</v>
      </c>
      <c r="F516" t="s">
        <v>91</v>
      </c>
      <c r="G516">
        <v>7</v>
      </c>
      <c r="H516" s="5">
        <v>698.16</v>
      </c>
      <c r="I516" s="5">
        <v>0.08</v>
      </c>
      <c r="J516" s="5">
        <v>4496.1504000000004</v>
      </c>
      <c r="K516" s="5">
        <v>850.78336364713937</v>
      </c>
      <c r="L516">
        <f>YEAR(SalesData[Order Date])</f>
        <v>2023</v>
      </c>
      <c r="M516">
        <f>MONTH(SalesData[Order Date])</f>
        <v>6</v>
      </c>
      <c r="N516" t="str">
        <f>TEXT(SalesData[[#This Row],[Order Date]], "mmmm")</f>
        <v>June</v>
      </c>
      <c r="O516" s="7">
        <f>IF(SalesData[Sales]=0,0,SalesData[Profit]/SalesData[Sales])</f>
        <v>0.18922484524697825</v>
      </c>
      <c r="P516" s="8">
        <f t="shared" si="8"/>
        <v>1.6369559167771614E-5</v>
      </c>
      <c r="Q516" t="str">
        <f>IF(SalesData[[#This Row],[Discount]]&gt;0, "Yes", "No")</f>
        <v>Yes</v>
      </c>
      <c r="R516" t="str">
        <f>TEXT(SalesData[[#This Row],[Order Date]],"mmm-yyyy")</f>
        <v>Jun-2023</v>
      </c>
      <c r="S516">
        <f>YEAR(SalesData[[#This Row],[Order Date]])*100 + MONTH(SalesData[[#This Row],[Order Date]])</f>
        <v>202306</v>
      </c>
    </row>
    <row r="517" spans="1:19" x14ac:dyDescent="0.3">
      <c r="A517" t="s">
        <v>11279</v>
      </c>
      <c r="B517" s="3">
        <v>45080</v>
      </c>
      <c r="C517" t="s">
        <v>11280</v>
      </c>
      <c r="D517" t="s">
        <v>30</v>
      </c>
      <c r="E517" t="s">
        <v>26</v>
      </c>
      <c r="F517" t="s">
        <v>15</v>
      </c>
      <c r="G517">
        <v>7</v>
      </c>
      <c r="H517" s="5">
        <v>394.63</v>
      </c>
      <c r="I517" s="5">
        <v>0.24</v>
      </c>
      <c r="J517" s="5">
        <v>2099.4315999999999</v>
      </c>
      <c r="K517" s="5">
        <v>471.21410634678602</v>
      </c>
      <c r="L517">
        <f>YEAR(SalesData[Order Date])</f>
        <v>2023</v>
      </c>
      <c r="M517">
        <f>MONTH(SalesData[Order Date])</f>
        <v>6</v>
      </c>
      <c r="N517" t="str">
        <f>TEXT(SalesData[[#This Row],[Order Date]], "mmmm")</f>
        <v>June</v>
      </c>
      <c r="O517" s="7">
        <f>IF(SalesData[Sales]=0,0,SalesData[Profit]/SalesData[Sales])</f>
        <v>0.22444842039473259</v>
      </c>
      <c r="P517" s="8">
        <f t="shared" si="8"/>
        <v>8.6880658555391855E-5</v>
      </c>
      <c r="Q517" t="str">
        <f>IF(SalesData[[#This Row],[Discount]]&gt;0, "Yes", "No")</f>
        <v>Yes</v>
      </c>
      <c r="R517" t="str">
        <f>TEXT(SalesData[[#This Row],[Order Date]],"mmm-yyyy")</f>
        <v>Jun-2023</v>
      </c>
      <c r="S517">
        <f>YEAR(SalesData[[#This Row],[Order Date]])*100 + MONTH(SalesData[[#This Row],[Order Date]])</f>
        <v>202306</v>
      </c>
    </row>
    <row r="518" spans="1:19" x14ac:dyDescent="0.3">
      <c r="A518" t="s">
        <v>11302</v>
      </c>
      <c r="B518" s="3">
        <v>45104</v>
      </c>
      <c r="C518" t="s">
        <v>3482</v>
      </c>
      <c r="D518" t="s">
        <v>30</v>
      </c>
      <c r="E518" t="s">
        <v>14</v>
      </c>
      <c r="F518" t="s">
        <v>39</v>
      </c>
      <c r="G518">
        <v>7</v>
      </c>
      <c r="H518" s="5">
        <v>69.22</v>
      </c>
      <c r="I518" s="5">
        <v>0.04</v>
      </c>
      <c r="J518" s="5">
        <v>465.15839999999997</v>
      </c>
      <c r="K518" s="5">
        <v>65.928425844030855</v>
      </c>
      <c r="L518">
        <f>YEAR(SalesData[Order Date])</f>
        <v>2023</v>
      </c>
      <c r="M518">
        <f>MONTH(SalesData[Order Date])</f>
        <v>6</v>
      </c>
      <c r="N518" t="str">
        <f>TEXT(SalesData[[#This Row],[Order Date]], "mmmm")</f>
        <v>June</v>
      </c>
      <c r="O518" s="7">
        <f>IF(SalesData[Sales]=0,0,SalesData[Profit]/SalesData[Sales])</f>
        <v>0.14173328019881154</v>
      </c>
      <c r="P518" s="8">
        <f t="shared" si="8"/>
        <v>8.2552524043422634E-5</v>
      </c>
      <c r="Q518" t="str">
        <f>IF(SalesData[[#This Row],[Discount]]&gt;0, "Yes", "No")</f>
        <v>Yes</v>
      </c>
      <c r="R518" t="str">
        <f>TEXT(SalesData[[#This Row],[Order Date]],"mmm-yyyy")</f>
        <v>Jun-2023</v>
      </c>
      <c r="S518">
        <f>YEAR(SalesData[[#This Row],[Order Date]])*100 + MONTH(SalesData[[#This Row],[Order Date]])</f>
        <v>202306</v>
      </c>
    </row>
    <row r="519" spans="1:19" x14ac:dyDescent="0.3">
      <c r="A519" t="s">
        <v>11389</v>
      </c>
      <c r="B519" s="3">
        <v>45095</v>
      </c>
      <c r="C519" t="s">
        <v>11390</v>
      </c>
      <c r="D519" t="s">
        <v>13</v>
      </c>
      <c r="E519" t="s">
        <v>19</v>
      </c>
      <c r="F519" t="s">
        <v>20</v>
      </c>
      <c r="G519">
        <v>1</v>
      </c>
      <c r="H519" s="5">
        <v>839.86</v>
      </c>
      <c r="I519" s="5">
        <v>0.12</v>
      </c>
      <c r="J519" s="5">
        <v>739.07680000000005</v>
      </c>
      <c r="K519" s="5">
        <v>213.9459706968334</v>
      </c>
      <c r="L519">
        <f>YEAR(SalesData[Order Date])</f>
        <v>2023</v>
      </c>
      <c r="M519">
        <f>MONTH(SalesData[Order Date])</f>
        <v>6</v>
      </c>
      <c r="N519" t="str">
        <f>TEXT(SalesData[[#This Row],[Order Date]], "mmmm")</f>
        <v>June</v>
      </c>
      <c r="O519" s="7">
        <f>IF(SalesData[Sales]=0,0,SalesData[Profit]/SalesData[Sales])</f>
        <v>0.28947731913223818</v>
      </c>
      <c r="P519" s="8">
        <f t="shared" si="8"/>
        <v>1.4288095634986783E-4</v>
      </c>
      <c r="Q519" t="str">
        <f>IF(SalesData[[#This Row],[Discount]]&gt;0, "Yes", "No")</f>
        <v>Yes</v>
      </c>
      <c r="R519" t="str">
        <f>TEXT(SalesData[[#This Row],[Order Date]],"mmm-yyyy")</f>
        <v>Jun-2023</v>
      </c>
      <c r="S519">
        <f>YEAR(SalesData[[#This Row],[Order Date]])*100 + MONTH(SalesData[[#This Row],[Order Date]])</f>
        <v>202306</v>
      </c>
    </row>
    <row r="520" spans="1:19" x14ac:dyDescent="0.3">
      <c r="A520" t="s">
        <v>11489</v>
      </c>
      <c r="B520" s="3">
        <v>45081</v>
      </c>
      <c r="C520" t="s">
        <v>11490</v>
      </c>
      <c r="D520" t="s">
        <v>30</v>
      </c>
      <c r="E520" t="s">
        <v>19</v>
      </c>
      <c r="F520" t="s">
        <v>91</v>
      </c>
      <c r="G520">
        <v>4</v>
      </c>
      <c r="H520" s="5">
        <v>33.29</v>
      </c>
      <c r="I520" s="5">
        <v>0.26</v>
      </c>
      <c r="J520" s="5">
        <v>98.538399999999996</v>
      </c>
      <c r="K520" s="5">
        <v>26.431539110439729</v>
      </c>
      <c r="L520">
        <f>YEAR(SalesData[Order Date])</f>
        <v>2023</v>
      </c>
      <c r="M520">
        <f>MONTH(SalesData[Order Date])</f>
        <v>6</v>
      </c>
      <c r="N520" t="str">
        <f>TEXT(SalesData[[#This Row],[Order Date]], "mmmm")</f>
        <v>June</v>
      </c>
      <c r="O520" s="7">
        <f>IF(SalesData[Sales]=0,0,SalesData[Profit]/SalesData[Sales])</f>
        <v>0.26823592741956159</v>
      </c>
      <c r="P520" s="8">
        <f t="shared" si="8"/>
        <v>1.9525382997897267E-3</v>
      </c>
      <c r="Q520" t="str">
        <f>IF(SalesData[[#This Row],[Discount]]&gt;0, "Yes", "No")</f>
        <v>Yes</v>
      </c>
      <c r="R520" t="str">
        <f>TEXT(SalesData[[#This Row],[Order Date]],"mmm-yyyy")</f>
        <v>Jun-2023</v>
      </c>
      <c r="S520">
        <f>YEAR(SalesData[[#This Row],[Order Date]])*100 + MONTH(SalesData[[#This Row],[Order Date]])</f>
        <v>202306</v>
      </c>
    </row>
    <row r="521" spans="1:19" x14ac:dyDescent="0.3">
      <c r="A521" t="s">
        <v>11520</v>
      </c>
      <c r="B521" s="3">
        <v>45104</v>
      </c>
      <c r="C521" t="s">
        <v>11521</v>
      </c>
      <c r="D521" t="s">
        <v>30</v>
      </c>
      <c r="E521" t="s">
        <v>19</v>
      </c>
      <c r="F521" t="s">
        <v>15</v>
      </c>
      <c r="G521">
        <v>2</v>
      </c>
      <c r="H521" s="5">
        <v>364.11</v>
      </c>
      <c r="I521" s="5">
        <v>0.25</v>
      </c>
      <c r="J521" s="5">
        <v>546.16499999999996</v>
      </c>
      <c r="K521" s="5">
        <v>150.81629503807159</v>
      </c>
      <c r="L521">
        <f>YEAR(SalesData[Order Date])</f>
        <v>2023</v>
      </c>
      <c r="M521">
        <f>MONTH(SalesData[Order Date])</f>
        <v>6</v>
      </c>
      <c r="N521" t="str">
        <f>TEXT(SalesData[[#This Row],[Order Date]], "mmmm")</f>
        <v>June</v>
      </c>
      <c r="O521" s="7">
        <f>IF(SalesData[Sales]=0,0,SalesData[Profit]/SalesData[Sales])</f>
        <v>0.27613687262653519</v>
      </c>
      <c r="P521" s="8">
        <f t="shared" si="8"/>
        <v>3.4330284804042735E-4</v>
      </c>
      <c r="Q521" t="str">
        <f>IF(SalesData[[#This Row],[Discount]]&gt;0, "Yes", "No")</f>
        <v>Yes</v>
      </c>
      <c r="R521" t="str">
        <f>TEXT(SalesData[[#This Row],[Order Date]],"mmm-yyyy")</f>
        <v>Jun-2023</v>
      </c>
      <c r="S521">
        <f>YEAR(SalesData[[#This Row],[Order Date]])*100 + MONTH(SalesData[[#This Row],[Order Date]])</f>
        <v>202306</v>
      </c>
    </row>
    <row r="522" spans="1:19" x14ac:dyDescent="0.3">
      <c r="A522" t="s">
        <v>11609</v>
      </c>
      <c r="B522" s="3">
        <v>45096</v>
      </c>
      <c r="C522" t="s">
        <v>11610</v>
      </c>
      <c r="D522" t="s">
        <v>13</v>
      </c>
      <c r="E522" t="s">
        <v>26</v>
      </c>
      <c r="F522" t="s">
        <v>91</v>
      </c>
      <c r="G522">
        <v>1</v>
      </c>
      <c r="H522" s="5">
        <v>659.16</v>
      </c>
      <c r="I522" s="5">
        <v>0.23</v>
      </c>
      <c r="J522" s="5">
        <v>507.5532</v>
      </c>
      <c r="K522" s="5">
        <v>130.0125593164133</v>
      </c>
      <c r="L522">
        <f>YEAR(SalesData[Order Date])</f>
        <v>2023</v>
      </c>
      <c r="M522">
        <f>MONTH(SalesData[Order Date])</f>
        <v>6</v>
      </c>
      <c r="N522" t="str">
        <f>TEXT(SalesData[[#This Row],[Order Date]], "mmmm")</f>
        <v>June</v>
      </c>
      <c r="O522" s="7">
        <f>IF(SalesData[Sales]=0,0,SalesData[Profit]/SalesData[Sales])</f>
        <v>0.25615553072350505</v>
      </c>
      <c r="P522" s="8">
        <f t="shared" si="8"/>
        <v>3.4892893986285581E-4</v>
      </c>
      <c r="Q522" t="str">
        <f>IF(SalesData[[#This Row],[Discount]]&gt;0, "Yes", "No")</f>
        <v>Yes</v>
      </c>
      <c r="R522" t="str">
        <f>TEXT(SalesData[[#This Row],[Order Date]],"mmm-yyyy")</f>
        <v>Jun-2023</v>
      </c>
      <c r="S522">
        <f>YEAR(SalesData[[#This Row],[Order Date]])*100 + MONTH(SalesData[[#This Row],[Order Date]])</f>
        <v>202306</v>
      </c>
    </row>
    <row r="523" spans="1:19" x14ac:dyDescent="0.3">
      <c r="A523" t="s">
        <v>11619</v>
      </c>
      <c r="B523" s="3">
        <v>45083</v>
      </c>
      <c r="C523" t="s">
        <v>3371</v>
      </c>
      <c r="D523" t="s">
        <v>23</v>
      </c>
      <c r="E523" t="s">
        <v>19</v>
      </c>
      <c r="F523" t="s">
        <v>27</v>
      </c>
      <c r="G523">
        <v>5</v>
      </c>
      <c r="H523" s="5">
        <v>140.1</v>
      </c>
      <c r="I523" s="5">
        <v>0.04</v>
      </c>
      <c r="J523" s="5">
        <v>672.48</v>
      </c>
      <c r="K523" s="5">
        <v>101.4127510914162</v>
      </c>
      <c r="L523">
        <f>YEAR(SalesData[Order Date])</f>
        <v>2023</v>
      </c>
      <c r="M523">
        <f>MONTH(SalesData[Order Date])</f>
        <v>6</v>
      </c>
      <c r="N523" t="str">
        <f>TEXT(SalesData[[#This Row],[Order Date]], "mmmm")</f>
        <v>June</v>
      </c>
      <c r="O523" s="7">
        <f>IF(SalesData[Sales]=0,0,SalesData[Profit]/SalesData[Sales])</f>
        <v>0.15080411475644806</v>
      </c>
      <c r="P523" s="8">
        <f t="shared" si="8"/>
        <v>5.7102069950035689E-5</v>
      </c>
      <c r="Q523" t="str">
        <f>IF(SalesData[[#This Row],[Discount]]&gt;0, "Yes", "No")</f>
        <v>Yes</v>
      </c>
      <c r="R523" t="str">
        <f>TEXT(SalesData[[#This Row],[Order Date]],"mmm-yyyy")</f>
        <v>Jun-2023</v>
      </c>
      <c r="S523">
        <f>YEAR(SalesData[[#This Row],[Order Date]])*100 + MONTH(SalesData[[#This Row],[Order Date]])</f>
        <v>202306</v>
      </c>
    </row>
    <row r="524" spans="1:19" x14ac:dyDescent="0.3">
      <c r="A524" t="s">
        <v>11632</v>
      </c>
      <c r="B524" s="3">
        <v>45102</v>
      </c>
      <c r="C524" t="s">
        <v>11633</v>
      </c>
      <c r="D524" t="s">
        <v>23</v>
      </c>
      <c r="E524" t="s">
        <v>26</v>
      </c>
      <c r="F524" t="s">
        <v>31</v>
      </c>
      <c r="G524">
        <v>4</v>
      </c>
      <c r="H524" s="5">
        <v>996.78</v>
      </c>
      <c r="I524" s="5">
        <v>0.25</v>
      </c>
      <c r="J524" s="5">
        <v>2990.34</v>
      </c>
      <c r="K524" s="5">
        <v>702.70675402959114</v>
      </c>
      <c r="L524">
        <f>YEAR(SalesData[Order Date])</f>
        <v>2023</v>
      </c>
      <c r="M524">
        <f>MONTH(SalesData[Order Date])</f>
        <v>6</v>
      </c>
      <c r="N524" t="str">
        <f>TEXT(SalesData[[#This Row],[Order Date]], "mmmm")</f>
        <v>June</v>
      </c>
      <c r="O524" s="7">
        <f>IF(SalesData[Sales]=0,0,SalesData[Profit]/SalesData[Sales])</f>
        <v>0.23499225975293481</v>
      </c>
      <c r="P524" s="8">
        <f t="shared" si="8"/>
        <v>6.2701900118381193E-5</v>
      </c>
      <c r="Q524" t="str">
        <f>IF(SalesData[[#This Row],[Discount]]&gt;0, "Yes", "No")</f>
        <v>Yes</v>
      </c>
      <c r="R524" t="str">
        <f>TEXT(SalesData[[#This Row],[Order Date]],"mmm-yyyy")</f>
        <v>Jun-2023</v>
      </c>
      <c r="S524">
        <f>YEAR(SalesData[[#This Row],[Order Date]])*100 + MONTH(SalesData[[#This Row],[Order Date]])</f>
        <v>202306</v>
      </c>
    </row>
    <row r="525" spans="1:19" x14ac:dyDescent="0.3">
      <c r="A525" t="s">
        <v>11644</v>
      </c>
      <c r="B525" s="3">
        <v>45085</v>
      </c>
      <c r="C525" t="s">
        <v>11645</v>
      </c>
      <c r="D525" t="s">
        <v>30</v>
      </c>
      <c r="E525" t="s">
        <v>26</v>
      </c>
      <c r="F525" t="s">
        <v>53</v>
      </c>
      <c r="G525">
        <v>2</v>
      </c>
      <c r="H525" s="5">
        <v>134.26</v>
      </c>
      <c r="I525" s="5">
        <v>0.19</v>
      </c>
      <c r="J525" s="5">
        <v>217.50120000000001</v>
      </c>
      <c r="K525" s="5">
        <v>50.225334795491499</v>
      </c>
      <c r="L525">
        <f>YEAR(SalesData[Order Date])</f>
        <v>2023</v>
      </c>
      <c r="M525">
        <f>MONTH(SalesData[Order Date])</f>
        <v>6</v>
      </c>
      <c r="N525" t="str">
        <f>TEXT(SalesData[[#This Row],[Order Date]], "mmmm")</f>
        <v>June</v>
      </c>
      <c r="O525" s="7">
        <f>IF(SalesData[Sales]=0,0,SalesData[Profit]/SalesData[Sales])</f>
        <v>0.23091980547919505</v>
      </c>
      <c r="P525" s="8">
        <f t="shared" si="8"/>
        <v>7.075823029941904E-4</v>
      </c>
      <c r="Q525" t="str">
        <f>IF(SalesData[[#This Row],[Discount]]&gt;0, "Yes", "No")</f>
        <v>Yes</v>
      </c>
      <c r="R525" t="str">
        <f>TEXT(SalesData[[#This Row],[Order Date]],"mmm-yyyy")</f>
        <v>Jun-2023</v>
      </c>
      <c r="S525">
        <f>YEAR(SalesData[[#This Row],[Order Date]])*100 + MONTH(SalesData[[#This Row],[Order Date]])</f>
        <v>202306</v>
      </c>
    </row>
    <row r="526" spans="1:19" x14ac:dyDescent="0.3">
      <c r="A526" t="s">
        <v>11670</v>
      </c>
      <c r="B526" s="3">
        <v>45106</v>
      </c>
      <c r="C526" t="s">
        <v>11671</v>
      </c>
      <c r="D526" t="s">
        <v>30</v>
      </c>
      <c r="E526" t="s">
        <v>14</v>
      </c>
      <c r="F526" t="s">
        <v>31</v>
      </c>
      <c r="G526">
        <v>7</v>
      </c>
      <c r="H526" s="5">
        <v>192.74</v>
      </c>
      <c r="I526" s="5">
        <v>0.27</v>
      </c>
      <c r="J526" s="5">
        <v>984.90139999999997</v>
      </c>
      <c r="K526" s="5">
        <v>272.47631669328831</v>
      </c>
      <c r="L526">
        <f>YEAR(SalesData[Order Date])</f>
        <v>2023</v>
      </c>
      <c r="M526">
        <f>MONTH(SalesData[Order Date])</f>
        <v>6</v>
      </c>
      <c r="N526" t="str">
        <f>TEXT(SalesData[[#This Row],[Order Date]], "mmmm")</f>
        <v>June</v>
      </c>
      <c r="O526" s="7">
        <f>IF(SalesData[Sales]=0,0,SalesData[Profit]/SalesData[Sales])</f>
        <v>0.2766533956528931</v>
      </c>
      <c r="P526" s="8">
        <f t="shared" si="8"/>
        <v>2.0012155531508029E-4</v>
      </c>
      <c r="Q526" t="str">
        <f>IF(SalesData[[#This Row],[Discount]]&gt;0, "Yes", "No")</f>
        <v>Yes</v>
      </c>
      <c r="R526" t="str">
        <f>TEXT(SalesData[[#This Row],[Order Date]],"mmm-yyyy")</f>
        <v>Jun-2023</v>
      </c>
      <c r="S526">
        <f>YEAR(SalesData[[#This Row],[Order Date]])*100 + MONTH(SalesData[[#This Row],[Order Date]])</f>
        <v>202306</v>
      </c>
    </row>
    <row r="527" spans="1:19" x14ac:dyDescent="0.3">
      <c r="A527" t="s">
        <v>11828</v>
      </c>
      <c r="B527" s="3">
        <v>45093</v>
      </c>
      <c r="C527" t="s">
        <v>11829</v>
      </c>
      <c r="D527" t="s">
        <v>30</v>
      </c>
      <c r="E527" t="s">
        <v>19</v>
      </c>
      <c r="F527" t="s">
        <v>20</v>
      </c>
      <c r="G527">
        <v>2</v>
      </c>
      <c r="H527" s="5">
        <v>705.33</v>
      </c>
      <c r="I527" s="5">
        <v>0.18</v>
      </c>
      <c r="J527" s="5">
        <v>1156.7411999999999</v>
      </c>
      <c r="K527" s="5">
        <v>94.522892944471721</v>
      </c>
      <c r="L527">
        <f>YEAR(SalesData[Order Date])</f>
        <v>2023</v>
      </c>
      <c r="M527">
        <f>MONTH(SalesData[Order Date])</f>
        <v>6</v>
      </c>
      <c r="N527" t="str">
        <f>TEXT(SalesData[[#This Row],[Order Date]], "mmmm")</f>
        <v>June</v>
      </c>
      <c r="O527" s="7">
        <f>IF(SalesData[Sales]=0,0,SalesData[Profit]/SalesData[Sales])</f>
        <v>8.17148148129173E-2</v>
      </c>
      <c r="P527" s="8">
        <f t="shared" si="8"/>
        <v>1.2759984688018373E-4</v>
      </c>
      <c r="Q527" t="str">
        <f>IF(SalesData[[#This Row],[Discount]]&gt;0, "Yes", "No")</f>
        <v>Yes</v>
      </c>
      <c r="R527" t="str">
        <f>TEXT(SalesData[[#This Row],[Order Date]],"mmm-yyyy")</f>
        <v>Jun-2023</v>
      </c>
      <c r="S527">
        <f>YEAR(SalesData[[#This Row],[Order Date]])*100 + MONTH(SalesData[[#This Row],[Order Date]])</f>
        <v>202306</v>
      </c>
    </row>
    <row r="528" spans="1:19" x14ac:dyDescent="0.3">
      <c r="A528" t="s">
        <v>11873</v>
      </c>
      <c r="B528" s="3">
        <v>45084</v>
      </c>
      <c r="C528" t="s">
        <v>11874</v>
      </c>
      <c r="D528" t="s">
        <v>13</v>
      </c>
      <c r="E528" t="s">
        <v>26</v>
      </c>
      <c r="F528" t="s">
        <v>53</v>
      </c>
      <c r="G528">
        <v>7</v>
      </c>
      <c r="H528" s="5">
        <v>938.09</v>
      </c>
      <c r="I528" s="5">
        <v>0.18</v>
      </c>
      <c r="J528" s="5">
        <v>5384.6366000000007</v>
      </c>
      <c r="K528" s="5">
        <v>1129.788633525387</v>
      </c>
      <c r="L528">
        <f>YEAR(SalesData[Order Date])</f>
        <v>2023</v>
      </c>
      <c r="M528">
        <f>MONTH(SalesData[Order Date])</f>
        <v>6</v>
      </c>
      <c r="N528" t="str">
        <f>TEXT(SalesData[[#This Row],[Order Date]], "mmmm")</f>
        <v>June</v>
      </c>
      <c r="O528" s="7">
        <f>IF(SalesData[Sales]=0,0,SalesData[Profit]/SalesData[Sales])</f>
        <v>0.20981706240406026</v>
      </c>
      <c r="P528" s="8">
        <f t="shared" si="8"/>
        <v>2.7411320570825519E-5</v>
      </c>
      <c r="Q528" t="str">
        <f>IF(SalesData[[#This Row],[Discount]]&gt;0, "Yes", "No")</f>
        <v>Yes</v>
      </c>
      <c r="R528" t="str">
        <f>TEXT(SalesData[[#This Row],[Order Date]],"mmm-yyyy")</f>
        <v>Jun-2023</v>
      </c>
      <c r="S528">
        <f>YEAR(SalesData[[#This Row],[Order Date]])*100 + MONTH(SalesData[[#This Row],[Order Date]])</f>
        <v>202306</v>
      </c>
    </row>
    <row r="529" spans="1:19" x14ac:dyDescent="0.3">
      <c r="A529" t="s">
        <v>11883</v>
      </c>
      <c r="B529" s="3">
        <v>45089</v>
      </c>
      <c r="C529" t="s">
        <v>11884</v>
      </c>
      <c r="D529" t="s">
        <v>23</v>
      </c>
      <c r="E529" t="s">
        <v>19</v>
      </c>
      <c r="F529" t="s">
        <v>91</v>
      </c>
      <c r="G529">
        <v>7</v>
      </c>
      <c r="H529" s="5">
        <v>552.66999999999996</v>
      </c>
      <c r="I529" s="5">
        <v>7.0000000000000007E-2</v>
      </c>
      <c r="J529" s="5">
        <v>3597.881699999999</v>
      </c>
      <c r="K529" s="5">
        <v>421.0077003973127</v>
      </c>
      <c r="L529">
        <f>YEAR(SalesData[Order Date])</f>
        <v>2023</v>
      </c>
      <c r="M529">
        <f>MONTH(SalesData[Order Date])</f>
        <v>6</v>
      </c>
      <c r="N529" t="str">
        <f>TEXT(SalesData[[#This Row],[Order Date]], "mmmm")</f>
        <v>June</v>
      </c>
      <c r="O529" s="7">
        <f>IF(SalesData[Sales]=0,0,SalesData[Profit]/SalesData[Sales])</f>
        <v>0.11701543727724922</v>
      </c>
      <c r="P529" s="8">
        <f t="shared" si="8"/>
        <v>1.8093980132809818E-5</v>
      </c>
      <c r="Q529" t="str">
        <f>IF(SalesData[[#This Row],[Discount]]&gt;0, "Yes", "No")</f>
        <v>Yes</v>
      </c>
      <c r="R529" t="str">
        <f>TEXT(SalesData[[#This Row],[Order Date]],"mmm-yyyy")</f>
        <v>Jun-2023</v>
      </c>
      <c r="S529">
        <f>YEAR(SalesData[[#This Row],[Order Date]])*100 + MONTH(SalesData[[#This Row],[Order Date]])</f>
        <v>202306</v>
      </c>
    </row>
    <row r="530" spans="1:19" x14ac:dyDescent="0.3">
      <c r="A530" t="s">
        <v>11889</v>
      </c>
      <c r="B530" s="3">
        <v>45098</v>
      </c>
      <c r="C530" t="s">
        <v>11890</v>
      </c>
      <c r="D530" t="s">
        <v>30</v>
      </c>
      <c r="E530" t="s">
        <v>26</v>
      </c>
      <c r="F530" t="s">
        <v>53</v>
      </c>
      <c r="G530">
        <v>5</v>
      </c>
      <c r="H530" s="5">
        <v>927.92</v>
      </c>
      <c r="I530" s="5">
        <v>0</v>
      </c>
      <c r="J530" s="5">
        <v>4639.5999999999995</v>
      </c>
      <c r="K530" s="5">
        <v>499.40645415721951</v>
      </c>
      <c r="L530">
        <f>YEAR(SalesData[Order Date])</f>
        <v>2023</v>
      </c>
      <c r="M530">
        <f>MONTH(SalesData[Order Date])</f>
        <v>6</v>
      </c>
      <c r="N530" t="str">
        <f>TEXT(SalesData[[#This Row],[Order Date]], "mmmm")</f>
        <v>June</v>
      </c>
      <c r="O530" s="7">
        <f>IF(SalesData[Sales]=0,0,SalesData[Profit]/SalesData[Sales])</f>
        <v>0.10763998063566246</v>
      </c>
      <c r="P530" s="8">
        <f t="shared" si="8"/>
        <v>0</v>
      </c>
      <c r="Q530" t="str">
        <f>IF(SalesData[[#This Row],[Discount]]&gt;0, "Yes", "No")</f>
        <v>No</v>
      </c>
      <c r="R530" t="str">
        <f>TEXT(SalesData[[#This Row],[Order Date]],"mmm-yyyy")</f>
        <v>Jun-2023</v>
      </c>
      <c r="S530">
        <f>YEAR(SalesData[[#This Row],[Order Date]])*100 + MONTH(SalesData[[#This Row],[Order Date]])</f>
        <v>202306</v>
      </c>
    </row>
    <row r="531" spans="1:19" x14ac:dyDescent="0.3">
      <c r="A531" t="s">
        <v>11994</v>
      </c>
      <c r="B531" s="3">
        <v>45094</v>
      </c>
      <c r="C531" t="s">
        <v>11995</v>
      </c>
      <c r="D531" t="s">
        <v>13</v>
      </c>
      <c r="E531" t="s">
        <v>19</v>
      </c>
      <c r="F531" t="s">
        <v>27</v>
      </c>
      <c r="G531">
        <v>7</v>
      </c>
      <c r="H531" s="5">
        <v>125.91</v>
      </c>
      <c r="I531" s="5">
        <v>0.16</v>
      </c>
      <c r="J531" s="5">
        <v>740.35079999999994</v>
      </c>
      <c r="K531" s="5">
        <v>63.187041771137267</v>
      </c>
      <c r="L531">
        <f>YEAR(SalesData[Order Date])</f>
        <v>2023</v>
      </c>
      <c r="M531">
        <f>MONTH(SalesData[Order Date])</f>
        <v>6</v>
      </c>
      <c r="N531" t="str">
        <f>TEXT(SalesData[[#This Row],[Order Date]], "mmmm")</f>
        <v>June</v>
      </c>
      <c r="O531" s="7">
        <f>IF(SalesData[Sales]=0,0,SalesData[Profit]/SalesData[Sales])</f>
        <v>8.5347434987761581E-2</v>
      </c>
      <c r="P531" s="8">
        <f t="shared" si="8"/>
        <v>1.8153556395157538E-4</v>
      </c>
      <c r="Q531" t="str">
        <f>IF(SalesData[[#This Row],[Discount]]&gt;0, "Yes", "No")</f>
        <v>Yes</v>
      </c>
      <c r="R531" t="str">
        <f>TEXT(SalesData[[#This Row],[Order Date]],"mmm-yyyy")</f>
        <v>Jun-2023</v>
      </c>
      <c r="S531">
        <f>YEAR(SalesData[[#This Row],[Order Date]])*100 + MONTH(SalesData[[#This Row],[Order Date]])</f>
        <v>202306</v>
      </c>
    </row>
    <row r="532" spans="1:19" x14ac:dyDescent="0.3">
      <c r="A532" t="s">
        <v>12027</v>
      </c>
      <c r="B532" s="3">
        <v>45078</v>
      </c>
      <c r="C532" t="s">
        <v>12028</v>
      </c>
      <c r="D532" t="s">
        <v>18</v>
      </c>
      <c r="E532" t="s">
        <v>14</v>
      </c>
      <c r="F532" t="s">
        <v>34</v>
      </c>
      <c r="G532">
        <v>4</v>
      </c>
      <c r="H532" s="5">
        <v>933.58</v>
      </c>
      <c r="I532" s="5">
        <v>0.19</v>
      </c>
      <c r="J532" s="5">
        <v>3024.7991999999999</v>
      </c>
      <c r="K532" s="5">
        <v>383.89591808015979</v>
      </c>
      <c r="L532">
        <f>YEAR(SalesData[Order Date])</f>
        <v>2023</v>
      </c>
      <c r="M532">
        <f>MONTH(SalesData[Order Date])</f>
        <v>6</v>
      </c>
      <c r="N532" t="str">
        <f>TEXT(SalesData[[#This Row],[Order Date]], "mmmm")</f>
        <v>June</v>
      </c>
      <c r="O532" s="7">
        <f>IF(SalesData[Sales]=0,0,SalesData[Profit]/SalesData[Sales])</f>
        <v>0.12691616623019464</v>
      </c>
      <c r="P532" s="8">
        <f t="shared" si="8"/>
        <v>5.087941044152617E-5</v>
      </c>
      <c r="Q532" t="str">
        <f>IF(SalesData[[#This Row],[Discount]]&gt;0, "Yes", "No")</f>
        <v>Yes</v>
      </c>
      <c r="R532" t="str">
        <f>TEXT(SalesData[[#This Row],[Order Date]],"mmm-yyyy")</f>
        <v>Jun-2023</v>
      </c>
      <c r="S532">
        <f>YEAR(SalesData[[#This Row],[Order Date]])*100 + MONTH(SalesData[[#This Row],[Order Date]])</f>
        <v>202306</v>
      </c>
    </row>
    <row r="533" spans="1:19" x14ac:dyDescent="0.3">
      <c r="A533" t="s">
        <v>12041</v>
      </c>
      <c r="B533" s="3">
        <v>45087</v>
      </c>
      <c r="C533" t="s">
        <v>12042</v>
      </c>
      <c r="D533" t="s">
        <v>23</v>
      </c>
      <c r="E533" t="s">
        <v>14</v>
      </c>
      <c r="F533" t="s">
        <v>91</v>
      </c>
      <c r="G533">
        <v>6</v>
      </c>
      <c r="H533" s="5">
        <v>60.33</v>
      </c>
      <c r="I533" s="5">
        <v>0.24</v>
      </c>
      <c r="J533" s="5">
        <v>275.10480000000001</v>
      </c>
      <c r="K533" s="5">
        <v>21.028422471803651</v>
      </c>
      <c r="L533">
        <f>YEAR(SalesData[Order Date])</f>
        <v>2023</v>
      </c>
      <c r="M533">
        <f>MONTH(SalesData[Order Date])</f>
        <v>6</v>
      </c>
      <c r="N533" t="str">
        <f>TEXT(SalesData[[#This Row],[Order Date]], "mmmm")</f>
        <v>June</v>
      </c>
      <c r="O533" s="7">
        <f>IF(SalesData[Sales]=0,0,SalesData[Profit]/SalesData[Sales])</f>
        <v>7.6437861032608842E-2</v>
      </c>
      <c r="P533" s="8">
        <f t="shared" si="8"/>
        <v>6.6302005635670474E-4</v>
      </c>
      <c r="Q533" t="str">
        <f>IF(SalesData[[#This Row],[Discount]]&gt;0, "Yes", "No")</f>
        <v>Yes</v>
      </c>
      <c r="R533" t="str">
        <f>TEXT(SalesData[[#This Row],[Order Date]],"mmm-yyyy")</f>
        <v>Jun-2023</v>
      </c>
      <c r="S533">
        <f>YEAR(SalesData[[#This Row],[Order Date]])*100 + MONTH(SalesData[[#This Row],[Order Date]])</f>
        <v>202306</v>
      </c>
    </row>
    <row r="534" spans="1:19" x14ac:dyDescent="0.3">
      <c r="A534" t="s">
        <v>12069</v>
      </c>
      <c r="B534" s="3">
        <v>45095</v>
      </c>
      <c r="C534" t="s">
        <v>12070</v>
      </c>
      <c r="D534" t="s">
        <v>13</v>
      </c>
      <c r="E534" t="s">
        <v>19</v>
      </c>
      <c r="F534" t="s">
        <v>39</v>
      </c>
      <c r="G534">
        <v>3</v>
      </c>
      <c r="H534" s="5">
        <v>599.98</v>
      </c>
      <c r="I534" s="5">
        <v>0.26</v>
      </c>
      <c r="J534" s="5">
        <v>1331.9556</v>
      </c>
      <c r="K534" s="5">
        <v>294.8263129839051</v>
      </c>
      <c r="L534">
        <f>YEAR(SalesData[Order Date])</f>
        <v>2023</v>
      </c>
      <c r="M534">
        <f>MONTH(SalesData[Order Date])</f>
        <v>6</v>
      </c>
      <c r="N534" t="str">
        <f>TEXT(SalesData[[#This Row],[Order Date]], "mmmm")</f>
        <v>June</v>
      </c>
      <c r="O534" s="7">
        <f>IF(SalesData[Sales]=0,0,SalesData[Profit]/SalesData[Sales])</f>
        <v>0.22134845409554574</v>
      </c>
      <c r="P534" s="8">
        <f t="shared" si="8"/>
        <v>1.4444925941975843E-4</v>
      </c>
      <c r="Q534" t="str">
        <f>IF(SalesData[[#This Row],[Discount]]&gt;0, "Yes", "No")</f>
        <v>Yes</v>
      </c>
      <c r="R534" t="str">
        <f>TEXT(SalesData[[#This Row],[Order Date]],"mmm-yyyy")</f>
        <v>Jun-2023</v>
      </c>
      <c r="S534">
        <f>YEAR(SalesData[[#This Row],[Order Date]])*100 + MONTH(SalesData[[#This Row],[Order Date]])</f>
        <v>202306</v>
      </c>
    </row>
    <row r="535" spans="1:19" x14ac:dyDescent="0.3">
      <c r="A535" t="s">
        <v>12125</v>
      </c>
      <c r="B535" s="3">
        <v>45095</v>
      </c>
      <c r="C535" t="s">
        <v>12126</v>
      </c>
      <c r="D535" t="s">
        <v>30</v>
      </c>
      <c r="E535" t="s">
        <v>14</v>
      </c>
      <c r="F535" t="s">
        <v>44</v>
      </c>
      <c r="G535">
        <v>9</v>
      </c>
      <c r="H535" s="5">
        <v>592.16</v>
      </c>
      <c r="I535" s="5">
        <v>7.0000000000000007E-2</v>
      </c>
      <c r="J535" s="5">
        <v>4956.3791999999994</v>
      </c>
      <c r="K535" s="5">
        <v>375.14081861197411</v>
      </c>
      <c r="L535">
        <f>YEAR(SalesData[Order Date])</f>
        <v>2023</v>
      </c>
      <c r="M535">
        <f>MONTH(SalesData[Order Date])</f>
        <v>6</v>
      </c>
      <c r="N535" t="str">
        <f>TEXT(SalesData[[#This Row],[Order Date]], "mmmm")</f>
        <v>June</v>
      </c>
      <c r="O535" s="7">
        <f>IF(SalesData[Sales]=0,0,SalesData[Profit]/SalesData[Sales])</f>
        <v>7.5688482150835873E-2</v>
      </c>
      <c r="P535" s="8">
        <f t="shared" si="8"/>
        <v>1.313458824942208E-5</v>
      </c>
      <c r="Q535" t="str">
        <f>IF(SalesData[[#This Row],[Discount]]&gt;0, "Yes", "No")</f>
        <v>Yes</v>
      </c>
      <c r="R535" t="str">
        <f>TEXT(SalesData[[#This Row],[Order Date]],"mmm-yyyy")</f>
        <v>Jun-2023</v>
      </c>
      <c r="S535">
        <f>YEAR(SalesData[[#This Row],[Order Date]])*100 + MONTH(SalesData[[#This Row],[Order Date]])</f>
        <v>202306</v>
      </c>
    </row>
    <row r="536" spans="1:19" x14ac:dyDescent="0.3">
      <c r="A536" t="s">
        <v>12133</v>
      </c>
      <c r="B536" s="3">
        <v>45096</v>
      </c>
      <c r="C536" t="s">
        <v>12134</v>
      </c>
      <c r="D536" t="s">
        <v>13</v>
      </c>
      <c r="E536" t="s">
        <v>19</v>
      </c>
      <c r="F536" t="s">
        <v>39</v>
      </c>
      <c r="G536">
        <v>6</v>
      </c>
      <c r="H536" s="5">
        <v>560.97</v>
      </c>
      <c r="I536" s="5">
        <v>7.0000000000000007E-2</v>
      </c>
      <c r="J536" s="5">
        <v>3130.2125999999998</v>
      </c>
      <c r="K536" s="5">
        <v>554.21371065787991</v>
      </c>
      <c r="L536">
        <f>YEAR(SalesData[Order Date])</f>
        <v>2023</v>
      </c>
      <c r="M536">
        <f>MONTH(SalesData[Order Date])</f>
        <v>6</v>
      </c>
      <c r="N536" t="str">
        <f>TEXT(SalesData[[#This Row],[Order Date]], "mmmm")</f>
        <v>June</v>
      </c>
      <c r="O536" s="7">
        <f>IF(SalesData[Sales]=0,0,SalesData[Profit]/SalesData[Sales])</f>
        <v>0.17705305724533851</v>
      </c>
      <c r="P536" s="8">
        <f t="shared" si="8"/>
        <v>2.0797309422369587E-5</v>
      </c>
      <c r="Q536" t="str">
        <f>IF(SalesData[[#This Row],[Discount]]&gt;0, "Yes", "No")</f>
        <v>Yes</v>
      </c>
      <c r="R536" t="str">
        <f>TEXT(SalesData[[#This Row],[Order Date]],"mmm-yyyy")</f>
        <v>Jun-2023</v>
      </c>
      <c r="S536">
        <f>YEAR(SalesData[[#This Row],[Order Date]])*100 + MONTH(SalesData[[#This Row],[Order Date]])</f>
        <v>202306</v>
      </c>
    </row>
    <row r="537" spans="1:19" x14ac:dyDescent="0.3">
      <c r="A537" t="s">
        <v>12236</v>
      </c>
      <c r="B537" s="3">
        <v>45087</v>
      </c>
      <c r="C537" t="s">
        <v>12237</v>
      </c>
      <c r="D537" t="s">
        <v>23</v>
      </c>
      <c r="E537" t="s">
        <v>14</v>
      </c>
      <c r="F537" t="s">
        <v>62</v>
      </c>
      <c r="G537">
        <v>3</v>
      </c>
      <c r="H537" s="5">
        <v>284.39</v>
      </c>
      <c r="I537" s="5">
        <v>0.16</v>
      </c>
      <c r="J537" s="5">
        <v>716.66279999999995</v>
      </c>
      <c r="K537" s="5">
        <v>148.5732486279565</v>
      </c>
      <c r="L537">
        <f>YEAR(SalesData[Order Date])</f>
        <v>2023</v>
      </c>
      <c r="M537">
        <f>MONTH(SalesData[Order Date])</f>
        <v>6</v>
      </c>
      <c r="N537" t="str">
        <f>TEXT(SalesData[[#This Row],[Order Date]], "mmmm")</f>
        <v>June</v>
      </c>
      <c r="O537" s="7">
        <f>IF(SalesData[Sales]=0,0,SalesData[Profit]/SalesData[Sales])</f>
        <v>0.2073126282373754</v>
      </c>
      <c r="P537" s="8">
        <f t="shared" si="8"/>
        <v>1.8753589554250619E-4</v>
      </c>
      <c r="Q537" t="str">
        <f>IF(SalesData[[#This Row],[Discount]]&gt;0, "Yes", "No")</f>
        <v>Yes</v>
      </c>
      <c r="R537" t="str">
        <f>TEXT(SalesData[[#This Row],[Order Date]],"mmm-yyyy")</f>
        <v>Jun-2023</v>
      </c>
      <c r="S537">
        <f>YEAR(SalesData[[#This Row],[Order Date]])*100 + MONTH(SalesData[[#This Row],[Order Date]])</f>
        <v>202306</v>
      </c>
    </row>
    <row r="538" spans="1:19" x14ac:dyDescent="0.3">
      <c r="A538" t="s">
        <v>12273</v>
      </c>
      <c r="B538" s="3">
        <v>45107</v>
      </c>
      <c r="C538" t="s">
        <v>12274</v>
      </c>
      <c r="D538" t="s">
        <v>30</v>
      </c>
      <c r="E538" t="s">
        <v>19</v>
      </c>
      <c r="F538" t="s">
        <v>34</v>
      </c>
      <c r="G538">
        <v>3</v>
      </c>
      <c r="H538" s="5">
        <v>127.38</v>
      </c>
      <c r="I538" s="5">
        <v>0.06</v>
      </c>
      <c r="J538" s="5">
        <v>359.21159999999998</v>
      </c>
      <c r="K538" s="5">
        <v>69.011763483368114</v>
      </c>
      <c r="L538">
        <f>YEAR(SalesData[Order Date])</f>
        <v>2023</v>
      </c>
      <c r="M538">
        <f>MONTH(SalesData[Order Date])</f>
        <v>6</v>
      </c>
      <c r="N538" t="str">
        <f>TEXT(SalesData[[#This Row],[Order Date]], "mmmm")</f>
        <v>June</v>
      </c>
      <c r="O538" s="7">
        <f>IF(SalesData[Sales]=0,0,SalesData[Profit]/SalesData[Sales])</f>
        <v>0.19212008599769081</v>
      </c>
      <c r="P538" s="8">
        <f t="shared" si="8"/>
        <v>1.5701051970482021E-4</v>
      </c>
      <c r="Q538" t="str">
        <f>IF(SalesData[[#This Row],[Discount]]&gt;0, "Yes", "No")</f>
        <v>Yes</v>
      </c>
      <c r="R538" t="str">
        <f>TEXT(SalesData[[#This Row],[Order Date]],"mmm-yyyy")</f>
        <v>Jun-2023</v>
      </c>
      <c r="S538">
        <f>YEAR(SalesData[[#This Row],[Order Date]])*100 + MONTH(SalesData[[#This Row],[Order Date]])</f>
        <v>202306</v>
      </c>
    </row>
    <row r="539" spans="1:19" x14ac:dyDescent="0.3">
      <c r="A539" t="s">
        <v>12303</v>
      </c>
      <c r="B539" s="3">
        <v>45084</v>
      </c>
      <c r="C539" t="s">
        <v>12304</v>
      </c>
      <c r="D539" t="s">
        <v>23</v>
      </c>
      <c r="E539" t="s">
        <v>14</v>
      </c>
      <c r="F539" t="s">
        <v>44</v>
      </c>
      <c r="G539">
        <v>3</v>
      </c>
      <c r="H539" s="5">
        <v>972.39</v>
      </c>
      <c r="I539" s="5">
        <v>0.2</v>
      </c>
      <c r="J539" s="5">
        <v>2333.7359999999999</v>
      </c>
      <c r="K539" s="5">
        <v>162.32505566521201</v>
      </c>
      <c r="L539">
        <f>YEAR(SalesData[Order Date])</f>
        <v>2023</v>
      </c>
      <c r="M539">
        <f>MONTH(SalesData[Order Date])</f>
        <v>6</v>
      </c>
      <c r="N539" t="str">
        <f>TEXT(SalesData[[#This Row],[Order Date]], "mmmm")</f>
        <v>June</v>
      </c>
      <c r="O539" s="7">
        <f>IF(SalesData[Sales]=0,0,SalesData[Profit]/SalesData[Sales])</f>
        <v>6.9555877642206318E-2</v>
      </c>
      <c r="P539" s="8">
        <f t="shared" si="8"/>
        <v>6.8559597143807185E-5</v>
      </c>
      <c r="Q539" t="str">
        <f>IF(SalesData[[#This Row],[Discount]]&gt;0, "Yes", "No")</f>
        <v>Yes</v>
      </c>
      <c r="R539" t="str">
        <f>TEXT(SalesData[[#This Row],[Order Date]],"mmm-yyyy")</f>
        <v>Jun-2023</v>
      </c>
      <c r="S539">
        <f>YEAR(SalesData[[#This Row],[Order Date]])*100 + MONTH(SalesData[[#This Row],[Order Date]])</f>
        <v>202306</v>
      </c>
    </row>
    <row r="540" spans="1:19" x14ac:dyDescent="0.3">
      <c r="A540" t="s">
        <v>12307</v>
      </c>
      <c r="B540" s="3">
        <v>45086</v>
      </c>
      <c r="C540" t="s">
        <v>12308</v>
      </c>
      <c r="D540" t="s">
        <v>30</v>
      </c>
      <c r="E540" t="s">
        <v>19</v>
      </c>
      <c r="F540" t="s">
        <v>53</v>
      </c>
      <c r="G540">
        <v>6</v>
      </c>
      <c r="H540" s="5">
        <v>663.7</v>
      </c>
      <c r="I540" s="5">
        <v>0.05</v>
      </c>
      <c r="J540" s="5">
        <v>3783.09</v>
      </c>
      <c r="K540" s="5">
        <v>249.92866608919971</v>
      </c>
      <c r="L540">
        <f>YEAR(SalesData[Order Date])</f>
        <v>2023</v>
      </c>
      <c r="M540">
        <f>MONTH(SalesData[Order Date])</f>
        <v>6</v>
      </c>
      <c r="N540" t="str">
        <f>TEXT(SalesData[[#This Row],[Order Date]], "mmmm")</f>
        <v>June</v>
      </c>
      <c r="O540" s="7">
        <f>IF(SalesData[Sales]=0,0,SalesData[Profit]/SalesData[Sales])</f>
        <v>6.6064689470564986E-2</v>
      </c>
      <c r="P540" s="8">
        <f t="shared" si="8"/>
        <v>1.255587363768771E-5</v>
      </c>
      <c r="Q540" t="str">
        <f>IF(SalesData[[#This Row],[Discount]]&gt;0, "Yes", "No")</f>
        <v>Yes</v>
      </c>
      <c r="R540" t="str">
        <f>TEXT(SalesData[[#This Row],[Order Date]],"mmm-yyyy")</f>
        <v>Jun-2023</v>
      </c>
      <c r="S540">
        <f>YEAR(SalesData[[#This Row],[Order Date]])*100 + MONTH(SalesData[[#This Row],[Order Date]])</f>
        <v>202306</v>
      </c>
    </row>
    <row r="541" spans="1:19" x14ac:dyDescent="0.3">
      <c r="A541" t="s">
        <v>12326</v>
      </c>
      <c r="B541" s="3">
        <v>45082</v>
      </c>
      <c r="C541" t="s">
        <v>12327</v>
      </c>
      <c r="D541" t="s">
        <v>13</v>
      </c>
      <c r="E541" t="s">
        <v>26</v>
      </c>
      <c r="F541" t="s">
        <v>34</v>
      </c>
      <c r="G541">
        <v>3</v>
      </c>
      <c r="H541" s="5">
        <v>194.76</v>
      </c>
      <c r="I541" s="5">
        <v>0.27</v>
      </c>
      <c r="J541" s="5">
        <v>426.52440000000001</v>
      </c>
      <c r="K541" s="5">
        <v>119.2026529106038</v>
      </c>
      <c r="L541">
        <f>YEAR(SalesData[Order Date])</f>
        <v>2023</v>
      </c>
      <c r="M541">
        <f>MONTH(SalesData[Order Date])</f>
        <v>6</v>
      </c>
      <c r="N541" t="str">
        <f>TEXT(SalesData[[#This Row],[Order Date]], "mmmm")</f>
        <v>June</v>
      </c>
      <c r="O541" s="7">
        <f>IF(SalesData[Sales]=0,0,SalesData[Profit]/SalesData[Sales])</f>
        <v>0.2794744050061469</v>
      </c>
      <c r="P541" s="8">
        <f t="shared" si="8"/>
        <v>4.6210720887245846E-4</v>
      </c>
      <c r="Q541" t="str">
        <f>IF(SalesData[[#This Row],[Discount]]&gt;0, "Yes", "No")</f>
        <v>Yes</v>
      </c>
      <c r="R541" t="str">
        <f>TEXT(SalesData[[#This Row],[Order Date]],"mmm-yyyy")</f>
        <v>Jun-2023</v>
      </c>
      <c r="S541">
        <f>YEAR(SalesData[[#This Row],[Order Date]])*100 + MONTH(SalesData[[#This Row],[Order Date]])</f>
        <v>202306</v>
      </c>
    </row>
    <row r="542" spans="1:19" x14ac:dyDescent="0.3">
      <c r="A542" t="s">
        <v>12362</v>
      </c>
      <c r="B542" s="3">
        <v>45102</v>
      </c>
      <c r="C542" t="s">
        <v>12363</v>
      </c>
      <c r="D542" t="s">
        <v>30</v>
      </c>
      <c r="E542" t="s">
        <v>19</v>
      </c>
      <c r="F542" t="s">
        <v>62</v>
      </c>
      <c r="G542">
        <v>1</v>
      </c>
      <c r="H542" s="5">
        <v>31.96</v>
      </c>
      <c r="I542" s="5">
        <v>0.15</v>
      </c>
      <c r="J542" s="5">
        <v>27.166</v>
      </c>
      <c r="K542" s="5">
        <v>1.511734378471151</v>
      </c>
      <c r="L542">
        <f>YEAR(SalesData[Order Date])</f>
        <v>2023</v>
      </c>
      <c r="M542">
        <f>MONTH(SalesData[Order Date])</f>
        <v>6</v>
      </c>
      <c r="N542" t="str">
        <f>TEXT(SalesData[[#This Row],[Order Date]], "mmmm")</f>
        <v>June</v>
      </c>
      <c r="O542" s="7">
        <f>IF(SalesData[Sales]=0,0,SalesData[Profit]/SalesData[Sales])</f>
        <v>5.5648029834026023E-2</v>
      </c>
      <c r="P542" s="8">
        <f t="shared" si="8"/>
        <v>4.6933667083854814E-3</v>
      </c>
      <c r="Q542" t="str">
        <f>IF(SalesData[[#This Row],[Discount]]&gt;0, "Yes", "No")</f>
        <v>Yes</v>
      </c>
      <c r="R542" t="str">
        <f>TEXT(SalesData[[#This Row],[Order Date]],"mmm-yyyy")</f>
        <v>Jun-2023</v>
      </c>
      <c r="S542">
        <f>YEAR(SalesData[[#This Row],[Order Date]])*100 + MONTH(SalesData[[#This Row],[Order Date]])</f>
        <v>202306</v>
      </c>
    </row>
    <row r="543" spans="1:19" x14ac:dyDescent="0.3">
      <c r="A543" t="s">
        <v>12432</v>
      </c>
      <c r="B543" s="3">
        <v>45090</v>
      </c>
      <c r="C543" t="s">
        <v>12433</v>
      </c>
      <c r="D543" t="s">
        <v>18</v>
      </c>
      <c r="E543" t="s">
        <v>14</v>
      </c>
      <c r="F543" t="s">
        <v>62</v>
      </c>
      <c r="G543">
        <v>8</v>
      </c>
      <c r="H543" s="5">
        <v>631.58000000000004</v>
      </c>
      <c r="I543" s="5">
        <v>0.13</v>
      </c>
      <c r="J543" s="5">
        <v>4395.7968000000001</v>
      </c>
      <c r="K543" s="5">
        <v>1015.353422771642</v>
      </c>
      <c r="L543">
        <f>YEAR(SalesData[Order Date])</f>
        <v>2023</v>
      </c>
      <c r="M543">
        <f>MONTH(SalesData[Order Date])</f>
        <v>6</v>
      </c>
      <c r="N543" t="str">
        <f>TEXT(SalesData[[#This Row],[Order Date]], "mmmm")</f>
        <v>June</v>
      </c>
      <c r="O543" s="7">
        <f>IF(SalesData[Sales]=0,0,SalesData[Profit]/SalesData[Sales])</f>
        <v>0.23098279310172892</v>
      </c>
      <c r="P543" s="8">
        <f t="shared" si="8"/>
        <v>2.5729123784793692E-5</v>
      </c>
      <c r="Q543" t="str">
        <f>IF(SalesData[[#This Row],[Discount]]&gt;0, "Yes", "No")</f>
        <v>Yes</v>
      </c>
      <c r="R543" t="str">
        <f>TEXT(SalesData[[#This Row],[Order Date]],"mmm-yyyy")</f>
        <v>Jun-2023</v>
      </c>
      <c r="S543">
        <f>YEAR(SalesData[[#This Row],[Order Date]])*100 + MONTH(SalesData[[#This Row],[Order Date]])</f>
        <v>202306</v>
      </c>
    </row>
    <row r="544" spans="1:19" x14ac:dyDescent="0.3">
      <c r="A544" t="s">
        <v>12456</v>
      </c>
      <c r="B544" s="3">
        <v>45080</v>
      </c>
      <c r="C544" t="s">
        <v>12457</v>
      </c>
      <c r="D544" t="s">
        <v>23</v>
      </c>
      <c r="E544" t="s">
        <v>14</v>
      </c>
      <c r="F544" t="s">
        <v>31</v>
      </c>
      <c r="G544">
        <v>9</v>
      </c>
      <c r="H544" s="5">
        <v>465.43</v>
      </c>
      <c r="I544" s="5">
        <v>0.12</v>
      </c>
      <c r="J544" s="5">
        <v>3686.2055999999998</v>
      </c>
      <c r="K544" s="5">
        <v>899.52241057487629</v>
      </c>
      <c r="L544">
        <f>YEAR(SalesData[Order Date])</f>
        <v>2023</v>
      </c>
      <c r="M544">
        <f>MONTH(SalesData[Order Date])</f>
        <v>6</v>
      </c>
      <c r="N544" t="str">
        <f>TEXT(SalesData[[#This Row],[Order Date]], "mmmm")</f>
        <v>June</v>
      </c>
      <c r="O544" s="7">
        <f>IF(SalesData[Sales]=0,0,SalesData[Profit]/SalesData[Sales])</f>
        <v>0.24402393902686176</v>
      </c>
      <c r="P544" s="8">
        <f t="shared" si="8"/>
        <v>2.8647344033116328E-5</v>
      </c>
      <c r="Q544" t="str">
        <f>IF(SalesData[[#This Row],[Discount]]&gt;0, "Yes", "No")</f>
        <v>Yes</v>
      </c>
      <c r="R544" t="str">
        <f>TEXT(SalesData[[#This Row],[Order Date]],"mmm-yyyy")</f>
        <v>Jun-2023</v>
      </c>
      <c r="S544">
        <f>YEAR(SalesData[[#This Row],[Order Date]])*100 + MONTH(SalesData[[#This Row],[Order Date]])</f>
        <v>202306</v>
      </c>
    </row>
    <row r="545" spans="1:19" x14ac:dyDescent="0.3">
      <c r="A545" t="s">
        <v>12495</v>
      </c>
      <c r="B545" s="3">
        <v>45082</v>
      </c>
      <c r="C545" t="s">
        <v>12496</v>
      </c>
      <c r="D545" t="s">
        <v>18</v>
      </c>
      <c r="E545" t="s">
        <v>14</v>
      </c>
      <c r="F545" t="s">
        <v>34</v>
      </c>
      <c r="G545">
        <v>1</v>
      </c>
      <c r="H545" s="5">
        <v>201.25</v>
      </c>
      <c r="I545" s="5">
        <v>0.2</v>
      </c>
      <c r="J545" s="5">
        <v>161</v>
      </c>
      <c r="K545" s="5">
        <v>44.660297054862539</v>
      </c>
      <c r="L545">
        <f>YEAR(SalesData[Order Date])</f>
        <v>2023</v>
      </c>
      <c r="M545">
        <f>MONTH(SalesData[Order Date])</f>
        <v>6</v>
      </c>
      <c r="N545" t="str">
        <f>TEXT(SalesData[[#This Row],[Order Date]], "mmmm")</f>
        <v>June</v>
      </c>
      <c r="O545" s="7">
        <f>IF(SalesData[Sales]=0,0,SalesData[Profit]/SalesData[Sales])</f>
        <v>0.27739314940908411</v>
      </c>
      <c r="P545" s="8">
        <f t="shared" si="8"/>
        <v>9.9378881987577643E-4</v>
      </c>
      <c r="Q545" t="str">
        <f>IF(SalesData[[#This Row],[Discount]]&gt;0, "Yes", "No")</f>
        <v>Yes</v>
      </c>
      <c r="R545" t="str">
        <f>TEXT(SalesData[[#This Row],[Order Date]],"mmm-yyyy")</f>
        <v>Jun-2023</v>
      </c>
      <c r="S545">
        <f>YEAR(SalesData[[#This Row],[Order Date]])*100 + MONTH(SalesData[[#This Row],[Order Date]])</f>
        <v>202306</v>
      </c>
    </row>
    <row r="546" spans="1:19" x14ac:dyDescent="0.3">
      <c r="A546" t="s">
        <v>12573</v>
      </c>
      <c r="B546" s="3">
        <v>45088</v>
      </c>
      <c r="C546" t="s">
        <v>12574</v>
      </c>
      <c r="D546" t="s">
        <v>30</v>
      </c>
      <c r="E546" t="s">
        <v>26</v>
      </c>
      <c r="F546" t="s">
        <v>15</v>
      </c>
      <c r="G546">
        <v>3</v>
      </c>
      <c r="H546" s="5">
        <v>88.34</v>
      </c>
      <c r="I546" s="5">
        <v>0.04</v>
      </c>
      <c r="J546" s="5">
        <v>254.41919999999999</v>
      </c>
      <c r="K546" s="5">
        <v>66.192283426581724</v>
      </c>
      <c r="L546">
        <f>YEAR(SalesData[Order Date])</f>
        <v>2023</v>
      </c>
      <c r="M546">
        <f>MONTH(SalesData[Order Date])</f>
        <v>6</v>
      </c>
      <c r="N546" t="str">
        <f>TEXT(SalesData[[#This Row],[Order Date]], "mmmm")</f>
        <v>June</v>
      </c>
      <c r="O546" s="7">
        <f>IF(SalesData[Sales]=0,0,SalesData[Profit]/SalesData[Sales])</f>
        <v>0.26017015785986958</v>
      </c>
      <c r="P546" s="8">
        <f t="shared" si="8"/>
        <v>1.5093200513168818E-4</v>
      </c>
      <c r="Q546" t="str">
        <f>IF(SalesData[[#This Row],[Discount]]&gt;0, "Yes", "No")</f>
        <v>Yes</v>
      </c>
      <c r="R546" t="str">
        <f>TEXT(SalesData[[#This Row],[Order Date]],"mmm-yyyy")</f>
        <v>Jun-2023</v>
      </c>
      <c r="S546">
        <f>YEAR(SalesData[[#This Row],[Order Date]])*100 + MONTH(SalesData[[#This Row],[Order Date]])</f>
        <v>202306</v>
      </c>
    </row>
    <row r="547" spans="1:19" x14ac:dyDescent="0.3">
      <c r="A547" t="s">
        <v>12626</v>
      </c>
      <c r="B547" s="3">
        <v>45091</v>
      </c>
      <c r="C547" t="s">
        <v>12627</v>
      </c>
      <c r="D547" t="s">
        <v>30</v>
      </c>
      <c r="E547" t="s">
        <v>26</v>
      </c>
      <c r="F547" t="s">
        <v>44</v>
      </c>
      <c r="G547">
        <v>1</v>
      </c>
      <c r="H547" s="5">
        <v>764.25</v>
      </c>
      <c r="I547" s="5">
        <v>0.19</v>
      </c>
      <c r="J547" s="5">
        <v>619.04250000000002</v>
      </c>
      <c r="K547" s="5">
        <v>78.023145837253708</v>
      </c>
      <c r="L547">
        <f>YEAR(SalesData[Order Date])</f>
        <v>2023</v>
      </c>
      <c r="M547">
        <f>MONTH(SalesData[Order Date])</f>
        <v>6</v>
      </c>
      <c r="N547" t="str">
        <f>TEXT(SalesData[[#This Row],[Order Date]], "mmmm")</f>
        <v>June</v>
      </c>
      <c r="O547" s="7">
        <f>IF(SalesData[Sales]=0,0,SalesData[Profit]/SalesData[Sales])</f>
        <v>0.12603843167028711</v>
      </c>
      <c r="P547" s="8">
        <f t="shared" si="8"/>
        <v>2.4860974811907098E-4</v>
      </c>
      <c r="Q547" t="str">
        <f>IF(SalesData[[#This Row],[Discount]]&gt;0, "Yes", "No")</f>
        <v>Yes</v>
      </c>
      <c r="R547" t="str">
        <f>TEXT(SalesData[[#This Row],[Order Date]],"mmm-yyyy")</f>
        <v>Jun-2023</v>
      </c>
      <c r="S547">
        <f>YEAR(SalesData[[#This Row],[Order Date]])*100 + MONTH(SalesData[[#This Row],[Order Date]])</f>
        <v>202306</v>
      </c>
    </row>
    <row r="548" spans="1:19" x14ac:dyDescent="0.3">
      <c r="A548" t="s">
        <v>12771</v>
      </c>
      <c r="B548" s="3">
        <v>45079</v>
      </c>
      <c r="C548" t="s">
        <v>12772</v>
      </c>
      <c r="D548" t="s">
        <v>30</v>
      </c>
      <c r="E548" t="s">
        <v>26</v>
      </c>
      <c r="F548" t="s">
        <v>15</v>
      </c>
      <c r="G548">
        <v>4</v>
      </c>
      <c r="H548" s="5">
        <v>301.74</v>
      </c>
      <c r="I548" s="5">
        <v>0.08</v>
      </c>
      <c r="J548" s="5">
        <v>1110.4032</v>
      </c>
      <c r="K548" s="5">
        <v>110.2241138533286</v>
      </c>
      <c r="L548">
        <f>YEAR(SalesData[Order Date])</f>
        <v>2023</v>
      </c>
      <c r="M548">
        <f>MONTH(SalesData[Order Date])</f>
        <v>6</v>
      </c>
      <c r="N548" t="str">
        <f>TEXT(SalesData[[#This Row],[Order Date]], "mmmm")</f>
        <v>June</v>
      </c>
      <c r="O548" s="7">
        <f>IF(SalesData[Sales]=0,0,SalesData[Profit]/SalesData[Sales])</f>
        <v>9.9264946150487143E-2</v>
      </c>
      <c r="P548" s="8">
        <f t="shared" si="8"/>
        <v>6.628222973420826E-5</v>
      </c>
      <c r="Q548" t="str">
        <f>IF(SalesData[[#This Row],[Discount]]&gt;0, "Yes", "No")</f>
        <v>Yes</v>
      </c>
      <c r="R548" t="str">
        <f>TEXT(SalesData[[#This Row],[Order Date]],"mmm-yyyy")</f>
        <v>Jun-2023</v>
      </c>
      <c r="S548">
        <f>YEAR(SalesData[[#This Row],[Order Date]])*100 + MONTH(SalesData[[#This Row],[Order Date]])</f>
        <v>202306</v>
      </c>
    </row>
    <row r="549" spans="1:19" x14ac:dyDescent="0.3">
      <c r="A549" t="s">
        <v>12824</v>
      </c>
      <c r="B549" s="3">
        <v>45100</v>
      </c>
      <c r="C549" t="s">
        <v>12825</v>
      </c>
      <c r="D549" t="s">
        <v>13</v>
      </c>
      <c r="E549" t="s">
        <v>14</v>
      </c>
      <c r="F549" t="s">
        <v>53</v>
      </c>
      <c r="G549">
        <v>1</v>
      </c>
      <c r="H549" s="5">
        <v>949.17</v>
      </c>
      <c r="I549" s="5">
        <v>0.15</v>
      </c>
      <c r="J549" s="5">
        <v>806.79449999999997</v>
      </c>
      <c r="K549" s="5">
        <v>134.32226352456291</v>
      </c>
      <c r="L549">
        <f>YEAR(SalesData[Order Date])</f>
        <v>2023</v>
      </c>
      <c r="M549">
        <f>MONTH(SalesData[Order Date])</f>
        <v>6</v>
      </c>
      <c r="N549" t="str">
        <f>TEXT(SalesData[[#This Row],[Order Date]], "mmmm")</f>
        <v>June</v>
      </c>
      <c r="O549" s="7">
        <f>IF(SalesData[Sales]=0,0,SalesData[Profit]/SalesData[Sales])</f>
        <v>0.16648881905437249</v>
      </c>
      <c r="P549" s="8">
        <f t="shared" si="8"/>
        <v>1.5803280761086E-4</v>
      </c>
      <c r="Q549" t="str">
        <f>IF(SalesData[[#This Row],[Discount]]&gt;0, "Yes", "No")</f>
        <v>Yes</v>
      </c>
      <c r="R549" t="str">
        <f>TEXT(SalesData[[#This Row],[Order Date]],"mmm-yyyy")</f>
        <v>Jun-2023</v>
      </c>
      <c r="S549">
        <f>YEAR(SalesData[[#This Row],[Order Date]])*100 + MONTH(SalesData[[#This Row],[Order Date]])</f>
        <v>202306</v>
      </c>
    </row>
    <row r="550" spans="1:19" x14ac:dyDescent="0.3">
      <c r="A550" t="s">
        <v>12836</v>
      </c>
      <c r="B550" s="3">
        <v>45095</v>
      </c>
      <c r="C550" t="s">
        <v>12837</v>
      </c>
      <c r="D550" t="s">
        <v>13</v>
      </c>
      <c r="E550" t="s">
        <v>19</v>
      </c>
      <c r="F550" t="s">
        <v>27</v>
      </c>
      <c r="G550">
        <v>7</v>
      </c>
      <c r="H550" s="5">
        <v>141.85</v>
      </c>
      <c r="I550" s="5">
        <v>0.26</v>
      </c>
      <c r="J550" s="5">
        <v>734.7829999999999</v>
      </c>
      <c r="K550" s="5">
        <v>89.176351923950989</v>
      </c>
      <c r="L550">
        <f>YEAR(SalesData[Order Date])</f>
        <v>2023</v>
      </c>
      <c r="M550">
        <f>MONTH(SalesData[Order Date])</f>
        <v>6</v>
      </c>
      <c r="N550" t="str">
        <f>TEXT(SalesData[[#This Row],[Order Date]], "mmmm")</f>
        <v>June</v>
      </c>
      <c r="O550" s="7">
        <f>IF(SalesData[Sales]=0,0,SalesData[Profit]/SalesData[Sales])</f>
        <v>0.12136420130018115</v>
      </c>
      <c r="P550" s="8">
        <f t="shared" si="8"/>
        <v>2.6184601440153084E-4</v>
      </c>
      <c r="Q550" t="str">
        <f>IF(SalesData[[#This Row],[Discount]]&gt;0, "Yes", "No")</f>
        <v>Yes</v>
      </c>
      <c r="R550" t="str">
        <f>TEXT(SalesData[[#This Row],[Order Date]],"mmm-yyyy")</f>
        <v>Jun-2023</v>
      </c>
      <c r="S550">
        <f>YEAR(SalesData[[#This Row],[Order Date]])*100 + MONTH(SalesData[[#This Row],[Order Date]])</f>
        <v>202306</v>
      </c>
    </row>
    <row r="551" spans="1:19" x14ac:dyDescent="0.3">
      <c r="A551" t="s">
        <v>12842</v>
      </c>
      <c r="B551" s="3">
        <v>45086</v>
      </c>
      <c r="C551" t="s">
        <v>12843</v>
      </c>
      <c r="D551" t="s">
        <v>18</v>
      </c>
      <c r="E551" t="s">
        <v>26</v>
      </c>
      <c r="F551" t="s">
        <v>62</v>
      </c>
      <c r="G551">
        <v>9</v>
      </c>
      <c r="H551" s="5">
        <v>308.67</v>
      </c>
      <c r="I551" s="5">
        <v>0.17</v>
      </c>
      <c r="J551" s="5">
        <v>2305.7649000000001</v>
      </c>
      <c r="K551" s="5">
        <v>567.95452245305069</v>
      </c>
      <c r="L551">
        <f>YEAR(SalesData[Order Date])</f>
        <v>2023</v>
      </c>
      <c r="M551">
        <f>MONTH(SalesData[Order Date])</f>
        <v>6</v>
      </c>
      <c r="N551" t="str">
        <f>TEXT(SalesData[[#This Row],[Order Date]], "mmmm")</f>
        <v>June</v>
      </c>
      <c r="O551" s="7">
        <f>IF(SalesData[Sales]=0,0,SalesData[Profit]/SalesData[Sales])</f>
        <v>0.24631935478463163</v>
      </c>
      <c r="P551" s="8">
        <f t="shared" si="8"/>
        <v>6.1194443544526151E-5</v>
      </c>
      <c r="Q551" t="str">
        <f>IF(SalesData[[#This Row],[Discount]]&gt;0, "Yes", "No")</f>
        <v>Yes</v>
      </c>
      <c r="R551" t="str">
        <f>TEXT(SalesData[[#This Row],[Order Date]],"mmm-yyyy")</f>
        <v>Jun-2023</v>
      </c>
      <c r="S551">
        <f>YEAR(SalesData[[#This Row],[Order Date]])*100 + MONTH(SalesData[[#This Row],[Order Date]])</f>
        <v>202306</v>
      </c>
    </row>
    <row r="552" spans="1:19" x14ac:dyDescent="0.3">
      <c r="A552" t="s">
        <v>12898</v>
      </c>
      <c r="B552" s="3">
        <v>45094</v>
      </c>
      <c r="C552" t="s">
        <v>12899</v>
      </c>
      <c r="D552" t="s">
        <v>30</v>
      </c>
      <c r="E552" t="s">
        <v>19</v>
      </c>
      <c r="F552" t="s">
        <v>15</v>
      </c>
      <c r="G552">
        <v>1</v>
      </c>
      <c r="H552" s="5">
        <v>749.63</v>
      </c>
      <c r="I552" s="5">
        <v>0.01</v>
      </c>
      <c r="J552" s="5">
        <v>742.13369999999998</v>
      </c>
      <c r="K552" s="5">
        <v>79.363680430527893</v>
      </c>
      <c r="L552">
        <f>YEAR(SalesData[Order Date])</f>
        <v>2023</v>
      </c>
      <c r="M552">
        <f>MONTH(SalesData[Order Date])</f>
        <v>6</v>
      </c>
      <c r="N552" t="str">
        <f>TEXT(SalesData[[#This Row],[Order Date]], "mmmm")</f>
        <v>June</v>
      </c>
      <c r="O552" s="7">
        <f>IF(SalesData[Sales]=0,0,SalesData[Profit]/SalesData[Sales])</f>
        <v>0.10693986869283513</v>
      </c>
      <c r="P552" s="8">
        <f t="shared" si="8"/>
        <v>1.3339914357749824E-5</v>
      </c>
      <c r="Q552" t="str">
        <f>IF(SalesData[[#This Row],[Discount]]&gt;0, "Yes", "No")</f>
        <v>Yes</v>
      </c>
      <c r="R552" t="str">
        <f>TEXT(SalesData[[#This Row],[Order Date]],"mmm-yyyy")</f>
        <v>Jun-2023</v>
      </c>
      <c r="S552">
        <f>YEAR(SalesData[[#This Row],[Order Date]])*100 + MONTH(SalesData[[#This Row],[Order Date]])</f>
        <v>202306</v>
      </c>
    </row>
    <row r="553" spans="1:19" x14ac:dyDescent="0.3">
      <c r="A553" t="s">
        <v>13086</v>
      </c>
      <c r="B553" s="3">
        <v>45097</v>
      </c>
      <c r="C553" t="s">
        <v>13087</v>
      </c>
      <c r="D553" t="s">
        <v>30</v>
      </c>
      <c r="E553" t="s">
        <v>26</v>
      </c>
      <c r="F553" t="s">
        <v>91</v>
      </c>
      <c r="G553">
        <v>1</v>
      </c>
      <c r="H553" s="5">
        <v>838.14</v>
      </c>
      <c r="I553" s="5">
        <v>0.09</v>
      </c>
      <c r="J553" s="5">
        <v>762.70740000000001</v>
      </c>
      <c r="K553" s="5">
        <v>152.0368014502113</v>
      </c>
      <c r="L553">
        <f>YEAR(SalesData[Order Date])</f>
        <v>2023</v>
      </c>
      <c r="M553">
        <f>MONTH(SalesData[Order Date])</f>
        <v>6</v>
      </c>
      <c r="N553" t="str">
        <f>TEXT(SalesData[[#This Row],[Order Date]], "mmmm")</f>
        <v>June</v>
      </c>
      <c r="O553" s="7">
        <f>IF(SalesData[Sales]=0,0,SalesData[Profit]/SalesData[Sales])</f>
        <v>0.1993383064727198</v>
      </c>
      <c r="P553" s="8">
        <f t="shared" si="8"/>
        <v>1.0738062853461236E-4</v>
      </c>
      <c r="Q553" t="str">
        <f>IF(SalesData[[#This Row],[Discount]]&gt;0, "Yes", "No")</f>
        <v>Yes</v>
      </c>
      <c r="R553" t="str">
        <f>TEXT(SalesData[[#This Row],[Order Date]],"mmm-yyyy")</f>
        <v>Jun-2023</v>
      </c>
      <c r="S553">
        <f>YEAR(SalesData[[#This Row],[Order Date]])*100 + MONTH(SalesData[[#This Row],[Order Date]])</f>
        <v>202306</v>
      </c>
    </row>
    <row r="554" spans="1:19" x14ac:dyDescent="0.3">
      <c r="A554" t="s">
        <v>13124</v>
      </c>
      <c r="B554" s="3">
        <v>45098</v>
      </c>
      <c r="C554" t="s">
        <v>13125</v>
      </c>
      <c r="D554" t="s">
        <v>23</v>
      </c>
      <c r="E554" t="s">
        <v>19</v>
      </c>
      <c r="F554" t="s">
        <v>91</v>
      </c>
      <c r="G554">
        <v>2</v>
      </c>
      <c r="H554" s="5">
        <v>190.75</v>
      </c>
      <c r="I554" s="5">
        <v>0.25</v>
      </c>
      <c r="J554" s="5">
        <v>286.125</v>
      </c>
      <c r="K554" s="5">
        <v>67.357994519831834</v>
      </c>
      <c r="L554">
        <f>YEAR(SalesData[Order Date])</f>
        <v>2023</v>
      </c>
      <c r="M554">
        <f>MONTH(SalesData[Order Date])</f>
        <v>6</v>
      </c>
      <c r="N554" t="str">
        <f>TEXT(SalesData[[#This Row],[Order Date]], "mmmm")</f>
        <v>June</v>
      </c>
      <c r="O554" s="7">
        <f>IF(SalesData[Sales]=0,0,SalesData[Profit]/SalesData[Sales])</f>
        <v>0.23541457237162722</v>
      </c>
      <c r="P554" s="8">
        <f t="shared" si="8"/>
        <v>6.5530799475753605E-4</v>
      </c>
      <c r="Q554" t="str">
        <f>IF(SalesData[[#This Row],[Discount]]&gt;0, "Yes", "No")</f>
        <v>Yes</v>
      </c>
      <c r="R554" t="str">
        <f>TEXT(SalesData[[#This Row],[Order Date]],"mmm-yyyy")</f>
        <v>Jun-2023</v>
      </c>
      <c r="S554">
        <f>YEAR(SalesData[[#This Row],[Order Date]])*100 + MONTH(SalesData[[#This Row],[Order Date]])</f>
        <v>202306</v>
      </c>
    </row>
    <row r="555" spans="1:19" x14ac:dyDescent="0.3">
      <c r="A555" t="s">
        <v>13184</v>
      </c>
      <c r="B555" s="3">
        <v>45097</v>
      </c>
      <c r="C555" t="s">
        <v>13185</v>
      </c>
      <c r="D555" t="s">
        <v>30</v>
      </c>
      <c r="E555" t="s">
        <v>19</v>
      </c>
      <c r="F555" t="s">
        <v>53</v>
      </c>
      <c r="G555">
        <v>9</v>
      </c>
      <c r="H555" s="5">
        <v>815.46</v>
      </c>
      <c r="I555" s="5">
        <v>0.22</v>
      </c>
      <c r="J555" s="5">
        <v>5724.5292000000009</v>
      </c>
      <c r="K555" s="5">
        <v>1314.3540082061641</v>
      </c>
      <c r="L555">
        <f>YEAR(SalesData[Order Date])</f>
        <v>2023</v>
      </c>
      <c r="M555">
        <f>MONTH(SalesData[Order Date])</f>
        <v>6</v>
      </c>
      <c r="N555" t="str">
        <f>TEXT(SalesData[[#This Row],[Order Date]], "mmmm")</f>
        <v>June</v>
      </c>
      <c r="O555" s="7">
        <f>IF(SalesData[Sales]=0,0,SalesData[Profit]/SalesData[Sales])</f>
        <v>0.2296003675212564</v>
      </c>
      <c r="P555" s="8">
        <f t="shared" si="8"/>
        <v>2.9976264248944699E-5</v>
      </c>
      <c r="Q555" t="str">
        <f>IF(SalesData[[#This Row],[Discount]]&gt;0, "Yes", "No")</f>
        <v>Yes</v>
      </c>
      <c r="R555" t="str">
        <f>TEXT(SalesData[[#This Row],[Order Date]],"mmm-yyyy")</f>
        <v>Jun-2023</v>
      </c>
      <c r="S555">
        <f>YEAR(SalesData[[#This Row],[Order Date]])*100 + MONTH(SalesData[[#This Row],[Order Date]])</f>
        <v>202306</v>
      </c>
    </row>
    <row r="556" spans="1:19" x14ac:dyDescent="0.3">
      <c r="A556" t="s">
        <v>13197</v>
      </c>
      <c r="B556" s="3">
        <v>45092</v>
      </c>
      <c r="C556" t="s">
        <v>13198</v>
      </c>
      <c r="D556" t="s">
        <v>18</v>
      </c>
      <c r="E556" t="s">
        <v>26</v>
      </c>
      <c r="F556" t="s">
        <v>31</v>
      </c>
      <c r="G556">
        <v>8</v>
      </c>
      <c r="H556" s="5">
        <v>880.21</v>
      </c>
      <c r="I556" s="5">
        <v>0.26</v>
      </c>
      <c r="J556" s="5">
        <v>5210.8432000000003</v>
      </c>
      <c r="K556" s="5">
        <v>418.49561776436258</v>
      </c>
      <c r="L556">
        <f>YEAR(SalesData[Order Date])</f>
        <v>2023</v>
      </c>
      <c r="M556">
        <f>MONTH(SalesData[Order Date])</f>
        <v>6</v>
      </c>
      <c r="N556" t="str">
        <f>TEXT(SalesData[[#This Row],[Order Date]], "mmmm")</f>
        <v>June</v>
      </c>
      <c r="O556" s="7">
        <f>IF(SalesData[Sales]=0,0,SalesData[Profit]/SalesData[Sales])</f>
        <v>8.0312456487725933E-2</v>
      </c>
      <c r="P556" s="8">
        <f t="shared" si="8"/>
        <v>3.6923007009690868E-5</v>
      </c>
      <c r="Q556" t="str">
        <f>IF(SalesData[[#This Row],[Discount]]&gt;0, "Yes", "No")</f>
        <v>Yes</v>
      </c>
      <c r="R556" t="str">
        <f>TEXT(SalesData[[#This Row],[Order Date]],"mmm-yyyy")</f>
        <v>Jun-2023</v>
      </c>
      <c r="S556">
        <f>YEAR(SalesData[[#This Row],[Order Date]])*100 + MONTH(SalesData[[#This Row],[Order Date]])</f>
        <v>202306</v>
      </c>
    </row>
    <row r="557" spans="1:19" x14ac:dyDescent="0.3">
      <c r="A557" t="s">
        <v>13211</v>
      </c>
      <c r="B557" s="3">
        <v>45098</v>
      </c>
      <c r="C557" t="s">
        <v>13212</v>
      </c>
      <c r="D557" t="s">
        <v>13</v>
      </c>
      <c r="E557" t="s">
        <v>14</v>
      </c>
      <c r="F557" t="s">
        <v>44</v>
      </c>
      <c r="G557">
        <v>5</v>
      </c>
      <c r="H557" s="5">
        <v>284.36</v>
      </c>
      <c r="I557" s="5">
        <v>0.27</v>
      </c>
      <c r="J557" s="5">
        <v>1037.914</v>
      </c>
      <c r="K557" s="5">
        <v>82.340641762003486</v>
      </c>
      <c r="L557">
        <f>YEAR(SalesData[Order Date])</f>
        <v>2023</v>
      </c>
      <c r="M557">
        <f>MONTH(SalesData[Order Date])</f>
        <v>6</v>
      </c>
      <c r="N557" t="str">
        <f>TEXT(SalesData[[#This Row],[Order Date]], "mmmm")</f>
        <v>June</v>
      </c>
      <c r="O557" s="7">
        <f>IF(SalesData[Sales]=0,0,SalesData[Profit]/SalesData[Sales])</f>
        <v>7.933281732590898E-2</v>
      </c>
      <c r="P557" s="8">
        <f t="shared" si="8"/>
        <v>1.899001266000844E-4</v>
      </c>
      <c r="Q557" t="str">
        <f>IF(SalesData[[#This Row],[Discount]]&gt;0, "Yes", "No")</f>
        <v>Yes</v>
      </c>
      <c r="R557" t="str">
        <f>TEXT(SalesData[[#This Row],[Order Date]],"mmm-yyyy")</f>
        <v>Jun-2023</v>
      </c>
      <c r="S557">
        <f>YEAR(SalesData[[#This Row],[Order Date]])*100 + MONTH(SalesData[[#This Row],[Order Date]])</f>
        <v>202306</v>
      </c>
    </row>
    <row r="558" spans="1:19" x14ac:dyDescent="0.3">
      <c r="A558" t="s">
        <v>13242</v>
      </c>
      <c r="B558" s="3">
        <v>45087</v>
      </c>
      <c r="C558" t="s">
        <v>8244</v>
      </c>
      <c r="D558" t="s">
        <v>18</v>
      </c>
      <c r="E558" t="s">
        <v>26</v>
      </c>
      <c r="F558" t="s">
        <v>31</v>
      </c>
      <c r="G558">
        <v>8</v>
      </c>
      <c r="H558" s="5">
        <v>482.11</v>
      </c>
      <c r="I558" s="5">
        <v>0.23</v>
      </c>
      <c r="J558" s="5">
        <v>2969.7975999999999</v>
      </c>
      <c r="K558" s="5">
        <v>273.10600467450053</v>
      </c>
      <c r="L558">
        <f>YEAR(SalesData[Order Date])</f>
        <v>2023</v>
      </c>
      <c r="M558">
        <f>MONTH(SalesData[Order Date])</f>
        <v>6</v>
      </c>
      <c r="N558" t="str">
        <f>TEXT(SalesData[[#This Row],[Order Date]], "mmmm")</f>
        <v>June</v>
      </c>
      <c r="O558" s="7">
        <f>IF(SalesData[Sales]=0,0,SalesData[Profit]/SalesData[Sales])</f>
        <v>9.1961150710910586E-2</v>
      </c>
      <c r="P558" s="8">
        <f t="shared" si="8"/>
        <v>5.9633693555412669E-5</v>
      </c>
      <c r="Q558" t="str">
        <f>IF(SalesData[[#This Row],[Discount]]&gt;0, "Yes", "No")</f>
        <v>Yes</v>
      </c>
      <c r="R558" t="str">
        <f>TEXT(SalesData[[#This Row],[Order Date]],"mmm-yyyy")</f>
        <v>Jun-2023</v>
      </c>
      <c r="S558">
        <f>YEAR(SalesData[[#This Row],[Order Date]])*100 + MONTH(SalesData[[#This Row],[Order Date]])</f>
        <v>202306</v>
      </c>
    </row>
    <row r="559" spans="1:19" x14ac:dyDescent="0.3">
      <c r="A559" t="s">
        <v>13290</v>
      </c>
      <c r="B559" s="3">
        <v>45094</v>
      </c>
      <c r="C559" t="s">
        <v>13291</v>
      </c>
      <c r="D559" t="s">
        <v>30</v>
      </c>
      <c r="E559" t="s">
        <v>19</v>
      </c>
      <c r="F559" t="s">
        <v>39</v>
      </c>
      <c r="G559">
        <v>4</v>
      </c>
      <c r="H559" s="5">
        <v>418.29</v>
      </c>
      <c r="I559" s="5">
        <v>0.04</v>
      </c>
      <c r="J559" s="5">
        <v>1606.2336</v>
      </c>
      <c r="K559" s="5">
        <v>453.98319101003739</v>
      </c>
      <c r="L559">
        <f>YEAR(SalesData[Order Date])</f>
        <v>2023</v>
      </c>
      <c r="M559">
        <f>MONTH(SalesData[Order Date])</f>
        <v>6</v>
      </c>
      <c r="N559" t="str">
        <f>TEXT(SalesData[[#This Row],[Order Date]], "mmmm")</f>
        <v>June</v>
      </c>
      <c r="O559" s="7">
        <f>IF(SalesData[Sales]=0,0,SalesData[Profit]/SalesData[Sales])</f>
        <v>0.28263833542645189</v>
      </c>
      <c r="P559" s="8">
        <f t="shared" si="8"/>
        <v>2.3906858877812042E-5</v>
      </c>
      <c r="Q559" t="str">
        <f>IF(SalesData[[#This Row],[Discount]]&gt;0, "Yes", "No")</f>
        <v>Yes</v>
      </c>
      <c r="R559" t="str">
        <f>TEXT(SalesData[[#This Row],[Order Date]],"mmm-yyyy")</f>
        <v>Jun-2023</v>
      </c>
      <c r="S559">
        <f>YEAR(SalesData[[#This Row],[Order Date]])*100 + MONTH(SalesData[[#This Row],[Order Date]])</f>
        <v>202306</v>
      </c>
    </row>
    <row r="560" spans="1:19" x14ac:dyDescent="0.3">
      <c r="A560" t="s">
        <v>13344</v>
      </c>
      <c r="B560" s="3">
        <v>45089</v>
      </c>
      <c r="C560" t="s">
        <v>13345</v>
      </c>
      <c r="D560" t="s">
        <v>23</v>
      </c>
      <c r="E560" t="s">
        <v>19</v>
      </c>
      <c r="F560" t="s">
        <v>20</v>
      </c>
      <c r="G560">
        <v>3</v>
      </c>
      <c r="H560" s="5">
        <v>379.41</v>
      </c>
      <c r="I560" s="5">
        <v>0.22</v>
      </c>
      <c r="J560" s="5">
        <v>887.81940000000009</v>
      </c>
      <c r="K560" s="5">
        <v>92.713252813227399</v>
      </c>
      <c r="L560">
        <f>YEAR(SalesData[Order Date])</f>
        <v>2023</v>
      </c>
      <c r="M560">
        <f>MONTH(SalesData[Order Date])</f>
        <v>6</v>
      </c>
      <c r="N560" t="str">
        <f>TEXT(SalesData[[#This Row],[Order Date]], "mmmm")</f>
        <v>June</v>
      </c>
      <c r="O560" s="7">
        <f>IF(SalesData[Sales]=0,0,SalesData[Profit]/SalesData[Sales])</f>
        <v>0.10442805463952172</v>
      </c>
      <c r="P560" s="8">
        <f t="shared" si="8"/>
        <v>1.9328255273538741E-4</v>
      </c>
      <c r="Q560" t="str">
        <f>IF(SalesData[[#This Row],[Discount]]&gt;0, "Yes", "No")</f>
        <v>Yes</v>
      </c>
      <c r="R560" t="str">
        <f>TEXT(SalesData[[#This Row],[Order Date]],"mmm-yyyy")</f>
        <v>Jun-2023</v>
      </c>
      <c r="S560">
        <f>YEAR(SalesData[[#This Row],[Order Date]])*100 + MONTH(SalesData[[#This Row],[Order Date]])</f>
        <v>202306</v>
      </c>
    </row>
    <row r="561" spans="1:19" x14ac:dyDescent="0.3">
      <c r="A561" t="s">
        <v>13386</v>
      </c>
      <c r="B561" s="3">
        <v>45083</v>
      </c>
      <c r="C561" t="s">
        <v>13387</v>
      </c>
      <c r="D561" t="s">
        <v>18</v>
      </c>
      <c r="E561" t="s">
        <v>26</v>
      </c>
      <c r="F561" t="s">
        <v>39</v>
      </c>
      <c r="G561">
        <v>4</v>
      </c>
      <c r="H561" s="5">
        <v>584.33000000000004</v>
      </c>
      <c r="I561" s="5">
        <v>0.06</v>
      </c>
      <c r="J561" s="5">
        <v>2197.0808000000002</v>
      </c>
      <c r="K561" s="5">
        <v>217.1523786602921</v>
      </c>
      <c r="L561">
        <f>YEAR(SalesData[Order Date])</f>
        <v>2023</v>
      </c>
      <c r="M561">
        <f>MONTH(SalesData[Order Date])</f>
        <v>6</v>
      </c>
      <c r="N561" t="str">
        <f>TEXT(SalesData[[#This Row],[Order Date]], "mmmm")</f>
        <v>June</v>
      </c>
      <c r="O561" s="7">
        <f>IF(SalesData[Sales]=0,0,SalesData[Profit]/SalesData[Sales])</f>
        <v>9.8836774077809095E-2</v>
      </c>
      <c r="P561" s="8">
        <f t="shared" si="8"/>
        <v>2.5670425957934726E-5</v>
      </c>
      <c r="Q561" t="str">
        <f>IF(SalesData[[#This Row],[Discount]]&gt;0, "Yes", "No")</f>
        <v>Yes</v>
      </c>
      <c r="R561" t="str">
        <f>TEXT(SalesData[[#This Row],[Order Date]],"mmm-yyyy")</f>
        <v>Jun-2023</v>
      </c>
      <c r="S561">
        <f>YEAR(SalesData[[#This Row],[Order Date]])*100 + MONTH(SalesData[[#This Row],[Order Date]])</f>
        <v>202306</v>
      </c>
    </row>
    <row r="562" spans="1:19" x14ac:dyDescent="0.3">
      <c r="A562" t="s">
        <v>13396</v>
      </c>
      <c r="B562" s="3">
        <v>45096</v>
      </c>
      <c r="C562" t="s">
        <v>13397</v>
      </c>
      <c r="D562" t="s">
        <v>18</v>
      </c>
      <c r="E562" t="s">
        <v>26</v>
      </c>
      <c r="F562" t="s">
        <v>91</v>
      </c>
      <c r="G562">
        <v>6</v>
      </c>
      <c r="H562" s="5">
        <v>48.59</v>
      </c>
      <c r="I562" s="5">
        <v>0.05</v>
      </c>
      <c r="J562" s="5">
        <v>276.96300000000002</v>
      </c>
      <c r="K562" s="5">
        <v>78.037075277650786</v>
      </c>
      <c r="L562">
        <f>YEAR(SalesData[Order Date])</f>
        <v>2023</v>
      </c>
      <c r="M562">
        <f>MONTH(SalesData[Order Date])</f>
        <v>6</v>
      </c>
      <c r="N562" t="str">
        <f>TEXT(SalesData[[#This Row],[Order Date]], "mmmm")</f>
        <v>June</v>
      </c>
      <c r="O562" s="7">
        <f>IF(SalesData[Sales]=0,0,SalesData[Profit]/SalesData[Sales])</f>
        <v>0.2817599292239425</v>
      </c>
      <c r="P562" s="8">
        <f t="shared" si="8"/>
        <v>1.7150305275433902E-4</v>
      </c>
      <c r="Q562" t="str">
        <f>IF(SalesData[[#This Row],[Discount]]&gt;0, "Yes", "No")</f>
        <v>Yes</v>
      </c>
      <c r="R562" t="str">
        <f>TEXT(SalesData[[#This Row],[Order Date]],"mmm-yyyy")</f>
        <v>Jun-2023</v>
      </c>
      <c r="S562">
        <f>YEAR(SalesData[[#This Row],[Order Date]])*100 + MONTH(SalesData[[#This Row],[Order Date]])</f>
        <v>202306</v>
      </c>
    </row>
    <row r="563" spans="1:19" x14ac:dyDescent="0.3">
      <c r="A563" t="s">
        <v>13425</v>
      </c>
      <c r="B563" s="3">
        <v>45100</v>
      </c>
      <c r="C563" t="s">
        <v>13426</v>
      </c>
      <c r="D563" t="s">
        <v>13</v>
      </c>
      <c r="E563" t="s">
        <v>19</v>
      </c>
      <c r="F563" t="s">
        <v>15</v>
      </c>
      <c r="G563">
        <v>9</v>
      </c>
      <c r="H563" s="5">
        <v>913.54</v>
      </c>
      <c r="I563" s="5">
        <v>0.02</v>
      </c>
      <c r="J563" s="5">
        <v>8057.4228000000003</v>
      </c>
      <c r="K563" s="5">
        <v>2319.09520123323</v>
      </c>
      <c r="L563">
        <f>YEAR(SalesData[Order Date])</f>
        <v>2023</v>
      </c>
      <c r="M563">
        <f>MONTH(SalesData[Order Date])</f>
        <v>6</v>
      </c>
      <c r="N563" t="str">
        <f>TEXT(SalesData[[#This Row],[Order Date]], "mmmm")</f>
        <v>June</v>
      </c>
      <c r="O563" s="7">
        <f>IF(SalesData[Sales]=0,0,SalesData[Profit]/SalesData[Sales])</f>
        <v>0.28782096444451566</v>
      </c>
      <c r="P563" s="8">
        <f t="shared" si="8"/>
        <v>2.4325395956632685E-6</v>
      </c>
      <c r="Q563" t="str">
        <f>IF(SalesData[[#This Row],[Discount]]&gt;0, "Yes", "No")</f>
        <v>Yes</v>
      </c>
      <c r="R563" t="str">
        <f>TEXT(SalesData[[#This Row],[Order Date]],"mmm-yyyy")</f>
        <v>Jun-2023</v>
      </c>
      <c r="S563">
        <f>YEAR(SalesData[[#This Row],[Order Date]])*100 + MONTH(SalesData[[#This Row],[Order Date]])</f>
        <v>202306</v>
      </c>
    </row>
    <row r="564" spans="1:19" x14ac:dyDescent="0.3">
      <c r="A564" t="s">
        <v>13485</v>
      </c>
      <c r="B564" s="3">
        <v>45092</v>
      </c>
      <c r="C564" t="s">
        <v>5284</v>
      </c>
      <c r="D564" t="s">
        <v>23</v>
      </c>
      <c r="E564" t="s">
        <v>14</v>
      </c>
      <c r="F564" t="s">
        <v>31</v>
      </c>
      <c r="G564">
        <v>2</v>
      </c>
      <c r="H564" s="5">
        <v>201.32</v>
      </c>
      <c r="I564" s="5">
        <v>0.2</v>
      </c>
      <c r="J564" s="5">
        <v>322.11200000000002</v>
      </c>
      <c r="K564" s="5">
        <v>82.785400665495288</v>
      </c>
      <c r="L564">
        <f>YEAR(SalesData[Order Date])</f>
        <v>2023</v>
      </c>
      <c r="M564">
        <f>MONTH(SalesData[Order Date])</f>
        <v>6</v>
      </c>
      <c r="N564" t="str">
        <f>TEXT(SalesData[[#This Row],[Order Date]], "mmmm")</f>
        <v>June</v>
      </c>
      <c r="O564" s="7">
        <f>IF(SalesData[Sales]=0,0,SalesData[Profit]/SalesData[Sales])</f>
        <v>0.25700812346480506</v>
      </c>
      <c r="P564" s="8">
        <f t="shared" si="8"/>
        <v>4.9672163719451622E-4</v>
      </c>
      <c r="Q564" t="str">
        <f>IF(SalesData[[#This Row],[Discount]]&gt;0, "Yes", "No")</f>
        <v>Yes</v>
      </c>
      <c r="R564" t="str">
        <f>TEXT(SalesData[[#This Row],[Order Date]],"mmm-yyyy")</f>
        <v>Jun-2023</v>
      </c>
      <c r="S564">
        <f>YEAR(SalesData[[#This Row],[Order Date]])*100 + MONTH(SalesData[[#This Row],[Order Date]])</f>
        <v>202306</v>
      </c>
    </row>
    <row r="565" spans="1:19" x14ac:dyDescent="0.3">
      <c r="A565" t="s">
        <v>13567</v>
      </c>
      <c r="B565" s="3">
        <v>45098</v>
      </c>
      <c r="C565" t="s">
        <v>13568</v>
      </c>
      <c r="D565" t="s">
        <v>13</v>
      </c>
      <c r="E565" t="s">
        <v>26</v>
      </c>
      <c r="F565" t="s">
        <v>34</v>
      </c>
      <c r="G565">
        <v>2</v>
      </c>
      <c r="H565" s="5">
        <v>531.98</v>
      </c>
      <c r="I565" s="5">
        <v>0.11</v>
      </c>
      <c r="J565" s="5">
        <v>946.92439999999999</v>
      </c>
      <c r="K565" s="5">
        <v>138.08660707974329</v>
      </c>
      <c r="L565">
        <f>YEAR(SalesData[Order Date])</f>
        <v>2023</v>
      </c>
      <c r="M565">
        <f>MONTH(SalesData[Order Date])</f>
        <v>6</v>
      </c>
      <c r="N565" t="str">
        <f>TEXT(SalesData[[#This Row],[Order Date]], "mmmm")</f>
        <v>June</v>
      </c>
      <c r="O565" s="7">
        <f>IF(SalesData[Sales]=0,0,SalesData[Profit]/SalesData[Sales])</f>
        <v>0.14582643247944957</v>
      </c>
      <c r="P565" s="8">
        <f t="shared" si="8"/>
        <v>1.0338734538892439E-4</v>
      </c>
      <c r="Q565" t="str">
        <f>IF(SalesData[[#This Row],[Discount]]&gt;0, "Yes", "No")</f>
        <v>Yes</v>
      </c>
      <c r="R565" t="str">
        <f>TEXT(SalesData[[#This Row],[Order Date]],"mmm-yyyy")</f>
        <v>Jun-2023</v>
      </c>
      <c r="S565">
        <f>YEAR(SalesData[[#This Row],[Order Date]])*100 + MONTH(SalesData[[#This Row],[Order Date]])</f>
        <v>202306</v>
      </c>
    </row>
    <row r="566" spans="1:19" x14ac:dyDescent="0.3">
      <c r="A566" t="s">
        <v>13603</v>
      </c>
      <c r="B566" s="3">
        <v>45086</v>
      </c>
      <c r="C566" t="s">
        <v>13604</v>
      </c>
      <c r="D566" t="s">
        <v>30</v>
      </c>
      <c r="E566" t="s">
        <v>14</v>
      </c>
      <c r="F566" t="s">
        <v>27</v>
      </c>
      <c r="G566">
        <v>7</v>
      </c>
      <c r="H566" s="5">
        <v>157.88999999999999</v>
      </c>
      <c r="I566" s="5">
        <v>0.14000000000000001</v>
      </c>
      <c r="J566" s="5">
        <v>950.49779999999998</v>
      </c>
      <c r="K566" s="5">
        <v>222.30838042700941</v>
      </c>
      <c r="L566">
        <f>YEAR(SalesData[Order Date])</f>
        <v>2023</v>
      </c>
      <c r="M566">
        <f>MONTH(SalesData[Order Date])</f>
        <v>6</v>
      </c>
      <c r="N566" t="str">
        <f>TEXT(SalesData[[#This Row],[Order Date]], "mmmm")</f>
        <v>June</v>
      </c>
      <c r="O566" s="7">
        <f>IF(SalesData[Sales]=0,0,SalesData[Profit]/SalesData[Sales])</f>
        <v>0.23388626509920318</v>
      </c>
      <c r="P566" s="8">
        <f t="shared" si="8"/>
        <v>1.2667046678067008E-4</v>
      </c>
      <c r="Q566" t="str">
        <f>IF(SalesData[[#This Row],[Discount]]&gt;0, "Yes", "No")</f>
        <v>Yes</v>
      </c>
      <c r="R566" t="str">
        <f>TEXT(SalesData[[#This Row],[Order Date]],"mmm-yyyy")</f>
        <v>Jun-2023</v>
      </c>
      <c r="S566">
        <f>YEAR(SalesData[[#This Row],[Order Date]])*100 + MONTH(SalesData[[#This Row],[Order Date]])</f>
        <v>202306</v>
      </c>
    </row>
    <row r="567" spans="1:19" x14ac:dyDescent="0.3">
      <c r="A567" t="s">
        <v>13630</v>
      </c>
      <c r="B567" s="3">
        <v>45084</v>
      </c>
      <c r="C567" t="s">
        <v>13631</v>
      </c>
      <c r="D567" t="s">
        <v>18</v>
      </c>
      <c r="E567" t="s">
        <v>19</v>
      </c>
      <c r="F567" t="s">
        <v>62</v>
      </c>
      <c r="G567">
        <v>1</v>
      </c>
      <c r="H567" s="5">
        <v>89.64</v>
      </c>
      <c r="I567" s="5">
        <v>0.15</v>
      </c>
      <c r="J567" s="5">
        <v>76.194000000000003</v>
      </c>
      <c r="K567" s="5">
        <v>5.212114761478869</v>
      </c>
      <c r="L567">
        <f>YEAR(SalesData[Order Date])</f>
        <v>2023</v>
      </c>
      <c r="M567">
        <f>MONTH(SalesData[Order Date])</f>
        <v>6</v>
      </c>
      <c r="N567" t="str">
        <f>TEXT(SalesData[[#This Row],[Order Date]], "mmmm")</f>
        <v>June</v>
      </c>
      <c r="O567" s="7">
        <f>IF(SalesData[Sales]=0,0,SalesData[Profit]/SalesData[Sales])</f>
        <v>6.8405842474195719E-2</v>
      </c>
      <c r="P567" s="8">
        <f t="shared" si="8"/>
        <v>1.6733601070950468E-3</v>
      </c>
      <c r="Q567" t="str">
        <f>IF(SalesData[[#This Row],[Discount]]&gt;0, "Yes", "No")</f>
        <v>Yes</v>
      </c>
      <c r="R567" t="str">
        <f>TEXT(SalesData[[#This Row],[Order Date]],"mmm-yyyy")</f>
        <v>Jun-2023</v>
      </c>
      <c r="S567">
        <f>YEAR(SalesData[[#This Row],[Order Date]])*100 + MONTH(SalesData[[#This Row],[Order Date]])</f>
        <v>202306</v>
      </c>
    </row>
    <row r="568" spans="1:19" x14ac:dyDescent="0.3">
      <c r="A568" t="s">
        <v>13694</v>
      </c>
      <c r="B568" s="3">
        <v>45106</v>
      </c>
      <c r="C568" t="s">
        <v>13695</v>
      </c>
      <c r="D568" t="s">
        <v>18</v>
      </c>
      <c r="E568" t="s">
        <v>14</v>
      </c>
      <c r="F568" t="s">
        <v>27</v>
      </c>
      <c r="G568">
        <v>7</v>
      </c>
      <c r="H568" s="5">
        <v>307.45999999999998</v>
      </c>
      <c r="I568" s="5">
        <v>0.01</v>
      </c>
      <c r="J568" s="5">
        <v>2130.6977999999999</v>
      </c>
      <c r="K568" s="5">
        <v>438.6374365512479</v>
      </c>
      <c r="L568">
        <f>YEAR(SalesData[Order Date])</f>
        <v>2023</v>
      </c>
      <c r="M568">
        <f>MONTH(SalesData[Order Date])</f>
        <v>6</v>
      </c>
      <c r="N568" t="str">
        <f>TEXT(SalesData[[#This Row],[Order Date]], "mmmm")</f>
        <v>June</v>
      </c>
      <c r="O568" s="7">
        <f>IF(SalesData[Sales]=0,0,SalesData[Profit]/SalesData[Sales])</f>
        <v>0.20586562606449771</v>
      </c>
      <c r="P568" s="8">
        <f t="shared" si="8"/>
        <v>4.6463651485442944E-6</v>
      </c>
      <c r="Q568" t="str">
        <f>IF(SalesData[[#This Row],[Discount]]&gt;0, "Yes", "No")</f>
        <v>Yes</v>
      </c>
      <c r="R568" t="str">
        <f>TEXT(SalesData[[#This Row],[Order Date]],"mmm-yyyy")</f>
        <v>Jun-2023</v>
      </c>
      <c r="S568">
        <f>YEAR(SalesData[[#This Row],[Order Date]])*100 + MONTH(SalesData[[#This Row],[Order Date]])</f>
        <v>202306</v>
      </c>
    </row>
    <row r="569" spans="1:19" x14ac:dyDescent="0.3">
      <c r="A569" t="s">
        <v>13805</v>
      </c>
      <c r="B569" s="3">
        <v>45087</v>
      </c>
      <c r="C569" t="s">
        <v>13806</v>
      </c>
      <c r="D569" t="s">
        <v>13</v>
      </c>
      <c r="E569" t="s">
        <v>19</v>
      </c>
      <c r="F569" t="s">
        <v>44</v>
      </c>
      <c r="G569">
        <v>2</v>
      </c>
      <c r="H569" s="5">
        <v>119.65</v>
      </c>
      <c r="I569" s="5">
        <v>0.12</v>
      </c>
      <c r="J569" s="5">
        <v>210.584</v>
      </c>
      <c r="K569" s="5">
        <v>55.939295328631303</v>
      </c>
      <c r="L569">
        <f>YEAR(SalesData[Order Date])</f>
        <v>2023</v>
      </c>
      <c r="M569">
        <f>MONTH(SalesData[Order Date])</f>
        <v>6</v>
      </c>
      <c r="N569" t="str">
        <f>TEXT(SalesData[[#This Row],[Order Date]], "mmmm")</f>
        <v>June</v>
      </c>
      <c r="O569" s="7">
        <f>IF(SalesData[Sales]=0,0,SalesData[Profit]/SalesData[Sales])</f>
        <v>0.26563886776123213</v>
      </c>
      <c r="P569" s="8">
        <f t="shared" si="8"/>
        <v>5.0146259924780604E-4</v>
      </c>
      <c r="Q569" t="str">
        <f>IF(SalesData[[#This Row],[Discount]]&gt;0, "Yes", "No")</f>
        <v>Yes</v>
      </c>
      <c r="R569" t="str">
        <f>TEXT(SalesData[[#This Row],[Order Date]],"mmm-yyyy")</f>
        <v>Jun-2023</v>
      </c>
      <c r="S569">
        <f>YEAR(SalesData[[#This Row],[Order Date]])*100 + MONTH(SalesData[[#This Row],[Order Date]])</f>
        <v>202306</v>
      </c>
    </row>
    <row r="570" spans="1:19" x14ac:dyDescent="0.3">
      <c r="A570" t="s">
        <v>13854</v>
      </c>
      <c r="B570" s="3">
        <v>45101</v>
      </c>
      <c r="C570" t="s">
        <v>13855</v>
      </c>
      <c r="D570" t="s">
        <v>30</v>
      </c>
      <c r="E570" t="s">
        <v>19</v>
      </c>
      <c r="F570" t="s">
        <v>62</v>
      </c>
      <c r="G570">
        <v>8</v>
      </c>
      <c r="H570" s="5">
        <v>398.71</v>
      </c>
      <c r="I570" s="5">
        <v>0.11</v>
      </c>
      <c r="J570" s="5">
        <v>2838.8152</v>
      </c>
      <c r="K570" s="5">
        <v>553.97336899294498</v>
      </c>
      <c r="L570">
        <f>YEAR(SalesData[Order Date])</f>
        <v>2023</v>
      </c>
      <c r="M570">
        <f>MONTH(SalesData[Order Date])</f>
        <v>6</v>
      </c>
      <c r="N570" t="str">
        <f>TEXT(SalesData[[#This Row],[Order Date]], "mmmm")</f>
        <v>June</v>
      </c>
      <c r="O570" s="7">
        <f>IF(SalesData[Sales]=0,0,SalesData[Profit]/SalesData[Sales])</f>
        <v>0.19514245555432597</v>
      </c>
      <c r="P570" s="8">
        <f t="shared" si="8"/>
        <v>3.4486218053221639E-5</v>
      </c>
      <c r="Q570" t="str">
        <f>IF(SalesData[[#This Row],[Discount]]&gt;0, "Yes", "No")</f>
        <v>Yes</v>
      </c>
      <c r="R570" t="str">
        <f>TEXT(SalesData[[#This Row],[Order Date]],"mmm-yyyy")</f>
        <v>Jun-2023</v>
      </c>
      <c r="S570">
        <f>YEAR(SalesData[[#This Row],[Order Date]])*100 + MONTH(SalesData[[#This Row],[Order Date]])</f>
        <v>202306</v>
      </c>
    </row>
    <row r="571" spans="1:19" x14ac:dyDescent="0.3">
      <c r="A571" t="s">
        <v>13865</v>
      </c>
      <c r="B571" s="3">
        <v>45082</v>
      </c>
      <c r="C571" t="s">
        <v>13866</v>
      </c>
      <c r="D571" t="s">
        <v>23</v>
      </c>
      <c r="E571" t="s">
        <v>14</v>
      </c>
      <c r="F571" t="s">
        <v>34</v>
      </c>
      <c r="G571">
        <v>5</v>
      </c>
      <c r="H571" s="5">
        <v>712.91</v>
      </c>
      <c r="I571" s="5">
        <v>0.17</v>
      </c>
      <c r="J571" s="5">
        <v>2958.5765000000001</v>
      </c>
      <c r="K571" s="5">
        <v>302.23124238517011</v>
      </c>
      <c r="L571">
        <f>YEAR(SalesData[Order Date])</f>
        <v>2023</v>
      </c>
      <c r="M571">
        <f>MONTH(SalesData[Order Date])</f>
        <v>6</v>
      </c>
      <c r="N571" t="str">
        <f>TEXT(SalesData[[#This Row],[Order Date]], "mmmm")</f>
        <v>June</v>
      </c>
      <c r="O571" s="7">
        <f>IF(SalesData[Sales]=0,0,SalesData[Profit]/SalesData[Sales])</f>
        <v>0.10215427668852575</v>
      </c>
      <c r="P571" s="8">
        <f t="shared" si="8"/>
        <v>4.7691854511789711E-5</v>
      </c>
      <c r="Q571" t="str">
        <f>IF(SalesData[[#This Row],[Discount]]&gt;0, "Yes", "No")</f>
        <v>Yes</v>
      </c>
      <c r="R571" t="str">
        <f>TEXT(SalesData[[#This Row],[Order Date]],"mmm-yyyy")</f>
        <v>Jun-2023</v>
      </c>
      <c r="S571">
        <f>YEAR(SalesData[[#This Row],[Order Date]])*100 + MONTH(SalesData[[#This Row],[Order Date]])</f>
        <v>202306</v>
      </c>
    </row>
    <row r="572" spans="1:19" x14ac:dyDescent="0.3">
      <c r="A572" t="s">
        <v>13871</v>
      </c>
      <c r="B572" s="3">
        <v>45088</v>
      </c>
      <c r="C572" t="s">
        <v>13872</v>
      </c>
      <c r="D572" t="s">
        <v>23</v>
      </c>
      <c r="E572" t="s">
        <v>14</v>
      </c>
      <c r="F572" t="s">
        <v>27</v>
      </c>
      <c r="G572">
        <v>8</v>
      </c>
      <c r="H572" s="5">
        <v>946.25</v>
      </c>
      <c r="I572" s="5">
        <v>0.08</v>
      </c>
      <c r="J572" s="5">
        <v>6964.4000000000005</v>
      </c>
      <c r="K572" s="5">
        <v>579.84602714949312</v>
      </c>
      <c r="L572">
        <f>YEAR(SalesData[Order Date])</f>
        <v>2023</v>
      </c>
      <c r="M572">
        <f>MONTH(SalesData[Order Date])</f>
        <v>6</v>
      </c>
      <c r="N572" t="str">
        <f>TEXT(SalesData[[#This Row],[Order Date]], "mmmm")</f>
        <v>June</v>
      </c>
      <c r="O572" s="7">
        <f>IF(SalesData[Sales]=0,0,SalesData[Profit]/SalesData[Sales])</f>
        <v>8.3258576065345632E-2</v>
      </c>
      <c r="P572" s="8">
        <f t="shared" si="8"/>
        <v>1.0568031704095112E-5</v>
      </c>
      <c r="Q572" t="str">
        <f>IF(SalesData[[#This Row],[Discount]]&gt;0, "Yes", "No")</f>
        <v>Yes</v>
      </c>
      <c r="R572" t="str">
        <f>TEXT(SalesData[[#This Row],[Order Date]],"mmm-yyyy")</f>
        <v>Jun-2023</v>
      </c>
      <c r="S572">
        <f>YEAR(SalesData[[#This Row],[Order Date]])*100 + MONTH(SalesData[[#This Row],[Order Date]])</f>
        <v>202306</v>
      </c>
    </row>
    <row r="573" spans="1:19" x14ac:dyDescent="0.3">
      <c r="A573" t="s">
        <v>13916</v>
      </c>
      <c r="B573" s="3">
        <v>45091</v>
      </c>
      <c r="C573" t="s">
        <v>13917</v>
      </c>
      <c r="D573" t="s">
        <v>18</v>
      </c>
      <c r="E573" t="s">
        <v>14</v>
      </c>
      <c r="F573" t="s">
        <v>53</v>
      </c>
      <c r="G573">
        <v>5</v>
      </c>
      <c r="H573" s="5">
        <v>294.86</v>
      </c>
      <c r="I573" s="5">
        <v>0.03</v>
      </c>
      <c r="J573" s="5">
        <v>1430.0709999999999</v>
      </c>
      <c r="K573" s="5">
        <v>92.580220373737774</v>
      </c>
      <c r="L573">
        <f>YEAR(SalesData[Order Date])</f>
        <v>2023</v>
      </c>
      <c r="M573">
        <f>MONTH(SalesData[Order Date])</f>
        <v>6</v>
      </c>
      <c r="N573" t="str">
        <f>TEXT(SalesData[[#This Row],[Order Date]], "mmmm")</f>
        <v>June</v>
      </c>
      <c r="O573" s="7">
        <f>IF(SalesData[Sales]=0,0,SalesData[Profit]/SalesData[Sales])</f>
        <v>6.473819857457272E-2</v>
      </c>
      <c r="P573" s="8">
        <f t="shared" si="8"/>
        <v>2.0348640032557822E-5</v>
      </c>
      <c r="Q573" t="str">
        <f>IF(SalesData[[#This Row],[Discount]]&gt;0, "Yes", "No")</f>
        <v>Yes</v>
      </c>
      <c r="R573" t="str">
        <f>TEXT(SalesData[[#This Row],[Order Date]],"mmm-yyyy")</f>
        <v>Jun-2023</v>
      </c>
      <c r="S573">
        <f>YEAR(SalesData[[#This Row],[Order Date]])*100 + MONTH(SalesData[[#This Row],[Order Date]])</f>
        <v>202306</v>
      </c>
    </row>
    <row r="574" spans="1:19" x14ac:dyDescent="0.3">
      <c r="A574" t="s">
        <v>13934</v>
      </c>
      <c r="B574" s="3">
        <v>45080</v>
      </c>
      <c r="C574" t="s">
        <v>13935</v>
      </c>
      <c r="D574" t="s">
        <v>13</v>
      </c>
      <c r="E574" t="s">
        <v>26</v>
      </c>
      <c r="F574" t="s">
        <v>91</v>
      </c>
      <c r="G574">
        <v>5</v>
      </c>
      <c r="H574" s="5">
        <v>779.48</v>
      </c>
      <c r="I574" s="5">
        <v>0.02</v>
      </c>
      <c r="J574" s="5">
        <v>3819.4520000000002</v>
      </c>
      <c r="K574" s="5">
        <v>883.50909681449411</v>
      </c>
      <c r="L574">
        <f>YEAR(SalesData[Order Date])</f>
        <v>2023</v>
      </c>
      <c r="M574">
        <f>MONTH(SalesData[Order Date])</f>
        <v>6</v>
      </c>
      <c r="N574" t="str">
        <f>TEXT(SalesData[[#This Row],[Order Date]], "mmmm")</f>
        <v>June</v>
      </c>
      <c r="O574" s="7">
        <f>IF(SalesData[Sales]=0,0,SalesData[Profit]/SalesData[Sales])</f>
        <v>0.23131828775816377</v>
      </c>
      <c r="P574" s="8">
        <f t="shared" si="8"/>
        <v>5.1316262123466931E-6</v>
      </c>
      <c r="Q574" t="str">
        <f>IF(SalesData[[#This Row],[Discount]]&gt;0, "Yes", "No")</f>
        <v>Yes</v>
      </c>
      <c r="R574" t="str">
        <f>TEXT(SalesData[[#This Row],[Order Date]],"mmm-yyyy")</f>
        <v>Jun-2023</v>
      </c>
      <c r="S574">
        <f>YEAR(SalesData[[#This Row],[Order Date]])*100 + MONTH(SalesData[[#This Row],[Order Date]])</f>
        <v>202306</v>
      </c>
    </row>
    <row r="575" spans="1:19" x14ac:dyDescent="0.3">
      <c r="A575" t="s">
        <v>14010</v>
      </c>
      <c r="B575" s="3">
        <v>45102</v>
      </c>
      <c r="C575" t="s">
        <v>14011</v>
      </c>
      <c r="D575" t="s">
        <v>13</v>
      </c>
      <c r="E575" t="s">
        <v>14</v>
      </c>
      <c r="F575" t="s">
        <v>44</v>
      </c>
      <c r="G575">
        <v>8</v>
      </c>
      <c r="H575" s="5">
        <v>477.73</v>
      </c>
      <c r="I575" s="5">
        <v>0.19</v>
      </c>
      <c r="J575" s="5">
        <v>3095.6904</v>
      </c>
      <c r="K575" s="5">
        <v>557.87716884680037</v>
      </c>
      <c r="L575">
        <f>YEAR(SalesData[Order Date])</f>
        <v>2023</v>
      </c>
      <c r="M575">
        <f>MONTH(SalesData[Order Date])</f>
        <v>6</v>
      </c>
      <c r="N575" t="str">
        <f>TEXT(SalesData[[#This Row],[Order Date]], "mmmm")</f>
        <v>June</v>
      </c>
      <c r="O575" s="7">
        <f>IF(SalesData[Sales]=0,0,SalesData[Profit]/SalesData[Sales])</f>
        <v>0.18021090508495305</v>
      </c>
      <c r="P575" s="8">
        <f t="shared" si="8"/>
        <v>4.971427375295669E-5</v>
      </c>
      <c r="Q575" t="str">
        <f>IF(SalesData[[#This Row],[Discount]]&gt;0, "Yes", "No")</f>
        <v>Yes</v>
      </c>
      <c r="R575" t="str">
        <f>TEXT(SalesData[[#This Row],[Order Date]],"mmm-yyyy")</f>
        <v>Jun-2023</v>
      </c>
      <c r="S575">
        <f>YEAR(SalesData[[#This Row],[Order Date]])*100 + MONTH(SalesData[[#This Row],[Order Date]])</f>
        <v>202306</v>
      </c>
    </row>
    <row r="576" spans="1:19" x14ac:dyDescent="0.3">
      <c r="A576" t="s">
        <v>14037</v>
      </c>
      <c r="B576" s="3">
        <v>45104</v>
      </c>
      <c r="C576" t="s">
        <v>14038</v>
      </c>
      <c r="D576" t="s">
        <v>18</v>
      </c>
      <c r="E576" t="s">
        <v>26</v>
      </c>
      <c r="F576" t="s">
        <v>53</v>
      </c>
      <c r="G576">
        <v>5</v>
      </c>
      <c r="H576" s="5">
        <v>273.05</v>
      </c>
      <c r="I576" s="5">
        <v>0.2</v>
      </c>
      <c r="J576" s="5">
        <v>1092.2</v>
      </c>
      <c r="K576" s="5">
        <v>108.97750489452569</v>
      </c>
      <c r="L576">
        <f>YEAR(SalesData[Order Date])</f>
        <v>2023</v>
      </c>
      <c r="M576">
        <f>MONTH(SalesData[Order Date])</f>
        <v>6</v>
      </c>
      <c r="N576" t="str">
        <f>TEXT(SalesData[[#This Row],[Order Date]], "mmmm")</f>
        <v>June</v>
      </c>
      <c r="O576" s="7">
        <f>IF(SalesData[Sales]=0,0,SalesData[Profit]/SalesData[Sales])</f>
        <v>9.9777975548915668E-2</v>
      </c>
      <c r="P576" s="8">
        <f t="shared" si="8"/>
        <v>1.4649331624244644E-4</v>
      </c>
      <c r="Q576" t="str">
        <f>IF(SalesData[[#This Row],[Discount]]&gt;0, "Yes", "No")</f>
        <v>Yes</v>
      </c>
      <c r="R576" t="str">
        <f>TEXT(SalesData[[#This Row],[Order Date]],"mmm-yyyy")</f>
        <v>Jun-2023</v>
      </c>
      <c r="S576">
        <f>YEAR(SalesData[[#This Row],[Order Date]])*100 + MONTH(SalesData[[#This Row],[Order Date]])</f>
        <v>202306</v>
      </c>
    </row>
    <row r="577" spans="1:19" x14ac:dyDescent="0.3">
      <c r="A577" t="s">
        <v>14091</v>
      </c>
      <c r="B577" s="3">
        <v>45105</v>
      </c>
      <c r="C577" t="s">
        <v>14092</v>
      </c>
      <c r="D577" t="s">
        <v>18</v>
      </c>
      <c r="E577" t="s">
        <v>26</v>
      </c>
      <c r="F577" t="s">
        <v>31</v>
      </c>
      <c r="G577">
        <v>7</v>
      </c>
      <c r="H577" s="5">
        <v>249.41</v>
      </c>
      <c r="I577" s="5">
        <v>0</v>
      </c>
      <c r="J577" s="5">
        <v>1745.87</v>
      </c>
      <c r="K577" s="5">
        <v>262.85334255349881</v>
      </c>
      <c r="L577">
        <f>YEAR(SalesData[Order Date])</f>
        <v>2023</v>
      </c>
      <c r="M577">
        <f>MONTH(SalesData[Order Date])</f>
        <v>6</v>
      </c>
      <c r="N577" t="str">
        <f>TEXT(SalesData[[#This Row],[Order Date]], "mmmm")</f>
        <v>June</v>
      </c>
      <c r="O577" s="7">
        <f>IF(SalesData[Sales]=0,0,SalesData[Profit]/SalesData[Sales])</f>
        <v>0.15055722508176372</v>
      </c>
      <c r="P577" s="8">
        <f t="shared" si="8"/>
        <v>0</v>
      </c>
      <c r="Q577" t="str">
        <f>IF(SalesData[[#This Row],[Discount]]&gt;0, "Yes", "No")</f>
        <v>No</v>
      </c>
      <c r="R577" t="str">
        <f>TEXT(SalesData[[#This Row],[Order Date]],"mmm-yyyy")</f>
        <v>Jun-2023</v>
      </c>
      <c r="S577">
        <f>YEAR(SalesData[[#This Row],[Order Date]])*100 + MONTH(SalesData[[#This Row],[Order Date]])</f>
        <v>202306</v>
      </c>
    </row>
    <row r="578" spans="1:19" x14ac:dyDescent="0.3">
      <c r="A578" t="s">
        <v>14118</v>
      </c>
      <c r="B578" s="3">
        <v>45089</v>
      </c>
      <c r="C578" t="s">
        <v>14119</v>
      </c>
      <c r="D578" t="s">
        <v>18</v>
      </c>
      <c r="E578" t="s">
        <v>26</v>
      </c>
      <c r="F578" t="s">
        <v>62</v>
      </c>
      <c r="G578">
        <v>2</v>
      </c>
      <c r="H578" s="5">
        <v>19.739999999999998</v>
      </c>
      <c r="I578" s="5">
        <v>0.19</v>
      </c>
      <c r="J578" s="5">
        <v>31.9788</v>
      </c>
      <c r="K578" s="5">
        <v>7.1315976967414123</v>
      </c>
      <c r="L578">
        <f>YEAR(SalesData[Order Date])</f>
        <v>2023</v>
      </c>
      <c r="M578">
        <f>MONTH(SalesData[Order Date])</f>
        <v>6</v>
      </c>
      <c r="N578" t="str">
        <f>TEXT(SalesData[[#This Row],[Order Date]], "mmmm")</f>
        <v>June</v>
      </c>
      <c r="O578" s="7">
        <f>IF(SalesData[Sales]=0,0,SalesData[Profit]/SalesData[Sales])</f>
        <v>0.22301017226229292</v>
      </c>
      <c r="P578" s="8">
        <f t="shared" ref="P578:P641" si="9">IF(H:H*G:G=0, 0, (I:I/(H:H*G:G)))</f>
        <v>4.8125633232016215E-3</v>
      </c>
      <c r="Q578" t="str">
        <f>IF(SalesData[[#This Row],[Discount]]&gt;0, "Yes", "No")</f>
        <v>Yes</v>
      </c>
      <c r="R578" t="str">
        <f>TEXT(SalesData[[#This Row],[Order Date]],"mmm-yyyy")</f>
        <v>Jun-2023</v>
      </c>
      <c r="S578">
        <f>YEAR(SalesData[[#This Row],[Order Date]])*100 + MONTH(SalesData[[#This Row],[Order Date]])</f>
        <v>202306</v>
      </c>
    </row>
    <row r="579" spans="1:19" x14ac:dyDescent="0.3">
      <c r="A579" t="s">
        <v>14124</v>
      </c>
      <c r="B579" s="3">
        <v>45093</v>
      </c>
      <c r="C579" t="s">
        <v>4654</v>
      </c>
      <c r="D579" t="s">
        <v>30</v>
      </c>
      <c r="E579" t="s">
        <v>19</v>
      </c>
      <c r="F579" t="s">
        <v>39</v>
      </c>
      <c r="G579">
        <v>8</v>
      </c>
      <c r="H579" s="5">
        <v>51.98</v>
      </c>
      <c r="I579" s="5">
        <v>0.2</v>
      </c>
      <c r="J579" s="5">
        <v>332.67200000000003</v>
      </c>
      <c r="K579" s="5">
        <v>55.784377134380563</v>
      </c>
      <c r="L579">
        <f>YEAR(SalesData[Order Date])</f>
        <v>2023</v>
      </c>
      <c r="M579">
        <f>MONTH(SalesData[Order Date])</f>
        <v>6</v>
      </c>
      <c r="N579" t="str">
        <f>TEXT(SalesData[[#This Row],[Order Date]], "mmmm")</f>
        <v>June</v>
      </c>
      <c r="O579" s="7">
        <f>IF(SalesData[Sales]=0,0,SalesData[Profit]/SalesData[Sales])</f>
        <v>0.16768582007016086</v>
      </c>
      <c r="P579" s="8">
        <f t="shared" si="9"/>
        <v>4.8095421315890732E-4</v>
      </c>
      <c r="Q579" t="str">
        <f>IF(SalesData[[#This Row],[Discount]]&gt;0, "Yes", "No")</f>
        <v>Yes</v>
      </c>
      <c r="R579" t="str">
        <f>TEXT(SalesData[[#This Row],[Order Date]],"mmm-yyyy")</f>
        <v>Jun-2023</v>
      </c>
      <c r="S579">
        <f>YEAR(SalesData[[#This Row],[Order Date]])*100 + MONTH(SalesData[[#This Row],[Order Date]])</f>
        <v>202306</v>
      </c>
    </row>
    <row r="580" spans="1:19" x14ac:dyDescent="0.3">
      <c r="A580" t="s">
        <v>14129</v>
      </c>
      <c r="B580" s="3">
        <v>45103</v>
      </c>
      <c r="C580" t="s">
        <v>14130</v>
      </c>
      <c r="D580" t="s">
        <v>30</v>
      </c>
      <c r="E580" t="s">
        <v>14</v>
      </c>
      <c r="F580" t="s">
        <v>31</v>
      </c>
      <c r="G580">
        <v>3</v>
      </c>
      <c r="H580" s="5">
        <v>252.85</v>
      </c>
      <c r="I580" s="5">
        <v>0.16</v>
      </c>
      <c r="J580" s="5">
        <v>637.1819999999999</v>
      </c>
      <c r="K580" s="5">
        <v>174.01199438220169</v>
      </c>
      <c r="L580">
        <f>YEAR(SalesData[Order Date])</f>
        <v>2023</v>
      </c>
      <c r="M580">
        <f>MONTH(SalesData[Order Date])</f>
        <v>6</v>
      </c>
      <c r="N580" t="str">
        <f>TEXT(SalesData[[#This Row],[Order Date]], "mmmm")</f>
        <v>June</v>
      </c>
      <c r="O580" s="7">
        <f>IF(SalesData[Sales]=0,0,SalesData[Profit]/SalesData[Sales])</f>
        <v>0.27309621800710271</v>
      </c>
      <c r="P580" s="8">
        <f t="shared" si="9"/>
        <v>2.1092874563311584E-4</v>
      </c>
      <c r="Q580" t="str">
        <f>IF(SalesData[[#This Row],[Discount]]&gt;0, "Yes", "No")</f>
        <v>Yes</v>
      </c>
      <c r="R580" t="str">
        <f>TEXT(SalesData[[#This Row],[Order Date]],"mmm-yyyy")</f>
        <v>Jun-2023</v>
      </c>
      <c r="S580">
        <f>YEAR(SalesData[[#This Row],[Order Date]])*100 + MONTH(SalesData[[#This Row],[Order Date]])</f>
        <v>202306</v>
      </c>
    </row>
    <row r="581" spans="1:19" x14ac:dyDescent="0.3">
      <c r="A581" t="s">
        <v>14215</v>
      </c>
      <c r="B581" s="3">
        <v>45078</v>
      </c>
      <c r="C581" t="s">
        <v>10328</v>
      </c>
      <c r="D581" t="s">
        <v>18</v>
      </c>
      <c r="E581" t="s">
        <v>19</v>
      </c>
      <c r="F581" t="s">
        <v>27</v>
      </c>
      <c r="G581">
        <v>3</v>
      </c>
      <c r="H581" s="5">
        <v>397.95</v>
      </c>
      <c r="I581" s="5">
        <v>0.17</v>
      </c>
      <c r="J581" s="5">
        <v>990.89549999999986</v>
      </c>
      <c r="K581" s="5">
        <v>58.192661748299088</v>
      </c>
      <c r="L581">
        <f>YEAR(SalesData[Order Date])</f>
        <v>2023</v>
      </c>
      <c r="M581">
        <f>MONTH(SalesData[Order Date])</f>
        <v>6</v>
      </c>
      <c r="N581" t="str">
        <f>TEXT(SalesData[[#This Row],[Order Date]], "mmmm")</f>
        <v>June</v>
      </c>
      <c r="O581" s="7">
        <f>IF(SalesData[Sales]=0,0,SalesData[Profit]/SalesData[Sales])</f>
        <v>5.872734485957308E-2</v>
      </c>
      <c r="P581" s="8">
        <f t="shared" si="9"/>
        <v>1.4239644846505007E-4</v>
      </c>
      <c r="Q581" t="str">
        <f>IF(SalesData[[#This Row],[Discount]]&gt;0, "Yes", "No")</f>
        <v>Yes</v>
      </c>
      <c r="R581" t="str">
        <f>TEXT(SalesData[[#This Row],[Order Date]],"mmm-yyyy")</f>
        <v>Jun-2023</v>
      </c>
      <c r="S581">
        <f>YEAR(SalesData[[#This Row],[Order Date]])*100 + MONTH(SalesData[[#This Row],[Order Date]])</f>
        <v>202306</v>
      </c>
    </row>
    <row r="582" spans="1:19" x14ac:dyDescent="0.3">
      <c r="A582" t="s">
        <v>14304</v>
      </c>
      <c r="B582" s="3">
        <v>45081</v>
      </c>
      <c r="C582" t="s">
        <v>14305</v>
      </c>
      <c r="D582" t="s">
        <v>13</v>
      </c>
      <c r="E582" t="s">
        <v>19</v>
      </c>
      <c r="F582" t="s">
        <v>39</v>
      </c>
      <c r="G582">
        <v>7</v>
      </c>
      <c r="H582" s="5">
        <v>233.41</v>
      </c>
      <c r="I582" s="5">
        <v>0.09</v>
      </c>
      <c r="J582" s="5">
        <v>1486.8217</v>
      </c>
      <c r="K582" s="5">
        <v>325.22420368235203</v>
      </c>
      <c r="L582">
        <f>YEAR(SalesData[Order Date])</f>
        <v>2023</v>
      </c>
      <c r="M582">
        <f>MONTH(SalesData[Order Date])</f>
        <v>6</v>
      </c>
      <c r="N582" t="str">
        <f>TEXT(SalesData[[#This Row],[Order Date]], "mmmm")</f>
        <v>June</v>
      </c>
      <c r="O582" s="7">
        <f>IF(SalesData[Sales]=0,0,SalesData[Profit]/SalesData[Sales])</f>
        <v>0.21873786458884212</v>
      </c>
      <c r="P582" s="8">
        <f t="shared" si="9"/>
        <v>5.50839418068757E-5</v>
      </c>
      <c r="Q582" t="str">
        <f>IF(SalesData[[#This Row],[Discount]]&gt;0, "Yes", "No")</f>
        <v>Yes</v>
      </c>
      <c r="R582" t="str">
        <f>TEXT(SalesData[[#This Row],[Order Date]],"mmm-yyyy")</f>
        <v>Jun-2023</v>
      </c>
      <c r="S582">
        <f>YEAR(SalesData[[#This Row],[Order Date]])*100 + MONTH(SalesData[[#This Row],[Order Date]])</f>
        <v>202306</v>
      </c>
    </row>
    <row r="583" spans="1:19" x14ac:dyDescent="0.3">
      <c r="A583" t="s">
        <v>14422</v>
      </c>
      <c r="B583" s="3">
        <v>45105</v>
      </c>
      <c r="C583" t="s">
        <v>14423</v>
      </c>
      <c r="D583" t="s">
        <v>30</v>
      </c>
      <c r="E583" t="s">
        <v>26</v>
      </c>
      <c r="F583" t="s">
        <v>62</v>
      </c>
      <c r="G583">
        <v>6</v>
      </c>
      <c r="H583" s="5">
        <v>119.99</v>
      </c>
      <c r="I583" s="5">
        <v>0.15</v>
      </c>
      <c r="J583" s="5">
        <v>611.94899999999996</v>
      </c>
      <c r="K583" s="5">
        <v>130.74882791513531</v>
      </c>
      <c r="L583">
        <f>YEAR(SalesData[Order Date])</f>
        <v>2023</v>
      </c>
      <c r="M583">
        <f>MONTH(SalesData[Order Date])</f>
        <v>6</v>
      </c>
      <c r="N583" t="str">
        <f>TEXT(SalesData[[#This Row],[Order Date]], "mmmm")</f>
        <v>June</v>
      </c>
      <c r="O583" s="7">
        <f>IF(SalesData[Sales]=0,0,SalesData[Profit]/SalesData[Sales])</f>
        <v>0.21365968065171331</v>
      </c>
      <c r="P583" s="8">
        <f t="shared" si="9"/>
        <v>2.083506958913243E-4</v>
      </c>
      <c r="Q583" t="str">
        <f>IF(SalesData[[#This Row],[Discount]]&gt;0, "Yes", "No")</f>
        <v>Yes</v>
      </c>
      <c r="R583" t="str">
        <f>TEXT(SalesData[[#This Row],[Order Date]],"mmm-yyyy")</f>
        <v>Jun-2023</v>
      </c>
      <c r="S583">
        <f>YEAR(SalesData[[#This Row],[Order Date]])*100 + MONTH(SalesData[[#This Row],[Order Date]])</f>
        <v>202306</v>
      </c>
    </row>
    <row r="584" spans="1:19" x14ac:dyDescent="0.3">
      <c r="A584" t="s">
        <v>14451</v>
      </c>
      <c r="B584" s="3">
        <v>45081</v>
      </c>
      <c r="C584" t="s">
        <v>14452</v>
      </c>
      <c r="D584" t="s">
        <v>18</v>
      </c>
      <c r="E584" t="s">
        <v>19</v>
      </c>
      <c r="F584" t="s">
        <v>34</v>
      </c>
      <c r="G584">
        <v>9</v>
      </c>
      <c r="H584" s="5">
        <v>479</v>
      </c>
      <c r="I584" s="5">
        <v>0.16</v>
      </c>
      <c r="J584" s="5">
        <v>3621.24</v>
      </c>
      <c r="K584" s="5">
        <v>754.51670276123434</v>
      </c>
      <c r="L584">
        <f>YEAR(SalesData[Order Date])</f>
        <v>2023</v>
      </c>
      <c r="M584">
        <f>MONTH(SalesData[Order Date])</f>
        <v>6</v>
      </c>
      <c r="N584" t="str">
        <f>TEXT(SalesData[[#This Row],[Order Date]], "mmmm")</f>
        <v>June</v>
      </c>
      <c r="O584" s="7">
        <f>IF(SalesData[Sales]=0,0,SalesData[Profit]/SalesData[Sales])</f>
        <v>0.20835865691344246</v>
      </c>
      <c r="P584" s="8">
        <f t="shared" si="9"/>
        <v>3.7114358617490139E-5</v>
      </c>
      <c r="Q584" t="str">
        <f>IF(SalesData[[#This Row],[Discount]]&gt;0, "Yes", "No")</f>
        <v>Yes</v>
      </c>
      <c r="R584" t="str">
        <f>TEXT(SalesData[[#This Row],[Order Date]],"mmm-yyyy")</f>
        <v>Jun-2023</v>
      </c>
      <c r="S584">
        <f>YEAR(SalesData[[#This Row],[Order Date]])*100 + MONTH(SalesData[[#This Row],[Order Date]])</f>
        <v>202306</v>
      </c>
    </row>
    <row r="585" spans="1:19" x14ac:dyDescent="0.3">
      <c r="A585" t="s">
        <v>14478</v>
      </c>
      <c r="B585" s="3">
        <v>45085</v>
      </c>
      <c r="C585" t="s">
        <v>2374</v>
      </c>
      <c r="D585" t="s">
        <v>30</v>
      </c>
      <c r="E585" t="s">
        <v>14</v>
      </c>
      <c r="F585" t="s">
        <v>31</v>
      </c>
      <c r="G585">
        <v>6</v>
      </c>
      <c r="H585" s="5">
        <v>788.43</v>
      </c>
      <c r="I585" s="5">
        <v>0.2</v>
      </c>
      <c r="J585" s="5">
        <v>3784.4639999999999</v>
      </c>
      <c r="K585" s="5">
        <v>1066.95848083244</v>
      </c>
      <c r="L585">
        <f>YEAR(SalesData[Order Date])</f>
        <v>2023</v>
      </c>
      <c r="M585">
        <f>MONTH(SalesData[Order Date])</f>
        <v>6</v>
      </c>
      <c r="N585" t="str">
        <f>TEXT(SalesData[[#This Row],[Order Date]], "mmmm")</f>
        <v>June</v>
      </c>
      <c r="O585" s="7">
        <f>IF(SalesData[Sales]=0,0,SalesData[Profit]/SalesData[Sales])</f>
        <v>0.28193120104523128</v>
      </c>
      <c r="P585" s="8">
        <f t="shared" si="9"/>
        <v>4.2278113888783194E-5</v>
      </c>
      <c r="Q585" t="str">
        <f>IF(SalesData[[#This Row],[Discount]]&gt;0, "Yes", "No")</f>
        <v>Yes</v>
      </c>
      <c r="R585" t="str">
        <f>TEXT(SalesData[[#This Row],[Order Date]],"mmm-yyyy")</f>
        <v>Jun-2023</v>
      </c>
      <c r="S585">
        <f>YEAR(SalesData[[#This Row],[Order Date]])*100 + MONTH(SalesData[[#This Row],[Order Date]])</f>
        <v>202306</v>
      </c>
    </row>
    <row r="586" spans="1:19" x14ac:dyDescent="0.3">
      <c r="A586" t="s">
        <v>14484</v>
      </c>
      <c r="B586" s="3">
        <v>45097</v>
      </c>
      <c r="C586" t="s">
        <v>14485</v>
      </c>
      <c r="D586" t="s">
        <v>13</v>
      </c>
      <c r="E586" t="s">
        <v>19</v>
      </c>
      <c r="F586" t="s">
        <v>62</v>
      </c>
      <c r="G586">
        <v>3</v>
      </c>
      <c r="H586" s="5">
        <v>37.96</v>
      </c>
      <c r="I586" s="5">
        <v>0.18</v>
      </c>
      <c r="J586" s="5">
        <v>93.381600000000006</v>
      </c>
      <c r="K586" s="5">
        <v>17.35396772811805</v>
      </c>
      <c r="L586">
        <f>YEAR(SalesData[Order Date])</f>
        <v>2023</v>
      </c>
      <c r="M586">
        <f>MONTH(SalesData[Order Date])</f>
        <v>6</v>
      </c>
      <c r="N586" t="str">
        <f>TEXT(SalesData[[#This Row],[Order Date]], "mmmm")</f>
        <v>June</v>
      </c>
      <c r="O586" s="7">
        <f>IF(SalesData[Sales]=0,0,SalesData[Profit]/SalesData[Sales])</f>
        <v>0.18583926306807819</v>
      </c>
      <c r="P586" s="8">
        <f t="shared" si="9"/>
        <v>1.5806111696522655E-3</v>
      </c>
      <c r="Q586" t="str">
        <f>IF(SalesData[[#This Row],[Discount]]&gt;0, "Yes", "No")</f>
        <v>Yes</v>
      </c>
      <c r="R586" t="str">
        <f>TEXT(SalesData[[#This Row],[Order Date]],"mmm-yyyy")</f>
        <v>Jun-2023</v>
      </c>
      <c r="S586">
        <f>YEAR(SalesData[[#This Row],[Order Date]])*100 + MONTH(SalesData[[#This Row],[Order Date]])</f>
        <v>202306</v>
      </c>
    </row>
    <row r="587" spans="1:19" x14ac:dyDescent="0.3">
      <c r="A587" t="s">
        <v>14530</v>
      </c>
      <c r="B587" s="3">
        <v>45095</v>
      </c>
      <c r="C587" t="s">
        <v>14531</v>
      </c>
      <c r="D587" t="s">
        <v>23</v>
      </c>
      <c r="E587" t="s">
        <v>26</v>
      </c>
      <c r="F587" t="s">
        <v>20</v>
      </c>
      <c r="G587">
        <v>3</v>
      </c>
      <c r="H587" s="5">
        <v>949.1</v>
      </c>
      <c r="I587" s="5">
        <v>0.19</v>
      </c>
      <c r="J587" s="5">
        <v>2306.3130000000001</v>
      </c>
      <c r="K587" s="5">
        <v>679.95632812702968</v>
      </c>
      <c r="L587">
        <f>YEAR(SalesData[Order Date])</f>
        <v>2023</v>
      </c>
      <c r="M587">
        <f>MONTH(SalesData[Order Date])</f>
        <v>6</v>
      </c>
      <c r="N587" t="str">
        <f>TEXT(SalesData[[#This Row],[Order Date]], "mmmm")</f>
        <v>June</v>
      </c>
      <c r="O587" s="7">
        <f>IF(SalesData[Sales]=0,0,SalesData[Profit]/SalesData[Sales])</f>
        <v>0.29482395846835607</v>
      </c>
      <c r="P587" s="8">
        <f t="shared" si="9"/>
        <v>6.6729884451936918E-5</v>
      </c>
      <c r="Q587" t="str">
        <f>IF(SalesData[[#This Row],[Discount]]&gt;0, "Yes", "No")</f>
        <v>Yes</v>
      </c>
      <c r="R587" t="str">
        <f>TEXT(SalesData[[#This Row],[Order Date]],"mmm-yyyy")</f>
        <v>Jun-2023</v>
      </c>
      <c r="S587">
        <f>YEAR(SalesData[[#This Row],[Order Date]])*100 + MONTH(SalesData[[#This Row],[Order Date]])</f>
        <v>202306</v>
      </c>
    </row>
    <row r="588" spans="1:19" x14ac:dyDescent="0.3">
      <c r="A588" t="s">
        <v>14557</v>
      </c>
      <c r="B588" s="3">
        <v>45082</v>
      </c>
      <c r="C588" t="s">
        <v>14558</v>
      </c>
      <c r="D588" t="s">
        <v>18</v>
      </c>
      <c r="E588" t="s">
        <v>19</v>
      </c>
      <c r="F588" t="s">
        <v>91</v>
      </c>
      <c r="G588">
        <v>9</v>
      </c>
      <c r="H588" s="5">
        <v>488</v>
      </c>
      <c r="I588" s="5">
        <v>0.15</v>
      </c>
      <c r="J588" s="5">
        <v>3733.2</v>
      </c>
      <c r="K588" s="5">
        <v>993.79693984877304</v>
      </c>
      <c r="L588">
        <f>YEAR(SalesData[Order Date])</f>
        <v>2023</v>
      </c>
      <c r="M588">
        <f>MONTH(SalesData[Order Date])</f>
        <v>6</v>
      </c>
      <c r="N588" t="str">
        <f>TEXT(SalesData[[#This Row],[Order Date]], "mmmm")</f>
        <v>June</v>
      </c>
      <c r="O588" s="7">
        <f>IF(SalesData[Sales]=0,0,SalesData[Profit]/SalesData[Sales])</f>
        <v>0.26620511621364329</v>
      </c>
      <c r="P588" s="8">
        <f t="shared" si="9"/>
        <v>3.4153005464480874E-5</v>
      </c>
      <c r="Q588" t="str">
        <f>IF(SalesData[[#This Row],[Discount]]&gt;0, "Yes", "No")</f>
        <v>Yes</v>
      </c>
      <c r="R588" t="str">
        <f>TEXT(SalesData[[#This Row],[Order Date]],"mmm-yyyy")</f>
        <v>Jun-2023</v>
      </c>
      <c r="S588">
        <f>YEAR(SalesData[[#This Row],[Order Date]])*100 + MONTH(SalesData[[#This Row],[Order Date]])</f>
        <v>202306</v>
      </c>
    </row>
    <row r="589" spans="1:19" x14ac:dyDescent="0.3">
      <c r="A589" t="s">
        <v>14581</v>
      </c>
      <c r="B589" s="3">
        <v>45089</v>
      </c>
      <c r="C589" t="s">
        <v>14582</v>
      </c>
      <c r="D589" t="s">
        <v>30</v>
      </c>
      <c r="E589" t="s">
        <v>26</v>
      </c>
      <c r="F589" t="s">
        <v>44</v>
      </c>
      <c r="G589">
        <v>9</v>
      </c>
      <c r="H589" s="5">
        <v>162.97</v>
      </c>
      <c r="I589" s="5">
        <v>0.02</v>
      </c>
      <c r="J589" s="5">
        <v>1437.3954000000001</v>
      </c>
      <c r="K589" s="5">
        <v>193.7383036212307</v>
      </c>
      <c r="L589">
        <f>YEAR(SalesData[Order Date])</f>
        <v>2023</v>
      </c>
      <c r="M589">
        <f>MONTH(SalesData[Order Date])</f>
        <v>6</v>
      </c>
      <c r="N589" t="str">
        <f>TEXT(SalesData[[#This Row],[Order Date]], "mmmm")</f>
        <v>June</v>
      </c>
      <c r="O589" s="7">
        <f>IF(SalesData[Sales]=0,0,SalesData[Profit]/SalesData[Sales])</f>
        <v>0.13478427969174708</v>
      </c>
      <c r="P589" s="8">
        <f t="shared" si="9"/>
        <v>1.3635774818814642E-5</v>
      </c>
      <c r="Q589" t="str">
        <f>IF(SalesData[[#This Row],[Discount]]&gt;0, "Yes", "No")</f>
        <v>Yes</v>
      </c>
      <c r="R589" t="str">
        <f>TEXT(SalesData[[#This Row],[Order Date]],"mmm-yyyy")</f>
        <v>Jun-2023</v>
      </c>
      <c r="S589">
        <f>YEAR(SalesData[[#This Row],[Order Date]])*100 + MONTH(SalesData[[#This Row],[Order Date]])</f>
        <v>202306</v>
      </c>
    </row>
    <row r="590" spans="1:19" x14ac:dyDescent="0.3">
      <c r="A590" t="s">
        <v>14651</v>
      </c>
      <c r="B590" s="3">
        <v>45085</v>
      </c>
      <c r="C590" t="s">
        <v>14652</v>
      </c>
      <c r="D590" t="s">
        <v>30</v>
      </c>
      <c r="E590" t="s">
        <v>19</v>
      </c>
      <c r="F590" t="s">
        <v>31</v>
      </c>
      <c r="G590">
        <v>2</v>
      </c>
      <c r="H590" s="5">
        <v>672.46</v>
      </c>
      <c r="I590" s="5">
        <v>0.2</v>
      </c>
      <c r="J590" s="5">
        <v>1075.9359999999999</v>
      </c>
      <c r="K590" s="5">
        <v>260.10750589360998</v>
      </c>
      <c r="L590">
        <f>YEAR(SalesData[Order Date])</f>
        <v>2023</v>
      </c>
      <c r="M590">
        <f>MONTH(SalesData[Order Date])</f>
        <v>6</v>
      </c>
      <c r="N590" t="str">
        <f>TEXT(SalesData[[#This Row],[Order Date]], "mmmm")</f>
        <v>June</v>
      </c>
      <c r="O590" s="7">
        <f>IF(SalesData[Sales]=0,0,SalesData[Profit]/SalesData[Sales])</f>
        <v>0.2417499794538058</v>
      </c>
      <c r="P590" s="8">
        <f t="shared" si="9"/>
        <v>1.4870772982779646E-4</v>
      </c>
      <c r="Q590" t="str">
        <f>IF(SalesData[[#This Row],[Discount]]&gt;0, "Yes", "No")</f>
        <v>Yes</v>
      </c>
      <c r="R590" t="str">
        <f>TEXT(SalesData[[#This Row],[Order Date]],"mmm-yyyy")</f>
        <v>Jun-2023</v>
      </c>
      <c r="S590">
        <f>YEAR(SalesData[[#This Row],[Order Date]])*100 + MONTH(SalesData[[#This Row],[Order Date]])</f>
        <v>202306</v>
      </c>
    </row>
    <row r="591" spans="1:19" x14ac:dyDescent="0.3">
      <c r="A591" t="s">
        <v>14857</v>
      </c>
      <c r="B591" s="3">
        <v>45082</v>
      </c>
      <c r="C591" t="s">
        <v>14858</v>
      </c>
      <c r="D591" t="s">
        <v>13</v>
      </c>
      <c r="E591" t="s">
        <v>26</v>
      </c>
      <c r="F591" t="s">
        <v>39</v>
      </c>
      <c r="G591">
        <v>1</v>
      </c>
      <c r="H591" s="5">
        <v>39.630000000000003</v>
      </c>
      <c r="I591" s="5">
        <v>0.11</v>
      </c>
      <c r="J591" s="5">
        <v>35.270700000000012</v>
      </c>
      <c r="K591" s="5">
        <v>3.8296460542589221</v>
      </c>
      <c r="L591">
        <f>YEAR(SalesData[Order Date])</f>
        <v>2023</v>
      </c>
      <c r="M591">
        <f>MONTH(SalesData[Order Date])</f>
        <v>6</v>
      </c>
      <c r="N591" t="str">
        <f>TEXT(SalesData[[#This Row],[Order Date]], "mmmm")</f>
        <v>June</v>
      </c>
      <c r="O591" s="7">
        <f>IF(SalesData[Sales]=0,0,SalesData[Profit]/SalesData[Sales])</f>
        <v>0.10857868015828778</v>
      </c>
      <c r="P591" s="8">
        <f t="shared" si="9"/>
        <v>2.7756749936916477E-3</v>
      </c>
      <c r="Q591" t="str">
        <f>IF(SalesData[[#This Row],[Discount]]&gt;0, "Yes", "No")</f>
        <v>Yes</v>
      </c>
      <c r="R591" t="str">
        <f>TEXT(SalesData[[#This Row],[Order Date]],"mmm-yyyy")</f>
        <v>Jun-2023</v>
      </c>
      <c r="S591">
        <f>YEAR(SalesData[[#This Row],[Order Date]])*100 + MONTH(SalesData[[#This Row],[Order Date]])</f>
        <v>202306</v>
      </c>
    </row>
    <row r="592" spans="1:19" x14ac:dyDescent="0.3">
      <c r="A592" t="s">
        <v>14914</v>
      </c>
      <c r="B592" s="3">
        <v>45078</v>
      </c>
      <c r="C592" t="s">
        <v>14915</v>
      </c>
      <c r="D592" t="s">
        <v>30</v>
      </c>
      <c r="E592" t="s">
        <v>14</v>
      </c>
      <c r="F592" t="s">
        <v>27</v>
      </c>
      <c r="G592">
        <v>9</v>
      </c>
      <c r="H592" s="5">
        <v>244.77</v>
      </c>
      <c r="I592" s="5">
        <v>0.23</v>
      </c>
      <c r="J592" s="5">
        <v>1696.2561000000001</v>
      </c>
      <c r="K592" s="5">
        <v>288.62252359723328</v>
      </c>
      <c r="L592">
        <f>YEAR(SalesData[Order Date])</f>
        <v>2023</v>
      </c>
      <c r="M592">
        <f>MONTH(SalesData[Order Date])</f>
        <v>6</v>
      </c>
      <c r="N592" t="str">
        <f>TEXT(SalesData[[#This Row],[Order Date]], "mmmm")</f>
        <v>June</v>
      </c>
      <c r="O592" s="7">
        <f>IF(SalesData[Sales]=0,0,SalesData[Profit]/SalesData[Sales])</f>
        <v>0.17015268130633887</v>
      </c>
      <c r="P592" s="8">
        <f t="shared" si="9"/>
        <v>1.0440640419804532E-4</v>
      </c>
      <c r="Q592" t="str">
        <f>IF(SalesData[[#This Row],[Discount]]&gt;0, "Yes", "No")</f>
        <v>Yes</v>
      </c>
      <c r="R592" t="str">
        <f>TEXT(SalesData[[#This Row],[Order Date]],"mmm-yyyy")</f>
        <v>Jun-2023</v>
      </c>
      <c r="S592">
        <f>YEAR(SalesData[[#This Row],[Order Date]])*100 + MONTH(SalesData[[#This Row],[Order Date]])</f>
        <v>202306</v>
      </c>
    </row>
    <row r="593" spans="1:19" x14ac:dyDescent="0.3">
      <c r="A593" t="s">
        <v>14971</v>
      </c>
      <c r="B593" s="3">
        <v>45102</v>
      </c>
      <c r="C593" t="s">
        <v>14972</v>
      </c>
      <c r="D593" t="s">
        <v>13</v>
      </c>
      <c r="E593" t="s">
        <v>26</v>
      </c>
      <c r="F593" t="s">
        <v>15</v>
      </c>
      <c r="G593">
        <v>5</v>
      </c>
      <c r="H593" s="5">
        <v>111.34</v>
      </c>
      <c r="I593" s="5">
        <v>0.01</v>
      </c>
      <c r="J593" s="5">
        <v>551.13300000000004</v>
      </c>
      <c r="K593" s="5">
        <v>46.651879631657692</v>
      </c>
      <c r="L593">
        <f>YEAR(SalesData[Order Date])</f>
        <v>2023</v>
      </c>
      <c r="M593">
        <f>MONTH(SalesData[Order Date])</f>
        <v>6</v>
      </c>
      <c r="N593" t="str">
        <f>TEXT(SalesData[[#This Row],[Order Date]], "mmmm")</f>
        <v>June</v>
      </c>
      <c r="O593" s="7">
        <f>IF(SalesData[Sales]=0,0,SalesData[Profit]/SalesData[Sales])</f>
        <v>8.464722604463476E-2</v>
      </c>
      <c r="P593" s="8">
        <f t="shared" si="9"/>
        <v>1.7962996227770791E-5</v>
      </c>
      <c r="Q593" t="str">
        <f>IF(SalesData[[#This Row],[Discount]]&gt;0, "Yes", "No")</f>
        <v>Yes</v>
      </c>
      <c r="R593" t="str">
        <f>TEXT(SalesData[[#This Row],[Order Date]],"mmm-yyyy")</f>
        <v>Jun-2023</v>
      </c>
      <c r="S593">
        <f>YEAR(SalesData[[#This Row],[Order Date]])*100 + MONTH(SalesData[[#This Row],[Order Date]])</f>
        <v>202306</v>
      </c>
    </row>
    <row r="594" spans="1:19" x14ac:dyDescent="0.3">
      <c r="A594" t="s">
        <v>15056</v>
      </c>
      <c r="B594" s="3">
        <v>45101</v>
      </c>
      <c r="C594" t="s">
        <v>15057</v>
      </c>
      <c r="D594" t="s">
        <v>18</v>
      </c>
      <c r="E594" t="s">
        <v>19</v>
      </c>
      <c r="F594" t="s">
        <v>34</v>
      </c>
      <c r="G594">
        <v>7</v>
      </c>
      <c r="H594" s="5">
        <v>293.72000000000003</v>
      </c>
      <c r="I594" s="5">
        <v>0.22</v>
      </c>
      <c r="J594" s="5">
        <v>1603.7112</v>
      </c>
      <c r="K594" s="5">
        <v>272.03259519412239</v>
      </c>
      <c r="L594">
        <f>YEAR(SalesData[Order Date])</f>
        <v>2023</v>
      </c>
      <c r="M594">
        <f>MONTH(SalesData[Order Date])</f>
        <v>6</v>
      </c>
      <c r="N594" t="str">
        <f>TEXT(SalesData[[#This Row],[Order Date]], "mmmm")</f>
        <v>June</v>
      </c>
      <c r="O594" s="7">
        <f>IF(SalesData[Sales]=0,0,SalesData[Profit]/SalesData[Sales])</f>
        <v>0.16962692234993582</v>
      </c>
      <c r="P594" s="8">
        <f t="shared" si="9"/>
        <v>1.0700180930332095E-4</v>
      </c>
      <c r="Q594" t="str">
        <f>IF(SalesData[[#This Row],[Discount]]&gt;0, "Yes", "No")</f>
        <v>Yes</v>
      </c>
      <c r="R594" t="str">
        <f>TEXT(SalesData[[#This Row],[Order Date]],"mmm-yyyy")</f>
        <v>Jun-2023</v>
      </c>
      <c r="S594">
        <f>YEAR(SalesData[[#This Row],[Order Date]])*100 + MONTH(SalesData[[#This Row],[Order Date]])</f>
        <v>202306</v>
      </c>
    </row>
    <row r="595" spans="1:19" x14ac:dyDescent="0.3">
      <c r="A595" t="s">
        <v>15059</v>
      </c>
      <c r="B595" s="3">
        <v>45095</v>
      </c>
      <c r="C595" t="s">
        <v>15060</v>
      </c>
      <c r="D595" t="s">
        <v>18</v>
      </c>
      <c r="E595" t="s">
        <v>19</v>
      </c>
      <c r="F595" t="s">
        <v>53</v>
      </c>
      <c r="G595">
        <v>6</v>
      </c>
      <c r="H595" s="5">
        <v>332.79</v>
      </c>
      <c r="I595" s="5">
        <v>0.22</v>
      </c>
      <c r="J595" s="5">
        <v>1557.4572000000001</v>
      </c>
      <c r="K595" s="5">
        <v>86.5996736226423</v>
      </c>
      <c r="L595">
        <f>YEAR(SalesData[Order Date])</f>
        <v>2023</v>
      </c>
      <c r="M595">
        <f>MONTH(SalesData[Order Date])</f>
        <v>6</v>
      </c>
      <c r="N595" t="str">
        <f>TEXT(SalesData[[#This Row],[Order Date]], "mmmm")</f>
        <v>June</v>
      </c>
      <c r="O595" s="7">
        <f>IF(SalesData[Sales]=0,0,SalesData[Profit]/SalesData[Sales])</f>
        <v>5.5603244585239513E-2</v>
      </c>
      <c r="P595" s="8">
        <f t="shared" si="9"/>
        <v>1.1017959273615992E-4</v>
      </c>
      <c r="Q595" t="str">
        <f>IF(SalesData[[#This Row],[Discount]]&gt;0, "Yes", "No")</f>
        <v>Yes</v>
      </c>
      <c r="R595" t="str">
        <f>TEXT(SalesData[[#This Row],[Order Date]],"mmm-yyyy")</f>
        <v>Jun-2023</v>
      </c>
      <c r="S595">
        <f>YEAR(SalesData[[#This Row],[Order Date]])*100 + MONTH(SalesData[[#This Row],[Order Date]])</f>
        <v>202306</v>
      </c>
    </row>
    <row r="596" spans="1:19" x14ac:dyDescent="0.3">
      <c r="A596" t="s">
        <v>15134</v>
      </c>
      <c r="B596" s="3">
        <v>45086</v>
      </c>
      <c r="C596" t="s">
        <v>15135</v>
      </c>
      <c r="D596" t="s">
        <v>13</v>
      </c>
      <c r="E596" t="s">
        <v>14</v>
      </c>
      <c r="F596" t="s">
        <v>15</v>
      </c>
      <c r="G596">
        <v>6</v>
      </c>
      <c r="H596" s="5">
        <v>512.05999999999995</v>
      </c>
      <c r="I596" s="5">
        <v>0.04</v>
      </c>
      <c r="J596" s="5">
        <v>2949.4656</v>
      </c>
      <c r="K596" s="5">
        <v>206.0493219931806</v>
      </c>
      <c r="L596">
        <f>YEAR(SalesData[Order Date])</f>
        <v>2023</v>
      </c>
      <c r="M596">
        <f>MONTH(SalesData[Order Date])</f>
        <v>6</v>
      </c>
      <c r="N596" t="str">
        <f>TEXT(SalesData[[#This Row],[Order Date]], "mmmm")</f>
        <v>June</v>
      </c>
      <c r="O596" s="7">
        <f>IF(SalesData[Sales]=0,0,SalesData[Profit]/SalesData[Sales])</f>
        <v>6.9859883089730082E-2</v>
      </c>
      <c r="P596" s="8">
        <f t="shared" si="9"/>
        <v>1.3019307633220068E-5</v>
      </c>
      <c r="Q596" t="str">
        <f>IF(SalesData[[#This Row],[Discount]]&gt;0, "Yes", "No")</f>
        <v>Yes</v>
      </c>
      <c r="R596" t="str">
        <f>TEXT(SalesData[[#This Row],[Order Date]],"mmm-yyyy")</f>
        <v>Jun-2023</v>
      </c>
      <c r="S596">
        <f>YEAR(SalesData[[#This Row],[Order Date]])*100 + MONTH(SalesData[[#This Row],[Order Date]])</f>
        <v>202306</v>
      </c>
    </row>
    <row r="597" spans="1:19" x14ac:dyDescent="0.3">
      <c r="A597" t="s">
        <v>15159</v>
      </c>
      <c r="B597" s="3">
        <v>45090</v>
      </c>
      <c r="C597" t="s">
        <v>15160</v>
      </c>
      <c r="D597" t="s">
        <v>13</v>
      </c>
      <c r="E597" t="s">
        <v>19</v>
      </c>
      <c r="F597" t="s">
        <v>34</v>
      </c>
      <c r="G597">
        <v>9</v>
      </c>
      <c r="H597" s="5">
        <v>540.38</v>
      </c>
      <c r="I597" s="5">
        <v>0.03</v>
      </c>
      <c r="J597" s="5">
        <v>4717.5173999999997</v>
      </c>
      <c r="K597" s="5">
        <v>258.87092343830068</v>
      </c>
      <c r="L597">
        <f>YEAR(SalesData[Order Date])</f>
        <v>2023</v>
      </c>
      <c r="M597">
        <f>MONTH(SalesData[Order Date])</f>
        <v>6</v>
      </c>
      <c r="N597" t="str">
        <f>TEXT(SalesData[[#This Row],[Order Date]], "mmmm")</f>
        <v>June</v>
      </c>
      <c r="O597" s="7">
        <f>IF(SalesData[Sales]=0,0,SalesData[Profit]/SalesData[Sales])</f>
        <v>5.4874397164555389E-2</v>
      </c>
      <c r="P597" s="8">
        <f t="shared" si="9"/>
        <v>6.168498710783769E-6</v>
      </c>
      <c r="Q597" t="str">
        <f>IF(SalesData[[#This Row],[Discount]]&gt;0, "Yes", "No")</f>
        <v>Yes</v>
      </c>
      <c r="R597" t="str">
        <f>TEXT(SalesData[[#This Row],[Order Date]],"mmm-yyyy")</f>
        <v>Jun-2023</v>
      </c>
      <c r="S597">
        <f>YEAR(SalesData[[#This Row],[Order Date]])*100 + MONTH(SalesData[[#This Row],[Order Date]])</f>
        <v>202306</v>
      </c>
    </row>
    <row r="598" spans="1:19" x14ac:dyDescent="0.3">
      <c r="A598" t="s">
        <v>15218</v>
      </c>
      <c r="B598" s="3">
        <v>45103</v>
      </c>
      <c r="C598" t="s">
        <v>14386</v>
      </c>
      <c r="D598" t="s">
        <v>30</v>
      </c>
      <c r="E598" t="s">
        <v>19</v>
      </c>
      <c r="F598" t="s">
        <v>31</v>
      </c>
      <c r="G598">
        <v>5</v>
      </c>
      <c r="H598" s="5">
        <v>718.34</v>
      </c>
      <c r="I598" s="5">
        <v>0.02</v>
      </c>
      <c r="J598" s="5">
        <v>3519.866</v>
      </c>
      <c r="K598" s="5">
        <v>731.96426731042231</v>
      </c>
      <c r="L598">
        <f>YEAR(SalesData[Order Date])</f>
        <v>2023</v>
      </c>
      <c r="M598">
        <f>MONTH(SalesData[Order Date])</f>
        <v>6</v>
      </c>
      <c r="N598" t="str">
        <f>TEXT(SalesData[[#This Row],[Order Date]], "mmmm")</f>
        <v>June</v>
      </c>
      <c r="O598" s="7">
        <f>IF(SalesData[Sales]=0,0,SalesData[Profit]/SalesData[Sales])</f>
        <v>0.20795231048864427</v>
      </c>
      <c r="P598" s="8">
        <f t="shared" si="9"/>
        <v>5.5683937968093102E-6</v>
      </c>
      <c r="Q598" t="str">
        <f>IF(SalesData[[#This Row],[Discount]]&gt;0, "Yes", "No")</f>
        <v>Yes</v>
      </c>
      <c r="R598" t="str">
        <f>TEXT(SalesData[[#This Row],[Order Date]],"mmm-yyyy")</f>
        <v>Jun-2023</v>
      </c>
      <c r="S598">
        <f>YEAR(SalesData[[#This Row],[Order Date]])*100 + MONTH(SalesData[[#This Row],[Order Date]])</f>
        <v>202306</v>
      </c>
    </row>
    <row r="599" spans="1:19" x14ac:dyDescent="0.3">
      <c r="A599" t="s">
        <v>15219</v>
      </c>
      <c r="B599" s="3">
        <v>45100</v>
      </c>
      <c r="C599" t="s">
        <v>15220</v>
      </c>
      <c r="D599" t="s">
        <v>13</v>
      </c>
      <c r="E599" t="s">
        <v>14</v>
      </c>
      <c r="F599" t="s">
        <v>31</v>
      </c>
      <c r="G599">
        <v>8</v>
      </c>
      <c r="H599" s="5">
        <v>176.6</v>
      </c>
      <c r="I599" s="5">
        <v>0.06</v>
      </c>
      <c r="J599" s="5">
        <v>1328.0319999999999</v>
      </c>
      <c r="K599" s="5">
        <v>315.69815040330838</v>
      </c>
      <c r="L599">
        <f>YEAR(SalesData[Order Date])</f>
        <v>2023</v>
      </c>
      <c r="M599">
        <f>MONTH(SalesData[Order Date])</f>
        <v>6</v>
      </c>
      <c r="N599" t="str">
        <f>TEXT(SalesData[[#This Row],[Order Date]], "mmmm")</f>
        <v>June</v>
      </c>
      <c r="O599" s="7">
        <f>IF(SalesData[Sales]=0,0,SalesData[Profit]/SalesData[Sales])</f>
        <v>0.23771878268242663</v>
      </c>
      <c r="P599" s="8">
        <f t="shared" si="9"/>
        <v>4.2468856172140428E-5</v>
      </c>
      <c r="Q599" t="str">
        <f>IF(SalesData[[#This Row],[Discount]]&gt;0, "Yes", "No")</f>
        <v>Yes</v>
      </c>
      <c r="R599" t="str">
        <f>TEXT(SalesData[[#This Row],[Order Date]],"mmm-yyyy")</f>
        <v>Jun-2023</v>
      </c>
      <c r="S599">
        <f>YEAR(SalesData[[#This Row],[Order Date]])*100 + MONTH(SalesData[[#This Row],[Order Date]])</f>
        <v>202306</v>
      </c>
    </row>
    <row r="600" spans="1:19" x14ac:dyDescent="0.3">
      <c r="A600" t="s">
        <v>15223</v>
      </c>
      <c r="B600" s="3">
        <v>45087</v>
      </c>
      <c r="C600" t="s">
        <v>15224</v>
      </c>
      <c r="D600" t="s">
        <v>23</v>
      </c>
      <c r="E600" t="s">
        <v>14</v>
      </c>
      <c r="F600" t="s">
        <v>27</v>
      </c>
      <c r="G600">
        <v>3</v>
      </c>
      <c r="H600" s="5">
        <v>359.34</v>
      </c>
      <c r="I600" s="5">
        <v>0.23</v>
      </c>
      <c r="J600" s="5">
        <v>830.07540000000006</v>
      </c>
      <c r="K600" s="5">
        <v>154.68271210308839</v>
      </c>
      <c r="L600">
        <f>YEAR(SalesData[Order Date])</f>
        <v>2023</v>
      </c>
      <c r="M600">
        <f>MONTH(SalesData[Order Date])</f>
        <v>6</v>
      </c>
      <c r="N600" t="str">
        <f>TEXT(SalesData[[#This Row],[Order Date]], "mmmm")</f>
        <v>June</v>
      </c>
      <c r="O600" s="7">
        <f>IF(SalesData[Sales]=0,0,SalesData[Profit]/SalesData[Sales])</f>
        <v>0.18634778491579004</v>
      </c>
      <c r="P600" s="8">
        <f t="shared" si="9"/>
        <v>2.1335411216860542E-4</v>
      </c>
      <c r="Q600" t="str">
        <f>IF(SalesData[[#This Row],[Discount]]&gt;0, "Yes", "No")</f>
        <v>Yes</v>
      </c>
      <c r="R600" t="str">
        <f>TEXT(SalesData[[#This Row],[Order Date]],"mmm-yyyy")</f>
        <v>Jun-2023</v>
      </c>
      <c r="S600">
        <f>YEAR(SalesData[[#This Row],[Order Date]])*100 + MONTH(SalesData[[#This Row],[Order Date]])</f>
        <v>202306</v>
      </c>
    </row>
    <row r="601" spans="1:19" x14ac:dyDescent="0.3">
      <c r="A601" t="s">
        <v>15235</v>
      </c>
      <c r="B601" s="3">
        <v>45102</v>
      </c>
      <c r="C601" t="s">
        <v>15236</v>
      </c>
      <c r="D601" t="s">
        <v>30</v>
      </c>
      <c r="E601" t="s">
        <v>26</v>
      </c>
      <c r="F601" t="s">
        <v>62</v>
      </c>
      <c r="G601">
        <v>4</v>
      </c>
      <c r="H601" s="5">
        <v>947.73</v>
      </c>
      <c r="I601" s="5">
        <v>0.03</v>
      </c>
      <c r="J601" s="5">
        <v>3677.1923999999999</v>
      </c>
      <c r="K601" s="5">
        <v>329.49621222503959</v>
      </c>
      <c r="L601">
        <f>YEAR(SalesData[Order Date])</f>
        <v>2023</v>
      </c>
      <c r="M601">
        <f>MONTH(SalesData[Order Date])</f>
        <v>6</v>
      </c>
      <c r="N601" t="str">
        <f>TEXT(SalesData[[#This Row],[Order Date]], "mmmm")</f>
        <v>June</v>
      </c>
      <c r="O601" s="7">
        <f>IF(SalesData[Sales]=0,0,SalesData[Profit]/SalesData[Sales])</f>
        <v>8.9605377250600096E-2</v>
      </c>
      <c r="P601" s="8">
        <f t="shared" si="9"/>
        <v>7.9136462916653472E-6</v>
      </c>
      <c r="Q601" t="str">
        <f>IF(SalesData[[#This Row],[Discount]]&gt;0, "Yes", "No")</f>
        <v>Yes</v>
      </c>
      <c r="R601" t="str">
        <f>TEXT(SalesData[[#This Row],[Order Date]],"mmm-yyyy")</f>
        <v>Jun-2023</v>
      </c>
      <c r="S601">
        <f>YEAR(SalesData[[#This Row],[Order Date]])*100 + MONTH(SalesData[[#This Row],[Order Date]])</f>
        <v>202306</v>
      </c>
    </row>
    <row r="602" spans="1:19" x14ac:dyDescent="0.3">
      <c r="A602" t="s">
        <v>15259</v>
      </c>
      <c r="B602" s="3">
        <v>45078</v>
      </c>
      <c r="C602" t="s">
        <v>3317</v>
      </c>
      <c r="D602" t="s">
        <v>18</v>
      </c>
      <c r="E602" t="s">
        <v>19</v>
      </c>
      <c r="F602" t="s">
        <v>27</v>
      </c>
      <c r="G602">
        <v>3</v>
      </c>
      <c r="H602" s="5">
        <v>530.66999999999996</v>
      </c>
      <c r="I602" s="5">
        <v>0.24</v>
      </c>
      <c r="J602" s="5">
        <v>1209.9276</v>
      </c>
      <c r="K602" s="5">
        <v>144.75178002282721</v>
      </c>
      <c r="L602">
        <f>YEAR(SalesData[Order Date])</f>
        <v>2023</v>
      </c>
      <c r="M602">
        <f>MONTH(SalesData[Order Date])</f>
        <v>6</v>
      </c>
      <c r="N602" t="str">
        <f>TEXT(SalesData[[#This Row],[Order Date]], "mmmm")</f>
        <v>June</v>
      </c>
      <c r="O602" s="7">
        <f>IF(SalesData[Sales]=0,0,SalesData[Profit]/SalesData[Sales])</f>
        <v>0.11963672869585519</v>
      </c>
      <c r="P602" s="8">
        <f t="shared" si="9"/>
        <v>1.5075282190438503E-4</v>
      </c>
      <c r="Q602" t="str">
        <f>IF(SalesData[[#This Row],[Discount]]&gt;0, "Yes", "No")</f>
        <v>Yes</v>
      </c>
      <c r="R602" t="str">
        <f>TEXT(SalesData[[#This Row],[Order Date]],"mmm-yyyy")</f>
        <v>Jun-2023</v>
      </c>
      <c r="S602">
        <f>YEAR(SalesData[[#This Row],[Order Date]])*100 + MONTH(SalesData[[#This Row],[Order Date]])</f>
        <v>202306</v>
      </c>
    </row>
    <row r="603" spans="1:19" x14ac:dyDescent="0.3">
      <c r="A603" t="s">
        <v>15274</v>
      </c>
      <c r="B603" s="3">
        <v>45086</v>
      </c>
      <c r="C603" t="s">
        <v>15275</v>
      </c>
      <c r="D603" t="s">
        <v>23</v>
      </c>
      <c r="E603" t="s">
        <v>14</v>
      </c>
      <c r="F603" t="s">
        <v>53</v>
      </c>
      <c r="G603">
        <v>2</v>
      </c>
      <c r="H603" s="5">
        <v>218.48</v>
      </c>
      <c r="I603" s="5">
        <v>0.09</v>
      </c>
      <c r="J603" s="5">
        <v>397.6336</v>
      </c>
      <c r="K603" s="5">
        <v>84.752441659006124</v>
      </c>
      <c r="L603">
        <f>YEAR(SalesData[Order Date])</f>
        <v>2023</v>
      </c>
      <c r="M603">
        <f>MONTH(SalesData[Order Date])</f>
        <v>6</v>
      </c>
      <c r="N603" t="str">
        <f>TEXT(SalesData[[#This Row],[Order Date]], "mmmm")</f>
        <v>June</v>
      </c>
      <c r="O603" s="7">
        <f>IF(SalesData[Sales]=0,0,SalesData[Profit]/SalesData[Sales])</f>
        <v>0.21314205253028448</v>
      </c>
      <c r="P603" s="8">
        <f t="shared" si="9"/>
        <v>2.0596850970340535E-4</v>
      </c>
      <c r="Q603" t="str">
        <f>IF(SalesData[[#This Row],[Discount]]&gt;0, "Yes", "No")</f>
        <v>Yes</v>
      </c>
      <c r="R603" t="str">
        <f>TEXT(SalesData[[#This Row],[Order Date]],"mmm-yyyy")</f>
        <v>Jun-2023</v>
      </c>
      <c r="S603">
        <f>YEAR(SalesData[[#This Row],[Order Date]])*100 + MONTH(SalesData[[#This Row],[Order Date]])</f>
        <v>202306</v>
      </c>
    </row>
    <row r="604" spans="1:19" x14ac:dyDescent="0.3">
      <c r="A604" t="s">
        <v>15281</v>
      </c>
      <c r="B604" s="3">
        <v>45078</v>
      </c>
      <c r="C604" t="s">
        <v>15282</v>
      </c>
      <c r="D604" t="s">
        <v>13</v>
      </c>
      <c r="E604" t="s">
        <v>14</v>
      </c>
      <c r="F604" t="s">
        <v>34</v>
      </c>
      <c r="G604">
        <v>8</v>
      </c>
      <c r="H604" s="5">
        <v>815.69</v>
      </c>
      <c r="I604" s="5">
        <v>7.0000000000000007E-2</v>
      </c>
      <c r="J604" s="5">
        <v>6068.7335999999996</v>
      </c>
      <c r="K604" s="5">
        <v>581.1481749063073</v>
      </c>
      <c r="L604">
        <f>YEAR(SalesData[Order Date])</f>
        <v>2023</v>
      </c>
      <c r="M604">
        <f>MONTH(SalesData[Order Date])</f>
        <v>6</v>
      </c>
      <c r="N604" t="str">
        <f>TEXT(SalesData[[#This Row],[Order Date]], "mmmm")</f>
        <v>June</v>
      </c>
      <c r="O604" s="7">
        <f>IF(SalesData[Sales]=0,0,SalesData[Profit]/SalesData[Sales])</f>
        <v>9.5761029106024256E-2</v>
      </c>
      <c r="P604" s="8">
        <f t="shared" si="9"/>
        <v>1.0727114467506038E-5</v>
      </c>
      <c r="Q604" t="str">
        <f>IF(SalesData[[#This Row],[Discount]]&gt;0, "Yes", "No")</f>
        <v>Yes</v>
      </c>
      <c r="R604" t="str">
        <f>TEXT(SalesData[[#This Row],[Order Date]],"mmm-yyyy")</f>
        <v>Jun-2023</v>
      </c>
      <c r="S604">
        <f>YEAR(SalesData[[#This Row],[Order Date]])*100 + MONTH(SalesData[[#This Row],[Order Date]])</f>
        <v>202306</v>
      </c>
    </row>
    <row r="605" spans="1:19" x14ac:dyDescent="0.3">
      <c r="A605" t="s">
        <v>15285</v>
      </c>
      <c r="B605" s="3">
        <v>45087</v>
      </c>
      <c r="C605" t="s">
        <v>12335</v>
      </c>
      <c r="D605" t="s">
        <v>23</v>
      </c>
      <c r="E605" t="s">
        <v>19</v>
      </c>
      <c r="F605" t="s">
        <v>20</v>
      </c>
      <c r="G605">
        <v>9</v>
      </c>
      <c r="H605" s="5">
        <v>65.41</v>
      </c>
      <c r="I605" s="5">
        <v>0.23</v>
      </c>
      <c r="J605" s="5">
        <v>453.29129999999998</v>
      </c>
      <c r="K605" s="5">
        <v>110.7416196853505</v>
      </c>
      <c r="L605">
        <f>YEAR(SalesData[Order Date])</f>
        <v>2023</v>
      </c>
      <c r="M605">
        <f>MONTH(SalesData[Order Date])</f>
        <v>6</v>
      </c>
      <c r="N605" t="str">
        <f>TEXT(SalesData[[#This Row],[Order Date]], "mmmm")</f>
        <v>June</v>
      </c>
      <c r="O605" s="7">
        <f>IF(SalesData[Sales]=0,0,SalesData[Profit]/SalesData[Sales])</f>
        <v>0.24430563676238767</v>
      </c>
      <c r="P605" s="8">
        <f t="shared" si="9"/>
        <v>3.9069799045337959E-4</v>
      </c>
      <c r="Q605" t="str">
        <f>IF(SalesData[[#This Row],[Discount]]&gt;0, "Yes", "No")</f>
        <v>Yes</v>
      </c>
      <c r="R605" t="str">
        <f>TEXT(SalesData[[#This Row],[Order Date]],"mmm-yyyy")</f>
        <v>Jun-2023</v>
      </c>
      <c r="S605">
        <f>YEAR(SalesData[[#This Row],[Order Date]])*100 + MONTH(SalesData[[#This Row],[Order Date]])</f>
        <v>202306</v>
      </c>
    </row>
    <row r="606" spans="1:19" x14ac:dyDescent="0.3">
      <c r="A606" t="s">
        <v>15290</v>
      </c>
      <c r="B606" s="3">
        <v>45093</v>
      </c>
      <c r="C606" t="s">
        <v>15291</v>
      </c>
      <c r="D606" t="s">
        <v>23</v>
      </c>
      <c r="E606" t="s">
        <v>14</v>
      </c>
      <c r="F606" t="s">
        <v>44</v>
      </c>
      <c r="G606">
        <v>5</v>
      </c>
      <c r="H606" s="5">
        <v>665.02</v>
      </c>
      <c r="I606" s="5">
        <v>0.02</v>
      </c>
      <c r="J606" s="5">
        <v>3258.598</v>
      </c>
      <c r="K606" s="5">
        <v>577.07170163591525</v>
      </c>
      <c r="L606">
        <f>YEAR(SalesData[Order Date])</f>
        <v>2023</v>
      </c>
      <c r="M606">
        <f>MONTH(SalesData[Order Date])</f>
        <v>6</v>
      </c>
      <c r="N606" t="str">
        <f>TEXT(SalesData[[#This Row],[Order Date]], "mmmm")</f>
        <v>June</v>
      </c>
      <c r="O606" s="7">
        <f>IF(SalesData[Sales]=0,0,SalesData[Profit]/SalesData[Sales])</f>
        <v>0.17709201983058825</v>
      </c>
      <c r="P606" s="8">
        <f t="shared" si="9"/>
        <v>6.014856696039217E-6</v>
      </c>
      <c r="Q606" t="str">
        <f>IF(SalesData[[#This Row],[Discount]]&gt;0, "Yes", "No")</f>
        <v>Yes</v>
      </c>
      <c r="R606" t="str">
        <f>TEXT(SalesData[[#This Row],[Order Date]],"mmm-yyyy")</f>
        <v>Jun-2023</v>
      </c>
      <c r="S606">
        <f>YEAR(SalesData[[#This Row],[Order Date]])*100 + MONTH(SalesData[[#This Row],[Order Date]])</f>
        <v>202306</v>
      </c>
    </row>
    <row r="607" spans="1:19" x14ac:dyDescent="0.3">
      <c r="A607" t="s">
        <v>15302</v>
      </c>
      <c r="B607" s="3">
        <v>45099</v>
      </c>
      <c r="C607" t="s">
        <v>15303</v>
      </c>
      <c r="D607" t="s">
        <v>23</v>
      </c>
      <c r="E607" t="s">
        <v>14</v>
      </c>
      <c r="F607" t="s">
        <v>39</v>
      </c>
      <c r="G607">
        <v>8</v>
      </c>
      <c r="H607" s="5">
        <v>958.32</v>
      </c>
      <c r="I607" s="5">
        <v>0.1</v>
      </c>
      <c r="J607" s="5">
        <v>6899.9040000000005</v>
      </c>
      <c r="K607" s="5">
        <v>1897.5411932593991</v>
      </c>
      <c r="L607">
        <f>YEAR(SalesData[Order Date])</f>
        <v>2023</v>
      </c>
      <c r="M607">
        <f>MONTH(SalesData[Order Date])</f>
        <v>6</v>
      </c>
      <c r="N607" t="str">
        <f>TEXT(SalesData[[#This Row],[Order Date]], "mmmm")</f>
        <v>June</v>
      </c>
      <c r="O607" s="7">
        <f>IF(SalesData[Sales]=0,0,SalesData[Profit]/SalesData[Sales])</f>
        <v>0.27500979626084637</v>
      </c>
      <c r="P607" s="8">
        <f t="shared" si="9"/>
        <v>1.3043659737874613E-5</v>
      </c>
      <c r="Q607" t="str">
        <f>IF(SalesData[[#This Row],[Discount]]&gt;0, "Yes", "No")</f>
        <v>Yes</v>
      </c>
      <c r="R607" t="str">
        <f>TEXT(SalesData[[#This Row],[Order Date]],"mmm-yyyy")</f>
        <v>Jun-2023</v>
      </c>
      <c r="S607">
        <f>YEAR(SalesData[[#This Row],[Order Date]])*100 + MONTH(SalesData[[#This Row],[Order Date]])</f>
        <v>202306</v>
      </c>
    </row>
    <row r="608" spans="1:19" x14ac:dyDescent="0.3">
      <c r="A608" t="s">
        <v>15393</v>
      </c>
      <c r="B608" s="3">
        <v>45097</v>
      </c>
      <c r="C608" t="s">
        <v>15394</v>
      </c>
      <c r="D608" t="s">
        <v>13</v>
      </c>
      <c r="E608" t="s">
        <v>14</v>
      </c>
      <c r="F608" t="s">
        <v>20</v>
      </c>
      <c r="G608">
        <v>5</v>
      </c>
      <c r="H608" s="5">
        <v>863.86</v>
      </c>
      <c r="I608" s="5">
        <v>0.1</v>
      </c>
      <c r="J608" s="5">
        <v>3887.37</v>
      </c>
      <c r="K608" s="5">
        <v>343.83727513881132</v>
      </c>
      <c r="L608">
        <f>YEAR(SalesData[Order Date])</f>
        <v>2023</v>
      </c>
      <c r="M608">
        <f>MONTH(SalesData[Order Date])</f>
        <v>6</v>
      </c>
      <c r="N608" t="str">
        <f>TEXT(SalesData[[#This Row],[Order Date]], "mmmm")</f>
        <v>June</v>
      </c>
      <c r="O608" s="7">
        <f>IF(SalesData[Sales]=0,0,SalesData[Profit]/SalesData[Sales])</f>
        <v>8.8449845303845878E-2</v>
      </c>
      <c r="P608" s="8">
        <f t="shared" si="9"/>
        <v>2.3151899613363278E-5</v>
      </c>
      <c r="Q608" t="str">
        <f>IF(SalesData[[#This Row],[Discount]]&gt;0, "Yes", "No")</f>
        <v>Yes</v>
      </c>
      <c r="R608" t="str">
        <f>TEXT(SalesData[[#This Row],[Order Date]],"mmm-yyyy")</f>
        <v>Jun-2023</v>
      </c>
      <c r="S608">
        <f>YEAR(SalesData[[#This Row],[Order Date]])*100 + MONTH(SalesData[[#This Row],[Order Date]])</f>
        <v>202306</v>
      </c>
    </row>
    <row r="609" spans="1:19" x14ac:dyDescent="0.3">
      <c r="A609" t="s">
        <v>15407</v>
      </c>
      <c r="B609" s="3">
        <v>45092</v>
      </c>
      <c r="C609" t="s">
        <v>15408</v>
      </c>
      <c r="D609" t="s">
        <v>30</v>
      </c>
      <c r="E609" t="s">
        <v>14</v>
      </c>
      <c r="F609" t="s">
        <v>91</v>
      </c>
      <c r="G609">
        <v>3</v>
      </c>
      <c r="H609" s="5">
        <v>357.59</v>
      </c>
      <c r="I609" s="5">
        <v>0.28000000000000003</v>
      </c>
      <c r="J609" s="5">
        <v>772.39439999999991</v>
      </c>
      <c r="K609" s="5">
        <v>79.134938462586135</v>
      </c>
      <c r="L609">
        <f>YEAR(SalesData[Order Date])</f>
        <v>2023</v>
      </c>
      <c r="M609">
        <f>MONTH(SalesData[Order Date])</f>
        <v>6</v>
      </c>
      <c r="N609" t="str">
        <f>TEXT(SalesData[[#This Row],[Order Date]], "mmmm")</f>
        <v>June</v>
      </c>
      <c r="O609" s="7">
        <f>IF(SalesData[Sales]=0,0,SalesData[Profit]/SalesData[Sales])</f>
        <v>0.1024540551596259</v>
      </c>
      <c r="P609" s="8">
        <f t="shared" si="9"/>
        <v>2.6100655312881607E-4</v>
      </c>
      <c r="Q609" t="str">
        <f>IF(SalesData[[#This Row],[Discount]]&gt;0, "Yes", "No")</f>
        <v>Yes</v>
      </c>
      <c r="R609" t="str">
        <f>TEXT(SalesData[[#This Row],[Order Date]],"mmm-yyyy")</f>
        <v>Jun-2023</v>
      </c>
      <c r="S609">
        <f>YEAR(SalesData[[#This Row],[Order Date]])*100 + MONTH(SalesData[[#This Row],[Order Date]])</f>
        <v>202306</v>
      </c>
    </row>
    <row r="610" spans="1:19" x14ac:dyDescent="0.3">
      <c r="A610" t="s">
        <v>15433</v>
      </c>
      <c r="B610" s="3">
        <v>45079</v>
      </c>
      <c r="C610" t="s">
        <v>787</v>
      </c>
      <c r="D610" t="s">
        <v>18</v>
      </c>
      <c r="E610" t="s">
        <v>19</v>
      </c>
      <c r="F610" t="s">
        <v>91</v>
      </c>
      <c r="G610">
        <v>9</v>
      </c>
      <c r="H610" s="5">
        <v>434.07</v>
      </c>
      <c r="I610" s="5">
        <v>0.22</v>
      </c>
      <c r="J610" s="5">
        <v>3047.1714000000002</v>
      </c>
      <c r="K610" s="5">
        <v>504.68191728174543</v>
      </c>
      <c r="L610">
        <f>YEAR(SalesData[Order Date])</f>
        <v>2023</v>
      </c>
      <c r="M610">
        <f>MONTH(SalesData[Order Date])</f>
        <v>6</v>
      </c>
      <c r="N610" t="str">
        <f>TEXT(SalesData[[#This Row],[Order Date]], "mmmm")</f>
        <v>June</v>
      </c>
      <c r="O610" s="7">
        <f>IF(SalesData[Sales]=0,0,SalesData[Profit]/SalesData[Sales])</f>
        <v>0.16562308155089189</v>
      </c>
      <c r="P610" s="8">
        <f t="shared" si="9"/>
        <v>5.6314521723326755E-5</v>
      </c>
      <c r="Q610" t="str">
        <f>IF(SalesData[[#This Row],[Discount]]&gt;0, "Yes", "No")</f>
        <v>Yes</v>
      </c>
      <c r="R610" t="str">
        <f>TEXT(SalesData[[#This Row],[Order Date]],"mmm-yyyy")</f>
        <v>Jun-2023</v>
      </c>
      <c r="S610">
        <f>YEAR(SalesData[[#This Row],[Order Date]])*100 + MONTH(SalesData[[#This Row],[Order Date]])</f>
        <v>202306</v>
      </c>
    </row>
    <row r="611" spans="1:19" x14ac:dyDescent="0.3">
      <c r="A611" t="s">
        <v>15502</v>
      </c>
      <c r="B611" s="3">
        <v>45102</v>
      </c>
      <c r="C611" t="s">
        <v>15503</v>
      </c>
      <c r="D611" t="s">
        <v>30</v>
      </c>
      <c r="E611" t="s">
        <v>19</v>
      </c>
      <c r="F611" t="s">
        <v>27</v>
      </c>
      <c r="G611">
        <v>2</v>
      </c>
      <c r="H611" s="5">
        <v>645.62</v>
      </c>
      <c r="I611" s="5">
        <v>0.27</v>
      </c>
      <c r="J611" s="5">
        <v>942.60519999999997</v>
      </c>
      <c r="K611" s="5">
        <v>106.1308756971315</v>
      </c>
      <c r="L611">
        <f>YEAR(SalesData[Order Date])</f>
        <v>2023</v>
      </c>
      <c r="M611">
        <f>MONTH(SalesData[Order Date])</f>
        <v>6</v>
      </c>
      <c r="N611" t="str">
        <f>TEXT(SalesData[[#This Row],[Order Date]], "mmmm")</f>
        <v>June</v>
      </c>
      <c r="O611" s="7">
        <f>IF(SalesData[Sales]=0,0,SalesData[Profit]/SalesData[Sales])</f>
        <v>0.11259313623257278</v>
      </c>
      <c r="P611" s="8">
        <f t="shared" si="9"/>
        <v>2.0910132895511293E-4</v>
      </c>
      <c r="Q611" t="str">
        <f>IF(SalesData[[#This Row],[Discount]]&gt;0, "Yes", "No")</f>
        <v>Yes</v>
      </c>
      <c r="R611" t="str">
        <f>TEXT(SalesData[[#This Row],[Order Date]],"mmm-yyyy")</f>
        <v>Jun-2023</v>
      </c>
      <c r="S611">
        <f>YEAR(SalesData[[#This Row],[Order Date]])*100 + MONTH(SalesData[[#This Row],[Order Date]])</f>
        <v>202306</v>
      </c>
    </row>
    <row r="612" spans="1:19" x14ac:dyDescent="0.3">
      <c r="A612" t="s">
        <v>15555</v>
      </c>
      <c r="B612" s="3">
        <v>45086</v>
      </c>
      <c r="C612" t="s">
        <v>15556</v>
      </c>
      <c r="D612" t="s">
        <v>23</v>
      </c>
      <c r="E612" t="s">
        <v>26</v>
      </c>
      <c r="F612" t="s">
        <v>39</v>
      </c>
      <c r="G612">
        <v>2</v>
      </c>
      <c r="H612" s="5">
        <v>950.24</v>
      </c>
      <c r="I612" s="5">
        <v>0.02</v>
      </c>
      <c r="J612" s="5">
        <v>1862.4703999999999</v>
      </c>
      <c r="K612" s="5">
        <v>241.94971378259581</v>
      </c>
      <c r="L612">
        <f>YEAR(SalesData[Order Date])</f>
        <v>2023</v>
      </c>
      <c r="M612">
        <f>MONTH(SalesData[Order Date])</f>
        <v>6</v>
      </c>
      <c r="N612" t="str">
        <f>TEXT(SalesData[[#This Row],[Order Date]], "mmmm")</f>
        <v>June</v>
      </c>
      <c r="O612" s="7">
        <f>IF(SalesData[Sales]=0,0,SalesData[Profit]/SalesData[Sales])</f>
        <v>0.12990795117205398</v>
      </c>
      <c r="P612" s="8">
        <f t="shared" si="9"/>
        <v>1.052365718134366E-5</v>
      </c>
      <c r="Q612" t="str">
        <f>IF(SalesData[[#This Row],[Discount]]&gt;0, "Yes", "No")</f>
        <v>Yes</v>
      </c>
      <c r="R612" t="str">
        <f>TEXT(SalesData[[#This Row],[Order Date]],"mmm-yyyy")</f>
        <v>Jun-2023</v>
      </c>
      <c r="S612">
        <f>YEAR(SalesData[[#This Row],[Order Date]])*100 + MONTH(SalesData[[#This Row],[Order Date]])</f>
        <v>202306</v>
      </c>
    </row>
    <row r="613" spans="1:19" x14ac:dyDescent="0.3">
      <c r="A613" t="s">
        <v>15569</v>
      </c>
      <c r="B613" s="3">
        <v>45094</v>
      </c>
      <c r="C613" t="s">
        <v>15570</v>
      </c>
      <c r="D613" t="s">
        <v>13</v>
      </c>
      <c r="E613" t="s">
        <v>19</v>
      </c>
      <c r="F613" t="s">
        <v>91</v>
      </c>
      <c r="G613">
        <v>6</v>
      </c>
      <c r="H613" s="5">
        <v>364.58</v>
      </c>
      <c r="I613" s="5">
        <v>0.25</v>
      </c>
      <c r="J613" s="5">
        <v>1640.61</v>
      </c>
      <c r="K613" s="5">
        <v>423.71489358060768</v>
      </c>
      <c r="L613">
        <f>YEAR(SalesData[Order Date])</f>
        <v>2023</v>
      </c>
      <c r="M613">
        <f>MONTH(SalesData[Order Date])</f>
        <v>6</v>
      </c>
      <c r="N613" t="str">
        <f>TEXT(SalesData[[#This Row],[Order Date]], "mmmm")</f>
        <v>June</v>
      </c>
      <c r="O613" s="7">
        <f>IF(SalesData[Sales]=0,0,SalesData[Profit]/SalesData[Sales])</f>
        <v>0.25826667738256365</v>
      </c>
      <c r="P613" s="8">
        <f t="shared" si="9"/>
        <v>1.142867591932269E-4</v>
      </c>
      <c r="Q613" t="str">
        <f>IF(SalesData[[#This Row],[Discount]]&gt;0, "Yes", "No")</f>
        <v>Yes</v>
      </c>
      <c r="R613" t="str">
        <f>TEXT(SalesData[[#This Row],[Order Date]],"mmm-yyyy")</f>
        <v>Jun-2023</v>
      </c>
      <c r="S613">
        <f>YEAR(SalesData[[#This Row],[Order Date]])*100 + MONTH(SalesData[[#This Row],[Order Date]])</f>
        <v>202306</v>
      </c>
    </row>
    <row r="614" spans="1:19" x14ac:dyDescent="0.3">
      <c r="A614" t="s">
        <v>15573</v>
      </c>
      <c r="B614" s="3">
        <v>45107</v>
      </c>
      <c r="C614" t="s">
        <v>15574</v>
      </c>
      <c r="D614" t="s">
        <v>13</v>
      </c>
      <c r="E614" t="s">
        <v>14</v>
      </c>
      <c r="F614" t="s">
        <v>20</v>
      </c>
      <c r="G614">
        <v>3</v>
      </c>
      <c r="H614" s="5">
        <v>807.83</v>
      </c>
      <c r="I614" s="5">
        <v>0.03</v>
      </c>
      <c r="J614" s="5">
        <v>2350.7853</v>
      </c>
      <c r="K614" s="5">
        <v>473.45204034534908</v>
      </c>
      <c r="L614">
        <f>YEAR(SalesData[Order Date])</f>
        <v>2023</v>
      </c>
      <c r="M614">
        <f>MONTH(SalesData[Order Date])</f>
        <v>6</v>
      </c>
      <c r="N614" t="str">
        <f>TEXT(SalesData[[#This Row],[Order Date]], "mmmm")</f>
        <v>June</v>
      </c>
      <c r="O614" s="7">
        <f>IF(SalesData[Sales]=0,0,SalesData[Profit]/SalesData[Sales])</f>
        <v>0.20140165090591178</v>
      </c>
      <c r="P614" s="8">
        <f t="shared" si="9"/>
        <v>1.2378842083111544E-5</v>
      </c>
      <c r="Q614" t="str">
        <f>IF(SalesData[[#This Row],[Discount]]&gt;0, "Yes", "No")</f>
        <v>Yes</v>
      </c>
      <c r="R614" t="str">
        <f>TEXT(SalesData[[#This Row],[Order Date]],"mmm-yyyy")</f>
        <v>Jun-2023</v>
      </c>
      <c r="S614">
        <f>YEAR(SalesData[[#This Row],[Order Date]])*100 + MONTH(SalesData[[#This Row],[Order Date]])</f>
        <v>202306</v>
      </c>
    </row>
    <row r="615" spans="1:19" x14ac:dyDescent="0.3">
      <c r="A615" t="s">
        <v>15591</v>
      </c>
      <c r="B615" s="3">
        <v>45082</v>
      </c>
      <c r="C615" t="s">
        <v>15592</v>
      </c>
      <c r="D615" t="s">
        <v>30</v>
      </c>
      <c r="E615" t="s">
        <v>19</v>
      </c>
      <c r="F615" t="s">
        <v>91</v>
      </c>
      <c r="G615">
        <v>9</v>
      </c>
      <c r="H615" s="5">
        <v>815.95</v>
      </c>
      <c r="I615" s="5">
        <v>0.04</v>
      </c>
      <c r="J615" s="5">
        <v>7049.808</v>
      </c>
      <c r="K615" s="5">
        <v>752.95808008046913</v>
      </c>
      <c r="L615">
        <f>YEAR(SalesData[Order Date])</f>
        <v>2023</v>
      </c>
      <c r="M615">
        <f>MONTH(SalesData[Order Date])</f>
        <v>6</v>
      </c>
      <c r="N615" t="str">
        <f>TEXT(SalesData[[#This Row],[Order Date]], "mmmm")</f>
        <v>June</v>
      </c>
      <c r="O615" s="7">
        <f>IF(SalesData[Sales]=0,0,SalesData[Profit]/SalesData[Sales])</f>
        <v>0.10680547329522579</v>
      </c>
      <c r="P615" s="8">
        <f t="shared" si="9"/>
        <v>5.4469568532930257E-6</v>
      </c>
      <c r="Q615" t="str">
        <f>IF(SalesData[[#This Row],[Discount]]&gt;0, "Yes", "No")</f>
        <v>Yes</v>
      </c>
      <c r="R615" t="str">
        <f>TEXT(SalesData[[#This Row],[Order Date]],"mmm-yyyy")</f>
        <v>Jun-2023</v>
      </c>
      <c r="S615">
        <f>YEAR(SalesData[[#This Row],[Order Date]])*100 + MONTH(SalesData[[#This Row],[Order Date]])</f>
        <v>202306</v>
      </c>
    </row>
    <row r="616" spans="1:19" x14ac:dyDescent="0.3">
      <c r="A616" t="s">
        <v>15599</v>
      </c>
      <c r="B616" s="3">
        <v>45092</v>
      </c>
      <c r="C616" t="s">
        <v>15600</v>
      </c>
      <c r="D616" t="s">
        <v>13</v>
      </c>
      <c r="E616" t="s">
        <v>26</v>
      </c>
      <c r="F616" t="s">
        <v>31</v>
      </c>
      <c r="G616">
        <v>3</v>
      </c>
      <c r="H616" s="5">
        <v>125.99</v>
      </c>
      <c r="I616" s="5">
        <v>0.2</v>
      </c>
      <c r="J616" s="5">
        <v>302.37599999999998</v>
      </c>
      <c r="K616" s="5">
        <v>27.789998656058071</v>
      </c>
      <c r="L616">
        <f>YEAR(SalesData[Order Date])</f>
        <v>2023</v>
      </c>
      <c r="M616">
        <f>MONTH(SalesData[Order Date])</f>
        <v>6</v>
      </c>
      <c r="N616" t="str">
        <f>TEXT(SalesData[[#This Row],[Order Date]], "mmmm")</f>
        <v>June</v>
      </c>
      <c r="O616" s="7">
        <f>IF(SalesData[Sales]=0,0,SalesData[Profit]/SalesData[Sales])</f>
        <v>9.190543778625973E-2</v>
      </c>
      <c r="P616" s="8">
        <f t="shared" si="9"/>
        <v>5.2914252453898465E-4</v>
      </c>
      <c r="Q616" t="str">
        <f>IF(SalesData[[#This Row],[Discount]]&gt;0, "Yes", "No")</f>
        <v>Yes</v>
      </c>
      <c r="R616" t="str">
        <f>TEXT(SalesData[[#This Row],[Order Date]],"mmm-yyyy")</f>
        <v>Jun-2023</v>
      </c>
      <c r="S616">
        <f>YEAR(SalesData[[#This Row],[Order Date]])*100 + MONTH(SalesData[[#This Row],[Order Date]])</f>
        <v>202306</v>
      </c>
    </row>
    <row r="617" spans="1:19" x14ac:dyDescent="0.3">
      <c r="A617" t="s">
        <v>15624</v>
      </c>
      <c r="B617" s="3">
        <v>45089</v>
      </c>
      <c r="C617" t="s">
        <v>15625</v>
      </c>
      <c r="D617" t="s">
        <v>23</v>
      </c>
      <c r="E617" t="s">
        <v>26</v>
      </c>
      <c r="F617" t="s">
        <v>44</v>
      </c>
      <c r="G617">
        <v>7</v>
      </c>
      <c r="H617" s="5">
        <v>824.1</v>
      </c>
      <c r="I617" s="5">
        <v>0.28999999999999998</v>
      </c>
      <c r="J617" s="5">
        <v>4095.777</v>
      </c>
      <c r="K617" s="5">
        <v>908.78667349824093</v>
      </c>
      <c r="L617">
        <f>YEAR(SalesData[Order Date])</f>
        <v>2023</v>
      </c>
      <c r="M617">
        <f>MONTH(SalesData[Order Date])</f>
        <v>6</v>
      </c>
      <c r="N617" t="str">
        <f>TEXT(SalesData[[#This Row],[Order Date]], "mmmm")</f>
        <v>June</v>
      </c>
      <c r="O617" s="7">
        <f>IF(SalesData[Sales]=0,0,SalesData[Profit]/SalesData[Sales])</f>
        <v>0.22188382656044039</v>
      </c>
      <c r="P617" s="8">
        <f t="shared" si="9"/>
        <v>5.0271291625496213E-5</v>
      </c>
      <c r="Q617" t="str">
        <f>IF(SalesData[[#This Row],[Discount]]&gt;0, "Yes", "No")</f>
        <v>Yes</v>
      </c>
      <c r="R617" t="str">
        <f>TEXT(SalesData[[#This Row],[Order Date]],"mmm-yyyy")</f>
        <v>Jun-2023</v>
      </c>
      <c r="S617">
        <f>YEAR(SalesData[[#This Row],[Order Date]])*100 + MONTH(SalesData[[#This Row],[Order Date]])</f>
        <v>202306</v>
      </c>
    </row>
    <row r="618" spans="1:19" x14ac:dyDescent="0.3">
      <c r="A618" t="s">
        <v>15643</v>
      </c>
      <c r="B618" s="3">
        <v>45085</v>
      </c>
      <c r="C618" t="s">
        <v>15644</v>
      </c>
      <c r="D618" t="s">
        <v>18</v>
      </c>
      <c r="E618" t="s">
        <v>19</v>
      </c>
      <c r="F618" t="s">
        <v>34</v>
      </c>
      <c r="G618">
        <v>6</v>
      </c>
      <c r="H618" s="5">
        <v>505.45</v>
      </c>
      <c r="I618" s="5">
        <v>0.19</v>
      </c>
      <c r="J618" s="5">
        <v>2456.4870000000001</v>
      </c>
      <c r="K618" s="5">
        <v>386.93641944833001</v>
      </c>
      <c r="L618">
        <f>YEAR(SalesData[Order Date])</f>
        <v>2023</v>
      </c>
      <c r="M618">
        <f>MONTH(SalesData[Order Date])</f>
        <v>6</v>
      </c>
      <c r="N618" t="str">
        <f>TEXT(SalesData[[#This Row],[Order Date]], "mmmm")</f>
        <v>June</v>
      </c>
      <c r="O618" s="7">
        <f>IF(SalesData[Sales]=0,0,SalesData[Profit]/SalesData[Sales])</f>
        <v>0.15751616818991104</v>
      </c>
      <c r="P618" s="8">
        <f t="shared" si="9"/>
        <v>6.2650443499192142E-5</v>
      </c>
      <c r="Q618" t="str">
        <f>IF(SalesData[[#This Row],[Discount]]&gt;0, "Yes", "No")</f>
        <v>Yes</v>
      </c>
      <c r="R618" t="str">
        <f>TEXT(SalesData[[#This Row],[Order Date]],"mmm-yyyy")</f>
        <v>Jun-2023</v>
      </c>
      <c r="S618">
        <f>YEAR(SalesData[[#This Row],[Order Date]])*100 + MONTH(SalesData[[#This Row],[Order Date]])</f>
        <v>202306</v>
      </c>
    </row>
    <row r="619" spans="1:19" x14ac:dyDescent="0.3">
      <c r="A619" t="s">
        <v>15655</v>
      </c>
      <c r="B619" s="3">
        <v>45101</v>
      </c>
      <c r="C619" t="s">
        <v>15656</v>
      </c>
      <c r="D619" t="s">
        <v>23</v>
      </c>
      <c r="E619" t="s">
        <v>19</v>
      </c>
      <c r="F619" t="s">
        <v>62</v>
      </c>
      <c r="G619">
        <v>9</v>
      </c>
      <c r="H619" s="5">
        <v>934.89</v>
      </c>
      <c r="I619" s="5">
        <v>0.01</v>
      </c>
      <c r="J619" s="5">
        <v>8329.8698999999997</v>
      </c>
      <c r="K619" s="5">
        <v>1819.599696263137</v>
      </c>
      <c r="L619">
        <f>YEAR(SalesData[Order Date])</f>
        <v>2023</v>
      </c>
      <c r="M619">
        <f>MONTH(SalesData[Order Date])</f>
        <v>6</v>
      </c>
      <c r="N619" t="str">
        <f>TEXT(SalesData[[#This Row],[Order Date]], "mmmm")</f>
        <v>June</v>
      </c>
      <c r="O619" s="7">
        <f>IF(SalesData[Sales]=0,0,SalesData[Profit]/SalesData[Sales])</f>
        <v>0.21844275098019683</v>
      </c>
      <c r="P619" s="8">
        <f t="shared" si="9"/>
        <v>1.1884939523485234E-6</v>
      </c>
      <c r="Q619" t="str">
        <f>IF(SalesData[[#This Row],[Discount]]&gt;0, "Yes", "No")</f>
        <v>Yes</v>
      </c>
      <c r="R619" t="str">
        <f>TEXT(SalesData[[#This Row],[Order Date]],"mmm-yyyy")</f>
        <v>Jun-2023</v>
      </c>
      <c r="S619">
        <f>YEAR(SalesData[[#This Row],[Order Date]])*100 + MONTH(SalesData[[#This Row],[Order Date]])</f>
        <v>202306</v>
      </c>
    </row>
    <row r="620" spans="1:19" x14ac:dyDescent="0.3">
      <c r="A620" t="s">
        <v>15662</v>
      </c>
      <c r="B620" s="3">
        <v>45080</v>
      </c>
      <c r="C620" t="s">
        <v>15663</v>
      </c>
      <c r="D620" t="s">
        <v>30</v>
      </c>
      <c r="E620" t="s">
        <v>14</v>
      </c>
      <c r="F620" t="s">
        <v>62</v>
      </c>
      <c r="G620">
        <v>9</v>
      </c>
      <c r="H620" s="5">
        <v>647.27</v>
      </c>
      <c r="I620" s="5">
        <v>0.28000000000000003</v>
      </c>
      <c r="J620" s="5">
        <v>4194.3096000000014</v>
      </c>
      <c r="K620" s="5">
        <v>1152.5759982190459</v>
      </c>
      <c r="L620">
        <f>YEAR(SalesData[Order Date])</f>
        <v>2023</v>
      </c>
      <c r="M620">
        <f>MONTH(SalesData[Order Date])</f>
        <v>6</v>
      </c>
      <c r="N620" t="str">
        <f>TEXT(SalesData[[#This Row],[Order Date]], "mmmm")</f>
        <v>June</v>
      </c>
      <c r="O620" s="7">
        <f>IF(SalesData[Sales]=0,0,SalesData[Profit]/SalesData[Sales])</f>
        <v>0.2747951649108224</v>
      </c>
      <c r="P620" s="8">
        <f t="shared" si="9"/>
        <v>4.8065121373014525E-5</v>
      </c>
      <c r="Q620" t="str">
        <f>IF(SalesData[[#This Row],[Discount]]&gt;0, "Yes", "No")</f>
        <v>Yes</v>
      </c>
      <c r="R620" t="str">
        <f>TEXT(SalesData[[#This Row],[Order Date]],"mmm-yyyy")</f>
        <v>Jun-2023</v>
      </c>
      <c r="S620">
        <f>YEAR(SalesData[[#This Row],[Order Date]])*100 + MONTH(SalesData[[#This Row],[Order Date]])</f>
        <v>202306</v>
      </c>
    </row>
    <row r="621" spans="1:19" x14ac:dyDescent="0.3">
      <c r="A621" t="s">
        <v>15746</v>
      </c>
      <c r="B621" s="3">
        <v>45101</v>
      </c>
      <c r="C621" t="s">
        <v>15747</v>
      </c>
      <c r="D621" t="s">
        <v>18</v>
      </c>
      <c r="E621" t="s">
        <v>19</v>
      </c>
      <c r="F621" t="s">
        <v>53</v>
      </c>
      <c r="G621">
        <v>8</v>
      </c>
      <c r="H621" s="5">
        <v>237.07</v>
      </c>
      <c r="I621" s="5">
        <v>0.05</v>
      </c>
      <c r="J621" s="5">
        <v>1801.732</v>
      </c>
      <c r="K621" s="5">
        <v>113.10295489011671</v>
      </c>
      <c r="L621">
        <f>YEAR(SalesData[Order Date])</f>
        <v>2023</v>
      </c>
      <c r="M621">
        <f>MONTH(SalesData[Order Date])</f>
        <v>6</v>
      </c>
      <c r="N621" t="str">
        <f>TEXT(SalesData[[#This Row],[Order Date]], "mmmm")</f>
        <v>June</v>
      </c>
      <c r="O621" s="7">
        <f>IF(SalesData[Sales]=0,0,SalesData[Profit]/SalesData[Sales])</f>
        <v>6.2774571850928274E-2</v>
      </c>
      <c r="P621" s="8">
        <f t="shared" si="9"/>
        <v>2.6363521322816047E-5</v>
      </c>
      <c r="Q621" t="str">
        <f>IF(SalesData[[#This Row],[Discount]]&gt;0, "Yes", "No")</f>
        <v>Yes</v>
      </c>
      <c r="R621" t="str">
        <f>TEXT(SalesData[[#This Row],[Order Date]],"mmm-yyyy")</f>
        <v>Jun-2023</v>
      </c>
      <c r="S621">
        <f>YEAR(SalesData[[#This Row],[Order Date]])*100 + MONTH(SalesData[[#This Row],[Order Date]])</f>
        <v>202306</v>
      </c>
    </row>
    <row r="622" spans="1:19" x14ac:dyDescent="0.3">
      <c r="A622" t="s">
        <v>15849</v>
      </c>
      <c r="B622" s="3">
        <v>45091</v>
      </c>
      <c r="C622" t="s">
        <v>15850</v>
      </c>
      <c r="D622" t="s">
        <v>13</v>
      </c>
      <c r="E622" t="s">
        <v>19</v>
      </c>
      <c r="F622" t="s">
        <v>91</v>
      </c>
      <c r="G622">
        <v>1</v>
      </c>
      <c r="H622" s="5">
        <v>418.82</v>
      </c>
      <c r="I622" s="5">
        <v>7.0000000000000007E-2</v>
      </c>
      <c r="J622" s="5">
        <v>389.50259999999997</v>
      </c>
      <c r="K622" s="5">
        <v>104.0379731584398</v>
      </c>
      <c r="L622">
        <f>YEAR(SalesData[Order Date])</f>
        <v>2023</v>
      </c>
      <c r="M622">
        <f>MONTH(SalesData[Order Date])</f>
        <v>6</v>
      </c>
      <c r="N622" t="str">
        <f>TEXT(SalesData[[#This Row],[Order Date]], "mmmm")</f>
        <v>June</v>
      </c>
      <c r="O622" s="7">
        <f>IF(SalesData[Sales]=0,0,SalesData[Profit]/SalesData[Sales])</f>
        <v>0.26710469495823597</v>
      </c>
      <c r="P622" s="8">
        <f t="shared" si="9"/>
        <v>1.671362399121341E-4</v>
      </c>
      <c r="Q622" t="str">
        <f>IF(SalesData[[#This Row],[Discount]]&gt;0, "Yes", "No")</f>
        <v>Yes</v>
      </c>
      <c r="R622" t="str">
        <f>TEXT(SalesData[[#This Row],[Order Date]],"mmm-yyyy")</f>
        <v>Jun-2023</v>
      </c>
      <c r="S622">
        <f>YEAR(SalesData[[#This Row],[Order Date]])*100 + MONTH(SalesData[[#This Row],[Order Date]])</f>
        <v>202306</v>
      </c>
    </row>
    <row r="623" spans="1:19" x14ac:dyDescent="0.3">
      <c r="A623" t="s">
        <v>15873</v>
      </c>
      <c r="B623" s="3">
        <v>45084</v>
      </c>
      <c r="C623" t="s">
        <v>15874</v>
      </c>
      <c r="D623" t="s">
        <v>30</v>
      </c>
      <c r="E623" t="s">
        <v>14</v>
      </c>
      <c r="F623" t="s">
        <v>53</v>
      </c>
      <c r="G623">
        <v>9</v>
      </c>
      <c r="H623" s="5">
        <v>53.67</v>
      </c>
      <c r="I623" s="5">
        <v>0.08</v>
      </c>
      <c r="J623" s="5">
        <v>444.38760000000002</v>
      </c>
      <c r="K623" s="5">
        <v>99.124949243772122</v>
      </c>
      <c r="L623">
        <f>YEAR(SalesData[Order Date])</f>
        <v>2023</v>
      </c>
      <c r="M623">
        <f>MONTH(SalesData[Order Date])</f>
        <v>6</v>
      </c>
      <c r="N623" t="str">
        <f>TEXT(SalesData[[#This Row],[Order Date]], "mmmm")</f>
        <v>June</v>
      </c>
      <c r="O623" s="7">
        <f>IF(SalesData[Sales]=0,0,SalesData[Profit]/SalesData[Sales])</f>
        <v>0.22305966512965736</v>
      </c>
      <c r="P623" s="8">
        <f t="shared" si="9"/>
        <v>1.656211829492992E-4</v>
      </c>
      <c r="Q623" t="str">
        <f>IF(SalesData[[#This Row],[Discount]]&gt;0, "Yes", "No")</f>
        <v>Yes</v>
      </c>
      <c r="R623" t="str">
        <f>TEXT(SalesData[[#This Row],[Order Date]],"mmm-yyyy")</f>
        <v>Jun-2023</v>
      </c>
      <c r="S623">
        <f>YEAR(SalesData[[#This Row],[Order Date]])*100 + MONTH(SalesData[[#This Row],[Order Date]])</f>
        <v>202306</v>
      </c>
    </row>
    <row r="624" spans="1:19" x14ac:dyDescent="0.3">
      <c r="A624" t="s">
        <v>15889</v>
      </c>
      <c r="B624" s="3">
        <v>45104</v>
      </c>
      <c r="C624" t="s">
        <v>15890</v>
      </c>
      <c r="D624" t="s">
        <v>13</v>
      </c>
      <c r="E624" t="s">
        <v>26</v>
      </c>
      <c r="F624" t="s">
        <v>31</v>
      </c>
      <c r="G624">
        <v>6</v>
      </c>
      <c r="H624" s="5">
        <v>253.11</v>
      </c>
      <c r="I624" s="5">
        <v>0.05</v>
      </c>
      <c r="J624" s="5">
        <v>1442.7270000000001</v>
      </c>
      <c r="K624" s="5">
        <v>309.01322307546991</v>
      </c>
      <c r="L624">
        <f>YEAR(SalesData[Order Date])</f>
        <v>2023</v>
      </c>
      <c r="M624">
        <f>MONTH(SalesData[Order Date])</f>
        <v>6</v>
      </c>
      <c r="N624" t="str">
        <f>TEXT(SalesData[[#This Row],[Order Date]], "mmmm")</f>
        <v>June</v>
      </c>
      <c r="O624" s="7">
        <f>IF(SalesData[Sales]=0,0,SalesData[Profit]/SalesData[Sales])</f>
        <v>0.21418689958354553</v>
      </c>
      <c r="P624" s="8">
        <f t="shared" si="9"/>
        <v>3.2923761737321057E-5</v>
      </c>
      <c r="Q624" t="str">
        <f>IF(SalesData[[#This Row],[Discount]]&gt;0, "Yes", "No")</f>
        <v>Yes</v>
      </c>
      <c r="R624" t="str">
        <f>TEXT(SalesData[[#This Row],[Order Date]],"mmm-yyyy")</f>
        <v>Jun-2023</v>
      </c>
      <c r="S624">
        <f>YEAR(SalesData[[#This Row],[Order Date]])*100 + MONTH(SalesData[[#This Row],[Order Date]])</f>
        <v>202306</v>
      </c>
    </row>
    <row r="625" spans="1:19" x14ac:dyDescent="0.3">
      <c r="A625" t="s">
        <v>15975</v>
      </c>
      <c r="B625" s="3">
        <v>45088</v>
      </c>
      <c r="C625" t="s">
        <v>9523</v>
      </c>
      <c r="D625" t="s">
        <v>13</v>
      </c>
      <c r="E625" t="s">
        <v>19</v>
      </c>
      <c r="F625" t="s">
        <v>44</v>
      </c>
      <c r="G625">
        <v>4</v>
      </c>
      <c r="H625" s="5">
        <v>690.07</v>
      </c>
      <c r="I625" s="5">
        <v>0.21</v>
      </c>
      <c r="J625" s="5">
        <v>2180.6212</v>
      </c>
      <c r="K625" s="5">
        <v>322.70925665476568</v>
      </c>
      <c r="L625">
        <f>YEAR(SalesData[Order Date])</f>
        <v>2023</v>
      </c>
      <c r="M625">
        <f>MONTH(SalesData[Order Date])</f>
        <v>6</v>
      </c>
      <c r="N625" t="str">
        <f>TEXT(SalesData[[#This Row],[Order Date]], "mmmm")</f>
        <v>June</v>
      </c>
      <c r="O625" s="7">
        <f>IF(SalesData[Sales]=0,0,SalesData[Profit]/SalesData[Sales])</f>
        <v>0.14798959886052915</v>
      </c>
      <c r="P625" s="8">
        <f t="shared" si="9"/>
        <v>7.6079238338139604E-5</v>
      </c>
      <c r="Q625" t="str">
        <f>IF(SalesData[[#This Row],[Discount]]&gt;0, "Yes", "No")</f>
        <v>Yes</v>
      </c>
      <c r="R625" t="str">
        <f>TEXT(SalesData[[#This Row],[Order Date]],"mmm-yyyy")</f>
        <v>Jun-2023</v>
      </c>
      <c r="S625">
        <f>YEAR(SalesData[[#This Row],[Order Date]])*100 + MONTH(SalesData[[#This Row],[Order Date]])</f>
        <v>202306</v>
      </c>
    </row>
    <row r="626" spans="1:19" x14ac:dyDescent="0.3">
      <c r="A626" t="s">
        <v>16002</v>
      </c>
      <c r="B626" s="3">
        <v>45096</v>
      </c>
      <c r="C626" t="s">
        <v>16003</v>
      </c>
      <c r="D626" t="s">
        <v>13</v>
      </c>
      <c r="E626" t="s">
        <v>19</v>
      </c>
      <c r="F626" t="s">
        <v>53</v>
      </c>
      <c r="G626">
        <v>7</v>
      </c>
      <c r="H626" s="5">
        <v>779.61</v>
      </c>
      <c r="I626" s="5">
        <v>0.19</v>
      </c>
      <c r="J626" s="5">
        <v>4420.3887000000004</v>
      </c>
      <c r="K626" s="5">
        <v>1298.1960062497501</v>
      </c>
      <c r="L626">
        <f>YEAR(SalesData[Order Date])</f>
        <v>2023</v>
      </c>
      <c r="M626">
        <f>MONTH(SalesData[Order Date])</f>
        <v>6</v>
      </c>
      <c r="N626" t="str">
        <f>TEXT(SalesData[[#This Row],[Order Date]], "mmmm")</f>
        <v>June</v>
      </c>
      <c r="O626" s="7">
        <f>IF(SalesData[Sales]=0,0,SalesData[Profit]/SalesData[Sales])</f>
        <v>0.29368367678836704</v>
      </c>
      <c r="P626" s="8">
        <f t="shared" si="9"/>
        <v>3.4815942769919754E-5</v>
      </c>
      <c r="Q626" t="str">
        <f>IF(SalesData[[#This Row],[Discount]]&gt;0, "Yes", "No")</f>
        <v>Yes</v>
      </c>
      <c r="R626" t="str">
        <f>TEXT(SalesData[[#This Row],[Order Date]],"mmm-yyyy")</f>
        <v>Jun-2023</v>
      </c>
      <c r="S626">
        <f>YEAR(SalesData[[#This Row],[Order Date]])*100 + MONTH(SalesData[[#This Row],[Order Date]])</f>
        <v>202306</v>
      </c>
    </row>
    <row r="627" spans="1:19" x14ac:dyDescent="0.3">
      <c r="A627" t="s">
        <v>16032</v>
      </c>
      <c r="B627" s="3">
        <v>45103</v>
      </c>
      <c r="C627" t="s">
        <v>16033</v>
      </c>
      <c r="D627" t="s">
        <v>30</v>
      </c>
      <c r="E627" t="s">
        <v>26</v>
      </c>
      <c r="F627" t="s">
        <v>34</v>
      </c>
      <c r="G627">
        <v>2</v>
      </c>
      <c r="H627" s="5">
        <v>956.19</v>
      </c>
      <c r="I627" s="5">
        <v>0.02</v>
      </c>
      <c r="J627" s="5">
        <v>1874.1324</v>
      </c>
      <c r="K627" s="5">
        <v>382.12601475267718</v>
      </c>
      <c r="L627">
        <f>YEAR(SalesData[Order Date])</f>
        <v>2023</v>
      </c>
      <c r="M627">
        <f>MONTH(SalesData[Order Date])</f>
        <v>6</v>
      </c>
      <c r="N627" t="str">
        <f>TEXT(SalesData[[#This Row],[Order Date]], "mmmm")</f>
        <v>June</v>
      </c>
      <c r="O627" s="7">
        <f>IF(SalesData[Sales]=0,0,SalesData[Profit]/SalesData[Sales])</f>
        <v>0.20389488744374581</v>
      </c>
      <c r="P627" s="8">
        <f t="shared" si="9"/>
        <v>1.0458172538930546E-5</v>
      </c>
      <c r="Q627" t="str">
        <f>IF(SalesData[[#This Row],[Discount]]&gt;0, "Yes", "No")</f>
        <v>Yes</v>
      </c>
      <c r="R627" t="str">
        <f>TEXT(SalesData[[#This Row],[Order Date]],"mmm-yyyy")</f>
        <v>Jun-2023</v>
      </c>
      <c r="S627">
        <f>YEAR(SalesData[[#This Row],[Order Date]])*100 + MONTH(SalesData[[#This Row],[Order Date]])</f>
        <v>202306</v>
      </c>
    </row>
    <row r="628" spans="1:19" x14ac:dyDescent="0.3">
      <c r="A628" t="s">
        <v>16048</v>
      </c>
      <c r="B628" s="3">
        <v>45086</v>
      </c>
      <c r="C628" t="s">
        <v>16049</v>
      </c>
      <c r="D628" t="s">
        <v>30</v>
      </c>
      <c r="E628" t="s">
        <v>14</v>
      </c>
      <c r="F628" t="s">
        <v>91</v>
      </c>
      <c r="G628">
        <v>4</v>
      </c>
      <c r="H628" s="5">
        <v>813.92</v>
      </c>
      <c r="I628" s="5">
        <v>0.18</v>
      </c>
      <c r="J628" s="5">
        <v>2669.6576</v>
      </c>
      <c r="K628" s="5">
        <v>745.30244598511626</v>
      </c>
      <c r="L628">
        <f>YEAR(SalesData[Order Date])</f>
        <v>2023</v>
      </c>
      <c r="M628">
        <f>MONTH(SalesData[Order Date])</f>
        <v>6</v>
      </c>
      <c r="N628" t="str">
        <f>TEXT(SalesData[[#This Row],[Order Date]], "mmmm")</f>
        <v>June</v>
      </c>
      <c r="O628" s="7">
        <f>IF(SalesData[Sales]=0,0,SalesData[Profit]/SalesData[Sales])</f>
        <v>0.27917529423440529</v>
      </c>
      <c r="P628" s="8">
        <f t="shared" si="9"/>
        <v>5.5287988991547079E-5</v>
      </c>
      <c r="Q628" t="str">
        <f>IF(SalesData[[#This Row],[Discount]]&gt;0, "Yes", "No")</f>
        <v>Yes</v>
      </c>
      <c r="R628" t="str">
        <f>TEXT(SalesData[[#This Row],[Order Date]],"mmm-yyyy")</f>
        <v>Jun-2023</v>
      </c>
      <c r="S628">
        <f>YEAR(SalesData[[#This Row],[Order Date]])*100 + MONTH(SalesData[[#This Row],[Order Date]])</f>
        <v>202306</v>
      </c>
    </row>
    <row r="629" spans="1:19" x14ac:dyDescent="0.3">
      <c r="A629" t="s">
        <v>16126</v>
      </c>
      <c r="B629" s="3">
        <v>45088</v>
      </c>
      <c r="C629" t="s">
        <v>16127</v>
      </c>
      <c r="D629" t="s">
        <v>30</v>
      </c>
      <c r="E629" t="s">
        <v>26</v>
      </c>
      <c r="F629" t="s">
        <v>27</v>
      </c>
      <c r="G629">
        <v>8</v>
      </c>
      <c r="H629" s="5">
        <v>739.9</v>
      </c>
      <c r="I629" s="5">
        <v>0.2</v>
      </c>
      <c r="J629" s="5">
        <v>4735.3599999999997</v>
      </c>
      <c r="K629" s="5">
        <v>797.87042396970685</v>
      </c>
      <c r="L629">
        <f>YEAR(SalesData[Order Date])</f>
        <v>2023</v>
      </c>
      <c r="M629">
        <f>MONTH(SalesData[Order Date])</f>
        <v>6</v>
      </c>
      <c r="N629" t="str">
        <f>TEXT(SalesData[[#This Row],[Order Date]], "mmmm")</f>
        <v>June</v>
      </c>
      <c r="O629" s="7">
        <f>IF(SalesData[Sales]=0,0,SalesData[Profit]/SalesData[Sales])</f>
        <v>0.16849203101130789</v>
      </c>
      <c r="P629" s="8">
        <f t="shared" si="9"/>
        <v>3.3788349776996892E-5</v>
      </c>
      <c r="Q629" t="str">
        <f>IF(SalesData[[#This Row],[Discount]]&gt;0, "Yes", "No")</f>
        <v>Yes</v>
      </c>
      <c r="R629" t="str">
        <f>TEXT(SalesData[[#This Row],[Order Date]],"mmm-yyyy")</f>
        <v>Jun-2023</v>
      </c>
      <c r="S629">
        <f>YEAR(SalesData[[#This Row],[Order Date]])*100 + MONTH(SalesData[[#This Row],[Order Date]])</f>
        <v>202306</v>
      </c>
    </row>
    <row r="630" spans="1:19" x14ac:dyDescent="0.3">
      <c r="A630" t="s">
        <v>16271</v>
      </c>
      <c r="B630" s="3">
        <v>45106</v>
      </c>
      <c r="C630" t="s">
        <v>16272</v>
      </c>
      <c r="D630" t="s">
        <v>13</v>
      </c>
      <c r="E630" t="s">
        <v>14</v>
      </c>
      <c r="F630" t="s">
        <v>15</v>
      </c>
      <c r="G630">
        <v>5</v>
      </c>
      <c r="H630" s="5">
        <v>77.77</v>
      </c>
      <c r="I630" s="5">
        <v>0.23</v>
      </c>
      <c r="J630" s="5">
        <v>299.41449999999998</v>
      </c>
      <c r="K630" s="5">
        <v>70.726510852533991</v>
      </c>
      <c r="L630">
        <f>YEAR(SalesData[Order Date])</f>
        <v>2023</v>
      </c>
      <c r="M630">
        <f>MONTH(SalesData[Order Date])</f>
        <v>6</v>
      </c>
      <c r="N630" t="str">
        <f>TEXT(SalesData[[#This Row],[Order Date]], "mmmm")</f>
        <v>June</v>
      </c>
      <c r="O630" s="7">
        <f>IF(SalesData[Sales]=0,0,SalesData[Profit]/SalesData[Sales])</f>
        <v>0.23621605116831015</v>
      </c>
      <c r="P630" s="8">
        <f t="shared" si="9"/>
        <v>5.9148772020059157E-4</v>
      </c>
      <c r="Q630" t="str">
        <f>IF(SalesData[[#This Row],[Discount]]&gt;0, "Yes", "No")</f>
        <v>Yes</v>
      </c>
      <c r="R630" t="str">
        <f>TEXT(SalesData[[#This Row],[Order Date]],"mmm-yyyy")</f>
        <v>Jun-2023</v>
      </c>
      <c r="S630">
        <f>YEAR(SalesData[[#This Row],[Order Date]])*100 + MONTH(SalesData[[#This Row],[Order Date]])</f>
        <v>202306</v>
      </c>
    </row>
    <row r="631" spans="1:19" x14ac:dyDescent="0.3">
      <c r="A631" t="s">
        <v>16419</v>
      </c>
      <c r="B631" s="3">
        <v>45098</v>
      </c>
      <c r="C631" t="s">
        <v>16420</v>
      </c>
      <c r="D631" t="s">
        <v>13</v>
      </c>
      <c r="E631" t="s">
        <v>19</v>
      </c>
      <c r="F631" t="s">
        <v>62</v>
      </c>
      <c r="G631">
        <v>7</v>
      </c>
      <c r="H631" s="5">
        <v>839.79</v>
      </c>
      <c r="I631" s="5">
        <v>0.2</v>
      </c>
      <c r="J631" s="5">
        <v>4702.8239999999996</v>
      </c>
      <c r="K631" s="5">
        <v>816.70446502803327</v>
      </c>
      <c r="L631">
        <f>YEAR(SalesData[Order Date])</f>
        <v>2023</v>
      </c>
      <c r="M631">
        <f>MONTH(SalesData[Order Date])</f>
        <v>6</v>
      </c>
      <c r="N631" t="str">
        <f>TEXT(SalesData[[#This Row],[Order Date]], "mmmm")</f>
        <v>June</v>
      </c>
      <c r="O631" s="7">
        <f>IF(SalesData[Sales]=0,0,SalesData[Profit]/SalesData[Sales])</f>
        <v>0.1736625621175773</v>
      </c>
      <c r="P631" s="8">
        <f t="shared" si="9"/>
        <v>3.4022110969919357E-5</v>
      </c>
      <c r="Q631" t="str">
        <f>IF(SalesData[[#This Row],[Discount]]&gt;0, "Yes", "No")</f>
        <v>Yes</v>
      </c>
      <c r="R631" t="str">
        <f>TEXT(SalesData[[#This Row],[Order Date]],"mmm-yyyy")</f>
        <v>Jun-2023</v>
      </c>
      <c r="S631">
        <f>YEAR(SalesData[[#This Row],[Order Date]])*100 + MONTH(SalesData[[#This Row],[Order Date]])</f>
        <v>202306</v>
      </c>
    </row>
    <row r="632" spans="1:19" x14ac:dyDescent="0.3">
      <c r="A632" t="s">
        <v>16441</v>
      </c>
      <c r="B632" s="3">
        <v>45092</v>
      </c>
      <c r="C632" t="s">
        <v>16442</v>
      </c>
      <c r="D632" t="s">
        <v>18</v>
      </c>
      <c r="E632" t="s">
        <v>26</v>
      </c>
      <c r="F632" t="s">
        <v>15</v>
      </c>
      <c r="G632">
        <v>2</v>
      </c>
      <c r="H632" s="5">
        <v>105.85</v>
      </c>
      <c r="I632" s="5">
        <v>0.27</v>
      </c>
      <c r="J632" s="5">
        <v>154.541</v>
      </c>
      <c r="K632" s="5">
        <v>12.435775232657569</v>
      </c>
      <c r="L632">
        <f>YEAR(SalesData[Order Date])</f>
        <v>2023</v>
      </c>
      <c r="M632">
        <f>MONTH(SalesData[Order Date])</f>
        <v>6</v>
      </c>
      <c r="N632" t="str">
        <f>TEXT(SalesData[[#This Row],[Order Date]], "mmmm")</f>
        <v>June</v>
      </c>
      <c r="O632" s="7">
        <f>IF(SalesData[Sales]=0,0,SalesData[Profit]/SalesData[Sales])</f>
        <v>8.0469100320675863E-2</v>
      </c>
      <c r="P632" s="8">
        <f t="shared" si="9"/>
        <v>1.2753897024090695E-3</v>
      </c>
      <c r="Q632" t="str">
        <f>IF(SalesData[[#This Row],[Discount]]&gt;0, "Yes", "No")</f>
        <v>Yes</v>
      </c>
      <c r="R632" t="str">
        <f>TEXT(SalesData[[#This Row],[Order Date]],"mmm-yyyy")</f>
        <v>Jun-2023</v>
      </c>
      <c r="S632">
        <f>YEAR(SalesData[[#This Row],[Order Date]])*100 + MONTH(SalesData[[#This Row],[Order Date]])</f>
        <v>202306</v>
      </c>
    </row>
    <row r="633" spans="1:19" x14ac:dyDescent="0.3">
      <c r="A633" t="s">
        <v>16451</v>
      </c>
      <c r="B633" s="3">
        <v>45104</v>
      </c>
      <c r="C633" t="s">
        <v>16452</v>
      </c>
      <c r="D633" t="s">
        <v>23</v>
      </c>
      <c r="E633" t="s">
        <v>19</v>
      </c>
      <c r="F633" t="s">
        <v>27</v>
      </c>
      <c r="G633">
        <v>4</v>
      </c>
      <c r="H633" s="5">
        <v>164.78</v>
      </c>
      <c r="I633" s="5">
        <v>0.14000000000000001</v>
      </c>
      <c r="J633" s="5">
        <v>566.84320000000002</v>
      </c>
      <c r="K633" s="5">
        <v>82.823469578892187</v>
      </c>
      <c r="L633">
        <f>YEAR(SalesData[Order Date])</f>
        <v>2023</v>
      </c>
      <c r="M633">
        <f>MONTH(SalesData[Order Date])</f>
        <v>6</v>
      </c>
      <c r="N633" t="str">
        <f>TEXT(SalesData[[#This Row],[Order Date]], "mmmm")</f>
        <v>June</v>
      </c>
      <c r="O633" s="7">
        <f>IF(SalesData[Sales]=0,0,SalesData[Profit]/SalesData[Sales])</f>
        <v>0.14611354529593401</v>
      </c>
      <c r="P633" s="8">
        <f t="shared" si="9"/>
        <v>2.1240441801189468E-4</v>
      </c>
      <c r="Q633" t="str">
        <f>IF(SalesData[[#This Row],[Discount]]&gt;0, "Yes", "No")</f>
        <v>Yes</v>
      </c>
      <c r="R633" t="str">
        <f>TEXT(SalesData[[#This Row],[Order Date]],"mmm-yyyy")</f>
        <v>Jun-2023</v>
      </c>
      <c r="S633">
        <f>YEAR(SalesData[[#This Row],[Order Date]])*100 + MONTH(SalesData[[#This Row],[Order Date]])</f>
        <v>202306</v>
      </c>
    </row>
    <row r="634" spans="1:19" x14ac:dyDescent="0.3">
      <c r="A634" t="s">
        <v>16591</v>
      </c>
      <c r="B634" s="3">
        <v>45080</v>
      </c>
      <c r="C634" t="s">
        <v>16592</v>
      </c>
      <c r="D634" t="s">
        <v>23</v>
      </c>
      <c r="E634" t="s">
        <v>19</v>
      </c>
      <c r="F634" t="s">
        <v>31</v>
      </c>
      <c r="G634">
        <v>3</v>
      </c>
      <c r="H634" s="5">
        <v>429.18</v>
      </c>
      <c r="I634" s="5">
        <v>0.03</v>
      </c>
      <c r="J634" s="5">
        <v>1248.9138</v>
      </c>
      <c r="K634" s="5">
        <v>344.59428098124971</v>
      </c>
      <c r="L634">
        <f>YEAR(SalesData[Order Date])</f>
        <v>2023</v>
      </c>
      <c r="M634">
        <f>MONTH(SalesData[Order Date])</f>
        <v>6</v>
      </c>
      <c r="N634" t="str">
        <f>TEXT(SalesData[[#This Row],[Order Date]], "mmmm")</f>
        <v>June</v>
      </c>
      <c r="O634" s="7">
        <f>IF(SalesData[Sales]=0,0,SalesData[Profit]/SalesData[Sales])</f>
        <v>0.27591518404332604</v>
      </c>
      <c r="P634" s="8">
        <f t="shared" si="9"/>
        <v>2.3300246982618016E-5</v>
      </c>
      <c r="Q634" t="str">
        <f>IF(SalesData[[#This Row],[Discount]]&gt;0, "Yes", "No")</f>
        <v>Yes</v>
      </c>
      <c r="R634" t="str">
        <f>TEXT(SalesData[[#This Row],[Order Date]],"mmm-yyyy")</f>
        <v>Jun-2023</v>
      </c>
      <c r="S634">
        <f>YEAR(SalesData[[#This Row],[Order Date]])*100 + MONTH(SalesData[[#This Row],[Order Date]])</f>
        <v>202306</v>
      </c>
    </row>
    <row r="635" spans="1:19" x14ac:dyDescent="0.3">
      <c r="A635" t="s">
        <v>16689</v>
      </c>
      <c r="B635" s="3">
        <v>45080</v>
      </c>
      <c r="C635" t="s">
        <v>16690</v>
      </c>
      <c r="D635" t="s">
        <v>18</v>
      </c>
      <c r="E635" t="s">
        <v>26</v>
      </c>
      <c r="F635" t="s">
        <v>31</v>
      </c>
      <c r="G635">
        <v>8</v>
      </c>
      <c r="H635" s="5">
        <v>267.29000000000002</v>
      </c>
      <c r="I635" s="5">
        <v>0.14000000000000001</v>
      </c>
      <c r="J635" s="5">
        <v>1838.9552000000001</v>
      </c>
      <c r="K635" s="5">
        <v>388.29363168460787</v>
      </c>
      <c r="L635">
        <f>YEAR(SalesData[Order Date])</f>
        <v>2023</v>
      </c>
      <c r="M635">
        <f>MONTH(SalesData[Order Date])</f>
        <v>6</v>
      </c>
      <c r="N635" t="str">
        <f>TEXT(SalesData[[#This Row],[Order Date]], "mmmm")</f>
        <v>June</v>
      </c>
      <c r="O635" s="7">
        <f>IF(SalesData[Sales]=0,0,SalesData[Profit]/SalesData[Sales])</f>
        <v>0.21114904358986442</v>
      </c>
      <c r="P635" s="8">
        <f t="shared" si="9"/>
        <v>6.5471959295147587E-5</v>
      </c>
      <c r="Q635" t="str">
        <f>IF(SalesData[[#This Row],[Discount]]&gt;0, "Yes", "No")</f>
        <v>Yes</v>
      </c>
      <c r="R635" t="str">
        <f>TEXT(SalesData[[#This Row],[Order Date]],"mmm-yyyy")</f>
        <v>Jun-2023</v>
      </c>
      <c r="S635">
        <f>YEAR(SalesData[[#This Row],[Order Date]])*100 + MONTH(SalesData[[#This Row],[Order Date]])</f>
        <v>202306</v>
      </c>
    </row>
    <row r="636" spans="1:19" x14ac:dyDescent="0.3">
      <c r="A636" t="s">
        <v>16730</v>
      </c>
      <c r="B636" s="3">
        <v>45088</v>
      </c>
      <c r="C636" t="s">
        <v>16731</v>
      </c>
      <c r="D636" t="s">
        <v>18</v>
      </c>
      <c r="E636" t="s">
        <v>26</v>
      </c>
      <c r="F636" t="s">
        <v>27</v>
      </c>
      <c r="G636">
        <v>7</v>
      </c>
      <c r="H636" s="5">
        <v>927.12</v>
      </c>
      <c r="I636" s="5">
        <v>0.28000000000000003</v>
      </c>
      <c r="J636" s="5">
        <v>4672.6848</v>
      </c>
      <c r="K636" s="5">
        <v>356.23276801422833</v>
      </c>
      <c r="L636">
        <f>YEAR(SalesData[Order Date])</f>
        <v>2023</v>
      </c>
      <c r="M636">
        <f>MONTH(SalesData[Order Date])</f>
        <v>6</v>
      </c>
      <c r="N636" t="str">
        <f>TEXT(SalesData[[#This Row],[Order Date]], "mmmm")</f>
        <v>June</v>
      </c>
      <c r="O636" s="7">
        <f>IF(SalesData[Sales]=0,0,SalesData[Profit]/SalesData[Sales])</f>
        <v>7.6237277552774013E-2</v>
      </c>
      <c r="P636" s="8">
        <f t="shared" si="9"/>
        <v>4.3144361032013122E-5</v>
      </c>
      <c r="Q636" t="str">
        <f>IF(SalesData[[#This Row],[Discount]]&gt;0, "Yes", "No")</f>
        <v>Yes</v>
      </c>
      <c r="R636" t="str">
        <f>TEXT(SalesData[[#This Row],[Order Date]],"mmm-yyyy")</f>
        <v>Jun-2023</v>
      </c>
      <c r="S636">
        <f>YEAR(SalesData[[#This Row],[Order Date]])*100 + MONTH(SalesData[[#This Row],[Order Date]])</f>
        <v>202306</v>
      </c>
    </row>
    <row r="637" spans="1:19" x14ac:dyDescent="0.3">
      <c r="A637" t="s">
        <v>16847</v>
      </c>
      <c r="B637" s="3">
        <v>45088</v>
      </c>
      <c r="C637" t="s">
        <v>5290</v>
      </c>
      <c r="D637" t="s">
        <v>30</v>
      </c>
      <c r="E637" t="s">
        <v>19</v>
      </c>
      <c r="F637" t="s">
        <v>53</v>
      </c>
      <c r="G637">
        <v>8</v>
      </c>
      <c r="H637" s="5">
        <v>102.77</v>
      </c>
      <c r="I637" s="5">
        <v>0.2</v>
      </c>
      <c r="J637" s="5">
        <v>657.72800000000007</v>
      </c>
      <c r="K637" s="5">
        <v>151.48132960113119</v>
      </c>
      <c r="L637">
        <f>YEAR(SalesData[Order Date])</f>
        <v>2023</v>
      </c>
      <c r="M637">
        <f>MONTH(SalesData[Order Date])</f>
        <v>6</v>
      </c>
      <c r="N637" t="str">
        <f>TEXT(SalesData[[#This Row],[Order Date]], "mmmm")</f>
        <v>June</v>
      </c>
      <c r="O637" s="7">
        <f>IF(SalesData[Sales]=0,0,SalesData[Profit]/SalesData[Sales])</f>
        <v>0.23030999075777706</v>
      </c>
      <c r="P637" s="8">
        <f t="shared" si="9"/>
        <v>2.4326165223314199E-4</v>
      </c>
      <c r="Q637" t="str">
        <f>IF(SalesData[[#This Row],[Discount]]&gt;0, "Yes", "No")</f>
        <v>Yes</v>
      </c>
      <c r="R637" t="str">
        <f>TEXT(SalesData[[#This Row],[Order Date]],"mmm-yyyy")</f>
        <v>Jun-2023</v>
      </c>
      <c r="S637">
        <f>YEAR(SalesData[[#This Row],[Order Date]])*100 + MONTH(SalesData[[#This Row],[Order Date]])</f>
        <v>202306</v>
      </c>
    </row>
    <row r="638" spans="1:19" x14ac:dyDescent="0.3">
      <c r="A638" t="s">
        <v>16889</v>
      </c>
      <c r="B638" s="3">
        <v>45092</v>
      </c>
      <c r="C638" t="s">
        <v>16890</v>
      </c>
      <c r="D638" t="s">
        <v>30</v>
      </c>
      <c r="E638" t="s">
        <v>19</v>
      </c>
      <c r="F638" t="s">
        <v>62</v>
      </c>
      <c r="G638">
        <v>8</v>
      </c>
      <c r="H638" s="5">
        <v>479.31</v>
      </c>
      <c r="I638" s="5">
        <v>0.03</v>
      </c>
      <c r="J638" s="5">
        <v>3719.4456</v>
      </c>
      <c r="K638" s="5">
        <v>1010.891158346284</v>
      </c>
      <c r="L638">
        <f>YEAR(SalesData[Order Date])</f>
        <v>2023</v>
      </c>
      <c r="M638">
        <f>MONTH(SalesData[Order Date])</f>
        <v>6</v>
      </c>
      <c r="N638" t="str">
        <f>TEXT(SalesData[[#This Row],[Order Date]], "mmmm")</f>
        <v>June</v>
      </c>
      <c r="O638" s="7">
        <f>IF(SalesData[Sales]=0,0,SalesData[Profit]/SalesData[Sales])</f>
        <v>0.27178543983713166</v>
      </c>
      <c r="P638" s="8">
        <f t="shared" si="9"/>
        <v>7.823746635788946E-6</v>
      </c>
      <c r="Q638" t="str">
        <f>IF(SalesData[[#This Row],[Discount]]&gt;0, "Yes", "No")</f>
        <v>Yes</v>
      </c>
      <c r="R638" t="str">
        <f>TEXT(SalesData[[#This Row],[Order Date]],"mmm-yyyy")</f>
        <v>Jun-2023</v>
      </c>
      <c r="S638">
        <f>YEAR(SalesData[[#This Row],[Order Date]])*100 + MONTH(SalesData[[#This Row],[Order Date]])</f>
        <v>202306</v>
      </c>
    </row>
    <row r="639" spans="1:19" x14ac:dyDescent="0.3">
      <c r="A639" t="s">
        <v>16950</v>
      </c>
      <c r="B639" s="3">
        <v>45102</v>
      </c>
      <c r="C639" t="s">
        <v>16951</v>
      </c>
      <c r="D639" t="s">
        <v>13</v>
      </c>
      <c r="E639" t="s">
        <v>26</v>
      </c>
      <c r="F639" t="s">
        <v>34</v>
      </c>
      <c r="G639">
        <v>4</v>
      </c>
      <c r="H639" s="5">
        <v>804.32</v>
      </c>
      <c r="I639" s="5">
        <v>0.17</v>
      </c>
      <c r="J639" s="5">
        <v>2670.3424</v>
      </c>
      <c r="K639" s="5">
        <v>344.77236500046848</v>
      </c>
      <c r="L639">
        <f>YEAR(SalesData[Order Date])</f>
        <v>2023</v>
      </c>
      <c r="M639">
        <f>MONTH(SalesData[Order Date])</f>
        <v>6</v>
      </c>
      <c r="N639" t="str">
        <f>TEXT(SalesData[[#This Row],[Order Date]], "mmmm")</f>
        <v>June</v>
      </c>
      <c r="O639" s="7">
        <f>IF(SalesData[Sales]=0,0,SalesData[Profit]/SalesData[Sales])</f>
        <v>0.12911166935014345</v>
      </c>
      <c r="P639" s="8">
        <f t="shared" si="9"/>
        <v>5.2839665804654865E-5</v>
      </c>
      <c r="Q639" t="str">
        <f>IF(SalesData[[#This Row],[Discount]]&gt;0, "Yes", "No")</f>
        <v>Yes</v>
      </c>
      <c r="R639" t="str">
        <f>TEXT(SalesData[[#This Row],[Order Date]],"mmm-yyyy")</f>
        <v>Jun-2023</v>
      </c>
      <c r="S639">
        <f>YEAR(SalesData[[#This Row],[Order Date]])*100 + MONTH(SalesData[[#This Row],[Order Date]])</f>
        <v>202306</v>
      </c>
    </row>
    <row r="640" spans="1:19" x14ac:dyDescent="0.3">
      <c r="A640" t="s">
        <v>16986</v>
      </c>
      <c r="B640" s="3">
        <v>45083</v>
      </c>
      <c r="C640" t="s">
        <v>16987</v>
      </c>
      <c r="D640" t="s">
        <v>18</v>
      </c>
      <c r="E640" t="s">
        <v>26</v>
      </c>
      <c r="F640" t="s">
        <v>34</v>
      </c>
      <c r="G640">
        <v>9</v>
      </c>
      <c r="H640" s="5">
        <v>542.88</v>
      </c>
      <c r="I640" s="5">
        <v>0.09</v>
      </c>
      <c r="J640" s="5">
        <v>4446.1872000000003</v>
      </c>
      <c r="K640" s="5">
        <v>1085.3631011454711</v>
      </c>
      <c r="L640">
        <f>YEAR(SalesData[Order Date])</f>
        <v>2023</v>
      </c>
      <c r="M640">
        <f>MONTH(SalesData[Order Date])</f>
        <v>6</v>
      </c>
      <c r="N640" t="str">
        <f>TEXT(SalesData[[#This Row],[Order Date]], "mmmm")</f>
        <v>June</v>
      </c>
      <c r="O640" s="7">
        <f>IF(SalesData[Sales]=0,0,SalesData[Profit]/SalesData[Sales])</f>
        <v>0.24411097696144485</v>
      </c>
      <c r="P640" s="8">
        <f t="shared" si="9"/>
        <v>1.8420277040966695E-5</v>
      </c>
      <c r="Q640" t="str">
        <f>IF(SalesData[[#This Row],[Discount]]&gt;0, "Yes", "No")</f>
        <v>Yes</v>
      </c>
      <c r="R640" t="str">
        <f>TEXT(SalesData[[#This Row],[Order Date]],"mmm-yyyy")</f>
        <v>Jun-2023</v>
      </c>
      <c r="S640">
        <f>YEAR(SalesData[[#This Row],[Order Date]])*100 + MONTH(SalesData[[#This Row],[Order Date]])</f>
        <v>202306</v>
      </c>
    </row>
    <row r="641" spans="1:19" x14ac:dyDescent="0.3">
      <c r="A641" t="s">
        <v>17101</v>
      </c>
      <c r="B641" s="3">
        <v>45099</v>
      </c>
      <c r="C641" t="s">
        <v>17102</v>
      </c>
      <c r="D641" t="s">
        <v>23</v>
      </c>
      <c r="E641" t="s">
        <v>19</v>
      </c>
      <c r="F641" t="s">
        <v>15</v>
      </c>
      <c r="G641">
        <v>9</v>
      </c>
      <c r="H641" s="5">
        <v>96.51</v>
      </c>
      <c r="I641" s="5">
        <v>0.1</v>
      </c>
      <c r="J641" s="5">
        <v>781.73099999999999</v>
      </c>
      <c r="K641" s="5">
        <v>90.363989642790145</v>
      </c>
      <c r="L641">
        <f>YEAR(SalesData[Order Date])</f>
        <v>2023</v>
      </c>
      <c r="M641">
        <f>MONTH(SalesData[Order Date])</f>
        <v>6</v>
      </c>
      <c r="N641" t="str">
        <f>TEXT(SalesData[[#This Row],[Order Date]], "mmmm")</f>
        <v>June</v>
      </c>
      <c r="O641" s="7">
        <f>IF(SalesData[Sales]=0,0,SalesData[Profit]/SalesData[Sales])</f>
        <v>0.11559473737486443</v>
      </c>
      <c r="P641" s="8">
        <f t="shared" si="9"/>
        <v>1.1512911730505762E-4</v>
      </c>
      <c r="Q641" t="str">
        <f>IF(SalesData[[#This Row],[Discount]]&gt;0, "Yes", "No")</f>
        <v>Yes</v>
      </c>
      <c r="R641" t="str">
        <f>TEXT(SalesData[[#This Row],[Order Date]],"mmm-yyyy")</f>
        <v>Jun-2023</v>
      </c>
      <c r="S641">
        <f>YEAR(SalesData[[#This Row],[Order Date]])*100 + MONTH(SalesData[[#This Row],[Order Date]])</f>
        <v>202306</v>
      </c>
    </row>
    <row r="642" spans="1:19" x14ac:dyDescent="0.3">
      <c r="A642" t="s">
        <v>17203</v>
      </c>
      <c r="B642" s="3">
        <v>45107</v>
      </c>
      <c r="C642" t="s">
        <v>3631</v>
      </c>
      <c r="D642" t="s">
        <v>13</v>
      </c>
      <c r="E642" t="s">
        <v>19</v>
      </c>
      <c r="F642" t="s">
        <v>44</v>
      </c>
      <c r="G642">
        <v>1</v>
      </c>
      <c r="H642" s="5">
        <v>689.34</v>
      </c>
      <c r="I642" s="5">
        <v>0.25</v>
      </c>
      <c r="J642" s="5">
        <v>517.005</v>
      </c>
      <c r="K642" s="5">
        <v>109.9085720488989</v>
      </c>
      <c r="L642">
        <f>YEAR(SalesData[Order Date])</f>
        <v>2023</v>
      </c>
      <c r="M642">
        <f>MONTH(SalesData[Order Date])</f>
        <v>6</v>
      </c>
      <c r="N642" t="str">
        <f>TEXT(SalesData[[#This Row],[Order Date]], "mmmm")</f>
        <v>June</v>
      </c>
      <c r="O642" s="7">
        <f>IF(SalesData[Sales]=0,0,SalesData[Profit]/SalesData[Sales])</f>
        <v>0.21258705824682333</v>
      </c>
      <c r="P642" s="8">
        <f t="shared" ref="P642:P705" si="10">IF(H:H*G:G=0, 0, (I:I/(H:H*G:G)))</f>
        <v>3.6266573824237676E-4</v>
      </c>
      <c r="Q642" t="str">
        <f>IF(SalesData[[#This Row],[Discount]]&gt;0, "Yes", "No")</f>
        <v>Yes</v>
      </c>
      <c r="R642" t="str">
        <f>TEXT(SalesData[[#This Row],[Order Date]],"mmm-yyyy")</f>
        <v>Jun-2023</v>
      </c>
      <c r="S642">
        <f>YEAR(SalesData[[#This Row],[Order Date]])*100 + MONTH(SalesData[[#This Row],[Order Date]])</f>
        <v>202306</v>
      </c>
    </row>
    <row r="643" spans="1:19" x14ac:dyDescent="0.3">
      <c r="A643" t="s">
        <v>17221</v>
      </c>
      <c r="B643" s="3">
        <v>45099</v>
      </c>
      <c r="C643" t="s">
        <v>13451</v>
      </c>
      <c r="D643" t="s">
        <v>23</v>
      </c>
      <c r="E643" t="s">
        <v>14</v>
      </c>
      <c r="F643" t="s">
        <v>34</v>
      </c>
      <c r="G643">
        <v>1</v>
      </c>
      <c r="H643" s="5">
        <v>910.65</v>
      </c>
      <c r="I643" s="5">
        <v>0.03</v>
      </c>
      <c r="J643" s="5">
        <v>883.33049999999992</v>
      </c>
      <c r="K643" s="5">
        <v>212.44050947759021</v>
      </c>
      <c r="L643">
        <f>YEAR(SalesData[Order Date])</f>
        <v>2023</v>
      </c>
      <c r="M643">
        <f>MONTH(SalesData[Order Date])</f>
        <v>6</v>
      </c>
      <c r="N643" t="str">
        <f>TEXT(SalesData[[#This Row],[Order Date]], "mmmm")</f>
        <v>June</v>
      </c>
      <c r="O643" s="7">
        <f>IF(SalesData[Sales]=0,0,SalesData[Profit]/SalesData[Sales])</f>
        <v>0.24049946138799716</v>
      </c>
      <c r="P643" s="8">
        <f t="shared" si="10"/>
        <v>3.2943501894251358E-5</v>
      </c>
      <c r="Q643" t="str">
        <f>IF(SalesData[[#This Row],[Discount]]&gt;0, "Yes", "No")</f>
        <v>Yes</v>
      </c>
      <c r="R643" t="str">
        <f>TEXT(SalesData[[#This Row],[Order Date]],"mmm-yyyy")</f>
        <v>Jun-2023</v>
      </c>
      <c r="S643">
        <f>YEAR(SalesData[[#This Row],[Order Date]])*100 + MONTH(SalesData[[#This Row],[Order Date]])</f>
        <v>202306</v>
      </c>
    </row>
    <row r="644" spans="1:19" x14ac:dyDescent="0.3">
      <c r="A644" t="s">
        <v>17369</v>
      </c>
      <c r="B644" s="3">
        <v>45084</v>
      </c>
      <c r="C644" t="s">
        <v>17370</v>
      </c>
      <c r="D644" t="s">
        <v>18</v>
      </c>
      <c r="E644" t="s">
        <v>14</v>
      </c>
      <c r="F644" t="s">
        <v>15</v>
      </c>
      <c r="G644">
        <v>3</v>
      </c>
      <c r="H644" s="5">
        <v>470.69</v>
      </c>
      <c r="I644" s="5">
        <v>0.01</v>
      </c>
      <c r="J644" s="5">
        <v>1397.9493</v>
      </c>
      <c r="K644" s="5">
        <v>271.26219020035461</v>
      </c>
      <c r="L644">
        <f>YEAR(SalesData[Order Date])</f>
        <v>2023</v>
      </c>
      <c r="M644">
        <f>MONTH(SalesData[Order Date])</f>
        <v>6</v>
      </c>
      <c r="N644" t="str">
        <f>TEXT(SalesData[[#This Row],[Order Date]], "mmmm")</f>
        <v>June</v>
      </c>
      <c r="O644" s="7">
        <f>IF(SalesData[Sales]=0,0,SalesData[Profit]/SalesData[Sales])</f>
        <v>0.19404293861040212</v>
      </c>
      <c r="P644" s="8">
        <f t="shared" si="10"/>
        <v>7.0818018936738271E-6</v>
      </c>
      <c r="Q644" t="str">
        <f>IF(SalesData[[#This Row],[Discount]]&gt;0, "Yes", "No")</f>
        <v>Yes</v>
      </c>
      <c r="R644" t="str">
        <f>TEXT(SalesData[[#This Row],[Order Date]],"mmm-yyyy")</f>
        <v>Jun-2023</v>
      </c>
      <c r="S644">
        <f>YEAR(SalesData[[#This Row],[Order Date]])*100 + MONTH(SalesData[[#This Row],[Order Date]])</f>
        <v>202306</v>
      </c>
    </row>
    <row r="645" spans="1:19" x14ac:dyDescent="0.3">
      <c r="A645" t="s">
        <v>17409</v>
      </c>
      <c r="B645" s="3">
        <v>45083</v>
      </c>
      <c r="C645" t="s">
        <v>17410</v>
      </c>
      <c r="D645" t="s">
        <v>30</v>
      </c>
      <c r="E645" t="s">
        <v>26</v>
      </c>
      <c r="F645" t="s">
        <v>34</v>
      </c>
      <c r="G645">
        <v>7</v>
      </c>
      <c r="H645" s="5">
        <v>214.36</v>
      </c>
      <c r="I645" s="5">
        <v>7.0000000000000007E-2</v>
      </c>
      <c r="J645" s="5">
        <v>1395.4836</v>
      </c>
      <c r="K645" s="5">
        <v>248.68089309559431</v>
      </c>
      <c r="L645">
        <f>YEAR(SalesData[Order Date])</f>
        <v>2023</v>
      </c>
      <c r="M645">
        <f>MONTH(SalesData[Order Date])</f>
        <v>6</v>
      </c>
      <c r="N645" t="str">
        <f>TEXT(SalesData[[#This Row],[Order Date]], "mmmm")</f>
        <v>June</v>
      </c>
      <c r="O645" s="7">
        <f>IF(SalesData[Sales]=0,0,SalesData[Profit]/SalesData[Sales])</f>
        <v>0.17820409576694007</v>
      </c>
      <c r="P645" s="8">
        <f t="shared" si="10"/>
        <v>4.6650494495241652E-5</v>
      </c>
      <c r="Q645" t="str">
        <f>IF(SalesData[[#This Row],[Discount]]&gt;0, "Yes", "No")</f>
        <v>Yes</v>
      </c>
      <c r="R645" t="str">
        <f>TEXT(SalesData[[#This Row],[Order Date]],"mmm-yyyy")</f>
        <v>Jun-2023</v>
      </c>
      <c r="S645">
        <f>YEAR(SalesData[[#This Row],[Order Date]])*100 + MONTH(SalesData[[#This Row],[Order Date]])</f>
        <v>202306</v>
      </c>
    </row>
    <row r="646" spans="1:19" x14ac:dyDescent="0.3">
      <c r="A646" t="s">
        <v>17433</v>
      </c>
      <c r="B646" s="3">
        <v>45093</v>
      </c>
      <c r="C646" t="s">
        <v>17434</v>
      </c>
      <c r="D646" t="s">
        <v>18</v>
      </c>
      <c r="E646" t="s">
        <v>19</v>
      </c>
      <c r="F646" t="s">
        <v>20</v>
      </c>
      <c r="G646">
        <v>1</v>
      </c>
      <c r="H646" s="5">
        <v>391.4</v>
      </c>
      <c r="I646" s="5">
        <v>0.2</v>
      </c>
      <c r="J646" s="5">
        <v>313.12</v>
      </c>
      <c r="K646" s="5">
        <v>46.100151177752473</v>
      </c>
      <c r="L646">
        <f>YEAR(SalesData[Order Date])</f>
        <v>2023</v>
      </c>
      <c r="M646">
        <f>MONTH(SalesData[Order Date])</f>
        <v>6</v>
      </c>
      <c r="N646" t="str">
        <f>TEXT(SalesData[[#This Row],[Order Date]], "mmmm")</f>
        <v>June</v>
      </c>
      <c r="O646" s="7">
        <f>IF(SalesData[Sales]=0,0,SalesData[Profit]/SalesData[Sales])</f>
        <v>0.1472283826576152</v>
      </c>
      <c r="P646" s="8">
        <f t="shared" si="10"/>
        <v>5.1098620337250899E-4</v>
      </c>
      <c r="Q646" t="str">
        <f>IF(SalesData[[#This Row],[Discount]]&gt;0, "Yes", "No")</f>
        <v>Yes</v>
      </c>
      <c r="R646" t="str">
        <f>TEXT(SalesData[[#This Row],[Order Date]],"mmm-yyyy")</f>
        <v>Jun-2023</v>
      </c>
      <c r="S646">
        <f>YEAR(SalesData[[#This Row],[Order Date]])*100 + MONTH(SalesData[[#This Row],[Order Date]])</f>
        <v>202306</v>
      </c>
    </row>
    <row r="647" spans="1:19" x14ac:dyDescent="0.3">
      <c r="A647" t="s">
        <v>17441</v>
      </c>
      <c r="B647" s="3">
        <v>45087</v>
      </c>
      <c r="C647" t="s">
        <v>17442</v>
      </c>
      <c r="D647" t="s">
        <v>13</v>
      </c>
      <c r="E647" t="s">
        <v>19</v>
      </c>
      <c r="F647" t="s">
        <v>53</v>
      </c>
      <c r="G647">
        <v>8</v>
      </c>
      <c r="H647" s="5">
        <v>590.21</v>
      </c>
      <c r="I647" s="5">
        <v>0.27</v>
      </c>
      <c r="J647" s="5">
        <v>3446.8263999999999</v>
      </c>
      <c r="K647" s="5">
        <v>283.69337761221828</v>
      </c>
      <c r="L647">
        <f>YEAR(SalesData[Order Date])</f>
        <v>2023</v>
      </c>
      <c r="M647">
        <f>MONTH(SalesData[Order Date])</f>
        <v>6</v>
      </c>
      <c r="N647" t="str">
        <f>TEXT(SalesData[[#This Row],[Order Date]], "mmmm")</f>
        <v>June</v>
      </c>
      <c r="O647" s="7">
        <f>IF(SalesData[Sales]=0,0,SalesData[Profit]/SalesData[Sales])</f>
        <v>8.2305676204701889E-2</v>
      </c>
      <c r="P647" s="8">
        <f t="shared" si="10"/>
        <v>5.7183036546314021E-5</v>
      </c>
      <c r="Q647" t="str">
        <f>IF(SalesData[[#This Row],[Discount]]&gt;0, "Yes", "No")</f>
        <v>Yes</v>
      </c>
      <c r="R647" t="str">
        <f>TEXT(SalesData[[#This Row],[Order Date]],"mmm-yyyy")</f>
        <v>Jun-2023</v>
      </c>
      <c r="S647">
        <f>YEAR(SalesData[[#This Row],[Order Date]])*100 + MONTH(SalesData[[#This Row],[Order Date]])</f>
        <v>202306</v>
      </c>
    </row>
    <row r="648" spans="1:19" x14ac:dyDescent="0.3">
      <c r="A648" t="s">
        <v>17451</v>
      </c>
      <c r="B648" s="3">
        <v>45081</v>
      </c>
      <c r="C648" t="s">
        <v>17452</v>
      </c>
      <c r="D648" t="s">
        <v>13</v>
      </c>
      <c r="E648" t="s">
        <v>26</v>
      </c>
      <c r="F648" t="s">
        <v>91</v>
      </c>
      <c r="G648">
        <v>3</v>
      </c>
      <c r="H648" s="5">
        <v>626.49</v>
      </c>
      <c r="I648" s="5">
        <v>7.0000000000000007E-2</v>
      </c>
      <c r="J648" s="5">
        <v>1747.9070999999999</v>
      </c>
      <c r="K648" s="5">
        <v>297.7021890029842</v>
      </c>
      <c r="L648">
        <f>YEAR(SalesData[Order Date])</f>
        <v>2023</v>
      </c>
      <c r="M648">
        <f>MONTH(SalesData[Order Date])</f>
        <v>6</v>
      </c>
      <c r="N648" t="str">
        <f>TEXT(SalesData[[#This Row],[Order Date]], "mmmm")</f>
        <v>June</v>
      </c>
      <c r="O648" s="7">
        <f>IF(SalesData[Sales]=0,0,SalesData[Profit]/SalesData[Sales])</f>
        <v>0.1703192286380576</v>
      </c>
      <c r="P648" s="8">
        <f t="shared" si="10"/>
        <v>3.7244542344384325E-5</v>
      </c>
      <c r="Q648" t="str">
        <f>IF(SalesData[[#This Row],[Discount]]&gt;0, "Yes", "No")</f>
        <v>Yes</v>
      </c>
      <c r="R648" t="str">
        <f>TEXT(SalesData[[#This Row],[Order Date]],"mmm-yyyy")</f>
        <v>Jun-2023</v>
      </c>
      <c r="S648">
        <f>YEAR(SalesData[[#This Row],[Order Date]])*100 + MONTH(SalesData[[#This Row],[Order Date]])</f>
        <v>202306</v>
      </c>
    </row>
    <row r="649" spans="1:19" x14ac:dyDescent="0.3">
      <c r="A649" t="s">
        <v>17503</v>
      </c>
      <c r="B649" s="3">
        <v>45078</v>
      </c>
      <c r="C649" t="s">
        <v>17504</v>
      </c>
      <c r="D649" t="s">
        <v>23</v>
      </c>
      <c r="E649" t="s">
        <v>26</v>
      </c>
      <c r="F649" t="s">
        <v>34</v>
      </c>
      <c r="G649">
        <v>7</v>
      </c>
      <c r="H649" s="5">
        <v>370.3</v>
      </c>
      <c r="I649" s="5">
        <v>0.16</v>
      </c>
      <c r="J649" s="5">
        <v>2177.364</v>
      </c>
      <c r="K649" s="5">
        <v>483.96507752854251</v>
      </c>
      <c r="L649">
        <f>YEAR(SalesData[Order Date])</f>
        <v>2023</v>
      </c>
      <c r="M649">
        <f>MONTH(SalesData[Order Date])</f>
        <v>6</v>
      </c>
      <c r="N649" t="str">
        <f>TEXT(SalesData[[#This Row],[Order Date]], "mmmm")</f>
        <v>June</v>
      </c>
      <c r="O649" s="7">
        <f>IF(SalesData[Sales]=0,0,SalesData[Profit]/SalesData[Sales])</f>
        <v>0.22227109363824446</v>
      </c>
      <c r="P649" s="8">
        <f t="shared" si="10"/>
        <v>6.1726013656880529E-5</v>
      </c>
      <c r="Q649" t="str">
        <f>IF(SalesData[[#This Row],[Discount]]&gt;0, "Yes", "No")</f>
        <v>Yes</v>
      </c>
      <c r="R649" t="str">
        <f>TEXT(SalesData[[#This Row],[Order Date]],"mmm-yyyy")</f>
        <v>Jun-2023</v>
      </c>
      <c r="S649">
        <f>YEAR(SalesData[[#This Row],[Order Date]])*100 + MONTH(SalesData[[#This Row],[Order Date]])</f>
        <v>202306</v>
      </c>
    </row>
    <row r="650" spans="1:19" x14ac:dyDescent="0.3">
      <c r="A650" t="s">
        <v>17526</v>
      </c>
      <c r="B650" s="3">
        <v>45087</v>
      </c>
      <c r="C650" t="s">
        <v>17527</v>
      </c>
      <c r="D650" t="s">
        <v>30</v>
      </c>
      <c r="E650" t="s">
        <v>14</v>
      </c>
      <c r="F650" t="s">
        <v>34</v>
      </c>
      <c r="G650">
        <v>8</v>
      </c>
      <c r="H650" s="5">
        <v>632.30999999999995</v>
      </c>
      <c r="I650" s="5">
        <v>0.23</v>
      </c>
      <c r="J650" s="5">
        <v>3895.0295999999998</v>
      </c>
      <c r="K650" s="5">
        <v>1100.2957130523851</v>
      </c>
      <c r="L650">
        <f>YEAR(SalesData[Order Date])</f>
        <v>2023</v>
      </c>
      <c r="M650">
        <f>MONTH(SalesData[Order Date])</f>
        <v>6</v>
      </c>
      <c r="N650" t="str">
        <f>TEXT(SalesData[[#This Row],[Order Date]], "mmmm")</f>
        <v>June</v>
      </c>
      <c r="O650" s="7">
        <f>IF(SalesData[Sales]=0,0,SalesData[Profit]/SalesData[Sales])</f>
        <v>0.28248712488664657</v>
      </c>
      <c r="P650" s="8">
        <f t="shared" si="10"/>
        <v>4.5468203887333753E-5</v>
      </c>
      <c r="Q650" t="str">
        <f>IF(SalesData[[#This Row],[Discount]]&gt;0, "Yes", "No")</f>
        <v>Yes</v>
      </c>
      <c r="R650" t="str">
        <f>TEXT(SalesData[[#This Row],[Order Date]],"mmm-yyyy")</f>
        <v>Jun-2023</v>
      </c>
      <c r="S650">
        <f>YEAR(SalesData[[#This Row],[Order Date]])*100 + MONTH(SalesData[[#This Row],[Order Date]])</f>
        <v>202306</v>
      </c>
    </row>
    <row r="651" spans="1:19" x14ac:dyDescent="0.3">
      <c r="A651" t="s">
        <v>17608</v>
      </c>
      <c r="B651" s="3">
        <v>45091</v>
      </c>
      <c r="C651" t="s">
        <v>17609</v>
      </c>
      <c r="D651" t="s">
        <v>30</v>
      </c>
      <c r="E651" t="s">
        <v>19</v>
      </c>
      <c r="F651" t="s">
        <v>62</v>
      </c>
      <c r="G651">
        <v>7</v>
      </c>
      <c r="H651" s="5">
        <v>655.72</v>
      </c>
      <c r="I651" s="5">
        <v>0.19</v>
      </c>
      <c r="J651" s="5">
        <v>3717.9324000000001</v>
      </c>
      <c r="K651" s="5">
        <v>621.06550063902955</v>
      </c>
      <c r="L651">
        <f>YEAR(SalesData[Order Date])</f>
        <v>2023</v>
      </c>
      <c r="M651">
        <f>MONTH(SalesData[Order Date])</f>
        <v>6</v>
      </c>
      <c r="N651" t="str">
        <f>TEXT(SalesData[[#This Row],[Order Date]], "mmmm")</f>
        <v>June</v>
      </c>
      <c r="O651" s="7">
        <f>IF(SalesData[Sales]=0,0,SalesData[Profit]/SalesData[Sales])</f>
        <v>0.16704593677900909</v>
      </c>
      <c r="P651" s="8">
        <f t="shared" si="10"/>
        <v>4.1393974780176209E-5</v>
      </c>
      <c r="Q651" t="str">
        <f>IF(SalesData[[#This Row],[Discount]]&gt;0, "Yes", "No")</f>
        <v>Yes</v>
      </c>
      <c r="R651" t="str">
        <f>TEXT(SalesData[[#This Row],[Order Date]],"mmm-yyyy")</f>
        <v>Jun-2023</v>
      </c>
      <c r="S651">
        <f>YEAR(SalesData[[#This Row],[Order Date]])*100 + MONTH(SalesData[[#This Row],[Order Date]])</f>
        <v>202306</v>
      </c>
    </row>
    <row r="652" spans="1:19" x14ac:dyDescent="0.3">
      <c r="A652" t="s">
        <v>17702</v>
      </c>
      <c r="B652" s="3">
        <v>45091</v>
      </c>
      <c r="C652" t="s">
        <v>17703</v>
      </c>
      <c r="D652" t="s">
        <v>18</v>
      </c>
      <c r="E652" t="s">
        <v>26</v>
      </c>
      <c r="F652" t="s">
        <v>27</v>
      </c>
      <c r="G652">
        <v>7</v>
      </c>
      <c r="H652" s="5">
        <v>740.73</v>
      </c>
      <c r="I652" s="5">
        <v>0.22</v>
      </c>
      <c r="J652" s="5">
        <v>4044.3858</v>
      </c>
      <c r="K652" s="5">
        <v>1087.701209035743</v>
      </c>
      <c r="L652">
        <f>YEAR(SalesData[Order Date])</f>
        <v>2023</v>
      </c>
      <c r="M652">
        <f>MONTH(SalesData[Order Date])</f>
        <v>6</v>
      </c>
      <c r="N652" t="str">
        <f>TEXT(SalesData[[#This Row],[Order Date]], "mmmm")</f>
        <v>June</v>
      </c>
      <c r="O652" s="7">
        <f>IF(SalesData[Sales]=0,0,SalesData[Profit]/SalesData[Sales])</f>
        <v>0.26894101176889279</v>
      </c>
      <c r="P652" s="8">
        <f t="shared" si="10"/>
        <v>4.2429186651777872E-5</v>
      </c>
      <c r="Q652" t="str">
        <f>IF(SalesData[[#This Row],[Discount]]&gt;0, "Yes", "No")</f>
        <v>Yes</v>
      </c>
      <c r="R652" t="str">
        <f>TEXT(SalesData[[#This Row],[Order Date]],"mmm-yyyy")</f>
        <v>Jun-2023</v>
      </c>
      <c r="S652">
        <f>YEAR(SalesData[[#This Row],[Order Date]])*100 + MONTH(SalesData[[#This Row],[Order Date]])</f>
        <v>202306</v>
      </c>
    </row>
    <row r="653" spans="1:19" x14ac:dyDescent="0.3">
      <c r="A653" t="s">
        <v>17735</v>
      </c>
      <c r="B653" s="3">
        <v>45084</v>
      </c>
      <c r="C653" t="s">
        <v>17736</v>
      </c>
      <c r="D653" t="s">
        <v>30</v>
      </c>
      <c r="E653" t="s">
        <v>26</v>
      </c>
      <c r="F653" t="s">
        <v>15</v>
      </c>
      <c r="G653">
        <v>2</v>
      </c>
      <c r="H653" s="5">
        <v>716.27</v>
      </c>
      <c r="I653" s="5">
        <v>0.22</v>
      </c>
      <c r="J653" s="5">
        <v>1117.3812</v>
      </c>
      <c r="K653" s="5">
        <v>300.76996808282769</v>
      </c>
      <c r="L653">
        <f>YEAR(SalesData[Order Date])</f>
        <v>2023</v>
      </c>
      <c r="M653">
        <f>MONTH(SalesData[Order Date])</f>
        <v>6</v>
      </c>
      <c r="N653" t="str">
        <f>TEXT(SalesData[[#This Row],[Order Date]], "mmmm")</f>
        <v>June</v>
      </c>
      <c r="O653" s="7">
        <f>IF(SalesData[Sales]=0,0,SalesData[Profit]/SalesData[Sales])</f>
        <v>0.26917400085380683</v>
      </c>
      <c r="P653" s="8">
        <f t="shared" si="10"/>
        <v>1.535733731693356E-4</v>
      </c>
      <c r="Q653" t="str">
        <f>IF(SalesData[[#This Row],[Discount]]&gt;0, "Yes", "No")</f>
        <v>Yes</v>
      </c>
      <c r="R653" t="str">
        <f>TEXT(SalesData[[#This Row],[Order Date]],"mmm-yyyy")</f>
        <v>Jun-2023</v>
      </c>
      <c r="S653">
        <f>YEAR(SalesData[[#This Row],[Order Date]])*100 + MONTH(SalesData[[#This Row],[Order Date]])</f>
        <v>202306</v>
      </c>
    </row>
    <row r="654" spans="1:19" x14ac:dyDescent="0.3">
      <c r="A654" t="s">
        <v>17774</v>
      </c>
      <c r="B654" s="3">
        <v>45096</v>
      </c>
      <c r="C654" t="s">
        <v>17775</v>
      </c>
      <c r="D654" t="s">
        <v>30</v>
      </c>
      <c r="E654" t="s">
        <v>14</v>
      </c>
      <c r="F654" t="s">
        <v>27</v>
      </c>
      <c r="G654">
        <v>1</v>
      </c>
      <c r="H654" s="5">
        <v>320.79000000000002</v>
      </c>
      <c r="I654" s="5">
        <v>0.28999999999999998</v>
      </c>
      <c r="J654" s="5">
        <v>227.76089999999999</v>
      </c>
      <c r="K654" s="5">
        <v>54.959031630919988</v>
      </c>
      <c r="L654">
        <f>YEAR(SalesData[Order Date])</f>
        <v>2023</v>
      </c>
      <c r="M654">
        <f>MONTH(SalesData[Order Date])</f>
        <v>6</v>
      </c>
      <c r="N654" t="str">
        <f>TEXT(SalesData[[#This Row],[Order Date]], "mmmm")</f>
        <v>June</v>
      </c>
      <c r="O654" s="7">
        <f>IF(SalesData[Sales]=0,0,SalesData[Profit]/SalesData[Sales])</f>
        <v>0.24130143334927107</v>
      </c>
      <c r="P654" s="8">
        <f t="shared" si="10"/>
        <v>9.0401820505626724E-4</v>
      </c>
      <c r="Q654" t="str">
        <f>IF(SalesData[[#This Row],[Discount]]&gt;0, "Yes", "No")</f>
        <v>Yes</v>
      </c>
      <c r="R654" t="str">
        <f>TEXT(SalesData[[#This Row],[Order Date]],"mmm-yyyy")</f>
        <v>Jun-2023</v>
      </c>
      <c r="S654">
        <f>YEAR(SalesData[[#This Row],[Order Date]])*100 + MONTH(SalesData[[#This Row],[Order Date]])</f>
        <v>202306</v>
      </c>
    </row>
    <row r="655" spans="1:19" x14ac:dyDescent="0.3">
      <c r="A655" t="s">
        <v>17778</v>
      </c>
      <c r="B655" s="3">
        <v>45106</v>
      </c>
      <c r="C655" t="s">
        <v>17779</v>
      </c>
      <c r="D655" t="s">
        <v>23</v>
      </c>
      <c r="E655" t="s">
        <v>14</v>
      </c>
      <c r="F655" t="s">
        <v>39</v>
      </c>
      <c r="G655">
        <v>4</v>
      </c>
      <c r="H655" s="5">
        <v>510.43</v>
      </c>
      <c r="I655" s="5">
        <v>0.21</v>
      </c>
      <c r="J655" s="5">
        <v>1612.9588000000001</v>
      </c>
      <c r="K655" s="5">
        <v>153.30350947975259</v>
      </c>
      <c r="L655">
        <f>YEAR(SalesData[Order Date])</f>
        <v>2023</v>
      </c>
      <c r="M655">
        <f>MONTH(SalesData[Order Date])</f>
        <v>6</v>
      </c>
      <c r="N655" t="str">
        <f>TEXT(SalesData[[#This Row],[Order Date]], "mmmm")</f>
        <v>June</v>
      </c>
      <c r="O655" s="7">
        <f>IF(SalesData[Sales]=0,0,SalesData[Profit]/SalesData[Sales])</f>
        <v>9.5044901010337385E-2</v>
      </c>
      <c r="P655" s="8">
        <f t="shared" si="10"/>
        <v>1.0285445604686244E-4</v>
      </c>
      <c r="Q655" t="str">
        <f>IF(SalesData[[#This Row],[Discount]]&gt;0, "Yes", "No")</f>
        <v>Yes</v>
      </c>
      <c r="R655" t="str">
        <f>TEXT(SalesData[[#This Row],[Order Date]],"mmm-yyyy")</f>
        <v>Jun-2023</v>
      </c>
      <c r="S655">
        <f>YEAR(SalesData[[#This Row],[Order Date]])*100 + MONTH(SalesData[[#This Row],[Order Date]])</f>
        <v>202306</v>
      </c>
    </row>
    <row r="656" spans="1:19" x14ac:dyDescent="0.3">
      <c r="A656" t="s">
        <v>17884</v>
      </c>
      <c r="B656" s="3">
        <v>45091</v>
      </c>
      <c r="C656" t="s">
        <v>17885</v>
      </c>
      <c r="D656" t="s">
        <v>13</v>
      </c>
      <c r="E656" t="s">
        <v>14</v>
      </c>
      <c r="F656" t="s">
        <v>34</v>
      </c>
      <c r="G656">
        <v>1</v>
      </c>
      <c r="H656" s="5">
        <v>966.6</v>
      </c>
      <c r="I656" s="5">
        <v>0.22</v>
      </c>
      <c r="J656" s="5">
        <v>753.94800000000009</v>
      </c>
      <c r="K656" s="5">
        <v>221.43399627189541</v>
      </c>
      <c r="L656">
        <f>YEAR(SalesData[Order Date])</f>
        <v>2023</v>
      </c>
      <c r="M656">
        <f>MONTH(SalesData[Order Date])</f>
        <v>6</v>
      </c>
      <c r="N656" t="str">
        <f>TEXT(SalesData[[#This Row],[Order Date]], "mmmm")</f>
        <v>June</v>
      </c>
      <c r="O656" s="7">
        <f>IF(SalesData[Sales]=0,0,SalesData[Profit]/SalesData[Sales])</f>
        <v>0.29369929527221422</v>
      </c>
      <c r="P656" s="8">
        <f t="shared" si="10"/>
        <v>2.276019035795572E-4</v>
      </c>
      <c r="Q656" t="str">
        <f>IF(SalesData[[#This Row],[Discount]]&gt;0, "Yes", "No")</f>
        <v>Yes</v>
      </c>
      <c r="R656" t="str">
        <f>TEXT(SalesData[[#This Row],[Order Date]],"mmm-yyyy")</f>
        <v>Jun-2023</v>
      </c>
      <c r="S656">
        <f>YEAR(SalesData[[#This Row],[Order Date]])*100 + MONTH(SalesData[[#This Row],[Order Date]])</f>
        <v>202306</v>
      </c>
    </row>
    <row r="657" spans="1:19" x14ac:dyDescent="0.3">
      <c r="A657" t="s">
        <v>17924</v>
      </c>
      <c r="B657" s="3">
        <v>45092</v>
      </c>
      <c r="C657" t="s">
        <v>17925</v>
      </c>
      <c r="D657" t="s">
        <v>30</v>
      </c>
      <c r="E657" t="s">
        <v>14</v>
      </c>
      <c r="F657" t="s">
        <v>53</v>
      </c>
      <c r="G657">
        <v>9</v>
      </c>
      <c r="H657" s="5">
        <v>66.510000000000005</v>
      </c>
      <c r="I657" s="5">
        <v>0.21</v>
      </c>
      <c r="J657" s="5">
        <v>472.88610000000011</v>
      </c>
      <c r="K657" s="5">
        <v>102.94551738690041</v>
      </c>
      <c r="L657">
        <f>YEAR(SalesData[Order Date])</f>
        <v>2023</v>
      </c>
      <c r="M657">
        <f>MONTH(SalesData[Order Date])</f>
        <v>6</v>
      </c>
      <c r="N657" t="str">
        <f>TEXT(SalesData[[#This Row],[Order Date]], "mmmm")</f>
        <v>June</v>
      </c>
      <c r="O657" s="7">
        <f>IF(SalesData[Sales]=0,0,SalesData[Profit]/SalesData[Sales])</f>
        <v>0.21769622195894611</v>
      </c>
      <c r="P657" s="8">
        <f t="shared" si="10"/>
        <v>3.5082443742795569E-4</v>
      </c>
      <c r="Q657" t="str">
        <f>IF(SalesData[[#This Row],[Discount]]&gt;0, "Yes", "No")</f>
        <v>Yes</v>
      </c>
      <c r="R657" t="str">
        <f>TEXT(SalesData[[#This Row],[Order Date]],"mmm-yyyy")</f>
        <v>Jun-2023</v>
      </c>
      <c r="S657">
        <f>YEAR(SalesData[[#This Row],[Order Date]])*100 + MONTH(SalesData[[#This Row],[Order Date]])</f>
        <v>202306</v>
      </c>
    </row>
    <row r="658" spans="1:19" x14ac:dyDescent="0.3">
      <c r="A658" t="s">
        <v>18049</v>
      </c>
      <c r="B658" s="3">
        <v>45107</v>
      </c>
      <c r="C658" t="s">
        <v>18050</v>
      </c>
      <c r="D658" t="s">
        <v>30</v>
      </c>
      <c r="E658" t="s">
        <v>14</v>
      </c>
      <c r="F658" t="s">
        <v>31</v>
      </c>
      <c r="G658">
        <v>7</v>
      </c>
      <c r="H658" s="5">
        <v>947.43</v>
      </c>
      <c r="I658" s="5">
        <v>0.08</v>
      </c>
      <c r="J658" s="5">
        <v>6101.4492</v>
      </c>
      <c r="K658" s="5">
        <v>499.6257246974796</v>
      </c>
      <c r="L658">
        <f>YEAR(SalesData[Order Date])</f>
        <v>2023</v>
      </c>
      <c r="M658">
        <f>MONTH(SalesData[Order Date])</f>
        <v>6</v>
      </c>
      <c r="N658" t="str">
        <f>TEXT(SalesData[[#This Row],[Order Date]], "mmmm")</f>
        <v>June</v>
      </c>
      <c r="O658" s="7">
        <f>IF(SalesData[Sales]=0,0,SalesData[Profit]/SalesData[Sales])</f>
        <v>8.1886402446402343E-2</v>
      </c>
      <c r="P658" s="8">
        <f t="shared" si="10"/>
        <v>1.206270798747288E-5</v>
      </c>
      <c r="Q658" t="str">
        <f>IF(SalesData[[#This Row],[Discount]]&gt;0, "Yes", "No")</f>
        <v>Yes</v>
      </c>
      <c r="R658" t="str">
        <f>TEXT(SalesData[[#This Row],[Order Date]],"mmm-yyyy")</f>
        <v>Jun-2023</v>
      </c>
      <c r="S658">
        <f>YEAR(SalesData[[#This Row],[Order Date]])*100 + MONTH(SalesData[[#This Row],[Order Date]])</f>
        <v>202306</v>
      </c>
    </row>
    <row r="659" spans="1:19" x14ac:dyDescent="0.3">
      <c r="A659" t="s">
        <v>18151</v>
      </c>
      <c r="B659" s="3">
        <v>45085</v>
      </c>
      <c r="C659" t="s">
        <v>18152</v>
      </c>
      <c r="D659" t="s">
        <v>18</v>
      </c>
      <c r="E659" t="s">
        <v>14</v>
      </c>
      <c r="F659" t="s">
        <v>15</v>
      </c>
      <c r="G659">
        <v>8</v>
      </c>
      <c r="H659" s="5">
        <v>284.36</v>
      </c>
      <c r="I659" s="5">
        <v>0.17</v>
      </c>
      <c r="J659" s="5">
        <v>1888.1504</v>
      </c>
      <c r="K659" s="5">
        <v>556.46371438138544</v>
      </c>
      <c r="L659">
        <f>YEAR(SalesData[Order Date])</f>
        <v>2023</v>
      </c>
      <c r="M659">
        <f>MONTH(SalesData[Order Date])</f>
        <v>6</v>
      </c>
      <c r="N659" t="str">
        <f>TEXT(SalesData[[#This Row],[Order Date]], "mmmm")</f>
        <v>June</v>
      </c>
      <c r="O659" s="7">
        <f>IF(SalesData[Sales]=0,0,SalesData[Profit]/SalesData[Sales])</f>
        <v>0.29471365966470969</v>
      </c>
      <c r="P659" s="8">
        <f t="shared" si="10"/>
        <v>7.4729216486144328E-5</v>
      </c>
      <c r="Q659" t="str">
        <f>IF(SalesData[[#This Row],[Discount]]&gt;0, "Yes", "No")</f>
        <v>Yes</v>
      </c>
      <c r="R659" t="str">
        <f>TEXT(SalesData[[#This Row],[Order Date]],"mmm-yyyy")</f>
        <v>Jun-2023</v>
      </c>
      <c r="S659">
        <f>YEAR(SalesData[[#This Row],[Order Date]])*100 + MONTH(SalesData[[#This Row],[Order Date]])</f>
        <v>202306</v>
      </c>
    </row>
    <row r="660" spans="1:19" x14ac:dyDescent="0.3">
      <c r="A660" t="s">
        <v>18190</v>
      </c>
      <c r="B660" s="3">
        <v>45083</v>
      </c>
      <c r="C660" t="s">
        <v>3468</v>
      </c>
      <c r="D660" t="s">
        <v>18</v>
      </c>
      <c r="E660" t="s">
        <v>26</v>
      </c>
      <c r="F660" t="s">
        <v>39</v>
      </c>
      <c r="G660">
        <v>4</v>
      </c>
      <c r="H660" s="5">
        <v>285.63</v>
      </c>
      <c r="I660" s="5">
        <v>0.28999999999999998</v>
      </c>
      <c r="J660" s="5">
        <v>811.18919999999991</v>
      </c>
      <c r="K660" s="5">
        <v>210.10777528340799</v>
      </c>
      <c r="L660">
        <f>YEAR(SalesData[Order Date])</f>
        <v>2023</v>
      </c>
      <c r="M660">
        <f>MONTH(SalesData[Order Date])</f>
        <v>6</v>
      </c>
      <c r="N660" t="str">
        <f>TEXT(SalesData[[#This Row],[Order Date]], "mmmm")</f>
        <v>June</v>
      </c>
      <c r="O660" s="7">
        <f>IF(SalesData[Sales]=0,0,SalesData[Profit]/SalesData[Sales])</f>
        <v>0.25901204710739245</v>
      </c>
      <c r="P660" s="8">
        <f t="shared" si="10"/>
        <v>2.5382487833911004E-4</v>
      </c>
      <c r="Q660" t="str">
        <f>IF(SalesData[[#This Row],[Discount]]&gt;0, "Yes", "No")</f>
        <v>Yes</v>
      </c>
      <c r="R660" t="str">
        <f>TEXT(SalesData[[#This Row],[Order Date]],"mmm-yyyy")</f>
        <v>Jun-2023</v>
      </c>
      <c r="S660">
        <f>YEAR(SalesData[[#This Row],[Order Date]])*100 + MONTH(SalesData[[#This Row],[Order Date]])</f>
        <v>202306</v>
      </c>
    </row>
    <row r="661" spans="1:19" x14ac:dyDescent="0.3">
      <c r="A661" t="s">
        <v>18223</v>
      </c>
      <c r="B661" s="3">
        <v>45105</v>
      </c>
      <c r="C661" t="s">
        <v>18224</v>
      </c>
      <c r="D661" t="s">
        <v>23</v>
      </c>
      <c r="E661" t="s">
        <v>19</v>
      </c>
      <c r="F661" t="s">
        <v>62</v>
      </c>
      <c r="G661">
        <v>2</v>
      </c>
      <c r="H661" s="5">
        <v>178.63</v>
      </c>
      <c r="I661" s="5">
        <v>0.15</v>
      </c>
      <c r="J661" s="5">
        <v>303.67099999999999</v>
      </c>
      <c r="K661" s="5">
        <v>75.136354656323959</v>
      </c>
      <c r="L661">
        <f>YEAR(SalesData[Order Date])</f>
        <v>2023</v>
      </c>
      <c r="M661">
        <f>MONTH(SalesData[Order Date])</f>
        <v>6</v>
      </c>
      <c r="N661" t="str">
        <f>TEXT(SalesData[[#This Row],[Order Date]], "mmmm")</f>
        <v>June</v>
      </c>
      <c r="O661" s="7">
        <f>IF(SalesData[Sales]=0,0,SalesData[Profit]/SalesData[Sales])</f>
        <v>0.24742683580692248</v>
      </c>
      <c r="P661" s="8">
        <f t="shared" si="10"/>
        <v>4.1986228517046408E-4</v>
      </c>
      <c r="Q661" t="str">
        <f>IF(SalesData[[#This Row],[Discount]]&gt;0, "Yes", "No")</f>
        <v>Yes</v>
      </c>
      <c r="R661" t="str">
        <f>TEXT(SalesData[[#This Row],[Order Date]],"mmm-yyyy")</f>
        <v>Jun-2023</v>
      </c>
      <c r="S661">
        <f>YEAR(SalesData[[#This Row],[Order Date]])*100 + MONTH(SalesData[[#This Row],[Order Date]])</f>
        <v>202306</v>
      </c>
    </row>
    <row r="662" spans="1:19" x14ac:dyDescent="0.3">
      <c r="A662" t="s">
        <v>18233</v>
      </c>
      <c r="B662" s="3">
        <v>45078</v>
      </c>
      <c r="C662" t="s">
        <v>18234</v>
      </c>
      <c r="D662" t="s">
        <v>13</v>
      </c>
      <c r="E662" t="s">
        <v>26</v>
      </c>
      <c r="F662" t="s">
        <v>53</v>
      </c>
      <c r="G662">
        <v>1</v>
      </c>
      <c r="H662" s="5">
        <v>180.97</v>
      </c>
      <c r="I662" s="5">
        <v>0.02</v>
      </c>
      <c r="J662" s="5">
        <v>177.35059999999999</v>
      </c>
      <c r="K662" s="5">
        <v>47.747166910094897</v>
      </c>
      <c r="L662">
        <f>YEAR(SalesData[Order Date])</f>
        <v>2023</v>
      </c>
      <c r="M662">
        <f>MONTH(SalesData[Order Date])</f>
        <v>6</v>
      </c>
      <c r="N662" t="str">
        <f>TEXT(SalesData[[#This Row],[Order Date]], "mmmm")</f>
        <v>June</v>
      </c>
      <c r="O662" s="7">
        <f>IF(SalesData[Sales]=0,0,SalesData[Profit]/SalesData[Sales])</f>
        <v>0.26922472723574042</v>
      </c>
      <c r="P662" s="8">
        <f t="shared" si="10"/>
        <v>1.1051555506437532E-4</v>
      </c>
      <c r="Q662" t="str">
        <f>IF(SalesData[[#This Row],[Discount]]&gt;0, "Yes", "No")</f>
        <v>Yes</v>
      </c>
      <c r="R662" t="str">
        <f>TEXT(SalesData[[#This Row],[Order Date]],"mmm-yyyy")</f>
        <v>Jun-2023</v>
      </c>
      <c r="S662">
        <f>YEAR(SalesData[[#This Row],[Order Date]])*100 + MONTH(SalesData[[#This Row],[Order Date]])</f>
        <v>202306</v>
      </c>
    </row>
    <row r="663" spans="1:19" x14ac:dyDescent="0.3">
      <c r="A663" t="s">
        <v>18250</v>
      </c>
      <c r="B663" s="3">
        <v>45106</v>
      </c>
      <c r="C663" t="s">
        <v>18251</v>
      </c>
      <c r="D663" t="s">
        <v>30</v>
      </c>
      <c r="E663" t="s">
        <v>14</v>
      </c>
      <c r="F663" t="s">
        <v>53</v>
      </c>
      <c r="G663">
        <v>5</v>
      </c>
      <c r="H663" s="5">
        <v>16.32</v>
      </c>
      <c r="I663" s="5">
        <v>0.16</v>
      </c>
      <c r="J663" s="5">
        <v>68.543999999999997</v>
      </c>
      <c r="K663" s="5">
        <v>12.61902128073211</v>
      </c>
      <c r="L663">
        <f>YEAR(SalesData[Order Date])</f>
        <v>2023</v>
      </c>
      <c r="M663">
        <f>MONTH(SalesData[Order Date])</f>
        <v>6</v>
      </c>
      <c r="N663" t="str">
        <f>TEXT(SalesData[[#This Row],[Order Date]], "mmmm")</f>
        <v>June</v>
      </c>
      <c r="O663" s="7">
        <f>IF(SalesData[Sales]=0,0,SalesData[Profit]/SalesData[Sales])</f>
        <v>0.18410103409097966</v>
      </c>
      <c r="P663" s="8">
        <f t="shared" si="10"/>
        <v>1.9607843137254902E-3</v>
      </c>
      <c r="Q663" t="str">
        <f>IF(SalesData[[#This Row],[Discount]]&gt;0, "Yes", "No")</f>
        <v>Yes</v>
      </c>
      <c r="R663" t="str">
        <f>TEXT(SalesData[[#This Row],[Order Date]],"mmm-yyyy")</f>
        <v>Jun-2023</v>
      </c>
      <c r="S663">
        <f>YEAR(SalesData[[#This Row],[Order Date]])*100 + MONTH(SalesData[[#This Row],[Order Date]])</f>
        <v>202306</v>
      </c>
    </row>
    <row r="664" spans="1:19" x14ac:dyDescent="0.3">
      <c r="A664" t="s">
        <v>18274</v>
      </c>
      <c r="B664" s="3">
        <v>45094</v>
      </c>
      <c r="C664" t="s">
        <v>18275</v>
      </c>
      <c r="D664" t="s">
        <v>30</v>
      </c>
      <c r="E664" t="s">
        <v>26</v>
      </c>
      <c r="F664" t="s">
        <v>27</v>
      </c>
      <c r="G664">
        <v>2</v>
      </c>
      <c r="H664" s="5">
        <v>643.97</v>
      </c>
      <c r="I664" s="5">
        <v>0.28000000000000003</v>
      </c>
      <c r="J664" s="5">
        <v>927.31680000000006</v>
      </c>
      <c r="K664" s="5">
        <v>49.388094721354463</v>
      </c>
      <c r="L664">
        <f>YEAR(SalesData[Order Date])</f>
        <v>2023</v>
      </c>
      <c r="M664">
        <f>MONTH(SalesData[Order Date])</f>
        <v>6</v>
      </c>
      <c r="N664" t="str">
        <f>TEXT(SalesData[[#This Row],[Order Date]], "mmmm")</f>
        <v>June</v>
      </c>
      <c r="O664" s="7">
        <f>IF(SalesData[Sales]=0,0,SalesData[Profit]/SalesData[Sales])</f>
        <v>5.3259139402364389E-2</v>
      </c>
      <c r="P664" s="8">
        <f t="shared" si="10"/>
        <v>2.1740143174371477E-4</v>
      </c>
      <c r="Q664" t="str">
        <f>IF(SalesData[[#This Row],[Discount]]&gt;0, "Yes", "No")</f>
        <v>Yes</v>
      </c>
      <c r="R664" t="str">
        <f>TEXT(SalesData[[#This Row],[Order Date]],"mmm-yyyy")</f>
        <v>Jun-2023</v>
      </c>
      <c r="S664">
        <f>YEAR(SalesData[[#This Row],[Order Date]])*100 + MONTH(SalesData[[#This Row],[Order Date]])</f>
        <v>202306</v>
      </c>
    </row>
    <row r="665" spans="1:19" x14ac:dyDescent="0.3">
      <c r="A665" t="s">
        <v>18514</v>
      </c>
      <c r="B665" s="3">
        <v>45099</v>
      </c>
      <c r="C665" t="s">
        <v>2669</v>
      </c>
      <c r="D665" t="s">
        <v>23</v>
      </c>
      <c r="E665" t="s">
        <v>19</v>
      </c>
      <c r="F665" t="s">
        <v>91</v>
      </c>
      <c r="G665">
        <v>4</v>
      </c>
      <c r="H665" s="5">
        <v>539.04</v>
      </c>
      <c r="I665" s="5">
        <v>0.11</v>
      </c>
      <c r="J665" s="5">
        <v>1918.9824000000001</v>
      </c>
      <c r="K665" s="5">
        <v>438.90298492801429</v>
      </c>
      <c r="L665">
        <f>YEAR(SalesData[Order Date])</f>
        <v>2023</v>
      </c>
      <c r="M665">
        <f>MONTH(SalesData[Order Date])</f>
        <v>6</v>
      </c>
      <c r="N665" t="str">
        <f>TEXT(SalesData[[#This Row],[Order Date]], "mmmm")</f>
        <v>June</v>
      </c>
      <c r="O665" s="7">
        <f>IF(SalesData[Sales]=0,0,SalesData[Profit]/SalesData[Sales])</f>
        <v>0.22871652440794366</v>
      </c>
      <c r="P665" s="8">
        <f t="shared" si="10"/>
        <v>5.1016622143069166E-5</v>
      </c>
      <c r="Q665" t="str">
        <f>IF(SalesData[[#This Row],[Discount]]&gt;0, "Yes", "No")</f>
        <v>Yes</v>
      </c>
      <c r="R665" t="str">
        <f>TEXT(SalesData[[#This Row],[Order Date]],"mmm-yyyy")</f>
        <v>Jun-2023</v>
      </c>
      <c r="S665">
        <f>YEAR(SalesData[[#This Row],[Order Date]])*100 + MONTH(SalesData[[#This Row],[Order Date]])</f>
        <v>202306</v>
      </c>
    </row>
    <row r="666" spans="1:19" x14ac:dyDescent="0.3">
      <c r="A666" t="s">
        <v>18522</v>
      </c>
      <c r="B666" s="3">
        <v>45083</v>
      </c>
      <c r="C666" t="s">
        <v>18523</v>
      </c>
      <c r="D666" t="s">
        <v>13</v>
      </c>
      <c r="E666" t="s">
        <v>26</v>
      </c>
      <c r="F666" t="s">
        <v>39</v>
      </c>
      <c r="G666">
        <v>4</v>
      </c>
      <c r="H666" s="5">
        <v>979.01</v>
      </c>
      <c r="I666" s="5">
        <v>0.1</v>
      </c>
      <c r="J666" s="5">
        <v>3524.4360000000001</v>
      </c>
      <c r="K666" s="5">
        <v>899.26398974997983</v>
      </c>
      <c r="L666">
        <f>YEAR(SalesData[Order Date])</f>
        <v>2023</v>
      </c>
      <c r="M666">
        <f>MONTH(SalesData[Order Date])</f>
        <v>6</v>
      </c>
      <c r="N666" t="str">
        <f>TEXT(SalesData[[#This Row],[Order Date]], "mmmm")</f>
        <v>June</v>
      </c>
      <c r="O666" s="7">
        <f>IF(SalesData[Sales]=0,0,SalesData[Profit]/SalesData[Sales])</f>
        <v>0.25515117589026437</v>
      </c>
      <c r="P666" s="8">
        <f t="shared" si="10"/>
        <v>2.5536000653721618E-5</v>
      </c>
      <c r="Q666" t="str">
        <f>IF(SalesData[[#This Row],[Discount]]&gt;0, "Yes", "No")</f>
        <v>Yes</v>
      </c>
      <c r="R666" t="str">
        <f>TEXT(SalesData[[#This Row],[Order Date]],"mmm-yyyy")</f>
        <v>Jun-2023</v>
      </c>
      <c r="S666">
        <f>YEAR(SalesData[[#This Row],[Order Date]])*100 + MONTH(SalesData[[#This Row],[Order Date]])</f>
        <v>202306</v>
      </c>
    </row>
    <row r="667" spans="1:19" x14ac:dyDescent="0.3">
      <c r="A667" t="s">
        <v>18533</v>
      </c>
      <c r="B667" s="3">
        <v>45102</v>
      </c>
      <c r="C667" t="s">
        <v>18534</v>
      </c>
      <c r="D667" t="s">
        <v>13</v>
      </c>
      <c r="E667" t="s">
        <v>26</v>
      </c>
      <c r="F667" t="s">
        <v>62</v>
      </c>
      <c r="G667">
        <v>1</v>
      </c>
      <c r="H667" s="5">
        <v>689.21</v>
      </c>
      <c r="I667" s="5">
        <v>0.11</v>
      </c>
      <c r="J667" s="5">
        <v>613.39690000000007</v>
      </c>
      <c r="K667" s="5">
        <v>151.91339311729149</v>
      </c>
      <c r="L667">
        <f>YEAR(SalesData[Order Date])</f>
        <v>2023</v>
      </c>
      <c r="M667">
        <f>MONTH(SalesData[Order Date])</f>
        <v>6</v>
      </c>
      <c r="N667" t="str">
        <f>TEXT(SalesData[[#This Row],[Order Date]], "mmmm")</f>
        <v>June</v>
      </c>
      <c r="O667" s="7">
        <f>IF(SalesData[Sales]=0,0,SalesData[Profit]/SalesData[Sales])</f>
        <v>0.24765921235873783</v>
      </c>
      <c r="P667" s="8">
        <f t="shared" si="10"/>
        <v>1.596030237518318E-4</v>
      </c>
      <c r="Q667" t="str">
        <f>IF(SalesData[[#This Row],[Discount]]&gt;0, "Yes", "No")</f>
        <v>Yes</v>
      </c>
      <c r="R667" t="str">
        <f>TEXT(SalesData[[#This Row],[Order Date]],"mmm-yyyy")</f>
        <v>Jun-2023</v>
      </c>
      <c r="S667">
        <f>YEAR(SalesData[[#This Row],[Order Date]])*100 + MONTH(SalesData[[#This Row],[Order Date]])</f>
        <v>202306</v>
      </c>
    </row>
    <row r="668" spans="1:19" x14ac:dyDescent="0.3">
      <c r="A668" t="s">
        <v>18538</v>
      </c>
      <c r="B668" s="3">
        <v>45081</v>
      </c>
      <c r="C668" t="s">
        <v>18539</v>
      </c>
      <c r="D668" t="s">
        <v>18</v>
      </c>
      <c r="E668" t="s">
        <v>14</v>
      </c>
      <c r="F668" t="s">
        <v>53</v>
      </c>
      <c r="G668">
        <v>1</v>
      </c>
      <c r="H668" s="5">
        <v>925.02</v>
      </c>
      <c r="I668" s="5">
        <v>0.23</v>
      </c>
      <c r="J668" s="5">
        <v>712.2654</v>
      </c>
      <c r="K668" s="5">
        <v>88.709450378907505</v>
      </c>
      <c r="L668">
        <f>YEAR(SalesData[Order Date])</f>
        <v>2023</v>
      </c>
      <c r="M668">
        <f>MONTH(SalesData[Order Date])</f>
        <v>6</v>
      </c>
      <c r="N668" t="str">
        <f>TEXT(SalesData[[#This Row],[Order Date]], "mmmm")</f>
        <v>June</v>
      </c>
      <c r="O668" s="7">
        <f>IF(SalesData[Sales]=0,0,SalesData[Profit]/SalesData[Sales])</f>
        <v>0.12454550000450325</v>
      </c>
      <c r="P668" s="8">
        <f t="shared" si="10"/>
        <v>2.4864327257789022E-4</v>
      </c>
      <c r="Q668" t="str">
        <f>IF(SalesData[[#This Row],[Discount]]&gt;0, "Yes", "No")</f>
        <v>Yes</v>
      </c>
      <c r="R668" t="str">
        <f>TEXT(SalesData[[#This Row],[Order Date]],"mmm-yyyy")</f>
        <v>Jun-2023</v>
      </c>
      <c r="S668">
        <f>YEAR(SalesData[[#This Row],[Order Date]])*100 + MONTH(SalesData[[#This Row],[Order Date]])</f>
        <v>202306</v>
      </c>
    </row>
    <row r="669" spans="1:19" x14ac:dyDescent="0.3">
      <c r="A669" t="s">
        <v>18556</v>
      </c>
      <c r="B669" s="3">
        <v>45087</v>
      </c>
      <c r="C669" t="s">
        <v>18557</v>
      </c>
      <c r="D669" t="s">
        <v>18</v>
      </c>
      <c r="E669" t="s">
        <v>19</v>
      </c>
      <c r="F669" t="s">
        <v>20</v>
      </c>
      <c r="G669">
        <v>2</v>
      </c>
      <c r="H669" s="5">
        <v>364.86</v>
      </c>
      <c r="I669" s="5">
        <v>0.02</v>
      </c>
      <c r="J669" s="5">
        <v>715.12559999999996</v>
      </c>
      <c r="K669" s="5">
        <v>60.455558536077532</v>
      </c>
      <c r="L669">
        <f>YEAR(SalesData[Order Date])</f>
        <v>2023</v>
      </c>
      <c r="M669">
        <f>MONTH(SalesData[Order Date])</f>
        <v>6</v>
      </c>
      <c r="N669" t="str">
        <f>TEXT(SalesData[[#This Row],[Order Date]], "mmmm")</f>
        <v>June</v>
      </c>
      <c r="O669" s="7">
        <f>IF(SalesData[Sales]=0,0,SalesData[Profit]/SalesData[Sales])</f>
        <v>8.4538378343716872E-2</v>
      </c>
      <c r="P669" s="8">
        <f t="shared" si="10"/>
        <v>2.7407772844378667E-5</v>
      </c>
      <c r="Q669" t="str">
        <f>IF(SalesData[[#This Row],[Discount]]&gt;0, "Yes", "No")</f>
        <v>Yes</v>
      </c>
      <c r="R669" t="str">
        <f>TEXT(SalesData[[#This Row],[Order Date]],"mmm-yyyy")</f>
        <v>Jun-2023</v>
      </c>
      <c r="S669">
        <f>YEAR(SalesData[[#This Row],[Order Date]])*100 + MONTH(SalesData[[#This Row],[Order Date]])</f>
        <v>202306</v>
      </c>
    </row>
    <row r="670" spans="1:19" x14ac:dyDescent="0.3">
      <c r="A670" t="s">
        <v>18573</v>
      </c>
      <c r="B670" s="3">
        <v>45107</v>
      </c>
      <c r="C670" t="s">
        <v>18574</v>
      </c>
      <c r="D670" t="s">
        <v>18</v>
      </c>
      <c r="E670" t="s">
        <v>19</v>
      </c>
      <c r="F670" t="s">
        <v>27</v>
      </c>
      <c r="G670">
        <v>4</v>
      </c>
      <c r="H670" s="5">
        <v>649.65</v>
      </c>
      <c r="I670" s="5">
        <v>0.25</v>
      </c>
      <c r="J670" s="5">
        <v>1948.95</v>
      </c>
      <c r="K670" s="5">
        <v>287.70159930022987</v>
      </c>
      <c r="L670">
        <f>YEAR(SalesData[Order Date])</f>
        <v>2023</v>
      </c>
      <c r="M670">
        <f>MONTH(SalesData[Order Date])</f>
        <v>6</v>
      </c>
      <c r="N670" t="str">
        <f>TEXT(SalesData[[#This Row],[Order Date]], "mmmm")</f>
        <v>June</v>
      </c>
      <c r="O670" s="7">
        <f>IF(SalesData[Sales]=0,0,SalesData[Profit]/SalesData[Sales])</f>
        <v>0.14761876872173726</v>
      </c>
      <c r="P670" s="8">
        <f t="shared" si="10"/>
        <v>9.6205649195720772E-5</v>
      </c>
      <c r="Q670" t="str">
        <f>IF(SalesData[[#This Row],[Discount]]&gt;0, "Yes", "No")</f>
        <v>Yes</v>
      </c>
      <c r="R670" t="str">
        <f>TEXT(SalesData[[#This Row],[Order Date]],"mmm-yyyy")</f>
        <v>Jun-2023</v>
      </c>
      <c r="S670">
        <f>YEAR(SalesData[[#This Row],[Order Date]])*100 + MONTH(SalesData[[#This Row],[Order Date]])</f>
        <v>202306</v>
      </c>
    </row>
    <row r="671" spans="1:19" x14ac:dyDescent="0.3">
      <c r="A671" t="s">
        <v>18788</v>
      </c>
      <c r="B671" s="3">
        <v>45083</v>
      </c>
      <c r="C671" t="s">
        <v>18789</v>
      </c>
      <c r="D671" t="s">
        <v>23</v>
      </c>
      <c r="E671" t="s">
        <v>26</v>
      </c>
      <c r="F671" t="s">
        <v>91</v>
      </c>
      <c r="G671">
        <v>1</v>
      </c>
      <c r="H671" s="5">
        <v>657.32</v>
      </c>
      <c r="I671" s="5">
        <v>0.05</v>
      </c>
      <c r="J671" s="5">
        <v>624.45400000000006</v>
      </c>
      <c r="K671" s="5">
        <v>141.2617522488336</v>
      </c>
      <c r="L671">
        <f>YEAR(SalesData[Order Date])</f>
        <v>2023</v>
      </c>
      <c r="M671">
        <f>MONTH(SalesData[Order Date])</f>
        <v>6</v>
      </c>
      <c r="N671" t="str">
        <f>TEXT(SalesData[[#This Row],[Order Date]], "mmmm")</f>
        <v>June</v>
      </c>
      <c r="O671" s="7">
        <f>IF(SalesData[Sales]=0,0,SalesData[Profit]/SalesData[Sales])</f>
        <v>0.22621642626812158</v>
      </c>
      <c r="P671" s="8">
        <f t="shared" si="10"/>
        <v>7.6066451652163328E-5</v>
      </c>
      <c r="Q671" t="str">
        <f>IF(SalesData[[#This Row],[Discount]]&gt;0, "Yes", "No")</f>
        <v>Yes</v>
      </c>
      <c r="R671" t="str">
        <f>TEXT(SalesData[[#This Row],[Order Date]],"mmm-yyyy")</f>
        <v>Jun-2023</v>
      </c>
      <c r="S671">
        <f>YEAR(SalesData[[#This Row],[Order Date]])*100 + MONTH(SalesData[[#This Row],[Order Date]])</f>
        <v>202306</v>
      </c>
    </row>
    <row r="672" spans="1:19" x14ac:dyDescent="0.3">
      <c r="A672" t="s">
        <v>18810</v>
      </c>
      <c r="B672" s="3">
        <v>45082</v>
      </c>
      <c r="C672" t="s">
        <v>18811</v>
      </c>
      <c r="D672" t="s">
        <v>18</v>
      </c>
      <c r="E672" t="s">
        <v>26</v>
      </c>
      <c r="F672" t="s">
        <v>91</v>
      </c>
      <c r="G672">
        <v>9</v>
      </c>
      <c r="H672" s="5">
        <v>79.8</v>
      </c>
      <c r="I672" s="5">
        <v>0.12</v>
      </c>
      <c r="J672" s="5">
        <v>632.01599999999996</v>
      </c>
      <c r="K672" s="5">
        <v>163.48464877239371</v>
      </c>
      <c r="L672">
        <f>YEAR(SalesData[Order Date])</f>
        <v>2023</v>
      </c>
      <c r="M672">
        <f>MONTH(SalesData[Order Date])</f>
        <v>6</v>
      </c>
      <c r="N672" t="str">
        <f>TEXT(SalesData[[#This Row],[Order Date]], "mmmm")</f>
        <v>June</v>
      </c>
      <c r="O672" s="7">
        <f>IF(SalesData[Sales]=0,0,SalesData[Profit]/SalesData[Sales])</f>
        <v>0.25867169307801341</v>
      </c>
      <c r="P672" s="8">
        <f t="shared" si="10"/>
        <v>1.6708437761069341E-4</v>
      </c>
      <c r="Q672" t="str">
        <f>IF(SalesData[[#This Row],[Discount]]&gt;0, "Yes", "No")</f>
        <v>Yes</v>
      </c>
      <c r="R672" t="str">
        <f>TEXT(SalesData[[#This Row],[Order Date]],"mmm-yyyy")</f>
        <v>Jun-2023</v>
      </c>
      <c r="S672">
        <f>YEAR(SalesData[[#This Row],[Order Date]])*100 + MONTH(SalesData[[#This Row],[Order Date]])</f>
        <v>202306</v>
      </c>
    </row>
    <row r="673" spans="1:19" x14ac:dyDescent="0.3">
      <c r="A673" t="s">
        <v>18822</v>
      </c>
      <c r="B673" s="3">
        <v>45099</v>
      </c>
      <c r="C673" t="s">
        <v>18823</v>
      </c>
      <c r="D673" t="s">
        <v>23</v>
      </c>
      <c r="E673" t="s">
        <v>26</v>
      </c>
      <c r="F673" t="s">
        <v>39</v>
      </c>
      <c r="G673">
        <v>3</v>
      </c>
      <c r="H673" s="5">
        <v>69.569999999999993</v>
      </c>
      <c r="I673" s="5">
        <v>7.0000000000000007E-2</v>
      </c>
      <c r="J673" s="5">
        <v>194.1003</v>
      </c>
      <c r="K673" s="5">
        <v>30.808337894184081</v>
      </c>
      <c r="L673">
        <f>YEAR(SalesData[Order Date])</f>
        <v>2023</v>
      </c>
      <c r="M673">
        <f>MONTH(SalesData[Order Date])</f>
        <v>6</v>
      </c>
      <c r="N673" t="str">
        <f>TEXT(SalesData[[#This Row],[Order Date]], "mmmm")</f>
        <v>June</v>
      </c>
      <c r="O673" s="7">
        <f>IF(SalesData[Sales]=0,0,SalesData[Profit]/SalesData[Sales])</f>
        <v>0.15872380359115407</v>
      </c>
      <c r="P673" s="8">
        <f t="shared" si="10"/>
        <v>3.3539360835609225E-4</v>
      </c>
      <c r="Q673" t="str">
        <f>IF(SalesData[[#This Row],[Discount]]&gt;0, "Yes", "No")</f>
        <v>Yes</v>
      </c>
      <c r="R673" t="str">
        <f>TEXT(SalesData[[#This Row],[Order Date]],"mmm-yyyy")</f>
        <v>Jun-2023</v>
      </c>
      <c r="S673">
        <f>YEAR(SalesData[[#This Row],[Order Date]])*100 + MONTH(SalesData[[#This Row],[Order Date]])</f>
        <v>202306</v>
      </c>
    </row>
    <row r="674" spans="1:19" x14ac:dyDescent="0.3">
      <c r="A674" t="s">
        <v>18953</v>
      </c>
      <c r="B674" s="3">
        <v>45105</v>
      </c>
      <c r="C674" t="s">
        <v>18954</v>
      </c>
      <c r="D674" t="s">
        <v>30</v>
      </c>
      <c r="E674" t="s">
        <v>14</v>
      </c>
      <c r="F674" t="s">
        <v>20</v>
      </c>
      <c r="G674">
        <v>1</v>
      </c>
      <c r="H674" s="5">
        <v>272.51</v>
      </c>
      <c r="I674" s="5">
        <v>0.23</v>
      </c>
      <c r="J674" s="5">
        <v>209.83269999999999</v>
      </c>
      <c r="K674" s="5">
        <v>14.431814729147341</v>
      </c>
      <c r="L674">
        <f>YEAR(SalesData[Order Date])</f>
        <v>2023</v>
      </c>
      <c r="M674">
        <f>MONTH(SalesData[Order Date])</f>
        <v>6</v>
      </c>
      <c r="N674" t="str">
        <f>TEXT(SalesData[[#This Row],[Order Date]], "mmmm")</f>
        <v>June</v>
      </c>
      <c r="O674" s="7">
        <f>IF(SalesData[Sales]=0,0,SalesData[Profit]/SalesData[Sales])</f>
        <v>6.8777720198745673E-2</v>
      </c>
      <c r="P674" s="8">
        <f t="shared" si="10"/>
        <v>8.440057245605666E-4</v>
      </c>
      <c r="Q674" t="str">
        <f>IF(SalesData[[#This Row],[Discount]]&gt;0, "Yes", "No")</f>
        <v>Yes</v>
      </c>
      <c r="R674" t="str">
        <f>TEXT(SalesData[[#This Row],[Order Date]],"mmm-yyyy")</f>
        <v>Jun-2023</v>
      </c>
      <c r="S674">
        <f>YEAR(SalesData[[#This Row],[Order Date]])*100 + MONTH(SalesData[[#This Row],[Order Date]])</f>
        <v>202306</v>
      </c>
    </row>
    <row r="675" spans="1:19" x14ac:dyDescent="0.3">
      <c r="A675" t="s">
        <v>18991</v>
      </c>
      <c r="B675" s="3">
        <v>45092</v>
      </c>
      <c r="C675" t="s">
        <v>18992</v>
      </c>
      <c r="D675" t="s">
        <v>30</v>
      </c>
      <c r="E675" t="s">
        <v>14</v>
      </c>
      <c r="F675" t="s">
        <v>20</v>
      </c>
      <c r="G675">
        <v>9</v>
      </c>
      <c r="H675" s="5">
        <v>453.9</v>
      </c>
      <c r="I675" s="5">
        <v>0.26</v>
      </c>
      <c r="J675" s="5">
        <v>3022.9740000000002</v>
      </c>
      <c r="K675" s="5">
        <v>650.44662990226595</v>
      </c>
      <c r="L675">
        <f>YEAR(SalesData[Order Date])</f>
        <v>2023</v>
      </c>
      <c r="M675">
        <f>MONTH(SalesData[Order Date])</f>
        <v>6</v>
      </c>
      <c r="N675" t="str">
        <f>TEXT(SalesData[[#This Row],[Order Date]], "mmmm")</f>
        <v>June</v>
      </c>
      <c r="O675" s="7">
        <f>IF(SalesData[Sales]=0,0,SalesData[Profit]/SalesData[Sales])</f>
        <v>0.21516778837736147</v>
      </c>
      <c r="P675" s="8">
        <f t="shared" si="10"/>
        <v>6.3645932780103312E-5</v>
      </c>
      <c r="Q675" t="str">
        <f>IF(SalesData[[#This Row],[Discount]]&gt;0, "Yes", "No")</f>
        <v>Yes</v>
      </c>
      <c r="R675" t="str">
        <f>TEXT(SalesData[[#This Row],[Order Date]],"mmm-yyyy")</f>
        <v>Jun-2023</v>
      </c>
      <c r="S675">
        <f>YEAR(SalesData[[#This Row],[Order Date]])*100 + MONTH(SalesData[[#This Row],[Order Date]])</f>
        <v>202306</v>
      </c>
    </row>
    <row r="676" spans="1:19" x14ac:dyDescent="0.3">
      <c r="A676" t="s">
        <v>19084</v>
      </c>
      <c r="B676" s="3">
        <v>45106</v>
      </c>
      <c r="C676" t="s">
        <v>19085</v>
      </c>
      <c r="D676" t="s">
        <v>18</v>
      </c>
      <c r="E676" t="s">
        <v>19</v>
      </c>
      <c r="F676" t="s">
        <v>34</v>
      </c>
      <c r="G676">
        <v>7</v>
      </c>
      <c r="H676" s="5">
        <v>117.39</v>
      </c>
      <c r="I676" s="5">
        <v>0.25</v>
      </c>
      <c r="J676" s="5">
        <v>616.29750000000001</v>
      </c>
      <c r="K676" s="5">
        <v>55.118894668871491</v>
      </c>
      <c r="L676">
        <f>YEAR(SalesData[Order Date])</f>
        <v>2023</v>
      </c>
      <c r="M676">
        <f>MONTH(SalesData[Order Date])</f>
        <v>6</v>
      </c>
      <c r="N676" t="str">
        <f>TEXT(SalesData[[#This Row],[Order Date]], "mmmm")</f>
        <v>June</v>
      </c>
      <c r="O676" s="7">
        <f>IF(SalesData[Sales]=0,0,SalesData[Profit]/SalesData[Sales])</f>
        <v>8.9435531815189082E-2</v>
      </c>
      <c r="P676" s="8">
        <f t="shared" si="10"/>
        <v>3.0423618463485574E-4</v>
      </c>
      <c r="Q676" t="str">
        <f>IF(SalesData[[#This Row],[Discount]]&gt;0, "Yes", "No")</f>
        <v>Yes</v>
      </c>
      <c r="R676" t="str">
        <f>TEXT(SalesData[[#This Row],[Order Date]],"mmm-yyyy")</f>
        <v>Jun-2023</v>
      </c>
      <c r="S676">
        <f>YEAR(SalesData[[#This Row],[Order Date]])*100 + MONTH(SalesData[[#This Row],[Order Date]])</f>
        <v>202306</v>
      </c>
    </row>
    <row r="677" spans="1:19" x14ac:dyDescent="0.3">
      <c r="A677" t="s">
        <v>19121</v>
      </c>
      <c r="B677" s="3">
        <v>45081</v>
      </c>
      <c r="C677" t="s">
        <v>19122</v>
      </c>
      <c r="D677" t="s">
        <v>30</v>
      </c>
      <c r="E677" t="s">
        <v>14</v>
      </c>
      <c r="F677" t="s">
        <v>91</v>
      </c>
      <c r="G677">
        <v>2</v>
      </c>
      <c r="H677" s="5">
        <v>36.340000000000003</v>
      </c>
      <c r="I677" s="5">
        <v>0.13</v>
      </c>
      <c r="J677" s="5">
        <v>63.231600000000007</v>
      </c>
      <c r="K677" s="5">
        <v>18.705170405702969</v>
      </c>
      <c r="L677">
        <f>YEAR(SalesData[Order Date])</f>
        <v>2023</v>
      </c>
      <c r="M677">
        <f>MONTH(SalesData[Order Date])</f>
        <v>6</v>
      </c>
      <c r="N677" t="str">
        <f>TEXT(SalesData[[#This Row],[Order Date]], "mmmm")</f>
        <v>June</v>
      </c>
      <c r="O677" s="7">
        <f>IF(SalesData[Sales]=0,0,SalesData[Profit]/SalesData[Sales])</f>
        <v>0.29581997617809713</v>
      </c>
      <c r="P677" s="8">
        <f t="shared" si="10"/>
        <v>1.7886626307099614E-3</v>
      </c>
      <c r="Q677" t="str">
        <f>IF(SalesData[[#This Row],[Discount]]&gt;0, "Yes", "No")</f>
        <v>Yes</v>
      </c>
      <c r="R677" t="str">
        <f>TEXT(SalesData[[#This Row],[Order Date]],"mmm-yyyy")</f>
        <v>Jun-2023</v>
      </c>
      <c r="S677">
        <f>YEAR(SalesData[[#This Row],[Order Date]])*100 + MONTH(SalesData[[#This Row],[Order Date]])</f>
        <v>202306</v>
      </c>
    </row>
    <row r="678" spans="1:19" x14ac:dyDescent="0.3">
      <c r="A678" t="s">
        <v>19156</v>
      </c>
      <c r="B678" s="3">
        <v>45088</v>
      </c>
      <c r="C678" t="s">
        <v>19157</v>
      </c>
      <c r="D678" t="s">
        <v>18</v>
      </c>
      <c r="E678" t="s">
        <v>14</v>
      </c>
      <c r="F678" t="s">
        <v>15</v>
      </c>
      <c r="G678">
        <v>8</v>
      </c>
      <c r="H678" s="5">
        <v>987.09</v>
      </c>
      <c r="I678" s="5">
        <v>0.06</v>
      </c>
      <c r="J678" s="5">
        <v>7422.9168</v>
      </c>
      <c r="K678" s="5">
        <v>2116.170259694898</v>
      </c>
      <c r="L678">
        <f>YEAR(SalesData[Order Date])</f>
        <v>2023</v>
      </c>
      <c r="M678">
        <f>MONTH(SalesData[Order Date])</f>
        <v>6</v>
      </c>
      <c r="N678" t="str">
        <f>TEXT(SalesData[[#This Row],[Order Date]], "mmmm")</f>
        <v>June</v>
      </c>
      <c r="O678" s="7">
        <f>IF(SalesData[Sales]=0,0,SalesData[Profit]/SalesData[Sales])</f>
        <v>0.28508608094528259</v>
      </c>
      <c r="P678" s="8">
        <f t="shared" si="10"/>
        <v>7.5980913594505053E-6</v>
      </c>
      <c r="Q678" t="str">
        <f>IF(SalesData[[#This Row],[Discount]]&gt;0, "Yes", "No")</f>
        <v>Yes</v>
      </c>
      <c r="R678" t="str">
        <f>TEXT(SalesData[[#This Row],[Order Date]],"mmm-yyyy")</f>
        <v>Jun-2023</v>
      </c>
      <c r="S678">
        <f>YEAR(SalesData[[#This Row],[Order Date]])*100 + MONTH(SalesData[[#This Row],[Order Date]])</f>
        <v>202306</v>
      </c>
    </row>
    <row r="679" spans="1:19" x14ac:dyDescent="0.3">
      <c r="A679" t="s">
        <v>19301</v>
      </c>
      <c r="B679" s="3">
        <v>45080</v>
      </c>
      <c r="C679" t="s">
        <v>19302</v>
      </c>
      <c r="D679" t="s">
        <v>30</v>
      </c>
      <c r="E679" t="s">
        <v>26</v>
      </c>
      <c r="F679" t="s">
        <v>34</v>
      </c>
      <c r="G679">
        <v>2</v>
      </c>
      <c r="H679" s="5">
        <v>68.94</v>
      </c>
      <c r="I679" s="5">
        <v>0.2</v>
      </c>
      <c r="J679" s="5">
        <v>110.304</v>
      </c>
      <c r="K679" s="5">
        <v>25.734246514613819</v>
      </c>
      <c r="L679">
        <f>YEAR(SalesData[Order Date])</f>
        <v>2023</v>
      </c>
      <c r="M679">
        <f>MONTH(SalesData[Order Date])</f>
        <v>6</v>
      </c>
      <c r="N679" t="str">
        <f>TEXT(SalesData[[#This Row],[Order Date]], "mmmm")</f>
        <v>June</v>
      </c>
      <c r="O679" s="7">
        <f>IF(SalesData[Sales]=0,0,SalesData[Profit]/SalesData[Sales])</f>
        <v>0.23330293112320333</v>
      </c>
      <c r="P679" s="8">
        <f t="shared" si="10"/>
        <v>1.4505366985784742E-3</v>
      </c>
      <c r="Q679" t="str">
        <f>IF(SalesData[[#This Row],[Discount]]&gt;0, "Yes", "No")</f>
        <v>Yes</v>
      </c>
      <c r="R679" t="str">
        <f>TEXT(SalesData[[#This Row],[Order Date]],"mmm-yyyy")</f>
        <v>Jun-2023</v>
      </c>
      <c r="S679">
        <f>YEAR(SalesData[[#This Row],[Order Date]])*100 + MONTH(SalesData[[#This Row],[Order Date]])</f>
        <v>202306</v>
      </c>
    </row>
    <row r="680" spans="1:19" x14ac:dyDescent="0.3">
      <c r="A680" t="s">
        <v>19353</v>
      </c>
      <c r="B680" s="3">
        <v>45094</v>
      </c>
      <c r="C680" t="s">
        <v>19354</v>
      </c>
      <c r="D680" t="s">
        <v>18</v>
      </c>
      <c r="E680" t="s">
        <v>26</v>
      </c>
      <c r="F680" t="s">
        <v>44</v>
      </c>
      <c r="G680">
        <v>3</v>
      </c>
      <c r="H680" s="5">
        <v>489.79</v>
      </c>
      <c r="I680" s="5">
        <v>0.15</v>
      </c>
      <c r="J680" s="5">
        <v>1248.9645</v>
      </c>
      <c r="K680" s="5">
        <v>196.76649055664029</v>
      </c>
      <c r="L680">
        <f>YEAR(SalesData[Order Date])</f>
        <v>2023</v>
      </c>
      <c r="M680">
        <f>MONTH(SalesData[Order Date])</f>
        <v>6</v>
      </c>
      <c r="N680" t="str">
        <f>TEXT(SalesData[[#This Row],[Order Date]], "mmmm")</f>
        <v>June</v>
      </c>
      <c r="O680" s="7">
        <f>IF(SalesData[Sales]=0,0,SalesData[Profit]/SalesData[Sales])</f>
        <v>0.15754370164775722</v>
      </c>
      <c r="P680" s="8">
        <f t="shared" si="10"/>
        <v>1.0208456685518282E-4</v>
      </c>
      <c r="Q680" t="str">
        <f>IF(SalesData[[#This Row],[Discount]]&gt;0, "Yes", "No")</f>
        <v>Yes</v>
      </c>
      <c r="R680" t="str">
        <f>TEXT(SalesData[[#This Row],[Order Date]],"mmm-yyyy")</f>
        <v>Jun-2023</v>
      </c>
      <c r="S680">
        <f>YEAR(SalesData[[#This Row],[Order Date]])*100 + MONTH(SalesData[[#This Row],[Order Date]])</f>
        <v>202306</v>
      </c>
    </row>
    <row r="681" spans="1:19" x14ac:dyDescent="0.3">
      <c r="A681" t="s">
        <v>19375</v>
      </c>
      <c r="B681" s="3">
        <v>45086</v>
      </c>
      <c r="C681" t="s">
        <v>19376</v>
      </c>
      <c r="D681" t="s">
        <v>18</v>
      </c>
      <c r="E681" t="s">
        <v>14</v>
      </c>
      <c r="F681" t="s">
        <v>39</v>
      </c>
      <c r="G681">
        <v>4</v>
      </c>
      <c r="H681" s="5">
        <v>547.9</v>
      </c>
      <c r="I681" s="5">
        <v>0.18</v>
      </c>
      <c r="J681" s="5">
        <v>1797.1120000000001</v>
      </c>
      <c r="K681" s="5">
        <v>150.74410286468759</v>
      </c>
      <c r="L681">
        <f>YEAR(SalesData[Order Date])</f>
        <v>2023</v>
      </c>
      <c r="M681">
        <f>MONTH(SalesData[Order Date])</f>
        <v>6</v>
      </c>
      <c r="N681" t="str">
        <f>TEXT(SalesData[[#This Row],[Order Date]], "mmmm")</f>
        <v>June</v>
      </c>
      <c r="O681" s="7">
        <f>IF(SalesData[Sales]=0,0,SalesData[Profit]/SalesData[Sales])</f>
        <v>8.388130671025934E-2</v>
      </c>
      <c r="P681" s="8">
        <f t="shared" si="10"/>
        <v>8.2131775871509404E-5</v>
      </c>
      <c r="Q681" t="str">
        <f>IF(SalesData[[#This Row],[Discount]]&gt;0, "Yes", "No")</f>
        <v>Yes</v>
      </c>
      <c r="R681" t="str">
        <f>TEXT(SalesData[[#This Row],[Order Date]],"mmm-yyyy")</f>
        <v>Jun-2023</v>
      </c>
      <c r="S681">
        <f>YEAR(SalesData[[#This Row],[Order Date]])*100 + MONTH(SalesData[[#This Row],[Order Date]])</f>
        <v>202306</v>
      </c>
    </row>
    <row r="682" spans="1:19" x14ac:dyDescent="0.3">
      <c r="A682" t="s">
        <v>19395</v>
      </c>
      <c r="B682" s="3">
        <v>45104</v>
      </c>
      <c r="C682" t="s">
        <v>19396</v>
      </c>
      <c r="D682" t="s">
        <v>23</v>
      </c>
      <c r="E682" t="s">
        <v>26</v>
      </c>
      <c r="F682" t="s">
        <v>15</v>
      </c>
      <c r="G682">
        <v>4</v>
      </c>
      <c r="H682" s="5">
        <v>325.51</v>
      </c>
      <c r="I682" s="5">
        <v>0.03</v>
      </c>
      <c r="J682" s="5">
        <v>1262.9788000000001</v>
      </c>
      <c r="K682" s="5">
        <v>284.47286103685411</v>
      </c>
      <c r="L682">
        <f>YEAR(SalesData[Order Date])</f>
        <v>2023</v>
      </c>
      <c r="M682">
        <f>MONTH(SalesData[Order Date])</f>
        <v>6</v>
      </c>
      <c r="N682" t="str">
        <f>TEXT(SalesData[[#This Row],[Order Date]], "mmmm")</f>
        <v>June</v>
      </c>
      <c r="O682" s="7">
        <f>IF(SalesData[Sales]=0,0,SalesData[Profit]/SalesData[Sales])</f>
        <v>0.22523961687785582</v>
      </c>
      <c r="P682" s="8">
        <f t="shared" si="10"/>
        <v>2.3040766796718995E-5</v>
      </c>
      <c r="Q682" t="str">
        <f>IF(SalesData[[#This Row],[Discount]]&gt;0, "Yes", "No")</f>
        <v>Yes</v>
      </c>
      <c r="R682" t="str">
        <f>TEXT(SalesData[[#This Row],[Order Date]],"mmm-yyyy")</f>
        <v>Jun-2023</v>
      </c>
      <c r="S682">
        <f>YEAR(SalesData[[#This Row],[Order Date]])*100 + MONTH(SalesData[[#This Row],[Order Date]])</f>
        <v>202306</v>
      </c>
    </row>
    <row r="683" spans="1:19" x14ac:dyDescent="0.3">
      <c r="A683" t="s">
        <v>69</v>
      </c>
      <c r="B683" s="3">
        <v>45131</v>
      </c>
      <c r="C683" t="s">
        <v>70</v>
      </c>
      <c r="D683" t="s">
        <v>18</v>
      </c>
      <c r="E683" t="s">
        <v>14</v>
      </c>
      <c r="F683" t="s">
        <v>44</v>
      </c>
      <c r="G683">
        <v>2</v>
      </c>
      <c r="H683" s="5">
        <v>288.82</v>
      </c>
      <c r="I683" s="5">
        <v>0.21</v>
      </c>
      <c r="J683" s="5">
        <v>456.3356</v>
      </c>
      <c r="K683" s="5">
        <v>67.802501306611504</v>
      </c>
      <c r="L683">
        <f>YEAR(SalesData[Order Date])</f>
        <v>2023</v>
      </c>
      <c r="M683">
        <f>MONTH(SalesData[Order Date])</f>
        <v>7</v>
      </c>
      <c r="N683" t="str">
        <f>TEXT(SalesData[[#This Row],[Order Date]], "mmmm")</f>
        <v>July</v>
      </c>
      <c r="O683" s="7">
        <f>IF(SalesData[Sales]=0,0,SalesData[Profit]/SalesData[Sales])</f>
        <v>0.14858034592657576</v>
      </c>
      <c r="P683" s="8">
        <f t="shared" si="10"/>
        <v>3.6354823073194375E-4</v>
      </c>
      <c r="Q683" t="str">
        <f>IF(SalesData[[#This Row],[Discount]]&gt;0, "Yes", "No")</f>
        <v>Yes</v>
      </c>
      <c r="R683" t="str">
        <f>TEXT(SalesData[[#This Row],[Order Date]],"mmm-yyyy")</f>
        <v>Jul-2023</v>
      </c>
      <c r="S683">
        <f>YEAR(SalesData[[#This Row],[Order Date]])*100 + MONTH(SalesData[[#This Row],[Order Date]])</f>
        <v>202307</v>
      </c>
    </row>
    <row r="684" spans="1:19" x14ac:dyDescent="0.3">
      <c r="A684" t="s">
        <v>81</v>
      </c>
      <c r="B684" s="3">
        <v>45111</v>
      </c>
      <c r="C684" t="s">
        <v>82</v>
      </c>
      <c r="D684" t="s">
        <v>18</v>
      </c>
      <c r="E684" t="s">
        <v>26</v>
      </c>
      <c r="F684" t="s">
        <v>27</v>
      </c>
      <c r="G684">
        <v>9</v>
      </c>
      <c r="H684" s="5">
        <v>352.22</v>
      </c>
      <c r="I684" s="5">
        <v>0.28000000000000003</v>
      </c>
      <c r="J684" s="5">
        <v>2282.3856000000001</v>
      </c>
      <c r="K684" s="5">
        <v>672.97315602550918</v>
      </c>
      <c r="L684">
        <f>YEAR(SalesData[Order Date])</f>
        <v>2023</v>
      </c>
      <c r="M684">
        <f>MONTH(SalesData[Order Date])</f>
        <v>7</v>
      </c>
      <c r="N684" t="str">
        <f>TEXT(SalesData[[#This Row],[Order Date]], "mmmm")</f>
        <v>July</v>
      </c>
      <c r="O684" s="7">
        <f>IF(SalesData[Sales]=0,0,SalesData[Profit]/SalesData[Sales])</f>
        <v>0.29485515332094153</v>
      </c>
      <c r="P684" s="8">
        <f t="shared" si="10"/>
        <v>8.8328632988220743E-5</v>
      </c>
      <c r="Q684" t="str">
        <f>IF(SalesData[[#This Row],[Discount]]&gt;0, "Yes", "No")</f>
        <v>Yes</v>
      </c>
      <c r="R684" t="str">
        <f>TEXT(SalesData[[#This Row],[Order Date]],"mmm-yyyy")</f>
        <v>Jul-2023</v>
      </c>
      <c r="S684">
        <f>YEAR(SalesData[[#This Row],[Order Date]])*100 + MONTH(SalesData[[#This Row],[Order Date]])</f>
        <v>202307</v>
      </c>
    </row>
    <row r="685" spans="1:19" x14ac:dyDescent="0.3">
      <c r="A685" t="s">
        <v>98</v>
      </c>
      <c r="B685" s="3">
        <v>45136</v>
      </c>
      <c r="C685" t="s">
        <v>99</v>
      </c>
      <c r="D685" t="s">
        <v>23</v>
      </c>
      <c r="E685" t="s">
        <v>26</v>
      </c>
      <c r="F685" t="s">
        <v>44</v>
      </c>
      <c r="G685">
        <v>4</v>
      </c>
      <c r="H685" s="5">
        <v>457.52</v>
      </c>
      <c r="I685" s="5">
        <v>0.13</v>
      </c>
      <c r="J685" s="5">
        <v>1592.1695999999999</v>
      </c>
      <c r="K685" s="5">
        <v>429.30684795073591</v>
      </c>
      <c r="L685">
        <f>YEAR(SalesData[Order Date])</f>
        <v>2023</v>
      </c>
      <c r="M685">
        <f>MONTH(SalesData[Order Date])</f>
        <v>7</v>
      </c>
      <c r="N685" t="str">
        <f>TEXT(SalesData[[#This Row],[Order Date]], "mmmm")</f>
        <v>July</v>
      </c>
      <c r="O685" s="7">
        <f>IF(SalesData[Sales]=0,0,SalesData[Profit]/SalesData[Sales])</f>
        <v>0.2696363804149608</v>
      </c>
      <c r="P685" s="8">
        <f t="shared" si="10"/>
        <v>7.1035146004546249E-5</v>
      </c>
      <c r="Q685" t="str">
        <f>IF(SalesData[[#This Row],[Discount]]&gt;0, "Yes", "No")</f>
        <v>Yes</v>
      </c>
      <c r="R685" t="str">
        <f>TEXT(SalesData[[#This Row],[Order Date]],"mmm-yyyy")</f>
        <v>Jul-2023</v>
      </c>
      <c r="S685">
        <f>YEAR(SalesData[[#This Row],[Order Date]])*100 + MONTH(SalesData[[#This Row],[Order Date]])</f>
        <v>202307</v>
      </c>
    </row>
    <row r="686" spans="1:19" x14ac:dyDescent="0.3">
      <c r="A686" t="s">
        <v>104</v>
      </c>
      <c r="B686" s="3">
        <v>45110</v>
      </c>
      <c r="C686" t="s">
        <v>105</v>
      </c>
      <c r="D686" t="s">
        <v>23</v>
      </c>
      <c r="E686" t="s">
        <v>19</v>
      </c>
      <c r="F686" t="s">
        <v>91</v>
      </c>
      <c r="G686">
        <v>2</v>
      </c>
      <c r="H686" s="5">
        <v>949.86</v>
      </c>
      <c r="I686" s="5">
        <v>0.19</v>
      </c>
      <c r="J686" s="5">
        <v>1538.7732000000001</v>
      </c>
      <c r="K686" s="5">
        <v>326.03408993340219</v>
      </c>
      <c r="L686">
        <f>YEAR(SalesData[Order Date])</f>
        <v>2023</v>
      </c>
      <c r="M686">
        <f>MONTH(SalesData[Order Date])</f>
        <v>7</v>
      </c>
      <c r="N686" t="str">
        <f>TEXT(SalesData[[#This Row],[Order Date]], "mmmm")</f>
        <v>July</v>
      </c>
      <c r="O686" s="7">
        <f>IF(SalesData[Sales]=0,0,SalesData[Profit]/SalesData[Sales])</f>
        <v>0.2118792359610904</v>
      </c>
      <c r="P686" s="8">
        <f t="shared" si="10"/>
        <v>1.0001473901417051E-4</v>
      </c>
      <c r="Q686" t="str">
        <f>IF(SalesData[[#This Row],[Discount]]&gt;0, "Yes", "No")</f>
        <v>Yes</v>
      </c>
      <c r="R686" t="str">
        <f>TEXT(SalesData[[#This Row],[Order Date]],"mmm-yyyy")</f>
        <v>Jul-2023</v>
      </c>
      <c r="S686">
        <f>YEAR(SalesData[[#This Row],[Order Date]])*100 + MONTH(SalesData[[#This Row],[Order Date]])</f>
        <v>202307</v>
      </c>
    </row>
    <row r="687" spans="1:19" x14ac:dyDescent="0.3">
      <c r="A687" t="s">
        <v>208</v>
      </c>
      <c r="B687" s="3">
        <v>45130</v>
      </c>
      <c r="C687" t="s">
        <v>209</v>
      </c>
      <c r="D687" t="s">
        <v>18</v>
      </c>
      <c r="E687" t="s">
        <v>19</v>
      </c>
      <c r="F687" t="s">
        <v>53</v>
      </c>
      <c r="G687">
        <v>1</v>
      </c>
      <c r="H687" s="5">
        <v>526.91</v>
      </c>
      <c r="I687" s="5">
        <v>0.12</v>
      </c>
      <c r="J687" s="5">
        <v>463.68079999999998</v>
      </c>
      <c r="K687" s="5">
        <v>119.80116204876541</v>
      </c>
      <c r="L687">
        <f>YEAR(SalesData[Order Date])</f>
        <v>2023</v>
      </c>
      <c r="M687">
        <f>MONTH(SalesData[Order Date])</f>
        <v>7</v>
      </c>
      <c r="N687" t="str">
        <f>TEXT(SalesData[[#This Row],[Order Date]], "mmmm")</f>
        <v>July</v>
      </c>
      <c r="O687" s="7">
        <f>IF(SalesData[Sales]=0,0,SalesData[Profit]/SalesData[Sales])</f>
        <v>0.25836990026062201</v>
      </c>
      <c r="P687" s="8">
        <f t="shared" si="10"/>
        <v>2.2774287829041014E-4</v>
      </c>
      <c r="Q687" t="str">
        <f>IF(SalesData[[#This Row],[Discount]]&gt;0, "Yes", "No")</f>
        <v>Yes</v>
      </c>
      <c r="R687" t="str">
        <f>TEXT(SalesData[[#This Row],[Order Date]],"mmm-yyyy")</f>
        <v>Jul-2023</v>
      </c>
      <c r="S687">
        <f>YEAR(SalesData[[#This Row],[Order Date]])*100 + MONTH(SalesData[[#This Row],[Order Date]])</f>
        <v>202307</v>
      </c>
    </row>
    <row r="688" spans="1:19" x14ac:dyDescent="0.3">
      <c r="A688" t="s">
        <v>238</v>
      </c>
      <c r="B688" s="3">
        <v>45117</v>
      </c>
      <c r="C688" t="s">
        <v>239</v>
      </c>
      <c r="D688" t="s">
        <v>30</v>
      </c>
      <c r="E688" t="s">
        <v>26</v>
      </c>
      <c r="F688" t="s">
        <v>27</v>
      </c>
      <c r="G688">
        <v>5</v>
      </c>
      <c r="H688" s="5">
        <v>618.6</v>
      </c>
      <c r="I688" s="5">
        <v>0.05</v>
      </c>
      <c r="J688" s="5">
        <v>2938.35</v>
      </c>
      <c r="K688" s="5">
        <v>297.12048748708202</v>
      </c>
      <c r="L688">
        <f>YEAR(SalesData[Order Date])</f>
        <v>2023</v>
      </c>
      <c r="M688">
        <f>MONTH(SalesData[Order Date])</f>
        <v>7</v>
      </c>
      <c r="N688" t="str">
        <f>TEXT(SalesData[[#This Row],[Order Date]], "mmmm")</f>
        <v>July</v>
      </c>
      <c r="O688" s="7">
        <f>IF(SalesData[Sales]=0,0,SalesData[Profit]/SalesData[Sales])</f>
        <v>0.10111814027841545</v>
      </c>
      <c r="P688" s="8">
        <f t="shared" si="10"/>
        <v>1.6165535079211122E-5</v>
      </c>
      <c r="Q688" t="str">
        <f>IF(SalesData[[#This Row],[Discount]]&gt;0, "Yes", "No")</f>
        <v>Yes</v>
      </c>
      <c r="R688" t="str">
        <f>TEXT(SalesData[[#This Row],[Order Date]],"mmm-yyyy")</f>
        <v>Jul-2023</v>
      </c>
      <c r="S688">
        <f>YEAR(SalesData[[#This Row],[Order Date]])*100 + MONTH(SalesData[[#This Row],[Order Date]])</f>
        <v>202307</v>
      </c>
    </row>
    <row r="689" spans="1:19" x14ac:dyDescent="0.3">
      <c r="A689" t="s">
        <v>250</v>
      </c>
      <c r="B689" s="3">
        <v>45132</v>
      </c>
      <c r="C689" t="s">
        <v>251</v>
      </c>
      <c r="D689" t="s">
        <v>18</v>
      </c>
      <c r="E689" t="s">
        <v>26</v>
      </c>
      <c r="F689" t="s">
        <v>20</v>
      </c>
      <c r="G689">
        <v>1</v>
      </c>
      <c r="H689" s="5">
        <v>50.29</v>
      </c>
      <c r="I689" s="5">
        <v>0.09</v>
      </c>
      <c r="J689" s="5">
        <v>45.7639</v>
      </c>
      <c r="K689" s="5">
        <v>11.92401544020202</v>
      </c>
      <c r="L689">
        <f>YEAR(SalesData[Order Date])</f>
        <v>2023</v>
      </c>
      <c r="M689">
        <f>MONTH(SalesData[Order Date])</f>
        <v>7</v>
      </c>
      <c r="N689" t="str">
        <f>TEXT(SalesData[[#This Row],[Order Date]], "mmmm")</f>
        <v>July</v>
      </c>
      <c r="O689" s="7">
        <f>IF(SalesData[Sales]=0,0,SalesData[Profit]/SalesData[Sales])</f>
        <v>0.26055505409726926</v>
      </c>
      <c r="P689" s="8">
        <f t="shared" si="10"/>
        <v>1.7896202028236229E-3</v>
      </c>
      <c r="Q689" t="str">
        <f>IF(SalesData[[#This Row],[Discount]]&gt;0, "Yes", "No")</f>
        <v>Yes</v>
      </c>
      <c r="R689" t="str">
        <f>TEXT(SalesData[[#This Row],[Order Date]],"mmm-yyyy")</f>
        <v>Jul-2023</v>
      </c>
      <c r="S689">
        <f>YEAR(SalesData[[#This Row],[Order Date]])*100 + MONTH(SalesData[[#This Row],[Order Date]])</f>
        <v>202307</v>
      </c>
    </row>
    <row r="690" spans="1:19" x14ac:dyDescent="0.3">
      <c r="A690" t="s">
        <v>444</v>
      </c>
      <c r="B690" s="3">
        <v>45125</v>
      </c>
      <c r="C690" t="s">
        <v>445</v>
      </c>
      <c r="D690" t="s">
        <v>13</v>
      </c>
      <c r="E690" t="s">
        <v>19</v>
      </c>
      <c r="F690" t="s">
        <v>27</v>
      </c>
      <c r="G690">
        <v>1</v>
      </c>
      <c r="H690" s="5">
        <v>680.46</v>
      </c>
      <c r="I690" s="5">
        <v>0.02</v>
      </c>
      <c r="J690" s="5">
        <v>666.85080000000005</v>
      </c>
      <c r="K690" s="5">
        <v>194.7532161618922</v>
      </c>
      <c r="L690">
        <f>YEAR(SalesData[Order Date])</f>
        <v>2023</v>
      </c>
      <c r="M690">
        <f>MONTH(SalesData[Order Date])</f>
        <v>7</v>
      </c>
      <c r="N690" t="str">
        <f>TEXT(SalesData[[#This Row],[Order Date]], "mmmm")</f>
        <v>July</v>
      </c>
      <c r="O690" s="7">
        <f>IF(SalesData[Sales]=0,0,SalesData[Profit]/SalesData[Sales])</f>
        <v>0.29204916026477312</v>
      </c>
      <c r="P690" s="8">
        <f t="shared" si="10"/>
        <v>2.9391881962202039E-5</v>
      </c>
      <c r="Q690" t="str">
        <f>IF(SalesData[[#This Row],[Discount]]&gt;0, "Yes", "No")</f>
        <v>Yes</v>
      </c>
      <c r="R690" t="str">
        <f>TEXT(SalesData[[#This Row],[Order Date]],"mmm-yyyy")</f>
        <v>Jul-2023</v>
      </c>
      <c r="S690">
        <f>YEAR(SalesData[[#This Row],[Order Date]])*100 + MONTH(SalesData[[#This Row],[Order Date]])</f>
        <v>202307</v>
      </c>
    </row>
    <row r="691" spans="1:19" x14ac:dyDescent="0.3">
      <c r="A691" t="s">
        <v>598</v>
      </c>
      <c r="B691" s="3">
        <v>45130</v>
      </c>
      <c r="C691" t="s">
        <v>599</v>
      </c>
      <c r="D691" t="s">
        <v>23</v>
      </c>
      <c r="E691" t="s">
        <v>14</v>
      </c>
      <c r="F691" t="s">
        <v>20</v>
      </c>
      <c r="G691">
        <v>9</v>
      </c>
      <c r="H691" s="5">
        <v>64.58</v>
      </c>
      <c r="I691" s="5">
        <v>0.02</v>
      </c>
      <c r="J691" s="5">
        <v>569.59559999999999</v>
      </c>
      <c r="K691" s="5">
        <v>107.4306668320295</v>
      </c>
      <c r="L691">
        <f>YEAR(SalesData[Order Date])</f>
        <v>2023</v>
      </c>
      <c r="M691">
        <f>MONTH(SalesData[Order Date])</f>
        <v>7</v>
      </c>
      <c r="N691" t="str">
        <f>TEXT(SalesData[[#This Row],[Order Date]], "mmmm")</f>
        <v>July</v>
      </c>
      <c r="O691" s="7">
        <f>IF(SalesData[Sales]=0,0,SalesData[Profit]/SalesData[Sales])</f>
        <v>0.18860866697711412</v>
      </c>
      <c r="P691" s="8">
        <f t="shared" si="10"/>
        <v>3.4410378170056086E-5</v>
      </c>
      <c r="Q691" t="str">
        <f>IF(SalesData[[#This Row],[Discount]]&gt;0, "Yes", "No")</f>
        <v>Yes</v>
      </c>
      <c r="R691" t="str">
        <f>TEXT(SalesData[[#This Row],[Order Date]],"mmm-yyyy")</f>
        <v>Jul-2023</v>
      </c>
      <c r="S691">
        <f>YEAR(SalesData[[#This Row],[Order Date]])*100 + MONTH(SalesData[[#This Row],[Order Date]])</f>
        <v>202307</v>
      </c>
    </row>
    <row r="692" spans="1:19" x14ac:dyDescent="0.3">
      <c r="A692" t="s">
        <v>610</v>
      </c>
      <c r="B692" s="3">
        <v>45118</v>
      </c>
      <c r="C692" t="s">
        <v>611</v>
      </c>
      <c r="D692" t="s">
        <v>18</v>
      </c>
      <c r="E692" t="s">
        <v>26</v>
      </c>
      <c r="F692" t="s">
        <v>20</v>
      </c>
      <c r="G692">
        <v>9</v>
      </c>
      <c r="H692" s="5">
        <v>68.08</v>
      </c>
      <c r="I692" s="5">
        <v>0.03</v>
      </c>
      <c r="J692" s="5">
        <v>594.33839999999998</v>
      </c>
      <c r="K692" s="5">
        <v>111.82172285134421</v>
      </c>
      <c r="L692">
        <f>YEAR(SalesData[Order Date])</f>
        <v>2023</v>
      </c>
      <c r="M692">
        <f>MONTH(SalesData[Order Date])</f>
        <v>7</v>
      </c>
      <c r="N692" t="str">
        <f>TEXT(SalesData[[#This Row],[Order Date]], "mmmm")</f>
        <v>July</v>
      </c>
      <c r="O692" s="7">
        <f>IF(SalesData[Sales]=0,0,SalesData[Profit]/SalesData[Sales])</f>
        <v>0.18814487310822287</v>
      </c>
      <c r="P692" s="8">
        <f t="shared" si="10"/>
        <v>4.8962005483744613E-5</v>
      </c>
      <c r="Q692" t="str">
        <f>IF(SalesData[[#This Row],[Discount]]&gt;0, "Yes", "No")</f>
        <v>Yes</v>
      </c>
      <c r="R692" t="str">
        <f>TEXT(SalesData[[#This Row],[Order Date]],"mmm-yyyy")</f>
        <v>Jul-2023</v>
      </c>
      <c r="S692">
        <f>YEAR(SalesData[[#This Row],[Order Date]])*100 + MONTH(SalesData[[#This Row],[Order Date]])</f>
        <v>202307</v>
      </c>
    </row>
    <row r="693" spans="1:19" x14ac:dyDescent="0.3">
      <c r="A693" t="s">
        <v>632</v>
      </c>
      <c r="B693" s="3">
        <v>45120</v>
      </c>
      <c r="C693" t="s">
        <v>633</v>
      </c>
      <c r="D693" t="s">
        <v>23</v>
      </c>
      <c r="E693" t="s">
        <v>14</v>
      </c>
      <c r="F693" t="s">
        <v>31</v>
      </c>
      <c r="G693">
        <v>5</v>
      </c>
      <c r="H693" s="5">
        <v>766.4</v>
      </c>
      <c r="I693" s="5">
        <v>0.08</v>
      </c>
      <c r="J693" s="5">
        <v>3525.44</v>
      </c>
      <c r="K693" s="5">
        <v>883.76145901071368</v>
      </c>
      <c r="L693">
        <f>YEAR(SalesData[Order Date])</f>
        <v>2023</v>
      </c>
      <c r="M693">
        <f>MONTH(SalesData[Order Date])</f>
        <v>7</v>
      </c>
      <c r="N693" t="str">
        <f>TEXT(SalesData[[#This Row],[Order Date]], "mmmm")</f>
        <v>July</v>
      </c>
      <c r="O693" s="7">
        <f>IF(SalesData[Sales]=0,0,SalesData[Profit]/SalesData[Sales])</f>
        <v>0.25068117994086231</v>
      </c>
      <c r="P693" s="8">
        <f t="shared" si="10"/>
        <v>2.0876826722338206E-5</v>
      </c>
      <c r="Q693" t="str">
        <f>IF(SalesData[[#This Row],[Discount]]&gt;0, "Yes", "No")</f>
        <v>Yes</v>
      </c>
      <c r="R693" t="str">
        <f>TEXT(SalesData[[#This Row],[Order Date]],"mmm-yyyy")</f>
        <v>Jul-2023</v>
      </c>
      <c r="S693">
        <f>YEAR(SalesData[[#This Row],[Order Date]])*100 + MONTH(SalesData[[#This Row],[Order Date]])</f>
        <v>202307</v>
      </c>
    </row>
    <row r="694" spans="1:19" x14ac:dyDescent="0.3">
      <c r="A694" t="s">
        <v>664</v>
      </c>
      <c r="B694" s="3">
        <v>45121</v>
      </c>
      <c r="C694" t="s">
        <v>665</v>
      </c>
      <c r="D694" t="s">
        <v>30</v>
      </c>
      <c r="E694" t="s">
        <v>19</v>
      </c>
      <c r="F694" t="s">
        <v>44</v>
      </c>
      <c r="G694">
        <v>7</v>
      </c>
      <c r="H694" s="5">
        <v>676.2</v>
      </c>
      <c r="I694" s="5">
        <v>0.3</v>
      </c>
      <c r="J694" s="5">
        <v>3313.38</v>
      </c>
      <c r="K694" s="5">
        <v>946.55195040962315</v>
      </c>
      <c r="L694">
        <f>YEAR(SalesData[Order Date])</f>
        <v>2023</v>
      </c>
      <c r="M694">
        <f>MONTH(SalesData[Order Date])</f>
        <v>7</v>
      </c>
      <c r="N694" t="str">
        <f>TEXT(SalesData[[#This Row],[Order Date]], "mmmm")</f>
        <v>July</v>
      </c>
      <c r="O694" s="7">
        <f>IF(SalesData[Sales]=0,0,SalesData[Profit]/SalesData[Sales])</f>
        <v>0.28567563950093955</v>
      </c>
      <c r="P694" s="8">
        <f t="shared" si="10"/>
        <v>6.3379389022689812E-5</v>
      </c>
      <c r="Q694" t="str">
        <f>IF(SalesData[[#This Row],[Discount]]&gt;0, "Yes", "No")</f>
        <v>Yes</v>
      </c>
      <c r="R694" t="str">
        <f>TEXT(SalesData[[#This Row],[Order Date]],"mmm-yyyy")</f>
        <v>Jul-2023</v>
      </c>
      <c r="S694">
        <f>YEAR(SalesData[[#This Row],[Order Date]])*100 + MONTH(SalesData[[#This Row],[Order Date]])</f>
        <v>202307</v>
      </c>
    </row>
    <row r="695" spans="1:19" x14ac:dyDescent="0.3">
      <c r="A695" t="s">
        <v>826</v>
      </c>
      <c r="B695" s="3">
        <v>45121</v>
      </c>
      <c r="C695" t="s">
        <v>827</v>
      </c>
      <c r="D695" t="s">
        <v>30</v>
      </c>
      <c r="E695" t="s">
        <v>19</v>
      </c>
      <c r="F695" t="s">
        <v>39</v>
      </c>
      <c r="G695">
        <v>2</v>
      </c>
      <c r="H695" s="5">
        <v>484.23</v>
      </c>
      <c r="I695" s="5">
        <v>0.12</v>
      </c>
      <c r="J695" s="5">
        <v>852.24480000000005</v>
      </c>
      <c r="K695" s="5">
        <v>170.7754374874491</v>
      </c>
      <c r="L695">
        <f>YEAR(SalesData[Order Date])</f>
        <v>2023</v>
      </c>
      <c r="M695">
        <f>MONTH(SalesData[Order Date])</f>
        <v>7</v>
      </c>
      <c r="N695" t="str">
        <f>TEXT(SalesData[[#This Row],[Order Date]], "mmmm")</f>
        <v>July</v>
      </c>
      <c r="O695" s="7">
        <f>IF(SalesData[Sales]=0,0,SalesData[Profit]/SalesData[Sales])</f>
        <v>0.20038307947135506</v>
      </c>
      <c r="P695" s="8">
        <f t="shared" si="10"/>
        <v>1.2390806021931726E-4</v>
      </c>
      <c r="Q695" t="str">
        <f>IF(SalesData[[#This Row],[Discount]]&gt;0, "Yes", "No")</f>
        <v>Yes</v>
      </c>
      <c r="R695" t="str">
        <f>TEXT(SalesData[[#This Row],[Order Date]],"mmm-yyyy")</f>
        <v>Jul-2023</v>
      </c>
      <c r="S695">
        <f>YEAR(SalesData[[#This Row],[Order Date]])*100 + MONTH(SalesData[[#This Row],[Order Date]])</f>
        <v>202307</v>
      </c>
    </row>
    <row r="696" spans="1:19" x14ac:dyDescent="0.3">
      <c r="A696" t="s">
        <v>850</v>
      </c>
      <c r="B696" s="3">
        <v>45129</v>
      </c>
      <c r="C696" t="s">
        <v>851</v>
      </c>
      <c r="D696" t="s">
        <v>30</v>
      </c>
      <c r="E696" t="s">
        <v>19</v>
      </c>
      <c r="F696" t="s">
        <v>39</v>
      </c>
      <c r="G696">
        <v>1</v>
      </c>
      <c r="H696" s="5">
        <v>467.18</v>
      </c>
      <c r="I696" s="5">
        <v>0.03</v>
      </c>
      <c r="J696" s="5">
        <v>453.16460000000001</v>
      </c>
      <c r="K696" s="5">
        <v>52.450287728809784</v>
      </c>
      <c r="L696">
        <f>YEAR(SalesData[Order Date])</f>
        <v>2023</v>
      </c>
      <c r="M696">
        <f>MONTH(SalesData[Order Date])</f>
        <v>7</v>
      </c>
      <c r="N696" t="str">
        <f>TEXT(SalesData[[#This Row],[Order Date]], "mmmm")</f>
        <v>July</v>
      </c>
      <c r="O696" s="7">
        <f>IF(SalesData[Sales]=0,0,SalesData[Profit]/SalesData[Sales])</f>
        <v>0.11574224405174142</v>
      </c>
      <c r="P696" s="8">
        <f t="shared" si="10"/>
        <v>6.421507770024402E-5</v>
      </c>
      <c r="Q696" t="str">
        <f>IF(SalesData[[#This Row],[Discount]]&gt;0, "Yes", "No")</f>
        <v>Yes</v>
      </c>
      <c r="R696" t="str">
        <f>TEXT(SalesData[[#This Row],[Order Date]],"mmm-yyyy")</f>
        <v>Jul-2023</v>
      </c>
      <c r="S696">
        <f>YEAR(SalesData[[#This Row],[Order Date]])*100 + MONTH(SalesData[[#This Row],[Order Date]])</f>
        <v>202307</v>
      </c>
    </row>
    <row r="697" spans="1:19" x14ac:dyDescent="0.3">
      <c r="A697" t="s">
        <v>864</v>
      </c>
      <c r="B697" s="3">
        <v>45128</v>
      </c>
      <c r="C697" t="s">
        <v>865</v>
      </c>
      <c r="D697" t="s">
        <v>18</v>
      </c>
      <c r="E697" t="s">
        <v>14</v>
      </c>
      <c r="F697" t="s">
        <v>91</v>
      </c>
      <c r="G697">
        <v>3</v>
      </c>
      <c r="H697" s="5">
        <v>495.68</v>
      </c>
      <c r="I697" s="5">
        <v>0.04</v>
      </c>
      <c r="J697" s="5">
        <v>1427.5583999999999</v>
      </c>
      <c r="K697" s="5">
        <v>267.31475140908759</v>
      </c>
      <c r="L697">
        <f>YEAR(SalesData[Order Date])</f>
        <v>2023</v>
      </c>
      <c r="M697">
        <f>MONTH(SalesData[Order Date])</f>
        <v>7</v>
      </c>
      <c r="N697" t="str">
        <f>TEXT(SalesData[[#This Row],[Order Date]], "mmmm")</f>
        <v>July</v>
      </c>
      <c r="O697" s="7">
        <f>IF(SalesData[Sales]=0,0,SalesData[Profit]/SalesData[Sales])</f>
        <v>0.18725311091237151</v>
      </c>
      <c r="P697" s="8">
        <f t="shared" si="10"/>
        <v>2.6899074671831291E-5</v>
      </c>
      <c r="Q697" t="str">
        <f>IF(SalesData[[#This Row],[Discount]]&gt;0, "Yes", "No")</f>
        <v>Yes</v>
      </c>
      <c r="R697" t="str">
        <f>TEXT(SalesData[[#This Row],[Order Date]],"mmm-yyyy")</f>
        <v>Jul-2023</v>
      </c>
      <c r="S697">
        <f>YEAR(SalesData[[#This Row],[Order Date]])*100 + MONTH(SalesData[[#This Row],[Order Date]])</f>
        <v>202307</v>
      </c>
    </row>
    <row r="698" spans="1:19" x14ac:dyDescent="0.3">
      <c r="A698" t="s">
        <v>876</v>
      </c>
      <c r="B698" s="3">
        <v>45124</v>
      </c>
      <c r="C698" t="s">
        <v>877</v>
      </c>
      <c r="D698" t="s">
        <v>18</v>
      </c>
      <c r="E698" t="s">
        <v>26</v>
      </c>
      <c r="F698" t="s">
        <v>31</v>
      </c>
      <c r="G698">
        <v>6</v>
      </c>
      <c r="H698" s="5">
        <v>645.78</v>
      </c>
      <c r="I698" s="5">
        <v>0.2</v>
      </c>
      <c r="J698" s="5">
        <v>3099.7440000000001</v>
      </c>
      <c r="K698" s="5">
        <v>489.1912795468977</v>
      </c>
      <c r="L698">
        <f>YEAR(SalesData[Order Date])</f>
        <v>2023</v>
      </c>
      <c r="M698">
        <f>MONTH(SalesData[Order Date])</f>
        <v>7</v>
      </c>
      <c r="N698" t="str">
        <f>TEXT(SalesData[[#This Row],[Order Date]], "mmmm")</f>
        <v>July</v>
      </c>
      <c r="O698" s="7">
        <f>IF(SalesData[Sales]=0,0,SalesData[Profit]/SalesData[Sales])</f>
        <v>0.15781667116603748</v>
      </c>
      <c r="P698" s="8">
        <f t="shared" si="10"/>
        <v>5.1617165804660004E-5</v>
      </c>
      <c r="Q698" t="str">
        <f>IF(SalesData[[#This Row],[Discount]]&gt;0, "Yes", "No")</f>
        <v>Yes</v>
      </c>
      <c r="R698" t="str">
        <f>TEXT(SalesData[[#This Row],[Order Date]],"mmm-yyyy")</f>
        <v>Jul-2023</v>
      </c>
      <c r="S698">
        <f>YEAR(SalesData[[#This Row],[Order Date]])*100 + MONTH(SalesData[[#This Row],[Order Date]])</f>
        <v>202307</v>
      </c>
    </row>
    <row r="699" spans="1:19" x14ac:dyDescent="0.3">
      <c r="A699" t="s">
        <v>1085</v>
      </c>
      <c r="B699" s="3">
        <v>45130</v>
      </c>
      <c r="C699" t="s">
        <v>1086</v>
      </c>
      <c r="D699" t="s">
        <v>13</v>
      </c>
      <c r="E699" t="s">
        <v>26</v>
      </c>
      <c r="F699" t="s">
        <v>39</v>
      </c>
      <c r="G699">
        <v>5</v>
      </c>
      <c r="H699" s="5">
        <v>264.97000000000003</v>
      </c>
      <c r="I699" s="5">
        <v>0.18</v>
      </c>
      <c r="J699" s="5">
        <v>1086.377</v>
      </c>
      <c r="K699" s="5">
        <v>215.62308228598229</v>
      </c>
      <c r="L699">
        <f>YEAR(SalesData[Order Date])</f>
        <v>2023</v>
      </c>
      <c r="M699">
        <f>MONTH(SalesData[Order Date])</f>
        <v>7</v>
      </c>
      <c r="N699" t="str">
        <f>TEXT(SalesData[[#This Row],[Order Date]], "mmmm")</f>
        <v>July</v>
      </c>
      <c r="O699" s="7">
        <f>IF(SalesData[Sales]=0,0,SalesData[Profit]/SalesData[Sales])</f>
        <v>0.19847905679702563</v>
      </c>
      <c r="P699" s="8">
        <f t="shared" si="10"/>
        <v>1.3586443748348867E-4</v>
      </c>
      <c r="Q699" t="str">
        <f>IF(SalesData[[#This Row],[Discount]]&gt;0, "Yes", "No")</f>
        <v>Yes</v>
      </c>
      <c r="R699" t="str">
        <f>TEXT(SalesData[[#This Row],[Order Date]],"mmm-yyyy")</f>
        <v>Jul-2023</v>
      </c>
      <c r="S699">
        <f>YEAR(SalesData[[#This Row],[Order Date]])*100 + MONTH(SalesData[[#This Row],[Order Date]])</f>
        <v>202307</v>
      </c>
    </row>
    <row r="700" spans="1:19" x14ac:dyDescent="0.3">
      <c r="A700" t="s">
        <v>1137</v>
      </c>
      <c r="B700" s="3">
        <v>45137</v>
      </c>
      <c r="C700" t="s">
        <v>1138</v>
      </c>
      <c r="D700" t="s">
        <v>23</v>
      </c>
      <c r="E700" t="s">
        <v>26</v>
      </c>
      <c r="F700" t="s">
        <v>91</v>
      </c>
      <c r="G700">
        <v>9</v>
      </c>
      <c r="H700" s="5">
        <v>994.27</v>
      </c>
      <c r="I700" s="5">
        <v>0.19</v>
      </c>
      <c r="J700" s="5">
        <v>7248.2283000000007</v>
      </c>
      <c r="K700" s="5">
        <v>2058.7922947450079</v>
      </c>
      <c r="L700">
        <f>YEAR(SalesData[Order Date])</f>
        <v>2023</v>
      </c>
      <c r="M700">
        <f>MONTH(SalesData[Order Date])</f>
        <v>7</v>
      </c>
      <c r="N700" t="str">
        <f>TEXT(SalesData[[#This Row],[Order Date]], "mmmm")</f>
        <v>July</v>
      </c>
      <c r="O700" s="7">
        <f>IF(SalesData[Sales]=0,0,SalesData[Profit]/SalesData[Sales])</f>
        <v>0.28404076272611445</v>
      </c>
      <c r="P700" s="8">
        <f t="shared" si="10"/>
        <v>2.1232774911353163E-5</v>
      </c>
      <c r="Q700" t="str">
        <f>IF(SalesData[[#This Row],[Discount]]&gt;0, "Yes", "No")</f>
        <v>Yes</v>
      </c>
      <c r="R700" t="str">
        <f>TEXT(SalesData[[#This Row],[Order Date]],"mmm-yyyy")</f>
        <v>Jul-2023</v>
      </c>
      <c r="S700">
        <f>YEAR(SalesData[[#This Row],[Order Date]])*100 + MONTH(SalesData[[#This Row],[Order Date]])</f>
        <v>202307</v>
      </c>
    </row>
    <row r="701" spans="1:19" x14ac:dyDescent="0.3">
      <c r="A701" t="s">
        <v>1231</v>
      </c>
      <c r="B701" s="3">
        <v>45117</v>
      </c>
      <c r="C701" t="s">
        <v>1232</v>
      </c>
      <c r="D701" t="s">
        <v>30</v>
      </c>
      <c r="E701" t="s">
        <v>26</v>
      </c>
      <c r="F701" t="s">
        <v>53</v>
      </c>
      <c r="G701">
        <v>6</v>
      </c>
      <c r="H701" s="5">
        <v>631.88</v>
      </c>
      <c r="I701" s="5">
        <v>0.19</v>
      </c>
      <c r="J701" s="5">
        <v>3070.9367999999999</v>
      </c>
      <c r="K701" s="5">
        <v>782.21780041623242</v>
      </c>
      <c r="L701">
        <f>YEAR(SalesData[Order Date])</f>
        <v>2023</v>
      </c>
      <c r="M701">
        <f>MONTH(SalesData[Order Date])</f>
        <v>7</v>
      </c>
      <c r="N701" t="str">
        <f>TEXT(SalesData[[#This Row],[Order Date]], "mmmm")</f>
        <v>July</v>
      </c>
      <c r="O701" s="7">
        <f>IF(SalesData[Sales]=0,0,SalesData[Profit]/SalesData[Sales])</f>
        <v>0.25471634597502379</v>
      </c>
      <c r="P701" s="8">
        <f t="shared" si="10"/>
        <v>5.011500073853686E-5</v>
      </c>
      <c r="Q701" t="str">
        <f>IF(SalesData[[#This Row],[Discount]]&gt;0, "Yes", "No")</f>
        <v>Yes</v>
      </c>
      <c r="R701" t="str">
        <f>TEXT(SalesData[[#This Row],[Order Date]],"mmm-yyyy")</f>
        <v>Jul-2023</v>
      </c>
      <c r="S701">
        <f>YEAR(SalesData[[#This Row],[Order Date]])*100 + MONTH(SalesData[[#This Row],[Order Date]])</f>
        <v>202307</v>
      </c>
    </row>
    <row r="702" spans="1:19" x14ac:dyDescent="0.3">
      <c r="A702" t="s">
        <v>1366</v>
      </c>
      <c r="B702" s="3">
        <v>45128</v>
      </c>
      <c r="C702" t="s">
        <v>1367</v>
      </c>
      <c r="D702" t="s">
        <v>23</v>
      </c>
      <c r="E702" t="s">
        <v>26</v>
      </c>
      <c r="F702" t="s">
        <v>39</v>
      </c>
      <c r="G702">
        <v>4</v>
      </c>
      <c r="H702" s="5">
        <v>101.62</v>
      </c>
      <c r="I702" s="5">
        <v>0.06</v>
      </c>
      <c r="J702" s="5">
        <v>382.09120000000001</v>
      </c>
      <c r="K702" s="5">
        <v>93.237069096855748</v>
      </c>
      <c r="L702">
        <f>YEAR(SalesData[Order Date])</f>
        <v>2023</v>
      </c>
      <c r="M702">
        <f>MONTH(SalesData[Order Date])</f>
        <v>7</v>
      </c>
      <c r="N702" t="str">
        <f>TEXT(SalesData[[#This Row],[Order Date]], "mmmm")</f>
        <v>July</v>
      </c>
      <c r="O702" s="7">
        <f>IF(SalesData[Sales]=0,0,SalesData[Profit]/SalesData[Sales])</f>
        <v>0.24401783944999453</v>
      </c>
      <c r="P702" s="8">
        <f t="shared" si="10"/>
        <v>1.4760873843731547E-4</v>
      </c>
      <c r="Q702" t="str">
        <f>IF(SalesData[[#This Row],[Discount]]&gt;0, "Yes", "No")</f>
        <v>Yes</v>
      </c>
      <c r="R702" t="str">
        <f>TEXT(SalesData[[#This Row],[Order Date]],"mmm-yyyy")</f>
        <v>Jul-2023</v>
      </c>
      <c r="S702">
        <f>YEAR(SalesData[[#This Row],[Order Date]])*100 + MONTH(SalesData[[#This Row],[Order Date]])</f>
        <v>202307</v>
      </c>
    </row>
    <row r="703" spans="1:19" x14ac:dyDescent="0.3">
      <c r="A703" t="s">
        <v>1514</v>
      </c>
      <c r="B703" s="3">
        <v>45114</v>
      </c>
      <c r="C703" t="s">
        <v>1515</v>
      </c>
      <c r="D703" t="s">
        <v>13</v>
      </c>
      <c r="E703" t="s">
        <v>26</v>
      </c>
      <c r="F703" t="s">
        <v>31</v>
      </c>
      <c r="G703">
        <v>9</v>
      </c>
      <c r="H703" s="5">
        <v>555.86</v>
      </c>
      <c r="I703" s="5">
        <v>0.08</v>
      </c>
      <c r="J703" s="5">
        <v>4602.5208000000002</v>
      </c>
      <c r="K703" s="5">
        <v>570.45795932553676</v>
      </c>
      <c r="L703">
        <f>YEAR(SalesData[Order Date])</f>
        <v>2023</v>
      </c>
      <c r="M703">
        <f>MONTH(SalesData[Order Date])</f>
        <v>7</v>
      </c>
      <c r="N703" t="str">
        <f>TEXT(SalesData[[#This Row],[Order Date]], "mmmm")</f>
        <v>July</v>
      </c>
      <c r="O703" s="7">
        <f>IF(SalesData[Sales]=0,0,SalesData[Profit]/SalesData[Sales])</f>
        <v>0.12394467816974053</v>
      </c>
      <c r="P703" s="8">
        <f t="shared" si="10"/>
        <v>1.5991236802232377E-5</v>
      </c>
      <c r="Q703" t="str">
        <f>IF(SalesData[[#This Row],[Discount]]&gt;0, "Yes", "No")</f>
        <v>Yes</v>
      </c>
      <c r="R703" t="str">
        <f>TEXT(SalesData[[#This Row],[Order Date]],"mmm-yyyy")</f>
        <v>Jul-2023</v>
      </c>
      <c r="S703">
        <f>YEAR(SalesData[[#This Row],[Order Date]])*100 + MONTH(SalesData[[#This Row],[Order Date]])</f>
        <v>202307</v>
      </c>
    </row>
    <row r="704" spans="1:19" x14ac:dyDescent="0.3">
      <c r="A704" t="s">
        <v>1522</v>
      </c>
      <c r="B704" s="3">
        <v>45120</v>
      </c>
      <c r="C704" t="s">
        <v>1523</v>
      </c>
      <c r="D704" t="s">
        <v>13</v>
      </c>
      <c r="E704" t="s">
        <v>19</v>
      </c>
      <c r="F704" t="s">
        <v>44</v>
      </c>
      <c r="G704">
        <v>1</v>
      </c>
      <c r="H704" s="5">
        <v>598.39</v>
      </c>
      <c r="I704" s="5">
        <v>0.18</v>
      </c>
      <c r="J704" s="5">
        <v>490.6798</v>
      </c>
      <c r="K704" s="5">
        <v>68.852576261570249</v>
      </c>
      <c r="L704">
        <f>YEAR(SalesData[Order Date])</f>
        <v>2023</v>
      </c>
      <c r="M704">
        <f>MONTH(SalesData[Order Date])</f>
        <v>7</v>
      </c>
      <c r="N704" t="str">
        <f>TEXT(SalesData[[#This Row],[Order Date]], "mmmm")</f>
        <v>July</v>
      </c>
      <c r="O704" s="7">
        <f>IF(SalesData[Sales]=0,0,SalesData[Profit]/SalesData[Sales])</f>
        <v>0.14032078814243065</v>
      </c>
      <c r="P704" s="8">
        <f t="shared" si="10"/>
        <v>3.0080716589515199E-4</v>
      </c>
      <c r="Q704" t="str">
        <f>IF(SalesData[[#This Row],[Discount]]&gt;0, "Yes", "No")</f>
        <v>Yes</v>
      </c>
      <c r="R704" t="str">
        <f>TEXT(SalesData[[#This Row],[Order Date]],"mmm-yyyy")</f>
        <v>Jul-2023</v>
      </c>
      <c r="S704">
        <f>YEAR(SalesData[[#This Row],[Order Date]])*100 + MONTH(SalesData[[#This Row],[Order Date]])</f>
        <v>202307</v>
      </c>
    </row>
    <row r="705" spans="1:19" x14ac:dyDescent="0.3">
      <c r="A705" t="s">
        <v>1602</v>
      </c>
      <c r="B705" s="3">
        <v>45108</v>
      </c>
      <c r="C705" t="s">
        <v>1603</v>
      </c>
      <c r="D705" t="s">
        <v>30</v>
      </c>
      <c r="E705" t="s">
        <v>14</v>
      </c>
      <c r="F705" t="s">
        <v>15</v>
      </c>
      <c r="G705">
        <v>9</v>
      </c>
      <c r="H705" s="5">
        <v>318.57</v>
      </c>
      <c r="I705" s="5">
        <v>0.19</v>
      </c>
      <c r="J705" s="5">
        <v>2322.3753000000002</v>
      </c>
      <c r="K705" s="5">
        <v>601.4421252312361</v>
      </c>
      <c r="L705">
        <f>YEAR(SalesData[Order Date])</f>
        <v>2023</v>
      </c>
      <c r="M705">
        <f>MONTH(SalesData[Order Date])</f>
        <v>7</v>
      </c>
      <c r="N705" t="str">
        <f>TEXT(SalesData[[#This Row],[Order Date]], "mmmm")</f>
        <v>July</v>
      </c>
      <c r="O705" s="7">
        <f>IF(SalesData[Sales]=0,0,SalesData[Profit]/SalesData[Sales])</f>
        <v>0.25897714518029713</v>
      </c>
      <c r="P705" s="8">
        <f t="shared" si="10"/>
        <v>6.6268358951285778E-5</v>
      </c>
      <c r="Q705" t="str">
        <f>IF(SalesData[[#This Row],[Discount]]&gt;0, "Yes", "No")</f>
        <v>Yes</v>
      </c>
      <c r="R705" t="str">
        <f>TEXT(SalesData[[#This Row],[Order Date]],"mmm-yyyy")</f>
        <v>Jul-2023</v>
      </c>
      <c r="S705">
        <f>YEAR(SalesData[[#This Row],[Order Date]])*100 + MONTH(SalesData[[#This Row],[Order Date]])</f>
        <v>202307</v>
      </c>
    </row>
    <row r="706" spans="1:19" x14ac:dyDescent="0.3">
      <c r="A706" t="s">
        <v>1684</v>
      </c>
      <c r="B706" s="3">
        <v>45124</v>
      </c>
      <c r="C706" t="s">
        <v>1685</v>
      </c>
      <c r="D706" t="s">
        <v>18</v>
      </c>
      <c r="E706" t="s">
        <v>19</v>
      </c>
      <c r="F706" t="s">
        <v>62</v>
      </c>
      <c r="G706">
        <v>3</v>
      </c>
      <c r="H706" s="5">
        <v>361.35</v>
      </c>
      <c r="I706" s="5">
        <v>0.04</v>
      </c>
      <c r="J706" s="5">
        <v>1040.6880000000001</v>
      </c>
      <c r="K706" s="5">
        <v>235.6630168567072</v>
      </c>
      <c r="L706">
        <f>YEAR(SalesData[Order Date])</f>
        <v>2023</v>
      </c>
      <c r="M706">
        <f>MONTH(SalesData[Order Date])</f>
        <v>7</v>
      </c>
      <c r="N706" t="str">
        <f>TEXT(SalesData[[#This Row],[Order Date]], "mmmm")</f>
        <v>July</v>
      </c>
      <c r="O706" s="7">
        <f>IF(SalesData[Sales]=0,0,SalesData[Profit]/SalesData[Sales])</f>
        <v>0.2264492497815937</v>
      </c>
      <c r="P706" s="8">
        <f t="shared" ref="P706:P769" si="11">IF(H:H*G:G=0, 0, (I:I/(H:H*G:G)))</f>
        <v>3.6898667035653334E-5</v>
      </c>
      <c r="Q706" t="str">
        <f>IF(SalesData[[#This Row],[Discount]]&gt;0, "Yes", "No")</f>
        <v>Yes</v>
      </c>
      <c r="R706" t="str">
        <f>TEXT(SalesData[[#This Row],[Order Date]],"mmm-yyyy")</f>
        <v>Jul-2023</v>
      </c>
      <c r="S706">
        <f>YEAR(SalesData[[#This Row],[Order Date]])*100 + MONTH(SalesData[[#This Row],[Order Date]])</f>
        <v>202307</v>
      </c>
    </row>
    <row r="707" spans="1:19" x14ac:dyDescent="0.3">
      <c r="A707" t="s">
        <v>1720</v>
      </c>
      <c r="B707" s="3">
        <v>45128</v>
      </c>
      <c r="C707" t="s">
        <v>1721</v>
      </c>
      <c r="D707" t="s">
        <v>13</v>
      </c>
      <c r="E707" t="s">
        <v>19</v>
      </c>
      <c r="F707" t="s">
        <v>34</v>
      </c>
      <c r="G707">
        <v>3</v>
      </c>
      <c r="H707" s="5">
        <v>177.93</v>
      </c>
      <c r="I707" s="5">
        <v>0.27</v>
      </c>
      <c r="J707" s="5">
        <v>389.66669999999999</v>
      </c>
      <c r="K707" s="5">
        <v>57.73272377675972</v>
      </c>
      <c r="L707">
        <f>YEAR(SalesData[Order Date])</f>
        <v>2023</v>
      </c>
      <c r="M707">
        <f>MONTH(SalesData[Order Date])</f>
        <v>7</v>
      </c>
      <c r="N707" t="str">
        <f>TEXT(SalesData[[#This Row],[Order Date]], "mmmm")</f>
        <v>July</v>
      </c>
      <c r="O707" s="7">
        <f>IF(SalesData[Sales]=0,0,SalesData[Profit]/SalesData[Sales])</f>
        <v>0.14815924423811355</v>
      </c>
      <c r="P707" s="8">
        <f t="shared" si="11"/>
        <v>5.0581689428426911E-4</v>
      </c>
      <c r="Q707" t="str">
        <f>IF(SalesData[[#This Row],[Discount]]&gt;0, "Yes", "No")</f>
        <v>Yes</v>
      </c>
      <c r="R707" t="str">
        <f>TEXT(SalesData[[#This Row],[Order Date]],"mmm-yyyy")</f>
        <v>Jul-2023</v>
      </c>
      <c r="S707">
        <f>YEAR(SalesData[[#This Row],[Order Date]])*100 + MONTH(SalesData[[#This Row],[Order Date]])</f>
        <v>202307</v>
      </c>
    </row>
    <row r="708" spans="1:19" x14ac:dyDescent="0.3">
      <c r="A708" t="s">
        <v>1773</v>
      </c>
      <c r="B708" s="3">
        <v>45138</v>
      </c>
      <c r="C708" t="s">
        <v>1774</v>
      </c>
      <c r="D708" t="s">
        <v>18</v>
      </c>
      <c r="E708" t="s">
        <v>26</v>
      </c>
      <c r="F708" t="s">
        <v>27</v>
      </c>
      <c r="G708">
        <v>9</v>
      </c>
      <c r="H708" s="5">
        <v>913.77</v>
      </c>
      <c r="I708" s="5">
        <v>0.04</v>
      </c>
      <c r="J708" s="5">
        <v>7894.9727999999996</v>
      </c>
      <c r="K708" s="5">
        <v>1449.078249832927</v>
      </c>
      <c r="L708">
        <f>YEAR(SalesData[Order Date])</f>
        <v>2023</v>
      </c>
      <c r="M708">
        <f>MONTH(SalesData[Order Date])</f>
        <v>7</v>
      </c>
      <c r="N708" t="str">
        <f>TEXT(SalesData[[#This Row],[Order Date]], "mmmm")</f>
        <v>July</v>
      </c>
      <c r="O708" s="7">
        <f>IF(SalesData[Sales]=0,0,SalesData[Profit]/SalesData[Sales])</f>
        <v>0.18354442586970371</v>
      </c>
      <c r="P708" s="8">
        <f t="shared" si="11"/>
        <v>4.8638546291128449E-6</v>
      </c>
      <c r="Q708" t="str">
        <f>IF(SalesData[[#This Row],[Discount]]&gt;0, "Yes", "No")</f>
        <v>Yes</v>
      </c>
      <c r="R708" t="str">
        <f>TEXT(SalesData[[#This Row],[Order Date]],"mmm-yyyy")</f>
        <v>Jul-2023</v>
      </c>
      <c r="S708">
        <f>YEAR(SalesData[[#This Row],[Order Date]])*100 + MONTH(SalesData[[#This Row],[Order Date]])</f>
        <v>202307</v>
      </c>
    </row>
    <row r="709" spans="1:19" x14ac:dyDescent="0.3">
      <c r="A709" t="s">
        <v>1833</v>
      </c>
      <c r="B709" s="3">
        <v>45125</v>
      </c>
      <c r="C709" t="s">
        <v>1834</v>
      </c>
      <c r="D709" t="s">
        <v>23</v>
      </c>
      <c r="E709" t="s">
        <v>26</v>
      </c>
      <c r="F709" t="s">
        <v>62</v>
      </c>
      <c r="G709">
        <v>3</v>
      </c>
      <c r="H709" s="5">
        <v>408.84</v>
      </c>
      <c r="I709" s="5">
        <v>0.17</v>
      </c>
      <c r="J709" s="5">
        <v>1018.0116</v>
      </c>
      <c r="K709" s="5">
        <v>184.36448643754761</v>
      </c>
      <c r="L709">
        <f>YEAR(SalesData[Order Date])</f>
        <v>2023</v>
      </c>
      <c r="M709">
        <f>MONTH(SalesData[Order Date])</f>
        <v>7</v>
      </c>
      <c r="N709" t="str">
        <f>TEXT(SalesData[[#This Row],[Order Date]], "mmmm")</f>
        <v>July</v>
      </c>
      <c r="O709" s="7">
        <f>IF(SalesData[Sales]=0,0,SalesData[Profit]/SalesData[Sales])</f>
        <v>0.18110253992935602</v>
      </c>
      <c r="P709" s="8">
        <f t="shared" si="11"/>
        <v>1.386035286827773E-4</v>
      </c>
      <c r="Q709" t="str">
        <f>IF(SalesData[[#This Row],[Discount]]&gt;0, "Yes", "No")</f>
        <v>Yes</v>
      </c>
      <c r="R709" t="str">
        <f>TEXT(SalesData[[#This Row],[Order Date]],"mmm-yyyy")</f>
        <v>Jul-2023</v>
      </c>
      <c r="S709">
        <f>YEAR(SalesData[[#This Row],[Order Date]])*100 + MONTH(SalesData[[#This Row],[Order Date]])</f>
        <v>202307</v>
      </c>
    </row>
    <row r="710" spans="1:19" x14ac:dyDescent="0.3">
      <c r="A710" t="s">
        <v>1968</v>
      </c>
      <c r="B710" s="3">
        <v>45127</v>
      </c>
      <c r="C710" t="s">
        <v>1969</v>
      </c>
      <c r="D710" t="s">
        <v>13</v>
      </c>
      <c r="E710" t="s">
        <v>14</v>
      </c>
      <c r="F710" t="s">
        <v>31</v>
      </c>
      <c r="G710">
        <v>8</v>
      </c>
      <c r="H710" s="5">
        <v>326.18</v>
      </c>
      <c r="I710" s="5">
        <v>0.18</v>
      </c>
      <c r="J710" s="5">
        <v>2139.7408</v>
      </c>
      <c r="K710" s="5">
        <v>292.17649904963059</v>
      </c>
      <c r="L710">
        <f>YEAR(SalesData[Order Date])</f>
        <v>2023</v>
      </c>
      <c r="M710">
        <f>MONTH(SalesData[Order Date])</f>
        <v>7</v>
      </c>
      <c r="N710" t="str">
        <f>TEXT(SalesData[[#This Row],[Order Date]], "mmmm")</f>
        <v>July</v>
      </c>
      <c r="O710" s="7">
        <f>IF(SalesData[Sales]=0,0,SalesData[Profit]/SalesData[Sales])</f>
        <v>0.13654761317334818</v>
      </c>
      <c r="P710" s="8">
        <f t="shared" si="11"/>
        <v>6.8980317616040219E-5</v>
      </c>
      <c r="Q710" t="str">
        <f>IF(SalesData[[#This Row],[Discount]]&gt;0, "Yes", "No")</f>
        <v>Yes</v>
      </c>
      <c r="R710" t="str">
        <f>TEXT(SalesData[[#This Row],[Order Date]],"mmm-yyyy")</f>
        <v>Jul-2023</v>
      </c>
      <c r="S710">
        <f>YEAR(SalesData[[#This Row],[Order Date]])*100 + MONTH(SalesData[[#This Row],[Order Date]])</f>
        <v>202307</v>
      </c>
    </row>
    <row r="711" spans="1:19" x14ac:dyDescent="0.3">
      <c r="A711" t="s">
        <v>2066</v>
      </c>
      <c r="B711" s="3">
        <v>45123</v>
      </c>
      <c r="C711" t="s">
        <v>2067</v>
      </c>
      <c r="D711" t="s">
        <v>18</v>
      </c>
      <c r="E711" t="s">
        <v>26</v>
      </c>
      <c r="F711" t="s">
        <v>31</v>
      </c>
      <c r="G711">
        <v>7</v>
      </c>
      <c r="H711" s="5">
        <v>873.42</v>
      </c>
      <c r="I711" s="5">
        <v>0.05</v>
      </c>
      <c r="J711" s="5">
        <v>5808.2429999999986</v>
      </c>
      <c r="K711" s="5">
        <v>387.28409403471261</v>
      </c>
      <c r="L711">
        <f>YEAR(SalesData[Order Date])</f>
        <v>2023</v>
      </c>
      <c r="M711">
        <f>MONTH(SalesData[Order Date])</f>
        <v>7</v>
      </c>
      <c r="N711" t="str">
        <f>TEXT(SalesData[[#This Row],[Order Date]], "mmmm")</f>
        <v>July</v>
      </c>
      <c r="O711" s="7">
        <f>IF(SalesData[Sales]=0,0,SalesData[Profit]/SalesData[Sales])</f>
        <v>6.6678355921870464E-2</v>
      </c>
      <c r="P711" s="8">
        <f t="shared" si="11"/>
        <v>8.1780324962299284E-6</v>
      </c>
      <c r="Q711" t="str">
        <f>IF(SalesData[[#This Row],[Discount]]&gt;0, "Yes", "No")</f>
        <v>Yes</v>
      </c>
      <c r="R711" t="str">
        <f>TEXT(SalesData[[#This Row],[Order Date]],"mmm-yyyy")</f>
        <v>Jul-2023</v>
      </c>
      <c r="S711">
        <f>YEAR(SalesData[[#This Row],[Order Date]])*100 + MONTH(SalesData[[#This Row],[Order Date]])</f>
        <v>202307</v>
      </c>
    </row>
    <row r="712" spans="1:19" x14ac:dyDescent="0.3">
      <c r="A712" t="s">
        <v>2078</v>
      </c>
      <c r="B712" s="3">
        <v>45108</v>
      </c>
      <c r="C712" t="s">
        <v>2079</v>
      </c>
      <c r="D712" t="s">
        <v>18</v>
      </c>
      <c r="E712" t="s">
        <v>19</v>
      </c>
      <c r="F712" t="s">
        <v>34</v>
      </c>
      <c r="G712">
        <v>9</v>
      </c>
      <c r="H712" s="5">
        <v>366.52</v>
      </c>
      <c r="I712" s="5">
        <v>0.09</v>
      </c>
      <c r="J712" s="5">
        <v>3001.7988</v>
      </c>
      <c r="K712" s="5">
        <v>188.79266153559229</v>
      </c>
      <c r="L712">
        <f>YEAR(SalesData[Order Date])</f>
        <v>2023</v>
      </c>
      <c r="M712">
        <f>MONTH(SalesData[Order Date])</f>
        <v>7</v>
      </c>
      <c r="N712" t="str">
        <f>TEXT(SalesData[[#This Row],[Order Date]], "mmmm")</f>
        <v>July</v>
      </c>
      <c r="O712" s="7">
        <f>IF(SalesData[Sales]=0,0,SalesData[Profit]/SalesData[Sales])</f>
        <v>6.2893176429943368E-2</v>
      </c>
      <c r="P712" s="8">
        <f t="shared" si="11"/>
        <v>2.7283640729018879E-5</v>
      </c>
      <c r="Q712" t="str">
        <f>IF(SalesData[[#This Row],[Discount]]&gt;0, "Yes", "No")</f>
        <v>Yes</v>
      </c>
      <c r="R712" t="str">
        <f>TEXT(SalesData[[#This Row],[Order Date]],"mmm-yyyy")</f>
        <v>Jul-2023</v>
      </c>
      <c r="S712">
        <f>YEAR(SalesData[[#This Row],[Order Date]])*100 + MONTH(SalesData[[#This Row],[Order Date]])</f>
        <v>202307</v>
      </c>
    </row>
    <row r="713" spans="1:19" x14ac:dyDescent="0.3">
      <c r="A713" t="s">
        <v>2173</v>
      </c>
      <c r="B713" s="3">
        <v>45119</v>
      </c>
      <c r="C713" t="s">
        <v>2174</v>
      </c>
      <c r="D713" t="s">
        <v>23</v>
      </c>
      <c r="E713" t="s">
        <v>19</v>
      </c>
      <c r="F713" t="s">
        <v>53</v>
      </c>
      <c r="G713">
        <v>6</v>
      </c>
      <c r="H713" s="5">
        <v>490.35</v>
      </c>
      <c r="I713" s="5">
        <v>0.01</v>
      </c>
      <c r="J713" s="5">
        <v>2912.679000000001</v>
      </c>
      <c r="K713" s="5">
        <v>517.84239634418191</v>
      </c>
      <c r="L713">
        <f>YEAR(SalesData[Order Date])</f>
        <v>2023</v>
      </c>
      <c r="M713">
        <f>MONTH(SalesData[Order Date])</f>
        <v>7</v>
      </c>
      <c r="N713" t="str">
        <f>TEXT(SalesData[[#This Row],[Order Date]], "mmmm")</f>
        <v>July</v>
      </c>
      <c r="O713" s="7">
        <f>IF(SalesData[Sales]=0,0,SalesData[Profit]/SalesData[Sales])</f>
        <v>0.17778903763311429</v>
      </c>
      <c r="P713" s="8">
        <f t="shared" si="11"/>
        <v>3.3989327351211715E-6</v>
      </c>
      <c r="Q713" t="str">
        <f>IF(SalesData[[#This Row],[Discount]]&gt;0, "Yes", "No")</f>
        <v>Yes</v>
      </c>
      <c r="R713" t="str">
        <f>TEXT(SalesData[[#This Row],[Order Date]],"mmm-yyyy")</f>
        <v>Jul-2023</v>
      </c>
      <c r="S713">
        <f>YEAR(SalesData[[#This Row],[Order Date]])*100 + MONTH(SalesData[[#This Row],[Order Date]])</f>
        <v>202307</v>
      </c>
    </row>
    <row r="714" spans="1:19" x14ac:dyDescent="0.3">
      <c r="A714" t="s">
        <v>2183</v>
      </c>
      <c r="B714" s="3">
        <v>45125</v>
      </c>
      <c r="C714" t="s">
        <v>2184</v>
      </c>
      <c r="D714" t="s">
        <v>13</v>
      </c>
      <c r="E714" t="s">
        <v>26</v>
      </c>
      <c r="F714" t="s">
        <v>44</v>
      </c>
      <c r="G714">
        <v>5</v>
      </c>
      <c r="H714" s="5">
        <v>167.82</v>
      </c>
      <c r="I714" s="5">
        <v>0.26</v>
      </c>
      <c r="J714" s="5">
        <v>620.93399999999997</v>
      </c>
      <c r="K714" s="5">
        <v>172.67825748591511</v>
      </c>
      <c r="L714">
        <f>YEAR(SalesData[Order Date])</f>
        <v>2023</v>
      </c>
      <c r="M714">
        <f>MONTH(SalesData[Order Date])</f>
        <v>7</v>
      </c>
      <c r="N714" t="str">
        <f>TEXT(SalesData[[#This Row],[Order Date]], "mmmm")</f>
        <v>July</v>
      </c>
      <c r="O714" s="7">
        <f>IF(SalesData[Sales]=0,0,SalesData[Profit]/SalesData[Sales])</f>
        <v>0.27809438279416993</v>
      </c>
      <c r="P714" s="8">
        <f t="shared" si="11"/>
        <v>3.0985579787867957E-4</v>
      </c>
      <c r="Q714" t="str">
        <f>IF(SalesData[[#This Row],[Discount]]&gt;0, "Yes", "No")</f>
        <v>Yes</v>
      </c>
      <c r="R714" t="str">
        <f>TEXT(SalesData[[#This Row],[Order Date]],"mmm-yyyy")</f>
        <v>Jul-2023</v>
      </c>
      <c r="S714">
        <f>YEAR(SalesData[[#This Row],[Order Date]])*100 + MONTH(SalesData[[#This Row],[Order Date]])</f>
        <v>202307</v>
      </c>
    </row>
    <row r="715" spans="1:19" x14ac:dyDescent="0.3">
      <c r="A715" t="s">
        <v>2187</v>
      </c>
      <c r="B715" s="3">
        <v>45123</v>
      </c>
      <c r="C715" t="s">
        <v>2188</v>
      </c>
      <c r="D715" t="s">
        <v>23</v>
      </c>
      <c r="E715" t="s">
        <v>26</v>
      </c>
      <c r="F715" t="s">
        <v>34</v>
      </c>
      <c r="G715">
        <v>7</v>
      </c>
      <c r="H715" s="5">
        <v>221.42</v>
      </c>
      <c r="I715" s="5">
        <v>0.22</v>
      </c>
      <c r="J715" s="5">
        <v>1208.9531999999999</v>
      </c>
      <c r="K715" s="5">
        <v>232.418291604768</v>
      </c>
      <c r="L715">
        <f>YEAR(SalesData[Order Date])</f>
        <v>2023</v>
      </c>
      <c r="M715">
        <f>MONTH(SalesData[Order Date])</f>
        <v>7</v>
      </c>
      <c r="N715" t="str">
        <f>TEXT(SalesData[[#This Row],[Order Date]], "mmmm")</f>
        <v>July</v>
      </c>
      <c r="O715" s="7">
        <f>IF(SalesData[Sales]=0,0,SalesData[Profit]/SalesData[Sales])</f>
        <v>0.19224755069490532</v>
      </c>
      <c r="P715" s="8">
        <f t="shared" si="11"/>
        <v>1.4194097836045267E-4</v>
      </c>
      <c r="Q715" t="str">
        <f>IF(SalesData[[#This Row],[Discount]]&gt;0, "Yes", "No")</f>
        <v>Yes</v>
      </c>
      <c r="R715" t="str">
        <f>TEXT(SalesData[[#This Row],[Order Date]],"mmm-yyyy")</f>
        <v>Jul-2023</v>
      </c>
      <c r="S715">
        <f>YEAR(SalesData[[#This Row],[Order Date]])*100 + MONTH(SalesData[[#This Row],[Order Date]])</f>
        <v>202307</v>
      </c>
    </row>
    <row r="716" spans="1:19" x14ac:dyDescent="0.3">
      <c r="A716" t="s">
        <v>2247</v>
      </c>
      <c r="B716" s="3">
        <v>45132</v>
      </c>
      <c r="C716" t="s">
        <v>2248</v>
      </c>
      <c r="D716" t="s">
        <v>13</v>
      </c>
      <c r="E716" t="s">
        <v>14</v>
      </c>
      <c r="F716" t="s">
        <v>31</v>
      </c>
      <c r="G716">
        <v>5</v>
      </c>
      <c r="H716" s="5">
        <v>641.16</v>
      </c>
      <c r="I716" s="5">
        <v>0.13</v>
      </c>
      <c r="J716" s="5">
        <v>2789.0459999999998</v>
      </c>
      <c r="K716" s="5">
        <v>460.89205019651598</v>
      </c>
      <c r="L716">
        <f>YEAR(SalesData[Order Date])</f>
        <v>2023</v>
      </c>
      <c r="M716">
        <f>MONTH(SalesData[Order Date])</f>
        <v>7</v>
      </c>
      <c r="N716" t="str">
        <f>TEXT(SalesData[[#This Row],[Order Date]], "mmmm")</f>
        <v>July</v>
      </c>
      <c r="O716" s="7">
        <f>IF(SalesData[Sales]=0,0,SalesData[Profit]/SalesData[Sales])</f>
        <v>0.16525078833282636</v>
      </c>
      <c r="P716" s="8">
        <f t="shared" si="11"/>
        <v>4.0551500405515011E-5</v>
      </c>
      <c r="Q716" t="str">
        <f>IF(SalesData[[#This Row],[Discount]]&gt;0, "Yes", "No")</f>
        <v>Yes</v>
      </c>
      <c r="R716" t="str">
        <f>TEXT(SalesData[[#This Row],[Order Date]],"mmm-yyyy")</f>
        <v>Jul-2023</v>
      </c>
      <c r="S716">
        <f>YEAR(SalesData[[#This Row],[Order Date]])*100 + MONTH(SalesData[[#This Row],[Order Date]])</f>
        <v>202307</v>
      </c>
    </row>
    <row r="717" spans="1:19" x14ac:dyDescent="0.3">
      <c r="A717" t="s">
        <v>2267</v>
      </c>
      <c r="B717" s="3">
        <v>45124</v>
      </c>
      <c r="C717" t="s">
        <v>2268</v>
      </c>
      <c r="D717" t="s">
        <v>30</v>
      </c>
      <c r="E717" t="s">
        <v>19</v>
      </c>
      <c r="F717" t="s">
        <v>15</v>
      </c>
      <c r="G717">
        <v>7</v>
      </c>
      <c r="H717" s="5">
        <v>953.92</v>
      </c>
      <c r="I717" s="5">
        <v>7.0000000000000007E-2</v>
      </c>
      <c r="J717" s="5">
        <v>6210.0191999999988</v>
      </c>
      <c r="K717" s="5">
        <v>337.29397067960059</v>
      </c>
      <c r="L717">
        <f>YEAR(SalesData[Order Date])</f>
        <v>2023</v>
      </c>
      <c r="M717">
        <f>MONTH(SalesData[Order Date])</f>
        <v>7</v>
      </c>
      <c r="N717" t="str">
        <f>TEXT(SalesData[[#This Row],[Order Date]], "mmmm")</f>
        <v>July</v>
      </c>
      <c r="O717" s="7">
        <f>IF(SalesData[Sales]=0,0,SalesData[Profit]/SalesData[Sales])</f>
        <v>5.4314481133907064E-2</v>
      </c>
      <c r="P717" s="8">
        <f t="shared" si="11"/>
        <v>1.0483059376048308E-5</v>
      </c>
      <c r="Q717" t="str">
        <f>IF(SalesData[[#This Row],[Discount]]&gt;0, "Yes", "No")</f>
        <v>Yes</v>
      </c>
      <c r="R717" t="str">
        <f>TEXT(SalesData[[#This Row],[Order Date]],"mmm-yyyy")</f>
        <v>Jul-2023</v>
      </c>
      <c r="S717">
        <f>YEAR(SalesData[[#This Row],[Order Date]])*100 + MONTH(SalesData[[#This Row],[Order Date]])</f>
        <v>202307</v>
      </c>
    </row>
    <row r="718" spans="1:19" x14ac:dyDescent="0.3">
      <c r="A718" t="s">
        <v>2331</v>
      </c>
      <c r="B718" s="3">
        <v>45128</v>
      </c>
      <c r="C718" t="s">
        <v>2332</v>
      </c>
      <c r="D718" t="s">
        <v>30</v>
      </c>
      <c r="E718" t="s">
        <v>14</v>
      </c>
      <c r="F718" t="s">
        <v>53</v>
      </c>
      <c r="G718">
        <v>1</v>
      </c>
      <c r="H718" s="5">
        <v>922.01</v>
      </c>
      <c r="I718" s="5">
        <v>0.13</v>
      </c>
      <c r="J718" s="5">
        <v>802.14869999999996</v>
      </c>
      <c r="K718" s="5">
        <v>120.45887498111431</v>
      </c>
      <c r="L718">
        <f>YEAR(SalesData[Order Date])</f>
        <v>2023</v>
      </c>
      <c r="M718">
        <f>MONTH(SalesData[Order Date])</f>
        <v>7</v>
      </c>
      <c r="N718" t="str">
        <f>TEXT(SalesData[[#This Row],[Order Date]], "mmmm")</f>
        <v>July</v>
      </c>
      <c r="O718" s="7">
        <f>IF(SalesData[Sales]=0,0,SalesData[Profit]/SalesData[Sales])</f>
        <v>0.15017025519222846</v>
      </c>
      <c r="P718" s="8">
        <f t="shared" si="11"/>
        <v>1.4099630155855144E-4</v>
      </c>
      <c r="Q718" t="str">
        <f>IF(SalesData[[#This Row],[Discount]]&gt;0, "Yes", "No")</f>
        <v>Yes</v>
      </c>
      <c r="R718" t="str">
        <f>TEXT(SalesData[[#This Row],[Order Date]],"mmm-yyyy")</f>
        <v>Jul-2023</v>
      </c>
      <c r="S718">
        <f>YEAR(SalesData[[#This Row],[Order Date]])*100 + MONTH(SalesData[[#This Row],[Order Date]])</f>
        <v>202307</v>
      </c>
    </row>
    <row r="719" spans="1:19" x14ac:dyDescent="0.3">
      <c r="A719" t="s">
        <v>2384</v>
      </c>
      <c r="B719" s="3">
        <v>45111</v>
      </c>
      <c r="C719" t="s">
        <v>2385</v>
      </c>
      <c r="D719" t="s">
        <v>30</v>
      </c>
      <c r="E719" t="s">
        <v>26</v>
      </c>
      <c r="F719" t="s">
        <v>91</v>
      </c>
      <c r="G719">
        <v>4</v>
      </c>
      <c r="H719" s="5">
        <v>297.39999999999998</v>
      </c>
      <c r="I719" s="5">
        <v>0.3</v>
      </c>
      <c r="J719" s="5">
        <v>832.71999999999991</v>
      </c>
      <c r="K719" s="5">
        <v>131.330749099493</v>
      </c>
      <c r="L719">
        <f>YEAR(SalesData[Order Date])</f>
        <v>2023</v>
      </c>
      <c r="M719">
        <f>MONTH(SalesData[Order Date])</f>
        <v>7</v>
      </c>
      <c r="N719" t="str">
        <f>TEXT(SalesData[[#This Row],[Order Date]], "mmmm")</f>
        <v>July</v>
      </c>
      <c r="O719" s="7">
        <f>IF(SalesData[Sales]=0,0,SalesData[Profit]/SalesData[Sales])</f>
        <v>0.15771297566948436</v>
      </c>
      <c r="P719" s="8">
        <f t="shared" si="11"/>
        <v>2.5218560860793546E-4</v>
      </c>
      <c r="Q719" t="str">
        <f>IF(SalesData[[#This Row],[Discount]]&gt;0, "Yes", "No")</f>
        <v>Yes</v>
      </c>
      <c r="R719" t="str">
        <f>TEXT(SalesData[[#This Row],[Order Date]],"mmm-yyyy")</f>
        <v>Jul-2023</v>
      </c>
      <c r="S719">
        <f>YEAR(SalesData[[#This Row],[Order Date]])*100 + MONTH(SalesData[[#This Row],[Order Date]])</f>
        <v>202307</v>
      </c>
    </row>
    <row r="720" spans="1:19" x14ac:dyDescent="0.3">
      <c r="A720" t="s">
        <v>2396</v>
      </c>
      <c r="B720" s="3">
        <v>45108</v>
      </c>
      <c r="C720" t="s">
        <v>2397</v>
      </c>
      <c r="D720" t="s">
        <v>23</v>
      </c>
      <c r="E720" t="s">
        <v>26</v>
      </c>
      <c r="F720" t="s">
        <v>34</v>
      </c>
      <c r="G720">
        <v>2</v>
      </c>
      <c r="H720" s="5">
        <v>258.81</v>
      </c>
      <c r="I720" s="5">
        <v>0.03</v>
      </c>
      <c r="J720" s="5">
        <v>502.09140000000002</v>
      </c>
      <c r="K720" s="5">
        <v>93.952456189811258</v>
      </c>
      <c r="L720">
        <f>YEAR(SalesData[Order Date])</f>
        <v>2023</v>
      </c>
      <c r="M720">
        <f>MONTH(SalesData[Order Date])</f>
        <v>7</v>
      </c>
      <c r="N720" t="str">
        <f>TEXT(SalesData[[#This Row],[Order Date]], "mmmm")</f>
        <v>July</v>
      </c>
      <c r="O720" s="7">
        <f>IF(SalesData[Sales]=0,0,SalesData[Profit]/SalesData[Sales])</f>
        <v>0.18712221756797917</v>
      </c>
      <c r="P720" s="8">
        <f t="shared" si="11"/>
        <v>5.7957575055059697E-5</v>
      </c>
      <c r="Q720" t="str">
        <f>IF(SalesData[[#This Row],[Discount]]&gt;0, "Yes", "No")</f>
        <v>Yes</v>
      </c>
      <c r="R720" t="str">
        <f>TEXT(SalesData[[#This Row],[Order Date]],"mmm-yyyy")</f>
        <v>Jul-2023</v>
      </c>
      <c r="S720">
        <f>YEAR(SalesData[[#This Row],[Order Date]])*100 + MONTH(SalesData[[#This Row],[Order Date]])</f>
        <v>202307</v>
      </c>
    </row>
    <row r="721" spans="1:19" x14ac:dyDescent="0.3">
      <c r="A721" t="s">
        <v>2434</v>
      </c>
      <c r="B721" s="3">
        <v>45127</v>
      </c>
      <c r="C721" t="s">
        <v>2435</v>
      </c>
      <c r="D721" t="s">
        <v>30</v>
      </c>
      <c r="E721" t="s">
        <v>14</v>
      </c>
      <c r="F721" t="s">
        <v>27</v>
      </c>
      <c r="G721">
        <v>4</v>
      </c>
      <c r="H721" s="5">
        <v>927.9</v>
      </c>
      <c r="I721" s="5">
        <v>0.27</v>
      </c>
      <c r="J721" s="5">
        <v>2709.4679999999998</v>
      </c>
      <c r="K721" s="5">
        <v>167.01238472282569</v>
      </c>
      <c r="L721">
        <f>YEAR(SalesData[Order Date])</f>
        <v>2023</v>
      </c>
      <c r="M721">
        <f>MONTH(SalesData[Order Date])</f>
        <v>7</v>
      </c>
      <c r="N721" t="str">
        <f>TEXT(SalesData[[#This Row],[Order Date]], "mmmm")</f>
        <v>July</v>
      </c>
      <c r="O721" s="7">
        <f>IF(SalesData[Sales]=0,0,SalesData[Profit]/SalesData[Sales])</f>
        <v>6.1640286847021518E-2</v>
      </c>
      <c r="P721" s="8">
        <f t="shared" si="11"/>
        <v>7.2744907856450058E-5</v>
      </c>
      <c r="Q721" t="str">
        <f>IF(SalesData[[#This Row],[Discount]]&gt;0, "Yes", "No")</f>
        <v>Yes</v>
      </c>
      <c r="R721" t="str">
        <f>TEXT(SalesData[[#This Row],[Order Date]],"mmm-yyyy")</f>
        <v>Jul-2023</v>
      </c>
      <c r="S721">
        <f>YEAR(SalesData[[#This Row],[Order Date]])*100 + MONTH(SalesData[[#This Row],[Order Date]])</f>
        <v>202307</v>
      </c>
    </row>
    <row r="722" spans="1:19" x14ac:dyDescent="0.3">
      <c r="A722" t="s">
        <v>2448</v>
      </c>
      <c r="B722" s="3">
        <v>45133</v>
      </c>
      <c r="C722" t="s">
        <v>2449</v>
      </c>
      <c r="D722" t="s">
        <v>23</v>
      </c>
      <c r="E722" t="s">
        <v>14</v>
      </c>
      <c r="F722" t="s">
        <v>31</v>
      </c>
      <c r="G722">
        <v>9</v>
      </c>
      <c r="H722" s="5">
        <v>188.13</v>
      </c>
      <c r="I722" s="5">
        <v>0.11</v>
      </c>
      <c r="J722" s="5">
        <v>1506.9213</v>
      </c>
      <c r="K722" s="5">
        <v>420.0184889097946</v>
      </c>
      <c r="L722">
        <f>YEAR(SalesData[Order Date])</f>
        <v>2023</v>
      </c>
      <c r="M722">
        <f>MONTH(SalesData[Order Date])</f>
        <v>7</v>
      </c>
      <c r="N722" t="str">
        <f>TEXT(SalesData[[#This Row],[Order Date]], "mmmm")</f>
        <v>July</v>
      </c>
      <c r="O722" s="7">
        <f>IF(SalesData[Sales]=0,0,SalesData[Profit]/SalesData[Sales])</f>
        <v>0.27872622738147945</v>
      </c>
      <c r="P722" s="8">
        <f t="shared" si="11"/>
        <v>6.4966896413236704E-5</v>
      </c>
      <c r="Q722" t="str">
        <f>IF(SalesData[[#This Row],[Discount]]&gt;0, "Yes", "No")</f>
        <v>Yes</v>
      </c>
      <c r="R722" t="str">
        <f>TEXT(SalesData[[#This Row],[Order Date]],"mmm-yyyy")</f>
        <v>Jul-2023</v>
      </c>
      <c r="S722">
        <f>YEAR(SalesData[[#This Row],[Order Date]])*100 + MONTH(SalesData[[#This Row],[Order Date]])</f>
        <v>202307</v>
      </c>
    </row>
    <row r="723" spans="1:19" x14ac:dyDescent="0.3">
      <c r="A723" t="s">
        <v>2512</v>
      </c>
      <c r="B723" s="3">
        <v>45128</v>
      </c>
      <c r="C723" t="s">
        <v>2513</v>
      </c>
      <c r="D723" t="s">
        <v>13</v>
      </c>
      <c r="E723" t="s">
        <v>26</v>
      </c>
      <c r="F723" t="s">
        <v>39</v>
      </c>
      <c r="G723">
        <v>8</v>
      </c>
      <c r="H723" s="5">
        <v>64.52</v>
      </c>
      <c r="I723" s="5">
        <v>0.24</v>
      </c>
      <c r="J723" s="5">
        <v>392.28160000000003</v>
      </c>
      <c r="K723" s="5">
        <v>52.543042053159361</v>
      </c>
      <c r="L723">
        <f>YEAR(SalesData[Order Date])</f>
        <v>2023</v>
      </c>
      <c r="M723">
        <f>MONTH(SalesData[Order Date])</f>
        <v>7</v>
      </c>
      <c r="N723" t="str">
        <f>TEXT(SalesData[[#This Row],[Order Date]], "mmmm")</f>
        <v>July</v>
      </c>
      <c r="O723" s="7">
        <f>IF(SalesData[Sales]=0,0,SalesData[Profit]/SalesData[Sales])</f>
        <v>0.13394215291555697</v>
      </c>
      <c r="P723" s="8">
        <f t="shared" si="11"/>
        <v>4.6497210167389957E-4</v>
      </c>
      <c r="Q723" t="str">
        <f>IF(SalesData[[#This Row],[Discount]]&gt;0, "Yes", "No")</f>
        <v>Yes</v>
      </c>
      <c r="R723" t="str">
        <f>TEXT(SalesData[[#This Row],[Order Date]],"mmm-yyyy")</f>
        <v>Jul-2023</v>
      </c>
      <c r="S723">
        <f>YEAR(SalesData[[#This Row],[Order Date]])*100 + MONTH(SalesData[[#This Row],[Order Date]])</f>
        <v>202307</v>
      </c>
    </row>
    <row r="724" spans="1:19" x14ac:dyDescent="0.3">
      <c r="A724" t="s">
        <v>2532</v>
      </c>
      <c r="B724" s="3">
        <v>45111</v>
      </c>
      <c r="C724" t="s">
        <v>2533</v>
      </c>
      <c r="D724" t="s">
        <v>23</v>
      </c>
      <c r="E724" t="s">
        <v>14</v>
      </c>
      <c r="F724" t="s">
        <v>62</v>
      </c>
      <c r="G724">
        <v>3</v>
      </c>
      <c r="H724" s="5">
        <v>83.98</v>
      </c>
      <c r="I724" s="5">
        <v>0.21</v>
      </c>
      <c r="J724" s="5">
        <v>199.0326</v>
      </c>
      <c r="K724" s="5">
        <v>29.61153769577713</v>
      </c>
      <c r="L724">
        <f>YEAR(SalesData[Order Date])</f>
        <v>2023</v>
      </c>
      <c r="M724">
        <f>MONTH(SalesData[Order Date])</f>
        <v>7</v>
      </c>
      <c r="N724" t="str">
        <f>TEXT(SalesData[[#This Row],[Order Date]], "mmmm")</f>
        <v>July</v>
      </c>
      <c r="O724" s="7">
        <f>IF(SalesData[Sales]=0,0,SalesData[Profit]/SalesData[Sales])</f>
        <v>0.1487773243969939</v>
      </c>
      <c r="P724" s="8">
        <f t="shared" si="11"/>
        <v>8.3353179328411525E-4</v>
      </c>
      <c r="Q724" t="str">
        <f>IF(SalesData[[#This Row],[Discount]]&gt;0, "Yes", "No")</f>
        <v>Yes</v>
      </c>
      <c r="R724" t="str">
        <f>TEXT(SalesData[[#This Row],[Order Date]],"mmm-yyyy")</f>
        <v>Jul-2023</v>
      </c>
      <c r="S724">
        <f>YEAR(SalesData[[#This Row],[Order Date]])*100 + MONTH(SalesData[[#This Row],[Order Date]])</f>
        <v>202307</v>
      </c>
    </row>
    <row r="725" spans="1:19" x14ac:dyDescent="0.3">
      <c r="A725" t="s">
        <v>2624</v>
      </c>
      <c r="B725" s="3">
        <v>45127</v>
      </c>
      <c r="C725" t="s">
        <v>2625</v>
      </c>
      <c r="D725" t="s">
        <v>18</v>
      </c>
      <c r="E725" t="s">
        <v>26</v>
      </c>
      <c r="F725" t="s">
        <v>44</v>
      </c>
      <c r="G725">
        <v>1</v>
      </c>
      <c r="H725" s="5">
        <v>737.21</v>
      </c>
      <c r="I725" s="5">
        <v>0.23</v>
      </c>
      <c r="J725" s="5">
        <v>567.65170000000001</v>
      </c>
      <c r="K725" s="5">
        <v>66.265562523642217</v>
      </c>
      <c r="L725">
        <f>YEAR(SalesData[Order Date])</f>
        <v>2023</v>
      </c>
      <c r="M725">
        <f>MONTH(SalesData[Order Date])</f>
        <v>7</v>
      </c>
      <c r="N725" t="str">
        <f>TEXT(SalesData[[#This Row],[Order Date]], "mmmm")</f>
        <v>July</v>
      </c>
      <c r="O725" s="7">
        <f>IF(SalesData[Sales]=0,0,SalesData[Profit]/SalesData[Sales])</f>
        <v>0.11673630594895112</v>
      </c>
      <c r="P725" s="8">
        <f t="shared" si="11"/>
        <v>3.1198708644755225E-4</v>
      </c>
      <c r="Q725" t="str">
        <f>IF(SalesData[[#This Row],[Discount]]&gt;0, "Yes", "No")</f>
        <v>Yes</v>
      </c>
      <c r="R725" t="str">
        <f>TEXT(SalesData[[#This Row],[Order Date]],"mmm-yyyy")</f>
        <v>Jul-2023</v>
      </c>
      <c r="S725">
        <f>YEAR(SalesData[[#This Row],[Order Date]])*100 + MONTH(SalesData[[#This Row],[Order Date]])</f>
        <v>202307</v>
      </c>
    </row>
    <row r="726" spans="1:19" x14ac:dyDescent="0.3">
      <c r="A726" t="s">
        <v>2710</v>
      </c>
      <c r="B726" s="3">
        <v>45130</v>
      </c>
      <c r="C726" t="s">
        <v>2711</v>
      </c>
      <c r="D726" t="s">
        <v>23</v>
      </c>
      <c r="E726" t="s">
        <v>14</v>
      </c>
      <c r="F726" t="s">
        <v>39</v>
      </c>
      <c r="G726">
        <v>2</v>
      </c>
      <c r="H726" s="5">
        <v>212.97</v>
      </c>
      <c r="I726" s="5">
        <v>0.03</v>
      </c>
      <c r="J726" s="5">
        <v>413.16180000000003</v>
      </c>
      <c r="K726" s="5">
        <v>40.785499477946907</v>
      </c>
      <c r="L726">
        <f>YEAR(SalesData[Order Date])</f>
        <v>2023</v>
      </c>
      <c r="M726">
        <f>MONTH(SalesData[Order Date])</f>
        <v>7</v>
      </c>
      <c r="N726" t="str">
        <f>TEXT(SalesData[[#This Row],[Order Date]], "mmmm")</f>
        <v>July</v>
      </c>
      <c r="O726" s="7">
        <f>IF(SalesData[Sales]=0,0,SalesData[Profit]/SalesData[Sales])</f>
        <v>9.8715562469586737E-2</v>
      </c>
      <c r="P726" s="8">
        <f t="shared" si="11"/>
        <v>7.0432455275390893E-5</v>
      </c>
      <c r="Q726" t="str">
        <f>IF(SalesData[[#This Row],[Discount]]&gt;0, "Yes", "No")</f>
        <v>Yes</v>
      </c>
      <c r="R726" t="str">
        <f>TEXT(SalesData[[#This Row],[Order Date]],"mmm-yyyy")</f>
        <v>Jul-2023</v>
      </c>
      <c r="S726">
        <f>YEAR(SalesData[[#This Row],[Order Date]])*100 + MONTH(SalesData[[#This Row],[Order Date]])</f>
        <v>202307</v>
      </c>
    </row>
    <row r="727" spans="1:19" x14ac:dyDescent="0.3">
      <c r="A727" t="s">
        <v>2743</v>
      </c>
      <c r="B727" s="3">
        <v>45113</v>
      </c>
      <c r="C727" t="s">
        <v>2744</v>
      </c>
      <c r="D727" t="s">
        <v>30</v>
      </c>
      <c r="E727" t="s">
        <v>19</v>
      </c>
      <c r="F727" t="s">
        <v>15</v>
      </c>
      <c r="G727">
        <v>5</v>
      </c>
      <c r="H727" s="5">
        <v>812.31</v>
      </c>
      <c r="I727" s="5">
        <v>0.08</v>
      </c>
      <c r="J727" s="5">
        <v>3736.6260000000002</v>
      </c>
      <c r="K727" s="5">
        <v>699.92078631672393</v>
      </c>
      <c r="L727">
        <f>YEAR(SalesData[Order Date])</f>
        <v>2023</v>
      </c>
      <c r="M727">
        <f>MONTH(SalesData[Order Date])</f>
        <v>7</v>
      </c>
      <c r="N727" t="str">
        <f>TEXT(SalesData[[#This Row],[Order Date]], "mmmm")</f>
        <v>July</v>
      </c>
      <c r="O727" s="7">
        <f>IF(SalesData[Sales]=0,0,SalesData[Profit]/SalesData[Sales])</f>
        <v>0.18731357816295341</v>
      </c>
      <c r="P727" s="8">
        <f t="shared" si="11"/>
        <v>1.9696913739828392E-5</v>
      </c>
      <c r="Q727" t="str">
        <f>IF(SalesData[[#This Row],[Discount]]&gt;0, "Yes", "No")</f>
        <v>Yes</v>
      </c>
      <c r="R727" t="str">
        <f>TEXT(SalesData[[#This Row],[Order Date]],"mmm-yyyy")</f>
        <v>Jul-2023</v>
      </c>
      <c r="S727">
        <f>YEAR(SalesData[[#This Row],[Order Date]])*100 + MONTH(SalesData[[#This Row],[Order Date]])</f>
        <v>202307</v>
      </c>
    </row>
    <row r="728" spans="1:19" x14ac:dyDescent="0.3">
      <c r="A728" t="s">
        <v>2751</v>
      </c>
      <c r="B728" s="3">
        <v>45133</v>
      </c>
      <c r="C728" t="s">
        <v>2752</v>
      </c>
      <c r="D728" t="s">
        <v>18</v>
      </c>
      <c r="E728" t="s">
        <v>19</v>
      </c>
      <c r="F728" t="s">
        <v>53</v>
      </c>
      <c r="G728">
        <v>1</v>
      </c>
      <c r="H728" s="5">
        <v>72.34</v>
      </c>
      <c r="I728" s="5">
        <v>0.21</v>
      </c>
      <c r="J728" s="5">
        <v>57.148600000000002</v>
      </c>
      <c r="K728" s="5">
        <v>6.1211530099195164</v>
      </c>
      <c r="L728">
        <f>YEAR(SalesData[Order Date])</f>
        <v>2023</v>
      </c>
      <c r="M728">
        <f>MONTH(SalesData[Order Date])</f>
        <v>7</v>
      </c>
      <c r="N728" t="str">
        <f>TEXT(SalesData[[#This Row],[Order Date]], "mmmm")</f>
        <v>July</v>
      </c>
      <c r="O728" s="7">
        <f>IF(SalesData[Sales]=0,0,SalesData[Profit]/SalesData[Sales])</f>
        <v>0.10710941317756718</v>
      </c>
      <c r="P728" s="8">
        <f t="shared" si="11"/>
        <v>2.9029582526956038E-3</v>
      </c>
      <c r="Q728" t="str">
        <f>IF(SalesData[[#This Row],[Discount]]&gt;0, "Yes", "No")</f>
        <v>Yes</v>
      </c>
      <c r="R728" t="str">
        <f>TEXT(SalesData[[#This Row],[Order Date]],"mmm-yyyy")</f>
        <v>Jul-2023</v>
      </c>
      <c r="S728">
        <f>YEAR(SalesData[[#This Row],[Order Date]])*100 + MONTH(SalesData[[#This Row],[Order Date]])</f>
        <v>202307</v>
      </c>
    </row>
    <row r="729" spans="1:19" x14ac:dyDescent="0.3">
      <c r="A729" t="s">
        <v>2769</v>
      </c>
      <c r="B729" s="3">
        <v>45112</v>
      </c>
      <c r="C729" t="s">
        <v>2770</v>
      </c>
      <c r="D729" t="s">
        <v>18</v>
      </c>
      <c r="E729" t="s">
        <v>19</v>
      </c>
      <c r="F729" t="s">
        <v>53</v>
      </c>
      <c r="G729">
        <v>5</v>
      </c>
      <c r="H729" s="5">
        <v>690</v>
      </c>
      <c r="I729" s="5">
        <v>0.25</v>
      </c>
      <c r="J729" s="5">
        <v>2587.5</v>
      </c>
      <c r="K729" s="5">
        <v>271.65113210569223</v>
      </c>
      <c r="L729">
        <f>YEAR(SalesData[Order Date])</f>
        <v>2023</v>
      </c>
      <c r="M729">
        <f>MONTH(SalesData[Order Date])</f>
        <v>7</v>
      </c>
      <c r="N729" t="str">
        <f>TEXT(SalesData[[#This Row],[Order Date]], "mmmm")</f>
        <v>July</v>
      </c>
      <c r="O729" s="7">
        <f>IF(SalesData[Sales]=0,0,SalesData[Profit]/SalesData[Sales])</f>
        <v>0.10498594477514675</v>
      </c>
      <c r="P729" s="8">
        <f t="shared" si="11"/>
        <v>7.2463768115942027E-5</v>
      </c>
      <c r="Q729" t="str">
        <f>IF(SalesData[[#This Row],[Discount]]&gt;0, "Yes", "No")</f>
        <v>Yes</v>
      </c>
      <c r="R729" t="str">
        <f>TEXT(SalesData[[#This Row],[Order Date]],"mmm-yyyy")</f>
        <v>Jul-2023</v>
      </c>
      <c r="S729">
        <f>YEAR(SalesData[[#This Row],[Order Date]])*100 + MONTH(SalesData[[#This Row],[Order Date]])</f>
        <v>202307</v>
      </c>
    </row>
    <row r="730" spans="1:19" x14ac:dyDescent="0.3">
      <c r="A730" t="s">
        <v>2789</v>
      </c>
      <c r="B730" s="3">
        <v>45108</v>
      </c>
      <c r="C730" t="s">
        <v>2790</v>
      </c>
      <c r="D730" t="s">
        <v>30</v>
      </c>
      <c r="E730" t="s">
        <v>14</v>
      </c>
      <c r="F730" t="s">
        <v>15</v>
      </c>
      <c r="G730">
        <v>4</v>
      </c>
      <c r="H730" s="5">
        <v>527.84</v>
      </c>
      <c r="I730" s="5">
        <v>0.12</v>
      </c>
      <c r="J730" s="5">
        <v>1857.9967999999999</v>
      </c>
      <c r="K730" s="5">
        <v>257.04030575721413</v>
      </c>
      <c r="L730">
        <f>YEAR(SalesData[Order Date])</f>
        <v>2023</v>
      </c>
      <c r="M730">
        <f>MONTH(SalesData[Order Date])</f>
        <v>7</v>
      </c>
      <c r="N730" t="str">
        <f>TEXT(SalesData[[#This Row],[Order Date]], "mmmm")</f>
        <v>July</v>
      </c>
      <c r="O730" s="7">
        <f>IF(SalesData[Sales]=0,0,SalesData[Profit]/SalesData[Sales])</f>
        <v>0.13834270637991095</v>
      </c>
      <c r="P730" s="8">
        <f t="shared" si="11"/>
        <v>5.6835404668081231E-5</v>
      </c>
      <c r="Q730" t="str">
        <f>IF(SalesData[[#This Row],[Discount]]&gt;0, "Yes", "No")</f>
        <v>Yes</v>
      </c>
      <c r="R730" t="str">
        <f>TEXT(SalesData[[#This Row],[Order Date]],"mmm-yyyy")</f>
        <v>Jul-2023</v>
      </c>
      <c r="S730">
        <f>YEAR(SalesData[[#This Row],[Order Date]])*100 + MONTH(SalesData[[#This Row],[Order Date]])</f>
        <v>202307</v>
      </c>
    </row>
    <row r="731" spans="1:19" x14ac:dyDescent="0.3">
      <c r="A731" t="s">
        <v>2888</v>
      </c>
      <c r="B731" s="3">
        <v>45133</v>
      </c>
      <c r="C731" t="s">
        <v>2889</v>
      </c>
      <c r="D731" t="s">
        <v>13</v>
      </c>
      <c r="E731" t="s">
        <v>19</v>
      </c>
      <c r="F731" t="s">
        <v>62</v>
      </c>
      <c r="G731">
        <v>2</v>
      </c>
      <c r="H731" s="5">
        <v>456.94</v>
      </c>
      <c r="I731" s="5">
        <v>0.16</v>
      </c>
      <c r="J731" s="5">
        <v>767.65919999999994</v>
      </c>
      <c r="K731" s="5">
        <v>146.5402003878514</v>
      </c>
      <c r="L731">
        <f>YEAR(SalesData[Order Date])</f>
        <v>2023</v>
      </c>
      <c r="M731">
        <f>MONTH(SalesData[Order Date])</f>
        <v>7</v>
      </c>
      <c r="N731" t="str">
        <f>TEXT(SalesData[[#This Row],[Order Date]], "mmmm")</f>
        <v>July</v>
      </c>
      <c r="O731" s="7">
        <f>IF(SalesData[Sales]=0,0,SalesData[Profit]/SalesData[Sales])</f>
        <v>0.19089226102917989</v>
      </c>
      <c r="P731" s="8">
        <f t="shared" si="11"/>
        <v>1.7507769072525934E-4</v>
      </c>
      <c r="Q731" t="str">
        <f>IF(SalesData[[#This Row],[Discount]]&gt;0, "Yes", "No")</f>
        <v>Yes</v>
      </c>
      <c r="R731" t="str">
        <f>TEXT(SalesData[[#This Row],[Order Date]],"mmm-yyyy")</f>
        <v>Jul-2023</v>
      </c>
      <c r="S731">
        <f>YEAR(SalesData[[#This Row],[Order Date]])*100 + MONTH(SalesData[[#This Row],[Order Date]])</f>
        <v>202307</v>
      </c>
    </row>
    <row r="732" spans="1:19" x14ac:dyDescent="0.3">
      <c r="A732" t="s">
        <v>2900</v>
      </c>
      <c r="B732" s="3">
        <v>45127</v>
      </c>
      <c r="C732" t="s">
        <v>2901</v>
      </c>
      <c r="D732" t="s">
        <v>30</v>
      </c>
      <c r="E732" t="s">
        <v>19</v>
      </c>
      <c r="F732" t="s">
        <v>20</v>
      </c>
      <c r="G732">
        <v>3</v>
      </c>
      <c r="H732" s="5">
        <v>926.72</v>
      </c>
      <c r="I732" s="5">
        <v>0.28999999999999998</v>
      </c>
      <c r="J732" s="5">
        <v>1973.9136000000001</v>
      </c>
      <c r="K732" s="5">
        <v>463.7904155021136</v>
      </c>
      <c r="L732">
        <f>YEAR(SalesData[Order Date])</f>
        <v>2023</v>
      </c>
      <c r="M732">
        <f>MONTH(SalesData[Order Date])</f>
        <v>7</v>
      </c>
      <c r="N732" t="str">
        <f>TEXT(SalesData[[#This Row],[Order Date]], "mmmm")</f>
        <v>July</v>
      </c>
      <c r="O732" s="7">
        <f>IF(SalesData[Sales]=0,0,SalesData[Profit]/SalesData[Sales])</f>
        <v>0.23495983588243863</v>
      </c>
      <c r="P732" s="8">
        <f t="shared" si="11"/>
        <v>1.0431054327808472E-4</v>
      </c>
      <c r="Q732" t="str">
        <f>IF(SalesData[[#This Row],[Discount]]&gt;0, "Yes", "No")</f>
        <v>Yes</v>
      </c>
      <c r="R732" t="str">
        <f>TEXT(SalesData[[#This Row],[Order Date]],"mmm-yyyy")</f>
        <v>Jul-2023</v>
      </c>
      <c r="S732">
        <f>YEAR(SalesData[[#This Row],[Order Date]])*100 + MONTH(SalesData[[#This Row],[Order Date]])</f>
        <v>202307</v>
      </c>
    </row>
    <row r="733" spans="1:19" x14ac:dyDescent="0.3">
      <c r="A733" t="s">
        <v>2906</v>
      </c>
      <c r="B733" s="3">
        <v>45121</v>
      </c>
      <c r="C733" t="s">
        <v>2907</v>
      </c>
      <c r="D733" t="s">
        <v>13</v>
      </c>
      <c r="E733" t="s">
        <v>14</v>
      </c>
      <c r="F733" t="s">
        <v>39</v>
      </c>
      <c r="G733">
        <v>4</v>
      </c>
      <c r="H733" s="5">
        <v>919.79</v>
      </c>
      <c r="I733" s="5">
        <v>0.03</v>
      </c>
      <c r="J733" s="5">
        <v>3568.7851999999998</v>
      </c>
      <c r="K733" s="5">
        <v>965.29821520560688</v>
      </c>
      <c r="L733">
        <f>YEAR(SalesData[Order Date])</f>
        <v>2023</v>
      </c>
      <c r="M733">
        <f>MONTH(SalesData[Order Date])</f>
        <v>7</v>
      </c>
      <c r="N733" t="str">
        <f>TEXT(SalesData[[#This Row],[Order Date]], "mmmm")</f>
        <v>July</v>
      </c>
      <c r="O733" s="7">
        <f>IF(SalesData[Sales]=0,0,SalesData[Profit]/SalesData[Sales])</f>
        <v>0.27048369714310821</v>
      </c>
      <c r="P733" s="8">
        <f t="shared" si="11"/>
        <v>8.1540351601996116E-6</v>
      </c>
      <c r="Q733" t="str">
        <f>IF(SalesData[[#This Row],[Discount]]&gt;0, "Yes", "No")</f>
        <v>Yes</v>
      </c>
      <c r="R733" t="str">
        <f>TEXT(SalesData[[#This Row],[Order Date]],"mmm-yyyy")</f>
        <v>Jul-2023</v>
      </c>
      <c r="S733">
        <f>YEAR(SalesData[[#This Row],[Order Date]])*100 + MONTH(SalesData[[#This Row],[Order Date]])</f>
        <v>202307</v>
      </c>
    </row>
    <row r="734" spans="1:19" x14ac:dyDescent="0.3">
      <c r="A734" t="s">
        <v>2912</v>
      </c>
      <c r="B734" s="3">
        <v>45110</v>
      </c>
      <c r="C734" t="s">
        <v>2913</v>
      </c>
      <c r="D734" t="s">
        <v>13</v>
      </c>
      <c r="E734" t="s">
        <v>19</v>
      </c>
      <c r="F734" t="s">
        <v>31</v>
      </c>
      <c r="G734">
        <v>5</v>
      </c>
      <c r="H734" s="5">
        <v>238.05</v>
      </c>
      <c r="I734" s="5">
        <v>0.11</v>
      </c>
      <c r="J734" s="5">
        <v>1059.3225</v>
      </c>
      <c r="K734" s="5">
        <v>62.787684023897562</v>
      </c>
      <c r="L734">
        <f>YEAR(SalesData[Order Date])</f>
        <v>2023</v>
      </c>
      <c r="M734">
        <f>MONTH(SalesData[Order Date])</f>
        <v>7</v>
      </c>
      <c r="N734" t="str">
        <f>TEXT(SalesData[[#This Row],[Order Date]], "mmmm")</f>
        <v>July</v>
      </c>
      <c r="O734" s="7">
        <f>IF(SalesData[Sales]=0,0,SalesData[Profit]/SalesData[Sales])</f>
        <v>5.927154763907834E-2</v>
      </c>
      <c r="P734" s="8">
        <f t="shared" si="11"/>
        <v>9.2417559336273891E-5</v>
      </c>
      <c r="Q734" t="str">
        <f>IF(SalesData[[#This Row],[Discount]]&gt;0, "Yes", "No")</f>
        <v>Yes</v>
      </c>
      <c r="R734" t="str">
        <f>TEXT(SalesData[[#This Row],[Order Date]],"mmm-yyyy")</f>
        <v>Jul-2023</v>
      </c>
      <c r="S734">
        <f>YEAR(SalesData[[#This Row],[Order Date]])*100 + MONTH(SalesData[[#This Row],[Order Date]])</f>
        <v>202307</v>
      </c>
    </row>
    <row r="735" spans="1:19" x14ac:dyDescent="0.3">
      <c r="A735" t="s">
        <v>2920</v>
      </c>
      <c r="B735" s="3">
        <v>45123</v>
      </c>
      <c r="C735" t="s">
        <v>2921</v>
      </c>
      <c r="D735" t="s">
        <v>13</v>
      </c>
      <c r="E735" t="s">
        <v>26</v>
      </c>
      <c r="F735" t="s">
        <v>27</v>
      </c>
      <c r="G735">
        <v>3</v>
      </c>
      <c r="H735" s="5">
        <v>447.57</v>
      </c>
      <c r="I735" s="5">
        <v>0.09</v>
      </c>
      <c r="J735" s="5">
        <v>1221.8661</v>
      </c>
      <c r="K735" s="5">
        <v>264.26655905407739</v>
      </c>
      <c r="L735">
        <f>YEAR(SalesData[Order Date])</f>
        <v>2023</v>
      </c>
      <c r="M735">
        <f>MONTH(SalesData[Order Date])</f>
        <v>7</v>
      </c>
      <c r="N735" t="str">
        <f>TEXT(SalesData[[#This Row],[Order Date]], "mmmm")</f>
        <v>July</v>
      </c>
      <c r="O735" s="7">
        <f>IF(SalesData[Sales]=0,0,SalesData[Profit]/SalesData[Sales])</f>
        <v>0.21628111218903398</v>
      </c>
      <c r="P735" s="8">
        <f t="shared" si="11"/>
        <v>6.702862122126148E-5</v>
      </c>
      <c r="Q735" t="str">
        <f>IF(SalesData[[#This Row],[Discount]]&gt;0, "Yes", "No")</f>
        <v>Yes</v>
      </c>
      <c r="R735" t="str">
        <f>TEXT(SalesData[[#This Row],[Order Date]],"mmm-yyyy")</f>
        <v>Jul-2023</v>
      </c>
      <c r="S735">
        <f>YEAR(SalesData[[#This Row],[Order Date]])*100 + MONTH(SalesData[[#This Row],[Order Date]])</f>
        <v>202307</v>
      </c>
    </row>
    <row r="736" spans="1:19" x14ac:dyDescent="0.3">
      <c r="A736" t="s">
        <v>2999</v>
      </c>
      <c r="B736" s="3">
        <v>45117</v>
      </c>
      <c r="C736" t="s">
        <v>3000</v>
      </c>
      <c r="D736" t="s">
        <v>18</v>
      </c>
      <c r="E736" t="s">
        <v>19</v>
      </c>
      <c r="F736" t="s">
        <v>15</v>
      </c>
      <c r="G736">
        <v>3</v>
      </c>
      <c r="H736" s="5">
        <v>926.88</v>
      </c>
      <c r="I736" s="5">
        <v>0.18</v>
      </c>
      <c r="J736" s="5">
        <v>2280.1248000000001</v>
      </c>
      <c r="K736" s="5">
        <v>279.24450761788569</v>
      </c>
      <c r="L736">
        <f>YEAR(SalesData[Order Date])</f>
        <v>2023</v>
      </c>
      <c r="M736">
        <f>MONTH(SalesData[Order Date])</f>
        <v>7</v>
      </c>
      <c r="N736" t="str">
        <f>TEXT(SalesData[[#This Row],[Order Date]], "mmmm")</f>
        <v>July</v>
      </c>
      <c r="O736" s="7">
        <f>IF(SalesData[Sales]=0,0,SalesData[Profit]/SalesData[Sales])</f>
        <v>0.12246895767191589</v>
      </c>
      <c r="P736" s="8">
        <f t="shared" si="11"/>
        <v>6.4733298808907297E-5</v>
      </c>
      <c r="Q736" t="str">
        <f>IF(SalesData[[#This Row],[Discount]]&gt;0, "Yes", "No")</f>
        <v>Yes</v>
      </c>
      <c r="R736" t="str">
        <f>TEXT(SalesData[[#This Row],[Order Date]],"mmm-yyyy")</f>
        <v>Jul-2023</v>
      </c>
      <c r="S736">
        <f>YEAR(SalesData[[#This Row],[Order Date]])*100 + MONTH(SalesData[[#This Row],[Order Date]])</f>
        <v>202307</v>
      </c>
    </row>
    <row r="737" spans="1:19" x14ac:dyDescent="0.3">
      <c r="A737" t="s">
        <v>3037</v>
      </c>
      <c r="B737" s="3">
        <v>45137</v>
      </c>
      <c r="C737" t="s">
        <v>3038</v>
      </c>
      <c r="D737" t="s">
        <v>23</v>
      </c>
      <c r="E737" t="s">
        <v>26</v>
      </c>
      <c r="F737" t="s">
        <v>31</v>
      </c>
      <c r="G737">
        <v>2</v>
      </c>
      <c r="H737" s="5">
        <v>238.92</v>
      </c>
      <c r="I737" s="5">
        <v>0.1</v>
      </c>
      <c r="J737" s="5">
        <v>430.05599999999998</v>
      </c>
      <c r="K737" s="5">
        <v>70.589954149877514</v>
      </c>
      <c r="L737">
        <f>YEAR(SalesData[Order Date])</f>
        <v>2023</v>
      </c>
      <c r="M737">
        <f>MONTH(SalesData[Order Date])</f>
        <v>7</v>
      </c>
      <c r="N737" t="str">
        <f>TEXT(SalesData[[#This Row],[Order Date]], "mmmm")</f>
        <v>July</v>
      </c>
      <c r="O737" s="7">
        <f>IF(SalesData[Sales]=0,0,SalesData[Profit]/SalesData[Sales])</f>
        <v>0.16414130752710698</v>
      </c>
      <c r="P737" s="8">
        <f t="shared" si="11"/>
        <v>2.0927507115352421E-4</v>
      </c>
      <c r="Q737" t="str">
        <f>IF(SalesData[[#This Row],[Discount]]&gt;0, "Yes", "No")</f>
        <v>Yes</v>
      </c>
      <c r="R737" t="str">
        <f>TEXT(SalesData[[#This Row],[Order Date]],"mmm-yyyy")</f>
        <v>Jul-2023</v>
      </c>
      <c r="S737">
        <f>YEAR(SalesData[[#This Row],[Order Date]])*100 + MONTH(SalesData[[#This Row],[Order Date]])</f>
        <v>202307</v>
      </c>
    </row>
    <row r="738" spans="1:19" x14ac:dyDescent="0.3">
      <c r="A738" t="s">
        <v>3069</v>
      </c>
      <c r="B738" s="3">
        <v>45138</v>
      </c>
      <c r="C738" t="s">
        <v>3070</v>
      </c>
      <c r="D738" t="s">
        <v>30</v>
      </c>
      <c r="E738" t="s">
        <v>26</v>
      </c>
      <c r="F738" t="s">
        <v>39</v>
      </c>
      <c r="G738">
        <v>7</v>
      </c>
      <c r="H738" s="5">
        <v>599.35</v>
      </c>
      <c r="I738" s="5">
        <v>0.03</v>
      </c>
      <c r="J738" s="5">
        <v>4069.5864999999999</v>
      </c>
      <c r="K738" s="5">
        <v>339.25376617333262</v>
      </c>
      <c r="L738">
        <f>YEAR(SalesData[Order Date])</f>
        <v>2023</v>
      </c>
      <c r="M738">
        <f>MONTH(SalesData[Order Date])</f>
        <v>7</v>
      </c>
      <c r="N738" t="str">
        <f>TEXT(SalesData[[#This Row],[Order Date]], "mmmm")</f>
        <v>July</v>
      </c>
      <c r="O738" s="7">
        <f>IF(SalesData[Sales]=0,0,SalesData[Profit]/SalesData[Sales])</f>
        <v>8.3363203159174185E-2</v>
      </c>
      <c r="P738" s="8">
        <f t="shared" si="11"/>
        <v>7.1506036301231099E-6</v>
      </c>
      <c r="Q738" t="str">
        <f>IF(SalesData[[#This Row],[Discount]]&gt;0, "Yes", "No")</f>
        <v>Yes</v>
      </c>
      <c r="R738" t="str">
        <f>TEXT(SalesData[[#This Row],[Order Date]],"mmm-yyyy")</f>
        <v>Jul-2023</v>
      </c>
      <c r="S738">
        <f>YEAR(SalesData[[#This Row],[Order Date]])*100 + MONTH(SalesData[[#This Row],[Order Date]])</f>
        <v>202307</v>
      </c>
    </row>
    <row r="739" spans="1:19" x14ac:dyDescent="0.3">
      <c r="A739" t="s">
        <v>3143</v>
      </c>
      <c r="B739" s="3">
        <v>45135</v>
      </c>
      <c r="C739" t="s">
        <v>3144</v>
      </c>
      <c r="D739" t="s">
        <v>30</v>
      </c>
      <c r="E739" t="s">
        <v>26</v>
      </c>
      <c r="F739" t="s">
        <v>91</v>
      </c>
      <c r="G739">
        <v>9</v>
      </c>
      <c r="H739" s="5">
        <v>635.79</v>
      </c>
      <c r="I739" s="5">
        <v>0.05</v>
      </c>
      <c r="J739" s="5">
        <v>5436.0044999999991</v>
      </c>
      <c r="K739" s="5">
        <v>575.18055675350001</v>
      </c>
      <c r="L739">
        <f>YEAR(SalesData[Order Date])</f>
        <v>2023</v>
      </c>
      <c r="M739">
        <f>MONTH(SalesData[Order Date])</f>
        <v>7</v>
      </c>
      <c r="N739" t="str">
        <f>TEXT(SalesData[[#This Row],[Order Date]], "mmmm")</f>
        <v>July</v>
      </c>
      <c r="O739" s="7">
        <f>IF(SalesData[Sales]=0,0,SalesData[Profit]/SalesData[Sales])</f>
        <v>0.10580943351932473</v>
      </c>
      <c r="P739" s="8">
        <f t="shared" si="11"/>
        <v>8.7380354449669807E-6</v>
      </c>
      <c r="Q739" t="str">
        <f>IF(SalesData[[#This Row],[Discount]]&gt;0, "Yes", "No")</f>
        <v>Yes</v>
      </c>
      <c r="R739" t="str">
        <f>TEXT(SalesData[[#This Row],[Order Date]],"mmm-yyyy")</f>
        <v>Jul-2023</v>
      </c>
      <c r="S739">
        <f>YEAR(SalesData[[#This Row],[Order Date]])*100 + MONTH(SalesData[[#This Row],[Order Date]])</f>
        <v>202307</v>
      </c>
    </row>
    <row r="740" spans="1:19" x14ac:dyDescent="0.3">
      <c r="A740" t="s">
        <v>3254</v>
      </c>
      <c r="B740" s="3">
        <v>45110</v>
      </c>
      <c r="C740" t="s">
        <v>3255</v>
      </c>
      <c r="D740" t="s">
        <v>18</v>
      </c>
      <c r="E740" t="s">
        <v>19</v>
      </c>
      <c r="F740" t="s">
        <v>91</v>
      </c>
      <c r="G740">
        <v>7</v>
      </c>
      <c r="H740" s="5">
        <v>431.28</v>
      </c>
      <c r="I740" s="5">
        <v>0.23</v>
      </c>
      <c r="J740" s="5">
        <v>2324.5992000000001</v>
      </c>
      <c r="K740" s="5">
        <v>199.40504604311309</v>
      </c>
      <c r="L740">
        <f>YEAR(SalesData[Order Date])</f>
        <v>2023</v>
      </c>
      <c r="M740">
        <f>MONTH(SalesData[Order Date])</f>
        <v>7</v>
      </c>
      <c r="N740" t="str">
        <f>TEXT(SalesData[[#This Row],[Order Date]], "mmmm")</f>
        <v>July</v>
      </c>
      <c r="O740" s="7">
        <f>IF(SalesData[Sales]=0,0,SalesData[Profit]/SalesData[Sales])</f>
        <v>8.5780398635219815E-2</v>
      </c>
      <c r="P740" s="8">
        <f t="shared" si="11"/>
        <v>7.6185176352121264E-5</v>
      </c>
      <c r="Q740" t="str">
        <f>IF(SalesData[[#This Row],[Discount]]&gt;0, "Yes", "No")</f>
        <v>Yes</v>
      </c>
      <c r="R740" t="str">
        <f>TEXT(SalesData[[#This Row],[Order Date]],"mmm-yyyy")</f>
        <v>Jul-2023</v>
      </c>
      <c r="S740">
        <f>YEAR(SalesData[[#This Row],[Order Date]])*100 + MONTH(SalesData[[#This Row],[Order Date]])</f>
        <v>202307</v>
      </c>
    </row>
    <row r="741" spans="1:19" x14ac:dyDescent="0.3">
      <c r="A741" t="s">
        <v>3374</v>
      </c>
      <c r="B741" s="3">
        <v>45110</v>
      </c>
      <c r="C741" t="s">
        <v>3375</v>
      </c>
      <c r="D741" t="s">
        <v>18</v>
      </c>
      <c r="E741" t="s">
        <v>19</v>
      </c>
      <c r="F741" t="s">
        <v>34</v>
      </c>
      <c r="G741">
        <v>5</v>
      </c>
      <c r="H741" s="5">
        <v>721.01</v>
      </c>
      <c r="I741" s="5">
        <v>0.16</v>
      </c>
      <c r="J741" s="5">
        <v>3028.2420000000002</v>
      </c>
      <c r="K741" s="5">
        <v>276.72631062859608</v>
      </c>
      <c r="L741">
        <f>YEAR(SalesData[Order Date])</f>
        <v>2023</v>
      </c>
      <c r="M741">
        <f>MONTH(SalesData[Order Date])</f>
        <v>7</v>
      </c>
      <c r="N741" t="str">
        <f>TEXT(SalesData[[#This Row],[Order Date]], "mmmm")</f>
        <v>July</v>
      </c>
      <c r="O741" s="7">
        <f>IF(SalesData[Sales]=0,0,SalesData[Profit]/SalesData[Sales])</f>
        <v>9.1381834948658688E-2</v>
      </c>
      <c r="P741" s="8">
        <f t="shared" si="11"/>
        <v>4.4382186100054092E-5</v>
      </c>
      <c r="Q741" t="str">
        <f>IF(SalesData[[#This Row],[Discount]]&gt;0, "Yes", "No")</f>
        <v>Yes</v>
      </c>
      <c r="R741" t="str">
        <f>TEXT(SalesData[[#This Row],[Order Date]],"mmm-yyyy")</f>
        <v>Jul-2023</v>
      </c>
      <c r="S741">
        <f>YEAR(SalesData[[#This Row],[Order Date]])*100 + MONTH(SalesData[[#This Row],[Order Date]])</f>
        <v>202307</v>
      </c>
    </row>
    <row r="742" spans="1:19" x14ac:dyDescent="0.3">
      <c r="A742" t="s">
        <v>3471</v>
      </c>
      <c r="B742" s="3">
        <v>45123</v>
      </c>
      <c r="C742" t="s">
        <v>3472</v>
      </c>
      <c r="D742" t="s">
        <v>18</v>
      </c>
      <c r="E742" t="s">
        <v>14</v>
      </c>
      <c r="F742" t="s">
        <v>31</v>
      </c>
      <c r="G742">
        <v>3</v>
      </c>
      <c r="H742" s="5">
        <v>291.77999999999997</v>
      </c>
      <c r="I742" s="5">
        <v>0.2</v>
      </c>
      <c r="J742" s="5">
        <v>700.27199999999993</v>
      </c>
      <c r="K742" s="5">
        <v>133.42778135283331</v>
      </c>
      <c r="L742">
        <f>YEAR(SalesData[Order Date])</f>
        <v>2023</v>
      </c>
      <c r="M742">
        <f>MONTH(SalesData[Order Date])</f>
        <v>7</v>
      </c>
      <c r="N742" t="str">
        <f>TEXT(SalesData[[#This Row],[Order Date]], "mmmm")</f>
        <v>July</v>
      </c>
      <c r="O742" s="7">
        <f>IF(SalesData[Sales]=0,0,SalesData[Profit]/SalesData[Sales])</f>
        <v>0.19053707895336858</v>
      </c>
      <c r="P742" s="8">
        <f t="shared" si="11"/>
        <v>2.284826467429799E-4</v>
      </c>
      <c r="Q742" t="str">
        <f>IF(SalesData[[#This Row],[Discount]]&gt;0, "Yes", "No")</f>
        <v>Yes</v>
      </c>
      <c r="R742" t="str">
        <f>TEXT(SalesData[[#This Row],[Order Date]],"mmm-yyyy")</f>
        <v>Jul-2023</v>
      </c>
      <c r="S742">
        <f>YEAR(SalesData[[#This Row],[Order Date]])*100 + MONTH(SalesData[[#This Row],[Order Date]])</f>
        <v>202307</v>
      </c>
    </row>
    <row r="743" spans="1:19" x14ac:dyDescent="0.3">
      <c r="A743" t="s">
        <v>3538</v>
      </c>
      <c r="B743" s="3">
        <v>45138</v>
      </c>
      <c r="C743" t="s">
        <v>3539</v>
      </c>
      <c r="D743" t="s">
        <v>13</v>
      </c>
      <c r="E743" t="s">
        <v>19</v>
      </c>
      <c r="F743" t="s">
        <v>62</v>
      </c>
      <c r="G743">
        <v>1</v>
      </c>
      <c r="H743" s="5">
        <v>502.62</v>
      </c>
      <c r="I743" s="5">
        <v>0.28999999999999998</v>
      </c>
      <c r="J743" s="5">
        <v>356.86020000000002</v>
      </c>
      <c r="K743" s="5">
        <v>50.865963141839373</v>
      </c>
      <c r="L743">
        <f>YEAR(SalesData[Order Date])</f>
        <v>2023</v>
      </c>
      <c r="M743">
        <f>MONTH(SalesData[Order Date])</f>
        <v>7</v>
      </c>
      <c r="N743" t="str">
        <f>TEXT(SalesData[[#This Row],[Order Date]], "mmmm")</f>
        <v>July</v>
      </c>
      <c r="O743" s="7">
        <f>IF(SalesData[Sales]=0,0,SalesData[Profit]/SalesData[Sales])</f>
        <v>0.14253750668143819</v>
      </c>
      <c r="P743" s="8">
        <f t="shared" si="11"/>
        <v>5.7697664239385619E-4</v>
      </c>
      <c r="Q743" t="str">
        <f>IF(SalesData[[#This Row],[Discount]]&gt;0, "Yes", "No")</f>
        <v>Yes</v>
      </c>
      <c r="R743" t="str">
        <f>TEXT(SalesData[[#This Row],[Order Date]],"mmm-yyyy")</f>
        <v>Jul-2023</v>
      </c>
      <c r="S743">
        <f>YEAR(SalesData[[#This Row],[Order Date]])*100 + MONTH(SalesData[[#This Row],[Order Date]])</f>
        <v>202307</v>
      </c>
    </row>
    <row r="744" spans="1:19" x14ac:dyDescent="0.3">
      <c r="A744" t="s">
        <v>3556</v>
      </c>
      <c r="B744" s="3">
        <v>45138</v>
      </c>
      <c r="C744" t="s">
        <v>3557</v>
      </c>
      <c r="D744" t="s">
        <v>30</v>
      </c>
      <c r="E744" t="s">
        <v>19</v>
      </c>
      <c r="F744" t="s">
        <v>91</v>
      </c>
      <c r="G744">
        <v>9</v>
      </c>
      <c r="H744" s="5">
        <v>221.19</v>
      </c>
      <c r="I744" s="5">
        <v>0.26</v>
      </c>
      <c r="J744" s="5">
        <v>1473.1253999999999</v>
      </c>
      <c r="K744" s="5">
        <v>193.74559118334389</v>
      </c>
      <c r="L744">
        <f>YEAR(SalesData[Order Date])</f>
        <v>2023</v>
      </c>
      <c r="M744">
        <f>MONTH(SalesData[Order Date])</f>
        <v>7</v>
      </c>
      <c r="N744" t="str">
        <f>TEXT(SalesData[[#This Row],[Order Date]], "mmmm")</f>
        <v>July</v>
      </c>
      <c r="O744" s="7">
        <f>IF(SalesData[Sales]=0,0,SalesData[Profit]/SalesData[Sales])</f>
        <v>0.13152009406893936</v>
      </c>
      <c r="P744" s="8">
        <f t="shared" si="11"/>
        <v>1.3060666797273335E-4</v>
      </c>
      <c r="Q744" t="str">
        <f>IF(SalesData[[#This Row],[Discount]]&gt;0, "Yes", "No")</f>
        <v>Yes</v>
      </c>
      <c r="R744" t="str">
        <f>TEXT(SalesData[[#This Row],[Order Date]],"mmm-yyyy")</f>
        <v>Jul-2023</v>
      </c>
      <c r="S744">
        <f>YEAR(SalesData[[#This Row],[Order Date]])*100 + MONTH(SalesData[[#This Row],[Order Date]])</f>
        <v>202307</v>
      </c>
    </row>
    <row r="745" spans="1:19" x14ac:dyDescent="0.3">
      <c r="A745" t="s">
        <v>3605</v>
      </c>
      <c r="B745" s="3">
        <v>45113</v>
      </c>
      <c r="C745" t="s">
        <v>3606</v>
      </c>
      <c r="D745" t="s">
        <v>13</v>
      </c>
      <c r="E745" t="s">
        <v>19</v>
      </c>
      <c r="F745" t="s">
        <v>62</v>
      </c>
      <c r="G745">
        <v>3</v>
      </c>
      <c r="H745" s="5">
        <v>735.38</v>
      </c>
      <c r="I745" s="5">
        <v>0.24</v>
      </c>
      <c r="J745" s="5">
        <v>1676.6664000000001</v>
      </c>
      <c r="K745" s="5">
        <v>222.32162624325861</v>
      </c>
      <c r="L745">
        <f>YEAR(SalesData[Order Date])</f>
        <v>2023</v>
      </c>
      <c r="M745">
        <f>MONTH(SalesData[Order Date])</f>
        <v>7</v>
      </c>
      <c r="N745" t="str">
        <f>TEXT(SalesData[[#This Row],[Order Date]], "mmmm")</f>
        <v>July</v>
      </c>
      <c r="O745" s="7">
        <f>IF(SalesData[Sales]=0,0,SalesData[Profit]/SalesData[Sales])</f>
        <v>0.13259741248662144</v>
      </c>
      <c r="P745" s="8">
        <f t="shared" si="11"/>
        <v>1.0878729364410237E-4</v>
      </c>
      <c r="Q745" t="str">
        <f>IF(SalesData[[#This Row],[Discount]]&gt;0, "Yes", "No")</f>
        <v>Yes</v>
      </c>
      <c r="R745" t="str">
        <f>TEXT(SalesData[[#This Row],[Order Date]],"mmm-yyyy")</f>
        <v>Jul-2023</v>
      </c>
      <c r="S745">
        <f>YEAR(SalesData[[#This Row],[Order Date]])*100 + MONTH(SalesData[[#This Row],[Order Date]])</f>
        <v>202307</v>
      </c>
    </row>
    <row r="746" spans="1:19" x14ac:dyDescent="0.3">
      <c r="A746" t="s">
        <v>3630</v>
      </c>
      <c r="B746" s="3">
        <v>45112</v>
      </c>
      <c r="C746" t="s">
        <v>3631</v>
      </c>
      <c r="D746" t="s">
        <v>23</v>
      </c>
      <c r="E746" t="s">
        <v>26</v>
      </c>
      <c r="F746" t="s">
        <v>34</v>
      </c>
      <c r="G746">
        <v>9</v>
      </c>
      <c r="H746" s="5">
        <v>385.01</v>
      </c>
      <c r="I746" s="5">
        <v>0.24</v>
      </c>
      <c r="J746" s="5">
        <v>2633.4684000000002</v>
      </c>
      <c r="K746" s="5">
        <v>442.23786397407179</v>
      </c>
      <c r="L746">
        <f>YEAR(SalesData[Order Date])</f>
        <v>2023</v>
      </c>
      <c r="M746">
        <f>MONTH(SalesData[Order Date])</f>
        <v>7</v>
      </c>
      <c r="N746" t="str">
        <f>TEXT(SalesData[[#This Row],[Order Date]], "mmmm")</f>
        <v>July</v>
      </c>
      <c r="O746" s="7">
        <f>IF(SalesData[Sales]=0,0,SalesData[Profit]/SalesData[Sales])</f>
        <v>0.16792981604566501</v>
      </c>
      <c r="P746" s="8">
        <f t="shared" si="11"/>
        <v>6.9262270244062915E-5</v>
      </c>
      <c r="Q746" t="str">
        <f>IF(SalesData[[#This Row],[Discount]]&gt;0, "Yes", "No")</f>
        <v>Yes</v>
      </c>
      <c r="R746" t="str">
        <f>TEXT(SalesData[[#This Row],[Order Date]],"mmm-yyyy")</f>
        <v>Jul-2023</v>
      </c>
      <c r="S746">
        <f>YEAR(SalesData[[#This Row],[Order Date]])*100 + MONTH(SalesData[[#This Row],[Order Date]])</f>
        <v>202307</v>
      </c>
    </row>
    <row r="747" spans="1:19" x14ac:dyDescent="0.3">
      <c r="A747" t="s">
        <v>3726</v>
      </c>
      <c r="B747" s="3">
        <v>45136</v>
      </c>
      <c r="C747" t="s">
        <v>3727</v>
      </c>
      <c r="D747" t="s">
        <v>30</v>
      </c>
      <c r="E747" t="s">
        <v>14</v>
      </c>
      <c r="F747" t="s">
        <v>15</v>
      </c>
      <c r="G747">
        <v>8</v>
      </c>
      <c r="H747" s="5">
        <v>648.99</v>
      </c>
      <c r="I747" s="5">
        <v>0.18</v>
      </c>
      <c r="J747" s="5">
        <v>4257.3744000000006</v>
      </c>
      <c r="K747" s="5">
        <v>858.16134141030329</v>
      </c>
      <c r="L747">
        <f>YEAR(SalesData[Order Date])</f>
        <v>2023</v>
      </c>
      <c r="M747">
        <f>MONTH(SalesData[Order Date])</f>
        <v>7</v>
      </c>
      <c r="N747" t="str">
        <f>TEXT(SalesData[[#This Row],[Order Date]], "mmmm")</f>
        <v>July</v>
      </c>
      <c r="O747" s="7">
        <f>IF(SalesData[Sales]=0,0,SalesData[Profit]/SalesData[Sales])</f>
        <v>0.20157055987613004</v>
      </c>
      <c r="P747" s="8">
        <f t="shared" si="11"/>
        <v>3.4669255304396062E-5</v>
      </c>
      <c r="Q747" t="str">
        <f>IF(SalesData[[#This Row],[Discount]]&gt;0, "Yes", "No")</f>
        <v>Yes</v>
      </c>
      <c r="R747" t="str">
        <f>TEXT(SalesData[[#This Row],[Order Date]],"mmm-yyyy")</f>
        <v>Jul-2023</v>
      </c>
      <c r="S747">
        <f>YEAR(SalesData[[#This Row],[Order Date]])*100 + MONTH(SalesData[[#This Row],[Order Date]])</f>
        <v>202307</v>
      </c>
    </row>
    <row r="748" spans="1:19" x14ac:dyDescent="0.3">
      <c r="A748" t="s">
        <v>3742</v>
      </c>
      <c r="B748" s="3">
        <v>45114</v>
      </c>
      <c r="C748" t="s">
        <v>3743</v>
      </c>
      <c r="D748" t="s">
        <v>23</v>
      </c>
      <c r="E748" t="s">
        <v>19</v>
      </c>
      <c r="F748" t="s">
        <v>15</v>
      </c>
      <c r="G748">
        <v>7</v>
      </c>
      <c r="H748" s="5">
        <v>762.49</v>
      </c>
      <c r="I748" s="5">
        <v>0.03</v>
      </c>
      <c r="J748" s="5">
        <v>5177.3071</v>
      </c>
      <c r="K748" s="5">
        <v>1215.3134368397559</v>
      </c>
      <c r="L748">
        <f>YEAR(SalesData[Order Date])</f>
        <v>2023</v>
      </c>
      <c r="M748">
        <f>MONTH(SalesData[Order Date])</f>
        <v>7</v>
      </c>
      <c r="N748" t="str">
        <f>TEXT(SalesData[[#This Row],[Order Date]], "mmmm")</f>
        <v>July</v>
      </c>
      <c r="O748" s="7">
        <f>IF(SalesData[Sales]=0,0,SalesData[Profit]/SalesData[Sales])</f>
        <v>0.23473852591045949</v>
      </c>
      <c r="P748" s="8">
        <f t="shared" si="11"/>
        <v>5.6206826131677597E-6</v>
      </c>
      <c r="Q748" t="str">
        <f>IF(SalesData[[#This Row],[Discount]]&gt;0, "Yes", "No")</f>
        <v>Yes</v>
      </c>
      <c r="R748" t="str">
        <f>TEXT(SalesData[[#This Row],[Order Date]],"mmm-yyyy")</f>
        <v>Jul-2023</v>
      </c>
      <c r="S748">
        <f>YEAR(SalesData[[#This Row],[Order Date]])*100 + MONTH(SalesData[[#This Row],[Order Date]])</f>
        <v>202307</v>
      </c>
    </row>
    <row r="749" spans="1:19" x14ac:dyDescent="0.3">
      <c r="A749" t="s">
        <v>3774</v>
      </c>
      <c r="B749" s="3">
        <v>45132</v>
      </c>
      <c r="C749" t="s">
        <v>3775</v>
      </c>
      <c r="D749" t="s">
        <v>18</v>
      </c>
      <c r="E749" t="s">
        <v>14</v>
      </c>
      <c r="F749" t="s">
        <v>53</v>
      </c>
      <c r="G749">
        <v>6</v>
      </c>
      <c r="H749" s="5">
        <v>634.53</v>
      </c>
      <c r="I749" s="5">
        <v>0.11</v>
      </c>
      <c r="J749" s="5">
        <v>3388.3901999999998</v>
      </c>
      <c r="K749" s="5">
        <v>650.51735005968612</v>
      </c>
      <c r="L749">
        <f>YEAR(SalesData[Order Date])</f>
        <v>2023</v>
      </c>
      <c r="M749">
        <f>MONTH(SalesData[Order Date])</f>
        <v>7</v>
      </c>
      <c r="N749" t="str">
        <f>TEXT(SalesData[[#This Row],[Order Date]], "mmmm")</f>
        <v>July</v>
      </c>
      <c r="O749" s="7">
        <f>IF(SalesData[Sales]=0,0,SalesData[Profit]/SalesData[Sales])</f>
        <v>0.19198419062234515</v>
      </c>
      <c r="P749" s="8">
        <f t="shared" si="11"/>
        <v>2.8892776280606643E-5</v>
      </c>
      <c r="Q749" t="str">
        <f>IF(SalesData[[#This Row],[Discount]]&gt;0, "Yes", "No")</f>
        <v>Yes</v>
      </c>
      <c r="R749" t="str">
        <f>TEXT(SalesData[[#This Row],[Order Date]],"mmm-yyyy")</f>
        <v>Jul-2023</v>
      </c>
      <c r="S749">
        <f>YEAR(SalesData[[#This Row],[Order Date]])*100 + MONTH(SalesData[[#This Row],[Order Date]])</f>
        <v>202307</v>
      </c>
    </row>
    <row r="750" spans="1:19" x14ac:dyDescent="0.3">
      <c r="A750" t="s">
        <v>3867</v>
      </c>
      <c r="B750" s="3">
        <v>45124</v>
      </c>
      <c r="C750" t="s">
        <v>3868</v>
      </c>
      <c r="D750" t="s">
        <v>18</v>
      </c>
      <c r="E750" t="s">
        <v>26</v>
      </c>
      <c r="F750" t="s">
        <v>31</v>
      </c>
      <c r="G750">
        <v>9</v>
      </c>
      <c r="H750" s="5">
        <v>636.15</v>
      </c>
      <c r="I750" s="5">
        <v>0.16</v>
      </c>
      <c r="J750" s="5">
        <v>4809.293999999999</v>
      </c>
      <c r="K750" s="5">
        <v>1122.8349026066001</v>
      </c>
      <c r="L750">
        <f>YEAR(SalesData[Order Date])</f>
        <v>2023</v>
      </c>
      <c r="M750">
        <f>MONTH(SalesData[Order Date])</f>
        <v>7</v>
      </c>
      <c r="N750" t="str">
        <f>TEXT(SalesData[[#This Row],[Order Date]], "mmmm")</f>
        <v>July</v>
      </c>
      <c r="O750" s="7">
        <f>IF(SalesData[Sales]=0,0,SalesData[Profit]/SalesData[Sales])</f>
        <v>0.23347187811903375</v>
      </c>
      <c r="P750" s="8">
        <f t="shared" si="11"/>
        <v>2.7945889770931038E-5</v>
      </c>
      <c r="Q750" t="str">
        <f>IF(SalesData[[#This Row],[Discount]]&gt;0, "Yes", "No")</f>
        <v>Yes</v>
      </c>
      <c r="R750" t="str">
        <f>TEXT(SalesData[[#This Row],[Order Date]],"mmm-yyyy")</f>
        <v>Jul-2023</v>
      </c>
      <c r="S750">
        <f>YEAR(SalesData[[#This Row],[Order Date]])*100 + MONTH(SalesData[[#This Row],[Order Date]])</f>
        <v>202307</v>
      </c>
    </row>
    <row r="751" spans="1:19" x14ac:dyDescent="0.3">
      <c r="A751" t="s">
        <v>3921</v>
      </c>
      <c r="B751" s="3">
        <v>45120</v>
      </c>
      <c r="C751" t="s">
        <v>3922</v>
      </c>
      <c r="D751" t="s">
        <v>13</v>
      </c>
      <c r="E751" t="s">
        <v>26</v>
      </c>
      <c r="F751" t="s">
        <v>15</v>
      </c>
      <c r="G751">
        <v>4</v>
      </c>
      <c r="H751" s="5">
        <v>658.35</v>
      </c>
      <c r="I751" s="5">
        <v>0.21</v>
      </c>
      <c r="J751" s="5">
        <v>2080.386</v>
      </c>
      <c r="K751" s="5">
        <v>146.28785850373211</v>
      </c>
      <c r="L751">
        <f>YEAR(SalesData[Order Date])</f>
        <v>2023</v>
      </c>
      <c r="M751">
        <f>MONTH(SalesData[Order Date])</f>
        <v>7</v>
      </c>
      <c r="N751" t="str">
        <f>TEXT(SalesData[[#This Row],[Order Date]], "mmmm")</f>
        <v>July</v>
      </c>
      <c r="O751" s="7">
        <f>IF(SalesData[Sales]=0,0,SalesData[Profit]/SalesData[Sales])</f>
        <v>7.0317651870245287E-2</v>
      </c>
      <c r="P751" s="8">
        <f t="shared" si="11"/>
        <v>7.9744816586921848E-5</v>
      </c>
      <c r="Q751" t="str">
        <f>IF(SalesData[[#This Row],[Discount]]&gt;0, "Yes", "No")</f>
        <v>Yes</v>
      </c>
      <c r="R751" t="str">
        <f>TEXT(SalesData[[#This Row],[Order Date]],"mmm-yyyy")</f>
        <v>Jul-2023</v>
      </c>
      <c r="S751">
        <f>YEAR(SalesData[[#This Row],[Order Date]])*100 + MONTH(SalesData[[#This Row],[Order Date]])</f>
        <v>202307</v>
      </c>
    </row>
    <row r="752" spans="1:19" x14ac:dyDescent="0.3">
      <c r="A752" t="s">
        <v>3939</v>
      </c>
      <c r="B752" s="3">
        <v>45120</v>
      </c>
      <c r="C752" t="s">
        <v>3940</v>
      </c>
      <c r="D752" t="s">
        <v>23</v>
      </c>
      <c r="E752" t="s">
        <v>19</v>
      </c>
      <c r="F752" t="s">
        <v>39</v>
      </c>
      <c r="G752">
        <v>3</v>
      </c>
      <c r="H752" s="5">
        <v>479.82</v>
      </c>
      <c r="I752" s="5">
        <v>0.06</v>
      </c>
      <c r="J752" s="5">
        <v>1353.0924</v>
      </c>
      <c r="K752" s="5">
        <v>330.78307216211363</v>
      </c>
      <c r="L752">
        <f>YEAR(SalesData[Order Date])</f>
        <v>2023</v>
      </c>
      <c r="M752">
        <f>MONTH(SalesData[Order Date])</f>
        <v>7</v>
      </c>
      <c r="N752" t="str">
        <f>TEXT(SalesData[[#This Row],[Order Date]], "mmmm")</f>
        <v>July</v>
      </c>
      <c r="O752" s="7">
        <f>IF(SalesData[Sales]=0,0,SalesData[Profit]/SalesData[Sales])</f>
        <v>0.24446451119089402</v>
      </c>
      <c r="P752" s="8">
        <f t="shared" si="11"/>
        <v>4.1682297528239755E-5</v>
      </c>
      <c r="Q752" t="str">
        <f>IF(SalesData[[#This Row],[Discount]]&gt;0, "Yes", "No")</f>
        <v>Yes</v>
      </c>
      <c r="R752" t="str">
        <f>TEXT(SalesData[[#This Row],[Order Date]],"mmm-yyyy")</f>
        <v>Jul-2023</v>
      </c>
      <c r="S752">
        <f>YEAR(SalesData[[#This Row],[Order Date]])*100 + MONTH(SalesData[[#This Row],[Order Date]])</f>
        <v>202307</v>
      </c>
    </row>
    <row r="753" spans="1:19" x14ac:dyDescent="0.3">
      <c r="A753" t="s">
        <v>3947</v>
      </c>
      <c r="B753" s="3">
        <v>45126</v>
      </c>
      <c r="C753" t="s">
        <v>3948</v>
      </c>
      <c r="D753" t="s">
        <v>30</v>
      </c>
      <c r="E753" t="s">
        <v>19</v>
      </c>
      <c r="F753" t="s">
        <v>34</v>
      </c>
      <c r="G753">
        <v>6</v>
      </c>
      <c r="H753" s="5">
        <v>756.29</v>
      </c>
      <c r="I753" s="5">
        <v>0</v>
      </c>
      <c r="J753" s="5">
        <v>4537.74</v>
      </c>
      <c r="K753" s="5">
        <v>354.60318187226591</v>
      </c>
      <c r="L753">
        <f>YEAR(SalesData[Order Date])</f>
        <v>2023</v>
      </c>
      <c r="M753">
        <f>MONTH(SalesData[Order Date])</f>
        <v>7</v>
      </c>
      <c r="N753" t="str">
        <f>TEXT(SalesData[[#This Row],[Order Date]], "mmmm")</f>
        <v>July</v>
      </c>
      <c r="O753" s="7">
        <f>IF(SalesData[Sales]=0,0,SalesData[Profit]/SalesData[Sales])</f>
        <v>7.8145328263026517E-2</v>
      </c>
      <c r="P753" s="8">
        <f t="shared" si="11"/>
        <v>0</v>
      </c>
      <c r="Q753" t="str">
        <f>IF(SalesData[[#This Row],[Discount]]&gt;0, "Yes", "No")</f>
        <v>No</v>
      </c>
      <c r="R753" t="str">
        <f>TEXT(SalesData[[#This Row],[Order Date]],"mmm-yyyy")</f>
        <v>Jul-2023</v>
      </c>
      <c r="S753">
        <f>YEAR(SalesData[[#This Row],[Order Date]])*100 + MONTH(SalesData[[#This Row],[Order Date]])</f>
        <v>202307</v>
      </c>
    </row>
    <row r="754" spans="1:19" x14ac:dyDescent="0.3">
      <c r="A754" t="s">
        <v>3982</v>
      </c>
      <c r="B754" s="3">
        <v>45128</v>
      </c>
      <c r="C754" t="s">
        <v>3983</v>
      </c>
      <c r="D754" t="s">
        <v>30</v>
      </c>
      <c r="E754" t="s">
        <v>19</v>
      </c>
      <c r="F754" t="s">
        <v>15</v>
      </c>
      <c r="G754">
        <v>1</v>
      </c>
      <c r="H754" s="5">
        <v>181.87</v>
      </c>
      <c r="I754" s="5">
        <v>0.21</v>
      </c>
      <c r="J754" s="5">
        <v>143.6773</v>
      </c>
      <c r="K754" s="5">
        <v>18.709101134612791</v>
      </c>
      <c r="L754">
        <f>YEAR(SalesData[Order Date])</f>
        <v>2023</v>
      </c>
      <c r="M754">
        <f>MONTH(SalesData[Order Date])</f>
        <v>7</v>
      </c>
      <c r="N754" t="str">
        <f>TEXT(SalesData[[#This Row],[Order Date]], "mmmm")</f>
        <v>July</v>
      </c>
      <c r="O754" s="7">
        <f>IF(SalesData[Sales]=0,0,SalesData[Profit]/SalesData[Sales])</f>
        <v>0.13021612415192094</v>
      </c>
      <c r="P754" s="8">
        <f t="shared" si="11"/>
        <v>1.1546709187881454E-3</v>
      </c>
      <c r="Q754" t="str">
        <f>IF(SalesData[[#This Row],[Discount]]&gt;0, "Yes", "No")</f>
        <v>Yes</v>
      </c>
      <c r="R754" t="str">
        <f>TEXT(SalesData[[#This Row],[Order Date]],"mmm-yyyy")</f>
        <v>Jul-2023</v>
      </c>
      <c r="S754">
        <f>YEAR(SalesData[[#This Row],[Order Date]])*100 + MONTH(SalesData[[#This Row],[Order Date]])</f>
        <v>202307</v>
      </c>
    </row>
    <row r="755" spans="1:19" x14ac:dyDescent="0.3">
      <c r="A755" t="s">
        <v>4000</v>
      </c>
      <c r="B755" s="3">
        <v>45134</v>
      </c>
      <c r="C755" t="s">
        <v>4001</v>
      </c>
      <c r="D755" t="s">
        <v>23</v>
      </c>
      <c r="E755" t="s">
        <v>14</v>
      </c>
      <c r="F755" t="s">
        <v>53</v>
      </c>
      <c r="G755">
        <v>9</v>
      </c>
      <c r="H755" s="5">
        <v>456.17</v>
      </c>
      <c r="I755" s="5">
        <v>0.16</v>
      </c>
      <c r="J755" s="5">
        <v>3448.645199999999</v>
      </c>
      <c r="K755" s="5">
        <v>446.17796603533759</v>
      </c>
      <c r="L755">
        <f>YEAR(SalesData[Order Date])</f>
        <v>2023</v>
      </c>
      <c r="M755">
        <f>MONTH(SalesData[Order Date])</f>
        <v>7</v>
      </c>
      <c r="N755" t="str">
        <f>TEXT(SalesData[[#This Row],[Order Date]], "mmmm")</f>
        <v>July</v>
      </c>
      <c r="O755" s="7">
        <f>IF(SalesData[Sales]=0,0,SalesData[Profit]/SalesData[Sales])</f>
        <v>0.12937775275790556</v>
      </c>
      <c r="P755" s="8">
        <f t="shared" si="11"/>
        <v>3.8971825805681605E-5</v>
      </c>
      <c r="Q755" t="str">
        <f>IF(SalesData[[#This Row],[Discount]]&gt;0, "Yes", "No")</f>
        <v>Yes</v>
      </c>
      <c r="R755" t="str">
        <f>TEXT(SalesData[[#This Row],[Order Date]],"mmm-yyyy")</f>
        <v>Jul-2023</v>
      </c>
      <c r="S755">
        <f>YEAR(SalesData[[#This Row],[Order Date]])*100 + MONTH(SalesData[[#This Row],[Order Date]])</f>
        <v>202307</v>
      </c>
    </row>
    <row r="756" spans="1:19" x14ac:dyDescent="0.3">
      <c r="A756" t="s">
        <v>4026</v>
      </c>
      <c r="B756" s="3">
        <v>45125</v>
      </c>
      <c r="C756" t="s">
        <v>4027</v>
      </c>
      <c r="D756" t="s">
        <v>23</v>
      </c>
      <c r="E756" t="s">
        <v>26</v>
      </c>
      <c r="F756" t="s">
        <v>15</v>
      </c>
      <c r="G756">
        <v>7</v>
      </c>
      <c r="H756" s="5">
        <v>633.07000000000005</v>
      </c>
      <c r="I756" s="5">
        <v>0.27</v>
      </c>
      <c r="J756" s="5">
        <v>3234.987700000001</v>
      </c>
      <c r="K756" s="5">
        <v>592.81707534131203</v>
      </c>
      <c r="L756">
        <f>YEAR(SalesData[Order Date])</f>
        <v>2023</v>
      </c>
      <c r="M756">
        <f>MONTH(SalesData[Order Date])</f>
        <v>7</v>
      </c>
      <c r="N756" t="str">
        <f>TEXT(SalesData[[#This Row],[Order Date]], "mmmm")</f>
        <v>July</v>
      </c>
      <c r="O756" s="7">
        <f>IF(SalesData[Sales]=0,0,SalesData[Profit]/SalesData[Sales])</f>
        <v>0.18325172467929687</v>
      </c>
      <c r="P756" s="8">
        <f t="shared" si="11"/>
        <v>6.0927588689131643E-5</v>
      </c>
      <c r="Q756" t="str">
        <f>IF(SalesData[[#This Row],[Discount]]&gt;0, "Yes", "No")</f>
        <v>Yes</v>
      </c>
      <c r="R756" t="str">
        <f>TEXT(SalesData[[#This Row],[Order Date]],"mmm-yyyy")</f>
        <v>Jul-2023</v>
      </c>
      <c r="S756">
        <f>YEAR(SalesData[[#This Row],[Order Date]])*100 + MONTH(SalesData[[#This Row],[Order Date]])</f>
        <v>202307</v>
      </c>
    </row>
    <row r="757" spans="1:19" x14ac:dyDescent="0.3">
      <c r="A757" t="s">
        <v>4034</v>
      </c>
      <c r="B757" s="3">
        <v>45113</v>
      </c>
      <c r="C757" t="s">
        <v>4035</v>
      </c>
      <c r="D757" t="s">
        <v>18</v>
      </c>
      <c r="E757" t="s">
        <v>26</v>
      </c>
      <c r="F757" t="s">
        <v>91</v>
      </c>
      <c r="G757">
        <v>5</v>
      </c>
      <c r="H757" s="5">
        <v>648.19000000000005</v>
      </c>
      <c r="I757" s="5">
        <v>0.05</v>
      </c>
      <c r="J757" s="5">
        <v>3078.9025000000001</v>
      </c>
      <c r="K757" s="5">
        <v>457.64900140939272</v>
      </c>
      <c r="L757">
        <f>YEAR(SalesData[Order Date])</f>
        <v>2023</v>
      </c>
      <c r="M757">
        <f>MONTH(SalesData[Order Date])</f>
        <v>7</v>
      </c>
      <c r="N757" t="str">
        <f>TEXT(SalesData[[#This Row],[Order Date]], "mmmm")</f>
        <v>July</v>
      </c>
      <c r="O757" s="7">
        <f>IF(SalesData[Sales]=0,0,SalesData[Profit]/SalesData[Sales])</f>
        <v>0.14864030329294048</v>
      </c>
      <c r="P757" s="8">
        <f t="shared" si="11"/>
        <v>1.5427575247998273E-5</v>
      </c>
      <c r="Q757" t="str">
        <f>IF(SalesData[[#This Row],[Discount]]&gt;0, "Yes", "No")</f>
        <v>Yes</v>
      </c>
      <c r="R757" t="str">
        <f>TEXT(SalesData[[#This Row],[Order Date]],"mmm-yyyy")</f>
        <v>Jul-2023</v>
      </c>
      <c r="S757">
        <f>YEAR(SalesData[[#This Row],[Order Date]])*100 + MONTH(SalesData[[#This Row],[Order Date]])</f>
        <v>202307</v>
      </c>
    </row>
    <row r="758" spans="1:19" x14ac:dyDescent="0.3">
      <c r="A758" t="s">
        <v>4070</v>
      </c>
      <c r="B758" s="3">
        <v>45128</v>
      </c>
      <c r="C758" t="s">
        <v>4071</v>
      </c>
      <c r="D758" t="s">
        <v>18</v>
      </c>
      <c r="E758" t="s">
        <v>19</v>
      </c>
      <c r="F758" t="s">
        <v>44</v>
      </c>
      <c r="G758">
        <v>5</v>
      </c>
      <c r="H758" s="5">
        <v>270</v>
      </c>
      <c r="I758" s="5">
        <v>7.0000000000000007E-2</v>
      </c>
      <c r="J758" s="5">
        <v>1255.5</v>
      </c>
      <c r="K758" s="5">
        <v>282.48229200223238</v>
      </c>
      <c r="L758">
        <f>YEAR(SalesData[Order Date])</f>
        <v>2023</v>
      </c>
      <c r="M758">
        <f>MONTH(SalesData[Order Date])</f>
        <v>7</v>
      </c>
      <c r="N758" t="str">
        <f>TEXT(SalesData[[#This Row],[Order Date]], "mmmm")</f>
        <v>July</v>
      </c>
      <c r="O758" s="7">
        <f>IF(SalesData[Sales]=0,0,SalesData[Profit]/SalesData[Sales])</f>
        <v>0.22499585185362994</v>
      </c>
      <c r="P758" s="8">
        <f t="shared" si="11"/>
        <v>5.1851851851851857E-5</v>
      </c>
      <c r="Q758" t="str">
        <f>IF(SalesData[[#This Row],[Discount]]&gt;0, "Yes", "No")</f>
        <v>Yes</v>
      </c>
      <c r="R758" t="str">
        <f>TEXT(SalesData[[#This Row],[Order Date]],"mmm-yyyy")</f>
        <v>Jul-2023</v>
      </c>
      <c r="S758">
        <f>YEAR(SalesData[[#This Row],[Order Date]])*100 + MONTH(SalesData[[#This Row],[Order Date]])</f>
        <v>202307</v>
      </c>
    </row>
    <row r="759" spans="1:19" x14ac:dyDescent="0.3">
      <c r="A759" t="s">
        <v>4072</v>
      </c>
      <c r="B759" s="3">
        <v>45131</v>
      </c>
      <c r="C759" t="s">
        <v>4073</v>
      </c>
      <c r="D759" t="s">
        <v>23</v>
      </c>
      <c r="E759" t="s">
        <v>26</v>
      </c>
      <c r="F759" t="s">
        <v>44</v>
      </c>
      <c r="G759">
        <v>2</v>
      </c>
      <c r="H759" s="5">
        <v>562.38</v>
      </c>
      <c r="I759" s="5">
        <v>0.21</v>
      </c>
      <c r="J759" s="5">
        <v>888.56040000000007</v>
      </c>
      <c r="K759" s="5">
        <v>128.66071860745029</v>
      </c>
      <c r="L759">
        <f>YEAR(SalesData[Order Date])</f>
        <v>2023</v>
      </c>
      <c r="M759">
        <f>MONTH(SalesData[Order Date])</f>
        <v>7</v>
      </c>
      <c r="N759" t="str">
        <f>TEXT(SalesData[[#This Row],[Order Date]], "mmmm")</f>
        <v>July</v>
      </c>
      <c r="O759" s="7">
        <f>IF(SalesData[Sales]=0,0,SalesData[Profit]/SalesData[Sales])</f>
        <v>0.14479681809750949</v>
      </c>
      <c r="P759" s="8">
        <f t="shared" si="11"/>
        <v>1.8670649738610902E-4</v>
      </c>
      <c r="Q759" t="str">
        <f>IF(SalesData[[#This Row],[Discount]]&gt;0, "Yes", "No")</f>
        <v>Yes</v>
      </c>
      <c r="R759" t="str">
        <f>TEXT(SalesData[[#This Row],[Order Date]],"mmm-yyyy")</f>
        <v>Jul-2023</v>
      </c>
      <c r="S759">
        <f>YEAR(SalesData[[#This Row],[Order Date]])*100 + MONTH(SalesData[[#This Row],[Order Date]])</f>
        <v>202307</v>
      </c>
    </row>
    <row r="760" spans="1:19" x14ac:dyDescent="0.3">
      <c r="A760" t="s">
        <v>4153</v>
      </c>
      <c r="B760" s="3">
        <v>45134</v>
      </c>
      <c r="C760" t="s">
        <v>4154</v>
      </c>
      <c r="D760" t="s">
        <v>18</v>
      </c>
      <c r="E760" t="s">
        <v>14</v>
      </c>
      <c r="F760" t="s">
        <v>15</v>
      </c>
      <c r="G760">
        <v>8</v>
      </c>
      <c r="H760" s="5">
        <v>185.17</v>
      </c>
      <c r="I760" s="5">
        <v>0.19</v>
      </c>
      <c r="J760" s="5">
        <v>1199.9015999999999</v>
      </c>
      <c r="K760" s="5">
        <v>107.03626947396771</v>
      </c>
      <c r="L760">
        <f>YEAR(SalesData[Order Date])</f>
        <v>2023</v>
      </c>
      <c r="M760">
        <f>MONTH(SalesData[Order Date])</f>
        <v>7</v>
      </c>
      <c r="N760" t="str">
        <f>TEXT(SalesData[[#This Row],[Order Date]], "mmmm")</f>
        <v>July</v>
      </c>
      <c r="O760" s="7">
        <f>IF(SalesData[Sales]=0,0,SalesData[Profit]/SalesData[Sales])</f>
        <v>8.9204205973196227E-2</v>
      </c>
      <c r="P760" s="8">
        <f t="shared" si="11"/>
        <v>1.2826051736242373E-4</v>
      </c>
      <c r="Q760" t="str">
        <f>IF(SalesData[[#This Row],[Discount]]&gt;0, "Yes", "No")</f>
        <v>Yes</v>
      </c>
      <c r="R760" t="str">
        <f>TEXT(SalesData[[#This Row],[Order Date]],"mmm-yyyy")</f>
        <v>Jul-2023</v>
      </c>
      <c r="S760">
        <f>YEAR(SalesData[[#This Row],[Order Date]])*100 + MONTH(SalesData[[#This Row],[Order Date]])</f>
        <v>202307</v>
      </c>
    </row>
    <row r="761" spans="1:19" x14ac:dyDescent="0.3">
      <c r="A761" t="s">
        <v>4159</v>
      </c>
      <c r="B761" s="3">
        <v>45132</v>
      </c>
      <c r="C761" t="s">
        <v>4160</v>
      </c>
      <c r="D761" t="s">
        <v>18</v>
      </c>
      <c r="E761" t="s">
        <v>19</v>
      </c>
      <c r="F761" t="s">
        <v>15</v>
      </c>
      <c r="G761">
        <v>7</v>
      </c>
      <c r="H761" s="5">
        <v>848.58</v>
      </c>
      <c r="I761" s="5">
        <v>0.12</v>
      </c>
      <c r="J761" s="5">
        <v>5227.2528000000002</v>
      </c>
      <c r="K761" s="5">
        <v>1139.3741199284691</v>
      </c>
      <c r="L761">
        <f>YEAR(SalesData[Order Date])</f>
        <v>2023</v>
      </c>
      <c r="M761">
        <f>MONTH(SalesData[Order Date])</f>
        <v>7</v>
      </c>
      <c r="N761" t="str">
        <f>TEXT(SalesData[[#This Row],[Order Date]], "mmmm")</f>
        <v>July</v>
      </c>
      <c r="O761" s="7">
        <f>IF(SalesData[Sales]=0,0,SalesData[Profit]/SalesData[Sales])</f>
        <v>0.21796805387496643</v>
      </c>
      <c r="P761" s="8">
        <f t="shared" si="11"/>
        <v>2.0201816143271277E-5</v>
      </c>
      <c r="Q761" t="str">
        <f>IF(SalesData[[#This Row],[Discount]]&gt;0, "Yes", "No")</f>
        <v>Yes</v>
      </c>
      <c r="R761" t="str">
        <f>TEXT(SalesData[[#This Row],[Order Date]],"mmm-yyyy")</f>
        <v>Jul-2023</v>
      </c>
      <c r="S761">
        <f>YEAR(SalesData[[#This Row],[Order Date]])*100 + MONTH(SalesData[[#This Row],[Order Date]])</f>
        <v>202307</v>
      </c>
    </row>
    <row r="762" spans="1:19" x14ac:dyDescent="0.3">
      <c r="A762" t="s">
        <v>4175</v>
      </c>
      <c r="B762" s="3">
        <v>45129</v>
      </c>
      <c r="C762" t="s">
        <v>4176</v>
      </c>
      <c r="D762" t="s">
        <v>30</v>
      </c>
      <c r="E762" t="s">
        <v>26</v>
      </c>
      <c r="F762" t="s">
        <v>34</v>
      </c>
      <c r="G762">
        <v>1</v>
      </c>
      <c r="H762" s="5">
        <v>384.46</v>
      </c>
      <c r="I762" s="5">
        <v>0.18</v>
      </c>
      <c r="J762" s="5">
        <v>315.25720000000001</v>
      </c>
      <c r="K762" s="5">
        <v>18.113011141641891</v>
      </c>
      <c r="L762">
        <f>YEAR(SalesData[Order Date])</f>
        <v>2023</v>
      </c>
      <c r="M762">
        <f>MONTH(SalesData[Order Date])</f>
        <v>7</v>
      </c>
      <c r="N762" t="str">
        <f>TEXT(SalesData[[#This Row],[Order Date]], "mmmm")</f>
        <v>July</v>
      </c>
      <c r="O762" s="7">
        <f>IF(SalesData[Sales]=0,0,SalesData[Profit]/SalesData[Sales])</f>
        <v>5.7454710444811062E-2</v>
      </c>
      <c r="P762" s="8">
        <f t="shared" si="11"/>
        <v>4.6818914841596006E-4</v>
      </c>
      <c r="Q762" t="str">
        <f>IF(SalesData[[#This Row],[Discount]]&gt;0, "Yes", "No")</f>
        <v>Yes</v>
      </c>
      <c r="R762" t="str">
        <f>TEXT(SalesData[[#This Row],[Order Date]],"mmm-yyyy")</f>
        <v>Jul-2023</v>
      </c>
      <c r="S762">
        <f>YEAR(SalesData[[#This Row],[Order Date]])*100 + MONTH(SalesData[[#This Row],[Order Date]])</f>
        <v>202307</v>
      </c>
    </row>
    <row r="763" spans="1:19" x14ac:dyDescent="0.3">
      <c r="A763" t="s">
        <v>4185</v>
      </c>
      <c r="B763" s="3">
        <v>45129</v>
      </c>
      <c r="C763" t="s">
        <v>4186</v>
      </c>
      <c r="D763" t="s">
        <v>30</v>
      </c>
      <c r="E763" t="s">
        <v>19</v>
      </c>
      <c r="F763" t="s">
        <v>39</v>
      </c>
      <c r="G763">
        <v>6</v>
      </c>
      <c r="H763" s="5">
        <v>904.57</v>
      </c>
      <c r="I763" s="5">
        <v>0.2</v>
      </c>
      <c r="J763" s="5">
        <v>4341.9360000000006</v>
      </c>
      <c r="K763" s="5">
        <v>893.72310741626541</v>
      </c>
      <c r="L763">
        <f>YEAR(SalesData[Order Date])</f>
        <v>2023</v>
      </c>
      <c r="M763">
        <f>MONTH(SalesData[Order Date])</f>
        <v>7</v>
      </c>
      <c r="N763" t="str">
        <f>TEXT(SalesData[[#This Row],[Order Date]], "mmmm")</f>
        <v>July</v>
      </c>
      <c r="O763" s="7">
        <f>IF(SalesData[Sales]=0,0,SalesData[Profit]/SalesData[Sales])</f>
        <v>0.20583516371873406</v>
      </c>
      <c r="P763" s="8">
        <f t="shared" si="11"/>
        <v>3.6849921325417975E-5</v>
      </c>
      <c r="Q763" t="str">
        <f>IF(SalesData[[#This Row],[Discount]]&gt;0, "Yes", "No")</f>
        <v>Yes</v>
      </c>
      <c r="R763" t="str">
        <f>TEXT(SalesData[[#This Row],[Order Date]],"mmm-yyyy")</f>
        <v>Jul-2023</v>
      </c>
      <c r="S763">
        <f>YEAR(SalesData[[#This Row],[Order Date]])*100 + MONTH(SalesData[[#This Row],[Order Date]])</f>
        <v>202307</v>
      </c>
    </row>
    <row r="764" spans="1:19" x14ac:dyDescent="0.3">
      <c r="A764" t="s">
        <v>4211</v>
      </c>
      <c r="B764" s="3">
        <v>45120</v>
      </c>
      <c r="C764" t="s">
        <v>4212</v>
      </c>
      <c r="D764" t="s">
        <v>30</v>
      </c>
      <c r="E764" t="s">
        <v>19</v>
      </c>
      <c r="F764" t="s">
        <v>31</v>
      </c>
      <c r="G764">
        <v>2</v>
      </c>
      <c r="H764" s="5">
        <v>299.18</v>
      </c>
      <c r="I764" s="5">
        <v>0.21</v>
      </c>
      <c r="J764" s="5">
        <v>472.70440000000002</v>
      </c>
      <c r="K764" s="5">
        <v>101.150363228169</v>
      </c>
      <c r="L764">
        <f>YEAR(SalesData[Order Date])</f>
        <v>2023</v>
      </c>
      <c r="M764">
        <f>MONTH(SalesData[Order Date])</f>
        <v>7</v>
      </c>
      <c r="N764" t="str">
        <f>TEXT(SalesData[[#This Row],[Order Date]], "mmmm")</f>
        <v>July</v>
      </c>
      <c r="O764" s="7">
        <f>IF(SalesData[Sales]=0,0,SalesData[Profit]/SalesData[Sales])</f>
        <v>0.21398227566354153</v>
      </c>
      <c r="P764" s="8">
        <f t="shared" si="11"/>
        <v>3.5095928872250817E-4</v>
      </c>
      <c r="Q764" t="str">
        <f>IF(SalesData[[#This Row],[Discount]]&gt;0, "Yes", "No")</f>
        <v>Yes</v>
      </c>
      <c r="R764" t="str">
        <f>TEXT(SalesData[[#This Row],[Order Date]],"mmm-yyyy")</f>
        <v>Jul-2023</v>
      </c>
      <c r="S764">
        <f>YEAR(SalesData[[#This Row],[Order Date]])*100 + MONTH(SalesData[[#This Row],[Order Date]])</f>
        <v>202307</v>
      </c>
    </row>
    <row r="765" spans="1:19" x14ac:dyDescent="0.3">
      <c r="A765" t="s">
        <v>4229</v>
      </c>
      <c r="B765" s="3">
        <v>45112</v>
      </c>
      <c r="C765" t="s">
        <v>4230</v>
      </c>
      <c r="D765" t="s">
        <v>13</v>
      </c>
      <c r="E765" t="s">
        <v>14</v>
      </c>
      <c r="F765" t="s">
        <v>39</v>
      </c>
      <c r="G765">
        <v>4</v>
      </c>
      <c r="H765" s="5">
        <v>640.58000000000004</v>
      </c>
      <c r="I765" s="5">
        <v>0.14000000000000001</v>
      </c>
      <c r="J765" s="5">
        <v>2203.5952000000002</v>
      </c>
      <c r="K765" s="5">
        <v>448.64627470571457</v>
      </c>
      <c r="L765">
        <f>YEAR(SalesData[Order Date])</f>
        <v>2023</v>
      </c>
      <c r="M765">
        <f>MONTH(SalesData[Order Date])</f>
        <v>7</v>
      </c>
      <c r="N765" t="str">
        <f>TEXT(SalesData[[#This Row],[Order Date]], "mmmm")</f>
        <v>July</v>
      </c>
      <c r="O765" s="7">
        <f>IF(SalesData[Sales]=0,0,SalesData[Profit]/SalesData[Sales])</f>
        <v>0.2035974096811041</v>
      </c>
      <c r="P765" s="8">
        <f t="shared" si="11"/>
        <v>5.4637984326703925E-5</v>
      </c>
      <c r="Q765" t="str">
        <f>IF(SalesData[[#This Row],[Discount]]&gt;0, "Yes", "No")</f>
        <v>Yes</v>
      </c>
      <c r="R765" t="str">
        <f>TEXT(SalesData[[#This Row],[Order Date]],"mmm-yyyy")</f>
        <v>Jul-2023</v>
      </c>
      <c r="S765">
        <f>YEAR(SalesData[[#This Row],[Order Date]])*100 + MONTH(SalesData[[#This Row],[Order Date]])</f>
        <v>202307</v>
      </c>
    </row>
    <row r="766" spans="1:19" x14ac:dyDescent="0.3">
      <c r="A766" t="s">
        <v>4310</v>
      </c>
      <c r="B766" s="3">
        <v>45137</v>
      </c>
      <c r="C766" t="s">
        <v>4311</v>
      </c>
      <c r="D766" t="s">
        <v>23</v>
      </c>
      <c r="E766" t="s">
        <v>14</v>
      </c>
      <c r="F766" t="s">
        <v>53</v>
      </c>
      <c r="G766">
        <v>3</v>
      </c>
      <c r="H766" s="5">
        <v>588.83000000000004</v>
      </c>
      <c r="I766" s="5">
        <v>0.04</v>
      </c>
      <c r="J766" s="5">
        <v>1695.8304000000001</v>
      </c>
      <c r="K766" s="5">
        <v>254.5996698414389</v>
      </c>
      <c r="L766">
        <f>YEAR(SalesData[Order Date])</f>
        <v>2023</v>
      </c>
      <c r="M766">
        <f>MONTH(SalesData[Order Date])</f>
        <v>7</v>
      </c>
      <c r="N766" t="str">
        <f>TEXT(SalesData[[#This Row],[Order Date]], "mmmm")</f>
        <v>July</v>
      </c>
      <c r="O766" s="7">
        <f>IF(SalesData[Sales]=0,0,SalesData[Profit]/SalesData[Sales])</f>
        <v>0.15013274313365232</v>
      </c>
      <c r="P766" s="8">
        <f t="shared" si="11"/>
        <v>2.2643773811343395E-5</v>
      </c>
      <c r="Q766" t="str">
        <f>IF(SalesData[[#This Row],[Discount]]&gt;0, "Yes", "No")</f>
        <v>Yes</v>
      </c>
      <c r="R766" t="str">
        <f>TEXT(SalesData[[#This Row],[Order Date]],"mmm-yyyy")</f>
        <v>Jul-2023</v>
      </c>
      <c r="S766">
        <f>YEAR(SalesData[[#This Row],[Order Date]])*100 + MONTH(SalesData[[#This Row],[Order Date]])</f>
        <v>202307</v>
      </c>
    </row>
    <row r="767" spans="1:19" x14ac:dyDescent="0.3">
      <c r="A767" t="s">
        <v>4378</v>
      </c>
      <c r="B767" s="3">
        <v>45136</v>
      </c>
      <c r="C767" t="s">
        <v>4379</v>
      </c>
      <c r="D767" t="s">
        <v>18</v>
      </c>
      <c r="E767" t="s">
        <v>14</v>
      </c>
      <c r="F767" t="s">
        <v>15</v>
      </c>
      <c r="G767">
        <v>3</v>
      </c>
      <c r="H767" s="5">
        <v>555.78</v>
      </c>
      <c r="I767" s="5">
        <v>0</v>
      </c>
      <c r="J767" s="5">
        <v>1667.34</v>
      </c>
      <c r="K767" s="5">
        <v>368.63339557736401</v>
      </c>
      <c r="L767">
        <f>YEAR(SalesData[Order Date])</f>
        <v>2023</v>
      </c>
      <c r="M767">
        <f>MONTH(SalesData[Order Date])</f>
        <v>7</v>
      </c>
      <c r="N767" t="str">
        <f>TEXT(SalesData[[#This Row],[Order Date]], "mmmm")</f>
        <v>July</v>
      </c>
      <c r="O767" s="7">
        <f>IF(SalesData[Sales]=0,0,SalesData[Profit]/SalesData[Sales])</f>
        <v>0.22109071669687289</v>
      </c>
      <c r="P767" s="8">
        <f t="shared" si="11"/>
        <v>0</v>
      </c>
      <c r="Q767" t="str">
        <f>IF(SalesData[[#This Row],[Discount]]&gt;0, "Yes", "No")</f>
        <v>No</v>
      </c>
      <c r="R767" t="str">
        <f>TEXT(SalesData[[#This Row],[Order Date]],"mmm-yyyy")</f>
        <v>Jul-2023</v>
      </c>
      <c r="S767">
        <f>YEAR(SalesData[[#This Row],[Order Date]])*100 + MONTH(SalesData[[#This Row],[Order Date]])</f>
        <v>202307</v>
      </c>
    </row>
    <row r="768" spans="1:19" x14ac:dyDescent="0.3">
      <c r="A768" t="s">
        <v>4398</v>
      </c>
      <c r="B768" s="3">
        <v>45123</v>
      </c>
      <c r="C768" t="s">
        <v>4399</v>
      </c>
      <c r="D768" t="s">
        <v>13</v>
      </c>
      <c r="E768" t="s">
        <v>14</v>
      </c>
      <c r="F768" t="s">
        <v>34</v>
      </c>
      <c r="G768">
        <v>5</v>
      </c>
      <c r="H768" s="5">
        <v>904.03</v>
      </c>
      <c r="I768" s="5">
        <v>0.28999999999999998</v>
      </c>
      <c r="J768" s="5">
        <v>3209.3065000000001</v>
      </c>
      <c r="K768" s="5">
        <v>231.58893182143839</v>
      </c>
      <c r="L768">
        <f>YEAR(SalesData[Order Date])</f>
        <v>2023</v>
      </c>
      <c r="M768">
        <f>MONTH(SalesData[Order Date])</f>
        <v>7</v>
      </c>
      <c r="N768" t="str">
        <f>TEXT(SalesData[[#This Row],[Order Date]], "mmmm")</f>
        <v>July</v>
      </c>
      <c r="O768" s="7">
        <f>IF(SalesData[Sales]=0,0,SalesData[Profit]/SalesData[Sales])</f>
        <v>7.2161674748559654E-2</v>
      </c>
      <c r="P768" s="8">
        <f t="shared" si="11"/>
        <v>6.4157162926009099E-5</v>
      </c>
      <c r="Q768" t="str">
        <f>IF(SalesData[[#This Row],[Discount]]&gt;0, "Yes", "No")</f>
        <v>Yes</v>
      </c>
      <c r="R768" t="str">
        <f>TEXT(SalesData[[#This Row],[Order Date]],"mmm-yyyy")</f>
        <v>Jul-2023</v>
      </c>
      <c r="S768">
        <f>YEAR(SalesData[[#This Row],[Order Date]])*100 + MONTH(SalesData[[#This Row],[Order Date]])</f>
        <v>202307</v>
      </c>
    </row>
    <row r="769" spans="1:19" x14ac:dyDescent="0.3">
      <c r="A769" t="s">
        <v>4436</v>
      </c>
      <c r="B769" s="3">
        <v>45133</v>
      </c>
      <c r="C769" t="s">
        <v>4437</v>
      </c>
      <c r="D769" t="s">
        <v>30</v>
      </c>
      <c r="E769" t="s">
        <v>14</v>
      </c>
      <c r="F769" t="s">
        <v>44</v>
      </c>
      <c r="G769">
        <v>4</v>
      </c>
      <c r="H769" s="5">
        <v>190.61</v>
      </c>
      <c r="I769" s="5">
        <v>0.09</v>
      </c>
      <c r="J769" s="5">
        <v>693.82040000000006</v>
      </c>
      <c r="K769" s="5">
        <v>178.98344721921751</v>
      </c>
      <c r="L769">
        <f>YEAR(SalesData[Order Date])</f>
        <v>2023</v>
      </c>
      <c r="M769">
        <f>MONTH(SalesData[Order Date])</f>
        <v>7</v>
      </c>
      <c r="N769" t="str">
        <f>TEXT(SalesData[[#This Row],[Order Date]], "mmmm")</f>
        <v>July</v>
      </c>
      <c r="O769" s="7">
        <f>IF(SalesData[Sales]=0,0,SalesData[Profit]/SalesData[Sales])</f>
        <v>0.25796798021392497</v>
      </c>
      <c r="P769" s="8">
        <f t="shared" si="11"/>
        <v>1.1804207544200198E-4</v>
      </c>
      <c r="Q769" t="str">
        <f>IF(SalesData[[#This Row],[Discount]]&gt;0, "Yes", "No")</f>
        <v>Yes</v>
      </c>
      <c r="R769" t="str">
        <f>TEXT(SalesData[[#This Row],[Order Date]],"mmm-yyyy")</f>
        <v>Jul-2023</v>
      </c>
      <c r="S769">
        <f>YEAR(SalesData[[#This Row],[Order Date]])*100 + MONTH(SalesData[[#This Row],[Order Date]])</f>
        <v>202307</v>
      </c>
    </row>
    <row r="770" spans="1:19" x14ac:dyDescent="0.3">
      <c r="A770" t="s">
        <v>4458</v>
      </c>
      <c r="B770" s="3">
        <v>45136</v>
      </c>
      <c r="C770" t="s">
        <v>4459</v>
      </c>
      <c r="D770" t="s">
        <v>23</v>
      </c>
      <c r="E770" t="s">
        <v>19</v>
      </c>
      <c r="F770" t="s">
        <v>62</v>
      </c>
      <c r="G770">
        <v>2</v>
      </c>
      <c r="H770" s="5">
        <v>8.84</v>
      </c>
      <c r="I770" s="5">
        <v>0.27</v>
      </c>
      <c r="J770" s="5">
        <v>12.9064</v>
      </c>
      <c r="K770" s="5">
        <v>3.8173375764993098</v>
      </c>
      <c r="L770">
        <f>YEAR(SalesData[Order Date])</f>
        <v>2023</v>
      </c>
      <c r="M770">
        <f>MONTH(SalesData[Order Date])</f>
        <v>7</v>
      </c>
      <c r="N770" t="str">
        <f>TEXT(SalesData[[#This Row],[Order Date]], "mmmm")</f>
        <v>July</v>
      </c>
      <c r="O770" s="7">
        <f>IF(SalesData[Sales]=0,0,SalesData[Profit]/SalesData[Sales])</f>
        <v>0.29577090253667249</v>
      </c>
      <c r="P770" s="8">
        <f t="shared" ref="P770:P833" si="12">IF(H:H*G:G=0, 0, (I:I/(H:H*G:G)))</f>
        <v>1.5271493212669685E-2</v>
      </c>
      <c r="Q770" t="str">
        <f>IF(SalesData[[#This Row],[Discount]]&gt;0, "Yes", "No")</f>
        <v>Yes</v>
      </c>
      <c r="R770" t="str">
        <f>TEXT(SalesData[[#This Row],[Order Date]],"mmm-yyyy")</f>
        <v>Jul-2023</v>
      </c>
      <c r="S770">
        <f>YEAR(SalesData[[#This Row],[Order Date]])*100 + MONTH(SalesData[[#This Row],[Order Date]])</f>
        <v>202307</v>
      </c>
    </row>
    <row r="771" spans="1:19" x14ac:dyDescent="0.3">
      <c r="A771" t="s">
        <v>4460</v>
      </c>
      <c r="B771" s="3">
        <v>45133</v>
      </c>
      <c r="C771" t="s">
        <v>4461</v>
      </c>
      <c r="D771" t="s">
        <v>13</v>
      </c>
      <c r="E771" t="s">
        <v>26</v>
      </c>
      <c r="F771" t="s">
        <v>34</v>
      </c>
      <c r="G771">
        <v>6</v>
      </c>
      <c r="H771" s="5">
        <v>486.8</v>
      </c>
      <c r="I771" s="5">
        <v>0.24</v>
      </c>
      <c r="J771" s="5">
        <v>2219.808</v>
      </c>
      <c r="K771" s="5">
        <v>294.45410756214739</v>
      </c>
      <c r="L771">
        <f>YEAR(SalesData[Order Date])</f>
        <v>2023</v>
      </c>
      <c r="M771">
        <f>MONTH(SalesData[Order Date])</f>
        <v>7</v>
      </c>
      <c r="N771" t="str">
        <f>TEXT(SalesData[[#This Row],[Order Date]], "mmmm")</f>
        <v>July</v>
      </c>
      <c r="O771" s="7">
        <f>IF(SalesData[Sales]=0,0,SalesData[Profit]/SalesData[Sales])</f>
        <v>0.13264845768739791</v>
      </c>
      <c r="P771" s="8">
        <f t="shared" si="12"/>
        <v>8.2169268693508624E-5</v>
      </c>
      <c r="Q771" t="str">
        <f>IF(SalesData[[#This Row],[Discount]]&gt;0, "Yes", "No")</f>
        <v>Yes</v>
      </c>
      <c r="R771" t="str">
        <f>TEXT(SalesData[[#This Row],[Order Date]],"mmm-yyyy")</f>
        <v>Jul-2023</v>
      </c>
      <c r="S771">
        <f>YEAR(SalesData[[#This Row],[Order Date]])*100 + MONTH(SalesData[[#This Row],[Order Date]])</f>
        <v>202307</v>
      </c>
    </row>
    <row r="772" spans="1:19" x14ac:dyDescent="0.3">
      <c r="A772" t="s">
        <v>4470</v>
      </c>
      <c r="B772" s="3">
        <v>45108</v>
      </c>
      <c r="C772" t="s">
        <v>3914</v>
      </c>
      <c r="D772" t="s">
        <v>30</v>
      </c>
      <c r="E772" t="s">
        <v>14</v>
      </c>
      <c r="F772" t="s">
        <v>91</v>
      </c>
      <c r="G772">
        <v>9</v>
      </c>
      <c r="H772" s="5">
        <v>54.85</v>
      </c>
      <c r="I772" s="5">
        <v>7.0000000000000007E-2</v>
      </c>
      <c r="J772" s="5">
        <v>459.09449999999998</v>
      </c>
      <c r="K772" s="5">
        <v>34.242166530073654</v>
      </c>
      <c r="L772">
        <f>YEAR(SalesData[Order Date])</f>
        <v>2023</v>
      </c>
      <c r="M772">
        <f>MONTH(SalesData[Order Date])</f>
        <v>7</v>
      </c>
      <c r="N772" t="str">
        <f>TEXT(SalesData[[#This Row],[Order Date]], "mmmm")</f>
        <v>July</v>
      </c>
      <c r="O772" s="7">
        <f>IF(SalesData[Sales]=0,0,SalesData[Profit]/SalesData[Sales])</f>
        <v>7.4586313994338099E-2</v>
      </c>
      <c r="P772" s="8">
        <f t="shared" si="12"/>
        <v>1.4180087106249368E-4</v>
      </c>
      <c r="Q772" t="str">
        <f>IF(SalesData[[#This Row],[Discount]]&gt;0, "Yes", "No")</f>
        <v>Yes</v>
      </c>
      <c r="R772" t="str">
        <f>TEXT(SalesData[[#This Row],[Order Date]],"mmm-yyyy")</f>
        <v>Jul-2023</v>
      </c>
      <c r="S772">
        <f>YEAR(SalesData[[#This Row],[Order Date]])*100 + MONTH(SalesData[[#This Row],[Order Date]])</f>
        <v>202307</v>
      </c>
    </row>
    <row r="773" spans="1:19" x14ac:dyDescent="0.3">
      <c r="A773" t="s">
        <v>4481</v>
      </c>
      <c r="B773" s="3">
        <v>45118</v>
      </c>
      <c r="C773" t="s">
        <v>3420</v>
      </c>
      <c r="D773" t="s">
        <v>23</v>
      </c>
      <c r="E773" t="s">
        <v>14</v>
      </c>
      <c r="F773" t="s">
        <v>31</v>
      </c>
      <c r="G773">
        <v>1</v>
      </c>
      <c r="H773" s="5">
        <v>318.57</v>
      </c>
      <c r="I773" s="5">
        <v>0.26</v>
      </c>
      <c r="J773" s="5">
        <v>235.74180000000001</v>
      </c>
      <c r="K773" s="5">
        <v>14.23786037102499</v>
      </c>
      <c r="L773">
        <f>YEAR(SalesData[Order Date])</f>
        <v>2023</v>
      </c>
      <c r="M773">
        <f>MONTH(SalesData[Order Date])</f>
        <v>7</v>
      </c>
      <c r="N773" t="str">
        <f>TEXT(SalesData[[#This Row],[Order Date]], "mmmm")</f>
        <v>July</v>
      </c>
      <c r="O773" s="7">
        <f>IF(SalesData[Sales]=0,0,SalesData[Profit]/SalesData[Sales])</f>
        <v>6.0395994138608383E-2</v>
      </c>
      <c r="P773" s="8">
        <f t="shared" si="12"/>
        <v>8.161471576105723E-4</v>
      </c>
      <c r="Q773" t="str">
        <f>IF(SalesData[[#This Row],[Discount]]&gt;0, "Yes", "No")</f>
        <v>Yes</v>
      </c>
      <c r="R773" t="str">
        <f>TEXT(SalesData[[#This Row],[Order Date]],"mmm-yyyy")</f>
        <v>Jul-2023</v>
      </c>
      <c r="S773">
        <f>YEAR(SalesData[[#This Row],[Order Date]])*100 + MONTH(SalesData[[#This Row],[Order Date]])</f>
        <v>202307</v>
      </c>
    </row>
    <row r="774" spans="1:19" x14ac:dyDescent="0.3">
      <c r="A774" t="s">
        <v>4512</v>
      </c>
      <c r="B774" s="3">
        <v>45126</v>
      </c>
      <c r="C774" t="s">
        <v>4513</v>
      </c>
      <c r="D774" t="s">
        <v>23</v>
      </c>
      <c r="E774" t="s">
        <v>14</v>
      </c>
      <c r="F774" t="s">
        <v>39</v>
      </c>
      <c r="G774">
        <v>3</v>
      </c>
      <c r="H774" s="5">
        <v>303.57</v>
      </c>
      <c r="I774" s="5">
        <v>0.28999999999999998</v>
      </c>
      <c r="J774" s="5">
        <v>646.60410000000002</v>
      </c>
      <c r="K774" s="5">
        <v>169.08568940034209</v>
      </c>
      <c r="L774">
        <f>YEAR(SalesData[Order Date])</f>
        <v>2023</v>
      </c>
      <c r="M774">
        <f>MONTH(SalesData[Order Date])</f>
        <v>7</v>
      </c>
      <c r="N774" t="str">
        <f>TEXT(SalesData[[#This Row],[Order Date]], "mmmm")</f>
        <v>July</v>
      </c>
      <c r="O774" s="7">
        <f>IF(SalesData[Sales]=0,0,SalesData[Profit]/SalesData[Sales])</f>
        <v>0.26149801617456814</v>
      </c>
      <c r="P774" s="8">
        <f t="shared" si="12"/>
        <v>3.1843287105664809E-4</v>
      </c>
      <c r="Q774" t="str">
        <f>IF(SalesData[[#This Row],[Discount]]&gt;0, "Yes", "No")</f>
        <v>Yes</v>
      </c>
      <c r="R774" t="str">
        <f>TEXT(SalesData[[#This Row],[Order Date]],"mmm-yyyy")</f>
        <v>Jul-2023</v>
      </c>
      <c r="S774">
        <f>YEAR(SalesData[[#This Row],[Order Date]])*100 + MONTH(SalesData[[#This Row],[Order Date]])</f>
        <v>202307</v>
      </c>
    </row>
    <row r="775" spans="1:19" x14ac:dyDescent="0.3">
      <c r="A775" t="s">
        <v>4533</v>
      </c>
      <c r="B775" s="3">
        <v>45134</v>
      </c>
      <c r="C775" t="s">
        <v>4534</v>
      </c>
      <c r="D775" t="s">
        <v>23</v>
      </c>
      <c r="E775" t="s">
        <v>26</v>
      </c>
      <c r="F775" t="s">
        <v>15</v>
      </c>
      <c r="G775">
        <v>7</v>
      </c>
      <c r="H775" s="5">
        <v>697.11</v>
      </c>
      <c r="I775" s="5">
        <v>0.2</v>
      </c>
      <c r="J775" s="5">
        <v>3903.8160000000012</v>
      </c>
      <c r="K775" s="5">
        <v>662.17360641780556</v>
      </c>
      <c r="L775">
        <f>YEAR(SalesData[Order Date])</f>
        <v>2023</v>
      </c>
      <c r="M775">
        <f>MONTH(SalesData[Order Date])</f>
        <v>7</v>
      </c>
      <c r="N775" t="str">
        <f>TEXT(SalesData[[#This Row],[Order Date]], "mmmm")</f>
        <v>July</v>
      </c>
      <c r="O775" s="7">
        <f>IF(SalesData[Sales]=0,0,SalesData[Profit]/SalesData[Sales])</f>
        <v>0.1696221354740606</v>
      </c>
      <c r="P775" s="8">
        <f t="shared" si="12"/>
        <v>4.098553825282749E-5</v>
      </c>
      <c r="Q775" t="str">
        <f>IF(SalesData[[#This Row],[Discount]]&gt;0, "Yes", "No")</f>
        <v>Yes</v>
      </c>
      <c r="R775" t="str">
        <f>TEXT(SalesData[[#This Row],[Order Date]],"mmm-yyyy")</f>
        <v>Jul-2023</v>
      </c>
      <c r="S775">
        <f>YEAR(SalesData[[#This Row],[Order Date]])*100 + MONTH(SalesData[[#This Row],[Order Date]])</f>
        <v>202307</v>
      </c>
    </row>
    <row r="776" spans="1:19" x14ac:dyDescent="0.3">
      <c r="A776" t="s">
        <v>4592</v>
      </c>
      <c r="B776" s="3">
        <v>45119</v>
      </c>
      <c r="C776" t="s">
        <v>4593</v>
      </c>
      <c r="D776" t="s">
        <v>30</v>
      </c>
      <c r="E776" t="s">
        <v>26</v>
      </c>
      <c r="F776" t="s">
        <v>31</v>
      </c>
      <c r="G776">
        <v>2</v>
      </c>
      <c r="H776" s="5">
        <v>587.14</v>
      </c>
      <c r="I776" s="5">
        <v>0.13</v>
      </c>
      <c r="J776" s="5">
        <v>1021.6236</v>
      </c>
      <c r="K776" s="5">
        <v>233.72582578381761</v>
      </c>
      <c r="L776">
        <f>YEAR(SalesData[Order Date])</f>
        <v>2023</v>
      </c>
      <c r="M776">
        <f>MONTH(SalesData[Order Date])</f>
        <v>7</v>
      </c>
      <c r="N776" t="str">
        <f>TEXT(SalesData[[#This Row],[Order Date]], "mmmm")</f>
        <v>July</v>
      </c>
      <c r="O776" s="7">
        <f>IF(SalesData[Sales]=0,0,SalesData[Profit]/SalesData[Sales])</f>
        <v>0.22877880442838008</v>
      </c>
      <c r="P776" s="8">
        <f t="shared" si="12"/>
        <v>1.107061348230405E-4</v>
      </c>
      <c r="Q776" t="str">
        <f>IF(SalesData[[#This Row],[Discount]]&gt;0, "Yes", "No")</f>
        <v>Yes</v>
      </c>
      <c r="R776" t="str">
        <f>TEXT(SalesData[[#This Row],[Order Date]],"mmm-yyyy")</f>
        <v>Jul-2023</v>
      </c>
      <c r="S776">
        <f>YEAR(SalesData[[#This Row],[Order Date]])*100 + MONTH(SalesData[[#This Row],[Order Date]])</f>
        <v>202307</v>
      </c>
    </row>
    <row r="777" spans="1:19" x14ac:dyDescent="0.3">
      <c r="A777" t="s">
        <v>4606</v>
      </c>
      <c r="B777" s="3">
        <v>45128</v>
      </c>
      <c r="C777" t="s">
        <v>4607</v>
      </c>
      <c r="D777" t="s">
        <v>30</v>
      </c>
      <c r="E777" t="s">
        <v>14</v>
      </c>
      <c r="F777" t="s">
        <v>27</v>
      </c>
      <c r="G777">
        <v>5</v>
      </c>
      <c r="H777" s="5">
        <v>327.64999999999998</v>
      </c>
      <c r="I777" s="5">
        <v>0.2</v>
      </c>
      <c r="J777" s="5">
        <v>1310.5999999999999</v>
      </c>
      <c r="K777" s="5">
        <v>218.60359068416781</v>
      </c>
      <c r="L777">
        <f>YEAR(SalesData[Order Date])</f>
        <v>2023</v>
      </c>
      <c r="M777">
        <f>MONTH(SalesData[Order Date])</f>
        <v>7</v>
      </c>
      <c r="N777" t="str">
        <f>TEXT(SalesData[[#This Row],[Order Date]], "mmmm")</f>
        <v>July</v>
      </c>
      <c r="O777" s="7">
        <f>IF(SalesData[Sales]=0,0,SalesData[Profit]/SalesData[Sales])</f>
        <v>0.16679657461023029</v>
      </c>
      <c r="P777" s="8">
        <f t="shared" si="12"/>
        <v>1.2208148939417063E-4</v>
      </c>
      <c r="Q777" t="str">
        <f>IF(SalesData[[#This Row],[Discount]]&gt;0, "Yes", "No")</f>
        <v>Yes</v>
      </c>
      <c r="R777" t="str">
        <f>TEXT(SalesData[[#This Row],[Order Date]],"mmm-yyyy")</f>
        <v>Jul-2023</v>
      </c>
      <c r="S777">
        <f>YEAR(SalesData[[#This Row],[Order Date]])*100 + MONTH(SalesData[[#This Row],[Order Date]])</f>
        <v>202307</v>
      </c>
    </row>
    <row r="778" spans="1:19" x14ac:dyDescent="0.3">
      <c r="A778" t="s">
        <v>4616</v>
      </c>
      <c r="B778" s="3">
        <v>45126</v>
      </c>
      <c r="C778" t="s">
        <v>4617</v>
      </c>
      <c r="D778" t="s">
        <v>13</v>
      </c>
      <c r="E778" t="s">
        <v>19</v>
      </c>
      <c r="F778" t="s">
        <v>31</v>
      </c>
      <c r="G778">
        <v>9</v>
      </c>
      <c r="H778" s="5">
        <v>668.38</v>
      </c>
      <c r="I778" s="5">
        <v>0.08</v>
      </c>
      <c r="J778" s="5">
        <v>5534.1864000000014</v>
      </c>
      <c r="K778" s="5">
        <v>444.81592698726632</v>
      </c>
      <c r="L778">
        <f>YEAR(SalesData[Order Date])</f>
        <v>2023</v>
      </c>
      <c r="M778">
        <f>MONTH(SalesData[Order Date])</f>
        <v>7</v>
      </c>
      <c r="N778" t="str">
        <f>TEXT(SalesData[[#This Row],[Order Date]], "mmmm")</f>
        <v>July</v>
      </c>
      <c r="O778" s="7">
        <f>IF(SalesData[Sales]=0,0,SalesData[Profit]/SalesData[Sales])</f>
        <v>8.0376029073987498E-2</v>
      </c>
      <c r="P778" s="8">
        <f t="shared" si="12"/>
        <v>1.3299154506252265E-5</v>
      </c>
      <c r="Q778" t="str">
        <f>IF(SalesData[[#This Row],[Discount]]&gt;0, "Yes", "No")</f>
        <v>Yes</v>
      </c>
      <c r="R778" t="str">
        <f>TEXT(SalesData[[#This Row],[Order Date]],"mmm-yyyy")</f>
        <v>Jul-2023</v>
      </c>
      <c r="S778">
        <f>YEAR(SalesData[[#This Row],[Order Date]])*100 + MONTH(SalesData[[#This Row],[Order Date]])</f>
        <v>202307</v>
      </c>
    </row>
    <row r="779" spans="1:19" x14ac:dyDescent="0.3">
      <c r="A779" t="s">
        <v>4647</v>
      </c>
      <c r="B779" s="3">
        <v>45137</v>
      </c>
      <c r="C779" t="s">
        <v>4648</v>
      </c>
      <c r="D779" t="s">
        <v>23</v>
      </c>
      <c r="E779" t="s">
        <v>26</v>
      </c>
      <c r="F779" t="s">
        <v>34</v>
      </c>
      <c r="G779">
        <v>8</v>
      </c>
      <c r="H779" s="5">
        <v>386.23</v>
      </c>
      <c r="I779" s="5">
        <v>0.2</v>
      </c>
      <c r="J779" s="5">
        <v>2471.8719999999998</v>
      </c>
      <c r="K779" s="5">
        <v>215.4002874658656</v>
      </c>
      <c r="L779">
        <f>YEAR(SalesData[Order Date])</f>
        <v>2023</v>
      </c>
      <c r="M779">
        <f>MONTH(SalesData[Order Date])</f>
        <v>7</v>
      </c>
      <c r="N779" t="str">
        <f>TEXT(SalesData[[#This Row],[Order Date]], "mmmm")</f>
        <v>July</v>
      </c>
      <c r="O779" s="7">
        <f>IF(SalesData[Sales]=0,0,SalesData[Profit]/SalesData[Sales])</f>
        <v>8.7140550750955392E-2</v>
      </c>
      <c r="P779" s="8">
        <f t="shared" si="12"/>
        <v>6.4728270719519455E-5</v>
      </c>
      <c r="Q779" t="str">
        <f>IF(SalesData[[#This Row],[Discount]]&gt;0, "Yes", "No")</f>
        <v>Yes</v>
      </c>
      <c r="R779" t="str">
        <f>TEXT(SalesData[[#This Row],[Order Date]],"mmm-yyyy")</f>
        <v>Jul-2023</v>
      </c>
      <c r="S779">
        <f>YEAR(SalesData[[#This Row],[Order Date]])*100 + MONTH(SalesData[[#This Row],[Order Date]])</f>
        <v>202307</v>
      </c>
    </row>
    <row r="780" spans="1:19" x14ac:dyDescent="0.3">
      <c r="A780" t="s">
        <v>4662</v>
      </c>
      <c r="B780" s="3">
        <v>45110</v>
      </c>
      <c r="C780" t="s">
        <v>4663</v>
      </c>
      <c r="D780" t="s">
        <v>18</v>
      </c>
      <c r="E780" t="s">
        <v>19</v>
      </c>
      <c r="F780" t="s">
        <v>39</v>
      </c>
      <c r="G780">
        <v>2</v>
      </c>
      <c r="H780" s="5">
        <v>59.16</v>
      </c>
      <c r="I780" s="5">
        <v>0.14000000000000001</v>
      </c>
      <c r="J780" s="5">
        <v>101.7552</v>
      </c>
      <c r="K780" s="5">
        <v>20.963050358294868</v>
      </c>
      <c r="L780">
        <f>YEAR(SalesData[Order Date])</f>
        <v>2023</v>
      </c>
      <c r="M780">
        <f>MONTH(SalesData[Order Date])</f>
        <v>7</v>
      </c>
      <c r="N780" t="str">
        <f>TEXT(SalesData[[#This Row],[Order Date]], "mmmm")</f>
        <v>July</v>
      </c>
      <c r="O780" s="7">
        <f>IF(SalesData[Sales]=0,0,SalesData[Profit]/SalesData[Sales])</f>
        <v>0.20601453643936496</v>
      </c>
      <c r="P780" s="8">
        <f t="shared" si="12"/>
        <v>1.1832319134550374E-3</v>
      </c>
      <c r="Q780" t="str">
        <f>IF(SalesData[[#This Row],[Discount]]&gt;0, "Yes", "No")</f>
        <v>Yes</v>
      </c>
      <c r="R780" t="str">
        <f>TEXT(SalesData[[#This Row],[Order Date]],"mmm-yyyy")</f>
        <v>Jul-2023</v>
      </c>
      <c r="S780">
        <f>YEAR(SalesData[[#This Row],[Order Date]])*100 + MONTH(SalesData[[#This Row],[Order Date]])</f>
        <v>202307</v>
      </c>
    </row>
    <row r="781" spans="1:19" x14ac:dyDescent="0.3">
      <c r="A781" t="s">
        <v>4679</v>
      </c>
      <c r="B781" s="3">
        <v>45112</v>
      </c>
      <c r="C781" t="s">
        <v>4680</v>
      </c>
      <c r="D781" t="s">
        <v>18</v>
      </c>
      <c r="E781" t="s">
        <v>26</v>
      </c>
      <c r="F781" t="s">
        <v>91</v>
      </c>
      <c r="G781">
        <v>9</v>
      </c>
      <c r="H781" s="5">
        <v>719.74</v>
      </c>
      <c r="I781" s="5">
        <v>0.21</v>
      </c>
      <c r="J781" s="5">
        <v>5117.3513999999996</v>
      </c>
      <c r="K781" s="5">
        <v>359.29946632133363</v>
      </c>
      <c r="L781">
        <f>YEAR(SalesData[Order Date])</f>
        <v>2023</v>
      </c>
      <c r="M781">
        <f>MONTH(SalesData[Order Date])</f>
        <v>7</v>
      </c>
      <c r="N781" t="str">
        <f>TEXT(SalesData[[#This Row],[Order Date]], "mmmm")</f>
        <v>July</v>
      </c>
      <c r="O781" s="7">
        <f>IF(SalesData[Sales]=0,0,SalesData[Profit]/SalesData[Sales])</f>
        <v>7.0211998011575613E-2</v>
      </c>
      <c r="P781" s="8">
        <f t="shared" si="12"/>
        <v>3.2419114309797057E-5</v>
      </c>
      <c r="Q781" t="str">
        <f>IF(SalesData[[#This Row],[Discount]]&gt;0, "Yes", "No")</f>
        <v>Yes</v>
      </c>
      <c r="R781" t="str">
        <f>TEXT(SalesData[[#This Row],[Order Date]],"mmm-yyyy")</f>
        <v>Jul-2023</v>
      </c>
      <c r="S781">
        <f>YEAR(SalesData[[#This Row],[Order Date]])*100 + MONTH(SalesData[[#This Row],[Order Date]])</f>
        <v>202307</v>
      </c>
    </row>
    <row r="782" spans="1:19" x14ac:dyDescent="0.3">
      <c r="A782" t="s">
        <v>4697</v>
      </c>
      <c r="B782" s="3">
        <v>45129</v>
      </c>
      <c r="C782" t="s">
        <v>4698</v>
      </c>
      <c r="D782" t="s">
        <v>13</v>
      </c>
      <c r="E782" t="s">
        <v>19</v>
      </c>
      <c r="F782" t="s">
        <v>34</v>
      </c>
      <c r="G782">
        <v>3</v>
      </c>
      <c r="H782" s="5">
        <v>546.13</v>
      </c>
      <c r="I782" s="5">
        <v>0.08</v>
      </c>
      <c r="J782" s="5">
        <v>1507.3188</v>
      </c>
      <c r="K782" s="5">
        <v>248.77374087467939</v>
      </c>
      <c r="L782">
        <f>YEAR(SalesData[Order Date])</f>
        <v>2023</v>
      </c>
      <c r="M782">
        <f>MONTH(SalesData[Order Date])</f>
        <v>7</v>
      </c>
      <c r="N782" t="str">
        <f>TEXT(SalesData[[#This Row],[Order Date]], "mmmm")</f>
        <v>July</v>
      </c>
      <c r="O782" s="7">
        <f>IF(SalesData[Sales]=0,0,SalesData[Profit]/SalesData[Sales])</f>
        <v>0.1650438784911854</v>
      </c>
      <c r="P782" s="8">
        <f t="shared" si="12"/>
        <v>4.8828423025042879E-5</v>
      </c>
      <c r="Q782" t="str">
        <f>IF(SalesData[[#This Row],[Discount]]&gt;0, "Yes", "No")</f>
        <v>Yes</v>
      </c>
      <c r="R782" t="str">
        <f>TEXT(SalesData[[#This Row],[Order Date]],"mmm-yyyy")</f>
        <v>Jul-2023</v>
      </c>
      <c r="S782">
        <f>YEAR(SalesData[[#This Row],[Order Date]])*100 + MONTH(SalesData[[#This Row],[Order Date]])</f>
        <v>202307</v>
      </c>
    </row>
    <row r="783" spans="1:19" x14ac:dyDescent="0.3">
      <c r="A783" t="s">
        <v>4717</v>
      </c>
      <c r="B783" s="3">
        <v>45127</v>
      </c>
      <c r="C783" t="s">
        <v>4718</v>
      </c>
      <c r="D783" t="s">
        <v>18</v>
      </c>
      <c r="E783" t="s">
        <v>26</v>
      </c>
      <c r="F783" t="s">
        <v>44</v>
      </c>
      <c r="G783">
        <v>9</v>
      </c>
      <c r="H783" s="5">
        <v>364.15</v>
      </c>
      <c r="I783" s="5">
        <v>0.19</v>
      </c>
      <c r="J783" s="5">
        <v>2654.6534999999999</v>
      </c>
      <c r="K783" s="5">
        <v>458.72031376719099</v>
      </c>
      <c r="L783">
        <f>YEAR(SalesData[Order Date])</f>
        <v>2023</v>
      </c>
      <c r="M783">
        <f>MONTH(SalesData[Order Date])</f>
        <v>7</v>
      </c>
      <c r="N783" t="str">
        <f>TEXT(SalesData[[#This Row],[Order Date]], "mmmm")</f>
        <v>July</v>
      </c>
      <c r="O783" s="7">
        <f>IF(SalesData[Sales]=0,0,SalesData[Profit]/SalesData[Sales])</f>
        <v>0.17279856439538757</v>
      </c>
      <c r="P783" s="8">
        <f t="shared" si="12"/>
        <v>5.7973667749858881E-5</v>
      </c>
      <c r="Q783" t="str">
        <f>IF(SalesData[[#This Row],[Discount]]&gt;0, "Yes", "No")</f>
        <v>Yes</v>
      </c>
      <c r="R783" t="str">
        <f>TEXT(SalesData[[#This Row],[Order Date]],"mmm-yyyy")</f>
        <v>Jul-2023</v>
      </c>
      <c r="S783">
        <f>YEAR(SalesData[[#This Row],[Order Date]])*100 + MONTH(SalesData[[#This Row],[Order Date]])</f>
        <v>202307</v>
      </c>
    </row>
    <row r="784" spans="1:19" x14ac:dyDescent="0.3">
      <c r="A784" t="s">
        <v>4834</v>
      </c>
      <c r="B784" s="3">
        <v>45135</v>
      </c>
      <c r="C784" t="s">
        <v>4835</v>
      </c>
      <c r="D784" t="s">
        <v>30</v>
      </c>
      <c r="E784" t="s">
        <v>26</v>
      </c>
      <c r="F784" t="s">
        <v>62</v>
      </c>
      <c r="G784">
        <v>4</v>
      </c>
      <c r="H784" s="5">
        <v>568.82000000000005</v>
      </c>
      <c r="I784" s="5">
        <v>7.0000000000000007E-2</v>
      </c>
      <c r="J784" s="5">
        <v>2116.0104000000001</v>
      </c>
      <c r="K784" s="5">
        <v>413.60468213700528</v>
      </c>
      <c r="L784">
        <f>YEAR(SalesData[Order Date])</f>
        <v>2023</v>
      </c>
      <c r="M784">
        <f>MONTH(SalesData[Order Date])</f>
        <v>7</v>
      </c>
      <c r="N784" t="str">
        <f>TEXT(SalesData[[#This Row],[Order Date]], "mmmm")</f>
        <v>July</v>
      </c>
      <c r="O784" s="7">
        <f>IF(SalesData[Sales]=0,0,SalesData[Profit]/SalesData[Sales])</f>
        <v>0.19546439003182842</v>
      </c>
      <c r="P784" s="8">
        <f t="shared" si="12"/>
        <v>3.0765444253015012E-5</v>
      </c>
      <c r="Q784" t="str">
        <f>IF(SalesData[[#This Row],[Discount]]&gt;0, "Yes", "No")</f>
        <v>Yes</v>
      </c>
      <c r="R784" t="str">
        <f>TEXT(SalesData[[#This Row],[Order Date]],"mmm-yyyy")</f>
        <v>Jul-2023</v>
      </c>
      <c r="S784">
        <f>YEAR(SalesData[[#This Row],[Order Date]])*100 + MONTH(SalesData[[#This Row],[Order Date]])</f>
        <v>202307</v>
      </c>
    </row>
    <row r="785" spans="1:19" x14ac:dyDescent="0.3">
      <c r="A785" t="s">
        <v>4840</v>
      </c>
      <c r="B785" s="3">
        <v>45122</v>
      </c>
      <c r="C785" t="s">
        <v>4841</v>
      </c>
      <c r="D785" t="s">
        <v>13</v>
      </c>
      <c r="E785" t="s">
        <v>19</v>
      </c>
      <c r="F785" t="s">
        <v>39</v>
      </c>
      <c r="G785">
        <v>1</v>
      </c>
      <c r="H785" s="5">
        <v>323.38</v>
      </c>
      <c r="I785" s="5">
        <v>0.18</v>
      </c>
      <c r="J785" s="5">
        <v>265.17160000000001</v>
      </c>
      <c r="K785" s="5">
        <v>64.181651658907811</v>
      </c>
      <c r="L785">
        <f>YEAR(SalesData[Order Date])</f>
        <v>2023</v>
      </c>
      <c r="M785">
        <f>MONTH(SalesData[Order Date])</f>
        <v>7</v>
      </c>
      <c r="N785" t="str">
        <f>TEXT(SalesData[[#This Row],[Order Date]], "mmmm")</f>
        <v>July</v>
      </c>
      <c r="O785" s="7">
        <f>IF(SalesData[Sales]=0,0,SalesData[Profit]/SalesData[Sales])</f>
        <v>0.2420381807814555</v>
      </c>
      <c r="P785" s="8">
        <f t="shared" si="12"/>
        <v>5.5662069392046511E-4</v>
      </c>
      <c r="Q785" t="str">
        <f>IF(SalesData[[#This Row],[Discount]]&gt;0, "Yes", "No")</f>
        <v>Yes</v>
      </c>
      <c r="R785" t="str">
        <f>TEXT(SalesData[[#This Row],[Order Date]],"mmm-yyyy")</f>
        <v>Jul-2023</v>
      </c>
      <c r="S785">
        <f>YEAR(SalesData[[#This Row],[Order Date]])*100 + MONTH(SalesData[[#This Row],[Order Date]])</f>
        <v>202307</v>
      </c>
    </row>
    <row r="786" spans="1:19" x14ac:dyDescent="0.3">
      <c r="A786" t="s">
        <v>4923</v>
      </c>
      <c r="B786" s="3">
        <v>45132</v>
      </c>
      <c r="C786" t="s">
        <v>4924</v>
      </c>
      <c r="D786" t="s">
        <v>30</v>
      </c>
      <c r="E786" t="s">
        <v>19</v>
      </c>
      <c r="F786" t="s">
        <v>44</v>
      </c>
      <c r="G786">
        <v>6</v>
      </c>
      <c r="H786" s="5">
        <v>489.3</v>
      </c>
      <c r="I786" s="5">
        <v>0.16</v>
      </c>
      <c r="J786" s="5">
        <v>2466.0720000000001</v>
      </c>
      <c r="K786" s="5">
        <v>197.10217850809849</v>
      </c>
      <c r="L786">
        <f>YEAR(SalesData[Order Date])</f>
        <v>2023</v>
      </c>
      <c r="M786">
        <f>MONTH(SalesData[Order Date])</f>
        <v>7</v>
      </c>
      <c r="N786" t="str">
        <f>TEXT(SalesData[[#This Row],[Order Date]], "mmmm")</f>
        <v>July</v>
      </c>
      <c r="O786" s="7">
        <f>IF(SalesData[Sales]=0,0,SalesData[Profit]/SalesData[Sales])</f>
        <v>7.9925557124081725E-2</v>
      </c>
      <c r="P786" s="8">
        <f t="shared" si="12"/>
        <v>5.4499625315075959E-5</v>
      </c>
      <c r="Q786" t="str">
        <f>IF(SalesData[[#This Row],[Discount]]&gt;0, "Yes", "No")</f>
        <v>Yes</v>
      </c>
      <c r="R786" t="str">
        <f>TEXT(SalesData[[#This Row],[Order Date]],"mmm-yyyy")</f>
        <v>Jul-2023</v>
      </c>
      <c r="S786">
        <f>YEAR(SalesData[[#This Row],[Order Date]])*100 + MONTH(SalesData[[#This Row],[Order Date]])</f>
        <v>202307</v>
      </c>
    </row>
    <row r="787" spans="1:19" x14ac:dyDescent="0.3">
      <c r="A787" t="s">
        <v>4929</v>
      </c>
      <c r="B787" s="3">
        <v>45118</v>
      </c>
      <c r="C787" t="s">
        <v>4930</v>
      </c>
      <c r="D787" t="s">
        <v>23</v>
      </c>
      <c r="E787" t="s">
        <v>26</v>
      </c>
      <c r="F787" t="s">
        <v>34</v>
      </c>
      <c r="G787">
        <v>9</v>
      </c>
      <c r="H787" s="5">
        <v>498.71</v>
      </c>
      <c r="I787" s="5">
        <v>0.04</v>
      </c>
      <c r="J787" s="5">
        <v>4308.8543999999993</v>
      </c>
      <c r="K787" s="5">
        <v>1051.1405984109349</v>
      </c>
      <c r="L787">
        <f>YEAR(SalesData[Order Date])</f>
        <v>2023</v>
      </c>
      <c r="M787">
        <f>MONTH(SalesData[Order Date])</f>
        <v>7</v>
      </c>
      <c r="N787" t="str">
        <f>TEXT(SalesData[[#This Row],[Order Date]], "mmmm")</f>
        <v>July</v>
      </c>
      <c r="O787" s="7">
        <f>IF(SalesData[Sales]=0,0,SalesData[Profit]/SalesData[Sales])</f>
        <v>0.24394897131147786</v>
      </c>
      <c r="P787" s="8">
        <f t="shared" si="12"/>
        <v>8.9118815432705286E-6</v>
      </c>
      <c r="Q787" t="str">
        <f>IF(SalesData[[#This Row],[Discount]]&gt;0, "Yes", "No")</f>
        <v>Yes</v>
      </c>
      <c r="R787" t="str">
        <f>TEXT(SalesData[[#This Row],[Order Date]],"mmm-yyyy")</f>
        <v>Jul-2023</v>
      </c>
      <c r="S787">
        <f>YEAR(SalesData[[#This Row],[Order Date]])*100 + MONTH(SalesData[[#This Row],[Order Date]])</f>
        <v>202307</v>
      </c>
    </row>
    <row r="788" spans="1:19" x14ac:dyDescent="0.3">
      <c r="A788" t="s">
        <v>4939</v>
      </c>
      <c r="B788" s="3">
        <v>45121</v>
      </c>
      <c r="C788" t="s">
        <v>4940</v>
      </c>
      <c r="D788" t="s">
        <v>13</v>
      </c>
      <c r="E788" t="s">
        <v>14</v>
      </c>
      <c r="F788" t="s">
        <v>27</v>
      </c>
      <c r="G788">
        <v>3</v>
      </c>
      <c r="H788" s="5">
        <v>766</v>
      </c>
      <c r="I788" s="5">
        <v>0.14000000000000001</v>
      </c>
      <c r="J788" s="5">
        <v>1976.28</v>
      </c>
      <c r="K788" s="5">
        <v>247.14031534328871</v>
      </c>
      <c r="L788">
        <f>YEAR(SalesData[Order Date])</f>
        <v>2023</v>
      </c>
      <c r="M788">
        <f>MONTH(SalesData[Order Date])</f>
        <v>7</v>
      </c>
      <c r="N788" t="str">
        <f>TEXT(SalesData[[#This Row],[Order Date]], "mmmm")</f>
        <v>July</v>
      </c>
      <c r="O788" s="7">
        <f>IF(SalesData[Sales]=0,0,SalesData[Profit]/SalesData[Sales])</f>
        <v>0.12505328968733617</v>
      </c>
      <c r="P788" s="8">
        <f t="shared" si="12"/>
        <v>6.0922541340295917E-5</v>
      </c>
      <c r="Q788" t="str">
        <f>IF(SalesData[[#This Row],[Discount]]&gt;0, "Yes", "No")</f>
        <v>Yes</v>
      </c>
      <c r="R788" t="str">
        <f>TEXT(SalesData[[#This Row],[Order Date]],"mmm-yyyy")</f>
        <v>Jul-2023</v>
      </c>
      <c r="S788">
        <f>YEAR(SalesData[[#This Row],[Order Date]])*100 + MONTH(SalesData[[#This Row],[Order Date]])</f>
        <v>202307</v>
      </c>
    </row>
    <row r="789" spans="1:19" x14ac:dyDescent="0.3">
      <c r="A789" t="s">
        <v>4993</v>
      </c>
      <c r="B789" s="3">
        <v>45129</v>
      </c>
      <c r="C789" t="s">
        <v>4994</v>
      </c>
      <c r="D789" t="s">
        <v>18</v>
      </c>
      <c r="E789" t="s">
        <v>19</v>
      </c>
      <c r="F789" t="s">
        <v>44</v>
      </c>
      <c r="G789">
        <v>5</v>
      </c>
      <c r="H789" s="5">
        <v>241.76</v>
      </c>
      <c r="I789" s="5">
        <v>0.27</v>
      </c>
      <c r="J789" s="5">
        <v>882.42399999999998</v>
      </c>
      <c r="K789" s="5">
        <v>248.2928454034593</v>
      </c>
      <c r="L789">
        <f>YEAR(SalesData[Order Date])</f>
        <v>2023</v>
      </c>
      <c r="M789">
        <f>MONTH(SalesData[Order Date])</f>
        <v>7</v>
      </c>
      <c r="N789" t="str">
        <f>TEXT(SalesData[[#This Row],[Order Date]], "mmmm")</f>
        <v>July</v>
      </c>
      <c r="O789" s="7">
        <f>IF(SalesData[Sales]=0,0,SalesData[Profit]/SalesData[Sales])</f>
        <v>0.28137589798493617</v>
      </c>
      <c r="P789" s="8">
        <f t="shared" si="12"/>
        <v>2.2336201191264067E-4</v>
      </c>
      <c r="Q789" t="str">
        <f>IF(SalesData[[#This Row],[Discount]]&gt;0, "Yes", "No")</f>
        <v>Yes</v>
      </c>
      <c r="R789" t="str">
        <f>TEXT(SalesData[[#This Row],[Order Date]],"mmm-yyyy")</f>
        <v>Jul-2023</v>
      </c>
      <c r="S789">
        <f>YEAR(SalesData[[#This Row],[Order Date]])*100 + MONTH(SalesData[[#This Row],[Order Date]])</f>
        <v>202307</v>
      </c>
    </row>
    <row r="790" spans="1:19" x14ac:dyDescent="0.3">
      <c r="A790" t="s">
        <v>5022</v>
      </c>
      <c r="B790" s="3">
        <v>45115</v>
      </c>
      <c r="C790" t="s">
        <v>5023</v>
      </c>
      <c r="D790" t="s">
        <v>30</v>
      </c>
      <c r="E790" t="s">
        <v>26</v>
      </c>
      <c r="F790" t="s">
        <v>62</v>
      </c>
      <c r="G790">
        <v>5</v>
      </c>
      <c r="H790" s="5">
        <v>889</v>
      </c>
      <c r="I790" s="5">
        <v>0.11</v>
      </c>
      <c r="J790" s="5">
        <v>3956.05</v>
      </c>
      <c r="K790" s="5">
        <v>614.24191034064097</v>
      </c>
      <c r="L790">
        <f>YEAR(SalesData[Order Date])</f>
        <v>2023</v>
      </c>
      <c r="M790">
        <f>MONTH(SalesData[Order Date])</f>
        <v>7</v>
      </c>
      <c r="N790" t="str">
        <f>TEXT(SalesData[[#This Row],[Order Date]], "mmmm")</f>
        <v>July</v>
      </c>
      <c r="O790" s="7">
        <f>IF(SalesData[Sales]=0,0,SalesData[Profit]/SalesData[Sales])</f>
        <v>0.15526646790122495</v>
      </c>
      <c r="P790" s="8">
        <f t="shared" si="12"/>
        <v>2.4746906636670416E-5</v>
      </c>
      <c r="Q790" t="str">
        <f>IF(SalesData[[#This Row],[Discount]]&gt;0, "Yes", "No")</f>
        <v>Yes</v>
      </c>
      <c r="R790" t="str">
        <f>TEXT(SalesData[[#This Row],[Order Date]],"mmm-yyyy")</f>
        <v>Jul-2023</v>
      </c>
      <c r="S790">
        <f>YEAR(SalesData[[#This Row],[Order Date]])*100 + MONTH(SalesData[[#This Row],[Order Date]])</f>
        <v>202307</v>
      </c>
    </row>
    <row r="791" spans="1:19" x14ac:dyDescent="0.3">
      <c r="A791" t="s">
        <v>5083</v>
      </c>
      <c r="B791" s="3">
        <v>45115</v>
      </c>
      <c r="C791" t="s">
        <v>5084</v>
      </c>
      <c r="D791" t="s">
        <v>23</v>
      </c>
      <c r="E791" t="s">
        <v>19</v>
      </c>
      <c r="F791" t="s">
        <v>15</v>
      </c>
      <c r="G791">
        <v>4</v>
      </c>
      <c r="H791" s="5">
        <v>840.12</v>
      </c>
      <c r="I791" s="5">
        <v>0.09</v>
      </c>
      <c r="J791" s="5">
        <v>3058.0367999999999</v>
      </c>
      <c r="K791" s="5">
        <v>663.75208062388037</v>
      </c>
      <c r="L791">
        <f>YEAR(SalesData[Order Date])</f>
        <v>2023</v>
      </c>
      <c r="M791">
        <f>MONTH(SalesData[Order Date])</f>
        <v>7</v>
      </c>
      <c r="N791" t="str">
        <f>TEXT(SalesData[[#This Row],[Order Date]], "mmmm")</f>
        <v>July</v>
      </c>
      <c r="O791" s="7">
        <f>IF(SalesData[Sales]=0,0,SalesData[Profit]/SalesData[Sales])</f>
        <v>0.21705169820843243</v>
      </c>
      <c r="P791" s="8">
        <f t="shared" si="12"/>
        <v>2.678188830167119E-5</v>
      </c>
      <c r="Q791" t="str">
        <f>IF(SalesData[[#This Row],[Discount]]&gt;0, "Yes", "No")</f>
        <v>Yes</v>
      </c>
      <c r="R791" t="str">
        <f>TEXT(SalesData[[#This Row],[Order Date]],"mmm-yyyy")</f>
        <v>Jul-2023</v>
      </c>
      <c r="S791">
        <f>YEAR(SalesData[[#This Row],[Order Date]])*100 + MONTH(SalesData[[#This Row],[Order Date]])</f>
        <v>202307</v>
      </c>
    </row>
    <row r="792" spans="1:19" x14ac:dyDescent="0.3">
      <c r="A792" t="s">
        <v>5117</v>
      </c>
      <c r="B792" s="3">
        <v>45108</v>
      </c>
      <c r="C792" t="s">
        <v>5118</v>
      </c>
      <c r="D792" t="s">
        <v>18</v>
      </c>
      <c r="E792" t="s">
        <v>26</v>
      </c>
      <c r="F792" t="s">
        <v>39</v>
      </c>
      <c r="G792">
        <v>3</v>
      </c>
      <c r="H792" s="5">
        <v>317.67</v>
      </c>
      <c r="I792" s="5">
        <v>0.21</v>
      </c>
      <c r="J792" s="5">
        <v>752.87790000000007</v>
      </c>
      <c r="K792" s="5">
        <v>50.066379666306027</v>
      </c>
      <c r="L792">
        <f>YEAR(SalesData[Order Date])</f>
        <v>2023</v>
      </c>
      <c r="M792">
        <f>MONTH(SalesData[Order Date])</f>
        <v>7</v>
      </c>
      <c r="N792" t="str">
        <f>TEXT(SalesData[[#This Row],[Order Date]], "mmmm")</f>
        <v>July</v>
      </c>
      <c r="O792" s="7">
        <f>IF(SalesData[Sales]=0,0,SalesData[Profit]/SalesData[Sales])</f>
        <v>6.6499999091892623E-2</v>
      </c>
      <c r="P792" s="8">
        <f t="shared" si="12"/>
        <v>2.2035445588189002E-4</v>
      </c>
      <c r="Q792" t="str">
        <f>IF(SalesData[[#This Row],[Discount]]&gt;0, "Yes", "No")</f>
        <v>Yes</v>
      </c>
      <c r="R792" t="str">
        <f>TEXT(SalesData[[#This Row],[Order Date]],"mmm-yyyy")</f>
        <v>Jul-2023</v>
      </c>
      <c r="S792">
        <f>YEAR(SalesData[[#This Row],[Order Date]])*100 + MONTH(SalesData[[#This Row],[Order Date]])</f>
        <v>202307</v>
      </c>
    </row>
    <row r="793" spans="1:19" x14ac:dyDescent="0.3">
      <c r="A793" t="s">
        <v>5145</v>
      </c>
      <c r="B793" s="3">
        <v>45114</v>
      </c>
      <c r="C793" t="s">
        <v>5146</v>
      </c>
      <c r="D793" t="s">
        <v>30</v>
      </c>
      <c r="E793" t="s">
        <v>19</v>
      </c>
      <c r="F793" t="s">
        <v>91</v>
      </c>
      <c r="G793">
        <v>4</v>
      </c>
      <c r="H793" s="5">
        <v>634.66999999999996</v>
      </c>
      <c r="I793" s="5">
        <v>0.21</v>
      </c>
      <c r="J793" s="5">
        <v>2005.5572</v>
      </c>
      <c r="K793" s="5">
        <v>394.29000026453639</v>
      </c>
      <c r="L793">
        <f>YEAR(SalesData[Order Date])</f>
        <v>2023</v>
      </c>
      <c r="M793">
        <f>MONTH(SalesData[Order Date])</f>
        <v>7</v>
      </c>
      <c r="N793" t="str">
        <f>TEXT(SalesData[[#This Row],[Order Date]], "mmmm")</f>
        <v>July</v>
      </c>
      <c r="O793" s="7">
        <f>IF(SalesData[Sales]=0,0,SalesData[Profit]/SalesData[Sales])</f>
        <v>0.19659873089859337</v>
      </c>
      <c r="P793" s="8">
        <f t="shared" si="12"/>
        <v>8.2720153780704934E-5</v>
      </c>
      <c r="Q793" t="str">
        <f>IF(SalesData[[#This Row],[Discount]]&gt;0, "Yes", "No")</f>
        <v>Yes</v>
      </c>
      <c r="R793" t="str">
        <f>TEXT(SalesData[[#This Row],[Order Date]],"mmm-yyyy")</f>
        <v>Jul-2023</v>
      </c>
      <c r="S793">
        <f>YEAR(SalesData[[#This Row],[Order Date]])*100 + MONTH(SalesData[[#This Row],[Order Date]])</f>
        <v>202307</v>
      </c>
    </row>
    <row r="794" spans="1:19" x14ac:dyDescent="0.3">
      <c r="A794" t="s">
        <v>5151</v>
      </c>
      <c r="B794" s="3">
        <v>45124</v>
      </c>
      <c r="C794" t="s">
        <v>5152</v>
      </c>
      <c r="D794" t="s">
        <v>30</v>
      </c>
      <c r="E794" t="s">
        <v>19</v>
      </c>
      <c r="F794" t="s">
        <v>20</v>
      </c>
      <c r="G794">
        <v>3</v>
      </c>
      <c r="H794" s="5">
        <v>223.54</v>
      </c>
      <c r="I794" s="5">
        <v>0.05</v>
      </c>
      <c r="J794" s="5">
        <v>637.08899999999994</v>
      </c>
      <c r="K794" s="5">
        <v>42.904658753295273</v>
      </c>
      <c r="L794">
        <f>YEAR(SalesData[Order Date])</f>
        <v>2023</v>
      </c>
      <c r="M794">
        <f>MONTH(SalesData[Order Date])</f>
        <v>7</v>
      </c>
      <c r="N794" t="str">
        <f>TEXT(SalesData[[#This Row],[Order Date]], "mmmm")</f>
        <v>July</v>
      </c>
      <c r="O794" s="7">
        <f>IF(SalesData[Sales]=0,0,SalesData[Profit]/SalesData[Sales])</f>
        <v>6.7344843111865491E-2</v>
      </c>
      <c r="P794" s="8">
        <f t="shared" si="12"/>
        <v>7.4557871820106773E-5</v>
      </c>
      <c r="Q794" t="str">
        <f>IF(SalesData[[#This Row],[Discount]]&gt;0, "Yes", "No")</f>
        <v>Yes</v>
      </c>
      <c r="R794" t="str">
        <f>TEXT(SalesData[[#This Row],[Order Date]],"mmm-yyyy")</f>
        <v>Jul-2023</v>
      </c>
      <c r="S794">
        <f>YEAR(SalesData[[#This Row],[Order Date]])*100 + MONTH(SalesData[[#This Row],[Order Date]])</f>
        <v>202307</v>
      </c>
    </row>
    <row r="795" spans="1:19" x14ac:dyDescent="0.3">
      <c r="A795" t="s">
        <v>5207</v>
      </c>
      <c r="B795" s="3">
        <v>45130</v>
      </c>
      <c r="C795" t="s">
        <v>5208</v>
      </c>
      <c r="D795" t="s">
        <v>30</v>
      </c>
      <c r="E795" t="s">
        <v>14</v>
      </c>
      <c r="F795" t="s">
        <v>27</v>
      </c>
      <c r="G795">
        <v>3</v>
      </c>
      <c r="H795" s="5">
        <v>404.81</v>
      </c>
      <c r="I795" s="5">
        <v>0.11</v>
      </c>
      <c r="J795" s="5">
        <v>1080.8426999999999</v>
      </c>
      <c r="K795" s="5">
        <v>137.59641154235831</v>
      </c>
      <c r="L795">
        <f>YEAR(SalesData[Order Date])</f>
        <v>2023</v>
      </c>
      <c r="M795">
        <f>MONTH(SalesData[Order Date])</f>
        <v>7</v>
      </c>
      <c r="N795" t="str">
        <f>TEXT(SalesData[[#This Row],[Order Date]], "mmmm")</f>
        <v>July</v>
      </c>
      <c r="O795" s="7">
        <f>IF(SalesData[Sales]=0,0,SalesData[Profit]/SalesData[Sales])</f>
        <v>0.12730475169269156</v>
      </c>
      <c r="P795" s="8">
        <f t="shared" si="12"/>
        <v>9.0577472559142964E-5</v>
      </c>
      <c r="Q795" t="str">
        <f>IF(SalesData[[#This Row],[Discount]]&gt;0, "Yes", "No")</f>
        <v>Yes</v>
      </c>
      <c r="R795" t="str">
        <f>TEXT(SalesData[[#This Row],[Order Date]],"mmm-yyyy")</f>
        <v>Jul-2023</v>
      </c>
      <c r="S795">
        <f>YEAR(SalesData[[#This Row],[Order Date]])*100 + MONTH(SalesData[[#This Row],[Order Date]])</f>
        <v>202307</v>
      </c>
    </row>
    <row r="796" spans="1:19" x14ac:dyDescent="0.3">
      <c r="A796" t="s">
        <v>5285</v>
      </c>
      <c r="B796" s="3">
        <v>45136</v>
      </c>
      <c r="C796" t="s">
        <v>5286</v>
      </c>
      <c r="D796" t="s">
        <v>30</v>
      </c>
      <c r="E796" t="s">
        <v>26</v>
      </c>
      <c r="F796" t="s">
        <v>27</v>
      </c>
      <c r="G796">
        <v>9</v>
      </c>
      <c r="H796" s="5">
        <v>980.72</v>
      </c>
      <c r="I796" s="5">
        <v>0.13</v>
      </c>
      <c r="J796" s="5">
        <v>7679.0375999999997</v>
      </c>
      <c r="K796" s="5">
        <v>1955.176773930327</v>
      </c>
      <c r="L796">
        <f>YEAR(SalesData[Order Date])</f>
        <v>2023</v>
      </c>
      <c r="M796">
        <f>MONTH(SalesData[Order Date])</f>
        <v>7</v>
      </c>
      <c r="N796" t="str">
        <f>TEXT(SalesData[[#This Row],[Order Date]], "mmmm")</f>
        <v>July</v>
      </c>
      <c r="O796" s="7">
        <f>IF(SalesData[Sales]=0,0,SalesData[Profit]/SalesData[Sales])</f>
        <v>0.25461221519872845</v>
      </c>
      <c r="P796" s="8">
        <f t="shared" si="12"/>
        <v>1.4728408153646755E-5</v>
      </c>
      <c r="Q796" t="str">
        <f>IF(SalesData[[#This Row],[Discount]]&gt;0, "Yes", "No")</f>
        <v>Yes</v>
      </c>
      <c r="R796" t="str">
        <f>TEXT(SalesData[[#This Row],[Order Date]],"mmm-yyyy")</f>
        <v>Jul-2023</v>
      </c>
      <c r="S796">
        <f>YEAR(SalesData[[#This Row],[Order Date]])*100 + MONTH(SalesData[[#This Row],[Order Date]])</f>
        <v>202307</v>
      </c>
    </row>
    <row r="797" spans="1:19" x14ac:dyDescent="0.3">
      <c r="A797" t="s">
        <v>5350</v>
      </c>
      <c r="B797" s="3">
        <v>45132</v>
      </c>
      <c r="C797" t="s">
        <v>5351</v>
      </c>
      <c r="D797" t="s">
        <v>30</v>
      </c>
      <c r="E797" t="s">
        <v>19</v>
      </c>
      <c r="F797" t="s">
        <v>39</v>
      </c>
      <c r="G797">
        <v>6</v>
      </c>
      <c r="H797" s="5">
        <v>10.64</v>
      </c>
      <c r="I797" s="5">
        <v>0.19</v>
      </c>
      <c r="J797" s="5">
        <v>51.710400000000007</v>
      </c>
      <c r="K797" s="5">
        <v>7.5935082637313709</v>
      </c>
      <c r="L797">
        <f>YEAR(SalesData[Order Date])</f>
        <v>2023</v>
      </c>
      <c r="M797">
        <f>MONTH(SalesData[Order Date])</f>
        <v>7</v>
      </c>
      <c r="N797" t="str">
        <f>TEXT(SalesData[[#This Row],[Order Date]], "mmmm")</f>
        <v>July</v>
      </c>
      <c r="O797" s="7">
        <f>IF(SalesData[Sales]=0,0,SalesData[Profit]/SalesData[Sales])</f>
        <v>0.14684682894990891</v>
      </c>
      <c r="P797" s="8">
        <f t="shared" si="12"/>
        <v>2.976190476190476E-3</v>
      </c>
      <c r="Q797" t="str">
        <f>IF(SalesData[[#This Row],[Discount]]&gt;0, "Yes", "No")</f>
        <v>Yes</v>
      </c>
      <c r="R797" t="str">
        <f>TEXT(SalesData[[#This Row],[Order Date]],"mmm-yyyy")</f>
        <v>Jul-2023</v>
      </c>
      <c r="S797">
        <f>YEAR(SalesData[[#This Row],[Order Date]])*100 + MONTH(SalesData[[#This Row],[Order Date]])</f>
        <v>202307</v>
      </c>
    </row>
    <row r="798" spans="1:19" x14ac:dyDescent="0.3">
      <c r="A798" t="s">
        <v>5352</v>
      </c>
      <c r="B798" s="3">
        <v>45114</v>
      </c>
      <c r="C798" t="s">
        <v>5353</v>
      </c>
      <c r="D798" t="s">
        <v>30</v>
      </c>
      <c r="E798" t="s">
        <v>19</v>
      </c>
      <c r="F798" t="s">
        <v>91</v>
      </c>
      <c r="G798">
        <v>4</v>
      </c>
      <c r="H798" s="5">
        <v>95.88</v>
      </c>
      <c r="I798" s="5">
        <v>0.17</v>
      </c>
      <c r="J798" s="5">
        <v>318.32159999999999</v>
      </c>
      <c r="K798" s="5">
        <v>88.799370757833003</v>
      </c>
      <c r="L798">
        <f>YEAR(SalesData[Order Date])</f>
        <v>2023</v>
      </c>
      <c r="M798">
        <f>MONTH(SalesData[Order Date])</f>
        <v>7</v>
      </c>
      <c r="N798" t="str">
        <f>TEXT(SalesData[[#This Row],[Order Date]], "mmmm")</f>
        <v>July</v>
      </c>
      <c r="O798" s="7">
        <f>IF(SalesData[Sales]=0,0,SalesData[Profit]/SalesData[Sales])</f>
        <v>0.27896118503373007</v>
      </c>
      <c r="P798" s="8">
        <f t="shared" si="12"/>
        <v>4.4326241134751777E-4</v>
      </c>
      <c r="Q798" t="str">
        <f>IF(SalesData[[#This Row],[Discount]]&gt;0, "Yes", "No")</f>
        <v>Yes</v>
      </c>
      <c r="R798" t="str">
        <f>TEXT(SalesData[[#This Row],[Order Date]],"mmm-yyyy")</f>
        <v>Jul-2023</v>
      </c>
      <c r="S798">
        <f>YEAR(SalesData[[#This Row],[Order Date]])*100 + MONTH(SalesData[[#This Row],[Order Date]])</f>
        <v>202307</v>
      </c>
    </row>
    <row r="799" spans="1:19" x14ac:dyDescent="0.3">
      <c r="A799" t="s">
        <v>5398</v>
      </c>
      <c r="B799" s="3">
        <v>45129</v>
      </c>
      <c r="C799" t="s">
        <v>5399</v>
      </c>
      <c r="D799" t="s">
        <v>13</v>
      </c>
      <c r="E799" t="s">
        <v>19</v>
      </c>
      <c r="F799" t="s">
        <v>44</v>
      </c>
      <c r="G799">
        <v>8</v>
      </c>
      <c r="H799" s="5">
        <v>319.39</v>
      </c>
      <c r="I799" s="5">
        <v>0.13</v>
      </c>
      <c r="J799" s="5">
        <v>2222.9544000000001</v>
      </c>
      <c r="K799" s="5">
        <v>178.1488323237981</v>
      </c>
      <c r="L799">
        <f>YEAR(SalesData[Order Date])</f>
        <v>2023</v>
      </c>
      <c r="M799">
        <f>MONTH(SalesData[Order Date])</f>
        <v>7</v>
      </c>
      <c r="N799" t="str">
        <f>TEXT(SalesData[[#This Row],[Order Date]], "mmmm")</f>
        <v>July</v>
      </c>
      <c r="O799" s="7">
        <f>IF(SalesData[Sales]=0,0,SalesData[Profit]/SalesData[Sales])</f>
        <v>8.0140569830761302E-2</v>
      </c>
      <c r="P799" s="8">
        <f t="shared" si="12"/>
        <v>5.0878236638592324E-5</v>
      </c>
      <c r="Q799" t="str">
        <f>IF(SalesData[[#This Row],[Discount]]&gt;0, "Yes", "No")</f>
        <v>Yes</v>
      </c>
      <c r="R799" t="str">
        <f>TEXT(SalesData[[#This Row],[Order Date]],"mmm-yyyy")</f>
        <v>Jul-2023</v>
      </c>
      <c r="S799">
        <f>YEAR(SalesData[[#This Row],[Order Date]])*100 + MONTH(SalesData[[#This Row],[Order Date]])</f>
        <v>202307</v>
      </c>
    </row>
    <row r="800" spans="1:19" x14ac:dyDescent="0.3">
      <c r="A800" t="s">
        <v>5428</v>
      </c>
      <c r="B800" s="3">
        <v>45136</v>
      </c>
      <c r="C800" t="s">
        <v>5429</v>
      </c>
      <c r="D800" t="s">
        <v>30</v>
      </c>
      <c r="E800" t="s">
        <v>19</v>
      </c>
      <c r="F800" t="s">
        <v>91</v>
      </c>
      <c r="G800">
        <v>4</v>
      </c>
      <c r="H800" s="5">
        <v>332.27</v>
      </c>
      <c r="I800" s="5">
        <v>0.27</v>
      </c>
      <c r="J800" s="5">
        <v>970.22839999999997</v>
      </c>
      <c r="K800" s="5">
        <v>93.289580612405572</v>
      </c>
      <c r="L800">
        <f>YEAR(SalesData[Order Date])</f>
        <v>2023</v>
      </c>
      <c r="M800">
        <f>MONTH(SalesData[Order Date])</f>
        <v>7</v>
      </c>
      <c r="N800" t="str">
        <f>TEXT(SalesData[[#This Row],[Order Date]], "mmmm")</f>
        <v>July</v>
      </c>
      <c r="O800" s="7">
        <f>IF(SalesData[Sales]=0,0,SalesData[Profit]/SalesData[Sales])</f>
        <v>9.6152185003454418E-2</v>
      </c>
      <c r="P800" s="8">
        <f t="shared" si="12"/>
        <v>2.0314804225479282E-4</v>
      </c>
      <c r="Q800" t="str">
        <f>IF(SalesData[[#This Row],[Discount]]&gt;0, "Yes", "No")</f>
        <v>Yes</v>
      </c>
      <c r="R800" t="str">
        <f>TEXT(SalesData[[#This Row],[Order Date]],"mmm-yyyy")</f>
        <v>Jul-2023</v>
      </c>
      <c r="S800">
        <f>YEAR(SalesData[[#This Row],[Order Date]])*100 + MONTH(SalesData[[#This Row],[Order Date]])</f>
        <v>202307</v>
      </c>
    </row>
    <row r="801" spans="1:19" x14ac:dyDescent="0.3">
      <c r="A801" t="s">
        <v>5475</v>
      </c>
      <c r="B801" s="3">
        <v>45120</v>
      </c>
      <c r="C801" t="s">
        <v>5476</v>
      </c>
      <c r="D801" t="s">
        <v>13</v>
      </c>
      <c r="E801" t="s">
        <v>14</v>
      </c>
      <c r="F801" t="s">
        <v>20</v>
      </c>
      <c r="G801">
        <v>3</v>
      </c>
      <c r="H801" s="5">
        <v>234.41</v>
      </c>
      <c r="I801" s="5">
        <v>0.08</v>
      </c>
      <c r="J801" s="5">
        <v>646.97160000000008</v>
      </c>
      <c r="K801" s="5">
        <v>95.569225309700457</v>
      </c>
      <c r="L801">
        <f>YEAR(SalesData[Order Date])</f>
        <v>2023</v>
      </c>
      <c r="M801">
        <f>MONTH(SalesData[Order Date])</f>
        <v>7</v>
      </c>
      <c r="N801" t="str">
        <f>TEXT(SalesData[[#This Row],[Order Date]], "mmmm")</f>
        <v>July</v>
      </c>
      <c r="O801" s="7">
        <f>IF(SalesData[Sales]=0,0,SalesData[Profit]/SalesData[Sales])</f>
        <v>0.14771780602069773</v>
      </c>
      <c r="P801" s="8">
        <f t="shared" si="12"/>
        <v>1.1376078949987912E-4</v>
      </c>
      <c r="Q801" t="str">
        <f>IF(SalesData[[#This Row],[Discount]]&gt;0, "Yes", "No")</f>
        <v>Yes</v>
      </c>
      <c r="R801" t="str">
        <f>TEXT(SalesData[[#This Row],[Order Date]],"mmm-yyyy")</f>
        <v>Jul-2023</v>
      </c>
      <c r="S801">
        <f>YEAR(SalesData[[#This Row],[Order Date]])*100 + MONTH(SalesData[[#This Row],[Order Date]])</f>
        <v>202307</v>
      </c>
    </row>
    <row r="802" spans="1:19" x14ac:dyDescent="0.3">
      <c r="A802" t="s">
        <v>5549</v>
      </c>
      <c r="B802" s="3">
        <v>45120</v>
      </c>
      <c r="C802" t="s">
        <v>5550</v>
      </c>
      <c r="D802" t="s">
        <v>13</v>
      </c>
      <c r="E802" t="s">
        <v>26</v>
      </c>
      <c r="F802" t="s">
        <v>62</v>
      </c>
      <c r="G802">
        <v>1</v>
      </c>
      <c r="H802" s="5">
        <v>723.36</v>
      </c>
      <c r="I802" s="5">
        <v>0.06</v>
      </c>
      <c r="J802" s="5">
        <v>679.95839999999998</v>
      </c>
      <c r="K802" s="5">
        <v>66.336622760610837</v>
      </c>
      <c r="L802">
        <f>YEAR(SalesData[Order Date])</f>
        <v>2023</v>
      </c>
      <c r="M802">
        <f>MONTH(SalesData[Order Date])</f>
        <v>7</v>
      </c>
      <c r="N802" t="str">
        <f>TEXT(SalesData[[#This Row],[Order Date]], "mmmm")</f>
        <v>July</v>
      </c>
      <c r="O802" s="7">
        <f>IF(SalesData[Sales]=0,0,SalesData[Profit]/SalesData[Sales])</f>
        <v>9.7559825366685435E-2</v>
      </c>
      <c r="P802" s="8">
        <f t="shared" si="12"/>
        <v>8.2946250829462508E-5</v>
      </c>
      <c r="Q802" t="str">
        <f>IF(SalesData[[#This Row],[Discount]]&gt;0, "Yes", "No")</f>
        <v>Yes</v>
      </c>
      <c r="R802" t="str">
        <f>TEXT(SalesData[[#This Row],[Order Date]],"mmm-yyyy")</f>
        <v>Jul-2023</v>
      </c>
      <c r="S802">
        <f>YEAR(SalesData[[#This Row],[Order Date]])*100 + MONTH(SalesData[[#This Row],[Order Date]])</f>
        <v>202307</v>
      </c>
    </row>
    <row r="803" spans="1:19" x14ac:dyDescent="0.3">
      <c r="A803" t="s">
        <v>5623</v>
      </c>
      <c r="B803" s="3">
        <v>45112</v>
      </c>
      <c r="C803" t="s">
        <v>4480</v>
      </c>
      <c r="D803" t="s">
        <v>18</v>
      </c>
      <c r="E803" t="s">
        <v>14</v>
      </c>
      <c r="F803" t="s">
        <v>53</v>
      </c>
      <c r="G803">
        <v>5</v>
      </c>
      <c r="H803" s="5">
        <v>366.61</v>
      </c>
      <c r="I803" s="5">
        <v>0.25</v>
      </c>
      <c r="J803" s="5">
        <v>1374.7874999999999</v>
      </c>
      <c r="K803" s="5">
        <v>372.3604485113475</v>
      </c>
      <c r="L803">
        <f>YEAR(SalesData[Order Date])</f>
        <v>2023</v>
      </c>
      <c r="M803">
        <f>MONTH(SalesData[Order Date])</f>
        <v>7</v>
      </c>
      <c r="N803" t="str">
        <f>TEXT(SalesData[[#This Row],[Order Date]], "mmmm")</f>
        <v>July</v>
      </c>
      <c r="O803" s="7">
        <f>IF(SalesData[Sales]=0,0,SalesData[Profit]/SalesData[Sales])</f>
        <v>0.27084945746986172</v>
      </c>
      <c r="P803" s="8">
        <f t="shared" si="12"/>
        <v>1.3638471400125471E-4</v>
      </c>
      <c r="Q803" t="str">
        <f>IF(SalesData[[#This Row],[Discount]]&gt;0, "Yes", "No")</f>
        <v>Yes</v>
      </c>
      <c r="R803" t="str">
        <f>TEXT(SalesData[[#This Row],[Order Date]],"mmm-yyyy")</f>
        <v>Jul-2023</v>
      </c>
      <c r="S803">
        <f>YEAR(SalesData[[#This Row],[Order Date]])*100 + MONTH(SalesData[[#This Row],[Order Date]])</f>
        <v>202307</v>
      </c>
    </row>
    <row r="804" spans="1:19" x14ac:dyDescent="0.3">
      <c r="A804" t="s">
        <v>5711</v>
      </c>
      <c r="B804" s="3">
        <v>45114</v>
      </c>
      <c r="C804" t="s">
        <v>5712</v>
      </c>
      <c r="D804" t="s">
        <v>30</v>
      </c>
      <c r="E804" t="s">
        <v>14</v>
      </c>
      <c r="F804" t="s">
        <v>39</v>
      </c>
      <c r="G804">
        <v>7</v>
      </c>
      <c r="H804" s="5">
        <v>684.61</v>
      </c>
      <c r="I804" s="5">
        <v>0.16</v>
      </c>
      <c r="J804" s="5">
        <v>4025.5068000000001</v>
      </c>
      <c r="K804" s="5">
        <v>618.04189259239138</v>
      </c>
      <c r="L804">
        <f>YEAR(SalesData[Order Date])</f>
        <v>2023</v>
      </c>
      <c r="M804">
        <f>MONTH(SalesData[Order Date])</f>
        <v>7</v>
      </c>
      <c r="N804" t="str">
        <f>TEXT(SalesData[[#This Row],[Order Date]], "mmmm")</f>
        <v>July</v>
      </c>
      <c r="O804" s="7">
        <f>IF(SalesData[Sales]=0,0,SalesData[Profit]/SalesData[Sales])</f>
        <v>0.1535314491562631</v>
      </c>
      <c r="P804" s="8">
        <f t="shared" si="12"/>
        <v>3.3387100476392184E-5</v>
      </c>
      <c r="Q804" t="str">
        <f>IF(SalesData[[#This Row],[Discount]]&gt;0, "Yes", "No")</f>
        <v>Yes</v>
      </c>
      <c r="R804" t="str">
        <f>TEXT(SalesData[[#This Row],[Order Date]],"mmm-yyyy")</f>
        <v>Jul-2023</v>
      </c>
      <c r="S804">
        <f>YEAR(SalesData[[#This Row],[Order Date]])*100 + MONTH(SalesData[[#This Row],[Order Date]])</f>
        <v>202307</v>
      </c>
    </row>
    <row r="805" spans="1:19" x14ac:dyDescent="0.3">
      <c r="A805" t="s">
        <v>5860</v>
      </c>
      <c r="B805" s="3">
        <v>45124</v>
      </c>
      <c r="C805" t="s">
        <v>5861</v>
      </c>
      <c r="D805" t="s">
        <v>13</v>
      </c>
      <c r="E805" t="s">
        <v>19</v>
      </c>
      <c r="F805" t="s">
        <v>62</v>
      </c>
      <c r="G805">
        <v>1</v>
      </c>
      <c r="H805" s="5">
        <v>709.76</v>
      </c>
      <c r="I805" s="5">
        <v>0.13</v>
      </c>
      <c r="J805" s="5">
        <v>617.49119999999994</v>
      </c>
      <c r="K805" s="5">
        <v>149.10041166094311</v>
      </c>
      <c r="L805">
        <f>YEAR(SalesData[Order Date])</f>
        <v>2023</v>
      </c>
      <c r="M805">
        <f>MONTH(SalesData[Order Date])</f>
        <v>7</v>
      </c>
      <c r="N805" t="str">
        <f>TEXT(SalesData[[#This Row],[Order Date]], "mmmm")</f>
        <v>July</v>
      </c>
      <c r="O805" s="7">
        <f>IF(SalesData[Sales]=0,0,SalesData[Profit]/SalesData[Sales])</f>
        <v>0.24146159760810054</v>
      </c>
      <c r="P805" s="8">
        <f t="shared" si="12"/>
        <v>1.8316050495942291E-4</v>
      </c>
      <c r="Q805" t="str">
        <f>IF(SalesData[[#This Row],[Discount]]&gt;0, "Yes", "No")</f>
        <v>Yes</v>
      </c>
      <c r="R805" t="str">
        <f>TEXT(SalesData[[#This Row],[Order Date]],"mmm-yyyy")</f>
        <v>Jul-2023</v>
      </c>
      <c r="S805">
        <f>YEAR(SalesData[[#This Row],[Order Date]])*100 + MONTH(SalesData[[#This Row],[Order Date]])</f>
        <v>202307</v>
      </c>
    </row>
    <row r="806" spans="1:19" x14ac:dyDescent="0.3">
      <c r="A806" t="s">
        <v>5883</v>
      </c>
      <c r="B806" s="3">
        <v>45138</v>
      </c>
      <c r="C806" t="s">
        <v>5884</v>
      </c>
      <c r="D806" t="s">
        <v>23</v>
      </c>
      <c r="E806" t="s">
        <v>26</v>
      </c>
      <c r="F806" t="s">
        <v>53</v>
      </c>
      <c r="G806">
        <v>1</v>
      </c>
      <c r="H806" s="5">
        <v>263.58999999999997</v>
      </c>
      <c r="I806" s="5">
        <v>0.28999999999999998</v>
      </c>
      <c r="J806" s="5">
        <v>187.1489</v>
      </c>
      <c r="K806" s="5">
        <v>55.13631616730045</v>
      </c>
      <c r="L806">
        <f>YEAR(SalesData[Order Date])</f>
        <v>2023</v>
      </c>
      <c r="M806">
        <f>MONTH(SalesData[Order Date])</f>
        <v>7</v>
      </c>
      <c r="N806" t="str">
        <f>TEXT(SalesData[[#This Row],[Order Date]], "mmmm")</f>
        <v>July</v>
      </c>
      <c r="O806" s="7">
        <f>IF(SalesData[Sales]=0,0,SalesData[Profit]/SalesData[Sales])</f>
        <v>0.29461202372709883</v>
      </c>
      <c r="P806" s="8">
        <f t="shared" si="12"/>
        <v>1.10019348230206E-3</v>
      </c>
      <c r="Q806" t="str">
        <f>IF(SalesData[[#This Row],[Discount]]&gt;0, "Yes", "No")</f>
        <v>Yes</v>
      </c>
      <c r="R806" t="str">
        <f>TEXT(SalesData[[#This Row],[Order Date]],"mmm-yyyy")</f>
        <v>Jul-2023</v>
      </c>
      <c r="S806">
        <f>YEAR(SalesData[[#This Row],[Order Date]])*100 + MONTH(SalesData[[#This Row],[Order Date]])</f>
        <v>202307</v>
      </c>
    </row>
    <row r="807" spans="1:19" x14ac:dyDescent="0.3">
      <c r="A807" t="s">
        <v>5887</v>
      </c>
      <c r="B807" s="3">
        <v>45113</v>
      </c>
      <c r="C807" t="s">
        <v>5888</v>
      </c>
      <c r="D807" t="s">
        <v>18</v>
      </c>
      <c r="E807" t="s">
        <v>14</v>
      </c>
      <c r="F807" t="s">
        <v>15</v>
      </c>
      <c r="G807">
        <v>4</v>
      </c>
      <c r="H807" s="5">
        <v>400.85</v>
      </c>
      <c r="I807" s="5">
        <v>0.18</v>
      </c>
      <c r="J807" s="5">
        <v>1314.788</v>
      </c>
      <c r="K807" s="5">
        <v>180.78397822189581</v>
      </c>
      <c r="L807">
        <f>YEAR(SalesData[Order Date])</f>
        <v>2023</v>
      </c>
      <c r="M807">
        <f>MONTH(SalesData[Order Date])</f>
        <v>7</v>
      </c>
      <c r="N807" t="str">
        <f>TEXT(SalesData[[#This Row],[Order Date]], "mmmm")</f>
        <v>July</v>
      </c>
      <c r="O807" s="7">
        <f>IF(SalesData[Sales]=0,0,SalesData[Profit]/SalesData[Sales])</f>
        <v>0.13750047781231331</v>
      </c>
      <c r="P807" s="8">
        <f t="shared" si="12"/>
        <v>1.12261444430585E-4</v>
      </c>
      <c r="Q807" t="str">
        <f>IF(SalesData[[#This Row],[Discount]]&gt;0, "Yes", "No")</f>
        <v>Yes</v>
      </c>
      <c r="R807" t="str">
        <f>TEXT(SalesData[[#This Row],[Order Date]],"mmm-yyyy")</f>
        <v>Jul-2023</v>
      </c>
      <c r="S807">
        <f>YEAR(SalesData[[#This Row],[Order Date]])*100 + MONTH(SalesData[[#This Row],[Order Date]])</f>
        <v>202307</v>
      </c>
    </row>
    <row r="808" spans="1:19" x14ac:dyDescent="0.3">
      <c r="A808" t="s">
        <v>5891</v>
      </c>
      <c r="B808" s="3">
        <v>45133</v>
      </c>
      <c r="C808" t="s">
        <v>5892</v>
      </c>
      <c r="D808" t="s">
        <v>30</v>
      </c>
      <c r="E808" t="s">
        <v>19</v>
      </c>
      <c r="F808" t="s">
        <v>15</v>
      </c>
      <c r="G808">
        <v>4</v>
      </c>
      <c r="H808" s="5">
        <v>339.6</v>
      </c>
      <c r="I808" s="5">
        <v>0.28999999999999998</v>
      </c>
      <c r="J808" s="5">
        <v>964.46400000000006</v>
      </c>
      <c r="K808" s="5">
        <v>69.160173829943531</v>
      </c>
      <c r="L808">
        <f>YEAR(SalesData[Order Date])</f>
        <v>2023</v>
      </c>
      <c r="M808">
        <f>MONTH(SalesData[Order Date])</f>
        <v>7</v>
      </c>
      <c r="N808" t="str">
        <f>TEXT(SalesData[[#This Row],[Order Date]], "mmmm")</f>
        <v>July</v>
      </c>
      <c r="O808" s="7">
        <f>IF(SalesData[Sales]=0,0,SalesData[Profit]/SalesData[Sales])</f>
        <v>7.1708403662493911E-2</v>
      </c>
      <c r="P808" s="8">
        <f t="shared" si="12"/>
        <v>2.1348645465253237E-4</v>
      </c>
      <c r="Q808" t="str">
        <f>IF(SalesData[[#This Row],[Discount]]&gt;0, "Yes", "No")</f>
        <v>Yes</v>
      </c>
      <c r="R808" t="str">
        <f>TEXT(SalesData[[#This Row],[Order Date]],"mmm-yyyy")</f>
        <v>Jul-2023</v>
      </c>
      <c r="S808">
        <f>YEAR(SalesData[[#This Row],[Order Date]])*100 + MONTH(SalesData[[#This Row],[Order Date]])</f>
        <v>202307</v>
      </c>
    </row>
    <row r="809" spans="1:19" x14ac:dyDescent="0.3">
      <c r="A809" t="s">
        <v>5920</v>
      </c>
      <c r="B809" s="3">
        <v>45119</v>
      </c>
      <c r="C809" t="s">
        <v>5921</v>
      </c>
      <c r="D809" t="s">
        <v>13</v>
      </c>
      <c r="E809" t="s">
        <v>26</v>
      </c>
      <c r="F809" t="s">
        <v>20</v>
      </c>
      <c r="G809">
        <v>8</v>
      </c>
      <c r="H809" s="5">
        <v>593.04</v>
      </c>
      <c r="I809" s="5">
        <v>0.15</v>
      </c>
      <c r="J809" s="5">
        <v>4032.672</v>
      </c>
      <c r="K809" s="5">
        <v>575.26796353168288</v>
      </c>
      <c r="L809">
        <f>YEAR(SalesData[Order Date])</f>
        <v>2023</v>
      </c>
      <c r="M809">
        <f>MONTH(SalesData[Order Date])</f>
        <v>7</v>
      </c>
      <c r="N809" t="str">
        <f>TEXT(SalesData[[#This Row],[Order Date]], "mmmm")</f>
        <v>July</v>
      </c>
      <c r="O809" s="7">
        <f>IF(SalesData[Sales]=0,0,SalesData[Profit]/SalesData[Sales])</f>
        <v>0.14265181089155846</v>
      </c>
      <c r="P809" s="8">
        <f t="shared" si="12"/>
        <v>3.1616754350465397E-5</v>
      </c>
      <c r="Q809" t="str">
        <f>IF(SalesData[[#This Row],[Discount]]&gt;0, "Yes", "No")</f>
        <v>Yes</v>
      </c>
      <c r="R809" t="str">
        <f>TEXT(SalesData[[#This Row],[Order Date]],"mmm-yyyy")</f>
        <v>Jul-2023</v>
      </c>
      <c r="S809">
        <f>YEAR(SalesData[[#This Row],[Order Date]])*100 + MONTH(SalesData[[#This Row],[Order Date]])</f>
        <v>202307</v>
      </c>
    </row>
    <row r="810" spans="1:19" x14ac:dyDescent="0.3">
      <c r="A810" t="s">
        <v>5989</v>
      </c>
      <c r="B810" s="3">
        <v>45133</v>
      </c>
      <c r="C810" t="s">
        <v>5990</v>
      </c>
      <c r="D810" t="s">
        <v>13</v>
      </c>
      <c r="E810" t="s">
        <v>26</v>
      </c>
      <c r="F810" t="s">
        <v>15</v>
      </c>
      <c r="G810">
        <v>5</v>
      </c>
      <c r="H810" s="5">
        <v>492</v>
      </c>
      <c r="I810" s="5">
        <v>0.26</v>
      </c>
      <c r="J810" s="5">
        <v>1820.4</v>
      </c>
      <c r="K810" s="5">
        <v>324.5505078666485</v>
      </c>
      <c r="L810">
        <f>YEAR(SalesData[Order Date])</f>
        <v>2023</v>
      </c>
      <c r="M810">
        <f>MONTH(SalesData[Order Date])</f>
        <v>7</v>
      </c>
      <c r="N810" t="str">
        <f>TEXT(SalesData[[#This Row],[Order Date]], "mmmm")</f>
        <v>July</v>
      </c>
      <c r="O810" s="7">
        <f>IF(SalesData[Sales]=0,0,SalesData[Profit]/SalesData[Sales])</f>
        <v>0.17828527129567595</v>
      </c>
      <c r="P810" s="8">
        <f t="shared" si="12"/>
        <v>1.0569105691056911E-4</v>
      </c>
      <c r="Q810" t="str">
        <f>IF(SalesData[[#This Row],[Discount]]&gt;0, "Yes", "No")</f>
        <v>Yes</v>
      </c>
      <c r="R810" t="str">
        <f>TEXT(SalesData[[#This Row],[Order Date]],"mmm-yyyy")</f>
        <v>Jul-2023</v>
      </c>
      <c r="S810">
        <f>YEAR(SalesData[[#This Row],[Order Date]])*100 + MONTH(SalesData[[#This Row],[Order Date]])</f>
        <v>202307</v>
      </c>
    </row>
    <row r="811" spans="1:19" x14ac:dyDescent="0.3">
      <c r="A811" t="s">
        <v>6043</v>
      </c>
      <c r="B811" s="3">
        <v>45125</v>
      </c>
      <c r="C811" t="s">
        <v>6044</v>
      </c>
      <c r="D811" t="s">
        <v>30</v>
      </c>
      <c r="E811" t="s">
        <v>14</v>
      </c>
      <c r="F811" t="s">
        <v>44</v>
      </c>
      <c r="G811">
        <v>9</v>
      </c>
      <c r="H811" s="5">
        <v>566.42999999999995</v>
      </c>
      <c r="I811" s="5">
        <v>0.22</v>
      </c>
      <c r="J811" s="5">
        <v>3976.3386</v>
      </c>
      <c r="K811" s="5">
        <v>881.7724010290724</v>
      </c>
      <c r="L811">
        <f>YEAR(SalesData[Order Date])</f>
        <v>2023</v>
      </c>
      <c r="M811">
        <f>MONTH(SalesData[Order Date])</f>
        <v>7</v>
      </c>
      <c r="N811" t="str">
        <f>TEXT(SalesData[[#This Row],[Order Date]], "mmmm")</f>
        <v>July</v>
      </c>
      <c r="O811" s="7">
        <f>IF(SalesData[Sales]=0,0,SalesData[Profit]/SalesData[Sales])</f>
        <v>0.22175485785568472</v>
      </c>
      <c r="P811" s="8">
        <f t="shared" si="12"/>
        <v>4.3155278577131235E-5</v>
      </c>
      <c r="Q811" t="str">
        <f>IF(SalesData[[#This Row],[Discount]]&gt;0, "Yes", "No")</f>
        <v>Yes</v>
      </c>
      <c r="R811" t="str">
        <f>TEXT(SalesData[[#This Row],[Order Date]],"mmm-yyyy")</f>
        <v>Jul-2023</v>
      </c>
      <c r="S811">
        <f>YEAR(SalesData[[#This Row],[Order Date]])*100 + MONTH(SalesData[[#This Row],[Order Date]])</f>
        <v>202307</v>
      </c>
    </row>
    <row r="812" spans="1:19" x14ac:dyDescent="0.3">
      <c r="A812" t="s">
        <v>6096</v>
      </c>
      <c r="B812" s="3">
        <v>45124</v>
      </c>
      <c r="C812" t="s">
        <v>6097</v>
      </c>
      <c r="D812" t="s">
        <v>13</v>
      </c>
      <c r="E812" t="s">
        <v>26</v>
      </c>
      <c r="F812" t="s">
        <v>15</v>
      </c>
      <c r="G812">
        <v>7</v>
      </c>
      <c r="H812" s="5">
        <v>337.26</v>
      </c>
      <c r="I812" s="5">
        <v>0.28000000000000003</v>
      </c>
      <c r="J812" s="5">
        <v>1699.7904000000001</v>
      </c>
      <c r="K812" s="5">
        <v>116.2993564278333</v>
      </c>
      <c r="L812">
        <f>YEAR(SalesData[Order Date])</f>
        <v>2023</v>
      </c>
      <c r="M812">
        <f>MONTH(SalesData[Order Date])</f>
        <v>7</v>
      </c>
      <c r="N812" t="str">
        <f>TEXT(SalesData[[#This Row],[Order Date]], "mmmm")</f>
        <v>July</v>
      </c>
      <c r="O812" s="7">
        <f>IF(SalesData[Sales]=0,0,SalesData[Profit]/SalesData[Sales])</f>
        <v>6.8419821895589775E-2</v>
      </c>
      <c r="P812" s="8">
        <f t="shared" si="12"/>
        <v>1.1860285832888575E-4</v>
      </c>
      <c r="Q812" t="str">
        <f>IF(SalesData[[#This Row],[Discount]]&gt;0, "Yes", "No")</f>
        <v>Yes</v>
      </c>
      <c r="R812" t="str">
        <f>TEXT(SalesData[[#This Row],[Order Date]],"mmm-yyyy")</f>
        <v>Jul-2023</v>
      </c>
      <c r="S812">
        <f>YEAR(SalesData[[#This Row],[Order Date]])*100 + MONTH(SalesData[[#This Row],[Order Date]])</f>
        <v>202307</v>
      </c>
    </row>
    <row r="813" spans="1:19" x14ac:dyDescent="0.3">
      <c r="A813" t="s">
        <v>6160</v>
      </c>
      <c r="B813" s="3">
        <v>45134</v>
      </c>
      <c r="C813" t="s">
        <v>6161</v>
      </c>
      <c r="D813" t="s">
        <v>18</v>
      </c>
      <c r="E813" t="s">
        <v>26</v>
      </c>
      <c r="F813" t="s">
        <v>31</v>
      </c>
      <c r="G813">
        <v>1</v>
      </c>
      <c r="H813" s="5">
        <v>808.2</v>
      </c>
      <c r="I813" s="5">
        <v>0.15</v>
      </c>
      <c r="J813" s="5">
        <v>686.97</v>
      </c>
      <c r="K813" s="5">
        <v>84.398304308786905</v>
      </c>
      <c r="L813">
        <f>YEAR(SalesData[Order Date])</f>
        <v>2023</v>
      </c>
      <c r="M813">
        <f>MONTH(SalesData[Order Date])</f>
        <v>7</v>
      </c>
      <c r="N813" t="str">
        <f>TEXT(SalesData[[#This Row],[Order Date]], "mmmm")</f>
        <v>July</v>
      </c>
      <c r="O813" s="7">
        <f>IF(SalesData[Sales]=0,0,SalesData[Profit]/SalesData[Sales])</f>
        <v>0.12285588061893081</v>
      </c>
      <c r="P813" s="8">
        <f t="shared" si="12"/>
        <v>1.8559762435040831E-4</v>
      </c>
      <c r="Q813" t="str">
        <f>IF(SalesData[[#This Row],[Discount]]&gt;0, "Yes", "No")</f>
        <v>Yes</v>
      </c>
      <c r="R813" t="str">
        <f>TEXT(SalesData[[#This Row],[Order Date]],"mmm-yyyy")</f>
        <v>Jul-2023</v>
      </c>
      <c r="S813">
        <f>YEAR(SalesData[[#This Row],[Order Date]])*100 + MONTH(SalesData[[#This Row],[Order Date]])</f>
        <v>202307</v>
      </c>
    </row>
    <row r="814" spans="1:19" x14ac:dyDescent="0.3">
      <c r="A814" t="s">
        <v>6174</v>
      </c>
      <c r="B814" s="3">
        <v>45130</v>
      </c>
      <c r="C814" t="s">
        <v>6175</v>
      </c>
      <c r="D814" t="s">
        <v>23</v>
      </c>
      <c r="E814" t="s">
        <v>14</v>
      </c>
      <c r="F814" t="s">
        <v>15</v>
      </c>
      <c r="G814">
        <v>1</v>
      </c>
      <c r="H814" s="5">
        <v>637.85</v>
      </c>
      <c r="I814" s="5">
        <v>0.05</v>
      </c>
      <c r="J814" s="5">
        <v>605.95749999999998</v>
      </c>
      <c r="K814" s="5">
        <v>169.92207468655741</v>
      </c>
      <c r="L814">
        <f>YEAR(SalesData[Order Date])</f>
        <v>2023</v>
      </c>
      <c r="M814">
        <f>MONTH(SalesData[Order Date])</f>
        <v>7</v>
      </c>
      <c r="N814" t="str">
        <f>TEXT(SalesData[[#This Row],[Order Date]], "mmmm")</f>
        <v>July</v>
      </c>
      <c r="O814" s="7">
        <f>IF(SalesData[Sales]=0,0,SalesData[Profit]/SalesData[Sales])</f>
        <v>0.28041912953723225</v>
      </c>
      <c r="P814" s="8">
        <f t="shared" si="12"/>
        <v>7.8388335815630629E-5</v>
      </c>
      <c r="Q814" t="str">
        <f>IF(SalesData[[#This Row],[Discount]]&gt;0, "Yes", "No")</f>
        <v>Yes</v>
      </c>
      <c r="R814" t="str">
        <f>TEXT(SalesData[[#This Row],[Order Date]],"mmm-yyyy")</f>
        <v>Jul-2023</v>
      </c>
      <c r="S814">
        <f>YEAR(SalesData[[#This Row],[Order Date]])*100 + MONTH(SalesData[[#This Row],[Order Date]])</f>
        <v>202307</v>
      </c>
    </row>
    <row r="815" spans="1:19" x14ac:dyDescent="0.3">
      <c r="A815" t="s">
        <v>6186</v>
      </c>
      <c r="B815" s="3">
        <v>45135</v>
      </c>
      <c r="C815" t="s">
        <v>6187</v>
      </c>
      <c r="D815" t="s">
        <v>30</v>
      </c>
      <c r="E815" t="s">
        <v>14</v>
      </c>
      <c r="F815" t="s">
        <v>91</v>
      </c>
      <c r="G815">
        <v>1</v>
      </c>
      <c r="H815" s="5">
        <v>296.77</v>
      </c>
      <c r="I815" s="5">
        <v>0.28999999999999998</v>
      </c>
      <c r="J815" s="5">
        <v>210.70670000000001</v>
      </c>
      <c r="K815" s="5">
        <v>12.8116118092856</v>
      </c>
      <c r="L815">
        <f>YEAR(SalesData[Order Date])</f>
        <v>2023</v>
      </c>
      <c r="M815">
        <f>MONTH(SalesData[Order Date])</f>
        <v>7</v>
      </c>
      <c r="N815" t="str">
        <f>TEXT(SalesData[[#This Row],[Order Date]], "mmmm")</f>
        <v>July</v>
      </c>
      <c r="O815" s="7">
        <f>IF(SalesData[Sales]=0,0,SalesData[Profit]/SalesData[Sales])</f>
        <v>6.0803058513495767E-2</v>
      </c>
      <c r="P815" s="8">
        <f t="shared" si="12"/>
        <v>9.7718772113084213E-4</v>
      </c>
      <c r="Q815" t="str">
        <f>IF(SalesData[[#This Row],[Discount]]&gt;0, "Yes", "No")</f>
        <v>Yes</v>
      </c>
      <c r="R815" t="str">
        <f>TEXT(SalesData[[#This Row],[Order Date]],"mmm-yyyy")</f>
        <v>Jul-2023</v>
      </c>
      <c r="S815">
        <f>YEAR(SalesData[[#This Row],[Order Date]])*100 + MONTH(SalesData[[#This Row],[Order Date]])</f>
        <v>202307</v>
      </c>
    </row>
    <row r="816" spans="1:19" x14ac:dyDescent="0.3">
      <c r="A816" t="s">
        <v>6198</v>
      </c>
      <c r="B816" s="3">
        <v>45135</v>
      </c>
      <c r="C816" t="s">
        <v>6199</v>
      </c>
      <c r="D816" t="s">
        <v>23</v>
      </c>
      <c r="E816" t="s">
        <v>26</v>
      </c>
      <c r="F816" t="s">
        <v>91</v>
      </c>
      <c r="G816">
        <v>8</v>
      </c>
      <c r="H816" s="5">
        <v>398.11</v>
      </c>
      <c r="I816" s="5">
        <v>0.21</v>
      </c>
      <c r="J816" s="5">
        <v>2516.0551999999998</v>
      </c>
      <c r="K816" s="5">
        <v>567.90179630452815</v>
      </c>
      <c r="L816">
        <f>YEAR(SalesData[Order Date])</f>
        <v>2023</v>
      </c>
      <c r="M816">
        <f>MONTH(SalesData[Order Date])</f>
        <v>7</v>
      </c>
      <c r="N816" t="str">
        <f>TEXT(SalesData[[#This Row],[Order Date]], "mmmm")</f>
        <v>July</v>
      </c>
      <c r="O816" s="7">
        <f>IF(SalesData[Sales]=0,0,SalesData[Profit]/SalesData[Sales])</f>
        <v>0.22571118324611009</v>
      </c>
      <c r="P816" s="8">
        <f t="shared" si="12"/>
        <v>6.5936550199693545E-5</v>
      </c>
      <c r="Q816" t="str">
        <f>IF(SalesData[[#This Row],[Discount]]&gt;0, "Yes", "No")</f>
        <v>Yes</v>
      </c>
      <c r="R816" t="str">
        <f>TEXT(SalesData[[#This Row],[Order Date]],"mmm-yyyy")</f>
        <v>Jul-2023</v>
      </c>
      <c r="S816">
        <f>YEAR(SalesData[[#This Row],[Order Date]])*100 + MONTH(SalesData[[#This Row],[Order Date]])</f>
        <v>202307</v>
      </c>
    </row>
    <row r="817" spans="1:19" x14ac:dyDescent="0.3">
      <c r="A817" t="s">
        <v>6226</v>
      </c>
      <c r="B817" s="3">
        <v>45116</v>
      </c>
      <c r="C817" t="s">
        <v>6227</v>
      </c>
      <c r="D817" t="s">
        <v>23</v>
      </c>
      <c r="E817" t="s">
        <v>19</v>
      </c>
      <c r="F817" t="s">
        <v>62</v>
      </c>
      <c r="G817">
        <v>5</v>
      </c>
      <c r="H817" s="5">
        <v>647.69000000000005</v>
      </c>
      <c r="I817" s="5">
        <v>0.01</v>
      </c>
      <c r="J817" s="5">
        <v>3206.0655000000002</v>
      </c>
      <c r="K817" s="5">
        <v>225.04424998964561</v>
      </c>
      <c r="L817">
        <f>YEAR(SalesData[Order Date])</f>
        <v>2023</v>
      </c>
      <c r="M817">
        <f>MONTH(SalesData[Order Date])</f>
        <v>7</v>
      </c>
      <c r="N817" t="str">
        <f>TEXT(SalesData[[#This Row],[Order Date]], "mmmm")</f>
        <v>July</v>
      </c>
      <c r="O817" s="7">
        <f>IF(SalesData[Sales]=0,0,SalesData[Profit]/SalesData[Sales])</f>
        <v>7.019327895504493E-2</v>
      </c>
      <c r="P817" s="8">
        <f t="shared" si="12"/>
        <v>3.0878969877564884E-6</v>
      </c>
      <c r="Q817" t="str">
        <f>IF(SalesData[[#This Row],[Discount]]&gt;0, "Yes", "No")</f>
        <v>Yes</v>
      </c>
      <c r="R817" t="str">
        <f>TEXT(SalesData[[#This Row],[Order Date]],"mmm-yyyy")</f>
        <v>Jul-2023</v>
      </c>
      <c r="S817">
        <f>YEAR(SalesData[[#This Row],[Order Date]])*100 + MONTH(SalesData[[#This Row],[Order Date]])</f>
        <v>202307</v>
      </c>
    </row>
    <row r="818" spans="1:19" x14ac:dyDescent="0.3">
      <c r="A818" t="s">
        <v>6376</v>
      </c>
      <c r="B818" s="3">
        <v>45133</v>
      </c>
      <c r="C818" t="s">
        <v>6377</v>
      </c>
      <c r="D818" t="s">
        <v>18</v>
      </c>
      <c r="E818" t="s">
        <v>14</v>
      </c>
      <c r="F818" t="s">
        <v>34</v>
      </c>
      <c r="G818">
        <v>1</v>
      </c>
      <c r="H818" s="5">
        <v>467.67</v>
      </c>
      <c r="I818" s="5">
        <v>0.21</v>
      </c>
      <c r="J818" s="5">
        <v>369.45929999999998</v>
      </c>
      <c r="K818" s="5">
        <v>21.008453768360461</v>
      </c>
      <c r="L818">
        <f>YEAR(SalesData[Order Date])</f>
        <v>2023</v>
      </c>
      <c r="M818">
        <f>MONTH(SalesData[Order Date])</f>
        <v>7</v>
      </c>
      <c r="N818" t="str">
        <f>TEXT(SalesData[[#This Row],[Order Date]], "mmmm")</f>
        <v>July</v>
      </c>
      <c r="O818" s="7">
        <f>IF(SalesData[Sales]=0,0,SalesData[Profit]/SalesData[Sales])</f>
        <v>5.6862701164540889E-2</v>
      </c>
      <c r="P818" s="8">
        <f t="shared" si="12"/>
        <v>4.4903457566232598E-4</v>
      </c>
      <c r="Q818" t="str">
        <f>IF(SalesData[[#This Row],[Discount]]&gt;0, "Yes", "No")</f>
        <v>Yes</v>
      </c>
      <c r="R818" t="str">
        <f>TEXT(SalesData[[#This Row],[Order Date]],"mmm-yyyy")</f>
        <v>Jul-2023</v>
      </c>
      <c r="S818">
        <f>YEAR(SalesData[[#This Row],[Order Date]])*100 + MONTH(SalesData[[#This Row],[Order Date]])</f>
        <v>202307</v>
      </c>
    </row>
    <row r="819" spans="1:19" x14ac:dyDescent="0.3">
      <c r="A819" t="s">
        <v>6394</v>
      </c>
      <c r="B819" s="3">
        <v>45110</v>
      </c>
      <c r="C819" t="s">
        <v>6395</v>
      </c>
      <c r="D819" t="s">
        <v>13</v>
      </c>
      <c r="E819" t="s">
        <v>14</v>
      </c>
      <c r="F819" t="s">
        <v>53</v>
      </c>
      <c r="G819">
        <v>3</v>
      </c>
      <c r="H819" s="5">
        <v>625.4</v>
      </c>
      <c r="I819" s="5">
        <v>0.25</v>
      </c>
      <c r="J819" s="5">
        <v>1407.15</v>
      </c>
      <c r="K819" s="5">
        <v>344.61945318419288</v>
      </c>
      <c r="L819">
        <f>YEAR(SalesData[Order Date])</f>
        <v>2023</v>
      </c>
      <c r="M819">
        <f>MONTH(SalesData[Order Date])</f>
        <v>7</v>
      </c>
      <c r="N819" t="str">
        <f>TEXT(SalesData[[#This Row],[Order Date]], "mmmm")</f>
        <v>July</v>
      </c>
      <c r="O819" s="7">
        <f>IF(SalesData[Sales]=0,0,SalesData[Profit]/SalesData[Sales])</f>
        <v>0.24490598243555617</v>
      </c>
      <c r="P819" s="8">
        <f t="shared" si="12"/>
        <v>1.3324805457840317E-4</v>
      </c>
      <c r="Q819" t="str">
        <f>IF(SalesData[[#This Row],[Discount]]&gt;0, "Yes", "No")</f>
        <v>Yes</v>
      </c>
      <c r="R819" t="str">
        <f>TEXT(SalesData[[#This Row],[Order Date]],"mmm-yyyy")</f>
        <v>Jul-2023</v>
      </c>
      <c r="S819">
        <f>YEAR(SalesData[[#This Row],[Order Date]])*100 + MONTH(SalesData[[#This Row],[Order Date]])</f>
        <v>202307</v>
      </c>
    </row>
    <row r="820" spans="1:19" x14ac:dyDescent="0.3">
      <c r="A820" t="s">
        <v>6396</v>
      </c>
      <c r="B820" s="3">
        <v>45109</v>
      </c>
      <c r="C820" t="s">
        <v>6397</v>
      </c>
      <c r="D820" t="s">
        <v>30</v>
      </c>
      <c r="E820" t="s">
        <v>14</v>
      </c>
      <c r="F820" t="s">
        <v>31</v>
      </c>
      <c r="G820">
        <v>9</v>
      </c>
      <c r="H820" s="5">
        <v>672.55</v>
      </c>
      <c r="I820" s="5">
        <v>0.2</v>
      </c>
      <c r="J820" s="5">
        <v>4842.3599999999997</v>
      </c>
      <c r="K820" s="5">
        <v>481.33952894624542</v>
      </c>
      <c r="L820">
        <f>YEAR(SalesData[Order Date])</f>
        <v>2023</v>
      </c>
      <c r="M820">
        <f>MONTH(SalesData[Order Date])</f>
        <v>7</v>
      </c>
      <c r="N820" t="str">
        <f>TEXT(SalesData[[#This Row],[Order Date]], "mmmm")</f>
        <v>July</v>
      </c>
      <c r="O820" s="7">
        <f>IF(SalesData[Sales]=0,0,SalesData[Profit]/SalesData[Sales])</f>
        <v>9.9401847228674747E-2</v>
      </c>
      <c r="P820" s="8">
        <f t="shared" si="12"/>
        <v>3.3041739978027249E-5</v>
      </c>
      <c r="Q820" t="str">
        <f>IF(SalesData[[#This Row],[Discount]]&gt;0, "Yes", "No")</f>
        <v>Yes</v>
      </c>
      <c r="R820" t="str">
        <f>TEXT(SalesData[[#This Row],[Order Date]],"mmm-yyyy")</f>
        <v>Jul-2023</v>
      </c>
      <c r="S820">
        <f>YEAR(SalesData[[#This Row],[Order Date]])*100 + MONTH(SalesData[[#This Row],[Order Date]])</f>
        <v>202307</v>
      </c>
    </row>
    <row r="821" spans="1:19" x14ac:dyDescent="0.3">
      <c r="A821" t="s">
        <v>6399</v>
      </c>
      <c r="B821" s="3">
        <v>45126</v>
      </c>
      <c r="C821" t="s">
        <v>6400</v>
      </c>
      <c r="D821" t="s">
        <v>23</v>
      </c>
      <c r="E821" t="s">
        <v>14</v>
      </c>
      <c r="F821" t="s">
        <v>44</v>
      </c>
      <c r="G821">
        <v>2</v>
      </c>
      <c r="H821" s="5">
        <v>358.4</v>
      </c>
      <c r="I821" s="5">
        <v>0.15</v>
      </c>
      <c r="J821" s="5">
        <v>609.28</v>
      </c>
      <c r="K821" s="5">
        <v>128.72413804072389</v>
      </c>
      <c r="L821">
        <f>YEAR(SalesData[Order Date])</f>
        <v>2023</v>
      </c>
      <c r="M821">
        <f>MONTH(SalesData[Order Date])</f>
        <v>7</v>
      </c>
      <c r="N821" t="str">
        <f>TEXT(SalesData[[#This Row],[Order Date]], "mmmm")</f>
        <v>July</v>
      </c>
      <c r="O821" s="7">
        <f>IF(SalesData[Sales]=0,0,SalesData[Profit]/SalesData[Sales])</f>
        <v>0.21127254799225953</v>
      </c>
      <c r="P821" s="8">
        <f t="shared" si="12"/>
        <v>2.0926339285714287E-4</v>
      </c>
      <c r="Q821" t="str">
        <f>IF(SalesData[[#This Row],[Discount]]&gt;0, "Yes", "No")</f>
        <v>Yes</v>
      </c>
      <c r="R821" t="str">
        <f>TEXT(SalesData[[#This Row],[Order Date]],"mmm-yyyy")</f>
        <v>Jul-2023</v>
      </c>
      <c r="S821">
        <f>YEAR(SalesData[[#This Row],[Order Date]])*100 + MONTH(SalesData[[#This Row],[Order Date]])</f>
        <v>202307</v>
      </c>
    </row>
    <row r="822" spans="1:19" x14ac:dyDescent="0.3">
      <c r="A822" t="s">
        <v>6432</v>
      </c>
      <c r="B822" s="3">
        <v>45121</v>
      </c>
      <c r="C822" t="s">
        <v>6433</v>
      </c>
      <c r="D822" t="s">
        <v>23</v>
      </c>
      <c r="E822" t="s">
        <v>19</v>
      </c>
      <c r="F822" t="s">
        <v>44</v>
      </c>
      <c r="G822">
        <v>1</v>
      </c>
      <c r="H822" s="5">
        <v>769.75</v>
      </c>
      <c r="I822" s="5">
        <v>0.03</v>
      </c>
      <c r="J822" s="5">
        <v>746.65750000000003</v>
      </c>
      <c r="K822" s="5">
        <v>59.327374854086173</v>
      </c>
      <c r="L822">
        <f>YEAR(SalesData[Order Date])</f>
        <v>2023</v>
      </c>
      <c r="M822">
        <f>MONTH(SalesData[Order Date])</f>
        <v>7</v>
      </c>
      <c r="N822" t="str">
        <f>TEXT(SalesData[[#This Row],[Order Date]], "mmmm")</f>
        <v>July</v>
      </c>
      <c r="O822" s="7">
        <f>IF(SalesData[Sales]=0,0,SalesData[Profit]/SalesData[Sales])</f>
        <v>7.945728108816448E-2</v>
      </c>
      <c r="P822" s="8">
        <f t="shared" si="12"/>
        <v>3.8973692757388761E-5</v>
      </c>
      <c r="Q822" t="str">
        <f>IF(SalesData[[#This Row],[Discount]]&gt;0, "Yes", "No")</f>
        <v>Yes</v>
      </c>
      <c r="R822" t="str">
        <f>TEXT(SalesData[[#This Row],[Order Date]],"mmm-yyyy")</f>
        <v>Jul-2023</v>
      </c>
      <c r="S822">
        <f>YEAR(SalesData[[#This Row],[Order Date]])*100 + MONTH(SalesData[[#This Row],[Order Date]])</f>
        <v>202307</v>
      </c>
    </row>
    <row r="823" spans="1:19" x14ac:dyDescent="0.3">
      <c r="A823" t="s">
        <v>6452</v>
      </c>
      <c r="B823" s="3">
        <v>45120</v>
      </c>
      <c r="C823" t="s">
        <v>6453</v>
      </c>
      <c r="D823" t="s">
        <v>13</v>
      </c>
      <c r="E823" t="s">
        <v>26</v>
      </c>
      <c r="F823" t="s">
        <v>44</v>
      </c>
      <c r="G823">
        <v>8</v>
      </c>
      <c r="H823" s="5">
        <v>611.59</v>
      </c>
      <c r="I823" s="5">
        <v>0.08</v>
      </c>
      <c r="J823" s="5">
        <v>4501.3023999999996</v>
      </c>
      <c r="K823" s="5">
        <v>391.13515556099929</v>
      </c>
      <c r="L823">
        <f>YEAR(SalesData[Order Date])</f>
        <v>2023</v>
      </c>
      <c r="M823">
        <f>MONTH(SalesData[Order Date])</f>
        <v>7</v>
      </c>
      <c r="N823" t="str">
        <f>TEXT(SalesData[[#This Row],[Order Date]], "mmmm")</f>
        <v>July</v>
      </c>
      <c r="O823" s="7">
        <f>IF(SalesData[Sales]=0,0,SalesData[Profit]/SalesData[Sales])</f>
        <v>8.6893774468695839E-2</v>
      </c>
      <c r="P823" s="8">
        <f t="shared" si="12"/>
        <v>1.6350823263951339E-5</v>
      </c>
      <c r="Q823" t="str">
        <f>IF(SalesData[[#This Row],[Discount]]&gt;0, "Yes", "No")</f>
        <v>Yes</v>
      </c>
      <c r="R823" t="str">
        <f>TEXT(SalesData[[#This Row],[Order Date]],"mmm-yyyy")</f>
        <v>Jul-2023</v>
      </c>
      <c r="S823">
        <f>YEAR(SalesData[[#This Row],[Order Date]])*100 + MONTH(SalesData[[#This Row],[Order Date]])</f>
        <v>202307</v>
      </c>
    </row>
    <row r="824" spans="1:19" x14ac:dyDescent="0.3">
      <c r="A824" t="s">
        <v>6478</v>
      </c>
      <c r="B824" s="3">
        <v>45127</v>
      </c>
      <c r="C824" t="s">
        <v>6479</v>
      </c>
      <c r="D824" t="s">
        <v>13</v>
      </c>
      <c r="E824" t="s">
        <v>14</v>
      </c>
      <c r="F824" t="s">
        <v>15</v>
      </c>
      <c r="G824">
        <v>9</v>
      </c>
      <c r="H824" s="5">
        <v>384.88</v>
      </c>
      <c r="I824" s="5">
        <v>0.17</v>
      </c>
      <c r="J824" s="5">
        <v>2875.0536000000002</v>
      </c>
      <c r="K824" s="5">
        <v>629.94869060312567</v>
      </c>
      <c r="L824">
        <f>YEAR(SalesData[Order Date])</f>
        <v>2023</v>
      </c>
      <c r="M824">
        <f>MONTH(SalesData[Order Date])</f>
        <v>7</v>
      </c>
      <c r="N824" t="str">
        <f>TEXT(SalesData[[#This Row],[Order Date]], "mmmm")</f>
        <v>July</v>
      </c>
      <c r="O824" s="7">
        <f>IF(SalesData[Sales]=0,0,SalesData[Profit]/SalesData[Sales])</f>
        <v>0.21910850309125562</v>
      </c>
      <c r="P824" s="8">
        <f t="shared" si="12"/>
        <v>4.9077345897133884E-5</v>
      </c>
      <c r="Q824" t="str">
        <f>IF(SalesData[[#This Row],[Discount]]&gt;0, "Yes", "No")</f>
        <v>Yes</v>
      </c>
      <c r="R824" t="str">
        <f>TEXT(SalesData[[#This Row],[Order Date]],"mmm-yyyy")</f>
        <v>Jul-2023</v>
      </c>
      <c r="S824">
        <f>YEAR(SalesData[[#This Row],[Order Date]])*100 + MONTH(SalesData[[#This Row],[Order Date]])</f>
        <v>202307</v>
      </c>
    </row>
    <row r="825" spans="1:19" x14ac:dyDescent="0.3">
      <c r="A825" t="s">
        <v>6549</v>
      </c>
      <c r="B825" s="3">
        <v>45127</v>
      </c>
      <c r="C825" t="s">
        <v>6550</v>
      </c>
      <c r="D825" t="s">
        <v>18</v>
      </c>
      <c r="E825" t="s">
        <v>14</v>
      </c>
      <c r="F825" t="s">
        <v>27</v>
      </c>
      <c r="G825">
        <v>4</v>
      </c>
      <c r="H825" s="5">
        <v>135.08000000000001</v>
      </c>
      <c r="I825" s="5">
        <v>0.19</v>
      </c>
      <c r="J825" s="5">
        <v>437.65920000000011</v>
      </c>
      <c r="K825" s="5">
        <v>67.379964782011555</v>
      </c>
      <c r="L825">
        <f>YEAR(SalesData[Order Date])</f>
        <v>2023</v>
      </c>
      <c r="M825">
        <f>MONTH(SalesData[Order Date])</f>
        <v>7</v>
      </c>
      <c r="N825" t="str">
        <f>TEXT(SalesData[[#This Row],[Order Date]], "mmmm")</f>
        <v>July</v>
      </c>
      <c r="O825" s="7">
        <f>IF(SalesData[Sales]=0,0,SalesData[Profit]/SalesData[Sales])</f>
        <v>0.15395532592942532</v>
      </c>
      <c r="P825" s="8">
        <f t="shared" si="12"/>
        <v>3.5164347053597868E-4</v>
      </c>
      <c r="Q825" t="str">
        <f>IF(SalesData[[#This Row],[Discount]]&gt;0, "Yes", "No")</f>
        <v>Yes</v>
      </c>
      <c r="R825" t="str">
        <f>TEXT(SalesData[[#This Row],[Order Date]],"mmm-yyyy")</f>
        <v>Jul-2023</v>
      </c>
      <c r="S825">
        <f>YEAR(SalesData[[#This Row],[Order Date]])*100 + MONTH(SalesData[[#This Row],[Order Date]])</f>
        <v>202307</v>
      </c>
    </row>
    <row r="826" spans="1:19" x14ac:dyDescent="0.3">
      <c r="A826" t="s">
        <v>6568</v>
      </c>
      <c r="B826" s="3">
        <v>45122</v>
      </c>
      <c r="C826" t="s">
        <v>6569</v>
      </c>
      <c r="D826" t="s">
        <v>13</v>
      </c>
      <c r="E826" t="s">
        <v>26</v>
      </c>
      <c r="F826" t="s">
        <v>31</v>
      </c>
      <c r="G826">
        <v>1</v>
      </c>
      <c r="H826" s="5">
        <v>352.68</v>
      </c>
      <c r="I826" s="5">
        <v>0.22</v>
      </c>
      <c r="J826" s="5">
        <v>275.09039999999999</v>
      </c>
      <c r="K826" s="5">
        <v>80.276491410977613</v>
      </c>
      <c r="L826">
        <f>YEAR(SalesData[Order Date])</f>
        <v>2023</v>
      </c>
      <c r="M826">
        <f>MONTH(SalesData[Order Date])</f>
        <v>7</v>
      </c>
      <c r="N826" t="str">
        <f>TEXT(SalesData[[#This Row],[Order Date]], "mmmm")</f>
        <v>July</v>
      </c>
      <c r="O826" s="7">
        <f>IF(SalesData[Sales]=0,0,SalesData[Profit]/SalesData[Sales])</f>
        <v>0.2918185854939962</v>
      </c>
      <c r="P826" s="8">
        <f t="shared" si="12"/>
        <v>6.2379494159011002E-4</v>
      </c>
      <c r="Q826" t="str">
        <f>IF(SalesData[[#This Row],[Discount]]&gt;0, "Yes", "No")</f>
        <v>Yes</v>
      </c>
      <c r="R826" t="str">
        <f>TEXT(SalesData[[#This Row],[Order Date]],"mmm-yyyy")</f>
        <v>Jul-2023</v>
      </c>
      <c r="S826">
        <f>YEAR(SalesData[[#This Row],[Order Date]])*100 + MONTH(SalesData[[#This Row],[Order Date]])</f>
        <v>202307</v>
      </c>
    </row>
    <row r="827" spans="1:19" x14ac:dyDescent="0.3">
      <c r="A827" t="s">
        <v>6601</v>
      </c>
      <c r="B827" s="3">
        <v>45116</v>
      </c>
      <c r="C827" t="s">
        <v>6602</v>
      </c>
      <c r="D827" t="s">
        <v>30</v>
      </c>
      <c r="E827" t="s">
        <v>14</v>
      </c>
      <c r="F827" t="s">
        <v>20</v>
      </c>
      <c r="G827">
        <v>6</v>
      </c>
      <c r="H827" s="5">
        <v>825.48</v>
      </c>
      <c r="I827" s="5">
        <v>0.15</v>
      </c>
      <c r="J827" s="5">
        <v>4209.9480000000003</v>
      </c>
      <c r="K827" s="5">
        <v>498.3379458191045</v>
      </c>
      <c r="L827">
        <f>YEAR(SalesData[Order Date])</f>
        <v>2023</v>
      </c>
      <c r="M827">
        <f>MONTH(SalesData[Order Date])</f>
        <v>7</v>
      </c>
      <c r="N827" t="str">
        <f>TEXT(SalesData[[#This Row],[Order Date]], "mmmm")</f>
        <v>July</v>
      </c>
      <c r="O827" s="7">
        <f>IF(SalesData[Sales]=0,0,SalesData[Profit]/SalesData[Sales])</f>
        <v>0.11837152046037254</v>
      </c>
      <c r="P827" s="8">
        <f t="shared" si="12"/>
        <v>3.0285409701022432E-5</v>
      </c>
      <c r="Q827" t="str">
        <f>IF(SalesData[[#This Row],[Discount]]&gt;0, "Yes", "No")</f>
        <v>Yes</v>
      </c>
      <c r="R827" t="str">
        <f>TEXT(SalesData[[#This Row],[Order Date]],"mmm-yyyy")</f>
        <v>Jul-2023</v>
      </c>
      <c r="S827">
        <f>YEAR(SalesData[[#This Row],[Order Date]])*100 + MONTH(SalesData[[#This Row],[Order Date]])</f>
        <v>202307</v>
      </c>
    </row>
    <row r="828" spans="1:19" x14ac:dyDescent="0.3">
      <c r="A828" t="s">
        <v>6619</v>
      </c>
      <c r="B828" s="3">
        <v>45136</v>
      </c>
      <c r="C828" t="s">
        <v>6620</v>
      </c>
      <c r="D828" t="s">
        <v>30</v>
      </c>
      <c r="E828" t="s">
        <v>19</v>
      </c>
      <c r="F828" t="s">
        <v>27</v>
      </c>
      <c r="G828">
        <v>4</v>
      </c>
      <c r="H828" s="5">
        <v>924.32</v>
      </c>
      <c r="I828" s="5">
        <v>0.24</v>
      </c>
      <c r="J828" s="5">
        <v>2809.9328</v>
      </c>
      <c r="K828" s="5">
        <v>535.43031376258102</v>
      </c>
      <c r="L828">
        <f>YEAR(SalesData[Order Date])</f>
        <v>2023</v>
      </c>
      <c r="M828">
        <f>MONTH(SalesData[Order Date])</f>
        <v>7</v>
      </c>
      <c r="N828" t="str">
        <f>TEXT(SalesData[[#This Row],[Order Date]], "mmmm")</f>
        <v>July</v>
      </c>
      <c r="O828" s="7">
        <f>IF(SalesData[Sales]=0,0,SalesData[Profit]/SalesData[Sales])</f>
        <v>0.19054915255004712</v>
      </c>
      <c r="P828" s="8">
        <f t="shared" si="12"/>
        <v>6.4912584386359702E-5</v>
      </c>
      <c r="Q828" t="str">
        <f>IF(SalesData[[#This Row],[Discount]]&gt;0, "Yes", "No")</f>
        <v>Yes</v>
      </c>
      <c r="R828" t="str">
        <f>TEXT(SalesData[[#This Row],[Order Date]],"mmm-yyyy")</f>
        <v>Jul-2023</v>
      </c>
      <c r="S828">
        <f>YEAR(SalesData[[#This Row],[Order Date]])*100 + MONTH(SalesData[[#This Row],[Order Date]])</f>
        <v>202307</v>
      </c>
    </row>
    <row r="829" spans="1:19" x14ac:dyDescent="0.3">
      <c r="A829" t="s">
        <v>6639</v>
      </c>
      <c r="B829" s="3">
        <v>45115</v>
      </c>
      <c r="C829" t="s">
        <v>6640</v>
      </c>
      <c r="D829" t="s">
        <v>18</v>
      </c>
      <c r="E829" t="s">
        <v>19</v>
      </c>
      <c r="F829" t="s">
        <v>27</v>
      </c>
      <c r="G829">
        <v>1</v>
      </c>
      <c r="H829" s="5">
        <v>51.37</v>
      </c>
      <c r="I829" s="5">
        <v>0.21</v>
      </c>
      <c r="J829" s="5">
        <v>40.582299999999996</v>
      </c>
      <c r="K829" s="5">
        <v>2.1596880656022539</v>
      </c>
      <c r="L829">
        <f>YEAR(SalesData[Order Date])</f>
        <v>2023</v>
      </c>
      <c r="M829">
        <f>MONTH(SalesData[Order Date])</f>
        <v>7</v>
      </c>
      <c r="N829" t="str">
        <f>TEXT(SalesData[[#This Row],[Order Date]], "mmmm")</f>
        <v>July</v>
      </c>
      <c r="O829" s="7">
        <f>IF(SalesData[Sales]=0,0,SalesData[Profit]/SalesData[Sales])</f>
        <v>5.3217488057657011E-2</v>
      </c>
      <c r="P829" s="8">
        <f t="shared" si="12"/>
        <v>4.0879890986957367E-3</v>
      </c>
      <c r="Q829" t="str">
        <f>IF(SalesData[[#This Row],[Discount]]&gt;0, "Yes", "No")</f>
        <v>Yes</v>
      </c>
      <c r="R829" t="str">
        <f>TEXT(SalesData[[#This Row],[Order Date]],"mmm-yyyy")</f>
        <v>Jul-2023</v>
      </c>
      <c r="S829">
        <f>YEAR(SalesData[[#This Row],[Order Date]])*100 + MONTH(SalesData[[#This Row],[Order Date]])</f>
        <v>202307</v>
      </c>
    </row>
    <row r="830" spans="1:19" x14ac:dyDescent="0.3">
      <c r="A830" t="s">
        <v>6687</v>
      </c>
      <c r="B830" s="3">
        <v>45121</v>
      </c>
      <c r="C830" t="s">
        <v>6688</v>
      </c>
      <c r="D830" t="s">
        <v>23</v>
      </c>
      <c r="E830" t="s">
        <v>26</v>
      </c>
      <c r="F830" t="s">
        <v>53</v>
      </c>
      <c r="G830">
        <v>4</v>
      </c>
      <c r="H830" s="5">
        <v>682.87</v>
      </c>
      <c r="I830" s="5">
        <v>0.16</v>
      </c>
      <c r="J830" s="5">
        <v>2294.4432000000002</v>
      </c>
      <c r="K830" s="5">
        <v>363.87199313528481</v>
      </c>
      <c r="L830">
        <f>YEAR(SalesData[Order Date])</f>
        <v>2023</v>
      </c>
      <c r="M830">
        <f>MONTH(SalesData[Order Date])</f>
        <v>7</v>
      </c>
      <c r="N830" t="str">
        <f>TEXT(SalesData[[#This Row],[Order Date]], "mmmm")</f>
        <v>July</v>
      </c>
      <c r="O830" s="7">
        <f>IF(SalesData[Sales]=0,0,SalesData[Profit]/SalesData[Sales])</f>
        <v>0.15858836389381301</v>
      </c>
      <c r="P830" s="8">
        <f t="shared" si="12"/>
        <v>5.8576302956638891E-5</v>
      </c>
      <c r="Q830" t="str">
        <f>IF(SalesData[[#This Row],[Discount]]&gt;0, "Yes", "No")</f>
        <v>Yes</v>
      </c>
      <c r="R830" t="str">
        <f>TEXT(SalesData[[#This Row],[Order Date]],"mmm-yyyy")</f>
        <v>Jul-2023</v>
      </c>
      <c r="S830">
        <f>YEAR(SalesData[[#This Row],[Order Date]])*100 + MONTH(SalesData[[#This Row],[Order Date]])</f>
        <v>202307</v>
      </c>
    </row>
    <row r="831" spans="1:19" x14ac:dyDescent="0.3">
      <c r="A831" t="s">
        <v>6697</v>
      </c>
      <c r="B831" s="3">
        <v>45117</v>
      </c>
      <c r="C831" t="s">
        <v>6698</v>
      </c>
      <c r="D831" t="s">
        <v>18</v>
      </c>
      <c r="E831" t="s">
        <v>19</v>
      </c>
      <c r="F831" t="s">
        <v>39</v>
      </c>
      <c r="G831">
        <v>8</v>
      </c>
      <c r="H831" s="5">
        <v>745.16</v>
      </c>
      <c r="I831" s="5">
        <v>0.06</v>
      </c>
      <c r="J831" s="5">
        <v>5603.6031999999996</v>
      </c>
      <c r="K831" s="5">
        <v>1265.988598055701</v>
      </c>
      <c r="L831">
        <f>YEAR(SalesData[Order Date])</f>
        <v>2023</v>
      </c>
      <c r="M831">
        <f>MONTH(SalesData[Order Date])</f>
        <v>7</v>
      </c>
      <c r="N831" t="str">
        <f>TEXT(SalesData[[#This Row],[Order Date]], "mmmm")</f>
        <v>July</v>
      </c>
      <c r="O831" s="7">
        <f>IF(SalesData[Sales]=0,0,SalesData[Profit]/SalesData[Sales])</f>
        <v>0.22592402653630098</v>
      </c>
      <c r="P831" s="8">
        <f t="shared" si="12"/>
        <v>1.0064952493424232E-5</v>
      </c>
      <c r="Q831" t="str">
        <f>IF(SalesData[[#This Row],[Discount]]&gt;0, "Yes", "No")</f>
        <v>Yes</v>
      </c>
      <c r="R831" t="str">
        <f>TEXT(SalesData[[#This Row],[Order Date]],"mmm-yyyy")</f>
        <v>Jul-2023</v>
      </c>
      <c r="S831">
        <f>YEAR(SalesData[[#This Row],[Order Date]])*100 + MONTH(SalesData[[#This Row],[Order Date]])</f>
        <v>202307</v>
      </c>
    </row>
    <row r="832" spans="1:19" x14ac:dyDescent="0.3">
      <c r="A832" t="s">
        <v>6705</v>
      </c>
      <c r="B832" s="3">
        <v>45112</v>
      </c>
      <c r="C832" t="s">
        <v>6706</v>
      </c>
      <c r="D832" t="s">
        <v>30</v>
      </c>
      <c r="E832" t="s">
        <v>19</v>
      </c>
      <c r="F832" t="s">
        <v>53</v>
      </c>
      <c r="G832">
        <v>4</v>
      </c>
      <c r="H832" s="5">
        <v>295.08</v>
      </c>
      <c r="I832" s="5">
        <v>0.08</v>
      </c>
      <c r="J832" s="5">
        <v>1085.8943999999999</v>
      </c>
      <c r="K832" s="5">
        <v>262.10749309203982</v>
      </c>
      <c r="L832">
        <f>YEAR(SalesData[Order Date])</f>
        <v>2023</v>
      </c>
      <c r="M832">
        <f>MONTH(SalesData[Order Date])</f>
        <v>7</v>
      </c>
      <c r="N832" t="str">
        <f>TEXT(SalesData[[#This Row],[Order Date]], "mmmm")</f>
        <v>July</v>
      </c>
      <c r="O832" s="7">
        <f>IF(SalesData[Sales]=0,0,SalesData[Profit]/SalesData[Sales])</f>
        <v>0.2413747534677772</v>
      </c>
      <c r="P832" s="8">
        <f t="shared" si="12"/>
        <v>6.7778229632642004E-5</v>
      </c>
      <c r="Q832" t="str">
        <f>IF(SalesData[[#This Row],[Discount]]&gt;0, "Yes", "No")</f>
        <v>Yes</v>
      </c>
      <c r="R832" t="str">
        <f>TEXT(SalesData[[#This Row],[Order Date]],"mmm-yyyy")</f>
        <v>Jul-2023</v>
      </c>
      <c r="S832">
        <f>YEAR(SalesData[[#This Row],[Order Date]])*100 + MONTH(SalesData[[#This Row],[Order Date]])</f>
        <v>202307</v>
      </c>
    </row>
    <row r="833" spans="1:19" x14ac:dyDescent="0.3">
      <c r="A833" t="s">
        <v>6731</v>
      </c>
      <c r="B833" s="3">
        <v>45129</v>
      </c>
      <c r="C833" t="s">
        <v>6732</v>
      </c>
      <c r="D833" t="s">
        <v>23</v>
      </c>
      <c r="E833" t="s">
        <v>26</v>
      </c>
      <c r="F833" t="s">
        <v>53</v>
      </c>
      <c r="G833">
        <v>6</v>
      </c>
      <c r="H833" s="5">
        <v>993.59</v>
      </c>
      <c r="I833" s="5">
        <v>0.24</v>
      </c>
      <c r="J833" s="5">
        <v>4530.7704000000003</v>
      </c>
      <c r="K833" s="5">
        <v>711.01039026173862</v>
      </c>
      <c r="L833">
        <f>YEAR(SalesData[Order Date])</f>
        <v>2023</v>
      </c>
      <c r="M833">
        <f>MONTH(SalesData[Order Date])</f>
        <v>7</v>
      </c>
      <c r="N833" t="str">
        <f>TEXT(SalesData[[#This Row],[Order Date]], "mmmm")</f>
        <v>July</v>
      </c>
      <c r="O833" s="7">
        <f>IF(SalesData[Sales]=0,0,SalesData[Profit]/SalesData[Sales])</f>
        <v>0.15692924767534866</v>
      </c>
      <c r="P833" s="8">
        <f t="shared" si="12"/>
        <v>4.0258054126953773E-5</v>
      </c>
      <c r="Q833" t="str">
        <f>IF(SalesData[[#This Row],[Discount]]&gt;0, "Yes", "No")</f>
        <v>Yes</v>
      </c>
      <c r="R833" t="str">
        <f>TEXT(SalesData[[#This Row],[Order Date]],"mmm-yyyy")</f>
        <v>Jul-2023</v>
      </c>
      <c r="S833">
        <f>YEAR(SalesData[[#This Row],[Order Date]])*100 + MONTH(SalesData[[#This Row],[Order Date]])</f>
        <v>202307</v>
      </c>
    </row>
    <row r="834" spans="1:19" x14ac:dyDescent="0.3">
      <c r="A834" t="s">
        <v>6743</v>
      </c>
      <c r="B834" s="3">
        <v>45137</v>
      </c>
      <c r="C834" t="s">
        <v>6744</v>
      </c>
      <c r="D834" t="s">
        <v>13</v>
      </c>
      <c r="E834" t="s">
        <v>19</v>
      </c>
      <c r="F834" t="s">
        <v>20</v>
      </c>
      <c r="G834">
        <v>3</v>
      </c>
      <c r="H834" s="5">
        <v>556.66999999999996</v>
      </c>
      <c r="I834" s="5">
        <v>0.11</v>
      </c>
      <c r="J834" s="5">
        <v>1486.3089</v>
      </c>
      <c r="K834" s="5">
        <v>75.421029422797886</v>
      </c>
      <c r="L834">
        <f>YEAR(SalesData[Order Date])</f>
        <v>2023</v>
      </c>
      <c r="M834">
        <f>MONTH(SalesData[Order Date])</f>
        <v>7</v>
      </c>
      <c r="N834" t="str">
        <f>TEXT(SalesData[[#This Row],[Order Date]], "mmmm")</f>
        <v>July</v>
      </c>
      <c r="O834" s="7">
        <f>IF(SalesData[Sales]=0,0,SalesData[Profit]/SalesData[Sales])</f>
        <v>5.074384565873076E-2</v>
      </c>
      <c r="P834" s="8">
        <f t="shared" ref="P834:P897" si="13">IF(H:H*G:G=0, 0, (I:I/(H:H*G:G)))</f>
        <v>6.5867869054676324E-5</v>
      </c>
      <c r="Q834" t="str">
        <f>IF(SalesData[[#This Row],[Discount]]&gt;0, "Yes", "No")</f>
        <v>Yes</v>
      </c>
      <c r="R834" t="str">
        <f>TEXT(SalesData[[#This Row],[Order Date]],"mmm-yyyy")</f>
        <v>Jul-2023</v>
      </c>
      <c r="S834">
        <f>YEAR(SalesData[[#This Row],[Order Date]])*100 + MONTH(SalesData[[#This Row],[Order Date]])</f>
        <v>202307</v>
      </c>
    </row>
    <row r="835" spans="1:19" x14ac:dyDescent="0.3">
      <c r="A835" t="s">
        <v>6761</v>
      </c>
      <c r="B835" s="3">
        <v>45127</v>
      </c>
      <c r="C835" t="s">
        <v>6762</v>
      </c>
      <c r="D835" t="s">
        <v>23</v>
      </c>
      <c r="E835" t="s">
        <v>19</v>
      </c>
      <c r="F835" t="s">
        <v>20</v>
      </c>
      <c r="G835">
        <v>5</v>
      </c>
      <c r="H835" s="5">
        <v>923.34</v>
      </c>
      <c r="I835" s="5">
        <v>0.14000000000000001</v>
      </c>
      <c r="J835" s="5">
        <v>3970.3620000000001</v>
      </c>
      <c r="K835" s="5">
        <v>550.7995641911042</v>
      </c>
      <c r="L835">
        <f>YEAR(SalesData[Order Date])</f>
        <v>2023</v>
      </c>
      <c r="M835">
        <f>MONTH(SalesData[Order Date])</f>
        <v>7</v>
      </c>
      <c r="N835" t="str">
        <f>TEXT(SalesData[[#This Row],[Order Date]], "mmmm")</f>
        <v>July</v>
      </c>
      <c r="O835" s="7">
        <f>IF(SalesData[Sales]=0,0,SalesData[Profit]/SalesData[Sales])</f>
        <v>0.13872779464217727</v>
      </c>
      <c r="P835" s="8">
        <f t="shared" si="13"/>
        <v>3.0324690796456346E-5</v>
      </c>
      <c r="Q835" t="str">
        <f>IF(SalesData[[#This Row],[Discount]]&gt;0, "Yes", "No")</f>
        <v>Yes</v>
      </c>
      <c r="R835" t="str">
        <f>TEXT(SalesData[[#This Row],[Order Date]],"mmm-yyyy")</f>
        <v>Jul-2023</v>
      </c>
      <c r="S835">
        <f>YEAR(SalesData[[#This Row],[Order Date]])*100 + MONTH(SalesData[[#This Row],[Order Date]])</f>
        <v>202307</v>
      </c>
    </row>
    <row r="836" spans="1:19" x14ac:dyDescent="0.3">
      <c r="A836" t="s">
        <v>6773</v>
      </c>
      <c r="B836" s="3">
        <v>45138</v>
      </c>
      <c r="C836" t="s">
        <v>6774</v>
      </c>
      <c r="D836" t="s">
        <v>30</v>
      </c>
      <c r="E836" t="s">
        <v>14</v>
      </c>
      <c r="F836" t="s">
        <v>62</v>
      </c>
      <c r="G836">
        <v>1</v>
      </c>
      <c r="H836" s="5">
        <v>761.39</v>
      </c>
      <c r="I836" s="5">
        <v>0.22</v>
      </c>
      <c r="J836" s="5">
        <v>593.88419999999996</v>
      </c>
      <c r="K836" s="5">
        <v>52.117363198336072</v>
      </c>
      <c r="L836">
        <f>YEAR(SalesData[Order Date])</f>
        <v>2023</v>
      </c>
      <c r="M836">
        <f>MONTH(SalesData[Order Date])</f>
        <v>7</v>
      </c>
      <c r="N836" t="str">
        <f>TEXT(SalesData[[#This Row],[Order Date]], "mmmm")</f>
        <v>July</v>
      </c>
      <c r="O836" s="7">
        <f>IF(SalesData[Sales]=0,0,SalesData[Profit]/SalesData[Sales])</f>
        <v>8.7756776823387575E-2</v>
      </c>
      <c r="P836" s="8">
        <f t="shared" si="13"/>
        <v>2.8894521861332561E-4</v>
      </c>
      <c r="Q836" t="str">
        <f>IF(SalesData[[#This Row],[Discount]]&gt;0, "Yes", "No")</f>
        <v>Yes</v>
      </c>
      <c r="R836" t="str">
        <f>TEXT(SalesData[[#This Row],[Order Date]],"mmm-yyyy")</f>
        <v>Jul-2023</v>
      </c>
      <c r="S836">
        <f>YEAR(SalesData[[#This Row],[Order Date]])*100 + MONTH(SalesData[[#This Row],[Order Date]])</f>
        <v>202307</v>
      </c>
    </row>
    <row r="837" spans="1:19" x14ac:dyDescent="0.3">
      <c r="A837" t="s">
        <v>6805</v>
      </c>
      <c r="B837" s="3">
        <v>45124</v>
      </c>
      <c r="C837" t="s">
        <v>6806</v>
      </c>
      <c r="D837" t="s">
        <v>23</v>
      </c>
      <c r="E837" t="s">
        <v>26</v>
      </c>
      <c r="F837" t="s">
        <v>62</v>
      </c>
      <c r="G837">
        <v>5</v>
      </c>
      <c r="H837" s="5">
        <v>847.6</v>
      </c>
      <c r="I837" s="5">
        <v>0.28000000000000003</v>
      </c>
      <c r="J837" s="5">
        <v>3051.36</v>
      </c>
      <c r="K837" s="5">
        <v>876.33231703312765</v>
      </c>
      <c r="L837">
        <f>YEAR(SalesData[Order Date])</f>
        <v>2023</v>
      </c>
      <c r="M837">
        <f>MONTH(SalesData[Order Date])</f>
        <v>7</v>
      </c>
      <c r="N837" t="str">
        <f>TEXT(SalesData[[#This Row],[Order Date]], "mmmm")</f>
        <v>July</v>
      </c>
      <c r="O837" s="7">
        <f>IF(SalesData[Sales]=0,0,SalesData[Profit]/SalesData[Sales])</f>
        <v>0.28719401087814206</v>
      </c>
      <c r="P837" s="8">
        <f t="shared" si="13"/>
        <v>6.6068900424728653E-5</v>
      </c>
      <c r="Q837" t="str">
        <f>IF(SalesData[[#This Row],[Discount]]&gt;0, "Yes", "No")</f>
        <v>Yes</v>
      </c>
      <c r="R837" t="str">
        <f>TEXT(SalesData[[#This Row],[Order Date]],"mmm-yyyy")</f>
        <v>Jul-2023</v>
      </c>
      <c r="S837">
        <f>YEAR(SalesData[[#This Row],[Order Date]])*100 + MONTH(SalesData[[#This Row],[Order Date]])</f>
        <v>202307</v>
      </c>
    </row>
    <row r="838" spans="1:19" x14ac:dyDescent="0.3">
      <c r="A838" t="s">
        <v>6816</v>
      </c>
      <c r="B838" s="3">
        <v>45136</v>
      </c>
      <c r="C838" t="s">
        <v>6817</v>
      </c>
      <c r="D838" t="s">
        <v>18</v>
      </c>
      <c r="E838" t="s">
        <v>19</v>
      </c>
      <c r="F838" t="s">
        <v>27</v>
      </c>
      <c r="G838">
        <v>6</v>
      </c>
      <c r="H838" s="5">
        <v>173.82</v>
      </c>
      <c r="I838" s="5">
        <v>0.27</v>
      </c>
      <c r="J838" s="5">
        <v>761.33159999999998</v>
      </c>
      <c r="K838" s="5">
        <v>93.067429458947942</v>
      </c>
      <c r="L838">
        <f>YEAR(SalesData[Order Date])</f>
        <v>2023</v>
      </c>
      <c r="M838">
        <f>MONTH(SalesData[Order Date])</f>
        <v>7</v>
      </c>
      <c r="N838" t="str">
        <f>TEXT(SalesData[[#This Row],[Order Date]], "mmmm")</f>
        <v>July</v>
      </c>
      <c r="O838" s="7">
        <f>IF(SalesData[Sales]=0,0,SalesData[Profit]/SalesData[Sales])</f>
        <v>0.1222429614887231</v>
      </c>
      <c r="P838" s="8">
        <f t="shared" si="13"/>
        <v>2.5888850535036245E-4</v>
      </c>
      <c r="Q838" t="str">
        <f>IF(SalesData[[#This Row],[Discount]]&gt;0, "Yes", "No")</f>
        <v>Yes</v>
      </c>
      <c r="R838" t="str">
        <f>TEXT(SalesData[[#This Row],[Order Date]],"mmm-yyyy")</f>
        <v>Jul-2023</v>
      </c>
      <c r="S838">
        <f>YEAR(SalesData[[#This Row],[Order Date]])*100 + MONTH(SalesData[[#This Row],[Order Date]])</f>
        <v>202307</v>
      </c>
    </row>
    <row r="839" spans="1:19" x14ac:dyDescent="0.3">
      <c r="A839" t="s">
        <v>6895</v>
      </c>
      <c r="B839" s="3">
        <v>45112</v>
      </c>
      <c r="C839" t="s">
        <v>6896</v>
      </c>
      <c r="D839" t="s">
        <v>18</v>
      </c>
      <c r="E839" t="s">
        <v>19</v>
      </c>
      <c r="F839" t="s">
        <v>20</v>
      </c>
      <c r="G839">
        <v>2</v>
      </c>
      <c r="H839" s="5">
        <v>363.53</v>
      </c>
      <c r="I839" s="5">
        <v>0.09</v>
      </c>
      <c r="J839" s="5">
        <v>661.62459999999999</v>
      </c>
      <c r="K839" s="5">
        <v>86.003710647414422</v>
      </c>
      <c r="L839">
        <f>YEAR(SalesData[Order Date])</f>
        <v>2023</v>
      </c>
      <c r="M839">
        <f>MONTH(SalesData[Order Date])</f>
        <v>7</v>
      </c>
      <c r="N839" t="str">
        <f>TEXT(SalesData[[#This Row],[Order Date]], "mmmm")</f>
        <v>July</v>
      </c>
      <c r="O839" s="7">
        <f>IF(SalesData[Sales]=0,0,SalesData[Profit]/SalesData[Sales])</f>
        <v>0.12998868338241115</v>
      </c>
      <c r="P839" s="8">
        <f t="shared" si="13"/>
        <v>1.2378620746568371E-4</v>
      </c>
      <c r="Q839" t="str">
        <f>IF(SalesData[[#This Row],[Discount]]&gt;0, "Yes", "No")</f>
        <v>Yes</v>
      </c>
      <c r="R839" t="str">
        <f>TEXT(SalesData[[#This Row],[Order Date]],"mmm-yyyy")</f>
        <v>Jul-2023</v>
      </c>
      <c r="S839">
        <f>YEAR(SalesData[[#This Row],[Order Date]])*100 + MONTH(SalesData[[#This Row],[Order Date]])</f>
        <v>202307</v>
      </c>
    </row>
    <row r="840" spans="1:19" x14ac:dyDescent="0.3">
      <c r="A840" t="s">
        <v>7074</v>
      </c>
      <c r="B840" s="3">
        <v>45127</v>
      </c>
      <c r="C840" t="s">
        <v>7075</v>
      </c>
      <c r="D840" t="s">
        <v>30</v>
      </c>
      <c r="E840" t="s">
        <v>14</v>
      </c>
      <c r="F840" t="s">
        <v>20</v>
      </c>
      <c r="G840">
        <v>2</v>
      </c>
      <c r="H840" s="5">
        <v>15.92</v>
      </c>
      <c r="I840" s="5">
        <v>0.3</v>
      </c>
      <c r="J840" s="5">
        <v>22.288</v>
      </c>
      <c r="K840" s="5">
        <v>1.162031471119142</v>
      </c>
      <c r="L840">
        <f>YEAR(SalesData[Order Date])</f>
        <v>2023</v>
      </c>
      <c r="M840">
        <f>MONTH(SalesData[Order Date])</f>
        <v>7</v>
      </c>
      <c r="N840" t="str">
        <f>TEXT(SalesData[[#This Row],[Order Date]], "mmmm")</f>
        <v>July</v>
      </c>
      <c r="O840" s="7">
        <f>IF(SalesData[Sales]=0,0,SalesData[Profit]/SalesData[Sales])</f>
        <v>5.213709041273968E-2</v>
      </c>
      <c r="P840" s="8">
        <f t="shared" si="13"/>
        <v>9.4221105527638183E-3</v>
      </c>
      <c r="Q840" t="str">
        <f>IF(SalesData[[#This Row],[Discount]]&gt;0, "Yes", "No")</f>
        <v>Yes</v>
      </c>
      <c r="R840" t="str">
        <f>TEXT(SalesData[[#This Row],[Order Date]],"mmm-yyyy")</f>
        <v>Jul-2023</v>
      </c>
      <c r="S840">
        <f>YEAR(SalesData[[#This Row],[Order Date]])*100 + MONTH(SalesData[[#This Row],[Order Date]])</f>
        <v>202307</v>
      </c>
    </row>
    <row r="841" spans="1:19" x14ac:dyDescent="0.3">
      <c r="A841" t="s">
        <v>7148</v>
      </c>
      <c r="B841" s="3">
        <v>45137</v>
      </c>
      <c r="C841" t="s">
        <v>601</v>
      </c>
      <c r="D841" t="s">
        <v>18</v>
      </c>
      <c r="E841" t="s">
        <v>19</v>
      </c>
      <c r="F841" t="s">
        <v>53</v>
      </c>
      <c r="G841">
        <v>9</v>
      </c>
      <c r="H841" s="5">
        <v>521.95000000000005</v>
      </c>
      <c r="I841" s="5">
        <v>0.21</v>
      </c>
      <c r="J841" s="5">
        <v>3711.0645</v>
      </c>
      <c r="K841" s="5">
        <v>337.43579094082872</v>
      </c>
      <c r="L841">
        <f>YEAR(SalesData[Order Date])</f>
        <v>2023</v>
      </c>
      <c r="M841">
        <f>MONTH(SalesData[Order Date])</f>
        <v>7</v>
      </c>
      <c r="N841" t="str">
        <f>TEXT(SalesData[[#This Row],[Order Date]], "mmmm")</f>
        <v>July</v>
      </c>
      <c r="O841" s="7">
        <f>IF(SalesData[Sales]=0,0,SalesData[Profit]/SalesData[Sales])</f>
        <v>9.0926953961815729E-2</v>
      </c>
      <c r="P841" s="8">
        <f t="shared" si="13"/>
        <v>4.4704154293195385E-5</v>
      </c>
      <c r="Q841" t="str">
        <f>IF(SalesData[[#This Row],[Discount]]&gt;0, "Yes", "No")</f>
        <v>Yes</v>
      </c>
      <c r="R841" t="str">
        <f>TEXT(SalesData[[#This Row],[Order Date]],"mmm-yyyy")</f>
        <v>Jul-2023</v>
      </c>
      <c r="S841">
        <f>YEAR(SalesData[[#This Row],[Order Date]])*100 + MONTH(SalesData[[#This Row],[Order Date]])</f>
        <v>202307</v>
      </c>
    </row>
    <row r="842" spans="1:19" x14ac:dyDescent="0.3">
      <c r="A842" t="s">
        <v>7223</v>
      </c>
      <c r="B842" s="3">
        <v>45112</v>
      </c>
      <c r="C842" t="s">
        <v>7224</v>
      </c>
      <c r="D842" t="s">
        <v>18</v>
      </c>
      <c r="E842" t="s">
        <v>19</v>
      </c>
      <c r="F842" t="s">
        <v>27</v>
      </c>
      <c r="G842">
        <v>8</v>
      </c>
      <c r="H842" s="5">
        <v>20</v>
      </c>
      <c r="I842" s="5">
        <v>0.22</v>
      </c>
      <c r="J842" s="5">
        <v>124.8</v>
      </c>
      <c r="K842" s="5">
        <v>21.615800583618711</v>
      </c>
      <c r="L842">
        <f>YEAR(SalesData[Order Date])</f>
        <v>2023</v>
      </c>
      <c r="M842">
        <f>MONTH(SalesData[Order Date])</f>
        <v>7</v>
      </c>
      <c r="N842" t="str">
        <f>TEXT(SalesData[[#This Row],[Order Date]], "mmmm")</f>
        <v>July</v>
      </c>
      <c r="O842" s="7">
        <f>IF(SalesData[Sales]=0,0,SalesData[Profit]/SalesData[Sales])</f>
        <v>0.17320353031745761</v>
      </c>
      <c r="P842" s="8">
        <f t="shared" si="13"/>
        <v>1.3749999999999999E-3</v>
      </c>
      <c r="Q842" t="str">
        <f>IF(SalesData[[#This Row],[Discount]]&gt;0, "Yes", "No")</f>
        <v>Yes</v>
      </c>
      <c r="R842" t="str">
        <f>TEXT(SalesData[[#This Row],[Order Date]],"mmm-yyyy")</f>
        <v>Jul-2023</v>
      </c>
      <c r="S842">
        <f>YEAR(SalesData[[#This Row],[Order Date]])*100 + MONTH(SalesData[[#This Row],[Order Date]])</f>
        <v>202307</v>
      </c>
    </row>
    <row r="843" spans="1:19" x14ac:dyDescent="0.3">
      <c r="A843" t="s">
        <v>7398</v>
      </c>
      <c r="B843" s="3">
        <v>45135</v>
      </c>
      <c r="C843" t="s">
        <v>7399</v>
      </c>
      <c r="D843" t="s">
        <v>30</v>
      </c>
      <c r="E843" t="s">
        <v>14</v>
      </c>
      <c r="F843" t="s">
        <v>15</v>
      </c>
      <c r="G843">
        <v>9</v>
      </c>
      <c r="H843" s="5">
        <v>529.01</v>
      </c>
      <c r="I843" s="5">
        <v>0.23</v>
      </c>
      <c r="J843" s="5">
        <v>3666.0392999999999</v>
      </c>
      <c r="K843" s="5">
        <v>619.78059096884988</v>
      </c>
      <c r="L843">
        <f>YEAR(SalesData[Order Date])</f>
        <v>2023</v>
      </c>
      <c r="M843">
        <f>MONTH(SalesData[Order Date])</f>
        <v>7</v>
      </c>
      <c r="N843" t="str">
        <f>TEXT(SalesData[[#This Row],[Order Date]], "mmmm")</f>
        <v>July</v>
      </c>
      <c r="O843" s="7">
        <f>IF(SalesData[Sales]=0,0,SalesData[Profit]/SalesData[Sales])</f>
        <v>0.16905999642962088</v>
      </c>
      <c r="P843" s="8">
        <f t="shared" si="13"/>
        <v>4.8308265544234617E-5</v>
      </c>
      <c r="Q843" t="str">
        <f>IF(SalesData[[#This Row],[Discount]]&gt;0, "Yes", "No")</f>
        <v>Yes</v>
      </c>
      <c r="R843" t="str">
        <f>TEXT(SalesData[[#This Row],[Order Date]],"mmm-yyyy")</f>
        <v>Jul-2023</v>
      </c>
      <c r="S843">
        <f>YEAR(SalesData[[#This Row],[Order Date]])*100 + MONTH(SalesData[[#This Row],[Order Date]])</f>
        <v>202307</v>
      </c>
    </row>
    <row r="844" spans="1:19" x14ac:dyDescent="0.3">
      <c r="A844" t="s">
        <v>7439</v>
      </c>
      <c r="B844" s="3">
        <v>45124</v>
      </c>
      <c r="C844" t="s">
        <v>3281</v>
      </c>
      <c r="D844" t="s">
        <v>18</v>
      </c>
      <c r="E844" t="s">
        <v>19</v>
      </c>
      <c r="F844" t="s">
        <v>31</v>
      </c>
      <c r="G844">
        <v>9</v>
      </c>
      <c r="H844" s="5">
        <v>237.27</v>
      </c>
      <c r="I844" s="5">
        <v>0.05</v>
      </c>
      <c r="J844" s="5">
        <v>2028.6585</v>
      </c>
      <c r="K844" s="5">
        <v>129.12059801042679</v>
      </c>
      <c r="L844">
        <f>YEAR(SalesData[Order Date])</f>
        <v>2023</v>
      </c>
      <c r="M844">
        <f>MONTH(SalesData[Order Date])</f>
        <v>7</v>
      </c>
      <c r="N844" t="str">
        <f>TEXT(SalesData[[#This Row],[Order Date]], "mmmm")</f>
        <v>July</v>
      </c>
      <c r="O844" s="7">
        <f>IF(SalesData[Sales]=0,0,SalesData[Profit]/SalesData[Sales])</f>
        <v>6.3648267074239845E-2</v>
      </c>
      <c r="P844" s="8">
        <f t="shared" si="13"/>
        <v>2.3414487948563052E-5</v>
      </c>
      <c r="Q844" t="str">
        <f>IF(SalesData[[#This Row],[Discount]]&gt;0, "Yes", "No")</f>
        <v>Yes</v>
      </c>
      <c r="R844" t="str">
        <f>TEXT(SalesData[[#This Row],[Order Date]],"mmm-yyyy")</f>
        <v>Jul-2023</v>
      </c>
      <c r="S844">
        <f>YEAR(SalesData[[#This Row],[Order Date]])*100 + MONTH(SalesData[[#This Row],[Order Date]])</f>
        <v>202307</v>
      </c>
    </row>
    <row r="845" spans="1:19" x14ac:dyDescent="0.3">
      <c r="A845" t="s">
        <v>7481</v>
      </c>
      <c r="B845" s="3">
        <v>45132</v>
      </c>
      <c r="C845" t="s">
        <v>7482</v>
      </c>
      <c r="D845" t="s">
        <v>18</v>
      </c>
      <c r="E845" t="s">
        <v>14</v>
      </c>
      <c r="F845" t="s">
        <v>53</v>
      </c>
      <c r="G845">
        <v>6</v>
      </c>
      <c r="H845" s="5">
        <v>49.79</v>
      </c>
      <c r="I845" s="5">
        <v>0.18</v>
      </c>
      <c r="J845" s="5">
        <v>244.96680000000001</v>
      </c>
      <c r="K845" s="5">
        <v>56.434225975500738</v>
      </c>
      <c r="L845">
        <f>YEAR(SalesData[Order Date])</f>
        <v>2023</v>
      </c>
      <c r="M845">
        <f>MONTH(SalesData[Order Date])</f>
        <v>7</v>
      </c>
      <c r="N845" t="str">
        <f>TEXT(SalesData[[#This Row],[Order Date]], "mmmm")</f>
        <v>July</v>
      </c>
      <c r="O845" s="7">
        <f>IF(SalesData[Sales]=0,0,SalesData[Profit]/SalesData[Sales])</f>
        <v>0.23037499765478725</v>
      </c>
      <c r="P845" s="8">
        <f t="shared" si="13"/>
        <v>6.0253062864028912E-4</v>
      </c>
      <c r="Q845" t="str">
        <f>IF(SalesData[[#This Row],[Discount]]&gt;0, "Yes", "No")</f>
        <v>Yes</v>
      </c>
      <c r="R845" t="str">
        <f>TEXT(SalesData[[#This Row],[Order Date]],"mmm-yyyy")</f>
        <v>Jul-2023</v>
      </c>
      <c r="S845">
        <f>YEAR(SalesData[[#This Row],[Order Date]])*100 + MONTH(SalesData[[#This Row],[Order Date]])</f>
        <v>202307</v>
      </c>
    </row>
    <row r="846" spans="1:19" x14ac:dyDescent="0.3">
      <c r="A846" t="s">
        <v>7499</v>
      </c>
      <c r="B846" s="3">
        <v>45113</v>
      </c>
      <c r="C846" t="s">
        <v>7500</v>
      </c>
      <c r="D846" t="s">
        <v>18</v>
      </c>
      <c r="E846" t="s">
        <v>26</v>
      </c>
      <c r="F846" t="s">
        <v>27</v>
      </c>
      <c r="G846">
        <v>9</v>
      </c>
      <c r="H846" s="5">
        <v>132.75</v>
      </c>
      <c r="I846" s="5">
        <v>0.19</v>
      </c>
      <c r="J846" s="5">
        <v>967.74750000000006</v>
      </c>
      <c r="K846" s="5">
        <v>95.25581074019469</v>
      </c>
      <c r="L846">
        <f>YEAR(SalesData[Order Date])</f>
        <v>2023</v>
      </c>
      <c r="M846">
        <f>MONTH(SalesData[Order Date])</f>
        <v>7</v>
      </c>
      <c r="N846" t="str">
        <f>TEXT(SalesData[[#This Row],[Order Date]], "mmmm")</f>
        <v>July</v>
      </c>
      <c r="O846" s="7">
        <f>IF(SalesData[Sales]=0,0,SalesData[Profit]/SalesData[Sales])</f>
        <v>9.8430438456513378E-2</v>
      </c>
      <c r="P846" s="8">
        <f t="shared" si="13"/>
        <v>1.5902908558275791E-4</v>
      </c>
      <c r="Q846" t="str">
        <f>IF(SalesData[[#This Row],[Discount]]&gt;0, "Yes", "No")</f>
        <v>Yes</v>
      </c>
      <c r="R846" t="str">
        <f>TEXT(SalesData[[#This Row],[Order Date]],"mmm-yyyy")</f>
        <v>Jul-2023</v>
      </c>
      <c r="S846">
        <f>YEAR(SalesData[[#This Row],[Order Date]])*100 + MONTH(SalesData[[#This Row],[Order Date]])</f>
        <v>202307</v>
      </c>
    </row>
    <row r="847" spans="1:19" x14ac:dyDescent="0.3">
      <c r="A847" t="s">
        <v>7505</v>
      </c>
      <c r="B847" s="3">
        <v>45123</v>
      </c>
      <c r="C847" t="s">
        <v>7506</v>
      </c>
      <c r="D847" t="s">
        <v>23</v>
      </c>
      <c r="E847" t="s">
        <v>19</v>
      </c>
      <c r="F847" t="s">
        <v>27</v>
      </c>
      <c r="G847">
        <v>4</v>
      </c>
      <c r="H847" s="5">
        <v>386.74</v>
      </c>
      <c r="I847" s="5">
        <v>0.02</v>
      </c>
      <c r="J847" s="5">
        <v>1516.0208</v>
      </c>
      <c r="K847" s="5">
        <v>124.0955553665448</v>
      </c>
      <c r="L847">
        <f>YEAR(SalesData[Order Date])</f>
        <v>2023</v>
      </c>
      <c r="M847">
        <f>MONTH(SalesData[Order Date])</f>
        <v>7</v>
      </c>
      <c r="N847" t="str">
        <f>TEXT(SalesData[[#This Row],[Order Date]], "mmmm")</f>
        <v>July</v>
      </c>
      <c r="O847" s="7">
        <f>IF(SalesData[Sales]=0,0,SalesData[Profit]/SalesData[Sales])</f>
        <v>8.1856103403426125E-2</v>
      </c>
      <c r="P847" s="8">
        <f t="shared" si="13"/>
        <v>1.292858251021358E-5</v>
      </c>
      <c r="Q847" t="str">
        <f>IF(SalesData[[#This Row],[Discount]]&gt;0, "Yes", "No")</f>
        <v>Yes</v>
      </c>
      <c r="R847" t="str">
        <f>TEXT(SalesData[[#This Row],[Order Date]],"mmm-yyyy")</f>
        <v>Jul-2023</v>
      </c>
      <c r="S847">
        <f>YEAR(SalesData[[#This Row],[Order Date]])*100 + MONTH(SalesData[[#This Row],[Order Date]])</f>
        <v>202307</v>
      </c>
    </row>
    <row r="848" spans="1:19" x14ac:dyDescent="0.3">
      <c r="A848" t="s">
        <v>7509</v>
      </c>
      <c r="B848" s="3">
        <v>45129</v>
      </c>
      <c r="C848" t="s">
        <v>7510</v>
      </c>
      <c r="D848" t="s">
        <v>13</v>
      </c>
      <c r="E848" t="s">
        <v>26</v>
      </c>
      <c r="F848" t="s">
        <v>39</v>
      </c>
      <c r="G848">
        <v>7</v>
      </c>
      <c r="H848" s="5">
        <v>481.77</v>
      </c>
      <c r="I848" s="5">
        <v>0</v>
      </c>
      <c r="J848" s="5">
        <v>3372.39</v>
      </c>
      <c r="K848" s="5">
        <v>226.8995980615631</v>
      </c>
      <c r="L848">
        <f>YEAR(SalesData[Order Date])</f>
        <v>2023</v>
      </c>
      <c r="M848">
        <f>MONTH(SalesData[Order Date])</f>
        <v>7</v>
      </c>
      <c r="N848" t="str">
        <f>TEXT(SalesData[[#This Row],[Order Date]], "mmmm")</f>
        <v>July</v>
      </c>
      <c r="O848" s="7">
        <f>IF(SalesData[Sales]=0,0,SalesData[Profit]/SalesData[Sales])</f>
        <v>6.7281541595593367E-2</v>
      </c>
      <c r="P848" s="8">
        <f t="shared" si="13"/>
        <v>0</v>
      </c>
      <c r="Q848" t="str">
        <f>IF(SalesData[[#This Row],[Discount]]&gt;0, "Yes", "No")</f>
        <v>No</v>
      </c>
      <c r="R848" t="str">
        <f>TEXT(SalesData[[#This Row],[Order Date]],"mmm-yyyy")</f>
        <v>Jul-2023</v>
      </c>
      <c r="S848">
        <f>YEAR(SalesData[[#This Row],[Order Date]])*100 + MONTH(SalesData[[#This Row],[Order Date]])</f>
        <v>202307</v>
      </c>
    </row>
    <row r="849" spans="1:19" x14ac:dyDescent="0.3">
      <c r="A849" t="s">
        <v>7527</v>
      </c>
      <c r="B849" s="3">
        <v>45137</v>
      </c>
      <c r="C849" t="s">
        <v>7528</v>
      </c>
      <c r="D849" t="s">
        <v>13</v>
      </c>
      <c r="E849" t="s">
        <v>19</v>
      </c>
      <c r="F849" t="s">
        <v>53</v>
      </c>
      <c r="G849">
        <v>2</v>
      </c>
      <c r="H849" s="5">
        <v>599.73</v>
      </c>
      <c r="I849" s="5">
        <v>0.06</v>
      </c>
      <c r="J849" s="5">
        <v>1127.4924000000001</v>
      </c>
      <c r="K849" s="5">
        <v>223.71279482257441</v>
      </c>
      <c r="L849">
        <f>YEAR(SalesData[Order Date])</f>
        <v>2023</v>
      </c>
      <c r="M849">
        <f>MONTH(SalesData[Order Date])</f>
        <v>7</v>
      </c>
      <c r="N849" t="str">
        <f>TEXT(SalesData[[#This Row],[Order Date]], "mmmm")</f>
        <v>July</v>
      </c>
      <c r="O849" s="7">
        <f>IF(SalesData[Sales]=0,0,SalesData[Profit]/SalesData[Sales])</f>
        <v>0.19841623306957493</v>
      </c>
      <c r="P849" s="8">
        <f t="shared" si="13"/>
        <v>5.0022510129558295E-5</v>
      </c>
      <c r="Q849" t="str">
        <f>IF(SalesData[[#This Row],[Discount]]&gt;0, "Yes", "No")</f>
        <v>Yes</v>
      </c>
      <c r="R849" t="str">
        <f>TEXT(SalesData[[#This Row],[Order Date]],"mmm-yyyy")</f>
        <v>Jul-2023</v>
      </c>
      <c r="S849">
        <f>YEAR(SalesData[[#This Row],[Order Date]])*100 + MONTH(SalesData[[#This Row],[Order Date]])</f>
        <v>202307</v>
      </c>
    </row>
    <row r="850" spans="1:19" x14ac:dyDescent="0.3">
      <c r="A850" t="s">
        <v>7595</v>
      </c>
      <c r="B850" s="3">
        <v>45108</v>
      </c>
      <c r="C850" t="s">
        <v>7596</v>
      </c>
      <c r="D850" t="s">
        <v>23</v>
      </c>
      <c r="E850" t="s">
        <v>19</v>
      </c>
      <c r="F850" t="s">
        <v>20</v>
      </c>
      <c r="G850">
        <v>2</v>
      </c>
      <c r="H850" s="5">
        <v>180.31</v>
      </c>
      <c r="I850" s="5">
        <v>0.24</v>
      </c>
      <c r="J850" s="5">
        <v>274.07119999999998</v>
      </c>
      <c r="K850" s="5">
        <v>66.253687810562369</v>
      </c>
      <c r="L850">
        <f>YEAR(SalesData[Order Date])</f>
        <v>2023</v>
      </c>
      <c r="M850">
        <f>MONTH(SalesData[Order Date])</f>
        <v>7</v>
      </c>
      <c r="N850" t="str">
        <f>TEXT(SalesData[[#This Row],[Order Date]], "mmmm")</f>
        <v>July</v>
      </c>
      <c r="O850" s="7">
        <f>IF(SalesData[Sales]=0,0,SalesData[Profit]/SalesData[Sales])</f>
        <v>0.24173896349037174</v>
      </c>
      <c r="P850" s="8">
        <f t="shared" si="13"/>
        <v>6.6552049248516437E-4</v>
      </c>
      <c r="Q850" t="str">
        <f>IF(SalesData[[#This Row],[Discount]]&gt;0, "Yes", "No")</f>
        <v>Yes</v>
      </c>
      <c r="R850" t="str">
        <f>TEXT(SalesData[[#This Row],[Order Date]],"mmm-yyyy")</f>
        <v>Jul-2023</v>
      </c>
      <c r="S850">
        <f>YEAR(SalesData[[#This Row],[Order Date]])*100 + MONTH(SalesData[[#This Row],[Order Date]])</f>
        <v>202307</v>
      </c>
    </row>
    <row r="851" spans="1:19" x14ac:dyDescent="0.3">
      <c r="A851" t="s">
        <v>7629</v>
      </c>
      <c r="B851" s="3">
        <v>45133</v>
      </c>
      <c r="C851" t="s">
        <v>7630</v>
      </c>
      <c r="D851" t="s">
        <v>13</v>
      </c>
      <c r="E851" t="s">
        <v>26</v>
      </c>
      <c r="F851" t="s">
        <v>44</v>
      </c>
      <c r="G851">
        <v>1</v>
      </c>
      <c r="H851" s="5">
        <v>267.8</v>
      </c>
      <c r="I851" s="5">
        <v>0.13</v>
      </c>
      <c r="J851" s="5">
        <v>232.98599999999999</v>
      </c>
      <c r="K851" s="5">
        <v>39.23168498747588</v>
      </c>
      <c r="L851">
        <f>YEAR(SalesData[Order Date])</f>
        <v>2023</v>
      </c>
      <c r="M851">
        <f>MONTH(SalesData[Order Date])</f>
        <v>7</v>
      </c>
      <c r="N851" t="str">
        <f>TEXT(SalesData[[#This Row],[Order Date]], "mmmm")</f>
        <v>July</v>
      </c>
      <c r="O851" s="7">
        <f>IF(SalesData[Sales]=0,0,SalesData[Profit]/SalesData[Sales])</f>
        <v>0.16838644805900732</v>
      </c>
      <c r="P851" s="8">
        <f t="shared" si="13"/>
        <v>4.8543689320388347E-4</v>
      </c>
      <c r="Q851" t="str">
        <f>IF(SalesData[[#This Row],[Discount]]&gt;0, "Yes", "No")</f>
        <v>Yes</v>
      </c>
      <c r="R851" t="str">
        <f>TEXT(SalesData[[#This Row],[Order Date]],"mmm-yyyy")</f>
        <v>Jul-2023</v>
      </c>
      <c r="S851">
        <f>YEAR(SalesData[[#This Row],[Order Date]])*100 + MONTH(SalesData[[#This Row],[Order Date]])</f>
        <v>202307</v>
      </c>
    </row>
    <row r="852" spans="1:19" x14ac:dyDescent="0.3">
      <c r="A852" t="s">
        <v>7640</v>
      </c>
      <c r="B852" s="3">
        <v>45121</v>
      </c>
      <c r="C852" t="s">
        <v>7641</v>
      </c>
      <c r="D852" t="s">
        <v>18</v>
      </c>
      <c r="E852" t="s">
        <v>26</v>
      </c>
      <c r="F852" t="s">
        <v>44</v>
      </c>
      <c r="G852">
        <v>2</v>
      </c>
      <c r="H852" s="5">
        <v>83.15</v>
      </c>
      <c r="I852" s="5">
        <v>0.18</v>
      </c>
      <c r="J852" s="5">
        <v>136.36600000000001</v>
      </c>
      <c r="K852" s="5">
        <v>28.505270902180229</v>
      </c>
      <c r="L852">
        <f>YEAR(SalesData[Order Date])</f>
        <v>2023</v>
      </c>
      <c r="M852">
        <f>MONTH(SalesData[Order Date])</f>
        <v>7</v>
      </c>
      <c r="N852" t="str">
        <f>TEXT(SalesData[[#This Row],[Order Date]], "mmmm")</f>
        <v>July</v>
      </c>
      <c r="O852" s="7">
        <f>IF(SalesData[Sales]=0,0,SalesData[Profit]/SalesData[Sales])</f>
        <v>0.2090350300088015</v>
      </c>
      <c r="P852" s="8">
        <f t="shared" si="13"/>
        <v>1.0823812387251953E-3</v>
      </c>
      <c r="Q852" t="str">
        <f>IF(SalesData[[#This Row],[Discount]]&gt;0, "Yes", "No")</f>
        <v>Yes</v>
      </c>
      <c r="R852" t="str">
        <f>TEXT(SalesData[[#This Row],[Order Date]],"mmm-yyyy")</f>
        <v>Jul-2023</v>
      </c>
      <c r="S852">
        <f>YEAR(SalesData[[#This Row],[Order Date]])*100 + MONTH(SalesData[[#This Row],[Order Date]])</f>
        <v>202307</v>
      </c>
    </row>
    <row r="853" spans="1:19" x14ac:dyDescent="0.3">
      <c r="A853" t="s">
        <v>7755</v>
      </c>
      <c r="B853" s="3">
        <v>45133</v>
      </c>
      <c r="C853" t="s">
        <v>7756</v>
      </c>
      <c r="D853" t="s">
        <v>23</v>
      </c>
      <c r="E853" t="s">
        <v>19</v>
      </c>
      <c r="F853" t="s">
        <v>15</v>
      </c>
      <c r="G853">
        <v>5</v>
      </c>
      <c r="H853" s="5">
        <v>678.15</v>
      </c>
      <c r="I853" s="5">
        <v>7.0000000000000007E-2</v>
      </c>
      <c r="J853" s="5">
        <v>3153.3975</v>
      </c>
      <c r="K853" s="5">
        <v>798.63040751832443</v>
      </c>
      <c r="L853">
        <f>YEAR(SalesData[Order Date])</f>
        <v>2023</v>
      </c>
      <c r="M853">
        <f>MONTH(SalesData[Order Date])</f>
        <v>7</v>
      </c>
      <c r="N853" t="str">
        <f>TEXT(SalesData[[#This Row],[Order Date]], "mmmm")</f>
        <v>July</v>
      </c>
      <c r="O853" s="7">
        <f>IF(SalesData[Sales]=0,0,SalesData[Profit]/SalesData[Sales])</f>
        <v>0.25326030337701622</v>
      </c>
      <c r="P853" s="8">
        <f t="shared" si="13"/>
        <v>2.0644400206444005E-5</v>
      </c>
      <c r="Q853" t="str">
        <f>IF(SalesData[[#This Row],[Discount]]&gt;0, "Yes", "No")</f>
        <v>Yes</v>
      </c>
      <c r="R853" t="str">
        <f>TEXT(SalesData[[#This Row],[Order Date]],"mmm-yyyy")</f>
        <v>Jul-2023</v>
      </c>
      <c r="S853">
        <f>YEAR(SalesData[[#This Row],[Order Date]])*100 + MONTH(SalesData[[#This Row],[Order Date]])</f>
        <v>202307</v>
      </c>
    </row>
    <row r="854" spans="1:19" x14ac:dyDescent="0.3">
      <c r="A854" t="s">
        <v>7895</v>
      </c>
      <c r="B854" s="3">
        <v>45113</v>
      </c>
      <c r="C854" t="s">
        <v>7896</v>
      </c>
      <c r="D854" t="s">
        <v>23</v>
      </c>
      <c r="E854" t="s">
        <v>19</v>
      </c>
      <c r="F854" t="s">
        <v>39</v>
      </c>
      <c r="G854">
        <v>6</v>
      </c>
      <c r="H854" s="5">
        <v>890.9</v>
      </c>
      <c r="I854" s="5">
        <v>0.04</v>
      </c>
      <c r="J854" s="5">
        <v>5131.5839999999998</v>
      </c>
      <c r="K854" s="5">
        <v>456.30865475155088</v>
      </c>
      <c r="L854">
        <f>YEAR(SalesData[Order Date])</f>
        <v>2023</v>
      </c>
      <c r="M854">
        <f>MONTH(SalesData[Order Date])</f>
        <v>7</v>
      </c>
      <c r="N854" t="str">
        <f>TEXT(SalesData[[#This Row],[Order Date]], "mmmm")</f>
        <v>July</v>
      </c>
      <c r="O854" s="7">
        <f>IF(SalesData[Sales]=0,0,SalesData[Profit]/SalesData[Sales])</f>
        <v>8.8921599013394484E-2</v>
      </c>
      <c r="P854" s="8">
        <f t="shared" si="13"/>
        <v>7.4830695551315156E-6</v>
      </c>
      <c r="Q854" t="str">
        <f>IF(SalesData[[#This Row],[Discount]]&gt;0, "Yes", "No")</f>
        <v>Yes</v>
      </c>
      <c r="R854" t="str">
        <f>TEXT(SalesData[[#This Row],[Order Date]],"mmm-yyyy")</f>
        <v>Jul-2023</v>
      </c>
      <c r="S854">
        <f>YEAR(SalesData[[#This Row],[Order Date]])*100 + MONTH(SalesData[[#This Row],[Order Date]])</f>
        <v>202307</v>
      </c>
    </row>
    <row r="855" spans="1:19" x14ac:dyDescent="0.3">
      <c r="A855" t="s">
        <v>7916</v>
      </c>
      <c r="B855" s="3">
        <v>45118</v>
      </c>
      <c r="C855" t="s">
        <v>7917</v>
      </c>
      <c r="D855" t="s">
        <v>30</v>
      </c>
      <c r="E855" t="s">
        <v>26</v>
      </c>
      <c r="F855" t="s">
        <v>44</v>
      </c>
      <c r="G855">
        <v>7</v>
      </c>
      <c r="H855" s="5">
        <v>647.75</v>
      </c>
      <c r="I855" s="5">
        <v>0.15</v>
      </c>
      <c r="J855" s="5">
        <v>3854.1125000000002</v>
      </c>
      <c r="K855" s="5">
        <v>805.8165155851658</v>
      </c>
      <c r="L855">
        <f>YEAR(SalesData[Order Date])</f>
        <v>2023</v>
      </c>
      <c r="M855">
        <f>MONTH(SalesData[Order Date])</f>
        <v>7</v>
      </c>
      <c r="N855" t="str">
        <f>TEXT(SalesData[[#This Row],[Order Date]], "mmmm")</f>
        <v>July</v>
      </c>
      <c r="O855" s="7">
        <f>IF(SalesData[Sales]=0,0,SalesData[Profit]/SalesData[Sales])</f>
        <v>0.20907965597401887</v>
      </c>
      <c r="P855" s="8">
        <f t="shared" si="13"/>
        <v>3.308154601091691E-5</v>
      </c>
      <c r="Q855" t="str">
        <f>IF(SalesData[[#This Row],[Discount]]&gt;0, "Yes", "No")</f>
        <v>Yes</v>
      </c>
      <c r="R855" t="str">
        <f>TEXT(SalesData[[#This Row],[Order Date]],"mmm-yyyy")</f>
        <v>Jul-2023</v>
      </c>
      <c r="S855">
        <f>YEAR(SalesData[[#This Row],[Order Date]])*100 + MONTH(SalesData[[#This Row],[Order Date]])</f>
        <v>202307</v>
      </c>
    </row>
    <row r="856" spans="1:19" x14ac:dyDescent="0.3">
      <c r="A856" t="s">
        <v>7918</v>
      </c>
      <c r="B856" s="3">
        <v>45124</v>
      </c>
      <c r="C856" t="s">
        <v>7919</v>
      </c>
      <c r="D856" t="s">
        <v>23</v>
      </c>
      <c r="E856" t="s">
        <v>26</v>
      </c>
      <c r="F856" t="s">
        <v>15</v>
      </c>
      <c r="G856">
        <v>3</v>
      </c>
      <c r="H856" s="5">
        <v>813.43</v>
      </c>
      <c r="I856" s="5">
        <v>0.17</v>
      </c>
      <c r="J856" s="5">
        <v>2025.4407000000001</v>
      </c>
      <c r="K856" s="5">
        <v>546.22709758641702</v>
      </c>
      <c r="L856">
        <f>YEAR(SalesData[Order Date])</f>
        <v>2023</v>
      </c>
      <c r="M856">
        <f>MONTH(SalesData[Order Date])</f>
        <v>7</v>
      </c>
      <c r="N856" t="str">
        <f>TEXT(SalesData[[#This Row],[Order Date]], "mmmm")</f>
        <v>July</v>
      </c>
      <c r="O856" s="7">
        <f>IF(SalesData[Sales]=0,0,SalesData[Profit]/SalesData[Sales])</f>
        <v>0.26968308555585802</v>
      </c>
      <c r="P856" s="8">
        <f t="shared" si="13"/>
        <v>6.9663851427494277E-5</v>
      </c>
      <c r="Q856" t="str">
        <f>IF(SalesData[[#This Row],[Discount]]&gt;0, "Yes", "No")</f>
        <v>Yes</v>
      </c>
      <c r="R856" t="str">
        <f>TEXT(SalesData[[#This Row],[Order Date]],"mmm-yyyy")</f>
        <v>Jul-2023</v>
      </c>
      <c r="S856">
        <f>YEAR(SalesData[[#This Row],[Order Date]])*100 + MONTH(SalesData[[#This Row],[Order Date]])</f>
        <v>202307</v>
      </c>
    </row>
    <row r="857" spans="1:19" x14ac:dyDescent="0.3">
      <c r="A857" t="s">
        <v>7938</v>
      </c>
      <c r="B857" s="3">
        <v>45129</v>
      </c>
      <c r="C857" t="s">
        <v>7939</v>
      </c>
      <c r="D857" t="s">
        <v>18</v>
      </c>
      <c r="E857" t="s">
        <v>26</v>
      </c>
      <c r="F857" t="s">
        <v>62</v>
      </c>
      <c r="G857">
        <v>1</v>
      </c>
      <c r="H857" s="5">
        <v>620.38</v>
      </c>
      <c r="I857" s="5">
        <v>0.1</v>
      </c>
      <c r="J857" s="5">
        <v>558.34199999999998</v>
      </c>
      <c r="K857" s="5">
        <v>122.5961339083667</v>
      </c>
      <c r="L857">
        <f>YEAR(SalesData[Order Date])</f>
        <v>2023</v>
      </c>
      <c r="M857">
        <f>MONTH(SalesData[Order Date])</f>
        <v>7</v>
      </c>
      <c r="N857" t="str">
        <f>TEXT(SalesData[[#This Row],[Order Date]], "mmmm")</f>
        <v>July</v>
      </c>
      <c r="O857" s="7">
        <f>IF(SalesData[Sales]=0,0,SalesData[Profit]/SalesData[Sales])</f>
        <v>0.21957175693099695</v>
      </c>
      <c r="P857" s="8">
        <f t="shared" si="13"/>
        <v>1.6119152777330025E-4</v>
      </c>
      <c r="Q857" t="str">
        <f>IF(SalesData[[#This Row],[Discount]]&gt;0, "Yes", "No")</f>
        <v>Yes</v>
      </c>
      <c r="R857" t="str">
        <f>TEXT(SalesData[[#This Row],[Order Date]],"mmm-yyyy")</f>
        <v>Jul-2023</v>
      </c>
      <c r="S857">
        <f>YEAR(SalesData[[#This Row],[Order Date]])*100 + MONTH(SalesData[[#This Row],[Order Date]])</f>
        <v>202307</v>
      </c>
    </row>
    <row r="858" spans="1:19" x14ac:dyDescent="0.3">
      <c r="A858" t="s">
        <v>7964</v>
      </c>
      <c r="B858" s="3">
        <v>45112</v>
      </c>
      <c r="C858" t="s">
        <v>7965</v>
      </c>
      <c r="D858" t="s">
        <v>18</v>
      </c>
      <c r="E858" t="s">
        <v>14</v>
      </c>
      <c r="F858" t="s">
        <v>39</v>
      </c>
      <c r="G858">
        <v>6</v>
      </c>
      <c r="H858" s="5">
        <v>888.22</v>
      </c>
      <c r="I858" s="5">
        <v>0.27</v>
      </c>
      <c r="J858" s="5">
        <v>3890.4036000000001</v>
      </c>
      <c r="K858" s="5">
        <v>313.47878352060718</v>
      </c>
      <c r="L858">
        <f>YEAR(SalesData[Order Date])</f>
        <v>2023</v>
      </c>
      <c r="M858">
        <f>MONTH(SalesData[Order Date])</f>
        <v>7</v>
      </c>
      <c r="N858" t="str">
        <f>TEXT(SalesData[[#This Row],[Order Date]], "mmmm")</f>
        <v>July</v>
      </c>
      <c r="O858" s="7">
        <f>IF(SalesData[Sales]=0,0,SalesData[Profit]/SalesData[Sales])</f>
        <v>8.0577445363408357E-2</v>
      </c>
      <c r="P858" s="8">
        <f t="shared" si="13"/>
        <v>5.0663124000810616E-5</v>
      </c>
      <c r="Q858" t="str">
        <f>IF(SalesData[[#This Row],[Discount]]&gt;0, "Yes", "No")</f>
        <v>Yes</v>
      </c>
      <c r="R858" t="str">
        <f>TEXT(SalesData[[#This Row],[Order Date]],"mmm-yyyy")</f>
        <v>Jul-2023</v>
      </c>
      <c r="S858">
        <f>YEAR(SalesData[[#This Row],[Order Date]])*100 + MONTH(SalesData[[#This Row],[Order Date]])</f>
        <v>202307</v>
      </c>
    </row>
    <row r="859" spans="1:19" x14ac:dyDescent="0.3">
      <c r="A859" t="s">
        <v>8066</v>
      </c>
      <c r="B859" s="3">
        <v>45116</v>
      </c>
      <c r="C859" t="s">
        <v>8067</v>
      </c>
      <c r="D859" t="s">
        <v>13</v>
      </c>
      <c r="E859" t="s">
        <v>26</v>
      </c>
      <c r="F859" t="s">
        <v>15</v>
      </c>
      <c r="G859">
        <v>5</v>
      </c>
      <c r="H859" s="5">
        <v>707.28</v>
      </c>
      <c r="I859" s="5">
        <v>0.19</v>
      </c>
      <c r="J859" s="5">
        <v>2864.4839999999999</v>
      </c>
      <c r="K859" s="5">
        <v>532.41352127944219</v>
      </c>
      <c r="L859">
        <f>YEAR(SalesData[Order Date])</f>
        <v>2023</v>
      </c>
      <c r="M859">
        <f>MONTH(SalesData[Order Date])</f>
        <v>7</v>
      </c>
      <c r="N859" t="str">
        <f>TEXT(SalesData[[#This Row],[Order Date]], "mmmm")</f>
        <v>July</v>
      </c>
      <c r="O859" s="7">
        <f>IF(SalesData[Sales]=0,0,SalesData[Profit]/SalesData[Sales])</f>
        <v>0.1858671653531464</v>
      </c>
      <c r="P859" s="8">
        <f t="shared" si="13"/>
        <v>5.3726953964483661E-5</v>
      </c>
      <c r="Q859" t="str">
        <f>IF(SalesData[[#This Row],[Discount]]&gt;0, "Yes", "No")</f>
        <v>Yes</v>
      </c>
      <c r="R859" t="str">
        <f>TEXT(SalesData[[#This Row],[Order Date]],"mmm-yyyy")</f>
        <v>Jul-2023</v>
      </c>
      <c r="S859">
        <f>YEAR(SalesData[[#This Row],[Order Date]])*100 + MONTH(SalesData[[#This Row],[Order Date]])</f>
        <v>202307</v>
      </c>
    </row>
    <row r="860" spans="1:19" x14ac:dyDescent="0.3">
      <c r="A860" t="s">
        <v>8078</v>
      </c>
      <c r="B860" s="3">
        <v>45108</v>
      </c>
      <c r="C860" t="s">
        <v>8079</v>
      </c>
      <c r="D860" t="s">
        <v>18</v>
      </c>
      <c r="E860" t="s">
        <v>14</v>
      </c>
      <c r="F860" t="s">
        <v>62</v>
      </c>
      <c r="G860">
        <v>9</v>
      </c>
      <c r="H860" s="5">
        <v>824.32</v>
      </c>
      <c r="I860" s="5">
        <v>0.17</v>
      </c>
      <c r="J860" s="5">
        <v>6157.6704</v>
      </c>
      <c r="K860" s="5">
        <v>1048.388798519745</v>
      </c>
      <c r="L860">
        <f>YEAR(SalesData[Order Date])</f>
        <v>2023</v>
      </c>
      <c r="M860">
        <f>MONTH(SalesData[Order Date])</f>
        <v>7</v>
      </c>
      <c r="N860" t="str">
        <f>TEXT(SalesData[[#This Row],[Order Date]], "mmmm")</f>
        <v>July</v>
      </c>
      <c r="O860" s="7">
        <f>IF(SalesData[Sales]=0,0,SalesData[Profit]/SalesData[Sales])</f>
        <v>0.17025737501632843</v>
      </c>
      <c r="P860" s="8">
        <f t="shared" si="13"/>
        <v>2.2914510006901312E-5</v>
      </c>
      <c r="Q860" t="str">
        <f>IF(SalesData[[#This Row],[Discount]]&gt;0, "Yes", "No")</f>
        <v>Yes</v>
      </c>
      <c r="R860" t="str">
        <f>TEXT(SalesData[[#This Row],[Order Date]],"mmm-yyyy")</f>
        <v>Jul-2023</v>
      </c>
      <c r="S860">
        <f>YEAR(SalesData[[#This Row],[Order Date]])*100 + MONTH(SalesData[[#This Row],[Order Date]])</f>
        <v>202307</v>
      </c>
    </row>
    <row r="861" spans="1:19" x14ac:dyDescent="0.3">
      <c r="A861" t="s">
        <v>8142</v>
      </c>
      <c r="B861" s="3">
        <v>45112</v>
      </c>
      <c r="C861" t="s">
        <v>8143</v>
      </c>
      <c r="D861" t="s">
        <v>18</v>
      </c>
      <c r="E861" t="s">
        <v>14</v>
      </c>
      <c r="F861" t="s">
        <v>53</v>
      </c>
      <c r="G861">
        <v>7</v>
      </c>
      <c r="H861" s="5">
        <v>56.66</v>
      </c>
      <c r="I861" s="5">
        <v>0.15</v>
      </c>
      <c r="J861" s="5">
        <v>337.12700000000001</v>
      </c>
      <c r="K861" s="5">
        <v>100.5263815398207</v>
      </c>
      <c r="L861">
        <f>YEAR(SalesData[Order Date])</f>
        <v>2023</v>
      </c>
      <c r="M861">
        <f>MONTH(SalesData[Order Date])</f>
        <v>7</v>
      </c>
      <c r="N861" t="str">
        <f>TEXT(SalesData[[#This Row],[Order Date]], "mmmm")</f>
        <v>July</v>
      </c>
      <c r="O861" s="7">
        <f>IF(SalesData[Sales]=0,0,SalesData[Profit]/SalesData[Sales])</f>
        <v>0.29818549549523088</v>
      </c>
      <c r="P861" s="8">
        <f t="shared" si="13"/>
        <v>3.7819575412233371E-4</v>
      </c>
      <c r="Q861" t="str">
        <f>IF(SalesData[[#This Row],[Discount]]&gt;0, "Yes", "No")</f>
        <v>Yes</v>
      </c>
      <c r="R861" t="str">
        <f>TEXT(SalesData[[#This Row],[Order Date]],"mmm-yyyy")</f>
        <v>Jul-2023</v>
      </c>
      <c r="S861">
        <f>YEAR(SalesData[[#This Row],[Order Date]])*100 + MONTH(SalesData[[#This Row],[Order Date]])</f>
        <v>202307</v>
      </c>
    </row>
    <row r="862" spans="1:19" x14ac:dyDescent="0.3">
      <c r="A862" t="s">
        <v>8264</v>
      </c>
      <c r="B862" s="3">
        <v>45118</v>
      </c>
      <c r="C862" t="s">
        <v>8265</v>
      </c>
      <c r="D862" t="s">
        <v>30</v>
      </c>
      <c r="E862" t="s">
        <v>14</v>
      </c>
      <c r="F862" t="s">
        <v>91</v>
      </c>
      <c r="G862">
        <v>1</v>
      </c>
      <c r="H862" s="5">
        <v>704.78</v>
      </c>
      <c r="I862" s="5">
        <v>0.2</v>
      </c>
      <c r="J862" s="5">
        <v>563.82399999999996</v>
      </c>
      <c r="K862" s="5">
        <v>29.559093336761439</v>
      </c>
      <c r="L862">
        <f>YEAR(SalesData[Order Date])</f>
        <v>2023</v>
      </c>
      <c r="M862">
        <f>MONTH(SalesData[Order Date])</f>
        <v>7</v>
      </c>
      <c r="N862" t="str">
        <f>TEXT(SalesData[[#This Row],[Order Date]], "mmmm")</f>
        <v>July</v>
      </c>
      <c r="O862" s="7">
        <f>IF(SalesData[Sales]=0,0,SalesData[Profit]/SalesData[Sales])</f>
        <v>5.2426099876488837E-2</v>
      </c>
      <c r="P862" s="8">
        <f t="shared" si="13"/>
        <v>2.8377649763046625E-4</v>
      </c>
      <c r="Q862" t="str">
        <f>IF(SalesData[[#This Row],[Discount]]&gt;0, "Yes", "No")</f>
        <v>Yes</v>
      </c>
      <c r="R862" t="str">
        <f>TEXT(SalesData[[#This Row],[Order Date]],"mmm-yyyy")</f>
        <v>Jul-2023</v>
      </c>
      <c r="S862">
        <f>YEAR(SalesData[[#This Row],[Order Date]])*100 + MONTH(SalesData[[#This Row],[Order Date]])</f>
        <v>202307</v>
      </c>
    </row>
    <row r="863" spans="1:19" x14ac:dyDescent="0.3">
      <c r="A863" t="s">
        <v>8290</v>
      </c>
      <c r="B863" s="3">
        <v>45136</v>
      </c>
      <c r="C863" t="s">
        <v>8291</v>
      </c>
      <c r="D863" t="s">
        <v>23</v>
      </c>
      <c r="E863" t="s">
        <v>26</v>
      </c>
      <c r="F863" t="s">
        <v>91</v>
      </c>
      <c r="G863">
        <v>8</v>
      </c>
      <c r="H863" s="5">
        <v>834.21</v>
      </c>
      <c r="I863" s="5">
        <v>0.09</v>
      </c>
      <c r="J863" s="5">
        <v>6073.0487999999996</v>
      </c>
      <c r="K863" s="5">
        <v>894.48857085828331</v>
      </c>
      <c r="L863">
        <f>YEAR(SalesData[Order Date])</f>
        <v>2023</v>
      </c>
      <c r="M863">
        <f>MONTH(SalesData[Order Date])</f>
        <v>7</v>
      </c>
      <c r="N863" t="str">
        <f>TEXT(SalesData[[#This Row],[Order Date]], "mmmm")</f>
        <v>July</v>
      </c>
      <c r="O863" s="7">
        <f>IF(SalesData[Sales]=0,0,SalesData[Profit]/SalesData[Sales])</f>
        <v>0.14728822380914894</v>
      </c>
      <c r="P863" s="8">
        <f t="shared" si="13"/>
        <v>1.3485812924803106E-5</v>
      </c>
      <c r="Q863" t="str">
        <f>IF(SalesData[[#This Row],[Discount]]&gt;0, "Yes", "No")</f>
        <v>Yes</v>
      </c>
      <c r="R863" t="str">
        <f>TEXT(SalesData[[#This Row],[Order Date]],"mmm-yyyy")</f>
        <v>Jul-2023</v>
      </c>
      <c r="S863">
        <f>YEAR(SalesData[[#This Row],[Order Date]])*100 + MONTH(SalesData[[#This Row],[Order Date]])</f>
        <v>202307</v>
      </c>
    </row>
    <row r="864" spans="1:19" x14ac:dyDescent="0.3">
      <c r="A864" t="s">
        <v>8353</v>
      </c>
      <c r="B864" s="3">
        <v>45122</v>
      </c>
      <c r="C864" t="s">
        <v>8354</v>
      </c>
      <c r="D864" t="s">
        <v>30</v>
      </c>
      <c r="E864" t="s">
        <v>26</v>
      </c>
      <c r="F864" t="s">
        <v>91</v>
      </c>
      <c r="G864">
        <v>7</v>
      </c>
      <c r="H864" s="5">
        <v>865.41</v>
      </c>
      <c r="I864" s="5">
        <v>0.1</v>
      </c>
      <c r="J864" s="5">
        <v>5452.0829999999996</v>
      </c>
      <c r="K864" s="5">
        <v>918.45424932415358</v>
      </c>
      <c r="L864">
        <f>YEAR(SalesData[Order Date])</f>
        <v>2023</v>
      </c>
      <c r="M864">
        <f>MONTH(SalesData[Order Date])</f>
        <v>7</v>
      </c>
      <c r="N864" t="str">
        <f>TEXT(SalesData[[#This Row],[Order Date]], "mmmm")</f>
        <v>July</v>
      </c>
      <c r="O864" s="7">
        <f>IF(SalesData[Sales]=0,0,SalesData[Profit]/SalesData[Sales])</f>
        <v>0.1684593300072933</v>
      </c>
      <c r="P864" s="8">
        <f t="shared" si="13"/>
        <v>1.6507452289336022E-5</v>
      </c>
      <c r="Q864" t="str">
        <f>IF(SalesData[[#This Row],[Discount]]&gt;0, "Yes", "No")</f>
        <v>Yes</v>
      </c>
      <c r="R864" t="str">
        <f>TEXT(SalesData[[#This Row],[Order Date]],"mmm-yyyy")</f>
        <v>Jul-2023</v>
      </c>
      <c r="S864">
        <f>YEAR(SalesData[[#This Row],[Order Date]])*100 + MONTH(SalesData[[#This Row],[Order Date]])</f>
        <v>202307</v>
      </c>
    </row>
    <row r="865" spans="1:19" x14ac:dyDescent="0.3">
      <c r="A865" t="s">
        <v>8386</v>
      </c>
      <c r="B865" s="3">
        <v>45110</v>
      </c>
      <c r="C865" t="s">
        <v>8387</v>
      </c>
      <c r="D865" t="s">
        <v>18</v>
      </c>
      <c r="E865" t="s">
        <v>19</v>
      </c>
      <c r="F865" t="s">
        <v>34</v>
      </c>
      <c r="G865">
        <v>1</v>
      </c>
      <c r="H865" s="5">
        <v>378.25</v>
      </c>
      <c r="I865" s="5">
        <v>0.23</v>
      </c>
      <c r="J865" s="5">
        <v>291.2525</v>
      </c>
      <c r="K865" s="5">
        <v>83.443380258760328</v>
      </c>
      <c r="L865">
        <f>YEAR(SalesData[Order Date])</f>
        <v>2023</v>
      </c>
      <c r="M865">
        <f>MONTH(SalesData[Order Date])</f>
        <v>7</v>
      </c>
      <c r="N865" t="str">
        <f>TEXT(SalesData[[#This Row],[Order Date]], "mmmm")</f>
        <v>July</v>
      </c>
      <c r="O865" s="7">
        <f>IF(SalesData[Sales]=0,0,SalesData[Profit]/SalesData[Sales])</f>
        <v>0.28649841721104652</v>
      </c>
      <c r="P865" s="8">
        <f t="shared" si="13"/>
        <v>6.0806345009914084E-4</v>
      </c>
      <c r="Q865" t="str">
        <f>IF(SalesData[[#This Row],[Discount]]&gt;0, "Yes", "No")</f>
        <v>Yes</v>
      </c>
      <c r="R865" t="str">
        <f>TEXT(SalesData[[#This Row],[Order Date]],"mmm-yyyy")</f>
        <v>Jul-2023</v>
      </c>
      <c r="S865">
        <f>YEAR(SalesData[[#This Row],[Order Date]])*100 + MONTH(SalesData[[#This Row],[Order Date]])</f>
        <v>202307</v>
      </c>
    </row>
    <row r="866" spans="1:19" x14ac:dyDescent="0.3">
      <c r="A866" t="s">
        <v>8489</v>
      </c>
      <c r="B866" s="3">
        <v>45125</v>
      </c>
      <c r="C866" t="s">
        <v>8490</v>
      </c>
      <c r="D866" t="s">
        <v>18</v>
      </c>
      <c r="E866" t="s">
        <v>14</v>
      </c>
      <c r="F866" t="s">
        <v>39</v>
      </c>
      <c r="G866">
        <v>9</v>
      </c>
      <c r="H866" s="5">
        <v>561.79999999999995</v>
      </c>
      <c r="I866" s="5">
        <v>0.11</v>
      </c>
      <c r="J866" s="5">
        <v>4500.018</v>
      </c>
      <c r="K866" s="5">
        <v>643.57742158408428</v>
      </c>
      <c r="L866">
        <f>YEAR(SalesData[Order Date])</f>
        <v>2023</v>
      </c>
      <c r="M866">
        <f>MONTH(SalesData[Order Date])</f>
        <v>7</v>
      </c>
      <c r="N866" t="str">
        <f>TEXT(SalesData[[#This Row],[Order Date]], "mmmm")</f>
        <v>July</v>
      </c>
      <c r="O866" s="7">
        <f>IF(SalesData[Sales]=0,0,SalesData[Profit]/SalesData[Sales])</f>
        <v>0.14301663272993226</v>
      </c>
      <c r="P866" s="8">
        <f t="shared" si="13"/>
        <v>2.1755468533681421E-5</v>
      </c>
      <c r="Q866" t="str">
        <f>IF(SalesData[[#This Row],[Discount]]&gt;0, "Yes", "No")</f>
        <v>Yes</v>
      </c>
      <c r="R866" t="str">
        <f>TEXT(SalesData[[#This Row],[Order Date]],"mmm-yyyy")</f>
        <v>Jul-2023</v>
      </c>
      <c r="S866">
        <f>YEAR(SalesData[[#This Row],[Order Date]])*100 + MONTH(SalesData[[#This Row],[Order Date]])</f>
        <v>202307</v>
      </c>
    </row>
    <row r="867" spans="1:19" x14ac:dyDescent="0.3">
      <c r="A867" t="s">
        <v>8564</v>
      </c>
      <c r="B867" s="3">
        <v>45114</v>
      </c>
      <c r="C867" t="s">
        <v>8565</v>
      </c>
      <c r="D867" t="s">
        <v>18</v>
      </c>
      <c r="E867" t="s">
        <v>19</v>
      </c>
      <c r="F867" t="s">
        <v>20</v>
      </c>
      <c r="G867">
        <v>7</v>
      </c>
      <c r="H867" s="5">
        <v>632.58000000000004</v>
      </c>
      <c r="I867" s="5">
        <v>0.3</v>
      </c>
      <c r="J867" s="5">
        <v>3099.6419999999998</v>
      </c>
      <c r="K867" s="5">
        <v>716.87645841538028</v>
      </c>
      <c r="L867">
        <f>YEAR(SalesData[Order Date])</f>
        <v>2023</v>
      </c>
      <c r="M867">
        <f>MONTH(SalesData[Order Date])</f>
        <v>7</v>
      </c>
      <c r="N867" t="str">
        <f>TEXT(SalesData[[#This Row],[Order Date]], "mmmm")</f>
        <v>July</v>
      </c>
      <c r="O867" s="7">
        <f>IF(SalesData[Sales]=0,0,SalesData[Profit]/SalesData[Sales])</f>
        <v>0.23127717924049948</v>
      </c>
      <c r="P867" s="8">
        <f t="shared" si="13"/>
        <v>6.7749759488353804E-5</v>
      </c>
      <c r="Q867" t="str">
        <f>IF(SalesData[[#This Row],[Discount]]&gt;0, "Yes", "No")</f>
        <v>Yes</v>
      </c>
      <c r="R867" t="str">
        <f>TEXT(SalesData[[#This Row],[Order Date]],"mmm-yyyy")</f>
        <v>Jul-2023</v>
      </c>
      <c r="S867">
        <f>YEAR(SalesData[[#This Row],[Order Date]])*100 + MONTH(SalesData[[#This Row],[Order Date]])</f>
        <v>202307</v>
      </c>
    </row>
    <row r="868" spans="1:19" x14ac:dyDescent="0.3">
      <c r="A868" t="s">
        <v>8689</v>
      </c>
      <c r="B868" s="3">
        <v>45130</v>
      </c>
      <c r="C868" t="s">
        <v>8690</v>
      </c>
      <c r="D868" t="s">
        <v>30</v>
      </c>
      <c r="E868" t="s">
        <v>14</v>
      </c>
      <c r="F868" t="s">
        <v>44</v>
      </c>
      <c r="G868">
        <v>6</v>
      </c>
      <c r="H868" s="5">
        <v>672.36</v>
      </c>
      <c r="I868" s="5">
        <v>0.21</v>
      </c>
      <c r="J868" s="5">
        <v>3186.9863999999998</v>
      </c>
      <c r="K868" s="5">
        <v>310.43159446095569</v>
      </c>
      <c r="L868">
        <f>YEAR(SalesData[Order Date])</f>
        <v>2023</v>
      </c>
      <c r="M868">
        <f>MONTH(SalesData[Order Date])</f>
        <v>7</v>
      </c>
      <c r="N868" t="str">
        <f>TEXT(SalesData[[#This Row],[Order Date]], "mmmm")</f>
        <v>July</v>
      </c>
      <c r="O868" s="7">
        <f>IF(SalesData[Sales]=0,0,SalesData[Profit]/SalesData[Sales])</f>
        <v>9.7405999115953462E-2</v>
      </c>
      <c r="P868" s="8">
        <f t="shared" si="13"/>
        <v>5.2055446487001012E-5</v>
      </c>
      <c r="Q868" t="str">
        <f>IF(SalesData[[#This Row],[Discount]]&gt;0, "Yes", "No")</f>
        <v>Yes</v>
      </c>
      <c r="R868" t="str">
        <f>TEXT(SalesData[[#This Row],[Order Date]],"mmm-yyyy")</f>
        <v>Jul-2023</v>
      </c>
      <c r="S868">
        <f>YEAR(SalesData[[#This Row],[Order Date]])*100 + MONTH(SalesData[[#This Row],[Order Date]])</f>
        <v>202307</v>
      </c>
    </row>
    <row r="869" spans="1:19" x14ac:dyDescent="0.3">
      <c r="A869" t="s">
        <v>8701</v>
      </c>
      <c r="B869" s="3">
        <v>45126</v>
      </c>
      <c r="C869" t="s">
        <v>8702</v>
      </c>
      <c r="D869" t="s">
        <v>30</v>
      </c>
      <c r="E869" t="s">
        <v>26</v>
      </c>
      <c r="F869" t="s">
        <v>39</v>
      </c>
      <c r="G869">
        <v>3</v>
      </c>
      <c r="H869" s="5">
        <v>989.09</v>
      </c>
      <c r="I869" s="5">
        <v>0.1</v>
      </c>
      <c r="J869" s="5">
        <v>2670.5430000000001</v>
      </c>
      <c r="K869" s="5">
        <v>731.37476563275254</v>
      </c>
      <c r="L869">
        <f>YEAR(SalesData[Order Date])</f>
        <v>2023</v>
      </c>
      <c r="M869">
        <f>MONTH(SalesData[Order Date])</f>
        <v>7</v>
      </c>
      <c r="N869" t="str">
        <f>TEXT(SalesData[[#This Row],[Order Date]], "mmmm")</f>
        <v>July</v>
      </c>
      <c r="O869" s="7">
        <f>IF(SalesData[Sales]=0,0,SalesData[Profit]/SalesData[Sales])</f>
        <v>0.27386743655981294</v>
      </c>
      <c r="P869" s="8">
        <f t="shared" si="13"/>
        <v>3.3701011367351133E-5</v>
      </c>
      <c r="Q869" t="str">
        <f>IF(SalesData[[#This Row],[Discount]]&gt;0, "Yes", "No")</f>
        <v>Yes</v>
      </c>
      <c r="R869" t="str">
        <f>TEXT(SalesData[[#This Row],[Order Date]],"mmm-yyyy")</f>
        <v>Jul-2023</v>
      </c>
      <c r="S869">
        <f>YEAR(SalesData[[#This Row],[Order Date]])*100 + MONTH(SalesData[[#This Row],[Order Date]])</f>
        <v>202307</v>
      </c>
    </row>
    <row r="870" spans="1:19" x14ac:dyDescent="0.3">
      <c r="A870" t="s">
        <v>8735</v>
      </c>
      <c r="B870" s="3">
        <v>45123</v>
      </c>
      <c r="C870" t="s">
        <v>8736</v>
      </c>
      <c r="D870" t="s">
        <v>18</v>
      </c>
      <c r="E870" t="s">
        <v>14</v>
      </c>
      <c r="F870" t="s">
        <v>44</v>
      </c>
      <c r="G870">
        <v>9</v>
      </c>
      <c r="H870" s="5">
        <v>542.27</v>
      </c>
      <c r="I870" s="5">
        <v>0.02</v>
      </c>
      <c r="J870" s="5">
        <v>4782.8213999999998</v>
      </c>
      <c r="K870" s="5">
        <v>1407.3499147938201</v>
      </c>
      <c r="L870">
        <f>YEAR(SalesData[Order Date])</f>
        <v>2023</v>
      </c>
      <c r="M870">
        <f>MONTH(SalesData[Order Date])</f>
        <v>7</v>
      </c>
      <c r="N870" t="str">
        <f>TEXT(SalesData[[#This Row],[Order Date]], "mmmm")</f>
        <v>July</v>
      </c>
      <c r="O870" s="7">
        <f>IF(SalesData[Sales]=0,0,SalesData[Profit]/SalesData[Sales])</f>
        <v>0.29425098641438296</v>
      </c>
      <c r="P870" s="8">
        <f t="shared" si="13"/>
        <v>4.0979995615140465E-6</v>
      </c>
      <c r="Q870" t="str">
        <f>IF(SalesData[[#This Row],[Discount]]&gt;0, "Yes", "No")</f>
        <v>Yes</v>
      </c>
      <c r="R870" t="str">
        <f>TEXT(SalesData[[#This Row],[Order Date]],"mmm-yyyy")</f>
        <v>Jul-2023</v>
      </c>
      <c r="S870">
        <f>YEAR(SalesData[[#This Row],[Order Date]])*100 + MONTH(SalesData[[#This Row],[Order Date]])</f>
        <v>202307</v>
      </c>
    </row>
    <row r="871" spans="1:19" x14ac:dyDescent="0.3">
      <c r="A871" t="s">
        <v>8741</v>
      </c>
      <c r="B871" s="3">
        <v>45123</v>
      </c>
      <c r="C871" t="s">
        <v>8742</v>
      </c>
      <c r="D871" t="s">
        <v>13</v>
      </c>
      <c r="E871" t="s">
        <v>14</v>
      </c>
      <c r="F871" t="s">
        <v>20</v>
      </c>
      <c r="G871">
        <v>3</v>
      </c>
      <c r="H871" s="5">
        <v>928.99</v>
      </c>
      <c r="I871" s="5">
        <v>0.13</v>
      </c>
      <c r="J871" s="5">
        <v>2424.6639</v>
      </c>
      <c r="K871" s="5">
        <v>670.00159965347677</v>
      </c>
      <c r="L871">
        <f>YEAR(SalesData[Order Date])</f>
        <v>2023</v>
      </c>
      <c r="M871">
        <f>MONTH(SalesData[Order Date])</f>
        <v>7</v>
      </c>
      <c r="N871" t="str">
        <f>TEXT(SalesData[[#This Row],[Order Date]], "mmmm")</f>
        <v>July</v>
      </c>
      <c r="O871" s="7">
        <f>IF(SalesData[Sales]=0,0,SalesData[Profit]/SalesData[Sales])</f>
        <v>0.27632761788282356</v>
      </c>
      <c r="P871" s="8">
        <f t="shared" si="13"/>
        <v>4.6645640247293656E-5</v>
      </c>
      <c r="Q871" t="str">
        <f>IF(SalesData[[#This Row],[Discount]]&gt;0, "Yes", "No")</f>
        <v>Yes</v>
      </c>
      <c r="R871" t="str">
        <f>TEXT(SalesData[[#This Row],[Order Date]],"mmm-yyyy")</f>
        <v>Jul-2023</v>
      </c>
      <c r="S871">
        <f>YEAR(SalesData[[#This Row],[Order Date]])*100 + MONTH(SalesData[[#This Row],[Order Date]])</f>
        <v>202307</v>
      </c>
    </row>
    <row r="872" spans="1:19" x14ac:dyDescent="0.3">
      <c r="A872" t="s">
        <v>8822</v>
      </c>
      <c r="B872" s="3">
        <v>45129</v>
      </c>
      <c r="C872" t="s">
        <v>8823</v>
      </c>
      <c r="D872" t="s">
        <v>30</v>
      </c>
      <c r="E872" t="s">
        <v>19</v>
      </c>
      <c r="F872" t="s">
        <v>15</v>
      </c>
      <c r="G872">
        <v>5</v>
      </c>
      <c r="H872" s="5">
        <v>588.9</v>
      </c>
      <c r="I872" s="5">
        <v>0.17</v>
      </c>
      <c r="J872" s="5">
        <v>2443.9349999999999</v>
      </c>
      <c r="K872" s="5">
        <v>529.84595459671095</v>
      </c>
      <c r="L872">
        <f>YEAR(SalesData[Order Date])</f>
        <v>2023</v>
      </c>
      <c r="M872">
        <f>MONTH(SalesData[Order Date])</f>
        <v>7</v>
      </c>
      <c r="N872" t="str">
        <f>TEXT(SalesData[[#This Row],[Order Date]], "mmmm")</f>
        <v>July</v>
      </c>
      <c r="O872" s="7">
        <f>IF(SalesData[Sales]=0,0,SalesData[Profit]/SalesData[Sales])</f>
        <v>0.21680034640721255</v>
      </c>
      <c r="P872" s="8">
        <f t="shared" si="13"/>
        <v>5.7734759721514695E-5</v>
      </c>
      <c r="Q872" t="str">
        <f>IF(SalesData[[#This Row],[Discount]]&gt;0, "Yes", "No")</f>
        <v>Yes</v>
      </c>
      <c r="R872" t="str">
        <f>TEXT(SalesData[[#This Row],[Order Date]],"mmm-yyyy")</f>
        <v>Jul-2023</v>
      </c>
      <c r="S872">
        <f>YEAR(SalesData[[#This Row],[Order Date]])*100 + MONTH(SalesData[[#This Row],[Order Date]])</f>
        <v>202307</v>
      </c>
    </row>
    <row r="873" spans="1:19" x14ac:dyDescent="0.3">
      <c r="A873" t="s">
        <v>8852</v>
      </c>
      <c r="B873" s="3">
        <v>45120</v>
      </c>
      <c r="C873" t="s">
        <v>8853</v>
      </c>
      <c r="D873" t="s">
        <v>13</v>
      </c>
      <c r="E873" t="s">
        <v>26</v>
      </c>
      <c r="F873" t="s">
        <v>62</v>
      </c>
      <c r="G873">
        <v>1</v>
      </c>
      <c r="H873" s="5">
        <v>40.51</v>
      </c>
      <c r="I873" s="5">
        <v>0.24</v>
      </c>
      <c r="J873" s="5">
        <v>30.787600000000001</v>
      </c>
      <c r="K873" s="5">
        <v>5.298490175369432</v>
      </c>
      <c r="L873">
        <f>YEAR(SalesData[Order Date])</f>
        <v>2023</v>
      </c>
      <c r="M873">
        <f>MONTH(SalesData[Order Date])</f>
        <v>7</v>
      </c>
      <c r="N873" t="str">
        <f>TEXT(SalesData[[#This Row],[Order Date]], "mmmm")</f>
        <v>July</v>
      </c>
      <c r="O873" s="7">
        <f>IF(SalesData[Sales]=0,0,SalesData[Profit]/SalesData[Sales])</f>
        <v>0.17209818808122204</v>
      </c>
      <c r="P873" s="8">
        <f t="shared" si="13"/>
        <v>5.9244630955319674E-3</v>
      </c>
      <c r="Q873" t="str">
        <f>IF(SalesData[[#This Row],[Discount]]&gt;0, "Yes", "No")</f>
        <v>Yes</v>
      </c>
      <c r="R873" t="str">
        <f>TEXT(SalesData[[#This Row],[Order Date]],"mmm-yyyy")</f>
        <v>Jul-2023</v>
      </c>
      <c r="S873">
        <f>YEAR(SalesData[[#This Row],[Order Date]])*100 + MONTH(SalesData[[#This Row],[Order Date]])</f>
        <v>202307</v>
      </c>
    </row>
    <row r="874" spans="1:19" x14ac:dyDescent="0.3">
      <c r="A874" t="s">
        <v>8882</v>
      </c>
      <c r="B874" s="3">
        <v>45136</v>
      </c>
      <c r="C874" t="s">
        <v>8883</v>
      </c>
      <c r="D874" t="s">
        <v>23</v>
      </c>
      <c r="E874" t="s">
        <v>26</v>
      </c>
      <c r="F874" t="s">
        <v>53</v>
      </c>
      <c r="G874">
        <v>4</v>
      </c>
      <c r="H874" s="5">
        <v>372.7</v>
      </c>
      <c r="I874" s="5">
        <v>0.24</v>
      </c>
      <c r="J874" s="5">
        <v>1133.008</v>
      </c>
      <c r="K874" s="5">
        <v>272.18434635341453</v>
      </c>
      <c r="L874">
        <f>YEAR(SalesData[Order Date])</f>
        <v>2023</v>
      </c>
      <c r="M874">
        <f>MONTH(SalesData[Order Date])</f>
        <v>7</v>
      </c>
      <c r="N874" t="str">
        <f>TEXT(SalesData[[#This Row],[Order Date]], "mmmm")</f>
        <v>July</v>
      </c>
      <c r="O874" s="7">
        <f>IF(SalesData[Sales]=0,0,SalesData[Profit]/SalesData[Sales])</f>
        <v>0.2402316191530991</v>
      </c>
      <c r="P874" s="8">
        <f t="shared" si="13"/>
        <v>1.6098738932116983E-4</v>
      </c>
      <c r="Q874" t="str">
        <f>IF(SalesData[[#This Row],[Discount]]&gt;0, "Yes", "No")</f>
        <v>Yes</v>
      </c>
      <c r="R874" t="str">
        <f>TEXT(SalesData[[#This Row],[Order Date]],"mmm-yyyy")</f>
        <v>Jul-2023</v>
      </c>
      <c r="S874">
        <f>YEAR(SalesData[[#This Row],[Order Date]])*100 + MONTH(SalesData[[#This Row],[Order Date]])</f>
        <v>202307</v>
      </c>
    </row>
    <row r="875" spans="1:19" x14ac:dyDescent="0.3">
      <c r="A875" t="s">
        <v>8983</v>
      </c>
      <c r="B875" s="3">
        <v>45120</v>
      </c>
      <c r="C875" t="s">
        <v>8984</v>
      </c>
      <c r="D875" t="s">
        <v>23</v>
      </c>
      <c r="E875" t="s">
        <v>26</v>
      </c>
      <c r="F875" t="s">
        <v>34</v>
      </c>
      <c r="G875">
        <v>5</v>
      </c>
      <c r="H875" s="5">
        <v>928.52</v>
      </c>
      <c r="I875" s="5">
        <v>0.08</v>
      </c>
      <c r="J875" s="5">
        <v>4271.1920000000009</v>
      </c>
      <c r="K875" s="5">
        <v>889.19025646460693</v>
      </c>
      <c r="L875">
        <f>YEAR(SalesData[Order Date])</f>
        <v>2023</v>
      </c>
      <c r="M875">
        <f>MONTH(SalesData[Order Date])</f>
        <v>7</v>
      </c>
      <c r="N875" t="str">
        <f>TEXT(SalesData[[#This Row],[Order Date]], "mmmm")</f>
        <v>July</v>
      </c>
      <c r="O875" s="7">
        <f>IF(SalesData[Sales]=0,0,SalesData[Profit]/SalesData[Sales])</f>
        <v>0.20818316209259774</v>
      </c>
      <c r="P875" s="8">
        <f t="shared" si="13"/>
        <v>1.7231723603153404E-5</v>
      </c>
      <c r="Q875" t="str">
        <f>IF(SalesData[[#This Row],[Discount]]&gt;0, "Yes", "No")</f>
        <v>Yes</v>
      </c>
      <c r="R875" t="str">
        <f>TEXT(SalesData[[#This Row],[Order Date]],"mmm-yyyy")</f>
        <v>Jul-2023</v>
      </c>
      <c r="S875">
        <f>YEAR(SalesData[[#This Row],[Order Date]])*100 + MONTH(SalesData[[#This Row],[Order Date]])</f>
        <v>202307</v>
      </c>
    </row>
    <row r="876" spans="1:19" x14ac:dyDescent="0.3">
      <c r="A876" t="s">
        <v>8997</v>
      </c>
      <c r="B876" s="3">
        <v>45126</v>
      </c>
      <c r="C876" t="s">
        <v>8998</v>
      </c>
      <c r="D876" t="s">
        <v>30</v>
      </c>
      <c r="E876" t="s">
        <v>26</v>
      </c>
      <c r="F876" t="s">
        <v>31</v>
      </c>
      <c r="G876">
        <v>3</v>
      </c>
      <c r="H876" s="5">
        <v>8.1999999999999993</v>
      </c>
      <c r="I876" s="5">
        <v>0.14000000000000001</v>
      </c>
      <c r="J876" s="5">
        <v>21.155999999999999</v>
      </c>
      <c r="K876" s="5">
        <v>2.8889865320789871</v>
      </c>
      <c r="L876">
        <f>YEAR(SalesData[Order Date])</f>
        <v>2023</v>
      </c>
      <c r="M876">
        <f>MONTH(SalesData[Order Date])</f>
        <v>7</v>
      </c>
      <c r="N876" t="str">
        <f>TEXT(SalesData[[#This Row],[Order Date]], "mmmm")</f>
        <v>July</v>
      </c>
      <c r="O876" s="7">
        <f>IF(SalesData[Sales]=0,0,SalesData[Profit]/SalesData[Sales])</f>
        <v>0.13655636850439531</v>
      </c>
      <c r="P876" s="8">
        <f t="shared" si="13"/>
        <v>5.691056910569107E-3</v>
      </c>
      <c r="Q876" t="str">
        <f>IF(SalesData[[#This Row],[Discount]]&gt;0, "Yes", "No")</f>
        <v>Yes</v>
      </c>
      <c r="R876" t="str">
        <f>TEXT(SalesData[[#This Row],[Order Date]],"mmm-yyyy")</f>
        <v>Jul-2023</v>
      </c>
      <c r="S876">
        <f>YEAR(SalesData[[#This Row],[Order Date]])*100 + MONTH(SalesData[[#This Row],[Order Date]])</f>
        <v>202307</v>
      </c>
    </row>
    <row r="877" spans="1:19" x14ac:dyDescent="0.3">
      <c r="A877" t="s">
        <v>9028</v>
      </c>
      <c r="B877" s="3">
        <v>45131</v>
      </c>
      <c r="C877" t="s">
        <v>9029</v>
      </c>
      <c r="D877" t="s">
        <v>23</v>
      </c>
      <c r="E877" t="s">
        <v>26</v>
      </c>
      <c r="F877" t="s">
        <v>62</v>
      </c>
      <c r="G877">
        <v>4</v>
      </c>
      <c r="H877" s="5">
        <v>861.01</v>
      </c>
      <c r="I877" s="5">
        <v>0.24</v>
      </c>
      <c r="J877" s="5">
        <v>2617.4704000000002</v>
      </c>
      <c r="K877" s="5">
        <v>545.06139568079152</v>
      </c>
      <c r="L877">
        <f>YEAR(SalesData[Order Date])</f>
        <v>2023</v>
      </c>
      <c r="M877">
        <f>MONTH(SalesData[Order Date])</f>
        <v>7</v>
      </c>
      <c r="N877" t="str">
        <f>TEXT(SalesData[[#This Row],[Order Date]], "mmmm")</f>
        <v>July</v>
      </c>
      <c r="O877" s="7">
        <f>IF(SalesData[Sales]=0,0,SalesData[Profit]/SalesData[Sales])</f>
        <v>0.20823975533048683</v>
      </c>
      <c r="P877" s="8">
        <f t="shared" si="13"/>
        <v>6.9685601793242823E-5</v>
      </c>
      <c r="Q877" t="str">
        <f>IF(SalesData[[#This Row],[Discount]]&gt;0, "Yes", "No")</f>
        <v>Yes</v>
      </c>
      <c r="R877" t="str">
        <f>TEXT(SalesData[[#This Row],[Order Date]],"mmm-yyyy")</f>
        <v>Jul-2023</v>
      </c>
      <c r="S877">
        <f>YEAR(SalesData[[#This Row],[Order Date]])*100 + MONTH(SalesData[[#This Row],[Order Date]])</f>
        <v>202307</v>
      </c>
    </row>
    <row r="878" spans="1:19" x14ac:dyDescent="0.3">
      <c r="A878" t="s">
        <v>9036</v>
      </c>
      <c r="B878" s="3">
        <v>45109</v>
      </c>
      <c r="C878" t="s">
        <v>9037</v>
      </c>
      <c r="D878" t="s">
        <v>30</v>
      </c>
      <c r="E878" t="s">
        <v>19</v>
      </c>
      <c r="F878" t="s">
        <v>20</v>
      </c>
      <c r="G878">
        <v>5</v>
      </c>
      <c r="H878" s="5">
        <v>795.01</v>
      </c>
      <c r="I878" s="5">
        <v>0.09</v>
      </c>
      <c r="J878" s="5">
        <v>3617.2955000000002</v>
      </c>
      <c r="K878" s="5">
        <v>964.78813567464135</v>
      </c>
      <c r="L878">
        <f>YEAR(SalesData[Order Date])</f>
        <v>2023</v>
      </c>
      <c r="M878">
        <f>MONTH(SalesData[Order Date])</f>
        <v>7</v>
      </c>
      <c r="N878" t="str">
        <f>TEXT(SalesData[[#This Row],[Order Date]], "mmmm")</f>
        <v>July</v>
      </c>
      <c r="O878" s="7">
        <f>IF(SalesData[Sales]=0,0,SalesData[Profit]/SalesData[Sales])</f>
        <v>0.26671532244867507</v>
      </c>
      <c r="P878" s="8">
        <f t="shared" si="13"/>
        <v>2.2641224638683789E-5</v>
      </c>
      <c r="Q878" t="str">
        <f>IF(SalesData[[#This Row],[Discount]]&gt;0, "Yes", "No")</f>
        <v>Yes</v>
      </c>
      <c r="R878" t="str">
        <f>TEXT(SalesData[[#This Row],[Order Date]],"mmm-yyyy")</f>
        <v>Jul-2023</v>
      </c>
      <c r="S878">
        <f>YEAR(SalesData[[#This Row],[Order Date]])*100 + MONTH(SalesData[[#This Row],[Order Date]])</f>
        <v>202307</v>
      </c>
    </row>
    <row r="879" spans="1:19" x14ac:dyDescent="0.3">
      <c r="A879" t="s">
        <v>9049</v>
      </c>
      <c r="B879" s="3">
        <v>45134</v>
      </c>
      <c r="C879" t="s">
        <v>9050</v>
      </c>
      <c r="D879" t="s">
        <v>30</v>
      </c>
      <c r="E879" t="s">
        <v>26</v>
      </c>
      <c r="F879" t="s">
        <v>44</v>
      </c>
      <c r="G879">
        <v>6</v>
      </c>
      <c r="H879" s="5">
        <v>552.28</v>
      </c>
      <c r="I879" s="5">
        <v>0.28999999999999998</v>
      </c>
      <c r="J879" s="5">
        <v>2352.7127999999998</v>
      </c>
      <c r="K879" s="5">
        <v>512.24154218474814</v>
      </c>
      <c r="L879">
        <f>YEAR(SalesData[Order Date])</f>
        <v>2023</v>
      </c>
      <c r="M879">
        <f>MONTH(SalesData[Order Date])</f>
        <v>7</v>
      </c>
      <c r="N879" t="str">
        <f>TEXT(SalesData[[#This Row],[Order Date]], "mmmm")</f>
        <v>July</v>
      </c>
      <c r="O879" s="7">
        <f>IF(SalesData[Sales]=0,0,SalesData[Profit]/SalesData[Sales])</f>
        <v>0.21772378769935208</v>
      </c>
      <c r="P879" s="8">
        <f t="shared" si="13"/>
        <v>8.7515994302406989E-5</v>
      </c>
      <c r="Q879" t="str">
        <f>IF(SalesData[[#This Row],[Discount]]&gt;0, "Yes", "No")</f>
        <v>Yes</v>
      </c>
      <c r="R879" t="str">
        <f>TEXT(SalesData[[#This Row],[Order Date]],"mmm-yyyy")</f>
        <v>Jul-2023</v>
      </c>
      <c r="S879">
        <f>YEAR(SalesData[[#This Row],[Order Date]])*100 + MONTH(SalesData[[#This Row],[Order Date]])</f>
        <v>202307</v>
      </c>
    </row>
    <row r="880" spans="1:19" x14ac:dyDescent="0.3">
      <c r="A880" t="s">
        <v>9099</v>
      </c>
      <c r="B880" s="3">
        <v>45115</v>
      </c>
      <c r="C880" t="s">
        <v>9100</v>
      </c>
      <c r="D880" t="s">
        <v>13</v>
      </c>
      <c r="E880" t="s">
        <v>19</v>
      </c>
      <c r="F880" t="s">
        <v>91</v>
      </c>
      <c r="G880">
        <v>7</v>
      </c>
      <c r="H880" s="5">
        <v>604.29</v>
      </c>
      <c r="I880" s="5">
        <v>0.12</v>
      </c>
      <c r="J880" s="5">
        <v>3722.4263999999998</v>
      </c>
      <c r="K880" s="5">
        <v>901.76615763626035</v>
      </c>
      <c r="L880">
        <f>YEAR(SalesData[Order Date])</f>
        <v>2023</v>
      </c>
      <c r="M880">
        <f>MONTH(SalesData[Order Date])</f>
        <v>7</v>
      </c>
      <c r="N880" t="str">
        <f>TEXT(SalesData[[#This Row],[Order Date]], "mmmm")</f>
        <v>July</v>
      </c>
      <c r="O880" s="7">
        <f>IF(SalesData[Sales]=0,0,SalesData[Profit]/SalesData[Sales])</f>
        <v>0.2422522464477096</v>
      </c>
      <c r="P880" s="8">
        <f t="shared" si="13"/>
        <v>2.8368593130545174E-5</v>
      </c>
      <c r="Q880" t="str">
        <f>IF(SalesData[[#This Row],[Discount]]&gt;0, "Yes", "No")</f>
        <v>Yes</v>
      </c>
      <c r="R880" t="str">
        <f>TEXT(SalesData[[#This Row],[Order Date]],"mmm-yyyy")</f>
        <v>Jul-2023</v>
      </c>
      <c r="S880">
        <f>YEAR(SalesData[[#This Row],[Order Date]])*100 + MONTH(SalesData[[#This Row],[Order Date]])</f>
        <v>202307</v>
      </c>
    </row>
    <row r="881" spans="1:19" x14ac:dyDescent="0.3">
      <c r="A881" t="s">
        <v>9111</v>
      </c>
      <c r="B881" s="3">
        <v>45136</v>
      </c>
      <c r="C881" t="s">
        <v>9112</v>
      </c>
      <c r="D881" t="s">
        <v>13</v>
      </c>
      <c r="E881" t="s">
        <v>26</v>
      </c>
      <c r="F881" t="s">
        <v>62</v>
      </c>
      <c r="G881">
        <v>2</v>
      </c>
      <c r="H881" s="5">
        <v>444.21</v>
      </c>
      <c r="I881" s="5">
        <v>0.11</v>
      </c>
      <c r="J881" s="5">
        <v>790.69380000000001</v>
      </c>
      <c r="K881" s="5">
        <v>135.73461620939199</v>
      </c>
      <c r="L881">
        <f>YEAR(SalesData[Order Date])</f>
        <v>2023</v>
      </c>
      <c r="M881">
        <f>MONTH(SalesData[Order Date])</f>
        <v>7</v>
      </c>
      <c r="N881" t="str">
        <f>TEXT(SalesData[[#This Row],[Order Date]], "mmmm")</f>
        <v>July</v>
      </c>
      <c r="O881" s="7">
        <f>IF(SalesData[Sales]=0,0,SalesData[Profit]/SalesData[Sales])</f>
        <v>0.17166520871845964</v>
      </c>
      <c r="P881" s="8">
        <f t="shared" si="13"/>
        <v>1.2381531257738457E-4</v>
      </c>
      <c r="Q881" t="str">
        <f>IF(SalesData[[#This Row],[Discount]]&gt;0, "Yes", "No")</f>
        <v>Yes</v>
      </c>
      <c r="R881" t="str">
        <f>TEXT(SalesData[[#This Row],[Order Date]],"mmm-yyyy")</f>
        <v>Jul-2023</v>
      </c>
      <c r="S881">
        <f>YEAR(SalesData[[#This Row],[Order Date]])*100 + MONTH(SalesData[[#This Row],[Order Date]])</f>
        <v>202307</v>
      </c>
    </row>
    <row r="882" spans="1:19" x14ac:dyDescent="0.3">
      <c r="A882" t="s">
        <v>9146</v>
      </c>
      <c r="B882" s="3">
        <v>45124</v>
      </c>
      <c r="C882" t="s">
        <v>9147</v>
      </c>
      <c r="D882" t="s">
        <v>13</v>
      </c>
      <c r="E882" t="s">
        <v>26</v>
      </c>
      <c r="F882" t="s">
        <v>27</v>
      </c>
      <c r="G882">
        <v>3</v>
      </c>
      <c r="H882" s="5">
        <v>758.78</v>
      </c>
      <c r="I882" s="5">
        <v>0.05</v>
      </c>
      <c r="J882" s="5">
        <v>2162.5230000000001</v>
      </c>
      <c r="K882" s="5">
        <v>293.45957850517948</v>
      </c>
      <c r="L882">
        <f>YEAR(SalesData[Order Date])</f>
        <v>2023</v>
      </c>
      <c r="M882">
        <f>MONTH(SalesData[Order Date])</f>
        <v>7</v>
      </c>
      <c r="N882" t="str">
        <f>TEXT(SalesData[[#This Row],[Order Date]], "mmmm")</f>
        <v>July</v>
      </c>
      <c r="O882" s="7">
        <f>IF(SalesData[Sales]=0,0,SalesData[Profit]/SalesData[Sales])</f>
        <v>0.13570240802302655</v>
      </c>
      <c r="P882" s="8">
        <f t="shared" si="13"/>
        <v>2.1965084301993552E-5</v>
      </c>
      <c r="Q882" t="str">
        <f>IF(SalesData[[#This Row],[Discount]]&gt;0, "Yes", "No")</f>
        <v>Yes</v>
      </c>
      <c r="R882" t="str">
        <f>TEXT(SalesData[[#This Row],[Order Date]],"mmm-yyyy")</f>
        <v>Jul-2023</v>
      </c>
      <c r="S882">
        <f>YEAR(SalesData[[#This Row],[Order Date]])*100 + MONTH(SalesData[[#This Row],[Order Date]])</f>
        <v>202307</v>
      </c>
    </row>
    <row r="883" spans="1:19" x14ac:dyDescent="0.3">
      <c r="A883" t="s">
        <v>9161</v>
      </c>
      <c r="B883" s="3">
        <v>45121</v>
      </c>
      <c r="C883" t="s">
        <v>9162</v>
      </c>
      <c r="D883" t="s">
        <v>30</v>
      </c>
      <c r="E883" t="s">
        <v>14</v>
      </c>
      <c r="F883" t="s">
        <v>20</v>
      </c>
      <c r="G883">
        <v>4</v>
      </c>
      <c r="H883" s="5">
        <v>993.39</v>
      </c>
      <c r="I883" s="5">
        <v>0.24</v>
      </c>
      <c r="J883" s="5">
        <v>3019.9056</v>
      </c>
      <c r="K883" s="5">
        <v>886.95827290805539</v>
      </c>
      <c r="L883">
        <f>YEAR(SalesData[Order Date])</f>
        <v>2023</v>
      </c>
      <c r="M883">
        <f>MONTH(SalesData[Order Date])</f>
        <v>7</v>
      </c>
      <c r="N883" t="str">
        <f>TEXT(SalesData[[#This Row],[Order Date]], "mmmm")</f>
        <v>July</v>
      </c>
      <c r="O883" s="7">
        <f>IF(SalesData[Sales]=0,0,SalesData[Profit]/SalesData[Sales])</f>
        <v>0.29370397303414231</v>
      </c>
      <c r="P883" s="8">
        <f t="shared" si="13"/>
        <v>6.0399238969588979E-5</v>
      </c>
      <c r="Q883" t="str">
        <f>IF(SalesData[[#This Row],[Discount]]&gt;0, "Yes", "No")</f>
        <v>Yes</v>
      </c>
      <c r="R883" t="str">
        <f>TEXT(SalesData[[#This Row],[Order Date]],"mmm-yyyy")</f>
        <v>Jul-2023</v>
      </c>
      <c r="S883">
        <f>YEAR(SalesData[[#This Row],[Order Date]])*100 + MONTH(SalesData[[#This Row],[Order Date]])</f>
        <v>202307</v>
      </c>
    </row>
    <row r="884" spans="1:19" x14ac:dyDescent="0.3">
      <c r="A884" t="s">
        <v>9255</v>
      </c>
      <c r="B884" s="3">
        <v>45120</v>
      </c>
      <c r="C884" t="s">
        <v>9256</v>
      </c>
      <c r="D884" t="s">
        <v>18</v>
      </c>
      <c r="E884" t="s">
        <v>26</v>
      </c>
      <c r="F884" t="s">
        <v>15</v>
      </c>
      <c r="G884">
        <v>8</v>
      </c>
      <c r="H884" s="5">
        <v>415.92</v>
      </c>
      <c r="I884" s="5">
        <v>0.08</v>
      </c>
      <c r="J884" s="5">
        <v>3061.1712000000002</v>
      </c>
      <c r="K884" s="5">
        <v>317.07901532021759</v>
      </c>
      <c r="L884">
        <f>YEAR(SalesData[Order Date])</f>
        <v>2023</v>
      </c>
      <c r="M884">
        <f>MONTH(SalesData[Order Date])</f>
        <v>7</v>
      </c>
      <c r="N884" t="str">
        <f>TEXT(SalesData[[#This Row],[Order Date]], "mmmm")</f>
        <v>July</v>
      </c>
      <c r="O884" s="7">
        <f>IF(SalesData[Sales]=0,0,SalesData[Profit]/SalesData[Sales])</f>
        <v>0.10358094814174966</v>
      </c>
      <c r="P884" s="8">
        <f t="shared" si="13"/>
        <v>2.4043085208693979E-5</v>
      </c>
      <c r="Q884" t="str">
        <f>IF(SalesData[[#This Row],[Discount]]&gt;0, "Yes", "No")</f>
        <v>Yes</v>
      </c>
      <c r="R884" t="str">
        <f>TEXT(SalesData[[#This Row],[Order Date]],"mmm-yyyy")</f>
        <v>Jul-2023</v>
      </c>
      <c r="S884">
        <f>YEAR(SalesData[[#This Row],[Order Date]])*100 + MONTH(SalesData[[#This Row],[Order Date]])</f>
        <v>202307</v>
      </c>
    </row>
    <row r="885" spans="1:19" x14ac:dyDescent="0.3">
      <c r="A885" t="s">
        <v>9354</v>
      </c>
      <c r="B885" s="3">
        <v>45122</v>
      </c>
      <c r="C885" t="s">
        <v>9355</v>
      </c>
      <c r="D885" t="s">
        <v>30</v>
      </c>
      <c r="E885" t="s">
        <v>26</v>
      </c>
      <c r="F885" t="s">
        <v>34</v>
      </c>
      <c r="G885">
        <v>1</v>
      </c>
      <c r="H885" s="5">
        <v>712.09</v>
      </c>
      <c r="I885" s="5">
        <v>0.02</v>
      </c>
      <c r="J885" s="5">
        <v>697.84820000000002</v>
      </c>
      <c r="K885" s="5">
        <v>114.3601490852873</v>
      </c>
      <c r="L885">
        <f>YEAR(SalesData[Order Date])</f>
        <v>2023</v>
      </c>
      <c r="M885">
        <f>MONTH(SalesData[Order Date])</f>
        <v>7</v>
      </c>
      <c r="N885" t="str">
        <f>TEXT(SalesData[[#This Row],[Order Date]], "mmmm")</f>
        <v>July</v>
      </c>
      <c r="O885" s="7">
        <f>IF(SalesData[Sales]=0,0,SalesData[Profit]/SalesData[Sales])</f>
        <v>0.16387539451314384</v>
      </c>
      <c r="P885" s="8">
        <f t="shared" si="13"/>
        <v>2.8086337401171199E-5</v>
      </c>
      <c r="Q885" t="str">
        <f>IF(SalesData[[#This Row],[Discount]]&gt;0, "Yes", "No")</f>
        <v>Yes</v>
      </c>
      <c r="R885" t="str">
        <f>TEXT(SalesData[[#This Row],[Order Date]],"mmm-yyyy")</f>
        <v>Jul-2023</v>
      </c>
      <c r="S885">
        <f>YEAR(SalesData[[#This Row],[Order Date]])*100 + MONTH(SalesData[[#This Row],[Order Date]])</f>
        <v>202307</v>
      </c>
    </row>
    <row r="886" spans="1:19" x14ac:dyDescent="0.3">
      <c r="A886" t="s">
        <v>9420</v>
      </c>
      <c r="B886" s="3">
        <v>45132</v>
      </c>
      <c r="C886" t="s">
        <v>9421</v>
      </c>
      <c r="D886" t="s">
        <v>18</v>
      </c>
      <c r="E886" t="s">
        <v>26</v>
      </c>
      <c r="F886" t="s">
        <v>39</v>
      </c>
      <c r="G886">
        <v>1</v>
      </c>
      <c r="H886" s="5">
        <v>409.57</v>
      </c>
      <c r="I886" s="5">
        <v>0.18</v>
      </c>
      <c r="J886" s="5">
        <v>335.84739999999999</v>
      </c>
      <c r="K886" s="5">
        <v>85.027023370767864</v>
      </c>
      <c r="L886">
        <f>YEAR(SalesData[Order Date])</f>
        <v>2023</v>
      </c>
      <c r="M886">
        <f>MONTH(SalesData[Order Date])</f>
        <v>7</v>
      </c>
      <c r="N886" t="str">
        <f>TEXT(SalesData[[#This Row],[Order Date]], "mmmm")</f>
        <v>July</v>
      </c>
      <c r="O886" s="7">
        <f>IF(SalesData[Sales]=0,0,SalesData[Profit]/SalesData[Sales])</f>
        <v>0.25317159927624233</v>
      </c>
      <c r="P886" s="8">
        <f t="shared" si="13"/>
        <v>4.3948531386576165E-4</v>
      </c>
      <c r="Q886" t="str">
        <f>IF(SalesData[[#This Row],[Discount]]&gt;0, "Yes", "No")</f>
        <v>Yes</v>
      </c>
      <c r="R886" t="str">
        <f>TEXT(SalesData[[#This Row],[Order Date]],"mmm-yyyy")</f>
        <v>Jul-2023</v>
      </c>
      <c r="S886">
        <f>YEAR(SalesData[[#This Row],[Order Date]])*100 + MONTH(SalesData[[#This Row],[Order Date]])</f>
        <v>202307</v>
      </c>
    </row>
    <row r="887" spans="1:19" x14ac:dyDescent="0.3">
      <c r="A887" t="s">
        <v>9424</v>
      </c>
      <c r="B887" s="3">
        <v>45112</v>
      </c>
      <c r="C887" t="s">
        <v>9425</v>
      </c>
      <c r="D887" t="s">
        <v>30</v>
      </c>
      <c r="E887" t="s">
        <v>19</v>
      </c>
      <c r="F887" t="s">
        <v>34</v>
      </c>
      <c r="G887">
        <v>6</v>
      </c>
      <c r="H887" s="5">
        <v>969.41</v>
      </c>
      <c r="I887" s="5">
        <v>0.12</v>
      </c>
      <c r="J887" s="5">
        <v>5118.4848000000002</v>
      </c>
      <c r="K887" s="5">
        <v>999.0210690914447</v>
      </c>
      <c r="L887">
        <f>YEAR(SalesData[Order Date])</f>
        <v>2023</v>
      </c>
      <c r="M887">
        <f>MONTH(SalesData[Order Date])</f>
        <v>7</v>
      </c>
      <c r="N887" t="str">
        <f>TEXT(SalesData[[#This Row],[Order Date]], "mmmm")</f>
        <v>July</v>
      </c>
      <c r="O887" s="7">
        <f>IF(SalesData[Sales]=0,0,SalesData[Profit]/SalesData[Sales])</f>
        <v>0.19517906336098617</v>
      </c>
      <c r="P887" s="8">
        <f t="shared" si="13"/>
        <v>2.0631105517789171E-5</v>
      </c>
      <c r="Q887" t="str">
        <f>IF(SalesData[[#This Row],[Discount]]&gt;0, "Yes", "No")</f>
        <v>Yes</v>
      </c>
      <c r="R887" t="str">
        <f>TEXT(SalesData[[#This Row],[Order Date]],"mmm-yyyy")</f>
        <v>Jul-2023</v>
      </c>
      <c r="S887">
        <f>YEAR(SalesData[[#This Row],[Order Date]])*100 + MONTH(SalesData[[#This Row],[Order Date]])</f>
        <v>202307</v>
      </c>
    </row>
    <row r="888" spans="1:19" x14ac:dyDescent="0.3">
      <c r="A888" t="s">
        <v>9480</v>
      </c>
      <c r="B888" s="3">
        <v>45129</v>
      </c>
      <c r="C888" t="s">
        <v>9481</v>
      </c>
      <c r="D888" t="s">
        <v>13</v>
      </c>
      <c r="E888" t="s">
        <v>14</v>
      </c>
      <c r="F888" t="s">
        <v>31</v>
      </c>
      <c r="G888">
        <v>9</v>
      </c>
      <c r="H888" s="5">
        <v>791.06</v>
      </c>
      <c r="I888" s="5">
        <v>0.03</v>
      </c>
      <c r="J888" s="5">
        <v>6905.9537999999993</v>
      </c>
      <c r="K888" s="5">
        <v>519.44822697910683</v>
      </c>
      <c r="L888">
        <f>YEAR(SalesData[Order Date])</f>
        <v>2023</v>
      </c>
      <c r="M888">
        <f>MONTH(SalesData[Order Date])</f>
        <v>7</v>
      </c>
      <c r="N888" t="str">
        <f>TEXT(SalesData[[#This Row],[Order Date]], "mmmm")</f>
        <v>July</v>
      </c>
      <c r="O888" s="7">
        <f>IF(SalesData[Sales]=0,0,SalesData[Profit]/SalesData[Sales])</f>
        <v>7.5217448888683106E-2</v>
      </c>
      <c r="P888" s="8">
        <f t="shared" si="13"/>
        <v>4.2137553830725025E-6</v>
      </c>
      <c r="Q888" t="str">
        <f>IF(SalesData[[#This Row],[Discount]]&gt;0, "Yes", "No")</f>
        <v>Yes</v>
      </c>
      <c r="R888" t="str">
        <f>TEXT(SalesData[[#This Row],[Order Date]],"mmm-yyyy")</f>
        <v>Jul-2023</v>
      </c>
      <c r="S888">
        <f>YEAR(SalesData[[#This Row],[Order Date]])*100 + MONTH(SalesData[[#This Row],[Order Date]])</f>
        <v>202307</v>
      </c>
    </row>
    <row r="889" spans="1:19" x14ac:dyDescent="0.3">
      <c r="A889" t="s">
        <v>9524</v>
      </c>
      <c r="B889" s="3">
        <v>45111</v>
      </c>
      <c r="C889" t="s">
        <v>9525</v>
      </c>
      <c r="D889" t="s">
        <v>13</v>
      </c>
      <c r="E889" t="s">
        <v>26</v>
      </c>
      <c r="F889" t="s">
        <v>44</v>
      </c>
      <c r="G889">
        <v>5</v>
      </c>
      <c r="H889" s="5">
        <v>141.78</v>
      </c>
      <c r="I889" s="5">
        <v>0.11</v>
      </c>
      <c r="J889" s="5">
        <v>630.92099999999994</v>
      </c>
      <c r="K889" s="5">
        <v>145.05345896257961</v>
      </c>
      <c r="L889">
        <f>YEAR(SalesData[Order Date])</f>
        <v>2023</v>
      </c>
      <c r="M889">
        <f>MONTH(SalesData[Order Date])</f>
        <v>7</v>
      </c>
      <c r="N889" t="str">
        <f>TEXT(SalesData[[#This Row],[Order Date]], "mmmm")</f>
        <v>July</v>
      </c>
      <c r="O889" s="7">
        <f>IF(SalesData[Sales]=0,0,SalesData[Profit]/SalesData[Sales])</f>
        <v>0.2299074828109694</v>
      </c>
      <c r="P889" s="8">
        <f t="shared" si="13"/>
        <v>1.5516998166172945E-4</v>
      </c>
      <c r="Q889" t="str">
        <f>IF(SalesData[[#This Row],[Discount]]&gt;0, "Yes", "No")</f>
        <v>Yes</v>
      </c>
      <c r="R889" t="str">
        <f>TEXT(SalesData[[#This Row],[Order Date]],"mmm-yyyy")</f>
        <v>Jul-2023</v>
      </c>
      <c r="S889">
        <f>YEAR(SalesData[[#This Row],[Order Date]])*100 + MONTH(SalesData[[#This Row],[Order Date]])</f>
        <v>202307</v>
      </c>
    </row>
    <row r="890" spans="1:19" x14ac:dyDescent="0.3">
      <c r="A890" t="s">
        <v>9560</v>
      </c>
      <c r="B890" s="3">
        <v>45112</v>
      </c>
      <c r="C890" t="s">
        <v>9561</v>
      </c>
      <c r="D890" t="s">
        <v>13</v>
      </c>
      <c r="E890" t="s">
        <v>19</v>
      </c>
      <c r="F890" t="s">
        <v>34</v>
      </c>
      <c r="G890">
        <v>7</v>
      </c>
      <c r="H890" s="5">
        <v>966.33</v>
      </c>
      <c r="I890" s="5">
        <v>0.15</v>
      </c>
      <c r="J890" s="5">
        <v>5749.6635000000006</v>
      </c>
      <c r="K890" s="5">
        <v>1247.7231370719339</v>
      </c>
      <c r="L890">
        <f>YEAR(SalesData[Order Date])</f>
        <v>2023</v>
      </c>
      <c r="M890">
        <f>MONTH(SalesData[Order Date])</f>
        <v>7</v>
      </c>
      <c r="N890" t="str">
        <f>TEXT(SalesData[[#This Row],[Order Date]], "mmmm")</f>
        <v>July</v>
      </c>
      <c r="O890" s="7">
        <f>IF(SalesData[Sales]=0,0,SalesData[Profit]/SalesData[Sales])</f>
        <v>0.2170080278736197</v>
      </c>
      <c r="P890" s="8">
        <f t="shared" si="13"/>
        <v>2.2175210775378417E-5</v>
      </c>
      <c r="Q890" t="str">
        <f>IF(SalesData[[#This Row],[Discount]]&gt;0, "Yes", "No")</f>
        <v>Yes</v>
      </c>
      <c r="R890" t="str">
        <f>TEXT(SalesData[[#This Row],[Order Date]],"mmm-yyyy")</f>
        <v>Jul-2023</v>
      </c>
      <c r="S890">
        <f>YEAR(SalesData[[#This Row],[Order Date]])*100 + MONTH(SalesData[[#This Row],[Order Date]])</f>
        <v>202307</v>
      </c>
    </row>
    <row r="891" spans="1:19" x14ac:dyDescent="0.3">
      <c r="A891" t="s">
        <v>9570</v>
      </c>
      <c r="B891" s="3">
        <v>45130</v>
      </c>
      <c r="C891" t="s">
        <v>9571</v>
      </c>
      <c r="D891" t="s">
        <v>13</v>
      </c>
      <c r="E891" t="s">
        <v>26</v>
      </c>
      <c r="F891" t="s">
        <v>62</v>
      </c>
      <c r="G891">
        <v>5</v>
      </c>
      <c r="H891" s="5">
        <v>906.41</v>
      </c>
      <c r="I891" s="5">
        <v>0.27</v>
      </c>
      <c r="J891" s="5">
        <v>3308.3964999999998</v>
      </c>
      <c r="K891" s="5">
        <v>881.22818264900422</v>
      </c>
      <c r="L891">
        <f>YEAR(SalesData[Order Date])</f>
        <v>2023</v>
      </c>
      <c r="M891">
        <f>MONTH(SalesData[Order Date])</f>
        <v>7</v>
      </c>
      <c r="N891" t="str">
        <f>TEXT(SalesData[[#This Row],[Order Date]], "mmmm")</f>
        <v>July</v>
      </c>
      <c r="O891" s="7">
        <f>IF(SalesData[Sales]=0,0,SalesData[Profit]/SalesData[Sales])</f>
        <v>0.26636111561870057</v>
      </c>
      <c r="P891" s="8">
        <f t="shared" si="13"/>
        <v>5.9575688705993979E-5</v>
      </c>
      <c r="Q891" t="str">
        <f>IF(SalesData[[#This Row],[Discount]]&gt;0, "Yes", "No")</f>
        <v>Yes</v>
      </c>
      <c r="R891" t="str">
        <f>TEXT(SalesData[[#This Row],[Order Date]],"mmm-yyyy")</f>
        <v>Jul-2023</v>
      </c>
      <c r="S891">
        <f>YEAR(SalesData[[#This Row],[Order Date]])*100 + MONTH(SalesData[[#This Row],[Order Date]])</f>
        <v>202307</v>
      </c>
    </row>
    <row r="892" spans="1:19" x14ac:dyDescent="0.3">
      <c r="A892" t="s">
        <v>9590</v>
      </c>
      <c r="B892" s="3">
        <v>45115</v>
      </c>
      <c r="C892" t="s">
        <v>9591</v>
      </c>
      <c r="D892" t="s">
        <v>30</v>
      </c>
      <c r="E892" t="s">
        <v>26</v>
      </c>
      <c r="F892" t="s">
        <v>15</v>
      </c>
      <c r="G892">
        <v>4</v>
      </c>
      <c r="H892" s="5">
        <v>371.19</v>
      </c>
      <c r="I892" s="5">
        <v>0.25</v>
      </c>
      <c r="J892" s="5">
        <v>1113.57</v>
      </c>
      <c r="K892" s="5">
        <v>212.7604520198602</v>
      </c>
      <c r="L892">
        <f>YEAR(SalesData[Order Date])</f>
        <v>2023</v>
      </c>
      <c r="M892">
        <f>MONTH(SalesData[Order Date])</f>
        <v>7</v>
      </c>
      <c r="N892" t="str">
        <f>TEXT(SalesData[[#This Row],[Order Date]], "mmmm")</f>
        <v>July</v>
      </c>
      <c r="O892" s="7">
        <f>IF(SalesData[Sales]=0,0,SalesData[Profit]/SalesData[Sales])</f>
        <v>0.19106158752468205</v>
      </c>
      <c r="P892" s="8">
        <f t="shared" si="13"/>
        <v>1.6837738085616531E-4</v>
      </c>
      <c r="Q892" t="str">
        <f>IF(SalesData[[#This Row],[Discount]]&gt;0, "Yes", "No")</f>
        <v>Yes</v>
      </c>
      <c r="R892" t="str">
        <f>TEXT(SalesData[[#This Row],[Order Date]],"mmm-yyyy")</f>
        <v>Jul-2023</v>
      </c>
      <c r="S892">
        <f>YEAR(SalesData[[#This Row],[Order Date]])*100 + MONTH(SalesData[[#This Row],[Order Date]])</f>
        <v>202307</v>
      </c>
    </row>
    <row r="893" spans="1:19" x14ac:dyDescent="0.3">
      <c r="A893" t="s">
        <v>9598</v>
      </c>
      <c r="B893" s="3">
        <v>45138</v>
      </c>
      <c r="C893" t="s">
        <v>9599</v>
      </c>
      <c r="D893" t="s">
        <v>23</v>
      </c>
      <c r="E893" t="s">
        <v>14</v>
      </c>
      <c r="F893" t="s">
        <v>34</v>
      </c>
      <c r="G893">
        <v>5</v>
      </c>
      <c r="H893" s="5">
        <v>615.04999999999995</v>
      </c>
      <c r="I893" s="5">
        <v>0.01</v>
      </c>
      <c r="J893" s="5">
        <v>3044.4974999999999</v>
      </c>
      <c r="K893" s="5">
        <v>483.12647101852889</v>
      </c>
      <c r="L893">
        <f>YEAR(SalesData[Order Date])</f>
        <v>2023</v>
      </c>
      <c r="M893">
        <f>MONTH(SalesData[Order Date])</f>
        <v>7</v>
      </c>
      <c r="N893" t="str">
        <f>TEXT(SalesData[[#This Row],[Order Date]], "mmmm")</f>
        <v>July</v>
      </c>
      <c r="O893" s="7">
        <f>IF(SalesData[Sales]=0,0,SalesData[Profit]/SalesData[Sales])</f>
        <v>0.15868841114782617</v>
      </c>
      <c r="P893" s="8">
        <f t="shared" si="13"/>
        <v>3.2517681489309811E-6</v>
      </c>
      <c r="Q893" t="str">
        <f>IF(SalesData[[#This Row],[Discount]]&gt;0, "Yes", "No")</f>
        <v>Yes</v>
      </c>
      <c r="R893" t="str">
        <f>TEXT(SalesData[[#This Row],[Order Date]],"mmm-yyyy")</f>
        <v>Jul-2023</v>
      </c>
      <c r="S893">
        <f>YEAR(SalesData[[#This Row],[Order Date]])*100 + MONTH(SalesData[[#This Row],[Order Date]])</f>
        <v>202307</v>
      </c>
    </row>
    <row r="894" spans="1:19" x14ac:dyDescent="0.3">
      <c r="A894" t="s">
        <v>9647</v>
      </c>
      <c r="B894" s="3">
        <v>45129</v>
      </c>
      <c r="C894" t="s">
        <v>9648</v>
      </c>
      <c r="D894" t="s">
        <v>30</v>
      </c>
      <c r="E894" t="s">
        <v>19</v>
      </c>
      <c r="F894" t="s">
        <v>91</v>
      </c>
      <c r="G894">
        <v>7</v>
      </c>
      <c r="H894" s="5">
        <v>962.84</v>
      </c>
      <c r="I894" s="5">
        <v>0.02</v>
      </c>
      <c r="J894" s="5">
        <v>6605.0824000000002</v>
      </c>
      <c r="K894" s="5">
        <v>483.55595704950599</v>
      </c>
      <c r="L894">
        <f>YEAR(SalesData[Order Date])</f>
        <v>2023</v>
      </c>
      <c r="M894">
        <f>MONTH(SalesData[Order Date])</f>
        <v>7</v>
      </c>
      <c r="N894" t="str">
        <f>TEXT(SalesData[[#This Row],[Order Date]], "mmmm")</f>
        <v>July</v>
      </c>
      <c r="O894" s="7">
        <f>IF(SalesData[Sales]=0,0,SalesData[Profit]/SalesData[Sales])</f>
        <v>7.3209678209238682E-2</v>
      </c>
      <c r="P894" s="8">
        <f t="shared" si="13"/>
        <v>2.967411882704143E-6</v>
      </c>
      <c r="Q894" t="str">
        <f>IF(SalesData[[#This Row],[Discount]]&gt;0, "Yes", "No")</f>
        <v>Yes</v>
      </c>
      <c r="R894" t="str">
        <f>TEXT(SalesData[[#This Row],[Order Date]],"mmm-yyyy")</f>
        <v>Jul-2023</v>
      </c>
      <c r="S894">
        <f>YEAR(SalesData[[#This Row],[Order Date]])*100 + MONTH(SalesData[[#This Row],[Order Date]])</f>
        <v>202307</v>
      </c>
    </row>
    <row r="895" spans="1:19" x14ac:dyDescent="0.3">
      <c r="A895" t="s">
        <v>9657</v>
      </c>
      <c r="B895" s="3">
        <v>45122</v>
      </c>
      <c r="C895" t="s">
        <v>9658</v>
      </c>
      <c r="D895" t="s">
        <v>23</v>
      </c>
      <c r="E895" t="s">
        <v>19</v>
      </c>
      <c r="F895" t="s">
        <v>20</v>
      </c>
      <c r="G895">
        <v>7</v>
      </c>
      <c r="H895" s="5">
        <v>734.55</v>
      </c>
      <c r="I895" s="5">
        <v>0.3</v>
      </c>
      <c r="J895" s="5">
        <v>3599.2949999999992</v>
      </c>
      <c r="K895" s="5">
        <v>725.85992953039511</v>
      </c>
      <c r="L895">
        <f>YEAR(SalesData[Order Date])</f>
        <v>2023</v>
      </c>
      <c r="M895">
        <f>MONTH(SalesData[Order Date])</f>
        <v>7</v>
      </c>
      <c r="N895" t="str">
        <f>TEXT(SalesData[[#This Row],[Order Date]], "mmmm")</f>
        <v>July</v>
      </c>
      <c r="O895" s="7">
        <f>IF(SalesData[Sales]=0,0,SalesData[Profit]/SalesData[Sales])</f>
        <v>0.20166725137294811</v>
      </c>
      <c r="P895" s="8">
        <f t="shared" si="13"/>
        <v>5.8344759182006481E-5</v>
      </c>
      <c r="Q895" t="str">
        <f>IF(SalesData[[#This Row],[Discount]]&gt;0, "Yes", "No")</f>
        <v>Yes</v>
      </c>
      <c r="R895" t="str">
        <f>TEXT(SalesData[[#This Row],[Order Date]],"mmm-yyyy")</f>
        <v>Jul-2023</v>
      </c>
      <c r="S895">
        <f>YEAR(SalesData[[#This Row],[Order Date]])*100 + MONTH(SalesData[[#This Row],[Order Date]])</f>
        <v>202307</v>
      </c>
    </row>
    <row r="896" spans="1:19" x14ac:dyDescent="0.3">
      <c r="A896" t="s">
        <v>9690</v>
      </c>
      <c r="B896" s="3">
        <v>45135</v>
      </c>
      <c r="C896" t="s">
        <v>9691</v>
      </c>
      <c r="D896" t="s">
        <v>18</v>
      </c>
      <c r="E896" t="s">
        <v>19</v>
      </c>
      <c r="F896" t="s">
        <v>15</v>
      </c>
      <c r="G896">
        <v>1</v>
      </c>
      <c r="H896" s="5">
        <v>48.39</v>
      </c>
      <c r="I896" s="5">
        <v>0.25</v>
      </c>
      <c r="J896" s="5">
        <v>36.292499999999997</v>
      </c>
      <c r="K896" s="5">
        <v>8.9914919865962926</v>
      </c>
      <c r="L896">
        <f>YEAR(SalesData[Order Date])</f>
        <v>2023</v>
      </c>
      <c r="M896">
        <f>MONTH(SalesData[Order Date])</f>
        <v>7</v>
      </c>
      <c r="N896" t="str">
        <f>TEXT(SalesData[[#This Row],[Order Date]], "mmmm")</f>
        <v>July</v>
      </c>
      <c r="O896" s="7">
        <f>IF(SalesData[Sales]=0,0,SalesData[Profit]/SalesData[Sales])</f>
        <v>0.2477506919224714</v>
      </c>
      <c r="P896" s="8">
        <f t="shared" si="13"/>
        <v>5.1663566852655505E-3</v>
      </c>
      <c r="Q896" t="str">
        <f>IF(SalesData[[#This Row],[Discount]]&gt;0, "Yes", "No")</f>
        <v>Yes</v>
      </c>
      <c r="R896" t="str">
        <f>TEXT(SalesData[[#This Row],[Order Date]],"mmm-yyyy")</f>
        <v>Jul-2023</v>
      </c>
      <c r="S896">
        <f>YEAR(SalesData[[#This Row],[Order Date]])*100 + MONTH(SalesData[[#This Row],[Order Date]])</f>
        <v>202307</v>
      </c>
    </row>
    <row r="897" spans="1:19" x14ac:dyDescent="0.3">
      <c r="A897" t="s">
        <v>9708</v>
      </c>
      <c r="B897" s="3">
        <v>45118</v>
      </c>
      <c r="C897" t="s">
        <v>9709</v>
      </c>
      <c r="D897" t="s">
        <v>23</v>
      </c>
      <c r="E897" t="s">
        <v>19</v>
      </c>
      <c r="F897" t="s">
        <v>39</v>
      </c>
      <c r="G897">
        <v>9</v>
      </c>
      <c r="H897" s="5">
        <v>683.22</v>
      </c>
      <c r="I897" s="5">
        <v>0.2</v>
      </c>
      <c r="J897" s="5">
        <v>4919.1840000000011</v>
      </c>
      <c r="K897" s="5">
        <v>1154.134757905879</v>
      </c>
      <c r="L897">
        <f>YEAR(SalesData[Order Date])</f>
        <v>2023</v>
      </c>
      <c r="M897">
        <f>MONTH(SalesData[Order Date])</f>
        <v>7</v>
      </c>
      <c r="N897" t="str">
        <f>TEXT(SalesData[[#This Row],[Order Date]], "mmmm")</f>
        <v>July</v>
      </c>
      <c r="O897" s="7">
        <f>IF(SalesData[Sales]=0,0,SalesData[Profit]/SalesData[Sales])</f>
        <v>0.23461914779074716</v>
      </c>
      <c r="P897" s="8">
        <f t="shared" si="13"/>
        <v>3.2525719712862947E-5</v>
      </c>
      <c r="Q897" t="str">
        <f>IF(SalesData[[#This Row],[Discount]]&gt;0, "Yes", "No")</f>
        <v>Yes</v>
      </c>
      <c r="R897" t="str">
        <f>TEXT(SalesData[[#This Row],[Order Date]],"mmm-yyyy")</f>
        <v>Jul-2023</v>
      </c>
      <c r="S897">
        <f>YEAR(SalesData[[#This Row],[Order Date]])*100 + MONTH(SalesData[[#This Row],[Order Date]])</f>
        <v>202307</v>
      </c>
    </row>
    <row r="898" spans="1:19" x14ac:dyDescent="0.3">
      <c r="A898" t="s">
        <v>9730</v>
      </c>
      <c r="B898" s="3">
        <v>45128</v>
      </c>
      <c r="C898" t="s">
        <v>9731</v>
      </c>
      <c r="D898" t="s">
        <v>18</v>
      </c>
      <c r="E898" t="s">
        <v>14</v>
      </c>
      <c r="F898" t="s">
        <v>53</v>
      </c>
      <c r="G898">
        <v>4</v>
      </c>
      <c r="H898" s="5">
        <v>986.42</v>
      </c>
      <c r="I898" s="5">
        <v>0.3</v>
      </c>
      <c r="J898" s="5">
        <v>2761.9760000000001</v>
      </c>
      <c r="K898" s="5">
        <v>331.32804817554091</v>
      </c>
      <c r="L898">
        <f>YEAR(SalesData[Order Date])</f>
        <v>2023</v>
      </c>
      <c r="M898">
        <f>MONTH(SalesData[Order Date])</f>
        <v>7</v>
      </c>
      <c r="N898" t="str">
        <f>TEXT(SalesData[[#This Row],[Order Date]], "mmmm")</f>
        <v>July</v>
      </c>
      <c r="O898" s="7">
        <f>IF(SalesData[Sales]=0,0,SalesData[Profit]/SalesData[Sales])</f>
        <v>0.11996050949593368</v>
      </c>
      <c r="P898" s="8">
        <f t="shared" ref="P898:P961" si="14">IF(H:H*G:G=0, 0, (I:I/(H:H*G:G)))</f>
        <v>7.6032521643924501E-5</v>
      </c>
      <c r="Q898" t="str">
        <f>IF(SalesData[[#This Row],[Discount]]&gt;0, "Yes", "No")</f>
        <v>Yes</v>
      </c>
      <c r="R898" t="str">
        <f>TEXT(SalesData[[#This Row],[Order Date]],"mmm-yyyy")</f>
        <v>Jul-2023</v>
      </c>
      <c r="S898">
        <f>YEAR(SalesData[[#This Row],[Order Date]])*100 + MONTH(SalesData[[#This Row],[Order Date]])</f>
        <v>202307</v>
      </c>
    </row>
    <row r="899" spans="1:19" x14ac:dyDescent="0.3">
      <c r="A899" t="s">
        <v>9809</v>
      </c>
      <c r="B899" s="3">
        <v>45134</v>
      </c>
      <c r="C899" t="s">
        <v>9810</v>
      </c>
      <c r="D899" t="s">
        <v>13</v>
      </c>
      <c r="E899" t="s">
        <v>26</v>
      </c>
      <c r="F899" t="s">
        <v>20</v>
      </c>
      <c r="G899">
        <v>2</v>
      </c>
      <c r="H899" s="5">
        <v>629.29999999999995</v>
      </c>
      <c r="I899" s="5">
        <v>0.19</v>
      </c>
      <c r="J899" s="5">
        <v>1019.466</v>
      </c>
      <c r="K899" s="5">
        <v>297.6676852282298</v>
      </c>
      <c r="L899">
        <f>YEAR(SalesData[Order Date])</f>
        <v>2023</v>
      </c>
      <c r="M899">
        <f>MONTH(SalesData[Order Date])</f>
        <v>7</v>
      </c>
      <c r="N899" t="str">
        <f>TEXT(SalesData[[#This Row],[Order Date]], "mmmm")</f>
        <v>July</v>
      </c>
      <c r="O899" s="7">
        <f>IF(SalesData[Sales]=0,0,SalesData[Profit]/SalesData[Sales])</f>
        <v>0.29198392612233248</v>
      </c>
      <c r="P899" s="8">
        <f t="shared" si="14"/>
        <v>1.5096138566661371E-4</v>
      </c>
      <c r="Q899" t="str">
        <f>IF(SalesData[[#This Row],[Discount]]&gt;0, "Yes", "No")</f>
        <v>Yes</v>
      </c>
      <c r="R899" t="str">
        <f>TEXT(SalesData[[#This Row],[Order Date]],"mmm-yyyy")</f>
        <v>Jul-2023</v>
      </c>
      <c r="S899">
        <f>YEAR(SalesData[[#This Row],[Order Date]])*100 + MONTH(SalesData[[#This Row],[Order Date]])</f>
        <v>202307</v>
      </c>
    </row>
    <row r="900" spans="1:19" x14ac:dyDescent="0.3">
      <c r="A900" t="s">
        <v>9821</v>
      </c>
      <c r="B900" s="3">
        <v>45108</v>
      </c>
      <c r="C900" t="s">
        <v>9822</v>
      </c>
      <c r="D900" t="s">
        <v>23</v>
      </c>
      <c r="E900" t="s">
        <v>26</v>
      </c>
      <c r="F900" t="s">
        <v>44</v>
      </c>
      <c r="G900">
        <v>9</v>
      </c>
      <c r="H900" s="5">
        <v>759.68</v>
      </c>
      <c r="I900" s="5">
        <v>0.26</v>
      </c>
      <c r="J900" s="5">
        <v>5059.4687999999996</v>
      </c>
      <c r="K900" s="5">
        <v>947.15754527175545</v>
      </c>
      <c r="L900">
        <f>YEAR(SalesData[Order Date])</f>
        <v>2023</v>
      </c>
      <c r="M900">
        <f>MONTH(SalesData[Order Date])</f>
        <v>7</v>
      </c>
      <c r="N900" t="str">
        <f>TEXT(SalesData[[#This Row],[Order Date]], "mmmm")</f>
        <v>July</v>
      </c>
      <c r="O900" s="7">
        <f>IF(SalesData[Sales]=0,0,SalesData[Profit]/SalesData[Sales])</f>
        <v>0.1872049384456636</v>
      </c>
      <c r="P900" s="8">
        <f t="shared" si="14"/>
        <v>3.8027707572779184E-5</v>
      </c>
      <c r="Q900" t="str">
        <f>IF(SalesData[[#This Row],[Discount]]&gt;0, "Yes", "No")</f>
        <v>Yes</v>
      </c>
      <c r="R900" t="str">
        <f>TEXT(SalesData[[#This Row],[Order Date]],"mmm-yyyy")</f>
        <v>Jul-2023</v>
      </c>
      <c r="S900">
        <f>YEAR(SalesData[[#This Row],[Order Date]])*100 + MONTH(SalesData[[#This Row],[Order Date]])</f>
        <v>202307</v>
      </c>
    </row>
    <row r="901" spans="1:19" x14ac:dyDescent="0.3">
      <c r="A901" t="s">
        <v>9823</v>
      </c>
      <c r="B901" s="3">
        <v>45108</v>
      </c>
      <c r="C901" t="s">
        <v>9824</v>
      </c>
      <c r="D901" t="s">
        <v>13</v>
      </c>
      <c r="E901" t="s">
        <v>19</v>
      </c>
      <c r="F901" t="s">
        <v>34</v>
      </c>
      <c r="G901">
        <v>4</v>
      </c>
      <c r="H901" s="5">
        <v>474.46</v>
      </c>
      <c r="I901" s="5">
        <v>0.24</v>
      </c>
      <c r="J901" s="5">
        <v>1442.3584000000001</v>
      </c>
      <c r="K901" s="5">
        <v>228.26097955682241</v>
      </c>
      <c r="L901">
        <f>YEAR(SalesData[Order Date])</f>
        <v>2023</v>
      </c>
      <c r="M901">
        <f>MONTH(SalesData[Order Date])</f>
        <v>7</v>
      </c>
      <c r="N901" t="str">
        <f>TEXT(SalesData[[#This Row],[Order Date]], "mmmm")</f>
        <v>July</v>
      </c>
      <c r="O901" s="7">
        <f>IF(SalesData[Sales]=0,0,SalesData[Profit]/SalesData[Sales])</f>
        <v>0.15825538198884714</v>
      </c>
      <c r="P901" s="8">
        <f t="shared" si="14"/>
        <v>1.2645955401930617E-4</v>
      </c>
      <c r="Q901" t="str">
        <f>IF(SalesData[[#This Row],[Discount]]&gt;0, "Yes", "No")</f>
        <v>Yes</v>
      </c>
      <c r="R901" t="str">
        <f>TEXT(SalesData[[#This Row],[Order Date]],"mmm-yyyy")</f>
        <v>Jul-2023</v>
      </c>
      <c r="S901">
        <f>YEAR(SalesData[[#This Row],[Order Date]])*100 + MONTH(SalesData[[#This Row],[Order Date]])</f>
        <v>202307</v>
      </c>
    </row>
    <row r="902" spans="1:19" x14ac:dyDescent="0.3">
      <c r="A902" t="s">
        <v>9867</v>
      </c>
      <c r="B902" s="3">
        <v>45111</v>
      </c>
      <c r="C902" t="s">
        <v>9868</v>
      </c>
      <c r="D902" t="s">
        <v>23</v>
      </c>
      <c r="E902" t="s">
        <v>26</v>
      </c>
      <c r="F902" t="s">
        <v>53</v>
      </c>
      <c r="G902">
        <v>6</v>
      </c>
      <c r="H902" s="5">
        <v>457.86</v>
      </c>
      <c r="I902" s="5">
        <v>0.04</v>
      </c>
      <c r="J902" s="5">
        <v>2637.2736</v>
      </c>
      <c r="K902" s="5">
        <v>383.10595341075037</v>
      </c>
      <c r="L902">
        <f>YEAR(SalesData[Order Date])</f>
        <v>2023</v>
      </c>
      <c r="M902">
        <f>MONTH(SalesData[Order Date])</f>
        <v>7</v>
      </c>
      <c r="N902" t="str">
        <f>TEXT(SalesData[[#This Row],[Order Date]], "mmmm")</f>
        <v>July</v>
      </c>
      <c r="O902" s="7">
        <f>IF(SalesData[Sales]=0,0,SalesData[Profit]/SalesData[Sales])</f>
        <v>0.14526591151208215</v>
      </c>
      <c r="P902" s="8">
        <f t="shared" si="14"/>
        <v>1.4560491562195141E-5</v>
      </c>
      <c r="Q902" t="str">
        <f>IF(SalesData[[#This Row],[Discount]]&gt;0, "Yes", "No")</f>
        <v>Yes</v>
      </c>
      <c r="R902" t="str">
        <f>TEXT(SalesData[[#This Row],[Order Date]],"mmm-yyyy")</f>
        <v>Jul-2023</v>
      </c>
      <c r="S902">
        <f>YEAR(SalesData[[#This Row],[Order Date]])*100 + MONTH(SalesData[[#This Row],[Order Date]])</f>
        <v>202307</v>
      </c>
    </row>
    <row r="903" spans="1:19" x14ac:dyDescent="0.3">
      <c r="A903" t="s">
        <v>9961</v>
      </c>
      <c r="B903" s="3">
        <v>45130</v>
      </c>
      <c r="C903" t="s">
        <v>9962</v>
      </c>
      <c r="D903" t="s">
        <v>30</v>
      </c>
      <c r="E903" t="s">
        <v>14</v>
      </c>
      <c r="F903" t="s">
        <v>44</v>
      </c>
      <c r="G903">
        <v>9</v>
      </c>
      <c r="H903" s="5">
        <v>398.63</v>
      </c>
      <c r="I903" s="5">
        <v>0.08</v>
      </c>
      <c r="J903" s="5">
        <v>3300.6563999999998</v>
      </c>
      <c r="K903" s="5">
        <v>872.88562872272098</v>
      </c>
      <c r="L903">
        <f>YEAR(SalesData[Order Date])</f>
        <v>2023</v>
      </c>
      <c r="M903">
        <f>MONTH(SalesData[Order Date])</f>
        <v>7</v>
      </c>
      <c r="N903" t="str">
        <f>TEXT(SalesData[[#This Row],[Order Date]], "mmmm")</f>
        <v>July</v>
      </c>
      <c r="O903" s="7">
        <f>IF(SalesData[Sales]=0,0,SalesData[Profit]/SalesData[Sales])</f>
        <v>0.26445819344380139</v>
      </c>
      <c r="P903" s="8">
        <f t="shared" si="14"/>
        <v>2.2298594909788247E-5</v>
      </c>
      <c r="Q903" t="str">
        <f>IF(SalesData[[#This Row],[Discount]]&gt;0, "Yes", "No")</f>
        <v>Yes</v>
      </c>
      <c r="R903" t="str">
        <f>TEXT(SalesData[[#This Row],[Order Date]],"mmm-yyyy")</f>
        <v>Jul-2023</v>
      </c>
      <c r="S903">
        <f>YEAR(SalesData[[#This Row],[Order Date]])*100 + MONTH(SalesData[[#This Row],[Order Date]])</f>
        <v>202307</v>
      </c>
    </row>
    <row r="904" spans="1:19" x14ac:dyDescent="0.3">
      <c r="A904" t="s">
        <v>10009</v>
      </c>
      <c r="B904" s="3">
        <v>45132</v>
      </c>
      <c r="C904" t="s">
        <v>10010</v>
      </c>
      <c r="D904" t="s">
        <v>18</v>
      </c>
      <c r="E904" t="s">
        <v>14</v>
      </c>
      <c r="F904" t="s">
        <v>15</v>
      </c>
      <c r="G904">
        <v>3</v>
      </c>
      <c r="H904" s="5">
        <v>336.68</v>
      </c>
      <c r="I904" s="5">
        <v>0.1</v>
      </c>
      <c r="J904" s="5">
        <v>909.03599999999994</v>
      </c>
      <c r="K904" s="5">
        <v>125.6827187956038</v>
      </c>
      <c r="L904">
        <f>YEAR(SalesData[Order Date])</f>
        <v>2023</v>
      </c>
      <c r="M904">
        <f>MONTH(SalesData[Order Date])</f>
        <v>7</v>
      </c>
      <c r="N904" t="str">
        <f>TEXT(SalesData[[#This Row],[Order Date]], "mmmm")</f>
        <v>July</v>
      </c>
      <c r="O904" s="7">
        <f>IF(SalesData[Sales]=0,0,SalesData[Profit]/SalesData[Sales])</f>
        <v>0.13825934153939318</v>
      </c>
      <c r="P904" s="8">
        <f t="shared" si="14"/>
        <v>9.9005979961189661E-5</v>
      </c>
      <c r="Q904" t="str">
        <f>IF(SalesData[[#This Row],[Discount]]&gt;0, "Yes", "No")</f>
        <v>Yes</v>
      </c>
      <c r="R904" t="str">
        <f>TEXT(SalesData[[#This Row],[Order Date]],"mmm-yyyy")</f>
        <v>Jul-2023</v>
      </c>
      <c r="S904">
        <f>YEAR(SalesData[[#This Row],[Order Date]])*100 + MONTH(SalesData[[#This Row],[Order Date]])</f>
        <v>202307</v>
      </c>
    </row>
    <row r="905" spans="1:19" x14ac:dyDescent="0.3">
      <c r="A905" t="s">
        <v>10013</v>
      </c>
      <c r="B905" s="3">
        <v>45125</v>
      </c>
      <c r="C905" t="s">
        <v>6966</v>
      </c>
      <c r="D905" t="s">
        <v>23</v>
      </c>
      <c r="E905" t="s">
        <v>14</v>
      </c>
      <c r="F905" t="s">
        <v>39</v>
      </c>
      <c r="G905">
        <v>1</v>
      </c>
      <c r="H905" s="5">
        <v>495.11</v>
      </c>
      <c r="I905" s="5">
        <v>0.1</v>
      </c>
      <c r="J905" s="5">
        <v>445.59899999999999</v>
      </c>
      <c r="K905" s="5">
        <v>100.04280876175061</v>
      </c>
      <c r="L905">
        <f>YEAR(SalesData[Order Date])</f>
        <v>2023</v>
      </c>
      <c r="M905">
        <f>MONTH(SalesData[Order Date])</f>
        <v>7</v>
      </c>
      <c r="N905" t="str">
        <f>TEXT(SalesData[[#This Row],[Order Date]], "mmmm")</f>
        <v>July</v>
      </c>
      <c r="O905" s="7">
        <f>IF(SalesData[Sales]=0,0,SalesData[Profit]/SalesData[Sales])</f>
        <v>0.22451309083222945</v>
      </c>
      <c r="P905" s="8">
        <f t="shared" si="14"/>
        <v>2.0197531861606513E-4</v>
      </c>
      <c r="Q905" t="str">
        <f>IF(SalesData[[#This Row],[Discount]]&gt;0, "Yes", "No")</f>
        <v>Yes</v>
      </c>
      <c r="R905" t="str">
        <f>TEXT(SalesData[[#This Row],[Order Date]],"mmm-yyyy")</f>
        <v>Jul-2023</v>
      </c>
      <c r="S905">
        <f>YEAR(SalesData[[#This Row],[Order Date]])*100 + MONTH(SalesData[[#This Row],[Order Date]])</f>
        <v>202307</v>
      </c>
    </row>
    <row r="906" spans="1:19" x14ac:dyDescent="0.3">
      <c r="A906" t="s">
        <v>10039</v>
      </c>
      <c r="B906" s="3">
        <v>45126</v>
      </c>
      <c r="C906" t="s">
        <v>10040</v>
      </c>
      <c r="D906" t="s">
        <v>23</v>
      </c>
      <c r="E906" t="s">
        <v>19</v>
      </c>
      <c r="F906" t="s">
        <v>27</v>
      </c>
      <c r="G906">
        <v>5</v>
      </c>
      <c r="H906" s="5">
        <v>282.51</v>
      </c>
      <c r="I906" s="5">
        <v>0.13</v>
      </c>
      <c r="J906" s="5">
        <v>1228.9185</v>
      </c>
      <c r="K906" s="5">
        <v>99.887051914028163</v>
      </c>
      <c r="L906">
        <f>YEAR(SalesData[Order Date])</f>
        <v>2023</v>
      </c>
      <c r="M906">
        <f>MONTH(SalesData[Order Date])</f>
        <v>7</v>
      </c>
      <c r="N906" t="str">
        <f>TEXT(SalesData[[#This Row],[Order Date]], "mmmm")</f>
        <v>July</v>
      </c>
      <c r="O906" s="7">
        <f>IF(SalesData[Sales]=0,0,SalesData[Profit]/SalesData[Sales])</f>
        <v>8.1280452620762209E-2</v>
      </c>
      <c r="P906" s="8">
        <f t="shared" si="14"/>
        <v>9.2032140455205127E-5</v>
      </c>
      <c r="Q906" t="str">
        <f>IF(SalesData[[#This Row],[Discount]]&gt;0, "Yes", "No")</f>
        <v>Yes</v>
      </c>
      <c r="R906" t="str">
        <f>TEXT(SalesData[[#This Row],[Order Date]],"mmm-yyyy")</f>
        <v>Jul-2023</v>
      </c>
      <c r="S906">
        <f>YEAR(SalesData[[#This Row],[Order Date]])*100 + MONTH(SalesData[[#This Row],[Order Date]])</f>
        <v>202307</v>
      </c>
    </row>
    <row r="907" spans="1:19" x14ac:dyDescent="0.3">
      <c r="A907" t="s">
        <v>10136</v>
      </c>
      <c r="B907" s="3">
        <v>45111</v>
      </c>
      <c r="C907" t="s">
        <v>10137</v>
      </c>
      <c r="D907" t="s">
        <v>23</v>
      </c>
      <c r="E907" t="s">
        <v>14</v>
      </c>
      <c r="F907" t="s">
        <v>34</v>
      </c>
      <c r="G907">
        <v>7</v>
      </c>
      <c r="H907" s="5">
        <v>601.15</v>
      </c>
      <c r="I907" s="5">
        <v>0.01</v>
      </c>
      <c r="J907" s="5">
        <v>4165.9695000000002</v>
      </c>
      <c r="K907" s="5">
        <v>996.01007477373014</v>
      </c>
      <c r="L907">
        <f>YEAR(SalesData[Order Date])</f>
        <v>2023</v>
      </c>
      <c r="M907">
        <f>MONTH(SalesData[Order Date])</f>
        <v>7</v>
      </c>
      <c r="N907" t="str">
        <f>TEXT(SalesData[[#This Row],[Order Date]], "mmmm")</f>
        <v>July</v>
      </c>
      <c r="O907" s="7">
        <f>IF(SalesData[Sales]=0,0,SalesData[Profit]/SalesData[Sales])</f>
        <v>0.23908242121641315</v>
      </c>
      <c r="P907" s="8">
        <f t="shared" si="14"/>
        <v>2.3763976188495858E-6</v>
      </c>
      <c r="Q907" t="str">
        <f>IF(SalesData[[#This Row],[Discount]]&gt;0, "Yes", "No")</f>
        <v>Yes</v>
      </c>
      <c r="R907" t="str">
        <f>TEXT(SalesData[[#This Row],[Order Date]],"mmm-yyyy")</f>
        <v>Jul-2023</v>
      </c>
      <c r="S907">
        <f>YEAR(SalesData[[#This Row],[Order Date]])*100 + MONTH(SalesData[[#This Row],[Order Date]])</f>
        <v>202307</v>
      </c>
    </row>
    <row r="908" spans="1:19" x14ac:dyDescent="0.3">
      <c r="A908" t="s">
        <v>10152</v>
      </c>
      <c r="B908" s="3">
        <v>45108</v>
      </c>
      <c r="C908" t="s">
        <v>10153</v>
      </c>
      <c r="D908" t="s">
        <v>23</v>
      </c>
      <c r="E908" t="s">
        <v>26</v>
      </c>
      <c r="F908" t="s">
        <v>91</v>
      </c>
      <c r="G908">
        <v>6</v>
      </c>
      <c r="H908" s="5">
        <v>172.52</v>
      </c>
      <c r="I908" s="5">
        <v>0.17</v>
      </c>
      <c r="J908" s="5">
        <v>859.14960000000008</v>
      </c>
      <c r="K908" s="5">
        <v>237.04075019486089</v>
      </c>
      <c r="L908">
        <f>YEAR(SalesData[Order Date])</f>
        <v>2023</v>
      </c>
      <c r="M908">
        <f>MONTH(SalesData[Order Date])</f>
        <v>7</v>
      </c>
      <c r="N908" t="str">
        <f>TEXT(SalesData[[#This Row],[Order Date]], "mmmm")</f>
        <v>July</v>
      </c>
      <c r="O908" s="7">
        <f>IF(SalesData[Sales]=0,0,SalesData[Profit]/SalesData[Sales])</f>
        <v>0.27590160106558959</v>
      </c>
      <c r="P908" s="8">
        <f t="shared" si="14"/>
        <v>1.6423216631888089E-4</v>
      </c>
      <c r="Q908" t="str">
        <f>IF(SalesData[[#This Row],[Discount]]&gt;0, "Yes", "No")</f>
        <v>Yes</v>
      </c>
      <c r="R908" t="str">
        <f>TEXT(SalesData[[#This Row],[Order Date]],"mmm-yyyy")</f>
        <v>Jul-2023</v>
      </c>
      <c r="S908">
        <f>YEAR(SalesData[[#This Row],[Order Date]])*100 + MONTH(SalesData[[#This Row],[Order Date]])</f>
        <v>202307</v>
      </c>
    </row>
    <row r="909" spans="1:19" x14ac:dyDescent="0.3">
      <c r="A909" t="s">
        <v>10158</v>
      </c>
      <c r="B909" s="3">
        <v>45120</v>
      </c>
      <c r="C909" t="s">
        <v>10159</v>
      </c>
      <c r="D909" t="s">
        <v>18</v>
      </c>
      <c r="E909" t="s">
        <v>19</v>
      </c>
      <c r="F909" t="s">
        <v>53</v>
      </c>
      <c r="G909">
        <v>3</v>
      </c>
      <c r="H909" s="5">
        <v>341.77</v>
      </c>
      <c r="I909" s="5">
        <v>0.23</v>
      </c>
      <c r="J909" s="5">
        <v>789.48869999999999</v>
      </c>
      <c r="K909" s="5">
        <v>105.3657026053736</v>
      </c>
      <c r="L909">
        <f>YEAR(SalesData[Order Date])</f>
        <v>2023</v>
      </c>
      <c r="M909">
        <f>MONTH(SalesData[Order Date])</f>
        <v>7</v>
      </c>
      <c r="N909" t="str">
        <f>TEXT(SalesData[[#This Row],[Order Date]], "mmmm")</f>
        <v>July</v>
      </c>
      <c r="O909" s="7">
        <f>IF(SalesData[Sales]=0,0,SalesData[Profit]/SalesData[Sales])</f>
        <v>0.13346068487791352</v>
      </c>
      <c r="P909" s="8">
        <f t="shared" si="14"/>
        <v>2.2432240005461766E-4</v>
      </c>
      <c r="Q909" t="str">
        <f>IF(SalesData[[#This Row],[Discount]]&gt;0, "Yes", "No")</f>
        <v>Yes</v>
      </c>
      <c r="R909" t="str">
        <f>TEXT(SalesData[[#This Row],[Order Date]],"mmm-yyyy")</f>
        <v>Jul-2023</v>
      </c>
      <c r="S909">
        <f>YEAR(SalesData[[#This Row],[Order Date]])*100 + MONTH(SalesData[[#This Row],[Order Date]])</f>
        <v>202307</v>
      </c>
    </row>
    <row r="910" spans="1:19" x14ac:dyDescent="0.3">
      <c r="A910" t="s">
        <v>10177</v>
      </c>
      <c r="B910" s="3">
        <v>45128</v>
      </c>
      <c r="C910" t="s">
        <v>10178</v>
      </c>
      <c r="D910" t="s">
        <v>18</v>
      </c>
      <c r="E910" t="s">
        <v>26</v>
      </c>
      <c r="F910" t="s">
        <v>53</v>
      </c>
      <c r="G910">
        <v>8</v>
      </c>
      <c r="H910" s="5">
        <v>688.2</v>
      </c>
      <c r="I910" s="5">
        <v>0.1</v>
      </c>
      <c r="J910" s="5">
        <v>4955.0400000000009</v>
      </c>
      <c r="K910" s="5">
        <v>1150.334592888034</v>
      </c>
      <c r="L910">
        <f>YEAR(SalesData[Order Date])</f>
        <v>2023</v>
      </c>
      <c r="M910">
        <f>MONTH(SalesData[Order Date])</f>
        <v>7</v>
      </c>
      <c r="N910" t="str">
        <f>TEXT(SalesData[[#This Row],[Order Date]], "mmmm")</f>
        <v>July</v>
      </c>
      <c r="O910" s="7">
        <f>IF(SalesData[Sales]=0,0,SalesData[Profit]/SalesData[Sales])</f>
        <v>0.23215445140463725</v>
      </c>
      <c r="P910" s="8">
        <f t="shared" si="14"/>
        <v>1.8163324614937519E-5</v>
      </c>
      <c r="Q910" t="str">
        <f>IF(SalesData[[#This Row],[Discount]]&gt;0, "Yes", "No")</f>
        <v>Yes</v>
      </c>
      <c r="R910" t="str">
        <f>TEXT(SalesData[[#This Row],[Order Date]],"mmm-yyyy")</f>
        <v>Jul-2023</v>
      </c>
      <c r="S910">
        <f>YEAR(SalesData[[#This Row],[Order Date]])*100 + MONTH(SalesData[[#This Row],[Order Date]])</f>
        <v>202307</v>
      </c>
    </row>
    <row r="911" spans="1:19" x14ac:dyDescent="0.3">
      <c r="A911" t="s">
        <v>10189</v>
      </c>
      <c r="B911" s="3">
        <v>45127</v>
      </c>
      <c r="C911" t="s">
        <v>10190</v>
      </c>
      <c r="D911" t="s">
        <v>30</v>
      </c>
      <c r="E911" t="s">
        <v>26</v>
      </c>
      <c r="F911" t="s">
        <v>53</v>
      </c>
      <c r="G911">
        <v>6</v>
      </c>
      <c r="H911" s="5">
        <v>929.77</v>
      </c>
      <c r="I911" s="5">
        <v>0.1</v>
      </c>
      <c r="J911" s="5">
        <v>5020.7579999999998</v>
      </c>
      <c r="K911" s="5">
        <v>1266.6584797649091</v>
      </c>
      <c r="L911">
        <f>YEAR(SalesData[Order Date])</f>
        <v>2023</v>
      </c>
      <c r="M911">
        <f>MONTH(SalesData[Order Date])</f>
        <v>7</v>
      </c>
      <c r="N911" t="str">
        <f>TEXT(SalesData[[#This Row],[Order Date]], "mmmm")</f>
        <v>July</v>
      </c>
      <c r="O911" s="7">
        <f>IF(SalesData[Sales]=0,0,SalesData[Profit]/SalesData[Sales])</f>
        <v>0.25228431240161531</v>
      </c>
      <c r="P911" s="8">
        <f t="shared" si="14"/>
        <v>1.7925580161401927E-5</v>
      </c>
      <c r="Q911" t="str">
        <f>IF(SalesData[[#This Row],[Discount]]&gt;0, "Yes", "No")</f>
        <v>Yes</v>
      </c>
      <c r="R911" t="str">
        <f>TEXT(SalesData[[#This Row],[Order Date]],"mmm-yyyy")</f>
        <v>Jul-2023</v>
      </c>
      <c r="S911">
        <f>YEAR(SalesData[[#This Row],[Order Date]])*100 + MONTH(SalesData[[#This Row],[Order Date]])</f>
        <v>202307</v>
      </c>
    </row>
    <row r="912" spans="1:19" x14ac:dyDescent="0.3">
      <c r="A912" t="s">
        <v>10252</v>
      </c>
      <c r="B912" s="3">
        <v>45128</v>
      </c>
      <c r="C912" t="s">
        <v>8500</v>
      </c>
      <c r="D912" t="s">
        <v>18</v>
      </c>
      <c r="E912" t="s">
        <v>26</v>
      </c>
      <c r="F912" t="s">
        <v>91</v>
      </c>
      <c r="G912">
        <v>5</v>
      </c>
      <c r="H912" s="5">
        <v>590.86</v>
      </c>
      <c r="I912" s="5">
        <v>0.02</v>
      </c>
      <c r="J912" s="5">
        <v>2895.2139999999999</v>
      </c>
      <c r="K912" s="5">
        <v>372.29485659007941</v>
      </c>
      <c r="L912">
        <f>YEAR(SalesData[Order Date])</f>
        <v>2023</v>
      </c>
      <c r="M912">
        <f>MONTH(SalesData[Order Date])</f>
        <v>7</v>
      </c>
      <c r="N912" t="str">
        <f>TEXT(SalesData[[#This Row],[Order Date]], "mmmm")</f>
        <v>July</v>
      </c>
      <c r="O912" s="7">
        <f>IF(SalesData[Sales]=0,0,SalesData[Profit]/SalesData[Sales])</f>
        <v>0.12858975419090934</v>
      </c>
      <c r="P912" s="8">
        <f t="shared" si="14"/>
        <v>6.7697931828182643E-6</v>
      </c>
      <c r="Q912" t="str">
        <f>IF(SalesData[[#This Row],[Discount]]&gt;0, "Yes", "No")</f>
        <v>Yes</v>
      </c>
      <c r="R912" t="str">
        <f>TEXT(SalesData[[#This Row],[Order Date]],"mmm-yyyy")</f>
        <v>Jul-2023</v>
      </c>
      <c r="S912">
        <f>YEAR(SalesData[[#This Row],[Order Date]])*100 + MONTH(SalesData[[#This Row],[Order Date]])</f>
        <v>202307</v>
      </c>
    </row>
    <row r="913" spans="1:19" x14ac:dyDescent="0.3">
      <c r="A913" t="s">
        <v>10261</v>
      </c>
      <c r="B913" s="3">
        <v>45132</v>
      </c>
      <c r="C913" t="s">
        <v>10262</v>
      </c>
      <c r="D913" t="s">
        <v>23</v>
      </c>
      <c r="E913" t="s">
        <v>26</v>
      </c>
      <c r="F913" t="s">
        <v>31</v>
      </c>
      <c r="G913">
        <v>1</v>
      </c>
      <c r="H913" s="5">
        <v>329.65</v>
      </c>
      <c r="I913" s="5">
        <v>0.19</v>
      </c>
      <c r="J913" s="5">
        <v>267.01650000000001</v>
      </c>
      <c r="K913" s="5">
        <v>57.757820909855177</v>
      </c>
      <c r="L913">
        <f>YEAR(SalesData[Order Date])</f>
        <v>2023</v>
      </c>
      <c r="M913">
        <f>MONTH(SalesData[Order Date])</f>
        <v>7</v>
      </c>
      <c r="N913" t="str">
        <f>TEXT(SalesData[[#This Row],[Order Date]], "mmmm")</f>
        <v>July</v>
      </c>
      <c r="O913" s="7">
        <f>IF(SalesData[Sales]=0,0,SalesData[Profit]/SalesData[Sales])</f>
        <v>0.2163080592766933</v>
      </c>
      <c r="P913" s="8">
        <f t="shared" si="14"/>
        <v>5.7636887608069167E-4</v>
      </c>
      <c r="Q913" t="str">
        <f>IF(SalesData[[#This Row],[Discount]]&gt;0, "Yes", "No")</f>
        <v>Yes</v>
      </c>
      <c r="R913" t="str">
        <f>TEXT(SalesData[[#This Row],[Order Date]],"mmm-yyyy")</f>
        <v>Jul-2023</v>
      </c>
      <c r="S913">
        <f>YEAR(SalesData[[#This Row],[Order Date]])*100 + MONTH(SalesData[[#This Row],[Order Date]])</f>
        <v>202307</v>
      </c>
    </row>
    <row r="914" spans="1:19" x14ac:dyDescent="0.3">
      <c r="A914" t="s">
        <v>10290</v>
      </c>
      <c r="B914" s="3">
        <v>45133</v>
      </c>
      <c r="C914" t="s">
        <v>10291</v>
      </c>
      <c r="D914" t="s">
        <v>13</v>
      </c>
      <c r="E914" t="s">
        <v>26</v>
      </c>
      <c r="F914" t="s">
        <v>53</v>
      </c>
      <c r="G914">
        <v>2</v>
      </c>
      <c r="H914" s="5">
        <v>452.33</v>
      </c>
      <c r="I914" s="5">
        <v>0.27</v>
      </c>
      <c r="J914" s="5">
        <v>660.40179999999998</v>
      </c>
      <c r="K914" s="5">
        <v>161.0406951630311</v>
      </c>
      <c r="L914">
        <f>YEAR(SalesData[Order Date])</f>
        <v>2023</v>
      </c>
      <c r="M914">
        <f>MONTH(SalesData[Order Date])</f>
        <v>7</v>
      </c>
      <c r="N914" t="str">
        <f>TEXT(SalesData[[#This Row],[Order Date]], "mmmm")</f>
        <v>July</v>
      </c>
      <c r="O914" s="7">
        <f>IF(SalesData[Sales]=0,0,SalesData[Profit]/SalesData[Sales])</f>
        <v>0.24385259877097717</v>
      </c>
      <c r="P914" s="8">
        <f t="shared" si="14"/>
        <v>2.984546680520859E-4</v>
      </c>
      <c r="Q914" t="str">
        <f>IF(SalesData[[#This Row],[Discount]]&gt;0, "Yes", "No")</f>
        <v>Yes</v>
      </c>
      <c r="R914" t="str">
        <f>TEXT(SalesData[[#This Row],[Order Date]],"mmm-yyyy")</f>
        <v>Jul-2023</v>
      </c>
      <c r="S914">
        <f>YEAR(SalesData[[#This Row],[Order Date]])*100 + MONTH(SalesData[[#This Row],[Order Date]])</f>
        <v>202307</v>
      </c>
    </row>
    <row r="915" spans="1:19" x14ac:dyDescent="0.3">
      <c r="A915" t="s">
        <v>10365</v>
      </c>
      <c r="B915" s="3">
        <v>45116</v>
      </c>
      <c r="C915" t="s">
        <v>10366</v>
      </c>
      <c r="D915" t="s">
        <v>13</v>
      </c>
      <c r="E915" t="s">
        <v>19</v>
      </c>
      <c r="F915" t="s">
        <v>31</v>
      </c>
      <c r="G915">
        <v>6</v>
      </c>
      <c r="H915" s="5">
        <v>185.11</v>
      </c>
      <c r="I915" s="5">
        <v>0.05</v>
      </c>
      <c r="J915" s="5">
        <v>1055.127</v>
      </c>
      <c r="K915" s="5">
        <v>231.56461864392611</v>
      </c>
      <c r="L915">
        <f>YEAR(SalesData[Order Date])</f>
        <v>2023</v>
      </c>
      <c r="M915">
        <f>MONTH(SalesData[Order Date])</f>
        <v>7</v>
      </c>
      <c r="N915" t="str">
        <f>TEXT(SalesData[[#This Row],[Order Date]], "mmmm")</f>
        <v>July</v>
      </c>
      <c r="O915" s="7">
        <f>IF(SalesData[Sales]=0,0,SalesData[Profit]/SalesData[Sales])</f>
        <v>0.21946611037716418</v>
      </c>
      <c r="P915" s="8">
        <f t="shared" si="14"/>
        <v>4.5018277420632773E-5</v>
      </c>
      <c r="Q915" t="str">
        <f>IF(SalesData[[#This Row],[Discount]]&gt;0, "Yes", "No")</f>
        <v>Yes</v>
      </c>
      <c r="R915" t="str">
        <f>TEXT(SalesData[[#This Row],[Order Date]],"mmm-yyyy")</f>
        <v>Jul-2023</v>
      </c>
      <c r="S915">
        <f>YEAR(SalesData[[#This Row],[Order Date]])*100 + MONTH(SalesData[[#This Row],[Order Date]])</f>
        <v>202307</v>
      </c>
    </row>
    <row r="916" spans="1:19" x14ac:dyDescent="0.3">
      <c r="A916" t="s">
        <v>10371</v>
      </c>
      <c r="B916" s="3">
        <v>45115</v>
      </c>
      <c r="C916" t="s">
        <v>10372</v>
      </c>
      <c r="D916" t="s">
        <v>30</v>
      </c>
      <c r="E916" t="s">
        <v>14</v>
      </c>
      <c r="F916" t="s">
        <v>62</v>
      </c>
      <c r="G916">
        <v>3</v>
      </c>
      <c r="H916" s="5">
        <v>77.760000000000005</v>
      </c>
      <c r="I916" s="5">
        <v>0.19</v>
      </c>
      <c r="J916" s="5">
        <v>188.95679999999999</v>
      </c>
      <c r="K916" s="5">
        <v>17.237273497942521</v>
      </c>
      <c r="L916">
        <f>YEAR(SalesData[Order Date])</f>
        <v>2023</v>
      </c>
      <c r="M916">
        <f>MONTH(SalesData[Order Date])</f>
        <v>7</v>
      </c>
      <c r="N916" t="str">
        <f>TEXT(SalesData[[#This Row],[Order Date]], "mmmm")</f>
        <v>July</v>
      </c>
      <c r="O916" s="7">
        <f>IF(SalesData[Sales]=0,0,SalesData[Profit]/SalesData[Sales])</f>
        <v>9.1223356332995276E-2</v>
      </c>
      <c r="P916" s="8">
        <f t="shared" si="14"/>
        <v>8.1447187928669401E-4</v>
      </c>
      <c r="Q916" t="str">
        <f>IF(SalesData[[#This Row],[Discount]]&gt;0, "Yes", "No")</f>
        <v>Yes</v>
      </c>
      <c r="R916" t="str">
        <f>TEXT(SalesData[[#This Row],[Order Date]],"mmm-yyyy")</f>
        <v>Jul-2023</v>
      </c>
      <c r="S916">
        <f>YEAR(SalesData[[#This Row],[Order Date]])*100 + MONTH(SalesData[[#This Row],[Order Date]])</f>
        <v>202307</v>
      </c>
    </row>
    <row r="917" spans="1:19" x14ac:dyDescent="0.3">
      <c r="A917" t="s">
        <v>10401</v>
      </c>
      <c r="B917" s="3">
        <v>45131</v>
      </c>
      <c r="C917" t="s">
        <v>10402</v>
      </c>
      <c r="D917" t="s">
        <v>13</v>
      </c>
      <c r="E917" t="s">
        <v>19</v>
      </c>
      <c r="F917" t="s">
        <v>39</v>
      </c>
      <c r="G917">
        <v>5</v>
      </c>
      <c r="H917" s="5">
        <v>999.19</v>
      </c>
      <c r="I917" s="5">
        <v>0.02</v>
      </c>
      <c r="J917" s="5">
        <v>4896.0310000000009</v>
      </c>
      <c r="K917" s="5">
        <v>895.26761877518641</v>
      </c>
      <c r="L917">
        <f>YEAR(SalesData[Order Date])</f>
        <v>2023</v>
      </c>
      <c r="M917">
        <f>MONTH(SalesData[Order Date])</f>
        <v>7</v>
      </c>
      <c r="N917" t="str">
        <f>TEXT(SalesData[[#This Row],[Order Date]], "mmmm")</f>
        <v>July</v>
      </c>
      <c r="O917" s="7">
        <f>IF(SalesData[Sales]=0,0,SalesData[Profit]/SalesData[Sales])</f>
        <v>0.18285579049135642</v>
      </c>
      <c r="P917" s="8">
        <f t="shared" si="14"/>
        <v>4.0032426265274867E-6</v>
      </c>
      <c r="Q917" t="str">
        <f>IF(SalesData[[#This Row],[Discount]]&gt;0, "Yes", "No")</f>
        <v>Yes</v>
      </c>
      <c r="R917" t="str">
        <f>TEXT(SalesData[[#This Row],[Order Date]],"mmm-yyyy")</f>
        <v>Jul-2023</v>
      </c>
      <c r="S917">
        <f>YEAR(SalesData[[#This Row],[Order Date]])*100 + MONTH(SalesData[[#This Row],[Order Date]])</f>
        <v>202307</v>
      </c>
    </row>
    <row r="918" spans="1:19" x14ac:dyDescent="0.3">
      <c r="A918" t="s">
        <v>10403</v>
      </c>
      <c r="B918" s="3">
        <v>45125</v>
      </c>
      <c r="C918" t="s">
        <v>10404</v>
      </c>
      <c r="D918" t="s">
        <v>13</v>
      </c>
      <c r="E918" t="s">
        <v>14</v>
      </c>
      <c r="F918" t="s">
        <v>53</v>
      </c>
      <c r="G918">
        <v>5</v>
      </c>
      <c r="H918" s="5">
        <v>940.25</v>
      </c>
      <c r="I918" s="5">
        <v>0.27</v>
      </c>
      <c r="J918" s="5">
        <v>3431.9124999999999</v>
      </c>
      <c r="K918" s="5">
        <v>257.99366185835322</v>
      </c>
      <c r="L918">
        <f>YEAR(SalesData[Order Date])</f>
        <v>2023</v>
      </c>
      <c r="M918">
        <f>MONTH(SalesData[Order Date])</f>
        <v>7</v>
      </c>
      <c r="N918" t="str">
        <f>TEXT(SalesData[[#This Row],[Order Date]], "mmmm")</f>
        <v>July</v>
      </c>
      <c r="O918" s="7">
        <f>IF(SalesData[Sales]=0,0,SalesData[Profit]/SalesData[Sales])</f>
        <v>7.5174895006313025E-2</v>
      </c>
      <c r="P918" s="8">
        <f t="shared" si="14"/>
        <v>5.7431534166445098E-5</v>
      </c>
      <c r="Q918" t="str">
        <f>IF(SalesData[[#This Row],[Discount]]&gt;0, "Yes", "No")</f>
        <v>Yes</v>
      </c>
      <c r="R918" t="str">
        <f>TEXT(SalesData[[#This Row],[Order Date]],"mmm-yyyy")</f>
        <v>Jul-2023</v>
      </c>
      <c r="S918">
        <f>YEAR(SalesData[[#This Row],[Order Date]])*100 + MONTH(SalesData[[#This Row],[Order Date]])</f>
        <v>202307</v>
      </c>
    </row>
    <row r="919" spans="1:19" x14ac:dyDescent="0.3">
      <c r="A919" t="s">
        <v>10498</v>
      </c>
      <c r="B919" s="3">
        <v>45118</v>
      </c>
      <c r="C919" t="s">
        <v>10499</v>
      </c>
      <c r="D919" t="s">
        <v>23</v>
      </c>
      <c r="E919" t="s">
        <v>14</v>
      </c>
      <c r="F919" t="s">
        <v>62</v>
      </c>
      <c r="G919">
        <v>1</v>
      </c>
      <c r="H919" s="5">
        <v>155.63</v>
      </c>
      <c r="I919" s="5">
        <v>0.13</v>
      </c>
      <c r="J919" s="5">
        <v>135.3981</v>
      </c>
      <c r="K919" s="5">
        <v>38.825269711062603</v>
      </c>
      <c r="L919">
        <f>YEAR(SalesData[Order Date])</f>
        <v>2023</v>
      </c>
      <c r="M919">
        <f>MONTH(SalesData[Order Date])</f>
        <v>7</v>
      </c>
      <c r="N919" t="str">
        <f>TEXT(SalesData[[#This Row],[Order Date]], "mmmm")</f>
        <v>July</v>
      </c>
      <c r="O919" s="7">
        <f>IF(SalesData[Sales]=0,0,SalesData[Profit]/SalesData[Sales])</f>
        <v>0.28674899951374949</v>
      </c>
      <c r="P919" s="8">
        <f t="shared" si="14"/>
        <v>8.3531452804729174E-4</v>
      </c>
      <c r="Q919" t="str">
        <f>IF(SalesData[[#This Row],[Discount]]&gt;0, "Yes", "No")</f>
        <v>Yes</v>
      </c>
      <c r="R919" t="str">
        <f>TEXT(SalesData[[#This Row],[Order Date]],"mmm-yyyy")</f>
        <v>Jul-2023</v>
      </c>
      <c r="S919">
        <f>YEAR(SalesData[[#This Row],[Order Date]])*100 + MONTH(SalesData[[#This Row],[Order Date]])</f>
        <v>202307</v>
      </c>
    </row>
    <row r="920" spans="1:19" x14ac:dyDescent="0.3">
      <c r="A920" t="s">
        <v>10518</v>
      </c>
      <c r="B920" s="3">
        <v>45128</v>
      </c>
      <c r="C920" t="s">
        <v>10519</v>
      </c>
      <c r="D920" t="s">
        <v>30</v>
      </c>
      <c r="E920" t="s">
        <v>19</v>
      </c>
      <c r="F920" t="s">
        <v>44</v>
      </c>
      <c r="G920">
        <v>2</v>
      </c>
      <c r="H920" s="5">
        <v>470.2</v>
      </c>
      <c r="I920" s="5">
        <v>0.06</v>
      </c>
      <c r="J920" s="5">
        <v>883.97599999999989</v>
      </c>
      <c r="K920" s="5">
        <v>72.95418163668721</v>
      </c>
      <c r="L920">
        <f>YEAR(SalesData[Order Date])</f>
        <v>2023</v>
      </c>
      <c r="M920">
        <f>MONTH(SalesData[Order Date])</f>
        <v>7</v>
      </c>
      <c r="N920" t="str">
        <f>TEXT(SalesData[[#This Row],[Order Date]], "mmmm")</f>
        <v>July</v>
      </c>
      <c r="O920" s="7">
        <f>IF(SalesData[Sales]=0,0,SalesData[Profit]/SalesData[Sales])</f>
        <v>8.2529595415132564E-2</v>
      </c>
      <c r="P920" s="8">
        <f t="shared" si="14"/>
        <v>6.380263717566993E-5</v>
      </c>
      <c r="Q920" t="str">
        <f>IF(SalesData[[#This Row],[Discount]]&gt;0, "Yes", "No")</f>
        <v>Yes</v>
      </c>
      <c r="R920" t="str">
        <f>TEXT(SalesData[[#This Row],[Order Date]],"mmm-yyyy")</f>
        <v>Jul-2023</v>
      </c>
      <c r="S920">
        <f>YEAR(SalesData[[#This Row],[Order Date]])*100 + MONTH(SalesData[[#This Row],[Order Date]])</f>
        <v>202307</v>
      </c>
    </row>
    <row r="921" spans="1:19" x14ac:dyDescent="0.3">
      <c r="A921" t="s">
        <v>10561</v>
      </c>
      <c r="B921" s="3">
        <v>45114</v>
      </c>
      <c r="C921" t="s">
        <v>10562</v>
      </c>
      <c r="D921" t="s">
        <v>30</v>
      </c>
      <c r="E921" t="s">
        <v>26</v>
      </c>
      <c r="F921" t="s">
        <v>31</v>
      </c>
      <c r="G921">
        <v>7</v>
      </c>
      <c r="H921" s="5">
        <v>269.12</v>
      </c>
      <c r="I921" s="5">
        <v>0.02</v>
      </c>
      <c r="J921" s="5">
        <v>1846.1632</v>
      </c>
      <c r="K921" s="5">
        <v>336.53892878843158</v>
      </c>
      <c r="L921">
        <f>YEAR(SalesData[Order Date])</f>
        <v>2023</v>
      </c>
      <c r="M921">
        <f>MONTH(SalesData[Order Date])</f>
        <v>7</v>
      </c>
      <c r="N921" t="str">
        <f>TEXT(SalesData[[#This Row],[Order Date]], "mmmm")</f>
        <v>July</v>
      </c>
      <c r="O921" s="7">
        <f>IF(SalesData[Sales]=0,0,SalesData[Profit]/SalesData[Sales])</f>
        <v>0.1822909961526866</v>
      </c>
      <c r="P921" s="8">
        <f t="shared" si="14"/>
        <v>1.0616612875828095E-5</v>
      </c>
      <c r="Q921" t="str">
        <f>IF(SalesData[[#This Row],[Discount]]&gt;0, "Yes", "No")</f>
        <v>Yes</v>
      </c>
      <c r="R921" t="str">
        <f>TEXT(SalesData[[#This Row],[Order Date]],"mmm-yyyy")</f>
        <v>Jul-2023</v>
      </c>
      <c r="S921">
        <f>YEAR(SalesData[[#This Row],[Order Date]])*100 + MONTH(SalesData[[#This Row],[Order Date]])</f>
        <v>202307</v>
      </c>
    </row>
    <row r="922" spans="1:19" x14ac:dyDescent="0.3">
      <c r="A922" t="s">
        <v>10575</v>
      </c>
      <c r="B922" s="3">
        <v>45121</v>
      </c>
      <c r="C922" t="s">
        <v>10576</v>
      </c>
      <c r="D922" t="s">
        <v>18</v>
      </c>
      <c r="E922" t="s">
        <v>14</v>
      </c>
      <c r="F922" t="s">
        <v>31</v>
      </c>
      <c r="G922">
        <v>9</v>
      </c>
      <c r="H922" s="5">
        <v>188.76</v>
      </c>
      <c r="I922" s="5">
        <v>0.26</v>
      </c>
      <c r="J922" s="5">
        <v>1257.1415999999999</v>
      </c>
      <c r="K922" s="5">
        <v>129.02568993328839</v>
      </c>
      <c r="L922">
        <f>YEAR(SalesData[Order Date])</f>
        <v>2023</v>
      </c>
      <c r="M922">
        <f>MONTH(SalesData[Order Date])</f>
        <v>7</v>
      </c>
      <c r="N922" t="str">
        <f>TEXT(SalesData[[#This Row],[Order Date]], "mmmm")</f>
        <v>July</v>
      </c>
      <c r="O922" s="7">
        <f>IF(SalesData[Sales]=0,0,SalesData[Profit]/SalesData[Sales])</f>
        <v>0.10263417417201721</v>
      </c>
      <c r="P922" s="8">
        <f t="shared" si="14"/>
        <v>1.5304560759106216E-4</v>
      </c>
      <c r="Q922" t="str">
        <f>IF(SalesData[[#This Row],[Discount]]&gt;0, "Yes", "No")</f>
        <v>Yes</v>
      </c>
      <c r="R922" t="str">
        <f>TEXT(SalesData[[#This Row],[Order Date]],"mmm-yyyy")</f>
        <v>Jul-2023</v>
      </c>
      <c r="S922">
        <f>YEAR(SalesData[[#This Row],[Order Date]])*100 + MONTH(SalesData[[#This Row],[Order Date]])</f>
        <v>202307</v>
      </c>
    </row>
    <row r="923" spans="1:19" x14ac:dyDescent="0.3">
      <c r="A923" t="s">
        <v>10600</v>
      </c>
      <c r="B923" s="3">
        <v>45125</v>
      </c>
      <c r="C923" t="s">
        <v>10601</v>
      </c>
      <c r="D923" t="s">
        <v>23</v>
      </c>
      <c r="E923" t="s">
        <v>19</v>
      </c>
      <c r="F923" t="s">
        <v>91</v>
      </c>
      <c r="G923">
        <v>6</v>
      </c>
      <c r="H923" s="5">
        <v>588.55999999999995</v>
      </c>
      <c r="I923" s="5">
        <v>0.26</v>
      </c>
      <c r="J923" s="5">
        <v>2613.2064</v>
      </c>
      <c r="K923" s="5">
        <v>411.94431362570231</v>
      </c>
      <c r="L923">
        <f>YEAR(SalesData[Order Date])</f>
        <v>2023</v>
      </c>
      <c r="M923">
        <f>MONTH(SalesData[Order Date])</f>
        <v>7</v>
      </c>
      <c r="N923" t="str">
        <f>TEXT(SalesData[[#This Row],[Order Date]], "mmmm")</f>
        <v>July</v>
      </c>
      <c r="O923" s="7">
        <f>IF(SalesData[Sales]=0,0,SalesData[Profit]/SalesData[Sales])</f>
        <v>0.15763940943421167</v>
      </c>
      <c r="P923" s="8">
        <f t="shared" si="14"/>
        <v>7.3626025100811027E-5</v>
      </c>
      <c r="Q923" t="str">
        <f>IF(SalesData[[#This Row],[Discount]]&gt;0, "Yes", "No")</f>
        <v>Yes</v>
      </c>
      <c r="R923" t="str">
        <f>TEXT(SalesData[[#This Row],[Order Date]],"mmm-yyyy")</f>
        <v>Jul-2023</v>
      </c>
      <c r="S923">
        <f>YEAR(SalesData[[#This Row],[Order Date]])*100 + MONTH(SalesData[[#This Row],[Order Date]])</f>
        <v>202307</v>
      </c>
    </row>
    <row r="924" spans="1:19" x14ac:dyDescent="0.3">
      <c r="A924" t="s">
        <v>10616</v>
      </c>
      <c r="B924" s="3">
        <v>45119</v>
      </c>
      <c r="C924" t="s">
        <v>10617</v>
      </c>
      <c r="D924" t="s">
        <v>23</v>
      </c>
      <c r="E924" t="s">
        <v>26</v>
      </c>
      <c r="F924" t="s">
        <v>53</v>
      </c>
      <c r="G924">
        <v>3</v>
      </c>
      <c r="H924" s="5">
        <v>133.91</v>
      </c>
      <c r="I924" s="5">
        <v>0.12</v>
      </c>
      <c r="J924" s="5">
        <v>353.5224</v>
      </c>
      <c r="K924" s="5">
        <v>66.439427741622339</v>
      </c>
      <c r="L924">
        <f>YEAR(SalesData[Order Date])</f>
        <v>2023</v>
      </c>
      <c r="M924">
        <f>MONTH(SalesData[Order Date])</f>
        <v>7</v>
      </c>
      <c r="N924" t="str">
        <f>TEXT(SalesData[[#This Row],[Order Date]], "mmmm")</f>
        <v>July</v>
      </c>
      <c r="O924" s="7">
        <f>IF(SalesData[Sales]=0,0,SalesData[Profit]/SalesData[Sales])</f>
        <v>0.1879355529992508</v>
      </c>
      <c r="P924" s="8">
        <f t="shared" si="14"/>
        <v>2.9870808752146963E-4</v>
      </c>
      <c r="Q924" t="str">
        <f>IF(SalesData[[#This Row],[Discount]]&gt;0, "Yes", "No")</f>
        <v>Yes</v>
      </c>
      <c r="R924" t="str">
        <f>TEXT(SalesData[[#This Row],[Order Date]],"mmm-yyyy")</f>
        <v>Jul-2023</v>
      </c>
      <c r="S924">
        <f>YEAR(SalesData[[#This Row],[Order Date]])*100 + MONTH(SalesData[[#This Row],[Order Date]])</f>
        <v>202307</v>
      </c>
    </row>
    <row r="925" spans="1:19" x14ac:dyDescent="0.3">
      <c r="A925" t="s">
        <v>10663</v>
      </c>
      <c r="B925" s="3">
        <v>45122</v>
      </c>
      <c r="C925" t="s">
        <v>10664</v>
      </c>
      <c r="D925" t="s">
        <v>30</v>
      </c>
      <c r="E925" t="s">
        <v>26</v>
      </c>
      <c r="F925" t="s">
        <v>20</v>
      </c>
      <c r="G925">
        <v>9</v>
      </c>
      <c r="H925" s="5">
        <v>972.88</v>
      </c>
      <c r="I925" s="5">
        <v>0.12</v>
      </c>
      <c r="J925" s="5">
        <v>7705.2096000000001</v>
      </c>
      <c r="K925" s="5">
        <v>1715.0153169485909</v>
      </c>
      <c r="L925">
        <f>YEAR(SalesData[Order Date])</f>
        <v>2023</v>
      </c>
      <c r="M925">
        <f>MONTH(SalesData[Order Date])</f>
        <v>7</v>
      </c>
      <c r="N925" t="str">
        <f>TEXT(SalesData[[#This Row],[Order Date]], "mmmm")</f>
        <v>July</v>
      </c>
      <c r="O925" s="7">
        <f>IF(SalesData[Sales]=0,0,SalesData[Profit]/SalesData[Sales])</f>
        <v>0.22257867157158073</v>
      </c>
      <c r="P925" s="8">
        <f t="shared" si="14"/>
        <v>1.3705013293862894E-5</v>
      </c>
      <c r="Q925" t="str">
        <f>IF(SalesData[[#This Row],[Discount]]&gt;0, "Yes", "No")</f>
        <v>Yes</v>
      </c>
      <c r="R925" t="str">
        <f>TEXT(SalesData[[#This Row],[Order Date]],"mmm-yyyy")</f>
        <v>Jul-2023</v>
      </c>
      <c r="S925">
        <f>YEAR(SalesData[[#This Row],[Order Date]])*100 + MONTH(SalesData[[#This Row],[Order Date]])</f>
        <v>202307</v>
      </c>
    </row>
    <row r="926" spans="1:19" x14ac:dyDescent="0.3">
      <c r="A926" t="s">
        <v>10732</v>
      </c>
      <c r="B926" s="3">
        <v>45114</v>
      </c>
      <c r="C926" t="s">
        <v>10733</v>
      </c>
      <c r="D926" t="s">
        <v>18</v>
      </c>
      <c r="E926" t="s">
        <v>19</v>
      </c>
      <c r="F926" t="s">
        <v>39</v>
      </c>
      <c r="G926">
        <v>4</v>
      </c>
      <c r="H926" s="5">
        <v>44.45</v>
      </c>
      <c r="I926" s="5">
        <v>0.1</v>
      </c>
      <c r="J926" s="5">
        <v>160.02000000000001</v>
      </c>
      <c r="K926" s="5">
        <v>17.0510947852306</v>
      </c>
      <c r="L926">
        <f>YEAR(SalesData[Order Date])</f>
        <v>2023</v>
      </c>
      <c r="M926">
        <f>MONTH(SalesData[Order Date])</f>
        <v>7</v>
      </c>
      <c r="N926" t="str">
        <f>TEXT(SalesData[[#This Row],[Order Date]], "mmmm")</f>
        <v>July</v>
      </c>
      <c r="O926" s="7">
        <f>IF(SalesData[Sales]=0,0,SalesData[Profit]/SalesData[Sales])</f>
        <v>0.10655602290482814</v>
      </c>
      <c r="P926" s="8">
        <f t="shared" si="14"/>
        <v>5.6242969628796395E-4</v>
      </c>
      <c r="Q926" t="str">
        <f>IF(SalesData[[#This Row],[Discount]]&gt;0, "Yes", "No")</f>
        <v>Yes</v>
      </c>
      <c r="R926" t="str">
        <f>TEXT(SalesData[[#This Row],[Order Date]],"mmm-yyyy")</f>
        <v>Jul-2023</v>
      </c>
      <c r="S926">
        <f>YEAR(SalesData[[#This Row],[Order Date]])*100 + MONTH(SalesData[[#This Row],[Order Date]])</f>
        <v>202307</v>
      </c>
    </row>
    <row r="927" spans="1:19" x14ac:dyDescent="0.3">
      <c r="A927" t="s">
        <v>10756</v>
      </c>
      <c r="B927" s="3">
        <v>45111</v>
      </c>
      <c r="C927" t="s">
        <v>10757</v>
      </c>
      <c r="D927" t="s">
        <v>18</v>
      </c>
      <c r="E927" t="s">
        <v>19</v>
      </c>
      <c r="F927" t="s">
        <v>34</v>
      </c>
      <c r="G927">
        <v>5</v>
      </c>
      <c r="H927" s="5">
        <v>314.51</v>
      </c>
      <c r="I927" s="5">
        <v>0.23</v>
      </c>
      <c r="J927" s="5">
        <v>1210.8634999999999</v>
      </c>
      <c r="K927" s="5">
        <v>278.92551733992889</v>
      </c>
      <c r="L927">
        <f>YEAR(SalesData[Order Date])</f>
        <v>2023</v>
      </c>
      <c r="M927">
        <f>MONTH(SalesData[Order Date])</f>
        <v>7</v>
      </c>
      <c r="N927" t="str">
        <f>TEXT(SalesData[[#This Row],[Order Date]], "mmmm")</f>
        <v>July</v>
      </c>
      <c r="O927" s="7">
        <f>IF(SalesData[Sales]=0,0,SalesData[Profit]/SalesData[Sales])</f>
        <v>0.23035256850993435</v>
      </c>
      <c r="P927" s="8">
        <f t="shared" si="14"/>
        <v>1.4625926043687005E-4</v>
      </c>
      <c r="Q927" t="str">
        <f>IF(SalesData[[#This Row],[Discount]]&gt;0, "Yes", "No")</f>
        <v>Yes</v>
      </c>
      <c r="R927" t="str">
        <f>TEXT(SalesData[[#This Row],[Order Date]],"mmm-yyyy")</f>
        <v>Jul-2023</v>
      </c>
      <c r="S927">
        <f>YEAR(SalesData[[#This Row],[Order Date]])*100 + MONTH(SalesData[[#This Row],[Order Date]])</f>
        <v>202307</v>
      </c>
    </row>
    <row r="928" spans="1:19" x14ac:dyDescent="0.3">
      <c r="A928" t="s">
        <v>10795</v>
      </c>
      <c r="B928" s="3">
        <v>45119</v>
      </c>
      <c r="C928" t="s">
        <v>10796</v>
      </c>
      <c r="D928" t="s">
        <v>23</v>
      </c>
      <c r="E928" t="s">
        <v>26</v>
      </c>
      <c r="F928" t="s">
        <v>27</v>
      </c>
      <c r="G928">
        <v>1</v>
      </c>
      <c r="H928" s="5">
        <v>142.27000000000001</v>
      </c>
      <c r="I928" s="5">
        <v>0.16</v>
      </c>
      <c r="J928" s="5">
        <v>119.5068</v>
      </c>
      <c r="K928" s="5">
        <v>30.569306906022781</v>
      </c>
      <c r="L928">
        <f>YEAR(SalesData[Order Date])</f>
        <v>2023</v>
      </c>
      <c r="M928">
        <f>MONTH(SalesData[Order Date])</f>
        <v>7</v>
      </c>
      <c r="N928" t="str">
        <f>TEXT(SalesData[[#This Row],[Order Date]], "mmmm")</f>
        <v>July</v>
      </c>
      <c r="O928" s="7">
        <f>IF(SalesData[Sales]=0,0,SalesData[Profit]/SalesData[Sales])</f>
        <v>0.25579554390229492</v>
      </c>
      <c r="P928" s="8">
        <f t="shared" si="14"/>
        <v>1.1246221972306177E-3</v>
      </c>
      <c r="Q928" t="str">
        <f>IF(SalesData[[#This Row],[Discount]]&gt;0, "Yes", "No")</f>
        <v>Yes</v>
      </c>
      <c r="R928" t="str">
        <f>TEXT(SalesData[[#This Row],[Order Date]],"mmm-yyyy")</f>
        <v>Jul-2023</v>
      </c>
      <c r="S928">
        <f>YEAR(SalesData[[#This Row],[Order Date]])*100 + MONTH(SalesData[[#This Row],[Order Date]])</f>
        <v>202307</v>
      </c>
    </row>
    <row r="929" spans="1:19" x14ac:dyDescent="0.3">
      <c r="A929" t="s">
        <v>10846</v>
      </c>
      <c r="B929" s="3">
        <v>45119</v>
      </c>
      <c r="C929" t="s">
        <v>10847</v>
      </c>
      <c r="D929" t="s">
        <v>18</v>
      </c>
      <c r="E929" t="s">
        <v>26</v>
      </c>
      <c r="F929" t="s">
        <v>53</v>
      </c>
      <c r="G929">
        <v>2</v>
      </c>
      <c r="H929" s="5">
        <v>537.05999999999995</v>
      </c>
      <c r="I929" s="5">
        <v>0.22</v>
      </c>
      <c r="J929" s="5">
        <v>837.81359999999995</v>
      </c>
      <c r="K929" s="5">
        <v>150.32024868260211</v>
      </c>
      <c r="L929">
        <f>YEAR(SalesData[Order Date])</f>
        <v>2023</v>
      </c>
      <c r="M929">
        <f>MONTH(SalesData[Order Date])</f>
        <v>7</v>
      </c>
      <c r="N929" t="str">
        <f>TEXT(SalesData[[#This Row],[Order Date]], "mmmm")</f>
        <v>July</v>
      </c>
      <c r="O929" s="7">
        <f>IF(SalesData[Sales]=0,0,SalesData[Profit]/SalesData[Sales])</f>
        <v>0.17941968080083937</v>
      </c>
      <c r="P929" s="8">
        <f t="shared" si="14"/>
        <v>2.0481882843630136E-4</v>
      </c>
      <c r="Q929" t="str">
        <f>IF(SalesData[[#This Row],[Discount]]&gt;0, "Yes", "No")</f>
        <v>Yes</v>
      </c>
      <c r="R929" t="str">
        <f>TEXT(SalesData[[#This Row],[Order Date]],"mmm-yyyy")</f>
        <v>Jul-2023</v>
      </c>
      <c r="S929">
        <f>YEAR(SalesData[[#This Row],[Order Date]])*100 + MONTH(SalesData[[#This Row],[Order Date]])</f>
        <v>202307</v>
      </c>
    </row>
    <row r="930" spans="1:19" x14ac:dyDescent="0.3">
      <c r="A930" t="s">
        <v>10850</v>
      </c>
      <c r="B930" s="3">
        <v>45117</v>
      </c>
      <c r="C930" t="s">
        <v>10851</v>
      </c>
      <c r="D930" t="s">
        <v>23</v>
      </c>
      <c r="E930" t="s">
        <v>14</v>
      </c>
      <c r="F930" t="s">
        <v>62</v>
      </c>
      <c r="G930">
        <v>1</v>
      </c>
      <c r="H930" s="5">
        <v>774.69</v>
      </c>
      <c r="I930" s="5">
        <v>0.21</v>
      </c>
      <c r="J930" s="5">
        <v>612.00510000000008</v>
      </c>
      <c r="K930" s="5">
        <v>52.540738382873577</v>
      </c>
      <c r="L930">
        <f>YEAR(SalesData[Order Date])</f>
        <v>2023</v>
      </c>
      <c r="M930">
        <f>MONTH(SalesData[Order Date])</f>
        <v>7</v>
      </c>
      <c r="N930" t="str">
        <f>TEXT(SalesData[[#This Row],[Order Date]], "mmmm")</f>
        <v>July</v>
      </c>
      <c r="O930" s="7">
        <f>IF(SalesData[Sales]=0,0,SalesData[Profit]/SalesData[Sales])</f>
        <v>8.5850164292541956E-2</v>
      </c>
      <c r="P930" s="8">
        <f t="shared" si="14"/>
        <v>2.7107617240444562E-4</v>
      </c>
      <c r="Q930" t="str">
        <f>IF(SalesData[[#This Row],[Discount]]&gt;0, "Yes", "No")</f>
        <v>Yes</v>
      </c>
      <c r="R930" t="str">
        <f>TEXT(SalesData[[#This Row],[Order Date]],"mmm-yyyy")</f>
        <v>Jul-2023</v>
      </c>
      <c r="S930">
        <f>YEAR(SalesData[[#This Row],[Order Date]])*100 + MONTH(SalesData[[#This Row],[Order Date]])</f>
        <v>202307</v>
      </c>
    </row>
    <row r="931" spans="1:19" x14ac:dyDescent="0.3">
      <c r="A931" t="s">
        <v>10865</v>
      </c>
      <c r="B931" s="3">
        <v>45133</v>
      </c>
      <c r="C931" t="s">
        <v>10866</v>
      </c>
      <c r="D931" t="s">
        <v>18</v>
      </c>
      <c r="E931" t="s">
        <v>14</v>
      </c>
      <c r="F931" t="s">
        <v>27</v>
      </c>
      <c r="G931">
        <v>7</v>
      </c>
      <c r="H931" s="5">
        <v>113.61</v>
      </c>
      <c r="I931" s="5">
        <v>7.0000000000000007E-2</v>
      </c>
      <c r="J931" s="5">
        <v>739.60109999999997</v>
      </c>
      <c r="K931" s="5">
        <v>133.95013011366089</v>
      </c>
      <c r="L931">
        <f>YEAR(SalesData[Order Date])</f>
        <v>2023</v>
      </c>
      <c r="M931">
        <f>MONTH(SalesData[Order Date])</f>
        <v>7</v>
      </c>
      <c r="N931" t="str">
        <f>TEXT(SalesData[[#This Row],[Order Date]], "mmmm")</f>
        <v>July</v>
      </c>
      <c r="O931" s="7">
        <f>IF(SalesData[Sales]=0,0,SalesData[Profit]/SalesData[Sales])</f>
        <v>0.1811113181330597</v>
      </c>
      <c r="P931" s="8">
        <f t="shared" si="14"/>
        <v>8.8020420737611134E-5</v>
      </c>
      <c r="Q931" t="str">
        <f>IF(SalesData[[#This Row],[Discount]]&gt;0, "Yes", "No")</f>
        <v>Yes</v>
      </c>
      <c r="R931" t="str">
        <f>TEXT(SalesData[[#This Row],[Order Date]],"mmm-yyyy")</f>
        <v>Jul-2023</v>
      </c>
      <c r="S931">
        <f>YEAR(SalesData[[#This Row],[Order Date]])*100 + MONTH(SalesData[[#This Row],[Order Date]])</f>
        <v>202307</v>
      </c>
    </row>
    <row r="932" spans="1:19" x14ac:dyDescent="0.3">
      <c r="A932" t="s">
        <v>10949</v>
      </c>
      <c r="B932" s="3">
        <v>45138</v>
      </c>
      <c r="C932" t="s">
        <v>10950</v>
      </c>
      <c r="D932" t="s">
        <v>13</v>
      </c>
      <c r="E932" t="s">
        <v>19</v>
      </c>
      <c r="F932" t="s">
        <v>53</v>
      </c>
      <c r="G932">
        <v>9</v>
      </c>
      <c r="H932" s="5">
        <v>626.88</v>
      </c>
      <c r="I932" s="5">
        <v>0.11</v>
      </c>
      <c r="J932" s="5">
        <v>5021.3087999999998</v>
      </c>
      <c r="K932" s="5">
        <v>1314.9272574595291</v>
      </c>
      <c r="L932">
        <f>YEAR(SalesData[Order Date])</f>
        <v>2023</v>
      </c>
      <c r="M932">
        <f>MONTH(SalesData[Order Date])</f>
        <v>7</v>
      </c>
      <c r="N932" t="str">
        <f>TEXT(SalesData[[#This Row],[Order Date]], "mmmm")</f>
        <v>July</v>
      </c>
      <c r="O932" s="7">
        <f>IF(SalesData[Sales]=0,0,SalesData[Profit]/SalesData[Sales])</f>
        <v>0.26186942684336184</v>
      </c>
      <c r="P932" s="8">
        <f t="shared" si="14"/>
        <v>1.9496908853723554E-5</v>
      </c>
      <c r="Q932" t="str">
        <f>IF(SalesData[[#This Row],[Discount]]&gt;0, "Yes", "No")</f>
        <v>Yes</v>
      </c>
      <c r="R932" t="str">
        <f>TEXT(SalesData[[#This Row],[Order Date]],"mmm-yyyy")</f>
        <v>Jul-2023</v>
      </c>
      <c r="S932">
        <f>YEAR(SalesData[[#This Row],[Order Date]])*100 + MONTH(SalesData[[#This Row],[Order Date]])</f>
        <v>202307</v>
      </c>
    </row>
    <row r="933" spans="1:19" x14ac:dyDescent="0.3">
      <c r="A933" t="s">
        <v>10963</v>
      </c>
      <c r="B933" s="3">
        <v>45120</v>
      </c>
      <c r="C933" t="s">
        <v>10964</v>
      </c>
      <c r="D933" t="s">
        <v>30</v>
      </c>
      <c r="E933" t="s">
        <v>26</v>
      </c>
      <c r="F933" t="s">
        <v>34</v>
      </c>
      <c r="G933">
        <v>7</v>
      </c>
      <c r="H933" s="5">
        <v>478.16</v>
      </c>
      <c r="I933" s="5">
        <v>0.08</v>
      </c>
      <c r="J933" s="5">
        <v>3079.3503999999998</v>
      </c>
      <c r="K933" s="5">
        <v>237.24483454319861</v>
      </c>
      <c r="L933">
        <f>YEAR(SalesData[Order Date])</f>
        <v>2023</v>
      </c>
      <c r="M933">
        <f>MONTH(SalesData[Order Date])</f>
        <v>7</v>
      </c>
      <c r="N933" t="str">
        <f>TEXT(SalesData[[#This Row],[Order Date]], "mmmm")</f>
        <v>July</v>
      </c>
      <c r="O933" s="7">
        <f>IF(SalesData[Sales]=0,0,SalesData[Profit]/SalesData[Sales])</f>
        <v>7.7043792919181467E-2</v>
      </c>
      <c r="P933" s="8">
        <f t="shared" si="14"/>
        <v>2.3901144864839024E-5</v>
      </c>
      <c r="Q933" t="str">
        <f>IF(SalesData[[#This Row],[Discount]]&gt;0, "Yes", "No")</f>
        <v>Yes</v>
      </c>
      <c r="R933" t="str">
        <f>TEXT(SalesData[[#This Row],[Order Date]],"mmm-yyyy")</f>
        <v>Jul-2023</v>
      </c>
      <c r="S933">
        <f>YEAR(SalesData[[#This Row],[Order Date]])*100 + MONTH(SalesData[[#This Row],[Order Date]])</f>
        <v>202307</v>
      </c>
    </row>
    <row r="934" spans="1:19" x14ac:dyDescent="0.3">
      <c r="A934" t="s">
        <v>11160</v>
      </c>
      <c r="B934" s="3">
        <v>45112</v>
      </c>
      <c r="C934" t="s">
        <v>11161</v>
      </c>
      <c r="D934" t="s">
        <v>18</v>
      </c>
      <c r="E934" t="s">
        <v>14</v>
      </c>
      <c r="F934" t="s">
        <v>34</v>
      </c>
      <c r="G934">
        <v>3</v>
      </c>
      <c r="H934" s="5">
        <v>46.64</v>
      </c>
      <c r="I934" s="5">
        <v>0.24</v>
      </c>
      <c r="J934" s="5">
        <v>106.33920000000001</v>
      </c>
      <c r="K934" s="5">
        <v>10.481145167103911</v>
      </c>
      <c r="L934">
        <f>YEAR(SalesData[Order Date])</f>
        <v>2023</v>
      </c>
      <c r="M934">
        <f>MONTH(SalesData[Order Date])</f>
        <v>7</v>
      </c>
      <c r="N934" t="str">
        <f>TEXT(SalesData[[#This Row],[Order Date]], "mmmm")</f>
        <v>July</v>
      </c>
      <c r="O934" s="7">
        <f>IF(SalesData[Sales]=0,0,SalesData[Profit]/SalesData[Sales])</f>
        <v>9.856332535042496E-2</v>
      </c>
      <c r="P934" s="8">
        <f t="shared" si="14"/>
        <v>1.7152658662092622E-3</v>
      </c>
      <c r="Q934" t="str">
        <f>IF(SalesData[[#This Row],[Discount]]&gt;0, "Yes", "No")</f>
        <v>Yes</v>
      </c>
      <c r="R934" t="str">
        <f>TEXT(SalesData[[#This Row],[Order Date]],"mmm-yyyy")</f>
        <v>Jul-2023</v>
      </c>
      <c r="S934">
        <f>YEAR(SalesData[[#This Row],[Order Date]])*100 + MONTH(SalesData[[#This Row],[Order Date]])</f>
        <v>202307</v>
      </c>
    </row>
    <row r="935" spans="1:19" x14ac:dyDescent="0.3">
      <c r="A935" t="s">
        <v>11206</v>
      </c>
      <c r="B935" s="3">
        <v>45124</v>
      </c>
      <c r="C935" t="s">
        <v>11207</v>
      </c>
      <c r="D935" t="s">
        <v>18</v>
      </c>
      <c r="E935" t="s">
        <v>14</v>
      </c>
      <c r="F935" t="s">
        <v>27</v>
      </c>
      <c r="G935">
        <v>7</v>
      </c>
      <c r="H935" s="5">
        <v>441.63</v>
      </c>
      <c r="I935" s="5">
        <v>0.23</v>
      </c>
      <c r="J935" s="5">
        <v>2380.3856999999998</v>
      </c>
      <c r="K935" s="5">
        <v>339.86091355387367</v>
      </c>
      <c r="L935">
        <f>YEAR(SalesData[Order Date])</f>
        <v>2023</v>
      </c>
      <c r="M935">
        <f>MONTH(SalesData[Order Date])</f>
        <v>7</v>
      </c>
      <c r="N935" t="str">
        <f>TEXT(SalesData[[#This Row],[Order Date]], "mmmm")</f>
        <v>July</v>
      </c>
      <c r="O935" s="7">
        <f>IF(SalesData[Sales]=0,0,SalesData[Profit]/SalesData[Sales])</f>
        <v>0.14277556513378217</v>
      </c>
      <c r="P935" s="8">
        <f t="shared" si="14"/>
        <v>7.439970757680153E-5</v>
      </c>
      <c r="Q935" t="str">
        <f>IF(SalesData[[#This Row],[Discount]]&gt;0, "Yes", "No")</f>
        <v>Yes</v>
      </c>
      <c r="R935" t="str">
        <f>TEXT(SalesData[[#This Row],[Order Date]],"mmm-yyyy")</f>
        <v>Jul-2023</v>
      </c>
      <c r="S935">
        <f>YEAR(SalesData[[#This Row],[Order Date]])*100 + MONTH(SalesData[[#This Row],[Order Date]])</f>
        <v>202307</v>
      </c>
    </row>
    <row r="936" spans="1:19" x14ac:dyDescent="0.3">
      <c r="A936" t="s">
        <v>11227</v>
      </c>
      <c r="B936" s="3">
        <v>45129</v>
      </c>
      <c r="C936" t="s">
        <v>4994</v>
      </c>
      <c r="D936" t="s">
        <v>23</v>
      </c>
      <c r="E936" t="s">
        <v>26</v>
      </c>
      <c r="F936" t="s">
        <v>53</v>
      </c>
      <c r="G936">
        <v>2</v>
      </c>
      <c r="H936" s="5">
        <v>771.28</v>
      </c>
      <c r="I936" s="5">
        <v>0.28999999999999998</v>
      </c>
      <c r="J936" s="5">
        <v>1095.2175999999999</v>
      </c>
      <c r="K936" s="5">
        <v>150.64500372359669</v>
      </c>
      <c r="L936">
        <f>YEAR(SalesData[Order Date])</f>
        <v>2023</v>
      </c>
      <c r="M936">
        <f>MONTH(SalesData[Order Date])</f>
        <v>7</v>
      </c>
      <c r="N936" t="str">
        <f>TEXT(SalesData[[#This Row],[Order Date]], "mmmm")</f>
        <v>July</v>
      </c>
      <c r="O936" s="7">
        <f>IF(SalesData[Sales]=0,0,SalesData[Profit]/SalesData[Sales])</f>
        <v>0.13754801212434561</v>
      </c>
      <c r="P936" s="8">
        <f t="shared" si="14"/>
        <v>1.8799917021055905E-4</v>
      </c>
      <c r="Q936" t="str">
        <f>IF(SalesData[[#This Row],[Discount]]&gt;0, "Yes", "No")</f>
        <v>Yes</v>
      </c>
      <c r="R936" t="str">
        <f>TEXT(SalesData[[#This Row],[Order Date]],"mmm-yyyy")</f>
        <v>Jul-2023</v>
      </c>
      <c r="S936">
        <f>YEAR(SalesData[[#This Row],[Order Date]])*100 + MONTH(SalesData[[#This Row],[Order Date]])</f>
        <v>202307</v>
      </c>
    </row>
    <row r="937" spans="1:19" x14ac:dyDescent="0.3">
      <c r="A937" t="s">
        <v>11344</v>
      </c>
      <c r="B937" s="3">
        <v>45116</v>
      </c>
      <c r="C937" t="s">
        <v>11345</v>
      </c>
      <c r="D937" t="s">
        <v>18</v>
      </c>
      <c r="E937" t="s">
        <v>26</v>
      </c>
      <c r="F937" t="s">
        <v>27</v>
      </c>
      <c r="G937">
        <v>7</v>
      </c>
      <c r="H937" s="5">
        <v>372.93</v>
      </c>
      <c r="I937" s="5">
        <v>0.25</v>
      </c>
      <c r="J937" s="5">
        <v>1957.8824999999999</v>
      </c>
      <c r="K937" s="5">
        <v>340.11921139592158</v>
      </c>
      <c r="L937">
        <f>YEAR(SalesData[Order Date])</f>
        <v>2023</v>
      </c>
      <c r="M937">
        <f>MONTH(SalesData[Order Date])</f>
        <v>7</v>
      </c>
      <c r="N937" t="str">
        <f>TEXT(SalesData[[#This Row],[Order Date]], "mmmm")</f>
        <v>July</v>
      </c>
      <c r="O937" s="7">
        <f>IF(SalesData[Sales]=0,0,SalesData[Profit]/SalesData[Sales])</f>
        <v>0.17371788725621767</v>
      </c>
      <c r="P937" s="8">
        <f t="shared" si="14"/>
        <v>9.57667275743054E-5</v>
      </c>
      <c r="Q937" t="str">
        <f>IF(SalesData[[#This Row],[Discount]]&gt;0, "Yes", "No")</f>
        <v>Yes</v>
      </c>
      <c r="R937" t="str">
        <f>TEXT(SalesData[[#This Row],[Order Date]],"mmm-yyyy")</f>
        <v>Jul-2023</v>
      </c>
      <c r="S937">
        <f>YEAR(SalesData[[#This Row],[Order Date]])*100 + MONTH(SalesData[[#This Row],[Order Date]])</f>
        <v>202307</v>
      </c>
    </row>
    <row r="938" spans="1:19" x14ac:dyDescent="0.3">
      <c r="A938" t="s">
        <v>11360</v>
      </c>
      <c r="B938" s="3">
        <v>45123</v>
      </c>
      <c r="C938" t="s">
        <v>11361</v>
      </c>
      <c r="D938" t="s">
        <v>18</v>
      </c>
      <c r="E938" t="s">
        <v>19</v>
      </c>
      <c r="F938" t="s">
        <v>27</v>
      </c>
      <c r="G938">
        <v>9</v>
      </c>
      <c r="H938" s="5">
        <v>261.35000000000002</v>
      </c>
      <c r="I938" s="5">
        <v>0.14000000000000001</v>
      </c>
      <c r="J938" s="5">
        <v>2022.8489999999999</v>
      </c>
      <c r="K938" s="5">
        <v>603.79778253368181</v>
      </c>
      <c r="L938">
        <f>YEAR(SalesData[Order Date])</f>
        <v>2023</v>
      </c>
      <c r="M938">
        <f>MONTH(SalesData[Order Date])</f>
        <v>7</v>
      </c>
      <c r="N938" t="str">
        <f>TEXT(SalesData[[#This Row],[Order Date]], "mmmm")</f>
        <v>July</v>
      </c>
      <c r="O938" s="7">
        <f>IF(SalesData[Sales]=0,0,SalesData[Profit]/SalesData[Sales])</f>
        <v>0.29848880590379301</v>
      </c>
      <c r="P938" s="8">
        <f t="shared" si="14"/>
        <v>5.9520013604574538E-5</v>
      </c>
      <c r="Q938" t="str">
        <f>IF(SalesData[[#This Row],[Discount]]&gt;0, "Yes", "No")</f>
        <v>Yes</v>
      </c>
      <c r="R938" t="str">
        <f>TEXT(SalesData[[#This Row],[Order Date]],"mmm-yyyy")</f>
        <v>Jul-2023</v>
      </c>
      <c r="S938">
        <f>YEAR(SalesData[[#This Row],[Order Date]])*100 + MONTH(SalesData[[#This Row],[Order Date]])</f>
        <v>202307</v>
      </c>
    </row>
    <row r="939" spans="1:19" x14ac:dyDescent="0.3">
      <c r="A939" t="s">
        <v>11459</v>
      </c>
      <c r="B939" s="3">
        <v>45125</v>
      </c>
      <c r="C939" t="s">
        <v>11460</v>
      </c>
      <c r="D939" t="s">
        <v>18</v>
      </c>
      <c r="E939" t="s">
        <v>26</v>
      </c>
      <c r="F939" t="s">
        <v>31</v>
      </c>
      <c r="G939">
        <v>8</v>
      </c>
      <c r="H939" s="5">
        <v>469.14</v>
      </c>
      <c r="I939" s="5">
        <v>0.06</v>
      </c>
      <c r="J939" s="5">
        <v>3527.9328</v>
      </c>
      <c r="K939" s="5">
        <v>836.75673057484391</v>
      </c>
      <c r="L939">
        <f>YEAR(SalesData[Order Date])</f>
        <v>2023</v>
      </c>
      <c r="M939">
        <f>MONTH(SalesData[Order Date])</f>
        <v>7</v>
      </c>
      <c r="N939" t="str">
        <f>TEXT(SalesData[[#This Row],[Order Date]], "mmmm")</f>
        <v>July</v>
      </c>
      <c r="O939" s="7">
        <f>IF(SalesData[Sales]=0,0,SalesData[Profit]/SalesData[Sales])</f>
        <v>0.23718046176356986</v>
      </c>
      <c r="P939" s="8">
        <f t="shared" si="14"/>
        <v>1.5986699066376776E-5</v>
      </c>
      <c r="Q939" t="str">
        <f>IF(SalesData[[#This Row],[Discount]]&gt;0, "Yes", "No")</f>
        <v>Yes</v>
      </c>
      <c r="R939" t="str">
        <f>TEXT(SalesData[[#This Row],[Order Date]],"mmm-yyyy")</f>
        <v>Jul-2023</v>
      </c>
      <c r="S939">
        <f>YEAR(SalesData[[#This Row],[Order Date]])*100 + MONTH(SalesData[[#This Row],[Order Date]])</f>
        <v>202307</v>
      </c>
    </row>
    <row r="940" spans="1:19" x14ac:dyDescent="0.3">
      <c r="A940" t="s">
        <v>11512</v>
      </c>
      <c r="B940" s="3">
        <v>45112</v>
      </c>
      <c r="C940" t="s">
        <v>11513</v>
      </c>
      <c r="D940" t="s">
        <v>30</v>
      </c>
      <c r="E940" t="s">
        <v>14</v>
      </c>
      <c r="F940" t="s">
        <v>39</v>
      </c>
      <c r="G940">
        <v>2</v>
      </c>
      <c r="H940" s="5">
        <v>540.24</v>
      </c>
      <c r="I940" s="5">
        <v>0.18</v>
      </c>
      <c r="J940" s="5">
        <v>885.99360000000013</v>
      </c>
      <c r="K940" s="5">
        <v>93.77102666793769</v>
      </c>
      <c r="L940">
        <f>YEAR(SalesData[Order Date])</f>
        <v>2023</v>
      </c>
      <c r="M940">
        <f>MONTH(SalesData[Order Date])</f>
        <v>7</v>
      </c>
      <c r="N940" t="str">
        <f>TEXT(SalesData[[#This Row],[Order Date]], "mmmm")</f>
        <v>July</v>
      </c>
      <c r="O940" s="7">
        <f>IF(SalesData[Sales]=0,0,SalesData[Profit]/SalesData[Sales])</f>
        <v>0.10583713772643243</v>
      </c>
      <c r="P940" s="8">
        <f t="shared" si="14"/>
        <v>1.6659262549977786E-4</v>
      </c>
      <c r="Q940" t="str">
        <f>IF(SalesData[[#This Row],[Discount]]&gt;0, "Yes", "No")</f>
        <v>Yes</v>
      </c>
      <c r="R940" t="str">
        <f>TEXT(SalesData[[#This Row],[Order Date]],"mmm-yyyy")</f>
        <v>Jul-2023</v>
      </c>
      <c r="S940">
        <f>YEAR(SalesData[[#This Row],[Order Date]])*100 + MONTH(SalesData[[#This Row],[Order Date]])</f>
        <v>202307</v>
      </c>
    </row>
    <row r="941" spans="1:19" x14ac:dyDescent="0.3">
      <c r="A941" t="s">
        <v>11660</v>
      </c>
      <c r="B941" s="3">
        <v>45119</v>
      </c>
      <c r="C941" t="s">
        <v>11661</v>
      </c>
      <c r="D941" t="s">
        <v>23</v>
      </c>
      <c r="E941" t="s">
        <v>19</v>
      </c>
      <c r="F941" t="s">
        <v>27</v>
      </c>
      <c r="G941">
        <v>6</v>
      </c>
      <c r="H941" s="5">
        <v>941.26</v>
      </c>
      <c r="I941" s="5">
        <v>0.01</v>
      </c>
      <c r="J941" s="5">
        <v>5591.0843999999997</v>
      </c>
      <c r="K941" s="5">
        <v>1400.102951747496</v>
      </c>
      <c r="L941">
        <f>YEAR(SalesData[Order Date])</f>
        <v>2023</v>
      </c>
      <c r="M941">
        <f>MONTH(SalesData[Order Date])</f>
        <v>7</v>
      </c>
      <c r="N941" t="str">
        <f>TEXT(SalesData[[#This Row],[Order Date]], "mmmm")</f>
        <v>July</v>
      </c>
      <c r="O941" s="7">
        <f>IF(SalesData[Sales]=0,0,SalesData[Profit]/SalesData[Sales])</f>
        <v>0.25041706609678366</v>
      </c>
      <c r="P941" s="8">
        <f t="shared" si="14"/>
        <v>1.7706761858218419E-6</v>
      </c>
      <c r="Q941" t="str">
        <f>IF(SalesData[[#This Row],[Discount]]&gt;0, "Yes", "No")</f>
        <v>Yes</v>
      </c>
      <c r="R941" t="str">
        <f>TEXT(SalesData[[#This Row],[Order Date]],"mmm-yyyy")</f>
        <v>Jul-2023</v>
      </c>
      <c r="S941">
        <f>YEAR(SalesData[[#This Row],[Order Date]])*100 + MONTH(SalesData[[#This Row],[Order Date]])</f>
        <v>202307</v>
      </c>
    </row>
    <row r="942" spans="1:19" x14ac:dyDescent="0.3">
      <c r="A942" t="s">
        <v>11664</v>
      </c>
      <c r="B942" s="3">
        <v>45129</v>
      </c>
      <c r="C942" t="s">
        <v>11665</v>
      </c>
      <c r="D942" t="s">
        <v>13</v>
      </c>
      <c r="E942" t="s">
        <v>26</v>
      </c>
      <c r="F942" t="s">
        <v>34</v>
      </c>
      <c r="G942">
        <v>5</v>
      </c>
      <c r="H942" s="5">
        <v>493.85</v>
      </c>
      <c r="I942" s="5">
        <v>0.13</v>
      </c>
      <c r="J942" s="5">
        <v>2148.2474999999999</v>
      </c>
      <c r="K942" s="5">
        <v>500.28295517482798</v>
      </c>
      <c r="L942">
        <f>YEAR(SalesData[Order Date])</f>
        <v>2023</v>
      </c>
      <c r="M942">
        <f>MONTH(SalesData[Order Date])</f>
        <v>7</v>
      </c>
      <c r="N942" t="str">
        <f>TEXT(SalesData[[#This Row],[Order Date]], "mmmm")</f>
        <v>July</v>
      </c>
      <c r="O942" s="7">
        <f>IF(SalesData[Sales]=0,0,SalesData[Profit]/SalesData[Sales])</f>
        <v>0.23287957052193844</v>
      </c>
      <c r="P942" s="8">
        <f t="shared" si="14"/>
        <v>5.2647565050116437E-5</v>
      </c>
      <c r="Q942" t="str">
        <f>IF(SalesData[[#This Row],[Discount]]&gt;0, "Yes", "No")</f>
        <v>Yes</v>
      </c>
      <c r="R942" t="str">
        <f>TEXT(SalesData[[#This Row],[Order Date]],"mmm-yyyy")</f>
        <v>Jul-2023</v>
      </c>
      <c r="S942">
        <f>YEAR(SalesData[[#This Row],[Order Date]])*100 + MONTH(SalesData[[#This Row],[Order Date]])</f>
        <v>202307</v>
      </c>
    </row>
    <row r="943" spans="1:19" x14ac:dyDescent="0.3">
      <c r="A943" t="s">
        <v>11686</v>
      </c>
      <c r="B943" s="3">
        <v>45118</v>
      </c>
      <c r="C943" t="s">
        <v>11687</v>
      </c>
      <c r="D943" t="s">
        <v>30</v>
      </c>
      <c r="E943" t="s">
        <v>19</v>
      </c>
      <c r="F943" t="s">
        <v>27</v>
      </c>
      <c r="G943">
        <v>9</v>
      </c>
      <c r="H943" s="5">
        <v>509.65</v>
      </c>
      <c r="I943" s="5">
        <v>0.28000000000000003</v>
      </c>
      <c r="J943" s="5">
        <v>3302.5320000000002</v>
      </c>
      <c r="K943" s="5">
        <v>469.98415938669172</v>
      </c>
      <c r="L943">
        <f>YEAR(SalesData[Order Date])</f>
        <v>2023</v>
      </c>
      <c r="M943">
        <f>MONTH(SalesData[Order Date])</f>
        <v>7</v>
      </c>
      <c r="N943" t="str">
        <f>TEXT(SalesData[[#This Row],[Order Date]], "mmmm")</f>
        <v>July</v>
      </c>
      <c r="O943" s="7">
        <f>IF(SalesData[Sales]=0,0,SalesData[Profit]/SalesData[Sales])</f>
        <v>0.14231025146363205</v>
      </c>
      <c r="P943" s="8">
        <f t="shared" si="14"/>
        <v>6.1044071639578378E-5</v>
      </c>
      <c r="Q943" t="str">
        <f>IF(SalesData[[#This Row],[Discount]]&gt;0, "Yes", "No")</f>
        <v>Yes</v>
      </c>
      <c r="R943" t="str">
        <f>TEXT(SalesData[[#This Row],[Order Date]],"mmm-yyyy")</f>
        <v>Jul-2023</v>
      </c>
      <c r="S943">
        <f>YEAR(SalesData[[#This Row],[Order Date]])*100 + MONTH(SalesData[[#This Row],[Order Date]])</f>
        <v>202307</v>
      </c>
    </row>
    <row r="944" spans="1:19" x14ac:dyDescent="0.3">
      <c r="A944" t="s">
        <v>11688</v>
      </c>
      <c r="B944" s="3">
        <v>45111</v>
      </c>
      <c r="C944" t="s">
        <v>11689</v>
      </c>
      <c r="D944" t="s">
        <v>13</v>
      </c>
      <c r="E944" t="s">
        <v>14</v>
      </c>
      <c r="F944" t="s">
        <v>39</v>
      </c>
      <c r="G944">
        <v>2</v>
      </c>
      <c r="H944" s="5">
        <v>116.49</v>
      </c>
      <c r="I944" s="5">
        <v>0.28999999999999998</v>
      </c>
      <c r="J944" s="5">
        <v>165.41579999999999</v>
      </c>
      <c r="K944" s="5">
        <v>24.685436143350628</v>
      </c>
      <c r="L944">
        <f>YEAR(SalesData[Order Date])</f>
        <v>2023</v>
      </c>
      <c r="M944">
        <f>MONTH(SalesData[Order Date])</f>
        <v>7</v>
      </c>
      <c r="N944" t="str">
        <f>TEXT(SalesData[[#This Row],[Order Date]], "mmmm")</f>
        <v>July</v>
      </c>
      <c r="O944" s="7">
        <f>IF(SalesData[Sales]=0,0,SalesData[Profit]/SalesData[Sales])</f>
        <v>0.14923263765221115</v>
      </c>
      <c r="P944" s="8">
        <f t="shared" si="14"/>
        <v>1.244742037943171E-3</v>
      </c>
      <c r="Q944" t="str">
        <f>IF(SalesData[[#This Row],[Discount]]&gt;0, "Yes", "No")</f>
        <v>Yes</v>
      </c>
      <c r="R944" t="str">
        <f>TEXT(SalesData[[#This Row],[Order Date]],"mmm-yyyy")</f>
        <v>Jul-2023</v>
      </c>
      <c r="S944">
        <f>YEAR(SalesData[[#This Row],[Order Date]])*100 + MONTH(SalesData[[#This Row],[Order Date]])</f>
        <v>202307</v>
      </c>
    </row>
    <row r="945" spans="1:19" x14ac:dyDescent="0.3">
      <c r="A945" t="s">
        <v>11715</v>
      </c>
      <c r="B945" s="3">
        <v>45133</v>
      </c>
      <c r="C945" t="s">
        <v>2948</v>
      </c>
      <c r="D945" t="s">
        <v>23</v>
      </c>
      <c r="E945" t="s">
        <v>19</v>
      </c>
      <c r="F945" t="s">
        <v>39</v>
      </c>
      <c r="G945">
        <v>2</v>
      </c>
      <c r="H945" s="5">
        <v>46.3</v>
      </c>
      <c r="I945" s="5">
        <v>0.18</v>
      </c>
      <c r="J945" s="5">
        <v>75.932000000000002</v>
      </c>
      <c r="K945" s="5">
        <v>6.7498114659478077</v>
      </c>
      <c r="L945">
        <f>YEAR(SalesData[Order Date])</f>
        <v>2023</v>
      </c>
      <c r="M945">
        <f>MONTH(SalesData[Order Date])</f>
        <v>7</v>
      </c>
      <c r="N945" t="str">
        <f>TEXT(SalesData[[#This Row],[Order Date]], "mmmm")</f>
        <v>July</v>
      </c>
      <c r="O945" s="7">
        <f>IF(SalesData[Sales]=0,0,SalesData[Profit]/SalesData[Sales])</f>
        <v>8.8892844465413887E-2</v>
      </c>
      <c r="P945" s="8">
        <f t="shared" si="14"/>
        <v>1.9438444924406047E-3</v>
      </c>
      <c r="Q945" t="str">
        <f>IF(SalesData[[#This Row],[Discount]]&gt;0, "Yes", "No")</f>
        <v>Yes</v>
      </c>
      <c r="R945" t="str">
        <f>TEXT(SalesData[[#This Row],[Order Date]],"mmm-yyyy")</f>
        <v>Jul-2023</v>
      </c>
      <c r="S945">
        <f>YEAR(SalesData[[#This Row],[Order Date]])*100 + MONTH(SalesData[[#This Row],[Order Date]])</f>
        <v>202307</v>
      </c>
    </row>
    <row r="946" spans="1:19" x14ac:dyDescent="0.3">
      <c r="A946" t="s">
        <v>11739</v>
      </c>
      <c r="B946" s="3">
        <v>45116</v>
      </c>
      <c r="C946" t="s">
        <v>11740</v>
      </c>
      <c r="D946" t="s">
        <v>23</v>
      </c>
      <c r="E946" t="s">
        <v>14</v>
      </c>
      <c r="F946" t="s">
        <v>27</v>
      </c>
      <c r="G946">
        <v>7</v>
      </c>
      <c r="H946" s="5">
        <v>489.04</v>
      </c>
      <c r="I946" s="5">
        <v>0.11</v>
      </c>
      <c r="J946" s="5">
        <v>3046.7192</v>
      </c>
      <c r="K946" s="5">
        <v>385.33462726618473</v>
      </c>
      <c r="L946">
        <f>YEAR(SalesData[Order Date])</f>
        <v>2023</v>
      </c>
      <c r="M946">
        <f>MONTH(SalesData[Order Date])</f>
        <v>7</v>
      </c>
      <c r="N946" t="str">
        <f>TEXT(SalesData[[#This Row],[Order Date]], "mmmm")</f>
        <v>July</v>
      </c>
      <c r="O946" s="7">
        <f>IF(SalesData[Sales]=0,0,SalesData[Profit]/SalesData[Sales])</f>
        <v>0.12647526797552749</v>
      </c>
      <c r="P946" s="8">
        <f t="shared" si="14"/>
        <v>3.2132925147811451E-5</v>
      </c>
      <c r="Q946" t="str">
        <f>IF(SalesData[[#This Row],[Discount]]&gt;0, "Yes", "No")</f>
        <v>Yes</v>
      </c>
      <c r="R946" t="str">
        <f>TEXT(SalesData[[#This Row],[Order Date]],"mmm-yyyy")</f>
        <v>Jul-2023</v>
      </c>
      <c r="S946">
        <f>YEAR(SalesData[[#This Row],[Order Date]])*100 + MONTH(SalesData[[#This Row],[Order Date]])</f>
        <v>202307</v>
      </c>
    </row>
    <row r="947" spans="1:19" x14ac:dyDescent="0.3">
      <c r="A947" t="s">
        <v>11763</v>
      </c>
      <c r="B947" s="3">
        <v>45123</v>
      </c>
      <c r="C947" t="s">
        <v>11764</v>
      </c>
      <c r="D947" t="s">
        <v>13</v>
      </c>
      <c r="E947" t="s">
        <v>14</v>
      </c>
      <c r="F947" t="s">
        <v>44</v>
      </c>
      <c r="G947">
        <v>4</v>
      </c>
      <c r="H947" s="5">
        <v>894.55</v>
      </c>
      <c r="I947" s="5">
        <v>0.26</v>
      </c>
      <c r="J947" s="5">
        <v>2647.8679999999999</v>
      </c>
      <c r="K947" s="5">
        <v>230.00404937628741</v>
      </c>
      <c r="L947">
        <f>YEAR(SalesData[Order Date])</f>
        <v>2023</v>
      </c>
      <c r="M947">
        <f>MONTH(SalesData[Order Date])</f>
        <v>7</v>
      </c>
      <c r="N947" t="str">
        <f>TEXT(SalesData[[#This Row],[Order Date]], "mmmm")</f>
        <v>July</v>
      </c>
      <c r="O947" s="7">
        <f>IF(SalesData[Sales]=0,0,SalesData[Profit]/SalesData[Sales])</f>
        <v>8.6863865334785351E-2</v>
      </c>
      <c r="P947" s="8">
        <f t="shared" si="14"/>
        <v>7.2662232407355666E-5</v>
      </c>
      <c r="Q947" t="str">
        <f>IF(SalesData[[#This Row],[Discount]]&gt;0, "Yes", "No")</f>
        <v>Yes</v>
      </c>
      <c r="R947" t="str">
        <f>TEXT(SalesData[[#This Row],[Order Date]],"mmm-yyyy")</f>
        <v>Jul-2023</v>
      </c>
      <c r="S947">
        <f>YEAR(SalesData[[#This Row],[Order Date]])*100 + MONTH(SalesData[[#This Row],[Order Date]])</f>
        <v>202307</v>
      </c>
    </row>
    <row r="948" spans="1:19" x14ac:dyDescent="0.3">
      <c r="A948" t="s">
        <v>11772</v>
      </c>
      <c r="B948" s="3">
        <v>45127</v>
      </c>
      <c r="C948" t="s">
        <v>11773</v>
      </c>
      <c r="D948" t="s">
        <v>30</v>
      </c>
      <c r="E948" t="s">
        <v>26</v>
      </c>
      <c r="F948" t="s">
        <v>53</v>
      </c>
      <c r="G948">
        <v>2</v>
      </c>
      <c r="H948" s="5">
        <v>179.27</v>
      </c>
      <c r="I948" s="5">
        <v>0.08</v>
      </c>
      <c r="J948" s="5">
        <v>329.85680000000002</v>
      </c>
      <c r="K948" s="5">
        <v>90.657512417199726</v>
      </c>
      <c r="L948">
        <f>YEAR(SalesData[Order Date])</f>
        <v>2023</v>
      </c>
      <c r="M948">
        <f>MONTH(SalesData[Order Date])</f>
        <v>7</v>
      </c>
      <c r="N948" t="str">
        <f>TEXT(SalesData[[#This Row],[Order Date]], "mmmm")</f>
        <v>July</v>
      </c>
      <c r="O948" s="7">
        <f>IF(SalesData[Sales]=0,0,SalesData[Profit]/SalesData[Sales])</f>
        <v>0.27483899806582651</v>
      </c>
      <c r="P948" s="8">
        <f t="shared" si="14"/>
        <v>2.2312712668042615E-4</v>
      </c>
      <c r="Q948" t="str">
        <f>IF(SalesData[[#This Row],[Discount]]&gt;0, "Yes", "No")</f>
        <v>Yes</v>
      </c>
      <c r="R948" t="str">
        <f>TEXT(SalesData[[#This Row],[Order Date]],"mmm-yyyy")</f>
        <v>Jul-2023</v>
      </c>
      <c r="S948">
        <f>YEAR(SalesData[[#This Row],[Order Date]])*100 + MONTH(SalesData[[#This Row],[Order Date]])</f>
        <v>202307</v>
      </c>
    </row>
    <row r="949" spans="1:19" x14ac:dyDescent="0.3">
      <c r="A949" t="s">
        <v>11796</v>
      </c>
      <c r="B949" s="3">
        <v>45129</v>
      </c>
      <c r="C949" t="s">
        <v>11797</v>
      </c>
      <c r="D949" t="s">
        <v>23</v>
      </c>
      <c r="E949" t="s">
        <v>19</v>
      </c>
      <c r="F949" t="s">
        <v>27</v>
      </c>
      <c r="G949">
        <v>9</v>
      </c>
      <c r="H949" s="5">
        <v>358.3</v>
      </c>
      <c r="I949" s="5">
        <v>0.12</v>
      </c>
      <c r="J949" s="5">
        <v>2837.7359999999999</v>
      </c>
      <c r="K949" s="5">
        <v>469.76430871652298</v>
      </c>
      <c r="L949">
        <f>YEAR(SalesData[Order Date])</f>
        <v>2023</v>
      </c>
      <c r="M949">
        <f>MONTH(SalesData[Order Date])</f>
        <v>7</v>
      </c>
      <c r="N949" t="str">
        <f>TEXT(SalesData[[#This Row],[Order Date]], "mmmm")</f>
        <v>July</v>
      </c>
      <c r="O949" s="7">
        <f>IF(SalesData[Sales]=0,0,SalesData[Profit]/SalesData[Sales])</f>
        <v>0.16554193509069307</v>
      </c>
      <c r="P949" s="8">
        <f t="shared" si="14"/>
        <v>3.7212763978044464E-5</v>
      </c>
      <c r="Q949" t="str">
        <f>IF(SalesData[[#This Row],[Discount]]&gt;0, "Yes", "No")</f>
        <v>Yes</v>
      </c>
      <c r="R949" t="str">
        <f>TEXT(SalesData[[#This Row],[Order Date]],"mmm-yyyy")</f>
        <v>Jul-2023</v>
      </c>
      <c r="S949">
        <f>YEAR(SalesData[[#This Row],[Order Date]])*100 + MONTH(SalesData[[#This Row],[Order Date]])</f>
        <v>202307</v>
      </c>
    </row>
    <row r="950" spans="1:19" x14ac:dyDescent="0.3">
      <c r="A950" t="s">
        <v>11800</v>
      </c>
      <c r="B950" s="3">
        <v>45118</v>
      </c>
      <c r="C950" t="s">
        <v>11801</v>
      </c>
      <c r="D950" t="s">
        <v>23</v>
      </c>
      <c r="E950" t="s">
        <v>19</v>
      </c>
      <c r="F950" t="s">
        <v>15</v>
      </c>
      <c r="G950">
        <v>6</v>
      </c>
      <c r="H950" s="5">
        <v>121.87</v>
      </c>
      <c r="I950" s="5">
        <v>0.28000000000000003</v>
      </c>
      <c r="J950" s="5">
        <v>526.47839999999997</v>
      </c>
      <c r="K950" s="5">
        <v>48.326204913763078</v>
      </c>
      <c r="L950">
        <f>YEAR(SalesData[Order Date])</f>
        <v>2023</v>
      </c>
      <c r="M950">
        <f>MONTH(SalesData[Order Date])</f>
        <v>7</v>
      </c>
      <c r="N950" t="str">
        <f>TEXT(SalesData[[#This Row],[Order Date]], "mmmm")</f>
        <v>July</v>
      </c>
      <c r="O950" s="7">
        <f>IF(SalesData[Sales]=0,0,SalesData[Profit]/SalesData[Sales])</f>
        <v>9.1791429456105092E-2</v>
      </c>
      <c r="P950" s="8">
        <f t="shared" si="14"/>
        <v>3.8292169251388092E-4</v>
      </c>
      <c r="Q950" t="str">
        <f>IF(SalesData[[#This Row],[Discount]]&gt;0, "Yes", "No")</f>
        <v>Yes</v>
      </c>
      <c r="R950" t="str">
        <f>TEXT(SalesData[[#This Row],[Order Date]],"mmm-yyyy")</f>
        <v>Jul-2023</v>
      </c>
      <c r="S950">
        <f>YEAR(SalesData[[#This Row],[Order Date]])*100 + MONTH(SalesData[[#This Row],[Order Date]])</f>
        <v>202307</v>
      </c>
    </row>
    <row r="951" spans="1:19" x14ac:dyDescent="0.3">
      <c r="A951" t="s">
        <v>11820</v>
      </c>
      <c r="B951" s="3">
        <v>45126</v>
      </c>
      <c r="C951" t="s">
        <v>11821</v>
      </c>
      <c r="D951" t="s">
        <v>23</v>
      </c>
      <c r="E951" t="s">
        <v>14</v>
      </c>
      <c r="F951" t="s">
        <v>20</v>
      </c>
      <c r="G951">
        <v>6</v>
      </c>
      <c r="H951" s="5">
        <v>886.71</v>
      </c>
      <c r="I951" s="5">
        <v>0.27</v>
      </c>
      <c r="J951" s="5">
        <v>3883.7898</v>
      </c>
      <c r="K951" s="5">
        <v>1158.20702414785</v>
      </c>
      <c r="L951">
        <f>YEAR(SalesData[Order Date])</f>
        <v>2023</v>
      </c>
      <c r="M951">
        <f>MONTH(SalesData[Order Date])</f>
        <v>7</v>
      </c>
      <c r="N951" t="str">
        <f>TEXT(SalesData[[#This Row],[Order Date]], "mmmm")</f>
        <v>July</v>
      </c>
      <c r="O951" s="7">
        <f>IF(SalesData[Sales]=0,0,SalesData[Profit]/SalesData[Sales])</f>
        <v>0.29821568205051929</v>
      </c>
      <c r="P951" s="8">
        <f t="shared" si="14"/>
        <v>5.0749399465439661E-5</v>
      </c>
      <c r="Q951" t="str">
        <f>IF(SalesData[[#This Row],[Discount]]&gt;0, "Yes", "No")</f>
        <v>Yes</v>
      </c>
      <c r="R951" t="str">
        <f>TEXT(SalesData[[#This Row],[Order Date]],"mmm-yyyy")</f>
        <v>Jul-2023</v>
      </c>
      <c r="S951">
        <f>YEAR(SalesData[[#This Row],[Order Date]])*100 + MONTH(SalesData[[#This Row],[Order Date]])</f>
        <v>202307</v>
      </c>
    </row>
    <row r="952" spans="1:19" x14ac:dyDescent="0.3">
      <c r="A952" t="s">
        <v>11877</v>
      </c>
      <c r="B952" s="3">
        <v>45110</v>
      </c>
      <c r="C952" t="s">
        <v>11878</v>
      </c>
      <c r="D952" t="s">
        <v>30</v>
      </c>
      <c r="E952" t="s">
        <v>19</v>
      </c>
      <c r="F952" t="s">
        <v>91</v>
      </c>
      <c r="G952">
        <v>3</v>
      </c>
      <c r="H952" s="5">
        <v>997.68</v>
      </c>
      <c r="I952" s="5">
        <v>7.0000000000000007E-2</v>
      </c>
      <c r="J952" s="5">
        <v>2783.5272</v>
      </c>
      <c r="K952" s="5">
        <v>209.33658881355859</v>
      </c>
      <c r="L952">
        <f>YEAR(SalesData[Order Date])</f>
        <v>2023</v>
      </c>
      <c r="M952">
        <f>MONTH(SalesData[Order Date])</f>
        <v>7</v>
      </c>
      <c r="N952" t="str">
        <f>TEXT(SalesData[[#This Row],[Order Date]], "mmmm")</f>
        <v>July</v>
      </c>
      <c r="O952" s="7">
        <f>IF(SalesData[Sales]=0,0,SalesData[Profit]/SalesData[Sales])</f>
        <v>7.5205512205362535E-2</v>
      </c>
      <c r="P952" s="8">
        <f t="shared" si="14"/>
        <v>2.3387592548044799E-5</v>
      </c>
      <c r="Q952" t="str">
        <f>IF(SalesData[[#This Row],[Discount]]&gt;0, "Yes", "No")</f>
        <v>Yes</v>
      </c>
      <c r="R952" t="str">
        <f>TEXT(SalesData[[#This Row],[Order Date]],"mmm-yyyy")</f>
        <v>Jul-2023</v>
      </c>
      <c r="S952">
        <f>YEAR(SalesData[[#This Row],[Order Date]])*100 + MONTH(SalesData[[#This Row],[Order Date]])</f>
        <v>202307</v>
      </c>
    </row>
    <row r="953" spans="1:19" x14ac:dyDescent="0.3">
      <c r="A953" t="s">
        <v>11906</v>
      </c>
      <c r="B953" s="3">
        <v>45127</v>
      </c>
      <c r="C953" t="s">
        <v>11907</v>
      </c>
      <c r="D953" t="s">
        <v>13</v>
      </c>
      <c r="E953" t="s">
        <v>19</v>
      </c>
      <c r="F953" t="s">
        <v>62</v>
      </c>
      <c r="G953">
        <v>2</v>
      </c>
      <c r="H953" s="5">
        <v>948.83</v>
      </c>
      <c r="I953" s="5">
        <v>0.06</v>
      </c>
      <c r="J953" s="5">
        <v>1783.8004000000001</v>
      </c>
      <c r="K953" s="5">
        <v>147.33863046010819</v>
      </c>
      <c r="L953">
        <f>YEAR(SalesData[Order Date])</f>
        <v>2023</v>
      </c>
      <c r="M953">
        <f>MONTH(SalesData[Order Date])</f>
        <v>7</v>
      </c>
      <c r="N953" t="str">
        <f>TEXT(SalesData[[#This Row],[Order Date]], "mmmm")</f>
        <v>July</v>
      </c>
      <c r="O953" s="7">
        <f>IF(SalesData[Sales]=0,0,SalesData[Profit]/SalesData[Sales])</f>
        <v>8.2598159782960132E-2</v>
      </c>
      <c r="P953" s="8">
        <f t="shared" si="14"/>
        <v>3.1617887292771096E-5</v>
      </c>
      <c r="Q953" t="str">
        <f>IF(SalesData[[#This Row],[Discount]]&gt;0, "Yes", "No")</f>
        <v>Yes</v>
      </c>
      <c r="R953" t="str">
        <f>TEXT(SalesData[[#This Row],[Order Date]],"mmm-yyyy")</f>
        <v>Jul-2023</v>
      </c>
      <c r="S953">
        <f>YEAR(SalesData[[#This Row],[Order Date]])*100 + MONTH(SalesData[[#This Row],[Order Date]])</f>
        <v>202307</v>
      </c>
    </row>
    <row r="954" spans="1:19" x14ac:dyDescent="0.3">
      <c r="A954" t="s">
        <v>12045</v>
      </c>
      <c r="B954" s="3">
        <v>45129</v>
      </c>
      <c r="C954" t="s">
        <v>12046</v>
      </c>
      <c r="D954" t="s">
        <v>13</v>
      </c>
      <c r="E954" t="s">
        <v>19</v>
      </c>
      <c r="F954" t="s">
        <v>53</v>
      </c>
      <c r="G954">
        <v>7</v>
      </c>
      <c r="H954" s="5">
        <v>838.42</v>
      </c>
      <c r="I954" s="5">
        <v>0.03</v>
      </c>
      <c r="J954" s="5">
        <v>5692.8717999999999</v>
      </c>
      <c r="K954" s="5">
        <v>1648.281204747082</v>
      </c>
      <c r="L954">
        <f>YEAR(SalesData[Order Date])</f>
        <v>2023</v>
      </c>
      <c r="M954">
        <f>MONTH(SalesData[Order Date])</f>
        <v>7</v>
      </c>
      <c r="N954" t="str">
        <f>TEXT(SalesData[[#This Row],[Order Date]], "mmmm")</f>
        <v>July</v>
      </c>
      <c r="O954" s="7">
        <f>IF(SalesData[Sales]=0,0,SalesData[Profit]/SalesData[Sales])</f>
        <v>0.28953422150610908</v>
      </c>
      <c r="P954" s="8">
        <f t="shared" si="14"/>
        <v>5.1116555970924904E-6</v>
      </c>
      <c r="Q954" t="str">
        <f>IF(SalesData[[#This Row],[Discount]]&gt;0, "Yes", "No")</f>
        <v>Yes</v>
      </c>
      <c r="R954" t="str">
        <f>TEXT(SalesData[[#This Row],[Order Date]],"mmm-yyyy")</f>
        <v>Jul-2023</v>
      </c>
      <c r="S954">
        <f>YEAR(SalesData[[#This Row],[Order Date]])*100 + MONTH(SalesData[[#This Row],[Order Date]])</f>
        <v>202307</v>
      </c>
    </row>
    <row r="955" spans="1:19" x14ac:dyDescent="0.3">
      <c r="A955" t="s">
        <v>12095</v>
      </c>
      <c r="B955" s="3">
        <v>45129</v>
      </c>
      <c r="C955" t="s">
        <v>12096</v>
      </c>
      <c r="D955" t="s">
        <v>18</v>
      </c>
      <c r="E955" t="s">
        <v>14</v>
      </c>
      <c r="F955" t="s">
        <v>31</v>
      </c>
      <c r="G955">
        <v>5</v>
      </c>
      <c r="H955" s="5">
        <v>860.51</v>
      </c>
      <c r="I955" s="5">
        <v>0.04</v>
      </c>
      <c r="J955" s="5">
        <v>4130.4480000000003</v>
      </c>
      <c r="K955" s="5">
        <v>677.7923574041489</v>
      </c>
      <c r="L955">
        <f>YEAR(SalesData[Order Date])</f>
        <v>2023</v>
      </c>
      <c r="M955">
        <f>MONTH(SalesData[Order Date])</f>
        <v>7</v>
      </c>
      <c r="N955" t="str">
        <f>TEXT(SalesData[[#This Row],[Order Date]], "mmmm")</f>
        <v>July</v>
      </c>
      <c r="O955" s="7">
        <f>IF(SalesData[Sales]=0,0,SalesData[Profit]/SalesData[Sales])</f>
        <v>0.16409657194671107</v>
      </c>
      <c r="P955" s="8">
        <f t="shared" si="14"/>
        <v>9.2968123554636206E-6</v>
      </c>
      <c r="Q955" t="str">
        <f>IF(SalesData[[#This Row],[Discount]]&gt;0, "Yes", "No")</f>
        <v>Yes</v>
      </c>
      <c r="R955" t="str">
        <f>TEXT(SalesData[[#This Row],[Order Date]],"mmm-yyyy")</f>
        <v>Jul-2023</v>
      </c>
      <c r="S955">
        <f>YEAR(SalesData[[#This Row],[Order Date]])*100 + MONTH(SalesData[[#This Row],[Order Date]])</f>
        <v>202307</v>
      </c>
    </row>
    <row r="956" spans="1:19" x14ac:dyDescent="0.3">
      <c r="A956" t="s">
        <v>12101</v>
      </c>
      <c r="B956" s="3">
        <v>45112</v>
      </c>
      <c r="C956" t="s">
        <v>12102</v>
      </c>
      <c r="D956" t="s">
        <v>30</v>
      </c>
      <c r="E956" t="s">
        <v>14</v>
      </c>
      <c r="F956" t="s">
        <v>20</v>
      </c>
      <c r="G956">
        <v>4</v>
      </c>
      <c r="H956" s="5">
        <v>935.33</v>
      </c>
      <c r="I956" s="5">
        <v>0.1</v>
      </c>
      <c r="J956" s="5">
        <v>3367.1880000000001</v>
      </c>
      <c r="K956" s="5">
        <v>937.58102602348822</v>
      </c>
      <c r="L956">
        <f>YEAR(SalesData[Order Date])</f>
        <v>2023</v>
      </c>
      <c r="M956">
        <f>MONTH(SalesData[Order Date])</f>
        <v>7</v>
      </c>
      <c r="N956" t="str">
        <f>TEXT(SalesData[[#This Row],[Order Date]], "mmmm")</f>
        <v>July</v>
      </c>
      <c r="O956" s="7">
        <f>IF(SalesData[Sales]=0,0,SalesData[Profit]/SalesData[Sales])</f>
        <v>0.27844629584789687</v>
      </c>
      <c r="P956" s="8">
        <f t="shared" si="14"/>
        <v>2.6728534314092353E-5</v>
      </c>
      <c r="Q956" t="str">
        <f>IF(SalesData[[#This Row],[Discount]]&gt;0, "Yes", "No")</f>
        <v>Yes</v>
      </c>
      <c r="R956" t="str">
        <f>TEXT(SalesData[[#This Row],[Order Date]],"mmm-yyyy")</f>
        <v>Jul-2023</v>
      </c>
      <c r="S956">
        <f>YEAR(SalesData[[#This Row],[Order Date]])*100 + MONTH(SalesData[[#This Row],[Order Date]])</f>
        <v>202307</v>
      </c>
    </row>
    <row r="957" spans="1:19" x14ac:dyDescent="0.3">
      <c r="A957" t="s">
        <v>12145</v>
      </c>
      <c r="B957" s="3">
        <v>45130</v>
      </c>
      <c r="C957" t="s">
        <v>12146</v>
      </c>
      <c r="D957" t="s">
        <v>23</v>
      </c>
      <c r="E957" t="s">
        <v>19</v>
      </c>
      <c r="F957" t="s">
        <v>39</v>
      </c>
      <c r="G957">
        <v>9</v>
      </c>
      <c r="H957" s="5">
        <v>769.85</v>
      </c>
      <c r="I957" s="5">
        <v>0.15</v>
      </c>
      <c r="J957" s="5">
        <v>5889.3525</v>
      </c>
      <c r="K957" s="5">
        <v>1494.5263330582829</v>
      </c>
      <c r="L957">
        <f>YEAR(SalesData[Order Date])</f>
        <v>2023</v>
      </c>
      <c r="M957">
        <f>MONTH(SalesData[Order Date])</f>
        <v>7</v>
      </c>
      <c r="N957" t="str">
        <f>TEXT(SalesData[[#This Row],[Order Date]], "mmmm")</f>
        <v>July</v>
      </c>
      <c r="O957" s="7">
        <f>IF(SalesData[Sales]=0,0,SalesData[Profit]/SalesData[Sales])</f>
        <v>0.25376751231281924</v>
      </c>
      <c r="P957" s="8">
        <f t="shared" si="14"/>
        <v>2.1649239029248118E-5</v>
      </c>
      <c r="Q957" t="str">
        <f>IF(SalesData[[#This Row],[Discount]]&gt;0, "Yes", "No")</f>
        <v>Yes</v>
      </c>
      <c r="R957" t="str">
        <f>TEXT(SalesData[[#This Row],[Order Date]],"mmm-yyyy")</f>
        <v>Jul-2023</v>
      </c>
      <c r="S957">
        <f>YEAR(SalesData[[#This Row],[Order Date]])*100 + MONTH(SalesData[[#This Row],[Order Date]])</f>
        <v>202307</v>
      </c>
    </row>
    <row r="958" spans="1:19" x14ac:dyDescent="0.3">
      <c r="A958" t="s">
        <v>12155</v>
      </c>
      <c r="B958" s="3">
        <v>45119</v>
      </c>
      <c r="C958" t="s">
        <v>12156</v>
      </c>
      <c r="D958" t="s">
        <v>30</v>
      </c>
      <c r="E958" t="s">
        <v>19</v>
      </c>
      <c r="F958" t="s">
        <v>27</v>
      </c>
      <c r="G958">
        <v>2</v>
      </c>
      <c r="H958" s="5">
        <v>566.80999999999995</v>
      </c>
      <c r="I958" s="5">
        <v>0.2</v>
      </c>
      <c r="J958" s="5">
        <v>906.89599999999996</v>
      </c>
      <c r="K958" s="5">
        <v>196.73920015185021</v>
      </c>
      <c r="L958">
        <f>YEAR(SalesData[Order Date])</f>
        <v>2023</v>
      </c>
      <c r="M958">
        <f>MONTH(SalesData[Order Date])</f>
        <v>7</v>
      </c>
      <c r="N958" t="str">
        <f>TEXT(SalesData[[#This Row],[Order Date]], "mmmm")</f>
        <v>July</v>
      </c>
      <c r="O958" s="7">
        <f>IF(SalesData[Sales]=0,0,SalesData[Profit]/SalesData[Sales])</f>
        <v>0.21693689260052995</v>
      </c>
      <c r="P958" s="8">
        <f t="shared" si="14"/>
        <v>1.7642596284469226E-4</v>
      </c>
      <c r="Q958" t="str">
        <f>IF(SalesData[[#This Row],[Discount]]&gt;0, "Yes", "No")</f>
        <v>Yes</v>
      </c>
      <c r="R958" t="str">
        <f>TEXT(SalesData[[#This Row],[Order Date]],"mmm-yyyy")</f>
        <v>Jul-2023</v>
      </c>
      <c r="S958">
        <f>YEAR(SalesData[[#This Row],[Order Date]])*100 + MONTH(SalesData[[#This Row],[Order Date]])</f>
        <v>202307</v>
      </c>
    </row>
    <row r="959" spans="1:19" x14ac:dyDescent="0.3">
      <c r="A959" t="s">
        <v>12192</v>
      </c>
      <c r="B959" s="3">
        <v>45123</v>
      </c>
      <c r="C959" t="s">
        <v>12193</v>
      </c>
      <c r="D959" t="s">
        <v>30</v>
      </c>
      <c r="E959" t="s">
        <v>26</v>
      </c>
      <c r="F959" t="s">
        <v>91</v>
      </c>
      <c r="G959">
        <v>6</v>
      </c>
      <c r="H959" s="5">
        <v>203.16</v>
      </c>
      <c r="I959" s="5">
        <v>0.03</v>
      </c>
      <c r="J959" s="5">
        <v>1182.3912</v>
      </c>
      <c r="K959" s="5">
        <v>313.77125377787371</v>
      </c>
      <c r="L959">
        <f>YEAR(SalesData[Order Date])</f>
        <v>2023</v>
      </c>
      <c r="M959">
        <f>MONTH(SalesData[Order Date])</f>
        <v>7</v>
      </c>
      <c r="N959" t="str">
        <f>TEXT(SalesData[[#This Row],[Order Date]], "mmmm")</f>
        <v>July</v>
      </c>
      <c r="O959" s="7">
        <f>IF(SalesData[Sales]=0,0,SalesData[Profit]/SalesData[Sales])</f>
        <v>0.26537008544877</v>
      </c>
      <c r="P959" s="8">
        <f t="shared" si="14"/>
        <v>2.4611143925969679E-5</v>
      </c>
      <c r="Q959" t="str">
        <f>IF(SalesData[[#This Row],[Discount]]&gt;0, "Yes", "No")</f>
        <v>Yes</v>
      </c>
      <c r="R959" t="str">
        <f>TEXT(SalesData[[#This Row],[Order Date]],"mmm-yyyy")</f>
        <v>Jul-2023</v>
      </c>
      <c r="S959">
        <f>YEAR(SalesData[[#This Row],[Order Date]])*100 + MONTH(SalesData[[#This Row],[Order Date]])</f>
        <v>202307</v>
      </c>
    </row>
    <row r="960" spans="1:19" x14ac:dyDescent="0.3">
      <c r="A960" t="s">
        <v>12213</v>
      </c>
      <c r="B960" s="3">
        <v>45132</v>
      </c>
      <c r="C960" t="s">
        <v>12214</v>
      </c>
      <c r="D960" t="s">
        <v>23</v>
      </c>
      <c r="E960" t="s">
        <v>26</v>
      </c>
      <c r="F960" t="s">
        <v>91</v>
      </c>
      <c r="G960">
        <v>1</v>
      </c>
      <c r="H960" s="5">
        <v>361.46</v>
      </c>
      <c r="I960" s="5">
        <v>0</v>
      </c>
      <c r="J960" s="5">
        <v>361.46</v>
      </c>
      <c r="K960" s="5">
        <v>33.44689302364128</v>
      </c>
      <c r="L960">
        <f>YEAR(SalesData[Order Date])</f>
        <v>2023</v>
      </c>
      <c r="M960">
        <f>MONTH(SalesData[Order Date])</f>
        <v>7</v>
      </c>
      <c r="N960" t="str">
        <f>TEXT(SalesData[[#This Row],[Order Date]], "mmmm")</f>
        <v>July</v>
      </c>
      <c r="O960" s="7">
        <f>IF(SalesData[Sales]=0,0,SalesData[Profit]/SalesData[Sales])</f>
        <v>9.253276441000742E-2</v>
      </c>
      <c r="P960" s="8">
        <f t="shared" si="14"/>
        <v>0</v>
      </c>
      <c r="Q960" t="str">
        <f>IF(SalesData[[#This Row],[Discount]]&gt;0, "Yes", "No")</f>
        <v>No</v>
      </c>
      <c r="R960" t="str">
        <f>TEXT(SalesData[[#This Row],[Order Date]],"mmm-yyyy")</f>
        <v>Jul-2023</v>
      </c>
      <c r="S960">
        <f>YEAR(SalesData[[#This Row],[Order Date]])*100 + MONTH(SalesData[[#This Row],[Order Date]])</f>
        <v>202307</v>
      </c>
    </row>
    <row r="961" spans="1:19" x14ac:dyDescent="0.3">
      <c r="A961" t="s">
        <v>12264</v>
      </c>
      <c r="B961" s="3">
        <v>45111</v>
      </c>
      <c r="C961" t="s">
        <v>12265</v>
      </c>
      <c r="D961" t="s">
        <v>18</v>
      </c>
      <c r="E961" t="s">
        <v>26</v>
      </c>
      <c r="F961" t="s">
        <v>44</v>
      </c>
      <c r="G961">
        <v>5</v>
      </c>
      <c r="H961" s="5">
        <v>840.45</v>
      </c>
      <c r="I961" s="5">
        <v>0.13</v>
      </c>
      <c r="J961" s="5">
        <v>3655.9575</v>
      </c>
      <c r="K961" s="5">
        <v>803.53339771222386</v>
      </c>
      <c r="L961">
        <f>YEAR(SalesData[Order Date])</f>
        <v>2023</v>
      </c>
      <c r="M961">
        <f>MONTH(SalesData[Order Date])</f>
        <v>7</v>
      </c>
      <c r="N961" t="str">
        <f>TEXT(SalesData[[#This Row],[Order Date]], "mmmm")</f>
        <v>July</v>
      </c>
      <c r="O961" s="7">
        <f>IF(SalesData[Sales]=0,0,SalesData[Profit]/SalesData[Sales])</f>
        <v>0.21978740116979584</v>
      </c>
      <c r="P961" s="8">
        <f t="shared" si="14"/>
        <v>3.0935808197989172E-5</v>
      </c>
      <c r="Q961" t="str">
        <f>IF(SalesData[[#This Row],[Discount]]&gt;0, "Yes", "No")</f>
        <v>Yes</v>
      </c>
      <c r="R961" t="str">
        <f>TEXT(SalesData[[#This Row],[Order Date]],"mmm-yyyy")</f>
        <v>Jul-2023</v>
      </c>
      <c r="S961">
        <f>YEAR(SalesData[[#This Row],[Order Date]])*100 + MONTH(SalesData[[#This Row],[Order Date]])</f>
        <v>202307</v>
      </c>
    </row>
    <row r="962" spans="1:19" x14ac:dyDescent="0.3">
      <c r="A962" t="s">
        <v>12297</v>
      </c>
      <c r="B962" s="3">
        <v>45113</v>
      </c>
      <c r="C962" t="s">
        <v>12298</v>
      </c>
      <c r="D962" t="s">
        <v>23</v>
      </c>
      <c r="E962" t="s">
        <v>14</v>
      </c>
      <c r="F962" t="s">
        <v>39</v>
      </c>
      <c r="G962">
        <v>9</v>
      </c>
      <c r="H962" s="5">
        <v>112.73</v>
      </c>
      <c r="I962" s="5">
        <v>0.22</v>
      </c>
      <c r="J962" s="5">
        <v>791.36460000000011</v>
      </c>
      <c r="K962" s="5">
        <v>69.834906277372383</v>
      </c>
      <c r="L962">
        <f>YEAR(SalesData[Order Date])</f>
        <v>2023</v>
      </c>
      <c r="M962">
        <f>MONTH(SalesData[Order Date])</f>
        <v>7</v>
      </c>
      <c r="N962" t="str">
        <f>TEXT(SalesData[[#This Row],[Order Date]], "mmmm")</f>
        <v>July</v>
      </c>
      <c r="O962" s="7">
        <f>IF(SalesData[Sales]=0,0,SalesData[Profit]/SalesData[Sales])</f>
        <v>8.8246184220740195E-2</v>
      </c>
      <c r="P962" s="8">
        <f t="shared" ref="P962:P1025" si="15">IF(H:H*G:G=0, 0, (I:I/(H:H*G:G)))</f>
        <v>2.1684063199187834E-4</v>
      </c>
      <c r="Q962" t="str">
        <f>IF(SalesData[[#This Row],[Discount]]&gt;0, "Yes", "No")</f>
        <v>Yes</v>
      </c>
      <c r="R962" t="str">
        <f>TEXT(SalesData[[#This Row],[Order Date]],"mmm-yyyy")</f>
        <v>Jul-2023</v>
      </c>
      <c r="S962">
        <f>YEAR(SalesData[[#This Row],[Order Date]])*100 + MONTH(SalesData[[#This Row],[Order Date]])</f>
        <v>202307</v>
      </c>
    </row>
    <row r="963" spans="1:19" x14ac:dyDescent="0.3">
      <c r="A963" t="s">
        <v>12414</v>
      </c>
      <c r="B963" s="3">
        <v>45125</v>
      </c>
      <c r="C963" t="s">
        <v>12415</v>
      </c>
      <c r="D963" t="s">
        <v>18</v>
      </c>
      <c r="E963" t="s">
        <v>14</v>
      </c>
      <c r="F963" t="s">
        <v>91</v>
      </c>
      <c r="G963">
        <v>3</v>
      </c>
      <c r="H963" s="5">
        <v>894.26</v>
      </c>
      <c r="I963" s="5">
        <v>0.23</v>
      </c>
      <c r="J963" s="5">
        <v>2065.7406000000001</v>
      </c>
      <c r="K963" s="5">
        <v>334.47823929713871</v>
      </c>
      <c r="L963">
        <f>YEAR(SalesData[Order Date])</f>
        <v>2023</v>
      </c>
      <c r="M963">
        <f>MONTH(SalesData[Order Date])</f>
        <v>7</v>
      </c>
      <c r="N963" t="str">
        <f>TEXT(SalesData[[#This Row],[Order Date]], "mmmm")</f>
        <v>July</v>
      </c>
      <c r="O963" s="7">
        <f>IF(SalesData[Sales]=0,0,SalesData[Profit]/SalesData[Sales])</f>
        <v>0.16191686376166431</v>
      </c>
      <c r="P963" s="8">
        <f t="shared" si="15"/>
        <v>8.5731964603881061E-5</v>
      </c>
      <c r="Q963" t="str">
        <f>IF(SalesData[[#This Row],[Discount]]&gt;0, "Yes", "No")</f>
        <v>Yes</v>
      </c>
      <c r="R963" t="str">
        <f>TEXT(SalesData[[#This Row],[Order Date]],"mmm-yyyy")</f>
        <v>Jul-2023</v>
      </c>
      <c r="S963">
        <f>YEAR(SalesData[[#This Row],[Order Date]])*100 + MONTH(SalesData[[#This Row],[Order Date]])</f>
        <v>202307</v>
      </c>
    </row>
    <row r="964" spans="1:19" x14ac:dyDescent="0.3">
      <c r="A964" t="s">
        <v>12448</v>
      </c>
      <c r="B964" s="3">
        <v>45117</v>
      </c>
      <c r="C964" t="s">
        <v>12449</v>
      </c>
      <c r="D964" t="s">
        <v>23</v>
      </c>
      <c r="E964" t="s">
        <v>14</v>
      </c>
      <c r="F964" t="s">
        <v>34</v>
      </c>
      <c r="G964">
        <v>6</v>
      </c>
      <c r="H964" s="5">
        <v>18.899999999999999</v>
      </c>
      <c r="I964" s="5">
        <v>0.13</v>
      </c>
      <c r="J964" s="5">
        <v>98.657999999999987</v>
      </c>
      <c r="K964" s="5">
        <v>24.16620161803371</v>
      </c>
      <c r="L964">
        <f>YEAR(SalesData[Order Date])</f>
        <v>2023</v>
      </c>
      <c r="M964">
        <f>MONTH(SalesData[Order Date])</f>
        <v>7</v>
      </c>
      <c r="N964" t="str">
        <f>TEXT(SalesData[[#This Row],[Order Date]], "mmmm")</f>
        <v>July</v>
      </c>
      <c r="O964" s="7">
        <f>IF(SalesData[Sales]=0,0,SalesData[Profit]/SalesData[Sales])</f>
        <v>0.24494923491286782</v>
      </c>
      <c r="P964" s="8">
        <f t="shared" si="15"/>
        <v>1.1463844797178131E-3</v>
      </c>
      <c r="Q964" t="str">
        <f>IF(SalesData[[#This Row],[Discount]]&gt;0, "Yes", "No")</f>
        <v>Yes</v>
      </c>
      <c r="R964" t="str">
        <f>TEXT(SalesData[[#This Row],[Order Date]],"mmm-yyyy")</f>
        <v>Jul-2023</v>
      </c>
      <c r="S964">
        <f>YEAR(SalesData[[#This Row],[Order Date]])*100 + MONTH(SalesData[[#This Row],[Order Date]])</f>
        <v>202307</v>
      </c>
    </row>
    <row r="965" spans="1:19" x14ac:dyDescent="0.3">
      <c r="A965" t="s">
        <v>12458</v>
      </c>
      <c r="B965" s="3">
        <v>45109</v>
      </c>
      <c r="C965" t="s">
        <v>12459</v>
      </c>
      <c r="D965" t="s">
        <v>30</v>
      </c>
      <c r="E965" t="s">
        <v>26</v>
      </c>
      <c r="F965" t="s">
        <v>15</v>
      </c>
      <c r="G965">
        <v>6</v>
      </c>
      <c r="H965" s="5">
        <v>953.06</v>
      </c>
      <c r="I965" s="5">
        <v>0.28000000000000003</v>
      </c>
      <c r="J965" s="5">
        <v>4117.2191999999995</v>
      </c>
      <c r="K965" s="5">
        <v>884.24377124154591</v>
      </c>
      <c r="L965">
        <f>YEAR(SalesData[Order Date])</f>
        <v>2023</v>
      </c>
      <c r="M965">
        <f>MONTH(SalesData[Order Date])</f>
        <v>7</v>
      </c>
      <c r="N965" t="str">
        <f>TEXT(SalesData[[#This Row],[Order Date]], "mmmm")</f>
        <v>July</v>
      </c>
      <c r="O965" s="7">
        <f>IF(SalesData[Sales]=0,0,SalesData[Profit]/SalesData[Sales])</f>
        <v>0.21476723202921671</v>
      </c>
      <c r="P965" s="8">
        <f t="shared" si="15"/>
        <v>4.8965087892332772E-5</v>
      </c>
      <c r="Q965" t="str">
        <f>IF(SalesData[[#This Row],[Discount]]&gt;0, "Yes", "No")</f>
        <v>Yes</v>
      </c>
      <c r="R965" t="str">
        <f>TEXT(SalesData[[#This Row],[Order Date]],"mmm-yyyy")</f>
        <v>Jul-2023</v>
      </c>
      <c r="S965">
        <f>YEAR(SalesData[[#This Row],[Order Date]])*100 + MONTH(SalesData[[#This Row],[Order Date]])</f>
        <v>202307</v>
      </c>
    </row>
    <row r="966" spans="1:19" x14ac:dyDescent="0.3">
      <c r="A966" t="s">
        <v>12569</v>
      </c>
      <c r="B966" s="3">
        <v>45108</v>
      </c>
      <c r="C966" t="s">
        <v>12570</v>
      </c>
      <c r="D966" t="s">
        <v>13</v>
      </c>
      <c r="E966" t="s">
        <v>26</v>
      </c>
      <c r="F966" t="s">
        <v>53</v>
      </c>
      <c r="G966">
        <v>9</v>
      </c>
      <c r="H966" s="5">
        <v>233.06</v>
      </c>
      <c r="I966" s="5">
        <v>0.24</v>
      </c>
      <c r="J966" s="5">
        <v>1594.1304</v>
      </c>
      <c r="K966" s="5">
        <v>395.36642827518187</v>
      </c>
      <c r="L966">
        <f>YEAR(SalesData[Order Date])</f>
        <v>2023</v>
      </c>
      <c r="M966">
        <f>MONTH(SalesData[Order Date])</f>
        <v>7</v>
      </c>
      <c r="N966" t="str">
        <f>TEXT(SalesData[[#This Row],[Order Date]], "mmmm")</f>
        <v>July</v>
      </c>
      <c r="O966" s="7">
        <f>IF(SalesData[Sales]=0,0,SalesData[Profit]/SalesData[Sales])</f>
        <v>0.24801385650457572</v>
      </c>
      <c r="P966" s="8">
        <f t="shared" si="15"/>
        <v>1.1441974884865128E-4</v>
      </c>
      <c r="Q966" t="str">
        <f>IF(SalesData[[#This Row],[Discount]]&gt;0, "Yes", "No")</f>
        <v>Yes</v>
      </c>
      <c r="R966" t="str">
        <f>TEXT(SalesData[[#This Row],[Order Date]],"mmm-yyyy")</f>
        <v>Jul-2023</v>
      </c>
      <c r="S966">
        <f>YEAR(SalesData[[#This Row],[Order Date]])*100 + MONTH(SalesData[[#This Row],[Order Date]])</f>
        <v>202307</v>
      </c>
    </row>
    <row r="967" spans="1:19" x14ac:dyDescent="0.3">
      <c r="A967" t="s">
        <v>12585</v>
      </c>
      <c r="B967" s="3">
        <v>45123</v>
      </c>
      <c r="C967" t="s">
        <v>621</v>
      </c>
      <c r="D967" t="s">
        <v>18</v>
      </c>
      <c r="E967" t="s">
        <v>14</v>
      </c>
      <c r="F967" t="s">
        <v>31</v>
      </c>
      <c r="G967">
        <v>2</v>
      </c>
      <c r="H967" s="5">
        <v>56.2</v>
      </c>
      <c r="I967" s="5">
        <v>0.04</v>
      </c>
      <c r="J967" s="5">
        <v>107.904</v>
      </c>
      <c r="K967" s="5">
        <v>20.31744644785428</v>
      </c>
      <c r="L967">
        <f>YEAR(SalesData[Order Date])</f>
        <v>2023</v>
      </c>
      <c r="M967">
        <f>MONTH(SalesData[Order Date])</f>
        <v>7</v>
      </c>
      <c r="N967" t="str">
        <f>TEXT(SalesData[[#This Row],[Order Date]], "mmmm")</f>
        <v>July</v>
      </c>
      <c r="O967" s="7">
        <f>IF(SalesData[Sales]=0,0,SalesData[Profit]/SalesData[Sales])</f>
        <v>0.18829187470208963</v>
      </c>
      <c r="P967" s="8">
        <f t="shared" si="15"/>
        <v>3.5587188612099641E-4</v>
      </c>
      <c r="Q967" t="str">
        <f>IF(SalesData[[#This Row],[Discount]]&gt;0, "Yes", "No")</f>
        <v>Yes</v>
      </c>
      <c r="R967" t="str">
        <f>TEXT(SalesData[[#This Row],[Order Date]],"mmm-yyyy")</f>
        <v>Jul-2023</v>
      </c>
      <c r="S967">
        <f>YEAR(SalesData[[#This Row],[Order Date]])*100 + MONTH(SalesData[[#This Row],[Order Date]])</f>
        <v>202307</v>
      </c>
    </row>
    <row r="968" spans="1:19" x14ac:dyDescent="0.3">
      <c r="A968" t="s">
        <v>12602</v>
      </c>
      <c r="B968" s="3">
        <v>45118</v>
      </c>
      <c r="C968" t="s">
        <v>3482</v>
      </c>
      <c r="D968" t="s">
        <v>13</v>
      </c>
      <c r="E968" t="s">
        <v>19</v>
      </c>
      <c r="F968" t="s">
        <v>27</v>
      </c>
      <c r="G968">
        <v>2</v>
      </c>
      <c r="H968" s="5">
        <v>289.39999999999998</v>
      </c>
      <c r="I968" s="5">
        <v>0.18</v>
      </c>
      <c r="J968" s="5">
        <v>474.61599999999999</v>
      </c>
      <c r="K968" s="5">
        <v>115.1697778310003</v>
      </c>
      <c r="L968">
        <f>YEAR(SalesData[Order Date])</f>
        <v>2023</v>
      </c>
      <c r="M968">
        <f>MONTH(SalesData[Order Date])</f>
        <v>7</v>
      </c>
      <c r="N968" t="str">
        <f>TEXT(SalesData[[#This Row],[Order Date]], "mmmm")</f>
        <v>July</v>
      </c>
      <c r="O968" s="7">
        <f>IF(SalesData[Sales]=0,0,SalesData[Profit]/SalesData[Sales])</f>
        <v>0.24265886070212617</v>
      </c>
      <c r="P968" s="8">
        <f t="shared" si="15"/>
        <v>3.1098825155494126E-4</v>
      </c>
      <c r="Q968" t="str">
        <f>IF(SalesData[[#This Row],[Discount]]&gt;0, "Yes", "No")</f>
        <v>Yes</v>
      </c>
      <c r="R968" t="str">
        <f>TEXT(SalesData[[#This Row],[Order Date]],"mmm-yyyy")</f>
        <v>Jul-2023</v>
      </c>
      <c r="S968">
        <f>YEAR(SalesData[[#This Row],[Order Date]])*100 + MONTH(SalesData[[#This Row],[Order Date]])</f>
        <v>202307</v>
      </c>
    </row>
    <row r="969" spans="1:19" x14ac:dyDescent="0.3">
      <c r="A969" t="s">
        <v>12662</v>
      </c>
      <c r="B969" s="3">
        <v>45108</v>
      </c>
      <c r="C969" t="s">
        <v>12663</v>
      </c>
      <c r="D969" t="s">
        <v>30</v>
      </c>
      <c r="E969" t="s">
        <v>14</v>
      </c>
      <c r="F969" t="s">
        <v>44</v>
      </c>
      <c r="G969">
        <v>4</v>
      </c>
      <c r="H969" s="5">
        <v>217.27</v>
      </c>
      <c r="I969" s="5">
        <v>0.21</v>
      </c>
      <c r="J969" s="5">
        <v>686.57320000000004</v>
      </c>
      <c r="K969" s="5">
        <v>202.61476230196061</v>
      </c>
      <c r="L969">
        <f>YEAR(SalesData[Order Date])</f>
        <v>2023</v>
      </c>
      <c r="M969">
        <f>MONTH(SalesData[Order Date])</f>
        <v>7</v>
      </c>
      <c r="N969" t="str">
        <f>TEXT(SalesData[[#This Row],[Order Date]], "mmmm")</f>
        <v>July</v>
      </c>
      <c r="O969" s="7">
        <f>IF(SalesData[Sales]=0,0,SalesData[Profit]/SalesData[Sales])</f>
        <v>0.29511021155786538</v>
      </c>
      <c r="P969" s="8">
        <f t="shared" si="15"/>
        <v>2.4163483223638789E-4</v>
      </c>
      <c r="Q969" t="str">
        <f>IF(SalesData[[#This Row],[Discount]]&gt;0, "Yes", "No")</f>
        <v>Yes</v>
      </c>
      <c r="R969" t="str">
        <f>TEXT(SalesData[[#This Row],[Order Date]],"mmm-yyyy")</f>
        <v>Jul-2023</v>
      </c>
      <c r="S969">
        <f>YEAR(SalesData[[#This Row],[Order Date]])*100 + MONTH(SalesData[[#This Row],[Order Date]])</f>
        <v>202307</v>
      </c>
    </row>
    <row r="970" spans="1:19" x14ac:dyDescent="0.3">
      <c r="A970" t="s">
        <v>12679</v>
      </c>
      <c r="B970" s="3">
        <v>45131</v>
      </c>
      <c r="C970" t="s">
        <v>12680</v>
      </c>
      <c r="D970" t="s">
        <v>13</v>
      </c>
      <c r="E970" t="s">
        <v>19</v>
      </c>
      <c r="F970" t="s">
        <v>62</v>
      </c>
      <c r="G970">
        <v>8</v>
      </c>
      <c r="H970" s="5">
        <v>123.86</v>
      </c>
      <c r="I970" s="5">
        <v>0.17</v>
      </c>
      <c r="J970" s="5">
        <v>822.43039999999996</v>
      </c>
      <c r="K970" s="5">
        <v>160.8327395248007</v>
      </c>
      <c r="L970">
        <f>YEAR(SalesData[Order Date])</f>
        <v>2023</v>
      </c>
      <c r="M970">
        <f>MONTH(SalesData[Order Date])</f>
        <v>7</v>
      </c>
      <c r="N970" t="str">
        <f>TEXT(SalesData[[#This Row],[Order Date]], "mmmm")</f>
        <v>July</v>
      </c>
      <c r="O970" s="7">
        <f>IF(SalesData[Sales]=0,0,SalesData[Profit]/SalesData[Sales])</f>
        <v>0.19555787276929537</v>
      </c>
      <c r="P970" s="8">
        <f t="shared" si="15"/>
        <v>1.7156466978847086E-4</v>
      </c>
      <c r="Q970" t="str">
        <f>IF(SalesData[[#This Row],[Discount]]&gt;0, "Yes", "No")</f>
        <v>Yes</v>
      </c>
      <c r="R970" t="str">
        <f>TEXT(SalesData[[#This Row],[Order Date]],"mmm-yyyy")</f>
        <v>Jul-2023</v>
      </c>
      <c r="S970">
        <f>YEAR(SalesData[[#This Row],[Order Date]])*100 + MONTH(SalesData[[#This Row],[Order Date]])</f>
        <v>202307</v>
      </c>
    </row>
    <row r="971" spans="1:19" x14ac:dyDescent="0.3">
      <c r="A971" t="s">
        <v>12758</v>
      </c>
      <c r="B971" s="3">
        <v>45120</v>
      </c>
      <c r="C971" t="s">
        <v>12759</v>
      </c>
      <c r="D971" t="s">
        <v>13</v>
      </c>
      <c r="E971" t="s">
        <v>19</v>
      </c>
      <c r="F971" t="s">
        <v>39</v>
      </c>
      <c r="G971">
        <v>8</v>
      </c>
      <c r="H971" s="5">
        <v>38.15</v>
      </c>
      <c r="I971" s="5">
        <v>0.28000000000000003</v>
      </c>
      <c r="J971" s="5">
        <v>219.744</v>
      </c>
      <c r="K971" s="5">
        <v>39.765219971902972</v>
      </c>
      <c r="L971">
        <f>YEAR(SalesData[Order Date])</f>
        <v>2023</v>
      </c>
      <c r="M971">
        <f>MONTH(SalesData[Order Date])</f>
        <v>7</v>
      </c>
      <c r="N971" t="str">
        <f>TEXT(SalesData[[#This Row],[Order Date]], "mmmm")</f>
        <v>July</v>
      </c>
      <c r="O971" s="7">
        <f>IF(SalesData[Sales]=0,0,SalesData[Profit]/SalesData[Sales])</f>
        <v>0.18096157333944488</v>
      </c>
      <c r="P971" s="8">
        <f t="shared" si="15"/>
        <v>9.1743119266055062E-4</v>
      </c>
      <c r="Q971" t="str">
        <f>IF(SalesData[[#This Row],[Discount]]&gt;0, "Yes", "No")</f>
        <v>Yes</v>
      </c>
      <c r="R971" t="str">
        <f>TEXT(SalesData[[#This Row],[Order Date]],"mmm-yyyy")</f>
        <v>Jul-2023</v>
      </c>
      <c r="S971">
        <f>YEAR(SalesData[[#This Row],[Order Date]])*100 + MONTH(SalesData[[#This Row],[Order Date]])</f>
        <v>202307</v>
      </c>
    </row>
    <row r="972" spans="1:19" x14ac:dyDescent="0.3">
      <c r="A972" t="s">
        <v>12868</v>
      </c>
      <c r="B972" s="3">
        <v>45129</v>
      </c>
      <c r="C972" t="s">
        <v>12869</v>
      </c>
      <c r="D972" t="s">
        <v>30</v>
      </c>
      <c r="E972" t="s">
        <v>19</v>
      </c>
      <c r="F972" t="s">
        <v>20</v>
      </c>
      <c r="G972">
        <v>1</v>
      </c>
      <c r="H972" s="5">
        <v>656.18</v>
      </c>
      <c r="I972" s="5">
        <v>0.02</v>
      </c>
      <c r="J972" s="5">
        <v>643.05639999999994</v>
      </c>
      <c r="K972" s="5">
        <v>62.809694294728438</v>
      </c>
      <c r="L972">
        <f>YEAR(SalesData[Order Date])</f>
        <v>2023</v>
      </c>
      <c r="M972">
        <f>MONTH(SalesData[Order Date])</f>
        <v>7</v>
      </c>
      <c r="N972" t="str">
        <f>TEXT(SalesData[[#This Row],[Order Date]], "mmmm")</f>
        <v>July</v>
      </c>
      <c r="O972" s="7">
        <f>IF(SalesData[Sales]=0,0,SalesData[Profit]/SalesData[Sales])</f>
        <v>9.7673694398700397E-2</v>
      </c>
      <c r="P972" s="8">
        <f t="shared" si="15"/>
        <v>3.0479441616629588E-5</v>
      </c>
      <c r="Q972" t="str">
        <f>IF(SalesData[[#This Row],[Discount]]&gt;0, "Yes", "No")</f>
        <v>Yes</v>
      </c>
      <c r="R972" t="str">
        <f>TEXT(SalesData[[#This Row],[Order Date]],"mmm-yyyy")</f>
        <v>Jul-2023</v>
      </c>
      <c r="S972">
        <f>YEAR(SalesData[[#This Row],[Order Date]])*100 + MONTH(SalesData[[#This Row],[Order Date]])</f>
        <v>202307</v>
      </c>
    </row>
    <row r="973" spans="1:19" x14ac:dyDescent="0.3">
      <c r="A973" t="s">
        <v>12874</v>
      </c>
      <c r="B973" s="3">
        <v>45135</v>
      </c>
      <c r="C973" t="s">
        <v>1182</v>
      </c>
      <c r="D973" t="s">
        <v>13</v>
      </c>
      <c r="E973" t="s">
        <v>14</v>
      </c>
      <c r="F973" t="s">
        <v>91</v>
      </c>
      <c r="G973">
        <v>2</v>
      </c>
      <c r="H973" s="5">
        <v>486.25</v>
      </c>
      <c r="I973" s="5">
        <v>0.11</v>
      </c>
      <c r="J973" s="5">
        <v>865.52499999999998</v>
      </c>
      <c r="K973" s="5">
        <v>193.74542296083831</v>
      </c>
      <c r="L973">
        <f>YEAR(SalesData[Order Date])</f>
        <v>2023</v>
      </c>
      <c r="M973">
        <f>MONTH(SalesData[Order Date])</f>
        <v>7</v>
      </c>
      <c r="N973" t="str">
        <f>TEXT(SalesData[[#This Row],[Order Date]], "mmmm")</f>
        <v>July</v>
      </c>
      <c r="O973" s="7">
        <f>IF(SalesData[Sales]=0,0,SalesData[Profit]/SalesData[Sales])</f>
        <v>0.22384728686154451</v>
      </c>
      <c r="P973" s="8">
        <f t="shared" si="15"/>
        <v>1.1311053984575835E-4</v>
      </c>
      <c r="Q973" t="str">
        <f>IF(SalesData[[#This Row],[Discount]]&gt;0, "Yes", "No")</f>
        <v>Yes</v>
      </c>
      <c r="R973" t="str">
        <f>TEXT(SalesData[[#This Row],[Order Date]],"mmm-yyyy")</f>
        <v>Jul-2023</v>
      </c>
      <c r="S973">
        <f>YEAR(SalesData[[#This Row],[Order Date]])*100 + MONTH(SalesData[[#This Row],[Order Date]])</f>
        <v>202307</v>
      </c>
    </row>
    <row r="974" spans="1:19" x14ac:dyDescent="0.3">
      <c r="A974" t="s">
        <v>12904</v>
      </c>
      <c r="B974" s="3">
        <v>45123</v>
      </c>
      <c r="C974" t="s">
        <v>2409</v>
      </c>
      <c r="D974" t="s">
        <v>23</v>
      </c>
      <c r="E974" t="s">
        <v>26</v>
      </c>
      <c r="F974" t="s">
        <v>53</v>
      </c>
      <c r="G974">
        <v>5</v>
      </c>
      <c r="H974" s="5">
        <v>465.93</v>
      </c>
      <c r="I974" s="5">
        <v>0.21</v>
      </c>
      <c r="J974" s="5">
        <v>1840.4235000000001</v>
      </c>
      <c r="K974" s="5">
        <v>261.99497278684407</v>
      </c>
      <c r="L974">
        <f>YEAR(SalesData[Order Date])</f>
        <v>2023</v>
      </c>
      <c r="M974">
        <f>MONTH(SalesData[Order Date])</f>
        <v>7</v>
      </c>
      <c r="N974" t="str">
        <f>TEXT(SalesData[[#This Row],[Order Date]], "mmmm")</f>
        <v>July</v>
      </c>
      <c r="O974" s="7">
        <f>IF(SalesData[Sales]=0,0,SalesData[Profit]/SalesData[Sales])</f>
        <v>0.14235580712093931</v>
      </c>
      <c r="P974" s="8">
        <f t="shared" si="15"/>
        <v>9.0142296053055177E-5</v>
      </c>
      <c r="Q974" t="str">
        <f>IF(SalesData[[#This Row],[Discount]]&gt;0, "Yes", "No")</f>
        <v>Yes</v>
      </c>
      <c r="R974" t="str">
        <f>TEXT(SalesData[[#This Row],[Order Date]],"mmm-yyyy")</f>
        <v>Jul-2023</v>
      </c>
      <c r="S974">
        <f>YEAR(SalesData[[#This Row],[Order Date]])*100 + MONTH(SalesData[[#This Row],[Order Date]])</f>
        <v>202307</v>
      </c>
    </row>
    <row r="975" spans="1:19" x14ac:dyDescent="0.3">
      <c r="A975" t="s">
        <v>12978</v>
      </c>
      <c r="B975" s="3">
        <v>45131</v>
      </c>
      <c r="C975" t="s">
        <v>12979</v>
      </c>
      <c r="D975" t="s">
        <v>13</v>
      </c>
      <c r="E975" t="s">
        <v>19</v>
      </c>
      <c r="F975" t="s">
        <v>15</v>
      </c>
      <c r="G975">
        <v>8</v>
      </c>
      <c r="H975" s="5">
        <v>241.14</v>
      </c>
      <c r="I975" s="5">
        <v>0.13</v>
      </c>
      <c r="J975" s="5">
        <v>1678.3344</v>
      </c>
      <c r="K975" s="5">
        <v>108.56519757158129</v>
      </c>
      <c r="L975">
        <f>YEAR(SalesData[Order Date])</f>
        <v>2023</v>
      </c>
      <c r="M975">
        <f>MONTH(SalesData[Order Date])</f>
        <v>7</v>
      </c>
      <c r="N975" t="str">
        <f>TEXT(SalesData[[#This Row],[Order Date]], "mmmm")</f>
        <v>July</v>
      </c>
      <c r="O975" s="7">
        <f>IF(SalesData[Sales]=0,0,SalesData[Profit]/SalesData[Sales])</f>
        <v>6.4686273231116101E-2</v>
      </c>
      <c r="P975" s="8">
        <f t="shared" si="15"/>
        <v>6.7388239197146898E-5</v>
      </c>
      <c r="Q975" t="str">
        <f>IF(SalesData[[#This Row],[Discount]]&gt;0, "Yes", "No")</f>
        <v>Yes</v>
      </c>
      <c r="R975" t="str">
        <f>TEXT(SalesData[[#This Row],[Order Date]],"mmm-yyyy")</f>
        <v>Jul-2023</v>
      </c>
      <c r="S975">
        <f>YEAR(SalesData[[#This Row],[Order Date]])*100 + MONTH(SalesData[[#This Row],[Order Date]])</f>
        <v>202307</v>
      </c>
    </row>
    <row r="976" spans="1:19" x14ac:dyDescent="0.3">
      <c r="A976" t="s">
        <v>13043</v>
      </c>
      <c r="B976" s="3">
        <v>45136</v>
      </c>
      <c r="C976" t="s">
        <v>13044</v>
      </c>
      <c r="D976" t="s">
        <v>13</v>
      </c>
      <c r="E976" t="s">
        <v>14</v>
      </c>
      <c r="F976" t="s">
        <v>31</v>
      </c>
      <c r="G976">
        <v>6</v>
      </c>
      <c r="H976" s="5">
        <v>619.84</v>
      </c>
      <c r="I976" s="5">
        <v>0.12</v>
      </c>
      <c r="J976" s="5">
        <v>3272.7552000000001</v>
      </c>
      <c r="K976" s="5">
        <v>954.25847932985278</v>
      </c>
      <c r="L976">
        <f>YEAR(SalesData[Order Date])</f>
        <v>2023</v>
      </c>
      <c r="M976">
        <f>MONTH(SalesData[Order Date])</f>
        <v>7</v>
      </c>
      <c r="N976" t="str">
        <f>TEXT(SalesData[[#This Row],[Order Date]], "mmmm")</f>
        <v>July</v>
      </c>
      <c r="O976" s="7">
        <f>IF(SalesData[Sales]=0,0,SalesData[Profit]/SalesData[Sales])</f>
        <v>0.29157649167583716</v>
      </c>
      <c r="P976" s="8">
        <f t="shared" si="15"/>
        <v>3.2266391326794014E-5</v>
      </c>
      <c r="Q976" t="str">
        <f>IF(SalesData[[#This Row],[Discount]]&gt;0, "Yes", "No")</f>
        <v>Yes</v>
      </c>
      <c r="R976" t="str">
        <f>TEXT(SalesData[[#This Row],[Order Date]],"mmm-yyyy")</f>
        <v>Jul-2023</v>
      </c>
      <c r="S976">
        <f>YEAR(SalesData[[#This Row],[Order Date]])*100 + MONTH(SalesData[[#This Row],[Order Date]])</f>
        <v>202307</v>
      </c>
    </row>
    <row r="977" spans="1:19" x14ac:dyDescent="0.3">
      <c r="A977" t="s">
        <v>13047</v>
      </c>
      <c r="B977" s="3">
        <v>45114</v>
      </c>
      <c r="C977" t="s">
        <v>13048</v>
      </c>
      <c r="D977" t="s">
        <v>18</v>
      </c>
      <c r="E977" t="s">
        <v>26</v>
      </c>
      <c r="F977" t="s">
        <v>39</v>
      </c>
      <c r="G977">
        <v>9</v>
      </c>
      <c r="H977" s="5">
        <v>160.05000000000001</v>
      </c>
      <c r="I977" s="5">
        <v>0.23</v>
      </c>
      <c r="J977" s="5">
        <v>1109.1465000000001</v>
      </c>
      <c r="K977" s="5">
        <v>227.86998426734871</v>
      </c>
      <c r="L977">
        <f>YEAR(SalesData[Order Date])</f>
        <v>2023</v>
      </c>
      <c r="M977">
        <f>MONTH(SalesData[Order Date])</f>
        <v>7</v>
      </c>
      <c r="N977" t="str">
        <f>TEXT(SalesData[[#This Row],[Order Date]], "mmmm")</f>
        <v>July</v>
      </c>
      <c r="O977" s="7">
        <f>IF(SalesData[Sales]=0,0,SalesData[Profit]/SalesData[Sales])</f>
        <v>0.20544624561980648</v>
      </c>
      <c r="P977" s="8">
        <f t="shared" si="15"/>
        <v>1.5967232462077823E-4</v>
      </c>
      <c r="Q977" t="str">
        <f>IF(SalesData[[#This Row],[Discount]]&gt;0, "Yes", "No")</f>
        <v>Yes</v>
      </c>
      <c r="R977" t="str">
        <f>TEXT(SalesData[[#This Row],[Order Date]],"mmm-yyyy")</f>
        <v>Jul-2023</v>
      </c>
      <c r="S977">
        <f>YEAR(SalesData[[#This Row],[Order Date]])*100 + MONTH(SalesData[[#This Row],[Order Date]])</f>
        <v>202307</v>
      </c>
    </row>
    <row r="978" spans="1:19" x14ac:dyDescent="0.3">
      <c r="A978" t="s">
        <v>13071</v>
      </c>
      <c r="B978" s="3">
        <v>45109</v>
      </c>
      <c r="C978" t="s">
        <v>13072</v>
      </c>
      <c r="D978" t="s">
        <v>18</v>
      </c>
      <c r="E978" t="s">
        <v>26</v>
      </c>
      <c r="F978" t="s">
        <v>62</v>
      </c>
      <c r="G978">
        <v>7</v>
      </c>
      <c r="H978" s="5">
        <v>629.23</v>
      </c>
      <c r="I978" s="5">
        <v>0.16</v>
      </c>
      <c r="J978" s="5">
        <v>3699.8724000000002</v>
      </c>
      <c r="K978" s="5">
        <v>1096.4473877419221</v>
      </c>
      <c r="L978">
        <f>YEAR(SalesData[Order Date])</f>
        <v>2023</v>
      </c>
      <c r="M978">
        <f>MONTH(SalesData[Order Date])</f>
        <v>7</v>
      </c>
      <c r="N978" t="str">
        <f>TEXT(SalesData[[#This Row],[Order Date]], "mmmm")</f>
        <v>July</v>
      </c>
      <c r="O978" s="7">
        <f>IF(SalesData[Sales]=0,0,SalesData[Profit]/SalesData[Sales])</f>
        <v>0.29634735180108429</v>
      </c>
      <c r="P978" s="8">
        <f t="shared" si="15"/>
        <v>3.6325577065846919E-5</v>
      </c>
      <c r="Q978" t="str">
        <f>IF(SalesData[[#This Row],[Discount]]&gt;0, "Yes", "No")</f>
        <v>Yes</v>
      </c>
      <c r="R978" t="str">
        <f>TEXT(SalesData[[#This Row],[Order Date]],"mmm-yyyy")</f>
        <v>Jul-2023</v>
      </c>
      <c r="S978">
        <f>YEAR(SalesData[[#This Row],[Order Date]])*100 + MONTH(SalesData[[#This Row],[Order Date]])</f>
        <v>202307</v>
      </c>
    </row>
    <row r="979" spans="1:19" x14ac:dyDescent="0.3">
      <c r="A979" t="s">
        <v>13092</v>
      </c>
      <c r="B979" s="3">
        <v>45131</v>
      </c>
      <c r="C979" t="s">
        <v>13093</v>
      </c>
      <c r="D979" t="s">
        <v>18</v>
      </c>
      <c r="E979" t="s">
        <v>19</v>
      </c>
      <c r="F979" t="s">
        <v>91</v>
      </c>
      <c r="G979">
        <v>6</v>
      </c>
      <c r="H979" s="5">
        <v>528.64</v>
      </c>
      <c r="I979" s="5">
        <v>0.22</v>
      </c>
      <c r="J979" s="5">
        <v>2474.0351999999998</v>
      </c>
      <c r="K979" s="5">
        <v>441.21931166830018</v>
      </c>
      <c r="L979">
        <f>YEAR(SalesData[Order Date])</f>
        <v>2023</v>
      </c>
      <c r="M979">
        <f>MONTH(SalesData[Order Date])</f>
        <v>7</v>
      </c>
      <c r="N979" t="str">
        <f>TEXT(SalesData[[#This Row],[Order Date]], "mmmm")</f>
        <v>July</v>
      </c>
      <c r="O979" s="7">
        <f>IF(SalesData[Sales]=0,0,SalesData[Profit]/SalesData[Sales])</f>
        <v>0.1783399491115972</v>
      </c>
      <c r="P979" s="8">
        <f t="shared" si="15"/>
        <v>6.936037126715092E-5</v>
      </c>
      <c r="Q979" t="str">
        <f>IF(SalesData[[#This Row],[Discount]]&gt;0, "Yes", "No")</f>
        <v>Yes</v>
      </c>
      <c r="R979" t="str">
        <f>TEXT(SalesData[[#This Row],[Order Date]],"mmm-yyyy")</f>
        <v>Jul-2023</v>
      </c>
      <c r="S979">
        <f>YEAR(SalesData[[#This Row],[Order Date]])*100 + MONTH(SalesData[[#This Row],[Order Date]])</f>
        <v>202307</v>
      </c>
    </row>
    <row r="980" spans="1:19" x14ac:dyDescent="0.3">
      <c r="A980" t="s">
        <v>13100</v>
      </c>
      <c r="B980" s="3">
        <v>45108</v>
      </c>
      <c r="C980" t="s">
        <v>13101</v>
      </c>
      <c r="D980" t="s">
        <v>23</v>
      </c>
      <c r="E980" t="s">
        <v>14</v>
      </c>
      <c r="F980" t="s">
        <v>31</v>
      </c>
      <c r="G980">
        <v>6</v>
      </c>
      <c r="H980" s="5">
        <v>221.87</v>
      </c>
      <c r="I980" s="5">
        <v>0.26</v>
      </c>
      <c r="J980" s="5">
        <v>985.1028</v>
      </c>
      <c r="K980" s="5">
        <v>75.790117146342055</v>
      </c>
      <c r="L980">
        <f>YEAR(SalesData[Order Date])</f>
        <v>2023</v>
      </c>
      <c r="M980">
        <f>MONTH(SalesData[Order Date])</f>
        <v>7</v>
      </c>
      <c r="N980" t="str">
        <f>TEXT(SalesData[[#This Row],[Order Date]], "mmmm")</f>
        <v>July</v>
      </c>
      <c r="O980" s="7">
        <f>IF(SalesData[Sales]=0,0,SalesData[Profit]/SalesData[Sales])</f>
        <v>7.6936251877816261E-2</v>
      </c>
      <c r="P980" s="8">
        <f t="shared" si="15"/>
        <v>1.9530956566157361E-4</v>
      </c>
      <c r="Q980" t="str">
        <f>IF(SalesData[[#This Row],[Discount]]&gt;0, "Yes", "No")</f>
        <v>Yes</v>
      </c>
      <c r="R980" t="str">
        <f>TEXT(SalesData[[#This Row],[Order Date]],"mmm-yyyy")</f>
        <v>Jul-2023</v>
      </c>
      <c r="S980">
        <f>YEAR(SalesData[[#This Row],[Order Date]])*100 + MONTH(SalesData[[#This Row],[Order Date]])</f>
        <v>202307</v>
      </c>
    </row>
    <row r="981" spans="1:19" x14ac:dyDescent="0.3">
      <c r="A981" t="s">
        <v>13112</v>
      </c>
      <c r="B981" s="3">
        <v>45109</v>
      </c>
      <c r="C981" t="s">
        <v>2242</v>
      </c>
      <c r="D981" t="s">
        <v>30</v>
      </c>
      <c r="E981" t="s">
        <v>14</v>
      </c>
      <c r="F981" t="s">
        <v>91</v>
      </c>
      <c r="G981">
        <v>4</v>
      </c>
      <c r="H981" s="5">
        <v>690.75</v>
      </c>
      <c r="I981" s="5">
        <v>0.11</v>
      </c>
      <c r="J981" s="5">
        <v>2459.0700000000002</v>
      </c>
      <c r="K981" s="5">
        <v>664.13841743391447</v>
      </c>
      <c r="L981">
        <f>YEAR(SalesData[Order Date])</f>
        <v>2023</v>
      </c>
      <c r="M981">
        <f>MONTH(SalesData[Order Date])</f>
        <v>7</v>
      </c>
      <c r="N981" t="str">
        <f>TEXT(SalesData[[#This Row],[Order Date]], "mmmm")</f>
        <v>July</v>
      </c>
      <c r="O981" s="7">
        <f>IF(SalesData[Sales]=0,0,SalesData[Profit]/SalesData[Sales])</f>
        <v>0.27007706874302662</v>
      </c>
      <c r="P981" s="8">
        <f t="shared" si="15"/>
        <v>3.9811798769453496E-5</v>
      </c>
      <c r="Q981" t="str">
        <f>IF(SalesData[[#This Row],[Discount]]&gt;0, "Yes", "No")</f>
        <v>Yes</v>
      </c>
      <c r="R981" t="str">
        <f>TEXT(SalesData[[#This Row],[Order Date]],"mmm-yyyy")</f>
        <v>Jul-2023</v>
      </c>
      <c r="S981">
        <f>YEAR(SalesData[[#This Row],[Order Date]])*100 + MONTH(SalesData[[#This Row],[Order Date]])</f>
        <v>202307</v>
      </c>
    </row>
    <row r="982" spans="1:19" x14ac:dyDescent="0.3">
      <c r="A982" t="s">
        <v>13161</v>
      </c>
      <c r="B982" s="3">
        <v>45113</v>
      </c>
      <c r="C982" t="s">
        <v>13162</v>
      </c>
      <c r="D982" t="s">
        <v>18</v>
      </c>
      <c r="E982" t="s">
        <v>14</v>
      </c>
      <c r="F982" t="s">
        <v>39</v>
      </c>
      <c r="G982">
        <v>5</v>
      </c>
      <c r="H982" s="5">
        <v>286.43</v>
      </c>
      <c r="I982" s="5">
        <v>7.0000000000000007E-2</v>
      </c>
      <c r="J982" s="5">
        <v>1331.8995</v>
      </c>
      <c r="K982" s="5">
        <v>140.1434778430052</v>
      </c>
      <c r="L982">
        <f>YEAR(SalesData[Order Date])</f>
        <v>2023</v>
      </c>
      <c r="M982">
        <f>MONTH(SalesData[Order Date])</f>
        <v>7</v>
      </c>
      <c r="N982" t="str">
        <f>TEXT(SalesData[[#This Row],[Order Date]], "mmmm")</f>
        <v>July</v>
      </c>
      <c r="O982" s="7">
        <f>IF(SalesData[Sales]=0,0,SalesData[Profit]/SalesData[Sales])</f>
        <v>0.10522076015720797</v>
      </c>
      <c r="P982" s="8">
        <f t="shared" si="15"/>
        <v>4.8877561707921658E-5</v>
      </c>
      <c r="Q982" t="str">
        <f>IF(SalesData[[#This Row],[Discount]]&gt;0, "Yes", "No")</f>
        <v>Yes</v>
      </c>
      <c r="R982" t="str">
        <f>TEXT(SalesData[[#This Row],[Order Date]],"mmm-yyyy")</f>
        <v>Jul-2023</v>
      </c>
      <c r="S982">
        <f>YEAR(SalesData[[#This Row],[Order Date]])*100 + MONTH(SalesData[[#This Row],[Order Date]])</f>
        <v>202307</v>
      </c>
    </row>
    <row r="983" spans="1:19" x14ac:dyDescent="0.3">
      <c r="A983" t="s">
        <v>13172</v>
      </c>
      <c r="B983" s="3">
        <v>45132</v>
      </c>
      <c r="C983" t="s">
        <v>13173</v>
      </c>
      <c r="D983" t="s">
        <v>30</v>
      </c>
      <c r="E983" t="s">
        <v>26</v>
      </c>
      <c r="F983" t="s">
        <v>15</v>
      </c>
      <c r="G983">
        <v>9</v>
      </c>
      <c r="H983" s="5">
        <v>751.33</v>
      </c>
      <c r="I983" s="5">
        <v>0.11</v>
      </c>
      <c r="J983" s="5">
        <v>6018.1532999999999</v>
      </c>
      <c r="K983" s="5">
        <v>1125.0088563656559</v>
      </c>
      <c r="L983">
        <f>YEAR(SalesData[Order Date])</f>
        <v>2023</v>
      </c>
      <c r="M983">
        <f>MONTH(SalesData[Order Date])</f>
        <v>7</v>
      </c>
      <c r="N983" t="str">
        <f>TEXT(SalesData[[#This Row],[Order Date]], "mmmm")</f>
        <v>July</v>
      </c>
      <c r="O983" s="7">
        <f>IF(SalesData[Sales]=0,0,SalesData[Profit]/SalesData[Sales])</f>
        <v>0.18693589217238052</v>
      </c>
      <c r="P983" s="8">
        <f t="shared" si="15"/>
        <v>1.6267448687290832E-5</v>
      </c>
      <c r="Q983" t="str">
        <f>IF(SalesData[[#This Row],[Discount]]&gt;0, "Yes", "No")</f>
        <v>Yes</v>
      </c>
      <c r="R983" t="str">
        <f>TEXT(SalesData[[#This Row],[Order Date]],"mmm-yyyy")</f>
        <v>Jul-2023</v>
      </c>
      <c r="S983">
        <f>YEAR(SalesData[[#This Row],[Order Date]])*100 + MONTH(SalesData[[#This Row],[Order Date]])</f>
        <v>202307</v>
      </c>
    </row>
    <row r="984" spans="1:19" x14ac:dyDescent="0.3">
      <c r="A984" t="s">
        <v>13270</v>
      </c>
      <c r="B984" s="3">
        <v>45127</v>
      </c>
      <c r="C984" t="s">
        <v>7051</v>
      </c>
      <c r="D984" t="s">
        <v>18</v>
      </c>
      <c r="E984" t="s">
        <v>19</v>
      </c>
      <c r="F984" t="s">
        <v>15</v>
      </c>
      <c r="G984">
        <v>9</v>
      </c>
      <c r="H984" s="5">
        <v>613.79999999999995</v>
      </c>
      <c r="I984" s="5">
        <v>0.13</v>
      </c>
      <c r="J984" s="5">
        <v>4806.0540000000001</v>
      </c>
      <c r="K984" s="5">
        <v>843.05964955630463</v>
      </c>
      <c r="L984">
        <f>YEAR(SalesData[Order Date])</f>
        <v>2023</v>
      </c>
      <c r="M984">
        <f>MONTH(SalesData[Order Date])</f>
        <v>7</v>
      </c>
      <c r="N984" t="str">
        <f>TEXT(SalesData[[#This Row],[Order Date]], "mmmm")</f>
        <v>July</v>
      </c>
      <c r="O984" s="7">
        <f>IF(SalesData[Sales]=0,0,SalesData[Profit]/SalesData[Sales])</f>
        <v>0.17541618332967224</v>
      </c>
      <c r="P984" s="8">
        <f t="shared" si="15"/>
        <v>2.3532819231743964E-5</v>
      </c>
      <c r="Q984" t="str">
        <f>IF(SalesData[[#This Row],[Discount]]&gt;0, "Yes", "No")</f>
        <v>Yes</v>
      </c>
      <c r="R984" t="str">
        <f>TEXT(SalesData[[#This Row],[Order Date]],"mmm-yyyy")</f>
        <v>Jul-2023</v>
      </c>
      <c r="S984">
        <f>YEAR(SalesData[[#This Row],[Order Date]])*100 + MONTH(SalesData[[#This Row],[Order Date]])</f>
        <v>202307</v>
      </c>
    </row>
    <row r="985" spans="1:19" x14ac:dyDescent="0.3">
      <c r="A985" t="s">
        <v>13286</v>
      </c>
      <c r="B985" s="3">
        <v>45135</v>
      </c>
      <c r="C985" t="s">
        <v>13287</v>
      </c>
      <c r="D985" t="s">
        <v>18</v>
      </c>
      <c r="E985" t="s">
        <v>14</v>
      </c>
      <c r="F985" t="s">
        <v>34</v>
      </c>
      <c r="G985">
        <v>4</v>
      </c>
      <c r="H985" s="5">
        <v>979</v>
      </c>
      <c r="I985" s="5">
        <v>0.06</v>
      </c>
      <c r="J985" s="5">
        <v>3681.04</v>
      </c>
      <c r="K985" s="5">
        <v>658.93313463941092</v>
      </c>
      <c r="L985">
        <f>YEAR(SalesData[Order Date])</f>
        <v>2023</v>
      </c>
      <c r="M985">
        <f>MONTH(SalesData[Order Date])</f>
        <v>7</v>
      </c>
      <c r="N985" t="str">
        <f>TEXT(SalesData[[#This Row],[Order Date]], "mmmm")</f>
        <v>July</v>
      </c>
      <c r="O985" s="7">
        <f>IF(SalesData[Sales]=0,0,SalesData[Profit]/SalesData[Sales])</f>
        <v>0.17900732799410246</v>
      </c>
      <c r="P985" s="8">
        <f t="shared" si="15"/>
        <v>1.5321756894790602E-5</v>
      </c>
      <c r="Q985" t="str">
        <f>IF(SalesData[[#This Row],[Discount]]&gt;0, "Yes", "No")</f>
        <v>Yes</v>
      </c>
      <c r="R985" t="str">
        <f>TEXT(SalesData[[#This Row],[Order Date]],"mmm-yyyy")</f>
        <v>Jul-2023</v>
      </c>
      <c r="S985">
        <f>YEAR(SalesData[[#This Row],[Order Date]])*100 + MONTH(SalesData[[#This Row],[Order Date]])</f>
        <v>202307</v>
      </c>
    </row>
    <row r="986" spans="1:19" x14ac:dyDescent="0.3">
      <c r="A986" t="s">
        <v>13310</v>
      </c>
      <c r="B986" s="3">
        <v>45108</v>
      </c>
      <c r="C986" t="s">
        <v>13311</v>
      </c>
      <c r="D986" t="s">
        <v>18</v>
      </c>
      <c r="E986" t="s">
        <v>14</v>
      </c>
      <c r="F986" t="s">
        <v>15</v>
      </c>
      <c r="G986">
        <v>6</v>
      </c>
      <c r="H986" s="5">
        <v>573.28</v>
      </c>
      <c r="I986" s="5">
        <v>0.28000000000000003</v>
      </c>
      <c r="J986" s="5">
        <v>2476.5695999999998</v>
      </c>
      <c r="K986" s="5">
        <v>466.12963970152282</v>
      </c>
      <c r="L986">
        <f>YEAR(SalesData[Order Date])</f>
        <v>2023</v>
      </c>
      <c r="M986">
        <f>MONTH(SalesData[Order Date])</f>
        <v>7</v>
      </c>
      <c r="N986" t="str">
        <f>TEXT(SalesData[[#This Row],[Order Date]], "mmmm")</f>
        <v>July</v>
      </c>
      <c r="O986" s="7">
        <f>IF(SalesData[Sales]=0,0,SalesData[Profit]/SalesData[Sales])</f>
        <v>0.18821584489348608</v>
      </c>
      <c r="P986" s="8">
        <f t="shared" si="15"/>
        <v>8.1402921201972293E-5</v>
      </c>
      <c r="Q986" t="str">
        <f>IF(SalesData[[#This Row],[Discount]]&gt;0, "Yes", "No")</f>
        <v>Yes</v>
      </c>
      <c r="R986" t="str">
        <f>TEXT(SalesData[[#This Row],[Order Date]],"mmm-yyyy")</f>
        <v>Jul-2023</v>
      </c>
      <c r="S986">
        <f>YEAR(SalesData[[#This Row],[Order Date]])*100 + MONTH(SalesData[[#This Row],[Order Date]])</f>
        <v>202307</v>
      </c>
    </row>
    <row r="987" spans="1:19" x14ac:dyDescent="0.3">
      <c r="A987" t="s">
        <v>13350</v>
      </c>
      <c r="B987" s="3">
        <v>45112</v>
      </c>
      <c r="C987" t="s">
        <v>13351</v>
      </c>
      <c r="D987" t="s">
        <v>30</v>
      </c>
      <c r="E987" t="s">
        <v>14</v>
      </c>
      <c r="F987" t="s">
        <v>31</v>
      </c>
      <c r="G987">
        <v>5</v>
      </c>
      <c r="H987" s="5">
        <v>65.319999999999993</v>
      </c>
      <c r="I987" s="5">
        <v>0.12</v>
      </c>
      <c r="J987" s="5">
        <v>287.40800000000002</v>
      </c>
      <c r="K987" s="5">
        <v>51.243139984624342</v>
      </c>
      <c r="L987">
        <f>YEAR(SalesData[Order Date])</f>
        <v>2023</v>
      </c>
      <c r="M987">
        <f>MONTH(SalesData[Order Date])</f>
        <v>7</v>
      </c>
      <c r="N987" t="str">
        <f>TEXT(SalesData[[#This Row],[Order Date]], "mmmm")</f>
        <v>July</v>
      </c>
      <c r="O987" s="7">
        <f>IF(SalesData[Sales]=0,0,SalesData[Profit]/SalesData[Sales])</f>
        <v>0.17829406274224913</v>
      </c>
      <c r="P987" s="8">
        <f t="shared" si="15"/>
        <v>3.6742192284139623E-4</v>
      </c>
      <c r="Q987" t="str">
        <f>IF(SalesData[[#This Row],[Discount]]&gt;0, "Yes", "No")</f>
        <v>Yes</v>
      </c>
      <c r="R987" t="str">
        <f>TEXT(SalesData[[#This Row],[Order Date]],"mmm-yyyy")</f>
        <v>Jul-2023</v>
      </c>
      <c r="S987">
        <f>YEAR(SalesData[[#This Row],[Order Date]])*100 + MONTH(SalesData[[#This Row],[Order Date]])</f>
        <v>202307</v>
      </c>
    </row>
    <row r="988" spans="1:19" x14ac:dyDescent="0.3">
      <c r="A988" t="s">
        <v>13367</v>
      </c>
      <c r="B988" s="3">
        <v>45113</v>
      </c>
      <c r="C988" t="s">
        <v>13368</v>
      </c>
      <c r="D988" t="s">
        <v>23</v>
      </c>
      <c r="E988" t="s">
        <v>19</v>
      </c>
      <c r="F988" t="s">
        <v>31</v>
      </c>
      <c r="G988">
        <v>4</v>
      </c>
      <c r="H988" s="5">
        <v>833.19</v>
      </c>
      <c r="I988" s="5">
        <v>0.25</v>
      </c>
      <c r="J988" s="5">
        <v>2499.5700000000002</v>
      </c>
      <c r="K988" s="5">
        <v>368.10274245613653</v>
      </c>
      <c r="L988">
        <f>YEAR(SalesData[Order Date])</f>
        <v>2023</v>
      </c>
      <c r="M988">
        <f>MONTH(SalesData[Order Date])</f>
        <v>7</v>
      </c>
      <c r="N988" t="str">
        <f>TEXT(SalesData[[#This Row],[Order Date]], "mmmm")</f>
        <v>July</v>
      </c>
      <c r="O988" s="7">
        <f>IF(SalesData[Sales]=0,0,SalesData[Profit]/SalesData[Sales])</f>
        <v>0.14726642680786556</v>
      </c>
      <c r="P988" s="8">
        <f t="shared" si="15"/>
        <v>7.5012902219181695E-5</v>
      </c>
      <c r="Q988" t="str">
        <f>IF(SalesData[[#This Row],[Discount]]&gt;0, "Yes", "No")</f>
        <v>Yes</v>
      </c>
      <c r="R988" t="str">
        <f>TEXT(SalesData[[#This Row],[Order Date]],"mmm-yyyy")</f>
        <v>Jul-2023</v>
      </c>
      <c r="S988">
        <f>YEAR(SalesData[[#This Row],[Order Date]])*100 + MONTH(SalesData[[#This Row],[Order Date]])</f>
        <v>202307</v>
      </c>
    </row>
    <row r="989" spans="1:19" x14ac:dyDescent="0.3">
      <c r="A989" t="s">
        <v>13411</v>
      </c>
      <c r="B989" s="3">
        <v>45119</v>
      </c>
      <c r="C989" t="s">
        <v>1583</v>
      </c>
      <c r="D989" t="s">
        <v>23</v>
      </c>
      <c r="E989" t="s">
        <v>19</v>
      </c>
      <c r="F989" t="s">
        <v>53</v>
      </c>
      <c r="G989">
        <v>9</v>
      </c>
      <c r="H989" s="5">
        <v>716.76</v>
      </c>
      <c r="I989" s="5">
        <v>0.23</v>
      </c>
      <c r="J989" s="5">
        <v>4967.1468000000004</v>
      </c>
      <c r="K989" s="5">
        <v>1173.0937514726479</v>
      </c>
      <c r="L989">
        <f>YEAR(SalesData[Order Date])</f>
        <v>2023</v>
      </c>
      <c r="M989">
        <f>MONTH(SalesData[Order Date])</f>
        <v>7</v>
      </c>
      <c r="N989" t="str">
        <f>TEXT(SalesData[[#This Row],[Order Date]], "mmmm")</f>
        <v>July</v>
      </c>
      <c r="O989" s="7">
        <f>IF(SalesData[Sales]=0,0,SalesData[Profit]/SalesData[Sales])</f>
        <v>0.23617054190398556</v>
      </c>
      <c r="P989" s="8">
        <f t="shared" si="15"/>
        <v>3.5654271381711531E-5</v>
      </c>
      <c r="Q989" t="str">
        <f>IF(SalesData[[#This Row],[Discount]]&gt;0, "Yes", "No")</f>
        <v>Yes</v>
      </c>
      <c r="R989" t="str">
        <f>TEXT(SalesData[[#This Row],[Order Date]],"mmm-yyyy")</f>
        <v>Jul-2023</v>
      </c>
      <c r="S989">
        <f>YEAR(SalesData[[#This Row],[Order Date]])*100 + MONTH(SalesData[[#This Row],[Order Date]])</f>
        <v>202307</v>
      </c>
    </row>
    <row r="990" spans="1:19" x14ac:dyDescent="0.3">
      <c r="A990" t="s">
        <v>13511</v>
      </c>
      <c r="B990" s="3">
        <v>45128</v>
      </c>
      <c r="C990" t="s">
        <v>13512</v>
      </c>
      <c r="D990" t="s">
        <v>13</v>
      </c>
      <c r="E990" t="s">
        <v>26</v>
      </c>
      <c r="F990" t="s">
        <v>27</v>
      </c>
      <c r="G990">
        <v>4</v>
      </c>
      <c r="H990" s="5">
        <v>479.06</v>
      </c>
      <c r="I990" s="5">
        <v>0.08</v>
      </c>
      <c r="J990" s="5">
        <v>1762.9408000000001</v>
      </c>
      <c r="K990" s="5">
        <v>274.19184463706569</v>
      </c>
      <c r="L990">
        <f>YEAR(SalesData[Order Date])</f>
        <v>2023</v>
      </c>
      <c r="M990">
        <f>MONTH(SalesData[Order Date])</f>
        <v>7</v>
      </c>
      <c r="N990" t="str">
        <f>TEXT(SalesData[[#This Row],[Order Date]], "mmmm")</f>
        <v>July</v>
      </c>
      <c r="O990" s="7">
        <f>IF(SalesData[Sales]=0,0,SalesData[Profit]/SalesData[Sales])</f>
        <v>0.15553094275035537</v>
      </c>
      <c r="P990" s="8">
        <f t="shared" si="15"/>
        <v>4.1748423996994111E-5</v>
      </c>
      <c r="Q990" t="str">
        <f>IF(SalesData[[#This Row],[Discount]]&gt;0, "Yes", "No")</f>
        <v>Yes</v>
      </c>
      <c r="R990" t="str">
        <f>TEXT(SalesData[[#This Row],[Order Date]],"mmm-yyyy")</f>
        <v>Jul-2023</v>
      </c>
      <c r="S990">
        <f>YEAR(SalesData[[#This Row],[Order Date]])*100 + MONTH(SalesData[[#This Row],[Order Date]])</f>
        <v>202307</v>
      </c>
    </row>
    <row r="991" spans="1:19" x14ac:dyDescent="0.3">
      <c r="A991" t="s">
        <v>13577</v>
      </c>
      <c r="B991" s="3">
        <v>45120</v>
      </c>
      <c r="C991" t="s">
        <v>13578</v>
      </c>
      <c r="D991" t="s">
        <v>30</v>
      </c>
      <c r="E991" t="s">
        <v>14</v>
      </c>
      <c r="F991" t="s">
        <v>91</v>
      </c>
      <c r="G991">
        <v>9</v>
      </c>
      <c r="H991" s="5">
        <v>427.77</v>
      </c>
      <c r="I991" s="5">
        <v>0.15</v>
      </c>
      <c r="J991" s="5">
        <v>3272.4405000000002</v>
      </c>
      <c r="K991" s="5">
        <v>367.9949224990163</v>
      </c>
      <c r="L991">
        <f>YEAR(SalesData[Order Date])</f>
        <v>2023</v>
      </c>
      <c r="M991">
        <f>MONTH(SalesData[Order Date])</f>
        <v>7</v>
      </c>
      <c r="N991" t="str">
        <f>TEXT(SalesData[[#This Row],[Order Date]], "mmmm")</f>
        <v>July</v>
      </c>
      <c r="O991" s="7">
        <f>IF(SalesData[Sales]=0,0,SalesData[Profit]/SalesData[Sales])</f>
        <v>0.11245274665773641</v>
      </c>
      <c r="P991" s="8">
        <f t="shared" si="15"/>
        <v>3.8961747356445442E-5</v>
      </c>
      <c r="Q991" t="str">
        <f>IF(SalesData[[#This Row],[Discount]]&gt;0, "Yes", "No")</f>
        <v>Yes</v>
      </c>
      <c r="R991" t="str">
        <f>TEXT(SalesData[[#This Row],[Order Date]],"mmm-yyyy")</f>
        <v>Jul-2023</v>
      </c>
      <c r="S991">
        <f>YEAR(SalesData[[#This Row],[Order Date]])*100 + MONTH(SalesData[[#This Row],[Order Date]])</f>
        <v>202307</v>
      </c>
    </row>
    <row r="992" spans="1:19" x14ac:dyDescent="0.3">
      <c r="A992" t="s">
        <v>13671</v>
      </c>
      <c r="B992" s="3">
        <v>45116</v>
      </c>
      <c r="C992" t="s">
        <v>13672</v>
      </c>
      <c r="D992" t="s">
        <v>23</v>
      </c>
      <c r="E992" t="s">
        <v>14</v>
      </c>
      <c r="F992" t="s">
        <v>15</v>
      </c>
      <c r="G992">
        <v>2</v>
      </c>
      <c r="H992" s="5">
        <v>983.37</v>
      </c>
      <c r="I992" s="5">
        <v>0.03</v>
      </c>
      <c r="J992" s="5">
        <v>1907.7378000000001</v>
      </c>
      <c r="K992" s="5">
        <v>314.3993884919085</v>
      </c>
      <c r="L992">
        <f>YEAR(SalesData[Order Date])</f>
        <v>2023</v>
      </c>
      <c r="M992">
        <f>MONTH(SalesData[Order Date])</f>
        <v>7</v>
      </c>
      <c r="N992" t="str">
        <f>TEXT(SalesData[[#This Row],[Order Date]], "mmmm")</f>
        <v>July</v>
      </c>
      <c r="O992" s="7">
        <f>IF(SalesData[Sales]=0,0,SalesData[Profit]/SalesData[Sales])</f>
        <v>0.16480220106343149</v>
      </c>
      <c r="P992" s="8">
        <f t="shared" si="15"/>
        <v>1.5253668507275999E-5</v>
      </c>
      <c r="Q992" t="str">
        <f>IF(SalesData[[#This Row],[Discount]]&gt;0, "Yes", "No")</f>
        <v>Yes</v>
      </c>
      <c r="R992" t="str">
        <f>TEXT(SalesData[[#This Row],[Order Date]],"mmm-yyyy")</f>
        <v>Jul-2023</v>
      </c>
      <c r="S992">
        <f>YEAR(SalesData[[#This Row],[Order Date]])*100 + MONTH(SalesData[[#This Row],[Order Date]])</f>
        <v>202307</v>
      </c>
    </row>
    <row r="993" spans="1:19" x14ac:dyDescent="0.3">
      <c r="A993" t="s">
        <v>13690</v>
      </c>
      <c r="B993" s="3">
        <v>45115</v>
      </c>
      <c r="C993" t="s">
        <v>13691</v>
      </c>
      <c r="D993" t="s">
        <v>13</v>
      </c>
      <c r="E993" t="s">
        <v>19</v>
      </c>
      <c r="F993" t="s">
        <v>20</v>
      </c>
      <c r="G993">
        <v>7</v>
      </c>
      <c r="H993" s="5">
        <v>180.84</v>
      </c>
      <c r="I993" s="5">
        <v>0.18</v>
      </c>
      <c r="J993" s="5">
        <v>1038.0216</v>
      </c>
      <c r="K993" s="5">
        <v>160.35769751598971</v>
      </c>
      <c r="L993">
        <f>YEAR(SalesData[Order Date])</f>
        <v>2023</v>
      </c>
      <c r="M993">
        <f>MONTH(SalesData[Order Date])</f>
        <v>7</v>
      </c>
      <c r="N993" t="str">
        <f>TEXT(SalesData[[#This Row],[Order Date]], "mmmm")</f>
        <v>July</v>
      </c>
      <c r="O993" s="7">
        <f>IF(SalesData[Sales]=0,0,SalesData[Profit]/SalesData[Sales])</f>
        <v>0.15448396980948154</v>
      </c>
      <c r="P993" s="8">
        <f t="shared" si="15"/>
        <v>1.4219357285050714E-4</v>
      </c>
      <c r="Q993" t="str">
        <f>IF(SalesData[[#This Row],[Discount]]&gt;0, "Yes", "No")</f>
        <v>Yes</v>
      </c>
      <c r="R993" t="str">
        <f>TEXT(SalesData[[#This Row],[Order Date]],"mmm-yyyy")</f>
        <v>Jul-2023</v>
      </c>
      <c r="S993">
        <f>YEAR(SalesData[[#This Row],[Order Date]])*100 + MONTH(SalesData[[#This Row],[Order Date]])</f>
        <v>202307</v>
      </c>
    </row>
    <row r="994" spans="1:19" x14ac:dyDescent="0.3">
      <c r="A994" t="s">
        <v>13735</v>
      </c>
      <c r="B994" s="3">
        <v>45122</v>
      </c>
      <c r="C994" t="s">
        <v>8023</v>
      </c>
      <c r="D994" t="s">
        <v>30</v>
      </c>
      <c r="E994" t="s">
        <v>19</v>
      </c>
      <c r="F994" t="s">
        <v>39</v>
      </c>
      <c r="G994">
        <v>3</v>
      </c>
      <c r="H994" s="5">
        <v>5.24</v>
      </c>
      <c r="I994" s="5">
        <v>0.16</v>
      </c>
      <c r="J994" s="5">
        <v>13.204800000000001</v>
      </c>
      <c r="K994" s="5">
        <v>1.3787118965796401</v>
      </c>
      <c r="L994">
        <f>YEAR(SalesData[Order Date])</f>
        <v>2023</v>
      </c>
      <c r="M994">
        <f>MONTH(SalesData[Order Date])</f>
        <v>7</v>
      </c>
      <c r="N994" t="str">
        <f>TEXT(SalesData[[#This Row],[Order Date]], "mmmm")</f>
        <v>July</v>
      </c>
      <c r="O994" s="7">
        <f>IF(SalesData[Sales]=0,0,SalesData[Profit]/SalesData[Sales])</f>
        <v>0.10440990371528838</v>
      </c>
      <c r="P994" s="8">
        <f t="shared" si="15"/>
        <v>1.0178117048346055E-2</v>
      </c>
      <c r="Q994" t="str">
        <f>IF(SalesData[[#This Row],[Discount]]&gt;0, "Yes", "No")</f>
        <v>Yes</v>
      </c>
      <c r="R994" t="str">
        <f>TEXT(SalesData[[#This Row],[Order Date]],"mmm-yyyy")</f>
        <v>Jul-2023</v>
      </c>
      <c r="S994">
        <f>YEAR(SalesData[[#This Row],[Order Date]])*100 + MONTH(SalesData[[#This Row],[Order Date]])</f>
        <v>202307</v>
      </c>
    </row>
    <row r="995" spans="1:19" x14ac:dyDescent="0.3">
      <c r="A995" t="s">
        <v>13824</v>
      </c>
      <c r="B995" s="3">
        <v>45125</v>
      </c>
      <c r="C995" t="s">
        <v>13825</v>
      </c>
      <c r="D995" t="s">
        <v>30</v>
      </c>
      <c r="E995" t="s">
        <v>19</v>
      </c>
      <c r="F995" t="s">
        <v>31</v>
      </c>
      <c r="G995">
        <v>3</v>
      </c>
      <c r="H995" s="5">
        <v>611.75</v>
      </c>
      <c r="I995" s="5">
        <v>0.28000000000000003</v>
      </c>
      <c r="J995" s="5">
        <v>1321.38</v>
      </c>
      <c r="K995" s="5">
        <v>68.712768620164567</v>
      </c>
      <c r="L995">
        <f>YEAR(SalesData[Order Date])</f>
        <v>2023</v>
      </c>
      <c r="M995">
        <f>MONTH(SalesData[Order Date])</f>
        <v>7</v>
      </c>
      <c r="N995" t="str">
        <f>TEXT(SalesData[[#This Row],[Order Date]], "mmmm")</f>
        <v>July</v>
      </c>
      <c r="O995" s="7">
        <f>IF(SalesData[Sales]=0,0,SalesData[Profit]/SalesData[Sales])</f>
        <v>5.2000763308181264E-2</v>
      </c>
      <c r="P995" s="8">
        <f t="shared" si="15"/>
        <v>1.5256777005857514E-4</v>
      </c>
      <c r="Q995" t="str">
        <f>IF(SalesData[[#This Row],[Discount]]&gt;0, "Yes", "No")</f>
        <v>Yes</v>
      </c>
      <c r="R995" t="str">
        <f>TEXT(SalesData[[#This Row],[Order Date]],"mmm-yyyy")</f>
        <v>Jul-2023</v>
      </c>
      <c r="S995">
        <f>YEAR(SalesData[[#This Row],[Order Date]])*100 + MONTH(SalesData[[#This Row],[Order Date]])</f>
        <v>202307</v>
      </c>
    </row>
    <row r="996" spans="1:19" x14ac:dyDescent="0.3">
      <c r="A996" t="s">
        <v>13850</v>
      </c>
      <c r="B996" s="3">
        <v>45118</v>
      </c>
      <c r="C996" t="s">
        <v>13851</v>
      </c>
      <c r="D996" t="s">
        <v>13</v>
      </c>
      <c r="E996" t="s">
        <v>19</v>
      </c>
      <c r="F996" t="s">
        <v>91</v>
      </c>
      <c r="G996">
        <v>3</v>
      </c>
      <c r="H996" s="5">
        <v>477.22</v>
      </c>
      <c r="I996" s="5">
        <v>7.0000000000000007E-2</v>
      </c>
      <c r="J996" s="5">
        <v>1331.4438</v>
      </c>
      <c r="K996" s="5">
        <v>379.56131864243082</v>
      </c>
      <c r="L996">
        <f>YEAR(SalesData[Order Date])</f>
        <v>2023</v>
      </c>
      <c r="M996">
        <f>MONTH(SalesData[Order Date])</f>
        <v>7</v>
      </c>
      <c r="N996" t="str">
        <f>TEXT(SalesData[[#This Row],[Order Date]], "mmmm")</f>
        <v>July</v>
      </c>
      <c r="O996" s="7">
        <f>IF(SalesData[Sales]=0,0,SalesData[Profit]/SalesData[Sales])</f>
        <v>0.28507498299397305</v>
      </c>
      <c r="P996" s="8">
        <f t="shared" si="15"/>
        <v>4.8894290543844209E-5</v>
      </c>
      <c r="Q996" t="str">
        <f>IF(SalesData[[#This Row],[Discount]]&gt;0, "Yes", "No")</f>
        <v>Yes</v>
      </c>
      <c r="R996" t="str">
        <f>TEXT(SalesData[[#This Row],[Order Date]],"mmm-yyyy")</f>
        <v>Jul-2023</v>
      </c>
      <c r="S996">
        <f>YEAR(SalesData[[#This Row],[Order Date]])*100 + MONTH(SalesData[[#This Row],[Order Date]])</f>
        <v>202307</v>
      </c>
    </row>
    <row r="997" spans="1:19" x14ac:dyDescent="0.3">
      <c r="A997" t="s">
        <v>13869</v>
      </c>
      <c r="B997" s="3">
        <v>45118</v>
      </c>
      <c r="C997" t="s">
        <v>13870</v>
      </c>
      <c r="D997" t="s">
        <v>30</v>
      </c>
      <c r="E997" t="s">
        <v>19</v>
      </c>
      <c r="F997" t="s">
        <v>34</v>
      </c>
      <c r="G997">
        <v>7</v>
      </c>
      <c r="H997" s="5">
        <v>434.79</v>
      </c>
      <c r="I997" s="5">
        <v>0.04</v>
      </c>
      <c r="J997" s="5">
        <v>2921.7887999999998</v>
      </c>
      <c r="K997" s="5">
        <v>530.56773944450003</v>
      </c>
      <c r="L997">
        <f>YEAR(SalesData[Order Date])</f>
        <v>2023</v>
      </c>
      <c r="M997">
        <f>MONTH(SalesData[Order Date])</f>
        <v>7</v>
      </c>
      <c r="N997" t="str">
        <f>TEXT(SalesData[[#This Row],[Order Date]], "mmmm")</f>
        <v>July</v>
      </c>
      <c r="O997" s="7">
        <f>IF(SalesData[Sales]=0,0,SalesData[Profit]/SalesData[Sales])</f>
        <v>0.18159003807684529</v>
      </c>
      <c r="P997" s="8">
        <f t="shared" si="15"/>
        <v>1.3142633718083935E-5</v>
      </c>
      <c r="Q997" t="str">
        <f>IF(SalesData[[#This Row],[Discount]]&gt;0, "Yes", "No")</f>
        <v>Yes</v>
      </c>
      <c r="R997" t="str">
        <f>TEXT(SalesData[[#This Row],[Order Date]],"mmm-yyyy")</f>
        <v>Jul-2023</v>
      </c>
      <c r="S997">
        <f>YEAR(SalesData[[#This Row],[Order Date]])*100 + MONTH(SalesData[[#This Row],[Order Date]])</f>
        <v>202307</v>
      </c>
    </row>
    <row r="998" spans="1:19" x14ac:dyDescent="0.3">
      <c r="A998" t="s">
        <v>13880</v>
      </c>
      <c r="B998" s="3">
        <v>45128</v>
      </c>
      <c r="C998" t="s">
        <v>13881</v>
      </c>
      <c r="D998" t="s">
        <v>23</v>
      </c>
      <c r="E998" t="s">
        <v>19</v>
      </c>
      <c r="F998" t="s">
        <v>91</v>
      </c>
      <c r="G998">
        <v>5</v>
      </c>
      <c r="H998" s="5">
        <v>202.15</v>
      </c>
      <c r="I998" s="5">
        <v>0.14000000000000001</v>
      </c>
      <c r="J998" s="5">
        <v>869.245</v>
      </c>
      <c r="K998" s="5">
        <v>213.2201100202094</v>
      </c>
      <c r="L998">
        <f>YEAR(SalesData[Order Date])</f>
        <v>2023</v>
      </c>
      <c r="M998">
        <f>MONTH(SalesData[Order Date])</f>
        <v>7</v>
      </c>
      <c r="N998" t="str">
        <f>TEXT(SalesData[[#This Row],[Order Date]], "mmmm")</f>
        <v>July</v>
      </c>
      <c r="O998" s="7">
        <f>IF(SalesData[Sales]=0,0,SalesData[Profit]/SalesData[Sales])</f>
        <v>0.2452934558383533</v>
      </c>
      <c r="P998" s="8">
        <f t="shared" si="15"/>
        <v>1.3851100667820927E-4</v>
      </c>
      <c r="Q998" t="str">
        <f>IF(SalesData[[#This Row],[Discount]]&gt;0, "Yes", "No")</f>
        <v>Yes</v>
      </c>
      <c r="R998" t="str">
        <f>TEXT(SalesData[[#This Row],[Order Date]],"mmm-yyyy")</f>
        <v>Jul-2023</v>
      </c>
      <c r="S998">
        <f>YEAR(SalesData[[#This Row],[Order Date]])*100 + MONTH(SalesData[[#This Row],[Order Date]])</f>
        <v>202307</v>
      </c>
    </row>
    <row r="999" spans="1:19" x14ac:dyDescent="0.3">
      <c r="A999" t="s">
        <v>14013</v>
      </c>
      <c r="B999" s="3">
        <v>45138</v>
      </c>
      <c r="C999" t="s">
        <v>14014</v>
      </c>
      <c r="D999" t="s">
        <v>23</v>
      </c>
      <c r="E999" t="s">
        <v>19</v>
      </c>
      <c r="F999" t="s">
        <v>20</v>
      </c>
      <c r="G999">
        <v>2</v>
      </c>
      <c r="H999" s="5">
        <v>155.63</v>
      </c>
      <c r="I999" s="5">
        <v>0.24</v>
      </c>
      <c r="J999" s="5">
        <v>236.55760000000001</v>
      </c>
      <c r="K999" s="5">
        <v>50.310103102719808</v>
      </c>
      <c r="L999">
        <f>YEAR(SalesData[Order Date])</f>
        <v>2023</v>
      </c>
      <c r="M999">
        <f>MONTH(SalesData[Order Date])</f>
        <v>7</v>
      </c>
      <c r="N999" t="str">
        <f>TEXT(SalesData[[#This Row],[Order Date]], "mmmm")</f>
        <v>July</v>
      </c>
      <c r="O999" s="7">
        <f>IF(SalesData[Sales]=0,0,SalesData[Profit]/SalesData[Sales])</f>
        <v>0.21267591107924583</v>
      </c>
      <c r="P999" s="8">
        <f t="shared" si="15"/>
        <v>7.7105956435134608E-4</v>
      </c>
      <c r="Q999" t="str">
        <f>IF(SalesData[[#This Row],[Discount]]&gt;0, "Yes", "No")</f>
        <v>Yes</v>
      </c>
      <c r="R999" t="str">
        <f>TEXT(SalesData[[#This Row],[Order Date]],"mmm-yyyy")</f>
        <v>Jul-2023</v>
      </c>
      <c r="S999">
        <f>YEAR(SalesData[[#This Row],[Order Date]])*100 + MONTH(SalesData[[#This Row],[Order Date]])</f>
        <v>202307</v>
      </c>
    </row>
    <row r="1000" spans="1:19" x14ac:dyDescent="0.3">
      <c r="A1000" t="s">
        <v>14023</v>
      </c>
      <c r="B1000" s="3">
        <v>45108</v>
      </c>
      <c r="C1000" t="s">
        <v>14024</v>
      </c>
      <c r="D1000" t="s">
        <v>13</v>
      </c>
      <c r="E1000" t="s">
        <v>14</v>
      </c>
      <c r="F1000" t="s">
        <v>91</v>
      </c>
      <c r="G1000">
        <v>5</v>
      </c>
      <c r="H1000" s="5">
        <v>107.33</v>
      </c>
      <c r="I1000" s="5">
        <v>0.23</v>
      </c>
      <c r="J1000" s="5">
        <v>413.22050000000002</v>
      </c>
      <c r="K1000" s="5">
        <v>95.664819259399621</v>
      </c>
      <c r="L1000">
        <f>YEAR(SalesData[Order Date])</f>
        <v>2023</v>
      </c>
      <c r="M1000">
        <f>MONTH(SalesData[Order Date])</f>
        <v>7</v>
      </c>
      <c r="N1000" t="str">
        <f>TEXT(SalesData[[#This Row],[Order Date]], "mmmm")</f>
        <v>July</v>
      </c>
      <c r="O1000" s="7">
        <f>IF(SalesData[Sales]=0,0,SalesData[Profit]/SalesData[Sales])</f>
        <v>0.23151034195883219</v>
      </c>
      <c r="P1000" s="8">
        <f t="shared" si="15"/>
        <v>4.2858473865648003E-4</v>
      </c>
      <c r="Q1000" t="str">
        <f>IF(SalesData[[#This Row],[Discount]]&gt;0, "Yes", "No")</f>
        <v>Yes</v>
      </c>
      <c r="R1000" t="str">
        <f>TEXT(SalesData[[#This Row],[Order Date]],"mmm-yyyy")</f>
        <v>Jul-2023</v>
      </c>
      <c r="S1000">
        <f>YEAR(SalesData[[#This Row],[Order Date]])*100 + MONTH(SalesData[[#This Row],[Order Date]])</f>
        <v>202307</v>
      </c>
    </row>
    <row r="1001" spans="1:19" x14ac:dyDescent="0.3">
      <c r="A1001" t="s">
        <v>14114</v>
      </c>
      <c r="B1001" s="3">
        <v>45114</v>
      </c>
      <c r="C1001" t="s">
        <v>14115</v>
      </c>
      <c r="D1001" t="s">
        <v>18</v>
      </c>
      <c r="E1001" t="s">
        <v>14</v>
      </c>
      <c r="F1001" t="s">
        <v>91</v>
      </c>
      <c r="G1001">
        <v>4</v>
      </c>
      <c r="H1001" s="5">
        <v>990.46</v>
      </c>
      <c r="I1001" s="5">
        <v>0.13</v>
      </c>
      <c r="J1001" s="5">
        <v>3446.8008</v>
      </c>
      <c r="K1001" s="5">
        <v>630.37043637258967</v>
      </c>
      <c r="L1001">
        <f>YEAR(SalesData[Order Date])</f>
        <v>2023</v>
      </c>
      <c r="M1001">
        <f>MONTH(SalesData[Order Date])</f>
        <v>7</v>
      </c>
      <c r="N1001" t="str">
        <f>TEXT(SalesData[[#This Row],[Order Date]], "mmmm")</f>
        <v>July</v>
      </c>
      <c r="O1001" s="7">
        <f>IF(SalesData[Sales]=0,0,SalesData[Profit]/SalesData[Sales])</f>
        <v>0.18288565918070743</v>
      </c>
      <c r="P1001" s="8">
        <f t="shared" si="15"/>
        <v>3.2813036366940613E-5</v>
      </c>
      <c r="Q1001" t="str">
        <f>IF(SalesData[[#This Row],[Discount]]&gt;0, "Yes", "No")</f>
        <v>Yes</v>
      </c>
      <c r="R1001" t="str">
        <f>TEXT(SalesData[[#This Row],[Order Date]],"mmm-yyyy")</f>
        <v>Jul-2023</v>
      </c>
      <c r="S1001">
        <f>YEAR(SalesData[[#This Row],[Order Date]])*100 + MONTH(SalesData[[#This Row],[Order Date]])</f>
        <v>202307</v>
      </c>
    </row>
    <row r="1002" spans="1:19" x14ac:dyDescent="0.3">
      <c r="A1002" t="s">
        <v>14138</v>
      </c>
      <c r="B1002" s="3">
        <v>45130</v>
      </c>
      <c r="C1002" t="s">
        <v>14139</v>
      </c>
      <c r="D1002" t="s">
        <v>23</v>
      </c>
      <c r="E1002" t="s">
        <v>19</v>
      </c>
      <c r="F1002" t="s">
        <v>62</v>
      </c>
      <c r="G1002">
        <v>6</v>
      </c>
      <c r="H1002" s="5">
        <v>882.97</v>
      </c>
      <c r="I1002" s="5">
        <v>0.28999999999999998</v>
      </c>
      <c r="J1002" s="5">
        <v>3761.4522000000002</v>
      </c>
      <c r="K1002" s="5">
        <v>954.90421995829274</v>
      </c>
      <c r="L1002">
        <f>YEAR(SalesData[Order Date])</f>
        <v>2023</v>
      </c>
      <c r="M1002">
        <f>MONTH(SalesData[Order Date])</f>
        <v>7</v>
      </c>
      <c r="N1002" t="str">
        <f>TEXT(SalesData[[#This Row],[Order Date]], "mmmm")</f>
        <v>July</v>
      </c>
      <c r="O1002" s="7">
        <f>IF(SalesData[Sales]=0,0,SalesData[Profit]/SalesData[Sales])</f>
        <v>0.25386583935807894</v>
      </c>
      <c r="P1002" s="8">
        <f t="shared" si="15"/>
        <v>5.4739496623139326E-5</v>
      </c>
      <c r="Q1002" t="str">
        <f>IF(SalesData[[#This Row],[Discount]]&gt;0, "Yes", "No")</f>
        <v>Yes</v>
      </c>
      <c r="R1002" t="str">
        <f>TEXT(SalesData[[#This Row],[Order Date]],"mmm-yyyy")</f>
        <v>Jul-2023</v>
      </c>
      <c r="S1002">
        <f>YEAR(SalesData[[#This Row],[Order Date]])*100 + MONTH(SalesData[[#This Row],[Order Date]])</f>
        <v>202307</v>
      </c>
    </row>
    <row r="1003" spans="1:19" x14ac:dyDescent="0.3">
      <c r="A1003" t="s">
        <v>14216</v>
      </c>
      <c r="B1003" s="3">
        <v>45124</v>
      </c>
      <c r="C1003" t="s">
        <v>14217</v>
      </c>
      <c r="D1003" t="s">
        <v>23</v>
      </c>
      <c r="E1003" t="s">
        <v>14</v>
      </c>
      <c r="F1003" t="s">
        <v>15</v>
      </c>
      <c r="G1003">
        <v>1</v>
      </c>
      <c r="H1003" s="5">
        <v>342.66</v>
      </c>
      <c r="I1003" s="5">
        <v>0.17</v>
      </c>
      <c r="J1003" s="5">
        <v>284.40780000000001</v>
      </c>
      <c r="K1003" s="5">
        <v>36.267893842224133</v>
      </c>
      <c r="L1003">
        <f>YEAR(SalesData[Order Date])</f>
        <v>2023</v>
      </c>
      <c r="M1003">
        <f>MONTH(SalesData[Order Date])</f>
        <v>7</v>
      </c>
      <c r="N1003" t="str">
        <f>TEXT(SalesData[[#This Row],[Order Date]], "mmmm")</f>
        <v>July</v>
      </c>
      <c r="O1003" s="7">
        <f>IF(SalesData[Sales]=0,0,SalesData[Profit]/SalesData[Sales])</f>
        <v>0.12752074254723017</v>
      </c>
      <c r="P1003" s="8">
        <f t="shared" si="15"/>
        <v>4.9611860152921265E-4</v>
      </c>
      <c r="Q1003" t="str">
        <f>IF(SalesData[[#This Row],[Discount]]&gt;0, "Yes", "No")</f>
        <v>Yes</v>
      </c>
      <c r="R1003" t="str">
        <f>TEXT(SalesData[[#This Row],[Order Date]],"mmm-yyyy")</f>
        <v>Jul-2023</v>
      </c>
      <c r="S1003">
        <f>YEAR(SalesData[[#This Row],[Order Date]])*100 + MONTH(SalesData[[#This Row],[Order Date]])</f>
        <v>202307</v>
      </c>
    </row>
    <row r="1004" spans="1:19" x14ac:dyDescent="0.3">
      <c r="A1004" t="s">
        <v>14265</v>
      </c>
      <c r="B1004" s="3">
        <v>45109</v>
      </c>
      <c r="C1004" t="s">
        <v>3549</v>
      </c>
      <c r="D1004" t="s">
        <v>18</v>
      </c>
      <c r="E1004" t="s">
        <v>14</v>
      </c>
      <c r="F1004" t="s">
        <v>91</v>
      </c>
      <c r="G1004">
        <v>9</v>
      </c>
      <c r="H1004" s="5">
        <v>612.83000000000004</v>
      </c>
      <c r="I1004" s="5">
        <v>0.15</v>
      </c>
      <c r="J1004" s="5">
        <v>4688.1495000000004</v>
      </c>
      <c r="K1004" s="5">
        <v>1211.038660294106</v>
      </c>
      <c r="L1004">
        <f>YEAR(SalesData[Order Date])</f>
        <v>2023</v>
      </c>
      <c r="M1004">
        <f>MONTH(SalesData[Order Date])</f>
        <v>7</v>
      </c>
      <c r="N1004" t="str">
        <f>TEXT(SalesData[[#This Row],[Order Date]], "mmmm")</f>
        <v>July</v>
      </c>
      <c r="O1004" s="7">
        <f>IF(SalesData[Sales]=0,0,SalesData[Profit]/SalesData[Sales])</f>
        <v>0.25831912149860109</v>
      </c>
      <c r="P1004" s="8">
        <f t="shared" si="15"/>
        <v>2.7196231690137011E-5</v>
      </c>
      <c r="Q1004" t="str">
        <f>IF(SalesData[[#This Row],[Discount]]&gt;0, "Yes", "No")</f>
        <v>Yes</v>
      </c>
      <c r="R1004" t="str">
        <f>TEXT(SalesData[[#This Row],[Order Date]],"mmm-yyyy")</f>
        <v>Jul-2023</v>
      </c>
      <c r="S1004">
        <f>YEAR(SalesData[[#This Row],[Order Date]])*100 + MONTH(SalesData[[#This Row],[Order Date]])</f>
        <v>202307</v>
      </c>
    </row>
    <row r="1005" spans="1:19" x14ac:dyDescent="0.3">
      <c r="A1005" t="s">
        <v>14339</v>
      </c>
      <c r="B1005" s="3">
        <v>45136</v>
      </c>
      <c r="C1005" t="s">
        <v>14340</v>
      </c>
      <c r="D1005" t="s">
        <v>18</v>
      </c>
      <c r="E1005" t="s">
        <v>26</v>
      </c>
      <c r="F1005" t="s">
        <v>44</v>
      </c>
      <c r="G1005">
        <v>7</v>
      </c>
      <c r="H1005" s="5">
        <v>739.16</v>
      </c>
      <c r="I1005" s="5">
        <v>0.13</v>
      </c>
      <c r="J1005" s="5">
        <v>4501.4844000000003</v>
      </c>
      <c r="K1005" s="5">
        <v>1076.7826703319049</v>
      </c>
      <c r="L1005">
        <f>YEAR(SalesData[Order Date])</f>
        <v>2023</v>
      </c>
      <c r="M1005">
        <f>MONTH(SalesData[Order Date])</f>
        <v>7</v>
      </c>
      <c r="N1005" t="str">
        <f>TEXT(SalesData[[#This Row],[Order Date]], "mmmm")</f>
        <v>July</v>
      </c>
      <c r="O1005" s="7">
        <f>IF(SalesData[Sales]=0,0,SalesData[Profit]/SalesData[Sales])</f>
        <v>0.23920613172221697</v>
      </c>
      <c r="P1005" s="8">
        <f t="shared" si="15"/>
        <v>2.5125045418351335E-5</v>
      </c>
      <c r="Q1005" t="str">
        <f>IF(SalesData[[#This Row],[Discount]]&gt;0, "Yes", "No")</f>
        <v>Yes</v>
      </c>
      <c r="R1005" t="str">
        <f>TEXT(SalesData[[#This Row],[Order Date]],"mmm-yyyy")</f>
        <v>Jul-2023</v>
      </c>
      <c r="S1005">
        <f>YEAR(SalesData[[#This Row],[Order Date]])*100 + MONTH(SalesData[[#This Row],[Order Date]])</f>
        <v>202307</v>
      </c>
    </row>
    <row r="1006" spans="1:19" x14ac:dyDescent="0.3">
      <c r="A1006" t="s">
        <v>14357</v>
      </c>
      <c r="B1006" s="3">
        <v>45124</v>
      </c>
      <c r="C1006" t="s">
        <v>14358</v>
      </c>
      <c r="D1006" t="s">
        <v>30</v>
      </c>
      <c r="E1006" t="s">
        <v>14</v>
      </c>
      <c r="F1006" t="s">
        <v>20</v>
      </c>
      <c r="G1006">
        <v>8</v>
      </c>
      <c r="H1006" s="5">
        <v>889.22</v>
      </c>
      <c r="I1006" s="5">
        <v>0.12</v>
      </c>
      <c r="J1006" s="5">
        <v>6260.1088</v>
      </c>
      <c r="K1006" s="5">
        <v>1162.1684995792129</v>
      </c>
      <c r="L1006">
        <f>YEAR(SalesData[Order Date])</f>
        <v>2023</v>
      </c>
      <c r="M1006">
        <f>MONTH(SalesData[Order Date])</f>
        <v>7</v>
      </c>
      <c r="N1006" t="str">
        <f>TEXT(SalesData[[#This Row],[Order Date]], "mmmm")</f>
        <v>July</v>
      </c>
      <c r="O1006" s="7">
        <f>IF(SalesData[Sales]=0,0,SalesData[Profit]/SalesData[Sales])</f>
        <v>0.18564669348545715</v>
      </c>
      <c r="P1006" s="8">
        <f t="shared" si="15"/>
        <v>1.6868716403139829E-5</v>
      </c>
      <c r="Q1006" t="str">
        <f>IF(SalesData[[#This Row],[Discount]]&gt;0, "Yes", "No")</f>
        <v>Yes</v>
      </c>
      <c r="R1006" t="str">
        <f>TEXT(SalesData[[#This Row],[Order Date]],"mmm-yyyy")</f>
        <v>Jul-2023</v>
      </c>
      <c r="S1006">
        <f>YEAR(SalesData[[#This Row],[Order Date]])*100 + MONTH(SalesData[[#This Row],[Order Date]])</f>
        <v>202307</v>
      </c>
    </row>
    <row r="1007" spans="1:19" x14ac:dyDescent="0.3">
      <c r="A1007" t="s">
        <v>14430</v>
      </c>
      <c r="B1007" s="3">
        <v>45115</v>
      </c>
      <c r="C1007" t="s">
        <v>14431</v>
      </c>
      <c r="D1007" t="s">
        <v>13</v>
      </c>
      <c r="E1007" t="s">
        <v>19</v>
      </c>
      <c r="F1007" t="s">
        <v>44</v>
      </c>
      <c r="G1007">
        <v>4</v>
      </c>
      <c r="H1007" s="5">
        <v>898.3</v>
      </c>
      <c r="I1007" s="5">
        <v>0.16</v>
      </c>
      <c r="J1007" s="5">
        <v>3018.288</v>
      </c>
      <c r="K1007" s="5">
        <v>453.6732197142033</v>
      </c>
      <c r="L1007">
        <f>YEAR(SalesData[Order Date])</f>
        <v>2023</v>
      </c>
      <c r="M1007">
        <f>MONTH(SalesData[Order Date])</f>
        <v>7</v>
      </c>
      <c r="N1007" t="str">
        <f>TEXT(SalesData[[#This Row],[Order Date]], "mmmm")</f>
        <v>July</v>
      </c>
      <c r="O1007" s="7">
        <f>IF(SalesData[Sales]=0,0,SalesData[Profit]/SalesData[Sales])</f>
        <v>0.15030812822176123</v>
      </c>
      <c r="P1007" s="8">
        <f t="shared" si="15"/>
        <v>4.4528553935210958E-5</v>
      </c>
      <c r="Q1007" t="str">
        <f>IF(SalesData[[#This Row],[Discount]]&gt;0, "Yes", "No")</f>
        <v>Yes</v>
      </c>
      <c r="R1007" t="str">
        <f>TEXT(SalesData[[#This Row],[Order Date]],"mmm-yyyy")</f>
        <v>Jul-2023</v>
      </c>
      <c r="S1007">
        <f>YEAR(SalesData[[#This Row],[Order Date]])*100 + MONTH(SalesData[[#This Row],[Order Date]])</f>
        <v>202307</v>
      </c>
    </row>
    <row r="1008" spans="1:19" x14ac:dyDescent="0.3">
      <c r="A1008" t="s">
        <v>14468</v>
      </c>
      <c r="B1008" s="3">
        <v>45115</v>
      </c>
      <c r="C1008" t="s">
        <v>14469</v>
      </c>
      <c r="D1008" t="s">
        <v>18</v>
      </c>
      <c r="E1008" t="s">
        <v>19</v>
      </c>
      <c r="F1008" t="s">
        <v>44</v>
      </c>
      <c r="G1008">
        <v>6</v>
      </c>
      <c r="H1008" s="5">
        <v>135.11000000000001</v>
      </c>
      <c r="I1008" s="5">
        <v>0.03</v>
      </c>
      <c r="J1008" s="5">
        <v>786.3402000000001</v>
      </c>
      <c r="K1008" s="5">
        <v>150.3790734737531</v>
      </c>
      <c r="L1008">
        <f>YEAR(SalesData[Order Date])</f>
        <v>2023</v>
      </c>
      <c r="M1008">
        <f>MONTH(SalesData[Order Date])</f>
        <v>7</v>
      </c>
      <c r="N1008" t="str">
        <f>TEXT(SalesData[[#This Row],[Order Date]], "mmmm")</f>
        <v>July</v>
      </c>
      <c r="O1008" s="7">
        <f>IF(SalesData[Sales]=0,0,SalesData[Profit]/SalesData[Sales])</f>
        <v>0.19123920343097436</v>
      </c>
      <c r="P1008" s="8">
        <f t="shared" si="15"/>
        <v>3.7006883280290127E-5</v>
      </c>
      <c r="Q1008" t="str">
        <f>IF(SalesData[[#This Row],[Discount]]&gt;0, "Yes", "No")</f>
        <v>Yes</v>
      </c>
      <c r="R1008" t="str">
        <f>TEXT(SalesData[[#This Row],[Order Date]],"mmm-yyyy")</f>
        <v>Jul-2023</v>
      </c>
      <c r="S1008">
        <f>YEAR(SalesData[[#This Row],[Order Date]])*100 + MONTH(SalesData[[#This Row],[Order Date]])</f>
        <v>202307</v>
      </c>
    </row>
    <row r="1009" spans="1:19" x14ac:dyDescent="0.3">
      <c r="A1009" t="s">
        <v>14486</v>
      </c>
      <c r="B1009" s="3">
        <v>45121</v>
      </c>
      <c r="C1009" t="s">
        <v>14487</v>
      </c>
      <c r="D1009" t="s">
        <v>13</v>
      </c>
      <c r="E1009" t="s">
        <v>26</v>
      </c>
      <c r="F1009" t="s">
        <v>20</v>
      </c>
      <c r="G1009">
        <v>7</v>
      </c>
      <c r="H1009" s="5">
        <v>944.22</v>
      </c>
      <c r="I1009" s="5">
        <v>0.24</v>
      </c>
      <c r="J1009" s="5">
        <v>5023.2503999999999</v>
      </c>
      <c r="K1009" s="5">
        <v>816.39045833072043</v>
      </c>
      <c r="L1009">
        <f>YEAR(SalesData[Order Date])</f>
        <v>2023</v>
      </c>
      <c r="M1009">
        <f>MONTH(SalesData[Order Date])</f>
        <v>7</v>
      </c>
      <c r="N1009" t="str">
        <f>TEXT(SalesData[[#This Row],[Order Date]], "mmmm")</f>
        <v>July</v>
      </c>
      <c r="O1009" s="7">
        <f>IF(SalesData[Sales]=0,0,SalesData[Profit]/SalesData[Sales])</f>
        <v>0.16252234973807406</v>
      </c>
      <c r="P1009" s="8">
        <f t="shared" si="15"/>
        <v>3.6311150246461931E-5</v>
      </c>
      <c r="Q1009" t="str">
        <f>IF(SalesData[[#This Row],[Discount]]&gt;0, "Yes", "No")</f>
        <v>Yes</v>
      </c>
      <c r="R1009" t="str">
        <f>TEXT(SalesData[[#This Row],[Order Date]],"mmm-yyyy")</f>
        <v>Jul-2023</v>
      </c>
      <c r="S1009">
        <f>YEAR(SalesData[[#This Row],[Order Date]])*100 + MONTH(SalesData[[#This Row],[Order Date]])</f>
        <v>202307</v>
      </c>
    </row>
    <row r="1010" spans="1:19" x14ac:dyDescent="0.3">
      <c r="A1010" t="s">
        <v>14561</v>
      </c>
      <c r="B1010" s="3">
        <v>45127</v>
      </c>
      <c r="C1010" t="s">
        <v>14562</v>
      </c>
      <c r="D1010" t="s">
        <v>13</v>
      </c>
      <c r="E1010" t="s">
        <v>19</v>
      </c>
      <c r="F1010" t="s">
        <v>31</v>
      </c>
      <c r="G1010">
        <v>5</v>
      </c>
      <c r="H1010" s="5">
        <v>567.08000000000004</v>
      </c>
      <c r="I1010" s="5">
        <v>0.25</v>
      </c>
      <c r="J1010" s="5">
        <v>2126.5500000000002</v>
      </c>
      <c r="K1010" s="5">
        <v>145.29151473310151</v>
      </c>
      <c r="L1010">
        <f>YEAR(SalesData[Order Date])</f>
        <v>2023</v>
      </c>
      <c r="M1010">
        <f>MONTH(SalesData[Order Date])</f>
        <v>7</v>
      </c>
      <c r="N1010" t="str">
        <f>TEXT(SalesData[[#This Row],[Order Date]], "mmmm")</f>
        <v>July</v>
      </c>
      <c r="O1010" s="7">
        <f>IF(SalesData[Sales]=0,0,SalesData[Profit]/SalesData[Sales])</f>
        <v>6.8322642182455859E-2</v>
      </c>
      <c r="P1010" s="8">
        <f t="shared" si="15"/>
        <v>8.8170981166678426E-5</v>
      </c>
      <c r="Q1010" t="str">
        <f>IF(SalesData[[#This Row],[Discount]]&gt;0, "Yes", "No")</f>
        <v>Yes</v>
      </c>
      <c r="R1010" t="str">
        <f>TEXT(SalesData[[#This Row],[Order Date]],"mmm-yyyy")</f>
        <v>Jul-2023</v>
      </c>
      <c r="S1010">
        <f>YEAR(SalesData[[#This Row],[Order Date]])*100 + MONTH(SalesData[[#This Row],[Order Date]])</f>
        <v>202307</v>
      </c>
    </row>
    <row r="1011" spans="1:19" x14ac:dyDescent="0.3">
      <c r="A1011" t="s">
        <v>14571</v>
      </c>
      <c r="B1011" s="3">
        <v>45108</v>
      </c>
      <c r="C1011" t="s">
        <v>14572</v>
      </c>
      <c r="D1011" t="s">
        <v>18</v>
      </c>
      <c r="E1011" t="s">
        <v>14</v>
      </c>
      <c r="F1011" t="s">
        <v>27</v>
      </c>
      <c r="G1011">
        <v>5</v>
      </c>
      <c r="H1011" s="5">
        <v>287.7</v>
      </c>
      <c r="I1011" s="5">
        <v>0.05</v>
      </c>
      <c r="J1011" s="5">
        <v>1366.575</v>
      </c>
      <c r="K1011" s="5">
        <v>364.64812244977128</v>
      </c>
      <c r="L1011">
        <f>YEAR(SalesData[Order Date])</f>
        <v>2023</v>
      </c>
      <c r="M1011">
        <f>MONTH(SalesData[Order Date])</f>
        <v>7</v>
      </c>
      <c r="N1011" t="str">
        <f>TEXT(SalesData[[#This Row],[Order Date]], "mmmm")</f>
        <v>July</v>
      </c>
      <c r="O1011" s="7">
        <f>IF(SalesData[Sales]=0,0,SalesData[Profit]/SalesData[Sales])</f>
        <v>0.26683359672888152</v>
      </c>
      <c r="P1011" s="8">
        <f t="shared" si="15"/>
        <v>3.4758428919012864E-5</v>
      </c>
      <c r="Q1011" t="str">
        <f>IF(SalesData[[#This Row],[Discount]]&gt;0, "Yes", "No")</f>
        <v>Yes</v>
      </c>
      <c r="R1011" t="str">
        <f>TEXT(SalesData[[#This Row],[Order Date]],"mmm-yyyy")</f>
        <v>Jul-2023</v>
      </c>
      <c r="S1011">
        <f>YEAR(SalesData[[#This Row],[Order Date]])*100 + MONTH(SalesData[[#This Row],[Order Date]])</f>
        <v>202307</v>
      </c>
    </row>
    <row r="1012" spans="1:19" x14ac:dyDescent="0.3">
      <c r="A1012" t="s">
        <v>14631</v>
      </c>
      <c r="B1012" s="3">
        <v>45112</v>
      </c>
      <c r="C1012" t="s">
        <v>14632</v>
      </c>
      <c r="D1012" t="s">
        <v>30</v>
      </c>
      <c r="E1012" t="s">
        <v>19</v>
      </c>
      <c r="F1012" t="s">
        <v>91</v>
      </c>
      <c r="G1012">
        <v>7</v>
      </c>
      <c r="H1012" s="5">
        <v>510.91</v>
      </c>
      <c r="I1012" s="5">
        <v>0.18</v>
      </c>
      <c r="J1012" s="5">
        <v>2932.6233999999999</v>
      </c>
      <c r="K1012" s="5">
        <v>688.43155148357175</v>
      </c>
      <c r="L1012">
        <f>YEAR(SalesData[Order Date])</f>
        <v>2023</v>
      </c>
      <c r="M1012">
        <f>MONTH(SalesData[Order Date])</f>
        <v>7</v>
      </c>
      <c r="N1012" t="str">
        <f>TEXT(SalesData[[#This Row],[Order Date]], "mmmm")</f>
        <v>July</v>
      </c>
      <c r="O1012" s="7">
        <f>IF(SalesData[Sales]=0,0,SalesData[Profit]/SalesData[Sales])</f>
        <v>0.2347493890567646</v>
      </c>
      <c r="P1012" s="8">
        <f t="shared" si="15"/>
        <v>5.0330362909877884E-5</v>
      </c>
      <c r="Q1012" t="str">
        <f>IF(SalesData[[#This Row],[Discount]]&gt;0, "Yes", "No")</f>
        <v>Yes</v>
      </c>
      <c r="R1012" t="str">
        <f>TEXT(SalesData[[#This Row],[Order Date]],"mmm-yyyy")</f>
        <v>Jul-2023</v>
      </c>
      <c r="S1012">
        <f>YEAR(SalesData[[#This Row],[Order Date]])*100 + MONTH(SalesData[[#This Row],[Order Date]])</f>
        <v>202307</v>
      </c>
    </row>
    <row r="1013" spans="1:19" x14ac:dyDescent="0.3">
      <c r="A1013" t="s">
        <v>14680</v>
      </c>
      <c r="B1013" s="3">
        <v>45132</v>
      </c>
      <c r="C1013" t="s">
        <v>14681</v>
      </c>
      <c r="D1013" t="s">
        <v>18</v>
      </c>
      <c r="E1013" t="s">
        <v>26</v>
      </c>
      <c r="F1013" t="s">
        <v>34</v>
      </c>
      <c r="G1013">
        <v>7</v>
      </c>
      <c r="H1013" s="5">
        <v>338.1</v>
      </c>
      <c r="I1013" s="5">
        <v>0.25</v>
      </c>
      <c r="J1013" s="5">
        <v>1775.0250000000001</v>
      </c>
      <c r="K1013" s="5">
        <v>502.53014025652482</v>
      </c>
      <c r="L1013">
        <f>YEAR(SalesData[Order Date])</f>
        <v>2023</v>
      </c>
      <c r="M1013">
        <f>MONTH(SalesData[Order Date])</f>
        <v>7</v>
      </c>
      <c r="N1013" t="str">
        <f>TEXT(SalesData[[#This Row],[Order Date]], "mmmm")</f>
        <v>July</v>
      </c>
      <c r="O1013" s="7">
        <f>IF(SalesData[Sales]=0,0,SalesData[Profit]/SalesData[Sales])</f>
        <v>0.28311158448840146</v>
      </c>
      <c r="P1013" s="8">
        <f t="shared" si="15"/>
        <v>1.0563231503781636E-4</v>
      </c>
      <c r="Q1013" t="str">
        <f>IF(SalesData[[#This Row],[Discount]]&gt;0, "Yes", "No")</f>
        <v>Yes</v>
      </c>
      <c r="R1013" t="str">
        <f>TEXT(SalesData[[#This Row],[Order Date]],"mmm-yyyy")</f>
        <v>Jul-2023</v>
      </c>
      <c r="S1013">
        <f>YEAR(SalesData[[#This Row],[Order Date]])*100 + MONTH(SalesData[[#This Row],[Order Date]])</f>
        <v>202307</v>
      </c>
    </row>
    <row r="1014" spans="1:19" x14ac:dyDescent="0.3">
      <c r="A1014" t="s">
        <v>14712</v>
      </c>
      <c r="B1014" s="3">
        <v>45133</v>
      </c>
      <c r="C1014" t="s">
        <v>4385</v>
      </c>
      <c r="D1014" t="s">
        <v>13</v>
      </c>
      <c r="E1014" t="s">
        <v>26</v>
      </c>
      <c r="F1014" t="s">
        <v>91</v>
      </c>
      <c r="G1014">
        <v>9</v>
      </c>
      <c r="H1014" s="5">
        <v>457.06</v>
      </c>
      <c r="I1014" s="5">
        <v>0.17</v>
      </c>
      <c r="J1014" s="5">
        <v>3414.2381999999998</v>
      </c>
      <c r="K1014" s="5">
        <v>427.75285079513787</v>
      </c>
      <c r="L1014">
        <f>YEAR(SalesData[Order Date])</f>
        <v>2023</v>
      </c>
      <c r="M1014">
        <f>MONTH(SalesData[Order Date])</f>
        <v>7</v>
      </c>
      <c r="N1014" t="str">
        <f>TEXT(SalesData[[#This Row],[Order Date]], "mmmm")</f>
        <v>July</v>
      </c>
      <c r="O1014" s="7">
        <f>IF(SalesData[Sales]=0,0,SalesData[Profit]/SalesData[Sales])</f>
        <v>0.12528500524513431</v>
      </c>
      <c r="P1014" s="8">
        <f t="shared" si="15"/>
        <v>4.1326934951404393E-5</v>
      </c>
      <c r="Q1014" t="str">
        <f>IF(SalesData[[#This Row],[Discount]]&gt;0, "Yes", "No")</f>
        <v>Yes</v>
      </c>
      <c r="R1014" t="str">
        <f>TEXT(SalesData[[#This Row],[Order Date]],"mmm-yyyy")</f>
        <v>Jul-2023</v>
      </c>
      <c r="S1014">
        <f>YEAR(SalesData[[#This Row],[Order Date]])*100 + MONTH(SalesData[[#This Row],[Order Date]])</f>
        <v>202307</v>
      </c>
    </row>
    <row r="1015" spans="1:19" x14ac:dyDescent="0.3">
      <c r="A1015" t="s">
        <v>14719</v>
      </c>
      <c r="B1015" s="3">
        <v>45137</v>
      </c>
      <c r="C1015" t="s">
        <v>14720</v>
      </c>
      <c r="D1015" t="s">
        <v>18</v>
      </c>
      <c r="E1015" t="s">
        <v>19</v>
      </c>
      <c r="F1015" t="s">
        <v>34</v>
      </c>
      <c r="G1015">
        <v>5</v>
      </c>
      <c r="H1015" s="5">
        <v>657.02</v>
      </c>
      <c r="I1015" s="5">
        <v>0.25</v>
      </c>
      <c r="J1015" s="5">
        <v>2463.8249999999998</v>
      </c>
      <c r="K1015" s="5">
        <v>177.02974841981009</v>
      </c>
      <c r="L1015">
        <f>YEAR(SalesData[Order Date])</f>
        <v>2023</v>
      </c>
      <c r="M1015">
        <f>MONTH(SalesData[Order Date])</f>
        <v>7</v>
      </c>
      <c r="N1015" t="str">
        <f>TEXT(SalesData[[#This Row],[Order Date]], "mmmm")</f>
        <v>July</v>
      </c>
      <c r="O1015" s="7">
        <f>IF(SalesData[Sales]=0,0,SalesData[Profit]/SalesData[Sales])</f>
        <v>7.1851591902756931E-2</v>
      </c>
      <c r="P1015" s="8">
        <f t="shared" si="15"/>
        <v>7.6101184134425137E-5</v>
      </c>
      <c r="Q1015" t="str">
        <f>IF(SalesData[[#This Row],[Discount]]&gt;0, "Yes", "No")</f>
        <v>Yes</v>
      </c>
      <c r="R1015" t="str">
        <f>TEXT(SalesData[[#This Row],[Order Date]],"mmm-yyyy")</f>
        <v>Jul-2023</v>
      </c>
      <c r="S1015">
        <f>YEAR(SalesData[[#This Row],[Order Date]])*100 + MONTH(SalesData[[#This Row],[Order Date]])</f>
        <v>202307</v>
      </c>
    </row>
    <row r="1016" spans="1:19" x14ac:dyDescent="0.3">
      <c r="A1016" t="s">
        <v>14798</v>
      </c>
      <c r="B1016" s="3">
        <v>45121</v>
      </c>
      <c r="C1016" t="s">
        <v>14799</v>
      </c>
      <c r="D1016" t="s">
        <v>13</v>
      </c>
      <c r="E1016" t="s">
        <v>14</v>
      </c>
      <c r="F1016" t="s">
        <v>53</v>
      </c>
      <c r="G1016">
        <v>6</v>
      </c>
      <c r="H1016" s="5">
        <v>930.72</v>
      </c>
      <c r="I1016" s="5">
        <v>0.03</v>
      </c>
      <c r="J1016" s="5">
        <v>5416.7903999999999</v>
      </c>
      <c r="K1016" s="5">
        <v>1569.2865119683649</v>
      </c>
      <c r="L1016">
        <f>YEAR(SalesData[Order Date])</f>
        <v>2023</v>
      </c>
      <c r="M1016">
        <f>MONTH(SalesData[Order Date])</f>
        <v>7</v>
      </c>
      <c r="N1016" t="str">
        <f>TEXT(SalesData[[#This Row],[Order Date]], "mmmm")</f>
        <v>July</v>
      </c>
      <c r="O1016" s="7">
        <f>IF(SalesData[Sales]=0,0,SalesData[Profit]/SalesData[Sales])</f>
        <v>0.28970781516086813</v>
      </c>
      <c r="P1016" s="8">
        <f t="shared" si="15"/>
        <v>5.3721849750730619E-6</v>
      </c>
      <c r="Q1016" t="str">
        <f>IF(SalesData[[#This Row],[Discount]]&gt;0, "Yes", "No")</f>
        <v>Yes</v>
      </c>
      <c r="R1016" t="str">
        <f>TEXT(SalesData[[#This Row],[Order Date]],"mmm-yyyy")</f>
        <v>Jul-2023</v>
      </c>
      <c r="S1016">
        <f>YEAR(SalesData[[#This Row],[Order Date]])*100 + MONTH(SalesData[[#This Row],[Order Date]])</f>
        <v>202307</v>
      </c>
    </row>
    <row r="1017" spans="1:19" x14ac:dyDescent="0.3">
      <c r="A1017" t="s">
        <v>14862</v>
      </c>
      <c r="B1017" s="3">
        <v>45120</v>
      </c>
      <c r="C1017" t="s">
        <v>14863</v>
      </c>
      <c r="D1017" t="s">
        <v>18</v>
      </c>
      <c r="E1017" t="s">
        <v>14</v>
      </c>
      <c r="F1017" t="s">
        <v>20</v>
      </c>
      <c r="G1017">
        <v>6</v>
      </c>
      <c r="H1017" s="5">
        <v>816.27</v>
      </c>
      <c r="I1017" s="5">
        <v>0.1</v>
      </c>
      <c r="J1017" s="5">
        <v>4407.8580000000002</v>
      </c>
      <c r="K1017" s="5">
        <v>1275.563183525665</v>
      </c>
      <c r="L1017">
        <f>YEAR(SalesData[Order Date])</f>
        <v>2023</v>
      </c>
      <c r="M1017">
        <f>MONTH(SalesData[Order Date])</f>
        <v>7</v>
      </c>
      <c r="N1017" t="str">
        <f>TEXT(SalesData[[#This Row],[Order Date]], "mmmm")</f>
        <v>July</v>
      </c>
      <c r="O1017" s="7">
        <f>IF(SalesData[Sales]=0,0,SalesData[Profit]/SalesData[Sales])</f>
        <v>0.28938391017262011</v>
      </c>
      <c r="P1017" s="8">
        <f t="shared" si="15"/>
        <v>2.0418080618749517E-5</v>
      </c>
      <c r="Q1017" t="str">
        <f>IF(SalesData[[#This Row],[Discount]]&gt;0, "Yes", "No")</f>
        <v>Yes</v>
      </c>
      <c r="R1017" t="str">
        <f>TEXT(SalesData[[#This Row],[Order Date]],"mmm-yyyy")</f>
        <v>Jul-2023</v>
      </c>
      <c r="S1017">
        <f>YEAR(SalesData[[#This Row],[Order Date]])*100 + MONTH(SalesData[[#This Row],[Order Date]])</f>
        <v>202307</v>
      </c>
    </row>
    <row r="1018" spans="1:19" x14ac:dyDescent="0.3">
      <c r="A1018" t="s">
        <v>14901</v>
      </c>
      <c r="B1018" s="3">
        <v>45136</v>
      </c>
      <c r="C1018" t="s">
        <v>14902</v>
      </c>
      <c r="D1018" t="s">
        <v>13</v>
      </c>
      <c r="E1018" t="s">
        <v>14</v>
      </c>
      <c r="F1018" t="s">
        <v>34</v>
      </c>
      <c r="G1018">
        <v>8</v>
      </c>
      <c r="H1018" s="5">
        <v>170.37</v>
      </c>
      <c r="I1018" s="5">
        <v>0.3</v>
      </c>
      <c r="J1018" s="5">
        <v>954.072</v>
      </c>
      <c r="K1018" s="5">
        <v>151.3959715793261</v>
      </c>
      <c r="L1018">
        <f>YEAR(SalesData[Order Date])</f>
        <v>2023</v>
      </c>
      <c r="M1018">
        <f>MONTH(SalesData[Order Date])</f>
        <v>7</v>
      </c>
      <c r="N1018" t="str">
        <f>TEXT(SalesData[[#This Row],[Order Date]], "mmmm")</f>
        <v>July</v>
      </c>
      <c r="O1018" s="7">
        <f>IF(SalesData[Sales]=0,0,SalesData[Profit]/SalesData[Sales])</f>
        <v>0.15868401082866504</v>
      </c>
      <c r="P1018" s="8">
        <f t="shared" si="15"/>
        <v>2.2010917415037857E-4</v>
      </c>
      <c r="Q1018" t="str">
        <f>IF(SalesData[[#This Row],[Discount]]&gt;0, "Yes", "No")</f>
        <v>Yes</v>
      </c>
      <c r="R1018" t="str">
        <f>TEXT(SalesData[[#This Row],[Order Date]],"mmm-yyyy")</f>
        <v>Jul-2023</v>
      </c>
      <c r="S1018">
        <f>YEAR(SalesData[[#This Row],[Order Date]])*100 + MONTH(SalesData[[#This Row],[Order Date]])</f>
        <v>202307</v>
      </c>
    </row>
    <row r="1019" spans="1:19" x14ac:dyDescent="0.3">
      <c r="A1019" t="s">
        <v>14973</v>
      </c>
      <c r="B1019" s="3">
        <v>45127</v>
      </c>
      <c r="C1019" t="s">
        <v>14974</v>
      </c>
      <c r="D1019" t="s">
        <v>13</v>
      </c>
      <c r="E1019" t="s">
        <v>26</v>
      </c>
      <c r="F1019" t="s">
        <v>27</v>
      </c>
      <c r="G1019">
        <v>8</v>
      </c>
      <c r="H1019" s="5">
        <v>487.04</v>
      </c>
      <c r="I1019" s="5">
        <v>0.21</v>
      </c>
      <c r="J1019" s="5">
        <v>3078.0927999999999</v>
      </c>
      <c r="K1019" s="5">
        <v>309.21600737413308</v>
      </c>
      <c r="L1019">
        <f>YEAR(SalesData[Order Date])</f>
        <v>2023</v>
      </c>
      <c r="M1019">
        <f>MONTH(SalesData[Order Date])</f>
        <v>7</v>
      </c>
      <c r="N1019" t="str">
        <f>TEXT(SalesData[[#This Row],[Order Date]], "mmmm")</f>
        <v>July</v>
      </c>
      <c r="O1019" s="7">
        <f>IF(SalesData[Sales]=0,0,SalesData[Profit]/SalesData[Sales])</f>
        <v>0.10045701265866094</v>
      </c>
      <c r="P1019" s="8">
        <f t="shared" si="15"/>
        <v>5.3897010512483573E-5</v>
      </c>
      <c r="Q1019" t="str">
        <f>IF(SalesData[[#This Row],[Discount]]&gt;0, "Yes", "No")</f>
        <v>Yes</v>
      </c>
      <c r="R1019" t="str">
        <f>TEXT(SalesData[[#This Row],[Order Date]],"mmm-yyyy")</f>
        <v>Jul-2023</v>
      </c>
      <c r="S1019">
        <f>YEAR(SalesData[[#This Row],[Order Date]])*100 + MONTH(SalesData[[#This Row],[Order Date]])</f>
        <v>202307</v>
      </c>
    </row>
    <row r="1020" spans="1:19" x14ac:dyDescent="0.3">
      <c r="A1020" t="s">
        <v>15011</v>
      </c>
      <c r="B1020" s="3">
        <v>45138</v>
      </c>
      <c r="C1020" t="s">
        <v>15012</v>
      </c>
      <c r="D1020" t="s">
        <v>23</v>
      </c>
      <c r="E1020" t="s">
        <v>26</v>
      </c>
      <c r="F1020" t="s">
        <v>44</v>
      </c>
      <c r="G1020">
        <v>3</v>
      </c>
      <c r="H1020" s="5">
        <v>146.44</v>
      </c>
      <c r="I1020" s="5">
        <v>0.01</v>
      </c>
      <c r="J1020" s="5">
        <v>434.92680000000001</v>
      </c>
      <c r="K1020" s="5">
        <v>73.5263763272864</v>
      </c>
      <c r="L1020">
        <f>YEAR(SalesData[Order Date])</f>
        <v>2023</v>
      </c>
      <c r="M1020">
        <f>MONTH(SalesData[Order Date])</f>
        <v>7</v>
      </c>
      <c r="N1020" t="str">
        <f>TEXT(SalesData[[#This Row],[Order Date]], "mmmm")</f>
        <v>July</v>
      </c>
      <c r="O1020" s="7">
        <f>IF(SalesData[Sales]=0,0,SalesData[Profit]/SalesData[Sales])</f>
        <v>0.16905460028512015</v>
      </c>
      <c r="P1020" s="8">
        <f t="shared" si="15"/>
        <v>2.276245106073022E-5</v>
      </c>
      <c r="Q1020" t="str">
        <f>IF(SalesData[[#This Row],[Discount]]&gt;0, "Yes", "No")</f>
        <v>Yes</v>
      </c>
      <c r="R1020" t="str">
        <f>TEXT(SalesData[[#This Row],[Order Date]],"mmm-yyyy")</f>
        <v>Jul-2023</v>
      </c>
      <c r="S1020">
        <f>YEAR(SalesData[[#This Row],[Order Date]])*100 + MONTH(SalesData[[#This Row],[Order Date]])</f>
        <v>202307</v>
      </c>
    </row>
    <row r="1021" spans="1:19" x14ac:dyDescent="0.3">
      <c r="A1021" t="s">
        <v>15046</v>
      </c>
      <c r="B1021" s="3">
        <v>45128</v>
      </c>
      <c r="C1021" t="s">
        <v>15047</v>
      </c>
      <c r="D1021" t="s">
        <v>30</v>
      </c>
      <c r="E1021" t="s">
        <v>14</v>
      </c>
      <c r="F1021" t="s">
        <v>62</v>
      </c>
      <c r="G1021">
        <v>8</v>
      </c>
      <c r="H1021" s="5">
        <v>759.45</v>
      </c>
      <c r="I1021" s="5">
        <v>0.02</v>
      </c>
      <c r="J1021" s="5">
        <v>5954.0880000000006</v>
      </c>
      <c r="K1021" s="5">
        <v>1716.8743694842819</v>
      </c>
      <c r="L1021">
        <f>YEAR(SalesData[Order Date])</f>
        <v>2023</v>
      </c>
      <c r="M1021">
        <f>MONTH(SalesData[Order Date])</f>
        <v>7</v>
      </c>
      <c r="N1021" t="str">
        <f>TEXT(SalesData[[#This Row],[Order Date]], "mmmm")</f>
        <v>July</v>
      </c>
      <c r="O1021" s="7">
        <f>IF(SalesData[Sales]=0,0,SalesData[Profit]/SalesData[Sales])</f>
        <v>0.28835219927624212</v>
      </c>
      <c r="P1021" s="8">
        <f t="shared" si="15"/>
        <v>3.2918559483836988E-6</v>
      </c>
      <c r="Q1021" t="str">
        <f>IF(SalesData[[#This Row],[Discount]]&gt;0, "Yes", "No")</f>
        <v>Yes</v>
      </c>
      <c r="R1021" t="str">
        <f>TEXT(SalesData[[#This Row],[Order Date]],"mmm-yyyy")</f>
        <v>Jul-2023</v>
      </c>
      <c r="S1021">
        <f>YEAR(SalesData[[#This Row],[Order Date]])*100 + MONTH(SalesData[[#This Row],[Order Date]])</f>
        <v>202307</v>
      </c>
    </row>
    <row r="1022" spans="1:19" x14ac:dyDescent="0.3">
      <c r="A1022" t="s">
        <v>15050</v>
      </c>
      <c r="B1022" s="3">
        <v>45119</v>
      </c>
      <c r="C1022" t="s">
        <v>15051</v>
      </c>
      <c r="D1022" t="s">
        <v>13</v>
      </c>
      <c r="E1022" t="s">
        <v>14</v>
      </c>
      <c r="F1022" t="s">
        <v>20</v>
      </c>
      <c r="G1022">
        <v>3</v>
      </c>
      <c r="H1022" s="5">
        <v>554.22</v>
      </c>
      <c r="I1022" s="5">
        <v>0.06</v>
      </c>
      <c r="J1022" s="5">
        <v>1562.9004</v>
      </c>
      <c r="K1022" s="5">
        <v>80.118297740613102</v>
      </c>
      <c r="L1022">
        <f>YEAR(SalesData[Order Date])</f>
        <v>2023</v>
      </c>
      <c r="M1022">
        <f>MONTH(SalesData[Order Date])</f>
        <v>7</v>
      </c>
      <c r="N1022" t="str">
        <f>TEXT(SalesData[[#This Row],[Order Date]], "mmmm")</f>
        <v>July</v>
      </c>
      <c r="O1022" s="7">
        <f>IF(SalesData[Sales]=0,0,SalesData[Profit]/SalesData[Sales])</f>
        <v>5.1262574211775172E-2</v>
      </c>
      <c r="P1022" s="8">
        <f t="shared" si="15"/>
        <v>3.6086752553137739E-5</v>
      </c>
      <c r="Q1022" t="str">
        <f>IF(SalesData[[#This Row],[Discount]]&gt;0, "Yes", "No")</f>
        <v>Yes</v>
      </c>
      <c r="R1022" t="str">
        <f>TEXT(SalesData[[#This Row],[Order Date]],"mmm-yyyy")</f>
        <v>Jul-2023</v>
      </c>
      <c r="S1022">
        <f>YEAR(SalesData[[#This Row],[Order Date]])*100 + MONTH(SalesData[[#This Row],[Order Date]])</f>
        <v>202307</v>
      </c>
    </row>
    <row r="1023" spans="1:19" x14ac:dyDescent="0.3">
      <c r="A1023" t="s">
        <v>15085</v>
      </c>
      <c r="B1023" s="3">
        <v>45118</v>
      </c>
      <c r="C1023" t="s">
        <v>15086</v>
      </c>
      <c r="D1023" t="s">
        <v>23</v>
      </c>
      <c r="E1023" t="s">
        <v>14</v>
      </c>
      <c r="F1023" t="s">
        <v>34</v>
      </c>
      <c r="G1023">
        <v>6</v>
      </c>
      <c r="H1023" s="5">
        <v>278.89</v>
      </c>
      <c r="I1023" s="5">
        <v>0.23</v>
      </c>
      <c r="J1023" s="5">
        <v>1288.4718</v>
      </c>
      <c r="K1023" s="5">
        <v>250.87296285025971</v>
      </c>
      <c r="L1023">
        <f>YEAR(SalesData[Order Date])</f>
        <v>2023</v>
      </c>
      <c r="M1023">
        <f>MONTH(SalesData[Order Date])</f>
        <v>7</v>
      </c>
      <c r="N1023" t="str">
        <f>TEXT(SalesData[[#This Row],[Order Date]], "mmmm")</f>
        <v>July</v>
      </c>
      <c r="O1023" s="7">
        <f>IF(SalesData[Sales]=0,0,SalesData[Profit]/SalesData[Sales])</f>
        <v>0.19470582348038948</v>
      </c>
      <c r="P1023" s="8">
        <f t="shared" si="15"/>
        <v>1.3744965159501359E-4</v>
      </c>
      <c r="Q1023" t="str">
        <f>IF(SalesData[[#This Row],[Discount]]&gt;0, "Yes", "No")</f>
        <v>Yes</v>
      </c>
      <c r="R1023" t="str">
        <f>TEXT(SalesData[[#This Row],[Order Date]],"mmm-yyyy")</f>
        <v>Jul-2023</v>
      </c>
      <c r="S1023">
        <f>YEAR(SalesData[[#This Row],[Order Date]])*100 + MONTH(SalesData[[#This Row],[Order Date]])</f>
        <v>202307</v>
      </c>
    </row>
    <row r="1024" spans="1:19" x14ac:dyDescent="0.3">
      <c r="A1024" t="s">
        <v>15091</v>
      </c>
      <c r="B1024" s="3">
        <v>45135</v>
      </c>
      <c r="C1024" t="s">
        <v>15092</v>
      </c>
      <c r="D1024" t="s">
        <v>30</v>
      </c>
      <c r="E1024" t="s">
        <v>26</v>
      </c>
      <c r="F1024" t="s">
        <v>44</v>
      </c>
      <c r="G1024">
        <v>7</v>
      </c>
      <c r="H1024" s="5">
        <v>152.63999999999999</v>
      </c>
      <c r="I1024" s="5">
        <v>7.0000000000000007E-2</v>
      </c>
      <c r="J1024" s="5">
        <v>993.68639999999994</v>
      </c>
      <c r="K1024" s="5">
        <v>251.96677342913031</v>
      </c>
      <c r="L1024">
        <f>YEAR(SalesData[Order Date])</f>
        <v>2023</v>
      </c>
      <c r="M1024">
        <f>MONTH(SalesData[Order Date])</f>
        <v>7</v>
      </c>
      <c r="N1024" t="str">
        <f>TEXT(SalesData[[#This Row],[Order Date]], "mmmm")</f>
        <v>July</v>
      </c>
      <c r="O1024" s="7">
        <f>IF(SalesData[Sales]=0,0,SalesData[Profit]/SalesData[Sales])</f>
        <v>0.25356769845006466</v>
      </c>
      <c r="P1024" s="8">
        <f t="shared" si="15"/>
        <v>6.5513626834381555E-5</v>
      </c>
      <c r="Q1024" t="str">
        <f>IF(SalesData[[#This Row],[Discount]]&gt;0, "Yes", "No")</f>
        <v>Yes</v>
      </c>
      <c r="R1024" t="str">
        <f>TEXT(SalesData[[#This Row],[Order Date]],"mmm-yyyy")</f>
        <v>Jul-2023</v>
      </c>
      <c r="S1024">
        <f>YEAR(SalesData[[#This Row],[Order Date]])*100 + MONTH(SalesData[[#This Row],[Order Date]])</f>
        <v>202307</v>
      </c>
    </row>
    <row r="1025" spans="1:19" x14ac:dyDescent="0.3">
      <c r="A1025" t="s">
        <v>15097</v>
      </c>
      <c r="B1025" s="3">
        <v>45124</v>
      </c>
      <c r="C1025" t="s">
        <v>15098</v>
      </c>
      <c r="D1025" t="s">
        <v>18</v>
      </c>
      <c r="E1025" t="s">
        <v>26</v>
      </c>
      <c r="F1025" t="s">
        <v>44</v>
      </c>
      <c r="G1025">
        <v>4</v>
      </c>
      <c r="H1025" s="5">
        <v>468.18</v>
      </c>
      <c r="I1025" s="5">
        <v>0.23</v>
      </c>
      <c r="J1025" s="5">
        <v>1441.9944</v>
      </c>
      <c r="K1025" s="5">
        <v>242.524800619724</v>
      </c>
      <c r="L1025">
        <f>YEAR(SalesData[Order Date])</f>
        <v>2023</v>
      </c>
      <c r="M1025">
        <f>MONTH(SalesData[Order Date])</f>
        <v>7</v>
      </c>
      <c r="N1025" t="str">
        <f>TEXT(SalesData[[#This Row],[Order Date]], "mmmm")</f>
        <v>July</v>
      </c>
      <c r="O1025" s="7">
        <f>IF(SalesData[Sales]=0,0,SalesData[Profit]/SalesData[Sales])</f>
        <v>0.1681870613503936</v>
      </c>
      <c r="P1025" s="8">
        <f t="shared" si="15"/>
        <v>1.2281601093596479E-4</v>
      </c>
      <c r="Q1025" t="str">
        <f>IF(SalesData[[#This Row],[Discount]]&gt;0, "Yes", "No")</f>
        <v>Yes</v>
      </c>
      <c r="R1025" t="str">
        <f>TEXT(SalesData[[#This Row],[Order Date]],"mmm-yyyy")</f>
        <v>Jul-2023</v>
      </c>
      <c r="S1025">
        <f>YEAR(SalesData[[#This Row],[Order Date]])*100 + MONTH(SalesData[[#This Row],[Order Date]])</f>
        <v>202307</v>
      </c>
    </row>
    <row r="1026" spans="1:19" x14ac:dyDescent="0.3">
      <c r="A1026" t="s">
        <v>15210</v>
      </c>
      <c r="B1026" s="3">
        <v>45120</v>
      </c>
      <c r="C1026" t="s">
        <v>15211</v>
      </c>
      <c r="D1026" t="s">
        <v>13</v>
      </c>
      <c r="E1026" t="s">
        <v>14</v>
      </c>
      <c r="F1026" t="s">
        <v>62</v>
      </c>
      <c r="G1026">
        <v>7</v>
      </c>
      <c r="H1026" s="5">
        <v>378.95</v>
      </c>
      <c r="I1026" s="5">
        <v>0.05</v>
      </c>
      <c r="J1026" s="5">
        <v>2520.0174999999999</v>
      </c>
      <c r="K1026" s="5">
        <v>162.50700303564469</v>
      </c>
      <c r="L1026">
        <f>YEAR(SalesData[Order Date])</f>
        <v>2023</v>
      </c>
      <c r="M1026">
        <f>MONTH(SalesData[Order Date])</f>
        <v>7</v>
      </c>
      <c r="N1026" t="str">
        <f>TEXT(SalesData[[#This Row],[Order Date]], "mmmm")</f>
        <v>July</v>
      </c>
      <c r="O1026" s="7">
        <f>IF(SalesData[Sales]=0,0,SalesData[Profit]/SalesData[Sales])</f>
        <v>6.4486458143899666E-2</v>
      </c>
      <c r="P1026" s="8">
        <f t="shared" ref="P1026:P1089" si="16">IF(H:H*G:G=0, 0, (I:I/(H:H*G:G)))</f>
        <v>1.8849075452849039E-5</v>
      </c>
      <c r="Q1026" t="str">
        <f>IF(SalesData[[#This Row],[Discount]]&gt;0, "Yes", "No")</f>
        <v>Yes</v>
      </c>
      <c r="R1026" t="str">
        <f>TEXT(SalesData[[#This Row],[Order Date]],"mmm-yyyy")</f>
        <v>Jul-2023</v>
      </c>
      <c r="S1026">
        <f>YEAR(SalesData[[#This Row],[Order Date]])*100 + MONTH(SalesData[[#This Row],[Order Date]])</f>
        <v>202307</v>
      </c>
    </row>
    <row r="1027" spans="1:19" x14ac:dyDescent="0.3">
      <c r="A1027" t="s">
        <v>15286</v>
      </c>
      <c r="B1027" s="3">
        <v>45127</v>
      </c>
      <c r="C1027" t="s">
        <v>15287</v>
      </c>
      <c r="D1027" t="s">
        <v>30</v>
      </c>
      <c r="E1027" t="s">
        <v>19</v>
      </c>
      <c r="F1027" t="s">
        <v>27</v>
      </c>
      <c r="G1027">
        <v>7</v>
      </c>
      <c r="H1027" s="5">
        <v>851.64</v>
      </c>
      <c r="I1027" s="5">
        <v>0.2</v>
      </c>
      <c r="J1027" s="5">
        <v>4769.1840000000002</v>
      </c>
      <c r="K1027" s="5">
        <v>712.10514387221269</v>
      </c>
      <c r="L1027">
        <f>YEAR(SalesData[Order Date])</f>
        <v>2023</v>
      </c>
      <c r="M1027">
        <f>MONTH(SalesData[Order Date])</f>
        <v>7</v>
      </c>
      <c r="N1027" t="str">
        <f>TEXT(SalesData[[#This Row],[Order Date]], "mmmm")</f>
        <v>July</v>
      </c>
      <c r="O1027" s="7">
        <f>IF(SalesData[Sales]=0,0,SalesData[Profit]/SalesData[Sales])</f>
        <v>0.14931383311531127</v>
      </c>
      <c r="P1027" s="8">
        <f t="shared" si="16"/>
        <v>3.3548716090635219E-5</v>
      </c>
      <c r="Q1027" t="str">
        <f>IF(SalesData[[#This Row],[Discount]]&gt;0, "Yes", "No")</f>
        <v>Yes</v>
      </c>
      <c r="R1027" t="str">
        <f>TEXT(SalesData[[#This Row],[Order Date]],"mmm-yyyy")</f>
        <v>Jul-2023</v>
      </c>
      <c r="S1027">
        <f>YEAR(SalesData[[#This Row],[Order Date]])*100 + MONTH(SalesData[[#This Row],[Order Date]])</f>
        <v>202307</v>
      </c>
    </row>
    <row r="1028" spans="1:19" x14ac:dyDescent="0.3">
      <c r="A1028" t="s">
        <v>15340</v>
      </c>
      <c r="B1028" s="3">
        <v>45123</v>
      </c>
      <c r="C1028" t="s">
        <v>15341</v>
      </c>
      <c r="D1028" t="s">
        <v>23</v>
      </c>
      <c r="E1028" t="s">
        <v>26</v>
      </c>
      <c r="F1028" t="s">
        <v>27</v>
      </c>
      <c r="G1028">
        <v>9</v>
      </c>
      <c r="H1028" s="5">
        <v>472.49</v>
      </c>
      <c r="I1028" s="5">
        <v>0.03</v>
      </c>
      <c r="J1028" s="5">
        <v>4124.8377</v>
      </c>
      <c r="K1028" s="5">
        <v>681.90203821586726</v>
      </c>
      <c r="L1028">
        <f>YEAR(SalesData[Order Date])</f>
        <v>2023</v>
      </c>
      <c r="M1028">
        <f>MONTH(SalesData[Order Date])</f>
        <v>7</v>
      </c>
      <c r="N1028" t="str">
        <f>TEXT(SalesData[[#This Row],[Order Date]], "mmmm")</f>
        <v>July</v>
      </c>
      <c r="O1028" s="7">
        <f>IF(SalesData[Sales]=0,0,SalesData[Profit]/SalesData[Sales])</f>
        <v>0.16531608945871185</v>
      </c>
      <c r="P1028" s="8">
        <f t="shared" si="16"/>
        <v>7.0548230297642984E-6</v>
      </c>
      <c r="Q1028" t="str">
        <f>IF(SalesData[[#This Row],[Discount]]&gt;0, "Yes", "No")</f>
        <v>Yes</v>
      </c>
      <c r="R1028" t="str">
        <f>TEXT(SalesData[[#This Row],[Order Date]],"mmm-yyyy")</f>
        <v>Jul-2023</v>
      </c>
      <c r="S1028">
        <f>YEAR(SalesData[[#This Row],[Order Date]])*100 + MONTH(SalesData[[#This Row],[Order Date]])</f>
        <v>202307</v>
      </c>
    </row>
    <row r="1029" spans="1:19" x14ac:dyDescent="0.3">
      <c r="A1029" t="s">
        <v>15348</v>
      </c>
      <c r="B1029" s="3">
        <v>45127</v>
      </c>
      <c r="C1029" t="s">
        <v>15349</v>
      </c>
      <c r="D1029" t="s">
        <v>30</v>
      </c>
      <c r="E1029" t="s">
        <v>26</v>
      </c>
      <c r="F1029" t="s">
        <v>34</v>
      </c>
      <c r="G1029">
        <v>1</v>
      </c>
      <c r="H1029" s="5">
        <v>857.25</v>
      </c>
      <c r="I1029" s="5">
        <v>0.27</v>
      </c>
      <c r="J1029" s="5">
        <v>625.79250000000002</v>
      </c>
      <c r="K1029" s="5">
        <v>64.907139514764552</v>
      </c>
      <c r="L1029">
        <f>YEAR(SalesData[Order Date])</f>
        <v>2023</v>
      </c>
      <c r="M1029">
        <f>MONTH(SalesData[Order Date])</f>
        <v>7</v>
      </c>
      <c r="N1029" t="str">
        <f>TEXT(SalesData[[#This Row],[Order Date]], "mmmm")</f>
        <v>July</v>
      </c>
      <c r="O1029" s="7">
        <f>IF(SalesData[Sales]=0,0,SalesData[Profit]/SalesData[Sales])</f>
        <v>0.10371990638233049</v>
      </c>
      <c r="P1029" s="8">
        <f t="shared" si="16"/>
        <v>3.1496062992125988E-4</v>
      </c>
      <c r="Q1029" t="str">
        <f>IF(SalesData[[#This Row],[Discount]]&gt;0, "Yes", "No")</f>
        <v>Yes</v>
      </c>
      <c r="R1029" t="str">
        <f>TEXT(SalesData[[#This Row],[Order Date]],"mmm-yyyy")</f>
        <v>Jul-2023</v>
      </c>
      <c r="S1029">
        <f>YEAR(SalesData[[#This Row],[Order Date]])*100 + MONTH(SalesData[[#This Row],[Order Date]])</f>
        <v>202307</v>
      </c>
    </row>
    <row r="1030" spans="1:19" x14ac:dyDescent="0.3">
      <c r="A1030" t="s">
        <v>15366</v>
      </c>
      <c r="B1030" s="3">
        <v>45130</v>
      </c>
      <c r="C1030" t="s">
        <v>15367</v>
      </c>
      <c r="D1030" t="s">
        <v>30</v>
      </c>
      <c r="E1030" t="s">
        <v>26</v>
      </c>
      <c r="F1030" t="s">
        <v>91</v>
      </c>
      <c r="G1030">
        <v>4</v>
      </c>
      <c r="H1030" s="5">
        <v>158.84</v>
      </c>
      <c r="I1030" s="5">
        <v>0.1</v>
      </c>
      <c r="J1030" s="5">
        <v>571.82400000000007</v>
      </c>
      <c r="K1030" s="5">
        <v>62.808401457545401</v>
      </c>
      <c r="L1030">
        <f>YEAR(SalesData[Order Date])</f>
        <v>2023</v>
      </c>
      <c r="M1030">
        <f>MONTH(SalesData[Order Date])</f>
        <v>7</v>
      </c>
      <c r="N1030" t="str">
        <f>TEXT(SalesData[[#This Row],[Order Date]], "mmmm")</f>
        <v>July</v>
      </c>
      <c r="O1030" s="7">
        <f>IF(SalesData[Sales]=0,0,SalesData[Profit]/SalesData[Sales])</f>
        <v>0.1098386941743358</v>
      </c>
      <c r="P1030" s="8">
        <f t="shared" si="16"/>
        <v>1.5739108536892471E-4</v>
      </c>
      <c r="Q1030" t="str">
        <f>IF(SalesData[[#This Row],[Discount]]&gt;0, "Yes", "No")</f>
        <v>Yes</v>
      </c>
      <c r="R1030" t="str">
        <f>TEXT(SalesData[[#This Row],[Order Date]],"mmm-yyyy")</f>
        <v>Jul-2023</v>
      </c>
      <c r="S1030">
        <f>YEAR(SalesData[[#This Row],[Order Date]])*100 + MONTH(SalesData[[#This Row],[Order Date]])</f>
        <v>202307</v>
      </c>
    </row>
    <row r="1031" spans="1:19" x14ac:dyDescent="0.3">
      <c r="A1031" t="s">
        <v>15374</v>
      </c>
      <c r="B1031" s="3">
        <v>45126</v>
      </c>
      <c r="C1031" t="s">
        <v>15375</v>
      </c>
      <c r="D1031" t="s">
        <v>23</v>
      </c>
      <c r="E1031" t="s">
        <v>14</v>
      </c>
      <c r="F1031" t="s">
        <v>91</v>
      </c>
      <c r="G1031">
        <v>7</v>
      </c>
      <c r="H1031" s="5">
        <v>293.64999999999998</v>
      </c>
      <c r="I1031" s="5">
        <v>0.15</v>
      </c>
      <c r="J1031" s="5">
        <v>1747.2175</v>
      </c>
      <c r="K1031" s="5">
        <v>466.74458933505042</v>
      </c>
      <c r="L1031">
        <f>YEAR(SalesData[Order Date])</f>
        <v>2023</v>
      </c>
      <c r="M1031">
        <f>MONTH(SalesData[Order Date])</f>
        <v>7</v>
      </c>
      <c r="N1031" t="str">
        <f>TEXT(SalesData[[#This Row],[Order Date]], "mmmm")</f>
        <v>July</v>
      </c>
      <c r="O1031" s="7">
        <f>IF(SalesData[Sales]=0,0,SalesData[Profit]/SalesData[Sales])</f>
        <v>0.26713594005042329</v>
      </c>
      <c r="P1031" s="8">
        <f t="shared" si="16"/>
        <v>7.2973170197757303E-5</v>
      </c>
      <c r="Q1031" t="str">
        <f>IF(SalesData[[#This Row],[Discount]]&gt;0, "Yes", "No")</f>
        <v>Yes</v>
      </c>
      <c r="R1031" t="str">
        <f>TEXT(SalesData[[#This Row],[Order Date]],"mmm-yyyy")</f>
        <v>Jul-2023</v>
      </c>
      <c r="S1031">
        <f>YEAR(SalesData[[#This Row],[Order Date]])*100 + MONTH(SalesData[[#This Row],[Order Date]])</f>
        <v>202307</v>
      </c>
    </row>
    <row r="1032" spans="1:19" x14ac:dyDescent="0.3">
      <c r="A1032" t="s">
        <v>15397</v>
      </c>
      <c r="B1032" s="3">
        <v>45132</v>
      </c>
      <c r="C1032" t="s">
        <v>15398</v>
      </c>
      <c r="D1032" t="s">
        <v>30</v>
      </c>
      <c r="E1032" t="s">
        <v>26</v>
      </c>
      <c r="F1032" t="s">
        <v>15</v>
      </c>
      <c r="G1032">
        <v>5</v>
      </c>
      <c r="H1032" s="5">
        <v>553.78</v>
      </c>
      <c r="I1032" s="5">
        <v>0.1</v>
      </c>
      <c r="J1032" s="5">
        <v>2492.0100000000002</v>
      </c>
      <c r="K1032" s="5">
        <v>486.36597702007322</v>
      </c>
      <c r="L1032">
        <f>YEAR(SalesData[Order Date])</f>
        <v>2023</v>
      </c>
      <c r="M1032">
        <f>MONTH(SalesData[Order Date])</f>
        <v>7</v>
      </c>
      <c r="N1032" t="str">
        <f>TEXT(SalesData[[#This Row],[Order Date]], "mmmm")</f>
        <v>July</v>
      </c>
      <c r="O1032" s="7">
        <f>IF(SalesData[Sales]=0,0,SalesData[Profit]/SalesData[Sales])</f>
        <v>0.19517015462220183</v>
      </c>
      <c r="P1032" s="8">
        <f t="shared" si="16"/>
        <v>3.6115424897973931E-5</v>
      </c>
      <c r="Q1032" t="str">
        <f>IF(SalesData[[#This Row],[Discount]]&gt;0, "Yes", "No")</f>
        <v>Yes</v>
      </c>
      <c r="R1032" t="str">
        <f>TEXT(SalesData[[#This Row],[Order Date]],"mmm-yyyy")</f>
        <v>Jul-2023</v>
      </c>
      <c r="S1032">
        <f>YEAR(SalesData[[#This Row],[Order Date]])*100 + MONTH(SalesData[[#This Row],[Order Date]])</f>
        <v>202307</v>
      </c>
    </row>
    <row r="1033" spans="1:19" x14ac:dyDescent="0.3">
      <c r="A1033" t="s">
        <v>15506</v>
      </c>
      <c r="B1033" s="3">
        <v>45137</v>
      </c>
      <c r="C1033" t="s">
        <v>9268</v>
      </c>
      <c r="D1033" t="s">
        <v>23</v>
      </c>
      <c r="E1033" t="s">
        <v>14</v>
      </c>
      <c r="F1033" t="s">
        <v>62</v>
      </c>
      <c r="G1033">
        <v>7</v>
      </c>
      <c r="H1033" s="5">
        <v>260.10000000000002</v>
      </c>
      <c r="I1033" s="5">
        <v>0.26</v>
      </c>
      <c r="J1033" s="5">
        <v>1347.318</v>
      </c>
      <c r="K1033" s="5">
        <v>147.7885701567406</v>
      </c>
      <c r="L1033">
        <f>YEAR(SalesData[Order Date])</f>
        <v>2023</v>
      </c>
      <c r="M1033">
        <f>MONTH(SalesData[Order Date])</f>
        <v>7</v>
      </c>
      <c r="N1033" t="str">
        <f>TEXT(SalesData[[#This Row],[Order Date]], "mmmm")</f>
        <v>July</v>
      </c>
      <c r="O1033" s="7">
        <f>IF(SalesData[Sales]=0,0,SalesData[Profit]/SalesData[Sales])</f>
        <v>0.10969093425363619</v>
      </c>
      <c r="P1033" s="8">
        <f t="shared" si="16"/>
        <v>1.4280221892678637E-4</v>
      </c>
      <c r="Q1033" t="str">
        <f>IF(SalesData[[#This Row],[Discount]]&gt;0, "Yes", "No")</f>
        <v>Yes</v>
      </c>
      <c r="R1033" t="str">
        <f>TEXT(SalesData[[#This Row],[Order Date]],"mmm-yyyy")</f>
        <v>Jul-2023</v>
      </c>
      <c r="S1033">
        <f>YEAR(SalesData[[#This Row],[Order Date]])*100 + MONTH(SalesData[[#This Row],[Order Date]])</f>
        <v>202307</v>
      </c>
    </row>
    <row r="1034" spans="1:19" x14ac:dyDescent="0.3">
      <c r="A1034" t="s">
        <v>15581</v>
      </c>
      <c r="B1034" s="3">
        <v>45122</v>
      </c>
      <c r="C1034" t="s">
        <v>15582</v>
      </c>
      <c r="D1034" t="s">
        <v>13</v>
      </c>
      <c r="E1034" t="s">
        <v>19</v>
      </c>
      <c r="F1034" t="s">
        <v>53</v>
      </c>
      <c r="G1034">
        <v>3</v>
      </c>
      <c r="H1034" s="5">
        <v>857.42</v>
      </c>
      <c r="I1034" s="5">
        <v>0.21</v>
      </c>
      <c r="J1034" s="5">
        <v>2032.0853999999999</v>
      </c>
      <c r="K1034" s="5">
        <v>575.49509971933071</v>
      </c>
      <c r="L1034">
        <f>YEAR(SalesData[Order Date])</f>
        <v>2023</v>
      </c>
      <c r="M1034">
        <f>MONTH(SalesData[Order Date])</f>
        <v>7</v>
      </c>
      <c r="N1034" t="str">
        <f>TEXT(SalesData[[#This Row],[Order Date]], "mmmm")</f>
        <v>July</v>
      </c>
      <c r="O1034" s="7">
        <f>IF(SalesData[Sales]=0,0,SalesData[Profit]/SalesData[Sales])</f>
        <v>0.28320419000074049</v>
      </c>
      <c r="P1034" s="8">
        <f t="shared" si="16"/>
        <v>8.1640269646147747E-5</v>
      </c>
      <c r="Q1034" t="str">
        <f>IF(SalesData[[#This Row],[Discount]]&gt;0, "Yes", "No")</f>
        <v>Yes</v>
      </c>
      <c r="R1034" t="str">
        <f>TEXT(SalesData[[#This Row],[Order Date]],"mmm-yyyy")</f>
        <v>Jul-2023</v>
      </c>
      <c r="S1034">
        <f>YEAR(SalesData[[#This Row],[Order Date]])*100 + MONTH(SalesData[[#This Row],[Order Date]])</f>
        <v>202307</v>
      </c>
    </row>
    <row r="1035" spans="1:19" x14ac:dyDescent="0.3">
      <c r="A1035" t="s">
        <v>15587</v>
      </c>
      <c r="B1035" s="3">
        <v>45122</v>
      </c>
      <c r="C1035" t="s">
        <v>15588</v>
      </c>
      <c r="D1035" t="s">
        <v>30</v>
      </c>
      <c r="E1035" t="s">
        <v>14</v>
      </c>
      <c r="F1035" t="s">
        <v>20</v>
      </c>
      <c r="G1035">
        <v>8</v>
      </c>
      <c r="H1035" s="5">
        <v>735.27</v>
      </c>
      <c r="I1035" s="5">
        <v>0.19</v>
      </c>
      <c r="J1035" s="5">
        <v>4764.5496000000003</v>
      </c>
      <c r="K1035" s="5">
        <v>337.37864779175231</v>
      </c>
      <c r="L1035">
        <f>YEAR(SalesData[Order Date])</f>
        <v>2023</v>
      </c>
      <c r="M1035">
        <f>MONTH(SalesData[Order Date])</f>
        <v>7</v>
      </c>
      <c r="N1035" t="str">
        <f>TEXT(SalesData[[#This Row],[Order Date]], "mmmm")</f>
        <v>July</v>
      </c>
      <c r="O1035" s="7">
        <f>IF(SalesData[Sales]=0,0,SalesData[Profit]/SalesData[Sales])</f>
        <v>7.0810186925486573E-2</v>
      </c>
      <c r="P1035" s="8">
        <f t="shared" si="16"/>
        <v>3.2301059474750775E-5</v>
      </c>
      <c r="Q1035" t="str">
        <f>IF(SalesData[[#This Row],[Discount]]&gt;0, "Yes", "No")</f>
        <v>Yes</v>
      </c>
      <c r="R1035" t="str">
        <f>TEXT(SalesData[[#This Row],[Order Date]],"mmm-yyyy")</f>
        <v>Jul-2023</v>
      </c>
      <c r="S1035">
        <f>YEAR(SalesData[[#This Row],[Order Date]])*100 + MONTH(SalesData[[#This Row],[Order Date]])</f>
        <v>202307</v>
      </c>
    </row>
    <row r="1036" spans="1:19" x14ac:dyDescent="0.3">
      <c r="A1036" t="s">
        <v>15657</v>
      </c>
      <c r="B1036" s="3">
        <v>45138</v>
      </c>
      <c r="C1036" t="s">
        <v>15658</v>
      </c>
      <c r="D1036" t="s">
        <v>30</v>
      </c>
      <c r="E1036" t="s">
        <v>19</v>
      </c>
      <c r="F1036" t="s">
        <v>20</v>
      </c>
      <c r="G1036">
        <v>2</v>
      </c>
      <c r="H1036" s="5">
        <v>917.16</v>
      </c>
      <c r="I1036" s="5">
        <v>0.14000000000000001</v>
      </c>
      <c r="J1036" s="5">
        <v>1577.5152</v>
      </c>
      <c r="K1036" s="5">
        <v>123.2446491401671</v>
      </c>
      <c r="L1036">
        <f>YEAR(SalesData[Order Date])</f>
        <v>2023</v>
      </c>
      <c r="M1036">
        <f>MONTH(SalesData[Order Date])</f>
        <v>7</v>
      </c>
      <c r="N1036" t="str">
        <f>TEXT(SalesData[[#This Row],[Order Date]], "mmmm")</f>
        <v>July</v>
      </c>
      <c r="O1036" s="7">
        <f>IF(SalesData[Sales]=0,0,SalesData[Profit]/SalesData[Sales])</f>
        <v>7.812580768804453E-2</v>
      </c>
      <c r="P1036" s="8">
        <f t="shared" si="16"/>
        <v>7.6322560949016545E-5</v>
      </c>
      <c r="Q1036" t="str">
        <f>IF(SalesData[[#This Row],[Discount]]&gt;0, "Yes", "No")</f>
        <v>Yes</v>
      </c>
      <c r="R1036" t="str">
        <f>TEXT(SalesData[[#This Row],[Order Date]],"mmm-yyyy")</f>
        <v>Jul-2023</v>
      </c>
      <c r="S1036">
        <f>YEAR(SalesData[[#This Row],[Order Date]])*100 + MONTH(SalesData[[#This Row],[Order Date]])</f>
        <v>202307</v>
      </c>
    </row>
    <row r="1037" spans="1:19" x14ac:dyDescent="0.3">
      <c r="A1037" t="s">
        <v>15738</v>
      </c>
      <c r="B1037" s="3">
        <v>45131</v>
      </c>
      <c r="C1037" t="s">
        <v>15739</v>
      </c>
      <c r="D1037" t="s">
        <v>30</v>
      </c>
      <c r="E1037" t="s">
        <v>14</v>
      </c>
      <c r="F1037" t="s">
        <v>62</v>
      </c>
      <c r="G1037">
        <v>5</v>
      </c>
      <c r="H1037" s="5">
        <v>666.73</v>
      </c>
      <c r="I1037" s="5">
        <v>0.04</v>
      </c>
      <c r="J1037" s="5">
        <v>3200.3040000000001</v>
      </c>
      <c r="K1037" s="5">
        <v>364.80945509202269</v>
      </c>
      <c r="L1037">
        <f>YEAR(SalesData[Order Date])</f>
        <v>2023</v>
      </c>
      <c r="M1037">
        <f>MONTH(SalesData[Order Date])</f>
        <v>7</v>
      </c>
      <c r="N1037" t="str">
        <f>TEXT(SalesData[[#This Row],[Order Date]], "mmmm")</f>
        <v>July</v>
      </c>
      <c r="O1037" s="7">
        <f>IF(SalesData[Sales]=0,0,SalesData[Profit]/SalesData[Sales])</f>
        <v>0.11399212546433797</v>
      </c>
      <c r="P1037" s="8">
        <f t="shared" si="16"/>
        <v>1.1998860108289712E-5</v>
      </c>
      <c r="Q1037" t="str">
        <f>IF(SalesData[[#This Row],[Discount]]&gt;0, "Yes", "No")</f>
        <v>Yes</v>
      </c>
      <c r="R1037" t="str">
        <f>TEXT(SalesData[[#This Row],[Order Date]],"mmm-yyyy")</f>
        <v>Jul-2023</v>
      </c>
      <c r="S1037">
        <f>YEAR(SalesData[[#This Row],[Order Date]])*100 + MONTH(SalesData[[#This Row],[Order Date]])</f>
        <v>202307</v>
      </c>
    </row>
    <row r="1038" spans="1:19" x14ac:dyDescent="0.3">
      <c r="A1038" t="s">
        <v>15768</v>
      </c>
      <c r="B1038" s="3">
        <v>45122</v>
      </c>
      <c r="C1038" t="s">
        <v>15769</v>
      </c>
      <c r="D1038" t="s">
        <v>30</v>
      </c>
      <c r="E1038" t="s">
        <v>26</v>
      </c>
      <c r="F1038" t="s">
        <v>44</v>
      </c>
      <c r="G1038">
        <v>4</v>
      </c>
      <c r="H1038" s="5">
        <v>847.81</v>
      </c>
      <c r="I1038" s="5">
        <v>0.04</v>
      </c>
      <c r="J1038" s="5">
        <v>3255.5904</v>
      </c>
      <c r="K1038" s="5">
        <v>401.19926619619213</v>
      </c>
      <c r="L1038">
        <f>YEAR(SalesData[Order Date])</f>
        <v>2023</v>
      </c>
      <c r="M1038">
        <f>MONTH(SalesData[Order Date])</f>
        <v>7</v>
      </c>
      <c r="N1038" t="str">
        <f>TEXT(SalesData[[#This Row],[Order Date]], "mmmm")</f>
        <v>July</v>
      </c>
      <c r="O1038" s="7">
        <f>IF(SalesData[Sales]=0,0,SalesData[Profit]/SalesData[Sales])</f>
        <v>0.12323395049825436</v>
      </c>
      <c r="P1038" s="8">
        <f t="shared" si="16"/>
        <v>1.1795095599249833E-5</v>
      </c>
      <c r="Q1038" t="str">
        <f>IF(SalesData[[#This Row],[Discount]]&gt;0, "Yes", "No")</f>
        <v>Yes</v>
      </c>
      <c r="R1038" t="str">
        <f>TEXT(SalesData[[#This Row],[Order Date]],"mmm-yyyy")</f>
        <v>Jul-2023</v>
      </c>
      <c r="S1038">
        <f>YEAR(SalesData[[#This Row],[Order Date]])*100 + MONTH(SalesData[[#This Row],[Order Date]])</f>
        <v>202307</v>
      </c>
    </row>
    <row r="1039" spans="1:19" x14ac:dyDescent="0.3">
      <c r="A1039" t="s">
        <v>15776</v>
      </c>
      <c r="B1039" s="3">
        <v>45116</v>
      </c>
      <c r="C1039" t="s">
        <v>99</v>
      </c>
      <c r="D1039" t="s">
        <v>13</v>
      </c>
      <c r="E1039" t="s">
        <v>19</v>
      </c>
      <c r="F1039" t="s">
        <v>31</v>
      </c>
      <c r="G1039">
        <v>9</v>
      </c>
      <c r="H1039" s="5">
        <v>433.25</v>
      </c>
      <c r="I1039" s="5">
        <v>0.03</v>
      </c>
      <c r="J1039" s="5">
        <v>3782.2725</v>
      </c>
      <c r="K1039" s="5">
        <v>1121.8155702066069</v>
      </c>
      <c r="L1039">
        <f>YEAR(SalesData[Order Date])</f>
        <v>2023</v>
      </c>
      <c r="M1039">
        <f>MONTH(SalesData[Order Date])</f>
        <v>7</v>
      </c>
      <c r="N1039" t="str">
        <f>TEXT(SalesData[[#This Row],[Order Date]], "mmmm")</f>
        <v>July</v>
      </c>
      <c r="O1039" s="7">
        <f>IF(SalesData[Sales]=0,0,SalesData[Profit]/SalesData[Sales])</f>
        <v>0.29659829380527364</v>
      </c>
      <c r="P1039" s="8">
        <f t="shared" si="16"/>
        <v>7.6937872667820733E-6</v>
      </c>
      <c r="Q1039" t="str">
        <f>IF(SalesData[[#This Row],[Discount]]&gt;0, "Yes", "No")</f>
        <v>Yes</v>
      </c>
      <c r="R1039" t="str">
        <f>TEXT(SalesData[[#This Row],[Order Date]],"mmm-yyyy")</f>
        <v>Jul-2023</v>
      </c>
      <c r="S1039">
        <f>YEAR(SalesData[[#This Row],[Order Date]])*100 + MONTH(SalesData[[#This Row],[Order Date]])</f>
        <v>202307</v>
      </c>
    </row>
    <row r="1040" spans="1:19" x14ac:dyDescent="0.3">
      <c r="A1040" t="s">
        <v>15828</v>
      </c>
      <c r="B1040" s="3">
        <v>45122</v>
      </c>
      <c r="C1040" t="s">
        <v>10216</v>
      </c>
      <c r="D1040" t="s">
        <v>18</v>
      </c>
      <c r="E1040" t="s">
        <v>14</v>
      </c>
      <c r="F1040" t="s">
        <v>91</v>
      </c>
      <c r="G1040">
        <v>5</v>
      </c>
      <c r="H1040" s="5">
        <v>948.22</v>
      </c>
      <c r="I1040" s="5">
        <v>0.1</v>
      </c>
      <c r="J1040" s="5">
        <v>4266.9900000000007</v>
      </c>
      <c r="K1040" s="5">
        <v>695.77947597448735</v>
      </c>
      <c r="L1040">
        <f>YEAR(SalesData[Order Date])</f>
        <v>2023</v>
      </c>
      <c r="M1040">
        <f>MONTH(SalesData[Order Date])</f>
        <v>7</v>
      </c>
      <c r="N1040" t="str">
        <f>TEXT(SalesData[[#This Row],[Order Date]], "mmmm")</f>
        <v>July</v>
      </c>
      <c r="O1040" s="7">
        <f>IF(SalesData[Sales]=0,0,SalesData[Profit]/SalesData[Sales])</f>
        <v>0.16306095771831836</v>
      </c>
      <c r="P1040" s="8">
        <f t="shared" si="16"/>
        <v>2.1092151610385776E-5</v>
      </c>
      <c r="Q1040" t="str">
        <f>IF(SalesData[[#This Row],[Discount]]&gt;0, "Yes", "No")</f>
        <v>Yes</v>
      </c>
      <c r="R1040" t="str">
        <f>TEXT(SalesData[[#This Row],[Order Date]],"mmm-yyyy")</f>
        <v>Jul-2023</v>
      </c>
      <c r="S1040">
        <f>YEAR(SalesData[[#This Row],[Order Date]])*100 + MONTH(SalesData[[#This Row],[Order Date]])</f>
        <v>202307</v>
      </c>
    </row>
    <row r="1041" spans="1:19" x14ac:dyDescent="0.3">
      <c r="A1041" t="s">
        <v>15830</v>
      </c>
      <c r="B1041" s="3">
        <v>45113</v>
      </c>
      <c r="C1041" t="s">
        <v>15831</v>
      </c>
      <c r="D1041" t="s">
        <v>23</v>
      </c>
      <c r="E1041" t="s">
        <v>14</v>
      </c>
      <c r="F1041" t="s">
        <v>27</v>
      </c>
      <c r="G1041">
        <v>5</v>
      </c>
      <c r="H1041" s="5">
        <v>167.68</v>
      </c>
      <c r="I1041" s="5">
        <v>0.27</v>
      </c>
      <c r="J1041" s="5">
        <v>612.03200000000004</v>
      </c>
      <c r="K1041" s="5">
        <v>121.17398952392671</v>
      </c>
      <c r="L1041">
        <f>YEAR(SalesData[Order Date])</f>
        <v>2023</v>
      </c>
      <c r="M1041">
        <f>MONTH(SalesData[Order Date])</f>
        <v>7</v>
      </c>
      <c r="N1041" t="str">
        <f>TEXT(SalesData[[#This Row],[Order Date]], "mmmm")</f>
        <v>July</v>
      </c>
      <c r="O1041" s="7">
        <f>IF(SalesData[Sales]=0,0,SalesData[Profit]/SalesData[Sales])</f>
        <v>0.19798636268026296</v>
      </c>
      <c r="P1041" s="8">
        <f t="shared" si="16"/>
        <v>3.2204198473282443E-4</v>
      </c>
      <c r="Q1041" t="str">
        <f>IF(SalesData[[#This Row],[Discount]]&gt;0, "Yes", "No")</f>
        <v>Yes</v>
      </c>
      <c r="R1041" t="str">
        <f>TEXT(SalesData[[#This Row],[Order Date]],"mmm-yyyy")</f>
        <v>Jul-2023</v>
      </c>
      <c r="S1041">
        <f>YEAR(SalesData[[#This Row],[Order Date]])*100 + MONTH(SalesData[[#This Row],[Order Date]])</f>
        <v>202307</v>
      </c>
    </row>
    <row r="1042" spans="1:19" x14ac:dyDescent="0.3">
      <c r="A1042" t="s">
        <v>15883</v>
      </c>
      <c r="B1042" s="3">
        <v>45122</v>
      </c>
      <c r="C1042" t="s">
        <v>15884</v>
      </c>
      <c r="D1042" t="s">
        <v>30</v>
      </c>
      <c r="E1042" t="s">
        <v>14</v>
      </c>
      <c r="F1042" t="s">
        <v>27</v>
      </c>
      <c r="G1042">
        <v>3</v>
      </c>
      <c r="H1042" s="5">
        <v>212.11</v>
      </c>
      <c r="I1042" s="5">
        <v>0.23</v>
      </c>
      <c r="J1042" s="5">
        <v>489.97410000000002</v>
      </c>
      <c r="K1042" s="5">
        <v>64.261542960722366</v>
      </c>
      <c r="L1042">
        <f>YEAR(SalesData[Order Date])</f>
        <v>2023</v>
      </c>
      <c r="M1042">
        <f>MONTH(SalesData[Order Date])</f>
        <v>7</v>
      </c>
      <c r="N1042" t="str">
        <f>TEXT(SalesData[[#This Row],[Order Date]], "mmmm")</f>
        <v>July</v>
      </c>
      <c r="O1042" s="7">
        <f>IF(SalesData[Sales]=0,0,SalesData[Profit]/SalesData[Sales])</f>
        <v>0.13115293841189232</v>
      </c>
      <c r="P1042" s="8">
        <f t="shared" si="16"/>
        <v>3.6144767652004461E-4</v>
      </c>
      <c r="Q1042" t="str">
        <f>IF(SalesData[[#This Row],[Discount]]&gt;0, "Yes", "No")</f>
        <v>Yes</v>
      </c>
      <c r="R1042" t="str">
        <f>TEXT(SalesData[[#This Row],[Order Date]],"mmm-yyyy")</f>
        <v>Jul-2023</v>
      </c>
      <c r="S1042">
        <f>YEAR(SalesData[[#This Row],[Order Date]])*100 + MONTH(SalesData[[#This Row],[Order Date]])</f>
        <v>202307</v>
      </c>
    </row>
    <row r="1043" spans="1:19" x14ac:dyDescent="0.3">
      <c r="A1043" t="s">
        <v>15916</v>
      </c>
      <c r="B1043" s="3">
        <v>45136</v>
      </c>
      <c r="C1043" t="s">
        <v>15114</v>
      </c>
      <c r="D1043" t="s">
        <v>18</v>
      </c>
      <c r="E1043" t="s">
        <v>19</v>
      </c>
      <c r="F1043" t="s">
        <v>91</v>
      </c>
      <c r="G1043">
        <v>5</v>
      </c>
      <c r="H1043" s="5">
        <v>791.44</v>
      </c>
      <c r="I1043" s="5">
        <v>0.19</v>
      </c>
      <c r="J1043" s="5">
        <v>3205.3319999999999</v>
      </c>
      <c r="K1043" s="5">
        <v>399.95175909142392</v>
      </c>
      <c r="L1043">
        <f>YEAR(SalesData[Order Date])</f>
        <v>2023</v>
      </c>
      <c r="M1043">
        <f>MONTH(SalesData[Order Date])</f>
        <v>7</v>
      </c>
      <c r="N1043" t="str">
        <f>TEXT(SalesData[[#This Row],[Order Date]], "mmmm")</f>
        <v>July</v>
      </c>
      <c r="O1043" s="7">
        <f>IF(SalesData[Sales]=0,0,SalesData[Profit]/SalesData[Sales])</f>
        <v>0.12477701501480157</v>
      </c>
      <c r="P1043" s="8">
        <f t="shared" si="16"/>
        <v>4.8013747093904776E-5</v>
      </c>
      <c r="Q1043" t="str">
        <f>IF(SalesData[[#This Row],[Discount]]&gt;0, "Yes", "No")</f>
        <v>Yes</v>
      </c>
      <c r="R1043" t="str">
        <f>TEXT(SalesData[[#This Row],[Order Date]],"mmm-yyyy")</f>
        <v>Jul-2023</v>
      </c>
      <c r="S1043">
        <f>YEAR(SalesData[[#This Row],[Order Date]])*100 + MONTH(SalesData[[#This Row],[Order Date]])</f>
        <v>202307</v>
      </c>
    </row>
    <row r="1044" spans="1:19" x14ac:dyDescent="0.3">
      <c r="A1044" t="s">
        <v>15925</v>
      </c>
      <c r="B1044" s="3">
        <v>45123</v>
      </c>
      <c r="C1044" t="s">
        <v>15926</v>
      </c>
      <c r="D1044" t="s">
        <v>23</v>
      </c>
      <c r="E1044" t="s">
        <v>19</v>
      </c>
      <c r="F1044" t="s">
        <v>20</v>
      </c>
      <c r="G1044">
        <v>1</v>
      </c>
      <c r="H1044" s="5">
        <v>631.03</v>
      </c>
      <c r="I1044" s="5">
        <v>0.19</v>
      </c>
      <c r="J1044" s="5">
        <v>511.1343</v>
      </c>
      <c r="K1044" s="5">
        <v>43.073172552688057</v>
      </c>
      <c r="L1044">
        <f>YEAR(SalesData[Order Date])</f>
        <v>2023</v>
      </c>
      <c r="M1044">
        <f>MONTH(SalesData[Order Date])</f>
        <v>7</v>
      </c>
      <c r="N1044" t="str">
        <f>TEXT(SalesData[[#This Row],[Order Date]], "mmmm")</f>
        <v>July</v>
      </c>
      <c r="O1044" s="7">
        <f>IF(SalesData[Sales]=0,0,SalesData[Profit]/SalesData[Sales])</f>
        <v>8.4269775189589224E-2</v>
      </c>
      <c r="P1044" s="8">
        <f t="shared" si="16"/>
        <v>3.0109503510134227E-4</v>
      </c>
      <c r="Q1044" t="str">
        <f>IF(SalesData[[#This Row],[Discount]]&gt;0, "Yes", "No")</f>
        <v>Yes</v>
      </c>
      <c r="R1044" t="str">
        <f>TEXT(SalesData[[#This Row],[Order Date]],"mmm-yyyy")</f>
        <v>Jul-2023</v>
      </c>
      <c r="S1044">
        <f>YEAR(SalesData[[#This Row],[Order Date]])*100 + MONTH(SalesData[[#This Row],[Order Date]])</f>
        <v>202307</v>
      </c>
    </row>
    <row r="1045" spans="1:19" x14ac:dyDescent="0.3">
      <c r="A1045" t="s">
        <v>15984</v>
      </c>
      <c r="B1045" s="3">
        <v>45117</v>
      </c>
      <c r="C1045" t="s">
        <v>15985</v>
      </c>
      <c r="D1045" t="s">
        <v>13</v>
      </c>
      <c r="E1045" t="s">
        <v>14</v>
      </c>
      <c r="F1045" t="s">
        <v>91</v>
      </c>
      <c r="G1045">
        <v>1</v>
      </c>
      <c r="H1045" s="5">
        <v>780.58</v>
      </c>
      <c r="I1045" s="5">
        <v>0.18</v>
      </c>
      <c r="J1045" s="5">
        <v>640.07560000000012</v>
      </c>
      <c r="K1045" s="5">
        <v>74.145826167954667</v>
      </c>
      <c r="L1045">
        <f>YEAR(SalesData[Order Date])</f>
        <v>2023</v>
      </c>
      <c r="M1045">
        <f>MONTH(SalesData[Order Date])</f>
        <v>7</v>
      </c>
      <c r="N1045" t="str">
        <f>TEXT(SalesData[[#This Row],[Order Date]], "mmmm")</f>
        <v>July</v>
      </c>
      <c r="O1045" s="7">
        <f>IF(SalesData[Sales]=0,0,SalesData[Profit]/SalesData[Sales])</f>
        <v>0.11583916988548643</v>
      </c>
      <c r="P1045" s="8">
        <f t="shared" si="16"/>
        <v>2.3059776063952443E-4</v>
      </c>
      <c r="Q1045" t="str">
        <f>IF(SalesData[[#This Row],[Discount]]&gt;0, "Yes", "No")</f>
        <v>Yes</v>
      </c>
      <c r="R1045" t="str">
        <f>TEXT(SalesData[[#This Row],[Order Date]],"mmm-yyyy")</f>
        <v>Jul-2023</v>
      </c>
      <c r="S1045">
        <f>YEAR(SalesData[[#This Row],[Order Date]])*100 + MONTH(SalesData[[#This Row],[Order Date]])</f>
        <v>202307</v>
      </c>
    </row>
    <row r="1046" spans="1:19" x14ac:dyDescent="0.3">
      <c r="A1046" t="s">
        <v>16120</v>
      </c>
      <c r="B1046" s="3">
        <v>45126</v>
      </c>
      <c r="C1046" t="s">
        <v>16121</v>
      </c>
      <c r="D1046" t="s">
        <v>18</v>
      </c>
      <c r="E1046" t="s">
        <v>19</v>
      </c>
      <c r="F1046" t="s">
        <v>34</v>
      </c>
      <c r="G1046">
        <v>5</v>
      </c>
      <c r="H1046" s="5">
        <v>549.24</v>
      </c>
      <c r="I1046" s="5">
        <v>0.17</v>
      </c>
      <c r="J1046" s="5">
        <v>2279.346</v>
      </c>
      <c r="K1046" s="5">
        <v>163.07299036025509</v>
      </c>
      <c r="L1046">
        <f>YEAR(SalesData[Order Date])</f>
        <v>2023</v>
      </c>
      <c r="M1046">
        <f>MONTH(SalesData[Order Date])</f>
        <v>7</v>
      </c>
      <c r="N1046" t="str">
        <f>TEXT(SalesData[[#This Row],[Order Date]], "mmmm")</f>
        <v>July</v>
      </c>
      <c r="O1046" s="7">
        <f>IF(SalesData[Sales]=0,0,SalesData[Profit]/SalesData[Sales])</f>
        <v>7.154376314971711E-2</v>
      </c>
      <c r="P1046" s="8">
        <f t="shared" si="16"/>
        <v>6.1903721506081138E-5</v>
      </c>
      <c r="Q1046" t="str">
        <f>IF(SalesData[[#This Row],[Discount]]&gt;0, "Yes", "No")</f>
        <v>Yes</v>
      </c>
      <c r="R1046" t="str">
        <f>TEXT(SalesData[[#This Row],[Order Date]],"mmm-yyyy")</f>
        <v>Jul-2023</v>
      </c>
      <c r="S1046">
        <f>YEAR(SalesData[[#This Row],[Order Date]])*100 + MONTH(SalesData[[#This Row],[Order Date]])</f>
        <v>202307</v>
      </c>
    </row>
    <row r="1047" spans="1:19" x14ac:dyDescent="0.3">
      <c r="A1047" t="s">
        <v>16140</v>
      </c>
      <c r="B1047" s="3">
        <v>45114</v>
      </c>
      <c r="C1047" t="s">
        <v>16141</v>
      </c>
      <c r="D1047" t="s">
        <v>23</v>
      </c>
      <c r="E1047" t="s">
        <v>26</v>
      </c>
      <c r="F1047" t="s">
        <v>20</v>
      </c>
      <c r="G1047">
        <v>3</v>
      </c>
      <c r="H1047" s="5">
        <v>307.24</v>
      </c>
      <c r="I1047" s="5">
        <v>0.06</v>
      </c>
      <c r="J1047" s="5">
        <v>866.41679999999997</v>
      </c>
      <c r="K1047" s="5">
        <v>240.52365981650951</v>
      </c>
      <c r="L1047">
        <f>YEAR(SalesData[Order Date])</f>
        <v>2023</v>
      </c>
      <c r="M1047">
        <f>MONTH(SalesData[Order Date])</f>
        <v>7</v>
      </c>
      <c r="N1047" t="str">
        <f>TEXT(SalesData[[#This Row],[Order Date]], "mmmm")</f>
        <v>July</v>
      </c>
      <c r="O1047" s="7">
        <f>IF(SalesData[Sales]=0,0,SalesData[Profit]/SalesData[Sales])</f>
        <v>0.27760733611872429</v>
      </c>
      <c r="P1047" s="8">
        <f t="shared" si="16"/>
        <v>6.5095690665277953E-5</v>
      </c>
      <c r="Q1047" t="str">
        <f>IF(SalesData[[#This Row],[Discount]]&gt;0, "Yes", "No")</f>
        <v>Yes</v>
      </c>
      <c r="R1047" t="str">
        <f>TEXT(SalesData[[#This Row],[Order Date]],"mmm-yyyy")</f>
        <v>Jul-2023</v>
      </c>
      <c r="S1047">
        <f>YEAR(SalesData[[#This Row],[Order Date]])*100 + MONTH(SalesData[[#This Row],[Order Date]])</f>
        <v>202307</v>
      </c>
    </row>
    <row r="1048" spans="1:19" x14ac:dyDescent="0.3">
      <c r="A1048" t="s">
        <v>16166</v>
      </c>
      <c r="B1048" s="3">
        <v>45124</v>
      </c>
      <c r="C1048" t="s">
        <v>16167</v>
      </c>
      <c r="D1048" t="s">
        <v>18</v>
      </c>
      <c r="E1048" t="s">
        <v>14</v>
      </c>
      <c r="F1048" t="s">
        <v>20</v>
      </c>
      <c r="G1048">
        <v>9</v>
      </c>
      <c r="H1048" s="5">
        <v>282.55</v>
      </c>
      <c r="I1048" s="5">
        <v>0.28000000000000003</v>
      </c>
      <c r="J1048" s="5">
        <v>1830.924</v>
      </c>
      <c r="K1048" s="5">
        <v>287.7089756787903</v>
      </c>
      <c r="L1048">
        <f>YEAR(SalesData[Order Date])</f>
        <v>2023</v>
      </c>
      <c r="M1048">
        <f>MONTH(SalesData[Order Date])</f>
        <v>7</v>
      </c>
      <c r="N1048" t="str">
        <f>TEXT(SalesData[[#This Row],[Order Date]], "mmmm")</f>
        <v>July</v>
      </c>
      <c r="O1048" s="7">
        <f>IF(SalesData[Sales]=0,0,SalesData[Profit]/SalesData[Sales])</f>
        <v>0.15713867734476708</v>
      </c>
      <c r="P1048" s="8">
        <f t="shared" si="16"/>
        <v>1.1010833874043925E-4</v>
      </c>
      <c r="Q1048" t="str">
        <f>IF(SalesData[[#This Row],[Discount]]&gt;0, "Yes", "No")</f>
        <v>Yes</v>
      </c>
      <c r="R1048" t="str">
        <f>TEXT(SalesData[[#This Row],[Order Date]],"mmm-yyyy")</f>
        <v>Jul-2023</v>
      </c>
      <c r="S1048">
        <f>YEAR(SalesData[[#This Row],[Order Date]])*100 + MONTH(SalesData[[#This Row],[Order Date]])</f>
        <v>202307</v>
      </c>
    </row>
    <row r="1049" spans="1:19" x14ac:dyDescent="0.3">
      <c r="A1049" t="s">
        <v>16182</v>
      </c>
      <c r="B1049" s="3">
        <v>45130</v>
      </c>
      <c r="C1049" t="s">
        <v>16183</v>
      </c>
      <c r="D1049" t="s">
        <v>30</v>
      </c>
      <c r="E1049" t="s">
        <v>14</v>
      </c>
      <c r="F1049" t="s">
        <v>39</v>
      </c>
      <c r="G1049">
        <v>6</v>
      </c>
      <c r="H1049" s="5">
        <v>848.19</v>
      </c>
      <c r="I1049" s="5">
        <v>0.09</v>
      </c>
      <c r="J1049" s="5">
        <v>4631.1174000000001</v>
      </c>
      <c r="K1049" s="5">
        <v>1043.9951924915649</v>
      </c>
      <c r="L1049">
        <f>YEAR(SalesData[Order Date])</f>
        <v>2023</v>
      </c>
      <c r="M1049">
        <f>MONTH(SalesData[Order Date])</f>
        <v>7</v>
      </c>
      <c r="N1049" t="str">
        <f>TEXT(SalesData[[#This Row],[Order Date]], "mmmm")</f>
        <v>July</v>
      </c>
      <c r="O1049" s="7">
        <f>IF(SalesData[Sales]=0,0,SalesData[Profit]/SalesData[Sales])</f>
        <v>0.22543051758773486</v>
      </c>
      <c r="P1049" s="8">
        <f t="shared" si="16"/>
        <v>1.7684716867682947E-5</v>
      </c>
      <c r="Q1049" t="str">
        <f>IF(SalesData[[#This Row],[Discount]]&gt;0, "Yes", "No")</f>
        <v>Yes</v>
      </c>
      <c r="R1049" t="str">
        <f>TEXT(SalesData[[#This Row],[Order Date]],"mmm-yyyy")</f>
        <v>Jul-2023</v>
      </c>
      <c r="S1049">
        <f>YEAR(SalesData[[#This Row],[Order Date]])*100 + MONTH(SalesData[[#This Row],[Order Date]])</f>
        <v>202307</v>
      </c>
    </row>
    <row r="1050" spans="1:19" x14ac:dyDescent="0.3">
      <c r="A1050" t="s">
        <v>16202</v>
      </c>
      <c r="B1050" s="3">
        <v>45131</v>
      </c>
      <c r="C1050" t="s">
        <v>16203</v>
      </c>
      <c r="D1050" t="s">
        <v>30</v>
      </c>
      <c r="E1050" t="s">
        <v>26</v>
      </c>
      <c r="F1050" t="s">
        <v>15</v>
      </c>
      <c r="G1050">
        <v>3</v>
      </c>
      <c r="H1050" s="5">
        <v>546.41</v>
      </c>
      <c r="I1050" s="5">
        <v>0.06</v>
      </c>
      <c r="J1050" s="5">
        <v>1540.8761999999999</v>
      </c>
      <c r="K1050" s="5">
        <v>271.10222466064857</v>
      </c>
      <c r="L1050">
        <f>YEAR(SalesData[Order Date])</f>
        <v>2023</v>
      </c>
      <c r="M1050">
        <f>MONTH(SalesData[Order Date])</f>
        <v>7</v>
      </c>
      <c r="N1050" t="str">
        <f>TEXT(SalesData[[#This Row],[Order Date]], "mmmm")</f>
        <v>July</v>
      </c>
      <c r="O1050" s="7">
        <f>IF(SalesData[Sales]=0,0,SalesData[Profit]/SalesData[Sales])</f>
        <v>0.1759403024465227</v>
      </c>
      <c r="P1050" s="8">
        <f t="shared" si="16"/>
        <v>3.6602551197818487E-5</v>
      </c>
      <c r="Q1050" t="str">
        <f>IF(SalesData[[#This Row],[Discount]]&gt;0, "Yes", "No")</f>
        <v>Yes</v>
      </c>
      <c r="R1050" t="str">
        <f>TEXT(SalesData[[#This Row],[Order Date]],"mmm-yyyy")</f>
        <v>Jul-2023</v>
      </c>
      <c r="S1050">
        <f>YEAR(SalesData[[#This Row],[Order Date]])*100 + MONTH(SalesData[[#This Row],[Order Date]])</f>
        <v>202307</v>
      </c>
    </row>
    <row r="1051" spans="1:19" x14ac:dyDescent="0.3">
      <c r="A1051" t="s">
        <v>16225</v>
      </c>
      <c r="B1051" s="3">
        <v>45130</v>
      </c>
      <c r="C1051" t="s">
        <v>16226</v>
      </c>
      <c r="D1051" t="s">
        <v>18</v>
      </c>
      <c r="E1051" t="s">
        <v>14</v>
      </c>
      <c r="F1051" t="s">
        <v>31</v>
      </c>
      <c r="G1051">
        <v>2</v>
      </c>
      <c r="H1051" s="5">
        <v>433.01</v>
      </c>
      <c r="I1051" s="5">
        <v>0.05</v>
      </c>
      <c r="J1051" s="5">
        <v>822.71899999999994</v>
      </c>
      <c r="K1051" s="5">
        <v>151.74384054805711</v>
      </c>
      <c r="L1051">
        <f>YEAR(SalesData[Order Date])</f>
        <v>2023</v>
      </c>
      <c r="M1051">
        <f>MONTH(SalesData[Order Date])</f>
        <v>7</v>
      </c>
      <c r="N1051" t="str">
        <f>TEXT(SalesData[[#This Row],[Order Date]], "mmmm")</f>
        <v>July</v>
      </c>
      <c r="O1051" s="7">
        <f>IF(SalesData[Sales]=0,0,SalesData[Profit]/SalesData[Sales])</f>
        <v>0.18444188179446094</v>
      </c>
      <c r="P1051" s="8">
        <f t="shared" si="16"/>
        <v>5.7735387173506392E-5</v>
      </c>
      <c r="Q1051" t="str">
        <f>IF(SalesData[[#This Row],[Discount]]&gt;0, "Yes", "No")</f>
        <v>Yes</v>
      </c>
      <c r="R1051" t="str">
        <f>TEXT(SalesData[[#This Row],[Order Date]],"mmm-yyyy")</f>
        <v>Jul-2023</v>
      </c>
      <c r="S1051">
        <f>YEAR(SalesData[[#This Row],[Order Date]])*100 + MONTH(SalesData[[#This Row],[Order Date]])</f>
        <v>202307</v>
      </c>
    </row>
    <row r="1052" spans="1:19" x14ac:dyDescent="0.3">
      <c r="A1052" t="s">
        <v>16247</v>
      </c>
      <c r="B1052" s="3">
        <v>45125</v>
      </c>
      <c r="C1052" t="s">
        <v>16248</v>
      </c>
      <c r="D1052" t="s">
        <v>23</v>
      </c>
      <c r="E1052" t="s">
        <v>14</v>
      </c>
      <c r="F1052" t="s">
        <v>39</v>
      </c>
      <c r="G1052">
        <v>1</v>
      </c>
      <c r="H1052" s="5">
        <v>420.68</v>
      </c>
      <c r="I1052" s="5">
        <v>0.06</v>
      </c>
      <c r="J1052" s="5">
        <v>395.43920000000003</v>
      </c>
      <c r="K1052" s="5">
        <v>70.624831306163273</v>
      </c>
      <c r="L1052">
        <f>YEAR(SalesData[Order Date])</f>
        <v>2023</v>
      </c>
      <c r="M1052">
        <f>MONTH(SalesData[Order Date])</f>
        <v>7</v>
      </c>
      <c r="N1052" t="str">
        <f>TEXT(SalesData[[#This Row],[Order Date]], "mmmm")</f>
        <v>July</v>
      </c>
      <c r="O1052" s="7">
        <f>IF(SalesData[Sales]=0,0,SalesData[Profit]/SalesData[Sales])</f>
        <v>0.17859845788218079</v>
      </c>
      <c r="P1052" s="8">
        <f t="shared" si="16"/>
        <v>1.4262622420842445E-4</v>
      </c>
      <c r="Q1052" t="str">
        <f>IF(SalesData[[#This Row],[Discount]]&gt;0, "Yes", "No")</f>
        <v>Yes</v>
      </c>
      <c r="R1052" t="str">
        <f>TEXT(SalesData[[#This Row],[Order Date]],"mmm-yyyy")</f>
        <v>Jul-2023</v>
      </c>
      <c r="S1052">
        <f>YEAR(SalesData[[#This Row],[Order Date]])*100 + MONTH(SalesData[[#This Row],[Order Date]])</f>
        <v>202307</v>
      </c>
    </row>
    <row r="1053" spans="1:19" x14ac:dyDescent="0.3">
      <c r="A1053" t="s">
        <v>16253</v>
      </c>
      <c r="B1053" s="3">
        <v>45118</v>
      </c>
      <c r="C1053" t="s">
        <v>16254</v>
      </c>
      <c r="D1053" t="s">
        <v>23</v>
      </c>
      <c r="E1053" t="s">
        <v>26</v>
      </c>
      <c r="F1053" t="s">
        <v>91</v>
      </c>
      <c r="G1053">
        <v>9</v>
      </c>
      <c r="H1053" s="5">
        <v>584.58000000000004</v>
      </c>
      <c r="I1053" s="5">
        <v>0.27</v>
      </c>
      <c r="J1053" s="5">
        <v>3840.6905999999999</v>
      </c>
      <c r="K1053" s="5">
        <v>254.7297206979917</v>
      </c>
      <c r="L1053">
        <f>YEAR(SalesData[Order Date])</f>
        <v>2023</v>
      </c>
      <c r="M1053">
        <f>MONTH(SalesData[Order Date])</f>
        <v>7</v>
      </c>
      <c r="N1053" t="str">
        <f>TEXT(SalesData[[#This Row],[Order Date]], "mmmm")</f>
        <v>July</v>
      </c>
      <c r="O1053" s="7">
        <f>IF(SalesData[Sales]=0,0,SalesData[Profit]/SalesData[Sales])</f>
        <v>6.6323936819589605E-2</v>
      </c>
      <c r="P1053" s="8">
        <f t="shared" si="16"/>
        <v>5.1318895617366314E-5</v>
      </c>
      <c r="Q1053" t="str">
        <f>IF(SalesData[[#This Row],[Discount]]&gt;0, "Yes", "No")</f>
        <v>Yes</v>
      </c>
      <c r="R1053" t="str">
        <f>TEXT(SalesData[[#This Row],[Order Date]],"mmm-yyyy")</f>
        <v>Jul-2023</v>
      </c>
      <c r="S1053">
        <f>YEAR(SalesData[[#This Row],[Order Date]])*100 + MONTH(SalesData[[#This Row],[Order Date]])</f>
        <v>202307</v>
      </c>
    </row>
    <row r="1054" spans="1:19" x14ac:dyDescent="0.3">
      <c r="A1054" t="s">
        <v>16274</v>
      </c>
      <c r="B1054" s="3">
        <v>45123</v>
      </c>
      <c r="C1054" t="s">
        <v>16275</v>
      </c>
      <c r="D1054" t="s">
        <v>23</v>
      </c>
      <c r="E1054" t="s">
        <v>26</v>
      </c>
      <c r="F1054" t="s">
        <v>34</v>
      </c>
      <c r="G1054">
        <v>6</v>
      </c>
      <c r="H1054" s="5">
        <v>354.41</v>
      </c>
      <c r="I1054" s="5">
        <v>0.01</v>
      </c>
      <c r="J1054" s="5">
        <v>2105.1954000000001</v>
      </c>
      <c r="K1054" s="5">
        <v>134.21297218719289</v>
      </c>
      <c r="L1054">
        <f>YEAR(SalesData[Order Date])</f>
        <v>2023</v>
      </c>
      <c r="M1054">
        <f>MONTH(SalesData[Order Date])</f>
        <v>7</v>
      </c>
      <c r="N1054" t="str">
        <f>TEXT(SalesData[[#This Row],[Order Date]], "mmmm")</f>
        <v>July</v>
      </c>
      <c r="O1054" s="7">
        <f>IF(SalesData[Sales]=0,0,SalesData[Profit]/SalesData[Sales])</f>
        <v>6.3753213686099111E-2</v>
      </c>
      <c r="P1054" s="8">
        <f t="shared" si="16"/>
        <v>4.702651354833855E-6</v>
      </c>
      <c r="Q1054" t="str">
        <f>IF(SalesData[[#This Row],[Discount]]&gt;0, "Yes", "No")</f>
        <v>Yes</v>
      </c>
      <c r="R1054" t="str">
        <f>TEXT(SalesData[[#This Row],[Order Date]],"mmm-yyyy")</f>
        <v>Jul-2023</v>
      </c>
      <c r="S1054">
        <f>YEAR(SalesData[[#This Row],[Order Date]])*100 + MONTH(SalesData[[#This Row],[Order Date]])</f>
        <v>202307</v>
      </c>
    </row>
    <row r="1055" spans="1:19" x14ac:dyDescent="0.3">
      <c r="A1055" t="s">
        <v>16344</v>
      </c>
      <c r="B1055" s="3">
        <v>45138</v>
      </c>
      <c r="C1055" t="s">
        <v>12052</v>
      </c>
      <c r="D1055" t="s">
        <v>13</v>
      </c>
      <c r="E1055" t="s">
        <v>19</v>
      </c>
      <c r="F1055" t="s">
        <v>91</v>
      </c>
      <c r="G1055">
        <v>7</v>
      </c>
      <c r="H1055" s="5">
        <v>277.11</v>
      </c>
      <c r="I1055" s="5">
        <v>0.05</v>
      </c>
      <c r="J1055" s="5">
        <v>1842.7815000000001</v>
      </c>
      <c r="K1055" s="5">
        <v>107.48304899738631</v>
      </c>
      <c r="L1055">
        <f>YEAR(SalesData[Order Date])</f>
        <v>2023</v>
      </c>
      <c r="M1055">
        <f>MONTH(SalesData[Order Date])</f>
        <v>7</v>
      </c>
      <c r="N1055" t="str">
        <f>TEXT(SalesData[[#This Row],[Order Date]], "mmmm")</f>
        <v>July</v>
      </c>
      <c r="O1055" s="7">
        <f>IF(SalesData[Sales]=0,0,SalesData[Profit]/SalesData[Sales])</f>
        <v>5.832652921542044E-2</v>
      </c>
      <c r="P1055" s="8">
        <f t="shared" si="16"/>
        <v>2.5776251823669819E-5</v>
      </c>
      <c r="Q1055" t="str">
        <f>IF(SalesData[[#This Row],[Discount]]&gt;0, "Yes", "No")</f>
        <v>Yes</v>
      </c>
      <c r="R1055" t="str">
        <f>TEXT(SalesData[[#This Row],[Order Date]],"mmm-yyyy")</f>
        <v>Jul-2023</v>
      </c>
      <c r="S1055">
        <f>YEAR(SalesData[[#This Row],[Order Date]])*100 + MONTH(SalesData[[#This Row],[Order Date]])</f>
        <v>202307</v>
      </c>
    </row>
    <row r="1056" spans="1:19" x14ac:dyDescent="0.3">
      <c r="A1056" t="s">
        <v>16497</v>
      </c>
      <c r="B1056" s="3">
        <v>45136</v>
      </c>
      <c r="C1056" t="s">
        <v>16498</v>
      </c>
      <c r="D1056" t="s">
        <v>18</v>
      </c>
      <c r="E1056" t="s">
        <v>14</v>
      </c>
      <c r="F1056" t="s">
        <v>53</v>
      </c>
      <c r="G1056">
        <v>5</v>
      </c>
      <c r="H1056" s="5">
        <v>624.67999999999995</v>
      </c>
      <c r="I1056" s="5">
        <v>0.2</v>
      </c>
      <c r="J1056" s="5">
        <v>2498.7199999999998</v>
      </c>
      <c r="K1056" s="5">
        <v>305.35843944346271</v>
      </c>
      <c r="L1056">
        <f>YEAR(SalesData[Order Date])</f>
        <v>2023</v>
      </c>
      <c r="M1056">
        <f>MONTH(SalesData[Order Date])</f>
        <v>7</v>
      </c>
      <c r="N1056" t="str">
        <f>TEXT(SalesData[[#This Row],[Order Date]], "mmmm")</f>
        <v>July</v>
      </c>
      <c r="O1056" s="7">
        <f>IF(SalesData[Sales]=0,0,SalesData[Profit]/SalesData[Sales])</f>
        <v>0.12220594522133842</v>
      </c>
      <c r="P1056" s="8">
        <f t="shared" si="16"/>
        <v>6.4032784785810352E-5</v>
      </c>
      <c r="Q1056" t="str">
        <f>IF(SalesData[[#This Row],[Discount]]&gt;0, "Yes", "No")</f>
        <v>Yes</v>
      </c>
      <c r="R1056" t="str">
        <f>TEXT(SalesData[[#This Row],[Order Date]],"mmm-yyyy")</f>
        <v>Jul-2023</v>
      </c>
      <c r="S1056">
        <f>YEAR(SalesData[[#This Row],[Order Date]])*100 + MONTH(SalesData[[#This Row],[Order Date]])</f>
        <v>202307</v>
      </c>
    </row>
    <row r="1057" spans="1:19" x14ac:dyDescent="0.3">
      <c r="A1057" t="s">
        <v>16512</v>
      </c>
      <c r="B1057" s="3">
        <v>45134</v>
      </c>
      <c r="C1057" t="s">
        <v>16513</v>
      </c>
      <c r="D1057" t="s">
        <v>23</v>
      </c>
      <c r="E1057" t="s">
        <v>19</v>
      </c>
      <c r="F1057" t="s">
        <v>15</v>
      </c>
      <c r="G1057">
        <v>3</v>
      </c>
      <c r="H1057" s="5">
        <v>360.58</v>
      </c>
      <c r="I1057" s="5">
        <v>7.0000000000000007E-2</v>
      </c>
      <c r="J1057" s="5">
        <v>1006.0182</v>
      </c>
      <c r="K1057" s="5">
        <v>149.6681592331912</v>
      </c>
      <c r="L1057">
        <f>YEAR(SalesData[Order Date])</f>
        <v>2023</v>
      </c>
      <c r="M1057">
        <f>MONTH(SalesData[Order Date])</f>
        <v>7</v>
      </c>
      <c r="N1057" t="str">
        <f>TEXT(SalesData[[#This Row],[Order Date]], "mmmm")</f>
        <v>July</v>
      </c>
      <c r="O1057" s="7">
        <f>IF(SalesData[Sales]=0,0,SalesData[Profit]/SalesData[Sales])</f>
        <v>0.14877281467988474</v>
      </c>
      <c r="P1057" s="8">
        <f t="shared" si="16"/>
        <v>6.4710558914341711E-5</v>
      </c>
      <c r="Q1057" t="str">
        <f>IF(SalesData[[#This Row],[Discount]]&gt;0, "Yes", "No")</f>
        <v>Yes</v>
      </c>
      <c r="R1057" t="str">
        <f>TEXT(SalesData[[#This Row],[Order Date]],"mmm-yyyy")</f>
        <v>Jul-2023</v>
      </c>
      <c r="S1057">
        <f>YEAR(SalesData[[#This Row],[Order Date]])*100 + MONTH(SalesData[[#This Row],[Order Date]])</f>
        <v>202307</v>
      </c>
    </row>
    <row r="1058" spans="1:19" x14ac:dyDescent="0.3">
      <c r="A1058" t="s">
        <v>16541</v>
      </c>
      <c r="B1058" s="3">
        <v>45129</v>
      </c>
      <c r="C1058" t="s">
        <v>16542</v>
      </c>
      <c r="D1058" t="s">
        <v>23</v>
      </c>
      <c r="E1058" t="s">
        <v>14</v>
      </c>
      <c r="F1058" t="s">
        <v>31</v>
      </c>
      <c r="G1058">
        <v>7</v>
      </c>
      <c r="H1058" s="5">
        <v>459.14</v>
      </c>
      <c r="I1058" s="5">
        <v>0.15</v>
      </c>
      <c r="J1058" s="5">
        <v>2731.8829999999998</v>
      </c>
      <c r="K1058" s="5">
        <v>554.15048206860399</v>
      </c>
      <c r="L1058">
        <f>YEAR(SalesData[Order Date])</f>
        <v>2023</v>
      </c>
      <c r="M1058">
        <f>MONTH(SalesData[Order Date])</f>
        <v>7</v>
      </c>
      <c r="N1058" t="str">
        <f>TEXT(SalesData[[#This Row],[Order Date]], "mmmm")</f>
        <v>July</v>
      </c>
      <c r="O1058" s="7">
        <f>IF(SalesData[Sales]=0,0,SalesData[Profit]/SalesData[Sales])</f>
        <v>0.20284561310590682</v>
      </c>
      <c r="P1058" s="8">
        <f t="shared" si="16"/>
        <v>4.6671105607377763E-5</v>
      </c>
      <c r="Q1058" t="str">
        <f>IF(SalesData[[#This Row],[Discount]]&gt;0, "Yes", "No")</f>
        <v>Yes</v>
      </c>
      <c r="R1058" t="str">
        <f>TEXT(SalesData[[#This Row],[Order Date]],"mmm-yyyy")</f>
        <v>Jul-2023</v>
      </c>
      <c r="S1058">
        <f>YEAR(SalesData[[#This Row],[Order Date]])*100 + MONTH(SalesData[[#This Row],[Order Date]])</f>
        <v>202307</v>
      </c>
    </row>
    <row r="1059" spans="1:19" x14ac:dyDescent="0.3">
      <c r="A1059" t="s">
        <v>16543</v>
      </c>
      <c r="B1059" s="3">
        <v>45137</v>
      </c>
      <c r="C1059" t="s">
        <v>16544</v>
      </c>
      <c r="D1059" t="s">
        <v>30</v>
      </c>
      <c r="E1059" t="s">
        <v>26</v>
      </c>
      <c r="F1059" t="s">
        <v>34</v>
      </c>
      <c r="G1059">
        <v>1</v>
      </c>
      <c r="H1059" s="5">
        <v>144.12</v>
      </c>
      <c r="I1059" s="5">
        <v>0.11</v>
      </c>
      <c r="J1059" s="5">
        <v>128.26679999999999</v>
      </c>
      <c r="K1059" s="5">
        <v>34.629478214360148</v>
      </c>
      <c r="L1059">
        <f>YEAR(SalesData[Order Date])</f>
        <v>2023</v>
      </c>
      <c r="M1059">
        <f>MONTH(SalesData[Order Date])</f>
        <v>7</v>
      </c>
      <c r="N1059" t="str">
        <f>TEXT(SalesData[[#This Row],[Order Date]], "mmmm")</f>
        <v>July</v>
      </c>
      <c r="O1059" s="7">
        <f>IF(SalesData[Sales]=0,0,SalesData[Profit]/SalesData[Sales])</f>
        <v>0.269980058864493</v>
      </c>
      <c r="P1059" s="8">
        <f t="shared" si="16"/>
        <v>7.632528448515126E-4</v>
      </c>
      <c r="Q1059" t="str">
        <f>IF(SalesData[[#This Row],[Discount]]&gt;0, "Yes", "No")</f>
        <v>Yes</v>
      </c>
      <c r="R1059" t="str">
        <f>TEXT(SalesData[[#This Row],[Order Date]],"mmm-yyyy")</f>
        <v>Jul-2023</v>
      </c>
      <c r="S1059">
        <f>YEAR(SalesData[[#This Row],[Order Date]])*100 + MONTH(SalesData[[#This Row],[Order Date]])</f>
        <v>202307</v>
      </c>
    </row>
    <row r="1060" spans="1:19" x14ac:dyDescent="0.3">
      <c r="A1060" t="s">
        <v>16561</v>
      </c>
      <c r="B1060" s="3">
        <v>45126</v>
      </c>
      <c r="C1060" t="s">
        <v>16562</v>
      </c>
      <c r="D1060" t="s">
        <v>23</v>
      </c>
      <c r="E1060" t="s">
        <v>14</v>
      </c>
      <c r="F1060" t="s">
        <v>31</v>
      </c>
      <c r="G1060">
        <v>6</v>
      </c>
      <c r="H1060" s="5">
        <v>577.95000000000005</v>
      </c>
      <c r="I1060" s="5">
        <v>0.19</v>
      </c>
      <c r="J1060" s="5">
        <v>2808.837</v>
      </c>
      <c r="K1060" s="5">
        <v>543.21791911469427</v>
      </c>
      <c r="L1060">
        <f>YEAR(SalesData[Order Date])</f>
        <v>2023</v>
      </c>
      <c r="M1060">
        <f>MONTH(SalesData[Order Date])</f>
        <v>7</v>
      </c>
      <c r="N1060" t="str">
        <f>TEXT(SalesData[[#This Row],[Order Date]], "mmmm")</f>
        <v>July</v>
      </c>
      <c r="O1060" s="7">
        <f>IF(SalesData[Sales]=0,0,SalesData[Profit]/SalesData[Sales])</f>
        <v>0.19339602800543224</v>
      </c>
      <c r="P1060" s="8">
        <f t="shared" si="16"/>
        <v>5.4791360267612534E-5</v>
      </c>
      <c r="Q1060" t="str">
        <f>IF(SalesData[[#This Row],[Discount]]&gt;0, "Yes", "No")</f>
        <v>Yes</v>
      </c>
      <c r="R1060" t="str">
        <f>TEXT(SalesData[[#This Row],[Order Date]],"mmm-yyyy")</f>
        <v>Jul-2023</v>
      </c>
      <c r="S1060">
        <f>YEAR(SalesData[[#This Row],[Order Date]])*100 + MONTH(SalesData[[#This Row],[Order Date]])</f>
        <v>202307</v>
      </c>
    </row>
    <row r="1061" spans="1:19" x14ac:dyDescent="0.3">
      <c r="A1061" t="s">
        <v>16620</v>
      </c>
      <c r="B1061" s="3">
        <v>45114</v>
      </c>
      <c r="C1061" t="s">
        <v>16621</v>
      </c>
      <c r="D1061" t="s">
        <v>23</v>
      </c>
      <c r="E1061" t="s">
        <v>14</v>
      </c>
      <c r="F1061" t="s">
        <v>39</v>
      </c>
      <c r="G1061">
        <v>7</v>
      </c>
      <c r="H1061" s="5">
        <v>397.63</v>
      </c>
      <c r="I1061" s="5">
        <v>0.24</v>
      </c>
      <c r="J1061" s="5">
        <v>2115.3915999999999</v>
      </c>
      <c r="K1061" s="5">
        <v>353.82566343873663</v>
      </c>
      <c r="L1061">
        <f>YEAR(SalesData[Order Date])</f>
        <v>2023</v>
      </c>
      <c r="M1061">
        <f>MONTH(SalesData[Order Date])</f>
        <v>7</v>
      </c>
      <c r="N1061" t="str">
        <f>TEXT(SalesData[[#This Row],[Order Date]], "mmmm")</f>
        <v>July</v>
      </c>
      <c r="O1061" s="7">
        <f>IF(SalesData[Sales]=0,0,SalesData[Profit]/SalesData[Sales])</f>
        <v>0.16726248862798579</v>
      </c>
      <c r="P1061" s="8">
        <f t="shared" si="16"/>
        <v>8.6225169845621015E-5</v>
      </c>
      <c r="Q1061" t="str">
        <f>IF(SalesData[[#This Row],[Discount]]&gt;0, "Yes", "No")</f>
        <v>Yes</v>
      </c>
      <c r="R1061" t="str">
        <f>TEXT(SalesData[[#This Row],[Order Date]],"mmm-yyyy")</f>
        <v>Jul-2023</v>
      </c>
      <c r="S1061">
        <f>YEAR(SalesData[[#This Row],[Order Date]])*100 + MONTH(SalesData[[#This Row],[Order Date]])</f>
        <v>202307</v>
      </c>
    </row>
    <row r="1062" spans="1:19" x14ac:dyDescent="0.3">
      <c r="A1062" t="s">
        <v>16803</v>
      </c>
      <c r="B1062" s="3">
        <v>45138</v>
      </c>
      <c r="C1062" t="s">
        <v>16804</v>
      </c>
      <c r="D1062" t="s">
        <v>13</v>
      </c>
      <c r="E1062" t="s">
        <v>26</v>
      </c>
      <c r="F1062" t="s">
        <v>31</v>
      </c>
      <c r="G1062">
        <v>2</v>
      </c>
      <c r="H1062" s="5">
        <v>273.86</v>
      </c>
      <c r="I1062" s="5">
        <v>0.09</v>
      </c>
      <c r="J1062" s="5">
        <v>498.42520000000002</v>
      </c>
      <c r="K1062" s="5">
        <v>92.943350339043107</v>
      </c>
      <c r="L1062">
        <f>YEAR(SalesData[Order Date])</f>
        <v>2023</v>
      </c>
      <c r="M1062">
        <f>MONTH(SalesData[Order Date])</f>
        <v>7</v>
      </c>
      <c r="N1062" t="str">
        <f>TEXT(SalesData[[#This Row],[Order Date]], "mmmm")</f>
        <v>July</v>
      </c>
      <c r="O1062" s="7">
        <f>IF(SalesData[Sales]=0,0,SalesData[Profit]/SalesData[Sales])</f>
        <v>0.18647401924911322</v>
      </c>
      <c r="P1062" s="8">
        <f t="shared" si="16"/>
        <v>1.6431753450668222E-4</v>
      </c>
      <c r="Q1062" t="str">
        <f>IF(SalesData[[#This Row],[Discount]]&gt;0, "Yes", "No")</f>
        <v>Yes</v>
      </c>
      <c r="R1062" t="str">
        <f>TEXT(SalesData[[#This Row],[Order Date]],"mmm-yyyy")</f>
        <v>Jul-2023</v>
      </c>
      <c r="S1062">
        <f>YEAR(SalesData[[#This Row],[Order Date]])*100 + MONTH(SalesData[[#This Row],[Order Date]])</f>
        <v>202307</v>
      </c>
    </row>
    <row r="1063" spans="1:19" x14ac:dyDescent="0.3">
      <c r="A1063" t="s">
        <v>16856</v>
      </c>
      <c r="B1063" s="3">
        <v>45116</v>
      </c>
      <c r="C1063" t="s">
        <v>16857</v>
      </c>
      <c r="D1063" t="s">
        <v>18</v>
      </c>
      <c r="E1063" t="s">
        <v>19</v>
      </c>
      <c r="F1063" t="s">
        <v>27</v>
      </c>
      <c r="G1063">
        <v>2</v>
      </c>
      <c r="H1063" s="5">
        <v>644.67999999999995</v>
      </c>
      <c r="I1063" s="5">
        <v>0.28999999999999998</v>
      </c>
      <c r="J1063" s="5">
        <v>915.4455999999999</v>
      </c>
      <c r="K1063" s="5">
        <v>185.68065775594039</v>
      </c>
      <c r="L1063">
        <f>YEAR(SalesData[Order Date])</f>
        <v>2023</v>
      </c>
      <c r="M1063">
        <f>MONTH(SalesData[Order Date])</f>
        <v>7</v>
      </c>
      <c r="N1063" t="str">
        <f>TEXT(SalesData[[#This Row],[Order Date]], "mmmm")</f>
        <v>July</v>
      </c>
      <c r="O1063" s="7">
        <f>IF(SalesData[Sales]=0,0,SalesData[Profit]/SalesData[Sales])</f>
        <v>0.20283090306615753</v>
      </c>
      <c r="P1063" s="8">
        <f t="shared" si="16"/>
        <v>2.2491778867034809E-4</v>
      </c>
      <c r="Q1063" t="str">
        <f>IF(SalesData[[#This Row],[Discount]]&gt;0, "Yes", "No")</f>
        <v>Yes</v>
      </c>
      <c r="R1063" t="str">
        <f>TEXT(SalesData[[#This Row],[Order Date]],"mmm-yyyy")</f>
        <v>Jul-2023</v>
      </c>
      <c r="S1063">
        <f>YEAR(SalesData[[#This Row],[Order Date]])*100 + MONTH(SalesData[[#This Row],[Order Date]])</f>
        <v>202307</v>
      </c>
    </row>
    <row r="1064" spans="1:19" x14ac:dyDescent="0.3">
      <c r="A1064" t="s">
        <v>16930</v>
      </c>
      <c r="B1064" s="3">
        <v>45133</v>
      </c>
      <c r="C1064" t="s">
        <v>16931</v>
      </c>
      <c r="D1064" t="s">
        <v>18</v>
      </c>
      <c r="E1064" t="s">
        <v>14</v>
      </c>
      <c r="F1064" t="s">
        <v>27</v>
      </c>
      <c r="G1064">
        <v>7</v>
      </c>
      <c r="H1064" s="5">
        <v>139.01</v>
      </c>
      <c r="I1064" s="5">
        <v>0.03</v>
      </c>
      <c r="J1064" s="5">
        <v>943.87789999999995</v>
      </c>
      <c r="K1064" s="5">
        <v>250.33886092362849</v>
      </c>
      <c r="L1064">
        <f>YEAR(SalesData[Order Date])</f>
        <v>2023</v>
      </c>
      <c r="M1064">
        <f>MONTH(SalesData[Order Date])</f>
        <v>7</v>
      </c>
      <c r="N1064" t="str">
        <f>TEXT(SalesData[[#This Row],[Order Date]], "mmmm")</f>
        <v>July</v>
      </c>
      <c r="O1064" s="7">
        <f>IF(SalesData[Sales]=0,0,SalesData[Profit]/SalesData[Sales])</f>
        <v>0.26522377621472915</v>
      </c>
      <c r="P1064" s="8">
        <f t="shared" si="16"/>
        <v>3.0830258871406992E-5</v>
      </c>
      <c r="Q1064" t="str">
        <f>IF(SalesData[[#This Row],[Discount]]&gt;0, "Yes", "No")</f>
        <v>Yes</v>
      </c>
      <c r="R1064" t="str">
        <f>TEXT(SalesData[[#This Row],[Order Date]],"mmm-yyyy")</f>
        <v>Jul-2023</v>
      </c>
      <c r="S1064">
        <f>YEAR(SalesData[[#This Row],[Order Date]])*100 + MONTH(SalesData[[#This Row],[Order Date]])</f>
        <v>202307</v>
      </c>
    </row>
    <row r="1065" spans="1:19" x14ac:dyDescent="0.3">
      <c r="A1065" t="s">
        <v>16938</v>
      </c>
      <c r="B1065" s="3">
        <v>45122</v>
      </c>
      <c r="C1065" t="s">
        <v>16939</v>
      </c>
      <c r="D1065" t="s">
        <v>30</v>
      </c>
      <c r="E1065" t="s">
        <v>14</v>
      </c>
      <c r="F1065" t="s">
        <v>62</v>
      </c>
      <c r="G1065">
        <v>4</v>
      </c>
      <c r="H1065" s="5">
        <v>284.58999999999997</v>
      </c>
      <c r="I1065" s="5">
        <v>0.25</v>
      </c>
      <c r="J1065" s="5">
        <v>853.77</v>
      </c>
      <c r="K1065" s="5">
        <v>197.645612023399</v>
      </c>
      <c r="L1065">
        <f>YEAR(SalesData[Order Date])</f>
        <v>2023</v>
      </c>
      <c r="M1065">
        <f>MONTH(SalesData[Order Date])</f>
        <v>7</v>
      </c>
      <c r="N1065" t="str">
        <f>TEXT(SalesData[[#This Row],[Order Date]], "mmmm")</f>
        <v>July</v>
      </c>
      <c r="O1065" s="7">
        <f>IF(SalesData[Sales]=0,0,SalesData[Profit]/SalesData[Sales])</f>
        <v>0.23149748998371811</v>
      </c>
      <c r="P1065" s="8">
        <f t="shared" si="16"/>
        <v>2.1961418180540428E-4</v>
      </c>
      <c r="Q1065" t="str">
        <f>IF(SalesData[[#This Row],[Discount]]&gt;0, "Yes", "No")</f>
        <v>Yes</v>
      </c>
      <c r="R1065" t="str">
        <f>TEXT(SalesData[[#This Row],[Order Date]],"mmm-yyyy")</f>
        <v>Jul-2023</v>
      </c>
      <c r="S1065">
        <f>YEAR(SalesData[[#This Row],[Order Date]])*100 + MONTH(SalesData[[#This Row],[Order Date]])</f>
        <v>202307</v>
      </c>
    </row>
    <row r="1066" spans="1:19" x14ac:dyDescent="0.3">
      <c r="A1066" t="s">
        <v>16942</v>
      </c>
      <c r="B1066" s="3">
        <v>45122</v>
      </c>
      <c r="C1066" t="s">
        <v>16943</v>
      </c>
      <c r="D1066" t="s">
        <v>18</v>
      </c>
      <c r="E1066" t="s">
        <v>19</v>
      </c>
      <c r="F1066" t="s">
        <v>31</v>
      </c>
      <c r="G1066">
        <v>1</v>
      </c>
      <c r="H1066" s="5">
        <v>334.8</v>
      </c>
      <c r="I1066" s="5">
        <v>0.03</v>
      </c>
      <c r="J1066" s="5">
        <v>324.75599999999997</v>
      </c>
      <c r="K1066" s="5">
        <v>75.009849356343963</v>
      </c>
      <c r="L1066">
        <f>YEAR(SalesData[Order Date])</f>
        <v>2023</v>
      </c>
      <c r="M1066">
        <f>MONTH(SalesData[Order Date])</f>
        <v>7</v>
      </c>
      <c r="N1066" t="str">
        <f>TEXT(SalesData[[#This Row],[Order Date]], "mmmm")</f>
        <v>July</v>
      </c>
      <c r="O1066" s="7">
        <f>IF(SalesData[Sales]=0,0,SalesData[Profit]/SalesData[Sales])</f>
        <v>0.23097294386044898</v>
      </c>
      <c r="P1066" s="8">
        <f t="shared" si="16"/>
        <v>8.960573476702509E-5</v>
      </c>
      <c r="Q1066" t="str">
        <f>IF(SalesData[[#This Row],[Discount]]&gt;0, "Yes", "No")</f>
        <v>Yes</v>
      </c>
      <c r="R1066" t="str">
        <f>TEXT(SalesData[[#This Row],[Order Date]],"mmm-yyyy")</f>
        <v>Jul-2023</v>
      </c>
      <c r="S1066">
        <f>YEAR(SalesData[[#This Row],[Order Date]])*100 + MONTH(SalesData[[#This Row],[Order Date]])</f>
        <v>202307</v>
      </c>
    </row>
    <row r="1067" spans="1:19" x14ac:dyDescent="0.3">
      <c r="A1067" t="s">
        <v>16976</v>
      </c>
      <c r="B1067" s="3">
        <v>45120</v>
      </c>
      <c r="C1067" t="s">
        <v>16977</v>
      </c>
      <c r="D1067" t="s">
        <v>13</v>
      </c>
      <c r="E1067" t="s">
        <v>26</v>
      </c>
      <c r="F1067" t="s">
        <v>15</v>
      </c>
      <c r="G1067">
        <v>6</v>
      </c>
      <c r="H1067" s="5">
        <v>186.76</v>
      </c>
      <c r="I1067" s="5">
        <v>0.14000000000000001</v>
      </c>
      <c r="J1067" s="5">
        <v>963.68159999999989</v>
      </c>
      <c r="K1067" s="5">
        <v>270.55977904920138</v>
      </c>
      <c r="L1067">
        <f>YEAR(SalesData[Order Date])</f>
        <v>2023</v>
      </c>
      <c r="M1067">
        <f>MONTH(SalesData[Order Date])</f>
        <v>7</v>
      </c>
      <c r="N1067" t="str">
        <f>TEXT(SalesData[[#This Row],[Order Date]], "mmmm")</f>
        <v>July</v>
      </c>
      <c r="O1067" s="7">
        <f>IF(SalesData[Sales]=0,0,SalesData[Profit]/SalesData[Sales])</f>
        <v>0.28075640237315042</v>
      </c>
      <c r="P1067" s="8">
        <f t="shared" si="16"/>
        <v>1.2493753123438283E-4</v>
      </c>
      <c r="Q1067" t="str">
        <f>IF(SalesData[[#This Row],[Discount]]&gt;0, "Yes", "No")</f>
        <v>Yes</v>
      </c>
      <c r="R1067" t="str">
        <f>TEXT(SalesData[[#This Row],[Order Date]],"mmm-yyyy")</f>
        <v>Jul-2023</v>
      </c>
      <c r="S1067">
        <f>YEAR(SalesData[[#This Row],[Order Date]])*100 + MONTH(SalesData[[#This Row],[Order Date]])</f>
        <v>202307</v>
      </c>
    </row>
    <row r="1068" spans="1:19" x14ac:dyDescent="0.3">
      <c r="A1068" t="s">
        <v>17014</v>
      </c>
      <c r="B1068" s="3">
        <v>45122</v>
      </c>
      <c r="C1068" t="s">
        <v>17015</v>
      </c>
      <c r="D1068" t="s">
        <v>13</v>
      </c>
      <c r="E1068" t="s">
        <v>26</v>
      </c>
      <c r="F1068" t="s">
        <v>15</v>
      </c>
      <c r="G1068">
        <v>5</v>
      </c>
      <c r="H1068" s="5">
        <v>688.73</v>
      </c>
      <c r="I1068" s="5">
        <v>0.24</v>
      </c>
      <c r="J1068" s="5">
        <v>2617.174</v>
      </c>
      <c r="K1068" s="5">
        <v>633.93851803552377</v>
      </c>
      <c r="L1068">
        <f>YEAR(SalesData[Order Date])</f>
        <v>2023</v>
      </c>
      <c r="M1068">
        <f>MONTH(SalesData[Order Date])</f>
        <v>7</v>
      </c>
      <c r="N1068" t="str">
        <f>TEXT(SalesData[[#This Row],[Order Date]], "mmmm")</f>
        <v>July</v>
      </c>
      <c r="O1068" s="7">
        <f>IF(SalesData[Sales]=0,0,SalesData[Profit]/SalesData[Sales])</f>
        <v>0.24222253393756921</v>
      </c>
      <c r="P1068" s="8">
        <f t="shared" si="16"/>
        <v>6.9693493821962161E-5</v>
      </c>
      <c r="Q1068" t="str">
        <f>IF(SalesData[[#This Row],[Discount]]&gt;0, "Yes", "No")</f>
        <v>Yes</v>
      </c>
      <c r="R1068" t="str">
        <f>TEXT(SalesData[[#This Row],[Order Date]],"mmm-yyyy")</f>
        <v>Jul-2023</v>
      </c>
      <c r="S1068">
        <f>YEAR(SalesData[[#This Row],[Order Date]])*100 + MONTH(SalesData[[#This Row],[Order Date]])</f>
        <v>202307</v>
      </c>
    </row>
    <row r="1069" spans="1:19" x14ac:dyDescent="0.3">
      <c r="A1069" t="s">
        <v>17116</v>
      </c>
      <c r="B1069" s="3">
        <v>45133</v>
      </c>
      <c r="C1069" t="s">
        <v>17117</v>
      </c>
      <c r="D1069" t="s">
        <v>13</v>
      </c>
      <c r="E1069" t="s">
        <v>14</v>
      </c>
      <c r="F1069" t="s">
        <v>20</v>
      </c>
      <c r="G1069">
        <v>8</v>
      </c>
      <c r="H1069" s="5">
        <v>411.09</v>
      </c>
      <c r="I1069" s="5">
        <v>0.3</v>
      </c>
      <c r="J1069" s="5">
        <v>2302.1039999999998</v>
      </c>
      <c r="K1069" s="5">
        <v>164.17763675617221</v>
      </c>
      <c r="L1069">
        <f>YEAR(SalesData[Order Date])</f>
        <v>2023</v>
      </c>
      <c r="M1069">
        <f>MONTH(SalesData[Order Date])</f>
        <v>7</v>
      </c>
      <c r="N1069" t="str">
        <f>TEXT(SalesData[[#This Row],[Order Date]], "mmmm")</f>
        <v>July</v>
      </c>
      <c r="O1069" s="7">
        <f>IF(SalesData[Sales]=0,0,SalesData[Profit]/SalesData[Sales])</f>
        <v>7.1316342248730819E-2</v>
      </c>
      <c r="P1069" s="8">
        <f t="shared" si="16"/>
        <v>9.1220900532730062E-5</v>
      </c>
      <c r="Q1069" t="str">
        <f>IF(SalesData[[#This Row],[Discount]]&gt;0, "Yes", "No")</f>
        <v>Yes</v>
      </c>
      <c r="R1069" t="str">
        <f>TEXT(SalesData[[#This Row],[Order Date]],"mmm-yyyy")</f>
        <v>Jul-2023</v>
      </c>
      <c r="S1069">
        <f>YEAR(SalesData[[#This Row],[Order Date]])*100 + MONTH(SalesData[[#This Row],[Order Date]])</f>
        <v>202307</v>
      </c>
    </row>
    <row r="1070" spans="1:19" x14ac:dyDescent="0.3">
      <c r="A1070" t="s">
        <v>17159</v>
      </c>
      <c r="B1070" s="3">
        <v>45125</v>
      </c>
      <c r="C1070" t="s">
        <v>17160</v>
      </c>
      <c r="D1070" t="s">
        <v>30</v>
      </c>
      <c r="E1070" t="s">
        <v>19</v>
      </c>
      <c r="F1070" t="s">
        <v>27</v>
      </c>
      <c r="G1070">
        <v>1</v>
      </c>
      <c r="H1070" s="5">
        <v>545.12</v>
      </c>
      <c r="I1070" s="5">
        <v>0.26</v>
      </c>
      <c r="J1070" s="5">
        <v>403.3888</v>
      </c>
      <c r="K1070" s="5">
        <v>98.818517606538151</v>
      </c>
      <c r="L1070">
        <f>YEAR(SalesData[Order Date])</f>
        <v>2023</v>
      </c>
      <c r="M1070">
        <f>MONTH(SalesData[Order Date])</f>
        <v>7</v>
      </c>
      <c r="N1070" t="str">
        <f>TEXT(SalesData[[#This Row],[Order Date]], "mmmm")</f>
        <v>July</v>
      </c>
      <c r="O1070" s="7">
        <f>IF(SalesData[Sales]=0,0,SalesData[Profit]/SalesData[Sales])</f>
        <v>0.24497090054691195</v>
      </c>
      <c r="P1070" s="8">
        <f t="shared" si="16"/>
        <v>4.7695920164367479E-4</v>
      </c>
      <c r="Q1070" t="str">
        <f>IF(SalesData[[#This Row],[Discount]]&gt;0, "Yes", "No")</f>
        <v>Yes</v>
      </c>
      <c r="R1070" t="str">
        <f>TEXT(SalesData[[#This Row],[Order Date]],"mmm-yyyy")</f>
        <v>Jul-2023</v>
      </c>
      <c r="S1070">
        <f>YEAR(SalesData[[#This Row],[Order Date]])*100 + MONTH(SalesData[[#This Row],[Order Date]])</f>
        <v>202307</v>
      </c>
    </row>
    <row r="1071" spans="1:19" x14ac:dyDescent="0.3">
      <c r="A1071" t="s">
        <v>17235</v>
      </c>
      <c r="B1071" s="3">
        <v>45126</v>
      </c>
      <c r="C1071" t="s">
        <v>17236</v>
      </c>
      <c r="D1071" t="s">
        <v>18</v>
      </c>
      <c r="E1071" t="s">
        <v>19</v>
      </c>
      <c r="F1071" t="s">
        <v>39</v>
      </c>
      <c r="G1071">
        <v>6</v>
      </c>
      <c r="H1071" s="5">
        <v>758.85</v>
      </c>
      <c r="I1071" s="5">
        <v>0.08</v>
      </c>
      <c r="J1071" s="5">
        <v>4188.8520000000008</v>
      </c>
      <c r="K1071" s="5">
        <v>1066.7596110169161</v>
      </c>
      <c r="L1071">
        <f>YEAR(SalesData[Order Date])</f>
        <v>2023</v>
      </c>
      <c r="M1071">
        <f>MONTH(SalesData[Order Date])</f>
        <v>7</v>
      </c>
      <c r="N1071" t="str">
        <f>TEXT(SalesData[[#This Row],[Order Date]], "mmmm")</f>
        <v>July</v>
      </c>
      <c r="O1071" s="7">
        <f>IF(SalesData[Sales]=0,0,SalesData[Profit]/SalesData[Sales])</f>
        <v>0.25466634080576633</v>
      </c>
      <c r="P1071" s="8">
        <f t="shared" si="16"/>
        <v>1.7570446508971909E-5</v>
      </c>
      <c r="Q1071" t="str">
        <f>IF(SalesData[[#This Row],[Discount]]&gt;0, "Yes", "No")</f>
        <v>Yes</v>
      </c>
      <c r="R1071" t="str">
        <f>TEXT(SalesData[[#This Row],[Order Date]],"mmm-yyyy")</f>
        <v>Jul-2023</v>
      </c>
      <c r="S1071">
        <f>YEAR(SalesData[[#This Row],[Order Date]])*100 + MONTH(SalesData[[#This Row],[Order Date]])</f>
        <v>202307</v>
      </c>
    </row>
    <row r="1072" spans="1:19" x14ac:dyDescent="0.3">
      <c r="A1072" t="s">
        <v>17257</v>
      </c>
      <c r="B1072" s="3">
        <v>45129</v>
      </c>
      <c r="C1072" t="s">
        <v>17258</v>
      </c>
      <c r="D1072" t="s">
        <v>23</v>
      </c>
      <c r="E1072" t="s">
        <v>14</v>
      </c>
      <c r="F1072" t="s">
        <v>39</v>
      </c>
      <c r="G1072">
        <v>6</v>
      </c>
      <c r="H1072" s="5">
        <v>381.47</v>
      </c>
      <c r="I1072" s="5">
        <v>0.22</v>
      </c>
      <c r="J1072" s="5">
        <v>1785.2796000000001</v>
      </c>
      <c r="K1072" s="5">
        <v>528.87903094420699</v>
      </c>
      <c r="L1072">
        <f>YEAR(SalesData[Order Date])</f>
        <v>2023</v>
      </c>
      <c r="M1072">
        <f>MONTH(SalesData[Order Date])</f>
        <v>7</v>
      </c>
      <c r="N1072" t="str">
        <f>TEXT(SalesData[[#This Row],[Order Date]], "mmmm")</f>
        <v>July</v>
      </c>
      <c r="O1072" s="7">
        <f>IF(SalesData[Sales]=0,0,SalesData[Profit]/SalesData[Sales])</f>
        <v>0.29624437031835626</v>
      </c>
      <c r="P1072" s="8">
        <f t="shared" si="16"/>
        <v>9.6119397768282334E-5</v>
      </c>
      <c r="Q1072" t="str">
        <f>IF(SalesData[[#This Row],[Discount]]&gt;0, "Yes", "No")</f>
        <v>Yes</v>
      </c>
      <c r="R1072" t="str">
        <f>TEXT(SalesData[[#This Row],[Order Date]],"mmm-yyyy")</f>
        <v>Jul-2023</v>
      </c>
      <c r="S1072">
        <f>YEAR(SalesData[[#This Row],[Order Date]])*100 + MONTH(SalesData[[#This Row],[Order Date]])</f>
        <v>202307</v>
      </c>
    </row>
    <row r="1073" spans="1:19" x14ac:dyDescent="0.3">
      <c r="A1073" t="s">
        <v>17315</v>
      </c>
      <c r="B1073" s="3">
        <v>45111</v>
      </c>
      <c r="C1073" t="s">
        <v>17316</v>
      </c>
      <c r="D1073" t="s">
        <v>23</v>
      </c>
      <c r="E1073" t="s">
        <v>26</v>
      </c>
      <c r="F1073" t="s">
        <v>34</v>
      </c>
      <c r="G1073">
        <v>8</v>
      </c>
      <c r="H1073" s="5">
        <v>231.47</v>
      </c>
      <c r="I1073" s="5">
        <v>0.23</v>
      </c>
      <c r="J1073" s="5">
        <v>1425.8552</v>
      </c>
      <c r="K1073" s="5">
        <v>322.09115758466851</v>
      </c>
      <c r="L1073">
        <f>YEAR(SalesData[Order Date])</f>
        <v>2023</v>
      </c>
      <c r="M1073">
        <f>MONTH(SalesData[Order Date])</f>
        <v>7</v>
      </c>
      <c r="N1073" t="str">
        <f>TEXT(SalesData[[#This Row],[Order Date]], "mmmm")</f>
        <v>July</v>
      </c>
      <c r="O1073" s="7">
        <f>IF(SalesData[Sales]=0,0,SalesData[Profit]/SalesData[Sales])</f>
        <v>0.22589331482233857</v>
      </c>
      <c r="P1073" s="8">
        <f t="shared" si="16"/>
        <v>1.2420616062556704E-4</v>
      </c>
      <c r="Q1073" t="str">
        <f>IF(SalesData[[#This Row],[Discount]]&gt;0, "Yes", "No")</f>
        <v>Yes</v>
      </c>
      <c r="R1073" t="str">
        <f>TEXT(SalesData[[#This Row],[Order Date]],"mmm-yyyy")</f>
        <v>Jul-2023</v>
      </c>
      <c r="S1073">
        <f>YEAR(SalesData[[#This Row],[Order Date]])*100 + MONTH(SalesData[[#This Row],[Order Date]])</f>
        <v>202307</v>
      </c>
    </row>
    <row r="1074" spans="1:19" x14ac:dyDescent="0.3">
      <c r="A1074" t="s">
        <v>17359</v>
      </c>
      <c r="B1074" s="3">
        <v>45135</v>
      </c>
      <c r="C1074" t="s">
        <v>17360</v>
      </c>
      <c r="D1074" t="s">
        <v>13</v>
      </c>
      <c r="E1074" t="s">
        <v>14</v>
      </c>
      <c r="F1074" t="s">
        <v>31</v>
      </c>
      <c r="G1074">
        <v>8</v>
      </c>
      <c r="H1074" s="5">
        <v>69.489999999999995</v>
      </c>
      <c r="I1074" s="5">
        <v>0.08</v>
      </c>
      <c r="J1074" s="5">
        <v>511.44639999999998</v>
      </c>
      <c r="K1074" s="5">
        <v>59.121912289798367</v>
      </c>
      <c r="L1074">
        <f>YEAR(SalesData[Order Date])</f>
        <v>2023</v>
      </c>
      <c r="M1074">
        <f>MONTH(SalesData[Order Date])</f>
        <v>7</v>
      </c>
      <c r="N1074" t="str">
        <f>TEXT(SalesData[[#This Row],[Order Date]], "mmmm")</f>
        <v>July</v>
      </c>
      <c r="O1074" s="7">
        <f>IF(SalesData[Sales]=0,0,SalesData[Profit]/SalesData[Sales])</f>
        <v>0.11559747471054321</v>
      </c>
      <c r="P1074" s="8">
        <f t="shared" si="16"/>
        <v>1.4390559792775941E-4</v>
      </c>
      <c r="Q1074" t="str">
        <f>IF(SalesData[[#This Row],[Discount]]&gt;0, "Yes", "No")</f>
        <v>Yes</v>
      </c>
      <c r="R1074" t="str">
        <f>TEXT(SalesData[[#This Row],[Order Date]],"mmm-yyyy")</f>
        <v>Jul-2023</v>
      </c>
      <c r="S1074">
        <f>YEAR(SalesData[[#This Row],[Order Date]])*100 + MONTH(SalesData[[#This Row],[Order Date]])</f>
        <v>202307</v>
      </c>
    </row>
    <row r="1075" spans="1:19" x14ac:dyDescent="0.3">
      <c r="A1075" t="s">
        <v>17378</v>
      </c>
      <c r="B1075" s="3">
        <v>45124</v>
      </c>
      <c r="C1075" t="s">
        <v>17379</v>
      </c>
      <c r="D1075" t="s">
        <v>30</v>
      </c>
      <c r="E1075" t="s">
        <v>19</v>
      </c>
      <c r="F1075" t="s">
        <v>27</v>
      </c>
      <c r="G1075">
        <v>5</v>
      </c>
      <c r="H1075" s="5">
        <v>442.69</v>
      </c>
      <c r="I1075" s="5">
        <v>0.25</v>
      </c>
      <c r="J1075" s="5">
        <v>1660.0875000000001</v>
      </c>
      <c r="K1075" s="5">
        <v>408.73040911057473</v>
      </c>
      <c r="L1075">
        <f>YEAR(SalesData[Order Date])</f>
        <v>2023</v>
      </c>
      <c r="M1075">
        <f>MONTH(SalesData[Order Date])</f>
        <v>7</v>
      </c>
      <c r="N1075" t="str">
        <f>TEXT(SalesData[[#This Row],[Order Date]], "mmmm")</f>
        <v>July</v>
      </c>
      <c r="O1075" s="7">
        <f>IF(SalesData[Sales]=0,0,SalesData[Profit]/SalesData[Sales])</f>
        <v>0.2462101600732339</v>
      </c>
      <c r="P1075" s="8">
        <f t="shared" si="16"/>
        <v>1.1294585375770857E-4</v>
      </c>
      <c r="Q1075" t="str">
        <f>IF(SalesData[[#This Row],[Discount]]&gt;0, "Yes", "No")</f>
        <v>Yes</v>
      </c>
      <c r="R1075" t="str">
        <f>TEXT(SalesData[[#This Row],[Order Date]],"mmm-yyyy")</f>
        <v>Jul-2023</v>
      </c>
      <c r="S1075">
        <f>YEAR(SalesData[[#This Row],[Order Date]])*100 + MONTH(SalesData[[#This Row],[Order Date]])</f>
        <v>202307</v>
      </c>
    </row>
    <row r="1076" spans="1:19" x14ac:dyDescent="0.3">
      <c r="A1076" t="s">
        <v>17411</v>
      </c>
      <c r="B1076" s="3">
        <v>45120</v>
      </c>
      <c r="C1076" t="s">
        <v>17412</v>
      </c>
      <c r="D1076" t="s">
        <v>13</v>
      </c>
      <c r="E1076" t="s">
        <v>14</v>
      </c>
      <c r="F1076" t="s">
        <v>39</v>
      </c>
      <c r="G1076">
        <v>3</v>
      </c>
      <c r="H1076" s="5">
        <v>966.7</v>
      </c>
      <c r="I1076" s="5">
        <v>7.0000000000000007E-2</v>
      </c>
      <c r="J1076" s="5">
        <v>2697.0929999999998</v>
      </c>
      <c r="K1076" s="5">
        <v>195.90264145760469</v>
      </c>
      <c r="L1076">
        <f>YEAR(SalesData[Order Date])</f>
        <v>2023</v>
      </c>
      <c r="M1076">
        <f>MONTH(SalesData[Order Date])</f>
        <v>7</v>
      </c>
      <c r="N1076" t="str">
        <f>TEXT(SalesData[[#This Row],[Order Date]], "mmmm")</f>
        <v>July</v>
      </c>
      <c r="O1076" s="7">
        <f>IF(SalesData[Sales]=0,0,SalesData[Profit]/SalesData[Sales])</f>
        <v>7.2634737273651551E-2</v>
      </c>
      <c r="P1076" s="8">
        <f t="shared" si="16"/>
        <v>2.4137098720733766E-5</v>
      </c>
      <c r="Q1076" t="str">
        <f>IF(SalesData[[#This Row],[Discount]]&gt;0, "Yes", "No")</f>
        <v>Yes</v>
      </c>
      <c r="R1076" t="str">
        <f>TEXT(SalesData[[#This Row],[Order Date]],"mmm-yyyy")</f>
        <v>Jul-2023</v>
      </c>
      <c r="S1076">
        <f>YEAR(SalesData[[#This Row],[Order Date]])*100 + MONTH(SalesData[[#This Row],[Order Date]])</f>
        <v>202307</v>
      </c>
    </row>
    <row r="1077" spans="1:19" x14ac:dyDescent="0.3">
      <c r="A1077" t="s">
        <v>17465</v>
      </c>
      <c r="B1077" s="3">
        <v>45131</v>
      </c>
      <c r="C1077" t="s">
        <v>7095</v>
      </c>
      <c r="D1077" t="s">
        <v>23</v>
      </c>
      <c r="E1077" t="s">
        <v>14</v>
      </c>
      <c r="F1077" t="s">
        <v>91</v>
      </c>
      <c r="G1077">
        <v>7</v>
      </c>
      <c r="H1077" s="5">
        <v>113.5</v>
      </c>
      <c r="I1077" s="5">
        <v>0.02</v>
      </c>
      <c r="J1077" s="5">
        <v>778.61</v>
      </c>
      <c r="K1077" s="5">
        <v>140.2445947277605</v>
      </c>
      <c r="L1077">
        <f>YEAR(SalesData[Order Date])</f>
        <v>2023</v>
      </c>
      <c r="M1077">
        <f>MONTH(SalesData[Order Date])</f>
        <v>7</v>
      </c>
      <c r="N1077" t="str">
        <f>TEXT(SalesData[[#This Row],[Order Date]], "mmmm")</f>
        <v>July</v>
      </c>
      <c r="O1077" s="7">
        <f>IF(SalesData[Sales]=0,0,SalesData[Profit]/SalesData[Sales])</f>
        <v>0.18012174866462091</v>
      </c>
      <c r="P1077" s="8">
        <f t="shared" si="16"/>
        <v>2.5173064820641914E-5</v>
      </c>
      <c r="Q1077" t="str">
        <f>IF(SalesData[[#This Row],[Discount]]&gt;0, "Yes", "No")</f>
        <v>Yes</v>
      </c>
      <c r="R1077" t="str">
        <f>TEXT(SalesData[[#This Row],[Order Date]],"mmm-yyyy")</f>
        <v>Jul-2023</v>
      </c>
      <c r="S1077">
        <f>YEAR(SalesData[[#This Row],[Order Date]])*100 + MONTH(SalesData[[#This Row],[Order Date]])</f>
        <v>202307</v>
      </c>
    </row>
    <row r="1078" spans="1:19" x14ac:dyDescent="0.3">
      <c r="A1078" t="s">
        <v>17562</v>
      </c>
      <c r="B1078" s="3">
        <v>45118</v>
      </c>
      <c r="C1078" t="s">
        <v>17563</v>
      </c>
      <c r="D1078" t="s">
        <v>13</v>
      </c>
      <c r="E1078" t="s">
        <v>26</v>
      </c>
      <c r="F1078" t="s">
        <v>34</v>
      </c>
      <c r="G1078">
        <v>6</v>
      </c>
      <c r="H1078" s="5">
        <v>129.66999999999999</v>
      </c>
      <c r="I1078" s="5">
        <v>0.01</v>
      </c>
      <c r="J1078" s="5">
        <v>770.23979999999995</v>
      </c>
      <c r="K1078" s="5">
        <v>81.950386654241797</v>
      </c>
      <c r="L1078">
        <f>YEAR(SalesData[Order Date])</f>
        <v>2023</v>
      </c>
      <c r="M1078">
        <f>MONTH(SalesData[Order Date])</f>
        <v>7</v>
      </c>
      <c r="N1078" t="str">
        <f>TEXT(SalesData[[#This Row],[Order Date]], "mmmm")</f>
        <v>July</v>
      </c>
      <c r="O1078" s="7">
        <f>IF(SalesData[Sales]=0,0,SalesData[Profit]/SalesData[Sales])</f>
        <v>0.10639593884169814</v>
      </c>
      <c r="P1078" s="8">
        <f t="shared" si="16"/>
        <v>1.2853140022107401E-5</v>
      </c>
      <c r="Q1078" t="str">
        <f>IF(SalesData[[#This Row],[Discount]]&gt;0, "Yes", "No")</f>
        <v>Yes</v>
      </c>
      <c r="R1078" t="str">
        <f>TEXT(SalesData[[#This Row],[Order Date]],"mmm-yyyy")</f>
        <v>Jul-2023</v>
      </c>
      <c r="S1078">
        <f>YEAR(SalesData[[#This Row],[Order Date]])*100 + MONTH(SalesData[[#This Row],[Order Date]])</f>
        <v>202307</v>
      </c>
    </row>
    <row r="1079" spans="1:19" x14ac:dyDescent="0.3">
      <c r="A1079" t="s">
        <v>17622</v>
      </c>
      <c r="B1079" s="3">
        <v>45121</v>
      </c>
      <c r="C1079" t="s">
        <v>17623</v>
      </c>
      <c r="D1079" t="s">
        <v>13</v>
      </c>
      <c r="E1079" t="s">
        <v>26</v>
      </c>
      <c r="F1079" t="s">
        <v>27</v>
      </c>
      <c r="G1079">
        <v>5</v>
      </c>
      <c r="H1079" s="5">
        <v>41.89</v>
      </c>
      <c r="I1079" s="5">
        <v>0.16</v>
      </c>
      <c r="J1079" s="5">
        <v>175.93799999999999</v>
      </c>
      <c r="K1079" s="5">
        <v>21.149236699080411</v>
      </c>
      <c r="L1079">
        <f>YEAR(SalesData[Order Date])</f>
        <v>2023</v>
      </c>
      <c r="M1079">
        <f>MONTH(SalesData[Order Date])</f>
        <v>7</v>
      </c>
      <c r="N1079" t="str">
        <f>TEXT(SalesData[[#This Row],[Order Date]], "mmmm")</f>
        <v>July</v>
      </c>
      <c r="O1079" s="7">
        <f>IF(SalesData[Sales]=0,0,SalesData[Profit]/SalesData[Sales])</f>
        <v>0.1202084637717856</v>
      </c>
      <c r="P1079" s="8">
        <f t="shared" si="16"/>
        <v>7.6390546669849609E-4</v>
      </c>
      <c r="Q1079" t="str">
        <f>IF(SalesData[[#This Row],[Discount]]&gt;0, "Yes", "No")</f>
        <v>Yes</v>
      </c>
      <c r="R1079" t="str">
        <f>TEXT(SalesData[[#This Row],[Order Date]],"mmm-yyyy")</f>
        <v>Jul-2023</v>
      </c>
      <c r="S1079">
        <f>YEAR(SalesData[[#This Row],[Order Date]])*100 + MONTH(SalesData[[#This Row],[Order Date]])</f>
        <v>202307</v>
      </c>
    </row>
    <row r="1080" spans="1:19" x14ac:dyDescent="0.3">
      <c r="A1080" t="s">
        <v>17642</v>
      </c>
      <c r="B1080" s="3">
        <v>45118</v>
      </c>
      <c r="C1080" t="s">
        <v>17643</v>
      </c>
      <c r="D1080" t="s">
        <v>13</v>
      </c>
      <c r="E1080" t="s">
        <v>19</v>
      </c>
      <c r="F1080" t="s">
        <v>15</v>
      </c>
      <c r="G1080">
        <v>1</v>
      </c>
      <c r="H1080" s="5">
        <v>817.04</v>
      </c>
      <c r="I1080" s="5">
        <v>0.22</v>
      </c>
      <c r="J1080" s="5">
        <v>637.2912</v>
      </c>
      <c r="K1080" s="5">
        <v>55.357149243791042</v>
      </c>
      <c r="L1080">
        <f>YEAR(SalesData[Order Date])</f>
        <v>2023</v>
      </c>
      <c r="M1080">
        <f>MONTH(SalesData[Order Date])</f>
        <v>7</v>
      </c>
      <c r="N1080" t="str">
        <f>TEXT(SalesData[[#This Row],[Order Date]], "mmmm")</f>
        <v>July</v>
      </c>
      <c r="O1080" s="7">
        <f>IF(SalesData[Sales]=0,0,SalesData[Profit]/SalesData[Sales])</f>
        <v>8.6863194162717206E-2</v>
      </c>
      <c r="P1080" s="8">
        <f t="shared" si="16"/>
        <v>2.6926466268481351E-4</v>
      </c>
      <c r="Q1080" t="str">
        <f>IF(SalesData[[#This Row],[Discount]]&gt;0, "Yes", "No")</f>
        <v>Yes</v>
      </c>
      <c r="R1080" t="str">
        <f>TEXT(SalesData[[#This Row],[Order Date]],"mmm-yyyy")</f>
        <v>Jul-2023</v>
      </c>
      <c r="S1080">
        <f>YEAR(SalesData[[#This Row],[Order Date]])*100 + MONTH(SalesData[[#This Row],[Order Date]])</f>
        <v>202307</v>
      </c>
    </row>
    <row r="1081" spans="1:19" x14ac:dyDescent="0.3">
      <c r="A1081" t="s">
        <v>17654</v>
      </c>
      <c r="B1081" s="3">
        <v>45117</v>
      </c>
      <c r="C1081" t="s">
        <v>17655</v>
      </c>
      <c r="D1081" t="s">
        <v>23</v>
      </c>
      <c r="E1081" t="s">
        <v>26</v>
      </c>
      <c r="F1081" t="s">
        <v>44</v>
      </c>
      <c r="G1081">
        <v>4</v>
      </c>
      <c r="H1081" s="5">
        <v>199.3</v>
      </c>
      <c r="I1081" s="5">
        <v>0.1</v>
      </c>
      <c r="J1081" s="5">
        <v>717.48</v>
      </c>
      <c r="K1081" s="5">
        <v>130.21598648745211</v>
      </c>
      <c r="L1081">
        <f>YEAR(SalesData[Order Date])</f>
        <v>2023</v>
      </c>
      <c r="M1081">
        <f>MONTH(SalesData[Order Date])</f>
        <v>7</v>
      </c>
      <c r="N1081" t="str">
        <f>TEXT(SalesData[[#This Row],[Order Date]], "mmmm")</f>
        <v>July</v>
      </c>
      <c r="O1081" s="7">
        <f>IF(SalesData[Sales]=0,0,SalesData[Profit]/SalesData[Sales])</f>
        <v>0.18149075442862814</v>
      </c>
      <c r="P1081" s="8">
        <f t="shared" si="16"/>
        <v>1.2543903662819869E-4</v>
      </c>
      <c r="Q1081" t="str">
        <f>IF(SalesData[[#This Row],[Discount]]&gt;0, "Yes", "No")</f>
        <v>Yes</v>
      </c>
      <c r="R1081" t="str">
        <f>TEXT(SalesData[[#This Row],[Order Date]],"mmm-yyyy")</f>
        <v>Jul-2023</v>
      </c>
      <c r="S1081">
        <f>YEAR(SalesData[[#This Row],[Order Date]])*100 + MONTH(SalesData[[#This Row],[Order Date]])</f>
        <v>202307</v>
      </c>
    </row>
    <row r="1082" spans="1:19" x14ac:dyDescent="0.3">
      <c r="A1082" t="s">
        <v>17662</v>
      </c>
      <c r="B1082" s="3">
        <v>45138</v>
      </c>
      <c r="C1082" t="s">
        <v>17663</v>
      </c>
      <c r="D1082" t="s">
        <v>13</v>
      </c>
      <c r="E1082" t="s">
        <v>14</v>
      </c>
      <c r="F1082" t="s">
        <v>34</v>
      </c>
      <c r="G1082">
        <v>3</v>
      </c>
      <c r="H1082" s="5">
        <v>199.77</v>
      </c>
      <c r="I1082" s="5">
        <v>0.18</v>
      </c>
      <c r="J1082" s="5">
        <v>491.43420000000009</v>
      </c>
      <c r="K1082" s="5">
        <v>41.908404381581107</v>
      </c>
      <c r="L1082">
        <f>YEAR(SalesData[Order Date])</f>
        <v>2023</v>
      </c>
      <c r="M1082">
        <f>MONTH(SalesData[Order Date])</f>
        <v>7</v>
      </c>
      <c r="N1082" t="str">
        <f>TEXT(SalesData[[#This Row],[Order Date]], "mmmm")</f>
        <v>July</v>
      </c>
      <c r="O1082" s="7">
        <f>IF(SalesData[Sales]=0,0,SalesData[Profit]/SalesData[Sales])</f>
        <v>8.5277753118486871E-2</v>
      </c>
      <c r="P1082" s="8">
        <f t="shared" si="16"/>
        <v>3.0034539720678779E-4</v>
      </c>
      <c r="Q1082" t="str">
        <f>IF(SalesData[[#This Row],[Discount]]&gt;0, "Yes", "No")</f>
        <v>Yes</v>
      </c>
      <c r="R1082" t="str">
        <f>TEXT(SalesData[[#This Row],[Order Date]],"mmm-yyyy")</f>
        <v>Jul-2023</v>
      </c>
      <c r="S1082">
        <f>YEAR(SalesData[[#This Row],[Order Date]])*100 + MONTH(SalesData[[#This Row],[Order Date]])</f>
        <v>202307</v>
      </c>
    </row>
    <row r="1083" spans="1:19" x14ac:dyDescent="0.3">
      <c r="A1083" t="s">
        <v>17791</v>
      </c>
      <c r="B1083" s="3">
        <v>45133</v>
      </c>
      <c r="C1083" t="s">
        <v>165</v>
      </c>
      <c r="D1083" t="s">
        <v>18</v>
      </c>
      <c r="E1083" t="s">
        <v>14</v>
      </c>
      <c r="F1083" t="s">
        <v>39</v>
      </c>
      <c r="G1083">
        <v>4</v>
      </c>
      <c r="H1083" s="5">
        <v>355.09</v>
      </c>
      <c r="I1083" s="5">
        <v>0.12</v>
      </c>
      <c r="J1083" s="5">
        <v>1249.9168</v>
      </c>
      <c r="K1083" s="5">
        <v>276.36024404667279</v>
      </c>
      <c r="L1083">
        <f>YEAR(SalesData[Order Date])</f>
        <v>2023</v>
      </c>
      <c r="M1083">
        <f>MONTH(SalesData[Order Date])</f>
        <v>7</v>
      </c>
      <c r="N1083" t="str">
        <f>TEXT(SalesData[[#This Row],[Order Date]], "mmmm")</f>
        <v>July</v>
      </c>
      <c r="O1083" s="7">
        <f>IF(SalesData[Sales]=0,0,SalesData[Profit]/SalesData[Sales])</f>
        <v>0.22110291184715078</v>
      </c>
      <c r="P1083" s="8">
        <f t="shared" si="16"/>
        <v>8.4485623363091047E-5</v>
      </c>
      <c r="Q1083" t="str">
        <f>IF(SalesData[[#This Row],[Discount]]&gt;0, "Yes", "No")</f>
        <v>Yes</v>
      </c>
      <c r="R1083" t="str">
        <f>TEXT(SalesData[[#This Row],[Order Date]],"mmm-yyyy")</f>
        <v>Jul-2023</v>
      </c>
      <c r="S1083">
        <f>YEAR(SalesData[[#This Row],[Order Date]])*100 + MONTH(SalesData[[#This Row],[Order Date]])</f>
        <v>202307</v>
      </c>
    </row>
    <row r="1084" spans="1:19" x14ac:dyDescent="0.3">
      <c r="A1084" t="s">
        <v>17823</v>
      </c>
      <c r="B1084" s="3">
        <v>45110</v>
      </c>
      <c r="C1084" t="s">
        <v>17824</v>
      </c>
      <c r="D1084" t="s">
        <v>23</v>
      </c>
      <c r="E1084" t="s">
        <v>26</v>
      </c>
      <c r="F1084" t="s">
        <v>62</v>
      </c>
      <c r="G1084">
        <v>7</v>
      </c>
      <c r="H1084" s="5">
        <v>759.62</v>
      </c>
      <c r="I1084" s="5">
        <v>0.14000000000000001</v>
      </c>
      <c r="J1084" s="5">
        <v>4572.9124000000002</v>
      </c>
      <c r="K1084" s="5">
        <v>1285.3601743359859</v>
      </c>
      <c r="L1084">
        <f>YEAR(SalesData[Order Date])</f>
        <v>2023</v>
      </c>
      <c r="M1084">
        <f>MONTH(SalesData[Order Date])</f>
        <v>7</v>
      </c>
      <c r="N1084" t="str">
        <f>TEXT(SalesData[[#This Row],[Order Date]], "mmmm")</f>
        <v>July</v>
      </c>
      <c r="O1084" s="7">
        <f>IF(SalesData[Sales]=0,0,SalesData[Profit]/SalesData[Sales])</f>
        <v>0.28108130265867021</v>
      </c>
      <c r="P1084" s="8">
        <f t="shared" si="16"/>
        <v>2.6328953950659544E-5</v>
      </c>
      <c r="Q1084" t="str">
        <f>IF(SalesData[[#This Row],[Discount]]&gt;0, "Yes", "No")</f>
        <v>Yes</v>
      </c>
      <c r="R1084" t="str">
        <f>TEXT(SalesData[[#This Row],[Order Date]],"mmm-yyyy")</f>
        <v>Jul-2023</v>
      </c>
      <c r="S1084">
        <f>YEAR(SalesData[[#This Row],[Order Date]])*100 + MONTH(SalesData[[#This Row],[Order Date]])</f>
        <v>202307</v>
      </c>
    </row>
    <row r="1085" spans="1:19" x14ac:dyDescent="0.3">
      <c r="A1085" t="s">
        <v>17825</v>
      </c>
      <c r="B1085" s="3">
        <v>45116</v>
      </c>
      <c r="C1085" t="s">
        <v>17826</v>
      </c>
      <c r="D1085" t="s">
        <v>23</v>
      </c>
      <c r="E1085" t="s">
        <v>19</v>
      </c>
      <c r="F1085" t="s">
        <v>39</v>
      </c>
      <c r="G1085">
        <v>5</v>
      </c>
      <c r="H1085" s="5">
        <v>72.3</v>
      </c>
      <c r="I1085" s="5">
        <v>0.05</v>
      </c>
      <c r="J1085" s="5">
        <v>343.42500000000001</v>
      </c>
      <c r="K1085" s="5">
        <v>59.14528585102741</v>
      </c>
      <c r="L1085">
        <f>YEAR(SalesData[Order Date])</f>
        <v>2023</v>
      </c>
      <c r="M1085">
        <f>MONTH(SalesData[Order Date])</f>
        <v>7</v>
      </c>
      <c r="N1085" t="str">
        <f>TEXT(SalesData[[#This Row],[Order Date]], "mmmm")</f>
        <v>July</v>
      </c>
      <c r="O1085" s="7">
        <f>IF(SalesData[Sales]=0,0,SalesData[Profit]/SalesData[Sales])</f>
        <v>0.17222184130749774</v>
      </c>
      <c r="P1085" s="8">
        <f t="shared" si="16"/>
        <v>1.3831258644536652E-4</v>
      </c>
      <c r="Q1085" t="str">
        <f>IF(SalesData[[#This Row],[Discount]]&gt;0, "Yes", "No")</f>
        <v>Yes</v>
      </c>
      <c r="R1085" t="str">
        <f>TEXT(SalesData[[#This Row],[Order Date]],"mmm-yyyy")</f>
        <v>Jul-2023</v>
      </c>
      <c r="S1085">
        <f>YEAR(SalesData[[#This Row],[Order Date]])*100 + MONTH(SalesData[[#This Row],[Order Date]])</f>
        <v>202307</v>
      </c>
    </row>
    <row r="1086" spans="1:19" x14ac:dyDescent="0.3">
      <c r="A1086" t="s">
        <v>17855</v>
      </c>
      <c r="B1086" s="3">
        <v>45123</v>
      </c>
      <c r="C1086" t="s">
        <v>17856</v>
      </c>
      <c r="D1086" t="s">
        <v>23</v>
      </c>
      <c r="E1086" t="s">
        <v>19</v>
      </c>
      <c r="F1086" t="s">
        <v>62</v>
      </c>
      <c r="G1086">
        <v>1</v>
      </c>
      <c r="H1086" s="5">
        <v>630.84</v>
      </c>
      <c r="I1086" s="5">
        <v>0.02</v>
      </c>
      <c r="J1086" s="5">
        <v>618.22320000000002</v>
      </c>
      <c r="K1086" s="5">
        <v>185.01362396025769</v>
      </c>
      <c r="L1086">
        <f>YEAR(SalesData[Order Date])</f>
        <v>2023</v>
      </c>
      <c r="M1086">
        <f>MONTH(SalesData[Order Date])</f>
        <v>7</v>
      </c>
      <c r="N1086" t="str">
        <f>TEXT(SalesData[[#This Row],[Order Date]], "mmmm")</f>
        <v>July</v>
      </c>
      <c r="O1086" s="7">
        <f>IF(SalesData[Sales]=0,0,SalesData[Profit]/SalesData[Sales])</f>
        <v>0.29926671137585531</v>
      </c>
      <c r="P1086" s="8">
        <f t="shared" si="16"/>
        <v>3.1703760065943822E-5</v>
      </c>
      <c r="Q1086" t="str">
        <f>IF(SalesData[[#This Row],[Discount]]&gt;0, "Yes", "No")</f>
        <v>Yes</v>
      </c>
      <c r="R1086" t="str">
        <f>TEXT(SalesData[[#This Row],[Order Date]],"mmm-yyyy")</f>
        <v>Jul-2023</v>
      </c>
      <c r="S1086">
        <f>YEAR(SalesData[[#This Row],[Order Date]])*100 + MONTH(SalesData[[#This Row],[Order Date]])</f>
        <v>202307</v>
      </c>
    </row>
    <row r="1087" spans="1:19" x14ac:dyDescent="0.3">
      <c r="A1087" t="s">
        <v>17862</v>
      </c>
      <c r="B1087" s="3">
        <v>45137</v>
      </c>
      <c r="C1087" t="s">
        <v>17863</v>
      </c>
      <c r="D1087" t="s">
        <v>23</v>
      </c>
      <c r="E1087" t="s">
        <v>19</v>
      </c>
      <c r="F1087" t="s">
        <v>62</v>
      </c>
      <c r="G1087">
        <v>4</v>
      </c>
      <c r="H1087" s="5">
        <v>490.8</v>
      </c>
      <c r="I1087" s="5">
        <v>0.2</v>
      </c>
      <c r="J1087" s="5">
        <v>1570.56</v>
      </c>
      <c r="K1087" s="5">
        <v>316.00227903259417</v>
      </c>
      <c r="L1087">
        <f>YEAR(SalesData[Order Date])</f>
        <v>2023</v>
      </c>
      <c r="M1087">
        <f>MONTH(SalesData[Order Date])</f>
        <v>7</v>
      </c>
      <c r="N1087" t="str">
        <f>TEXT(SalesData[[#This Row],[Order Date]], "mmmm")</f>
        <v>July</v>
      </c>
      <c r="O1087" s="7">
        <f>IF(SalesData[Sales]=0,0,SalesData[Profit]/SalesData[Sales])</f>
        <v>0.20120357008493414</v>
      </c>
      <c r="P1087" s="8">
        <f t="shared" si="16"/>
        <v>1.0187449062754687E-4</v>
      </c>
      <c r="Q1087" t="str">
        <f>IF(SalesData[[#This Row],[Discount]]&gt;0, "Yes", "No")</f>
        <v>Yes</v>
      </c>
      <c r="R1087" t="str">
        <f>TEXT(SalesData[[#This Row],[Order Date]],"mmm-yyyy")</f>
        <v>Jul-2023</v>
      </c>
      <c r="S1087">
        <f>YEAR(SalesData[[#This Row],[Order Date]])*100 + MONTH(SalesData[[#This Row],[Order Date]])</f>
        <v>202307</v>
      </c>
    </row>
    <row r="1088" spans="1:19" x14ac:dyDescent="0.3">
      <c r="A1088" t="s">
        <v>17890</v>
      </c>
      <c r="B1088" s="3">
        <v>45108</v>
      </c>
      <c r="C1088" t="s">
        <v>17891</v>
      </c>
      <c r="D1088" t="s">
        <v>23</v>
      </c>
      <c r="E1088" t="s">
        <v>14</v>
      </c>
      <c r="F1088" t="s">
        <v>53</v>
      </c>
      <c r="G1088">
        <v>9</v>
      </c>
      <c r="H1088" s="5">
        <v>851.78</v>
      </c>
      <c r="I1088" s="5">
        <v>0.14000000000000001</v>
      </c>
      <c r="J1088" s="5">
        <v>6592.7772000000004</v>
      </c>
      <c r="K1088" s="5">
        <v>1408.390398057644</v>
      </c>
      <c r="L1088">
        <f>YEAR(SalesData[Order Date])</f>
        <v>2023</v>
      </c>
      <c r="M1088">
        <f>MONTH(SalesData[Order Date])</f>
        <v>7</v>
      </c>
      <c r="N1088" t="str">
        <f>TEXT(SalesData[[#This Row],[Order Date]], "mmmm")</f>
        <v>July</v>
      </c>
      <c r="O1088" s="7">
        <f>IF(SalesData[Sales]=0,0,SalesData[Profit]/SalesData[Sales])</f>
        <v>0.21362626937516468</v>
      </c>
      <c r="P1088" s="8">
        <f t="shared" si="16"/>
        <v>1.8262409959796612E-5</v>
      </c>
      <c r="Q1088" t="str">
        <f>IF(SalesData[[#This Row],[Discount]]&gt;0, "Yes", "No")</f>
        <v>Yes</v>
      </c>
      <c r="R1088" t="str">
        <f>TEXT(SalesData[[#This Row],[Order Date]],"mmm-yyyy")</f>
        <v>Jul-2023</v>
      </c>
      <c r="S1088">
        <f>YEAR(SalesData[[#This Row],[Order Date]])*100 + MONTH(SalesData[[#This Row],[Order Date]])</f>
        <v>202307</v>
      </c>
    </row>
    <row r="1089" spans="1:19" x14ac:dyDescent="0.3">
      <c r="A1089" t="s">
        <v>17971</v>
      </c>
      <c r="B1089" s="3">
        <v>45111</v>
      </c>
      <c r="C1089" t="s">
        <v>17972</v>
      </c>
      <c r="D1089" t="s">
        <v>30</v>
      </c>
      <c r="E1089" t="s">
        <v>19</v>
      </c>
      <c r="F1089" t="s">
        <v>53</v>
      </c>
      <c r="G1089">
        <v>6</v>
      </c>
      <c r="H1089" s="5">
        <v>973.07</v>
      </c>
      <c r="I1089" s="5">
        <v>0.13</v>
      </c>
      <c r="J1089" s="5">
        <v>5079.4254000000001</v>
      </c>
      <c r="K1089" s="5">
        <v>910.81728514518466</v>
      </c>
      <c r="L1089">
        <f>YEAR(SalesData[Order Date])</f>
        <v>2023</v>
      </c>
      <c r="M1089">
        <f>MONTH(SalesData[Order Date])</f>
        <v>7</v>
      </c>
      <c r="N1089" t="str">
        <f>TEXT(SalesData[[#This Row],[Order Date]], "mmmm")</f>
        <v>July</v>
      </c>
      <c r="O1089" s="7">
        <f>IF(SalesData[Sales]=0,0,SalesData[Profit]/SalesData[Sales])</f>
        <v>0.17931502353498185</v>
      </c>
      <c r="P1089" s="8">
        <f t="shared" si="16"/>
        <v>2.2266298073793939E-5</v>
      </c>
      <c r="Q1089" t="str">
        <f>IF(SalesData[[#This Row],[Discount]]&gt;0, "Yes", "No")</f>
        <v>Yes</v>
      </c>
      <c r="R1089" t="str">
        <f>TEXT(SalesData[[#This Row],[Order Date]],"mmm-yyyy")</f>
        <v>Jul-2023</v>
      </c>
      <c r="S1089">
        <f>YEAR(SalesData[[#This Row],[Order Date]])*100 + MONTH(SalesData[[#This Row],[Order Date]])</f>
        <v>202307</v>
      </c>
    </row>
    <row r="1090" spans="1:19" x14ac:dyDescent="0.3">
      <c r="A1090" t="s">
        <v>18025</v>
      </c>
      <c r="B1090" s="3">
        <v>45126</v>
      </c>
      <c r="C1090" t="s">
        <v>18026</v>
      </c>
      <c r="D1090" t="s">
        <v>13</v>
      </c>
      <c r="E1090" t="s">
        <v>26</v>
      </c>
      <c r="F1090" t="s">
        <v>91</v>
      </c>
      <c r="G1090">
        <v>6</v>
      </c>
      <c r="H1090" s="5">
        <v>76.099999999999994</v>
      </c>
      <c r="I1090" s="5">
        <v>0.27</v>
      </c>
      <c r="J1090" s="5">
        <v>333.31799999999998</v>
      </c>
      <c r="K1090" s="5">
        <v>52.318375665479699</v>
      </c>
      <c r="L1090">
        <f>YEAR(SalesData[Order Date])</f>
        <v>2023</v>
      </c>
      <c r="M1090">
        <f>MONTH(SalesData[Order Date])</f>
        <v>7</v>
      </c>
      <c r="N1090" t="str">
        <f>TEXT(SalesData[[#This Row],[Order Date]], "mmmm")</f>
        <v>July</v>
      </c>
      <c r="O1090" s="7">
        <f>IF(SalesData[Sales]=0,0,SalesData[Profit]/SalesData[Sales])</f>
        <v>0.15696234726441327</v>
      </c>
      <c r="P1090" s="8">
        <f t="shared" ref="P1090:P1153" si="17">IF(H:H*G:G=0, 0, (I:I/(H:H*G:G)))</f>
        <v>5.9132720105124846E-4</v>
      </c>
      <c r="Q1090" t="str">
        <f>IF(SalesData[[#This Row],[Discount]]&gt;0, "Yes", "No")</f>
        <v>Yes</v>
      </c>
      <c r="R1090" t="str">
        <f>TEXT(SalesData[[#This Row],[Order Date]],"mmm-yyyy")</f>
        <v>Jul-2023</v>
      </c>
      <c r="S1090">
        <f>YEAR(SalesData[[#This Row],[Order Date]])*100 + MONTH(SalesData[[#This Row],[Order Date]])</f>
        <v>202307</v>
      </c>
    </row>
    <row r="1091" spans="1:19" x14ac:dyDescent="0.3">
      <c r="A1091" t="s">
        <v>18041</v>
      </c>
      <c r="B1091" s="3">
        <v>45131</v>
      </c>
      <c r="C1091" t="s">
        <v>18042</v>
      </c>
      <c r="D1091" t="s">
        <v>23</v>
      </c>
      <c r="E1091" t="s">
        <v>14</v>
      </c>
      <c r="F1091" t="s">
        <v>15</v>
      </c>
      <c r="G1091">
        <v>7</v>
      </c>
      <c r="H1091" s="5">
        <v>319.75</v>
      </c>
      <c r="I1091" s="5">
        <v>0.03</v>
      </c>
      <c r="J1091" s="5">
        <v>2171.1025</v>
      </c>
      <c r="K1091" s="5">
        <v>511.08347263836203</v>
      </c>
      <c r="L1091">
        <f>YEAR(SalesData[Order Date])</f>
        <v>2023</v>
      </c>
      <c r="M1091">
        <f>MONTH(SalesData[Order Date])</f>
        <v>7</v>
      </c>
      <c r="N1091" t="str">
        <f>TEXT(SalesData[[#This Row],[Order Date]], "mmmm")</f>
        <v>July</v>
      </c>
      <c r="O1091" s="7">
        <f>IF(SalesData[Sales]=0,0,SalesData[Profit]/SalesData[Sales])</f>
        <v>0.23540273784326721</v>
      </c>
      <c r="P1091" s="8">
        <f t="shared" si="17"/>
        <v>1.3403328493242489E-5</v>
      </c>
      <c r="Q1091" t="str">
        <f>IF(SalesData[[#This Row],[Discount]]&gt;0, "Yes", "No")</f>
        <v>Yes</v>
      </c>
      <c r="R1091" t="str">
        <f>TEXT(SalesData[[#This Row],[Order Date]],"mmm-yyyy")</f>
        <v>Jul-2023</v>
      </c>
      <c r="S1091">
        <f>YEAR(SalesData[[#This Row],[Order Date]])*100 + MONTH(SalesData[[#This Row],[Order Date]])</f>
        <v>202307</v>
      </c>
    </row>
    <row r="1092" spans="1:19" x14ac:dyDescent="0.3">
      <c r="A1092" t="s">
        <v>18155</v>
      </c>
      <c r="B1092" s="3">
        <v>45129</v>
      </c>
      <c r="C1092" t="s">
        <v>18156</v>
      </c>
      <c r="D1092" t="s">
        <v>13</v>
      </c>
      <c r="E1092" t="s">
        <v>14</v>
      </c>
      <c r="F1092" t="s">
        <v>39</v>
      </c>
      <c r="G1092">
        <v>2</v>
      </c>
      <c r="H1092" s="5">
        <v>601.58000000000004</v>
      </c>
      <c r="I1092" s="5">
        <v>0.12</v>
      </c>
      <c r="J1092" s="5">
        <v>1058.7808</v>
      </c>
      <c r="K1092" s="5">
        <v>280.50652564371302</v>
      </c>
      <c r="L1092">
        <f>YEAR(SalesData[Order Date])</f>
        <v>2023</v>
      </c>
      <c r="M1092">
        <f>MONTH(SalesData[Order Date])</f>
        <v>7</v>
      </c>
      <c r="N1092" t="str">
        <f>TEXT(SalesData[[#This Row],[Order Date]], "mmmm")</f>
        <v>July</v>
      </c>
      <c r="O1092" s="7">
        <f>IF(SalesData[Sales]=0,0,SalesData[Profit]/SalesData[Sales])</f>
        <v>0.26493352131405579</v>
      </c>
      <c r="P1092" s="8">
        <f t="shared" si="17"/>
        <v>9.9737358289836748E-5</v>
      </c>
      <c r="Q1092" t="str">
        <f>IF(SalesData[[#This Row],[Discount]]&gt;0, "Yes", "No")</f>
        <v>Yes</v>
      </c>
      <c r="R1092" t="str">
        <f>TEXT(SalesData[[#This Row],[Order Date]],"mmm-yyyy")</f>
        <v>Jul-2023</v>
      </c>
      <c r="S1092">
        <f>YEAR(SalesData[[#This Row],[Order Date]])*100 + MONTH(SalesData[[#This Row],[Order Date]])</f>
        <v>202307</v>
      </c>
    </row>
    <row r="1093" spans="1:19" x14ac:dyDescent="0.3">
      <c r="A1093" t="s">
        <v>18168</v>
      </c>
      <c r="B1093" s="3">
        <v>45135</v>
      </c>
      <c r="C1093" t="s">
        <v>18169</v>
      </c>
      <c r="D1093" t="s">
        <v>30</v>
      </c>
      <c r="E1093" t="s">
        <v>26</v>
      </c>
      <c r="F1093" t="s">
        <v>27</v>
      </c>
      <c r="G1093">
        <v>6</v>
      </c>
      <c r="H1093" s="5">
        <v>871.44</v>
      </c>
      <c r="I1093" s="5">
        <v>0.1</v>
      </c>
      <c r="J1093" s="5">
        <v>4705.7760000000007</v>
      </c>
      <c r="K1093" s="5">
        <v>1370.05415314994</v>
      </c>
      <c r="L1093">
        <f>YEAR(SalesData[Order Date])</f>
        <v>2023</v>
      </c>
      <c r="M1093">
        <f>MONTH(SalesData[Order Date])</f>
        <v>7</v>
      </c>
      <c r="N1093" t="str">
        <f>TEXT(SalesData[[#This Row],[Order Date]], "mmmm")</f>
        <v>July</v>
      </c>
      <c r="O1093" s="7">
        <f>IF(SalesData[Sales]=0,0,SalesData[Profit]/SalesData[Sales])</f>
        <v>0.29114308737813693</v>
      </c>
      <c r="P1093" s="8">
        <f t="shared" si="17"/>
        <v>1.9125432234768506E-5</v>
      </c>
      <c r="Q1093" t="str">
        <f>IF(SalesData[[#This Row],[Discount]]&gt;0, "Yes", "No")</f>
        <v>Yes</v>
      </c>
      <c r="R1093" t="str">
        <f>TEXT(SalesData[[#This Row],[Order Date]],"mmm-yyyy")</f>
        <v>Jul-2023</v>
      </c>
      <c r="S1093">
        <f>YEAR(SalesData[[#This Row],[Order Date]])*100 + MONTH(SalesData[[#This Row],[Order Date]])</f>
        <v>202307</v>
      </c>
    </row>
    <row r="1094" spans="1:19" x14ac:dyDescent="0.3">
      <c r="A1094" t="s">
        <v>18170</v>
      </c>
      <c r="B1094" s="3">
        <v>45132</v>
      </c>
      <c r="C1094" t="s">
        <v>18171</v>
      </c>
      <c r="D1094" t="s">
        <v>18</v>
      </c>
      <c r="E1094" t="s">
        <v>19</v>
      </c>
      <c r="F1094" t="s">
        <v>34</v>
      </c>
      <c r="G1094">
        <v>6</v>
      </c>
      <c r="H1094" s="5">
        <v>994.43</v>
      </c>
      <c r="I1094" s="5">
        <v>0.28999999999999998</v>
      </c>
      <c r="J1094" s="5">
        <v>4236.2718000000004</v>
      </c>
      <c r="K1094" s="5">
        <v>476.41947860930918</v>
      </c>
      <c r="L1094">
        <f>YEAR(SalesData[Order Date])</f>
        <v>2023</v>
      </c>
      <c r="M1094">
        <f>MONTH(SalesData[Order Date])</f>
        <v>7</v>
      </c>
      <c r="N1094" t="str">
        <f>TEXT(SalesData[[#This Row],[Order Date]], "mmmm")</f>
        <v>July</v>
      </c>
      <c r="O1094" s="7">
        <f>IF(SalesData[Sales]=0,0,SalesData[Profit]/SalesData[Sales])</f>
        <v>0.11246197154047319</v>
      </c>
      <c r="P1094" s="8">
        <f t="shared" si="17"/>
        <v>4.8604057936037055E-5</v>
      </c>
      <c r="Q1094" t="str">
        <f>IF(SalesData[[#This Row],[Discount]]&gt;0, "Yes", "No")</f>
        <v>Yes</v>
      </c>
      <c r="R1094" t="str">
        <f>TEXT(SalesData[[#This Row],[Order Date]],"mmm-yyyy")</f>
        <v>Jul-2023</v>
      </c>
      <c r="S1094">
        <f>YEAR(SalesData[[#This Row],[Order Date]])*100 + MONTH(SalesData[[#This Row],[Order Date]])</f>
        <v>202307</v>
      </c>
    </row>
    <row r="1095" spans="1:19" x14ac:dyDescent="0.3">
      <c r="A1095" t="s">
        <v>18172</v>
      </c>
      <c r="B1095" s="3">
        <v>45129</v>
      </c>
      <c r="C1095" t="s">
        <v>18173</v>
      </c>
      <c r="D1095" t="s">
        <v>23</v>
      </c>
      <c r="E1095" t="s">
        <v>14</v>
      </c>
      <c r="F1095" t="s">
        <v>91</v>
      </c>
      <c r="G1095">
        <v>8</v>
      </c>
      <c r="H1095" s="5">
        <v>552.80999999999995</v>
      </c>
      <c r="I1095" s="5">
        <v>0.28000000000000003</v>
      </c>
      <c r="J1095" s="5">
        <v>3184.1855999999998</v>
      </c>
      <c r="K1095" s="5">
        <v>923.45667672491766</v>
      </c>
      <c r="L1095">
        <f>YEAR(SalesData[Order Date])</f>
        <v>2023</v>
      </c>
      <c r="M1095">
        <f>MONTH(SalesData[Order Date])</f>
        <v>7</v>
      </c>
      <c r="N1095" t="str">
        <f>TEXT(SalesData[[#This Row],[Order Date]], "mmmm")</f>
        <v>July</v>
      </c>
      <c r="O1095" s="7">
        <f>IF(SalesData[Sales]=0,0,SalesData[Profit]/SalesData[Sales])</f>
        <v>0.29001345798590311</v>
      </c>
      <c r="P1095" s="8">
        <f t="shared" si="17"/>
        <v>6.3312892313814885E-5</v>
      </c>
      <c r="Q1095" t="str">
        <f>IF(SalesData[[#This Row],[Discount]]&gt;0, "Yes", "No")</f>
        <v>Yes</v>
      </c>
      <c r="R1095" t="str">
        <f>TEXT(SalesData[[#This Row],[Order Date]],"mmm-yyyy")</f>
        <v>Jul-2023</v>
      </c>
      <c r="S1095">
        <f>YEAR(SalesData[[#This Row],[Order Date]])*100 + MONTH(SalesData[[#This Row],[Order Date]])</f>
        <v>202307</v>
      </c>
    </row>
    <row r="1096" spans="1:19" x14ac:dyDescent="0.3">
      <c r="A1096" t="s">
        <v>18239</v>
      </c>
      <c r="B1096" s="3">
        <v>45117</v>
      </c>
      <c r="C1096" t="s">
        <v>18240</v>
      </c>
      <c r="D1096" t="s">
        <v>30</v>
      </c>
      <c r="E1096" t="s">
        <v>19</v>
      </c>
      <c r="F1096" t="s">
        <v>39</v>
      </c>
      <c r="G1096">
        <v>9</v>
      </c>
      <c r="H1096" s="5">
        <v>827.68</v>
      </c>
      <c r="I1096" s="5">
        <v>0.14000000000000001</v>
      </c>
      <c r="J1096" s="5">
        <v>6406.2431999999999</v>
      </c>
      <c r="K1096" s="5">
        <v>689.78737775627212</v>
      </c>
      <c r="L1096">
        <f>YEAR(SalesData[Order Date])</f>
        <v>2023</v>
      </c>
      <c r="M1096">
        <f>MONTH(SalesData[Order Date])</f>
        <v>7</v>
      </c>
      <c r="N1096" t="str">
        <f>TEXT(SalesData[[#This Row],[Order Date]], "mmmm")</f>
        <v>July</v>
      </c>
      <c r="O1096" s="7">
        <f>IF(SalesData[Sales]=0,0,SalesData[Profit]/SalesData[Sales])</f>
        <v>0.10767424155178376</v>
      </c>
      <c r="P1096" s="8">
        <f t="shared" si="17"/>
        <v>1.8794166290783342E-5</v>
      </c>
      <c r="Q1096" t="str">
        <f>IF(SalesData[[#This Row],[Discount]]&gt;0, "Yes", "No")</f>
        <v>Yes</v>
      </c>
      <c r="R1096" t="str">
        <f>TEXT(SalesData[[#This Row],[Order Date]],"mmm-yyyy")</f>
        <v>Jul-2023</v>
      </c>
      <c r="S1096">
        <f>YEAR(SalesData[[#This Row],[Order Date]])*100 + MONTH(SalesData[[#This Row],[Order Date]])</f>
        <v>202307</v>
      </c>
    </row>
    <row r="1097" spans="1:19" x14ac:dyDescent="0.3">
      <c r="A1097" t="s">
        <v>18280</v>
      </c>
      <c r="B1097" s="3">
        <v>45114</v>
      </c>
      <c r="C1097" t="s">
        <v>18281</v>
      </c>
      <c r="D1097" t="s">
        <v>23</v>
      </c>
      <c r="E1097" t="s">
        <v>26</v>
      </c>
      <c r="F1097" t="s">
        <v>53</v>
      </c>
      <c r="G1097">
        <v>8</v>
      </c>
      <c r="H1097" s="5">
        <v>727</v>
      </c>
      <c r="I1097" s="5">
        <v>0.08</v>
      </c>
      <c r="J1097" s="5">
        <v>5350.72</v>
      </c>
      <c r="K1097" s="5">
        <v>813.21698493841734</v>
      </c>
      <c r="L1097">
        <f>YEAR(SalesData[Order Date])</f>
        <v>2023</v>
      </c>
      <c r="M1097">
        <f>MONTH(SalesData[Order Date])</f>
        <v>7</v>
      </c>
      <c r="N1097" t="str">
        <f>TEXT(SalesData[[#This Row],[Order Date]], "mmmm")</f>
        <v>July</v>
      </c>
      <c r="O1097" s="7">
        <f>IF(SalesData[Sales]=0,0,SalesData[Profit]/SalesData[Sales])</f>
        <v>0.15198272100547539</v>
      </c>
      <c r="P1097" s="8">
        <f t="shared" si="17"/>
        <v>1.375515818431912E-5</v>
      </c>
      <c r="Q1097" t="str">
        <f>IF(SalesData[[#This Row],[Discount]]&gt;0, "Yes", "No")</f>
        <v>Yes</v>
      </c>
      <c r="R1097" t="str">
        <f>TEXT(SalesData[[#This Row],[Order Date]],"mmm-yyyy")</f>
        <v>Jul-2023</v>
      </c>
      <c r="S1097">
        <f>YEAR(SalesData[[#This Row],[Order Date]])*100 + MONTH(SalesData[[#This Row],[Order Date]])</f>
        <v>202307</v>
      </c>
    </row>
    <row r="1098" spans="1:19" x14ac:dyDescent="0.3">
      <c r="A1098" t="s">
        <v>18316</v>
      </c>
      <c r="B1098" s="3">
        <v>45110</v>
      </c>
      <c r="C1098" t="s">
        <v>18317</v>
      </c>
      <c r="D1098" t="s">
        <v>30</v>
      </c>
      <c r="E1098" t="s">
        <v>26</v>
      </c>
      <c r="F1098" t="s">
        <v>15</v>
      </c>
      <c r="G1098">
        <v>3</v>
      </c>
      <c r="H1098" s="5">
        <v>933.42</v>
      </c>
      <c r="I1098" s="5">
        <v>0.24</v>
      </c>
      <c r="J1098" s="5">
        <v>2128.1976</v>
      </c>
      <c r="K1098" s="5">
        <v>211.6611787889772</v>
      </c>
      <c r="L1098">
        <f>YEAR(SalesData[Order Date])</f>
        <v>2023</v>
      </c>
      <c r="M1098">
        <f>MONTH(SalesData[Order Date])</f>
        <v>7</v>
      </c>
      <c r="N1098" t="str">
        <f>TEXT(SalesData[[#This Row],[Order Date]], "mmmm")</f>
        <v>July</v>
      </c>
      <c r="O1098" s="7">
        <f>IF(SalesData[Sales]=0,0,SalesData[Profit]/SalesData[Sales])</f>
        <v>9.9455604493199873E-2</v>
      </c>
      <c r="P1098" s="8">
        <f t="shared" si="17"/>
        <v>8.5706327269610686E-5</v>
      </c>
      <c r="Q1098" t="str">
        <f>IF(SalesData[[#This Row],[Discount]]&gt;0, "Yes", "No")</f>
        <v>Yes</v>
      </c>
      <c r="R1098" t="str">
        <f>TEXT(SalesData[[#This Row],[Order Date]],"mmm-yyyy")</f>
        <v>Jul-2023</v>
      </c>
      <c r="S1098">
        <f>YEAR(SalesData[[#This Row],[Order Date]])*100 + MONTH(SalesData[[#This Row],[Order Date]])</f>
        <v>202307</v>
      </c>
    </row>
    <row r="1099" spans="1:19" x14ac:dyDescent="0.3">
      <c r="A1099" t="s">
        <v>18438</v>
      </c>
      <c r="B1099" s="3">
        <v>45125</v>
      </c>
      <c r="C1099" t="s">
        <v>18439</v>
      </c>
      <c r="D1099" t="s">
        <v>30</v>
      </c>
      <c r="E1099" t="s">
        <v>26</v>
      </c>
      <c r="F1099" t="s">
        <v>31</v>
      </c>
      <c r="G1099">
        <v>5</v>
      </c>
      <c r="H1099" s="5">
        <v>28.31</v>
      </c>
      <c r="I1099" s="5">
        <v>0.28000000000000003</v>
      </c>
      <c r="J1099" s="5">
        <v>101.916</v>
      </c>
      <c r="K1099" s="5">
        <v>16.403113380352451</v>
      </c>
      <c r="L1099">
        <f>YEAR(SalesData[Order Date])</f>
        <v>2023</v>
      </c>
      <c r="M1099">
        <f>MONTH(SalesData[Order Date])</f>
        <v>7</v>
      </c>
      <c r="N1099" t="str">
        <f>TEXT(SalesData[[#This Row],[Order Date]], "mmmm")</f>
        <v>July</v>
      </c>
      <c r="O1099" s="7">
        <f>IF(SalesData[Sales]=0,0,SalesData[Profit]/SalesData[Sales])</f>
        <v>0.16094738196507372</v>
      </c>
      <c r="P1099" s="8">
        <f t="shared" si="17"/>
        <v>1.9780996114447196E-3</v>
      </c>
      <c r="Q1099" t="str">
        <f>IF(SalesData[[#This Row],[Discount]]&gt;0, "Yes", "No")</f>
        <v>Yes</v>
      </c>
      <c r="R1099" t="str">
        <f>TEXT(SalesData[[#This Row],[Order Date]],"mmm-yyyy")</f>
        <v>Jul-2023</v>
      </c>
      <c r="S1099">
        <f>YEAR(SalesData[[#This Row],[Order Date]])*100 + MONTH(SalesData[[#This Row],[Order Date]])</f>
        <v>202307</v>
      </c>
    </row>
    <row r="1100" spans="1:19" x14ac:dyDescent="0.3">
      <c r="A1100" t="s">
        <v>18446</v>
      </c>
      <c r="B1100" s="3">
        <v>45115</v>
      </c>
      <c r="C1100" t="s">
        <v>18447</v>
      </c>
      <c r="D1100" t="s">
        <v>18</v>
      </c>
      <c r="E1100" t="s">
        <v>14</v>
      </c>
      <c r="F1100" t="s">
        <v>27</v>
      </c>
      <c r="G1100">
        <v>1</v>
      </c>
      <c r="H1100" s="5">
        <v>90.14</v>
      </c>
      <c r="I1100" s="5">
        <v>0.09</v>
      </c>
      <c r="J1100" s="5">
        <v>82.0274</v>
      </c>
      <c r="K1100" s="5">
        <v>10.60579696654105</v>
      </c>
      <c r="L1100">
        <f>YEAR(SalesData[Order Date])</f>
        <v>2023</v>
      </c>
      <c r="M1100">
        <f>MONTH(SalesData[Order Date])</f>
        <v>7</v>
      </c>
      <c r="N1100" t="str">
        <f>TEXT(SalesData[[#This Row],[Order Date]], "mmmm")</f>
        <v>July</v>
      </c>
      <c r="O1100" s="7">
        <f>IF(SalesData[Sales]=0,0,SalesData[Profit]/SalesData[Sales])</f>
        <v>0.12929578368375749</v>
      </c>
      <c r="P1100" s="8">
        <f t="shared" si="17"/>
        <v>9.9844686043931664E-4</v>
      </c>
      <c r="Q1100" t="str">
        <f>IF(SalesData[[#This Row],[Discount]]&gt;0, "Yes", "No")</f>
        <v>Yes</v>
      </c>
      <c r="R1100" t="str">
        <f>TEXT(SalesData[[#This Row],[Order Date]],"mmm-yyyy")</f>
        <v>Jul-2023</v>
      </c>
      <c r="S1100">
        <f>YEAR(SalesData[[#This Row],[Order Date]])*100 + MONTH(SalesData[[#This Row],[Order Date]])</f>
        <v>202307</v>
      </c>
    </row>
    <row r="1101" spans="1:19" x14ac:dyDescent="0.3">
      <c r="A1101" t="s">
        <v>18450</v>
      </c>
      <c r="B1101" s="3">
        <v>45133</v>
      </c>
      <c r="C1101" t="s">
        <v>18451</v>
      </c>
      <c r="D1101" t="s">
        <v>13</v>
      </c>
      <c r="E1101" t="s">
        <v>26</v>
      </c>
      <c r="F1101" t="s">
        <v>15</v>
      </c>
      <c r="G1101">
        <v>6</v>
      </c>
      <c r="H1101" s="5">
        <v>719.58</v>
      </c>
      <c r="I1101" s="5">
        <v>0.24</v>
      </c>
      <c r="J1101" s="5">
        <v>3281.2847999999999</v>
      </c>
      <c r="K1101" s="5">
        <v>312.12950418300682</v>
      </c>
      <c r="L1101">
        <f>YEAR(SalesData[Order Date])</f>
        <v>2023</v>
      </c>
      <c r="M1101">
        <f>MONTH(SalesData[Order Date])</f>
        <v>7</v>
      </c>
      <c r="N1101" t="str">
        <f>TEXT(SalesData[[#This Row],[Order Date]], "mmmm")</f>
        <v>July</v>
      </c>
      <c r="O1101" s="7">
        <f>IF(SalesData[Sales]=0,0,SalesData[Profit]/SalesData[Sales])</f>
        <v>9.5124173367397674E-2</v>
      </c>
      <c r="P1101" s="8">
        <f t="shared" si="17"/>
        <v>5.5587981878317897E-5</v>
      </c>
      <c r="Q1101" t="str">
        <f>IF(SalesData[[#This Row],[Discount]]&gt;0, "Yes", "No")</f>
        <v>Yes</v>
      </c>
      <c r="R1101" t="str">
        <f>TEXT(SalesData[[#This Row],[Order Date]],"mmm-yyyy")</f>
        <v>Jul-2023</v>
      </c>
      <c r="S1101">
        <f>YEAR(SalesData[[#This Row],[Order Date]])*100 + MONTH(SalesData[[#This Row],[Order Date]])</f>
        <v>202307</v>
      </c>
    </row>
    <row r="1102" spans="1:19" x14ac:dyDescent="0.3">
      <c r="A1102" t="s">
        <v>18456</v>
      </c>
      <c r="B1102" s="3">
        <v>45137</v>
      </c>
      <c r="C1102" t="s">
        <v>18457</v>
      </c>
      <c r="D1102" t="s">
        <v>13</v>
      </c>
      <c r="E1102" t="s">
        <v>26</v>
      </c>
      <c r="F1102" t="s">
        <v>34</v>
      </c>
      <c r="G1102">
        <v>3</v>
      </c>
      <c r="H1102" s="5">
        <v>420.59</v>
      </c>
      <c r="I1102" s="5">
        <v>0.04</v>
      </c>
      <c r="J1102" s="5">
        <v>1211.2991999999999</v>
      </c>
      <c r="K1102" s="5">
        <v>274.22343887431509</v>
      </c>
      <c r="L1102">
        <f>YEAR(SalesData[Order Date])</f>
        <v>2023</v>
      </c>
      <c r="M1102">
        <f>MONTH(SalesData[Order Date])</f>
        <v>7</v>
      </c>
      <c r="N1102" t="str">
        <f>TEXT(SalesData[[#This Row],[Order Date]], "mmmm")</f>
        <v>July</v>
      </c>
      <c r="O1102" s="7">
        <f>IF(SalesData[Sales]=0,0,SalesData[Profit]/SalesData[Sales])</f>
        <v>0.22638786426534016</v>
      </c>
      <c r="P1102" s="8">
        <f t="shared" si="17"/>
        <v>3.1701498688350495E-5</v>
      </c>
      <c r="Q1102" t="str">
        <f>IF(SalesData[[#This Row],[Discount]]&gt;0, "Yes", "No")</f>
        <v>Yes</v>
      </c>
      <c r="R1102" t="str">
        <f>TEXT(SalesData[[#This Row],[Order Date]],"mmm-yyyy")</f>
        <v>Jul-2023</v>
      </c>
      <c r="S1102">
        <f>YEAR(SalesData[[#This Row],[Order Date]])*100 + MONTH(SalesData[[#This Row],[Order Date]])</f>
        <v>202307</v>
      </c>
    </row>
    <row r="1103" spans="1:19" x14ac:dyDescent="0.3">
      <c r="A1103" t="s">
        <v>18549</v>
      </c>
      <c r="B1103" s="3">
        <v>45112</v>
      </c>
      <c r="C1103" t="s">
        <v>18550</v>
      </c>
      <c r="D1103" t="s">
        <v>23</v>
      </c>
      <c r="E1103" t="s">
        <v>26</v>
      </c>
      <c r="F1103" t="s">
        <v>27</v>
      </c>
      <c r="G1103">
        <v>2</v>
      </c>
      <c r="H1103" s="5">
        <v>868.16</v>
      </c>
      <c r="I1103" s="5">
        <v>0.22</v>
      </c>
      <c r="J1103" s="5">
        <v>1354.3296</v>
      </c>
      <c r="K1103" s="5">
        <v>183.18952195946619</v>
      </c>
      <c r="L1103">
        <f>YEAR(SalesData[Order Date])</f>
        <v>2023</v>
      </c>
      <c r="M1103">
        <f>MONTH(SalesData[Order Date])</f>
        <v>7</v>
      </c>
      <c r="N1103" t="str">
        <f>TEXT(SalesData[[#This Row],[Order Date]], "mmmm")</f>
        <v>July</v>
      </c>
      <c r="O1103" s="7">
        <f>IF(SalesData[Sales]=0,0,SalesData[Profit]/SalesData[Sales])</f>
        <v>0.13526214147535887</v>
      </c>
      <c r="P1103" s="8">
        <f t="shared" si="17"/>
        <v>1.2670475488389237E-4</v>
      </c>
      <c r="Q1103" t="str">
        <f>IF(SalesData[[#This Row],[Discount]]&gt;0, "Yes", "No")</f>
        <v>Yes</v>
      </c>
      <c r="R1103" t="str">
        <f>TEXT(SalesData[[#This Row],[Order Date]],"mmm-yyyy")</f>
        <v>Jul-2023</v>
      </c>
      <c r="S1103">
        <f>YEAR(SalesData[[#This Row],[Order Date]])*100 + MONTH(SalesData[[#This Row],[Order Date]])</f>
        <v>202307</v>
      </c>
    </row>
    <row r="1104" spans="1:19" x14ac:dyDescent="0.3">
      <c r="A1104" t="s">
        <v>18643</v>
      </c>
      <c r="B1104" s="3">
        <v>45135</v>
      </c>
      <c r="C1104" t="s">
        <v>18644</v>
      </c>
      <c r="D1104" t="s">
        <v>13</v>
      </c>
      <c r="E1104" t="s">
        <v>19</v>
      </c>
      <c r="F1104" t="s">
        <v>27</v>
      </c>
      <c r="G1104">
        <v>6</v>
      </c>
      <c r="H1104" s="5">
        <v>211.63</v>
      </c>
      <c r="I1104" s="5">
        <v>0.12</v>
      </c>
      <c r="J1104" s="5">
        <v>1117.4064000000001</v>
      </c>
      <c r="K1104" s="5">
        <v>287.88587487254807</v>
      </c>
      <c r="L1104">
        <f>YEAR(SalesData[Order Date])</f>
        <v>2023</v>
      </c>
      <c r="M1104">
        <f>MONTH(SalesData[Order Date])</f>
        <v>7</v>
      </c>
      <c r="N1104" t="str">
        <f>TEXT(SalesData[[#This Row],[Order Date]], "mmmm")</f>
        <v>July</v>
      </c>
      <c r="O1104" s="7">
        <f>IF(SalesData[Sales]=0,0,SalesData[Profit]/SalesData[Sales])</f>
        <v>0.25763757471994797</v>
      </c>
      <c r="P1104" s="8">
        <f t="shared" si="17"/>
        <v>9.4504559845012514E-5</v>
      </c>
      <c r="Q1104" t="str">
        <f>IF(SalesData[[#This Row],[Discount]]&gt;0, "Yes", "No")</f>
        <v>Yes</v>
      </c>
      <c r="R1104" t="str">
        <f>TEXT(SalesData[[#This Row],[Order Date]],"mmm-yyyy")</f>
        <v>Jul-2023</v>
      </c>
      <c r="S1104">
        <f>YEAR(SalesData[[#This Row],[Order Date]])*100 + MONTH(SalesData[[#This Row],[Order Date]])</f>
        <v>202307</v>
      </c>
    </row>
    <row r="1105" spans="1:19" x14ac:dyDescent="0.3">
      <c r="A1105" t="s">
        <v>18678</v>
      </c>
      <c r="B1105" s="3">
        <v>45123</v>
      </c>
      <c r="C1105" t="s">
        <v>18679</v>
      </c>
      <c r="D1105" t="s">
        <v>13</v>
      </c>
      <c r="E1105" t="s">
        <v>26</v>
      </c>
      <c r="F1105" t="s">
        <v>53</v>
      </c>
      <c r="G1105">
        <v>9</v>
      </c>
      <c r="H1105" s="5">
        <v>199.89</v>
      </c>
      <c r="I1105" s="5">
        <v>0.16</v>
      </c>
      <c r="J1105" s="5">
        <v>1511.1684</v>
      </c>
      <c r="K1105" s="5">
        <v>80.569064570249793</v>
      </c>
      <c r="L1105">
        <f>YEAR(SalesData[Order Date])</f>
        <v>2023</v>
      </c>
      <c r="M1105">
        <f>MONTH(SalesData[Order Date])</f>
        <v>7</v>
      </c>
      <c r="N1105" t="str">
        <f>TEXT(SalesData[[#This Row],[Order Date]], "mmmm")</f>
        <v>July</v>
      </c>
      <c r="O1105" s="7">
        <f>IF(SalesData[Sales]=0,0,SalesData[Profit]/SalesData[Sales])</f>
        <v>5.3315742024680896E-2</v>
      </c>
      <c r="P1105" s="8">
        <f t="shared" si="17"/>
        <v>8.8937804681463707E-5</v>
      </c>
      <c r="Q1105" t="str">
        <f>IF(SalesData[[#This Row],[Discount]]&gt;0, "Yes", "No")</f>
        <v>Yes</v>
      </c>
      <c r="R1105" t="str">
        <f>TEXT(SalesData[[#This Row],[Order Date]],"mmm-yyyy")</f>
        <v>Jul-2023</v>
      </c>
      <c r="S1105">
        <f>YEAR(SalesData[[#This Row],[Order Date]])*100 + MONTH(SalesData[[#This Row],[Order Date]])</f>
        <v>202307</v>
      </c>
    </row>
    <row r="1106" spans="1:19" x14ac:dyDescent="0.3">
      <c r="A1106" t="s">
        <v>18702</v>
      </c>
      <c r="B1106" s="3">
        <v>45111</v>
      </c>
      <c r="C1106" t="s">
        <v>18703</v>
      </c>
      <c r="D1106" t="s">
        <v>23</v>
      </c>
      <c r="E1106" t="s">
        <v>26</v>
      </c>
      <c r="F1106" t="s">
        <v>15</v>
      </c>
      <c r="G1106">
        <v>1</v>
      </c>
      <c r="H1106" s="5">
        <v>136.33000000000001</v>
      </c>
      <c r="I1106" s="5">
        <v>0.05</v>
      </c>
      <c r="J1106" s="5">
        <v>129.51349999999999</v>
      </c>
      <c r="K1106" s="5">
        <v>23.543818317717118</v>
      </c>
      <c r="L1106">
        <f>YEAR(SalesData[Order Date])</f>
        <v>2023</v>
      </c>
      <c r="M1106">
        <f>MONTH(SalesData[Order Date])</f>
        <v>7</v>
      </c>
      <c r="N1106" t="str">
        <f>TEXT(SalesData[[#This Row],[Order Date]], "mmmm")</f>
        <v>July</v>
      </c>
      <c r="O1106" s="7">
        <f>IF(SalesData[Sales]=0,0,SalesData[Profit]/SalesData[Sales])</f>
        <v>0.18178659612872108</v>
      </c>
      <c r="P1106" s="8">
        <f t="shared" si="17"/>
        <v>3.6675713342624515E-4</v>
      </c>
      <c r="Q1106" t="str">
        <f>IF(SalesData[[#This Row],[Discount]]&gt;0, "Yes", "No")</f>
        <v>Yes</v>
      </c>
      <c r="R1106" t="str">
        <f>TEXT(SalesData[[#This Row],[Order Date]],"mmm-yyyy")</f>
        <v>Jul-2023</v>
      </c>
      <c r="S1106">
        <f>YEAR(SalesData[[#This Row],[Order Date]])*100 + MONTH(SalesData[[#This Row],[Order Date]])</f>
        <v>202307</v>
      </c>
    </row>
    <row r="1107" spans="1:19" x14ac:dyDescent="0.3">
      <c r="A1107" t="s">
        <v>18770</v>
      </c>
      <c r="B1107" s="3">
        <v>45133</v>
      </c>
      <c r="C1107" t="s">
        <v>18771</v>
      </c>
      <c r="D1107" t="s">
        <v>13</v>
      </c>
      <c r="E1107" t="s">
        <v>26</v>
      </c>
      <c r="F1107" t="s">
        <v>53</v>
      </c>
      <c r="G1107">
        <v>8</v>
      </c>
      <c r="H1107" s="5">
        <v>898.89</v>
      </c>
      <c r="I1107" s="5">
        <v>0.22</v>
      </c>
      <c r="J1107" s="5">
        <v>5609.0735999999997</v>
      </c>
      <c r="K1107" s="5">
        <v>1653.692833142411</v>
      </c>
      <c r="L1107">
        <f>YEAR(SalesData[Order Date])</f>
        <v>2023</v>
      </c>
      <c r="M1107">
        <f>MONTH(SalesData[Order Date])</f>
        <v>7</v>
      </c>
      <c r="N1107" t="str">
        <f>TEXT(SalesData[[#This Row],[Order Date]], "mmmm")</f>
        <v>July</v>
      </c>
      <c r="O1107" s="7">
        <f>IF(SalesData[Sales]=0,0,SalesData[Profit]/SalesData[Sales])</f>
        <v>0.29482459155865082</v>
      </c>
      <c r="P1107" s="8">
        <f t="shared" si="17"/>
        <v>3.059328727652994E-5</v>
      </c>
      <c r="Q1107" t="str">
        <f>IF(SalesData[[#This Row],[Discount]]&gt;0, "Yes", "No")</f>
        <v>Yes</v>
      </c>
      <c r="R1107" t="str">
        <f>TEXT(SalesData[[#This Row],[Order Date]],"mmm-yyyy")</f>
        <v>Jul-2023</v>
      </c>
      <c r="S1107">
        <f>YEAR(SalesData[[#This Row],[Order Date]])*100 + MONTH(SalesData[[#This Row],[Order Date]])</f>
        <v>202307</v>
      </c>
    </row>
    <row r="1108" spans="1:19" x14ac:dyDescent="0.3">
      <c r="A1108" t="s">
        <v>18774</v>
      </c>
      <c r="B1108" s="3">
        <v>45116</v>
      </c>
      <c r="C1108" t="s">
        <v>18775</v>
      </c>
      <c r="D1108" t="s">
        <v>30</v>
      </c>
      <c r="E1108" t="s">
        <v>26</v>
      </c>
      <c r="F1108" t="s">
        <v>27</v>
      </c>
      <c r="G1108">
        <v>3</v>
      </c>
      <c r="H1108" s="5">
        <v>990.53</v>
      </c>
      <c r="I1108" s="5">
        <v>0.14000000000000001</v>
      </c>
      <c r="J1108" s="5">
        <v>2555.5673999999999</v>
      </c>
      <c r="K1108" s="5">
        <v>160.2941682991912</v>
      </c>
      <c r="L1108">
        <f>YEAR(SalesData[Order Date])</f>
        <v>2023</v>
      </c>
      <c r="M1108">
        <f>MONTH(SalesData[Order Date])</f>
        <v>7</v>
      </c>
      <c r="N1108" t="str">
        <f>TEXT(SalesData[[#This Row],[Order Date]], "mmmm")</f>
        <v>July</v>
      </c>
      <c r="O1108" s="7">
        <f>IF(SalesData[Sales]=0,0,SalesData[Profit]/SalesData[Sales])</f>
        <v>6.2723514276786907E-2</v>
      </c>
      <c r="P1108" s="8">
        <f t="shared" si="17"/>
        <v>4.7112825120558358E-5</v>
      </c>
      <c r="Q1108" t="str">
        <f>IF(SalesData[[#This Row],[Discount]]&gt;0, "Yes", "No")</f>
        <v>Yes</v>
      </c>
      <c r="R1108" t="str">
        <f>TEXT(SalesData[[#This Row],[Order Date]],"mmm-yyyy")</f>
        <v>Jul-2023</v>
      </c>
      <c r="S1108">
        <f>YEAR(SalesData[[#This Row],[Order Date]])*100 + MONTH(SalesData[[#This Row],[Order Date]])</f>
        <v>202307</v>
      </c>
    </row>
    <row r="1109" spans="1:19" x14ac:dyDescent="0.3">
      <c r="A1109" t="s">
        <v>18850</v>
      </c>
      <c r="B1109" s="3">
        <v>45124</v>
      </c>
      <c r="C1109" t="s">
        <v>18851</v>
      </c>
      <c r="D1109" t="s">
        <v>18</v>
      </c>
      <c r="E1109" t="s">
        <v>14</v>
      </c>
      <c r="F1109" t="s">
        <v>44</v>
      </c>
      <c r="G1109">
        <v>1</v>
      </c>
      <c r="H1109" s="5">
        <v>325.52999999999997</v>
      </c>
      <c r="I1109" s="5">
        <v>0.03</v>
      </c>
      <c r="J1109" s="5">
        <v>315.76409999999998</v>
      </c>
      <c r="K1109" s="5">
        <v>54.006414741396078</v>
      </c>
      <c r="L1109">
        <f>YEAR(SalesData[Order Date])</f>
        <v>2023</v>
      </c>
      <c r="M1109">
        <f>MONTH(SalesData[Order Date])</f>
        <v>7</v>
      </c>
      <c r="N1109" t="str">
        <f>TEXT(SalesData[[#This Row],[Order Date]], "mmmm")</f>
        <v>July</v>
      </c>
      <c r="O1109" s="7">
        <f>IF(SalesData[Sales]=0,0,SalesData[Profit]/SalesData[Sales])</f>
        <v>0.17103405593414855</v>
      </c>
      <c r="P1109" s="8">
        <f t="shared" si="17"/>
        <v>9.2157404847479493E-5</v>
      </c>
      <c r="Q1109" t="str">
        <f>IF(SalesData[[#This Row],[Discount]]&gt;0, "Yes", "No")</f>
        <v>Yes</v>
      </c>
      <c r="R1109" t="str">
        <f>TEXT(SalesData[[#This Row],[Order Date]],"mmm-yyyy")</f>
        <v>Jul-2023</v>
      </c>
      <c r="S1109">
        <f>YEAR(SalesData[[#This Row],[Order Date]])*100 + MONTH(SalesData[[#This Row],[Order Date]])</f>
        <v>202307</v>
      </c>
    </row>
    <row r="1110" spans="1:19" x14ac:dyDescent="0.3">
      <c r="A1110" t="s">
        <v>18896</v>
      </c>
      <c r="B1110" s="3">
        <v>45109</v>
      </c>
      <c r="C1110" t="s">
        <v>18897</v>
      </c>
      <c r="D1110" t="s">
        <v>13</v>
      </c>
      <c r="E1110" t="s">
        <v>26</v>
      </c>
      <c r="F1110" t="s">
        <v>53</v>
      </c>
      <c r="G1110">
        <v>5</v>
      </c>
      <c r="H1110" s="5">
        <v>340.27</v>
      </c>
      <c r="I1110" s="5">
        <v>0.19</v>
      </c>
      <c r="J1110" s="5">
        <v>1378.0934999999999</v>
      </c>
      <c r="K1110" s="5">
        <v>84.183328560256996</v>
      </c>
      <c r="L1110">
        <f>YEAR(SalesData[Order Date])</f>
        <v>2023</v>
      </c>
      <c r="M1110">
        <f>MONTH(SalesData[Order Date])</f>
        <v>7</v>
      </c>
      <c r="N1110" t="str">
        <f>TEXT(SalesData[[#This Row],[Order Date]], "mmmm")</f>
        <v>July</v>
      </c>
      <c r="O1110" s="7">
        <f>IF(SalesData[Sales]=0,0,SalesData[Profit]/SalesData[Sales])</f>
        <v>6.1086804748920878E-2</v>
      </c>
      <c r="P1110" s="8">
        <f t="shared" si="17"/>
        <v>1.1167602198254329E-4</v>
      </c>
      <c r="Q1110" t="str">
        <f>IF(SalesData[[#This Row],[Discount]]&gt;0, "Yes", "No")</f>
        <v>Yes</v>
      </c>
      <c r="R1110" t="str">
        <f>TEXT(SalesData[[#This Row],[Order Date]],"mmm-yyyy")</f>
        <v>Jul-2023</v>
      </c>
      <c r="S1110">
        <f>YEAR(SalesData[[#This Row],[Order Date]])*100 + MONTH(SalesData[[#This Row],[Order Date]])</f>
        <v>202307</v>
      </c>
    </row>
    <row r="1111" spans="1:19" x14ac:dyDescent="0.3">
      <c r="A1111" t="s">
        <v>18927</v>
      </c>
      <c r="B1111" s="3">
        <v>45112</v>
      </c>
      <c r="C1111" t="s">
        <v>18928</v>
      </c>
      <c r="D1111" t="s">
        <v>30</v>
      </c>
      <c r="E1111" t="s">
        <v>19</v>
      </c>
      <c r="F1111" t="s">
        <v>34</v>
      </c>
      <c r="G1111">
        <v>1</v>
      </c>
      <c r="H1111" s="5">
        <v>298.57</v>
      </c>
      <c r="I1111" s="5">
        <v>0.23</v>
      </c>
      <c r="J1111" s="5">
        <v>229.8989</v>
      </c>
      <c r="K1111" s="5">
        <v>57.692766641299663</v>
      </c>
      <c r="L1111">
        <f>YEAR(SalesData[Order Date])</f>
        <v>2023</v>
      </c>
      <c r="M1111">
        <f>MONTH(SalesData[Order Date])</f>
        <v>7</v>
      </c>
      <c r="N1111" t="str">
        <f>TEXT(SalesData[[#This Row],[Order Date]], "mmmm")</f>
        <v>July</v>
      </c>
      <c r="O1111" s="7">
        <f>IF(SalesData[Sales]=0,0,SalesData[Profit]/SalesData[Sales])</f>
        <v>0.25094842403030054</v>
      </c>
      <c r="P1111" s="8">
        <f t="shared" si="17"/>
        <v>7.703386140603544E-4</v>
      </c>
      <c r="Q1111" t="str">
        <f>IF(SalesData[[#This Row],[Discount]]&gt;0, "Yes", "No")</f>
        <v>Yes</v>
      </c>
      <c r="R1111" t="str">
        <f>TEXT(SalesData[[#This Row],[Order Date]],"mmm-yyyy")</f>
        <v>Jul-2023</v>
      </c>
      <c r="S1111">
        <f>YEAR(SalesData[[#This Row],[Order Date]])*100 + MONTH(SalesData[[#This Row],[Order Date]])</f>
        <v>202307</v>
      </c>
    </row>
    <row r="1112" spans="1:19" x14ac:dyDescent="0.3">
      <c r="A1112" t="s">
        <v>19017</v>
      </c>
      <c r="B1112" s="3">
        <v>45111</v>
      </c>
      <c r="C1112" t="s">
        <v>19018</v>
      </c>
      <c r="D1112" t="s">
        <v>13</v>
      </c>
      <c r="E1112" t="s">
        <v>26</v>
      </c>
      <c r="F1112" t="s">
        <v>27</v>
      </c>
      <c r="G1112">
        <v>9</v>
      </c>
      <c r="H1112" s="5">
        <v>715.44</v>
      </c>
      <c r="I1112" s="5">
        <v>0.02</v>
      </c>
      <c r="J1112" s="5">
        <v>6310.180800000001</v>
      </c>
      <c r="K1112" s="5">
        <v>575.14317636614635</v>
      </c>
      <c r="L1112">
        <f>YEAR(SalesData[Order Date])</f>
        <v>2023</v>
      </c>
      <c r="M1112">
        <f>MONTH(SalesData[Order Date])</f>
        <v>7</v>
      </c>
      <c r="N1112" t="str">
        <f>TEXT(SalesData[[#This Row],[Order Date]], "mmmm")</f>
        <v>July</v>
      </c>
      <c r="O1112" s="7">
        <f>IF(SalesData[Sales]=0,0,SalesData[Profit]/SalesData[Sales])</f>
        <v>9.1145276909680023E-2</v>
      </c>
      <c r="P1112" s="8">
        <f t="shared" si="17"/>
        <v>3.1060916669772755E-6</v>
      </c>
      <c r="Q1112" t="str">
        <f>IF(SalesData[[#This Row],[Discount]]&gt;0, "Yes", "No")</f>
        <v>Yes</v>
      </c>
      <c r="R1112" t="str">
        <f>TEXT(SalesData[[#This Row],[Order Date]],"mmm-yyyy")</f>
        <v>Jul-2023</v>
      </c>
      <c r="S1112">
        <f>YEAR(SalesData[[#This Row],[Order Date]])*100 + MONTH(SalesData[[#This Row],[Order Date]])</f>
        <v>202307</v>
      </c>
    </row>
    <row r="1113" spans="1:19" x14ac:dyDescent="0.3">
      <c r="A1113" t="s">
        <v>19056</v>
      </c>
      <c r="B1113" s="3">
        <v>45123</v>
      </c>
      <c r="C1113" t="s">
        <v>19057</v>
      </c>
      <c r="D1113" t="s">
        <v>30</v>
      </c>
      <c r="E1113" t="s">
        <v>26</v>
      </c>
      <c r="F1113" t="s">
        <v>20</v>
      </c>
      <c r="G1113">
        <v>2</v>
      </c>
      <c r="H1113" s="5">
        <v>212.94</v>
      </c>
      <c r="I1113" s="5">
        <v>0.03</v>
      </c>
      <c r="J1113" s="5">
        <v>413.10359999999997</v>
      </c>
      <c r="K1113" s="5">
        <v>34.620553337373437</v>
      </c>
      <c r="L1113">
        <f>YEAR(SalesData[Order Date])</f>
        <v>2023</v>
      </c>
      <c r="M1113">
        <f>MONTH(SalesData[Order Date])</f>
        <v>7</v>
      </c>
      <c r="N1113" t="str">
        <f>TEXT(SalesData[[#This Row],[Order Date]], "mmmm")</f>
        <v>July</v>
      </c>
      <c r="O1113" s="7">
        <f>IF(SalesData[Sales]=0,0,SalesData[Profit]/SalesData[Sales])</f>
        <v>8.3805983141694823E-2</v>
      </c>
      <c r="P1113" s="8">
        <f t="shared" si="17"/>
        <v>7.0442378134685823E-5</v>
      </c>
      <c r="Q1113" t="str">
        <f>IF(SalesData[[#This Row],[Discount]]&gt;0, "Yes", "No")</f>
        <v>Yes</v>
      </c>
      <c r="R1113" t="str">
        <f>TEXT(SalesData[[#This Row],[Order Date]],"mmm-yyyy")</f>
        <v>Jul-2023</v>
      </c>
      <c r="S1113">
        <f>YEAR(SalesData[[#This Row],[Order Date]])*100 + MONTH(SalesData[[#This Row],[Order Date]])</f>
        <v>202307</v>
      </c>
    </row>
    <row r="1114" spans="1:19" x14ac:dyDescent="0.3">
      <c r="A1114" t="s">
        <v>19073</v>
      </c>
      <c r="B1114" s="3">
        <v>45132</v>
      </c>
      <c r="C1114" t="s">
        <v>19074</v>
      </c>
      <c r="D1114" t="s">
        <v>18</v>
      </c>
      <c r="E1114" t="s">
        <v>14</v>
      </c>
      <c r="F1114" t="s">
        <v>39</v>
      </c>
      <c r="G1114">
        <v>8</v>
      </c>
      <c r="H1114" s="5">
        <v>772.65</v>
      </c>
      <c r="I1114" s="5">
        <v>0.12</v>
      </c>
      <c r="J1114" s="5">
        <v>5439.4560000000001</v>
      </c>
      <c r="K1114" s="5">
        <v>1618.0852586103119</v>
      </c>
      <c r="L1114">
        <f>YEAR(SalesData[Order Date])</f>
        <v>2023</v>
      </c>
      <c r="M1114">
        <f>MONTH(SalesData[Order Date])</f>
        <v>7</v>
      </c>
      <c r="N1114" t="str">
        <f>TEXT(SalesData[[#This Row],[Order Date]], "mmmm")</f>
        <v>July</v>
      </c>
      <c r="O1114" s="7">
        <f>IF(SalesData[Sales]=0,0,SalesData[Profit]/SalesData[Sales])</f>
        <v>0.29747189031592719</v>
      </c>
      <c r="P1114" s="8">
        <f t="shared" si="17"/>
        <v>1.9413706076490002E-5</v>
      </c>
      <c r="Q1114" t="str">
        <f>IF(SalesData[[#This Row],[Discount]]&gt;0, "Yes", "No")</f>
        <v>Yes</v>
      </c>
      <c r="R1114" t="str">
        <f>TEXT(SalesData[[#This Row],[Order Date]],"mmm-yyyy")</f>
        <v>Jul-2023</v>
      </c>
      <c r="S1114">
        <f>YEAR(SalesData[[#This Row],[Order Date]])*100 + MONTH(SalesData[[#This Row],[Order Date]])</f>
        <v>202307</v>
      </c>
    </row>
    <row r="1115" spans="1:19" x14ac:dyDescent="0.3">
      <c r="A1115" t="s">
        <v>19182</v>
      </c>
      <c r="B1115" s="3">
        <v>45118</v>
      </c>
      <c r="C1115" t="s">
        <v>19183</v>
      </c>
      <c r="D1115" t="s">
        <v>30</v>
      </c>
      <c r="E1115" t="s">
        <v>19</v>
      </c>
      <c r="F1115" t="s">
        <v>20</v>
      </c>
      <c r="G1115">
        <v>2</v>
      </c>
      <c r="H1115" s="5">
        <v>819.64</v>
      </c>
      <c r="I1115" s="5">
        <v>7.0000000000000007E-2</v>
      </c>
      <c r="J1115" s="5">
        <v>1524.5304000000001</v>
      </c>
      <c r="K1115" s="5">
        <v>425.50237149778428</v>
      </c>
      <c r="L1115">
        <f>YEAR(SalesData[Order Date])</f>
        <v>2023</v>
      </c>
      <c r="M1115">
        <f>MONTH(SalesData[Order Date])</f>
        <v>7</v>
      </c>
      <c r="N1115" t="str">
        <f>TEXT(SalesData[[#This Row],[Order Date]], "mmmm")</f>
        <v>July</v>
      </c>
      <c r="O1115" s="7">
        <f>IF(SalesData[Sales]=0,0,SalesData[Profit]/SalesData[Sales])</f>
        <v>0.27910389422066245</v>
      </c>
      <c r="P1115" s="8">
        <f t="shared" si="17"/>
        <v>4.2701673905617104E-5</v>
      </c>
      <c r="Q1115" t="str">
        <f>IF(SalesData[[#This Row],[Discount]]&gt;0, "Yes", "No")</f>
        <v>Yes</v>
      </c>
      <c r="R1115" t="str">
        <f>TEXT(SalesData[[#This Row],[Order Date]],"mmm-yyyy")</f>
        <v>Jul-2023</v>
      </c>
      <c r="S1115">
        <f>YEAR(SalesData[[#This Row],[Order Date]])*100 + MONTH(SalesData[[#This Row],[Order Date]])</f>
        <v>202307</v>
      </c>
    </row>
    <row r="1116" spans="1:19" x14ac:dyDescent="0.3">
      <c r="A1116" t="s">
        <v>19190</v>
      </c>
      <c r="B1116" s="3">
        <v>45124</v>
      </c>
      <c r="C1116" t="s">
        <v>19191</v>
      </c>
      <c r="D1116" t="s">
        <v>23</v>
      </c>
      <c r="E1116" t="s">
        <v>26</v>
      </c>
      <c r="F1116" t="s">
        <v>20</v>
      </c>
      <c r="G1116">
        <v>4</v>
      </c>
      <c r="H1116" s="5">
        <v>794.97</v>
      </c>
      <c r="I1116" s="5">
        <v>0</v>
      </c>
      <c r="J1116" s="5">
        <v>3179.88</v>
      </c>
      <c r="K1116" s="5">
        <v>330.61469024193968</v>
      </c>
      <c r="L1116">
        <f>YEAR(SalesData[Order Date])</f>
        <v>2023</v>
      </c>
      <c r="M1116">
        <f>MONTH(SalesData[Order Date])</f>
        <v>7</v>
      </c>
      <c r="N1116" t="str">
        <f>TEXT(SalesData[[#This Row],[Order Date]], "mmmm")</f>
        <v>July</v>
      </c>
      <c r="O1116" s="7">
        <f>IF(SalesData[Sales]=0,0,SalesData[Profit]/SalesData[Sales])</f>
        <v>0.10397080715056532</v>
      </c>
      <c r="P1116" s="8">
        <f t="shared" si="17"/>
        <v>0</v>
      </c>
      <c r="Q1116" t="str">
        <f>IF(SalesData[[#This Row],[Discount]]&gt;0, "Yes", "No")</f>
        <v>No</v>
      </c>
      <c r="R1116" t="str">
        <f>TEXT(SalesData[[#This Row],[Order Date]],"mmm-yyyy")</f>
        <v>Jul-2023</v>
      </c>
      <c r="S1116">
        <f>YEAR(SalesData[[#This Row],[Order Date]])*100 + MONTH(SalesData[[#This Row],[Order Date]])</f>
        <v>202307</v>
      </c>
    </row>
    <row r="1117" spans="1:19" x14ac:dyDescent="0.3">
      <c r="A1117" t="s">
        <v>19222</v>
      </c>
      <c r="B1117" s="3">
        <v>45122</v>
      </c>
      <c r="C1117" t="s">
        <v>19223</v>
      </c>
      <c r="D1117" t="s">
        <v>23</v>
      </c>
      <c r="E1117" t="s">
        <v>14</v>
      </c>
      <c r="F1117" t="s">
        <v>27</v>
      </c>
      <c r="G1117">
        <v>3</v>
      </c>
      <c r="H1117" s="5">
        <v>538.16999999999996</v>
      </c>
      <c r="I1117" s="5">
        <v>7.0000000000000007E-2</v>
      </c>
      <c r="J1117" s="5">
        <v>1501.4943000000001</v>
      </c>
      <c r="K1117" s="5">
        <v>356.0663738039716</v>
      </c>
      <c r="L1117">
        <f>YEAR(SalesData[Order Date])</f>
        <v>2023</v>
      </c>
      <c r="M1117">
        <f>MONTH(SalesData[Order Date])</f>
        <v>7</v>
      </c>
      <c r="N1117" t="str">
        <f>TEXT(SalesData[[#This Row],[Order Date]], "mmmm")</f>
        <v>July</v>
      </c>
      <c r="O1117" s="7">
        <f>IF(SalesData[Sales]=0,0,SalesData[Profit]/SalesData[Sales])</f>
        <v>0.23714134233075115</v>
      </c>
      <c r="P1117" s="8">
        <f t="shared" si="17"/>
        <v>4.3356807947922293E-5</v>
      </c>
      <c r="Q1117" t="str">
        <f>IF(SalesData[[#This Row],[Discount]]&gt;0, "Yes", "No")</f>
        <v>Yes</v>
      </c>
      <c r="R1117" t="str">
        <f>TEXT(SalesData[[#This Row],[Order Date]],"mmm-yyyy")</f>
        <v>Jul-2023</v>
      </c>
      <c r="S1117">
        <f>YEAR(SalesData[[#This Row],[Order Date]])*100 + MONTH(SalesData[[#This Row],[Order Date]])</f>
        <v>202307</v>
      </c>
    </row>
    <row r="1118" spans="1:19" x14ac:dyDescent="0.3">
      <c r="A1118" t="s">
        <v>19283</v>
      </c>
      <c r="B1118" s="3">
        <v>45114</v>
      </c>
      <c r="C1118" t="s">
        <v>19284</v>
      </c>
      <c r="D1118" t="s">
        <v>18</v>
      </c>
      <c r="E1118" t="s">
        <v>26</v>
      </c>
      <c r="F1118" t="s">
        <v>39</v>
      </c>
      <c r="G1118">
        <v>1</v>
      </c>
      <c r="H1118" s="5">
        <v>899.51</v>
      </c>
      <c r="I1118" s="5">
        <v>0.08</v>
      </c>
      <c r="J1118" s="5">
        <v>827.54920000000004</v>
      </c>
      <c r="K1118" s="5">
        <v>183.98478040620779</v>
      </c>
      <c r="L1118">
        <f>YEAR(SalesData[Order Date])</f>
        <v>2023</v>
      </c>
      <c r="M1118">
        <f>MONTH(SalesData[Order Date])</f>
        <v>7</v>
      </c>
      <c r="N1118" t="str">
        <f>TEXT(SalesData[[#This Row],[Order Date]], "mmmm")</f>
        <v>July</v>
      </c>
      <c r="O1118" s="7">
        <f>IF(SalesData[Sales]=0,0,SalesData[Profit]/SalesData[Sales])</f>
        <v>0.2223248846185916</v>
      </c>
      <c r="P1118" s="8">
        <f t="shared" si="17"/>
        <v>8.8937310313392853E-5</v>
      </c>
      <c r="Q1118" t="str">
        <f>IF(SalesData[[#This Row],[Discount]]&gt;0, "Yes", "No")</f>
        <v>Yes</v>
      </c>
      <c r="R1118" t="str">
        <f>TEXT(SalesData[[#This Row],[Order Date]],"mmm-yyyy")</f>
        <v>Jul-2023</v>
      </c>
      <c r="S1118">
        <f>YEAR(SalesData[[#This Row],[Order Date]])*100 + MONTH(SalesData[[#This Row],[Order Date]])</f>
        <v>202307</v>
      </c>
    </row>
    <row r="1119" spans="1:19" x14ac:dyDescent="0.3">
      <c r="A1119" t="s">
        <v>19303</v>
      </c>
      <c r="B1119" s="3">
        <v>45108</v>
      </c>
      <c r="C1119" t="s">
        <v>19304</v>
      </c>
      <c r="D1119" t="s">
        <v>13</v>
      </c>
      <c r="E1119" t="s">
        <v>14</v>
      </c>
      <c r="F1119" t="s">
        <v>39</v>
      </c>
      <c r="G1119">
        <v>6</v>
      </c>
      <c r="H1119" s="5">
        <v>558.46</v>
      </c>
      <c r="I1119" s="5">
        <v>7.0000000000000007E-2</v>
      </c>
      <c r="J1119" s="5">
        <v>3116.2067999999999</v>
      </c>
      <c r="K1119" s="5">
        <v>279.09948832459122</v>
      </c>
      <c r="L1119">
        <f>YEAR(SalesData[Order Date])</f>
        <v>2023</v>
      </c>
      <c r="M1119">
        <f>MONTH(SalesData[Order Date])</f>
        <v>7</v>
      </c>
      <c r="N1119" t="str">
        <f>TEXT(SalesData[[#This Row],[Order Date]], "mmmm")</f>
        <v>July</v>
      </c>
      <c r="O1119" s="7">
        <f>IF(SalesData[Sales]=0,0,SalesData[Profit]/SalesData[Sales])</f>
        <v>8.9563853183489375E-2</v>
      </c>
      <c r="P1119" s="8">
        <f t="shared" si="17"/>
        <v>2.0890782986546335E-5</v>
      </c>
      <c r="Q1119" t="str">
        <f>IF(SalesData[[#This Row],[Discount]]&gt;0, "Yes", "No")</f>
        <v>Yes</v>
      </c>
      <c r="R1119" t="str">
        <f>TEXT(SalesData[[#This Row],[Order Date]],"mmm-yyyy")</f>
        <v>Jul-2023</v>
      </c>
      <c r="S1119">
        <f>YEAR(SalesData[[#This Row],[Order Date]])*100 + MONTH(SalesData[[#This Row],[Order Date]])</f>
        <v>202307</v>
      </c>
    </row>
    <row r="1120" spans="1:19" x14ac:dyDescent="0.3">
      <c r="A1120" t="s">
        <v>19329</v>
      </c>
      <c r="B1120" s="3">
        <v>45127</v>
      </c>
      <c r="C1120" t="s">
        <v>19330</v>
      </c>
      <c r="D1120" t="s">
        <v>23</v>
      </c>
      <c r="E1120" t="s">
        <v>26</v>
      </c>
      <c r="F1120" t="s">
        <v>31</v>
      </c>
      <c r="G1120">
        <v>5</v>
      </c>
      <c r="H1120" s="5">
        <v>190.28</v>
      </c>
      <c r="I1120" s="5">
        <v>0.05</v>
      </c>
      <c r="J1120" s="5">
        <v>903.82999999999993</v>
      </c>
      <c r="K1120" s="5">
        <v>146.3649999943724</v>
      </c>
      <c r="L1120">
        <f>YEAR(SalesData[Order Date])</f>
        <v>2023</v>
      </c>
      <c r="M1120">
        <f>MONTH(SalesData[Order Date])</f>
        <v>7</v>
      </c>
      <c r="N1120" t="str">
        <f>TEXT(SalesData[[#This Row],[Order Date]], "mmmm")</f>
        <v>July</v>
      </c>
      <c r="O1120" s="7">
        <f>IF(SalesData[Sales]=0,0,SalesData[Profit]/SalesData[Sales])</f>
        <v>0.16193863889710722</v>
      </c>
      <c r="P1120" s="8">
        <f t="shared" si="17"/>
        <v>5.2554130754677321E-5</v>
      </c>
      <c r="Q1120" t="str">
        <f>IF(SalesData[[#This Row],[Discount]]&gt;0, "Yes", "No")</f>
        <v>Yes</v>
      </c>
      <c r="R1120" t="str">
        <f>TEXT(SalesData[[#This Row],[Order Date]],"mmm-yyyy")</f>
        <v>Jul-2023</v>
      </c>
      <c r="S1120">
        <f>YEAR(SalesData[[#This Row],[Order Date]])*100 + MONTH(SalesData[[#This Row],[Order Date]])</f>
        <v>202307</v>
      </c>
    </row>
    <row r="1121" spans="1:19" x14ac:dyDescent="0.3">
      <c r="A1121" t="s">
        <v>19331</v>
      </c>
      <c r="B1121" s="3">
        <v>45117</v>
      </c>
      <c r="C1121" t="s">
        <v>19332</v>
      </c>
      <c r="D1121" t="s">
        <v>30</v>
      </c>
      <c r="E1121" t="s">
        <v>26</v>
      </c>
      <c r="F1121" t="s">
        <v>20</v>
      </c>
      <c r="G1121">
        <v>1</v>
      </c>
      <c r="H1121" s="5">
        <v>972.25</v>
      </c>
      <c r="I1121" s="5">
        <v>0.04</v>
      </c>
      <c r="J1121" s="5">
        <v>933.36</v>
      </c>
      <c r="K1121" s="5">
        <v>96.042463303983311</v>
      </c>
      <c r="L1121">
        <f>YEAR(SalesData[Order Date])</f>
        <v>2023</v>
      </c>
      <c r="M1121">
        <f>MONTH(SalesData[Order Date])</f>
        <v>7</v>
      </c>
      <c r="N1121" t="str">
        <f>TEXT(SalesData[[#This Row],[Order Date]], "mmmm")</f>
        <v>July</v>
      </c>
      <c r="O1121" s="7">
        <f>IF(SalesData[Sales]=0,0,SalesData[Profit]/SalesData[Sales])</f>
        <v>0.10289969926286033</v>
      </c>
      <c r="P1121" s="8">
        <f t="shared" si="17"/>
        <v>4.1141681666238109E-5</v>
      </c>
      <c r="Q1121" t="str">
        <f>IF(SalesData[[#This Row],[Discount]]&gt;0, "Yes", "No")</f>
        <v>Yes</v>
      </c>
      <c r="R1121" t="str">
        <f>TEXT(SalesData[[#This Row],[Order Date]],"mmm-yyyy")</f>
        <v>Jul-2023</v>
      </c>
      <c r="S1121">
        <f>YEAR(SalesData[[#This Row],[Order Date]])*100 + MONTH(SalesData[[#This Row],[Order Date]])</f>
        <v>202307</v>
      </c>
    </row>
    <row r="1122" spans="1:19" x14ac:dyDescent="0.3">
      <c r="A1122" t="s">
        <v>19351</v>
      </c>
      <c r="B1122" s="3">
        <v>45108</v>
      </c>
      <c r="C1122" t="s">
        <v>19352</v>
      </c>
      <c r="D1122" t="s">
        <v>30</v>
      </c>
      <c r="E1122" t="s">
        <v>26</v>
      </c>
      <c r="F1122" t="s">
        <v>44</v>
      </c>
      <c r="G1122">
        <v>9</v>
      </c>
      <c r="H1122" s="5">
        <v>144.04</v>
      </c>
      <c r="I1122" s="5">
        <v>0.27</v>
      </c>
      <c r="J1122" s="5">
        <v>946.3427999999999</v>
      </c>
      <c r="K1122" s="5">
        <v>127.01726892716449</v>
      </c>
      <c r="L1122">
        <f>YEAR(SalesData[Order Date])</f>
        <v>2023</v>
      </c>
      <c r="M1122">
        <f>MONTH(SalesData[Order Date])</f>
        <v>7</v>
      </c>
      <c r="N1122" t="str">
        <f>TEXT(SalesData[[#This Row],[Order Date]], "mmmm")</f>
        <v>July</v>
      </c>
      <c r="O1122" s="7">
        <f>IF(SalesData[Sales]=0,0,SalesData[Profit]/SalesData[Sales])</f>
        <v>0.13421908945380523</v>
      </c>
      <c r="P1122" s="8">
        <f t="shared" si="17"/>
        <v>2.082754790336018E-4</v>
      </c>
      <c r="Q1122" t="str">
        <f>IF(SalesData[[#This Row],[Discount]]&gt;0, "Yes", "No")</f>
        <v>Yes</v>
      </c>
      <c r="R1122" t="str">
        <f>TEXT(SalesData[[#This Row],[Order Date]],"mmm-yyyy")</f>
        <v>Jul-2023</v>
      </c>
      <c r="S1122">
        <f>YEAR(SalesData[[#This Row],[Order Date]])*100 + MONTH(SalesData[[#This Row],[Order Date]])</f>
        <v>202307</v>
      </c>
    </row>
    <row r="1123" spans="1:19" x14ac:dyDescent="0.3">
      <c r="A1123" t="s">
        <v>19363</v>
      </c>
      <c r="B1123" s="3">
        <v>45133</v>
      </c>
      <c r="C1123" t="s">
        <v>19364</v>
      </c>
      <c r="D1123" t="s">
        <v>23</v>
      </c>
      <c r="E1123" t="s">
        <v>14</v>
      </c>
      <c r="F1123" t="s">
        <v>62</v>
      </c>
      <c r="G1123">
        <v>1</v>
      </c>
      <c r="H1123" s="5">
        <v>838.32</v>
      </c>
      <c r="I1123" s="5">
        <v>0.05</v>
      </c>
      <c r="J1123" s="5">
        <v>796.404</v>
      </c>
      <c r="K1123" s="5">
        <v>64.36020188768768</v>
      </c>
      <c r="L1123">
        <f>YEAR(SalesData[Order Date])</f>
        <v>2023</v>
      </c>
      <c r="M1123">
        <f>MONTH(SalesData[Order Date])</f>
        <v>7</v>
      </c>
      <c r="N1123" t="str">
        <f>TEXT(SalesData[[#This Row],[Order Date]], "mmmm")</f>
        <v>July</v>
      </c>
      <c r="O1123" s="7">
        <f>IF(SalesData[Sales]=0,0,SalesData[Profit]/SalesData[Sales])</f>
        <v>8.0813509082937399E-2</v>
      </c>
      <c r="P1123" s="8">
        <f t="shared" si="17"/>
        <v>5.9643095715240006E-5</v>
      </c>
      <c r="Q1123" t="str">
        <f>IF(SalesData[[#This Row],[Discount]]&gt;0, "Yes", "No")</f>
        <v>Yes</v>
      </c>
      <c r="R1123" t="str">
        <f>TEXT(SalesData[[#This Row],[Order Date]],"mmm-yyyy")</f>
        <v>Jul-2023</v>
      </c>
      <c r="S1123">
        <f>YEAR(SalesData[[#This Row],[Order Date]])*100 + MONTH(SalesData[[#This Row],[Order Date]])</f>
        <v>202307</v>
      </c>
    </row>
    <row r="1124" spans="1:19" x14ac:dyDescent="0.3">
      <c r="A1124" t="s">
        <v>19377</v>
      </c>
      <c r="B1124" s="3">
        <v>45133</v>
      </c>
      <c r="C1124" t="s">
        <v>19378</v>
      </c>
      <c r="D1124" t="s">
        <v>18</v>
      </c>
      <c r="E1124" t="s">
        <v>26</v>
      </c>
      <c r="F1124" t="s">
        <v>31</v>
      </c>
      <c r="G1124">
        <v>7</v>
      </c>
      <c r="H1124" s="5">
        <v>907.92</v>
      </c>
      <c r="I1124" s="5">
        <v>0.18</v>
      </c>
      <c r="J1124" s="5">
        <v>5211.4607999999998</v>
      </c>
      <c r="K1124" s="5">
        <v>637.33092978755337</v>
      </c>
      <c r="L1124">
        <f>YEAR(SalesData[Order Date])</f>
        <v>2023</v>
      </c>
      <c r="M1124">
        <f>MONTH(SalesData[Order Date])</f>
        <v>7</v>
      </c>
      <c r="N1124" t="str">
        <f>TEXT(SalesData[[#This Row],[Order Date]], "mmmm")</f>
        <v>July</v>
      </c>
      <c r="O1124" s="7">
        <f>IF(SalesData[Sales]=0,0,SalesData[Profit]/SalesData[Sales])</f>
        <v>0.12229410413823959</v>
      </c>
      <c r="P1124" s="8">
        <f t="shared" si="17"/>
        <v>2.832219327064688E-5</v>
      </c>
      <c r="Q1124" t="str">
        <f>IF(SalesData[[#This Row],[Discount]]&gt;0, "Yes", "No")</f>
        <v>Yes</v>
      </c>
      <c r="R1124" t="str">
        <f>TEXT(SalesData[[#This Row],[Order Date]],"mmm-yyyy")</f>
        <v>Jul-2023</v>
      </c>
      <c r="S1124">
        <f>YEAR(SalesData[[#This Row],[Order Date]])*100 + MONTH(SalesData[[#This Row],[Order Date]])</f>
        <v>202307</v>
      </c>
    </row>
    <row r="1125" spans="1:19" x14ac:dyDescent="0.3">
      <c r="A1125" t="s">
        <v>19385</v>
      </c>
      <c r="B1125" s="3">
        <v>45123</v>
      </c>
      <c r="C1125" t="s">
        <v>19386</v>
      </c>
      <c r="D1125" t="s">
        <v>18</v>
      </c>
      <c r="E1125" t="s">
        <v>14</v>
      </c>
      <c r="F1125" t="s">
        <v>31</v>
      </c>
      <c r="G1125">
        <v>4</v>
      </c>
      <c r="H1125" s="5">
        <v>576.82000000000005</v>
      </c>
      <c r="I1125" s="5">
        <v>0.1</v>
      </c>
      <c r="J1125" s="5">
        <v>2076.5520000000001</v>
      </c>
      <c r="K1125" s="5">
        <v>619.58613516415801</v>
      </c>
      <c r="L1125">
        <f>YEAR(SalesData[Order Date])</f>
        <v>2023</v>
      </c>
      <c r="M1125">
        <f>MONTH(SalesData[Order Date])</f>
        <v>7</v>
      </c>
      <c r="N1125" t="str">
        <f>TEXT(SalesData[[#This Row],[Order Date]], "mmmm")</f>
        <v>July</v>
      </c>
      <c r="O1125" s="7">
        <f>IF(SalesData[Sales]=0,0,SalesData[Profit]/SalesData[Sales])</f>
        <v>0.29837255949485397</v>
      </c>
      <c r="P1125" s="8">
        <f t="shared" si="17"/>
        <v>4.3341076939079779E-5</v>
      </c>
      <c r="Q1125" t="str">
        <f>IF(SalesData[[#This Row],[Discount]]&gt;0, "Yes", "No")</f>
        <v>Yes</v>
      </c>
      <c r="R1125" t="str">
        <f>TEXT(SalesData[[#This Row],[Order Date]],"mmm-yyyy")</f>
        <v>Jul-2023</v>
      </c>
      <c r="S1125">
        <f>YEAR(SalesData[[#This Row],[Order Date]])*100 + MONTH(SalesData[[#This Row],[Order Date]])</f>
        <v>202307</v>
      </c>
    </row>
    <row r="1126" spans="1:19" x14ac:dyDescent="0.3">
      <c r="A1126" t="s">
        <v>65</v>
      </c>
      <c r="B1126" s="3">
        <v>45160</v>
      </c>
      <c r="C1126" t="s">
        <v>66</v>
      </c>
      <c r="D1126" t="s">
        <v>18</v>
      </c>
      <c r="E1126" t="s">
        <v>14</v>
      </c>
      <c r="F1126" t="s">
        <v>39</v>
      </c>
      <c r="G1126">
        <v>6</v>
      </c>
      <c r="H1126" s="5">
        <v>410.11</v>
      </c>
      <c r="I1126" s="5">
        <v>0.22</v>
      </c>
      <c r="J1126" s="5">
        <v>1919.3148000000001</v>
      </c>
      <c r="K1126" s="5">
        <v>131.35731478183561</v>
      </c>
      <c r="L1126">
        <f>YEAR(SalesData[Order Date])</f>
        <v>2023</v>
      </c>
      <c r="M1126">
        <f>MONTH(SalesData[Order Date])</f>
        <v>8</v>
      </c>
      <c r="N1126" t="str">
        <f>TEXT(SalesData[[#This Row],[Order Date]], "mmmm")</f>
        <v>August</v>
      </c>
      <c r="O1126" s="7">
        <f>IF(SalesData[Sales]=0,0,SalesData[Profit]/SalesData[Sales])</f>
        <v>6.8439692530811308E-2</v>
      </c>
      <c r="P1126" s="8">
        <f t="shared" si="17"/>
        <v>8.9406907089967732E-5</v>
      </c>
      <c r="Q1126" t="str">
        <f>IF(SalesData[[#This Row],[Discount]]&gt;0, "Yes", "No")</f>
        <v>Yes</v>
      </c>
      <c r="R1126" t="str">
        <f>TEXT(SalesData[[#This Row],[Order Date]],"mmm-yyyy")</f>
        <v>Aug-2023</v>
      </c>
      <c r="S1126">
        <f>YEAR(SalesData[[#This Row],[Order Date]])*100 + MONTH(SalesData[[#This Row],[Order Date]])</f>
        <v>202308</v>
      </c>
    </row>
    <row r="1127" spans="1:19" x14ac:dyDescent="0.3">
      <c r="A1127" t="s">
        <v>110</v>
      </c>
      <c r="B1127" s="3">
        <v>45144</v>
      </c>
      <c r="C1127" t="s">
        <v>111</v>
      </c>
      <c r="D1127" t="s">
        <v>30</v>
      </c>
      <c r="E1127" t="s">
        <v>14</v>
      </c>
      <c r="F1127" t="s">
        <v>53</v>
      </c>
      <c r="G1127">
        <v>5</v>
      </c>
      <c r="H1127" s="5">
        <v>480.45</v>
      </c>
      <c r="I1127" s="5">
        <v>0.25</v>
      </c>
      <c r="J1127" s="5">
        <v>1801.6875</v>
      </c>
      <c r="K1127" s="5">
        <v>187.72243702272991</v>
      </c>
      <c r="L1127">
        <f>YEAR(SalesData[Order Date])</f>
        <v>2023</v>
      </c>
      <c r="M1127">
        <f>MONTH(SalesData[Order Date])</f>
        <v>8</v>
      </c>
      <c r="N1127" t="str">
        <f>TEXT(SalesData[[#This Row],[Order Date]], "mmmm")</f>
        <v>August</v>
      </c>
      <c r="O1127" s="7">
        <f>IF(SalesData[Sales]=0,0,SalesData[Profit]/SalesData[Sales])</f>
        <v>0.10419256226328368</v>
      </c>
      <c r="P1127" s="8">
        <f t="shared" si="17"/>
        <v>1.0406910188365075E-4</v>
      </c>
      <c r="Q1127" t="str">
        <f>IF(SalesData[[#This Row],[Discount]]&gt;0, "Yes", "No")</f>
        <v>Yes</v>
      </c>
      <c r="R1127" t="str">
        <f>TEXT(SalesData[[#This Row],[Order Date]],"mmm-yyyy")</f>
        <v>Aug-2023</v>
      </c>
      <c r="S1127">
        <f>YEAR(SalesData[[#This Row],[Order Date]])*100 + MONTH(SalesData[[#This Row],[Order Date]])</f>
        <v>202308</v>
      </c>
    </row>
    <row r="1128" spans="1:19" x14ac:dyDescent="0.3">
      <c r="A1128" t="s">
        <v>142</v>
      </c>
      <c r="B1128" s="3">
        <v>45150</v>
      </c>
      <c r="C1128" t="s">
        <v>143</v>
      </c>
      <c r="D1128" t="s">
        <v>18</v>
      </c>
      <c r="E1128" t="s">
        <v>14</v>
      </c>
      <c r="F1128" t="s">
        <v>62</v>
      </c>
      <c r="G1128">
        <v>4</v>
      </c>
      <c r="H1128" s="5">
        <v>439.41</v>
      </c>
      <c r="I1128" s="5">
        <v>0.02</v>
      </c>
      <c r="J1128" s="5">
        <v>1722.4872</v>
      </c>
      <c r="K1128" s="5">
        <v>397.16070787324321</v>
      </c>
      <c r="L1128">
        <f>YEAR(SalesData[Order Date])</f>
        <v>2023</v>
      </c>
      <c r="M1128">
        <f>MONTH(SalesData[Order Date])</f>
        <v>8</v>
      </c>
      <c r="N1128" t="str">
        <f>TEXT(SalesData[[#This Row],[Order Date]], "mmmm")</f>
        <v>August</v>
      </c>
      <c r="O1128" s="7">
        <f>IF(SalesData[Sales]=0,0,SalesData[Profit]/SalesData[Sales])</f>
        <v>0.23057396761685264</v>
      </c>
      <c r="P1128" s="8">
        <f t="shared" si="17"/>
        <v>1.1378894426617509E-5</v>
      </c>
      <c r="Q1128" t="str">
        <f>IF(SalesData[[#This Row],[Discount]]&gt;0, "Yes", "No")</f>
        <v>Yes</v>
      </c>
      <c r="R1128" t="str">
        <f>TEXT(SalesData[[#This Row],[Order Date]],"mmm-yyyy")</f>
        <v>Aug-2023</v>
      </c>
      <c r="S1128">
        <f>YEAR(SalesData[[#This Row],[Order Date]])*100 + MONTH(SalesData[[#This Row],[Order Date]])</f>
        <v>202308</v>
      </c>
    </row>
    <row r="1129" spans="1:19" x14ac:dyDescent="0.3">
      <c r="A1129" t="s">
        <v>156</v>
      </c>
      <c r="B1129" s="3">
        <v>45141</v>
      </c>
      <c r="C1129" t="s">
        <v>157</v>
      </c>
      <c r="D1129" t="s">
        <v>23</v>
      </c>
      <c r="E1129" t="s">
        <v>19</v>
      </c>
      <c r="F1129" t="s">
        <v>27</v>
      </c>
      <c r="G1129">
        <v>3</v>
      </c>
      <c r="H1129" s="5">
        <v>334.1</v>
      </c>
      <c r="I1129" s="5">
        <v>0.28000000000000003</v>
      </c>
      <c r="J1129" s="5">
        <v>721.65600000000006</v>
      </c>
      <c r="K1129" s="5">
        <v>117.2351958072657</v>
      </c>
      <c r="L1129">
        <f>YEAR(SalesData[Order Date])</f>
        <v>2023</v>
      </c>
      <c r="M1129">
        <f>MONTH(SalesData[Order Date])</f>
        <v>8</v>
      </c>
      <c r="N1129" t="str">
        <f>TEXT(SalesData[[#This Row],[Order Date]], "mmmm")</f>
        <v>August</v>
      </c>
      <c r="O1129" s="7">
        <f>IF(SalesData[Sales]=0,0,SalesData[Profit]/SalesData[Sales])</f>
        <v>0.16245301889995467</v>
      </c>
      <c r="P1129" s="8">
        <f t="shared" si="17"/>
        <v>2.7935747780105755E-4</v>
      </c>
      <c r="Q1129" t="str">
        <f>IF(SalesData[[#This Row],[Discount]]&gt;0, "Yes", "No")</f>
        <v>Yes</v>
      </c>
      <c r="R1129" t="str">
        <f>TEXT(SalesData[[#This Row],[Order Date]],"mmm-yyyy")</f>
        <v>Aug-2023</v>
      </c>
      <c r="S1129">
        <f>YEAR(SalesData[[#This Row],[Order Date]])*100 + MONTH(SalesData[[#This Row],[Order Date]])</f>
        <v>202308</v>
      </c>
    </row>
    <row r="1130" spans="1:19" x14ac:dyDescent="0.3">
      <c r="A1130" t="s">
        <v>184</v>
      </c>
      <c r="B1130" s="3">
        <v>45157</v>
      </c>
      <c r="C1130" t="s">
        <v>185</v>
      </c>
      <c r="D1130" t="s">
        <v>23</v>
      </c>
      <c r="E1130" t="s">
        <v>26</v>
      </c>
      <c r="F1130" t="s">
        <v>27</v>
      </c>
      <c r="G1130">
        <v>3</v>
      </c>
      <c r="H1130" s="5">
        <v>425.38</v>
      </c>
      <c r="I1130" s="5">
        <v>0.09</v>
      </c>
      <c r="J1130" s="5">
        <v>1161.2873999999999</v>
      </c>
      <c r="K1130" s="5">
        <v>205.34084885338109</v>
      </c>
      <c r="L1130">
        <f>YEAR(SalesData[Order Date])</f>
        <v>2023</v>
      </c>
      <c r="M1130">
        <f>MONTH(SalesData[Order Date])</f>
        <v>8</v>
      </c>
      <c r="N1130" t="str">
        <f>TEXT(SalesData[[#This Row],[Order Date]], "mmmm")</f>
        <v>August</v>
      </c>
      <c r="O1130" s="7">
        <f>IF(SalesData[Sales]=0,0,SalesData[Profit]/SalesData[Sales])</f>
        <v>0.17682173151399136</v>
      </c>
      <c r="P1130" s="8">
        <f t="shared" si="17"/>
        <v>7.0525177488363355E-5</v>
      </c>
      <c r="Q1130" t="str">
        <f>IF(SalesData[[#This Row],[Discount]]&gt;0, "Yes", "No")</f>
        <v>Yes</v>
      </c>
      <c r="R1130" t="str">
        <f>TEXT(SalesData[[#This Row],[Order Date]],"mmm-yyyy")</f>
        <v>Aug-2023</v>
      </c>
      <c r="S1130">
        <f>YEAR(SalesData[[#This Row],[Order Date]])*100 + MONTH(SalesData[[#This Row],[Order Date]])</f>
        <v>202308</v>
      </c>
    </row>
    <row r="1131" spans="1:19" x14ac:dyDescent="0.3">
      <c r="A1131" t="s">
        <v>222</v>
      </c>
      <c r="B1131" s="3">
        <v>45161</v>
      </c>
      <c r="C1131" t="s">
        <v>223</v>
      </c>
      <c r="D1131" t="s">
        <v>30</v>
      </c>
      <c r="E1131" t="s">
        <v>19</v>
      </c>
      <c r="F1131" t="s">
        <v>15</v>
      </c>
      <c r="G1131">
        <v>5</v>
      </c>
      <c r="H1131" s="5">
        <v>562.73</v>
      </c>
      <c r="I1131" s="5">
        <v>0.15</v>
      </c>
      <c r="J1131" s="5">
        <v>2391.6025</v>
      </c>
      <c r="K1131" s="5">
        <v>316.28332745697509</v>
      </c>
      <c r="L1131">
        <f>YEAR(SalesData[Order Date])</f>
        <v>2023</v>
      </c>
      <c r="M1131">
        <f>MONTH(SalesData[Order Date])</f>
        <v>8</v>
      </c>
      <c r="N1131" t="str">
        <f>TEXT(SalesData[[#This Row],[Order Date]], "mmmm")</f>
        <v>August</v>
      </c>
      <c r="O1131" s="7">
        <f>IF(SalesData[Sales]=0,0,SalesData[Profit]/SalesData[Sales])</f>
        <v>0.13224744808427616</v>
      </c>
      <c r="P1131" s="8">
        <f t="shared" si="17"/>
        <v>5.3311534839088014E-5</v>
      </c>
      <c r="Q1131" t="str">
        <f>IF(SalesData[[#This Row],[Discount]]&gt;0, "Yes", "No")</f>
        <v>Yes</v>
      </c>
      <c r="R1131" t="str">
        <f>TEXT(SalesData[[#This Row],[Order Date]],"mmm-yyyy")</f>
        <v>Aug-2023</v>
      </c>
      <c r="S1131">
        <f>YEAR(SalesData[[#This Row],[Order Date]])*100 + MONTH(SalesData[[#This Row],[Order Date]])</f>
        <v>202308</v>
      </c>
    </row>
    <row r="1132" spans="1:19" x14ac:dyDescent="0.3">
      <c r="A1132" t="s">
        <v>240</v>
      </c>
      <c r="B1132" s="3">
        <v>45153</v>
      </c>
      <c r="C1132" t="s">
        <v>241</v>
      </c>
      <c r="D1132" t="s">
        <v>23</v>
      </c>
      <c r="E1132" t="s">
        <v>26</v>
      </c>
      <c r="F1132" t="s">
        <v>34</v>
      </c>
      <c r="G1132">
        <v>9</v>
      </c>
      <c r="H1132" s="5">
        <v>344.05</v>
      </c>
      <c r="I1132" s="5">
        <v>0.06</v>
      </c>
      <c r="J1132" s="5">
        <v>2910.663</v>
      </c>
      <c r="K1132" s="5">
        <v>697.295929229325</v>
      </c>
      <c r="L1132">
        <f>YEAR(SalesData[Order Date])</f>
        <v>2023</v>
      </c>
      <c r="M1132">
        <f>MONTH(SalesData[Order Date])</f>
        <v>8</v>
      </c>
      <c r="N1132" t="str">
        <f>TEXT(SalesData[[#This Row],[Order Date]], "mmmm")</f>
        <v>August</v>
      </c>
      <c r="O1132" s="7">
        <f>IF(SalesData[Sales]=0,0,SalesData[Profit]/SalesData[Sales])</f>
        <v>0.23956601270202871</v>
      </c>
      <c r="P1132" s="8">
        <f t="shared" si="17"/>
        <v>1.9377028532674512E-5</v>
      </c>
      <c r="Q1132" t="str">
        <f>IF(SalesData[[#This Row],[Discount]]&gt;0, "Yes", "No")</f>
        <v>Yes</v>
      </c>
      <c r="R1132" t="str">
        <f>TEXT(SalesData[[#This Row],[Order Date]],"mmm-yyyy")</f>
        <v>Aug-2023</v>
      </c>
      <c r="S1132">
        <f>YEAR(SalesData[[#This Row],[Order Date]])*100 + MONTH(SalesData[[#This Row],[Order Date]])</f>
        <v>202308</v>
      </c>
    </row>
    <row r="1133" spans="1:19" x14ac:dyDescent="0.3">
      <c r="A1133" t="s">
        <v>294</v>
      </c>
      <c r="B1133" s="3">
        <v>45160</v>
      </c>
      <c r="C1133" t="s">
        <v>295</v>
      </c>
      <c r="D1133" t="s">
        <v>13</v>
      </c>
      <c r="E1133" t="s">
        <v>14</v>
      </c>
      <c r="F1133" t="s">
        <v>31</v>
      </c>
      <c r="G1133">
        <v>1</v>
      </c>
      <c r="H1133" s="5">
        <v>560.4</v>
      </c>
      <c r="I1133" s="5">
        <v>0.08</v>
      </c>
      <c r="J1133" s="5">
        <v>515.56799999999998</v>
      </c>
      <c r="K1133" s="5">
        <v>134.9969285770388</v>
      </c>
      <c r="L1133">
        <f>YEAR(SalesData[Order Date])</f>
        <v>2023</v>
      </c>
      <c r="M1133">
        <f>MONTH(SalesData[Order Date])</f>
        <v>8</v>
      </c>
      <c r="N1133" t="str">
        <f>TEXT(SalesData[[#This Row],[Order Date]], "mmmm")</f>
        <v>August</v>
      </c>
      <c r="O1133" s="7">
        <f>IF(SalesData[Sales]=0,0,SalesData[Profit]/SalesData[Sales])</f>
        <v>0.26184117047031391</v>
      </c>
      <c r="P1133" s="8">
        <f t="shared" si="17"/>
        <v>1.4275517487508923E-4</v>
      </c>
      <c r="Q1133" t="str">
        <f>IF(SalesData[[#This Row],[Discount]]&gt;0, "Yes", "No")</f>
        <v>Yes</v>
      </c>
      <c r="R1133" t="str">
        <f>TEXT(SalesData[[#This Row],[Order Date]],"mmm-yyyy")</f>
        <v>Aug-2023</v>
      </c>
      <c r="S1133">
        <f>YEAR(SalesData[[#This Row],[Order Date]])*100 + MONTH(SalesData[[#This Row],[Order Date]])</f>
        <v>202308</v>
      </c>
    </row>
    <row r="1134" spans="1:19" x14ac:dyDescent="0.3">
      <c r="A1134" t="s">
        <v>298</v>
      </c>
      <c r="B1134" s="3">
        <v>45146</v>
      </c>
      <c r="C1134" t="s">
        <v>299</v>
      </c>
      <c r="D1134" t="s">
        <v>23</v>
      </c>
      <c r="E1134" t="s">
        <v>14</v>
      </c>
      <c r="F1134" t="s">
        <v>31</v>
      </c>
      <c r="G1134">
        <v>9</v>
      </c>
      <c r="H1134" s="5">
        <v>791.26</v>
      </c>
      <c r="I1134" s="5">
        <v>0.14000000000000001</v>
      </c>
      <c r="J1134" s="5">
        <v>6124.3523999999998</v>
      </c>
      <c r="K1134" s="5">
        <v>1279.7608982665779</v>
      </c>
      <c r="L1134">
        <f>YEAR(SalesData[Order Date])</f>
        <v>2023</v>
      </c>
      <c r="M1134">
        <f>MONTH(SalesData[Order Date])</f>
        <v>8</v>
      </c>
      <c r="N1134" t="str">
        <f>TEXT(SalesData[[#This Row],[Order Date]], "mmmm")</f>
        <v>August</v>
      </c>
      <c r="O1134" s="7">
        <f>IF(SalesData[Sales]=0,0,SalesData[Profit]/SalesData[Sales])</f>
        <v>0.20896264856780253</v>
      </c>
      <c r="P1134" s="8">
        <f t="shared" si="17"/>
        <v>1.9659221438661826E-5</v>
      </c>
      <c r="Q1134" t="str">
        <f>IF(SalesData[[#This Row],[Discount]]&gt;0, "Yes", "No")</f>
        <v>Yes</v>
      </c>
      <c r="R1134" t="str">
        <f>TEXT(SalesData[[#This Row],[Order Date]],"mmm-yyyy")</f>
        <v>Aug-2023</v>
      </c>
      <c r="S1134">
        <f>YEAR(SalesData[[#This Row],[Order Date]])*100 + MONTH(SalesData[[#This Row],[Order Date]])</f>
        <v>202308</v>
      </c>
    </row>
    <row r="1135" spans="1:19" x14ac:dyDescent="0.3">
      <c r="A1135" t="s">
        <v>316</v>
      </c>
      <c r="B1135" s="3">
        <v>45140</v>
      </c>
      <c r="C1135" t="s">
        <v>317</v>
      </c>
      <c r="D1135" t="s">
        <v>30</v>
      </c>
      <c r="E1135" t="s">
        <v>14</v>
      </c>
      <c r="F1135" t="s">
        <v>53</v>
      </c>
      <c r="G1135">
        <v>2</v>
      </c>
      <c r="H1135" s="5">
        <v>217.79</v>
      </c>
      <c r="I1135" s="5">
        <v>0.02</v>
      </c>
      <c r="J1135" s="5">
        <v>426.86840000000001</v>
      </c>
      <c r="K1135" s="5">
        <v>61.003372128344417</v>
      </c>
      <c r="L1135">
        <f>YEAR(SalesData[Order Date])</f>
        <v>2023</v>
      </c>
      <c r="M1135">
        <f>MONTH(SalesData[Order Date])</f>
        <v>8</v>
      </c>
      <c r="N1135" t="str">
        <f>TEXT(SalesData[[#This Row],[Order Date]], "mmmm")</f>
        <v>August</v>
      </c>
      <c r="O1135" s="7">
        <f>IF(SalesData[Sales]=0,0,SalesData[Profit]/SalesData[Sales])</f>
        <v>0.14290908422442236</v>
      </c>
      <c r="P1135" s="8">
        <f t="shared" si="17"/>
        <v>4.5915790440332433E-5</v>
      </c>
      <c r="Q1135" t="str">
        <f>IF(SalesData[[#This Row],[Discount]]&gt;0, "Yes", "No")</f>
        <v>Yes</v>
      </c>
      <c r="R1135" t="str">
        <f>TEXT(SalesData[[#This Row],[Order Date]],"mmm-yyyy")</f>
        <v>Aug-2023</v>
      </c>
      <c r="S1135">
        <f>YEAR(SalesData[[#This Row],[Order Date]])*100 + MONTH(SalesData[[#This Row],[Order Date]])</f>
        <v>202308</v>
      </c>
    </row>
    <row r="1136" spans="1:19" x14ac:dyDescent="0.3">
      <c r="A1136" t="s">
        <v>334</v>
      </c>
      <c r="B1136" s="3">
        <v>45153</v>
      </c>
      <c r="C1136" t="s">
        <v>335</v>
      </c>
      <c r="D1136" t="s">
        <v>13</v>
      </c>
      <c r="E1136" t="s">
        <v>19</v>
      </c>
      <c r="F1136" t="s">
        <v>34</v>
      </c>
      <c r="G1136">
        <v>8</v>
      </c>
      <c r="H1136" s="5">
        <v>325.44</v>
      </c>
      <c r="I1136" s="5">
        <v>0.03</v>
      </c>
      <c r="J1136" s="5">
        <v>2525.4144000000001</v>
      </c>
      <c r="K1136" s="5">
        <v>533.15277921724612</v>
      </c>
      <c r="L1136">
        <f>YEAR(SalesData[Order Date])</f>
        <v>2023</v>
      </c>
      <c r="M1136">
        <f>MONTH(SalesData[Order Date])</f>
        <v>8</v>
      </c>
      <c r="N1136" t="str">
        <f>TEXT(SalesData[[#This Row],[Order Date]], "mmmm")</f>
        <v>August</v>
      </c>
      <c r="O1136" s="7">
        <f>IF(SalesData[Sales]=0,0,SalesData[Profit]/SalesData[Sales])</f>
        <v>0.21111496759393075</v>
      </c>
      <c r="P1136" s="8">
        <f t="shared" si="17"/>
        <v>1.1522861356932153E-5</v>
      </c>
      <c r="Q1136" t="str">
        <f>IF(SalesData[[#This Row],[Discount]]&gt;0, "Yes", "No")</f>
        <v>Yes</v>
      </c>
      <c r="R1136" t="str">
        <f>TEXT(SalesData[[#This Row],[Order Date]],"mmm-yyyy")</f>
        <v>Aug-2023</v>
      </c>
      <c r="S1136">
        <f>YEAR(SalesData[[#This Row],[Order Date]])*100 + MONTH(SalesData[[#This Row],[Order Date]])</f>
        <v>202308</v>
      </c>
    </row>
    <row r="1137" spans="1:19" x14ac:dyDescent="0.3">
      <c r="A1137" t="s">
        <v>392</v>
      </c>
      <c r="B1137" s="3">
        <v>45142</v>
      </c>
      <c r="C1137" t="s">
        <v>393</v>
      </c>
      <c r="D1137" t="s">
        <v>30</v>
      </c>
      <c r="E1137" t="s">
        <v>19</v>
      </c>
      <c r="F1137" t="s">
        <v>53</v>
      </c>
      <c r="G1137">
        <v>2</v>
      </c>
      <c r="H1137" s="5">
        <v>239.84</v>
      </c>
      <c r="I1137" s="5">
        <v>7.0000000000000007E-2</v>
      </c>
      <c r="J1137" s="5">
        <v>446.10239999999999</v>
      </c>
      <c r="K1137" s="5">
        <v>123.4891021151584</v>
      </c>
      <c r="L1137">
        <f>YEAR(SalesData[Order Date])</f>
        <v>2023</v>
      </c>
      <c r="M1137">
        <f>MONTH(SalesData[Order Date])</f>
        <v>8</v>
      </c>
      <c r="N1137" t="str">
        <f>TEXT(SalesData[[#This Row],[Order Date]], "mmmm")</f>
        <v>August</v>
      </c>
      <c r="O1137" s="7">
        <f>IF(SalesData[Sales]=0,0,SalesData[Profit]/SalesData[Sales])</f>
        <v>0.27681783849438696</v>
      </c>
      <c r="P1137" s="8">
        <f t="shared" si="17"/>
        <v>1.4593062041360908E-4</v>
      </c>
      <c r="Q1137" t="str">
        <f>IF(SalesData[[#This Row],[Discount]]&gt;0, "Yes", "No")</f>
        <v>Yes</v>
      </c>
      <c r="R1137" t="str">
        <f>TEXT(SalesData[[#This Row],[Order Date]],"mmm-yyyy")</f>
        <v>Aug-2023</v>
      </c>
      <c r="S1137">
        <f>YEAR(SalesData[[#This Row],[Order Date]])*100 + MONTH(SalesData[[#This Row],[Order Date]])</f>
        <v>202308</v>
      </c>
    </row>
    <row r="1138" spans="1:19" x14ac:dyDescent="0.3">
      <c r="A1138" t="s">
        <v>442</v>
      </c>
      <c r="B1138" s="3">
        <v>45155</v>
      </c>
      <c r="C1138" t="s">
        <v>443</v>
      </c>
      <c r="D1138" t="s">
        <v>23</v>
      </c>
      <c r="E1138" t="s">
        <v>26</v>
      </c>
      <c r="F1138" t="s">
        <v>53</v>
      </c>
      <c r="G1138">
        <v>8</v>
      </c>
      <c r="H1138" s="5">
        <v>42.91</v>
      </c>
      <c r="I1138" s="5">
        <v>0.04</v>
      </c>
      <c r="J1138" s="5">
        <v>329.54880000000003</v>
      </c>
      <c r="K1138" s="5">
        <v>31.985754829012709</v>
      </c>
      <c r="L1138">
        <f>YEAR(SalesData[Order Date])</f>
        <v>2023</v>
      </c>
      <c r="M1138">
        <f>MONTH(SalesData[Order Date])</f>
        <v>8</v>
      </c>
      <c r="N1138" t="str">
        <f>TEXT(SalesData[[#This Row],[Order Date]], "mmmm")</f>
        <v>August</v>
      </c>
      <c r="O1138" s="7">
        <f>IF(SalesData[Sales]=0,0,SalesData[Profit]/SalesData[Sales])</f>
        <v>9.7059236231516258E-2</v>
      </c>
      <c r="P1138" s="8">
        <f t="shared" si="17"/>
        <v>1.1652295502213937E-4</v>
      </c>
      <c r="Q1138" t="str">
        <f>IF(SalesData[[#This Row],[Discount]]&gt;0, "Yes", "No")</f>
        <v>Yes</v>
      </c>
      <c r="R1138" t="str">
        <f>TEXT(SalesData[[#This Row],[Order Date]],"mmm-yyyy")</f>
        <v>Aug-2023</v>
      </c>
      <c r="S1138">
        <f>YEAR(SalesData[[#This Row],[Order Date]])*100 + MONTH(SalesData[[#This Row],[Order Date]])</f>
        <v>202308</v>
      </c>
    </row>
    <row r="1139" spans="1:19" x14ac:dyDescent="0.3">
      <c r="A1139" t="s">
        <v>520</v>
      </c>
      <c r="B1139" s="3">
        <v>45155</v>
      </c>
      <c r="C1139" t="s">
        <v>521</v>
      </c>
      <c r="D1139" t="s">
        <v>13</v>
      </c>
      <c r="E1139" t="s">
        <v>14</v>
      </c>
      <c r="F1139" t="s">
        <v>53</v>
      </c>
      <c r="G1139">
        <v>6</v>
      </c>
      <c r="H1139" s="5">
        <v>686</v>
      </c>
      <c r="I1139" s="5">
        <v>0.08</v>
      </c>
      <c r="J1139" s="5">
        <v>3786.72</v>
      </c>
      <c r="K1139" s="5">
        <v>291.52909430632968</v>
      </c>
      <c r="L1139">
        <f>YEAR(SalesData[Order Date])</f>
        <v>2023</v>
      </c>
      <c r="M1139">
        <f>MONTH(SalesData[Order Date])</f>
        <v>8</v>
      </c>
      <c r="N1139" t="str">
        <f>TEXT(SalesData[[#This Row],[Order Date]], "mmmm")</f>
        <v>August</v>
      </c>
      <c r="O1139" s="7">
        <f>IF(SalesData[Sales]=0,0,SalesData[Profit]/SalesData[Sales])</f>
        <v>7.6987232831138744E-2</v>
      </c>
      <c r="P1139" s="8">
        <f t="shared" si="17"/>
        <v>1.9436345966958212E-5</v>
      </c>
      <c r="Q1139" t="str">
        <f>IF(SalesData[[#This Row],[Discount]]&gt;0, "Yes", "No")</f>
        <v>Yes</v>
      </c>
      <c r="R1139" t="str">
        <f>TEXT(SalesData[[#This Row],[Order Date]],"mmm-yyyy")</f>
        <v>Aug-2023</v>
      </c>
      <c r="S1139">
        <f>YEAR(SalesData[[#This Row],[Order Date]])*100 + MONTH(SalesData[[#This Row],[Order Date]])</f>
        <v>202308</v>
      </c>
    </row>
    <row r="1140" spans="1:19" x14ac:dyDescent="0.3">
      <c r="A1140" t="s">
        <v>524</v>
      </c>
      <c r="B1140" s="3">
        <v>45159</v>
      </c>
      <c r="C1140" t="s">
        <v>525</v>
      </c>
      <c r="D1140" t="s">
        <v>13</v>
      </c>
      <c r="E1140" t="s">
        <v>26</v>
      </c>
      <c r="F1140" t="s">
        <v>15</v>
      </c>
      <c r="G1140">
        <v>7</v>
      </c>
      <c r="H1140" s="5">
        <v>566.6</v>
      </c>
      <c r="I1140" s="5">
        <v>0.21</v>
      </c>
      <c r="J1140" s="5">
        <v>3133.2979999999998</v>
      </c>
      <c r="K1140" s="5">
        <v>400.19843475627658</v>
      </c>
      <c r="L1140">
        <f>YEAR(SalesData[Order Date])</f>
        <v>2023</v>
      </c>
      <c r="M1140">
        <f>MONTH(SalesData[Order Date])</f>
        <v>8</v>
      </c>
      <c r="N1140" t="str">
        <f>TEXT(SalesData[[#This Row],[Order Date]], "mmmm")</f>
        <v>August</v>
      </c>
      <c r="O1140" s="7">
        <f>IF(SalesData[Sales]=0,0,SalesData[Profit]/SalesData[Sales])</f>
        <v>0.12772434500525537</v>
      </c>
      <c r="P1140" s="8">
        <f t="shared" si="17"/>
        <v>5.2947405577126713E-5</v>
      </c>
      <c r="Q1140" t="str">
        <f>IF(SalesData[[#This Row],[Discount]]&gt;0, "Yes", "No")</f>
        <v>Yes</v>
      </c>
      <c r="R1140" t="str">
        <f>TEXT(SalesData[[#This Row],[Order Date]],"mmm-yyyy")</f>
        <v>Aug-2023</v>
      </c>
      <c r="S1140">
        <f>YEAR(SalesData[[#This Row],[Order Date]])*100 + MONTH(SalesData[[#This Row],[Order Date]])</f>
        <v>202308</v>
      </c>
    </row>
    <row r="1141" spans="1:19" x14ac:dyDescent="0.3">
      <c r="A1141" t="s">
        <v>526</v>
      </c>
      <c r="B1141" s="3">
        <v>45140</v>
      </c>
      <c r="C1141" t="s">
        <v>527</v>
      </c>
      <c r="D1141" t="s">
        <v>18</v>
      </c>
      <c r="E1141" t="s">
        <v>26</v>
      </c>
      <c r="F1141" t="s">
        <v>91</v>
      </c>
      <c r="G1141">
        <v>9</v>
      </c>
      <c r="H1141" s="5">
        <v>421.88</v>
      </c>
      <c r="I1141" s="5">
        <v>0.23</v>
      </c>
      <c r="J1141" s="5">
        <v>2923.6284000000001</v>
      </c>
      <c r="K1141" s="5">
        <v>369.3311688883328</v>
      </c>
      <c r="L1141">
        <f>YEAR(SalesData[Order Date])</f>
        <v>2023</v>
      </c>
      <c r="M1141">
        <f>MONTH(SalesData[Order Date])</f>
        <v>8</v>
      </c>
      <c r="N1141" t="str">
        <f>TEXT(SalesData[[#This Row],[Order Date]], "mmmm")</f>
        <v>August</v>
      </c>
      <c r="O1141" s="7">
        <f>IF(SalesData[Sales]=0,0,SalesData[Profit]/SalesData[Sales])</f>
        <v>0.12632630360559255</v>
      </c>
      <c r="P1141" s="8">
        <f t="shared" si="17"/>
        <v>6.0575413756413092E-5</v>
      </c>
      <c r="Q1141" t="str">
        <f>IF(SalesData[[#This Row],[Discount]]&gt;0, "Yes", "No")</f>
        <v>Yes</v>
      </c>
      <c r="R1141" t="str">
        <f>TEXT(SalesData[[#This Row],[Order Date]],"mmm-yyyy")</f>
        <v>Aug-2023</v>
      </c>
      <c r="S1141">
        <f>YEAR(SalesData[[#This Row],[Order Date]])*100 + MONTH(SalesData[[#This Row],[Order Date]])</f>
        <v>202308</v>
      </c>
    </row>
    <row r="1142" spans="1:19" x14ac:dyDescent="0.3">
      <c r="A1142" t="s">
        <v>538</v>
      </c>
      <c r="B1142" s="3">
        <v>45169</v>
      </c>
      <c r="C1142" t="s">
        <v>539</v>
      </c>
      <c r="D1142" t="s">
        <v>30</v>
      </c>
      <c r="E1142" t="s">
        <v>14</v>
      </c>
      <c r="F1142" t="s">
        <v>39</v>
      </c>
      <c r="G1142">
        <v>7</v>
      </c>
      <c r="H1142" s="5">
        <v>537.24</v>
      </c>
      <c r="I1142" s="5">
        <v>0.06</v>
      </c>
      <c r="J1142" s="5">
        <v>3535.0392000000002</v>
      </c>
      <c r="K1142" s="5">
        <v>815.94884952587904</v>
      </c>
      <c r="L1142">
        <f>YEAR(SalesData[Order Date])</f>
        <v>2023</v>
      </c>
      <c r="M1142">
        <f>MONTH(SalesData[Order Date])</f>
        <v>8</v>
      </c>
      <c r="N1142" t="str">
        <f>TEXT(SalesData[[#This Row],[Order Date]], "mmmm")</f>
        <v>August</v>
      </c>
      <c r="O1142" s="7">
        <f>IF(SalesData[Sales]=0,0,SalesData[Profit]/SalesData[Sales])</f>
        <v>0.23081748273848815</v>
      </c>
      <c r="P1142" s="8">
        <f t="shared" si="17"/>
        <v>1.5954561409106862E-5</v>
      </c>
      <c r="Q1142" t="str">
        <f>IF(SalesData[[#This Row],[Discount]]&gt;0, "Yes", "No")</f>
        <v>Yes</v>
      </c>
      <c r="R1142" t="str">
        <f>TEXT(SalesData[[#This Row],[Order Date]],"mmm-yyyy")</f>
        <v>Aug-2023</v>
      </c>
      <c r="S1142">
        <f>YEAR(SalesData[[#This Row],[Order Date]])*100 + MONTH(SalesData[[#This Row],[Order Date]])</f>
        <v>202308</v>
      </c>
    </row>
    <row r="1143" spans="1:19" x14ac:dyDescent="0.3">
      <c r="A1143" t="s">
        <v>560</v>
      </c>
      <c r="B1143" s="3">
        <v>45148</v>
      </c>
      <c r="C1143" t="s">
        <v>561</v>
      </c>
      <c r="D1143" t="s">
        <v>30</v>
      </c>
      <c r="E1143" t="s">
        <v>19</v>
      </c>
      <c r="F1143" t="s">
        <v>62</v>
      </c>
      <c r="G1143">
        <v>4</v>
      </c>
      <c r="H1143" s="5">
        <v>677.42</v>
      </c>
      <c r="I1143" s="5">
        <v>0.26</v>
      </c>
      <c r="J1143" s="5">
        <v>2005.1632</v>
      </c>
      <c r="K1143" s="5">
        <v>184.96532532802809</v>
      </c>
      <c r="L1143">
        <f>YEAR(SalesData[Order Date])</f>
        <v>2023</v>
      </c>
      <c r="M1143">
        <f>MONTH(SalesData[Order Date])</f>
        <v>8</v>
      </c>
      <c r="N1143" t="str">
        <f>TEXT(SalesData[[#This Row],[Order Date]], "mmmm")</f>
        <v>August</v>
      </c>
      <c r="O1143" s="7">
        <f>IF(SalesData[Sales]=0,0,SalesData[Profit]/SalesData[Sales])</f>
        <v>9.2244524200338449E-2</v>
      </c>
      <c r="P1143" s="8">
        <f t="shared" si="17"/>
        <v>9.5952289569248034E-5</v>
      </c>
      <c r="Q1143" t="str">
        <f>IF(SalesData[[#This Row],[Discount]]&gt;0, "Yes", "No")</f>
        <v>Yes</v>
      </c>
      <c r="R1143" t="str">
        <f>TEXT(SalesData[[#This Row],[Order Date]],"mmm-yyyy")</f>
        <v>Aug-2023</v>
      </c>
      <c r="S1143">
        <f>YEAR(SalesData[[#This Row],[Order Date]])*100 + MONTH(SalesData[[#This Row],[Order Date]])</f>
        <v>202308</v>
      </c>
    </row>
    <row r="1144" spans="1:19" x14ac:dyDescent="0.3">
      <c r="A1144" t="s">
        <v>590</v>
      </c>
      <c r="B1144" s="3">
        <v>45154</v>
      </c>
      <c r="C1144" t="s">
        <v>591</v>
      </c>
      <c r="D1144" t="s">
        <v>23</v>
      </c>
      <c r="E1144" t="s">
        <v>14</v>
      </c>
      <c r="F1144" t="s">
        <v>20</v>
      </c>
      <c r="G1144">
        <v>9</v>
      </c>
      <c r="H1144" s="5">
        <v>607.38</v>
      </c>
      <c r="I1144" s="5">
        <v>0.28000000000000003</v>
      </c>
      <c r="J1144" s="5">
        <v>3935.8224</v>
      </c>
      <c r="K1144" s="5">
        <v>379.17983831204219</v>
      </c>
      <c r="L1144">
        <f>YEAR(SalesData[Order Date])</f>
        <v>2023</v>
      </c>
      <c r="M1144">
        <f>MONTH(SalesData[Order Date])</f>
        <v>8</v>
      </c>
      <c r="N1144" t="str">
        <f>TEXT(SalesData[[#This Row],[Order Date]], "mmmm")</f>
        <v>August</v>
      </c>
      <c r="O1144" s="7">
        <f>IF(SalesData[Sales]=0,0,SalesData[Profit]/SalesData[Sales])</f>
        <v>9.6340688114393114E-2</v>
      </c>
      <c r="P1144" s="8">
        <f t="shared" si="17"/>
        <v>5.1221823423739854E-5</v>
      </c>
      <c r="Q1144" t="str">
        <f>IF(SalesData[[#This Row],[Discount]]&gt;0, "Yes", "No")</f>
        <v>Yes</v>
      </c>
      <c r="R1144" t="str">
        <f>TEXT(SalesData[[#This Row],[Order Date]],"mmm-yyyy")</f>
        <v>Aug-2023</v>
      </c>
      <c r="S1144">
        <f>YEAR(SalesData[[#This Row],[Order Date]])*100 + MONTH(SalesData[[#This Row],[Order Date]])</f>
        <v>202308</v>
      </c>
    </row>
    <row r="1145" spans="1:19" x14ac:dyDescent="0.3">
      <c r="A1145" t="s">
        <v>682</v>
      </c>
      <c r="B1145" s="3">
        <v>45150</v>
      </c>
      <c r="C1145" t="s">
        <v>683</v>
      </c>
      <c r="D1145" t="s">
        <v>30</v>
      </c>
      <c r="E1145" t="s">
        <v>19</v>
      </c>
      <c r="F1145" t="s">
        <v>20</v>
      </c>
      <c r="G1145">
        <v>4</v>
      </c>
      <c r="H1145" s="5">
        <v>811.22</v>
      </c>
      <c r="I1145" s="5">
        <v>0.18</v>
      </c>
      <c r="J1145" s="5">
        <v>2660.8015999999998</v>
      </c>
      <c r="K1145" s="5">
        <v>468.48965531863809</v>
      </c>
      <c r="L1145">
        <f>YEAR(SalesData[Order Date])</f>
        <v>2023</v>
      </c>
      <c r="M1145">
        <f>MONTH(SalesData[Order Date])</f>
        <v>8</v>
      </c>
      <c r="N1145" t="str">
        <f>TEXT(SalesData[[#This Row],[Order Date]], "mmmm")</f>
        <v>August</v>
      </c>
      <c r="O1145" s="7">
        <f>IF(SalesData[Sales]=0,0,SalesData[Profit]/SalesData[Sales])</f>
        <v>0.17607087101820673</v>
      </c>
      <c r="P1145" s="8">
        <f t="shared" si="17"/>
        <v>5.5472005128078694E-5</v>
      </c>
      <c r="Q1145" t="str">
        <f>IF(SalesData[[#This Row],[Discount]]&gt;0, "Yes", "No")</f>
        <v>Yes</v>
      </c>
      <c r="R1145" t="str">
        <f>TEXT(SalesData[[#This Row],[Order Date]],"mmm-yyyy")</f>
        <v>Aug-2023</v>
      </c>
      <c r="S1145">
        <f>YEAR(SalesData[[#This Row],[Order Date]])*100 + MONTH(SalesData[[#This Row],[Order Date]])</f>
        <v>202308</v>
      </c>
    </row>
    <row r="1146" spans="1:19" x14ac:dyDescent="0.3">
      <c r="A1146" t="s">
        <v>696</v>
      </c>
      <c r="B1146" s="3">
        <v>45145</v>
      </c>
      <c r="C1146" t="s">
        <v>697</v>
      </c>
      <c r="D1146" t="s">
        <v>23</v>
      </c>
      <c r="E1146" t="s">
        <v>26</v>
      </c>
      <c r="F1146" t="s">
        <v>62</v>
      </c>
      <c r="G1146">
        <v>9</v>
      </c>
      <c r="H1146" s="5">
        <v>569.64</v>
      </c>
      <c r="I1146" s="5">
        <v>0.27</v>
      </c>
      <c r="J1146" s="5">
        <v>3742.5347999999999</v>
      </c>
      <c r="K1146" s="5">
        <v>724.93525615338547</v>
      </c>
      <c r="L1146">
        <f>YEAR(SalesData[Order Date])</f>
        <v>2023</v>
      </c>
      <c r="M1146">
        <f>MONTH(SalesData[Order Date])</f>
        <v>8</v>
      </c>
      <c r="N1146" t="str">
        <f>TEXT(SalesData[[#This Row],[Order Date]], "mmmm")</f>
        <v>August</v>
      </c>
      <c r="O1146" s="7">
        <f>IF(SalesData[Sales]=0,0,SalesData[Profit]/SalesData[Sales])</f>
        <v>0.19370167410424227</v>
      </c>
      <c r="P1146" s="8">
        <f t="shared" si="17"/>
        <v>5.2664840952180324E-5</v>
      </c>
      <c r="Q1146" t="str">
        <f>IF(SalesData[[#This Row],[Discount]]&gt;0, "Yes", "No")</f>
        <v>Yes</v>
      </c>
      <c r="R1146" t="str">
        <f>TEXT(SalesData[[#This Row],[Order Date]],"mmm-yyyy")</f>
        <v>Aug-2023</v>
      </c>
      <c r="S1146">
        <f>YEAR(SalesData[[#This Row],[Order Date]])*100 + MONTH(SalesData[[#This Row],[Order Date]])</f>
        <v>202308</v>
      </c>
    </row>
    <row r="1147" spans="1:19" x14ac:dyDescent="0.3">
      <c r="A1147" t="s">
        <v>728</v>
      </c>
      <c r="B1147" s="3">
        <v>45149</v>
      </c>
      <c r="C1147" t="s">
        <v>729</v>
      </c>
      <c r="D1147" t="s">
        <v>23</v>
      </c>
      <c r="E1147" t="s">
        <v>19</v>
      </c>
      <c r="F1147" t="s">
        <v>20</v>
      </c>
      <c r="G1147">
        <v>2</v>
      </c>
      <c r="H1147" s="5">
        <v>293.49</v>
      </c>
      <c r="I1147" s="5">
        <v>0.19</v>
      </c>
      <c r="J1147" s="5">
        <v>475.45380000000011</v>
      </c>
      <c r="K1147" s="5">
        <v>84.926875552826615</v>
      </c>
      <c r="L1147">
        <f>YEAR(SalesData[Order Date])</f>
        <v>2023</v>
      </c>
      <c r="M1147">
        <f>MONTH(SalesData[Order Date])</f>
        <v>8</v>
      </c>
      <c r="N1147" t="str">
        <f>TEXT(SalesData[[#This Row],[Order Date]], "mmmm")</f>
        <v>August</v>
      </c>
      <c r="O1147" s="7">
        <f>IF(SalesData[Sales]=0,0,SalesData[Profit]/SalesData[Sales])</f>
        <v>0.17862277166115109</v>
      </c>
      <c r="P1147" s="8">
        <f t="shared" si="17"/>
        <v>3.2369075607346074E-4</v>
      </c>
      <c r="Q1147" t="str">
        <f>IF(SalesData[[#This Row],[Discount]]&gt;0, "Yes", "No")</f>
        <v>Yes</v>
      </c>
      <c r="R1147" t="str">
        <f>TEXT(SalesData[[#This Row],[Order Date]],"mmm-yyyy")</f>
        <v>Aug-2023</v>
      </c>
      <c r="S1147">
        <f>YEAR(SalesData[[#This Row],[Order Date]])*100 + MONTH(SalesData[[#This Row],[Order Date]])</f>
        <v>202308</v>
      </c>
    </row>
    <row r="1148" spans="1:19" x14ac:dyDescent="0.3">
      <c r="A1148" t="s">
        <v>818</v>
      </c>
      <c r="B1148" s="3">
        <v>45163</v>
      </c>
      <c r="C1148" t="s">
        <v>819</v>
      </c>
      <c r="D1148" t="s">
        <v>23</v>
      </c>
      <c r="E1148" t="s">
        <v>14</v>
      </c>
      <c r="F1148" t="s">
        <v>53</v>
      </c>
      <c r="G1148">
        <v>6</v>
      </c>
      <c r="H1148" s="5">
        <v>441.1</v>
      </c>
      <c r="I1148" s="5">
        <v>0.03</v>
      </c>
      <c r="J1148" s="5">
        <v>2567.2020000000002</v>
      </c>
      <c r="K1148" s="5">
        <v>520.10205598806294</v>
      </c>
      <c r="L1148">
        <f>YEAR(SalesData[Order Date])</f>
        <v>2023</v>
      </c>
      <c r="M1148">
        <f>MONTH(SalesData[Order Date])</f>
        <v>8</v>
      </c>
      <c r="N1148" t="str">
        <f>TEXT(SalesData[[#This Row],[Order Date]], "mmmm")</f>
        <v>August</v>
      </c>
      <c r="O1148" s="7">
        <f>IF(SalesData[Sales]=0,0,SalesData[Profit]/SalesData[Sales])</f>
        <v>0.20259490916104883</v>
      </c>
      <c r="P1148" s="8">
        <f t="shared" si="17"/>
        <v>1.133529811834051E-5</v>
      </c>
      <c r="Q1148" t="str">
        <f>IF(SalesData[[#This Row],[Discount]]&gt;0, "Yes", "No")</f>
        <v>Yes</v>
      </c>
      <c r="R1148" t="str">
        <f>TEXT(SalesData[[#This Row],[Order Date]],"mmm-yyyy")</f>
        <v>Aug-2023</v>
      </c>
      <c r="S1148">
        <f>YEAR(SalesData[[#This Row],[Order Date]])*100 + MONTH(SalesData[[#This Row],[Order Date]])</f>
        <v>202308</v>
      </c>
    </row>
    <row r="1149" spans="1:19" x14ac:dyDescent="0.3">
      <c r="A1149" t="s">
        <v>830</v>
      </c>
      <c r="B1149" s="3">
        <v>45159</v>
      </c>
      <c r="C1149" t="s">
        <v>831</v>
      </c>
      <c r="D1149" t="s">
        <v>18</v>
      </c>
      <c r="E1149" t="s">
        <v>14</v>
      </c>
      <c r="F1149" t="s">
        <v>91</v>
      </c>
      <c r="G1149">
        <v>7</v>
      </c>
      <c r="H1149" s="5">
        <v>561.02</v>
      </c>
      <c r="I1149" s="5">
        <v>0.25</v>
      </c>
      <c r="J1149" s="5">
        <v>2945.355</v>
      </c>
      <c r="K1149" s="5">
        <v>518.6821436528719</v>
      </c>
      <c r="L1149">
        <f>YEAR(SalesData[Order Date])</f>
        <v>2023</v>
      </c>
      <c r="M1149">
        <f>MONTH(SalesData[Order Date])</f>
        <v>8</v>
      </c>
      <c r="N1149" t="str">
        <f>TEXT(SalesData[[#This Row],[Order Date]], "mmmm")</f>
        <v>August</v>
      </c>
      <c r="O1149" s="7">
        <f>IF(SalesData[Sales]=0,0,SalesData[Profit]/SalesData[Sales])</f>
        <v>0.17610174109839796</v>
      </c>
      <c r="P1149" s="8">
        <f t="shared" si="17"/>
        <v>6.3659558864720894E-5</v>
      </c>
      <c r="Q1149" t="str">
        <f>IF(SalesData[[#This Row],[Discount]]&gt;0, "Yes", "No")</f>
        <v>Yes</v>
      </c>
      <c r="R1149" t="str">
        <f>TEXT(SalesData[[#This Row],[Order Date]],"mmm-yyyy")</f>
        <v>Aug-2023</v>
      </c>
      <c r="S1149">
        <f>YEAR(SalesData[[#This Row],[Order Date]])*100 + MONTH(SalesData[[#This Row],[Order Date]])</f>
        <v>202308</v>
      </c>
    </row>
    <row r="1150" spans="1:19" x14ac:dyDescent="0.3">
      <c r="A1150" t="s">
        <v>993</v>
      </c>
      <c r="B1150" s="3">
        <v>45147</v>
      </c>
      <c r="C1150" t="s">
        <v>994</v>
      </c>
      <c r="D1150" t="s">
        <v>23</v>
      </c>
      <c r="E1150" t="s">
        <v>26</v>
      </c>
      <c r="F1150" t="s">
        <v>27</v>
      </c>
      <c r="G1150">
        <v>4</v>
      </c>
      <c r="H1150" s="5">
        <v>441.72</v>
      </c>
      <c r="I1150" s="5">
        <v>0.27</v>
      </c>
      <c r="J1150" s="5">
        <v>1289.8224</v>
      </c>
      <c r="K1150" s="5">
        <v>375.1575220766656</v>
      </c>
      <c r="L1150">
        <f>YEAR(SalesData[Order Date])</f>
        <v>2023</v>
      </c>
      <c r="M1150">
        <f>MONTH(SalesData[Order Date])</f>
        <v>8</v>
      </c>
      <c r="N1150" t="str">
        <f>TEXT(SalesData[[#This Row],[Order Date]], "mmmm")</f>
        <v>August</v>
      </c>
      <c r="O1150" s="7">
        <f>IF(SalesData[Sales]=0,0,SalesData[Profit]/SalesData[Sales])</f>
        <v>0.29085982851334075</v>
      </c>
      <c r="P1150" s="8">
        <f t="shared" si="17"/>
        <v>1.5281173594132029E-4</v>
      </c>
      <c r="Q1150" t="str">
        <f>IF(SalesData[[#This Row],[Discount]]&gt;0, "Yes", "No")</f>
        <v>Yes</v>
      </c>
      <c r="R1150" t="str">
        <f>TEXT(SalesData[[#This Row],[Order Date]],"mmm-yyyy")</f>
        <v>Aug-2023</v>
      </c>
      <c r="S1150">
        <f>YEAR(SalesData[[#This Row],[Order Date]])*100 + MONTH(SalesData[[#This Row],[Order Date]])</f>
        <v>202308</v>
      </c>
    </row>
    <row r="1151" spans="1:19" x14ac:dyDescent="0.3">
      <c r="A1151" t="s">
        <v>1109</v>
      </c>
      <c r="B1151" s="3">
        <v>45164</v>
      </c>
      <c r="C1151" t="s">
        <v>1110</v>
      </c>
      <c r="D1151" t="s">
        <v>23</v>
      </c>
      <c r="E1151" t="s">
        <v>19</v>
      </c>
      <c r="F1151" t="s">
        <v>44</v>
      </c>
      <c r="G1151">
        <v>7</v>
      </c>
      <c r="H1151" s="5">
        <v>870.35</v>
      </c>
      <c r="I1151" s="5">
        <v>0.16</v>
      </c>
      <c r="J1151" s="5">
        <v>5117.6579999999994</v>
      </c>
      <c r="K1151" s="5">
        <v>643.80949704249792</v>
      </c>
      <c r="L1151">
        <f>YEAR(SalesData[Order Date])</f>
        <v>2023</v>
      </c>
      <c r="M1151">
        <f>MONTH(SalesData[Order Date])</f>
        <v>8</v>
      </c>
      <c r="N1151" t="str">
        <f>TEXT(SalesData[[#This Row],[Order Date]], "mmmm")</f>
        <v>August</v>
      </c>
      <c r="O1151" s="7">
        <f>IF(SalesData[Sales]=0,0,SalesData[Profit]/SalesData[Sales])</f>
        <v>0.12580158678881981</v>
      </c>
      <c r="P1151" s="8">
        <f t="shared" si="17"/>
        <v>2.6262012819145007E-5</v>
      </c>
      <c r="Q1151" t="str">
        <f>IF(SalesData[[#This Row],[Discount]]&gt;0, "Yes", "No")</f>
        <v>Yes</v>
      </c>
      <c r="R1151" t="str">
        <f>TEXT(SalesData[[#This Row],[Order Date]],"mmm-yyyy")</f>
        <v>Aug-2023</v>
      </c>
      <c r="S1151">
        <f>YEAR(SalesData[[#This Row],[Order Date]])*100 + MONTH(SalesData[[#This Row],[Order Date]])</f>
        <v>202308</v>
      </c>
    </row>
    <row r="1152" spans="1:19" x14ac:dyDescent="0.3">
      <c r="A1152" t="s">
        <v>1155</v>
      </c>
      <c r="B1152" s="3">
        <v>45139</v>
      </c>
      <c r="C1152" t="s">
        <v>1156</v>
      </c>
      <c r="D1152" t="s">
        <v>18</v>
      </c>
      <c r="E1152" t="s">
        <v>26</v>
      </c>
      <c r="F1152" t="s">
        <v>27</v>
      </c>
      <c r="G1152">
        <v>3</v>
      </c>
      <c r="H1152" s="5">
        <v>143</v>
      </c>
      <c r="I1152" s="5">
        <v>0.14000000000000001</v>
      </c>
      <c r="J1152" s="5">
        <v>368.94</v>
      </c>
      <c r="K1152" s="5">
        <v>38.845681813297091</v>
      </c>
      <c r="L1152">
        <f>YEAR(SalesData[Order Date])</f>
        <v>2023</v>
      </c>
      <c r="M1152">
        <f>MONTH(SalesData[Order Date])</f>
        <v>8</v>
      </c>
      <c r="N1152" t="str">
        <f>TEXT(SalesData[[#This Row],[Order Date]], "mmmm")</f>
        <v>August</v>
      </c>
      <c r="O1152" s="7">
        <f>IF(SalesData[Sales]=0,0,SalesData[Profit]/SalesData[Sales])</f>
        <v>0.10528997076298881</v>
      </c>
      <c r="P1152" s="8">
        <f t="shared" si="17"/>
        <v>3.2634032634032639E-4</v>
      </c>
      <c r="Q1152" t="str">
        <f>IF(SalesData[[#This Row],[Discount]]&gt;0, "Yes", "No")</f>
        <v>Yes</v>
      </c>
      <c r="R1152" t="str">
        <f>TEXT(SalesData[[#This Row],[Order Date]],"mmm-yyyy")</f>
        <v>Aug-2023</v>
      </c>
      <c r="S1152">
        <f>YEAR(SalesData[[#This Row],[Order Date]])*100 + MONTH(SalesData[[#This Row],[Order Date]])</f>
        <v>202308</v>
      </c>
    </row>
    <row r="1153" spans="1:19" x14ac:dyDescent="0.3">
      <c r="A1153" t="s">
        <v>1353</v>
      </c>
      <c r="B1153" s="3">
        <v>45168</v>
      </c>
      <c r="C1153" t="s">
        <v>1354</v>
      </c>
      <c r="D1153" t="s">
        <v>30</v>
      </c>
      <c r="E1153" t="s">
        <v>19</v>
      </c>
      <c r="F1153" t="s">
        <v>20</v>
      </c>
      <c r="G1153">
        <v>1</v>
      </c>
      <c r="H1153" s="5">
        <v>694.68</v>
      </c>
      <c r="I1153" s="5">
        <v>0.14000000000000001</v>
      </c>
      <c r="J1153" s="5">
        <v>597.42479999999989</v>
      </c>
      <c r="K1153" s="5">
        <v>58.884609544126299</v>
      </c>
      <c r="L1153">
        <f>YEAR(SalesData[Order Date])</f>
        <v>2023</v>
      </c>
      <c r="M1153">
        <f>MONTH(SalesData[Order Date])</f>
        <v>8</v>
      </c>
      <c r="N1153" t="str">
        <f>TEXT(SalesData[[#This Row],[Order Date]], "mmmm")</f>
        <v>August</v>
      </c>
      <c r="O1153" s="7">
        <f>IF(SalesData[Sales]=0,0,SalesData[Profit]/SalesData[Sales])</f>
        <v>9.8564052821587436E-2</v>
      </c>
      <c r="P1153" s="8">
        <f t="shared" si="17"/>
        <v>2.0153164046755344E-4</v>
      </c>
      <c r="Q1153" t="str">
        <f>IF(SalesData[[#This Row],[Discount]]&gt;0, "Yes", "No")</f>
        <v>Yes</v>
      </c>
      <c r="R1153" t="str">
        <f>TEXT(SalesData[[#This Row],[Order Date]],"mmm-yyyy")</f>
        <v>Aug-2023</v>
      </c>
      <c r="S1153">
        <f>YEAR(SalesData[[#This Row],[Order Date]])*100 + MONTH(SalesData[[#This Row],[Order Date]])</f>
        <v>202308</v>
      </c>
    </row>
    <row r="1154" spans="1:19" x14ac:dyDescent="0.3">
      <c r="A1154" t="s">
        <v>1374</v>
      </c>
      <c r="B1154" s="3">
        <v>45168</v>
      </c>
      <c r="C1154" t="s">
        <v>1375</v>
      </c>
      <c r="D1154" t="s">
        <v>13</v>
      </c>
      <c r="E1154" t="s">
        <v>19</v>
      </c>
      <c r="F1154" t="s">
        <v>27</v>
      </c>
      <c r="G1154">
        <v>4</v>
      </c>
      <c r="H1154" s="5">
        <v>634.73</v>
      </c>
      <c r="I1154" s="5">
        <v>0.06</v>
      </c>
      <c r="J1154" s="5">
        <v>2386.5848000000001</v>
      </c>
      <c r="K1154" s="5">
        <v>169.47239783768131</v>
      </c>
      <c r="L1154">
        <f>YEAR(SalesData[Order Date])</f>
        <v>2023</v>
      </c>
      <c r="M1154">
        <f>MONTH(SalesData[Order Date])</f>
        <v>8</v>
      </c>
      <c r="N1154" t="str">
        <f>TEXT(SalesData[[#This Row],[Order Date]], "mmmm")</f>
        <v>August</v>
      </c>
      <c r="O1154" s="7">
        <f>IF(SalesData[Sales]=0,0,SalesData[Profit]/SalesData[Sales])</f>
        <v>7.1010423697360894E-2</v>
      </c>
      <c r="P1154" s="8">
        <f t="shared" ref="P1154:P1217" si="18">IF(H:H*G:G=0, 0, (I:I/(H:H*G:G)))</f>
        <v>2.3632095536684886E-5</v>
      </c>
      <c r="Q1154" t="str">
        <f>IF(SalesData[[#This Row],[Discount]]&gt;0, "Yes", "No")</f>
        <v>Yes</v>
      </c>
      <c r="R1154" t="str">
        <f>TEXT(SalesData[[#This Row],[Order Date]],"mmm-yyyy")</f>
        <v>Aug-2023</v>
      </c>
      <c r="S1154">
        <f>YEAR(SalesData[[#This Row],[Order Date]])*100 + MONTH(SalesData[[#This Row],[Order Date]])</f>
        <v>202308</v>
      </c>
    </row>
    <row r="1155" spans="1:19" x14ac:dyDescent="0.3">
      <c r="A1155" t="s">
        <v>1386</v>
      </c>
      <c r="B1155" s="3">
        <v>45139</v>
      </c>
      <c r="C1155" t="s">
        <v>1387</v>
      </c>
      <c r="D1155" t="s">
        <v>13</v>
      </c>
      <c r="E1155" t="s">
        <v>14</v>
      </c>
      <c r="F1155" t="s">
        <v>53</v>
      </c>
      <c r="G1155">
        <v>5</v>
      </c>
      <c r="H1155" s="5">
        <v>967.96</v>
      </c>
      <c r="I1155" s="5">
        <v>0.22</v>
      </c>
      <c r="J1155" s="5">
        <v>3775.0439999999999</v>
      </c>
      <c r="K1155" s="5">
        <v>289.72200347363992</v>
      </c>
      <c r="L1155">
        <f>YEAR(SalesData[Order Date])</f>
        <v>2023</v>
      </c>
      <c r="M1155">
        <f>MONTH(SalesData[Order Date])</f>
        <v>8</v>
      </c>
      <c r="N1155" t="str">
        <f>TEXT(SalesData[[#This Row],[Order Date]], "mmmm")</f>
        <v>August</v>
      </c>
      <c r="O1155" s="7">
        <f>IF(SalesData[Sales]=0,0,SalesData[Profit]/SalesData[Sales])</f>
        <v>7.6746656058483007E-2</v>
      </c>
      <c r="P1155" s="8">
        <f t="shared" si="18"/>
        <v>4.5456423819166082E-5</v>
      </c>
      <c r="Q1155" t="str">
        <f>IF(SalesData[[#This Row],[Discount]]&gt;0, "Yes", "No")</f>
        <v>Yes</v>
      </c>
      <c r="R1155" t="str">
        <f>TEXT(SalesData[[#This Row],[Order Date]],"mmm-yyyy")</f>
        <v>Aug-2023</v>
      </c>
      <c r="S1155">
        <f>YEAR(SalesData[[#This Row],[Order Date]])*100 + MONTH(SalesData[[#This Row],[Order Date]])</f>
        <v>202308</v>
      </c>
    </row>
    <row r="1156" spans="1:19" x14ac:dyDescent="0.3">
      <c r="A1156" t="s">
        <v>1390</v>
      </c>
      <c r="B1156" s="3">
        <v>45153</v>
      </c>
      <c r="C1156" t="s">
        <v>1391</v>
      </c>
      <c r="D1156" t="s">
        <v>30</v>
      </c>
      <c r="E1156" t="s">
        <v>19</v>
      </c>
      <c r="F1156" t="s">
        <v>27</v>
      </c>
      <c r="G1156">
        <v>3</v>
      </c>
      <c r="H1156" s="5">
        <v>560.49</v>
      </c>
      <c r="I1156" s="5">
        <v>0.27</v>
      </c>
      <c r="J1156" s="5">
        <v>1227.4730999999999</v>
      </c>
      <c r="K1156" s="5">
        <v>106.107261960918</v>
      </c>
      <c r="L1156">
        <f>YEAR(SalesData[Order Date])</f>
        <v>2023</v>
      </c>
      <c r="M1156">
        <f>MONTH(SalesData[Order Date])</f>
        <v>8</v>
      </c>
      <c r="N1156" t="str">
        <f>TEXT(SalesData[[#This Row],[Order Date]], "mmmm")</f>
        <v>August</v>
      </c>
      <c r="O1156" s="7">
        <f>IF(SalesData[Sales]=0,0,SalesData[Profit]/SalesData[Sales])</f>
        <v>8.6443655637681999E-2</v>
      </c>
      <c r="P1156" s="8">
        <f t="shared" si="18"/>
        <v>1.6057378365358883E-4</v>
      </c>
      <c r="Q1156" t="str">
        <f>IF(SalesData[[#This Row],[Discount]]&gt;0, "Yes", "No")</f>
        <v>Yes</v>
      </c>
      <c r="R1156" t="str">
        <f>TEXT(SalesData[[#This Row],[Order Date]],"mmm-yyyy")</f>
        <v>Aug-2023</v>
      </c>
      <c r="S1156">
        <f>YEAR(SalesData[[#This Row],[Order Date]])*100 + MONTH(SalesData[[#This Row],[Order Date]])</f>
        <v>202308</v>
      </c>
    </row>
    <row r="1157" spans="1:19" x14ac:dyDescent="0.3">
      <c r="A1157" t="s">
        <v>1428</v>
      </c>
      <c r="B1157" s="3">
        <v>45141</v>
      </c>
      <c r="C1157" t="s">
        <v>1429</v>
      </c>
      <c r="D1157" t="s">
        <v>18</v>
      </c>
      <c r="E1157" t="s">
        <v>14</v>
      </c>
      <c r="F1157" t="s">
        <v>15</v>
      </c>
      <c r="G1157">
        <v>6</v>
      </c>
      <c r="H1157" s="5">
        <v>332.36</v>
      </c>
      <c r="I1157" s="5">
        <v>0</v>
      </c>
      <c r="J1157" s="5">
        <v>1994.16</v>
      </c>
      <c r="K1157" s="5">
        <v>247.82973359800451</v>
      </c>
      <c r="L1157">
        <f>YEAR(SalesData[Order Date])</f>
        <v>2023</v>
      </c>
      <c r="M1157">
        <f>MONTH(SalesData[Order Date])</f>
        <v>8</v>
      </c>
      <c r="N1157" t="str">
        <f>TEXT(SalesData[[#This Row],[Order Date]], "mmmm")</f>
        <v>August</v>
      </c>
      <c r="O1157" s="7">
        <f>IF(SalesData[Sales]=0,0,SalesData[Profit]/SalesData[Sales])</f>
        <v>0.12427775785192989</v>
      </c>
      <c r="P1157" s="8">
        <f t="shared" si="18"/>
        <v>0</v>
      </c>
      <c r="Q1157" t="str">
        <f>IF(SalesData[[#This Row],[Discount]]&gt;0, "Yes", "No")</f>
        <v>No</v>
      </c>
      <c r="R1157" t="str">
        <f>TEXT(SalesData[[#This Row],[Order Date]],"mmm-yyyy")</f>
        <v>Aug-2023</v>
      </c>
      <c r="S1157">
        <f>YEAR(SalesData[[#This Row],[Order Date]])*100 + MONTH(SalesData[[#This Row],[Order Date]])</f>
        <v>202308</v>
      </c>
    </row>
    <row r="1158" spans="1:19" x14ac:dyDescent="0.3">
      <c r="A1158" t="s">
        <v>1446</v>
      </c>
      <c r="B1158" s="3">
        <v>45164</v>
      </c>
      <c r="C1158" t="s">
        <v>1447</v>
      </c>
      <c r="D1158" t="s">
        <v>30</v>
      </c>
      <c r="E1158" t="s">
        <v>14</v>
      </c>
      <c r="F1158" t="s">
        <v>44</v>
      </c>
      <c r="G1158">
        <v>1</v>
      </c>
      <c r="H1158" s="5">
        <v>346.73</v>
      </c>
      <c r="I1158" s="5">
        <v>0.22</v>
      </c>
      <c r="J1158" s="5">
        <v>270.44940000000003</v>
      </c>
      <c r="K1158" s="5">
        <v>15.46130123494699</v>
      </c>
      <c r="L1158">
        <f>YEAR(SalesData[Order Date])</f>
        <v>2023</v>
      </c>
      <c r="M1158">
        <f>MONTH(SalesData[Order Date])</f>
        <v>8</v>
      </c>
      <c r="N1158" t="str">
        <f>TEXT(SalesData[[#This Row],[Order Date]], "mmmm")</f>
        <v>August</v>
      </c>
      <c r="O1158" s="7">
        <f>IF(SalesData[Sales]=0,0,SalesData[Profit]/SalesData[Sales])</f>
        <v>5.7168924149755884E-2</v>
      </c>
      <c r="P1158" s="8">
        <f t="shared" si="18"/>
        <v>6.3449946644363042E-4</v>
      </c>
      <c r="Q1158" t="str">
        <f>IF(SalesData[[#This Row],[Discount]]&gt;0, "Yes", "No")</f>
        <v>Yes</v>
      </c>
      <c r="R1158" t="str">
        <f>TEXT(SalesData[[#This Row],[Order Date]],"mmm-yyyy")</f>
        <v>Aug-2023</v>
      </c>
      <c r="S1158">
        <f>YEAR(SalesData[[#This Row],[Order Date]])*100 + MONTH(SalesData[[#This Row],[Order Date]])</f>
        <v>202308</v>
      </c>
    </row>
    <row r="1159" spans="1:19" x14ac:dyDescent="0.3">
      <c r="A1159" t="s">
        <v>1454</v>
      </c>
      <c r="B1159" s="3">
        <v>45150</v>
      </c>
      <c r="C1159" t="s">
        <v>1455</v>
      </c>
      <c r="D1159" t="s">
        <v>18</v>
      </c>
      <c r="E1159" t="s">
        <v>14</v>
      </c>
      <c r="F1159" t="s">
        <v>39</v>
      </c>
      <c r="G1159">
        <v>7</v>
      </c>
      <c r="H1159" s="5">
        <v>616.71</v>
      </c>
      <c r="I1159" s="5">
        <v>0.15</v>
      </c>
      <c r="J1159" s="5">
        <v>3669.4245000000001</v>
      </c>
      <c r="K1159" s="5">
        <v>917.47932784487705</v>
      </c>
      <c r="L1159">
        <f>YEAR(SalesData[Order Date])</f>
        <v>2023</v>
      </c>
      <c r="M1159">
        <f>MONTH(SalesData[Order Date])</f>
        <v>8</v>
      </c>
      <c r="N1159" t="str">
        <f>TEXT(SalesData[[#This Row],[Order Date]], "mmmm")</f>
        <v>August</v>
      </c>
      <c r="O1159" s="7">
        <f>IF(SalesData[Sales]=0,0,SalesData[Profit]/SalesData[Sales])</f>
        <v>0.25003357552250416</v>
      </c>
      <c r="P1159" s="8">
        <f t="shared" si="18"/>
        <v>3.474659309654688E-5</v>
      </c>
      <c r="Q1159" t="str">
        <f>IF(SalesData[[#This Row],[Discount]]&gt;0, "Yes", "No")</f>
        <v>Yes</v>
      </c>
      <c r="R1159" t="str">
        <f>TEXT(SalesData[[#This Row],[Order Date]],"mmm-yyyy")</f>
        <v>Aug-2023</v>
      </c>
      <c r="S1159">
        <f>YEAR(SalesData[[#This Row],[Order Date]])*100 + MONTH(SalesData[[#This Row],[Order Date]])</f>
        <v>202308</v>
      </c>
    </row>
    <row r="1160" spans="1:19" x14ac:dyDescent="0.3">
      <c r="A1160" t="s">
        <v>1476</v>
      </c>
      <c r="B1160" s="3">
        <v>45147</v>
      </c>
      <c r="C1160" t="s">
        <v>1477</v>
      </c>
      <c r="D1160" t="s">
        <v>18</v>
      </c>
      <c r="E1160" t="s">
        <v>19</v>
      </c>
      <c r="F1160" t="s">
        <v>62</v>
      </c>
      <c r="G1160">
        <v>5</v>
      </c>
      <c r="H1160" s="5">
        <v>640.12</v>
      </c>
      <c r="I1160" s="5">
        <v>0.11</v>
      </c>
      <c r="J1160" s="5">
        <v>2848.5340000000001</v>
      </c>
      <c r="K1160" s="5">
        <v>144.6240004078623</v>
      </c>
      <c r="L1160">
        <f>YEAR(SalesData[Order Date])</f>
        <v>2023</v>
      </c>
      <c r="M1160">
        <f>MONTH(SalesData[Order Date])</f>
        <v>8</v>
      </c>
      <c r="N1160" t="str">
        <f>TEXT(SalesData[[#This Row],[Order Date]], "mmmm")</f>
        <v>August</v>
      </c>
      <c r="O1160" s="7">
        <f>IF(SalesData[Sales]=0,0,SalesData[Profit]/SalesData[Sales])</f>
        <v>5.0771379385979698E-2</v>
      </c>
      <c r="P1160" s="8">
        <f t="shared" si="18"/>
        <v>3.4368555895769548E-5</v>
      </c>
      <c r="Q1160" t="str">
        <f>IF(SalesData[[#This Row],[Discount]]&gt;0, "Yes", "No")</f>
        <v>Yes</v>
      </c>
      <c r="R1160" t="str">
        <f>TEXT(SalesData[[#This Row],[Order Date]],"mmm-yyyy")</f>
        <v>Aug-2023</v>
      </c>
      <c r="S1160">
        <f>YEAR(SalesData[[#This Row],[Order Date]])*100 + MONTH(SalesData[[#This Row],[Order Date]])</f>
        <v>202308</v>
      </c>
    </row>
    <row r="1161" spans="1:19" x14ac:dyDescent="0.3">
      <c r="A1161" t="s">
        <v>1504</v>
      </c>
      <c r="B1161" s="3">
        <v>45146</v>
      </c>
      <c r="C1161" t="s">
        <v>1505</v>
      </c>
      <c r="D1161" t="s">
        <v>23</v>
      </c>
      <c r="E1161" t="s">
        <v>19</v>
      </c>
      <c r="F1161" t="s">
        <v>31</v>
      </c>
      <c r="G1161">
        <v>3</v>
      </c>
      <c r="H1161" s="5">
        <v>631.47</v>
      </c>
      <c r="I1161" s="5">
        <v>0.23</v>
      </c>
      <c r="J1161" s="5">
        <v>1458.6957</v>
      </c>
      <c r="K1161" s="5">
        <v>431.14667053417651</v>
      </c>
      <c r="L1161">
        <f>YEAR(SalesData[Order Date])</f>
        <v>2023</v>
      </c>
      <c r="M1161">
        <f>MONTH(SalesData[Order Date])</f>
        <v>8</v>
      </c>
      <c r="N1161" t="str">
        <f>TEXT(SalesData[[#This Row],[Order Date]], "mmmm")</f>
        <v>August</v>
      </c>
      <c r="O1161" s="7">
        <f>IF(SalesData[Sales]=0,0,SalesData[Profit]/SalesData[Sales])</f>
        <v>0.29556998799281886</v>
      </c>
      <c r="P1161" s="8">
        <f t="shared" si="18"/>
        <v>1.2140983208492354E-4</v>
      </c>
      <c r="Q1161" t="str">
        <f>IF(SalesData[[#This Row],[Discount]]&gt;0, "Yes", "No")</f>
        <v>Yes</v>
      </c>
      <c r="R1161" t="str">
        <f>TEXT(SalesData[[#This Row],[Order Date]],"mmm-yyyy")</f>
        <v>Aug-2023</v>
      </c>
      <c r="S1161">
        <f>YEAR(SalesData[[#This Row],[Order Date]])*100 + MONTH(SalesData[[#This Row],[Order Date]])</f>
        <v>202308</v>
      </c>
    </row>
    <row r="1162" spans="1:19" x14ac:dyDescent="0.3">
      <c r="A1162" t="s">
        <v>1716</v>
      </c>
      <c r="B1162" s="3">
        <v>45157</v>
      </c>
      <c r="C1162" t="s">
        <v>1717</v>
      </c>
      <c r="D1162" t="s">
        <v>30</v>
      </c>
      <c r="E1162" t="s">
        <v>19</v>
      </c>
      <c r="F1162" t="s">
        <v>53</v>
      </c>
      <c r="G1162">
        <v>7</v>
      </c>
      <c r="H1162" s="5">
        <v>584.67999999999995</v>
      </c>
      <c r="I1162" s="5">
        <v>0.14000000000000001</v>
      </c>
      <c r="J1162" s="5">
        <v>3519.7736</v>
      </c>
      <c r="K1162" s="5">
        <v>983.76925206836597</v>
      </c>
      <c r="L1162">
        <f>YEAR(SalesData[Order Date])</f>
        <v>2023</v>
      </c>
      <c r="M1162">
        <f>MONTH(SalesData[Order Date])</f>
        <v>8</v>
      </c>
      <c r="N1162" t="str">
        <f>TEXT(SalesData[[#This Row],[Order Date]], "mmmm")</f>
        <v>August</v>
      </c>
      <c r="O1162" s="7">
        <f>IF(SalesData[Sales]=0,0,SalesData[Profit]/SalesData[Sales])</f>
        <v>0.27949787795111763</v>
      </c>
      <c r="P1162" s="8">
        <f t="shared" si="18"/>
        <v>3.4206745570226451E-5</v>
      </c>
      <c r="Q1162" t="str">
        <f>IF(SalesData[[#This Row],[Discount]]&gt;0, "Yes", "No")</f>
        <v>Yes</v>
      </c>
      <c r="R1162" t="str">
        <f>TEXT(SalesData[[#This Row],[Order Date]],"mmm-yyyy")</f>
        <v>Aug-2023</v>
      </c>
      <c r="S1162">
        <f>YEAR(SalesData[[#This Row],[Order Date]])*100 + MONTH(SalesData[[#This Row],[Order Date]])</f>
        <v>202308</v>
      </c>
    </row>
    <row r="1163" spans="1:19" x14ac:dyDescent="0.3">
      <c r="A1163" t="s">
        <v>1771</v>
      </c>
      <c r="B1163" s="3">
        <v>45156</v>
      </c>
      <c r="C1163" t="s">
        <v>1772</v>
      </c>
      <c r="D1163" t="s">
        <v>13</v>
      </c>
      <c r="E1163" t="s">
        <v>26</v>
      </c>
      <c r="F1163" t="s">
        <v>31</v>
      </c>
      <c r="G1163">
        <v>2</v>
      </c>
      <c r="H1163" s="5">
        <v>429.46</v>
      </c>
      <c r="I1163" s="5">
        <v>0.28999999999999998</v>
      </c>
      <c r="J1163" s="5">
        <v>609.83319999999992</v>
      </c>
      <c r="K1163" s="5">
        <v>80.15880475623554</v>
      </c>
      <c r="L1163">
        <f>YEAR(SalesData[Order Date])</f>
        <v>2023</v>
      </c>
      <c r="M1163">
        <f>MONTH(SalesData[Order Date])</f>
        <v>8</v>
      </c>
      <c r="N1163" t="str">
        <f>TEXT(SalesData[[#This Row],[Order Date]], "mmmm")</f>
        <v>August</v>
      </c>
      <c r="O1163" s="7">
        <f>IF(SalesData[Sales]=0,0,SalesData[Profit]/SalesData[Sales])</f>
        <v>0.13144381899220237</v>
      </c>
      <c r="P1163" s="8">
        <f t="shared" si="18"/>
        <v>3.3763330694360356E-4</v>
      </c>
      <c r="Q1163" t="str">
        <f>IF(SalesData[[#This Row],[Discount]]&gt;0, "Yes", "No")</f>
        <v>Yes</v>
      </c>
      <c r="R1163" t="str">
        <f>TEXT(SalesData[[#This Row],[Order Date]],"mmm-yyyy")</f>
        <v>Aug-2023</v>
      </c>
      <c r="S1163">
        <f>YEAR(SalesData[[#This Row],[Order Date]])*100 + MONTH(SalesData[[#This Row],[Order Date]])</f>
        <v>202308</v>
      </c>
    </row>
    <row r="1164" spans="1:19" x14ac:dyDescent="0.3">
      <c r="A1164" t="s">
        <v>1805</v>
      </c>
      <c r="B1164" s="3">
        <v>45153</v>
      </c>
      <c r="C1164" t="s">
        <v>1806</v>
      </c>
      <c r="D1164" t="s">
        <v>18</v>
      </c>
      <c r="E1164" t="s">
        <v>14</v>
      </c>
      <c r="F1164" t="s">
        <v>53</v>
      </c>
      <c r="G1164">
        <v>1</v>
      </c>
      <c r="H1164" s="5">
        <v>644.99</v>
      </c>
      <c r="I1164" s="5">
        <v>0.17</v>
      </c>
      <c r="J1164" s="5">
        <v>535.34169999999995</v>
      </c>
      <c r="K1164" s="5">
        <v>97.928034033930885</v>
      </c>
      <c r="L1164">
        <f>YEAR(SalesData[Order Date])</f>
        <v>2023</v>
      </c>
      <c r="M1164">
        <f>MONTH(SalesData[Order Date])</f>
        <v>8</v>
      </c>
      <c r="N1164" t="str">
        <f>TEXT(SalesData[[#This Row],[Order Date]], "mmmm")</f>
        <v>August</v>
      </c>
      <c r="O1164" s="7">
        <f>IF(SalesData[Sales]=0,0,SalesData[Profit]/SalesData[Sales])</f>
        <v>0.1829262208304171</v>
      </c>
      <c r="P1164" s="8">
        <f t="shared" si="18"/>
        <v>2.6356997782911364E-4</v>
      </c>
      <c r="Q1164" t="str">
        <f>IF(SalesData[[#This Row],[Discount]]&gt;0, "Yes", "No")</f>
        <v>Yes</v>
      </c>
      <c r="R1164" t="str">
        <f>TEXT(SalesData[[#This Row],[Order Date]],"mmm-yyyy")</f>
        <v>Aug-2023</v>
      </c>
      <c r="S1164">
        <f>YEAR(SalesData[[#This Row],[Order Date]])*100 + MONTH(SalesData[[#This Row],[Order Date]])</f>
        <v>202308</v>
      </c>
    </row>
    <row r="1165" spans="1:19" x14ac:dyDescent="0.3">
      <c r="A1165" t="s">
        <v>1895</v>
      </c>
      <c r="B1165" s="3">
        <v>45164</v>
      </c>
      <c r="C1165" t="s">
        <v>1896</v>
      </c>
      <c r="D1165" t="s">
        <v>30</v>
      </c>
      <c r="E1165" t="s">
        <v>26</v>
      </c>
      <c r="F1165" t="s">
        <v>44</v>
      </c>
      <c r="G1165">
        <v>7</v>
      </c>
      <c r="H1165" s="5">
        <v>502.7</v>
      </c>
      <c r="I1165" s="5">
        <v>0.19</v>
      </c>
      <c r="J1165" s="5">
        <v>2850.3090000000002</v>
      </c>
      <c r="K1165" s="5">
        <v>720.80870212625496</v>
      </c>
      <c r="L1165">
        <f>YEAR(SalesData[Order Date])</f>
        <v>2023</v>
      </c>
      <c r="M1165">
        <f>MONTH(SalesData[Order Date])</f>
        <v>8</v>
      </c>
      <c r="N1165" t="str">
        <f>TEXT(SalesData[[#This Row],[Order Date]], "mmmm")</f>
        <v>August</v>
      </c>
      <c r="O1165" s="7">
        <f>IF(SalesData[Sales]=0,0,SalesData[Profit]/SalesData[Sales])</f>
        <v>0.25288791570536912</v>
      </c>
      <c r="P1165" s="8">
        <f t="shared" si="18"/>
        <v>5.3994145897865809E-5</v>
      </c>
      <c r="Q1165" t="str">
        <f>IF(SalesData[[#This Row],[Discount]]&gt;0, "Yes", "No")</f>
        <v>Yes</v>
      </c>
      <c r="R1165" t="str">
        <f>TEXT(SalesData[[#This Row],[Order Date]],"mmm-yyyy")</f>
        <v>Aug-2023</v>
      </c>
      <c r="S1165">
        <f>YEAR(SalesData[[#This Row],[Order Date]])*100 + MONTH(SalesData[[#This Row],[Order Date]])</f>
        <v>202308</v>
      </c>
    </row>
    <row r="1166" spans="1:19" x14ac:dyDescent="0.3">
      <c r="A1166" t="s">
        <v>1923</v>
      </c>
      <c r="B1166" s="3">
        <v>45140</v>
      </c>
      <c r="C1166" t="s">
        <v>1924</v>
      </c>
      <c r="D1166" t="s">
        <v>30</v>
      </c>
      <c r="E1166" t="s">
        <v>19</v>
      </c>
      <c r="F1166" t="s">
        <v>20</v>
      </c>
      <c r="G1166">
        <v>4</v>
      </c>
      <c r="H1166" s="5">
        <v>589.84</v>
      </c>
      <c r="I1166" s="5">
        <v>0.13</v>
      </c>
      <c r="J1166" s="5">
        <v>2052.6432</v>
      </c>
      <c r="K1166" s="5">
        <v>364.65416122987602</v>
      </c>
      <c r="L1166">
        <f>YEAR(SalesData[Order Date])</f>
        <v>2023</v>
      </c>
      <c r="M1166">
        <f>MONTH(SalesData[Order Date])</f>
        <v>8</v>
      </c>
      <c r="N1166" t="str">
        <f>TEXT(SalesData[[#This Row],[Order Date]], "mmmm")</f>
        <v>August</v>
      </c>
      <c r="O1166" s="7">
        <f>IF(SalesData[Sales]=0,0,SalesData[Profit]/SalesData[Sales])</f>
        <v>0.17765102148774614</v>
      </c>
      <c r="P1166" s="8">
        <f t="shared" si="18"/>
        <v>5.5099688050996876E-5</v>
      </c>
      <c r="Q1166" t="str">
        <f>IF(SalesData[[#This Row],[Discount]]&gt;0, "Yes", "No")</f>
        <v>Yes</v>
      </c>
      <c r="R1166" t="str">
        <f>TEXT(SalesData[[#This Row],[Order Date]],"mmm-yyyy")</f>
        <v>Aug-2023</v>
      </c>
      <c r="S1166">
        <f>YEAR(SalesData[[#This Row],[Order Date]])*100 + MONTH(SalesData[[#This Row],[Order Date]])</f>
        <v>202308</v>
      </c>
    </row>
    <row r="1167" spans="1:19" x14ac:dyDescent="0.3">
      <c r="A1167" t="s">
        <v>1925</v>
      </c>
      <c r="B1167" s="3">
        <v>45166</v>
      </c>
      <c r="C1167" t="s">
        <v>1926</v>
      </c>
      <c r="D1167" t="s">
        <v>18</v>
      </c>
      <c r="E1167" t="s">
        <v>26</v>
      </c>
      <c r="F1167" t="s">
        <v>39</v>
      </c>
      <c r="G1167">
        <v>8</v>
      </c>
      <c r="H1167" s="5">
        <v>804.22</v>
      </c>
      <c r="I1167" s="5">
        <v>0.18</v>
      </c>
      <c r="J1167" s="5">
        <v>5275.6832000000004</v>
      </c>
      <c r="K1167" s="5">
        <v>729.05649920582164</v>
      </c>
      <c r="L1167">
        <f>YEAR(SalesData[Order Date])</f>
        <v>2023</v>
      </c>
      <c r="M1167">
        <f>MONTH(SalesData[Order Date])</f>
        <v>8</v>
      </c>
      <c r="N1167" t="str">
        <f>TEXT(SalesData[[#This Row],[Order Date]], "mmmm")</f>
        <v>August</v>
      </c>
      <c r="O1167" s="7">
        <f>IF(SalesData[Sales]=0,0,SalesData[Profit]/SalesData[Sales])</f>
        <v>0.13819186474385375</v>
      </c>
      <c r="P1167" s="8">
        <f t="shared" si="18"/>
        <v>2.7977419114172736E-5</v>
      </c>
      <c r="Q1167" t="str">
        <f>IF(SalesData[[#This Row],[Discount]]&gt;0, "Yes", "No")</f>
        <v>Yes</v>
      </c>
      <c r="R1167" t="str">
        <f>TEXT(SalesData[[#This Row],[Order Date]],"mmm-yyyy")</f>
        <v>Aug-2023</v>
      </c>
      <c r="S1167">
        <f>YEAR(SalesData[[#This Row],[Order Date]])*100 + MONTH(SalesData[[#This Row],[Order Date]])</f>
        <v>202308</v>
      </c>
    </row>
    <row r="1168" spans="1:19" x14ac:dyDescent="0.3">
      <c r="A1168" t="s">
        <v>1938</v>
      </c>
      <c r="B1168" s="3">
        <v>45149</v>
      </c>
      <c r="C1168" t="s">
        <v>1939</v>
      </c>
      <c r="D1168" t="s">
        <v>30</v>
      </c>
      <c r="E1168" t="s">
        <v>14</v>
      </c>
      <c r="F1168" t="s">
        <v>91</v>
      </c>
      <c r="G1168">
        <v>9</v>
      </c>
      <c r="H1168" s="5">
        <v>524.20000000000005</v>
      </c>
      <c r="I1168" s="5">
        <v>0.05</v>
      </c>
      <c r="J1168" s="5">
        <v>4481.91</v>
      </c>
      <c r="K1168" s="5">
        <v>1169.240848381623</v>
      </c>
      <c r="L1168">
        <f>YEAR(SalesData[Order Date])</f>
        <v>2023</v>
      </c>
      <c r="M1168">
        <f>MONTH(SalesData[Order Date])</f>
        <v>8</v>
      </c>
      <c r="N1168" t="str">
        <f>TEXT(SalesData[[#This Row],[Order Date]], "mmmm")</f>
        <v>August</v>
      </c>
      <c r="O1168" s="7">
        <f>IF(SalesData[Sales]=0,0,SalesData[Profit]/SalesData[Sales])</f>
        <v>0.26088003739067117</v>
      </c>
      <c r="P1168" s="8">
        <f t="shared" si="18"/>
        <v>1.0598160159396329E-5</v>
      </c>
      <c r="Q1168" t="str">
        <f>IF(SalesData[[#This Row],[Discount]]&gt;0, "Yes", "No")</f>
        <v>Yes</v>
      </c>
      <c r="R1168" t="str">
        <f>TEXT(SalesData[[#This Row],[Order Date]],"mmm-yyyy")</f>
        <v>Aug-2023</v>
      </c>
      <c r="S1168">
        <f>YEAR(SalesData[[#This Row],[Order Date]])*100 + MONTH(SalesData[[#This Row],[Order Date]])</f>
        <v>202308</v>
      </c>
    </row>
    <row r="1169" spans="1:19" x14ac:dyDescent="0.3">
      <c r="A1169" t="s">
        <v>1966</v>
      </c>
      <c r="B1169" s="3">
        <v>45165</v>
      </c>
      <c r="C1169" t="s">
        <v>1967</v>
      </c>
      <c r="D1169" t="s">
        <v>13</v>
      </c>
      <c r="E1169" t="s">
        <v>26</v>
      </c>
      <c r="F1169" t="s">
        <v>34</v>
      </c>
      <c r="G1169">
        <v>5</v>
      </c>
      <c r="H1169" s="5">
        <v>400.23</v>
      </c>
      <c r="I1169" s="5">
        <v>0.3</v>
      </c>
      <c r="J1169" s="5">
        <v>1400.8050000000001</v>
      </c>
      <c r="K1169" s="5">
        <v>273.59508193713037</v>
      </c>
      <c r="L1169">
        <f>YEAR(SalesData[Order Date])</f>
        <v>2023</v>
      </c>
      <c r="M1169">
        <f>MONTH(SalesData[Order Date])</f>
        <v>8</v>
      </c>
      <c r="N1169" t="str">
        <f>TEXT(SalesData[[#This Row],[Order Date]], "mmmm")</f>
        <v>August</v>
      </c>
      <c r="O1169" s="7">
        <f>IF(SalesData[Sales]=0,0,SalesData[Profit]/SalesData[Sales])</f>
        <v>0.19531275369314813</v>
      </c>
      <c r="P1169" s="8">
        <f t="shared" si="18"/>
        <v>1.4991379956524997E-4</v>
      </c>
      <c r="Q1169" t="str">
        <f>IF(SalesData[[#This Row],[Discount]]&gt;0, "Yes", "No")</f>
        <v>Yes</v>
      </c>
      <c r="R1169" t="str">
        <f>TEXT(SalesData[[#This Row],[Order Date]],"mmm-yyyy")</f>
        <v>Aug-2023</v>
      </c>
      <c r="S1169">
        <f>YEAR(SalesData[[#This Row],[Order Date]])*100 + MONTH(SalesData[[#This Row],[Order Date]])</f>
        <v>202308</v>
      </c>
    </row>
    <row r="1170" spans="1:19" x14ac:dyDescent="0.3">
      <c r="A1170" t="s">
        <v>2044</v>
      </c>
      <c r="B1170" s="3">
        <v>45163</v>
      </c>
      <c r="C1170" t="s">
        <v>2045</v>
      </c>
      <c r="D1170" t="s">
        <v>30</v>
      </c>
      <c r="E1170" t="s">
        <v>14</v>
      </c>
      <c r="F1170" t="s">
        <v>34</v>
      </c>
      <c r="G1170">
        <v>6</v>
      </c>
      <c r="H1170" s="5">
        <v>832.07</v>
      </c>
      <c r="I1170" s="5">
        <v>0.03</v>
      </c>
      <c r="J1170" s="5">
        <v>4842.6473999999998</v>
      </c>
      <c r="K1170" s="5">
        <v>948.80096691371318</v>
      </c>
      <c r="L1170">
        <f>YEAR(SalesData[Order Date])</f>
        <v>2023</v>
      </c>
      <c r="M1170">
        <f>MONTH(SalesData[Order Date])</f>
        <v>8</v>
      </c>
      <c r="N1170" t="str">
        <f>TEXT(SalesData[[#This Row],[Order Date]], "mmmm")</f>
        <v>August</v>
      </c>
      <c r="O1170" s="7">
        <f>IF(SalesData[Sales]=0,0,SalesData[Profit]/SalesData[Sales])</f>
        <v>0.19592608929440397</v>
      </c>
      <c r="P1170" s="8">
        <f t="shared" si="18"/>
        <v>6.0091098104726761E-6</v>
      </c>
      <c r="Q1170" t="str">
        <f>IF(SalesData[[#This Row],[Discount]]&gt;0, "Yes", "No")</f>
        <v>Yes</v>
      </c>
      <c r="R1170" t="str">
        <f>TEXT(SalesData[[#This Row],[Order Date]],"mmm-yyyy")</f>
        <v>Aug-2023</v>
      </c>
      <c r="S1170">
        <f>YEAR(SalesData[[#This Row],[Order Date]])*100 + MONTH(SalesData[[#This Row],[Order Date]])</f>
        <v>202308</v>
      </c>
    </row>
    <row r="1171" spans="1:19" x14ac:dyDescent="0.3">
      <c r="A1171" t="s">
        <v>2052</v>
      </c>
      <c r="B1171" s="3">
        <v>45146</v>
      </c>
      <c r="C1171" t="s">
        <v>2053</v>
      </c>
      <c r="D1171" t="s">
        <v>13</v>
      </c>
      <c r="E1171" t="s">
        <v>14</v>
      </c>
      <c r="F1171" t="s">
        <v>20</v>
      </c>
      <c r="G1171">
        <v>7</v>
      </c>
      <c r="H1171" s="5">
        <v>405.99</v>
      </c>
      <c r="I1171" s="5">
        <v>0.13</v>
      </c>
      <c r="J1171" s="5">
        <v>2472.4791</v>
      </c>
      <c r="K1171" s="5">
        <v>603.64019966605679</v>
      </c>
      <c r="L1171">
        <f>YEAR(SalesData[Order Date])</f>
        <v>2023</v>
      </c>
      <c r="M1171">
        <f>MONTH(SalesData[Order Date])</f>
        <v>8</v>
      </c>
      <c r="N1171" t="str">
        <f>TEXT(SalesData[[#This Row],[Order Date]], "mmmm")</f>
        <v>August</v>
      </c>
      <c r="O1171" s="7">
        <f>IF(SalesData[Sales]=0,0,SalesData[Profit]/SalesData[Sales])</f>
        <v>0.24414370162565047</v>
      </c>
      <c r="P1171" s="8">
        <f t="shared" si="18"/>
        <v>4.5743561593705681E-5</v>
      </c>
      <c r="Q1171" t="str">
        <f>IF(SalesData[[#This Row],[Discount]]&gt;0, "Yes", "No")</f>
        <v>Yes</v>
      </c>
      <c r="R1171" t="str">
        <f>TEXT(SalesData[[#This Row],[Order Date]],"mmm-yyyy")</f>
        <v>Aug-2023</v>
      </c>
      <c r="S1171">
        <f>YEAR(SalesData[[#This Row],[Order Date]])*100 + MONTH(SalesData[[#This Row],[Order Date]])</f>
        <v>202308</v>
      </c>
    </row>
    <row r="1172" spans="1:19" x14ac:dyDescent="0.3">
      <c r="A1172" t="s">
        <v>2127</v>
      </c>
      <c r="B1172" s="3">
        <v>45139</v>
      </c>
      <c r="C1172" t="s">
        <v>2128</v>
      </c>
      <c r="D1172" t="s">
        <v>13</v>
      </c>
      <c r="E1172" t="s">
        <v>26</v>
      </c>
      <c r="F1172" t="s">
        <v>15</v>
      </c>
      <c r="G1172">
        <v>3</v>
      </c>
      <c r="H1172" s="5">
        <v>998.64</v>
      </c>
      <c r="I1172" s="5">
        <v>0.01</v>
      </c>
      <c r="J1172" s="5">
        <v>2965.9607999999998</v>
      </c>
      <c r="K1172" s="5">
        <v>795.87658433032743</v>
      </c>
      <c r="L1172">
        <f>YEAR(SalesData[Order Date])</f>
        <v>2023</v>
      </c>
      <c r="M1172">
        <f>MONTH(SalesData[Order Date])</f>
        <v>8</v>
      </c>
      <c r="N1172" t="str">
        <f>TEXT(SalesData[[#This Row],[Order Date]], "mmmm")</f>
        <v>August</v>
      </c>
      <c r="O1172" s="7">
        <f>IF(SalesData[Sales]=0,0,SalesData[Profit]/SalesData[Sales])</f>
        <v>0.26833685203470237</v>
      </c>
      <c r="P1172" s="8">
        <f t="shared" si="18"/>
        <v>3.3378728403962721E-6</v>
      </c>
      <c r="Q1172" t="str">
        <f>IF(SalesData[[#This Row],[Discount]]&gt;0, "Yes", "No")</f>
        <v>Yes</v>
      </c>
      <c r="R1172" t="str">
        <f>TEXT(SalesData[[#This Row],[Order Date]],"mmm-yyyy")</f>
        <v>Aug-2023</v>
      </c>
      <c r="S1172">
        <f>YEAR(SalesData[[#This Row],[Order Date]])*100 + MONTH(SalesData[[#This Row],[Order Date]])</f>
        <v>202308</v>
      </c>
    </row>
    <row r="1173" spans="1:19" x14ac:dyDescent="0.3">
      <c r="A1173" t="s">
        <v>2195</v>
      </c>
      <c r="B1173" s="3">
        <v>45157</v>
      </c>
      <c r="C1173" t="s">
        <v>2196</v>
      </c>
      <c r="D1173" t="s">
        <v>13</v>
      </c>
      <c r="E1173" t="s">
        <v>26</v>
      </c>
      <c r="F1173" t="s">
        <v>44</v>
      </c>
      <c r="G1173">
        <v>6</v>
      </c>
      <c r="H1173" s="5">
        <v>32.729999999999997</v>
      </c>
      <c r="I1173" s="5">
        <v>0.08</v>
      </c>
      <c r="J1173" s="5">
        <v>180.6696</v>
      </c>
      <c r="K1173" s="5">
        <v>13.11957683006225</v>
      </c>
      <c r="L1173">
        <f>YEAR(SalesData[Order Date])</f>
        <v>2023</v>
      </c>
      <c r="M1173">
        <f>MONTH(SalesData[Order Date])</f>
        <v>8</v>
      </c>
      <c r="N1173" t="str">
        <f>TEXT(SalesData[[#This Row],[Order Date]], "mmmm")</f>
        <v>August</v>
      </c>
      <c r="O1173" s="7">
        <f>IF(SalesData[Sales]=0,0,SalesData[Profit]/SalesData[Sales])</f>
        <v>7.2616404918493485E-2</v>
      </c>
      <c r="P1173" s="8">
        <f t="shared" si="18"/>
        <v>4.0737345961910584E-4</v>
      </c>
      <c r="Q1173" t="str">
        <f>IF(SalesData[[#This Row],[Discount]]&gt;0, "Yes", "No")</f>
        <v>Yes</v>
      </c>
      <c r="R1173" t="str">
        <f>TEXT(SalesData[[#This Row],[Order Date]],"mmm-yyyy")</f>
        <v>Aug-2023</v>
      </c>
      <c r="S1173">
        <f>YEAR(SalesData[[#This Row],[Order Date]])*100 + MONTH(SalesData[[#This Row],[Order Date]])</f>
        <v>202308</v>
      </c>
    </row>
    <row r="1174" spans="1:19" x14ac:dyDescent="0.3">
      <c r="A1174" t="s">
        <v>2277</v>
      </c>
      <c r="B1174" s="3">
        <v>45144</v>
      </c>
      <c r="C1174" t="s">
        <v>2278</v>
      </c>
      <c r="D1174" t="s">
        <v>13</v>
      </c>
      <c r="E1174" t="s">
        <v>26</v>
      </c>
      <c r="F1174" t="s">
        <v>91</v>
      </c>
      <c r="G1174">
        <v>3</v>
      </c>
      <c r="H1174" s="5">
        <v>351.06</v>
      </c>
      <c r="I1174" s="5">
        <v>0.15</v>
      </c>
      <c r="J1174" s="5">
        <v>895.20299999999997</v>
      </c>
      <c r="K1174" s="5">
        <v>121.213845115992</v>
      </c>
      <c r="L1174">
        <f>YEAR(SalesData[Order Date])</f>
        <v>2023</v>
      </c>
      <c r="M1174">
        <f>MONTH(SalesData[Order Date])</f>
        <v>8</v>
      </c>
      <c r="N1174" t="str">
        <f>TEXT(SalesData[[#This Row],[Order Date]], "mmmm")</f>
        <v>August</v>
      </c>
      <c r="O1174" s="7">
        <f>IF(SalesData[Sales]=0,0,SalesData[Profit]/SalesData[Sales])</f>
        <v>0.13540375212772077</v>
      </c>
      <c r="P1174" s="8">
        <f t="shared" si="18"/>
        <v>1.4242579616020052E-4</v>
      </c>
      <c r="Q1174" t="str">
        <f>IF(SalesData[[#This Row],[Discount]]&gt;0, "Yes", "No")</f>
        <v>Yes</v>
      </c>
      <c r="R1174" t="str">
        <f>TEXT(SalesData[[#This Row],[Order Date]],"mmm-yyyy")</f>
        <v>Aug-2023</v>
      </c>
      <c r="S1174">
        <f>YEAR(SalesData[[#This Row],[Order Date]])*100 + MONTH(SalesData[[#This Row],[Order Date]])</f>
        <v>202308</v>
      </c>
    </row>
    <row r="1175" spans="1:19" x14ac:dyDescent="0.3">
      <c r="A1175" t="s">
        <v>2297</v>
      </c>
      <c r="B1175" s="3">
        <v>45153</v>
      </c>
      <c r="C1175" t="s">
        <v>2298</v>
      </c>
      <c r="D1175" t="s">
        <v>13</v>
      </c>
      <c r="E1175" t="s">
        <v>14</v>
      </c>
      <c r="F1175" t="s">
        <v>39</v>
      </c>
      <c r="G1175">
        <v>5</v>
      </c>
      <c r="H1175" s="5">
        <v>409.66</v>
      </c>
      <c r="I1175" s="5">
        <v>0.22</v>
      </c>
      <c r="J1175" s="5">
        <v>1597.674</v>
      </c>
      <c r="K1175" s="5">
        <v>450.60454924089521</v>
      </c>
      <c r="L1175">
        <f>YEAR(SalesData[Order Date])</f>
        <v>2023</v>
      </c>
      <c r="M1175">
        <f>MONTH(SalesData[Order Date])</f>
        <v>8</v>
      </c>
      <c r="N1175" t="str">
        <f>TEXT(SalesData[[#This Row],[Order Date]], "mmmm")</f>
        <v>August</v>
      </c>
      <c r="O1175" s="7">
        <f>IF(SalesData[Sales]=0,0,SalesData[Profit]/SalesData[Sales])</f>
        <v>0.28203785580844104</v>
      </c>
      <c r="P1175" s="8">
        <f t="shared" si="18"/>
        <v>1.0740614167846506E-4</v>
      </c>
      <c r="Q1175" t="str">
        <f>IF(SalesData[[#This Row],[Discount]]&gt;0, "Yes", "No")</f>
        <v>Yes</v>
      </c>
      <c r="R1175" t="str">
        <f>TEXT(SalesData[[#This Row],[Order Date]],"mmm-yyyy")</f>
        <v>Aug-2023</v>
      </c>
      <c r="S1175">
        <f>YEAR(SalesData[[#This Row],[Order Date]])*100 + MONTH(SalesData[[#This Row],[Order Date]])</f>
        <v>202308</v>
      </c>
    </row>
    <row r="1176" spans="1:19" x14ac:dyDescent="0.3">
      <c r="A1176" t="s">
        <v>2299</v>
      </c>
      <c r="B1176" s="3">
        <v>45168</v>
      </c>
      <c r="C1176" t="s">
        <v>2300</v>
      </c>
      <c r="D1176" t="s">
        <v>13</v>
      </c>
      <c r="E1176" t="s">
        <v>26</v>
      </c>
      <c r="F1176" t="s">
        <v>27</v>
      </c>
      <c r="G1176">
        <v>8</v>
      </c>
      <c r="H1176" s="5">
        <v>757.02</v>
      </c>
      <c r="I1176" s="5">
        <v>0.09</v>
      </c>
      <c r="J1176" s="5">
        <v>5511.1055999999999</v>
      </c>
      <c r="K1176" s="5">
        <v>1578.393691751324</v>
      </c>
      <c r="L1176">
        <f>YEAR(SalesData[Order Date])</f>
        <v>2023</v>
      </c>
      <c r="M1176">
        <f>MONTH(SalesData[Order Date])</f>
        <v>8</v>
      </c>
      <c r="N1176" t="str">
        <f>TEXT(SalesData[[#This Row],[Order Date]], "mmmm")</f>
        <v>August</v>
      </c>
      <c r="O1176" s="7">
        <f>IF(SalesData[Sales]=0,0,SalesData[Profit]/SalesData[Sales])</f>
        <v>0.28640236756692233</v>
      </c>
      <c r="P1176" s="8">
        <f t="shared" si="18"/>
        <v>1.4860901957676151E-5</v>
      </c>
      <c r="Q1176" t="str">
        <f>IF(SalesData[[#This Row],[Discount]]&gt;0, "Yes", "No")</f>
        <v>Yes</v>
      </c>
      <c r="R1176" t="str">
        <f>TEXT(SalesData[[#This Row],[Order Date]],"mmm-yyyy")</f>
        <v>Aug-2023</v>
      </c>
      <c r="S1176">
        <f>YEAR(SalesData[[#This Row],[Order Date]])*100 + MONTH(SalesData[[#This Row],[Order Date]])</f>
        <v>202308</v>
      </c>
    </row>
    <row r="1177" spans="1:19" x14ac:dyDescent="0.3">
      <c r="A1177" t="s">
        <v>2426</v>
      </c>
      <c r="B1177" s="3">
        <v>45154</v>
      </c>
      <c r="C1177" t="s">
        <v>2427</v>
      </c>
      <c r="D1177" t="s">
        <v>18</v>
      </c>
      <c r="E1177" t="s">
        <v>26</v>
      </c>
      <c r="F1177" t="s">
        <v>44</v>
      </c>
      <c r="G1177">
        <v>1</v>
      </c>
      <c r="H1177" s="5">
        <v>235.47</v>
      </c>
      <c r="I1177" s="5">
        <v>0.16</v>
      </c>
      <c r="J1177" s="5">
        <v>197.79480000000001</v>
      </c>
      <c r="K1177" s="5">
        <v>40.939912290795377</v>
      </c>
      <c r="L1177">
        <f>YEAR(SalesData[Order Date])</f>
        <v>2023</v>
      </c>
      <c r="M1177">
        <f>MONTH(SalesData[Order Date])</f>
        <v>8</v>
      </c>
      <c r="N1177" t="str">
        <f>TEXT(SalesData[[#This Row],[Order Date]], "mmmm")</f>
        <v>August</v>
      </c>
      <c r="O1177" s="7">
        <f>IF(SalesData[Sales]=0,0,SalesData[Profit]/SalesData[Sales])</f>
        <v>0.20698174214284387</v>
      </c>
      <c r="P1177" s="8">
        <f t="shared" si="18"/>
        <v>6.7949207967044631E-4</v>
      </c>
      <c r="Q1177" t="str">
        <f>IF(SalesData[[#This Row],[Discount]]&gt;0, "Yes", "No")</f>
        <v>Yes</v>
      </c>
      <c r="R1177" t="str">
        <f>TEXT(SalesData[[#This Row],[Order Date]],"mmm-yyyy")</f>
        <v>Aug-2023</v>
      </c>
      <c r="S1177">
        <f>YEAR(SalesData[[#This Row],[Order Date]])*100 + MONTH(SalesData[[#This Row],[Order Date]])</f>
        <v>202308</v>
      </c>
    </row>
    <row r="1178" spans="1:19" x14ac:dyDescent="0.3">
      <c r="A1178" t="s">
        <v>2444</v>
      </c>
      <c r="B1178" s="3">
        <v>45168</v>
      </c>
      <c r="C1178" t="s">
        <v>2445</v>
      </c>
      <c r="D1178" t="s">
        <v>23</v>
      </c>
      <c r="E1178" t="s">
        <v>14</v>
      </c>
      <c r="F1178" t="s">
        <v>20</v>
      </c>
      <c r="G1178">
        <v>9</v>
      </c>
      <c r="H1178" s="5">
        <v>242.44</v>
      </c>
      <c r="I1178" s="5">
        <v>0.04</v>
      </c>
      <c r="J1178" s="5">
        <v>2094.6815999999999</v>
      </c>
      <c r="K1178" s="5">
        <v>495.21470926031083</v>
      </c>
      <c r="L1178">
        <f>YEAR(SalesData[Order Date])</f>
        <v>2023</v>
      </c>
      <c r="M1178">
        <f>MONTH(SalesData[Order Date])</f>
        <v>8</v>
      </c>
      <c r="N1178" t="str">
        <f>TEXT(SalesData[[#This Row],[Order Date]], "mmmm")</f>
        <v>August</v>
      </c>
      <c r="O1178" s="7">
        <f>IF(SalesData[Sales]=0,0,SalesData[Profit]/SalesData[Sales])</f>
        <v>0.23641526676909314</v>
      </c>
      <c r="P1178" s="8">
        <f t="shared" si="18"/>
        <v>1.8332141744119964E-5</v>
      </c>
      <c r="Q1178" t="str">
        <f>IF(SalesData[[#This Row],[Discount]]&gt;0, "Yes", "No")</f>
        <v>Yes</v>
      </c>
      <c r="R1178" t="str">
        <f>TEXT(SalesData[[#This Row],[Order Date]],"mmm-yyyy")</f>
        <v>Aug-2023</v>
      </c>
      <c r="S1178">
        <f>YEAR(SalesData[[#This Row],[Order Date]])*100 + MONTH(SalesData[[#This Row],[Order Date]])</f>
        <v>202308</v>
      </c>
    </row>
    <row r="1179" spans="1:19" x14ac:dyDescent="0.3">
      <c r="A1179" t="s">
        <v>2446</v>
      </c>
      <c r="B1179" s="3">
        <v>45144</v>
      </c>
      <c r="C1179" t="s">
        <v>2447</v>
      </c>
      <c r="D1179" t="s">
        <v>13</v>
      </c>
      <c r="E1179" t="s">
        <v>14</v>
      </c>
      <c r="F1179" t="s">
        <v>20</v>
      </c>
      <c r="G1179">
        <v>7</v>
      </c>
      <c r="H1179" s="5">
        <v>678.89</v>
      </c>
      <c r="I1179" s="5">
        <v>0.21</v>
      </c>
      <c r="J1179" s="5">
        <v>3754.2617</v>
      </c>
      <c r="K1179" s="5">
        <v>773.36183264698877</v>
      </c>
      <c r="L1179">
        <f>YEAR(SalesData[Order Date])</f>
        <v>2023</v>
      </c>
      <c r="M1179">
        <f>MONTH(SalesData[Order Date])</f>
        <v>8</v>
      </c>
      <c r="N1179" t="str">
        <f>TEXT(SalesData[[#This Row],[Order Date]], "mmmm")</f>
        <v>August</v>
      </c>
      <c r="O1179" s="7">
        <f>IF(SalesData[Sales]=0,0,SalesData[Profit]/SalesData[Sales])</f>
        <v>0.20599571751936974</v>
      </c>
      <c r="P1179" s="8">
        <f t="shared" si="18"/>
        <v>4.4189780376791528E-5</v>
      </c>
      <c r="Q1179" t="str">
        <f>IF(SalesData[[#This Row],[Discount]]&gt;0, "Yes", "No")</f>
        <v>Yes</v>
      </c>
      <c r="R1179" t="str">
        <f>TEXT(SalesData[[#This Row],[Order Date]],"mmm-yyyy")</f>
        <v>Aug-2023</v>
      </c>
      <c r="S1179">
        <f>YEAR(SalesData[[#This Row],[Order Date]])*100 + MONTH(SalesData[[#This Row],[Order Date]])</f>
        <v>202308</v>
      </c>
    </row>
    <row r="1180" spans="1:19" x14ac:dyDescent="0.3">
      <c r="A1180" t="s">
        <v>2510</v>
      </c>
      <c r="B1180" s="3">
        <v>45168</v>
      </c>
      <c r="C1180" t="s">
        <v>2511</v>
      </c>
      <c r="D1180" t="s">
        <v>23</v>
      </c>
      <c r="E1180" t="s">
        <v>19</v>
      </c>
      <c r="F1180" t="s">
        <v>15</v>
      </c>
      <c r="G1180">
        <v>6</v>
      </c>
      <c r="H1180" s="5">
        <v>104.57</v>
      </c>
      <c r="I1180" s="5">
        <v>0.03</v>
      </c>
      <c r="J1180" s="5">
        <v>608.59739999999999</v>
      </c>
      <c r="K1180" s="5">
        <v>145.03687570306531</v>
      </c>
      <c r="L1180">
        <f>YEAR(SalesData[Order Date])</f>
        <v>2023</v>
      </c>
      <c r="M1180">
        <f>MONTH(SalesData[Order Date])</f>
        <v>8</v>
      </c>
      <c r="N1180" t="str">
        <f>TEXT(SalesData[[#This Row],[Order Date]], "mmmm")</f>
        <v>August</v>
      </c>
      <c r="O1180" s="7">
        <f>IF(SalesData[Sales]=0,0,SalesData[Profit]/SalesData[Sales])</f>
        <v>0.23831333440311331</v>
      </c>
      <c r="P1180" s="8">
        <f t="shared" si="18"/>
        <v>4.78148608587549E-5</v>
      </c>
      <c r="Q1180" t="str">
        <f>IF(SalesData[[#This Row],[Discount]]&gt;0, "Yes", "No")</f>
        <v>Yes</v>
      </c>
      <c r="R1180" t="str">
        <f>TEXT(SalesData[[#This Row],[Order Date]],"mmm-yyyy")</f>
        <v>Aug-2023</v>
      </c>
      <c r="S1180">
        <f>YEAR(SalesData[[#This Row],[Order Date]])*100 + MONTH(SalesData[[#This Row],[Order Date]])</f>
        <v>202308</v>
      </c>
    </row>
    <row r="1181" spans="1:19" x14ac:dyDescent="0.3">
      <c r="A1181" t="s">
        <v>2520</v>
      </c>
      <c r="B1181" s="3">
        <v>45142</v>
      </c>
      <c r="C1181" t="s">
        <v>2521</v>
      </c>
      <c r="D1181" t="s">
        <v>18</v>
      </c>
      <c r="E1181" t="s">
        <v>19</v>
      </c>
      <c r="F1181" t="s">
        <v>15</v>
      </c>
      <c r="G1181">
        <v>6</v>
      </c>
      <c r="H1181" s="5">
        <v>94.49</v>
      </c>
      <c r="I1181" s="5">
        <v>0.1</v>
      </c>
      <c r="J1181" s="5">
        <v>510.24599999999998</v>
      </c>
      <c r="K1181" s="5">
        <v>62.812185606745857</v>
      </c>
      <c r="L1181">
        <f>YEAR(SalesData[Order Date])</f>
        <v>2023</v>
      </c>
      <c r="M1181">
        <f>MONTH(SalesData[Order Date])</f>
        <v>8</v>
      </c>
      <c r="N1181" t="str">
        <f>TEXT(SalesData[[#This Row],[Order Date]], "mmmm")</f>
        <v>August</v>
      </c>
      <c r="O1181" s="7">
        <f>IF(SalesData[Sales]=0,0,SalesData[Profit]/SalesData[Sales])</f>
        <v>0.1231017697478194</v>
      </c>
      <c r="P1181" s="8">
        <f t="shared" si="18"/>
        <v>1.7638550816664905E-4</v>
      </c>
      <c r="Q1181" t="str">
        <f>IF(SalesData[[#This Row],[Discount]]&gt;0, "Yes", "No")</f>
        <v>Yes</v>
      </c>
      <c r="R1181" t="str">
        <f>TEXT(SalesData[[#This Row],[Order Date]],"mmm-yyyy")</f>
        <v>Aug-2023</v>
      </c>
      <c r="S1181">
        <f>YEAR(SalesData[[#This Row],[Order Date]])*100 + MONTH(SalesData[[#This Row],[Order Date]])</f>
        <v>202308</v>
      </c>
    </row>
    <row r="1182" spans="1:19" x14ac:dyDescent="0.3">
      <c r="A1182" t="s">
        <v>2540</v>
      </c>
      <c r="B1182" s="3">
        <v>45141</v>
      </c>
      <c r="C1182" t="s">
        <v>2541</v>
      </c>
      <c r="D1182" t="s">
        <v>23</v>
      </c>
      <c r="E1182" t="s">
        <v>14</v>
      </c>
      <c r="F1182" t="s">
        <v>39</v>
      </c>
      <c r="G1182">
        <v>7</v>
      </c>
      <c r="H1182" s="5">
        <v>90.76</v>
      </c>
      <c r="I1182" s="5">
        <v>0.27</v>
      </c>
      <c r="J1182" s="5">
        <v>463.78359999999998</v>
      </c>
      <c r="K1182" s="5">
        <v>96.451081410959318</v>
      </c>
      <c r="L1182">
        <f>YEAR(SalesData[Order Date])</f>
        <v>2023</v>
      </c>
      <c r="M1182">
        <f>MONTH(SalesData[Order Date])</f>
        <v>8</v>
      </c>
      <c r="N1182" t="str">
        <f>TEXT(SalesData[[#This Row],[Order Date]], "mmmm")</f>
        <v>August</v>
      </c>
      <c r="O1182" s="7">
        <f>IF(SalesData[Sales]=0,0,SalesData[Profit]/SalesData[Sales])</f>
        <v>0.20796570083754432</v>
      </c>
      <c r="P1182" s="8">
        <f t="shared" si="18"/>
        <v>4.2498268589057482E-4</v>
      </c>
      <c r="Q1182" t="str">
        <f>IF(SalesData[[#This Row],[Discount]]&gt;0, "Yes", "No")</f>
        <v>Yes</v>
      </c>
      <c r="R1182" t="str">
        <f>TEXT(SalesData[[#This Row],[Order Date]],"mmm-yyyy")</f>
        <v>Aug-2023</v>
      </c>
      <c r="S1182">
        <f>YEAR(SalesData[[#This Row],[Order Date]])*100 + MONTH(SalesData[[#This Row],[Order Date]])</f>
        <v>202308</v>
      </c>
    </row>
    <row r="1183" spans="1:19" x14ac:dyDescent="0.3">
      <c r="A1183" t="s">
        <v>2554</v>
      </c>
      <c r="B1183" s="3">
        <v>45158</v>
      </c>
      <c r="C1183" t="s">
        <v>2555</v>
      </c>
      <c r="D1183" t="s">
        <v>23</v>
      </c>
      <c r="E1183" t="s">
        <v>26</v>
      </c>
      <c r="F1183" t="s">
        <v>91</v>
      </c>
      <c r="G1183">
        <v>1</v>
      </c>
      <c r="H1183" s="5">
        <v>838.7</v>
      </c>
      <c r="I1183" s="5">
        <v>0.06</v>
      </c>
      <c r="J1183" s="5">
        <v>788.37800000000004</v>
      </c>
      <c r="K1183" s="5">
        <v>194.46676199256251</v>
      </c>
      <c r="L1183">
        <f>YEAR(SalesData[Order Date])</f>
        <v>2023</v>
      </c>
      <c r="M1183">
        <f>MONTH(SalesData[Order Date])</f>
        <v>8</v>
      </c>
      <c r="N1183" t="str">
        <f>TEXT(SalesData[[#This Row],[Order Date]], "mmmm")</f>
        <v>August</v>
      </c>
      <c r="O1183" s="7">
        <f>IF(SalesData[Sales]=0,0,SalesData[Profit]/SalesData[Sales])</f>
        <v>0.24666690596714078</v>
      </c>
      <c r="P1183" s="8">
        <f t="shared" si="18"/>
        <v>7.1539286991772978E-5</v>
      </c>
      <c r="Q1183" t="str">
        <f>IF(SalesData[[#This Row],[Discount]]&gt;0, "Yes", "No")</f>
        <v>Yes</v>
      </c>
      <c r="R1183" t="str">
        <f>TEXT(SalesData[[#This Row],[Order Date]],"mmm-yyyy")</f>
        <v>Aug-2023</v>
      </c>
      <c r="S1183">
        <f>YEAR(SalesData[[#This Row],[Order Date]])*100 + MONTH(SalesData[[#This Row],[Order Date]])</f>
        <v>202308</v>
      </c>
    </row>
    <row r="1184" spans="1:19" x14ac:dyDescent="0.3">
      <c r="A1184" t="s">
        <v>2650</v>
      </c>
      <c r="B1184" s="3">
        <v>45142</v>
      </c>
      <c r="C1184" t="s">
        <v>2651</v>
      </c>
      <c r="D1184" t="s">
        <v>13</v>
      </c>
      <c r="E1184" t="s">
        <v>19</v>
      </c>
      <c r="F1184" t="s">
        <v>15</v>
      </c>
      <c r="G1184">
        <v>7</v>
      </c>
      <c r="H1184" s="5">
        <v>418.47</v>
      </c>
      <c r="I1184" s="5">
        <v>0.1</v>
      </c>
      <c r="J1184" s="5">
        <v>2636.3609999999999</v>
      </c>
      <c r="K1184" s="5">
        <v>624.2204023853875</v>
      </c>
      <c r="L1184">
        <f>YEAR(SalesData[Order Date])</f>
        <v>2023</v>
      </c>
      <c r="M1184">
        <f>MONTH(SalesData[Order Date])</f>
        <v>8</v>
      </c>
      <c r="N1184" t="str">
        <f>TEXT(SalesData[[#This Row],[Order Date]], "mmmm")</f>
        <v>August</v>
      </c>
      <c r="O1184" s="7">
        <f>IF(SalesData[Sales]=0,0,SalesData[Profit]/SalesData[Sales])</f>
        <v>0.23677349285070881</v>
      </c>
      <c r="P1184" s="8">
        <f t="shared" si="18"/>
        <v>3.4137965172447934E-5</v>
      </c>
      <c r="Q1184" t="str">
        <f>IF(SalesData[[#This Row],[Discount]]&gt;0, "Yes", "No")</f>
        <v>Yes</v>
      </c>
      <c r="R1184" t="str">
        <f>TEXT(SalesData[[#This Row],[Order Date]],"mmm-yyyy")</f>
        <v>Aug-2023</v>
      </c>
      <c r="S1184">
        <f>YEAR(SalesData[[#This Row],[Order Date]])*100 + MONTH(SalesData[[#This Row],[Order Date]])</f>
        <v>202308</v>
      </c>
    </row>
    <row r="1185" spans="1:19" x14ac:dyDescent="0.3">
      <c r="A1185" t="s">
        <v>2660</v>
      </c>
      <c r="B1185" s="3">
        <v>45166</v>
      </c>
      <c r="C1185" t="s">
        <v>2661</v>
      </c>
      <c r="D1185" t="s">
        <v>13</v>
      </c>
      <c r="E1185" t="s">
        <v>26</v>
      </c>
      <c r="F1185" t="s">
        <v>31</v>
      </c>
      <c r="G1185">
        <v>3</v>
      </c>
      <c r="H1185" s="5">
        <v>781.52</v>
      </c>
      <c r="I1185" s="5">
        <v>0.17</v>
      </c>
      <c r="J1185" s="5">
        <v>1945.9848</v>
      </c>
      <c r="K1185" s="5">
        <v>276.06475472816379</v>
      </c>
      <c r="L1185">
        <f>YEAR(SalesData[Order Date])</f>
        <v>2023</v>
      </c>
      <c r="M1185">
        <f>MONTH(SalesData[Order Date])</f>
        <v>8</v>
      </c>
      <c r="N1185" t="str">
        <f>TEXT(SalesData[[#This Row],[Order Date]], "mmmm")</f>
        <v>August</v>
      </c>
      <c r="O1185" s="7">
        <f>IF(SalesData[Sales]=0,0,SalesData[Profit]/SalesData[Sales])</f>
        <v>0.14186377752188187</v>
      </c>
      <c r="P1185" s="8">
        <f t="shared" si="18"/>
        <v>7.2508274473675238E-5</v>
      </c>
      <c r="Q1185" t="str">
        <f>IF(SalesData[[#This Row],[Discount]]&gt;0, "Yes", "No")</f>
        <v>Yes</v>
      </c>
      <c r="R1185" t="str">
        <f>TEXT(SalesData[[#This Row],[Order Date]],"mmm-yyyy")</f>
        <v>Aug-2023</v>
      </c>
      <c r="S1185">
        <f>YEAR(SalesData[[#This Row],[Order Date]])*100 + MONTH(SalesData[[#This Row],[Order Date]])</f>
        <v>202308</v>
      </c>
    </row>
    <row r="1186" spans="1:19" x14ac:dyDescent="0.3">
      <c r="A1186" t="s">
        <v>2686</v>
      </c>
      <c r="B1186" s="3">
        <v>45162</v>
      </c>
      <c r="C1186" t="s">
        <v>2687</v>
      </c>
      <c r="D1186" t="s">
        <v>23</v>
      </c>
      <c r="E1186" t="s">
        <v>26</v>
      </c>
      <c r="F1186" t="s">
        <v>15</v>
      </c>
      <c r="G1186">
        <v>2</v>
      </c>
      <c r="H1186" s="5">
        <v>949.94</v>
      </c>
      <c r="I1186" s="5">
        <v>0.26</v>
      </c>
      <c r="J1186" s="5">
        <v>1405.9112</v>
      </c>
      <c r="K1186" s="5">
        <v>231.0461517379037</v>
      </c>
      <c r="L1186">
        <f>YEAR(SalesData[Order Date])</f>
        <v>2023</v>
      </c>
      <c r="M1186">
        <f>MONTH(SalesData[Order Date])</f>
        <v>8</v>
      </c>
      <c r="N1186" t="str">
        <f>TEXT(SalesData[[#This Row],[Order Date]], "mmmm")</f>
        <v>August</v>
      </c>
      <c r="O1186" s="7">
        <f>IF(SalesData[Sales]=0,0,SalesData[Profit]/SalesData[Sales])</f>
        <v>0.16433907898159122</v>
      </c>
      <c r="P1186" s="8">
        <f t="shared" si="18"/>
        <v>1.3685074846832431E-4</v>
      </c>
      <c r="Q1186" t="str">
        <f>IF(SalesData[[#This Row],[Discount]]&gt;0, "Yes", "No")</f>
        <v>Yes</v>
      </c>
      <c r="R1186" t="str">
        <f>TEXT(SalesData[[#This Row],[Order Date]],"mmm-yyyy")</f>
        <v>Aug-2023</v>
      </c>
      <c r="S1186">
        <f>YEAR(SalesData[[#This Row],[Order Date]])*100 + MONTH(SalesData[[#This Row],[Order Date]])</f>
        <v>202308</v>
      </c>
    </row>
    <row r="1187" spans="1:19" x14ac:dyDescent="0.3">
      <c r="A1187" t="s">
        <v>2745</v>
      </c>
      <c r="B1187" s="3">
        <v>45149</v>
      </c>
      <c r="C1187" t="s">
        <v>2746</v>
      </c>
      <c r="D1187" t="s">
        <v>18</v>
      </c>
      <c r="E1187" t="s">
        <v>19</v>
      </c>
      <c r="F1187" t="s">
        <v>62</v>
      </c>
      <c r="G1187">
        <v>2</v>
      </c>
      <c r="H1187" s="5">
        <v>155.97</v>
      </c>
      <c r="I1187" s="5">
        <v>0.11</v>
      </c>
      <c r="J1187" s="5">
        <v>277.6266</v>
      </c>
      <c r="K1187" s="5">
        <v>73.336673553438658</v>
      </c>
      <c r="L1187">
        <f>YEAR(SalesData[Order Date])</f>
        <v>2023</v>
      </c>
      <c r="M1187">
        <f>MONTH(SalesData[Order Date])</f>
        <v>8</v>
      </c>
      <c r="N1187" t="str">
        <f>TEXT(SalesData[[#This Row],[Order Date]], "mmmm")</f>
        <v>August</v>
      </c>
      <c r="O1187" s="7">
        <f>IF(SalesData[Sales]=0,0,SalesData[Profit]/SalesData[Sales])</f>
        <v>0.26415578893895131</v>
      </c>
      <c r="P1187" s="8">
        <f t="shared" si="18"/>
        <v>3.5263191639417837E-4</v>
      </c>
      <c r="Q1187" t="str">
        <f>IF(SalesData[[#This Row],[Discount]]&gt;0, "Yes", "No")</f>
        <v>Yes</v>
      </c>
      <c r="R1187" t="str">
        <f>TEXT(SalesData[[#This Row],[Order Date]],"mmm-yyyy")</f>
        <v>Aug-2023</v>
      </c>
      <c r="S1187">
        <f>YEAR(SalesData[[#This Row],[Order Date]])*100 + MONTH(SalesData[[#This Row],[Order Date]])</f>
        <v>202308</v>
      </c>
    </row>
    <row r="1188" spans="1:19" x14ac:dyDescent="0.3">
      <c r="A1188" t="s">
        <v>2892</v>
      </c>
      <c r="B1188" s="3">
        <v>45164</v>
      </c>
      <c r="C1188" t="s">
        <v>2893</v>
      </c>
      <c r="D1188" t="s">
        <v>13</v>
      </c>
      <c r="E1188" t="s">
        <v>19</v>
      </c>
      <c r="F1188" t="s">
        <v>62</v>
      </c>
      <c r="G1188">
        <v>7</v>
      </c>
      <c r="H1188" s="5">
        <v>733.64</v>
      </c>
      <c r="I1188" s="5">
        <v>0.12</v>
      </c>
      <c r="J1188" s="5">
        <v>4519.2223999999997</v>
      </c>
      <c r="K1188" s="5">
        <v>801.20584399606946</v>
      </c>
      <c r="L1188">
        <f>YEAR(SalesData[Order Date])</f>
        <v>2023</v>
      </c>
      <c r="M1188">
        <f>MONTH(SalesData[Order Date])</f>
        <v>8</v>
      </c>
      <c r="N1188" t="str">
        <f>TEXT(SalesData[[#This Row],[Order Date]], "mmmm")</f>
        <v>August</v>
      </c>
      <c r="O1188" s="7">
        <f>IF(SalesData[Sales]=0,0,SalesData[Profit]/SalesData[Sales])</f>
        <v>0.17728842997327804</v>
      </c>
      <c r="P1188" s="8">
        <f t="shared" si="18"/>
        <v>2.3366851784059135E-5</v>
      </c>
      <c r="Q1188" t="str">
        <f>IF(SalesData[[#This Row],[Discount]]&gt;0, "Yes", "No")</f>
        <v>Yes</v>
      </c>
      <c r="R1188" t="str">
        <f>TEXT(SalesData[[#This Row],[Order Date]],"mmm-yyyy")</f>
        <v>Aug-2023</v>
      </c>
      <c r="S1188">
        <f>YEAR(SalesData[[#This Row],[Order Date]])*100 + MONTH(SalesData[[#This Row],[Order Date]])</f>
        <v>202308</v>
      </c>
    </row>
    <row r="1189" spans="1:19" x14ac:dyDescent="0.3">
      <c r="A1189" t="s">
        <v>2902</v>
      </c>
      <c r="B1189" s="3">
        <v>45158</v>
      </c>
      <c r="C1189" t="s">
        <v>2903</v>
      </c>
      <c r="D1189" t="s">
        <v>18</v>
      </c>
      <c r="E1189" t="s">
        <v>26</v>
      </c>
      <c r="F1189" t="s">
        <v>39</v>
      </c>
      <c r="G1189">
        <v>3</v>
      </c>
      <c r="H1189" s="5">
        <v>155.51</v>
      </c>
      <c r="I1189" s="5">
        <v>0.02</v>
      </c>
      <c r="J1189" s="5">
        <v>457.19940000000003</v>
      </c>
      <c r="K1189" s="5">
        <v>91.20299669122781</v>
      </c>
      <c r="L1189">
        <f>YEAR(SalesData[Order Date])</f>
        <v>2023</v>
      </c>
      <c r="M1189">
        <f>MONTH(SalesData[Order Date])</f>
        <v>8</v>
      </c>
      <c r="N1189" t="str">
        <f>TEXT(SalesData[[#This Row],[Order Date]], "mmmm")</f>
        <v>August</v>
      </c>
      <c r="O1189" s="7">
        <f>IF(SalesData[Sales]=0,0,SalesData[Profit]/SalesData[Sales])</f>
        <v>0.19948188184679991</v>
      </c>
      <c r="P1189" s="8">
        <f t="shared" si="18"/>
        <v>4.2869697554283757E-5</v>
      </c>
      <c r="Q1189" t="str">
        <f>IF(SalesData[[#This Row],[Discount]]&gt;0, "Yes", "No")</f>
        <v>Yes</v>
      </c>
      <c r="R1189" t="str">
        <f>TEXT(SalesData[[#This Row],[Order Date]],"mmm-yyyy")</f>
        <v>Aug-2023</v>
      </c>
      <c r="S1189">
        <f>YEAR(SalesData[[#This Row],[Order Date]])*100 + MONTH(SalesData[[#This Row],[Order Date]])</f>
        <v>202308</v>
      </c>
    </row>
    <row r="1190" spans="1:19" x14ac:dyDescent="0.3">
      <c r="A1190" t="s">
        <v>2908</v>
      </c>
      <c r="B1190" s="3">
        <v>45149</v>
      </c>
      <c r="C1190" t="s">
        <v>2909</v>
      </c>
      <c r="D1190" t="s">
        <v>30</v>
      </c>
      <c r="E1190" t="s">
        <v>19</v>
      </c>
      <c r="F1190" t="s">
        <v>53</v>
      </c>
      <c r="G1190">
        <v>9</v>
      </c>
      <c r="H1190" s="5">
        <v>601.42999999999995</v>
      </c>
      <c r="I1190" s="5">
        <v>0.21</v>
      </c>
      <c r="J1190" s="5">
        <v>4276.1673000000001</v>
      </c>
      <c r="K1190" s="5">
        <v>659.17925705080143</v>
      </c>
      <c r="L1190">
        <f>YEAR(SalesData[Order Date])</f>
        <v>2023</v>
      </c>
      <c r="M1190">
        <f>MONTH(SalesData[Order Date])</f>
        <v>8</v>
      </c>
      <c r="N1190" t="str">
        <f>TEXT(SalesData[[#This Row],[Order Date]], "mmmm")</f>
        <v>August</v>
      </c>
      <c r="O1190" s="7">
        <f>IF(SalesData[Sales]=0,0,SalesData[Profit]/SalesData[Sales])</f>
        <v>0.15415188667917679</v>
      </c>
      <c r="P1190" s="8">
        <f t="shared" si="18"/>
        <v>3.8796424078169255E-5</v>
      </c>
      <c r="Q1190" t="str">
        <f>IF(SalesData[[#This Row],[Discount]]&gt;0, "Yes", "No")</f>
        <v>Yes</v>
      </c>
      <c r="R1190" t="str">
        <f>TEXT(SalesData[[#This Row],[Order Date]],"mmm-yyyy")</f>
        <v>Aug-2023</v>
      </c>
      <c r="S1190">
        <f>YEAR(SalesData[[#This Row],[Order Date]])*100 + MONTH(SalesData[[#This Row],[Order Date]])</f>
        <v>202308</v>
      </c>
    </row>
    <row r="1191" spans="1:19" x14ac:dyDescent="0.3">
      <c r="A1191" t="s">
        <v>3009</v>
      </c>
      <c r="B1191" s="3">
        <v>45169</v>
      </c>
      <c r="C1191" t="s">
        <v>3010</v>
      </c>
      <c r="D1191" t="s">
        <v>13</v>
      </c>
      <c r="E1191" t="s">
        <v>26</v>
      </c>
      <c r="F1191" t="s">
        <v>91</v>
      </c>
      <c r="G1191">
        <v>4</v>
      </c>
      <c r="H1191" s="5">
        <v>535.63</v>
      </c>
      <c r="I1191" s="5">
        <v>0.2</v>
      </c>
      <c r="J1191" s="5">
        <v>1714.0160000000001</v>
      </c>
      <c r="K1191" s="5">
        <v>261.04750723606958</v>
      </c>
      <c r="L1191">
        <f>YEAR(SalesData[Order Date])</f>
        <v>2023</v>
      </c>
      <c r="M1191">
        <f>MONTH(SalesData[Order Date])</f>
        <v>8</v>
      </c>
      <c r="N1191" t="str">
        <f>TEXT(SalesData[[#This Row],[Order Date]], "mmmm")</f>
        <v>August</v>
      </c>
      <c r="O1191" s="7">
        <f>IF(SalesData[Sales]=0,0,SalesData[Profit]/SalesData[Sales])</f>
        <v>0.15230167468452427</v>
      </c>
      <c r="P1191" s="8">
        <f t="shared" si="18"/>
        <v>9.3348020088493926E-5</v>
      </c>
      <c r="Q1191" t="str">
        <f>IF(SalesData[[#This Row],[Discount]]&gt;0, "Yes", "No")</f>
        <v>Yes</v>
      </c>
      <c r="R1191" t="str">
        <f>TEXT(SalesData[[#This Row],[Order Date]],"mmm-yyyy")</f>
        <v>Aug-2023</v>
      </c>
      <c r="S1191">
        <f>YEAR(SalesData[[#This Row],[Order Date]])*100 + MONTH(SalesData[[#This Row],[Order Date]])</f>
        <v>202308</v>
      </c>
    </row>
    <row r="1192" spans="1:19" x14ac:dyDescent="0.3">
      <c r="A1192" t="s">
        <v>3081</v>
      </c>
      <c r="B1192" s="3">
        <v>45152</v>
      </c>
      <c r="C1192" t="s">
        <v>3082</v>
      </c>
      <c r="D1192" t="s">
        <v>23</v>
      </c>
      <c r="E1192" t="s">
        <v>26</v>
      </c>
      <c r="F1192" t="s">
        <v>27</v>
      </c>
      <c r="G1192">
        <v>3</v>
      </c>
      <c r="H1192" s="5">
        <v>602.88</v>
      </c>
      <c r="I1192" s="5">
        <v>0.25</v>
      </c>
      <c r="J1192" s="5">
        <v>1356.48</v>
      </c>
      <c r="K1192" s="5">
        <v>118.760350697823</v>
      </c>
      <c r="L1192">
        <f>YEAR(SalesData[Order Date])</f>
        <v>2023</v>
      </c>
      <c r="M1192">
        <f>MONTH(SalesData[Order Date])</f>
        <v>8</v>
      </c>
      <c r="N1192" t="str">
        <f>TEXT(SalesData[[#This Row],[Order Date]], "mmmm")</f>
        <v>August</v>
      </c>
      <c r="O1192" s="7">
        <f>IF(SalesData[Sales]=0,0,SalesData[Profit]/SalesData[Sales])</f>
        <v>8.7550388282778224E-2</v>
      </c>
      <c r="P1192" s="8">
        <f t="shared" si="18"/>
        <v>1.3822540693559802E-4</v>
      </c>
      <c r="Q1192" t="str">
        <f>IF(SalesData[[#This Row],[Discount]]&gt;0, "Yes", "No")</f>
        <v>Yes</v>
      </c>
      <c r="R1192" t="str">
        <f>TEXT(SalesData[[#This Row],[Order Date]],"mmm-yyyy")</f>
        <v>Aug-2023</v>
      </c>
      <c r="S1192">
        <f>YEAR(SalesData[[#This Row],[Order Date]])*100 + MONTH(SalesData[[#This Row],[Order Date]])</f>
        <v>202308</v>
      </c>
    </row>
    <row r="1193" spans="1:19" x14ac:dyDescent="0.3">
      <c r="A1193" t="s">
        <v>3111</v>
      </c>
      <c r="B1193" s="3">
        <v>45141</v>
      </c>
      <c r="C1193" t="s">
        <v>3112</v>
      </c>
      <c r="D1193" t="s">
        <v>18</v>
      </c>
      <c r="E1193" t="s">
        <v>19</v>
      </c>
      <c r="F1193" t="s">
        <v>44</v>
      </c>
      <c r="G1193">
        <v>4</v>
      </c>
      <c r="H1193" s="5">
        <v>48.54</v>
      </c>
      <c r="I1193" s="5">
        <v>0.04</v>
      </c>
      <c r="J1193" s="5">
        <v>186.39359999999999</v>
      </c>
      <c r="K1193" s="5">
        <v>48.081531265817972</v>
      </c>
      <c r="L1193">
        <f>YEAR(SalesData[Order Date])</f>
        <v>2023</v>
      </c>
      <c r="M1193">
        <f>MONTH(SalesData[Order Date])</f>
        <v>8</v>
      </c>
      <c r="N1193" t="str">
        <f>TEXT(SalesData[[#This Row],[Order Date]], "mmmm")</f>
        <v>August</v>
      </c>
      <c r="O1193" s="7">
        <f>IF(SalesData[Sales]=0,0,SalesData[Profit]/SalesData[Sales])</f>
        <v>0.25795698600068873</v>
      </c>
      <c r="P1193" s="8">
        <f t="shared" si="18"/>
        <v>2.0601565718994644E-4</v>
      </c>
      <c r="Q1193" t="str">
        <f>IF(SalesData[[#This Row],[Discount]]&gt;0, "Yes", "No")</f>
        <v>Yes</v>
      </c>
      <c r="R1193" t="str">
        <f>TEXT(SalesData[[#This Row],[Order Date]],"mmm-yyyy")</f>
        <v>Aug-2023</v>
      </c>
      <c r="S1193">
        <f>YEAR(SalesData[[#This Row],[Order Date]])*100 + MONTH(SalesData[[#This Row],[Order Date]])</f>
        <v>202308</v>
      </c>
    </row>
    <row r="1194" spans="1:19" x14ac:dyDescent="0.3">
      <c r="A1194" t="s">
        <v>3149</v>
      </c>
      <c r="B1194" s="3">
        <v>45164</v>
      </c>
      <c r="C1194" t="s">
        <v>3150</v>
      </c>
      <c r="D1194" t="s">
        <v>13</v>
      </c>
      <c r="E1194" t="s">
        <v>26</v>
      </c>
      <c r="F1194" t="s">
        <v>34</v>
      </c>
      <c r="G1194">
        <v>2</v>
      </c>
      <c r="H1194" s="5">
        <v>468.16</v>
      </c>
      <c r="I1194" s="5">
        <v>0.09</v>
      </c>
      <c r="J1194" s="5">
        <v>852.05120000000011</v>
      </c>
      <c r="K1194" s="5">
        <v>198.1382640135723</v>
      </c>
      <c r="L1194">
        <f>YEAR(SalesData[Order Date])</f>
        <v>2023</v>
      </c>
      <c r="M1194">
        <f>MONTH(SalesData[Order Date])</f>
        <v>8</v>
      </c>
      <c r="N1194" t="str">
        <f>TEXT(SalesData[[#This Row],[Order Date]], "mmmm")</f>
        <v>August</v>
      </c>
      <c r="O1194" s="7">
        <f>IF(SalesData[Sales]=0,0,SalesData[Profit]/SalesData[Sales])</f>
        <v>0.23254267350785054</v>
      </c>
      <c r="P1194" s="8">
        <f t="shared" si="18"/>
        <v>9.6120984278879004E-5</v>
      </c>
      <c r="Q1194" t="str">
        <f>IF(SalesData[[#This Row],[Discount]]&gt;0, "Yes", "No")</f>
        <v>Yes</v>
      </c>
      <c r="R1194" t="str">
        <f>TEXT(SalesData[[#This Row],[Order Date]],"mmm-yyyy")</f>
        <v>Aug-2023</v>
      </c>
      <c r="S1194">
        <f>YEAR(SalesData[[#This Row],[Order Date]])*100 + MONTH(SalesData[[#This Row],[Order Date]])</f>
        <v>202308</v>
      </c>
    </row>
    <row r="1195" spans="1:19" x14ac:dyDescent="0.3">
      <c r="A1195" t="s">
        <v>3155</v>
      </c>
      <c r="B1195" s="3">
        <v>45166</v>
      </c>
      <c r="C1195" t="s">
        <v>3156</v>
      </c>
      <c r="D1195" t="s">
        <v>30</v>
      </c>
      <c r="E1195" t="s">
        <v>14</v>
      </c>
      <c r="F1195" t="s">
        <v>31</v>
      </c>
      <c r="G1195">
        <v>1</v>
      </c>
      <c r="H1195" s="5">
        <v>590.6</v>
      </c>
      <c r="I1195" s="5">
        <v>0.09</v>
      </c>
      <c r="J1195" s="5">
        <v>537.44600000000003</v>
      </c>
      <c r="K1195" s="5">
        <v>50.31188297634138</v>
      </c>
      <c r="L1195">
        <f>YEAR(SalesData[Order Date])</f>
        <v>2023</v>
      </c>
      <c r="M1195">
        <f>MONTH(SalesData[Order Date])</f>
        <v>8</v>
      </c>
      <c r="N1195" t="str">
        <f>TEXT(SalesData[[#This Row],[Order Date]], "mmmm")</f>
        <v>August</v>
      </c>
      <c r="O1195" s="7">
        <f>IF(SalesData[Sales]=0,0,SalesData[Profit]/SalesData[Sales])</f>
        <v>9.361290804348972E-2</v>
      </c>
      <c r="P1195" s="8">
        <f t="shared" si="18"/>
        <v>1.5238740264138164E-4</v>
      </c>
      <c r="Q1195" t="str">
        <f>IF(SalesData[[#This Row],[Discount]]&gt;0, "Yes", "No")</f>
        <v>Yes</v>
      </c>
      <c r="R1195" t="str">
        <f>TEXT(SalesData[[#This Row],[Order Date]],"mmm-yyyy")</f>
        <v>Aug-2023</v>
      </c>
      <c r="S1195">
        <f>YEAR(SalesData[[#This Row],[Order Date]])*100 + MONTH(SalesData[[#This Row],[Order Date]])</f>
        <v>202308</v>
      </c>
    </row>
    <row r="1196" spans="1:19" x14ac:dyDescent="0.3">
      <c r="A1196" t="s">
        <v>3157</v>
      </c>
      <c r="B1196" s="3">
        <v>45141</v>
      </c>
      <c r="C1196" t="s">
        <v>3158</v>
      </c>
      <c r="D1196" t="s">
        <v>18</v>
      </c>
      <c r="E1196" t="s">
        <v>26</v>
      </c>
      <c r="F1196" t="s">
        <v>53</v>
      </c>
      <c r="G1196">
        <v>4</v>
      </c>
      <c r="H1196" s="5">
        <v>432.61</v>
      </c>
      <c r="I1196" s="5">
        <v>0.06</v>
      </c>
      <c r="J1196" s="5">
        <v>1626.6135999999999</v>
      </c>
      <c r="K1196" s="5">
        <v>216.66914667214061</v>
      </c>
      <c r="L1196">
        <f>YEAR(SalesData[Order Date])</f>
        <v>2023</v>
      </c>
      <c r="M1196">
        <f>MONTH(SalesData[Order Date])</f>
        <v>8</v>
      </c>
      <c r="N1196" t="str">
        <f>TEXT(SalesData[[#This Row],[Order Date]], "mmmm")</f>
        <v>August</v>
      </c>
      <c r="O1196" s="7">
        <f>IF(SalesData[Sales]=0,0,SalesData[Profit]/SalesData[Sales])</f>
        <v>0.13320259136659168</v>
      </c>
      <c r="P1196" s="8">
        <f t="shared" si="18"/>
        <v>3.4673262291671481E-5</v>
      </c>
      <c r="Q1196" t="str">
        <f>IF(SalesData[[#This Row],[Discount]]&gt;0, "Yes", "No")</f>
        <v>Yes</v>
      </c>
      <c r="R1196" t="str">
        <f>TEXT(SalesData[[#This Row],[Order Date]],"mmm-yyyy")</f>
        <v>Aug-2023</v>
      </c>
      <c r="S1196">
        <f>YEAR(SalesData[[#This Row],[Order Date]])*100 + MONTH(SalesData[[#This Row],[Order Date]])</f>
        <v>202308</v>
      </c>
    </row>
    <row r="1197" spans="1:19" x14ac:dyDescent="0.3">
      <c r="A1197" t="s">
        <v>3224</v>
      </c>
      <c r="B1197" s="3">
        <v>45164</v>
      </c>
      <c r="C1197" t="s">
        <v>3225</v>
      </c>
      <c r="D1197" t="s">
        <v>23</v>
      </c>
      <c r="E1197" t="s">
        <v>14</v>
      </c>
      <c r="F1197" t="s">
        <v>44</v>
      </c>
      <c r="G1197">
        <v>4</v>
      </c>
      <c r="H1197" s="5">
        <v>177.25</v>
      </c>
      <c r="I1197" s="5">
        <v>0</v>
      </c>
      <c r="J1197" s="5">
        <v>709</v>
      </c>
      <c r="K1197" s="5">
        <v>143.53049979702899</v>
      </c>
      <c r="L1197">
        <f>YEAR(SalesData[Order Date])</f>
        <v>2023</v>
      </c>
      <c r="M1197">
        <f>MONTH(SalesData[Order Date])</f>
        <v>8</v>
      </c>
      <c r="N1197" t="str">
        <f>TEXT(SalesData[[#This Row],[Order Date]], "mmmm")</f>
        <v>August</v>
      </c>
      <c r="O1197" s="7">
        <f>IF(SalesData[Sales]=0,0,SalesData[Profit]/SalesData[Sales])</f>
        <v>0.20244076134982933</v>
      </c>
      <c r="P1197" s="8">
        <f t="shared" si="18"/>
        <v>0</v>
      </c>
      <c r="Q1197" t="str">
        <f>IF(SalesData[[#This Row],[Discount]]&gt;0, "Yes", "No")</f>
        <v>No</v>
      </c>
      <c r="R1197" t="str">
        <f>TEXT(SalesData[[#This Row],[Order Date]],"mmm-yyyy")</f>
        <v>Aug-2023</v>
      </c>
      <c r="S1197">
        <f>YEAR(SalesData[[#This Row],[Order Date]])*100 + MONTH(SalesData[[#This Row],[Order Date]])</f>
        <v>202308</v>
      </c>
    </row>
    <row r="1198" spans="1:19" x14ac:dyDescent="0.3">
      <c r="A1198" t="s">
        <v>3292</v>
      </c>
      <c r="B1198" s="3">
        <v>45162</v>
      </c>
      <c r="C1198" t="s">
        <v>3293</v>
      </c>
      <c r="D1198" t="s">
        <v>23</v>
      </c>
      <c r="E1198" t="s">
        <v>26</v>
      </c>
      <c r="F1198" t="s">
        <v>34</v>
      </c>
      <c r="G1198">
        <v>9</v>
      </c>
      <c r="H1198" s="5">
        <v>462.69</v>
      </c>
      <c r="I1198" s="5">
        <v>0.23</v>
      </c>
      <c r="J1198" s="5">
        <v>3206.4416999999999</v>
      </c>
      <c r="K1198" s="5">
        <v>245.32230260815351</v>
      </c>
      <c r="L1198">
        <f>YEAR(SalesData[Order Date])</f>
        <v>2023</v>
      </c>
      <c r="M1198">
        <f>MONTH(SalesData[Order Date])</f>
        <v>8</v>
      </c>
      <c r="N1198" t="str">
        <f>TEXT(SalesData[[#This Row],[Order Date]], "mmmm")</f>
        <v>August</v>
      </c>
      <c r="O1198" s="7">
        <f>IF(SalesData[Sales]=0,0,SalesData[Profit]/SalesData[Sales])</f>
        <v>7.6509204146189072E-2</v>
      </c>
      <c r="P1198" s="8">
        <f t="shared" si="18"/>
        <v>5.5232565120394988E-5</v>
      </c>
      <c r="Q1198" t="str">
        <f>IF(SalesData[[#This Row],[Discount]]&gt;0, "Yes", "No")</f>
        <v>Yes</v>
      </c>
      <c r="R1198" t="str">
        <f>TEXT(SalesData[[#This Row],[Order Date]],"mmm-yyyy")</f>
        <v>Aug-2023</v>
      </c>
      <c r="S1198">
        <f>YEAR(SalesData[[#This Row],[Order Date]])*100 + MONTH(SalesData[[#This Row],[Order Date]])</f>
        <v>202308</v>
      </c>
    </row>
    <row r="1199" spans="1:19" x14ac:dyDescent="0.3">
      <c r="A1199" t="s">
        <v>3389</v>
      </c>
      <c r="B1199" s="3">
        <v>45145</v>
      </c>
      <c r="C1199" t="s">
        <v>3390</v>
      </c>
      <c r="D1199" t="s">
        <v>23</v>
      </c>
      <c r="E1199" t="s">
        <v>19</v>
      </c>
      <c r="F1199" t="s">
        <v>15</v>
      </c>
      <c r="G1199">
        <v>7</v>
      </c>
      <c r="H1199" s="5">
        <v>789.67</v>
      </c>
      <c r="I1199" s="5">
        <v>0.12</v>
      </c>
      <c r="J1199" s="5">
        <v>4864.3671999999997</v>
      </c>
      <c r="K1199" s="5">
        <v>346.49307581234581</v>
      </c>
      <c r="L1199">
        <f>YEAR(SalesData[Order Date])</f>
        <v>2023</v>
      </c>
      <c r="M1199">
        <f>MONTH(SalesData[Order Date])</f>
        <v>8</v>
      </c>
      <c r="N1199" t="str">
        <f>TEXT(SalesData[[#This Row],[Order Date]], "mmmm")</f>
        <v>August</v>
      </c>
      <c r="O1199" s="7">
        <f>IF(SalesData[Sales]=0,0,SalesData[Profit]/SalesData[Sales])</f>
        <v>7.1230863453800489E-2</v>
      </c>
      <c r="P1199" s="8">
        <f t="shared" si="18"/>
        <v>2.1708887437609563E-5</v>
      </c>
      <c r="Q1199" t="str">
        <f>IF(SalesData[[#This Row],[Discount]]&gt;0, "Yes", "No")</f>
        <v>Yes</v>
      </c>
      <c r="R1199" t="str">
        <f>TEXT(SalesData[[#This Row],[Order Date]],"mmm-yyyy")</f>
        <v>Aug-2023</v>
      </c>
      <c r="S1199">
        <f>YEAR(SalesData[[#This Row],[Order Date]])*100 + MONTH(SalesData[[#This Row],[Order Date]])</f>
        <v>202308</v>
      </c>
    </row>
    <row r="1200" spans="1:19" x14ac:dyDescent="0.3">
      <c r="A1200" t="s">
        <v>3463</v>
      </c>
      <c r="B1200" s="3">
        <v>45158</v>
      </c>
      <c r="C1200" t="s">
        <v>3464</v>
      </c>
      <c r="D1200" t="s">
        <v>18</v>
      </c>
      <c r="E1200" t="s">
        <v>26</v>
      </c>
      <c r="F1200" t="s">
        <v>53</v>
      </c>
      <c r="G1200">
        <v>1</v>
      </c>
      <c r="H1200" s="5">
        <v>110.26</v>
      </c>
      <c r="I1200" s="5">
        <v>0.24</v>
      </c>
      <c r="J1200" s="5">
        <v>83.797600000000003</v>
      </c>
      <c r="K1200" s="5">
        <v>22.656671113268871</v>
      </c>
      <c r="L1200">
        <f>YEAR(SalesData[Order Date])</f>
        <v>2023</v>
      </c>
      <c r="M1200">
        <f>MONTH(SalesData[Order Date])</f>
        <v>8</v>
      </c>
      <c r="N1200" t="str">
        <f>TEXT(SalesData[[#This Row],[Order Date]], "mmmm")</f>
        <v>August</v>
      </c>
      <c r="O1200" s="7">
        <f>IF(SalesData[Sales]=0,0,SalesData[Profit]/SalesData[Sales])</f>
        <v>0.27037374713916473</v>
      </c>
      <c r="P1200" s="8">
        <f t="shared" si="18"/>
        <v>2.1766733176129148E-3</v>
      </c>
      <c r="Q1200" t="str">
        <f>IF(SalesData[[#This Row],[Discount]]&gt;0, "Yes", "No")</f>
        <v>Yes</v>
      </c>
      <c r="R1200" t="str">
        <f>TEXT(SalesData[[#This Row],[Order Date]],"mmm-yyyy")</f>
        <v>Aug-2023</v>
      </c>
      <c r="S1200">
        <f>YEAR(SalesData[[#This Row],[Order Date]])*100 + MONTH(SalesData[[#This Row],[Order Date]])</f>
        <v>202308</v>
      </c>
    </row>
    <row r="1201" spans="1:19" x14ac:dyDescent="0.3">
      <c r="A1201" t="s">
        <v>3495</v>
      </c>
      <c r="B1201" s="3">
        <v>45140</v>
      </c>
      <c r="C1201" t="s">
        <v>3496</v>
      </c>
      <c r="D1201" t="s">
        <v>30</v>
      </c>
      <c r="E1201" t="s">
        <v>14</v>
      </c>
      <c r="F1201" t="s">
        <v>39</v>
      </c>
      <c r="G1201">
        <v>1</v>
      </c>
      <c r="H1201" s="5">
        <v>294.05</v>
      </c>
      <c r="I1201" s="5">
        <v>7.0000000000000007E-2</v>
      </c>
      <c r="J1201" s="5">
        <v>273.4665</v>
      </c>
      <c r="K1201" s="5">
        <v>76.079438471622154</v>
      </c>
      <c r="L1201">
        <f>YEAR(SalesData[Order Date])</f>
        <v>2023</v>
      </c>
      <c r="M1201">
        <f>MONTH(SalesData[Order Date])</f>
        <v>8</v>
      </c>
      <c r="N1201" t="str">
        <f>TEXT(SalesData[[#This Row],[Order Date]], "mmmm")</f>
        <v>August</v>
      </c>
      <c r="O1201" s="7">
        <f>IF(SalesData[Sales]=0,0,SalesData[Profit]/SalesData[Sales])</f>
        <v>0.27820386947440418</v>
      </c>
      <c r="P1201" s="8">
        <f t="shared" si="18"/>
        <v>2.3805475259309643E-4</v>
      </c>
      <c r="Q1201" t="str">
        <f>IF(SalesData[[#This Row],[Discount]]&gt;0, "Yes", "No")</f>
        <v>Yes</v>
      </c>
      <c r="R1201" t="str">
        <f>TEXT(SalesData[[#This Row],[Order Date]],"mmm-yyyy")</f>
        <v>Aug-2023</v>
      </c>
      <c r="S1201">
        <f>YEAR(SalesData[[#This Row],[Order Date]])*100 + MONTH(SalesData[[#This Row],[Order Date]])</f>
        <v>202308</v>
      </c>
    </row>
    <row r="1202" spans="1:19" x14ac:dyDescent="0.3">
      <c r="A1202" t="s">
        <v>3503</v>
      </c>
      <c r="B1202" s="3">
        <v>45139</v>
      </c>
      <c r="C1202" t="s">
        <v>3504</v>
      </c>
      <c r="D1202" t="s">
        <v>18</v>
      </c>
      <c r="E1202" t="s">
        <v>19</v>
      </c>
      <c r="F1202" t="s">
        <v>91</v>
      </c>
      <c r="G1202">
        <v>4</v>
      </c>
      <c r="H1202" s="5">
        <v>520.57000000000005</v>
      </c>
      <c r="I1202" s="5">
        <v>0.18</v>
      </c>
      <c r="J1202" s="5">
        <v>1707.4695999999999</v>
      </c>
      <c r="K1202" s="5">
        <v>255.78594137706361</v>
      </c>
      <c r="L1202">
        <f>YEAR(SalesData[Order Date])</f>
        <v>2023</v>
      </c>
      <c r="M1202">
        <f>MONTH(SalesData[Order Date])</f>
        <v>8</v>
      </c>
      <c r="N1202" t="str">
        <f>TEXT(SalesData[[#This Row],[Order Date]], "mmmm")</f>
        <v>August</v>
      </c>
      <c r="O1202" s="7">
        <f>IF(SalesData[Sales]=0,0,SalesData[Profit]/SalesData[Sales])</f>
        <v>0.14980409687941948</v>
      </c>
      <c r="P1202" s="8">
        <f t="shared" si="18"/>
        <v>8.6443705937722096E-5</v>
      </c>
      <c r="Q1202" t="str">
        <f>IF(SalesData[[#This Row],[Discount]]&gt;0, "Yes", "No")</f>
        <v>Yes</v>
      </c>
      <c r="R1202" t="str">
        <f>TEXT(SalesData[[#This Row],[Order Date]],"mmm-yyyy")</f>
        <v>Aug-2023</v>
      </c>
      <c r="S1202">
        <f>YEAR(SalesData[[#This Row],[Order Date]])*100 + MONTH(SalesData[[#This Row],[Order Date]])</f>
        <v>202308</v>
      </c>
    </row>
    <row r="1203" spans="1:19" x14ac:dyDescent="0.3">
      <c r="A1203" t="s">
        <v>3603</v>
      </c>
      <c r="B1203" s="3">
        <v>45145</v>
      </c>
      <c r="C1203" t="s">
        <v>3604</v>
      </c>
      <c r="D1203" t="s">
        <v>23</v>
      </c>
      <c r="E1203" t="s">
        <v>26</v>
      </c>
      <c r="F1203" t="s">
        <v>31</v>
      </c>
      <c r="G1203">
        <v>8</v>
      </c>
      <c r="H1203" s="5">
        <v>361.28</v>
      </c>
      <c r="I1203" s="5">
        <v>0.2</v>
      </c>
      <c r="J1203" s="5">
        <v>2312.192</v>
      </c>
      <c r="K1203" s="5">
        <v>574.16384723881629</v>
      </c>
      <c r="L1203">
        <f>YEAR(SalesData[Order Date])</f>
        <v>2023</v>
      </c>
      <c r="M1203">
        <f>MONTH(SalesData[Order Date])</f>
        <v>8</v>
      </c>
      <c r="N1203" t="str">
        <f>TEXT(SalesData[[#This Row],[Order Date]], "mmmm")</f>
        <v>August</v>
      </c>
      <c r="O1203" s="7">
        <f>IF(SalesData[Sales]=0,0,SalesData[Profit]/SalesData[Sales])</f>
        <v>0.24832014263470173</v>
      </c>
      <c r="P1203" s="8">
        <f t="shared" si="18"/>
        <v>6.9198405668733398E-5</v>
      </c>
      <c r="Q1203" t="str">
        <f>IF(SalesData[[#This Row],[Discount]]&gt;0, "Yes", "No")</f>
        <v>Yes</v>
      </c>
      <c r="R1203" t="str">
        <f>TEXT(SalesData[[#This Row],[Order Date]],"mmm-yyyy")</f>
        <v>Aug-2023</v>
      </c>
      <c r="S1203">
        <f>YEAR(SalesData[[#This Row],[Order Date]])*100 + MONTH(SalesData[[#This Row],[Order Date]])</f>
        <v>202308</v>
      </c>
    </row>
    <row r="1204" spans="1:19" x14ac:dyDescent="0.3">
      <c r="A1204" t="s">
        <v>3646</v>
      </c>
      <c r="B1204" s="3">
        <v>45139</v>
      </c>
      <c r="C1204" t="s">
        <v>3647</v>
      </c>
      <c r="D1204" t="s">
        <v>18</v>
      </c>
      <c r="E1204" t="s">
        <v>19</v>
      </c>
      <c r="F1204" t="s">
        <v>39</v>
      </c>
      <c r="G1204">
        <v>6</v>
      </c>
      <c r="H1204" s="5">
        <v>976.96</v>
      </c>
      <c r="I1204" s="5">
        <v>0.1</v>
      </c>
      <c r="J1204" s="5">
        <v>5275.5840000000007</v>
      </c>
      <c r="K1204" s="5">
        <v>288.48339035395009</v>
      </c>
      <c r="L1204">
        <f>YEAR(SalesData[Order Date])</f>
        <v>2023</v>
      </c>
      <c r="M1204">
        <f>MONTH(SalesData[Order Date])</f>
        <v>8</v>
      </c>
      <c r="N1204" t="str">
        <f>TEXT(SalesData[[#This Row],[Order Date]], "mmmm")</f>
        <v>August</v>
      </c>
      <c r="O1204" s="7">
        <f>IF(SalesData[Sales]=0,0,SalesData[Profit]/SalesData[Sales])</f>
        <v>5.4682740404465184E-2</v>
      </c>
      <c r="P1204" s="8">
        <f t="shared" si="18"/>
        <v>1.7059722677148159E-5</v>
      </c>
      <c r="Q1204" t="str">
        <f>IF(SalesData[[#This Row],[Discount]]&gt;0, "Yes", "No")</f>
        <v>Yes</v>
      </c>
      <c r="R1204" t="str">
        <f>TEXT(SalesData[[#This Row],[Order Date]],"mmm-yyyy")</f>
        <v>Aug-2023</v>
      </c>
      <c r="S1204">
        <f>YEAR(SalesData[[#This Row],[Order Date]])*100 + MONTH(SalesData[[#This Row],[Order Date]])</f>
        <v>202308</v>
      </c>
    </row>
    <row r="1205" spans="1:19" x14ac:dyDescent="0.3">
      <c r="A1205" t="s">
        <v>3655</v>
      </c>
      <c r="B1205" s="3">
        <v>45140</v>
      </c>
      <c r="C1205" t="s">
        <v>3656</v>
      </c>
      <c r="D1205" t="s">
        <v>13</v>
      </c>
      <c r="E1205" t="s">
        <v>19</v>
      </c>
      <c r="F1205" t="s">
        <v>53</v>
      </c>
      <c r="G1205">
        <v>6</v>
      </c>
      <c r="H1205" s="5">
        <v>142.65</v>
      </c>
      <c r="I1205" s="5">
        <v>0.28000000000000003</v>
      </c>
      <c r="J1205" s="5">
        <v>616.24800000000005</v>
      </c>
      <c r="K1205" s="5">
        <v>91.485485645004076</v>
      </c>
      <c r="L1205">
        <f>YEAR(SalesData[Order Date])</f>
        <v>2023</v>
      </c>
      <c r="M1205">
        <f>MONTH(SalesData[Order Date])</f>
        <v>8</v>
      </c>
      <c r="N1205" t="str">
        <f>TEXT(SalesData[[#This Row],[Order Date]], "mmmm")</f>
        <v>August</v>
      </c>
      <c r="O1205" s="7">
        <f>IF(SalesData[Sales]=0,0,SalesData[Profit]/SalesData[Sales])</f>
        <v>0.14845563092294672</v>
      </c>
      <c r="P1205" s="8">
        <f t="shared" si="18"/>
        <v>3.2714102114733028E-4</v>
      </c>
      <c r="Q1205" t="str">
        <f>IF(SalesData[[#This Row],[Discount]]&gt;0, "Yes", "No")</f>
        <v>Yes</v>
      </c>
      <c r="R1205" t="str">
        <f>TEXT(SalesData[[#This Row],[Order Date]],"mmm-yyyy")</f>
        <v>Aug-2023</v>
      </c>
      <c r="S1205">
        <f>YEAR(SalesData[[#This Row],[Order Date]])*100 + MONTH(SalesData[[#This Row],[Order Date]])</f>
        <v>202308</v>
      </c>
    </row>
    <row r="1206" spans="1:19" x14ac:dyDescent="0.3">
      <c r="A1206" t="s">
        <v>3702</v>
      </c>
      <c r="B1206" s="3">
        <v>45142</v>
      </c>
      <c r="C1206" t="s">
        <v>3703</v>
      </c>
      <c r="D1206" t="s">
        <v>23</v>
      </c>
      <c r="E1206" t="s">
        <v>19</v>
      </c>
      <c r="F1206" t="s">
        <v>91</v>
      </c>
      <c r="G1206">
        <v>8</v>
      </c>
      <c r="H1206" s="5">
        <v>193.78</v>
      </c>
      <c r="I1206" s="5">
        <v>0.11</v>
      </c>
      <c r="J1206" s="5">
        <v>1379.7136</v>
      </c>
      <c r="K1206" s="5">
        <v>98.083677368854666</v>
      </c>
      <c r="L1206">
        <f>YEAR(SalesData[Order Date])</f>
        <v>2023</v>
      </c>
      <c r="M1206">
        <f>MONTH(SalesData[Order Date])</f>
        <v>8</v>
      </c>
      <c r="N1206" t="str">
        <f>TEXT(SalesData[[#This Row],[Order Date]], "mmmm")</f>
        <v>August</v>
      </c>
      <c r="O1206" s="7">
        <f>IF(SalesData[Sales]=0,0,SalesData[Profit]/SalesData[Sales])</f>
        <v>7.1089882254443723E-2</v>
      </c>
      <c r="P1206" s="8">
        <f t="shared" si="18"/>
        <v>7.0956755083083912E-5</v>
      </c>
      <c r="Q1206" t="str">
        <f>IF(SalesData[[#This Row],[Discount]]&gt;0, "Yes", "No")</f>
        <v>Yes</v>
      </c>
      <c r="R1206" t="str">
        <f>TEXT(SalesData[[#This Row],[Order Date]],"mmm-yyyy")</f>
        <v>Aug-2023</v>
      </c>
      <c r="S1206">
        <f>YEAR(SalesData[[#This Row],[Order Date]])*100 + MONTH(SalesData[[#This Row],[Order Date]])</f>
        <v>202308</v>
      </c>
    </row>
    <row r="1207" spans="1:19" x14ac:dyDescent="0.3">
      <c r="A1207" t="s">
        <v>3734</v>
      </c>
      <c r="B1207" s="3">
        <v>45162</v>
      </c>
      <c r="C1207" t="s">
        <v>3735</v>
      </c>
      <c r="D1207" t="s">
        <v>18</v>
      </c>
      <c r="E1207" t="s">
        <v>14</v>
      </c>
      <c r="F1207" t="s">
        <v>31</v>
      </c>
      <c r="G1207">
        <v>7</v>
      </c>
      <c r="H1207" s="5">
        <v>286.88</v>
      </c>
      <c r="I1207" s="5">
        <v>0.24</v>
      </c>
      <c r="J1207" s="5">
        <v>1526.2016000000001</v>
      </c>
      <c r="K1207" s="5">
        <v>94.621416464080326</v>
      </c>
      <c r="L1207">
        <f>YEAR(SalesData[Order Date])</f>
        <v>2023</v>
      </c>
      <c r="M1207">
        <f>MONTH(SalesData[Order Date])</f>
        <v>8</v>
      </c>
      <c r="N1207" t="str">
        <f>TEXT(SalesData[[#This Row],[Order Date]], "mmmm")</f>
        <v>August</v>
      </c>
      <c r="O1207" s="7">
        <f>IF(SalesData[Sales]=0,0,SalesData[Profit]/SalesData[Sales])</f>
        <v>6.1997980125351931E-2</v>
      </c>
      <c r="P1207" s="8">
        <f t="shared" si="18"/>
        <v>1.1951238945103977E-4</v>
      </c>
      <c r="Q1207" t="str">
        <f>IF(SalesData[[#This Row],[Discount]]&gt;0, "Yes", "No")</f>
        <v>Yes</v>
      </c>
      <c r="R1207" t="str">
        <f>TEXT(SalesData[[#This Row],[Order Date]],"mmm-yyyy")</f>
        <v>Aug-2023</v>
      </c>
      <c r="S1207">
        <f>YEAR(SalesData[[#This Row],[Order Date]])*100 + MONTH(SalesData[[#This Row],[Order Date]])</f>
        <v>202308</v>
      </c>
    </row>
    <row r="1208" spans="1:19" x14ac:dyDescent="0.3">
      <c r="A1208" t="s">
        <v>3802</v>
      </c>
      <c r="B1208" s="3">
        <v>45168</v>
      </c>
      <c r="C1208" t="s">
        <v>3803</v>
      </c>
      <c r="D1208" t="s">
        <v>18</v>
      </c>
      <c r="E1208" t="s">
        <v>14</v>
      </c>
      <c r="F1208" t="s">
        <v>31</v>
      </c>
      <c r="G1208">
        <v>9</v>
      </c>
      <c r="H1208" s="5">
        <v>394.22</v>
      </c>
      <c r="I1208" s="5">
        <v>0.3</v>
      </c>
      <c r="J1208" s="5">
        <v>2483.5859999999998</v>
      </c>
      <c r="K1208" s="5">
        <v>608.94667557416051</v>
      </c>
      <c r="L1208">
        <f>YEAR(SalesData[Order Date])</f>
        <v>2023</v>
      </c>
      <c r="M1208">
        <f>MONTH(SalesData[Order Date])</f>
        <v>8</v>
      </c>
      <c r="N1208" t="str">
        <f>TEXT(SalesData[[#This Row],[Order Date]], "mmmm")</f>
        <v>August</v>
      </c>
      <c r="O1208" s="7">
        <f>IF(SalesData[Sales]=0,0,SalesData[Profit]/SalesData[Sales])</f>
        <v>0.24518847971206173</v>
      </c>
      <c r="P1208" s="8">
        <f t="shared" si="18"/>
        <v>8.4555155327820328E-5</v>
      </c>
      <c r="Q1208" t="str">
        <f>IF(SalesData[[#This Row],[Discount]]&gt;0, "Yes", "No")</f>
        <v>Yes</v>
      </c>
      <c r="R1208" t="str">
        <f>TEXT(SalesData[[#This Row],[Order Date]],"mmm-yyyy")</f>
        <v>Aug-2023</v>
      </c>
      <c r="S1208">
        <f>YEAR(SalesData[[#This Row],[Order Date]])*100 + MONTH(SalesData[[#This Row],[Order Date]])</f>
        <v>202308</v>
      </c>
    </row>
    <row r="1209" spans="1:19" x14ac:dyDescent="0.3">
      <c r="A1209" t="s">
        <v>3857</v>
      </c>
      <c r="B1209" s="3">
        <v>45169</v>
      </c>
      <c r="C1209" t="s">
        <v>3858</v>
      </c>
      <c r="D1209" t="s">
        <v>23</v>
      </c>
      <c r="E1209" t="s">
        <v>26</v>
      </c>
      <c r="F1209" t="s">
        <v>39</v>
      </c>
      <c r="G1209">
        <v>5</v>
      </c>
      <c r="H1209" s="5">
        <v>549.47</v>
      </c>
      <c r="I1209" s="5">
        <v>0.11</v>
      </c>
      <c r="J1209" s="5">
        <v>2445.1415000000002</v>
      </c>
      <c r="K1209" s="5">
        <v>160.46494817327661</v>
      </c>
      <c r="L1209">
        <f>YEAR(SalesData[Order Date])</f>
        <v>2023</v>
      </c>
      <c r="M1209">
        <f>MONTH(SalesData[Order Date])</f>
        <v>8</v>
      </c>
      <c r="N1209" t="str">
        <f>TEXT(SalesData[[#This Row],[Order Date]], "mmmm")</f>
        <v>August</v>
      </c>
      <c r="O1209" s="7">
        <f>IF(SalesData[Sales]=0,0,SalesData[Profit]/SalesData[Sales])</f>
        <v>6.5626037664191048E-2</v>
      </c>
      <c r="P1209" s="8">
        <f t="shared" si="18"/>
        <v>4.0038582634174744E-5</v>
      </c>
      <c r="Q1209" t="str">
        <f>IF(SalesData[[#This Row],[Discount]]&gt;0, "Yes", "No")</f>
        <v>Yes</v>
      </c>
      <c r="R1209" t="str">
        <f>TEXT(SalesData[[#This Row],[Order Date]],"mmm-yyyy")</f>
        <v>Aug-2023</v>
      </c>
      <c r="S1209">
        <f>YEAR(SalesData[[#This Row],[Order Date]])*100 + MONTH(SalesData[[#This Row],[Order Date]])</f>
        <v>202308</v>
      </c>
    </row>
    <row r="1210" spans="1:19" x14ac:dyDescent="0.3">
      <c r="A1210" t="s">
        <v>3984</v>
      </c>
      <c r="B1210" s="3">
        <v>45143</v>
      </c>
      <c r="C1210" t="s">
        <v>3985</v>
      </c>
      <c r="D1210" t="s">
        <v>23</v>
      </c>
      <c r="E1210" t="s">
        <v>14</v>
      </c>
      <c r="F1210" t="s">
        <v>91</v>
      </c>
      <c r="G1210">
        <v>4</v>
      </c>
      <c r="H1210" s="5">
        <v>38.130000000000003</v>
      </c>
      <c r="I1210" s="5">
        <v>0.12</v>
      </c>
      <c r="J1210" s="5">
        <v>134.2176</v>
      </c>
      <c r="K1210" s="5">
        <v>21.927721907870971</v>
      </c>
      <c r="L1210">
        <f>YEAR(SalesData[Order Date])</f>
        <v>2023</v>
      </c>
      <c r="M1210">
        <f>MONTH(SalesData[Order Date])</f>
        <v>8</v>
      </c>
      <c r="N1210" t="str">
        <f>TEXT(SalesData[[#This Row],[Order Date]], "mmmm")</f>
        <v>August</v>
      </c>
      <c r="O1210" s="7">
        <f>IF(SalesData[Sales]=0,0,SalesData[Profit]/SalesData[Sales])</f>
        <v>0.16337441518750873</v>
      </c>
      <c r="P1210" s="8">
        <f t="shared" si="18"/>
        <v>7.8678206136900068E-4</v>
      </c>
      <c r="Q1210" t="str">
        <f>IF(SalesData[[#This Row],[Discount]]&gt;0, "Yes", "No")</f>
        <v>Yes</v>
      </c>
      <c r="R1210" t="str">
        <f>TEXT(SalesData[[#This Row],[Order Date]],"mmm-yyyy")</f>
        <v>Aug-2023</v>
      </c>
      <c r="S1210">
        <f>YEAR(SalesData[[#This Row],[Order Date]])*100 + MONTH(SalesData[[#This Row],[Order Date]])</f>
        <v>202308</v>
      </c>
    </row>
    <row r="1211" spans="1:19" x14ac:dyDescent="0.3">
      <c r="A1211" t="s">
        <v>3990</v>
      </c>
      <c r="B1211" s="3">
        <v>45151</v>
      </c>
      <c r="C1211" t="s">
        <v>3991</v>
      </c>
      <c r="D1211" t="s">
        <v>23</v>
      </c>
      <c r="E1211" t="s">
        <v>26</v>
      </c>
      <c r="F1211" t="s">
        <v>20</v>
      </c>
      <c r="G1211">
        <v>1</v>
      </c>
      <c r="H1211" s="5">
        <v>976.06</v>
      </c>
      <c r="I1211" s="5">
        <v>0.01</v>
      </c>
      <c r="J1211" s="5">
        <v>966.29939999999999</v>
      </c>
      <c r="K1211" s="5">
        <v>97.368410853496613</v>
      </c>
      <c r="L1211">
        <f>YEAR(SalesData[Order Date])</f>
        <v>2023</v>
      </c>
      <c r="M1211">
        <f>MONTH(SalesData[Order Date])</f>
        <v>8</v>
      </c>
      <c r="N1211" t="str">
        <f>TEXT(SalesData[[#This Row],[Order Date]], "mmmm")</f>
        <v>August</v>
      </c>
      <c r="O1211" s="7">
        <f>IF(SalesData[Sales]=0,0,SalesData[Profit]/SalesData[Sales])</f>
        <v>0.10076422571875406</v>
      </c>
      <c r="P1211" s="8">
        <f t="shared" si="18"/>
        <v>1.0245271807061041E-5</v>
      </c>
      <c r="Q1211" t="str">
        <f>IF(SalesData[[#This Row],[Discount]]&gt;0, "Yes", "No")</f>
        <v>Yes</v>
      </c>
      <c r="R1211" t="str">
        <f>TEXT(SalesData[[#This Row],[Order Date]],"mmm-yyyy")</f>
        <v>Aug-2023</v>
      </c>
      <c r="S1211">
        <f>YEAR(SalesData[[#This Row],[Order Date]])*100 + MONTH(SalesData[[#This Row],[Order Date]])</f>
        <v>202308</v>
      </c>
    </row>
    <row r="1212" spans="1:19" x14ac:dyDescent="0.3">
      <c r="A1212" t="s">
        <v>4006</v>
      </c>
      <c r="B1212" s="3">
        <v>45156</v>
      </c>
      <c r="C1212" t="s">
        <v>4007</v>
      </c>
      <c r="D1212" t="s">
        <v>13</v>
      </c>
      <c r="E1212" t="s">
        <v>14</v>
      </c>
      <c r="F1212" t="s">
        <v>20</v>
      </c>
      <c r="G1212">
        <v>9</v>
      </c>
      <c r="H1212" s="5">
        <v>232.83</v>
      </c>
      <c r="I1212" s="5">
        <v>0.19</v>
      </c>
      <c r="J1212" s="5">
        <v>1697.3307</v>
      </c>
      <c r="K1212" s="5">
        <v>288.23587930740212</v>
      </c>
      <c r="L1212">
        <f>YEAR(SalesData[Order Date])</f>
        <v>2023</v>
      </c>
      <c r="M1212">
        <f>MONTH(SalesData[Order Date])</f>
        <v>8</v>
      </c>
      <c r="N1212" t="str">
        <f>TEXT(SalesData[[#This Row],[Order Date]], "mmmm")</f>
        <v>August</v>
      </c>
      <c r="O1212" s="7">
        <f>IF(SalesData[Sales]=0,0,SalesData[Profit]/SalesData[Sales])</f>
        <v>0.16981716014881609</v>
      </c>
      <c r="P1212" s="8">
        <f t="shared" si="18"/>
        <v>9.0671782464077255E-5</v>
      </c>
      <c r="Q1212" t="str">
        <f>IF(SalesData[[#This Row],[Discount]]&gt;0, "Yes", "No")</f>
        <v>Yes</v>
      </c>
      <c r="R1212" t="str">
        <f>TEXT(SalesData[[#This Row],[Order Date]],"mmm-yyyy")</f>
        <v>Aug-2023</v>
      </c>
      <c r="S1212">
        <f>YEAR(SalesData[[#This Row],[Order Date]])*100 + MONTH(SalesData[[#This Row],[Order Date]])</f>
        <v>202308</v>
      </c>
    </row>
    <row r="1213" spans="1:19" x14ac:dyDescent="0.3">
      <c r="A1213" t="s">
        <v>4012</v>
      </c>
      <c r="B1213" s="3">
        <v>45143</v>
      </c>
      <c r="C1213" t="s">
        <v>4013</v>
      </c>
      <c r="D1213" t="s">
        <v>30</v>
      </c>
      <c r="E1213" t="s">
        <v>19</v>
      </c>
      <c r="F1213" t="s">
        <v>44</v>
      </c>
      <c r="G1213">
        <v>1</v>
      </c>
      <c r="H1213" s="5">
        <v>786.87</v>
      </c>
      <c r="I1213" s="5">
        <v>7.0000000000000007E-2</v>
      </c>
      <c r="J1213" s="5">
        <v>731.78909999999996</v>
      </c>
      <c r="K1213" s="5">
        <v>42.573769798867737</v>
      </c>
      <c r="L1213">
        <f>YEAR(SalesData[Order Date])</f>
        <v>2023</v>
      </c>
      <c r="M1213">
        <f>MONTH(SalesData[Order Date])</f>
        <v>8</v>
      </c>
      <c r="N1213" t="str">
        <f>TEXT(SalesData[[#This Row],[Order Date]], "mmmm")</f>
        <v>August</v>
      </c>
      <c r="O1213" s="7">
        <f>IF(SalesData[Sales]=0,0,SalesData[Profit]/SalesData[Sales])</f>
        <v>5.8177649542563208E-2</v>
      </c>
      <c r="P1213" s="8">
        <f t="shared" si="18"/>
        <v>8.8960056934436443E-5</v>
      </c>
      <c r="Q1213" t="str">
        <f>IF(SalesData[[#This Row],[Discount]]&gt;0, "Yes", "No")</f>
        <v>Yes</v>
      </c>
      <c r="R1213" t="str">
        <f>TEXT(SalesData[[#This Row],[Order Date]],"mmm-yyyy")</f>
        <v>Aug-2023</v>
      </c>
      <c r="S1213">
        <f>YEAR(SalesData[[#This Row],[Order Date]])*100 + MONTH(SalesData[[#This Row],[Order Date]])</f>
        <v>202308</v>
      </c>
    </row>
    <row r="1214" spans="1:19" x14ac:dyDescent="0.3">
      <c r="A1214" t="s">
        <v>4350</v>
      </c>
      <c r="B1214" s="3">
        <v>45140</v>
      </c>
      <c r="C1214" t="s">
        <v>4351</v>
      </c>
      <c r="D1214" t="s">
        <v>18</v>
      </c>
      <c r="E1214" t="s">
        <v>26</v>
      </c>
      <c r="F1214" t="s">
        <v>39</v>
      </c>
      <c r="G1214">
        <v>6</v>
      </c>
      <c r="H1214" s="5">
        <v>290.07</v>
      </c>
      <c r="I1214" s="5">
        <v>0.14000000000000001</v>
      </c>
      <c r="J1214" s="5">
        <v>1496.7611999999999</v>
      </c>
      <c r="K1214" s="5">
        <v>232.76322860427479</v>
      </c>
      <c r="L1214">
        <f>YEAR(SalesData[Order Date])</f>
        <v>2023</v>
      </c>
      <c r="M1214">
        <f>MONTH(SalesData[Order Date])</f>
        <v>8</v>
      </c>
      <c r="N1214" t="str">
        <f>TEXT(SalesData[[#This Row],[Order Date]], "mmmm")</f>
        <v>August</v>
      </c>
      <c r="O1214" s="7">
        <f>IF(SalesData[Sales]=0,0,SalesData[Profit]/SalesData[Sales])</f>
        <v>0.15551126566099843</v>
      </c>
      <c r="P1214" s="8">
        <f t="shared" si="18"/>
        <v>8.0440353477896146E-5</v>
      </c>
      <c r="Q1214" t="str">
        <f>IF(SalesData[[#This Row],[Discount]]&gt;0, "Yes", "No")</f>
        <v>Yes</v>
      </c>
      <c r="R1214" t="str">
        <f>TEXT(SalesData[[#This Row],[Order Date]],"mmm-yyyy")</f>
        <v>Aug-2023</v>
      </c>
      <c r="S1214">
        <f>YEAR(SalesData[[#This Row],[Order Date]])*100 + MONTH(SalesData[[#This Row],[Order Date]])</f>
        <v>202308</v>
      </c>
    </row>
    <row r="1215" spans="1:19" x14ac:dyDescent="0.3">
      <c r="A1215" t="s">
        <v>4471</v>
      </c>
      <c r="B1215" s="3">
        <v>45168</v>
      </c>
      <c r="C1215" t="s">
        <v>4472</v>
      </c>
      <c r="D1215" t="s">
        <v>30</v>
      </c>
      <c r="E1215" t="s">
        <v>14</v>
      </c>
      <c r="F1215" t="s">
        <v>15</v>
      </c>
      <c r="G1215">
        <v>4</v>
      </c>
      <c r="H1215" s="5">
        <v>600.20000000000005</v>
      </c>
      <c r="I1215" s="5">
        <v>0.03</v>
      </c>
      <c r="J1215" s="5">
        <v>2328.7759999999998</v>
      </c>
      <c r="K1215" s="5">
        <v>498.78270469476661</v>
      </c>
      <c r="L1215">
        <f>YEAR(SalesData[Order Date])</f>
        <v>2023</v>
      </c>
      <c r="M1215">
        <f>MONTH(SalesData[Order Date])</f>
        <v>8</v>
      </c>
      <c r="N1215" t="str">
        <f>TEXT(SalesData[[#This Row],[Order Date]], "mmmm")</f>
        <v>August</v>
      </c>
      <c r="O1215" s="7">
        <f>IF(SalesData[Sales]=0,0,SalesData[Profit]/SalesData[Sales])</f>
        <v>0.21418234501504937</v>
      </c>
      <c r="P1215" s="8">
        <f t="shared" si="18"/>
        <v>1.2495834721759412E-5</v>
      </c>
      <c r="Q1215" t="str">
        <f>IF(SalesData[[#This Row],[Discount]]&gt;0, "Yes", "No")</f>
        <v>Yes</v>
      </c>
      <c r="R1215" t="str">
        <f>TEXT(SalesData[[#This Row],[Order Date]],"mmm-yyyy")</f>
        <v>Aug-2023</v>
      </c>
      <c r="S1215">
        <f>YEAR(SalesData[[#This Row],[Order Date]])*100 + MONTH(SalesData[[#This Row],[Order Date]])</f>
        <v>202308</v>
      </c>
    </row>
    <row r="1216" spans="1:19" x14ac:dyDescent="0.3">
      <c r="A1216" t="s">
        <v>4494</v>
      </c>
      <c r="B1216" s="3">
        <v>45162</v>
      </c>
      <c r="C1216" t="s">
        <v>4495</v>
      </c>
      <c r="D1216" t="s">
        <v>23</v>
      </c>
      <c r="E1216" t="s">
        <v>26</v>
      </c>
      <c r="F1216" t="s">
        <v>39</v>
      </c>
      <c r="G1216">
        <v>6</v>
      </c>
      <c r="H1216" s="5">
        <v>707.37</v>
      </c>
      <c r="I1216" s="5">
        <v>0.22</v>
      </c>
      <c r="J1216" s="5">
        <v>3310.4915999999998</v>
      </c>
      <c r="K1216" s="5">
        <v>916.5567820268534</v>
      </c>
      <c r="L1216">
        <f>YEAR(SalesData[Order Date])</f>
        <v>2023</v>
      </c>
      <c r="M1216">
        <f>MONTH(SalesData[Order Date])</f>
        <v>8</v>
      </c>
      <c r="N1216" t="str">
        <f>TEXT(SalesData[[#This Row],[Order Date]], "mmmm")</f>
        <v>August</v>
      </c>
      <c r="O1216" s="7">
        <f>IF(SalesData[Sales]=0,0,SalesData[Profit]/SalesData[Sales])</f>
        <v>0.27686425243515295</v>
      </c>
      <c r="P1216" s="8">
        <f t="shared" si="18"/>
        <v>5.1835201756742106E-5</v>
      </c>
      <c r="Q1216" t="str">
        <f>IF(SalesData[[#This Row],[Discount]]&gt;0, "Yes", "No")</f>
        <v>Yes</v>
      </c>
      <c r="R1216" t="str">
        <f>TEXT(SalesData[[#This Row],[Order Date]],"mmm-yyyy")</f>
        <v>Aug-2023</v>
      </c>
      <c r="S1216">
        <f>YEAR(SalesData[[#This Row],[Order Date]])*100 + MONTH(SalesData[[#This Row],[Order Date]])</f>
        <v>202308</v>
      </c>
    </row>
    <row r="1217" spans="1:19" x14ac:dyDescent="0.3">
      <c r="A1217" t="s">
        <v>4541</v>
      </c>
      <c r="B1217" s="3">
        <v>45152</v>
      </c>
      <c r="C1217" t="s">
        <v>4542</v>
      </c>
      <c r="D1217" t="s">
        <v>23</v>
      </c>
      <c r="E1217" t="s">
        <v>14</v>
      </c>
      <c r="F1217" t="s">
        <v>34</v>
      </c>
      <c r="G1217">
        <v>2</v>
      </c>
      <c r="H1217" s="5">
        <v>671.65</v>
      </c>
      <c r="I1217" s="5">
        <v>7.0000000000000007E-2</v>
      </c>
      <c r="J1217" s="5">
        <v>1249.269</v>
      </c>
      <c r="K1217" s="5">
        <v>301.94364886120468</v>
      </c>
      <c r="L1217">
        <f>YEAR(SalesData[Order Date])</f>
        <v>2023</v>
      </c>
      <c r="M1217">
        <f>MONTH(SalesData[Order Date])</f>
        <v>8</v>
      </c>
      <c r="N1217" t="str">
        <f>TEXT(SalesData[[#This Row],[Order Date]], "mmmm")</f>
        <v>August</v>
      </c>
      <c r="O1217" s="7">
        <f>IF(SalesData[Sales]=0,0,SalesData[Profit]/SalesData[Sales])</f>
        <v>0.24169626306360334</v>
      </c>
      <c r="P1217" s="8">
        <f t="shared" si="18"/>
        <v>5.2110474205315275E-5</v>
      </c>
      <c r="Q1217" t="str">
        <f>IF(SalesData[[#This Row],[Discount]]&gt;0, "Yes", "No")</f>
        <v>Yes</v>
      </c>
      <c r="R1217" t="str">
        <f>TEXT(SalesData[[#This Row],[Order Date]],"mmm-yyyy")</f>
        <v>Aug-2023</v>
      </c>
      <c r="S1217">
        <f>YEAR(SalesData[[#This Row],[Order Date]])*100 + MONTH(SalesData[[#This Row],[Order Date]])</f>
        <v>202308</v>
      </c>
    </row>
    <row r="1218" spans="1:19" x14ac:dyDescent="0.3">
      <c r="A1218" t="s">
        <v>4759</v>
      </c>
      <c r="B1218" s="3">
        <v>45164</v>
      </c>
      <c r="C1218" t="s">
        <v>4760</v>
      </c>
      <c r="D1218" t="s">
        <v>30</v>
      </c>
      <c r="E1218" t="s">
        <v>19</v>
      </c>
      <c r="F1218" t="s">
        <v>44</v>
      </c>
      <c r="G1218">
        <v>2</v>
      </c>
      <c r="H1218" s="5">
        <v>827.13</v>
      </c>
      <c r="I1218" s="5">
        <v>0.18</v>
      </c>
      <c r="J1218" s="5">
        <v>1356.4931999999999</v>
      </c>
      <c r="K1218" s="5">
        <v>68.833293549268078</v>
      </c>
      <c r="L1218">
        <f>YEAR(SalesData[Order Date])</f>
        <v>2023</v>
      </c>
      <c r="M1218">
        <f>MONTH(SalesData[Order Date])</f>
        <v>8</v>
      </c>
      <c r="N1218" t="str">
        <f>TEXT(SalesData[[#This Row],[Order Date]], "mmmm")</f>
        <v>August</v>
      </c>
      <c r="O1218" s="7">
        <f>IF(SalesData[Sales]=0,0,SalesData[Profit]/SalesData[Sales])</f>
        <v>5.0743559605951644E-2</v>
      </c>
      <c r="P1218" s="8">
        <f t="shared" ref="P1218:P1281" si="19">IF(H:H*G:G=0, 0, (I:I/(H:H*G:G)))</f>
        <v>1.0880998150230315E-4</v>
      </c>
      <c r="Q1218" t="str">
        <f>IF(SalesData[[#This Row],[Discount]]&gt;0, "Yes", "No")</f>
        <v>Yes</v>
      </c>
      <c r="R1218" t="str">
        <f>TEXT(SalesData[[#This Row],[Order Date]],"mmm-yyyy")</f>
        <v>Aug-2023</v>
      </c>
      <c r="S1218">
        <f>YEAR(SalesData[[#This Row],[Order Date]])*100 + MONTH(SalesData[[#This Row],[Order Date]])</f>
        <v>202308</v>
      </c>
    </row>
    <row r="1219" spans="1:19" x14ac:dyDescent="0.3">
      <c r="A1219" t="s">
        <v>4828</v>
      </c>
      <c r="B1219" s="3">
        <v>45167</v>
      </c>
      <c r="C1219" t="s">
        <v>4829</v>
      </c>
      <c r="D1219" t="s">
        <v>13</v>
      </c>
      <c r="E1219" t="s">
        <v>19</v>
      </c>
      <c r="F1219" t="s">
        <v>44</v>
      </c>
      <c r="G1219">
        <v>3</v>
      </c>
      <c r="H1219" s="5">
        <v>752.21</v>
      </c>
      <c r="I1219" s="5">
        <v>0.13</v>
      </c>
      <c r="J1219" s="5">
        <v>1963.2681</v>
      </c>
      <c r="K1219" s="5">
        <v>175.6545208292269</v>
      </c>
      <c r="L1219">
        <f>YEAR(SalesData[Order Date])</f>
        <v>2023</v>
      </c>
      <c r="M1219">
        <f>MONTH(SalesData[Order Date])</f>
        <v>8</v>
      </c>
      <c r="N1219" t="str">
        <f>TEXT(SalesData[[#This Row],[Order Date]], "mmmm")</f>
        <v>August</v>
      </c>
      <c r="O1219" s="7">
        <f>IF(SalesData[Sales]=0,0,SalesData[Profit]/SalesData[Sales])</f>
        <v>8.9470470604206778E-2</v>
      </c>
      <c r="P1219" s="8">
        <f t="shared" si="19"/>
        <v>5.760802612745554E-5</v>
      </c>
      <c r="Q1219" t="str">
        <f>IF(SalesData[[#This Row],[Discount]]&gt;0, "Yes", "No")</f>
        <v>Yes</v>
      </c>
      <c r="R1219" t="str">
        <f>TEXT(SalesData[[#This Row],[Order Date]],"mmm-yyyy")</f>
        <v>Aug-2023</v>
      </c>
      <c r="S1219">
        <f>YEAR(SalesData[[#This Row],[Order Date]])*100 + MONTH(SalesData[[#This Row],[Order Date]])</f>
        <v>202308</v>
      </c>
    </row>
    <row r="1220" spans="1:19" x14ac:dyDescent="0.3">
      <c r="A1220" t="s">
        <v>4969</v>
      </c>
      <c r="B1220" s="3">
        <v>45140</v>
      </c>
      <c r="C1220" t="s">
        <v>4970</v>
      </c>
      <c r="D1220" t="s">
        <v>18</v>
      </c>
      <c r="E1220" t="s">
        <v>19</v>
      </c>
      <c r="F1220" t="s">
        <v>39</v>
      </c>
      <c r="G1220">
        <v>7</v>
      </c>
      <c r="H1220" s="5">
        <v>8.26</v>
      </c>
      <c r="I1220" s="5">
        <v>0.06</v>
      </c>
      <c r="J1220" s="5">
        <v>54.3508</v>
      </c>
      <c r="K1220" s="5">
        <v>4.199409959145564</v>
      </c>
      <c r="L1220">
        <f>YEAR(SalesData[Order Date])</f>
        <v>2023</v>
      </c>
      <c r="M1220">
        <f>MONTH(SalesData[Order Date])</f>
        <v>8</v>
      </c>
      <c r="N1220" t="str">
        <f>TEXT(SalesData[[#This Row],[Order Date]], "mmmm")</f>
        <v>August</v>
      </c>
      <c r="O1220" s="7">
        <f>IF(SalesData[Sales]=0,0,SalesData[Profit]/SalesData[Sales])</f>
        <v>7.7264915312112506E-2</v>
      </c>
      <c r="P1220" s="8">
        <f t="shared" si="19"/>
        <v>1.0377032168799724E-3</v>
      </c>
      <c r="Q1220" t="str">
        <f>IF(SalesData[[#This Row],[Discount]]&gt;0, "Yes", "No")</f>
        <v>Yes</v>
      </c>
      <c r="R1220" t="str">
        <f>TEXT(SalesData[[#This Row],[Order Date]],"mmm-yyyy")</f>
        <v>Aug-2023</v>
      </c>
      <c r="S1220">
        <f>YEAR(SalesData[[#This Row],[Order Date]])*100 + MONTH(SalesData[[#This Row],[Order Date]])</f>
        <v>202308</v>
      </c>
    </row>
    <row r="1221" spans="1:19" x14ac:dyDescent="0.3">
      <c r="A1221" t="s">
        <v>4999</v>
      </c>
      <c r="B1221" s="3">
        <v>45147</v>
      </c>
      <c r="C1221" t="s">
        <v>5000</v>
      </c>
      <c r="D1221" t="s">
        <v>30</v>
      </c>
      <c r="E1221" t="s">
        <v>14</v>
      </c>
      <c r="F1221" t="s">
        <v>39</v>
      </c>
      <c r="G1221">
        <v>2</v>
      </c>
      <c r="H1221" s="5">
        <v>519.77</v>
      </c>
      <c r="I1221" s="5">
        <v>0.25</v>
      </c>
      <c r="J1221" s="5">
        <v>779.65499999999997</v>
      </c>
      <c r="K1221" s="5">
        <v>125.3212234022714</v>
      </c>
      <c r="L1221">
        <f>YEAR(SalesData[Order Date])</f>
        <v>2023</v>
      </c>
      <c r="M1221">
        <f>MONTH(SalesData[Order Date])</f>
        <v>8</v>
      </c>
      <c r="N1221" t="str">
        <f>TEXT(SalesData[[#This Row],[Order Date]], "mmmm")</f>
        <v>August</v>
      </c>
      <c r="O1221" s="7">
        <f>IF(SalesData[Sales]=0,0,SalesData[Profit]/SalesData[Sales])</f>
        <v>0.16073933137384022</v>
      </c>
      <c r="P1221" s="8">
        <f t="shared" si="19"/>
        <v>2.4049098639782981E-4</v>
      </c>
      <c r="Q1221" t="str">
        <f>IF(SalesData[[#This Row],[Discount]]&gt;0, "Yes", "No")</f>
        <v>Yes</v>
      </c>
      <c r="R1221" t="str">
        <f>TEXT(SalesData[[#This Row],[Order Date]],"mmm-yyyy")</f>
        <v>Aug-2023</v>
      </c>
      <c r="S1221">
        <f>YEAR(SalesData[[#This Row],[Order Date]])*100 + MONTH(SalesData[[#This Row],[Order Date]])</f>
        <v>202308</v>
      </c>
    </row>
    <row r="1222" spans="1:19" x14ac:dyDescent="0.3">
      <c r="A1222" t="s">
        <v>5012</v>
      </c>
      <c r="B1222" s="3">
        <v>45151</v>
      </c>
      <c r="C1222" t="s">
        <v>5013</v>
      </c>
      <c r="D1222" t="s">
        <v>30</v>
      </c>
      <c r="E1222" t="s">
        <v>19</v>
      </c>
      <c r="F1222" t="s">
        <v>91</v>
      </c>
      <c r="G1222">
        <v>2</v>
      </c>
      <c r="H1222" s="5">
        <v>985.21</v>
      </c>
      <c r="I1222" s="5">
        <v>0.27</v>
      </c>
      <c r="J1222" s="5">
        <v>1438.4066</v>
      </c>
      <c r="K1222" s="5">
        <v>259.83318161152408</v>
      </c>
      <c r="L1222">
        <f>YEAR(SalesData[Order Date])</f>
        <v>2023</v>
      </c>
      <c r="M1222">
        <f>MONTH(SalesData[Order Date])</f>
        <v>8</v>
      </c>
      <c r="N1222" t="str">
        <f>TEXT(SalesData[[#This Row],[Order Date]], "mmmm")</f>
        <v>August</v>
      </c>
      <c r="O1222" s="7">
        <f>IF(SalesData[Sales]=0,0,SalesData[Profit]/SalesData[Sales])</f>
        <v>0.18063959217895975</v>
      </c>
      <c r="P1222" s="8">
        <f t="shared" si="19"/>
        <v>1.3702662376549162E-4</v>
      </c>
      <c r="Q1222" t="str">
        <f>IF(SalesData[[#This Row],[Discount]]&gt;0, "Yes", "No")</f>
        <v>Yes</v>
      </c>
      <c r="R1222" t="str">
        <f>TEXT(SalesData[[#This Row],[Order Date]],"mmm-yyyy")</f>
        <v>Aug-2023</v>
      </c>
      <c r="S1222">
        <f>YEAR(SalesData[[#This Row],[Order Date]])*100 + MONTH(SalesData[[#This Row],[Order Date]])</f>
        <v>202308</v>
      </c>
    </row>
    <row r="1223" spans="1:19" x14ac:dyDescent="0.3">
      <c r="A1223" t="s">
        <v>5018</v>
      </c>
      <c r="B1223" s="3">
        <v>45167</v>
      </c>
      <c r="C1223" t="s">
        <v>5019</v>
      </c>
      <c r="D1223" t="s">
        <v>30</v>
      </c>
      <c r="E1223" t="s">
        <v>19</v>
      </c>
      <c r="F1223" t="s">
        <v>53</v>
      </c>
      <c r="G1223">
        <v>7</v>
      </c>
      <c r="H1223" s="5">
        <v>144.75</v>
      </c>
      <c r="I1223" s="5">
        <v>0.18</v>
      </c>
      <c r="J1223" s="5">
        <v>830.86500000000001</v>
      </c>
      <c r="K1223" s="5">
        <v>238.8545908664112</v>
      </c>
      <c r="L1223">
        <f>YEAR(SalesData[Order Date])</f>
        <v>2023</v>
      </c>
      <c r="M1223">
        <f>MONTH(SalesData[Order Date])</f>
        <v>8</v>
      </c>
      <c r="N1223" t="str">
        <f>TEXT(SalesData[[#This Row],[Order Date]], "mmmm")</f>
        <v>August</v>
      </c>
      <c r="O1223" s="7">
        <f>IF(SalesData[Sales]=0,0,SalesData[Profit]/SalesData[Sales])</f>
        <v>0.28747701596096981</v>
      </c>
      <c r="P1223" s="8">
        <f t="shared" si="19"/>
        <v>1.7764618800888231E-4</v>
      </c>
      <c r="Q1223" t="str">
        <f>IF(SalesData[[#This Row],[Discount]]&gt;0, "Yes", "No")</f>
        <v>Yes</v>
      </c>
      <c r="R1223" t="str">
        <f>TEXT(SalesData[[#This Row],[Order Date]],"mmm-yyyy")</f>
        <v>Aug-2023</v>
      </c>
      <c r="S1223">
        <f>YEAR(SalesData[[#This Row],[Order Date]])*100 + MONTH(SalesData[[#This Row],[Order Date]])</f>
        <v>202308</v>
      </c>
    </row>
    <row r="1224" spans="1:19" x14ac:dyDescent="0.3">
      <c r="A1224" t="s">
        <v>5085</v>
      </c>
      <c r="B1224" s="3">
        <v>45167</v>
      </c>
      <c r="C1224" t="s">
        <v>5086</v>
      </c>
      <c r="D1224" t="s">
        <v>13</v>
      </c>
      <c r="E1224" t="s">
        <v>14</v>
      </c>
      <c r="F1224" t="s">
        <v>39</v>
      </c>
      <c r="G1224">
        <v>7</v>
      </c>
      <c r="H1224" s="5">
        <v>243.27</v>
      </c>
      <c r="I1224" s="5">
        <v>0.05</v>
      </c>
      <c r="J1224" s="5">
        <v>1617.7455</v>
      </c>
      <c r="K1224" s="5">
        <v>475.97159777850379</v>
      </c>
      <c r="L1224">
        <f>YEAR(SalesData[Order Date])</f>
        <v>2023</v>
      </c>
      <c r="M1224">
        <f>MONTH(SalesData[Order Date])</f>
        <v>8</v>
      </c>
      <c r="N1224" t="str">
        <f>TEXT(SalesData[[#This Row],[Order Date]], "mmmm")</f>
        <v>August</v>
      </c>
      <c r="O1224" s="7">
        <f>IF(SalesData[Sales]=0,0,SalesData[Profit]/SalesData[Sales])</f>
        <v>0.29421908314905143</v>
      </c>
      <c r="P1224" s="8">
        <f t="shared" si="19"/>
        <v>2.9361849561627586E-5</v>
      </c>
      <c r="Q1224" t="str">
        <f>IF(SalesData[[#This Row],[Discount]]&gt;0, "Yes", "No")</f>
        <v>Yes</v>
      </c>
      <c r="R1224" t="str">
        <f>TEXT(SalesData[[#This Row],[Order Date]],"mmm-yyyy")</f>
        <v>Aug-2023</v>
      </c>
      <c r="S1224">
        <f>YEAR(SalesData[[#This Row],[Order Date]])*100 + MONTH(SalesData[[#This Row],[Order Date]])</f>
        <v>202308</v>
      </c>
    </row>
    <row r="1225" spans="1:19" x14ac:dyDescent="0.3">
      <c r="A1225" t="s">
        <v>5087</v>
      </c>
      <c r="B1225" s="3">
        <v>45159</v>
      </c>
      <c r="C1225" t="s">
        <v>5088</v>
      </c>
      <c r="D1225" t="s">
        <v>18</v>
      </c>
      <c r="E1225" t="s">
        <v>26</v>
      </c>
      <c r="F1225" t="s">
        <v>53</v>
      </c>
      <c r="G1225">
        <v>7</v>
      </c>
      <c r="H1225" s="5">
        <v>343.4</v>
      </c>
      <c r="I1225" s="5">
        <v>0.25</v>
      </c>
      <c r="J1225" s="5">
        <v>1802.85</v>
      </c>
      <c r="K1225" s="5">
        <v>327.53728857926518</v>
      </c>
      <c r="L1225">
        <f>YEAR(SalesData[Order Date])</f>
        <v>2023</v>
      </c>
      <c r="M1225">
        <f>MONTH(SalesData[Order Date])</f>
        <v>8</v>
      </c>
      <c r="N1225" t="str">
        <f>TEXT(SalesData[[#This Row],[Order Date]], "mmmm")</f>
        <v>August</v>
      </c>
      <c r="O1225" s="7">
        <f>IF(SalesData[Sales]=0,0,SalesData[Profit]/SalesData[Sales])</f>
        <v>0.18167750427338114</v>
      </c>
      <c r="P1225" s="8">
        <f t="shared" si="19"/>
        <v>1.0400199683833931E-4</v>
      </c>
      <c r="Q1225" t="str">
        <f>IF(SalesData[[#This Row],[Discount]]&gt;0, "Yes", "No")</f>
        <v>Yes</v>
      </c>
      <c r="R1225" t="str">
        <f>TEXT(SalesData[[#This Row],[Order Date]],"mmm-yyyy")</f>
        <v>Aug-2023</v>
      </c>
      <c r="S1225">
        <f>YEAR(SalesData[[#This Row],[Order Date]])*100 + MONTH(SalesData[[#This Row],[Order Date]])</f>
        <v>202308</v>
      </c>
    </row>
    <row r="1226" spans="1:19" x14ac:dyDescent="0.3">
      <c r="A1226" t="s">
        <v>5091</v>
      </c>
      <c r="B1226" s="3">
        <v>45162</v>
      </c>
      <c r="C1226" t="s">
        <v>5092</v>
      </c>
      <c r="D1226" t="s">
        <v>23</v>
      </c>
      <c r="E1226" t="s">
        <v>26</v>
      </c>
      <c r="F1226" t="s">
        <v>44</v>
      </c>
      <c r="G1226">
        <v>7</v>
      </c>
      <c r="H1226" s="5">
        <v>297.43</v>
      </c>
      <c r="I1226" s="5">
        <v>0.17</v>
      </c>
      <c r="J1226" s="5">
        <v>1728.0682999999999</v>
      </c>
      <c r="K1226" s="5">
        <v>313.29173043548809</v>
      </c>
      <c r="L1226">
        <f>YEAR(SalesData[Order Date])</f>
        <v>2023</v>
      </c>
      <c r="M1226">
        <f>MONTH(SalesData[Order Date])</f>
        <v>8</v>
      </c>
      <c r="N1226" t="str">
        <f>TEXT(SalesData[[#This Row],[Order Date]], "mmmm")</f>
        <v>August</v>
      </c>
      <c r="O1226" s="7">
        <f>IF(SalesData[Sales]=0,0,SalesData[Profit]/SalesData[Sales])</f>
        <v>0.18129591893763003</v>
      </c>
      <c r="P1226" s="8">
        <f t="shared" si="19"/>
        <v>8.1651865264816212E-5</v>
      </c>
      <c r="Q1226" t="str">
        <f>IF(SalesData[[#This Row],[Discount]]&gt;0, "Yes", "No")</f>
        <v>Yes</v>
      </c>
      <c r="R1226" t="str">
        <f>TEXT(SalesData[[#This Row],[Order Date]],"mmm-yyyy")</f>
        <v>Aug-2023</v>
      </c>
      <c r="S1226">
        <f>YEAR(SalesData[[#This Row],[Order Date]])*100 + MONTH(SalesData[[#This Row],[Order Date]])</f>
        <v>202308</v>
      </c>
    </row>
    <row r="1227" spans="1:19" x14ac:dyDescent="0.3">
      <c r="A1227" t="s">
        <v>5097</v>
      </c>
      <c r="B1227" s="3">
        <v>45145</v>
      </c>
      <c r="C1227" t="s">
        <v>5098</v>
      </c>
      <c r="D1227" t="s">
        <v>30</v>
      </c>
      <c r="E1227" t="s">
        <v>26</v>
      </c>
      <c r="F1227" t="s">
        <v>39</v>
      </c>
      <c r="G1227">
        <v>5</v>
      </c>
      <c r="H1227" s="5">
        <v>823.57</v>
      </c>
      <c r="I1227" s="5">
        <v>0.01</v>
      </c>
      <c r="J1227" s="5">
        <v>4076.6714999999999</v>
      </c>
      <c r="K1227" s="5">
        <v>466.71097503524788</v>
      </c>
      <c r="L1227">
        <f>YEAR(SalesData[Order Date])</f>
        <v>2023</v>
      </c>
      <c r="M1227">
        <f>MONTH(SalesData[Order Date])</f>
        <v>8</v>
      </c>
      <c r="N1227" t="str">
        <f>TEXT(SalesData[[#This Row],[Order Date]], "mmmm")</f>
        <v>August</v>
      </c>
      <c r="O1227" s="7">
        <f>IF(SalesData[Sales]=0,0,SalesData[Profit]/SalesData[Sales])</f>
        <v>0.11448334138162662</v>
      </c>
      <c r="P1227" s="8">
        <f t="shared" si="19"/>
        <v>2.428451740592785E-6</v>
      </c>
      <c r="Q1227" t="str">
        <f>IF(SalesData[[#This Row],[Discount]]&gt;0, "Yes", "No")</f>
        <v>Yes</v>
      </c>
      <c r="R1227" t="str">
        <f>TEXT(SalesData[[#This Row],[Order Date]],"mmm-yyyy")</f>
        <v>Aug-2023</v>
      </c>
      <c r="S1227">
        <f>YEAR(SalesData[[#This Row],[Order Date]])*100 + MONTH(SalesData[[#This Row],[Order Date]])</f>
        <v>202308</v>
      </c>
    </row>
    <row r="1228" spans="1:19" x14ac:dyDescent="0.3">
      <c r="A1228" t="s">
        <v>5213</v>
      </c>
      <c r="B1228" s="3">
        <v>45159</v>
      </c>
      <c r="C1228" t="s">
        <v>4104</v>
      </c>
      <c r="D1228" t="s">
        <v>30</v>
      </c>
      <c r="E1228" t="s">
        <v>26</v>
      </c>
      <c r="F1228" t="s">
        <v>44</v>
      </c>
      <c r="G1228">
        <v>5</v>
      </c>
      <c r="H1228" s="5">
        <v>616.48</v>
      </c>
      <c r="I1228" s="5">
        <v>0.28999999999999998</v>
      </c>
      <c r="J1228" s="5">
        <v>2188.5039999999999</v>
      </c>
      <c r="K1228" s="5">
        <v>209.01286630678709</v>
      </c>
      <c r="L1228">
        <f>YEAR(SalesData[Order Date])</f>
        <v>2023</v>
      </c>
      <c r="M1228">
        <f>MONTH(SalesData[Order Date])</f>
        <v>8</v>
      </c>
      <c r="N1228" t="str">
        <f>TEXT(SalesData[[#This Row],[Order Date]], "mmmm")</f>
        <v>August</v>
      </c>
      <c r="O1228" s="7">
        <f>IF(SalesData[Sales]=0,0,SalesData[Profit]/SalesData[Sales])</f>
        <v>9.5504904860483283E-2</v>
      </c>
      <c r="P1228" s="8">
        <f t="shared" si="19"/>
        <v>9.4082533091097834E-5</v>
      </c>
      <c r="Q1228" t="str">
        <f>IF(SalesData[[#This Row],[Discount]]&gt;0, "Yes", "No")</f>
        <v>Yes</v>
      </c>
      <c r="R1228" t="str">
        <f>TEXT(SalesData[[#This Row],[Order Date]],"mmm-yyyy")</f>
        <v>Aug-2023</v>
      </c>
      <c r="S1228">
        <f>YEAR(SalesData[[#This Row],[Order Date]])*100 + MONTH(SalesData[[#This Row],[Order Date]])</f>
        <v>202308</v>
      </c>
    </row>
    <row r="1229" spans="1:19" x14ac:dyDescent="0.3">
      <c r="A1229" t="s">
        <v>5241</v>
      </c>
      <c r="B1229" s="3">
        <v>45160</v>
      </c>
      <c r="C1229" t="s">
        <v>5242</v>
      </c>
      <c r="D1229" t="s">
        <v>18</v>
      </c>
      <c r="E1229" t="s">
        <v>19</v>
      </c>
      <c r="F1229" t="s">
        <v>15</v>
      </c>
      <c r="G1229">
        <v>4</v>
      </c>
      <c r="H1229" s="5">
        <v>722.03</v>
      </c>
      <c r="I1229" s="5">
        <v>0.28999999999999998</v>
      </c>
      <c r="J1229" s="5">
        <v>2050.5652</v>
      </c>
      <c r="K1229" s="5">
        <v>178.9384922309747</v>
      </c>
      <c r="L1229">
        <f>YEAR(SalesData[Order Date])</f>
        <v>2023</v>
      </c>
      <c r="M1229">
        <f>MONTH(SalesData[Order Date])</f>
        <v>8</v>
      </c>
      <c r="N1229" t="str">
        <f>TEXT(SalesData[[#This Row],[Order Date]], "mmmm")</f>
        <v>August</v>
      </c>
      <c r="O1229" s="7">
        <f>IF(SalesData[Sales]=0,0,SalesData[Profit]/SalesData[Sales])</f>
        <v>8.726301033050532E-2</v>
      </c>
      <c r="P1229" s="8">
        <f t="shared" si="19"/>
        <v>1.0041134024902012E-4</v>
      </c>
      <c r="Q1229" t="str">
        <f>IF(SalesData[[#This Row],[Discount]]&gt;0, "Yes", "No")</f>
        <v>Yes</v>
      </c>
      <c r="R1229" t="str">
        <f>TEXT(SalesData[[#This Row],[Order Date]],"mmm-yyyy")</f>
        <v>Aug-2023</v>
      </c>
      <c r="S1229">
        <f>YEAR(SalesData[[#This Row],[Order Date]])*100 + MONTH(SalesData[[#This Row],[Order Date]])</f>
        <v>202308</v>
      </c>
    </row>
    <row r="1230" spans="1:19" x14ac:dyDescent="0.3">
      <c r="A1230" t="s">
        <v>5259</v>
      </c>
      <c r="B1230" s="3">
        <v>45161</v>
      </c>
      <c r="C1230" t="s">
        <v>5260</v>
      </c>
      <c r="D1230" t="s">
        <v>13</v>
      </c>
      <c r="E1230" t="s">
        <v>26</v>
      </c>
      <c r="F1230" t="s">
        <v>53</v>
      </c>
      <c r="G1230">
        <v>4</v>
      </c>
      <c r="H1230" s="5">
        <v>894.71</v>
      </c>
      <c r="I1230" s="5">
        <v>0.1</v>
      </c>
      <c r="J1230" s="5">
        <v>3220.9560000000001</v>
      </c>
      <c r="K1230" s="5">
        <v>228.48970116143289</v>
      </c>
      <c r="L1230">
        <f>YEAR(SalesData[Order Date])</f>
        <v>2023</v>
      </c>
      <c r="M1230">
        <f>MONTH(SalesData[Order Date])</f>
        <v>8</v>
      </c>
      <c r="N1230" t="str">
        <f>TEXT(SalesData[[#This Row],[Order Date]], "mmmm")</f>
        <v>August</v>
      </c>
      <c r="O1230" s="7">
        <f>IF(SalesData[Sales]=0,0,SalesData[Profit]/SalesData[Sales])</f>
        <v>7.0938473286015977E-2</v>
      </c>
      <c r="P1230" s="8">
        <f t="shared" si="19"/>
        <v>2.7942014731030165E-5</v>
      </c>
      <c r="Q1230" t="str">
        <f>IF(SalesData[[#This Row],[Discount]]&gt;0, "Yes", "No")</f>
        <v>Yes</v>
      </c>
      <c r="R1230" t="str">
        <f>TEXT(SalesData[[#This Row],[Order Date]],"mmm-yyyy")</f>
        <v>Aug-2023</v>
      </c>
      <c r="S1230">
        <f>YEAR(SalesData[[#This Row],[Order Date]])*100 + MONTH(SalesData[[#This Row],[Order Date]])</f>
        <v>202308</v>
      </c>
    </row>
    <row r="1231" spans="1:19" x14ac:dyDescent="0.3">
      <c r="A1231" t="s">
        <v>5277</v>
      </c>
      <c r="B1231" s="3">
        <v>45161</v>
      </c>
      <c r="C1231" t="s">
        <v>5278</v>
      </c>
      <c r="D1231" t="s">
        <v>18</v>
      </c>
      <c r="E1231" t="s">
        <v>26</v>
      </c>
      <c r="F1231" t="s">
        <v>15</v>
      </c>
      <c r="G1231">
        <v>7</v>
      </c>
      <c r="H1231" s="5">
        <v>396.24</v>
      </c>
      <c r="I1231" s="5">
        <v>0.02</v>
      </c>
      <c r="J1231" s="5">
        <v>2718.2064</v>
      </c>
      <c r="K1231" s="5">
        <v>260.38282141888038</v>
      </c>
      <c r="L1231">
        <f>YEAR(SalesData[Order Date])</f>
        <v>2023</v>
      </c>
      <c r="M1231">
        <f>MONTH(SalesData[Order Date])</f>
        <v>8</v>
      </c>
      <c r="N1231" t="str">
        <f>TEXT(SalesData[[#This Row],[Order Date]], "mmmm")</f>
        <v>August</v>
      </c>
      <c r="O1231" s="7">
        <f>IF(SalesData[Sales]=0,0,SalesData[Profit]/SalesData[Sales])</f>
        <v>9.579214493015703E-2</v>
      </c>
      <c r="P1231" s="8">
        <f t="shared" si="19"/>
        <v>7.2106371318969742E-6</v>
      </c>
      <c r="Q1231" t="str">
        <f>IF(SalesData[[#This Row],[Discount]]&gt;0, "Yes", "No")</f>
        <v>Yes</v>
      </c>
      <c r="R1231" t="str">
        <f>TEXT(SalesData[[#This Row],[Order Date]],"mmm-yyyy")</f>
        <v>Aug-2023</v>
      </c>
      <c r="S1231">
        <f>YEAR(SalesData[[#This Row],[Order Date]])*100 + MONTH(SalesData[[#This Row],[Order Date]])</f>
        <v>202308</v>
      </c>
    </row>
    <row r="1232" spans="1:19" x14ac:dyDescent="0.3">
      <c r="A1232" t="s">
        <v>5283</v>
      </c>
      <c r="B1232" s="3">
        <v>45146</v>
      </c>
      <c r="C1232" t="s">
        <v>5284</v>
      </c>
      <c r="D1232" t="s">
        <v>30</v>
      </c>
      <c r="E1232" t="s">
        <v>19</v>
      </c>
      <c r="F1232" t="s">
        <v>53</v>
      </c>
      <c r="G1232">
        <v>9</v>
      </c>
      <c r="H1232" s="5">
        <v>272.38</v>
      </c>
      <c r="I1232" s="5">
        <v>0.19</v>
      </c>
      <c r="J1232" s="5">
        <v>1985.6502</v>
      </c>
      <c r="K1232" s="5">
        <v>320.54154359211873</v>
      </c>
      <c r="L1232">
        <f>YEAR(SalesData[Order Date])</f>
        <v>2023</v>
      </c>
      <c r="M1232">
        <f>MONTH(SalesData[Order Date])</f>
        <v>8</v>
      </c>
      <c r="N1232" t="str">
        <f>TEXT(SalesData[[#This Row],[Order Date]], "mmmm")</f>
        <v>August</v>
      </c>
      <c r="O1232" s="7">
        <f>IF(SalesData[Sales]=0,0,SalesData[Profit]/SalesData[Sales])</f>
        <v>0.16142900879123559</v>
      </c>
      <c r="P1232" s="8">
        <f t="shared" si="19"/>
        <v>7.7506098506171928E-5</v>
      </c>
      <c r="Q1232" t="str">
        <f>IF(SalesData[[#This Row],[Discount]]&gt;0, "Yes", "No")</f>
        <v>Yes</v>
      </c>
      <c r="R1232" t="str">
        <f>TEXT(SalesData[[#This Row],[Order Date]],"mmm-yyyy")</f>
        <v>Aug-2023</v>
      </c>
      <c r="S1232">
        <f>YEAR(SalesData[[#This Row],[Order Date]])*100 + MONTH(SalesData[[#This Row],[Order Date]])</f>
        <v>202308</v>
      </c>
    </row>
    <row r="1233" spans="1:19" x14ac:dyDescent="0.3">
      <c r="A1233" t="s">
        <v>5291</v>
      </c>
      <c r="B1233" s="3">
        <v>45169</v>
      </c>
      <c r="C1233" t="s">
        <v>5292</v>
      </c>
      <c r="D1233" t="s">
        <v>30</v>
      </c>
      <c r="E1233" t="s">
        <v>19</v>
      </c>
      <c r="F1233" t="s">
        <v>31</v>
      </c>
      <c r="G1233">
        <v>7</v>
      </c>
      <c r="H1233" s="5">
        <v>478.01</v>
      </c>
      <c r="I1233" s="5">
        <v>0.17</v>
      </c>
      <c r="J1233" s="5">
        <v>2777.2381</v>
      </c>
      <c r="K1233" s="5">
        <v>411.91773352354232</v>
      </c>
      <c r="L1233">
        <f>YEAR(SalesData[Order Date])</f>
        <v>2023</v>
      </c>
      <c r="M1233">
        <f>MONTH(SalesData[Order Date])</f>
        <v>8</v>
      </c>
      <c r="N1233" t="str">
        <f>TEXT(SalesData[[#This Row],[Order Date]], "mmmm")</f>
        <v>August</v>
      </c>
      <c r="O1233" s="7">
        <f>IF(SalesData[Sales]=0,0,SalesData[Profit]/SalesData[Sales])</f>
        <v>0.14831920011595057</v>
      </c>
      <c r="P1233" s="8">
        <f t="shared" si="19"/>
        <v>5.080587076779626E-5</v>
      </c>
      <c r="Q1233" t="str">
        <f>IF(SalesData[[#This Row],[Discount]]&gt;0, "Yes", "No")</f>
        <v>Yes</v>
      </c>
      <c r="R1233" t="str">
        <f>TEXT(SalesData[[#This Row],[Order Date]],"mmm-yyyy")</f>
        <v>Aug-2023</v>
      </c>
      <c r="S1233">
        <f>YEAR(SalesData[[#This Row],[Order Date]])*100 + MONTH(SalesData[[#This Row],[Order Date]])</f>
        <v>202308</v>
      </c>
    </row>
    <row r="1234" spans="1:19" x14ac:dyDescent="0.3">
      <c r="A1234" t="s">
        <v>5356</v>
      </c>
      <c r="B1234" s="3">
        <v>45154</v>
      </c>
      <c r="C1234" t="s">
        <v>5357</v>
      </c>
      <c r="D1234" t="s">
        <v>30</v>
      </c>
      <c r="E1234" t="s">
        <v>19</v>
      </c>
      <c r="F1234" t="s">
        <v>34</v>
      </c>
      <c r="G1234">
        <v>4</v>
      </c>
      <c r="H1234" s="5">
        <v>576.46</v>
      </c>
      <c r="I1234" s="5">
        <v>0.03</v>
      </c>
      <c r="J1234" s="5">
        <v>2236.6648</v>
      </c>
      <c r="K1234" s="5">
        <v>662.05527838204557</v>
      </c>
      <c r="L1234">
        <f>YEAR(SalesData[Order Date])</f>
        <v>2023</v>
      </c>
      <c r="M1234">
        <f>MONTH(SalesData[Order Date])</f>
        <v>8</v>
      </c>
      <c r="N1234" t="str">
        <f>TEXT(SalesData[[#This Row],[Order Date]], "mmmm")</f>
        <v>August</v>
      </c>
      <c r="O1234" s="7">
        <f>IF(SalesData[Sales]=0,0,SalesData[Profit]/SalesData[Sales])</f>
        <v>0.29600111665460355</v>
      </c>
      <c r="P1234" s="8">
        <f t="shared" si="19"/>
        <v>1.3010443048953958E-5</v>
      </c>
      <c r="Q1234" t="str">
        <f>IF(SalesData[[#This Row],[Discount]]&gt;0, "Yes", "No")</f>
        <v>Yes</v>
      </c>
      <c r="R1234" t="str">
        <f>TEXT(SalesData[[#This Row],[Order Date]],"mmm-yyyy")</f>
        <v>Aug-2023</v>
      </c>
      <c r="S1234">
        <f>YEAR(SalesData[[#This Row],[Order Date]])*100 + MONTH(SalesData[[#This Row],[Order Date]])</f>
        <v>202308</v>
      </c>
    </row>
    <row r="1235" spans="1:19" x14ac:dyDescent="0.3">
      <c r="A1235" t="s">
        <v>5366</v>
      </c>
      <c r="B1235" s="3">
        <v>45167</v>
      </c>
      <c r="C1235" t="s">
        <v>5367</v>
      </c>
      <c r="D1235" t="s">
        <v>13</v>
      </c>
      <c r="E1235" t="s">
        <v>19</v>
      </c>
      <c r="F1235" t="s">
        <v>53</v>
      </c>
      <c r="G1235">
        <v>5</v>
      </c>
      <c r="H1235" s="5">
        <v>637.91</v>
      </c>
      <c r="I1235" s="5">
        <v>0.04</v>
      </c>
      <c r="J1235" s="5">
        <v>3061.9679999999998</v>
      </c>
      <c r="K1235" s="5">
        <v>909.0115095255876</v>
      </c>
      <c r="L1235">
        <f>YEAR(SalesData[Order Date])</f>
        <v>2023</v>
      </c>
      <c r="M1235">
        <f>MONTH(SalesData[Order Date])</f>
        <v>8</v>
      </c>
      <c r="N1235" t="str">
        <f>TEXT(SalesData[[#This Row],[Order Date]], "mmmm")</f>
        <v>August</v>
      </c>
      <c r="O1235" s="7">
        <f>IF(SalesData[Sales]=0,0,SalesData[Profit]/SalesData[Sales])</f>
        <v>0.29687165559064876</v>
      </c>
      <c r="P1235" s="8">
        <f t="shared" si="19"/>
        <v>1.2540954053079589E-5</v>
      </c>
      <c r="Q1235" t="str">
        <f>IF(SalesData[[#This Row],[Discount]]&gt;0, "Yes", "No")</f>
        <v>Yes</v>
      </c>
      <c r="R1235" t="str">
        <f>TEXT(SalesData[[#This Row],[Order Date]],"mmm-yyyy")</f>
        <v>Aug-2023</v>
      </c>
      <c r="S1235">
        <f>YEAR(SalesData[[#This Row],[Order Date]])*100 + MONTH(SalesData[[#This Row],[Order Date]])</f>
        <v>202308</v>
      </c>
    </row>
    <row r="1236" spans="1:19" x14ac:dyDescent="0.3">
      <c r="A1236" t="s">
        <v>5392</v>
      </c>
      <c r="B1236" s="3">
        <v>45169</v>
      </c>
      <c r="C1236" t="s">
        <v>5393</v>
      </c>
      <c r="D1236" t="s">
        <v>18</v>
      </c>
      <c r="E1236" t="s">
        <v>26</v>
      </c>
      <c r="F1236" t="s">
        <v>27</v>
      </c>
      <c r="G1236">
        <v>9</v>
      </c>
      <c r="H1236" s="5">
        <v>404.91</v>
      </c>
      <c r="I1236" s="5">
        <v>0.22</v>
      </c>
      <c r="J1236" s="5">
        <v>2842.4681999999998</v>
      </c>
      <c r="K1236" s="5">
        <v>726.93368579644118</v>
      </c>
      <c r="L1236">
        <f>YEAR(SalesData[Order Date])</f>
        <v>2023</v>
      </c>
      <c r="M1236">
        <f>MONTH(SalesData[Order Date])</f>
        <v>8</v>
      </c>
      <c r="N1236" t="str">
        <f>TEXT(SalesData[[#This Row],[Order Date]], "mmmm")</f>
        <v>August</v>
      </c>
      <c r="O1236" s="7">
        <f>IF(SalesData[Sales]=0,0,SalesData[Profit]/SalesData[Sales])</f>
        <v>0.25574030548395976</v>
      </c>
      <c r="P1236" s="8">
        <f t="shared" si="19"/>
        <v>6.0370068520027773E-5</v>
      </c>
      <c r="Q1236" t="str">
        <f>IF(SalesData[[#This Row],[Discount]]&gt;0, "Yes", "No")</f>
        <v>Yes</v>
      </c>
      <c r="R1236" t="str">
        <f>TEXT(SalesData[[#This Row],[Order Date]],"mmm-yyyy")</f>
        <v>Aug-2023</v>
      </c>
      <c r="S1236">
        <f>YEAR(SalesData[[#This Row],[Order Date]])*100 + MONTH(SalesData[[#This Row],[Order Date]])</f>
        <v>202308</v>
      </c>
    </row>
    <row r="1237" spans="1:19" x14ac:dyDescent="0.3">
      <c r="A1237" t="s">
        <v>5437</v>
      </c>
      <c r="B1237" s="3">
        <v>45159</v>
      </c>
      <c r="C1237" t="s">
        <v>5438</v>
      </c>
      <c r="D1237" t="s">
        <v>30</v>
      </c>
      <c r="E1237" t="s">
        <v>14</v>
      </c>
      <c r="F1237" t="s">
        <v>15</v>
      </c>
      <c r="G1237">
        <v>8</v>
      </c>
      <c r="H1237" s="5">
        <v>598.19000000000005</v>
      </c>
      <c r="I1237" s="5">
        <v>0.28999999999999998</v>
      </c>
      <c r="J1237" s="5">
        <v>3397.7192</v>
      </c>
      <c r="K1237" s="5">
        <v>611.3258008991113</v>
      </c>
      <c r="L1237">
        <f>YEAR(SalesData[Order Date])</f>
        <v>2023</v>
      </c>
      <c r="M1237">
        <f>MONTH(SalesData[Order Date])</f>
        <v>8</v>
      </c>
      <c r="N1237" t="str">
        <f>TEXT(SalesData[[#This Row],[Order Date]], "mmmm")</f>
        <v>August</v>
      </c>
      <c r="O1237" s="7">
        <f>IF(SalesData[Sales]=0,0,SalesData[Profit]/SalesData[Sales])</f>
        <v>0.17992240232774717</v>
      </c>
      <c r="P1237" s="8">
        <f t="shared" si="19"/>
        <v>6.0599475083167542E-5</v>
      </c>
      <c r="Q1237" t="str">
        <f>IF(SalesData[[#This Row],[Discount]]&gt;0, "Yes", "No")</f>
        <v>Yes</v>
      </c>
      <c r="R1237" t="str">
        <f>TEXT(SalesData[[#This Row],[Order Date]],"mmm-yyyy")</f>
        <v>Aug-2023</v>
      </c>
      <c r="S1237">
        <f>YEAR(SalesData[[#This Row],[Order Date]])*100 + MONTH(SalesData[[#This Row],[Order Date]])</f>
        <v>202308</v>
      </c>
    </row>
    <row r="1238" spans="1:19" x14ac:dyDescent="0.3">
      <c r="A1238" t="s">
        <v>5460</v>
      </c>
      <c r="B1238" s="3">
        <v>45157</v>
      </c>
      <c r="C1238" t="s">
        <v>5461</v>
      </c>
      <c r="D1238" t="s">
        <v>18</v>
      </c>
      <c r="E1238" t="s">
        <v>26</v>
      </c>
      <c r="F1238" t="s">
        <v>44</v>
      </c>
      <c r="G1238">
        <v>2</v>
      </c>
      <c r="H1238" s="5">
        <v>561.9</v>
      </c>
      <c r="I1238" s="5">
        <v>0.1</v>
      </c>
      <c r="J1238" s="5">
        <v>1011.42</v>
      </c>
      <c r="K1238" s="5">
        <v>191.41766613481099</v>
      </c>
      <c r="L1238">
        <f>YEAR(SalesData[Order Date])</f>
        <v>2023</v>
      </c>
      <c r="M1238">
        <f>MONTH(SalesData[Order Date])</f>
        <v>8</v>
      </c>
      <c r="N1238" t="str">
        <f>TEXT(SalesData[[#This Row],[Order Date]], "mmmm")</f>
        <v>August</v>
      </c>
      <c r="O1238" s="7">
        <f>IF(SalesData[Sales]=0,0,SalesData[Profit]/SalesData[Sales])</f>
        <v>0.18925635852050682</v>
      </c>
      <c r="P1238" s="8">
        <f t="shared" si="19"/>
        <v>8.8983804947499563E-5</v>
      </c>
      <c r="Q1238" t="str">
        <f>IF(SalesData[[#This Row],[Discount]]&gt;0, "Yes", "No")</f>
        <v>Yes</v>
      </c>
      <c r="R1238" t="str">
        <f>TEXT(SalesData[[#This Row],[Order Date]],"mmm-yyyy")</f>
        <v>Aug-2023</v>
      </c>
      <c r="S1238">
        <f>YEAR(SalesData[[#This Row],[Order Date]])*100 + MONTH(SalesData[[#This Row],[Order Date]])</f>
        <v>202308</v>
      </c>
    </row>
    <row r="1239" spans="1:19" x14ac:dyDescent="0.3">
      <c r="A1239" t="s">
        <v>5509</v>
      </c>
      <c r="B1239" s="3">
        <v>45153</v>
      </c>
      <c r="C1239" t="s">
        <v>5510</v>
      </c>
      <c r="D1239" t="s">
        <v>13</v>
      </c>
      <c r="E1239" t="s">
        <v>19</v>
      </c>
      <c r="F1239" t="s">
        <v>27</v>
      </c>
      <c r="G1239">
        <v>1</v>
      </c>
      <c r="H1239" s="5">
        <v>683.49</v>
      </c>
      <c r="I1239" s="5">
        <v>0.1</v>
      </c>
      <c r="J1239" s="5">
        <v>615.14100000000008</v>
      </c>
      <c r="K1239" s="5">
        <v>120.0206503527902</v>
      </c>
      <c r="L1239">
        <f>YEAR(SalesData[Order Date])</f>
        <v>2023</v>
      </c>
      <c r="M1239">
        <f>MONTH(SalesData[Order Date])</f>
        <v>8</v>
      </c>
      <c r="N1239" t="str">
        <f>TEXT(SalesData[[#This Row],[Order Date]], "mmmm")</f>
        <v>August</v>
      </c>
      <c r="O1239" s="7">
        <f>IF(SalesData[Sales]=0,0,SalesData[Profit]/SalesData[Sales])</f>
        <v>0.19511079630977318</v>
      </c>
      <c r="P1239" s="8">
        <f t="shared" si="19"/>
        <v>1.4630791964769053E-4</v>
      </c>
      <c r="Q1239" t="str">
        <f>IF(SalesData[[#This Row],[Discount]]&gt;0, "Yes", "No")</f>
        <v>Yes</v>
      </c>
      <c r="R1239" t="str">
        <f>TEXT(SalesData[[#This Row],[Order Date]],"mmm-yyyy")</f>
        <v>Aug-2023</v>
      </c>
      <c r="S1239">
        <f>YEAR(SalesData[[#This Row],[Order Date]])*100 + MONTH(SalesData[[#This Row],[Order Date]])</f>
        <v>202308</v>
      </c>
    </row>
    <row r="1240" spans="1:19" x14ac:dyDescent="0.3">
      <c r="A1240" t="s">
        <v>5579</v>
      </c>
      <c r="B1240" s="3">
        <v>45146</v>
      </c>
      <c r="C1240" t="s">
        <v>5580</v>
      </c>
      <c r="D1240" t="s">
        <v>23</v>
      </c>
      <c r="E1240" t="s">
        <v>19</v>
      </c>
      <c r="F1240" t="s">
        <v>91</v>
      </c>
      <c r="G1240">
        <v>6</v>
      </c>
      <c r="H1240" s="5">
        <v>700.87</v>
      </c>
      <c r="I1240" s="5">
        <v>0.21</v>
      </c>
      <c r="J1240" s="5">
        <v>3322.1237999999998</v>
      </c>
      <c r="K1240" s="5">
        <v>425.51244402096921</v>
      </c>
      <c r="L1240">
        <f>YEAR(SalesData[Order Date])</f>
        <v>2023</v>
      </c>
      <c r="M1240">
        <f>MONTH(SalesData[Order Date])</f>
        <v>8</v>
      </c>
      <c r="N1240" t="str">
        <f>TEXT(SalesData[[#This Row],[Order Date]], "mmmm")</f>
        <v>August</v>
      </c>
      <c r="O1240" s="7">
        <f>IF(SalesData[Sales]=0,0,SalesData[Profit]/SalesData[Sales])</f>
        <v>0.12808446332462661</v>
      </c>
      <c r="P1240" s="8">
        <f t="shared" si="19"/>
        <v>4.9937934281678484E-5</v>
      </c>
      <c r="Q1240" t="str">
        <f>IF(SalesData[[#This Row],[Discount]]&gt;0, "Yes", "No")</f>
        <v>Yes</v>
      </c>
      <c r="R1240" t="str">
        <f>TEXT(SalesData[[#This Row],[Order Date]],"mmm-yyyy")</f>
        <v>Aug-2023</v>
      </c>
      <c r="S1240">
        <f>YEAR(SalesData[[#This Row],[Order Date]])*100 + MONTH(SalesData[[#This Row],[Order Date]])</f>
        <v>202308</v>
      </c>
    </row>
    <row r="1241" spans="1:19" x14ac:dyDescent="0.3">
      <c r="A1241" t="s">
        <v>5585</v>
      </c>
      <c r="B1241" s="3">
        <v>45169</v>
      </c>
      <c r="C1241" t="s">
        <v>3731</v>
      </c>
      <c r="D1241" t="s">
        <v>30</v>
      </c>
      <c r="E1241" t="s">
        <v>26</v>
      </c>
      <c r="F1241" t="s">
        <v>34</v>
      </c>
      <c r="G1241">
        <v>3</v>
      </c>
      <c r="H1241" s="5">
        <v>650.75</v>
      </c>
      <c r="I1241" s="5">
        <v>0.11</v>
      </c>
      <c r="J1241" s="5">
        <v>1737.5025000000001</v>
      </c>
      <c r="K1241" s="5">
        <v>482.18469525010028</v>
      </c>
      <c r="L1241">
        <f>YEAR(SalesData[Order Date])</f>
        <v>2023</v>
      </c>
      <c r="M1241">
        <f>MONTH(SalesData[Order Date])</f>
        <v>8</v>
      </c>
      <c r="N1241" t="str">
        <f>TEXT(SalesData[[#This Row],[Order Date]], "mmmm")</f>
        <v>August</v>
      </c>
      <c r="O1241" s="7">
        <f>IF(SalesData[Sales]=0,0,SalesData[Profit]/SalesData[Sales])</f>
        <v>0.27751597206340728</v>
      </c>
      <c r="P1241" s="8">
        <f t="shared" si="19"/>
        <v>5.6345242668715583E-5</v>
      </c>
      <c r="Q1241" t="str">
        <f>IF(SalesData[[#This Row],[Discount]]&gt;0, "Yes", "No")</f>
        <v>Yes</v>
      </c>
      <c r="R1241" t="str">
        <f>TEXT(SalesData[[#This Row],[Order Date]],"mmm-yyyy")</f>
        <v>Aug-2023</v>
      </c>
      <c r="S1241">
        <f>YEAR(SalesData[[#This Row],[Order Date]])*100 + MONTH(SalesData[[#This Row],[Order Date]])</f>
        <v>202308</v>
      </c>
    </row>
    <row r="1242" spans="1:19" x14ac:dyDescent="0.3">
      <c r="A1242" t="s">
        <v>5607</v>
      </c>
      <c r="B1242" s="3">
        <v>45153</v>
      </c>
      <c r="C1242" t="s">
        <v>5608</v>
      </c>
      <c r="D1242" t="s">
        <v>30</v>
      </c>
      <c r="E1242" t="s">
        <v>26</v>
      </c>
      <c r="F1242" t="s">
        <v>20</v>
      </c>
      <c r="G1242">
        <v>9</v>
      </c>
      <c r="H1242" s="5">
        <v>518.91</v>
      </c>
      <c r="I1242" s="5">
        <v>0.18</v>
      </c>
      <c r="J1242" s="5">
        <v>3829.5558000000001</v>
      </c>
      <c r="K1242" s="5">
        <v>1124.474690986023</v>
      </c>
      <c r="L1242">
        <f>YEAR(SalesData[Order Date])</f>
        <v>2023</v>
      </c>
      <c r="M1242">
        <f>MONTH(SalesData[Order Date])</f>
        <v>8</v>
      </c>
      <c r="N1242" t="str">
        <f>TEXT(SalesData[[#This Row],[Order Date]], "mmmm")</f>
        <v>August</v>
      </c>
      <c r="O1242" s="7">
        <f>IF(SalesData[Sales]=0,0,SalesData[Profit]/SalesData[Sales])</f>
        <v>0.29363058007563775</v>
      </c>
      <c r="P1242" s="8">
        <f t="shared" si="19"/>
        <v>3.8542329112948297E-5</v>
      </c>
      <c r="Q1242" t="str">
        <f>IF(SalesData[[#This Row],[Discount]]&gt;0, "Yes", "No")</f>
        <v>Yes</v>
      </c>
      <c r="R1242" t="str">
        <f>TEXT(SalesData[[#This Row],[Order Date]],"mmm-yyyy")</f>
        <v>Aug-2023</v>
      </c>
      <c r="S1242">
        <f>YEAR(SalesData[[#This Row],[Order Date]])*100 + MONTH(SalesData[[#This Row],[Order Date]])</f>
        <v>202308</v>
      </c>
    </row>
    <row r="1243" spans="1:19" x14ac:dyDescent="0.3">
      <c r="A1243" t="s">
        <v>5636</v>
      </c>
      <c r="B1243" s="3">
        <v>45144</v>
      </c>
      <c r="C1243" t="s">
        <v>5637</v>
      </c>
      <c r="D1243" t="s">
        <v>13</v>
      </c>
      <c r="E1243" t="s">
        <v>26</v>
      </c>
      <c r="F1243" t="s">
        <v>44</v>
      </c>
      <c r="G1243">
        <v>9</v>
      </c>
      <c r="H1243" s="5">
        <v>697.55</v>
      </c>
      <c r="I1243" s="5">
        <v>0.03</v>
      </c>
      <c r="J1243" s="5">
        <v>6089.6115</v>
      </c>
      <c r="K1243" s="5">
        <v>770.17842491693409</v>
      </c>
      <c r="L1243">
        <f>YEAR(SalesData[Order Date])</f>
        <v>2023</v>
      </c>
      <c r="M1243">
        <f>MONTH(SalesData[Order Date])</f>
        <v>8</v>
      </c>
      <c r="N1243" t="str">
        <f>TEXT(SalesData[[#This Row],[Order Date]], "mmmm")</f>
        <v>August</v>
      </c>
      <c r="O1243" s="7">
        <f>IF(SalesData[Sales]=0,0,SalesData[Profit]/SalesData[Sales])</f>
        <v>0.12647414780350669</v>
      </c>
      <c r="P1243" s="8">
        <f t="shared" si="19"/>
        <v>4.7786299667885215E-6</v>
      </c>
      <c r="Q1243" t="str">
        <f>IF(SalesData[[#This Row],[Discount]]&gt;0, "Yes", "No")</f>
        <v>Yes</v>
      </c>
      <c r="R1243" t="str">
        <f>TEXT(SalesData[[#This Row],[Order Date]],"mmm-yyyy")</f>
        <v>Aug-2023</v>
      </c>
      <c r="S1243">
        <f>YEAR(SalesData[[#This Row],[Order Date]])*100 + MONTH(SalesData[[#This Row],[Order Date]])</f>
        <v>202308</v>
      </c>
    </row>
    <row r="1244" spans="1:19" x14ac:dyDescent="0.3">
      <c r="A1244" t="s">
        <v>5709</v>
      </c>
      <c r="B1244" s="3">
        <v>45156</v>
      </c>
      <c r="C1244" t="s">
        <v>5710</v>
      </c>
      <c r="D1244" t="s">
        <v>13</v>
      </c>
      <c r="E1244" t="s">
        <v>26</v>
      </c>
      <c r="F1244" t="s">
        <v>20</v>
      </c>
      <c r="G1244">
        <v>8</v>
      </c>
      <c r="H1244" s="5">
        <v>86.33</v>
      </c>
      <c r="I1244" s="5">
        <v>0.02</v>
      </c>
      <c r="J1244" s="5">
        <v>676.82719999999995</v>
      </c>
      <c r="K1244" s="5">
        <v>101.8782359689758</v>
      </c>
      <c r="L1244">
        <f>YEAR(SalesData[Order Date])</f>
        <v>2023</v>
      </c>
      <c r="M1244">
        <f>MONTH(SalesData[Order Date])</f>
        <v>8</v>
      </c>
      <c r="N1244" t="str">
        <f>TEXT(SalesData[[#This Row],[Order Date]], "mmmm")</f>
        <v>August</v>
      </c>
      <c r="O1244" s="7">
        <f>IF(SalesData[Sales]=0,0,SalesData[Profit]/SalesData[Sales])</f>
        <v>0.15052325906668027</v>
      </c>
      <c r="P1244" s="8">
        <f t="shared" si="19"/>
        <v>2.895864705200973E-5</v>
      </c>
      <c r="Q1244" t="str">
        <f>IF(SalesData[[#This Row],[Discount]]&gt;0, "Yes", "No")</f>
        <v>Yes</v>
      </c>
      <c r="R1244" t="str">
        <f>TEXT(SalesData[[#This Row],[Order Date]],"mmm-yyyy")</f>
        <v>Aug-2023</v>
      </c>
      <c r="S1244">
        <f>YEAR(SalesData[[#This Row],[Order Date]])*100 + MONTH(SalesData[[#This Row],[Order Date]])</f>
        <v>202308</v>
      </c>
    </row>
    <row r="1245" spans="1:19" x14ac:dyDescent="0.3">
      <c r="A1245" t="s">
        <v>5723</v>
      </c>
      <c r="B1245" s="3">
        <v>45167</v>
      </c>
      <c r="C1245" t="s">
        <v>5724</v>
      </c>
      <c r="D1245" t="s">
        <v>13</v>
      </c>
      <c r="E1245" t="s">
        <v>26</v>
      </c>
      <c r="F1245" t="s">
        <v>62</v>
      </c>
      <c r="G1245">
        <v>3</v>
      </c>
      <c r="H1245" s="5">
        <v>343.9</v>
      </c>
      <c r="I1245" s="5">
        <v>0.27</v>
      </c>
      <c r="J1245" s="5">
        <v>753.14099999999985</v>
      </c>
      <c r="K1245" s="5">
        <v>188.43561123144809</v>
      </c>
      <c r="L1245">
        <f>YEAR(SalesData[Order Date])</f>
        <v>2023</v>
      </c>
      <c r="M1245">
        <f>MONTH(SalesData[Order Date])</f>
        <v>8</v>
      </c>
      <c r="N1245" t="str">
        <f>TEXT(SalesData[[#This Row],[Order Date]], "mmmm")</f>
        <v>August</v>
      </c>
      <c r="O1245" s="7">
        <f>IF(SalesData[Sales]=0,0,SalesData[Profit]/SalesData[Sales])</f>
        <v>0.25019964552646601</v>
      </c>
      <c r="P1245" s="8">
        <f t="shared" si="19"/>
        <v>2.6170398371619662E-4</v>
      </c>
      <c r="Q1245" t="str">
        <f>IF(SalesData[[#This Row],[Discount]]&gt;0, "Yes", "No")</f>
        <v>Yes</v>
      </c>
      <c r="R1245" t="str">
        <f>TEXT(SalesData[[#This Row],[Order Date]],"mmm-yyyy")</f>
        <v>Aug-2023</v>
      </c>
      <c r="S1245">
        <f>YEAR(SalesData[[#This Row],[Order Date]])*100 + MONTH(SalesData[[#This Row],[Order Date]])</f>
        <v>202308</v>
      </c>
    </row>
    <row r="1246" spans="1:19" x14ac:dyDescent="0.3">
      <c r="A1246" t="s">
        <v>5779</v>
      </c>
      <c r="B1246" s="3">
        <v>45158</v>
      </c>
      <c r="C1246" t="s">
        <v>5780</v>
      </c>
      <c r="D1246" t="s">
        <v>18</v>
      </c>
      <c r="E1246" t="s">
        <v>26</v>
      </c>
      <c r="F1246" t="s">
        <v>20</v>
      </c>
      <c r="G1246">
        <v>6</v>
      </c>
      <c r="H1246" s="5">
        <v>59.85</v>
      </c>
      <c r="I1246" s="5">
        <v>0.28999999999999998</v>
      </c>
      <c r="J1246" s="5">
        <v>254.96100000000001</v>
      </c>
      <c r="K1246" s="5">
        <v>45.874384356352813</v>
      </c>
      <c r="L1246">
        <f>YEAR(SalesData[Order Date])</f>
        <v>2023</v>
      </c>
      <c r="M1246">
        <f>MONTH(SalesData[Order Date])</f>
        <v>8</v>
      </c>
      <c r="N1246" t="str">
        <f>TEXT(SalesData[[#This Row],[Order Date]], "mmmm")</f>
        <v>August</v>
      </c>
      <c r="O1246" s="7">
        <f>IF(SalesData[Sales]=0,0,SalesData[Profit]/SalesData[Sales])</f>
        <v>0.17992706475246337</v>
      </c>
      <c r="P1246" s="8">
        <f t="shared" si="19"/>
        <v>8.0757449178501801E-4</v>
      </c>
      <c r="Q1246" t="str">
        <f>IF(SalesData[[#This Row],[Discount]]&gt;0, "Yes", "No")</f>
        <v>Yes</v>
      </c>
      <c r="R1246" t="str">
        <f>TEXT(SalesData[[#This Row],[Order Date]],"mmm-yyyy")</f>
        <v>Aug-2023</v>
      </c>
      <c r="S1246">
        <f>YEAR(SalesData[[#This Row],[Order Date]])*100 + MONTH(SalesData[[#This Row],[Order Date]])</f>
        <v>202308</v>
      </c>
    </row>
    <row r="1247" spans="1:19" x14ac:dyDescent="0.3">
      <c r="A1247" t="s">
        <v>5870</v>
      </c>
      <c r="B1247" s="3">
        <v>45162</v>
      </c>
      <c r="C1247" t="s">
        <v>5871</v>
      </c>
      <c r="D1247" t="s">
        <v>13</v>
      </c>
      <c r="E1247" t="s">
        <v>14</v>
      </c>
      <c r="F1247" t="s">
        <v>34</v>
      </c>
      <c r="G1247">
        <v>3</v>
      </c>
      <c r="H1247" s="5">
        <v>783.88</v>
      </c>
      <c r="I1247" s="5">
        <v>0.02</v>
      </c>
      <c r="J1247" s="5">
        <v>2304.6071999999999</v>
      </c>
      <c r="K1247" s="5">
        <v>527.55991257588346</v>
      </c>
      <c r="L1247">
        <f>YEAR(SalesData[Order Date])</f>
        <v>2023</v>
      </c>
      <c r="M1247">
        <f>MONTH(SalesData[Order Date])</f>
        <v>8</v>
      </c>
      <c r="N1247" t="str">
        <f>TEXT(SalesData[[#This Row],[Order Date]], "mmmm")</f>
        <v>August</v>
      </c>
      <c r="O1247" s="7">
        <f>IF(SalesData[Sales]=0,0,SalesData[Profit]/SalesData[Sales])</f>
        <v>0.2289153277729426</v>
      </c>
      <c r="P1247" s="8">
        <f t="shared" si="19"/>
        <v>8.5047031008147507E-6</v>
      </c>
      <c r="Q1247" t="str">
        <f>IF(SalesData[[#This Row],[Discount]]&gt;0, "Yes", "No")</f>
        <v>Yes</v>
      </c>
      <c r="R1247" t="str">
        <f>TEXT(SalesData[[#This Row],[Order Date]],"mmm-yyyy")</f>
        <v>Aug-2023</v>
      </c>
      <c r="S1247">
        <f>YEAR(SalesData[[#This Row],[Order Date]])*100 + MONTH(SalesData[[#This Row],[Order Date]])</f>
        <v>202308</v>
      </c>
    </row>
    <row r="1248" spans="1:19" x14ac:dyDescent="0.3">
      <c r="A1248" t="s">
        <v>5963</v>
      </c>
      <c r="B1248" s="3">
        <v>45139</v>
      </c>
      <c r="C1248" t="s">
        <v>5964</v>
      </c>
      <c r="D1248" t="s">
        <v>30</v>
      </c>
      <c r="E1248" t="s">
        <v>26</v>
      </c>
      <c r="F1248" t="s">
        <v>31</v>
      </c>
      <c r="G1248">
        <v>8</v>
      </c>
      <c r="H1248" s="5">
        <v>80.03</v>
      </c>
      <c r="I1248" s="5">
        <v>0.2</v>
      </c>
      <c r="J1248" s="5">
        <v>512.19200000000001</v>
      </c>
      <c r="K1248" s="5">
        <v>98.45226990091912</v>
      </c>
      <c r="L1248">
        <f>YEAR(SalesData[Order Date])</f>
        <v>2023</v>
      </c>
      <c r="M1248">
        <f>MONTH(SalesData[Order Date])</f>
        <v>8</v>
      </c>
      <c r="N1248" t="str">
        <f>TEXT(SalesData[[#This Row],[Order Date]], "mmmm")</f>
        <v>August</v>
      </c>
      <c r="O1248" s="7">
        <f>IF(SalesData[Sales]=0,0,SalesData[Profit]/SalesData[Sales])</f>
        <v>0.19221750808470089</v>
      </c>
      <c r="P1248" s="8">
        <f t="shared" si="19"/>
        <v>3.1238285642883919E-4</v>
      </c>
      <c r="Q1248" t="str">
        <f>IF(SalesData[[#This Row],[Discount]]&gt;0, "Yes", "No")</f>
        <v>Yes</v>
      </c>
      <c r="R1248" t="str">
        <f>TEXT(SalesData[[#This Row],[Order Date]],"mmm-yyyy")</f>
        <v>Aug-2023</v>
      </c>
      <c r="S1248">
        <f>YEAR(SalesData[[#This Row],[Order Date]])*100 + MONTH(SalesData[[#This Row],[Order Date]])</f>
        <v>202308</v>
      </c>
    </row>
    <row r="1249" spans="1:19" x14ac:dyDescent="0.3">
      <c r="A1249" t="s">
        <v>6011</v>
      </c>
      <c r="B1249" s="3">
        <v>45159</v>
      </c>
      <c r="C1249" t="s">
        <v>6012</v>
      </c>
      <c r="D1249" t="s">
        <v>18</v>
      </c>
      <c r="E1249" t="s">
        <v>14</v>
      </c>
      <c r="F1249" t="s">
        <v>91</v>
      </c>
      <c r="G1249">
        <v>2</v>
      </c>
      <c r="H1249" s="5">
        <v>622.63</v>
      </c>
      <c r="I1249" s="5">
        <v>0.18</v>
      </c>
      <c r="J1249" s="5">
        <v>1021.1132</v>
      </c>
      <c r="K1249" s="5">
        <v>197.46510919702621</v>
      </c>
      <c r="L1249">
        <f>YEAR(SalesData[Order Date])</f>
        <v>2023</v>
      </c>
      <c r="M1249">
        <f>MONTH(SalesData[Order Date])</f>
        <v>8</v>
      </c>
      <c r="N1249" t="str">
        <f>TEXT(SalesData[[#This Row],[Order Date]], "mmmm")</f>
        <v>August</v>
      </c>
      <c r="O1249" s="7">
        <f>IF(SalesData[Sales]=0,0,SalesData[Profit]/SalesData[Sales])</f>
        <v>0.19338219229467038</v>
      </c>
      <c r="P1249" s="8">
        <f t="shared" si="19"/>
        <v>1.4454812649567159E-4</v>
      </c>
      <c r="Q1249" t="str">
        <f>IF(SalesData[[#This Row],[Discount]]&gt;0, "Yes", "No")</f>
        <v>Yes</v>
      </c>
      <c r="R1249" t="str">
        <f>TEXT(SalesData[[#This Row],[Order Date]],"mmm-yyyy")</f>
        <v>Aug-2023</v>
      </c>
      <c r="S1249">
        <f>YEAR(SalesData[[#This Row],[Order Date]])*100 + MONTH(SalesData[[#This Row],[Order Date]])</f>
        <v>202308</v>
      </c>
    </row>
    <row r="1250" spans="1:19" x14ac:dyDescent="0.3">
      <c r="A1250" t="s">
        <v>6112</v>
      </c>
      <c r="B1250" s="3">
        <v>45151</v>
      </c>
      <c r="C1250" t="s">
        <v>6113</v>
      </c>
      <c r="D1250" t="s">
        <v>30</v>
      </c>
      <c r="E1250" t="s">
        <v>26</v>
      </c>
      <c r="F1250" t="s">
        <v>20</v>
      </c>
      <c r="G1250">
        <v>2</v>
      </c>
      <c r="H1250" s="5">
        <v>705.34</v>
      </c>
      <c r="I1250" s="5">
        <v>0.1</v>
      </c>
      <c r="J1250" s="5">
        <v>1269.6120000000001</v>
      </c>
      <c r="K1250" s="5">
        <v>188.01669836592779</v>
      </c>
      <c r="L1250">
        <f>YEAR(SalesData[Order Date])</f>
        <v>2023</v>
      </c>
      <c r="M1250">
        <f>MONTH(SalesData[Order Date])</f>
        <v>8</v>
      </c>
      <c r="N1250" t="str">
        <f>TEXT(SalesData[[#This Row],[Order Date]], "mmmm")</f>
        <v>August</v>
      </c>
      <c r="O1250" s="7">
        <f>IF(SalesData[Sales]=0,0,SalesData[Profit]/SalesData[Sales])</f>
        <v>0.14808988759237293</v>
      </c>
      <c r="P1250" s="8">
        <f t="shared" si="19"/>
        <v>7.0887798792071904E-5</v>
      </c>
      <c r="Q1250" t="str">
        <f>IF(SalesData[[#This Row],[Discount]]&gt;0, "Yes", "No")</f>
        <v>Yes</v>
      </c>
      <c r="R1250" t="str">
        <f>TEXT(SalesData[[#This Row],[Order Date]],"mmm-yyyy")</f>
        <v>Aug-2023</v>
      </c>
      <c r="S1250">
        <f>YEAR(SalesData[[#This Row],[Order Date]])*100 + MONTH(SalesData[[#This Row],[Order Date]])</f>
        <v>202308</v>
      </c>
    </row>
    <row r="1251" spans="1:19" x14ac:dyDescent="0.3">
      <c r="A1251" t="s">
        <v>6148</v>
      </c>
      <c r="B1251" s="3">
        <v>45162</v>
      </c>
      <c r="C1251" t="s">
        <v>6149</v>
      </c>
      <c r="D1251" t="s">
        <v>30</v>
      </c>
      <c r="E1251" t="s">
        <v>14</v>
      </c>
      <c r="F1251" t="s">
        <v>53</v>
      </c>
      <c r="G1251">
        <v>1</v>
      </c>
      <c r="H1251" s="5">
        <v>314.64</v>
      </c>
      <c r="I1251" s="5">
        <v>0.16</v>
      </c>
      <c r="J1251" s="5">
        <v>264.29759999999999</v>
      </c>
      <c r="K1251" s="5">
        <v>65.435476566521089</v>
      </c>
      <c r="L1251">
        <f>YEAR(SalesData[Order Date])</f>
        <v>2023</v>
      </c>
      <c r="M1251">
        <f>MONTH(SalesData[Order Date])</f>
        <v>8</v>
      </c>
      <c r="N1251" t="str">
        <f>TEXT(SalesData[[#This Row],[Order Date]], "mmmm")</f>
        <v>August</v>
      </c>
      <c r="O1251" s="7">
        <f>IF(SalesData[Sales]=0,0,SalesData[Profit]/SalesData[Sales])</f>
        <v>0.24758256059276018</v>
      </c>
      <c r="P1251" s="8">
        <f t="shared" si="19"/>
        <v>5.0851767098906693E-4</v>
      </c>
      <c r="Q1251" t="str">
        <f>IF(SalesData[[#This Row],[Discount]]&gt;0, "Yes", "No")</f>
        <v>Yes</v>
      </c>
      <c r="R1251" t="str">
        <f>TEXT(SalesData[[#This Row],[Order Date]],"mmm-yyyy")</f>
        <v>Aug-2023</v>
      </c>
      <c r="S1251">
        <f>YEAR(SalesData[[#This Row],[Order Date]])*100 + MONTH(SalesData[[#This Row],[Order Date]])</f>
        <v>202308</v>
      </c>
    </row>
    <row r="1252" spans="1:19" x14ac:dyDescent="0.3">
      <c r="A1252" t="s">
        <v>6158</v>
      </c>
      <c r="B1252" s="3">
        <v>45156</v>
      </c>
      <c r="C1252" t="s">
        <v>6159</v>
      </c>
      <c r="D1252" t="s">
        <v>18</v>
      </c>
      <c r="E1252" t="s">
        <v>14</v>
      </c>
      <c r="F1252" t="s">
        <v>91</v>
      </c>
      <c r="G1252">
        <v>5</v>
      </c>
      <c r="H1252" s="5">
        <v>482.48</v>
      </c>
      <c r="I1252" s="5">
        <v>0.13</v>
      </c>
      <c r="J1252" s="5">
        <v>2098.788</v>
      </c>
      <c r="K1252" s="5">
        <v>573.23924410136351</v>
      </c>
      <c r="L1252">
        <f>YEAR(SalesData[Order Date])</f>
        <v>2023</v>
      </c>
      <c r="M1252">
        <f>MONTH(SalesData[Order Date])</f>
        <v>8</v>
      </c>
      <c r="N1252" t="str">
        <f>TEXT(SalesData[[#This Row],[Order Date]], "mmmm")</f>
        <v>August</v>
      </c>
      <c r="O1252" s="7">
        <f>IF(SalesData[Sales]=0,0,SalesData[Profit]/SalesData[Sales])</f>
        <v>0.27312870289965613</v>
      </c>
      <c r="P1252" s="8">
        <f t="shared" si="19"/>
        <v>5.3888244072293155E-5</v>
      </c>
      <c r="Q1252" t="str">
        <f>IF(SalesData[[#This Row],[Discount]]&gt;0, "Yes", "No")</f>
        <v>Yes</v>
      </c>
      <c r="R1252" t="str">
        <f>TEXT(SalesData[[#This Row],[Order Date]],"mmm-yyyy")</f>
        <v>Aug-2023</v>
      </c>
      <c r="S1252">
        <f>YEAR(SalesData[[#This Row],[Order Date]])*100 + MONTH(SalesData[[#This Row],[Order Date]])</f>
        <v>202308</v>
      </c>
    </row>
    <row r="1253" spans="1:19" x14ac:dyDescent="0.3">
      <c r="A1253" t="s">
        <v>6192</v>
      </c>
      <c r="B1253" s="3">
        <v>45142</v>
      </c>
      <c r="C1253" t="s">
        <v>6193</v>
      </c>
      <c r="D1253" t="s">
        <v>23</v>
      </c>
      <c r="E1253" t="s">
        <v>14</v>
      </c>
      <c r="F1253" t="s">
        <v>31</v>
      </c>
      <c r="G1253">
        <v>4</v>
      </c>
      <c r="H1253" s="5">
        <v>140.47</v>
      </c>
      <c r="I1253" s="5">
        <v>0</v>
      </c>
      <c r="J1253" s="5">
        <v>561.88</v>
      </c>
      <c r="K1253" s="5">
        <v>137.47529753726519</v>
      </c>
      <c r="L1253">
        <f>YEAR(SalesData[Order Date])</f>
        <v>2023</v>
      </c>
      <c r="M1253">
        <f>MONTH(SalesData[Order Date])</f>
        <v>8</v>
      </c>
      <c r="N1253" t="str">
        <f>TEXT(SalesData[[#This Row],[Order Date]], "mmmm")</f>
        <v>August</v>
      </c>
      <c r="O1253" s="7">
        <f>IF(SalesData[Sales]=0,0,SalesData[Profit]/SalesData[Sales])</f>
        <v>0.24467020989760305</v>
      </c>
      <c r="P1253" s="8">
        <f t="shared" si="19"/>
        <v>0</v>
      </c>
      <c r="Q1253" t="str">
        <f>IF(SalesData[[#This Row],[Discount]]&gt;0, "Yes", "No")</f>
        <v>No</v>
      </c>
      <c r="R1253" t="str">
        <f>TEXT(SalesData[[#This Row],[Order Date]],"mmm-yyyy")</f>
        <v>Aug-2023</v>
      </c>
      <c r="S1253">
        <f>YEAR(SalesData[[#This Row],[Order Date]])*100 + MONTH(SalesData[[#This Row],[Order Date]])</f>
        <v>202308</v>
      </c>
    </row>
    <row r="1254" spans="1:19" x14ac:dyDescent="0.3">
      <c r="A1254" t="s">
        <v>6212</v>
      </c>
      <c r="B1254" s="3">
        <v>45162</v>
      </c>
      <c r="C1254" t="s">
        <v>6213</v>
      </c>
      <c r="D1254" t="s">
        <v>18</v>
      </c>
      <c r="E1254" t="s">
        <v>14</v>
      </c>
      <c r="F1254" t="s">
        <v>53</v>
      </c>
      <c r="G1254">
        <v>7</v>
      </c>
      <c r="H1254" s="5">
        <v>489.29</v>
      </c>
      <c r="I1254" s="5">
        <v>0.06</v>
      </c>
      <c r="J1254" s="5">
        <v>3219.5282000000002</v>
      </c>
      <c r="K1254" s="5">
        <v>739.43204731099206</v>
      </c>
      <c r="L1254">
        <f>YEAR(SalesData[Order Date])</f>
        <v>2023</v>
      </c>
      <c r="M1254">
        <f>MONTH(SalesData[Order Date])</f>
        <v>8</v>
      </c>
      <c r="N1254" t="str">
        <f>TEXT(SalesData[[#This Row],[Order Date]], "mmmm")</f>
        <v>August</v>
      </c>
      <c r="O1254" s="7">
        <f>IF(SalesData[Sales]=0,0,SalesData[Profit]/SalesData[Sales])</f>
        <v>0.22967093355821266</v>
      </c>
      <c r="P1254" s="8">
        <f t="shared" si="19"/>
        <v>1.7518094732016943E-5</v>
      </c>
      <c r="Q1254" t="str">
        <f>IF(SalesData[[#This Row],[Discount]]&gt;0, "Yes", "No")</f>
        <v>Yes</v>
      </c>
      <c r="R1254" t="str">
        <f>TEXT(SalesData[[#This Row],[Order Date]],"mmm-yyyy")</f>
        <v>Aug-2023</v>
      </c>
      <c r="S1254">
        <f>YEAR(SalesData[[#This Row],[Order Date]])*100 + MONTH(SalesData[[#This Row],[Order Date]])</f>
        <v>202308</v>
      </c>
    </row>
    <row r="1255" spans="1:19" x14ac:dyDescent="0.3">
      <c r="A1255" t="s">
        <v>6232</v>
      </c>
      <c r="B1255" s="3">
        <v>45145</v>
      </c>
      <c r="C1255" t="s">
        <v>6233</v>
      </c>
      <c r="D1255" t="s">
        <v>13</v>
      </c>
      <c r="E1255" t="s">
        <v>19</v>
      </c>
      <c r="F1255" t="s">
        <v>27</v>
      </c>
      <c r="G1255">
        <v>5</v>
      </c>
      <c r="H1255" s="5">
        <v>344.06</v>
      </c>
      <c r="I1255" s="5">
        <v>0.28999999999999998</v>
      </c>
      <c r="J1255" s="5">
        <v>1221.413</v>
      </c>
      <c r="K1255" s="5">
        <v>202.43476444135979</v>
      </c>
      <c r="L1255">
        <f>YEAR(SalesData[Order Date])</f>
        <v>2023</v>
      </c>
      <c r="M1255">
        <f>MONTH(SalesData[Order Date])</f>
        <v>8</v>
      </c>
      <c r="N1255" t="str">
        <f>TEXT(SalesData[[#This Row],[Order Date]], "mmmm")</f>
        <v>August</v>
      </c>
      <c r="O1255" s="7">
        <f>IF(SalesData[Sales]=0,0,SalesData[Profit]/SalesData[Sales])</f>
        <v>0.16573817737436869</v>
      </c>
      <c r="P1255" s="8">
        <f t="shared" si="19"/>
        <v>1.6857524850316804E-4</v>
      </c>
      <c r="Q1255" t="str">
        <f>IF(SalesData[[#This Row],[Discount]]&gt;0, "Yes", "No")</f>
        <v>Yes</v>
      </c>
      <c r="R1255" t="str">
        <f>TEXT(SalesData[[#This Row],[Order Date]],"mmm-yyyy")</f>
        <v>Aug-2023</v>
      </c>
      <c r="S1255">
        <f>YEAR(SalesData[[#This Row],[Order Date]])*100 + MONTH(SalesData[[#This Row],[Order Date]])</f>
        <v>202308</v>
      </c>
    </row>
    <row r="1256" spans="1:19" x14ac:dyDescent="0.3">
      <c r="A1256" t="s">
        <v>6239</v>
      </c>
      <c r="B1256" s="3">
        <v>45141</v>
      </c>
      <c r="C1256" t="s">
        <v>6240</v>
      </c>
      <c r="D1256" t="s">
        <v>30</v>
      </c>
      <c r="E1256" t="s">
        <v>26</v>
      </c>
      <c r="F1256" t="s">
        <v>91</v>
      </c>
      <c r="G1256">
        <v>8</v>
      </c>
      <c r="H1256" s="5">
        <v>758.66</v>
      </c>
      <c r="I1256" s="5">
        <v>0.13</v>
      </c>
      <c r="J1256" s="5">
        <v>5280.2736000000004</v>
      </c>
      <c r="K1256" s="5">
        <v>895.3894518417834</v>
      </c>
      <c r="L1256">
        <f>YEAR(SalesData[Order Date])</f>
        <v>2023</v>
      </c>
      <c r="M1256">
        <f>MONTH(SalesData[Order Date])</f>
        <v>8</v>
      </c>
      <c r="N1256" t="str">
        <f>TEXT(SalesData[[#This Row],[Order Date]], "mmmm")</f>
        <v>August</v>
      </c>
      <c r="O1256" s="7">
        <f>IF(SalesData[Sales]=0,0,SalesData[Profit]/SalesData[Sales])</f>
        <v>0.16957254863493879</v>
      </c>
      <c r="P1256" s="8">
        <f t="shared" si="19"/>
        <v>2.1419344633959879E-5</v>
      </c>
      <c r="Q1256" t="str">
        <f>IF(SalesData[[#This Row],[Discount]]&gt;0, "Yes", "No")</f>
        <v>Yes</v>
      </c>
      <c r="R1256" t="str">
        <f>TEXT(SalesData[[#This Row],[Order Date]],"mmm-yyyy")</f>
        <v>Aug-2023</v>
      </c>
      <c r="S1256">
        <f>YEAR(SalesData[[#This Row],[Order Date]])*100 + MONTH(SalesData[[#This Row],[Order Date]])</f>
        <v>202308</v>
      </c>
    </row>
    <row r="1257" spans="1:19" x14ac:dyDescent="0.3">
      <c r="A1257" t="s">
        <v>6298</v>
      </c>
      <c r="B1257" s="3">
        <v>45144</v>
      </c>
      <c r="C1257" t="s">
        <v>6299</v>
      </c>
      <c r="D1257" t="s">
        <v>23</v>
      </c>
      <c r="E1257" t="s">
        <v>14</v>
      </c>
      <c r="F1257" t="s">
        <v>91</v>
      </c>
      <c r="G1257">
        <v>5</v>
      </c>
      <c r="H1257" s="5">
        <v>23.98</v>
      </c>
      <c r="I1257" s="5">
        <v>0.02</v>
      </c>
      <c r="J1257" s="5">
        <v>117.502</v>
      </c>
      <c r="K1257" s="5">
        <v>32.137354431743887</v>
      </c>
      <c r="L1257">
        <f>YEAR(SalesData[Order Date])</f>
        <v>2023</v>
      </c>
      <c r="M1257">
        <f>MONTH(SalesData[Order Date])</f>
        <v>8</v>
      </c>
      <c r="N1257" t="str">
        <f>TEXT(SalesData[[#This Row],[Order Date]], "mmmm")</f>
        <v>August</v>
      </c>
      <c r="O1257" s="7">
        <f>IF(SalesData[Sales]=0,0,SalesData[Profit]/SalesData[Sales])</f>
        <v>0.27350474401919872</v>
      </c>
      <c r="P1257" s="8">
        <f t="shared" si="19"/>
        <v>1.6680567139282736E-4</v>
      </c>
      <c r="Q1257" t="str">
        <f>IF(SalesData[[#This Row],[Discount]]&gt;0, "Yes", "No")</f>
        <v>Yes</v>
      </c>
      <c r="R1257" t="str">
        <f>TEXT(SalesData[[#This Row],[Order Date]],"mmm-yyyy")</f>
        <v>Aug-2023</v>
      </c>
      <c r="S1257">
        <f>YEAR(SalesData[[#This Row],[Order Date]])*100 + MONTH(SalesData[[#This Row],[Order Date]])</f>
        <v>202308</v>
      </c>
    </row>
    <row r="1258" spans="1:19" x14ac:dyDescent="0.3">
      <c r="A1258" t="s">
        <v>6304</v>
      </c>
      <c r="B1258" s="3">
        <v>45162</v>
      </c>
      <c r="C1258" t="s">
        <v>6305</v>
      </c>
      <c r="D1258" t="s">
        <v>23</v>
      </c>
      <c r="E1258" t="s">
        <v>19</v>
      </c>
      <c r="F1258" t="s">
        <v>20</v>
      </c>
      <c r="G1258">
        <v>3</v>
      </c>
      <c r="H1258" s="5">
        <v>933.11</v>
      </c>
      <c r="I1258" s="5">
        <v>0.01</v>
      </c>
      <c r="J1258" s="5">
        <v>2771.3366999999998</v>
      </c>
      <c r="K1258" s="5">
        <v>454.601501547971</v>
      </c>
      <c r="L1258">
        <f>YEAR(SalesData[Order Date])</f>
        <v>2023</v>
      </c>
      <c r="M1258">
        <f>MONTH(SalesData[Order Date])</f>
        <v>8</v>
      </c>
      <c r="N1258" t="str">
        <f>TEXT(SalesData[[#This Row],[Order Date]], "mmmm")</f>
        <v>August</v>
      </c>
      <c r="O1258" s="7">
        <f>IF(SalesData[Sales]=0,0,SalesData[Profit]/SalesData[Sales])</f>
        <v>0.16403690736963539</v>
      </c>
      <c r="P1258" s="8">
        <f t="shared" si="19"/>
        <v>3.572283367805868E-6</v>
      </c>
      <c r="Q1258" t="str">
        <f>IF(SalesData[[#This Row],[Discount]]&gt;0, "Yes", "No")</f>
        <v>Yes</v>
      </c>
      <c r="R1258" t="str">
        <f>TEXT(SalesData[[#This Row],[Order Date]],"mmm-yyyy")</f>
        <v>Aug-2023</v>
      </c>
      <c r="S1258">
        <f>YEAR(SalesData[[#This Row],[Order Date]])*100 + MONTH(SalesData[[#This Row],[Order Date]])</f>
        <v>202308</v>
      </c>
    </row>
    <row r="1259" spans="1:19" x14ac:dyDescent="0.3">
      <c r="A1259" t="s">
        <v>6352</v>
      </c>
      <c r="B1259" s="3">
        <v>45155</v>
      </c>
      <c r="C1259" t="s">
        <v>6353</v>
      </c>
      <c r="D1259" t="s">
        <v>23</v>
      </c>
      <c r="E1259" t="s">
        <v>14</v>
      </c>
      <c r="F1259" t="s">
        <v>31</v>
      </c>
      <c r="G1259">
        <v>8</v>
      </c>
      <c r="H1259" s="5">
        <v>325.45</v>
      </c>
      <c r="I1259" s="5">
        <v>0.12</v>
      </c>
      <c r="J1259" s="5">
        <v>2291.1680000000001</v>
      </c>
      <c r="K1259" s="5">
        <v>647.58870365800874</v>
      </c>
      <c r="L1259">
        <f>YEAR(SalesData[Order Date])</f>
        <v>2023</v>
      </c>
      <c r="M1259">
        <f>MONTH(SalesData[Order Date])</f>
        <v>8</v>
      </c>
      <c r="N1259" t="str">
        <f>TEXT(SalesData[[#This Row],[Order Date]], "mmmm")</f>
        <v>August</v>
      </c>
      <c r="O1259" s="7">
        <f>IF(SalesData[Sales]=0,0,SalesData[Profit]/SalesData[Sales])</f>
        <v>0.28264566529298973</v>
      </c>
      <c r="P1259" s="8">
        <f t="shared" si="19"/>
        <v>4.6090029190351824E-5</v>
      </c>
      <c r="Q1259" t="str">
        <f>IF(SalesData[[#This Row],[Discount]]&gt;0, "Yes", "No")</f>
        <v>Yes</v>
      </c>
      <c r="R1259" t="str">
        <f>TEXT(SalesData[[#This Row],[Order Date]],"mmm-yyyy")</f>
        <v>Aug-2023</v>
      </c>
      <c r="S1259">
        <f>YEAR(SalesData[[#This Row],[Order Date]])*100 + MONTH(SalesData[[#This Row],[Order Date]])</f>
        <v>202308</v>
      </c>
    </row>
    <row r="1260" spans="1:19" x14ac:dyDescent="0.3">
      <c r="A1260" t="s">
        <v>6354</v>
      </c>
      <c r="B1260" s="3">
        <v>45168</v>
      </c>
      <c r="C1260" t="s">
        <v>6355</v>
      </c>
      <c r="D1260" t="s">
        <v>30</v>
      </c>
      <c r="E1260" t="s">
        <v>14</v>
      </c>
      <c r="F1260" t="s">
        <v>31</v>
      </c>
      <c r="G1260">
        <v>8</v>
      </c>
      <c r="H1260" s="5">
        <v>489.82</v>
      </c>
      <c r="I1260" s="5">
        <v>7.0000000000000007E-2</v>
      </c>
      <c r="J1260" s="5">
        <v>3644.2608</v>
      </c>
      <c r="K1260" s="5">
        <v>906.66761222083039</v>
      </c>
      <c r="L1260">
        <f>YEAR(SalesData[Order Date])</f>
        <v>2023</v>
      </c>
      <c r="M1260">
        <f>MONTH(SalesData[Order Date])</f>
        <v>8</v>
      </c>
      <c r="N1260" t="str">
        <f>TEXT(SalesData[[#This Row],[Order Date]], "mmmm")</f>
        <v>August</v>
      </c>
      <c r="O1260" s="7">
        <f>IF(SalesData[Sales]=0,0,SalesData[Profit]/SalesData[Sales])</f>
        <v>0.24879328400997822</v>
      </c>
      <c r="P1260" s="8">
        <f t="shared" si="19"/>
        <v>1.7863705034502471E-5</v>
      </c>
      <c r="Q1260" t="str">
        <f>IF(SalesData[[#This Row],[Discount]]&gt;0, "Yes", "No")</f>
        <v>Yes</v>
      </c>
      <c r="R1260" t="str">
        <f>TEXT(SalesData[[#This Row],[Order Date]],"mmm-yyyy")</f>
        <v>Aug-2023</v>
      </c>
      <c r="S1260">
        <f>YEAR(SalesData[[#This Row],[Order Date]])*100 + MONTH(SalesData[[#This Row],[Order Date]])</f>
        <v>202308</v>
      </c>
    </row>
    <row r="1261" spans="1:19" x14ac:dyDescent="0.3">
      <c r="A1261" t="s">
        <v>6428</v>
      </c>
      <c r="B1261" s="3">
        <v>45147</v>
      </c>
      <c r="C1261" t="s">
        <v>6429</v>
      </c>
      <c r="D1261" t="s">
        <v>23</v>
      </c>
      <c r="E1261" t="s">
        <v>26</v>
      </c>
      <c r="F1261" t="s">
        <v>27</v>
      </c>
      <c r="G1261">
        <v>6</v>
      </c>
      <c r="H1261" s="5">
        <v>957.45</v>
      </c>
      <c r="I1261" s="5">
        <v>0.17</v>
      </c>
      <c r="J1261" s="5">
        <v>4768.1010000000006</v>
      </c>
      <c r="K1261" s="5">
        <v>968.03975238601697</v>
      </c>
      <c r="L1261">
        <f>YEAR(SalesData[Order Date])</f>
        <v>2023</v>
      </c>
      <c r="M1261">
        <f>MONTH(SalesData[Order Date])</f>
        <v>8</v>
      </c>
      <c r="N1261" t="str">
        <f>TEXT(SalesData[[#This Row],[Order Date]], "mmmm")</f>
        <v>August</v>
      </c>
      <c r="O1261" s="7">
        <f>IF(SalesData[Sales]=0,0,SalesData[Profit]/SalesData[Sales])</f>
        <v>0.20302417091962122</v>
      </c>
      <c r="P1261" s="8">
        <f t="shared" si="19"/>
        <v>2.9592493950946088E-5</v>
      </c>
      <c r="Q1261" t="str">
        <f>IF(SalesData[[#This Row],[Discount]]&gt;0, "Yes", "No")</f>
        <v>Yes</v>
      </c>
      <c r="R1261" t="str">
        <f>TEXT(SalesData[[#This Row],[Order Date]],"mmm-yyyy")</f>
        <v>Aug-2023</v>
      </c>
      <c r="S1261">
        <f>YEAR(SalesData[[#This Row],[Order Date]])*100 + MONTH(SalesData[[#This Row],[Order Date]])</f>
        <v>202308</v>
      </c>
    </row>
    <row r="1262" spans="1:19" x14ac:dyDescent="0.3">
      <c r="A1262" t="s">
        <v>6633</v>
      </c>
      <c r="B1262" s="3">
        <v>45154</v>
      </c>
      <c r="C1262" t="s">
        <v>6634</v>
      </c>
      <c r="D1262" t="s">
        <v>13</v>
      </c>
      <c r="E1262" t="s">
        <v>14</v>
      </c>
      <c r="F1262" t="s">
        <v>15</v>
      </c>
      <c r="G1262">
        <v>8</v>
      </c>
      <c r="H1262" s="5">
        <v>567.16</v>
      </c>
      <c r="I1262" s="5">
        <v>0.06</v>
      </c>
      <c r="J1262" s="5">
        <v>4265.0431999999992</v>
      </c>
      <c r="K1262" s="5">
        <v>1226.998968736056</v>
      </c>
      <c r="L1262">
        <f>YEAR(SalesData[Order Date])</f>
        <v>2023</v>
      </c>
      <c r="M1262">
        <f>MONTH(SalesData[Order Date])</f>
        <v>8</v>
      </c>
      <c r="N1262" t="str">
        <f>TEXT(SalesData[[#This Row],[Order Date]], "mmmm")</f>
        <v>August</v>
      </c>
      <c r="O1262" s="7">
        <f>IF(SalesData[Sales]=0,0,SalesData[Profit]/SalesData[Sales])</f>
        <v>0.28768734833355408</v>
      </c>
      <c r="P1262" s="8">
        <f t="shared" si="19"/>
        <v>1.3223781648917413E-5</v>
      </c>
      <c r="Q1262" t="str">
        <f>IF(SalesData[[#This Row],[Discount]]&gt;0, "Yes", "No")</f>
        <v>Yes</v>
      </c>
      <c r="R1262" t="str">
        <f>TEXT(SalesData[[#This Row],[Order Date]],"mmm-yyyy")</f>
        <v>Aug-2023</v>
      </c>
      <c r="S1262">
        <f>YEAR(SalesData[[#This Row],[Order Date]])*100 + MONTH(SalesData[[#This Row],[Order Date]])</f>
        <v>202308</v>
      </c>
    </row>
    <row r="1263" spans="1:19" x14ac:dyDescent="0.3">
      <c r="A1263" t="s">
        <v>6717</v>
      </c>
      <c r="B1263" s="3">
        <v>45167</v>
      </c>
      <c r="C1263" t="s">
        <v>6718</v>
      </c>
      <c r="D1263" t="s">
        <v>23</v>
      </c>
      <c r="E1263" t="s">
        <v>14</v>
      </c>
      <c r="F1263" t="s">
        <v>39</v>
      </c>
      <c r="G1263">
        <v>6</v>
      </c>
      <c r="H1263" s="5">
        <v>12.51</v>
      </c>
      <c r="I1263" s="5">
        <v>0.15</v>
      </c>
      <c r="J1263" s="5">
        <v>63.801000000000002</v>
      </c>
      <c r="K1263" s="5">
        <v>7.4351477435535136</v>
      </c>
      <c r="L1263">
        <f>YEAR(SalesData[Order Date])</f>
        <v>2023</v>
      </c>
      <c r="M1263">
        <f>MONTH(SalesData[Order Date])</f>
        <v>8</v>
      </c>
      <c r="N1263" t="str">
        <f>TEXT(SalesData[[#This Row],[Order Date]], "mmmm")</f>
        <v>August</v>
      </c>
      <c r="O1263" s="7">
        <f>IF(SalesData[Sales]=0,0,SalesData[Profit]/SalesData[Sales])</f>
        <v>0.1165365392948937</v>
      </c>
      <c r="P1263" s="8">
        <f t="shared" si="19"/>
        <v>1.9984012789768186E-3</v>
      </c>
      <c r="Q1263" t="str">
        <f>IF(SalesData[[#This Row],[Discount]]&gt;0, "Yes", "No")</f>
        <v>Yes</v>
      </c>
      <c r="R1263" t="str">
        <f>TEXT(SalesData[[#This Row],[Order Date]],"mmm-yyyy")</f>
        <v>Aug-2023</v>
      </c>
      <c r="S1263">
        <f>YEAR(SalesData[[#This Row],[Order Date]])*100 + MONTH(SalesData[[#This Row],[Order Date]])</f>
        <v>202308</v>
      </c>
    </row>
    <row r="1264" spans="1:19" x14ac:dyDescent="0.3">
      <c r="A1264" t="s">
        <v>6791</v>
      </c>
      <c r="B1264" s="3">
        <v>45149</v>
      </c>
      <c r="C1264" t="s">
        <v>6792</v>
      </c>
      <c r="D1264" t="s">
        <v>18</v>
      </c>
      <c r="E1264" t="s">
        <v>26</v>
      </c>
      <c r="F1264" t="s">
        <v>20</v>
      </c>
      <c r="G1264">
        <v>3</v>
      </c>
      <c r="H1264" s="5">
        <v>574.04999999999995</v>
      </c>
      <c r="I1264" s="5">
        <v>0.28999999999999998</v>
      </c>
      <c r="J1264" s="5">
        <v>1222.7265</v>
      </c>
      <c r="K1264" s="5">
        <v>170.35855515761011</v>
      </c>
      <c r="L1264">
        <f>YEAR(SalesData[Order Date])</f>
        <v>2023</v>
      </c>
      <c r="M1264">
        <f>MONTH(SalesData[Order Date])</f>
        <v>8</v>
      </c>
      <c r="N1264" t="str">
        <f>TEXT(SalesData[[#This Row],[Order Date]], "mmmm")</f>
        <v>August</v>
      </c>
      <c r="O1264" s="7">
        <f>IF(SalesData[Sales]=0,0,SalesData[Profit]/SalesData[Sales])</f>
        <v>0.13932678743579216</v>
      </c>
      <c r="P1264" s="8">
        <f t="shared" si="19"/>
        <v>1.6839415846470982E-4</v>
      </c>
      <c r="Q1264" t="str">
        <f>IF(SalesData[[#This Row],[Discount]]&gt;0, "Yes", "No")</f>
        <v>Yes</v>
      </c>
      <c r="R1264" t="str">
        <f>TEXT(SalesData[[#This Row],[Order Date]],"mmm-yyyy")</f>
        <v>Aug-2023</v>
      </c>
      <c r="S1264">
        <f>YEAR(SalesData[[#This Row],[Order Date]])*100 + MONTH(SalesData[[#This Row],[Order Date]])</f>
        <v>202308</v>
      </c>
    </row>
    <row r="1265" spans="1:19" x14ac:dyDescent="0.3">
      <c r="A1265" t="s">
        <v>6933</v>
      </c>
      <c r="B1265" s="3">
        <v>45149</v>
      </c>
      <c r="C1265" t="s">
        <v>6934</v>
      </c>
      <c r="D1265" t="s">
        <v>23</v>
      </c>
      <c r="E1265" t="s">
        <v>19</v>
      </c>
      <c r="F1265" t="s">
        <v>34</v>
      </c>
      <c r="G1265">
        <v>6</v>
      </c>
      <c r="H1265" s="5">
        <v>279.60000000000002</v>
      </c>
      <c r="I1265" s="5">
        <v>0.15</v>
      </c>
      <c r="J1265" s="5">
        <v>1425.96</v>
      </c>
      <c r="K1265" s="5">
        <v>315.09582303845519</v>
      </c>
      <c r="L1265">
        <f>YEAR(SalesData[Order Date])</f>
        <v>2023</v>
      </c>
      <c r="M1265">
        <f>MONTH(SalesData[Order Date])</f>
        <v>8</v>
      </c>
      <c r="N1265" t="str">
        <f>TEXT(SalesData[[#This Row],[Order Date]], "mmmm")</f>
        <v>August</v>
      </c>
      <c r="O1265" s="7">
        <f>IF(SalesData[Sales]=0,0,SalesData[Profit]/SalesData[Sales])</f>
        <v>0.2209710111352739</v>
      </c>
      <c r="P1265" s="8">
        <f t="shared" si="19"/>
        <v>8.9413447782546481E-5</v>
      </c>
      <c r="Q1265" t="str">
        <f>IF(SalesData[[#This Row],[Discount]]&gt;0, "Yes", "No")</f>
        <v>Yes</v>
      </c>
      <c r="R1265" t="str">
        <f>TEXT(SalesData[[#This Row],[Order Date]],"mmm-yyyy")</f>
        <v>Aug-2023</v>
      </c>
      <c r="S1265">
        <f>YEAR(SalesData[[#This Row],[Order Date]])*100 + MONTH(SalesData[[#This Row],[Order Date]])</f>
        <v>202308</v>
      </c>
    </row>
    <row r="1266" spans="1:19" x14ac:dyDescent="0.3">
      <c r="A1266" t="s">
        <v>6949</v>
      </c>
      <c r="B1266" s="3">
        <v>45160</v>
      </c>
      <c r="C1266" t="s">
        <v>6950</v>
      </c>
      <c r="D1266" t="s">
        <v>18</v>
      </c>
      <c r="E1266" t="s">
        <v>14</v>
      </c>
      <c r="F1266" t="s">
        <v>31</v>
      </c>
      <c r="G1266">
        <v>4</v>
      </c>
      <c r="H1266" s="5">
        <v>276.99</v>
      </c>
      <c r="I1266" s="5">
        <v>0.15</v>
      </c>
      <c r="J1266" s="5">
        <v>941.76599999999996</v>
      </c>
      <c r="K1266" s="5">
        <v>176.06626358753121</v>
      </c>
      <c r="L1266">
        <f>YEAR(SalesData[Order Date])</f>
        <v>2023</v>
      </c>
      <c r="M1266">
        <f>MONTH(SalesData[Order Date])</f>
        <v>8</v>
      </c>
      <c r="N1266" t="str">
        <f>TEXT(SalesData[[#This Row],[Order Date]], "mmmm")</f>
        <v>August</v>
      </c>
      <c r="O1266" s="7">
        <f>IF(SalesData[Sales]=0,0,SalesData[Profit]/SalesData[Sales])</f>
        <v>0.18695330218709447</v>
      </c>
      <c r="P1266" s="8">
        <f t="shared" si="19"/>
        <v>1.3538394887902089E-4</v>
      </c>
      <c r="Q1266" t="str">
        <f>IF(SalesData[[#This Row],[Discount]]&gt;0, "Yes", "No")</f>
        <v>Yes</v>
      </c>
      <c r="R1266" t="str">
        <f>TEXT(SalesData[[#This Row],[Order Date]],"mmm-yyyy")</f>
        <v>Aug-2023</v>
      </c>
      <c r="S1266">
        <f>YEAR(SalesData[[#This Row],[Order Date]])*100 + MONTH(SalesData[[#This Row],[Order Date]])</f>
        <v>202308</v>
      </c>
    </row>
    <row r="1267" spans="1:19" x14ac:dyDescent="0.3">
      <c r="A1267" t="s">
        <v>6983</v>
      </c>
      <c r="B1267" s="3">
        <v>45145</v>
      </c>
      <c r="C1267" t="s">
        <v>6984</v>
      </c>
      <c r="D1267" t="s">
        <v>23</v>
      </c>
      <c r="E1267" t="s">
        <v>26</v>
      </c>
      <c r="F1267" t="s">
        <v>62</v>
      </c>
      <c r="G1267">
        <v>2</v>
      </c>
      <c r="H1267" s="5">
        <v>951.13</v>
      </c>
      <c r="I1267" s="5">
        <v>0.15</v>
      </c>
      <c r="J1267" s="5">
        <v>1616.921</v>
      </c>
      <c r="K1267" s="5">
        <v>385.29643447940578</v>
      </c>
      <c r="L1267">
        <f>YEAR(SalesData[Order Date])</f>
        <v>2023</v>
      </c>
      <c r="M1267">
        <f>MONTH(SalesData[Order Date])</f>
        <v>8</v>
      </c>
      <c r="N1267" t="str">
        <f>TEXT(SalesData[[#This Row],[Order Date]], "mmmm")</f>
        <v>August</v>
      </c>
      <c r="O1267" s="7">
        <f>IF(SalesData[Sales]=0,0,SalesData[Profit]/SalesData[Sales])</f>
        <v>0.238290203713976</v>
      </c>
      <c r="P1267" s="8">
        <f t="shared" si="19"/>
        <v>7.8853574169671862E-5</v>
      </c>
      <c r="Q1267" t="str">
        <f>IF(SalesData[[#This Row],[Discount]]&gt;0, "Yes", "No")</f>
        <v>Yes</v>
      </c>
      <c r="R1267" t="str">
        <f>TEXT(SalesData[[#This Row],[Order Date]],"mmm-yyyy")</f>
        <v>Aug-2023</v>
      </c>
      <c r="S1267">
        <f>YEAR(SalesData[[#This Row],[Order Date]])*100 + MONTH(SalesData[[#This Row],[Order Date]])</f>
        <v>202308</v>
      </c>
    </row>
    <row r="1268" spans="1:19" x14ac:dyDescent="0.3">
      <c r="A1268" t="s">
        <v>6999</v>
      </c>
      <c r="B1268" s="3">
        <v>45166</v>
      </c>
      <c r="C1268" t="s">
        <v>7000</v>
      </c>
      <c r="D1268" t="s">
        <v>30</v>
      </c>
      <c r="E1268" t="s">
        <v>26</v>
      </c>
      <c r="F1268" t="s">
        <v>91</v>
      </c>
      <c r="G1268">
        <v>6</v>
      </c>
      <c r="H1268" s="5">
        <v>887.57</v>
      </c>
      <c r="I1268" s="5">
        <v>0.16</v>
      </c>
      <c r="J1268" s="5">
        <v>4473.3527999999997</v>
      </c>
      <c r="K1268" s="5">
        <v>1243.885314864244</v>
      </c>
      <c r="L1268">
        <f>YEAR(SalesData[Order Date])</f>
        <v>2023</v>
      </c>
      <c r="M1268">
        <f>MONTH(SalesData[Order Date])</f>
        <v>8</v>
      </c>
      <c r="N1268" t="str">
        <f>TEXT(SalesData[[#This Row],[Order Date]], "mmmm")</f>
        <v>August</v>
      </c>
      <c r="O1268" s="7">
        <f>IF(SalesData[Sales]=0,0,SalesData[Profit]/SalesData[Sales])</f>
        <v>0.27806555183044007</v>
      </c>
      <c r="P1268" s="8">
        <f t="shared" si="19"/>
        <v>3.0044578643562386E-5</v>
      </c>
      <c r="Q1268" t="str">
        <f>IF(SalesData[[#This Row],[Discount]]&gt;0, "Yes", "No")</f>
        <v>Yes</v>
      </c>
      <c r="R1268" t="str">
        <f>TEXT(SalesData[[#This Row],[Order Date]],"mmm-yyyy")</f>
        <v>Aug-2023</v>
      </c>
      <c r="S1268">
        <f>YEAR(SalesData[[#This Row],[Order Date]])*100 + MONTH(SalesData[[#This Row],[Order Date]])</f>
        <v>202308</v>
      </c>
    </row>
    <row r="1269" spans="1:19" x14ac:dyDescent="0.3">
      <c r="A1269" t="s">
        <v>7044</v>
      </c>
      <c r="B1269" s="3">
        <v>45151</v>
      </c>
      <c r="C1269" t="s">
        <v>7045</v>
      </c>
      <c r="D1269" t="s">
        <v>13</v>
      </c>
      <c r="E1269" t="s">
        <v>19</v>
      </c>
      <c r="F1269" t="s">
        <v>27</v>
      </c>
      <c r="G1269">
        <v>1</v>
      </c>
      <c r="H1269" s="5">
        <v>145.54</v>
      </c>
      <c r="I1269" s="5">
        <v>0.27</v>
      </c>
      <c r="J1269" s="5">
        <v>106.24420000000001</v>
      </c>
      <c r="K1269" s="5">
        <v>8.1203298141939904</v>
      </c>
      <c r="L1269">
        <f>YEAR(SalesData[Order Date])</f>
        <v>2023</v>
      </c>
      <c r="M1269">
        <f>MONTH(SalesData[Order Date])</f>
        <v>8</v>
      </c>
      <c r="N1269" t="str">
        <f>TEXT(SalesData[[#This Row],[Order Date]], "mmmm")</f>
        <v>August</v>
      </c>
      <c r="O1269" s="7">
        <f>IF(SalesData[Sales]=0,0,SalesData[Profit]/SalesData[Sales])</f>
        <v>7.6430805768164189E-2</v>
      </c>
      <c r="P1269" s="8">
        <f t="shared" si="19"/>
        <v>1.8551600934451013E-3</v>
      </c>
      <c r="Q1269" t="str">
        <f>IF(SalesData[[#This Row],[Discount]]&gt;0, "Yes", "No")</f>
        <v>Yes</v>
      </c>
      <c r="R1269" t="str">
        <f>TEXT(SalesData[[#This Row],[Order Date]],"mmm-yyyy")</f>
        <v>Aug-2023</v>
      </c>
      <c r="S1269">
        <f>YEAR(SalesData[[#This Row],[Order Date]])*100 + MONTH(SalesData[[#This Row],[Order Date]])</f>
        <v>202308</v>
      </c>
    </row>
    <row r="1270" spans="1:19" x14ac:dyDescent="0.3">
      <c r="A1270" t="s">
        <v>7088</v>
      </c>
      <c r="B1270" s="3">
        <v>45143</v>
      </c>
      <c r="C1270" t="s">
        <v>7089</v>
      </c>
      <c r="D1270" t="s">
        <v>13</v>
      </c>
      <c r="E1270" t="s">
        <v>19</v>
      </c>
      <c r="F1270" t="s">
        <v>34</v>
      </c>
      <c r="G1270">
        <v>5</v>
      </c>
      <c r="H1270" s="5">
        <v>860.97</v>
      </c>
      <c r="I1270" s="5">
        <v>0.25</v>
      </c>
      <c r="J1270" s="5">
        <v>3228.6374999999998</v>
      </c>
      <c r="K1270" s="5">
        <v>721.04482873391248</v>
      </c>
      <c r="L1270">
        <f>YEAR(SalesData[Order Date])</f>
        <v>2023</v>
      </c>
      <c r="M1270">
        <f>MONTH(SalesData[Order Date])</f>
        <v>8</v>
      </c>
      <c r="N1270" t="str">
        <f>TEXT(SalesData[[#This Row],[Order Date]], "mmmm")</f>
        <v>August</v>
      </c>
      <c r="O1270" s="7">
        <f>IF(SalesData[Sales]=0,0,SalesData[Profit]/SalesData[Sales])</f>
        <v>0.22332789876036332</v>
      </c>
      <c r="P1270" s="8">
        <f t="shared" si="19"/>
        <v>5.8074032776984096E-5</v>
      </c>
      <c r="Q1270" t="str">
        <f>IF(SalesData[[#This Row],[Discount]]&gt;0, "Yes", "No")</f>
        <v>Yes</v>
      </c>
      <c r="R1270" t="str">
        <f>TEXT(SalesData[[#This Row],[Order Date]],"mmm-yyyy")</f>
        <v>Aug-2023</v>
      </c>
      <c r="S1270">
        <f>YEAR(SalesData[[#This Row],[Order Date]])*100 + MONTH(SalesData[[#This Row],[Order Date]])</f>
        <v>202308</v>
      </c>
    </row>
    <row r="1271" spans="1:19" x14ac:dyDescent="0.3">
      <c r="A1271" t="s">
        <v>7092</v>
      </c>
      <c r="B1271" s="3">
        <v>45164</v>
      </c>
      <c r="C1271" t="s">
        <v>7093</v>
      </c>
      <c r="D1271" t="s">
        <v>13</v>
      </c>
      <c r="E1271" t="s">
        <v>19</v>
      </c>
      <c r="F1271" t="s">
        <v>34</v>
      </c>
      <c r="G1271">
        <v>4</v>
      </c>
      <c r="H1271" s="5">
        <v>254.56</v>
      </c>
      <c r="I1271" s="5">
        <v>0.24</v>
      </c>
      <c r="J1271" s="5">
        <v>773.86239999999998</v>
      </c>
      <c r="K1271" s="5">
        <v>44.342971408863711</v>
      </c>
      <c r="L1271">
        <f>YEAR(SalesData[Order Date])</f>
        <v>2023</v>
      </c>
      <c r="M1271">
        <f>MONTH(SalesData[Order Date])</f>
        <v>8</v>
      </c>
      <c r="N1271" t="str">
        <f>TEXT(SalesData[[#This Row],[Order Date]], "mmmm")</f>
        <v>August</v>
      </c>
      <c r="O1271" s="7">
        <f>IF(SalesData[Sales]=0,0,SalesData[Profit]/SalesData[Sales])</f>
        <v>5.7300847552308666E-2</v>
      </c>
      <c r="P1271" s="8">
        <f t="shared" si="19"/>
        <v>2.3570081709616591E-4</v>
      </c>
      <c r="Q1271" t="str">
        <f>IF(SalesData[[#This Row],[Discount]]&gt;0, "Yes", "No")</f>
        <v>Yes</v>
      </c>
      <c r="R1271" t="str">
        <f>TEXT(SalesData[[#This Row],[Order Date]],"mmm-yyyy")</f>
        <v>Aug-2023</v>
      </c>
      <c r="S1271">
        <f>YEAR(SalesData[[#This Row],[Order Date]])*100 + MONTH(SalesData[[#This Row],[Order Date]])</f>
        <v>202308</v>
      </c>
    </row>
    <row r="1272" spans="1:19" x14ac:dyDescent="0.3">
      <c r="A1272" t="s">
        <v>7128</v>
      </c>
      <c r="B1272" s="3">
        <v>45156</v>
      </c>
      <c r="C1272" t="s">
        <v>7129</v>
      </c>
      <c r="D1272" t="s">
        <v>13</v>
      </c>
      <c r="E1272" t="s">
        <v>19</v>
      </c>
      <c r="F1272" t="s">
        <v>31</v>
      </c>
      <c r="G1272">
        <v>1</v>
      </c>
      <c r="H1272" s="5">
        <v>589.38</v>
      </c>
      <c r="I1272" s="5">
        <v>0.26</v>
      </c>
      <c r="J1272" s="5">
        <v>436.14120000000003</v>
      </c>
      <c r="K1272" s="5">
        <v>30.196735306082228</v>
      </c>
      <c r="L1272">
        <f>YEAR(SalesData[Order Date])</f>
        <v>2023</v>
      </c>
      <c r="M1272">
        <f>MONTH(SalesData[Order Date])</f>
        <v>8</v>
      </c>
      <c r="N1272" t="str">
        <f>TEXT(SalesData[[#This Row],[Order Date]], "mmmm")</f>
        <v>August</v>
      </c>
      <c r="O1272" s="7">
        <f>IF(SalesData[Sales]=0,0,SalesData[Profit]/SalesData[Sales])</f>
        <v>6.9236144867951543E-2</v>
      </c>
      <c r="P1272" s="8">
        <f t="shared" si="19"/>
        <v>4.4114153856595066E-4</v>
      </c>
      <c r="Q1272" t="str">
        <f>IF(SalesData[[#This Row],[Discount]]&gt;0, "Yes", "No")</f>
        <v>Yes</v>
      </c>
      <c r="R1272" t="str">
        <f>TEXT(SalesData[[#This Row],[Order Date]],"mmm-yyyy")</f>
        <v>Aug-2023</v>
      </c>
      <c r="S1272">
        <f>YEAR(SalesData[[#This Row],[Order Date]])*100 + MONTH(SalesData[[#This Row],[Order Date]])</f>
        <v>202308</v>
      </c>
    </row>
    <row r="1273" spans="1:19" x14ac:dyDescent="0.3">
      <c r="A1273" t="s">
        <v>7151</v>
      </c>
      <c r="B1273" s="3">
        <v>45162</v>
      </c>
      <c r="C1273" t="s">
        <v>7152</v>
      </c>
      <c r="D1273" t="s">
        <v>23</v>
      </c>
      <c r="E1273" t="s">
        <v>14</v>
      </c>
      <c r="F1273" t="s">
        <v>31</v>
      </c>
      <c r="G1273">
        <v>3</v>
      </c>
      <c r="H1273" s="5">
        <v>465.62</v>
      </c>
      <c r="I1273" s="5">
        <v>0.2</v>
      </c>
      <c r="J1273" s="5">
        <v>1117.4880000000001</v>
      </c>
      <c r="K1273" s="5">
        <v>157.1604111200981</v>
      </c>
      <c r="L1273">
        <f>YEAR(SalesData[Order Date])</f>
        <v>2023</v>
      </c>
      <c r="M1273">
        <f>MONTH(SalesData[Order Date])</f>
        <v>8</v>
      </c>
      <c r="N1273" t="str">
        <f>TEXT(SalesData[[#This Row],[Order Date]], "mmmm")</f>
        <v>August</v>
      </c>
      <c r="O1273" s="7">
        <f>IF(SalesData[Sales]=0,0,SalesData[Profit]/SalesData[Sales])</f>
        <v>0.14063722484724497</v>
      </c>
      <c r="P1273" s="8">
        <f t="shared" si="19"/>
        <v>1.4317827126555274E-4</v>
      </c>
      <c r="Q1273" t="str">
        <f>IF(SalesData[[#This Row],[Discount]]&gt;0, "Yes", "No")</f>
        <v>Yes</v>
      </c>
      <c r="R1273" t="str">
        <f>TEXT(SalesData[[#This Row],[Order Date]],"mmm-yyyy")</f>
        <v>Aug-2023</v>
      </c>
      <c r="S1273">
        <f>YEAR(SalesData[[#This Row],[Order Date]])*100 + MONTH(SalesData[[#This Row],[Order Date]])</f>
        <v>202308</v>
      </c>
    </row>
    <row r="1274" spans="1:19" x14ac:dyDescent="0.3">
      <c r="A1274" t="s">
        <v>7197</v>
      </c>
      <c r="B1274" s="3">
        <v>45143</v>
      </c>
      <c r="C1274" t="s">
        <v>7198</v>
      </c>
      <c r="D1274" t="s">
        <v>30</v>
      </c>
      <c r="E1274" t="s">
        <v>19</v>
      </c>
      <c r="F1274" t="s">
        <v>91</v>
      </c>
      <c r="G1274">
        <v>3</v>
      </c>
      <c r="H1274" s="5">
        <v>368.21</v>
      </c>
      <c r="I1274" s="5">
        <v>0.18</v>
      </c>
      <c r="J1274" s="5">
        <v>905.79660000000001</v>
      </c>
      <c r="K1274" s="5">
        <v>151.16451927034069</v>
      </c>
      <c r="L1274">
        <f>YEAR(SalesData[Order Date])</f>
        <v>2023</v>
      </c>
      <c r="M1274">
        <f>MONTH(SalesData[Order Date])</f>
        <v>8</v>
      </c>
      <c r="N1274" t="str">
        <f>TEXT(SalesData[[#This Row],[Order Date]], "mmmm")</f>
        <v>August</v>
      </c>
      <c r="O1274" s="7">
        <f>IF(SalesData[Sales]=0,0,SalesData[Profit]/SalesData[Sales])</f>
        <v>0.16688572166239163</v>
      </c>
      <c r="P1274" s="8">
        <f t="shared" si="19"/>
        <v>1.6295049020939139E-4</v>
      </c>
      <c r="Q1274" t="str">
        <f>IF(SalesData[[#This Row],[Discount]]&gt;0, "Yes", "No")</f>
        <v>Yes</v>
      </c>
      <c r="R1274" t="str">
        <f>TEXT(SalesData[[#This Row],[Order Date]],"mmm-yyyy")</f>
        <v>Aug-2023</v>
      </c>
      <c r="S1274">
        <f>YEAR(SalesData[[#This Row],[Order Date]])*100 + MONTH(SalesData[[#This Row],[Order Date]])</f>
        <v>202308</v>
      </c>
    </row>
    <row r="1275" spans="1:19" x14ac:dyDescent="0.3">
      <c r="A1275" t="s">
        <v>7213</v>
      </c>
      <c r="B1275" s="3">
        <v>45152</v>
      </c>
      <c r="C1275" t="s">
        <v>7214</v>
      </c>
      <c r="D1275" t="s">
        <v>13</v>
      </c>
      <c r="E1275" t="s">
        <v>19</v>
      </c>
      <c r="F1275" t="s">
        <v>20</v>
      </c>
      <c r="G1275">
        <v>2</v>
      </c>
      <c r="H1275" s="5">
        <v>890.14</v>
      </c>
      <c r="I1275" s="5">
        <v>0.02</v>
      </c>
      <c r="J1275" s="5">
        <v>1744.6744000000001</v>
      </c>
      <c r="K1275" s="5">
        <v>132.31004149092291</v>
      </c>
      <c r="L1275">
        <f>YEAR(SalesData[Order Date])</f>
        <v>2023</v>
      </c>
      <c r="M1275">
        <f>MONTH(SalesData[Order Date])</f>
        <v>8</v>
      </c>
      <c r="N1275" t="str">
        <f>TEXT(SalesData[[#This Row],[Order Date]], "mmmm")</f>
        <v>August</v>
      </c>
      <c r="O1275" s="7">
        <f>IF(SalesData[Sales]=0,0,SalesData[Profit]/SalesData[Sales])</f>
        <v>7.583652370374834E-2</v>
      </c>
      <c r="P1275" s="8">
        <f t="shared" si="19"/>
        <v>1.1234187880558114E-5</v>
      </c>
      <c r="Q1275" t="str">
        <f>IF(SalesData[[#This Row],[Discount]]&gt;0, "Yes", "No")</f>
        <v>Yes</v>
      </c>
      <c r="R1275" t="str">
        <f>TEXT(SalesData[[#This Row],[Order Date]],"mmm-yyyy")</f>
        <v>Aug-2023</v>
      </c>
      <c r="S1275">
        <f>YEAR(SalesData[[#This Row],[Order Date]])*100 + MONTH(SalesData[[#This Row],[Order Date]])</f>
        <v>202308</v>
      </c>
    </row>
    <row r="1276" spans="1:19" x14ac:dyDescent="0.3">
      <c r="A1276" t="s">
        <v>7248</v>
      </c>
      <c r="B1276" s="3">
        <v>45155</v>
      </c>
      <c r="C1276" t="s">
        <v>7249</v>
      </c>
      <c r="D1276" t="s">
        <v>13</v>
      </c>
      <c r="E1276" t="s">
        <v>19</v>
      </c>
      <c r="F1276" t="s">
        <v>62</v>
      </c>
      <c r="G1276">
        <v>1</v>
      </c>
      <c r="H1276" s="5">
        <v>177.81</v>
      </c>
      <c r="I1276" s="5">
        <v>0.14000000000000001</v>
      </c>
      <c r="J1276" s="5">
        <v>152.91659999999999</v>
      </c>
      <c r="K1276" s="5">
        <v>32.032621320570499</v>
      </c>
      <c r="L1276">
        <f>YEAR(SalesData[Order Date])</f>
        <v>2023</v>
      </c>
      <c r="M1276">
        <f>MONTH(SalesData[Order Date])</f>
        <v>8</v>
      </c>
      <c r="N1276" t="str">
        <f>TEXT(SalesData[[#This Row],[Order Date]], "mmmm")</f>
        <v>August</v>
      </c>
      <c r="O1276" s="7">
        <f>IF(SalesData[Sales]=0,0,SalesData[Profit]/SalesData[Sales])</f>
        <v>0.20947772393952324</v>
      </c>
      <c r="P1276" s="8">
        <f t="shared" si="19"/>
        <v>7.8735729149091737E-4</v>
      </c>
      <c r="Q1276" t="str">
        <f>IF(SalesData[[#This Row],[Discount]]&gt;0, "Yes", "No")</f>
        <v>Yes</v>
      </c>
      <c r="R1276" t="str">
        <f>TEXT(SalesData[[#This Row],[Order Date]],"mmm-yyyy")</f>
        <v>Aug-2023</v>
      </c>
      <c r="S1276">
        <f>YEAR(SalesData[[#This Row],[Order Date]])*100 + MONTH(SalesData[[#This Row],[Order Date]])</f>
        <v>202308</v>
      </c>
    </row>
    <row r="1277" spans="1:19" x14ac:dyDescent="0.3">
      <c r="A1277" t="s">
        <v>7272</v>
      </c>
      <c r="B1277" s="3">
        <v>45140</v>
      </c>
      <c r="C1277" t="s">
        <v>7273</v>
      </c>
      <c r="D1277" t="s">
        <v>13</v>
      </c>
      <c r="E1277" t="s">
        <v>14</v>
      </c>
      <c r="F1277" t="s">
        <v>39</v>
      </c>
      <c r="G1277">
        <v>4</v>
      </c>
      <c r="H1277" s="5">
        <v>784.76</v>
      </c>
      <c r="I1277" s="5">
        <v>0.14000000000000001</v>
      </c>
      <c r="J1277" s="5">
        <v>2699.5744</v>
      </c>
      <c r="K1277" s="5">
        <v>408.73990483218938</v>
      </c>
      <c r="L1277">
        <f>YEAR(SalesData[Order Date])</f>
        <v>2023</v>
      </c>
      <c r="M1277">
        <f>MONTH(SalesData[Order Date])</f>
        <v>8</v>
      </c>
      <c r="N1277" t="str">
        <f>TEXT(SalesData[[#This Row],[Order Date]], "mmmm")</f>
        <v>August</v>
      </c>
      <c r="O1277" s="7">
        <f>IF(SalesData[Sales]=0,0,SalesData[Profit]/SalesData[Sales])</f>
        <v>0.15140901648503904</v>
      </c>
      <c r="P1277" s="8">
        <f t="shared" si="19"/>
        <v>4.4599622814618486E-5</v>
      </c>
      <c r="Q1277" t="str">
        <f>IF(SalesData[[#This Row],[Discount]]&gt;0, "Yes", "No")</f>
        <v>Yes</v>
      </c>
      <c r="R1277" t="str">
        <f>TEXT(SalesData[[#This Row],[Order Date]],"mmm-yyyy")</f>
        <v>Aug-2023</v>
      </c>
      <c r="S1277">
        <f>YEAR(SalesData[[#This Row],[Order Date]])*100 + MONTH(SalesData[[#This Row],[Order Date]])</f>
        <v>202308</v>
      </c>
    </row>
    <row r="1278" spans="1:19" x14ac:dyDescent="0.3">
      <c r="A1278" t="s">
        <v>7289</v>
      </c>
      <c r="B1278" s="3">
        <v>45152</v>
      </c>
      <c r="C1278" t="s">
        <v>7290</v>
      </c>
      <c r="D1278" t="s">
        <v>30</v>
      </c>
      <c r="E1278" t="s">
        <v>19</v>
      </c>
      <c r="F1278" t="s">
        <v>27</v>
      </c>
      <c r="G1278">
        <v>3</v>
      </c>
      <c r="H1278" s="5">
        <v>320.73</v>
      </c>
      <c r="I1278" s="5">
        <v>0.17</v>
      </c>
      <c r="J1278" s="5">
        <v>798.61770000000001</v>
      </c>
      <c r="K1278" s="5">
        <v>149.33443638713041</v>
      </c>
      <c r="L1278">
        <f>YEAR(SalesData[Order Date])</f>
        <v>2023</v>
      </c>
      <c r="M1278">
        <f>MONTH(SalesData[Order Date])</f>
        <v>8</v>
      </c>
      <c r="N1278" t="str">
        <f>TEXT(SalesData[[#This Row],[Order Date]], "mmmm")</f>
        <v>August</v>
      </c>
      <c r="O1278" s="7">
        <f>IF(SalesData[Sales]=0,0,SalesData[Profit]/SalesData[Sales])</f>
        <v>0.18699114280478682</v>
      </c>
      <c r="P1278" s="8">
        <f t="shared" si="19"/>
        <v>1.7668028144129537E-4</v>
      </c>
      <c r="Q1278" t="str">
        <f>IF(SalesData[[#This Row],[Discount]]&gt;0, "Yes", "No")</f>
        <v>Yes</v>
      </c>
      <c r="R1278" t="str">
        <f>TEXT(SalesData[[#This Row],[Order Date]],"mmm-yyyy")</f>
        <v>Aug-2023</v>
      </c>
      <c r="S1278">
        <f>YEAR(SalesData[[#This Row],[Order Date]])*100 + MONTH(SalesData[[#This Row],[Order Date]])</f>
        <v>202308</v>
      </c>
    </row>
    <row r="1279" spans="1:19" x14ac:dyDescent="0.3">
      <c r="A1279" t="s">
        <v>7355</v>
      </c>
      <c r="B1279" s="3">
        <v>45153</v>
      </c>
      <c r="C1279" t="s">
        <v>7356</v>
      </c>
      <c r="D1279" t="s">
        <v>30</v>
      </c>
      <c r="E1279" t="s">
        <v>19</v>
      </c>
      <c r="F1279" t="s">
        <v>20</v>
      </c>
      <c r="G1279">
        <v>5</v>
      </c>
      <c r="H1279" s="5">
        <v>330.45</v>
      </c>
      <c r="I1279" s="5">
        <v>0.25</v>
      </c>
      <c r="J1279" s="5">
        <v>1239.1875</v>
      </c>
      <c r="K1279" s="5">
        <v>278.0525445864003</v>
      </c>
      <c r="L1279">
        <f>YEAR(SalesData[Order Date])</f>
        <v>2023</v>
      </c>
      <c r="M1279">
        <f>MONTH(SalesData[Order Date])</f>
        <v>8</v>
      </c>
      <c r="N1279" t="str">
        <f>TEXT(SalesData[[#This Row],[Order Date]], "mmmm")</f>
        <v>August</v>
      </c>
      <c r="O1279" s="7">
        <f>IF(SalesData[Sales]=0,0,SalesData[Profit]/SalesData[Sales])</f>
        <v>0.22438294817079765</v>
      </c>
      <c r="P1279" s="8">
        <f t="shared" si="19"/>
        <v>1.5130882130428205E-4</v>
      </c>
      <c r="Q1279" t="str">
        <f>IF(SalesData[[#This Row],[Discount]]&gt;0, "Yes", "No")</f>
        <v>Yes</v>
      </c>
      <c r="R1279" t="str">
        <f>TEXT(SalesData[[#This Row],[Order Date]],"mmm-yyyy")</f>
        <v>Aug-2023</v>
      </c>
      <c r="S1279">
        <f>YEAR(SalesData[[#This Row],[Order Date]])*100 + MONTH(SalesData[[#This Row],[Order Date]])</f>
        <v>202308</v>
      </c>
    </row>
    <row r="1280" spans="1:19" x14ac:dyDescent="0.3">
      <c r="A1280" t="s">
        <v>7357</v>
      </c>
      <c r="B1280" s="3">
        <v>45144</v>
      </c>
      <c r="C1280" t="s">
        <v>7358</v>
      </c>
      <c r="D1280" t="s">
        <v>23</v>
      </c>
      <c r="E1280" t="s">
        <v>14</v>
      </c>
      <c r="F1280" t="s">
        <v>15</v>
      </c>
      <c r="G1280">
        <v>4</v>
      </c>
      <c r="H1280" s="5">
        <v>820.78</v>
      </c>
      <c r="I1280" s="5">
        <v>0.23</v>
      </c>
      <c r="J1280" s="5">
        <v>2528.0023999999999</v>
      </c>
      <c r="K1280" s="5">
        <v>385.98165832504588</v>
      </c>
      <c r="L1280">
        <f>YEAR(SalesData[Order Date])</f>
        <v>2023</v>
      </c>
      <c r="M1280">
        <f>MONTH(SalesData[Order Date])</f>
        <v>8</v>
      </c>
      <c r="N1280" t="str">
        <f>TEXT(SalesData[[#This Row],[Order Date]], "mmmm")</f>
        <v>August</v>
      </c>
      <c r="O1280" s="7">
        <f>IF(SalesData[Sales]=0,0,SalesData[Profit]/SalesData[Sales])</f>
        <v>0.1526824730566102</v>
      </c>
      <c r="P1280" s="8">
        <f t="shared" si="19"/>
        <v>7.005531323862668E-5</v>
      </c>
      <c r="Q1280" t="str">
        <f>IF(SalesData[[#This Row],[Discount]]&gt;0, "Yes", "No")</f>
        <v>Yes</v>
      </c>
      <c r="R1280" t="str">
        <f>TEXT(SalesData[[#This Row],[Order Date]],"mmm-yyyy")</f>
        <v>Aug-2023</v>
      </c>
      <c r="S1280">
        <f>YEAR(SalesData[[#This Row],[Order Date]])*100 + MONTH(SalesData[[#This Row],[Order Date]])</f>
        <v>202308</v>
      </c>
    </row>
    <row r="1281" spans="1:19" x14ac:dyDescent="0.3">
      <c r="A1281" t="s">
        <v>7406</v>
      </c>
      <c r="B1281" s="3">
        <v>45147</v>
      </c>
      <c r="C1281" t="s">
        <v>7407</v>
      </c>
      <c r="D1281" t="s">
        <v>23</v>
      </c>
      <c r="E1281" t="s">
        <v>14</v>
      </c>
      <c r="F1281" t="s">
        <v>31</v>
      </c>
      <c r="G1281">
        <v>6</v>
      </c>
      <c r="H1281" s="5">
        <v>718.95</v>
      </c>
      <c r="I1281" s="5">
        <v>0.14000000000000001</v>
      </c>
      <c r="J1281" s="5">
        <v>3709.7820000000011</v>
      </c>
      <c r="K1281" s="5">
        <v>580.70362583644373</v>
      </c>
      <c r="L1281">
        <f>YEAR(SalesData[Order Date])</f>
        <v>2023</v>
      </c>
      <c r="M1281">
        <f>MONTH(SalesData[Order Date])</f>
        <v>8</v>
      </c>
      <c r="N1281" t="str">
        <f>TEXT(SalesData[[#This Row],[Order Date]], "mmmm")</f>
        <v>August</v>
      </c>
      <c r="O1281" s="7">
        <f>IF(SalesData[Sales]=0,0,SalesData[Profit]/SalesData[Sales])</f>
        <v>0.15653308626664411</v>
      </c>
      <c r="P1281" s="8">
        <f t="shared" si="19"/>
        <v>3.2454737232538192E-5</v>
      </c>
      <c r="Q1281" t="str">
        <f>IF(SalesData[[#This Row],[Discount]]&gt;0, "Yes", "No")</f>
        <v>Yes</v>
      </c>
      <c r="R1281" t="str">
        <f>TEXT(SalesData[[#This Row],[Order Date]],"mmm-yyyy")</f>
        <v>Aug-2023</v>
      </c>
      <c r="S1281">
        <f>YEAR(SalesData[[#This Row],[Order Date]])*100 + MONTH(SalesData[[#This Row],[Order Date]])</f>
        <v>202308</v>
      </c>
    </row>
    <row r="1282" spans="1:19" x14ac:dyDescent="0.3">
      <c r="A1282" t="s">
        <v>7491</v>
      </c>
      <c r="B1282" s="3">
        <v>45156</v>
      </c>
      <c r="C1282" t="s">
        <v>7492</v>
      </c>
      <c r="D1282" t="s">
        <v>30</v>
      </c>
      <c r="E1282" t="s">
        <v>14</v>
      </c>
      <c r="F1282" t="s">
        <v>34</v>
      </c>
      <c r="G1282">
        <v>7</v>
      </c>
      <c r="H1282" s="5">
        <v>308.68</v>
      </c>
      <c r="I1282" s="5">
        <v>0.06</v>
      </c>
      <c r="J1282" s="5">
        <v>2031.1143999999999</v>
      </c>
      <c r="K1282" s="5">
        <v>235.38881388772</v>
      </c>
      <c r="L1282">
        <f>YEAR(SalesData[Order Date])</f>
        <v>2023</v>
      </c>
      <c r="M1282">
        <f>MONTH(SalesData[Order Date])</f>
        <v>8</v>
      </c>
      <c r="N1282" t="str">
        <f>TEXT(SalesData[[#This Row],[Order Date]], "mmmm")</f>
        <v>August</v>
      </c>
      <c r="O1282" s="7">
        <f>IF(SalesData[Sales]=0,0,SalesData[Profit]/SalesData[Sales])</f>
        <v>0.11589146031740999</v>
      </c>
      <c r="P1282" s="8">
        <f t="shared" ref="P1282:P1345" si="20">IF(H:H*G:G=0, 0, (I:I/(H:H*G:G)))</f>
        <v>2.7768007552898051E-5</v>
      </c>
      <c r="Q1282" t="str">
        <f>IF(SalesData[[#This Row],[Discount]]&gt;0, "Yes", "No")</f>
        <v>Yes</v>
      </c>
      <c r="R1282" t="str">
        <f>TEXT(SalesData[[#This Row],[Order Date]],"mmm-yyyy")</f>
        <v>Aug-2023</v>
      </c>
      <c r="S1282">
        <f>YEAR(SalesData[[#This Row],[Order Date]])*100 + MONTH(SalesData[[#This Row],[Order Date]])</f>
        <v>202308</v>
      </c>
    </row>
    <row r="1283" spans="1:19" x14ac:dyDescent="0.3">
      <c r="A1283" t="s">
        <v>7603</v>
      </c>
      <c r="B1283" s="3">
        <v>45145</v>
      </c>
      <c r="C1283" t="s">
        <v>7604</v>
      </c>
      <c r="D1283" t="s">
        <v>13</v>
      </c>
      <c r="E1283" t="s">
        <v>19</v>
      </c>
      <c r="F1283" t="s">
        <v>39</v>
      </c>
      <c r="G1283">
        <v>1</v>
      </c>
      <c r="H1283" s="5">
        <v>992.06</v>
      </c>
      <c r="I1283" s="5">
        <v>0.06</v>
      </c>
      <c r="J1283" s="5">
        <v>932.53639999999984</v>
      </c>
      <c r="K1283" s="5">
        <v>228.4771840132708</v>
      </c>
      <c r="L1283">
        <f>YEAR(SalesData[Order Date])</f>
        <v>2023</v>
      </c>
      <c r="M1283">
        <f>MONTH(SalesData[Order Date])</f>
        <v>8</v>
      </c>
      <c r="N1283" t="str">
        <f>TEXT(SalesData[[#This Row],[Order Date]], "mmmm")</f>
        <v>August</v>
      </c>
      <c r="O1283" s="7">
        <f>IF(SalesData[Sales]=0,0,SalesData[Profit]/SalesData[Sales])</f>
        <v>0.24500618315088918</v>
      </c>
      <c r="P1283" s="8">
        <f t="shared" si="20"/>
        <v>6.0480212890349376E-5</v>
      </c>
      <c r="Q1283" t="str">
        <f>IF(SalesData[[#This Row],[Discount]]&gt;0, "Yes", "No")</f>
        <v>Yes</v>
      </c>
      <c r="R1283" t="str">
        <f>TEXT(SalesData[[#This Row],[Order Date]],"mmm-yyyy")</f>
        <v>Aug-2023</v>
      </c>
      <c r="S1283">
        <f>YEAR(SalesData[[#This Row],[Order Date]])*100 + MONTH(SalesData[[#This Row],[Order Date]])</f>
        <v>202308</v>
      </c>
    </row>
    <row r="1284" spans="1:19" x14ac:dyDescent="0.3">
      <c r="A1284" t="s">
        <v>7634</v>
      </c>
      <c r="B1284" s="3">
        <v>45157</v>
      </c>
      <c r="C1284" t="s">
        <v>7635</v>
      </c>
      <c r="D1284" t="s">
        <v>18</v>
      </c>
      <c r="E1284" t="s">
        <v>26</v>
      </c>
      <c r="F1284" t="s">
        <v>31</v>
      </c>
      <c r="G1284">
        <v>9</v>
      </c>
      <c r="H1284" s="5">
        <v>454.86</v>
      </c>
      <c r="I1284" s="5">
        <v>0.26</v>
      </c>
      <c r="J1284" s="5">
        <v>3029.3676</v>
      </c>
      <c r="K1284" s="5">
        <v>271.8107819262724</v>
      </c>
      <c r="L1284">
        <f>YEAR(SalesData[Order Date])</f>
        <v>2023</v>
      </c>
      <c r="M1284">
        <f>MONTH(SalesData[Order Date])</f>
        <v>8</v>
      </c>
      <c r="N1284" t="str">
        <f>TEXT(SalesData[[#This Row],[Order Date]], "mmmm")</f>
        <v>August</v>
      </c>
      <c r="O1284" s="7">
        <f>IF(SalesData[Sales]=0,0,SalesData[Profit]/SalesData[Sales])</f>
        <v>8.9725255504241999E-2</v>
      </c>
      <c r="P1284" s="8">
        <f t="shared" si="20"/>
        <v>6.3511605524532583E-5</v>
      </c>
      <c r="Q1284" t="str">
        <f>IF(SalesData[[#This Row],[Discount]]&gt;0, "Yes", "No")</f>
        <v>Yes</v>
      </c>
      <c r="R1284" t="str">
        <f>TEXT(SalesData[[#This Row],[Order Date]],"mmm-yyyy")</f>
        <v>Aug-2023</v>
      </c>
      <c r="S1284">
        <f>YEAR(SalesData[[#This Row],[Order Date]])*100 + MONTH(SalesData[[#This Row],[Order Date]])</f>
        <v>202308</v>
      </c>
    </row>
    <row r="1285" spans="1:19" x14ac:dyDescent="0.3">
      <c r="A1285" t="s">
        <v>7725</v>
      </c>
      <c r="B1285" s="3">
        <v>45157</v>
      </c>
      <c r="C1285" t="s">
        <v>7726</v>
      </c>
      <c r="D1285" t="s">
        <v>23</v>
      </c>
      <c r="E1285" t="s">
        <v>19</v>
      </c>
      <c r="F1285" t="s">
        <v>20</v>
      </c>
      <c r="G1285">
        <v>6</v>
      </c>
      <c r="H1285" s="5">
        <v>501.3</v>
      </c>
      <c r="I1285" s="5">
        <v>0.26</v>
      </c>
      <c r="J1285" s="5">
        <v>2225.7719999999999</v>
      </c>
      <c r="K1285" s="5">
        <v>546.19913984274604</v>
      </c>
      <c r="L1285">
        <f>YEAR(SalesData[Order Date])</f>
        <v>2023</v>
      </c>
      <c r="M1285">
        <f>MONTH(SalesData[Order Date])</f>
        <v>8</v>
      </c>
      <c r="N1285" t="str">
        <f>TEXT(SalesData[[#This Row],[Order Date]], "mmmm")</f>
        <v>August</v>
      </c>
      <c r="O1285" s="7">
        <f>IF(SalesData[Sales]=0,0,SalesData[Profit]/SalesData[Sales])</f>
        <v>0.24539761477938712</v>
      </c>
      <c r="P1285" s="8">
        <f t="shared" si="20"/>
        <v>8.6441917680696849E-5</v>
      </c>
      <c r="Q1285" t="str">
        <f>IF(SalesData[[#This Row],[Discount]]&gt;0, "Yes", "No")</f>
        <v>Yes</v>
      </c>
      <c r="R1285" t="str">
        <f>TEXT(SalesData[[#This Row],[Order Date]],"mmm-yyyy")</f>
        <v>Aug-2023</v>
      </c>
      <c r="S1285">
        <f>YEAR(SalesData[[#This Row],[Order Date]])*100 + MONTH(SalesData[[#This Row],[Order Date]])</f>
        <v>202308</v>
      </c>
    </row>
    <row r="1286" spans="1:19" x14ac:dyDescent="0.3">
      <c r="A1286" t="s">
        <v>7757</v>
      </c>
      <c r="B1286" s="3">
        <v>45156</v>
      </c>
      <c r="C1286" t="s">
        <v>7758</v>
      </c>
      <c r="D1286" t="s">
        <v>23</v>
      </c>
      <c r="E1286" t="s">
        <v>14</v>
      </c>
      <c r="F1286" t="s">
        <v>91</v>
      </c>
      <c r="G1286">
        <v>2</v>
      </c>
      <c r="H1286" s="5">
        <v>856.92</v>
      </c>
      <c r="I1286" s="5">
        <v>0.19</v>
      </c>
      <c r="J1286" s="5">
        <v>1388.2103999999999</v>
      </c>
      <c r="K1286" s="5">
        <v>144.38358166909089</v>
      </c>
      <c r="L1286">
        <f>YEAR(SalesData[Order Date])</f>
        <v>2023</v>
      </c>
      <c r="M1286">
        <f>MONTH(SalesData[Order Date])</f>
        <v>8</v>
      </c>
      <c r="N1286" t="str">
        <f>TEXT(SalesData[[#This Row],[Order Date]], "mmmm")</f>
        <v>August</v>
      </c>
      <c r="O1286" s="7">
        <f>IF(SalesData[Sales]=0,0,SalesData[Profit]/SalesData[Sales])</f>
        <v>0.10400698746320507</v>
      </c>
      <c r="P1286" s="8">
        <f t="shared" si="20"/>
        <v>1.1086215749428185E-4</v>
      </c>
      <c r="Q1286" t="str">
        <f>IF(SalesData[[#This Row],[Discount]]&gt;0, "Yes", "No")</f>
        <v>Yes</v>
      </c>
      <c r="R1286" t="str">
        <f>TEXT(SalesData[[#This Row],[Order Date]],"mmm-yyyy")</f>
        <v>Aug-2023</v>
      </c>
      <c r="S1286">
        <f>YEAR(SalesData[[#This Row],[Order Date]])*100 + MONTH(SalesData[[#This Row],[Order Date]])</f>
        <v>202308</v>
      </c>
    </row>
    <row r="1287" spans="1:19" x14ac:dyDescent="0.3">
      <c r="A1287" t="s">
        <v>7785</v>
      </c>
      <c r="B1287" s="3">
        <v>45168</v>
      </c>
      <c r="C1287" t="s">
        <v>7786</v>
      </c>
      <c r="D1287" t="s">
        <v>30</v>
      </c>
      <c r="E1287" t="s">
        <v>26</v>
      </c>
      <c r="F1287" t="s">
        <v>39</v>
      </c>
      <c r="G1287">
        <v>7</v>
      </c>
      <c r="H1287" s="5">
        <v>547.62</v>
      </c>
      <c r="I1287" s="5">
        <v>0.08</v>
      </c>
      <c r="J1287" s="5">
        <v>3526.6727999999998</v>
      </c>
      <c r="K1287" s="5">
        <v>767.48339220989624</v>
      </c>
      <c r="L1287">
        <f>YEAR(SalesData[Order Date])</f>
        <v>2023</v>
      </c>
      <c r="M1287">
        <f>MONTH(SalesData[Order Date])</f>
        <v>8</v>
      </c>
      <c r="N1287" t="str">
        <f>TEXT(SalesData[[#This Row],[Order Date]], "mmmm")</f>
        <v>August</v>
      </c>
      <c r="O1287" s="7">
        <f>IF(SalesData[Sales]=0,0,SalesData[Profit]/SalesData[Sales])</f>
        <v>0.21762251156668014</v>
      </c>
      <c r="P1287" s="8">
        <f t="shared" si="20"/>
        <v>2.0869528922558397E-5</v>
      </c>
      <c r="Q1287" t="str">
        <f>IF(SalesData[[#This Row],[Discount]]&gt;0, "Yes", "No")</f>
        <v>Yes</v>
      </c>
      <c r="R1287" t="str">
        <f>TEXT(SalesData[[#This Row],[Order Date]],"mmm-yyyy")</f>
        <v>Aug-2023</v>
      </c>
      <c r="S1287">
        <f>YEAR(SalesData[[#This Row],[Order Date]])*100 + MONTH(SalesData[[#This Row],[Order Date]])</f>
        <v>202308</v>
      </c>
    </row>
    <row r="1288" spans="1:19" x14ac:dyDescent="0.3">
      <c r="A1288" t="s">
        <v>7803</v>
      </c>
      <c r="B1288" s="3">
        <v>45151</v>
      </c>
      <c r="C1288" t="s">
        <v>7804</v>
      </c>
      <c r="D1288" t="s">
        <v>30</v>
      </c>
      <c r="E1288" t="s">
        <v>26</v>
      </c>
      <c r="F1288" t="s">
        <v>39</v>
      </c>
      <c r="G1288">
        <v>9</v>
      </c>
      <c r="H1288" s="5">
        <v>533.36</v>
      </c>
      <c r="I1288" s="5">
        <v>0.21</v>
      </c>
      <c r="J1288" s="5">
        <v>3792.1896000000002</v>
      </c>
      <c r="K1288" s="5">
        <v>1135.866810267577</v>
      </c>
      <c r="L1288">
        <f>YEAR(SalesData[Order Date])</f>
        <v>2023</v>
      </c>
      <c r="M1288">
        <f>MONTH(SalesData[Order Date])</f>
        <v>8</v>
      </c>
      <c r="N1288" t="str">
        <f>TEXT(SalesData[[#This Row],[Order Date]], "mmmm")</f>
        <v>August</v>
      </c>
      <c r="O1288" s="7">
        <f>IF(SalesData[Sales]=0,0,SalesData[Profit]/SalesData[Sales])</f>
        <v>0.29952795879920585</v>
      </c>
      <c r="P1288" s="8">
        <f t="shared" si="20"/>
        <v>4.374781260936953E-5</v>
      </c>
      <c r="Q1288" t="str">
        <f>IF(SalesData[[#This Row],[Discount]]&gt;0, "Yes", "No")</f>
        <v>Yes</v>
      </c>
      <c r="R1288" t="str">
        <f>TEXT(SalesData[[#This Row],[Order Date]],"mmm-yyyy")</f>
        <v>Aug-2023</v>
      </c>
      <c r="S1288">
        <f>YEAR(SalesData[[#This Row],[Order Date]])*100 + MONTH(SalesData[[#This Row],[Order Date]])</f>
        <v>202308</v>
      </c>
    </row>
    <row r="1289" spans="1:19" x14ac:dyDescent="0.3">
      <c r="A1289" t="s">
        <v>7880</v>
      </c>
      <c r="B1289" s="3">
        <v>45145</v>
      </c>
      <c r="C1289" t="s">
        <v>7881</v>
      </c>
      <c r="D1289" t="s">
        <v>13</v>
      </c>
      <c r="E1289" t="s">
        <v>14</v>
      </c>
      <c r="F1289" t="s">
        <v>15</v>
      </c>
      <c r="G1289">
        <v>5</v>
      </c>
      <c r="H1289" s="5">
        <v>405.95</v>
      </c>
      <c r="I1289" s="5">
        <v>0.28000000000000003</v>
      </c>
      <c r="J1289" s="5">
        <v>1461.42</v>
      </c>
      <c r="K1289" s="5">
        <v>271.92321823984889</v>
      </c>
      <c r="L1289">
        <f>YEAR(SalesData[Order Date])</f>
        <v>2023</v>
      </c>
      <c r="M1289">
        <f>MONTH(SalesData[Order Date])</f>
        <v>8</v>
      </c>
      <c r="N1289" t="str">
        <f>TEXT(SalesData[[#This Row],[Order Date]], "mmmm")</f>
        <v>August</v>
      </c>
      <c r="O1289" s="7">
        <f>IF(SalesData[Sales]=0,0,SalesData[Profit]/SalesData[Sales])</f>
        <v>0.18606780955498683</v>
      </c>
      <c r="P1289" s="8">
        <f t="shared" si="20"/>
        <v>1.3794802315556103E-4</v>
      </c>
      <c r="Q1289" t="str">
        <f>IF(SalesData[[#This Row],[Discount]]&gt;0, "Yes", "No")</f>
        <v>Yes</v>
      </c>
      <c r="R1289" t="str">
        <f>TEXT(SalesData[[#This Row],[Order Date]],"mmm-yyyy")</f>
        <v>Aug-2023</v>
      </c>
      <c r="S1289">
        <f>YEAR(SalesData[[#This Row],[Order Date]])*100 + MONTH(SalesData[[#This Row],[Order Date]])</f>
        <v>202308</v>
      </c>
    </row>
    <row r="1290" spans="1:19" x14ac:dyDescent="0.3">
      <c r="A1290" t="s">
        <v>7934</v>
      </c>
      <c r="B1290" s="3">
        <v>45169</v>
      </c>
      <c r="C1290" t="s">
        <v>7935</v>
      </c>
      <c r="D1290" t="s">
        <v>13</v>
      </c>
      <c r="E1290" t="s">
        <v>26</v>
      </c>
      <c r="F1290" t="s">
        <v>44</v>
      </c>
      <c r="G1290">
        <v>6</v>
      </c>
      <c r="H1290" s="5">
        <v>504.42</v>
      </c>
      <c r="I1290" s="5">
        <v>0.09</v>
      </c>
      <c r="J1290" s="5">
        <v>2754.1332000000002</v>
      </c>
      <c r="K1290" s="5">
        <v>677.94034030933528</v>
      </c>
      <c r="L1290">
        <f>YEAR(SalesData[Order Date])</f>
        <v>2023</v>
      </c>
      <c r="M1290">
        <f>MONTH(SalesData[Order Date])</f>
        <v>8</v>
      </c>
      <c r="N1290" t="str">
        <f>TEXT(SalesData[[#This Row],[Order Date]], "mmmm")</f>
        <v>August</v>
      </c>
      <c r="O1290" s="7">
        <f>IF(SalesData[Sales]=0,0,SalesData[Profit]/SalesData[Sales])</f>
        <v>0.24615379543347257</v>
      </c>
      <c r="P1290" s="8">
        <f t="shared" si="20"/>
        <v>2.9737123825383608E-5</v>
      </c>
      <c r="Q1290" t="str">
        <f>IF(SalesData[[#This Row],[Discount]]&gt;0, "Yes", "No")</f>
        <v>Yes</v>
      </c>
      <c r="R1290" t="str">
        <f>TEXT(SalesData[[#This Row],[Order Date]],"mmm-yyyy")</f>
        <v>Aug-2023</v>
      </c>
      <c r="S1290">
        <f>YEAR(SalesData[[#This Row],[Order Date]])*100 + MONTH(SalesData[[#This Row],[Order Date]])</f>
        <v>202308</v>
      </c>
    </row>
    <row r="1291" spans="1:19" x14ac:dyDescent="0.3">
      <c r="A1291" t="s">
        <v>8052</v>
      </c>
      <c r="B1291" s="3">
        <v>45140</v>
      </c>
      <c r="C1291" t="s">
        <v>8053</v>
      </c>
      <c r="D1291" t="s">
        <v>23</v>
      </c>
      <c r="E1291" t="s">
        <v>19</v>
      </c>
      <c r="F1291" t="s">
        <v>91</v>
      </c>
      <c r="G1291">
        <v>8</v>
      </c>
      <c r="H1291" s="5">
        <v>889.5</v>
      </c>
      <c r="I1291" s="5">
        <v>0.14000000000000001</v>
      </c>
      <c r="J1291" s="5">
        <v>6119.76</v>
      </c>
      <c r="K1291" s="5">
        <v>402.97188402632952</v>
      </c>
      <c r="L1291">
        <f>YEAR(SalesData[Order Date])</f>
        <v>2023</v>
      </c>
      <c r="M1291">
        <f>MONTH(SalesData[Order Date])</f>
        <v>8</v>
      </c>
      <c r="N1291" t="str">
        <f>TEXT(SalesData[[#This Row],[Order Date]], "mmmm")</f>
        <v>August</v>
      </c>
      <c r="O1291" s="7">
        <f>IF(SalesData[Sales]=0,0,SalesData[Profit]/SalesData[Sales])</f>
        <v>6.5847661350498965E-2</v>
      </c>
      <c r="P1291" s="8">
        <f t="shared" si="20"/>
        <v>1.9673974142776843E-5</v>
      </c>
      <c r="Q1291" t="str">
        <f>IF(SalesData[[#This Row],[Discount]]&gt;0, "Yes", "No")</f>
        <v>Yes</v>
      </c>
      <c r="R1291" t="str">
        <f>TEXT(SalesData[[#This Row],[Order Date]],"mmm-yyyy")</f>
        <v>Aug-2023</v>
      </c>
      <c r="S1291">
        <f>YEAR(SalesData[[#This Row],[Order Date]])*100 + MONTH(SalesData[[#This Row],[Order Date]])</f>
        <v>202308</v>
      </c>
    </row>
    <row r="1292" spans="1:19" x14ac:dyDescent="0.3">
      <c r="A1292" t="s">
        <v>8101</v>
      </c>
      <c r="B1292" s="3">
        <v>45153</v>
      </c>
      <c r="C1292" t="s">
        <v>8102</v>
      </c>
      <c r="D1292" t="s">
        <v>30</v>
      </c>
      <c r="E1292" t="s">
        <v>19</v>
      </c>
      <c r="F1292" t="s">
        <v>39</v>
      </c>
      <c r="G1292">
        <v>4</v>
      </c>
      <c r="H1292" s="5">
        <v>754.38</v>
      </c>
      <c r="I1292" s="5">
        <v>0.28999999999999998</v>
      </c>
      <c r="J1292" s="5">
        <v>2142.4391999999998</v>
      </c>
      <c r="K1292" s="5">
        <v>204.64693471155499</v>
      </c>
      <c r="L1292">
        <f>YEAR(SalesData[Order Date])</f>
        <v>2023</v>
      </c>
      <c r="M1292">
        <f>MONTH(SalesData[Order Date])</f>
        <v>8</v>
      </c>
      <c r="N1292" t="str">
        <f>TEXT(SalesData[[#This Row],[Order Date]], "mmmm")</f>
        <v>August</v>
      </c>
      <c r="O1292" s="7">
        <f>IF(SalesData[Sales]=0,0,SalesData[Profit]/SalesData[Sales])</f>
        <v>9.5520533190185747E-2</v>
      </c>
      <c r="P1292" s="8">
        <f t="shared" si="20"/>
        <v>9.6105411066040977E-5</v>
      </c>
      <c r="Q1292" t="str">
        <f>IF(SalesData[[#This Row],[Discount]]&gt;0, "Yes", "No")</f>
        <v>Yes</v>
      </c>
      <c r="R1292" t="str">
        <f>TEXT(SalesData[[#This Row],[Order Date]],"mmm-yyyy")</f>
        <v>Aug-2023</v>
      </c>
      <c r="S1292">
        <f>YEAR(SalesData[[#This Row],[Order Date]])*100 + MONTH(SalesData[[#This Row],[Order Date]])</f>
        <v>202308</v>
      </c>
    </row>
    <row r="1293" spans="1:19" x14ac:dyDescent="0.3">
      <c r="A1293" t="s">
        <v>8109</v>
      </c>
      <c r="B1293" s="3">
        <v>45156</v>
      </c>
      <c r="C1293" t="s">
        <v>8110</v>
      </c>
      <c r="D1293" t="s">
        <v>18</v>
      </c>
      <c r="E1293" t="s">
        <v>26</v>
      </c>
      <c r="F1293" t="s">
        <v>53</v>
      </c>
      <c r="G1293">
        <v>3</v>
      </c>
      <c r="H1293" s="5">
        <v>871.65</v>
      </c>
      <c r="I1293" s="5">
        <v>0.02</v>
      </c>
      <c r="J1293" s="5">
        <v>2562.6509999999998</v>
      </c>
      <c r="K1293" s="5">
        <v>473.97344995959719</v>
      </c>
      <c r="L1293">
        <f>YEAR(SalesData[Order Date])</f>
        <v>2023</v>
      </c>
      <c r="M1293">
        <f>MONTH(SalesData[Order Date])</f>
        <v>8</v>
      </c>
      <c r="N1293" t="str">
        <f>TEXT(SalesData[[#This Row],[Order Date]], "mmmm")</f>
        <v>August</v>
      </c>
      <c r="O1293" s="7">
        <f>IF(SalesData[Sales]=0,0,SalesData[Profit]/SalesData[Sales])</f>
        <v>0.18495434999131649</v>
      </c>
      <c r="P1293" s="8">
        <f t="shared" si="20"/>
        <v>7.648329795980803E-6</v>
      </c>
      <c r="Q1293" t="str">
        <f>IF(SalesData[[#This Row],[Discount]]&gt;0, "Yes", "No")</f>
        <v>Yes</v>
      </c>
      <c r="R1293" t="str">
        <f>TEXT(SalesData[[#This Row],[Order Date]],"mmm-yyyy")</f>
        <v>Aug-2023</v>
      </c>
      <c r="S1293">
        <f>YEAR(SalesData[[#This Row],[Order Date]])*100 + MONTH(SalesData[[#This Row],[Order Date]])</f>
        <v>202308</v>
      </c>
    </row>
    <row r="1294" spans="1:19" x14ac:dyDescent="0.3">
      <c r="A1294" t="s">
        <v>8111</v>
      </c>
      <c r="B1294" s="3">
        <v>45148</v>
      </c>
      <c r="C1294" t="s">
        <v>8112</v>
      </c>
      <c r="D1294" t="s">
        <v>23</v>
      </c>
      <c r="E1294" t="s">
        <v>14</v>
      </c>
      <c r="F1294" t="s">
        <v>53</v>
      </c>
      <c r="G1294">
        <v>7</v>
      </c>
      <c r="H1294" s="5">
        <v>535.11</v>
      </c>
      <c r="I1294" s="5">
        <v>0.28999999999999998</v>
      </c>
      <c r="J1294" s="5">
        <v>2659.4967000000001</v>
      </c>
      <c r="K1294" s="5">
        <v>713.30300390440937</v>
      </c>
      <c r="L1294">
        <f>YEAR(SalesData[Order Date])</f>
        <v>2023</v>
      </c>
      <c r="M1294">
        <f>MONTH(SalesData[Order Date])</f>
        <v>8</v>
      </c>
      <c r="N1294" t="str">
        <f>TEXT(SalesData[[#This Row],[Order Date]], "mmmm")</f>
        <v>August</v>
      </c>
      <c r="O1294" s="7">
        <f>IF(SalesData[Sales]=0,0,SalesData[Profit]/SalesData[Sales])</f>
        <v>0.26820977213636299</v>
      </c>
      <c r="P1294" s="8">
        <f t="shared" si="20"/>
        <v>7.7420663842147269E-5</v>
      </c>
      <c r="Q1294" t="str">
        <f>IF(SalesData[[#This Row],[Discount]]&gt;0, "Yes", "No")</f>
        <v>Yes</v>
      </c>
      <c r="R1294" t="str">
        <f>TEXT(SalesData[[#This Row],[Order Date]],"mmm-yyyy")</f>
        <v>Aug-2023</v>
      </c>
      <c r="S1294">
        <f>YEAR(SalesData[[#This Row],[Order Date]])*100 + MONTH(SalesData[[#This Row],[Order Date]])</f>
        <v>202308</v>
      </c>
    </row>
    <row r="1295" spans="1:19" x14ac:dyDescent="0.3">
      <c r="A1295" t="s">
        <v>8178</v>
      </c>
      <c r="B1295" s="3">
        <v>45140</v>
      </c>
      <c r="C1295" t="s">
        <v>7383</v>
      </c>
      <c r="D1295" t="s">
        <v>13</v>
      </c>
      <c r="E1295" t="s">
        <v>26</v>
      </c>
      <c r="F1295" t="s">
        <v>20</v>
      </c>
      <c r="G1295">
        <v>2</v>
      </c>
      <c r="H1295" s="5">
        <v>385.36</v>
      </c>
      <c r="I1295" s="5">
        <v>0.26</v>
      </c>
      <c r="J1295" s="5">
        <v>570.33280000000002</v>
      </c>
      <c r="K1295" s="5">
        <v>39.076450039331519</v>
      </c>
      <c r="L1295">
        <f>YEAR(SalesData[Order Date])</f>
        <v>2023</v>
      </c>
      <c r="M1295">
        <f>MONTH(SalesData[Order Date])</f>
        <v>8</v>
      </c>
      <c r="N1295" t="str">
        <f>TEXT(SalesData[[#This Row],[Order Date]], "mmmm")</f>
        <v>August</v>
      </c>
      <c r="O1295" s="7">
        <f>IF(SalesData[Sales]=0,0,SalesData[Profit]/SalesData[Sales])</f>
        <v>6.8515172263161991E-2</v>
      </c>
      <c r="P1295" s="8">
        <f t="shared" si="20"/>
        <v>3.3734689640855305E-4</v>
      </c>
      <c r="Q1295" t="str">
        <f>IF(SalesData[[#This Row],[Discount]]&gt;0, "Yes", "No")</f>
        <v>Yes</v>
      </c>
      <c r="R1295" t="str">
        <f>TEXT(SalesData[[#This Row],[Order Date]],"mmm-yyyy")</f>
        <v>Aug-2023</v>
      </c>
      <c r="S1295">
        <f>YEAR(SalesData[[#This Row],[Order Date]])*100 + MONTH(SalesData[[#This Row],[Order Date]])</f>
        <v>202308</v>
      </c>
    </row>
    <row r="1296" spans="1:19" x14ac:dyDescent="0.3">
      <c r="A1296" t="s">
        <v>8181</v>
      </c>
      <c r="B1296" s="3">
        <v>45147</v>
      </c>
      <c r="C1296" t="s">
        <v>8182</v>
      </c>
      <c r="D1296" t="s">
        <v>18</v>
      </c>
      <c r="E1296" t="s">
        <v>26</v>
      </c>
      <c r="F1296" t="s">
        <v>91</v>
      </c>
      <c r="G1296">
        <v>1</v>
      </c>
      <c r="H1296" s="5">
        <v>666.34</v>
      </c>
      <c r="I1296" s="5">
        <v>0.04</v>
      </c>
      <c r="J1296" s="5">
        <v>639.68640000000005</v>
      </c>
      <c r="K1296" s="5">
        <v>146.88598464678091</v>
      </c>
      <c r="L1296">
        <f>YEAR(SalesData[Order Date])</f>
        <v>2023</v>
      </c>
      <c r="M1296">
        <f>MONTH(SalesData[Order Date])</f>
        <v>8</v>
      </c>
      <c r="N1296" t="str">
        <f>TEXT(SalesData[[#This Row],[Order Date]], "mmmm")</f>
        <v>August</v>
      </c>
      <c r="O1296" s="7">
        <f>IF(SalesData[Sales]=0,0,SalesData[Profit]/SalesData[Sales])</f>
        <v>0.22962186572480031</v>
      </c>
      <c r="P1296" s="8">
        <f t="shared" si="20"/>
        <v>6.0029414413062396E-5</v>
      </c>
      <c r="Q1296" t="str">
        <f>IF(SalesData[[#This Row],[Discount]]&gt;0, "Yes", "No")</f>
        <v>Yes</v>
      </c>
      <c r="R1296" t="str">
        <f>TEXT(SalesData[[#This Row],[Order Date]],"mmm-yyyy")</f>
        <v>Aug-2023</v>
      </c>
      <c r="S1296">
        <f>YEAR(SalesData[[#This Row],[Order Date]])*100 + MONTH(SalesData[[#This Row],[Order Date]])</f>
        <v>202308</v>
      </c>
    </row>
    <row r="1297" spans="1:19" x14ac:dyDescent="0.3">
      <c r="A1297" t="s">
        <v>8237</v>
      </c>
      <c r="B1297" s="3">
        <v>45152</v>
      </c>
      <c r="C1297" t="s">
        <v>8238</v>
      </c>
      <c r="D1297" t="s">
        <v>13</v>
      </c>
      <c r="E1297" t="s">
        <v>19</v>
      </c>
      <c r="F1297" t="s">
        <v>62</v>
      </c>
      <c r="G1297">
        <v>4</v>
      </c>
      <c r="H1297" s="5">
        <v>339.46</v>
      </c>
      <c r="I1297" s="5">
        <v>0.09</v>
      </c>
      <c r="J1297" s="5">
        <v>1235.6343999999999</v>
      </c>
      <c r="K1297" s="5">
        <v>113.1796307535205</v>
      </c>
      <c r="L1297">
        <f>YEAR(SalesData[Order Date])</f>
        <v>2023</v>
      </c>
      <c r="M1297">
        <f>MONTH(SalesData[Order Date])</f>
        <v>8</v>
      </c>
      <c r="N1297" t="str">
        <f>TEXT(SalesData[[#This Row],[Order Date]], "mmmm")</f>
        <v>August</v>
      </c>
      <c r="O1297" s="7">
        <f>IF(SalesData[Sales]=0,0,SalesData[Profit]/SalesData[Sales])</f>
        <v>9.1596374100235883E-2</v>
      </c>
      <c r="P1297" s="8">
        <f t="shared" si="20"/>
        <v>6.6281741589583454E-5</v>
      </c>
      <c r="Q1297" t="str">
        <f>IF(SalesData[[#This Row],[Discount]]&gt;0, "Yes", "No")</f>
        <v>Yes</v>
      </c>
      <c r="R1297" t="str">
        <f>TEXT(SalesData[[#This Row],[Order Date]],"mmm-yyyy")</f>
        <v>Aug-2023</v>
      </c>
      <c r="S1297">
        <f>YEAR(SalesData[[#This Row],[Order Date]])*100 + MONTH(SalesData[[#This Row],[Order Date]])</f>
        <v>202308</v>
      </c>
    </row>
    <row r="1298" spans="1:19" x14ac:dyDescent="0.3">
      <c r="A1298" t="s">
        <v>8239</v>
      </c>
      <c r="B1298" s="3">
        <v>45163</v>
      </c>
      <c r="C1298" t="s">
        <v>8240</v>
      </c>
      <c r="D1298" t="s">
        <v>23</v>
      </c>
      <c r="E1298" t="s">
        <v>14</v>
      </c>
      <c r="F1298" t="s">
        <v>62</v>
      </c>
      <c r="G1298">
        <v>5</v>
      </c>
      <c r="H1298" s="5">
        <v>361.4</v>
      </c>
      <c r="I1298" s="5">
        <v>0.03</v>
      </c>
      <c r="J1298" s="5">
        <v>1752.79</v>
      </c>
      <c r="K1298" s="5">
        <v>381.91344205466157</v>
      </c>
      <c r="L1298">
        <f>YEAR(SalesData[Order Date])</f>
        <v>2023</v>
      </c>
      <c r="M1298">
        <f>MONTH(SalesData[Order Date])</f>
        <v>8</v>
      </c>
      <c r="N1298" t="str">
        <f>TEXT(SalesData[[#This Row],[Order Date]], "mmmm")</f>
        <v>August</v>
      </c>
      <c r="O1298" s="7">
        <f>IF(SalesData[Sales]=0,0,SalesData[Profit]/SalesData[Sales])</f>
        <v>0.21788887548118233</v>
      </c>
      <c r="P1298" s="8">
        <f t="shared" si="20"/>
        <v>1.6602102933038183E-5</v>
      </c>
      <c r="Q1298" t="str">
        <f>IF(SalesData[[#This Row],[Discount]]&gt;0, "Yes", "No")</f>
        <v>Yes</v>
      </c>
      <c r="R1298" t="str">
        <f>TEXT(SalesData[[#This Row],[Order Date]],"mmm-yyyy")</f>
        <v>Aug-2023</v>
      </c>
      <c r="S1298">
        <f>YEAR(SalesData[[#This Row],[Order Date]])*100 + MONTH(SalesData[[#This Row],[Order Date]])</f>
        <v>202308</v>
      </c>
    </row>
    <row r="1299" spans="1:19" x14ac:dyDescent="0.3">
      <c r="A1299" t="s">
        <v>8382</v>
      </c>
      <c r="B1299" s="3">
        <v>45153</v>
      </c>
      <c r="C1299" t="s">
        <v>8383</v>
      </c>
      <c r="D1299" t="s">
        <v>13</v>
      </c>
      <c r="E1299" t="s">
        <v>19</v>
      </c>
      <c r="F1299" t="s">
        <v>39</v>
      </c>
      <c r="G1299">
        <v>6</v>
      </c>
      <c r="H1299" s="5">
        <v>730.47</v>
      </c>
      <c r="I1299" s="5">
        <v>7.0000000000000007E-2</v>
      </c>
      <c r="J1299" s="5">
        <v>4076.0225999999989</v>
      </c>
      <c r="K1299" s="5">
        <v>281.63548383004979</v>
      </c>
      <c r="L1299">
        <f>YEAR(SalesData[Order Date])</f>
        <v>2023</v>
      </c>
      <c r="M1299">
        <f>MONTH(SalesData[Order Date])</f>
        <v>8</v>
      </c>
      <c r="N1299" t="str">
        <f>TEXT(SalesData[[#This Row],[Order Date]], "mmmm")</f>
        <v>August</v>
      </c>
      <c r="O1299" s="7">
        <f>IF(SalesData[Sales]=0,0,SalesData[Profit]/SalesData[Sales])</f>
        <v>6.9095662970575747E-2</v>
      </c>
      <c r="P1299" s="8">
        <f t="shared" si="20"/>
        <v>1.5971452170064026E-5</v>
      </c>
      <c r="Q1299" t="str">
        <f>IF(SalesData[[#This Row],[Discount]]&gt;0, "Yes", "No")</f>
        <v>Yes</v>
      </c>
      <c r="R1299" t="str">
        <f>TEXT(SalesData[[#This Row],[Order Date]],"mmm-yyyy")</f>
        <v>Aug-2023</v>
      </c>
      <c r="S1299">
        <f>YEAR(SalesData[[#This Row],[Order Date]])*100 + MONTH(SalesData[[#This Row],[Order Date]])</f>
        <v>202308</v>
      </c>
    </row>
    <row r="1300" spans="1:19" x14ac:dyDescent="0.3">
      <c r="A1300" t="s">
        <v>8425</v>
      </c>
      <c r="B1300" s="3">
        <v>45144</v>
      </c>
      <c r="C1300" t="s">
        <v>8426</v>
      </c>
      <c r="D1300" t="s">
        <v>13</v>
      </c>
      <c r="E1300" t="s">
        <v>26</v>
      </c>
      <c r="F1300" t="s">
        <v>27</v>
      </c>
      <c r="G1300">
        <v>5</v>
      </c>
      <c r="H1300" s="5">
        <v>821.18</v>
      </c>
      <c r="I1300" s="5">
        <v>0.01</v>
      </c>
      <c r="J1300" s="5">
        <v>4064.840999999999</v>
      </c>
      <c r="K1300" s="5">
        <v>688.92757131356348</v>
      </c>
      <c r="L1300">
        <f>YEAR(SalesData[Order Date])</f>
        <v>2023</v>
      </c>
      <c r="M1300">
        <f>MONTH(SalesData[Order Date])</f>
        <v>8</v>
      </c>
      <c r="N1300" t="str">
        <f>TEXT(SalesData[[#This Row],[Order Date]], "mmmm")</f>
        <v>August</v>
      </c>
      <c r="O1300" s="7">
        <f>IF(SalesData[Sales]=0,0,SalesData[Profit]/SalesData[Sales])</f>
        <v>0.16948450660519407</v>
      </c>
      <c r="P1300" s="8">
        <f t="shared" si="20"/>
        <v>2.4355196181105243E-6</v>
      </c>
      <c r="Q1300" t="str">
        <f>IF(SalesData[[#This Row],[Discount]]&gt;0, "Yes", "No")</f>
        <v>Yes</v>
      </c>
      <c r="R1300" t="str">
        <f>TEXT(SalesData[[#This Row],[Order Date]],"mmm-yyyy")</f>
        <v>Aug-2023</v>
      </c>
      <c r="S1300">
        <f>YEAR(SalesData[[#This Row],[Order Date]])*100 + MONTH(SalesData[[#This Row],[Order Date]])</f>
        <v>202308</v>
      </c>
    </row>
    <row r="1301" spans="1:19" x14ac:dyDescent="0.3">
      <c r="A1301" t="s">
        <v>8443</v>
      </c>
      <c r="B1301" s="3">
        <v>45141</v>
      </c>
      <c r="C1301" t="s">
        <v>8444</v>
      </c>
      <c r="D1301" t="s">
        <v>23</v>
      </c>
      <c r="E1301" t="s">
        <v>14</v>
      </c>
      <c r="F1301" t="s">
        <v>39</v>
      </c>
      <c r="G1301">
        <v>8</v>
      </c>
      <c r="H1301" s="5">
        <v>497.45</v>
      </c>
      <c r="I1301" s="5">
        <v>0.26</v>
      </c>
      <c r="J1301" s="5">
        <v>2944.904</v>
      </c>
      <c r="K1301" s="5">
        <v>384.77202786264832</v>
      </c>
      <c r="L1301">
        <f>YEAR(SalesData[Order Date])</f>
        <v>2023</v>
      </c>
      <c r="M1301">
        <f>MONTH(SalesData[Order Date])</f>
        <v>8</v>
      </c>
      <c r="N1301" t="str">
        <f>TEXT(SalesData[[#This Row],[Order Date]], "mmmm")</f>
        <v>August</v>
      </c>
      <c r="O1301" s="7">
        <f>IF(SalesData[Sales]=0,0,SalesData[Profit]/SalesData[Sales])</f>
        <v>0.13065690014433351</v>
      </c>
      <c r="P1301" s="8">
        <f t="shared" si="20"/>
        <v>6.5333199316514227E-5</v>
      </c>
      <c r="Q1301" t="str">
        <f>IF(SalesData[[#This Row],[Discount]]&gt;0, "Yes", "No")</f>
        <v>Yes</v>
      </c>
      <c r="R1301" t="str">
        <f>TEXT(SalesData[[#This Row],[Order Date]],"mmm-yyyy")</f>
        <v>Aug-2023</v>
      </c>
      <c r="S1301">
        <f>YEAR(SalesData[[#This Row],[Order Date]])*100 + MONTH(SalesData[[#This Row],[Order Date]])</f>
        <v>202308</v>
      </c>
    </row>
    <row r="1302" spans="1:19" x14ac:dyDescent="0.3">
      <c r="A1302" t="s">
        <v>8473</v>
      </c>
      <c r="B1302" s="3">
        <v>45146</v>
      </c>
      <c r="C1302" t="s">
        <v>8474</v>
      </c>
      <c r="D1302" t="s">
        <v>30</v>
      </c>
      <c r="E1302" t="s">
        <v>19</v>
      </c>
      <c r="F1302" t="s">
        <v>20</v>
      </c>
      <c r="G1302">
        <v>1</v>
      </c>
      <c r="H1302" s="5">
        <v>986.19</v>
      </c>
      <c r="I1302" s="5">
        <v>0.2</v>
      </c>
      <c r="J1302" s="5">
        <v>788.95200000000011</v>
      </c>
      <c r="K1302" s="5">
        <v>124.4285184403673</v>
      </c>
      <c r="L1302">
        <f>YEAR(SalesData[Order Date])</f>
        <v>2023</v>
      </c>
      <c r="M1302">
        <f>MONTH(SalesData[Order Date])</f>
        <v>8</v>
      </c>
      <c r="N1302" t="str">
        <f>TEXT(SalesData[[#This Row],[Order Date]], "mmmm")</f>
        <v>August</v>
      </c>
      <c r="O1302" s="7">
        <f>IF(SalesData[Sales]=0,0,SalesData[Profit]/SalesData[Sales])</f>
        <v>0.1577136738868363</v>
      </c>
      <c r="P1302" s="8">
        <f t="shared" si="20"/>
        <v>2.0280067735426236E-4</v>
      </c>
      <c r="Q1302" t="str">
        <f>IF(SalesData[[#This Row],[Discount]]&gt;0, "Yes", "No")</f>
        <v>Yes</v>
      </c>
      <c r="R1302" t="str">
        <f>TEXT(SalesData[[#This Row],[Order Date]],"mmm-yyyy")</f>
        <v>Aug-2023</v>
      </c>
      <c r="S1302">
        <f>YEAR(SalesData[[#This Row],[Order Date]])*100 + MONTH(SalesData[[#This Row],[Order Date]])</f>
        <v>202308</v>
      </c>
    </row>
    <row r="1303" spans="1:19" x14ac:dyDescent="0.3">
      <c r="A1303" t="s">
        <v>8521</v>
      </c>
      <c r="B1303" s="3">
        <v>45152</v>
      </c>
      <c r="C1303" t="s">
        <v>8522</v>
      </c>
      <c r="D1303" t="s">
        <v>18</v>
      </c>
      <c r="E1303" t="s">
        <v>26</v>
      </c>
      <c r="F1303" t="s">
        <v>27</v>
      </c>
      <c r="G1303">
        <v>1</v>
      </c>
      <c r="H1303" s="5">
        <v>20.190000000000001</v>
      </c>
      <c r="I1303" s="5">
        <v>0.04</v>
      </c>
      <c r="J1303" s="5">
        <v>19.382400000000001</v>
      </c>
      <c r="K1303" s="5">
        <v>5.7577334176274464</v>
      </c>
      <c r="L1303">
        <f>YEAR(SalesData[Order Date])</f>
        <v>2023</v>
      </c>
      <c r="M1303">
        <f>MONTH(SalesData[Order Date])</f>
        <v>8</v>
      </c>
      <c r="N1303" t="str">
        <f>TEXT(SalesData[[#This Row],[Order Date]], "mmmm")</f>
        <v>August</v>
      </c>
      <c r="O1303" s="7">
        <f>IF(SalesData[Sales]=0,0,SalesData[Profit]/SalesData[Sales])</f>
        <v>0.29705987997500033</v>
      </c>
      <c r="P1303" s="8">
        <f t="shared" si="20"/>
        <v>1.9811788013868251E-3</v>
      </c>
      <c r="Q1303" t="str">
        <f>IF(SalesData[[#This Row],[Discount]]&gt;0, "Yes", "No")</f>
        <v>Yes</v>
      </c>
      <c r="R1303" t="str">
        <f>TEXT(SalesData[[#This Row],[Order Date]],"mmm-yyyy")</f>
        <v>Aug-2023</v>
      </c>
      <c r="S1303">
        <f>YEAR(SalesData[[#This Row],[Order Date]])*100 + MONTH(SalesData[[#This Row],[Order Date]])</f>
        <v>202308</v>
      </c>
    </row>
    <row r="1304" spans="1:19" x14ac:dyDescent="0.3">
      <c r="A1304" t="s">
        <v>8579</v>
      </c>
      <c r="B1304" s="3">
        <v>45155</v>
      </c>
      <c r="C1304" t="s">
        <v>8580</v>
      </c>
      <c r="D1304" t="s">
        <v>30</v>
      </c>
      <c r="E1304" t="s">
        <v>19</v>
      </c>
      <c r="F1304" t="s">
        <v>31</v>
      </c>
      <c r="G1304">
        <v>6</v>
      </c>
      <c r="H1304" s="5">
        <v>169.33</v>
      </c>
      <c r="I1304" s="5">
        <v>0.1</v>
      </c>
      <c r="J1304" s="5">
        <v>914.38200000000006</v>
      </c>
      <c r="K1304" s="5">
        <v>187.15977342321179</v>
      </c>
      <c r="L1304">
        <f>YEAR(SalesData[Order Date])</f>
        <v>2023</v>
      </c>
      <c r="M1304">
        <f>MONTH(SalesData[Order Date])</f>
        <v>8</v>
      </c>
      <c r="N1304" t="str">
        <f>TEXT(SalesData[[#This Row],[Order Date]], "mmmm")</f>
        <v>August</v>
      </c>
      <c r="O1304" s="7">
        <f>IF(SalesData[Sales]=0,0,SalesData[Profit]/SalesData[Sales])</f>
        <v>0.20468444635088157</v>
      </c>
      <c r="P1304" s="8">
        <f t="shared" si="20"/>
        <v>9.8427134392409308E-5</v>
      </c>
      <c r="Q1304" t="str">
        <f>IF(SalesData[[#This Row],[Discount]]&gt;0, "Yes", "No")</f>
        <v>Yes</v>
      </c>
      <c r="R1304" t="str">
        <f>TEXT(SalesData[[#This Row],[Order Date]],"mmm-yyyy")</f>
        <v>Aug-2023</v>
      </c>
      <c r="S1304">
        <f>YEAR(SalesData[[#This Row],[Order Date]])*100 + MONTH(SalesData[[#This Row],[Order Date]])</f>
        <v>202308</v>
      </c>
    </row>
    <row r="1305" spans="1:19" x14ac:dyDescent="0.3">
      <c r="A1305" t="s">
        <v>8581</v>
      </c>
      <c r="B1305" s="3">
        <v>45168</v>
      </c>
      <c r="C1305" t="s">
        <v>8582</v>
      </c>
      <c r="D1305" t="s">
        <v>30</v>
      </c>
      <c r="E1305" t="s">
        <v>19</v>
      </c>
      <c r="F1305" t="s">
        <v>91</v>
      </c>
      <c r="G1305">
        <v>8</v>
      </c>
      <c r="H1305" s="5">
        <v>28.71</v>
      </c>
      <c r="I1305" s="5">
        <v>0.12</v>
      </c>
      <c r="J1305" s="5">
        <v>202.11840000000001</v>
      </c>
      <c r="K1305" s="5">
        <v>33.763708743224527</v>
      </c>
      <c r="L1305">
        <f>YEAR(SalesData[Order Date])</f>
        <v>2023</v>
      </c>
      <c r="M1305">
        <f>MONTH(SalesData[Order Date])</f>
        <v>8</v>
      </c>
      <c r="N1305" t="str">
        <f>TEXT(SalesData[[#This Row],[Order Date]], "mmmm")</f>
        <v>August</v>
      </c>
      <c r="O1305" s="7">
        <f>IF(SalesData[Sales]=0,0,SalesData[Profit]/SalesData[Sales])</f>
        <v>0.16704915902374315</v>
      </c>
      <c r="P1305" s="8">
        <f t="shared" si="20"/>
        <v>5.2246603970741896E-4</v>
      </c>
      <c r="Q1305" t="str">
        <f>IF(SalesData[[#This Row],[Discount]]&gt;0, "Yes", "No")</f>
        <v>Yes</v>
      </c>
      <c r="R1305" t="str">
        <f>TEXT(SalesData[[#This Row],[Order Date]],"mmm-yyyy")</f>
        <v>Aug-2023</v>
      </c>
      <c r="S1305">
        <f>YEAR(SalesData[[#This Row],[Order Date]])*100 + MONTH(SalesData[[#This Row],[Order Date]])</f>
        <v>202308</v>
      </c>
    </row>
    <row r="1306" spans="1:19" x14ac:dyDescent="0.3">
      <c r="A1306" t="s">
        <v>8596</v>
      </c>
      <c r="B1306" s="3">
        <v>45154</v>
      </c>
      <c r="C1306" t="s">
        <v>8597</v>
      </c>
      <c r="D1306" t="s">
        <v>30</v>
      </c>
      <c r="E1306" t="s">
        <v>14</v>
      </c>
      <c r="F1306" t="s">
        <v>44</v>
      </c>
      <c r="G1306">
        <v>6</v>
      </c>
      <c r="H1306" s="5">
        <v>801.53</v>
      </c>
      <c r="I1306" s="5">
        <v>0.19</v>
      </c>
      <c r="J1306" s="5">
        <v>3895.4358000000011</v>
      </c>
      <c r="K1306" s="5">
        <v>333.93840575161448</v>
      </c>
      <c r="L1306">
        <f>YEAR(SalesData[Order Date])</f>
        <v>2023</v>
      </c>
      <c r="M1306">
        <f>MONTH(SalesData[Order Date])</f>
        <v>8</v>
      </c>
      <c r="N1306" t="str">
        <f>TEXT(SalesData[[#This Row],[Order Date]], "mmmm")</f>
        <v>August</v>
      </c>
      <c r="O1306" s="7">
        <f>IF(SalesData[Sales]=0,0,SalesData[Profit]/SalesData[Sales])</f>
        <v>8.5725557523400692E-2</v>
      </c>
      <c r="P1306" s="8">
        <f t="shared" si="20"/>
        <v>3.9507774714192435E-5</v>
      </c>
      <c r="Q1306" t="str">
        <f>IF(SalesData[[#This Row],[Discount]]&gt;0, "Yes", "No")</f>
        <v>Yes</v>
      </c>
      <c r="R1306" t="str">
        <f>TEXT(SalesData[[#This Row],[Order Date]],"mmm-yyyy")</f>
        <v>Aug-2023</v>
      </c>
      <c r="S1306">
        <f>YEAR(SalesData[[#This Row],[Order Date]])*100 + MONTH(SalesData[[#This Row],[Order Date]])</f>
        <v>202308</v>
      </c>
    </row>
    <row r="1307" spans="1:19" x14ac:dyDescent="0.3">
      <c r="A1307" t="s">
        <v>8624</v>
      </c>
      <c r="B1307" s="3">
        <v>45143</v>
      </c>
      <c r="C1307" t="s">
        <v>8625</v>
      </c>
      <c r="D1307" t="s">
        <v>13</v>
      </c>
      <c r="E1307" t="s">
        <v>26</v>
      </c>
      <c r="F1307" t="s">
        <v>20</v>
      </c>
      <c r="G1307">
        <v>3</v>
      </c>
      <c r="H1307" s="5">
        <v>670.38</v>
      </c>
      <c r="I1307" s="5">
        <v>0.21</v>
      </c>
      <c r="J1307" s="5">
        <v>1588.8006</v>
      </c>
      <c r="K1307" s="5">
        <v>161.59495134912419</v>
      </c>
      <c r="L1307">
        <f>YEAR(SalesData[Order Date])</f>
        <v>2023</v>
      </c>
      <c r="M1307">
        <f>MONTH(SalesData[Order Date])</f>
        <v>8</v>
      </c>
      <c r="N1307" t="str">
        <f>TEXT(SalesData[[#This Row],[Order Date]], "mmmm")</f>
        <v>August</v>
      </c>
      <c r="O1307" s="7">
        <f>IF(SalesData[Sales]=0,0,SalesData[Profit]/SalesData[Sales])</f>
        <v>0.10170876782720512</v>
      </c>
      <c r="P1307" s="8">
        <f t="shared" si="20"/>
        <v>1.0441838957009457E-4</v>
      </c>
      <c r="Q1307" t="str">
        <f>IF(SalesData[[#This Row],[Discount]]&gt;0, "Yes", "No")</f>
        <v>Yes</v>
      </c>
      <c r="R1307" t="str">
        <f>TEXT(SalesData[[#This Row],[Order Date]],"mmm-yyyy")</f>
        <v>Aug-2023</v>
      </c>
      <c r="S1307">
        <f>YEAR(SalesData[[#This Row],[Order Date]])*100 + MONTH(SalesData[[#This Row],[Order Date]])</f>
        <v>202308</v>
      </c>
    </row>
    <row r="1308" spans="1:19" x14ac:dyDescent="0.3">
      <c r="A1308" t="s">
        <v>8674</v>
      </c>
      <c r="B1308" s="3">
        <v>45158</v>
      </c>
      <c r="C1308" t="s">
        <v>8675</v>
      </c>
      <c r="D1308" t="s">
        <v>30</v>
      </c>
      <c r="E1308" t="s">
        <v>26</v>
      </c>
      <c r="F1308" t="s">
        <v>20</v>
      </c>
      <c r="G1308">
        <v>8</v>
      </c>
      <c r="H1308" s="5">
        <v>649.89</v>
      </c>
      <c r="I1308" s="5">
        <v>0.09</v>
      </c>
      <c r="J1308" s="5">
        <v>4731.1992</v>
      </c>
      <c r="K1308" s="5">
        <v>487.41810802977608</v>
      </c>
      <c r="L1308">
        <f>YEAR(SalesData[Order Date])</f>
        <v>2023</v>
      </c>
      <c r="M1308">
        <f>MONTH(SalesData[Order Date])</f>
        <v>8</v>
      </c>
      <c r="N1308" t="str">
        <f>TEXT(SalesData[[#This Row],[Order Date]], "mmmm")</f>
        <v>August</v>
      </c>
      <c r="O1308" s="7">
        <f>IF(SalesData[Sales]=0,0,SalesData[Profit]/SalesData[Sales])</f>
        <v>0.10302210653691692</v>
      </c>
      <c r="P1308" s="8">
        <f t="shared" si="20"/>
        <v>1.7310621797534968E-5</v>
      </c>
      <c r="Q1308" t="str">
        <f>IF(SalesData[[#This Row],[Discount]]&gt;0, "Yes", "No")</f>
        <v>Yes</v>
      </c>
      <c r="R1308" t="str">
        <f>TEXT(SalesData[[#This Row],[Order Date]],"mmm-yyyy")</f>
        <v>Aug-2023</v>
      </c>
      <c r="S1308">
        <f>YEAR(SalesData[[#This Row],[Order Date]])*100 + MONTH(SalesData[[#This Row],[Order Date]])</f>
        <v>202308</v>
      </c>
    </row>
    <row r="1309" spans="1:19" x14ac:dyDescent="0.3">
      <c r="A1309" t="s">
        <v>8705</v>
      </c>
      <c r="B1309" s="3">
        <v>45158</v>
      </c>
      <c r="C1309" t="s">
        <v>8706</v>
      </c>
      <c r="D1309" t="s">
        <v>18</v>
      </c>
      <c r="E1309" t="s">
        <v>14</v>
      </c>
      <c r="F1309" t="s">
        <v>27</v>
      </c>
      <c r="G1309">
        <v>3</v>
      </c>
      <c r="H1309" s="5">
        <v>843.49</v>
      </c>
      <c r="I1309" s="5">
        <v>0.27</v>
      </c>
      <c r="J1309" s="5">
        <v>1847.2430999999999</v>
      </c>
      <c r="K1309" s="5">
        <v>262.55461500968181</v>
      </c>
      <c r="L1309">
        <f>YEAR(SalesData[Order Date])</f>
        <v>2023</v>
      </c>
      <c r="M1309">
        <f>MONTH(SalesData[Order Date])</f>
        <v>8</v>
      </c>
      <c r="N1309" t="str">
        <f>TEXT(SalesData[[#This Row],[Order Date]], "mmmm")</f>
        <v>August</v>
      </c>
      <c r="O1309" s="7">
        <f>IF(SalesData[Sales]=0,0,SalesData[Profit]/SalesData[Sales])</f>
        <v>0.14213322275215526</v>
      </c>
      <c r="P1309" s="8">
        <f t="shared" si="20"/>
        <v>1.0669954593415452E-4</v>
      </c>
      <c r="Q1309" t="str">
        <f>IF(SalesData[[#This Row],[Discount]]&gt;0, "Yes", "No")</f>
        <v>Yes</v>
      </c>
      <c r="R1309" t="str">
        <f>TEXT(SalesData[[#This Row],[Order Date]],"mmm-yyyy")</f>
        <v>Aug-2023</v>
      </c>
      <c r="S1309">
        <f>YEAR(SalesData[[#This Row],[Order Date]])*100 + MONTH(SalesData[[#This Row],[Order Date]])</f>
        <v>202308</v>
      </c>
    </row>
    <row r="1310" spans="1:19" x14ac:dyDescent="0.3">
      <c r="A1310" t="s">
        <v>8751</v>
      </c>
      <c r="B1310" s="3">
        <v>45168</v>
      </c>
      <c r="C1310" t="s">
        <v>8752</v>
      </c>
      <c r="D1310" t="s">
        <v>18</v>
      </c>
      <c r="E1310" t="s">
        <v>14</v>
      </c>
      <c r="F1310" t="s">
        <v>62</v>
      </c>
      <c r="G1310">
        <v>9</v>
      </c>
      <c r="H1310" s="5">
        <v>145.71</v>
      </c>
      <c r="I1310" s="5">
        <v>0.18</v>
      </c>
      <c r="J1310" s="5">
        <v>1075.3398</v>
      </c>
      <c r="K1310" s="5">
        <v>68.48707630070831</v>
      </c>
      <c r="L1310">
        <f>YEAR(SalesData[Order Date])</f>
        <v>2023</v>
      </c>
      <c r="M1310">
        <f>MONTH(SalesData[Order Date])</f>
        <v>8</v>
      </c>
      <c r="N1310" t="str">
        <f>TEXT(SalesData[[#This Row],[Order Date]], "mmmm")</f>
        <v>August</v>
      </c>
      <c r="O1310" s="7">
        <f>IF(SalesData[Sales]=0,0,SalesData[Profit]/SalesData[Sales])</f>
        <v>6.3688776608759684E-2</v>
      </c>
      <c r="P1310" s="8">
        <f t="shared" si="20"/>
        <v>1.3725893898840159E-4</v>
      </c>
      <c r="Q1310" t="str">
        <f>IF(SalesData[[#This Row],[Discount]]&gt;0, "Yes", "No")</f>
        <v>Yes</v>
      </c>
      <c r="R1310" t="str">
        <f>TEXT(SalesData[[#This Row],[Order Date]],"mmm-yyyy")</f>
        <v>Aug-2023</v>
      </c>
      <c r="S1310">
        <f>YEAR(SalesData[[#This Row],[Order Date]])*100 + MONTH(SalesData[[#This Row],[Order Date]])</f>
        <v>202308</v>
      </c>
    </row>
    <row r="1311" spans="1:19" x14ac:dyDescent="0.3">
      <c r="A1311" t="s">
        <v>8806</v>
      </c>
      <c r="B1311" s="3">
        <v>45157</v>
      </c>
      <c r="C1311" t="s">
        <v>8807</v>
      </c>
      <c r="D1311" t="s">
        <v>23</v>
      </c>
      <c r="E1311" t="s">
        <v>14</v>
      </c>
      <c r="F1311" t="s">
        <v>27</v>
      </c>
      <c r="G1311">
        <v>7</v>
      </c>
      <c r="H1311" s="5">
        <v>809.64</v>
      </c>
      <c r="I1311" s="5">
        <v>0.21</v>
      </c>
      <c r="J1311" s="5">
        <v>4477.3091999999997</v>
      </c>
      <c r="K1311" s="5">
        <v>1145.3083739417721</v>
      </c>
      <c r="L1311">
        <f>YEAR(SalesData[Order Date])</f>
        <v>2023</v>
      </c>
      <c r="M1311">
        <f>MONTH(SalesData[Order Date])</f>
        <v>8</v>
      </c>
      <c r="N1311" t="str">
        <f>TEXT(SalesData[[#This Row],[Order Date]], "mmmm")</f>
        <v>August</v>
      </c>
      <c r="O1311" s="7">
        <f>IF(SalesData[Sales]=0,0,SalesData[Profit]/SalesData[Sales])</f>
        <v>0.25580283218808569</v>
      </c>
      <c r="P1311" s="8">
        <f t="shared" si="20"/>
        <v>3.7053505261597751E-5</v>
      </c>
      <c r="Q1311" t="str">
        <f>IF(SalesData[[#This Row],[Discount]]&gt;0, "Yes", "No")</f>
        <v>Yes</v>
      </c>
      <c r="R1311" t="str">
        <f>TEXT(SalesData[[#This Row],[Order Date]],"mmm-yyyy")</f>
        <v>Aug-2023</v>
      </c>
      <c r="S1311">
        <f>YEAR(SalesData[[#This Row],[Order Date]])*100 + MONTH(SalesData[[#This Row],[Order Date]])</f>
        <v>202308</v>
      </c>
    </row>
    <row r="1312" spans="1:19" x14ac:dyDescent="0.3">
      <c r="A1312" t="s">
        <v>8830</v>
      </c>
      <c r="B1312" s="3">
        <v>45140</v>
      </c>
      <c r="C1312" t="s">
        <v>8831</v>
      </c>
      <c r="D1312" t="s">
        <v>30</v>
      </c>
      <c r="E1312" t="s">
        <v>26</v>
      </c>
      <c r="F1312" t="s">
        <v>27</v>
      </c>
      <c r="G1312">
        <v>9</v>
      </c>
      <c r="H1312" s="5">
        <v>238.89</v>
      </c>
      <c r="I1312" s="5">
        <v>0.17</v>
      </c>
      <c r="J1312" s="5">
        <v>1784.5083</v>
      </c>
      <c r="K1312" s="5">
        <v>435.68131096380722</v>
      </c>
      <c r="L1312">
        <f>YEAR(SalesData[Order Date])</f>
        <v>2023</v>
      </c>
      <c r="M1312">
        <f>MONTH(SalesData[Order Date])</f>
        <v>8</v>
      </c>
      <c r="N1312" t="str">
        <f>TEXT(SalesData[[#This Row],[Order Date]], "mmmm")</f>
        <v>August</v>
      </c>
      <c r="O1312" s="7">
        <f>IF(SalesData[Sales]=0,0,SalesData[Profit]/SalesData[Sales])</f>
        <v>0.24414641891203714</v>
      </c>
      <c r="P1312" s="8">
        <f t="shared" si="20"/>
        <v>7.9069399677210813E-5</v>
      </c>
      <c r="Q1312" t="str">
        <f>IF(SalesData[[#This Row],[Discount]]&gt;0, "Yes", "No")</f>
        <v>Yes</v>
      </c>
      <c r="R1312" t="str">
        <f>TEXT(SalesData[[#This Row],[Order Date]],"mmm-yyyy")</f>
        <v>Aug-2023</v>
      </c>
      <c r="S1312">
        <f>YEAR(SalesData[[#This Row],[Order Date]])*100 + MONTH(SalesData[[#This Row],[Order Date]])</f>
        <v>202308</v>
      </c>
    </row>
    <row r="1313" spans="1:19" x14ac:dyDescent="0.3">
      <c r="A1313" t="s">
        <v>8836</v>
      </c>
      <c r="B1313" s="3">
        <v>45147</v>
      </c>
      <c r="C1313" t="s">
        <v>8837</v>
      </c>
      <c r="D1313" t="s">
        <v>23</v>
      </c>
      <c r="E1313" t="s">
        <v>26</v>
      </c>
      <c r="F1313" t="s">
        <v>20</v>
      </c>
      <c r="G1313">
        <v>2</v>
      </c>
      <c r="H1313" s="5">
        <v>421.58</v>
      </c>
      <c r="I1313" s="5">
        <v>0.05</v>
      </c>
      <c r="J1313" s="5">
        <v>801.00199999999995</v>
      </c>
      <c r="K1313" s="5">
        <v>200.80987558545351</v>
      </c>
      <c r="L1313">
        <f>YEAR(SalesData[Order Date])</f>
        <v>2023</v>
      </c>
      <c r="M1313">
        <f>MONTH(SalesData[Order Date])</f>
        <v>8</v>
      </c>
      <c r="N1313" t="str">
        <f>TEXT(SalesData[[#This Row],[Order Date]], "mmmm")</f>
        <v>August</v>
      </c>
      <c r="O1313" s="7">
        <f>IF(SalesData[Sales]=0,0,SalesData[Profit]/SalesData[Sales])</f>
        <v>0.25069834480494868</v>
      </c>
      <c r="P1313" s="8">
        <f t="shared" si="20"/>
        <v>5.9300725840884296E-5</v>
      </c>
      <c r="Q1313" t="str">
        <f>IF(SalesData[[#This Row],[Discount]]&gt;0, "Yes", "No")</f>
        <v>Yes</v>
      </c>
      <c r="R1313" t="str">
        <f>TEXT(SalesData[[#This Row],[Order Date]],"mmm-yyyy")</f>
        <v>Aug-2023</v>
      </c>
      <c r="S1313">
        <f>YEAR(SalesData[[#This Row],[Order Date]])*100 + MONTH(SalesData[[#This Row],[Order Date]])</f>
        <v>202308</v>
      </c>
    </row>
    <row r="1314" spans="1:19" x14ac:dyDescent="0.3">
      <c r="A1314" t="s">
        <v>8956</v>
      </c>
      <c r="B1314" s="3">
        <v>45159</v>
      </c>
      <c r="C1314" t="s">
        <v>8957</v>
      </c>
      <c r="D1314" t="s">
        <v>30</v>
      </c>
      <c r="E1314" t="s">
        <v>26</v>
      </c>
      <c r="F1314" t="s">
        <v>39</v>
      </c>
      <c r="G1314">
        <v>4</v>
      </c>
      <c r="H1314" s="5">
        <v>389.99</v>
      </c>
      <c r="I1314" s="5">
        <v>0.24</v>
      </c>
      <c r="J1314" s="5">
        <v>1185.5696</v>
      </c>
      <c r="K1314" s="5">
        <v>121.86036699161509</v>
      </c>
      <c r="L1314">
        <f>YEAR(SalesData[Order Date])</f>
        <v>2023</v>
      </c>
      <c r="M1314">
        <f>MONTH(SalesData[Order Date])</f>
        <v>8</v>
      </c>
      <c r="N1314" t="str">
        <f>TEXT(SalesData[[#This Row],[Order Date]], "mmmm")</f>
        <v>August</v>
      </c>
      <c r="O1314" s="7">
        <f>IF(SalesData[Sales]=0,0,SalesData[Profit]/SalesData[Sales])</f>
        <v>0.10278634589788326</v>
      </c>
      <c r="P1314" s="8">
        <f t="shared" si="20"/>
        <v>1.5385009872048E-4</v>
      </c>
      <c r="Q1314" t="str">
        <f>IF(SalesData[[#This Row],[Discount]]&gt;0, "Yes", "No")</f>
        <v>Yes</v>
      </c>
      <c r="R1314" t="str">
        <f>TEXT(SalesData[[#This Row],[Order Date]],"mmm-yyyy")</f>
        <v>Aug-2023</v>
      </c>
      <c r="S1314">
        <f>YEAR(SalesData[[#This Row],[Order Date]])*100 + MONTH(SalesData[[#This Row],[Order Date]])</f>
        <v>202308</v>
      </c>
    </row>
    <row r="1315" spans="1:19" x14ac:dyDescent="0.3">
      <c r="A1315" t="s">
        <v>9011</v>
      </c>
      <c r="B1315" s="3">
        <v>45161</v>
      </c>
      <c r="C1315" t="s">
        <v>9012</v>
      </c>
      <c r="D1315" t="s">
        <v>18</v>
      </c>
      <c r="E1315" t="s">
        <v>14</v>
      </c>
      <c r="F1315" t="s">
        <v>27</v>
      </c>
      <c r="G1315">
        <v>9</v>
      </c>
      <c r="H1315" s="5">
        <v>201.89</v>
      </c>
      <c r="I1315" s="5">
        <v>0.24</v>
      </c>
      <c r="J1315" s="5">
        <v>1380.9276</v>
      </c>
      <c r="K1315" s="5">
        <v>114.9701639411284</v>
      </c>
      <c r="L1315">
        <f>YEAR(SalesData[Order Date])</f>
        <v>2023</v>
      </c>
      <c r="M1315">
        <f>MONTH(SalesData[Order Date])</f>
        <v>8</v>
      </c>
      <c r="N1315" t="str">
        <f>TEXT(SalesData[[#This Row],[Order Date]], "mmmm")</f>
        <v>August</v>
      </c>
      <c r="O1315" s="7">
        <f>IF(SalesData[Sales]=0,0,SalesData[Profit]/SalesData[Sales])</f>
        <v>8.3255750657115116E-2</v>
      </c>
      <c r="P1315" s="8">
        <f t="shared" si="20"/>
        <v>1.3208512886555385E-4</v>
      </c>
      <c r="Q1315" t="str">
        <f>IF(SalesData[[#This Row],[Discount]]&gt;0, "Yes", "No")</f>
        <v>Yes</v>
      </c>
      <c r="R1315" t="str">
        <f>TEXT(SalesData[[#This Row],[Order Date]],"mmm-yyyy")</f>
        <v>Aug-2023</v>
      </c>
      <c r="S1315">
        <f>YEAR(SalesData[[#This Row],[Order Date]])*100 + MONTH(SalesData[[#This Row],[Order Date]])</f>
        <v>202308</v>
      </c>
    </row>
    <row r="1316" spans="1:19" x14ac:dyDescent="0.3">
      <c r="A1316" t="s">
        <v>9016</v>
      </c>
      <c r="B1316" s="3">
        <v>45164</v>
      </c>
      <c r="C1316" t="s">
        <v>9017</v>
      </c>
      <c r="D1316" t="s">
        <v>13</v>
      </c>
      <c r="E1316" t="s">
        <v>19</v>
      </c>
      <c r="F1316" t="s">
        <v>44</v>
      </c>
      <c r="G1316">
        <v>7</v>
      </c>
      <c r="H1316" s="5">
        <v>900</v>
      </c>
      <c r="I1316" s="5">
        <v>0.25</v>
      </c>
      <c r="J1316" s="5">
        <v>4725</v>
      </c>
      <c r="K1316" s="5">
        <v>1099.0646837784329</v>
      </c>
      <c r="L1316">
        <f>YEAR(SalesData[Order Date])</f>
        <v>2023</v>
      </c>
      <c r="M1316">
        <f>MONTH(SalesData[Order Date])</f>
        <v>8</v>
      </c>
      <c r="N1316" t="str">
        <f>TEXT(SalesData[[#This Row],[Order Date]], "mmmm")</f>
        <v>August</v>
      </c>
      <c r="O1316" s="7">
        <f>IF(SalesData[Sales]=0,0,SalesData[Profit]/SalesData[Sales])</f>
        <v>0.23260628228114982</v>
      </c>
      <c r="P1316" s="8">
        <f t="shared" si="20"/>
        <v>3.9682539682539683E-5</v>
      </c>
      <c r="Q1316" t="str">
        <f>IF(SalesData[[#This Row],[Discount]]&gt;0, "Yes", "No")</f>
        <v>Yes</v>
      </c>
      <c r="R1316" t="str">
        <f>TEXT(SalesData[[#This Row],[Order Date]],"mmm-yyyy")</f>
        <v>Aug-2023</v>
      </c>
      <c r="S1316">
        <f>YEAR(SalesData[[#This Row],[Order Date]])*100 + MONTH(SalesData[[#This Row],[Order Date]])</f>
        <v>202308</v>
      </c>
    </row>
    <row r="1317" spans="1:19" x14ac:dyDescent="0.3">
      <c r="A1317" t="s">
        <v>9026</v>
      </c>
      <c r="B1317" s="3">
        <v>45141</v>
      </c>
      <c r="C1317" t="s">
        <v>9027</v>
      </c>
      <c r="D1317" t="s">
        <v>23</v>
      </c>
      <c r="E1317" t="s">
        <v>14</v>
      </c>
      <c r="F1317" t="s">
        <v>39</v>
      </c>
      <c r="G1317">
        <v>5</v>
      </c>
      <c r="H1317" s="5">
        <v>275.92</v>
      </c>
      <c r="I1317" s="5">
        <v>0.11</v>
      </c>
      <c r="J1317" s="5">
        <v>1227.8440000000001</v>
      </c>
      <c r="K1317" s="5">
        <v>349.14097690813821</v>
      </c>
      <c r="L1317">
        <f>YEAR(SalesData[Order Date])</f>
        <v>2023</v>
      </c>
      <c r="M1317">
        <f>MONTH(SalesData[Order Date])</f>
        <v>8</v>
      </c>
      <c r="N1317" t="str">
        <f>TEXT(SalesData[[#This Row],[Order Date]], "mmmm")</f>
        <v>August</v>
      </c>
      <c r="O1317" s="7">
        <f>IF(SalesData[Sales]=0,0,SalesData[Profit]/SalesData[Sales])</f>
        <v>0.284352879444081</v>
      </c>
      <c r="P1317" s="8">
        <f t="shared" si="20"/>
        <v>7.9733256016236589E-5</v>
      </c>
      <c r="Q1317" t="str">
        <f>IF(SalesData[[#This Row],[Discount]]&gt;0, "Yes", "No")</f>
        <v>Yes</v>
      </c>
      <c r="R1317" t="str">
        <f>TEXT(SalesData[[#This Row],[Order Date]],"mmm-yyyy")</f>
        <v>Aug-2023</v>
      </c>
      <c r="S1317">
        <f>YEAR(SalesData[[#This Row],[Order Date]])*100 + MONTH(SalesData[[#This Row],[Order Date]])</f>
        <v>202308</v>
      </c>
    </row>
    <row r="1318" spans="1:19" x14ac:dyDescent="0.3">
      <c r="A1318" t="s">
        <v>9040</v>
      </c>
      <c r="B1318" s="3">
        <v>45165</v>
      </c>
      <c r="C1318" t="s">
        <v>9041</v>
      </c>
      <c r="D1318" t="s">
        <v>30</v>
      </c>
      <c r="E1318" t="s">
        <v>14</v>
      </c>
      <c r="F1318" t="s">
        <v>34</v>
      </c>
      <c r="G1318">
        <v>4</v>
      </c>
      <c r="H1318" s="5">
        <v>460.68</v>
      </c>
      <c r="I1318" s="5">
        <v>0.1</v>
      </c>
      <c r="J1318" s="5">
        <v>1658.4480000000001</v>
      </c>
      <c r="K1318" s="5">
        <v>284.90172545913958</v>
      </c>
      <c r="L1318">
        <f>YEAR(SalesData[Order Date])</f>
        <v>2023</v>
      </c>
      <c r="M1318">
        <f>MONTH(SalesData[Order Date])</f>
        <v>8</v>
      </c>
      <c r="N1318" t="str">
        <f>TEXT(SalesData[[#This Row],[Order Date]], "mmmm")</f>
        <v>August</v>
      </c>
      <c r="O1318" s="7">
        <f>IF(SalesData[Sales]=0,0,SalesData[Profit]/SalesData[Sales])</f>
        <v>0.171788157035457</v>
      </c>
      <c r="P1318" s="8">
        <f t="shared" si="20"/>
        <v>5.4267604410870888E-5</v>
      </c>
      <c r="Q1318" t="str">
        <f>IF(SalesData[[#This Row],[Discount]]&gt;0, "Yes", "No")</f>
        <v>Yes</v>
      </c>
      <c r="R1318" t="str">
        <f>TEXT(SalesData[[#This Row],[Order Date]],"mmm-yyyy")</f>
        <v>Aug-2023</v>
      </c>
      <c r="S1318">
        <f>YEAR(SalesData[[#This Row],[Order Date]])*100 + MONTH(SalesData[[#This Row],[Order Date]])</f>
        <v>202308</v>
      </c>
    </row>
    <row r="1319" spans="1:19" x14ac:dyDescent="0.3">
      <c r="A1319" t="s">
        <v>9078</v>
      </c>
      <c r="B1319" s="3">
        <v>45153</v>
      </c>
      <c r="C1319" t="s">
        <v>9079</v>
      </c>
      <c r="D1319" t="s">
        <v>23</v>
      </c>
      <c r="E1319" t="s">
        <v>14</v>
      </c>
      <c r="F1319" t="s">
        <v>39</v>
      </c>
      <c r="G1319">
        <v>4</v>
      </c>
      <c r="H1319" s="5">
        <v>423.96</v>
      </c>
      <c r="I1319" s="5">
        <v>0.13</v>
      </c>
      <c r="J1319" s="5">
        <v>1475.3807999999999</v>
      </c>
      <c r="K1319" s="5">
        <v>203.08887379834161</v>
      </c>
      <c r="L1319">
        <f>YEAR(SalesData[Order Date])</f>
        <v>2023</v>
      </c>
      <c r="M1319">
        <f>MONTH(SalesData[Order Date])</f>
        <v>8</v>
      </c>
      <c r="N1319" t="str">
        <f>TEXT(SalesData[[#This Row],[Order Date]], "mmmm")</f>
        <v>August</v>
      </c>
      <c r="O1319" s="7">
        <f>IF(SalesData[Sales]=0,0,SalesData[Profit]/SalesData[Sales])</f>
        <v>0.13765183456253574</v>
      </c>
      <c r="P1319" s="8">
        <f t="shared" si="20"/>
        <v>7.6658175299556565E-5</v>
      </c>
      <c r="Q1319" t="str">
        <f>IF(SalesData[[#This Row],[Discount]]&gt;0, "Yes", "No")</f>
        <v>Yes</v>
      </c>
      <c r="R1319" t="str">
        <f>TEXT(SalesData[[#This Row],[Order Date]],"mmm-yyyy")</f>
        <v>Aug-2023</v>
      </c>
      <c r="S1319">
        <f>YEAR(SalesData[[#This Row],[Order Date]])*100 + MONTH(SalesData[[#This Row],[Order Date]])</f>
        <v>202308</v>
      </c>
    </row>
    <row r="1320" spans="1:19" x14ac:dyDescent="0.3">
      <c r="A1320" t="s">
        <v>9154</v>
      </c>
      <c r="B1320" s="3">
        <v>45169</v>
      </c>
      <c r="C1320" t="s">
        <v>9010</v>
      </c>
      <c r="D1320" t="s">
        <v>13</v>
      </c>
      <c r="E1320" t="s">
        <v>19</v>
      </c>
      <c r="F1320" t="s">
        <v>44</v>
      </c>
      <c r="G1320">
        <v>2</v>
      </c>
      <c r="H1320" s="5">
        <v>962.39</v>
      </c>
      <c r="I1320" s="5">
        <v>0.14000000000000001</v>
      </c>
      <c r="J1320" s="5">
        <v>1655.3108</v>
      </c>
      <c r="K1320" s="5">
        <v>439.49306574964771</v>
      </c>
      <c r="L1320">
        <f>YEAR(SalesData[Order Date])</f>
        <v>2023</v>
      </c>
      <c r="M1320">
        <f>MONTH(SalesData[Order Date])</f>
        <v>8</v>
      </c>
      <c r="N1320" t="str">
        <f>TEXT(SalesData[[#This Row],[Order Date]], "mmmm")</f>
        <v>August</v>
      </c>
      <c r="O1320" s="7">
        <f>IF(SalesData[Sales]=0,0,SalesData[Profit]/SalesData[Sales])</f>
        <v>0.26550486213806357</v>
      </c>
      <c r="P1320" s="8">
        <f t="shared" si="20"/>
        <v>7.2735585365600231E-5</v>
      </c>
      <c r="Q1320" t="str">
        <f>IF(SalesData[[#This Row],[Discount]]&gt;0, "Yes", "No")</f>
        <v>Yes</v>
      </c>
      <c r="R1320" t="str">
        <f>TEXT(SalesData[[#This Row],[Order Date]],"mmm-yyyy")</f>
        <v>Aug-2023</v>
      </c>
      <c r="S1320">
        <f>YEAR(SalesData[[#This Row],[Order Date]])*100 + MONTH(SalesData[[#This Row],[Order Date]])</f>
        <v>202308</v>
      </c>
    </row>
    <row r="1321" spans="1:19" x14ac:dyDescent="0.3">
      <c r="A1321" t="s">
        <v>9182</v>
      </c>
      <c r="B1321" s="3">
        <v>45163</v>
      </c>
      <c r="C1321" t="s">
        <v>9183</v>
      </c>
      <c r="D1321" t="s">
        <v>18</v>
      </c>
      <c r="E1321" t="s">
        <v>14</v>
      </c>
      <c r="F1321" t="s">
        <v>31</v>
      </c>
      <c r="G1321">
        <v>3</v>
      </c>
      <c r="H1321" s="5">
        <v>390.61</v>
      </c>
      <c r="I1321" s="5">
        <v>0.17</v>
      </c>
      <c r="J1321" s="5">
        <v>972.61889999999994</v>
      </c>
      <c r="K1321" s="5">
        <v>116.33299012530451</v>
      </c>
      <c r="L1321">
        <f>YEAR(SalesData[Order Date])</f>
        <v>2023</v>
      </c>
      <c r="M1321">
        <f>MONTH(SalesData[Order Date])</f>
        <v>8</v>
      </c>
      <c r="N1321" t="str">
        <f>TEXT(SalesData[[#This Row],[Order Date]], "mmmm")</f>
        <v>August</v>
      </c>
      <c r="O1321" s="7">
        <f>IF(SalesData[Sales]=0,0,SalesData[Profit]/SalesData[Sales])</f>
        <v>0.11960798841694781</v>
      </c>
      <c r="P1321" s="8">
        <f t="shared" si="20"/>
        <v>1.4507223744058442E-4</v>
      </c>
      <c r="Q1321" t="str">
        <f>IF(SalesData[[#This Row],[Discount]]&gt;0, "Yes", "No")</f>
        <v>Yes</v>
      </c>
      <c r="R1321" t="str">
        <f>TEXT(SalesData[[#This Row],[Order Date]],"mmm-yyyy")</f>
        <v>Aug-2023</v>
      </c>
      <c r="S1321">
        <f>YEAR(SalesData[[#This Row],[Order Date]])*100 + MONTH(SalesData[[#This Row],[Order Date]])</f>
        <v>202308</v>
      </c>
    </row>
    <row r="1322" spans="1:19" x14ac:dyDescent="0.3">
      <c r="A1322" t="s">
        <v>9210</v>
      </c>
      <c r="B1322" s="3">
        <v>45140</v>
      </c>
      <c r="C1322" t="s">
        <v>9211</v>
      </c>
      <c r="D1322" t="s">
        <v>23</v>
      </c>
      <c r="E1322" t="s">
        <v>26</v>
      </c>
      <c r="F1322" t="s">
        <v>15</v>
      </c>
      <c r="G1322">
        <v>7</v>
      </c>
      <c r="H1322" s="5">
        <v>176.96</v>
      </c>
      <c r="I1322" s="5">
        <v>0.09</v>
      </c>
      <c r="J1322" s="5">
        <v>1127.2352000000001</v>
      </c>
      <c r="K1322" s="5">
        <v>253.4771955090782</v>
      </c>
      <c r="L1322">
        <f>YEAR(SalesData[Order Date])</f>
        <v>2023</v>
      </c>
      <c r="M1322">
        <f>MONTH(SalesData[Order Date])</f>
        <v>8</v>
      </c>
      <c r="N1322" t="str">
        <f>TEXT(SalesData[[#This Row],[Order Date]], "mmmm")</f>
        <v>August</v>
      </c>
      <c r="O1322" s="7">
        <f>IF(SalesData[Sales]=0,0,SalesData[Profit]/SalesData[Sales])</f>
        <v>0.22486628833900696</v>
      </c>
      <c r="P1322" s="8">
        <f t="shared" si="20"/>
        <v>7.2655644536295526E-5</v>
      </c>
      <c r="Q1322" t="str">
        <f>IF(SalesData[[#This Row],[Discount]]&gt;0, "Yes", "No")</f>
        <v>Yes</v>
      </c>
      <c r="R1322" t="str">
        <f>TEXT(SalesData[[#This Row],[Order Date]],"mmm-yyyy")</f>
        <v>Aug-2023</v>
      </c>
      <c r="S1322">
        <f>YEAR(SalesData[[#This Row],[Order Date]])*100 + MONTH(SalesData[[#This Row],[Order Date]])</f>
        <v>202308</v>
      </c>
    </row>
    <row r="1323" spans="1:19" x14ac:dyDescent="0.3">
      <c r="A1323" t="s">
        <v>9226</v>
      </c>
      <c r="B1323" s="3">
        <v>45153</v>
      </c>
      <c r="C1323" t="s">
        <v>9227</v>
      </c>
      <c r="D1323" t="s">
        <v>23</v>
      </c>
      <c r="E1323" t="s">
        <v>14</v>
      </c>
      <c r="F1323" t="s">
        <v>20</v>
      </c>
      <c r="G1323">
        <v>8</v>
      </c>
      <c r="H1323" s="5">
        <v>631.58000000000004</v>
      </c>
      <c r="I1323" s="5">
        <v>0.12</v>
      </c>
      <c r="J1323" s="5">
        <v>4446.3232000000007</v>
      </c>
      <c r="K1323" s="5">
        <v>1287.251794312687</v>
      </c>
      <c r="L1323">
        <f>YEAR(SalesData[Order Date])</f>
        <v>2023</v>
      </c>
      <c r="M1323">
        <f>MONTH(SalesData[Order Date])</f>
        <v>8</v>
      </c>
      <c r="N1323" t="str">
        <f>TEXT(SalesData[[#This Row],[Order Date]], "mmmm")</f>
        <v>August</v>
      </c>
      <c r="O1323" s="7">
        <f>IF(SalesData[Sales]=0,0,SalesData[Profit]/SalesData[Sales])</f>
        <v>0.2895092723607422</v>
      </c>
      <c r="P1323" s="8">
        <f t="shared" si="20"/>
        <v>2.3749960416732636E-5</v>
      </c>
      <c r="Q1323" t="str">
        <f>IF(SalesData[[#This Row],[Discount]]&gt;0, "Yes", "No")</f>
        <v>Yes</v>
      </c>
      <c r="R1323" t="str">
        <f>TEXT(SalesData[[#This Row],[Order Date]],"mmm-yyyy")</f>
        <v>Aug-2023</v>
      </c>
      <c r="S1323">
        <f>YEAR(SalesData[[#This Row],[Order Date]])*100 + MONTH(SalesData[[#This Row],[Order Date]])</f>
        <v>202308</v>
      </c>
    </row>
    <row r="1324" spans="1:19" x14ac:dyDescent="0.3">
      <c r="A1324" t="s">
        <v>9238</v>
      </c>
      <c r="B1324" s="3">
        <v>45158</v>
      </c>
      <c r="C1324" t="s">
        <v>9239</v>
      </c>
      <c r="D1324" t="s">
        <v>23</v>
      </c>
      <c r="E1324" t="s">
        <v>26</v>
      </c>
      <c r="F1324" t="s">
        <v>20</v>
      </c>
      <c r="G1324">
        <v>5</v>
      </c>
      <c r="H1324" s="5">
        <v>305.06</v>
      </c>
      <c r="I1324" s="5">
        <v>0.16</v>
      </c>
      <c r="J1324" s="5">
        <v>1281.252</v>
      </c>
      <c r="K1324" s="5">
        <v>293.54115649334489</v>
      </c>
      <c r="L1324">
        <f>YEAR(SalesData[Order Date])</f>
        <v>2023</v>
      </c>
      <c r="M1324">
        <f>MONTH(SalesData[Order Date])</f>
        <v>8</v>
      </c>
      <c r="N1324" t="str">
        <f>TEXT(SalesData[[#This Row],[Order Date]], "mmmm")</f>
        <v>August</v>
      </c>
      <c r="O1324" s="7">
        <f>IF(SalesData[Sales]=0,0,SalesData[Profit]/SalesData[Sales])</f>
        <v>0.22910493524563855</v>
      </c>
      <c r="P1324" s="8">
        <f t="shared" si="20"/>
        <v>1.0489739723333116E-4</v>
      </c>
      <c r="Q1324" t="str">
        <f>IF(SalesData[[#This Row],[Discount]]&gt;0, "Yes", "No")</f>
        <v>Yes</v>
      </c>
      <c r="R1324" t="str">
        <f>TEXT(SalesData[[#This Row],[Order Date]],"mmm-yyyy")</f>
        <v>Aug-2023</v>
      </c>
      <c r="S1324">
        <f>YEAR(SalesData[[#This Row],[Order Date]])*100 + MONTH(SalesData[[#This Row],[Order Date]])</f>
        <v>202308</v>
      </c>
    </row>
    <row r="1325" spans="1:19" x14ac:dyDescent="0.3">
      <c r="A1325" t="s">
        <v>9309</v>
      </c>
      <c r="B1325" s="3">
        <v>45147</v>
      </c>
      <c r="C1325" t="s">
        <v>9310</v>
      </c>
      <c r="D1325" t="s">
        <v>13</v>
      </c>
      <c r="E1325" t="s">
        <v>14</v>
      </c>
      <c r="F1325" t="s">
        <v>27</v>
      </c>
      <c r="G1325">
        <v>6</v>
      </c>
      <c r="H1325" s="5">
        <v>290.48</v>
      </c>
      <c r="I1325" s="5">
        <v>0.09</v>
      </c>
      <c r="J1325" s="5">
        <v>1586.0208</v>
      </c>
      <c r="K1325" s="5">
        <v>81.486599945865194</v>
      </c>
      <c r="L1325">
        <f>YEAR(SalesData[Order Date])</f>
        <v>2023</v>
      </c>
      <c r="M1325">
        <f>MONTH(SalesData[Order Date])</f>
        <v>8</v>
      </c>
      <c r="N1325" t="str">
        <f>TEXT(SalesData[[#This Row],[Order Date]], "mmmm")</f>
        <v>August</v>
      </c>
      <c r="O1325" s="7">
        <f>IF(SalesData[Sales]=0,0,SalesData[Profit]/SalesData[Sales])</f>
        <v>5.1378014680428651E-2</v>
      </c>
      <c r="P1325" s="8">
        <f t="shared" si="20"/>
        <v>5.1638667033874962E-5</v>
      </c>
      <c r="Q1325" t="str">
        <f>IF(SalesData[[#This Row],[Discount]]&gt;0, "Yes", "No")</f>
        <v>Yes</v>
      </c>
      <c r="R1325" t="str">
        <f>TEXT(SalesData[[#This Row],[Order Date]],"mmm-yyyy")</f>
        <v>Aug-2023</v>
      </c>
      <c r="S1325">
        <f>YEAR(SalesData[[#This Row],[Order Date]])*100 + MONTH(SalesData[[#This Row],[Order Date]])</f>
        <v>202308</v>
      </c>
    </row>
    <row r="1326" spans="1:19" x14ac:dyDescent="0.3">
      <c r="A1326" t="s">
        <v>9360</v>
      </c>
      <c r="B1326" s="3">
        <v>45156</v>
      </c>
      <c r="C1326" t="s">
        <v>9361</v>
      </c>
      <c r="D1326" t="s">
        <v>18</v>
      </c>
      <c r="E1326" t="s">
        <v>19</v>
      </c>
      <c r="F1326" t="s">
        <v>34</v>
      </c>
      <c r="G1326">
        <v>5</v>
      </c>
      <c r="H1326" s="5">
        <v>973.48</v>
      </c>
      <c r="I1326" s="5">
        <v>7.0000000000000007E-2</v>
      </c>
      <c r="J1326" s="5">
        <v>4526.6819999999998</v>
      </c>
      <c r="K1326" s="5">
        <v>758.65467207108236</v>
      </c>
      <c r="L1326">
        <f>YEAR(SalesData[Order Date])</f>
        <v>2023</v>
      </c>
      <c r="M1326">
        <f>MONTH(SalesData[Order Date])</f>
        <v>8</v>
      </c>
      <c r="N1326" t="str">
        <f>TEXT(SalesData[[#This Row],[Order Date]], "mmmm")</f>
        <v>August</v>
      </c>
      <c r="O1326" s="7">
        <f>IF(SalesData[Sales]=0,0,SalesData[Profit]/SalesData[Sales])</f>
        <v>0.16759619343065901</v>
      </c>
      <c r="P1326" s="8">
        <f t="shared" si="20"/>
        <v>1.43813945843777E-5</v>
      </c>
      <c r="Q1326" t="str">
        <f>IF(SalesData[[#This Row],[Discount]]&gt;0, "Yes", "No")</f>
        <v>Yes</v>
      </c>
      <c r="R1326" t="str">
        <f>TEXT(SalesData[[#This Row],[Order Date]],"mmm-yyyy")</f>
        <v>Aug-2023</v>
      </c>
      <c r="S1326">
        <f>YEAR(SalesData[[#This Row],[Order Date]])*100 + MONTH(SalesData[[#This Row],[Order Date]])</f>
        <v>202308</v>
      </c>
    </row>
    <row r="1327" spans="1:19" x14ac:dyDescent="0.3">
      <c r="A1327" t="s">
        <v>9402</v>
      </c>
      <c r="B1327" s="3">
        <v>45153</v>
      </c>
      <c r="C1327" t="s">
        <v>9403</v>
      </c>
      <c r="D1327" t="s">
        <v>13</v>
      </c>
      <c r="E1327" t="s">
        <v>14</v>
      </c>
      <c r="F1327" t="s">
        <v>53</v>
      </c>
      <c r="G1327">
        <v>1</v>
      </c>
      <c r="H1327" s="5">
        <v>970.07</v>
      </c>
      <c r="I1327" s="5">
        <v>0.15</v>
      </c>
      <c r="J1327" s="5">
        <v>824.55950000000007</v>
      </c>
      <c r="K1327" s="5">
        <v>207.05151663834761</v>
      </c>
      <c r="L1327">
        <f>YEAR(SalesData[Order Date])</f>
        <v>2023</v>
      </c>
      <c r="M1327">
        <f>MONTH(SalesData[Order Date])</f>
        <v>8</v>
      </c>
      <c r="N1327" t="str">
        <f>TEXT(SalesData[[#This Row],[Order Date]], "mmmm")</f>
        <v>August</v>
      </c>
      <c r="O1327" s="7">
        <f>IF(SalesData[Sales]=0,0,SalesData[Profit]/SalesData[Sales])</f>
        <v>0.25110561049669261</v>
      </c>
      <c r="P1327" s="8">
        <f t="shared" si="20"/>
        <v>1.5462801653488923E-4</v>
      </c>
      <c r="Q1327" t="str">
        <f>IF(SalesData[[#This Row],[Discount]]&gt;0, "Yes", "No")</f>
        <v>Yes</v>
      </c>
      <c r="R1327" t="str">
        <f>TEXT(SalesData[[#This Row],[Order Date]],"mmm-yyyy")</f>
        <v>Aug-2023</v>
      </c>
      <c r="S1327">
        <f>YEAR(SalesData[[#This Row],[Order Date]])*100 + MONTH(SalesData[[#This Row],[Order Date]])</f>
        <v>202308</v>
      </c>
    </row>
    <row r="1328" spans="1:19" x14ac:dyDescent="0.3">
      <c r="A1328" t="s">
        <v>9432</v>
      </c>
      <c r="B1328" s="3">
        <v>45157</v>
      </c>
      <c r="C1328" t="s">
        <v>9433</v>
      </c>
      <c r="D1328" t="s">
        <v>23</v>
      </c>
      <c r="E1328" t="s">
        <v>14</v>
      </c>
      <c r="F1328" t="s">
        <v>62</v>
      </c>
      <c r="G1328">
        <v>7</v>
      </c>
      <c r="H1328" s="5">
        <v>913.28</v>
      </c>
      <c r="I1328" s="5">
        <v>7.0000000000000007E-2</v>
      </c>
      <c r="J1328" s="5">
        <v>5945.4528</v>
      </c>
      <c r="K1328" s="5">
        <v>984.58655968735809</v>
      </c>
      <c r="L1328">
        <f>YEAR(SalesData[Order Date])</f>
        <v>2023</v>
      </c>
      <c r="M1328">
        <f>MONTH(SalesData[Order Date])</f>
        <v>8</v>
      </c>
      <c r="N1328" t="str">
        <f>TEXT(SalesData[[#This Row],[Order Date]], "mmmm")</f>
        <v>August</v>
      </c>
      <c r="O1328" s="7">
        <f>IF(SalesData[Sales]=0,0,SalesData[Profit]/SalesData[Sales])</f>
        <v>0.16560329260159262</v>
      </c>
      <c r="P1328" s="8">
        <f t="shared" si="20"/>
        <v>1.0949544498948845E-5</v>
      </c>
      <c r="Q1328" t="str">
        <f>IF(SalesData[[#This Row],[Discount]]&gt;0, "Yes", "No")</f>
        <v>Yes</v>
      </c>
      <c r="R1328" t="str">
        <f>TEXT(SalesData[[#This Row],[Order Date]],"mmm-yyyy")</f>
        <v>Aug-2023</v>
      </c>
      <c r="S1328">
        <f>YEAR(SalesData[[#This Row],[Order Date]])*100 + MONTH(SalesData[[#This Row],[Order Date]])</f>
        <v>202308</v>
      </c>
    </row>
    <row r="1329" spans="1:19" x14ac:dyDescent="0.3">
      <c r="A1329" t="s">
        <v>9456</v>
      </c>
      <c r="B1329" s="3">
        <v>45153</v>
      </c>
      <c r="C1329" t="s">
        <v>519</v>
      </c>
      <c r="D1329" t="s">
        <v>30</v>
      </c>
      <c r="E1329" t="s">
        <v>26</v>
      </c>
      <c r="F1329" t="s">
        <v>53</v>
      </c>
      <c r="G1329">
        <v>7</v>
      </c>
      <c r="H1329" s="5">
        <v>634.42999999999995</v>
      </c>
      <c r="I1329" s="5">
        <v>0.08</v>
      </c>
      <c r="J1329" s="5">
        <v>4085.7292000000002</v>
      </c>
      <c r="K1329" s="5">
        <v>647.59208947343564</v>
      </c>
      <c r="L1329">
        <f>YEAR(SalesData[Order Date])</f>
        <v>2023</v>
      </c>
      <c r="M1329">
        <f>MONTH(SalesData[Order Date])</f>
        <v>8</v>
      </c>
      <c r="N1329" t="str">
        <f>TEXT(SalesData[[#This Row],[Order Date]], "mmmm")</f>
        <v>August</v>
      </c>
      <c r="O1329" s="7">
        <f>IF(SalesData[Sales]=0,0,SalesData[Profit]/SalesData[Sales])</f>
        <v>0.15850098177662769</v>
      </c>
      <c r="P1329" s="8">
        <f t="shared" si="20"/>
        <v>1.8013920256878505E-5</v>
      </c>
      <c r="Q1329" t="str">
        <f>IF(SalesData[[#This Row],[Discount]]&gt;0, "Yes", "No")</f>
        <v>Yes</v>
      </c>
      <c r="R1329" t="str">
        <f>TEXT(SalesData[[#This Row],[Order Date]],"mmm-yyyy")</f>
        <v>Aug-2023</v>
      </c>
      <c r="S1329">
        <f>YEAR(SalesData[[#This Row],[Order Date]])*100 + MONTH(SalesData[[#This Row],[Order Date]])</f>
        <v>202308</v>
      </c>
    </row>
    <row r="1330" spans="1:19" x14ac:dyDescent="0.3">
      <c r="A1330" t="s">
        <v>9461</v>
      </c>
      <c r="B1330" s="3">
        <v>45148</v>
      </c>
      <c r="C1330" t="s">
        <v>9462</v>
      </c>
      <c r="D1330" t="s">
        <v>23</v>
      </c>
      <c r="E1330" t="s">
        <v>14</v>
      </c>
      <c r="F1330" t="s">
        <v>53</v>
      </c>
      <c r="G1330">
        <v>4</v>
      </c>
      <c r="H1330" s="5">
        <v>712.96</v>
      </c>
      <c r="I1330" s="5">
        <v>0.28999999999999998</v>
      </c>
      <c r="J1330" s="5">
        <v>2024.8063999999999</v>
      </c>
      <c r="K1330" s="5">
        <v>606.62786596886565</v>
      </c>
      <c r="L1330">
        <f>YEAR(SalesData[Order Date])</f>
        <v>2023</v>
      </c>
      <c r="M1330">
        <f>MONTH(SalesData[Order Date])</f>
        <v>8</v>
      </c>
      <c r="N1330" t="str">
        <f>TEXT(SalesData[[#This Row],[Order Date]], "mmmm")</f>
        <v>August</v>
      </c>
      <c r="O1330" s="7">
        <f>IF(SalesData[Sales]=0,0,SalesData[Profit]/SalesData[Sales])</f>
        <v>0.29959795957226609</v>
      </c>
      <c r="P1330" s="8">
        <f t="shared" si="20"/>
        <v>1.0168873429084379E-4</v>
      </c>
      <c r="Q1330" t="str">
        <f>IF(SalesData[[#This Row],[Discount]]&gt;0, "Yes", "No")</f>
        <v>Yes</v>
      </c>
      <c r="R1330" t="str">
        <f>TEXT(SalesData[[#This Row],[Order Date]],"mmm-yyyy")</f>
        <v>Aug-2023</v>
      </c>
      <c r="S1330">
        <f>YEAR(SalesData[[#This Row],[Order Date]])*100 + MONTH(SalesData[[#This Row],[Order Date]])</f>
        <v>202308</v>
      </c>
    </row>
    <row r="1331" spans="1:19" x14ac:dyDescent="0.3">
      <c r="A1331" t="s">
        <v>9492</v>
      </c>
      <c r="B1331" s="3">
        <v>45146</v>
      </c>
      <c r="C1331" t="s">
        <v>9493</v>
      </c>
      <c r="D1331" t="s">
        <v>13</v>
      </c>
      <c r="E1331" t="s">
        <v>26</v>
      </c>
      <c r="F1331" t="s">
        <v>20</v>
      </c>
      <c r="G1331">
        <v>5</v>
      </c>
      <c r="H1331" s="5">
        <v>379.46</v>
      </c>
      <c r="I1331" s="5">
        <v>0.25</v>
      </c>
      <c r="J1331" s="5">
        <v>1422.9749999999999</v>
      </c>
      <c r="K1331" s="5">
        <v>382.33605244753107</v>
      </c>
      <c r="L1331">
        <f>YEAR(SalesData[Order Date])</f>
        <v>2023</v>
      </c>
      <c r="M1331">
        <f>MONTH(SalesData[Order Date])</f>
        <v>8</v>
      </c>
      <c r="N1331" t="str">
        <f>TEXT(SalesData[[#This Row],[Order Date]], "mmmm")</f>
        <v>August</v>
      </c>
      <c r="O1331" s="7">
        <f>IF(SalesData[Sales]=0,0,SalesData[Profit]/SalesData[Sales])</f>
        <v>0.26868782125303053</v>
      </c>
      <c r="P1331" s="8">
        <f t="shared" si="20"/>
        <v>1.3176619406525062E-4</v>
      </c>
      <c r="Q1331" t="str">
        <f>IF(SalesData[[#This Row],[Discount]]&gt;0, "Yes", "No")</f>
        <v>Yes</v>
      </c>
      <c r="R1331" t="str">
        <f>TEXT(SalesData[[#This Row],[Order Date]],"mmm-yyyy")</f>
        <v>Aug-2023</v>
      </c>
      <c r="S1331">
        <f>YEAR(SalesData[[#This Row],[Order Date]])*100 + MONTH(SalesData[[#This Row],[Order Date]])</f>
        <v>202308</v>
      </c>
    </row>
    <row r="1332" spans="1:19" x14ac:dyDescent="0.3">
      <c r="A1332" t="s">
        <v>9496</v>
      </c>
      <c r="B1332" s="3">
        <v>45142</v>
      </c>
      <c r="C1332" t="s">
        <v>9497</v>
      </c>
      <c r="D1332" t="s">
        <v>18</v>
      </c>
      <c r="E1332" t="s">
        <v>14</v>
      </c>
      <c r="F1332" t="s">
        <v>15</v>
      </c>
      <c r="G1332">
        <v>4</v>
      </c>
      <c r="H1332" s="5">
        <v>607.36</v>
      </c>
      <c r="I1332" s="5">
        <v>0.27</v>
      </c>
      <c r="J1332" s="5">
        <v>1773.4911999999999</v>
      </c>
      <c r="K1332" s="5">
        <v>141.0317474823818</v>
      </c>
      <c r="L1332">
        <f>YEAR(SalesData[Order Date])</f>
        <v>2023</v>
      </c>
      <c r="M1332">
        <f>MONTH(SalesData[Order Date])</f>
        <v>8</v>
      </c>
      <c r="N1332" t="str">
        <f>TEXT(SalesData[[#This Row],[Order Date]], "mmmm")</f>
        <v>August</v>
      </c>
      <c r="O1332" s="7">
        <f>IF(SalesData[Sales]=0,0,SalesData[Profit]/SalesData[Sales])</f>
        <v>7.9522101650339058E-2</v>
      </c>
      <c r="P1332" s="8">
        <f t="shared" si="20"/>
        <v>1.1113672286617493E-4</v>
      </c>
      <c r="Q1332" t="str">
        <f>IF(SalesData[[#This Row],[Discount]]&gt;0, "Yes", "No")</f>
        <v>Yes</v>
      </c>
      <c r="R1332" t="str">
        <f>TEXT(SalesData[[#This Row],[Order Date]],"mmm-yyyy")</f>
        <v>Aug-2023</v>
      </c>
      <c r="S1332">
        <f>YEAR(SalesData[[#This Row],[Order Date]])*100 + MONTH(SalesData[[#This Row],[Order Date]])</f>
        <v>202308</v>
      </c>
    </row>
    <row r="1333" spans="1:19" x14ac:dyDescent="0.3">
      <c r="A1333" t="s">
        <v>9568</v>
      </c>
      <c r="B1333" s="3">
        <v>45140</v>
      </c>
      <c r="C1333" t="s">
        <v>9569</v>
      </c>
      <c r="D1333" t="s">
        <v>30</v>
      </c>
      <c r="E1333" t="s">
        <v>26</v>
      </c>
      <c r="F1333" t="s">
        <v>27</v>
      </c>
      <c r="G1333">
        <v>1</v>
      </c>
      <c r="H1333" s="5">
        <v>491.24</v>
      </c>
      <c r="I1333" s="5">
        <v>0.3</v>
      </c>
      <c r="J1333" s="5">
        <v>343.86799999999999</v>
      </c>
      <c r="K1333" s="5">
        <v>100.0915133350223</v>
      </c>
      <c r="L1333">
        <f>YEAR(SalesData[Order Date])</f>
        <v>2023</v>
      </c>
      <c r="M1333">
        <f>MONTH(SalesData[Order Date])</f>
        <v>8</v>
      </c>
      <c r="N1333" t="str">
        <f>TEXT(SalesData[[#This Row],[Order Date]], "mmmm")</f>
        <v>August</v>
      </c>
      <c r="O1333" s="7">
        <f>IF(SalesData[Sales]=0,0,SalesData[Profit]/SalesData[Sales])</f>
        <v>0.29107539327597304</v>
      </c>
      <c r="P1333" s="8">
        <f t="shared" si="20"/>
        <v>6.1069945444182068E-4</v>
      </c>
      <c r="Q1333" t="str">
        <f>IF(SalesData[[#This Row],[Discount]]&gt;0, "Yes", "No")</f>
        <v>Yes</v>
      </c>
      <c r="R1333" t="str">
        <f>TEXT(SalesData[[#This Row],[Order Date]],"mmm-yyyy")</f>
        <v>Aug-2023</v>
      </c>
      <c r="S1333">
        <f>YEAR(SalesData[[#This Row],[Order Date]])*100 + MONTH(SalesData[[#This Row],[Order Date]])</f>
        <v>202308</v>
      </c>
    </row>
    <row r="1334" spans="1:19" x14ac:dyDescent="0.3">
      <c r="A1334" t="s">
        <v>9580</v>
      </c>
      <c r="B1334" s="3">
        <v>45143</v>
      </c>
      <c r="C1334" t="s">
        <v>9581</v>
      </c>
      <c r="D1334" t="s">
        <v>18</v>
      </c>
      <c r="E1334" t="s">
        <v>26</v>
      </c>
      <c r="F1334" t="s">
        <v>34</v>
      </c>
      <c r="G1334">
        <v>3</v>
      </c>
      <c r="H1334" s="5">
        <v>921.13</v>
      </c>
      <c r="I1334" s="5">
        <v>0.23</v>
      </c>
      <c r="J1334" s="5">
        <v>2127.8103000000001</v>
      </c>
      <c r="K1334" s="5">
        <v>554.4229167156866</v>
      </c>
      <c r="L1334">
        <f>YEAR(SalesData[Order Date])</f>
        <v>2023</v>
      </c>
      <c r="M1334">
        <f>MONTH(SalesData[Order Date])</f>
        <v>8</v>
      </c>
      <c r="N1334" t="str">
        <f>TEXT(SalesData[[#This Row],[Order Date]], "mmmm")</f>
        <v>August</v>
      </c>
      <c r="O1334" s="7">
        <f>IF(SalesData[Sales]=0,0,SalesData[Profit]/SalesData[Sales])</f>
        <v>0.26056031250327466</v>
      </c>
      <c r="P1334" s="8">
        <f t="shared" si="20"/>
        <v>8.323110382537392E-5</v>
      </c>
      <c r="Q1334" t="str">
        <f>IF(SalesData[[#This Row],[Discount]]&gt;0, "Yes", "No")</f>
        <v>Yes</v>
      </c>
      <c r="R1334" t="str">
        <f>TEXT(SalesData[[#This Row],[Order Date]],"mmm-yyyy")</f>
        <v>Aug-2023</v>
      </c>
      <c r="S1334">
        <f>YEAR(SalesData[[#This Row],[Order Date]])*100 + MONTH(SalesData[[#This Row],[Order Date]])</f>
        <v>202308</v>
      </c>
    </row>
    <row r="1335" spans="1:19" x14ac:dyDescent="0.3">
      <c r="A1335" t="s">
        <v>9633</v>
      </c>
      <c r="B1335" s="3">
        <v>45150</v>
      </c>
      <c r="C1335" t="s">
        <v>9634</v>
      </c>
      <c r="D1335" t="s">
        <v>13</v>
      </c>
      <c r="E1335" t="s">
        <v>26</v>
      </c>
      <c r="F1335" t="s">
        <v>31</v>
      </c>
      <c r="G1335">
        <v>1</v>
      </c>
      <c r="H1335" s="5">
        <v>185.17</v>
      </c>
      <c r="I1335" s="5">
        <v>0.26</v>
      </c>
      <c r="J1335" s="5">
        <v>137.0258</v>
      </c>
      <c r="K1335" s="5">
        <v>19.039533633408752</v>
      </c>
      <c r="L1335">
        <f>YEAR(SalesData[Order Date])</f>
        <v>2023</v>
      </c>
      <c r="M1335">
        <f>MONTH(SalesData[Order Date])</f>
        <v>8</v>
      </c>
      <c r="N1335" t="str">
        <f>TEXT(SalesData[[#This Row],[Order Date]], "mmmm")</f>
        <v>August</v>
      </c>
      <c r="O1335" s="7">
        <f>IF(SalesData[Sales]=0,0,SalesData[Profit]/SalesData[Sales])</f>
        <v>0.13894853110442523</v>
      </c>
      <c r="P1335" s="8">
        <f t="shared" si="20"/>
        <v>1.4041151374412702E-3</v>
      </c>
      <c r="Q1335" t="str">
        <f>IF(SalesData[[#This Row],[Discount]]&gt;0, "Yes", "No")</f>
        <v>Yes</v>
      </c>
      <c r="R1335" t="str">
        <f>TEXT(SalesData[[#This Row],[Order Date]],"mmm-yyyy")</f>
        <v>Aug-2023</v>
      </c>
      <c r="S1335">
        <f>YEAR(SalesData[[#This Row],[Order Date]])*100 + MONTH(SalesData[[#This Row],[Order Date]])</f>
        <v>202308</v>
      </c>
    </row>
    <row r="1336" spans="1:19" x14ac:dyDescent="0.3">
      <c r="A1336" t="s">
        <v>9716</v>
      </c>
      <c r="B1336" s="3">
        <v>45169</v>
      </c>
      <c r="C1336" t="s">
        <v>9717</v>
      </c>
      <c r="D1336" t="s">
        <v>18</v>
      </c>
      <c r="E1336" t="s">
        <v>14</v>
      </c>
      <c r="F1336" t="s">
        <v>44</v>
      </c>
      <c r="G1336">
        <v>7</v>
      </c>
      <c r="H1336" s="5">
        <v>142.78</v>
      </c>
      <c r="I1336" s="5">
        <v>0.21</v>
      </c>
      <c r="J1336" s="5">
        <v>789.57340000000011</v>
      </c>
      <c r="K1336" s="5">
        <v>95.60286829715119</v>
      </c>
      <c r="L1336">
        <f>YEAR(SalesData[Order Date])</f>
        <v>2023</v>
      </c>
      <c r="M1336">
        <f>MONTH(SalesData[Order Date])</f>
        <v>8</v>
      </c>
      <c r="N1336" t="str">
        <f>TEXT(SalesData[[#This Row],[Order Date]], "mmmm")</f>
        <v>August</v>
      </c>
      <c r="O1336" s="7">
        <f>IF(SalesData[Sales]=0,0,SalesData[Profit]/SalesData[Sales])</f>
        <v>0.12108167308720276</v>
      </c>
      <c r="P1336" s="8">
        <f t="shared" si="20"/>
        <v>2.1011346126908529E-4</v>
      </c>
      <c r="Q1336" t="str">
        <f>IF(SalesData[[#This Row],[Discount]]&gt;0, "Yes", "No")</f>
        <v>Yes</v>
      </c>
      <c r="R1336" t="str">
        <f>TEXT(SalesData[[#This Row],[Order Date]],"mmm-yyyy")</f>
        <v>Aug-2023</v>
      </c>
      <c r="S1336">
        <f>YEAR(SalesData[[#This Row],[Order Date]])*100 + MONTH(SalesData[[#This Row],[Order Date]])</f>
        <v>202308</v>
      </c>
    </row>
    <row r="1337" spans="1:19" x14ac:dyDescent="0.3">
      <c r="A1337" t="s">
        <v>9722</v>
      </c>
      <c r="B1337" s="3">
        <v>45155</v>
      </c>
      <c r="C1337" t="s">
        <v>9723</v>
      </c>
      <c r="D1337" t="s">
        <v>23</v>
      </c>
      <c r="E1337" t="s">
        <v>26</v>
      </c>
      <c r="F1337" t="s">
        <v>91</v>
      </c>
      <c r="G1337">
        <v>5</v>
      </c>
      <c r="H1337" s="5">
        <v>532.78</v>
      </c>
      <c r="I1337" s="5">
        <v>0.23</v>
      </c>
      <c r="J1337" s="5">
        <v>2051.203</v>
      </c>
      <c r="K1337" s="5">
        <v>179.74924299046879</v>
      </c>
      <c r="L1337">
        <f>YEAR(SalesData[Order Date])</f>
        <v>2023</v>
      </c>
      <c r="M1337">
        <f>MONTH(SalesData[Order Date])</f>
        <v>8</v>
      </c>
      <c r="N1337" t="str">
        <f>TEXT(SalesData[[#This Row],[Order Date]], "mmmm")</f>
        <v>August</v>
      </c>
      <c r="O1337" s="7">
        <f>IF(SalesData[Sales]=0,0,SalesData[Profit]/SalesData[Sales])</f>
        <v>8.7631133042643167E-2</v>
      </c>
      <c r="P1337" s="8">
        <f t="shared" si="20"/>
        <v>8.6339577311460655E-5</v>
      </c>
      <c r="Q1337" t="str">
        <f>IF(SalesData[[#This Row],[Discount]]&gt;0, "Yes", "No")</f>
        <v>Yes</v>
      </c>
      <c r="R1337" t="str">
        <f>TEXT(SalesData[[#This Row],[Order Date]],"mmm-yyyy")</f>
        <v>Aug-2023</v>
      </c>
      <c r="S1337">
        <f>YEAR(SalesData[[#This Row],[Order Date]])*100 + MONTH(SalesData[[#This Row],[Order Date]])</f>
        <v>202308</v>
      </c>
    </row>
    <row r="1338" spans="1:19" x14ac:dyDescent="0.3">
      <c r="A1338" t="s">
        <v>9746</v>
      </c>
      <c r="B1338" s="3">
        <v>45140</v>
      </c>
      <c r="C1338" t="s">
        <v>9747</v>
      </c>
      <c r="D1338" t="s">
        <v>23</v>
      </c>
      <c r="E1338" t="s">
        <v>19</v>
      </c>
      <c r="F1338" t="s">
        <v>27</v>
      </c>
      <c r="G1338">
        <v>2</v>
      </c>
      <c r="H1338" s="5">
        <v>912.82</v>
      </c>
      <c r="I1338" s="5">
        <v>0.18</v>
      </c>
      <c r="J1338" s="5">
        <v>1497.0247999999999</v>
      </c>
      <c r="K1338" s="5">
        <v>111.0032994332351</v>
      </c>
      <c r="L1338">
        <f>YEAR(SalesData[Order Date])</f>
        <v>2023</v>
      </c>
      <c r="M1338">
        <f>MONTH(SalesData[Order Date])</f>
        <v>8</v>
      </c>
      <c r="N1338" t="str">
        <f>TEXT(SalesData[[#This Row],[Order Date]], "mmmm")</f>
        <v>August</v>
      </c>
      <c r="O1338" s="7">
        <f>IF(SalesData[Sales]=0,0,SalesData[Profit]/SalesData[Sales])</f>
        <v>7.4149272231986474E-2</v>
      </c>
      <c r="P1338" s="8">
        <f t="shared" si="20"/>
        <v>9.8595561008742134E-5</v>
      </c>
      <c r="Q1338" t="str">
        <f>IF(SalesData[[#This Row],[Discount]]&gt;0, "Yes", "No")</f>
        <v>Yes</v>
      </c>
      <c r="R1338" t="str">
        <f>TEXT(SalesData[[#This Row],[Order Date]],"mmm-yyyy")</f>
        <v>Aug-2023</v>
      </c>
      <c r="S1338">
        <f>YEAR(SalesData[[#This Row],[Order Date]])*100 + MONTH(SalesData[[#This Row],[Order Date]])</f>
        <v>202308</v>
      </c>
    </row>
    <row r="1339" spans="1:19" x14ac:dyDescent="0.3">
      <c r="A1339" t="s">
        <v>9827</v>
      </c>
      <c r="B1339" s="3">
        <v>45155</v>
      </c>
      <c r="C1339" t="s">
        <v>5062</v>
      </c>
      <c r="D1339" t="s">
        <v>13</v>
      </c>
      <c r="E1339" t="s">
        <v>26</v>
      </c>
      <c r="F1339" t="s">
        <v>31</v>
      </c>
      <c r="G1339">
        <v>5</v>
      </c>
      <c r="H1339" s="5">
        <v>944.3</v>
      </c>
      <c r="I1339" s="5">
        <v>0.16</v>
      </c>
      <c r="J1339" s="5">
        <v>3966.06</v>
      </c>
      <c r="K1339" s="5">
        <v>673.56322780200401</v>
      </c>
      <c r="L1339">
        <f>YEAR(SalesData[Order Date])</f>
        <v>2023</v>
      </c>
      <c r="M1339">
        <f>MONTH(SalesData[Order Date])</f>
        <v>8</v>
      </c>
      <c r="N1339" t="str">
        <f>TEXT(SalesData[[#This Row],[Order Date]], "mmmm")</f>
        <v>August</v>
      </c>
      <c r="O1339" s="7">
        <f>IF(SalesData[Sales]=0,0,SalesData[Profit]/SalesData[Sales])</f>
        <v>0.16983183002829105</v>
      </c>
      <c r="P1339" s="8">
        <f t="shared" si="20"/>
        <v>3.3887535740760351E-5</v>
      </c>
      <c r="Q1339" t="str">
        <f>IF(SalesData[[#This Row],[Discount]]&gt;0, "Yes", "No")</f>
        <v>Yes</v>
      </c>
      <c r="R1339" t="str">
        <f>TEXT(SalesData[[#This Row],[Order Date]],"mmm-yyyy")</f>
        <v>Aug-2023</v>
      </c>
      <c r="S1339">
        <f>YEAR(SalesData[[#This Row],[Order Date]])*100 + MONTH(SalesData[[#This Row],[Order Date]])</f>
        <v>202308</v>
      </c>
    </row>
    <row r="1340" spans="1:19" x14ac:dyDescent="0.3">
      <c r="A1340" t="s">
        <v>9849</v>
      </c>
      <c r="B1340" s="3">
        <v>45158</v>
      </c>
      <c r="C1340" t="s">
        <v>9850</v>
      </c>
      <c r="D1340" t="s">
        <v>23</v>
      </c>
      <c r="E1340" t="s">
        <v>26</v>
      </c>
      <c r="F1340" t="s">
        <v>62</v>
      </c>
      <c r="G1340">
        <v>3</v>
      </c>
      <c r="H1340" s="5">
        <v>390.5</v>
      </c>
      <c r="I1340" s="5">
        <v>0.05</v>
      </c>
      <c r="J1340" s="5">
        <v>1112.925</v>
      </c>
      <c r="K1340" s="5">
        <v>73.907641661689766</v>
      </c>
      <c r="L1340">
        <f>YEAR(SalesData[Order Date])</f>
        <v>2023</v>
      </c>
      <c r="M1340">
        <f>MONTH(SalesData[Order Date])</f>
        <v>8</v>
      </c>
      <c r="N1340" t="str">
        <f>TEXT(SalesData[[#This Row],[Order Date]], "mmmm")</f>
        <v>August</v>
      </c>
      <c r="O1340" s="7">
        <f>IF(SalesData[Sales]=0,0,SalesData[Profit]/SalesData[Sales])</f>
        <v>6.6408465675305853E-2</v>
      </c>
      <c r="P1340" s="8">
        <f t="shared" si="20"/>
        <v>4.2680324370465219E-5</v>
      </c>
      <c r="Q1340" t="str">
        <f>IF(SalesData[[#This Row],[Discount]]&gt;0, "Yes", "No")</f>
        <v>Yes</v>
      </c>
      <c r="R1340" t="str">
        <f>TEXT(SalesData[[#This Row],[Order Date]],"mmm-yyyy")</f>
        <v>Aug-2023</v>
      </c>
      <c r="S1340">
        <f>YEAR(SalesData[[#This Row],[Order Date]])*100 + MONTH(SalesData[[#This Row],[Order Date]])</f>
        <v>202308</v>
      </c>
    </row>
    <row r="1341" spans="1:19" x14ac:dyDescent="0.3">
      <c r="A1341" t="s">
        <v>9873</v>
      </c>
      <c r="B1341" s="3">
        <v>45143</v>
      </c>
      <c r="C1341" t="s">
        <v>9874</v>
      </c>
      <c r="D1341" t="s">
        <v>18</v>
      </c>
      <c r="E1341" t="s">
        <v>19</v>
      </c>
      <c r="F1341" t="s">
        <v>39</v>
      </c>
      <c r="G1341">
        <v>7</v>
      </c>
      <c r="H1341" s="5">
        <v>269.07</v>
      </c>
      <c r="I1341" s="5">
        <v>0.18</v>
      </c>
      <c r="J1341" s="5">
        <v>1544.4618</v>
      </c>
      <c r="K1341" s="5">
        <v>404.02843630608743</v>
      </c>
      <c r="L1341">
        <f>YEAR(SalesData[Order Date])</f>
        <v>2023</v>
      </c>
      <c r="M1341">
        <f>MONTH(SalesData[Order Date])</f>
        <v>8</v>
      </c>
      <c r="N1341" t="str">
        <f>TEXT(SalesData[[#This Row],[Order Date]], "mmmm")</f>
        <v>August</v>
      </c>
      <c r="O1341" s="7">
        <f>IF(SalesData[Sales]=0,0,SalesData[Profit]/SalesData[Sales])</f>
        <v>0.26159820612338058</v>
      </c>
      <c r="P1341" s="8">
        <f t="shared" si="20"/>
        <v>9.5567271395122875E-5</v>
      </c>
      <c r="Q1341" t="str">
        <f>IF(SalesData[[#This Row],[Discount]]&gt;0, "Yes", "No")</f>
        <v>Yes</v>
      </c>
      <c r="R1341" t="str">
        <f>TEXT(SalesData[[#This Row],[Order Date]],"mmm-yyyy")</f>
        <v>Aug-2023</v>
      </c>
      <c r="S1341">
        <f>YEAR(SalesData[[#This Row],[Order Date]])*100 + MONTH(SalesData[[#This Row],[Order Date]])</f>
        <v>202308</v>
      </c>
    </row>
    <row r="1342" spans="1:19" x14ac:dyDescent="0.3">
      <c r="A1342" t="s">
        <v>9878</v>
      </c>
      <c r="B1342" s="3">
        <v>45145</v>
      </c>
      <c r="C1342" t="s">
        <v>9879</v>
      </c>
      <c r="D1342" t="s">
        <v>18</v>
      </c>
      <c r="E1342" t="s">
        <v>19</v>
      </c>
      <c r="F1342" t="s">
        <v>91</v>
      </c>
      <c r="G1342">
        <v>2</v>
      </c>
      <c r="H1342" s="5">
        <v>507.76</v>
      </c>
      <c r="I1342" s="5">
        <v>0.28999999999999998</v>
      </c>
      <c r="J1342" s="5">
        <v>721.01919999999996</v>
      </c>
      <c r="K1342" s="5">
        <v>89.145159805173193</v>
      </c>
      <c r="L1342">
        <f>YEAR(SalesData[Order Date])</f>
        <v>2023</v>
      </c>
      <c r="M1342">
        <f>MONTH(SalesData[Order Date])</f>
        <v>8</v>
      </c>
      <c r="N1342" t="str">
        <f>TEXT(SalesData[[#This Row],[Order Date]], "mmmm")</f>
        <v>August</v>
      </c>
      <c r="O1342" s="7">
        <f>IF(SalesData[Sales]=0,0,SalesData[Profit]/SalesData[Sales])</f>
        <v>0.12363770591015218</v>
      </c>
      <c r="P1342" s="8">
        <f t="shared" si="20"/>
        <v>2.8556798487474396E-4</v>
      </c>
      <c r="Q1342" t="str">
        <f>IF(SalesData[[#This Row],[Discount]]&gt;0, "Yes", "No")</f>
        <v>Yes</v>
      </c>
      <c r="R1342" t="str">
        <f>TEXT(SalesData[[#This Row],[Order Date]],"mmm-yyyy")</f>
        <v>Aug-2023</v>
      </c>
      <c r="S1342">
        <f>YEAR(SalesData[[#This Row],[Order Date]])*100 + MONTH(SalesData[[#This Row],[Order Date]])</f>
        <v>202308</v>
      </c>
    </row>
    <row r="1343" spans="1:19" x14ac:dyDescent="0.3">
      <c r="A1343" t="s">
        <v>9993</v>
      </c>
      <c r="B1343" s="3">
        <v>45167</v>
      </c>
      <c r="C1343" t="s">
        <v>9994</v>
      </c>
      <c r="D1343" t="s">
        <v>23</v>
      </c>
      <c r="E1343" t="s">
        <v>19</v>
      </c>
      <c r="F1343" t="s">
        <v>39</v>
      </c>
      <c r="G1343">
        <v>6</v>
      </c>
      <c r="H1343" s="5">
        <v>333.8</v>
      </c>
      <c r="I1343" s="5">
        <v>0.25</v>
      </c>
      <c r="J1343" s="5">
        <v>1502.1</v>
      </c>
      <c r="K1343" s="5">
        <v>356.83730079559302</v>
      </c>
      <c r="L1343">
        <f>YEAR(SalesData[Order Date])</f>
        <v>2023</v>
      </c>
      <c r="M1343">
        <f>MONTH(SalesData[Order Date])</f>
        <v>8</v>
      </c>
      <c r="N1343" t="str">
        <f>TEXT(SalesData[[#This Row],[Order Date]], "mmmm")</f>
        <v>August</v>
      </c>
      <c r="O1343" s="7">
        <f>IF(SalesData[Sales]=0,0,SalesData[Profit]/SalesData[Sales])</f>
        <v>0.23755895133186408</v>
      </c>
      <c r="P1343" s="8">
        <f t="shared" si="20"/>
        <v>1.2482524465747951E-4</v>
      </c>
      <c r="Q1343" t="str">
        <f>IF(SalesData[[#This Row],[Discount]]&gt;0, "Yes", "No")</f>
        <v>Yes</v>
      </c>
      <c r="R1343" t="str">
        <f>TEXT(SalesData[[#This Row],[Order Date]],"mmm-yyyy")</f>
        <v>Aug-2023</v>
      </c>
      <c r="S1343">
        <f>YEAR(SalesData[[#This Row],[Order Date]])*100 + MONTH(SalesData[[#This Row],[Order Date]])</f>
        <v>202308</v>
      </c>
    </row>
    <row r="1344" spans="1:19" x14ac:dyDescent="0.3">
      <c r="A1344" t="s">
        <v>10005</v>
      </c>
      <c r="B1344" s="3">
        <v>45140</v>
      </c>
      <c r="C1344" t="s">
        <v>10006</v>
      </c>
      <c r="D1344" t="s">
        <v>23</v>
      </c>
      <c r="E1344" t="s">
        <v>14</v>
      </c>
      <c r="F1344" t="s">
        <v>39</v>
      </c>
      <c r="G1344">
        <v>5</v>
      </c>
      <c r="H1344" s="5">
        <v>740.69</v>
      </c>
      <c r="I1344" s="5">
        <v>0.03</v>
      </c>
      <c r="J1344" s="5">
        <v>3592.3465000000001</v>
      </c>
      <c r="K1344" s="5">
        <v>991.12153998620295</v>
      </c>
      <c r="L1344">
        <f>YEAR(SalesData[Order Date])</f>
        <v>2023</v>
      </c>
      <c r="M1344">
        <f>MONTH(SalesData[Order Date])</f>
        <v>8</v>
      </c>
      <c r="N1344" t="str">
        <f>TEXT(SalesData[[#This Row],[Order Date]], "mmmm")</f>
        <v>August</v>
      </c>
      <c r="O1344" s="7">
        <f>IF(SalesData[Sales]=0,0,SalesData[Profit]/SalesData[Sales])</f>
        <v>0.27589809056175479</v>
      </c>
      <c r="P1344" s="8">
        <f t="shared" si="20"/>
        <v>8.1005548880098271E-6</v>
      </c>
      <c r="Q1344" t="str">
        <f>IF(SalesData[[#This Row],[Discount]]&gt;0, "Yes", "No")</f>
        <v>Yes</v>
      </c>
      <c r="R1344" t="str">
        <f>TEXT(SalesData[[#This Row],[Order Date]],"mmm-yyyy")</f>
        <v>Aug-2023</v>
      </c>
      <c r="S1344">
        <f>YEAR(SalesData[[#This Row],[Order Date]])*100 + MONTH(SalesData[[#This Row],[Order Date]])</f>
        <v>202308</v>
      </c>
    </row>
    <row r="1345" spans="1:19" x14ac:dyDescent="0.3">
      <c r="A1345" t="s">
        <v>10106</v>
      </c>
      <c r="B1345" s="3">
        <v>45145</v>
      </c>
      <c r="C1345" t="s">
        <v>10107</v>
      </c>
      <c r="D1345" t="s">
        <v>13</v>
      </c>
      <c r="E1345" t="s">
        <v>14</v>
      </c>
      <c r="F1345" t="s">
        <v>27</v>
      </c>
      <c r="G1345">
        <v>5</v>
      </c>
      <c r="H1345" s="5">
        <v>73.08</v>
      </c>
      <c r="I1345" s="5">
        <v>0.23</v>
      </c>
      <c r="J1345" s="5">
        <v>281.358</v>
      </c>
      <c r="K1345" s="5">
        <v>58.281627915795092</v>
      </c>
      <c r="L1345">
        <f>YEAR(SalesData[Order Date])</f>
        <v>2023</v>
      </c>
      <c r="M1345">
        <f>MONTH(SalesData[Order Date])</f>
        <v>8</v>
      </c>
      <c r="N1345" t="str">
        <f>TEXT(SalesData[[#This Row],[Order Date]], "mmmm")</f>
        <v>August</v>
      </c>
      <c r="O1345" s="7">
        <f>IF(SalesData[Sales]=0,0,SalesData[Profit]/SalesData[Sales])</f>
        <v>0.20714402261814163</v>
      </c>
      <c r="P1345" s="8">
        <f t="shared" si="20"/>
        <v>6.2944718117131915E-4</v>
      </c>
      <c r="Q1345" t="str">
        <f>IF(SalesData[[#This Row],[Discount]]&gt;0, "Yes", "No")</f>
        <v>Yes</v>
      </c>
      <c r="R1345" t="str">
        <f>TEXT(SalesData[[#This Row],[Order Date]],"mmm-yyyy")</f>
        <v>Aug-2023</v>
      </c>
      <c r="S1345">
        <f>YEAR(SalesData[[#This Row],[Order Date]])*100 + MONTH(SalesData[[#This Row],[Order Date]])</f>
        <v>202308</v>
      </c>
    </row>
    <row r="1346" spans="1:19" x14ac:dyDescent="0.3">
      <c r="A1346" t="s">
        <v>10224</v>
      </c>
      <c r="B1346" s="3">
        <v>45162</v>
      </c>
      <c r="C1346" t="s">
        <v>10225</v>
      </c>
      <c r="D1346" t="s">
        <v>30</v>
      </c>
      <c r="E1346" t="s">
        <v>14</v>
      </c>
      <c r="F1346" t="s">
        <v>39</v>
      </c>
      <c r="G1346">
        <v>1</v>
      </c>
      <c r="H1346" s="5">
        <v>590.88</v>
      </c>
      <c r="I1346" s="5">
        <v>0.02</v>
      </c>
      <c r="J1346" s="5">
        <v>579.06240000000003</v>
      </c>
      <c r="K1346" s="5">
        <v>80.708990535469326</v>
      </c>
      <c r="L1346">
        <f>YEAR(SalesData[Order Date])</f>
        <v>2023</v>
      </c>
      <c r="M1346">
        <f>MONTH(SalesData[Order Date])</f>
        <v>8</v>
      </c>
      <c r="N1346" t="str">
        <f>TEXT(SalesData[[#This Row],[Order Date]], "mmmm")</f>
        <v>August</v>
      </c>
      <c r="O1346" s="7">
        <f>IF(SalesData[Sales]=0,0,SalesData[Profit]/SalesData[Sales])</f>
        <v>0.1393787449080951</v>
      </c>
      <c r="P1346" s="8">
        <f t="shared" ref="P1346:P1409" si="21">IF(H:H*G:G=0, 0, (I:I/(H:H*G:G)))</f>
        <v>3.3847820200379094E-5</v>
      </c>
      <c r="Q1346" t="str">
        <f>IF(SalesData[[#This Row],[Discount]]&gt;0, "Yes", "No")</f>
        <v>Yes</v>
      </c>
      <c r="R1346" t="str">
        <f>TEXT(SalesData[[#This Row],[Order Date]],"mmm-yyyy")</f>
        <v>Aug-2023</v>
      </c>
      <c r="S1346">
        <f>YEAR(SalesData[[#This Row],[Order Date]])*100 + MONTH(SalesData[[#This Row],[Order Date]])</f>
        <v>202308</v>
      </c>
    </row>
    <row r="1347" spans="1:19" x14ac:dyDescent="0.3">
      <c r="A1347" t="s">
        <v>10302</v>
      </c>
      <c r="B1347" s="3">
        <v>45153</v>
      </c>
      <c r="C1347" t="s">
        <v>10303</v>
      </c>
      <c r="D1347" t="s">
        <v>30</v>
      </c>
      <c r="E1347" t="s">
        <v>14</v>
      </c>
      <c r="F1347" t="s">
        <v>62</v>
      </c>
      <c r="G1347">
        <v>3</v>
      </c>
      <c r="H1347" s="5">
        <v>867.12</v>
      </c>
      <c r="I1347" s="5">
        <v>0.22</v>
      </c>
      <c r="J1347" s="5">
        <v>2029.0608</v>
      </c>
      <c r="K1347" s="5">
        <v>335.17079174689968</v>
      </c>
      <c r="L1347">
        <f>YEAR(SalesData[Order Date])</f>
        <v>2023</v>
      </c>
      <c r="M1347">
        <f>MONTH(SalesData[Order Date])</f>
        <v>8</v>
      </c>
      <c r="N1347" t="str">
        <f>TEXT(SalesData[[#This Row],[Order Date]], "mmmm")</f>
        <v>August</v>
      </c>
      <c r="O1347" s="7">
        <f>IF(SalesData[Sales]=0,0,SalesData[Profit]/SalesData[Sales])</f>
        <v>0.16518518900315834</v>
      </c>
      <c r="P1347" s="8">
        <f t="shared" si="21"/>
        <v>8.4571147399821624E-5</v>
      </c>
      <c r="Q1347" t="str">
        <f>IF(SalesData[[#This Row],[Discount]]&gt;0, "Yes", "No")</f>
        <v>Yes</v>
      </c>
      <c r="R1347" t="str">
        <f>TEXT(SalesData[[#This Row],[Order Date]],"mmm-yyyy")</f>
        <v>Aug-2023</v>
      </c>
      <c r="S1347">
        <f>YEAR(SalesData[[#This Row],[Order Date]])*100 + MONTH(SalesData[[#This Row],[Order Date]])</f>
        <v>202308</v>
      </c>
    </row>
    <row r="1348" spans="1:19" x14ac:dyDescent="0.3">
      <c r="A1348" t="s">
        <v>10313</v>
      </c>
      <c r="B1348" s="3">
        <v>45147</v>
      </c>
      <c r="C1348" t="s">
        <v>10314</v>
      </c>
      <c r="D1348" t="s">
        <v>30</v>
      </c>
      <c r="E1348" t="s">
        <v>14</v>
      </c>
      <c r="F1348" t="s">
        <v>44</v>
      </c>
      <c r="G1348">
        <v>9</v>
      </c>
      <c r="H1348" s="5">
        <v>381.27</v>
      </c>
      <c r="I1348" s="5">
        <v>0.06</v>
      </c>
      <c r="J1348" s="5">
        <v>3225.5441999999998</v>
      </c>
      <c r="K1348" s="5">
        <v>375.19871941464271</v>
      </c>
      <c r="L1348">
        <f>YEAR(SalesData[Order Date])</f>
        <v>2023</v>
      </c>
      <c r="M1348">
        <f>MONTH(SalesData[Order Date])</f>
        <v>8</v>
      </c>
      <c r="N1348" t="str">
        <f>TEXT(SalesData[[#This Row],[Order Date]], "mmmm")</f>
        <v>August</v>
      </c>
      <c r="O1348" s="7">
        <f>IF(SalesData[Sales]=0,0,SalesData[Profit]/SalesData[Sales])</f>
        <v>0.11632105968804976</v>
      </c>
      <c r="P1348" s="8">
        <f t="shared" si="21"/>
        <v>1.748542152979953E-5</v>
      </c>
      <c r="Q1348" t="str">
        <f>IF(SalesData[[#This Row],[Discount]]&gt;0, "Yes", "No")</f>
        <v>Yes</v>
      </c>
      <c r="R1348" t="str">
        <f>TEXT(SalesData[[#This Row],[Order Date]],"mmm-yyyy")</f>
        <v>Aug-2023</v>
      </c>
      <c r="S1348">
        <f>YEAR(SalesData[[#This Row],[Order Date]])*100 + MONTH(SalesData[[#This Row],[Order Date]])</f>
        <v>202308</v>
      </c>
    </row>
    <row r="1349" spans="1:19" x14ac:dyDescent="0.3">
      <c r="A1349" t="s">
        <v>10319</v>
      </c>
      <c r="B1349" s="3">
        <v>45155</v>
      </c>
      <c r="C1349" t="s">
        <v>10320</v>
      </c>
      <c r="D1349" t="s">
        <v>23</v>
      </c>
      <c r="E1349" t="s">
        <v>26</v>
      </c>
      <c r="F1349" t="s">
        <v>44</v>
      </c>
      <c r="G1349">
        <v>1</v>
      </c>
      <c r="H1349" s="5">
        <v>85.01</v>
      </c>
      <c r="I1349" s="5">
        <v>0.28000000000000003</v>
      </c>
      <c r="J1349" s="5">
        <v>61.2072</v>
      </c>
      <c r="K1349" s="5">
        <v>10.166734511243281</v>
      </c>
      <c r="L1349">
        <f>YEAR(SalesData[Order Date])</f>
        <v>2023</v>
      </c>
      <c r="M1349">
        <f>MONTH(SalesData[Order Date])</f>
        <v>8</v>
      </c>
      <c r="N1349" t="str">
        <f>TEXT(SalesData[[#This Row],[Order Date]], "mmmm")</f>
        <v>August</v>
      </c>
      <c r="O1349" s="7">
        <f>IF(SalesData[Sales]=0,0,SalesData[Profit]/SalesData[Sales])</f>
        <v>0.16610357133218445</v>
      </c>
      <c r="P1349" s="8">
        <f t="shared" si="21"/>
        <v>3.2937301493941892E-3</v>
      </c>
      <c r="Q1349" t="str">
        <f>IF(SalesData[[#This Row],[Discount]]&gt;0, "Yes", "No")</f>
        <v>Yes</v>
      </c>
      <c r="R1349" t="str">
        <f>TEXT(SalesData[[#This Row],[Order Date]],"mmm-yyyy")</f>
        <v>Aug-2023</v>
      </c>
      <c r="S1349">
        <f>YEAR(SalesData[[#This Row],[Order Date]])*100 + MONTH(SalesData[[#This Row],[Order Date]])</f>
        <v>202308</v>
      </c>
    </row>
    <row r="1350" spans="1:19" x14ac:dyDescent="0.3">
      <c r="A1350" t="s">
        <v>10321</v>
      </c>
      <c r="B1350" s="3">
        <v>45162</v>
      </c>
      <c r="C1350" t="s">
        <v>10322</v>
      </c>
      <c r="D1350" t="s">
        <v>23</v>
      </c>
      <c r="E1350" t="s">
        <v>26</v>
      </c>
      <c r="F1350" t="s">
        <v>91</v>
      </c>
      <c r="G1350">
        <v>7</v>
      </c>
      <c r="H1350" s="5">
        <v>552.20000000000005</v>
      </c>
      <c r="I1350" s="5">
        <v>0.15</v>
      </c>
      <c r="J1350" s="5">
        <v>3285.5900000000011</v>
      </c>
      <c r="K1350" s="5">
        <v>669.35891554874365</v>
      </c>
      <c r="L1350">
        <f>YEAR(SalesData[Order Date])</f>
        <v>2023</v>
      </c>
      <c r="M1350">
        <f>MONTH(SalesData[Order Date])</f>
        <v>8</v>
      </c>
      <c r="N1350" t="str">
        <f>TEXT(SalesData[[#This Row],[Order Date]], "mmmm")</f>
        <v>August</v>
      </c>
      <c r="O1350" s="7">
        <f>IF(SalesData[Sales]=0,0,SalesData[Profit]/SalesData[Sales])</f>
        <v>0.20372563696284182</v>
      </c>
      <c r="P1350" s="8">
        <f t="shared" si="21"/>
        <v>3.8805815698245967E-5</v>
      </c>
      <c r="Q1350" t="str">
        <f>IF(SalesData[[#This Row],[Discount]]&gt;0, "Yes", "No")</f>
        <v>Yes</v>
      </c>
      <c r="R1350" t="str">
        <f>TEXT(SalesData[[#This Row],[Order Date]],"mmm-yyyy")</f>
        <v>Aug-2023</v>
      </c>
      <c r="S1350">
        <f>YEAR(SalesData[[#This Row],[Order Date]])*100 + MONTH(SalesData[[#This Row],[Order Date]])</f>
        <v>202308</v>
      </c>
    </row>
    <row r="1351" spans="1:19" x14ac:dyDescent="0.3">
      <c r="A1351" t="s">
        <v>10357</v>
      </c>
      <c r="B1351" s="3">
        <v>45148</v>
      </c>
      <c r="C1351" t="s">
        <v>10358</v>
      </c>
      <c r="D1351" t="s">
        <v>23</v>
      </c>
      <c r="E1351" t="s">
        <v>19</v>
      </c>
      <c r="F1351" t="s">
        <v>44</v>
      </c>
      <c r="G1351">
        <v>3</v>
      </c>
      <c r="H1351" s="5">
        <v>820.68</v>
      </c>
      <c r="I1351" s="5">
        <v>0.23</v>
      </c>
      <c r="J1351" s="5">
        <v>1895.7708</v>
      </c>
      <c r="K1351" s="5">
        <v>148.57111387262259</v>
      </c>
      <c r="L1351">
        <f>YEAR(SalesData[Order Date])</f>
        <v>2023</v>
      </c>
      <c r="M1351">
        <f>MONTH(SalesData[Order Date])</f>
        <v>8</v>
      </c>
      <c r="N1351" t="str">
        <f>TEXT(SalesData[[#This Row],[Order Date]], "mmmm")</f>
        <v>August</v>
      </c>
      <c r="O1351" s="7">
        <f>IF(SalesData[Sales]=0,0,SalesData[Profit]/SalesData[Sales])</f>
        <v>7.8369765940388247E-2</v>
      </c>
      <c r="P1351" s="8">
        <f t="shared" si="21"/>
        <v>9.341846598755504E-5</v>
      </c>
      <c r="Q1351" t="str">
        <f>IF(SalesData[[#This Row],[Discount]]&gt;0, "Yes", "No")</f>
        <v>Yes</v>
      </c>
      <c r="R1351" t="str">
        <f>TEXT(SalesData[[#This Row],[Order Date]],"mmm-yyyy")</f>
        <v>Aug-2023</v>
      </c>
      <c r="S1351">
        <f>YEAR(SalesData[[#This Row],[Order Date]])*100 + MONTH(SalesData[[#This Row],[Order Date]])</f>
        <v>202308</v>
      </c>
    </row>
    <row r="1352" spans="1:19" x14ac:dyDescent="0.3">
      <c r="A1352" t="s">
        <v>10363</v>
      </c>
      <c r="B1352" s="3">
        <v>45158</v>
      </c>
      <c r="C1352" t="s">
        <v>10364</v>
      </c>
      <c r="D1352" t="s">
        <v>30</v>
      </c>
      <c r="E1352" t="s">
        <v>26</v>
      </c>
      <c r="F1352" t="s">
        <v>20</v>
      </c>
      <c r="G1352">
        <v>6</v>
      </c>
      <c r="H1352" s="5">
        <v>510.5</v>
      </c>
      <c r="I1352" s="5">
        <v>0.24</v>
      </c>
      <c r="J1352" s="5">
        <v>2327.88</v>
      </c>
      <c r="K1352" s="5">
        <v>569.02212181034974</v>
      </c>
      <c r="L1352">
        <f>YEAR(SalesData[Order Date])</f>
        <v>2023</v>
      </c>
      <c r="M1352">
        <f>MONTH(SalesData[Order Date])</f>
        <v>8</v>
      </c>
      <c r="N1352" t="str">
        <f>TEXT(SalesData[[#This Row],[Order Date]], "mmmm")</f>
        <v>August</v>
      </c>
      <c r="O1352" s="7">
        <f>IF(SalesData[Sales]=0,0,SalesData[Profit]/SalesData[Sales])</f>
        <v>0.24443790994825751</v>
      </c>
      <c r="P1352" s="8">
        <f t="shared" si="21"/>
        <v>7.8354554358472079E-5</v>
      </c>
      <c r="Q1352" t="str">
        <f>IF(SalesData[[#This Row],[Discount]]&gt;0, "Yes", "No")</f>
        <v>Yes</v>
      </c>
      <c r="R1352" t="str">
        <f>TEXT(SalesData[[#This Row],[Order Date]],"mmm-yyyy")</f>
        <v>Aug-2023</v>
      </c>
      <c r="S1352">
        <f>YEAR(SalesData[[#This Row],[Order Date]])*100 + MONTH(SalesData[[#This Row],[Order Date]])</f>
        <v>202308</v>
      </c>
    </row>
    <row r="1353" spans="1:19" x14ac:dyDescent="0.3">
      <c r="A1353" t="s">
        <v>10375</v>
      </c>
      <c r="B1353" s="3">
        <v>45155</v>
      </c>
      <c r="C1353" t="s">
        <v>10376</v>
      </c>
      <c r="D1353" t="s">
        <v>18</v>
      </c>
      <c r="E1353" t="s">
        <v>26</v>
      </c>
      <c r="F1353" t="s">
        <v>39</v>
      </c>
      <c r="G1353">
        <v>4</v>
      </c>
      <c r="H1353" s="5">
        <v>915.96</v>
      </c>
      <c r="I1353" s="5">
        <v>0.02</v>
      </c>
      <c r="J1353" s="5">
        <v>3590.5632000000001</v>
      </c>
      <c r="K1353" s="5">
        <v>505.42866117490638</v>
      </c>
      <c r="L1353">
        <f>YEAR(SalesData[Order Date])</f>
        <v>2023</v>
      </c>
      <c r="M1353">
        <f>MONTH(SalesData[Order Date])</f>
        <v>8</v>
      </c>
      <c r="N1353" t="str">
        <f>TEXT(SalesData[[#This Row],[Order Date]], "mmmm")</f>
        <v>August</v>
      </c>
      <c r="O1353" s="7">
        <f>IF(SalesData[Sales]=0,0,SalesData[Profit]/SalesData[Sales])</f>
        <v>0.14076584452681584</v>
      </c>
      <c r="P1353" s="8">
        <f t="shared" si="21"/>
        <v>5.4587536573649501E-6</v>
      </c>
      <c r="Q1353" t="str">
        <f>IF(SalesData[[#This Row],[Discount]]&gt;0, "Yes", "No")</f>
        <v>Yes</v>
      </c>
      <c r="R1353" t="str">
        <f>TEXT(SalesData[[#This Row],[Order Date]],"mmm-yyyy")</f>
        <v>Aug-2023</v>
      </c>
      <c r="S1353">
        <f>YEAR(SalesData[[#This Row],[Order Date]])*100 + MONTH(SalesData[[#This Row],[Order Date]])</f>
        <v>202308</v>
      </c>
    </row>
    <row r="1354" spans="1:19" x14ac:dyDescent="0.3">
      <c r="A1354" t="s">
        <v>10474</v>
      </c>
      <c r="B1354" s="3">
        <v>45153</v>
      </c>
      <c r="C1354" t="s">
        <v>10475</v>
      </c>
      <c r="D1354" t="s">
        <v>18</v>
      </c>
      <c r="E1354" t="s">
        <v>26</v>
      </c>
      <c r="F1354" t="s">
        <v>39</v>
      </c>
      <c r="G1354">
        <v>9</v>
      </c>
      <c r="H1354" s="5">
        <v>531.6</v>
      </c>
      <c r="I1354" s="5">
        <v>0.16</v>
      </c>
      <c r="J1354" s="5">
        <v>4018.8960000000002</v>
      </c>
      <c r="K1354" s="5">
        <v>667.13772093335729</v>
      </c>
      <c r="L1354">
        <f>YEAR(SalesData[Order Date])</f>
        <v>2023</v>
      </c>
      <c r="M1354">
        <f>MONTH(SalesData[Order Date])</f>
        <v>8</v>
      </c>
      <c r="N1354" t="str">
        <f>TEXT(SalesData[[#This Row],[Order Date]], "mmmm")</f>
        <v>August</v>
      </c>
      <c r="O1354" s="7">
        <f>IF(SalesData[Sales]=0,0,SalesData[Profit]/SalesData[Sales])</f>
        <v>0.16600024507560218</v>
      </c>
      <c r="P1354" s="8">
        <f t="shared" si="21"/>
        <v>3.3442019898001835E-5</v>
      </c>
      <c r="Q1354" t="str">
        <f>IF(SalesData[[#This Row],[Discount]]&gt;0, "Yes", "No")</f>
        <v>Yes</v>
      </c>
      <c r="R1354" t="str">
        <f>TEXT(SalesData[[#This Row],[Order Date]],"mmm-yyyy")</f>
        <v>Aug-2023</v>
      </c>
      <c r="S1354">
        <f>YEAR(SalesData[[#This Row],[Order Date]])*100 + MONTH(SalesData[[#This Row],[Order Date]])</f>
        <v>202308</v>
      </c>
    </row>
    <row r="1355" spans="1:19" x14ac:dyDescent="0.3">
      <c r="A1355" t="s">
        <v>10484</v>
      </c>
      <c r="B1355" s="3">
        <v>45160</v>
      </c>
      <c r="C1355" t="s">
        <v>10485</v>
      </c>
      <c r="D1355" t="s">
        <v>18</v>
      </c>
      <c r="E1355" t="s">
        <v>14</v>
      </c>
      <c r="F1355" t="s">
        <v>27</v>
      </c>
      <c r="G1355">
        <v>9</v>
      </c>
      <c r="H1355" s="5">
        <v>525.16999999999996</v>
      </c>
      <c r="I1355" s="5">
        <v>0.04</v>
      </c>
      <c r="J1355" s="5">
        <v>4537.4687999999996</v>
      </c>
      <c r="K1355" s="5">
        <v>1168.802079053673</v>
      </c>
      <c r="L1355">
        <f>YEAR(SalesData[Order Date])</f>
        <v>2023</v>
      </c>
      <c r="M1355">
        <f>MONTH(SalesData[Order Date])</f>
        <v>8</v>
      </c>
      <c r="N1355" t="str">
        <f>TEXT(SalesData[[#This Row],[Order Date]], "mmmm")</f>
        <v>August</v>
      </c>
      <c r="O1355" s="7">
        <f>IF(SalesData[Sales]=0,0,SalesData[Profit]/SalesData[Sales])</f>
        <v>0.25758900624367337</v>
      </c>
      <c r="P1355" s="8">
        <f t="shared" si="21"/>
        <v>8.4628681083162497E-6</v>
      </c>
      <c r="Q1355" t="str">
        <f>IF(SalesData[[#This Row],[Discount]]&gt;0, "Yes", "No")</f>
        <v>Yes</v>
      </c>
      <c r="R1355" t="str">
        <f>TEXT(SalesData[[#This Row],[Order Date]],"mmm-yyyy")</f>
        <v>Aug-2023</v>
      </c>
      <c r="S1355">
        <f>YEAR(SalesData[[#This Row],[Order Date]])*100 + MONTH(SalesData[[#This Row],[Order Date]])</f>
        <v>202308</v>
      </c>
    </row>
    <row r="1356" spans="1:19" x14ac:dyDescent="0.3">
      <c r="A1356" t="s">
        <v>10563</v>
      </c>
      <c r="B1356" s="3">
        <v>45159</v>
      </c>
      <c r="C1356" t="s">
        <v>10564</v>
      </c>
      <c r="D1356" t="s">
        <v>30</v>
      </c>
      <c r="E1356" t="s">
        <v>19</v>
      </c>
      <c r="F1356" t="s">
        <v>31</v>
      </c>
      <c r="G1356">
        <v>6</v>
      </c>
      <c r="H1356" s="5">
        <v>853.75</v>
      </c>
      <c r="I1356" s="5">
        <v>0.17</v>
      </c>
      <c r="J1356" s="5">
        <v>4251.6750000000002</v>
      </c>
      <c r="K1356" s="5">
        <v>1066.9964526077481</v>
      </c>
      <c r="L1356">
        <f>YEAR(SalesData[Order Date])</f>
        <v>2023</v>
      </c>
      <c r="M1356">
        <f>MONTH(SalesData[Order Date])</f>
        <v>8</v>
      </c>
      <c r="N1356" t="str">
        <f>TEXT(SalesData[[#This Row],[Order Date]], "mmmm")</f>
        <v>August</v>
      </c>
      <c r="O1356" s="7">
        <f>IF(SalesData[Sales]=0,0,SalesData[Profit]/SalesData[Sales])</f>
        <v>0.25095908144619428</v>
      </c>
      <c r="P1356" s="8">
        <f t="shared" si="21"/>
        <v>3.3186920448999514E-5</v>
      </c>
      <c r="Q1356" t="str">
        <f>IF(SalesData[[#This Row],[Discount]]&gt;0, "Yes", "No")</f>
        <v>Yes</v>
      </c>
      <c r="R1356" t="str">
        <f>TEXT(SalesData[[#This Row],[Order Date]],"mmm-yyyy")</f>
        <v>Aug-2023</v>
      </c>
      <c r="S1356">
        <f>YEAR(SalesData[[#This Row],[Order Date]])*100 + MONTH(SalesData[[#This Row],[Order Date]])</f>
        <v>202308</v>
      </c>
    </row>
    <row r="1357" spans="1:19" x14ac:dyDescent="0.3">
      <c r="A1357" t="s">
        <v>10585</v>
      </c>
      <c r="B1357" s="3">
        <v>45149</v>
      </c>
      <c r="C1357" t="s">
        <v>8640</v>
      </c>
      <c r="D1357" t="s">
        <v>18</v>
      </c>
      <c r="E1357" t="s">
        <v>19</v>
      </c>
      <c r="F1357" t="s">
        <v>91</v>
      </c>
      <c r="G1357">
        <v>8</v>
      </c>
      <c r="H1357" s="5">
        <v>740.44</v>
      </c>
      <c r="I1357" s="5">
        <v>0.03</v>
      </c>
      <c r="J1357" s="5">
        <v>5745.8144000000002</v>
      </c>
      <c r="K1357" s="5">
        <v>348.1652772270308</v>
      </c>
      <c r="L1357">
        <f>YEAR(SalesData[Order Date])</f>
        <v>2023</v>
      </c>
      <c r="M1357">
        <f>MONTH(SalesData[Order Date])</f>
        <v>8</v>
      </c>
      <c r="N1357" t="str">
        <f>TEXT(SalesData[[#This Row],[Order Date]], "mmmm")</f>
        <v>August</v>
      </c>
      <c r="O1357" s="7">
        <f>IF(SalesData[Sales]=0,0,SalesData[Profit]/SalesData[Sales])</f>
        <v>6.0594591643445841E-2</v>
      </c>
      <c r="P1357" s="8">
        <f t="shared" si="21"/>
        <v>5.064556209821187E-6</v>
      </c>
      <c r="Q1357" t="str">
        <f>IF(SalesData[[#This Row],[Discount]]&gt;0, "Yes", "No")</f>
        <v>Yes</v>
      </c>
      <c r="R1357" t="str">
        <f>TEXT(SalesData[[#This Row],[Order Date]],"mmm-yyyy")</f>
        <v>Aug-2023</v>
      </c>
      <c r="S1357">
        <f>YEAR(SalesData[[#This Row],[Order Date]])*100 + MONTH(SalesData[[#This Row],[Order Date]])</f>
        <v>202308</v>
      </c>
    </row>
    <row r="1358" spans="1:19" x14ac:dyDescent="0.3">
      <c r="A1358" t="s">
        <v>10852</v>
      </c>
      <c r="B1358" s="3">
        <v>45161</v>
      </c>
      <c r="C1358" t="s">
        <v>10853</v>
      </c>
      <c r="D1358" t="s">
        <v>30</v>
      </c>
      <c r="E1358" t="s">
        <v>14</v>
      </c>
      <c r="F1358" t="s">
        <v>34</v>
      </c>
      <c r="G1358">
        <v>6</v>
      </c>
      <c r="H1358" s="5">
        <v>799.98</v>
      </c>
      <c r="I1358" s="5">
        <v>0.27</v>
      </c>
      <c r="J1358" s="5">
        <v>3503.9124000000002</v>
      </c>
      <c r="K1358" s="5">
        <v>471.16237434559929</v>
      </c>
      <c r="L1358">
        <f>YEAR(SalesData[Order Date])</f>
        <v>2023</v>
      </c>
      <c r="M1358">
        <f>MONTH(SalesData[Order Date])</f>
        <v>8</v>
      </c>
      <c r="N1358" t="str">
        <f>TEXT(SalesData[[#This Row],[Order Date]], "mmmm")</f>
        <v>August</v>
      </c>
      <c r="O1358" s="7">
        <f>IF(SalesData[Sales]=0,0,SalesData[Profit]/SalesData[Sales])</f>
        <v>0.1344675096174206</v>
      </c>
      <c r="P1358" s="8">
        <f t="shared" si="21"/>
        <v>5.6251406285157129E-5</v>
      </c>
      <c r="Q1358" t="str">
        <f>IF(SalesData[[#This Row],[Discount]]&gt;0, "Yes", "No")</f>
        <v>Yes</v>
      </c>
      <c r="R1358" t="str">
        <f>TEXT(SalesData[[#This Row],[Order Date]],"mmm-yyyy")</f>
        <v>Aug-2023</v>
      </c>
      <c r="S1358">
        <f>YEAR(SalesData[[#This Row],[Order Date]])*100 + MONTH(SalesData[[#This Row],[Order Date]])</f>
        <v>202308</v>
      </c>
    </row>
    <row r="1359" spans="1:19" x14ac:dyDescent="0.3">
      <c r="A1359" t="s">
        <v>11065</v>
      </c>
      <c r="B1359" s="3">
        <v>45143</v>
      </c>
      <c r="C1359" t="s">
        <v>11066</v>
      </c>
      <c r="D1359" t="s">
        <v>23</v>
      </c>
      <c r="E1359" t="s">
        <v>19</v>
      </c>
      <c r="F1359" t="s">
        <v>15</v>
      </c>
      <c r="G1359">
        <v>4</v>
      </c>
      <c r="H1359" s="5">
        <v>124.78</v>
      </c>
      <c r="I1359" s="5">
        <v>0.28999999999999998</v>
      </c>
      <c r="J1359" s="5">
        <v>354.37520000000001</v>
      </c>
      <c r="K1359" s="5">
        <v>19.137811615014961</v>
      </c>
      <c r="L1359">
        <f>YEAR(SalesData[Order Date])</f>
        <v>2023</v>
      </c>
      <c r="M1359">
        <f>MONTH(SalesData[Order Date])</f>
        <v>8</v>
      </c>
      <c r="N1359" t="str">
        <f>TEXT(SalesData[[#This Row],[Order Date]], "mmmm")</f>
        <v>August</v>
      </c>
      <c r="O1359" s="7">
        <f>IF(SalesData[Sales]=0,0,SalesData[Profit]/SalesData[Sales])</f>
        <v>5.4004376195103274E-2</v>
      </c>
      <c r="P1359" s="8">
        <f t="shared" si="21"/>
        <v>5.8102259977560499E-4</v>
      </c>
      <c r="Q1359" t="str">
        <f>IF(SalesData[[#This Row],[Discount]]&gt;0, "Yes", "No")</f>
        <v>Yes</v>
      </c>
      <c r="R1359" t="str">
        <f>TEXT(SalesData[[#This Row],[Order Date]],"mmm-yyyy")</f>
        <v>Aug-2023</v>
      </c>
      <c r="S1359">
        <f>YEAR(SalesData[[#This Row],[Order Date]])*100 + MONTH(SalesData[[#This Row],[Order Date]])</f>
        <v>202308</v>
      </c>
    </row>
    <row r="1360" spans="1:19" x14ac:dyDescent="0.3">
      <c r="A1360" t="s">
        <v>11093</v>
      </c>
      <c r="B1360" s="3">
        <v>45159</v>
      </c>
      <c r="C1360" t="s">
        <v>11094</v>
      </c>
      <c r="D1360" t="s">
        <v>18</v>
      </c>
      <c r="E1360" t="s">
        <v>14</v>
      </c>
      <c r="F1360" t="s">
        <v>53</v>
      </c>
      <c r="G1360">
        <v>9</v>
      </c>
      <c r="H1360" s="5">
        <v>961.53</v>
      </c>
      <c r="I1360" s="5">
        <v>0.11</v>
      </c>
      <c r="J1360" s="5">
        <v>7701.8553000000002</v>
      </c>
      <c r="K1360" s="5">
        <v>541.58704341359464</v>
      </c>
      <c r="L1360">
        <f>YEAR(SalesData[Order Date])</f>
        <v>2023</v>
      </c>
      <c r="M1360">
        <f>MONTH(SalesData[Order Date])</f>
        <v>8</v>
      </c>
      <c r="N1360" t="str">
        <f>TEXT(SalesData[[#This Row],[Order Date]], "mmmm")</f>
        <v>August</v>
      </c>
      <c r="O1360" s="7">
        <f>IF(SalesData[Sales]=0,0,SalesData[Profit]/SalesData[Sales])</f>
        <v>7.0319036429260698E-2</v>
      </c>
      <c r="P1360" s="8">
        <f t="shared" si="21"/>
        <v>1.2711222969873246E-5</v>
      </c>
      <c r="Q1360" t="str">
        <f>IF(SalesData[[#This Row],[Discount]]&gt;0, "Yes", "No")</f>
        <v>Yes</v>
      </c>
      <c r="R1360" t="str">
        <f>TEXT(SalesData[[#This Row],[Order Date]],"mmm-yyyy")</f>
        <v>Aug-2023</v>
      </c>
      <c r="S1360">
        <f>YEAR(SalesData[[#This Row],[Order Date]])*100 + MONTH(SalesData[[#This Row],[Order Date]])</f>
        <v>202308</v>
      </c>
    </row>
    <row r="1361" spans="1:19" x14ac:dyDescent="0.3">
      <c r="A1361" t="s">
        <v>11101</v>
      </c>
      <c r="B1361" s="3">
        <v>45156</v>
      </c>
      <c r="C1361" t="s">
        <v>11102</v>
      </c>
      <c r="D1361" t="s">
        <v>18</v>
      </c>
      <c r="E1361" t="s">
        <v>14</v>
      </c>
      <c r="F1361" t="s">
        <v>34</v>
      </c>
      <c r="G1361">
        <v>1</v>
      </c>
      <c r="H1361" s="5">
        <v>192.37</v>
      </c>
      <c r="I1361" s="5">
        <v>0.16</v>
      </c>
      <c r="J1361" s="5">
        <v>161.5908</v>
      </c>
      <c r="K1361" s="5">
        <v>38.106650560997352</v>
      </c>
      <c r="L1361">
        <f>YEAR(SalesData[Order Date])</f>
        <v>2023</v>
      </c>
      <c r="M1361">
        <f>MONTH(SalesData[Order Date])</f>
        <v>8</v>
      </c>
      <c r="N1361" t="str">
        <f>TEXT(SalesData[[#This Row],[Order Date]], "mmmm")</f>
        <v>August</v>
      </c>
      <c r="O1361" s="7">
        <f>IF(SalesData[Sales]=0,0,SalesData[Profit]/SalesData[Sales])</f>
        <v>0.23582190669887984</v>
      </c>
      <c r="P1361" s="8">
        <f t="shared" si="21"/>
        <v>8.3173051931174295E-4</v>
      </c>
      <c r="Q1361" t="str">
        <f>IF(SalesData[[#This Row],[Discount]]&gt;0, "Yes", "No")</f>
        <v>Yes</v>
      </c>
      <c r="R1361" t="str">
        <f>TEXT(SalesData[[#This Row],[Order Date]],"mmm-yyyy")</f>
        <v>Aug-2023</v>
      </c>
      <c r="S1361">
        <f>YEAR(SalesData[[#This Row],[Order Date]])*100 + MONTH(SalesData[[#This Row],[Order Date]])</f>
        <v>202308</v>
      </c>
    </row>
    <row r="1362" spans="1:19" x14ac:dyDescent="0.3">
      <c r="A1362" t="s">
        <v>11118</v>
      </c>
      <c r="B1362" s="3">
        <v>45160</v>
      </c>
      <c r="C1362" t="s">
        <v>11119</v>
      </c>
      <c r="D1362" t="s">
        <v>18</v>
      </c>
      <c r="E1362" t="s">
        <v>19</v>
      </c>
      <c r="F1362" t="s">
        <v>91</v>
      </c>
      <c r="G1362">
        <v>5</v>
      </c>
      <c r="H1362" s="5">
        <v>873.97</v>
      </c>
      <c r="I1362" s="5">
        <v>0.16</v>
      </c>
      <c r="J1362" s="5">
        <v>3670.674</v>
      </c>
      <c r="K1362" s="5">
        <v>937.30312709208454</v>
      </c>
      <c r="L1362">
        <f>YEAR(SalesData[Order Date])</f>
        <v>2023</v>
      </c>
      <c r="M1362">
        <f>MONTH(SalesData[Order Date])</f>
        <v>8</v>
      </c>
      <c r="N1362" t="str">
        <f>TEXT(SalesData[[#This Row],[Order Date]], "mmmm")</f>
        <v>August</v>
      </c>
      <c r="O1362" s="7">
        <f>IF(SalesData[Sales]=0,0,SalesData[Profit]/SalesData[Sales])</f>
        <v>0.25534905226998761</v>
      </c>
      <c r="P1362" s="8">
        <f t="shared" si="21"/>
        <v>3.6614529102829616E-5</v>
      </c>
      <c r="Q1362" t="str">
        <f>IF(SalesData[[#This Row],[Discount]]&gt;0, "Yes", "No")</f>
        <v>Yes</v>
      </c>
      <c r="R1362" t="str">
        <f>TEXT(SalesData[[#This Row],[Order Date]],"mmm-yyyy")</f>
        <v>Aug-2023</v>
      </c>
      <c r="S1362">
        <f>YEAR(SalesData[[#This Row],[Order Date]])*100 + MONTH(SalesData[[#This Row],[Order Date]])</f>
        <v>202308</v>
      </c>
    </row>
    <row r="1363" spans="1:19" x14ac:dyDescent="0.3">
      <c r="A1363" t="s">
        <v>11134</v>
      </c>
      <c r="B1363" s="3">
        <v>45164</v>
      </c>
      <c r="C1363" t="s">
        <v>11135</v>
      </c>
      <c r="D1363" t="s">
        <v>23</v>
      </c>
      <c r="E1363" t="s">
        <v>14</v>
      </c>
      <c r="F1363" t="s">
        <v>20</v>
      </c>
      <c r="G1363">
        <v>4</v>
      </c>
      <c r="H1363" s="5">
        <v>522.99</v>
      </c>
      <c r="I1363" s="5">
        <v>0.13</v>
      </c>
      <c r="J1363" s="5">
        <v>1820.0052000000001</v>
      </c>
      <c r="K1363" s="5">
        <v>386.6169920385139</v>
      </c>
      <c r="L1363">
        <f>YEAR(SalesData[Order Date])</f>
        <v>2023</v>
      </c>
      <c r="M1363">
        <f>MONTH(SalesData[Order Date])</f>
        <v>8</v>
      </c>
      <c r="N1363" t="str">
        <f>TEXT(SalesData[[#This Row],[Order Date]], "mmmm")</f>
        <v>August</v>
      </c>
      <c r="O1363" s="7">
        <f>IF(SalesData[Sales]=0,0,SalesData[Profit]/SalesData[Sales])</f>
        <v>0.2124263117701608</v>
      </c>
      <c r="P1363" s="8">
        <f t="shared" si="21"/>
        <v>6.2142679592344018E-5</v>
      </c>
      <c r="Q1363" t="str">
        <f>IF(SalesData[[#This Row],[Discount]]&gt;0, "Yes", "No")</f>
        <v>Yes</v>
      </c>
      <c r="R1363" t="str">
        <f>TEXT(SalesData[[#This Row],[Order Date]],"mmm-yyyy")</f>
        <v>Aug-2023</v>
      </c>
      <c r="S1363">
        <f>YEAR(SalesData[[#This Row],[Order Date]])*100 + MONTH(SalesData[[#This Row],[Order Date]])</f>
        <v>202308</v>
      </c>
    </row>
    <row r="1364" spans="1:19" x14ac:dyDescent="0.3">
      <c r="A1364" t="s">
        <v>11142</v>
      </c>
      <c r="B1364" s="3">
        <v>45165</v>
      </c>
      <c r="C1364" t="s">
        <v>11143</v>
      </c>
      <c r="D1364" t="s">
        <v>23</v>
      </c>
      <c r="E1364" t="s">
        <v>26</v>
      </c>
      <c r="F1364" t="s">
        <v>31</v>
      </c>
      <c r="G1364">
        <v>2</v>
      </c>
      <c r="H1364" s="5">
        <v>415.3</v>
      </c>
      <c r="I1364" s="5">
        <v>0.03</v>
      </c>
      <c r="J1364" s="5">
        <v>805.68200000000002</v>
      </c>
      <c r="K1364" s="5">
        <v>64.334277465693276</v>
      </c>
      <c r="L1364">
        <f>YEAR(SalesData[Order Date])</f>
        <v>2023</v>
      </c>
      <c r="M1364">
        <f>MONTH(SalesData[Order Date])</f>
        <v>8</v>
      </c>
      <c r="N1364" t="str">
        <f>TEXT(SalesData[[#This Row],[Order Date]], "mmmm")</f>
        <v>August</v>
      </c>
      <c r="O1364" s="7">
        <f>IF(SalesData[Sales]=0,0,SalesData[Profit]/SalesData[Sales])</f>
        <v>7.9850707184339814E-2</v>
      </c>
      <c r="P1364" s="8">
        <f t="shared" si="21"/>
        <v>3.6118468576932337E-5</v>
      </c>
      <c r="Q1364" t="str">
        <f>IF(SalesData[[#This Row],[Discount]]&gt;0, "Yes", "No")</f>
        <v>Yes</v>
      </c>
      <c r="R1364" t="str">
        <f>TEXT(SalesData[[#This Row],[Order Date]],"mmm-yyyy")</f>
        <v>Aug-2023</v>
      </c>
      <c r="S1364">
        <f>YEAR(SalesData[[#This Row],[Order Date]])*100 + MONTH(SalesData[[#This Row],[Order Date]])</f>
        <v>202308</v>
      </c>
    </row>
    <row r="1365" spans="1:19" x14ac:dyDescent="0.3">
      <c r="A1365" t="s">
        <v>11198</v>
      </c>
      <c r="B1365" s="3">
        <v>45152</v>
      </c>
      <c r="C1365" t="s">
        <v>11199</v>
      </c>
      <c r="D1365" t="s">
        <v>23</v>
      </c>
      <c r="E1365" t="s">
        <v>19</v>
      </c>
      <c r="F1365" t="s">
        <v>15</v>
      </c>
      <c r="G1365">
        <v>9</v>
      </c>
      <c r="H1365" s="5">
        <v>144.41</v>
      </c>
      <c r="I1365" s="5">
        <v>0.02</v>
      </c>
      <c r="J1365" s="5">
        <v>1273.6962000000001</v>
      </c>
      <c r="K1365" s="5">
        <v>338.09370084970442</v>
      </c>
      <c r="L1365">
        <f>YEAR(SalesData[Order Date])</f>
        <v>2023</v>
      </c>
      <c r="M1365">
        <f>MONTH(SalesData[Order Date])</f>
        <v>8</v>
      </c>
      <c r="N1365" t="str">
        <f>TEXT(SalesData[[#This Row],[Order Date]], "mmmm")</f>
        <v>August</v>
      </c>
      <c r="O1365" s="7">
        <f>IF(SalesData[Sales]=0,0,SalesData[Profit]/SalesData[Sales])</f>
        <v>0.26544296893537439</v>
      </c>
      <c r="P1365" s="8">
        <f t="shared" si="21"/>
        <v>1.5388284898706615E-5</v>
      </c>
      <c r="Q1365" t="str">
        <f>IF(SalesData[[#This Row],[Discount]]&gt;0, "Yes", "No")</f>
        <v>Yes</v>
      </c>
      <c r="R1365" t="str">
        <f>TEXT(SalesData[[#This Row],[Order Date]],"mmm-yyyy")</f>
        <v>Aug-2023</v>
      </c>
      <c r="S1365">
        <f>YEAR(SalesData[[#This Row],[Order Date]])*100 + MONTH(SalesData[[#This Row],[Order Date]])</f>
        <v>202308</v>
      </c>
    </row>
    <row r="1366" spans="1:19" x14ac:dyDescent="0.3">
      <c r="A1366" t="s">
        <v>11212</v>
      </c>
      <c r="B1366" s="3">
        <v>45148</v>
      </c>
      <c r="C1366" t="s">
        <v>1272</v>
      </c>
      <c r="D1366" t="s">
        <v>30</v>
      </c>
      <c r="E1366" t="s">
        <v>14</v>
      </c>
      <c r="F1366" t="s">
        <v>34</v>
      </c>
      <c r="G1366">
        <v>3</v>
      </c>
      <c r="H1366" s="5">
        <v>818.2</v>
      </c>
      <c r="I1366" s="5">
        <v>0</v>
      </c>
      <c r="J1366" s="5">
        <v>2454.6</v>
      </c>
      <c r="K1366" s="5">
        <v>354.32949357173533</v>
      </c>
      <c r="L1366">
        <f>YEAR(SalesData[Order Date])</f>
        <v>2023</v>
      </c>
      <c r="M1366">
        <f>MONTH(SalesData[Order Date])</f>
        <v>8</v>
      </c>
      <c r="N1366" t="str">
        <f>TEXT(SalesData[[#This Row],[Order Date]], "mmmm")</f>
        <v>August</v>
      </c>
      <c r="O1366" s="7">
        <f>IF(SalesData[Sales]=0,0,SalesData[Profit]/SalesData[Sales])</f>
        <v>0.1443532524939849</v>
      </c>
      <c r="P1366" s="8">
        <f t="shared" si="21"/>
        <v>0</v>
      </c>
      <c r="Q1366" t="str">
        <f>IF(SalesData[[#This Row],[Discount]]&gt;0, "Yes", "No")</f>
        <v>No</v>
      </c>
      <c r="R1366" t="str">
        <f>TEXT(SalesData[[#This Row],[Order Date]],"mmm-yyyy")</f>
        <v>Aug-2023</v>
      </c>
      <c r="S1366">
        <f>YEAR(SalesData[[#This Row],[Order Date]])*100 + MONTH(SalesData[[#This Row],[Order Date]])</f>
        <v>202308</v>
      </c>
    </row>
    <row r="1367" spans="1:19" x14ac:dyDescent="0.3">
      <c r="A1367" t="s">
        <v>11242</v>
      </c>
      <c r="B1367" s="3">
        <v>45141</v>
      </c>
      <c r="C1367" t="s">
        <v>11243</v>
      </c>
      <c r="D1367" t="s">
        <v>23</v>
      </c>
      <c r="E1367" t="s">
        <v>26</v>
      </c>
      <c r="F1367" t="s">
        <v>91</v>
      </c>
      <c r="G1367">
        <v>5</v>
      </c>
      <c r="H1367" s="5">
        <v>69.2</v>
      </c>
      <c r="I1367" s="5">
        <v>0.02</v>
      </c>
      <c r="J1367" s="5">
        <v>339.08</v>
      </c>
      <c r="K1367" s="5">
        <v>38.381768538258648</v>
      </c>
      <c r="L1367">
        <f>YEAR(SalesData[Order Date])</f>
        <v>2023</v>
      </c>
      <c r="M1367">
        <f>MONTH(SalesData[Order Date])</f>
        <v>8</v>
      </c>
      <c r="N1367" t="str">
        <f>TEXT(SalesData[[#This Row],[Order Date]], "mmmm")</f>
        <v>August</v>
      </c>
      <c r="O1367" s="7">
        <f>IF(SalesData[Sales]=0,0,SalesData[Profit]/SalesData[Sales])</f>
        <v>0.11319384374855093</v>
      </c>
      <c r="P1367" s="8">
        <f t="shared" si="21"/>
        <v>5.7803468208092484E-5</v>
      </c>
      <c r="Q1367" t="str">
        <f>IF(SalesData[[#This Row],[Discount]]&gt;0, "Yes", "No")</f>
        <v>Yes</v>
      </c>
      <c r="R1367" t="str">
        <f>TEXT(SalesData[[#This Row],[Order Date]],"mmm-yyyy")</f>
        <v>Aug-2023</v>
      </c>
      <c r="S1367">
        <f>YEAR(SalesData[[#This Row],[Order Date]])*100 + MONTH(SalesData[[#This Row],[Order Date]])</f>
        <v>202308</v>
      </c>
    </row>
    <row r="1368" spans="1:19" x14ac:dyDescent="0.3">
      <c r="A1368" t="s">
        <v>11423</v>
      </c>
      <c r="B1368" s="3">
        <v>45143</v>
      </c>
      <c r="C1368" t="s">
        <v>11424</v>
      </c>
      <c r="D1368" t="s">
        <v>23</v>
      </c>
      <c r="E1368" t="s">
        <v>14</v>
      </c>
      <c r="F1368" t="s">
        <v>39</v>
      </c>
      <c r="G1368">
        <v>6</v>
      </c>
      <c r="H1368" s="5">
        <v>47.67</v>
      </c>
      <c r="I1368" s="5">
        <v>0.18</v>
      </c>
      <c r="J1368" s="5">
        <v>234.53639999999999</v>
      </c>
      <c r="K1368" s="5">
        <v>67.976663932733828</v>
      </c>
      <c r="L1368">
        <f>YEAR(SalesData[Order Date])</f>
        <v>2023</v>
      </c>
      <c r="M1368">
        <f>MONTH(SalesData[Order Date])</f>
        <v>8</v>
      </c>
      <c r="N1368" t="str">
        <f>TEXT(SalesData[[#This Row],[Order Date]], "mmmm")</f>
        <v>August</v>
      </c>
      <c r="O1368" s="7">
        <f>IF(SalesData[Sales]=0,0,SalesData[Profit]/SalesData[Sales])</f>
        <v>0.28983417470692752</v>
      </c>
      <c r="P1368" s="8">
        <f t="shared" si="21"/>
        <v>6.2932662051604787E-4</v>
      </c>
      <c r="Q1368" t="str">
        <f>IF(SalesData[[#This Row],[Discount]]&gt;0, "Yes", "No")</f>
        <v>Yes</v>
      </c>
      <c r="R1368" t="str">
        <f>TEXT(SalesData[[#This Row],[Order Date]],"mmm-yyyy")</f>
        <v>Aug-2023</v>
      </c>
      <c r="S1368">
        <f>YEAR(SalesData[[#This Row],[Order Date]])*100 + MONTH(SalesData[[#This Row],[Order Date]])</f>
        <v>202308</v>
      </c>
    </row>
    <row r="1369" spans="1:19" x14ac:dyDescent="0.3">
      <c r="A1369" t="s">
        <v>11447</v>
      </c>
      <c r="B1369" s="3">
        <v>45164</v>
      </c>
      <c r="C1369" t="s">
        <v>11448</v>
      </c>
      <c r="D1369" t="s">
        <v>13</v>
      </c>
      <c r="E1369" t="s">
        <v>14</v>
      </c>
      <c r="F1369" t="s">
        <v>20</v>
      </c>
      <c r="G1369">
        <v>9</v>
      </c>
      <c r="H1369" s="5">
        <v>671.2</v>
      </c>
      <c r="I1369" s="5">
        <v>0.1</v>
      </c>
      <c r="J1369" s="5">
        <v>5436.72</v>
      </c>
      <c r="K1369" s="5">
        <v>622.83858639735604</v>
      </c>
      <c r="L1369">
        <f>YEAR(SalesData[Order Date])</f>
        <v>2023</v>
      </c>
      <c r="M1369">
        <f>MONTH(SalesData[Order Date])</f>
        <v>8</v>
      </c>
      <c r="N1369" t="str">
        <f>TEXT(SalesData[[#This Row],[Order Date]], "mmmm")</f>
        <v>August</v>
      </c>
      <c r="O1369" s="7">
        <f>IF(SalesData[Sales]=0,0,SalesData[Profit]/SalesData[Sales])</f>
        <v>0.11456146102748643</v>
      </c>
      <c r="P1369" s="8">
        <f t="shared" si="21"/>
        <v>1.6554098794861609E-5</v>
      </c>
      <c r="Q1369" t="str">
        <f>IF(SalesData[[#This Row],[Discount]]&gt;0, "Yes", "No")</f>
        <v>Yes</v>
      </c>
      <c r="R1369" t="str">
        <f>TEXT(SalesData[[#This Row],[Order Date]],"mmm-yyyy")</f>
        <v>Aug-2023</v>
      </c>
      <c r="S1369">
        <f>YEAR(SalesData[[#This Row],[Order Date]])*100 + MONTH(SalesData[[#This Row],[Order Date]])</f>
        <v>202308</v>
      </c>
    </row>
    <row r="1370" spans="1:19" x14ac:dyDescent="0.3">
      <c r="A1370" t="s">
        <v>11473</v>
      </c>
      <c r="B1370" s="3">
        <v>45148</v>
      </c>
      <c r="C1370" t="s">
        <v>11474</v>
      </c>
      <c r="D1370" t="s">
        <v>18</v>
      </c>
      <c r="E1370" t="s">
        <v>19</v>
      </c>
      <c r="F1370" t="s">
        <v>39</v>
      </c>
      <c r="G1370">
        <v>9</v>
      </c>
      <c r="H1370" s="5">
        <v>842.79</v>
      </c>
      <c r="I1370" s="5">
        <v>0.02</v>
      </c>
      <c r="J1370" s="5">
        <v>7433.4078</v>
      </c>
      <c r="K1370" s="5">
        <v>572.40900659931356</v>
      </c>
      <c r="L1370">
        <f>YEAR(SalesData[Order Date])</f>
        <v>2023</v>
      </c>
      <c r="M1370">
        <f>MONTH(SalesData[Order Date])</f>
        <v>8</v>
      </c>
      <c r="N1370" t="str">
        <f>TEXT(SalesData[[#This Row],[Order Date]], "mmmm")</f>
        <v>August</v>
      </c>
      <c r="O1370" s="7">
        <f>IF(SalesData[Sales]=0,0,SalesData[Profit]/SalesData[Sales])</f>
        <v>7.7004924524565102E-2</v>
      </c>
      <c r="P1370" s="8">
        <f t="shared" si="21"/>
        <v>2.6367448857037012E-6</v>
      </c>
      <c r="Q1370" t="str">
        <f>IF(SalesData[[#This Row],[Discount]]&gt;0, "Yes", "No")</f>
        <v>Yes</v>
      </c>
      <c r="R1370" t="str">
        <f>TEXT(SalesData[[#This Row],[Order Date]],"mmm-yyyy")</f>
        <v>Aug-2023</v>
      </c>
      <c r="S1370">
        <f>YEAR(SalesData[[#This Row],[Order Date]])*100 + MONTH(SalesData[[#This Row],[Order Date]])</f>
        <v>202308</v>
      </c>
    </row>
    <row r="1371" spans="1:19" x14ac:dyDescent="0.3">
      <c r="A1371" t="s">
        <v>11499</v>
      </c>
      <c r="B1371" s="3">
        <v>45154</v>
      </c>
      <c r="C1371" t="s">
        <v>11500</v>
      </c>
      <c r="D1371" t="s">
        <v>30</v>
      </c>
      <c r="E1371" t="s">
        <v>26</v>
      </c>
      <c r="F1371" t="s">
        <v>34</v>
      </c>
      <c r="G1371">
        <v>9</v>
      </c>
      <c r="H1371" s="5">
        <v>845.26</v>
      </c>
      <c r="I1371" s="5">
        <v>0.15</v>
      </c>
      <c r="J1371" s="5">
        <v>6466.2389999999996</v>
      </c>
      <c r="K1371" s="5">
        <v>750.46517889750714</v>
      </c>
      <c r="L1371">
        <f>YEAR(SalesData[Order Date])</f>
        <v>2023</v>
      </c>
      <c r="M1371">
        <f>MONTH(SalesData[Order Date])</f>
        <v>8</v>
      </c>
      <c r="N1371" t="str">
        <f>TEXT(SalesData[[#This Row],[Order Date]], "mmmm")</f>
        <v>August</v>
      </c>
      <c r="O1371" s="7">
        <f>IF(SalesData[Sales]=0,0,SalesData[Profit]/SalesData[Sales])</f>
        <v>0.11605899177211161</v>
      </c>
      <c r="P1371" s="8">
        <f t="shared" si="21"/>
        <v>1.9717798862677362E-5</v>
      </c>
      <c r="Q1371" t="str">
        <f>IF(SalesData[[#This Row],[Discount]]&gt;0, "Yes", "No")</f>
        <v>Yes</v>
      </c>
      <c r="R1371" t="str">
        <f>TEXT(SalesData[[#This Row],[Order Date]],"mmm-yyyy")</f>
        <v>Aug-2023</v>
      </c>
      <c r="S1371">
        <f>YEAR(SalesData[[#This Row],[Order Date]])*100 + MONTH(SalesData[[#This Row],[Order Date]])</f>
        <v>202308</v>
      </c>
    </row>
    <row r="1372" spans="1:19" x14ac:dyDescent="0.3">
      <c r="A1372" t="s">
        <v>11806</v>
      </c>
      <c r="B1372" s="3">
        <v>45148</v>
      </c>
      <c r="C1372" t="s">
        <v>11807</v>
      </c>
      <c r="D1372" t="s">
        <v>23</v>
      </c>
      <c r="E1372" t="s">
        <v>26</v>
      </c>
      <c r="F1372" t="s">
        <v>31</v>
      </c>
      <c r="G1372">
        <v>5</v>
      </c>
      <c r="H1372" s="5">
        <v>613.12</v>
      </c>
      <c r="I1372" s="5">
        <v>0.09</v>
      </c>
      <c r="J1372" s="5">
        <v>2789.6959999999999</v>
      </c>
      <c r="K1372" s="5">
        <v>141.6526938294908</v>
      </c>
      <c r="L1372">
        <f>YEAR(SalesData[Order Date])</f>
        <v>2023</v>
      </c>
      <c r="M1372">
        <f>MONTH(SalesData[Order Date])</f>
        <v>8</v>
      </c>
      <c r="N1372" t="str">
        <f>TEXT(SalesData[[#This Row],[Order Date]], "mmmm")</f>
        <v>August</v>
      </c>
      <c r="O1372" s="7">
        <f>IF(SalesData[Sales]=0,0,SalesData[Profit]/SalesData[Sales])</f>
        <v>5.0777107552038216E-2</v>
      </c>
      <c r="P1372" s="8">
        <f t="shared" si="21"/>
        <v>2.9358037578288099E-5</v>
      </c>
      <c r="Q1372" t="str">
        <f>IF(SalesData[[#This Row],[Discount]]&gt;0, "Yes", "No")</f>
        <v>Yes</v>
      </c>
      <c r="R1372" t="str">
        <f>TEXT(SalesData[[#This Row],[Order Date]],"mmm-yyyy")</f>
        <v>Aug-2023</v>
      </c>
      <c r="S1372">
        <f>YEAR(SalesData[[#This Row],[Order Date]])*100 + MONTH(SalesData[[#This Row],[Order Date]])</f>
        <v>202308</v>
      </c>
    </row>
    <row r="1373" spans="1:19" x14ac:dyDescent="0.3">
      <c r="A1373" t="s">
        <v>11808</v>
      </c>
      <c r="B1373" s="3">
        <v>45162</v>
      </c>
      <c r="C1373" t="s">
        <v>11809</v>
      </c>
      <c r="D1373" t="s">
        <v>13</v>
      </c>
      <c r="E1373" t="s">
        <v>14</v>
      </c>
      <c r="F1373" t="s">
        <v>31</v>
      </c>
      <c r="G1373">
        <v>4</v>
      </c>
      <c r="H1373" s="5">
        <v>282.26</v>
      </c>
      <c r="I1373" s="5">
        <v>0.24</v>
      </c>
      <c r="J1373" s="5">
        <v>858.07039999999995</v>
      </c>
      <c r="K1373" s="5">
        <v>163.88316438602541</v>
      </c>
      <c r="L1373">
        <f>YEAR(SalesData[Order Date])</f>
        <v>2023</v>
      </c>
      <c r="M1373">
        <f>MONTH(SalesData[Order Date])</f>
        <v>8</v>
      </c>
      <c r="N1373" t="str">
        <f>TEXT(SalesData[[#This Row],[Order Date]], "mmmm")</f>
        <v>August</v>
      </c>
      <c r="O1373" s="7">
        <f>IF(SalesData[Sales]=0,0,SalesData[Profit]/SalesData[Sales])</f>
        <v>0.19099034809501111</v>
      </c>
      <c r="P1373" s="8">
        <f t="shared" si="21"/>
        <v>2.1256997094877065E-4</v>
      </c>
      <c r="Q1373" t="str">
        <f>IF(SalesData[[#This Row],[Discount]]&gt;0, "Yes", "No")</f>
        <v>Yes</v>
      </c>
      <c r="R1373" t="str">
        <f>TEXT(SalesData[[#This Row],[Order Date]],"mmm-yyyy")</f>
        <v>Aug-2023</v>
      </c>
      <c r="S1373">
        <f>YEAR(SalesData[[#This Row],[Order Date]])*100 + MONTH(SalesData[[#This Row],[Order Date]])</f>
        <v>202308</v>
      </c>
    </row>
    <row r="1374" spans="1:19" x14ac:dyDescent="0.3">
      <c r="A1374" t="s">
        <v>11912</v>
      </c>
      <c r="B1374" s="3">
        <v>45155</v>
      </c>
      <c r="C1374" t="s">
        <v>11913</v>
      </c>
      <c r="D1374" t="s">
        <v>13</v>
      </c>
      <c r="E1374" t="s">
        <v>26</v>
      </c>
      <c r="F1374" t="s">
        <v>53</v>
      </c>
      <c r="G1374">
        <v>7</v>
      </c>
      <c r="H1374" s="5">
        <v>277.20999999999998</v>
      </c>
      <c r="I1374" s="5">
        <v>0.01</v>
      </c>
      <c r="J1374" s="5">
        <v>1921.0653</v>
      </c>
      <c r="K1374" s="5">
        <v>560.14625708157871</v>
      </c>
      <c r="L1374">
        <f>YEAR(SalesData[Order Date])</f>
        <v>2023</v>
      </c>
      <c r="M1374">
        <f>MONTH(SalesData[Order Date])</f>
        <v>8</v>
      </c>
      <c r="N1374" t="str">
        <f>TEXT(SalesData[[#This Row],[Order Date]], "mmmm")</f>
        <v>August</v>
      </c>
      <c r="O1374" s="7">
        <f>IF(SalesData[Sales]=0,0,SalesData[Profit]/SalesData[Sales])</f>
        <v>0.29158106030106251</v>
      </c>
      <c r="P1374" s="8">
        <f t="shared" si="21"/>
        <v>5.1533906733935603E-6</v>
      </c>
      <c r="Q1374" t="str">
        <f>IF(SalesData[[#This Row],[Discount]]&gt;0, "Yes", "No")</f>
        <v>Yes</v>
      </c>
      <c r="R1374" t="str">
        <f>TEXT(SalesData[[#This Row],[Order Date]],"mmm-yyyy")</f>
        <v>Aug-2023</v>
      </c>
      <c r="S1374">
        <f>YEAR(SalesData[[#This Row],[Order Date]])*100 + MONTH(SalesData[[#This Row],[Order Date]])</f>
        <v>202308</v>
      </c>
    </row>
    <row r="1375" spans="1:19" x14ac:dyDescent="0.3">
      <c r="A1375" t="s">
        <v>11944</v>
      </c>
      <c r="B1375" s="3">
        <v>45163</v>
      </c>
      <c r="C1375" t="s">
        <v>11945</v>
      </c>
      <c r="D1375" t="s">
        <v>30</v>
      </c>
      <c r="E1375" t="s">
        <v>19</v>
      </c>
      <c r="F1375" t="s">
        <v>27</v>
      </c>
      <c r="G1375">
        <v>8</v>
      </c>
      <c r="H1375" s="5">
        <v>122.79</v>
      </c>
      <c r="I1375" s="5">
        <v>0.23</v>
      </c>
      <c r="J1375" s="5">
        <v>756.38640000000009</v>
      </c>
      <c r="K1375" s="5">
        <v>70.533683163952119</v>
      </c>
      <c r="L1375">
        <f>YEAR(SalesData[Order Date])</f>
        <v>2023</v>
      </c>
      <c r="M1375">
        <f>MONTH(SalesData[Order Date])</f>
        <v>8</v>
      </c>
      <c r="N1375" t="str">
        <f>TEXT(SalesData[[#This Row],[Order Date]], "mmmm")</f>
        <v>August</v>
      </c>
      <c r="O1375" s="7">
        <f>IF(SalesData[Sales]=0,0,SalesData[Profit]/SalesData[Sales])</f>
        <v>9.3250861152384693E-2</v>
      </c>
      <c r="P1375" s="8">
        <f t="shared" si="21"/>
        <v>2.3413958791432526E-4</v>
      </c>
      <c r="Q1375" t="str">
        <f>IF(SalesData[[#This Row],[Discount]]&gt;0, "Yes", "No")</f>
        <v>Yes</v>
      </c>
      <c r="R1375" t="str">
        <f>TEXT(SalesData[[#This Row],[Order Date]],"mmm-yyyy")</f>
        <v>Aug-2023</v>
      </c>
      <c r="S1375">
        <f>YEAR(SalesData[[#This Row],[Order Date]])*100 + MONTH(SalesData[[#This Row],[Order Date]])</f>
        <v>202308</v>
      </c>
    </row>
    <row r="1376" spans="1:19" x14ac:dyDescent="0.3">
      <c r="A1376" t="s">
        <v>11964</v>
      </c>
      <c r="B1376" s="3">
        <v>45161</v>
      </c>
      <c r="C1376" t="s">
        <v>11965</v>
      </c>
      <c r="D1376" t="s">
        <v>13</v>
      </c>
      <c r="E1376" t="s">
        <v>14</v>
      </c>
      <c r="F1376" t="s">
        <v>20</v>
      </c>
      <c r="G1376">
        <v>5</v>
      </c>
      <c r="H1376" s="5">
        <v>623.83000000000004</v>
      </c>
      <c r="I1376" s="5">
        <v>0.01</v>
      </c>
      <c r="J1376" s="5">
        <v>3087.9585000000002</v>
      </c>
      <c r="K1376" s="5">
        <v>673.90857318793894</v>
      </c>
      <c r="L1376">
        <f>YEAR(SalesData[Order Date])</f>
        <v>2023</v>
      </c>
      <c r="M1376">
        <f>MONTH(SalesData[Order Date])</f>
        <v>8</v>
      </c>
      <c r="N1376" t="str">
        <f>TEXT(SalesData[[#This Row],[Order Date]], "mmmm")</f>
        <v>August</v>
      </c>
      <c r="O1376" s="7">
        <f>IF(SalesData[Sales]=0,0,SalesData[Profit]/SalesData[Sales])</f>
        <v>0.21823757449717635</v>
      </c>
      <c r="P1376" s="8">
        <f t="shared" si="21"/>
        <v>3.2060016350608339E-6</v>
      </c>
      <c r="Q1376" t="str">
        <f>IF(SalesData[[#This Row],[Discount]]&gt;0, "Yes", "No")</f>
        <v>Yes</v>
      </c>
      <c r="R1376" t="str">
        <f>TEXT(SalesData[[#This Row],[Order Date]],"mmm-yyyy")</f>
        <v>Aug-2023</v>
      </c>
      <c r="S1376">
        <f>YEAR(SalesData[[#This Row],[Order Date]])*100 + MONTH(SalesData[[#This Row],[Order Date]])</f>
        <v>202308</v>
      </c>
    </row>
    <row r="1377" spans="1:19" x14ac:dyDescent="0.3">
      <c r="A1377" t="s">
        <v>12010</v>
      </c>
      <c r="B1377" s="3">
        <v>45166</v>
      </c>
      <c r="C1377" t="s">
        <v>12011</v>
      </c>
      <c r="D1377" t="s">
        <v>13</v>
      </c>
      <c r="E1377" t="s">
        <v>14</v>
      </c>
      <c r="F1377" t="s">
        <v>20</v>
      </c>
      <c r="G1377">
        <v>9</v>
      </c>
      <c r="H1377" s="5">
        <v>941.51</v>
      </c>
      <c r="I1377" s="5">
        <v>0.15</v>
      </c>
      <c r="J1377" s="5">
        <v>7202.5514999999996</v>
      </c>
      <c r="K1377" s="5">
        <v>1545.4555576205121</v>
      </c>
      <c r="L1377">
        <f>YEAR(SalesData[Order Date])</f>
        <v>2023</v>
      </c>
      <c r="M1377">
        <f>MONTH(SalesData[Order Date])</f>
        <v>8</v>
      </c>
      <c r="N1377" t="str">
        <f>TEXT(SalesData[[#This Row],[Order Date]], "mmmm")</f>
        <v>August</v>
      </c>
      <c r="O1377" s="7">
        <f>IF(SalesData[Sales]=0,0,SalesData[Profit]/SalesData[Sales])</f>
        <v>0.21457056678046832</v>
      </c>
      <c r="P1377" s="8">
        <f t="shared" si="21"/>
        <v>1.770206016576209E-5</v>
      </c>
      <c r="Q1377" t="str">
        <f>IF(SalesData[[#This Row],[Discount]]&gt;0, "Yes", "No")</f>
        <v>Yes</v>
      </c>
      <c r="R1377" t="str">
        <f>TEXT(SalesData[[#This Row],[Order Date]],"mmm-yyyy")</f>
        <v>Aug-2023</v>
      </c>
      <c r="S1377">
        <f>YEAR(SalesData[[#This Row],[Order Date]])*100 + MONTH(SalesData[[#This Row],[Order Date]])</f>
        <v>202308</v>
      </c>
    </row>
    <row r="1378" spans="1:19" x14ac:dyDescent="0.3">
      <c r="A1378" t="s">
        <v>12033</v>
      </c>
      <c r="B1378" s="3">
        <v>45169</v>
      </c>
      <c r="C1378" t="s">
        <v>12034</v>
      </c>
      <c r="D1378" t="s">
        <v>18</v>
      </c>
      <c r="E1378" t="s">
        <v>14</v>
      </c>
      <c r="F1378" t="s">
        <v>62</v>
      </c>
      <c r="G1378">
        <v>1</v>
      </c>
      <c r="H1378" s="5">
        <v>457.2</v>
      </c>
      <c r="I1378" s="5">
        <v>0.14000000000000001</v>
      </c>
      <c r="J1378" s="5">
        <v>393.19200000000001</v>
      </c>
      <c r="K1378" s="5">
        <v>69.261246883626256</v>
      </c>
      <c r="L1378">
        <f>YEAR(SalesData[Order Date])</f>
        <v>2023</v>
      </c>
      <c r="M1378">
        <f>MONTH(SalesData[Order Date])</f>
        <v>8</v>
      </c>
      <c r="N1378" t="str">
        <f>TEXT(SalesData[[#This Row],[Order Date]], "mmmm")</f>
        <v>August</v>
      </c>
      <c r="O1378" s="7">
        <f>IF(SalesData[Sales]=0,0,SalesData[Profit]/SalesData[Sales])</f>
        <v>0.17615121081717394</v>
      </c>
      <c r="P1378" s="8">
        <f t="shared" si="21"/>
        <v>3.0621172353455819E-4</v>
      </c>
      <c r="Q1378" t="str">
        <f>IF(SalesData[[#This Row],[Discount]]&gt;0, "Yes", "No")</f>
        <v>Yes</v>
      </c>
      <c r="R1378" t="str">
        <f>TEXT(SalesData[[#This Row],[Order Date]],"mmm-yyyy")</f>
        <v>Aug-2023</v>
      </c>
      <c r="S1378">
        <f>YEAR(SalesData[[#This Row],[Order Date]])*100 + MONTH(SalesData[[#This Row],[Order Date]])</f>
        <v>202308</v>
      </c>
    </row>
    <row r="1379" spans="1:19" x14ac:dyDescent="0.3">
      <c r="A1379" t="s">
        <v>12053</v>
      </c>
      <c r="B1379" s="3">
        <v>45168</v>
      </c>
      <c r="C1379" t="s">
        <v>12054</v>
      </c>
      <c r="D1379" t="s">
        <v>30</v>
      </c>
      <c r="E1379" t="s">
        <v>26</v>
      </c>
      <c r="F1379" t="s">
        <v>91</v>
      </c>
      <c r="G1379">
        <v>8</v>
      </c>
      <c r="H1379" s="5">
        <v>503.49</v>
      </c>
      <c r="I1379" s="5">
        <v>0.1</v>
      </c>
      <c r="J1379" s="5">
        <v>3625.1280000000002</v>
      </c>
      <c r="K1379" s="5">
        <v>871.13654363498893</v>
      </c>
      <c r="L1379">
        <f>YEAR(SalesData[Order Date])</f>
        <v>2023</v>
      </c>
      <c r="M1379">
        <f>MONTH(SalesData[Order Date])</f>
        <v>8</v>
      </c>
      <c r="N1379" t="str">
        <f>TEXT(SalesData[[#This Row],[Order Date]], "mmmm")</f>
        <v>August</v>
      </c>
      <c r="O1379" s="7">
        <f>IF(SalesData[Sales]=0,0,SalesData[Profit]/SalesData[Sales])</f>
        <v>0.24030504402464931</v>
      </c>
      <c r="P1379" s="8">
        <f t="shared" si="21"/>
        <v>2.4826709567220799E-5</v>
      </c>
      <c r="Q1379" t="str">
        <f>IF(SalesData[[#This Row],[Discount]]&gt;0, "Yes", "No")</f>
        <v>Yes</v>
      </c>
      <c r="R1379" t="str">
        <f>TEXT(SalesData[[#This Row],[Order Date]],"mmm-yyyy")</f>
        <v>Aug-2023</v>
      </c>
      <c r="S1379">
        <f>YEAR(SalesData[[#This Row],[Order Date]])*100 + MONTH(SalesData[[#This Row],[Order Date]])</f>
        <v>202308</v>
      </c>
    </row>
    <row r="1380" spans="1:19" x14ac:dyDescent="0.3">
      <c r="A1380" t="s">
        <v>12071</v>
      </c>
      <c r="B1380" s="3">
        <v>45162</v>
      </c>
      <c r="C1380" t="s">
        <v>12072</v>
      </c>
      <c r="D1380" t="s">
        <v>13</v>
      </c>
      <c r="E1380" t="s">
        <v>14</v>
      </c>
      <c r="F1380" t="s">
        <v>44</v>
      </c>
      <c r="G1380">
        <v>1</v>
      </c>
      <c r="H1380" s="5">
        <v>524.22</v>
      </c>
      <c r="I1380" s="5">
        <v>0.21</v>
      </c>
      <c r="J1380" s="5">
        <v>414.13380000000012</v>
      </c>
      <c r="K1380" s="5">
        <v>28.13108512410794</v>
      </c>
      <c r="L1380">
        <f>YEAR(SalesData[Order Date])</f>
        <v>2023</v>
      </c>
      <c r="M1380">
        <f>MONTH(SalesData[Order Date])</f>
        <v>8</v>
      </c>
      <c r="N1380" t="str">
        <f>TEXT(SalesData[[#This Row],[Order Date]], "mmmm")</f>
        <v>August</v>
      </c>
      <c r="O1380" s="7">
        <f>IF(SalesData[Sales]=0,0,SalesData[Profit]/SalesData[Sales])</f>
        <v>6.7927527586755618E-2</v>
      </c>
      <c r="P1380" s="8">
        <f t="shared" si="21"/>
        <v>4.0059516996680778E-4</v>
      </c>
      <c r="Q1380" t="str">
        <f>IF(SalesData[[#This Row],[Discount]]&gt;0, "Yes", "No")</f>
        <v>Yes</v>
      </c>
      <c r="R1380" t="str">
        <f>TEXT(SalesData[[#This Row],[Order Date]],"mmm-yyyy")</f>
        <v>Aug-2023</v>
      </c>
      <c r="S1380">
        <f>YEAR(SalesData[[#This Row],[Order Date]])*100 + MONTH(SalesData[[#This Row],[Order Date]])</f>
        <v>202308</v>
      </c>
    </row>
    <row r="1381" spans="1:19" x14ac:dyDescent="0.3">
      <c r="A1381" t="s">
        <v>12168</v>
      </c>
      <c r="B1381" s="3">
        <v>45153</v>
      </c>
      <c r="C1381" t="s">
        <v>12169</v>
      </c>
      <c r="D1381" t="s">
        <v>23</v>
      </c>
      <c r="E1381" t="s">
        <v>19</v>
      </c>
      <c r="F1381" t="s">
        <v>91</v>
      </c>
      <c r="G1381">
        <v>6</v>
      </c>
      <c r="H1381" s="5">
        <v>894.39</v>
      </c>
      <c r="I1381" s="5">
        <v>0.21</v>
      </c>
      <c r="J1381" s="5">
        <v>4239.4086000000007</v>
      </c>
      <c r="K1381" s="5">
        <v>446.22279004318432</v>
      </c>
      <c r="L1381">
        <f>YEAR(SalesData[Order Date])</f>
        <v>2023</v>
      </c>
      <c r="M1381">
        <f>MONTH(SalesData[Order Date])</f>
        <v>8</v>
      </c>
      <c r="N1381" t="str">
        <f>TEXT(SalesData[[#This Row],[Order Date]], "mmmm")</f>
        <v>August</v>
      </c>
      <c r="O1381" s="7">
        <f>IF(SalesData[Sales]=0,0,SalesData[Profit]/SalesData[Sales])</f>
        <v>0.10525590527961477</v>
      </c>
      <c r="P1381" s="8">
        <f t="shared" si="21"/>
        <v>3.9132816780151832E-5</v>
      </c>
      <c r="Q1381" t="str">
        <f>IF(SalesData[[#This Row],[Discount]]&gt;0, "Yes", "No")</f>
        <v>Yes</v>
      </c>
      <c r="R1381" t="str">
        <f>TEXT(SalesData[[#This Row],[Order Date]],"mmm-yyyy")</f>
        <v>Aug-2023</v>
      </c>
      <c r="S1381">
        <f>YEAR(SalesData[[#This Row],[Order Date]])*100 + MONTH(SalesData[[#This Row],[Order Date]])</f>
        <v>202308</v>
      </c>
    </row>
    <row r="1382" spans="1:19" x14ac:dyDescent="0.3">
      <c r="A1382" t="s">
        <v>12382</v>
      </c>
      <c r="B1382" s="3">
        <v>45167</v>
      </c>
      <c r="C1382" t="s">
        <v>12383</v>
      </c>
      <c r="D1382" t="s">
        <v>13</v>
      </c>
      <c r="E1382" t="s">
        <v>19</v>
      </c>
      <c r="F1382" t="s">
        <v>39</v>
      </c>
      <c r="G1382">
        <v>5</v>
      </c>
      <c r="H1382" s="5">
        <v>540.78</v>
      </c>
      <c r="I1382" s="5">
        <v>0.09</v>
      </c>
      <c r="J1382" s="5">
        <v>2460.549</v>
      </c>
      <c r="K1382" s="5">
        <v>372.72304617375198</v>
      </c>
      <c r="L1382">
        <f>YEAR(SalesData[Order Date])</f>
        <v>2023</v>
      </c>
      <c r="M1382">
        <f>MONTH(SalesData[Order Date])</f>
        <v>8</v>
      </c>
      <c r="N1382" t="str">
        <f>TEXT(SalesData[[#This Row],[Order Date]], "mmmm")</f>
        <v>August</v>
      </c>
      <c r="O1382" s="7">
        <f>IF(SalesData[Sales]=0,0,SalesData[Profit]/SalesData[Sales])</f>
        <v>0.1514796275846374</v>
      </c>
      <c r="P1382" s="8">
        <f t="shared" si="21"/>
        <v>3.328525463219794E-5</v>
      </c>
      <c r="Q1382" t="str">
        <f>IF(SalesData[[#This Row],[Discount]]&gt;0, "Yes", "No")</f>
        <v>Yes</v>
      </c>
      <c r="R1382" t="str">
        <f>TEXT(SalesData[[#This Row],[Order Date]],"mmm-yyyy")</f>
        <v>Aug-2023</v>
      </c>
      <c r="S1382">
        <f>YEAR(SalesData[[#This Row],[Order Date]])*100 + MONTH(SalesData[[#This Row],[Order Date]])</f>
        <v>202308</v>
      </c>
    </row>
    <row r="1383" spans="1:19" x14ac:dyDescent="0.3">
      <c r="A1383" t="s">
        <v>12412</v>
      </c>
      <c r="B1383" s="3">
        <v>45145</v>
      </c>
      <c r="C1383" t="s">
        <v>12413</v>
      </c>
      <c r="D1383" t="s">
        <v>30</v>
      </c>
      <c r="E1383" t="s">
        <v>26</v>
      </c>
      <c r="F1383" t="s">
        <v>39</v>
      </c>
      <c r="G1383">
        <v>4</v>
      </c>
      <c r="H1383" s="5">
        <v>775.11</v>
      </c>
      <c r="I1383" s="5">
        <v>0</v>
      </c>
      <c r="J1383" s="5">
        <v>3100.44</v>
      </c>
      <c r="K1383" s="5">
        <v>707.39426497531383</v>
      </c>
      <c r="L1383">
        <f>YEAR(SalesData[Order Date])</f>
        <v>2023</v>
      </c>
      <c r="M1383">
        <f>MONTH(SalesData[Order Date])</f>
        <v>8</v>
      </c>
      <c r="N1383" t="str">
        <f>TEXT(SalesData[[#This Row],[Order Date]], "mmmm")</f>
        <v>August</v>
      </c>
      <c r="O1383" s="7">
        <f>IF(SalesData[Sales]=0,0,SalesData[Profit]/SalesData[Sales])</f>
        <v>0.22815931447643362</v>
      </c>
      <c r="P1383" s="8">
        <f t="shared" si="21"/>
        <v>0</v>
      </c>
      <c r="Q1383" t="str">
        <f>IF(SalesData[[#This Row],[Discount]]&gt;0, "Yes", "No")</f>
        <v>No</v>
      </c>
      <c r="R1383" t="str">
        <f>TEXT(SalesData[[#This Row],[Order Date]],"mmm-yyyy")</f>
        <v>Aug-2023</v>
      </c>
      <c r="S1383">
        <f>YEAR(SalesData[[#This Row],[Order Date]])*100 + MONTH(SalesData[[#This Row],[Order Date]])</f>
        <v>202308</v>
      </c>
    </row>
    <row r="1384" spans="1:19" x14ac:dyDescent="0.3">
      <c r="A1384" t="s">
        <v>12548</v>
      </c>
      <c r="B1384" s="3">
        <v>45155</v>
      </c>
      <c r="C1384" t="s">
        <v>12549</v>
      </c>
      <c r="D1384" t="s">
        <v>18</v>
      </c>
      <c r="E1384" t="s">
        <v>26</v>
      </c>
      <c r="F1384" t="s">
        <v>62</v>
      </c>
      <c r="G1384">
        <v>2</v>
      </c>
      <c r="H1384" s="5">
        <v>524.04999999999995</v>
      </c>
      <c r="I1384" s="5">
        <v>0.28999999999999998</v>
      </c>
      <c r="J1384" s="5">
        <v>744.15099999999995</v>
      </c>
      <c r="K1384" s="5">
        <v>52.580859115476017</v>
      </c>
      <c r="L1384">
        <f>YEAR(SalesData[Order Date])</f>
        <v>2023</v>
      </c>
      <c r="M1384">
        <f>MONTH(SalesData[Order Date])</f>
        <v>8</v>
      </c>
      <c r="N1384" t="str">
        <f>TEXT(SalesData[[#This Row],[Order Date]], "mmmm")</f>
        <v>August</v>
      </c>
      <c r="O1384" s="7">
        <f>IF(SalesData[Sales]=0,0,SalesData[Profit]/SalesData[Sales])</f>
        <v>7.0658857026969016E-2</v>
      </c>
      <c r="P1384" s="8">
        <f t="shared" si="21"/>
        <v>2.7669115542410075E-4</v>
      </c>
      <c r="Q1384" t="str">
        <f>IF(SalesData[[#This Row],[Discount]]&gt;0, "Yes", "No")</f>
        <v>Yes</v>
      </c>
      <c r="R1384" t="str">
        <f>TEXT(SalesData[[#This Row],[Order Date]],"mmm-yyyy")</f>
        <v>Aug-2023</v>
      </c>
      <c r="S1384">
        <f>YEAR(SalesData[[#This Row],[Order Date]])*100 + MONTH(SalesData[[#This Row],[Order Date]])</f>
        <v>202308</v>
      </c>
    </row>
    <row r="1385" spans="1:19" x14ac:dyDescent="0.3">
      <c r="A1385" t="s">
        <v>12697</v>
      </c>
      <c r="B1385" s="3">
        <v>45165</v>
      </c>
      <c r="C1385" t="s">
        <v>12698</v>
      </c>
      <c r="D1385" t="s">
        <v>18</v>
      </c>
      <c r="E1385" t="s">
        <v>14</v>
      </c>
      <c r="F1385" t="s">
        <v>53</v>
      </c>
      <c r="G1385">
        <v>1</v>
      </c>
      <c r="H1385" s="5">
        <v>669.33</v>
      </c>
      <c r="I1385" s="5">
        <v>0.23</v>
      </c>
      <c r="J1385" s="5">
        <v>515.38409999999999</v>
      </c>
      <c r="K1385" s="5">
        <v>123.0640647090097</v>
      </c>
      <c r="L1385">
        <f>YEAR(SalesData[Order Date])</f>
        <v>2023</v>
      </c>
      <c r="M1385">
        <f>MONTH(SalesData[Order Date])</f>
        <v>8</v>
      </c>
      <c r="N1385" t="str">
        <f>TEXT(SalesData[[#This Row],[Order Date]], "mmmm")</f>
        <v>August</v>
      </c>
      <c r="O1385" s="7">
        <f>IF(SalesData[Sales]=0,0,SalesData[Profit]/SalesData[Sales])</f>
        <v>0.23878125985844287</v>
      </c>
      <c r="P1385" s="8">
        <f t="shared" si="21"/>
        <v>3.4362720929885109E-4</v>
      </c>
      <c r="Q1385" t="str">
        <f>IF(SalesData[[#This Row],[Discount]]&gt;0, "Yes", "No")</f>
        <v>Yes</v>
      </c>
      <c r="R1385" t="str">
        <f>TEXT(SalesData[[#This Row],[Order Date]],"mmm-yyyy")</f>
        <v>Aug-2023</v>
      </c>
      <c r="S1385">
        <f>YEAR(SalesData[[#This Row],[Order Date]])*100 + MONTH(SalesData[[#This Row],[Order Date]])</f>
        <v>202308</v>
      </c>
    </row>
    <row r="1386" spans="1:19" x14ac:dyDescent="0.3">
      <c r="A1386" t="s">
        <v>12699</v>
      </c>
      <c r="B1386" s="3">
        <v>45141</v>
      </c>
      <c r="C1386" t="s">
        <v>12700</v>
      </c>
      <c r="D1386" t="s">
        <v>30</v>
      </c>
      <c r="E1386" t="s">
        <v>26</v>
      </c>
      <c r="F1386" t="s">
        <v>53</v>
      </c>
      <c r="G1386">
        <v>7</v>
      </c>
      <c r="H1386" s="5">
        <v>959.98</v>
      </c>
      <c r="I1386" s="5">
        <v>0.18</v>
      </c>
      <c r="J1386" s="5">
        <v>5510.2852000000012</v>
      </c>
      <c r="K1386" s="5">
        <v>1052.7407119330851</v>
      </c>
      <c r="L1386">
        <f>YEAR(SalesData[Order Date])</f>
        <v>2023</v>
      </c>
      <c r="M1386">
        <f>MONTH(SalesData[Order Date])</f>
        <v>8</v>
      </c>
      <c r="N1386" t="str">
        <f>TEXT(SalesData[[#This Row],[Order Date]], "mmmm")</f>
        <v>August</v>
      </c>
      <c r="O1386" s="7">
        <f>IF(SalesData[Sales]=0,0,SalesData[Profit]/SalesData[Sales])</f>
        <v>0.1910501314765132</v>
      </c>
      <c r="P1386" s="8">
        <f t="shared" si="21"/>
        <v>2.6786272333054556E-5</v>
      </c>
      <c r="Q1386" t="str">
        <f>IF(SalesData[[#This Row],[Discount]]&gt;0, "Yes", "No")</f>
        <v>Yes</v>
      </c>
      <c r="R1386" t="str">
        <f>TEXT(SalesData[[#This Row],[Order Date]],"mmm-yyyy")</f>
        <v>Aug-2023</v>
      </c>
      <c r="S1386">
        <f>YEAR(SalesData[[#This Row],[Order Date]])*100 + MONTH(SalesData[[#This Row],[Order Date]])</f>
        <v>202308</v>
      </c>
    </row>
    <row r="1387" spans="1:19" x14ac:dyDescent="0.3">
      <c r="A1387" t="s">
        <v>12722</v>
      </c>
      <c r="B1387" s="3">
        <v>45144</v>
      </c>
      <c r="C1387" t="s">
        <v>12723</v>
      </c>
      <c r="D1387" t="s">
        <v>23</v>
      </c>
      <c r="E1387" t="s">
        <v>19</v>
      </c>
      <c r="F1387" t="s">
        <v>31</v>
      </c>
      <c r="G1387">
        <v>2</v>
      </c>
      <c r="H1387" s="5">
        <v>884.07</v>
      </c>
      <c r="I1387" s="5">
        <v>0.26</v>
      </c>
      <c r="J1387" s="5">
        <v>1308.4236000000001</v>
      </c>
      <c r="K1387" s="5">
        <v>218.69893072003711</v>
      </c>
      <c r="L1387">
        <f>YEAR(SalesData[Order Date])</f>
        <v>2023</v>
      </c>
      <c r="M1387">
        <f>MONTH(SalesData[Order Date])</f>
        <v>8</v>
      </c>
      <c r="N1387" t="str">
        <f>TEXT(SalesData[[#This Row],[Order Date]], "mmmm")</f>
        <v>August</v>
      </c>
      <c r="O1387" s="7">
        <f>IF(SalesData[Sales]=0,0,SalesData[Profit]/SalesData[Sales])</f>
        <v>0.1671468863142159</v>
      </c>
      <c r="P1387" s="8">
        <f t="shared" si="21"/>
        <v>1.4704717952198355E-4</v>
      </c>
      <c r="Q1387" t="str">
        <f>IF(SalesData[[#This Row],[Discount]]&gt;0, "Yes", "No")</f>
        <v>Yes</v>
      </c>
      <c r="R1387" t="str">
        <f>TEXT(SalesData[[#This Row],[Order Date]],"mmm-yyyy")</f>
        <v>Aug-2023</v>
      </c>
      <c r="S1387">
        <f>YEAR(SalesData[[#This Row],[Order Date]])*100 + MONTH(SalesData[[#This Row],[Order Date]])</f>
        <v>202308</v>
      </c>
    </row>
    <row r="1388" spans="1:19" x14ac:dyDescent="0.3">
      <c r="A1388" t="s">
        <v>12763</v>
      </c>
      <c r="B1388" s="3">
        <v>45157</v>
      </c>
      <c r="C1388" t="s">
        <v>12764</v>
      </c>
      <c r="D1388" t="s">
        <v>13</v>
      </c>
      <c r="E1388" t="s">
        <v>19</v>
      </c>
      <c r="F1388" t="s">
        <v>91</v>
      </c>
      <c r="G1388">
        <v>1</v>
      </c>
      <c r="H1388" s="5">
        <v>767.37</v>
      </c>
      <c r="I1388" s="5">
        <v>0.22</v>
      </c>
      <c r="J1388" s="5">
        <v>598.54860000000008</v>
      </c>
      <c r="K1388" s="5">
        <v>103.292594661455</v>
      </c>
      <c r="L1388">
        <f>YEAR(SalesData[Order Date])</f>
        <v>2023</v>
      </c>
      <c r="M1388">
        <f>MONTH(SalesData[Order Date])</f>
        <v>8</v>
      </c>
      <c r="N1388" t="str">
        <f>TEXT(SalesData[[#This Row],[Order Date]], "mmmm")</f>
        <v>August</v>
      </c>
      <c r="O1388" s="7">
        <f>IF(SalesData[Sales]=0,0,SalesData[Profit]/SalesData[Sales])</f>
        <v>0.17257177556083997</v>
      </c>
      <c r="P1388" s="8">
        <f t="shared" si="21"/>
        <v>2.8669351160457145E-4</v>
      </c>
      <c r="Q1388" t="str">
        <f>IF(SalesData[[#This Row],[Discount]]&gt;0, "Yes", "No")</f>
        <v>Yes</v>
      </c>
      <c r="R1388" t="str">
        <f>TEXT(SalesData[[#This Row],[Order Date]],"mmm-yyyy")</f>
        <v>Aug-2023</v>
      </c>
      <c r="S1388">
        <f>YEAR(SalesData[[#This Row],[Order Date]])*100 + MONTH(SalesData[[#This Row],[Order Date]])</f>
        <v>202308</v>
      </c>
    </row>
    <row r="1389" spans="1:19" x14ac:dyDescent="0.3">
      <c r="A1389" t="s">
        <v>12786</v>
      </c>
      <c r="B1389" s="3">
        <v>45160</v>
      </c>
      <c r="C1389" t="s">
        <v>12787</v>
      </c>
      <c r="D1389" t="s">
        <v>18</v>
      </c>
      <c r="E1389" t="s">
        <v>26</v>
      </c>
      <c r="F1389" t="s">
        <v>31</v>
      </c>
      <c r="G1389">
        <v>8</v>
      </c>
      <c r="H1389" s="5">
        <v>242.36</v>
      </c>
      <c r="I1389" s="5">
        <v>0.21</v>
      </c>
      <c r="J1389" s="5">
        <v>1531.7152000000001</v>
      </c>
      <c r="K1389" s="5">
        <v>95.090569033660088</v>
      </c>
      <c r="L1389">
        <f>YEAR(SalesData[Order Date])</f>
        <v>2023</v>
      </c>
      <c r="M1389">
        <f>MONTH(SalesData[Order Date])</f>
        <v>8</v>
      </c>
      <c r="N1389" t="str">
        <f>TEXT(SalesData[[#This Row],[Order Date]], "mmmm")</f>
        <v>August</v>
      </c>
      <c r="O1389" s="7">
        <f>IF(SalesData[Sales]=0,0,SalesData[Profit]/SalesData[Sales])</f>
        <v>6.2081102958082598E-2</v>
      </c>
      <c r="P1389" s="8">
        <f t="shared" si="21"/>
        <v>1.0830995213731637E-4</v>
      </c>
      <c r="Q1389" t="str">
        <f>IF(SalesData[[#This Row],[Discount]]&gt;0, "Yes", "No")</f>
        <v>Yes</v>
      </c>
      <c r="R1389" t="str">
        <f>TEXT(SalesData[[#This Row],[Order Date]],"mmm-yyyy")</f>
        <v>Aug-2023</v>
      </c>
      <c r="S1389">
        <f>YEAR(SalesData[[#This Row],[Order Date]])*100 + MONTH(SalesData[[#This Row],[Order Date]])</f>
        <v>202308</v>
      </c>
    </row>
    <row r="1390" spans="1:19" x14ac:dyDescent="0.3">
      <c r="A1390" t="s">
        <v>12828</v>
      </c>
      <c r="B1390" s="3">
        <v>45149</v>
      </c>
      <c r="C1390" t="s">
        <v>12829</v>
      </c>
      <c r="D1390" t="s">
        <v>13</v>
      </c>
      <c r="E1390" t="s">
        <v>26</v>
      </c>
      <c r="F1390" t="s">
        <v>34</v>
      </c>
      <c r="G1390">
        <v>3</v>
      </c>
      <c r="H1390" s="5">
        <v>556.34</v>
      </c>
      <c r="I1390" s="5">
        <v>0.11</v>
      </c>
      <c r="J1390" s="5">
        <v>1485.4277999999999</v>
      </c>
      <c r="K1390" s="5">
        <v>243.72287202724399</v>
      </c>
      <c r="L1390">
        <f>YEAR(SalesData[Order Date])</f>
        <v>2023</v>
      </c>
      <c r="M1390">
        <f>MONTH(SalesData[Order Date])</f>
        <v>8</v>
      </c>
      <c r="N1390" t="str">
        <f>TEXT(SalesData[[#This Row],[Order Date]], "mmmm")</f>
        <v>August</v>
      </c>
      <c r="O1390" s="7">
        <f>IF(SalesData[Sales]=0,0,SalesData[Profit]/SalesData[Sales])</f>
        <v>0.16407587903447343</v>
      </c>
      <c r="P1390" s="8">
        <f t="shared" si="21"/>
        <v>6.5906939401564989E-5</v>
      </c>
      <c r="Q1390" t="str">
        <f>IF(SalesData[[#This Row],[Discount]]&gt;0, "Yes", "No")</f>
        <v>Yes</v>
      </c>
      <c r="R1390" t="str">
        <f>TEXT(SalesData[[#This Row],[Order Date]],"mmm-yyyy")</f>
        <v>Aug-2023</v>
      </c>
      <c r="S1390">
        <f>YEAR(SalesData[[#This Row],[Order Date]])*100 + MONTH(SalesData[[#This Row],[Order Date]])</f>
        <v>202308</v>
      </c>
    </row>
    <row r="1391" spans="1:19" x14ac:dyDescent="0.3">
      <c r="A1391" t="s">
        <v>12886</v>
      </c>
      <c r="B1391" s="3">
        <v>45166</v>
      </c>
      <c r="C1391" t="s">
        <v>12887</v>
      </c>
      <c r="D1391" t="s">
        <v>23</v>
      </c>
      <c r="E1391" t="s">
        <v>19</v>
      </c>
      <c r="F1391" t="s">
        <v>34</v>
      </c>
      <c r="G1391">
        <v>4</v>
      </c>
      <c r="H1391" s="5">
        <v>25.94</v>
      </c>
      <c r="I1391" s="5">
        <v>0.11</v>
      </c>
      <c r="J1391" s="5">
        <v>92.346400000000003</v>
      </c>
      <c r="K1391" s="5">
        <v>13.121392311193411</v>
      </c>
      <c r="L1391">
        <f>YEAR(SalesData[Order Date])</f>
        <v>2023</v>
      </c>
      <c r="M1391">
        <f>MONTH(SalesData[Order Date])</f>
        <v>8</v>
      </c>
      <c r="N1391" t="str">
        <f>TEXT(SalesData[[#This Row],[Order Date]], "mmmm")</f>
        <v>August</v>
      </c>
      <c r="O1391" s="7">
        <f>IF(SalesData[Sales]=0,0,SalesData[Profit]/SalesData[Sales])</f>
        <v>0.14208883412015422</v>
      </c>
      <c r="P1391" s="8">
        <f t="shared" si="21"/>
        <v>1.0601387818041635E-3</v>
      </c>
      <c r="Q1391" t="str">
        <f>IF(SalesData[[#This Row],[Discount]]&gt;0, "Yes", "No")</f>
        <v>Yes</v>
      </c>
      <c r="R1391" t="str">
        <f>TEXT(SalesData[[#This Row],[Order Date]],"mmm-yyyy")</f>
        <v>Aug-2023</v>
      </c>
      <c r="S1391">
        <f>YEAR(SalesData[[#This Row],[Order Date]])*100 + MONTH(SalesData[[#This Row],[Order Date]])</f>
        <v>202308</v>
      </c>
    </row>
    <row r="1392" spans="1:19" x14ac:dyDescent="0.3">
      <c r="A1392" t="s">
        <v>12892</v>
      </c>
      <c r="B1392" s="3">
        <v>45144</v>
      </c>
      <c r="C1392" t="s">
        <v>12893</v>
      </c>
      <c r="D1392" t="s">
        <v>18</v>
      </c>
      <c r="E1392" t="s">
        <v>14</v>
      </c>
      <c r="F1392" t="s">
        <v>39</v>
      </c>
      <c r="G1392">
        <v>8</v>
      </c>
      <c r="H1392" s="5">
        <v>480.76</v>
      </c>
      <c r="I1392" s="5">
        <v>0.18</v>
      </c>
      <c r="J1392" s="5">
        <v>3153.7856000000002</v>
      </c>
      <c r="K1392" s="5">
        <v>891.19670716576036</v>
      </c>
      <c r="L1392">
        <f>YEAR(SalesData[Order Date])</f>
        <v>2023</v>
      </c>
      <c r="M1392">
        <f>MONTH(SalesData[Order Date])</f>
        <v>8</v>
      </c>
      <c r="N1392" t="str">
        <f>TEXT(SalesData[[#This Row],[Order Date]], "mmmm")</f>
        <v>August</v>
      </c>
      <c r="O1392" s="7">
        <f>IF(SalesData[Sales]=0,0,SalesData[Profit]/SalesData[Sales])</f>
        <v>0.28257999122253596</v>
      </c>
      <c r="P1392" s="8">
        <f t="shared" si="21"/>
        <v>4.6800898577252685E-5</v>
      </c>
      <c r="Q1392" t="str">
        <f>IF(SalesData[[#This Row],[Discount]]&gt;0, "Yes", "No")</f>
        <v>Yes</v>
      </c>
      <c r="R1392" t="str">
        <f>TEXT(SalesData[[#This Row],[Order Date]],"mmm-yyyy")</f>
        <v>Aug-2023</v>
      </c>
      <c r="S1392">
        <f>YEAR(SalesData[[#This Row],[Order Date]])*100 + MONTH(SalesData[[#This Row],[Order Date]])</f>
        <v>202308</v>
      </c>
    </row>
    <row r="1393" spans="1:19" x14ac:dyDescent="0.3">
      <c r="A1393" t="s">
        <v>12962</v>
      </c>
      <c r="B1393" s="3">
        <v>45148</v>
      </c>
      <c r="C1393" t="s">
        <v>12963</v>
      </c>
      <c r="D1393" t="s">
        <v>30</v>
      </c>
      <c r="E1393" t="s">
        <v>19</v>
      </c>
      <c r="F1393" t="s">
        <v>62</v>
      </c>
      <c r="G1393">
        <v>8</v>
      </c>
      <c r="H1393" s="5">
        <v>478.1</v>
      </c>
      <c r="I1393" s="5">
        <v>0.1</v>
      </c>
      <c r="J1393" s="5">
        <v>3442.32</v>
      </c>
      <c r="K1393" s="5">
        <v>273.57724341170041</v>
      </c>
      <c r="L1393">
        <f>YEAR(SalesData[Order Date])</f>
        <v>2023</v>
      </c>
      <c r="M1393">
        <f>MONTH(SalesData[Order Date])</f>
        <v>8</v>
      </c>
      <c r="N1393" t="str">
        <f>TEXT(SalesData[[#This Row],[Order Date]], "mmmm")</f>
        <v>August</v>
      </c>
      <c r="O1393" s="7">
        <f>IF(SalesData[Sales]=0,0,SalesData[Profit]/SalesData[Sales])</f>
        <v>7.9474669238101162E-2</v>
      </c>
      <c r="P1393" s="8">
        <f t="shared" si="21"/>
        <v>2.6145157916753819E-5</v>
      </c>
      <c r="Q1393" t="str">
        <f>IF(SalesData[[#This Row],[Discount]]&gt;0, "Yes", "No")</f>
        <v>Yes</v>
      </c>
      <c r="R1393" t="str">
        <f>TEXT(SalesData[[#This Row],[Order Date]],"mmm-yyyy")</f>
        <v>Aug-2023</v>
      </c>
      <c r="S1393">
        <f>YEAR(SalesData[[#This Row],[Order Date]])*100 + MONTH(SalesData[[#This Row],[Order Date]])</f>
        <v>202308</v>
      </c>
    </row>
    <row r="1394" spans="1:19" x14ac:dyDescent="0.3">
      <c r="A1394" t="s">
        <v>13061</v>
      </c>
      <c r="B1394" s="3">
        <v>45154</v>
      </c>
      <c r="C1394" t="s">
        <v>13062</v>
      </c>
      <c r="D1394" t="s">
        <v>30</v>
      </c>
      <c r="E1394" t="s">
        <v>26</v>
      </c>
      <c r="F1394" t="s">
        <v>20</v>
      </c>
      <c r="G1394">
        <v>8</v>
      </c>
      <c r="H1394" s="5">
        <v>756.03</v>
      </c>
      <c r="I1394" s="5">
        <v>0.01</v>
      </c>
      <c r="J1394" s="5">
        <v>5987.7575999999999</v>
      </c>
      <c r="K1394" s="5">
        <v>700.3636100414235</v>
      </c>
      <c r="L1394">
        <f>YEAR(SalesData[Order Date])</f>
        <v>2023</v>
      </c>
      <c r="M1394">
        <f>MONTH(SalesData[Order Date])</f>
        <v>8</v>
      </c>
      <c r="N1394" t="str">
        <f>TEXT(SalesData[[#This Row],[Order Date]], "mmmm")</f>
        <v>August</v>
      </c>
      <c r="O1394" s="7">
        <f>IF(SalesData[Sales]=0,0,SalesData[Profit]/SalesData[Sales])</f>
        <v>0.11696592561486181</v>
      </c>
      <c r="P1394" s="8">
        <f t="shared" si="21"/>
        <v>1.6533735433779084E-6</v>
      </c>
      <c r="Q1394" t="str">
        <f>IF(SalesData[[#This Row],[Discount]]&gt;0, "Yes", "No")</f>
        <v>Yes</v>
      </c>
      <c r="R1394" t="str">
        <f>TEXT(SalesData[[#This Row],[Order Date]],"mmm-yyyy")</f>
        <v>Aug-2023</v>
      </c>
      <c r="S1394">
        <f>YEAR(SalesData[[#This Row],[Order Date]])*100 + MONTH(SalesData[[#This Row],[Order Date]])</f>
        <v>202308</v>
      </c>
    </row>
    <row r="1395" spans="1:19" x14ac:dyDescent="0.3">
      <c r="A1395" t="s">
        <v>13080</v>
      </c>
      <c r="B1395" s="3">
        <v>45152</v>
      </c>
      <c r="C1395" t="s">
        <v>13081</v>
      </c>
      <c r="D1395" t="s">
        <v>18</v>
      </c>
      <c r="E1395" t="s">
        <v>19</v>
      </c>
      <c r="F1395" t="s">
        <v>39</v>
      </c>
      <c r="G1395">
        <v>1</v>
      </c>
      <c r="H1395" s="5">
        <v>385.98</v>
      </c>
      <c r="I1395" s="5">
        <v>0.01</v>
      </c>
      <c r="J1395" s="5">
        <v>382.12020000000001</v>
      </c>
      <c r="K1395" s="5">
        <v>72.221839413926432</v>
      </c>
      <c r="L1395">
        <f>YEAR(SalesData[Order Date])</f>
        <v>2023</v>
      </c>
      <c r="M1395">
        <f>MONTH(SalesData[Order Date])</f>
        <v>8</v>
      </c>
      <c r="N1395" t="str">
        <f>TEXT(SalesData[[#This Row],[Order Date]], "mmmm")</f>
        <v>August</v>
      </c>
      <c r="O1395" s="7">
        <f>IF(SalesData[Sales]=0,0,SalesData[Profit]/SalesData[Sales])</f>
        <v>0.18900293523850983</v>
      </c>
      <c r="P1395" s="8">
        <f t="shared" si="21"/>
        <v>2.5908078138763665E-5</v>
      </c>
      <c r="Q1395" t="str">
        <f>IF(SalesData[[#This Row],[Discount]]&gt;0, "Yes", "No")</f>
        <v>Yes</v>
      </c>
      <c r="R1395" t="str">
        <f>TEXT(SalesData[[#This Row],[Order Date]],"mmm-yyyy")</f>
        <v>Aug-2023</v>
      </c>
      <c r="S1395">
        <f>YEAR(SalesData[[#This Row],[Order Date]])*100 + MONTH(SalesData[[#This Row],[Order Date]])</f>
        <v>202308</v>
      </c>
    </row>
    <row r="1396" spans="1:19" x14ac:dyDescent="0.3">
      <c r="A1396" t="s">
        <v>13090</v>
      </c>
      <c r="B1396" s="3">
        <v>45148</v>
      </c>
      <c r="C1396" t="s">
        <v>13091</v>
      </c>
      <c r="D1396" t="s">
        <v>18</v>
      </c>
      <c r="E1396" t="s">
        <v>26</v>
      </c>
      <c r="F1396" t="s">
        <v>15</v>
      </c>
      <c r="G1396">
        <v>8</v>
      </c>
      <c r="H1396" s="5">
        <v>548.05999999999995</v>
      </c>
      <c r="I1396" s="5">
        <v>0.09</v>
      </c>
      <c r="J1396" s="5">
        <v>3989.8768</v>
      </c>
      <c r="K1396" s="5">
        <v>569.44705454957159</v>
      </c>
      <c r="L1396">
        <f>YEAR(SalesData[Order Date])</f>
        <v>2023</v>
      </c>
      <c r="M1396">
        <f>MONTH(SalesData[Order Date])</f>
        <v>8</v>
      </c>
      <c r="N1396" t="str">
        <f>TEXT(SalesData[[#This Row],[Order Date]], "mmmm")</f>
        <v>August</v>
      </c>
      <c r="O1396" s="7">
        <f>IF(SalesData[Sales]=0,0,SalesData[Profit]/SalesData[Sales])</f>
        <v>0.14272296692207931</v>
      </c>
      <c r="P1396" s="8">
        <f t="shared" si="21"/>
        <v>2.052694960405795E-5</v>
      </c>
      <c r="Q1396" t="str">
        <f>IF(SalesData[[#This Row],[Discount]]&gt;0, "Yes", "No")</f>
        <v>Yes</v>
      </c>
      <c r="R1396" t="str">
        <f>TEXT(SalesData[[#This Row],[Order Date]],"mmm-yyyy")</f>
        <v>Aug-2023</v>
      </c>
      <c r="S1396">
        <f>YEAR(SalesData[[#This Row],[Order Date]])*100 + MONTH(SalesData[[#This Row],[Order Date]])</f>
        <v>202308</v>
      </c>
    </row>
    <row r="1397" spans="1:19" x14ac:dyDescent="0.3">
      <c r="A1397" t="s">
        <v>13108</v>
      </c>
      <c r="B1397" s="3">
        <v>45149</v>
      </c>
      <c r="C1397" t="s">
        <v>13109</v>
      </c>
      <c r="D1397" t="s">
        <v>18</v>
      </c>
      <c r="E1397" t="s">
        <v>14</v>
      </c>
      <c r="F1397" t="s">
        <v>31</v>
      </c>
      <c r="G1397">
        <v>4</v>
      </c>
      <c r="H1397" s="5">
        <v>974.57</v>
      </c>
      <c r="I1397" s="5">
        <v>0.26</v>
      </c>
      <c r="J1397" s="5">
        <v>2884.7271999999998</v>
      </c>
      <c r="K1397" s="5">
        <v>434.5679699915687</v>
      </c>
      <c r="L1397">
        <f>YEAR(SalesData[Order Date])</f>
        <v>2023</v>
      </c>
      <c r="M1397">
        <f>MONTH(SalesData[Order Date])</f>
        <v>8</v>
      </c>
      <c r="N1397" t="str">
        <f>TEXT(SalesData[[#This Row],[Order Date]], "mmmm")</f>
        <v>August</v>
      </c>
      <c r="O1397" s="7">
        <f>IF(SalesData[Sales]=0,0,SalesData[Profit]/SalesData[Sales])</f>
        <v>0.15064439021879392</v>
      </c>
      <c r="P1397" s="8">
        <f t="shared" si="21"/>
        <v>6.6696081348697377E-5</v>
      </c>
      <c r="Q1397" t="str">
        <f>IF(SalesData[[#This Row],[Discount]]&gt;0, "Yes", "No")</f>
        <v>Yes</v>
      </c>
      <c r="R1397" t="str">
        <f>TEXT(SalesData[[#This Row],[Order Date]],"mmm-yyyy")</f>
        <v>Aug-2023</v>
      </c>
      <c r="S1397">
        <f>YEAR(SalesData[[#This Row],[Order Date]])*100 + MONTH(SalesData[[#This Row],[Order Date]])</f>
        <v>202308</v>
      </c>
    </row>
    <row r="1398" spans="1:19" x14ac:dyDescent="0.3">
      <c r="A1398" t="s">
        <v>13205</v>
      </c>
      <c r="B1398" s="3">
        <v>45140</v>
      </c>
      <c r="C1398" t="s">
        <v>13206</v>
      </c>
      <c r="D1398" t="s">
        <v>18</v>
      </c>
      <c r="E1398" t="s">
        <v>26</v>
      </c>
      <c r="F1398" t="s">
        <v>20</v>
      </c>
      <c r="G1398">
        <v>6</v>
      </c>
      <c r="H1398" s="5">
        <v>743.47</v>
      </c>
      <c r="I1398" s="5">
        <v>0.13</v>
      </c>
      <c r="J1398" s="5">
        <v>3880.9133999999999</v>
      </c>
      <c r="K1398" s="5">
        <v>1117.0540098889651</v>
      </c>
      <c r="L1398">
        <f>YEAR(SalesData[Order Date])</f>
        <v>2023</v>
      </c>
      <c r="M1398">
        <f>MONTH(SalesData[Order Date])</f>
        <v>8</v>
      </c>
      <c r="N1398" t="str">
        <f>TEXT(SalesData[[#This Row],[Order Date]], "mmmm")</f>
        <v>August</v>
      </c>
      <c r="O1398" s="7">
        <f>IF(SalesData[Sales]=0,0,SalesData[Profit]/SalesData[Sales])</f>
        <v>0.28783275862042301</v>
      </c>
      <c r="P1398" s="8">
        <f t="shared" si="21"/>
        <v>2.9142624001865129E-5</v>
      </c>
      <c r="Q1398" t="str">
        <f>IF(SalesData[[#This Row],[Discount]]&gt;0, "Yes", "No")</f>
        <v>Yes</v>
      </c>
      <c r="R1398" t="str">
        <f>TEXT(SalesData[[#This Row],[Order Date]],"mmm-yyyy")</f>
        <v>Aug-2023</v>
      </c>
      <c r="S1398">
        <f>YEAR(SalesData[[#This Row],[Order Date]])*100 + MONTH(SalesData[[#This Row],[Order Date]])</f>
        <v>202308</v>
      </c>
    </row>
    <row r="1399" spans="1:19" x14ac:dyDescent="0.3">
      <c r="A1399" t="s">
        <v>13247</v>
      </c>
      <c r="B1399" s="3">
        <v>45149</v>
      </c>
      <c r="C1399" t="s">
        <v>13248</v>
      </c>
      <c r="D1399" t="s">
        <v>18</v>
      </c>
      <c r="E1399" t="s">
        <v>19</v>
      </c>
      <c r="F1399" t="s">
        <v>44</v>
      </c>
      <c r="G1399">
        <v>1</v>
      </c>
      <c r="H1399" s="5">
        <v>100.2</v>
      </c>
      <c r="I1399" s="5">
        <v>0.08</v>
      </c>
      <c r="J1399" s="5">
        <v>92.184000000000012</v>
      </c>
      <c r="K1399" s="5">
        <v>22.593763835078061</v>
      </c>
      <c r="L1399">
        <f>YEAR(SalesData[Order Date])</f>
        <v>2023</v>
      </c>
      <c r="M1399">
        <f>MONTH(SalesData[Order Date])</f>
        <v>8</v>
      </c>
      <c r="N1399" t="str">
        <f>TEXT(SalesData[[#This Row],[Order Date]], "mmmm")</f>
        <v>August</v>
      </c>
      <c r="O1399" s="7">
        <f>IF(SalesData[Sales]=0,0,SalesData[Profit]/SalesData[Sales])</f>
        <v>0.24509420110949903</v>
      </c>
      <c r="P1399" s="8">
        <f t="shared" si="21"/>
        <v>7.9840319361277441E-4</v>
      </c>
      <c r="Q1399" t="str">
        <f>IF(SalesData[[#This Row],[Discount]]&gt;0, "Yes", "No")</f>
        <v>Yes</v>
      </c>
      <c r="R1399" t="str">
        <f>TEXT(SalesData[[#This Row],[Order Date]],"mmm-yyyy")</f>
        <v>Aug-2023</v>
      </c>
      <c r="S1399">
        <f>YEAR(SalesData[[#This Row],[Order Date]])*100 + MONTH(SalesData[[#This Row],[Order Date]])</f>
        <v>202308</v>
      </c>
    </row>
    <row r="1400" spans="1:19" x14ac:dyDescent="0.3">
      <c r="A1400" t="s">
        <v>13254</v>
      </c>
      <c r="B1400" s="3">
        <v>45163</v>
      </c>
      <c r="C1400" t="s">
        <v>13255</v>
      </c>
      <c r="D1400" t="s">
        <v>18</v>
      </c>
      <c r="E1400" t="s">
        <v>26</v>
      </c>
      <c r="F1400" t="s">
        <v>20</v>
      </c>
      <c r="G1400">
        <v>1</v>
      </c>
      <c r="H1400" s="5">
        <v>102.87</v>
      </c>
      <c r="I1400" s="5">
        <v>0.21</v>
      </c>
      <c r="J1400" s="5">
        <v>81.267300000000006</v>
      </c>
      <c r="K1400" s="5">
        <v>21.82134480807586</v>
      </c>
      <c r="L1400">
        <f>YEAR(SalesData[Order Date])</f>
        <v>2023</v>
      </c>
      <c r="M1400">
        <f>MONTH(SalesData[Order Date])</f>
        <v>8</v>
      </c>
      <c r="N1400" t="str">
        <f>TEXT(SalesData[[#This Row],[Order Date]], "mmmm")</f>
        <v>August</v>
      </c>
      <c r="O1400" s="7">
        <f>IF(SalesData[Sales]=0,0,SalesData[Profit]/SalesData[Sales])</f>
        <v>0.26851322497580032</v>
      </c>
      <c r="P1400" s="8">
        <f t="shared" si="21"/>
        <v>2.0414114902303879E-3</v>
      </c>
      <c r="Q1400" t="str">
        <f>IF(SalesData[[#This Row],[Discount]]&gt;0, "Yes", "No")</f>
        <v>Yes</v>
      </c>
      <c r="R1400" t="str">
        <f>TEXT(SalesData[[#This Row],[Order Date]],"mmm-yyyy")</f>
        <v>Aug-2023</v>
      </c>
      <c r="S1400">
        <f>YEAR(SalesData[[#This Row],[Order Date]])*100 + MONTH(SalesData[[#This Row],[Order Date]])</f>
        <v>202308</v>
      </c>
    </row>
    <row r="1401" spans="1:19" x14ac:dyDescent="0.3">
      <c r="A1401" t="s">
        <v>13378</v>
      </c>
      <c r="B1401" s="3">
        <v>45165</v>
      </c>
      <c r="C1401" t="s">
        <v>13379</v>
      </c>
      <c r="D1401" t="s">
        <v>23</v>
      </c>
      <c r="E1401" t="s">
        <v>26</v>
      </c>
      <c r="F1401" t="s">
        <v>34</v>
      </c>
      <c r="G1401">
        <v>6</v>
      </c>
      <c r="H1401" s="5">
        <v>35.17</v>
      </c>
      <c r="I1401" s="5">
        <v>0.19</v>
      </c>
      <c r="J1401" s="5">
        <v>170.92619999999999</v>
      </c>
      <c r="K1401" s="5">
        <v>33.510297135864121</v>
      </c>
      <c r="L1401">
        <f>YEAR(SalesData[Order Date])</f>
        <v>2023</v>
      </c>
      <c r="M1401">
        <f>MONTH(SalesData[Order Date])</f>
        <v>8</v>
      </c>
      <c r="N1401" t="str">
        <f>TEXT(SalesData[[#This Row],[Order Date]], "mmmm")</f>
        <v>August</v>
      </c>
      <c r="O1401" s="7">
        <f>IF(SalesData[Sales]=0,0,SalesData[Profit]/SalesData[Sales])</f>
        <v>0.19605126151440869</v>
      </c>
      <c r="P1401" s="8">
        <f t="shared" si="21"/>
        <v>9.0038858875935931E-4</v>
      </c>
      <c r="Q1401" t="str">
        <f>IF(SalesData[[#This Row],[Discount]]&gt;0, "Yes", "No")</f>
        <v>Yes</v>
      </c>
      <c r="R1401" t="str">
        <f>TEXT(SalesData[[#This Row],[Order Date]],"mmm-yyyy")</f>
        <v>Aug-2023</v>
      </c>
      <c r="S1401">
        <f>YEAR(SalesData[[#This Row],[Order Date]])*100 + MONTH(SalesData[[#This Row],[Order Date]])</f>
        <v>202308</v>
      </c>
    </row>
    <row r="1402" spans="1:19" x14ac:dyDescent="0.3">
      <c r="A1402" t="s">
        <v>13395</v>
      </c>
      <c r="B1402" s="3">
        <v>45147</v>
      </c>
      <c r="C1402" t="s">
        <v>4371</v>
      </c>
      <c r="D1402" t="s">
        <v>18</v>
      </c>
      <c r="E1402" t="s">
        <v>19</v>
      </c>
      <c r="F1402" t="s">
        <v>20</v>
      </c>
      <c r="G1402">
        <v>4</v>
      </c>
      <c r="H1402" s="5">
        <v>480.47</v>
      </c>
      <c r="I1402" s="5">
        <v>0.19</v>
      </c>
      <c r="J1402" s="5">
        <v>1556.7228</v>
      </c>
      <c r="K1402" s="5">
        <v>268.41282234550903</v>
      </c>
      <c r="L1402">
        <f>YEAR(SalesData[Order Date])</f>
        <v>2023</v>
      </c>
      <c r="M1402">
        <f>MONTH(SalesData[Order Date])</f>
        <v>8</v>
      </c>
      <c r="N1402" t="str">
        <f>TEXT(SalesData[[#This Row],[Order Date]], "mmmm")</f>
        <v>August</v>
      </c>
      <c r="O1402" s="7">
        <f>IF(SalesData[Sales]=0,0,SalesData[Profit]/SalesData[Sales])</f>
        <v>0.17242171974709244</v>
      </c>
      <c r="P1402" s="8">
        <f t="shared" si="21"/>
        <v>9.886153141715403E-5</v>
      </c>
      <c r="Q1402" t="str">
        <f>IF(SalesData[[#This Row],[Discount]]&gt;0, "Yes", "No")</f>
        <v>Yes</v>
      </c>
      <c r="R1402" t="str">
        <f>TEXT(SalesData[[#This Row],[Order Date]],"mmm-yyyy")</f>
        <v>Aug-2023</v>
      </c>
      <c r="S1402">
        <f>YEAR(SalesData[[#This Row],[Order Date]])*100 + MONTH(SalesData[[#This Row],[Order Date]])</f>
        <v>202308</v>
      </c>
    </row>
    <row r="1403" spans="1:19" x14ac:dyDescent="0.3">
      <c r="A1403" t="s">
        <v>13407</v>
      </c>
      <c r="B1403" s="3">
        <v>45160</v>
      </c>
      <c r="C1403" t="s">
        <v>13408</v>
      </c>
      <c r="D1403" t="s">
        <v>13</v>
      </c>
      <c r="E1403" t="s">
        <v>26</v>
      </c>
      <c r="F1403" t="s">
        <v>34</v>
      </c>
      <c r="G1403">
        <v>6</v>
      </c>
      <c r="H1403" s="5">
        <v>600.79</v>
      </c>
      <c r="I1403" s="5">
        <v>0.21</v>
      </c>
      <c r="J1403" s="5">
        <v>2847.7446</v>
      </c>
      <c r="K1403" s="5">
        <v>218.7904274991175</v>
      </c>
      <c r="L1403">
        <f>YEAR(SalesData[Order Date])</f>
        <v>2023</v>
      </c>
      <c r="M1403">
        <f>MONTH(SalesData[Order Date])</f>
        <v>8</v>
      </c>
      <c r="N1403" t="str">
        <f>TEXT(SalesData[[#This Row],[Order Date]], "mmmm")</f>
        <v>August</v>
      </c>
      <c r="O1403" s="7">
        <f>IF(SalesData[Sales]=0,0,SalesData[Profit]/SalesData[Sales])</f>
        <v>7.6829371390649812E-2</v>
      </c>
      <c r="P1403" s="8">
        <f t="shared" si="21"/>
        <v>5.8256628772116716E-5</v>
      </c>
      <c r="Q1403" t="str">
        <f>IF(SalesData[[#This Row],[Discount]]&gt;0, "Yes", "No")</f>
        <v>Yes</v>
      </c>
      <c r="R1403" t="str">
        <f>TEXT(SalesData[[#This Row],[Order Date]],"mmm-yyyy")</f>
        <v>Aug-2023</v>
      </c>
      <c r="S1403">
        <f>YEAR(SalesData[[#This Row],[Order Date]])*100 + MONTH(SalesData[[#This Row],[Order Date]])</f>
        <v>202308</v>
      </c>
    </row>
    <row r="1404" spans="1:19" x14ac:dyDescent="0.3">
      <c r="A1404" t="s">
        <v>13467</v>
      </c>
      <c r="B1404" s="3">
        <v>45169</v>
      </c>
      <c r="C1404" t="s">
        <v>13468</v>
      </c>
      <c r="D1404" t="s">
        <v>13</v>
      </c>
      <c r="E1404" t="s">
        <v>19</v>
      </c>
      <c r="F1404" t="s">
        <v>15</v>
      </c>
      <c r="G1404">
        <v>8</v>
      </c>
      <c r="H1404" s="5">
        <v>894.03</v>
      </c>
      <c r="I1404" s="5">
        <v>0.17</v>
      </c>
      <c r="J1404" s="5">
        <v>5936.3591999999999</v>
      </c>
      <c r="K1404" s="5">
        <v>1193.0011376817361</v>
      </c>
      <c r="L1404">
        <f>YEAR(SalesData[Order Date])</f>
        <v>2023</v>
      </c>
      <c r="M1404">
        <f>MONTH(SalesData[Order Date])</f>
        <v>8</v>
      </c>
      <c r="N1404" t="str">
        <f>TEXT(SalesData[[#This Row],[Order Date]], "mmmm")</f>
        <v>August</v>
      </c>
      <c r="O1404" s="7">
        <f>IF(SalesData[Sales]=0,0,SalesData[Profit]/SalesData[Sales])</f>
        <v>0.20096511977943249</v>
      </c>
      <c r="P1404" s="8">
        <f t="shared" si="21"/>
        <v>2.3768777334093937E-5</v>
      </c>
      <c r="Q1404" t="str">
        <f>IF(SalesData[[#This Row],[Discount]]&gt;0, "Yes", "No")</f>
        <v>Yes</v>
      </c>
      <c r="R1404" t="str">
        <f>TEXT(SalesData[[#This Row],[Order Date]],"mmm-yyyy")</f>
        <v>Aug-2023</v>
      </c>
      <c r="S1404">
        <f>YEAR(SalesData[[#This Row],[Order Date]])*100 + MONTH(SalesData[[#This Row],[Order Date]])</f>
        <v>202308</v>
      </c>
    </row>
    <row r="1405" spans="1:19" x14ac:dyDescent="0.3">
      <c r="A1405" t="s">
        <v>13563</v>
      </c>
      <c r="B1405" s="3">
        <v>45163</v>
      </c>
      <c r="C1405" t="s">
        <v>13564</v>
      </c>
      <c r="D1405" t="s">
        <v>18</v>
      </c>
      <c r="E1405" t="s">
        <v>19</v>
      </c>
      <c r="F1405" t="s">
        <v>44</v>
      </c>
      <c r="G1405">
        <v>2</v>
      </c>
      <c r="H1405" s="5">
        <v>174.68</v>
      </c>
      <c r="I1405" s="5">
        <v>0.28999999999999998</v>
      </c>
      <c r="J1405" s="5">
        <v>248.04560000000001</v>
      </c>
      <c r="K1405" s="5">
        <v>46.475581581154607</v>
      </c>
      <c r="L1405">
        <f>YEAR(SalesData[Order Date])</f>
        <v>2023</v>
      </c>
      <c r="M1405">
        <f>MONTH(SalesData[Order Date])</f>
        <v>8</v>
      </c>
      <c r="N1405" t="str">
        <f>TEXT(SalesData[[#This Row],[Order Date]], "mmmm")</f>
        <v>August</v>
      </c>
      <c r="O1405" s="7">
        <f>IF(SalesData[Sales]=0,0,SalesData[Profit]/SalesData[Sales])</f>
        <v>0.18736708726602933</v>
      </c>
      <c r="P1405" s="8">
        <f t="shared" si="21"/>
        <v>8.3008930615983501E-4</v>
      </c>
      <c r="Q1405" t="str">
        <f>IF(SalesData[[#This Row],[Discount]]&gt;0, "Yes", "No")</f>
        <v>Yes</v>
      </c>
      <c r="R1405" t="str">
        <f>TEXT(SalesData[[#This Row],[Order Date]],"mmm-yyyy")</f>
        <v>Aug-2023</v>
      </c>
      <c r="S1405">
        <f>YEAR(SalesData[[#This Row],[Order Date]])*100 + MONTH(SalesData[[#This Row],[Order Date]])</f>
        <v>202308</v>
      </c>
    </row>
    <row r="1406" spans="1:19" x14ac:dyDescent="0.3">
      <c r="A1406" t="s">
        <v>13641</v>
      </c>
      <c r="B1406" s="3">
        <v>45143</v>
      </c>
      <c r="C1406" t="s">
        <v>13642</v>
      </c>
      <c r="D1406" t="s">
        <v>30</v>
      </c>
      <c r="E1406" t="s">
        <v>14</v>
      </c>
      <c r="F1406" t="s">
        <v>91</v>
      </c>
      <c r="G1406">
        <v>7</v>
      </c>
      <c r="H1406" s="5">
        <v>923.02</v>
      </c>
      <c r="I1406" s="5">
        <v>0.01</v>
      </c>
      <c r="J1406" s="5">
        <v>6396.5285999999996</v>
      </c>
      <c r="K1406" s="5">
        <v>1778.1978474632181</v>
      </c>
      <c r="L1406">
        <f>YEAR(SalesData[Order Date])</f>
        <v>2023</v>
      </c>
      <c r="M1406">
        <f>MONTH(SalesData[Order Date])</f>
        <v>8</v>
      </c>
      <c r="N1406" t="str">
        <f>TEXT(SalesData[[#This Row],[Order Date]], "mmmm")</f>
        <v>August</v>
      </c>
      <c r="O1406" s="7">
        <f>IF(SalesData[Sales]=0,0,SalesData[Profit]/SalesData[Sales])</f>
        <v>0.27799419945737724</v>
      </c>
      <c r="P1406" s="8">
        <f t="shared" si="21"/>
        <v>1.5477144900125986E-6</v>
      </c>
      <c r="Q1406" t="str">
        <f>IF(SalesData[[#This Row],[Discount]]&gt;0, "Yes", "No")</f>
        <v>Yes</v>
      </c>
      <c r="R1406" t="str">
        <f>TEXT(SalesData[[#This Row],[Order Date]],"mmm-yyyy")</f>
        <v>Aug-2023</v>
      </c>
      <c r="S1406">
        <f>YEAR(SalesData[[#This Row],[Order Date]])*100 + MONTH(SalesData[[#This Row],[Order Date]])</f>
        <v>202308</v>
      </c>
    </row>
    <row r="1407" spans="1:19" x14ac:dyDescent="0.3">
      <c r="A1407" t="s">
        <v>13647</v>
      </c>
      <c r="B1407" s="3">
        <v>45161</v>
      </c>
      <c r="C1407" t="s">
        <v>13648</v>
      </c>
      <c r="D1407" t="s">
        <v>13</v>
      </c>
      <c r="E1407" t="s">
        <v>19</v>
      </c>
      <c r="F1407" t="s">
        <v>62</v>
      </c>
      <c r="G1407">
        <v>9</v>
      </c>
      <c r="H1407" s="5">
        <v>501.49</v>
      </c>
      <c r="I1407" s="5">
        <v>0.11</v>
      </c>
      <c r="J1407" s="5">
        <v>4016.9349000000002</v>
      </c>
      <c r="K1407" s="5">
        <v>1058.9208225496759</v>
      </c>
      <c r="L1407">
        <f>YEAR(SalesData[Order Date])</f>
        <v>2023</v>
      </c>
      <c r="M1407">
        <f>MONTH(SalesData[Order Date])</f>
        <v>8</v>
      </c>
      <c r="N1407" t="str">
        <f>TEXT(SalesData[[#This Row],[Order Date]], "mmmm")</f>
        <v>August</v>
      </c>
      <c r="O1407" s="7">
        <f>IF(SalesData[Sales]=0,0,SalesData[Profit]/SalesData[Sales])</f>
        <v>0.26361413587999044</v>
      </c>
      <c r="P1407" s="8">
        <f t="shared" si="21"/>
        <v>2.4371816431478641E-5</v>
      </c>
      <c r="Q1407" t="str">
        <f>IF(SalesData[[#This Row],[Discount]]&gt;0, "Yes", "No")</f>
        <v>Yes</v>
      </c>
      <c r="R1407" t="str">
        <f>TEXT(SalesData[[#This Row],[Order Date]],"mmm-yyyy")</f>
        <v>Aug-2023</v>
      </c>
      <c r="S1407">
        <f>YEAR(SalesData[[#This Row],[Order Date]])*100 + MONTH(SalesData[[#This Row],[Order Date]])</f>
        <v>202308</v>
      </c>
    </row>
    <row r="1408" spans="1:19" x14ac:dyDescent="0.3">
      <c r="A1408" t="s">
        <v>13659</v>
      </c>
      <c r="B1408" s="3">
        <v>45150</v>
      </c>
      <c r="C1408" t="s">
        <v>13660</v>
      </c>
      <c r="D1408" t="s">
        <v>18</v>
      </c>
      <c r="E1408" t="s">
        <v>14</v>
      </c>
      <c r="F1408" t="s">
        <v>20</v>
      </c>
      <c r="G1408">
        <v>9</v>
      </c>
      <c r="H1408" s="5">
        <v>937.41</v>
      </c>
      <c r="I1408" s="5">
        <v>0.01</v>
      </c>
      <c r="J1408" s="5">
        <v>8352.3230999999996</v>
      </c>
      <c r="K1408" s="5">
        <v>2376.1339840799169</v>
      </c>
      <c r="L1408">
        <f>YEAR(SalesData[Order Date])</f>
        <v>2023</v>
      </c>
      <c r="M1408">
        <f>MONTH(SalesData[Order Date])</f>
        <v>8</v>
      </c>
      <c r="N1408" t="str">
        <f>TEXT(SalesData[[#This Row],[Order Date]], "mmmm")</f>
        <v>August</v>
      </c>
      <c r="O1408" s="7">
        <f>IF(SalesData[Sales]=0,0,SalesData[Profit]/SalesData[Sales])</f>
        <v>0.28448779526739298</v>
      </c>
      <c r="P1408" s="8">
        <f t="shared" si="21"/>
        <v>1.1852989738866782E-6</v>
      </c>
      <c r="Q1408" t="str">
        <f>IF(SalesData[[#This Row],[Discount]]&gt;0, "Yes", "No")</f>
        <v>Yes</v>
      </c>
      <c r="R1408" t="str">
        <f>TEXT(SalesData[[#This Row],[Order Date]],"mmm-yyyy")</f>
        <v>Aug-2023</v>
      </c>
      <c r="S1408">
        <f>YEAR(SalesData[[#This Row],[Order Date]])*100 + MONTH(SalesData[[#This Row],[Order Date]])</f>
        <v>202308</v>
      </c>
    </row>
    <row r="1409" spans="1:19" x14ac:dyDescent="0.3">
      <c r="A1409" t="s">
        <v>13744</v>
      </c>
      <c r="B1409" s="3">
        <v>45154</v>
      </c>
      <c r="C1409" t="s">
        <v>13745</v>
      </c>
      <c r="D1409" t="s">
        <v>13</v>
      </c>
      <c r="E1409" t="s">
        <v>14</v>
      </c>
      <c r="F1409" t="s">
        <v>20</v>
      </c>
      <c r="G1409">
        <v>7</v>
      </c>
      <c r="H1409" s="5">
        <v>285.29000000000002</v>
      </c>
      <c r="I1409" s="5">
        <v>0.18</v>
      </c>
      <c r="J1409" s="5">
        <v>1637.5645999999999</v>
      </c>
      <c r="K1409" s="5">
        <v>232.37987665261809</v>
      </c>
      <c r="L1409">
        <f>YEAR(SalesData[Order Date])</f>
        <v>2023</v>
      </c>
      <c r="M1409">
        <f>MONTH(SalesData[Order Date])</f>
        <v>8</v>
      </c>
      <c r="N1409" t="str">
        <f>TEXT(SalesData[[#This Row],[Order Date]], "mmmm")</f>
        <v>August</v>
      </c>
      <c r="O1409" s="7">
        <f>IF(SalesData[Sales]=0,0,SalesData[Profit]/SalesData[Sales])</f>
        <v>0.14190577681797598</v>
      </c>
      <c r="P1409" s="8">
        <f t="shared" si="21"/>
        <v>9.0133848765416632E-5</v>
      </c>
      <c r="Q1409" t="str">
        <f>IF(SalesData[[#This Row],[Discount]]&gt;0, "Yes", "No")</f>
        <v>Yes</v>
      </c>
      <c r="R1409" t="str">
        <f>TEXT(SalesData[[#This Row],[Order Date]],"mmm-yyyy")</f>
        <v>Aug-2023</v>
      </c>
      <c r="S1409">
        <f>YEAR(SalesData[[#This Row],[Order Date]])*100 + MONTH(SalesData[[#This Row],[Order Date]])</f>
        <v>202308</v>
      </c>
    </row>
    <row r="1410" spans="1:19" x14ac:dyDescent="0.3">
      <c r="A1410" t="s">
        <v>13789</v>
      </c>
      <c r="B1410" s="3">
        <v>45153</v>
      </c>
      <c r="C1410" t="s">
        <v>13790</v>
      </c>
      <c r="D1410" t="s">
        <v>13</v>
      </c>
      <c r="E1410" t="s">
        <v>14</v>
      </c>
      <c r="F1410" t="s">
        <v>53</v>
      </c>
      <c r="G1410">
        <v>2</v>
      </c>
      <c r="H1410" s="5">
        <v>120.21</v>
      </c>
      <c r="I1410" s="5">
        <v>0</v>
      </c>
      <c r="J1410" s="5">
        <v>240.42</v>
      </c>
      <c r="K1410" s="5">
        <v>18.343803909106349</v>
      </c>
      <c r="L1410">
        <f>YEAR(SalesData[Order Date])</f>
        <v>2023</v>
      </c>
      <c r="M1410">
        <f>MONTH(SalesData[Order Date])</f>
        <v>8</v>
      </c>
      <c r="N1410" t="str">
        <f>TEXT(SalesData[[#This Row],[Order Date]], "mmmm")</f>
        <v>August</v>
      </c>
      <c r="O1410" s="7">
        <f>IF(SalesData[Sales]=0,0,SalesData[Profit]/SalesData[Sales])</f>
        <v>7.6298993050105443E-2</v>
      </c>
      <c r="P1410" s="8">
        <f t="shared" ref="P1410:P1473" si="22">IF(H:H*G:G=0, 0, (I:I/(H:H*G:G)))</f>
        <v>0</v>
      </c>
      <c r="Q1410" t="str">
        <f>IF(SalesData[[#This Row],[Discount]]&gt;0, "Yes", "No")</f>
        <v>No</v>
      </c>
      <c r="R1410" t="str">
        <f>TEXT(SalesData[[#This Row],[Order Date]],"mmm-yyyy")</f>
        <v>Aug-2023</v>
      </c>
      <c r="S1410">
        <f>YEAR(SalesData[[#This Row],[Order Date]])*100 + MONTH(SalesData[[#This Row],[Order Date]])</f>
        <v>202308</v>
      </c>
    </row>
    <row r="1411" spans="1:19" x14ac:dyDescent="0.3">
      <c r="A1411" t="s">
        <v>13801</v>
      </c>
      <c r="B1411" s="3">
        <v>45168</v>
      </c>
      <c r="C1411" t="s">
        <v>13802</v>
      </c>
      <c r="D1411" t="s">
        <v>30</v>
      </c>
      <c r="E1411" t="s">
        <v>26</v>
      </c>
      <c r="F1411" t="s">
        <v>62</v>
      </c>
      <c r="G1411">
        <v>1</v>
      </c>
      <c r="H1411" s="5">
        <v>793.24</v>
      </c>
      <c r="I1411" s="5">
        <v>0.04</v>
      </c>
      <c r="J1411" s="5">
        <v>761.5104</v>
      </c>
      <c r="K1411" s="5">
        <v>129.15336593229381</v>
      </c>
      <c r="L1411">
        <f>YEAR(SalesData[Order Date])</f>
        <v>2023</v>
      </c>
      <c r="M1411">
        <f>MONTH(SalesData[Order Date])</f>
        <v>8</v>
      </c>
      <c r="N1411" t="str">
        <f>TEXT(SalesData[[#This Row],[Order Date]], "mmmm")</f>
        <v>August</v>
      </c>
      <c r="O1411" s="7">
        <f>IF(SalesData[Sales]=0,0,SalesData[Profit]/SalesData[Sales])</f>
        <v>0.16960157856319993</v>
      </c>
      <c r="P1411" s="8">
        <f t="shared" si="22"/>
        <v>5.0426100549644499E-5</v>
      </c>
      <c r="Q1411" t="str">
        <f>IF(SalesData[[#This Row],[Discount]]&gt;0, "Yes", "No")</f>
        <v>Yes</v>
      </c>
      <c r="R1411" t="str">
        <f>TEXT(SalesData[[#This Row],[Order Date]],"mmm-yyyy")</f>
        <v>Aug-2023</v>
      </c>
      <c r="S1411">
        <f>YEAR(SalesData[[#This Row],[Order Date]])*100 + MONTH(SalesData[[#This Row],[Order Date]])</f>
        <v>202308</v>
      </c>
    </row>
    <row r="1412" spans="1:19" x14ac:dyDescent="0.3">
      <c r="A1412" t="s">
        <v>13860</v>
      </c>
      <c r="B1412" s="3">
        <v>45139</v>
      </c>
      <c r="C1412" t="s">
        <v>13861</v>
      </c>
      <c r="D1412" t="s">
        <v>23</v>
      </c>
      <c r="E1412" t="s">
        <v>19</v>
      </c>
      <c r="F1412" t="s">
        <v>15</v>
      </c>
      <c r="G1412">
        <v>7</v>
      </c>
      <c r="H1412" s="5">
        <v>347.31</v>
      </c>
      <c r="I1412" s="5">
        <v>0.17</v>
      </c>
      <c r="J1412" s="5">
        <v>2017.8711000000001</v>
      </c>
      <c r="K1412" s="5">
        <v>318.85285703575357</v>
      </c>
      <c r="L1412">
        <f>YEAR(SalesData[Order Date])</f>
        <v>2023</v>
      </c>
      <c r="M1412">
        <f>MONTH(SalesData[Order Date])</f>
        <v>8</v>
      </c>
      <c r="N1412" t="str">
        <f>TEXT(SalesData[[#This Row],[Order Date]], "mmmm")</f>
        <v>August</v>
      </c>
      <c r="O1412" s="7">
        <f>IF(SalesData[Sales]=0,0,SalesData[Profit]/SalesData[Sales])</f>
        <v>0.15801448221135311</v>
      </c>
      <c r="P1412" s="8">
        <f t="shared" si="22"/>
        <v>6.9925180057338646E-5</v>
      </c>
      <c r="Q1412" t="str">
        <f>IF(SalesData[[#This Row],[Discount]]&gt;0, "Yes", "No")</f>
        <v>Yes</v>
      </c>
      <c r="R1412" t="str">
        <f>TEXT(SalesData[[#This Row],[Order Date]],"mmm-yyyy")</f>
        <v>Aug-2023</v>
      </c>
      <c r="S1412">
        <f>YEAR(SalesData[[#This Row],[Order Date]])*100 + MONTH(SalesData[[#This Row],[Order Date]])</f>
        <v>202308</v>
      </c>
    </row>
    <row r="1413" spans="1:19" x14ac:dyDescent="0.3">
      <c r="A1413" t="s">
        <v>13899</v>
      </c>
      <c r="B1413" s="3">
        <v>45158</v>
      </c>
      <c r="C1413" t="s">
        <v>13900</v>
      </c>
      <c r="D1413" t="s">
        <v>13</v>
      </c>
      <c r="E1413" t="s">
        <v>14</v>
      </c>
      <c r="F1413" t="s">
        <v>27</v>
      </c>
      <c r="G1413">
        <v>5</v>
      </c>
      <c r="H1413" s="5">
        <v>204.1</v>
      </c>
      <c r="I1413" s="5">
        <v>0.14000000000000001</v>
      </c>
      <c r="J1413" s="5">
        <v>877.63</v>
      </c>
      <c r="K1413" s="5">
        <v>232.46405366163529</v>
      </c>
      <c r="L1413">
        <f>YEAR(SalesData[Order Date])</f>
        <v>2023</v>
      </c>
      <c r="M1413">
        <f>MONTH(SalesData[Order Date])</f>
        <v>8</v>
      </c>
      <c r="N1413" t="str">
        <f>TEXT(SalesData[[#This Row],[Order Date]], "mmmm")</f>
        <v>August</v>
      </c>
      <c r="O1413" s="7">
        <f>IF(SalesData[Sales]=0,0,SalesData[Profit]/SalesData[Sales])</f>
        <v>0.26487705942325956</v>
      </c>
      <c r="P1413" s="8">
        <f t="shared" si="22"/>
        <v>1.3718765311122001E-4</v>
      </c>
      <c r="Q1413" t="str">
        <f>IF(SalesData[[#This Row],[Discount]]&gt;0, "Yes", "No")</f>
        <v>Yes</v>
      </c>
      <c r="R1413" t="str">
        <f>TEXT(SalesData[[#This Row],[Order Date]],"mmm-yyyy")</f>
        <v>Aug-2023</v>
      </c>
      <c r="S1413">
        <f>YEAR(SalesData[[#This Row],[Order Date]])*100 + MONTH(SalesData[[#This Row],[Order Date]])</f>
        <v>202308</v>
      </c>
    </row>
    <row r="1414" spans="1:19" x14ac:dyDescent="0.3">
      <c r="A1414" t="s">
        <v>13932</v>
      </c>
      <c r="B1414" s="3">
        <v>45169</v>
      </c>
      <c r="C1414" t="s">
        <v>13933</v>
      </c>
      <c r="D1414" t="s">
        <v>30</v>
      </c>
      <c r="E1414" t="s">
        <v>26</v>
      </c>
      <c r="F1414" t="s">
        <v>15</v>
      </c>
      <c r="G1414">
        <v>7</v>
      </c>
      <c r="H1414" s="5">
        <v>777.63</v>
      </c>
      <c r="I1414" s="5">
        <v>0</v>
      </c>
      <c r="J1414" s="5">
        <v>5443.41</v>
      </c>
      <c r="K1414" s="5">
        <v>286.10278710025142</v>
      </c>
      <c r="L1414">
        <f>YEAR(SalesData[Order Date])</f>
        <v>2023</v>
      </c>
      <c r="M1414">
        <f>MONTH(SalesData[Order Date])</f>
        <v>8</v>
      </c>
      <c r="N1414" t="str">
        <f>TEXT(SalesData[[#This Row],[Order Date]], "mmmm")</f>
        <v>August</v>
      </c>
      <c r="O1414" s="7">
        <f>IF(SalesData[Sales]=0,0,SalesData[Profit]/SalesData[Sales])</f>
        <v>5.2559477808993157E-2</v>
      </c>
      <c r="P1414" s="8">
        <f t="shared" si="22"/>
        <v>0</v>
      </c>
      <c r="Q1414" t="str">
        <f>IF(SalesData[[#This Row],[Discount]]&gt;0, "Yes", "No")</f>
        <v>No</v>
      </c>
      <c r="R1414" t="str">
        <f>TEXT(SalesData[[#This Row],[Order Date]],"mmm-yyyy")</f>
        <v>Aug-2023</v>
      </c>
      <c r="S1414">
        <f>YEAR(SalesData[[#This Row],[Order Date]])*100 + MONTH(SalesData[[#This Row],[Order Date]])</f>
        <v>202308</v>
      </c>
    </row>
    <row r="1415" spans="1:19" x14ac:dyDescent="0.3">
      <c r="A1415" t="s">
        <v>14019</v>
      </c>
      <c r="B1415" s="3">
        <v>45150</v>
      </c>
      <c r="C1415" t="s">
        <v>14020</v>
      </c>
      <c r="D1415" t="s">
        <v>18</v>
      </c>
      <c r="E1415" t="s">
        <v>26</v>
      </c>
      <c r="F1415" t="s">
        <v>20</v>
      </c>
      <c r="G1415">
        <v>5</v>
      </c>
      <c r="H1415" s="5">
        <v>917</v>
      </c>
      <c r="I1415" s="5">
        <v>0.23</v>
      </c>
      <c r="J1415" s="5">
        <v>3530.45</v>
      </c>
      <c r="K1415" s="5">
        <v>539.52460476012129</v>
      </c>
      <c r="L1415">
        <f>YEAR(SalesData[Order Date])</f>
        <v>2023</v>
      </c>
      <c r="M1415">
        <f>MONTH(SalesData[Order Date])</f>
        <v>8</v>
      </c>
      <c r="N1415" t="str">
        <f>TEXT(SalesData[[#This Row],[Order Date]], "mmmm")</f>
        <v>August</v>
      </c>
      <c r="O1415" s="7">
        <f>IF(SalesData[Sales]=0,0,SalesData[Profit]/SalesData[Sales])</f>
        <v>0.15282035002906749</v>
      </c>
      <c r="P1415" s="8">
        <f t="shared" si="22"/>
        <v>5.0163576881134138E-5</v>
      </c>
      <c r="Q1415" t="str">
        <f>IF(SalesData[[#This Row],[Discount]]&gt;0, "Yes", "No")</f>
        <v>Yes</v>
      </c>
      <c r="R1415" t="str">
        <f>TEXT(SalesData[[#This Row],[Order Date]],"mmm-yyyy")</f>
        <v>Aug-2023</v>
      </c>
      <c r="S1415">
        <f>YEAR(SalesData[[#This Row],[Order Date]])*100 + MONTH(SalesData[[#This Row],[Order Date]])</f>
        <v>202308</v>
      </c>
    </row>
    <row r="1416" spans="1:19" x14ac:dyDescent="0.3">
      <c r="A1416" t="s">
        <v>14039</v>
      </c>
      <c r="B1416" s="3">
        <v>45151</v>
      </c>
      <c r="C1416" t="s">
        <v>14040</v>
      </c>
      <c r="D1416" t="s">
        <v>23</v>
      </c>
      <c r="E1416" t="s">
        <v>19</v>
      </c>
      <c r="F1416" t="s">
        <v>53</v>
      </c>
      <c r="G1416">
        <v>4</v>
      </c>
      <c r="H1416" s="5">
        <v>146.6</v>
      </c>
      <c r="I1416" s="5">
        <v>0.04</v>
      </c>
      <c r="J1416" s="5">
        <v>562.94399999999996</v>
      </c>
      <c r="K1416" s="5">
        <v>144.0719348765063</v>
      </c>
      <c r="L1416">
        <f>YEAR(SalesData[Order Date])</f>
        <v>2023</v>
      </c>
      <c r="M1416">
        <f>MONTH(SalesData[Order Date])</f>
        <v>8</v>
      </c>
      <c r="N1416" t="str">
        <f>TEXT(SalesData[[#This Row],[Order Date]], "mmmm")</f>
        <v>August</v>
      </c>
      <c r="O1416" s="7">
        <f>IF(SalesData[Sales]=0,0,SalesData[Profit]/SalesData[Sales])</f>
        <v>0.25592587340216133</v>
      </c>
      <c r="P1416" s="8">
        <f t="shared" si="22"/>
        <v>6.8212824010914058E-5</v>
      </c>
      <c r="Q1416" t="str">
        <f>IF(SalesData[[#This Row],[Discount]]&gt;0, "Yes", "No")</f>
        <v>Yes</v>
      </c>
      <c r="R1416" t="str">
        <f>TEXT(SalesData[[#This Row],[Order Date]],"mmm-yyyy")</f>
        <v>Aug-2023</v>
      </c>
      <c r="S1416">
        <f>YEAR(SalesData[[#This Row],[Order Date]])*100 + MONTH(SalesData[[#This Row],[Order Date]])</f>
        <v>202308</v>
      </c>
    </row>
    <row r="1417" spans="1:19" x14ac:dyDescent="0.3">
      <c r="A1417" t="s">
        <v>14127</v>
      </c>
      <c r="B1417" s="3">
        <v>45140</v>
      </c>
      <c r="C1417" t="s">
        <v>14128</v>
      </c>
      <c r="D1417" t="s">
        <v>18</v>
      </c>
      <c r="E1417" t="s">
        <v>26</v>
      </c>
      <c r="F1417" t="s">
        <v>31</v>
      </c>
      <c r="G1417">
        <v>8</v>
      </c>
      <c r="H1417" s="5">
        <v>52.51</v>
      </c>
      <c r="I1417" s="5">
        <v>0.25</v>
      </c>
      <c r="J1417" s="5">
        <v>315.06</v>
      </c>
      <c r="K1417" s="5">
        <v>41.540391845514243</v>
      </c>
      <c r="L1417">
        <f>YEAR(SalesData[Order Date])</f>
        <v>2023</v>
      </c>
      <c r="M1417">
        <f>MONTH(SalesData[Order Date])</f>
        <v>8</v>
      </c>
      <c r="N1417" t="str">
        <f>TEXT(SalesData[[#This Row],[Order Date]], "mmmm")</f>
        <v>August</v>
      </c>
      <c r="O1417" s="7">
        <f>IF(SalesData[Sales]=0,0,SalesData[Profit]/SalesData[Sales])</f>
        <v>0.13184914570403811</v>
      </c>
      <c r="P1417" s="8">
        <f t="shared" si="22"/>
        <v>5.9512473814511528E-4</v>
      </c>
      <c r="Q1417" t="str">
        <f>IF(SalesData[[#This Row],[Discount]]&gt;0, "Yes", "No")</f>
        <v>Yes</v>
      </c>
      <c r="R1417" t="str">
        <f>TEXT(SalesData[[#This Row],[Order Date]],"mmm-yyyy")</f>
        <v>Aug-2023</v>
      </c>
      <c r="S1417">
        <f>YEAR(SalesData[[#This Row],[Order Date]])*100 + MONTH(SalesData[[#This Row],[Order Date]])</f>
        <v>202308</v>
      </c>
    </row>
    <row r="1418" spans="1:19" x14ac:dyDescent="0.3">
      <c r="A1418" t="s">
        <v>14197</v>
      </c>
      <c r="B1418" s="3">
        <v>45143</v>
      </c>
      <c r="C1418" t="s">
        <v>14198</v>
      </c>
      <c r="D1418" t="s">
        <v>18</v>
      </c>
      <c r="E1418" t="s">
        <v>19</v>
      </c>
      <c r="F1418" t="s">
        <v>34</v>
      </c>
      <c r="G1418">
        <v>4</v>
      </c>
      <c r="H1418" s="5">
        <v>169.36</v>
      </c>
      <c r="I1418" s="5">
        <v>0.25</v>
      </c>
      <c r="J1418" s="5">
        <v>508.08</v>
      </c>
      <c r="K1418" s="5">
        <v>52.600633056550507</v>
      </c>
      <c r="L1418">
        <f>YEAR(SalesData[Order Date])</f>
        <v>2023</v>
      </c>
      <c r="M1418">
        <f>MONTH(SalesData[Order Date])</f>
        <v>8</v>
      </c>
      <c r="N1418" t="str">
        <f>TEXT(SalesData[[#This Row],[Order Date]], "mmmm")</f>
        <v>August</v>
      </c>
      <c r="O1418" s="7">
        <f>IF(SalesData[Sales]=0,0,SalesData[Profit]/SalesData[Sales])</f>
        <v>0.10352824959957194</v>
      </c>
      <c r="P1418" s="8">
        <f t="shared" si="22"/>
        <v>3.6903637222484643E-4</v>
      </c>
      <c r="Q1418" t="str">
        <f>IF(SalesData[[#This Row],[Discount]]&gt;0, "Yes", "No")</f>
        <v>Yes</v>
      </c>
      <c r="R1418" t="str">
        <f>TEXT(SalesData[[#This Row],[Order Date]],"mmm-yyyy")</f>
        <v>Aug-2023</v>
      </c>
      <c r="S1418">
        <f>YEAR(SalesData[[#This Row],[Order Date]])*100 + MONTH(SalesData[[#This Row],[Order Date]])</f>
        <v>202308</v>
      </c>
    </row>
    <row r="1419" spans="1:19" x14ac:dyDescent="0.3">
      <c r="A1419" t="s">
        <v>14207</v>
      </c>
      <c r="B1419" s="3">
        <v>45144</v>
      </c>
      <c r="C1419" t="s">
        <v>12245</v>
      </c>
      <c r="D1419" t="s">
        <v>23</v>
      </c>
      <c r="E1419" t="s">
        <v>14</v>
      </c>
      <c r="F1419" t="s">
        <v>53</v>
      </c>
      <c r="G1419">
        <v>5</v>
      </c>
      <c r="H1419" s="5">
        <v>880.42</v>
      </c>
      <c r="I1419" s="5">
        <v>0.13</v>
      </c>
      <c r="J1419" s="5">
        <v>3829.8269999999989</v>
      </c>
      <c r="K1419" s="5">
        <v>688.80455807506144</v>
      </c>
      <c r="L1419">
        <f>YEAR(SalesData[Order Date])</f>
        <v>2023</v>
      </c>
      <c r="M1419">
        <f>MONTH(SalesData[Order Date])</f>
        <v>8</v>
      </c>
      <c r="N1419" t="str">
        <f>TEXT(SalesData[[#This Row],[Order Date]], "mmmm")</f>
        <v>August</v>
      </c>
      <c r="O1419" s="7">
        <f>IF(SalesData[Sales]=0,0,SalesData[Profit]/SalesData[Sales])</f>
        <v>0.1798526560272988</v>
      </c>
      <c r="P1419" s="8">
        <f t="shared" si="22"/>
        <v>2.9531360032711664E-5</v>
      </c>
      <c r="Q1419" t="str">
        <f>IF(SalesData[[#This Row],[Discount]]&gt;0, "Yes", "No")</f>
        <v>Yes</v>
      </c>
      <c r="R1419" t="str">
        <f>TEXT(SalesData[[#This Row],[Order Date]],"mmm-yyyy")</f>
        <v>Aug-2023</v>
      </c>
      <c r="S1419">
        <f>YEAR(SalesData[[#This Row],[Order Date]])*100 + MONTH(SalesData[[#This Row],[Order Date]])</f>
        <v>202308</v>
      </c>
    </row>
    <row r="1420" spans="1:19" x14ac:dyDescent="0.3">
      <c r="A1420" t="s">
        <v>14218</v>
      </c>
      <c r="B1420" s="3">
        <v>45159</v>
      </c>
      <c r="C1420" t="s">
        <v>14219</v>
      </c>
      <c r="D1420" t="s">
        <v>13</v>
      </c>
      <c r="E1420" t="s">
        <v>14</v>
      </c>
      <c r="F1420" t="s">
        <v>20</v>
      </c>
      <c r="G1420">
        <v>4</v>
      </c>
      <c r="H1420" s="5">
        <v>678.9</v>
      </c>
      <c r="I1420" s="5">
        <v>0.04</v>
      </c>
      <c r="J1420" s="5">
        <v>2606.9760000000001</v>
      </c>
      <c r="K1420" s="5">
        <v>577.84797889824654</v>
      </c>
      <c r="L1420">
        <f>YEAR(SalesData[Order Date])</f>
        <v>2023</v>
      </c>
      <c r="M1420">
        <f>MONTH(SalesData[Order Date])</f>
        <v>8</v>
      </c>
      <c r="N1420" t="str">
        <f>TEXT(SalesData[[#This Row],[Order Date]], "mmmm")</f>
        <v>August</v>
      </c>
      <c r="O1420" s="7">
        <f>IF(SalesData[Sales]=0,0,SalesData[Profit]/SalesData[Sales])</f>
        <v>0.22165450656171998</v>
      </c>
      <c r="P1420" s="8">
        <f t="shared" si="22"/>
        <v>1.4729709824716453E-5</v>
      </c>
      <c r="Q1420" t="str">
        <f>IF(SalesData[[#This Row],[Discount]]&gt;0, "Yes", "No")</f>
        <v>Yes</v>
      </c>
      <c r="R1420" t="str">
        <f>TEXT(SalesData[[#This Row],[Order Date]],"mmm-yyyy")</f>
        <v>Aug-2023</v>
      </c>
      <c r="S1420">
        <f>YEAR(SalesData[[#This Row],[Order Date]])*100 + MONTH(SalesData[[#This Row],[Order Date]])</f>
        <v>202308</v>
      </c>
    </row>
    <row r="1421" spans="1:19" x14ac:dyDescent="0.3">
      <c r="A1421" t="s">
        <v>14292</v>
      </c>
      <c r="B1421" s="3">
        <v>45162</v>
      </c>
      <c r="C1421" t="s">
        <v>14293</v>
      </c>
      <c r="D1421" t="s">
        <v>23</v>
      </c>
      <c r="E1421" t="s">
        <v>19</v>
      </c>
      <c r="F1421" t="s">
        <v>34</v>
      </c>
      <c r="G1421">
        <v>8</v>
      </c>
      <c r="H1421" s="5">
        <v>954.34</v>
      </c>
      <c r="I1421" s="5">
        <v>0.27</v>
      </c>
      <c r="J1421" s="5">
        <v>5573.3455999999996</v>
      </c>
      <c r="K1421" s="5">
        <v>1455.4884678489029</v>
      </c>
      <c r="L1421">
        <f>YEAR(SalesData[Order Date])</f>
        <v>2023</v>
      </c>
      <c r="M1421">
        <f>MONTH(SalesData[Order Date])</f>
        <v>8</v>
      </c>
      <c r="N1421" t="str">
        <f>TEXT(SalesData[[#This Row],[Order Date]], "mmmm")</f>
        <v>August</v>
      </c>
      <c r="O1421" s="7">
        <f>IF(SalesData[Sales]=0,0,SalesData[Profit]/SalesData[Sales])</f>
        <v>0.26115166227066611</v>
      </c>
      <c r="P1421" s="8">
        <f t="shared" si="22"/>
        <v>3.5364754699582961E-5</v>
      </c>
      <c r="Q1421" t="str">
        <f>IF(SalesData[[#This Row],[Discount]]&gt;0, "Yes", "No")</f>
        <v>Yes</v>
      </c>
      <c r="R1421" t="str">
        <f>TEXT(SalesData[[#This Row],[Order Date]],"mmm-yyyy")</f>
        <v>Aug-2023</v>
      </c>
      <c r="S1421">
        <f>YEAR(SalesData[[#This Row],[Order Date]])*100 + MONTH(SalesData[[#This Row],[Order Date]])</f>
        <v>202308</v>
      </c>
    </row>
    <row r="1422" spans="1:19" x14ac:dyDescent="0.3">
      <c r="A1422" t="s">
        <v>14306</v>
      </c>
      <c r="B1422" s="3">
        <v>45162</v>
      </c>
      <c r="C1422" t="s">
        <v>14307</v>
      </c>
      <c r="D1422" t="s">
        <v>23</v>
      </c>
      <c r="E1422" t="s">
        <v>14</v>
      </c>
      <c r="F1422" t="s">
        <v>44</v>
      </c>
      <c r="G1422">
        <v>4</v>
      </c>
      <c r="H1422" s="5">
        <v>573.91</v>
      </c>
      <c r="I1422" s="5">
        <v>0.2</v>
      </c>
      <c r="J1422" s="5">
        <v>1836.5119999999999</v>
      </c>
      <c r="K1422" s="5">
        <v>418.17779708764277</v>
      </c>
      <c r="L1422">
        <f>YEAR(SalesData[Order Date])</f>
        <v>2023</v>
      </c>
      <c r="M1422">
        <f>MONTH(SalesData[Order Date])</f>
        <v>8</v>
      </c>
      <c r="N1422" t="str">
        <f>TEXT(SalesData[[#This Row],[Order Date]], "mmmm")</f>
        <v>August</v>
      </c>
      <c r="O1422" s="7">
        <f>IF(SalesData[Sales]=0,0,SalesData[Profit]/SalesData[Sales])</f>
        <v>0.22770218603942843</v>
      </c>
      <c r="P1422" s="8">
        <f t="shared" si="22"/>
        <v>8.7121674130090097E-5</v>
      </c>
      <c r="Q1422" t="str">
        <f>IF(SalesData[[#This Row],[Discount]]&gt;0, "Yes", "No")</f>
        <v>Yes</v>
      </c>
      <c r="R1422" t="str">
        <f>TEXT(SalesData[[#This Row],[Order Date]],"mmm-yyyy")</f>
        <v>Aug-2023</v>
      </c>
      <c r="S1422">
        <f>YEAR(SalesData[[#This Row],[Order Date]])*100 + MONTH(SalesData[[#This Row],[Order Date]])</f>
        <v>202308</v>
      </c>
    </row>
    <row r="1423" spans="1:19" x14ac:dyDescent="0.3">
      <c r="A1423" t="s">
        <v>14365</v>
      </c>
      <c r="B1423" s="3">
        <v>45159</v>
      </c>
      <c r="C1423" t="s">
        <v>14366</v>
      </c>
      <c r="D1423" t="s">
        <v>13</v>
      </c>
      <c r="E1423" t="s">
        <v>26</v>
      </c>
      <c r="F1423" t="s">
        <v>27</v>
      </c>
      <c r="G1423">
        <v>3</v>
      </c>
      <c r="H1423" s="5">
        <v>522.51</v>
      </c>
      <c r="I1423" s="5">
        <v>0.12</v>
      </c>
      <c r="J1423" s="5">
        <v>1379.4264000000001</v>
      </c>
      <c r="K1423" s="5">
        <v>126.420370994457</v>
      </c>
      <c r="L1423">
        <f>YEAR(SalesData[Order Date])</f>
        <v>2023</v>
      </c>
      <c r="M1423">
        <f>MONTH(SalesData[Order Date])</f>
        <v>8</v>
      </c>
      <c r="N1423" t="str">
        <f>TEXT(SalesData[[#This Row],[Order Date]], "mmmm")</f>
        <v>August</v>
      </c>
      <c r="O1423" s="7">
        <f>IF(SalesData[Sales]=0,0,SalesData[Profit]/SalesData[Sales])</f>
        <v>9.164705778753908E-2</v>
      </c>
      <c r="P1423" s="8">
        <f t="shared" si="22"/>
        <v>7.6553558783563945E-5</v>
      </c>
      <c r="Q1423" t="str">
        <f>IF(SalesData[[#This Row],[Discount]]&gt;0, "Yes", "No")</f>
        <v>Yes</v>
      </c>
      <c r="R1423" t="str">
        <f>TEXT(SalesData[[#This Row],[Order Date]],"mmm-yyyy")</f>
        <v>Aug-2023</v>
      </c>
      <c r="S1423">
        <f>YEAR(SalesData[[#This Row],[Order Date]])*100 + MONTH(SalesData[[#This Row],[Order Date]])</f>
        <v>202308</v>
      </c>
    </row>
    <row r="1424" spans="1:19" x14ac:dyDescent="0.3">
      <c r="A1424" t="s">
        <v>14472</v>
      </c>
      <c r="B1424" s="3">
        <v>45142</v>
      </c>
      <c r="C1424" t="s">
        <v>14473</v>
      </c>
      <c r="D1424" t="s">
        <v>30</v>
      </c>
      <c r="E1424" t="s">
        <v>14</v>
      </c>
      <c r="F1424" t="s">
        <v>53</v>
      </c>
      <c r="G1424">
        <v>8</v>
      </c>
      <c r="H1424" s="5">
        <v>204.17</v>
      </c>
      <c r="I1424" s="5">
        <v>0.22</v>
      </c>
      <c r="J1424" s="5">
        <v>1274.0208</v>
      </c>
      <c r="K1424" s="5">
        <v>147.5372863259513</v>
      </c>
      <c r="L1424">
        <f>YEAR(SalesData[Order Date])</f>
        <v>2023</v>
      </c>
      <c r="M1424">
        <f>MONTH(SalesData[Order Date])</f>
        <v>8</v>
      </c>
      <c r="N1424" t="str">
        <f>TEXT(SalesData[[#This Row],[Order Date]], "mmmm")</f>
        <v>August</v>
      </c>
      <c r="O1424" s="7">
        <f>IF(SalesData[Sales]=0,0,SalesData[Profit]/SalesData[Sales])</f>
        <v>0.11580445650962001</v>
      </c>
      <c r="P1424" s="8">
        <f t="shared" si="22"/>
        <v>1.3469167850320811E-4</v>
      </c>
      <c r="Q1424" t="str">
        <f>IF(SalesData[[#This Row],[Discount]]&gt;0, "Yes", "No")</f>
        <v>Yes</v>
      </c>
      <c r="R1424" t="str">
        <f>TEXT(SalesData[[#This Row],[Order Date]],"mmm-yyyy")</f>
        <v>Aug-2023</v>
      </c>
      <c r="S1424">
        <f>YEAR(SalesData[[#This Row],[Order Date]])*100 + MONTH(SalesData[[#This Row],[Order Date]])</f>
        <v>202308</v>
      </c>
    </row>
    <row r="1425" spans="1:19" x14ac:dyDescent="0.3">
      <c r="A1425" t="s">
        <v>14500</v>
      </c>
      <c r="B1425" s="3">
        <v>45155</v>
      </c>
      <c r="C1425" t="s">
        <v>8308</v>
      </c>
      <c r="D1425" t="s">
        <v>13</v>
      </c>
      <c r="E1425" t="s">
        <v>14</v>
      </c>
      <c r="F1425" t="s">
        <v>44</v>
      </c>
      <c r="G1425">
        <v>7</v>
      </c>
      <c r="H1425" s="5">
        <v>416.62</v>
      </c>
      <c r="I1425" s="5">
        <v>0.19</v>
      </c>
      <c r="J1425" s="5">
        <v>2362.2354</v>
      </c>
      <c r="K1425" s="5">
        <v>624.13896478842491</v>
      </c>
      <c r="L1425">
        <f>YEAR(SalesData[Order Date])</f>
        <v>2023</v>
      </c>
      <c r="M1425">
        <f>MONTH(SalesData[Order Date])</f>
        <v>8</v>
      </c>
      <c r="N1425" t="str">
        <f>TEXT(SalesData[[#This Row],[Order Date]], "mmmm")</f>
        <v>August</v>
      </c>
      <c r="O1425" s="7">
        <f>IF(SalesData[Sales]=0,0,SalesData[Profit]/SalesData[Sales])</f>
        <v>0.26421539732595023</v>
      </c>
      <c r="P1425" s="8">
        <f t="shared" si="22"/>
        <v>6.5150153960100675E-5</v>
      </c>
      <c r="Q1425" t="str">
        <f>IF(SalesData[[#This Row],[Discount]]&gt;0, "Yes", "No")</f>
        <v>Yes</v>
      </c>
      <c r="R1425" t="str">
        <f>TEXT(SalesData[[#This Row],[Order Date]],"mmm-yyyy")</f>
        <v>Aug-2023</v>
      </c>
      <c r="S1425">
        <f>YEAR(SalesData[[#This Row],[Order Date]])*100 + MONTH(SalesData[[#This Row],[Order Date]])</f>
        <v>202308</v>
      </c>
    </row>
    <row r="1426" spans="1:19" x14ac:dyDescent="0.3">
      <c r="A1426" t="s">
        <v>14559</v>
      </c>
      <c r="B1426" s="3">
        <v>45149</v>
      </c>
      <c r="C1426" t="s">
        <v>14560</v>
      </c>
      <c r="D1426" t="s">
        <v>30</v>
      </c>
      <c r="E1426" t="s">
        <v>19</v>
      </c>
      <c r="F1426" t="s">
        <v>39</v>
      </c>
      <c r="G1426">
        <v>6</v>
      </c>
      <c r="H1426" s="5">
        <v>298.3</v>
      </c>
      <c r="I1426" s="5">
        <v>0.28999999999999998</v>
      </c>
      <c r="J1426" s="5">
        <v>1270.758</v>
      </c>
      <c r="K1426" s="5">
        <v>178.47455892573339</v>
      </c>
      <c r="L1426">
        <f>YEAR(SalesData[Order Date])</f>
        <v>2023</v>
      </c>
      <c r="M1426">
        <f>MONTH(SalesData[Order Date])</f>
        <v>8</v>
      </c>
      <c r="N1426" t="str">
        <f>TEXT(SalesData[[#This Row],[Order Date]], "mmmm")</f>
        <v>August</v>
      </c>
      <c r="O1426" s="7">
        <f>IF(SalesData[Sales]=0,0,SalesData[Profit]/SalesData[Sales])</f>
        <v>0.14044732272056001</v>
      </c>
      <c r="P1426" s="8">
        <f t="shared" si="22"/>
        <v>1.6202927701419151E-4</v>
      </c>
      <c r="Q1426" t="str">
        <f>IF(SalesData[[#This Row],[Discount]]&gt;0, "Yes", "No")</f>
        <v>Yes</v>
      </c>
      <c r="R1426" t="str">
        <f>TEXT(SalesData[[#This Row],[Order Date]],"mmm-yyyy")</f>
        <v>Aug-2023</v>
      </c>
      <c r="S1426">
        <f>YEAR(SalesData[[#This Row],[Order Date]])*100 + MONTH(SalesData[[#This Row],[Order Date]])</f>
        <v>202308</v>
      </c>
    </row>
    <row r="1427" spans="1:19" x14ac:dyDescent="0.3">
      <c r="A1427" t="s">
        <v>14567</v>
      </c>
      <c r="B1427" s="3">
        <v>45155</v>
      </c>
      <c r="C1427" t="s">
        <v>14568</v>
      </c>
      <c r="D1427" t="s">
        <v>30</v>
      </c>
      <c r="E1427" t="s">
        <v>14</v>
      </c>
      <c r="F1427" t="s">
        <v>31</v>
      </c>
      <c r="G1427">
        <v>6</v>
      </c>
      <c r="H1427" s="5">
        <v>118.8</v>
      </c>
      <c r="I1427" s="5">
        <v>0.14000000000000001</v>
      </c>
      <c r="J1427" s="5">
        <v>613.00799999999992</v>
      </c>
      <c r="K1427" s="5">
        <v>183.34480924782611</v>
      </c>
      <c r="L1427">
        <f>YEAR(SalesData[Order Date])</f>
        <v>2023</v>
      </c>
      <c r="M1427">
        <f>MONTH(SalesData[Order Date])</f>
        <v>8</v>
      </c>
      <c r="N1427" t="str">
        <f>TEXT(SalesData[[#This Row],[Order Date]], "mmmm")</f>
        <v>August</v>
      </c>
      <c r="O1427" s="7">
        <f>IF(SalesData[Sales]=0,0,SalesData[Profit]/SalesData[Sales])</f>
        <v>0.29909040216086269</v>
      </c>
      <c r="P1427" s="8">
        <f t="shared" si="22"/>
        <v>1.9640852974186311E-4</v>
      </c>
      <c r="Q1427" t="str">
        <f>IF(SalesData[[#This Row],[Discount]]&gt;0, "Yes", "No")</f>
        <v>Yes</v>
      </c>
      <c r="R1427" t="str">
        <f>TEXT(SalesData[[#This Row],[Order Date]],"mmm-yyyy")</f>
        <v>Aug-2023</v>
      </c>
      <c r="S1427">
        <f>YEAR(SalesData[[#This Row],[Order Date]])*100 + MONTH(SalesData[[#This Row],[Order Date]])</f>
        <v>202308</v>
      </c>
    </row>
    <row r="1428" spans="1:19" x14ac:dyDescent="0.3">
      <c r="A1428" t="s">
        <v>14595</v>
      </c>
      <c r="B1428" s="3">
        <v>45155</v>
      </c>
      <c r="C1428" t="s">
        <v>14596</v>
      </c>
      <c r="D1428" t="s">
        <v>18</v>
      </c>
      <c r="E1428" t="s">
        <v>14</v>
      </c>
      <c r="F1428" t="s">
        <v>44</v>
      </c>
      <c r="G1428">
        <v>7</v>
      </c>
      <c r="H1428" s="5">
        <v>295.95999999999998</v>
      </c>
      <c r="I1428" s="5">
        <v>0.11</v>
      </c>
      <c r="J1428" s="5">
        <v>1843.8308</v>
      </c>
      <c r="K1428" s="5">
        <v>443.60661624742812</v>
      </c>
      <c r="L1428">
        <f>YEAR(SalesData[Order Date])</f>
        <v>2023</v>
      </c>
      <c r="M1428">
        <f>MONTH(SalesData[Order Date])</f>
        <v>8</v>
      </c>
      <c r="N1428" t="str">
        <f>TEXT(SalesData[[#This Row],[Order Date]], "mmmm")</f>
        <v>August</v>
      </c>
      <c r="O1428" s="7">
        <f>IF(SalesData[Sales]=0,0,SalesData[Profit]/SalesData[Sales])</f>
        <v>0.24058965510687214</v>
      </c>
      <c r="P1428" s="8">
        <f t="shared" si="22"/>
        <v>5.3095978220995119E-5</v>
      </c>
      <c r="Q1428" t="str">
        <f>IF(SalesData[[#This Row],[Discount]]&gt;0, "Yes", "No")</f>
        <v>Yes</v>
      </c>
      <c r="R1428" t="str">
        <f>TEXT(SalesData[[#This Row],[Order Date]],"mmm-yyyy")</f>
        <v>Aug-2023</v>
      </c>
      <c r="S1428">
        <f>YEAR(SalesData[[#This Row],[Order Date]])*100 + MONTH(SalesData[[#This Row],[Order Date]])</f>
        <v>202308</v>
      </c>
    </row>
    <row r="1429" spans="1:19" x14ac:dyDescent="0.3">
      <c r="A1429" t="s">
        <v>14611</v>
      </c>
      <c r="B1429" s="3">
        <v>45169</v>
      </c>
      <c r="C1429" t="s">
        <v>14612</v>
      </c>
      <c r="D1429" t="s">
        <v>13</v>
      </c>
      <c r="E1429" t="s">
        <v>14</v>
      </c>
      <c r="F1429" t="s">
        <v>31</v>
      </c>
      <c r="G1429">
        <v>9</v>
      </c>
      <c r="H1429" s="5">
        <v>467.76</v>
      </c>
      <c r="I1429" s="5">
        <v>7.0000000000000007E-2</v>
      </c>
      <c r="J1429" s="5">
        <v>3915.1511999999998</v>
      </c>
      <c r="K1429" s="5">
        <v>1021.97512311661</v>
      </c>
      <c r="L1429">
        <f>YEAR(SalesData[Order Date])</f>
        <v>2023</v>
      </c>
      <c r="M1429">
        <f>MONTH(SalesData[Order Date])</f>
        <v>8</v>
      </c>
      <c r="N1429" t="str">
        <f>TEXT(SalesData[[#This Row],[Order Date]], "mmmm")</f>
        <v>August</v>
      </c>
      <c r="O1429" s="7">
        <f>IF(SalesData[Sales]=0,0,SalesData[Profit]/SalesData[Sales])</f>
        <v>0.26103081871183165</v>
      </c>
      <c r="P1429" s="8">
        <f t="shared" si="22"/>
        <v>1.6627710316781636E-5</v>
      </c>
      <c r="Q1429" t="str">
        <f>IF(SalesData[[#This Row],[Discount]]&gt;0, "Yes", "No")</f>
        <v>Yes</v>
      </c>
      <c r="R1429" t="str">
        <f>TEXT(SalesData[[#This Row],[Order Date]],"mmm-yyyy")</f>
        <v>Aug-2023</v>
      </c>
      <c r="S1429">
        <f>YEAR(SalesData[[#This Row],[Order Date]])*100 + MONTH(SalesData[[#This Row],[Order Date]])</f>
        <v>202308</v>
      </c>
    </row>
    <row r="1430" spans="1:19" x14ac:dyDescent="0.3">
      <c r="A1430" t="s">
        <v>14623</v>
      </c>
      <c r="B1430" s="3">
        <v>45153</v>
      </c>
      <c r="C1430" t="s">
        <v>14624</v>
      </c>
      <c r="D1430" t="s">
        <v>18</v>
      </c>
      <c r="E1430" t="s">
        <v>14</v>
      </c>
      <c r="F1430" t="s">
        <v>34</v>
      </c>
      <c r="G1430">
        <v>4</v>
      </c>
      <c r="H1430" s="5">
        <v>150.09</v>
      </c>
      <c r="I1430" s="5">
        <v>0.17</v>
      </c>
      <c r="J1430" s="5">
        <v>498.29880000000003</v>
      </c>
      <c r="K1430" s="5">
        <v>73.29627039557468</v>
      </c>
      <c r="L1430">
        <f>YEAR(SalesData[Order Date])</f>
        <v>2023</v>
      </c>
      <c r="M1430">
        <f>MONTH(SalesData[Order Date])</f>
        <v>8</v>
      </c>
      <c r="N1430" t="str">
        <f>TEXT(SalesData[[#This Row],[Order Date]], "mmmm")</f>
        <v>August</v>
      </c>
      <c r="O1430" s="7">
        <f>IF(SalesData[Sales]=0,0,SalesData[Profit]/SalesData[Sales])</f>
        <v>0.1470930100485385</v>
      </c>
      <c r="P1430" s="8">
        <f t="shared" si="22"/>
        <v>2.8316343527217005E-4</v>
      </c>
      <c r="Q1430" t="str">
        <f>IF(SalesData[[#This Row],[Discount]]&gt;0, "Yes", "No")</f>
        <v>Yes</v>
      </c>
      <c r="R1430" t="str">
        <f>TEXT(SalesData[[#This Row],[Order Date]],"mmm-yyyy")</f>
        <v>Aug-2023</v>
      </c>
      <c r="S1430">
        <f>YEAR(SalesData[[#This Row],[Order Date]])*100 + MONTH(SalesData[[#This Row],[Order Date]])</f>
        <v>202308</v>
      </c>
    </row>
    <row r="1431" spans="1:19" x14ac:dyDescent="0.3">
      <c r="A1431" t="s">
        <v>14659</v>
      </c>
      <c r="B1431" s="3">
        <v>45140</v>
      </c>
      <c r="C1431" t="s">
        <v>14660</v>
      </c>
      <c r="D1431" t="s">
        <v>30</v>
      </c>
      <c r="E1431" t="s">
        <v>14</v>
      </c>
      <c r="F1431" t="s">
        <v>53</v>
      </c>
      <c r="G1431">
        <v>8</v>
      </c>
      <c r="H1431" s="5">
        <v>703.98</v>
      </c>
      <c r="I1431" s="5">
        <v>0.08</v>
      </c>
      <c r="J1431" s="5">
        <v>5181.2928000000002</v>
      </c>
      <c r="K1431" s="5">
        <v>343.81843330249069</v>
      </c>
      <c r="L1431">
        <f>YEAR(SalesData[Order Date])</f>
        <v>2023</v>
      </c>
      <c r="M1431">
        <f>MONTH(SalesData[Order Date])</f>
        <v>8</v>
      </c>
      <c r="N1431" t="str">
        <f>TEXT(SalesData[[#This Row],[Order Date]], "mmmm")</f>
        <v>August</v>
      </c>
      <c r="O1431" s="7">
        <f>IF(SalesData[Sales]=0,0,SalesData[Profit]/SalesData[Sales])</f>
        <v>6.6357653692624877E-2</v>
      </c>
      <c r="P1431" s="8">
        <f t="shared" si="22"/>
        <v>1.4204949004233075E-5</v>
      </c>
      <c r="Q1431" t="str">
        <f>IF(SalesData[[#This Row],[Discount]]&gt;0, "Yes", "No")</f>
        <v>Yes</v>
      </c>
      <c r="R1431" t="str">
        <f>TEXT(SalesData[[#This Row],[Order Date]],"mmm-yyyy")</f>
        <v>Aug-2023</v>
      </c>
      <c r="S1431">
        <f>YEAR(SalesData[[#This Row],[Order Date]])*100 + MONTH(SalesData[[#This Row],[Order Date]])</f>
        <v>202308</v>
      </c>
    </row>
    <row r="1432" spans="1:19" x14ac:dyDescent="0.3">
      <c r="A1432" t="s">
        <v>14667</v>
      </c>
      <c r="B1432" s="3">
        <v>45145</v>
      </c>
      <c r="C1432" t="s">
        <v>11380</v>
      </c>
      <c r="D1432" t="s">
        <v>30</v>
      </c>
      <c r="E1432" t="s">
        <v>14</v>
      </c>
      <c r="F1432" t="s">
        <v>53</v>
      </c>
      <c r="G1432">
        <v>9</v>
      </c>
      <c r="H1432" s="5">
        <v>331.5</v>
      </c>
      <c r="I1432" s="5">
        <v>0.16</v>
      </c>
      <c r="J1432" s="5">
        <v>2506.14</v>
      </c>
      <c r="K1432" s="5">
        <v>557.5859232348763</v>
      </c>
      <c r="L1432">
        <f>YEAR(SalesData[Order Date])</f>
        <v>2023</v>
      </c>
      <c r="M1432">
        <f>MONTH(SalesData[Order Date])</f>
        <v>8</v>
      </c>
      <c r="N1432" t="str">
        <f>TEXT(SalesData[[#This Row],[Order Date]], "mmmm")</f>
        <v>August</v>
      </c>
      <c r="O1432" s="7">
        <f>IF(SalesData[Sales]=0,0,SalesData[Profit]/SalesData[Sales])</f>
        <v>0.2224879389159729</v>
      </c>
      <c r="P1432" s="8">
        <f t="shared" si="22"/>
        <v>5.362828892240657E-5</v>
      </c>
      <c r="Q1432" t="str">
        <f>IF(SalesData[[#This Row],[Discount]]&gt;0, "Yes", "No")</f>
        <v>Yes</v>
      </c>
      <c r="R1432" t="str">
        <f>TEXT(SalesData[[#This Row],[Order Date]],"mmm-yyyy")</f>
        <v>Aug-2023</v>
      </c>
      <c r="S1432">
        <f>YEAR(SalesData[[#This Row],[Order Date]])*100 + MONTH(SalesData[[#This Row],[Order Date]])</f>
        <v>202308</v>
      </c>
    </row>
    <row r="1433" spans="1:19" x14ac:dyDescent="0.3">
      <c r="A1433" t="s">
        <v>14682</v>
      </c>
      <c r="B1433" s="3">
        <v>45160</v>
      </c>
      <c r="C1433" t="s">
        <v>14683</v>
      </c>
      <c r="D1433" t="s">
        <v>23</v>
      </c>
      <c r="E1433" t="s">
        <v>19</v>
      </c>
      <c r="F1433" t="s">
        <v>62</v>
      </c>
      <c r="G1433">
        <v>1</v>
      </c>
      <c r="H1433" s="5">
        <v>393.58</v>
      </c>
      <c r="I1433" s="5">
        <v>0.16</v>
      </c>
      <c r="J1433" s="5">
        <v>330.60719999999998</v>
      </c>
      <c r="K1433" s="5">
        <v>23.40653746531882</v>
      </c>
      <c r="L1433">
        <f>YEAR(SalesData[Order Date])</f>
        <v>2023</v>
      </c>
      <c r="M1433">
        <f>MONTH(SalesData[Order Date])</f>
        <v>8</v>
      </c>
      <c r="N1433" t="str">
        <f>TEXT(SalesData[[#This Row],[Order Date]], "mmmm")</f>
        <v>August</v>
      </c>
      <c r="O1433" s="7">
        <f>IF(SalesData[Sales]=0,0,SalesData[Profit]/SalesData[Sales])</f>
        <v>7.0798631927310784E-2</v>
      </c>
      <c r="P1433" s="8">
        <f t="shared" si="22"/>
        <v>4.0652472178464357E-4</v>
      </c>
      <c r="Q1433" t="str">
        <f>IF(SalesData[[#This Row],[Discount]]&gt;0, "Yes", "No")</f>
        <v>Yes</v>
      </c>
      <c r="R1433" t="str">
        <f>TEXT(SalesData[[#This Row],[Order Date]],"mmm-yyyy")</f>
        <v>Aug-2023</v>
      </c>
      <c r="S1433">
        <f>YEAR(SalesData[[#This Row],[Order Date]])*100 + MONTH(SalesData[[#This Row],[Order Date]])</f>
        <v>202308</v>
      </c>
    </row>
    <row r="1434" spans="1:19" x14ac:dyDescent="0.3">
      <c r="A1434" t="s">
        <v>14703</v>
      </c>
      <c r="B1434" s="3">
        <v>45149</v>
      </c>
      <c r="C1434" t="s">
        <v>14704</v>
      </c>
      <c r="D1434" t="s">
        <v>18</v>
      </c>
      <c r="E1434" t="s">
        <v>19</v>
      </c>
      <c r="F1434" t="s">
        <v>62</v>
      </c>
      <c r="G1434">
        <v>1</v>
      </c>
      <c r="H1434" s="5">
        <v>106.19</v>
      </c>
      <c r="I1434" s="5">
        <v>0.27</v>
      </c>
      <c r="J1434" s="5">
        <v>77.518699999999995</v>
      </c>
      <c r="K1434" s="5">
        <v>11.679258720054269</v>
      </c>
      <c r="L1434">
        <f>YEAR(SalesData[Order Date])</f>
        <v>2023</v>
      </c>
      <c r="M1434">
        <f>MONTH(SalesData[Order Date])</f>
        <v>8</v>
      </c>
      <c r="N1434" t="str">
        <f>TEXT(SalesData[[#This Row],[Order Date]], "mmmm")</f>
        <v>August</v>
      </c>
      <c r="O1434" s="7">
        <f>IF(SalesData[Sales]=0,0,SalesData[Profit]/SalesData[Sales])</f>
        <v>0.15066375880986485</v>
      </c>
      <c r="P1434" s="8">
        <f t="shared" si="22"/>
        <v>2.5426122987098599E-3</v>
      </c>
      <c r="Q1434" t="str">
        <f>IF(SalesData[[#This Row],[Discount]]&gt;0, "Yes", "No")</f>
        <v>Yes</v>
      </c>
      <c r="R1434" t="str">
        <f>TEXT(SalesData[[#This Row],[Order Date]],"mmm-yyyy")</f>
        <v>Aug-2023</v>
      </c>
      <c r="S1434">
        <f>YEAR(SalesData[[#This Row],[Order Date]])*100 + MONTH(SalesData[[#This Row],[Order Date]])</f>
        <v>202308</v>
      </c>
    </row>
    <row r="1435" spans="1:19" x14ac:dyDescent="0.3">
      <c r="A1435" t="s">
        <v>14705</v>
      </c>
      <c r="B1435" s="3">
        <v>45139</v>
      </c>
      <c r="C1435" t="s">
        <v>14706</v>
      </c>
      <c r="D1435" t="s">
        <v>30</v>
      </c>
      <c r="E1435" t="s">
        <v>26</v>
      </c>
      <c r="F1435" t="s">
        <v>15</v>
      </c>
      <c r="G1435">
        <v>9</v>
      </c>
      <c r="H1435" s="5">
        <v>14.72</v>
      </c>
      <c r="I1435" s="5">
        <v>0.27</v>
      </c>
      <c r="J1435" s="5">
        <v>96.710400000000007</v>
      </c>
      <c r="K1435" s="5">
        <v>15.86003734539127</v>
      </c>
      <c r="L1435">
        <f>YEAR(SalesData[Order Date])</f>
        <v>2023</v>
      </c>
      <c r="M1435">
        <f>MONTH(SalesData[Order Date])</f>
        <v>8</v>
      </c>
      <c r="N1435" t="str">
        <f>TEXT(SalesData[[#This Row],[Order Date]], "mmmm")</f>
        <v>August</v>
      </c>
      <c r="O1435" s="7">
        <f>IF(SalesData[Sales]=0,0,SalesData[Profit]/SalesData[Sales])</f>
        <v>0.16399515817731358</v>
      </c>
      <c r="P1435" s="8">
        <f t="shared" si="22"/>
        <v>2.0380434782608695E-3</v>
      </c>
      <c r="Q1435" t="str">
        <f>IF(SalesData[[#This Row],[Discount]]&gt;0, "Yes", "No")</f>
        <v>Yes</v>
      </c>
      <c r="R1435" t="str">
        <f>TEXT(SalesData[[#This Row],[Order Date]],"mmm-yyyy")</f>
        <v>Aug-2023</v>
      </c>
      <c r="S1435">
        <f>YEAR(SalesData[[#This Row],[Order Date]])*100 + MONTH(SalesData[[#This Row],[Order Date]])</f>
        <v>202308</v>
      </c>
    </row>
    <row r="1436" spans="1:19" x14ac:dyDescent="0.3">
      <c r="A1436" t="s">
        <v>14715</v>
      </c>
      <c r="B1436" s="3">
        <v>45150</v>
      </c>
      <c r="C1436" t="s">
        <v>14716</v>
      </c>
      <c r="D1436" t="s">
        <v>18</v>
      </c>
      <c r="E1436" t="s">
        <v>14</v>
      </c>
      <c r="F1436" t="s">
        <v>31</v>
      </c>
      <c r="G1436">
        <v>5</v>
      </c>
      <c r="H1436" s="5">
        <v>701.85</v>
      </c>
      <c r="I1436" s="5">
        <v>0.06</v>
      </c>
      <c r="J1436" s="5">
        <v>3298.6950000000002</v>
      </c>
      <c r="K1436" s="5">
        <v>942.96365476545805</v>
      </c>
      <c r="L1436">
        <f>YEAR(SalesData[Order Date])</f>
        <v>2023</v>
      </c>
      <c r="M1436">
        <f>MONTH(SalesData[Order Date])</f>
        <v>8</v>
      </c>
      <c r="N1436" t="str">
        <f>TEXT(SalesData[[#This Row],[Order Date]], "mmmm")</f>
        <v>August</v>
      </c>
      <c r="O1436" s="7">
        <f>IF(SalesData[Sales]=0,0,SalesData[Profit]/SalesData[Sales])</f>
        <v>0.28585960653090325</v>
      </c>
      <c r="P1436" s="8">
        <f t="shared" si="22"/>
        <v>1.7097670442402224E-5</v>
      </c>
      <c r="Q1436" t="str">
        <f>IF(SalesData[[#This Row],[Discount]]&gt;0, "Yes", "No")</f>
        <v>Yes</v>
      </c>
      <c r="R1436" t="str">
        <f>TEXT(SalesData[[#This Row],[Order Date]],"mmm-yyyy")</f>
        <v>Aug-2023</v>
      </c>
      <c r="S1436">
        <f>YEAR(SalesData[[#This Row],[Order Date]])*100 + MONTH(SalesData[[#This Row],[Order Date]])</f>
        <v>202308</v>
      </c>
    </row>
    <row r="1437" spans="1:19" x14ac:dyDescent="0.3">
      <c r="A1437" t="s">
        <v>14835</v>
      </c>
      <c r="B1437" s="3">
        <v>45158</v>
      </c>
      <c r="C1437" t="s">
        <v>14836</v>
      </c>
      <c r="D1437" t="s">
        <v>18</v>
      </c>
      <c r="E1437" t="s">
        <v>26</v>
      </c>
      <c r="F1437" t="s">
        <v>53</v>
      </c>
      <c r="G1437">
        <v>5</v>
      </c>
      <c r="H1437" s="5">
        <v>431.48</v>
      </c>
      <c r="I1437" s="5">
        <v>0.15</v>
      </c>
      <c r="J1437" s="5">
        <v>1833.79</v>
      </c>
      <c r="K1437" s="5">
        <v>460.20784302454098</v>
      </c>
      <c r="L1437">
        <f>YEAR(SalesData[Order Date])</f>
        <v>2023</v>
      </c>
      <c r="M1437">
        <f>MONTH(SalesData[Order Date])</f>
        <v>8</v>
      </c>
      <c r="N1437" t="str">
        <f>TEXT(SalesData[[#This Row],[Order Date]], "mmmm")</f>
        <v>August</v>
      </c>
      <c r="O1437" s="7">
        <f>IF(SalesData[Sales]=0,0,SalesData[Profit]/SalesData[Sales])</f>
        <v>0.25095994798997756</v>
      </c>
      <c r="P1437" s="8">
        <f t="shared" si="22"/>
        <v>6.9528135718920913E-5</v>
      </c>
      <c r="Q1437" t="str">
        <f>IF(SalesData[[#This Row],[Discount]]&gt;0, "Yes", "No")</f>
        <v>Yes</v>
      </c>
      <c r="R1437" t="str">
        <f>TEXT(SalesData[[#This Row],[Order Date]],"mmm-yyyy")</f>
        <v>Aug-2023</v>
      </c>
      <c r="S1437">
        <f>YEAR(SalesData[[#This Row],[Order Date]])*100 + MONTH(SalesData[[#This Row],[Order Date]])</f>
        <v>202308</v>
      </c>
    </row>
    <row r="1438" spans="1:19" x14ac:dyDescent="0.3">
      <c r="A1438" t="s">
        <v>14884</v>
      </c>
      <c r="B1438" s="3">
        <v>45150</v>
      </c>
      <c r="C1438" t="s">
        <v>14885</v>
      </c>
      <c r="D1438" t="s">
        <v>18</v>
      </c>
      <c r="E1438" t="s">
        <v>14</v>
      </c>
      <c r="F1438" t="s">
        <v>20</v>
      </c>
      <c r="G1438">
        <v>3</v>
      </c>
      <c r="H1438" s="5">
        <v>979.06</v>
      </c>
      <c r="I1438" s="5">
        <v>0.14000000000000001</v>
      </c>
      <c r="J1438" s="5">
        <v>2525.9748</v>
      </c>
      <c r="K1438" s="5">
        <v>251.58899740183111</v>
      </c>
      <c r="L1438">
        <f>YEAR(SalesData[Order Date])</f>
        <v>2023</v>
      </c>
      <c r="M1438">
        <f>MONTH(SalesData[Order Date])</f>
        <v>8</v>
      </c>
      <c r="N1438" t="str">
        <f>TEXT(SalesData[[#This Row],[Order Date]], "mmmm")</f>
        <v>August</v>
      </c>
      <c r="O1438" s="7">
        <f>IF(SalesData[Sales]=0,0,SalesData[Profit]/SalesData[Sales])</f>
        <v>9.9600755083475545E-2</v>
      </c>
      <c r="P1438" s="8">
        <f t="shared" si="22"/>
        <v>4.7664766885243679E-5</v>
      </c>
      <c r="Q1438" t="str">
        <f>IF(SalesData[[#This Row],[Discount]]&gt;0, "Yes", "No")</f>
        <v>Yes</v>
      </c>
      <c r="R1438" t="str">
        <f>TEXT(SalesData[[#This Row],[Order Date]],"mmm-yyyy")</f>
        <v>Aug-2023</v>
      </c>
      <c r="S1438">
        <f>YEAR(SalesData[[#This Row],[Order Date]])*100 + MONTH(SalesData[[#This Row],[Order Date]])</f>
        <v>202308</v>
      </c>
    </row>
    <row r="1439" spans="1:19" x14ac:dyDescent="0.3">
      <c r="A1439" t="s">
        <v>14975</v>
      </c>
      <c r="B1439" s="3">
        <v>45145</v>
      </c>
      <c r="C1439" t="s">
        <v>14976</v>
      </c>
      <c r="D1439" t="s">
        <v>23</v>
      </c>
      <c r="E1439" t="s">
        <v>26</v>
      </c>
      <c r="F1439" t="s">
        <v>15</v>
      </c>
      <c r="G1439">
        <v>1</v>
      </c>
      <c r="H1439" s="5">
        <v>147.57</v>
      </c>
      <c r="I1439" s="5">
        <v>0.14000000000000001</v>
      </c>
      <c r="J1439" s="5">
        <v>126.9102</v>
      </c>
      <c r="K1439" s="5">
        <v>12.76043418463305</v>
      </c>
      <c r="L1439">
        <f>YEAR(SalesData[Order Date])</f>
        <v>2023</v>
      </c>
      <c r="M1439">
        <f>MONTH(SalesData[Order Date])</f>
        <v>8</v>
      </c>
      <c r="N1439" t="str">
        <f>TEXT(SalesData[[#This Row],[Order Date]], "mmmm")</f>
        <v>August</v>
      </c>
      <c r="O1439" s="7">
        <f>IF(SalesData[Sales]=0,0,SalesData[Profit]/SalesData[Sales])</f>
        <v>0.10054695512758667</v>
      </c>
      <c r="P1439" s="8">
        <f t="shared" si="22"/>
        <v>9.4870231076777138E-4</v>
      </c>
      <c r="Q1439" t="str">
        <f>IF(SalesData[[#This Row],[Discount]]&gt;0, "Yes", "No")</f>
        <v>Yes</v>
      </c>
      <c r="R1439" t="str">
        <f>TEXT(SalesData[[#This Row],[Order Date]],"mmm-yyyy")</f>
        <v>Aug-2023</v>
      </c>
      <c r="S1439">
        <f>YEAR(SalesData[[#This Row],[Order Date]])*100 + MONTH(SalesData[[#This Row],[Order Date]])</f>
        <v>202308</v>
      </c>
    </row>
    <row r="1440" spans="1:19" x14ac:dyDescent="0.3">
      <c r="A1440" t="s">
        <v>14983</v>
      </c>
      <c r="B1440" s="3">
        <v>45142</v>
      </c>
      <c r="C1440" t="s">
        <v>14984</v>
      </c>
      <c r="D1440" t="s">
        <v>13</v>
      </c>
      <c r="E1440" t="s">
        <v>14</v>
      </c>
      <c r="F1440" t="s">
        <v>91</v>
      </c>
      <c r="G1440">
        <v>6</v>
      </c>
      <c r="H1440" s="5">
        <v>995.82</v>
      </c>
      <c r="I1440" s="5">
        <v>0.28999999999999998</v>
      </c>
      <c r="J1440" s="5">
        <v>4242.1931999999997</v>
      </c>
      <c r="K1440" s="5">
        <v>528.44922483368998</v>
      </c>
      <c r="L1440">
        <f>YEAR(SalesData[Order Date])</f>
        <v>2023</v>
      </c>
      <c r="M1440">
        <f>MONTH(SalesData[Order Date])</f>
        <v>8</v>
      </c>
      <c r="N1440" t="str">
        <f>TEXT(SalesData[[#This Row],[Order Date]], "mmmm")</f>
        <v>August</v>
      </c>
      <c r="O1440" s="7">
        <f>IF(SalesData[Sales]=0,0,SalesData[Profit]/SalesData[Sales])</f>
        <v>0.12456981564010097</v>
      </c>
      <c r="P1440" s="8">
        <f t="shared" si="22"/>
        <v>4.8536214710824577E-5</v>
      </c>
      <c r="Q1440" t="str">
        <f>IF(SalesData[[#This Row],[Discount]]&gt;0, "Yes", "No")</f>
        <v>Yes</v>
      </c>
      <c r="R1440" t="str">
        <f>TEXT(SalesData[[#This Row],[Order Date]],"mmm-yyyy")</f>
        <v>Aug-2023</v>
      </c>
      <c r="S1440">
        <f>YEAR(SalesData[[#This Row],[Order Date]])*100 + MONTH(SalesData[[#This Row],[Order Date]])</f>
        <v>202308</v>
      </c>
    </row>
    <row r="1441" spans="1:19" x14ac:dyDescent="0.3">
      <c r="A1441" t="s">
        <v>14985</v>
      </c>
      <c r="B1441" s="3">
        <v>45156</v>
      </c>
      <c r="C1441" t="s">
        <v>14986</v>
      </c>
      <c r="D1441" t="s">
        <v>18</v>
      </c>
      <c r="E1441" t="s">
        <v>19</v>
      </c>
      <c r="F1441" t="s">
        <v>27</v>
      </c>
      <c r="G1441">
        <v>4</v>
      </c>
      <c r="H1441" s="5">
        <v>581.61</v>
      </c>
      <c r="I1441" s="5">
        <v>0.22</v>
      </c>
      <c r="J1441" s="5">
        <v>1814.6232</v>
      </c>
      <c r="K1441" s="5">
        <v>132.3087905086866</v>
      </c>
      <c r="L1441">
        <f>YEAR(SalesData[Order Date])</f>
        <v>2023</v>
      </c>
      <c r="M1441">
        <f>MONTH(SalesData[Order Date])</f>
        <v>8</v>
      </c>
      <c r="N1441" t="str">
        <f>TEXT(SalesData[[#This Row],[Order Date]], "mmmm")</f>
        <v>August</v>
      </c>
      <c r="O1441" s="7">
        <f>IF(SalesData[Sales]=0,0,SalesData[Profit]/SalesData[Sales])</f>
        <v>7.2912542123723861E-2</v>
      </c>
      <c r="P1441" s="8">
        <f t="shared" si="22"/>
        <v>9.4565086570038342E-5</v>
      </c>
      <c r="Q1441" t="str">
        <f>IF(SalesData[[#This Row],[Discount]]&gt;0, "Yes", "No")</f>
        <v>Yes</v>
      </c>
      <c r="R1441" t="str">
        <f>TEXT(SalesData[[#This Row],[Order Date]],"mmm-yyyy")</f>
        <v>Aug-2023</v>
      </c>
      <c r="S1441">
        <f>YEAR(SalesData[[#This Row],[Order Date]])*100 + MONTH(SalesData[[#This Row],[Order Date]])</f>
        <v>202308</v>
      </c>
    </row>
    <row r="1442" spans="1:19" x14ac:dyDescent="0.3">
      <c r="A1442" t="s">
        <v>15004</v>
      </c>
      <c r="B1442" s="3">
        <v>45154</v>
      </c>
      <c r="C1442" t="s">
        <v>15005</v>
      </c>
      <c r="D1442" t="s">
        <v>18</v>
      </c>
      <c r="E1442" t="s">
        <v>14</v>
      </c>
      <c r="F1442" t="s">
        <v>31</v>
      </c>
      <c r="G1442">
        <v>7</v>
      </c>
      <c r="H1442" s="5">
        <v>671.35</v>
      </c>
      <c r="I1442" s="5">
        <v>0.14000000000000001</v>
      </c>
      <c r="J1442" s="5">
        <v>4041.527</v>
      </c>
      <c r="K1442" s="5">
        <v>851.77974286216624</v>
      </c>
      <c r="L1442">
        <f>YEAR(SalesData[Order Date])</f>
        <v>2023</v>
      </c>
      <c r="M1442">
        <f>MONTH(SalesData[Order Date])</f>
        <v>8</v>
      </c>
      <c r="N1442" t="str">
        <f>TEXT(SalesData[[#This Row],[Order Date]], "mmmm")</f>
        <v>August</v>
      </c>
      <c r="O1442" s="7">
        <f>IF(SalesData[Sales]=0,0,SalesData[Profit]/SalesData[Sales])</f>
        <v>0.21075691016345213</v>
      </c>
      <c r="P1442" s="8">
        <f t="shared" si="22"/>
        <v>2.9790720190660612E-5</v>
      </c>
      <c r="Q1442" t="str">
        <f>IF(SalesData[[#This Row],[Discount]]&gt;0, "Yes", "No")</f>
        <v>Yes</v>
      </c>
      <c r="R1442" t="str">
        <f>TEXT(SalesData[[#This Row],[Order Date]],"mmm-yyyy")</f>
        <v>Aug-2023</v>
      </c>
      <c r="S1442">
        <f>YEAR(SalesData[[#This Row],[Order Date]])*100 + MONTH(SalesData[[#This Row],[Order Date]])</f>
        <v>202308</v>
      </c>
    </row>
    <row r="1443" spans="1:19" x14ac:dyDescent="0.3">
      <c r="A1443" t="s">
        <v>15071</v>
      </c>
      <c r="B1443" s="3">
        <v>45161</v>
      </c>
      <c r="C1443" t="s">
        <v>15072</v>
      </c>
      <c r="D1443" t="s">
        <v>30</v>
      </c>
      <c r="E1443" t="s">
        <v>26</v>
      </c>
      <c r="F1443" t="s">
        <v>34</v>
      </c>
      <c r="G1443">
        <v>7</v>
      </c>
      <c r="H1443" s="5">
        <v>984.94</v>
      </c>
      <c r="I1443" s="5">
        <v>0.2</v>
      </c>
      <c r="J1443" s="5">
        <v>5515.6640000000007</v>
      </c>
      <c r="K1443" s="5">
        <v>1586.5349122155719</v>
      </c>
      <c r="L1443">
        <f>YEAR(SalesData[Order Date])</f>
        <v>2023</v>
      </c>
      <c r="M1443">
        <f>MONTH(SalesData[Order Date])</f>
        <v>8</v>
      </c>
      <c r="N1443" t="str">
        <f>TEXT(SalesData[[#This Row],[Order Date]], "mmmm")</f>
        <v>August</v>
      </c>
      <c r="O1443" s="7">
        <f>IF(SalesData[Sales]=0,0,SalesData[Profit]/SalesData[Sales])</f>
        <v>0.28764168959812847</v>
      </c>
      <c r="P1443" s="8">
        <f t="shared" si="22"/>
        <v>2.900829347110339E-5</v>
      </c>
      <c r="Q1443" t="str">
        <f>IF(SalesData[[#This Row],[Discount]]&gt;0, "Yes", "No")</f>
        <v>Yes</v>
      </c>
      <c r="R1443" t="str">
        <f>TEXT(SalesData[[#This Row],[Order Date]],"mmm-yyyy")</f>
        <v>Aug-2023</v>
      </c>
      <c r="S1443">
        <f>YEAR(SalesData[[#This Row],[Order Date]])*100 + MONTH(SalesData[[#This Row],[Order Date]])</f>
        <v>202308</v>
      </c>
    </row>
    <row r="1444" spans="1:19" x14ac:dyDescent="0.3">
      <c r="A1444" t="s">
        <v>15109</v>
      </c>
      <c r="B1444" s="3">
        <v>45158</v>
      </c>
      <c r="C1444" t="s">
        <v>15110</v>
      </c>
      <c r="D1444" t="s">
        <v>23</v>
      </c>
      <c r="E1444" t="s">
        <v>19</v>
      </c>
      <c r="F1444" t="s">
        <v>31</v>
      </c>
      <c r="G1444">
        <v>3</v>
      </c>
      <c r="H1444" s="5">
        <v>658.52</v>
      </c>
      <c r="I1444" s="5">
        <v>0.13</v>
      </c>
      <c r="J1444" s="5">
        <v>1718.7372</v>
      </c>
      <c r="K1444" s="5">
        <v>316.97688048990261</v>
      </c>
      <c r="L1444">
        <f>YEAR(SalesData[Order Date])</f>
        <v>2023</v>
      </c>
      <c r="M1444">
        <f>MONTH(SalesData[Order Date])</f>
        <v>8</v>
      </c>
      <c r="N1444" t="str">
        <f>TEXT(SalesData[[#This Row],[Order Date]], "mmmm")</f>
        <v>August</v>
      </c>
      <c r="O1444" s="7">
        <f>IF(SalesData[Sales]=0,0,SalesData[Profit]/SalesData[Sales])</f>
        <v>0.18442428574298769</v>
      </c>
      <c r="P1444" s="8">
        <f t="shared" si="22"/>
        <v>6.5804126424912432E-5</v>
      </c>
      <c r="Q1444" t="str">
        <f>IF(SalesData[[#This Row],[Discount]]&gt;0, "Yes", "No")</f>
        <v>Yes</v>
      </c>
      <c r="R1444" t="str">
        <f>TEXT(SalesData[[#This Row],[Order Date]],"mmm-yyyy")</f>
        <v>Aug-2023</v>
      </c>
      <c r="S1444">
        <f>YEAR(SalesData[[#This Row],[Order Date]])*100 + MONTH(SalesData[[#This Row],[Order Date]])</f>
        <v>202308</v>
      </c>
    </row>
    <row r="1445" spans="1:19" x14ac:dyDescent="0.3">
      <c r="A1445" t="s">
        <v>15130</v>
      </c>
      <c r="B1445" s="3">
        <v>45153</v>
      </c>
      <c r="C1445" t="s">
        <v>15131</v>
      </c>
      <c r="D1445" t="s">
        <v>30</v>
      </c>
      <c r="E1445" t="s">
        <v>14</v>
      </c>
      <c r="F1445" t="s">
        <v>34</v>
      </c>
      <c r="G1445">
        <v>6</v>
      </c>
      <c r="H1445" s="5">
        <v>434.26</v>
      </c>
      <c r="I1445" s="5">
        <v>0.17</v>
      </c>
      <c r="J1445" s="5">
        <v>2162.6147999999998</v>
      </c>
      <c r="K1445" s="5">
        <v>550.84641696905851</v>
      </c>
      <c r="L1445">
        <f>YEAR(SalesData[Order Date])</f>
        <v>2023</v>
      </c>
      <c r="M1445">
        <f>MONTH(SalesData[Order Date])</f>
        <v>8</v>
      </c>
      <c r="N1445" t="str">
        <f>TEXT(SalesData[[#This Row],[Order Date]], "mmmm")</f>
        <v>August</v>
      </c>
      <c r="O1445" s="7">
        <f>IF(SalesData[Sales]=0,0,SalesData[Profit]/SalesData[Sales])</f>
        <v>0.2547131449248653</v>
      </c>
      <c r="P1445" s="8">
        <f t="shared" si="22"/>
        <v>6.5245091266368841E-5</v>
      </c>
      <c r="Q1445" t="str">
        <f>IF(SalesData[[#This Row],[Discount]]&gt;0, "Yes", "No")</f>
        <v>Yes</v>
      </c>
      <c r="R1445" t="str">
        <f>TEXT(SalesData[[#This Row],[Order Date]],"mmm-yyyy")</f>
        <v>Aug-2023</v>
      </c>
      <c r="S1445">
        <f>YEAR(SalesData[[#This Row],[Order Date]])*100 + MONTH(SalesData[[#This Row],[Order Date]])</f>
        <v>202308</v>
      </c>
    </row>
    <row r="1446" spans="1:19" x14ac:dyDescent="0.3">
      <c r="A1446" t="s">
        <v>15153</v>
      </c>
      <c r="B1446" s="3">
        <v>45141</v>
      </c>
      <c r="C1446" t="s">
        <v>15154</v>
      </c>
      <c r="D1446" t="s">
        <v>30</v>
      </c>
      <c r="E1446" t="s">
        <v>14</v>
      </c>
      <c r="F1446" t="s">
        <v>27</v>
      </c>
      <c r="G1446">
        <v>6</v>
      </c>
      <c r="H1446" s="5">
        <v>318.44</v>
      </c>
      <c r="I1446" s="5">
        <v>0.15</v>
      </c>
      <c r="J1446" s="5">
        <v>1624.0440000000001</v>
      </c>
      <c r="K1446" s="5">
        <v>288.24724639320391</v>
      </c>
      <c r="L1446">
        <f>YEAR(SalesData[Order Date])</f>
        <v>2023</v>
      </c>
      <c r="M1446">
        <f>MONTH(SalesData[Order Date])</f>
        <v>8</v>
      </c>
      <c r="N1446" t="str">
        <f>TEXT(SalesData[[#This Row],[Order Date]], "mmmm")</f>
        <v>August</v>
      </c>
      <c r="O1446" s="7">
        <f>IF(SalesData[Sales]=0,0,SalesData[Profit]/SalesData[Sales])</f>
        <v>0.17748733802360275</v>
      </c>
      <c r="P1446" s="8">
        <f t="shared" si="22"/>
        <v>7.8507725160155759E-5</v>
      </c>
      <c r="Q1446" t="str">
        <f>IF(SalesData[[#This Row],[Discount]]&gt;0, "Yes", "No")</f>
        <v>Yes</v>
      </c>
      <c r="R1446" t="str">
        <f>TEXT(SalesData[[#This Row],[Order Date]],"mmm-yyyy")</f>
        <v>Aug-2023</v>
      </c>
      <c r="S1446">
        <f>YEAR(SalesData[[#This Row],[Order Date]])*100 + MONTH(SalesData[[#This Row],[Order Date]])</f>
        <v>202308</v>
      </c>
    </row>
    <row r="1447" spans="1:19" x14ac:dyDescent="0.3">
      <c r="A1447" t="s">
        <v>15300</v>
      </c>
      <c r="B1447" s="3">
        <v>45144</v>
      </c>
      <c r="C1447" t="s">
        <v>15301</v>
      </c>
      <c r="D1447" t="s">
        <v>23</v>
      </c>
      <c r="E1447" t="s">
        <v>19</v>
      </c>
      <c r="F1447" t="s">
        <v>15</v>
      </c>
      <c r="G1447">
        <v>5</v>
      </c>
      <c r="H1447" s="5">
        <v>859.99</v>
      </c>
      <c r="I1447" s="5">
        <v>0.08</v>
      </c>
      <c r="J1447" s="5">
        <v>3955.9540000000002</v>
      </c>
      <c r="K1447" s="5">
        <v>607.62657536707673</v>
      </c>
      <c r="L1447">
        <f>YEAR(SalesData[Order Date])</f>
        <v>2023</v>
      </c>
      <c r="M1447">
        <f>MONTH(SalesData[Order Date])</f>
        <v>8</v>
      </c>
      <c r="N1447" t="str">
        <f>TEXT(SalesData[[#This Row],[Order Date]], "mmmm")</f>
        <v>August</v>
      </c>
      <c r="O1447" s="7">
        <f>IF(SalesData[Sales]=0,0,SalesData[Profit]/SalesData[Sales])</f>
        <v>0.15359798808759573</v>
      </c>
      <c r="P1447" s="8">
        <f t="shared" si="22"/>
        <v>1.8604867498459284E-5</v>
      </c>
      <c r="Q1447" t="str">
        <f>IF(SalesData[[#This Row],[Discount]]&gt;0, "Yes", "No")</f>
        <v>Yes</v>
      </c>
      <c r="R1447" t="str">
        <f>TEXT(SalesData[[#This Row],[Order Date]],"mmm-yyyy")</f>
        <v>Aug-2023</v>
      </c>
      <c r="S1447">
        <f>YEAR(SalesData[[#This Row],[Order Date]])*100 + MONTH(SalesData[[#This Row],[Order Date]])</f>
        <v>202308</v>
      </c>
    </row>
    <row r="1448" spans="1:19" x14ac:dyDescent="0.3">
      <c r="A1448" t="s">
        <v>15376</v>
      </c>
      <c r="B1448" s="3">
        <v>45169</v>
      </c>
      <c r="C1448" t="s">
        <v>15377</v>
      </c>
      <c r="D1448" t="s">
        <v>18</v>
      </c>
      <c r="E1448" t="s">
        <v>26</v>
      </c>
      <c r="F1448" t="s">
        <v>15</v>
      </c>
      <c r="G1448">
        <v>4</v>
      </c>
      <c r="H1448" s="5">
        <v>589.77</v>
      </c>
      <c r="I1448" s="5">
        <v>0.09</v>
      </c>
      <c r="J1448" s="5">
        <v>2146.7628</v>
      </c>
      <c r="K1448" s="5">
        <v>547.45584498120047</v>
      </c>
      <c r="L1448">
        <f>YEAR(SalesData[Order Date])</f>
        <v>2023</v>
      </c>
      <c r="M1448">
        <f>MONTH(SalesData[Order Date])</f>
        <v>8</v>
      </c>
      <c r="N1448" t="str">
        <f>TEXT(SalesData[[#This Row],[Order Date]], "mmmm")</f>
        <v>August</v>
      </c>
      <c r="O1448" s="7">
        <f>IF(SalesData[Sales]=0,0,SalesData[Profit]/SalesData[Sales])</f>
        <v>0.255014594523997</v>
      </c>
      <c r="P1448" s="8">
        <f t="shared" si="22"/>
        <v>3.8150465435678313E-5</v>
      </c>
      <c r="Q1448" t="str">
        <f>IF(SalesData[[#This Row],[Discount]]&gt;0, "Yes", "No")</f>
        <v>Yes</v>
      </c>
      <c r="R1448" t="str">
        <f>TEXT(SalesData[[#This Row],[Order Date]],"mmm-yyyy")</f>
        <v>Aug-2023</v>
      </c>
      <c r="S1448">
        <f>YEAR(SalesData[[#This Row],[Order Date]])*100 + MONTH(SalesData[[#This Row],[Order Date]])</f>
        <v>202308</v>
      </c>
    </row>
    <row r="1449" spans="1:19" x14ac:dyDescent="0.3">
      <c r="A1449" t="s">
        <v>15459</v>
      </c>
      <c r="B1449" s="3">
        <v>45152</v>
      </c>
      <c r="C1449" t="s">
        <v>15460</v>
      </c>
      <c r="D1449" t="s">
        <v>13</v>
      </c>
      <c r="E1449" t="s">
        <v>14</v>
      </c>
      <c r="F1449" t="s">
        <v>34</v>
      </c>
      <c r="G1449">
        <v>1</v>
      </c>
      <c r="H1449" s="5">
        <v>540.66</v>
      </c>
      <c r="I1449" s="5">
        <v>0.02</v>
      </c>
      <c r="J1449" s="5">
        <v>529.84679999999992</v>
      </c>
      <c r="K1449" s="5">
        <v>134.36024826907271</v>
      </c>
      <c r="L1449">
        <f>YEAR(SalesData[Order Date])</f>
        <v>2023</v>
      </c>
      <c r="M1449">
        <f>MONTH(SalesData[Order Date])</f>
        <v>8</v>
      </c>
      <c r="N1449" t="str">
        <f>TEXT(SalesData[[#This Row],[Order Date]], "mmmm")</f>
        <v>August</v>
      </c>
      <c r="O1449" s="7">
        <f>IF(SalesData[Sales]=0,0,SalesData[Profit]/SalesData[Sales])</f>
        <v>0.2535832022937059</v>
      </c>
      <c r="P1449" s="8">
        <f t="shared" si="22"/>
        <v>3.6991824806717716E-5</v>
      </c>
      <c r="Q1449" t="str">
        <f>IF(SalesData[[#This Row],[Discount]]&gt;0, "Yes", "No")</f>
        <v>Yes</v>
      </c>
      <c r="R1449" t="str">
        <f>TEXT(SalesData[[#This Row],[Order Date]],"mmm-yyyy")</f>
        <v>Aug-2023</v>
      </c>
      <c r="S1449">
        <f>YEAR(SalesData[[#This Row],[Order Date]])*100 + MONTH(SalesData[[#This Row],[Order Date]])</f>
        <v>202308</v>
      </c>
    </row>
    <row r="1450" spans="1:19" x14ac:dyDescent="0.3">
      <c r="A1450" t="s">
        <v>15469</v>
      </c>
      <c r="B1450" s="3">
        <v>45157</v>
      </c>
      <c r="C1450" t="s">
        <v>15470</v>
      </c>
      <c r="D1450" t="s">
        <v>18</v>
      </c>
      <c r="E1450" t="s">
        <v>19</v>
      </c>
      <c r="F1450" t="s">
        <v>53</v>
      </c>
      <c r="G1450">
        <v>3</v>
      </c>
      <c r="H1450" s="5">
        <v>550.76</v>
      </c>
      <c r="I1450" s="5">
        <v>0.24</v>
      </c>
      <c r="J1450" s="5">
        <v>1255.7328</v>
      </c>
      <c r="K1450" s="5">
        <v>95.423444371491399</v>
      </c>
      <c r="L1450">
        <f>YEAR(SalesData[Order Date])</f>
        <v>2023</v>
      </c>
      <c r="M1450">
        <f>MONTH(SalesData[Order Date])</f>
        <v>8</v>
      </c>
      <c r="N1450" t="str">
        <f>TEXT(SalesData[[#This Row],[Order Date]], "mmmm")</f>
        <v>August</v>
      </c>
      <c r="O1450" s="7">
        <f>IF(SalesData[Sales]=0,0,SalesData[Profit]/SalesData[Sales])</f>
        <v>7.5990245991417446E-2</v>
      </c>
      <c r="P1450" s="8">
        <f t="shared" si="22"/>
        <v>1.4525383106979447E-4</v>
      </c>
      <c r="Q1450" t="str">
        <f>IF(SalesData[[#This Row],[Discount]]&gt;0, "Yes", "No")</f>
        <v>Yes</v>
      </c>
      <c r="R1450" t="str">
        <f>TEXT(SalesData[[#This Row],[Order Date]],"mmm-yyyy")</f>
        <v>Aug-2023</v>
      </c>
      <c r="S1450">
        <f>YEAR(SalesData[[#This Row],[Order Date]])*100 + MONTH(SalesData[[#This Row],[Order Date]])</f>
        <v>202308</v>
      </c>
    </row>
    <row r="1451" spans="1:19" x14ac:dyDescent="0.3">
      <c r="A1451" t="s">
        <v>15496</v>
      </c>
      <c r="B1451" s="3">
        <v>45159</v>
      </c>
      <c r="C1451" t="s">
        <v>15497</v>
      </c>
      <c r="D1451" t="s">
        <v>23</v>
      </c>
      <c r="E1451" t="s">
        <v>14</v>
      </c>
      <c r="F1451" t="s">
        <v>34</v>
      </c>
      <c r="G1451">
        <v>3</v>
      </c>
      <c r="H1451" s="5">
        <v>487.95</v>
      </c>
      <c r="I1451" s="5">
        <v>0.09</v>
      </c>
      <c r="J1451" s="5">
        <v>1332.1034999999999</v>
      </c>
      <c r="K1451" s="5">
        <v>92.216046058497582</v>
      </c>
      <c r="L1451">
        <f>YEAR(SalesData[Order Date])</f>
        <v>2023</v>
      </c>
      <c r="M1451">
        <f>MONTH(SalesData[Order Date])</f>
        <v>8</v>
      </c>
      <c r="N1451" t="str">
        <f>TEXT(SalesData[[#This Row],[Order Date]], "mmmm")</f>
        <v>August</v>
      </c>
      <c r="O1451" s="7">
        <f>IF(SalesData[Sales]=0,0,SalesData[Profit]/SalesData[Sales])</f>
        <v>6.9225886771183756E-2</v>
      </c>
      <c r="P1451" s="8">
        <f t="shared" si="22"/>
        <v>6.1481709191515521E-5</v>
      </c>
      <c r="Q1451" t="str">
        <f>IF(SalesData[[#This Row],[Discount]]&gt;0, "Yes", "No")</f>
        <v>Yes</v>
      </c>
      <c r="R1451" t="str">
        <f>TEXT(SalesData[[#This Row],[Order Date]],"mmm-yyyy")</f>
        <v>Aug-2023</v>
      </c>
      <c r="S1451">
        <f>YEAR(SalesData[[#This Row],[Order Date]])*100 + MONTH(SalesData[[#This Row],[Order Date]])</f>
        <v>202308</v>
      </c>
    </row>
    <row r="1452" spans="1:19" x14ac:dyDescent="0.3">
      <c r="A1452" t="s">
        <v>15507</v>
      </c>
      <c r="B1452" s="3">
        <v>45159</v>
      </c>
      <c r="C1452" t="s">
        <v>15508</v>
      </c>
      <c r="D1452" t="s">
        <v>13</v>
      </c>
      <c r="E1452" t="s">
        <v>19</v>
      </c>
      <c r="F1452" t="s">
        <v>34</v>
      </c>
      <c r="G1452">
        <v>6</v>
      </c>
      <c r="H1452" s="5">
        <v>571.20000000000005</v>
      </c>
      <c r="I1452" s="5">
        <v>0.28000000000000003</v>
      </c>
      <c r="J1452" s="5">
        <v>2467.5839999999998</v>
      </c>
      <c r="K1452" s="5">
        <v>346.02544189436048</v>
      </c>
      <c r="L1452">
        <f>YEAR(SalesData[Order Date])</f>
        <v>2023</v>
      </c>
      <c r="M1452">
        <f>MONTH(SalesData[Order Date])</f>
        <v>8</v>
      </c>
      <c r="N1452" t="str">
        <f>TEXT(SalesData[[#This Row],[Order Date]], "mmmm")</f>
        <v>August</v>
      </c>
      <c r="O1452" s="7">
        <f>IF(SalesData[Sales]=0,0,SalesData[Profit]/SalesData[Sales])</f>
        <v>0.14022843473387755</v>
      </c>
      <c r="P1452" s="8">
        <f t="shared" si="22"/>
        <v>8.1699346405228766E-5</v>
      </c>
      <c r="Q1452" t="str">
        <f>IF(SalesData[[#This Row],[Discount]]&gt;0, "Yes", "No")</f>
        <v>Yes</v>
      </c>
      <c r="R1452" t="str">
        <f>TEXT(SalesData[[#This Row],[Order Date]],"mmm-yyyy")</f>
        <v>Aug-2023</v>
      </c>
      <c r="S1452">
        <f>YEAR(SalesData[[#This Row],[Order Date]])*100 + MONTH(SalesData[[#This Row],[Order Date]])</f>
        <v>202308</v>
      </c>
    </row>
    <row r="1453" spans="1:19" x14ac:dyDescent="0.3">
      <c r="A1453" t="s">
        <v>15538</v>
      </c>
      <c r="B1453" s="3">
        <v>45159</v>
      </c>
      <c r="C1453" t="s">
        <v>15539</v>
      </c>
      <c r="D1453" t="s">
        <v>18</v>
      </c>
      <c r="E1453" t="s">
        <v>26</v>
      </c>
      <c r="F1453" t="s">
        <v>15</v>
      </c>
      <c r="G1453">
        <v>3</v>
      </c>
      <c r="H1453" s="5">
        <v>517.96</v>
      </c>
      <c r="I1453" s="5">
        <v>0.1</v>
      </c>
      <c r="J1453" s="5">
        <v>1398.492</v>
      </c>
      <c r="K1453" s="5">
        <v>301.31527151971329</v>
      </c>
      <c r="L1453">
        <f>YEAR(SalesData[Order Date])</f>
        <v>2023</v>
      </c>
      <c r="M1453">
        <f>MONTH(SalesData[Order Date])</f>
        <v>8</v>
      </c>
      <c r="N1453" t="str">
        <f>TEXT(SalesData[[#This Row],[Order Date]], "mmmm")</f>
        <v>August</v>
      </c>
      <c r="O1453" s="7">
        <f>IF(SalesData[Sales]=0,0,SalesData[Profit]/SalesData[Sales])</f>
        <v>0.21545727220442684</v>
      </c>
      <c r="P1453" s="8">
        <f t="shared" si="22"/>
        <v>6.435503385074781E-5</v>
      </c>
      <c r="Q1453" t="str">
        <f>IF(SalesData[[#This Row],[Discount]]&gt;0, "Yes", "No")</f>
        <v>Yes</v>
      </c>
      <c r="R1453" t="str">
        <f>TEXT(SalesData[[#This Row],[Order Date]],"mmm-yyyy")</f>
        <v>Aug-2023</v>
      </c>
      <c r="S1453">
        <f>YEAR(SalesData[[#This Row],[Order Date]])*100 + MONTH(SalesData[[#This Row],[Order Date]])</f>
        <v>202308</v>
      </c>
    </row>
    <row r="1454" spans="1:19" x14ac:dyDescent="0.3">
      <c r="A1454" t="s">
        <v>15605</v>
      </c>
      <c r="B1454" s="3">
        <v>45157</v>
      </c>
      <c r="C1454" t="s">
        <v>15606</v>
      </c>
      <c r="D1454" t="s">
        <v>23</v>
      </c>
      <c r="E1454" t="s">
        <v>19</v>
      </c>
      <c r="F1454" t="s">
        <v>44</v>
      </c>
      <c r="G1454">
        <v>4</v>
      </c>
      <c r="H1454" s="5">
        <v>46.98</v>
      </c>
      <c r="I1454" s="5">
        <v>0.11</v>
      </c>
      <c r="J1454" s="5">
        <v>167.24879999999999</v>
      </c>
      <c r="K1454" s="5">
        <v>34.64501517985245</v>
      </c>
      <c r="L1454">
        <f>YEAR(SalesData[Order Date])</f>
        <v>2023</v>
      </c>
      <c r="M1454">
        <f>MONTH(SalesData[Order Date])</f>
        <v>8</v>
      </c>
      <c r="N1454" t="str">
        <f>TEXT(SalesData[[#This Row],[Order Date]], "mmmm")</f>
        <v>August</v>
      </c>
      <c r="O1454" s="7">
        <f>IF(SalesData[Sales]=0,0,SalesData[Profit]/SalesData[Sales])</f>
        <v>0.20714656954102184</v>
      </c>
      <c r="P1454" s="8">
        <f t="shared" si="22"/>
        <v>5.8535547041294175E-4</v>
      </c>
      <c r="Q1454" t="str">
        <f>IF(SalesData[[#This Row],[Discount]]&gt;0, "Yes", "No")</f>
        <v>Yes</v>
      </c>
      <c r="R1454" t="str">
        <f>TEXT(SalesData[[#This Row],[Order Date]],"mmm-yyyy")</f>
        <v>Aug-2023</v>
      </c>
      <c r="S1454">
        <f>YEAR(SalesData[[#This Row],[Order Date]])*100 + MONTH(SalesData[[#This Row],[Order Date]])</f>
        <v>202308</v>
      </c>
    </row>
    <row r="1455" spans="1:19" x14ac:dyDescent="0.3">
      <c r="A1455" t="s">
        <v>15653</v>
      </c>
      <c r="B1455" s="3">
        <v>45141</v>
      </c>
      <c r="C1455" t="s">
        <v>15654</v>
      </c>
      <c r="D1455" t="s">
        <v>23</v>
      </c>
      <c r="E1455" t="s">
        <v>14</v>
      </c>
      <c r="F1455" t="s">
        <v>53</v>
      </c>
      <c r="G1455">
        <v>1</v>
      </c>
      <c r="H1455" s="5">
        <v>972.19</v>
      </c>
      <c r="I1455" s="5">
        <v>7.0000000000000007E-2</v>
      </c>
      <c r="J1455" s="5">
        <v>904.13670000000002</v>
      </c>
      <c r="K1455" s="5">
        <v>268.78754827616967</v>
      </c>
      <c r="L1455">
        <f>YEAR(SalesData[Order Date])</f>
        <v>2023</v>
      </c>
      <c r="M1455">
        <f>MONTH(SalesData[Order Date])</f>
        <v>8</v>
      </c>
      <c r="N1455" t="str">
        <f>TEXT(SalesData[[#This Row],[Order Date]], "mmmm")</f>
        <v>August</v>
      </c>
      <c r="O1455" s="7">
        <f>IF(SalesData[Sales]=0,0,SalesData[Profit]/SalesData[Sales])</f>
        <v>0.29728640400966982</v>
      </c>
      <c r="P1455" s="8">
        <f t="shared" si="22"/>
        <v>7.2002386364805241E-5</v>
      </c>
      <c r="Q1455" t="str">
        <f>IF(SalesData[[#This Row],[Discount]]&gt;0, "Yes", "No")</f>
        <v>Yes</v>
      </c>
      <c r="R1455" t="str">
        <f>TEXT(SalesData[[#This Row],[Order Date]],"mmm-yyyy")</f>
        <v>Aug-2023</v>
      </c>
      <c r="S1455">
        <f>YEAR(SalesData[[#This Row],[Order Date]])*100 + MONTH(SalesData[[#This Row],[Order Date]])</f>
        <v>202308</v>
      </c>
    </row>
    <row r="1456" spans="1:19" x14ac:dyDescent="0.3">
      <c r="A1456" t="s">
        <v>15680</v>
      </c>
      <c r="B1456" s="3">
        <v>45143</v>
      </c>
      <c r="C1456" t="s">
        <v>15681</v>
      </c>
      <c r="D1456" t="s">
        <v>30</v>
      </c>
      <c r="E1456" t="s">
        <v>19</v>
      </c>
      <c r="F1456" t="s">
        <v>27</v>
      </c>
      <c r="G1456">
        <v>6</v>
      </c>
      <c r="H1456" s="5">
        <v>312.24</v>
      </c>
      <c r="I1456" s="5">
        <v>0.06</v>
      </c>
      <c r="J1456" s="5">
        <v>1761.0336</v>
      </c>
      <c r="K1456" s="5">
        <v>178.243922518982</v>
      </c>
      <c r="L1456">
        <f>YEAR(SalesData[Order Date])</f>
        <v>2023</v>
      </c>
      <c r="M1456">
        <f>MONTH(SalesData[Order Date])</f>
        <v>8</v>
      </c>
      <c r="N1456" t="str">
        <f>TEXT(SalesData[[#This Row],[Order Date]], "mmmm")</f>
        <v>August</v>
      </c>
      <c r="O1456" s="7">
        <f>IF(SalesData[Sales]=0,0,SalesData[Profit]/SalesData[Sales])</f>
        <v>0.1012155148652371</v>
      </c>
      <c r="P1456" s="8">
        <f t="shared" si="22"/>
        <v>3.2026646169613118E-5</v>
      </c>
      <c r="Q1456" t="str">
        <f>IF(SalesData[[#This Row],[Discount]]&gt;0, "Yes", "No")</f>
        <v>Yes</v>
      </c>
      <c r="R1456" t="str">
        <f>TEXT(SalesData[[#This Row],[Order Date]],"mmm-yyyy")</f>
        <v>Aug-2023</v>
      </c>
      <c r="S1456">
        <f>YEAR(SalesData[[#This Row],[Order Date]])*100 + MONTH(SalesData[[#This Row],[Order Date]])</f>
        <v>202308</v>
      </c>
    </row>
    <row r="1457" spans="1:19" x14ac:dyDescent="0.3">
      <c r="A1457" t="s">
        <v>15726</v>
      </c>
      <c r="B1457" s="3">
        <v>45155</v>
      </c>
      <c r="C1457" t="s">
        <v>15727</v>
      </c>
      <c r="D1457" t="s">
        <v>18</v>
      </c>
      <c r="E1457" t="s">
        <v>26</v>
      </c>
      <c r="F1457" t="s">
        <v>31</v>
      </c>
      <c r="G1457">
        <v>5</v>
      </c>
      <c r="H1457" s="5">
        <v>475.62</v>
      </c>
      <c r="I1457" s="5">
        <v>0.26</v>
      </c>
      <c r="J1457" s="5">
        <v>1759.7940000000001</v>
      </c>
      <c r="K1457" s="5">
        <v>324.79592617014612</v>
      </c>
      <c r="L1457">
        <f>YEAR(SalesData[Order Date])</f>
        <v>2023</v>
      </c>
      <c r="M1457">
        <f>MONTH(SalesData[Order Date])</f>
        <v>8</v>
      </c>
      <c r="N1457" t="str">
        <f>TEXT(SalesData[[#This Row],[Order Date]], "mmmm")</f>
        <v>August</v>
      </c>
      <c r="O1457" s="7">
        <f>IF(SalesData[Sales]=0,0,SalesData[Profit]/SalesData[Sales])</f>
        <v>0.18456474233356068</v>
      </c>
      <c r="P1457" s="8">
        <f t="shared" si="22"/>
        <v>1.093309785122577E-4</v>
      </c>
      <c r="Q1457" t="str">
        <f>IF(SalesData[[#This Row],[Discount]]&gt;0, "Yes", "No")</f>
        <v>Yes</v>
      </c>
      <c r="R1457" t="str">
        <f>TEXT(SalesData[[#This Row],[Order Date]],"mmm-yyyy")</f>
        <v>Aug-2023</v>
      </c>
      <c r="S1457">
        <f>YEAR(SalesData[[#This Row],[Order Date]])*100 + MONTH(SalesData[[#This Row],[Order Date]])</f>
        <v>202308</v>
      </c>
    </row>
    <row r="1458" spans="1:19" x14ac:dyDescent="0.3">
      <c r="A1458" t="s">
        <v>15762</v>
      </c>
      <c r="B1458" s="3">
        <v>45158</v>
      </c>
      <c r="C1458" t="s">
        <v>15763</v>
      </c>
      <c r="D1458" t="s">
        <v>13</v>
      </c>
      <c r="E1458" t="s">
        <v>14</v>
      </c>
      <c r="F1458" t="s">
        <v>31</v>
      </c>
      <c r="G1458">
        <v>6</v>
      </c>
      <c r="H1458" s="5">
        <v>957.15</v>
      </c>
      <c r="I1458" s="5">
        <v>0.09</v>
      </c>
      <c r="J1458" s="5">
        <v>5226.0389999999998</v>
      </c>
      <c r="K1458" s="5">
        <v>1430.089148932768</v>
      </c>
      <c r="L1458">
        <f>YEAR(SalesData[Order Date])</f>
        <v>2023</v>
      </c>
      <c r="M1458">
        <f>MONTH(SalesData[Order Date])</f>
        <v>8</v>
      </c>
      <c r="N1458" t="str">
        <f>TEXT(SalesData[[#This Row],[Order Date]], "mmmm")</f>
        <v>August</v>
      </c>
      <c r="O1458" s="7">
        <f>IF(SalesData[Sales]=0,0,SalesData[Profit]/SalesData[Sales])</f>
        <v>0.2736468573871661</v>
      </c>
      <c r="P1458" s="8">
        <f t="shared" si="22"/>
        <v>1.5671524839366872E-5</v>
      </c>
      <c r="Q1458" t="str">
        <f>IF(SalesData[[#This Row],[Discount]]&gt;0, "Yes", "No")</f>
        <v>Yes</v>
      </c>
      <c r="R1458" t="str">
        <f>TEXT(SalesData[[#This Row],[Order Date]],"mmm-yyyy")</f>
        <v>Aug-2023</v>
      </c>
      <c r="S1458">
        <f>YEAR(SalesData[[#This Row],[Order Date]])*100 + MONTH(SalesData[[#This Row],[Order Date]])</f>
        <v>202308</v>
      </c>
    </row>
    <row r="1459" spans="1:19" x14ac:dyDescent="0.3">
      <c r="A1459" t="s">
        <v>15792</v>
      </c>
      <c r="B1459" s="3">
        <v>45153</v>
      </c>
      <c r="C1459" t="s">
        <v>15793</v>
      </c>
      <c r="D1459" t="s">
        <v>23</v>
      </c>
      <c r="E1459" t="s">
        <v>19</v>
      </c>
      <c r="F1459" t="s">
        <v>53</v>
      </c>
      <c r="G1459">
        <v>7</v>
      </c>
      <c r="H1459" s="5">
        <v>414.4</v>
      </c>
      <c r="I1459" s="5">
        <v>0.22</v>
      </c>
      <c r="J1459" s="5">
        <v>2262.6239999999998</v>
      </c>
      <c r="K1459" s="5">
        <v>397.14228579962048</v>
      </c>
      <c r="L1459">
        <f>YEAR(SalesData[Order Date])</f>
        <v>2023</v>
      </c>
      <c r="M1459">
        <f>MONTH(SalesData[Order Date])</f>
        <v>8</v>
      </c>
      <c r="N1459" t="str">
        <f>TEXT(SalesData[[#This Row],[Order Date]], "mmmm")</f>
        <v>August</v>
      </c>
      <c r="O1459" s="7">
        <f>IF(SalesData[Sales]=0,0,SalesData[Profit]/SalesData[Sales])</f>
        <v>0.17552288219325018</v>
      </c>
      <c r="P1459" s="8">
        <f t="shared" si="22"/>
        <v>7.5841147269718712E-5</v>
      </c>
      <c r="Q1459" t="str">
        <f>IF(SalesData[[#This Row],[Discount]]&gt;0, "Yes", "No")</f>
        <v>Yes</v>
      </c>
      <c r="R1459" t="str">
        <f>TEXT(SalesData[[#This Row],[Order Date]],"mmm-yyyy")</f>
        <v>Aug-2023</v>
      </c>
      <c r="S1459">
        <f>YEAR(SalesData[[#This Row],[Order Date]])*100 + MONTH(SalesData[[#This Row],[Order Date]])</f>
        <v>202308</v>
      </c>
    </row>
    <row r="1460" spans="1:19" x14ac:dyDescent="0.3">
      <c r="A1460" t="s">
        <v>15796</v>
      </c>
      <c r="B1460" s="3">
        <v>45148</v>
      </c>
      <c r="C1460" t="s">
        <v>15797</v>
      </c>
      <c r="D1460" t="s">
        <v>23</v>
      </c>
      <c r="E1460" t="s">
        <v>14</v>
      </c>
      <c r="F1460" t="s">
        <v>39</v>
      </c>
      <c r="G1460">
        <v>2</v>
      </c>
      <c r="H1460" s="5">
        <v>498.44</v>
      </c>
      <c r="I1460" s="5">
        <v>0.3</v>
      </c>
      <c r="J1460" s="5">
        <v>697.81599999999992</v>
      </c>
      <c r="K1460" s="5">
        <v>93.643270769366822</v>
      </c>
      <c r="L1460">
        <f>YEAR(SalesData[Order Date])</f>
        <v>2023</v>
      </c>
      <c r="M1460">
        <f>MONTH(SalesData[Order Date])</f>
        <v>8</v>
      </c>
      <c r="N1460" t="str">
        <f>TEXT(SalesData[[#This Row],[Order Date]], "mmmm")</f>
        <v>August</v>
      </c>
      <c r="O1460" s="7">
        <f>IF(SalesData[Sales]=0,0,SalesData[Profit]/SalesData[Sales])</f>
        <v>0.13419478884027713</v>
      </c>
      <c r="P1460" s="8">
        <f t="shared" si="22"/>
        <v>3.009389294599149E-4</v>
      </c>
      <c r="Q1460" t="str">
        <f>IF(SalesData[[#This Row],[Discount]]&gt;0, "Yes", "No")</f>
        <v>Yes</v>
      </c>
      <c r="R1460" t="str">
        <f>TEXT(SalesData[[#This Row],[Order Date]],"mmm-yyyy")</f>
        <v>Aug-2023</v>
      </c>
      <c r="S1460">
        <f>YEAR(SalesData[[#This Row],[Order Date]])*100 + MONTH(SalesData[[#This Row],[Order Date]])</f>
        <v>202308</v>
      </c>
    </row>
    <row r="1461" spans="1:19" x14ac:dyDescent="0.3">
      <c r="A1461" t="s">
        <v>15826</v>
      </c>
      <c r="B1461" s="3">
        <v>45148</v>
      </c>
      <c r="C1461" t="s">
        <v>15827</v>
      </c>
      <c r="D1461" t="s">
        <v>18</v>
      </c>
      <c r="E1461" t="s">
        <v>19</v>
      </c>
      <c r="F1461" t="s">
        <v>53</v>
      </c>
      <c r="G1461">
        <v>6</v>
      </c>
      <c r="H1461" s="5">
        <v>808.75</v>
      </c>
      <c r="I1461" s="5">
        <v>0.2</v>
      </c>
      <c r="J1461" s="5">
        <v>3882</v>
      </c>
      <c r="K1461" s="5">
        <v>1022.3392711889049</v>
      </c>
      <c r="L1461">
        <f>YEAR(SalesData[Order Date])</f>
        <v>2023</v>
      </c>
      <c r="M1461">
        <f>MONTH(SalesData[Order Date])</f>
        <v>8</v>
      </c>
      <c r="N1461" t="str">
        <f>TEXT(SalesData[[#This Row],[Order Date]], "mmmm")</f>
        <v>August</v>
      </c>
      <c r="O1461" s="7">
        <f>IF(SalesData[Sales]=0,0,SalesData[Profit]/SalesData[Sales])</f>
        <v>0.26335375352625062</v>
      </c>
      <c r="P1461" s="8">
        <f t="shared" si="22"/>
        <v>4.1215868109222051E-5</v>
      </c>
      <c r="Q1461" t="str">
        <f>IF(SalesData[[#This Row],[Discount]]&gt;0, "Yes", "No")</f>
        <v>Yes</v>
      </c>
      <c r="R1461" t="str">
        <f>TEXT(SalesData[[#This Row],[Order Date]],"mmm-yyyy")</f>
        <v>Aug-2023</v>
      </c>
      <c r="S1461">
        <f>YEAR(SalesData[[#This Row],[Order Date]])*100 + MONTH(SalesData[[#This Row],[Order Date]])</f>
        <v>202308</v>
      </c>
    </row>
    <row r="1462" spans="1:19" x14ac:dyDescent="0.3">
      <c r="A1462" t="s">
        <v>15836</v>
      </c>
      <c r="B1462" s="3">
        <v>45169</v>
      </c>
      <c r="C1462" t="s">
        <v>15837</v>
      </c>
      <c r="D1462" t="s">
        <v>18</v>
      </c>
      <c r="E1462" t="s">
        <v>14</v>
      </c>
      <c r="F1462" t="s">
        <v>44</v>
      </c>
      <c r="G1462">
        <v>1</v>
      </c>
      <c r="H1462" s="5">
        <v>238.73</v>
      </c>
      <c r="I1462" s="5">
        <v>0.3</v>
      </c>
      <c r="J1462" s="5">
        <v>167.11099999999999</v>
      </c>
      <c r="K1462" s="5">
        <v>28.781210850241639</v>
      </c>
      <c r="L1462">
        <f>YEAR(SalesData[Order Date])</f>
        <v>2023</v>
      </c>
      <c r="M1462">
        <f>MONTH(SalesData[Order Date])</f>
        <v>8</v>
      </c>
      <c r="N1462" t="str">
        <f>TEXT(SalesData[[#This Row],[Order Date]], "mmmm")</f>
        <v>August</v>
      </c>
      <c r="O1462" s="7">
        <f>IF(SalesData[Sales]=0,0,SalesData[Profit]/SalesData[Sales])</f>
        <v>0.17222810497359026</v>
      </c>
      <c r="P1462" s="8">
        <f t="shared" si="22"/>
        <v>1.2566497717086248E-3</v>
      </c>
      <c r="Q1462" t="str">
        <f>IF(SalesData[[#This Row],[Discount]]&gt;0, "Yes", "No")</f>
        <v>Yes</v>
      </c>
      <c r="R1462" t="str">
        <f>TEXT(SalesData[[#This Row],[Order Date]],"mmm-yyyy")</f>
        <v>Aug-2023</v>
      </c>
      <c r="S1462">
        <f>YEAR(SalesData[[#This Row],[Order Date]])*100 + MONTH(SalesData[[#This Row],[Order Date]])</f>
        <v>202308</v>
      </c>
    </row>
    <row r="1463" spans="1:19" x14ac:dyDescent="0.3">
      <c r="A1463" t="s">
        <v>15853</v>
      </c>
      <c r="B1463" s="3">
        <v>45144</v>
      </c>
      <c r="C1463" t="s">
        <v>15854</v>
      </c>
      <c r="D1463" t="s">
        <v>30</v>
      </c>
      <c r="E1463" t="s">
        <v>19</v>
      </c>
      <c r="F1463" t="s">
        <v>31</v>
      </c>
      <c r="G1463">
        <v>2</v>
      </c>
      <c r="H1463" s="5">
        <v>47.17</v>
      </c>
      <c r="I1463" s="5">
        <v>0.01</v>
      </c>
      <c r="J1463" s="5">
        <v>93.396600000000007</v>
      </c>
      <c r="K1463" s="5">
        <v>12.763724252624471</v>
      </c>
      <c r="L1463">
        <f>YEAR(SalesData[Order Date])</f>
        <v>2023</v>
      </c>
      <c r="M1463">
        <f>MONTH(SalesData[Order Date])</f>
        <v>8</v>
      </c>
      <c r="N1463" t="str">
        <f>TEXT(SalesData[[#This Row],[Order Date]], "mmmm")</f>
        <v>August</v>
      </c>
      <c r="O1463" s="7">
        <f>IF(SalesData[Sales]=0,0,SalesData[Profit]/SalesData[Sales])</f>
        <v>0.13666155141219777</v>
      </c>
      <c r="P1463" s="8">
        <f t="shared" si="22"/>
        <v>1.0599957600169599E-4</v>
      </c>
      <c r="Q1463" t="str">
        <f>IF(SalesData[[#This Row],[Discount]]&gt;0, "Yes", "No")</f>
        <v>Yes</v>
      </c>
      <c r="R1463" t="str">
        <f>TEXT(SalesData[[#This Row],[Order Date]],"mmm-yyyy")</f>
        <v>Aug-2023</v>
      </c>
      <c r="S1463">
        <f>YEAR(SalesData[[#This Row],[Order Date]])*100 + MONTH(SalesData[[#This Row],[Order Date]])</f>
        <v>202308</v>
      </c>
    </row>
    <row r="1464" spans="1:19" x14ac:dyDescent="0.3">
      <c r="A1464" t="s">
        <v>15871</v>
      </c>
      <c r="B1464" s="3">
        <v>45155</v>
      </c>
      <c r="C1464" t="s">
        <v>15872</v>
      </c>
      <c r="D1464" t="s">
        <v>13</v>
      </c>
      <c r="E1464" t="s">
        <v>19</v>
      </c>
      <c r="F1464" t="s">
        <v>31</v>
      </c>
      <c r="G1464">
        <v>8</v>
      </c>
      <c r="H1464" s="5">
        <v>275.25</v>
      </c>
      <c r="I1464" s="5">
        <v>0.17</v>
      </c>
      <c r="J1464" s="5">
        <v>1827.66</v>
      </c>
      <c r="K1464" s="5">
        <v>126.1133956385108</v>
      </c>
      <c r="L1464">
        <f>YEAR(SalesData[Order Date])</f>
        <v>2023</v>
      </c>
      <c r="M1464">
        <f>MONTH(SalesData[Order Date])</f>
        <v>8</v>
      </c>
      <c r="N1464" t="str">
        <f>TEXT(SalesData[[#This Row],[Order Date]], "mmmm")</f>
        <v>August</v>
      </c>
      <c r="O1464" s="7">
        <f>IF(SalesData[Sales]=0,0,SalesData[Profit]/SalesData[Sales])</f>
        <v>6.9002656751535177E-2</v>
      </c>
      <c r="P1464" s="8">
        <f t="shared" si="22"/>
        <v>7.720254314259764E-5</v>
      </c>
      <c r="Q1464" t="str">
        <f>IF(SalesData[[#This Row],[Discount]]&gt;0, "Yes", "No")</f>
        <v>Yes</v>
      </c>
      <c r="R1464" t="str">
        <f>TEXT(SalesData[[#This Row],[Order Date]],"mmm-yyyy")</f>
        <v>Aug-2023</v>
      </c>
      <c r="S1464">
        <f>YEAR(SalesData[[#This Row],[Order Date]])*100 + MONTH(SalesData[[#This Row],[Order Date]])</f>
        <v>202308</v>
      </c>
    </row>
    <row r="1465" spans="1:19" x14ac:dyDescent="0.3">
      <c r="A1465" t="s">
        <v>15875</v>
      </c>
      <c r="B1465" s="3">
        <v>45151</v>
      </c>
      <c r="C1465" t="s">
        <v>15876</v>
      </c>
      <c r="D1465" t="s">
        <v>13</v>
      </c>
      <c r="E1465" t="s">
        <v>26</v>
      </c>
      <c r="F1465" t="s">
        <v>15</v>
      </c>
      <c r="G1465">
        <v>8</v>
      </c>
      <c r="H1465" s="5">
        <v>270.33</v>
      </c>
      <c r="I1465" s="5">
        <v>0.26</v>
      </c>
      <c r="J1465" s="5">
        <v>1600.3535999999999</v>
      </c>
      <c r="K1465" s="5">
        <v>346.18089926241919</v>
      </c>
      <c r="L1465">
        <f>YEAR(SalesData[Order Date])</f>
        <v>2023</v>
      </c>
      <c r="M1465">
        <f>MONTH(SalesData[Order Date])</f>
        <v>8</v>
      </c>
      <c r="N1465" t="str">
        <f>TEXT(SalesData[[#This Row],[Order Date]], "mmmm")</f>
        <v>August</v>
      </c>
      <c r="O1465" s="7">
        <f>IF(SalesData[Sales]=0,0,SalesData[Profit]/SalesData[Sales])</f>
        <v>0.21631525636735482</v>
      </c>
      <c r="P1465" s="8">
        <f t="shared" si="22"/>
        <v>1.2022343062183259E-4</v>
      </c>
      <c r="Q1465" t="str">
        <f>IF(SalesData[[#This Row],[Discount]]&gt;0, "Yes", "No")</f>
        <v>Yes</v>
      </c>
      <c r="R1465" t="str">
        <f>TEXT(SalesData[[#This Row],[Order Date]],"mmm-yyyy")</f>
        <v>Aug-2023</v>
      </c>
      <c r="S1465">
        <f>YEAR(SalesData[[#This Row],[Order Date]])*100 + MONTH(SalesData[[#This Row],[Order Date]])</f>
        <v>202308</v>
      </c>
    </row>
    <row r="1466" spans="1:19" x14ac:dyDescent="0.3">
      <c r="A1466" t="s">
        <v>15973</v>
      </c>
      <c r="B1466" s="3">
        <v>45146</v>
      </c>
      <c r="C1466" t="s">
        <v>15974</v>
      </c>
      <c r="D1466" t="s">
        <v>23</v>
      </c>
      <c r="E1466" t="s">
        <v>14</v>
      </c>
      <c r="F1466" t="s">
        <v>20</v>
      </c>
      <c r="G1466">
        <v>5</v>
      </c>
      <c r="H1466" s="5">
        <v>764.46</v>
      </c>
      <c r="I1466" s="5">
        <v>0.12</v>
      </c>
      <c r="J1466" s="5">
        <v>3363.6239999999998</v>
      </c>
      <c r="K1466" s="5">
        <v>451.52472066074529</v>
      </c>
      <c r="L1466">
        <f>YEAR(SalesData[Order Date])</f>
        <v>2023</v>
      </c>
      <c r="M1466">
        <f>MONTH(SalesData[Order Date])</f>
        <v>8</v>
      </c>
      <c r="N1466" t="str">
        <f>TEXT(SalesData[[#This Row],[Order Date]], "mmmm")</f>
        <v>August</v>
      </c>
      <c r="O1466" s="7">
        <f>IF(SalesData[Sales]=0,0,SalesData[Profit]/SalesData[Sales])</f>
        <v>0.13423757252913682</v>
      </c>
      <c r="P1466" s="8">
        <f t="shared" si="22"/>
        <v>3.1394709991366451E-5</v>
      </c>
      <c r="Q1466" t="str">
        <f>IF(SalesData[[#This Row],[Discount]]&gt;0, "Yes", "No")</f>
        <v>Yes</v>
      </c>
      <c r="R1466" t="str">
        <f>TEXT(SalesData[[#This Row],[Order Date]],"mmm-yyyy")</f>
        <v>Aug-2023</v>
      </c>
      <c r="S1466">
        <f>YEAR(SalesData[[#This Row],[Order Date]])*100 + MONTH(SalesData[[#This Row],[Order Date]])</f>
        <v>202308</v>
      </c>
    </row>
    <row r="1467" spans="1:19" x14ac:dyDescent="0.3">
      <c r="A1467" t="s">
        <v>16040</v>
      </c>
      <c r="B1467" s="3">
        <v>45155</v>
      </c>
      <c r="C1467" t="s">
        <v>16041</v>
      </c>
      <c r="D1467" t="s">
        <v>13</v>
      </c>
      <c r="E1467" t="s">
        <v>26</v>
      </c>
      <c r="F1467" t="s">
        <v>27</v>
      </c>
      <c r="G1467">
        <v>4</v>
      </c>
      <c r="H1467" s="5">
        <v>14.82</v>
      </c>
      <c r="I1467" s="5">
        <v>0.11</v>
      </c>
      <c r="J1467" s="5">
        <v>52.7592</v>
      </c>
      <c r="K1467" s="5">
        <v>11.14700000620741</v>
      </c>
      <c r="L1467">
        <f>YEAR(SalesData[Order Date])</f>
        <v>2023</v>
      </c>
      <c r="M1467">
        <f>MONTH(SalesData[Order Date])</f>
        <v>8</v>
      </c>
      <c r="N1467" t="str">
        <f>TEXT(SalesData[[#This Row],[Order Date]], "mmmm")</f>
        <v>August</v>
      </c>
      <c r="O1467" s="7">
        <f>IF(SalesData[Sales]=0,0,SalesData[Profit]/SalesData[Sales])</f>
        <v>0.21128068670880926</v>
      </c>
      <c r="P1467" s="8">
        <f t="shared" si="22"/>
        <v>1.8556005398110661E-3</v>
      </c>
      <c r="Q1467" t="str">
        <f>IF(SalesData[[#This Row],[Discount]]&gt;0, "Yes", "No")</f>
        <v>Yes</v>
      </c>
      <c r="R1467" t="str">
        <f>TEXT(SalesData[[#This Row],[Order Date]],"mmm-yyyy")</f>
        <v>Aug-2023</v>
      </c>
      <c r="S1467">
        <f>YEAR(SalesData[[#This Row],[Order Date]])*100 + MONTH(SalesData[[#This Row],[Order Date]])</f>
        <v>202308</v>
      </c>
    </row>
    <row r="1468" spans="1:19" x14ac:dyDescent="0.3">
      <c r="A1468" t="s">
        <v>16069</v>
      </c>
      <c r="B1468" s="3">
        <v>45164</v>
      </c>
      <c r="C1468" t="s">
        <v>16070</v>
      </c>
      <c r="D1468" t="s">
        <v>13</v>
      </c>
      <c r="E1468" t="s">
        <v>26</v>
      </c>
      <c r="F1468" t="s">
        <v>31</v>
      </c>
      <c r="G1468">
        <v>9</v>
      </c>
      <c r="H1468" s="5">
        <v>441.27</v>
      </c>
      <c r="I1468" s="5">
        <v>0.28000000000000003</v>
      </c>
      <c r="J1468" s="5">
        <v>2859.4295999999999</v>
      </c>
      <c r="K1468" s="5">
        <v>742.47512088692213</v>
      </c>
      <c r="L1468">
        <f>YEAR(SalesData[Order Date])</f>
        <v>2023</v>
      </c>
      <c r="M1468">
        <f>MONTH(SalesData[Order Date])</f>
        <v>8</v>
      </c>
      <c r="N1468" t="str">
        <f>TEXT(SalesData[[#This Row],[Order Date]], "mmmm")</f>
        <v>August</v>
      </c>
      <c r="O1468" s="7">
        <f>IF(SalesData[Sales]=0,0,SalesData[Profit]/SalesData[Sales])</f>
        <v>0.25965847205572823</v>
      </c>
      <c r="P1468" s="8">
        <f t="shared" si="22"/>
        <v>7.050357176130513E-5</v>
      </c>
      <c r="Q1468" t="str">
        <f>IF(SalesData[[#This Row],[Discount]]&gt;0, "Yes", "No")</f>
        <v>Yes</v>
      </c>
      <c r="R1468" t="str">
        <f>TEXT(SalesData[[#This Row],[Order Date]],"mmm-yyyy")</f>
        <v>Aug-2023</v>
      </c>
      <c r="S1468">
        <f>YEAR(SalesData[[#This Row],[Order Date]])*100 + MONTH(SalesData[[#This Row],[Order Date]])</f>
        <v>202308</v>
      </c>
    </row>
    <row r="1469" spans="1:19" x14ac:dyDescent="0.3">
      <c r="A1469" t="s">
        <v>16114</v>
      </c>
      <c r="B1469" s="3">
        <v>45168</v>
      </c>
      <c r="C1469" t="s">
        <v>16115</v>
      </c>
      <c r="D1469" t="s">
        <v>13</v>
      </c>
      <c r="E1469" t="s">
        <v>14</v>
      </c>
      <c r="F1469" t="s">
        <v>20</v>
      </c>
      <c r="G1469">
        <v>8</v>
      </c>
      <c r="H1469" s="5">
        <v>56.45</v>
      </c>
      <c r="I1469" s="5">
        <v>0.26</v>
      </c>
      <c r="J1469" s="5">
        <v>334.18400000000003</v>
      </c>
      <c r="K1469" s="5">
        <v>81.187242980579924</v>
      </c>
      <c r="L1469">
        <f>YEAR(SalesData[Order Date])</f>
        <v>2023</v>
      </c>
      <c r="M1469">
        <f>MONTH(SalesData[Order Date])</f>
        <v>8</v>
      </c>
      <c r="N1469" t="str">
        <f>TEXT(SalesData[[#This Row],[Order Date]], "mmmm")</f>
        <v>August</v>
      </c>
      <c r="O1469" s="7">
        <f>IF(SalesData[Sales]=0,0,SalesData[Profit]/SalesData[Sales])</f>
        <v>0.24294174161713283</v>
      </c>
      <c r="P1469" s="8">
        <f t="shared" si="22"/>
        <v>5.7573073516386185E-4</v>
      </c>
      <c r="Q1469" t="str">
        <f>IF(SalesData[[#This Row],[Discount]]&gt;0, "Yes", "No")</f>
        <v>Yes</v>
      </c>
      <c r="R1469" t="str">
        <f>TEXT(SalesData[[#This Row],[Order Date]],"mmm-yyyy")</f>
        <v>Aug-2023</v>
      </c>
      <c r="S1469">
        <f>YEAR(SalesData[[#This Row],[Order Date]])*100 + MONTH(SalesData[[#This Row],[Order Date]])</f>
        <v>202308</v>
      </c>
    </row>
    <row r="1470" spans="1:19" x14ac:dyDescent="0.3">
      <c r="A1470" t="s">
        <v>16116</v>
      </c>
      <c r="B1470" s="3">
        <v>45143</v>
      </c>
      <c r="C1470" t="s">
        <v>16117</v>
      </c>
      <c r="D1470" t="s">
        <v>30</v>
      </c>
      <c r="E1470" t="s">
        <v>19</v>
      </c>
      <c r="F1470" t="s">
        <v>34</v>
      </c>
      <c r="G1470">
        <v>5</v>
      </c>
      <c r="H1470" s="5">
        <v>567.15</v>
      </c>
      <c r="I1470" s="5">
        <v>0.3</v>
      </c>
      <c r="J1470" s="5">
        <v>1985.0250000000001</v>
      </c>
      <c r="K1470" s="5">
        <v>100.87848081104271</v>
      </c>
      <c r="L1470">
        <f>YEAR(SalesData[Order Date])</f>
        <v>2023</v>
      </c>
      <c r="M1470">
        <f>MONTH(SalesData[Order Date])</f>
        <v>8</v>
      </c>
      <c r="N1470" t="str">
        <f>TEXT(SalesData[[#This Row],[Order Date]], "mmmm")</f>
        <v>August</v>
      </c>
      <c r="O1470" s="7">
        <f>IF(SalesData[Sales]=0,0,SalesData[Profit]/SalesData[Sales])</f>
        <v>5.0819753308418134E-2</v>
      </c>
      <c r="P1470" s="8">
        <f t="shared" si="22"/>
        <v>1.057921184871727E-4</v>
      </c>
      <c r="Q1470" t="str">
        <f>IF(SalesData[[#This Row],[Discount]]&gt;0, "Yes", "No")</f>
        <v>Yes</v>
      </c>
      <c r="R1470" t="str">
        <f>TEXT(SalesData[[#This Row],[Order Date]],"mmm-yyyy")</f>
        <v>Aug-2023</v>
      </c>
      <c r="S1470">
        <f>YEAR(SalesData[[#This Row],[Order Date]])*100 + MONTH(SalesData[[#This Row],[Order Date]])</f>
        <v>202308</v>
      </c>
    </row>
    <row r="1471" spans="1:19" x14ac:dyDescent="0.3">
      <c r="A1471" t="s">
        <v>16130</v>
      </c>
      <c r="B1471" s="3">
        <v>45167</v>
      </c>
      <c r="C1471" t="s">
        <v>99</v>
      </c>
      <c r="D1471" t="s">
        <v>23</v>
      </c>
      <c r="E1471" t="s">
        <v>19</v>
      </c>
      <c r="F1471" t="s">
        <v>20</v>
      </c>
      <c r="G1471">
        <v>2</v>
      </c>
      <c r="H1471" s="5">
        <v>76.8</v>
      </c>
      <c r="I1471" s="5">
        <v>0.12</v>
      </c>
      <c r="J1471" s="5">
        <v>135.16800000000001</v>
      </c>
      <c r="K1471" s="5">
        <v>18.195870622228391</v>
      </c>
      <c r="L1471">
        <f>YEAR(SalesData[Order Date])</f>
        <v>2023</v>
      </c>
      <c r="M1471">
        <f>MONTH(SalesData[Order Date])</f>
        <v>8</v>
      </c>
      <c r="N1471" t="str">
        <f>TEXT(SalesData[[#This Row],[Order Date]], "mmmm")</f>
        <v>August</v>
      </c>
      <c r="O1471" s="7">
        <f>IF(SalesData[Sales]=0,0,SalesData[Profit]/SalesData[Sales])</f>
        <v>0.13461670382212054</v>
      </c>
      <c r="P1471" s="8">
        <f t="shared" si="22"/>
        <v>7.8125000000000004E-4</v>
      </c>
      <c r="Q1471" t="str">
        <f>IF(SalesData[[#This Row],[Discount]]&gt;0, "Yes", "No")</f>
        <v>Yes</v>
      </c>
      <c r="R1471" t="str">
        <f>TEXT(SalesData[[#This Row],[Order Date]],"mmm-yyyy")</f>
        <v>Aug-2023</v>
      </c>
      <c r="S1471">
        <f>YEAR(SalesData[[#This Row],[Order Date]])*100 + MONTH(SalesData[[#This Row],[Order Date]])</f>
        <v>202308</v>
      </c>
    </row>
    <row r="1472" spans="1:19" x14ac:dyDescent="0.3">
      <c r="A1472" t="s">
        <v>16138</v>
      </c>
      <c r="B1472" s="3">
        <v>45147</v>
      </c>
      <c r="C1472" t="s">
        <v>16139</v>
      </c>
      <c r="D1472" t="s">
        <v>30</v>
      </c>
      <c r="E1472" t="s">
        <v>26</v>
      </c>
      <c r="F1472" t="s">
        <v>62</v>
      </c>
      <c r="G1472">
        <v>3</v>
      </c>
      <c r="H1472" s="5">
        <v>520.07000000000005</v>
      </c>
      <c r="I1472" s="5">
        <v>0.1</v>
      </c>
      <c r="J1472" s="5">
        <v>1404.1890000000001</v>
      </c>
      <c r="K1472" s="5">
        <v>168.73383223716601</v>
      </c>
      <c r="L1472">
        <f>YEAR(SalesData[Order Date])</f>
        <v>2023</v>
      </c>
      <c r="M1472">
        <f>MONTH(SalesData[Order Date])</f>
        <v>8</v>
      </c>
      <c r="N1472" t="str">
        <f>TEXT(SalesData[[#This Row],[Order Date]], "mmmm")</f>
        <v>August</v>
      </c>
      <c r="O1472" s="7">
        <f>IF(SalesData[Sales]=0,0,SalesData[Profit]/SalesData[Sales])</f>
        <v>0.12016461618568867</v>
      </c>
      <c r="P1472" s="8">
        <f t="shared" si="22"/>
        <v>6.4093936072708168E-5</v>
      </c>
      <c r="Q1472" t="str">
        <f>IF(SalesData[[#This Row],[Discount]]&gt;0, "Yes", "No")</f>
        <v>Yes</v>
      </c>
      <c r="R1472" t="str">
        <f>TEXT(SalesData[[#This Row],[Order Date]],"mmm-yyyy")</f>
        <v>Aug-2023</v>
      </c>
      <c r="S1472">
        <f>YEAR(SalesData[[#This Row],[Order Date]])*100 + MONTH(SalesData[[#This Row],[Order Date]])</f>
        <v>202308</v>
      </c>
    </row>
    <row r="1473" spans="1:19" x14ac:dyDescent="0.3">
      <c r="A1473" t="s">
        <v>16158</v>
      </c>
      <c r="B1473" s="3">
        <v>45153</v>
      </c>
      <c r="C1473" t="s">
        <v>16159</v>
      </c>
      <c r="D1473" t="s">
        <v>18</v>
      </c>
      <c r="E1473" t="s">
        <v>26</v>
      </c>
      <c r="F1473" t="s">
        <v>20</v>
      </c>
      <c r="G1473">
        <v>5</v>
      </c>
      <c r="H1473" s="5">
        <v>59.89</v>
      </c>
      <c r="I1473" s="5">
        <v>0.11</v>
      </c>
      <c r="J1473" s="5">
        <v>266.51049999999998</v>
      </c>
      <c r="K1473" s="5">
        <v>30.823514868888399</v>
      </c>
      <c r="L1473">
        <f>YEAR(SalesData[Order Date])</f>
        <v>2023</v>
      </c>
      <c r="M1473">
        <f>MONTH(SalesData[Order Date])</f>
        <v>8</v>
      </c>
      <c r="N1473" t="str">
        <f>TEXT(SalesData[[#This Row],[Order Date]], "mmmm")</f>
        <v>August</v>
      </c>
      <c r="O1473" s="7">
        <f>IF(SalesData[Sales]=0,0,SalesData[Profit]/SalesData[Sales])</f>
        <v>0.11565591175165106</v>
      </c>
      <c r="P1473" s="8">
        <f t="shared" si="22"/>
        <v>3.6734012355985973E-4</v>
      </c>
      <c r="Q1473" t="str">
        <f>IF(SalesData[[#This Row],[Discount]]&gt;0, "Yes", "No")</f>
        <v>Yes</v>
      </c>
      <c r="R1473" t="str">
        <f>TEXT(SalesData[[#This Row],[Order Date]],"mmm-yyyy")</f>
        <v>Aug-2023</v>
      </c>
      <c r="S1473">
        <f>YEAR(SalesData[[#This Row],[Order Date]])*100 + MONTH(SalesData[[#This Row],[Order Date]])</f>
        <v>202308</v>
      </c>
    </row>
    <row r="1474" spans="1:19" x14ac:dyDescent="0.3">
      <c r="A1474" t="s">
        <v>16178</v>
      </c>
      <c r="B1474" s="3">
        <v>45149</v>
      </c>
      <c r="C1474" t="s">
        <v>16179</v>
      </c>
      <c r="D1474" t="s">
        <v>18</v>
      </c>
      <c r="E1474" t="s">
        <v>19</v>
      </c>
      <c r="F1474" t="s">
        <v>53</v>
      </c>
      <c r="G1474">
        <v>2</v>
      </c>
      <c r="H1474" s="5">
        <v>875.74</v>
      </c>
      <c r="I1474" s="5">
        <v>0.19</v>
      </c>
      <c r="J1474" s="5">
        <v>1418.6987999999999</v>
      </c>
      <c r="K1474" s="5">
        <v>400.76380654793661</v>
      </c>
      <c r="L1474">
        <f>YEAR(SalesData[Order Date])</f>
        <v>2023</v>
      </c>
      <c r="M1474">
        <f>MONTH(SalesData[Order Date])</f>
        <v>8</v>
      </c>
      <c r="N1474" t="str">
        <f>TEXT(SalesData[[#This Row],[Order Date]], "mmmm")</f>
        <v>August</v>
      </c>
      <c r="O1474" s="7">
        <f>IF(SalesData[Sales]=0,0,SalesData[Profit]/SalesData[Sales])</f>
        <v>0.28248688625657303</v>
      </c>
      <c r="P1474" s="8">
        <f t="shared" ref="P1474:P1537" si="23">IF(H:H*G:G=0, 0, (I:I/(H:H*G:G)))</f>
        <v>1.0847968575147874E-4</v>
      </c>
      <c r="Q1474" t="str">
        <f>IF(SalesData[[#This Row],[Discount]]&gt;0, "Yes", "No")</f>
        <v>Yes</v>
      </c>
      <c r="R1474" t="str">
        <f>TEXT(SalesData[[#This Row],[Order Date]],"mmm-yyyy")</f>
        <v>Aug-2023</v>
      </c>
      <c r="S1474">
        <f>YEAR(SalesData[[#This Row],[Order Date]])*100 + MONTH(SalesData[[#This Row],[Order Date]])</f>
        <v>202308</v>
      </c>
    </row>
    <row r="1475" spans="1:19" x14ac:dyDescent="0.3">
      <c r="A1475" t="s">
        <v>16261</v>
      </c>
      <c r="B1475" s="3">
        <v>45164</v>
      </c>
      <c r="C1475" t="s">
        <v>16262</v>
      </c>
      <c r="D1475" t="s">
        <v>30</v>
      </c>
      <c r="E1475" t="s">
        <v>14</v>
      </c>
      <c r="F1475" t="s">
        <v>34</v>
      </c>
      <c r="G1475">
        <v>6</v>
      </c>
      <c r="H1475" s="5">
        <v>101.96</v>
      </c>
      <c r="I1475" s="5">
        <v>0.23</v>
      </c>
      <c r="J1475" s="5">
        <v>471.05520000000001</v>
      </c>
      <c r="K1475" s="5">
        <v>37.419670090184383</v>
      </c>
      <c r="L1475">
        <f>YEAR(SalesData[Order Date])</f>
        <v>2023</v>
      </c>
      <c r="M1475">
        <f>MONTH(SalesData[Order Date])</f>
        <v>8</v>
      </c>
      <c r="N1475" t="str">
        <f>TEXT(SalesData[[#This Row],[Order Date]], "mmmm")</f>
        <v>August</v>
      </c>
      <c r="O1475" s="7">
        <f>IF(SalesData[Sales]=0,0,SalesData[Profit]/SalesData[Sales])</f>
        <v>7.9437972641389756E-2</v>
      </c>
      <c r="P1475" s="8">
        <f t="shared" si="23"/>
        <v>3.7596443049561919E-4</v>
      </c>
      <c r="Q1475" t="str">
        <f>IF(SalesData[[#This Row],[Discount]]&gt;0, "Yes", "No")</f>
        <v>Yes</v>
      </c>
      <c r="R1475" t="str">
        <f>TEXT(SalesData[[#This Row],[Order Date]],"mmm-yyyy")</f>
        <v>Aug-2023</v>
      </c>
      <c r="S1475">
        <f>YEAR(SalesData[[#This Row],[Order Date]])*100 + MONTH(SalesData[[#This Row],[Order Date]])</f>
        <v>202308</v>
      </c>
    </row>
    <row r="1476" spans="1:19" x14ac:dyDescent="0.3">
      <c r="A1476" t="s">
        <v>16278</v>
      </c>
      <c r="B1476" s="3">
        <v>45151</v>
      </c>
      <c r="C1476" t="s">
        <v>16279</v>
      </c>
      <c r="D1476" t="s">
        <v>30</v>
      </c>
      <c r="E1476" t="s">
        <v>14</v>
      </c>
      <c r="F1476" t="s">
        <v>15</v>
      </c>
      <c r="G1476">
        <v>2</v>
      </c>
      <c r="H1476" s="5">
        <v>395.2</v>
      </c>
      <c r="I1476" s="5">
        <v>0.26</v>
      </c>
      <c r="J1476" s="5">
        <v>584.89599999999996</v>
      </c>
      <c r="K1476" s="5">
        <v>57.69971694602134</v>
      </c>
      <c r="L1476">
        <f>YEAR(SalesData[Order Date])</f>
        <v>2023</v>
      </c>
      <c r="M1476">
        <f>MONTH(SalesData[Order Date])</f>
        <v>8</v>
      </c>
      <c r="N1476" t="str">
        <f>TEXT(SalesData[[#This Row],[Order Date]], "mmmm")</f>
        <v>August</v>
      </c>
      <c r="O1476" s="7">
        <f>IF(SalesData[Sales]=0,0,SalesData[Profit]/SalesData[Sales])</f>
        <v>9.8649532474185744E-2</v>
      </c>
      <c r="P1476" s="8">
        <f t="shared" si="23"/>
        <v>3.2894736842105268E-4</v>
      </c>
      <c r="Q1476" t="str">
        <f>IF(SalesData[[#This Row],[Discount]]&gt;0, "Yes", "No")</f>
        <v>Yes</v>
      </c>
      <c r="R1476" t="str">
        <f>TEXT(SalesData[[#This Row],[Order Date]],"mmm-yyyy")</f>
        <v>Aug-2023</v>
      </c>
      <c r="S1476">
        <f>YEAR(SalesData[[#This Row],[Order Date]])*100 + MONTH(SalesData[[#This Row],[Order Date]])</f>
        <v>202308</v>
      </c>
    </row>
    <row r="1477" spans="1:19" x14ac:dyDescent="0.3">
      <c r="A1477" t="s">
        <v>16298</v>
      </c>
      <c r="B1477" s="3">
        <v>45148</v>
      </c>
      <c r="C1477" t="s">
        <v>16299</v>
      </c>
      <c r="D1477" t="s">
        <v>13</v>
      </c>
      <c r="E1477" t="s">
        <v>14</v>
      </c>
      <c r="F1477" t="s">
        <v>53</v>
      </c>
      <c r="G1477">
        <v>3</v>
      </c>
      <c r="H1477" s="5">
        <v>585.32000000000005</v>
      </c>
      <c r="I1477" s="5">
        <v>0.13</v>
      </c>
      <c r="J1477" s="5">
        <v>1527.6851999999999</v>
      </c>
      <c r="K1477" s="5">
        <v>96.48856561475516</v>
      </c>
      <c r="L1477">
        <f>YEAR(SalesData[Order Date])</f>
        <v>2023</v>
      </c>
      <c r="M1477">
        <f>MONTH(SalesData[Order Date])</f>
        <v>8</v>
      </c>
      <c r="N1477" t="str">
        <f>TEXT(SalesData[[#This Row],[Order Date]], "mmmm")</f>
        <v>August</v>
      </c>
      <c r="O1477" s="7">
        <f>IF(SalesData[Sales]=0,0,SalesData[Profit]/SalesData[Sales])</f>
        <v>6.3159979303822E-2</v>
      </c>
      <c r="P1477" s="8">
        <f t="shared" si="23"/>
        <v>7.403357707464862E-5</v>
      </c>
      <c r="Q1477" t="str">
        <f>IF(SalesData[[#This Row],[Discount]]&gt;0, "Yes", "No")</f>
        <v>Yes</v>
      </c>
      <c r="R1477" t="str">
        <f>TEXT(SalesData[[#This Row],[Order Date]],"mmm-yyyy")</f>
        <v>Aug-2023</v>
      </c>
      <c r="S1477">
        <f>YEAR(SalesData[[#This Row],[Order Date]])*100 + MONTH(SalesData[[#This Row],[Order Date]])</f>
        <v>202308</v>
      </c>
    </row>
    <row r="1478" spans="1:19" x14ac:dyDescent="0.3">
      <c r="A1478" t="s">
        <v>16457</v>
      </c>
      <c r="B1478" s="3">
        <v>45146</v>
      </c>
      <c r="C1478" t="s">
        <v>16458</v>
      </c>
      <c r="D1478" t="s">
        <v>13</v>
      </c>
      <c r="E1478" t="s">
        <v>19</v>
      </c>
      <c r="F1478" t="s">
        <v>53</v>
      </c>
      <c r="G1478">
        <v>3</v>
      </c>
      <c r="H1478" s="5">
        <v>153.34</v>
      </c>
      <c r="I1478" s="5">
        <v>0.04</v>
      </c>
      <c r="J1478" s="5">
        <v>441.61919999999998</v>
      </c>
      <c r="K1478" s="5">
        <v>30.090053994173829</v>
      </c>
      <c r="L1478">
        <f>YEAR(SalesData[Order Date])</f>
        <v>2023</v>
      </c>
      <c r="M1478">
        <f>MONTH(SalesData[Order Date])</f>
        <v>8</v>
      </c>
      <c r="N1478" t="str">
        <f>TEXT(SalesData[[#This Row],[Order Date]], "mmmm")</f>
        <v>August</v>
      </c>
      <c r="O1478" s="7">
        <f>IF(SalesData[Sales]=0,0,SalesData[Profit]/SalesData[Sales])</f>
        <v>6.8135746802163111E-2</v>
      </c>
      <c r="P1478" s="8">
        <f t="shared" si="23"/>
        <v>8.6952741185165872E-5</v>
      </c>
      <c r="Q1478" t="str">
        <f>IF(SalesData[[#This Row],[Discount]]&gt;0, "Yes", "No")</f>
        <v>Yes</v>
      </c>
      <c r="R1478" t="str">
        <f>TEXT(SalesData[[#This Row],[Order Date]],"mmm-yyyy")</f>
        <v>Aug-2023</v>
      </c>
      <c r="S1478">
        <f>YEAR(SalesData[[#This Row],[Order Date]])*100 + MONTH(SalesData[[#This Row],[Order Date]])</f>
        <v>202308</v>
      </c>
    </row>
    <row r="1479" spans="1:19" x14ac:dyDescent="0.3">
      <c r="A1479" t="s">
        <v>16589</v>
      </c>
      <c r="B1479" s="3">
        <v>45149</v>
      </c>
      <c r="C1479" t="s">
        <v>16590</v>
      </c>
      <c r="D1479" t="s">
        <v>23</v>
      </c>
      <c r="E1479" t="s">
        <v>26</v>
      </c>
      <c r="F1479" t="s">
        <v>27</v>
      </c>
      <c r="G1479">
        <v>6</v>
      </c>
      <c r="H1479" s="5">
        <v>92.72</v>
      </c>
      <c r="I1479" s="5">
        <v>7.0000000000000007E-2</v>
      </c>
      <c r="J1479" s="5">
        <v>517.37759999999992</v>
      </c>
      <c r="K1479" s="5">
        <v>92.626307298743768</v>
      </c>
      <c r="L1479">
        <f>YEAR(SalesData[Order Date])</f>
        <v>2023</v>
      </c>
      <c r="M1479">
        <f>MONTH(SalesData[Order Date])</f>
        <v>8</v>
      </c>
      <c r="N1479" t="str">
        <f>TEXT(SalesData[[#This Row],[Order Date]], "mmmm")</f>
        <v>August</v>
      </c>
      <c r="O1479" s="7">
        <f>IF(SalesData[Sales]=0,0,SalesData[Profit]/SalesData[Sales])</f>
        <v>0.17903037800388688</v>
      </c>
      <c r="P1479" s="8">
        <f t="shared" si="23"/>
        <v>1.2582686223756113E-4</v>
      </c>
      <c r="Q1479" t="str">
        <f>IF(SalesData[[#This Row],[Discount]]&gt;0, "Yes", "No")</f>
        <v>Yes</v>
      </c>
      <c r="R1479" t="str">
        <f>TEXT(SalesData[[#This Row],[Order Date]],"mmm-yyyy")</f>
        <v>Aug-2023</v>
      </c>
      <c r="S1479">
        <f>YEAR(SalesData[[#This Row],[Order Date]])*100 + MONTH(SalesData[[#This Row],[Order Date]])</f>
        <v>202308</v>
      </c>
    </row>
    <row r="1480" spans="1:19" x14ac:dyDescent="0.3">
      <c r="A1480" t="s">
        <v>16614</v>
      </c>
      <c r="B1480" s="3">
        <v>45165</v>
      </c>
      <c r="C1480" t="s">
        <v>16615</v>
      </c>
      <c r="D1480" t="s">
        <v>13</v>
      </c>
      <c r="E1480" t="s">
        <v>19</v>
      </c>
      <c r="F1480" t="s">
        <v>31</v>
      </c>
      <c r="G1480">
        <v>8</v>
      </c>
      <c r="H1480" s="5">
        <v>417.44</v>
      </c>
      <c r="I1480" s="5">
        <v>0.22</v>
      </c>
      <c r="J1480" s="5">
        <v>2604.8256000000001</v>
      </c>
      <c r="K1480" s="5">
        <v>337.66398870648419</v>
      </c>
      <c r="L1480">
        <f>YEAR(SalesData[Order Date])</f>
        <v>2023</v>
      </c>
      <c r="M1480">
        <f>MONTH(SalesData[Order Date])</f>
        <v>8</v>
      </c>
      <c r="N1480" t="str">
        <f>TEXT(SalesData[[#This Row],[Order Date]], "mmmm")</f>
        <v>August</v>
      </c>
      <c r="O1480" s="7">
        <f>IF(SalesData[Sales]=0,0,SalesData[Profit]/SalesData[Sales])</f>
        <v>0.12963017128919654</v>
      </c>
      <c r="P1480" s="8">
        <f t="shared" si="23"/>
        <v>6.5877730931391333E-5</v>
      </c>
      <c r="Q1480" t="str">
        <f>IF(SalesData[[#This Row],[Discount]]&gt;0, "Yes", "No")</f>
        <v>Yes</v>
      </c>
      <c r="R1480" t="str">
        <f>TEXT(SalesData[[#This Row],[Order Date]],"mmm-yyyy")</f>
        <v>Aug-2023</v>
      </c>
      <c r="S1480">
        <f>YEAR(SalesData[[#This Row],[Order Date]])*100 + MONTH(SalesData[[#This Row],[Order Date]])</f>
        <v>202308</v>
      </c>
    </row>
    <row r="1481" spans="1:19" x14ac:dyDescent="0.3">
      <c r="A1481" t="s">
        <v>16722</v>
      </c>
      <c r="B1481" s="3">
        <v>45160</v>
      </c>
      <c r="C1481" t="s">
        <v>16723</v>
      </c>
      <c r="D1481" t="s">
        <v>18</v>
      </c>
      <c r="E1481" t="s">
        <v>26</v>
      </c>
      <c r="F1481" t="s">
        <v>62</v>
      </c>
      <c r="G1481">
        <v>3</v>
      </c>
      <c r="H1481" s="5">
        <v>642.33000000000004</v>
      </c>
      <c r="I1481" s="5">
        <v>0.13</v>
      </c>
      <c r="J1481" s="5">
        <v>1676.4812999999999</v>
      </c>
      <c r="K1481" s="5">
        <v>199.94182058590471</v>
      </c>
      <c r="L1481">
        <f>YEAR(SalesData[Order Date])</f>
        <v>2023</v>
      </c>
      <c r="M1481">
        <f>MONTH(SalesData[Order Date])</f>
        <v>8</v>
      </c>
      <c r="N1481" t="str">
        <f>TEXT(SalesData[[#This Row],[Order Date]], "mmmm")</f>
        <v>August</v>
      </c>
      <c r="O1481" s="7">
        <f>IF(SalesData[Sales]=0,0,SalesData[Profit]/SalesData[Sales])</f>
        <v>0.11926278007747818</v>
      </c>
      <c r="P1481" s="8">
        <f t="shared" si="23"/>
        <v>6.7462726843419001E-5</v>
      </c>
      <c r="Q1481" t="str">
        <f>IF(SalesData[[#This Row],[Discount]]&gt;0, "Yes", "No")</f>
        <v>Yes</v>
      </c>
      <c r="R1481" t="str">
        <f>TEXT(SalesData[[#This Row],[Order Date]],"mmm-yyyy")</f>
        <v>Aug-2023</v>
      </c>
      <c r="S1481">
        <f>YEAR(SalesData[[#This Row],[Order Date]])*100 + MONTH(SalesData[[#This Row],[Order Date]])</f>
        <v>202308</v>
      </c>
    </row>
    <row r="1482" spans="1:19" x14ac:dyDescent="0.3">
      <c r="A1482" t="s">
        <v>16732</v>
      </c>
      <c r="B1482" s="3">
        <v>45169</v>
      </c>
      <c r="C1482" t="s">
        <v>16733</v>
      </c>
      <c r="D1482" t="s">
        <v>13</v>
      </c>
      <c r="E1482" t="s">
        <v>26</v>
      </c>
      <c r="F1482" t="s">
        <v>91</v>
      </c>
      <c r="G1482">
        <v>9</v>
      </c>
      <c r="H1482" s="5">
        <v>714.15</v>
      </c>
      <c r="I1482" s="5">
        <v>0.17</v>
      </c>
      <c r="J1482" s="5">
        <v>5334.700499999999</v>
      </c>
      <c r="K1482" s="5">
        <v>1203.712211078448</v>
      </c>
      <c r="L1482">
        <f>YEAR(SalesData[Order Date])</f>
        <v>2023</v>
      </c>
      <c r="M1482">
        <f>MONTH(SalesData[Order Date])</f>
        <v>8</v>
      </c>
      <c r="N1482" t="str">
        <f>TEXT(SalesData[[#This Row],[Order Date]], "mmmm")</f>
        <v>August</v>
      </c>
      <c r="O1482" s="7">
        <f>IF(SalesData[Sales]=0,0,SalesData[Profit]/SalesData[Sales])</f>
        <v>0.22563819863522766</v>
      </c>
      <c r="P1482" s="8">
        <f t="shared" si="23"/>
        <v>2.6449469843714753E-5</v>
      </c>
      <c r="Q1482" t="str">
        <f>IF(SalesData[[#This Row],[Discount]]&gt;0, "Yes", "No")</f>
        <v>Yes</v>
      </c>
      <c r="R1482" t="str">
        <f>TEXT(SalesData[[#This Row],[Order Date]],"mmm-yyyy")</f>
        <v>Aug-2023</v>
      </c>
      <c r="S1482">
        <f>YEAR(SalesData[[#This Row],[Order Date]])*100 + MONTH(SalesData[[#This Row],[Order Date]])</f>
        <v>202308</v>
      </c>
    </row>
    <row r="1483" spans="1:19" x14ac:dyDescent="0.3">
      <c r="A1483" t="s">
        <v>16736</v>
      </c>
      <c r="B1483" s="3">
        <v>45145</v>
      </c>
      <c r="C1483" t="s">
        <v>16737</v>
      </c>
      <c r="D1483" t="s">
        <v>30</v>
      </c>
      <c r="E1483" t="s">
        <v>19</v>
      </c>
      <c r="F1483" t="s">
        <v>20</v>
      </c>
      <c r="G1483">
        <v>1</v>
      </c>
      <c r="H1483" s="5">
        <v>253.41</v>
      </c>
      <c r="I1483" s="5">
        <v>0.2</v>
      </c>
      <c r="J1483" s="5">
        <v>202.72800000000001</v>
      </c>
      <c r="K1483" s="5">
        <v>20.401576118668309</v>
      </c>
      <c r="L1483">
        <f>YEAR(SalesData[Order Date])</f>
        <v>2023</v>
      </c>
      <c r="M1483">
        <f>MONTH(SalesData[Order Date])</f>
        <v>8</v>
      </c>
      <c r="N1483" t="str">
        <f>TEXT(SalesData[[#This Row],[Order Date]], "mmmm")</f>
        <v>August</v>
      </c>
      <c r="O1483" s="7">
        <f>IF(SalesData[Sales]=0,0,SalesData[Profit]/SalesData[Sales])</f>
        <v>0.10063521624377643</v>
      </c>
      <c r="P1483" s="8">
        <f t="shared" si="23"/>
        <v>7.8923483682569759E-4</v>
      </c>
      <c r="Q1483" t="str">
        <f>IF(SalesData[[#This Row],[Discount]]&gt;0, "Yes", "No")</f>
        <v>Yes</v>
      </c>
      <c r="R1483" t="str">
        <f>TEXT(SalesData[[#This Row],[Order Date]],"mmm-yyyy")</f>
        <v>Aug-2023</v>
      </c>
      <c r="S1483">
        <f>YEAR(SalesData[[#This Row],[Order Date]])*100 + MONTH(SalesData[[#This Row],[Order Date]])</f>
        <v>202308</v>
      </c>
    </row>
    <row r="1484" spans="1:19" x14ac:dyDescent="0.3">
      <c r="A1484" t="s">
        <v>16741</v>
      </c>
      <c r="B1484" s="3">
        <v>45156</v>
      </c>
      <c r="C1484" t="s">
        <v>16742</v>
      </c>
      <c r="D1484" t="s">
        <v>13</v>
      </c>
      <c r="E1484" t="s">
        <v>19</v>
      </c>
      <c r="F1484" t="s">
        <v>44</v>
      </c>
      <c r="G1484">
        <v>6</v>
      </c>
      <c r="H1484" s="5">
        <v>344.15</v>
      </c>
      <c r="I1484" s="5">
        <v>0.1</v>
      </c>
      <c r="J1484" s="5">
        <v>1858.41</v>
      </c>
      <c r="K1484" s="5">
        <v>185.16334227793081</v>
      </c>
      <c r="L1484">
        <f>YEAR(SalesData[Order Date])</f>
        <v>2023</v>
      </c>
      <c r="M1484">
        <f>MONTH(SalesData[Order Date])</f>
        <v>8</v>
      </c>
      <c r="N1484" t="str">
        <f>TEXT(SalesData[[#This Row],[Order Date]], "mmmm")</f>
        <v>August</v>
      </c>
      <c r="O1484" s="7">
        <f>IF(SalesData[Sales]=0,0,SalesData[Profit]/SalesData[Sales])</f>
        <v>9.9635356179707812E-2</v>
      </c>
      <c r="P1484" s="8">
        <f t="shared" si="23"/>
        <v>4.8428495326650211E-5</v>
      </c>
      <c r="Q1484" t="str">
        <f>IF(SalesData[[#This Row],[Discount]]&gt;0, "Yes", "No")</f>
        <v>Yes</v>
      </c>
      <c r="R1484" t="str">
        <f>TEXT(SalesData[[#This Row],[Order Date]],"mmm-yyyy")</f>
        <v>Aug-2023</v>
      </c>
      <c r="S1484">
        <f>YEAR(SalesData[[#This Row],[Order Date]])*100 + MONTH(SalesData[[#This Row],[Order Date]])</f>
        <v>202308</v>
      </c>
    </row>
    <row r="1485" spans="1:19" x14ac:dyDescent="0.3">
      <c r="A1485" t="s">
        <v>16757</v>
      </c>
      <c r="B1485" s="3">
        <v>45167</v>
      </c>
      <c r="C1485" t="s">
        <v>16758</v>
      </c>
      <c r="D1485" t="s">
        <v>13</v>
      </c>
      <c r="E1485" t="s">
        <v>19</v>
      </c>
      <c r="F1485" t="s">
        <v>27</v>
      </c>
      <c r="G1485">
        <v>5</v>
      </c>
      <c r="H1485" s="5">
        <v>899.53</v>
      </c>
      <c r="I1485" s="5">
        <v>0.08</v>
      </c>
      <c r="J1485" s="5">
        <v>4137.8379999999997</v>
      </c>
      <c r="K1485" s="5">
        <v>678.87509842240024</v>
      </c>
      <c r="L1485">
        <f>YEAR(SalesData[Order Date])</f>
        <v>2023</v>
      </c>
      <c r="M1485">
        <f>MONTH(SalesData[Order Date])</f>
        <v>8</v>
      </c>
      <c r="N1485" t="str">
        <f>TEXT(SalesData[[#This Row],[Order Date]], "mmmm")</f>
        <v>August</v>
      </c>
      <c r="O1485" s="7">
        <f>IF(SalesData[Sales]=0,0,SalesData[Profit]/SalesData[Sales])</f>
        <v>0.16406517085067135</v>
      </c>
      <c r="P1485" s="8">
        <f t="shared" si="23"/>
        <v>1.7787066579213592E-5</v>
      </c>
      <c r="Q1485" t="str">
        <f>IF(SalesData[[#This Row],[Discount]]&gt;0, "Yes", "No")</f>
        <v>Yes</v>
      </c>
      <c r="R1485" t="str">
        <f>TEXT(SalesData[[#This Row],[Order Date]],"mmm-yyyy")</f>
        <v>Aug-2023</v>
      </c>
      <c r="S1485">
        <f>YEAR(SalesData[[#This Row],[Order Date]])*100 + MONTH(SalesData[[#This Row],[Order Date]])</f>
        <v>202308</v>
      </c>
    </row>
    <row r="1486" spans="1:19" x14ac:dyDescent="0.3">
      <c r="A1486" t="s">
        <v>16794</v>
      </c>
      <c r="B1486" s="3">
        <v>45154</v>
      </c>
      <c r="C1486" t="s">
        <v>16795</v>
      </c>
      <c r="D1486" t="s">
        <v>23</v>
      </c>
      <c r="E1486" t="s">
        <v>19</v>
      </c>
      <c r="F1486" t="s">
        <v>44</v>
      </c>
      <c r="G1486">
        <v>2</v>
      </c>
      <c r="H1486" s="5">
        <v>121.91</v>
      </c>
      <c r="I1486" s="5">
        <v>0.1</v>
      </c>
      <c r="J1486" s="5">
        <v>219.43799999999999</v>
      </c>
      <c r="K1486" s="5">
        <v>31.699777578993761</v>
      </c>
      <c r="L1486">
        <f>YEAR(SalesData[Order Date])</f>
        <v>2023</v>
      </c>
      <c r="M1486">
        <f>MONTH(SalesData[Order Date])</f>
        <v>8</v>
      </c>
      <c r="N1486" t="str">
        <f>TEXT(SalesData[[#This Row],[Order Date]], "mmmm")</f>
        <v>August</v>
      </c>
      <c r="O1486" s="7">
        <f>IF(SalesData[Sales]=0,0,SalesData[Profit]/SalesData[Sales])</f>
        <v>0.14445892497650253</v>
      </c>
      <c r="P1486" s="8">
        <f t="shared" si="23"/>
        <v>4.1013862685587731E-4</v>
      </c>
      <c r="Q1486" t="str">
        <f>IF(SalesData[[#This Row],[Discount]]&gt;0, "Yes", "No")</f>
        <v>Yes</v>
      </c>
      <c r="R1486" t="str">
        <f>TEXT(SalesData[[#This Row],[Order Date]],"mmm-yyyy")</f>
        <v>Aug-2023</v>
      </c>
      <c r="S1486">
        <f>YEAR(SalesData[[#This Row],[Order Date]])*100 + MONTH(SalesData[[#This Row],[Order Date]])</f>
        <v>202308</v>
      </c>
    </row>
    <row r="1487" spans="1:19" x14ac:dyDescent="0.3">
      <c r="A1487" t="s">
        <v>16807</v>
      </c>
      <c r="B1487" s="3">
        <v>45167</v>
      </c>
      <c r="C1487" t="s">
        <v>16808</v>
      </c>
      <c r="D1487" t="s">
        <v>13</v>
      </c>
      <c r="E1487" t="s">
        <v>19</v>
      </c>
      <c r="F1487" t="s">
        <v>15</v>
      </c>
      <c r="G1487">
        <v>1</v>
      </c>
      <c r="H1487" s="5">
        <v>721.96</v>
      </c>
      <c r="I1487" s="5">
        <v>0.1</v>
      </c>
      <c r="J1487" s="5">
        <v>649.76400000000001</v>
      </c>
      <c r="K1487" s="5">
        <v>51.762887348437587</v>
      </c>
      <c r="L1487">
        <f>YEAR(SalesData[Order Date])</f>
        <v>2023</v>
      </c>
      <c r="M1487">
        <f>MONTH(SalesData[Order Date])</f>
        <v>8</v>
      </c>
      <c r="N1487" t="str">
        <f>TEXT(SalesData[[#This Row],[Order Date]], "mmmm")</f>
        <v>August</v>
      </c>
      <c r="O1487" s="7">
        <f>IF(SalesData[Sales]=0,0,SalesData[Profit]/SalesData[Sales])</f>
        <v>7.966413551449078E-2</v>
      </c>
      <c r="P1487" s="8">
        <f t="shared" si="23"/>
        <v>1.3851182891018893E-4</v>
      </c>
      <c r="Q1487" t="str">
        <f>IF(SalesData[[#This Row],[Discount]]&gt;0, "Yes", "No")</f>
        <v>Yes</v>
      </c>
      <c r="R1487" t="str">
        <f>TEXT(SalesData[[#This Row],[Order Date]],"mmm-yyyy")</f>
        <v>Aug-2023</v>
      </c>
      <c r="S1487">
        <f>YEAR(SalesData[[#This Row],[Order Date]])*100 + MONTH(SalesData[[#This Row],[Order Date]])</f>
        <v>202308</v>
      </c>
    </row>
    <row r="1488" spans="1:19" x14ac:dyDescent="0.3">
      <c r="A1488" t="s">
        <v>16837</v>
      </c>
      <c r="B1488" s="3">
        <v>45148</v>
      </c>
      <c r="C1488" t="s">
        <v>16838</v>
      </c>
      <c r="D1488" t="s">
        <v>13</v>
      </c>
      <c r="E1488" t="s">
        <v>19</v>
      </c>
      <c r="F1488" t="s">
        <v>20</v>
      </c>
      <c r="G1488">
        <v>9</v>
      </c>
      <c r="H1488" s="5">
        <v>921.07</v>
      </c>
      <c r="I1488" s="5">
        <v>0.28000000000000003</v>
      </c>
      <c r="J1488" s="5">
        <v>5968.5336000000007</v>
      </c>
      <c r="K1488" s="5">
        <v>1195.438386339473</v>
      </c>
      <c r="L1488">
        <f>YEAR(SalesData[Order Date])</f>
        <v>2023</v>
      </c>
      <c r="M1488">
        <f>MONTH(SalesData[Order Date])</f>
        <v>8</v>
      </c>
      <c r="N1488" t="str">
        <f>TEXT(SalesData[[#This Row],[Order Date]], "mmmm")</f>
        <v>August</v>
      </c>
      <c r="O1488" s="7">
        <f>IF(SalesData[Sales]=0,0,SalesData[Profit]/SalesData[Sales])</f>
        <v>0.2002901326281338</v>
      </c>
      <c r="P1488" s="8">
        <f t="shared" si="23"/>
        <v>3.37771408374077E-5</v>
      </c>
      <c r="Q1488" t="str">
        <f>IF(SalesData[[#This Row],[Discount]]&gt;0, "Yes", "No")</f>
        <v>Yes</v>
      </c>
      <c r="R1488" t="str">
        <f>TEXT(SalesData[[#This Row],[Order Date]],"mmm-yyyy")</f>
        <v>Aug-2023</v>
      </c>
      <c r="S1488">
        <f>YEAR(SalesData[[#This Row],[Order Date]])*100 + MONTH(SalesData[[#This Row],[Order Date]])</f>
        <v>202308</v>
      </c>
    </row>
    <row r="1489" spans="1:19" x14ac:dyDescent="0.3">
      <c r="A1489" t="s">
        <v>16864</v>
      </c>
      <c r="B1489" s="3">
        <v>45140</v>
      </c>
      <c r="C1489" t="s">
        <v>16865</v>
      </c>
      <c r="D1489" t="s">
        <v>23</v>
      </c>
      <c r="E1489" t="s">
        <v>14</v>
      </c>
      <c r="F1489" t="s">
        <v>31</v>
      </c>
      <c r="G1489">
        <v>2</v>
      </c>
      <c r="H1489" s="5">
        <v>38.5</v>
      </c>
      <c r="I1489" s="5">
        <v>0.17</v>
      </c>
      <c r="J1489" s="5">
        <v>63.91</v>
      </c>
      <c r="K1489" s="5">
        <v>15.48559122675019</v>
      </c>
      <c r="L1489">
        <f>YEAR(SalesData[Order Date])</f>
        <v>2023</v>
      </c>
      <c r="M1489">
        <f>MONTH(SalesData[Order Date])</f>
        <v>8</v>
      </c>
      <c r="N1489" t="str">
        <f>TEXT(SalesData[[#This Row],[Order Date]], "mmmm")</f>
        <v>August</v>
      </c>
      <c r="O1489" s="7">
        <f>IF(SalesData[Sales]=0,0,SalesData[Profit]/SalesData[Sales])</f>
        <v>0.24230310165467361</v>
      </c>
      <c r="P1489" s="8">
        <f t="shared" si="23"/>
        <v>2.207792207792208E-3</v>
      </c>
      <c r="Q1489" t="str">
        <f>IF(SalesData[[#This Row],[Discount]]&gt;0, "Yes", "No")</f>
        <v>Yes</v>
      </c>
      <c r="R1489" t="str">
        <f>TEXT(SalesData[[#This Row],[Order Date]],"mmm-yyyy")</f>
        <v>Aug-2023</v>
      </c>
      <c r="S1489">
        <f>YEAR(SalesData[[#This Row],[Order Date]])*100 + MONTH(SalesData[[#This Row],[Order Date]])</f>
        <v>202308</v>
      </c>
    </row>
    <row r="1490" spans="1:19" x14ac:dyDescent="0.3">
      <c r="A1490" t="s">
        <v>17023</v>
      </c>
      <c r="B1490" s="3">
        <v>45164</v>
      </c>
      <c r="C1490" t="s">
        <v>10890</v>
      </c>
      <c r="D1490" t="s">
        <v>30</v>
      </c>
      <c r="E1490" t="s">
        <v>19</v>
      </c>
      <c r="F1490" t="s">
        <v>27</v>
      </c>
      <c r="G1490">
        <v>5</v>
      </c>
      <c r="H1490" s="5">
        <v>298.31</v>
      </c>
      <c r="I1490" s="5">
        <v>0.2</v>
      </c>
      <c r="J1490" s="5">
        <v>1193.24</v>
      </c>
      <c r="K1490" s="5">
        <v>290.74164922046941</v>
      </c>
      <c r="L1490">
        <f>YEAR(SalesData[Order Date])</f>
        <v>2023</v>
      </c>
      <c r="M1490">
        <f>MONTH(SalesData[Order Date])</f>
        <v>8</v>
      </c>
      <c r="N1490" t="str">
        <f>TEXT(SalesData[[#This Row],[Order Date]], "mmmm")</f>
        <v>August</v>
      </c>
      <c r="O1490" s="7">
        <f>IF(SalesData[Sales]=0,0,SalesData[Profit]/SalesData[Sales])</f>
        <v>0.24365731053306075</v>
      </c>
      <c r="P1490" s="8">
        <f t="shared" si="23"/>
        <v>1.3408869967483492E-4</v>
      </c>
      <c r="Q1490" t="str">
        <f>IF(SalesData[[#This Row],[Discount]]&gt;0, "Yes", "No")</f>
        <v>Yes</v>
      </c>
      <c r="R1490" t="str">
        <f>TEXT(SalesData[[#This Row],[Order Date]],"mmm-yyyy")</f>
        <v>Aug-2023</v>
      </c>
      <c r="S1490">
        <f>YEAR(SalesData[[#This Row],[Order Date]])*100 + MONTH(SalesData[[#This Row],[Order Date]])</f>
        <v>202308</v>
      </c>
    </row>
    <row r="1491" spans="1:19" x14ac:dyDescent="0.3">
      <c r="A1491" t="s">
        <v>17026</v>
      </c>
      <c r="B1491" s="3">
        <v>45160</v>
      </c>
      <c r="C1491" t="s">
        <v>17027</v>
      </c>
      <c r="D1491" t="s">
        <v>30</v>
      </c>
      <c r="E1491" t="s">
        <v>19</v>
      </c>
      <c r="F1491" t="s">
        <v>20</v>
      </c>
      <c r="G1491">
        <v>9</v>
      </c>
      <c r="H1491" s="5">
        <v>856.54</v>
      </c>
      <c r="I1491" s="5">
        <v>0.2</v>
      </c>
      <c r="J1491" s="5">
        <v>6167.0879999999997</v>
      </c>
      <c r="K1491" s="5">
        <v>868.16790331008656</v>
      </c>
      <c r="L1491">
        <f>YEAR(SalesData[Order Date])</f>
        <v>2023</v>
      </c>
      <c r="M1491">
        <f>MONTH(SalesData[Order Date])</f>
        <v>8</v>
      </c>
      <c r="N1491" t="str">
        <f>TEXT(SalesData[[#This Row],[Order Date]], "mmmm")</f>
        <v>August</v>
      </c>
      <c r="O1491" s="7">
        <f>IF(SalesData[Sales]=0,0,SalesData[Profit]/SalesData[Sales])</f>
        <v>0.14077436600711496</v>
      </c>
      <c r="P1491" s="8">
        <f t="shared" si="23"/>
        <v>2.594417332783317E-5</v>
      </c>
      <c r="Q1491" t="str">
        <f>IF(SalesData[[#This Row],[Discount]]&gt;0, "Yes", "No")</f>
        <v>Yes</v>
      </c>
      <c r="R1491" t="str">
        <f>TEXT(SalesData[[#This Row],[Order Date]],"mmm-yyyy")</f>
        <v>Aug-2023</v>
      </c>
      <c r="S1491">
        <f>YEAR(SalesData[[#This Row],[Order Date]])*100 + MONTH(SalesData[[#This Row],[Order Date]])</f>
        <v>202308</v>
      </c>
    </row>
    <row r="1492" spans="1:19" x14ac:dyDescent="0.3">
      <c r="A1492" t="s">
        <v>17089</v>
      </c>
      <c r="B1492" s="3">
        <v>45151</v>
      </c>
      <c r="C1492" t="s">
        <v>17090</v>
      </c>
      <c r="D1492" t="s">
        <v>13</v>
      </c>
      <c r="E1492" t="s">
        <v>14</v>
      </c>
      <c r="F1492" t="s">
        <v>15</v>
      </c>
      <c r="G1492">
        <v>1</v>
      </c>
      <c r="H1492" s="5">
        <v>288.82</v>
      </c>
      <c r="I1492" s="5">
        <v>0.09</v>
      </c>
      <c r="J1492" s="5">
        <v>262.82619999999997</v>
      </c>
      <c r="K1492" s="5">
        <v>56.210283690797773</v>
      </c>
      <c r="L1492">
        <f>YEAR(SalesData[Order Date])</f>
        <v>2023</v>
      </c>
      <c r="M1492">
        <f>MONTH(SalesData[Order Date])</f>
        <v>8</v>
      </c>
      <c r="N1492" t="str">
        <f>TEXT(SalesData[[#This Row],[Order Date]], "mmmm")</f>
        <v>August</v>
      </c>
      <c r="O1492" s="7">
        <f>IF(SalesData[Sales]=0,0,SalesData[Profit]/SalesData[Sales])</f>
        <v>0.21386864662197977</v>
      </c>
      <c r="P1492" s="8">
        <f t="shared" si="23"/>
        <v>3.1161276919880893E-4</v>
      </c>
      <c r="Q1492" t="str">
        <f>IF(SalesData[[#This Row],[Discount]]&gt;0, "Yes", "No")</f>
        <v>Yes</v>
      </c>
      <c r="R1492" t="str">
        <f>TEXT(SalesData[[#This Row],[Order Date]],"mmm-yyyy")</f>
        <v>Aug-2023</v>
      </c>
      <c r="S1492">
        <f>YEAR(SalesData[[#This Row],[Order Date]])*100 + MONTH(SalesData[[#This Row],[Order Date]])</f>
        <v>202308</v>
      </c>
    </row>
    <row r="1493" spans="1:19" x14ac:dyDescent="0.3">
      <c r="A1493" t="s">
        <v>17155</v>
      </c>
      <c r="B1493" s="3">
        <v>45165</v>
      </c>
      <c r="C1493" t="s">
        <v>17156</v>
      </c>
      <c r="D1493" t="s">
        <v>30</v>
      </c>
      <c r="E1493" t="s">
        <v>19</v>
      </c>
      <c r="F1493" t="s">
        <v>44</v>
      </c>
      <c r="G1493">
        <v>1</v>
      </c>
      <c r="H1493" s="5">
        <v>253.58</v>
      </c>
      <c r="I1493" s="5">
        <v>0.15</v>
      </c>
      <c r="J1493" s="5">
        <v>215.54300000000001</v>
      </c>
      <c r="K1493" s="5">
        <v>38.034626700524193</v>
      </c>
      <c r="L1493">
        <f>YEAR(SalesData[Order Date])</f>
        <v>2023</v>
      </c>
      <c r="M1493">
        <f>MONTH(SalesData[Order Date])</f>
        <v>8</v>
      </c>
      <c r="N1493" t="str">
        <f>TEXT(SalesData[[#This Row],[Order Date]], "mmmm")</f>
        <v>August</v>
      </c>
      <c r="O1493" s="7">
        <f>IF(SalesData[Sales]=0,0,SalesData[Profit]/SalesData[Sales])</f>
        <v>0.1764595774417364</v>
      </c>
      <c r="P1493" s="8">
        <f t="shared" si="23"/>
        <v>5.9152930041801396E-4</v>
      </c>
      <c r="Q1493" t="str">
        <f>IF(SalesData[[#This Row],[Discount]]&gt;0, "Yes", "No")</f>
        <v>Yes</v>
      </c>
      <c r="R1493" t="str">
        <f>TEXT(SalesData[[#This Row],[Order Date]],"mmm-yyyy")</f>
        <v>Aug-2023</v>
      </c>
      <c r="S1493">
        <f>YEAR(SalesData[[#This Row],[Order Date]])*100 + MONTH(SalesData[[#This Row],[Order Date]])</f>
        <v>202308</v>
      </c>
    </row>
    <row r="1494" spans="1:19" x14ac:dyDescent="0.3">
      <c r="A1494" t="s">
        <v>17177</v>
      </c>
      <c r="B1494" s="3">
        <v>45161</v>
      </c>
      <c r="C1494" t="s">
        <v>5705</v>
      </c>
      <c r="D1494" t="s">
        <v>18</v>
      </c>
      <c r="E1494" t="s">
        <v>19</v>
      </c>
      <c r="F1494" t="s">
        <v>39</v>
      </c>
      <c r="G1494">
        <v>1</v>
      </c>
      <c r="H1494" s="5">
        <v>295.45</v>
      </c>
      <c r="I1494" s="5">
        <v>0.22</v>
      </c>
      <c r="J1494" s="5">
        <v>230.45099999999999</v>
      </c>
      <c r="K1494" s="5">
        <v>22.619761048485401</v>
      </c>
      <c r="L1494">
        <f>YEAR(SalesData[Order Date])</f>
        <v>2023</v>
      </c>
      <c r="M1494">
        <f>MONTH(SalesData[Order Date])</f>
        <v>8</v>
      </c>
      <c r="N1494" t="str">
        <f>TEXT(SalesData[[#This Row],[Order Date]], "mmmm")</f>
        <v>August</v>
      </c>
      <c r="O1494" s="7">
        <f>IF(SalesData[Sales]=0,0,SalesData[Profit]/SalesData[Sales])</f>
        <v>9.8154319349820149E-2</v>
      </c>
      <c r="P1494" s="8">
        <f t="shared" si="23"/>
        <v>7.4462684041292943E-4</v>
      </c>
      <c r="Q1494" t="str">
        <f>IF(SalesData[[#This Row],[Discount]]&gt;0, "Yes", "No")</f>
        <v>Yes</v>
      </c>
      <c r="R1494" t="str">
        <f>TEXT(SalesData[[#This Row],[Order Date]],"mmm-yyyy")</f>
        <v>Aug-2023</v>
      </c>
      <c r="S1494">
        <f>YEAR(SalesData[[#This Row],[Order Date]])*100 + MONTH(SalesData[[#This Row],[Order Date]])</f>
        <v>202308</v>
      </c>
    </row>
    <row r="1495" spans="1:19" x14ac:dyDescent="0.3">
      <c r="A1495" t="s">
        <v>17281</v>
      </c>
      <c r="B1495" s="3">
        <v>45148</v>
      </c>
      <c r="C1495" t="s">
        <v>17282</v>
      </c>
      <c r="D1495" t="s">
        <v>23</v>
      </c>
      <c r="E1495" t="s">
        <v>26</v>
      </c>
      <c r="F1495" t="s">
        <v>91</v>
      </c>
      <c r="G1495">
        <v>1</v>
      </c>
      <c r="H1495" s="5">
        <v>219.39</v>
      </c>
      <c r="I1495" s="5">
        <v>0.13</v>
      </c>
      <c r="J1495" s="5">
        <v>190.86930000000001</v>
      </c>
      <c r="K1495" s="5">
        <v>40.471622951833567</v>
      </c>
      <c r="L1495">
        <f>YEAR(SalesData[Order Date])</f>
        <v>2023</v>
      </c>
      <c r="M1495">
        <f>MONTH(SalesData[Order Date])</f>
        <v>8</v>
      </c>
      <c r="N1495" t="str">
        <f>TEXT(SalesData[[#This Row],[Order Date]], "mmmm")</f>
        <v>August</v>
      </c>
      <c r="O1495" s="7">
        <f>IF(SalesData[Sales]=0,0,SalesData[Profit]/SalesData[Sales])</f>
        <v>0.21203841032493734</v>
      </c>
      <c r="P1495" s="8">
        <f t="shared" si="23"/>
        <v>5.9255207621131329E-4</v>
      </c>
      <c r="Q1495" t="str">
        <f>IF(SalesData[[#This Row],[Discount]]&gt;0, "Yes", "No")</f>
        <v>Yes</v>
      </c>
      <c r="R1495" t="str">
        <f>TEXT(SalesData[[#This Row],[Order Date]],"mmm-yyyy")</f>
        <v>Aug-2023</v>
      </c>
      <c r="S1495">
        <f>YEAR(SalesData[[#This Row],[Order Date]])*100 + MONTH(SalesData[[#This Row],[Order Date]])</f>
        <v>202308</v>
      </c>
    </row>
    <row r="1496" spans="1:19" x14ac:dyDescent="0.3">
      <c r="A1496" t="s">
        <v>17422</v>
      </c>
      <c r="B1496" s="3">
        <v>45144</v>
      </c>
      <c r="C1496" t="s">
        <v>17423</v>
      </c>
      <c r="D1496" t="s">
        <v>18</v>
      </c>
      <c r="E1496" t="s">
        <v>26</v>
      </c>
      <c r="F1496" t="s">
        <v>20</v>
      </c>
      <c r="G1496">
        <v>1</v>
      </c>
      <c r="H1496" s="5">
        <v>271.22000000000003</v>
      </c>
      <c r="I1496" s="5">
        <v>0.14000000000000001</v>
      </c>
      <c r="J1496" s="5">
        <v>233.2492</v>
      </c>
      <c r="K1496" s="5">
        <v>31.35200681995417</v>
      </c>
      <c r="L1496">
        <f>YEAR(SalesData[Order Date])</f>
        <v>2023</v>
      </c>
      <c r="M1496">
        <f>MONTH(SalesData[Order Date])</f>
        <v>8</v>
      </c>
      <c r="N1496" t="str">
        <f>TEXT(SalesData[[#This Row],[Order Date]], "mmmm")</f>
        <v>August</v>
      </c>
      <c r="O1496" s="7">
        <f>IF(SalesData[Sales]=0,0,SalesData[Profit]/SalesData[Sales])</f>
        <v>0.13441420943760651</v>
      </c>
      <c r="P1496" s="8">
        <f t="shared" si="23"/>
        <v>5.1618612196740652E-4</v>
      </c>
      <c r="Q1496" t="str">
        <f>IF(SalesData[[#This Row],[Discount]]&gt;0, "Yes", "No")</f>
        <v>Yes</v>
      </c>
      <c r="R1496" t="str">
        <f>TEXT(SalesData[[#This Row],[Order Date]],"mmm-yyyy")</f>
        <v>Aug-2023</v>
      </c>
      <c r="S1496">
        <f>YEAR(SalesData[[#This Row],[Order Date]])*100 + MONTH(SalesData[[#This Row],[Order Date]])</f>
        <v>202308</v>
      </c>
    </row>
    <row r="1497" spans="1:19" x14ac:dyDescent="0.3">
      <c r="A1497" t="s">
        <v>17424</v>
      </c>
      <c r="B1497" s="3">
        <v>45150</v>
      </c>
      <c r="C1497" t="s">
        <v>17425</v>
      </c>
      <c r="D1497" t="s">
        <v>23</v>
      </c>
      <c r="E1497" t="s">
        <v>19</v>
      </c>
      <c r="F1497" t="s">
        <v>62</v>
      </c>
      <c r="G1497">
        <v>3</v>
      </c>
      <c r="H1497" s="5">
        <v>19.850000000000001</v>
      </c>
      <c r="I1497" s="5">
        <v>0.09</v>
      </c>
      <c r="J1497" s="5">
        <v>54.190500000000007</v>
      </c>
      <c r="K1497" s="5">
        <v>15.546087631958381</v>
      </c>
      <c r="L1497">
        <f>YEAR(SalesData[Order Date])</f>
        <v>2023</v>
      </c>
      <c r="M1497">
        <f>MONTH(SalesData[Order Date])</f>
        <v>8</v>
      </c>
      <c r="N1497" t="str">
        <f>TEXT(SalesData[[#This Row],[Order Date]], "mmmm")</f>
        <v>August</v>
      </c>
      <c r="O1497" s="7">
        <f>IF(SalesData[Sales]=0,0,SalesData[Profit]/SalesData[Sales])</f>
        <v>0.28687846821783114</v>
      </c>
      <c r="P1497" s="8">
        <f t="shared" si="23"/>
        <v>1.5113350125944582E-3</v>
      </c>
      <c r="Q1497" t="str">
        <f>IF(SalesData[[#This Row],[Discount]]&gt;0, "Yes", "No")</f>
        <v>Yes</v>
      </c>
      <c r="R1497" t="str">
        <f>TEXT(SalesData[[#This Row],[Order Date]],"mmm-yyyy")</f>
        <v>Aug-2023</v>
      </c>
      <c r="S1497">
        <f>YEAR(SalesData[[#This Row],[Order Date]])*100 + MONTH(SalesData[[#This Row],[Order Date]])</f>
        <v>202308</v>
      </c>
    </row>
    <row r="1498" spans="1:19" x14ac:dyDescent="0.3">
      <c r="A1498" t="s">
        <v>17482</v>
      </c>
      <c r="B1498" s="3">
        <v>45148</v>
      </c>
      <c r="C1498" t="s">
        <v>17483</v>
      </c>
      <c r="D1498" t="s">
        <v>23</v>
      </c>
      <c r="E1498" t="s">
        <v>14</v>
      </c>
      <c r="F1498" t="s">
        <v>91</v>
      </c>
      <c r="G1498">
        <v>5</v>
      </c>
      <c r="H1498" s="5">
        <v>108.28</v>
      </c>
      <c r="I1498" s="5">
        <v>0.22</v>
      </c>
      <c r="J1498" s="5">
        <v>422.29199999999997</v>
      </c>
      <c r="K1498" s="5">
        <v>39.094964061816803</v>
      </c>
      <c r="L1498">
        <f>YEAR(SalesData[Order Date])</f>
        <v>2023</v>
      </c>
      <c r="M1498">
        <f>MONTH(SalesData[Order Date])</f>
        <v>8</v>
      </c>
      <c r="N1498" t="str">
        <f>TEXT(SalesData[[#This Row],[Order Date]], "mmmm")</f>
        <v>August</v>
      </c>
      <c r="O1498" s="7">
        <f>IF(SalesData[Sales]=0,0,SalesData[Profit]/SalesData[Sales])</f>
        <v>9.257803619726826E-2</v>
      </c>
      <c r="P1498" s="8">
        <f t="shared" si="23"/>
        <v>4.063538973032878E-4</v>
      </c>
      <c r="Q1498" t="str">
        <f>IF(SalesData[[#This Row],[Discount]]&gt;0, "Yes", "No")</f>
        <v>Yes</v>
      </c>
      <c r="R1498" t="str">
        <f>TEXT(SalesData[[#This Row],[Order Date]],"mmm-yyyy")</f>
        <v>Aug-2023</v>
      </c>
      <c r="S1498">
        <f>YEAR(SalesData[[#This Row],[Order Date]])*100 + MONTH(SalesData[[#This Row],[Order Date]])</f>
        <v>202308</v>
      </c>
    </row>
    <row r="1499" spans="1:19" x14ac:dyDescent="0.3">
      <c r="A1499" t="s">
        <v>17579</v>
      </c>
      <c r="B1499" s="3">
        <v>45169</v>
      </c>
      <c r="C1499" t="s">
        <v>17580</v>
      </c>
      <c r="D1499" t="s">
        <v>18</v>
      </c>
      <c r="E1499" t="s">
        <v>19</v>
      </c>
      <c r="F1499" t="s">
        <v>15</v>
      </c>
      <c r="G1499">
        <v>5</v>
      </c>
      <c r="H1499" s="5">
        <v>860.53</v>
      </c>
      <c r="I1499" s="5">
        <v>0.14000000000000001</v>
      </c>
      <c r="J1499" s="5">
        <v>3700.279</v>
      </c>
      <c r="K1499" s="5">
        <v>705.78557403679667</v>
      </c>
      <c r="L1499">
        <f>YEAR(SalesData[Order Date])</f>
        <v>2023</v>
      </c>
      <c r="M1499">
        <f>MONTH(SalesData[Order Date])</f>
        <v>8</v>
      </c>
      <c r="N1499" t="str">
        <f>TEXT(SalesData[[#This Row],[Order Date]], "mmmm")</f>
        <v>August</v>
      </c>
      <c r="O1499" s="7">
        <f>IF(SalesData[Sales]=0,0,SalesData[Profit]/SalesData[Sales])</f>
        <v>0.19073847513573886</v>
      </c>
      <c r="P1499" s="8">
        <f t="shared" si="23"/>
        <v>3.2538086992899733E-5</v>
      </c>
      <c r="Q1499" t="str">
        <f>IF(SalesData[[#This Row],[Discount]]&gt;0, "Yes", "No")</f>
        <v>Yes</v>
      </c>
      <c r="R1499" t="str">
        <f>TEXT(SalesData[[#This Row],[Order Date]],"mmm-yyyy")</f>
        <v>Aug-2023</v>
      </c>
      <c r="S1499">
        <f>YEAR(SalesData[[#This Row],[Order Date]])*100 + MONTH(SalesData[[#This Row],[Order Date]])</f>
        <v>202308</v>
      </c>
    </row>
    <row r="1500" spans="1:19" x14ac:dyDescent="0.3">
      <c r="A1500" t="s">
        <v>17582</v>
      </c>
      <c r="B1500" s="3">
        <v>45149</v>
      </c>
      <c r="C1500" t="s">
        <v>17583</v>
      </c>
      <c r="D1500" t="s">
        <v>23</v>
      </c>
      <c r="E1500" t="s">
        <v>26</v>
      </c>
      <c r="F1500" t="s">
        <v>27</v>
      </c>
      <c r="G1500">
        <v>2</v>
      </c>
      <c r="H1500" s="5">
        <v>450.6</v>
      </c>
      <c r="I1500" s="5">
        <v>0.09</v>
      </c>
      <c r="J1500" s="5">
        <v>820.0920000000001</v>
      </c>
      <c r="K1500" s="5">
        <v>68.015498747240301</v>
      </c>
      <c r="L1500">
        <f>YEAR(SalesData[Order Date])</f>
        <v>2023</v>
      </c>
      <c r="M1500">
        <f>MONTH(SalesData[Order Date])</f>
        <v>8</v>
      </c>
      <c r="N1500" t="str">
        <f>TEXT(SalesData[[#This Row],[Order Date]], "mmmm")</f>
        <v>August</v>
      </c>
      <c r="O1500" s="7">
        <f>IF(SalesData[Sales]=0,0,SalesData[Profit]/SalesData[Sales])</f>
        <v>8.2936425117231108E-2</v>
      </c>
      <c r="P1500" s="8">
        <f t="shared" si="23"/>
        <v>9.9866844207723024E-5</v>
      </c>
      <c r="Q1500" t="str">
        <f>IF(SalesData[[#This Row],[Discount]]&gt;0, "Yes", "No")</f>
        <v>Yes</v>
      </c>
      <c r="R1500" t="str">
        <f>TEXT(SalesData[[#This Row],[Order Date]],"mmm-yyyy")</f>
        <v>Aug-2023</v>
      </c>
      <c r="S1500">
        <f>YEAR(SalesData[[#This Row],[Order Date]])*100 + MONTH(SalesData[[#This Row],[Order Date]])</f>
        <v>202308</v>
      </c>
    </row>
    <row r="1501" spans="1:19" x14ac:dyDescent="0.3">
      <c r="A1501" t="s">
        <v>17636</v>
      </c>
      <c r="B1501" s="3">
        <v>45160</v>
      </c>
      <c r="C1501" t="s">
        <v>17637</v>
      </c>
      <c r="D1501" t="s">
        <v>18</v>
      </c>
      <c r="E1501" t="s">
        <v>14</v>
      </c>
      <c r="F1501" t="s">
        <v>20</v>
      </c>
      <c r="G1501">
        <v>1</v>
      </c>
      <c r="H1501" s="5">
        <v>125.41</v>
      </c>
      <c r="I1501" s="5">
        <v>0.26</v>
      </c>
      <c r="J1501" s="5">
        <v>92.803399999999996</v>
      </c>
      <c r="K1501" s="5">
        <v>21.066806957197951</v>
      </c>
      <c r="L1501">
        <f>YEAR(SalesData[Order Date])</f>
        <v>2023</v>
      </c>
      <c r="M1501">
        <f>MONTH(SalesData[Order Date])</f>
        <v>8</v>
      </c>
      <c r="N1501" t="str">
        <f>TEXT(SalesData[[#This Row],[Order Date]], "mmmm")</f>
        <v>August</v>
      </c>
      <c r="O1501" s="7">
        <f>IF(SalesData[Sales]=0,0,SalesData[Profit]/SalesData[Sales])</f>
        <v>0.22700468902214738</v>
      </c>
      <c r="P1501" s="8">
        <f t="shared" si="23"/>
        <v>2.0731999043138508E-3</v>
      </c>
      <c r="Q1501" t="str">
        <f>IF(SalesData[[#This Row],[Discount]]&gt;0, "Yes", "No")</f>
        <v>Yes</v>
      </c>
      <c r="R1501" t="str">
        <f>TEXT(SalesData[[#This Row],[Order Date]],"mmm-yyyy")</f>
        <v>Aug-2023</v>
      </c>
      <c r="S1501">
        <f>YEAR(SalesData[[#This Row],[Order Date]])*100 + MONTH(SalesData[[#This Row],[Order Date]])</f>
        <v>202308</v>
      </c>
    </row>
    <row r="1502" spans="1:19" x14ac:dyDescent="0.3">
      <c r="A1502" t="s">
        <v>17652</v>
      </c>
      <c r="B1502" s="3">
        <v>45150</v>
      </c>
      <c r="C1502" t="s">
        <v>17653</v>
      </c>
      <c r="D1502" t="s">
        <v>30</v>
      </c>
      <c r="E1502" t="s">
        <v>19</v>
      </c>
      <c r="F1502" t="s">
        <v>53</v>
      </c>
      <c r="G1502">
        <v>8</v>
      </c>
      <c r="H1502" s="5">
        <v>978.49</v>
      </c>
      <c r="I1502" s="5">
        <v>0.18</v>
      </c>
      <c r="J1502" s="5">
        <v>6418.8944000000001</v>
      </c>
      <c r="K1502" s="5">
        <v>682.58715785463426</v>
      </c>
      <c r="L1502">
        <f>YEAR(SalesData[Order Date])</f>
        <v>2023</v>
      </c>
      <c r="M1502">
        <f>MONTH(SalesData[Order Date])</f>
        <v>8</v>
      </c>
      <c r="N1502" t="str">
        <f>TEXT(SalesData[[#This Row],[Order Date]], "mmmm")</f>
        <v>August</v>
      </c>
      <c r="O1502" s="7">
        <f>IF(SalesData[Sales]=0,0,SalesData[Profit]/SalesData[Sales])</f>
        <v>0.10634030026333417</v>
      </c>
      <c r="P1502" s="8">
        <f t="shared" si="23"/>
        <v>2.2994614150374555E-5</v>
      </c>
      <c r="Q1502" t="str">
        <f>IF(SalesData[[#This Row],[Discount]]&gt;0, "Yes", "No")</f>
        <v>Yes</v>
      </c>
      <c r="R1502" t="str">
        <f>TEXT(SalesData[[#This Row],[Order Date]],"mmm-yyyy")</f>
        <v>Aug-2023</v>
      </c>
      <c r="S1502">
        <f>YEAR(SalesData[[#This Row],[Order Date]])*100 + MONTH(SalesData[[#This Row],[Order Date]])</f>
        <v>202308</v>
      </c>
    </row>
    <row r="1503" spans="1:19" x14ac:dyDescent="0.3">
      <c r="A1503" t="s">
        <v>17656</v>
      </c>
      <c r="B1503" s="3">
        <v>45141</v>
      </c>
      <c r="C1503" t="s">
        <v>17657</v>
      </c>
      <c r="D1503" t="s">
        <v>30</v>
      </c>
      <c r="E1503" t="s">
        <v>26</v>
      </c>
      <c r="F1503" t="s">
        <v>91</v>
      </c>
      <c r="G1503">
        <v>8</v>
      </c>
      <c r="H1503" s="5">
        <v>981.6</v>
      </c>
      <c r="I1503" s="5">
        <v>0.06</v>
      </c>
      <c r="J1503" s="5">
        <v>7381.6319999999996</v>
      </c>
      <c r="K1503" s="5">
        <v>1931.7686165379871</v>
      </c>
      <c r="L1503">
        <f>YEAR(SalesData[Order Date])</f>
        <v>2023</v>
      </c>
      <c r="M1503">
        <f>MONTH(SalesData[Order Date])</f>
        <v>8</v>
      </c>
      <c r="N1503" t="str">
        <f>TEXT(SalesData[[#This Row],[Order Date]], "mmmm")</f>
        <v>August</v>
      </c>
      <c r="O1503" s="7">
        <f>IF(SalesData[Sales]=0,0,SalesData[Profit]/SalesData[Sales])</f>
        <v>0.26169939337777703</v>
      </c>
      <c r="P1503" s="8">
        <f t="shared" si="23"/>
        <v>7.640586797066014E-6</v>
      </c>
      <c r="Q1503" t="str">
        <f>IF(SalesData[[#This Row],[Discount]]&gt;0, "Yes", "No")</f>
        <v>Yes</v>
      </c>
      <c r="R1503" t="str">
        <f>TEXT(SalesData[[#This Row],[Order Date]],"mmm-yyyy")</f>
        <v>Aug-2023</v>
      </c>
      <c r="S1503">
        <f>YEAR(SalesData[[#This Row],[Order Date]])*100 + MONTH(SalesData[[#This Row],[Order Date]])</f>
        <v>202308</v>
      </c>
    </row>
    <row r="1504" spans="1:19" x14ac:dyDescent="0.3">
      <c r="A1504" t="s">
        <v>17752</v>
      </c>
      <c r="B1504" s="3">
        <v>45169</v>
      </c>
      <c r="C1504" t="s">
        <v>17753</v>
      </c>
      <c r="D1504" t="s">
        <v>23</v>
      </c>
      <c r="E1504" t="s">
        <v>14</v>
      </c>
      <c r="F1504" t="s">
        <v>20</v>
      </c>
      <c r="G1504">
        <v>8</v>
      </c>
      <c r="H1504" s="5">
        <v>780.19</v>
      </c>
      <c r="I1504" s="5">
        <v>0.19</v>
      </c>
      <c r="J1504" s="5">
        <v>5055.6312000000007</v>
      </c>
      <c r="K1504" s="5">
        <v>465.48450712473573</v>
      </c>
      <c r="L1504">
        <f>YEAR(SalesData[Order Date])</f>
        <v>2023</v>
      </c>
      <c r="M1504">
        <f>MONTH(SalesData[Order Date])</f>
        <v>8</v>
      </c>
      <c r="N1504" t="str">
        <f>TEXT(SalesData[[#This Row],[Order Date]], "mmmm")</f>
        <v>August</v>
      </c>
      <c r="O1504" s="7">
        <f>IF(SalesData[Sales]=0,0,SalesData[Profit]/SalesData[Sales])</f>
        <v>9.2072480905002654E-2</v>
      </c>
      <c r="P1504" s="8">
        <f t="shared" si="23"/>
        <v>3.0441302759584203E-5</v>
      </c>
      <c r="Q1504" t="str">
        <f>IF(SalesData[[#This Row],[Discount]]&gt;0, "Yes", "No")</f>
        <v>Yes</v>
      </c>
      <c r="R1504" t="str">
        <f>TEXT(SalesData[[#This Row],[Order Date]],"mmm-yyyy")</f>
        <v>Aug-2023</v>
      </c>
      <c r="S1504">
        <f>YEAR(SalesData[[#This Row],[Order Date]])*100 + MONTH(SalesData[[#This Row],[Order Date]])</f>
        <v>202308</v>
      </c>
    </row>
    <row r="1505" spans="1:19" x14ac:dyDescent="0.3">
      <c r="A1505" t="s">
        <v>17868</v>
      </c>
      <c r="B1505" s="3">
        <v>45155</v>
      </c>
      <c r="C1505" t="s">
        <v>13864</v>
      </c>
      <c r="D1505" t="s">
        <v>30</v>
      </c>
      <c r="E1505" t="s">
        <v>26</v>
      </c>
      <c r="F1505" t="s">
        <v>31</v>
      </c>
      <c r="G1505">
        <v>5</v>
      </c>
      <c r="H1505" s="5">
        <v>662.56</v>
      </c>
      <c r="I1505" s="5">
        <v>0.2</v>
      </c>
      <c r="J1505" s="5">
        <v>2650.24</v>
      </c>
      <c r="K1505" s="5">
        <v>357.71980240335938</v>
      </c>
      <c r="L1505">
        <f>YEAR(SalesData[Order Date])</f>
        <v>2023</v>
      </c>
      <c r="M1505">
        <f>MONTH(SalesData[Order Date])</f>
        <v>8</v>
      </c>
      <c r="N1505" t="str">
        <f>TEXT(SalesData[[#This Row],[Order Date]], "mmmm")</f>
        <v>August</v>
      </c>
      <c r="O1505" s="7">
        <f>IF(SalesData[Sales]=0,0,SalesData[Profit]/SalesData[Sales])</f>
        <v>0.13497638040455182</v>
      </c>
      <c r="P1505" s="8">
        <f t="shared" si="23"/>
        <v>6.0371890847621354E-5</v>
      </c>
      <c r="Q1505" t="str">
        <f>IF(SalesData[[#This Row],[Discount]]&gt;0, "Yes", "No")</f>
        <v>Yes</v>
      </c>
      <c r="R1505" t="str">
        <f>TEXT(SalesData[[#This Row],[Order Date]],"mmm-yyyy")</f>
        <v>Aug-2023</v>
      </c>
      <c r="S1505">
        <f>YEAR(SalesData[[#This Row],[Order Date]])*100 + MONTH(SalesData[[#This Row],[Order Date]])</f>
        <v>202308</v>
      </c>
    </row>
    <row r="1506" spans="1:19" x14ac:dyDescent="0.3">
      <c r="A1506" t="s">
        <v>17869</v>
      </c>
      <c r="B1506" s="3">
        <v>45161</v>
      </c>
      <c r="C1506" t="s">
        <v>17870</v>
      </c>
      <c r="D1506" t="s">
        <v>23</v>
      </c>
      <c r="E1506" t="s">
        <v>14</v>
      </c>
      <c r="F1506" t="s">
        <v>20</v>
      </c>
      <c r="G1506">
        <v>7</v>
      </c>
      <c r="H1506" s="5">
        <v>36.29</v>
      </c>
      <c r="I1506" s="5">
        <v>0.14000000000000001</v>
      </c>
      <c r="J1506" s="5">
        <v>218.4658</v>
      </c>
      <c r="K1506" s="5">
        <v>48.431349033057288</v>
      </c>
      <c r="L1506">
        <f>YEAR(SalesData[Order Date])</f>
        <v>2023</v>
      </c>
      <c r="M1506">
        <f>MONTH(SalesData[Order Date])</f>
        <v>8</v>
      </c>
      <c r="N1506" t="str">
        <f>TEXT(SalesData[[#This Row],[Order Date]], "mmmm")</f>
        <v>August</v>
      </c>
      <c r="O1506" s="7">
        <f>IF(SalesData[Sales]=0,0,SalesData[Profit]/SalesData[Sales])</f>
        <v>0.22168847038326955</v>
      </c>
      <c r="P1506" s="8">
        <f t="shared" si="23"/>
        <v>5.5111600992008823E-4</v>
      </c>
      <c r="Q1506" t="str">
        <f>IF(SalesData[[#This Row],[Discount]]&gt;0, "Yes", "No")</f>
        <v>Yes</v>
      </c>
      <c r="R1506" t="str">
        <f>TEXT(SalesData[[#This Row],[Order Date]],"mmm-yyyy")</f>
        <v>Aug-2023</v>
      </c>
      <c r="S1506">
        <f>YEAR(SalesData[[#This Row],[Order Date]])*100 + MONTH(SalesData[[#This Row],[Order Date]])</f>
        <v>202308</v>
      </c>
    </row>
    <row r="1507" spans="1:19" x14ac:dyDescent="0.3">
      <c r="A1507" t="s">
        <v>17959</v>
      </c>
      <c r="B1507" s="3">
        <v>45168</v>
      </c>
      <c r="C1507" t="s">
        <v>17960</v>
      </c>
      <c r="D1507" t="s">
        <v>18</v>
      </c>
      <c r="E1507" t="s">
        <v>26</v>
      </c>
      <c r="F1507" t="s">
        <v>34</v>
      </c>
      <c r="G1507">
        <v>9</v>
      </c>
      <c r="H1507" s="5">
        <v>375.88</v>
      </c>
      <c r="I1507" s="5">
        <v>0.02</v>
      </c>
      <c r="J1507" s="5">
        <v>3315.2615999999998</v>
      </c>
      <c r="K1507" s="5">
        <v>637.54708425331035</v>
      </c>
      <c r="L1507">
        <f>YEAR(SalesData[Order Date])</f>
        <v>2023</v>
      </c>
      <c r="M1507">
        <f>MONTH(SalesData[Order Date])</f>
        <v>8</v>
      </c>
      <c r="N1507" t="str">
        <f>TEXT(SalesData[[#This Row],[Order Date]], "mmmm")</f>
        <v>August</v>
      </c>
      <c r="O1507" s="7">
        <f>IF(SalesData[Sales]=0,0,SalesData[Profit]/SalesData[Sales])</f>
        <v>0.19230672000463264</v>
      </c>
      <c r="P1507" s="8">
        <f t="shared" si="23"/>
        <v>5.9120523098388373E-6</v>
      </c>
      <c r="Q1507" t="str">
        <f>IF(SalesData[[#This Row],[Discount]]&gt;0, "Yes", "No")</f>
        <v>Yes</v>
      </c>
      <c r="R1507" t="str">
        <f>TEXT(SalesData[[#This Row],[Order Date]],"mmm-yyyy")</f>
        <v>Aug-2023</v>
      </c>
      <c r="S1507">
        <f>YEAR(SalesData[[#This Row],[Order Date]])*100 + MONTH(SalesData[[#This Row],[Order Date]])</f>
        <v>202308</v>
      </c>
    </row>
    <row r="1508" spans="1:19" x14ac:dyDescent="0.3">
      <c r="A1508" t="s">
        <v>17995</v>
      </c>
      <c r="B1508" s="3">
        <v>45149</v>
      </c>
      <c r="C1508" t="s">
        <v>17996</v>
      </c>
      <c r="D1508" t="s">
        <v>18</v>
      </c>
      <c r="E1508" t="s">
        <v>14</v>
      </c>
      <c r="F1508" t="s">
        <v>15</v>
      </c>
      <c r="G1508">
        <v>4</v>
      </c>
      <c r="H1508" s="5">
        <v>562.54999999999995</v>
      </c>
      <c r="I1508" s="5">
        <v>0.16</v>
      </c>
      <c r="J1508" s="5">
        <v>1890.1679999999999</v>
      </c>
      <c r="K1508" s="5">
        <v>113.894164319409</v>
      </c>
      <c r="L1508">
        <f>YEAR(SalesData[Order Date])</f>
        <v>2023</v>
      </c>
      <c r="M1508">
        <f>MONTH(SalesData[Order Date])</f>
        <v>8</v>
      </c>
      <c r="N1508" t="str">
        <f>TEXT(SalesData[[#This Row],[Order Date]], "mmmm")</f>
        <v>August</v>
      </c>
      <c r="O1508" s="7">
        <f>IF(SalesData[Sales]=0,0,SalesData[Profit]/SalesData[Sales])</f>
        <v>6.0256106504505955E-2</v>
      </c>
      <c r="P1508" s="8">
        <f t="shared" si="23"/>
        <v>7.1104790685272426E-5</v>
      </c>
      <c r="Q1508" t="str">
        <f>IF(SalesData[[#This Row],[Discount]]&gt;0, "Yes", "No")</f>
        <v>Yes</v>
      </c>
      <c r="R1508" t="str">
        <f>TEXT(SalesData[[#This Row],[Order Date]],"mmm-yyyy")</f>
        <v>Aug-2023</v>
      </c>
      <c r="S1508">
        <f>YEAR(SalesData[[#This Row],[Order Date]])*100 + MONTH(SalesData[[#This Row],[Order Date]])</f>
        <v>202308</v>
      </c>
    </row>
    <row r="1509" spans="1:19" x14ac:dyDescent="0.3">
      <c r="A1509" t="s">
        <v>18031</v>
      </c>
      <c r="B1509" s="3">
        <v>45168</v>
      </c>
      <c r="C1509" t="s">
        <v>18032</v>
      </c>
      <c r="D1509" t="s">
        <v>23</v>
      </c>
      <c r="E1509" t="s">
        <v>19</v>
      </c>
      <c r="F1509" t="s">
        <v>27</v>
      </c>
      <c r="G1509">
        <v>9</v>
      </c>
      <c r="H1509" s="5">
        <v>824.63</v>
      </c>
      <c r="I1509" s="5">
        <v>0.01</v>
      </c>
      <c r="J1509" s="5">
        <v>7347.4533000000001</v>
      </c>
      <c r="K1509" s="5">
        <v>471.82321236292381</v>
      </c>
      <c r="L1509">
        <f>YEAR(SalesData[Order Date])</f>
        <v>2023</v>
      </c>
      <c r="M1509">
        <f>MONTH(SalesData[Order Date])</f>
        <v>8</v>
      </c>
      <c r="N1509" t="str">
        <f>TEXT(SalesData[[#This Row],[Order Date]], "mmmm")</f>
        <v>August</v>
      </c>
      <c r="O1509" s="7">
        <f>IF(SalesData[Sales]=0,0,SalesData[Profit]/SalesData[Sales])</f>
        <v>6.4215884483801181E-2</v>
      </c>
      <c r="P1509" s="8">
        <f t="shared" si="23"/>
        <v>1.3474056378146697E-6</v>
      </c>
      <c r="Q1509" t="str">
        <f>IF(SalesData[[#This Row],[Discount]]&gt;0, "Yes", "No")</f>
        <v>Yes</v>
      </c>
      <c r="R1509" t="str">
        <f>TEXT(SalesData[[#This Row],[Order Date]],"mmm-yyyy")</f>
        <v>Aug-2023</v>
      </c>
      <c r="S1509">
        <f>YEAR(SalesData[[#This Row],[Order Date]])*100 + MONTH(SalesData[[#This Row],[Order Date]])</f>
        <v>202308</v>
      </c>
    </row>
    <row r="1510" spans="1:19" x14ac:dyDescent="0.3">
      <c r="A1510" t="s">
        <v>18116</v>
      </c>
      <c r="B1510" s="3">
        <v>45150</v>
      </c>
      <c r="C1510" t="s">
        <v>18117</v>
      </c>
      <c r="D1510" t="s">
        <v>23</v>
      </c>
      <c r="E1510" t="s">
        <v>19</v>
      </c>
      <c r="F1510" t="s">
        <v>39</v>
      </c>
      <c r="G1510">
        <v>3</v>
      </c>
      <c r="H1510" s="5">
        <v>73.069999999999993</v>
      </c>
      <c r="I1510" s="5">
        <v>0.12</v>
      </c>
      <c r="J1510" s="5">
        <v>192.90479999999999</v>
      </c>
      <c r="K1510" s="5">
        <v>36.549255374210418</v>
      </c>
      <c r="L1510">
        <f>YEAR(SalesData[Order Date])</f>
        <v>2023</v>
      </c>
      <c r="M1510">
        <f>MONTH(SalesData[Order Date])</f>
        <v>8</v>
      </c>
      <c r="N1510" t="str">
        <f>TEXT(SalesData[[#This Row],[Order Date]], "mmmm")</f>
        <v>August</v>
      </c>
      <c r="O1510" s="7">
        <f>IF(SalesData[Sales]=0,0,SalesData[Profit]/SalesData[Sales])</f>
        <v>0.18946783788796556</v>
      </c>
      <c r="P1510" s="8">
        <f t="shared" si="23"/>
        <v>5.4742028192144524E-4</v>
      </c>
      <c r="Q1510" t="str">
        <f>IF(SalesData[[#This Row],[Discount]]&gt;0, "Yes", "No")</f>
        <v>Yes</v>
      </c>
      <c r="R1510" t="str">
        <f>TEXT(SalesData[[#This Row],[Order Date]],"mmm-yyyy")</f>
        <v>Aug-2023</v>
      </c>
      <c r="S1510">
        <f>YEAR(SalesData[[#This Row],[Order Date]])*100 + MONTH(SalesData[[#This Row],[Order Date]])</f>
        <v>202308</v>
      </c>
    </row>
    <row r="1511" spans="1:19" x14ac:dyDescent="0.3">
      <c r="A1511" t="s">
        <v>18126</v>
      </c>
      <c r="B1511" s="3">
        <v>45153</v>
      </c>
      <c r="C1511" t="s">
        <v>18127</v>
      </c>
      <c r="D1511" t="s">
        <v>18</v>
      </c>
      <c r="E1511" t="s">
        <v>26</v>
      </c>
      <c r="F1511" t="s">
        <v>91</v>
      </c>
      <c r="G1511">
        <v>5</v>
      </c>
      <c r="H1511" s="5">
        <v>387.51</v>
      </c>
      <c r="I1511" s="5">
        <v>0.09</v>
      </c>
      <c r="J1511" s="5">
        <v>1763.1704999999999</v>
      </c>
      <c r="K1511" s="5">
        <v>258.26443996937633</v>
      </c>
      <c r="L1511">
        <f>YEAR(SalesData[Order Date])</f>
        <v>2023</v>
      </c>
      <c r="M1511">
        <f>MONTH(SalesData[Order Date])</f>
        <v>8</v>
      </c>
      <c r="N1511" t="str">
        <f>TEXT(SalesData[[#This Row],[Order Date]], "mmmm")</f>
        <v>August</v>
      </c>
      <c r="O1511" s="7">
        <f>IF(SalesData[Sales]=0,0,SalesData[Profit]/SalesData[Sales])</f>
        <v>0.14647729188378342</v>
      </c>
      <c r="P1511" s="8">
        <f t="shared" si="23"/>
        <v>4.6450414182859793E-5</v>
      </c>
      <c r="Q1511" t="str">
        <f>IF(SalesData[[#This Row],[Discount]]&gt;0, "Yes", "No")</f>
        <v>Yes</v>
      </c>
      <c r="R1511" t="str">
        <f>TEXT(SalesData[[#This Row],[Order Date]],"mmm-yyyy")</f>
        <v>Aug-2023</v>
      </c>
      <c r="S1511">
        <f>YEAR(SalesData[[#This Row],[Order Date]])*100 + MONTH(SalesData[[#This Row],[Order Date]])</f>
        <v>202308</v>
      </c>
    </row>
    <row r="1512" spans="1:19" x14ac:dyDescent="0.3">
      <c r="A1512" t="s">
        <v>18138</v>
      </c>
      <c r="B1512" s="3">
        <v>45153</v>
      </c>
      <c r="C1512" t="s">
        <v>18015</v>
      </c>
      <c r="D1512" t="s">
        <v>13</v>
      </c>
      <c r="E1512" t="s">
        <v>26</v>
      </c>
      <c r="F1512" t="s">
        <v>31</v>
      </c>
      <c r="G1512">
        <v>6</v>
      </c>
      <c r="H1512" s="5">
        <v>742.01</v>
      </c>
      <c r="I1512" s="5">
        <v>0.15</v>
      </c>
      <c r="J1512" s="5">
        <v>3784.2509999999988</v>
      </c>
      <c r="K1512" s="5">
        <v>381.81468132762092</v>
      </c>
      <c r="L1512">
        <f>YEAR(SalesData[Order Date])</f>
        <v>2023</v>
      </c>
      <c r="M1512">
        <f>MONTH(SalesData[Order Date])</f>
        <v>8</v>
      </c>
      <c r="N1512" t="str">
        <f>TEXT(SalesData[[#This Row],[Order Date]], "mmmm")</f>
        <v>August</v>
      </c>
      <c r="O1512" s="7">
        <f>IF(SalesData[Sales]=0,0,SalesData[Profit]/SalesData[Sales])</f>
        <v>0.10089570732163936</v>
      </c>
      <c r="P1512" s="8">
        <f t="shared" si="23"/>
        <v>3.3692268298270918E-5</v>
      </c>
      <c r="Q1512" t="str">
        <f>IF(SalesData[[#This Row],[Discount]]&gt;0, "Yes", "No")</f>
        <v>Yes</v>
      </c>
      <c r="R1512" t="str">
        <f>TEXT(SalesData[[#This Row],[Order Date]],"mmm-yyyy")</f>
        <v>Aug-2023</v>
      </c>
      <c r="S1512">
        <f>YEAR(SalesData[[#This Row],[Order Date]])*100 + MONTH(SalesData[[#This Row],[Order Date]])</f>
        <v>202308</v>
      </c>
    </row>
    <row r="1513" spans="1:19" x14ac:dyDescent="0.3">
      <c r="A1513" t="s">
        <v>18145</v>
      </c>
      <c r="B1513" s="3">
        <v>45146</v>
      </c>
      <c r="C1513" t="s">
        <v>18146</v>
      </c>
      <c r="D1513" t="s">
        <v>23</v>
      </c>
      <c r="E1513" t="s">
        <v>26</v>
      </c>
      <c r="F1513" t="s">
        <v>31</v>
      </c>
      <c r="G1513">
        <v>2</v>
      </c>
      <c r="H1513" s="5">
        <v>314.64</v>
      </c>
      <c r="I1513" s="5">
        <v>0.01</v>
      </c>
      <c r="J1513" s="5">
        <v>622.98719999999992</v>
      </c>
      <c r="K1513" s="5">
        <v>61.956320991701567</v>
      </c>
      <c r="L1513">
        <f>YEAR(SalesData[Order Date])</f>
        <v>2023</v>
      </c>
      <c r="M1513">
        <f>MONTH(SalesData[Order Date])</f>
        <v>8</v>
      </c>
      <c r="N1513" t="str">
        <f>TEXT(SalesData[[#This Row],[Order Date]], "mmmm")</f>
        <v>August</v>
      </c>
      <c r="O1513" s="7">
        <f>IF(SalesData[Sales]=0,0,SalesData[Profit]/SalesData[Sales])</f>
        <v>9.9450391583810346E-2</v>
      </c>
      <c r="P1513" s="8">
        <f t="shared" si="23"/>
        <v>1.5891177218408342E-5</v>
      </c>
      <c r="Q1513" t="str">
        <f>IF(SalesData[[#This Row],[Discount]]&gt;0, "Yes", "No")</f>
        <v>Yes</v>
      </c>
      <c r="R1513" t="str">
        <f>TEXT(SalesData[[#This Row],[Order Date]],"mmm-yyyy")</f>
        <v>Aug-2023</v>
      </c>
      <c r="S1513">
        <f>YEAR(SalesData[[#This Row],[Order Date]])*100 + MONTH(SalesData[[#This Row],[Order Date]])</f>
        <v>202308</v>
      </c>
    </row>
    <row r="1514" spans="1:19" x14ac:dyDescent="0.3">
      <c r="A1514" t="s">
        <v>18267</v>
      </c>
      <c r="B1514" s="3">
        <v>45164</v>
      </c>
      <c r="C1514" t="s">
        <v>10006</v>
      </c>
      <c r="D1514" t="s">
        <v>13</v>
      </c>
      <c r="E1514" t="s">
        <v>19</v>
      </c>
      <c r="F1514" t="s">
        <v>53</v>
      </c>
      <c r="G1514">
        <v>3</v>
      </c>
      <c r="H1514" s="5">
        <v>691.75</v>
      </c>
      <c r="I1514" s="5">
        <v>0.27</v>
      </c>
      <c r="J1514" s="5">
        <v>1514.9324999999999</v>
      </c>
      <c r="K1514" s="5">
        <v>431.86446495765261</v>
      </c>
      <c r="L1514">
        <f>YEAR(SalesData[Order Date])</f>
        <v>2023</v>
      </c>
      <c r="M1514">
        <f>MONTH(SalesData[Order Date])</f>
        <v>8</v>
      </c>
      <c r="N1514" t="str">
        <f>TEXT(SalesData[[#This Row],[Order Date]], "mmmm")</f>
        <v>August</v>
      </c>
      <c r="O1514" s="7">
        <f>IF(SalesData[Sales]=0,0,SalesData[Profit]/SalesData[Sales])</f>
        <v>0.28507175399409057</v>
      </c>
      <c r="P1514" s="8">
        <f t="shared" si="23"/>
        <v>1.3010480664980124E-4</v>
      </c>
      <c r="Q1514" t="str">
        <f>IF(SalesData[[#This Row],[Discount]]&gt;0, "Yes", "No")</f>
        <v>Yes</v>
      </c>
      <c r="R1514" t="str">
        <f>TEXT(SalesData[[#This Row],[Order Date]],"mmm-yyyy")</f>
        <v>Aug-2023</v>
      </c>
      <c r="S1514">
        <f>YEAR(SalesData[[#This Row],[Order Date]])*100 + MONTH(SalesData[[#This Row],[Order Date]])</f>
        <v>202308</v>
      </c>
    </row>
    <row r="1515" spans="1:19" x14ac:dyDescent="0.3">
      <c r="A1515" t="s">
        <v>18318</v>
      </c>
      <c r="B1515" s="3">
        <v>45150</v>
      </c>
      <c r="C1515" t="s">
        <v>5397</v>
      </c>
      <c r="D1515" t="s">
        <v>13</v>
      </c>
      <c r="E1515" t="s">
        <v>26</v>
      </c>
      <c r="F1515" t="s">
        <v>31</v>
      </c>
      <c r="G1515">
        <v>2</v>
      </c>
      <c r="H1515" s="5">
        <v>380.23</v>
      </c>
      <c r="I1515" s="5">
        <v>0.09</v>
      </c>
      <c r="J1515" s="5">
        <v>692.01860000000011</v>
      </c>
      <c r="K1515" s="5">
        <v>55.163927903769043</v>
      </c>
      <c r="L1515">
        <f>YEAR(SalesData[Order Date])</f>
        <v>2023</v>
      </c>
      <c r="M1515">
        <f>MONTH(SalesData[Order Date])</f>
        <v>8</v>
      </c>
      <c r="N1515" t="str">
        <f>TEXT(SalesData[[#This Row],[Order Date]], "mmmm")</f>
        <v>August</v>
      </c>
      <c r="O1515" s="7">
        <f>IF(SalesData[Sales]=0,0,SalesData[Profit]/SalesData[Sales])</f>
        <v>7.9714516204866512E-2</v>
      </c>
      <c r="P1515" s="8">
        <f t="shared" si="23"/>
        <v>1.1834942008784156E-4</v>
      </c>
      <c r="Q1515" t="str">
        <f>IF(SalesData[[#This Row],[Discount]]&gt;0, "Yes", "No")</f>
        <v>Yes</v>
      </c>
      <c r="R1515" t="str">
        <f>TEXT(SalesData[[#This Row],[Order Date]],"mmm-yyyy")</f>
        <v>Aug-2023</v>
      </c>
      <c r="S1515">
        <f>YEAR(SalesData[[#This Row],[Order Date]])*100 + MONTH(SalesData[[#This Row],[Order Date]])</f>
        <v>202308</v>
      </c>
    </row>
    <row r="1516" spans="1:19" x14ac:dyDescent="0.3">
      <c r="A1516" t="s">
        <v>18341</v>
      </c>
      <c r="B1516" s="3">
        <v>45145</v>
      </c>
      <c r="C1516" t="s">
        <v>18342</v>
      </c>
      <c r="D1516" t="s">
        <v>30</v>
      </c>
      <c r="E1516" t="s">
        <v>14</v>
      </c>
      <c r="F1516" t="s">
        <v>27</v>
      </c>
      <c r="G1516">
        <v>1</v>
      </c>
      <c r="H1516" s="5">
        <v>778.56</v>
      </c>
      <c r="I1516" s="5">
        <v>0.11</v>
      </c>
      <c r="J1516" s="5">
        <v>692.91839999999991</v>
      </c>
      <c r="K1516" s="5">
        <v>184.9249203152379</v>
      </c>
      <c r="L1516">
        <f>YEAR(SalesData[Order Date])</f>
        <v>2023</v>
      </c>
      <c r="M1516">
        <f>MONTH(SalesData[Order Date])</f>
        <v>8</v>
      </c>
      <c r="N1516" t="str">
        <f>TEXT(SalesData[[#This Row],[Order Date]], "mmmm")</f>
        <v>August</v>
      </c>
      <c r="O1516" s="7">
        <f>IF(SalesData[Sales]=0,0,SalesData[Profit]/SalesData[Sales])</f>
        <v>0.26687835149887479</v>
      </c>
      <c r="P1516" s="8">
        <f t="shared" si="23"/>
        <v>1.412864775996712E-4</v>
      </c>
      <c r="Q1516" t="str">
        <f>IF(SalesData[[#This Row],[Discount]]&gt;0, "Yes", "No")</f>
        <v>Yes</v>
      </c>
      <c r="R1516" t="str">
        <f>TEXT(SalesData[[#This Row],[Order Date]],"mmm-yyyy")</f>
        <v>Aug-2023</v>
      </c>
      <c r="S1516">
        <f>YEAR(SalesData[[#This Row],[Order Date]])*100 + MONTH(SalesData[[#This Row],[Order Date]])</f>
        <v>202308</v>
      </c>
    </row>
    <row r="1517" spans="1:19" x14ac:dyDescent="0.3">
      <c r="A1517" t="s">
        <v>18346</v>
      </c>
      <c r="B1517" s="3">
        <v>45142</v>
      </c>
      <c r="C1517" t="s">
        <v>18347</v>
      </c>
      <c r="D1517" t="s">
        <v>13</v>
      </c>
      <c r="E1517" t="s">
        <v>26</v>
      </c>
      <c r="F1517" t="s">
        <v>20</v>
      </c>
      <c r="G1517">
        <v>8</v>
      </c>
      <c r="H1517" s="5">
        <v>20.88</v>
      </c>
      <c r="I1517" s="5">
        <v>0.28999999999999998</v>
      </c>
      <c r="J1517" s="5">
        <v>118.5984</v>
      </c>
      <c r="K1517" s="5">
        <v>33.796807388225723</v>
      </c>
      <c r="L1517">
        <f>YEAR(SalesData[Order Date])</f>
        <v>2023</v>
      </c>
      <c r="M1517">
        <f>MONTH(SalesData[Order Date])</f>
        <v>8</v>
      </c>
      <c r="N1517" t="str">
        <f>TEXT(SalesData[[#This Row],[Order Date]], "mmmm")</f>
        <v>August</v>
      </c>
      <c r="O1517" s="7">
        <f>IF(SalesData[Sales]=0,0,SalesData[Profit]/SalesData[Sales])</f>
        <v>0.28496849357348603</v>
      </c>
      <c r="P1517" s="8">
        <f t="shared" si="23"/>
        <v>1.736111111111111E-3</v>
      </c>
      <c r="Q1517" t="str">
        <f>IF(SalesData[[#This Row],[Discount]]&gt;0, "Yes", "No")</f>
        <v>Yes</v>
      </c>
      <c r="R1517" t="str">
        <f>TEXT(SalesData[[#This Row],[Order Date]],"mmm-yyyy")</f>
        <v>Aug-2023</v>
      </c>
      <c r="S1517">
        <f>YEAR(SalesData[[#This Row],[Order Date]])*100 + MONTH(SalesData[[#This Row],[Order Date]])</f>
        <v>202308</v>
      </c>
    </row>
    <row r="1518" spans="1:19" x14ac:dyDescent="0.3">
      <c r="A1518" t="s">
        <v>18354</v>
      </c>
      <c r="B1518" s="3">
        <v>45161</v>
      </c>
      <c r="C1518" t="s">
        <v>18355</v>
      </c>
      <c r="D1518" t="s">
        <v>30</v>
      </c>
      <c r="E1518" t="s">
        <v>26</v>
      </c>
      <c r="F1518" t="s">
        <v>20</v>
      </c>
      <c r="G1518">
        <v>9</v>
      </c>
      <c r="H1518" s="5">
        <v>649.49</v>
      </c>
      <c r="I1518" s="5">
        <v>0.09</v>
      </c>
      <c r="J1518" s="5">
        <v>5319.3230999999996</v>
      </c>
      <c r="K1518" s="5">
        <v>459.04315294677173</v>
      </c>
      <c r="L1518">
        <f>YEAR(SalesData[Order Date])</f>
        <v>2023</v>
      </c>
      <c r="M1518">
        <f>MONTH(SalesData[Order Date])</f>
        <v>8</v>
      </c>
      <c r="N1518" t="str">
        <f>TEXT(SalesData[[#This Row],[Order Date]], "mmmm")</f>
        <v>August</v>
      </c>
      <c r="O1518" s="7">
        <f>IF(SalesData[Sales]=0,0,SalesData[Profit]/SalesData[Sales])</f>
        <v>8.6297287139179751E-2</v>
      </c>
      <c r="P1518" s="8">
        <f t="shared" si="23"/>
        <v>1.5396695869066498E-5</v>
      </c>
      <c r="Q1518" t="str">
        <f>IF(SalesData[[#This Row],[Discount]]&gt;0, "Yes", "No")</f>
        <v>Yes</v>
      </c>
      <c r="R1518" t="str">
        <f>TEXT(SalesData[[#This Row],[Order Date]],"mmm-yyyy")</f>
        <v>Aug-2023</v>
      </c>
      <c r="S1518">
        <f>YEAR(SalesData[[#This Row],[Order Date]])*100 + MONTH(SalesData[[#This Row],[Order Date]])</f>
        <v>202308</v>
      </c>
    </row>
    <row r="1519" spans="1:19" x14ac:dyDescent="0.3">
      <c r="A1519" t="s">
        <v>18368</v>
      </c>
      <c r="B1519" s="3">
        <v>45167</v>
      </c>
      <c r="C1519" t="s">
        <v>18369</v>
      </c>
      <c r="D1519" t="s">
        <v>30</v>
      </c>
      <c r="E1519" t="s">
        <v>14</v>
      </c>
      <c r="F1519" t="s">
        <v>39</v>
      </c>
      <c r="G1519">
        <v>2</v>
      </c>
      <c r="H1519" s="5">
        <v>929.14</v>
      </c>
      <c r="I1519" s="5">
        <v>0.21</v>
      </c>
      <c r="J1519" s="5">
        <v>1468.0411999999999</v>
      </c>
      <c r="K1519" s="5">
        <v>148.25646115381059</v>
      </c>
      <c r="L1519">
        <f>YEAR(SalesData[Order Date])</f>
        <v>2023</v>
      </c>
      <c r="M1519">
        <f>MONTH(SalesData[Order Date])</f>
        <v>8</v>
      </c>
      <c r="N1519" t="str">
        <f>TEXT(SalesData[[#This Row],[Order Date]], "mmmm")</f>
        <v>August</v>
      </c>
      <c r="O1519" s="7">
        <f>IF(SalesData[Sales]=0,0,SalesData[Profit]/SalesData[Sales])</f>
        <v>0.10098930544579444</v>
      </c>
      <c r="P1519" s="8">
        <f t="shared" si="23"/>
        <v>1.1300772757603806E-4</v>
      </c>
      <c r="Q1519" t="str">
        <f>IF(SalesData[[#This Row],[Discount]]&gt;0, "Yes", "No")</f>
        <v>Yes</v>
      </c>
      <c r="R1519" t="str">
        <f>TEXT(SalesData[[#This Row],[Order Date]],"mmm-yyyy")</f>
        <v>Aug-2023</v>
      </c>
      <c r="S1519">
        <f>YEAR(SalesData[[#This Row],[Order Date]])*100 + MONTH(SalesData[[#This Row],[Order Date]])</f>
        <v>202308</v>
      </c>
    </row>
    <row r="1520" spans="1:19" x14ac:dyDescent="0.3">
      <c r="A1520" t="s">
        <v>18370</v>
      </c>
      <c r="B1520" s="3">
        <v>45163</v>
      </c>
      <c r="C1520" t="s">
        <v>18371</v>
      </c>
      <c r="D1520" t="s">
        <v>13</v>
      </c>
      <c r="E1520" t="s">
        <v>14</v>
      </c>
      <c r="F1520" t="s">
        <v>20</v>
      </c>
      <c r="G1520">
        <v>2</v>
      </c>
      <c r="H1520" s="5">
        <v>757.57</v>
      </c>
      <c r="I1520" s="5">
        <v>0.16</v>
      </c>
      <c r="J1520" s="5">
        <v>1272.7175999999999</v>
      </c>
      <c r="K1520" s="5">
        <v>271.83927979541289</v>
      </c>
      <c r="L1520">
        <f>YEAR(SalesData[Order Date])</f>
        <v>2023</v>
      </c>
      <c r="M1520">
        <f>MONTH(SalesData[Order Date])</f>
        <v>8</v>
      </c>
      <c r="N1520" t="str">
        <f>TEXT(SalesData[[#This Row],[Order Date]], "mmmm")</f>
        <v>August</v>
      </c>
      <c r="O1520" s="7">
        <f>IF(SalesData[Sales]=0,0,SalesData[Profit]/SalesData[Sales])</f>
        <v>0.21358962883471785</v>
      </c>
      <c r="P1520" s="8">
        <f t="shared" si="23"/>
        <v>1.0560080256609949E-4</v>
      </c>
      <c r="Q1520" t="str">
        <f>IF(SalesData[[#This Row],[Discount]]&gt;0, "Yes", "No")</f>
        <v>Yes</v>
      </c>
      <c r="R1520" t="str">
        <f>TEXT(SalesData[[#This Row],[Order Date]],"mmm-yyyy")</f>
        <v>Aug-2023</v>
      </c>
      <c r="S1520">
        <f>YEAR(SalesData[[#This Row],[Order Date]])*100 + MONTH(SalesData[[#This Row],[Order Date]])</f>
        <v>202308</v>
      </c>
    </row>
    <row r="1521" spans="1:19" x14ac:dyDescent="0.3">
      <c r="A1521" t="s">
        <v>18378</v>
      </c>
      <c r="B1521" s="3">
        <v>45163</v>
      </c>
      <c r="C1521" t="s">
        <v>18379</v>
      </c>
      <c r="D1521" t="s">
        <v>18</v>
      </c>
      <c r="E1521" t="s">
        <v>19</v>
      </c>
      <c r="F1521" t="s">
        <v>39</v>
      </c>
      <c r="G1521">
        <v>9</v>
      </c>
      <c r="H1521" s="5">
        <v>559.57000000000005</v>
      </c>
      <c r="I1521" s="5">
        <v>0.2</v>
      </c>
      <c r="J1521" s="5">
        <v>4028.904</v>
      </c>
      <c r="K1521" s="5">
        <v>523.48085396888484</v>
      </c>
      <c r="L1521">
        <f>YEAR(SalesData[Order Date])</f>
        <v>2023</v>
      </c>
      <c r="M1521">
        <f>MONTH(SalesData[Order Date])</f>
        <v>8</v>
      </c>
      <c r="N1521" t="str">
        <f>TEXT(SalesData[[#This Row],[Order Date]], "mmmm")</f>
        <v>August</v>
      </c>
      <c r="O1521" s="7">
        <f>IF(SalesData[Sales]=0,0,SalesData[Profit]/SalesData[Sales])</f>
        <v>0.12993132970378168</v>
      </c>
      <c r="P1521" s="8">
        <f t="shared" si="23"/>
        <v>3.9713033619068613E-5</v>
      </c>
      <c r="Q1521" t="str">
        <f>IF(SalesData[[#This Row],[Discount]]&gt;0, "Yes", "No")</f>
        <v>Yes</v>
      </c>
      <c r="R1521" t="str">
        <f>TEXT(SalesData[[#This Row],[Order Date]],"mmm-yyyy")</f>
        <v>Aug-2023</v>
      </c>
      <c r="S1521">
        <f>YEAR(SalesData[[#This Row],[Order Date]])*100 + MONTH(SalesData[[#This Row],[Order Date]])</f>
        <v>202308</v>
      </c>
    </row>
    <row r="1522" spans="1:19" x14ac:dyDescent="0.3">
      <c r="A1522" t="s">
        <v>18485</v>
      </c>
      <c r="B1522" s="3">
        <v>45165</v>
      </c>
      <c r="C1522" t="s">
        <v>18486</v>
      </c>
      <c r="D1522" t="s">
        <v>23</v>
      </c>
      <c r="E1522" t="s">
        <v>26</v>
      </c>
      <c r="F1522" t="s">
        <v>27</v>
      </c>
      <c r="G1522">
        <v>4</v>
      </c>
      <c r="H1522" s="5">
        <v>45.75</v>
      </c>
      <c r="I1522" s="5">
        <v>0.2</v>
      </c>
      <c r="J1522" s="5">
        <v>146.4</v>
      </c>
      <c r="K1522" s="5">
        <v>28.38274645393609</v>
      </c>
      <c r="L1522">
        <f>YEAR(SalesData[Order Date])</f>
        <v>2023</v>
      </c>
      <c r="M1522">
        <f>MONTH(SalesData[Order Date])</f>
        <v>8</v>
      </c>
      <c r="N1522" t="str">
        <f>TEXT(SalesData[[#This Row],[Order Date]], "mmmm")</f>
        <v>August</v>
      </c>
      <c r="O1522" s="7">
        <f>IF(SalesData[Sales]=0,0,SalesData[Profit]/SalesData[Sales])</f>
        <v>0.19387121894765089</v>
      </c>
      <c r="P1522" s="8">
        <f t="shared" si="23"/>
        <v>1.092896174863388E-3</v>
      </c>
      <c r="Q1522" t="str">
        <f>IF(SalesData[[#This Row],[Discount]]&gt;0, "Yes", "No")</f>
        <v>Yes</v>
      </c>
      <c r="R1522" t="str">
        <f>TEXT(SalesData[[#This Row],[Order Date]],"mmm-yyyy")</f>
        <v>Aug-2023</v>
      </c>
      <c r="S1522">
        <f>YEAR(SalesData[[#This Row],[Order Date]])*100 + MONTH(SalesData[[#This Row],[Order Date]])</f>
        <v>202308</v>
      </c>
    </row>
    <row r="1523" spans="1:19" x14ac:dyDescent="0.3">
      <c r="A1523" t="s">
        <v>18558</v>
      </c>
      <c r="B1523" s="3">
        <v>45167</v>
      </c>
      <c r="C1523" t="s">
        <v>18559</v>
      </c>
      <c r="D1523" t="s">
        <v>18</v>
      </c>
      <c r="E1523" t="s">
        <v>26</v>
      </c>
      <c r="F1523" t="s">
        <v>91</v>
      </c>
      <c r="G1523">
        <v>4</v>
      </c>
      <c r="H1523" s="5">
        <v>887.08</v>
      </c>
      <c r="I1523" s="5">
        <v>0.09</v>
      </c>
      <c r="J1523" s="5">
        <v>3228.9712</v>
      </c>
      <c r="K1523" s="5">
        <v>959.40975277507039</v>
      </c>
      <c r="L1523">
        <f>YEAR(SalesData[Order Date])</f>
        <v>2023</v>
      </c>
      <c r="M1523">
        <f>MONTH(SalesData[Order Date])</f>
        <v>8</v>
      </c>
      <c r="N1523" t="str">
        <f>TEXT(SalesData[[#This Row],[Order Date]], "mmmm")</f>
        <v>August</v>
      </c>
      <c r="O1523" s="7">
        <f>IF(SalesData[Sales]=0,0,SalesData[Profit]/SalesData[Sales])</f>
        <v>0.29712552183031871</v>
      </c>
      <c r="P1523" s="8">
        <f t="shared" si="23"/>
        <v>2.536411597601118E-5</v>
      </c>
      <c r="Q1523" t="str">
        <f>IF(SalesData[[#This Row],[Discount]]&gt;0, "Yes", "No")</f>
        <v>Yes</v>
      </c>
      <c r="R1523" t="str">
        <f>TEXT(SalesData[[#This Row],[Order Date]],"mmm-yyyy")</f>
        <v>Aug-2023</v>
      </c>
      <c r="S1523">
        <f>YEAR(SalesData[[#This Row],[Order Date]])*100 + MONTH(SalesData[[#This Row],[Order Date]])</f>
        <v>202308</v>
      </c>
    </row>
    <row r="1524" spans="1:19" x14ac:dyDescent="0.3">
      <c r="A1524" t="s">
        <v>18698</v>
      </c>
      <c r="B1524" s="3">
        <v>45150</v>
      </c>
      <c r="C1524" t="s">
        <v>18699</v>
      </c>
      <c r="D1524" t="s">
        <v>18</v>
      </c>
      <c r="E1524" t="s">
        <v>19</v>
      </c>
      <c r="F1524" t="s">
        <v>15</v>
      </c>
      <c r="G1524">
        <v>8</v>
      </c>
      <c r="H1524" s="5">
        <v>193.93</v>
      </c>
      <c r="I1524" s="5">
        <v>0.28000000000000003</v>
      </c>
      <c r="J1524" s="5">
        <v>1117.0368000000001</v>
      </c>
      <c r="K1524" s="5">
        <v>266.97751432719372</v>
      </c>
      <c r="L1524">
        <f>YEAR(SalesData[Order Date])</f>
        <v>2023</v>
      </c>
      <c r="M1524">
        <f>MONTH(SalesData[Order Date])</f>
        <v>8</v>
      </c>
      <c r="N1524" t="str">
        <f>TEXT(SalesData[[#This Row],[Order Date]], "mmmm")</f>
        <v>August</v>
      </c>
      <c r="O1524" s="7">
        <f>IF(SalesData[Sales]=0,0,SalesData[Profit]/SalesData[Sales])</f>
        <v>0.2390051199093832</v>
      </c>
      <c r="P1524" s="8">
        <f t="shared" si="23"/>
        <v>1.8047749187851287E-4</v>
      </c>
      <c r="Q1524" t="str">
        <f>IF(SalesData[[#This Row],[Discount]]&gt;0, "Yes", "No")</f>
        <v>Yes</v>
      </c>
      <c r="R1524" t="str">
        <f>TEXT(SalesData[[#This Row],[Order Date]],"mmm-yyyy")</f>
        <v>Aug-2023</v>
      </c>
      <c r="S1524">
        <f>YEAR(SalesData[[#This Row],[Order Date]])*100 + MONTH(SalesData[[#This Row],[Order Date]])</f>
        <v>202308</v>
      </c>
    </row>
    <row r="1525" spans="1:19" x14ac:dyDescent="0.3">
      <c r="A1525" t="s">
        <v>18806</v>
      </c>
      <c r="B1525" s="3">
        <v>45157</v>
      </c>
      <c r="C1525" t="s">
        <v>18807</v>
      </c>
      <c r="D1525" t="s">
        <v>23</v>
      </c>
      <c r="E1525" t="s">
        <v>19</v>
      </c>
      <c r="F1525" t="s">
        <v>91</v>
      </c>
      <c r="G1525">
        <v>1</v>
      </c>
      <c r="H1525" s="5">
        <v>734.63</v>
      </c>
      <c r="I1525" s="5">
        <v>0.18</v>
      </c>
      <c r="J1525" s="5">
        <v>602.39660000000003</v>
      </c>
      <c r="K1525" s="5">
        <v>72.160282993124099</v>
      </c>
      <c r="L1525">
        <f>YEAR(SalesData[Order Date])</f>
        <v>2023</v>
      </c>
      <c r="M1525">
        <f>MONTH(SalesData[Order Date])</f>
        <v>8</v>
      </c>
      <c r="N1525" t="str">
        <f>TEXT(SalesData[[#This Row],[Order Date]], "mmmm")</f>
        <v>August</v>
      </c>
      <c r="O1525" s="7">
        <f>IF(SalesData[Sales]=0,0,SalesData[Profit]/SalesData[Sales])</f>
        <v>0.1197886624743966</v>
      </c>
      <c r="P1525" s="8">
        <f t="shared" si="23"/>
        <v>2.4502130324108735E-4</v>
      </c>
      <c r="Q1525" t="str">
        <f>IF(SalesData[[#This Row],[Discount]]&gt;0, "Yes", "No")</f>
        <v>Yes</v>
      </c>
      <c r="R1525" t="str">
        <f>TEXT(SalesData[[#This Row],[Order Date]],"mmm-yyyy")</f>
        <v>Aug-2023</v>
      </c>
      <c r="S1525">
        <f>YEAR(SalesData[[#This Row],[Order Date]])*100 + MONTH(SalesData[[#This Row],[Order Date]])</f>
        <v>202308</v>
      </c>
    </row>
    <row r="1526" spans="1:19" x14ac:dyDescent="0.3">
      <c r="A1526" t="s">
        <v>19047</v>
      </c>
      <c r="B1526" s="3">
        <v>45156</v>
      </c>
      <c r="C1526" t="s">
        <v>19048</v>
      </c>
      <c r="D1526" t="s">
        <v>30</v>
      </c>
      <c r="E1526" t="s">
        <v>19</v>
      </c>
      <c r="F1526" t="s">
        <v>44</v>
      </c>
      <c r="G1526">
        <v>8</v>
      </c>
      <c r="H1526" s="5">
        <v>141.62</v>
      </c>
      <c r="I1526" s="5">
        <v>0.03</v>
      </c>
      <c r="J1526" s="5">
        <v>1098.9712</v>
      </c>
      <c r="K1526" s="5">
        <v>105.8178374518924</v>
      </c>
      <c r="L1526">
        <f>YEAR(SalesData[Order Date])</f>
        <v>2023</v>
      </c>
      <c r="M1526">
        <f>MONTH(SalesData[Order Date])</f>
        <v>8</v>
      </c>
      <c r="N1526" t="str">
        <f>TEXT(SalesData[[#This Row],[Order Date]], "mmmm")</f>
        <v>August</v>
      </c>
      <c r="O1526" s="7">
        <f>IF(SalesData[Sales]=0,0,SalesData[Profit]/SalesData[Sales])</f>
        <v>9.6288089671405772E-2</v>
      </c>
      <c r="P1526" s="8">
        <f t="shared" si="23"/>
        <v>2.6479310831803417E-5</v>
      </c>
      <c r="Q1526" t="str">
        <f>IF(SalesData[[#This Row],[Discount]]&gt;0, "Yes", "No")</f>
        <v>Yes</v>
      </c>
      <c r="R1526" t="str">
        <f>TEXT(SalesData[[#This Row],[Order Date]],"mmm-yyyy")</f>
        <v>Aug-2023</v>
      </c>
      <c r="S1526">
        <f>YEAR(SalesData[[#This Row],[Order Date]])*100 + MONTH(SalesData[[#This Row],[Order Date]])</f>
        <v>202308</v>
      </c>
    </row>
    <row r="1527" spans="1:19" x14ac:dyDescent="0.3">
      <c r="A1527" t="s">
        <v>19058</v>
      </c>
      <c r="B1527" s="3">
        <v>45146</v>
      </c>
      <c r="C1527" t="s">
        <v>19059</v>
      </c>
      <c r="D1527" t="s">
        <v>30</v>
      </c>
      <c r="E1527" t="s">
        <v>14</v>
      </c>
      <c r="F1527" t="s">
        <v>62</v>
      </c>
      <c r="G1527">
        <v>3</v>
      </c>
      <c r="H1527" s="5">
        <v>330.36</v>
      </c>
      <c r="I1527" s="5">
        <v>0.06</v>
      </c>
      <c r="J1527" s="5">
        <v>931.61519999999996</v>
      </c>
      <c r="K1527" s="5">
        <v>76.481371387540122</v>
      </c>
      <c r="L1527">
        <f>YEAR(SalesData[Order Date])</f>
        <v>2023</v>
      </c>
      <c r="M1527">
        <f>MONTH(SalesData[Order Date])</f>
        <v>8</v>
      </c>
      <c r="N1527" t="str">
        <f>TEXT(SalesData[[#This Row],[Order Date]], "mmmm")</f>
        <v>August</v>
      </c>
      <c r="O1527" s="7">
        <f>IF(SalesData[Sales]=0,0,SalesData[Profit]/SalesData[Sales])</f>
        <v>8.2095452486756468E-2</v>
      </c>
      <c r="P1527" s="8">
        <f t="shared" si="23"/>
        <v>6.0540016951204742E-5</v>
      </c>
      <c r="Q1527" t="str">
        <f>IF(SalesData[[#This Row],[Discount]]&gt;0, "Yes", "No")</f>
        <v>Yes</v>
      </c>
      <c r="R1527" t="str">
        <f>TEXT(SalesData[[#This Row],[Order Date]],"mmm-yyyy")</f>
        <v>Aug-2023</v>
      </c>
      <c r="S1527">
        <f>YEAR(SalesData[[#This Row],[Order Date]])*100 + MONTH(SalesData[[#This Row],[Order Date]])</f>
        <v>202308</v>
      </c>
    </row>
    <row r="1528" spans="1:19" x14ac:dyDescent="0.3">
      <c r="A1528" t="s">
        <v>19060</v>
      </c>
      <c r="B1528" s="3">
        <v>45150</v>
      </c>
      <c r="C1528" t="s">
        <v>19061</v>
      </c>
      <c r="D1528" t="s">
        <v>30</v>
      </c>
      <c r="E1528" t="s">
        <v>26</v>
      </c>
      <c r="F1528" t="s">
        <v>39</v>
      </c>
      <c r="G1528">
        <v>7</v>
      </c>
      <c r="H1528" s="5">
        <v>471.04</v>
      </c>
      <c r="I1528" s="5">
        <v>0.17</v>
      </c>
      <c r="J1528" s="5">
        <v>2736.7424000000001</v>
      </c>
      <c r="K1528" s="5">
        <v>264.223737548798</v>
      </c>
      <c r="L1528">
        <f>YEAR(SalesData[Order Date])</f>
        <v>2023</v>
      </c>
      <c r="M1528">
        <f>MONTH(SalesData[Order Date])</f>
        <v>8</v>
      </c>
      <c r="N1528" t="str">
        <f>TEXT(SalesData[[#This Row],[Order Date]], "mmmm")</f>
        <v>August</v>
      </c>
      <c r="O1528" s="7">
        <f>IF(SalesData[Sales]=0,0,SalesData[Profit]/SalesData[Sales])</f>
        <v>9.6546805994162252E-2</v>
      </c>
      <c r="P1528" s="8">
        <f t="shared" si="23"/>
        <v>5.1557647515527953E-5</v>
      </c>
      <c r="Q1528" t="str">
        <f>IF(SalesData[[#This Row],[Discount]]&gt;0, "Yes", "No")</f>
        <v>Yes</v>
      </c>
      <c r="R1528" t="str">
        <f>TEXT(SalesData[[#This Row],[Order Date]],"mmm-yyyy")</f>
        <v>Aug-2023</v>
      </c>
      <c r="S1528">
        <f>YEAR(SalesData[[#This Row],[Order Date]])*100 + MONTH(SalesData[[#This Row],[Order Date]])</f>
        <v>202308</v>
      </c>
    </row>
    <row r="1529" spans="1:19" x14ac:dyDescent="0.3">
      <c r="A1529" t="s">
        <v>19142</v>
      </c>
      <c r="B1529" s="3">
        <v>45142</v>
      </c>
      <c r="C1529" t="s">
        <v>19143</v>
      </c>
      <c r="D1529" t="s">
        <v>23</v>
      </c>
      <c r="E1529" t="s">
        <v>26</v>
      </c>
      <c r="F1529" t="s">
        <v>39</v>
      </c>
      <c r="G1529">
        <v>2</v>
      </c>
      <c r="H1529" s="5">
        <v>384.17</v>
      </c>
      <c r="I1529" s="5">
        <v>0.09</v>
      </c>
      <c r="J1529" s="5">
        <v>699.18940000000009</v>
      </c>
      <c r="K1529" s="5">
        <v>130.29259648548839</v>
      </c>
      <c r="L1529">
        <f>YEAR(SalesData[Order Date])</f>
        <v>2023</v>
      </c>
      <c r="M1529">
        <f>MONTH(SalesData[Order Date])</f>
        <v>8</v>
      </c>
      <c r="N1529" t="str">
        <f>TEXT(SalesData[[#This Row],[Order Date]], "mmmm")</f>
        <v>August</v>
      </c>
      <c r="O1529" s="7">
        <f>IF(SalesData[Sales]=0,0,SalesData[Profit]/SalesData[Sales])</f>
        <v>0.18634807176065366</v>
      </c>
      <c r="P1529" s="8">
        <f t="shared" si="23"/>
        <v>1.1713564307468047E-4</v>
      </c>
      <c r="Q1529" t="str">
        <f>IF(SalesData[[#This Row],[Discount]]&gt;0, "Yes", "No")</f>
        <v>Yes</v>
      </c>
      <c r="R1529" t="str">
        <f>TEXT(SalesData[[#This Row],[Order Date]],"mmm-yyyy")</f>
        <v>Aug-2023</v>
      </c>
      <c r="S1529">
        <f>YEAR(SalesData[[#This Row],[Order Date]])*100 + MONTH(SalesData[[#This Row],[Order Date]])</f>
        <v>202308</v>
      </c>
    </row>
    <row r="1530" spans="1:19" x14ac:dyDescent="0.3">
      <c r="A1530" t="s">
        <v>19202</v>
      </c>
      <c r="B1530" s="3">
        <v>45152</v>
      </c>
      <c r="C1530" t="s">
        <v>19203</v>
      </c>
      <c r="D1530" t="s">
        <v>18</v>
      </c>
      <c r="E1530" t="s">
        <v>19</v>
      </c>
      <c r="F1530" t="s">
        <v>31</v>
      </c>
      <c r="G1530">
        <v>4</v>
      </c>
      <c r="H1530" s="5">
        <v>97.58</v>
      </c>
      <c r="I1530" s="5">
        <v>0.05</v>
      </c>
      <c r="J1530" s="5">
        <v>370.80399999999997</v>
      </c>
      <c r="K1530" s="5">
        <v>39.922732689612552</v>
      </c>
      <c r="L1530">
        <f>YEAR(SalesData[Order Date])</f>
        <v>2023</v>
      </c>
      <c r="M1530">
        <f>MONTH(SalesData[Order Date])</f>
        <v>8</v>
      </c>
      <c r="N1530" t="str">
        <f>TEXT(SalesData[[#This Row],[Order Date]], "mmmm")</f>
        <v>August</v>
      </c>
      <c r="O1530" s="7">
        <f>IF(SalesData[Sales]=0,0,SalesData[Profit]/SalesData[Sales])</f>
        <v>0.10766532370096481</v>
      </c>
      <c r="P1530" s="8">
        <f t="shared" si="23"/>
        <v>1.281000204960033E-4</v>
      </c>
      <c r="Q1530" t="str">
        <f>IF(SalesData[[#This Row],[Discount]]&gt;0, "Yes", "No")</f>
        <v>Yes</v>
      </c>
      <c r="R1530" t="str">
        <f>TEXT(SalesData[[#This Row],[Order Date]],"mmm-yyyy")</f>
        <v>Aug-2023</v>
      </c>
      <c r="S1530">
        <f>YEAR(SalesData[[#This Row],[Order Date]])*100 + MONTH(SalesData[[#This Row],[Order Date]])</f>
        <v>202308</v>
      </c>
    </row>
    <row r="1531" spans="1:19" x14ac:dyDescent="0.3">
      <c r="A1531" t="s">
        <v>19210</v>
      </c>
      <c r="B1531" s="3">
        <v>45150</v>
      </c>
      <c r="C1531" t="s">
        <v>19211</v>
      </c>
      <c r="D1531" t="s">
        <v>23</v>
      </c>
      <c r="E1531" t="s">
        <v>26</v>
      </c>
      <c r="F1531" t="s">
        <v>20</v>
      </c>
      <c r="G1531">
        <v>8</v>
      </c>
      <c r="H1531" s="5">
        <v>839.71</v>
      </c>
      <c r="I1531" s="5">
        <v>0.12</v>
      </c>
      <c r="J1531" s="5">
        <v>5911.5583999999999</v>
      </c>
      <c r="K1531" s="5">
        <v>797.23107899204012</v>
      </c>
      <c r="L1531">
        <f>YEAR(SalesData[Order Date])</f>
        <v>2023</v>
      </c>
      <c r="M1531">
        <f>MONTH(SalesData[Order Date])</f>
        <v>8</v>
      </c>
      <c r="N1531" t="str">
        <f>TEXT(SalesData[[#This Row],[Order Date]], "mmmm")</f>
        <v>August</v>
      </c>
      <c r="O1531" s="7">
        <f>IF(SalesData[Sales]=0,0,SalesData[Profit]/SalesData[Sales])</f>
        <v>0.13485971465528279</v>
      </c>
      <c r="P1531" s="8">
        <f t="shared" si="23"/>
        <v>1.7863309952245417E-5</v>
      </c>
      <c r="Q1531" t="str">
        <f>IF(SalesData[[#This Row],[Discount]]&gt;0, "Yes", "No")</f>
        <v>Yes</v>
      </c>
      <c r="R1531" t="str">
        <f>TEXT(SalesData[[#This Row],[Order Date]],"mmm-yyyy")</f>
        <v>Aug-2023</v>
      </c>
      <c r="S1531">
        <f>YEAR(SalesData[[#This Row],[Order Date]])*100 + MONTH(SalesData[[#This Row],[Order Date]])</f>
        <v>202308</v>
      </c>
    </row>
    <row r="1532" spans="1:19" x14ac:dyDescent="0.3">
      <c r="A1532" t="s">
        <v>19256</v>
      </c>
      <c r="B1532" s="3">
        <v>45160</v>
      </c>
      <c r="C1532" t="s">
        <v>19257</v>
      </c>
      <c r="D1532" t="s">
        <v>18</v>
      </c>
      <c r="E1532" t="s">
        <v>19</v>
      </c>
      <c r="F1532" t="s">
        <v>15</v>
      </c>
      <c r="G1532">
        <v>8</v>
      </c>
      <c r="H1532" s="5">
        <v>336.29</v>
      </c>
      <c r="I1532" s="5">
        <v>0.27</v>
      </c>
      <c r="J1532" s="5">
        <v>1963.9336000000001</v>
      </c>
      <c r="K1532" s="5">
        <v>450.11086579003552</v>
      </c>
      <c r="L1532">
        <f>YEAR(SalesData[Order Date])</f>
        <v>2023</v>
      </c>
      <c r="M1532">
        <f>MONTH(SalesData[Order Date])</f>
        <v>8</v>
      </c>
      <c r="N1532" t="str">
        <f>TEXT(SalesData[[#This Row],[Order Date]], "mmmm")</f>
        <v>August</v>
      </c>
      <c r="O1532" s="7">
        <f>IF(SalesData[Sales]=0,0,SalesData[Profit]/SalesData[Sales])</f>
        <v>0.22918843375867468</v>
      </c>
      <c r="P1532" s="8">
        <f t="shared" si="23"/>
        <v>1.0035980849861726E-4</v>
      </c>
      <c r="Q1532" t="str">
        <f>IF(SalesData[[#This Row],[Discount]]&gt;0, "Yes", "No")</f>
        <v>Yes</v>
      </c>
      <c r="R1532" t="str">
        <f>TEXT(SalesData[[#This Row],[Order Date]],"mmm-yyyy")</f>
        <v>Aug-2023</v>
      </c>
      <c r="S1532">
        <f>YEAR(SalesData[[#This Row],[Order Date]])*100 + MONTH(SalesData[[#This Row],[Order Date]])</f>
        <v>202308</v>
      </c>
    </row>
    <row r="1533" spans="1:19" x14ac:dyDescent="0.3">
      <c r="A1533" t="s">
        <v>19271</v>
      </c>
      <c r="B1533" s="3">
        <v>45169</v>
      </c>
      <c r="C1533" t="s">
        <v>19272</v>
      </c>
      <c r="D1533" t="s">
        <v>23</v>
      </c>
      <c r="E1533" t="s">
        <v>14</v>
      </c>
      <c r="F1533" t="s">
        <v>44</v>
      </c>
      <c r="G1533">
        <v>2</v>
      </c>
      <c r="H1533" s="5">
        <v>315.36</v>
      </c>
      <c r="I1533" s="5">
        <v>0.24</v>
      </c>
      <c r="J1533" s="5">
        <v>479.34719999999999</v>
      </c>
      <c r="K1533" s="5">
        <v>62.434136451594817</v>
      </c>
      <c r="L1533">
        <f>YEAR(SalesData[Order Date])</f>
        <v>2023</v>
      </c>
      <c r="M1533">
        <f>MONTH(SalesData[Order Date])</f>
        <v>8</v>
      </c>
      <c r="N1533" t="str">
        <f>TEXT(SalesData[[#This Row],[Order Date]], "mmmm")</f>
        <v>August</v>
      </c>
      <c r="O1533" s="7">
        <f>IF(SalesData[Sales]=0,0,SalesData[Profit]/SalesData[Sales])</f>
        <v>0.13024825523460828</v>
      </c>
      <c r="P1533" s="8">
        <f t="shared" si="23"/>
        <v>3.8051750380517502E-4</v>
      </c>
      <c r="Q1533" t="str">
        <f>IF(SalesData[[#This Row],[Discount]]&gt;0, "Yes", "No")</f>
        <v>Yes</v>
      </c>
      <c r="R1533" t="str">
        <f>TEXT(SalesData[[#This Row],[Order Date]],"mmm-yyyy")</f>
        <v>Aug-2023</v>
      </c>
      <c r="S1533">
        <f>YEAR(SalesData[[#This Row],[Order Date]])*100 + MONTH(SalesData[[#This Row],[Order Date]])</f>
        <v>202308</v>
      </c>
    </row>
    <row r="1534" spans="1:19" x14ac:dyDescent="0.3">
      <c r="A1534" t="s">
        <v>19339</v>
      </c>
      <c r="B1534" s="3">
        <v>45161</v>
      </c>
      <c r="C1534" t="s">
        <v>19340</v>
      </c>
      <c r="D1534" t="s">
        <v>13</v>
      </c>
      <c r="E1534" t="s">
        <v>19</v>
      </c>
      <c r="F1534" t="s">
        <v>44</v>
      </c>
      <c r="G1534">
        <v>6</v>
      </c>
      <c r="H1534" s="5">
        <v>138.62</v>
      </c>
      <c r="I1534" s="5">
        <v>0.28000000000000003</v>
      </c>
      <c r="J1534" s="5">
        <v>598.83839999999998</v>
      </c>
      <c r="K1534" s="5">
        <v>70.366163803171077</v>
      </c>
      <c r="L1534">
        <f>YEAR(SalesData[Order Date])</f>
        <v>2023</v>
      </c>
      <c r="M1534">
        <f>MONTH(SalesData[Order Date])</f>
        <v>8</v>
      </c>
      <c r="N1534" t="str">
        <f>TEXT(SalesData[[#This Row],[Order Date]], "mmmm")</f>
        <v>August</v>
      </c>
      <c r="O1534" s="7">
        <f>IF(SalesData[Sales]=0,0,SalesData[Profit]/SalesData[Sales])</f>
        <v>0.11750442824503418</v>
      </c>
      <c r="P1534" s="8">
        <f t="shared" si="23"/>
        <v>3.3665175780310682E-4</v>
      </c>
      <c r="Q1534" t="str">
        <f>IF(SalesData[[#This Row],[Discount]]&gt;0, "Yes", "No")</f>
        <v>Yes</v>
      </c>
      <c r="R1534" t="str">
        <f>TEXT(SalesData[[#This Row],[Order Date]],"mmm-yyyy")</f>
        <v>Aug-2023</v>
      </c>
      <c r="S1534">
        <f>YEAR(SalesData[[#This Row],[Order Date]])*100 + MONTH(SalesData[[#This Row],[Order Date]])</f>
        <v>202308</v>
      </c>
    </row>
    <row r="1535" spans="1:19" x14ac:dyDescent="0.3">
      <c r="A1535" t="s">
        <v>60</v>
      </c>
      <c r="B1535" s="3">
        <v>45182</v>
      </c>
      <c r="C1535" t="s">
        <v>61</v>
      </c>
      <c r="D1535" t="s">
        <v>23</v>
      </c>
      <c r="E1535" t="s">
        <v>19</v>
      </c>
      <c r="F1535" t="s">
        <v>62</v>
      </c>
      <c r="G1535">
        <v>4</v>
      </c>
      <c r="H1535" s="5">
        <v>485.5</v>
      </c>
      <c r="I1535" s="5">
        <v>0.24</v>
      </c>
      <c r="J1535" s="5">
        <v>1475.92</v>
      </c>
      <c r="K1535" s="5">
        <v>408.96841759401838</v>
      </c>
      <c r="L1535">
        <f>YEAR(SalesData[Order Date])</f>
        <v>2023</v>
      </c>
      <c r="M1535">
        <f>MONTH(SalesData[Order Date])</f>
        <v>9</v>
      </c>
      <c r="N1535" t="str">
        <f>TEXT(SalesData[[#This Row],[Order Date]], "mmmm")</f>
        <v>September</v>
      </c>
      <c r="O1535" s="7">
        <f>IF(SalesData[Sales]=0,0,SalesData[Profit]/SalesData[Sales])</f>
        <v>0.27709389234783616</v>
      </c>
      <c r="P1535" s="8">
        <f t="shared" si="23"/>
        <v>1.2358393408856848E-4</v>
      </c>
      <c r="Q1535" t="str">
        <f>IF(SalesData[[#This Row],[Discount]]&gt;0, "Yes", "No")</f>
        <v>Yes</v>
      </c>
      <c r="R1535" t="str">
        <f>TEXT(SalesData[[#This Row],[Order Date]],"mmm-yyyy")</f>
        <v>Sep-2023</v>
      </c>
      <c r="S1535">
        <f>YEAR(SalesData[[#This Row],[Order Date]])*100 + MONTH(SalesData[[#This Row],[Order Date]])</f>
        <v>202309</v>
      </c>
    </row>
    <row r="1536" spans="1:19" x14ac:dyDescent="0.3">
      <c r="A1536" t="s">
        <v>79</v>
      </c>
      <c r="B1536" s="3">
        <v>45171</v>
      </c>
      <c r="C1536" t="s">
        <v>80</v>
      </c>
      <c r="D1536" t="s">
        <v>23</v>
      </c>
      <c r="E1536" t="s">
        <v>19</v>
      </c>
      <c r="F1536" t="s">
        <v>62</v>
      </c>
      <c r="G1536">
        <v>8</v>
      </c>
      <c r="H1536" s="5">
        <v>95.69</v>
      </c>
      <c r="I1536" s="5">
        <v>0.26</v>
      </c>
      <c r="J1536" s="5">
        <v>566.48479999999995</v>
      </c>
      <c r="K1536" s="5">
        <v>82.885231923169528</v>
      </c>
      <c r="L1536">
        <f>YEAR(SalesData[Order Date])</f>
        <v>2023</v>
      </c>
      <c r="M1536">
        <f>MONTH(SalesData[Order Date])</f>
        <v>9</v>
      </c>
      <c r="N1536" t="str">
        <f>TEXT(SalesData[[#This Row],[Order Date]], "mmmm")</f>
        <v>September</v>
      </c>
      <c r="O1536" s="7">
        <f>IF(SalesData[Sales]=0,0,SalesData[Profit]/SalesData[Sales])</f>
        <v>0.14631501484800569</v>
      </c>
      <c r="P1536" s="8">
        <f t="shared" si="23"/>
        <v>3.3963841571742084E-4</v>
      </c>
      <c r="Q1536" t="str">
        <f>IF(SalesData[[#This Row],[Discount]]&gt;0, "Yes", "No")</f>
        <v>Yes</v>
      </c>
      <c r="R1536" t="str">
        <f>TEXT(SalesData[[#This Row],[Order Date]],"mmm-yyyy")</f>
        <v>Sep-2023</v>
      </c>
      <c r="S1536">
        <f>YEAR(SalesData[[#This Row],[Order Date]])*100 + MONTH(SalesData[[#This Row],[Order Date]])</f>
        <v>202309</v>
      </c>
    </row>
    <row r="1537" spans="1:19" x14ac:dyDescent="0.3">
      <c r="A1537" t="s">
        <v>87</v>
      </c>
      <c r="B1537" s="3">
        <v>45191</v>
      </c>
      <c r="C1537" t="s">
        <v>88</v>
      </c>
      <c r="D1537" t="s">
        <v>18</v>
      </c>
      <c r="E1537" t="s">
        <v>26</v>
      </c>
      <c r="F1537" t="s">
        <v>20</v>
      </c>
      <c r="G1537">
        <v>4</v>
      </c>
      <c r="H1537" s="5">
        <v>540.4</v>
      </c>
      <c r="I1537" s="5">
        <v>0.27</v>
      </c>
      <c r="J1537" s="5">
        <v>1577.9680000000001</v>
      </c>
      <c r="K1537" s="5">
        <v>301.21071277255692</v>
      </c>
      <c r="L1537">
        <f>YEAR(SalesData[Order Date])</f>
        <v>2023</v>
      </c>
      <c r="M1537">
        <f>MONTH(SalesData[Order Date])</f>
        <v>9</v>
      </c>
      <c r="N1537" t="str">
        <f>TEXT(SalesData[[#This Row],[Order Date]], "mmmm")</f>
        <v>September</v>
      </c>
      <c r="O1537" s="7">
        <f>IF(SalesData[Sales]=0,0,SalesData[Profit]/SalesData[Sales])</f>
        <v>0.19088518447304184</v>
      </c>
      <c r="P1537" s="8">
        <f t="shared" si="23"/>
        <v>1.2490747594374538E-4</v>
      </c>
      <c r="Q1537" t="str">
        <f>IF(SalesData[[#This Row],[Discount]]&gt;0, "Yes", "No")</f>
        <v>Yes</v>
      </c>
      <c r="R1537" t="str">
        <f>TEXT(SalesData[[#This Row],[Order Date]],"mmm-yyyy")</f>
        <v>Sep-2023</v>
      </c>
      <c r="S1537">
        <f>YEAR(SalesData[[#This Row],[Order Date]])*100 + MONTH(SalesData[[#This Row],[Order Date]])</f>
        <v>202309</v>
      </c>
    </row>
    <row r="1538" spans="1:19" x14ac:dyDescent="0.3">
      <c r="A1538" t="s">
        <v>102</v>
      </c>
      <c r="B1538" s="3">
        <v>45199</v>
      </c>
      <c r="C1538" t="s">
        <v>103</v>
      </c>
      <c r="D1538" t="s">
        <v>18</v>
      </c>
      <c r="E1538" t="s">
        <v>14</v>
      </c>
      <c r="F1538" t="s">
        <v>62</v>
      </c>
      <c r="G1538">
        <v>4</v>
      </c>
      <c r="H1538" s="5">
        <v>469.28</v>
      </c>
      <c r="I1538" s="5">
        <v>0.17</v>
      </c>
      <c r="J1538" s="5">
        <v>1558.0096000000001</v>
      </c>
      <c r="K1538" s="5">
        <v>244.13092226593659</v>
      </c>
      <c r="L1538">
        <f>YEAR(SalesData[Order Date])</f>
        <v>2023</v>
      </c>
      <c r="M1538">
        <f>MONTH(SalesData[Order Date])</f>
        <v>9</v>
      </c>
      <c r="N1538" t="str">
        <f>TEXT(SalesData[[#This Row],[Order Date]], "mmmm")</f>
        <v>September</v>
      </c>
      <c r="O1538" s="7">
        <f>IF(SalesData[Sales]=0,0,SalesData[Profit]/SalesData[Sales])</f>
        <v>0.15669410654846835</v>
      </c>
      <c r="P1538" s="8">
        <f t="shared" ref="P1538:P1601" si="24">IF(H:H*G:G=0, 0, (I:I/(H:H*G:G)))</f>
        <v>9.0564268666893971E-5</v>
      </c>
      <c r="Q1538" t="str">
        <f>IF(SalesData[[#This Row],[Discount]]&gt;0, "Yes", "No")</f>
        <v>Yes</v>
      </c>
      <c r="R1538" t="str">
        <f>TEXT(SalesData[[#This Row],[Order Date]],"mmm-yyyy")</f>
        <v>Sep-2023</v>
      </c>
      <c r="S1538">
        <f>YEAR(SalesData[[#This Row],[Order Date]])*100 + MONTH(SalesData[[#This Row],[Order Date]])</f>
        <v>202309</v>
      </c>
    </row>
    <row r="1539" spans="1:19" x14ac:dyDescent="0.3">
      <c r="A1539" t="s">
        <v>188</v>
      </c>
      <c r="B1539" s="3">
        <v>45183</v>
      </c>
      <c r="C1539" t="s">
        <v>189</v>
      </c>
      <c r="D1539" t="s">
        <v>30</v>
      </c>
      <c r="E1539" t="s">
        <v>14</v>
      </c>
      <c r="F1539" t="s">
        <v>15</v>
      </c>
      <c r="G1539">
        <v>9</v>
      </c>
      <c r="H1539" s="5">
        <v>400.62</v>
      </c>
      <c r="I1539" s="5">
        <v>0.03</v>
      </c>
      <c r="J1539" s="5">
        <v>3497.4126000000001</v>
      </c>
      <c r="K1539" s="5">
        <v>291.39907899759339</v>
      </c>
      <c r="L1539">
        <f>YEAR(SalesData[Order Date])</f>
        <v>2023</v>
      </c>
      <c r="M1539">
        <f>MONTH(SalesData[Order Date])</f>
        <v>9</v>
      </c>
      <c r="N1539" t="str">
        <f>TEXT(SalesData[[#This Row],[Order Date]], "mmmm")</f>
        <v>September</v>
      </c>
      <c r="O1539" s="7">
        <f>IF(SalesData[Sales]=0,0,SalesData[Profit]/SalesData[Sales])</f>
        <v>8.3318473490257741E-2</v>
      </c>
      <c r="P1539" s="8">
        <f t="shared" si="24"/>
        <v>8.3204366565157346E-6</v>
      </c>
      <c r="Q1539" t="str">
        <f>IF(SalesData[[#This Row],[Discount]]&gt;0, "Yes", "No")</f>
        <v>Yes</v>
      </c>
      <c r="R1539" t="str">
        <f>TEXT(SalesData[[#This Row],[Order Date]],"mmm-yyyy")</f>
        <v>Sep-2023</v>
      </c>
      <c r="S1539">
        <f>YEAR(SalesData[[#This Row],[Order Date]])*100 + MONTH(SalesData[[#This Row],[Order Date]])</f>
        <v>202309</v>
      </c>
    </row>
    <row r="1540" spans="1:19" x14ac:dyDescent="0.3">
      <c r="A1540" t="s">
        <v>224</v>
      </c>
      <c r="B1540" s="3">
        <v>45194</v>
      </c>
      <c r="C1540" t="s">
        <v>225</v>
      </c>
      <c r="D1540" t="s">
        <v>23</v>
      </c>
      <c r="E1540" t="s">
        <v>26</v>
      </c>
      <c r="F1540" t="s">
        <v>34</v>
      </c>
      <c r="G1540">
        <v>6</v>
      </c>
      <c r="H1540" s="5">
        <v>555.07000000000005</v>
      </c>
      <c r="I1540" s="5">
        <v>0.02</v>
      </c>
      <c r="J1540" s="5">
        <v>3263.8116</v>
      </c>
      <c r="K1540" s="5">
        <v>597.31995965972351</v>
      </c>
      <c r="L1540">
        <f>YEAR(SalesData[Order Date])</f>
        <v>2023</v>
      </c>
      <c r="M1540">
        <f>MONTH(SalesData[Order Date])</f>
        <v>9</v>
      </c>
      <c r="N1540" t="str">
        <f>TEXT(SalesData[[#This Row],[Order Date]], "mmmm")</f>
        <v>September</v>
      </c>
      <c r="O1540" s="7">
        <f>IF(SalesData[Sales]=0,0,SalesData[Profit]/SalesData[Sales])</f>
        <v>0.18301300223938277</v>
      </c>
      <c r="P1540" s="8">
        <f t="shared" si="24"/>
        <v>6.0052485872652703E-6</v>
      </c>
      <c r="Q1540" t="str">
        <f>IF(SalesData[[#This Row],[Discount]]&gt;0, "Yes", "No")</f>
        <v>Yes</v>
      </c>
      <c r="R1540" t="str">
        <f>TEXT(SalesData[[#This Row],[Order Date]],"mmm-yyyy")</f>
        <v>Sep-2023</v>
      </c>
      <c r="S1540">
        <f>YEAR(SalesData[[#This Row],[Order Date]])*100 + MONTH(SalesData[[#This Row],[Order Date]])</f>
        <v>202309</v>
      </c>
    </row>
    <row r="1541" spans="1:19" x14ac:dyDescent="0.3">
      <c r="A1541" t="s">
        <v>292</v>
      </c>
      <c r="B1541" s="3">
        <v>45172</v>
      </c>
      <c r="C1541" t="s">
        <v>293</v>
      </c>
      <c r="D1541" t="s">
        <v>18</v>
      </c>
      <c r="E1541" t="s">
        <v>19</v>
      </c>
      <c r="F1541" t="s">
        <v>39</v>
      </c>
      <c r="G1541">
        <v>6</v>
      </c>
      <c r="H1541" s="5">
        <v>357.27</v>
      </c>
      <c r="I1541" s="5">
        <v>0.23</v>
      </c>
      <c r="J1541" s="5">
        <v>1650.5873999999999</v>
      </c>
      <c r="K1541" s="5">
        <v>196.8565036785775</v>
      </c>
      <c r="L1541">
        <f>YEAR(SalesData[Order Date])</f>
        <v>2023</v>
      </c>
      <c r="M1541">
        <f>MONTH(SalesData[Order Date])</f>
        <v>9</v>
      </c>
      <c r="N1541" t="str">
        <f>TEXT(SalesData[[#This Row],[Order Date]], "mmmm")</f>
        <v>September</v>
      </c>
      <c r="O1541" s="7">
        <f>IF(SalesData[Sales]=0,0,SalesData[Profit]/SalesData[Sales])</f>
        <v>0.11926451375951222</v>
      </c>
      <c r="P1541" s="8">
        <f t="shared" si="24"/>
        <v>1.0729513626482307E-4</v>
      </c>
      <c r="Q1541" t="str">
        <f>IF(SalesData[[#This Row],[Discount]]&gt;0, "Yes", "No")</f>
        <v>Yes</v>
      </c>
      <c r="R1541" t="str">
        <f>TEXT(SalesData[[#This Row],[Order Date]],"mmm-yyyy")</f>
        <v>Sep-2023</v>
      </c>
      <c r="S1541">
        <f>YEAR(SalesData[[#This Row],[Order Date]])*100 + MONTH(SalesData[[#This Row],[Order Date]])</f>
        <v>202309</v>
      </c>
    </row>
    <row r="1542" spans="1:19" x14ac:dyDescent="0.3">
      <c r="A1542" t="s">
        <v>312</v>
      </c>
      <c r="B1542" s="3">
        <v>45170</v>
      </c>
      <c r="C1542" t="s">
        <v>313</v>
      </c>
      <c r="D1542" t="s">
        <v>30</v>
      </c>
      <c r="E1542" t="s">
        <v>26</v>
      </c>
      <c r="F1542" t="s">
        <v>15</v>
      </c>
      <c r="G1542">
        <v>7</v>
      </c>
      <c r="H1542" s="5">
        <v>746.23</v>
      </c>
      <c r="I1542" s="5">
        <v>0.13</v>
      </c>
      <c r="J1542" s="5">
        <v>4544.5406999999996</v>
      </c>
      <c r="K1542" s="5">
        <v>999.993630383555</v>
      </c>
      <c r="L1542">
        <f>YEAR(SalesData[Order Date])</f>
        <v>2023</v>
      </c>
      <c r="M1542">
        <f>MONTH(SalesData[Order Date])</f>
        <v>9</v>
      </c>
      <c r="N1542" t="str">
        <f>TEXT(SalesData[[#This Row],[Order Date]], "mmmm")</f>
        <v>September</v>
      </c>
      <c r="O1542" s="7">
        <f>IF(SalesData[Sales]=0,0,SalesData[Profit]/SalesData[Sales])</f>
        <v>0.22004283741667338</v>
      </c>
      <c r="P1542" s="8">
        <f t="shared" si="24"/>
        <v>2.4887003432492088E-5</v>
      </c>
      <c r="Q1542" t="str">
        <f>IF(SalesData[[#This Row],[Discount]]&gt;0, "Yes", "No")</f>
        <v>Yes</v>
      </c>
      <c r="R1542" t="str">
        <f>TEXT(SalesData[[#This Row],[Order Date]],"mmm-yyyy")</f>
        <v>Sep-2023</v>
      </c>
      <c r="S1542">
        <f>YEAR(SalesData[[#This Row],[Order Date]])*100 + MONTH(SalesData[[#This Row],[Order Date]])</f>
        <v>202309</v>
      </c>
    </row>
    <row r="1543" spans="1:19" x14ac:dyDescent="0.3">
      <c r="A1543" t="s">
        <v>364</v>
      </c>
      <c r="B1543" s="3">
        <v>45176</v>
      </c>
      <c r="C1543" t="s">
        <v>365</v>
      </c>
      <c r="D1543" t="s">
        <v>30</v>
      </c>
      <c r="E1543" t="s">
        <v>26</v>
      </c>
      <c r="F1543" t="s">
        <v>15</v>
      </c>
      <c r="G1543">
        <v>5</v>
      </c>
      <c r="H1543" s="5">
        <v>189.57</v>
      </c>
      <c r="I1543" s="5">
        <v>0.17</v>
      </c>
      <c r="J1543" s="5">
        <v>786.71549999999991</v>
      </c>
      <c r="K1543" s="5">
        <v>162.75232393186079</v>
      </c>
      <c r="L1543">
        <f>YEAR(SalesData[Order Date])</f>
        <v>2023</v>
      </c>
      <c r="M1543">
        <f>MONTH(SalesData[Order Date])</f>
        <v>9</v>
      </c>
      <c r="N1543" t="str">
        <f>TEXT(SalesData[[#This Row],[Order Date]], "mmmm")</f>
        <v>September</v>
      </c>
      <c r="O1543" s="7">
        <f>IF(SalesData[Sales]=0,0,SalesData[Profit]/SalesData[Sales])</f>
        <v>0.20687570529862551</v>
      </c>
      <c r="P1543" s="8">
        <f t="shared" si="24"/>
        <v>1.7935327319723587E-4</v>
      </c>
      <c r="Q1543" t="str">
        <f>IF(SalesData[[#This Row],[Discount]]&gt;0, "Yes", "No")</f>
        <v>Yes</v>
      </c>
      <c r="R1543" t="str">
        <f>TEXT(SalesData[[#This Row],[Order Date]],"mmm-yyyy")</f>
        <v>Sep-2023</v>
      </c>
      <c r="S1543">
        <f>YEAR(SalesData[[#This Row],[Order Date]])*100 + MONTH(SalesData[[#This Row],[Order Date]])</f>
        <v>202309</v>
      </c>
    </row>
    <row r="1544" spans="1:19" x14ac:dyDescent="0.3">
      <c r="A1544" t="s">
        <v>406</v>
      </c>
      <c r="B1544" s="3">
        <v>45178</v>
      </c>
      <c r="C1544" t="s">
        <v>407</v>
      </c>
      <c r="D1544" t="s">
        <v>18</v>
      </c>
      <c r="E1544" t="s">
        <v>26</v>
      </c>
      <c r="F1544" t="s">
        <v>15</v>
      </c>
      <c r="G1544">
        <v>8</v>
      </c>
      <c r="H1544" s="5">
        <v>172.98</v>
      </c>
      <c r="I1544" s="5">
        <v>0.25</v>
      </c>
      <c r="J1544" s="5">
        <v>1037.8800000000001</v>
      </c>
      <c r="K1544" s="5">
        <v>275.61430545164473</v>
      </c>
      <c r="L1544">
        <f>YEAR(SalesData[Order Date])</f>
        <v>2023</v>
      </c>
      <c r="M1544">
        <f>MONTH(SalesData[Order Date])</f>
        <v>9</v>
      </c>
      <c r="N1544" t="str">
        <f>TEXT(SalesData[[#This Row],[Order Date]], "mmmm")</f>
        <v>September</v>
      </c>
      <c r="O1544" s="7">
        <f>IF(SalesData[Sales]=0,0,SalesData[Profit]/SalesData[Sales])</f>
        <v>0.26555507905696679</v>
      </c>
      <c r="P1544" s="8">
        <f t="shared" si="24"/>
        <v>1.8065672332061511E-4</v>
      </c>
      <c r="Q1544" t="str">
        <f>IF(SalesData[[#This Row],[Discount]]&gt;0, "Yes", "No")</f>
        <v>Yes</v>
      </c>
      <c r="R1544" t="str">
        <f>TEXT(SalesData[[#This Row],[Order Date]],"mmm-yyyy")</f>
        <v>Sep-2023</v>
      </c>
      <c r="S1544">
        <f>YEAR(SalesData[[#This Row],[Order Date]])*100 + MONTH(SalesData[[#This Row],[Order Date]])</f>
        <v>202309</v>
      </c>
    </row>
    <row r="1545" spans="1:19" x14ac:dyDescent="0.3">
      <c r="A1545" t="s">
        <v>424</v>
      </c>
      <c r="B1545" s="3">
        <v>45189</v>
      </c>
      <c r="C1545" t="s">
        <v>425</v>
      </c>
      <c r="D1545" t="s">
        <v>13</v>
      </c>
      <c r="E1545" t="s">
        <v>14</v>
      </c>
      <c r="F1545" t="s">
        <v>20</v>
      </c>
      <c r="G1545">
        <v>6</v>
      </c>
      <c r="H1545" s="5">
        <v>337.04</v>
      </c>
      <c r="I1545" s="5">
        <v>0.28999999999999998</v>
      </c>
      <c r="J1545" s="5">
        <v>1435.7904000000001</v>
      </c>
      <c r="K1545" s="5">
        <v>170.00202046311591</v>
      </c>
      <c r="L1545">
        <f>YEAR(SalesData[Order Date])</f>
        <v>2023</v>
      </c>
      <c r="M1545">
        <f>MONTH(SalesData[Order Date])</f>
        <v>9</v>
      </c>
      <c r="N1545" t="str">
        <f>TEXT(SalesData[[#This Row],[Order Date]], "mmmm")</f>
        <v>September</v>
      </c>
      <c r="O1545" s="7">
        <f>IF(SalesData[Sales]=0,0,SalesData[Profit]/SalesData[Sales])</f>
        <v>0.11840309035574824</v>
      </c>
      <c r="P1545" s="8">
        <f t="shared" si="24"/>
        <v>1.4340533270037185E-4</v>
      </c>
      <c r="Q1545" t="str">
        <f>IF(SalesData[[#This Row],[Discount]]&gt;0, "Yes", "No")</f>
        <v>Yes</v>
      </c>
      <c r="R1545" t="str">
        <f>TEXT(SalesData[[#This Row],[Order Date]],"mmm-yyyy")</f>
        <v>Sep-2023</v>
      </c>
      <c r="S1545">
        <f>YEAR(SalesData[[#This Row],[Order Date]])*100 + MONTH(SalesData[[#This Row],[Order Date]])</f>
        <v>202309</v>
      </c>
    </row>
    <row r="1546" spans="1:19" x14ac:dyDescent="0.3">
      <c r="A1546" t="s">
        <v>488</v>
      </c>
      <c r="B1546" s="3">
        <v>45179</v>
      </c>
      <c r="C1546" t="s">
        <v>489</v>
      </c>
      <c r="D1546" t="s">
        <v>23</v>
      </c>
      <c r="E1546" t="s">
        <v>14</v>
      </c>
      <c r="F1546" t="s">
        <v>39</v>
      </c>
      <c r="G1546">
        <v>6</v>
      </c>
      <c r="H1546" s="5">
        <v>406.02</v>
      </c>
      <c r="I1546" s="5">
        <v>0.11</v>
      </c>
      <c r="J1546" s="5">
        <v>2168.1468</v>
      </c>
      <c r="K1546" s="5">
        <v>298.24105875127321</v>
      </c>
      <c r="L1546">
        <f>YEAR(SalesData[Order Date])</f>
        <v>2023</v>
      </c>
      <c r="M1546">
        <f>MONTH(SalesData[Order Date])</f>
        <v>9</v>
      </c>
      <c r="N1546" t="str">
        <f>TEXT(SalesData[[#This Row],[Order Date]], "mmmm")</f>
        <v>September</v>
      </c>
      <c r="O1546" s="7">
        <f>IF(SalesData[Sales]=0,0,SalesData[Profit]/SalesData[Sales])</f>
        <v>0.13755574980037016</v>
      </c>
      <c r="P1546" s="8">
        <f t="shared" si="24"/>
        <v>4.5153769108254114E-5</v>
      </c>
      <c r="Q1546" t="str">
        <f>IF(SalesData[[#This Row],[Discount]]&gt;0, "Yes", "No")</f>
        <v>Yes</v>
      </c>
      <c r="R1546" t="str">
        <f>TEXT(SalesData[[#This Row],[Order Date]],"mmm-yyyy")</f>
        <v>Sep-2023</v>
      </c>
      <c r="S1546">
        <f>YEAR(SalesData[[#This Row],[Order Date]])*100 + MONTH(SalesData[[#This Row],[Order Date]])</f>
        <v>202309</v>
      </c>
    </row>
    <row r="1547" spans="1:19" x14ac:dyDescent="0.3">
      <c r="A1547" t="s">
        <v>626</v>
      </c>
      <c r="B1547" s="3">
        <v>45184</v>
      </c>
      <c r="C1547" t="s">
        <v>627</v>
      </c>
      <c r="D1547" t="s">
        <v>30</v>
      </c>
      <c r="E1547" t="s">
        <v>19</v>
      </c>
      <c r="F1547" t="s">
        <v>62</v>
      </c>
      <c r="G1547">
        <v>9</v>
      </c>
      <c r="H1547" s="5">
        <v>558.89</v>
      </c>
      <c r="I1547" s="5">
        <v>0</v>
      </c>
      <c r="J1547" s="5">
        <v>5030.01</v>
      </c>
      <c r="K1547" s="5">
        <v>1167.582299819949</v>
      </c>
      <c r="L1547">
        <f>YEAR(SalesData[Order Date])</f>
        <v>2023</v>
      </c>
      <c r="M1547">
        <f>MONTH(SalesData[Order Date])</f>
        <v>9</v>
      </c>
      <c r="N1547" t="str">
        <f>TEXT(SalesData[[#This Row],[Order Date]], "mmmm")</f>
        <v>September</v>
      </c>
      <c r="O1547" s="7">
        <f>IF(SalesData[Sales]=0,0,SalesData[Profit]/SalesData[Sales])</f>
        <v>0.23212325618039506</v>
      </c>
      <c r="P1547" s="8">
        <f t="shared" si="24"/>
        <v>0</v>
      </c>
      <c r="Q1547" t="str">
        <f>IF(SalesData[[#This Row],[Discount]]&gt;0, "Yes", "No")</f>
        <v>No</v>
      </c>
      <c r="R1547" t="str">
        <f>TEXT(SalesData[[#This Row],[Order Date]],"mmm-yyyy")</f>
        <v>Sep-2023</v>
      </c>
      <c r="S1547">
        <f>YEAR(SalesData[[#This Row],[Order Date]])*100 + MONTH(SalesData[[#This Row],[Order Date]])</f>
        <v>202309</v>
      </c>
    </row>
    <row r="1548" spans="1:19" x14ac:dyDescent="0.3">
      <c r="A1548" t="s">
        <v>722</v>
      </c>
      <c r="B1548" s="3">
        <v>45198</v>
      </c>
      <c r="C1548" t="s">
        <v>723</v>
      </c>
      <c r="D1548" t="s">
        <v>13</v>
      </c>
      <c r="E1548" t="s">
        <v>26</v>
      </c>
      <c r="F1548" t="s">
        <v>15</v>
      </c>
      <c r="G1548">
        <v>4</v>
      </c>
      <c r="H1548" s="5">
        <v>127.84</v>
      </c>
      <c r="I1548" s="5">
        <v>0.17</v>
      </c>
      <c r="J1548" s="5">
        <v>424.42880000000002</v>
      </c>
      <c r="K1548" s="5">
        <v>98.25616198808406</v>
      </c>
      <c r="L1548">
        <f>YEAR(SalesData[Order Date])</f>
        <v>2023</v>
      </c>
      <c r="M1548">
        <f>MONTH(SalesData[Order Date])</f>
        <v>9</v>
      </c>
      <c r="N1548" t="str">
        <f>TEXT(SalesData[[#This Row],[Order Date]], "mmmm")</f>
        <v>September</v>
      </c>
      <c r="O1548" s="7">
        <f>IF(SalesData[Sales]=0,0,SalesData[Profit]/SalesData[Sales])</f>
        <v>0.23150210821717107</v>
      </c>
      <c r="P1548" s="8">
        <f t="shared" si="24"/>
        <v>3.3244680851063829E-4</v>
      </c>
      <c r="Q1548" t="str">
        <f>IF(SalesData[[#This Row],[Discount]]&gt;0, "Yes", "No")</f>
        <v>Yes</v>
      </c>
      <c r="R1548" t="str">
        <f>TEXT(SalesData[[#This Row],[Order Date]],"mmm-yyyy")</f>
        <v>Sep-2023</v>
      </c>
      <c r="S1548">
        <f>YEAR(SalesData[[#This Row],[Order Date]])*100 + MONTH(SalesData[[#This Row],[Order Date]])</f>
        <v>202309</v>
      </c>
    </row>
    <row r="1549" spans="1:19" x14ac:dyDescent="0.3">
      <c r="A1549" t="s">
        <v>866</v>
      </c>
      <c r="B1549" s="3">
        <v>45197</v>
      </c>
      <c r="C1549" t="s">
        <v>867</v>
      </c>
      <c r="D1549" t="s">
        <v>13</v>
      </c>
      <c r="E1549" t="s">
        <v>19</v>
      </c>
      <c r="F1549" t="s">
        <v>31</v>
      </c>
      <c r="G1549">
        <v>7</v>
      </c>
      <c r="H1549" s="5">
        <v>247.13</v>
      </c>
      <c r="I1549" s="5">
        <v>0.19</v>
      </c>
      <c r="J1549" s="5">
        <v>1401.2271000000001</v>
      </c>
      <c r="K1549" s="5">
        <v>218.29073595927281</v>
      </c>
      <c r="L1549">
        <f>YEAR(SalesData[Order Date])</f>
        <v>2023</v>
      </c>
      <c r="M1549">
        <f>MONTH(SalesData[Order Date])</f>
        <v>9</v>
      </c>
      <c r="N1549" t="str">
        <f>TEXT(SalesData[[#This Row],[Order Date]], "mmmm")</f>
        <v>September</v>
      </c>
      <c r="O1549" s="7">
        <f>IF(SalesData[Sales]=0,0,SalesData[Profit]/SalesData[Sales])</f>
        <v>0.15578540834620797</v>
      </c>
      <c r="P1549" s="8">
        <f t="shared" si="24"/>
        <v>1.0983230341462852E-4</v>
      </c>
      <c r="Q1549" t="str">
        <f>IF(SalesData[[#This Row],[Discount]]&gt;0, "Yes", "No")</f>
        <v>Yes</v>
      </c>
      <c r="R1549" t="str">
        <f>TEXT(SalesData[[#This Row],[Order Date]],"mmm-yyyy")</f>
        <v>Sep-2023</v>
      </c>
      <c r="S1549">
        <f>YEAR(SalesData[[#This Row],[Order Date]])*100 + MONTH(SalesData[[#This Row],[Order Date]])</f>
        <v>202309</v>
      </c>
    </row>
    <row r="1550" spans="1:19" x14ac:dyDescent="0.3">
      <c r="A1550" t="s">
        <v>914</v>
      </c>
      <c r="B1550" s="3">
        <v>45175</v>
      </c>
      <c r="C1550" t="s">
        <v>915</v>
      </c>
      <c r="D1550" t="s">
        <v>30</v>
      </c>
      <c r="E1550" t="s">
        <v>14</v>
      </c>
      <c r="F1550" t="s">
        <v>20</v>
      </c>
      <c r="G1550">
        <v>5</v>
      </c>
      <c r="H1550" s="5">
        <v>620.24</v>
      </c>
      <c r="I1550" s="5">
        <v>0.25</v>
      </c>
      <c r="J1550" s="5">
        <v>2325.9</v>
      </c>
      <c r="K1550" s="5">
        <v>528.37081196836573</v>
      </c>
      <c r="L1550">
        <f>YEAR(SalesData[Order Date])</f>
        <v>2023</v>
      </c>
      <c r="M1550">
        <f>MONTH(SalesData[Order Date])</f>
        <v>9</v>
      </c>
      <c r="N1550" t="str">
        <f>TEXT(SalesData[[#This Row],[Order Date]], "mmmm")</f>
        <v>September</v>
      </c>
      <c r="O1550" s="7">
        <f>IF(SalesData[Sales]=0,0,SalesData[Profit]/SalesData[Sales])</f>
        <v>0.22716832708558654</v>
      </c>
      <c r="P1550" s="8">
        <f t="shared" si="24"/>
        <v>8.0613955888043343E-5</v>
      </c>
      <c r="Q1550" t="str">
        <f>IF(SalesData[[#This Row],[Discount]]&gt;0, "Yes", "No")</f>
        <v>Yes</v>
      </c>
      <c r="R1550" t="str">
        <f>TEXT(SalesData[[#This Row],[Order Date]],"mmm-yyyy")</f>
        <v>Sep-2023</v>
      </c>
      <c r="S1550">
        <f>YEAR(SalesData[[#This Row],[Order Date]])*100 + MONTH(SalesData[[#This Row],[Order Date]])</f>
        <v>202309</v>
      </c>
    </row>
    <row r="1551" spans="1:19" x14ac:dyDescent="0.3">
      <c r="A1551" t="s">
        <v>974</v>
      </c>
      <c r="B1551" s="3">
        <v>45171</v>
      </c>
      <c r="C1551" t="s">
        <v>889</v>
      </c>
      <c r="D1551" t="s">
        <v>13</v>
      </c>
      <c r="E1551" t="s">
        <v>26</v>
      </c>
      <c r="F1551" t="s">
        <v>31</v>
      </c>
      <c r="G1551">
        <v>7</v>
      </c>
      <c r="H1551" s="5">
        <v>608.94000000000005</v>
      </c>
      <c r="I1551" s="5">
        <v>0.12</v>
      </c>
      <c r="J1551" s="5">
        <v>3751.0704000000001</v>
      </c>
      <c r="K1551" s="5">
        <v>1072.800776064116</v>
      </c>
      <c r="L1551">
        <f>YEAR(SalesData[Order Date])</f>
        <v>2023</v>
      </c>
      <c r="M1551">
        <f>MONTH(SalesData[Order Date])</f>
        <v>9</v>
      </c>
      <c r="N1551" t="str">
        <f>TEXT(SalesData[[#This Row],[Order Date]], "mmmm")</f>
        <v>September</v>
      </c>
      <c r="O1551" s="7">
        <f>IF(SalesData[Sales]=0,0,SalesData[Profit]/SalesData[Sales])</f>
        <v>0.28599857151817676</v>
      </c>
      <c r="P1551" s="8">
        <f t="shared" si="24"/>
        <v>2.8151964303309263E-5</v>
      </c>
      <c r="Q1551" t="str">
        <f>IF(SalesData[[#This Row],[Discount]]&gt;0, "Yes", "No")</f>
        <v>Yes</v>
      </c>
      <c r="R1551" t="str">
        <f>TEXT(SalesData[[#This Row],[Order Date]],"mmm-yyyy")</f>
        <v>Sep-2023</v>
      </c>
      <c r="S1551">
        <f>YEAR(SalesData[[#This Row],[Order Date]])*100 + MONTH(SalesData[[#This Row],[Order Date]])</f>
        <v>202309</v>
      </c>
    </row>
    <row r="1552" spans="1:19" x14ac:dyDescent="0.3">
      <c r="A1552" t="s">
        <v>989</v>
      </c>
      <c r="B1552" s="3">
        <v>45186</v>
      </c>
      <c r="C1552" t="s">
        <v>990</v>
      </c>
      <c r="D1552" t="s">
        <v>18</v>
      </c>
      <c r="E1552" t="s">
        <v>19</v>
      </c>
      <c r="F1552" t="s">
        <v>27</v>
      </c>
      <c r="G1552">
        <v>1</v>
      </c>
      <c r="H1552" s="5">
        <v>29.64</v>
      </c>
      <c r="I1552" s="5">
        <v>0.21</v>
      </c>
      <c r="J1552" s="5">
        <v>23.415600000000001</v>
      </c>
      <c r="K1552" s="5">
        <v>3.0294226330170551</v>
      </c>
      <c r="L1552">
        <f>YEAR(SalesData[Order Date])</f>
        <v>2023</v>
      </c>
      <c r="M1552">
        <f>MONTH(SalesData[Order Date])</f>
        <v>9</v>
      </c>
      <c r="N1552" t="str">
        <f>TEXT(SalesData[[#This Row],[Order Date]], "mmmm")</f>
        <v>September</v>
      </c>
      <c r="O1552" s="7">
        <f>IF(SalesData[Sales]=0,0,SalesData[Profit]/SalesData[Sales])</f>
        <v>0.12937625484792425</v>
      </c>
      <c r="P1552" s="8">
        <f t="shared" si="24"/>
        <v>7.085020242914979E-3</v>
      </c>
      <c r="Q1552" t="str">
        <f>IF(SalesData[[#This Row],[Discount]]&gt;0, "Yes", "No")</f>
        <v>Yes</v>
      </c>
      <c r="R1552" t="str">
        <f>TEXT(SalesData[[#This Row],[Order Date]],"mmm-yyyy")</f>
        <v>Sep-2023</v>
      </c>
      <c r="S1552">
        <f>YEAR(SalesData[[#This Row],[Order Date]])*100 + MONTH(SalesData[[#This Row],[Order Date]])</f>
        <v>202309</v>
      </c>
    </row>
    <row r="1553" spans="1:19" x14ac:dyDescent="0.3">
      <c r="A1553" t="s">
        <v>997</v>
      </c>
      <c r="B1553" s="3">
        <v>45172</v>
      </c>
      <c r="C1553" t="s">
        <v>998</v>
      </c>
      <c r="D1553" t="s">
        <v>30</v>
      </c>
      <c r="E1553" t="s">
        <v>14</v>
      </c>
      <c r="F1553" t="s">
        <v>39</v>
      </c>
      <c r="G1553">
        <v>7</v>
      </c>
      <c r="H1553" s="5">
        <v>883</v>
      </c>
      <c r="I1553" s="5">
        <v>0.28999999999999998</v>
      </c>
      <c r="J1553" s="5">
        <v>4388.51</v>
      </c>
      <c r="K1553" s="5">
        <v>995.76788349931849</v>
      </c>
      <c r="L1553">
        <f>YEAR(SalesData[Order Date])</f>
        <v>2023</v>
      </c>
      <c r="M1553">
        <f>MONTH(SalesData[Order Date])</f>
        <v>9</v>
      </c>
      <c r="N1553" t="str">
        <f>TEXT(SalesData[[#This Row],[Order Date]], "mmmm")</f>
        <v>September</v>
      </c>
      <c r="O1553" s="7">
        <f>IF(SalesData[Sales]=0,0,SalesData[Profit]/SalesData[Sales])</f>
        <v>0.22690340992713209</v>
      </c>
      <c r="P1553" s="8">
        <f t="shared" si="24"/>
        <v>4.6917974437793237E-5</v>
      </c>
      <c r="Q1553" t="str">
        <f>IF(SalesData[[#This Row],[Discount]]&gt;0, "Yes", "No")</f>
        <v>Yes</v>
      </c>
      <c r="R1553" t="str">
        <f>TEXT(SalesData[[#This Row],[Order Date]],"mmm-yyyy")</f>
        <v>Sep-2023</v>
      </c>
      <c r="S1553">
        <f>YEAR(SalesData[[#This Row],[Order Date]])*100 + MONTH(SalesData[[#This Row],[Order Date]])</f>
        <v>202309</v>
      </c>
    </row>
    <row r="1554" spans="1:19" x14ac:dyDescent="0.3">
      <c r="A1554" t="s">
        <v>1063</v>
      </c>
      <c r="B1554" s="3">
        <v>45178</v>
      </c>
      <c r="C1554" t="s">
        <v>1064</v>
      </c>
      <c r="D1554" t="s">
        <v>18</v>
      </c>
      <c r="E1554" t="s">
        <v>14</v>
      </c>
      <c r="F1554" t="s">
        <v>44</v>
      </c>
      <c r="G1554">
        <v>3</v>
      </c>
      <c r="H1554" s="5">
        <v>395.54</v>
      </c>
      <c r="I1554" s="5">
        <v>0.25</v>
      </c>
      <c r="J1554" s="5">
        <v>889.96500000000015</v>
      </c>
      <c r="K1554" s="5">
        <v>186.08724259347881</v>
      </c>
      <c r="L1554">
        <f>YEAR(SalesData[Order Date])</f>
        <v>2023</v>
      </c>
      <c r="M1554">
        <f>MONTH(SalesData[Order Date])</f>
        <v>9</v>
      </c>
      <c r="N1554" t="str">
        <f>TEXT(SalesData[[#This Row],[Order Date]], "mmmm")</f>
        <v>September</v>
      </c>
      <c r="O1554" s="7">
        <f>IF(SalesData[Sales]=0,0,SalesData[Profit]/SalesData[Sales])</f>
        <v>0.20909501226843616</v>
      </c>
      <c r="P1554" s="8">
        <f t="shared" si="24"/>
        <v>2.1068244256796615E-4</v>
      </c>
      <c r="Q1554" t="str">
        <f>IF(SalesData[[#This Row],[Discount]]&gt;0, "Yes", "No")</f>
        <v>Yes</v>
      </c>
      <c r="R1554" t="str">
        <f>TEXT(SalesData[[#This Row],[Order Date]],"mmm-yyyy")</f>
        <v>Sep-2023</v>
      </c>
      <c r="S1554">
        <f>YEAR(SalesData[[#This Row],[Order Date]])*100 + MONTH(SalesData[[#This Row],[Order Date]])</f>
        <v>202309</v>
      </c>
    </row>
    <row r="1555" spans="1:19" x14ac:dyDescent="0.3">
      <c r="A1555" t="s">
        <v>1169</v>
      </c>
      <c r="B1555" s="3">
        <v>45193</v>
      </c>
      <c r="C1555" t="s">
        <v>1170</v>
      </c>
      <c r="D1555" t="s">
        <v>23</v>
      </c>
      <c r="E1555" t="s">
        <v>14</v>
      </c>
      <c r="F1555" t="s">
        <v>91</v>
      </c>
      <c r="G1555">
        <v>3</v>
      </c>
      <c r="H1555" s="5">
        <v>682.42</v>
      </c>
      <c r="I1555" s="5">
        <v>0.13</v>
      </c>
      <c r="J1555" s="5">
        <v>1781.1161999999999</v>
      </c>
      <c r="K1555" s="5">
        <v>338.38122132763579</v>
      </c>
      <c r="L1555">
        <f>YEAR(SalesData[Order Date])</f>
        <v>2023</v>
      </c>
      <c r="M1555">
        <f>MONTH(SalesData[Order Date])</f>
        <v>9</v>
      </c>
      <c r="N1555" t="str">
        <f>TEXT(SalesData[[#This Row],[Order Date]], "mmmm")</f>
        <v>September</v>
      </c>
      <c r="O1555" s="7">
        <f>IF(SalesData[Sales]=0,0,SalesData[Profit]/SalesData[Sales])</f>
        <v>0.18998267565453383</v>
      </c>
      <c r="P1555" s="8">
        <f t="shared" si="24"/>
        <v>6.3499506657679051E-5</v>
      </c>
      <c r="Q1555" t="str">
        <f>IF(SalesData[[#This Row],[Discount]]&gt;0, "Yes", "No")</f>
        <v>Yes</v>
      </c>
      <c r="R1555" t="str">
        <f>TEXT(SalesData[[#This Row],[Order Date]],"mmm-yyyy")</f>
        <v>Sep-2023</v>
      </c>
      <c r="S1555">
        <f>YEAR(SalesData[[#This Row],[Order Date]])*100 + MONTH(SalesData[[#This Row],[Order Date]])</f>
        <v>202309</v>
      </c>
    </row>
    <row r="1556" spans="1:19" x14ac:dyDescent="0.3">
      <c r="A1556" t="s">
        <v>1171</v>
      </c>
      <c r="B1556" s="3">
        <v>45172</v>
      </c>
      <c r="C1556" t="s">
        <v>1172</v>
      </c>
      <c r="D1556" t="s">
        <v>18</v>
      </c>
      <c r="E1556" t="s">
        <v>14</v>
      </c>
      <c r="F1556" t="s">
        <v>44</v>
      </c>
      <c r="G1556">
        <v>7</v>
      </c>
      <c r="H1556" s="5">
        <v>48</v>
      </c>
      <c r="I1556" s="5">
        <v>0.08</v>
      </c>
      <c r="J1556" s="5">
        <v>309.12</v>
      </c>
      <c r="K1556" s="5">
        <v>54.803725125233107</v>
      </c>
      <c r="L1556">
        <f>YEAR(SalesData[Order Date])</f>
        <v>2023</v>
      </c>
      <c r="M1556">
        <f>MONTH(SalesData[Order Date])</f>
        <v>9</v>
      </c>
      <c r="N1556" t="str">
        <f>TEXT(SalesData[[#This Row],[Order Date]], "mmmm")</f>
        <v>September</v>
      </c>
      <c r="O1556" s="7">
        <f>IF(SalesData[Sales]=0,0,SalesData[Profit]/SalesData[Sales])</f>
        <v>0.17728948345378204</v>
      </c>
      <c r="P1556" s="8">
        <f t="shared" si="24"/>
        <v>2.380952380952381E-4</v>
      </c>
      <c r="Q1556" t="str">
        <f>IF(SalesData[[#This Row],[Discount]]&gt;0, "Yes", "No")</f>
        <v>Yes</v>
      </c>
      <c r="R1556" t="str">
        <f>TEXT(SalesData[[#This Row],[Order Date]],"mmm-yyyy")</f>
        <v>Sep-2023</v>
      </c>
      <c r="S1556">
        <f>YEAR(SalesData[[#This Row],[Order Date]])*100 + MONTH(SalesData[[#This Row],[Order Date]])</f>
        <v>202309</v>
      </c>
    </row>
    <row r="1557" spans="1:19" x14ac:dyDescent="0.3">
      <c r="A1557" t="s">
        <v>1179</v>
      </c>
      <c r="B1557" s="3">
        <v>45199</v>
      </c>
      <c r="C1557" t="s">
        <v>1180</v>
      </c>
      <c r="D1557" t="s">
        <v>18</v>
      </c>
      <c r="E1557" t="s">
        <v>26</v>
      </c>
      <c r="F1557" t="s">
        <v>34</v>
      </c>
      <c r="G1557">
        <v>8</v>
      </c>
      <c r="H1557" s="5">
        <v>295.63</v>
      </c>
      <c r="I1557" s="5">
        <v>0.28000000000000003</v>
      </c>
      <c r="J1557" s="5">
        <v>1702.8288</v>
      </c>
      <c r="K1557" s="5">
        <v>270.5166565988464</v>
      </c>
      <c r="L1557">
        <f>YEAR(SalesData[Order Date])</f>
        <v>2023</v>
      </c>
      <c r="M1557">
        <f>MONTH(SalesData[Order Date])</f>
        <v>9</v>
      </c>
      <c r="N1557" t="str">
        <f>TEXT(SalesData[[#This Row],[Order Date]], "mmmm")</f>
        <v>September</v>
      </c>
      <c r="O1557" s="7">
        <f>IF(SalesData[Sales]=0,0,SalesData[Profit]/SalesData[Sales])</f>
        <v>0.15886309686496164</v>
      </c>
      <c r="P1557" s="8">
        <f t="shared" si="24"/>
        <v>1.1839123228359775E-4</v>
      </c>
      <c r="Q1557" t="str">
        <f>IF(SalesData[[#This Row],[Discount]]&gt;0, "Yes", "No")</f>
        <v>Yes</v>
      </c>
      <c r="R1557" t="str">
        <f>TEXT(SalesData[[#This Row],[Order Date]],"mmm-yyyy")</f>
        <v>Sep-2023</v>
      </c>
      <c r="S1557">
        <f>YEAR(SalesData[[#This Row],[Order Date]])*100 + MONTH(SalesData[[#This Row],[Order Date]])</f>
        <v>202309</v>
      </c>
    </row>
    <row r="1558" spans="1:19" x14ac:dyDescent="0.3">
      <c r="A1558" t="s">
        <v>1197</v>
      </c>
      <c r="B1558" s="3">
        <v>45188</v>
      </c>
      <c r="C1558" t="s">
        <v>1198</v>
      </c>
      <c r="D1558" t="s">
        <v>30</v>
      </c>
      <c r="E1558" t="s">
        <v>14</v>
      </c>
      <c r="F1558" t="s">
        <v>91</v>
      </c>
      <c r="G1558">
        <v>5</v>
      </c>
      <c r="H1558" s="5">
        <v>575.79</v>
      </c>
      <c r="I1558" s="5">
        <v>0.19</v>
      </c>
      <c r="J1558" s="5">
        <v>2331.9495000000002</v>
      </c>
      <c r="K1558" s="5">
        <v>436.01560664670711</v>
      </c>
      <c r="L1558">
        <f>YEAR(SalesData[Order Date])</f>
        <v>2023</v>
      </c>
      <c r="M1558">
        <f>MONTH(SalesData[Order Date])</f>
        <v>9</v>
      </c>
      <c r="N1558" t="str">
        <f>TEXT(SalesData[[#This Row],[Order Date]], "mmmm")</f>
        <v>September</v>
      </c>
      <c r="O1558" s="7">
        <f>IF(SalesData[Sales]=0,0,SalesData[Profit]/SalesData[Sales])</f>
        <v>0.18697472078477989</v>
      </c>
      <c r="P1558" s="8">
        <f t="shared" si="24"/>
        <v>6.5996283367199845E-5</v>
      </c>
      <c r="Q1558" t="str">
        <f>IF(SalesData[[#This Row],[Discount]]&gt;0, "Yes", "No")</f>
        <v>Yes</v>
      </c>
      <c r="R1558" t="str">
        <f>TEXT(SalesData[[#This Row],[Order Date]],"mmm-yyyy")</f>
        <v>Sep-2023</v>
      </c>
      <c r="S1558">
        <f>YEAR(SalesData[[#This Row],[Order Date]])*100 + MONTH(SalesData[[#This Row],[Order Date]])</f>
        <v>202309</v>
      </c>
    </row>
    <row r="1559" spans="1:19" x14ac:dyDescent="0.3">
      <c r="A1559" t="s">
        <v>1199</v>
      </c>
      <c r="B1559" s="3">
        <v>45171</v>
      </c>
      <c r="C1559" t="s">
        <v>1200</v>
      </c>
      <c r="D1559" t="s">
        <v>13</v>
      </c>
      <c r="E1559" t="s">
        <v>19</v>
      </c>
      <c r="F1559" t="s">
        <v>15</v>
      </c>
      <c r="G1559">
        <v>2</v>
      </c>
      <c r="H1559" s="5">
        <v>599.72</v>
      </c>
      <c r="I1559" s="5">
        <v>0.1</v>
      </c>
      <c r="J1559" s="5">
        <v>1079.4960000000001</v>
      </c>
      <c r="K1559" s="5">
        <v>115.6511508813706</v>
      </c>
      <c r="L1559">
        <f>YEAR(SalesData[Order Date])</f>
        <v>2023</v>
      </c>
      <c r="M1559">
        <f>MONTH(SalesData[Order Date])</f>
        <v>9</v>
      </c>
      <c r="N1559" t="str">
        <f>TEXT(SalesData[[#This Row],[Order Date]], "mmmm")</f>
        <v>September</v>
      </c>
      <c r="O1559" s="7">
        <f>IF(SalesData[Sales]=0,0,SalesData[Profit]/SalesData[Sales])</f>
        <v>0.10713439501523914</v>
      </c>
      <c r="P1559" s="8">
        <f t="shared" si="24"/>
        <v>8.3372240378843458E-5</v>
      </c>
      <c r="Q1559" t="str">
        <f>IF(SalesData[[#This Row],[Discount]]&gt;0, "Yes", "No")</f>
        <v>Yes</v>
      </c>
      <c r="R1559" t="str">
        <f>TEXT(SalesData[[#This Row],[Order Date]],"mmm-yyyy")</f>
        <v>Sep-2023</v>
      </c>
      <c r="S1559">
        <f>YEAR(SalesData[[#This Row],[Order Date]])*100 + MONTH(SalesData[[#This Row],[Order Date]])</f>
        <v>202309</v>
      </c>
    </row>
    <row r="1560" spans="1:19" x14ac:dyDescent="0.3">
      <c r="A1560" t="s">
        <v>1241</v>
      </c>
      <c r="B1560" s="3">
        <v>45188</v>
      </c>
      <c r="C1560" t="s">
        <v>1242</v>
      </c>
      <c r="D1560" t="s">
        <v>13</v>
      </c>
      <c r="E1560" t="s">
        <v>26</v>
      </c>
      <c r="F1560" t="s">
        <v>20</v>
      </c>
      <c r="G1560">
        <v>4</v>
      </c>
      <c r="H1560" s="5">
        <v>333.29</v>
      </c>
      <c r="I1560" s="5">
        <v>0.02</v>
      </c>
      <c r="J1560" s="5">
        <v>1306.4967999999999</v>
      </c>
      <c r="K1560" s="5">
        <v>103.444195389225</v>
      </c>
      <c r="L1560">
        <f>YEAR(SalesData[Order Date])</f>
        <v>2023</v>
      </c>
      <c r="M1560">
        <f>MONTH(SalesData[Order Date])</f>
        <v>9</v>
      </c>
      <c r="N1560" t="str">
        <f>TEXT(SalesData[[#This Row],[Order Date]], "mmmm")</f>
        <v>September</v>
      </c>
      <c r="O1560" s="7">
        <f>IF(SalesData[Sales]=0,0,SalesData[Profit]/SalesData[Sales])</f>
        <v>7.9176769043158013E-2</v>
      </c>
      <c r="P1560" s="8">
        <f t="shared" si="24"/>
        <v>1.5001950253532959E-5</v>
      </c>
      <c r="Q1560" t="str">
        <f>IF(SalesData[[#This Row],[Discount]]&gt;0, "Yes", "No")</f>
        <v>Yes</v>
      </c>
      <c r="R1560" t="str">
        <f>TEXT(SalesData[[#This Row],[Order Date]],"mmm-yyyy")</f>
        <v>Sep-2023</v>
      </c>
      <c r="S1560">
        <f>YEAR(SalesData[[#This Row],[Order Date]])*100 + MONTH(SalesData[[#This Row],[Order Date]])</f>
        <v>202309</v>
      </c>
    </row>
    <row r="1561" spans="1:19" x14ac:dyDescent="0.3">
      <c r="A1561" t="s">
        <v>1249</v>
      </c>
      <c r="B1561" s="3">
        <v>45189</v>
      </c>
      <c r="C1561" t="s">
        <v>1250</v>
      </c>
      <c r="D1561" t="s">
        <v>23</v>
      </c>
      <c r="E1561" t="s">
        <v>26</v>
      </c>
      <c r="F1561" t="s">
        <v>34</v>
      </c>
      <c r="G1561">
        <v>9</v>
      </c>
      <c r="H1561" s="5">
        <v>868.94</v>
      </c>
      <c r="I1561" s="5">
        <v>0.15</v>
      </c>
      <c r="J1561" s="5">
        <v>6647.3910000000014</v>
      </c>
      <c r="K1561" s="5">
        <v>1178.3755424527881</v>
      </c>
      <c r="L1561">
        <f>YEAR(SalesData[Order Date])</f>
        <v>2023</v>
      </c>
      <c r="M1561">
        <f>MONTH(SalesData[Order Date])</f>
        <v>9</v>
      </c>
      <c r="N1561" t="str">
        <f>TEXT(SalesData[[#This Row],[Order Date]], "mmmm")</f>
        <v>September</v>
      </c>
      <c r="O1561" s="7">
        <f>IF(SalesData[Sales]=0,0,SalesData[Profit]/SalesData[Sales])</f>
        <v>0.17726887773756467</v>
      </c>
      <c r="P1561" s="8">
        <f t="shared" si="24"/>
        <v>1.9180457415548444E-5</v>
      </c>
      <c r="Q1561" t="str">
        <f>IF(SalesData[[#This Row],[Discount]]&gt;0, "Yes", "No")</f>
        <v>Yes</v>
      </c>
      <c r="R1561" t="str">
        <f>TEXT(SalesData[[#This Row],[Order Date]],"mmm-yyyy")</f>
        <v>Sep-2023</v>
      </c>
      <c r="S1561">
        <f>YEAR(SalesData[[#This Row],[Order Date]])*100 + MONTH(SalesData[[#This Row],[Order Date]])</f>
        <v>202309</v>
      </c>
    </row>
    <row r="1562" spans="1:19" x14ac:dyDescent="0.3">
      <c r="A1562" t="s">
        <v>1321</v>
      </c>
      <c r="B1562" s="3">
        <v>45183</v>
      </c>
      <c r="C1562" t="s">
        <v>1322</v>
      </c>
      <c r="D1562" t="s">
        <v>30</v>
      </c>
      <c r="E1562" t="s">
        <v>19</v>
      </c>
      <c r="F1562" t="s">
        <v>20</v>
      </c>
      <c r="G1562">
        <v>9</v>
      </c>
      <c r="H1562" s="5">
        <v>742.53</v>
      </c>
      <c r="I1562" s="5">
        <v>0.27</v>
      </c>
      <c r="J1562" s="5">
        <v>4878.4220999999998</v>
      </c>
      <c r="K1562" s="5">
        <v>526.88599052955931</v>
      </c>
      <c r="L1562">
        <f>YEAR(SalesData[Order Date])</f>
        <v>2023</v>
      </c>
      <c r="M1562">
        <f>MONTH(SalesData[Order Date])</f>
        <v>9</v>
      </c>
      <c r="N1562" t="str">
        <f>TEXT(SalesData[[#This Row],[Order Date]], "mmmm")</f>
        <v>September</v>
      </c>
      <c r="O1562" s="7">
        <f>IF(SalesData[Sales]=0,0,SalesData[Profit]/SalesData[Sales])</f>
        <v>0.10800336250722531</v>
      </c>
      <c r="P1562" s="8">
        <f t="shared" si="24"/>
        <v>4.0402407983515824E-5</v>
      </c>
      <c r="Q1562" t="str">
        <f>IF(SalesData[[#This Row],[Discount]]&gt;0, "Yes", "No")</f>
        <v>Yes</v>
      </c>
      <c r="R1562" t="str">
        <f>TEXT(SalesData[[#This Row],[Order Date]],"mmm-yyyy")</f>
        <v>Sep-2023</v>
      </c>
      <c r="S1562">
        <f>YEAR(SalesData[[#This Row],[Order Date]])*100 + MONTH(SalesData[[#This Row],[Order Date]])</f>
        <v>202309</v>
      </c>
    </row>
    <row r="1563" spans="1:19" x14ac:dyDescent="0.3">
      <c r="A1563" t="s">
        <v>1398</v>
      </c>
      <c r="B1563" s="3">
        <v>45190</v>
      </c>
      <c r="C1563" t="s">
        <v>1399</v>
      </c>
      <c r="D1563" t="s">
        <v>13</v>
      </c>
      <c r="E1563" t="s">
        <v>19</v>
      </c>
      <c r="F1563" t="s">
        <v>34</v>
      </c>
      <c r="G1563">
        <v>5</v>
      </c>
      <c r="H1563" s="5">
        <v>328.95</v>
      </c>
      <c r="I1563" s="5">
        <v>0.27</v>
      </c>
      <c r="J1563" s="5">
        <v>1200.6675</v>
      </c>
      <c r="K1563" s="5">
        <v>111.5907390992701</v>
      </c>
      <c r="L1563">
        <f>YEAR(SalesData[Order Date])</f>
        <v>2023</v>
      </c>
      <c r="M1563">
        <f>MONTH(SalesData[Order Date])</f>
        <v>9</v>
      </c>
      <c r="N1563" t="str">
        <f>TEXT(SalesData[[#This Row],[Order Date]], "mmmm")</f>
        <v>September</v>
      </c>
      <c r="O1563" s="7">
        <f>IF(SalesData[Sales]=0,0,SalesData[Profit]/SalesData[Sales])</f>
        <v>9.2940584382662228E-2</v>
      </c>
      <c r="P1563" s="8">
        <f t="shared" si="24"/>
        <v>1.6415868673050617E-4</v>
      </c>
      <c r="Q1563" t="str">
        <f>IF(SalesData[[#This Row],[Discount]]&gt;0, "Yes", "No")</f>
        <v>Yes</v>
      </c>
      <c r="R1563" t="str">
        <f>TEXT(SalesData[[#This Row],[Order Date]],"mmm-yyyy")</f>
        <v>Sep-2023</v>
      </c>
      <c r="S1563">
        <f>YEAR(SalesData[[#This Row],[Order Date]])*100 + MONTH(SalesData[[#This Row],[Order Date]])</f>
        <v>202309</v>
      </c>
    </row>
    <row r="1564" spans="1:19" x14ac:dyDescent="0.3">
      <c r="A1564" t="s">
        <v>1424</v>
      </c>
      <c r="B1564" s="3">
        <v>45193</v>
      </c>
      <c r="C1564" t="s">
        <v>1425</v>
      </c>
      <c r="D1564" t="s">
        <v>30</v>
      </c>
      <c r="E1564" t="s">
        <v>26</v>
      </c>
      <c r="F1564" t="s">
        <v>34</v>
      </c>
      <c r="G1564">
        <v>1</v>
      </c>
      <c r="H1564" s="5">
        <v>115.09</v>
      </c>
      <c r="I1564" s="5">
        <v>0.18</v>
      </c>
      <c r="J1564" s="5">
        <v>94.373800000000017</v>
      </c>
      <c r="K1564" s="5">
        <v>22.016691933694009</v>
      </c>
      <c r="L1564">
        <f>YEAR(SalesData[Order Date])</f>
        <v>2023</v>
      </c>
      <c r="M1564">
        <f>MONTH(SalesData[Order Date])</f>
        <v>9</v>
      </c>
      <c r="N1564" t="str">
        <f>TEXT(SalesData[[#This Row],[Order Date]], "mmmm")</f>
        <v>September</v>
      </c>
      <c r="O1564" s="7">
        <f>IF(SalesData[Sales]=0,0,SalesData[Profit]/SalesData[Sales])</f>
        <v>0.23329241732020969</v>
      </c>
      <c r="P1564" s="8">
        <f t="shared" si="24"/>
        <v>1.563993396472326E-3</v>
      </c>
      <c r="Q1564" t="str">
        <f>IF(SalesData[[#This Row],[Discount]]&gt;0, "Yes", "No")</f>
        <v>Yes</v>
      </c>
      <c r="R1564" t="str">
        <f>TEXT(SalesData[[#This Row],[Order Date]],"mmm-yyyy")</f>
        <v>Sep-2023</v>
      </c>
      <c r="S1564">
        <f>YEAR(SalesData[[#This Row],[Order Date]])*100 + MONTH(SalesData[[#This Row],[Order Date]])</f>
        <v>202309</v>
      </c>
    </row>
    <row r="1565" spans="1:19" x14ac:dyDescent="0.3">
      <c r="A1565" t="s">
        <v>1456</v>
      </c>
      <c r="B1565" s="3">
        <v>45181</v>
      </c>
      <c r="C1565" t="s">
        <v>1457</v>
      </c>
      <c r="D1565" t="s">
        <v>30</v>
      </c>
      <c r="E1565" t="s">
        <v>26</v>
      </c>
      <c r="F1565" t="s">
        <v>62</v>
      </c>
      <c r="G1565">
        <v>3</v>
      </c>
      <c r="H1565" s="5">
        <v>843.73</v>
      </c>
      <c r="I1565" s="5">
        <v>0.05</v>
      </c>
      <c r="J1565" s="5">
        <v>2404.6305000000002</v>
      </c>
      <c r="K1565" s="5">
        <v>232.36132683217801</v>
      </c>
      <c r="L1565">
        <f>YEAR(SalesData[Order Date])</f>
        <v>2023</v>
      </c>
      <c r="M1565">
        <f>MONTH(SalesData[Order Date])</f>
        <v>9</v>
      </c>
      <c r="N1565" t="str">
        <f>TEXT(SalesData[[#This Row],[Order Date]], "mmmm")</f>
        <v>September</v>
      </c>
      <c r="O1565" s="7">
        <f>IF(SalesData[Sales]=0,0,SalesData[Profit]/SalesData[Sales])</f>
        <v>9.6630782497426529E-2</v>
      </c>
      <c r="P1565" s="8">
        <f t="shared" si="24"/>
        <v>1.9753554652159656E-5</v>
      </c>
      <c r="Q1565" t="str">
        <f>IF(SalesData[[#This Row],[Discount]]&gt;0, "Yes", "No")</f>
        <v>Yes</v>
      </c>
      <c r="R1565" t="str">
        <f>TEXT(SalesData[[#This Row],[Order Date]],"mmm-yyyy")</f>
        <v>Sep-2023</v>
      </c>
      <c r="S1565">
        <f>YEAR(SalesData[[#This Row],[Order Date]])*100 + MONTH(SalesData[[#This Row],[Order Date]])</f>
        <v>202309</v>
      </c>
    </row>
    <row r="1566" spans="1:19" x14ac:dyDescent="0.3">
      <c r="A1566" t="s">
        <v>1518</v>
      </c>
      <c r="B1566" s="3">
        <v>45184</v>
      </c>
      <c r="C1566" t="s">
        <v>1519</v>
      </c>
      <c r="D1566" t="s">
        <v>13</v>
      </c>
      <c r="E1566" t="s">
        <v>26</v>
      </c>
      <c r="F1566" t="s">
        <v>27</v>
      </c>
      <c r="G1566">
        <v>5</v>
      </c>
      <c r="H1566" s="5">
        <v>772.57</v>
      </c>
      <c r="I1566" s="5">
        <v>0.16</v>
      </c>
      <c r="J1566" s="5">
        <v>3244.7939999999999</v>
      </c>
      <c r="K1566" s="5">
        <v>955.63725222569053</v>
      </c>
      <c r="L1566">
        <f>YEAR(SalesData[Order Date])</f>
        <v>2023</v>
      </c>
      <c r="M1566">
        <f>MONTH(SalesData[Order Date])</f>
        <v>9</v>
      </c>
      <c r="N1566" t="str">
        <f>TEXT(SalesData[[#This Row],[Order Date]], "mmmm")</f>
        <v>September</v>
      </c>
      <c r="O1566" s="7">
        <f>IF(SalesData[Sales]=0,0,SalesData[Profit]/SalesData[Sales])</f>
        <v>0.29451399756831731</v>
      </c>
      <c r="P1566" s="8">
        <f t="shared" si="24"/>
        <v>4.1420194933792401E-5</v>
      </c>
      <c r="Q1566" t="str">
        <f>IF(SalesData[[#This Row],[Discount]]&gt;0, "Yes", "No")</f>
        <v>Yes</v>
      </c>
      <c r="R1566" t="str">
        <f>TEXT(SalesData[[#This Row],[Order Date]],"mmm-yyyy")</f>
        <v>Sep-2023</v>
      </c>
      <c r="S1566">
        <f>YEAR(SalesData[[#This Row],[Order Date]])*100 + MONTH(SalesData[[#This Row],[Order Date]])</f>
        <v>202309</v>
      </c>
    </row>
    <row r="1567" spans="1:19" x14ac:dyDescent="0.3">
      <c r="A1567" t="s">
        <v>1562</v>
      </c>
      <c r="B1567" s="3">
        <v>45188</v>
      </c>
      <c r="C1567" t="s">
        <v>1563</v>
      </c>
      <c r="D1567" t="s">
        <v>23</v>
      </c>
      <c r="E1567" t="s">
        <v>14</v>
      </c>
      <c r="F1567" t="s">
        <v>91</v>
      </c>
      <c r="G1567">
        <v>3</v>
      </c>
      <c r="H1567" s="5">
        <v>395.81</v>
      </c>
      <c r="I1567" s="5">
        <v>0.01</v>
      </c>
      <c r="J1567" s="5">
        <v>1175.5556999999999</v>
      </c>
      <c r="K1567" s="5">
        <v>75.562818236654905</v>
      </c>
      <c r="L1567">
        <f>YEAR(SalesData[Order Date])</f>
        <v>2023</v>
      </c>
      <c r="M1567">
        <f>MONTH(SalesData[Order Date])</f>
        <v>9</v>
      </c>
      <c r="N1567" t="str">
        <f>TEXT(SalesData[[#This Row],[Order Date]], "mmmm")</f>
        <v>September</v>
      </c>
      <c r="O1567" s="7">
        <f>IF(SalesData[Sales]=0,0,SalesData[Profit]/SalesData[Sales])</f>
        <v>6.4278381906237969E-2</v>
      </c>
      <c r="P1567" s="8">
        <f t="shared" si="24"/>
        <v>8.4215490597340472E-6</v>
      </c>
      <c r="Q1567" t="str">
        <f>IF(SalesData[[#This Row],[Discount]]&gt;0, "Yes", "No")</f>
        <v>Yes</v>
      </c>
      <c r="R1567" t="str">
        <f>TEXT(SalesData[[#This Row],[Order Date]],"mmm-yyyy")</f>
        <v>Sep-2023</v>
      </c>
      <c r="S1567">
        <f>YEAR(SalesData[[#This Row],[Order Date]])*100 + MONTH(SalesData[[#This Row],[Order Date]])</f>
        <v>202309</v>
      </c>
    </row>
    <row r="1568" spans="1:19" x14ac:dyDescent="0.3">
      <c r="A1568" t="s">
        <v>1644</v>
      </c>
      <c r="B1568" s="3">
        <v>45194</v>
      </c>
      <c r="C1568" t="s">
        <v>1645</v>
      </c>
      <c r="D1568" t="s">
        <v>18</v>
      </c>
      <c r="E1568" t="s">
        <v>14</v>
      </c>
      <c r="F1568" t="s">
        <v>34</v>
      </c>
      <c r="G1568">
        <v>4</v>
      </c>
      <c r="H1568" s="5">
        <v>473.75</v>
      </c>
      <c r="I1568" s="5">
        <v>0.3</v>
      </c>
      <c r="J1568" s="5">
        <v>1326.5</v>
      </c>
      <c r="K1568" s="5">
        <v>126.5388025166984</v>
      </c>
      <c r="L1568">
        <f>YEAR(SalesData[Order Date])</f>
        <v>2023</v>
      </c>
      <c r="M1568">
        <f>MONTH(SalesData[Order Date])</f>
        <v>9</v>
      </c>
      <c r="N1568" t="str">
        <f>TEXT(SalesData[[#This Row],[Order Date]], "mmmm")</f>
        <v>September</v>
      </c>
      <c r="O1568" s="7">
        <f>IF(SalesData[Sales]=0,0,SalesData[Profit]/SalesData[Sales])</f>
        <v>9.5392990966225708E-2</v>
      </c>
      <c r="P1568" s="8">
        <f t="shared" si="24"/>
        <v>1.5831134564643799E-4</v>
      </c>
      <c r="Q1568" t="str">
        <f>IF(SalesData[[#This Row],[Discount]]&gt;0, "Yes", "No")</f>
        <v>Yes</v>
      </c>
      <c r="R1568" t="str">
        <f>TEXT(SalesData[[#This Row],[Order Date]],"mmm-yyyy")</f>
        <v>Sep-2023</v>
      </c>
      <c r="S1568">
        <f>YEAR(SalesData[[#This Row],[Order Date]])*100 + MONTH(SalesData[[#This Row],[Order Date]])</f>
        <v>202309</v>
      </c>
    </row>
    <row r="1569" spans="1:19" x14ac:dyDescent="0.3">
      <c r="A1569" t="s">
        <v>1662</v>
      </c>
      <c r="B1569" s="3">
        <v>45199</v>
      </c>
      <c r="C1569" t="s">
        <v>1663</v>
      </c>
      <c r="D1569" t="s">
        <v>30</v>
      </c>
      <c r="E1569" t="s">
        <v>19</v>
      </c>
      <c r="F1569" t="s">
        <v>20</v>
      </c>
      <c r="G1569">
        <v>4</v>
      </c>
      <c r="H1569" s="5">
        <v>53.17</v>
      </c>
      <c r="I1569" s="5">
        <v>0.28999999999999998</v>
      </c>
      <c r="J1569" s="5">
        <v>151.00280000000001</v>
      </c>
      <c r="K1569" s="5">
        <v>34.599437359662709</v>
      </c>
      <c r="L1569">
        <f>YEAR(SalesData[Order Date])</f>
        <v>2023</v>
      </c>
      <c r="M1569">
        <f>MONTH(SalesData[Order Date])</f>
        <v>9</v>
      </c>
      <c r="N1569" t="str">
        <f>TEXT(SalesData[[#This Row],[Order Date]], "mmmm")</f>
        <v>September</v>
      </c>
      <c r="O1569" s="7">
        <f>IF(SalesData[Sales]=0,0,SalesData[Profit]/SalesData[Sales])</f>
        <v>0.22913109796416165</v>
      </c>
      <c r="P1569" s="8">
        <f t="shared" si="24"/>
        <v>1.3635508745533194E-3</v>
      </c>
      <c r="Q1569" t="str">
        <f>IF(SalesData[[#This Row],[Discount]]&gt;0, "Yes", "No")</f>
        <v>Yes</v>
      </c>
      <c r="R1569" t="str">
        <f>TEXT(SalesData[[#This Row],[Order Date]],"mmm-yyyy")</f>
        <v>Sep-2023</v>
      </c>
      <c r="S1569">
        <f>YEAR(SalesData[[#This Row],[Order Date]])*100 + MONTH(SalesData[[#This Row],[Order Date]])</f>
        <v>202309</v>
      </c>
    </row>
    <row r="1570" spans="1:19" x14ac:dyDescent="0.3">
      <c r="A1570" t="s">
        <v>1668</v>
      </c>
      <c r="B1570" s="3">
        <v>45179</v>
      </c>
      <c r="C1570" t="s">
        <v>1669</v>
      </c>
      <c r="D1570" t="s">
        <v>30</v>
      </c>
      <c r="E1570" t="s">
        <v>19</v>
      </c>
      <c r="F1570" t="s">
        <v>39</v>
      </c>
      <c r="G1570">
        <v>7</v>
      </c>
      <c r="H1570" s="5">
        <v>799.01</v>
      </c>
      <c r="I1570" s="5">
        <v>0.23</v>
      </c>
      <c r="J1570" s="5">
        <v>4306.6638999999996</v>
      </c>
      <c r="K1570" s="5">
        <v>990.20890170931932</v>
      </c>
      <c r="L1570">
        <f>YEAR(SalesData[Order Date])</f>
        <v>2023</v>
      </c>
      <c r="M1570">
        <f>MONTH(SalesData[Order Date])</f>
        <v>9</v>
      </c>
      <c r="N1570" t="str">
        <f>TEXT(SalesData[[#This Row],[Order Date]], "mmmm")</f>
        <v>September</v>
      </c>
      <c r="O1570" s="7">
        <f>IF(SalesData[Sales]=0,0,SalesData[Profit]/SalesData[Sales])</f>
        <v>0.22992481528668152</v>
      </c>
      <c r="P1570" s="8">
        <f t="shared" si="24"/>
        <v>4.1122317439259656E-5</v>
      </c>
      <c r="Q1570" t="str">
        <f>IF(SalesData[[#This Row],[Discount]]&gt;0, "Yes", "No")</f>
        <v>Yes</v>
      </c>
      <c r="R1570" t="str">
        <f>TEXT(SalesData[[#This Row],[Order Date]],"mmm-yyyy")</f>
        <v>Sep-2023</v>
      </c>
      <c r="S1570">
        <f>YEAR(SalesData[[#This Row],[Order Date]])*100 + MONTH(SalesData[[#This Row],[Order Date]])</f>
        <v>202309</v>
      </c>
    </row>
    <row r="1571" spans="1:19" x14ac:dyDescent="0.3">
      <c r="A1571" t="s">
        <v>1753</v>
      </c>
      <c r="B1571" s="3">
        <v>45173</v>
      </c>
      <c r="C1571" t="s">
        <v>1754</v>
      </c>
      <c r="D1571" t="s">
        <v>13</v>
      </c>
      <c r="E1571" t="s">
        <v>14</v>
      </c>
      <c r="F1571" t="s">
        <v>44</v>
      </c>
      <c r="G1571">
        <v>6</v>
      </c>
      <c r="H1571" s="5">
        <v>828.14</v>
      </c>
      <c r="I1571" s="5">
        <v>0.12</v>
      </c>
      <c r="J1571" s="5">
        <v>4372.5792000000001</v>
      </c>
      <c r="K1571" s="5">
        <v>383.13025550219561</v>
      </c>
      <c r="L1571">
        <f>YEAR(SalesData[Order Date])</f>
        <v>2023</v>
      </c>
      <c r="M1571">
        <f>MONTH(SalesData[Order Date])</f>
        <v>9</v>
      </c>
      <c r="N1571" t="str">
        <f>TEXT(SalesData[[#This Row],[Order Date]], "mmmm")</f>
        <v>September</v>
      </c>
      <c r="O1571" s="7">
        <f>IF(SalesData[Sales]=0,0,SalesData[Profit]/SalesData[Sales])</f>
        <v>8.7621112843924154E-2</v>
      </c>
      <c r="P1571" s="8">
        <f t="shared" si="24"/>
        <v>2.4150505953099716E-5</v>
      </c>
      <c r="Q1571" t="str">
        <f>IF(SalesData[[#This Row],[Discount]]&gt;0, "Yes", "No")</f>
        <v>Yes</v>
      </c>
      <c r="R1571" t="str">
        <f>TEXT(SalesData[[#This Row],[Order Date]],"mmm-yyyy")</f>
        <v>Sep-2023</v>
      </c>
      <c r="S1571">
        <f>YEAR(SalesData[[#This Row],[Order Date]])*100 + MONTH(SalesData[[#This Row],[Order Date]])</f>
        <v>202309</v>
      </c>
    </row>
    <row r="1572" spans="1:19" x14ac:dyDescent="0.3">
      <c r="A1572" t="s">
        <v>1783</v>
      </c>
      <c r="B1572" s="3">
        <v>45198</v>
      </c>
      <c r="C1572" t="s">
        <v>1784</v>
      </c>
      <c r="D1572" t="s">
        <v>18</v>
      </c>
      <c r="E1572" t="s">
        <v>19</v>
      </c>
      <c r="F1572" t="s">
        <v>15</v>
      </c>
      <c r="G1572">
        <v>9</v>
      </c>
      <c r="H1572" s="5">
        <v>555.14</v>
      </c>
      <c r="I1572" s="5">
        <v>7.0000000000000007E-2</v>
      </c>
      <c r="J1572" s="5">
        <v>4646.5218000000004</v>
      </c>
      <c r="K1572" s="5">
        <v>725.63459960720286</v>
      </c>
      <c r="L1572">
        <f>YEAR(SalesData[Order Date])</f>
        <v>2023</v>
      </c>
      <c r="M1572">
        <f>MONTH(SalesData[Order Date])</f>
        <v>9</v>
      </c>
      <c r="N1572" t="str">
        <f>TEXT(SalesData[[#This Row],[Order Date]], "mmmm")</f>
        <v>September</v>
      </c>
      <c r="O1572" s="7">
        <f>IF(SalesData[Sales]=0,0,SalesData[Profit]/SalesData[Sales])</f>
        <v>0.1561672646423832</v>
      </c>
      <c r="P1572" s="8">
        <f t="shared" si="24"/>
        <v>1.4010479838919512E-5</v>
      </c>
      <c r="Q1572" t="str">
        <f>IF(SalesData[[#This Row],[Discount]]&gt;0, "Yes", "No")</f>
        <v>Yes</v>
      </c>
      <c r="R1572" t="str">
        <f>TEXT(SalesData[[#This Row],[Order Date]],"mmm-yyyy")</f>
        <v>Sep-2023</v>
      </c>
      <c r="S1572">
        <f>YEAR(SalesData[[#This Row],[Order Date]])*100 + MONTH(SalesData[[#This Row],[Order Date]])</f>
        <v>202309</v>
      </c>
    </row>
    <row r="1573" spans="1:19" x14ac:dyDescent="0.3">
      <c r="A1573" t="s">
        <v>1823</v>
      </c>
      <c r="B1573" s="3">
        <v>45181</v>
      </c>
      <c r="C1573" t="s">
        <v>1824</v>
      </c>
      <c r="D1573" t="s">
        <v>13</v>
      </c>
      <c r="E1573" t="s">
        <v>14</v>
      </c>
      <c r="F1573" t="s">
        <v>91</v>
      </c>
      <c r="G1573">
        <v>2</v>
      </c>
      <c r="H1573" s="5">
        <v>207.58</v>
      </c>
      <c r="I1573" s="5">
        <v>0.22</v>
      </c>
      <c r="J1573" s="5">
        <v>323.82479999999998</v>
      </c>
      <c r="K1573" s="5">
        <v>67.396566623621922</v>
      </c>
      <c r="L1573">
        <f>YEAR(SalesData[Order Date])</f>
        <v>2023</v>
      </c>
      <c r="M1573">
        <f>MONTH(SalesData[Order Date])</f>
        <v>9</v>
      </c>
      <c r="N1573" t="str">
        <f>TEXT(SalesData[[#This Row],[Order Date]], "mmmm")</f>
        <v>September</v>
      </c>
      <c r="O1573" s="7">
        <f>IF(SalesData[Sales]=0,0,SalesData[Profit]/SalesData[Sales])</f>
        <v>0.20812663706924833</v>
      </c>
      <c r="P1573" s="8">
        <f t="shared" si="24"/>
        <v>5.2991617689565466E-4</v>
      </c>
      <c r="Q1573" t="str">
        <f>IF(SalesData[[#This Row],[Discount]]&gt;0, "Yes", "No")</f>
        <v>Yes</v>
      </c>
      <c r="R1573" t="str">
        <f>TEXT(SalesData[[#This Row],[Order Date]],"mmm-yyyy")</f>
        <v>Sep-2023</v>
      </c>
      <c r="S1573">
        <f>YEAR(SalesData[[#This Row],[Order Date]])*100 + MONTH(SalesData[[#This Row],[Order Date]])</f>
        <v>202309</v>
      </c>
    </row>
    <row r="1574" spans="1:19" x14ac:dyDescent="0.3">
      <c r="A1574" t="s">
        <v>1915</v>
      </c>
      <c r="B1574" s="3">
        <v>45199</v>
      </c>
      <c r="C1574" t="s">
        <v>1916</v>
      </c>
      <c r="D1574" t="s">
        <v>18</v>
      </c>
      <c r="E1574" t="s">
        <v>14</v>
      </c>
      <c r="F1574" t="s">
        <v>62</v>
      </c>
      <c r="G1574">
        <v>3</v>
      </c>
      <c r="H1574" s="5">
        <v>9.86</v>
      </c>
      <c r="I1574" s="5">
        <v>0.03</v>
      </c>
      <c r="J1574" s="5">
        <v>28.692599999999999</v>
      </c>
      <c r="K1574" s="5">
        <v>2.675544685507572</v>
      </c>
      <c r="L1574">
        <f>YEAR(SalesData[Order Date])</f>
        <v>2023</v>
      </c>
      <c r="M1574">
        <f>MONTH(SalesData[Order Date])</f>
        <v>9</v>
      </c>
      <c r="N1574" t="str">
        <f>TEXT(SalesData[[#This Row],[Order Date]], "mmmm")</f>
        <v>September</v>
      </c>
      <c r="O1574" s="7">
        <f>IF(SalesData[Sales]=0,0,SalesData[Profit]/SalesData[Sales])</f>
        <v>9.324859669418499E-2</v>
      </c>
      <c r="P1574" s="8">
        <f t="shared" si="24"/>
        <v>1.0141987829614604E-3</v>
      </c>
      <c r="Q1574" t="str">
        <f>IF(SalesData[[#This Row],[Discount]]&gt;0, "Yes", "No")</f>
        <v>Yes</v>
      </c>
      <c r="R1574" t="str">
        <f>TEXT(SalesData[[#This Row],[Order Date]],"mmm-yyyy")</f>
        <v>Sep-2023</v>
      </c>
      <c r="S1574">
        <f>YEAR(SalesData[[#This Row],[Order Date]])*100 + MONTH(SalesData[[#This Row],[Order Date]])</f>
        <v>202309</v>
      </c>
    </row>
    <row r="1575" spans="1:19" x14ac:dyDescent="0.3">
      <c r="A1575" t="s">
        <v>1992</v>
      </c>
      <c r="B1575" s="3">
        <v>45171</v>
      </c>
      <c r="C1575" t="s">
        <v>1993</v>
      </c>
      <c r="D1575" t="s">
        <v>30</v>
      </c>
      <c r="E1575" t="s">
        <v>14</v>
      </c>
      <c r="F1575" t="s">
        <v>44</v>
      </c>
      <c r="G1575">
        <v>9</v>
      </c>
      <c r="H1575" s="5">
        <v>885.16</v>
      </c>
      <c r="I1575" s="5">
        <v>0.28999999999999998</v>
      </c>
      <c r="J1575" s="5">
        <v>5656.1723999999986</v>
      </c>
      <c r="K1575" s="5">
        <v>311.08089277178311</v>
      </c>
      <c r="L1575">
        <f>YEAR(SalesData[Order Date])</f>
        <v>2023</v>
      </c>
      <c r="M1575">
        <f>MONTH(SalesData[Order Date])</f>
        <v>9</v>
      </c>
      <c r="N1575" t="str">
        <f>TEXT(SalesData[[#This Row],[Order Date]], "mmmm")</f>
        <v>September</v>
      </c>
      <c r="O1575" s="7">
        <f>IF(SalesData[Sales]=0,0,SalesData[Profit]/SalesData[Sales])</f>
        <v>5.4998481441581093E-2</v>
      </c>
      <c r="P1575" s="8">
        <f t="shared" si="24"/>
        <v>3.6402709365789485E-5</v>
      </c>
      <c r="Q1575" t="str">
        <f>IF(SalesData[[#This Row],[Discount]]&gt;0, "Yes", "No")</f>
        <v>Yes</v>
      </c>
      <c r="R1575" t="str">
        <f>TEXT(SalesData[[#This Row],[Order Date]],"mmm-yyyy")</f>
        <v>Sep-2023</v>
      </c>
      <c r="S1575">
        <f>YEAR(SalesData[[#This Row],[Order Date]])*100 + MONTH(SalesData[[#This Row],[Order Date]])</f>
        <v>202309</v>
      </c>
    </row>
    <row r="1576" spans="1:19" x14ac:dyDescent="0.3">
      <c r="A1576" t="s">
        <v>2098</v>
      </c>
      <c r="B1576" s="3">
        <v>45171</v>
      </c>
      <c r="C1576" t="s">
        <v>2099</v>
      </c>
      <c r="D1576" t="s">
        <v>30</v>
      </c>
      <c r="E1576" t="s">
        <v>14</v>
      </c>
      <c r="F1576" t="s">
        <v>34</v>
      </c>
      <c r="G1576">
        <v>8</v>
      </c>
      <c r="H1576" s="5">
        <v>249.99</v>
      </c>
      <c r="I1576" s="5">
        <v>0.09</v>
      </c>
      <c r="J1576" s="5">
        <v>1819.9272000000001</v>
      </c>
      <c r="K1576" s="5">
        <v>220.37316890503311</v>
      </c>
      <c r="L1576">
        <f>YEAR(SalesData[Order Date])</f>
        <v>2023</v>
      </c>
      <c r="M1576">
        <f>MONTH(SalesData[Order Date])</f>
        <v>9</v>
      </c>
      <c r="N1576" t="str">
        <f>TEXT(SalesData[[#This Row],[Order Date]], "mmmm")</f>
        <v>September</v>
      </c>
      <c r="O1576" s="7">
        <f>IF(SalesData[Sales]=0,0,SalesData[Profit]/SalesData[Sales])</f>
        <v>0.12108900229912115</v>
      </c>
      <c r="P1576" s="8">
        <f t="shared" si="24"/>
        <v>4.5001800072002876E-5</v>
      </c>
      <c r="Q1576" t="str">
        <f>IF(SalesData[[#This Row],[Discount]]&gt;0, "Yes", "No")</f>
        <v>Yes</v>
      </c>
      <c r="R1576" t="str">
        <f>TEXT(SalesData[[#This Row],[Order Date]],"mmm-yyyy")</f>
        <v>Sep-2023</v>
      </c>
      <c r="S1576">
        <f>YEAR(SalesData[[#This Row],[Order Date]])*100 + MONTH(SalesData[[#This Row],[Order Date]])</f>
        <v>202309</v>
      </c>
    </row>
    <row r="1577" spans="1:19" x14ac:dyDescent="0.3">
      <c r="A1577" t="s">
        <v>2109</v>
      </c>
      <c r="B1577" s="3">
        <v>45199</v>
      </c>
      <c r="C1577" t="s">
        <v>2110</v>
      </c>
      <c r="D1577" t="s">
        <v>30</v>
      </c>
      <c r="E1577" t="s">
        <v>26</v>
      </c>
      <c r="F1577" t="s">
        <v>34</v>
      </c>
      <c r="G1577">
        <v>3</v>
      </c>
      <c r="H1577" s="5">
        <v>831.85</v>
      </c>
      <c r="I1577" s="5">
        <v>0.21</v>
      </c>
      <c r="J1577" s="5">
        <v>1971.4845</v>
      </c>
      <c r="K1577" s="5">
        <v>401.81655581814613</v>
      </c>
      <c r="L1577">
        <f>YEAR(SalesData[Order Date])</f>
        <v>2023</v>
      </c>
      <c r="M1577">
        <f>MONTH(SalesData[Order Date])</f>
        <v>9</v>
      </c>
      <c r="N1577" t="str">
        <f>TEXT(SalesData[[#This Row],[Order Date]], "mmmm")</f>
        <v>September</v>
      </c>
      <c r="O1577" s="7">
        <f>IF(SalesData[Sales]=0,0,SalesData[Profit]/SalesData[Sales])</f>
        <v>0.2038142099611466</v>
      </c>
      <c r="P1577" s="8">
        <f t="shared" si="24"/>
        <v>8.4149786620183918E-5</v>
      </c>
      <c r="Q1577" t="str">
        <f>IF(SalesData[[#This Row],[Discount]]&gt;0, "Yes", "No")</f>
        <v>Yes</v>
      </c>
      <c r="R1577" t="str">
        <f>TEXT(SalesData[[#This Row],[Order Date]],"mmm-yyyy")</f>
        <v>Sep-2023</v>
      </c>
      <c r="S1577">
        <f>YEAR(SalesData[[#This Row],[Order Date]])*100 + MONTH(SalesData[[#This Row],[Order Date]])</f>
        <v>202309</v>
      </c>
    </row>
    <row r="1578" spans="1:19" x14ac:dyDescent="0.3">
      <c r="A1578" t="s">
        <v>2135</v>
      </c>
      <c r="B1578" s="3">
        <v>45199</v>
      </c>
      <c r="C1578" t="s">
        <v>2136</v>
      </c>
      <c r="D1578" t="s">
        <v>23</v>
      </c>
      <c r="E1578" t="s">
        <v>26</v>
      </c>
      <c r="F1578" t="s">
        <v>31</v>
      </c>
      <c r="G1578">
        <v>4</v>
      </c>
      <c r="H1578" s="5">
        <v>569.95000000000005</v>
      </c>
      <c r="I1578" s="5">
        <v>0.23</v>
      </c>
      <c r="J1578" s="5">
        <v>1755.4459999999999</v>
      </c>
      <c r="K1578" s="5">
        <v>342.18543878866132</v>
      </c>
      <c r="L1578">
        <f>YEAR(SalesData[Order Date])</f>
        <v>2023</v>
      </c>
      <c r="M1578">
        <f>MONTH(SalesData[Order Date])</f>
        <v>9</v>
      </c>
      <c r="N1578" t="str">
        <f>TEXT(SalesData[[#This Row],[Order Date]], "mmmm")</f>
        <v>September</v>
      </c>
      <c r="O1578" s="7">
        <f>IF(SalesData[Sales]=0,0,SalesData[Profit]/SalesData[Sales])</f>
        <v>0.19492792076125459</v>
      </c>
      <c r="P1578" s="8">
        <f t="shared" si="24"/>
        <v>1.0088604263531888E-4</v>
      </c>
      <c r="Q1578" t="str">
        <f>IF(SalesData[[#This Row],[Discount]]&gt;0, "Yes", "No")</f>
        <v>Yes</v>
      </c>
      <c r="R1578" t="str">
        <f>TEXT(SalesData[[#This Row],[Order Date]],"mmm-yyyy")</f>
        <v>Sep-2023</v>
      </c>
      <c r="S1578">
        <f>YEAR(SalesData[[#This Row],[Order Date]])*100 + MONTH(SalesData[[#This Row],[Order Date]])</f>
        <v>202309</v>
      </c>
    </row>
    <row r="1579" spans="1:19" x14ac:dyDescent="0.3">
      <c r="A1579" t="s">
        <v>2271</v>
      </c>
      <c r="B1579" s="3">
        <v>45174</v>
      </c>
      <c r="C1579" t="s">
        <v>2272</v>
      </c>
      <c r="D1579" t="s">
        <v>18</v>
      </c>
      <c r="E1579" t="s">
        <v>19</v>
      </c>
      <c r="F1579" t="s">
        <v>34</v>
      </c>
      <c r="G1579">
        <v>6</v>
      </c>
      <c r="H1579" s="5">
        <v>680.21</v>
      </c>
      <c r="I1579" s="5">
        <v>0.15</v>
      </c>
      <c r="J1579" s="5">
        <v>3469.0709999999999</v>
      </c>
      <c r="K1579" s="5">
        <v>238.810683056253</v>
      </c>
      <c r="L1579">
        <f>YEAR(SalesData[Order Date])</f>
        <v>2023</v>
      </c>
      <c r="M1579">
        <f>MONTH(SalesData[Order Date])</f>
        <v>9</v>
      </c>
      <c r="N1579" t="str">
        <f>TEXT(SalesData[[#This Row],[Order Date]], "mmmm")</f>
        <v>September</v>
      </c>
      <c r="O1579" s="7">
        <f>IF(SalesData[Sales]=0,0,SalesData[Profit]/SalesData[Sales])</f>
        <v>6.8839952556823722E-2</v>
      </c>
      <c r="P1579" s="8">
        <f t="shared" si="24"/>
        <v>3.6753355581364577E-5</v>
      </c>
      <c r="Q1579" t="str">
        <f>IF(SalesData[[#This Row],[Discount]]&gt;0, "Yes", "No")</f>
        <v>Yes</v>
      </c>
      <c r="R1579" t="str">
        <f>TEXT(SalesData[[#This Row],[Order Date]],"mmm-yyyy")</f>
        <v>Sep-2023</v>
      </c>
      <c r="S1579">
        <f>YEAR(SalesData[[#This Row],[Order Date]])*100 + MONTH(SalesData[[#This Row],[Order Date]])</f>
        <v>202309</v>
      </c>
    </row>
    <row r="1580" spans="1:19" x14ac:dyDescent="0.3">
      <c r="A1580" t="s">
        <v>2329</v>
      </c>
      <c r="B1580" s="3">
        <v>45185</v>
      </c>
      <c r="C1580" t="s">
        <v>2330</v>
      </c>
      <c r="D1580" t="s">
        <v>30</v>
      </c>
      <c r="E1580" t="s">
        <v>19</v>
      </c>
      <c r="F1580" t="s">
        <v>62</v>
      </c>
      <c r="G1580">
        <v>1</v>
      </c>
      <c r="H1580" s="5">
        <v>504.79</v>
      </c>
      <c r="I1580" s="5">
        <v>0.17</v>
      </c>
      <c r="J1580" s="5">
        <v>418.97570000000002</v>
      </c>
      <c r="K1580" s="5">
        <v>61.36296809480671</v>
      </c>
      <c r="L1580">
        <f>YEAR(SalesData[Order Date])</f>
        <v>2023</v>
      </c>
      <c r="M1580">
        <f>MONTH(SalesData[Order Date])</f>
        <v>9</v>
      </c>
      <c r="N1580" t="str">
        <f>TEXT(SalesData[[#This Row],[Order Date]], "mmmm")</f>
        <v>September</v>
      </c>
      <c r="O1580" s="7">
        <f>IF(SalesData[Sales]=0,0,SalesData[Profit]/SalesData[Sales])</f>
        <v>0.14645949179106738</v>
      </c>
      <c r="P1580" s="8">
        <f t="shared" si="24"/>
        <v>3.3677370787852377E-4</v>
      </c>
      <c r="Q1580" t="str">
        <f>IF(SalesData[[#This Row],[Discount]]&gt;0, "Yes", "No")</f>
        <v>Yes</v>
      </c>
      <c r="R1580" t="str">
        <f>TEXT(SalesData[[#This Row],[Order Date]],"mmm-yyyy")</f>
        <v>Sep-2023</v>
      </c>
      <c r="S1580">
        <f>YEAR(SalesData[[#This Row],[Order Date]])*100 + MONTH(SalesData[[#This Row],[Order Date]])</f>
        <v>202309</v>
      </c>
    </row>
    <row r="1581" spans="1:19" x14ac:dyDescent="0.3">
      <c r="A1581" t="s">
        <v>2432</v>
      </c>
      <c r="B1581" s="3">
        <v>45184</v>
      </c>
      <c r="C1581" t="s">
        <v>2433</v>
      </c>
      <c r="D1581" t="s">
        <v>18</v>
      </c>
      <c r="E1581" t="s">
        <v>26</v>
      </c>
      <c r="F1581" t="s">
        <v>39</v>
      </c>
      <c r="G1581">
        <v>3</v>
      </c>
      <c r="H1581" s="5">
        <v>338.51</v>
      </c>
      <c r="I1581" s="5">
        <v>0.1</v>
      </c>
      <c r="J1581" s="5">
        <v>913.97699999999998</v>
      </c>
      <c r="K1581" s="5">
        <v>234.98323630145819</v>
      </c>
      <c r="L1581">
        <f>YEAR(SalesData[Order Date])</f>
        <v>2023</v>
      </c>
      <c r="M1581">
        <f>MONTH(SalesData[Order Date])</f>
        <v>9</v>
      </c>
      <c r="N1581" t="str">
        <f>TEXT(SalesData[[#This Row],[Order Date]], "mmmm")</f>
        <v>September</v>
      </c>
      <c r="O1581" s="7">
        <f>IF(SalesData[Sales]=0,0,SalesData[Profit]/SalesData[Sales])</f>
        <v>0.25709972603408859</v>
      </c>
      <c r="P1581" s="8">
        <f t="shared" si="24"/>
        <v>9.8470749263931156E-5</v>
      </c>
      <c r="Q1581" t="str">
        <f>IF(SalesData[[#This Row],[Discount]]&gt;0, "Yes", "No")</f>
        <v>Yes</v>
      </c>
      <c r="R1581" t="str">
        <f>TEXT(SalesData[[#This Row],[Order Date]],"mmm-yyyy")</f>
        <v>Sep-2023</v>
      </c>
      <c r="S1581">
        <f>YEAR(SalesData[[#This Row],[Order Date]])*100 + MONTH(SalesData[[#This Row],[Order Date]])</f>
        <v>202309</v>
      </c>
    </row>
    <row r="1582" spans="1:19" x14ac:dyDescent="0.3">
      <c r="A1582" t="s">
        <v>2516</v>
      </c>
      <c r="B1582" s="3">
        <v>45184</v>
      </c>
      <c r="C1582" t="s">
        <v>2517</v>
      </c>
      <c r="D1582" t="s">
        <v>30</v>
      </c>
      <c r="E1582" t="s">
        <v>26</v>
      </c>
      <c r="F1582" t="s">
        <v>62</v>
      </c>
      <c r="G1582">
        <v>1</v>
      </c>
      <c r="H1582" s="5">
        <v>839.29</v>
      </c>
      <c r="I1582" s="5">
        <v>0.1</v>
      </c>
      <c r="J1582" s="5">
        <v>755.36099999999999</v>
      </c>
      <c r="K1582" s="5">
        <v>225.77156169847751</v>
      </c>
      <c r="L1582">
        <f>YEAR(SalesData[Order Date])</f>
        <v>2023</v>
      </c>
      <c r="M1582">
        <f>MONTH(SalesData[Order Date])</f>
        <v>9</v>
      </c>
      <c r="N1582" t="str">
        <f>TEXT(SalesData[[#This Row],[Order Date]], "mmmm")</f>
        <v>September</v>
      </c>
      <c r="O1582" s="7">
        <f>IF(SalesData[Sales]=0,0,SalesData[Profit]/SalesData[Sales])</f>
        <v>0.29889226700673921</v>
      </c>
      <c r="P1582" s="8">
        <f t="shared" si="24"/>
        <v>1.1914832775322E-4</v>
      </c>
      <c r="Q1582" t="str">
        <f>IF(SalesData[[#This Row],[Discount]]&gt;0, "Yes", "No")</f>
        <v>Yes</v>
      </c>
      <c r="R1582" t="str">
        <f>TEXT(SalesData[[#This Row],[Order Date]],"mmm-yyyy")</f>
        <v>Sep-2023</v>
      </c>
      <c r="S1582">
        <f>YEAR(SalesData[[#This Row],[Order Date]])*100 + MONTH(SalesData[[#This Row],[Order Date]])</f>
        <v>202309</v>
      </c>
    </row>
    <row r="1583" spans="1:19" x14ac:dyDescent="0.3">
      <c r="A1583" t="s">
        <v>2536</v>
      </c>
      <c r="B1583" s="3">
        <v>45176</v>
      </c>
      <c r="C1583" t="s">
        <v>2537</v>
      </c>
      <c r="D1583" t="s">
        <v>13</v>
      </c>
      <c r="E1583" t="s">
        <v>14</v>
      </c>
      <c r="F1583" t="s">
        <v>27</v>
      </c>
      <c r="G1583">
        <v>3</v>
      </c>
      <c r="H1583" s="5">
        <v>750.59</v>
      </c>
      <c r="I1583" s="5">
        <v>0.13</v>
      </c>
      <c r="J1583" s="5">
        <v>1959.0399</v>
      </c>
      <c r="K1583" s="5">
        <v>464.17951742226438</v>
      </c>
      <c r="L1583">
        <f>YEAR(SalesData[Order Date])</f>
        <v>2023</v>
      </c>
      <c r="M1583">
        <f>MONTH(SalesData[Order Date])</f>
        <v>9</v>
      </c>
      <c r="N1583" t="str">
        <f>TEXT(SalesData[[#This Row],[Order Date]], "mmmm")</f>
        <v>September</v>
      </c>
      <c r="O1583" s="7">
        <f>IF(SalesData[Sales]=0,0,SalesData[Profit]/SalesData[Sales])</f>
        <v>0.23694234988387136</v>
      </c>
      <c r="P1583" s="8">
        <f t="shared" si="24"/>
        <v>5.7732361653277199E-5</v>
      </c>
      <c r="Q1583" t="str">
        <f>IF(SalesData[[#This Row],[Discount]]&gt;0, "Yes", "No")</f>
        <v>Yes</v>
      </c>
      <c r="R1583" t="str">
        <f>TEXT(SalesData[[#This Row],[Order Date]],"mmm-yyyy")</f>
        <v>Sep-2023</v>
      </c>
      <c r="S1583">
        <f>YEAR(SalesData[[#This Row],[Order Date]])*100 + MONTH(SalesData[[#This Row],[Order Date]])</f>
        <v>202309</v>
      </c>
    </row>
    <row r="1584" spans="1:19" x14ac:dyDescent="0.3">
      <c r="A1584" t="s">
        <v>2564</v>
      </c>
      <c r="B1584" s="3">
        <v>45184</v>
      </c>
      <c r="C1584" t="s">
        <v>2565</v>
      </c>
      <c r="D1584" t="s">
        <v>23</v>
      </c>
      <c r="E1584" t="s">
        <v>26</v>
      </c>
      <c r="F1584" t="s">
        <v>15</v>
      </c>
      <c r="G1584">
        <v>6</v>
      </c>
      <c r="H1584" s="5">
        <v>640.70000000000005</v>
      </c>
      <c r="I1584" s="5">
        <v>0.15</v>
      </c>
      <c r="J1584" s="5">
        <v>3267.57</v>
      </c>
      <c r="K1584" s="5">
        <v>483.97781951766052</v>
      </c>
      <c r="L1584">
        <f>YEAR(SalesData[Order Date])</f>
        <v>2023</v>
      </c>
      <c r="M1584">
        <f>MONTH(SalesData[Order Date])</f>
        <v>9</v>
      </c>
      <c r="N1584" t="str">
        <f>TEXT(SalesData[[#This Row],[Order Date]], "mmmm")</f>
        <v>September</v>
      </c>
      <c r="O1584" s="7">
        <f>IF(SalesData[Sales]=0,0,SalesData[Profit]/SalesData[Sales])</f>
        <v>0.14811551688798114</v>
      </c>
      <c r="P1584" s="8">
        <f t="shared" si="24"/>
        <v>3.9019822069611359E-5</v>
      </c>
      <c r="Q1584" t="str">
        <f>IF(SalesData[[#This Row],[Discount]]&gt;0, "Yes", "No")</f>
        <v>Yes</v>
      </c>
      <c r="R1584" t="str">
        <f>TEXT(SalesData[[#This Row],[Order Date]],"mmm-yyyy")</f>
        <v>Sep-2023</v>
      </c>
      <c r="S1584">
        <f>YEAR(SalesData[[#This Row],[Order Date]])*100 + MONTH(SalesData[[#This Row],[Order Date]])</f>
        <v>202309</v>
      </c>
    </row>
    <row r="1585" spans="1:19" x14ac:dyDescent="0.3">
      <c r="A1585" t="s">
        <v>2688</v>
      </c>
      <c r="B1585" s="3">
        <v>45176</v>
      </c>
      <c r="C1585" t="s">
        <v>2689</v>
      </c>
      <c r="D1585" t="s">
        <v>13</v>
      </c>
      <c r="E1585" t="s">
        <v>26</v>
      </c>
      <c r="F1585" t="s">
        <v>27</v>
      </c>
      <c r="G1585">
        <v>8</v>
      </c>
      <c r="H1585" s="5">
        <v>74.62</v>
      </c>
      <c r="I1585" s="5">
        <v>0.22</v>
      </c>
      <c r="J1585" s="5">
        <v>465.62880000000013</v>
      </c>
      <c r="K1585" s="5">
        <v>117.24874713409611</v>
      </c>
      <c r="L1585">
        <f>YEAR(SalesData[Order Date])</f>
        <v>2023</v>
      </c>
      <c r="M1585">
        <f>MONTH(SalesData[Order Date])</f>
        <v>9</v>
      </c>
      <c r="N1585" t="str">
        <f>TEXT(SalesData[[#This Row],[Order Date]], "mmmm")</f>
        <v>September</v>
      </c>
      <c r="O1585" s="7">
        <f>IF(SalesData[Sales]=0,0,SalesData[Profit]/SalesData[Sales])</f>
        <v>0.25180733479994383</v>
      </c>
      <c r="P1585" s="8">
        <f t="shared" si="24"/>
        <v>3.6853390511927097E-4</v>
      </c>
      <c r="Q1585" t="str">
        <f>IF(SalesData[[#This Row],[Discount]]&gt;0, "Yes", "No")</f>
        <v>Yes</v>
      </c>
      <c r="R1585" t="str">
        <f>TEXT(SalesData[[#This Row],[Order Date]],"mmm-yyyy")</f>
        <v>Sep-2023</v>
      </c>
      <c r="S1585">
        <f>YEAR(SalesData[[#This Row],[Order Date]])*100 + MONTH(SalesData[[#This Row],[Order Date]])</f>
        <v>202309</v>
      </c>
    </row>
    <row r="1586" spans="1:19" x14ac:dyDescent="0.3">
      <c r="A1586" t="s">
        <v>2704</v>
      </c>
      <c r="B1586" s="3">
        <v>45192</v>
      </c>
      <c r="C1586" t="s">
        <v>2705</v>
      </c>
      <c r="D1586" t="s">
        <v>23</v>
      </c>
      <c r="E1586" t="s">
        <v>19</v>
      </c>
      <c r="F1586" t="s">
        <v>34</v>
      </c>
      <c r="G1586">
        <v>5</v>
      </c>
      <c r="H1586" s="5">
        <v>559.62</v>
      </c>
      <c r="I1586" s="5">
        <v>0.01</v>
      </c>
      <c r="J1586" s="5">
        <v>2770.1190000000001</v>
      </c>
      <c r="K1586" s="5">
        <v>398.14209429905179</v>
      </c>
      <c r="L1586">
        <f>YEAR(SalesData[Order Date])</f>
        <v>2023</v>
      </c>
      <c r="M1586">
        <f>MONTH(SalesData[Order Date])</f>
        <v>9</v>
      </c>
      <c r="N1586" t="str">
        <f>TEXT(SalesData[[#This Row],[Order Date]], "mmmm")</f>
        <v>September</v>
      </c>
      <c r="O1586" s="7">
        <f>IF(SalesData[Sales]=0,0,SalesData[Profit]/SalesData[Sales])</f>
        <v>0.14372743347814726</v>
      </c>
      <c r="P1586" s="8">
        <f t="shared" si="24"/>
        <v>3.5738536864300777E-6</v>
      </c>
      <c r="Q1586" t="str">
        <f>IF(SalesData[[#This Row],[Discount]]&gt;0, "Yes", "No")</f>
        <v>Yes</v>
      </c>
      <c r="R1586" t="str">
        <f>TEXT(SalesData[[#This Row],[Order Date]],"mmm-yyyy")</f>
        <v>Sep-2023</v>
      </c>
      <c r="S1586">
        <f>YEAR(SalesData[[#This Row],[Order Date]])*100 + MONTH(SalesData[[#This Row],[Order Date]])</f>
        <v>202309</v>
      </c>
    </row>
    <row r="1587" spans="1:19" x14ac:dyDescent="0.3">
      <c r="A1587" t="s">
        <v>2714</v>
      </c>
      <c r="B1587" s="3">
        <v>45185</v>
      </c>
      <c r="C1587" t="s">
        <v>2715</v>
      </c>
      <c r="D1587" t="s">
        <v>18</v>
      </c>
      <c r="E1587" t="s">
        <v>26</v>
      </c>
      <c r="F1587" t="s">
        <v>20</v>
      </c>
      <c r="G1587">
        <v>9</v>
      </c>
      <c r="H1587" s="5">
        <v>818.2</v>
      </c>
      <c r="I1587" s="5">
        <v>0.15</v>
      </c>
      <c r="J1587" s="5">
        <v>6259.23</v>
      </c>
      <c r="K1587" s="5">
        <v>1758.702037128563</v>
      </c>
      <c r="L1587">
        <f>YEAR(SalesData[Order Date])</f>
        <v>2023</v>
      </c>
      <c r="M1587">
        <f>MONTH(SalesData[Order Date])</f>
        <v>9</v>
      </c>
      <c r="N1587" t="str">
        <f>TEXT(SalesData[[#This Row],[Order Date]], "mmmm")</f>
        <v>September</v>
      </c>
      <c r="O1587" s="7">
        <f>IF(SalesData[Sales]=0,0,SalesData[Profit]/SalesData[Sales])</f>
        <v>0.28097737854793053</v>
      </c>
      <c r="P1587" s="8">
        <f t="shared" si="24"/>
        <v>2.0369917705532468E-5</v>
      </c>
      <c r="Q1587" t="str">
        <f>IF(SalesData[[#This Row],[Discount]]&gt;0, "Yes", "No")</f>
        <v>Yes</v>
      </c>
      <c r="R1587" t="str">
        <f>TEXT(SalesData[[#This Row],[Order Date]],"mmm-yyyy")</f>
        <v>Sep-2023</v>
      </c>
      <c r="S1587">
        <f>YEAR(SalesData[[#This Row],[Order Date]])*100 + MONTH(SalesData[[#This Row],[Order Date]])</f>
        <v>202309</v>
      </c>
    </row>
    <row r="1588" spans="1:19" x14ac:dyDescent="0.3">
      <c r="A1588" t="s">
        <v>2735</v>
      </c>
      <c r="B1588" s="3">
        <v>45174</v>
      </c>
      <c r="C1588" t="s">
        <v>2736</v>
      </c>
      <c r="D1588" t="s">
        <v>23</v>
      </c>
      <c r="E1588" t="s">
        <v>19</v>
      </c>
      <c r="F1588" t="s">
        <v>34</v>
      </c>
      <c r="G1588">
        <v>8</v>
      </c>
      <c r="H1588" s="5">
        <v>432.71</v>
      </c>
      <c r="I1588" s="5">
        <v>0.23</v>
      </c>
      <c r="J1588" s="5">
        <v>2665.4935999999998</v>
      </c>
      <c r="K1588" s="5">
        <v>398.6802726138784</v>
      </c>
      <c r="L1588">
        <f>YEAR(SalesData[Order Date])</f>
        <v>2023</v>
      </c>
      <c r="M1588">
        <f>MONTH(SalesData[Order Date])</f>
        <v>9</v>
      </c>
      <c r="N1588" t="str">
        <f>TEXT(SalesData[[#This Row],[Order Date]], "mmmm")</f>
        <v>September</v>
      </c>
      <c r="O1588" s="7">
        <f>IF(SalesData[Sales]=0,0,SalesData[Profit]/SalesData[Sales])</f>
        <v>0.14957089846844068</v>
      </c>
      <c r="P1588" s="8">
        <f t="shared" si="24"/>
        <v>6.6441727716022285E-5</v>
      </c>
      <c r="Q1588" t="str">
        <f>IF(SalesData[[#This Row],[Discount]]&gt;0, "Yes", "No")</f>
        <v>Yes</v>
      </c>
      <c r="R1588" t="str">
        <f>TEXT(SalesData[[#This Row],[Order Date]],"mmm-yyyy")</f>
        <v>Sep-2023</v>
      </c>
      <c r="S1588">
        <f>YEAR(SalesData[[#This Row],[Order Date]])*100 + MONTH(SalesData[[#This Row],[Order Date]])</f>
        <v>202309</v>
      </c>
    </row>
    <row r="1589" spans="1:19" x14ac:dyDescent="0.3">
      <c r="A1589" t="s">
        <v>2737</v>
      </c>
      <c r="B1589" s="3">
        <v>45192</v>
      </c>
      <c r="C1589" t="s">
        <v>2738</v>
      </c>
      <c r="D1589" t="s">
        <v>13</v>
      </c>
      <c r="E1589" t="s">
        <v>14</v>
      </c>
      <c r="F1589" t="s">
        <v>34</v>
      </c>
      <c r="G1589">
        <v>3</v>
      </c>
      <c r="H1589" s="5">
        <v>982.9</v>
      </c>
      <c r="I1589" s="5">
        <v>0.15</v>
      </c>
      <c r="J1589" s="5">
        <v>2506.395</v>
      </c>
      <c r="K1589" s="5">
        <v>296.11031259621018</v>
      </c>
      <c r="L1589">
        <f>YEAR(SalesData[Order Date])</f>
        <v>2023</v>
      </c>
      <c r="M1589">
        <f>MONTH(SalesData[Order Date])</f>
        <v>9</v>
      </c>
      <c r="N1589" t="str">
        <f>TEXT(SalesData[[#This Row],[Order Date]], "mmmm")</f>
        <v>September</v>
      </c>
      <c r="O1589" s="7">
        <f>IF(SalesData[Sales]=0,0,SalesData[Profit]/SalesData[Sales])</f>
        <v>0.11814191801220884</v>
      </c>
      <c r="P1589" s="8">
        <f t="shared" si="24"/>
        <v>5.0869874860107844E-5</v>
      </c>
      <c r="Q1589" t="str">
        <f>IF(SalesData[[#This Row],[Discount]]&gt;0, "Yes", "No")</f>
        <v>Yes</v>
      </c>
      <c r="R1589" t="str">
        <f>TEXT(SalesData[[#This Row],[Order Date]],"mmm-yyyy")</f>
        <v>Sep-2023</v>
      </c>
      <c r="S1589">
        <f>YEAR(SalesData[[#This Row],[Order Date]])*100 + MONTH(SalesData[[#This Row],[Order Date]])</f>
        <v>202309</v>
      </c>
    </row>
    <row r="1590" spans="1:19" x14ac:dyDescent="0.3">
      <c r="A1590" t="s">
        <v>2777</v>
      </c>
      <c r="B1590" s="3">
        <v>45176</v>
      </c>
      <c r="C1590" t="s">
        <v>2778</v>
      </c>
      <c r="D1590" t="s">
        <v>23</v>
      </c>
      <c r="E1590" t="s">
        <v>14</v>
      </c>
      <c r="F1590" t="s">
        <v>15</v>
      </c>
      <c r="G1590">
        <v>1</v>
      </c>
      <c r="H1590" s="5">
        <v>983.91</v>
      </c>
      <c r="I1590" s="5">
        <v>0.17</v>
      </c>
      <c r="J1590" s="5">
        <v>816.64529999999991</v>
      </c>
      <c r="K1590" s="5">
        <v>117.43793305285109</v>
      </c>
      <c r="L1590">
        <f>YEAR(SalesData[Order Date])</f>
        <v>2023</v>
      </c>
      <c r="M1590">
        <f>MONTH(SalesData[Order Date])</f>
        <v>9</v>
      </c>
      <c r="N1590" t="str">
        <f>TEXT(SalesData[[#This Row],[Order Date]], "mmmm")</f>
        <v>September</v>
      </c>
      <c r="O1590" s="7">
        <f>IF(SalesData[Sales]=0,0,SalesData[Profit]/SalesData[Sales])</f>
        <v>0.14380531309351943</v>
      </c>
      <c r="P1590" s="8">
        <f t="shared" si="24"/>
        <v>1.7278003069386429E-4</v>
      </c>
      <c r="Q1590" t="str">
        <f>IF(SalesData[[#This Row],[Discount]]&gt;0, "Yes", "No")</f>
        <v>Yes</v>
      </c>
      <c r="R1590" t="str">
        <f>TEXT(SalesData[[#This Row],[Order Date]],"mmm-yyyy")</f>
        <v>Sep-2023</v>
      </c>
      <c r="S1590">
        <f>YEAR(SalesData[[#This Row],[Order Date]])*100 + MONTH(SalesData[[#This Row],[Order Date]])</f>
        <v>202309</v>
      </c>
    </row>
    <row r="1591" spans="1:19" x14ac:dyDescent="0.3">
      <c r="A1591" t="s">
        <v>2791</v>
      </c>
      <c r="B1591" s="3">
        <v>45177</v>
      </c>
      <c r="C1591" t="s">
        <v>2792</v>
      </c>
      <c r="D1591" t="s">
        <v>18</v>
      </c>
      <c r="E1591" t="s">
        <v>19</v>
      </c>
      <c r="F1591" t="s">
        <v>31</v>
      </c>
      <c r="G1591">
        <v>3</v>
      </c>
      <c r="H1591" s="5">
        <v>31.19</v>
      </c>
      <c r="I1591" s="5">
        <v>0.19</v>
      </c>
      <c r="J1591" s="5">
        <v>75.791700000000006</v>
      </c>
      <c r="K1591" s="5">
        <v>4.431464925465602</v>
      </c>
      <c r="L1591">
        <f>YEAR(SalesData[Order Date])</f>
        <v>2023</v>
      </c>
      <c r="M1591">
        <f>MONTH(SalesData[Order Date])</f>
        <v>9</v>
      </c>
      <c r="N1591" t="str">
        <f>TEXT(SalesData[[#This Row],[Order Date]], "mmmm")</f>
        <v>September</v>
      </c>
      <c r="O1591" s="7">
        <f>IF(SalesData[Sales]=0,0,SalesData[Profit]/SalesData[Sales])</f>
        <v>5.8469000239677979E-2</v>
      </c>
      <c r="P1591" s="8">
        <f t="shared" si="24"/>
        <v>2.0305653521427809E-3</v>
      </c>
      <c r="Q1591" t="str">
        <f>IF(SalesData[[#This Row],[Discount]]&gt;0, "Yes", "No")</f>
        <v>Yes</v>
      </c>
      <c r="R1591" t="str">
        <f>TEXT(SalesData[[#This Row],[Order Date]],"mmm-yyyy")</f>
        <v>Sep-2023</v>
      </c>
      <c r="S1591">
        <f>YEAR(SalesData[[#This Row],[Order Date]])*100 + MONTH(SalesData[[#This Row],[Order Date]])</f>
        <v>202309</v>
      </c>
    </row>
    <row r="1592" spans="1:19" x14ac:dyDescent="0.3">
      <c r="A1592" t="s">
        <v>2808</v>
      </c>
      <c r="B1592" s="3">
        <v>45178</v>
      </c>
      <c r="C1592" t="s">
        <v>2809</v>
      </c>
      <c r="D1592" t="s">
        <v>30</v>
      </c>
      <c r="E1592" t="s">
        <v>14</v>
      </c>
      <c r="F1592" t="s">
        <v>39</v>
      </c>
      <c r="G1592">
        <v>9</v>
      </c>
      <c r="H1592" s="5">
        <v>238.86</v>
      </c>
      <c r="I1592" s="5">
        <v>0.15</v>
      </c>
      <c r="J1592" s="5">
        <v>1827.279</v>
      </c>
      <c r="K1592" s="5">
        <v>389.65160241225738</v>
      </c>
      <c r="L1592">
        <f>YEAR(SalesData[Order Date])</f>
        <v>2023</v>
      </c>
      <c r="M1592">
        <f>MONTH(SalesData[Order Date])</f>
        <v>9</v>
      </c>
      <c r="N1592" t="str">
        <f>TEXT(SalesData[[#This Row],[Order Date]], "mmmm")</f>
        <v>September</v>
      </c>
      <c r="O1592" s="7">
        <f>IF(SalesData[Sales]=0,0,SalesData[Profit]/SalesData[Sales])</f>
        <v>0.2132414384515213</v>
      </c>
      <c r="P1592" s="8">
        <f t="shared" si="24"/>
        <v>6.9775879873845199E-5</v>
      </c>
      <c r="Q1592" t="str">
        <f>IF(SalesData[[#This Row],[Discount]]&gt;0, "Yes", "No")</f>
        <v>Yes</v>
      </c>
      <c r="R1592" t="str">
        <f>TEXT(SalesData[[#This Row],[Order Date]],"mmm-yyyy")</f>
        <v>Sep-2023</v>
      </c>
      <c r="S1592">
        <f>YEAR(SalesData[[#This Row],[Order Date]])*100 + MONTH(SalesData[[#This Row],[Order Date]])</f>
        <v>202309</v>
      </c>
    </row>
    <row r="1593" spans="1:19" x14ac:dyDescent="0.3">
      <c r="A1593" t="s">
        <v>2826</v>
      </c>
      <c r="B1593" s="3">
        <v>45189</v>
      </c>
      <c r="C1593" t="s">
        <v>2827</v>
      </c>
      <c r="D1593" t="s">
        <v>13</v>
      </c>
      <c r="E1593" t="s">
        <v>19</v>
      </c>
      <c r="F1593" t="s">
        <v>20</v>
      </c>
      <c r="G1593">
        <v>4</v>
      </c>
      <c r="H1593" s="5">
        <v>611.62</v>
      </c>
      <c r="I1593" s="5">
        <v>0.19</v>
      </c>
      <c r="J1593" s="5">
        <v>1981.6487999999999</v>
      </c>
      <c r="K1593" s="5">
        <v>312.80244310410109</v>
      </c>
      <c r="L1593">
        <f>YEAR(SalesData[Order Date])</f>
        <v>2023</v>
      </c>
      <c r="M1593">
        <f>MONTH(SalesData[Order Date])</f>
        <v>9</v>
      </c>
      <c r="N1593" t="str">
        <f>TEXT(SalesData[[#This Row],[Order Date]], "mmmm")</f>
        <v>September</v>
      </c>
      <c r="O1593" s="7">
        <f>IF(SalesData[Sales]=0,0,SalesData[Profit]/SalesData[Sales])</f>
        <v>0.15784958621532791</v>
      </c>
      <c r="P1593" s="8">
        <f t="shared" si="24"/>
        <v>7.7662600961381247E-5</v>
      </c>
      <c r="Q1593" t="str">
        <f>IF(SalesData[[#This Row],[Discount]]&gt;0, "Yes", "No")</f>
        <v>Yes</v>
      </c>
      <c r="R1593" t="str">
        <f>TEXT(SalesData[[#This Row],[Order Date]],"mmm-yyyy")</f>
        <v>Sep-2023</v>
      </c>
      <c r="S1593">
        <f>YEAR(SalesData[[#This Row],[Order Date]])*100 + MONTH(SalesData[[#This Row],[Order Date]])</f>
        <v>202309</v>
      </c>
    </row>
    <row r="1594" spans="1:19" x14ac:dyDescent="0.3">
      <c r="A1594" t="s">
        <v>2854</v>
      </c>
      <c r="B1594" s="3">
        <v>45175</v>
      </c>
      <c r="C1594" t="s">
        <v>2855</v>
      </c>
      <c r="D1594" t="s">
        <v>18</v>
      </c>
      <c r="E1594" t="s">
        <v>19</v>
      </c>
      <c r="F1594" t="s">
        <v>31</v>
      </c>
      <c r="G1594">
        <v>3</v>
      </c>
      <c r="H1594" s="5">
        <v>995.19</v>
      </c>
      <c r="I1594" s="5">
        <v>0.11</v>
      </c>
      <c r="J1594" s="5">
        <v>2657.1572999999999</v>
      </c>
      <c r="K1594" s="5">
        <v>133.77506658480519</v>
      </c>
      <c r="L1594">
        <f>YEAR(SalesData[Order Date])</f>
        <v>2023</v>
      </c>
      <c r="M1594">
        <f>MONTH(SalesData[Order Date])</f>
        <v>9</v>
      </c>
      <c r="N1594" t="str">
        <f>TEXT(SalesData[[#This Row],[Order Date]], "mmmm")</f>
        <v>September</v>
      </c>
      <c r="O1594" s="7">
        <f>IF(SalesData[Sales]=0,0,SalesData[Profit]/SalesData[Sales])</f>
        <v>5.0345181515902428E-2</v>
      </c>
      <c r="P1594" s="8">
        <f t="shared" si="24"/>
        <v>3.6843885757158598E-5</v>
      </c>
      <c r="Q1594" t="str">
        <f>IF(SalesData[[#This Row],[Discount]]&gt;0, "Yes", "No")</f>
        <v>Yes</v>
      </c>
      <c r="R1594" t="str">
        <f>TEXT(SalesData[[#This Row],[Order Date]],"mmm-yyyy")</f>
        <v>Sep-2023</v>
      </c>
      <c r="S1594">
        <f>YEAR(SalesData[[#This Row],[Order Date]])*100 + MONTH(SalesData[[#This Row],[Order Date]])</f>
        <v>202309</v>
      </c>
    </row>
    <row r="1595" spans="1:19" x14ac:dyDescent="0.3">
      <c r="A1595" t="s">
        <v>2947</v>
      </c>
      <c r="B1595" s="3">
        <v>45179</v>
      </c>
      <c r="C1595" t="s">
        <v>2948</v>
      </c>
      <c r="D1595" t="s">
        <v>13</v>
      </c>
      <c r="E1595" t="s">
        <v>19</v>
      </c>
      <c r="F1595" t="s">
        <v>34</v>
      </c>
      <c r="G1595">
        <v>9</v>
      </c>
      <c r="H1595" s="5">
        <v>252.49</v>
      </c>
      <c r="I1595" s="5">
        <v>0.12</v>
      </c>
      <c r="J1595" s="5">
        <v>1999.7208000000001</v>
      </c>
      <c r="K1595" s="5">
        <v>591.51697033460709</v>
      </c>
      <c r="L1595">
        <f>YEAR(SalesData[Order Date])</f>
        <v>2023</v>
      </c>
      <c r="M1595">
        <f>MONTH(SalesData[Order Date])</f>
        <v>9</v>
      </c>
      <c r="N1595" t="str">
        <f>TEXT(SalesData[[#This Row],[Order Date]], "mmmm")</f>
        <v>September</v>
      </c>
      <c r="O1595" s="7">
        <f>IF(SalesData[Sales]=0,0,SalesData[Profit]/SalesData[Sales])</f>
        <v>0.29579977881642633</v>
      </c>
      <c r="P1595" s="8">
        <f t="shared" si="24"/>
        <v>5.2807371909118517E-5</v>
      </c>
      <c r="Q1595" t="str">
        <f>IF(SalesData[[#This Row],[Discount]]&gt;0, "Yes", "No")</f>
        <v>Yes</v>
      </c>
      <c r="R1595" t="str">
        <f>TEXT(SalesData[[#This Row],[Order Date]],"mmm-yyyy")</f>
        <v>Sep-2023</v>
      </c>
      <c r="S1595">
        <f>YEAR(SalesData[[#This Row],[Order Date]])*100 + MONTH(SalesData[[#This Row],[Order Date]])</f>
        <v>202309</v>
      </c>
    </row>
    <row r="1596" spans="1:19" x14ac:dyDescent="0.3">
      <c r="A1596" t="s">
        <v>2963</v>
      </c>
      <c r="B1596" s="3">
        <v>45178</v>
      </c>
      <c r="C1596" t="s">
        <v>2964</v>
      </c>
      <c r="D1596" t="s">
        <v>30</v>
      </c>
      <c r="E1596" t="s">
        <v>26</v>
      </c>
      <c r="F1596" t="s">
        <v>15</v>
      </c>
      <c r="G1596">
        <v>6</v>
      </c>
      <c r="H1596" s="5">
        <v>48.5</v>
      </c>
      <c r="I1596" s="5">
        <v>0.26</v>
      </c>
      <c r="J1596" s="5">
        <v>215.34</v>
      </c>
      <c r="K1596" s="5">
        <v>49.813575173551868</v>
      </c>
      <c r="L1596">
        <f>YEAR(SalesData[Order Date])</f>
        <v>2023</v>
      </c>
      <c r="M1596">
        <f>MONTH(SalesData[Order Date])</f>
        <v>9</v>
      </c>
      <c r="N1596" t="str">
        <f>TEXT(SalesData[[#This Row],[Order Date]], "mmmm")</f>
        <v>September</v>
      </c>
      <c r="O1596" s="7">
        <f>IF(SalesData[Sales]=0,0,SalesData[Profit]/SalesData[Sales])</f>
        <v>0.23132523067498778</v>
      </c>
      <c r="P1596" s="8">
        <f t="shared" si="24"/>
        <v>8.9347079037800691E-4</v>
      </c>
      <c r="Q1596" t="str">
        <f>IF(SalesData[[#This Row],[Discount]]&gt;0, "Yes", "No")</f>
        <v>Yes</v>
      </c>
      <c r="R1596" t="str">
        <f>TEXT(SalesData[[#This Row],[Order Date]],"mmm-yyyy")</f>
        <v>Sep-2023</v>
      </c>
      <c r="S1596">
        <f>YEAR(SalesData[[#This Row],[Order Date]])*100 + MONTH(SalesData[[#This Row],[Order Date]])</f>
        <v>202309</v>
      </c>
    </row>
    <row r="1597" spans="1:19" x14ac:dyDescent="0.3">
      <c r="A1597" t="s">
        <v>2989</v>
      </c>
      <c r="B1597" s="3">
        <v>45179</v>
      </c>
      <c r="C1597" t="s">
        <v>2990</v>
      </c>
      <c r="D1597" t="s">
        <v>30</v>
      </c>
      <c r="E1597" t="s">
        <v>19</v>
      </c>
      <c r="F1597" t="s">
        <v>15</v>
      </c>
      <c r="G1597">
        <v>7</v>
      </c>
      <c r="H1597" s="5">
        <v>840.15</v>
      </c>
      <c r="I1597" s="5">
        <v>0.12</v>
      </c>
      <c r="J1597" s="5">
        <v>5175.3240000000014</v>
      </c>
      <c r="K1597" s="5">
        <v>715.47275247299751</v>
      </c>
      <c r="L1597">
        <f>YEAR(SalesData[Order Date])</f>
        <v>2023</v>
      </c>
      <c r="M1597">
        <f>MONTH(SalesData[Order Date])</f>
        <v>9</v>
      </c>
      <c r="N1597" t="str">
        <f>TEXT(SalesData[[#This Row],[Order Date]], "mmmm")</f>
        <v>September</v>
      </c>
      <c r="O1597" s="7">
        <f>IF(SalesData[Sales]=0,0,SalesData[Profit]/SalesData[Sales])</f>
        <v>0.13824694888146083</v>
      </c>
      <c r="P1597" s="8">
        <f t="shared" si="24"/>
        <v>2.0404519601091642E-5</v>
      </c>
      <c r="Q1597" t="str">
        <f>IF(SalesData[[#This Row],[Discount]]&gt;0, "Yes", "No")</f>
        <v>Yes</v>
      </c>
      <c r="R1597" t="str">
        <f>TEXT(SalesData[[#This Row],[Order Date]],"mmm-yyyy")</f>
        <v>Sep-2023</v>
      </c>
      <c r="S1597">
        <f>YEAR(SalesData[[#This Row],[Order Date]])*100 + MONTH(SalesData[[#This Row],[Order Date]])</f>
        <v>202309</v>
      </c>
    </row>
    <row r="1598" spans="1:19" x14ac:dyDescent="0.3">
      <c r="A1598" t="s">
        <v>3003</v>
      </c>
      <c r="B1598" s="3">
        <v>45182</v>
      </c>
      <c r="C1598" t="s">
        <v>3004</v>
      </c>
      <c r="D1598" t="s">
        <v>18</v>
      </c>
      <c r="E1598" t="s">
        <v>19</v>
      </c>
      <c r="F1598" t="s">
        <v>20</v>
      </c>
      <c r="G1598">
        <v>3</v>
      </c>
      <c r="H1598" s="5">
        <v>518.59</v>
      </c>
      <c r="I1598" s="5">
        <v>0.24</v>
      </c>
      <c r="J1598" s="5">
        <v>1182.3851999999999</v>
      </c>
      <c r="K1598" s="5">
        <v>189.52895505437999</v>
      </c>
      <c r="L1598">
        <f>YEAR(SalesData[Order Date])</f>
        <v>2023</v>
      </c>
      <c r="M1598">
        <f>MONTH(SalesData[Order Date])</f>
        <v>9</v>
      </c>
      <c r="N1598" t="str">
        <f>TEXT(SalesData[[#This Row],[Order Date]], "mmmm")</f>
        <v>September</v>
      </c>
      <c r="O1598" s="7">
        <f>IF(SalesData[Sales]=0,0,SalesData[Profit]/SalesData[Sales])</f>
        <v>0.16029374780264502</v>
      </c>
      <c r="P1598" s="8">
        <f t="shared" si="24"/>
        <v>1.5426444782969204E-4</v>
      </c>
      <c r="Q1598" t="str">
        <f>IF(SalesData[[#This Row],[Discount]]&gt;0, "Yes", "No")</f>
        <v>Yes</v>
      </c>
      <c r="R1598" t="str">
        <f>TEXT(SalesData[[#This Row],[Order Date]],"mmm-yyyy")</f>
        <v>Sep-2023</v>
      </c>
      <c r="S1598">
        <f>YEAR(SalesData[[#This Row],[Order Date]])*100 + MONTH(SalesData[[#This Row],[Order Date]])</f>
        <v>202309</v>
      </c>
    </row>
    <row r="1599" spans="1:19" x14ac:dyDescent="0.3">
      <c r="A1599" t="s">
        <v>3015</v>
      </c>
      <c r="B1599" s="3">
        <v>45181</v>
      </c>
      <c r="C1599" t="s">
        <v>3016</v>
      </c>
      <c r="D1599" t="s">
        <v>23</v>
      </c>
      <c r="E1599" t="s">
        <v>26</v>
      </c>
      <c r="F1599" t="s">
        <v>31</v>
      </c>
      <c r="G1599">
        <v>6</v>
      </c>
      <c r="H1599" s="5">
        <v>289.94</v>
      </c>
      <c r="I1599" s="5">
        <v>0.25</v>
      </c>
      <c r="J1599" s="5">
        <v>1304.73</v>
      </c>
      <c r="K1599" s="5">
        <v>380.79680368830338</v>
      </c>
      <c r="L1599">
        <f>YEAR(SalesData[Order Date])</f>
        <v>2023</v>
      </c>
      <c r="M1599">
        <f>MONTH(SalesData[Order Date])</f>
        <v>9</v>
      </c>
      <c r="N1599" t="str">
        <f>TEXT(SalesData[[#This Row],[Order Date]], "mmmm")</f>
        <v>September</v>
      </c>
      <c r="O1599" s="7">
        <f>IF(SalesData[Sales]=0,0,SalesData[Profit]/SalesData[Sales])</f>
        <v>0.29185870156147509</v>
      </c>
      <c r="P1599" s="8">
        <f t="shared" si="24"/>
        <v>1.4370789358717897E-4</v>
      </c>
      <c r="Q1599" t="str">
        <f>IF(SalesData[[#This Row],[Discount]]&gt;0, "Yes", "No")</f>
        <v>Yes</v>
      </c>
      <c r="R1599" t="str">
        <f>TEXT(SalesData[[#This Row],[Order Date]],"mmm-yyyy")</f>
        <v>Sep-2023</v>
      </c>
      <c r="S1599">
        <f>YEAR(SalesData[[#This Row],[Order Date]])*100 + MONTH(SalesData[[#This Row],[Order Date]])</f>
        <v>202309</v>
      </c>
    </row>
    <row r="1600" spans="1:19" x14ac:dyDescent="0.3">
      <c r="A1600" t="s">
        <v>3061</v>
      </c>
      <c r="B1600" s="3">
        <v>45179</v>
      </c>
      <c r="C1600" t="s">
        <v>3062</v>
      </c>
      <c r="D1600" t="s">
        <v>13</v>
      </c>
      <c r="E1600" t="s">
        <v>19</v>
      </c>
      <c r="F1600" t="s">
        <v>44</v>
      </c>
      <c r="G1600">
        <v>9</v>
      </c>
      <c r="H1600" s="5">
        <v>301.33</v>
      </c>
      <c r="I1600" s="5">
        <v>0.15</v>
      </c>
      <c r="J1600" s="5">
        <v>2305.1745000000001</v>
      </c>
      <c r="K1600" s="5">
        <v>359.91739503420541</v>
      </c>
      <c r="L1600">
        <f>YEAR(SalesData[Order Date])</f>
        <v>2023</v>
      </c>
      <c r="M1600">
        <f>MONTH(SalesData[Order Date])</f>
        <v>9</v>
      </c>
      <c r="N1600" t="str">
        <f>TEXT(SalesData[[#This Row],[Order Date]], "mmmm")</f>
        <v>September</v>
      </c>
      <c r="O1600" s="7">
        <f>IF(SalesData[Sales]=0,0,SalesData[Profit]/SalesData[Sales])</f>
        <v>0.15613455512118732</v>
      </c>
      <c r="P1600" s="8">
        <f t="shared" si="24"/>
        <v>5.5310346353388865E-5</v>
      </c>
      <c r="Q1600" t="str">
        <f>IF(SalesData[[#This Row],[Discount]]&gt;0, "Yes", "No")</f>
        <v>Yes</v>
      </c>
      <c r="R1600" t="str">
        <f>TEXT(SalesData[[#This Row],[Order Date]],"mmm-yyyy")</f>
        <v>Sep-2023</v>
      </c>
      <c r="S1600">
        <f>YEAR(SalesData[[#This Row],[Order Date]])*100 + MONTH(SalesData[[#This Row],[Order Date]])</f>
        <v>202309</v>
      </c>
    </row>
    <row r="1601" spans="1:19" x14ac:dyDescent="0.3">
      <c r="A1601" t="s">
        <v>3079</v>
      </c>
      <c r="B1601" s="3">
        <v>45171</v>
      </c>
      <c r="C1601" t="s">
        <v>3080</v>
      </c>
      <c r="D1601" t="s">
        <v>30</v>
      </c>
      <c r="E1601" t="s">
        <v>14</v>
      </c>
      <c r="F1601" t="s">
        <v>39</v>
      </c>
      <c r="G1601">
        <v>2</v>
      </c>
      <c r="H1601" s="5">
        <v>801.91</v>
      </c>
      <c r="I1601" s="5">
        <v>0.23</v>
      </c>
      <c r="J1601" s="5">
        <v>1234.9413999999999</v>
      </c>
      <c r="K1601" s="5">
        <v>282.77769337953418</v>
      </c>
      <c r="L1601">
        <f>YEAR(SalesData[Order Date])</f>
        <v>2023</v>
      </c>
      <c r="M1601">
        <f>MONTH(SalesData[Order Date])</f>
        <v>9</v>
      </c>
      <c r="N1601" t="str">
        <f>TEXT(SalesData[[#This Row],[Order Date]], "mmmm")</f>
        <v>September</v>
      </c>
      <c r="O1601" s="7">
        <f>IF(SalesData[Sales]=0,0,SalesData[Profit]/SalesData[Sales])</f>
        <v>0.22898065720327637</v>
      </c>
      <c r="P1601" s="8">
        <f t="shared" si="24"/>
        <v>1.4340761432080908E-4</v>
      </c>
      <c r="Q1601" t="str">
        <f>IF(SalesData[[#This Row],[Discount]]&gt;0, "Yes", "No")</f>
        <v>Yes</v>
      </c>
      <c r="R1601" t="str">
        <f>TEXT(SalesData[[#This Row],[Order Date]],"mmm-yyyy")</f>
        <v>Sep-2023</v>
      </c>
      <c r="S1601">
        <f>YEAR(SalesData[[#This Row],[Order Date]])*100 + MONTH(SalesData[[#This Row],[Order Date]])</f>
        <v>202309</v>
      </c>
    </row>
    <row r="1602" spans="1:19" x14ac:dyDescent="0.3">
      <c r="A1602" t="s">
        <v>3113</v>
      </c>
      <c r="B1602" s="3">
        <v>45179</v>
      </c>
      <c r="C1602" t="s">
        <v>3114</v>
      </c>
      <c r="D1602" t="s">
        <v>23</v>
      </c>
      <c r="E1602" t="s">
        <v>19</v>
      </c>
      <c r="F1602" t="s">
        <v>53</v>
      </c>
      <c r="G1602">
        <v>6</v>
      </c>
      <c r="H1602" s="5">
        <v>429.5</v>
      </c>
      <c r="I1602" s="5">
        <v>0.15</v>
      </c>
      <c r="J1602" s="5">
        <v>2190.4499999999998</v>
      </c>
      <c r="K1602" s="5">
        <v>479.37076756686548</v>
      </c>
      <c r="L1602">
        <f>YEAR(SalesData[Order Date])</f>
        <v>2023</v>
      </c>
      <c r="M1602">
        <f>MONTH(SalesData[Order Date])</f>
        <v>9</v>
      </c>
      <c r="N1602" t="str">
        <f>TEXT(SalesData[[#This Row],[Order Date]], "mmmm")</f>
        <v>September</v>
      </c>
      <c r="O1602" s="7">
        <f>IF(SalesData[Sales]=0,0,SalesData[Profit]/SalesData[Sales])</f>
        <v>0.21884579313239996</v>
      </c>
      <c r="P1602" s="8">
        <f t="shared" ref="P1602:P1665" si="25">IF(H:H*G:G=0, 0, (I:I/(H:H*G:G)))</f>
        <v>5.8207217694994179E-5</v>
      </c>
      <c r="Q1602" t="str">
        <f>IF(SalesData[[#This Row],[Discount]]&gt;0, "Yes", "No")</f>
        <v>Yes</v>
      </c>
      <c r="R1602" t="str">
        <f>TEXT(SalesData[[#This Row],[Order Date]],"mmm-yyyy")</f>
        <v>Sep-2023</v>
      </c>
      <c r="S1602">
        <f>YEAR(SalesData[[#This Row],[Order Date]])*100 + MONTH(SalesData[[#This Row],[Order Date]])</f>
        <v>202309</v>
      </c>
    </row>
    <row r="1603" spans="1:19" x14ac:dyDescent="0.3">
      <c r="A1603" t="s">
        <v>3151</v>
      </c>
      <c r="B1603" s="3">
        <v>45199</v>
      </c>
      <c r="C1603" t="s">
        <v>3152</v>
      </c>
      <c r="D1603" t="s">
        <v>30</v>
      </c>
      <c r="E1603" t="s">
        <v>14</v>
      </c>
      <c r="F1603" t="s">
        <v>27</v>
      </c>
      <c r="G1603">
        <v>2</v>
      </c>
      <c r="H1603" s="5">
        <v>595.71</v>
      </c>
      <c r="I1603" s="5">
        <v>0.03</v>
      </c>
      <c r="J1603" s="5">
        <v>1155.6774</v>
      </c>
      <c r="K1603" s="5">
        <v>226.49672233190921</v>
      </c>
      <c r="L1603">
        <f>YEAR(SalesData[Order Date])</f>
        <v>2023</v>
      </c>
      <c r="M1603">
        <f>MONTH(SalesData[Order Date])</f>
        <v>9</v>
      </c>
      <c r="N1603" t="str">
        <f>TEXT(SalesData[[#This Row],[Order Date]], "mmmm")</f>
        <v>September</v>
      </c>
      <c r="O1603" s="7">
        <f>IF(SalesData[Sales]=0,0,SalesData[Profit]/SalesData[Sales])</f>
        <v>0.19598611371296973</v>
      </c>
      <c r="P1603" s="8">
        <f t="shared" si="25"/>
        <v>2.5180037266455153E-5</v>
      </c>
      <c r="Q1603" t="str">
        <f>IF(SalesData[[#This Row],[Discount]]&gt;0, "Yes", "No")</f>
        <v>Yes</v>
      </c>
      <c r="R1603" t="str">
        <f>TEXT(SalesData[[#This Row],[Order Date]],"mmm-yyyy")</f>
        <v>Sep-2023</v>
      </c>
      <c r="S1603">
        <f>YEAR(SalesData[[#This Row],[Order Date]])*100 + MONTH(SalesData[[#This Row],[Order Date]])</f>
        <v>202309</v>
      </c>
    </row>
    <row r="1604" spans="1:19" x14ac:dyDescent="0.3">
      <c r="A1604" t="s">
        <v>3230</v>
      </c>
      <c r="B1604" s="3">
        <v>45175</v>
      </c>
      <c r="C1604" t="s">
        <v>3231</v>
      </c>
      <c r="D1604" t="s">
        <v>18</v>
      </c>
      <c r="E1604" t="s">
        <v>19</v>
      </c>
      <c r="F1604" t="s">
        <v>44</v>
      </c>
      <c r="G1604">
        <v>2</v>
      </c>
      <c r="H1604" s="5">
        <v>203.04</v>
      </c>
      <c r="I1604" s="5">
        <v>0.3</v>
      </c>
      <c r="J1604" s="5">
        <v>284.25599999999997</v>
      </c>
      <c r="K1604" s="5">
        <v>33.531184099808449</v>
      </c>
      <c r="L1604">
        <f>YEAR(SalesData[Order Date])</f>
        <v>2023</v>
      </c>
      <c r="M1604">
        <f>MONTH(SalesData[Order Date])</f>
        <v>9</v>
      </c>
      <c r="N1604" t="str">
        <f>TEXT(SalesData[[#This Row],[Order Date]], "mmmm")</f>
        <v>September</v>
      </c>
      <c r="O1604" s="7">
        <f>IF(SalesData[Sales]=0,0,SalesData[Profit]/SalesData[Sales])</f>
        <v>0.11796121840808445</v>
      </c>
      <c r="P1604" s="8">
        <f t="shared" si="25"/>
        <v>7.387706855791962E-4</v>
      </c>
      <c r="Q1604" t="str">
        <f>IF(SalesData[[#This Row],[Discount]]&gt;0, "Yes", "No")</f>
        <v>Yes</v>
      </c>
      <c r="R1604" t="str">
        <f>TEXT(SalesData[[#This Row],[Order Date]],"mmm-yyyy")</f>
        <v>Sep-2023</v>
      </c>
      <c r="S1604">
        <f>YEAR(SalesData[[#This Row],[Order Date]])*100 + MONTH(SalesData[[#This Row],[Order Date]])</f>
        <v>202309</v>
      </c>
    </row>
    <row r="1605" spans="1:19" x14ac:dyDescent="0.3">
      <c r="A1605" t="s">
        <v>3244</v>
      </c>
      <c r="B1605" s="3">
        <v>45188</v>
      </c>
      <c r="C1605" t="s">
        <v>3245</v>
      </c>
      <c r="D1605" t="s">
        <v>30</v>
      </c>
      <c r="E1605" t="s">
        <v>19</v>
      </c>
      <c r="F1605" t="s">
        <v>53</v>
      </c>
      <c r="G1605">
        <v>6</v>
      </c>
      <c r="H1605" s="5">
        <v>361.51</v>
      </c>
      <c r="I1605" s="5">
        <v>0.15</v>
      </c>
      <c r="J1605" s="5">
        <v>1843.701</v>
      </c>
      <c r="K1605" s="5">
        <v>349.8275951248018</v>
      </c>
      <c r="L1605">
        <f>YEAR(SalesData[Order Date])</f>
        <v>2023</v>
      </c>
      <c r="M1605">
        <f>MONTH(SalesData[Order Date])</f>
        <v>9</v>
      </c>
      <c r="N1605" t="str">
        <f>TEXT(SalesData[[#This Row],[Order Date]], "mmmm")</f>
        <v>September</v>
      </c>
      <c r="O1605" s="7">
        <f>IF(SalesData[Sales]=0,0,SalesData[Profit]/SalesData[Sales])</f>
        <v>0.1897420433816556</v>
      </c>
      <c r="P1605" s="8">
        <f t="shared" si="25"/>
        <v>6.9154380238444296E-5</v>
      </c>
      <c r="Q1605" t="str">
        <f>IF(SalesData[[#This Row],[Discount]]&gt;0, "Yes", "No")</f>
        <v>Yes</v>
      </c>
      <c r="R1605" t="str">
        <f>TEXT(SalesData[[#This Row],[Order Date]],"mmm-yyyy")</f>
        <v>Sep-2023</v>
      </c>
      <c r="S1605">
        <f>YEAR(SalesData[[#This Row],[Order Date]])*100 + MONTH(SalesData[[#This Row],[Order Date]])</f>
        <v>202309</v>
      </c>
    </row>
    <row r="1606" spans="1:19" x14ac:dyDescent="0.3">
      <c r="A1606" t="s">
        <v>3274</v>
      </c>
      <c r="B1606" s="3">
        <v>45179</v>
      </c>
      <c r="C1606" t="s">
        <v>3275</v>
      </c>
      <c r="D1606" t="s">
        <v>30</v>
      </c>
      <c r="E1606" t="s">
        <v>19</v>
      </c>
      <c r="F1606" t="s">
        <v>34</v>
      </c>
      <c r="G1606">
        <v>7</v>
      </c>
      <c r="H1606" s="5">
        <v>261.2</v>
      </c>
      <c r="I1606" s="5">
        <v>0.03</v>
      </c>
      <c r="J1606" s="5">
        <v>1773.548</v>
      </c>
      <c r="K1606" s="5">
        <v>137.59226487935959</v>
      </c>
      <c r="L1606">
        <f>YEAR(SalesData[Order Date])</f>
        <v>2023</v>
      </c>
      <c r="M1606">
        <f>MONTH(SalesData[Order Date])</f>
        <v>9</v>
      </c>
      <c r="N1606" t="str">
        <f>TEXT(SalesData[[#This Row],[Order Date]], "mmmm")</f>
        <v>September</v>
      </c>
      <c r="O1606" s="7">
        <f>IF(SalesData[Sales]=0,0,SalesData[Profit]/SalesData[Sales])</f>
        <v>7.7580231761057258E-2</v>
      </c>
      <c r="P1606" s="8">
        <f t="shared" si="25"/>
        <v>1.6407788230146576E-5</v>
      </c>
      <c r="Q1606" t="str">
        <f>IF(SalesData[[#This Row],[Discount]]&gt;0, "Yes", "No")</f>
        <v>Yes</v>
      </c>
      <c r="R1606" t="str">
        <f>TEXT(SalesData[[#This Row],[Order Date]],"mmm-yyyy")</f>
        <v>Sep-2023</v>
      </c>
      <c r="S1606">
        <f>YEAR(SalesData[[#This Row],[Order Date]])*100 + MONTH(SalesData[[#This Row],[Order Date]])</f>
        <v>202309</v>
      </c>
    </row>
    <row r="1607" spans="1:19" x14ac:dyDescent="0.3">
      <c r="A1607" t="s">
        <v>3328</v>
      </c>
      <c r="B1607" s="3">
        <v>45185</v>
      </c>
      <c r="C1607" t="s">
        <v>3329</v>
      </c>
      <c r="D1607" t="s">
        <v>23</v>
      </c>
      <c r="E1607" t="s">
        <v>19</v>
      </c>
      <c r="F1607" t="s">
        <v>27</v>
      </c>
      <c r="G1607">
        <v>2</v>
      </c>
      <c r="H1607" s="5">
        <v>980.44</v>
      </c>
      <c r="I1607" s="5">
        <v>0.28999999999999998</v>
      </c>
      <c r="J1607" s="5">
        <v>1392.2248</v>
      </c>
      <c r="K1607" s="5">
        <v>146.92285203240689</v>
      </c>
      <c r="L1607">
        <f>YEAR(SalesData[Order Date])</f>
        <v>2023</v>
      </c>
      <c r="M1607">
        <f>MONTH(SalesData[Order Date])</f>
        <v>9</v>
      </c>
      <c r="N1607" t="str">
        <f>TEXT(SalesData[[#This Row],[Order Date]], "mmmm")</f>
        <v>September</v>
      </c>
      <c r="O1607" s="7">
        <f>IF(SalesData[Sales]=0,0,SalesData[Profit]/SalesData[Sales])</f>
        <v>0.10553098323805674</v>
      </c>
      <c r="P1607" s="8">
        <f t="shared" si="25"/>
        <v>1.4789278283219777E-4</v>
      </c>
      <c r="Q1607" t="str">
        <f>IF(SalesData[[#This Row],[Discount]]&gt;0, "Yes", "No")</f>
        <v>Yes</v>
      </c>
      <c r="R1607" t="str">
        <f>TEXT(SalesData[[#This Row],[Order Date]],"mmm-yyyy")</f>
        <v>Sep-2023</v>
      </c>
      <c r="S1607">
        <f>YEAR(SalesData[[#This Row],[Order Date]])*100 + MONTH(SalesData[[#This Row],[Order Date]])</f>
        <v>202309</v>
      </c>
    </row>
    <row r="1608" spans="1:19" x14ac:dyDescent="0.3">
      <c r="A1608" t="s">
        <v>3348</v>
      </c>
      <c r="B1608" s="3">
        <v>45170</v>
      </c>
      <c r="C1608" t="s">
        <v>3349</v>
      </c>
      <c r="D1608" t="s">
        <v>13</v>
      </c>
      <c r="E1608" t="s">
        <v>19</v>
      </c>
      <c r="F1608" t="s">
        <v>44</v>
      </c>
      <c r="G1608">
        <v>4</v>
      </c>
      <c r="H1608" s="5">
        <v>84.29</v>
      </c>
      <c r="I1608" s="5">
        <v>0.26</v>
      </c>
      <c r="J1608" s="5">
        <v>249.4984</v>
      </c>
      <c r="K1608" s="5">
        <v>29.806522872724049</v>
      </c>
      <c r="L1608">
        <f>YEAR(SalesData[Order Date])</f>
        <v>2023</v>
      </c>
      <c r="M1608">
        <f>MONTH(SalesData[Order Date])</f>
        <v>9</v>
      </c>
      <c r="N1608" t="str">
        <f>TEXT(SalesData[[#This Row],[Order Date]], "mmmm")</f>
        <v>September</v>
      </c>
      <c r="O1608" s="7">
        <f>IF(SalesData[Sales]=0,0,SalesData[Profit]/SalesData[Sales])</f>
        <v>0.11946578764723161</v>
      </c>
      <c r="P1608" s="8">
        <f t="shared" si="25"/>
        <v>7.7114722980187449E-4</v>
      </c>
      <c r="Q1608" t="str">
        <f>IF(SalesData[[#This Row],[Discount]]&gt;0, "Yes", "No")</f>
        <v>Yes</v>
      </c>
      <c r="R1608" t="str">
        <f>TEXT(SalesData[[#This Row],[Order Date]],"mmm-yyyy")</f>
        <v>Sep-2023</v>
      </c>
      <c r="S1608">
        <f>YEAR(SalesData[[#This Row],[Order Date]])*100 + MONTH(SalesData[[#This Row],[Order Date]])</f>
        <v>202309</v>
      </c>
    </row>
    <row r="1609" spans="1:19" x14ac:dyDescent="0.3">
      <c r="A1609" t="s">
        <v>3352</v>
      </c>
      <c r="B1609" s="3">
        <v>45171</v>
      </c>
      <c r="C1609" t="s">
        <v>3353</v>
      </c>
      <c r="D1609" t="s">
        <v>18</v>
      </c>
      <c r="E1609" t="s">
        <v>19</v>
      </c>
      <c r="F1609" t="s">
        <v>15</v>
      </c>
      <c r="G1609">
        <v>5</v>
      </c>
      <c r="H1609" s="5">
        <v>441.68</v>
      </c>
      <c r="I1609" s="5">
        <v>0.12</v>
      </c>
      <c r="J1609" s="5">
        <v>1943.3920000000001</v>
      </c>
      <c r="K1609" s="5">
        <v>539.02148733627223</v>
      </c>
      <c r="L1609">
        <f>YEAR(SalesData[Order Date])</f>
        <v>2023</v>
      </c>
      <c r="M1609">
        <f>MONTH(SalesData[Order Date])</f>
        <v>9</v>
      </c>
      <c r="N1609" t="str">
        <f>TEXT(SalesData[[#This Row],[Order Date]], "mmmm")</f>
        <v>September</v>
      </c>
      <c r="O1609" s="7">
        <f>IF(SalesData[Sales]=0,0,SalesData[Profit]/SalesData[Sales])</f>
        <v>0.27736117434684932</v>
      </c>
      <c r="P1609" s="8">
        <f t="shared" si="25"/>
        <v>5.4337982249592459E-5</v>
      </c>
      <c r="Q1609" t="str">
        <f>IF(SalesData[[#This Row],[Discount]]&gt;0, "Yes", "No")</f>
        <v>Yes</v>
      </c>
      <c r="R1609" t="str">
        <f>TEXT(SalesData[[#This Row],[Order Date]],"mmm-yyyy")</f>
        <v>Sep-2023</v>
      </c>
      <c r="S1609">
        <f>YEAR(SalesData[[#This Row],[Order Date]])*100 + MONTH(SalesData[[#This Row],[Order Date]])</f>
        <v>202309</v>
      </c>
    </row>
    <row r="1610" spans="1:19" x14ac:dyDescent="0.3">
      <c r="A1610" t="s">
        <v>3423</v>
      </c>
      <c r="B1610" s="3">
        <v>45180</v>
      </c>
      <c r="C1610" t="s">
        <v>3424</v>
      </c>
      <c r="D1610" t="s">
        <v>13</v>
      </c>
      <c r="E1610" t="s">
        <v>14</v>
      </c>
      <c r="F1610" t="s">
        <v>44</v>
      </c>
      <c r="G1610">
        <v>3</v>
      </c>
      <c r="H1610" s="5">
        <v>736.98</v>
      </c>
      <c r="I1610" s="5">
        <v>0.27</v>
      </c>
      <c r="J1610" s="5">
        <v>1613.9862000000001</v>
      </c>
      <c r="K1610" s="5">
        <v>268.11471001991453</v>
      </c>
      <c r="L1610">
        <f>YEAR(SalesData[Order Date])</f>
        <v>2023</v>
      </c>
      <c r="M1610">
        <f>MONTH(SalesData[Order Date])</f>
        <v>9</v>
      </c>
      <c r="N1610" t="str">
        <f>TEXT(SalesData[[#This Row],[Order Date]], "mmmm")</f>
        <v>September</v>
      </c>
      <c r="O1610" s="7">
        <f>IF(SalesData[Sales]=0,0,SalesData[Profit]/SalesData[Sales])</f>
        <v>0.16611958021692783</v>
      </c>
      <c r="P1610" s="8">
        <f t="shared" si="25"/>
        <v>1.2212000325653342E-4</v>
      </c>
      <c r="Q1610" t="str">
        <f>IF(SalesData[[#This Row],[Discount]]&gt;0, "Yes", "No")</f>
        <v>Yes</v>
      </c>
      <c r="R1610" t="str">
        <f>TEXT(SalesData[[#This Row],[Order Date]],"mmm-yyyy")</f>
        <v>Sep-2023</v>
      </c>
      <c r="S1610">
        <f>YEAR(SalesData[[#This Row],[Order Date]])*100 + MONTH(SalesData[[#This Row],[Order Date]])</f>
        <v>202309</v>
      </c>
    </row>
    <row r="1611" spans="1:19" x14ac:dyDescent="0.3">
      <c r="A1611" t="s">
        <v>3567</v>
      </c>
      <c r="B1611" s="3">
        <v>45182</v>
      </c>
      <c r="C1611" t="s">
        <v>3568</v>
      </c>
      <c r="D1611" t="s">
        <v>23</v>
      </c>
      <c r="E1611" t="s">
        <v>26</v>
      </c>
      <c r="F1611" t="s">
        <v>15</v>
      </c>
      <c r="G1611">
        <v>8</v>
      </c>
      <c r="H1611" s="5">
        <v>432.46</v>
      </c>
      <c r="I1611" s="5">
        <v>0.19</v>
      </c>
      <c r="J1611" s="5">
        <v>2802.3407999999999</v>
      </c>
      <c r="K1611" s="5">
        <v>392.72333824116919</v>
      </c>
      <c r="L1611">
        <f>YEAR(SalesData[Order Date])</f>
        <v>2023</v>
      </c>
      <c r="M1611">
        <f>MONTH(SalesData[Order Date])</f>
        <v>9</v>
      </c>
      <c r="N1611" t="str">
        <f>TEXT(SalesData[[#This Row],[Order Date]], "mmmm")</f>
        <v>September</v>
      </c>
      <c r="O1611" s="7">
        <f>IF(SalesData[Sales]=0,0,SalesData[Profit]/SalesData[Sales])</f>
        <v>0.14014117706210794</v>
      </c>
      <c r="P1611" s="8">
        <f t="shared" si="25"/>
        <v>5.4918373953660455E-5</v>
      </c>
      <c r="Q1611" t="str">
        <f>IF(SalesData[[#This Row],[Discount]]&gt;0, "Yes", "No")</f>
        <v>Yes</v>
      </c>
      <c r="R1611" t="str">
        <f>TEXT(SalesData[[#This Row],[Order Date]],"mmm-yyyy")</f>
        <v>Sep-2023</v>
      </c>
      <c r="S1611">
        <f>YEAR(SalesData[[#This Row],[Order Date]])*100 + MONTH(SalesData[[#This Row],[Order Date]])</f>
        <v>202309</v>
      </c>
    </row>
    <row r="1612" spans="1:19" x14ac:dyDescent="0.3">
      <c r="A1612" t="s">
        <v>3599</v>
      </c>
      <c r="B1612" s="3">
        <v>45173</v>
      </c>
      <c r="C1612" t="s">
        <v>3600</v>
      </c>
      <c r="D1612" t="s">
        <v>30</v>
      </c>
      <c r="E1612" t="s">
        <v>19</v>
      </c>
      <c r="F1612" t="s">
        <v>31</v>
      </c>
      <c r="G1612">
        <v>4</v>
      </c>
      <c r="H1612" s="5">
        <v>167.35</v>
      </c>
      <c r="I1612" s="5">
        <v>0.19</v>
      </c>
      <c r="J1612" s="5">
        <v>542.21400000000006</v>
      </c>
      <c r="K1612" s="5">
        <v>80.140535932914347</v>
      </c>
      <c r="L1612">
        <f>YEAR(SalesData[Order Date])</f>
        <v>2023</v>
      </c>
      <c r="M1612">
        <f>MONTH(SalesData[Order Date])</f>
        <v>9</v>
      </c>
      <c r="N1612" t="str">
        <f>TEXT(SalesData[[#This Row],[Order Date]], "mmmm")</f>
        <v>September</v>
      </c>
      <c r="O1612" s="7">
        <f>IF(SalesData[Sales]=0,0,SalesData[Profit]/SalesData[Sales])</f>
        <v>0.14780240999478866</v>
      </c>
      <c r="P1612" s="8">
        <f t="shared" si="25"/>
        <v>2.8383627128772035E-4</v>
      </c>
      <c r="Q1612" t="str">
        <f>IF(SalesData[[#This Row],[Discount]]&gt;0, "Yes", "No")</f>
        <v>Yes</v>
      </c>
      <c r="R1612" t="str">
        <f>TEXT(SalesData[[#This Row],[Order Date]],"mmm-yyyy")</f>
        <v>Sep-2023</v>
      </c>
      <c r="S1612">
        <f>YEAR(SalesData[[#This Row],[Order Date]])*100 + MONTH(SalesData[[#This Row],[Order Date]])</f>
        <v>202309</v>
      </c>
    </row>
    <row r="1613" spans="1:19" x14ac:dyDescent="0.3">
      <c r="A1613" t="s">
        <v>3665</v>
      </c>
      <c r="B1613" s="3">
        <v>45175</v>
      </c>
      <c r="C1613" t="s">
        <v>3666</v>
      </c>
      <c r="D1613" t="s">
        <v>18</v>
      </c>
      <c r="E1613" t="s">
        <v>26</v>
      </c>
      <c r="F1613" t="s">
        <v>31</v>
      </c>
      <c r="G1613">
        <v>3</v>
      </c>
      <c r="H1613" s="5">
        <v>172.63</v>
      </c>
      <c r="I1613" s="5">
        <v>0.14000000000000001</v>
      </c>
      <c r="J1613" s="5">
        <v>445.3854</v>
      </c>
      <c r="K1613" s="5">
        <v>101.63290256329461</v>
      </c>
      <c r="L1613">
        <f>YEAR(SalesData[Order Date])</f>
        <v>2023</v>
      </c>
      <c r="M1613">
        <f>MONTH(SalesData[Order Date])</f>
        <v>9</v>
      </c>
      <c r="N1613" t="str">
        <f>TEXT(SalesData[[#This Row],[Order Date]], "mmmm")</f>
        <v>September</v>
      </c>
      <c r="O1613" s="7">
        <f>IF(SalesData[Sales]=0,0,SalesData[Profit]/SalesData[Sales])</f>
        <v>0.2281909163688226</v>
      </c>
      <c r="P1613" s="8">
        <f t="shared" si="25"/>
        <v>2.7032767576126205E-4</v>
      </c>
      <c r="Q1613" t="str">
        <f>IF(SalesData[[#This Row],[Discount]]&gt;0, "Yes", "No")</f>
        <v>Yes</v>
      </c>
      <c r="R1613" t="str">
        <f>TEXT(SalesData[[#This Row],[Order Date]],"mmm-yyyy")</f>
        <v>Sep-2023</v>
      </c>
      <c r="S1613">
        <f>YEAR(SalesData[[#This Row],[Order Date]])*100 + MONTH(SalesData[[#This Row],[Order Date]])</f>
        <v>202309</v>
      </c>
    </row>
    <row r="1614" spans="1:19" x14ac:dyDescent="0.3">
      <c r="A1614" t="s">
        <v>3716</v>
      </c>
      <c r="B1614" s="3">
        <v>45199</v>
      </c>
      <c r="C1614" t="s">
        <v>3717</v>
      </c>
      <c r="D1614" t="s">
        <v>18</v>
      </c>
      <c r="E1614" t="s">
        <v>14</v>
      </c>
      <c r="F1614" t="s">
        <v>44</v>
      </c>
      <c r="G1614">
        <v>2</v>
      </c>
      <c r="H1614" s="5">
        <v>18.600000000000001</v>
      </c>
      <c r="I1614" s="5">
        <v>0.28000000000000003</v>
      </c>
      <c r="J1614" s="5">
        <v>26.783999999999999</v>
      </c>
      <c r="K1614" s="5">
        <v>4.7842701113513861</v>
      </c>
      <c r="L1614">
        <f>YEAR(SalesData[Order Date])</f>
        <v>2023</v>
      </c>
      <c r="M1614">
        <f>MONTH(SalesData[Order Date])</f>
        <v>9</v>
      </c>
      <c r="N1614" t="str">
        <f>TEXT(SalesData[[#This Row],[Order Date]], "mmmm")</f>
        <v>September</v>
      </c>
      <c r="O1614" s="7">
        <f>IF(SalesData[Sales]=0,0,SalesData[Profit]/SalesData[Sales])</f>
        <v>0.17862418277148245</v>
      </c>
      <c r="P1614" s="8">
        <f t="shared" si="25"/>
        <v>7.526881720430108E-3</v>
      </c>
      <c r="Q1614" t="str">
        <f>IF(SalesData[[#This Row],[Discount]]&gt;0, "Yes", "No")</f>
        <v>Yes</v>
      </c>
      <c r="R1614" t="str">
        <f>TEXT(SalesData[[#This Row],[Order Date]],"mmm-yyyy")</f>
        <v>Sep-2023</v>
      </c>
      <c r="S1614">
        <f>YEAR(SalesData[[#This Row],[Order Date]])*100 + MONTH(SalesData[[#This Row],[Order Date]])</f>
        <v>202309</v>
      </c>
    </row>
    <row r="1615" spans="1:19" x14ac:dyDescent="0.3">
      <c r="A1615" t="s">
        <v>3772</v>
      </c>
      <c r="B1615" s="3">
        <v>45177</v>
      </c>
      <c r="C1615" t="s">
        <v>3773</v>
      </c>
      <c r="D1615" t="s">
        <v>18</v>
      </c>
      <c r="E1615" t="s">
        <v>19</v>
      </c>
      <c r="F1615" t="s">
        <v>53</v>
      </c>
      <c r="G1615">
        <v>3</v>
      </c>
      <c r="H1615" s="5">
        <v>775.73</v>
      </c>
      <c r="I1615" s="5">
        <v>0.26</v>
      </c>
      <c r="J1615" s="5">
        <v>1722.1206</v>
      </c>
      <c r="K1615" s="5">
        <v>390.93452684350001</v>
      </c>
      <c r="L1615">
        <f>YEAR(SalesData[Order Date])</f>
        <v>2023</v>
      </c>
      <c r="M1615">
        <f>MONTH(SalesData[Order Date])</f>
        <v>9</v>
      </c>
      <c r="N1615" t="str">
        <f>TEXT(SalesData[[#This Row],[Order Date]], "mmmm")</f>
        <v>September</v>
      </c>
      <c r="O1615" s="7">
        <f>IF(SalesData[Sales]=0,0,SalesData[Profit]/SalesData[Sales])</f>
        <v>0.22700763630810758</v>
      </c>
      <c r="P1615" s="8">
        <f t="shared" si="25"/>
        <v>1.1172272139361204E-4</v>
      </c>
      <c r="Q1615" t="str">
        <f>IF(SalesData[[#This Row],[Discount]]&gt;0, "Yes", "No")</f>
        <v>Yes</v>
      </c>
      <c r="R1615" t="str">
        <f>TEXT(SalesData[[#This Row],[Order Date]],"mmm-yyyy")</f>
        <v>Sep-2023</v>
      </c>
      <c r="S1615">
        <f>YEAR(SalesData[[#This Row],[Order Date]])*100 + MONTH(SalesData[[#This Row],[Order Date]])</f>
        <v>202309</v>
      </c>
    </row>
    <row r="1616" spans="1:19" x14ac:dyDescent="0.3">
      <c r="A1616" t="s">
        <v>3853</v>
      </c>
      <c r="B1616" s="3">
        <v>45192</v>
      </c>
      <c r="C1616" t="s">
        <v>3854</v>
      </c>
      <c r="D1616" t="s">
        <v>30</v>
      </c>
      <c r="E1616" t="s">
        <v>26</v>
      </c>
      <c r="F1616" t="s">
        <v>27</v>
      </c>
      <c r="G1616">
        <v>8</v>
      </c>
      <c r="H1616" s="5">
        <v>990.82</v>
      </c>
      <c r="I1616" s="5">
        <v>0.13</v>
      </c>
      <c r="J1616" s="5">
        <v>6896.1072000000004</v>
      </c>
      <c r="K1616" s="5">
        <v>1963.7473566037841</v>
      </c>
      <c r="L1616">
        <f>YEAR(SalesData[Order Date])</f>
        <v>2023</v>
      </c>
      <c r="M1616">
        <f>MONTH(SalesData[Order Date])</f>
        <v>9</v>
      </c>
      <c r="N1616" t="str">
        <f>TEXT(SalesData[[#This Row],[Order Date]], "mmmm")</f>
        <v>September</v>
      </c>
      <c r="O1616" s="7">
        <f>IF(SalesData[Sales]=0,0,SalesData[Profit]/SalesData[Sales])</f>
        <v>0.28476172130905736</v>
      </c>
      <c r="P1616" s="8">
        <f t="shared" si="25"/>
        <v>1.6400557114309359E-5</v>
      </c>
      <c r="Q1616" t="str">
        <f>IF(SalesData[[#This Row],[Discount]]&gt;0, "Yes", "No")</f>
        <v>Yes</v>
      </c>
      <c r="R1616" t="str">
        <f>TEXT(SalesData[[#This Row],[Order Date]],"mmm-yyyy")</f>
        <v>Sep-2023</v>
      </c>
      <c r="S1616">
        <f>YEAR(SalesData[[#This Row],[Order Date]])*100 + MONTH(SalesData[[#This Row],[Order Date]])</f>
        <v>202309</v>
      </c>
    </row>
    <row r="1617" spans="1:19" x14ac:dyDescent="0.3">
      <c r="A1617" t="s">
        <v>3907</v>
      </c>
      <c r="B1617" s="3">
        <v>45192</v>
      </c>
      <c r="C1617" t="s">
        <v>3908</v>
      </c>
      <c r="D1617" t="s">
        <v>30</v>
      </c>
      <c r="E1617" t="s">
        <v>26</v>
      </c>
      <c r="F1617" t="s">
        <v>20</v>
      </c>
      <c r="G1617">
        <v>9</v>
      </c>
      <c r="H1617" s="5">
        <v>20.83</v>
      </c>
      <c r="I1617" s="5">
        <v>0.16</v>
      </c>
      <c r="J1617" s="5">
        <v>157.47479999999999</v>
      </c>
      <c r="K1617" s="5">
        <v>12.1373047540479</v>
      </c>
      <c r="L1617">
        <f>YEAR(SalesData[Order Date])</f>
        <v>2023</v>
      </c>
      <c r="M1617">
        <f>MONTH(SalesData[Order Date])</f>
        <v>9</v>
      </c>
      <c r="N1617" t="str">
        <f>TEXT(SalesData[[#This Row],[Order Date]], "mmmm")</f>
        <v>September</v>
      </c>
      <c r="O1617" s="7">
        <f>IF(SalesData[Sales]=0,0,SalesData[Profit]/SalesData[Sales])</f>
        <v>7.7074584340147759E-2</v>
      </c>
      <c r="P1617" s="8">
        <f t="shared" si="25"/>
        <v>8.5346988851549592E-4</v>
      </c>
      <c r="Q1617" t="str">
        <f>IF(SalesData[[#This Row],[Discount]]&gt;0, "Yes", "No")</f>
        <v>Yes</v>
      </c>
      <c r="R1617" t="str">
        <f>TEXT(SalesData[[#This Row],[Order Date]],"mmm-yyyy")</f>
        <v>Sep-2023</v>
      </c>
      <c r="S1617">
        <f>YEAR(SalesData[[#This Row],[Order Date]])*100 + MONTH(SalesData[[#This Row],[Order Date]])</f>
        <v>202309</v>
      </c>
    </row>
    <row r="1618" spans="1:19" x14ac:dyDescent="0.3">
      <c r="A1618" t="s">
        <v>3917</v>
      </c>
      <c r="B1618" s="3">
        <v>45191</v>
      </c>
      <c r="C1618" t="s">
        <v>3918</v>
      </c>
      <c r="D1618" t="s">
        <v>18</v>
      </c>
      <c r="E1618" t="s">
        <v>26</v>
      </c>
      <c r="F1618" t="s">
        <v>39</v>
      </c>
      <c r="G1618">
        <v>2</v>
      </c>
      <c r="H1618" s="5">
        <v>587.23</v>
      </c>
      <c r="I1618" s="5">
        <v>0.2</v>
      </c>
      <c r="J1618" s="5">
        <v>939.5680000000001</v>
      </c>
      <c r="K1618" s="5">
        <v>197.52597194293651</v>
      </c>
      <c r="L1618">
        <f>YEAR(SalesData[Order Date])</f>
        <v>2023</v>
      </c>
      <c r="M1618">
        <f>MONTH(SalesData[Order Date])</f>
        <v>9</v>
      </c>
      <c r="N1618" t="str">
        <f>TEXT(SalesData[[#This Row],[Order Date]], "mmmm")</f>
        <v>September</v>
      </c>
      <c r="O1618" s="7">
        <f>IF(SalesData[Sales]=0,0,SalesData[Profit]/SalesData[Sales])</f>
        <v>0.21023062933490336</v>
      </c>
      <c r="P1618" s="8">
        <f t="shared" si="25"/>
        <v>1.7029102736576811E-4</v>
      </c>
      <c r="Q1618" t="str">
        <f>IF(SalesData[[#This Row],[Discount]]&gt;0, "Yes", "No")</f>
        <v>Yes</v>
      </c>
      <c r="R1618" t="str">
        <f>TEXT(SalesData[[#This Row],[Order Date]],"mmm-yyyy")</f>
        <v>Sep-2023</v>
      </c>
      <c r="S1618">
        <f>YEAR(SalesData[[#This Row],[Order Date]])*100 + MONTH(SalesData[[#This Row],[Order Date]])</f>
        <v>202309</v>
      </c>
    </row>
    <row r="1619" spans="1:19" x14ac:dyDescent="0.3">
      <c r="A1619" t="s">
        <v>3960</v>
      </c>
      <c r="B1619" s="3">
        <v>45172</v>
      </c>
      <c r="C1619" t="s">
        <v>3961</v>
      </c>
      <c r="D1619" t="s">
        <v>23</v>
      </c>
      <c r="E1619" t="s">
        <v>19</v>
      </c>
      <c r="F1619" t="s">
        <v>39</v>
      </c>
      <c r="G1619">
        <v>6</v>
      </c>
      <c r="H1619" s="5">
        <v>260.83999999999997</v>
      </c>
      <c r="I1619" s="5">
        <v>0.18</v>
      </c>
      <c r="J1619" s="5">
        <v>1283.3327999999999</v>
      </c>
      <c r="K1619" s="5">
        <v>292.30515406656002</v>
      </c>
      <c r="L1619">
        <f>YEAR(SalesData[Order Date])</f>
        <v>2023</v>
      </c>
      <c r="M1619">
        <f>MONTH(SalesData[Order Date])</f>
        <v>9</v>
      </c>
      <c r="N1619" t="str">
        <f>TEXT(SalesData[[#This Row],[Order Date]], "mmmm")</f>
        <v>September</v>
      </c>
      <c r="O1619" s="7">
        <f>IF(SalesData[Sales]=0,0,SalesData[Profit]/SalesData[Sales])</f>
        <v>0.22777034457980039</v>
      </c>
      <c r="P1619" s="8">
        <f t="shared" si="25"/>
        <v>1.1501303481061186E-4</v>
      </c>
      <c r="Q1619" t="str">
        <f>IF(SalesData[[#This Row],[Discount]]&gt;0, "Yes", "No")</f>
        <v>Yes</v>
      </c>
      <c r="R1619" t="str">
        <f>TEXT(SalesData[[#This Row],[Order Date]],"mmm-yyyy")</f>
        <v>Sep-2023</v>
      </c>
      <c r="S1619">
        <f>YEAR(SalesData[[#This Row],[Order Date]])*100 + MONTH(SalesData[[#This Row],[Order Date]])</f>
        <v>202309</v>
      </c>
    </row>
    <row r="1620" spans="1:19" x14ac:dyDescent="0.3">
      <c r="A1620" t="s">
        <v>3972</v>
      </c>
      <c r="B1620" s="3">
        <v>45182</v>
      </c>
      <c r="C1620" t="s">
        <v>3973</v>
      </c>
      <c r="D1620" t="s">
        <v>18</v>
      </c>
      <c r="E1620" t="s">
        <v>19</v>
      </c>
      <c r="F1620" t="s">
        <v>91</v>
      </c>
      <c r="G1620">
        <v>1</v>
      </c>
      <c r="H1620" s="5">
        <v>807.8</v>
      </c>
      <c r="I1620" s="5">
        <v>0.24</v>
      </c>
      <c r="J1620" s="5">
        <v>613.928</v>
      </c>
      <c r="K1620" s="5">
        <v>31.379746876128529</v>
      </c>
      <c r="L1620">
        <f>YEAR(SalesData[Order Date])</f>
        <v>2023</v>
      </c>
      <c r="M1620">
        <f>MONTH(SalesData[Order Date])</f>
        <v>9</v>
      </c>
      <c r="N1620" t="str">
        <f>TEXT(SalesData[[#This Row],[Order Date]], "mmmm")</f>
        <v>September</v>
      </c>
      <c r="O1620" s="7">
        <f>IF(SalesData[Sales]=0,0,SalesData[Profit]/SalesData[Sales])</f>
        <v>5.1113073318253162E-2</v>
      </c>
      <c r="P1620" s="8">
        <f t="shared" si="25"/>
        <v>2.9710324337707354E-4</v>
      </c>
      <c r="Q1620" t="str">
        <f>IF(SalesData[[#This Row],[Discount]]&gt;0, "Yes", "No")</f>
        <v>Yes</v>
      </c>
      <c r="R1620" t="str">
        <f>TEXT(SalesData[[#This Row],[Order Date]],"mmm-yyyy")</f>
        <v>Sep-2023</v>
      </c>
      <c r="S1620">
        <f>YEAR(SalesData[[#This Row],[Order Date]])*100 + MONTH(SalesData[[#This Row],[Order Date]])</f>
        <v>202309</v>
      </c>
    </row>
    <row r="1621" spans="1:19" x14ac:dyDescent="0.3">
      <c r="A1621" t="s">
        <v>4056</v>
      </c>
      <c r="B1621" s="3">
        <v>45188</v>
      </c>
      <c r="C1621" t="s">
        <v>4057</v>
      </c>
      <c r="D1621" t="s">
        <v>30</v>
      </c>
      <c r="E1621" t="s">
        <v>14</v>
      </c>
      <c r="F1621" t="s">
        <v>44</v>
      </c>
      <c r="G1621">
        <v>7</v>
      </c>
      <c r="H1621" s="5">
        <v>731.31</v>
      </c>
      <c r="I1621" s="5">
        <v>0.23</v>
      </c>
      <c r="J1621" s="5">
        <v>3941.7609000000002</v>
      </c>
      <c r="K1621" s="5">
        <v>318.04109691751779</v>
      </c>
      <c r="L1621">
        <f>YEAR(SalesData[Order Date])</f>
        <v>2023</v>
      </c>
      <c r="M1621">
        <f>MONTH(SalesData[Order Date])</f>
        <v>9</v>
      </c>
      <c r="N1621" t="str">
        <f>TEXT(SalesData[[#This Row],[Order Date]], "mmmm")</f>
        <v>September</v>
      </c>
      <c r="O1621" s="7">
        <f>IF(SalesData[Sales]=0,0,SalesData[Profit]/SalesData[Sales])</f>
        <v>8.0685030113703191E-2</v>
      </c>
      <c r="P1621" s="8">
        <f t="shared" si="25"/>
        <v>4.4929158437793629E-5</v>
      </c>
      <c r="Q1621" t="str">
        <f>IF(SalesData[[#This Row],[Discount]]&gt;0, "Yes", "No")</f>
        <v>Yes</v>
      </c>
      <c r="R1621" t="str">
        <f>TEXT(SalesData[[#This Row],[Order Date]],"mmm-yyyy")</f>
        <v>Sep-2023</v>
      </c>
      <c r="S1621">
        <f>YEAR(SalesData[[#This Row],[Order Date]])*100 + MONTH(SalesData[[#This Row],[Order Date]])</f>
        <v>202309</v>
      </c>
    </row>
    <row r="1622" spans="1:19" x14ac:dyDescent="0.3">
      <c r="A1622" t="s">
        <v>4089</v>
      </c>
      <c r="B1622" s="3">
        <v>45195</v>
      </c>
      <c r="C1622" t="s">
        <v>4090</v>
      </c>
      <c r="D1622" t="s">
        <v>23</v>
      </c>
      <c r="E1622" t="s">
        <v>26</v>
      </c>
      <c r="F1622" t="s">
        <v>44</v>
      </c>
      <c r="G1622">
        <v>7</v>
      </c>
      <c r="H1622" s="5">
        <v>560.5</v>
      </c>
      <c r="I1622" s="5">
        <v>0.09</v>
      </c>
      <c r="J1622" s="5">
        <v>3570.3850000000002</v>
      </c>
      <c r="K1622" s="5">
        <v>800.56920029857508</v>
      </c>
      <c r="L1622">
        <f>YEAR(SalesData[Order Date])</f>
        <v>2023</v>
      </c>
      <c r="M1622">
        <f>MONTH(SalesData[Order Date])</f>
        <v>9</v>
      </c>
      <c r="N1622" t="str">
        <f>TEXT(SalesData[[#This Row],[Order Date]], "mmmm")</f>
        <v>September</v>
      </c>
      <c r="O1622" s="7">
        <f>IF(SalesData[Sales]=0,0,SalesData[Profit]/SalesData[Sales])</f>
        <v>0.22422489459780248</v>
      </c>
      <c r="P1622" s="8">
        <f t="shared" si="25"/>
        <v>2.2938702688925703E-5</v>
      </c>
      <c r="Q1622" t="str">
        <f>IF(SalesData[[#This Row],[Discount]]&gt;0, "Yes", "No")</f>
        <v>Yes</v>
      </c>
      <c r="R1622" t="str">
        <f>TEXT(SalesData[[#This Row],[Order Date]],"mmm-yyyy")</f>
        <v>Sep-2023</v>
      </c>
      <c r="S1622">
        <f>YEAR(SalesData[[#This Row],[Order Date]])*100 + MONTH(SalesData[[#This Row],[Order Date]])</f>
        <v>202309</v>
      </c>
    </row>
    <row r="1623" spans="1:19" x14ac:dyDescent="0.3">
      <c r="A1623" t="s">
        <v>4109</v>
      </c>
      <c r="B1623" s="3">
        <v>45174</v>
      </c>
      <c r="C1623" t="s">
        <v>4110</v>
      </c>
      <c r="D1623" t="s">
        <v>30</v>
      </c>
      <c r="E1623" t="s">
        <v>14</v>
      </c>
      <c r="F1623" t="s">
        <v>27</v>
      </c>
      <c r="G1623">
        <v>2</v>
      </c>
      <c r="H1623" s="5">
        <v>39.06</v>
      </c>
      <c r="I1623" s="5">
        <v>0.16</v>
      </c>
      <c r="J1623" s="5">
        <v>65.620800000000003</v>
      </c>
      <c r="K1623" s="5">
        <v>14.28539407487844</v>
      </c>
      <c r="L1623">
        <f>YEAR(SalesData[Order Date])</f>
        <v>2023</v>
      </c>
      <c r="M1623">
        <f>MONTH(SalesData[Order Date])</f>
        <v>9</v>
      </c>
      <c r="N1623" t="str">
        <f>TEXT(SalesData[[#This Row],[Order Date]], "mmmm")</f>
        <v>September</v>
      </c>
      <c r="O1623" s="7">
        <f>IF(SalesData[Sales]=0,0,SalesData[Profit]/SalesData[Sales])</f>
        <v>0.21769612797890972</v>
      </c>
      <c r="P1623" s="8">
        <f t="shared" si="25"/>
        <v>2.0481310803891449E-3</v>
      </c>
      <c r="Q1623" t="str">
        <f>IF(SalesData[[#This Row],[Discount]]&gt;0, "Yes", "No")</f>
        <v>Yes</v>
      </c>
      <c r="R1623" t="str">
        <f>TEXT(SalesData[[#This Row],[Order Date]],"mmm-yyyy")</f>
        <v>Sep-2023</v>
      </c>
      <c r="S1623">
        <f>YEAR(SalesData[[#This Row],[Order Date]])*100 + MONTH(SalesData[[#This Row],[Order Date]])</f>
        <v>202309</v>
      </c>
    </row>
    <row r="1624" spans="1:19" x14ac:dyDescent="0.3">
      <c r="A1624" t="s">
        <v>4119</v>
      </c>
      <c r="B1624" s="3">
        <v>45186</v>
      </c>
      <c r="C1624" t="s">
        <v>4120</v>
      </c>
      <c r="D1624" t="s">
        <v>18</v>
      </c>
      <c r="E1624" t="s">
        <v>14</v>
      </c>
      <c r="F1624" t="s">
        <v>20</v>
      </c>
      <c r="G1624">
        <v>1</v>
      </c>
      <c r="H1624" s="5">
        <v>538.65</v>
      </c>
      <c r="I1624" s="5">
        <v>0.22</v>
      </c>
      <c r="J1624" s="5">
        <v>420.14699999999999</v>
      </c>
      <c r="K1624" s="5">
        <v>108.41636598267679</v>
      </c>
      <c r="L1624">
        <f>YEAR(SalesData[Order Date])</f>
        <v>2023</v>
      </c>
      <c r="M1624">
        <f>MONTH(SalesData[Order Date])</f>
        <v>9</v>
      </c>
      <c r="N1624" t="str">
        <f>TEXT(SalesData[[#This Row],[Order Date]], "mmmm")</f>
        <v>September</v>
      </c>
      <c r="O1624" s="7">
        <f>IF(SalesData[Sales]=0,0,SalesData[Profit]/SalesData[Sales])</f>
        <v>0.25804388935938327</v>
      </c>
      <c r="P1624" s="8">
        <f t="shared" si="25"/>
        <v>4.084284786039172E-4</v>
      </c>
      <c r="Q1624" t="str">
        <f>IF(SalesData[[#This Row],[Discount]]&gt;0, "Yes", "No")</f>
        <v>Yes</v>
      </c>
      <c r="R1624" t="str">
        <f>TEXT(SalesData[[#This Row],[Order Date]],"mmm-yyyy")</f>
        <v>Sep-2023</v>
      </c>
      <c r="S1624">
        <f>YEAR(SalesData[[#This Row],[Order Date]])*100 + MONTH(SalesData[[#This Row],[Order Date]])</f>
        <v>202309</v>
      </c>
    </row>
    <row r="1625" spans="1:19" x14ac:dyDescent="0.3">
      <c r="A1625" t="s">
        <v>4274</v>
      </c>
      <c r="B1625" s="3">
        <v>45197</v>
      </c>
      <c r="C1625" t="s">
        <v>4275</v>
      </c>
      <c r="D1625" t="s">
        <v>18</v>
      </c>
      <c r="E1625" t="s">
        <v>14</v>
      </c>
      <c r="F1625" t="s">
        <v>34</v>
      </c>
      <c r="G1625">
        <v>7</v>
      </c>
      <c r="H1625" s="5">
        <v>909.74</v>
      </c>
      <c r="I1625" s="5">
        <v>0.11</v>
      </c>
      <c r="J1625" s="5">
        <v>5667.6802000000007</v>
      </c>
      <c r="K1625" s="5">
        <v>1006.788978971805</v>
      </c>
      <c r="L1625">
        <f>YEAR(SalesData[Order Date])</f>
        <v>2023</v>
      </c>
      <c r="M1625">
        <f>MONTH(SalesData[Order Date])</f>
        <v>9</v>
      </c>
      <c r="N1625" t="str">
        <f>TEXT(SalesData[[#This Row],[Order Date]], "mmmm")</f>
        <v>September</v>
      </c>
      <c r="O1625" s="7">
        <f>IF(SalesData[Sales]=0,0,SalesData[Profit]/SalesData[Sales])</f>
        <v>0.17763687142612686</v>
      </c>
      <c r="P1625" s="8">
        <f t="shared" si="25"/>
        <v>1.7273381091614871E-5</v>
      </c>
      <c r="Q1625" t="str">
        <f>IF(SalesData[[#This Row],[Discount]]&gt;0, "Yes", "No")</f>
        <v>Yes</v>
      </c>
      <c r="R1625" t="str">
        <f>TEXT(SalesData[[#This Row],[Order Date]],"mmm-yyyy")</f>
        <v>Sep-2023</v>
      </c>
      <c r="S1625">
        <f>YEAR(SalesData[[#This Row],[Order Date]])*100 + MONTH(SalesData[[#This Row],[Order Date]])</f>
        <v>202309</v>
      </c>
    </row>
    <row r="1626" spans="1:19" x14ac:dyDescent="0.3">
      <c r="A1626" t="s">
        <v>4336</v>
      </c>
      <c r="B1626" s="3">
        <v>45175</v>
      </c>
      <c r="C1626" t="s">
        <v>4337</v>
      </c>
      <c r="D1626" t="s">
        <v>18</v>
      </c>
      <c r="E1626" t="s">
        <v>26</v>
      </c>
      <c r="F1626" t="s">
        <v>31</v>
      </c>
      <c r="G1626">
        <v>4</v>
      </c>
      <c r="H1626" s="5">
        <v>314.19</v>
      </c>
      <c r="I1626" s="5">
        <v>0.22</v>
      </c>
      <c r="J1626" s="5">
        <v>980.27280000000007</v>
      </c>
      <c r="K1626" s="5">
        <v>245.68178154308669</v>
      </c>
      <c r="L1626">
        <f>YEAR(SalesData[Order Date])</f>
        <v>2023</v>
      </c>
      <c r="M1626">
        <f>MONTH(SalesData[Order Date])</f>
        <v>9</v>
      </c>
      <c r="N1626" t="str">
        <f>TEXT(SalesData[[#This Row],[Order Date]], "mmmm")</f>
        <v>September</v>
      </c>
      <c r="O1626" s="7">
        <f>IF(SalesData[Sales]=0,0,SalesData[Profit]/SalesData[Sales])</f>
        <v>0.25062592937709449</v>
      </c>
      <c r="P1626" s="8">
        <f t="shared" si="25"/>
        <v>1.7505331169037844E-4</v>
      </c>
      <c r="Q1626" t="str">
        <f>IF(SalesData[[#This Row],[Discount]]&gt;0, "Yes", "No")</f>
        <v>Yes</v>
      </c>
      <c r="R1626" t="str">
        <f>TEXT(SalesData[[#This Row],[Order Date]],"mmm-yyyy")</f>
        <v>Sep-2023</v>
      </c>
      <c r="S1626">
        <f>YEAR(SalesData[[#This Row],[Order Date]])*100 + MONTH(SalesData[[#This Row],[Order Date]])</f>
        <v>202309</v>
      </c>
    </row>
    <row r="1627" spans="1:19" x14ac:dyDescent="0.3">
      <c r="A1627" t="s">
        <v>4338</v>
      </c>
      <c r="B1627" s="3">
        <v>45178</v>
      </c>
      <c r="C1627" t="s">
        <v>4339</v>
      </c>
      <c r="D1627" t="s">
        <v>13</v>
      </c>
      <c r="E1627" t="s">
        <v>26</v>
      </c>
      <c r="F1627" t="s">
        <v>27</v>
      </c>
      <c r="G1627">
        <v>1</v>
      </c>
      <c r="H1627" s="5">
        <v>561.03</v>
      </c>
      <c r="I1627" s="5">
        <v>0.27</v>
      </c>
      <c r="J1627" s="5">
        <v>409.55189999999999</v>
      </c>
      <c r="K1627" s="5">
        <v>77.844814032646326</v>
      </c>
      <c r="L1627">
        <f>YEAR(SalesData[Order Date])</f>
        <v>2023</v>
      </c>
      <c r="M1627">
        <f>MONTH(SalesData[Order Date])</f>
        <v>9</v>
      </c>
      <c r="N1627" t="str">
        <f>TEXT(SalesData[[#This Row],[Order Date]], "mmmm")</f>
        <v>September</v>
      </c>
      <c r="O1627" s="7">
        <f>IF(SalesData[Sales]=0,0,SalesData[Profit]/SalesData[Sales])</f>
        <v>0.19007313610960253</v>
      </c>
      <c r="P1627" s="8">
        <f t="shared" si="25"/>
        <v>4.8125768675471903E-4</v>
      </c>
      <c r="Q1627" t="str">
        <f>IF(SalesData[[#This Row],[Discount]]&gt;0, "Yes", "No")</f>
        <v>Yes</v>
      </c>
      <c r="R1627" t="str">
        <f>TEXT(SalesData[[#This Row],[Order Date]],"mmm-yyyy")</f>
        <v>Sep-2023</v>
      </c>
      <c r="S1627">
        <f>YEAR(SalesData[[#This Row],[Order Date]])*100 + MONTH(SalesData[[#This Row],[Order Date]])</f>
        <v>202309</v>
      </c>
    </row>
    <row r="1628" spans="1:19" x14ac:dyDescent="0.3">
      <c r="A1628" t="s">
        <v>4416</v>
      </c>
      <c r="B1628" s="3">
        <v>45171</v>
      </c>
      <c r="C1628" t="s">
        <v>4417</v>
      </c>
      <c r="D1628" t="s">
        <v>13</v>
      </c>
      <c r="E1628" t="s">
        <v>26</v>
      </c>
      <c r="F1628" t="s">
        <v>20</v>
      </c>
      <c r="G1628">
        <v>7</v>
      </c>
      <c r="H1628" s="5">
        <v>887.01</v>
      </c>
      <c r="I1628" s="5">
        <v>0.18</v>
      </c>
      <c r="J1628" s="5">
        <v>5091.4373999999998</v>
      </c>
      <c r="K1628" s="5">
        <v>1393.154014061781</v>
      </c>
      <c r="L1628">
        <f>YEAR(SalesData[Order Date])</f>
        <v>2023</v>
      </c>
      <c r="M1628">
        <f>MONTH(SalesData[Order Date])</f>
        <v>9</v>
      </c>
      <c r="N1628" t="str">
        <f>TEXT(SalesData[[#This Row],[Order Date]], "mmmm")</f>
        <v>September</v>
      </c>
      <c r="O1628" s="7">
        <f>IF(SalesData[Sales]=0,0,SalesData[Profit]/SalesData[Sales])</f>
        <v>0.27362685713503637</v>
      </c>
      <c r="P1628" s="8">
        <f t="shared" si="25"/>
        <v>2.8989848721306088E-5</v>
      </c>
      <c r="Q1628" t="str">
        <f>IF(SalesData[[#This Row],[Discount]]&gt;0, "Yes", "No")</f>
        <v>Yes</v>
      </c>
      <c r="R1628" t="str">
        <f>TEXT(SalesData[[#This Row],[Order Date]],"mmm-yyyy")</f>
        <v>Sep-2023</v>
      </c>
      <c r="S1628">
        <f>YEAR(SalesData[[#This Row],[Order Date]])*100 + MONTH(SalesData[[#This Row],[Order Date]])</f>
        <v>202309</v>
      </c>
    </row>
    <row r="1629" spans="1:19" x14ac:dyDescent="0.3">
      <c r="A1629" t="s">
        <v>4448</v>
      </c>
      <c r="B1629" s="3">
        <v>45188</v>
      </c>
      <c r="C1629" t="s">
        <v>4449</v>
      </c>
      <c r="D1629" t="s">
        <v>13</v>
      </c>
      <c r="E1629" t="s">
        <v>19</v>
      </c>
      <c r="F1629" t="s">
        <v>44</v>
      </c>
      <c r="G1629">
        <v>8</v>
      </c>
      <c r="H1629" s="5">
        <v>446</v>
      </c>
      <c r="I1629" s="5">
        <v>0.28999999999999998</v>
      </c>
      <c r="J1629" s="5">
        <v>2533.2800000000002</v>
      </c>
      <c r="K1629" s="5">
        <v>479.02308877674682</v>
      </c>
      <c r="L1629">
        <f>YEAR(SalesData[Order Date])</f>
        <v>2023</v>
      </c>
      <c r="M1629">
        <f>MONTH(SalesData[Order Date])</f>
        <v>9</v>
      </c>
      <c r="N1629" t="str">
        <f>TEXT(SalesData[[#This Row],[Order Date]], "mmmm")</f>
        <v>September</v>
      </c>
      <c r="O1629" s="7">
        <f>IF(SalesData[Sales]=0,0,SalesData[Profit]/SalesData[Sales])</f>
        <v>0.18909204224434203</v>
      </c>
      <c r="P1629" s="8">
        <f t="shared" si="25"/>
        <v>8.1278026905829591E-5</v>
      </c>
      <c r="Q1629" t="str">
        <f>IF(SalesData[[#This Row],[Discount]]&gt;0, "Yes", "No")</f>
        <v>Yes</v>
      </c>
      <c r="R1629" t="str">
        <f>TEXT(SalesData[[#This Row],[Order Date]],"mmm-yyyy")</f>
        <v>Sep-2023</v>
      </c>
      <c r="S1629">
        <f>YEAR(SalesData[[#This Row],[Order Date]])*100 + MONTH(SalesData[[#This Row],[Order Date]])</f>
        <v>202309</v>
      </c>
    </row>
    <row r="1630" spans="1:19" x14ac:dyDescent="0.3">
      <c r="A1630" t="s">
        <v>4490</v>
      </c>
      <c r="B1630" s="3">
        <v>45170</v>
      </c>
      <c r="C1630" t="s">
        <v>4491</v>
      </c>
      <c r="D1630" t="s">
        <v>30</v>
      </c>
      <c r="E1630" t="s">
        <v>26</v>
      </c>
      <c r="F1630" t="s">
        <v>31</v>
      </c>
      <c r="G1630">
        <v>1</v>
      </c>
      <c r="H1630" s="5">
        <v>569.16999999999996</v>
      </c>
      <c r="I1630" s="5">
        <v>0.08</v>
      </c>
      <c r="J1630" s="5">
        <v>523.63639999999998</v>
      </c>
      <c r="K1630" s="5">
        <v>28.915700928974989</v>
      </c>
      <c r="L1630">
        <f>YEAR(SalesData[Order Date])</f>
        <v>2023</v>
      </c>
      <c r="M1630">
        <f>MONTH(SalesData[Order Date])</f>
        <v>9</v>
      </c>
      <c r="N1630" t="str">
        <f>TEXT(SalesData[[#This Row],[Order Date]], "mmmm")</f>
        <v>September</v>
      </c>
      <c r="O1630" s="7">
        <f>IF(SalesData[Sales]=0,0,SalesData[Profit]/SalesData[Sales])</f>
        <v>5.5220952800406904E-2</v>
      </c>
      <c r="P1630" s="8">
        <f t="shared" si="25"/>
        <v>1.4055554579475376E-4</v>
      </c>
      <c r="Q1630" t="str">
        <f>IF(SalesData[[#This Row],[Discount]]&gt;0, "Yes", "No")</f>
        <v>Yes</v>
      </c>
      <c r="R1630" t="str">
        <f>TEXT(SalesData[[#This Row],[Order Date]],"mmm-yyyy")</f>
        <v>Sep-2023</v>
      </c>
      <c r="S1630">
        <f>YEAR(SalesData[[#This Row],[Order Date]])*100 + MONTH(SalesData[[#This Row],[Order Date]])</f>
        <v>202309</v>
      </c>
    </row>
    <row r="1631" spans="1:19" x14ac:dyDescent="0.3">
      <c r="A1631" t="s">
        <v>4547</v>
      </c>
      <c r="B1631" s="3">
        <v>45195</v>
      </c>
      <c r="C1631" t="s">
        <v>4548</v>
      </c>
      <c r="D1631" t="s">
        <v>18</v>
      </c>
      <c r="E1631" t="s">
        <v>14</v>
      </c>
      <c r="F1631" t="s">
        <v>44</v>
      </c>
      <c r="G1631">
        <v>2</v>
      </c>
      <c r="H1631" s="5">
        <v>983.8</v>
      </c>
      <c r="I1631" s="5">
        <v>0.28999999999999998</v>
      </c>
      <c r="J1631" s="5">
        <v>1396.9960000000001</v>
      </c>
      <c r="K1631" s="5">
        <v>228.05827915106221</v>
      </c>
      <c r="L1631">
        <f>YEAR(SalesData[Order Date])</f>
        <v>2023</v>
      </c>
      <c r="M1631">
        <f>MONTH(SalesData[Order Date])</f>
        <v>9</v>
      </c>
      <c r="N1631" t="str">
        <f>TEXT(SalesData[[#This Row],[Order Date]], "mmmm")</f>
        <v>September</v>
      </c>
      <c r="O1631" s="7">
        <f>IF(SalesData[Sales]=0,0,SalesData[Profit]/SalesData[Sales])</f>
        <v>0.16324905665518169</v>
      </c>
      <c r="P1631" s="8">
        <f t="shared" si="25"/>
        <v>1.4738768042285016E-4</v>
      </c>
      <c r="Q1631" t="str">
        <f>IF(SalesData[[#This Row],[Discount]]&gt;0, "Yes", "No")</f>
        <v>Yes</v>
      </c>
      <c r="R1631" t="str">
        <f>TEXT(SalesData[[#This Row],[Order Date]],"mmm-yyyy")</f>
        <v>Sep-2023</v>
      </c>
      <c r="S1631">
        <f>YEAR(SalesData[[#This Row],[Order Date]])*100 + MONTH(SalesData[[#This Row],[Order Date]])</f>
        <v>202309</v>
      </c>
    </row>
    <row r="1632" spans="1:19" x14ac:dyDescent="0.3">
      <c r="A1632" t="s">
        <v>4553</v>
      </c>
      <c r="B1632" s="3">
        <v>45174</v>
      </c>
      <c r="C1632" t="s">
        <v>4554</v>
      </c>
      <c r="D1632" t="s">
        <v>13</v>
      </c>
      <c r="E1632" t="s">
        <v>14</v>
      </c>
      <c r="F1632" t="s">
        <v>15</v>
      </c>
      <c r="G1632">
        <v>1</v>
      </c>
      <c r="H1632" s="5">
        <v>141.29</v>
      </c>
      <c r="I1632" s="5">
        <v>0.28000000000000003</v>
      </c>
      <c r="J1632" s="5">
        <v>101.72880000000001</v>
      </c>
      <c r="K1632" s="5">
        <v>22.24520627873564</v>
      </c>
      <c r="L1632">
        <f>YEAR(SalesData[Order Date])</f>
        <v>2023</v>
      </c>
      <c r="M1632">
        <f>MONTH(SalesData[Order Date])</f>
        <v>9</v>
      </c>
      <c r="N1632" t="str">
        <f>TEXT(SalesData[[#This Row],[Order Date]], "mmmm")</f>
        <v>September</v>
      </c>
      <c r="O1632" s="7">
        <f>IF(SalesData[Sales]=0,0,SalesData[Profit]/SalesData[Sales])</f>
        <v>0.21867166700812002</v>
      </c>
      <c r="P1632" s="8">
        <f t="shared" si="25"/>
        <v>1.9817396843371791E-3</v>
      </c>
      <c r="Q1632" t="str">
        <f>IF(SalesData[[#This Row],[Discount]]&gt;0, "Yes", "No")</f>
        <v>Yes</v>
      </c>
      <c r="R1632" t="str">
        <f>TEXT(SalesData[[#This Row],[Order Date]],"mmm-yyyy")</f>
        <v>Sep-2023</v>
      </c>
      <c r="S1632">
        <f>YEAR(SalesData[[#This Row],[Order Date]])*100 + MONTH(SalesData[[#This Row],[Order Date]])</f>
        <v>202309</v>
      </c>
    </row>
    <row r="1633" spans="1:19" x14ac:dyDescent="0.3">
      <c r="A1633" t="s">
        <v>4642</v>
      </c>
      <c r="B1633" s="3">
        <v>45176</v>
      </c>
      <c r="C1633" t="s">
        <v>1796</v>
      </c>
      <c r="D1633" t="s">
        <v>23</v>
      </c>
      <c r="E1633" t="s">
        <v>19</v>
      </c>
      <c r="F1633" t="s">
        <v>53</v>
      </c>
      <c r="G1633">
        <v>9</v>
      </c>
      <c r="H1633" s="5">
        <v>590.54999999999995</v>
      </c>
      <c r="I1633" s="5">
        <v>0.23</v>
      </c>
      <c r="J1633" s="5">
        <v>4092.5115000000001</v>
      </c>
      <c r="K1633" s="5">
        <v>503.04940061487451</v>
      </c>
      <c r="L1633">
        <f>YEAR(SalesData[Order Date])</f>
        <v>2023</v>
      </c>
      <c r="M1633">
        <f>MONTH(SalesData[Order Date])</f>
        <v>9</v>
      </c>
      <c r="N1633" t="str">
        <f>TEXT(SalesData[[#This Row],[Order Date]], "mmmm")</f>
        <v>September</v>
      </c>
      <c r="O1633" s="7">
        <f>IF(SalesData[Sales]=0,0,SalesData[Profit]/SalesData[Sales])</f>
        <v>0.12291948369964861</v>
      </c>
      <c r="P1633" s="8">
        <f t="shared" si="25"/>
        <v>4.3274160622395321E-5</v>
      </c>
      <c r="Q1633" t="str">
        <f>IF(SalesData[[#This Row],[Discount]]&gt;0, "Yes", "No")</f>
        <v>Yes</v>
      </c>
      <c r="R1633" t="str">
        <f>TEXT(SalesData[[#This Row],[Order Date]],"mmm-yyyy")</f>
        <v>Sep-2023</v>
      </c>
      <c r="S1633">
        <f>YEAR(SalesData[[#This Row],[Order Date]])*100 + MONTH(SalesData[[#This Row],[Order Date]])</f>
        <v>202309</v>
      </c>
    </row>
    <row r="1634" spans="1:19" x14ac:dyDescent="0.3">
      <c r="A1634" t="s">
        <v>4691</v>
      </c>
      <c r="B1634" s="3">
        <v>45170</v>
      </c>
      <c r="C1634" t="s">
        <v>4692</v>
      </c>
      <c r="D1634" t="s">
        <v>23</v>
      </c>
      <c r="E1634" t="s">
        <v>26</v>
      </c>
      <c r="F1634" t="s">
        <v>91</v>
      </c>
      <c r="G1634">
        <v>1</v>
      </c>
      <c r="H1634" s="5">
        <v>99.36</v>
      </c>
      <c r="I1634" s="5">
        <v>0.03</v>
      </c>
      <c r="J1634" s="5">
        <v>96.379199999999997</v>
      </c>
      <c r="K1634" s="5">
        <v>16.215994970120391</v>
      </c>
      <c r="L1634">
        <f>YEAR(SalesData[Order Date])</f>
        <v>2023</v>
      </c>
      <c r="M1634">
        <f>MONTH(SalesData[Order Date])</f>
        <v>9</v>
      </c>
      <c r="N1634" t="str">
        <f>TEXT(SalesData[[#This Row],[Order Date]], "mmmm")</f>
        <v>September</v>
      </c>
      <c r="O1634" s="7">
        <f>IF(SalesData[Sales]=0,0,SalesData[Profit]/SalesData[Sales])</f>
        <v>0.16825201879783597</v>
      </c>
      <c r="P1634" s="8">
        <f t="shared" si="25"/>
        <v>3.0193236714975844E-4</v>
      </c>
      <c r="Q1634" t="str">
        <f>IF(SalesData[[#This Row],[Discount]]&gt;0, "Yes", "No")</f>
        <v>Yes</v>
      </c>
      <c r="R1634" t="str">
        <f>TEXT(SalesData[[#This Row],[Order Date]],"mmm-yyyy")</f>
        <v>Sep-2023</v>
      </c>
      <c r="S1634">
        <f>YEAR(SalesData[[#This Row],[Order Date]])*100 + MONTH(SalesData[[#This Row],[Order Date]])</f>
        <v>202309</v>
      </c>
    </row>
    <row r="1635" spans="1:19" x14ac:dyDescent="0.3">
      <c r="A1635" t="s">
        <v>4731</v>
      </c>
      <c r="B1635" s="3">
        <v>45188</v>
      </c>
      <c r="C1635" t="s">
        <v>4732</v>
      </c>
      <c r="D1635" t="s">
        <v>13</v>
      </c>
      <c r="E1635" t="s">
        <v>19</v>
      </c>
      <c r="F1635" t="s">
        <v>91</v>
      </c>
      <c r="G1635">
        <v>9</v>
      </c>
      <c r="H1635" s="5">
        <v>422.16</v>
      </c>
      <c r="I1635" s="5">
        <v>0.1</v>
      </c>
      <c r="J1635" s="5">
        <v>3419.4960000000001</v>
      </c>
      <c r="K1635" s="5">
        <v>854.57097158214083</v>
      </c>
      <c r="L1635">
        <f>YEAR(SalesData[Order Date])</f>
        <v>2023</v>
      </c>
      <c r="M1635">
        <f>MONTH(SalesData[Order Date])</f>
        <v>9</v>
      </c>
      <c r="N1635" t="str">
        <f>TEXT(SalesData[[#This Row],[Order Date]], "mmmm")</f>
        <v>September</v>
      </c>
      <c r="O1635" s="7">
        <f>IF(SalesData[Sales]=0,0,SalesData[Profit]/SalesData[Sales])</f>
        <v>0.24991138213998226</v>
      </c>
      <c r="P1635" s="8">
        <f t="shared" si="25"/>
        <v>2.6319668161623821E-5</v>
      </c>
      <c r="Q1635" t="str">
        <f>IF(SalesData[[#This Row],[Discount]]&gt;0, "Yes", "No")</f>
        <v>Yes</v>
      </c>
      <c r="R1635" t="str">
        <f>TEXT(SalesData[[#This Row],[Order Date]],"mmm-yyyy")</f>
        <v>Sep-2023</v>
      </c>
      <c r="S1635">
        <f>YEAR(SalesData[[#This Row],[Order Date]])*100 + MONTH(SalesData[[#This Row],[Order Date]])</f>
        <v>202309</v>
      </c>
    </row>
    <row r="1636" spans="1:19" x14ac:dyDescent="0.3">
      <c r="A1636" t="s">
        <v>4755</v>
      </c>
      <c r="B1636" s="3">
        <v>45192</v>
      </c>
      <c r="C1636" t="s">
        <v>4756</v>
      </c>
      <c r="D1636" t="s">
        <v>30</v>
      </c>
      <c r="E1636" t="s">
        <v>19</v>
      </c>
      <c r="F1636" t="s">
        <v>62</v>
      </c>
      <c r="G1636">
        <v>3</v>
      </c>
      <c r="H1636" s="5">
        <v>210.87</v>
      </c>
      <c r="I1636" s="5">
        <v>0.11</v>
      </c>
      <c r="J1636" s="5">
        <v>563.02290000000005</v>
      </c>
      <c r="K1636" s="5">
        <v>101.8072608816246</v>
      </c>
      <c r="L1636">
        <f>YEAR(SalesData[Order Date])</f>
        <v>2023</v>
      </c>
      <c r="M1636">
        <f>MONTH(SalesData[Order Date])</f>
        <v>9</v>
      </c>
      <c r="N1636" t="str">
        <f>TEXT(SalesData[[#This Row],[Order Date]], "mmmm")</f>
        <v>September</v>
      </c>
      <c r="O1636" s="7">
        <f>IF(SalesData[Sales]=0,0,SalesData[Profit]/SalesData[Sales])</f>
        <v>0.1808225933290184</v>
      </c>
      <c r="P1636" s="8">
        <f t="shared" si="25"/>
        <v>1.738828029907842E-4</v>
      </c>
      <c r="Q1636" t="str">
        <f>IF(SalesData[[#This Row],[Discount]]&gt;0, "Yes", "No")</f>
        <v>Yes</v>
      </c>
      <c r="R1636" t="str">
        <f>TEXT(SalesData[[#This Row],[Order Date]],"mmm-yyyy")</f>
        <v>Sep-2023</v>
      </c>
      <c r="S1636">
        <f>YEAR(SalesData[[#This Row],[Order Date]])*100 + MONTH(SalesData[[#This Row],[Order Date]])</f>
        <v>202309</v>
      </c>
    </row>
    <row r="1637" spans="1:19" x14ac:dyDescent="0.3">
      <c r="A1637" t="s">
        <v>4782</v>
      </c>
      <c r="B1637" s="3">
        <v>45189</v>
      </c>
      <c r="C1637" t="s">
        <v>4783</v>
      </c>
      <c r="D1637" t="s">
        <v>13</v>
      </c>
      <c r="E1637" t="s">
        <v>14</v>
      </c>
      <c r="F1637" t="s">
        <v>44</v>
      </c>
      <c r="G1637">
        <v>3</v>
      </c>
      <c r="H1637" s="5">
        <v>9.5399999999999991</v>
      </c>
      <c r="I1637" s="5">
        <v>0.11</v>
      </c>
      <c r="J1637" s="5">
        <v>25.471800000000002</v>
      </c>
      <c r="K1637" s="5">
        <v>4.3253743771067441</v>
      </c>
      <c r="L1637">
        <f>YEAR(SalesData[Order Date])</f>
        <v>2023</v>
      </c>
      <c r="M1637">
        <f>MONTH(SalesData[Order Date])</f>
        <v>9</v>
      </c>
      <c r="N1637" t="str">
        <f>TEXT(SalesData[[#This Row],[Order Date]], "mmmm")</f>
        <v>September</v>
      </c>
      <c r="O1637" s="7">
        <f>IF(SalesData[Sales]=0,0,SalesData[Profit]/SalesData[Sales])</f>
        <v>0.16981031482293138</v>
      </c>
      <c r="P1637" s="8">
        <f t="shared" si="25"/>
        <v>3.8434661076170514E-3</v>
      </c>
      <c r="Q1637" t="str">
        <f>IF(SalesData[[#This Row],[Discount]]&gt;0, "Yes", "No")</f>
        <v>Yes</v>
      </c>
      <c r="R1637" t="str">
        <f>TEXT(SalesData[[#This Row],[Order Date]],"mmm-yyyy")</f>
        <v>Sep-2023</v>
      </c>
      <c r="S1637">
        <f>YEAR(SalesData[[#This Row],[Order Date]])*100 + MONTH(SalesData[[#This Row],[Order Date]])</f>
        <v>202309</v>
      </c>
    </row>
    <row r="1638" spans="1:19" x14ac:dyDescent="0.3">
      <c r="A1638" t="s">
        <v>4879</v>
      </c>
      <c r="B1638" s="3">
        <v>45198</v>
      </c>
      <c r="C1638" t="s">
        <v>4880</v>
      </c>
      <c r="D1638" t="s">
        <v>13</v>
      </c>
      <c r="E1638" t="s">
        <v>26</v>
      </c>
      <c r="F1638" t="s">
        <v>44</v>
      </c>
      <c r="G1638">
        <v>1</v>
      </c>
      <c r="H1638" s="5">
        <v>444.79</v>
      </c>
      <c r="I1638" s="5">
        <v>0.27</v>
      </c>
      <c r="J1638" s="5">
        <v>324.69670000000002</v>
      </c>
      <c r="K1638" s="5">
        <v>44.770681463328494</v>
      </c>
      <c r="L1638">
        <f>YEAR(SalesData[Order Date])</f>
        <v>2023</v>
      </c>
      <c r="M1638">
        <f>MONTH(SalesData[Order Date])</f>
        <v>9</v>
      </c>
      <c r="N1638" t="str">
        <f>TEXT(SalesData[[#This Row],[Order Date]], "mmmm")</f>
        <v>September</v>
      </c>
      <c r="O1638" s="7">
        <f>IF(SalesData[Sales]=0,0,SalesData[Profit]/SalesData[Sales])</f>
        <v>0.13788462113513469</v>
      </c>
      <c r="P1638" s="8">
        <f t="shared" si="25"/>
        <v>6.0702803570224153E-4</v>
      </c>
      <c r="Q1638" t="str">
        <f>IF(SalesData[[#This Row],[Discount]]&gt;0, "Yes", "No")</f>
        <v>Yes</v>
      </c>
      <c r="R1638" t="str">
        <f>TEXT(SalesData[[#This Row],[Order Date]],"mmm-yyyy")</f>
        <v>Sep-2023</v>
      </c>
      <c r="S1638">
        <f>YEAR(SalesData[[#This Row],[Order Date]])*100 + MONTH(SalesData[[#This Row],[Order Date]])</f>
        <v>202309</v>
      </c>
    </row>
    <row r="1639" spans="1:19" x14ac:dyDescent="0.3">
      <c r="A1639" t="s">
        <v>4901</v>
      </c>
      <c r="B1639" s="3">
        <v>45191</v>
      </c>
      <c r="C1639" t="s">
        <v>4902</v>
      </c>
      <c r="D1639" t="s">
        <v>23</v>
      </c>
      <c r="E1639" t="s">
        <v>26</v>
      </c>
      <c r="F1639" t="s">
        <v>39</v>
      </c>
      <c r="G1639">
        <v>6</v>
      </c>
      <c r="H1639" s="5">
        <v>707.05</v>
      </c>
      <c r="I1639" s="5">
        <v>0.1</v>
      </c>
      <c r="J1639" s="5">
        <v>3818.0699999999988</v>
      </c>
      <c r="K1639" s="5">
        <v>815.13263977329791</v>
      </c>
      <c r="L1639">
        <f>YEAR(SalesData[Order Date])</f>
        <v>2023</v>
      </c>
      <c r="M1639">
        <f>MONTH(SalesData[Order Date])</f>
        <v>9</v>
      </c>
      <c r="N1639" t="str">
        <f>TEXT(SalesData[[#This Row],[Order Date]], "mmmm")</f>
        <v>September</v>
      </c>
      <c r="O1639" s="7">
        <f>IF(SalesData[Sales]=0,0,SalesData[Profit]/SalesData[Sales])</f>
        <v>0.2134933722465272</v>
      </c>
      <c r="P1639" s="8">
        <f t="shared" si="25"/>
        <v>2.3572118897767727E-5</v>
      </c>
      <c r="Q1639" t="str">
        <f>IF(SalesData[[#This Row],[Discount]]&gt;0, "Yes", "No")</f>
        <v>Yes</v>
      </c>
      <c r="R1639" t="str">
        <f>TEXT(SalesData[[#This Row],[Order Date]],"mmm-yyyy")</f>
        <v>Sep-2023</v>
      </c>
      <c r="S1639">
        <f>YEAR(SalesData[[#This Row],[Order Date]])*100 + MONTH(SalesData[[#This Row],[Order Date]])</f>
        <v>202309</v>
      </c>
    </row>
    <row r="1640" spans="1:19" x14ac:dyDescent="0.3">
      <c r="A1640" t="s">
        <v>4909</v>
      </c>
      <c r="B1640" s="3">
        <v>45176</v>
      </c>
      <c r="C1640" t="s">
        <v>4910</v>
      </c>
      <c r="D1640" t="s">
        <v>30</v>
      </c>
      <c r="E1640" t="s">
        <v>26</v>
      </c>
      <c r="F1640" t="s">
        <v>91</v>
      </c>
      <c r="G1640">
        <v>4</v>
      </c>
      <c r="H1640" s="5">
        <v>413.63</v>
      </c>
      <c r="I1640" s="5">
        <v>0.08</v>
      </c>
      <c r="J1640" s="5">
        <v>1522.1584</v>
      </c>
      <c r="K1640" s="5">
        <v>360.59988964297878</v>
      </c>
      <c r="L1640">
        <f>YEAR(SalesData[Order Date])</f>
        <v>2023</v>
      </c>
      <c r="M1640">
        <f>MONTH(SalesData[Order Date])</f>
        <v>9</v>
      </c>
      <c r="N1640" t="str">
        <f>TEXT(SalesData[[#This Row],[Order Date]], "mmmm")</f>
        <v>September</v>
      </c>
      <c r="O1640" s="7">
        <f>IF(SalesData[Sales]=0,0,SalesData[Profit]/SalesData[Sales])</f>
        <v>0.23690037097517497</v>
      </c>
      <c r="P1640" s="8">
        <f t="shared" si="25"/>
        <v>4.8352392234605812E-5</v>
      </c>
      <c r="Q1640" t="str">
        <f>IF(SalesData[[#This Row],[Discount]]&gt;0, "Yes", "No")</f>
        <v>Yes</v>
      </c>
      <c r="R1640" t="str">
        <f>TEXT(SalesData[[#This Row],[Order Date]],"mmm-yyyy")</f>
        <v>Sep-2023</v>
      </c>
      <c r="S1640">
        <f>YEAR(SalesData[[#This Row],[Order Date]])*100 + MONTH(SalesData[[#This Row],[Order Date]])</f>
        <v>202309</v>
      </c>
    </row>
    <row r="1641" spans="1:19" x14ac:dyDescent="0.3">
      <c r="A1641" t="s">
        <v>4975</v>
      </c>
      <c r="B1641" s="3">
        <v>45177</v>
      </c>
      <c r="C1641" t="s">
        <v>4976</v>
      </c>
      <c r="D1641" t="s">
        <v>13</v>
      </c>
      <c r="E1641" t="s">
        <v>26</v>
      </c>
      <c r="F1641" t="s">
        <v>44</v>
      </c>
      <c r="G1641">
        <v>3</v>
      </c>
      <c r="H1641" s="5">
        <v>73.540000000000006</v>
      </c>
      <c r="I1641" s="5">
        <v>0.08</v>
      </c>
      <c r="J1641" s="5">
        <v>202.97040000000001</v>
      </c>
      <c r="K1641" s="5">
        <v>39.43920068960405</v>
      </c>
      <c r="L1641">
        <f>YEAR(SalesData[Order Date])</f>
        <v>2023</v>
      </c>
      <c r="M1641">
        <f>MONTH(SalesData[Order Date])</f>
        <v>9</v>
      </c>
      <c r="N1641" t="str">
        <f>TEXT(SalesData[[#This Row],[Order Date]], "mmmm")</f>
        <v>September</v>
      </c>
      <c r="O1641" s="7">
        <f>IF(SalesData[Sales]=0,0,SalesData[Profit]/SalesData[Sales])</f>
        <v>0.19431010969877405</v>
      </c>
      <c r="P1641" s="8">
        <f t="shared" si="25"/>
        <v>3.6261445018583992E-4</v>
      </c>
      <c r="Q1641" t="str">
        <f>IF(SalesData[[#This Row],[Discount]]&gt;0, "Yes", "No")</f>
        <v>Yes</v>
      </c>
      <c r="R1641" t="str">
        <f>TEXT(SalesData[[#This Row],[Order Date]],"mmm-yyyy")</f>
        <v>Sep-2023</v>
      </c>
      <c r="S1641">
        <f>YEAR(SalesData[[#This Row],[Order Date]])*100 + MONTH(SalesData[[#This Row],[Order Date]])</f>
        <v>202309</v>
      </c>
    </row>
    <row r="1642" spans="1:19" x14ac:dyDescent="0.3">
      <c r="A1642" t="s">
        <v>5059</v>
      </c>
      <c r="B1642" s="3">
        <v>45184</v>
      </c>
      <c r="C1642" t="s">
        <v>5060</v>
      </c>
      <c r="D1642" t="s">
        <v>23</v>
      </c>
      <c r="E1642" t="s">
        <v>14</v>
      </c>
      <c r="F1642" t="s">
        <v>53</v>
      </c>
      <c r="G1642">
        <v>1</v>
      </c>
      <c r="H1642" s="5">
        <v>95.61</v>
      </c>
      <c r="I1642" s="5">
        <v>0.09</v>
      </c>
      <c r="J1642" s="5">
        <v>87.005099999999999</v>
      </c>
      <c r="K1642" s="5">
        <v>9.6402285838262678</v>
      </c>
      <c r="L1642">
        <f>YEAR(SalesData[Order Date])</f>
        <v>2023</v>
      </c>
      <c r="M1642">
        <f>MONTH(SalesData[Order Date])</f>
        <v>9</v>
      </c>
      <c r="N1642" t="str">
        <f>TEXT(SalesData[[#This Row],[Order Date]], "mmmm")</f>
        <v>September</v>
      </c>
      <c r="O1642" s="7">
        <f>IF(SalesData[Sales]=0,0,SalesData[Profit]/SalesData[Sales])</f>
        <v>0.11080072988625113</v>
      </c>
      <c r="P1642" s="8">
        <f t="shared" si="25"/>
        <v>9.4132412927518041E-4</v>
      </c>
      <c r="Q1642" t="str">
        <f>IF(SalesData[[#This Row],[Discount]]&gt;0, "Yes", "No")</f>
        <v>Yes</v>
      </c>
      <c r="R1642" t="str">
        <f>TEXT(SalesData[[#This Row],[Order Date]],"mmm-yyyy")</f>
        <v>Sep-2023</v>
      </c>
      <c r="S1642">
        <f>YEAR(SalesData[[#This Row],[Order Date]])*100 + MONTH(SalesData[[#This Row],[Order Date]])</f>
        <v>202309</v>
      </c>
    </row>
    <row r="1643" spans="1:19" x14ac:dyDescent="0.3">
      <c r="A1643" t="s">
        <v>5065</v>
      </c>
      <c r="B1643" s="3">
        <v>45195</v>
      </c>
      <c r="C1643" t="s">
        <v>5066</v>
      </c>
      <c r="D1643" t="s">
        <v>18</v>
      </c>
      <c r="E1643" t="s">
        <v>14</v>
      </c>
      <c r="F1643" t="s">
        <v>62</v>
      </c>
      <c r="G1643">
        <v>2</v>
      </c>
      <c r="H1643" s="5">
        <v>963.86</v>
      </c>
      <c r="I1643" s="5">
        <v>0.23</v>
      </c>
      <c r="J1643" s="5">
        <v>1484.3444</v>
      </c>
      <c r="K1643" s="5">
        <v>354.00660914118401</v>
      </c>
      <c r="L1643">
        <f>YEAR(SalesData[Order Date])</f>
        <v>2023</v>
      </c>
      <c r="M1643">
        <f>MONTH(SalesData[Order Date])</f>
        <v>9</v>
      </c>
      <c r="N1643" t="str">
        <f>TEXT(SalesData[[#This Row],[Order Date]], "mmmm")</f>
        <v>September</v>
      </c>
      <c r="O1643" s="7">
        <f>IF(SalesData[Sales]=0,0,SalesData[Profit]/SalesData[Sales])</f>
        <v>0.23849357948275618</v>
      </c>
      <c r="P1643" s="8">
        <f t="shared" si="25"/>
        <v>1.1931193326831698E-4</v>
      </c>
      <c r="Q1643" t="str">
        <f>IF(SalesData[[#This Row],[Discount]]&gt;0, "Yes", "No")</f>
        <v>Yes</v>
      </c>
      <c r="R1643" t="str">
        <f>TEXT(SalesData[[#This Row],[Order Date]],"mmm-yyyy")</f>
        <v>Sep-2023</v>
      </c>
      <c r="S1643">
        <f>YEAR(SalesData[[#This Row],[Order Date]])*100 + MONTH(SalesData[[#This Row],[Order Date]])</f>
        <v>202309</v>
      </c>
    </row>
    <row r="1644" spans="1:19" x14ac:dyDescent="0.3">
      <c r="A1644" t="s">
        <v>5189</v>
      </c>
      <c r="B1644" s="3">
        <v>45170</v>
      </c>
      <c r="C1644" t="s">
        <v>5190</v>
      </c>
      <c r="D1644" t="s">
        <v>23</v>
      </c>
      <c r="E1644" t="s">
        <v>19</v>
      </c>
      <c r="F1644" t="s">
        <v>44</v>
      </c>
      <c r="G1644">
        <v>5</v>
      </c>
      <c r="H1644" s="5">
        <v>969.84</v>
      </c>
      <c r="I1644" s="5">
        <v>0.11</v>
      </c>
      <c r="J1644" s="5">
        <v>4315.7879999999996</v>
      </c>
      <c r="K1644" s="5">
        <v>412.00260814968721</v>
      </c>
      <c r="L1644">
        <f>YEAR(SalesData[Order Date])</f>
        <v>2023</v>
      </c>
      <c r="M1644">
        <f>MONTH(SalesData[Order Date])</f>
        <v>9</v>
      </c>
      <c r="N1644" t="str">
        <f>TEXT(SalesData[[#This Row],[Order Date]], "mmmm")</f>
        <v>September</v>
      </c>
      <c r="O1644" s="7">
        <f>IF(SalesData[Sales]=0,0,SalesData[Profit]/SalesData[Sales])</f>
        <v>9.5464051558993915E-2</v>
      </c>
      <c r="P1644" s="8">
        <f t="shared" si="25"/>
        <v>2.2684154087272128E-5</v>
      </c>
      <c r="Q1644" t="str">
        <f>IF(SalesData[[#This Row],[Discount]]&gt;0, "Yes", "No")</f>
        <v>Yes</v>
      </c>
      <c r="R1644" t="str">
        <f>TEXT(SalesData[[#This Row],[Order Date]],"mmm-yyyy")</f>
        <v>Sep-2023</v>
      </c>
      <c r="S1644">
        <f>YEAR(SalesData[[#This Row],[Order Date]])*100 + MONTH(SalesData[[#This Row],[Order Date]])</f>
        <v>202309</v>
      </c>
    </row>
    <row r="1645" spans="1:19" x14ac:dyDescent="0.3">
      <c r="A1645" t="s">
        <v>5245</v>
      </c>
      <c r="B1645" s="3">
        <v>45179</v>
      </c>
      <c r="C1645" t="s">
        <v>5246</v>
      </c>
      <c r="D1645" t="s">
        <v>18</v>
      </c>
      <c r="E1645" t="s">
        <v>19</v>
      </c>
      <c r="F1645" t="s">
        <v>44</v>
      </c>
      <c r="G1645">
        <v>3</v>
      </c>
      <c r="H1645" s="5">
        <v>993.54</v>
      </c>
      <c r="I1645" s="5">
        <v>7.0000000000000007E-2</v>
      </c>
      <c r="J1645" s="5">
        <v>2771.9766</v>
      </c>
      <c r="K1645" s="5">
        <v>302.85457749526682</v>
      </c>
      <c r="L1645">
        <f>YEAR(SalesData[Order Date])</f>
        <v>2023</v>
      </c>
      <c r="M1645">
        <f>MONTH(SalesData[Order Date])</f>
        <v>9</v>
      </c>
      <c r="N1645" t="str">
        <f>TEXT(SalesData[[#This Row],[Order Date]], "mmmm")</f>
        <v>September</v>
      </c>
      <c r="O1645" s="7">
        <f>IF(SalesData[Sales]=0,0,SalesData[Profit]/SalesData[Sales])</f>
        <v>0.10925582037570837</v>
      </c>
      <c r="P1645" s="8">
        <f t="shared" si="25"/>
        <v>2.3485046735243005E-5</v>
      </c>
      <c r="Q1645" t="str">
        <f>IF(SalesData[[#This Row],[Discount]]&gt;0, "Yes", "No")</f>
        <v>Yes</v>
      </c>
      <c r="R1645" t="str">
        <f>TEXT(SalesData[[#This Row],[Order Date]],"mmm-yyyy")</f>
        <v>Sep-2023</v>
      </c>
      <c r="S1645">
        <f>YEAR(SalesData[[#This Row],[Order Date]])*100 + MONTH(SalesData[[#This Row],[Order Date]])</f>
        <v>202309</v>
      </c>
    </row>
    <row r="1646" spans="1:19" x14ac:dyDescent="0.3">
      <c r="A1646" t="s">
        <v>5348</v>
      </c>
      <c r="B1646" s="3">
        <v>45199</v>
      </c>
      <c r="C1646" t="s">
        <v>5349</v>
      </c>
      <c r="D1646" t="s">
        <v>13</v>
      </c>
      <c r="E1646" t="s">
        <v>19</v>
      </c>
      <c r="F1646" t="s">
        <v>27</v>
      </c>
      <c r="G1646">
        <v>4</v>
      </c>
      <c r="H1646" s="5">
        <v>647.58000000000004</v>
      </c>
      <c r="I1646" s="5">
        <v>0.28999999999999998</v>
      </c>
      <c r="J1646" s="5">
        <v>1839.1271999999999</v>
      </c>
      <c r="K1646" s="5">
        <v>459.6197133179009</v>
      </c>
      <c r="L1646">
        <f>YEAR(SalesData[Order Date])</f>
        <v>2023</v>
      </c>
      <c r="M1646">
        <f>MONTH(SalesData[Order Date])</f>
        <v>9</v>
      </c>
      <c r="N1646" t="str">
        <f>TEXT(SalesData[[#This Row],[Order Date]], "mmmm")</f>
        <v>September</v>
      </c>
      <c r="O1646" s="7">
        <f>IF(SalesData[Sales]=0,0,SalesData[Profit]/SalesData[Sales])</f>
        <v>0.24991186760649342</v>
      </c>
      <c r="P1646" s="8">
        <f t="shared" si="25"/>
        <v>1.1195527965656751E-4</v>
      </c>
      <c r="Q1646" t="str">
        <f>IF(SalesData[[#This Row],[Discount]]&gt;0, "Yes", "No")</f>
        <v>Yes</v>
      </c>
      <c r="R1646" t="str">
        <f>TEXT(SalesData[[#This Row],[Order Date]],"mmm-yyyy")</f>
        <v>Sep-2023</v>
      </c>
      <c r="S1646">
        <f>YEAR(SalesData[[#This Row],[Order Date]])*100 + MONTH(SalesData[[#This Row],[Order Date]])</f>
        <v>202309</v>
      </c>
    </row>
    <row r="1647" spans="1:19" x14ac:dyDescent="0.3">
      <c r="A1647" t="s">
        <v>5410</v>
      </c>
      <c r="B1647" s="3">
        <v>45190</v>
      </c>
      <c r="C1647" t="s">
        <v>5411</v>
      </c>
      <c r="D1647" t="s">
        <v>13</v>
      </c>
      <c r="E1647" t="s">
        <v>14</v>
      </c>
      <c r="F1647" t="s">
        <v>31</v>
      </c>
      <c r="G1647">
        <v>6</v>
      </c>
      <c r="H1647" s="5">
        <v>563.29</v>
      </c>
      <c r="I1647" s="5">
        <v>0.23</v>
      </c>
      <c r="J1647" s="5">
        <v>2602.3998000000001</v>
      </c>
      <c r="K1647" s="5">
        <v>630.72552636011437</v>
      </c>
      <c r="L1647">
        <f>YEAR(SalesData[Order Date])</f>
        <v>2023</v>
      </c>
      <c r="M1647">
        <f>MONTH(SalesData[Order Date])</f>
        <v>9</v>
      </c>
      <c r="N1647" t="str">
        <f>TEXT(SalesData[[#This Row],[Order Date]], "mmmm")</f>
        <v>September</v>
      </c>
      <c r="O1647" s="7">
        <f>IF(SalesData[Sales]=0,0,SalesData[Profit]/SalesData[Sales])</f>
        <v>0.2423630398219806</v>
      </c>
      <c r="P1647" s="8">
        <f t="shared" si="25"/>
        <v>6.8052572091344314E-5</v>
      </c>
      <c r="Q1647" t="str">
        <f>IF(SalesData[[#This Row],[Discount]]&gt;0, "Yes", "No")</f>
        <v>Yes</v>
      </c>
      <c r="R1647" t="str">
        <f>TEXT(SalesData[[#This Row],[Order Date]],"mmm-yyyy")</f>
        <v>Sep-2023</v>
      </c>
      <c r="S1647">
        <f>YEAR(SalesData[[#This Row],[Order Date]])*100 + MONTH(SalesData[[#This Row],[Order Date]])</f>
        <v>202309</v>
      </c>
    </row>
    <row r="1648" spans="1:19" x14ac:dyDescent="0.3">
      <c r="A1648" t="s">
        <v>5479</v>
      </c>
      <c r="B1648" s="3">
        <v>45179</v>
      </c>
      <c r="C1648" t="s">
        <v>5480</v>
      </c>
      <c r="D1648" t="s">
        <v>23</v>
      </c>
      <c r="E1648" t="s">
        <v>14</v>
      </c>
      <c r="F1648" t="s">
        <v>53</v>
      </c>
      <c r="G1648">
        <v>8</v>
      </c>
      <c r="H1648" s="5">
        <v>662.13</v>
      </c>
      <c r="I1648" s="5">
        <v>0.2</v>
      </c>
      <c r="J1648" s="5">
        <v>4237.6320000000014</v>
      </c>
      <c r="K1648" s="5">
        <v>994.55027726796357</v>
      </c>
      <c r="L1648">
        <f>YEAR(SalesData[Order Date])</f>
        <v>2023</v>
      </c>
      <c r="M1648">
        <f>MONTH(SalesData[Order Date])</f>
        <v>9</v>
      </c>
      <c r="N1648" t="str">
        <f>TEXT(SalesData[[#This Row],[Order Date]], "mmmm")</f>
        <v>September</v>
      </c>
      <c r="O1648" s="7">
        <f>IF(SalesData[Sales]=0,0,SalesData[Profit]/SalesData[Sales])</f>
        <v>0.23469481948124879</v>
      </c>
      <c r="P1648" s="8">
        <f t="shared" si="25"/>
        <v>3.7756935949133858E-5</v>
      </c>
      <c r="Q1648" t="str">
        <f>IF(SalesData[[#This Row],[Discount]]&gt;0, "Yes", "No")</f>
        <v>Yes</v>
      </c>
      <c r="R1648" t="str">
        <f>TEXT(SalesData[[#This Row],[Order Date]],"mmm-yyyy")</f>
        <v>Sep-2023</v>
      </c>
      <c r="S1648">
        <f>YEAR(SalesData[[#This Row],[Order Date]])*100 + MONTH(SalesData[[#This Row],[Order Date]])</f>
        <v>202309</v>
      </c>
    </row>
    <row r="1649" spans="1:19" x14ac:dyDescent="0.3">
      <c r="A1649" t="s">
        <v>5485</v>
      </c>
      <c r="B1649" s="3">
        <v>45193</v>
      </c>
      <c r="C1649" t="s">
        <v>5486</v>
      </c>
      <c r="D1649" t="s">
        <v>23</v>
      </c>
      <c r="E1649" t="s">
        <v>26</v>
      </c>
      <c r="F1649" t="s">
        <v>20</v>
      </c>
      <c r="G1649">
        <v>9</v>
      </c>
      <c r="H1649" s="5">
        <v>23</v>
      </c>
      <c r="I1649" s="5">
        <v>0.2</v>
      </c>
      <c r="J1649" s="5">
        <v>165.6</v>
      </c>
      <c r="K1649" s="5">
        <v>23.145562611432769</v>
      </c>
      <c r="L1649">
        <f>YEAR(SalesData[Order Date])</f>
        <v>2023</v>
      </c>
      <c r="M1649">
        <f>MONTH(SalesData[Order Date])</f>
        <v>9</v>
      </c>
      <c r="N1649" t="str">
        <f>TEXT(SalesData[[#This Row],[Order Date]], "mmmm")</f>
        <v>September</v>
      </c>
      <c r="O1649" s="7">
        <f>IF(SalesData[Sales]=0,0,SalesData[Profit]/SalesData[Sales])</f>
        <v>0.13976789016565683</v>
      </c>
      <c r="P1649" s="8">
        <f t="shared" si="25"/>
        <v>9.6618357487922714E-4</v>
      </c>
      <c r="Q1649" t="str">
        <f>IF(SalesData[[#This Row],[Discount]]&gt;0, "Yes", "No")</f>
        <v>Yes</v>
      </c>
      <c r="R1649" t="str">
        <f>TEXT(SalesData[[#This Row],[Order Date]],"mmm-yyyy")</f>
        <v>Sep-2023</v>
      </c>
      <c r="S1649">
        <f>YEAR(SalesData[[#This Row],[Order Date]])*100 + MONTH(SalesData[[#This Row],[Order Date]])</f>
        <v>202309</v>
      </c>
    </row>
    <row r="1650" spans="1:19" x14ac:dyDescent="0.3">
      <c r="A1650" t="s">
        <v>5630</v>
      </c>
      <c r="B1650" s="3">
        <v>45186</v>
      </c>
      <c r="C1650" t="s">
        <v>5631</v>
      </c>
      <c r="D1650" t="s">
        <v>30</v>
      </c>
      <c r="E1650" t="s">
        <v>19</v>
      </c>
      <c r="F1650" t="s">
        <v>27</v>
      </c>
      <c r="G1650">
        <v>8</v>
      </c>
      <c r="H1650" s="5">
        <v>482.3</v>
      </c>
      <c r="I1650" s="5">
        <v>0.03</v>
      </c>
      <c r="J1650" s="5">
        <v>3742.6480000000001</v>
      </c>
      <c r="K1650" s="5">
        <v>1052.9146422118381</v>
      </c>
      <c r="L1650">
        <f>YEAR(SalesData[Order Date])</f>
        <v>2023</v>
      </c>
      <c r="M1650">
        <f>MONTH(SalesData[Order Date])</f>
        <v>9</v>
      </c>
      <c r="N1650" t="str">
        <f>TEXT(SalesData[[#This Row],[Order Date]], "mmmm")</f>
        <v>September</v>
      </c>
      <c r="O1650" s="7">
        <f>IF(SalesData[Sales]=0,0,SalesData[Profit]/SalesData[Sales])</f>
        <v>0.28132879239828007</v>
      </c>
      <c r="P1650" s="8">
        <f t="shared" si="25"/>
        <v>7.775243624300227E-6</v>
      </c>
      <c r="Q1650" t="str">
        <f>IF(SalesData[[#This Row],[Discount]]&gt;0, "Yes", "No")</f>
        <v>Yes</v>
      </c>
      <c r="R1650" t="str">
        <f>TEXT(SalesData[[#This Row],[Order Date]],"mmm-yyyy")</f>
        <v>Sep-2023</v>
      </c>
      <c r="S1650">
        <f>YEAR(SalesData[[#This Row],[Order Date]])*100 + MONTH(SalesData[[#This Row],[Order Date]])</f>
        <v>202309</v>
      </c>
    </row>
    <row r="1651" spans="1:19" x14ac:dyDescent="0.3">
      <c r="A1651" t="s">
        <v>5642</v>
      </c>
      <c r="B1651" s="3">
        <v>45180</v>
      </c>
      <c r="C1651" t="s">
        <v>5643</v>
      </c>
      <c r="D1651" t="s">
        <v>18</v>
      </c>
      <c r="E1651" t="s">
        <v>14</v>
      </c>
      <c r="F1651" t="s">
        <v>20</v>
      </c>
      <c r="G1651">
        <v>7</v>
      </c>
      <c r="H1651" s="5">
        <v>738.46</v>
      </c>
      <c r="I1651" s="5">
        <v>0.12</v>
      </c>
      <c r="J1651" s="5">
        <v>4548.9135999999999</v>
      </c>
      <c r="K1651" s="5">
        <v>564.78233098560816</v>
      </c>
      <c r="L1651">
        <f>YEAR(SalesData[Order Date])</f>
        <v>2023</v>
      </c>
      <c r="M1651">
        <f>MONTH(SalesData[Order Date])</f>
        <v>9</v>
      </c>
      <c r="N1651" t="str">
        <f>TEXT(SalesData[[#This Row],[Order Date]], "mmmm")</f>
        <v>September</v>
      </c>
      <c r="O1651" s="7">
        <f>IF(SalesData[Sales]=0,0,SalesData[Profit]/SalesData[Sales])</f>
        <v>0.12415762985377611</v>
      </c>
      <c r="P1651" s="8">
        <f t="shared" si="25"/>
        <v>2.3214334077481707E-5</v>
      </c>
      <c r="Q1651" t="str">
        <f>IF(SalesData[[#This Row],[Discount]]&gt;0, "Yes", "No")</f>
        <v>Yes</v>
      </c>
      <c r="R1651" t="str">
        <f>TEXT(SalesData[[#This Row],[Order Date]],"mmm-yyyy")</f>
        <v>Sep-2023</v>
      </c>
      <c r="S1651">
        <f>YEAR(SalesData[[#This Row],[Order Date]])*100 + MONTH(SalesData[[#This Row],[Order Date]])</f>
        <v>202309</v>
      </c>
    </row>
    <row r="1652" spans="1:19" x14ac:dyDescent="0.3">
      <c r="A1652" t="s">
        <v>5665</v>
      </c>
      <c r="B1652" s="3">
        <v>45189</v>
      </c>
      <c r="C1652" t="s">
        <v>5666</v>
      </c>
      <c r="D1652" t="s">
        <v>30</v>
      </c>
      <c r="E1652" t="s">
        <v>14</v>
      </c>
      <c r="F1652" t="s">
        <v>39</v>
      </c>
      <c r="G1652">
        <v>7</v>
      </c>
      <c r="H1652" s="5">
        <v>646.05999999999995</v>
      </c>
      <c r="I1652" s="5">
        <v>0.04</v>
      </c>
      <c r="J1652" s="5">
        <v>4341.5231999999996</v>
      </c>
      <c r="K1652" s="5">
        <v>1092.2177147981361</v>
      </c>
      <c r="L1652">
        <f>YEAR(SalesData[Order Date])</f>
        <v>2023</v>
      </c>
      <c r="M1652">
        <f>MONTH(SalesData[Order Date])</f>
        <v>9</v>
      </c>
      <c r="N1652" t="str">
        <f>TEXT(SalesData[[#This Row],[Order Date]], "mmmm")</f>
        <v>September</v>
      </c>
      <c r="O1652" s="7">
        <f>IF(SalesData[Sales]=0,0,SalesData[Profit]/SalesData[Sales])</f>
        <v>0.25157477329572631</v>
      </c>
      <c r="P1652" s="8">
        <f t="shared" si="25"/>
        <v>8.8448220200689013E-6</v>
      </c>
      <c r="Q1652" t="str">
        <f>IF(SalesData[[#This Row],[Discount]]&gt;0, "Yes", "No")</f>
        <v>Yes</v>
      </c>
      <c r="R1652" t="str">
        <f>TEXT(SalesData[[#This Row],[Order Date]],"mmm-yyyy")</f>
        <v>Sep-2023</v>
      </c>
      <c r="S1652">
        <f>YEAR(SalesData[[#This Row],[Order Date]])*100 + MONTH(SalesData[[#This Row],[Order Date]])</f>
        <v>202309</v>
      </c>
    </row>
    <row r="1653" spans="1:19" x14ac:dyDescent="0.3">
      <c r="A1653" t="s">
        <v>5713</v>
      </c>
      <c r="B1653" s="3">
        <v>45191</v>
      </c>
      <c r="C1653" t="s">
        <v>5714</v>
      </c>
      <c r="D1653" t="s">
        <v>30</v>
      </c>
      <c r="E1653" t="s">
        <v>19</v>
      </c>
      <c r="F1653" t="s">
        <v>53</v>
      </c>
      <c r="G1653">
        <v>6</v>
      </c>
      <c r="H1653" s="5">
        <v>415.71</v>
      </c>
      <c r="I1653" s="5">
        <v>0.2</v>
      </c>
      <c r="J1653" s="5">
        <v>1995.4079999999999</v>
      </c>
      <c r="K1653" s="5">
        <v>390.56538966406799</v>
      </c>
      <c r="L1653">
        <f>YEAR(SalesData[Order Date])</f>
        <v>2023</v>
      </c>
      <c r="M1653">
        <f>MONTH(SalesData[Order Date])</f>
        <v>9</v>
      </c>
      <c r="N1653" t="str">
        <f>TEXT(SalesData[[#This Row],[Order Date]], "mmmm")</f>
        <v>September</v>
      </c>
      <c r="O1653" s="7">
        <f>IF(SalesData[Sales]=0,0,SalesData[Profit]/SalesData[Sales])</f>
        <v>0.19573209572381589</v>
      </c>
      <c r="P1653" s="8">
        <f t="shared" si="25"/>
        <v>8.0184102699798755E-5</v>
      </c>
      <c r="Q1653" t="str">
        <f>IF(SalesData[[#This Row],[Discount]]&gt;0, "Yes", "No")</f>
        <v>Yes</v>
      </c>
      <c r="R1653" t="str">
        <f>TEXT(SalesData[[#This Row],[Order Date]],"mmm-yyyy")</f>
        <v>Sep-2023</v>
      </c>
      <c r="S1653">
        <f>YEAR(SalesData[[#This Row],[Order Date]])*100 + MONTH(SalesData[[#This Row],[Order Date]])</f>
        <v>202309</v>
      </c>
    </row>
    <row r="1654" spans="1:19" x14ac:dyDescent="0.3">
      <c r="A1654" t="s">
        <v>5721</v>
      </c>
      <c r="B1654" s="3">
        <v>45197</v>
      </c>
      <c r="C1654" t="s">
        <v>5722</v>
      </c>
      <c r="D1654" t="s">
        <v>23</v>
      </c>
      <c r="E1654" t="s">
        <v>26</v>
      </c>
      <c r="F1654" t="s">
        <v>34</v>
      </c>
      <c r="G1654">
        <v>7</v>
      </c>
      <c r="H1654" s="5">
        <v>439.85</v>
      </c>
      <c r="I1654" s="5">
        <v>0.11</v>
      </c>
      <c r="J1654" s="5">
        <v>2740.2655</v>
      </c>
      <c r="K1654" s="5">
        <v>270.95398550273762</v>
      </c>
      <c r="L1654">
        <f>YEAR(SalesData[Order Date])</f>
        <v>2023</v>
      </c>
      <c r="M1654">
        <f>MONTH(SalesData[Order Date])</f>
        <v>9</v>
      </c>
      <c r="N1654" t="str">
        <f>TEXT(SalesData[[#This Row],[Order Date]], "mmmm")</f>
        <v>September</v>
      </c>
      <c r="O1654" s="7">
        <f>IF(SalesData[Sales]=0,0,SalesData[Profit]/SalesData[Sales])</f>
        <v>9.8878734744037619E-2</v>
      </c>
      <c r="P1654" s="8">
        <f t="shared" si="25"/>
        <v>3.5726465191055391E-5</v>
      </c>
      <c r="Q1654" t="str">
        <f>IF(SalesData[[#This Row],[Discount]]&gt;0, "Yes", "No")</f>
        <v>Yes</v>
      </c>
      <c r="R1654" t="str">
        <f>TEXT(SalesData[[#This Row],[Order Date]],"mmm-yyyy")</f>
        <v>Sep-2023</v>
      </c>
      <c r="S1654">
        <f>YEAR(SalesData[[#This Row],[Order Date]])*100 + MONTH(SalesData[[#This Row],[Order Date]])</f>
        <v>202309</v>
      </c>
    </row>
    <row r="1655" spans="1:19" x14ac:dyDescent="0.3">
      <c r="A1655" t="s">
        <v>5866</v>
      </c>
      <c r="B1655" s="3">
        <v>45174</v>
      </c>
      <c r="C1655" t="s">
        <v>5867</v>
      </c>
      <c r="D1655" t="s">
        <v>13</v>
      </c>
      <c r="E1655" t="s">
        <v>14</v>
      </c>
      <c r="F1655" t="s">
        <v>31</v>
      </c>
      <c r="G1655">
        <v>5</v>
      </c>
      <c r="H1655" s="5">
        <v>533.26</v>
      </c>
      <c r="I1655" s="5">
        <v>0.04</v>
      </c>
      <c r="J1655" s="5">
        <v>2559.6480000000001</v>
      </c>
      <c r="K1655" s="5">
        <v>581.19880986433839</v>
      </c>
      <c r="L1655">
        <f>YEAR(SalesData[Order Date])</f>
        <v>2023</v>
      </c>
      <c r="M1655">
        <f>MONTH(SalesData[Order Date])</f>
        <v>9</v>
      </c>
      <c r="N1655" t="str">
        <f>TEXT(SalesData[[#This Row],[Order Date]], "mmmm")</f>
        <v>September</v>
      </c>
      <c r="O1655" s="7">
        <f>IF(SalesData[Sales]=0,0,SalesData[Profit]/SalesData[Sales])</f>
        <v>0.22706200612909991</v>
      </c>
      <c r="P1655" s="8">
        <f t="shared" si="25"/>
        <v>1.5002062783632749E-5</v>
      </c>
      <c r="Q1655" t="str">
        <f>IF(SalesData[[#This Row],[Discount]]&gt;0, "Yes", "No")</f>
        <v>Yes</v>
      </c>
      <c r="R1655" t="str">
        <f>TEXT(SalesData[[#This Row],[Order Date]],"mmm-yyyy")</f>
        <v>Sep-2023</v>
      </c>
      <c r="S1655">
        <f>YEAR(SalesData[[#This Row],[Order Date]])*100 + MONTH(SalesData[[#This Row],[Order Date]])</f>
        <v>202309</v>
      </c>
    </row>
    <row r="1656" spans="1:19" x14ac:dyDescent="0.3">
      <c r="A1656" t="s">
        <v>5881</v>
      </c>
      <c r="B1656" s="3">
        <v>45198</v>
      </c>
      <c r="C1656" t="s">
        <v>5882</v>
      </c>
      <c r="D1656" t="s">
        <v>18</v>
      </c>
      <c r="E1656" t="s">
        <v>14</v>
      </c>
      <c r="F1656" t="s">
        <v>62</v>
      </c>
      <c r="G1656">
        <v>8</v>
      </c>
      <c r="H1656" s="5">
        <v>16.71</v>
      </c>
      <c r="I1656" s="5">
        <v>0.22</v>
      </c>
      <c r="J1656" s="5">
        <v>104.2704</v>
      </c>
      <c r="K1656" s="5">
        <v>14.911841892440149</v>
      </c>
      <c r="L1656">
        <f>YEAR(SalesData[Order Date])</f>
        <v>2023</v>
      </c>
      <c r="M1656">
        <f>MONTH(SalesData[Order Date])</f>
        <v>9</v>
      </c>
      <c r="N1656" t="str">
        <f>TEXT(SalesData[[#This Row],[Order Date]], "mmmm")</f>
        <v>September</v>
      </c>
      <c r="O1656" s="7">
        <f>IF(SalesData[Sales]=0,0,SalesData[Profit]/SalesData[Sales])</f>
        <v>0.14301126582846282</v>
      </c>
      <c r="P1656" s="8">
        <f t="shared" si="25"/>
        <v>1.6457211250748055E-3</v>
      </c>
      <c r="Q1656" t="str">
        <f>IF(SalesData[[#This Row],[Discount]]&gt;0, "Yes", "No")</f>
        <v>Yes</v>
      </c>
      <c r="R1656" t="str">
        <f>TEXT(SalesData[[#This Row],[Order Date]],"mmm-yyyy")</f>
        <v>Sep-2023</v>
      </c>
      <c r="S1656">
        <f>YEAR(SalesData[[#This Row],[Order Date]])*100 + MONTH(SalesData[[#This Row],[Order Date]])</f>
        <v>202309</v>
      </c>
    </row>
    <row r="1657" spans="1:19" x14ac:dyDescent="0.3">
      <c r="A1657" t="s">
        <v>5895</v>
      </c>
      <c r="B1657" s="3">
        <v>45193</v>
      </c>
      <c r="C1657" t="s">
        <v>2061</v>
      </c>
      <c r="D1657" t="s">
        <v>30</v>
      </c>
      <c r="E1657" t="s">
        <v>19</v>
      </c>
      <c r="F1657" t="s">
        <v>20</v>
      </c>
      <c r="G1657">
        <v>7</v>
      </c>
      <c r="H1657" s="5">
        <v>473.73</v>
      </c>
      <c r="I1657" s="5">
        <v>0.23</v>
      </c>
      <c r="J1657" s="5">
        <v>2553.4047</v>
      </c>
      <c r="K1657" s="5">
        <v>689.4089014856296</v>
      </c>
      <c r="L1657">
        <f>YEAR(SalesData[Order Date])</f>
        <v>2023</v>
      </c>
      <c r="M1657">
        <f>MONTH(SalesData[Order Date])</f>
        <v>9</v>
      </c>
      <c r="N1657" t="str">
        <f>TEXT(SalesData[[#This Row],[Order Date]], "mmmm")</f>
        <v>September</v>
      </c>
      <c r="O1657" s="7">
        <f>IF(SalesData[Sales]=0,0,SalesData[Profit]/SalesData[Sales])</f>
        <v>0.269995939729268</v>
      </c>
      <c r="P1657" s="8">
        <f t="shared" si="25"/>
        <v>6.9358374722189553E-5</v>
      </c>
      <c r="Q1657" t="str">
        <f>IF(SalesData[[#This Row],[Discount]]&gt;0, "Yes", "No")</f>
        <v>Yes</v>
      </c>
      <c r="R1657" t="str">
        <f>TEXT(SalesData[[#This Row],[Order Date]],"mmm-yyyy")</f>
        <v>Sep-2023</v>
      </c>
      <c r="S1657">
        <f>YEAR(SalesData[[#This Row],[Order Date]])*100 + MONTH(SalesData[[#This Row],[Order Date]])</f>
        <v>202309</v>
      </c>
    </row>
    <row r="1658" spans="1:19" x14ac:dyDescent="0.3">
      <c r="A1658" t="s">
        <v>5898</v>
      </c>
      <c r="B1658" s="3">
        <v>45196</v>
      </c>
      <c r="C1658" t="s">
        <v>5899</v>
      </c>
      <c r="D1658" t="s">
        <v>30</v>
      </c>
      <c r="E1658" t="s">
        <v>26</v>
      </c>
      <c r="F1658" t="s">
        <v>15</v>
      </c>
      <c r="G1658">
        <v>3</v>
      </c>
      <c r="H1658" s="5">
        <v>755.89</v>
      </c>
      <c r="I1658" s="5">
        <v>0.16</v>
      </c>
      <c r="J1658" s="5">
        <v>1904.8427999999999</v>
      </c>
      <c r="K1658" s="5">
        <v>565.88441663168464</v>
      </c>
      <c r="L1658">
        <f>YEAR(SalesData[Order Date])</f>
        <v>2023</v>
      </c>
      <c r="M1658">
        <f>MONTH(SalesData[Order Date])</f>
        <v>9</v>
      </c>
      <c r="N1658" t="str">
        <f>TEXT(SalesData[[#This Row],[Order Date]], "mmmm")</f>
        <v>September</v>
      </c>
      <c r="O1658" s="7">
        <f>IF(SalesData[Sales]=0,0,SalesData[Profit]/SalesData[Sales])</f>
        <v>0.29707670188410545</v>
      </c>
      <c r="P1658" s="8">
        <f t="shared" si="25"/>
        <v>7.0557003444063728E-5</v>
      </c>
      <c r="Q1658" t="str">
        <f>IF(SalesData[[#This Row],[Discount]]&gt;0, "Yes", "No")</f>
        <v>Yes</v>
      </c>
      <c r="R1658" t="str">
        <f>TEXT(SalesData[[#This Row],[Order Date]],"mmm-yyyy")</f>
        <v>Sep-2023</v>
      </c>
      <c r="S1658">
        <f>YEAR(SalesData[[#This Row],[Order Date]])*100 + MONTH(SalesData[[#This Row],[Order Date]])</f>
        <v>202309</v>
      </c>
    </row>
    <row r="1659" spans="1:19" x14ac:dyDescent="0.3">
      <c r="A1659" t="s">
        <v>5925</v>
      </c>
      <c r="B1659" s="3">
        <v>45170</v>
      </c>
      <c r="C1659" t="s">
        <v>5926</v>
      </c>
      <c r="D1659" t="s">
        <v>30</v>
      </c>
      <c r="E1659" t="s">
        <v>14</v>
      </c>
      <c r="F1659" t="s">
        <v>53</v>
      </c>
      <c r="G1659">
        <v>3</v>
      </c>
      <c r="H1659" s="5">
        <v>694.62</v>
      </c>
      <c r="I1659" s="5">
        <v>0.09</v>
      </c>
      <c r="J1659" s="5">
        <v>1896.3126</v>
      </c>
      <c r="K1659" s="5">
        <v>484.5784061002575</v>
      </c>
      <c r="L1659">
        <f>YEAR(SalesData[Order Date])</f>
        <v>2023</v>
      </c>
      <c r="M1659">
        <f>MONTH(SalesData[Order Date])</f>
        <v>9</v>
      </c>
      <c r="N1659" t="str">
        <f>TEXT(SalesData[[#This Row],[Order Date]], "mmmm")</f>
        <v>September</v>
      </c>
      <c r="O1659" s="7">
        <f>IF(SalesData[Sales]=0,0,SalesData[Profit]/SalesData[Sales])</f>
        <v>0.25553719682095533</v>
      </c>
      <c r="P1659" s="8">
        <f t="shared" si="25"/>
        <v>4.3189081800120926E-5</v>
      </c>
      <c r="Q1659" t="str">
        <f>IF(SalesData[[#This Row],[Discount]]&gt;0, "Yes", "No")</f>
        <v>Yes</v>
      </c>
      <c r="R1659" t="str">
        <f>TEXT(SalesData[[#This Row],[Order Date]],"mmm-yyyy")</f>
        <v>Sep-2023</v>
      </c>
      <c r="S1659">
        <f>YEAR(SalesData[[#This Row],[Order Date]])*100 + MONTH(SalesData[[#This Row],[Order Date]])</f>
        <v>202309</v>
      </c>
    </row>
    <row r="1660" spans="1:19" x14ac:dyDescent="0.3">
      <c r="A1660" t="s">
        <v>5993</v>
      </c>
      <c r="B1660" s="3">
        <v>45189</v>
      </c>
      <c r="C1660" t="s">
        <v>5994</v>
      </c>
      <c r="D1660" t="s">
        <v>18</v>
      </c>
      <c r="E1660" t="s">
        <v>19</v>
      </c>
      <c r="F1660" t="s">
        <v>20</v>
      </c>
      <c r="G1660">
        <v>1</v>
      </c>
      <c r="H1660" s="5">
        <v>497.2</v>
      </c>
      <c r="I1660" s="5">
        <v>0.12</v>
      </c>
      <c r="J1660" s="5">
        <v>437.536</v>
      </c>
      <c r="K1660" s="5">
        <v>47.763418448475903</v>
      </c>
      <c r="L1660">
        <f>YEAR(SalesData[Order Date])</f>
        <v>2023</v>
      </c>
      <c r="M1660">
        <f>MONTH(SalesData[Order Date])</f>
        <v>9</v>
      </c>
      <c r="N1660" t="str">
        <f>TEXT(SalesData[[#This Row],[Order Date]], "mmmm")</f>
        <v>September</v>
      </c>
      <c r="O1660" s="7">
        <f>IF(SalesData[Sales]=0,0,SalesData[Profit]/SalesData[Sales])</f>
        <v>0.10916454519965421</v>
      </c>
      <c r="P1660" s="8">
        <f t="shared" si="25"/>
        <v>2.4135156878519711E-4</v>
      </c>
      <c r="Q1660" t="str">
        <f>IF(SalesData[[#This Row],[Discount]]&gt;0, "Yes", "No")</f>
        <v>Yes</v>
      </c>
      <c r="R1660" t="str">
        <f>TEXT(SalesData[[#This Row],[Order Date]],"mmm-yyyy")</f>
        <v>Sep-2023</v>
      </c>
      <c r="S1660">
        <f>YEAR(SalesData[[#This Row],[Order Date]])*100 + MONTH(SalesData[[#This Row],[Order Date]])</f>
        <v>202309</v>
      </c>
    </row>
    <row r="1661" spans="1:19" x14ac:dyDescent="0.3">
      <c r="A1661" t="s">
        <v>6007</v>
      </c>
      <c r="B1661" s="3">
        <v>45178</v>
      </c>
      <c r="C1661" t="s">
        <v>6008</v>
      </c>
      <c r="D1661" t="s">
        <v>23</v>
      </c>
      <c r="E1661" t="s">
        <v>19</v>
      </c>
      <c r="F1661" t="s">
        <v>39</v>
      </c>
      <c r="G1661">
        <v>5</v>
      </c>
      <c r="H1661" s="5">
        <v>811.5</v>
      </c>
      <c r="I1661" s="5">
        <v>0.1</v>
      </c>
      <c r="J1661" s="5">
        <v>3651.75</v>
      </c>
      <c r="K1661" s="5">
        <v>338.10991481924862</v>
      </c>
      <c r="L1661">
        <f>YEAR(SalesData[Order Date])</f>
        <v>2023</v>
      </c>
      <c r="M1661">
        <f>MONTH(SalesData[Order Date])</f>
        <v>9</v>
      </c>
      <c r="N1661" t="str">
        <f>TEXT(SalesData[[#This Row],[Order Date]], "mmmm")</f>
        <v>September</v>
      </c>
      <c r="O1661" s="7">
        <f>IF(SalesData[Sales]=0,0,SalesData[Profit]/SalesData[Sales])</f>
        <v>9.2588461646949713E-2</v>
      </c>
      <c r="P1661" s="8">
        <f t="shared" si="25"/>
        <v>2.4645717806531118E-5</v>
      </c>
      <c r="Q1661" t="str">
        <f>IF(SalesData[[#This Row],[Discount]]&gt;0, "Yes", "No")</f>
        <v>Yes</v>
      </c>
      <c r="R1661" t="str">
        <f>TEXT(SalesData[[#This Row],[Order Date]],"mmm-yyyy")</f>
        <v>Sep-2023</v>
      </c>
      <c r="S1661">
        <f>YEAR(SalesData[[#This Row],[Order Date]])*100 + MONTH(SalesData[[#This Row],[Order Date]])</f>
        <v>202309</v>
      </c>
    </row>
    <row r="1662" spans="1:19" x14ac:dyDescent="0.3">
      <c r="A1662" t="s">
        <v>6094</v>
      </c>
      <c r="B1662" s="3">
        <v>45189</v>
      </c>
      <c r="C1662" t="s">
        <v>6095</v>
      </c>
      <c r="D1662" t="s">
        <v>18</v>
      </c>
      <c r="E1662" t="s">
        <v>26</v>
      </c>
      <c r="F1662" t="s">
        <v>15</v>
      </c>
      <c r="G1662">
        <v>2</v>
      </c>
      <c r="H1662" s="5">
        <v>572.38</v>
      </c>
      <c r="I1662" s="5">
        <v>0.17</v>
      </c>
      <c r="J1662" s="5">
        <v>950.15079999999989</v>
      </c>
      <c r="K1662" s="5">
        <v>118.98560289729529</v>
      </c>
      <c r="L1662">
        <f>YEAR(SalesData[Order Date])</f>
        <v>2023</v>
      </c>
      <c r="M1662">
        <f>MONTH(SalesData[Order Date])</f>
        <v>9</v>
      </c>
      <c r="N1662" t="str">
        <f>TEXT(SalesData[[#This Row],[Order Date]], "mmmm")</f>
        <v>September</v>
      </c>
      <c r="O1662" s="7">
        <f>IF(SalesData[Sales]=0,0,SalesData[Profit]/SalesData[Sales])</f>
        <v>0.12522812473272169</v>
      </c>
      <c r="P1662" s="8">
        <f t="shared" si="25"/>
        <v>1.4850274293301655E-4</v>
      </c>
      <c r="Q1662" t="str">
        <f>IF(SalesData[[#This Row],[Discount]]&gt;0, "Yes", "No")</f>
        <v>Yes</v>
      </c>
      <c r="R1662" t="str">
        <f>TEXT(SalesData[[#This Row],[Order Date]],"mmm-yyyy")</f>
        <v>Sep-2023</v>
      </c>
      <c r="S1662">
        <f>YEAR(SalesData[[#This Row],[Order Date]])*100 + MONTH(SalesData[[#This Row],[Order Date]])</f>
        <v>202309</v>
      </c>
    </row>
    <row r="1663" spans="1:19" x14ac:dyDescent="0.3">
      <c r="A1663" t="s">
        <v>6114</v>
      </c>
      <c r="B1663" s="3">
        <v>45195</v>
      </c>
      <c r="C1663" t="s">
        <v>6115</v>
      </c>
      <c r="D1663" t="s">
        <v>23</v>
      </c>
      <c r="E1663" t="s">
        <v>26</v>
      </c>
      <c r="F1663" t="s">
        <v>44</v>
      </c>
      <c r="G1663">
        <v>1</v>
      </c>
      <c r="H1663" s="5">
        <v>413.81</v>
      </c>
      <c r="I1663" s="5">
        <v>0.05</v>
      </c>
      <c r="J1663" s="5">
        <v>393.11950000000002</v>
      </c>
      <c r="K1663" s="5">
        <v>38.267859005436669</v>
      </c>
      <c r="L1663">
        <f>YEAR(SalesData[Order Date])</f>
        <v>2023</v>
      </c>
      <c r="M1663">
        <f>MONTH(SalesData[Order Date])</f>
        <v>9</v>
      </c>
      <c r="N1663" t="str">
        <f>TEXT(SalesData[[#This Row],[Order Date]], "mmmm")</f>
        <v>September</v>
      </c>
      <c r="O1663" s="7">
        <f>IF(SalesData[Sales]=0,0,SalesData[Profit]/SalesData[Sales])</f>
        <v>9.7344087498678317E-2</v>
      </c>
      <c r="P1663" s="8">
        <f t="shared" si="25"/>
        <v>1.2082839950702013E-4</v>
      </c>
      <c r="Q1663" t="str">
        <f>IF(SalesData[[#This Row],[Discount]]&gt;0, "Yes", "No")</f>
        <v>Yes</v>
      </c>
      <c r="R1663" t="str">
        <f>TEXT(SalesData[[#This Row],[Order Date]],"mmm-yyyy")</f>
        <v>Sep-2023</v>
      </c>
      <c r="S1663">
        <f>YEAR(SalesData[[#This Row],[Order Date]])*100 + MONTH(SalesData[[#This Row],[Order Date]])</f>
        <v>202309</v>
      </c>
    </row>
    <row r="1664" spans="1:19" x14ac:dyDescent="0.3">
      <c r="A1664" t="s">
        <v>6140</v>
      </c>
      <c r="B1664" s="3">
        <v>45172</v>
      </c>
      <c r="C1664" t="s">
        <v>1585</v>
      </c>
      <c r="D1664" t="s">
        <v>13</v>
      </c>
      <c r="E1664" t="s">
        <v>19</v>
      </c>
      <c r="F1664" t="s">
        <v>91</v>
      </c>
      <c r="G1664">
        <v>9</v>
      </c>
      <c r="H1664" s="5">
        <v>660.5</v>
      </c>
      <c r="I1664" s="5">
        <v>0.13</v>
      </c>
      <c r="J1664" s="5">
        <v>5171.7150000000001</v>
      </c>
      <c r="K1664" s="5">
        <v>620.4667426224587</v>
      </c>
      <c r="L1664">
        <f>YEAR(SalesData[Order Date])</f>
        <v>2023</v>
      </c>
      <c r="M1664">
        <f>MONTH(SalesData[Order Date])</f>
        <v>9</v>
      </c>
      <c r="N1664" t="str">
        <f>TEXT(SalesData[[#This Row],[Order Date]], "mmmm")</f>
        <v>September</v>
      </c>
      <c r="O1664" s="7">
        <f>IF(SalesData[Sales]=0,0,SalesData[Profit]/SalesData[Sales])</f>
        <v>0.11997311194109858</v>
      </c>
      <c r="P1664" s="8">
        <f t="shared" si="25"/>
        <v>2.1868954495752376E-5</v>
      </c>
      <c r="Q1664" t="str">
        <f>IF(SalesData[[#This Row],[Discount]]&gt;0, "Yes", "No")</f>
        <v>Yes</v>
      </c>
      <c r="R1664" t="str">
        <f>TEXT(SalesData[[#This Row],[Order Date]],"mmm-yyyy")</f>
        <v>Sep-2023</v>
      </c>
      <c r="S1664">
        <f>YEAR(SalesData[[#This Row],[Order Date]])*100 + MONTH(SalesData[[#This Row],[Order Date]])</f>
        <v>202309</v>
      </c>
    </row>
    <row r="1665" spans="1:19" x14ac:dyDescent="0.3">
      <c r="A1665" t="s">
        <v>6261</v>
      </c>
      <c r="B1665" s="3">
        <v>45197</v>
      </c>
      <c r="C1665" t="s">
        <v>6262</v>
      </c>
      <c r="D1665" t="s">
        <v>18</v>
      </c>
      <c r="E1665" t="s">
        <v>14</v>
      </c>
      <c r="F1665" t="s">
        <v>20</v>
      </c>
      <c r="G1665">
        <v>8</v>
      </c>
      <c r="H1665" s="5">
        <v>254.63</v>
      </c>
      <c r="I1665" s="5">
        <v>0.21</v>
      </c>
      <c r="J1665" s="5">
        <v>1609.2616</v>
      </c>
      <c r="K1665" s="5">
        <v>203.39303966340779</v>
      </c>
      <c r="L1665">
        <f>YEAR(SalesData[Order Date])</f>
        <v>2023</v>
      </c>
      <c r="M1665">
        <f>MONTH(SalesData[Order Date])</f>
        <v>9</v>
      </c>
      <c r="N1665" t="str">
        <f>TEXT(SalesData[[#This Row],[Order Date]], "mmmm")</f>
        <v>September</v>
      </c>
      <c r="O1665" s="7">
        <f>IF(SalesData[Sales]=0,0,SalesData[Profit]/SalesData[Sales])</f>
        <v>0.12638904679227281</v>
      </c>
      <c r="P1665" s="8">
        <f t="shared" si="25"/>
        <v>1.0309075914071397E-4</v>
      </c>
      <c r="Q1665" t="str">
        <f>IF(SalesData[[#This Row],[Discount]]&gt;0, "Yes", "No")</f>
        <v>Yes</v>
      </c>
      <c r="R1665" t="str">
        <f>TEXT(SalesData[[#This Row],[Order Date]],"mmm-yyyy")</f>
        <v>Sep-2023</v>
      </c>
      <c r="S1665">
        <f>YEAR(SalesData[[#This Row],[Order Date]])*100 + MONTH(SalesData[[#This Row],[Order Date]])</f>
        <v>202309</v>
      </c>
    </row>
    <row r="1666" spans="1:19" x14ac:dyDescent="0.3">
      <c r="A1666" t="s">
        <v>6288</v>
      </c>
      <c r="B1666" s="3">
        <v>45170</v>
      </c>
      <c r="C1666" t="s">
        <v>6289</v>
      </c>
      <c r="D1666" t="s">
        <v>23</v>
      </c>
      <c r="E1666" t="s">
        <v>19</v>
      </c>
      <c r="F1666" t="s">
        <v>39</v>
      </c>
      <c r="G1666">
        <v>7</v>
      </c>
      <c r="H1666" s="5">
        <v>168.3</v>
      </c>
      <c r="I1666" s="5">
        <v>0.12</v>
      </c>
      <c r="J1666" s="5">
        <v>1036.7280000000001</v>
      </c>
      <c r="K1666" s="5">
        <v>155.91879587573919</v>
      </c>
      <c r="L1666">
        <f>YEAR(SalesData[Order Date])</f>
        <v>2023</v>
      </c>
      <c r="M1666">
        <f>MONTH(SalesData[Order Date])</f>
        <v>9</v>
      </c>
      <c r="N1666" t="str">
        <f>TEXT(SalesData[[#This Row],[Order Date]], "mmmm")</f>
        <v>September</v>
      </c>
      <c r="O1666" s="7">
        <f>IF(SalesData[Sales]=0,0,SalesData[Profit]/SalesData[Sales])</f>
        <v>0.15039508518699135</v>
      </c>
      <c r="P1666" s="8">
        <f t="shared" ref="P1666:P1729" si="26">IF(H:H*G:G=0, 0, (I:I/(H:H*G:G)))</f>
        <v>1.0185892538833714E-4</v>
      </c>
      <c r="Q1666" t="str">
        <f>IF(SalesData[[#This Row],[Discount]]&gt;0, "Yes", "No")</f>
        <v>Yes</v>
      </c>
      <c r="R1666" t="str">
        <f>TEXT(SalesData[[#This Row],[Order Date]],"mmm-yyyy")</f>
        <v>Sep-2023</v>
      </c>
      <c r="S1666">
        <f>YEAR(SalesData[[#This Row],[Order Date]])*100 + MONTH(SalesData[[#This Row],[Order Date]])</f>
        <v>202309</v>
      </c>
    </row>
    <row r="1667" spans="1:19" x14ac:dyDescent="0.3">
      <c r="A1667" t="s">
        <v>6460</v>
      </c>
      <c r="B1667" s="3">
        <v>45188</v>
      </c>
      <c r="C1667" t="s">
        <v>6461</v>
      </c>
      <c r="D1667" t="s">
        <v>30</v>
      </c>
      <c r="E1667" t="s">
        <v>26</v>
      </c>
      <c r="F1667" t="s">
        <v>15</v>
      </c>
      <c r="G1667">
        <v>4</v>
      </c>
      <c r="H1667" s="5">
        <v>403.65</v>
      </c>
      <c r="I1667" s="5">
        <v>0.22</v>
      </c>
      <c r="J1667" s="5">
        <v>1259.3879999999999</v>
      </c>
      <c r="K1667" s="5">
        <v>152.57382942676509</v>
      </c>
      <c r="L1667">
        <f>YEAR(SalesData[Order Date])</f>
        <v>2023</v>
      </c>
      <c r="M1667">
        <f>MONTH(SalesData[Order Date])</f>
        <v>9</v>
      </c>
      <c r="N1667" t="str">
        <f>TEXT(SalesData[[#This Row],[Order Date]], "mmmm")</f>
        <v>September</v>
      </c>
      <c r="O1667" s="7">
        <f>IF(SalesData[Sales]=0,0,SalesData[Profit]/SalesData[Sales])</f>
        <v>0.1211491847046066</v>
      </c>
      <c r="P1667" s="8">
        <f t="shared" si="26"/>
        <v>1.3625665799578843E-4</v>
      </c>
      <c r="Q1667" t="str">
        <f>IF(SalesData[[#This Row],[Discount]]&gt;0, "Yes", "No")</f>
        <v>Yes</v>
      </c>
      <c r="R1667" t="str">
        <f>TEXT(SalesData[[#This Row],[Order Date]],"mmm-yyyy")</f>
        <v>Sep-2023</v>
      </c>
      <c r="S1667">
        <f>YEAR(SalesData[[#This Row],[Order Date]])*100 + MONTH(SalesData[[#This Row],[Order Date]])</f>
        <v>202309</v>
      </c>
    </row>
    <row r="1668" spans="1:19" x14ac:dyDescent="0.3">
      <c r="A1668" t="s">
        <v>6468</v>
      </c>
      <c r="B1668" s="3">
        <v>45181</v>
      </c>
      <c r="C1668" t="s">
        <v>6469</v>
      </c>
      <c r="D1668" t="s">
        <v>30</v>
      </c>
      <c r="E1668" t="s">
        <v>26</v>
      </c>
      <c r="F1668" t="s">
        <v>34</v>
      </c>
      <c r="G1668">
        <v>7</v>
      </c>
      <c r="H1668" s="5">
        <v>719.09</v>
      </c>
      <c r="I1668" s="5">
        <v>0.08</v>
      </c>
      <c r="J1668" s="5">
        <v>4630.9396000000006</v>
      </c>
      <c r="K1668" s="5">
        <v>393.98747356796139</v>
      </c>
      <c r="L1668">
        <f>YEAR(SalesData[Order Date])</f>
        <v>2023</v>
      </c>
      <c r="M1668">
        <f>MONTH(SalesData[Order Date])</f>
        <v>9</v>
      </c>
      <c r="N1668" t="str">
        <f>TEXT(SalesData[[#This Row],[Order Date]], "mmmm")</f>
        <v>September</v>
      </c>
      <c r="O1668" s="7">
        <f>IF(SalesData[Sales]=0,0,SalesData[Profit]/SalesData[Sales])</f>
        <v>8.5077221384610879E-2</v>
      </c>
      <c r="P1668" s="8">
        <f t="shared" si="26"/>
        <v>1.5893102989294009E-5</v>
      </c>
      <c r="Q1668" t="str">
        <f>IF(SalesData[[#This Row],[Discount]]&gt;0, "Yes", "No")</f>
        <v>Yes</v>
      </c>
      <c r="R1668" t="str">
        <f>TEXT(SalesData[[#This Row],[Order Date]],"mmm-yyyy")</f>
        <v>Sep-2023</v>
      </c>
      <c r="S1668">
        <f>YEAR(SalesData[[#This Row],[Order Date]])*100 + MONTH(SalesData[[#This Row],[Order Date]])</f>
        <v>202309</v>
      </c>
    </row>
    <row r="1669" spans="1:19" x14ac:dyDescent="0.3">
      <c r="A1669" t="s">
        <v>6474</v>
      </c>
      <c r="B1669" s="3">
        <v>45171</v>
      </c>
      <c r="C1669" t="s">
        <v>6475</v>
      </c>
      <c r="D1669" t="s">
        <v>30</v>
      </c>
      <c r="E1669" t="s">
        <v>26</v>
      </c>
      <c r="F1669" t="s">
        <v>53</v>
      </c>
      <c r="G1669">
        <v>8</v>
      </c>
      <c r="H1669" s="5">
        <v>314.45</v>
      </c>
      <c r="I1669" s="5">
        <v>0.1</v>
      </c>
      <c r="J1669" s="5">
        <v>2264.04</v>
      </c>
      <c r="K1669" s="5">
        <v>560.05758659118192</v>
      </c>
      <c r="L1669">
        <f>YEAR(SalesData[Order Date])</f>
        <v>2023</v>
      </c>
      <c r="M1669">
        <f>MONTH(SalesData[Order Date])</f>
        <v>9</v>
      </c>
      <c r="N1669" t="str">
        <f>TEXT(SalesData[[#This Row],[Order Date]], "mmmm")</f>
        <v>September</v>
      </c>
      <c r="O1669" s="7">
        <f>IF(SalesData[Sales]=0,0,SalesData[Profit]/SalesData[Sales])</f>
        <v>0.24737088858464601</v>
      </c>
      <c r="P1669" s="8">
        <f t="shared" si="26"/>
        <v>3.9751947845444432E-5</v>
      </c>
      <c r="Q1669" t="str">
        <f>IF(SalesData[[#This Row],[Discount]]&gt;0, "Yes", "No")</f>
        <v>Yes</v>
      </c>
      <c r="R1669" t="str">
        <f>TEXT(SalesData[[#This Row],[Order Date]],"mmm-yyyy")</f>
        <v>Sep-2023</v>
      </c>
      <c r="S1669">
        <f>YEAR(SalesData[[#This Row],[Order Date]])*100 + MONTH(SalesData[[#This Row],[Order Date]])</f>
        <v>202309</v>
      </c>
    </row>
    <row r="1670" spans="1:19" x14ac:dyDescent="0.3">
      <c r="A1670" t="s">
        <v>6517</v>
      </c>
      <c r="B1670" s="3">
        <v>45177</v>
      </c>
      <c r="C1670" t="s">
        <v>6518</v>
      </c>
      <c r="D1670" t="s">
        <v>13</v>
      </c>
      <c r="E1670" t="s">
        <v>26</v>
      </c>
      <c r="F1670" t="s">
        <v>31</v>
      </c>
      <c r="G1670">
        <v>1</v>
      </c>
      <c r="H1670" s="5">
        <v>536.4</v>
      </c>
      <c r="I1670" s="5">
        <v>0.11</v>
      </c>
      <c r="J1670" s="5">
        <v>477.39600000000002</v>
      </c>
      <c r="K1670" s="5">
        <v>109.3698762242358</v>
      </c>
      <c r="L1670">
        <f>YEAR(SalesData[Order Date])</f>
        <v>2023</v>
      </c>
      <c r="M1670">
        <f>MONTH(SalesData[Order Date])</f>
        <v>9</v>
      </c>
      <c r="N1670" t="str">
        <f>TEXT(SalesData[[#This Row],[Order Date]], "mmmm")</f>
        <v>September</v>
      </c>
      <c r="O1670" s="7">
        <f>IF(SalesData[Sales]=0,0,SalesData[Profit]/SalesData[Sales])</f>
        <v>0.2290967587165284</v>
      </c>
      <c r="P1670" s="8">
        <f t="shared" si="26"/>
        <v>2.0507084265473528E-4</v>
      </c>
      <c r="Q1670" t="str">
        <f>IF(SalesData[[#This Row],[Discount]]&gt;0, "Yes", "No")</f>
        <v>Yes</v>
      </c>
      <c r="R1670" t="str">
        <f>TEXT(SalesData[[#This Row],[Order Date]],"mmm-yyyy")</f>
        <v>Sep-2023</v>
      </c>
      <c r="S1670">
        <f>YEAR(SalesData[[#This Row],[Order Date]])*100 + MONTH(SalesData[[#This Row],[Order Date]])</f>
        <v>202309</v>
      </c>
    </row>
    <row r="1671" spans="1:19" x14ac:dyDescent="0.3">
      <c r="A1671" t="s">
        <v>6519</v>
      </c>
      <c r="B1671" s="3">
        <v>45191</v>
      </c>
      <c r="C1671" t="s">
        <v>6520</v>
      </c>
      <c r="D1671" t="s">
        <v>13</v>
      </c>
      <c r="E1671" t="s">
        <v>19</v>
      </c>
      <c r="F1671" t="s">
        <v>15</v>
      </c>
      <c r="G1671">
        <v>2</v>
      </c>
      <c r="H1671" s="5">
        <v>825.21</v>
      </c>
      <c r="I1671" s="5">
        <v>0.03</v>
      </c>
      <c r="J1671" s="5">
        <v>1600.9074000000001</v>
      </c>
      <c r="K1671" s="5">
        <v>103.8254049254852</v>
      </c>
      <c r="L1671">
        <f>YEAR(SalesData[Order Date])</f>
        <v>2023</v>
      </c>
      <c r="M1671">
        <f>MONTH(SalesData[Order Date])</f>
        <v>9</v>
      </c>
      <c r="N1671" t="str">
        <f>TEXT(SalesData[[#This Row],[Order Date]], "mmmm")</f>
        <v>September</v>
      </c>
      <c r="O1671" s="7">
        <f>IF(SalesData[Sales]=0,0,SalesData[Profit]/SalesData[Sales])</f>
        <v>6.4854097698271121E-2</v>
      </c>
      <c r="P1671" s="8">
        <f t="shared" si="26"/>
        <v>1.8177191260406441E-5</v>
      </c>
      <c r="Q1671" t="str">
        <f>IF(SalesData[[#This Row],[Discount]]&gt;0, "Yes", "No")</f>
        <v>Yes</v>
      </c>
      <c r="R1671" t="str">
        <f>TEXT(SalesData[[#This Row],[Order Date]],"mmm-yyyy")</f>
        <v>Sep-2023</v>
      </c>
      <c r="S1671">
        <f>YEAR(SalesData[[#This Row],[Order Date]])*100 + MONTH(SalesData[[#This Row],[Order Date]])</f>
        <v>202309</v>
      </c>
    </row>
    <row r="1672" spans="1:19" x14ac:dyDescent="0.3">
      <c r="A1672" t="s">
        <v>6523</v>
      </c>
      <c r="B1672" s="3">
        <v>45179</v>
      </c>
      <c r="C1672" t="s">
        <v>6524</v>
      </c>
      <c r="D1672" t="s">
        <v>18</v>
      </c>
      <c r="E1672" t="s">
        <v>14</v>
      </c>
      <c r="F1672" t="s">
        <v>39</v>
      </c>
      <c r="G1672">
        <v>4</v>
      </c>
      <c r="H1672" s="5">
        <v>696.69</v>
      </c>
      <c r="I1672" s="5">
        <v>0.21</v>
      </c>
      <c r="J1672" s="5">
        <v>2201.5403999999999</v>
      </c>
      <c r="K1672" s="5">
        <v>420.92129985450072</v>
      </c>
      <c r="L1672">
        <f>YEAR(SalesData[Order Date])</f>
        <v>2023</v>
      </c>
      <c r="M1672">
        <f>MONTH(SalesData[Order Date])</f>
        <v>9</v>
      </c>
      <c r="N1672" t="str">
        <f>TEXT(SalesData[[#This Row],[Order Date]], "mmmm")</f>
        <v>September</v>
      </c>
      <c r="O1672" s="7">
        <f>IF(SalesData[Sales]=0,0,SalesData[Profit]/SalesData[Sales])</f>
        <v>0.19119399301257461</v>
      </c>
      <c r="P1672" s="8">
        <f t="shared" si="26"/>
        <v>7.5356327778495442E-5</v>
      </c>
      <c r="Q1672" t="str">
        <f>IF(SalesData[[#This Row],[Discount]]&gt;0, "Yes", "No")</f>
        <v>Yes</v>
      </c>
      <c r="R1672" t="str">
        <f>TEXT(SalesData[[#This Row],[Order Date]],"mmm-yyyy")</f>
        <v>Sep-2023</v>
      </c>
      <c r="S1672">
        <f>YEAR(SalesData[[#This Row],[Order Date]])*100 + MONTH(SalesData[[#This Row],[Order Date]])</f>
        <v>202309</v>
      </c>
    </row>
    <row r="1673" spans="1:19" x14ac:dyDescent="0.3">
      <c r="A1673" t="s">
        <v>6631</v>
      </c>
      <c r="B1673" s="3">
        <v>45182</v>
      </c>
      <c r="C1673" t="s">
        <v>6632</v>
      </c>
      <c r="D1673" t="s">
        <v>30</v>
      </c>
      <c r="E1673" t="s">
        <v>14</v>
      </c>
      <c r="F1673" t="s">
        <v>44</v>
      </c>
      <c r="G1673">
        <v>2</v>
      </c>
      <c r="H1673" s="5">
        <v>240.33</v>
      </c>
      <c r="I1673" s="5">
        <v>0.01</v>
      </c>
      <c r="J1673" s="5">
        <v>475.85340000000002</v>
      </c>
      <c r="K1673" s="5">
        <v>68.848210861272491</v>
      </c>
      <c r="L1673">
        <f>YEAR(SalesData[Order Date])</f>
        <v>2023</v>
      </c>
      <c r="M1673">
        <f>MONTH(SalesData[Order Date])</f>
        <v>9</v>
      </c>
      <c r="N1673" t="str">
        <f>TEXT(SalesData[[#This Row],[Order Date]], "mmmm")</f>
        <v>September</v>
      </c>
      <c r="O1673" s="7">
        <f>IF(SalesData[Sales]=0,0,SalesData[Profit]/SalesData[Sales])</f>
        <v>0.14468365858323695</v>
      </c>
      <c r="P1673" s="8">
        <f t="shared" si="26"/>
        <v>2.0804726833936671E-5</v>
      </c>
      <c r="Q1673" t="str">
        <f>IF(SalesData[[#This Row],[Discount]]&gt;0, "Yes", "No")</f>
        <v>Yes</v>
      </c>
      <c r="R1673" t="str">
        <f>TEXT(SalesData[[#This Row],[Order Date]],"mmm-yyyy")</f>
        <v>Sep-2023</v>
      </c>
      <c r="S1673">
        <f>YEAR(SalesData[[#This Row],[Order Date]])*100 + MONTH(SalesData[[#This Row],[Order Date]])</f>
        <v>202309</v>
      </c>
    </row>
    <row r="1674" spans="1:19" x14ac:dyDescent="0.3">
      <c r="A1674" t="s">
        <v>6665</v>
      </c>
      <c r="B1674" s="3">
        <v>45192</v>
      </c>
      <c r="C1674" t="s">
        <v>6666</v>
      </c>
      <c r="D1674" t="s">
        <v>18</v>
      </c>
      <c r="E1674" t="s">
        <v>26</v>
      </c>
      <c r="F1674" t="s">
        <v>34</v>
      </c>
      <c r="G1674">
        <v>5</v>
      </c>
      <c r="H1674" s="5">
        <v>177.72</v>
      </c>
      <c r="I1674" s="5">
        <v>0.13</v>
      </c>
      <c r="J1674" s="5">
        <v>773.08199999999999</v>
      </c>
      <c r="K1674" s="5">
        <v>69.551799416665673</v>
      </c>
      <c r="L1674">
        <f>YEAR(SalesData[Order Date])</f>
        <v>2023</v>
      </c>
      <c r="M1674">
        <f>MONTH(SalesData[Order Date])</f>
        <v>9</v>
      </c>
      <c r="N1674" t="str">
        <f>TEXT(SalesData[[#This Row],[Order Date]], "mmmm")</f>
        <v>September</v>
      </c>
      <c r="O1674" s="7">
        <f>IF(SalesData[Sales]=0,0,SalesData[Profit]/SalesData[Sales])</f>
        <v>8.9966910905525777E-2</v>
      </c>
      <c r="P1674" s="8">
        <f t="shared" si="26"/>
        <v>1.4629754670267837E-4</v>
      </c>
      <c r="Q1674" t="str">
        <f>IF(SalesData[[#This Row],[Discount]]&gt;0, "Yes", "No")</f>
        <v>Yes</v>
      </c>
      <c r="R1674" t="str">
        <f>TEXT(SalesData[[#This Row],[Order Date]],"mmm-yyyy")</f>
        <v>Sep-2023</v>
      </c>
      <c r="S1674">
        <f>YEAR(SalesData[[#This Row],[Order Date]])*100 + MONTH(SalesData[[#This Row],[Order Date]])</f>
        <v>202309</v>
      </c>
    </row>
    <row r="1675" spans="1:19" x14ac:dyDescent="0.3">
      <c r="A1675" t="s">
        <v>6669</v>
      </c>
      <c r="B1675" s="3">
        <v>45189</v>
      </c>
      <c r="C1675" t="s">
        <v>6670</v>
      </c>
      <c r="D1675" t="s">
        <v>23</v>
      </c>
      <c r="E1675" t="s">
        <v>19</v>
      </c>
      <c r="F1675" t="s">
        <v>62</v>
      </c>
      <c r="G1675">
        <v>1</v>
      </c>
      <c r="H1675" s="5">
        <v>222.69</v>
      </c>
      <c r="I1675" s="5">
        <v>0.21</v>
      </c>
      <c r="J1675" s="5">
        <v>175.92509999999999</v>
      </c>
      <c r="K1675" s="5">
        <v>11.52267508478567</v>
      </c>
      <c r="L1675">
        <f>YEAR(SalesData[Order Date])</f>
        <v>2023</v>
      </c>
      <c r="M1675">
        <f>MONTH(SalesData[Order Date])</f>
        <v>9</v>
      </c>
      <c r="N1675" t="str">
        <f>TEXT(SalesData[[#This Row],[Order Date]], "mmmm")</f>
        <v>September</v>
      </c>
      <c r="O1675" s="7">
        <f>IF(SalesData[Sales]=0,0,SalesData[Profit]/SalesData[Sales])</f>
        <v>6.549761850233804E-2</v>
      </c>
      <c r="P1675" s="8">
        <f t="shared" si="26"/>
        <v>9.4301495352283442E-4</v>
      </c>
      <c r="Q1675" t="str">
        <f>IF(SalesData[[#This Row],[Discount]]&gt;0, "Yes", "No")</f>
        <v>Yes</v>
      </c>
      <c r="R1675" t="str">
        <f>TEXT(SalesData[[#This Row],[Order Date]],"mmm-yyyy")</f>
        <v>Sep-2023</v>
      </c>
      <c r="S1675">
        <f>YEAR(SalesData[[#This Row],[Order Date]])*100 + MONTH(SalesData[[#This Row],[Order Date]])</f>
        <v>202309</v>
      </c>
    </row>
    <row r="1676" spans="1:19" x14ac:dyDescent="0.3">
      <c r="A1676" t="s">
        <v>6711</v>
      </c>
      <c r="B1676" s="3">
        <v>45199</v>
      </c>
      <c r="C1676" t="s">
        <v>6712</v>
      </c>
      <c r="D1676" t="s">
        <v>13</v>
      </c>
      <c r="E1676" t="s">
        <v>26</v>
      </c>
      <c r="F1676" t="s">
        <v>44</v>
      </c>
      <c r="G1676">
        <v>7</v>
      </c>
      <c r="H1676" s="5">
        <v>44.77</v>
      </c>
      <c r="I1676" s="5">
        <v>7.0000000000000007E-2</v>
      </c>
      <c r="J1676" s="5">
        <v>291.45269999999999</v>
      </c>
      <c r="K1676" s="5">
        <v>34.780544185442231</v>
      </c>
      <c r="L1676">
        <f>YEAR(SalesData[Order Date])</f>
        <v>2023</v>
      </c>
      <c r="M1676">
        <f>MONTH(SalesData[Order Date])</f>
        <v>9</v>
      </c>
      <c r="N1676" t="str">
        <f>TEXT(SalesData[[#This Row],[Order Date]], "mmmm")</f>
        <v>September</v>
      </c>
      <c r="O1676" s="7">
        <f>IF(SalesData[Sales]=0,0,SalesData[Profit]/SalesData[Sales])</f>
        <v>0.11933512431156833</v>
      </c>
      <c r="P1676" s="8">
        <f t="shared" si="26"/>
        <v>2.2336385972749609E-4</v>
      </c>
      <c r="Q1676" t="str">
        <f>IF(SalesData[[#This Row],[Discount]]&gt;0, "Yes", "No")</f>
        <v>Yes</v>
      </c>
      <c r="R1676" t="str">
        <f>TEXT(SalesData[[#This Row],[Order Date]],"mmm-yyyy")</f>
        <v>Sep-2023</v>
      </c>
      <c r="S1676">
        <f>YEAR(SalesData[[#This Row],[Order Date]])*100 + MONTH(SalesData[[#This Row],[Order Date]])</f>
        <v>202309</v>
      </c>
    </row>
    <row r="1677" spans="1:19" x14ac:dyDescent="0.3">
      <c r="A1677" t="s">
        <v>6866</v>
      </c>
      <c r="B1677" s="3">
        <v>45189</v>
      </c>
      <c r="C1677" t="s">
        <v>6867</v>
      </c>
      <c r="D1677" t="s">
        <v>18</v>
      </c>
      <c r="E1677" t="s">
        <v>26</v>
      </c>
      <c r="F1677" t="s">
        <v>31</v>
      </c>
      <c r="G1677">
        <v>3</v>
      </c>
      <c r="H1677" s="5">
        <v>732.36</v>
      </c>
      <c r="I1677" s="5">
        <v>0.24</v>
      </c>
      <c r="J1677" s="5">
        <v>1669.7808</v>
      </c>
      <c r="K1677" s="5">
        <v>97.771294348917138</v>
      </c>
      <c r="L1677">
        <f>YEAR(SalesData[Order Date])</f>
        <v>2023</v>
      </c>
      <c r="M1677">
        <f>MONTH(SalesData[Order Date])</f>
        <v>9</v>
      </c>
      <c r="N1677" t="str">
        <f>TEXT(SalesData[[#This Row],[Order Date]], "mmmm")</f>
        <v>September</v>
      </c>
      <c r="O1677" s="7">
        <f>IF(SalesData[Sales]=0,0,SalesData[Profit]/SalesData[Sales])</f>
        <v>5.85533708070647E-2</v>
      </c>
      <c r="P1677" s="8">
        <f t="shared" si="26"/>
        <v>1.0923589491506909E-4</v>
      </c>
      <c r="Q1677" t="str">
        <f>IF(SalesData[[#This Row],[Discount]]&gt;0, "Yes", "No")</f>
        <v>Yes</v>
      </c>
      <c r="R1677" t="str">
        <f>TEXT(SalesData[[#This Row],[Order Date]],"mmm-yyyy")</f>
        <v>Sep-2023</v>
      </c>
      <c r="S1677">
        <f>YEAR(SalesData[[#This Row],[Order Date]])*100 + MONTH(SalesData[[#This Row],[Order Date]])</f>
        <v>202309</v>
      </c>
    </row>
    <row r="1678" spans="1:19" x14ac:dyDescent="0.3">
      <c r="A1678" t="s">
        <v>6873</v>
      </c>
      <c r="B1678" s="3">
        <v>45183</v>
      </c>
      <c r="C1678" t="s">
        <v>6874</v>
      </c>
      <c r="D1678" t="s">
        <v>23</v>
      </c>
      <c r="E1678" t="s">
        <v>19</v>
      </c>
      <c r="F1678" t="s">
        <v>34</v>
      </c>
      <c r="G1678">
        <v>3</v>
      </c>
      <c r="H1678" s="5">
        <v>853.86</v>
      </c>
      <c r="I1678" s="5">
        <v>0.02</v>
      </c>
      <c r="J1678" s="5">
        <v>2510.3483999999999</v>
      </c>
      <c r="K1678" s="5">
        <v>591.43288617783639</v>
      </c>
      <c r="L1678">
        <f>YEAR(SalesData[Order Date])</f>
        <v>2023</v>
      </c>
      <c r="M1678">
        <f>MONTH(SalesData[Order Date])</f>
        <v>9</v>
      </c>
      <c r="N1678" t="str">
        <f>TEXT(SalesData[[#This Row],[Order Date]], "mmmm")</f>
        <v>September</v>
      </c>
      <c r="O1678" s="7">
        <f>IF(SalesData[Sales]=0,0,SalesData[Profit]/SalesData[Sales])</f>
        <v>0.23559792982433692</v>
      </c>
      <c r="P1678" s="8">
        <f t="shared" si="26"/>
        <v>7.807681196761374E-6</v>
      </c>
      <c r="Q1678" t="str">
        <f>IF(SalesData[[#This Row],[Discount]]&gt;0, "Yes", "No")</f>
        <v>Yes</v>
      </c>
      <c r="R1678" t="str">
        <f>TEXT(SalesData[[#This Row],[Order Date]],"mmm-yyyy")</f>
        <v>Sep-2023</v>
      </c>
      <c r="S1678">
        <f>YEAR(SalesData[[#This Row],[Order Date]])*100 + MONTH(SalesData[[#This Row],[Order Date]])</f>
        <v>202309</v>
      </c>
    </row>
    <row r="1679" spans="1:19" x14ac:dyDescent="0.3">
      <c r="A1679" t="s">
        <v>6929</v>
      </c>
      <c r="B1679" s="3">
        <v>45199</v>
      </c>
      <c r="C1679" t="s">
        <v>6930</v>
      </c>
      <c r="D1679" t="s">
        <v>30</v>
      </c>
      <c r="E1679" t="s">
        <v>19</v>
      </c>
      <c r="F1679" t="s">
        <v>27</v>
      </c>
      <c r="G1679">
        <v>9</v>
      </c>
      <c r="H1679" s="5">
        <v>580.35</v>
      </c>
      <c r="I1679" s="5">
        <v>0.21</v>
      </c>
      <c r="J1679" s="5">
        <v>4126.2885000000006</v>
      </c>
      <c r="K1679" s="5">
        <v>229.0089440303949</v>
      </c>
      <c r="L1679">
        <f>YEAR(SalesData[Order Date])</f>
        <v>2023</v>
      </c>
      <c r="M1679">
        <f>MONTH(SalesData[Order Date])</f>
        <v>9</v>
      </c>
      <c r="N1679" t="str">
        <f>TEXT(SalesData[[#This Row],[Order Date]], "mmmm")</f>
        <v>September</v>
      </c>
      <c r="O1679" s="7">
        <f>IF(SalesData[Sales]=0,0,SalesData[Profit]/SalesData[Sales])</f>
        <v>5.5499983588252463E-2</v>
      </c>
      <c r="P1679" s="8">
        <f t="shared" si="26"/>
        <v>4.0205623043565659E-5</v>
      </c>
      <c r="Q1679" t="str">
        <f>IF(SalesData[[#This Row],[Discount]]&gt;0, "Yes", "No")</f>
        <v>Yes</v>
      </c>
      <c r="R1679" t="str">
        <f>TEXT(SalesData[[#This Row],[Order Date]],"mmm-yyyy")</f>
        <v>Sep-2023</v>
      </c>
      <c r="S1679">
        <f>YEAR(SalesData[[#This Row],[Order Date]])*100 + MONTH(SalesData[[#This Row],[Order Date]])</f>
        <v>202309</v>
      </c>
    </row>
    <row r="1680" spans="1:19" x14ac:dyDescent="0.3">
      <c r="A1680" t="s">
        <v>6973</v>
      </c>
      <c r="B1680" s="3">
        <v>45174</v>
      </c>
      <c r="C1680" t="s">
        <v>6974</v>
      </c>
      <c r="D1680" t="s">
        <v>23</v>
      </c>
      <c r="E1680" t="s">
        <v>19</v>
      </c>
      <c r="F1680" t="s">
        <v>31</v>
      </c>
      <c r="G1680">
        <v>7</v>
      </c>
      <c r="H1680" s="5">
        <v>588.45000000000005</v>
      </c>
      <c r="I1680" s="5">
        <v>0.13</v>
      </c>
      <c r="J1680" s="5">
        <v>3583.6605</v>
      </c>
      <c r="K1680" s="5">
        <v>705.54683309331745</v>
      </c>
      <c r="L1680">
        <f>YEAR(SalesData[Order Date])</f>
        <v>2023</v>
      </c>
      <c r="M1680">
        <f>MONTH(SalesData[Order Date])</f>
        <v>9</v>
      </c>
      <c r="N1680" t="str">
        <f>TEXT(SalesData[[#This Row],[Order Date]], "mmmm")</f>
        <v>September</v>
      </c>
      <c r="O1680" s="7">
        <f>IF(SalesData[Sales]=0,0,SalesData[Profit]/SalesData[Sales])</f>
        <v>0.19687881513701352</v>
      </c>
      <c r="P1680" s="8">
        <f t="shared" si="26"/>
        <v>3.1559909204568899E-5</v>
      </c>
      <c r="Q1680" t="str">
        <f>IF(SalesData[[#This Row],[Discount]]&gt;0, "Yes", "No")</f>
        <v>Yes</v>
      </c>
      <c r="R1680" t="str">
        <f>TEXT(SalesData[[#This Row],[Order Date]],"mmm-yyyy")</f>
        <v>Sep-2023</v>
      </c>
      <c r="S1680">
        <f>YEAR(SalesData[[#This Row],[Order Date]])*100 + MONTH(SalesData[[#This Row],[Order Date]])</f>
        <v>202309</v>
      </c>
    </row>
    <row r="1681" spans="1:19" x14ac:dyDescent="0.3">
      <c r="A1681" t="s">
        <v>7019</v>
      </c>
      <c r="B1681" s="3">
        <v>45194</v>
      </c>
      <c r="C1681" t="s">
        <v>7020</v>
      </c>
      <c r="D1681" t="s">
        <v>13</v>
      </c>
      <c r="E1681" t="s">
        <v>26</v>
      </c>
      <c r="F1681" t="s">
        <v>15</v>
      </c>
      <c r="G1681">
        <v>2</v>
      </c>
      <c r="H1681" s="5">
        <v>904.77</v>
      </c>
      <c r="I1681" s="5">
        <v>0.04</v>
      </c>
      <c r="J1681" s="5">
        <v>1737.1584</v>
      </c>
      <c r="K1681" s="5">
        <v>297.63511287257512</v>
      </c>
      <c r="L1681">
        <f>YEAR(SalesData[Order Date])</f>
        <v>2023</v>
      </c>
      <c r="M1681">
        <f>MONTH(SalesData[Order Date])</f>
        <v>9</v>
      </c>
      <c r="N1681" t="str">
        <f>TEXT(SalesData[[#This Row],[Order Date]], "mmmm")</f>
        <v>September</v>
      </c>
      <c r="O1681" s="7">
        <f>IF(SalesData[Sales]=0,0,SalesData[Profit]/SalesData[Sales])</f>
        <v>0.17133446948336728</v>
      </c>
      <c r="P1681" s="8">
        <f t="shared" si="26"/>
        <v>2.2105065375730849E-5</v>
      </c>
      <c r="Q1681" t="str">
        <f>IF(SalesData[[#This Row],[Discount]]&gt;0, "Yes", "No")</f>
        <v>Yes</v>
      </c>
      <c r="R1681" t="str">
        <f>TEXT(SalesData[[#This Row],[Order Date]],"mmm-yyyy")</f>
        <v>Sep-2023</v>
      </c>
      <c r="S1681">
        <f>YEAR(SalesData[[#This Row],[Order Date]])*100 + MONTH(SalesData[[#This Row],[Order Date]])</f>
        <v>202309</v>
      </c>
    </row>
    <row r="1682" spans="1:19" x14ac:dyDescent="0.3">
      <c r="A1682" t="s">
        <v>7032</v>
      </c>
      <c r="B1682" s="3">
        <v>45190</v>
      </c>
      <c r="C1682" t="s">
        <v>7033</v>
      </c>
      <c r="D1682" t="s">
        <v>18</v>
      </c>
      <c r="E1682" t="s">
        <v>14</v>
      </c>
      <c r="F1682" t="s">
        <v>20</v>
      </c>
      <c r="G1682">
        <v>4</v>
      </c>
      <c r="H1682" s="5">
        <v>306.7</v>
      </c>
      <c r="I1682" s="5">
        <v>0.1</v>
      </c>
      <c r="J1682" s="5">
        <v>1104.1199999999999</v>
      </c>
      <c r="K1682" s="5">
        <v>264.92909109936619</v>
      </c>
      <c r="L1682">
        <f>YEAR(SalesData[Order Date])</f>
        <v>2023</v>
      </c>
      <c r="M1682">
        <f>MONTH(SalesData[Order Date])</f>
        <v>9</v>
      </c>
      <c r="N1682" t="str">
        <f>TEXT(SalesData[[#This Row],[Order Date]], "mmmm")</f>
        <v>September</v>
      </c>
      <c r="O1682" s="7">
        <f>IF(SalesData[Sales]=0,0,SalesData[Profit]/SalesData[Sales])</f>
        <v>0.23994592172894813</v>
      </c>
      <c r="P1682" s="8">
        <f t="shared" si="26"/>
        <v>8.1512879034887525E-5</v>
      </c>
      <c r="Q1682" t="str">
        <f>IF(SalesData[[#This Row],[Discount]]&gt;0, "Yes", "No")</f>
        <v>Yes</v>
      </c>
      <c r="R1682" t="str">
        <f>TEXT(SalesData[[#This Row],[Order Date]],"mmm-yyyy")</f>
        <v>Sep-2023</v>
      </c>
      <c r="S1682">
        <f>YEAR(SalesData[[#This Row],[Order Date]])*100 + MONTH(SalesData[[#This Row],[Order Date]])</f>
        <v>202309</v>
      </c>
    </row>
    <row r="1683" spans="1:19" x14ac:dyDescent="0.3">
      <c r="A1683" t="s">
        <v>7046</v>
      </c>
      <c r="B1683" s="3">
        <v>45185</v>
      </c>
      <c r="C1683" t="s">
        <v>7047</v>
      </c>
      <c r="D1683" t="s">
        <v>30</v>
      </c>
      <c r="E1683" t="s">
        <v>26</v>
      </c>
      <c r="F1683" t="s">
        <v>44</v>
      </c>
      <c r="G1683">
        <v>5</v>
      </c>
      <c r="H1683" s="5">
        <v>842.48</v>
      </c>
      <c r="I1683" s="5">
        <v>0.12</v>
      </c>
      <c r="J1683" s="5">
        <v>3706.9119999999998</v>
      </c>
      <c r="K1683" s="5">
        <v>939.14748813258655</v>
      </c>
      <c r="L1683">
        <f>YEAR(SalesData[Order Date])</f>
        <v>2023</v>
      </c>
      <c r="M1683">
        <f>MONTH(SalesData[Order Date])</f>
        <v>9</v>
      </c>
      <c r="N1683" t="str">
        <f>TEXT(SalesData[[#This Row],[Order Date]], "mmmm")</f>
        <v>September</v>
      </c>
      <c r="O1683" s="7">
        <f>IF(SalesData[Sales]=0,0,SalesData[Profit]/SalesData[Sales])</f>
        <v>0.25335035958031554</v>
      </c>
      <c r="P1683" s="8">
        <f t="shared" si="26"/>
        <v>2.8487323141202168E-5</v>
      </c>
      <c r="Q1683" t="str">
        <f>IF(SalesData[[#This Row],[Discount]]&gt;0, "Yes", "No")</f>
        <v>Yes</v>
      </c>
      <c r="R1683" t="str">
        <f>TEXT(SalesData[[#This Row],[Order Date]],"mmm-yyyy")</f>
        <v>Sep-2023</v>
      </c>
      <c r="S1683">
        <f>YEAR(SalesData[[#This Row],[Order Date]])*100 + MONTH(SalesData[[#This Row],[Order Date]])</f>
        <v>202309</v>
      </c>
    </row>
    <row r="1684" spans="1:19" x14ac:dyDescent="0.3">
      <c r="A1684" t="s">
        <v>7076</v>
      </c>
      <c r="B1684" s="3">
        <v>45181</v>
      </c>
      <c r="C1684" t="s">
        <v>7077</v>
      </c>
      <c r="D1684" t="s">
        <v>13</v>
      </c>
      <c r="E1684" t="s">
        <v>19</v>
      </c>
      <c r="F1684" t="s">
        <v>20</v>
      </c>
      <c r="G1684">
        <v>2</v>
      </c>
      <c r="H1684" s="5">
        <v>81.900000000000006</v>
      </c>
      <c r="I1684" s="5">
        <v>0.24</v>
      </c>
      <c r="J1684" s="5">
        <v>124.488</v>
      </c>
      <c r="K1684" s="5">
        <v>29.046598455079959</v>
      </c>
      <c r="L1684">
        <f>YEAR(SalesData[Order Date])</f>
        <v>2023</v>
      </c>
      <c r="M1684">
        <f>MONTH(SalesData[Order Date])</f>
        <v>9</v>
      </c>
      <c r="N1684" t="str">
        <f>TEXT(SalesData[[#This Row],[Order Date]], "mmmm")</f>
        <v>September</v>
      </c>
      <c r="O1684" s="7">
        <f>IF(SalesData[Sales]=0,0,SalesData[Profit]/SalesData[Sales])</f>
        <v>0.23332850118147902</v>
      </c>
      <c r="P1684" s="8">
        <f t="shared" si="26"/>
        <v>1.465201465201465E-3</v>
      </c>
      <c r="Q1684" t="str">
        <f>IF(SalesData[[#This Row],[Discount]]&gt;0, "Yes", "No")</f>
        <v>Yes</v>
      </c>
      <c r="R1684" t="str">
        <f>TEXT(SalesData[[#This Row],[Order Date]],"mmm-yyyy")</f>
        <v>Sep-2023</v>
      </c>
      <c r="S1684">
        <f>YEAR(SalesData[[#This Row],[Order Date]])*100 + MONTH(SalesData[[#This Row],[Order Date]])</f>
        <v>202309</v>
      </c>
    </row>
    <row r="1685" spans="1:19" x14ac:dyDescent="0.3">
      <c r="A1685" t="s">
        <v>7086</v>
      </c>
      <c r="B1685" s="3">
        <v>45188</v>
      </c>
      <c r="C1685" t="s">
        <v>7087</v>
      </c>
      <c r="D1685" t="s">
        <v>23</v>
      </c>
      <c r="E1685" t="s">
        <v>14</v>
      </c>
      <c r="F1685" t="s">
        <v>27</v>
      </c>
      <c r="G1685">
        <v>7</v>
      </c>
      <c r="H1685" s="5">
        <v>588.24</v>
      </c>
      <c r="I1685" s="5">
        <v>0.04</v>
      </c>
      <c r="J1685" s="5">
        <v>3952.9728</v>
      </c>
      <c r="K1685" s="5">
        <v>880.03030593078802</v>
      </c>
      <c r="L1685">
        <f>YEAR(SalesData[Order Date])</f>
        <v>2023</v>
      </c>
      <c r="M1685">
        <f>MONTH(SalesData[Order Date])</f>
        <v>9</v>
      </c>
      <c r="N1685" t="str">
        <f>TEXT(SalesData[[#This Row],[Order Date]], "mmmm")</f>
        <v>September</v>
      </c>
      <c r="O1685" s="7">
        <f>IF(SalesData[Sales]=0,0,SalesData[Profit]/SalesData[Sales])</f>
        <v>0.22262493329850083</v>
      </c>
      <c r="P1685" s="8">
        <f t="shared" si="26"/>
        <v>9.7142080006217081E-6</v>
      </c>
      <c r="Q1685" t="str">
        <f>IF(SalesData[[#This Row],[Discount]]&gt;0, "Yes", "No")</f>
        <v>Yes</v>
      </c>
      <c r="R1685" t="str">
        <f>TEXT(SalesData[[#This Row],[Order Date]],"mmm-yyyy")</f>
        <v>Sep-2023</v>
      </c>
      <c r="S1685">
        <f>YEAR(SalesData[[#This Row],[Order Date]])*100 + MONTH(SalesData[[#This Row],[Order Date]])</f>
        <v>202309</v>
      </c>
    </row>
    <row r="1686" spans="1:19" x14ac:dyDescent="0.3">
      <c r="A1686" t="s">
        <v>7217</v>
      </c>
      <c r="B1686" s="3">
        <v>45190</v>
      </c>
      <c r="C1686" t="s">
        <v>7218</v>
      </c>
      <c r="D1686" t="s">
        <v>18</v>
      </c>
      <c r="E1686" t="s">
        <v>26</v>
      </c>
      <c r="F1686" t="s">
        <v>20</v>
      </c>
      <c r="G1686">
        <v>2</v>
      </c>
      <c r="H1686" s="5">
        <v>585.91999999999996</v>
      </c>
      <c r="I1686" s="5">
        <v>0.1</v>
      </c>
      <c r="J1686" s="5">
        <v>1054.6559999999999</v>
      </c>
      <c r="K1686" s="5">
        <v>143.47098706293929</v>
      </c>
      <c r="L1686">
        <f>YEAR(SalesData[Order Date])</f>
        <v>2023</v>
      </c>
      <c r="M1686">
        <f>MONTH(SalesData[Order Date])</f>
        <v>9</v>
      </c>
      <c r="N1686" t="str">
        <f>TEXT(SalesData[[#This Row],[Order Date]], "mmmm")</f>
        <v>September</v>
      </c>
      <c r="O1686" s="7">
        <f>IF(SalesData[Sales]=0,0,SalesData[Profit]/SalesData[Sales])</f>
        <v>0.13603581363301331</v>
      </c>
      <c r="P1686" s="8">
        <f t="shared" si="26"/>
        <v>8.5335882031676696E-5</v>
      </c>
      <c r="Q1686" t="str">
        <f>IF(SalesData[[#This Row],[Discount]]&gt;0, "Yes", "No")</f>
        <v>Yes</v>
      </c>
      <c r="R1686" t="str">
        <f>TEXT(SalesData[[#This Row],[Order Date]],"mmm-yyyy")</f>
        <v>Sep-2023</v>
      </c>
      <c r="S1686">
        <f>YEAR(SalesData[[#This Row],[Order Date]])*100 + MONTH(SalesData[[#This Row],[Order Date]])</f>
        <v>202309</v>
      </c>
    </row>
    <row r="1687" spans="1:19" x14ac:dyDescent="0.3">
      <c r="A1687" t="s">
        <v>7240</v>
      </c>
      <c r="B1687" s="3">
        <v>45175</v>
      </c>
      <c r="C1687" t="s">
        <v>7241</v>
      </c>
      <c r="D1687" t="s">
        <v>13</v>
      </c>
      <c r="E1687" t="s">
        <v>26</v>
      </c>
      <c r="F1687" t="s">
        <v>27</v>
      </c>
      <c r="G1687">
        <v>5</v>
      </c>
      <c r="H1687" s="5">
        <v>547.5</v>
      </c>
      <c r="I1687" s="5">
        <v>0.28000000000000003</v>
      </c>
      <c r="J1687" s="5">
        <v>1971</v>
      </c>
      <c r="K1687" s="5">
        <v>250.47064538738479</v>
      </c>
      <c r="L1687">
        <f>YEAR(SalesData[Order Date])</f>
        <v>2023</v>
      </c>
      <c r="M1687">
        <f>MONTH(SalesData[Order Date])</f>
        <v>9</v>
      </c>
      <c r="N1687" t="str">
        <f>TEXT(SalesData[[#This Row],[Order Date]], "mmmm")</f>
        <v>September</v>
      </c>
      <c r="O1687" s="7">
        <f>IF(SalesData[Sales]=0,0,SalesData[Profit]/SalesData[Sales])</f>
        <v>0.12707795301237179</v>
      </c>
      <c r="P1687" s="8">
        <f t="shared" si="26"/>
        <v>1.0228310502283106E-4</v>
      </c>
      <c r="Q1687" t="str">
        <f>IF(SalesData[[#This Row],[Discount]]&gt;0, "Yes", "No")</f>
        <v>Yes</v>
      </c>
      <c r="R1687" t="str">
        <f>TEXT(SalesData[[#This Row],[Order Date]],"mmm-yyyy")</f>
        <v>Sep-2023</v>
      </c>
      <c r="S1687">
        <f>YEAR(SalesData[[#This Row],[Order Date]])*100 + MONTH(SalesData[[#This Row],[Order Date]])</f>
        <v>202309</v>
      </c>
    </row>
    <row r="1688" spans="1:19" x14ac:dyDescent="0.3">
      <c r="A1688" t="s">
        <v>7246</v>
      </c>
      <c r="B1688" s="3">
        <v>45186</v>
      </c>
      <c r="C1688" t="s">
        <v>7247</v>
      </c>
      <c r="D1688" t="s">
        <v>30</v>
      </c>
      <c r="E1688" t="s">
        <v>19</v>
      </c>
      <c r="F1688" t="s">
        <v>27</v>
      </c>
      <c r="G1688">
        <v>9</v>
      </c>
      <c r="H1688" s="5">
        <v>895.01</v>
      </c>
      <c r="I1688" s="5">
        <v>0.19</v>
      </c>
      <c r="J1688" s="5">
        <v>6524.6229000000003</v>
      </c>
      <c r="K1688" s="5">
        <v>759.83419418569781</v>
      </c>
      <c r="L1688">
        <f>YEAR(SalesData[Order Date])</f>
        <v>2023</v>
      </c>
      <c r="M1688">
        <f>MONTH(SalesData[Order Date])</f>
        <v>9</v>
      </c>
      <c r="N1688" t="str">
        <f>TEXT(SalesData[[#This Row],[Order Date]], "mmmm")</f>
        <v>September</v>
      </c>
      <c r="O1688" s="7">
        <f>IF(SalesData[Sales]=0,0,SalesData[Profit]/SalesData[Sales])</f>
        <v>0.11645641531033124</v>
      </c>
      <c r="P1688" s="8">
        <f t="shared" si="26"/>
        <v>2.3587570095430342E-5</v>
      </c>
      <c r="Q1688" t="str">
        <f>IF(SalesData[[#This Row],[Discount]]&gt;0, "Yes", "No")</f>
        <v>Yes</v>
      </c>
      <c r="R1688" t="str">
        <f>TEXT(SalesData[[#This Row],[Order Date]],"mmm-yyyy")</f>
        <v>Sep-2023</v>
      </c>
      <c r="S1688">
        <f>YEAR(SalesData[[#This Row],[Order Date]])*100 + MONTH(SalesData[[#This Row],[Order Date]])</f>
        <v>202309</v>
      </c>
    </row>
    <row r="1689" spans="1:19" x14ac:dyDescent="0.3">
      <c r="A1689" t="s">
        <v>7311</v>
      </c>
      <c r="B1689" s="3">
        <v>45177</v>
      </c>
      <c r="C1689" t="s">
        <v>7312</v>
      </c>
      <c r="D1689" t="s">
        <v>23</v>
      </c>
      <c r="E1689" t="s">
        <v>26</v>
      </c>
      <c r="F1689" t="s">
        <v>34</v>
      </c>
      <c r="G1689">
        <v>1</v>
      </c>
      <c r="H1689" s="5">
        <v>117.75</v>
      </c>
      <c r="I1689" s="5">
        <v>0.23</v>
      </c>
      <c r="J1689" s="5">
        <v>90.667500000000004</v>
      </c>
      <c r="K1689" s="5">
        <v>4.6303878430063321</v>
      </c>
      <c r="L1689">
        <f>YEAR(SalesData[Order Date])</f>
        <v>2023</v>
      </c>
      <c r="M1689">
        <f>MONTH(SalesData[Order Date])</f>
        <v>9</v>
      </c>
      <c r="N1689" t="str">
        <f>TEXT(SalesData[[#This Row],[Order Date]], "mmmm")</f>
        <v>September</v>
      </c>
      <c r="O1689" s="7">
        <f>IF(SalesData[Sales]=0,0,SalesData[Profit]/SalesData[Sales])</f>
        <v>5.1069984757562872E-2</v>
      </c>
      <c r="P1689" s="8">
        <f t="shared" si="26"/>
        <v>1.9532908704883228E-3</v>
      </c>
      <c r="Q1689" t="str">
        <f>IF(SalesData[[#This Row],[Discount]]&gt;0, "Yes", "No")</f>
        <v>Yes</v>
      </c>
      <c r="R1689" t="str">
        <f>TEXT(SalesData[[#This Row],[Order Date]],"mmm-yyyy")</f>
        <v>Sep-2023</v>
      </c>
      <c r="S1689">
        <f>YEAR(SalesData[[#This Row],[Order Date]])*100 + MONTH(SalesData[[#This Row],[Order Date]])</f>
        <v>202309</v>
      </c>
    </row>
    <row r="1690" spans="1:19" x14ac:dyDescent="0.3">
      <c r="A1690" t="s">
        <v>7317</v>
      </c>
      <c r="B1690" s="3">
        <v>45171</v>
      </c>
      <c r="C1690" t="s">
        <v>7318</v>
      </c>
      <c r="D1690" t="s">
        <v>13</v>
      </c>
      <c r="E1690" t="s">
        <v>14</v>
      </c>
      <c r="F1690" t="s">
        <v>31</v>
      </c>
      <c r="G1690">
        <v>2</v>
      </c>
      <c r="H1690" s="5">
        <v>247.81</v>
      </c>
      <c r="I1690" s="5">
        <v>0.13</v>
      </c>
      <c r="J1690" s="5">
        <v>431.18939999999998</v>
      </c>
      <c r="K1690" s="5">
        <v>42.625869478941198</v>
      </c>
      <c r="L1690">
        <f>YEAR(SalesData[Order Date])</f>
        <v>2023</v>
      </c>
      <c r="M1690">
        <f>MONTH(SalesData[Order Date])</f>
        <v>9</v>
      </c>
      <c r="N1690" t="str">
        <f>TEXT(SalesData[[#This Row],[Order Date]], "mmmm")</f>
        <v>September</v>
      </c>
      <c r="O1690" s="7">
        <f>IF(SalesData[Sales]=0,0,SalesData[Profit]/SalesData[Sales])</f>
        <v>9.8856487378727764E-2</v>
      </c>
      <c r="P1690" s="8">
        <f t="shared" si="26"/>
        <v>2.6229772809813971E-4</v>
      </c>
      <c r="Q1690" t="str">
        <f>IF(SalesData[[#This Row],[Discount]]&gt;0, "Yes", "No")</f>
        <v>Yes</v>
      </c>
      <c r="R1690" t="str">
        <f>TEXT(SalesData[[#This Row],[Order Date]],"mmm-yyyy")</f>
        <v>Sep-2023</v>
      </c>
      <c r="S1690">
        <f>YEAR(SalesData[[#This Row],[Order Date]])*100 + MONTH(SalesData[[#This Row],[Order Date]])</f>
        <v>202309</v>
      </c>
    </row>
    <row r="1691" spans="1:19" x14ac:dyDescent="0.3">
      <c r="A1691" t="s">
        <v>7321</v>
      </c>
      <c r="B1691" s="3">
        <v>45191</v>
      </c>
      <c r="C1691" t="s">
        <v>7322</v>
      </c>
      <c r="D1691" t="s">
        <v>18</v>
      </c>
      <c r="E1691" t="s">
        <v>14</v>
      </c>
      <c r="F1691" t="s">
        <v>44</v>
      </c>
      <c r="G1691">
        <v>3</v>
      </c>
      <c r="H1691" s="5">
        <v>588.14</v>
      </c>
      <c r="I1691" s="5">
        <v>0.03</v>
      </c>
      <c r="J1691" s="5">
        <v>1711.4874</v>
      </c>
      <c r="K1691" s="5">
        <v>265.35818893518041</v>
      </c>
      <c r="L1691">
        <f>YEAR(SalesData[Order Date])</f>
        <v>2023</v>
      </c>
      <c r="M1691">
        <f>MONTH(SalesData[Order Date])</f>
        <v>9</v>
      </c>
      <c r="N1691" t="str">
        <f>TEXT(SalesData[[#This Row],[Order Date]], "mmmm")</f>
        <v>September</v>
      </c>
      <c r="O1691" s="7">
        <f>IF(SalesData[Sales]=0,0,SalesData[Profit]/SalesData[Sales])</f>
        <v>0.15504536518070797</v>
      </c>
      <c r="P1691" s="8">
        <f t="shared" si="26"/>
        <v>1.7002754446220287E-5</v>
      </c>
      <c r="Q1691" t="str">
        <f>IF(SalesData[[#This Row],[Discount]]&gt;0, "Yes", "No")</f>
        <v>Yes</v>
      </c>
      <c r="R1691" t="str">
        <f>TEXT(SalesData[[#This Row],[Order Date]],"mmm-yyyy")</f>
        <v>Sep-2023</v>
      </c>
      <c r="S1691">
        <f>YEAR(SalesData[[#This Row],[Order Date]])*100 + MONTH(SalesData[[#This Row],[Order Date]])</f>
        <v>202309</v>
      </c>
    </row>
    <row r="1692" spans="1:19" x14ac:dyDescent="0.3">
      <c r="A1692" t="s">
        <v>7368</v>
      </c>
      <c r="B1692" s="3">
        <v>45187</v>
      </c>
      <c r="C1692" t="s">
        <v>7369</v>
      </c>
      <c r="D1692" t="s">
        <v>30</v>
      </c>
      <c r="E1692" t="s">
        <v>14</v>
      </c>
      <c r="F1692" t="s">
        <v>15</v>
      </c>
      <c r="G1692">
        <v>1</v>
      </c>
      <c r="H1692" s="5">
        <v>828.69</v>
      </c>
      <c r="I1692" s="5">
        <v>0.28999999999999998</v>
      </c>
      <c r="J1692" s="5">
        <v>588.36990000000003</v>
      </c>
      <c r="K1692" s="5">
        <v>144.5172555801681</v>
      </c>
      <c r="L1692">
        <f>YEAR(SalesData[Order Date])</f>
        <v>2023</v>
      </c>
      <c r="M1692">
        <f>MONTH(SalesData[Order Date])</f>
        <v>9</v>
      </c>
      <c r="N1692" t="str">
        <f>TEXT(SalesData[[#This Row],[Order Date]], "mmmm")</f>
        <v>September</v>
      </c>
      <c r="O1692" s="7">
        <f>IF(SalesData[Sales]=0,0,SalesData[Profit]/SalesData[Sales])</f>
        <v>0.24562312854578061</v>
      </c>
      <c r="P1692" s="8">
        <f t="shared" si="26"/>
        <v>3.4994992095958676E-4</v>
      </c>
      <c r="Q1692" t="str">
        <f>IF(SalesData[[#This Row],[Discount]]&gt;0, "Yes", "No")</f>
        <v>Yes</v>
      </c>
      <c r="R1692" t="str">
        <f>TEXT(SalesData[[#This Row],[Order Date]],"mmm-yyyy")</f>
        <v>Sep-2023</v>
      </c>
      <c r="S1692">
        <f>YEAR(SalesData[[#This Row],[Order Date]])*100 + MONTH(SalesData[[#This Row],[Order Date]])</f>
        <v>202309</v>
      </c>
    </row>
    <row r="1693" spans="1:19" x14ac:dyDescent="0.3">
      <c r="A1693" t="s">
        <v>7382</v>
      </c>
      <c r="B1693" s="3">
        <v>45199</v>
      </c>
      <c r="C1693" t="s">
        <v>7383</v>
      </c>
      <c r="D1693" t="s">
        <v>13</v>
      </c>
      <c r="E1693" t="s">
        <v>19</v>
      </c>
      <c r="F1693" t="s">
        <v>91</v>
      </c>
      <c r="G1693">
        <v>1</v>
      </c>
      <c r="H1693" s="5">
        <v>65.62</v>
      </c>
      <c r="I1693" s="5">
        <v>0.19</v>
      </c>
      <c r="J1693" s="5">
        <v>53.152200000000008</v>
      </c>
      <c r="K1693" s="5">
        <v>8.3480990762240719</v>
      </c>
      <c r="L1693">
        <f>YEAR(SalesData[Order Date])</f>
        <v>2023</v>
      </c>
      <c r="M1693">
        <f>MONTH(SalesData[Order Date])</f>
        <v>9</v>
      </c>
      <c r="N1693" t="str">
        <f>TEXT(SalesData[[#This Row],[Order Date]], "mmmm")</f>
        <v>September</v>
      </c>
      <c r="O1693" s="7">
        <f>IF(SalesData[Sales]=0,0,SalesData[Profit]/SalesData[Sales])</f>
        <v>0.1570602736335292</v>
      </c>
      <c r="P1693" s="8">
        <f t="shared" si="26"/>
        <v>2.8954587016153609E-3</v>
      </c>
      <c r="Q1693" t="str">
        <f>IF(SalesData[[#This Row],[Discount]]&gt;0, "Yes", "No")</f>
        <v>Yes</v>
      </c>
      <c r="R1693" t="str">
        <f>TEXT(SalesData[[#This Row],[Order Date]],"mmm-yyyy")</f>
        <v>Sep-2023</v>
      </c>
      <c r="S1693">
        <f>YEAR(SalesData[[#This Row],[Order Date]])*100 + MONTH(SalesData[[#This Row],[Order Date]])</f>
        <v>202309</v>
      </c>
    </row>
    <row r="1694" spans="1:19" x14ac:dyDescent="0.3">
      <c r="A1694" t="s">
        <v>7402</v>
      </c>
      <c r="B1694" s="3">
        <v>45188</v>
      </c>
      <c r="C1694" t="s">
        <v>7403</v>
      </c>
      <c r="D1694" t="s">
        <v>23</v>
      </c>
      <c r="E1694" t="s">
        <v>14</v>
      </c>
      <c r="F1694" t="s">
        <v>39</v>
      </c>
      <c r="G1694">
        <v>5</v>
      </c>
      <c r="H1694" s="5">
        <v>302.51</v>
      </c>
      <c r="I1694" s="5">
        <v>0.03</v>
      </c>
      <c r="J1694" s="5">
        <v>1467.1735000000001</v>
      </c>
      <c r="K1694" s="5">
        <v>347.22892269121519</v>
      </c>
      <c r="L1694">
        <f>YEAR(SalesData[Order Date])</f>
        <v>2023</v>
      </c>
      <c r="M1694">
        <f>MONTH(SalesData[Order Date])</f>
        <v>9</v>
      </c>
      <c r="N1694" t="str">
        <f>TEXT(SalesData[[#This Row],[Order Date]], "mmmm")</f>
        <v>September</v>
      </c>
      <c r="O1694" s="7">
        <f>IF(SalesData[Sales]=0,0,SalesData[Profit]/SalesData[Sales])</f>
        <v>0.23666520877811326</v>
      </c>
      <c r="P1694" s="8">
        <f t="shared" si="26"/>
        <v>1.9834055072559584E-5</v>
      </c>
      <c r="Q1694" t="str">
        <f>IF(SalesData[[#This Row],[Discount]]&gt;0, "Yes", "No")</f>
        <v>Yes</v>
      </c>
      <c r="R1694" t="str">
        <f>TEXT(SalesData[[#This Row],[Order Date]],"mmm-yyyy")</f>
        <v>Sep-2023</v>
      </c>
      <c r="S1694">
        <f>YEAR(SalesData[[#This Row],[Order Date]])*100 + MONTH(SalesData[[#This Row],[Order Date]])</f>
        <v>202309</v>
      </c>
    </row>
    <row r="1695" spans="1:19" x14ac:dyDescent="0.3">
      <c r="A1695" t="s">
        <v>7425</v>
      </c>
      <c r="B1695" s="3">
        <v>45182</v>
      </c>
      <c r="C1695" t="s">
        <v>7426</v>
      </c>
      <c r="D1695" t="s">
        <v>23</v>
      </c>
      <c r="E1695" t="s">
        <v>14</v>
      </c>
      <c r="F1695" t="s">
        <v>53</v>
      </c>
      <c r="G1695">
        <v>1</v>
      </c>
      <c r="H1695" s="5">
        <v>869.88</v>
      </c>
      <c r="I1695" s="5">
        <v>0.23</v>
      </c>
      <c r="J1695" s="5">
        <v>669.80759999999998</v>
      </c>
      <c r="K1695" s="5">
        <v>47.060730779311427</v>
      </c>
      <c r="L1695">
        <f>YEAR(SalesData[Order Date])</f>
        <v>2023</v>
      </c>
      <c r="M1695">
        <f>MONTH(SalesData[Order Date])</f>
        <v>9</v>
      </c>
      <c r="N1695" t="str">
        <f>TEXT(SalesData[[#This Row],[Order Date]], "mmmm")</f>
        <v>September</v>
      </c>
      <c r="O1695" s="7">
        <f>IF(SalesData[Sales]=0,0,SalesData[Profit]/SalesData[Sales])</f>
        <v>7.026007286168659E-2</v>
      </c>
      <c r="P1695" s="8">
        <f t="shared" si="26"/>
        <v>2.644042856485952E-4</v>
      </c>
      <c r="Q1695" t="str">
        <f>IF(SalesData[[#This Row],[Discount]]&gt;0, "Yes", "No")</f>
        <v>Yes</v>
      </c>
      <c r="R1695" t="str">
        <f>TEXT(SalesData[[#This Row],[Order Date]],"mmm-yyyy")</f>
        <v>Sep-2023</v>
      </c>
      <c r="S1695">
        <f>YEAR(SalesData[[#This Row],[Order Date]])*100 + MONTH(SalesData[[#This Row],[Order Date]])</f>
        <v>202309</v>
      </c>
    </row>
    <row r="1696" spans="1:19" x14ac:dyDescent="0.3">
      <c r="A1696" t="s">
        <v>7427</v>
      </c>
      <c r="B1696" s="3">
        <v>45199</v>
      </c>
      <c r="C1696" t="s">
        <v>7428</v>
      </c>
      <c r="D1696" t="s">
        <v>30</v>
      </c>
      <c r="E1696" t="s">
        <v>14</v>
      </c>
      <c r="F1696" t="s">
        <v>15</v>
      </c>
      <c r="G1696">
        <v>9</v>
      </c>
      <c r="H1696" s="5">
        <v>475.81</v>
      </c>
      <c r="I1696" s="5">
        <v>0.12</v>
      </c>
      <c r="J1696" s="5">
        <v>3768.4151999999999</v>
      </c>
      <c r="K1696" s="5">
        <v>306.23402425266693</v>
      </c>
      <c r="L1696">
        <f>YEAR(SalesData[Order Date])</f>
        <v>2023</v>
      </c>
      <c r="M1696">
        <f>MONTH(SalesData[Order Date])</f>
        <v>9</v>
      </c>
      <c r="N1696" t="str">
        <f>TEXT(SalesData[[#This Row],[Order Date]], "mmmm")</f>
        <v>September</v>
      </c>
      <c r="O1696" s="7">
        <f>IF(SalesData[Sales]=0,0,SalesData[Profit]/SalesData[Sales])</f>
        <v>8.1263344934142862E-2</v>
      </c>
      <c r="P1696" s="8">
        <f t="shared" si="26"/>
        <v>2.8022389889521727E-5</v>
      </c>
      <c r="Q1696" t="str">
        <f>IF(SalesData[[#This Row],[Discount]]&gt;0, "Yes", "No")</f>
        <v>Yes</v>
      </c>
      <c r="R1696" t="str">
        <f>TEXT(SalesData[[#This Row],[Order Date]],"mmm-yyyy")</f>
        <v>Sep-2023</v>
      </c>
      <c r="S1696">
        <f>YEAR(SalesData[[#This Row],[Order Date]])*100 + MONTH(SalesData[[#This Row],[Order Date]])</f>
        <v>202309</v>
      </c>
    </row>
    <row r="1697" spans="1:19" x14ac:dyDescent="0.3">
      <c r="A1697" t="s">
        <v>7450</v>
      </c>
      <c r="B1697" s="3">
        <v>45182</v>
      </c>
      <c r="C1697" t="s">
        <v>7451</v>
      </c>
      <c r="D1697" t="s">
        <v>13</v>
      </c>
      <c r="E1697" t="s">
        <v>14</v>
      </c>
      <c r="F1697" t="s">
        <v>62</v>
      </c>
      <c r="G1697">
        <v>7</v>
      </c>
      <c r="H1697" s="5">
        <v>385.13</v>
      </c>
      <c r="I1697" s="5">
        <v>0.26</v>
      </c>
      <c r="J1697" s="5">
        <v>1994.9734000000001</v>
      </c>
      <c r="K1697" s="5">
        <v>285.7539718319091</v>
      </c>
      <c r="L1697">
        <f>YEAR(SalesData[Order Date])</f>
        <v>2023</v>
      </c>
      <c r="M1697">
        <f>MONTH(SalesData[Order Date])</f>
        <v>9</v>
      </c>
      <c r="N1697" t="str">
        <f>TEXT(SalesData[[#This Row],[Order Date]], "mmmm")</f>
        <v>September</v>
      </c>
      <c r="O1697" s="7">
        <f>IF(SalesData[Sales]=0,0,SalesData[Profit]/SalesData[Sales])</f>
        <v>0.14323698342640012</v>
      </c>
      <c r="P1697" s="8">
        <f t="shared" si="26"/>
        <v>9.6442388655407644E-5</v>
      </c>
      <c r="Q1697" t="str">
        <f>IF(SalesData[[#This Row],[Discount]]&gt;0, "Yes", "No")</f>
        <v>Yes</v>
      </c>
      <c r="R1697" t="str">
        <f>TEXT(SalesData[[#This Row],[Order Date]],"mmm-yyyy")</f>
        <v>Sep-2023</v>
      </c>
      <c r="S1697">
        <f>YEAR(SalesData[[#This Row],[Order Date]])*100 + MONTH(SalesData[[#This Row],[Order Date]])</f>
        <v>202309</v>
      </c>
    </row>
    <row r="1698" spans="1:19" x14ac:dyDescent="0.3">
      <c r="A1698" t="s">
        <v>7471</v>
      </c>
      <c r="B1698" s="3">
        <v>45175</v>
      </c>
      <c r="C1698" t="s">
        <v>7472</v>
      </c>
      <c r="D1698" t="s">
        <v>18</v>
      </c>
      <c r="E1698" t="s">
        <v>14</v>
      </c>
      <c r="F1698" t="s">
        <v>20</v>
      </c>
      <c r="G1698">
        <v>9</v>
      </c>
      <c r="H1698" s="5">
        <v>260.02</v>
      </c>
      <c r="I1698" s="5">
        <v>0.18</v>
      </c>
      <c r="J1698" s="5">
        <v>1918.9476</v>
      </c>
      <c r="K1698" s="5">
        <v>320.71654114211788</v>
      </c>
      <c r="L1698">
        <f>YEAR(SalesData[Order Date])</f>
        <v>2023</v>
      </c>
      <c r="M1698">
        <f>MONTH(SalesData[Order Date])</f>
        <v>9</v>
      </c>
      <c r="N1698" t="str">
        <f>TEXT(SalesData[[#This Row],[Order Date]], "mmmm")</f>
        <v>September</v>
      </c>
      <c r="O1698" s="7">
        <f>IF(SalesData[Sales]=0,0,SalesData[Profit]/SalesData[Sales])</f>
        <v>0.16713147411743701</v>
      </c>
      <c r="P1698" s="8">
        <f t="shared" si="26"/>
        <v>7.6917160218444735E-5</v>
      </c>
      <c r="Q1698" t="str">
        <f>IF(SalesData[[#This Row],[Discount]]&gt;0, "Yes", "No")</f>
        <v>Yes</v>
      </c>
      <c r="R1698" t="str">
        <f>TEXT(SalesData[[#This Row],[Order Date]],"mmm-yyyy")</f>
        <v>Sep-2023</v>
      </c>
      <c r="S1698">
        <f>YEAR(SalesData[[#This Row],[Order Date]])*100 + MONTH(SalesData[[#This Row],[Order Date]])</f>
        <v>202309</v>
      </c>
    </row>
    <row r="1699" spans="1:19" x14ac:dyDescent="0.3">
      <c r="A1699" t="s">
        <v>7493</v>
      </c>
      <c r="B1699" s="3">
        <v>45188</v>
      </c>
      <c r="C1699" t="s">
        <v>7494</v>
      </c>
      <c r="D1699" t="s">
        <v>30</v>
      </c>
      <c r="E1699" t="s">
        <v>19</v>
      </c>
      <c r="F1699" t="s">
        <v>53</v>
      </c>
      <c r="G1699">
        <v>4</v>
      </c>
      <c r="H1699" s="5">
        <v>717.05</v>
      </c>
      <c r="I1699" s="5">
        <v>0.03</v>
      </c>
      <c r="J1699" s="5">
        <v>2782.154</v>
      </c>
      <c r="K1699" s="5">
        <v>645.08035198686969</v>
      </c>
      <c r="L1699">
        <f>YEAR(SalesData[Order Date])</f>
        <v>2023</v>
      </c>
      <c r="M1699">
        <f>MONTH(SalesData[Order Date])</f>
        <v>9</v>
      </c>
      <c r="N1699" t="str">
        <f>TEXT(SalesData[[#This Row],[Order Date]], "mmmm")</f>
        <v>September</v>
      </c>
      <c r="O1699" s="7">
        <f>IF(SalesData[Sales]=0,0,SalesData[Profit]/SalesData[Sales])</f>
        <v>0.2318636394631173</v>
      </c>
      <c r="P1699" s="8">
        <f t="shared" si="26"/>
        <v>1.0459521651209819E-5</v>
      </c>
      <c r="Q1699" t="str">
        <f>IF(SalesData[[#This Row],[Discount]]&gt;0, "Yes", "No")</f>
        <v>Yes</v>
      </c>
      <c r="R1699" t="str">
        <f>TEXT(SalesData[[#This Row],[Order Date]],"mmm-yyyy")</f>
        <v>Sep-2023</v>
      </c>
      <c r="S1699">
        <f>YEAR(SalesData[[#This Row],[Order Date]])*100 + MONTH(SalesData[[#This Row],[Order Date]])</f>
        <v>202309</v>
      </c>
    </row>
    <row r="1700" spans="1:19" x14ac:dyDescent="0.3">
      <c r="A1700" t="s">
        <v>7513</v>
      </c>
      <c r="B1700" s="3">
        <v>45195</v>
      </c>
      <c r="C1700" t="s">
        <v>7514</v>
      </c>
      <c r="D1700" t="s">
        <v>13</v>
      </c>
      <c r="E1700" t="s">
        <v>14</v>
      </c>
      <c r="F1700" t="s">
        <v>27</v>
      </c>
      <c r="G1700">
        <v>6</v>
      </c>
      <c r="H1700" s="5">
        <v>72.25</v>
      </c>
      <c r="I1700" s="5">
        <v>0.01</v>
      </c>
      <c r="J1700" s="5">
        <v>429.16500000000002</v>
      </c>
      <c r="K1700" s="5">
        <v>127.7629731846765</v>
      </c>
      <c r="L1700">
        <f>YEAR(SalesData[Order Date])</f>
        <v>2023</v>
      </c>
      <c r="M1700">
        <f>MONTH(SalesData[Order Date])</f>
        <v>9</v>
      </c>
      <c r="N1700" t="str">
        <f>TEXT(SalesData[[#This Row],[Order Date]], "mmmm")</f>
        <v>September</v>
      </c>
      <c r="O1700" s="7">
        <f>IF(SalesData[Sales]=0,0,SalesData[Profit]/SalesData[Sales])</f>
        <v>0.29770128781395616</v>
      </c>
      <c r="P1700" s="8">
        <f t="shared" si="26"/>
        <v>2.306805074971165E-5</v>
      </c>
      <c r="Q1700" t="str">
        <f>IF(SalesData[[#This Row],[Discount]]&gt;0, "Yes", "No")</f>
        <v>Yes</v>
      </c>
      <c r="R1700" t="str">
        <f>TEXT(SalesData[[#This Row],[Order Date]],"mmm-yyyy")</f>
        <v>Sep-2023</v>
      </c>
      <c r="S1700">
        <f>YEAR(SalesData[[#This Row],[Order Date]])*100 + MONTH(SalesData[[#This Row],[Order Date]])</f>
        <v>202309</v>
      </c>
    </row>
    <row r="1701" spans="1:19" x14ac:dyDescent="0.3">
      <c r="A1701" t="s">
        <v>7515</v>
      </c>
      <c r="B1701" s="3">
        <v>45185</v>
      </c>
      <c r="C1701" t="s">
        <v>7516</v>
      </c>
      <c r="D1701" t="s">
        <v>23</v>
      </c>
      <c r="E1701" t="s">
        <v>19</v>
      </c>
      <c r="F1701" t="s">
        <v>53</v>
      </c>
      <c r="G1701">
        <v>5</v>
      </c>
      <c r="H1701" s="5">
        <v>986.49</v>
      </c>
      <c r="I1701" s="5">
        <v>0.17</v>
      </c>
      <c r="J1701" s="5">
        <v>4093.9335000000001</v>
      </c>
      <c r="K1701" s="5">
        <v>599.07661562082853</v>
      </c>
      <c r="L1701">
        <f>YEAR(SalesData[Order Date])</f>
        <v>2023</v>
      </c>
      <c r="M1701">
        <f>MONTH(SalesData[Order Date])</f>
        <v>9</v>
      </c>
      <c r="N1701" t="str">
        <f>TEXT(SalesData[[#This Row],[Order Date]], "mmmm")</f>
        <v>September</v>
      </c>
      <c r="O1701" s="7">
        <f>IF(SalesData[Sales]=0,0,SalesData[Profit]/SalesData[Sales])</f>
        <v>0.14633276667069178</v>
      </c>
      <c r="P1701" s="8">
        <f t="shared" si="26"/>
        <v>3.4465630670356518E-5</v>
      </c>
      <c r="Q1701" t="str">
        <f>IF(SalesData[[#This Row],[Discount]]&gt;0, "Yes", "No")</f>
        <v>Yes</v>
      </c>
      <c r="R1701" t="str">
        <f>TEXT(SalesData[[#This Row],[Order Date]],"mmm-yyyy")</f>
        <v>Sep-2023</v>
      </c>
      <c r="S1701">
        <f>YEAR(SalesData[[#This Row],[Order Date]])*100 + MONTH(SalesData[[#This Row],[Order Date]])</f>
        <v>202309</v>
      </c>
    </row>
    <row r="1702" spans="1:19" x14ac:dyDescent="0.3">
      <c r="A1702" t="s">
        <v>7523</v>
      </c>
      <c r="B1702" s="3">
        <v>45173</v>
      </c>
      <c r="C1702" t="s">
        <v>7524</v>
      </c>
      <c r="D1702" t="s">
        <v>30</v>
      </c>
      <c r="E1702" t="s">
        <v>19</v>
      </c>
      <c r="F1702" t="s">
        <v>62</v>
      </c>
      <c r="G1702">
        <v>9</v>
      </c>
      <c r="H1702" s="5">
        <v>363.48</v>
      </c>
      <c r="I1702" s="5">
        <v>0.13</v>
      </c>
      <c r="J1702" s="5">
        <v>2846.0484000000001</v>
      </c>
      <c r="K1702" s="5">
        <v>419.07232815716651</v>
      </c>
      <c r="L1702">
        <f>YEAR(SalesData[Order Date])</f>
        <v>2023</v>
      </c>
      <c r="M1702">
        <f>MONTH(SalesData[Order Date])</f>
        <v>9</v>
      </c>
      <c r="N1702" t="str">
        <f>TEXT(SalesData[[#This Row],[Order Date]], "mmmm")</f>
        <v>September</v>
      </c>
      <c r="O1702" s="7">
        <f>IF(SalesData[Sales]=0,0,SalesData[Profit]/SalesData[Sales])</f>
        <v>0.14724708411746143</v>
      </c>
      <c r="P1702" s="8">
        <f t="shared" si="26"/>
        <v>3.9739310125576221E-5</v>
      </c>
      <c r="Q1702" t="str">
        <f>IF(SalesData[[#This Row],[Discount]]&gt;0, "Yes", "No")</f>
        <v>Yes</v>
      </c>
      <c r="R1702" t="str">
        <f>TEXT(SalesData[[#This Row],[Order Date]],"mmm-yyyy")</f>
        <v>Sep-2023</v>
      </c>
      <c r="S1702">
        <f>YEAR(SalesData[[#This Row],[Order Date]])*100 + MONTH(SalesData[[#This Row],[Order Date]])</f>
        <v>202309</v>
      </c>
    </row>
    <row r="1703" spans="1:19" x14ac:dyDescent="0.3">
      <c r="A1703" t="s">
        <v>7551</v>
      </c>
      <c r="B1703" s="3">
        <v>45199</v>
      </c>
      <c r="C1703" t="s">
        <v>7552</v>
      </c>
      <c r="D1703" t="s">
        <v>13</v>
      </c>
      <c r="E1703" t="s">
        <v>19</v>
      </c>
      <c r="F1703" t="s">
        <v>27</v>
      </c>
      <c r="G1703">
        <v>7</v>
      </c>
      <c r="H1703" s="5">
        <v>399</v>
      </c>
      <c r="I1703" s="5">
        <v>0.16</v>
      </c>
      <c r="J1703" s="5">
        <v>2346.12</v>
      </c>
      <c r="K1703" s="5">
        <v>205.10294576480399</v>
      </c>
      <c r="L1703">
        <f>YEAR(SalesData[Order Date])</f>
        <v>2023</v>
      </c>
      <c r="M1703">
        <f>MONTH(SalesData[Order Date])</f>
        <v>9</v>
      </c>
      <c r="N1703" t="str">
        <f>TEXT(SalesData[[#This Row],[Order Date]], "mmmm")</f>
        <v>September</v>
      </c>
      <c r="O1703" s="7">
        <f>IF(SalesData[Sales]=0,0,SalesData[Profit]/SalesData[Sales])</f>
        <v>8.7422188875592041E-2</v>
      </c>
      <c r="P1703" s="8">
        <f t="shared" si="26"/>
        <v>5.7286072323666309E-5</v>
      </c>
      <c r="Q1703" t="str">
        <f>IF(SalesData[[#This Row],[Discount]]&gt;0, "Yes", "No")</f>
        <v>Yes</v>
      </c>
      <c r="R1703" t="str">
        <f>TEXT(SalesData[[#This Row],[Order Date]],"mmm-yyyy")</f>
        <v>Sep-2023</v>
      </c>
      <c r="S1703">
        <f>YEAR(SalesData[[#This Row],[Order Date]])*100 + MONTH(SalesData[[#This Row],[Order Date]])</f>
        <v>202309</v>
      </c>
    </row>
    <row r="1704" spans="1:19" x14ac:dyDescent="0.3">
      <c r="A1704" t="s">
        <v>7577</v>
      </c>
      <c r="B1704" s="3">
        <v>45191</v>
      </c>
      <c r="C1704" t="s">
        <v>7578</v>
      </c>
      <c r="D1704" t="s">
        <v>23</v>
      </c>
      <c r="E1704" t="s">
        <v>19</v>
      </c>
      <c r="F1704" t="s">
        <v>20</v>
      </c>
      <c r="G1704">
        <v>2</v>
      </c>
      <c r="H1704" s="5">
        <v>568.04999999999995</v>
      </c>
      <c r="I1704" s="5">
        <v>0.15</v>
      </c>
      <c r="J1704" s="5">
        <v>965.68499999999995</v>
      </c>
      <c r="K1704" s="5">
        <v>201.9828799199631</v>
      </c>
      <c r="L1704">
        <f>YEAR(SalesData[Order Date])</f>
        <v>2023</v>
      </c>
      <c r="M1704">
        <f>MONTH(SalesData[Order Date])</f>
        <v>9</v>
      </c>
      <c r="N1704" t="str">
        <f>TEXT(SalesData[[#This Row],[Order Date]], "mmmm")</f>
        <v>September</v>
      </c>
      <c r="O1704" s="7">
        <f>IF(SalesData[Sales]=0,0,SalesData[Profit]/SalesData[Sales])</f>
        <v>0.20916021261587692</v>
      </c>
      <c r="P1704" s="8">
        <f t="shared" si="26"/>
        <v>1.3203063110641669E-4</v>
      </c>
      <c r="Q1704" t="str">
        <f>IF(SalesData[[#This Row],[Discount]]&gt;0, "Yes", "No")</f>
        <v>Yes</v>
      </c>
      <c r="R1704" t="str">
        <f>TEXT(SalesData[[#This Row],[Order Date]],"mmm-yyyy")</f>
        <v>Sep-2023</v>
      </c>
      <c r="S1704">
        <f>YEAR(SalesData[[#This Row],[Order Date]])*100 + MONTH(SalesData[[#This Row],[Order Date]])</f>
        <v>202309</v>
      </c>
    </row>
    <row r="1705" spans="1:19" x14ac:dyDescent="0.3">
      <c r="A1705" t="s">
        <v>7633</v>
      </c>
      <c r="B1705" s="3">
        <v>45199</v>
      </c>
      <c r="C1705" t="s">
        <v>2589</v>
      </c>
      <c r="D1705" t="s">
        <v>13</v>
      </c>
      <c r="E1705" t="s">
        <v>26</v>
      </c>
      <c r="F1705" t="s">
        <v>39</v>
      </c>
      <c r="G1705">
        <v>5</v>
      </c>
      <c r="H1705" s="5">
        <v>654.91</v>
      </c>
      <c r="I1705" s="5">
        <v>0.12</v>
      </c>
      <c r="J1705" s="5">
        <v>2881.6039999999998</v>
      </c>
      <c r="K1705" s="5">
        <v>617.48947647769819</v>
      </c>
      <c r="L1705">
        <f>YEAR(SalesData[Order Date])</f>
        <v>2023</v>
      </c>
      <c r="M1705">
        <f>MONTH(SalesData[Order Date])</f>
        <v>9</v>
      </c>
      <c r="N1705" t="str">
        <f>TEXT(SalesData[[#This Row],[Order Date]], "mmmm")</f>
        <v>September</v>
      </c>
      <c r="O1705" s="7">
        <f>IF(SalesData[Sales]=0,0,SalesData[Profit]/SalesData[Sales])</f>
        <v>0.21428672242185193</v>
      </c>
      <c r="P1705" s="8">
        <f t="shared" si="26"/>
        <v>3.6646256737566998E-5</v>
      </c>
      <c r="Q1705" t="str">
        <f>IF(SalesData[[#This Row],[Discount]]&gt;0, "Yes", "No")</f>
        <v>Yes</v>
      </c>
      <c r="R1705" t="str">
        <f>TEXT(SalesData[[#This Row],[Order Date]],"mmm-yyyy")</f>
        <v>Sep-2023</v>
      </c>
      <c r="S1705">
        <f>YEAR(SalesData[[#This Row],[Order Date]])*100 + MONTH(SalesData[[#This Row],[Order Date]])</f>
        <v>202309</v>
      </c>
    </row>
    <row r="1706" spans="1:19" x14ac:dyDescent="0.3">
      <c r="A1706" t="s">
        <v>7660</v>
      </c>
      <c r="B1706" s="3">
        <v>45174</v>
      </c>
      <c r="C1706" t="s">
        <v>7661</v>
      </c>
      <c r="D1706" t="s">
        <v>18</v>
      </c>
      <c r="E1706" t="s">
        <v>14</v>
      </c>
      <c r="F1706" t="s">
        <v>44</v>
      </c>
      <c r="G1706">
        <v>5</v>
      </c>
      <c r="H1706" s="5">
        <v>601.78</v>
      </c>
      <c r="I1706" s="5">
        <v>0</v>
      </c>
      <c r="J1706" s="5">
        <v>3008.9</v>
      </c>
      <c r="K1706" s="5">
        <v>839.28750634731853</v>
      </c>
      <c r="L1706">
        <f>YEAR(SalesData[Order Date])</f>
        <v>2023</v>
      </c>
      <c r="M1706">
        <f>MONTH(SalesData[Order Date])</f>
        <v>9</v>
      </c>
      <c r="N1706" t="str">
        <f>TEXT(SalesData[[#This Row],[Order Date]], "mmmm")</f>
        <v>September</v>
      </c>
      <c r="O1706" s="7">
        <f>IF(SalesData[Sales]=0,0,SalesData[Profit]/SalesData[Sales])</f>
        <v>0.27893499496404617</v>
      </c>
      <c r="P1706" s="8">
        <f t="shared" si="26"/>
        <v>0</v>
      </c>
      <c r="Q1706" t="str">
        <f>IF(SalesData[[#This Row],[Discount]]&gt;0, "Yes", "No")</f>
        <v>No</v>
      </c>
      <c r="R1706" t="str">
        <f>TEXT(SalesData[[#This Row],[Order Date]],"mmm-yyyy")</f>
        <v>Sep-2023</v>
      </c>
      <c r="S1706">
        <f>YEAR(SalesData[[#This Row],[Order Date]])*100 + MONTH(SalesData[[#This Row],[Order Date]])</f>
        <v>202309</v>
      </c>
    </row>
    <row r="1707" spans="1:19" x14ac:dyDescent="0.3">
      <c r="A1707" t="s">
        <v>7705</v>
      </c>
      <c r="B1707" s="3">
        <v>45195</v>
      </c>
      <c r="C1707" t="s">
        <v>7706</v>
      </c>
      <c r="D1707" t="s">
        <v>23</v>
      </c>
      <c r="E1707" t="s">
        <v>14</v>
      </c>
      <c r="F1707" t="s">
        <v>27</v>
      </c>
      <c r="G1707">
        <v>1</v>
      </c>
      <c r="H1707" s="5">
        <v>678.59</v>
      </c>
      <c r="I1707" s="5">
        <v>0.2</v>
      </c>
      <c r="J1707" s="5">
        <v>542.87200000000007</v>
      </c>
      <c r="K1707" s="5">
        <v>51.068390131121483</v>
      </c>
      <c r="L1707">
        <f>YEAR(SalesData[Order Date])</f>
        <v>2023</v>
      </c>
      <c r="M1707">
        <f>MONTH(SalesData[Order Date])</f>
        <v>9</v>
      </c>
      <c r="N1707" t="str">
        <f>TEXT(SalesData[[#This Row],[Order Date]], "mmmm")</f>
        <v>September</v>
      </c>
      <c r="O1707" s="7">
        <f>IF(SalesData[Sales]=0,0,SalesData[Profit]/SalesData[Sales])</f>
        <v>9.4070775672942197E-2</v>
      </c>
      <c r="P1707" s="8">
        <f t="shared" si="26"/>
        <v>2.9472877584402955E-4</v>
      </c>
      <c r="Q1707" t="str">
        <f>IF(SalesData[[#This Row],[Discount]]&gt;0, "Yes", "No")</f>
        <v>Yes</v>
      </c>
      <c r="R1707" t="str">
        <f>TEXT(SalesData[[#This Row],[Order Date]],"mmm-yyyy")</f>
        <v>Sep-2023</v>
      </c>
      <c r="S1707">
        <f>YEAR(SalesData[[#This Row],[Order Date]])*100 + MONTH(SalesData[[#This Row],[Order Date]])</f>
        <v>202309</v>
      </c>
    </row>
    <row r="1708" spans="1:19" x14ac:dyDescent="0.3">
      <c r="A1708" t="s">
        <v>7707</v>
      </c>
      <c r="B1708" s="3">
        <v>45191</v>
      </c>
      <c r="C1708" t="s">
        <v>7708</v>
      </c>
      <c r="D1708" t="s">
        <v>18</v>
      </c>
      <c r="E1708" t="s">
        <v>19</v>
      </c>
      <c r="F1708" t="s">
        <v>44</v>
      </c>
      <c r="G1708">
        <v>4</v>
      </c>
      <c r="H1708" s="5">
        <v>207.84</v>
      </c>
      <c r="I1708" s="5">
        <v>0.28999999999999998</v>
      </c>
      <c r="J1708" s="5">
        <v>590.26559999999995</v>
      </c>
      <c r="K1708" s="5">
        <v>164.85668876572021</v>
      </c>
      <c r="L1708">
        <f>YEAR(SalesData[Order Date])</f>
        <v>2023</v>
      </c>
      <c r="M1708">
        <f>MONTH(SalesData[Order Date])</f>
        <v>9</v>
      </c>
      <c r="N1708" t="str">
        <f>TEXT(SalesData[[#This Row],[Order Date]], "mmmm")</f>
        <v>September</v>
      </c>
      <c r="O1708" s="7">
        <f>IF(SalesData[Sales]=0,0,SalesData[Profit]/SalesData[Sales])</f>
        <v>0.27929238763993736</v>
      </c>
      <c r="P1708" s="8">
        <f t="shared" si="26"/>
        <v>3.4882602001539646E-4</v>
      </c>
      <c r="Q1708" t="str">
        <f>IF(SalesData[[#This Row],[Discount]]&gt;0, "Yes", "No")</f>
        <v>Yes</v>
      </c>
      <c r="R1708" t="str">
        <f>TEXT(SalesData[[#This Row],[Order Date]],"mmm-yyyy")</f>
        <v>Sep-2023</v>
      </c>
      <c r="S1708">
        <f>YEAR(SalesData[[#This Row],[Order Date]])*100 + MONTH(SalesData[[#This Row],[Order Date]])</f>
        <v>202309</v>
      </c>
    </row>
    <row r="1709" spans="1:19" x14ac:dyDescent="0.3">
      <c r="A1709" t="s">
        <v>7767</v>
      </c>
      <c r="B1709" s="3">
        <v>45182</v>
      </c>
      <c r="C1709" t="s">
        <v>7768</v>
      </c>
      <c r="D1709" t="s">
        <v>18</v>
      </c>
      <c r="E1709" t="s">
        <v>19</v>
      </c>
      <c r="F1709" t="s">
        <v>31</v>
      </c>
      <c r="G1709">
        <v>4</v>
      </c>
      <c r="H1709" s="5">
        <v>252.47</v>
      </c>
      <c r="I1709" s="5">
        <v>0.17</v>
      </c>
      <c r="J1709" s="5">
        <v>838.20039999999995</v>
      </c>
      <c r="K1709" s="5">
        <v>249.63781499184489</v>
      </c>
      <c r="L1709">
        <f>YEAR(SalesData[Order Date])</f>
        <v>2023</v>
      </c>
      <c r="M1709">
        <f>MONTH(SalesData[Order Date])</f>
        <v>9</v>
      </c>
      <c r="N1709" t="str">
        <f>TEXT(SalesData[[#This Row],[Order Date]], "mmmm")</f>
        <v>September</v>
      </c>
      <c r="O1709" s="7">
        <f>IF(SalesData[Sales]=0,0,SalesData[Profit]/SalesData[Sales])</f>
        <v>0.29782593159326209</v>
      </c>
      <c r="P1709" s="8">
        <f t="shared" si="26"/>
        <v>1.6833683209886325E-4</v>
      </c>
      <c r="Q1709" t="str">
        <f>IF(SalesData[[#This Row],[Discount]]&gt;0, "Yes", "No")</f>
        <v>Yes</v>
      </c>
      <c r="R1709" t="str">
        <f>TEXT(SalesData[[#This Row],[Order Date]],"mmm-yyyy")</f>
        <v>Sep-2023</v>
      </c>
      <c r="S1709">
        <f>YEAR(SalesData[[#This Row],[Order Date]])*100 + MONTH(SalesData[[#This Row],[Order Date]])</f>
        <v>202309</v>
      </c>
    </row>
    <row r="1710" spans="1:19" x14ac:dyDescent="0.3">
      <c r="A1710" t="s">
        <v>7775</v>
      </c>
      <c r="B1710" s="3">
        <v>45175</v>
      </c>
      <c r="C1710" t="s">
        <v>7776</v>
      </c>
      <c r="D1710" t="s">
        <v>13</v>
      </c>
      <c r="E1710" t="s">
        <v>19</v>
      </c>
      <c r="F1710" t="s">
        <v>27</v>
      </c>
      <c r="G1710">
        <v>2</v>
      </c>
      <c r="H1710" s="5">
        <v>298.33999999999997</v>
      </c>
      <c r="I1710" s="5">
        <v>0.04</v>
      </c>
      <c r="J1710" s="5">
        <v>572.81279999999992</v>
      </c>
      <c r="K1710" s="5">
        <v>132.3130106131712</v>
      </c>
      <c r="L1710">
        <f>YEAR(SalesData[Order Date])</f>
        <v>2023</v>
      </c>
      <c r="M1710">
        <f>MONTH(SalesData[Order Date])</f>
        <v>9</v>
      </c>
      <c r="N1710" t="str">
        <f>TEXT(SalesData[[#This Row],[Order Date]], "mmmm")</f>
        <v>September</v>
      </c>
      <c r="O1710" s="7">
        <f>IF(SalesData[Sales]=0,0,SalesData[Profit]/SalesData[Sales])</f>
        <v>0.2309882227023754</v>
      </c>
      <c r="P1710" s="8">
        <f t="shared" si="26"/>
        <v>6.7037608098143063E-5</v>
      </c>
      <c r="Q1710" t="str">
        <f>IF(SalesData[[#This Row],[Discount]]&gt;0, "Yes", "No")</f>
        <v>Yes</v>
      </c>
      <c r="R1710" t="str">
        <f>TEXT(SalesData[[#This Row],[Order Date]],"mmm-yyyy")</f>
        <v>Sep-2023</v>
      </c>
      <c r="S1710">
        <f>YEAR(SalesData[[#This Row],[Order Date]])*100 + MONTH(SalesData[[#This Row],[Order Date]])</f>
        <v>202309</v>
      </c>
    </row>
    <row r="1711" spans="1:19" x14ac:dyDescent="0.3">
      <c r="A1711" t="s">
        <v>7793</v>
      </c>
      <c r="B1711" s="3">
        <v>45174</v>
      </c>
      <c r="C1711" t="s">
        <v>7794</v>
      </c>
      <c r="D1711" t="s">
        <v>23</v>
      </c>
      <c r="E1711" t="s">
        <v>14</v>
      </c>
      <c r="F1711" t="s">
        <v>53</v>
      </c>
      <c r="G1711">
        <v>2</v>
      </c>
      <c r="H1711" s="5">
        <v>527.28</v>
      </c>
      <c r="I1711" s="5">
        <v>0.23</v>
      </c>
      <c r="J1711" s="5">
        <v>812.01120000000003</v>
      </c>
      <c r="K1711" s="5">
        <v>121.1433022034723</v>
      </c>
      <c r="L1711">
        <f>YEAR(SalesData[Order Date])</f>
        <v>2023</v>
      </c>
      <c r="M1711">
        <f>MONTH(SalesData[Order Date])</f>
        <v>9</v>
      </c>
      <c r="N1711" t="str">
        <f>TEXT(SalesData[[#This Row],[Order Date]], "mmmm")</f>
        <v>September</v>
      </c>
      <c r="O1711" s="7">
        <f>IF(SalesData[Sales]=0,0,SalesData[Profit]/SalesData[Sales])</f>
        <v>0.14918920108918732</v>
      </c>
      <c r="P1711" s="8">
        <f t="shared" si="26"/>
        <v>2.1810043999393114E-4</v>
      </c>
      <c r="Q1711" t="str">
        <f>IF(SalesData[[#This Row],[Discount]]&gt;0, "Yes", "No")</f>
        <v>Yes</v>
      </c>
      <c r="R1711" t="str">
        <f>TEXT(SalesData[[#This Row],[Order Date]],"mmm-yyyy")</f>
        <v>Sep-2023</v>
      </c>
      <c r="S1711">
        <f>YEAR(SalesData[[#This Row],[Order Date]])*100 + MONTH(SalesData[[#This Row],[Order Date]])</f>
        <v>202309</v>
      </c>
    </row>
    <row r="1712" spans="1:19" x14ac:dyDescent="0.3">
      <c r="A1712" t="s">
        <v>7797</v>
      </c>
      <c r="B1712" s="3">
        <v>45170</v>
      </c>
      <c r="C1712" t="s">
        <v>7798</v>
      </c>
      <c r="D1712" t="s">
        <v>30</v>
      </c>
      <c r="E1712" t="s">
        <v>14</v>
      </c>
      <c r="F1712" t="s">
        <v>44</v>
      </c>
      <c r="G1712">
        <v>8</v>
      </c>
      <c r="H1712" s="5">
        <v>605.86</v>
      </c>
      <c r="I1712" s="5">
        <v>0.28999999999999998</v>
      </c>
      <c r="J1712" s="5">
        <v>3441.2847999999999</v>
      </c>
      <c r="K1712" s="5">
        <v>493.68464369945809</v>
      </c>
      <c r="L1712">
        <f>YEAR(SalesData[Order Date])</f>
        <v>2023</v>
      </c>
      <c r="M1712">
        <f>MONTH(SalesData[Order Date])</f>
        <v>9</v>
      </c>
      <c r="N1712" t="str">
        <f>TEXT(SalesData[[#This Row],[Order Date]], "mmmm")</f>
        <v>September</v>
      </c>
      <c r="O1712" s="7">
        <f>IF(SalesData[Sales]=0,0,SalesData[Profit]/SalesData[Sales])</f>
        <v>0.14345939740281249</v>
      </c>
      <c r="P1712" s="8">
        <f t="shared" si="26"/>
        <v>5.983230449278711E-5</v>
      </c>
      <c r="Q1712" t="str">
        <f>IF(SalesData[[#This Row],[Discount]]&gt;0, "Yes", "No")</f>
        <v>Yes</v>
      </c>
      <c r="R1712" t="str">
        <f>TEXT(SalesData[[#This Row],[Order Date]],"mmm-yyyy")</f>
        <v>Sep-2023</v>
      </c>
      <c r="S1712">
        <f>YEAR(SalesData[[#This Row],[Order Date]])*100 + MONTH(SalesData[[#This Row],[Order Date]])</f>
        <v>202309</v>
      </c>
    </row>
    <row r="1713" spans="1:19" x14ac:dyDescent="0.3">
      <c r="A1713" t="s">
        <v>7868</v>
      </c>
      <c r="B1713" s="3">
        <v>45192</v>
      </c>
      <c r="C1713" t="s">
        <v>7869</v>
      </c>
      <c r="D1713" t="s">
        <v>23</v>
      </c>
      <c r="E1713" t="s">
        <v>19</v>
      </c>
      <c r="F1713" t="s">
        <v>34</v>
      </c>
      <c r="G1713">
        <v>7</v>
      </c>
      <c r="H1713" s="5">
        <v>426.93</v>
      </c>
      <c r="I1713" s="5">
        <v>0.19</v>
      </c>
      <c r="J1713" s="5">
        <v>2420.6931</v>
      </c>
      <c r="K1713" s="5">
        <v>708.09704395846938</v>
      </c>
      <c r="L1713">
        <f>YEAR(SalesData[Order Date])</f>
        <v>2023</v>
      </c>
      <c r="M1713">
        <f>MONTH(SalesData[Order Date])</f>
        <v>9</v>
      </c>
      <c r="N1713" t="str">
        <f>TEXT(SalesData[[#This Row],[Order Date]], "mmmm")</f>
        <v>September</v>
      </c>
      <c r="O1713" s="7">
        <f>IF(SalesData[Sales]=0,0,SalesData[Profit]/SalesData[Sales])</f>
        <v>0.2925183055871351</v>
      </c>
      <c r="P1713" s="8">
        <f t="shared" si="26"/>
        <v>6.3576832602199753E-5</v>
      </c>
      <c r="Q1713" t="str">
        <f>IF(SalesData[[#This Row],[Discount]]&gt;0, "Yes", "No")</f>
        <v>Yes</v>
      </c>
      <c r="R1713" t="str">
        <f>TEXT(SalesData[[#This Row],[Order Date]],"mmm-yyyy")</f>
        <v>Sep-2023</v>
      </c>
      <c r="S1713">
        <f>YEAR(SalesData[[#This Row],[Order Date]])*100 + MONTH(SalesData[[#This Row],[Order Date]])</f>
        <v>202309</v>
      </c>
    </row>
    <row r="1714" spans="1:19" x14ac:dyDescent="0.3">
      <c r="A1714" t="s">
        <v>7897</v>
      </c>
      <c r="B1714" s="3">
        <v>45174</v>
      </c>
      <c r="C1714" t="s">
        <v>7898</v>
      </c>
      <c r="D1714" t="s">
        <v>18</v>
      </c>
      <c r="E1714" t="s">
        <v>14</v>
      </c>
      <c r="F1714" t="s">
        <v>27</v>
      </c>
      <c r="G1714">
        <v>1</v>
      </c>
      <c r="H1714" s="5">
        <v>884.39</v>
      </c>
      <c r="I1714" s="5">
        <v>0.05</v>
      </c>
      <c r="J1714" s="5">
        <v>840.17049999999995</v>
      </c>
      <c r="K1714" s="5">
        <v>146.35170148791781</v>
      </c>
      <c r="L1714">
        <f>YEAR(SalesData[Order Date])</f>
        <v>2023</v>
      </c>
      <c r="M1714">
        <f>MONTH(SalesData[Order Date])</f>
        <v>9</v>
      </c>
      <c r="N1714" t="str">
        <f>TEXT(SalesData[[#This Row],[Order Date]], "mmmm")</f>
        <v>September</v>
      </c>
      <c r="O1714" s="7">
        <f>IF(SalesData[Sales]=0,0,SalesData[Profit]/SalesData[Sales])</f>
        <v>0.17419285905410606</v>
      </c>
      <c r="P1714" s="8">
        <f t="shared" si="26"/>
        <v>5.6536143556575721E-5</v>
      </c>
      <c r="Q1714" t="str">
        <f>IF(SalesData[[#This Row],[Discount]]&gt;0, "Yes", "No")</f>
        <v>Yes</v>
      </c>
      <c r="R1714" t="str">
        <f>TEXT(SalesData[[#This Row],[Order Date]],"mmm-yyyy")</f>
        <v>Sep-2023</v>
      </c>
      <c r="S1714">
        <f>YEAR(SalesData[[#This Row],[Order Date]])*100 + MONTH(SalesData[[#This Row],[Order Date]])</f>
        <v>202309</v>
      </c>
    </row>
    <row r="1715" spans="1:19" x14ac:dyDescent="0.3">
      <c r="A1715" t="s">
        <v>7913</v>
      </c>
      <c r="B1715" s="3">
        <v>45178</v>
      </c>
      <c r="C1715" t="s">
        <v>7914</v>
      </c>
      <c r="D1715" t="s">
        <v>18</v>
      </c>
      <c r="E1715" t="s">
        <v>19</v>
      </c>
      <c r="F1715" t="s">
        <v>53</v>
      </c>
      <c r="G1715">
        <v>8</v>
      </c>
      <c r="H1715" s="5">
        <v>351.4</v>
      </c>
      <c r="I1715" s="5">
        <v>0.18</v>
      </c>
      <c r="J1715" s="5">
        <v>2305.1840000000002</v>
      </c>
      <c r="K1715" s="5">
        <v>591.40854518445337</v>
      </c>
      <c r="L1715">
        <f>YEAR(SalesData[Order Date])</f>
        <v>2023</v>
      </c>
      <c r="M1715">
        <f>MONTH(SalesData[Order Date])</f>
        <v>9</v>
      </c>
      <c r="N1715" t="str">
        <f>TEXT(SalesData[[#This Row],[Order Date]], "mmmm")</f>
        <v>September</v>
      </c>
      <c r="O1715" s="7">
        <f>IF(SalesData[Sales]=0,0,SalesData[Profit]/SalesData[Sales])</f>
        <v>0.25655589540117113</v>
      </c>
      <c r="P1715" s="8">
        <f t="shared" si="26"/>
        <v>6.4029595902105865E-5</v>
      </c>
      <c r="Q1715" t="str">
        <f>IF(SalesData[[#This Row],[Discount]]&gt;0, "Yes", "No")</f>
        <v>Yes</v>
      </c>
      <c r="R1715" t="str">
        <f>TEXT(SalesData[[#This Row],[Order Date]],"mmm-yyyy")</f>
        <v>Sep-2023</v>
      </c>
      <c r="S1715">
        <f>YEAR(SalesData[[#This Row],[Order Date]])*100 + MONTH(SalesData[[#This Row],[Order Date]])</f>
        <v>202309</v>
      </c>
    </row>
    <row r="1716" spans="1:19" x14ac:dyDescent="0.3">
      <c r="A1716" t="s">
        <v>8026</v>
      </c>
      <c r="B1716" s="3">
        <v>45196</v>
      </c>
      <c r="C1716" t="s">
        <v>8027</v>
      </c>
      <c r="D1716" t="s">
        <v>13</v>
      </c>
      <c r="E1716" t="s">
        <v>19</v>
      </c>
      <c r="F1716" t="s">
        <v>39</v>
      </c>
      <c r="G1716">
        <v>7</v>
      </c>
      <c r="H1716" s="5">
        <v>601.33000000000004</v>
      </c>
      <c r="I1716" s="5">
        <v>0.26</v>
      </c>
      <c r="J1716" s="5">
        <v>3114.8894</v>
      </c>
      <c r="K1716" s="5">
        <v>567.26152511497173</v>
      </c>
      <c r="L1716">
        <f>YEAR(SalesData[Order Date])</f>
        <v>2023</v>
      </c>
      <c r="M1716">
        <f>MONTH(SalesData[Order Date])</f>
        <v>9</v>
      </c>
      <c r="N1716" t="str">
        <f>TEXT(SalesData[[#This Row],[Order Date]], "mmmm")</f>
        <v>September</v>
      </c>
      <c r="O1716" s="7">
        <f>IF(SalesData[Sales]=0,0,SalesData[Profit]/SalesData[Sales])</f>
        <v>0.18211289463920347</v>
      </c>
      <c r="P1716" s="8">
        <f t="shared" si="26"/>
        <v>6.1767843185700264E-5</v>
      </c>
      <c r="Q1716" t="str">
        <f>IF(SalesData[[#This Row],[Discount]]&gt;0, "Yes", "No")</f>
        <v>Yes</v>
      </c>
      <c r="R1716" t="str">
        <f>TEXT(SalesData[[#This Row],[Order Date]],"mmm-yyyy")</f>
        <v>Sep-2023</v>
      </c>
      <c r="S1716">
        <f>YEAR(SalesData[[#This Row],[Order Date]])*100 + MONTH(SalesData[[#This Row],[Order Date]])</f>
        <v>202309</v>
      </c>
    </row>
    <row r="1717" spans="1:19" x14ac:dyDescent="0.3">
      <c r="A1717" t="s">
        <v>8056</v>
      </c>
      <c r="B1717" s="3">
        <v>45198</v>
      </c>
      <c r="C1717" t="s">
        <v>8057</v>
      </c>
      <c r="D1717" t="s">
        <v>23</v>
      </c>
      <c r="E1717" t="s">
        <v>14</v>
      </c>
      <c r="F1717" t="s">
        <v>39</v>
      </c>
      <c r="G1717">
        <v>5</v>
      </c>
      <c r="H1717" s="5">
        <v>444.09</v>
      </c>
      <c r="I1717" s="5">
        <v>0.22</v>
      </c>
      <c r="J1717" s="5">
        <v>1731.951</v>
      </c>
      <c r="K1717" s="5">
        <v>402.44101696523569</v>
      </c>
      <c r="L1717">
        <f>YEAR(SalesData[Order Date])</f>
        <v>2023</v>
      </c>
      <c r="M1717">
        <f>MONTH(SalesData[Order Date])</f>
        <v>9</v>
      </c>
      <c r="N1717" t="str">
        <f>TEXT(SalesData[[#This Row],[Order Date]], "mmmm")</f>
        <v>September</v>
      </c>
      <c r="O1717" s="7">
        <f>IF(SalesData[Sales]=0,0,SalesData[Profit]/SalesData[Sales])</f>
        <v>0.23236281913589685</v>
      </c>
      <c r="P1717" s="8">
        <f t="shared" si="26"/>
        <v>9.9079015514873123E-5</v>
      </c>
      <c r="Q1717" t="str">
        <f>IF(SalesData[[#This Row],[Discount]]&gt;0, "Yes", "No")</f>
        <v>Yes</v>
      </c>
      <c r="R1717" t="str">
        <f>TEXT(SalesData[[#This Row],[Order Date]],"mmm-yyyy")</f>
        <v>Sep-2023</v>
      </c>
      <c r="S1717">
        <f>YEAR(SalesData[[#This Row],[Order Date]])*100 + MONTH(SalesData[[#This Row],[Order Date]])</f>
        <v>202309</v>
      </c>
    </row>
    <row r="1718" spans="1:19" x14ac:dyDescent="0.3">
      <c r="A1718" t="s">
        <v>8284</v>
      </c>
      <c r="B1718" s="3">
        <v>45187</v>
      </c>
      <c r="C1718" t="s">
        <v>8285</v>
      </c>
      <c r="D1718" t="s">
        <v>23</v>
      </c>
      <c r="E1718" t="s">
        <v>14</v>
      </c>
      <c r="F1718" t="s">
        <v>53</v>
      </c>
      <c r="G1718">
        <v>8</v>
      </c>
      <c r="H1718" s="5">
        <v>358.7</v>
      </c>
      <c r="I1718" s="5">
        <v>0.16</v>
      </c>
      <c r="J1718" s="5">
        <v>2410.4639999999999</v>
      </c>
      <c r="K1718" s="5">
        <v>242.15279479894829</v>
      </c>
      <c r="L1718">
        <f>YEAR(SalesData[Order Date])</f>
        <v>2023</v>
      </c>
      <c r="M1718">
        <f>MONTH(SalesData[Order Date])</f>
        <v>9</v>
      </c>
      <c r="N1718" t="str">
        <f>TEXT(SalesData[[#This Row],[Order Date]], "mmmm")</f>
        <v>September</v>
      </c>
      <c r="O1718" s="7">
        <f>IF(SalesData[Sales]=0,0,SalesData[Profit]/SalesData[Sales])</f>
        <v>0.10045899660768562</v>
      </c>
      <c r="P1718" s="8">
        <f t="shared" si="26"/>
        <v>5.5756899916364653E-5</v>
      </c>
      <c r="Q1718" t="str">
        <f>IF(SalesData[[#This Row],[Discount]]&gt;0, "Yes", "No")</f>
        <v>Yes</v>
      </c>
      <c r="R1718" t="str">
        <f>TEXT(SalesData[[#This Row],[Order Date]],"mmm-yyyy")</f>
        <v>Sep-2023</v>
      </c>
      <c r="S1718">
        <f>YEAR(SalesData[[#This Row],[Order Date]])*100 + MONTH(SalesData[[#This Row],[Order Date]])</f>
        <v>202309</v>
      </c>
    </row>
    <row r="1719" spans="1:19" x14ac:dyDescent="0.3">
      <c r="A1719" t="s">
        <v>8329</v>
      </c>
      <c r="B1719" s="3">
        <v>45182</v>
      </c>
      <c r="C1719" t="s">
        <v>8330</v>
      </c>
      <c r="D1719" t="s">
        <v>30</v>
      </c>
      <c r="E1719" t="s">
        <v>26</v>
      </c>
      <c r="F1719" t="s">
        <v>91</v>
      </c>
      <c r="G1719">
        <v>2</v>
      </c>
      <c r="H1719" s="5">
        <v>185.65</v>
      </c>
      <c r="I1719" s="5">
        <v>0.06</v>
      </c>
      <c r="J1719" s="5">
        <v>349.02199999999999</v>
      </c>
      <c r="K1719" s="5">
        <v>48.12586209494075</v>
      </c>
      <c r="L1719">
        <f>YEAR(SalesData[Order Date])</f>
        <v>2023</v>
      </c>
      <c r="M1719">
        <f>MONTH(SalesData[Order Date])</f>
        <v>9</v>
      </c>
      <c r="N1719" t="str">
        <f>TEXT(SalesData[[#This Row],[Order Date]], "mmmm")</f>
        <v>September</v>
      </c>
      <c r="O1719" s="7">
        <f>IF(SalesData[Sales]=0,0,SalesData[Profit]/SalesData[Sales])</f>
        <v>0.13788776092894073</v>
      </c>
      <c r="P1719" s="8">
        <f t="shared" si="26"/>
        <v>1.6159439806086721E-4</v>
      </c>
      <c r="Q1719" t="str">
        <f>IF(SalesData[[#This Row],[Discount]]&gt;0, "Yes", "No")</f>
        <v>Yes</v>
      </c>
      <c r="R1719" t="str">
        <f>TEXT(SalesData[[#This Row],[Order Date]],"mmm-yyyy")</f>
        <v>Sep-2023</v>
      </c>
      <c r="S1719">
        <f>YEAR(SalesData[[#This Row],[Order Date]])*100 + MONTH(SalesData[[#This Row],[Order Date]])</f>
        <v>202309</v>
      </c>
    </row>
    <row r="1720" spans="1:19" x14ac:dyDescent="0.3">
      <c r="A1720" t="s">
        <v>8423</v>
      </c>
      <c r="B1720" s="3">
        <v>45188</v>
      </c>
      <c r="C1720" t="s">
        <v>8424</v>
      </c>
      <c r="D1720" t="s">
        <v>30</v>
      </c>
      <c r="E1720" t="s">
        <v>14</v>
      </c>
      <c r="F1720" t="s">
        <v>62</v>
      </c>
      <c r="G1720">
        <v>3</v>
      </c>
      <c r="H1720" s="5">
        <v>760.78</v>
      </c>
      <c r="I1720" s="5">
        <v>0.01</v>
      </c>
      <c r="J1720" s="5">
        <v>2259.5165999999999</v>
      </c>
      <c r="K1720" s="5">
        <v>436.36162401033278</v>
      </c>
      <c r="L1720">
        <f>YEAR(SalesData[Order Date])</f>
        <v>2023</v>
      </c>
      <c r="M1720">
        <f>MONTH(SalesData[Order Date])</f>
        <v>9</v>
      </c>
      <c r="N1720" t="str">
        <f>TEXT(SalesData[[#This Row],[Order Date]], "mmmm")</f>
        <v>September</v>
      </c>
      <c r="O1720" s="7">
        <f>IF(SalesData[Sales]=0,0,SalesData[Profit]/SalesData[Sales])</f>
        <v>0.19312167213568282</v>
      </c>
      <c r="P1720" s="8">
        <f t="shared" si="26"/>
        <v>4.3814681423451364E-6</v>
      </c>
      <c r="Q1720" t="str">
        <f>IF(SalesData[[#This Row],[Discount]]&gt;0, "Yes", "No")</f>
        <v>Yes</v>
      </c>
      <c r="R1720" t="str">
        <f>TEXT(SalesData[[#This Row],[Order Date]],"mmm-yyyy")</f>
        <v>Sep-2023</v>
      </c>
      <c r="S1720">
        <f>YEAR(SalesData[[#This Row],[Order Date]])*100 + MONTH(SalesData[[#This Row],[Order Date]])</f>
        <v>202309</v>
      </c>
    </row>
    <row r="1721" spans="1:19" x14ac:dyDescent="0.3">
      <c r="A1721" t="s">
        <v>8453</v>
      </c>
      <c r="B1721" s="3">
        <v>45183</v>
      </c>
      <c r="C1721" t="s">
        <v>8454</v>
      </c>
      <c r="D1721" t="s">
        <v>30</v>
      </c>
      <c r="E1721" t="s">
        <v>14</v>
      </c>
      <c r="F1721" t="s">
        <v>27</v>
      </c>
      <c r="G1721">
        <v>4</v>
      </c>
      <c r="H1721" s="5">
        <v>810.19</v>
      </c>
      <c r="I1721" s="5">
        <v>0.02</v>
      </c>
      <c r="J1721" s="5">
        <v>3175.9448000000002</v>
      </c>
      <c r="K1721" s="5">
        <v>535.71346632586062</v>
      </c>
      <c r="L1721">
        <f>YEAR(SalesData[Order Date])</f>
        <v>2023</v>
      </c>
      <c r="M1721">
        <f>MONTH(SalesData[Order Date])</f>
        <v>9</v>
      </c>
      <c r="N1721" t="str">
        <f>TEXT(SalesData[[#This Row],[Order Date]], "mmmm")</f>
        <v>September</v>
      </c>
      <c r="O1721" s="7">
        <f>IF(SalesData[Sales]=0,0,SalesData[Profit]/SalesData[Sales])</f>
        <v>0.16867845635284989</v>
      </c>
      <c r="P1721" s="8">
        <f t="shared" si="26"/>
        <v>6.1713918957281619E-6</v>
      </c>
      <c r="Q1721" t="str">
        <f>IF(SalesData[[#This Row],[Discount]]&gt;0, "Yes", "No")</f>
        <v>Yes</v>
      </c>
      <c r="R1721" t="str">
        <f>TEXT(SalesData[[#This Row],[Order Date]],"mmm-yyyy")</f>
        <v>Sep-2023</v>
      </c>
      <c r="S1721">
        <f>YEAR(SalesData[[#This Row],[Order Date]])*100 + MONTH(SalesData[[#This Row],[Order Date]])</f>
        <v>202309</v>
      </c>
    </row>
    <row r="1722" spans="1:19" x14ac:dyDescent="0.3">
      <c r="A1722" t="s">
        <v>8515</v>
      </c>
      <c r="B1722" s="3">
        <v>45182</v>
      </c>
      <c r="C1722" t="s">
        <v>8516</v>
      </c>
      <c r="D1722" t="s">
        <v>23</v>
      </c>
      <c r="E1722" t="s">
        <v>14</v>
      </c>
      <c r="F1722" t="s">
        <v>27</v>
      </c>
      <c r="G1722">
        <v>1</v>
      </c>
      <c r="H1722" s="5">
        <v>132.26</v>
      </c>
      <c r="I1722" s="5">
        <v>7.0000000000000007E-2</v>
      </c>
      <c r="J1722" s="5">
        <v>123.0018</v>
      </c>
      <c r="K1722" s="5">
        <v>24.550089682945881</v>
      </c>
      <c r="L1722">
        <f>YEAR(SalesData[Order Date])</f>
        <v>2023</v>
      </c>
      <c r="M1722">
        <f>MONTH(SalesData[Order Date])</f>
        <v>9</v>
      </c>
      <c r="N1722" t="str">
        <f>TEXT(SalesData[[#This Row],[Order Date]], "mmmm")</f>
        <v>September</v>
      </c>
      <c r="O1722" s="7">
        <f>IF(SalesData[Sales]=0,0,SalesData[Profit]/SalesData[Sales])</f>
        <v>0.19959130421624627</v>
      </c>
      <c r="P1722" s="8">
        <f t="shared" si="26"/>
        <v>5.2926054740662343E-4</v>
      </c>
      <c r="Q1722" t="str">
        <f>IF(SalesData[[#This Row],[Discount]]&gt;0, "Yes", "No")</f>
        <v>Yes</v>
      </c>
      <c r="R1722" t="str">
        <f>TEXT(SalesData[[#This Row],[Order Date]],"mmm-yyyy")</f>
        <v>Sep-2023</v>
      </c>
      <c r="S1722">
        <f>YEAR(SalesData[[#This Row],[Order Date]])*100 + MONTH(SalesData[[#This Row],[Order Date]])</f>
        <v>202309</v>
      </c>
    </row>
    <row r="1723" spans="1:19" x14ac:dyDescent="0.3">
      <c r="A1723" t="s">
        <v>8541</v>
      </c>
      <c r="B1723" s="3">
        <v>45198</v>
      </c>
      <c r="C1723" t="s">
        <v>8542</v>
      </c>
      <c r="D1723" t="s">
        <v>23</v>
      </c>
      <c r="E1723" t="s">
        <v>19</v>
      </c>
      <c r="F1723" t="s">
        <v>91</v>
      </c>
      <c r="G1723">
        <v>3</v>
      </c>
      <c r="H1723" s="5">
        <v>26.13</v>
      </c>
      <c r="I1723" s="5">
        <v>0.02</v>
      </c>
      <c r="J1723" s="5">
        <v>76.822199999999995</v>
      </c>
      <c r="K1723" s="5">
        <v>4.4099373144921019</v>
      </c>
      <c r="L1723">
        <f>YEAR(SalesData[Order Date])</f>
        <v>2023</v>
      </c>
      <c r="M1723">
        <f>MONTH(SalesData[Order Date])</f>
        <v>9</v>
      </c>
      <c r="N1723" t="str">
        <f>TEXT(SalesData[[#This Row],[Order Date]], "mmmm")</f>
        <v>September</v>
      </c>
      <c r="O1723" s="7">
        <f>IF(SalesData[Sales]=0,0,SalesData[Profit]/SalesData[Sales])</f>
        <v>5.7404465304197252E-2</v>
      </c>
      <c r="P1723" s="8">
        <f t="shared" si="26"/>
        <v>2.5513458349279245E-4</v>
      </c>
      <c r="Q1723" t="str">
        <f>IF(SalesData[[#This Row],[Discount]]&gt;0, "Yes", "No")</f>
        <v>Yes</v>
      </c>
      <c r="R1723" t="str">
        <f>TEXT(SalesData[[#This Row],[Order Date]],"mmm-yyyy")</f>
        <v>Sep-2023</v>
      </c>
      <c r="S1723">
        <f>YEAR(SalesData[[#This Row],[Order Date]])*100 + MONTH(SalesData[[#This Row],[Order Date]])</f>
        <v>202309</v>
      </c>
    </row>
    <row r="1724" spans="1:19" x14ac:dyDescent="0.3">
      <c r="A1724" t="s">
        <v>8622</v>
      </c>
      <c r="B1724" s="3">
        <v>45176</v>
      </c>
      <c r="C1724" t="s">
        <v>8623</v>
      </c>
      <c r="D1724" t="s">
        <v>30</v>
      </c>
      <c r="E1724" t="s">
        <v>14</v>
      </c>
      <c r="F1724" t="s">
        <v>27</v>
      </c>
      <c r="G1724">
        <v>3</v>
      </c>
      <c r="H1724" s="5">
        <v>95.19</v>
      </c>
      <c r="I1724" s="5">
        <v>0.14000000000000001</v>
      </c>
      <c r="J1724" s="5">
        <v>245.59020000000001</v>
      </c>
      <c r="K1724" s="5">
        <v>18.68158822099933</v>
      </c>
      <c r="L1724">
        <f>YEAR(SalesData[Order Date])</f>
        <v>2023</v>
      </c>
      <c r="M1724">
        <f>MONTH(SalesData[Order Date])</f>
        <v>9</v>
      </c>
      <c r="N1724" t="str">
        <f>TEXT(SalesData[[#This Row],[Order Date]], "mmmm")</f>
        <v>September</v>
      </c>
      <c r="O1724" s="7">
        <f>IF(SalesData[Sales]=0,0,SalesData[Profit]/SalesData[Sales])</f>
        <v>7.606813391169244E-2</v>
      </c>
      <c r="P1724" s="8">
        <f t="shared" si="26"/>
        <v>4.9024757502538784E-4</v>
      </c>
      <c r="Q1724" t="str">
        <f>IF(SalesData[[#This Row],[Discount]]&gt;0, "Yes", "No")</f>
        <v>Yes</v>
      </c>
      <c r="R1724" t="str">
        <f>TEXT(SalesData[[#This Row],[Order Date]],"mmm-yyyy")</f>
        <v>Sep-2023</v>
      </c>
      <c r="S1724">
        <f>YEAR(SalesData[[#This Row],[Order Date]])*100 + MONTH(SalesData[[#This Row],[Order Date]])</f>
        <v>202309</v>
      </c>
    </row>
    <row r="1725" spans="1:19" x14ac:dyDescent="0.3">
      <c r="A1725" t="s">
        <v>8638</v>
      </c>
      <c r="B1725" s="3">
        <v>45191</v>
      </c>
      <c r="C1725" t="s">
        <v>7438</v>
      </c>
      <c r="D1725" t="s">
        <v>23</v>
      </c>
      <c r="E1725" t="s">
        <v>26</v>
      </c>
      <c r="F1725" t="s">
        <v>53</v>
      </c>
      <c r="G1725">
        <v>2</v>
      </c>
      <c r="H1725" s="5">
        <v>335.97</v>
      </c>
      <c r="I1725" s="5">
        <v>0</v>
      </c>
      <c r="J1725" s="5">
        <v>671.94</v>
      </c>
      <c r="K1725" s="5">
        <v>146.01385320374271</v>
      </c>
      <c r="L1725">
        <f>YEAR(SalesData[Order Date])</f>
        <v>2023</v>
      </c>
      <c r="M1725">
        <f>MONTH(SalesData[Order Date])</f>
        <v>9</v>
      </c>
      <c r="N1725" t="str">
        <f>TEXT(SalesData[[#This Row],[Order Date]], "mmmm")</f>
        <v>September</v>
      </c>
      <c r="O1725" s="7">
        <f>IF(SalesData[Sales]=0,0,SalesData[Profit]/SalesData[Sales])</f>
        <v>0.21730192160571285</v>
      </c>
      <c r="P1725" s="8">
        <f t="shared" si="26"/>
        <v>0</v>
      </c>
      <c r="Q1725" t="str">
        <f>IF(SalesData[[#This Row],[Discount]]&gt;0, "Yes", "No")</f>
        <v>No</v>
      </c>
      <c r="R1725" t="str">
        <f>TEXT(SalesData[[#This Row],[Order Date]],"mmm-yyyy")</f>
        <v>Sep-2023</v>
      </c>
      <c r="S1725">
        <f>YEAR(SalesData[[#This Row],[Order Date]])*100 + MONTH(SalesData[[#This Row],[Order Date]])</f>
        <v>202309</v>
      </c>
    </row>
    <row r="1726" spans="1:19" x14ac:dyDescent="0.3">
      <c r="A1726" t="s">
        <v>8777</v>
      </c>
      <c r="B1726" s="3">
        <v>45171</v>
      </c>
      <c r="C1726" t="s">
        <v>8778</v>
      </c>
      <c r="D1726" t="s">
        <v>30</v>
      </c>
      <c r="E1726" t="s">
        <v>26</v>
      </c>
      <c r="F1726" t="s">
        <v>34</v>
      </c>
      <c r="G1726">
        <v>7</v>
      </c>
      <c r="H1726" s="5">
        <v>897.56</v>
      </c>
      <c r="I1726" s="5">
        <v>0.26</v>
      </c>
      <c r="J1726" s="5">
        <v>4649.3608000000004</v>
      </c>
      <c r="K1726" s="5">
        <v>1394.0080326537011</v>
      </c>
      <c r="L1726">
        <f>YEAR(SalesData[Order Date])</f>
        <v>2023</v>
      </c>
      <c r="M1726">
        <f>MONTH(SalesData[Order Date])</f>
        <v>9</v>
      </c>
      <c r="N1726" t="str">
        <f>TEXT(SalesData[[#This Row],[Order Date]], "mmmm")</f>
        <v>September</v>
      </c>
      <c r="O1726" s="7">
        <f>IF(SalesData[Sales]=0,0,SalesData[Profit]/SalesData[Sales])</f>
        <v>0.29982788873982441</v>
      </c>
      <c r="P1726" s="8">
        <f t="shared" si="26"/>
        <v>4.1382032558109926E-5</v>
      </c>
      <c r="Q1726" t="str">
        <f>IF(SalesData[[#This Row],[Discount]]&gt;0, "Yes", "No")</f>
        <v>Yes</v>
      </c>
      <c r="R1726" t="str">
        <f>TEXT(SalesData[[#This Row],[Order Date]],"mmm-yyyy")</f>
        <v>Sep-2023</v>
      </c>
      <c r="S1726">
        <f>YEAR(SalesData[[#This Row],[Order Date]])*100 + MONTH(SalesData[[#This Row],[Order Date]])</f>
        <v>202309</v>
      </c>
    </row>
    <row r="1727" spans="1:19" x14ac:dyDescent="0.3">
      <c r="A1727" t="s">
        <v>8792</v>
      </c>
      <c r="B1727" s="3">
        <v>45183</v>
      </c>
      <c r="C1727" t="s">
        <v>8793</v>
      </c>
      <c r="D1727" t="s">
        <v>13</v>
      </c>
      <c r="E1727" t="s">
        <v>19</v>
      </c>
      <c r="F1727" t="s">
        <v>62</v>
      </c>
      <c r="G1727">
        <v>9</v>
      </c>
      <c r="H1727" s="5">
        <v>357.69</v>
      </c>
      <c r="I1727" s="5">
        <v>7.0000000000000007E-2</v>
      </c>
      <c r="J1727" s="5">
        <v>2993.8652999999999</v>
      </c>
      <c r="K1727" s="5">
        <v>223.6044353856</v>
      </c>
      <c r="L1727">
        <f>YEAR(SalesData[Order Date])</f>
        <v>2023</v>
      </c>
      <c r="M1727">
        <f>MONTH(SalesData[Order Date])</f>
        <v>9</v>
      </c>
      <c r="N1727" t="str">
        <f>TEXT(SalesData[[#This Row],[Order Date]], "mmmm")</f>
        <v>September</v>
      </c>
      <c r="O1727" s="7">
        <f>IF(SalesData[Sales]=0,0,SalesData[Profit]/SalesData[Sales])</f>
        <v>7.4687540346454459E-2</v>
      </c>
      <c r="P1727" s="8">
        <f t="shared" si="26"/>
        <v>2.1744465257004049E-5</v>
      </c>
      <c r="Q1727" t="str">
        <f>IF(SalesData[[#This Row],[Discount]]&gt;0, "Yes", "No")</f>
        <v>Yes</v>
      </c>
      <c r="R1727" t="str">
        <f>TEXT(SalesData[[#This Row],[Order Date]],"mmm-yyyy")</f>
        <v>Sep-2023</v>
      </c>
      <c r="S1727">
        <f>YEAR(SalesData[[#This Row],[Order Date]])*100 + MONTH(SalesData[[#This Row],[Order Date]])</f>
        <v>202309</v>
      </c>
    </row>
    <row r="1728" spans="1:19" x14ac:dyDescent="0.3">
      <c r="A1728" t="s">
        <v>8815</v>
      </c>
      <c r="B1728" s="3">
        <v>45189</v>
      </c>
      <c r="C1728" t="s">
        <v>8816</v>
      </c>
      <c r="D1728" t="s">
        <v>18</v>
      </c>
      <c r="E1728" t="s">
        <v>14</v>
      </c>
      <c r="F1728" t="s">
        <v>53</v>
      </c>
      <c r="G1728">
        <v>7</v>
      </c>
      <c r="H1728" s="5">
        <v>580.28</v>
      </c>
      <c r="I1728" s="5">
        <v>0.06</v>
      </c>
      <c r="J1728" s="5">
        <v>3818.2424000000001</v>
      </c>
      <c r="K1728" s="5">
        <v>896.09556271500105</v>
      </c>
      <c r="L1728">
        <f>YEAR(SalesData[Order Date])</f>
        <v>2023</v>
      </c>
      <c r="M1728">
        <f>MONTH(SalesData[Order Date])</f>
        <v>9</v>
      </c>
      <c r="N1728" t="str">
        <f>TEXT(SalesData[[#This Row],[Order Date]], "mmmm")</f>
        <v>September</v>
      </c>
      <c r="O1728" s="7">
        <f>IF(SalesData[Sales]=0,0,SalesData[Profit]/SalesData[Sales])</f>
        <v>0.23468797128097499</v>
      </c>
      <c r="P1728" s="8">
        <f t="shared" si="26"/>
        <v>1.4771194201813903E-5</v>
      </c>
      <c r="Q1728" t="str">
        <f>IF(SalesData[[#This Row],[Discount]]&gt;0, "Yes", "No")</f>
        <v>Yes</v>
      </c>
      <c r="R1728" t="str">
        <f>TEXT(SalesData[[#This Row],[Order Date]],"mmm-yyyy")</f>
        <v>Sep-2023</v>
      </c>
      <c r="S1728">
        <f>YEAR(SalesData[[#This Row],[Order Date]])*100 + MONTH(SalesData[[#This Row],[Order Date]])</f>
        <v>202309</v>
      </c>
    </row>
    <row r="1729" spans="1:19" x14ac:dyDescent="0.3">
      <c r="A1729" t="s">
        <v>8886</v>
      </c>
      <c r="B1729" s="3">
        <v>45176</v>
      </c>
      <c r="C1729" t="s">
        <v>2376</v>
      </c>
      <c r="D1729" t="s">
        <v>13</v>
      </c>
      <c r="E1729" t="s">
        <v>19</v>
      </c>
      <c r="F1729" t="s">
        <v>31</v>
      </c>
      <c r="G1729">
        <v>4</v>
      </c>
      <c r="H1729" s="5">
        <v>543.80999999999995</v>
      </c>
      <c r="I1729" s="5">
        <v>0.01</v>
      </c>
      <c r="J1729" s="5">
        <v>2153.4875999999999</v>
      </c>
      <c r="K1729" s="5">
        <v>334.61398265198079</v>
      </c>
      <c r="L1729">
        <f>YEAR(SalesData[Order Date])</f>
        <v>2023</v>
      </c>
      <c r="M1729">
        <f>MONTH(SalesData[Order Date])</f>
        <v>9</v>
      </c>
      <c r="N1729" t="str">
        <f>TEXT(SalesData[[#This Row],[Order Date]], "mmmm")</f>
        <v>September</v>
      </c>
      <c r="O1729" s="7">
        <f>IF(SalesData[Sales]=0,0,SalesData[Profit]/SalesData[Sales])</f>
        <v>0.15538235866878491</v>
      </c>
      <c r="P1729" s="8">
        <f t="shared" si="26"/>
        <v>4.5971938728600065E-6</v>
      </c>
      <c r="Q1729" t="str">
        <f>IF(SalesData[[#This Row],[Discount]]&gt;0, "Yes", "No")</f>
        <v>Yes</v>
      </c>
      <c r="R1729" t="str">
        <f>TEXT(SalesData[[#This Row],[Order Date]],"mmm-yyyy")</f>
        <v>Sep-2023</v>
      </c>
      <c r="S1729">
        <f>YEAR(SalesData[[#This Row],[Order Date]])*100 + MONTH(SalesData[[#This Row],[Order Date]])</f>
        <v>202309</v>
      </c>
    </row>
    <row r="1730" spans="1:19" x14ac:dyDescent="0.3">
      <c r="A1730" t="s">
        <v>9001</v>
      </c>
      <c r="B1730" s="3">
        <v>45175</v>
      </c>
      <c r="C1730" t="s">
        <v>9002</v>
      </c>
      <c r="D1730" t="s">
        <v>13</v>
      </c>
      <c r="E1730" t="s">
        <v>14</v>
      </c>
      <c r="F1730" t="s">
        <v>15</v>
      </c>
      <c r="G1730">
        <v>4</v>
      </c>
      <c r="H1730" s="5">
        <v>494.54</v>
      </c>
      <c r="I1730" s="5">
        <v>0.25</v>
      </c>
      <c r="J1730" s="5">
        <v>1483.62</v>
      </c>
      <c r="K1730" s="5">
        <v>145.01084955177089</v>
      </c>
      <c r="L1730">
        <f>YEAR(SalesData[Order Date])</f>
        <v>2023</v>
      </c>
      <c r="M1730">
        <f>MONTH(SalesData[Order Date])</f>
        <v>9</v>
      </c>
      <c r="N1730" t="str">
        <f>TEXT(SalesData[[#This Row],[Order Date]], "mmmm")</f>
        <v>September</v>
      </c>
      <c r="O1730" s="7">
        <f>IF(SalesData[Sales]=0,0,SalesData[Profit]/SalesData[Sales])</f>
        <v>9.7741233976200714E-2</v>
      </c>
      <c r="P1730" s="8">
        <f t="shared" ref="P1730:P1793" si="27">IF(H:H*G:G=0, 0, (I:I/(H:H*G:G)))</f>
        <v>1.2638007036842319E-4</v>
      </c>
      <c r="Q1730" t="str">
        <f>IF(SalesData[[#This Row],[Discount]]&gt;0, "Yes", "No")</f>
        <v>Yes</v>
      </c>
      <c r="R1730" t="str">
        <f>TEXT(SalesData[[#This Row],[Order Date]],"mmm-yyyy")</f>
        <v>Sep-2023</v>
      </c>
      <c r="S1730">
        <f>YEAR(SalesData[[#This Row],[Order Date]])*100 + MONTH(SalesData[[#This Row],[Order Date]])</f>
        <v>202309</v>
      </c>
    </row>
    <row r="1731" spans="1:19" x14ac:dyDescent="0.3">
      <c r="A1731" t="s">
        <v>9009</v>
      </c>
      <c r="B1731" s="3">
        <v>45197</v>
      </c>
      <c r="C1731" t="s">
        <v>9010</v>
      </c>
      <c r="D1731" t="s">
        <v>13</v>
      </c>
      <c r="E1731" t="s">
        <v>14</v>
      </c>
      <c r="F1731" t="s">
        <v>34</v>
      </c>
      <c r="G1731">
        <v>6</v>
      </c>
      <c r="H1731" s="5">
        <v>76.28</v>
      </c>
      <c r="I1731" s="5">
        <v>0.26</v>
      </c>
      <c r="J1731" s="5">
        <v>338.6832</v>
      </c>
      <c r="K1731" s="5">
        <v>94.639956250311684</v>
      </c>
      <c r="L1731">
        <f>YEAR(SalesData[Order Date])</f>
        <v>2023</v>
      </c>
      <c r="M1731">
        <f>MONTH(SalesData[Order Date])</f>
        <v>9</v>
      </c>
      <c r="N1731" t="str">
        <f>TEXT(SalesData[[#This Row],[Order Date]], "mmmm")</f>
        <v>September</v>
      </c>
      <c r="O1731" s="7">
        <f>IF(SalesData[Sales]=0,0,SalesData[Profit]/SalesData[Sales])</f>
        <v>0.27943504800448232</v>
      </c>
      <c r="P1731" s="8">
        <f t="shared" si="27"/>
        <v>5.6808250305890576E-4</v>
      </c>
      <c r="Q1731" t="str">
        <f>IF(SalesData[[#This Row],[Discount]]&gt;0, "Yes", "No")</f>
        <v>Yes</v>
      </c>
      <c r="R1731" t="str">
        <f>TEXT(SalesData[[#This Row],[Order Date]],"mmm-yyyy")</f>
        <v>Sep-2023</v>
      </c>
      <c r="S1731">
        <f>YEAR(SalesData[[#This Row],[Order Date]])*100 + MONTH(SalesData[[#This Row],[Order Date]])</f>
        <v>202309</v>
      </c>
    </row>
    <row r="1732" spans="1:19" x14ac:dyDescent="0.3">
      <c r="A1732" t="s">
        <v>9013</v>
      </c>
      <c r="B1732" s="3">
        <v>45194</v>
      </c>
      <c r="C1732" t="s">
        <v>8019</v>
      </c>
      <c r="D1732" t="s">
        <v>23</v>
      </c>
      <c r="E1732" t="s">
        <v>19</v>
      </c>
      <c r="F1732" t="s">
        <v>44</v>
      </c>
      <c r="G1732">
        <v>1</v>
      </c>
      <c r="H1732" s="5">
        <v>488.34</v>
      </c>
      <c r="I1732" s="5">
        <v>0.04</v>
      </c>
      <c r="J1732" s="5">
        <v>468.80639999999988</v>
      </c>
      <c r="K1732" s="5">
        <v>103.3394387444787</v>
      </c>
      <c r="L1732">
        <f>YEAR(SalesData[Order Date])</f>
        <v>2023</v>
      </c>
      <c r="M1732">
        <f>MONTH(SalesData[Order Date])</f>
        <v>9</v>
      </c>
      <c r="N1732" t="str">
        <f>TEXT(SalesData[[#This Row],[Order Date]], "mmmm")</f>
        <v>September</v>
      </c>
      <c r="O1732" s="7">
        <f>IF(SalesData[Sales]=0,0,SalesData[Profit]/SalesData[Sales])</f>
        <v>0.22043094707000316</v>
      </c>
      <c r="P1732" s="8">
        <f t="shared" si="27"/>
        <v>8.1910144571405174E-5</v>
      </c>
      <c r="Q1732" t="str">
        <f>IF(SalesData[[#This Row],[Discount]]&gt;0, "Yes", "No")</f>
        <v>Yes</v>
      </c>
      <c r="R1732" t="str">
        <f>TEXT(SalesData[[#This Row],[Order Date]],"mmm-yyyy")</f>
        <v>Sep-2023</v>
      </c>
      <c r="S1732">
        <f>YEAR(SalesData[[#This Row],[Order Date]])*100 + MONTH(SalesData[[#This Row],[Order Date]])</f>
        <v>202309</v>
      </c>
    </row>
    <row r="1733" spans="1:19" x14ac:dyDescent="0.3">
      <c r="A1733" t="s">
        <v>9060</v>
      </c>
      <c r="B1733" s="3">
        <v>45187</v>
      </c>
      <c r="C1733" t="s">
        <v>9061</v>
      </c>
      <c r="D1733" t="s">
        <v>18</v>
      </c>
      <c r="E1733" t="s">
        <v>26</v>
      </c>
      <c r="F1733" t="s">
        <v>39</v>
      </c>
      <c r="G1733">
        <v>3</v>
      </c>
      <c r="H1733" s="5">
        <v>620.37</v>
      </c>
      <c r="I1733" s="5">
        <v>0.14000000000000001</v>
      </c>
      <c r="J1733" s="5">
        <v>1600.5545999999999</v>
      </c>
      <c r="K1733" s="5">
        <v>160.36441232070791</v>
      </c>
      <c r="L1733">
        <f>YEAR(SalesData[Order Date])</f>
        <v>2023</v>
      </c>
      <c r="M1733">
        <f>MONTH(SalesData[Order Date])</f>
        <v>9</v>
      </c>
      <c r="N1733" t="str">
        <f>TEXT(SalesData[[#This Row],[Order Date]], "mmmm")</f>
        <v>September</v>
      </c>
      <c r="O1733" s="7">
        <f>IF(SalesData[Sales]=0,0,SalesData[Profit]/SalesData[Sales])</f>
        <v>0.10019302829201074</v>
      </c>
      <c r="P1733" s="8">
        <f t="shared" si="27"/>
        <v>7.52239255068212E-5</v>
      </c>
      <c r="Q1733" t="str">
        <f>IF(SalesData[[#This Row],[Discount]]&gt;0, "Yes", "No")</f>
        <v>Yes</v>
      </c>
      <c r="R1733" t="str">
        <f>TEXT(SalesData[[#This Row],[Order Date]],"mmm-yyyy")</f>
        <v>Sep-2023</v>
      </c>
      <c r="S1733">
        <f>YEAR(SalesData[[#This Row],[Order Date]])*100 + MONTH(SalesData[[#This Row],[Order Date]])</f>
        <v>202309</v>
      </c>
    </row>
    <row r="1734" spans="1:19" x14ac:dyDescent="0.3">
      <c r="A1734" t="s">
        <v>9107</v>
      </c>
      <c r="B1734" s="3">
        <v>45184</v>
      </c>
      <c r="C1734" t="s">
        <v>9108</v>
      </c>
      <c r="D1734" t="s">
        <v>30</v>
      </c>
      <c r="E1734" t="s">
        <v>14</v>
      </c>
      <c r="F1734" t="s">
        <v>20</v>
      </c>
      <c r="G1734">
        <v>1</v>
      </c>
      <c r="H1734" s="5">
        <v>376.39</v>
      </c>
      <c r="I1734" s="5">
        <v>0.24</v>
      </c>
      <c r="J1734" s="5">
        <v>286.0564</v>
      </c>
      <c r="K1734" s="5">
        <v>32.991356295773137</v>
      </c>
      <c r="L1734">
        <f>YEAR(SalesData[Order Date])</f>
        <v>2023</v>
      </c>
      <c r="M1734">
        <f>MONTH(SalesData[Order Date])</f>
        <v>9</v>
      </c>
      <c r="N1734" t="str">
        <f>TEXT(SalesData[[#This Row],[Order Date]], "mmmm")</f>
        <v>September</v>
      </c>
      <c r="O1734" s="7">
        <f>IF(SalesData[Sales]=0,0,SalesData[Profit]/SalesData[Sales])</f>
        <v>0.11533164891879062</v>
      </c>
      <c r="P1734" s="8">
        <f t="shared" si="27"/>
        <v>6.3763649406201018E-4</v>
      </c>
      <c r="Q1734" t="str">
        <f>IF(SalesData[[#This Row],[Discount]]&gt;0, "Yes", "No")</f>
        <v>Yes</v>
      </c>
      <c r="R1734" t="str">
        <f>TEXT(SalesData[[#This Row],[Order Date]],"mmm-yyyy")</f>
        <v>Sep-2023</v>
      </c>
      <c r="S1734">
        <f>YEAR(SalesData[[#This Row],[Order Date]])*100 + MONTH(SalesData[[#This Row],[Order Date]])</f>
        <v>202309</v>
      </c>
    </row>
    <row r="1735" spans="1:19" x14ac:dyDescent="0.3">
      <c r="A1735" t="s">
        <v>9130</v>
      </c>
      <c r="B1735" s="3">
        <v>45185</v>
      </c>
      <c r="C1735" t="s">
        <v>9131</v>
      </c>
      <c r="D1735" t="s">
        <v>18</v>
      </c>
      <c r="E1735" t="s">
        <v>14</v>
      </c>
      <c r="F1735" t="s">
        <v>62</v>
      </c>
      <c r="G1735">
        <v>6</v>
      </c>
      <c r="H1735" s="5">
        <v>194.58</v>
      </c>
      <c r="I1735" s="5">
        <v>0.19</v>
      </c>
      <c r="J1735" s="5">
        <v>945.65880000000004</v>
      </c>
      <c r="K1735" s="5">
        <v>229.8060184262973</v>
      </c>
      <c r="L1735">
        <f>YEAR(SalesData[Order Date])</f>
        <v>2023</v>
      </c>
      <c r="M1735">
        <f>MONTH(SalesData[Order Date])</f>
        <v>9</v>
      </c>
      <c r="N1735" t="str">
        <f>TEXT(SalesData[[#This Row],[Order Date]], "mmmm")</f>
        <v>September</v>
      </c>
      <c r="O1735" s="7">
        <f>IF(SalesData[Sales]=0,0,SalesData[Profit]/SalesData[Sales])</f>
        <v>0.24301155810774169</v>
      </c>
      <c r="P1735" s="8">
        <f t="shared" si="27"/>
        <v>1.6274368725802582E-4</v>
      </c>
      <c r="Q1735" t="str">
        <f>IF(SalesData[[#This Row],[Discount]]&gt;0, "Yes", "No")</f>
        <v>Yes</v>
      </c>
      <c r="R1735" t="str">
        <f>TEXT(SalesData[[#This Row],[Order Date]],"mmm-yyyy")</f>
        <v>Sep-2023</v>
      </c>
      <c r="S1735">
        <f>YEAR(SalesData[[#This Row],[Order Date]])*100 + MONTH(SalesData[[#This Row],[Order Date]])</f>
        <v>202309</v>
      </c>
    </row>
    <row r="1736" spans="1:19" x14ac:dyDescent="0.3">
      <c r="A1736" t="s">
        <v>9168</v>
      </c>
      <c r="B1736" s="3">
        <v>45183</v>
      </c>
      <c r="C1736" t="s">
        <v>9169</v>
      </c>
      <c r="D1736" t="s">
        <v>23</v>
      </c>
      <c r="E1736" t="s">
        <v>14</v>
      </c>
      <c r="F1736" t="s">
        <v>27</v>
      </c>
      <c r="G1736">
        <v>4</v>
      </c>
      <c r="H1736" s="5">
        <v>393.79</v>
      </c>
      <c r="I1736" s="5">
        <v>0.01</v>
      </c>
      <c r="J1736" s="5">
        <v>1559.4084</v>
      </c>
      <c r="K1736" s="5">
        <v>128.803106561475</v>
      </c>
      <c r="L1736">
        <f>YEAR(SalesData[Order Date])</f>
        <v>2023</v>
      </c>
      <c r="M1736">
        <f>MONTH(SalesData[Order Date])</f>
        <v>9</v>
      </c>
      <c r="N1736" t="str">
        <f>TEXT(SalesData[[#This Row],[Order Date]], "mmmm")</f>
        <v>September</v>
      </c>
      <c r="O1736" s="7">
        <f>IF(SalesData[Sales]=0,0,SalesData[Profit]/SalesData[Sales])</f>
        <v>8.2597417431812606E-2</v>
      </c>
      <c r="P1736" s="8">
        <f t="shared" si="27"/>
        <v>6.3485614159831384E-6</v>
      </c>
      <c r="Q1736" t="str">
        <f>IF(SalesData[[#This Row],[Discount]]&gt;0, "Yes", "No")</f>
        <v>Yes</v>
      </c>
      <c r="R1736" t="str">
        <f>TEXT(SalesData[[#This Row],[Order Date]],"mmm-yyyy")</f>
        <v>Sep-2023</v>
      </c>
      <c r="S1736">
        <f>YEAR(SalesData[[#This Row],[Order Date]])*100 + MONTH(SalesData[[#This Row],[Order Date]])</f>
        <v>202309</v>
      </c>
    </row>
    <row r="1737" spans="1:19" x14ac:dyDescent="0.3">
      <c r="A1737" t="s">
        <v>9174</v>
      </c>
      <c r="B1737" s="3">
        <v>45195</v>
      </c>
      <c r="C1737" t="s">
        <v>9175</v>
      </c>
      <c r="D1737" t="s">
        <v>30</v>
      </c>
      <c r="E1737" t="s">
        <v>14</v>
      </c>
      <c r="F1737" t="s">
        <v>27</v>
      </c>
      <c r="G1737">
        <v>2</v>
      </c>
      <c r="H1737" s="5">
        <v>13.95</v>
      </c>
      <c r="I1737" s="5">
        <v>0.14000000000000001</v>
      </c>
      <c r="J1737" s="5">
        <v>23.994</v>
      </c>
      <c r="K1737" s="5">
        <v>4.7084256054661253</v>
      </c>
      <c r="L1737">
        <f>YEAR(SalesData[Order Date])</f>
        <v>2023</v>
      </c>
      <c r="M1737">
        <f>MONTH(SalesData[Order Date])</f>
        <v>9</v>
      </c>
      <c r="N1737" t="str">
        <f>TEXT(SalesData[[#This Row],[Order Date]], "mmmm")</f>
        <v>September</v>
      </c>
      <c r="O1737" s="7">
        <f>IF(SalesData[Sales]=0,0,SalesData[Profit]/SalesData[Sales])</f>
        <v>0.19623345859240332</v>
      </c>
      <c r="P1737" s="8">
        <f t="shared" si="27"/>
        <v>5.0179211469534059E-3</v>
      </c>
      <c r="Q1737" t="str">
        <f>IF(SalesData[[#This Row],[Discount]]&gt;0, "Yes", "No")</f>
        <v>Yes</v>
      </c>
      <c r="R1737" t="str">
        <f>TEXT(SalesData[[#This Row],[Order Date]],"mmm-yyyy")</f>
        <v>Sep-2023</v>
      </c>
      <c r="S1737">
        <f>YEAR(SalesData[[#This Row],[Order Date]])*100 + MONTH(SalesData[[#This Row],[Order Date]])</f>
        <v>202309</v>
      </c>
    </row>
    <row r="1738" spans="1:19" x14ac:dyDescent="0.3">
      <c r="A1738" t="s">
        <v>9208</v>
      </c>
      <c r="B1738" s="3">
        <v>45175</v>
      </c>
      <c r="C1738" t="s">
        <v>9209</v>
      </c>
      <c r="D1738" t="s">
        <v>30</v>
      </c>
      <c r="E1738" t="s">
        <v>14</v>
      </c>
      <c r="F1738" t="s">
        <v>91</v>
      </c>
      <c r="G1738">
        <v>7</v>
      </c>
      <c r="H1738" s="5">
        <v>949.42</v>
      </c>
      <c r="I1738" s="5">
        <v>0.09</v>
      </c>
      <c r="J1738" s="5">
        <v>6047.8054000000002</v>
      </c>
      <c r="K1738" s="5">
        <v>514.65360736122796</v>
      </c>
      <c r="L1738">
        <f>YEAR(SalesData[Order Date])</f>
        <v>2023</v>
      </c>
      <c r="M1738">
        <f>MONTH(SalesData[Order Date])</f>
        <v>9</v>
      </c>
      <c r="N1738" t="str">
        <f>TEXT(SalesData[[#This Row],[Order Date]], "mmmm")</f>
        <v>September</v>
      </c>
      <c r="O1738" s="7">
        <f>IF(SalesData[Sales]=0,0,SalesData[Profit]/SalesData[Sales])</f>
        <v>8.5097580580424756E-2</v>
      </c>
      <c r="P1738" s="8">
        <f t="shared" si="27"/>
        <v>1.3542102396350252E-5</v>
      </c>
      <c r="Q1738" t="str">
        <f>IF(SalesData[[#This Row],[Discount]]&gt;0, "Yes", "No")</f>
        <v>Yes</v>
      </c>
      <c r="R1738" t="str">
        <f>TEXT(SalesData[[#This Row],[Order Date]],"mmm-yyyy")</f>
        <v>Sep-2023</v>
      </c>
      <c r="S1738">
        <f>YEAR(SalesData[[#This Row],[Order Date]])*100 + MONTH(SalesData[[#This Row],[Order Date]])</f>
        <v>202309</v>
      </c>
    </row>
    <row r="1739" spans="1:19" x14ac:dyDescent="0.3">
      <c r="A1739" t="s">
        <v>9242</v>
      </c>
      <c r="B1739" s="3">
        <v>45177</v>
      </c>
      <c r="C1739" t="s">
        <v>1774</v>
      </c>
      <c r="D1739" t="s">
        <v>18</v>
      </c>
      <c r="E1739" t="s">
        <v>14</v>
      </c>
      <c r="F1739" t="s">
        <v>31</v>
      </c>
      <c r="G1739">
        <v>4</v>
      </c>
      <c r="H1739" s="5">
        <v>422.08</v>
      </c>
      <c r="I1739" s="5">
        <v>7.0000000000000007E-2</v>
      </c>
      <c r="J1739" s="5">
        <v>1570.1376</v>
      </c>
      <c r="K1739" s="5">
        <v>400.37683644839171</v>
      </c>
      <c r="L1739">
        <f>YEAR(SalesData[Order Date])</f>
        <v>2023</v>
      </c>
      <c r="M1739">
        <f>MONTH(SalesData[Order Date])</f>
        <v>9</v>
      </c>
      <c r="N1739" t="str">
        <f>TEXT(SalesData[[#This Row],[Order Date]], "mmmm")</f>
        <v>September</v>
      </c>
      <c r="O1739" s="7">
        <f>IF(SalesData[Sales]=0,0,SalesData[Profit]/SalesData[Sales])</f>
        <v>0.2549947446952367</v>
      </c>
      <c r="P1739" s="8">
        <f t="shared" si="27"/>
        <v>4.1461334344200155E-5</v>
      </c>
      <c r="Q1739" t="str">
        <f>IF(SalesData[[#This Row],[Discount]]&gt;0, "Yes", "No")</f>
        <v>Yes</v>
      </c>
      <c r="R1739" t="str">
        <f>TEXT(SalesData[[#This Row],[Order Date]],"mmm-yyyy")</f>
        <v>Sep-2023</v>
      </c>
      <c r="S1739">
        <f>YEAR(SalesData[[#This Row],[Order Date]])*100 + MONTH(SalesData[[#This Row],[Order Date]])</f>
        <v>202309</v>
      </c>
    </row>
    <row r="1740" spans="1:19" x14ac:dyDescent="0.3">
      <c r="A1740" t="s">
        <v>9378</v>
      </c>
      <c r="B1740" s="3">
        <v>45189</v>
      </c>
      <c r="C1740" t="s">
        <v>9379</v>
      </c>
      <c r="D1740" t="s">
        <v>13</v>
      </c>
      <c r="E1740" t="s">
        <v>26</v>
      </c>
      <c r="F1740" t="s">
        <v>15</v>
      </c>
      <c r="G1740">
        <v>6</v>
      </c>
      <c r="H1740" s="5">
        <v>558.78</v>
      </c>
      <c r="I1740" s="5">
        <v>0.09</v>
      </c>
      <c r="J1740" s="5">
        <v>3050.9387999999999</v>
      </c>
      <c r="K1740" s="5">
        <v>279.96508511587268</v>
      </c>
      <c r="L1740">
        <f>YEAR(SalesData[Order Date])</f>
        <v>2023</v>
      </c>
      <c r="M1740">
        <f>MONTH(SalesData[Order Date])</f>
        <v>9</v>
      </c>
      <c r="N1740" t="str">
        <f>TEXT(SalesData[[#This Row],[Order Date]], "mmmm")</f>
        <v>September</v>
      </c>
      <c r="O1740" s="7">
        <f>IF(SalesData[Sales]=0,0,SalesData[Profit]/SalesData[Sales])</f>
        <v>9.1763586052880736E-2</v>
      </c>
      <c r="P1740" s="8">
        <f t="shared" si="27"/>
        <v>2.6844196284763236E-5</v>
      </c>
      <c r="Q1740" t="str">
        <f>IF(SalesData[[#This Row],[Discount]]&gt;0, "Yes", "No")</f>
        <v>Yes</v>
      </c>
      <c r="R1740" t="str">
        <f>TEXT(SalesData[[#This Row],[Order Date]],"mmm-yyyy")</f>
        <v>Sep-2023</v>
      </c>
      <c r="S1740">
        <f>YEAR(SalesData[[#This Row],[Order Date]])*100 + MONTH(SalesData[[#This Row],[Order Date]])</f>
        <v>202309</v>
      </c>
    </row>
    <row r="1741" spans="1:19" x14ac:dyDescent="0.3">
      <c r="A1741" t="s">
        <v>9398</v>
      </c>
      <c r="B1741" s="3">
        <v>45173</v>
      </c>
      <c r="C1741" t="s">
        <v>9399</v>
      </c>
      <c r="D1741" t="s">
        <v>30</v>
      </c>
      <c r="E1741" t="s">
        <v>19</v>
      </c>
      <c r="F1741" t="s">
        <v>20</v>
      </c>
      <c r="G1741">
        <v>1</v>
      </c>
      <c r="H1741" s="5">
        <v>898.45</v>
      </c>
      <c r="I1741" s="5">
        <v>0.22</v>
      </c>
      <c r="J1741" s="5">
        <v>700.79100000000005</v>
      </c>
      <c r="K1741" s="5">
        <v>160.20336399093881</v>
      </c>
      <c r="L1741">
        <f>YEAR(SalesData[Order Date])</f>
        <v>2023</v>
      </c>
      <c r="M1741">
        <f>MONTH(SalesData[Order Date])</f>
        <v>9</v>
      </c>
      <c r="N1741" t="str">
        <f>TEXT(SalesData[[#This Row],[Order Date]], "mmmm")</f>
        <v>September</v>
      </c>
      <c r="O1741" s="7">
        <f>IF(SalesData[Sales]=0,0,SalesData[Profit]/SalesData[Sales])</f>
        <v>0.22860362646058355</v>
      </c>
      <c r="P1741" s="8">
        <f t="shared" si="27"/>
        <v>2.4486615838388337E-4</v>
      </c>
      <c r="Q1741" t="str">
        <f>IF(SalesData[[#This Row],[Discount]]&gt;0, "Yes", "No")</f>
        <v>Yes</v>
      </c>
      <c r="R1741" t="str">
        <f>TEXT(SalesData[[#This Row],[Order Date]],"mmm-yyyy")</f>
        <v>Sep-2023</v>
      </c>
      <c r="S1741">
        <f>YEAR(SalesData[[#This Row],[Order Date]])*100 + MONTH(SalesData[[#This Row],[Order Date]])</f>
        <v>202309</v>
      </c>
    </row>
    <row r="1742" spans="1:19" x14ac:dyDescent="0.3">
      <c r="A1742" t="s">
        <v>9473</v>
      </c>
      <c r="B1742" s="3">
        <v>45179</v>
      </c>
      <c r="C1742" t="s">
        <v>9474</v>
      </c>
      <c r="D1742" t="s">
        <v>23</v>
      </c>
      <c r="E1742" t="s">
        <v>14</v>
      </c>
      <c r="F1742" t="s">
        <v>53</v>
      </c>
      <c r="G1742">
        <v>6</v>
      </c>
      <c r="H1742" s="5">
        <v>293.49</v>
      </c>
      <c r="I1742" s="5">
        <v>0.11</v>
      </c>
      <c r="J1742" s="5">
        <v>1567.2366</v>
      </c>
      <c r="K1742" s="5">
        <v>165.60326909324681</v>
      </c>
      <c r="L1742">
        <f>YEAR(SalesData[Order Date])</f>
        <v>2023</v>
      </c>
      <c r="M1742">
        <f>MONTH(SalesData[Order Date])</f>
        <v>9</v>
      </c>
      <c r="N1742" t="str">
        <f>TEXT(SalesData[[#This Row],[Order Date]], "mmmm")</f>
        <v>September</v>
      </c>
      <c r="O1742" s="7">
        <f>IF(SalesData[Sales]=0,0,SalesData[Profit]/SalesData[Sales])</f>
        <v>0.10566577445501643</v>
      </c>
      <c r="P1742" s="8">
        <f t="shared" si="27"/>
        <v>6.2466637136983656E-5</v>
      </c>
      <c r="Q1742" t="str">
        <f>IF(SalesData[[#This Row],[Discount]]&gt;0, "Yes", "No")</f>
        <v>Yes</v>
      </c>
      <c r="R1742" t="str">
        <f>TEXT(SalesData[[#This Row],[Order Date]],"mmm-yyyy")</f>
        <v>Sep-2023</v>
      </c>
      <c r="S1742">
        <f>YEAR(SalesData[[#This Row],[Order Date]])*100 + MONTH(SalesData[[#This Row],[Order Date]])</f>
        <v>202309</v>
      </c>
    </row>
    <row r="1743" spans="1:19" x14ac:dyDescent="0.3">
      <c r="A1743" t="s">
        <v>9558</v>
      </c>
      <c r="B1743" s="3">
        <v>45197</v>
      </c>
      <c r="C1743" t="s">
        <v>9559</v>
      </c>
      <c r="D1743" t="s">
        <v>30</v>
      </c>
      <c r="E1743" t="s">
        <v>26</v>
      </c>
      <c r="F1743" t="s">
        <v>15</v>
      </c>
      <c r="G1743">
        <v>8</v>
      </c>
      <c r="H1743" s="5">
        <v>451.35</v>
      </c>
      <c r="I1743" s="5">
        <v>0.25</v>
      </c>
      <c r="J1743" s="5">
        <v>2708.1</v>
      </c>
      <c r="K1743" s="5">
        <v>423.13211123078702</v>
      </c>
      <c r="L1743">
        <f>YEAR(SalesData[Order Date])</f>
        <v>2023</v>
      </c>
      <c r="M1743">
        <f>MONTH(SalesData[Order Date])</f>
        <v>9</v>
      </c>
      <c r="N1743" t="str">
        <f>TEXT(SalesData[[#This Row],[Order Date]], "mmmm")</f>
        <v>September</v>
      </c>
      <c r="O1743" s="7">
        <f>IF(SalesData[Sales]=0,0,SalesData[Profit]/SalesData[Sales])</f>
        <v>0.15624685618359258</v>
      </c>
      <c r="P1743" s="8">
        <f t="shared" si="27"/>
        <v>6.9236734241719277E-5</v>
      </c>
      <c r="Q1743" t="str">
        <f>IF(SalesData[[#This Row],[Discount]]&gt;0, "Yes", "No")</f>
        <v>Yes</v>
      </c>
      <c r="R1743" t="str">
        <f>TEXT(SalesData[[#This Row],[Order Date]],"mmm-yyyy")</f>
        <v>Sep-2023</v>
      </c>
      <c r="S1743">
        <f>YEAR(SalesData[[#This Row],[Order Date]])*100 + MONTH(SalesData[[#This Row],[Order Date]])</f>
        <v>202309</v>
      </c>
    </row>
    <row r="1744" spans="1:19" x14ac:dyDescent="0.3">
      <c r="A1744" t="s">
        <v>9614</v>
      </c>
      <c r="B1744" s="3">
        <v>45185</v>
      </c>
      <c r="C1744" t="s">
        <v>9615</v>
      </c>
      <c r="D1744" t="s">
        <v>23</v>
      </c>
      <c r="E1744" t="s">
        <v>26</v>
      </c>
      <c r="F1744" t="s">
        <v>20</v>
      </c>
      <c r="G1744">
        <v>8</v>
      </c>
      <c r="H1744" s="5">
        <v>44.81</v>
      </c>
      <c r="I1744" s="5">
        <v>0.11</v>
      </c>
      <c r="J1744" s="5">
        <v>319.04719999999998</v>
      </c>
      <c r="K1744" s="5">
        <v>43.176362584016182</v>
      </c>
      <c r="L1744">
        <f>YEAR(SalesData[Order Date])</f>
        <v>2023</v>
      </c>
      <c r="M1744">
        <f>MONTH(SalesData[Order Date])</f>
        <v>9</v>
      </c>
      <c r="N1744" t="str">
        <f>TEXT(SalesData[[#This Row],[Order Date]], "mmmm")</f>
        <v>September</v>
      </c>
      <c r="O1744" s="7">
        <f>IF(SalesData[Sales]=0,0,SalesData[Profit]/SalesData[Sales])</f>
        <v>0.13532907539704528</v>
      </c>
      <c r="P1744" s="8">
        <f t="shared" si="27"/>
        <v>3.068511492970319E-4</v>
      </c>
      <c r="Q1744" t="str">
        <f>IF(SalesData[[#This Row],[Discount]]&gt;0, "Yes", "No")</f>
        <v>Yes</v>
      </c>
      <c r="R1744" t="str">
        <f>TEXT(SalesData[[#This Row],[Order Date]],"mmm-yyyy")</f>
        <v>Sep-2023</v>
      </c>
      <c r="S1744">
        <f>YEAR(SalesData[[#This Row],[Order Date]])*100 + MONTH(SalesData[[#This Row],[Order Date]])</f>
        <v>202309</v>
      </c>
    </row>
    <row r="1745" spans="1:19" x14ac:dyDescent="0.3">
      <c r="A1745" t="s">
        <v>9797</v>
      </c>
      <c r="B1745" s="3">
        <v>45179</v>
      </c>
      <c r="C1745" t="s">
        <v>9798</v>
      </c>
      <c r="D1745" t="s">
        <v>23</v>
      </c>
      <c r="E1745" t="s">
        <v>26</v>
      </c>
      <c r="F1745" t="s">
        <v>62</v>
      </c>
      <c r="G1745">
        <v>3</v>
      </c>
      <c r="H1745" s="5">
        <v>296.97000000000003</v>
      </c>
      <c r="I1745" s="5">
        <v>0.25</v>
      </c>
      <c r="J1745" s="5">
        <v>668.18250000000012</v>
      </c>
      <c r="K1745" s="5">
        <v>189.6770819427459</v>
      </c>
      <c r="L1745">
        <f>YEAR(SalesData[Order Date])</f>
        <v>2023</v>
      </c>
      <c r="M1745">
        <f>MONTH(SalesData[Order Date])</f>
        <v>9</v>
      </c>
      <c r="N1745" t="str">
        <f>TEXT(SalesData[[#This Row],[Order Date]], "mmmm")</f>
        <v>September</v>
      </c>
      <c r="O1745" s="7">
        <f>IF(SalesData[Sales]=0,0,SalesData[Profit]/SalesData[Sales])</f>
        <v>0.28387017310801443</v>
      </c>
      <c r="P1745" s="8">
        <f t="shared" si="27"/>
        <v>2.8061195855922592E-4</v>
      </c>
      <c r="Q1745" t="str">
        <f>IF(SalesData[[#This Row],[Discount]]&gt;0, "Yes", "No")</f>
        <v>Yes</v>
      </c>
      <c r="R1745" t="str">
        <f>TEXT(SalesData[[#This Row],[Order Date]],"mmm-yyyy")</f>
        <v>Sep-2023</v>
      </c>
      <c r="S1745">
        <f>YEAR(SalesData[[#This Row],[Order Date]])*100 + MONTH(SalesData[[#This Row],[Order Date]])</f>
        <v>202309</v>
      </c>
    </row>
    <row r="1746" spans="1:19" x14ac:dyDescent="0.3">
      <c r="A1746" t="s">
        <v>9815</v>
      </c>
      <c r="B1746" s="3">
        <v>45194</v>
      </c>
      <c r="C1746" t="s">
        <v>9816</v>
      </c>
      <c r="D1746" t="s">
        <v>30</v>
      </c>
      <c r="E1746" t="s">
        <v>14</v>
      </c>
      <c r="F1746" t="s">
        <v>34</v>
      </c>
      <c r="G1746">
        <v>6</v>
      </c>
      <c r="H1746" s="5">
        <v>20.78</v>
      </c>
      <c r="I1746" s="5">
        <v>0.08</v>
      </c>
      <c r="J1746" s="5">
        <v>114.7056</v>
      </c>
      <c r="K1746" s="5">
        <v>28.556071200608891</v>
      </c>
      <c r="L1746">
        <f>YEAR(SalesData[Order Date])</f>
        <v>2023</v>
      </c>
      <c r="M1746">
        <f>MONTH(SalesData[Order Date])</f>
        <v>9</v>
      </c>
      <c r="N1746" t="str">
        <f>TEXT(SalesData[[#This Row],[Order Date]], "mmmm")</f>
        <v>September</v>
      </c>
      <c r="O1746" s="7">
        <f>IF(SalesData[Sales]=0,0,SalesData[Profit]/SalesData[Sales])</f>
        <v>0.24895097711540579</v>
      </c>
      <c r="P1746" s="8">
        <f t="shared" si="27"/>
        <v>6.4164260506897658E-4</v>
      </c>
      <c r="Q1746" t="str">
        <f>IF(SalesData[[#This Row],[Discount]]&gt;0, "Yes", "No")</f>
        <v>Yes</v>
      </c>
      <c r="R1746" t="str">
        <f>TEXT(SalesData[[#This Row],[Order Date]],"mmm-yyyy")</f>
        <v>Sep-2023</v>
      </c>
      <c r="S1746">
        <f>YEAR(SalesData[[#This Row],[Order Date]])*100 + MONTH(SalesData[[#This Row],[Order Date]])</f>
        <v>202309</v>
      </c>
    </row>
    <row r="1747" spans="1:19" x14ac:dyDescent="0.3">
      <c r="A1747" t="s">
        <v>9857</v>
      </c>
      <c r="B1747" s="3">
        <v>45192</v>
      </c>
      <c r="C1747" t="s">
        <v>9858</v>
      </c>
      <c r="D1747" t="s">
        <v>18</v>
      </c>
      <c r="E1747" t="s">
        <v>26</v>
      </c>
      <c r="F1747" t="s">
        <v>39</v>
      </c>
      <c r="G1747">
        <v>1</v>
      </c>
      <c r="H1747" s="5">
        <v>442.93</v>
      </c>
      <c r="I1747" s="5">
        <v>0.2</v>
      </c>
      <c r="J1747" s="5">
        <v>354.34400000000011</v>
      </c>
      <c r="K1747" s="5">
        <v>23.48046969150904</v>
      </c>
      <c r="L1747">
        <f>YEAR(SalesData[Order Date])</f>
        <v>2023</v>
      </c>
      <c r="M1747">
        <f>MONTH(SalesData[Order Date])</f>
        <v>9</v>
      </c>
      <c r="N1747" t="str">
        <f>TEXT(SalesData[[#This Row],[Order Date]], "mmmm")</f>
        <v>September</v>
      </c>
      <c r="O1747" s="7">
        <f>IF(SalesData[Sales]=0,0,SalesData[Profit]/SalesData[Sales])</f>
        <v>6.6264617692155178E-2</v>
      </c>
      <c r="P1747" s="8">
        <f t="shared" si="27"/>
        <v>4.5153861784029078E-4</v>
      </c>
      <c r="Q1747" t="str">
        <f>IF(SalesData[[#This Row],[Discount]]&gt;0, "Yes", "No")</f>
        <v>Yes</v>
      </c>
      <c r="R1747" t="str">
        <f>TEXT(SalesData[[#This Row],[Order Date]],"mmm-yyyy")</f>
        <v>Sep-2023</v>
      </c>
      <c r="S1747">
        <f>YEAR(SalesData[[#This Row],[Order Date]])*100 + MONTH(SalesData[[#This Row],[Order Date]])</f>
        <v>202309</v>
      </c>
    </row>
    <row r="1748" spans="1:19" x14ac:dyDescent="0.3">
      <c r="A1748" t="s">
        <v>9859</v>
      </c>
      <c r="B1748" s="3">
        <v>45180</v>
      </c>
      <c r="C1748" t="s">
        <v>9860</v>
      </c>
      <c r="D1748" t="s">
        <v>23</v>
      </c>
      <c r="E1748" t="s">
        <v>19</v>
      </c>
      <c r="F1748" t="s">
        <v>62</v>
      </c>
      <c r="G1748">
        <v>8</v>
      </c>
      <c r="H1748" s="5">
        <v>930.06</v>
      </c>
      <c r="I1748" s="5">
        <v>0.28000000000000003</v>
      </c>
      <c r="J1748" s="5">
        <v>5357.1455999999998</v>
      </c>
      <c r="K1748" s="5">
        <v>311.19258954998821</v>
      </c>
      <c r="L1748">
        <f>YEAR(SalesData[Order Date])</f>
        <v>2023</v>
      </c>
      <c r="M1748">
        <f>MONTH(SalesData[Order Date])</f>
        <v>9</v>
      </c>
      <c r="N1748" t="str">
        <f>TEXT(SalesData[[#This Row],[Order Date]], "mmmm")</f>
        <v>September</v>
      </c>
      <c r="O1748" s="7">
        <f>IF(SalesData[Sales]=0,0,SalesData[Profit]/SalesData[Sales])</f>
        <v>5.8089253640966607E-2</v>
      </c>
      <c r="P1748" s="8">
        <f t="shared" si="27"/>
        <v>3.7631980732425873E-5</v>
      </c>
      <c r="Q1748" t="str">
        <f>IF(SalesData[[#This Row],[Discount]]&gt;0, "Yes", "No")</f>
        <v>Yes</v>
      </c>
      <c r="R1748" t="str">
        <f>TEXT(SalesData[[#This Row],[Order Date]],"mmm-yyyy")</f>
        <v>Sep-2023</v>
      </c>
      <c r="S1748">
        <f>YEAR(SalesData[[#This Row],[Order Date]])*100 + MONTH(SalesData[[#This Row],[Order Date]])</f>
        <v>202309</v>
      </c>
    </row>
    <row r="1749" spans="1:19" x14ac:dyDescent="0.3">
      <c r="A1749" t="s">
        <v>9893</v>
      </c>
      <c r="B1749" s="3">
        <v>45190</v>
      </c>
      <c r="C1749" t="s">
        <v>9894</v>
      </c>
      <c r="D1749" t="s">
        <v>13</v>
      </c>
      <c r="E1749" t="s">
        <v>14</v>
      </c>
      <c r="F1749" t="s">
        <v>31</v>
      </c>
      <c r="G1749">
        <v>3</v>
      </c>
      <c r="H1749" s="5">
        <v>116.31</v>
      </c>
      <c r="I1749" s="5">
        <v>7.0000000000000007E-2</v>
      </c>
      <c r="J1749" s="5">
        <v>324.50490000000002</v>
      </c>
      <c r="K1749" s="5">
        <v>78.006765483464051</v>
      </c>
      <c r="L1749">
        <f>YEAR(SalesData[Order Date])</f>
        <v>2023</v>
      </c>
      <c r="M1749">
        <f>MONTH(SalesData[Order Date])</f>
        <v>9</v>
      </c>
      <c r="N1749" t="str">
        <f>TEXT(SalesData[[#This Row],[Order Date]], "mmmm")</f>
        <v>September</v>
      </c>
      <c r="O1749" s="7">
        <f>IF(SalesData[Sales]=0,0,SalesData[Profit]/SalesData[Sales])</f>
        <v>0.24038701875831164</v>
      </c>
      <c r="P1749" s="8">
        <f t="shared" si="27"/>
        <v>2.0061330352792825E-4</v>
      </c>
      <c r="Q1749" t="str">
        <f>IF(SalesData[[#This Row],[Discount]]&gt;0, "Yes", "No")</f>
        <v>Yes</v>
      </c>
      <c r="R1749" t="str">
        <f>TEXT(SalesData[[#This Row],[Order Date]],"mmm-yyyy")</f>
        <v>Sep-2023</v>
      </c>
      <c r="S1749">
        <f>YEAR(SalesData[[#This Row],[Order Date]])*100 + MONTH(SalesData[[#This Row],[Order Date]])</f>
        <v>202309</v>
      </c>
    </row>
    <row r="1750" spans="1:19" x14ac:dyDescent="0.3">
      <c r="A1750" t="s">
        <v>9903</v>
      </c>
      <c r="B1750" s="3">
        <v>45188</v>
      </c>
      <c r="C1750" t="s">
        <v>9904</v>
      </c>
      <c r="D1750" t="s">
        <v>13</v>
      </c>
      <c r="E1750" t="s">
        <v>19</v>
      </c>
      <c r="F1750" t="s">
        <v>20</v>
      </c>
      <c r="G1750">
        <v>8</v>
      </c>
      <c r="H1750" s="5">
        <v>195.54</v>
      </c>
      <c r="I1750" s="5">
        <v>0.28000000000000003</v>
      </c>
      <c r="J1750" s="5">
        <v>1126.3104000000001</v>
      </c>
      <c r="K1750" s="5">
        <v>189.2085716707104</v>
      </c>
      <c r="L1750">
        <f>YEAR(SalesData[Order Date])</f>
        <v>2023</v>
      </c>
      <c r="M1750">
        <f>MONTH(SalesData[Order Date])</f>
        <v>9</v>
      </c>
      <c r="N1750" t="str">
        <f>TEXT(SalesData[[#This Row],[Order Date]], "mmmm")</f>
        <v>September</v>
      </c>
      <c r="O1750" s="7">
        <f>IF(SalesData[Sales]=0,0,SalesData[Profit]/SalesData[Sales])</f>
        <v>0.16798972261173331</v>
      </c>
      <c r="P1750" s="8">
        <f t="shared" si="27"/>
        <v>1.7899151068835023E-4</v>
      </c>
      <c r="Q1750" t="str">
        <f>IF(SalesData[[#This Row],[Discount]]&gt;0, "Yes", "No")</f>
        <v>Yes</v>
      </c>
      <c r="R1750" t="str">
        <f>TEXT(SalesData[[#This Row],[Order Date]],"mmm-yyyy")</f>
        <v>Sep-2023</v>
      </c>
      <c r="S1750">
        <f>YEAR(SalesData[[#This Row],[Order Date]])*100 + MONTH(SalesData[[#This Row],[Order Date]])</f>
        <v>202309</v>
      </c>
    </row>
    <row r="1751" spans="1:19" x14ac:dyDescent="0.3">
      <c r="A1751" t="s">
        <v>9931</v>
      </c>
      <c r="B1751" s="3">
        <v>45178</v>
      </c>
      <c r="C1751" t="s">
        <v>9932</v>
      </c>
      <c r="D1751" t="s">
        <v>23</v>
      </c>
      <c r="E1751" t="s">
        <v>19</v>
      </c>
      <c r="F1751" t="s">
        <v>53</v>
      </c>
      <c r="G1751">
        <v>9</v>
      </c>
      <c r="H1751" s="5">
        <v>952.19</v>
      </c>
      <c r="I1751" s="5">
        <v>0.22</v>
      </c>
      <c r="J1751" s="5">
        <v>6684.3738000000012</v>
      </c>
      <c r="K1751" s="5">
        <v>1085.6525548034051</v>
      </c>
      <c r="L1751">
        <f>YEAR(SalesData[Order Date])</f>
        <v>2023</v>
      </c>
      <c r="M1751">
        <f>MONTH(SalesData[Order Date])</f>
        <v>9</v>
      </c>
      <c r="N1751" t="str">
        <f>TEXT(SalesData[[#This Row],[Order Date]], "mmmm")</f>
        <v>September</v>
      </c>
      <c r="O1751" s="7">
        <f>IF(SalesData[Sales]=0,0,SalesData[Profit]/SalesData[Sales])</f>
        <v>0.16241649364423708</v>
      </c>
      <c r="P1751" s="8">
        <f t="shared" si="27"/>
        <v>2.5671813865346666E-5</v>
      </c>
      <c r="Q1751" t="str">
        <f>IF(SalesData[[#This Row],[Discount]]&gt;0, "Yes", "No")</f>
        <v>Yes</v>
      </c>
      <c r="R1751" t="str">
        <f>TEXT(SalesData[[#This Row],[Order Date]],"mmm-yyyy")</f>
        <v>Sep-2023</v>
      </c>
      <c r="S1751">
        <f>YEAR(SalesData[[#This Row],[Order Date]])*100 + MONTH(SalesData[[#This Row],[Order Date]])</f>
        <v>202309</v>
      </c>
    </row>
    <row r="1752" spans="1:19" x14ac:dyDescent="0.3">
      <c r="A1752" t="s">
        <v>9933</v>
      </c>
      <c r="B1752" s="3">
        <v>45184</v>
      </c>
      <c r="C1752" t="s">
        <v>9934</v>
      </c>
      <c r="D1752" t="s">
        <v>30</v>
      </c>
      <c r="E1752" t="s">
        <v>26</v>
      </c>
      <c r="F1752" t="s">
        <v>34</v>
      </c>
      <c r="G1752">
        <v>9</v>
      </c>
      <c r="H1752" s="5">
        <v>333.8</v>
      </c>
      <c r="I1752" s="5">
        <v>0.18</v>
      </c>
      <c r="J1752" s="5">
        <v>2463.444</v>
      </c>
      <c r="K1752" s="5">
        <v>680.11594260233448</v>
      </c>
      <c r="L1752">
        <f>YEAR(SalesData[Order Date])</f>
        <v>2023</v>
      </c>
      <c r="M1752">
        <f>MONTH(SalesData[Order Date])</f>
        <v>9</v>
      </c>
      <c r="N1752" t="str">
        <f>TEXT(SalesData[[#This Row],[Order Date]], "mmmm")</f>
        <v>September</v>
      </c>
      <c r="O1752" s="7">
        <f>IF(SalesData[Sales]=0,0,SalesData[Profit]/SalesData[Sales])</f>
        <v>0.27608337863671123</v>
      </c>
      <c r="P1752" s="8">
        <f t="shared" si="27"/>
        <v>5.9916117435590163E-5</v>
      </c>
      <c r="Q1752" t="str">
        <f>IF(SalesData[[#This Row],[Discount]]&gt;0, "Yes", "No")</f>
        <v>Yes</v>
      </c>
      <c r="R1752" t="str">
        <f>TEXT(SalesData[[#This Row],[Order Date]],"mmm-yyyy")</f>
        <v>Sep-2023</v>
      </c>
      <c r="S1752">
        <f>YEAR(SalesData[[#This Row],[Order Date]])*100 + MONTH(SalesData[[#This Row],[Order Date]])</f>
        <v>202309</v>
      </c>
    </row>
    <row r="1753" spans="1:19" x14ac:dyDescent="0.3">
      <c r="A1753" t="s">
        <v>9995</v>
      </c>
      <c r="B1753" s="3">
        <v>45197</v>
      </c>
      <c r="C1753" t="s">
        <v>9996</v>
      </c>
      <c r="D1753" t="s">
        <v>18</v>
      </c>
      <c r="E1753" t="s">
        <v>14</v>
      </c>
      <c r="F1753" t="s">
        <v>15</v>
      </c>
      <c r="G1753">
        <v>4</v>
      </c>
      <c r="H1753" s="5">
        <v>675.47</v>
      </c>
      <c r="I1753" s="5">
        <v>0.28999999999999998</v>
      </c>
      <c r="J1753" s="5">
        <v>1918.3348000000001</v>
      </c>
      <c r="K1753" s="5">
        <v>137.00222978243119</v>
      </c>
      <c r="L1753">
        <f>YEAR(SalesData[Order Date])</f>
        <v>2023</v>
      </c>
      <c r="M1753">
        <f>MONTH(SalesData[Order Date])</f>
        <v>9</v>
      </c>
      <c r="N1753" t="str">
        <f>TEXT(SalesData[[#This Row],[Order Date]], "mmmm")</f>
        <v>September</v>
      </c>
      <c r="O1753" s="7">
        <f>IF(SalesData[Sales]=0,0,SalesData[Profit]/SalesData[Sales])</f>
        <v>7.1417267612739532E-2</v>
      </c>
      <c r="P1753" s="8">
        <f t="shared" si="27"/>
        <v>1.0733267206537669E-4</v>
      </c>
      <c r="Q1753" t="str">
        <f>IF(SalesData[[#This Row],[Discount]]&gt;0, "Yes", "No")</f>
        <v>Yes</v>
      </c>
      <c r="R1753" t="str">
        <f>TEXT(SalesData[[#This Row],[Order Date]],"mmm-yyyy")</f>
        <v>Sep-2023</v>
      </c>
      <c r="S1753">
        <f>YEAR(SalesData[[#This Row],[Order Date]])*100 + MONTH(SalesData[[#This Row],[Order Date]])</f>
        <v>202309</v>
      </c>
    </row>
    <row r="1754" spans="1:19" x14ac:dyDescent="0.3">
      <c r="A1754" t="s">
        <v>10011</v>
      </c>
      <c r="B1754" s="3">
        <v>45185</v>
      </c>
      <c r="C1754" t="s">
        <v>10012</v>
      </c>
      <c r="D1754" t="s">
        <v>18</v>
      </c>
      <c r="E1754" t="s">
        <v>19</v>
      </c>
      <c r="F1754" t="s">
        <v>31</v>
      </c>
      <c r="G1754">
        <v>9</v>
      </c>
      <c r="H1754" s="5">
        <v>701.45</v>
      </c>
      <c r="I1754" s="5">
        <v>0.28999999999999998</v>
      </c>
      <c r="J1754" s="5">
        <v>4482.2655000000004</v>
      </c>
      <c r="K1754" s="5">
        <v>1116.6142943678319</v>
      </c>
      <c r="L1754">
        <f>YEAR(SalesData[Order Date])</f>
        <v>2023</v>
      </c>
      <c r="M1754">
        <f>MONTH(SalesData[Order Date])</f>
        <v>9</v>
      </c>
      <c r="N1754" t="str">
        <f>TEXT(SalesData[[#This Row],[Order Date]], "mmmm")</f>
        <v>September</v>
      </c>
      <c r="O1754" s="7">
        <f>IF(SalesData[Sales]=0,0,SalesData[Profit]/SalesData[Sales])</f>
        <v>0.24911828502078509</v>
      </c>
      <c r="P1754" s="8">
        <f t="shared" si="27"/>
        <v>4.5936591663300617E-5</v>
      </c>
      <c r="Q1754" t="str">
        <f>IF(SalesData[[#This Row],[Discount]]&gt;0, "Yes", "No")</f>
        <v>Yes</v>
      </c>
      <c r="R1754" t="str">
        <f>TEXT(SalesData[[#This Row],[Order Date]],"mmm-yyyy")</f>
        <v>Sep-2023</v>
      </c>
      <c r="S1754">
        <f>YEAR(SalesData[[#This Row],[Order Date]])*100 + MONTH(SalesData[[#This Row],[Order Date]])</f>
        <v>202309</v>
      </c>
    </row>
    <row r="1755" spans="1:19" x14ac:dyDescent="0.3">
      <c r="A1755" t="s">
        <v>10171</v>
      </c>
      <c r="B1755" s="3">
        <v>45192</v>
      </c>
      <c r="C1755" t="s">
        <v>10172</v>
      </c>
      <c r="D1755" t="s">
        <v>18</v>
      </c>
      <c r="E1755" t="s">
        <v>19</v>
      </c>
      <c r="F1755" t="s">
        <v>31</v>
      </c>
      <c r="G1755">
        <v>2</v>
      </c>
      <c r="H1755" s="5">
        <v>391.8</v>
      </c>
      <c r="I1755" s="5">
        <v>0.21</v>
      </c>
      <c r="J1755" s="5">
        <v>619.0440000000001</v>
      </c>
      <c r="K1755" s="5">
        <v>150.12654501991071</v>
      </c>
      <c r="L1755">
        <f>YEAR(SalesData[Order Date])</f>
        <v>2023</v>
      </c>
      <c r="M1755">
        <f>MONTH(SalesData[Order Date])</f>
        <v>9</v>
      </c>
      <c r="N1755" t="str">
        <f>TEXT(SalesData[[#This Row],[Order Date]], "mmmm")</f>
        <v>September</v>
      </c>
      <c r="O1755" s="7">
        <f>IF(SalesData[Sales]=0,0,SalesData[Profit]/SalesData[Sales])</f>
        <v>0.24251352895740963</v>
      </c>
      <c r="P1755" s="8">
        <f t="shared" si="27"/>
        <v>2.6799387442572742E-4</v>
      </c>
      <c r="Q1755" t="str">
        <f>IF(SalesData[[#This Row],[Discount]]&gt;0, "Yes", "No")</f>
        <v>Yes</v>
      </c>
      <c r="R1755" t="str">
        <f>TEXT(SalesData[[#This Row],[Order Date]],"mmm-yyyy")</f>
        <v>Sep-2023</v>
      </c>
      <c r="S1755">
        <f>YEAR(SalesData[[#This Row],[Order Date]])*100 + MONTH(SalesData[[#This Row],[Order Date]])</f>
        <v>202309</v>
      </c>
    </row>
    <row r="1756" spans="1:19" x14ac:dyDescent="0.3">
      <c r="A1756" t="s">
        <v>10325</v>
      </c>
      <c r="B1756" s="3">
        <v>45175</v>
      </c>
      <c r="C1756" t="s">
        <v>10326</v>
      </c>
      <c r="D1756" t="s">
        <v>13</v>
      </c>
      <c r="E1756" t="s">
        <v>26</v>
      </c>
      <c r="F1756" t="s">
        <v>39</v>
      </c>
      <c r="G1756">
        <v>5</v>
      </c>
      <c r="H1756" s="5">
        <v>574.89</v>
      </c>
      <c r="I1756" s="5">
        <v>0.28000000000000003</v>
      </c>
      <c r="J1756" s="5">
        <v>2069.6039999999998</v>
      </c>
      <c r="K1756" s="5">
        <v>403.99991263210262</v>
      </c>
      <c r="L1756">
        <f>YEAR(SalesData[Order Date])</f>
        <v>2023</v>
      </c>
      <c r="M1756">
        <f>MONTH(SalesData[Order Date])</f>
        <v>9</v>
      </c>
      <c r="N1756" t="str">
        <f>TEXT(SalesData[[#This Row],[Order Date]], "mmmm")</f>
        <v>September</v>
      </c>
      <c r="O1756" s="7">
        <f>IF(SalesData[Sales]=0,0,SalesData[Profit]/SalesData[Sales])</f>
        <v>0.19520638374882474</v>
      </c>
      <c r="P1756" s="8">
        <f t="shared" si="27"/>
        <v>9.7409939292734279E-5</v>
      </c>
      <c r="Q1756" t="str">
        <f>IF(SalesData[[#This Row],[Discount]]&gt;0, "Yes", "No")</f>
        <v>Yes</v>
      </c>
      <c r="R1756" t="str">
        <f>TEXT(SalesData[[#This Row],[Order Date]],"mmm-yyyy")</f>
        <v>Sep-2023</v>
      </c>
      <c r="S1756">
        <f>YEAR(SalesData[[#This Row],[Order Date]])*100 + MONTH(SalesData[[#This Row],[Order Date]])</f>
        <v>202309</v>
      </c>
    </row>
    <row r="1757" spans="1:19" x14ac:dyDescent="0.3">
      <c r="A1757" t="s">
        <v>10381</v>
      </c>
      <c r="B1757" s="3">
        <v>45176</v>
      </c>
      <c r="C1757" t="s">
        <v>10382</v>
      </c>
      <c r="D1757" t="s">
        <v>23</v>
      </c>
      <c r="E1757" t="s">
        <v>19</v>
      </c>
      <c r="F1757" t="s">
        <v>15</v>
      </c>
      <c r="G1757">
        <v>1</v>
      </c>
      <c r="H1757" s="5">
        <v>73.180000000000007</v>
      </c>
      <c r="I1757" s="5">
        <v>0.11</v>
      </c>
      <c r="J1757" s="5">
        <v>65.130200000000002</v>
      </c>
      <c r="K1757" s="5">
        <v>14.457937841499881</v>
      </c>
      <c r="L1757">
        <f>YEAR(SalesData[Order Date])</f>
        <v>2023</v>
      </c>
      <c r="M1757">
        <f>MONTH(SalesData[Order Date])</f>
        <v>9</v>
      </c>
      <c r="N1757" t="str">
        <f>TEXT(SalesData[[#This Row],[Order Date]], "mmmm")</f>
        <v>September</v>
      </c>
      <c r="O1757" s="7">
        <f>IF(SalesData[Sales]=0,0,SalesData[Profit]/SalesData[Sales])</f>
        <v>0.22198515959570031</v>
      </c>
      <c r="P1757" s="8">
        <f t="shared" si="27"/>
        <v>1.5031429352282042E-3</v>
      </c>
      <c r="Q1757" t="str">
        <f>IF(SalesData[[#This Row],[Discount]]&gt;0, "Yes", "No")</f>
        <v>Yes</v>
      </c>
      <c r="R1757" t="str">
        <f>TEXT(SalesData[[#This Row],[Order Date]],"mmm-yyyy")</f>
        <v>Sep-2023</v>
      </c>
      <c r="S1757">
        <f>YEAR(SalesData[[#This Row],[Order Date]])*100 + MONTH(SalesData[[#This Row],[Order Date]])</f>
        <v>202309</v>
      </c>
    </row>
    <row r="1758" spans="1:19" x14ac:dyDescent="0.3">
      <c r="A1758" t="s">
        <v>10397</v>
      </c>
      <c r="B1758" s="3">
        <v>45171</v>
      </c>
      <c r="C1758" t="s">
        <v>10398</v>
      </c>
      <c r="D1758" t="s">
        <v>18</v>
      </c>
      <c r="E1758" t="s">
        <v>26</v>
      </c>
      <c r="F1758" t="s">
        <v>62</v>
      </c>
      <c r="G1758">
        <v>1</v>
      </c>
      <c r="H1758" s="5">
        <v>470.88</v>
      </c>
      <c r="I1758" s="5">
        <v>0.15</v>
      </c>
      <c r="J1758" s="5">
        <v>400.24799999999999</v>
      </c>
      <c r="K1758" s="5">
        <v>89.227735538890414</v>
      </c>
      <c r="L1758">
        <f>YEAR(SalesData[Order Date])</f>
        <v>2023</v>
      </c>
      <c r="M1758">
        <f>MONTH(SalesData[Order Date])</f>
        <v>9</v>
      </c>
      <c r="N1758" t="str">
        <f>TEXT(SalesData[[#This Row],[Order Date]], "mmmm")</f>
        <v>September</v>
      </c>
      <c r="O1758" s="7">
        <f>IF(SalesData[Sales]=0,0,SalesData[Profit]/SalesData[Sales])</f>
        <v>0.2229311215518639</v>
      </c>
      <c r="P1758" s="8">
        <f t="shared" si="27"/>
        <v>3.1855249745158003E-4</v>
      </c>
      <c r="Q1758" t="str">
        <f>IF(SalesData[[#This Row],[Discount]]&gt;0, "Yes", "No")</f>
        <v>Yes</v>
      </c>
      <c r="R1758" t="str">
        <f>TEXT(SalesData[[#This Row],[Order Date]],"mmm-yyyy")</f>
        <v>Sep-2023</v>
      </c>
      <c r="S1758">
        <f>YEAR(SalesData[[#This Row],[Order Date]])*100 + MONTH(SalesData[[#This Row],[Order Date]])</f>
        <v>202309</v>
      </c>
    </row>
    <row r="1759" spans="1:19" x14ac:dyDescent="0.3">
      <c r="A1759" t="s">
        <v>10441</v>
      </c>
      <c r="B1759" s="3">
        <v>45178</v>
      </c>
      <c r="C1759" t="s">
        <v>10442</v>
      </c>
      <c r="D1759" t="s">
        <v>30</v>
      </c>
      <c r="E1759" t="s">
        <v>26</v>
      </c>
      <c r="F1759" t="s">
        <v>20</v>
      </c>
      <c r="G1759">
        <v>3</v>
      </c>
      <c r="H1759" s="5">
        <v>189.28</v>
      </c>
      <c r="I1759" s="5">
        <v>0.01</v>
      </c>
      <c r="J1759" s="5">
        <v>562.16160000000002</v>
      </c>
      <c r="K1759" s="5">
        <v>59.16264118934366</v>
      </c>
      <c r="L1759">
        <f>YEAR(SalesData[Order Date])</f>
        <v>2023</v>
      </c>
      <c r="M1759">
        <f>MONTH(SalesData[Order Date])</f>
        <v>9</v>
      </c>
      <c r="N1759" t="str">
        <f>TEXT(SalesData[[#This Row],[Order Date]], "mmmm")</f>
        <v>September</v>
      </c>
      <c r="O1759" s="7">
        <f>IF(SalesData[Sales]=0,0,SalesData[Profit]/SalesData[Sales])</f>
        <v>0.10524134197238598</v>
      </c>
      <c r="P1759" s="8">
        <f t="shared" si="27"/>
        <v>1.7610594533671456E-5</v>
      </c>
      <c r="Q1759" t="str">
        <f>IF(SalesData[[#This Row],[Discount]]&gt;0, "Yes", "No")</f>
        <v>Yes</v>
      </c>
      <c r="R1759" t="str">
        <f>TEXT(SalesData[[#This Row],[Order Date]],"mmm-yyyy")</f>
        <v>Sep-2023</v>
      </c>
      <c r="S1759">
        <f>YEAR(SalesData[[#This Row],[Order Date]])*100 + MONTH(SalesData[[#This Row],[Order Date]])</f>
        <v>202309</v>
      </c>
    </row>
    <row r="1760" spans="1:19" x14ac:dyDescent="0.3">
      <c r="A1760" t="s">
        <v>10528</v>
      </c>
      <c r="B1760" s="3">
        <v>45180</v>
      </c>
      <c r="C1760" t="s">
        <v>10529</v>
      </c>
      <c r="D1760" t="s">
        <v>23</v>
      </c>
      <c r="E1760" t="s">
        <v>19</v>
      </c>
      <c r="F1760" t="s">
        <v>15</v>
      </c>
      <c r="G1760">
        <v>3</v>
      </c>
      <c r="H1760" s="5">
        <v>517.54</v>
      </c>
      <c r="I1760" s="5">
        <v>0.11</v>
      </c>
      <c r="J1760" s="5">
        <v>1381.8317999999999</v>
      </c>
      <c r="K1760" s="5">
        <v>281.37102425943641</v>
      </c>
      <c r="L1760">
        <f>YEAR(SalesData[Order Date])</f>
        <v>2023</v>
      </c>
      <c r="M1760">
        <f>MONTH(SalesData[Order Date])</f>
        <v>9</v>
      </c>
      <c r="N1760" t="str">
        <f>TEXT(SalesData[[#This Row],[Order Date]], "mmmm")</f>
        <v>September</v>
      </c>
      <c r="O1760" s="7">
        <f>IF(SalesData[Sales]=0,0,SalesData[Profit]/SalesData[Sales])</f>
        <v>0.20362176081013364</v>
      </c>
      <c r="P1760" s="8">
        <f t="shared" si="27"/>
        <v>7.0847985984980234E-5</v>
      </c>
      <c r="Q1760" t="str">
        <f>IF(SalesData[[#This Row],[Discount]]&gt;0, "Yes", "No")</f>
        <v>Yes</v>
      </c>
      <c r="R1760" t="str">
        <f>TEXT(SalesData[[#This Row],[Order Date]],"mmm-yyyy")</f>
        <v>Sep-2023</v>
      </c>
      <c r="S1760">
        <f>YEAR(SalesData[[#This Row],[Order Date]])*100 + MONTH(SalesData[[#This Row],[Order Date]])</f>
        <v>202309</v>
      </c>
    </row>
    <row r="1761" spans="1:19" x14ac:dyDescent="0.3">
      <c r="A1761" t="s">
        <v>10536</v>
      </c>
      <c r="B1761" s="3">
        <v>45191</v>
      </c>
      <c r="C1761" t="s">
        <v>10537</v>
      </c>
      <c r="D1761" t="s">
        <v>13</v>
      </c>
      <c r="E1761" t="s">
        <v>14</v>
      </c>
      <c r="F1761" t="s">
        <v>15</v>
      </c>
      <c r="G1761">
        <v>8</v>
      </c>
      <c r="H1761" s="5">
        <v>249.43</v>
      </c>
      <c r="I1761" s="5">
        <v>0.2</v>
      </c>
      <c r="J1761" s="5">
        <v>1596.3520000000001</v>
      </c>
      <c r="K1761" s="5">
        <v>285.69779890910752</v>
      </c>
      <c r="L1761">
        <f>YEAR(SalesData[Order Date])</f>
        <v>2023</v>
      </c>
      <c r="M1761">
        <f>MONTH(SalesData[Order Date])</f>
        <v>9</v>
      </c>
      <c r="N1761" t="str">
        <f>TEXT(SalesData[[#This Row],[Order Date]], "mmmm")</f>
        <v>September</v>
      </c>
      <c r="O1761" s="7">
        <f>IF(SalesData[Sales]=0,0,SalesData[Profit]/SalesData[Sales])</f>
        <v>0.17896917403499196</v>
      </c>
      <c r="P1761" s="8">
        <f t="shared" si="27"/>
        <v>1.0022852102794372E-4</v>
      </c>
      <c r="Q1761" t="str">
        <f>IF(SalesData[[#This Row],[Discount]]&gt;0, "Yes", "No")</f>
        <v>Yes</v>
      </c>
      <c r="R1761" t="str">
        <f>TEXT(SalesData[[#This Row],[Order Date]],"mmm-yyyy")</f>
        <v>Sep-2023</v>
      </c>
      <c r="S1761">
        <f>YEAR(SalesData[[#This Row],[Order Date]])*100 + MONTH(SalesData[[#This Row],[Order Date]])</f>
        <v>202309</v>
      </c>
    </row>
    <row r="1762" spans="1:19" x14ac:dyDescent="0.3">
      <c r="A1762" t="s">
        <v>10592</v>
      </c>
      <c r="B1762" s="3">
        <v>45172</v>
      </c>
      <c r="C1762" t="s">
        <v>10593</v>
      </c>
      <c r="D1762" t="s">
        <v>18</v>
      </c>
      <c r="E1762" t="s">
        <v>19</v>
      </c>
      <c r="F1762" t="s">
        <v>91</v>
      </c>
      <c r="G1762">
        <v>1</v>
      </c>
      <c r="H1762" s="5">
        <v>39.54</v>
      </c>
      <c r="I1762" s="5">
        <v>0.12</v>
      </c>
      <c r="J1762" s="5">
        <v>34.795200000000001</v>
      </c>
      <c r="K1762" s="5">
        <v>9.9956853445858087</v>
      </c>
      <c r="L1762">
        <f>YEAR(SalesData[Order Date])</f>
        <v>2023</v>
      </c>
      <c r="M1762">
        <f>MONTH(SalesData[Order Date])</f>
        <v>9</v>
      </c>
      <c r="N1762" t="str">
        <f>TEXT(SalesData[[#This Row],[Order Date]], "mmmm")</f>
        <v>September</v>
      </c>
      <c r="O1762" s="7">
        <f>IF(SalesData[Sales]=0,0,SalesData[Profit]/SalesData[Sales])</f>
        <v>0.28727196120688508</v>
      </c>
      <c r="P1762" s="8">
        <f t="shared" si="27"/>
        <v>3.0349013657056147E-3</v>
      </c>
      <c r="Q1762" t="str">
        <f>IF(SalesData[[#This Row],[Discount]]&gt;0, "Yes", "No")</f>
        <v>Yes</v>
      </c>
      <c r="R1762" t="str">
        <f>TEXT(SalesData[[#This Row],[Order Date]],"mmm-yyyy")</f>
        <v>Sep-2023</v>
      </c>
      <c r="S1762">
        <f>YEAR(SalesData[[#This Row],[Order Date]])*100 + MONTH(SalesData[[#This Row],[Order Date]])</f>
        <v>202309</v>
      </c>
    </row>
    <row r="1763" spans="1:19" x14ac:dyDescent="0.3">
      <c r="A1763" t="s">
        <v>10652</v>
      </c>
      <c r="B1763" s="3">
        <v>45198</v>
      </c>
      <c r="C1763" t="s">
        <v>1772</v>
      </c>
      <c r="D1763" t="s">
        <v>18</v>
      </c>
      <c r="E1763" t="s">
        <v>26</v>
      </c>
      <c r="F1763" t="s">
        <v>31</v>
      </c>
      <c r="G1763">
        <v>4</v>
      </c>
      <c r="H1763" s="5">
        <v>155.22</v>
      </c>
      <c r="I1763" s="5">
        <v>0.24</v>
      </c>
      <c r="J1763" s="5">
        <v>471.86880000000002</v>
      </c>
      <c r="K1763" s="5">
        <v>73.282470830668601</v>
      </c>
      <c r="L1763">
        <f>YEAR(SalesData[Order Date])</f>
        <v>2023</v>
      </c>
      <c r="M1763">
        <f>MONTH(SalesData[Order Date])</f>
        <v>9</v>
      </c>
      <c r="N1763" t="str">
        <f>TEXT(SalesData[[#This Row],[Order Date]], "mmmm")</f>
        <v>September</v>
      </c>
      <c r="O1763" s="7">
        <f>IF(SalesData[Sales]=0,0,SalesData[Profit]/SalesData[Sales])</f>
        <v>0.15530264096856711</v>
      </c>
      <c r="P1763" s="8">
        <f t="shared" si="27"/>
        <v>3.8654812524159255E-4</v>
      </c>
      <c r="Q1763" t="str">
        <f>IF(SalesData[[#This Row],[Discount]]&gt;0, "Yes", "No")</f>
        <v>Yes</v>
      </c>
      <c r="R1763" t="str">
        <f>TEXT(SalesData[[#This Row],[Order Date]],"mmm-yyyy")</f>
        <v>Sep-2023</v>
      </c>
      <c r="S1763">
        <f>YEAR(SalesData[[#This Row],[Order Date]])*100 + MONTH(SalesData[[#This Row],[Order Date]])</f>
        <v>202309</v>
      </c>
    </row>
    <row r="1764" spans="1:19" x14ac:dyDescent="0.3">
      <c r="A1764" t="s">
        <v>10701</v>
      </c>
      <c r="B1764" s="3">
        <v>45187</v>
      </c>
      <c r="C1764" t="s">
        <v>10702</v>
      </c>
      <c r="D1764" t="s">
        <v>30</v>
      </c>
      <c r="E1764" t="s">
        <v>14</v>
      </c>
      <c r="F1764" t="s">
        <v>31</v>
      </c>
      <c r="G1764">
        <v>7</v>
      </c>
      <c r="H1764" s="5">
        <v>381.99</v>
      </c>
      <c r="I1764" s="5">
        <v>0.16</v>
      </c>
      <c r="J1764" s="5">
        <v>2246.1012000000001</v>
      </c>
      <c r="K1764" s="5">
        <v>477.65429983851078</v>
      </c>
      <c r="L1764">
        <f>YEAR(SalesData[Order Date])</f>
        <v>2023</v>
      </c>
      <c r="M1764">
        <f>MONTH(SalesData[Order Date])</f>
        <v>9</v>
      </c>
      <c r="N1764" t="str">
        <f>TEXT(SalesData[[#This Row],[Order Date]], "mmmm")</f>
        <v>September</v>
      </c>
      <c r="O1764" s="7">
        <f>IF(SalesData[Sales]=0,0,SalesData[Profit]/SalesData[Sales])</f>
        <v>0.21265929595626001</v>
      </c>
      <c r="P1764" s="8">
        <f t="shared" si="27"/>
        <v>5.9837018919717413E-5</v>
      </c>
      <c r="Q1764" t="str">
        <f>IF(SalesData[[#This Row],[Discount]]&gt;0, "Yes", "No")</f>
        <v>Yes</v>
      </c>
      <c r="R1764" t="str">
        <f>TEXT(SalesData[[#This Row],[Order Date]],"mmm-yyyy")</f>
        <v>Sep-2023</v>
      </c>
      <c r="S1764">
        <f>YEAR(SalesData[[#This Row],[Order Date]])*100 + MONTH(SalesData[[#This Row],[Order Date]])</f>
        <v>202309</v>
      </c>
    </row>
    <row r="1765" spans="1:19" x14ac:dyDescent="0.3">
      <c r="A1765" t="s">
        <v>10754</v>
      </c>
      <c r="B1765" s="3">
        <v>45199</v>
      </c>
      <c r="C1765" t="s">
        <v>10755</v>
      </c>
      <c r="D1765" t="s">
        <v>18</v>
      </c>
      <c r="E1765" t="s">
        <v>19</v>
      </c>
      <c r="F1765" t="s">
        <v>27</v>
      </c>
      <c r="G1765">
        <v>9</v>
      </c>
      <c r="H1765" s="5">
        <v>670.12</v>
      </c>
      <c r="I1765" s="5">
        <v>0.23</v>
      </c>
      <c r="J1765" s="5">
        <v>4643.9315999999999</v>
      </c>
      <c r="K1765" s="5">
        <v>1201.356859052597</v>
      </c>
      <c r="L1765">
        <f>YEAR(SalesData[Order Date])</f>
        <v>2023</v>
      </c>
      <c r="M1765">
        <f>MONTH(SalesData[Order Date])</f>
        <v>9</v>
      </c>
      <c r="N1765" t="str">
        <f>TEXT(SalesData[[#This Row],[Order Date]], "mmmm")</f>
        <v>September</v>
      </c>
      <c r="O1765" s="7">
        <f>IF(SalesData[Sales]=0,0,SalesData[Profit]/SalesData[Sales])</f>
        <v>0.2586939176822925</v>
      </c>
      <c r="P1765" s="8">
        <f t="shared" si="27"/>
        <v>3.8135789941436692E-5</v>
      </c>
      <c r="Q1765" t="str">
        <f>IF(SalesData[[#This Row],[Discount]]&gt;0, "Yes", "No")</f>
        <v>Yes</v>
      </c>
      <c r="R1765" t="str">
        <f>TEXT(SalesData[[#This Row],[Order Date]],"mmm-yyyy")</f>
        <v>Sep-2023</v>
      </c>
      <c r="S1765">
        <f>YEAR(SalesData[[#This Row],[Order Date]])*100 + MONTH(SalesData[[#This Row],[Order Date]])</f>
        <v>202309</v>
      </c>
    </row>
    <row r="1766" spans="1:19" x14ac:dyDescent="0.3">
      <c r="A1766" t="s">
        <v>10787</v>
      </c>
      <c r="B1766" s="3">
        <v>45190</v>
      </c>
      <c r="C1766" t="s">
        <v>10788</v>
      </c>
      <c r="D1766" t="s">
        <v>18</v>
      </c>
      <c r="E1766" t="s">
        <v>14</v>
      </c>
      <c r="F1766" t="s">
        <v>27</v>
      </c>
      <c r="G1766">
        <v>9</v>
      </c>
      <c r="H1766" s="5">
        <v>301.20999999999998</v>
      </c>
      <c r="I1766" s="5">
        <v>0.17</v>
      </c>
      <c r="J1766" s="5">
        <v>2250.0387000000001</v>
      </c>
      <c r="K1766" s="5">
        <v>475.86792851637551</v>
      </c>
      <c r="L1766">
        <f>YEAR(SalesData[Order Date])</f>
        <v>2023</v>
      </c>
      <c r="M1766">
        <f>MONTH(SalesData[Order Date])</f>
        <v>9</v>
      </c>
      <c r="N1766" t="str">
        <f>TEXT(SalesData[[#This Row],[Order Date]], "mmmm")</f>
        <v>September</v>
      </c>
      <c r="O1766" s="7">
        <f>IF(SalesData[Sales]=0,0,SalesData[Profit]/SalesData[Sales])</f>
        <v>0.21149321943501484</v>
      </c>
      <c r="P1766" s="8">
        <f t="shared" si="27"/>
        <v>6.271003249855215E-5</v>
      </c>
      <c r="Q1766" t="str">
        <f>IF(SalesData[[#This Row],[Discount]]&gt;0, "Yes", "No")</f>
        <v>Yes</v>
      </c>
      <c r="R1766" t="str">
        <f>TEXT(SalesData[[#This Row],[Order Date]],"mmm-yyyy")</f>
        <v>Sep-2023</v>
      </c>
      <c r="S1766">
        <f>YEAR(SalesData[[#This Row],[Order Date]])*100 + MONTH(SalesData[[#This Row],[Order Date]])</f>
        <v>202309</v>
      </c>
    </row>
    <row r="1767" spans="1:19" x14ac:dyDescent="0.3">
      <c r="A1767" t="s">
        <v>10834</v>
      </c>
      <c r="B1767" s="3">
        <v>45173</v>
      </c>
      <c r="C1767" t="s">
        <v>10835</v>
      </c>
      <c r="D1767" t="s">
        <v>18</v>
      </c>
      <c r="E1767" t="s">
        <v>26</v>
      </c>
      <c r="F1767" t="s">
        <v>15</v>
      </c>
      <c r="G1767">
        <v>7</v>
      </c>
      <c r="H1767" s="5">
        <v>726.51</v>
      </c>
      <c r="I1767" s="5">
        <v>0.27</v>
      </c>
      <c r="J1767" s="5">
        <v>3712.4661000000001</v>
      </c>
      <c r="K1767" s="5">
        <v>218.6070338821533</v>
      </c>
      <c r="L1767">
        <f>YEAR(SalesData[Order Date])</f>
        <v>2023</v>
      </c>
      <c r="M1767">
        <f>MONTH(SalesData[Order Date])</f>
        <v>9</v>
      </c>
      <c r="N1767" t="str">
        <f>TEXT(SalesData[[#This Row],[Order Date]], "mmmm")</f>
        <v>September</v>
      </c>
      <c r="O1767" s="7">
        <f>IF(SalesData[Sales]=0,0,SalesData[Profit]/SalesData[Sales])</f>
        <v>5.8884587224150894E-2</v>
      </c>
      <c r="P1767" s="8">
        <f t="shared" si="27"/>
        <v>5.3091393885051241E-5</v>
      </c>
      <c r="Q1767" t="str">
        <f>IF(SalesData[[#This Row],[Discount]]&gt;0, "Yes", "No")</f>
        <v>Yes</v>
      </c>
      <c r="R1767" t="str">
        <f>TEXT(SalesData[[#This Row],[Order Date]],"mmm-yyyy")</f>
        <v>Sep-2023</v>
      </c>
      <c r="S1767">
        <f>YEAR(SalesData[[#This Row],[Order Date]])*100 + MONTH(SalesData[[#This Row],[Order Date]])</f>
        <v>202309</v>
      </c>
    </row>
    <row r="1768" spans="1:19" x14ac:dyDescent="0.3">
      <c r="A1768" t="s">
        <v>10840</v>
      </c>
      <c r="B1768" s="3">
        <v>45176</v>
      </c>
      <c r="C1768" t="s">
        <v>10841</v>
      </c>
      <c r="D1768" t="s">
        <v>13</v>
      </c>
      <c r="E1768" t="s">
        <v>26</v>
      </c>
      <c r="F1768" t="s">
        <v>44</v>
      </c>
      <c r="G1768">
        <v>3</v>
      </c>
      <c r="H1768" s="5">
        <v>142.29</v>
      </c>
      <c r="I1768" s="5">
        <v>0.11</v>
      </c>
      <c r="J1768" s="5">
        <v>379.91430000000003</v>
      </c>
      <c r="K1768" s="5">
        <v>86.466061270611377</v>
      </c>
      <c r="L1768">
        <f>YEAR(SalesData[Order Date])</f>
        <v>2023</v>
      </c>
      <c r="M1768">
        <f>MONTH(SalesData[Order Date])</f>
        <v>9</v>
      </c>
      <c r="N1768" t="str">
        <f>TEXT(SalesData[[#This Row],[Order Date]], "mmmm")</f>
        <v>September</v>
      </c>
      <c r="O1768" s="7">
        <f>IF(SalesData[Sales]=0,0,SalesData[Profit]/SalesData[Sales])</f>
        <v>0.22759359484655189</v>
      </c>
      <c r="P1768" s="8">
        <f t="shared" si="27"/>
        <v>2.5768969475484341E-4</v>
      </c>
      <c r="Q1768" t="str">
        <f>IF(SalesData[[#This Row],[Discount]]&gt;0, "Yes", "No")</f>
        <v>Yes</v>
      </c>
      <c r="R1768" t="str">
        <f>TEXT(SalesData[[#This Row],[Order Date]],"mmm-yyyy")</f>
        <v>Sep-2023</v>
      </c>
      <c r="S1768">
        <f>YEAR(SalesData[[#This Row],[Order Date]])*100 + MONTH(SalesData[[#This Row],[Order Date]])</f>
        <v>202309</v>
      </c>
    </row>
    <row r="1769" spans="1:19" x14ac:dyDescent="0.3">
      <c r="A1769" t="s">
        <v>10844</v>
      </c>
      <c r="B1769" s="3">
        <v>45192</v>
      </c>
      <c r="C1769" t="s">
        <v>10845</v>
      </c>
      <c r="D1769" t="s">
        <v>23</v>
      </c>
      <c r="E1769" t="s">
        <v>26</v>
      </c>
      <c r="F1769" t="s">
        <v>15</v>
      </c>
      <c r="G1769">
        <v>2</v>
      </c>
      <c r="H1769" s="5">
        <v>531.54999999999995</v>
      </c>
      <c r="I1769" s="5">
        <v>0.16</v>
      </c>
      <c r="J1769" s="5">
        <v>893.00399999999991</v>
      </c>
      <c r="K1769" s="5">
        <v>206.89752571706791</v>
      </c>
      <c r="L1769">
        <f>YEAR(SalesData[Order Date])</f>
        <v>2023</v>
      </c>
      <c r="M1769">
        <f>MONTH(SalesData[Order Date])</f>
        <v>9</v>
      </c>
      <c r="N1769" t="str">
        <f>TEXT(SalesData[[#This Row],[Order Date]], "mmmm")</f>
        <v>September</v>
      </c>
      <c r="O1769" s="7">
        <f>IF(SalesData[Sales]=0,0,SalesData[Profit]/SalesData[Sales])</f>
        <v>0.23168712090546956</v>
      </c>
      <c r="P1769" s="8">
        <f t="shared" si="27"/>
        <v>1.505032452262252E-4</v>
      </c>
      <c r="Q1769" t="str">
        <f>IF(SalesData[[#This Row],[Discount]]&gt;0, "Yes", "No")</f>
        <v>Yes</v>
      </c>
      <c r="R1769" t="str">
        <f>TEXT(SalesData[[#This Row],[Order Date]],"mmm-yyyy")</f>
        <v>Sep-2023</v>
      </c>
      <c r="S1769">
        <f>YEAR(SalesData[[#This Row],[Order Date]])*100 + MONTH(SalesData[[#This Row],[Order Date]])</f>
        <v>202309</v>
      </c>
    </row>
    <row r="1770" spans="1:19" x14ac:dyDescent="0.3">
      <c r="A1770" t="s">
        <v>10898</v>
      </c>
      <c r="B1770" s="3">
        <v>45177</v>
      </c>
      <c r="C1770" t="s">
        <v>10899</v>
      </c>
      <c r="D1770" t="s">
        <v>23</v>
      </c>
      <c r="E1770" t="s">
        <v>19</v>
      </c>
      <c r="F1770" t="s">
        <v>53</v>
      </c>
      <c r="G1770">
        <v>2</v>
      </c>
      <c r="H1770" s="5">
        <v>112.12</v>
      </c>
      <c r="I1770" s="5">
        <v>0.19</v>
      </c>
      <c r="J1770" s="5">
        <v>181.6344</v>
      </c>
      <c r="K1770" s="5">
        <v>42.476140705453773</v>
      </c>
      <c r="L1770">
        <f>YEAR(SalesData[Order Date])</f>
        <v>2023</v>
      </c>
      <c r="M1770">
        <f>MONTH(SalesData[Order Date])</f>
        <v>9</v>
      </c>
      <c r="N1770" t="str">
        <f>TEXT(SalesData[[#This Row],[Order Date]], "mmmm")</f>
        <v>September</v>
      </c>
      <c r="O1770" s="7">
        <f>IF(SalesData[Sales]=0,0,SalesData[Profit]/SalesData[Sales])</f>
        <v>0.23385515467033652</v>
      </c>
      <c r="P1770" s="8">
        <f t="shared" si="27"/>
        <v>8.4730645736710668E-4</v>
      </c>
      <c r="Q1770" t="str">
        <f>IF(SalesData[[#This Row],[Discount]]&gt;0, "Yes", "No")</f>
        <v>Yes</v>
      </c>
      <c r="R1770" t="str">
        <f>TEXT(SalesData[[#This Row],[Order Date]],"mmm-yyyy")</f>
        <v>Sep-2023</v>
      </c>
      <c r="S1770">
        <f>YEAR(SalesData[[#This Row],[Order Date]])*100 + MONTH(SalesData[[#This Row],[Order Date]])</f>
        <v>202309</v>
      </c>
    </row>
    <row r="1771" spans="1:19" x14ac:dyDescent="0.3">
      <c r="A1771" t="s">
        <v>10941</v>
      </c>
      <c r="B1771" s="3">
        <v>45177</v>
      </c>
      <c r="C1771" t="s">
        <v>10942</v>
      </c>
      <c r="D1771" t="s">
        <v>30</v>
      </c>
      <c r="E1771" t="s">
        <v>19</v>
      </c>
      <c r="F1771" t="s">
        <v>53</v>
      </c>
      <c r="G1771">
        <v>7</v>
      </c>
      <c r="H1771" s="5">
        <v>135.72</v>
      </c>
      <c r="I1771" s="5">
        <v>0.02</v>
      </c>
      <c r="J1771" s="5">
        <v>931.03919999999994</v>
      </c>
      <c r="K1771" s="5">
        <v>192.12347572117869</v>
      </c>
      <c r="L1771">
        <f>YEAR(SalesData[Order Date])</f>
        <v>2023</v>
      </c>
      <c r="M1771">
        <f>MONTH(SalesData[Order Date])</f>
        <v>9</v>
      </c>
      <c r="N1771" t="str">
        <f>TEXT(SalesData[[#This Row],[Order Date]], "mmmm")</f>
        <v>September</v>
      </c>
      <c r="O1771" s="7">
        <f>IF(SalesData[Sales]=0,0,SalesData[Profit]/SalesData[Sales])</f>
        <v>0.20635379876720411</v>
      </c>
      <c r="P1771" s="8">
        <f t="shared" si="27"/>
        <v>2.1051745189676227E-5</v>
      </c>
      <c r="Q1771" t="str">
        <f>IF(SalesData[[#This Row],[Discount]]&gt;0, "Yes", "No")</f>
        <v>Yes</v>
      </c>
      <c r="R1771" t="str">
        <f>TEXT(SalesData[[#This Row],[Order Date]],"mmm-yyyy")</f>
        <v>Sep-2023</v>
      </c>
      <c r="S1771">
        <f>YEAR(SalesData[[#This Row],[Order Date]])*100 + MONTH(SalesData[[#This Row],[Order Date]])</f>
        <v>202309</v>
      </c>
    </row>
    <row r="1772" spans="1:19" x14ac:dyDescent="0.3">
      <c r="A1772" t="s">
        <v>10957</v>
      </c>
      <c r="B1772" s="3">
        <v>45176</v>
      </c>
      <c r="C1772" t="s">
        <v>10958</v>
      </c>
      <c r="D1772" t="s">
        <v>18</v>
      </c>
      <c r="E1772" t="s">
        <v>26</v>
      </c>
      <c r="F1772" t="s">
        <v>27</v>
      </c>
      <c r="G1772">
        <v>3</v>
      </c>
      <c r="H1772" s="5">
        <v>822.58</v>
      </c>
      <c r="I1772" s="5">
        <v>0.13</v>
      </c>
      <c r="J1772" s="5">
        <v>2146.9337999999998</v>
      </c>
      <c r="K1772" s="5">
        <v>636.49852562886167</v>
      </c>
      <c r="L1772">
        <f>YEAR(SalesData[Order Date])</f>
        <v>2023</v>
      </c>
      <c r="M1772">
        <f>MONTH(SalesData[Order Date])</f>
        <v>9</v>
      </c>
      <c r="N1772" t="str">
        <f>TEXT(SalesData[[#This Row],[Order Date]], "mmmm")</f>
        <v>September</v>
      </c>
      <c r="O1772" s="7">
        <f>IF(SalesData[Sales]=0,0,SalesData[Profit]/SalesData[Sales])</f>
        <v>0.29646863151013864</v>
      </c>
      <c r="P1772" s="8">
        <f t="shared" si="27"/>
        <v>5.2679779879565917E-5</v>
      </c>
      <c r="Q1772" t="str">
        <f>IF(SalesData[[#This Row],[Discount]]&gt;0, "Yes", "No")</f>
        <v>Yes</v>
      </c>
      <c r="R1772" t="str">
        <f>TEXT(SalesData[[#This Row],[Order Date]],"mmm-yyyy")</f>
        <v>Sep-2023</v>
      </c>
      <c r="S1772">
        <f>YEAR(SalesData[[#This Row],[Order Date]])*100 + MONTH(SalesData[[#This Row],[Order Date]])</f>
        <v>202309</v>
      </c>
    </row>
    <row r="1773" spans="1:19" x14ac:dyDescent="0.3">
      <c r="A1773" t="s">
        <v>10959</v>
      </c>
      <c r="B1773" s="3">
        <v>45181</v>
      </c>
      <c r="C1773" t="s">
        <v>10960</v>
      </c>
      <c r="D1773" t="s">
        <v>18</v>
      </c>
      <c r="E1773" t="s">
        <v>26</v>
      </c>
      <c r="F1773" t="s">
        <v>53</v>
      </c>
      <c r="G1773">
        <v>4</v>
      </c>
      <c r="H1773" s="5">
        <v>237.43</v>
      </c>
      <c r="I1773" s="5">
        <v>0.24</v>
      </c>
      <c r="J1773" s="5">
        <v>721.78719999999998</v>
      </c>
      <c r="K1773" s="5">
        <v>69.432490897148213</v>
      </c>
      <c r="L1773">
        <f>YEAR(SalesData[Order Date])</f>
        <v>2023</v>
      </c>
      <c r="M1773">
        <f>MONTH(SalesData[Order Date])</f>
        <v>9</v>
      </c>
      <c r="N1773" t="str">
        <f>TEXT(SalesData[[#This Row],[Order Date]], "mmmm")</f>
        <v>September</v>
      </c>
      <c r="O1773" s="7">
        <f>IF(SalesData[Sales]=0,0,SalesData[Profit]/SalesData[Sales])</f>
        <v>9.6195237179529117E-2</v>
      </c>
      <c r="P1773" s="8">
        <f t="shared" si="27"/>
        <v>2.5270606073368989E-4</v>
      </c>
      <c r="Q1773" t="str">
        <f>IF(SalesData[[#This Row],[Discount]]&gt;0, "Yes", "No")</f>
        <v>Yes</v>
      </c>
      <c r="R1773" t="str">
        <f>TEXT(SalesData[[#This Row],[Order Date]],"mmm-yyyy")</f>
        <v>Sep-2023</v>
      </c>
      <c r="S1773">
        <f>YEAR(SalesData[[#This Row],[Order Date]])*100 + MONTH(SalesData[[#This Row],[Order Date]])</f>
        <v>202309</v>
      </c>
    </row>
    <row r="1774" spans="1:19" x14ac:dyDescent="0.3">
      <c r="A1774" t="s">
        <v>10970</v>
      </c>
      <c r="B1774" s="3">
        <v>45193</v>
      </c>
      <c r="C1774" t="s">
        <v>10971</v>
      </c>
      <c r="D1774" t="s">
        <v>23</v>
      </c>
      <c r="E1774" t="s">
        <v>19</v>
      </c>
      <c r="F1774" t="s">
        <v>15</v>
      </c>
      <c r="G1774">
        <v>4</v>
      </c>
      <c r="H1774" s="5">
        <v>503.77</v>
      </c>
      <c r="I1774" s="5">
        <v>0.23</v>
      </c>
      <c r="J1774" s="5">
        <v>1551.6116</v>
      </c>
      <c r="K1774" s="5">
        <v>460.30794414012388</v>
      </c>
      <c r="L1774">
        <f>YEAR(SalesData[Order Date])</f>
        <v>2023</v>
      </c>
      <c r="M1774">
        <f>MONTH(SalesData[Order Date])</f>
        <v>9</v>
      </c>
      <c r="N1774" t="str">
        <f>TEXT(SalesData[[#This Row],[Order Date]], "mmmm")</f>
        <v>September</v>
      </c>
      <c r="O1774" s="7">
        <f>IF(SalesData[Sales]=0,0,SalesData[Profit]/SalesData[Sales])</f>
        <v>0.2966644127564681</v>
      </c>
      <c r="P1774" s="8">
        <f t="shared" si="27"/>
        <v>1.1413938900688808E-4</v>
      </c>
      <c r="Q1774" t="str">
        <f>IF(SalesData[[#This Row],[Discount]]&gt;0, "Yes", "No")</f>
        <v>Yes</v>
      </c>
      <c r="R1774" t="str">
        <f>TEXT(SalesData[[#This Row],[Order Date]],"mmm-yyyy")</f>
        <v>Sep-2023</v>
      </c>
      <c r="S1774">
        <f>YEAR(SalesData[[#This Row],[Order Date]])*100 + MONTH(SalesData[[#This Row],[Order Date]])</f>
        <v>202309</v>
      </c>
    </row>
    <row r="1775" spans="1:19" x14ac:dyDescent="0.3">
      <c r="A1775" t="s">
        <v>11007</v>
      </c>
      <c r="B1775" s="3">
        <v>45190</v>
      </c>
      <c r="C1775" t="s">
        <v>11008</v>
      </c>
      <c r="D1775" t="s">
        <v>30</v>
      </c>
      <c r="E1775" t="s">
        <v>14</v>
      </c>
      <c r="F1775" t="s">
        <v>91</v>
      </c>
      <c r="G1775">
        <v>3</v>
      </c>
      <c r="H1775" s="5">
        <v>868.92</v>
      </c>
      <c r="I1775" s="5">
        <v>0.15</v>
      </c>
      <c r="J1775" s="5">
        <v>2215.7460000000001</v>
      </c>
      <c r="K1775" s="5">
        <v>381.6074884206821</v>
      </c>
      <c r="L1775">
        <f>YEAR(SalesData[Order Date])</f>
        <v>2023</v>
      </c>
      <c r="M1775">
        <f>MONTH(SalesData[Order Date])</f>
        <v>9</v>
      </c>
      <c r="N1775" t="str">
        <f>TEXT(SalesData[[#This Row],[Order Date]], "mmmm")</f>
        <v>September</v>
      </c>
      <c r="O1775" s="7">
        <f>IF(SalesData[Sales]=0,0,SalesData[Profit]/SalesData[Sales])</f>
        <v>0.17222528594012224</v>
      </c>
      <c r="P1775" s="8">
        <f t="shared" si="27"/>
        <v>5.7542696680937257E-5</v>
      </c>
      <c r="Q1775" t="str">
        <f>IF(SalesData[[#This Row],[Discount]]&gt;0, "Yes", "No")</f>
        <v>Yes</v>
      </c>
      <c r="R1775" t="str">
        <f>TEXT(SalesData[[#This Row],[Order Date]],"mmm-yyyy")</f>
        <v>Sep-2023</v>
      </c>
      <c r="S1775">
        <f>YEAR(SalesData[[#This Row],[Order Date]])*100 + MONTH(SalesData[[#This Row],[Order Date]])</f>
        <v>202309</v>
      </c>
    </row>
    <row r="1776" spans="1:19" x14ac:dyDescent="0.3">
      <c r="A1776" t="s">
        <v>11097</v>
      </c>
      <c r="B1776" s="3">
        <v>45191</v>
      </c>
      <c r="C1776" t="s">
        <v>11098</v>
      </c>
      <c r="D1776" t="s">
        <v>18</v>
      </c>
      <c r="E1776" t="s">
        <v>26</v>
      </c>
      <c r="F1776" t="s">
        <v>34</v>
      </c>
      <c r="G1776">
        <v>8</v>
      </c>
      <c r="H1776" s="5">
        <v>770.14</v>
      </c>
      <c r="I1776" s="5">
        <v>0.17</v>
      </c>
      <c r="J1776" s="5">
        <v>5113.7295999999997</v>
      </c>
      <c r="K1776" s="5">
        <v>1275.0478316095021</v>
      </c>
      <c r="L1776">
        <f>YEAR(SalesData[Order Date])</f>
        <v>2023</v>
      </c>
      <c r="M1776">
        <f>MONTH(SalesData[Order Date])</f>
        <v>9</v>
      </c>
      <c r="N1776" t="str">
        <f>TEXT(SalesData[[#This Row],[Order Date]], "mmmm")</f>
        <v>September</v>
      </c>
      <c r="O1776" s="7">
        <f>IF(SalesData[Sales]=0,0,SalesData[Profit]/SalesData[Sales])</f>
        <v>0.24933814091568357</v>
      </c>
      <c r="P1776" s="8">
        <f t="shared" si="27"/>
        <v>2.759238579998442E-5</v>
      </c>
      <c r="Q1776" t="str">
        <f>IF(SalesData[[#This Row],[Discount]]&gt;0, "Yes", "No")</f>
        <v>Yes</v>
      </c>
      <c r="R1776" t="str">
        <f>TEXT(SalesData[[#This Row],[Order Date]],"mmm-yyyy")</f>
        <v>Sep-2023</v>
      </c>
      <c r="S1776">
        <f>YEAR(SalesData[[#This Row],[Order Date]])*100 + MONTH(SalesData[[#This Row],[Order Date]])</f>
        <v>202309</v>
      </c>
    </row>
    <row r="1777" spans="1:19" x14ac:dyDescent="0.3">
      <c r="A1777" t="s">
        <v>11183</v>
      </c>
      <c r="B1777" s="3">
        <v>45178</v>
      </c>
      <c r="C1777" t="s">
        <v>11184</v>
      </c>
      <c r="D1777" t="s">
        <v>18</v>
      </c>
      <c r="E1777" t="s">
        <v>19</v>
      </c>
      <c r="F1777" t="s">
        <v>39</v>
      </c>
      <c r="G1777">
        <v>3</v>
      </c>
      <c r="H1777" s="5">
        <v>176.83</v>
      </c>
      <c r="I1777" s="5">
        <v>0.12</v>
      </c>
      <c r="J1777" s="5">
        <v>466.83120000000002</v>
      </c>
      <c r="K1777" s="5">
        <v>136.98426683193659</v>
      </c>
      <c r="L1777">
        <f>YEAR(SalesData[Order Date])</f>
        <v>2023</v>
      </c>
      <c r="M1777">
        <f>MONTH(SalesData[Order Date])</f>
        <v>9</v>
      </c>
      <c r="N1777" t="str">
        <f>TEXT(SalesData[[#This Row],[Order Date]], "mmmm")</f>
        <v>September</v>
      </c>
      <c r="O1777" s="7">
        <f>IF(SalesData[Sales]=0,0,SalesData[Profit]/SalesData[Sales])</f>
        <v>0.29343425810429247</v>
      </c>
      <c r="P1777" s="8">
        <f t="shared" si="27"/>
        <v>2.2620596052705987E-4</v>
      </c>
      <c r="Q1777" t="str">
        <f>IF(SalesData[[#This Row],[Discount]]&gt;0, "Yes", "No")</f>
        <v>Yes</v>
      </c>
      <c r="R1777" t="str">
        <f>TEXT(SalesData[[#This Row],[Order Date]],"mmm-yyyy")</f>
        <v>Sep-2023</v>
      </c>
      <c r="S1777">
        <f>YEAR(SalesData[[#This Row],[Order Date]])*100 + MONTH(SalesData[[#This Row],[Order Date]])</f>
        <v>202309</v>
      </c>
    </row>
    <row r="1778" spans="1:19" x14ac:dyDescent="0.3">
      <c r="A1778" t="s">
        <v>11202</v>
      </c>
      <c r="B1778" s="3">
        <v>45192</v>
      </c>
      <c r="C1778" t="s">
        <v>11203</v>
      </c>
      <c r="D1778" t="s">
        <v>13</v>
      </c>
      <c r="E1778" t="s">
        <v>19</v>
      </c>
      <c r="F1778" t="s">
        <v>44</v>
      </c>
      <c r="G1778">
        <v>5</v>
      </c>
      <c r="H1778" s="5">
        <v>470.14</v>
      </c>
      <c r="I1778" s="5">
        <v>0.04</v>
      </c>
      <c r="J1778" s="5">
        <v>2256.672</v>
      </c>
      <c r="K1778" s="5">
        <v>489.83979667186242</v>
      </c>
      <c r="L1778">
        <f>YEAR(SalesData[Order Date])</f>
        <v>2023</v>
      </c>
      <c r="M1778">
        <f>MONTH(SalesData[Order Date])</f>
        <v>9</v>
      </c>
      <c r="N1778" t="str">
        <f>TEXT(SalesData[[#This Row],[Order Date]], "mmmm")</f>
        <v>September</v>
      </c>
      <c r="O1778" s="7">
        <f>IF(SalesData[Sales]=0,0,SalesData[Profit]/SalesData[Sales])</f>
        <v>0.21706291240900866</v>
      </c>
      <c r="P1778" s="8">
        <f t="shared" si="27"/>
        <v>1.7016207938061004E-5</v>
      </c>
      <c r="Q1778" t="str">
        <f>IF(SalesData[[#This Row],[Discount]]&gt;0, "Yes", "No")</f>
        <v>Yes</v>
      </c>
      <c r="R1778" t="str">
        <f>TEXT(SalesData[[#This Row],[Order Date]],"mmm-yyyy")</f>
        <v>Sep-2023</v>
      </c>
      <c r="S1778">
        <f>YEAR(SalesData[[#This Row],[Order Date]])*100 + MONTH(SalesData[[#This Row],[Order Date]])</f>
        <v>202309</v>
      </c>
    </row>
    <row r="1779" spans="1:19" x14ac:dyDescent="0.3">
      <c r="A1779" t="s">
        <v>11217</v>
      </c>
      <c r="B1779" s="3">
        <v>45176</v>
      </c>
      <c r="C1779" t="s">
        <v>11218</v>
      </c>
      <c r="D1779" t="s">
        <v>30</v>
      </c>
      <c r="E1779" t="s">
        <v>19</v>
      </c>
      <c r="F1779" t="s">
        <v>20</v>
      </c>
      <c r="G1779">
        <v>5</v>
      </c>
      <c r="H1779" s="5">
        <v>774.47</v>
      </c>
      <c r="I1779" s="5">
        <v>0.25</v>
      </c>
      <c r="J1779" s="5">
        <v>2904.2624999999998</v>
      </c>
      <c r="K1779" s="5">
        <v>455.13670087018068</v>
      </c>
      <c r="L1779">
        <f>YEAR(SalesData[Order Date])</f>
        <v>2023</v>
      </c>
      <c r="M1779">
        <f>MONTH(SalesData[Order Date])</f>
        <v>9</v>
      </c>
      <c r="N1779" t="str">
        <f>TEXT(SalesData[[#This Row],[Order Date]], "mmmm")</f>
        <v>September</v>
      </c>
      <c r="O1779" s="7">
        <f>IF(SalesData[Sales]=0,0,SalesData[Profit]/SalesData[Sales])</f>
        <v>0.15671334835269907</v>
      </c>
      <c r="P1779" s="8">
        <f t="shared" si="27"/>
        <v>6.4560279933373782E-5</v>
      </c>
      <c r="Q1779" t="str">
        <f>IF(SalesData[[#This Row],[Discount]]&gt;0, "Yes", "No")</f>
        <v>Yes</v>
      </c>
      <c r="R1779" t="str">
        <f>TEXT(SalesData[[#This Row],[Order Date]],"mmm-yyyy")</f>
        <v>Sep-2023</v>
      </c>
      <c r="S1779">
        <f>YEAR(SalesData[[#This Row],[Order Date]])*100 + MONTH(SalesData[[#This Row],[Order Date]])</f>
        <v>202309</v>
      </c>
    </row>
    <row r="1780" spans="1:19" x14ac:dyDescent="0.3">
      <c r="A1780" t="s">
        <v>11260</v>
      </c>
      <c r="B1780" s="3">
        <v>45178</v>
      </c>
      <c r="C1780" t="s">
        <v>11261</v>
      </c>
      <c r="D1780" t="s">
        <v>13</v>
      </c>
      <c r="E1780" t="s">
        <v>26</v>
      </c>
      <c r="F1780" t="s">
        <v>39</v>
      </c>
      <c r="G1780">
        <v>6</v>
      </c>
      <c r="H1780" s="5">
        <v>577.99</v>
      </c>
      <c r="I1780" s="5">
        <v>0.08</v>
      </c>
      <c r="J1780" s="5">
        <v>3190.5048000000002</v>
      </c>
      <c r="K1780" s="5">
        <v>955.99329437090239</v>
      </c>
      <c r="L1780">
        <f>YEAR(SalesData[Order Date])</f>
        <v>2023</v>
      </c>
      <c r="M1780">
        <f>MONTH(SalesData[Order Date])</f>
        <v>9</v>
      </c>
      <c r="N1780" t="str">
        <f>TEXT(SalesData[[#This Row],[Order Date]], "mmmm")</f>
        <v>September</v>
      </c>
      <c r="O1780" s="7">
        <f>IF(SalesData[Sales]=0,0,SalesData[Profit]/SalesData[Sales])</f>
        <v>0.29963700238623753</v>
      </c>
      <c r="P1780" s="8">
        <f t="shared" si="27"/>
        <v>2.3068449857840679E-5</v>
      </c>
      <c r="Q1780" t="str">
        <f>IF(SalesData[[#This Row],[Discount]]&gt;0, "Yes", "No")</f>
        <v>Yes</v>
      </c>
      <c r="R1780" t="str">
        <f>TEXT(SalesData[[#This Row],[Order Date]],"mmm-yyyy")</f>
        <v>Sep-2023</v>
      </c>
      <c r="S1780">
        <f>YEAR(SalesData[[#This Row],[Order Date]])*100 + MONTH(SalesData[[#This Row],[Order Date]])</f>
        <v>202309</v>
      </c>
    </row>
    <row r="1781" spans="1:19" x14ac:dyDescent="0.3">
      <c r="A1781" t="s">
        <v>11266</v>
      </c>
      <c r="B1781" s="3">
        <v>45171</v>
      </c>
      <c r="C1781" t="s">
        <v>11267</v>
      </c>
      <c r="D1781" t="s">
        <v>13</v>
      </c>
      <c r="E1781" t="s">
        <v>19</v>
      </c>
      <c r="F1781" t="s">
        <v>62</v>
      </c>
      <c r="G1781">
        <v>1</v>
      </c>
      <c r="H1781" s="5">
        <v>99.26</v>
      </c>
      <c r="I1781" s="5">
        <v>0.19</v>
      </c>
      <c r="J1781" s="5">
        <v>80.400600000000011</v>
      </c>
      <c r="K1781" s="5">
        <v>8.1999019250803524</v>
      </c>
      <c r="L1781">
        <f>YEAR(SalesData[Order Date])</f>
        <v>2023</v>
      </c>
      <c r="M1781">
        <f>MONTH(SalesData[Order Date])</f>
        <v>9</v>
      </c>
      <c r="N1781" t="str">
        <f>TEXT(SalesData[[#This Row],[Order Date]], "mmmm")</f>
        <v>September</v>
      </c>
      <c r="O1781" s="7">
        <f>IF(SalesData[Sales]=0,0,SalesData[Profit]/SalesData[Sales])</f>
        <v>0.10198806880894361</v>
      </c>
      <c r="P1781" s="8">
        <f t="shared" si="27"/>
        <v>1.9141648196655248E-3</v>
      </c>
      <c r="Q1781" t="str">
        <f>IF(SalesData[[#This Row],[Discount]]&gt;0, "Yes", "No")</f>
        <v>Yes</v>
      </c>
      <c r="R1781" t="str">
        <f>TEXT(SalesData[[#This Row],[Order Date]],"mmm-yyyy")</f>
        <v>Sep-2023</v>
      </c>
      <c r="S1781">
        <f>YEAR(SalesData[[#This Row],[Order Date]])*100 + MONTH(SalesData[[#This Row],[Order Date]])</f>
        <v>202309</v>
      </c>
    </row>
    <row r="1782" spans="1:19" x14ac:dyDescent="0.3">
      <c r="A1782" t="s">
        <v>11298</v>
      </c>
      <c r="B1782" s="3">
        <v>45175</v>
      </c>
      <c r="C1782" t="s">
        <v>11299</v>
      </c>
      <c r="D1782" t="s">
        <v>23</v>
      </c>
      <c r="E1782" t="s">
        <v>26</v>
      </c>
      <c r="F1782" t="s">
        <v>34</v>
      </c>
      <c r="G1782">
        <v>7</v>
      </c>
      <c r="H1782" s="5">
        <v>720.36</v>
      </c>
      <c r="I1782" s="5">
        <v>0.17</v>
      </c>
      <c r="J1782" s="5">
        <v>4185.2915999999996</v>
      </c>
      <c r="K1782" s="5">
        <v>903.61025036071703</v>
      </c>
      <c r="L1782">
        <f>YEAR(SalesData[Order Date])</f>
        <v>2023</v>
      </c>
      <c r="M1782">
        <f>MONTH(SalesData[Order Date])</f>
        <v>9</v>
      </c>
      <c r="N1782" t="str">
        <f>TEXT(SalesData[[#This Row],[Order Date]], "mmmm")</f>
        <v>September</v>
      </c>
      <c r="O1782" s="7">
        <f>IF(SalesData[Sales]=0,0,SalesData[Profit]/SalesData[Sales])</f>
        <v>0.21590138435293663</v>
      </c>
      <c r="P1782" s="8">
        <f t="shared" si="27"/>
        <v>3.3713302079119172E-5</v>
      </c>
      <c r="Q1782" t="str">
        <f>IF(SalesData[[#This Row],[Discount]]&gt;0, "Yes", "No")</f>
        <v>Yes</v>
      </c>
      <c r="R1782" t="str">
        <f>TEXT(SalesData[[#This Row],[Order Date]],"mmm-yyyy")</f>
        <v>Sep-2023</v>
      </c>
      <c r="S1782">
        <f>YEAR(SalesData[[#This Row],[Order Date]])*100 + MONTH(SalesData[[#This Row],[Order Date]])</f>
        <v>202309</v>
      </c>
    </row>
    <row r="1783" spans="1:19" x14ac:dyDescent="0.3">
      <c r="A1783" t="s">
        <v>11300</v>
      </c>
      <c r="B1783" s="3">
        <v>45191</v>
      </c>
      <c r="C1783" t="s">
        <v>11301</v>
      </c>
      <c r="D1783" t="s">
        <v>13</v>
      </c>
      <c r="E1783" t="s">
        <v>19</v>
      </c>
      <c r="F1783" t="s">
        <v>20</v>
      </c>
      <c r="G1783">
        <v>1</v>
      </c>
      <c r="H1783" s="5">
        <v>428.33</v>
      </c>
      <c r="I1783" s="5">
        <v>0.28999999999999998</v>
      </c>
      <c r="J1783" s="5">
        <v>304.11430000000001</v>
      </c>
      <c r="K1783" s="5">
        <v>41.731686809092061</v>
      </c>
      <c r="L1783">
        <f>YEAR(SalesData[Order Date])</f>
        <v>2023</v>
      </c>
      <c r="M1783">
        <f>MONTH(SalesData[Order Date])</f>
        <v>9</v>
      </c>
      <c r="N1783" t="str">
        <f>TEXT(SalesData[[#This Row],[Order Date]], "mmmm")</f>
        <v>September</v>
      </c>
      <c r="O1783" s="7">
        <f>IF(SalesData[Sales]=0,0,SalesData[Profit]/SalesData[Sales])</f>
        <v>0.13722369125388731</v>
      </c>
      <c r="P1783" s="8">
        <f t="shared" si="27"/>
        <v>6.770480704129993E-4</v>
      </c>
      <c r="Q1783" t="str">
        <f>IF(SalesData[[#This Row],[Discount]]&gt;0, "Yes", "No")</f>
        <v>Yes</v>
      </c>
      <c r="R1783" t="str">
        <f>TEXT(SalesData[[#This Row],[Order Date]],"mmm-yyyy")</f>
        <v>Sep-2023</v>
      </c>
      <c r="S1783">
        <f>YEAR(SalesData[[#This Row],[Order Date]])*100 + MONTH(SalesData[[#This Row],[Order Date]])</f>
        <v>202309</v>
      </c>
    </row>
    <row r="1784" spans="1:19" x14ac:dyDescent="0.3">
      <c r="A1784" t="s">
        <v>11315</v>
      </c>
      <c r="B1784" s="3">
        <v>45171</v>
      </c>
      <c r="C1784" t="s">
        <v>11296</v>
      </c>
      <c r="D1784" t="s">
        <v>23</v>
      </c>
      <c r="E1784" t="s">
        <v>19</v>
      </c>
      <c r="F1784" t="s">
        <v>53</v>
      </c>
      <c r="G1784">
        <v>8</v>
      </c>
      <c r="H1784" s="5">
        <v>170.41</v>
      </c>
      <c r="I1784" s="5">
        <v>0.26</v>
      </c>
      <c r="J1784" s="5">
        <v>1008.8271999999999</v>
      </c>
      <c r="K1784" s="5">
        <v>57.648385292749801</v>
      </c>
      <c r="L1784">
        <f>YEAR(SalesData[Order Date])</f>
        <v>2023</v>
      </c>
      <c r="M1784">
        <f>MONTH(SalesData[Order Date])</f>
        <v>9</v>
      </c>
      <c r="N1784" t="str">
        <f>TEXT(SalesData[[#This Row],[Order Date]], "mmmm")</f>
        <v>September</v>
      </c>
      <c r="O1784" s="7">
        <f>IF(SalesData[Sales]=0,0,SalesData[Profit]/SalesData[Sales])</f>
        <v>5.714396409290888E-2</v>
      </c>
      <c r="P1784" s="8">
        <f t="shared" si="27"/>
        <v>1.9071650724722728E-4</v>
      </c>
      <c r="Q1784" t="str">
        <f>IF(SalesData[[#This Row],[Discount]]&gt;0, "Yes", "No")</f>
        <v>Yes</v>
      </c>
      <c r="R1784" t="str">
        <f>TEXT(SalesData[[#This Row],[Order Date]],"mmm-yyyy")</f>
        <v>Sep-2023</v>
      </c>
      <c r="S1784">
        <f>YEAR(SalesData[[#This Row],[Order Date]])*100 + MONTH(SalesData[[#This Row],[Order Date]])</f>
        <v>202309</v>
      </c>
    </row>
    <row r="1785" spans="1:19" x14ac:dyDescent="0.3">
      <c r="A1785" t="s">
        <v>11328</v>
      </c>
      <c r="B1785" s="3">
        <v>45195</v>
      </c>
      <c r="C1785" t="s">
        <v>11329</v>
      </c>
      <c r="D1785" t="s">
        <v>23</v>
      </c>
      <c r="E1785" t="s">
        <v>26</v>
      </c>
      <c r="F1785" t="s">
        <v>31</v>
      </c>
      <c r="G1785">
        <v>5</v>
      </c>
      <c r="H1785" s="5">
        <v>413.97</v>
      </c>
      <c r="I1785" s="5">
        <v>0.13</v>
      </c>
      <c r="J1785" s="5">
        <v>1800.7695000000001</v>
      </c>
      <c r="K1785" s="5">
        <v>283.83844714399862</v>
      </c>
      <c r="L1785">
        <f>YEAR(SalesData[Order Date])</f>
        <v>2023</v>
      </c>
      <c r="M1785">
        <f>MONTH(SalesData[Order Date])</f>
        <v>9</v>
      </c>
      <c r="N1785" t="str">
        <f>TEXT(SalesData[[#This Row],[Order Date]], "mmmm")</f>
        <v>September</v>
      </c>
      <c r="O1785" s="7">
        <f>IF(SalesData[Sales]=0,0,SalesData[Profit]/SalesData[Sales])</f>
        <v>0.15762064336607134</v>
      </c>
      <c r="P1785" s="8">
        <f t="shared" si="27"/>
        <v>6.2806483561610738E-5</v>
      </c>
      <c r="Q1785" t="str">
        <f>IF(SalesData[[#This Row],[Discount]]&gt;0, "Yes", "No")</f>
        <v>Yes</v>
      </c>
      <c r="R1785" t="str">
        <f>TEXT(SalesData[[#This Row],[Order Date]],"mmm-yyyy")</f>
        <v>Sep-2023</v>
      </c>
      <c r="S1785">
        <f>YEAR(SalesData[[#This Row],[Order Date]])*100 + MONTH(SalesData[[#This Row],[Order Date]])</f>
        <v>202309</v>
      </c>
    </row>
    <row r="1786" spans="1:19" x14ac:dyDescent="0.3">
      <c r="A1786" t="s">
        <v>11348</v>
      </c>
      <c r="B1786" s="3">
        <v>45177</v>
      </c>
      <c r="C1786" t="s">
        <v>11349</v>
      </c>
      <c r="D1786" t="s">
        <v>13</v>
      </c>
      <c r="E1786" t="s">
        <v>19</v>
      </c>
      <c r="F1786" t="s">
        <v>31</v>
      </c>
      <c r="G1786">
        <v>2</v>
      </c>
      <c r="H1786" s="5">
        <v>970.91</v>
      </c>
      <c r="I1786" s="5">
        <v>0.21</v>
      </c>
      <c r="J1786" s="5">
        <v>1534.0378000000001</v>
      </c>
      <c r="K1786" s="5">
        <v>336.11267170439282</v>
      </c>
      <c r="L1786">
        <f>YEAR(SalesData[Order Date])</f>
        <v>2023</v>
      </c>
      <c r="M1786">
        <f>MONTH(SalesData[Order Date])</f>
        <v>9</v>
      </c>
      <c r="N1786" t="str">
        <f>TEXT(SalesData[[#This Row],[Order Date]], "mmmm")</f>
        <v>September</v>
      </c>
      <c r="O1786" s="7">
        <f>IF(SalesData[Sales]=0,0,SalesData[Profit]/SalesData[Sales])</f>
        <v>0.21910325267369085</v>
      </c>
      <c r="P1786" s="8">
        <f t="shared" si="27"/>
        <v>1.081459661554624E-4</v>
      </c>
      <c r="Q1786" t="str">
        <f>IF(SalesData[[#This Row],[Discount]]&gt;0, "Yes", "No")</f>
        <v>Yes</v>
      </c>
      <c r="R1786" t="str">
        <f>TEXT(SalesData[[#This Row],[Order Date]],"mmm-yyyy")</f>
        <v>Sep-2023</v>
      </c>
      <c r="S1786">
        <f>YEAR(SalesData[[#This Row],[Order Date]])*100 + MONTH(SalesData[[#This Row],[Order Date]])</f>
        <v>202309</v>
      </c>
    </row>
    <row r="1787" spans="1:19" x14ac:dyDescent="0.3">
      <c r="A1787" t="s">
        <v>11373</v>
      </c>
      <c r="B1787" s="3">
        <v>45199</v>
      </c>
      <c r="C1787" t="s">
        <v>11374</v>
      </c>
      <c r="D1787" t="s">
        <v>23</v>
      </c>
      <c r="E1787" t="s">
        <v>26</v>
      </c>
      <c r="F1787" t="s">
        <v>27</v>
      </c>
      <c r="G1787">
        <v>2</v>
      </c>
      <c r="H1787" s="5">
        <v>760.16</v>
      </c>
      <c r="I1787" s="5">
        <v>0.28000000000000003</v>
      </c>
      <c r="J1787" s="5">
        <v>1094.6304</v>
      </c>
      <c r="K1787" s="5">
        <v>204.0915131673124</v>
      </c>
      <c r="L1787">
        <f>YEAR(SalesData[Order Date])</f>
        <v>2023</v>
      </c>
      <c r="M1787">
        <f>MONTH(SalesData[Order Date])</f>
        <v>9</v>
      </c>
      <c r="N1787" t="str">
        <f>TEXT(SalesData[[#This Row],[Order Date]], "mmmm")</f>
        <v>September</v>
      </c>
      <c r="O1787" s="7">
        <f>IF(SalesData[Sales]=0,0,SalesData[Profit]/SalesData[Sales])</f>
        <v>0.18644787607516874</v>
      </c>
      <c r="P1787" s="8">
        <f t="shared" si="27"/>
        <v>1.8417175331509158E-4</v>
      </c>
      <c r="Q1787" t="str">
        <f>IF(SalesData[[#This Row],[Discount]]&gt;0, "Yes", "No")</f>
        <v>Yes</v>
      </c>
      <c r="R1787" t="str">
        <f>TEXT(SalesData[[#This Row],[Order Date]],"mmm-yyyy")</f>
        <v>Sep-2023</v>
      </c>
      <c r="S1787">
        <f>YEAR(SalesData[[#This Row],[Order Date]])*100 + MONTH(SalesData[[#This Row],[Order Date]])</f>
        <v>202309</v>
      </c>
    </row>
    <row r="1788" spans="1:19" x14ac:dyDescent="0.3">
      <c r="A1788" t="s">
        <v>11387</v>
      </c>
      <c r="B1788" s="3">
        <v>45174</v>
      </c>
      <c r="C1788" t="s">
        <v>11388</v>
      </c>
      <c r="D1788" t="s">
        <v>13</v>
      </c>
      <c r="E1788" t="s">
        <v>26</v>
      </c>
      <c r="F1788" t="s">
        <v>91</v>
      </c>
      <c r="G1788">
        <v>3</v>
      </c>
      <c r="H1788" s="5">
        <v>515.05999999999995</v>
      </c>
      <c r="I1788" s="5">
        <v>0.05</v>
      </c>
      <c r="J1788" s="5">
        <v>1467.921</v>
      </c>
      <c r="K1788" s="5">
        <v>211.75962055824601</v>
      </c>
      <c r="L1788">
        <f>YEAR(SalesData[Order Date])</f>
        <v>2023</v>
      </c>
      <c r="M1788">
        <f>MONTH(SalesData[Order Date])</f>
        <v>9</v>
      </c>
      <c r="N1788" t="str">
        <f>TEXT(SalesData[[#This Row],[Order Date]], "mmmm")</f>
        <v>September</v>
      </c>
      <c r="O1788" s="7">
        <f>IF(SalesData[Sales]=0,0,SalesData[Profit]/SalesData[Sales])</f>
        <v>0.14425818593660422</v>
      </c>
      <c r="P1788" s="8">
        <f t="shared" si="27"/>
        <v>3.2358689602505861E-5</v>
      </c>
      <c r="Q1788" t="str">
        <f>IF(SalesData[[#This Row],[Discount]]&gt;0, "Yes", "No")</f>
        <v>Yes</v>
      </c>
      <c r="R1788" t="str">
        <f>TEXT(SalesData[[#This Row],[Order Date]],"mmm-yyyy")</f>
        <v>Sep-2023</v>
      </c>
      <c r="S1788">
        <f>YEAR(SalesData[[#This Row],[Order Date]])*100 + MONTH(SalesData[[#This Row],[Order Date]])</f>
        <v>202309</v>
      </c>
    </row>
    <row r="1789" spans="1:19" x14ac:dyDescent="0.3">
      <c r="A1789" t="s">
        <v>11393</v>
      </c>
      <c r="B1789" s="3">
        <v>45191</v>
      </c>
      <c r="C1789" t="s">
        <v>11394</v>
      </c>
      <c r="D1789" t="s">
        <v>13</v>
      </c>
      <c r="E1789" t="s">
        <v>26</v>
      </c>
      <c r="F1789" t="s">
        <v>27</v>
      </c>
      <c r="G1789">
        <v>8</v>
      </c>
      <c r="H1789" s="5">
        <v>968.76</v>
      </c>
      <c r="I1789" s="5">
        <v>0.01</v>
      </c>
      <c r="J1789" s="5">
        <v>7672.5792000000001</v>
      </c>
      <c r="K1789" s="5">
        <v>2078.1671809420809</v>
      </c>
      <c r="L1789">
        <f>YEAR(SalesData[Order Date])</f>
        <v>2023</v>
      </c>
      <c r="M1789">
        <f>MONTH(SalesData[Order Date])</f>
        <v>9</v>
      </c>
      <c r="N1789" t="str">
        <f>TEXT(SalesData[[#This Row],[Order Date]], "mmmm")</f>
        <v>September</v>
      </c>
      <c r="O1789" s="7">
        <f>IF(SalesData[Sales]=0,0,SalesData[Profit]/SalesData[Sales])</f>
        <v>0.2708564000150146</v>
      </c>
      <c r="P1789" s="8">
        <f t="shared" si="27"/>
        <v>1.2903092613237542E-6</v>
      </c>
      <c r="Q1789" t="str">
        <f>IF(SalesData[[#This Row],[Discount]]&gt;0, "Yes", "No")</f>
        <v>Yes</v>
      </c>
      <c r="R1789" t="str">
        <f>TEXT(SalesData[[#This Row],[Order Date]],"mmm-yyyy")</f>
        <v>Sep-2023</v>
      </c>
      <c r="S1789">
        <f>YEAR(SalesData[[#This Row],[Order Date]])*100 + MONTH(SalesData[[#This Row],[Order Date]])</f>
        <v>202309</v>
      </c>
    </row>
    <row r="1790" spans="1:19" x14ac:dyDescent="0.3">
      <c r="A1790" t="s">
        <v>11414</v>
      </c>
      <c r="B1790" s="3">
        <v>45191</v>
      </c>
      <c r="C1790" t="s">
        <v>11415</v>
      </c>
      <c r="D1790" t="s">
        <v>13</v>
      </c>
      <c r="E1790" t="s">
        <v>26</v>
      </c>
      <c r="F1790" t="s">
        <v>34</v>
      </c>
      <c r="G1790">
        <v>3</v>
      </c>
      <c r="H1790" s="5">
        <v>783.64</v>
      </c>
      <c r="I1790" s="5">
        <v>0.15</v>
      </c>
      <c r="J1790" s="5">
        <v>1998.2819999999999</v>
      </c>
      <c r="K1790" s="5">
        <v>369.00336728652383</v>
      </c>
      <c r="L1790">
        <f>YEAR(SalesData[Order Date])</f>
        <v>2023</v>
      </c>
      <c r="M1790">
        <f>MONTH(SalesData[Order Date])</f>
        <v>9</v>
      </c>
      <c r="N1790" t="str">
        <f>TEXT(SalesData[[#This Row],[Order Date]], "mmmm")</f>
        <v>September</v>
      </c>
      <c r="O1790" s="7">
        <f>IF(SalesData[Sales]=0,0,SalesData[Profit]/SalesData[Sales])</f>
        <v>0.18466030684684337</v>
      </c>
      <c r="P1790" s="8">
        <f t="shared" si="27"/>
        <v>6.3804808330355776E-5</v>
      </c>
      <c r="Q1790" t="str">
        <f>IF(SalesData[[#This Row],[Discount]]&gt;0, "Yes", "No")</f>
        <v>Yes</v>
      </c>
      <c r="R1790" t="str">
        <f>TEXT(SalesData[[#This Row],[Order Date]],"mmm-yyyy")</f>
        <v>Sep-2023</v>
      </c>
      <c r="S1790">
        <f>YEAR(SalesData[[#This Row],[Order Date]])*100 + MONTH(SalesData[[#This Row],[Order Date]])</f>
        <v>202309</v>
      </c>
    </row>
    <row r="1791" spans="1:19" x14ac:dyDescent="0.3">
      <c r="A1791" t="s">
        <v>11461</v>
      </c>
      <c r="B1791" s="3">
        <v>45179</v>
      </c>
      <c r="C1791" t="s">
        <v>11462</v>
      </c>
      <c r="D1791" t="s">
        <v>18</v>
      </c>
      <c r="E1791" t="s">
        <v>26</v>
      </c>
      <c r="F1791" t="s">
        <v>91</v>
      </c>
      <c r="G1791">
        <v>3</v>
      </c>
      <c r="H1791" s="5">
        <v>899.07</v>
      </c>
      <c r="I1791" s="5">
        <v>0.22</v>
      </c>
      <c r="J1791" s="5">
        <v>2103.8238000000001</v>
      </c>
      <c r="K1791" s="5">
        <v>353.93399344161662</v>
      </c>
      <c r="L1791">
        <f>YEAR(SalesData[Order Date])</f>
        <v>2023</v>
      </c>
      <c r="M1791">
        <f>MONTH(SalesData[Order Date])</f>
        <v>9</v>
      </c>
      <c r="N1791" t="str">
        <f>TEXT(SalesData[[#This Row],[Order Date]], "mmmm")</f>
        <v>September</v>
      </c>
      <c r="O1791" s="7">
        <f>IF(SalesData[Sales]=0,0,SalesData[Profit]/SalesData[Sales])</f>
        <v>0.1682336674020023</v>
      </c>
      <c r="P1791" s="8">
        <f t="shared" si="27"/>
        <v>8.1565766106458148E-5</v>
      </c>
      <c r="Q1791" t="str">
        <f>IF(SalesData[[#This Row],[Discount]]&gt;0, "Yes", "No")</f>
        <v>Yes</v>
      </c>
      <c r="R1791" t="str">
        <f>TEXT(SalesData[[#This Row],[Order Date]],"mmm-yyyy")</f>
        <v>Sep-2023</v>
      </c>
      <c r="S1791">
        <f>YEAR(SalesData[[#This Row],[Order Date]])*100 + MONTH(SalesData[[#This Row],[Order Date]])</f>
        <v>202309</v>
      </c>
    </row>
    <row r="1792" spans="1:19" x14ac:dyDescent="0.3">
      <c r="A1792" t="s">
        <v>11534</v>
      </c>
      <c r="B1792" s="3">
        <v>45173</v>
      </c>
      <c r="C1792" t="s">
        <v>11535</v>
      </c>
      <c r="D1792" t="s">
        <v>30</v>
      </c>
      <c r="E1792" t="s">
        <v>26</v>
      </c>
      <c r="F1792" t="s">
        <v>27</v>
      </c>
      <c r="G1792">
        <v>1</v>
      </c>
      <c r="H1792" s="5">
        <v>859.76</v>
      </c>
      <c r="I1792" s="5">
        <v>0.17</v>
      </c>
      <c r="J1792" s="5">
        <v>713.60079999999994</v>
      </c>
      <c r="K1792" s="5">
        <v>42.622149071469217</v>
      </c>
      <c r="L1792">
        <f>YEAR(SalesData[Order Date])</f>
        <v>2023</v>
      </c>
      <c r="M1792">
        <f>MONTH(SalesData[Order Date])</f>
        <v>9</v>
      </c>
      <c r="N1792" t="str">
        <f>TEXT(SalesData[[#This Row],[Order Date]], "mmmm")</f>
        <v>September</v>
      </c>
      <c r="O1792" s="7">
        <f>IF(SalesData[Sales]=0,0,SalesData[Profit]/SalesData[Sales])</f>
        <v>5.9728280954098177E-2</v>
      </c>
      <c r="P1792" s="8">
        <f t="shared" si="27"/>
        <v>1.9772959895784871E-4</v>
      </c>
      <c r="Q1792" t="str">
        <f>IF(SalesData[[#This Row],[Discount]]&gt;0, "Yes", "No")</f>
        <v>Yes</v>
      </c>
      <c r="R1792" t="str">
        <f>TEXT(SalesData[[#This Row],[Order Date]],"mmm-yyyy")</f>
        <v>Sep-2023</v>
      </c>
      <c r="S1792">
        <f>YEAR(SalesData[[#This Row],[Order Date]])*100 + MONTH(SalesData[[#This Row],[Order Date]])</f>
        <v>202309</v>
      </c>
    </row>
    <row r="1793" spans="1:19" x14ac:dyDescent="0.3">
      <c r="A1793" t="s">
        <v>11538</v>
      </c>
      <c r="B1793" s="3">
        <v>45185</v>
      </c>
      <c r="C1793" t="s">
        <v>11539</v>
      </c>
      <c r="D1793" t="s">
        <v>30</v>
      </c>
      <c r="E1793" t="s">
        <v>19</v>
      </c>
      <c r="F1793" t="s">
        <v>91</v>
      </c>
      <c r="G1793">
        <v>5</v>
      </c>
      <c r="H1793" s="5">
        <v>706.08</v>
      </c>
      <c r="I1793" s="5">
        <v>0.16</v>
      </c>
      <c r="J1793" s="5">
        <v>2965.5360000000001</v>
      </c>
      <c r="K1793" s="5">
        <v>311.66735720781531</v>
      </c>
      <c r="L1793">
        <f>YEAR(SalesData[Order Date])</f>
        <v>2023</v>
      </c>
      <c r="M1793">
        <f>MONTH(SalesData[Order Date])</f>
        <v>9</v>
      </c>
      <c r="N1793" t="str">
        <f>TEXT(SalesData[[#This Row],[Order Date]], "mmmm")</f>
        <v>September</v>
      </c>
      <c r="O1793" s="7">
        <f>IF(SalesData[Sales]=0,0,SalesData[Profit]/SalesData[Sales])</f>
        <v>0.10509646728544698</v>
      </c>
      <c r="P1793" s="8">
        <f t="shared" si="27"/>
        <v>4.5320643553138453E-5</v>
      </c>
      <c r="Q1793" t="str">
        <f>IF(SalesData[[#This Row],[Discount]]&gt;0, "Yes", "No")</f>
        <v>Yes</v>
      </c>
      <c r="R1793" t="str">
        <f>TEXT(SalesData[[#This Row],[Order Date]],"mmm-yyyy")</f>
        <v>Sep-2023</v>
      </c>
      <c r="S1793">
        <f>YEAR(SalesData[[#This Row],[Order Date]])*100 + MONTH(SalesData[[#This Row],[Order Date]])</f>
        <v>202309</v>
      </c>
    </row>
    <row r="1794" spans="1:19" x14ac:dyDescent="0.3">
      <c r="A1794" t="s">
        <v>11572</v>
      </c>
      <c r="B1794" s="3">
        <v>45173</v>
      </c>
      <c r="C1794" t="s">
        <v>11573</v>
      </c>
      <c r="D1794" t="s">
        <v>30</v>
      </c>
      <c r="E1794" t="s">
        <v>19</v>
      </c>
      <c r="F1794" t="s">
        <v>44</v>
      </c>
      <c r="G1794">
        <v>5</v>
      </c>
      <c r="H1794" s="5">
        <v>106.8</v>
      </c>
      <c r="I1794" s="5">
        <v>0.13</v>
      </c>
      <c r="J1794" s="5">
        <v>464.58</v>
      </c>
      <c r="K1794" s="5">
        <v>52.191071775438061</v>
      </c>
      <c r="L1794">
        <f>YEAR(SalesData[Order Date])</f>
        <v>2023</v>
      </c>
      <c r="M1794">
        <f>MONTH(SalesData[Order Date])</f>
        <v>9</v>
      </c>
      <c r="N1794" t="str">
        <f>TEXT(SalesData[[#This Row],[Order Date]], "mmmm")</f>
        <v>September</v>
      </c>
      <c r="O1794" s="7">
        <f>IF(SalesData[Sales]=0,0,SalesData[Profit]/SalesData[Sales])</f>
        <v>0.11234033272081893</v>
      </c>
      <c r="P1794" s="8">
        <f t="shared" ref="P1794:P1857" si="28">IF(H:H*G:G=0, 0, (I:I/(H:H*G:G)))</f>
        <v>2.4344569288389513E-4</v>
      </c>
      <c r="Q1794" t="str">
        <f>IF(SalesData[[#This Row],[Discount]]&gt;0, "Yes", "No")</f>
        <v>Yes</v>
      </c>
      <c r="R1794" t="str">
        <f>TEXT(SalesData[[#This Row],[Order Date]],"mmm-yyyy")</f>
        <v>Sep-2023</v>
      </c>
      <c r="S1794">
        <f>YEAR(SalesData[[#This Row],[Order Date]])*100 + MONTH(SalesData[[#This Row],[Order Date]])</f>
        <v>202309</v>
      </c>
    </row>
    <row r="1795" spans="1:19" x14ac:dyDescent="0.3">
      <c r="A1795" t="s">
        <v>11578</v>
      </c>
      <c r="B1795" s="3">
        <v>45172</v>
      </c>
      <c r="C1795" t="s">
        <v>11579</v>
      </c>
      <c r="D1795" t="s">
        <v>18</v>
      </c>
      <c r="E1795" t="s">
        <v>19</v>
      </c>
      <c r="F1795" t="s">
        <v>20</v>
      </c>
      <c r="G1795">
        <v>5</v>
      </c>
      <c r="H1795" s="5">
        <v>965.61</v>
      </c>
      <c r="I1795" s="5">
        <v>0.14000000000000001</v>
      </c>
      <c r="J1795" s="5">
        <v>4152.1230000000014</v>
      </c>
      <c r="K1795" s="5">
        <v>256.31618072415301</v>
      </c>
      <c r="L1795">
        <f>YEAR(SalesData[Order Date])</f>
        <v>2023</v>
      </c>
      <c r="M1795">
        <f>MONTH(SalesData[Order Date])</f>
        <v>9</v>
      </c>
      <c r="N1795" t="str">
        <f>TEXT(SalesData[[#This Row],[Order Date]], "mmmm")</f>
        <v>September</v>
      </c>
      <c r="O1795" s="7">
        <f>IF(SalesData[Sales]=0,0,SalesData[Profit]/SalesData[Sales])</f>
        <v>6.1731355435316569E-2</v>
      </c>
      <c r="P1795" s="8">
        <f t="shared" si="28"/>
        <v>2.8997214196207582E-5</v>
      </c>
      <c r="Q1795" t="str">
        <f>IF(SalesData[[#This Row],[Discount]]&gt;0, "Yes", "No")</f>
        <v>Yes</v>
      </c>
      <c r="R1795" t="str">
        <f>TEXT(SalesData[[#This Row],[Order Date]],"mmm-yyyy")</f>
        <v>Sep-2023</v>
      </c>
      <c r="S1795">
        <f>YEAR(SalesData[[#This Row],[Order Date]])*100 + MONTH(SalesData[[#This Row],[Order Date]])</f>
        <v>202309</v>
      </c>
    </row>
    <row r="1796" spans="1:19" x14ac:dyDescent="0.3">
      <c r="A1796" t="s">
        <v>11680</v>
      </c>
      <c r="B1796" s="3">
        <v>45175</v>
      </c>
      <c r="C1796" t="s">
        <v>11681</v>
      </c>
      <c r="D1796" t="s">
        <v>18</v>
      </c>
      <c r="E1796" t="s">
        <v>26</v>
      </c>
      <c r="F1796" t="s">
        <v>15</v>
      </c>
      <c r="G1796">
        <v>7</v>
      </c>
      <c r="H1796" s="5">
        <v>598.58000000000004</v>
      </c>
      <c r="I1796" s="5">
        <v>0.22</v>
      </c>
      <c r="J1796" s="5">
        <v>3268.2467999999999</v>
      </c>
      <c r="K1796" s="5">
        <v>888.33328051423541</v>
      </c>
      <c r="L1796">
        <f>YEAR(SalesData[Order Date])</f>
        <v>2023</v>
      </c>
      <c r="M1796">
        <f>MONTH(SalesData[Order Date])</f>
        <v>9</v>
      </c>
      <c r="N1796" t="str">
        <f>TEXT(SalesData[[#This Row],[Order Date]], "mmmm")</f>
        <v>September</v>
      </c>
      <c r="O1796" s="7">
        <f>IF(SalesData[Sales]=0,0,SalesData[Profit]/SalesData[Sales])</f>
        <v>0.27180728227569456</v>
      </c>
      <c r="P1796" s="8">
        <f t="shared" si="28"/>
        <v>5.2505214722462202E-5</v>
      </c>
      <c r="Q1796" t="str">
        <f>IF(SalesData[[#This Row],[Discount]]&gt;0, "Yes", "No")</f>
        <v>Yes</v>
      </c>
      <c r="R1796" t="str">
        <f>TEXT(SalesData[[#This Row],[Order Date]],"mmm-yyyy")</f>
        <v>Sep-2023</v>
      </c>
      <c r="S1796">
        <f>YEAR(SalesData[[#This Row],[Order Date]])*100 + MONTH(SalesData[[#This Row],[Order Date]])</f>
        <v>202309</v>
      </c>
    </row>
    <row r="1797" spans="1:19" x14ac:dyDescent="0.3">
      <c r="A1797" t="s">
        <v>11782</v>
      </c>
      <c r="B1797" s="3">
        <v>45171</v>
      </c>
      <c r="C1797" t="s">
        <v>11783</v>
      </c>
      <c r="D1797" t="s">
        <v>18</v>
      </c>
      <c r="E1797" t="s">
        <v>14</v>
      </c>
      <c r="F1797" t="s">
        <v>34</v>
      </c>
      <c r="G1797">
        <v>7</v>
      </c>
      <c r="H1797" s="5">
        <v>980.73</v>
      </c>
      <c r="I1797" s="5">
        <v>0.18</v>
      </c>
      <c r="J1797" s="5">
        <v>5629.3902000000007</v>
      </c>
      <c r="K1797" s="5">
        <v>604.30160329947364</v>
      </c>
      <c r="L1797">
        <f>YEAR(SalesData[Order Date])</f>
        <v>2023</v>
      </c>
      <c r="M1797">
        <f>MONTH(SalesData[Order Date])</f>
        <v>9</v>
      </c>
      <c r="N1797" t="str">
        <f>TEXT(SalesData[[#This Row],[Order Date]], "mmmm")</f>
        <v>September</v>
      </c>
      <c r="O1797" s="7">
        <f>IF(SalesData[Sales]=0,0,SalesData[Profit]/SalesData[Sales])</f>
        <v>0.10734761347676229</v>
      </c>
      <c r="P1797" s="8">
        <f t="shared" si="28"/>
        <v>2.6219536176405037E-5</v>
      </c>
      <c r="Q1797" t="str">
        <f>IF(SalesData[[#This Row],[Discount]]&gt;0, "Yes", "No")</f>
        <v>Yes</v>
      </c>
      <c r="R1797" t="str">
        <f>TEXT(SalesData[[#This Row],[Order Date]],"mmm-yyyy")</f>
        <v>Sep-2023</v>
      </c>
      <c r="S1797">
        <f>YEAR(SalesData[[#This Row],[Order Date]])*100 + MONTH(SalesData[[#This Row],[Order Date]])</f>
        <v>202309</v>
      </c>
    </row>
    <row r="1798" spans="1:19" x14ac:dyDescent="0.3">
      <c r="A1798" t="s">
        <v>11812</v>
      </c>
      <c r="B1798" s="3">
        <v>45172</v>
      </c>
      <c r="C1798" t="s">
        <v>11813</v>
      </c>
      <c r="D1798" t="s">
        <v>30</v>
      </c>
      <c r="E1798" t="s">
        <v>26</v>
      </c>
      <c r="F1798" t="s">
        <v>91</v>
      </c>
      <c r="G1798">
        <v>1</v>
      </c>
      <c r="H1798" s="5">
        <v>674.02</v>
      </c>
      <c r="I1798" s="5">
        <v>0.02</v>
      </c>
      <c r="J1798" s="5">
        <v>660.53959999999995</v>
      </c>
      <c r="K1798" s="5">
        <v>83.567628303347774</v>
      </c>
      <c r="L1798">
        <f>YEAR(SalesData[Order Date])</f>
        <v>2023</v>
      </c>
      <c r="M1798">
        <f>MONTH(SalesData[Order Date])</f>
        <v>9</v>
      </c>
      <c r="N1798" t="str">
        <f>TEXT(SalesData[[#This Row],[Order Date]], "mmmm")</f>
        <v>September</v>
      </c>
      <c r="O1798" s="7">
        <f>IF(SalesData[Sales]=0,0,SalesData[Profit]/SalesData[Sales])</f>
        <v>0.12651418371184375</v>
      </c>
      <c r="P1798" s="8">
        <f t="shared" si="28"/>
        <v>2.9672710008605088E-5</v>
      </c>
      <c r="Q1798" t="str">
        <f>IF(SalesData[[#This Row],[Discount]]&gt;0, "Yes", "No")</f>
        <v>Yes</v>
      </c>
      <c r="R1798" t="str">
        <f>TEXT(SalesData[[#This Row],[Order Date]],"mmm-yyyy")</f>
        <v>Sep-2023</v>
      </c>
      <c r="S1798">
        <f>YEAR(SalesData[[#This Row],[Order Date]])*100 + MONTH(SalesData[[#This Row],[Order Date]])</f>
        <v>202309</v>
      </c>
    </row>
    <row r="1799" spans="1:19" x14ac:dyDescent="0.3">
      <c r="A1799" t="s">
        <v>11857</v>
      </c>
      <c r="B1799" s="3">
        <v>45176</v>
      </c>
      <c r="C1799" t="s">
        <v>11858</v>
      </c>
      <c r="D1799" t="s">
        <v>18</v>
      </c>
      <c r="E1799" t="s">
        <v>19</v>
      </c>
      <c r="F1799" t="s">
        <v>39</v>
      </c>
      <c r="G1799">
        <v>6</v>
      </c>
      <c r="H1799" s="5">
        <v>805.4</v>
      </c>
      <c r="I1799" s="5">
        <v>0.17</v>
      </c>
      <c r="J1799" s="5">
        <v>4010.8919999999989</v>
      </c>
      <c r="K1799" s="5">
        <v>1168.5827268061071</v>
      </c>
      <c r="L1799">
        <f>YEAR(SalesData[Order Date])</f>
        <v>2023</v>
      </c>
      <c r="M1799">
        <f>MONTH(SalesData[Order Date])</f>
        <v>9</v>
      </c>
      <c r="N1799" t="str">
        <f>TEXT(SalesData[[#This Row],[Order Date]], "mmmm")</f>
        <v>September</v>
      </c>
      <c r="O1799" s="7">
        <f>IF(SalesData[Sales]=0,0,SalesData[Profit]/SalesData[Sales])</f>
        <v>0.29135232930881894</v>
      </c>
      <c r="P1799" s="8">
        <f t="shared" si="28"/>
        <v>3.5179207019286489E-5</v>
      </c>
      <c r="Q1799" t="str">
        <f>IF(SalesData[[#This Row],[Discount]]&gt;0, "Yes", "No")</f>
        <v>Yes</v>
      </c>
      <c r="R1799" t="str">
        <f>TEXT(SalesData[[#This Row],[Order Date]],"mmm-yyyy")</f>
        <v>Sep-2023</v>
      </c>
      <c r="S1799">
        <f>YEAR(SalesData[[#This Row],[Order Date]])*100 + MONTH(SalesData[[#This Row],[Order Date]])</f>
        <v>202309</v>
      </c>
    </row>
    <row r="1800" spans="1:19" x14ac:dyDescent="0.3">
      <c r="A1800" t="s">
        <v>11908</v>
      </c>
      <c r="B1800" s="3">
        <v>45180</v>
      </c>
      <c r="C1800" t="s">
        <v>11909</v>
      </c>
      <c r="D1800" t="s">
        <v>13</v>
      </c>
      <c r="E1800" t="s">
        <v>26</v>
      </c>
      <c r="F1800" t="s">
        <v>34</v>
      </c>
      <c r="G1800">
        <v>7</v>
      </c>
      <c r="H1800" s="5">
        <v>917.06</v>
      </c>
      <c r="I1800" s="5">
        <v>0.13</v>
      </c>
      <c r="J1800" s="5">
        <v>5584.8954000000003</v>
      </c>
      <c r="K1800" s="5">
        <v>362.84522405234048</v>
      </c>
      <c r="L1800">
        <f>YEAR(SalesData[Order Date])</f>
        <v>2023</v>
      </c>
      <c r="M1800">
        <f>MONTH(SalesData[Order Date])</f>
        <v>9</v>
      </c>
      <c r="N1800" t="str">
        <f>TEXT(SalesData[[#This Row],[Order Date]], "mmmm")</f>
        <v>September</v>
      </c>
      <c r="O1800" s="7">
        <f>IF(SalesData[Sales]=0,0,SalesData[Profit]/SalesData[Sales])</f>
        <v>6.4969027719362568E-2</v>
      </c>
      <c r="P1800" s="8">
        <f t="shared" si="28"/>
        <v>2.0251050717977638E-5</v>
      </c>
      <c r="Q1800" t="str">
        <f>IF(SalesData[[#This Row],[Discount]]&gt;0, "Yes", "No")</f>
        <v>Yes</v>
      </c>
      <c r="R1800" t="str">
        <f>TEXT(SalesData[[#This Row],[Order Date]],"mmm-yyyy")</f>
        <v>Sep-2023</v>
      </c>
      <c r="S1800">
        <f>YEAR(SalesData[[#This Row],[Order Date]])*100 + MONTH(SalesData[[#This Row],[Order Date]])</f>
        <v>202309</v>
      </c>
    </row>
    <row r="1801" spans="1:19" x14ac:dyDescent="0.3">
      <c r="A1801" t="s">
        <v>11974</v>
      </c>
      <c r="B1801" s="3">
        <v>45181</v>
      </c>
      <c r="C1801" t="s">
        <v>11975</v>
      </c>
      <c r="D1801" t="s">
        <v>13</v>
      </c>
      <c r="E1801" t="s">
        <v>14</v>
      </c>
      <c r="F1801" t="s">
        <v>34</v>
      </c>
      <c r="G1801">
        <v>7</v>
      </c>
      <c r="H1801" s="5">
        <v>960.53</v>
      </c>
      <c r="I1801" s="5">
        <v>0.1</v>
      </c>
      <c r="J1801" s="5">
        <v>6051.3389999999999</v>
      </c>
      <c r="K1801" s="5">
        <v>615.64042911633737</v>
      </c>
      <c r="L1801">
        <f>YEAR(SalesData[Order Date])</f>
        <v>2023</v>
      </c>
      <c r="M1801">
        <f>MONTH(SalesData[Order Date])</f>
        <v>9</v>
      </c>
      <c r="N1801" t="str">
        <f>TEXT(SalesData[[#This Row],[Order Date]], "mmmm")</f>
        <v>September</v>
      </c>
      <c r="O1801" s="7">
        <f>IF(SalesData[Sales]=0,0,SalesData[Profit]/SalesData[Sales])</f>
        <v>0.10173623211595605</v>
      </c>
      <c r="P1801" s="8">
        <f t="shared" si="28"/>
        <v>1.4872741388310918E-5</v>
      </c>
      <c r="Q1801" t="str">
        <f>IF(SalesData[[#This Row],[Discount]]&gt;0, "Yes", "No")</f>
        <v>Yes</v>
      </c>
      <c r="R1801" t="str">
        <f>TEXT(SalesData[[#This Row],[Order Date]],"mmm-yyyy")</f>
        <v>Sep-2023</v>
      </c>
      <c r="S1801">
        <f>YEAR(SalesData[[#This Row],[Order Date]])*100 + MONTH(SalesData[[#This Row],[Order Date]])</f>
        <v>202309</v>
      </c>
    </row>
    <row r="1802" spans="1:19" x14ac:dyDescent="0.3">
      <c r="A1802" t="s">
        <v>12081</v>
      </c>
      <c r="B1802" s="3">
        <v>45174</v>
      </c>
      <c r="C1802" t="s">
        <v>12082</v>
      </c>
      <c r="D1802" t="s">
        <v>13</v>
      </c>
      <c r="E1802" t="s">
        <v>19</v>
      </c>
      <c r="F1802" t="s">
        <v>53</v>
      </c>
      <c r="G1802">
        <v>2</v>
      </c>
      <c r="H1802" s="5">
        <v>679.62</v>
      </c>
      <c r="I1802" s="5">
        <v>0.04</v>
      </c>
      <c r="J1802" s="5">
        <v>1304.8704</v>
      </c>
      <c r="K1802" s="5">
        <v>219.21282778453349</v>
      </c>
      <c r="L1802">
        <f>YEAR(SalesData[Order Date])</f>
        <v>2023</v>
      </c>
      <c r="M1802">
        <f>MONTH(SalesData[Order Date])</f>
        <v>9</v>
      </c>
      <c r="N1802" t="str">
        <f>TEXT(SalesData[[#This Row],[Order Date]], "mmmm")</f>
        <v>September</v>
      </c>
      <c r="O1802" s="7">
        <f>IF(SalesData[Sales]=0,0,SalesData[Profit]/SalesData[Sales])</f>
        <v>0.16799586210594822</v>
      </c>
      <c r="P1802" s="8">
        <f t="shared" si="28"/>
        <v>2.9428209881992879E-5</v>
      </c>
      <c r="Q1802" t="str">
        <f>IF(SalesData[[#This Row],[Discount]]&gt;0, "Yes", "No")</f>
        <v>Yes</v>
      </c>
      <c r="R1802" t="str">
        <f>TEXT(SalesData[[#This Row],[Order Date]],"mmm-yyyy")</f>
        <v>Sep-2023</v>
      </c>
      <c r="S1802">
        <f>YEAR(SalesData[[#This Row],[Order Date]])*100 + MONTH(SalesData[[#This Row],[Order Date]])</f>
        <v>202309</v>
      </c>
    </row>
    <row r="1803" spans="1:19" x14ac:dyDescent="0.3">
      <c r="A1803" t="s">
        <v>12111</v>
      </c>
      <c r="B1803" s="3">
        <v>45191</v>
      </c>
      <c r="C1803" t="s">
        <v>12112</v>
      </c>
      <c r="D1803" t="s">
        <v>13</v>
      </c>
      <c r="E1803" t="s">
        <v>14</v>
      </c>
      <c r="F1803" t="s">
        <v>91</v>
      </c>
      <c r="G1803">
        <v>9</v>
      </c>
      <c r="H1803" s="5">
        <v>292.29000000000002</v>
      </c>
      <c r="I1803" s="5">
        <v>0.11</v>
      </c>
      <c r="J1803" s="5">
        <v>2341.2429000000002</v>
      </c>
      <c r="K1803" s="5">
        <v>242.88367237972281</v>
      </c>
      <c r="L1803">
        <f>YEAR(SalesData[Order Date])</f>
        <v>2023</v>
      </c>
      <c r="M1803">
        <f>MONTH(SalesData[Order Date])</f>
        <v>9</v>
      </c>
      <c r="N1803" t="str">
        <f>TEXT(SalesData[[#This Row],[Order Date]], "mmmm")</f>
        <v>September</v>
      </c>
      <c r="O1803" s="7">
        <f>IF(SalesData[Sales]=0,0,SalesData[Profit]/SalesData[Sales])</f>
        <v>0.10374133857692544</v>
      </c>
      <c r="P1803" s="8">
        <f t="shared" si="28"/>
        <v>4.181539642896514E-5</v>
      </c>
      <c r="Q1803" t="str">
        <f>IF(SalesData[[#This Row],[Discount]]&gt;0, "Yes", "No")</f>
        <v>Yes</v>
      </c>
      <c r="R1803" t="str">
        <f>TEXT(SalesData[[#This Row],[Order Date]],"mmm-yyyy")</f>
        <v>Sep-2023</v>
      </c>
      <c r="S1803">
        <f>YEAR(SalesData[[#This Row],[Order Date]])*100 + MONTH(SalesData[[#This Row],[Order Date]])</f>
        <v>202309</v>
      </c>
    </row>
    <row r="1804" spans="1:19" x14ac:dyDescent="0.3">
      <c r="A1804" t="s">
        <v>12135</v>
      </c>
      <c r="B1804" s="3">
        <v>45188</v>
      </c>
      <c r="C1804" t="s">
        <v>12136</v>
      </c>
      <c r="D1804" t="s">
        <v>18</v>
      </c>
      <c r="E1804" t="s">
        <v>14</v>
      </c>
      <c r="F1804" t="s">
        <v>34</v>
      </c>
      <c r="G1804">
        <v>8</v>
      </c>
      <c r="H1804" s="5">
        <v>133.06</v>
      </c>
      <c r="I1804" s="5">
        <v>0.14000000000000001</v>
      </c>
      <c r="J1804" s="5">
        <v>915.45280000000002</v>
      </c>
      <c r="K1804" s="5">
        <v>185.5505633738083</v>
      </c>
      <c r="L1804">
        <f>YEAR(SalesData[Order Date])</f>
        <v>2023</v>
      </c>
      <c r="M1804">
        <f>MONTH(SalesData[Order Date])</f>
        <v>9</v>
      </c>
      <c r="N1804" t="str">
        <f>TEXT(SalesData[[#This Row],[Order Date]], "mmmm")</f>
        <v>September</v>
      </c>
      <c r="O1804" s="7">
        <f>IF(SalesData[Sales]=0,0,SalesData[Profit]/SalesData[Sales])</f>
        <v>0.20268719848124153</v>
      </c>
      <c r="P1804" s="8">
        <f t="shared" si="28"/>
        <v>1.3151961521118294E-4</v>
      </c>
      <c r="Q1804" t="str">
        <f>IF(SalesData[[#This Row],[Discount]]&gt;0, "Yes", "No")</f>
        <v>Yes</v>
      </c>
      <c r="R1804" t="str">
        <f>TEXT(SalesData[[#This Row],[Order Date]],"mmm-yyyy")</f>
        <v>Sep-2023</v>
      </c>
      <c r="S1804">
        <f>YEAR(SalesData[[#This Row],[Order Date]])*100 + MONTH(SalesData[[#This Row],[Order Date]])</f>
        <v>202309</v>
      </c>
    </row>
    <row r="1805" spans="1:19" x14ac:dyDescent="0.3">
      <c r="A1805" t="s">
        <v>12203</v>
      </c>
      <c r="B1805" s="3">
        <v>45170</v>
      </c>
      <c r="C1805" t="s">
        <v>12204</v>
      </c>
      <c r="D1805" t="s">
        <v>30</v>
      </c>
      <c r="E1805" t="s">
        <v>14</v>
      </c>
      <c r="F1805" t="s">
        <v>20</v>
      </c>
      <c r="G1805">
        <v>5</v>
      </c>
      <c r="H1805" s="5">
        <v>345.37</v>
      </c>
      <c r="I1805" s="5">
        <v>0.12</v>
      </c>
      <c r="J1805" s="5">
        <v>1519.6279999999999</v>
      </c>
      <c r="K1805" s="5">
        <v>322.22527105781228</v>
      </c>
      <c r="L1805">
        <f>YEAR(SalesData[Order Date])</f>
        <v>2023</v>
      </c>
      <c r="M1805">
        <f>MONTH(SalesData[Order Date])</f>
        <v>9</v>
      </c>
      <c r="N1805" t="str">
        <f>TEXT(SalesData[[#This Row],[Order Date]], "mmmm")</f>
        <v>September</v>
      </c>
      <c r="O1805" s="7">
        <f>IF(SalesData[Sales]=0,0,SalesData[Profit]/SalesData[Sales])</f>
        <v>0.21204220444596461</v>
      </c>
      <c r="P1805" s="8">
        <f t="shared" si="28"/>
        <v>6.9490691142832324E-5</v>
      </c>
      <c r="Q1805" t="str">
        <f>IF(SalesData[[#This Row],[Discount]]&gt;0, "Yes", "No")</f>
        <v>Yes</v>
      </c>
      <c r="R1805" t="str">
        <f>TEXT(SalesData[[#This Row],[Order Date]],"mmm-yyyy")</f>
        <v>Sep-2023</v>
      </c>
      <c r="S1805">
        <f>YEAR(SalesData[[#This Row],[Order Date]])*100 + MONTH(SalesData[[#This Row],[Order Date]])</f>
        <v>202309</v>
      </c>
    </row>
    <row r="1806" spans="1:19" x14ac:dyDescent="0.3">
      <c r="A1806" t="s">
        <v>12219</v>
      </c>
      <c r="B1806" s="3">
        <v>45175</v>
      </c>
      <c r="C1806" t="s">
        <v>12220</v>
      </c>
      <c r="D1806" t="s">
        <v>23</v>
      </c>
      <c r="E1806" t="s">
        <v>14</v>
      </c>
      <c r="F1806" t="s">
        <v>62</v>
      </c>
      <c r="G1806">
        <v>4</v>
      </c>
      <c r="H1806" s="5">
        <v>292.79000000000002</v>
      </c>
      <c r="I1806" s="5">
        <v>0.22</v>
      </c>
      <c r="J1806" s="5">
        <v>913.50480000000005</v>
      </c>
      <c r="K1806" s="5">
        <v>88.453024343839431</v>
      </c>
      <c r="L1806">
        <f>YEAR(SalesData[Order Date])</f>
        <v>2023</v>
      </c>
      <c r="M1806">
        <f>MONTH(SalesData[Order Date])</f>
        <v>9</v>
      </c>
      <c r="N1806" t="str">
        <f>TEXT(SalesData[[#This Row],[Order Date]], "mmmm")</f>
        <v>September</v>
      </c>
      <c r="O1806" s="7">
        <f>IF(SalesData[Sales]=0,0,SalesData[Profit]/SalesData[Sales])</f>
        <v>9.6828198761341397E-2</v>
      </c>
      <c r="P1806" s="8">
        <f t="shared" si="28"/>
        <v>1.8784794562655828E-4</v>
      </c>
      <c r="Q1806" t="str">
        <f>IF(SalesData[[#This Row],[Discount]]&gt;0, "Yes", "No")</f>
        <v>Yes</v>
      </c>
      <c r="R1806" t="str">
        <f>TEXT(SalesData[[#This Row],[Order Date]],"mmm-yyyy")</f>
        <v>Sep-2023</v>
      </c>
      <c r="S1806">
        <f>YEAR(SalesData[[#This Row],[Order Date]])*100 + MONTH(SalesData[[#This Row],[Order Date]])</f>
        <v>202309</v>
      </c>
    </row>
    <row r="1807" spans="1:19" x14ac:dyDescent="0.3">
      <c r="A1807" t="s">
        <v>12349</v>
      </c>
      <c r="B1807" s="3">
        <v>45173</v>
      </c>
      <c r="C1807" t="s">
        <v>12350</v>
      </c>
      <c r="D1807" t="s">
        <v>30</v>
      </c>
      <c r="E1807" t="s">
        <v>26</v>
      </c>
      <c r="F1807" t="s">
        <v>31</v>
      </c>
      <c r="G1807">
        <v>6</v>
      </c>
      <c r="H1807" s="5">
        <v>343.49</v>
      </c>
      <c r="I1807" s="5">
        <v>0.19</v>
      </c>
      <c r="J1807" s="5">
        <v>1669.3614</v>
      </c>
      <c r="K1807" s="5">
        <v>99.629422336638825</v>
      </c>
      <c r="L1807">
        <f>YEAR(SalesData[Order Date])</f>
        <v>2023</v>
      </c>
      <c r="M1807">
        <f>MONTH(SalesData[Order Date])</f>
        <v>9</v>
      </c>
      <c r="N1807" t="str">
        <f>TEXT(SalesData[[#This Row],[Order Date]], "mmmm")</f>
        <v>September</v>
      </c>
      <c r="O1807" s="7">
        <f>IF(SalesData[Sales]=0,0,SalesData[Profit]/SalesData[Sales])</f>
        <v>5.9681158517645626E-2</v>
      </c>
      <c r="P1807" s="8">
        <f t="shared" si="28"/>
        <v>9.2190941997341021E-5</v>
      </c>
      <c r="Q1807" t="str">
        <f>IF(SalesData[[#This Row],[Discount]]&gt;0, "Yes", "No")</f>
        <v>Yes</v>
      </c>
      <c r="R1807" t="str">
        <f>TEXT(SalesData[[#This Row],[Order Date]],"mmm-yyyy")</f>
        <v>Sep-2023</v>
      </c>
      <c r="S1807">
        <f>YEAR(SalesData[[#This Row],[Order Date]])*100 + MONTH(SalesData[[#This Row],[Order Date]])</f>
        <v>202309</v>
      </c>
    </row>
    <row r="1808" spans="1:19" x14ac:dyDescent="0.3">
      <c r="A1808" t="s">
        <v>12392</v>
      </c>
      <c r="B1808" s="3">
        <v>45170</v>
      </c>
      <c r="C1808" t="s">
        <v>12393</v>
      </c>
      <c r="D1808" t="s">
        <v>23</v>
      </c>
      <c r="E1808" t="s">
        <v>26</v>
      </c>
      <c r="F1808" t="s">
        <v>91</v>
      </c>
      <c r="G1808">
        <v>4</v>
      </c>
      <c r="H1808" s="5">
        <v>733.7</v>
      </c>
      <c r="I1808" s="5">
        <v>0.12</v>
      </c>
      <c r="J1808" s="5">
        <v>2582.6239999999998</v>
      </c>
      <c r="K1808" s="5">
        <v>140.19121479557279</v>
      </c>
      <c r="L1808">
        <f>YEAR(SalesData[Order Date])</f>
        <v>2023</v>
      </c>
      <c r="M1808">
        <f>MONTH(SalesData[Order Date])</f>
        <v>9</v>
      </c>
      <c r="N1808" t="str">
        <f>TEXT(SalesData[[#This Row],[Order Date]], "mmmm")</f>
        <v>September</v>
      </c>
      <c r="O1808" s="7">
        <f>IF(SalesData[Sales]=0,0,SalesData[Profit]/SalesData[Sales])</f>
        <v>5.4282471933805615E-2</v>
      </c>
      <c r="P1808" s="8">
        <f t="shared" si="28"/>
        <v>4.0888646585798004E-5</v>
      </c>
      <c r="Q1808" t="str">
        <f>IF(SalesData[[#This Row],[Discount]]&gt;0, "Yes", "No")</f>
        <v>Yes</v>
      </c>
      <c r="R1808" t="str">
        <f>TEXT(SalesData[[#This Row],[Order Date]],"mmm-yyyy")</f>
        <v>Sep-2023</v>
      </c>
      <c r="S1808">
        <f>YEAR(SalesData[[#This Row],[Order Date]])*100 + MONTH(SalesData[[#This Row],[Order Date]])</f>
        <v>202309</v>
      </c>
    </row>
    <row r="1809" spans="1:19" x14ac:dyDescent="0.3">
      <c r="A1809" t="s">
        <v>12396</v>
      </c>
      <c r="B1809" s="3">
        <v>45173</v>
      </c>
      <c r="C1809" t="s">
        <v>12397</v>
      </c>
      <c r="D1809" t="s">
        <v>18</v>
      </c>
      <c r="E1809" t="s">
        <v>14</v>
      </c>
      <c r="F1809" t="s">
        <v>34</v>
      </c>
      <c r="G1809">
        <v>1</v>
      </c>
      <c r="H1809" s="5">
        <v>76.05</v>
      </c>
      <c r="I1809" s="5">
        <v>0.25</v>
      </c>
      <c r="J1809" s="5">
        <v>57.037499999999987</v>
      </c>
      <c r="K1809" s="5">
        <v>9.0344550590830668</v>
      </c>
      <c r="L1809">
        <f>YEAR(SalesData[Order Date])</f>
        <v>2023</v>
      </c>
      <c r="M1809">
        <f>MONTH(SalesData[Order Date])</f>
        <v>9</v>
      </c>
      <c r="N1809" t="str">
        <f>TEXT(SalesData[[#This Row],[Order Date]], "mmmm")</f>
        <v>September</v>
      </c>
      <c r="O1809" s="7">
        <f>IF(SalesData[Sales]=0,0,SalesData[Profit]/SalesData[Sales])</f>
        <v>0.15839500432317455</v>
      </c>
      <c r="P1809" s="8">
        <f t="shared" si="28"/>
        <v>3.2873109796186721E-3</v>
      </c>
      <c r="Q1809" t="str">
        <f>IF(SalesData[[#This Row],[Discount]]&gt;0, "Yes", "No")</f>
        <v>Yes</v>
      </c>
      <c r="R1809" t="str">
        <f>TEXT(SalesData[[#This Row],[Order Date]],"mmm-yyyy")</f>
        <v>Sep-2023</v>
      </c>
      <c r="S1809">
        <f>YEAR(SalesData[[#This Row],[Order Date]])*100 + MONTH(SalesData[[#This Row],[Order Date]])</f>
        <v>202309</v>
      </c>
    </row>
    <row r="1810" spans="1:19" x14ac:dyDescent="0.3">
      <c r="A1810" t="s">
        <v>12424</v>
      </c>
      <c r="B1810" s="3">
        <v>45173</v>
      </c>
      <c r="C1810" t="s">
        <v>12425</v>
      </c>
      <c r="D1810" t="s">
        <v>13</v>
      </c>
      <c r="E1810" t="s">
        <v>14</v>
      </c>
      <c r="F1810" t="s">
        <v>62</v>
      </c>
      <c r="G1810">
        <v>4</v>
      </c>
      <c r="H1810" s="5">
        <v>591.32000000000005</v>
      </c>
      <c r="I1810" s="5">
        <v>0.27</v>
      </c>
      <c r="J1810" s="5">
        <v>1726.6543999999999</v>
      </c>
      <c r="K1810" s="5">
        <v>425.93984845502411</v>
      </c>
      <c r="L1810">
        <f>YEAR(SalesData[Order Date])</f>
        <v>2023</v>
      </c>
      <c r="M1810">
        <f>MONTH(SalesData[Order Date])</f>
        <v>9</v>
      </c>
      <c r="N1810" t="str">
        <f>TEXT(SalesData[[#This Row],[Order Date]], "mmmm")</f>
        <v>September</v>
      </c>
      <c r="O1810" s="7">
        <f>IF(SalesData[Sales]=0,0,SalesData[Profit]/SalesData[Sales])</f>
        <v>0.24668506242767754</v>
      </c>
      <c r="P1810" s="8">
        <f t="shared" si="28"/>
        <v>1.1415139011026179E-4</v>
      </c>
      <c r="Q1810" t="str">
        <f>IF(SalesData[[#This Row],[Discount]]&gt;0, "Yes", "No")</f>
        <v>Yes</v>
      </c>
      <c r="R1810" t="str">
        <f>TEXT(SalesData[[#This Row],[Order Date]],"mmm-yyyy")</f>
        <v>Sep-2023</v>
      </c>
      <c r="S1810">
        <f>YEAR(SalesData[[#This Row],[Order Date]])*100 + MONTH(SalesData[[#This Row],[Order Date]])</f>
        <v>202309</v>
      </c>
    </row>
    <row r="1811" spans="1:19" x14ac:dyDescent="0.3">
      <c r="A1811" t="s">
        <v>12590</v>
      </c>
      <c r="B1811" s="3">
        <v>45175</v>
      </c>
      <c r="C1811" t="s">
        <v>12591</v>
      </c>
      <c r="D1811" t="s">
        <v>18</v>
      </c>
      <c r="E1811" t="s">
        <v>26</v>
      </c>
      <c r="F1811" t="s">
        <v>39</v>
      </c>
      <c r="G1811">
        <v>6</v>
      </c>
      <c r="H1811" s="5">
        <v>929.81</v>
      </c>
      <c r="I1811" s="5">
        <v>0.14000000000000001</v>
      </c>
      <c r="J1811" s="5">
        <v>4797.8195999999998</v>
      </c>
      <c r="K1811" s="5">
        <v>1389.066114584688</v>
      </c>
      <c r="L1811">
        <f>YEAR(SalesData[Order Date])</f>
        <v>2023</v>
      </c>
      <c r="M1811">
        <f>MONTH(SalesData[Order Date])</f>
        <v>9</v>
      </c>
      <c r="N1811" t="str">
        <f>TEXT(SalesData[[#This Row],[Order Date]], "mmmm")</f>
        <v>September</v>
      </c>
      <c r="O1811" s="7">
        <f>IF(SalesData[Sales]=0,0,SalesData[Profit]/SalesData[Sales])</f>
        <v>0.28952028846284428</v>
      </c>
      <c r="P1811" s="8">
        <f t="shared" si="28"/>
        <v>2.5094732615623983E-5</v>
      </c>
      <c r="Q1811" t="str">
        <f>IF(SalesData[[#This Row],[Discount]]&gt;0, "Yes", "No")</f>
        <v>Yes</v>
      </c>
      <c r="R1811" t="str">
        <f>TEXT(SalesData[[#This Row],[Order Date]],"mmm-yyyy")</f>
        <v>Sep-2023</v>
      </c>
      <c r="S1811">
        <f>YEAR(SalesData[[#This Row],[Order Date]])*100 + MONTH(SalesData[[#This Row],[Order Date]])</f>
        <v>202309</v>
      </c>
    </row>
    <row r="1812" spans="1:19" x14ac:dyDescent="0.3">
      <c r="A1812" t="s">
        <v>12622</v>
      </c>
      <c r="B1812" s="3">
        <v>45171</v>
      </c>
      <c r="C1812" t="s">
        <v>12623</v>
      </c>
      <c r="D1812" t="s">
        <v>18</v>
      </c>
      <c r="E1812" t="s">
        <v>14</v>
      </c>
      <c r="F1812" t="s">
        <v>62</v>
      </c>
      <c r="G1812">
        <v>5</v>
      </c>
      <c r="H1812" s="5">
        <v>978.34</v>
      </c>
      <c r="I1812" s="5">
        <v>0.12</v>
      </c>
      <c r="J1812" s="5">
        <v>4304.6959999999999</v>
      </c>
      <c r="K1812" s="5">
        <v>1016.814933118609</v>
      </c>
      <c r="L1812">
        <f>YEAR(SalesData[Order Date])</f>
        <v>2023</v>
      </c>
      <c r="M1812">
        <f>MONTH(SalesData[Order Date])</f>
        <v>9</v>
      </c>
      <c r="N1812" t="str">
        <f>TEXT(SalesData[[#This Row],[Order Date]], "mmmm")</f>
        <v>September</v>
      </c>
      <c r="O1812" s="7">
        <f>IF(SalesData[Sales]=0,0,SalesData[Profit]/SalesData[Sales])</f>
        <v>0.23621062512163671</v>
      </c>
      <c r="P1812" s="8">
        <f t="shared" si="28"/>
        <v>2.4531349019768178E-5</v>
      </c>
      <c r="Q1812" t="str">
        <f>IF(SalesData[[#This Row],[Discount]]&gt;0, "Yes", "No")</f>
        <v>Yes</v>
      </c>
      <c r="R1812" t="str">
        <f>TEXT(SalesData[[#This Row],[Order Date]],"mmm-yyyy")</f>
        <v>Sep-2023</v>
      </c>
      <c r="S1812">
        <f>YEAR(SalesData[[#This Row],[Order Date]])*100 + MONTH(SalesData[[#This Row],[Order Date]])</f>
        <v>202309</v>
      </c>
    </row>
    <row r="1813" spans="1:19" x14ac:dyDescent="0.3">
      <c r="A1813" t="s">
        <v>12666</v>
      </c>
      <c r="B1813" s="3">
        <v>45177</v>
      </c>
      <c r="C1813" t="s">
        <v>12667</v>
      </c>
      <c r="D1813" t="s">
        <v>18</v>
      </c>
      <c r="E1813" t="s">
        <v>14</v>
      </c>
      <c r="F1813" t="s">
        <v>91</v>
      </c>
      <c r="G1813">
        <v>7</v>
      </c>
      <c r="H1813" s="5">
        <v>175.55</v>
      </c>
      <c r="I1813" s="5">
        <v>0.11</v>
      </c>
      <c r="J1813" s="5">
        <v>1093.6765</v>
      </c>
      <c r="K1813" s="5">
        <v>121.8368752350481</v>
      </c>
      <c r="L1813">
        <f>YEAR(SalesData[Order Date])</f>
        <v>2023</v>
      </c>
      <c r="M1813">
        <f>MONTH(SalesData[Order Date])</f>
        <v>9</v>
      </c>
      <c r="N1813" t="str">
        <f>TEXT(SalesData[[#This Row],[Order Date]], "mmmm")</f>
        <v>September</v>
      </c>
      <c r="O1813" s="7">
        <f>IF(SalesData[Sales]=0,0,SalesData[Profit]/SalesData[Sales])</f>
        <v>0.11140120066129984</v>
      </c>
      <c r="P1813" s="8">
        <f t="shared" si="28"/>
        <v>8.9514586808804968E-5</v>
      </c>
      <c r="Q1813" t="str">
        <f>IF(SalesData[[#This Row],[Discount]]&gt;0, "Yes", "No")</f>
        <v>Yes</v>
      </c>
      <c r="R1813" t="str">
        <f>TEXT(SalesData[[#This Row],[Order Date]],"mmm-yyyy")</f>
        <v>Sep-2023</v>
      </c>
      <c r="S1813">
        <f>YEAR(SalesData[[#This Row],[Order Date]])*100 + MONTH(SalesData[[#This Row],[Order Date]])</f>
        <v>202309</v>
      </c>
    </row>
    <row r="1814" spans="1:19" x14ac:dyDescent="0.3">
      <c r="A1814" t="s">
        <v>12798</v>
      </c>
      <c r="B1814" s="3">
        <v>45170</v>
      </c>
      <c r="C1814" t="s">
        <v>12799</v>
      </c>
      <c r="D1814" t="s">
        <v>13</v>
      </c>
      <c r="E1814" t="s">
        <v>14</v>
      </c>
      <c r="F1814" t="s">
        <v>15</v>
      </c>
      <c r="G1814">
        <v>6</v>
      </c>
      <c r="H1814" s="5">
        <v>793.89</v>
      </c>
      <c r="I1814" s="5">
        <v>0.21</v>
      </c>
      <c r="J1814" s="5">
        <v>3763.0385999999999</v>
      </c>
      <c r="K1814" s="5">
        <v>295.62721852221432</v>
      </c>
      <c r="L1814">
        <f>YEAR(SalesData[Order Date])</f>
        <v>2023</v>
      </c>
      <c r="M1814">
        <f>MONTH(SalesData[Order Date])</f>
        <v>9</v>
      </c>
      <c r="N1814" t="str">
        <f>TEXT(SalesData[[#This Row],[Order Date]], "mmmm")</f>
        <v>September</v>
      </c>
      <c r="O1814" s="7">
        <f>IF(SalesData[Sales]=0,0,SalesData[Profit]/SalesData[Sales])</f>
        <v>7.8560772276482713E-2</v>
      </c>
      <c r="P1814" s="8">
        <f t="shared" si="28"/>
        <v>4.4086712264923349E-5</v>
      </c>
      <c r="Q1814" t="str">
        <f>IF(SalesData[[#This Row],[Discount]]&gt;0, "Yes", "No")</f>
        <v>Yes</v>
      </c>
      <c r="R1814" t="str">
        <f>TEXT(SalesData[[#This Row],[Order Date]],"mmm-yyyy")</f>
        <v>Sep-2023</v>
      </c>
      <c r="S1814">
        <f>YEAR(SalesData[[#This Row],[Order Date]])*100 + MONTH(SalesData[[#This Row],[Order Date]])</f>
        <v>202309</v>
      </c>
    </row>
    <row r="1815" spans="1:19" x14ac:dyDescent="0.3">
      <c r="A1815" t="s">
        <v>12950</v>
      </c>
      <c r="B1815" s="3">
        <v>45170</v>
      </c>
      <c r="C1815" t="s">
        <v>12951</v>
      </c>
      <c r="D1815" t="s">
        <v>13</v>
      </c>
      <c r="E1815" t="s">
        <v>14</v>
      </c>
      <c r="F1815" t="s">
        <v>34</v>
      </c>
      <c r="G1815">
        <v>8</v>
      </c>
      <c r="H1815" s="5">
        <v>59.77</v>
      </c>
      <c r="I1815" s="5">
        <v>0.08</v>
      </c>
      <c r="J1815" s="5">
        <v>439.90719999999999</v>
      </c>
      <c r="K1815" s="5">
        <v>22.6250549622902</v>
      </c>
      <c r="L1815">
        <f>YEAR(SalesData[Order Date])</f>
        <v>2023</v>
      </c>
      <c r="M1815">
        <f>MONTH(SalesData[Order Date])</f>
        <v>9</v>
      </c>
      <c r="N1815" t="str">
        <f>TEXT(SalesData[[#This Row],[Order Date]], "mmmm")</f>
        <v>September</v>
      </c>
      <c r="O1815" s="7">
        <f>IF(SalesData[Sales]=0,0,SalesData[Profit]/SalesData[Sales])</f>
        <v>5.143142681522421E-2</v>
      </c>
      <c r="P1815" s="8">
        <f t="shared" si="28"/>
        <v>1.6730801405387318E-4</v>
      </c>
      <c r="Q1815" t="str">
        <f>IF(SalesData[[#This Row],[Discount]]&gt;0, "Yes", "No")</f>
        <v>Yes</v>
      </c>
      <c r="R1815" t="str">
        <f>TEXT(SalesData[[#This Row],[Order Date]],"mmm-yyyy")</f>
        <v>Sep-2023</v>
      </c>
      <c r="S1815">
        <f>YEAR(SalesData[[#This Row],[Order Date]])*100 + MONTH(SalesData[[#This Row],[Order Date]])</f>
        <v>202309</v>
      </c>
    </row>
    <row r="1816" spans="1:19" x14ac:dyDescent="0.3">
      <c r="A1816" t="s">
        <v>12980</v>
      </c>
      <c r="B1816" s="3">
        <v>45174</v>
      </c>
      <c r="C1816" t="s">
        <v>12981</v>
      </c>
      <c r="D1816" t="s">
        <v>30</v>
      </c>
      <c r="E1816" t="s">
        <v>26</v>
      </c>
      <c r="F1816" t="s">
        <v>62</v>
      </c>
      <c r="G1816">
        <v>2</v>
      </c>
      <c r="H1816" s="5">
        <v>434.24</v>
      </c>
      <c r="I1816" s="5">
        <v>0.12</v>
      </c>
      <c r="J1816" s="5">
        <v>764.26240000000007</v>
      </c>
      <c r="K1816" s="5">
        <v>38.713539945621527</v>
      </c>
      <c r="L1816">
        <f>YEAR(SalesData[Order Date])</f>
        <v>2023</v>
      </c>
      <c r="M1816">
        <f>MONTH(SalesData[Order Date])</f>
        <v>9</v>
      </c>
      <c r="N1816" t="str">
        <f>TEXT(SalesData[[#This Row],[Order Date]], "mmmm")</f>
        <v>September</v>
      </c>
      <c r="O1816" s="7">
        <f>IF(SalesData[Sales]=0,0,SalesData[Profit]/SalesData[Sales])</f>
        <v>5.0654775042736008E-2</v>
      </c>
      <c r="P1816" s="8">
        <f t="shared" si="28"/>
        <v>1.3817243920412675E-4</v>
      </c>
      <c r="Q1816" t="str">
        <f>IF(SalesData[[#This Row],[Discount]]&gt;0, "Yes", "No")</f>
        <v>Yes</v>
      </c>
      <c r="R1816" t="str">
        <f>TEXT(SalesData[[#This Row],[Order Date]],"mmm-yyyy")</f>
        <v>Sep-2023</v>
      </c>
      <c r="S1816">
        <f>YEAR(SalesData[[#This Row],[Order Date]])*100 + MONTH(SalesData[[#This Row],[Order Date]])</f>
        <v>202309</v>
      </c>
    </row>
    <row r="1817" spans="1:19" x14ac:dyDescent="0.3">
      <c r="A1817" t="s">
        <v>12993</v>
      </c>
      <c r="B1817" s="3">
        <v>45196</v>
      </c>
      <c r="C1817" t="s">
        <v>12994</v>
      </c>
      <c r="D1817" t="s">
        <v>13</v>
      </c>
      <c r="E1817" t="s">
        <v>14</v>
      </c>
      <c r="F1817" t="s">
        <v>44</v>
      </c>
      <c r="G1817">
        <v>1</v>
      </c>
      <c r="H1817" s="5">
        <v>494.3</v>
      </c>
      <c r="I1817" s="5">
        <v>0</v>
      </c>
      <c r="J1817" s="5">
        <v>494.3</v>
      </c>
      <c r="K1817" s="5">
        <v>134.60038085092401</v>
      </c>
      <c r="L1817">
        <f>YEAR(SalesData[Order Date])</f>
        <v>2023</v>
      </c>
      <c r="M1817">
        <f>MONTH(SalesData[Order Date])</f>
        <v>9</v>
      </c>
      <c r="N1817" t="str">
        <f>TEXT(SalesData[[#This Row],[Order Date]], "mmmm")</f>
        <v>September</v>
      </c>
      <c r="O1817" s="7">
        <f>IF(SalesData[Sales]=0,0,SalesData[Profit]/SalesData[Sales])</f>
        <v>0.27230503914813675</v>
      </c>
      <c r="P1817" s="8">
        <f t="shared" si="28"/>
        <v>0</v>
      </c>
      <c r="Q1817" t="str">
        <f>IF(SalesData[[#This Row],[Discount]]&gt;0, "Yes", "No")</f>
        <v>No</v>
      </c>
      <c r="R1817" t="str">
        <f>TEXT(SalesData[[#This Row],[Order Date]],"mmm-yyyy")</f>
        <v>Sep-2023</v>
      </c>
      <c r="S1817">
        <f>YEAR(SalesData[[#This Row],[Order Date]])*100 + MONTH(SalesData[[#This Row],[Order Date]])</f>
        <v>202309</v>
      </c>
    </row>
    <row r="1818" spans="1:19" x14ac:dyDescent="0.3">
      <c r="A1818" t="s">
        <v>13005</v>
      </c>
      <c r="B1818" s="3">
        <v>45170</v>
      </c>
      <c r="C1818" t="s">
        <v>13006</v>
      </c>
      <c r="D1818" t="s">
        <v>18</v>
      </c>
      <c r="E1818" t="s">
        <v>14</v>
      </c>
      <c r="F1818" t="s">
        <v>44</v>
      </c>
      <c r="G1818">
        <v>5</v>
      </c>
      <c r="H1818" s="5">
        <v>593.19000000000005</v>
      </c>
      <c r="I1818" s="5">
        <v>0.21</v>
      </c>
      <c r="J1818" s="5">
        <v>2343.1005</v>
      </c>
      <c r="K1818" s="5">
        <v>528.53180276905118</v>
      </c>
      <c r="L1818">
        <f>YEAR(SalesData[Order Date])</f>
        <v>2023</v>
      </c>
      <c r="M1818">
        <f>MONTH(SalesData[Order Date])</f>
        <v>9</v>
      </c>
      <c r="N1818" t="str">
        <f>TEXT(SalesData[[#This Row],[Order Date]], "mmmm")</f>
        <v>September</v>
      </c>
      <c r="O1818" s="7">
        <f>IF(SalesData[Sales]=0,0,SalesData[Profit]/SalesData[Sales])</f>
        <v>0.22556941231033462</v>
      </c>
      <c r="P1818" s="8">
        <f t="shared" si="28"/>
        <v>7.0803621099479078E-5</v>
      </c>
      <c r="Q1818" t="str">
        <f>IF(SalesData[[#This Row],[Discount]]&gt;0, "Yes", "No")</f>
        <v>Yes</v>
      </c>
      <c r="R1818" t="str">
        <f>TEXT(SalesData[[#This Row],[Order Date]],"mmm-yyyy")</f>
        <v>Sep-2023</v>
      </c>
      <c r="S1818">
        <f>YEAR(SalesData[[#This Row],[Order Date]])*100 + MONTH(SalesData[[#This Row],[Order Date]])</f>
        <v>202309</v>
      </c>
    </row>
    <row r="1819" spans="1:19" x14ac:dyDescent="0.3">
      <c r="A1819" t="s">
        <v>13084</v>
      </c>
      <c r="B1819" s="3">
        <v>45192</v>
      </c>
      <c r="C1819" t="s">
        <v>13085</v>
      </c>
      <c r="D1819" t="s">
        <v>23</v>
      </c>
      <c r="E1819" t="s">
        <v>19</v>
      </c>
      <c r="F1819" t="s">
        <v>91</v>
      </c>
      <c r="G1819">
        <v>7</v>
      </c>
      <c r="H1819" s="5">
        <v>371.73</v>
      </c>
      <c r="I1819" s="5">
        <v>0.15</v>
      </c>
      <c r="J1819" s="5">
        <v>2211.7935000000002</v>
      </c>
      <c r="K1819" s="5">
        <v>404.27734558023798</v>
      </c>
      <c r="L1819">
        <f>YEAR(SalesData[Order Date])</f>
        <v>2023</v>
      </c>
      <c r="M1819">
        <f>MONTH(SalesData[Order Date])</f>
        <v>9</v>
      </c>
      <c r="N1819" t="str">
        <f>TEXT(SalesData[[#This Row],[Order Date]], "mmmm")</f>
        <v>September</v>
      </c>
      <c r="O1819" s="7">
        <f>IF(SalesData[Sales]=0,0,SalesData[Profit]/SalesData[Sales])</f>
        <v>0.18278259049962753</v>
      </c>
      <c r="P1819" s="8">
        <f t="shared" si="28"/>
        <v>5.7645526130716991E-5</v>
      </c>
      <c r="Q1819" t="str">
        <f>IF(SalesData[[#This Row],[Discount]]&gt;0, "Yes", "No")</f>
        <v>Yes</v>
      </c>
      <c r="R1819" t="str">
        <f>TEXT(SalesData[[#This Row],[Order Date]],"mmm-yyyy")</f>
        <v>Sep-2023</v>
      </c>
      <c r="S1819">
        <f>YEAR(SalesData[[#This Row],[Order Date]])*100 + MONTH(SalesData[[#This Row],[Order Date]])</f>
        <v>202309</v>
      </c>
    </row>
    <row r="1820" spans="1:19" x14ac:dyDescent="0.3">
      <c r="A1820" t="s">
        <v>13134</v>
      </c>
      <c r="B1820" s="3">
        <v>45192</v>
      </c>
      <c r="C1820" t="s">
        <v>13135</v>
      </c>
      <c r="D1820" t="s">
        <v>13</v>
      </c>
      <c r="E1820" t="s">
        <v>19</v>
      </c>
      <c r="F1820" t="s">
        <v>91</v>
      </c>
      <c r="G1820">
        <v>8</v>
      </c>
      <c r="H1820" s="5">
        <v>102.96</v>
      </c>
      <c r="I1820" s="5">
        <v>0.15</v>
      </c>
      <c r="J1820" s="5">
        <v>700.12799999999993</v>
      </c>
      <c r="K1820" s="5">
        <v>111.66578296223079</v>
      </c>
      <c r="L1820">
        <f>YEAR(SalesData[Order Date])</f>
        <v>2023</v>
      </c>
      <c r="M1820">
        <f>MONTH(SalesData[Order Date])</f>
        <v>9</v>
      </c>
      <c r="N1820" t="str">
        <f>TEXT(SalesData[[#This Row],[Order Date]], "mmmm")</f>
        <v>September</v>
      </c>
      <c r="O1820" s="7">
        <f>IF(SalesData[Sales]=0,0,SalesData[Profit]/SalesData[Sales])</f>
        <v>0.15949338258465709</v>
      </c>
      <c r="P1820" s="8">
        <f t="shared" si="28"/>
        <v>1.8210955710955712E-4</v>
      </c>
      <c r="Q1820" t="str">
        <f>IF(SalesData[[#This Row],[Discount]]&gt;0, "Yes", "No")</f>
        <v>Yes</v>
      </c>
      <c r="R1820" t="str">
        <f>TEXT(SalesData[[#This Row],[Order Date]],"mmm-yyyy")</f>
        <v>Sep-2023</v>
      </c>
      <c r="S1820">
        <f>YEAR(SalesData[[#This Row],[Order Date]])*100 + MONTH(SalesData[[#This Row],[Order Date]])</f>
        <v>202309</v>
      </c>
    </row>
    <row r="1821" spans="1:19" x14ac:dyDescent="0.3">
      <c r="A1821" t="s">
        <v>13207</v>
      </c>
      <c r="B1821" s="3">
        <v>45174</v>
      </c>
      <c r="C1821" t="s">
        <v>13208</v>
      </c>
      <c r="D1821" t="s">
        <v>13</v>
      </c>
      <c r="E1821" t="s">
        <v>14</v>
      </c>
      <c r="F1821" t="s">
        <v>20</v>
      </c>
      <c r="G1821">
        <v>4</v>
      </c>
      <c r="H1821" s="5">
        <v>589.33000000000004</v>
      </c>
      <c r="I1821" s="5">
        <v>0.28000000000000003</v>
      </c>
      <c r="J1821" s="5">
        <v>1697.2704000000001</v>
      </c>
      <c r="K1821" s="5">
        <v>494.94241310915652</v>
      </c>
      <c r="L1821">
        <f>YEAR(SalesData[Order Date])</f>
        <v>2023</v>
      </c>
      <c r="M1821">
        <f>MONTH(SalesData[Order Date])</f>
        <v>9</v>
      </c>
      <c r="N1821" t="str">
        <f>TEXT(SalesData[[#This Row],[Order Date]], "mmmm")</f>
        <v>September</v>
      </c>
      <c r="O1821" s="7">
        <f>IF(SalesData[Sales]=0,0,SalesData[Profit]/SalesData[Sales])</f>
        <v>0.29161082000201999</v>
      </c>
      <c r="P1821" s="8">
        <f t="shared" si="28"/>
        <v>1.1877895236964011E-4</v>
      </c>
      <c r="Q1821" t="str">
        <f>IF(SalesData[[#This Row],[Discount]]&gt;0, "Yes", "No")</f>
        <v>Yes</v>
      </c>
      <c r="R1821" t="str">
        <f>TEXT(SalesData[[#This Row],[Order Date]],"mmm-yyyy")</f>
        <v>Sep-2023</v>
      </c>
      <c r="S1821">
        <f>YEAR(SalesData[[#This Row],[Order Date]])*100 + MONTH(SalesData[[#This Row],[Order Date]])</f>
        <v>202309</v>
      </c>
    </row>
    <row r="1822" spans="1:19" x14ac:dyDescent="0.3">
      <c r="A1822" t="s">
        <v>13251</v>
      </c>
      <c r="B1822" s="3">
        <v>45196</v>
      </c>
      <c r="C1822" t="s">
        <v>13252</v>
      </c>
      <c r="D1822" t="s">
        <v>18</v>
      </c>
      <c r="E1822" t="s">
        <v>14</v>
      </c>
      <c r="F1822" t="s">
        <v>31</v>
      </c>
      <c r="G1822">
        <v>5</v>
      </c>
      <c r="H1822" s="5">
        <v>557.59</v>
      </c>
      <c r="I1822" s="5">
        <v>0.23</v>
      </c>
      <c r="J1822" s="5">
        <v>2146.7215000000001</v>
      </c>
      <c r="K1822" s="5">
        <v>597.00507915781554</v>
      </c>
      <c r="L1822">
        <f>YEAR(SalesData[Order Date])</f>
        <v>2023</v>
      </c>
      <c r="M1822">
        <f>MONTH(SalesData[Order Date])</f>
        <v>9</v>
      </c>
      <c r="N1822" t="str">
        <f>TEXT(SalesData[[#This Row],[Order Date]], "mmmm")</f>
        <v>September</v>
      </c>
      <c r="O1822" s="7">
        <f>IF(SalesData[Sales]=0,0,SalesData[Profit]/SalesData[Sales])</f>
        <v>0.27810085246633787</v>
      </c>
      <c r="P1822" s="8">
        <f t="shared" si="28"/>
        <v>8.249789271687081E-5</v>
      </c>
      <c r="Q1822" t="str">
        <f>IF(SalesData[[#This Row],[Discount]]&gt;0, "Yes", "No")</f>
        <v>Yes</v>
      </c>
      <c r="R1822" t="str">
        <f>TEXT(SalesData[[#This Row],[Order Date]],"mmm-yyyy")</f>
        <v>Sep-2023</v>
      </c>
      <c r="S1822">
        <f>YEAR(SalesData[[#This Row],[Order Date]])*100 + MONTH(SalesData[[#This Row],[Order Date]])</f>
        <v>202309</v>
      </c>
    </row>
    <row r="1823" spans="1:19" x14ac:dyDescent="0.3">
      <c r="A1823" t="s">
        <v>13275</v>
      </c>
      <c r="B1823" s="3">
        <v>45185</v>
      </c>
      <c r="C1823" t="s">
        <v>2847</v>
      </c>
      <c r="D1823" t="s">
        <v>23</v>
      </c>
      <c r="E1823" t="s">
        <v>14</v>
      </c>
      <c r="F1823" t="s">
        <v>62</v>
      </c>
      <c r="G1823">
        <v>4</v>
      </c>
      <c r="H1823" s="5">
        <v>776.49</v>
      </c>
      <c r="I1823" s="5">
        <v>0</v>
      </c>
      <c r="J1823" s="5">
        <v>3105.96</v>
      </c>
      <c r="K1823" s="5">
        <v>567.61956294360778</v>
      </c>
      <c r="L1823">
        <f>YEAR(SalesData[Order Date])</f>
        <v>2023</v>
      </c>
      <c r="M1823">
        <f>MONTH(SalesData[Order Date])</f>
        <v>9</v>
      </c>
      <c r="N1823" t="str">
        <f>TEXT(SalesData[[#This Row],[Order Date]], "mmmm")</f>
        <v>September</v>
      </c>
      <c r="O1823" s="7">
        <f>IF(SalesData[Sales]=0,0,SalesData[Profit]/SalesData[Sales])</f>
        <v>0.18275172988177818</v>
      </c>
      <c r="P1823" s="8">
        <f t="shared" si="28"/>
        <v>0</v>
      </c>
      <c r="Q1823" t="str">
        <f>IF(SalesData[[#This Row],[Discount]]&gt;0, "Yes", "No")</f>
        <v>No</v>
      </c>
      <c r="R1823" t="str">
        <f>TEXT(SalesData[[#This Row],[Order Date]],"mmm-yyyy")</f>
        <v>Sep-2023</v>
      </c>
      <c r="S1823">
        <f>YEAR(SalesData[[#This Row],[Order Date]])*100 + MONTH(SalesData[[#This Row],[Order Date]])</f>
        <v>202309</v>
      </c>
    </row>
    <row r="1824" spans="1:19" x14ac:dyDescent="0.3">
      <c r="A1824" t="s">
        <v>13372</v>
      </c>
      <c r="B1824" s="3">
        <v>45184</v>
      </c>
      <c r="C1824" t="s">
        <v>13373</v>
      </c>
      <c r="D1824" t="s">
        <v>18</v>
      </c>
      <c r="E1824" t="s">
        <v>19</v>
      </c>
      <c r="F1824" t="s">
        <v>27</v>
      </c>
      <c r="G1824">
        <v>6</v>
      </c>
      <c r="H1824" s="5">
        <v>365.84</v>
      </c>
      <c r="I1824" s="5">
        <v>0.19</v>
      </c>
      <c r="J1824" s="5">
        <v>1777.9824000000001</v>
      </c>
      <c r="K1824" s="5">
        <v>514.87237533213442</v>
      </c>
      <c r="L1824">
        <f>YEAR(SalesData[Order Date])</f>
        <v>2023</v>
      </c>
      <c r="M1824">
        <f>MONTH(SalesData[Order Date])</f>
        <v>9</v>
      </c>
      <c r="N1824" t="str">
        <f>TEXT(SalesData[[#This Row],[Order Date]], "mmmm")</f>
        <v>September</v>
      </c>
      <c r="O1824" s="7">
        <f>IF(SalesData[Sales]=0,0,SalesData[Profit]/SalesData[Sales])</f>
        <v>0.28958238019236543</v>
      </c>
      <c r="P1824" s="8">
        <f t="shared" si="28"/>
        <v>8.6558787083606685E-5</v>
      </c>
      <c r="Q1824" t="str">
        <f>IF(SalesData[[#This Row],[Discount]]&gt;0, "Yes", "No")</f>
        <v>Yes</v>
      </c>
      <c r="R1824" t="str">
        <f>TEXT(SalesData[[#This Row],[Order Date]],"mmm-yyyy")</f>
        <v>Sep-2023</v>
      </c>
      <c r="S1824">
        <f>YEAR(SalesData[[#This Row],[Order Date]])*100 + MONTH(SalesData[[#This Row],[Order Date]])</f>
        <v>202309</v>
      </c>
    </row>
    <row r="1825" spans="1:19" x14ac:dyDescent="0.3">
      <c r="A1825" t="s">
        <v>13374</v>
      </c>
      <c r="B1825" s="3">
        <v>45193</v>
      </c>
      <c r="C1825" t="s">
        <v>13375</v>
      </c>
      <c r="D1825" t="s">
        <v>13</v>
      </c>
      <c r="E1825" t="s">
        <v>19</v>
      </c>
      <c r="F1825" t="s">
        <v>31</v>
      </c>
      <c r="G1825">
        <v>5</v>
      </c>
      <c r="H1825" s="5">
        <v>963.64</v>
      </c>
      <c r="I1825" s="5">
        <v>0.14000000000000001</v>
      </c>
      <c r="J1825" s="5">
        <v>4143.652</v>
      </c>
      <c r="K1825" s="5">
        <v>771.31037199928085</v>
      </c>
      <c r="L1825">
        <f>YEAR(SalesData[Order Date])</f>
        <v>2023</v>
      </c>
      <c r="M1825">
        <f>MONTH(SalesData[Order Date])</f>
        <v>9</v>
      </c>
      <c r="N1825" t="str">
        <f>TEXT(SalesData[[#This Row],[Order Date]], "mmmm")</f>
        <v>September</v>
      </c>
      <c r="O1825" s="7">
        <f>IF(SalesData[Sales]=0,0,SalesData[Profit]/SalesData[Sales])</f>
        <v>0.18614265194067475</v>
      </c>
      <c r="P1825" s="8">
        <f t="shared" si="28"/>
        <v>2.9056494126437261E-5</v>
      </c>
      <c r="Q1825" t="str">
        <f>IF(SalesData[[#This Row],[Discount]]&gt;0, "Yes", "No")</f>
        <v>Yes</v>
      </c>
      <c r="R1825" t="str">
        <f>TEXT(SalesData[[#This Row],[Order Date]],"mmm-yyyy")</f>
        <v>Sep-2023</v>
      </c>
      <c r="S1825">
        <f>YEAR(SalesData[[#This Row],[Order Date]])*100 + MONTH(SalesData[[#This Row],[Order Date]])</f>
        <v>202309</v>
      </c>
    </row>
    <row r="1826" spans="1:19" x14ac:dyDescent="0.3">
      <c r="A1826" t="s">
        <v>13440</v>
      </c>
      <c r="B1826" s="3">
        <v>45191</v>
      </c>
      <c r="C1826" t="s">
        <v>13441</v>
      </c>
      <c r="D1826" t="s">
        <v>30</v>
      </c>
      <c r="E1826" t="s">
        <v>19</v>
      </c>
      <c r="F1826" t="s">
        <v>31</v>
      </c>
      <c r="G1826">
        <v>4</v>
      </c>
      <c r="H1826" s="5">
        <v>643.44000000000005</v>
      </c>
      <c r="I1826" s="5">
        <v>0.27</v>
      </c>
      <c r="J1826" s="5">
        <v>1878.8448000000001</v>
      </c>
      <c r="K1826" s="5">
        <v>522.78459835331853</v>
      </c>
      <c r="L1826">
        <f>YEAR(SalesData[Order Date])</f>
        <v>2023</v>
      </c>
      <c r="M1826">
        <f>MONTH(SalesData[Order Date])</f>
        <v>9</v>
      </c>
      <c r="N1826" t="str">
        <f>TEXT(SalesData[[#This Row],[Order Date]], "mmmm")</f>
        <v>September</v>
      </c>
      <c r="O1826" s="7">
        <f>IF(SalesData[Sales]=0,0,SalesData[Profit]/SalesData[Sales])</f>
        <v>0.27824788846493254</v>
      </c>
      <c r="P1826" s="8">
        <f t="shared" si="28"/>
        <v>1.0490488623647892E-4</v>
      </c>
      <c r="Q1826" t="str">
        <f>IF(SalesData[[#This Row],[Discount]]&gt;0, "Yes", "No")</f>
        <v>Yes</v>
      </c>
      <c r="R1826" t="str">
        <f>TEXT(SalesData[[#This Row],[Order Date]],"mmm-yyyy")</f>
        <v>Sep-2023</v>
      </c>
      <c r="S1826">
        <f>YEAR(SalesData[[#This Row],[Order Date]])*100 + MONTH(SalesData[[#This Row],[Order Date]])</f>
        <v>202309</v>
      </c>
    </row>
    <row r="1827" spans="1:19" x14ac:dyDescent="0.3">
      <c r="A1827" t="s">
        <v>13483</v>
      </c>
      <c r="B1827" s="3">
        <v>45176</v>
      </c>
      <c r="C1827" t="s">
        <v>13484</v>
      </c>
      <c r="D1827" t="s">
        <v>13</v>
      </c>
      <c r="E1827" t="s">
        <v>19</v>
      </c>
      <c r="F1827" t="s">
        <v>20</v>
      </c>
      <c r="G1827">
        <v>7</v>
      </c>
      <c r="H1827" s="5">
        <v>93.32</v>
      </c>
      <c r="I1827" s="5">
        <v>0.22</v>
      </c>
      <c r="J1827" s="5">
        <v>509.52720000000011</v>
      </c>
      <c r="K1827" s="5">
        <v>32.246895984285622</v>
      </c>
      <c r="L1827">
        <f>YEAR(SalesData[Order Date])</f>
        <v>2023</v>
      </c>
      <c r="M1827">
        <f>MONTH(SalesData[Order Date])</f>
        <v>9</v>
      </c>
      <c r="N1827" t="str">
        <f>TEXT(SalesData[[#This Row],[Order Date]], "mmmm")</f>
        <v>September</v>
      </c>
      <c r="O1827" s="7">
        <f>IF(SalesData[Sales]=0,0,SalesData[Profit]/SalesData[Sales])</f>
        <v>6.3287879399344368E-2</v>
      </c>
      <c r="P1827" s="8">
        <f t="shared" si="28"/>
        <v>3.3678280570693773E-4</v>
      </c>
      <c r="Q1827" t="str">
        <f>IF(SalesData[[#This Row],[Discount]]&gt;0, "Yes", "No")</f>
        <v>Yes</v>
      </c>
      <c r="R1827" t="str">
        <f>TEXT(SalesData[[#This Row],[Order Date]],"mmm-yyyy")</f>
        <v>Sep-2023</v>
      </c>
      <c r="S1827">
        <f>YEAR(SalesData[[#This Row],[Order Date]])*100 + MONTH(SalesData[[#This Row],[Order Date]])</f>
        <v>202309</v>
      </c>
    </row>
    <row r="1828" spans="1:19" x14ac:dyDescent="0.3">
      <c r="A1828" t="s">
        <v>13488</v>
      </c>
      <c r="B1828" s="3">
        <v>45174</v>
      </c>
      <c r="C1828" t="s">
        <v>13489</v>
      </c>
      <c r="D1828" t="s">
        <v>18</v>
      </c>
      <c r="E1828" t="s">
        <v>19</v>
      </c>
      <c r="F1828" t="s">
        <v>91</v>
      </c>
      <c r="G1828">
        <v>1</v>
      </c>
      <c r="H1828" s="5">
        <v>991.1</v>
      </c>
      <c r="I1828" s="5">
        <v>0.28999999999999998</v>
      </c>
      <c r="J1828" s="5">
        <v>703.68099999999993</v>
      </c>
      <c r="K1828" s="5">
        <v>56.626463227575179</v>
      </c>
      <c r="L1828">
        <f>YEAR(SalesData[Order Date])</f>
        <v>2023</v>
      </c>
      <c r="M1828">
        <f>MONTH(SalesData[Order Date])</f>
        <v>9</v>
      </c>
      <c r="N1828" t="str">
        <f>TEXT(SalesData[[#This Row],[Order Date]], "mmmm")</f>
        <v>September</v>
      </c>
      <c r="O1828" s="7">
        <f>IF(SalesData[Sales]=0,0,SalesData[Profit]/SalesData[Sales])</f>
        <v>8.0471780860326178E-2</v>
      </c>
      <c r="P1828" s="8">
        <f t="shared" si="28"/>
        <v>2.9260417717687416E-4</v>
      </c>
      <c r="Q1828" t="str">
        <f>IF(SalesData[[#This Row],[Discount]]&gt;0, "Yes", "No")</f>
        <v>Yes</v>
      </c>
      <c r="R1828" t="str">
        <f>TEXT(SalesData[[#This Row],[Order Date]],"mmm-yyyy")</f>
        <v>Sep-2023</v>
      </c>
      <c r="S1828">
        <f>YEAR(SalesData[[#This Row],[Order Date]])*100 + MONTH(SalesData[[#This Row],[Order Date]])</f>
        <v>202309</v>
      </c>
    </row>
    <row r="1829" spans="1:19" x14ac:dyDescent="0.3">
      <c r="A1829" t="s">
        <v>13549</v>
      </c>
      <c r="B1829" s="3">
        <v>45176</v>
      </c>
      <c r="C1829" t="s">
        <v>13550</v>
      </c>
      <c r="D1829" t="s">
        <v>30</v>
      </c>
      <c r="E1829" t="s">
        <v>14</v>
      </c>
      <c r="F1829" t="s">
        <v>15</v>
      </c>
      <c r="G1829">
        <v>2</v>
      </c>
      <c r="H1829" s="5">
        <v>754.86</v>
      </c>
      <c r="I1829" s="5">
        <v>0.17</v>
      </c>
      <c r="J1829" s="5">
        <v>1253.0676000000001</v>
      </c>
      <c r="K1829" s="5">
        <v>325.99353042935718</v>
      </c>
      <c r="L1829">
        <f>YEAR(SalesData[Order Date])</f>
        <v>2023</v>
      </c>
      <c r="M1829">
        <f>MONTH(SalesData[Order Date])</f>
        <v>9</v>
      </c>
      <c r="N1829" t="str">
        <f>TEXT(SalesData[[#This Row],[Order Date]], "mmmm")</f>
        <v>September</v>
      </c>
      <c r="O1829" s="7">
        <f>IF(SalesData[Sales]=0,0,SalesData[Profit]/SalesData[Sales])</f>
        <v>0.2601563797750075</v>
      </c>
      <c r="P1829" s="8">
        <f t="shared" si="28"/>
        <v>1.1260366160612564E-4</v>
      </c>
      <c r="Q1829" t="str">
        <f>IF(SalesData[[#This Row],[Discount]]&gt;0, "Yes", "No")</f>
        <v>Yes</v>
      </c>
      <c r="R1829" t="str">
        <f>TEXT(SalesData[[#This Row],[Order Date]],"mmm-yyyy")</f>
        <v>Sep-2023</v>
      </c>
      <c r="S1829">
        <f>YEAR(SalesData[[#This Row],[Order Date]])*100 + MONTH(SalesData[[#This Row],[Order Date]])</f>
        <v>202309</v>
      </c>
    </row>
    <row r="1830" spans="1:19" x14ac:dyDescent="0.3">
      <c r="A1830" t="s">
        <v>13555</v>
      </c>
      <c r="B1830" s="3">
        <v>45175</v>
      </c>
      <c r="C1830" t="s">
        <v>13556</v>
      </c>
      <c r="D1830" t="s">
        <v>23</v>
      </c>
      <c r="E1830" t="s">
        <v>14</v>
      </c>
      <c r="F1830" t="s">
        <v>20</v>
      </c>
      <c r="G1830">
        <v>9</v>
      </c>
      <c r="H1830" s="5">
        <v>819.53</v>
      </c>
      <c r="I1830" s="5">
        <v>0.01</v>
      </c>
      <c r="J1830" s="5">
        <v>7302.0122999999994</v>
      </c>
      <c r="K1830" s="5">
        <v>1034.0420020105589</v>
      </c>
      <c r="L1830">
        <f>YEAR(SalesData[Order Date])</f>
        <v>2023</v>
      </c>
      <c r="M1830">
        <f>MONTH(SalesData[Order Date])</f>
        <v>9</v>
      </c>
      <c r="N1830" t="str">
        <f>TEXT(SalesData[[#This Row],[Order Date]], "mmmm")</f>
        <v>September</v>
      </c>
      <c r="O1830" s="7">
        <f>IF(SalesData[Sales]=0,0,SalesData[Profit]/SalesData[Sales])</f>
        <v>0.14161055330056879</v>
      </c>
      <c r="P1830" s="8">
        <f t="shared" si="28"/>
        <v>1.3557906496542058E-6</v>
      </c>
      <c r="Q1830" t="str">
        <f>IF(SalesData[[#This Row],[Discount]]&gt;0, "Yes", "No")</f>
        <v>Yes</v>
      </c>
      <c r="R1830" t="str">
        <f>TEXT(SalesData[[#This Row],[Order Date]],"mmm-yyyy")</f>
        <v>Sep-2023</v>
      </c>
      <c r="S1830">
        <f>YEAR(SalesData[[#This Row],[Order Date]])*100 + MONTH(SalesData[[#This Row],[Order Date]])</f>
        <v>202309</v>
      </c>
    </row>
    <row r="1831" spans="1:19" x14ac:dyDescent="0.3">
      <c r="A1831" t="s">
        <v>13591</v>
      </c>
      <c r="B1831" s="3">
        <v>45185</v>
      </c>
      <c r="C1831" t="s">
        <v>13592</v>
      </c>
      <c r="D1831" t="s">
        <v>13</v>
      </c>
      <c r="E1831" t="s">
        <v>26</v>
      </c>
      <c r="F1831" t="s">
        <v>34</v>
      </c>
      <c r="G1831">
        <v>7</v>
      </c>
      <c r="H1831" s="5">
        <v>838.94</v>
      </c>
      <c r="I1831" s="5">
        <v>0.12</v>
      </c>
      <c r="J1831" s="5">
        <v>5167.8703999999998</v>
      </c>
      <c r="K1831" s="5">
        <v>704.68815799538675</v>
      </c>
      <c r="L1831">
        <f>YEAR(SalesData[Order Date])</f>
        <v>2023</v>
      </c>
      <c r="M1831">
        <f>MONTH(SalesData[Order Date])</f>
        <v>9</v>
      </c>
      <c r="N1831" t="str">
        <f>TEXT(SalesData[[#This Row],[Order Date]], "mmmm")</f>
        <v>September</v>
      </c>
      <c r="O1831" s="7">
        <f>IF(SalesData[Sales]=0,0,SalesData[Profit]/SalesData[Sales])</f>
        <v>0.13635948726488706</v>
      </c>
      <c r="P1831" s="8">
        <f t="shared" si="28"/>
        <v>2.0433948962806805E-5</v>
      </c>
      <c r="Q1831" t="str">
        <f>IF(SalesData[[#This Row],[Discount]]&gt;0, "Yes", "No")</f>
        <v>Yes</v>
      </c>
      <c r="R1831" t="str">
        <f>TEXT(SalesData[[#This Row],[Order Date]],"mmm-yyyy")</f>
        <v>Sep-2023</v>
      </c>
      <c r="S1831">
        <f>YEAR(SalesData[[#This Row],[Order Date]])*100 + MONTH(SalesData[[#This Row],[Order Date]])</f>
        <v>202309</v>
      </c>
    </row>
    <row r="1832" spans="1:19" x14ac:dyDescent="0.3">
      <c r="A1832" t="s">
        <v>13633</v>
      </c>
      <c r="B1832" s="3">
        <v>45190</v>
      </c>
      <c r="C1832" t="s">
        <v>13634</v>
      </c>
      <c r="D1832" t="s">
        <v>23</v>
      </c>
      <c r="E1832" t="s">
        <v>26</v>
      </c>
      <c r="F1832" t="s">
        <v>31</v>
      </c>
      <c r="G1832">
        <v>6</v>
      </c>
      <c r="H1832" s="5">
        <v>457.74</v>
      </c>
      <c r="I1832" s="5">
        <v>0.28999999999999998</v>
      </c>
      <c r="J1832" s="5">
        <v>1949.9724000000001</v>
      </c>
      <c r="K1832" s="5">
        <v>164.38928715564799</v>
      </c>
      <c r="L1832">
        <f>YEAR(SalesData[Order Date])</f>
        <v>2023</v>
      </c>
      <c r="M1832">
        <f>MONTH(SalesData[Order Date])</f>
        <v>9</v>
      </c>
      <c r="N1832" t="str">
        <f>TEXT(SalesData[[#This Row],[Order Date]], "mmmm")</f>
        <v>September</v>
      </c>
      <c r="O1832" s="7">
        <f>IF(SalesData[Sales]=0,0,SalesData[Profit]/SalesData[Sales])</f>
        <v>8.4303391758595136E-2</v>
      </c>
      <c r="P1832" s="8">
        <f t="shared" si="28"/>
        <v>1.0559123811188301E-4</v>
      </c>
      <c r="Q1832" t="str">
        <f>IF(SalesData[[#This Row],[Discount]]&gt;0, "Yes", "No")</f>
        <v>Yes</v>
      </c>
      <c r="R1832" t="str">
        <f>TEXT(SalesData[[#This Row],[Order Date]],"mmm-yyyy")</f>
        <v>Sep-2023</v>
      </c>
      <c r="S1832">
        <f>YEAR(SalesData[[#This Row],[Order Date]])*100 + MONTH(SalesData[[#This Row],[Order Date]])</f>
        <v>202309</v>
      </c>
    </row>
    <row r="1833" spans="1:19" x14ac:dyDescent="0.3">
      <c r="A1833" t="s">
        <v>13667</v>
      </c>
      <c r="B1833" s="3">
        <v>45170</v>
      </c>
      <c r="C1833" t="s">
        <v>13668</v>
      </c>
      <c r="D1833" t="s">
        <v>18</v>
      </c>
      <c r="E1833" t="s">
        <v>19</v>
      </c>
      <c r="F1833" t="s">
        <v>27</v>
      </c>
      <c r="G1833">
        <v>3</v>
      </c>
      <c r="H1833" s="5">
        <v>850.82</v>
      </c>
      <c r="I1833" s="5">
        <v>0.3</v>
      </c>
      <c r="J1833" s="5">
        <v>1786.722</v>
      </c>
      <c r="K1833" s="5">
        <v>398.7095155176296</v>
      </c>
      <c r="L1833">
        <f>YEAR(SalesData[Order Date])</f>
        <v>2023</v>
      </c>
      <c r="M1833">
        <f>MONTH(SalesData[Order Date])</f>
        <v>9</v>
      </c>
      <c r="N1833" t="str">
        <f>TEXT(SalesData[[#This Row],[Order Date]], "mmmm")</f>
        <v>September</v>
      </c>
      <c r="O1833" s="7">
        <f>IF(SalesData[Sales]=0,0,SalesData[Profit]/SalesData[Sales])</f>
        <v>0.22315139989188559</v>
      </c>
      <c r="P1833" s="8">
        <f t="shared" si="28"/>
        <v>1.1753367339742836E-4</v>
      </c>
      <c r="Q1833" t="str">
        <f>IF(SalesData[[#This Row],[Discount]]&gt;0, "Yes", "No")</f>
        <v>Yes</v>
      </c>
      <c r="R1833" t="str">
        <f>TEXT(SalesData[[#This Row],[Order Date]],"mmm-yyyy")</f>
        <v>Sep-2023</v>
      </c>
      <c r="S1833">
        <f>YEAR(SalesData[[#This Row],[Order Date]])*100 + MONTH(SalesData[[#This Row],[Order Date]])</f>
        <v>202309</v>
      </c>
    </row>
    <row r="1834" spans="1:19" x14ac:dyDescent="0.3">
      <c r="A1834" t="s">
        <v>13684</v>
      </c>
      <c r="B1834" s="3">
        <v>45179</v>
      </c>
      <c r="C1834" t="s">
        <v>13685</v>
      </c>
      <c r="D1834" t="s">
        <v>23</v>
      </c>
      <c r="E1834" t="s">
        <v>26</v>
      </c>
      <c r="F1834" t="s">
        <v>27</v>
      </c>
      <c r="G1834">
        <v>4</v>
      </c>
      <c r="H1834" s="5">
        <v>95.47</v>
      </c>
      <c r="I1834" s="5">
        <v>0.22</v>
      </c>
      <c r="J1834" s="5">
        <v>297.8664</v>
      </c>
      <c r="K1834" s="5">
        <v>39.150530018978628</v>
      </c>
      <c r="L1834">
        <f>YEAR(SalesData[Order Date])</f>
        <v>2023</v>
      </c>
      <c r="M1834">
        <f>MONTH(SalesData[Order Date])</f>
        <v>9</v>
      </c>
      <c r="N1834" t="str">
        <f>TEXT(SalesData[[#This Row],[Order Date]], "mmmm")</f>
        <v>September</v>
      </c>
      <c r="O1834" s="7">
        <f>IF(SalesData[Sales]=0,0,SalesData[Profit]/SalesData[Sales])</f>
        <v>0.13143654342678002</v>
      </c>
      <c r="P1834" s="8">
        <f t="shared" si="28"/>
        <v>5.760972033099403E-4</v>
      </c>
      <c r="Q1834" t="str">
        <f>IF(SalesData[[#This Row],[Discount]]&gt;0, "Yes", "No")</f>
        <v>Yes</v>
      </c>
      <c r="R1834" t="str">
        <f>TEXT(SalesData[[#This Row],[Order Date]],"mmm-yyyy")</f>
        <v>Sep-2023</v>
      </c>
      <c r="S1834">
        <f>YEAR(SalesData[[#This Row],[Order Date]])*100 + MONTH(SalesData[[#This Row],[Order Date]])</f>
        <v>202309</v>
      </c>
    </row>
    <row r="1835" spans="1:19" x14ac:dyDescent="0.3">
      <c r="A1835" t="s">
        <v>13724</v>
      </c>
      <c r="B1835" s="3">
        <v>45188</v>
      </c>
      <c r="C1835" t="s">
        <v>2909</v>
      </c>
      <c r="D1835" t="s">
        <v>18</v>
      </c>
      <c r="E1835" t="s">
        <v>19</v>
      </c>
      <c r="F1835" t="s">
        <v>20</v>
      </c>
      <c r="G1835">
        <v>5</v>
      </c>
      <c r="H1835" s="5">
        <v>417.93</v>
      </c>
      <c r="I1835" s="5">
        <v>0.22</v>
      </c>
      <c r="J1835" s="5">
        <v>1629.9269999999999</v>
      </c>
      <c r="K1835" s="5">
        <v>157.23790852335071</v>
      </c>
      <c r="L1835">
        <f>YEAR(SalesData[Order Date])</f>
        <v>2023</v>
      </c>
      <c r="M1835">
        <f>MONTH(SalesData[Order Date])</f>
        <v>9</v>
      </c>
      <c r="N1835" t="str">
        <f>TEXT(SalesData[[#This Row],[Order Date]], "mmmm")</f>
        <v>September</v>
      </c>
      <c r="O1835" s="7">
        <f>IF(SalesData[Sales]=0,0,SalesData[Profit]/SalesData[Sales])</f>
        <v>9.646929495821023E-2</v>
      </c>
      <c r="P1835" s="8">
        <f t="shared" si="28"/>
        <v>1.0528078864881678E-4</v>
      </c>
      <c r="Q1835" t="str">
        <f>IF(SalesData[[#This Row],[Discount]]&gt;0, "Yes", "No")</f>
        <v>Yes</v>
      </c>
      <c r="R1835" t="str">
        <f>TEXT(SalesData[[#This Row],[Order Date]],"mmm-yyyy")</f>
        <v>Sep-2023</v>
      </c>
      <c r="S1835">
        <f>YEAR(SalesData[[#This Row],[Order Date]])*100 + MONTH(SalesData[[#This Row],[Order Date]])</f>
        <v>202309</v>
      </c>
    </row>
    <row r="1836" spans="1:19" x14ac:dyDescent="0.3">
      <c r="A1836" t="s">
        <v>13746</v>
      </c>
      <c r="B1836" s="3">
        <v>45179</v>
      </c>
      <c r="C1836" t="s">
        <v>13747</v>
      </c>
      <c r="D1836" t="s">
        <v>18</v>
      </c>
      <c r="E1836" t="s">
        <v>14</v>
      </c>
      <c r="F1836" t="s">
        <v>27</v>
      </c>
      <c r="G1836">
        <v>7</v>
      </c>
      <c r="H1836" s="5">
        <v>665.99</v>
      </c>
      <c r="I1836" s="5">
        <v>0.15</v>
      </c>
      <c r="J1836" s="5">
        <v>3962.6405</v>
      </c>
      <c r="K1836" s="5">
        <v>432.76475469080663</v>
      </c>
      <c r="L1836">
        <f>YEAR(SalesData[Order Date])</f>
        <v>2023</v>
      </c>
      <c r="M1836">
        <f>MONTH(SalesData[Order Date])</f>
        <v>9</v>
      </c>
      <c r="N1836" t="str">
        <f>TEXT(SalesData[[#This Row],[Order Date]], "mmmm")</f>
        <v>September</v>
      </c>
      <c r="O1836" s="7">
        <f>IF(SalesData[Sales]=0,0,SalesData[Profit]/SalesData[Sales])</f>
        <v>0.10921120770123019</v>
      </c>
      <c r="P1836" s="8">
        <f t="shared" si="28"/>
        <v>3.217551529087738E-5</v>
      </c>
      <c r="Q1836" t="str">
        <f>IF(SalesData[[#This Row],[Discount]]&gt;0, "Yes", "No")</f>
        <v>Yes</v>
      </c>
      <c r="R1836" t="str">
        <f>TEXT(SalesData[[#This Row],[Order Date]],"mmm-yyyy")</f>
        <v>Sep-2023</v>
      </c>
      <c r="S1836">
        <f>YEAR(SalesData[[#This Row],[Order Date]])*100 + MONTH(SalesData[[#This Row],[Order Date]])</f>
        <v>202309</v>
      </c>
    </row>
    <row r="1837" spans="1:19" x14ac:dyDescent="0.3">
      <c r="A1837" t="s">
        <v>13768</v>
      </c>
      <c r="B1837" s="3">
        <v>45171</v>
      </c>
      <c r="C1837" t="s">
        <v>13769</v>
      </c>
      <c r="D1837" t="s">
        <v>23</v>
      </c>
      <c r="E1837" t="s">
        <v>19</v>
      </c>
      <c r="F1837" t="s">
        <v>15</v>
      </c>
      <c r="G1837">
        <v>5</v>
      </c>
      <c r="H1837" s="5">
        <v>579.88</v>
      </c>
      <c r="I1837" s="5">
        <v>0.09</v>
      </c>
      <c r="J1837" s="5">
        <v>2638.4540000000002</v>
      </c>
      <c r="K1837" s="5">
        <v>609.77850136667041</v>
      </c>
      <c r="L1837">
        <f>YEAR(SalesData[Order Date])</f>
        <v>2023</v>
      </c>
      <c r="M1837">
        <f>MONTH(SalesData[Order Date])</f>
        <v>9</v>
      </c>
      <c r="N1837" t="str">
        <f>TEXT(SalesData[[#This Row],[Order Date]], "mmmm")</f>
        <v>September</v>
      </c>
      <c r="O1837" s="7">
        <f>IF(SalesData[Sales]=0,0,SalesData[Profit]/SalesData[Sales])</f>
        <v>0.23111204567776067</v>
      </c>
      <c r="P1837" s="8">
        <f t="shared" si="28"/>
        <v>3.1040905014830656E-5</v>
      </c>
      <c r="Q1837" t="str">
        <f>IF(SalesData[[#This Row],[Discount]]&gt;0, "Yes", "No")</f>
        <v>Yes</v>
      </c>
      <c r="R1837" t="str">
        <f>TEXT(SalesData[[#This Row],[Order Date]],"mmm-yyyy")</f>
        <v>Sep-2023</v>
      </c>
      <c r="S1837">
        <f>YEAR(SalesData[[#This Row],[Order Date]])*100 + MONTH(SalesData[[#This Row],[Order Date]])</f>
        <v>202309</v>
      </c>
    </row>
    <row r="1838" spans="1:19" x14ac:dyDescent="0.3">
      <c r="A1838" t="s">
        <v>13846</v>
      </c>
      <c r="B1838" s="3">
        <v>45192</v>
      </c>
      <c r="C1838" t="s">
        <v>13847</v>
      </c>
      <c r="D1838" t="s">
        <v>23</v>
      </c>
      <c r="E1838" t="s">
        <v>26</v>
      </c>
      <c r="F1838" t="s">
        <v>27</v>
      </c>
      <c r="G1838">
        <v>1</v>
      </c>
      <c r="H1838" s="5">
        <v>180.69</v>
      </c>
      <c r="I1838" s="5">
        <v>0.03</v>
      </c>
      <c r="J1838" s="5">
        <v>175.26929999999999</v>
      </c>
      <c r="K1838" s="5">
        <v>13.07713705591669</v>
      </c>
      <c r="L1838">
        <f>YEAR(SalesData[Order Date])</f>
        <v>2023</v>
      </c>
      <c r="M1838">
        <f>MONTH(SalesData[Order Date])</f>
        <v>9</v>
      </c>
      <c r="N1838" t="str">
        <f>TEXT(SalesData[[#This Row],[Order Date]], "mmmm")</f>
        <v>September</v>
      </c>
      <c r="O1838" s="7">
        <f>IF(SalesData[Sales]=0,0,SalesData[Profit]/SalesData[Sales])</f>
        <v>7.4611680744526801E-2</v>
      </c>
      <c r="P1838" s="8">
        <f t="shared" si="28"/>
        <v>1.6603021749958492E-4</v>
      </c>
      <c r="Q1838" t="str">
        <f>IF(SalesData[[#This Row],[Discount]]&gt;0, "Yes", "No")</f>
        <v>Yes</v>
      </c>
      <c r="R1838" t="str">
        <f>TEXT(SalesData[[#This Row],[Order Date]],"mmm-yyyy")</f>
        <v>Sep-2023</v>
      </c>
      <c r="S1838">
        <f>YEAR(SalesData[[#This Row],[Order Date]])*100 + MONTH(SalesData[[#This Row],[Order Date]])</f>
        <v>202309</v>
      </c>
    </row>
    <row r="1839" spans="1:19" x14ac:dyDescent="0.3">
      <c r="A1839" t="s">
        <v>13884</v>
      </c>
      <c r="B1839" s="3">
        <v>45193</v>
      </c>
      <c r="C1839" t="s">
        <v>13885</v>
      </c>
      <c r="D1839" t="s">
        <v>30</v>
      </c>
      <c r="E1839" t="s">
        <v>19</v>
      </c>
      <c r="F1839" t="s">
        <v>20</v>
      </c>
      <c r="G1839">
        <v>4</v>
      </c>
      <c r="H1839" s="5">
        <v>370.36</v>
      </c>
      <c r="I1839" s="5">
        <v>0.28999999999999998</v>
      </c>
      <c r="J1839" s="5">
        <v>1051.8224</v>
      </c>
      <c r="K1839" s="5">
        <v>188.58697944620431</v>
      </c>
      <c r="L1839">
        <f>YEAR(SalesData[Order Date])</f>
        <v>2023</v>
      </c>
      <c r="M1839">
        <f>MONTH(SalesData[Order Date])</f>
        <v>9</v>
      </c>
      <c r="N1839" t="str">
        <f>TEXT(SalesData[[#This Row],[Order Date]], "mmmm")</f>
        <v>September</v>
      </c>
      <c r="O1839" s="7">
        <f>IF(SalesData[Sales]=0,0,SalesData[Profit]/SalesData[Sales])</f>
        <v>0.17929545847873588</v>
      </c>
      <c r="P1839" s="8">
        <f t="shared" si="28"/>
        <v>1.9575548115347227E-4</v>
      </c>
      <c r="Q1839" t="str">
        <f>IF(SalesData[[#This Row],[Discount]]&gt;0, "Yes", "No")</f>
        <v>Yes</v>
      </c>
      <c r="R1839" t="str">
        <f>TEXT(SalesData[[#This Row],[Order Date]],"mmm-yyyy")</f>
        <v>Sep-2023</v>
      </c>
      <c r="S1839">
        <f>YEAR(SalesData[[#This Row],[Order Date]])*100 + MONTH(SalesData[[#This Row],[Order Date]])</f>
        <v>202309</v>
      </c>
    </row>
    <row r="1840" spans="1:19" x14ac:dyDescent="0.3">
      <c r="A1840" t="s">
        <v>13965</v>
      </c>
      <c r="B1840" s="3">
        <v>45185</v>
      </c>
      <c r="C1840" t="s">
        <v>13966</v>
      </c>
      <c r="D1840" t="s">
        <v>30</v>
      </c>
      <c r="E1840" t="s">
        <v>19</v>
      </c>
      <c r="F1840" t="s">
        <v>27</v>
      </c>
      <c r="G1840">
        <v>7</v>
      </c>
      <c r="H1840" s="5">
        <v>87.24</v>
      </c>
      <c r="I1840" s="5">
        <v>0.25</v>
      </c>
      <c r="J1840" s="5">
        <v>458.01</v>
      </c>
      <c r="K1840" s="5">
        <v>38.765456065311398</v>
      </c>
      <c r="L1840">
        <f>YEAR(SalesData[Order Date])</f>
        <v>2023</v>
      </c>
      <c r="M1840">
        <f>MONTH(SalesData[Order Date])</f>
        <v>9</v>
      </c>
      <c r="N1840" t="str">
        <f>TEXT(SalesData[[#This Row],[Order Date]], "mmmm")</f>
        <v>September</v>
      </c>
      <c r="O1840" s="7">
        <f>IF(SalesData[Sales]=0,0,SalesData[Profit]/SalesData[Sales])</f>
        <v>8.4638885756449414E-2</v>
      </c>
      <c r="P1840" s="8">
        <f t="shared" si="28"/>
        <v>4.0937970786664049E-4</v>
      </c>
      <c r="Q1840" t="str">
        <f>IF(SalesData[[#This Row],[Discount]]&gt;0, "Yes", "No")</f>
        <v>Yes</v>
      </c>
      <c r="R1840" t="str">
        <f>TEXT(SalesData[[#This Row],[Order Date]],"mmm-yyyy")</f>
        <v>Sep-2023</v>
      </c>
      <c r="S1840">
        <f>YEAR(SalesData[[#This Row],[Order Date]])*100 + MONTH(SalesData[[#This Row],[Order Date]])</f>
        <v>202309</v>
      </c>
    </row>
    <row r="1841" spans="1:19" x14ac:dyDescent="0.3">
      <c r="A1841" t="s">
        <v>13992</v>
      </c>
      <c r="B1841" s="3">
        <v>45177</v>
      </c>
      <c r="C1841" t="s">
        <v>13993</v>
      </c>
      <c r="D1841" t="s">
        <v>13</v>
      </c>
      <c r="E1841" t="s">
        <v>26</v>
      </c>
      <c r="F1841" t="s">
        <v>34</v>
      </c>
      <c r="G1841">
        <v>1</v>
      </c>
      <c r="H1841" s="5">
        <v>217.59</v>
      </c>
      <c r="I1841" s="5">
        <v>0.02</v>
      </c>
      <c r="J1841" s="5">
        <v>213.23820000000001</v>
      </c>
      <c r="K1841" s="5">
        <v>40.414873642755509</v>
      </c>
      <c r="L1841">
        <f>YEAR(SalesData[Order Date])</f>
        <v>2023</v>
      </c>
      <c r="M1841">
        <f>MONTH(SalesData[Order Date])</f>
        <v>9</v>
      </c>
      <c r="N1841" t="str">
        <f>TEXT(SalesData[[#This Row],[Order Date]], "mmmm")</f>
        <v>September</v>
      </c>
      <c r="O1841" s="7">
        <f>IF(SalesData[Sales]=0,0,SalesData[Profit]/SalesData[Sales])</f>
        <v>0.18952923839516328</v>
      </c>
      <c r="P1841" s="8">
        <f t="shared" si="28"/>
        <v>9.1915988786249374E-5</v>
      </c>
      <c r="Q1841" t="str">
        <f>IF(SalesData[[#This Row],[Discount]]&gt;0, "Yes", "No")</f>
        <v>Yes</v>
      </c>
      <c r="R1841" t="str">
        <f>TEXT(SalesData[[#This Row],[Order Date]],"mmm-yyyy")</f>
        <v>Sep-2023</v>
      </c>
      <c r="S1841">
        <f>YEAR(SalesData[[#This Row],[Order Date]])*100 + MONTH(SalesData[[#This Row],[Order Date]])</f>
        <v>202309</v>
      </c>
    </row>
    <row r="1842" spans="1:19" x14ac:dyDescent="0.3">
      <c r="A1842" t="s">
        <v>14051</v>
      </c>
      <c r="B1842" s="3">
        <v>45198</v>
      </c>
      <c r="C1842" t="s">
        <v>1617</v>
      </c>
      <c r="D1842" t="s">
        <v>13</v>
      </c>
      <c r="E1842" t="s">
        <v>19</v>
      </c>
      <c r="F1842" t="s">
        <v>20</v>
      </c>
      <c r="G1842">
        <v>2</v>
      </c>
      <c r="H1842" s="5">
        <v>678.41</v>
      </c>
      <c r="I1842" s="5">
        <v>0.04</v>
      </c>
      <c r="J1842" s="5">
        <v>1302.5472</v>
      </c>
      <c r="K1842" s="5">
        <v>287.89550813624982</v>
      </c>
      <c r="L1842">
        <f>YEAR(SalesData[Order Date])</f>
        <v>2023</v>
      </c>
      <c r="M1842">
        <f>MONTH(SalesData[Order Date])</f>
        <v>9</v>
      </c>
      <c r="N1842" t="str">
        <f>TEXT(SalesData[[#This Row],[Order Date]], "mmmm")</f>
        <v>September</v>
      </c>
      <c r="O1842" s="7">
        <f>IF(SalesData[Sales]=0,0,SalesData[Profit]/SalesData[Sales])</f>
        <v>0.22102501017717424</v>
      </c>
      <c r="P1842" s="8">
        <f t="shared" si="28"/>
        <v>2.9480697513303168E-5</v>
      </c>
      <c r="Q1842" t="str">
        <f>IF(SalesData[[#This Row],[Discount]]&gt;0, "Yes", "No")</f>
        <v>Yes</v>
      </c>
      <c r="R1842" t="str">
        <f>TEXT(SalesData[[#This Row],[Order Date]],"mmm-yyyy")</f>
        <v>Sep-2023</v>
      </c>
      <c r="S1842">
        <f>YEAR(SalesData[[#This Row],[Order Date]])*100 + MONTH(SalesData[[#This Row],[Order Date]])</f>
        <v>202309</v>
      </c>
    </row>
    <row r="1843" spans="1:19" x14ac:dyDescent="0.3">
      <c r="A1843" t="s">
        <v>14056</v>
      </c>
      <c r="B1843" s="3">
        <v>45175</v>
      </c>
      <c r="C1843" t="s">
        <v>14057</v>
      </c>
      <c r="D1843" t="s">
        <v>18</v>
      </c>
      <c r="E1843" t="s">
        <v>26</v>
      </c>
      <c r="F1843" t="s">
        <v>39</v>
      </c>
      <c r="G1843">
        <v>8</v>
      </c>
      <c r="H1843" s="5">
        <v>987.09</v>
      </c>
      <c r="I1843" s="5">
        <v>0.21</v>
      </c>
      <c r="J1843" s="5">
        <v>6238.4088000000002</v>
      </c>
      <c r="K1843" s="5">
        <v>1607.8362873292101</v>
      </c>
      <c r="L1843">
        <f>YEAR(SalesData[Order Date])</f>
        <v>2023</v>
      </c>
      <c r="M1843">
        <f>MONTH(SalesData[Order Date])</f>
        <v>9</v>
      </c>
      <c r="N1843" t="str">
        <f>TEXT(SalesData[[#This Row],[Order Date]], "mmmm")</f>
        <v>September</v>
      </c>
      <c r="O1843" s="7">
        <f>IF(SalesData[Sales]=0,0,SalesData[Profit]/SalesData[Sales])</f>
        <v>0.25773179329466356</v>
      </c>
      <c r="P1843" s="8">
        <f t="shared" si="28"/>
        <v>2.6593319758076768E-5</v>
      </c>
      <c r="Q1843" t="str">
        <f>IF(SalesData[[#This Row],[Discount]]&gt;0, "Yes", "No")</f>
        <v>Yes</v>
      </c>
      <c r="R1843" t="str">
        <f>TEXT(SalesData[[#This Row],[Order Date]],"mmm-yyyy")</f>
        <v>Sep-2023</v>
      </c>
      <c r="S1843">
        <f>YEAR(SalesData[[#This Row],[Order Date]])*100 + MONTH(SalesData[[#This Row],[Order Date]])</f>
        <v>202309</v>
      </c>
    </row>
    <row r="1844" spans="1:19" x14ac:dyDescent="0.3">
      <c r="A1844" t="s">
        <v>14069</v>
      </c>
      <c r="B1844" s="3">
        <v>45183</v>
      </c>
      <c r="C1844" t="s">
        <v>14070</v>
      </c>
      <c r="D1844" t="s">
        <v>18</v>
      </c>
      <c r="E1844" t="s">
        <v>26</v>
      </c>
      <c r="F1844" t="s">
        <v>27</v>
      </c>
      <c r="G1844">
        <v>9</v>
      </c>
      <c r="H1844" s="5">
        <v>198.91</v>
      </c>
      <c r="I1844" s="5">
        <v>0.21</v>
      </c>
      <c r="J1844" s="5">
        <v>1414.2501</v>
      </c>
      <c r="K1844" s="5">
        <v>185.8757270014305</v>
      </c>
      <c r="L1844">
        <f>YEAR(SalesData[Order Date])</f>
        <v>2023</v>
      </c>
      <c r="M1844">
        <f>MONTH(SalesData[Order Date])</f>
        <v>9</v>
      </c>
      <c r="N1844" t="str">
        <f>TEXT(SalesData[[#This Row],[Order Date]], "mmmm")</f>
        <v>September</v>
      </c>
      <c r="O1844" s="7">
        <f>IF(SalesData[Sales]=0,0,SalesData[Profit]/SalesData[Sales])</f>
        <v>0.13143059137943883</v>
      </c>
      <c r="P1844" s="8">
        <f t="shared" si="28"/>
        <v>1.173059842809981E-4</v>
      </c>
      <c r="Q1844" t="str">
        <f>IF(SalesData[[#This Row],[Discount]]&gt;0, "Yes", "No")</f>
        <v>Yes</v>
      </c>
      <c r="R1844" t="str">
        <f>TEXT(SalesData[[#This Row],[Order Date]],"mmm-yyyy")</f>
        <v>Sep-2023</v>
      </c>
      <c r="S1844">
        <f>YEAR(SalesData[[#This Row],[Order Date]])*100 + MONTH(SalesData[[#This Row],[Order Date]])</f>
        <v>202309</v>
      </c>
    </row>
    <row r="1845" spans="1:19" x14ac:dyDescent="0.3">
      <c r="A1845" t="s">
        <v>14075</v>
      </c>
      <c r="B1845" s="3">
        <v>45174</v>
      </c>
      <c r="C1845" t="s">
        <v>14076</v>
      </c>
      <c r="D1845" t="s">
        <v>18</v>
      </c>
      <c r="E1845" t="s">
        <v>19</v>
      </c>
      <c r="F1845" t="s">
        <v>31</v>
      </c>
      <c r="G1845">
        <v>2</v>
      </c>
      <c r="H1845" s="5">
        <v>311.33999999999997</v>
      </c>
      <c r="I1845" s="5">
        <v>0.16</v>
      </c>
      <c r="J1845" s="5">
        <v>523.05119999999999</v>
      </c>
      <c r="K1845" s="5">
        <v>50.275773530289058</v>
      </c>
      <c r="L1845">
        <f>YEAR(SalesData[Order Date])</f>
        <v>2023</v>
      </c>
      <c r="M1845">
        <f>MONTH(SalesData[Order Date])</f>
        <v>9</v>
      </c>
      <c r="N1845" t="str">
        <f>TEXT(SalesData[[#This Row],[Order Date]], "mmmm")</f>
        <v>September</v>
      </c>
      <c r="O1845" s="7">
        <f>IF(SalesData[Sales]=0,0,SalesData[Profit]/SalesData[Sales])</f>
        <v>9.6120176247161002E-2</v>
      </c>
      <c r="P1845" s="8">
        <f t="shared" si="28"/>
        <v>2.5695381255219375E-4</v>
      </c>
      <c r="Q1845" t="str">
        <f>IF(SalesData[[#This Row],[Discount]]&gt;0, "Yes", "No")</f>
        <v>Yes</v>
      </c>
      <c r="R1845" t="str">
        <f>TEXT(SalesData[[#This Row],[Order Date]],"mmm-yyyy")</f>
        <v>Sep-2023</v>
      </c>
      <c r="S1845">
        <f>YEAR(SalesData[[#This Row],[Order Date]])*100 + MONTH(SalesData[[#This Row],[Order Date]])</f>
        <v>202309</v>
      </c>
    </row>
    <row r="1846" spans="1:19" x14ac:dyDescent="0.3">
      <c r="A1846" t="s">
        <v>14232</v>
      </c>
      <c r="B1846" s="3">
        <v>45194</v>
      </c>
      <c r="C1846" t="s">
        <v>14233</v>
      </c>
      <c r="D1846" t="s">
        <v>13</v>
      </c>
      <c r="E1846" t="s">
        <v>19</v>
      </c>
      <c r="F1846" t="s">
        <v>39</v>
      </c>
      <c r="G1846">
        <v>4</v>
      </c>
      <c r="H1846" s="5">
        <v>618.11</v>
      </c>
      <c r="I1846" s="5">
        <v>7.0000000000000007E-2</v>
      </c>
      <c r="J1846" s="5">
        <v>2299.3692000000001</v>
      </c>
      <c r="K1846" s="5">
        <v>591.67317371980835</v>
      </c>
      <c r="L1846">
        <f>YEAR(SalesData[Order Date])</f>
        <v>2023</v>
      </c>
      <c r="M1846">
        <f>MONTH(SalesData[Order Date])</f>
        <v>9</v>
      </c>
      <c r="N1846" t="str">
        <f>TEXT(SalesData[[#This Row],[Order Date]], "mmmm")</f>
        <v>September</v>
      </c>
      <c r="O1846" s="7">
        <f>IF(SalesData[Sales]=0,0,SalesData[Profit]/SalesData[Sales])</f>
        <v>0.25731977871139977</v>
      </c>
      <c r="P1846" s="8">
        <f t="shared" si="28"/>
        <v>2.8312112730743722E-5</v>
      </c>
      <c r="Q1846" t="str">
        <f>IF(SalesData[[#This Row],[Discount]]&gt;0, "Yes", "No")</f>
        <v>Yes</v>
      </c>
      <c r="R1846" t="str">
        <f>TEXT(SalesData[[#This Row],[Order Date]],"mmm-yyyy")</f>
        <v>Sep-2023</v>
      </c>
      <c r="S1846">
        <f>YEAR(SalesData[[#This Row],[Order Date]])*100 + MONTH(SalesData[[#This Row],[Order Date]])</f>
        <v>202309</v>
      </c>
    </row>
    <row r="1847" spans="1:19" x14ac:dyDescent="0.3">
      <c r="A1847" t="s">
        <v>14266</v>
      </c>
      <c r="B1847" s="3">
        <v>45176</v>
      </c>
      <c r="C1847" t="s">
        <v>14267</v>
      </c>
      <c r="D1847" t="s">
        <v>13</v>
      </c>
      <c r="E1847" t="s">
        <v>14</v>
      </c>
      <c r="F1847" t="s">
        <v>31</v>
      </c>
      <c r="G1847">
        <v>7</v>
      </c>
      <c r="H1847" s="5">
        <v>894.55</v>
      </c>
      <c r="I1847" s="5">
        <v>0.09</v>
      </c>
      <c r="J1847" s="5">
        <v>5698.2834999999995</v>
      </c>
      <c r="K1847" s="5">
        <v>1184.558115892502</v>
      </c>
      <c r="L1847">
        <f>YEAR(SalesData[Order Date])</f>
        <v>2023</v>
      </c>
      <c r="M1847">
        <f>MONTH(SalesData[Order Date])</f>
        <v>9</v>
      </c>
      <c r="N1847" t="str">
        <f>TEXT(SalesData[[#This Row],[Order Date]], "mmmm")</f>
        <v>September</v>
      </c>
      <c r="O1847" s="7">
        <f>IF(SalesData[Sales]=0,0,SalesData[Profit]/SalesData[Sales])</f>
        <v>0.20787981431469707</v>
      </c>
      <c r="P1847" s="8">
        <f t="shared" si="28"/>
        <v>1.4372749267389031E-5</v>
      </c>
      <c r="Q1847" t="str">
        <f>IF(SalesData[[#This Row],[Discount]]&gt;0, "Yes", "No")</f>
        <v>Yes</v>
      </c>
      <c r="R1847" t="str">
        <f>TEXT(SalesData[[#This Row],[Order Date]],"mmm-yyyy")</f>
        <v>Sep-2023</v>
      </c>
      <c r="S1847">
        <f>YEAR(SalesData[[#This Row],[Order Date]])*100 + MONTH(SalesData[[#This Row],[Order Date]])</f>
        <v>202309</v>
      </c>
    </row>
    <row r="1848" spans="1:19" x14ac:dyDescent="0.3">
      <c r="A1848" t="s">
        <v>14363</v>
      </c>
      <c r="B1848" s="3">
        <v>45197</v>
      </c>
      <c r="C1848" t="s">
        <v>14364</v>
      </c>
      <c r="D1848" t="s">
        <v>30</v>
      </c>
      <c r="E1848" t="s">
        <v>26</v>
      </c>
      <c r="F1848" t="s">
        <v>91</v>
      </c>
      <c r="G1848">
        <v>3</v>
      </c>
      <c r="H1848" s="5">
        <v>979.99</v>
      </c>
      <c r="I1848" s="5">
        <v>0.28999999999999998</v>
      </c>
      <c r="J1848" s="5">
        <v>2087.3787000000002</v>
      </c>
      <c r="K1848" s="5">
        <v>157.80363262132931</v>
      </c>
      <c r="L1848">
        <f>YEAR(SalesData[Order Date])</f>
        <v>2023</v>
      </c>
      <c r="M1848">
        <f>MONTH(SalesData[Order Date])</f>
        <v>9</v>
      </c>
      <c r="N1848" t="str">
        <f>TEXT(SalesData[[#This Row],[Order Date]], "mmmm")</f>
        <v>September</v>
      </c>
      <c r="O1848" s="7">
        <f>IF(SalesData[Sales]=0,0,SalesData[Profit]/SalesData[Sales])</f>
        <v>7.5598947436480643E-2</v>
      </c>
      <c r="P1848" s="8">
        <f t="shared" si="28"/>
        <v>9.8640462317642683E-5</v>
      </c>
      <c r="Q1848" t="str">
        <f>IF(SalesData[[#This Row],[Discount]]&gt;0, "Yes", "No")</f>
        <v>Yes</v>
      </c>
      <c r="R1848" t="str">
        <f>TEXT(SalesData[[#This Row],[Order Date]],"mmm-yyyy")</f>
        <v>Sep-2023</v>
      </c>
      <c r="S1848">
        <f>YEAR(SalesData[[#This Row],[Order Date]])*100 + MONTH(SalesData[[#This Row],[Order Date]])</f>
        <v>202309</v>
      </c>
    </row>
    <row r="1849" spans="1:19" x14ac:dyDescent="0.3">
      <c r="A1849" t="s">
        <v>14404</v>
      </c>
      <c r="B1849" s="3">
        <v>45171</v>
      </c>
      <c r="C1849" t="s">
        <v>14405</v>
      </c>
      <c r="D1849" t="s">
        <v>23</v>
      </c>
      <c r="E1849" t="s">
        <v>26</v>
      </c>
      <c r="F1849" t="s">
        <v>39</v>
      </c>
      <c r="G1849">
        <v>3</v>
      </c>
      <c r="H1849" s="5">
        <v>48.4</v>
      </c>
      <c r="I1849" s="5">
        <v>0.21</v>
      </c>
      <c r="J1849" s="5">
        <v>114.708</v>
      </c>
      <c r="K1849" s="5">
        <v>11.43025384483108</v>
      </c>
      <c r="L1849">
        <f>YEAR(SalesData[Order Date])</f>
        <v>2023</v>
      </c>
      <c r="M1849">
        <f>MONTH(SalesData[Order Date])</f>
        <v>9</v>
      </c>
      <c r="N1849" t="str">
        <f>TEXT(SalesData[[#This Row],[Order Date]], "mmmm")</f>
        <v>September</v>
      </c>
      <c r="O1849" s="7">
        <f>IF(SalesData[Sales]=0,0,SalesData[Profit]/SalesData[Sales])</f>
        <v>9.9646527224178619E-2</v>
      </c>
      <c r="P1849" s="8">
        <f t="shared" si="28"/>
        <v>1.4462809917355373E-3</v>
      </c>
      <c r="Q1849" t="str">
        <f>IF(SalesData[[#This Row],[Discount]]&gt;0, "Yes", "No")</f>
        <v>Yes</v>
      </c>
      <c r="R1849" t="str">
        <f>TEXT(SalesData[[#This Row],[Order Date]],"mmm-yyyy")</f>
        <v>Sep-2023</v>
      </c>
      <c r="S1849">
        <f>YEAR(SalesData[[#This Row],[Order Date]])*100 + MONTH(SalesData[[#This Row],[Order Date]])</f>
        <v>202309</v>
      </c>
    </row>
    <row r="1850" spans="1:19" x14ac:dyDescent="0.3">
      <c r="A1850" t="s">
        <v>14416</v>
      </c>
      <c r="B1850" s="3">
        <v>45181</v>
      </c>
      <c r="C1850" t="s">
        <v>14417</v>
      </c>
      <c r="D1850" t="s">
        <v>30</v>
      </c>
      <c r="E1850" t="s">
        <v>14</v>
      </c>
      <c r="F1850" t="s">
        <v>91</v>
      </c>
      <c r="G1850">
        <v>4</v>
      </c>
      <c r="H1850" s="5">
        <v>847.44</v>
      </c>
      <c r="I1850" s="5">
        <v>0.01</v>
      </c>
      <c r="J1850" s="5">
        <v>3355.8624</v>
      </c>
      <c r="K1850" s="5">
        <v>271.6312870051172</v>
      </c>
      <c r="L1850">
        <f>YEAR(SalesData[Order Date])</f>
        <v>2023</v>
      </c>
      <c r="M1850">
        <f>MONTH(SalesData[Order Date])</f>
        <v>9</v>
      </c>
      <c r="N1850" t="str">
        <f>TEXT(SalesData[[#This Row],[Order Date]], "mmmm")</f>
        <v>September</v>
      </c>
      <c r="O1850" s="7">
        <f>IF(SalesData[Sales]=0,0,SalesData[Profit]/SalesData[Sales])</f>
        <v>8.0942319627025597E-2</v>
      </c>
      <c r="P1850" s="8">
        <f t="shared" si="28"/>
        <v>2.9500613612763143E-6</v>
      </c>
      <c r="Q1850" t="str">
        <f>IF(SalesData[[#This Row],[Discount]]&gt;0, "Yes", "No")</f>
        <v>Yes</v>
      </c>
      <c r="R1850" t="str">
        <f>TEXT(SalesData[[#This Row],[Order Date]],"mmm-yyyy")</f>
        <v>Sep-2023</v>
      </c>
      <c r="S1850">
        <f>YEAR(SalesData[[#This Row],[Order Date]])*100 + MONTH(SalesData[[#This Row],[Order Date]])</f>
        <v>202309</v>
      </c>
    </row>
    <row r="1851" spans="1:19" x14ac:dyDescent="0.3">
      <c r="A1851" t="s">
        <v>14420</v>
      </c>
      <c r="B1851" s="3">
        <v>45195</v>
      </c>
      <c r="C1851" t="s">
        <v>14421</v>
      </c>
      <c r="D1851" t="s">
        <v>23</v>
      </c>
      <c r="E1851" t="s">
        <v>26</v>
      </c>
      <c r="F1851" t="s">
        <v>20</v>
      </c>
      <c r="G1851">
        <v>1</v>
      </c>
      <c r="H1851" s="5">
        <v>586.54</v>
      </c>
      <c r="I1851" s="5">
        <v>0.09</v>
      </c>
      <c r="J1851" s="5">
        <v>533.75139999999999</v>
      </c>
      <c r="K1851" s="5">
        <v>78.075059421725712</v>
      </c>
      <c r="L1851">
        <f>YEAR(SalesData[Order Date])</f>
        <v>2023</v>
      </c>
      <c r="M1851">
        <f>MONTH(SalesData[Order Date])</f>
        <v>9</v>
      </c>
      <c r="N1851" t="str">
        <f>TEXT(SalesData[[#This Row],[Order Date]], "mmmm")</f>
        <v>September</v>
      </c>
      <c r="O1851" s="7">
        <f>IF(SalesData[Sales]=0,0,SalesData[Profit]/SalesData[Sales])</f>
        <v>0.14627607425802669</v>
      </c>
      <c r="P1851" s="8">
        <f t="shared" si="28"/>
        <v>1.5344222047942169E-4</v>
      </c>
      <c r="Q1851" t="str">
        <f>IF(SalesData[[#This Row],[Discount]]&gt;0, "Yes", "No")</f>
        <v>Yes</v>
      </c>
      <c r="R1851" t="str">
        <f>TEXT(SalesData[[#This Row],[Order Date]],"mmm-yyyy")</f>
        <v>Sep-2023</v>
      </c>
      <c r="S1851">
        <f>YEAR(SalesData[[#This Row],[Order Date]])*100 + MONTH(SalesData[[#This Row],[Order Date]])</f>
        <v>202309</v>
      </c>
    </row>
    <row r="1852" spans="1:19" x14ac:dyDescent="0.3">
      <c r="A1852" t="s">
        <v>14506</v>
      </c>
      <c r="B1852" s="3">
        <v>45188</v>
      </c>
      <c r="C1852" t="s">
        <v>14507</v>
      </c>
      <c r="D1852" t="s">
        <v>30</v>
      </c>
      <c r="E1852" t="s">
        <v>14</v>
      </c>
      <c r="F1852" t="s">
        <v>34</v>
      </c>
      <c r="G1852">
        <v>4</v>
      </c>
      <c r="H1852" s="5">
        <v>672.26</v>
      </c>
      <c r="I1852" s="5">
        <v>0.08</v>
      </c>
      <c r="J1852" s="5">
        <v>2473.9168</v>
      </c>
      <c r="K1852" s="5">
        <v>316.23174475964339</v>
      </c>
      <c r="L1852">
        <f>YEAR(SalesData[Order Date])</f>
        <v>2023</v>
      </c>
      <c r="M1852">
        <f>MONTH(SalesData[Order Date])</f>
        <v>9</v>
      </c>
      <c r="N1852" t="str">
        <f>TEXT(SalesData[[#This Row],[Order Date]], "mmmm")</f>
        <v>September</v>
      </c>
      <c r="O1852" s="7">
        <f>IF(SalesData[Sales]=0,0,SalesData[Profit]/SalesData[Sales])</f>
        <v>0.12782634596266268</v>
      </c>
      <c r="P1852" s="8">
        <f t="shared" si="28"/>
        <v>2.9750394192723054E-5</v>
      </c>
      <c r="Q1852" t="str">
        <f>IF(SalesData[[#This Row],[Discount]]&gt;0, "Yes", "No")</f>
        <v>Yes</v>
      </c>
      <c r="R1852" t="str">
        <f>TEXT(SalesData[[#This Row],[Order Date]],"mmm-yyyy")</f>
        <v>Sep-2023</v>
      </c>
      <c r="S1852">
        <f>YEAR(SalesData[[#This Row],[Order Date]])*100 + MONTH(SalesData[[#This Row],[Order Date]])</f>
        <v>202309</v>
      </c>
    </row>
    <row r="1853" spans="1:19" x14ac:dyDescent="0.3">
      <c r="A1853" t="s">
        <v>14512</v>
      </c>
      <c r="B1853" s="3">
        <v>45180</v>
      </c>
      <c r="C1853" t="s">
        <v>14513</v>
      </c>
      <c r="D1853" t="s">
        <v>13</v>
      </c>
      <c r="E1853" t="s">
        <v>19</v>
      </c>
      <c r="F1853" t="s">
        <v>44</v>
      </c>
      <c r="G1853">
        <v>6</v>
      </c>
      <c r="H1853" s="5">
        <v>697.94</v>
      </c>
      <c r="I1853" s="5">
        <v>0.19</v>
      </c>
      <c r="J1853" s="5">
        <v>3391.9884000000011</v>
      </c>
      <c r="K1853" s="5">
        <v>200.66580965473969</v>
      </c>
      <c r="L1853">
        <f>YEAR(SalesData[Order Date])</f>
        <v>2023</v>
      </c>
      <c r="M1853">
        <f>MONTH(SalesData[Order Date])</f>
        <v>9</v>
      </c>
      <c r="N1853" t="str">
        <f>TEXT(SalesData[[#This Row],[Order Date]], "mmmm")</f>
        <v>September</v>
      </c>
      <c r="O1853" s="7">
        <f>IF(SalesData[Sales]=0,0,SalesData[Profit]/SalesData[Sales])</f>
        <v>5.9158754686407425E-2</v>
      </c>
      <c r="P1853" s="8">
        <f t="shared" si="28"/>
        <v>4.5371617426521859E-5</v>
      </c>
      <c r="Q1853" t="str">
        <f>IF(SalesData[[#This Row],[Discount]]&gt;0, "Yes", "No")</f>
        <v>Yes</v>
      </c>
      <c r="R1853" t="str">
        <f>TEXT(SalesData[[#This Row],[Order Date]],"mmm-yyyy")</f>
        <v>Sep-2023</v>
      </c>
      <c r="S1853">
        <f>YEAR(SalesData[[#This Row],[Order Date]])*100 + MONTH(SalesData[[#This Row],[Order Date]])</f>
        <v>202309</v>
      </c>
    </row>
    <row r="1854" spans="1:19" x14ac:dyDescent="0.3">
      <c r="A1854" t="s">
        <v>14686</v>
      </c>
      <c r="B1854" s="3">
        <v>45197</v>
      </c>
      <c r="C1854" t="s">
        <v>14687</v>
      </c>
      <c r="D1854" t="s">
        <v>18</v>
      </c>
      <c r="E1854" t="s">
        <v>19</v>
      </c>
      <c r="F1854" t="s">
        <v>31</v>
      </c>
      <c r="G1854">
        <v>9</v>
      </c>
      <c r="H1854" s="5">
        <v>455.41</v>
      </c>
      <c r="I1854" s="5">
        <v>0.18</v>
      </c>
      <c r="J1854" s="5">
        <v>3360.9258000000009</v>
      </c>
      <c r="K1854" s="5">
        <v>494.33620981587097</v>
      </c>
      <c r="L1854">
        <f>YEAR(SalesData[Order Date])</f>
        <v>2023</v>
      </c>
      <c r="M1854">
        <f>MONTH(SalesData[Order Date])</f>
        <v>9</v>
      </c>
      <c r="N1854" t="str">
        <f>TEXT(SalesData[[#This Row],[Order Date]], "mmmm")</f>
        <v>September</v>
      </c>
      <c r="O1854" s="7">
        <f>IF(SalesData[Sales]=0,0,SalesData[Profit]/SalesData[Sales])</f>
        <v>0.14708334525441497</v>
      </c>
      <c r="P1854" s="8">
        <f t="shared" si="28"/>
        <v>4.3916470872400686E-5</v>
      </c>
      <c r="Q1854" t="str">
        <f>IF(SalesData[[#This Row],[Discount]]&gt;0, "Yes", "No")</f>
        <v>Yes</v>
      </c>
      <c r="R1854" t="str">
        <f>TEXT(SalesData[[#This Row],[Order Date]],"mmm-yyyy")</f>
        <v>Sep-2023</v>
      </c>
      <c r="S1854">
        <f>YEAR(SalesData[[#This Row],[Order Date]])*100 + MONTH(SalesData[[#This Row],[Order Date]])</f>
        <v>202309</v>
      </c>
    </row>
    <row r="1855" spans="1:19" x14ac:dyDescent="0.3">
      <c r="A1855" t="s">
        <v>14696</v>
      </c>
      <c r="B1855" s="3">
        <v>45179</v>
      </c>
      <c r="C1855" t="s">
        <v>7574</v>
      </c>
      <c r="D1855" t="s">
        <v>18</v>
      </c>
      <c r="E1855" t="s">
        <v>26</v>
      </c>
      <c r="F1855" t="s">
        <v>31</v>
      </c>
      <c r="G1855">
        <v>2</v>
      </c>
      <c r="H1855" s="5">
        <v>808.12</v>
      </c>
      <c r="I1855" s="5">
        <v>0.02</v>
      </c>
      <c r="J1855" s="5">
        <v>1583.9151999999999</v>
      </c>
      <c r="K1855" s="5">
        <v>115.8564144275245</v>
      </c>
      <c r="L1855">
        <f>YEAR(SalesData[Order Date])</f>
        <v>2023</v>
      </c>
      <c r="M1855">
        <f>MONTH(SalesData[Order Date])</f>
        <v>9</v>
      </c>
      <c r="N1855" t="str">
        <f>TEXT(SalesData[[#This Row],[Order Date]], "mmmm")</f>
        <v>September</v>
      </c>
      <c r="O1855" s="7">
        <f>IF(SalesData[Sales]=0,0,SalesData[Profit]/SalesData[Sales])</f>
        <v>7.3145591650060876E-2</v>
      </c>
      <c r="P1855" s="8">
        <f t="shared" si="28"/>
        <v>1.2374399841607683E-5</v>
      </c>
      <c r="Q1855" t="str">
        <f>IF(SalesData[[#This Row],[Discount]]&gt;0, "Yes", "No")</f>
        <v>Yes</v>
      </c>
      <c r="R1855" t="str">
        <f>TEXT(SalesData[[#This Row],[Order Date]],"mmm-yyyy")</f>
        <v>Sep-2023</v>
      </c>
      <c r="S1855">
        <f>YEAR(SalesData[[#This Row],[Order Date]])*100 + MONTH(SalesData[[#This Row],[Order Date]])</f>
        <v>202309</v>
      </c>
    </row>
    <row r="1856" spans="1:19" x14ac:dyDescent="0.3">
      <c r="A1856" t="s">
        <v>14729</v>
      </c>
      <c r="B1856" s="3">
        <v>45184</v>
      </c>
      <c r="C1856" t="s">
        <v>14730</v>
      </c>
      <c r="D1856" t="s">
        <v>23</v>
      </c>
      <c r="E1856" t="s">
        <v>19</v>
      </c>
      <c r="F1856" t="s">
        <v>62</v>
      </c>
      <c r="G1856">
        <v>7</v>
      </c>
      <c r="H1856" s="5">
        <v>886.11</v>
      </c>
      <c r="I1856" s="5">
        <v>0.25</v>
      </c>
      <c r="J1856" s="5">
        <v>4652.0775000000003</v>
      </c>
      <c r="K1856" s="5">
        <v>1232.571026045782</v>
      </c>
      <c r="L1856">
        <f>YEAR(SalesData[Order Date])</f>
        <v>2023</v>
      </c>
      <c r="M1856">
        <f>MONTH(SalesData[Order Date])</f>
        <v>9</v>
      </c>
      <c r="N1856" t="str">
        <f>TEXT(SalesData[[#This Row],[Order Date]], "mmmm")</f>
        <v>September</v>
      </c>
      <c r="O1856" s="7">
        <f>IF(SalesData[Sales]=0,0,SalesData[Profit]/SalesData[Sales])</f>
        <v>0.26495066473973872</v>
      </c>
      <c r="P1856" s="8">
        <f t="shared" si="28"/>
        <v>4.0304573601794032E-5</v>
      </c>
      <c r="Q1856" t="str">
        <f>IF(SalesData[[#This Row],[Discount]]&gt;0, "Yes", "No")</f>
        <v>Yes</v>
      </c>
      <c r="R1856" t="str">
        <f>TEXT(SalesData[[#This Row],[Order Date]],"mmm-yyyy")</f>
        <v>Sep-2023</v>
      </c>
      <c r="S1856">
        <f>YEAR(SalesData[[#This Row],[Order Date]])*100 + MONTH(SalesData[[#This Row],[Order Date]])</f>
        <v>202309</v>
      </c>
    </row>
    <row r="1857" spans="1:19" x14ac:dyDescent="0.3">
      <c r="A1857" t="s">
        <v>14733</v>
      </c>
      <c r="B1857" s="3">
        <v>45184</v>
      </c>
      <c r="C1857" t="s">
        <v>14734</v>
      </c>
      <c r="D1857" t="s">
        <v>23</v>
      </c>
      <c r="E1857" t="s">
        <v>26</v>
      </c>
      <c r="F1857" t="s">
        <v>31</v>
      </c>
      <c r="G1857">
        <v>7</v>
      </c>
      <c r="H1857" s="5">
        <v>481.84</v>
      </c>
      <c r="I1857" s="5">
        <v>0.21</v>
      </c>
      <c r="J1857" s="5">
        <v>2664.5752000000002</v>
      </c>
      <c r="K1857" s="5">
        <v>696.54777449726953</v>
      </c>
      <c r="L1857">
        <f>YEAR(SalesData[Order Date])</f>
        <v>2023</v>
      </c>
      <c r="M1857">
        <f>MONTH(SalesData[Order Date])</f>
        <v>9</v>
      </c>
      <c r="N1857" t="str">
        <f>TEXT(SalesData[[#This Row],[Order Date]], "mmmm")</f>
        <v>September</v>
      </c>
      <c r="O1857" s="7">
        <f>IF(SalesData[Sales]=0,0,SalesData[Profit]/SalesData[Sales])</f>
        <v>0.26141043964428906</v>
      </c>
      <c r="P1857" s="8">
        <f t="shared" si="28"/>
        <v>6.2261331562344345E-5</v>
      </c>
      <c r="Q1857" t="str">
        <f>IF(SalesData[[#This Row],[Discount]]&gt;0, "Yes", "No")</f>
        <v>Yes</v>
      </c>
      <c r="R1857" t="str">
        <f>TEXT(SalesData[[#This Row],[Order Date]],"mmm-yyyy")</f>
        <v>Sep-2023</v>
      </c>
      <c r="S1857">
        <f>YEAR(SalesData[[#This Row],[Order Date]])*100 + MONTH(SalesData[[#This Row],[Order Date]])</f>
        <v>202309</v>
      </c>
    </row>
    <row r="1858" spans="1:19" x14ac:dyDescent="0.3">
      <c r="A1858" t="s">
        <v>14787</v>
      </c>
      <c r="B1858" s="3">
        <v>45197</v>
      </c>
      <c r="C1858" t="s">
        <v>14788</v>
      </c>
      <c r="D1858" t="s">
        <v>23</v>
      </c>
      <c r="E1858" t="s">
        <v>14</v>
      </c>
      <c r="F1858" t="s">
        <v>27</v>
      </c>
      <c r="G1858">
        <v>6</v>
      </c>
      <c r="H1858" s="5">
        <v>864.53</v>
      </c>
      <c r="I1858" s="5">
        <v>0.04</v>
      </c>
      <c r="J1858" s="5">
        <v>4979.6927999999998</v>
      </c>
      <c r="K1858" s="5">
        <v>1185.1866296486689</v>
      </c>
      <c r="L1858">
        <f>YEAR(SalesData[Order Date])</f>
        <v>2023</v>
      </c>
      <c r="M1858">
        <f>MONTH(SalesData[Order Date])</f>
        <v>9</v>
      </c>
      <c r="N1858" t="str">
        <f>TEXT(SalesData[[#This Row],[Order Date]], "mmmm")</f>
        <v>September</v>
      </c>
      <c r="O1858" s="7">
        <f>IF(SalesData[Sales]=0,0,SalesData[Profit]/SalesData[Sales])</f>
        <v>0.23800396475233754</v>
      </c>
      <c r="P1858" s="8">
        <f t="shared" ref="P1858:P1921" si="29">IF(H:H*G:G=0, 0, (I:I/(H:H*G:G)))</f>
        <v>7.7113190596817539E-6</v>
      </c>
      <c r="Q1858" t="str">
        <f>IF(SalesData[[#This Row],[Discount]]&gt;0, "Yes", "No")</f>
        <v>Yes</v>
      </c>
      <c r="R1858" t="str">
        <f>TEXT(SalesData[[#This Row],[Order Date]],"mmm-yyyy")</f>
        <v>Sep-2023</v>
      </c>
      <c r="S1858">
        <f>YEAR(SalesData[[#This Row],[Order Date]])*100 + MONTH(SalesData[[#This Row],[Order Date]])</f>
        <v>202309</v>
      </c>
    </row>
    <row r="1859" spans="1:19" x14ac:dyDescent="0.3">
      <c r="A1859" t="s">
        <v>14810</v>
      </c>
      <c r="B1859" s="3">
        <v>45194</v>
      </c>
      <c r="C1859" t="s">
        <v>14811</v>
      </c>
      <c r="D1859" t="s">
        <v>30</v>
      </c>
      <c r="E1859" t="s">
        <v>14</v>
      </c>
      <c r="F1859" t="s">
        <v>34</v>
      </c>
      <c r="G1859">
        <v>7</v>
      </c>
      <c r="H1859" s="5">
        <v>182.24</v>
      </c>
      <c r="I1859" s="5">
        <v>0.28999999999999998</v>
      </c>
      <c r="J1859" s="5">
        <v>905.7328</v>
      </c>
      <c r="K1859" s="5">
        <v>256.74101267167219</v>
      </c>
      <c r="L1859">
        <f>YEAR(SalesData[Order Date])</f>
        <v>2023</v>
      </c>
      <c r="M1859">
        <f>MONTH(SalesData[Order Date])</f>
        <v>9</v>
      </c>
      <c r="N1859" t="str">
        <f>TEXT(SalesData[[#This Row],[Order Date]], "mmmm")</f>
        <v>September</v>
      </c>
      <c r="O1859" s="7">
        <f>IF(SalesData[Sales]=0,0,SalesData[Profit]/SalesData[Sales])</f>
        <v>0.28346220063099425</v>
      </c>
      <c r="P1859" s="8">
        <f t="shared" si="29"/>
        <v>2.2732973786529536E-4</v>
      </c>
      <c r="Q1859" t="str">
        <f>IF(SalesData[[#This Row],[Discount]]&gt;0, "Yes", "No")</f>
        <v>Yes</v>
      </c>
      <c r="R1859" t="str">
        <f>TEXT(SalesData[[#This Row],[Order Date]],"mmm-yyyy")</f>
        <v>Sep-2023</v>
      </c>
      <c r="S1859">
        <f>YEAR(SalesData[[#This Row],[Order Date]])*100 + MONTH(SalesData[[#This Row],[Order Date]])</f>
        <v>202309</v>
      </c>
    </row>
    <row r="1860" spans="1:19" x14ac:dyDescent="0.3">
      <c r="A1860" t="s">
        <v>14814</v>
      </c>
      <c r="B1860" s="3">
        <v>45192</v>
      </c>
      <c r="C1860" t="s">
        <v>14815</v>
      </c>
      <c r="D1860" t="s">
        <v>18</v>
      </c>
      <c r="E1860" t="s">
        <v>14</v>
      </c>
      <c r="F1860" t="s">
        <v>39</v>
      </c>
      <c r="G1860">
        <v>6</v>
      </c>
      <c r="H1860" s="5">
        <v>349.51</v>
      </c>
      <c r="I1860" s="5">
        <v>0.23</v>
      </c>
      <c r="J1860" s="5">
        <v>1614.7362000000001</v>
      </c>
      <c r="K1860" s="5">
        <v>98.889119860657175</v>
      </c>
      <c r="L1860">
        <f>YEAR(SalesData[Order Date])</f>
        <v>2023</v>
      </c>
      <c r="M1860">
        <f>MONTH(SalesData[Order Date])</f>
        <v>9</v>
      </c>
      <c r="N1860" t="str">
        <f>TEXT(SalesData[[#This Row],[Order Date]], "mmmm")</f>
        <v>September</v>
      </c>
      <c r="O1860" s="7">
        <f>IF(SalesData[Sales]=0,0,SalesData[Profit]/SalesData[Sales])</f>
        <v>6.1241656600413849E-2</v>
      </c>
      <c r="P1860" s="8">
        <f t="shared" si="29"/>
        <v>1.096773578247642E-4</v>
      </c>
      <c r="Q1860" t="str">
        <f>IF(SalesData[[#This Row],[Discount]]&gt;0, "Yes", "No")</f>
        <v>Yes</v>
      </c>
      <c r="R1860" t="str">
        <f>TEXT(SalesData[[#This Row],[Order Date]],"mmm-yyyy")</f>
        <v>Sep-2023</v>
      </c>
      <c r="S1860">
        <f>YEAR(SalesData[[#This Row],[Order Date]])*100 + MONTH(SalesData[[#This Row],[Order Date]])</f>
        <v>202309</v>
      </c>
    </row>
    <row r="1861" spans="1:19" x14ac:dyDescent="0.3">
      <c r="A1861" t="s">
        <v>14842</v>
      </c>
      <c r="B1861" s="3">
        <v>45170</v>
      </c>
      <c r="C1861" t="s">
        <v>14843</v>
      </c>
      <c r="D1861" t="s">
        <v>18</v>
      </c>
      <c r="E1861" t="s">
        <v>26</v>
      </c>
      <c r="F1861" t="s">
        <v>27</v>
      </c>
      <c r="G1861">
        <v>8</v>
      </c>
      <c r="H1861" s="5">
        <v>947.44</v>
      </c>
      <c r="I1861" s="5">
        <v>0.27</v>
      </c>
      <c r="J1861" s="5">
        <v>5533.0496000000003</v>
      </c>
      <c r="K1861" s="5">
        <v>1237.789575830581</v>
      </c>
      <c r="L1861">
        <f>YEAR(SalesData[Order Date])</f>
        <v>2023</v>
      </c>
      <c r="M1861">
        <f>MONTH(SalesData[Order Date])</f>
        <v>9</v>
      </c>
      <c r="N1861" t="str">
        <f>TEXT(SalesData[[#This Row],[Order Date]], "mmmm")</f>
        <v>September</v>
      </c>
      <c r="O1861" s="7">
        <f>IF(SalesData[Sales]=0,0,SalesData[Profit]/SalesData[Sales])</f>
        <v>0.22370838241366586</v>
      </c>
      <c r="P1861" s="8">
        <f t="shared" si="29"/>
        <v>3.5622308536688337E-5</v>
      </c>
      <c r="Q1861" t="str">
        <f>IF(SalesData[[#This Row],[Discount]]&gt;0, "Yes", "No")</f>
        <v>Yes</v>
      </c>
      <c r="R1861" t="str">
        <f>TEXT(SalesData[[#This Row],[Order Date]],"mmm-yyyy")</f>
        <v>Sep-2023</v>
      </c>
      <c r="S1861">
        <f>YEAR(SalesData[[#This Row],[Order Date]])*100 + MONTH(SalesData[[#This Row],[Order Date]])</f>
        <v>202309</v>
      </c>
    </row>
    <row r="1862" spans="1:19" x14ac:dyDescent="0.3">
      <c r="A1862" t="s">
        <v>14878</v>
      </c>
      <c r="B1862" s="3">
        <v>45181</v>
      </c>
      <c r="C1862" t="s">
        <v>14879</v>
      </c>
      <c r="D1862" t="s">
        <v>23</v>
      </c>
      <c r="E1862" t="s">
        <v>26</v>
      </c>
      <c r="F1862" t="s">
        <v>20</v>
      </c>
      <c r="G1862">
        <v>6</v>
      </c>
      <c r="H1862" s="5">
        <v>136.97</v>
      </c>
      <c r="I1862" s="5">
        <v>0.08</v>
      </c>
      <c r="J1862" s="5">
        <v>756.07439999999997</v>
      </c>
      <c r="K1862" s="5">
        <v>184.87383919158799</v>
      </c>
      <c r="L1862">
        <f>YEAR(SalesData[Order Date])</f>
        <v>2023</v>
      </c>
      <c r="M1862">
        <f>MONTH(SalesData[Order Date])</f>
        <v>9</v>
      </c>
      <c r="N1862" t="str">
        <f>TEXT(SalesData[[#This Row],[Order Date]], "mmmm")</f>
        <v>September</v>
      </c>
      <c r="O1862" s="7">
        <f>IF(SalesData[Sales]=0,0,SalesData[Profit]/SalesData[Sales])</f>
        <v>0.24451805165151472</v>
      </c>
      <c r="P1862" s="8">
        <f t="shared" si="29"/>
        <v>9.7344917378501379E-5</v>
      </c>
      <c r="Q1862" t="str">
        <f>IF(SalesData[[#This Row],[Discount]]&gt;0, "Yes", "No")</f>
        <v>Yes</v>
      </c>
      <c r="R1862" t="str">
        <f>TEXT(SalesData[[#This Row],[Order Date]],"mmm-yyyy")</f>
        <v>Sep-2023</v>
      </c>
      <c r="S1862">
        <f>YEAR(SalesData[[#This Row],[Order Date]])*100 + MONTH(SalesData[[#This Row],[Order Date]])</f>
        <v>202309</v>
      </c>
    </row>
    <row r="1863" spans="1:19" x14ac:dyDescent="0.3">
      <c r="A1863" t="s">
        <v>14907</v>
      </c>
      <c r="B1863" s="3">
        <v>45188</v>
      </c>
      <c r="C1863" t="s">
        <v>14908</v>
      </c>
      <c r="D1863" t="s">
        <v>30</v>
      </c>
      <c r="E1863" t="s">
        <v>26</v>
      </c>
      <c r="F1863" t="s">
        <v>27</v>
      </c>
      <c r="G1863">
        <v>6</v>
      </c>
      <c r="H1863" s="5">
        <v>621.20000000000005</v>
      </c>
      <c r="I1863" s="5">
        <v>0.14000000000000001</v>
      </c>
      <c r="J1863" s="5">
        <v>3205.3919999999998</v>
      </c>
      <c r="K1863" s="5">
        <v>225.56704700382181</v>
      </c>
      <c r="L1863">
        <f>YEAR(SalesData[Order Date])</f>
        <v>2023</v>
      </c>
      <c r="M1863">
        <f>MONTH(SalesData[Order Date])</f>
        <v>9</v>
      </c>
      <c r="N1863" t="str">
        <f>TEXT(SalesData[[#This Row],[Order Date]], "mmmm")</f>
        <v>September</v>
      </c>
      <c r="O1863" s="7">
        <f>IF(SalesData[Sales]=0,0,SalesData[Profit]/SalesData[Sales])</f>
        <v>7.0371126839968975E-2</v>
      </c>
      <c r="P1863" s="8">
        <f t="shared" si="29"/>
        <v>3.7561708521141878E-5</v>
      </c>
      <c r="Q1863" t="str">
        <f>IF(SalesData[[#This Row],[Discount]]&gt;0, "Yes", "No")</f>
        <v>Yes</v>
      </c>
      <c r="R1863" t="str">
        <f>TEXT(SalesData[[#This Row],[Order Date]],"mmm-yyyy")</f>
        <v>Sep-2023</v>
      </c>
      <c r="S1863">
        <f>YEAR(SalesData[[#This Row],[Order Date]])*100 + MONTH(SalesData[[#This Row],[Order Date]])</f>
        <v>202309</v>
      </c>
    </row>
    <row r="1864" spans="1:19" x14ac:dyDescent="0.3">
      <c r="A1864" t="s">
        <v>14955</v>
      </c>
      <c r="B1864" s="3">
        <v>45177</v>
      </c>
      <c r="C1864" t="s">
        <v>14956</v>
      </c>
      <c r="D1864" t="s">
        <v>13</v>
      </c>
      <c r="E1864" t="s">
        <v>14</v>
      </c>
      <c r="F1864" t="s">
        <v>91</v>
      </c>
      <c r="G1864">
        <v>8</v>
      </c>
      <c r="H1864" s="5">
        <v>981.72</v>
      </c>
      <c r="I1864" s="5">
        <v>0.25</v>
      </c>
      <c r="J1864" s="5">
        <v>5890.32</v>
      </c>
      <c r="K1864" s="5">
        <v>351.06296228903932</v>
      </c>
      <c r="L1864">
        <f>YEAR(SalesData[Order Date])</f>
        <v>2023</v>
      </c>
      <c r="M1864">
        <f>MONTH(SalesData[Order Date])</f>
        <v>9</v>
      </c>
      <c r="N1864" t="str">
        <f>TEXT(SalesData[[#This Row],[Order Date]], "mmmm")</f>
        <v>September</v>
      </c>
      <c r="O1864" s="7">
        <f>IF(SalesData[Sales]=0,0,SalesData[Profit]/SalesData[Sales])</f>
        <v>5.9599981374363252E-2</v>
      </c>
      <c r="P1864" s="8">
        <f t="shared" si="29"/>
        <v>3.1831886892392942E-5</v>
      </c>
      <c r="Q1864" t="str">
        <f>IF(SalesData[[#This Row],[Discount]]&gt;0, "Yes", "No")</f>
        <v>Yes</v>
      </c>
      <c r="R1864" t="str">
        <f>TEXT(SalesData[[#This Row],[Order Date]],"mmm-yyyy")</f>
        <v>Sep-2023</v>
      </c>
      <c r="S1864">
        <f>YEAR(SalesData[[#This Row],[Order Date]])*100 + MONTH(SalesData[[#This Row],[Order Date]])</f>
        <v>202309</v>
      </c>
    </row>
    <row r="1865" spans="1:19" x14ac:dyDescent="0.3">
      <c r="A1865" t="s">
        <v>14987</v>
      </c>
      <c r="B1865" s="3">
        <v>45191</v>
      </c>
      <c r="C1865" t="s">
        <v>14988</v>
      </c>
      <c r="D1865" t="s">
        <v>30</v>
      </c>
      <c r="E1865" t="s">
        <v>14</v>
      </c>
      <c r="F1865" t="s">
        <v>44</v>
      </c>
      <c r="G1865">
        <v>9</v>
      </c>
      <c r="H1865" s="5">
        <v>215.98</v>
      </c>
      <c r="I1865" s="5">
        <v>0.22</v>
      </c>
      <c r="J1865" s="5">
        <v>1516.1795999999999</v>
      </c>
      <c r="K1865" s="5">
        <v>222.75315707821679</v>
      </c>
      <c r="L1865">
        <f>YEAR(SalesData[Order Date])</f>
        <v>2023</v>
      </c>
      <c r="M1865">
        <f>MONTH(SalesData[Order Date])</f>
        <v>9</v>
      </c>
      <c r="N1865" t="str">
        <f>TEXT(SalesData[[#This Row],[Order Date]], "mmmm")</f>
        <v>September</v>
      </c>
      <c r="O1865" s="7">
        <f>IF(SalesData[Sales]=0,0,SalesData[Profit]/SalesData[Sales])</f>
        <v>0.14691739493013678</v>
      </c>
      <c r="P1865" s="8">
        <f t="shared" si="29"/>
        <v>1.1317920383574612E-4</v>
      </c>
      <c r="Q1865" t="str">
        <f>IF(SalesData[[#This Row],[Discount]]&gt;0, "Yes", "No")</f>
        <v>Yes</v>
      </c>
      <c r="R1865" t="str">
        <f>TEXT(SalesData[[#This Row],[Order Date]],"mmm-yyyy")</f>
        <v>Sep-2023</v>
      </c>
      <c r="S1865">
        <f>YEAR(SalesData[[#This Row],[Order Date]])*100 + MONTH(SalesData[[#This Row],[Order Date]])</f>
        <v>202309</v>
      </c>
    </row>
    <row r="1866" spans="1:19" x14ac:dyDescent="0.3">
      <c r="A1866" t="s">
        <v>15030</v>
      </c>
      <c r="B1866" s="3">
        <v>45180</v>
      </c>
      <c r="C1866" t="s">
        <v>15031</v>
      </c>
      <c r="D1866" t="s">
        <v>30</v>
      </c>
      <c r="E1866" t="s">
        <v>14</v>
      </c>
      <c r="F1866" t="s">
        <v>31</v>
      </c>
      <c r="G1866">
        <v>7</v>
      </c>
      <c r="H1866" s="5">
        <v>41.38</v>
      </c>
      <c r="I1866" s="5">
        <v>0.13</v>
      </c>
      <c r="J1866" s="5">
        <v>252.0042</v>
      </c>
      <c r="K1866" s="5">
        <v>63.403311705967027</v>
      </c>
      <c r="L1866">
        <f>YEAR(SalesData[Order Date])</f>
        <v>2023</v>
      </c>
      <c r="M1866">
        <f>MONTH(SalesData[Order Date])</f>
        <v>9</v>
      </c>
      <c r="N1866" t="str">
        <f>TEXT(SalesData[[#This Row],[Order Date]], "mmmm")</f>
        <v>September</v>
      </c>
      <c r="O1866" s="7">
        <f>IF(SalesData[Sales]=0,0,SalesData[Profit]/SalesData[Sales])</f>
        <v>0.25159625000681352</v>
      </c>
      <c r="P1866" s="8">
        <f t="shared" si="29"/>
        <v>4.4880204377546084E-4</v>
      </c>
      <c r="Q1866" t="str">
        <f>IF(SalesData[[#This Row],[Discount]]&gt;0, "Yes", "No")</f>
        <v>Yes</v>
      </c>
      <c r="R1866" t="str">
        <f>TEXT(SalesData[[#This Row],[Order Date]],"mmm-yyyy")</f>
        <v>Sep-2023</v>
      </c>
      <c r="S1866">
        <f>YEAR(SalesData[[#This Row],[Order Date]])*100 + MONTH(SalesData[[#This Row],[Order Date]])</f>
        <v>202309</v>
      </c>
    </row>
    <row r="1867" spans="1:19" x14ac:dyDescent="0.3">
      <c r="A1867" t="s">
        <v>15079</v>
      </c>
      <c r="B1867" s="3">
        <v>45188</v>
      </c>
      <c r="C1867" t="s">
        <v>15080</v>
      </c>
      <c r="D1867" t="s">
        <v>30</v>
      </c>
      <c r="E1867" t="s">
        <v>26</v>
      </c>
      <c r="F1867" t="s">
        <v>39</v>
      </c>
      <c r="G1867">
        <v>2</v>
      </c>
      <c r="H1867" s="5">
        <v>265.52</v>
      </c>
      <c r="I1867" s="5">
        <v>0.04</v>
      </c>
      <c r="J1867" s="5">
        <v>509.79840000000002</v>
      </c>
      <c r="K1867" s="5">
        <v>50.610614390821013</v>
      </c>
      <c r="L1867">
        <f>YEAR(SalesData[Order Date])</f>
        <v>2023</v>
      </c>
      <c r="M1867">
        <f>MONTH(SalesData[Order Date])</f>
        <v>9</v>
      </c>
      <c r="N1867" t="str">
        <f>TEXT(SalesData[[#This Row],[Order Date]], "mmmm")</f>
        <v>September</v>
      </c>
      <c r="O1867" s="7">
        <f>IF(SalesData[Sales]=0,0,SalesData[Profit]/SalesData[Sales])</f>
        <v>9.9275741922338345E-2</v>
      </c>
      <c r="P1867" s="8">
        <f t="shared" si="29"/>
        <v>7.5323892738776753E-5</v>
      </c>
      <c r="Q1867" t="str">
        <f>IF(SalesData[[#This Row],[Discount]]&gt;0, "Yes", "No")</f>
        <v>Yes</v>
      </c>
      <c r="R1867" t="str">
        <f>TEXT(SalesData[[#This Row],[Order Date]],"mmm-yyyy")</f>
        <v>Sep-2023</v>
      </c>
      <c r="S1867">
        <f>YEAR(SalesData[[#This Row],[Order Date]])*100 + MONTH(SalesData[[#This Row],[Order Date]])</f>
        <v>202309</v>
      </c>
    </row>
    <row r="1868" spans="1:19" x14ac:dyDescent="0.3">
      <c r="A1868" t="s">
        <v>15138</v>
      </c>
      <c r="B1868" s="3">
        <v>45171</v>
      </c>
      <c r="C1868" t="s">
        <v>15139</v>
      </c>
      <c r="D1868" t="s">
        <v>23</v>
      </c>
      <c r="E1868" t="s">
        <v>26</v>
      </c>
      <c r="F1868" t="s">
        <v>31</v>
      </c>
      <c r="G1868">
        <v>1</v>
      </c>
      <c r="H1868" s="5">
        <v>134.31</v>
      </c>
      <c r="I1868" s="5">
        <v>0.26</v>
      </c>
      <c r="J1868" s="5">
        <v>99.389399999999995</v>
      </c>
      <c r="K1868" s="5">
        <v>5.1895133571620331</v>
      </c>
      <c r="L1868">
        <f>YEAR(SalesData[Order Date])</f>
        <v>2023</v>
      </c>
      <c r="M1868">
        <f>MONTH(SalesData[Order Date])</f>
        <v>9</v>
      </c>
      <c r="N1868" t="str">
        <f>TEXT(SalesData[[#This Row],[Order Date]], "mmmm")</f>
        <v>September</v>
      </c>
      <c r="O1868" s="7">
        <f>IF(SalesData[Sales]=0,0,SalesData[Profit]/SalesData[Sales])</f>
        <v>5.2213951962302149E-2</v>
      </c>
      <c r="P1868" s="8">
        <f t="shared" si="29"/>
        <v>1.9358201176382995E-3</v>
      </c>
      <c r="Q1868" t="str">
        <f>IF(SalesData[[#This Row],[Discount]]&gt;0, "Yes", "No")</f>
        <v>Yes</v>
      </c>
      <c r="R1868" t="str">
        <f>TEXT(SalesData[[#This Row],[Order Date]],"mmm-yyyy")</f>
        <v>Sep-2023</v>
      </c>
      <c r="S1868">
        <f>YEAR(SalesData[[#This Row],[Order Date]])*100 + MONTH(SalesData[[#This Row],[Order Date]])</f>
        <v>202309</v>
      </c>
    </row>
    <row r="1869" spans="1:19" x14ac:dyDescent="0.3">
      <c r="A1869" t="s">
        <v>15147</v>
      </c>
      <c r="B1869" s="3">
        <v>45188</v>
      </c>
      <c r="C1869" t="s">
        <v>15148</v>
      </c>
      <c r="D1869" t="s">
        <v>23</v>
      </c>
      <c r="E1869" t="s">
        <v>19</v>
      </c>
      <c r="F1869" t="s">
        <v>39</v>
      </c>
      <c r="G1869">
        <v>9</v>
      </c>
      <c r="H1869" s="5">
        <v>790.91</v>
      </c>
      <c r="I1869" s="5">
        <v>0.27</v>
      </c>
      <c r="J1869" s="5">
        <v>5196.2786999999998</v>
      </c>
      <c r="K1869" s="5">
        <v>529.16624236837242</v>
      </c>
      <c r="L1869">
        <f>YEAR(SalesData[Order Date])</f>
        <v>2023</v>
      </c>
      <c r="M1869">
        <f>MONTH(SalesData[Order Date])</f>
        <v>9</v>
      </c>
      <c r="N1869" t="str">
        <f>TEXT(SalesData[[#This Row],[Order Date]], "mmmm")</f>
        <v>September</v>
      </c>
      <c r="O1869" s="7">
        <f>IF(SalesData[Sales]=0,0,SalesData[Profit]/SalesData[Sales])</f>
        <v>0.10183561600888967</v>
      </c>
      <c r="P1869" s="8">
        <f t="shared" si="29"/>
        <v>3.7930990883918528E-5</v>
      </c>
      <c r="Q1869" t="str">
        <f>IF(SalesData[[#This Row],[Discount]]&gt;0, "Yes", "No")</f>
        <v>Yes</v>
      </c>
      <c r="R1869" t="str">
        <f>TEXT(SalesData[[#This Row],[Order Date]],"mmm-yyyy")</f>
        <v>Sep-2023</v>
      </c>
      <c r="S1869">
        <f>YEAR(SalesData[[#This Row],[Order Date]])*100 + MONTH(SalesData[[#This Row],[Order Date]])</f>
        <v>202309</v>
      </c>
    </row>
    <row r="1870" spans="1:19" x14ac:dyDescent="0.3">
      <c r="A1870" t="s">
        <v>15194</v>
      </c>
      <c r="B1870" s="3">
        <v>45185</v>
      </c>
      <c r="C1870" t="s">
        <v>15195</v>
      </c>
      <c r="D1870" t="s">
        <v>30</v>
      </c>
      <c r="E1870" t="s">
        <v>26</v>
      </c>
      <c r="F1870" t="s">
        <v>44</v>
      </c>
      <c r="G1870">
        <v>3</v>
      </c>
      <c r="H1870" s="5">
        <v>510.45</v>
      </c>
      <c r="I1870" s="5">
        <v>0.28000000000000003</v>
      </c>
      <c r="J1870" s="5">
        <v>1102.5719999999999</v>
      </c>
      <c r="K1870" s="5">
        <v>168.15639533388429</v>
      </c>
      <c r="L1870">
        <f>YEAR(SalesData[Order Date])</f>
        <v>2023</v>
      </c>
      <c r="M1870">
        <f>MONTH(SalesData[Order Date])</f>
        <v>9</v>
      </c>
      <c r="N1870" t="str">
        <f>TEXT(SalesData[[#This Row],[Order Date]], "mmmm")</f>
        <v>September</v>
      </c>
      <c r="O1870" s="7">
        <f>IF(SalesData[Sales]=0,0,SalesData[Profit]/SalesData[Sales])</f>
        <v>0.15251284753638247</v>
      </c>
      <c r="P1870" s="8">
        <f t="shared" si="29"/>
        <v>1.8284520194599538E-4</v>
      </c>
      <c r="Q1870" t="str">
        <f>IF(SalesData[[#This Row],[Discount]]&gt;0, "Yes", "No")</f>
        <v>Yes</v>
      </c>
      <c r="R1870" t="str">
        <f>TEXT(SalesData[[#This Row],[Order Date]],"mmm-yyyy")</f>
        <v>Sep-2023</v>
      </c>
      <c r="S1870">
        <f>YEAR(SalesData[[#This Row],[Order Date]])*100 + MONTH(SalesData[[#This Row],[Order Date]])</f>
        <v>202309</v>
      </c>
    </row>
    <row r="1871" spans="1:19" x14ac:dyDescent="0.3">
      <c r="A1871" t="s">
        <v>15409</v>
      </c>
      <c r="B1871" s="3">
        <v>45190</v>
      </c>
      <c r="C1871" t="s">
        <v>15410</v>
      </c>
      <c r="D1871" t="s">
        <v>13</v>
      </c>
      <c r="E1871" t="s">
        <v>14</v>
      </c>
      <c r="F1871" t="s">
        <v>39</v>
      </c>
      <c r="G1871">
        <v>2</v>
      </c>
      <c r="H1871" s="5">
        <v>862.18</v>
      </c>
      <c r="I1871" s="5">
        <v>0.1</v>
      </c>
      <c r="J1871" s="5">
        <v>1551.924</v>
      </c>
      <c r="K1871" s="5">
        <v>320.39780199742881</v>
      </c>
      <c r="L1871">
        <f>YEAR(SalesData[Order Date])</f>
        <v>2023</v>
      </c>
      <c r="M1871">
        <f>MONTH(SalesData[Order Date])</f>
        <v>9</v>
      </c>
      <c r="N1871" t="str">
        <f>TEXT(SalesData[[#This Row],[Order Date]], "mmmm")</f>
        <v>September</v>
      </c>
      <c r="O1871" s="7">
        <f>IF(SalesData[Sales]=0,0,SalesData[Profit]/SalesData[Sales])</f>
        <v>0.20645199249282106</v>
      </c>
      <c r="P1871" s="8">
        <f t="shared" si="29"/>
        <v>5.7992530562063613E-5</v>
      </c>
      <c r="Q1871" t="str">
        <f>IF(SalesData[[#This Row],[Discount]]&gt;0, "Yes", "No")</f>
        <v>Yes</v>
      </c>
      <c r="R1871" t="str">
        <f>TEXT(SalesData[[#This Row],[Order Date]],"mmm-yyyy")</f>
        <v>Sep-2023</v>
      </c>
      <c r="S1871">
        <f>YEAR(SalesData[[#This Row],[Order Date]])*100 + MONTH(SalesData[[#This Row],[Order Date]])</f>
        <v>202309</v>
      </c>
    </row>
    <row r="1872" spans="1:19" x14ac:dyDescent="0.3">
      <c r="A1872" t="s">
        <v>15429</v>
      </c>
      <c r="B1872" s="3">
        <v>45189</v>
      </c>
      <c r="C1872" t="s">
        <v>15430</v>
      </c>
      <c r="D1872" t="s">
        <v>13</v>
      </c>
      <c r="E1872" t="s">
        <v>14</v>
      </c>
      <c r="F1872" t="s">
        <v>62</v>
      </c>
      <c r="G1872">
        <v>4</v>
      </c>
      <c r="H1872" s="5">
        <v>374.14</v>
      </c>
      <c r="I1872" s="5">
        <v>0.05</v>
      </c>
      <c r="J1872" s="5">
        <v>1421.732</v>
      </c>
      <c r="K1872" s="5">
        <v>135.89070248374591</v>
      </c>
      <c r="L1872">
        <f>YEAR(SalesData[Order Date])</f>
        <v>2023</v>
      </c>
      <c r="M1872">
        <f>MONTH(SalesData[Order Date])</f>
        <v>9</v>
      </c>
      <c r="N1872" t="str">
        <f>TEXT(SalesData[[#This Row],[Order Date]], "mmmm")</f>
        <v>September</v>
      </c>
      <c r="O1872" s="7">
        <f>IF(SalesData[Sales]=0,0,SalesData[Profit]/SalesData[Sales])</f>
        <v>9.5581095792839937E-2</v>
      </c>
      <c r="P1872" s="8">
        <f t="shared" si="29"/>
        <v>3.3409953493344743E-5</v>
      </c>
      <c r="Q1872" t="str">
        <f>IF(SalesData[[#This Row],[Discount]]&gt;0, "Yes", "No")</f>
        <v>Yes</v>
      </c>
      <c r="R1872" t="str">
        <f>TEXT(SalesData[[#This Row],[Order Date]],"mmm-yyyy")</f>
        <v>Sep-2023</v>
      </c>
      <c r="S1872">
        <f>YEAR(SalesData[[#This Row],[Order Date]])*100 + MONTH(SalesData[[#This Row],[Order Date]])</f>
        <v>202309</v>
      </c>
    </row>
    <row r="1873" spans="1:19" x14ac:dyDescent="0.3">
      <c r="A1873" t="s">
        <v>15476</v>
      </c>
      <c r="B1873" s="3">
        <v>45193</v>
      </c>
      <c r="C1873" t="s">
        <v>15477</v>
      </c>
      <c r="D1873" t="s">
        <v>13</v>
      </c>
      <c r="E1873" t="s">
        <v>26</v>
      </c>
      <c r="F1873" t="s">
        <v>53</v>
      </c>
      <c r="G1873">
        <v>7</v>
      </c>
      <c r="H1873" s="5">
        <v>472.15</v>
      </c>
      <c r="I1873" s="5">
        <v>0.01</v>
      </c>
      <c r="J1873" s="5">
        <v>3271.9994999999999</v>
      </c>
      <c r="K1873" s="5">
        <v>486.79795355885233</v>
      </c>
      <c r="L1873">
        <f>YEAR(SalesData[Order Date])</f>
        <v>2023</v>
      </c>
      <c r="M1873">
        <f>MONTH(SalesData[Order Date])</f>
        <v>9</v>
      </c>
      <c r="N1873" t="str">
        <f>TEXT(SalesData[[#This Row],[Order Date]], "mmmm")</f>
        <v>September</v>
      </c>
      <c r="O1873" s="7">
        <f>IF(SalesData[Sales]=0,0,SalesData[Profit]/SalesData[Sales])</f>
        <v>0.14877690340687777</v>
      </c>
      <c r="P1873" s="8">
        <f t="shared" si="29"/>
        <v>3.0256728339964603E-6</v>
      </c>
      <c r="Q1873" t="str">
        <f>IF(SalesData[[#This Row],[Discount]]&gt;0, "Yes", "No")</f>
        <v>Yes</v>
      </c>
      <c r="R1873" t="str">
        <f>TEXT(SalesData[[#This Row],[Order Date]],"mmm-yyyy")</f>
        <v>Sep-2023</v>
      </c>
      <c r="S1873">
        <f>YEAR(SalesData[[#This Row],[Order Date]])*100 + MONTH(SalesData[[#This Row],[Order Date]])</f>
        <v>202309</v>
      </c>
    </row>
    <row r="1874" spans="1:19" x14ac:dyDescent="0.3">
      <c r="A1874" t="s">
        <v>15620</v>
      </c>
      <c r="B1874" s="3">
        <v>45199</v>
      </c>
      <c r="C1874" t="s">
        <v>15621</v>
      </c>
      <c r="D1874" t="s">
        <v>23</v>
      </c>
      <c r="E1874" t="s">
        <v>19</v>
      </c>
      <c r="F1874" t="s">
        <v>34</v>
      </c>
      <c r="G1874">
        <v>1</v>
      </c>
      <c r="H1874" s="5">
        <v>310.52999999999997</v>
      </c>
      <c r="I1874" s="5">
        <v>0.2</v>
      </c>
      <c r="J1874" s="5">
        <v>248.42400000000001</v>
      </c>
      <c r="K1874" s="5">
        <v>50.878702247513232</v>
      </c>
      <c r="L1874">
        <f>YEAR(SalesData[Order Date])</f>
        <v>2023</v>
      </c>
      <c r="M1874">
        <f>MONTH(SalesData[Order Date])</f>
        <v>9</v>
      </c>
      <c r="N1874" t="str">
        <f>TEXT(SalesData[[#This Row],[Order Date]], "mmmm")</f>
        <v>September</v>
      </c>
      <c r="O1874" s="7">
        <f>IF(SalesData[Sales]=0,0,SalesData[Profit]/SalesData[Sales])</f>
        <v>0.20480590541780677</v>
      </c>
      <c r="P1874" s="8">
        <f t="shared" si="29"/>
        <v>6.4406015521849746E-4</v>
      </c>
      <c r="Q1874" t="str">
        <f>IF(SalesData[[#This Row],[Discount]]&gt;0, "Yes", "No")</f>
        <v>Yes</v>
      </c>
      <c r="R1874" t="str">
        <f>TEXT(SalesData[[#This Row],[Order Date]],"mmm-yyyy")</f>
        <v>Sep-2023</v>
      </c>
      <c r="S1874">
        <f>YEAR(SalesData[[#This Row],[Order Date]])*100 + MONTH(SalesData[[#This Row],[Order Date]])</f>
        <v>202309</v>
      </c>
    </row>
    <row r="1875" spans="1:19" x14ac:dyDescent="0.3">
      <c r="A1875" t="s">
        <v>15630</v>
      </c>
      <c r="B1875" s="3">
        <v>45184</v>
      </c>
      <c r="C1875" t="s">
        <v>15631</v>
      </c>
      <c r="D1875" t="s">
        <v>23</v>
      </c>
      <c r="E1875" t="s">
        <v>26</v>
      </c>
      <c r="F1875" t="s">
        <v>34</v>
      </c>
      <c r="G1875">
        <v>5</v>
      </c>
      <c r="H1875" s="5">
        <v>612.79</v>
      </c>
      <c r="I1875" s="5">
        <v>0.27</v>
      </c>
      <c r="J1875" s="5">
        <v>2236.6835000000001</v>
      </c>
      <c r="K1875" s="5">
        <v>202.90236301767061</v>
      </c>
      <c r="L1875">
        <f>YEAR(SalesData[Order Date])</f>
        <v>2023</v>
      </c>
      <c r="M1875">
        <f>MONTH(SalesData[Order Date])</f>
        <v>9</v>
      </c>
      <c r="N1875" t="str">
        <f>TEXT(SalesData[[#This Row],[Order Date]], "mmmm")</f>
        <v>September</v>
      </c>
      <c r="O1875" s="7">
        <f>IF(SalesData[Sales]=0,0,SalesData[Profit]/SalesData[Sales])</f>
        <v>9.0715723980469565E-2</v>
      </c>
      <c r="P1875" s="8">
        <f t="shared" si="29"/>
        <v>8.8121542453369026E-5</v>
      </c>
      <c r="Q1875" t="str">
        <f>IF(SalesData[[#This Row],[Discount]]&gt;0, "Yes", "No")</f>
        <v>Yes</v>
      </c>
      <c r="R1875" t="str">
        <f>TEXT(SalesData[[#This Row],[Order Date]],"mmm-yyyy")</f>
        <v>Sep-2023</v>
      </c>
      <c r="S1875">
        <f>YEAR(SalesData[[#This Row],[Order Date]])*100 + MONTH(SalesData[[#This Row],[Order Date]])</f>
        <v>202309</v>
      </c>
    </row>
    <row r="1876" spans="1:19" x14ac:dyDescent="0.3">
      <c r="A1876" t="s">
        <v>15698</v>
      </c>
      <c r="B1876" s="3">
        <v>45176</v>
      </c>
      <c r="C1876" t="s">
        <v>15699</v>
      </c>
      <c r="D1876" t="s">
        <v>18</v>
      </c>
      <c r="E1876" t="s">
        <v>19</v>
      </c>
      <c r="F1876" t="s">
        <v>15</v>
      </c>
      <c r="G1876">
        <v>2</v>
      </c>
      <c r="H1876" s="5">
        <v>8.34</v>
      </c>
      <c r="I1876" s="5">
        <v>0.15</v>
      </c>
      <c r="J1876" s="5">
        <v>14.178000000000001</v>
      </c>
      <c r="K1876" s="5">
        <v>2.4511217743180258</v>
      </c>
      <c r="L1876">
        <f>YEAR(SalesData[Order Date])</f>
        <v>2023</v>
      </c>
      <c r="M1876">
        <f>MONTH(SalesData[Order Date])</f>
        <v>9</v>
      </c>
      <c r="N1876" t="str">
        <f>TEXT(SalesData[[#This Row],[Order Date]], "mmmm")</f>
        <v>September</v>
      </c>
      <c r="O1876" s="7">
        <f>IF(SalesData[Sales]=0,0,SalesData[Profit]/SalesData[Sales])</f>
        <v>0.172882054896179</v>
      </c>
      <c r="P1876" s="8">
        <f t="shared" si="29"/>
        <v>8.9928057553956831E-3</v>
      </c>
      <c r="Q1876" t="str">
        <f>IF(SalesData[[#This Row],[Discount]]&gt;0, "Yes", "No")</f>
        <v>Yes</v>
      </c>
      <c r="R1876" t="str">
        <f>TEXT(SalesData[[#This Row],[Order Date]],"mmm-yyyy")</f>
        <v>Sep-2023</v>
      </c>
      <c r="S1876">
        <f>YEAR(SalesData[[#This Row],[Order Date]])*100 + MONTH(SalesData[[#This Row],[Order Date]])</f>
        <v>202309</v>
      </c>
    </row>
    <row r="1877" spans="1:19" x14ac:dyDescent="0.3">
      <c r="A1877" t="s">
        <v>15766</v>
      </c>
      <c r="B1877" s="3">
        <v>45198</v>
      </c>
      <c r="C1877" t="s">
        <v>15767</v>
      </c>
      <c r="D1877" t="s">
        <v>30</v>
      </c>
      <c r="E1877" t="s">
        <v>19</v>
      </c>
      <c r="F1877" t="s">
        <v>62</v>
      </c>
      <c r="G1877">
        <v>6</v>
      </c>
      <c r="H1877" s="5">
        <v>121.95</v>
      </c>
      <c r="I1877" s="5">
        <v>0.23</v>
      </c>
      <c r="J1877" s="5">
        <v>563.40899999999999</v>
      </c>
      <c r="K1877" s="5">
        <v>31.06647006767065</v>
      </c>
      <c r="L1877">
        <f>YEAR(SalesData[Order Date])</f>
        <v>2023</v>
      </c>
      <c r="M1877">
        <f>MONTH(SalesData[Order Date])</f>
        <v>9</v>
      </c>
      <c r="N1877" t="str">
        <f>TEXT(SalesData[[#This Row],[Order Date]], "mmmm")</f>
        <v>September</v>
      </c>
      <c r="O1877" s="7">
        <f>IF(SalesData[Sales]=0,0,SalesData[Profit]/SalesData[Sales])</f>
        <v>5.5140173599766154E-2</v>
      </c>
      <c r="P1877" s="8">
        <f t="shared" si="29"/>
        <v>3.1433647669810029E-4</v>
      </c>
      <c r="Q1877" t="str">
        <f>IF(SalesData[[#This Row],[Discount]]&gt;0, "Yes", "No")</f>
        <v>Yes</v>
      </c>
      <c r="R1877" t="str">
        <f>TEXT(SalesData[[#This Row],[Order Date]],"mmm-yyyy")</f>
        <v>Sep-2023</v>
      </c>
      <c r="S1877">
        <f>YEAR(SalesData[[#This Row],[Order Date]])*100 + MONTH(SalesData[[#This Row],[Order Date]])</f>
        <v>202309</v>
      </c>
    </row>
    <row r="1878" spans="1:19" x14ac:dyDescent="0.3">
      <c r="A1878" t="s">
        <v>15781</v>
      </c>
      <c r="B1878" s="3">
        <v>45184</v>
      </c>
      <c r="C1878" t="s">
        <v>14487</v>
      </c>
      <c r="D1878" t="s">
        <v>18</v>
      </c>
      <c r="E1878" t="s">
        <v>19</v>
      </c>
      <c r="F1878" t="s">
        <v>91</v>
      </c>
      <c r="G1878">
        <v>8</v>
      </c>
      <c r="H1878" s="5">
        <v>361.15</v>
      </c>
      <c r="I1878" s="5">
        <v>0.06</v>
      </c>
      <c r="J1878" s="5">
        <v>2715.848</v>
      </c>
      <c r="K1878" s="5">
        <v>206.91483528129569</v>
      </c>
      <c r="L1878">
        <f>YEAR(SalesData[Order Date])</f>
        <v>2023</v>
      </c>
      <c r="M1878">
        <f>MONTH(SalesData[Order Date])</f>
        <v>9</v>
      </c>
      <c r="N1878" t="str">
        <f>TEXT(SalesData[[#This Row],[Order Date]], "mmmm")</f>
        <v>September</v>
      </c>
      <c r="O1878" s="7">
        <f>IF(SalesData[Sales]=0,0,SalesData[Profit]/SalesData[Sales])</f>
        <v>7.618792925130409E-2</v>
      </c>
      <c r="P1878" s="8">
        <f t="shared" si="29"/>
        <v>2.076699432368822E-5</v>
      </c>
      <c r="Q1878" t="str">
        <f>IF(SalesData[[#This Row],[Discount]]&gt;0, "Yes", "No")</f>
        <v>Yes</v>
      </c>
      <c r="R1878" t="str">
        <f>TEXT(SalesData[[#This Row],[Order Date]],"mmm-yyyy")</f>
        <v>Sep-2023</v>
      </c>
      <c r="S1878">
        <f>YEAR(SalesData[[#This Row],[Order Date]])*100 + MONTH(SalesData[[#This Row],[Order Date]])</f>
        <v>202309</v>
      </c>
    </row>
    <row r="1879" spans="1:19" x14ac:dyDescent="0.3">
      <c r="A1879" t="s">
        <v>15867</v>
      </c>
      <c r="B1879" s="3">
        <v>45173</v>
      </c>
      <c r="C1879" t="s">
        <v>15868</v>
      </c>
      <c r="D1879" t="s">
        <v>23</v>
      </c>
      <c r="E1879" t="s">
        <v>14</v>
      </c>
      <c r="F1879" t="s">
        <v>15</v>
      </c>
      <c r="G1879">
        <v>5</v>
      </c>
      <c r="H1879" s="5">
        <v>311.70999999999998</v>
      </c>
      <c r="I1879" s="5">
        <v>0.03</v>
      </c>
      <c r="J1879" s="5">
        <v>1511.7935</v>
      </c>
      <c r="K1879" s="5">
        <v>384.8136838907505</v>
      </c>
      <c r="L1879">
        <f>YEAR(SalesData[Order Date])</f>
        <v>2023</v>
      </c>
      <c r="M1879">
        <f>MONTH(SalesData[Order Date])</f>
        <v>9</v>
      </c>
      <c r="N1879" t="str">
        <f>TEXT(SalesData[[#This Row],[Order Date]], "mmmm")</f>
        <v>September</v>
      </c>
      <c r="O1879" s="7">
        <f>IF(SalesData[Sales]=0,0,SalesData[Profit]/SalesData[Sales])</f>
        <v>0.25454116841403968</v>
      </c>
      <c r="P1879" s="8">
        <f t="shared" si="29"/>
        <v>1.9248660614032274E-5</v>
      </c>
      <c r="Q1879" t="str">
        <f>IF(SalesData[[#This Row],[Discount]]&gt;0, "Yes", "No")</f>
        <v>Yes</v>
      </c>
      <c r="R1879" t="str">
        <f>TEXT(SalesData[[#This Row],[Order Date]],"mmm-yyyy")</f>
        <v>Sep-2023</v>
      </c>
      <c r="S1879">
        <f>YEAR(SalesData[[#This Row],[Order Date]])*100 + MONTH(SalesData[[#This Row],[Order Date]])</f>
        <v>202309</v>
      </c>
    </row>
    <row r="1880" spans="1:19" x14ac:dyDescent="0.3">
      <c r="A1880" t="s">
        <v>15903</v>
      </c>
      <c r="B1880" s="3">
        <v>45175</v>
      </c>
      <c r="C1880" t="s">
        <v>15904</v>
      </c>
      <c r="D1880" t="s">
        <v>23</v>
      </c>
      <c r="E1880" t="s">
        <v>19</v>
      </c>
      <c r="F1880" t="s">
        <v>27</v>
      </c>
      <c r="G1880">
        <v>2</v>
      </c>
      <c r="H1880" s="5">
        <v>874.57</v>
      </c>
      <c r="I1880" s="5">
        <v>0.3</v>
      </c>
      <c r="J1880" s="5">
        <v>1224.3979999999999</v>
      </c>
      <c r="K1880" s="5">
        <v>340.77463662993961</v>
      </c>
      <c r="L1880">
        <f>YEAR(SalesData[Order Date])</f>
        <v>2023</v>
      </c>
      <c r="M1880">
        <f>MONTH(SalesData[Order Date])</f>
        <v>9</v>
      </c>
      <c r="N1880" t="str">
        <f>TEXT(SalesData[[#This Row],[Order Date]], "mmmm")</f>
        <v>September</v>
      </c>
      <c r="O1880" s="7">
        <f>IF(SalesData[Sales]=0,0,SalesData[Profit]/SalesData[Sales])</f>
        <v>0.27832015131512761</v>
      </c>
      <c r="P1880" s="8">
        <f t="shared" si="29"/>
        <v>1.7151285774723578E-4</v>
      </c>
      <c r="Q1880" t="str">
        <f>IF(SalesData[[#This Row],[Discount]]&gt;0, "Yes", "No")</f>
        <v>Yes</v>
      </c>
      <c r="R1880" t="str">
        <f>TEXT(SalesData[[#This Row],[Order Date]],"mmm-yyyy")</f>
        <v>Sep-2023</v>
      </c>
      <c r="S1880">
        <f>YEAR(SalesData[[#This Row],[Order Date]])*100 + MONTH(SalesData[[#This Row],[Order Date]])</f>
        <v>202309</v>
      </c>
    </row>
    <row r="1881" spans="1:19" x14ac:dyDescent="0.3">
      <c r="A1881" t="s">
        <v>15931</v>
      </c>
      <c r="B1881" s="3">
        <v>45195</v>
      </c>
      <c r="C1881" t="s">
        <v>15932</v>
      </c>
      <c r="D1881" t="s">
        <v>30</v>
      </c>
      <c r="E1881" t="s">
        <v>26</v>
      </c>
      <c r="F1881" t="s">
        <v>20</v>
      </c>
      <c r="G1881">
        <v>9</v>
      </c>
      <c r="H1881" s="5">
        <v>463.95</v>
      </c>
      <c r="I1881" s="5">
        <v>0.19</v>
      </c>
      <c r="J1881" s="5">
        <v>3382.1954999999998</v>
      </c>
      <c r="K1881" s="5">
        <v>488.41497332603069</v>
      </c>
      <c r="L1881">
        <f>YEAR(SalesData[Order Date])</f>
        <v>2023</v>
      </c>
      <c r="M1881">
        <f>MONTH(SalesData[Order Date])</f>
        <v>9</v>
      </c>
      <c r="N1881" t="str">
        <f>TEXT(SalesData[[#This Row],[Order Date]], "mmmm")</f>
        <v>September</v>
      </c>
      <c r="O1881" s="7">
        <f>IF(SalesData[Sales]=0,0,SalesData[Profit]/SalesData[Sales])</f>
        <v>0.14440767049865411</v>
      </c>
      <c r="P1881" s="8">
        <f t="shared" si="29"/>
        <v>4.5502987630372042E-5</v>
      </c>
      <c r="Q1881" t="str">
        <f>IF(SalesData[[#This Row],[Discount]]&gt;0, "Yes", "No")</f>
        <v>Yes</v>
      </c>
      <c r="R1881" t="str">
        <f>TEXT(SalesData[[#This Row],[Order Date]],"mmm-yyyy")</f>
        <v>Sep-2023</v>
      </c>
      <c r="S1881">
        <f>YEAR(SalesData[[#This Row],[Order Date]])*100 + MONTH(SalesData[[#This Row],[Order Date]])</f>
        <v>202309</v>
      </c>
    </row>
    <row r="1882" spans="1:19" x14ac:dyDescent="0.3">
      <c r="A1882" t="s">
        <v>15976</v>
      </c>
      <c r="B1882" s="3">
        <v>45197</v>
      </c>
      <c r="C1882" t="s">
        <v>15977</v>
      </c>
      <c r="D1882" t="s">
        <v>30</v>
      </c>
      <c r="E1882" t="s">
        <v>19</v>
      </c>
      <c r="F1882" t="s">
        <v>53</v>
      </c>
      <c r="G1882">
        <v>4</v>
      </c>
      <c r="H1882" s="5">
        <v>276.54000000000002</v>
      </c>
      <c r="I1882" s="5">
        <v>0.26</v>
      </c>
      <c r="J1882" s="5">
        <v>818.55840000000001</v>
      </c>
      <c r="K1882" s="5">
        <v>96.317288495687819</v>
      </c>
      <c r="L1882">
        <f>YEAR(SalesData[Order Date])</f>
        <v>2023</v>
      </c>
      <c r="M1882">
        <f>MONTH(SalesData[Order Date])</f>
        <v>9</v>
      </c>
      <c r="N1882" t="str">
        <f>TEXT(SalesData[[#This Row],[Order Date]], "mmmm")</f>
        <v>September</v>
      </c>
      <c r="O1882" s="7">
        <f>IF(SalesData[Sales]=0,0,SalesData[Profit]/SalesData[Sales])</f>
        <v>0.11766697219854785</v>
      </c>
      <c r="P1882" s="8">
        <f t="shared" si="29"/>
        <v>2.3504737108555722E-4</v>
      </c>
      <c r="Q1882" t="str">
        <f>IF(SalesData[[#This Row],[Discount]]&gt;0, "Yes", "No")</f>
        <v>Yes</v>
      </c>
      <c r="R1882" t="str">
        <f>TEXT(SalesData[[#This Row],[Order Date]],"mmm-yyyy")</f>
        <v>Sep-2023</v>
      </c>
      <c r="S1882">
        <f>YEAR(SalesData[[#This Row],[Order Date]])*100 + MONTH(SalesData[[#This Row],[Order Date]])</f>
        <v>202309</v>
      </c>
    </row>
    <row r="1883" spans="1:19" x14ac:dyDescent="0.3">
      <c r="A1883" t="s">
        <v>16060</v>
      </c>
      <c r="B1883" s="3">
        <v>45193</v>
      </c>
      <c r="C1883" t="s">
        <v>10825</v>
      </c>
      <c r="D1883" t="s">
        <v>18</v>
      </c>
      <c r="E1883" t="s">
        <v>26</v>
      </c>
      <c r="F1883" t="s">
        <v>27</v>
      </c>
      <c r="G1883">
        <v>9</v>
      </c>
      <c r="H1883" s="5">
        <v>173.56</v>
      </c>
      <c r="I1883" s="5">
        <v>0.03</v>
      </c>
      <c r="J1883" s="5">
        <v>1515.1787999999999</v>
      </c>
      <c r="K1883" s="5">
        <v>257.65540806284059</v>
      </c>
      <c r="L1883">
        <f>YEAR(SalesData[Order Date])</f>
        <v>2023</v>
      </c>
      <c r="M1883">
        <f>MONTH(SalesData[Order Date])</f>
        <v>9</v>
      </c>
      <c r="N1883" t="str">
        <f>TEXT(SalesData[[#This Row],[Order Date]], "mmmm")</f>
        <v>September</v>
      </c>
      <c r="O1883" s="7">
        <f>IF(SalesData[Sales]=0,0,SalesData[Profit]/SalesData[Sales])</f>
        <v>0.17004950706995148</v>
      </c>
      <c r="P1883" s="8">
        <f t="shared" si="29"/>
        <v>1.9205654144580165E-5</v>
      </c>
      <c r="Q1883" t="str">
        <f>IF(SalesData[[#This Row],[Discount]]&gt;0, "Yes", "No")</f>
        <v>Yes</v>
      </c>
      <c r="R1883" t="str">
        <f>TEXT(SalesData[[#This Row],[Order Date]],"mmm-yyyy")</f>
        <v>Sep-2023</v>
      </c>
      <c r="S1883">
        <f>YEAR(SalesData[[#This Row],[Order Date]])*100 + MONTH(SalesData[[#This Row],[Order Date]])</f>
        <v>202309</v>
      </c>
    </row>
    <row r="1884" spans="1:19" x14ac:dyDescent="0.3">
      <c r="A1884" t="s">
        <v>16071</v>
      </c>
      <c r="B1884" s="3">
        <v>45193</v>
      </c>
      <c r="C1884" t="s">
        <v>16072</v>
      </c>
      <c r="D1884" t="s">
        <v>30</v>
      </c>
      <c r="E1884" t="s">
        <v>19</v>
      </c>
      <c r="F1884" t="s">
        <v>91</v>
      </c>
      <c r="G1884">
        <v>6</v>
      </c>
      <c r="H1884" s="5">
        <v>868.5</v>
      </c>
      <c r="I1884" s="5">
        <v>7.0000000000000007E-2</v>
      </c>
      <c r="J1884" s="5">
        <v>4846.2299999999996</v>
      </c>
      <c r="K1884" s="5">
        <v>500.41430911929967</v>
      </c>
      <c r="L1884">
        <f>YEAR(SalesData[Order Date])</f>
        <v>2023</v>
      </c>
      <c r="M1884">
        <f>MONTH(SalesData[Order Date])</f>
        <v>9</v>
      </c>
      <c r="N1884" t="str">
        <f>TEXT(SalesData[[#This Row],[Order Date]], "mmmm")</f>
        <v>September</v>
      </c>
      <c r="O1884" s="7">
        <f>IF(SalesData[Sales]=0,0,SalesData[Profit]/SalesData[Sales])</f>
        <v>0.10325847289940834</v>
      </c>
      <c r="P1884" s="8">
        <f t="shared" si="29"/>
        <v>1.3433122241412398E-5</v>
      </c>
      <c r="Q1884" t="str">
        <f>IF(SalesData[[#This Row],[Discount]]&gt;0, "Yes", "No")</f>
        <v>Yes</v>
      </c>
      <c r="R1884" t="str">
        <f>TEXT(SalesData[[#This Row],[Order Date]],"mmm-yyyy")</f>
        <v>Sep-2023</v>
      </c>
      <c r="S1884">
        <f>YEAR(SalesData[[#This Row],[Order Date]])*100 + MONTH(SalesData[[#This Row],[Order Date]])</f>
        <v>202309</v>
      </c>
    </row>
    <row r="1885" spans="1:19" x14ac:dyDescent="0.3">
      <c r="A1885" t="s">
        <v>16162</v>
      </c>
      <c r="B1885" s="3">
        <v>45187</v>
      </c>
      <c r="C1885" t="s">
        <v>16163</v>
      </c>
      <c r="D1885" t="s">
        <v>18</v>
      </c>
      <c r="E1885" t="s">
        <v>14</v>
      </c>
      <c r="F1885" t="s">
        <v>34</v>
      </c>
      <c r="G1885">
        <v>1</v>
      </c>
      <c r="H1885" s="5">
        <v>704.54</v>
      </c>
      <c r="I1885" s="5">
        <v>0.05</v>
      </c>
      <c r="J1885" s="5">
        <v>669.31299999999999</v>
      </c>
      <c r="K1885" s="5">
        <v>189.94233363575299</v>
      </c>
      <c r="L1885">
        <f>YEAR(SalesData[Order Date])</f>
        <v>2023</v>
      </c>
      <c r="M1885">
        <f>MONTH(SalesData[Order Date])</f>
        <v>9</v>
      </c>
      <c r="N1885" t="str">
        <f>TEXT(SalesData[[#This Row],[Order Date]], "mmmm")</f>
        <v>September</v>
      </c>
      <c r="O1885" s="7">
        <f>IF(SalesData[Sales]=0,0,SalesData[Profit]/SalesData[Sales])</f>
        <v>0.28378700792566852</v>
      </c>
      <c r="P1885" s="8">
        <f t="shared" si="29"/>
        <v>7.0968291367417039E-5</v>
      </c>
      <c r="Q1885" t="str">
        <f>IF(SalesData[[#This Row],[Discount]]&gt;0, "Yes", "No")</f>
        <v>Yes</v>
      </c>
      <c r="R1885" t="str">
        <f>TEXT(SalesData[[#This Row],[Order Date]],"mmm-yyyy")</f>
        <v>Sep-2023</v>
      </c>
      <c r="S1885">
        <f>YEAR(SalesData[[#This Row],[Order Date]])*100 + MONTH(SalesData[[#This Row],[Order Date]])</f>
        <v>202309</v>
      </c>
    </row>
    <row r="1886" spans="1:19" x14ac:dyDescent="0.3">
      <c r="A1886" t="s">
        <v>16176</v>
      </c>
      <c r="B1886" s="3">
        <v>45199</v>
      </c>
      <c r="C1886" t="s">
        <v>16177</v>
      </c>
      <c r="D1886" t="s">
        <v>30</v>
      </c>
      <c r="E1886" t="s">
        <v>19</v>
      </c>
      <c r="F1886" t="s">
        <v>27</v>
      </c>
      <c r="G1886">
        <v>7</v>
      </c>
      <c r="H1886" s="5">
        <v>852.71</v>
      </c>
      <c r="I1886" s="5">
        <v>0.26</v>
      </c>
      <c r="J1886" s="5">
        <v>4417.0378000000001</v>
      </c>
      <c r="K1886" s="5">
        <v>837.747447956987</v>
      </c>
      <c r="L1886">
        <f>YEAR(SalesData[Order Date])</f>
        <v>2023</v>
      </c>
      <c r="M1886">
        <f>MONTH(SalesData[Order Date])</f>
        <v>9</v>
      </c>
      <c r="N1886" t="str">
        <f>TEXT(SalesData[[#This Row],[Order Date]], "mmmm")</f>
        <v>September</v>
      </c>
      <c r="O1886" s="7">
        <f>IF(SalesData[Sales]=0,0,SalesData[Profit]/SalesData[Sales])</f>
        <v>0.18966273006696638</v>
      </c>
      <c r="P1886" s="8">
        <f t="shared" si="29"/>
        <v>4.3558603913237959E-5</v>
      </c>
      <c r="Q1886" t="str">
        <f>IF(SalesData[[#This Row],[Discount]]&gt;0, "Yes", "No")</f>
        <v>Yes</v>
      </c>
      <c r="R1886" t="str">
        <f>TEXT(SalesData[[#This Row],[Order Date]],"mmm-yyyy")</f>
        <v>Sep-2023</v>
      </c>
      <c r="S1886">
        <f>YEAR(SalesData[[#This Row],[Order Date]])*100 + MONTH(SalesData[[#This Row],[Order Date]])</f>
        <v>202309</v>
      </c>
    </row>
    <row r="1887" spans="1:19" x14ac:dyDescent="0.3">
      <c r="A1887" t="s">
        <v>16206</v>
      </c>
      <c r="B1887" s="3">
        <v>45178</v>
      </c>
      <c r="C1887" t="s">
        <v>16207</v>
      </c>
      <c r="D1887" t="s">
        <v>18</v>
      </c>
      <c r="E1887" t="s">
        <v>14</v>
      </c>
      <c r="F1887" t="s">
        <v>31</v>
      </c>
      <c r="G1887">
        <v>8</v>
      </c>
      <c r="H1887" s="5">
        <v>610.04999999999995</v>
      </c>
      <c r="I1887" s="5">
        <v>0.24</v>
      </c>
      <c r="J1887" s="5">
        <v>3709.1039999999998</v>
      </c>
      <c r="K1887" s="5">
        <v>258.60987612176541</v>
      </c>
      <c r="L1887">
        <f>YEAR(SalesData[Order Date])</f>
        <v>2023</v>
      </c>
      <c r="M1887">
        <f>MONTH(SalesData[Order Date])</f>
        <v>9</v>
      </c>
      <c r="N1887" t="str">
        <f>TEXT(SalesData[[#This Row],[Order Date]], "mmmm")</f>
        <v>September</v>
      </c>
      <c r="O1887" s="7">
        <f>IF(SalesData[Sales]=0,0,SalesData[Profit]/SalesData[Sales])</f>
        <v>6.9723004833988328E-2</v>
      </c>
      <c r="P1887" s="8">
        <f t="shared" si="29"/>
        <v>4.9176297024834034E-5</v>
      </c>
      <c r="Q1887" t="str">
        <f>IF(SalesData[[#This Row],[Discount]]&gt;0, "Yes", "No")</f>
        <v>Yes</v>
      </c>
      <c r="R1887" t="str">
        <f>TEXT(SalesData[[#This Row],[Order Date]],"mmm-yyyy")</f>
        <v>Sep-2023</v>
      </c>
      <c r="S1887">
        <f>YEAR(SalesData[[#This Row],[Order Date]])*100 + MONTH(SalesData[[#This Row],[Order Date]])</f>
        <v>202309</v>
      </c>
    </row>
    <row r="1888" spans="1:19" x14ac:dyDescent="0.3">
      <c r="A1888" t="s">
        <v>16243</v>
      </c>
      <c r="B1888" s="3">
        <v>45196</v>
      </c>
      <c r="C1888" t="s">
        <v>16244</v>
      </c>
      <c r="D1888" t="s">
        <v>23</v>
      </c>
      <c r="E1888" t="s">
        <v>14</v>
      </c>
      <c r="F1888" t="s">
        <v>20</v>
      </c>
      <c r="G1888">
        <v>8</v>
      </c>
      <c r="H1888" s="5">
        <v>665.12</v>
      </c>
      <c r="I1888" s="5">
        <v>0.02</v>
      </c>
      <c r="J1888" s="5">
        <v>5214.5407999999998</v>
      </c>
      <c r="K1888" s="5">
        <v>1047.503232591509</v>
      </c>
      <c r="L1888">
        <f>YEAR(SalesData[Order Date])</f>
        <v>2023</v>
      </c>
      <c r="M1888">
        <f>MONTH(SalesData[Order Date])</f>
        <v>9</v>
      </c>
      <c r="N1888" t="str">
        <f>TEXT(SalesData[[#This Row],[Order Date]], "mmmm")</f>
        <v>September</v>
      </c>
      <c r="O1888" s="7">
        <f>IF(SalesData[Sales]=0,0,SalesData[Profit]/SalesData[Sales])</f>
        <v>0.20088120368940426</v>
      </c>
      <c r="P1888" s="8">
        <f t="shared" si="29"/>
        <v>3.7587202309357711E-6</v>
      </c>
      <c r="Q1888" t="str">
        <f>IF(SalesData[[#This Row],[Discount]]&gt;0, "Yes", "No")</f>
        <v>Yes</v>
      </c>
      <c r="R1888" t="str">
        <f>TEXT(SalesData[[#This Row],[Order Date]],"mmm-yyyy")</f>
        <v>Sep-2023</v>
      </c>
      <c r="S1888">
        <f>YEAR(SalesData[[#This Row],[Order Date]])*100 + MONTH(SalesData[[#This Row],[Order Date]])</f>
        <v>202309</v>
      </c>
    </row>
    <row r="1889" spans="1:19" x14ac:dyDescent="0.3">
      <c r="A1889" t="s">
        <v>16292</v>
      </c>
      <c r="B1889" s="3">
        <v>45178</v>
      </c>
      <c r="C1889" t="s">
        <v>16293</v>
      </c>
      <c r="D1889" t="s">
        <v>30</v>
      </c>
      <c r="E1889" t="s">
        <v>19</v>
      </c>
      <c r="F1889" t="s">
        <v>62</v>
      </c>
      <c r="G1889">
        <v>1</v>
      </c>
      <c r="H1889" s="5">
        <v>24.63</v>
      </c>
      <c r="I1889" s="5">
        <v>0.23</v>
      </c>
      <c r="J1889" s="5">
        <v>18.9651</v>
      </c>
      <c r="K1889" s="5">
        <v>1.9382621926706389</v>
      </c>
      <c r="L1889">
        <f>YEAR(SalesData[Order Date])</f>
        <v>2023</v>
      </c>
      <c r="M1889">
        <f>MONTH(SalesData[Order Date])</f>
        <v>9</v>
      </c>
      <c r="N1889" t="str">
        <f>TEXT(SalesData[[#This Row],[Order Date]], "mmmm")</f>
        <v>September</v>
      </c>
      <c r="O1889" s="7">
        <f>IF(SalesData[Sales]=0,0,SalesData[Profit]/SalesData[Sales])</f>
        <v>0.10220152768351545</v>
      </c>
      <c r="P1889" s="8">
        <f t="shared" si="29"/>
        <v>9.3382054405196924E-3</v>
      </c>
      <c r="Q1889" t="str">
        <f>IF(SalesData[[#This Row],[Discount]]&gt;0, "Yes", "No")</f>
        <v>Yes</v>
      </c>
      <c r="R1889" t="str">
        <f>TEXT(SalesData[[#This Row],[Order Date]],"mmm-yyyy")</f>
        <v>Sep-2023</v>
      </c>
      <c r="S1889">
        <f>YEAR(SalesData[[#This Row],[Order Date]])*100 + MONTH(SalesData[[#This Row],[Order Date]])</f>
        <v>202309</v>
      </c>
    </row>
    <row r="1890" spans="1:19" x14ac:dyDescent="0.3">
      <c r="A1890" t="s">
        <v>16321</v>
      </c>
      <c r="B1890" s="3">
        <v>45171</v>
      </c>
      <c r="C1890" t="s">
        <v>16322</v>
      </c>
      <c r="D1890" t="s">
        <v>18</v>
      </c>
      <c r="E1890" t="s">
        <v>19</v>
      </c>
      <c r="F1890" t="s">
        <v>62</v>
      </c>
      <c r="G1890">
        <v>7</v>
      </c>
      <c r="H1890" s="5">
        <v>407.01</v>
      </c>
      <c r="I1890" s="5">
        <v>0.01</v>
      </c>
      <c r="J1890" s="5">
        <v>2820.5792999999999</v>
      </c>
      <c r="K1890" s="5">
        <v>308.73560723863471</v>
      </c>
      <c r="L1890">
        <f>YEAR(SalesData[Order Date])</f>
        <v>2023</v>
      </c>
      <c r="M1890">
        <f>MONTH(SalesData[Order Date])</f>
        <v>9</v>
      </c>
      <c r="N1890" t="str">
        <f>TEXT(SalesData[[#This Row],[Order Date]], "mmmm")</f>
        <v>September</v>
      </c>
      <c r="O1890" s="7">
        <f>IF(SalesData[Sales]=0,0,SalesData[Profit]/SalesData[Sales])</f>
        <v>0.10945822627239543</v>
      </c>
      <c r="P1890" s="8">
        <f t="shared" si="29"/>
        <v>3.5099172712499172E-6</v>
      </c>
      <c r="Q1890" t="str">
        <f>IF(SalesData[[#This Row],[Discount]]&gt;0, "Yes", "No")</f>
        <v>Yes</v>
      </c>
      <c r="R1890" t="str">
        <f>TEXT(SalesData[[#This Row],[Order Date]],"mmm-yyyy")</f>
        <v>Sep-2023</v>
      </c>
      <c r="S1890">
        <f>YEAR(SalesData[[#This Row],[Order Date]])*100 + MONTH(SalesData[[#This Row],[Order Date]])</f>
        <v>202309</v>
      </c>
    </row>
    <row r="1891" spans="1:19" x14ac:dyDescent="0.3">
      <c r="A1891" t="s">
        <v>16334</v>
      </c>
      <c r="B1891" s="3">
        <v>45179</v>
      </c>
      <c r="C1891" t="s">
        <v>16335</v>
      </c>
      <c r="D1891" t="s">
        <v>18</v>
      </c>
      <c r="E1891" t="s">
        <v>26</v>
      </c>
      <c r="F1891" t="s">
        <v>34</v>
      </c>
      <c r="G1891">
        <v>9</v>
      </c>
      <c r="H1891" s="5">
        <v>23.03</v>
      </c>
      <c r="I1891" s="5">
        <v>0.13</v>
      </c>
      <c r="J1891" s="5">
        <v>180.32490000000001</v>
      </c>
      <c r="K1891" s="5">
        <v>18.359382235123661</v>
      </c>
      <c r="L1891">
        <f>YEAR(SalesData[Order Date])</f>
        <v>2023</v>
      </c>
      <c r="M1891">
        <f>MONTH(SalesData[Order Date])</f>
        <v>9</v>
      </c>
      <c r="N1891" t="str">
        <f>TEXT(SalesData[[#This Row],[Order Date]], "mmmm")</f>
        <v>September</v>
      </c>
      <c r="O1891" s="7">
        <f>IF(SalesData[Sales]=0,0,SalesData[Profit]/SalesData[Sales])</f>
        <v>0.1018127958763524</v>
      </c>
      <c r="P1891" s="8">
        <f t="shared" si="29"/>
        <v>6.2720123510397066E-4</v>
      </c>
      <c r="Q1891" t="str">
        <f>IF(SalesData[[#This Row],[Discount]]&gt;0, "Yes", "No")</f>
        <v>Yes</v>
      </c>
      <c r="R1891" t="str">
        <f>TEXT(SalesData[[#This Row],[Order Date]],"mmm-yyyy")</f>
        <v>Sep-2023</v>
      </c>
      <c r="S1891">
        <f>YEAR(SalesData[[#This Row],[Order Date]])*100 + MONTH(SalesData[[#This Row],[Order Date]])</f>
        <v>202309</v>
      </c>
    </row>
    <row r="1892" spans="1:19" x14ac:dyDescent="0.3">
      <c r="A1892" t="s">
        <v>16353</v>
      </c>
      <c r="B1892" s="3">
        <v>45189</v>
      </c>
      <c r="C1892" t="s">
        <v>16354</v>
      </c>
      <c r="D1892" t="s">
        <v>30</v>
      </c>
      <c r="E1892" t="s">
        <v>14</v>
      </c>
      <c r="F1892" t="s">
        <v>20</v>
      </c>
      <c r="G1892">
        <v>7</v>
      </c>
      <c r="H1892" s="5">
        <v>41.02</v>
      </c>
      <c r="I1892" s="5">
        <v>0.17</v>
      </c>
      <c r="J1892" s="5">
        <v>238.3262</v>
      </c>
      <c r="K1892" s="5">
        <v>17.65008179307986</v>
      </c>
      <c r="L1892">
        <f>YEAR(SalesData[Order Date])</f>
        <v>2023</v>
      </c>
      <c r="M1892">
        <f>MONTH(SalesData[Order Date])</f>
        <v>9</v>
      </c>
      <c r="N1892" t="str">
        <f>TEXT(SalesData[[#This Row],[Order Date]], "mmmm")</f>
        <v>September</v>
      </c>
      <c r="O1892" s="7">
        <f>IF(SalesData[Sales]=0,0,SalesData[Profit]/SalesData[Sales])</f>
        <v>7.4058503819889959E-2</v>
      </c>
      <c r="P1892" s="8">
        <f t="shared" si="29"/>
        <v>5.9204569199693526E-4</v>
      </c>
      <c r="Q1892" t="str">
        <f>IF(SalesData[[#This Row],[Discount]]&gt;0, "Yes", "No")</f>
        <v>Yes</v>
      </c>
      <c r="R1892" t="str">
        <f>TEXT(SalesData[[#This Row],[Order Date]],"mmm-yyyy")</f>
        <v>Sep-2023</v>
      </c>
      <c r="S1892">
        <f>YEAR(SalesData[[#This Row],[Order Date]])*100 + MONTH(SalesData[[#This Row],[Order Date]])</f>
        <v>202309</v>
      </c>
    </row>
    <row r="1893" spans="1:19" x14ac:dyDescent="0.3">
      <c r="A1893" t="s">
        <v>16429</v>
      </c>
      <c r="B1893" s="3">
        <v>45171</v>
      </c>
      <c r="C1893" t="s">
        <v>6064</v>
      </c>
      <c r="D1893" t="s">
        <v>13</v>
      </c>
      <c r="E1893" t="s">
        <v>26</v>
      </c>
      <c r="F1893" t="s">
        <v>62</v>
      </c>
      <c r="G1893">
        <v>9</v>
      </c>
      <c r="H1893" s="5">
        <v>755.48</v>
      </c>
      <c r="I1893" s="5">
        <v>0.04</v>
      </c>
      <c r="J1893" s="5">
        <v>6527.3471999999992</v>
      </c>
      <c r="K1893" s="5">
        <v>1445.4300502441399</v>
      </c>
      <c r="L1893">
        <f>YEAR(SalesData[Order Date])</f>
        <v>2023</v>
      </c>
      <c r="M1893">
        <f>MONTH(SalesData[Order Date])</f>
        <v>9</v>
      </c>
      <c r="N1893" t="str">
        <f>TEXT(SalesData[[#This Row],[Order Date]], "mmmm")</f>
        <v>September</v>
      </c>
      <c r="O1893" s="7">
        <f>IF(SalesData[Sales]=0,0,SalesData[Profit]/SalesData[Sales])</f>
        <v>0.22144218868028653</v>
      </c>
      <c r="P1893" s="8">
        <f t="shared" si="29"/>
        <v>5.8829412353000011E-6</v>
      </c>
      <c r="Q1893" t="str">
        <f>IF(SalesData[[#This Row],[Discount]]&gt;0, "Yes", "No")</f>
        <v>Yes</v>
      </c>
      <c r="R1893" t="str">
        <f>TEXT(SalesData[[#This Row],[Order Date]],"mmm-yyyy")</f>
        <v>Sep-2023</v>
      </c>
      <c r="S1893">
        <f>YEAR(SalesData[[#This Row],[Order Date]])*100 + MONTH(SalesData[[#This Row],[Order Date]])</f>
        <v>202309</v>
      </c>
    </row>
    <row r="1894" spans="1:19" x14ac:dyDescent="0.3">
      <c r="A1894" t="s">
        <v>16453</v>
      </c>
      <c r="B1894" s="3">
        <v>45173</v>
      </c>
      <c r="C1894" t="s">
        <v>16454</v>
      </c>
      <c r="D1894" t="s">
        <v>23</v>
      </c>
      <c r="E1894" t="s">
        <v>14</v>
      </c>
      <c r="F1894" t="s">
        <v>39</v>
      </c>
      <c r="G1894">
        <v>8</v>
      </c>
      <c r="H1894" s="5">
        <v>605.66999999999996</v>
      </c>
      <c r="I1894" s="5">
        <v>0.28000000000000003</v>
      </c>
      <c r="J1894" s="5">
        <v>3488.6592000000001</v>
      </c>
      <c r="K1894" s="5">
        <v>207.96923558715079</v>
      </c>
      <c r="L1894">
        <f>YEAR(SalesData[Order Date])</f>
        <v>2023</v>
      </c>
      <c r="M1894">
        <f>MONTH(SalesData[Order Date])</f>
        <v>9</v>
      </c>
      <c r="N1894" t="str">
        <f>TEXT(SalesData[[#This Row],[Order Date]], "mmmm")</f>
        <v>September</v>
      </c>
      <c r="O1894" s="7">
        <f>IF(SalesData[Sales]=0,0,SalesData[Profit]/SalesData[Sales])</f>
        <v>5.9612941151474697E-2</v>
      </c>
      <c r="P1894" s="8">
        <f t="shared" si="29"/>
        <v>5.7787243878679818E-5</v>
      </c>
      <c r="Q1894" t="str">
        <f>IF(SalesData[[#This Row],[Discount]]&gt;0, "Yes", "No")</f>
        <v>Yes</v>
      </c>
      <c r="R1894" t="str">
        <f>TEXT(SalesData[[#This Row],[Order Date]],"mmm-yyyy")</f>
        <v>Sep-2023</v>
      </c>
      <c r="S1894">
        <f>YEAR(SalesData[[#This Row],[Order Date]])*100 + MONTH(SalesData[[#This Row],[Order Date]])</f>
        <v>202309</v>
      </c>
    </row>
    <row r="1895" spans="1:19" x14ac:dyDescent="0.3">
      <c r="A1895" t="s">
        <v>16466</v>
      </c>
      <c r="B1895" s="3">
        <v>45179</v>
      </c>
      <c r="C1895" t="s">
        <v>16467</v>
      </c>
      <c r="D1895" t="s">
        <v>23</v>
      </c>
      <c r="E1895" t="s">
        <v>14</v>
      </c>
      <c r="F1895" t="s">
        <v>39</v>
      </c>
      <c r="G1895">
        <v>8</v>
      </c>
      <c r="H1895" s="5">
        <v>91.88</v>
      </c>
      <c r="I1895" s="5">
        <v>0.28999999999999998</v>
      </c>
      <c r="J1895" s="5">
        <v>521.87839999999994</v>
      </c>
      <c r="K1895" s="5">
        <v>27.907609227977591</v>
      </c>
      <c r="L1895">
        <f>YEAR(SalesData[Order Date])</f>
        <v>2023</v>
      </c>
      <c r="M1895">
        <f>MONTH(SalesData[Order Date])</f>
        <v>9</v>
      </c>
      <c r="N1895" t="str">
        <f>TEXT(SalesData[[#This Row],[Order Date]], "mmmm")</f>
        <v>September</v>
      </c>
      <c r="O1895" s="7">
        <f>IF(SalesData[Sales]=0,0,SalesData[Profit]/SalesData[Sales])</f>
        <v>5.3475310010871489E-2</v>
      </c>
      <c r="P1895" s="8">
        <f t="shared" si="29"/>
        <v>3.9453635176316934E-4</v>
      </c>
      <c r="Q1895" t="str">
        <f>IF(SalesData[[#This Row],[Discount]]&gt;0, "Yes", "No")</f>
        <v>Yes</v>
      </c>
      <c r="R1895" t="str">
        <f>TEXT(SalesData[[#This Row],[Order Date]],"mmm-yyyy")</f>
        <v>Sep-2023</v>
      </c>
      <c r="S1895">
        <f>YEAR(SalesData[[#This Row],[Order Date]])*100 + MONTH(SalesData[[#This Row],[Order Date]])</f>
        <v>202309</v>
      </c>
    </row>
    <row r="1896" spans="1:19" x14ac:dyDescent="0.3">
      <c r="A1896" t="s">
        <v>16476</v>
      </c>
      <c r="B1896" s="3">
        <v>45187</v>
      </c>
      <c r="C1896" t="s">
        <v>16477</v>
      </c>
      <c r="D1896" t="s">
        <v>13</v>
      </c>
      <c r="E1896" t="s">
        <v>14</v>
      </c>
      <c r="F1896" t="s">
        <v>91</v>
      </c>
      <c r="G1896">
        <v>8</v>
      </c>
      <c r="H1896" s="5">
        <v>711.96</v>
      </c>
      <c r="I1896" s="5">
        <v>0.21</v>
      </c>
      <c r="J1896" s="5">
        <v>4499.5872000000008</v>
      </c>
      <c r="K1896" s="5">
        <v>384.52187163781821</v>
      </c>
      <c r="L1896">
        <f>YEAR(SalesData[Order Date])</f>
        <v>2023</v>
      </c>
      <c r="M1896">
        <f>MONTH(SalesData[Order Date])</f>
        <v>9</v>
      </c>
      <c r="N1896" t="str">
        <f>TEXT(SalesData[[#This Row],[Order Date]], "mmmm")</f>
        <v>September</v>
      </c>
      <c r="O1896" s="7">
        <f>IF(SalesData[Sales]=0,0,SalesData[Profit]/SalesData[Sales])</f>
        <v>8.5457144077087363E-2</v>
      </c>
      <c r="P1896" s="8">
        <f t="shared" si="29"/>
        <v>3.6870048879150508E-5</v>
      </c>
      <c r="Q1896" t="str">
        <f>IF(SalesData[[#This Row],[Discount]]&gt;0, "Yes", "No")</f>
        <v>Yes</v>
      </c>
      <c r="R1896" t="str">
        <f>TEXT(SalesData[[#This Row],[Order Date]],"mmm-yyyy")</f>
        <v>Sep-2023</v>
      </c>
      <c r="S1896">
        <f>YEAR(SalesData[[#This Row],[Order Date]])*100 + MONTH(SalesData[[#This Row],[Order Date]])</f>
        <v>202309</v>
      </c>
    </row>
    <row r="1897" spans="1:19" x14ac:dyDescent="0.3">
      <c r="A1897" t="s">
        <v>16531</v>
      </c>
      <c r="B1897" s="3">
        <v>45195</v>
      </c>
      <c r="C1897" t="s">
        <v>16532</v>
      </c>
      <c r="D1897" t="s">
        <v>18</v>
      </c>
      <c r="E1897" t="s">
        <v>19</v>
      </c>
      <c r="F1897" t="s">
        <v>34</v>
      </c>
      <c r="G1897">
        <v>9</v>
      </c>
      <c r="H1897" s="5">
        <v>599.07000000000005</v>
      </c>
      <c r="I1897" s="5">
        <v>0.02</v>
      </c>
      <c r="J1897" s="5">
        <v>5283.7974000000004</v>
      </c>
      <c r="K1897" s="5">
        <v>978.10496689272316</v>
      </c>
      <c r="L1897">
        <f>YEAR(SalesData[Order Date])</f>
        <v>2023</v>
      </c>
      <c r="M1897">
        <f>MONTH(SalesData[Order Date])</f>
        <v>9</v>
      </c>
      <c r="N1897" t="str">
        <f>TEXT(SalesData[[#This Row],[Order Date]], "mmmm")</f>
        <v>September</v>
      </c>
      <c r="O1897" s="7">
        <f>IF(SalesData[Sales]=0,0,SalesData[Profit]/SalesData[Sales])</f>
        <v>0.18511401797743476</v>
      </c>
      <c r="P1897" s="8">
        <f t="shared" si="29"/>
        <v>3.7094533564061333E-6</v>
      </c>
      <c r="Q1897" t="str">
        <f>IF(SalesData[[#This Row],[Discount]]&gt;0, "Yes", "No")</f>
        <v>Yes</v>
      </c>
      <c r="R1897" t="str">
        <f>TEXT(SalesData[[#This Row],[Order Date]],"mmm-yyyy")</f>
        <v>Sep-2023</v>
      </c>
      <c r="S1897">
        <f>YEAR(SalesData[[#This Row],[Order Date]])*100 + MONTH(SalesData[[#This Row],[Order Date]])</f>
        <v>202309</v>
      </c>
    </row>
    <row r="1898" spans="1:19" x14ac:dyDescent="0.3">
      <c r="A1898" t="s">
        <v>16667</v>
      </c>
      <c r="B1898" s="3">
        <v>45171</v>
      </c>
      <c r="C1898" t="s">
        <v>16668</v>
      </c>
      <c r="D1898" t="s">
        <v>13</v>
      </c>
      <c r="E1898" t="s">
        <v>19</v>
      </c>
      <c r="F1898" t="s">
        <v>27</v>
      </c>
      <c r="G1898">
        <v>3</v>
      </c>
      <c r="H1898" s="5">
        <v>327.47000000000003</v>
      </c>
      <c r="I1898" s="5">
        <v>0.22</v>
      </c>
      <c r="J1898" s="5">
        <v>766.27980000000014</v>
      </c>
      <c r="K1898" s="5">
        <v>147.5984112483186</v>
      </c>
      <c r="L1898">
        <f>YEAR(SalesData[Order Date])</f>
        <v>2023</v>
      </c>
      <c r="M1898">
        <f>MONTH(SalesData[Order Date])</f>
        <v>9</v>
      </c>
      <c r="N1898" t="str">
        <f>TEXT(SalesData[[#This Row],[Order Date]], "mmmm")</f>
        <v>September</v>
      </c>
      <c r="O1898" s="7">
        <f>IF(SalesData[Sales]=0,0,SalesData[Profit]/SalesData[Sales])</f>
        <v>0.19261686298962674</v>
      </c>
      <c r="P1898" s="8">
        <f t="shared" si="29"/>
        <v>2.239390885679095E-4</v>
      </c>
      <c r="Q1898" t="str">
        <f>IF(SalesData[[#This Row],[Discount]]&gt;0, "Yes", "No")</f>
        <v>Yes</v>
      </c>
      <c r="R1898" t="str">
        <f>TEXT(SalesData[[#This Row],[Order Date]],"mmm-yyyy")</f>
        <v>Sep-2023</v>
      </c>
      <c r="S1898">
        <f>YEAR(SalesData[[#This Row],[Order Date]])*100 + MONTH(SalesData[[#This Row],[Order Date]])</f>
        <v>202309</v>
      </c>
    </row>
    <row r="1899" spans="1:19" x14ac:dyDescent="0.3">
      <c r="A1899" t="s">
        <v>16685</v>
      </c>
      <c r="B1899" s="3">
        <v>45195</v>
      </c>
      <c r="C1899" t="s">
        <v>16686</v>
      </c>
      <c r="D1899" t="s">
        <v>13</v>
      </c>
      <c r="E1899" t="s">
        <v>14</v>
      </c>
      <c r="F1899" t="s">
        <v>20</v>
      </c>
      <c r="G1899">
        <v>4</v>
      </c>
      <c r="H1899" s="5">
        <v>62.17</v>
      </c>
      <c r="I1899" s="5">
        <v>0.21</v>
      </c>
      <c r="J1899" s="5">
        <v>196.4572</v>
      </c>
      <c r="K1899" s="5">
        <v>25.787499713133979</v>
      </c>
      <c r="L1899">
        <f>YEAR(SalesData[Order Date])</f>
        <v>2023</v>
      </c>
      <c r="M1899">
        <f>MONTH(SalesData[Order Date])</f>
        <v>9</v>
      </c>
      <c r="N1899" t="str">
        <f>TEXT(SalesData[[#This Row],[Order Date]], "mmmm")</f>
        <v>September</v>
      </c>
      <c r="O1899" s="7">
        <f>IF(SalesData[Sales]=0,0,SalesData[Profit]/SalesData[Sales])</f>
        <v>0.13126268578160524</v>
      </c>
      <c r="P1899" s="8">
        <f t="shared" si="29"/>
        <v>8.4445874215859735E-4</v>
      </c>
      <c r="Q1899" t="str">
        <f>IF(SalesData[[#This Row],[Discount]]&gt;0, "Yes", "No")</f>
        <v>Yes</v>
      </c>
      <c r="R1899" t="str">
        <f>TEXT(SalesData[[#This Row],[Order Date]],"mmm-yyyy")</f>
        <v>Sep-2023</v>
      </c>
      <c r="S1899">
        <f>YEAR(SalesData[[#This Row],[Order Date]])*100 + MONTH(SalesData[[#This Row],[Order Date]])</f>
        <v>202309</v>
      </c>
    </row>
    <row r="1900" spans="1:19" x14ac:dyDescent="0.3">
      <c r="A1900" t="s">
        <v>16687</v>
      </c>
      <c r="B1900" s="3">
        <v>45174</v>
      </c>
      <c r="C1900" t="s">
        <v>16688</v>
      </c>
      <c r="D1900" t="s">
        <v>30</v>
      </c>
      <c r="E1900" t="s">
        <v>14</v>
      </c>
      <c r="F1900" t="s">
        <v>53</v>
      </c>
      <c r="G1900">
        <v>3</v>
      </c>
      <c r="H1900" s="5">
        <v>327.38</v>
      </c>
      <c r="I1900" s="5">
        <v>0.28000000000000003</v>
      </c>
      <c r="J1900" s="5">
        <v>707.14080000000001</v>
      </c>
      <c r="K1900" s="5">
        <v>142.75451319653959</v>
      </c>
      <c r="L1900">
        <f>YEAR(SalesData[Order Date])</f>
        <v>2023</v>
      </c>
      <c r="M1900">
        <f>MONTH(SalesData[Order Date])</f>
        <v>9</v>
      </c>
      <c r="N1900" t="str">
        <f>TEXT(SalesData[[#This Row],[Order Date]], "mmmm")</f>
        <v>September</v>
      </c>
      <c r="O1900" s="7">
        <f>IF(SalesData[Sales]=0,0,SalesData[Profit]/SalesData[Sales])</f>
        <v>0.20187565644146058</v>
      </c>
      <c r="P1900" s="8">
        <f t="shared" si="29"/>
        <v>2.850917384486937E-4</v>
      </c>
      <c r="Q1900" t="str">
        <f>IF(SalesData[[#This Row],[Discount]]&gt;0, "Yes", "No")</f>
        <v>Yes</v>
      </c>
      <c r="R1900" t="str">
        <f>TEXT(SalesData[[#This Row],[Order Date]],"mmm-yyyy")</f>
        <v>Sep-2023</v>
      </c>
      <c r="S1900">
        <f>YEAR(SalesData[[#This Row],[Order Date]])*100 + MONTH(SalesData[[#This Row],[Order Date]])</f>
        <v>202309</v>
      </c>
    </row>
    <row r="1901" spans="1:19" x14ac:dyDescent="0.3">
      <c r="A1901" t="s">
        <v>16748</v>
      </c>
      <c r="B1901" s="3">
        <v>45175</v>
      </c>
      <c r="C1901" t="s">
        <v>16749</v>
      </c>
      <c r="D1901" t="s">
        <v>18</v>
      </c>
      <c r="E1901" t="s">
        <v>14</v>
      </c>
      <c r="F1901" t="s">
        <v>27</v>
      </c>
      <c r="G1901">
        <v>5</v>
      </c>
      <c r="H1901" s="5">
        <v>799.65</v>
      </c>
      <c r="I1901" s="5">
        <v>0.23</v>
      </c>
      <c r="J1901" s="5">
        <v>3078.6525000000001</v>
      </c>
      <c r="K1901" s="5">
        <v>490.1836559872001</v>
      </c>
      <c r="L1901">
        <f>YEAR(SalesData[Order Date])</f>
        <v>2023</v>
      </c>
      <c r="M1901">
        <f>MONTH(SalesData[Order Date])</f>
        <v>9</v>
      </c>
      <c r="N1901" t="str">
        <f>TEXT(SalesData[[#This Row],[Order Date]], "mmmm")</f>
        <v>September</v>
      </c>
      <c r="O1901" s="7">
        <f>IF(SalesData[Sales]=0,0,SalesData[Profit]/SalesData[Sales])</f>
        <v>0.15922019649414804</v>
      </c>
      <c r="P1901" s="8">
        <f t="shared" si="29"/>
        <v>5.752516726067655E-5</v>
      </c>
      <c r="Q1901" t="str">
        <f>IF(SalesData[[#This Row],[Discount]]&gt;0, "Yes", "No")</f>
        <v>Yes</v>
      </c>
      <c r="R1901" t="str">
        <f>TEXT(SalesData[[#This Row],[Order Date]],"mmm-yyyy")</f>
        <v>Sep-2023</v>
      </c>
      <c r="S1901">
        <f>YEAR(SalesData[[#This Row],[Order Date]])*100 + MONTH(SalesData[[#This Row],[Order Date]])</f>
        <v>202309</v>
      </c>
    </row>
    <row r="1902" spans="1:19" x14ac:dyDescent="0.3">
      <c r="A1902" t="s">
        <v>16914</v>
      </c>
      <c r="B1902" s="3">
        <v>45172</v>
      </c>
      <c r="C1902" t="s">
        <v>16915</v>
      </c>
      <c r="D1902" t="s">
        <v>30</v>
      </c>
      <c r="E1902" t="s">
        <v>14</v>
      </c>
      <c r="F1902" t="s">
        <v>20</v>
      </c>
      <c r="G1902">
        <v>2</v>
      </c>
      <c r="H1902" s="5">
        <v>91.55</v>
      </c>
      <c r="I1902" s="5">
        <v>0</v>
      </c>
      <c r="J1902" s="5">
        <v>183.1</v>
      </c>
      <c r="K1902" s="5">
        <v>11.527448865300091</v>
      </c>
      <c r="L1902">
        <f>YEAR(SalesData[Order Date])</f>
        <v>2023</v>
      </c>
      <c r="M1902">
        <f>MONTH(SalesData[Order Date])</f>
        <v>9</v>
      </c>
      <c r="N1902" t="str">
        <f>TEXT(SalesData[[#This Row],[Order Date]], "mmmm")</f>
        <v>September</v>
      </c>
      <c r="O1902" s="7">
        <f>IF(SalesData[Sales]=0,0,SalesData[Profit]/SalesData[Sales])</f>
        <v>6.2957121055707763E-2</v>
      </c>
      <c r="P1902" s="8">
        <f t="shared" si="29"/>
        <v>0</v>
      </c>
      <c r="Q1902" t="str">
        <f>IF(SalesData[[#This Row],[Discount]]&gt;0, "Yes", "No")</f>
        <v>No</v>
      </c>
      <c r="R1902" t="str">
        <f>TEXT(SalesData[[#This Row],[Order Date]],"mmm-yyyy")</f>
        <v>Sep-2023</v>
      </c>
      <c r="S1902">
        <f>YEAR(SalesData[[#This Row],[Order Date]])*100 + MONTH(SalesData[[#This Row],[Order Date]])</f>
        <v>202309</v>
      </c>
    </row>
    <row r="1903" spans="1:19" x14ac:dyDescent="0.3">
      <c r="A1903" t="s">
        <v>17042</v>
      </c>
      <c r="B1903" s="3">
        <v>45179</v>
      </c>
      <c r="C1903" t="s">
        <v>17043</v>
      </c>
      <c r="D1903" t="s">
        <v>18</v>
      </c>
      <c r="E1903" t="s">
        <v>14</v>
      </c>
      <c r="F1903" t="s">
        <v>27</v>
      </c>
      <c r="G1903">
        <v>9</v>
      </c>
      <c r="H1903" s="5">
        <v>213.18</v>
      </c>
      <c r="I1903" s="5">
        <v>0.3</v>
      </c>
      <c r="J1903" s="5">
        <v>1343.0340000000001</v>
      </c>
      <c r="K1903" s="5">
        <v>163.16175612446881</v>
      </c>
      <c r="L1903">
        <f>YEAR(SalesData[Order Date])</f>
        <v>2023</v>
      </c>
      <c r="M1903">
        <f>MONTH(SalesData[Order Date])</f>
        <v>9</v>
      </c>
      <c r="N1903" t="str">
        <f>TEXT(SalesData[[#This Row],[Order Date]], "mmmm")</f>
        <v>September</v>
      </c>
      <c r="O1903" s="7">
        <f>IF(SalesData[Sales]=0,0,SalesData[Profit]/SalesData[Sales])</f>
        <v>0.12148743525813106</v>
      </c>
      <c r="P1903" s="8">
        <f t="shared" si="29"/>
        <v>1.5636238546455264E-4</v>
      </c>
      <c r="Q1903" t="str">
        <f>IF(SalesData[[#This Row],[Discount]]&gt;0, "Yes", "No")</f>
        <v>Yes</v>
      </c>
      <c r="R1903" t="str">
        <f>TEXT(SalesData[[#This Row],[Order Date]],"mmm-yyyy")</f>
        <v>Sep-2023</v>
      </c>
      <c r="S1903">
        <f>YEAR(SalesData[[#This Row],[Order Date]])*100 + MONTH(SalesData[[#This Row],[Order Date]])</f>
        <v>202309</v>
      </c>
    </row>
    <row r="1904" spans="1:19" x14ac:dyDescent="0.3">
      <c r="A1904" t="s">
        <v>17046</v>
      </c>
      <c r="B1904" s="3">
        <v>45196</v>
      </c>
      <c r="C1904" t="s">
        <v>5036</v>
      </c>
      <c r="D1904" t="s">
        <v>30</v>
      </c>
      <c r="E1904" t="s">
        <v>19</v>
      </c>
      <c r="F1904" t="s">
        <v>62</v>
      </c>
      <c r="G1904">
        <v>6</v>
      </c>
      <c r="H1904" s="5">
        <v>847.1</v>
      </c>
      <c r="I1904" s="5">
        <v>0.26</v>
      </c>
      <c r="J1904" s="5">
        <v>3761.1239999999998</v>
      </c>
      <c r="K1904" s="5">
        <v>998.49969934838111</v>
      </c>
      <c r="L1904">
        <f>YEAR(SalesData[Order Date])</f>
        <v>2023</v>
      </c>
      <c r="M1904">
        <f>MONTH(SalesData[Order Date])</f>
        <v>9</v>
      </c>
      <c r="N1904" t="str">
        <f>TEXT(SalesData[[#This Row],[Order Date]], "mmmm")</f>
        <v>September</v>
      </c>
      <c r="O1904" s="7">
        <f>IF(SalesData[Sales]=0,0,SalesData[Profit]/SalesData[Sales])</f>
        <v>0.26547906938148841</v>
      </c>
      <c r="P1904" s="8">
        <f t="shared" si="29"/>
        <v>5.1154920709872897E-5</v>
      </c>
      <c r="Q1904" t="str">
        <f>IF(SalesData[[#This Row],[Discount]]&gt;0, "Yes", "No")</f>
        <v>Yes</v>
      </c>
      <c r="R1904" t="str">
        <f>TEXT(SalesData[[#This Row],[Order Date]],"mmm-yyyy")</f>
        <v>Sep-2023</v>
      </c>
      <c r="S1904">
        <f>YEAR(SalesData[[#This Row],[Order Date]])*100 + MONTH(SalesData[[#This Row],[Order Date]])</f>
        <v>202309</v>
      </c>
    </row>
    <row r="1905" spans="1:19" x14ac:dyDescent="0.3">
      <c r="A1905" t="s">
        <v>17050</v>
      </c>
      <c r="B1905" s="3">
        <v>45182</v>
      </c>
      <c r="C1905" t="s">
        <v>17051</v>
      </c>
      <c r="D1905" t="s">
        <v>23</v>
      </c>
      <c r="E1905" t="s">
        <v>14</v>
      </c>
      <c r="F1905" t="s">
        <v>27</v>
      </c>
      <c r="G1905">
        <v>3</v>
      </c>
      <c r="H1905" s="5">
        <v>493.6</v>
      </c>
      <c r="I1905" s="5">
        <v>0.28999999999999998</v>
      </c>
      <c r="J1905" s="5">
        <v>1051.3679999999999</v>
      </c>
      <c r="K1905" s="5">
        <v>300.71680950913372</v>
      </c>
      <c r="L1905">
        <f>YEAR(SalesData[Order Date])</f>
        <v>2023</v>
      </c>
      <c r="M1905">
        <f>MONTH(SalesData[Order Date])</f>
        <v>9</v>
      </c>
      <c r="N1905" t="str">
        <f>TEXT(SalesData[[#This Row],[Order Date]], "mmmm")</f>
        <v>September</v>
      </c>
      <c r="O1905" s="7">
        <f>IF(SalesData[Sales]=0,0,SalesData[Profit]/SalesData[Sales])</f>
        <v>0.28602431261854433</v>
      </c>
      <c r="P1905" s="8">
        <f t="shared" si="29"/>
        <v>1.9584008643976224E-4</v>
      </c>
      <c r="Q1905" t="str">
        <f>IF(SalesData[[#This Row],[Discount]]&gt;0, "Yes", "No")</f>
        <v>Yes</v>
      </c>
      <c r="R1905" t="str">
        <f>TEXT(SalesData[[#This Row],[Order Date]],"mmm-yyyy")</f>
        <v>Sep-2023</v>
      </c>
      <c r="S1905">
        <f>YEAR(SalesData[[#This Row],[Order Date]])*100 + MONTH(SalesData[[#This Row],[Order Date]])</f>
        <v>202309</v>
      </c>
    </row>
    <row r="1906" spans="1:19" x14ac:dyDescent="0.3">
      <c r="A1906" t="s">
        <v>17054</v>
      </c>
      <c r="B1906" s="3">
        <v>45171</v>
      </c>
      <c r="C1906" t="s">
        <v>17055</v>
      </c>
      <c r="D1906" t="s">
        <v>18</v>
      </c>
      <c r="E1906" t="s">
        <v>19</v>
      </c>
      <c r="F1906" t="s">
        <v>34</v>
      </c>
      <c r="G1906">
        <v>8</v>
      </c>
      <c r="H1906" s="5">
        <v>613.85</v>
      </c>
      <c r="I1906" s="5">
        <v>0.12</v>
      </c>
      <c r="J1906" s="5">
        <v>4321.5039999999999</v>
      </c>
      <c r="K1906" s="5">
        <v>841.3871540089948</v>
      </c>
      <c r="L1906">
        <f>YEAR(SalesData[Order Date])</f>
        <v>2023</v>
      </c>
      <c r="M1906">
        <f>MONTH(SalesData[Order Date])</f>
        <v>9</v>
      </c>
      <c r="N1906" t="str">
        <f>TEXT(SalesData[[#This Row],[Order Date]], "mmmm")</f>
        <v>September</v>
      </c>
      <c r="O1906" s="7">
        <f>IF(SalesData[Sales]=0,0,SalesData[Profit]/SalesData[Sales])</f>
        <v>0.1946977612444637</v>
      </c>
      <c r="P1906" s="8">
        <f t="shared" si="29"/>
        <v>2.4435937118188481E-5</v>
      </c>
      <c r="Q1906" t="str">
        <f>IF(SalesData[[#This Row],[Discount]]&gt;0, "Yes", "No")</f>
        <v>Yes</v>
      </c>
      <c r="R1906" t="str">
        <f>TEXT(SalesData[[#This Row],[Order Date]],"mmm-yyyy")</f>
        <v>Sep-2023</v>
      </c>
      <c r="S1906">
        <f>YEAR(SalesData[[#This Row],[Order Date]])*100 + MONTH(SalesData[[#This Row],[Order Date]])</f>
        <v>202309</v>
      </c>
    </row>
    <row r="1907" spans="1:19" x14ac:dyDescent="0.3">
      <c r="A1907" t="s">
        <v>17085</v>
      </c>
      <c r="B1907" s="3">
        <v>45180</v>
      </c>
      <c r="C1907" t="s">
        <v>17086</v>
      </c>
      <c r="D1907" t="s">
        <v>23</v>
      </c>
      <c r="E1907" t="s">
        <v>14</v>
      </c>
      <c r="F1907" t="s">
        <v>44</v>
      </c>
      <c r="G1907">
        <v>7</v>
      </c>
      <c r="H1907" s="5">
        <v>915.41</v>
      </c>
      <c r="I1907" s="5">
        <v>0.14000000000000001</v>
      </c>
      <c r="J1907" s="5">
        <v>5510.7682000000004</v>
      </c>
      <c r="K1907" s="5">
        <v>993.55452397777947</v>
      </c>
      <c r="L1907">
        <f>YEAR(SalesData[Order Date])</f>
        <v>2023</v>
      </c>
      <c r="M1907">
        <f>MONTH(SalesData[Order Date])</f>
        <v>9</v>
      </c>
      <c r="N1907" t="str">
        <f>TEXT(SalesData[[#This Row],[Order Date]], "mmmm")</f>
        <v>September</v>
      </c>
      <c r="O1907" s="7">
        <f>IF(SalesData[Sales]=0,0,SalesData[Profit]/SalesData[Sales])</f>
        <v>0.18029328905138478</v>
      </c>
      <c r="P1907" s="8">
        <f t="shared" si="29"/>
        <v>2.1848133623185242E-5</v>
      </c>
      <c r="Q1907" t="str">
        <f>IF(SalesData[[#This Row],[Discount]]&gt;0, "Yes", "No")</f>
        <v>Yes</v>
      </c>
      <c r="R1907" t="str">
        <f>TEXT(SalesData[[#This Row],[Order Date]],"mmm-yyyy")</f>
        <v>Sep-2023</v>
      </c>
      <c r="S1907">
        <f>YEAR(SalesData[[#This Row],[Order Date]])*100 + MONTH(SalesData[[#This Row],[Order Date]])</f>
        <v>202309</v>
      </c>
    </row>
    <row r="1908" spans="1:19" x14ac:dyDescent="0.3">
      <c r="A1908" t="s">
        <v>17110</v>
      </c>
      <c r="B1908" s="3">
        <v>45190</v>
      </c>
      <c r="C1908" t="s">
        <v>17111</v>
      </c>
      <c r="D1908" t="s">
        <v>23</v>
      </c>
      <c r="E1908" t="s">
        <v>19</v>
      </c>
      <c r="F1908" t="s">
        <v>31</v>
      </c>
      <c r="G1908">
        <v>4</v>
      </c>
      <c r="H1908" s="5">
        <v>235.71</v>
      </c>
      <c r="I1908" s="5">
        <v>0.28000000000000003</v>
      </c>
      <c r="J1908" s="5">
        <v>678.84479999999996</v>
      </c>
      <c r="K1908" s="5">
        <v>77.359764858850554</v>
      </c>
      <c r="L1908">
        <f>YEAR(SalesData[Order Date])</f>
        <v>2023</v>
      </c>
      <c r="M1908">
        <f>MONTH(SalesData[Order Date])</f>
        <v>9</v>
      </c>
      <c r="N1908" t="str">
        <f>TEXT(SalesData[[#This Row],[Order Date]], "mmmm")</f>
        <v>September</v>
      </c>
      <c r="O1908" s="7">
        <f>IF(SalesData[Sales]=0,0,SalesData[Profit]/SalesData[Sales])</f>
        <v>0.11395795454108297</v>
      </c>
      <c r="P1908" s="8">
        <f t="shared" si="29"/>
        <v>2.9697509651690639E-4</v>
      </c>
      <c r="Q1908" t="str">
        <f>IF(SalesData[[#This Row],[Discount]]&gt;0, "Yes", "No")</f>
        <v>Yes</v>
      </c>
      <c r="R1908" t="str">
        <f>TEXT(SalesData[[#This Row],[Order Date]],"mmm-yyyy")</f>
        <v>Sep-2023</v>
      </c>
      <c r="S1908">
        <f>YEAR(SalesData[[#This Row],[Order Date]])*100 + MONTH(SalesData[[#This Row],[Order Date]])</f>
        <v>202309</v>
      </c>
    </row>
    <row r="1909" spans="1:19" x14ac:dyDescent="0.3">
      <c r="A1909" t="s">
        <v>17188</v>
      </c>
      <c r="B1909" s="3">
        <v>45196</v>
      </c>
      <c r="C1909" t="s">
        <v>17189</v>
      </c>
      <c r="D1909" t="s">
        <v>30</v>
      </c>
      <c r="E1909" t="s">
        <v>26</v>
      </c>
      <c r="F1909" t="s">
        <v>31</v>
      </c>
      <c r="G1909">
        <v>5</v>
      </c>
      <c r="H1909" s="5">
        <v>320.22000000000003</v>
      </c>
      <c r="I1909" s="5">
        <v>0.23</v>
      </c>
      <c r="J1909" s="5">
        <v>1232.847</v>
      </c>
      <c r="K1909" s="5">
        <v>318.59362493691282</v>
      </c>
      <c r="L1909">
        <f>YEAR(SalesData[Order Date])</f>
        <v>2023</v>
      </c>
      <c r="M1909">
        <f>MONTH(SalesData[Order Date])</f>
        <v>9</v>
      </c>
      <c r="N1909" t="str">
        <f>TEXT(SalesData[[#This Row],[Order Date]], "mmmm")</f>
        <v>September</v>
      </c>
      <c r="O1909" s="7">
        <f>IF(SalesData[Sales]=0,0,SalesData[Profit]/SalesData[Sales])</f>
        <v>0.25842105706297119</v>
      </c>
      <c r="P1909" s="8">
        <f t="shared" si="29"/>
        <v>1.436512397726563E-4</v>
      </c>
      <c r="Q1909" t="str">
        <f>IF(SalesData[[#This Row],[Discount]]&gt;0, "Yes", "No")</f>
        <v>Yes</v>
      </c>
      <c r="R1909" t="str">
        <f>TEXT(SalesData[[#This Row],[Order Date]],"mmm-yyyy")</f>
        <v>Sep-2023</v>
      </c>
      <c r="S1909">
        <f>YEAR(SalesData[[#This Row],[Order Date]])*100 + MONTH(SalesData[[#This Row],[Order Date]])</f>
        <v>202309</v>
      </c>
    </row>
    <row r="1910" spans="1:19" x14ac:dyDescent="0.3">
      <c r="A1910" t="s">
        <v>17217</v>
      </c>
      <c r="B1910" s="3">
        <v>45171</v>
      </c>
      <c r="C1910" t="s">
        <v>17218</v>
      </c>
      <c r="D1910" t="s">
        <v>13</v>
      </c>
      <c r="E1910" t="s">
        <v>14</v>
      </c>
      <c r="F1910" t="s">
        <v>39</v>
      </c>
      <c r="G1910">
        <v>7</v>
      </c>
      <c r="H1910" s="5">
        <v>189.79</v>
      </c>
      <c r="I1910" s="5">
        <v>0.06</v>
      </c>
      <c r="J1910" s="5">
        <v>1248.8181999999999</v>
      </c>
      <c r="K1910" s="5">
        <v>165.01191924211309</v>
      </c>
      <c r="L1910">
        <f>YEAR(SalesData[Order Date])</f>
        <v>2023</v>
      </c>
      <c r="M1910">
        <f>MONTH(SalesData[Order Date])</f>
        <v>9</v>
      </c>
      <c r="N1910" t="str">
        <f>TEXT(SalesData[[#This Row],[Order Date]], "mmmm")</f>
        <v>September</v>
      </c>
      <c r="O1910" s="7">
        <f>IF(SalesData[Sales]=0,0,SalesData[Profit]/SalesData[Sales])</f>
        <v>0.13213446059811837</v>
      </c>
      <c r="P1910" s="8">
        <f t="shared" si="29"/>
        <v>4.5162698621784981E-5</v>
      </c>
      <c r="Q1910" t="str">
        <f>IF(SalesData[[#This Row],[Discount]]&gt;0, "Yes", "No")</f>
        <v>Yes</v>
      </c>
      <c r="R1910" t="str">
        <f>TEXT(SalesData[[#This Row],[Order Date]],"mmm-yyyy")</f>
        <v>Sep-2023</v>
      </c>
      <c r="S1910">
        <f>YEAR(SalesData[[#This Row],[Order Date]])*100 + MONTH(SalesData[[#This Row],[Order Date]])</f>
        <v>202309</v>
      </c>
    </row>
    <row r="1911" spans="1:19" x14ac:dyDescent="0.3">
      <c r="A1911" t="s">
        <v>17259</v>
      </c>
      <c r="B1911" s="3">
        <v>45192</v>
      </c>
      <c r="C1911" t="s">
        <v>17260</v>
      </c>
      <c r="D1911" t="s">
        <v>13</v>
      </c>
      <c r="E1911" t="s">
        <v>19</v>
      </c>
      <c r="F1911" t="s">
        <v>53</v>
      </c>
      <c r="G1911">
        <v>9</v>
      </c>
      <c r="H1911" s="5">
        <v>224.83</v>
      </c>
      <c r="I1911" s="5">
        <v>0.06</v>
      </c>
      <c r="J1911" s="5">
        <v>1902.0617999999999</v>
      </c>
      <c r="K1911" s="5">
        <v>314.30068106608468</v>
      </c>
      <c r="L1911">
        <f>YEAR(SalesData[Order Date])</f>
        <v>2023</v>
      </c>
      <c r="M1911">
        <f>MONTH(SalesData[Order Date])</f>
        <v>9</v>
      </c>
      <c r="N1911" t="str">
        <f>TEXT(SalesData[[#This Row],[Order Date]], "mmmm")</f>
        <v>September</v>
      </c>
      <c r="O1911" s="7">
        <f>IF(SalesData[Sales]=0,0,SalesData[Profit]/SalesData[Sales])</f>
        <v>0.16524209732096229</v>
      </c>
      <c r="P1911" s="8">
        <f t="shared" si="29"/>
        <v>2.9652033388189593E-5</v>
      </c>
      <c r="Q1911" t="str">
        <f>IF(SalesData[[#This Row],[Discount]]&gt;0, "Yes", "No")</f>
        <v>Yes</v>
      </c>
      <c r="R1911" t="str">
        <f>TEXT(SalesData[[#This Row],[Order Date]],"mmm-yyyy")</f>
        <v>Sep-2023</v>
      </c>
      <c r="S1911">
        <f>YEAR(SalesData[[#This Row],[Order Date]])*100 + MONTH(SalesData[[#This Row],[Order Date]])</f>
        <v>202309</v>
      </c>
    </row>
    <row r="1912" spans="1:19" x14ac:dyDescent="0.3">
      <c r="A1912" t="s">
        <v>17367</v>
      </c>
      <c r="B1912" s="3">
        <v>45198</v>
      </c>
      <c r="C1912" t="s">
        <v>17368</v>
      </c>
      <c r="D1912" t="s">
        <v>23</v>
      </c>
      <c r="E1912" t="s">
        <v>26</v>
      </c>
      <c r="F1912" t="s">
        <v>62</v>
      </c>
      <c r="G1912">
        <v>1</v>
      </c>
      <c r="H1912" s="5">
        <v>18.649999999999999</v>
      </c>
      <c r="I1912" s="5">
        <v>0.1</v>
      </c>
      <c r="J1912" s="5">
        <v>16.785</v>
      </c>
      <c r="K1912" s="5">
        <v>3.7680650576743</v>
      </c>
      <c r="L1912">
        <f>YEAR(SalesData[Order Date])</f>
        <v>2023</v>
      </c>
      <c r="M1912">
        <f>MONTH(SalesData[Order Date])</f>
        <v>9</v>
      </c>
      <c r="N1912" t="str">
        <f>TEXT(SalesData[[#This Row],[Order Date]], "mmmm")</f>
        <v>September</v>
      </c>
      <c r="O1912" s="7">
        <f>IF(SalesData[Sales]=0,0,SalesData[Profit]/SalesData[Sales])</f>
        <v>0.2244900242880131</v>
      </c>
      <c r="P1912" s="8">
        <f t="shared" si="29"/>
        <v>5.3619302949061672E-3</v>
      </c>
      <c r="Q1912" t="str">
        <f>IF(SalesData[[#This Row],[Discount]]&gt;0, "Yes", "No")</f>
        <v>Yes</v>
      </c>
      <c r="R1912" t="str">
        <f>TEXT(SalesData[[#This Row],[Order Date]],"mmm-yyyy")</f>
        <v>Sep-2023</v>
      </c>
      <c r="S1912">
        <f>YEAR(SalesData[[#This Row],[Order Date]])*100 + MONTH(SalesData[[#This Row],[Order Date]])</f>
        <v>202309</v>
      </c>
    </row>
    <row r="1913" spans="1:19" x14ac:dyDescent="0.3">
      <c r="A1913" t="s">
        <v>17380</v>
      </c>
      <c r="B1913" s="3">
        <v>45178</v>
      </c>
      <c r="C1913" t="s">
        <v>17381</v>
      </c>
      <c r="D1913" t="s">
        <v>13</v>
      </c>
      <c r="E1913" t="s">
        <v>19</v>
      </c>
      <c r="F1913" t="s">
        <v>53</v>
      </c>
      <c r="G1913">
        <v>8</v>
      </c>
      <c r="H1913" s="5">
        <v>175.44</v>
      </c>
      <c r="I1913" s="5">
        <v>0.27</v>
      </c>
      <c r="J1913" s="5">
        <v>1024.5696</v>
      </c>
      <c r="K1913" s="5">
        <v>167.92043099695181</v>
      </c>
      <c r="L1913">
        <f>YEAR(SalesData[Order Date])</f>
        <v>2023</v>
      </c>
      <c r="M1913">
        <f>MONTH(SalesData[Order Date])</f>
        <v>9</v>
      </c>
      <c r="N1913" t="str">
        <f>TEXT(SalesData[[#This Row],[Order Date]], "mmmm")</f>
        <v>September</v>
      </c>
      <c r="O1913" s="7">
        <f>IF(SalesData[Sales]=0,0,SalesData[Profit]/SalesData[Sales])</f>
        <v>0.16389363006373778</v>
      </c>
      <c r="P1913" s="8">
        <f t="shared" si="29"/>
        <v>1.9237346101231193E-4</v>
      </c>
      <c r="Q1913" t="str">
        <f>IF(SalesData[[#This Row],[Discount]]&gt;0, "Yes", "No")</f>
        <v>Yes</v>
      </c>
      <c r="R1913" t="str">
        <f>TEXT(SalesData[[#This Row],[Order Date]],"mmm-yyyy")</f>
        <v>Sep-2023</v>
      </c>
      <c r="S1913">
        <f>YEAR(SalesData[[#This Row],[Order Date]])*100 + MONTH(SalesData[[#This Row],[Order Date]])</f>
        <v>202309</v>
      </c>
    </row>
    <row r="1914" spans="1:19" x14ac:dyDescent="0.3">
      <c r="A1914" t="s">
        <v>17382</v>
      </c>
      <c r="B1914" s="3">
        <v>45184</v>
      </c>
      <c r="C1914" t="s">
        <v>17383</v>
      </c>
      <c r="D1914" t="s">
        <v>23</v>
      </c>
      <c r="E1914" t="s">
        <v>14</v>
      </c>
      <c r="F1914" t="s">
        <v>34</v>
      </c>
      <c r="G1914">
        <v>4</v>
      </c>
      <c r="H1914" s="5">
        <v>538.83000000000004</v>
      </c>
      <c r="I1914" s="5">
        <v>0.11</v>
      </c>
      <c r="J1914" s="5">
        <v>1918.2348</v>
      </c>
      <c r="K1914" s="5">
        <v>240.70896180113829</v>
      </c>
      <c r="L1914">
        <f>YEAR(SalesData[Order Date])</f>
        <v>2023</v>
      </c>
      <c r="M1914">
        <f>MONTH(SalesData[Order Date])</f>
        <v>9</v>
      </c>
      <c r="N1914" t="str">
        <f>TEXT(SalesData[[#This Row],[Order Date]], "mmmm")</f>
        <v>September</v>
      </c>
      <c r="O1914" s="7">
        <f>IF(SalesData[Sales]=0,0,SalesData[Profit]/SalesData[Sales])</f>
        <v>0.12548461835909674</v>
      </c>
      <c r="P1914" s="8">
        <f t="shared" si="29"/>
        <v>5.1036505020136215E-5</v>
      </c>
      <c r="Q1914" t="str">
        <f>IF(SalesData[[#This Row],[Discount]]&gt;0, "Yes", "No")</f>
        <v>Yes</v>
      </c>
      <c r="R1914" t="str">
        <f>TEXT(SalesData[[#This Row],[Order Date]],"mmm-yyyy")</f>
        <v>Sep-2023</v>
      </c>
      <c r="S1914">
        <f>YEAR(SalesData[[#This Row],[Order Date]])*100 + MONTH(SalesData[[#This Row],[Order Date]])</f>
        <v>202309</v>
      </c>
    </row>
    <row r="1915" spans="1:19" x14ac:dyDescent="0.3">
      <c r="A1915" t="s">
        <v>17413</v>
      </c>
      <c r="B1915" s="3">
        <v>45199</v>
      </c>
      <c r="C1915" t="s">
        <v>17414</v>
      </c>
      <c r="D1915" t="s">
        <v>23</v>
      </c>
      <c r="E1915" t="s">
        <v>19</v>
      </c>
      <c r="F1915" t="s">
        <v>31</v>
      </c>
      <c r="G1915">
        <v>9</v>
      </c>
      <c r="H1915" s="5">
        <v>895.39</v>
      </c>
      <c r="I1915" s="5">
        <v>7.0000000000000007E-2</v>
      </c>
      <c r="J1915" s="5">
        <v>7494.4142999999985</v>
      </c>
      <c r="K1915" s="5">
        <v>1103.7847137170099</v>
      </c>
      <c r="L1915">
        <f>YEAR(SalesData[Order Date])</f>
        <v>2023</v>
      </c>
      <c r="M1915">
        <f>MONTH(SalesData[Order Date])</f>
        <v>9</v>
      </c>
      <c r="N1915" t="str">
        <f>TEXT(SalesData[[#This Row],[Order Date]], "mmmm")</f>
        <v>September</v>
      </c>
      <c r="O1915" s="7">
        <f>IF(SalesData[Sales]=0,0,SalesData[Profit]/SalesData[Sales])</f>
        <v>0.1472809841480221</v>
      </c>
      <c r="P1915" s="8">
        <f t="shared" si="29"/>
        <v>8.6864693349018628E-6</v>
      </c>
      <c r="Q1915" t="str">
        <f>IF(SalesData[[#This Row],[Discount]]&gt;0, "Yes", "No")</f>
        <v>Yes</v>
      </c>
      <c r="R1915" t="str">
        <f>TEXT(SalesData[[#This Row],[Order Date]],"mmm-yyyy")</f>
        <v>Sep-2023</v>
      </c>
      <c r="S1915">
        <f>YEAR(SalesData[[#This Row],[Order Date]])*100 + MONTH(SalesData[[#This Row],[Order Date]])</f>
        <v>202309</v>
      </c>
    </row>
    <row r="1916" spans="1:19" x14ac:dyDescent="0.3">
      <c r="A1916" t="s">
        <v>17468</v>
      </c>
      <c r="B1916" s="3">
        <v>45187</v>
      </c>
      <c r="C1916" t="s">
        <v>8500</v>
      </c>
      <c r="D1916" t="s">
        <v>13</v>
      </c>
      <c r="E1916" t="s">
        <v>14</v>
      </c>
      <c r="F1916" t="s">
        <v>34</v>
      </c>
      <c r="G1916">
        <v>2</v>
      </c>
      <c r="H1916" s="5">
        <v>972.14</v>
      </c>
      <c r="I1916" s="5">
        <v>0.22</v>
      </c>
      <c r="J1916" s="5">
        <v>1516.5383999999999</v>
      </c>
      <c r="K1916" s="5">
        <v>88.155149323649937</v>
      </c>
      <c r="L1916">
        <f>YEAR(SalesData[Order Date])</f>
        <v>2023</v>
      </c>
      <c r="M1916">
        <f>MONTH(SalesData[Order Date])</f>
        <v>9</v>
      </c>
      <c r="N1916" t="str">
        <f>TEXT(SalesData[[#This Row],[Order Date]], "mmmm")</f>
        <v>September</v>
      </c>
      <c r="O1916" s="7">
        <f>IF(SalesData[Sales]=0,0,SalesData[Profit]/SalesData[Sales])</f>
        <v>5.8129190347999064E-2</v>
      </c>
      <c r="P1916" s="8">
        <f t="shared" si="29"/>
        <v>1.1315242660522148E-4</v>
      </c>
      <c r="Q1916" t="str">
        <f>IF(SalesData[[#This Row],[Discount]]&gt;0, "Yes", "No")</f>
        <v>Yes</v>
      </c>
      <c r="R1916" t="str">
        <f>TEXT(SalesData[[#This Row],[Order Date]],"mmm-yyyy")</f>
        <v>Sep-2023</v>
      </c>
      <c r="S1916">
        <f>YEAR(SalesData[[#This Row],[Order Date]])*100 + MONTH(SalesData[[#This Row],[Order Date]])</f>
        <v>202309</v>
      </c>
    </row>
    <row r="1917" spans="1:19" x14ac:dyDescent="0.3">
      <c r="A1917" t="s">
        <v>17540</v>
      </c>
      <c r="B1917" s="3">
        <v>45176</v>
      </c>
      <c r="C1917" t="s">
        <v>1908</v>
      </c>
      <c r="D1917" t="s">
        <v>23</v>
      </c>
      <c r="E1917" t="s">
        <v>26</v>
      </c>
      <c r="F1917" t="s">
        <v>91</v>
      </c>
      <c r="G1917">
        <v>9</v>
      </c>
      <c r="H1917" s="5">
        <v>746.99</v>
      </c>
      <c r="I1917" s="5">
        <v>0.04</v>
      </c>
      <c r="J1917" s="5">
        <v>6453.9935999999998</v>
      </c>
      <c r="K1917" s="5">
        <v>458.09962857260138</v>
      </c>
      <c r="L1917">
        <f>YEAR(SalesData[Order Date])</f>
        <v>2023</v>
      </c>
      <c r="M1917">
        <f>MONTH(SalesData[Order Date])</f>
        <v>9</v>
      </c>
      <c r="N1917" t="str">
        <f>TEXT(SalesData[[#This Row],[Order Date]], "mmmm")</f>
        <v>September</v>
      </c>
      <c r="O1917" s="7">
        <f>IF(SalesData[Sales]=0,0,SalesData[Profit]/SalesData[Sales])</f>
        <v>7.0979250517478262E-2</v>
      </c>
      <c r="P1917" s="8">
        <f t="shared" si="29"/>
        <v>5.9498044745504555E-6</v>
      </c>
      <c r="Q1917" t="str">
        <f>IF(SalesData[[#This Row],[Discount]]&gt;0, "Yes", "No")</f>
        <v>Yes</v>
      </c>
      <c r="R1917" t="str">
        <f>TEXT(SalesData[[#This Row],[Order Date]],"mmm-yyyy")</f>
        <v>Sep-2023</v>
      </c>
      <c r="S1917">
        <f>YEAR(SalesData[[#This Row],[Order Date]])*100 + MONTH(SalesData[[#This Row],[Order Date]])</f>
        <v>202309</v>
      </c>
    </row>
    <row r="1918" spans="1:19" x14ac:dyDescent="0.3">
      <c r="A1918" t="s">
        <v>17596</v>
      </c>
      <c r="B1918" s="3">
        <v>45171</v>
      </c>
      <c r="C1918" t="s">
        <v>17597</v>
      </c>
      <c r="D1918" t="s">
        <v>13</v>
      </c>
      <c r="E1918" t="s">
        <v>14</v>
      </c>
      <c r="F1918" t="s">
        <v>15</v>
      </c>
      <c r="G1918">
        <v>4</v>
      </c>
      <c r="H1918" s="5">
        <v>531.84</v>
      </c>
      <c r="I1918" s="5">
        <v>0.27</v>
      </c>
      <c r="J1918" s="5">
        <v>1552.9728</v>
      </c>
      <c r="K1918" s="5">
        <v>133.8908123822246</v>
      </c>
      <c r="L1918">
        <f>YEAR(SalesData[Order Date])</f>
        <v>2023</v>
      </c>
      <c r="M1918">
        <f>MONTH(SalesData[Order Date])</f>
        <v>9</v>
      </c>
      <c r="N1918" t="str">
        <f>TEXT(SalesData[[#This Row],[Order Date]], "mmmm")</f>
        <v>September</v>
      </c>
      <c r="O1918" s="7">
        <f>IF(SalesData[Sales]=0,0,SalesData[Profit]/SalesData[Sales])</f>
        <v>8.6215812911999867E-2</v>
      </c>
      <c r="P1918" s="8">
        <f t="shared" si="29"/>
        <v>1.2691787003610107E-4</v>
      </c>
      <c r="Q1918" t="str">
        <f>IF(SalesData[[#This Row],[Discount]]&gt;0, "Yes", "No")</f>
        <v>Yes</v>
      </c>
      <c r="R1918" t="str">
        <f>TEXT(SalesData[[#This Row],[Order Date]],"mmm-yyyy")</f>
        <v>Sep-2023</v>
      </c>
      <c r="S1918">
        <f>YEAR(SalesData[[#This Row],[Order Date]])*100 + MONTH(SalesData[[#This Row],[Order Date]])</f>
        <v>202309</v>
      </c>
    </row>
    <row r="1919" spans="1:19" x14ac:dyDescent="0.3">
      <c r="A1919" t="s">
        <v>17683</v>
      </c>
      <c r="B1919" s="3">
        <v>45194</v>
      </c>
      <c r="C1919" t="s">
        <v>12578</v>
      </c>
      <c r="D1919" t="s">
        <v>30</v>
      </c>
      <c r="E1919" t="s">
        <v>19</v>
      </c>
      <c r="F1919" t="s">
        <v>34</v>
      </c>
      <c r="G1919">
        <v>7</v>
      </c>
      <c r="H1919" s="5">
        <v>82.77</v>
      </c>
      <c r="I1919" s="5">
        <v>0.3</v>
      </c>
      <c r="J1919" s="5">
        <v>405.57299999999998</v>
      </c>
      <c r="K1919" s="5">
        <v>60.66403686609064</v>
      </c>
      <c r="L1919">
        <f>YEAR(SalesData[Order Date])</f>
        <v>2023</v>
      </c>
      <c r="M1919">
        <f>MONTH(SalesData[Order Date])</f>
        <v>9</v>
      </c>
      <c r="N1919" t="str">
        <f>TEXT(SalesData[[#This Row],[Order Date]], "mmmm")</f>
        <v>September</v>
      </c>
      <c r="O1919" s="7">
        <f>IF(SalesData[Sales]=0,0,SalesData[Profit]/SalesData[Sales])</f>
        <v>0.14957612283384408</v>
      </c>
      <c r="P1919" s="8">
        <f t="shared" si="29"/>
        <v>5.1778594728939058E-4</v>
      </c>
      <c r="Q1919" t="str">
        <f>IF(SalesData[[#This Row],[Discount]]&gt;0, "Yes", "No")</f>
        <v>Yes</v>
      </c>
      <c r="R1919" t="str">
        <f>TEXT(SalesData[[#This Row],[Order Date]],"mmm-yyyy")</f>
        <v>Sep-2023</v>
      </c>
      <c r="S1919">
        <f>YEAR(SalesData[[#This Row],[Order Date]])*100 + MONTH(SalesData[[#This Row],[Order Date]])</f>
        <v>202309</v>
      </c>
    </row>
    <row r="1920" spans="1:19" x14ac:dyDescent="0.3">
      <c r="A1920" t="s">
        <v>17799</v>
      </c>
      <c r="B1920" s="3">
        <v>45196</v>
      </c>
      <c r="C1920" t="s">
        <v>17800</v>
      </c>
      <c r="D1920" t="s">
        <v>13</v>
      </c>
      <c r="E1920" t="s">
        <v>14</v>
      </c>
      <c r="F1920" t="s">
        <v>27</v>
      </c>
      <c r="G1920">
        <v>1</v>
      </c>
      <c r="H1920" s="5">
        <v>215.46</v>
      </c>
      <c r="I1920" s="5">
        <v>0.23</v>
      </c>
      <c r="J1920" s="5">
        <v>165.9042</v>
      </c>
      <c r="K1920" s="5">
        <v>49.547902978263117</v>
      </c>
      <c r="L1920">
        <f>YEAR(SalesData[Order Date])</f>
        <v>2023</v>
      </c>
      <c r="M1920">
        <f>MONTH(SalesData[Order Date])</f>
        <v>9</v>
      </c>
      <c r="N1920" t="str">
        <f>TEXT(SalesData[[#This Row],[Order Date]], "mmmm")</f>
        <v>September</v>
      </c>
      <c r="O1920" s="7">
        <f>IF(SalesData[Sales]=0,0,SalesData[Profit]/SalesData[Sales])</f>
        <v>0.29865369881089882</v>
      </c>
      <c r="P1920" s="8">
        <f t="shared" si="29"/>
        <v>1.0674835236238744E-3</v>
      </c>
      <c r="Q1920" t="str">
        <f>IF(SalesData[[#This Row],[Discount]]&gt;0, "Yes", "No")</f>
        <v>Yes</v>
      </c>
      <c r="R1920" t="str">
        <f>TEXT(SalesData[[#This Row],[Order Date]],"mmm-yyyy")</f>
        <v>Sep-2023</v>
      </c>
      <c r="S1920">
        <f>YEAR(SalesData[[#This Row],[Order Date]])*100 + MONTH(SalesData[[#This Row],[Order Date]])</f>
        <v>202309</v>
      </c>
    </row>
    <row r="1921" spans="1:19" x14ac:dyDescent="0.3">
      <c r="A1921" t="s">
        <v>17861</v>
      </c>
      <c r="B1921" s="3">
        <v>45175</v>
      </c>
      <c r="C1921" t="s">
        <v>6193</v>
      </c>
      <c r="D1921" t="s">
        <v>23</v>
      </c>
      <c r="E1921" t="s">
        <v>19</v>
      </c>
      <c r="F1921" t="s">
        <v>34</v>
      </c>
      <c r="G1921">
        <v>1</v>
      </c>
      <c r="H1921" s="5">
        <v>66.66</v>
      </c>
      <c r="I1921" s="5">
        <v>0.09</v>
      </c>
      <c r="J1921" s="5">
        <v>60.660600000000002</v>
      </c>
      <c r="K1921" s="5">
        <v>6.816459779876765</v>
      </c>
      <c r="L1921">
        <f>YEAR(SalesData[Order Date])</f>
        <v>2023</v>
      </c>
      <c r="M1921">
        <f>MONTH(SalesData[Order Date])</f>
        <v>9</v>
      </c>
      <c r="N1921" t="str">
        <f>TEXT(SalesData[[#This Row],[Order Date]], "mmmm")</f>
        <v>September</v>
      </c>
      <c r="O1921" s="7">
        <f>IF(SalesData[Sales]=0,0,SalesData[Profit]/SalesData[Sales])</f>
        <v>0.11237046418724451</v>
      </c>
      <c r="P1921" s="8">
        <f t="shared" si="29"/>
        <v>1.3501350135013501E-3</v>
      </c>
      <c r="Q1921" t="str">
        <f>IF(SalesData[[#This Row],[Discount]]&gt;0, "Yes", "No")</f>
        <v>Yes</v>
      </c>
      <c r="R1921" t="str">
        <f>TEXT(SalesData[[#This Row],[Order Date]],"mmm-yyyy")</f>
        <v>Sep-2023</v>
      </c>
      <c r="S1921">
        <f>YEAR(SalesData[[#This Row],[Order Date]])*100 + MONTH(SalesData[[#This Row],[Order Date]])</f>
        <v>202309</v>
      </c>
    </row>
    <row r="1922" spans="1:19" x14ac:dyDescent="0.3">
      <c r="A1922" t="s">
        <v>17864</v>
      </c>
      <c r="B1922" s="3">
        <v>45186</v>
      </c>
      <c r="C1922" t="s">
        <v>9294</v>
      </c>
      <c r="D1922" t="s">
        <v>18</v>
      </c>
      <c r="E1922" t="s">
        <v>19</v>
      </c>
      <c r="F1922" t="s">
        <v>15</v>
      </c>
      <c r="G1922">
        <v>3</v>
      </c>
      <c r="H1922" s="5">
        <v>393.19</v>
      </c>
      <c r="I1922" s="5">
        <v>0.01</v>
      </c>
      <c r="J1922" s="5">
        <v>1167.7743</v>
      </c>
      <c r="K1922" s="5">
        <v>315.49185958488931</v>
      </c>
      <c r="L1922">
        <f>YEAR(SalesData[Order Date])</f>
        <v>2023</v>
      </c>
      <c r="M1922">
        <f>MONTH(SalesData[Order Date])</f>
        <v>9</v>
      </c>
      <c r="N1922" t="str">
        <f>TEXT(SalesData[[#This Row],[Order Date]], "mmmm")</f>
        <v>September</v>
      </c>
      <c r="O1922" s="7">
        <f>IF(SalesData[Sales]=0,0,SalesData[Profit]/SalesData[Sales])</f>
        <v>0.27016509918473913</v>
      </c>
      <c r="P1922" s="8">
        <f t="shared" ref="P1922:P1985" si="30">IF(H:H*G:G=0, 0, (I:I/(H:H*G:G)))</f>
        <v>8.4776655900031366E-6</v>
      </c>
      <c r="Q1922" t="str">
        <f>IF(SalesData[[#This Row],[Discount]]&gt;0, "Yes", "No")</f>
        <v>Yes</v>
      </c>
      <c r="R1922" t="str">
        <f>TEXT(SalesData[[#This Row],[Order Date]],"mmm-yyyy")</f>
        <v>Sep-2023</v>
      </c>
      <c r="S1922">
        <f>YEAR(SalesData[[#This Row],[Order Date]])*100 + MONTH(SalesData[[#This Row],[Order Date]])</f>
        <v>202309</v>
      </c>
    </row>
    <row r="1923" spans="1:19" x14ac:dyDescent="0.3">
      <c r="A1923" t="s">
        <v>17918</v>
      </c>
      <c r="B1923" s="3">
        <v>45182</v>
      </c>
      <c r="C1923" t="s">
        <v>17919</v>
      </c>
      <c r="D1923" t="s">
        <v>18</v>
      </c>
      <c r="E1923" t="s">
        <v>26</v>
      </c>
      <c r="F1923" t="s">
        <v>62</v>
      </c>
      <c r="G1923">
        <v>1</v>
      </c>
      <c r="H1923" s="5">
        <v>983.55</v>
      </c>
      <c r="I1923" s="5">
        <v>0.15</v>
      </c>
      <c r="J1923" s="5">
        <v>836.01749999999993</v>
      </c>
      <c r="K1923" s="5">
        <v>201.84947194877381</v>
      </c>
      <c r="L1923">
        <f>YEAR(SalesData[Order Date])</f>
        <v>2023</v>
      </c>
      <c r="M1923">
        <f>MONTH(SalesData[Order Date])</f>
        <v>9</v>
      </c>
      <c r="N1923" t="str">
        <f>TEXT(SalesData[[#This Row],[Order Date]], "mmmm")</f>
        <v>September</v>
      </c>
      <c r="O1923" s="7">
        <f>IF(SalesData[Sales]=0,0,SalesData[Profit]/SalesData[Sales])</f>
        <v>0.24144168267862076</v>
      </c>
      <c r="P1923" s="8">
        <f t="shared" si="30"/>
        <v>1.5250876925423213E-4</v>
      </c>
      <c r="Q1923" t="str">
        <f>IF(SalesData[[#This Row],[Discount]]&gt;0, "Yes", "No")</f>
        <v>Yes</v>
      </c>
      <c r="R1923" t="str">
        <f>TEXT(SalesData[[#This Row],[Order Date]],"mmm-yyyy")</f>
        <v>Sep-2023</v>
      </c>
      <c r="S1923">
        <f>YEAR(SalesData[[#This Row],[Order Date]])*100 + MONTH(SalesData[[#This Row],[Order Date]])</f>
        <v>202309</v>
      </c>
    </row>
    <row r="1924" spans="1:19" x14ac:dyDescent="0.3">
      <c r="A1924" t="s">
        <v>17934</v>
      </c>
      <c r="B1924" s="3">
        <v>45189</v>
      </c>
      <c r="C1924" t="s">
        <v>17935</v>
      </c>
      <c r="D1924" t="s">
        <v>13</v>
      </c>
      <c r="E1924" t="s">
        <v>19</v>
      </c>
      <c r="F1924" t="s">
        <v>15</v>
      </c>
      <c r="G1924">
        <v>7</v>
      </c>
      <c r="H1924" s="5">
        <v>476.31</v>
      </c>
      <c r="I1924" s="5">
        <v>0.12</v>
      </c>
      <c r="J1924" s="5">
        <v>2934.0695999999998</v>
      </c>
      <c r="K1924" s="5">
        <v>184.7567864742052</v>
      </c>
      <c r="L1924">
        <f>YEAR(SalesData[Order Date])</f>
        <v>2023</v>
      </c>
      <c r="M1924">
        <f>MONTH(SalesData[Order Date])</f>
        <v>9</v>
      </c>
      <c r="N1924" t="str">
        <f>TEXT(SalesData[[#This Row],[Order Date]], "mmmm")</f>
        <v>September</v>
      </c>
      <c r="O1924" s="7">
        <f>IF(SalesData[Sales]=0,0,SalesData[Profit]/SalesData[Sales])</f>
        <v>6.2969462781048285E-2</v>
      </c>
      <c r="P1924" s="8">
        <f t="shared" si="30"/>
        <v>3.5990966267466864E-5</v>
      </c>
      <c r="Q1924" t="str">
        <f>IF(SalesData[[#This Row],[Discount]]&gt;0, "Yes", "No")</f>
        <v>Yes</v>
      </c>
      <c r="R1924" t="str">
        <f>TEXT(SalesData[[#This Row],[Order Date]],"mmm-yyyy")</f>
        <v>Sep-2023</v>
      </c>
      <c r="S1924">
        <f>YEAR(SalesData[[#This Row],[Order Date]])*100 + MONTH(SalesData[[#This Row],[Order Date]])</f>
        <v>202309</v>
      </c>
    </row>
    <row r="1925" spans="1:19" x14ac:dyDescent="0.3">
      <c r="A1925" t="s">
        <v>17940</v>
      </c>
      <c r="B1925" s="3">
        <v>45185</v>
      </c>
      <c r="C1925" t="s">
        <v>17941</v>
      </c>
      <c r="D1925" t="s">
        <v>13</v>
      </c>
      <c r="E1925" t="s">
        <v>14</v>
      </c>
      <c r="F1925" t="s">
        <v>39</v>
      </c>
      <c r="G1925">
        <v>1</v>
      </c>
      <c r="H1925" s="5">
        <v>662.97</v>
      </c>
      <c r="I1925" s="5">
        <v>0.1</v>
      </c>
      <c r="J1925" s="5">
        <v>596.673</v>
      </c>
      <c r="K1925" s="5">
        <v>178.437515074115</v>
      </c>
      <c r="L1925">
        <f>YEAR(SalesData[Order Date])</f>
        <v>2023</v>
      </c>
      <c r="M1925">
        <f>MONTH(SalesData[Order Date])</f>
        <v>9</v>
      </c>
      <c r="N1925" t="str">
        <f>TEXT(SalesData[[#This Row],[Order Date]], "mmmm")</f>
        <v>September</v>
      </c>
      <c r="O1925" s="7">
        <f>IF(SalesData[Sales]=0,0,SalesData[Profit]/SalesData[Sales])</f>
        <v>0.29905411351630623</v>
      </c>
      <c r="P1925" s="8">
        <f t="shared" si="30"/>
        <v>1.5083638777018568E-4</v>
      </c>
      <c r="Q1925" t="str">
        <f>IF(SalesData[[#This Row],[Discount]]&gt;0, "Yes", "No")</f>
        <v>Yes</v>
      </c>
      <c r="R1925" t="str">
        <f>TEXT(SalesData[[#This Row],[Order Date]],"mmm-yyyy")</f>
        <v>Sep-2023</v>
      </c>
      <c r="S1925">
        <f>YEAR(SalesData[[#This Row],[Order Date]])*100 + MONTH(SalesData[[#This Row],[Order Date]])</f>
        <v>202309</v>
      </c>
    </row>
    <row r="1926" spans="1:19" x14ac:dyDescent="0.3">
      <c r="A1926" t="s">
        <v>17953</v>
      </c>
      <c r="B1926" s="3">
        <v>45176</v>
      </c>
      <c r="C1926" t="s">
        <v>17954</v>
      </c>
      <c r="D1926" t="s">
        <v>18</v>
      </c>
      <c r="E1926" t="s">
        <v>14</v>
      </c>
      <c r="F1926" t="s">
        <v>53</v>
      </c>
      <c r="G1926">
        <v>4</v>
      </c>
      <c r="H1926" s="5">
        <v>736.49</v>
      </c>
      <c r="I1926" s="5">
        <v>0.27</v>
      </c>
      <c r="J1926" s="5">
        <v>2150.5508</v>
      </c>
      <c r="K1926" s="5">
        <v>613.91383487647045</v>
      </c>
      <c r="L1926">
        <f>YEAR(SalesData[Order Date])</f>
        <v>2023</v>
      </c>
      <c r="M1926">
        <f>MONTH(SalesData[Order Date])</f>
        <v>9</v>
      </c>
      <c r="N1926" t="str">
        <f>TEXT(SalesData[[#This Row],[Order Date]], "mmmm")</f>
        <v>September</v>
      </c>
      <c r="O1926" s="7">
        <f>IF(SalesData[Sales]=0,0,SalesData[Profit]/SalesData[Sales])</f>
        <v>0.28546818558132664</v>
      </c>
      <c r="P1926" s="8">
        <f t="shared" si="30"/>
        <v>9.1650938912951976E-5</v>
      </c>
      <c r="Q1926" t="str">
        <f>IF(SalesData[[#This Row],[Discount]]&gt;0, "Yes", "No")</f>
        <v>Yes</v>
      </c>
      <c r="R1926" t="str">
        <f>TEXT(SalesData[[#This Row],[Order Date]],"mmm-yyyy")</f>
        <v>Sep-2023</v>
      </c>
      <c r="S1926">
        <f>YEAR(SalesData[[#This Row],[Order Date]])*100 + MONTH(SalesData[[#This Row],[Order Date]])</f>
        <v>202309</v>
      </c>
    </row>
    <row r="1927" spans="1:19" x14ac:dyDescent="0.3">
      <c r="A1927" t="s">
        <v>17970</v>
      </c>
      <c r="B1927" s="3">
        <v>45187</v>
      </c>
      <c r="C1927" t="s">
        <v>8994</v>
      </c>
      <c r="D1927" t="s">
        <v>23</v>
      </c>
      <c r="E1927" t="s">
        <v>19</v>
      </c>
      <c r="F1927" t="s">
        <v>20</v>
      </c>
      <c r="G1927">
        <v>3</v>
      </c>
      <c r="H1927" s="5">
        <v>345.04</v>
      </c>
      <c r="I1927" s="5">
        <v>0</v>
      </c>
      <c r="J1927" s="5">
        <v>1035.1199999999999</v>
      </c>
      <c r="K1927" s="5">
        <v>53.95112122307242</v>
      </c>
      <c r="L1927">
        <f>YEAR(SalesData[Order Date])</f>
        <v>2023</v>
      </c>
      <c r="M1927">
        <f>MONTH(SalesData[Order Date])</f>
        <v>9</v>
      </c>
      <c r="N1927" t="str">
        <f>TEXT(SalesData[[#This Row],[Order Date]], "mmmm")</f>
        <v>September</v>
      </c>
      <c r="O1927" s="7">
        <f>IF(SalesData[Sales]=0,0,SalesData[Profit]/SalesData[Sales])</f>
        <v>5.2120644198810212E-2</v>
      </c>
      <c r="P1927" s="8">
        <f t="shared" si="30"/>
        <v>0</v>
      </c>
      <c r="Q1927" t="str">
        <f>IF(SalesData[[#This Row],[Discount]]&gt;0, "Yes", "No")</f>
        <v>No</v>
      </c>
      <c r="R1927" t="str">
        <f>TEXT(SalesData[[#This Row],[Order Date]],"mmm-yyyy")</f>
        <v>Sep-2023</v>
      </c>
      <c r="S1927">
        <f>YEAR(SalesData[[#This Row],[Order Date]])*100 + MONTH(SalesData[[#This Row],[Order Date]])</f>
        <v>202309</v>
      </c>
    </row>
    <row r="1928" spans="1:19" x14ac:dyDescent="0.3">
      <c r="A1928" t="s">
        <v>18008</v>
      </c>
      <c r="B1928" s="3">
        <v>45184</v>
      </c>
      <c r="C1928" t="s">
        <v>18009</v>
      </c>
      <c r="D1928" t="s">
        <v>13</v>
      </c>
      <c r="E1928" t="s">
        <v>14</v>
      </c>
      <c r="F1928" t="s">
        <v>27</v>
      </c>
      <c r="G1928">
        <v>4</v>
      </c>
      <c r="H1928" s="5">
        <v>721.19</v>
      </c>
      <c r="I1928" s="5">
        <v>0.08</v>
      </c>
      <c r="J1928" s="5">
        <v>2653.9792000000002</v>
      </c>
      <c r="K1928" s="5">
        <v>393.73386601768499</v>
      </c>
      <c r="L1928">
        <f>YEAR(SalesData[Order Date])</f>
        <v>2023</v>
      </c>
      <c r="M1928">
        <f>MONTH(SalesData[Order Date])</f>
        <v>9</v>
      </c>
      <c r="N1928" t="str">
        <f>TEXT(SalesData[[#This Row],[Order Date]], "mmmm")</f>
        <v>September</v>
      </c>
      <c r="O1928" s="7">
        <f>IF(SalesData[Sales]=0,0,SalesData[Profit]/SalesData[Sales])</f>
        <v>0.14835604816257977</v>
      </c>
      <c r="P1928" s="8">
        <f t="shared" si="30"/>
        <v>2.7731943038588997E-5</v>
      </c>
      <c r="Q1928" t="str">
        <f>IF(SalesData[[#This Row],[Discount]]&gt;0, "Yes", "No")</f>
        <v>Yes</v>
      </c>
      <c r="R1928" t="str">
        <f>TEXT(SalesData[[#This Row],[Order Date]],"mmm-yyyy")</f>
        <v>Sep-2023</v>
      </c>
      <c r="S1928">
        <f>YEAR(SalesData[[#This Row],[Order Date]])*100 + MONTH(SalesData[[#This Row],[Order Date]])</f>
        <v>202309</v>
      </c>
    </row>
    <row r="1929" spans="1:19" x14ac:dyDescent="0.3">
      <c r="A1929" t="s">
        <v>18069</v>
      </c>
      <c r="B1929" s="3">
        <v>45195</v>
      </c>
      <c r="C1929" t="s">
        <v>18070</v>
      </c>
      <c r="D1929" t="s">
        <v>13</v>
      </c>
      <c r="E1929" t="s">
        <v>26</v>
      </c>
      <c r="F1929" t="s">
        <v>53</v>
      </c>
      <c r="G1929">
        <v>1</v>
      </c>
      <c r="H1929" s="5">
        <v>856.72</v>
      </c>
      <c r="I1929" s="5">
        <v>0.2</v>
      </c>
      <c r="J1929" s="5">
        <v>685.37600000000009</v>
      </c>
      <c r="K1929" s="5">
        <v>156.0026211533536</v>
      </c>
      <c r="L1929">
        <f>YEAR(SalesData[Order Date])</f>
        <v>2023</v>
      </c>
      <c r="M1929">
        <f>MONTH(SalesData[Order Date])</f>
        <v>9</v>
      </c>
      <c r="N1929" t="str">
        <f>TEXT(SalesData[[#This Row],[Order Date]], "mmmm")</f>
        <v>September</v>
      </c>
      <c r="O1929" s="7">
        <f>IF(SalesData[Sales]=0,0,SalesData[Profit]/SalesData[Sales])</f>
        <v>0.22761611313111865</v>
      </c>
      <c r="P1929" s="8">
        <f t="shared" si="30"/>
        <v>2.3344850126062191E-4</v>
      </c>
      <c r="Q1929" t="str">
        <f>IF(SalesData[[#This Row],[Discount]]&gt;0, "Yes", "No")</f>
        <v>Yes</v>
      </c>
      <c r="R1929" t="str">
        <f>TEXT(SalesData[[#This Row],[Order Date]],"mmm-yyyy")</f>
        <v>Sep-2023</v>
      </c>
      <c r="S1929">
        <f>YEAR(SalesData[[#This Row],[Order Date]])*100 + MONTH(SalesData[[#This Row],[Order Date]])</f>
        <v>202309</v>
      </c>
    </row>
    <row r="1930" spans="1:19" x14ac:dyDescent="0.3">
      <c r="A1930" t="s">
        <v>18083</v>
      </c>
      <c r="B1930" s="3">
        <v>45197</v>
      </c>
      <c r="C1930" t="s">
        <v>10229</v>
      </c>
      <c r="D1930" t="s">
        <v>30</v>
      </c>
      <c r="E1930" t="s">
        <v>14</v>
      </c>
      <c r="F1930" t="s">
        <v>27</v>
      </c>
      <c r="G1930">
        <v>2</v>
      </c>
      <c r="H1930" s="5">
        <v>336.72</v>
      </c>
      <c r="I1930" s="5">
        <v>0.24</v>
      </c>
      <c r="J1930" s="5">
        <v>511.81439999999998</v>
      </c>
      <c r="K1930" s="5">
        <v>120.9636659772848</v>
      </c>
      <c r="L1930">
        <f>YEAR(SalesData[Order Date])</f>
        <v>2023</v>
      </c>
      <c r="M1930">
        <f>MONTH(SalesData[Order Date])</f>
        <v>9</v>
      </c>
      <c r="N1930" t="str">
        <f>TEXT(SalesData[[#This Row],[Order Date]], "mmmm")</f>
        <v>September</v>
      </c>
      <c r="O1930" s="7">
        <f>IF(SalesData[Sales]=0,0,SalesData[Profit]/SalesData[Sales])</f>
        <v>0.23634283438935053</v>
      </c>
      <c r="P1930" s="8">
        <f t="shared" si="30"/>
        <v>3.5637918745545257E-4</v>
      </c>
      <c r="Q1930" t="str">
        <f>IF(SalesData[[#This Row],[Discount]]&gt;0, "Yes", "No")</f>
        <v>Yes</v>
      </c>
      <c r="R1930" t="str">
        <f>TEXT(SalesData[[#This Row],[Order Date]],"mmm-yyyy")</f>
        <v>Sep-2023</v>
      </c>
      <c r="S1930">
        <f>YEAR(SalesData[[#This Row],[Order Date]])*100 + MONTH(SalesData[[#This Row],[Order Date]])</f>
        <v>202309</v>
      </c>
    </row>
    <row r="1931" spans="1:19" x14ac:dyDescent="0.3">
      <c r="A1931" t="s">
        <v>18231</v>
      </c>
      <c r="B1931" s="3">
        <v>45183</v>
      </c>
      <c r="C1931" t="s">
        <v>18232</v>
      </c>
      <c r="D1931" t="s">
        <v>18</v>
      </c>
      <c r="E1931" t="s">
        <v>14</v>
      </c>
      <c r="F1931" t="s">
        <v>27</v>
      </c>
      <c r="G1931">
        <v>6</v>
      </c>
      <c r="H1931" s="5">
        <v>631.82000000000005</v>
      </c>
      <c r="I1931" s="5">
        <v>0.08</v>
      </c>
      <c r="J1931" s="5">
        <v>3487.6464000000001</v>
      </c>
      <c r="K1931" s="5">
        <v>849.36400469376781</v>
      </c>
      <c r="L1931">
        <f>YEAR(SalesData[Order Date])</f>
        <v>2023</v>
      </c>
      <c r="M1931">
        <f>MONTH(SalesData[Order Date])</f>
        <v>9</v>
      </c>
      <c r="N1931" t="str">
        <f>TEXT(SalesData[[#This Row],[Order Date]], "mmmm")</f>
        <v>September</v>
      </c>
      <c r="O1931" s="7">
        <f>IF(SalesData[Sales]=0,0,SalesData[Profit]/SalesData[Sales])</f>
        <v>0.24353501108764003</v>
      </c>
      <c r="P1931" s="8">
        <f t="shared" si="30"/>
        <v>2.1103056777774259E-5</v>
      </c>
      <c r="Q1931" t="str">
        <f>IF(SalesData[[#This Row],[Discount]]&gt;0, "Yes", "No")</f>
        <v>Yes</v>
      </c>
      <c r="R1931" t="str">
        <f>TEXT(SalesData[[#This Row],[Order Date]],"mmm-yyyy")</f>
        <v>Sep-2023</v>
      </c>
      <c r="S1931">
        <f>YEAR(SalesData[[#This Row],[Order Date]])*100 + MONTH(SalesData[[#This Row],[Order Date]])</f>
        <v>202309</v>
      </c>
    </row>
    <row r="1932" spans="1:19" x14ac:dyDescent="0.3">
      <c r="A1932" t="s">
        <v>18327</v>
      </c>
      <c r="B1932" s="3">
        <v>45186</v>
      </c>
      <c r="C1932" t="s">
        <v>18328</v>
      </c>
      <c r="D1932" t="s">
        <v>23</v>
      </c>
      <c r="E1932" t="s">
        <v>19</v>
      </c>
      <c r="F1932" t="s">
        <v>91</v>
      </c>
      <c r="G1932">
        <v>4</v>
      </c>
      <c r="H1932" s="5">
        <v>982.75</v>
      </c>
      <c r="I1932" s="5">
        <v>0.24</v>
      </c>
      <c r="J1932" s="5">
        <v>2987.56</v>
      </c>
      <c r="K1932" s="5">
        <v>755.52616525548672</v>
      </c>
      <c r="L1932">
        <f>YEAR(SalesData[Order Date])</f>
        <v>2023</v>
      </c>
      <c r="M1932">
        <f>MONTH(SalesData[Order Date])</f>
        <v>9</v>
      </c>
      <c r="N1932" t="str">
        <f>TEXT(SalesData[[#This Row],[Order Date]], "mmmm")</f>
        <v>September</v>
      </c>
      <c r="O1932" s="7">
        <f>IF(SalesData[Sales]=0,0,SalesData[Profit]/SalesData[Sales])</f>
        <v>0.25289070855664381</v>
      </c>
      <c r="P1932" s="8">
        <f t="shared" si="30"/>
        <v>6.105316713304502E-5</v>
      </c>
      <c r="Q1932" t="str">
        <f>IF(SalesData[[#This Row],[Discount]]&gt;0, "Yes", "No")</f>
        <v>Yes</v>
      </c>
      <c r="R1932" t="str">
        <f>TEXT(SalesData[[#This Row],[Order Date]],"mmm-yyyy")</f>
        <v>Sep-2023</v>
      </c>
      <c r="S1932">
        <f>YEAR(SalesData[[#This Row],[Order Date]])*100 + MONTH(SalesData[[#This Row],[Order Date]])</f>
        <v>202309</v>
      </c>
    </row>
    <row r="1933" spans="1:19" x14ac:dyDescent="0.3">
      <c r="A1933" t="s">
        <v>18380</v>
      </c>
      <c r="B1933" s="3">
        <v>45172</v>
      </c>
      <c r="C1933" t="s">
        <v>18381</v>
      </c>
      <c r="D1933" t="s">
        <v>18</v>
      </c>
      <c r="E1933" t="s">
        <v>14</v>
      </c>
      <c r="F1933" t="s">
        <v>53</v>
      </c>
      <c r="G1933">
        <v>6</v>
      </c>
      <c r="H1933" s="5">
        <v>382.15</v>
      </c>
      <c r="I1933" s="5">
        <v>0.17</v>
      </c>
      <c r="J1933" s="5">
        <v>1903.107</v>
      </c>
      <c r="K1933" s="5">
        <v>407.6993417387601</v>
      </c>
      <c r="L1933">
        <f>YEAR(SalesData[Order Date])</f>
        <v>2023</v>
      </c>
      <c r="M1933">
        <f>MONTH(SalesData[Order Date])</f>
        <v>9</v>
      </c>
      <c r="N1933" t="str">
        <f>TEXT(SalesData[[#This Row],[Order Date]], "mmmm")</f>
        <v>September</v>
      </c>
      <c r="O1933" s="7">
        <f>IF(SalesData[Sales]=0,0,SalesData[Profit]/SalesData[Sales])</f>
        <v>0.21422828129934895</v>
      </c>
      <c r="P1933" s="8">
        <f t="shared" si="30"/>
        <v>7.414191635047321E-5</v>
      </c>
      <c r="Q1933" t="str">
        <f>IF(SalesData[[#This Row],[Discount]]&gt;0, "Yes", "No")</f>
        <v>Yes</v>
      </c>
      <c r="R1933" t="str">
        <f>TEXT(SalesData[[#This Row],[Order Date]],"mmm-yyyy")</f>
        <v>Sep-2023</v>
      </c>
      <c r="S1933">
        <f>YEAR(SalesData[[#This Row],[Order Date]])*100 + MONTH(SalesData[[#This Row],[Order Date]])</f>
        <v>202309</v>
      </c>
    </row>
    <row r="1934" spans="1:19" x14ac:dyDescent="0.3">
      <c r="A1934" t="s">
        <v>18411</v>
      </c>
      <c r="B1934" s="3">
        <v>45184</v>
      </c>
      <c r="C1934" t="s">
        <v>5558</v>
      </c>
      <c r="D1934" t="s">
        <v>18</v>
      </c>
      <c r="E1934" t="s">
        <v>14</v>
      </c>
      <c r="F1934" t="s">
        <v>15</v>
      </c>
      <c r="G1934">
        <v>6</v>
      </c>
      <c r="H1934" s="5">
        <v>46.68</v>
      </c>
      <c r="I1934" s="5">
        <v>0.04</v>
      </c>
      <c r="J1934" s="5">
        <v>268.8768</v>
      </c>
      <c r="K1934" s="5">
        <v>19.97047222780218</v>
      </c>
      <c r="L1934">
        <f>YEAR(SalesData[Order Date])</f>
        <v>2023</v>
      </c>
      <c r="M1934">
        <f>MONTH(SalesData[Order Date])</f>
        <v>9</v>
      </c>
      <c r="N1934" t="str">
        <f>TEXT(SalesData[[#This Row],[Order Date]], "mmmm")</f>
        <v>September</v>
      </c>
      <c r="O1934" s="7">
        <f>IF(SalesData[Sales]=0,0,SalesData[Profit]/SalesData[Sales])</f>
        <v>7.4273690507333401E-2</v>
      </c>
      <c r="P1934" s="8">
        <f t="shared" si="30"/>
        <v>1.4281633818908883E-4</v>
      </c>
      <c r="Q1934" t="str">
        <f>IF(SalesData[[#This Row],[Discount]]&gt;0, "Yes", "No")</f>
        <v>Yes</v>
      </c>
      <c r="R1934" t="str">
        <f>TEXT(SalesData[[#This Row],[Order Date]],"mmm-yyyy")</f>
        <v>Sep-2023</v>
      </c>
      <c r="S1934">
        <f>YEAR(SalesData[[#This Row],[Order Date]])*100 + MONTH(SalesData[[#This Row],[Order Date]])</f>
        <v>202309</v>
      </c>
    </row>
    <row r="1935" spans="1:19" x14ac:dyDescent="0.3">
      <c r="A1935" t="s">
        <v>18428</v>
      </c>
      <c r="B1935" s="3">
        <v>45180</v>
      </c>
      <c r="C1935" t="s">
        <v>13674</v>
      </c>
      <c r="D1935" t="s">
        <v>18</v>
      </c>
      <c r="E1935" t="s">
        <v>26</v>
      </c>
      <c r="F1935" t="s">
        <v>39</v>
      </c>
      <c r="G1935">
        <v>3</v>
      </c>
      <c r="H1935" s="5">
        <v>316.41000000000003</v>
      </c>
      <c r="I1935" s="5">
        <v>7.0000000000000007E-2</v>
      </c>
      <c r="J1935" s="5">
        <v>882.7838999999999</v>
      </c>
      <c r="K1935" s="5">
        <v>132.16688929805409</v>
      </c>
      <c r="L1935">
        <f>YEAR(SalesData[Order Date])</f>
        <v>2023</v>
      </c>
      <c r="M1935">
        <f>MONTH(SalesData[Order Date])</f>
        <v>9</v>
      </c>
      <c r="N1935" t="str">
        <f>TEXT(SalesData[[#This Row],[Order Date]], "mmmm")</f>
        <v>September</v>
      </c>
      <c r="O1935" s="7">
        <f>IF(SalesData[Sales]=0,0,SalesData[Profit]/SalesData[Sales])</f>
        <v>0.14971601690748337</v>
      </c>
      <c r="P1935" s="8">
        <f t="shared" si="30"/>
        <v>7.3743981964328984E-5</v>
      </c>
      <c r="Q1935" t="str">
        <f>IF(SalesData[[#This Row],[Discount]]&gt;0, "Yes", "No")</f>
        <v>Yes</v>
      </c>
      <c r="R1935" t="str">
        <f>TEXT(SalesData[[#This Row],[Order Date]],"mmm-yyyy")</f>
        <v>Sep-2023</v>
      </c>
      <c r="S1935">
        <f>YEAR(SalesData[[#This Row],[Order Date]])*100 + MONTH(SalesData[[#This Row],[Order Date]])</f>
        <v>202309</v>
      </c>
    </row>
    <row r="1936" spans="1:19" x14ac:dyDescent="0.3">
      <c r="A1936" t="s">
        <v>18433</v>
      </c>
      <c r="B1936" s="3">
        <v>45178</v>
      </c>
      <c r="C1936" t="s">
        <v>18434</v>
      </c>
      <c r="D1936" t="s">
        <v>13</v>
      </c>
      <c r="E1936" t="s">
        <v>14</v>
      </c>
      <c r="F1936" t="s">
        <v>34</v>
      </c>
      <c r="G1936">
        <v>4</v>
      </c>
      <c r="H1936" s="5">
        <v>257.2</v>
      </c>
      <c r="I1936" s="5">
        <v>0.26</v>
      </c>
      <c r="J1936" s="5">
        <v>761.31200000000001</v>
      </c>
      <c r="K1936" s="5">
        <v>54.269988278932118</v>
      </c>
      <c r="L1936">
        <f>YEAR(SalesData[Order Date])</f>
        <v>2023</v>
      </c>
      <c r="M1936">
        <f>MONTH(SalesData[Order Date])</f>
        <v>9</v>
      </c>
      <c r="N1936" t="str">
        <f>TEXT(SalesData[[#This Row],[Order Date]], "mmmm")</f>
        <v>September</v>
      </c>
      <c r="O1936" s="7">
        <f>IF(SalesData[Sales]=0,0,SalesData[Profit]/SalesData[Sales])</f>
        <v>7.1284819205440234E-2</v>
      </c>
      <c r="P1936" s="8">
        <f t="shared" si="30"/>
        <v>2.5272161741835149E-4</v>
      </c>
      <c r="Q1936" t="str">
        <f>IF(SalesData[[#This Row],[Discount]]&gt;0, "Yes", "No")</f>
        <v>Yes</v>
      </c>
      <c r="R1936" t="str">
        <f>TEXT(SalesData[[#This Row],[Order Date]],"mmm-yyyy")</f>
        <v>Sep-2023</v>
      </c>
      <c r="S1936">
        <f>YEAR(SalesData[[#This Row],[Order Date]])*100 + MONTH(SalesData[[#This Row],[Order Date]])</f>
        <v>202309</v>
      </c>
    </row>
    <row r="1937" spans="1:19" x14ac:dyDescent="0.3">
      <c r="A1937" t="s">
        <v>18578</v>
      </c>
      <c r="B1937" s="3">
        <v>45190</v>
      </c>
      <c r="C1937" t="s">
        <v>18579</v>
      </c>
      <c r="D1937" t="s">
        <v>13</v>
      </c>
      <c r="E1937" t="s">
        <v>19</v>
      </c>
      <c r="F1937" t="s">
        <v>15</v>
      </c>
      <c r="G1937">
        <v>9</v>
      </c>
      <c r="H1937" s="5">
        <v>844.54</v>
      </c>
      <c r="I1937" s="5">
        <v>0.28000000000000003</v>
      </c>
      <c r="J1937" s="5">
        <v>5472.6191999999992</v>
      </c>
      <c r="K1937" s="5">
        <v>1484.75814473537</v>
      </c>
      <c r="L1937">
        <f>YEAR(SalesData[Order Date])</f>
        <v>2023</v>
      </c>
      <c r="M1937">
        <f>MONTH(SalesData[Order Date])</f>
        <v>9</v>
      </c>
      <c r="N1937" t="str">
        <f>TEXT(SalesData[[#This Row],[Order Date]], "mmmm")</f>
        <v>September</v>
      </c>
      <c r="O1937" s="7">
        <f>IF(SalesData[Sales]=0,0,SalesData[Profit]/SalesData[Sales])</f>
        <v>0.27130667975863737</v>
      </c>
      <c r="P1937" s="8">
        <f t="shared" si="30"/>
        <v>3.6837936759787714E-5</v>
      </c>
      <c r="Q1937" t="str">
        <f>IF(SalesData[[#This Row],[Discount]]&gt;0, "Yes", "No")</f>
        <v>Yes</v>
      </c>
      <c r="R1937" t="str">
        <f>TEXT(SalesData[[#This Row],[Order Date]],"mmm-yyyy")</f>
        <v>Sep-2023</v>
      </c>
      <c r="S1937">
        <f>YEAR(SalesData[[#This Row],[Order Date]])*100 + MONTH(SalesData[[#This Row],[Order Date]])</f>
        <v>202309</v>
      </c>
    </row>
    <row r="1938" spans="1:19" x14ac:dyDescent="0.3">
      <c r="A1938" t="s">
        <v>18584</v>
      </c>
      <c r="B1938" s="3">
        <v>45179</v>
      </c>
      <c r="C1938" t="s">
        <v>18585</v>
      </c>
      <c r="D1938" t="s">
        <v>30</v>
      </c>
      <c r="E1938" t="s">
        <v>26</v>
      </c>
      <c r="F1938" t="s">
        <v>39</v>
      </c>
      <c r="G1938">
        <v>1</v>
      </c>
      <c r="H1938" s="5">
        <v>20.54</v>
      </c>
      <c r="I1938" s="5">
        <v>0.24</v>
      </c>
      <c r="J1938" s="5">
        <v>15.6104</v>
      </c>
      <c r="K1938" s="5">
        <v>1.7224689356022389</v>
      </c>
      <c r="L1938">
        <f>YEAR(SalesData[Order Date])</f>
        <v>2023</v>
      </c>
      <c r="M1938">
        <f>MONTH(SalesData[Order Date])</f>
        <v>9</v>
      </c>
      <c r="N1938" t="str">
        <f>TEXT(SalesData[[#This Row],[Order Date]], "mmmm")</f>
        <v>September</v>
      </c>
      <c r="O1938" s="7">
        <f>IF(SalesData[Sales]=0,0,SalesData[Profit]/SalesData[Sales])</f>
        <v>0.11034111461604051</v>
      </c>
      <c r="P1938" s="8">
        <f t="shared" si="30"/>
        <v>1.1684518013631937E-2</v>
      </c>
      <c r="Q1938" t="str">
        <f>IF(SalesData[[#This Row],[Discount]]&gt;0, "Yes", "No")</f>
        <v>Yes</v>
      </c>
      <c r="R1938" t="str">
        <f>TEXT(SalesData[[#This Row],[Order Date]],"mmm-yyyy")</f>
        <v>Sep-2023</v>
      </c>
      <c r="S1938">
        <f>YEAR(SalesData[[#This Row],[Order Date]])*100 + MONTH(SalesData[[#This Row],[Order Date]])</f>
        <v>202309</v>
      </c>
    </row>
    <row r="1939" spans="1:19" x14ac:dyDescent="0.3">
      <c r="A1939" t="s">
        <v>18596</v>
      </c>
      <c r="B1939" s="3">
        <v>45192</v>
      </c>
      <c r="C1939" t="s">
        <v>18597</v>
      </c>
      <c r="D1939" t="s">
        <v>30</v>
      </c>
      <c r="E1939" t="s">
        <v>14</v>
      </c>
      <c r="F1939" t="s">
        <v>27</v>
      </c>
      <c r="G1939">
        <v>6</v>
      </c>
      <c r="H1939" s="5">
        <v>337.53</v>
      </c>
      <c r="I1939" s="5">
        <v>0.25</v>
      </c>
      <c r="J1939" s="5">
        <v>1518.885</v>
      </c>
      <c r="K1939" s="5">
        <v>201.41374575925471</v>
      </c>
      <c r="L1939">
        <f>YEAR(SalesData[Order Date])</f>
        <v>2023</v>
      </c>
      <c r="M1939">
        <f>MONTH(SalesData[Order Date])</f>
        <v>9</v>
      </c>
      <c r="N1939" t="str">
        <f>TEXT(SalesData[[#This Row],[Order Date]], "mmmm")</f>
        <v>September</v>
      </c>
      <c r="O1939" s="7">
        <f>IF(SalesData[Sales]=0,0,SalesData[Profit]/SalesData[Sales])</f>
        <v>0.13260631697544892</v>
      </c>
      <c r="P1939" s="8">
        <f t="shared" si="30"/>
        <v>1.234458171619313E-4</v>
      </c>
      <c r="Q1939" t="str">
        <f>IF(SalesData[[#This Row],[Discount]]&gt;0, "Yes", "No")</f>
        <v>Yes</v>
      </c>
      <c r="R1939" t="str">
        <f>TEXT(SalesData[[#This Row],[Order Date]],"mmm-yyyy")</f>
        <v>Sep-2023</v>
      </c>
      <c r="S1939">
        <f>YEAR(SalesData[[#This Row],[Order Date]])*100 + MONTH(SalesData[[#This Row],[Order Date]])</f>
        <v>202309</v>
      </c>
    </row>
    <row r="1940" spans="1:19" x14ac:dyDescent="0.3">
      <c r="A1940" t="s">
        <v>18604</v>
      </c>
      <c r="B1940" s="3">
        <v>45178</v>
      </c>
      <c r="C1940" t="s">
        <v>18605</v>
      </c>
      <c r="D1940" t="s">
        <v>18</v>
      </c>
      <c r="E1940" t="s">
        <v>26</v>
      </c>
      <c r="F1940" t="s">
        <v>20</v>
      </c>
      <c r="G1940">
        <v>2</v>
      </c>
      <c r="H1940" s="5">
        <v>299.55</v>
      </c>
      <c r="I1940" s="5">
        <v>0.1</v>
      </c>
      <c r="J1940" s="5">
        <v>539.19000000000005</v>
      </c>
      <c r="K1940" s="5">
        <v>137.44717093607159</v>
      </c>
      <c r="L1940">
        <f>YEAR(SalesData[Order Date])</f>
        <v>2023</v>
      </c>
      <c r="M1940">
        <f>MONTH(SalesData[Order Date])</f>
        <v>9</v>
      </c>
      <c r="N1940" t="str">
        <f>TEXT(SalesData[[#This Row],[Order Date]], "mmmm")</f>
        <v>September</v>
      </c>
      <c r="O1940" s="7">
        <f>IF(SalesData[Sales]=0,0,SalesData[Profit]/SalesData[Sales])</f>
        <v>0.25491416928368771</v>
      </c>
      <c r="P1940" s="8">
        <f t="shared" si="30"/>
        <v>1.6691704223001168E-4</v>
      </c>
      <c r="Q1940" t="str">
        <f>IF(SalesData[[#This Row],[Discount]]&gt;0, "Yes", "No")</f>
        <v>Yes</v>
      </c>
      <c r="R1940" t="str">
        <f>TEXT(SalesData[[#This Row],[Order Date]],"mmm-yyyy")</f>
        <v>Sep-2023</v>
      </c>
      <c r="S1940">
        <f>YEAR(SalesData[[#This Row],[Order Date]])*100 + MONTH(SalesData[[#This Row],[Order Date]])</f>
        <v>202309</v>
      </c>
    </row>
    <row r="1941" spans="1:19" x14ac:dyDescent="0.3">
      <c r="A1941" t="s">
        <v>18622</v>
      </c>
      <c r="B1941" s="3">
        <v>45170</v>
      </c>
      <c r="C1941" t="s">
        <v>18623</v>
      </c>
      <c r="D1941" t="s">
        <v>23</v>
      </c>
      <c r="E1941" t="s">
        <v>14</v>
      </c>
      <c r="F1941" t="s">
        <v>27</v>
      </c>
      <c r="G1941">
        <v>1</v>
      </c>
      <c r="H1941" s="5">
        <v>408.26</v>
      </c>
      <c r="I1941" s="5">
        <v>0.26</v>
      </c>
      <c r="J1941" s="5">
        <v>302.11239999999998</v>
      </c>
      <c r="K1941" s="5">
        <v>16.608566018626689</v>
      </c>
      <c r="L1941">
        <f>YEAR(SalesData[Order Date])</f>
        <v>2023</v>
      </c>
      <c r="M1941">
        <f>MONTH(SalesData[Order Date])</f>
        <v>9</v>
      </c>
      <c r="N1941" t="str">
        <f>TEXT(SalesData[[#This Row],[Order Date]], "mmmm")</f>
        <v>September</v>
      </c>
      <c r="O1941" s="7">
        <f>IF(SalesData[Sales]=0,0,SalesData[Profit]/SalesData[Sales])</f>
        <v>5.4974790901090753E-2</v>
      </c>
      <c r="P1941" s="8">
        <f t="shared" si="30"/>
        <v>6.3684906677117527E-4</v>
      </c>
      <c r="Q1941" t="str">
        <f>IF(SalesData[[#This Row],[Discount]]&gt;0, "Yes", "No")</f>
        <v>Yes</v>
      </c>
      <c r="R1941" t="str">
        <f>TEXT(SalesData[[#This Row],[Order Date]],"mmm-yyyy")</f>
        <v>Sep-2023</v>
      </c>
      <c r="S1941">
        <f>YEAR(SalesData[[#This Row],[Order Date]])*100 + MONTH(SalesData[[#This Row],[Order Date]])</f>
        <v>202309</v>
      </c>
    </row>
    <row r="1942" spans="1:19" x14ac:dyDescent="0.3">
      <c r="A1942" t="s">
        <v>18632</v>
      </c>
      <c r="B1942" s="3">
        <v>45192</v>
      </c>
      <c r="C1942" t="s">
        <v>18633</v>
      </c>
      <c r="D1942" t="s">
        <v>13</v>
      </c>
      <c r="E1942" t="s">
        <v>26</v>
      </c>
      <c r="F1942" t="s">
        <v>62</v>
      </c>
      <c r="G1942">
        <v>2</v>
      </c>
      <c r="H1942" s="5">
        <v>866.34</v>
      </c>
      <c r="I1942" s="5">
        <v>0.06</v>
      </c>
      <c r="J1942" s="5">
        <v>1628.7192</v>
      </c>
      <c r="K1942" s="5">
        <v>382.12633081626331</v>
      </c>
      <c r="L1942">
        <f>YEAR(SalesData[Order Date])</f>
        <v>2023</v>
      </c>
      <c r="M1942">
        <f>MONTH(SalesData[Order Date])</f>
        <v>9</v>
      </c>
      <c r="N1942" t="str">
        <f>TEXT(SalesData[[#This Row],[Order Date]], "mmmm")</f>
        <v>September</v>
      </c>
      <c r="O1942" s="7">
        <f>IF(SalesData[Sales]=0,0,SalesData[Profit]/SalesData[Sales])</f>
        <v>0.23461768659463417</v>
      </c>
      <c r="P1942" s="8">
        <f t="shared" si="30"/>
        <v>3.4628436872359578E-5</v>
      </c>
      <c r="Q1942" t="str">
        <f>IF(SalesData[[#This Row],[Discount]]&gt;0, "Yes", "No")</f>
        <v>Yes</v>
      </c>
      <c r="R1942" t="str">
        <f>TEXT(SalesData[[#This Row],[Order Date]],"mmm-yyyy")</f>
        <v>Sep-2023</v>
      </c>
      <c r="S1942">
        <f>YEAR(SalesData[[#This Row],[Order Date]])*100 + MONTH(SalesData[[#This Row],[Order Date]])</f>
        <v>202309</v>
      </c>
    </row>
    <row r="1943" spans="1:19" x14ac:dyDescent="0.3">
      <c r="A1943" t="s">
        <v>18639</v>
      </c>
      <c r="B1943" s="3">
        <v>45191</v>
      </c>
      <c r="C1943" t="s">
        <v>18640</v>
      </c>
      <c r="D1943" t="s">
        <v>13</v>
      </c>
      <c r="E1943" t="s">
        <v>19</v>
      </c>
      <c r="F1943" t="s">
        <v>62</v>
      </c>
      <c r="G1943">
        <v>9</v>
      </c>
      <c r="H1943" s="5">
        <v>614.89</v>
      </c>
      <c r="I1943" s="5">
        <v>0.13</v>
      </c>
      <c r="J1943" s="5">
        <v>4814.5887000000002</v>
      </c>
      <c r="K1943" s="5">
        <v>1377.8076699575979</v>
      </c>
      <c r="L1943">
        <f>YEAR(SalesData[Order Date])</f>
        <v>2023</v>
      </c>
      <c r="M1943">
        <f>MONTH(SalesData[Order Date])</f>
        <v>9</v>
      </c>
      <c r="N1943" t="str">
        <f>TEXT(SalesData[[#This Row],[Order Date]], "mmmm")</f>
        <v>September</v>
      </c>
      <c r="O1943" s="7">
        <f>IF(SalesData[Sales]=0,0,SalesData[Profit]/SalesData[Sales])</f>
        <v>0.28617349389732871</v>
      </c>
      <c r="P1943" s="8">
        <f t="shared" si="30"/>
        <v>2.3491103196416343E-5</v>
      </c>
      <c r="Q1943" t="str">
        <f>IF(SalesData[[#This Row],[Discount]]&gt;0, "Yes", "No")</f>
        <v>Yes</v>
      </c>
      <c r="R1943" t="str">
        <f>TEXT(SalesData[[#This Row],[Order Date]],"mmm-yyyy")</f>
        <v>Sep-2023</v>
      </c>
      <c r="S1943">
        <f>YEAR(SalesData[[#This Row],[Order Date]])*100 + MONTH(SalesData[[#This Row],[Order Date]])</f>
        <v>202309</v>
      </c>
    </row>
    <row r="1944" spans="1:19" x14ac:dyDescent="0.3">
      <c r="A1944" t="s">
        <v>18650</v>
      </c>
      <c r="B1944" s="3">
        <v>45180</v>
      </c>
      <c r="C1944" t="s">
        <v>7694</v>
      </c>
      <c r="D1944" t="s">
        <v>13</v>
      </c>
      <c r="E1944" t="s">
        <v>19</v>
      </c>
      <c r="F1944" t="s">
        <v>39</v>
      </c>
      <c r="G1944">
        <v>4</v>
      </c>
      <c r="H1944" s="5">
        <v>608.23</v>
      </c>
      <c r="I1944" s="5">
        <v>0.01</v>
      </c>
      <c r="J1944" s="5">
        <v>2408.5907999999999</v>
      </c>
      <c r="K1944" s="5">
        <v>284.7496258254385</v>
      </c>
      <c r="L1944">
        <f>YEAR(SalesData[Order Date])</f>
        <v>2023</v>
      </c>
      <c r="M1944">
        <f>MONTH(SalesData[Order Date])</f>
        <v>9</v>
      </c>
      <c r="N1944" t="str">
        <f>TEXT(SalesData[[#This Row],[Order Date]], "mmmm")</f>
        <v>September</v>
      </c>
      <c r="O1944" s="7">
        <f>IF(SalesData[Sales]=0,0,SalesData[Profit]/SalesData[Sales])</f>
        <v>0.11822249998855701</v>
      </c>
      <c r="P1944" s="8">
        <f t="shared" si="30"/>
        <v>4.1102872268714134E-6</v>
      </c>
      <c r="Q1944" t="str">
        <f>IF(SalesData[[#This Row],[Discount]]&gt;0, "Yes", "No")</f>
        <v>Yes</v>
      </c>
      <c r="R1944" t="str">
        <f>TEXT(SalesData[[#This Row],[Order Date]],"mmm-yyyy")</f>
        <v>Sep-2023</v>
      </c>
      <c r="S1944">
        <f>YEAR(SalesData[[#This Row],[Order Date]])*100 + MONTH(SalesData[[#This Row],[Order Date]])</f>
        <v>202309</v>
      </c>
    </row>
    <row r="1945" spans="1:19" x14ac:dyDescent="0.3">
      <c r="A1945" t="s">
        <v>18696</v>
      </c>
      <c r="B1945" s="3">
        <v>45188</v>
      </c>
      <c r="C1945" t="s">
        <v>18697</v>
      </c>
      <c r="D1945" t="s">
        <v>30</v>
      </c>
      <c r="E1945" t="s">
        <v>14</v>
      </c>
      <c r="F1945" t="s">
        <v>53</v>
      </c>
      <c r="G1945">
        <v>6</v>
      </c>
      <c r="H1945" s="5">
        <v>55.17</v>
      </c>
      <c r="I1945" s="5">
        <v>0.05</v>
      </c>
      <c r="J1945" s="5">
        <v>314.46899999999999</v>
      </c>
      <c r="K1945" s="5">
        <v>83.389409637389804</v>
      </c>
      <c r="L1945">
        <f>YEAR(SalesData[Order Date])</f>
        <v>2023</v>
      </c>
      <c r="M1945">
        <f>MONTH(SalesData[Order Date])</f>
        <v>9</v>
      </c>
      <c r="N1945" t="str">
        <f>TEXT(SalesData[[#This Row],[Order Date]], "mmmm")</f>
        <v>September</v>
      </c>
      <c r="O1945" s="7">
        <f>IF(SalesData[Sales]=0,0,SalesData[Profit]/SalesData[Sales])</f>
        <v>0.26517529434503817</v>
      </c>
      <c r="P1945" s="8">
        <f t="shared" si="30"/>
        <v>1.5104827502869918E-4</v>
      </c>
      <c r="Q1945" t="str">
        <f>IF(SalesData[[#This Row],[Discount]]&gt;0, "Yes", "No")</f>
        <v>Yes</v>
      </c>
      <c r="R1945" t="str">
        <f>TEXT(SalesData[[#This Row],[Order Date]],"mmm-yyyy")</f>
        <v>Sep-2023</v>
      </c>
      <c r="S1945">
        <f>YEAR(SalesData[[#This Row],[Order Date]])*100 + MONTH(SalesData[[#This Row],[Order Date]])</f>
        <v>202309</v>
      </c>
    </row>
    <row r="1946" spans="1:19" x14ac:dyDescent="0.3">
      <c r="A1946" t="s">
        <v>18838</v>
      </c>
      <c r="B1946" s="3">
        <v>45171</v>
      </c>
      <c r="C1946" t="s">
        <v>18839</v>
      </c>
      <c r="D1946" t="s">
        <v>23</v>
      </c>
      <c r="E1946" t="s">
        <v>19</v>
      </c>
      <c r="F1946" t="s">
        <v>31</v>
      </c>
      <c r="G1946">
        <v>8</v>
      </c>
      <c r="H1946" s="5">
        <v>667.33</v>
      </c>
      <c r="I1946" s="5">
        <v>0.19</v>
      </c>
      <c r="J1946" s="5">
        <v>4324.2984000000006</v>
      </c>
      <c r="K1946" s="5">
        <v>756.57868560079498</v>
      </c>
      <c r="L1946">
        <f>YEAR(SalesData[Order Date])</f>
        <v>2023</v>
      </c>
      <c r="M1946">
        <f>MONTH(SalesData[Order Date])</f>
        <v>9</v>
      </c>
      <c r="N1946" t="str">
        <f>TEXT(SalesData[[#This Row],[Order Date]], "mmmm")</f>
        <v>September</v>
      </c>
      <c r="O1946" s="7">
        <f>IF(SalesData[Sales]=0,0,SalesData[Profit]/SalesData[Sales])</f>
        <v>0.17495986992960405</v>
      </c>
      <c r="P1946" s="8">
        <f t="shared" si="30"/>
        <v>3.5589588359582213E-5</v>
      </c>
      <c r="Q1946" t="str">
        <f>IF(SalesData[[#This Row],[Discount]]&gt;0, "Yes", "No")</f>
        <v>Yes</v>
      </c>
      <c r="R1946" t="str">
        <f>TEXT(SalesData[[#This Row],[Order Date]],"mmm-yyyy")</f>
        <v>Sep-2023</v>
      </c>
      <c r="S1946">
        <f>YEAR(SalesData[[#This Row],[Order Date]])*100 + MONTH(SalesData[[#This Row],[Order Date]])</f>
        <v>202309</v>
      </c>
    </row>
    <row r="1947" spans="1:19" x14ac:dyDescent="0.3">
      <c r="A1947" t="s">
        <v>18844</v>
      </c>
      <c r="B1947" s="3">
        <v>45192</v>
      </c>
      <c r="C1947" t="s">
        <v>18845</v>
      </c>
      <c r="D1947" t="s">
        <v>30</v>
      </c>
      <c r="E1947" t="s">
        <v>19</v>
      </c>
      <c r="F1947" t="s">
        <v>20</v>
      </c>
      <c r="G1947">
        <v>6</v>
      </c>
      <c r="H1947" s="5">
        <v>705.86</v>
      </c>
      <c r="I1947" s="5">
        <v>0.14000000000000001</v>
      </c>
      <c r="J1947" s="5">
        <v>3642.2375999999999</v>
      </c>
      <c r="K1947" s="5">
        <v>765.96956739065331</v>
      </c>
      <c r="L1947">
        <f>YEAR(SalesData[Order Date])</f>
        <v>2023</v>
      </c>
      <c r="M1947">
        <f>MONTH(SalesData[Order Date])</f>
        <v>9</v>
      </c>
      <c r="N1947" t="str">
        <f>TEXT(SalesData[[#This Row],[Order Date]], "mmmm")</f>
        <v>September</v>
      </c>
      <c r="O1947" s="7">
        <f>IF(SalesData[Sales]=0,0,SalesData[Profit]/SalesData[Sales])</f>
        <v>0.21030192192586594</v>
      </c>
      <c r="P1947" s="8">
        <f t="shared" si="30"/>
        <v>3.3056602347963246E-5</v>
      </c>
      <c r="Q1947" t="str">
        <f>IF(SalesData[[#This Row],[Discount]]&gt;0, "Yes", "No")</f>
        <v>Yes</v>
      </c>
      <c r="R1947" t="str">
        <f>TEXT(SalesData[[#This Row],[Order Date]],"mmm-yyyy")</f>
        <v>Sep-2023</v>
      </c>
      <c r="S1947">
        <f>YEAR(SalesData[[#This Row],[Order Date]])*100 + MONTH(SalesData[[#This Row],[Order Date]])</f>
        <v>202309</v>
      </c>
    </row>
    <row r="1948" spans="1:19" x14ac:dyDescent="0.3">
      <c r="A1948" t="s">
        <v>18890</v>
      </c>
      <c r="B1948" s="3">
        <v>45172</v>
      </c>
      <c r="C1948" t="s">
        <v>18891</v>
      </c>
      <c r="D1948" t="s">
        <v>13</v>
      </c>
      <c r="E1948" t="s">
        <v>19</v>
      </c>
      <c r="F1948" t="s">
        <v>31</v>
      </c>
      <c r="G1948">
        <v>1</v>
      </c>
      <c r="H1948" s="5">
        <v>207.28</v>
      </c>
      <c r="I1948" s="5">
        <v>0.15</v>
      </c>
      <c r="J1948" s="5">
        <v>176.18799999999999</v>
      </c>
      <c r="K1948" s="5">
        <v>10.94286916300817</v>
      </c>
      <c r="L1948">
        <f>YEAR(SalesData[Order Date])</f>
        <v>2023</v>
      </c>
      <c r="M1948">
        <f>MONTH(SalesData[Order Date])</f>
        <v>9</v>
      </c>
      <c r="N1948" t="str">
        <f>TEXT(SalesData[[#This Row],[Order Date]], "mmmm")</f>
        <v>September</v>
      </c>
      <c r="O1948" s="7">
        <f>IF(SalesData[Sales]=0,0,SalesData[Profit]/SalesData[Sales])</f>
        <v>6.2109049214521823E-2</v>
      </c>
      <c r="P1948" s="8">
        <f t="shared" si="30"/>
        <v>7.236588189888074E-4</v>
      </c>
      <c r="Q1948" t="str">
        <f>IF(SalesData[[#This Row],[Discount]]&gt;0, "Yes", "No")</f>
        <v>Yes</v>
      </c>
      <c r="R1948" t="str">
        <f>TEXT(SalesData[[#This Row],[Order Date]],"mmm-yyyy")</f>
        <v>Sep-2023</v>
      </c>
      <c r="S1948">
        <f>YEAR(SalesData[[#This Row],[Order Date]])*100 + MONTH(SalesData[[#This Row],[Order Date]])</f>
        <v>202309</v>
      </c>
    </row>
    <row r="1949" spans="1:19" x14ac:dyDescent="0.3">
      <c r="A1949" t="s">
        <v>18917</v>
      </c>
      <c r="B1949" s="3">
        <v>45183</v>
      </c>
      <c r="C1949" t="s">
        <v>18918</v>
      </c>
      <c r="D1949" t="s">
        <v>23</v>
      </c>
      <c r="E1949" t="s">
        <v>14</v>
      </c>
      <c r="F1949" t="s">
        <v>20</v>
      </c>
      <c r="G1949">
        <v>9</v>
      </c>
      <c r="H1949" s="5">
        <v>106.35</v>
      </c>
      <c r="I1949" s="5">
        <v>0</v>
      </c>
      <c r="J1949" s="5">
        <v>957.15</v>
      </c>
      <c r="K1949" s="5">
        <v>245.27745606591321</v>
      </c>
      <c r="L1949">
        <f>YEAR(SalesData[Order Date])</f>
        <v>2023</v>
      </c>
      <c r="M1949">
        <f>MONTH(SalesData[Order Date])</f>
        <v>9</v>
      </c>
      <c r="N1949" t="str">
        <f>TEXT(SalesData[[#This Row],[Order Date]], "mmmm")</f>
        <v>September</v>
      </c>
      <c r="O1949" s="7">
        <f>IF(SalesData[Sales]=0,0,SalesData[Profit]/SalesData[Sales])</f>
        <v>0.25625811635157836</v>
      </c>
      <c r="P1949" s="8">
        <f t="shared" si="30"/>
        <v>0</v>
      </c>
      <c r="Q1949" t="str">
        <f>IF(SalesData[[#This Row],[Discount]]&gt;0, "Yes", "No")</f>
        <v>No</v>
      </c>
      <c r="R1949" t="str">
        <f>TEXT(SalesData[[#This Row],[Order Date]],"mmm-yyyy")</f>
        <v>Sep-2023</v>
      </c>
      <c r="S1949">
        <f>YEAR(SalesData[[#This Row],[Order Date]])*100 + MONTH(SalesData[[#This Row],[Order Date]])</f>
        <v>202309</v>
      </c>
    </row>
    <row r="1950" spans="1:19" x14ac:dyDescent="0.3">
      <c r="A1950" t="s">
        <v>18963</v>
      </c>
      <c r="B1950" s="3">
        <v>45180</v>
      </c>
      <c r="C1950" t="s">
        <v>18964</v>
      </c>
      <c r="D1950" t="s">
        <v>23</v>
      </c>
      <c r="E1950" t="s">
        <v>26</v>
      </c>
      <c r="F1950" t="s">
        <v>91</v>
      </c>
      <c r="G1950">
        <v>5</v>
      </c>
      <c r="H1950" s="5">
        <v>699.68</v>
      </c>
      <c r="I1950" s="5">
        <v>0.28999999999999998</v>
      </c>
      <c r="J1950" s="5">
        <v>2483.864</v>
      </c>
      <c r="K1950" s="5">
        <v>333.21495321572559</v>
      </c>
      <c r="L1950">
        <f>YEAR(SalesData[Order Date])</f>
        <v>2023</v>
      </c>
      <c r="M1950">
        <f>MONTH(SalesData[Order Date])</f>
        <v>9</v>
      </c>
      <c r="N1950" t="str">
        <f>TEXT(SalesData[[#This Row],[Order Date]], "mmmm")</f>
        <v>September</v>
      </c>
      <c r="O1950" s="7">
        <f>IF(SalesData[Sales]=0,0,SalesData[Profit]/SalesData[Sales])</f>
        <v>0.13415185099334165</v>
      </c>
      <c r="P1950" s="8">
        <f t="shared" si="30"/>
        <v>8.2895037731534421E-5</v>
      </c>
      <c r="Q1950" t="str">
        <f>IF(SalesData[[#This Row],[Discount]]&gt;0, "Yes", "No")</f>
        <v>Yes</v>
      </c>
      <c r="R1950" t="str">
        <f>TEXT(SalesData[[#This Row],[Order Date]],"mmm-yyyy")</f>
        <v>Sep-2023</v>
      </c>
      <c r="S1950">
        <f>YEAR(SalesData[[#This Row],[Order Date]])*100 + MONTH(SalesData[[#This Row],[Order Date]])</f>
        <v>202309</v>
      </c>
    </row>
    <row r="1951" spans="1:19" x14ac:dyDescent="0.3">
      <c r="A1951" t="s">
        <v>19116</v>
      </c>
      <c r="B1951" s="3">
        <v>45171</v>
      </c>
      <c r="C1951" t="s">
        <v>15610</v>
      </c>
      <c r="D1951" t="s">
        <v>18</v>
      </c>
      <c r="E1951" t="s">
        <v>14</v>
      </c>
      <c r="F1951" t="s">
        <v>15</v>
      </c>
      <c r="G1951">
        <v>4</v>
      </c>
      <c r="H1951" s="5">
        <v>830.34</v>
      </c>
      <c r="I1951" s="5">
        <v>0.09</v>
      </c>
      <c r="J1951" s="5">
        <v>3022.4376000000002</v>
      </c>
      <c r="K1951" s="5">
        <v>642.25985265954375</v>
      </c>
      <c r="L1951">
        <f>YEAR(SalesData[Order Date])</f>
        <v>2023</v>
      </c>
      <c r="M1951">
        <f>MONTH(SalesData[Order Date])</f>
        <v>9</v>
      </c>
      <c r="N1951" t="str">
        <f>TEXT(SalesData[[#This Row],[Order Date]], "mmmm")</f>
        <v>September</v>
      </c>
      <c r="O1951" s="7">
        <f>IF(SalesData[Sales]=0,0,SalesData[Profit]/SalesData[Sales])</f>
        <v>0.21249730768950986</v>
      </c>
      <c r="P1951" s="8">
        <f t="shared" si="30"/>
        <v>2.7097333622371555E-5</v>
      </c>
      <c r="Q1951" t="str">
        <f>IF(SalesData[[#This Row],[Discount]]&gt;0, "Yes", "No")</f>
        <v>Yes</v>
      </c>
      <c r="R1951" t="str">
        <f>TEXT(SalesData[[#This Row],[Order Date]],"mmm-yyyy")</f>
        <v>Sep-2023</v>
      </c>
      <c r="S1951">
        <f>YEAR(SalesData[[#This Row],[Order Date]])*100 + MONTH(SalesData[[#This Row],[Order Date]])</f>
        <v>202309</v>
      </c>
    </row>
    <row r="1952" spans="1:19" x14ac:dyDescent="0.3">
      <c r="A1952" t="s">
        <v>19137</v>
      </c>
      <c r="B1952" s="3">
        <v>45188</v>
      </c>
      <c r="C1952" t="s">
        <v>19138</v>
      </c>
      <c r="D1952" t="s">
        <v>23</v>
      </c>
      <c r="E1952" t="s">
        <v>26</v>
      </c>
      <c r="F1952" t="s">
        <v>27</v>
      </c>
      <c r="G1952">
        <v>1</v>
      </c>
      <c r="H1952" s="5">
        <v>659.68</v>
      </c>
      <c r="I1952" s="5">
        <v>0.18</v>
      </c>
      <c r="J1952" s="5">
        <v>540.93759999999997</v>
      </c>
      <c r="K1952" s="5">
        <v>73.386565292387473</v>
      </c>
      <c r="L1952">
        <f>YEAR(SalesData[Order Date])</f>
        <v>2023</v>
      </c>
      <c r="M1952">
        <f>MONTH(SalesData[Order Date])</f>
        <v>9</v>
      </c>
      <c r="N1952" t="str">
        <f>TEXT(SalesData[[#This Row],[Order Date]], "mmmm")</f>
        <v>September</v>
      </c>
      <c r="O1952" s="7">
        <f>IF(SalesData[Sales]=0,0,SalesData[Profit]/SalesData[Sales])</f>
        <v>0.13566549134759254</v>
      </c>
      <c r="P1952" s="8">
        <f t="shared" si="30"/>
        <v>2.7285956827552752E-4</v>
      </c>
      <c r="Q1952" t="str">
        <f>IF(SalesData[[#This Row],[Discount]]&gt;0, "Yes", "No")</f>
        <v>Yes</v>
      </c>
      <c r="R1952" t="str">
        <f>TEXT(SalesData[[#This Row],[Order Date]],"mmm-yyyy")</f>
        <v>Sep-2023</v>
      </c>
      <c r="S1952">
        <f>YEAR(SalesData[[#This Row],[Order Date]])*100 + MONTH(SalesData[[#This Row],[Order Date]])</f>
        <v>202309</v>
      </c>
    </row>
    <row r="1953" spans="1:19" x14ac:dyDescent="0.3">
      <c r="A1953" t="s">
        <v>19212</v>
      </c>
      <c r="B1953" s="3">
        <v>45188</v>
      </c>
      <c r="C1953" t="s">
        <v>19213</v>
      </c>
      <c r="D1953" t="s">
        <v>13</v>
      </c>
      <c r="E1953" t="s">
        <v>14</v>
      </c>
      <c r="F1953" t="s">
        <v>20</v>
      </c>
      <c r="G1953">
        <v>7</v>
      </c>
      <c r="H1953" s="5">
        <v>923.16</v>
      </c>
      <c r="I1953" s="5">
        <v>0.02</v>
      </c>
      <c r="J1953" s="5">
        <v>6332.8775999999998</v>
      </c>
      <c r="K1953" s="5">
        <v>1047.885161390428</v>
      </c>
      <c r="L1953">
        <f>YEAR(SalesData[Order Date])</f>
        <v>2023</v>
      </c>
      <c r="M1953">
        <f>MONTH(SalesData[Order Date])</f>
        <v>9</v>
      </c>
      <c r="N1953" t="str">
        <f>TEXT(SalesData[[#This Row],[Order Date]], "mmmm")</f>
        <v>September</v>
      </c>
      <c r="O1953" s="7">
        <f>IF(SalesData[Sales]=0,0,SalesData[Profit]/SalesData[Sales])</f>
        <v>0.16546745848844893</v>
      </c>
      <c r="P1953" s="8">
        <f t="shared" si="30"/>
        <v>3.0949595488786961E-6</v>
      </c>
      <c r="Q1953" t="str">
        <f>IF(SalesData[[#This Row],[Discount]]&gt;0, "Yes", "No")</f>
        <v>Yes</v>
      </c>
      <c r="R1953" t="str">
        <f>TEXT(SalesData[[#This Row],[Order Date]],"mmm-yyyy")</f>
        <v>Sep-2023</v>
      </c>
      <c r="S1953">
        <f>YEAR(SalesData[[#This Row],[Order Date]])*100 + MONTH(SalesData[[#This Row],[Order Date]])</f>
        <v>202309</v>
      </c>
    </row>
    <row r="1954" spans="1:19" x14ac:dyDescent="0.3">
      <c r="A1954" t="s">
        <v>19250</v>
      </c>
      <c r="B1954" s="3">
        <v>45172</v>
      </c>
      <c r="C1954" t="s">
        <v>19251</v>
      </c>
      <c r="D1954" t="s">
        <v>23</v>
      </c>
      <c r="E1954" t="s">
        <v>19</v>
      </c>
      <c r="F1954" t="s">
        <v>39</v>
      </c>
      <c r="G1954">
        <v>5</v>
      </c>
      <c r="H1954" s="5">
        <v>444.34</v>
      </c>
      <c r="I1954" s="5">
        <v>0.18</v>
      </c>
      <c r="J1954" s="5">
        <v>1821.7940000000001</v>
      </c>
      <c r="K1954" s="5">
        <v>460.99379012298238</v>
      </c>
      <c r="L1954">
        <f>YEAR(SalesData[Order Date])</f>
        <v>2023</v>
      </c>
      <c r="M1954">
        <f>MONTH(SalesData[Order Date])</f>
        <v>9</v>
      </c>
      <c r="N1954" t="str">
        <f>TEXT(SalesData[[#This Row],[Order Date]], "mmmm")</f>
        <v>September</v>
      </c>
      <c r="O1954" s="7">
        <f>IF(SalesData[Sales]=0,0,SalesData[Profit]/SalesData[Sales])</f>
        <v>0.25304386232635651</v>
      </c>
      <c r="P1954" s="8">
        <f t="shared" si="30"/>
        <v>8.1019039474276459E-5</v>
      </c>
      <c r="Q1954" t="str">
        <f>IF(SalesData[[#This Row],[Discount]]&gt;0, "Yes", "No")</f>
        <v>Yes</v>
      </c>
      <c r="R1954" t="str">
        <f>TEXT(SalesData[[#This Row],[Order Date]],"mmm-yyyy")</f>
        <v>Sep-2023</v>
      </c>
      <c r="S1954">
        <f>YEAR(SalesData[[#This Row],[Order Date]])*100 + MONTH(SalesData[[#This Row],[Order Date]])</f>
        <v>202309</v>
      </c>
    </row>
    <row r="1955" spans="1:19" x14ac:dyDescent="0.3">
      <c r="A1955" t="s">
        <v>19287</v>
      </c>
      <c r="B1955" s="3">
        <v>45172</v>
      </c>
      <c r="C1955" t="s">
        <v>19288</v>
      </c>
      <c r="D1955" t="s">
        <v>23</v>
      </c>
      <c r="E1955" t="s">
        <v>26</v>
      </c>
      <c r="F1955" t="s">
        <v>31</v>
      </c>
      <c r="G1955">
        <v>1</v>
      </c>
      <c r="H1955" s="5">
        <v>426.47</v>
      </c>
      <c r="I1955" s="5">
        <v>0.09</v>
      </c>
      <c r="J1955" s="5">
        <v>388.08769999999998</v>
      </c>
      <c r="K1955" s="5">
        <v>20.859764066717862</v>
      </c>
      <c r="L1955">
        <f>YEAR(SalesData[Order Date])</f>
        <v>2023</v>
      </c>
      <c r="M1955">
        <f>MONTH(SalesData[Order Date])</f>
        <v>9</v>
      </c>
      <c r="N1955" t="str">
        <f>TEXT(SalesData[[#This Row],[Order Date]], "mmmm")</f>
        <v>September</v>
      </c>
      <c r="O1955" s="7">
        <f>IF(SalesData[Sales]=0,0,SalesData[Profit]/SalesData[Sales])</f>
        <v>5.3750129330864808E-2</v>
      </c>
      <c r="P1955" s="8">
        <f t="shared" si="30"/>
        <v>2.1103477384106734E-4</v>
      </c>
      <c r="Q1955" t="str">
        <f>IF(SalesData[[#This Row],[Discount]]&gt;0, "Yes", "No")</f>
        <v>Yes</v>
      </c>
      <c r="R1955" t="str">
        <f>TEXT(SalesData[[#This Row],[Order Date]],"mmm-yyyy")</f>
        <v>Sep-2023</v>
      </c>
      <c r="S1955">
        <f>YEAR(SalesData[[#This Row],[Order Date]])*100 + MONTH(SalesData[[#This Row],[Order Date]])</f>
        <v>202309</v>
      </c>
    </row>
    <row r="1956" spans="1:19" x14ac:dyDescent="0.3">
      <c r="A1956" t="s">
        <v>19299</v>
      </c>
      <c r="B1956" s="3">
        <v>45178</v>
      </c>
      <c r="C1956" t="s">
        <v>19300</v>
      </c>
      <c r="D1956" t="s">
        <v>18</v>
      </c>
      <c r="E1956" t="s">
        <v>14</v>
      </c>
      <c r="F1956" t="s">
        <v>39</v>
      </c>
      <c r="G1956">
        <v>6</v>
      </c>
      <c r="H1956" s="5">
        <v>378.97</v>
      </c>
      <c r="I1956" s="5">
        <v>0.03</v>
      </c>
      <c r="J1956" s="5">
        <v>2205.6053999999999</v>
      </c>
      <c r="K1956" s="5">
        <v>118.7130422655286</v>
      </c>
      <c r="L1956">
        <f>YEAR(SalesData[Order Date])</f>
        <v>2023</v>
      </c>
      <c r="M1956">
        <f>MONTH(SalesData[Order Date])</f>
        <v>9</v>
      </c>
      <c r="N1956" t="str">
        <f>TEXT(SalesData[[#This Row],[Order Date]], "mmmm")</f>
        <v>September</v>
      </c>
      <c r="O1956" s="7">
        <f>IF(SalesData[Sales]=0,0,SalesData[Profit]/SalesData[Sales])</f>
        <v>5.3823336787953369E-2</v>
      </c>
      <c r="P1956" s="8">
        <f t="shared" si="30"/>
        <v>1.3193656489959625E-5</v>
      </c>
      <c r="Q1956" t="str">
        <f>IF(SalesData[[#This Row],[Discount]]&gt;0, "Yes", "No")</f>
        <v>Yes</v>
      </c>
      <c r="R1956" t="str">
        <f>TEXT(SalesData[[#This Row],[Order Date]],"mmm-yyyy")</f>
        <v>Sep-2023</v>
      </c>
      <c r="S1956">
        <f>YEAR(SalesData[[#This Row],[Order Date]])*100 + MONTH(SalesData[[#This Row],[Order Date]])</f>
        <v>202309</v>
      </c>
    </row>
    <row r="1957" spans="1:19" x14ac:dyDescent="0.3">
      <c r="A1957" t="s">
        <v>19323</v>
      </c>
      <c r="B1957" s="3">
        <v>45191</v>
      </c>
      <c r="C1957" t="s">
        <v>19324</v>
      </c>
      <c r="D1957" t="s">
        <v>30</v>
      </c>
      <c r="E1957" t="s">
        <v>14</v>
      </c>
      <c r="F1957" t="s">
        <v>15</v>
      </c>
      <c r="G1957">
        <v>6</v>
      </c>
      <c r="H1957" s="5">
        <v>434.32</v>
      </c>
      <c r="I1957" s="5">
        <v>0.15</v>
      </c>
      <c r="J1957" s="5">
        <v>2215.0320000000002</v>
      </c>
      <c r="K1957" s="5">
        <v>202.36722466355579</v>
      </c>
      <c r="L1957">
        <f>YEAR(SalesData[Order Date])</f>
        <v>2023</v>
      </c>
      <c r="M1957">
        <f>MONTH(SalesData[Order Date])</f>
        <v>9</v>
      </c>
      <c r="N1957" t="str">
        <f>TEXT(SalesData[[#This Row],[Order Date]], "mmmm")</f>
        <v>September</v>
      </c>
      <c r="O1957" s="7">
        <f>IF(SalesData[Sales]=0,0,SalesData[Profit]/SalesData[Sales])</f>
        <v>9.136085829168869E-2</v>
      </c>
      <c r="P1957" s="8">
        <f t="shared" si="30"/>
        <v>5.7561245164855404E-5</v>
      </c>
      <c r="Q1957" t="str">
        <f>IF(SalesData[[#This Row],[Discount]]&gt;0, "Yes", "No")</f>
        <v>Yes</v>
      </c>
      <c r="R1957" t="str">
        <f>TEXT(SalesData[[#This Row],[Order Date]],"mmm-yyyy")</f>
        <v>Sep-2023</v>
      </c>
      <c r="S1957">
        <f>YEAR(SalesData[[#This Row],[Order Date]])*100 + MONTH(SalesData[[#This Row],[Order Date]])</f>
        <v>202309</v>
      </c>
    </row>
    <row r="1958" spans="1:19" x14ac:dyDescent="0.3">
      <c r="A1958" t="s">
        <v>19355</v>
      </c>
      <c r="B1958" s="3">
        <v>45197</v>
      </c>
      <c r="C1958" t="s">
        <v>19356</v>
      </c>
      <c r="D1958" t="s">
        <v>30</v>
      </c>
      <c r="E1958" t="s">
        <v>26</v>
      </c>
      <c r="F1958" t="s">
        <v>53</v>
      </c>
      <c r="G1958">
        <v>3</v>
      </c>
      <c r="H1958" s="5">
        <v>298.25</v>
      </c>
      <c r="I1958" s="5">
        <v>0.14000000000000001</v>
      </c>
      <c r="J1958" s="5">
        <v>769.48500000000001</v>
      </c>
      <c r="K1958" s="5">
        <v>199.34716794398469</v>
      </c>
      <c r="L1958">
        <f>YEAR(SalesData[Order Date])</f>
        <v>2023</v>
      </c>
      <c r="M1958">
        <f>MONTH(SalesData[Order Date])</f>
        <v>9</v>
      </c>
      <c r="N1958" t="str">
        <f>TEXT(SalesData[[#This Row],[Order Date]], "mmmm")</f>
        <v>September</v>
      </c>
      <c r="O1958" s="7">
        <f>IF(SalesData[Sales]=0,0,SalesData[Profit]/SalesData[Sales])</f>
        <v>0.25906569711428384</v>
      </c>
      <c r="P1958" s="8">
        <f t="shared" si="30"/>
        <v>1.5646828723107014E-4</v>
      </c>
      <c r="Q1958" t="str">
        <f>IF(SalesData[[#This Row],[Discount]]&gt;0, "Yes", "No")</f>
        <v>Yes</v>
      </c>
      <c r="R1958" t="str">
        <f>TEXT(SalesData[[#This Row],[Order Date]],"mmm-yyyy")</f>
        <v>Sep-2023</v>
      </c>
      <c r="S1958">
        <f>YEAR(SalesData[[#This Row],[Order Date]])*100 + MONTH(SalesData[[#This Row],[Order Date]])</f>
        <v>202309</v>
      </c>
    </row>
    <row r="1959" spans="1:19" x14ac:dyDescent="0.3">
      <c r="A1959" t="s">
        <v>42</v>
      </c>
      <c r="B1959" s="3">
        <v>45227</v>
      </c>
      <c r="C1959" t="s">
        <v>43</v>
      </c>
      <c r="D1959" t="s">
        <v>13</v>
      </c>
      <c r="E1959" t="s">
        <v>26</v>
      </c>
      <c r="F1959" t="s">
        <v>44</v>
      </c>
      <c r="G1959">
        <v>3</v>
      </c>
      <c r="H1959" s="5">
        <v>368.38</v>
      </c>
      <c r="I1959" s="5">
        <v>0.03</v>
      </c>
      <c r="J1959" s="5">
        <v>1071.9857999999999</v>
      </c>
      <c r="K1959" s="5">
        <v>280.6900614994521</v>
      </c>
      <c r="L1959">
        <f>YEAR(SalesData[Order Date])</f>
        <v>2023</v>
      </c>
      <c r="M1959">
        <f>MONTH(SalesData[Order Date])</f>
        <v>10</v>
      </c>
      <c r="N1959" t="str">
        <f>TEXT(SalesData[[#This Row],[Order Date]], "mmmm")</f>
        <v>October</v>
      </c>
      <c r="O1959" s="7">
        <f>IF(SalesData[Sales]=0,0,SalesData[Profit]/SalesData[Sales])</f>
        <v>0.26184121235510033</v>
      </c>
      <c r="P1959" s="8">
        <f t="shared" si="30"/>
        <v>2.7145881969705197E-5</v>
      </c>
      <c r="Q1959" t="str">
        <f>IF(SalesData[[#This Row],[Discount]]&gt;0, "Yes", "No")</f>
        <v>Yes</v>
      </c>
      <c r="R1959" t="str">
        <f>TEXT(SalesData[[#This Row],[Order Date]],"mmm-yyyy")</f>
        <v>Oct-2023</v>
      </c>
      <c r="S1959">
        <f>YEAR(SalesData[[#This Row],[Order Date]])*100 + MONTH(SalesData[[#This Row],[Order Date]])</f>
        <v>202310</v>
      </c>
    </row>
    <row r="1960" spans="1:19" x14ac:dyDescent="0.3">
      <c r="A1960" t="s">
        <v>73</v>
      </c>
      <c r="B1960" s="3">
        <v>45224</v>
      </c>
      <c r="C1960" t="s">
        <v>74</v>
      </c>
      <c r="D1960" t="s">
        <v>23</v>
      </c>
      <c r="E1960" t="s">
        <v>26</v>
      </c>
      <c r="F1960" t="s">
        <v>15</v>
      </c>
      <c r="G1960">
        <v>6</v>
      </c>
      <c r="H1960" s="5">
        <v>484.08</v>
      </c>
      <c r="I1960" s="5">
        <v>0.23</v>
      </c>
      <c r="J1960" s="5">
        <v>2236.4495999999999</v>
      </c>
      <c r="K1960" s="5">
        <v>551.91089541405631</v>
      </c>
      <c r="L1960">
        <f>YEAR(SalesData[Order Date])</f>
        <v>2023</v>
      </c>
      <c r="M1960">
        <f>MONTH(SalesData[Order Date])</f>
        <v>10</v>
      </c>
      <c r="N1960" t="str">
        <f>TEXT(SalesData[[#This Row],[Order Date]], "mmmm")</f>
        <v>October</v>
      </c>
      <c r="O1960" s="7">
        <f>IF(SalesData[Sales]=0,0,SalesData[Profit]/SalesData[Sales])</f>
        <v>0.24677993879855659</v>
      </c>
      <c r="P1960" s="8">
        <f t="shared" si="30"/>
        <v>7.9188013000605964E-5</v>
      </c>
      <c r="Q1960" t="str">
        <f>IF(SalesData[[#This Row],[Discount]]&gt;0, "Yes", "No")</f>
        <v>Yes</v>
      </c>
      <c r="R1960" t="str">
        <f>TEXT(SalesData[[#This Row],[Order Date]],"mmm-yyyy")</f>
        <v>Oct-2023</v>
      </c>
      <c r="S1960">
        <f>YEAR(SalesData[[#This Row],[Order Date]])*100 + MONTH(SalesData[[#This Row],[Order Date]])</f>
        <v>202310</v>
      </c>
    </row>
    <row r="1961" spans="1:19" x14ac:dyDescent="0.3">
      <c r="A1961" t="s">
        <v>94</v>
      </c>
      <c r="B1961" s="3">
        <v>45223</v>
      </c>
      <c r="C1961" t="s">
        <v>95</v>
      </c>
      <c r="D1961" t="s">
        <v>30</v>
      </c>
      <c r="E1961" t="s">
        <v>19</v>
      </c>
      <c r="F1961" t="s">
        <v>34</v>
      </c>
      <c r="G1961">
        <v>1</v>
      </c>
      <c r="H1961" s="5">
        <v>150.68</v>
      </c>
      <c r="I1961" s="5">
        <v>0.22</v>
      </c>
      <c r="J1961" s="5">
        <v>117.5304</v>
      </c>
      <c r="K1961" s="5">
        <v>32.088615955851097</v>
      </c>
      <c r="L1961">
        <f>YEAR(SalesData[Order Date])</f>
        <v>2023</v>
      </c>
      <c r="M1961">
        <f>MONTH(SalesData[Order Date])</f>
        <v>10</v>
      </c>
      <c r="N1961" t="str">
        <f>TEXT(SalesData[[#This Row],[Order Date]], "mmmm")</f>
        <v>October</v>
      </c>
      <c r="O1961" s="7">
        <f>IF(SalesData[Sales]=0,0,SalesData[Profit]/SalesData[Sales])</f>
        <v>0.27302396618960795</v>
      </c>
      <c r="P1961" s="8">
        <f t="shared" si="30"/>
        <v>1.4600477833820015E-3</v>
      </c>
      <c r="Q1961" t="str">
        <f>IF(SalesData[[#This Row],[Discount]]&gt;0, "Yes", "No")</f>
        <v>Yes</v>
      </c>
      <c r="R1961" t="str">
        <f>TEXT(SalesData[[#This Row],[Order Date]],"mmm-yyyy")</f>
        <v>Oct-2023</v>
      </c>
      <c r="S1961">
        <f>YEAR(SalesData[[#This Row],[Order Date]])*100 + MONTH(SalesData[[#This Row],[Order Date]])</f>
        <v>202310</v>
      </c>
    </row>
    <row r="1962" spans="1:19" x14ac:dyDescent="0.3">
      <c r="A1962" t="s">
        <v>106</v>
      </c>
      <c r="B1962" s="3">
        <v>45208</v>
      </c>
      <c r="C1962" t="s">
        <v>107</v>
      </c>
      <c r="D1962" t="s">
        <v>13</v>
      </c>
      <c r="E1962" t="s">
        <v>26</v>
      </c>
      <c r="F1962" t="s">
        <v>91</v>
      </c>
      <c r="G1962">
        <v>6</v>
      </c>
      <c r="H1962" s="5">
        <v>695.71</v>
      </c>
      <c r="I1962" s="5">
        <v>0.28000000000000003</v>
      </c>
      <c r="J1962" s="5">
        <v>3005.4672</v>
      </c>
      <c r="K1962" s="5">
        <v>726.4582700057116</v>
      </c>
      <c r="L1962">
        <f>YEAR(SalesData[Order Date])</f>
        <v>2023</v>
      </c>
      <c r="M1962">
        <f>MONTH(SalesData[Order Date])</f>
        <v>10</v>
      </c>
      <c r="N1962" t="str">
        <f>TEXT(SalesData[[#This Row],[Order Date]], "mmmm")</f>
        <v>October</v>
      </c>
      <c r="O1962" s="7">
        <f>IF(SalesData[Sales]=0,0,SalesData[Profit]/SalesData[Sales])</f>
        <v>0.24171226024549913</v>
      </c>
      <c r="P1962" s="8">
        <f t="shared" si="30"/>
        <v>6.7077757494741583E-5</v>
      </c>
      <c r="Q1962" t="str">
        <f>IF(SalesData[[#This Row],[Discount]]&gt;0, "Yes", "No")</f>
        <v>Yes</v>
      </c>
      <c r="R1962" t="str">
        <f>TEXT(SalesData[[#This Row],[Order Date]],"mmm-yyyy")</f>
        <v>Oct-2023</v>
      </c>
      <c r="S1962">
        <f>YEAR(SalesData[[#This Row],[Order Date]])*100 + MONTH(SalesData[[#This Row],[Order Date]])</f>
        <v>202310</v>
      </c>
    </row>
    <row r="1963" spans="1:19" x14ac:dyDescent="0.3">
      <c r="A1963" t="s">
        <v>116</v>
      </c>
      <c r="B1963" s="3">
        <v>45200</v>
      </c>
      <c r="C1963" t="s">
        <v>117</v>
      </c>
      <c r="D1963" t="s">
        <v>23</v>
      </c>
      <c r="E1963" t="s">
        <v>14</v>
      </c>
      <c r="F1963" t="s">
        <v>39</v>
      </c>
      <c r="G1963">
        <v>7</v>
      </c>
      <c r="H1963" s="5">
        <v>201.71</v>
      </c>
      <c r="I1963" s="5">
        <v>0.16</v>
      </c>
      <c r="J1963" s="5">
        <v>1186.0547999999999</v>
      </c>
      <c r="K1963" s="5">
        <v>235.1587420390351</v>
      </c>
      <c r="L1963">
        <f>YEAR(SalesData[Order Date])</f>
        <v>2023</v>
      </c>
      <c r="M1963">
        <f>MONTH(SalesData[Order Date])</f>
        <v>10</v>
      </c>
      <c r="N1963" t="str">
        <f>TEXT(SalesData[[#This Row],[Order Date]], "mmmm")</f>
        <v>October</v>
      </c>
      <c r="O1963" s="7">
        <f>IF(SalesData[Sales]=0,0,SalesData[Profit]/SalesData[Sales])</f>
        <v>0.19826971067360052</v>
      </c>
      <c r="P1963" s="8">
        <f t="shared" si="30"/>
        <v>1.1331685517397678E-4</v>
      </c>
      <c r="Q1963" t="str">
        <f>IF(SalesData[[#This Row],[Discount]]&gt;0, "Yes", "No")</f>
        <v>Yes</v>
      </c>
      <c r="R1963" t="str">
        <f>TEXT(SalesData[[#This Row],[Order Date]],"mmm-yyyy")</f>
        <v>Oct-2023</v>
      </c>
      <c r="S1963">
        <f>YEAR(SalesData[[#This Row],[Order Date]])*100 + MONTH(SalesData[[#This Row],[Order Date]])</f>
        <v>202310</v>
      </c>
    </row>
    <row r="1964" spans="1:19" x14ac:dyDescent="0.3">
      <c r="A1964" t="s">
        <v>134</v>
      </c>
      <c r="B1964" s="3">
        <v>45203</v>
      </c>
      <c r="C1964" t="s">
        <v>135</v>
      </c>
      <c r="D1964" t="s">
        <v>13</v>
      </c>
      <c r="E1964" t="s">
        <v>26</v>
      </c>
      <c r="F1964" t="s">
        <v>27</v>
      </c>
      <c r="G1964">
        <v>3</v>
      </c>
      <c r="H1964" s="5">
        <v>196.12</v>
      </c>
      <c r="I1964" s="5">
        <v>0.16</v>
      </c>
      <c r="J1964" s="5">
        <v>494.22239999999999</v>
      </c>
      <c r="K1964" s="5">
        <v>84.626487196431754</v>
      </c>
      <c r="L1964">
        <f>YEAR(SalesData[Order Date])</f>
        <v>2023</v>
      </c>
      <c r="M1964">
        <f>MONTH(SalesData[Order Date])</f>
        <v>10</v>
      </c>
      <c r="N1964" t="str">
        <f>TEXT(SalesData[[#This Row],[Order Date]], "mmmm")</f>
        <v>October</v>
      </c>
      <c r="O1964" s="7">
        <f>IF(SalesData[Sales]=0,0,SalesData[Profit]/SalesData[Sales])</f>
        <v>0.17123158965767588</v>
      </c>
      <c r="P1964" s="8">
        <f t="shared" si="30"/>
        <v>2.719423482221769E-4</v>
      </c>
      <c r="Q1964" t="str">
        <f>IF(SalesData[[#This Row],[Discount]]&gt;0, "Yes", "No")</f>
        <v>Yes</v>
      </c>
      <c r="R1964" t="str">
        <f>TEXT(SalesData[[#This Row],[Order Date]],"mmm-yyyy")</f>
        <v>Oct-2023</v>
      </c>
      <c r="S1964">
        <f>YEAR(SalesData[[#This Row],[Order Date]])*100 + MONTH(SalesData[[#This Row],[Order Date]])</f>
        <v>202310</v>
      </c>
    </row>
    <row r="1965" spans="1:19" x14ac:dyDescent="0.3">
      <c r="A1965" t="s">
        <v>198</v>
      </c>
      <c r="B1965" s="3">
        <v>45210</v>
      </c>
      <c r="C1965" t="s">
        <v>199</v>
      </c>
      <c r="D1965" t="s">
        <v>30</v>
      </c>
      <c r="E1965" t="s">
        <v>26</v>
      </c>
      <c r="F1965" t="s">
        <v>15</v>
      </c>
      <c r="G1965">
        <v>7</v>
      </c>
      <c r="H1965" s="5">
        <v>184.43</v>
      </c>
      <c r="I1965" s="5">
        <v>0.25</v>
      </c>
      <c r="J1965" s="5">
        <v>968.25749999999994</v>
      </c>
      <c r="K1965" s="5">
        <v>277.90459750595892</v>
      </c>
      <c r="L1965">
        <f>YEAR(SalesData[Order Date])</f>
        <v>2023</v>
      </c>
      <c r="M1965">
        <f>MONTH(SalesData[Order Date])</f>
        <v>10</v>
      </c>
      <c r="N1965" t="str">
        <f>TEXT(SalesData[[#This Row],[Order Date]], "mmmm")</f>
        <v>October</v>
      </c>
      <c r="O1965" s="7">
        <f>IF(SalesData[Sales]=0,0,SalesData[Profit]/SalesData[Sales])</f>
        <v>0.28701517675407517</v>
      </c>
      <c r="P1965" s="8">
        <f t="shared" si="30"/>
        <v>1.9364683464884083E-4</v>
      </c>
      <c r="Q1965" t="str">
        <f>IF(SalesData[[#This Row],[Discount]]&gt;0, "Yes", "No")</f>
        <v>Yes</v>
      </c>
      <c r="R1965" t="str">
        <f>TEXT(SalesData[[#This Row],[Order Date]],"mmm-yyyy")</f>
        <v>Oct-2023</v>
      </c>
      <c r="S1965">
        <f>YEAR(SalesData[[#This Row],[Order Date]])*100 + MONTH(SalesData[[#This Row],[Order Date]])</f>
        <v>202310</v>
      </c>
    </row>
    <row r="1966" spans="1:19" x14ac:dyDescent="0.3">
      <c r="A1966" t="s">
        <v>214</v>
      </c>
      <c r="B1966" s="3">
        <v>45230</v>
      </c>
      <c r="C1966" t="s">
        <v>215</v>
      </c>
      <c r="D1966" t="s">
        <v>13</v>
      </c>
      <c r="E1966" t="s">
        <v>14</v>
      </c>
      <c r="F1966" t="s">
        <v>53</v>
      </c>
      <c r="G1966">
        <v>4</v>
      </c>
      <c r="H1966" s="5">
        <v>912.68</v>
      </c>
      <c r="I1966" s="5">
        <v>0.04</v>
      </c>
      <c r="J1966" s="5">
        <v>3504.6912000000002</v>
      </c>
      <c r="K1966" s="5">
        <v>594.39106806890845</v>
      </c>
      <c r="L1966">
        <f>YEAR(SalesData[Order Date])</f>
        <v>2023</v>
      </c>
      <c r="M1966">
        <f>MONTH(SalesData[Order Date])</f>
        <v>10</v>
      </c>
      <c r="N1966" t="str">
        <f>TEXT(SalesData[[#This Row],[Order Date]], "mmmm")</f>
        <v>October</v>
      </c>
      <c r="O1966" s="7">
        <f>IF(SalesData[Sales]=0,0,SalesData[Profit]/SalesData[Sales])</f>
        <v>0.16959869904341598</v>
      </c>
      <c r="P1966" s="8">
        <f t="shared" si="30"/>
        <v>1.095674277950651E-5</v>
      </c>
      <c r="Q1966" t="str">
        <f>IF(SalesData[[#This Row],[Discount]]&gt;0, "Yes", "No")</f>
        <v>Yes</v>
      </c>
      <c r="R1966" t="str">
        <f>TEXT(SalesData[[#This Row],[Order Date]],"mmm-yyyy")</f>
        <v>Oct-2023</v>
      </c>
      <c r="S1966">
        <f>YEAR(SalesData[[#This Row],[Order Date]])*100 + MONTH(SalesData[[#This Row],[Order Date]])</f>
        <v>202310</v>
      </c>
    </row>
    <row r="1967" spans="1:19" x14ac:dyDescent="0.3">
      <c r="A1967" t="s">
        <v>258</v>
      </c>
      <c r="B1967" s="3">
        <v>45230</v>
      </c>
      <c r="C1967" t="s">
        <v>259</v>
      </c>
      <c r="D1967" t="s">
        <v>23</v>
      </c>
      <c r="E1967" t="s">
        <v>26</v>
      </c>
      <c r="F1967" t="s">
        <v>62</v>
      </c>
      <c r="G1967">
        <v>4</v>
      </c>
      <c r="H1967" s="5">
        <v>385.3</v>
      </c>
      <c r="I1967" s="5">
        <v>0.04</v>
      </c>
      <c r="J1967" s="5">
        <v>1479.5519999999999</v>
      </c>
      <c r="K1967" s="5">
        <v>424.67297078335162</v>
      </c>
      <c r="L1967">
        <f>YEAR(SalesData[Order Date])</f>
        <v>2023</v>
      </c>
      <c r="M1967">
        <f>MONTH(SalesData[Order Date])</f>
        <v>10</v>
      </c>
      <c r="N1967" t="str">
        <f>TEXT(SalesData[[#This Row],[Order Date]], "mmmm")</f>
        <v>October</v>
      </c>
      <c r="O1967" s="7">
        <f>IF(SalesData[Sales]=0,0,SalesData[Profit]/SalesData[Sales])</f>
        <v>0.28702808065100222</v>
      </c>
      <c r="P1967" s="8">
        <f t="shared" si="30"/>
        <v>2.5953802232026991E-5</v>
      </c>
      <c r="Q1967" t="str">
        <f>IF(SalesData[[#This Row],[Discount]]&gt;0, "Yes", "No")</f>
        <v>Yes</v>
      </c>
      <c r="R1967" t="str">
        <f>TEXT(SalesData[[#This Row],[Order Date]],"mmm-yyyy")</f>
        <v>Oct-2023</v>
      </c>
      <c r="S1967">
        <f>YEAR(SalesData[[#This Row],[Order Date]])*100 + MONTH(SalesData[[#This Row],[Order Date]])</f>
        <v>202310</v>
      </c>
    </row>
    <row r="1968" spans="1:19" x14ac:dyDescent="0.3">
      <c r="A1968" t="s">
        <v>286</v>
      </c>
      <c r="B1968" s="3">
        <v>45230</v>
      </c>
      <c r="C1968" t="s">
        <v>287</v>
      </c>
      <c r="D1968" t="s">
        <v>13</v>
      </c>
      <c r="E1968" t="s">
        <v>19</v>
      </c>
      <c r="F1968" t="s">
        <v>27</v>
      </c>
      <c r="G1968">
        <v>2</v>
      </c>
      <c r="H1968" s="5">
        <v>13.29</v>
      </c>
      <c r="I1968" s="5">
        <v>0.22</v>
      </c>
      <c r="J1968" s="5">
        <v>20.732399999999998</v>
      </c>
      <c r="K1968" s="5">
        <v>3.8447963650919701</v>
      </c>
      <c r="L1968">
        <f>YEAR(SalesData[Order Date])</f>
        <v>2023</v>
      </c>
      <c r="M1968">
        <f>MONTH(SalesData[Order Date])</f>
        <v>10</v>
      </c>
      <c r="N1968" t="str">
        <f>TEXT(SalesData[[#This Row],[Order Date]], "mmmm")</f>
        <v>October</v>
      </c>
      <c r="O1968" s="7">
        <f>IF(SalesData[Sales]=0,0,SalesData[Profit]/SalesData[Sales])</f>
        <v>0.1854486873247656</v>
      </c>
      <c r="P1968" s="8">
        <f t="shared" si="30"/>
        <v>8.2768999247554553E-3</v>
      </c>
      <c r="Q1968" t="str">
        <f>IF(SalesData[[#This Row],[Discount]]&gt;0, "Yes", "No")</f>
        <v>Yes</v>
      </c>
      <c r="R1968" t="str">
        <f>TEXT(SalesData[[#This Row],[Order Date]],"mmm-yyyy")</f>
        <v>Oct-2023</v>
      </c>
      <c r="S1968">
        <f>YEAR(SalesData[[#This Row],[Order Date]])*100 + MONTH(SalesData[[#This Row],[Order Date]])</f>
        <v>202310</v>
      </c>
    </row>
    <row r="1969" spans="1:19" x14ac:dyDescent="0.3">
      <c r="A1969" t="s">
        <v>330</v>
      </c>
      <c r="B1969" s="3">
        <v>45203</v>
      </c>
      <c r="C1969" t="s">
        <v>331</v>
      </c>
      <c r="D1969" t="s">
        <v>18</v>
      </c>
      <c r="E1969" t="s">
        <v>26</v>
      </c>
      <c r="F1969" t="s">
        <v>62</v>
      </c>
      <c r="G1969">
        <v>3</v>
      </c>
      <c r="H1969" s="5">
        <v>776.6</v>
      </c>
      <c r="I1969" s="5">
        <v>0.04</v>
      </c>
      <c r="J1969" s="5">
        <v>2236.6080000000002</v>
      </c>
      <c r="K1969" s="5">
        <v>541.53189239134133</v>
      </c>
      <c r="L1969">
        <f>YEAR(SalesData[Order Date])</f>
        <v>2023</v>
      </c>
      <c r="M1969">
        <f>MONTH(SalesData[Order Date])</f>
        <v>10</v>
      </c>
      <c r="N1969" t="str">
        <f>TEXT(SalesData[[#This Row],[Order Date]], "mmmm")</f>
        <v>October</v>
      </c>
      <c r="O1969" s="7">
        <f>IF(SalesData[Sales]=0,0,SalesData[Profit]/SalesData[Sales])</f>
        <v>0.24212195091466243</v>
      </c>
      <c r="P1969" s="8">
        <f t="shared" si="30"/>
        <v>1.7168855695767877E-5</v>
      </c>
      <c r="Q1969" t="str">
        <f>IF(SalesData[[#This Row],[Discount]]&gt;0, "Yes", "No")</f>
        <v>Yes</v>
      </c>
      <c r="R1969" t="str">
        <f>TEXT(SalesData[[#This Row],[Order Date]],"mmm-yyyy")</f>
        <v>Oct-2023</v>
      </c>
      <c r="S1969">
        <f>YEAR(SalesData[[#This Row],[Order Date]])*100 + MONTH(SalesData[[#This Row],[Order Date]])</f>
        <v>202310</v>
      </c>
    </row>
    <row r="1970" spans="1:19" x14ac:dyDescent="0.3">
      <c r="A1970" t="s">
        <v>522</v>
      </c>
      <c r="B1970" s="3">
        <v>45221</v>
      </c>
      <c r="C1970" t="s">
        <v>523</v>
      </c>
      <c r="D1970" t="s">
        <v>23</v>
      </c>
      <c r="E1970" t="s">
        <v>19</v>
      </c>
      <c r="F1970" t="s">
        <v>27</v>
      </c>
      <c r="G1970">
        <v>1</v>
      </c>
      <c r="H1970" s="5">
        <v>893.1</v>
      </c>
      <c r="I1970" s="5">
        <v>0.21</v>
      </c>
      <c r="J1970" s="5">
        <v>705.54900000000009</v>
      </c>
      <c r="K1970" s="5">
        <v>185.2639634849821</v>
      </c>
      <c r="L1970">
        <f>YEAR(SalesData[Order Date])</f>
        <v>2023</v>
      </c>
      <c r="M1970">
        <f>MONTH(SalesData[Order Date])</f>
        <v>10</v>
      </c>
      <c r="N1970" t="str">
        <f>TEXT(SalesData[[#This Row],[Order Date]], "mmmm")</f>
        <v>October</v>
      </c>
      <c r="O1970" s="7">
        <f>IF(SalesData[Sales]=0,0,SalesData[Profit]/SalesData[Sales])</f>
        <v>0.2625812856158567</v>
      </c>
      <c r="P1970" s="8">
        <f t="shared" si="30"/>
        <v>2.35136042996305E-4</v>
      </c>
      <c r="Q1970" t="str">
        <f>IF(SalesData[[#This Row],[Discount]]&gt;0, "Yes", "No")</f>
        <v>Yes</v>
      </c>
      <c r="R1970" t="str">
        <f>TEXT(SalesData[[#This Row],[Order Date]],"mmm-yyyy")</f>
        <v>Oct-2023</v>
      </c>
      <c r="S1970">
        <f>YEAR(SalesData[[#This Row],[Order Date]])*100 + MONTH(SalesData[[#This Row],[Order Date]])</f>
        <v>202310</v>
      </c>
    </row>
    <row r="1971" spans="1:19" x14ac:dyDescent="0.3">
      <c r="A1971" t="s">
        <v>562</v>
      </c>
      <c r="B1971" s="3">
        <v>45225</v>
      </c>
      <c r="C1971" t="s">
        <v>563</v>
      </c>
      <c r="D1971" t="s">
        <v>23</v>
      </c>
      <c r="E1971" t="s">
        <v>14</v>
      </c>
      <c r="F1971" t="s">
        <v>20</v>
      </c>
      <c r="G1971">
        <v>1</v>
      </c>
      <c r="H1971" s="5">
        <v>688.27</v>
      </c>
      <c r="I1971" s="5">
        <v>0.24</v>
      </c>
      <c r="J1971" s="5">
        <v>523.08519999999999</v>
      </c>
      <c r="K1971" s="5">
        <v>84.527886832323688</v>
      </c>
      <c r="L1971">
        <f>YEAR(SalesData[Order Date])</f>
        <v>2023</v>
      </c>
      <c r="M1971">
        <f>MONTH(SalesData[Order Date])</f>
        <v>10</v>
      </c>
      <c r="N1971" t="str">
        <f>TEXT(SalesData[[#This Row],[Order Date]], "mmmm")</f>
        <v>October</v>
      </c>
      <c r="O1971" s="7">
        <f>IF(SalesData[Sales]=0,0,SalesData[Profit]/SalesData[Sales])</f>
        <v>0.16159487370761721</v>
      </c>
      <c r="P1971" s="8">
        <f t="shared" si="30"/>
        <v>3.4870036468246475E-4</v>
      </c>
      <c r="Q1971" t="str">
        <f>IF(SalesData[[#This Row],[Discount]]&gt;0, "Yes", "No")</f>
        <v>Yes</v>
      </c>
      <c r="R1971" t="str">
        <f>TEXT(SalesData[[#This Row],[Order Date]],"mmm-yyyy")</f>
        <v>Oct-2023</v>
      </c>
      <c r="S1971">
        <f>YEAR(SalesData[[#This Row],[Order Date]])*100 + MONTH(SalesData[[#This Row],[Order Date]])</f>
        <v>202310</v>
      </c>
    </row>
    <row r="1972" spans="1:19" x14ac:dyDescent="0.3">
      <c r="A1972" t="s">
        <v>574</v>
      </c>
      <c r="B1972" s="3">
        <v>45222</v>
      </c>
      <c r="C1972" t="s">
        <v>575</v>
      </c>
      <c r="D1972" t="s">
        <v>23</v>
      </c>
      <c r="E1972" t="s">
        <v>26</v>
      </c>
      <c r="F1972" t="s">
        <v>31</v>
      </c>
      <c r="G1972">
        <v>1</v>
      </c>
      <c r="H1972" s="5">
        <v>783.73</v>
      </c>
      <c r="I1972" s="5">
        <v>0.02</v>
      </c>
      <c r="J1972" s="5">
        <v>768.05539999999996</v>
      </c>
      <c r="K1972" s="5">
        <v>160.60020338835091</v>
      </c>
      <c r="L1972">
        <f>YEAR(SalesData[Order Date])</f>
        <v>2023</v>
      </c>
      <c r="M1972">
        <f>MONTH(SalesData[Order Date])</f>
        <v>10</v>
      </c>
      <c r="N1972" t="str">
        <f>TEXT(SalesData[[#This Row],[Order Date]], "mmmm")</f>
        <v>October</v>
      </c>
      <c r="O1972" s="7">
        <f>IF(SalesData[Sales]=0,0,SalesData[Profit]/SalesData[Sales])</f>
        <v>0.20909976466326635</v>
      </c>
      <c r="P1972" s="8">
        <f t="shared" si="30"/>
        <v>2.5518992510175698E-5</v>
      </c>
      <c r="Q1972" t="str">
        <f>IF(SalesData[[#This Row],[Discount]]&gt;0, "Yes", "No")</f>
        <v>Yes</v>
      </c>
      <c r="R1972" t="str">
        <f>TEXT(SalesData[[#This Row],[Order Date]],"mmm-yyyy")</f>
        <v>Oct-2023</v>
      </c>
      <c r="S1972">
        <f>YEAR(SalesData[[#This Row],[Order Date]])*100 + MONTH(SalesData[[#This Row],[Order Date]])</f>
        <v>202310</v>
      </c>
    </row>
    <row r="1973" spans="1:19" x14ac:dyDescent="0.3">
      <c r="A1973" t="s">
        <v>648</v>
      </c>
      <c r="B1973" s="3">
        <v>45222</v>
      </c>
      <c r="C1973" t="s">
        <v>649</v>
      </c>
      <c r="D1973" t="s">
        <v>30</v>
      </c>
      <c r="E1973" t="s">
        <v>19</v>
      </c>
      <c r="F1973" t="s">
        <v>44</v>
      </c>
      <c r="G1973">
        <v>2</v>
      </c>
      <c r="H1973" s="5">
        <v>454.09</v>
      </c>
      <c r="I1973" s="5">
        <v>0.25</v>
      </c>
      <c r="J1973" s="5">
        <v>681.13499999999999</v>
      </c>
      <c r="K1973" s="5">
        <v>89.488330823048656</v>
      </c>
      <c r="L1973">
        <f>YEAR(SalesData[Order Date])</f>
        <v>2023</v>
      </c>
      <c r="M1973">
        <f>MONTH(SalesData[Order Date])</f>
        <v>10</v>
      </c>
      <c r="N1973" t="str">
        <f>TEXT(SalesData[[#This Row],[Order Date]], "mmmm")</f>
        <v>October</v>
      </c>
      <c r="O1973" s="7">
        <f>IF(SalesData[Sales]=0,0,SalesData[Profit]/SalesData[Sales])</f>
        <v>0.1313811958320284</v>
      </c>
      <c r="P1973" s="8">
        <f t="shared" si="30"/>
        <v>2.7527582637803079E-4</v>
      </c>
      <c r="Q1973" t="str">
        <f>IF(SalesData[[#This Row],[Discount]]&gt;0, "Yes", "No")</f>
        <v>Yes</v>
      </c>
      <c r="R1973" t="str">
        <f>TEXT(SalesData[[#This Row],[Order Date]],"mmm-yyyy")</f>
        <v>Oct-2023</v>
      </c>
      <c r="S1973">
        <f>YEAR(SalesData[[#This Row],[Order Date]])*100 + MONTH(SalesData[[#This Row],[Order Date]])</f>
        <v>202310</v>
      </c>
    </row>
    <row r="1974" spans="1:19" x14ac:dyDescent="0.3">
      <c r="A1974" t="s">
        <v>662</v>
      </c>
      <c r="B1974" s="3">
        <v>45224</v>
      </c>
      <c r="C1974" t="s">
        <v>663</v>
      </c>
      <c r="D1974" t="s">
        <v>18</v>
      </c>
      <c r="E1974" t="s">
        <v>26</v>
      </c>
      <c r="F1974" t="s">
        <v>31</v>
      </c>
      <c r="G1974">
        <v>1</v>
      </c>
      <c r="H1974" s="5">
        <v>529.47</v>
      </c>
      <c r="I1974" s="5">
        <v>0.26</v>
      </c>
      <c r="J1974" s="5">
        <v>391.80779999999999</v>
      </c>
      <c r="K1974" s="5">
        <v>89.989378864057969</v>
      </c>
      <c r="L1974">
        <f>YEAR(SalesData[Order Date])</f>
        <v>2023</v>
      </c>
      <c r="M1974">
        <f>MONTH(SalesData[Order Date])</f>
        <v>10</v>
      </c>
      <c r="N1974" t="str">
        <f>TEXT(SalesData[[#This Row],[Order Date]], "mmmm")</f>
        <v>October</v>
      </c>
      <c r="O1974" s="7">
        <f>IF(SalesData[Sales]=0,0,SalesData[Profit]/SalesData[Sales])</f>
        <v>0.22967735421310645</v>
      </c>
      <c r="P1974" s="8">
        <f t="shared" si="30"/>
        <v>4.910570948306797E-4</v>
      </c>
      <c r="Q1974" t="str">
        <f>IF(SalesData[[#This Row],[Discount]]&gt;0, "Yes", "No")</f>
        <v>Yes</v>
      </c>
      <c r="R1974" t="str">
        <f>TEXT(SalesData[[#This Row],[Order Date]],"mmm-yyyy")</f>
        <v>Oct-2023</v>
      </c>
      <c r="S1974">
        <f>YEAR(SalesData[[#This Row],[Order Date]])*100 + MONTH(SalesData[[#This Row],[Order Date]])</f>
        <v>202310</v>
      </c>
    </row>
    <row r="1975" spans="1:19" x14ac:dyDescent="0.3">
      <c r="A1975" t="s">
        <v>686</v>
      </c>
      <c r="B1975" s="3">
        <v>45206</v>
      </c>
      <c r="C1975" t="s">
        <v>687</v>
      </c>
      <c r="D1975" t="s">
        <v>23</v>
      </c>
      <c r="E1975" t="s">
        <v>19</v>
      </c>
      <c r="F1975" t="s">
        <v>31</v>
      </c>
      <c r="G1975">
        <v>9</v>
      </c>
      <c r="H1975" s="5">
        <v>195.25</v>
      </c>
      <c r="I1975" s="5">
        <v>0.19</v>
      </c>
      <c r="J1975" s="5">
        <v>1423.3724999999999</v>
      </c>
      <c r="K1975" s="5">
        <v>208.03697809824189</v>
      </c>
      <c r="L1975">
        <f>YEAR(SalesData[Order Date])</f>
        <v>2023</v>
      </c>
      <c r="M1975">
        <f>MONTH(SalesData[Order Date])</f>
        <v>10</v>
      </c>
      <c r="N1975" t="str">
        <f>TEXT(SalesData[[#This Row],[Order Date]], "mmmm")</f>
        <v>October</v>
      </c>
      <c r="O1975" s="7">
        <f>IF(SalesData[Sales]=0,0,SalesData[Profit]/SalesData[Sales])</f>
        <v>0.14615778940385732</v>
      </c>
      <c r="P1975" s="8">
        <f t="shared" si="30"/>
        <v>1.0812348840517855E-4</v>
      </c>
      <c r="Q1975" t="str">
        <f>IF(SalesData[[#This Row],[Discount]]&gt;0, "Yes", "No")</f>
        <v>Yes</v>
      </c>
      <c r="R1975" t="str">
        <f>TEXT(SalesData[[#This Row],[Order Date]],"mmm-yyyy")</f>
        <v>Oct-2023</v>
      </c>
      <c r="S1975">
        <f>YEAR(SalesData[[#This Row],[Order Date]])*100 + MONTH(SalesData[[#This Row],[Order Date]])</f>
        <v>202310</v>
      </c>
    </row>
    <row r="1976" spans="1:19" x14ac:dyDescent="0.3">
      <c r="A1976" t="s">
        <v>694</v>
      </c>
      <c r="B1976" s="3">
        <v>45223</v>
      </c>
      <c r="C1976" t="s">
        <v>695</v>
      </c>
      <c r="D1976" t="s">
        <v>30</v>
      </c>
      <c r="E1976" t="s">
        <v>14</v>
      </c>
      <c r="F1976" t="s">
        <v>91</v>
      </c>
      <c r="G1976">
        <v>4</v>
      </c>
      <c r="H1976" s="5">
        <v>28.49</v>
      </c>
      <c r="I1976" s="5">
        <v>0.08</v>
      </c>
      <c r="J1976" s="5">
        <v>104.8432</v>
      </c>
      <c r="K1976" s="5">
        <v>22.69350889073657</v>
      </c>
      <c r="L1976">
        <f>YEAR(SalesData[Order Date])</f>
        <v>2023</v>
      </c>
      <c r="M1976">
        <f>MONTH(SalesData[Order Date])</f>
        <v>10</v>
      </c>
      <c r="N1976" t="str">
        <f>TEXT(SalesData[[#This Row],[Order Date]], "mmmm")</f>
        <v>October</v>
      </c>
      <c r="O1976" s="7">
        <f>IF(SalesData[Sales]=0,0,SalesData[Profit]/SalesData[Sales])</f>
        <v>0.21645189092603595</v>
      </c>
      <c r="P1976" s="8">
        <f t="shared" si="30"/>
        <v>7.0200070200070208E-4</v>
      </c>
      <c r="Q1976" t="str">
        <f>IF(SalesData[[#This Row],[Discount]]&gt;0, "Yes", "No")</f>
        <v>Yes</v>
      </c>
      <c r="R1976" t="str">
        <f>TEXT(SalesData[[#This Row],[Order Date]],"mmm-yyyy")</f>
        <v>Oct-2023</v>
      </c>
      <c r="S1976">
        <f>YEAR(SalesData[[#This Row],[Order Date]])*100 + MONTH(SalesData[[#This Row],[Order Date]])</f>
        <v>202310</v>
      </c>
    </row>
    <row r="1977" spans="1:19" x14ac:dyDescent="0.3">
      <c r="A1977" t="s">
        <v>710</v>
      </c>
      <c r="B1977" s="3">
        <v>45217</v>
      </c>
      <c r="C1977" t="s">
        <v>711</v>
      </c>
      <c r="D1977" t="s">
        <v>30</v>
      </c>
      <c r="E1977" t="s">
        <v>26</v>
      </c>
      <c r="F1977" t="s">
        <v>34</v>
      </c>
      <c r="G1977">
        <v>8</v>
      </c>
      <c r="H1977" s="5">
        <v>192.27</v>
      </c>
      <c r="I1977" s="5">
        <v>0.24</v>
      </c>
      <c r="J1977" s="5">
        <v>1169.0016000000001</v>
      </c>
      <c r="K1977" s="5">
        <v>225.37429429345619</v>
      </c>
      <c r="L1977">
        <f>YEAR(SalesData[Order Date])</f>
        <v>2023</v>
      </c>
      <c r="M1977">
        <f>MONTH(SalesData[Order Date])</f>
        <v>10</v>
      </c>
      <c r="N1977" t="str">
        <f>TEXT(SalesData[[#This Row],[Order Date]], "mmmm")</f>
        <v>October</v>
      </c>
      <c r="O1977" s="7">
        <f>IF(SalesData[Sales]=0,0,SalesData[Profit]/SalesData[Sales])</f>
        <v>0.19279211790082768</v>
      </c>
      <c r="P1977" s="8">
        <f t="shared" si="30"/>
        <v>1.5603058199407081E-4</v>
      </c>
      <c r="Q1977" t="str">
        <f>IF(SalesData[[#This Row],[Discount]]&gt;0, "Yes", "No")</f>
        <v>Yes</v>
      </c>
      <c r="R1977" t="str">
        <f>TEXT(SalesData[[#This Row],[Order Date]],"mmm-yyyy")</f>
        <v>Oct-2023</v>
      </c>
      <c r="S1977">
        <f>YEAR(SalesData[[#This Row],[Order Date]])*100 + MONTH(SalesData[[#This Row],[Order Date]])</f>
        <v>202310</v>
      </c>
    </row>
    <row r="1978" spans="1:19" x14ac:dyDescent="0.3">
      <c r="A1978" t="s">
        <v>718</v>
      </c>
      <c r="B1978" s="3">
        <v>45209</v>
      </c>
      <c r="C1978" t="s">
        <v>719</v>
      </c>
      <c r="D1978" t="s">
        <v>13</v>
      </c>
      <c r="E1978" t="s">
        <v>19</v>
      </c>
      <c r="F1978" t="s">
        <v>20</v>
      </c>
      <c r="G1978">
        <v>6</v>
      </c>
      <c r="H1978" s="5">
        <v>989.61</v>
      </c>
      <c r="I1978" s="5">
        <v>0.17</v>
      </c>
      <c r="J1978" s="5">
        <v>4928.2577999999994</v>
      </c>
      <c r="K1978" s="5">
        <v>1108.161448860742</v>
      </c>
      <c r="L1978">
        <f>YEAR(SalesData[Order Date])</f>
        <v>2023</v>
      </c>
      <c r="M1978">
        <f>MONTH(SalesData[Order Date])</f>
        <v>10</v>
      </c>
      <c r="N1978" t="str">
        <f>TEXT(SalesData[[#This Row],[Order Date]], "mmmm")</f>
        <v>October</v>
      </c>
      <c r="O1978" s="7">
        <f>IF(SalesData[Sales]=0,0,SalesData[Profit]/SalesData[Sales])</f>
        <v>0.22485866077475536</v>
      </c>
      <c r="P1978" s="8">
        <f t="shared" si="30"/>
        <v>2.863080742245262E-5</v>
      </c>
      <c r="Q1978" t="str">
        <f>IF(SalesData[[#This Row],[Discount]]&gt;0, "Yes", "No")</f>
        <v>Yes</v>
      </c>
      <c r="R1978" t="str">
        <f>TEXT(SalesData[[#This Row],[Order Date]],"mmm-yyyy")</f>
        <v>Oct-2023</v>
      </c>
      <c r="S1978">
        <f>YEAR(SalesData[[#This Row],[Order Date]])*100 + MONTH(SalesData[[#This Row],[Order Date]])</f>
        <v>202310</v>
      </c>
    </row>
    <row r="1979" spans="1:19" x14ac:dyDescent="0.3">
      <c r="A1979" t="s">
        <v>726</v>
      </c>
      <c r="B1979" s="3">
        <v>45223</v>
      </c>
      <c r="C1979" t="s">
        <v>727</v>
      </c>
      <c r="D1979" t="s">
        <v>13</v>
      </c>
      <c r="E1979" t="s">
        <v>19</v>
      </c>
      <c r="F1979" t="s">
        <v>53</v>
      </c>
      <c r="G1979">
        <v>4</v>
      </c>
      <c r="H1979" s="5">
        <v>129.02000000000001</v>
      </c>
      <c r="I1979" s="5">
        <v>0.01</v>
      </c>
      <c r="J1979" s="5">
        <v>510.91919999999999</v>
      </c>
      <c r="K1979" s="5">
        <v>87.180560626725665</v>
      </c>
      <c r="L1979">
        <f>YEAR(SalesData[Order Date])</f>
        <v>2023</v>
      </c>
      <c r="M1979">
        <f>MONTH(SalesData[Order Date])</f>
        <v>10</v>
      </c>
      <c r="N1979" t="str">
        <f>TEXT(SalesData[[#This Row],[Order Date]], "mmmm")</f>
        <v>October</v>
      </c>
      <c r="O1979" s="7">
        <f>IF(SalesData[Sales]=0,0,SalesData[Profit]/SalesData[Sales])</f>
        <v>0.1706347317280808</v>
      </c>
      <c r="P1979" s="8">
        <f t="shared" si="30"/>
        <v>1.9376840799875987E-5</v>
      </c>
      <c r="Q1979" t="str">
        <f>IF(SalesData[[#This Row],[Discount]]&gt;0, "Yes", "No")</f>
        <v>Yes</v>
      </c>
      <c r="R1979" t="str">
        <f>TEXT(SalesData[[#This Row],[Order Date]],"mmm-yyyy")</f>
        <v>Oct-2023</v>
      </c>
      <c r="S1979">
        <f>YEAR(SalesData[[#This Row],[Order Date]])*100 + MONTH(SalesData[[#This Row],[Order Date]])</f>
        <v>202310</v>
      </c>
    </row>
    <row r="1980" spans="1:19" x14ac:dyDescent="0.3">
      <c r="A1980" t="s">
        <v>784</v>
      </c>
      <c r="B1980" s="3">
        <v>45213</v>
      </c>
      <c r="C1980" t="s">
        <v>785</v>
      </c>
      <c r="D1980" t="s">
        <v>23</v>
      </c>
      <c r="E1980" t="s">
        <v>19</v>
      </c>
      <c r="F1980" t="s">
        <v>15</v>
      </c>
      <c r="G1980">
        <v>8</v>
      </c>
      <c r="H1980" s="5">
        <v>424.34</v>
      </c>
      <c r="I1980" s="5">
        <v>0.11</v>
      </c>
      <c r="J1980" s="5">
        <v>3021.3008</v>
      </c>
      <c r="K1980" s="5">
        <v>443.40726463208068</v>
      </c>
      <c r="L1980">
        <f>YEAR(SalesData[Order Date])</f>
        <v>2023</v>
      </c>
      <c r="M1980">
        <f>MONTH(SalesData[Order Date])</f>
        <v>10</v>
      </c>
      <c r="N1980" t="str">
        <f>TEXT(SalesData[[#This Row],[Order Date]], "mmmm")</f>
        <v>October</v>
      </c>
      <c r="O1980" s="7">
        <f>IF(SalesData[Sales]=0,0,SalesData[Profit]/SalesData[Sales])</f>
        <v>0.14676038368376981</v>
      </c>
      <c r="P1980" s="8">
        <f t="shared" si="30"/>
        <v>3.2403261535561106E-5</v>
      </c>
      <c r="Q1980" t="str">
        <f>IF(SalesData[[#This Row],[Discount]]&gt;0, "Yes", "No")</f>
        <v>Yes</v>
      </c>
      <c r="R1980" t="str">
        <f>TEXT(SalesData[[#This Row],[Order Date]],"mmm-yyyy")</f>
        <v>Oct-2023</v>
      </c>
      <c r="S1980">
        <f>YEAR(SalesData[[#This Row],[Order Date]])*100 + MONTH(SalesData[[#This Row],[Order Date]])</f>
        <v>202310</v>
      </c>
    </row>
    <row r="1981" spans="1:19" x14ac:dyDescent="0.3">
      <c r="A1981" t="s">
        <v>800</v>
      </c>
      <c r="B1981" s="3">
        <v>45215</v>
      </c>
      <c r="C1981" t="s">
        <v>801</v>
      </c>
      <c r="D1981" t="s">
        <v>30</v>
      </c>
      <c r="E1981" t="s">
        <v>14</v>
      </c>
      <c r="F1981" t="s">
        <v>15</v>
      </c>
      <c r="G1981">
        <v>4</v>
      </c>
      <c r="H1981" s="5">
        <v>631.15</v>
      </c>
      <c r="I1981" s="5">
        <v>0.28000000000000003</v>
      </c>
      <c r="J1981" s="5">
        <v>1817.712</v>
      </c>
      <c r="K1981" s="5">
        <v>127.4629205950236</v>
      </c>
      <c r="L1981">
        <f>YEAR(SalesData[Order Date])</f>
        <v>2023</v>
      </c>
      <c r="M1981">
        <f>MONTH(SalesData[Order Date])</f>
        <v>10</v>
      </c>
      <c r="N1981" t="str">
        <f>TEXT(SalesData[[#This Row],[Order Date]], "mmmm")</f>
        <v>October</v>
      </c>
      <c r="O1981" s="7">
        <f>IF(SalesData[Sales]=0,0,SalesData[Profit]/SalesData[Sales])</f>
        <v>7.0122726039671637E-2</v>
      </c>
      <c r="P1981" s="8">
        <f t="shared" si="30"/>
        <v>1.1090865879743328E-4</v>
      </c>
      <c r="Q1981" t="str">
        <f>IF(SalesData[[#This Row],[Discount]]&gt;0, "Yes", "No")</f>
        <v>Yes</v>
      </c>
      <c r="R1981" t="str">
        <f>TEXT(SalesData[[#This Row],[Order Date]],"mmm-yyyy")</f>
        <v>Oct-2023</v>
      </c>
      <c r="S1981">
        <f>YEAR(SalesData[[#This Row],[Order Date]])*100 + MONTH(SalesData[[#This Row],[Order Date]])</f>
        <v>202310</v>
      </c>
    </row>
    <row r="1982" spans="1:19" x14ac:dyDescent="0.3">
      <c r="A1982" t="s">
        <v>812</v>
      </c>
      <c r="B1982" s="3">
        <v>45215</v>
      </c>
      <c r="C1982" t="s">
        <v>813</v>
      </c>
      <c r="D1982" t="s">
        <v>18</v>
      </c>
      <c r="E1982" t="s">
        <v>14</v>
      </c>
      <c r="F1982" t="s">
        <v>91</v>
      </c>
      <c r="G1982">
        <v>4</v>
      </c>
      <c r="H1982" s="5">
        <v>830.01</v>
      </c>
      <c r="I1982" s="5">
        <v>0.12</v>
      </c>
      <c r="J1982" s="5">
        <v>2921.6352000000002</v>
      </c>
      <c r="K1982" s="5">
        <v>571.01658343366262</v>
      </c>
      <c r="L1982">
        <f>YEAR(SalesData[Order Date])</f>
        <v>2023</v>
      </c>
      <c r="M1982">
        <f>MONTH(SalesData[Order Date])</f>
        <v>10</v>
      </c>
      <c r="N1982" t="str">
        <f>TEXT(SalesData[[#This Row],[Order Date]], "mmmm")</f>
        <v>October</v>
      </c>
      <c r="O1982" s="7">
        <f>IF(SalesData[Sales]=0,0,SalesData[Profit]/SalesData[Sales])</f>
        <v>0.19544417572517697</v>
      </c>
      <c r="P1982" s="8">
        <f t="shared" si="30"/>
        <v>3.6144142841652513E-5</v>
      </c>
      <c r="Q1982" t="str">
        <f>IF(SalesData[[#This Row],[Discount]]&gt;0, "Yes", "No")</f>
        <v>Yes</v>
      </c>
      <c r="R1982" t="str">
        <f>TEXT(SalesData[[#This Row],[Order Date]],"mmm-yyyy")</f>
        <v>Oct-2023</v>
      </c>
      <c r="S1982">
        <f>YEAR(SalesData[[#This Row],[Order Date]])*100 + MONTH(SalesData[[#This Row],[Order Date]])</f>
        <v>202310</v>
      </c>
    </row>
    <row r="1983" spans="1:19" x14ac:dyDescent="0.3">
      <c r="A1983" t="s">
        <v>814</v>
      </c>
      <c r="B1983" s="3">
        <v>45223</v>
      </c>
      <c r="C1983" t="s">
        <v>815</v>
      </c>
      <c r="D1983" t="s">
        <v>30</v>
      </c>
      <c r="E1983" t="s">
        <v>19</v>
      </c>
      <c r="F1983" t="s">
        <v>31</v>
      </c>
      <c r="G1983">
        <v>1</v>
      </c>
      <c r="H1983" s="5">
        <v>800.38</v>
      </c>
      <c r="I1983" s="5">
        <v>0.15</v>
      </c>
      <c r="J1983" s="5">
        <v>680.32299999999998</v>
      </c>
      <c r="K1983" s="5">
        <v>57.601702689489898</v>
      </c>
      <c r="L1983">
        <f>YEAR(SalesData[Order Date])</f>
        <v>2023</v>
      </c>
      <c r="M1983">
        <f>MONTH(SalesData[Order Date])</f>
        <v>10</v>
      </c>
      <c r="N1983" t="str">
        <f>TEXT(SalesData[[#This Row],[Order Date]], "mmmm")</f>
        <v>October</v>
      </c>
      <c r="O1983" s="7">
        <f>IF(SalesData[Sales]=0,0,SalesData[Profit]/SalesData[Sales])</f>
        <v>8.466816892783266E-2</v>
      </c>
      <c r="P1983" s="8">
        <f t="shared" si="30"/>
        <v>1.874109797846023E-4</v>
      </c>
      <c r="Q1983" t="str">
        <f>IF(SalesData[[#This Row],[Discount]]&gt;0, "Yes", "No")</f>
        <v>Yes</v>
      </c>
      <c r="R1983" t="str">
        <f>TEXT(SalesData[[#This Row],[Order Date]],"mmm-yyyy")</f>
        <v>Oct-2023</v>
      </c>
      <c r="S1983">
        <f>YEAR(SalesData[[#This Row],[Order Date]])*100 + MONTH(SalesData[[#This Row],[Order Date]])</f>
        <v>202310</v>
      </c>
    </row>
    <row r="1984" spans="1:19" x14ac:dyDescent="0.3">
      <c r="A1984" t="s">
        <v>954</v>
      </c>
      <c r="B1984" s="3">
        <v>45216</v>
      </c>
      <c r="C1984" t="s">
        <v>955</v>
      </c>
      <c r="D1984" t="s">
        <v>18</v>
      </c>
      <c r="E1984" t="s">
        <v>26</v>
      </c>
      <c r="F1984" t="s">
        <v>62</v>
      </c>
      <c r="G1984">
        <v>2</v>
      </c>
      <c r="H1984" s="5">
        <v>127.37</v>
      </c>
      <c r="I1984" s="5">
        <v>0.1</v>
      </c>
      <c r="J1984" s="5">
        <v>229.26599999999999</v>
      </c>
      <c r="K1984" s="5">
        <v>41.4942267767629</v>
      </c>
      <c r="L1984">
        <f>YEAR(SalesData[Order Date])</f>
        <v>2023</v>
      </c>
      <c r="M1984">
        <f>MONTH(SalesData[Order Date])</f>
        <v>10</v>
      </c>
      <c r="N1984" t="str">
        <f>TEXT(SalesData[[#This Row],[Order Date]], "mmmm")</f>
        <v>October</v>
      </c>
      <c r="O1984" s="7">
        <f>IF(SalesData[Sales]=0,0,SalesData[Profit]/SalesData[Sales])</f>
        <v>0.18098726709046653</v>
      </c>
      <c r="P1984" s="8">
        <f t="shared" si="30"/>
        <v>3.925571170605323E-4</v>
      </c>
      <c r="Q1984" t="str">
        <f>IF(SalesData[[#This Row],[Discount]]&gt;0, "Yes", "No")</f>
        <v>Yes</v>
      </c>
      <c r="R1984" t="str">
        <f>TEXT(SalesData[[#This Row],[Order Date]],"mmm-yyyy")</f>
        <v>Oct-2023</v>
      </c>
      <c r="S1984">
        <f>YEAR(SalesData[[#This Row],[Order Date]])*100 + MONTH(SalesData[[#This Row],[Order Date]])</f>
        <v>202310</v>
      </c>
    </row>
    <row r="1985" spans="1:19" x14ac:dyDescent="0.3">
      <c r="A1985" t="s">
        <v>999</v>
      </c>
      <c r="B1985" s="3">
        <v>45209</v>
      </c>
      <c r="C1985" t="s">
        <v>1000</v>
      </c>
      <c r="D1985" t="s">
        <v>23</v>
      </c>
      <c r="E1985" t="s">
        <v>14</v>
      </c>
      <c r="F1985" t="s">
        <v>44</v>
      </c>
      <c r="G1985">
        <v>2</v>
      </c>
      <c r="H1985" s="5">
        <v>972.22</v>
      </c>
      <c r="I1985" s="5">
        <v>0.22</v>
      </c>
      <c r="J1985" s="5">
        <v>1516.6632</v>
      </c>
      <c r="K1985" s="5">
        <v>314.46375601630888</v>
      </c>
      <c r="L1985">
        <f>YEAR(SalesData[Order Date])</f>
        <v>2023</v>
      </c>
      <c r="M1985">
        <f>MONTH(SalesData[Order Date])</f>
        <v>10</v>
      </c>
      <c r="N1985" t="str">
        <f>TEXT(SalesData[[#This Row],[Order Date]], "mmmm")</f>
        <v>October</v>
      </c>
      <c r="O1985" s="7">
        <f>IF(SalesData[Sales]=0,0,SalesData[Profit]/SalesData[Sales])</f>
        <v>0.2073392141487371</v>
      </c>
      <c r="P1985" s="8">
        <f t="shared" si="30"/>
        <v>1.1314311575569315E-4</v>
      </c>
      <c r="Q1985" t="str">
        <f>IF(SalesData[[#This Row],[Discount]]&gt;0, "Yes", "No")</f>
        <v>Yes</v>
      </c>
      <c r="R1985" t="str">
        <f>TEXT(SalesData[[#This Row],[Order Date]],"mmm-yyyy")</f>
        <v>Oct-2023</v>
      </c>
      <c r="S1985">
        <f>YEAR(SalesData[[#This Row],[Order Date]])*100 + MONTH(SalesData[[#This Row],[Order Date]])</f>
        <v>202310</v>
      </c>
    </row>
    <row r="1986" spans="1:19" x14ac:dyDescent="0.3">
      <c r="A1986" t="s">
        <v>1001</v>
      </c>
      <c r="B1986" s="3">
        <v>45216</v>
      </c>
      <c r="C1986" t="s">
        <v>1002</v>
      </c>
      <c r="D1986" t="s">
        <v>13</v>
      </c>
      <c r="E1986" t="s">
        <v>14</v>
      </c>
      <c r="F1986" t="s">
        <v>31</v>
      </c>
      <c r="G1986">
        <v>7</v>
      </c>
      <c r="H1986" s="5">
        <v>395.88</v>
      </c>
      <c r="I1986" s="5">
        <v>0.25</v>
      </c>
      <c r="J1986" s="5">
        <v>2078.37</v>
      </c>
      <c r="K1986" s="5">
        <v>415.40325984373851</v>
      </c>
      <c r="L1986">
        <f>YEAR(SalesData[Order Date])</f>
        <v>2023</v>
      </c>
      <c r="M1986">
        <f>MONTH(SalesData[Order Date])</f>
        <v>10</v>
      </c>
      <c r="N1986" t="str">
        <f>TEXT(SalesData[[#This Row],[Order Date]], "mmmm")</f>
        <v>October</v>
      </c>
      <c r="O1986" s="7">
        <f>IF(SalesData[Sales]=0,0,SalesData[Profit]/SalesData[Sales])</f>
        <v>0.19986973438018185</v>
      </c>
      <c r="P1986" s="8">
        <f t="shared" ref="P1986:P2049" si="31">IF(H:H*G:G=0, 0, (I:I/(H:H*G:G)))</f>
        <v>9.02149280445734E-5</v>
      </c>
      <c r="Q1986" t="str">
        <f>IF(SalesData[[#This Row],[Discount]]&gt;0, "Yes", "No")</f>
        <v>Yes</v>
      </c>
      <c r="R1986" t="str">
        <f>TEXT(SalesData[[#This Row],[Order Date]],"mmm-yyyy")</f>
        <v>Oct-2023</v>
      </c>
      <c r="S1986">
        <f>YEAR(SalesData[[#This Row],[Order Date]])*100 + MONTH(SalesData[[#This Row],[Order Date]])</f>
        <v>202310</v>
      </c>
    </row>
    <row r="1987" spans="1:19" x14ac:dyDescent="0.3">
      <c r="A1987" t="s">
        <v>1031</v>
      </c>
      <c r="B1987" s="3">
        <v>45222</v>
      </c>
      <c r="C1987" t="s">
        <v>1032</v>
      </c>
      <c r="D1987" t="s">
        <v>13</v>
      </c>
      <c r="E1987" t="s">
        <v>19</v>
      </c>
      <c r="F1987" t="s">
        <v>62</v>
      </c>
      <c r="G1987">
        <v>9</v>
      </c>
      <c r="H1987" s="5">
        <v>403.6</v>
      </c>
      <c r="I1987" s="5">
        <v>0.17</v>
      </c>
      <c r="J1987" s="5">
        <v>3014.8919999999998</v>
      </c>
      <c r="K1987" s="5">
        <v>506.98151690341621</v>
      </c>
      <c r="L1987">
        <f>YEAR(SalesData[Order Date])</f>
        <v>2023</v>
      </c>
      <c r="M1987">
        <f>MONTH(SalesData[Order Date])</f>
        <v>10</v>
      </c>
      <c r="N1987" t="str">
        <f>TEXT(SalesData[[#This Row],[Order Date]], "mmmm")</f>
        <v>October</v>
      </c>
      <c r="O1987" s="7">
        <f>IF(SalesData[Sales]=0,0,SalesData[Profit]/SalesData[Sales])</f>
        <v>0.16815909720925865</v>
      </c>
      <c r="P1987" s="8">
        <f t="shared" si="31"/>
        <v>4.6801013104283671E-5</v>
      </c>
      <c r="Q1987" t="str">
        <f>IF(SalesData[[#This Row],[Discount]]&gt;0, "Yes", "No")</f>
        <v>Yes</v>
      </c>
      <c r="R1987" t="str">
        <f>TEXT(SalesData[[#This Row],[Order Date]],"mmm-yyyy")</f>
        <v>Oct-2023</v>
      </c>
      <c r="S1987">
        <f>YEAR(SalesData[[#This Row],[Order Date]])*100 + MONTH(SalesData[[#This Row],[Order Date]])</f>
        <v>202310</v>
      </c>
    </row>
    <row r="1988" spans="1:19" x14ac:dyDescent="0.3">
      <c r="A1988" t="s">
        <v>1033</v>
      </c>
      <c r="B1988" s="3">
        <v>45227</v>
      </c>
      <c r="C1988" t="s">
        <v>1034</v>
      </c>
      <c r="D1988" t="s">
        <v>23</v>
      </c>
      <c r="E1988" t="s">
        <v>19</v>
      </c>
      <c r="F1988" t="s">
        <v>34</v>
      </c>
      <c r="G1988">
        <v>3</v>
      </c>
      <c r="H1988" s="5">
        <v>635.05999999999995</v>
      </c>
      <c r="I1988" s="5">
        <v>0.13</v>
      </c>
      <c r="J1988" s="5">
        <v>1657.5065999999999</v>
      </c>
      <c r="K1988" s="5">
        <v>228.53663606357861</v>
      </c>
      <c r="L1988">
        <f>YEAR(SalesData[Order Date])</f>
        <v>2023</v>
      </c>
      <c r="M1988">
        <f>MONTH(SalesData[Order Date])</f>
        <v>10</v>
      </c>
      <c r="N1988" t="str">
        <f>TEXT(SalesData[[#This Row],[Order Date]], "mmmm")</f>
        <v>October</v>
      </c>
      <c r="O1988" s="7">
        <f>IF(SalesData[Sales]=0,0,SalesData[Profit]/SalesData[Sales])</f>
        <v>0.13787977439340429</v>
      </c>
      <c r="P1988" s="8">
        <f t="shared" si="31"/>
        <v>6.8235022412580445E-5</v>
      </c>
      <c r="Q1988" t="str">
        <f>IF(SalesData[[#This Row],[Discount]]&gt;0, "Yes", "No")</f>
        <v>Yes</v>
      </c>
      <c r="R1988" t="str">
        <f>TEXT(SalesData[[#This Row],[Order Date]],"mmm-yyyy")</f>
        <v>Oct-2023</v>
      </c>
      <c r="S1988">
        <f>YEAR(SalesData[[#This Row],[Order Date]])*100 + MONTH(SalesData[[#This Row],[Order Date]])</f>
        <v>202310</v>
      </c>
    </row>
    <row r="1989" spans="1:19" x14ac:dyDescent="0.3">
      <c r="A1989" t="s">
        <v>1043</v>
      </c>
      <c r="B1989" s="3">
        <v>45211</v>
      </c>
      <c r="C1989" t="s">
        <v>1044</v>
      </c>
      <c r="D1989" t="s">
        <v>13</v>
      </c>
      <c r="E1989" t="s">
        <v>14</v>
      </c>
      <c r="F1989" t="s">
        <v>27</v>
      </c>
      <c r="G1989">
        <v>9</v>
      </c>
      <c r="H1989" s="5">
        <v>547.24</v>
      </c>
      <c r="I1989" s="5">
        <v>0</v>
      </c>
      <c r="J1989" s="5">
        <v>4925.16</v>
      </c>
      <c r="K1989" s="5">
        <v>824.90595515149471</v>
      </c>
      <c r="L1989">
        <f>YEAR(SalesData[Order Date])</f>
        <v>2023</v>
      </c>
      <c r="M1989">
        <f>MONTH(SalesData[Order Date])</f>
        <v>10</v>
      </c>
      <c r="N1989" t="str">
        <f>TEXT(SalesData[[#This Row],[Order Date]], "mmmm")</f>
        <v>October</v>
      </c>
      <c r="O1989" s="7">
        <f>IF(SalesData[Sales]=0,0,SalesData[Profit]/SalesData[Sales])</f>
        <v>0.16748815371510667</v>
      </c>
      <c r="P1989" s="8">
        <f t="shared" si="31"/>
        <v>0</v>
      </c>
      <c r="Q1989" t="str">
        <f>IF(SalesData[[#This Row],[Discount]]&gt;0, "Yes", "No")</f>
        <v>No</v>
      </c>
      <c r="R1989" t="str">
        <f>TEXT(SalesData[[#This Row],[Order Date]],"mmm-yyyy")</f>
        <v>Oct-2023</v>
      </c>
      <c r="S1989">
        <f>YEAR(SalesData[[#This Row],[Order Date]])*100 + MONTH(SalesData[[#This Row],[Order Date]])</f>
        <v>202310</v>
      </c>
    </row>
    <row r="1990" spans="1:19" x14ac:dyDescent="0.3">
      <c r="A1990" t="s">
        <v>1071</v>
      </c>
      <c r="B1990" s="3">
        <v>45211</v>
      </c>
      <c r="C1990" t="s">
        <v>1072</v>
      </c>
      <c r="D1990" t="s">
        <v>30</v>
      </c>
      <c r="E1990" t="s">
        <v>26</v>
      </c>
      <c r="F1990" t="s">
        <v>31</v>
      </c>
      <c r="G1990">
        <v>4</v>
      </c>
      <c r="H1990" s="5">
        <v>91.8</v>
      </c>
      <c r="I1990" s="5">
        <v>0.11</v>
      </c>
      <c r="J1990" s="5">
        <v>326.80799999999999</v>
      </c>
      <c r="K1990" s="5">
        <v>25.128189625824032</v>
      </c>
      <c r="L1990">
        <f>YEAR(SalesData[Order Date])</f>
        <v>2023</v>
      </c>
      <c r="M1990">
        <f>MONTH(SalesData[Order Date])</f>
        <v>10</v>
      </c>
      <c r="N1990" t="str">
        <f>TEXT(SalesData[[#This Row],[Order Date]], "mmmm")</f>
        <v>October</v>
      </c>
      <c r="O1990" s="7">
        <f>IF(SalesData[Sales]=0,0,SalesData[Profit]/SalesData[Sales])</f>
        <v>7.6889762875523335E-2</v>
      </c>
      <c r="P1990" s="8">
        <f t="shared" si="31"/>
        <v>2.9956427015250545E-4</v>
      </c>
      <c r="Q1990" t="str">
        <f>IF(SalesData[[#This Row],[Discount]]&gt;0, "Yes", "No")</f>
        <v>Yes</v>
      </c>
      <c r="R1990" t="str">
        <f>TEXT(SalesData[[#This Row],[Order Date]],"mmm-yyyy")</f>
        <v>Oct-2023</v>
      </c>
      <c r="S1990">
        <f>YEAR(SalesData[[#This Row],[Order Date]])*100 + MONTH(SalesData[[#This Row],[Order Date]])</f>
        <v>202310</v>
      </c>
    </row>
    <row r="1991" spans="1:19" x14ac:dyDescent="0.3">
      <c r="A1991" t="s">
        <v>1121</v>
      </c>
      <c r="B1991" s="3">
        <v>45214</v>
      </c>
      <c r="C1991" t="s">
        <v>1122</v>
      </c>
      <c r="D1991" t="s">
        <v>30</v>
      </c>
      <c r="E1991" t="s">
        <v>19</v>
      </c>
      <c r="F1991" t="s">
        <v>62</v>
      </c>
      <c r="G1991">
        <v>2</v>
      </c>
      <c r="H1991" s="5">
        <v>294.13</v>
      </c>
      <c r="I1991" s="5">
        <v>0.28999999999999998</v>
      </c>
      <c r="J1991" s="5">
        <v>417.66460000000001</v>
      </c>
      <c r="K1991" s="5">
        <v>104.4844050830005</v>
      </c>
      <c r="L1991">
        <f>YEAR(SalesData[Order Date])</f>
        <v>2023</v>
      </c>
      <c r="M1991">
        <f>MONTH(SalesData[Order Date])</f>
        <v>10</v>
      </c>
      <c r="N1991" t="str">
        <f>TEXT(SalesData[[#This Row],[Order Date]], "mmmm")</f>
        <v>October</v>
      </c>
      <c r="O1991" s="7">
        <f>IF(SalesData[Sales]=0,0,SalesData[Profit]/SalesData[Sales])</f>
        <v>0.25016342079984871</v>
      </c>
      <c r="P1991" s="8">
        <f t="shared" si="31"/>
        <v>4.9297929486961543E-4</v>
      </c>
      <c r="Q1991" t="str">
        <f>IF(SalesData[[#This Row],[Discount]]&gt;0, "Yes", "No")</f>
        <v>Yes</v>
      </c>
      <c r="R1991" t="str">
        <f>TEXT(SalesData[[#This Row],[Order Date]],"mmm-yyyy")</f>
        <v>Oct-2023</v>
      </c>
      <c r="S1991">
        <f>YEAR(SalesData[[#This Row],[Order Date]])*100 + MONTH(SalesData[[#This Row],[Order Date]])</f>
        <v>202310</v>
      </c>
    </row>
    <row r="1992" spans="1:19" x14ac:dyDescent="0.3">
      <c r="A1992" t="s">
        <v>1392</v>
      </c>
      <c r="B1992" s="3">
        <v>45228</v>
      </c>
      <c r="C1992" t="s">
        <v>1393</v>
      </c>
      <c r="D1992" t="s">
        <v>13</v>
      </c>
      <c r="E1992" t="s">
        <v>19</v>
      </c>
      <c r="F1992" t="s">
        <v>15</v>
      </c>
      <c r="G1992">
        <v>7</v>
      </c>
      <c r="H1992" s="5">
        <v>376.57</v>
      </c>
      <c r="I1992" s="5">
        <v>0.25</v>
      </c>
      <c r="J1992" s="5">
        <v>1976.9925000000001</v>
      </c>
      <c r="K1992" s="5">
        <v>119.3439923374393</v>
      </c>
      <c r="L1992">
        <f>YEAR(SalesData[Order Date])</f>
        <v>2023</v>
      </c>
      <c r="M1992">
        <f>MONTH(SalesData[Order Date])</f>
        <v>10</v>
      </c>
      <c r="N1992" t="str">
        <f>TEXT(SalesData[[#This Row],[Order Date]], "mmmm")</f>
        <v>October</v>
      </c>
      <c r="O1992" s="7">
        <f>IF(SalesData[Sales]=0,0,SalesData[Profit]/SalesData[Sales])</f>
        <v>6.0366436563335117E-2</v>
      </c>
      <c r="P1992" s="8">
        <f t="shared" si="31"/>
        <v>9.4841027469755199E-5</v>
      </c>
      <c r="Q1992" t="str">
        <f>IF(SalesData[[#This Row],[Discount]]&gt;0, "Yes", "No")</f>
        <v>Yes</v>
      </c>
      <c r="R1992" t="str">
        <f>TEXT(SalesData[[#This Row],[Order Date]],"mmm-yyyy")</f>
        <v>Oct-2023</v>
      </c>
      <c r="S1992">
        <f>YEAR(SalesData[[#This Row],[Order Date]])*100 + MONTH(SalesData[[#This Row],[Order Date]])</f>
        <v>202310</v>
      </c>
    </row>
    <row r="1993" spans="1:19" x14ac:dyDescent="0.3">
      <c r="A1993" t="s">
        <v>1408</v>
      </c>
      <c r="B1993" s="3">
        <v>45209</v>
      </c>
      <c r="C1993" t="s">
        <v>1409</v>
      </c>
      <c r="D1993" t="s">
        <v>23</v>
      </c>
      <c r="E1993" t="s">
        <v>26</v>
      </c>
      <c r="F1993" t="s">
        <v>34</v>
      </c>
      <c r="G1993">
        <v>9</v>
      </c>
      <c r="H1993" s="5">
        <v>50.67</v>
      </c>
      <c r="I1993" s="5">
        <v>0.3</v>
      </c>
      <c r="J1993" s="5">
        <v>319.221</v>
      </c>
      <c r="K1993" s="5">
        <v>52.119389914159242</v>
      </c>
      <c r="L1993">
        <f>YEAR(SalesData[Order Date])</f>
        <v>2023</v>
      </c>
      <c r="M1993">
        <f>MONTH(SalesData[Order Date])</f>
        <v>10</v>
      </c>
      <c r="N1993" t="str">
        <f>TEXT(SalesData[[#This Row],[Order Date]], "mmmm")</f>
        <v>October</v>
      </c>
      <c r="O1993" s="7">
        <f>IF(SalesData[Sales]=0,0,SalesData[Profit]/SalesData[Sales])</f>
        <v>0.16327055523965917</v>
      </c>
      <c r="P1993" s="8">
        <f t="shared" si="31"/>
        <v>6.5785145714097751E-4</v>
      </c>
      <c r="Q1993" t="str">
        <f>IF(SalesData[[#This Row],[Discount]]&gt;0, "Yes", "No")</f>
        <v>Yes</v>
      </c>
      <c r="R1993" t="str">
        <f>TEXT(SalesData[[#This Row],[Order Date]],"mmm-yyyy")</f>
        <v>Oct-2023</v>
      </c>
      <c r="S1993">
        <f>YEAR(SalesData[[#This Row],[Order Date]])*100 + MONTH(SalesData[[#This Row],[Order Date]])</f>
        <v>202310</v>
      </c>
    </row>
    <row r="1994" spans="1:19" x14ac:dyDescent="0.3">
      <c r="A1994" t="s">
        <v>1444</v>
      </c>
      <c r="B1994" s="3">
        <v>45216</v>
      </c>
      <c r="C1994" t="s">
        <v>1445</v>
      </c>
      <c r="D1994" t="s">
        <v>23</v>
      </c>
      <c r="E1994" t="s">
        <v>26</v>
      </c>
      <c r="F1994" t="s">
        <v>34</v>
      </c>
      <c r="G1994">
        <v>2</v>
      </c>
      <c r="H1994" s="5">
        <v>106.35</v>
      </c>
      <c r="I1994" s="5">
        <v>7.0000000000000007E-2</v>
      </c>
      <c r="J1994" s="5">
        <v>197.81100000000001</v>
      </c>
      <c r="K1994" s="5">
        <v>40.504192459935503</v>
      </c>
      <c r="L1994">
        <f>YEAR(SalesData[Order Date])</f>
        <v>2023</v>
      </c>
      <c r="M1994">
        <f>MONTH(SalesData[Order Date])</f>
        <v>10</v>
      </c>
      <c r="N1994" t="str">
        <f>TEXT(SalesData[[#This Row],[Order Date]], "mmmm")</f>
        <v>October</v>
      </c>
      <c r="O1994" s="7">
        <f>IF(SalesData[Sales]=0,0,SalesData[Profit]/SalesData[Sales])</f>
        <v>0.20476208330141146</v>
      </c>
      <c r="P1994" s="8">
        <f t="shared" si="31"/>
        <v>3.2910202162670434E-4</v>
      </c>
      <c r="Q1994" t="str">
        <f>IF(SalesData[[#This Row],[Discount]]&gt;0, "Yes", "No")</f>
        <v>Yes</v>
      </c>
      <c r="R1994" t="str">
        <f>TEXT(SalesData[[#This Row],[Order Date]],"mmm-yyyy")</f>
        <v>Oct-2023</v>
      </c>
      <c r="S1994">
        <f>YEAR(SalesData[[#This Row],[Order Date]])*100 + MONTH(SalesData[[#This Row],[Order Date]])</f>
        <v>202310</v>
      </c>
    </row>
    <row r="1995" spans="1:19" x14ac:dyDescent="0.3">
      <c r="A1995" t="s">
        <v>1484</v>
      </c>
      <c r="B1995" s="3">
        <v>45218</v>
      </c>
      <c r="C1995" t="s">
        <v>1485</v>
      </c>
      <c r="D1995" t="s">
        <v>13</v>
      </c>
      <c r="E1995" t="s">
        <v>14</v>
      </c>
      <c r="F1995" t="s">
        <v>91</v>
      </c>
      <c r="G1995">
        <v>1</v>
      </c>
      <c r="H1995" s="5">
        <v>956.03</v>
      </c>
      <c r="I1995" s="5">
        <v>0.24</v>
      </c>
      <c r="J1995" s="5">
        <v>726.58280000000002</v>
      </c>
      <c r="K1995" s="5">
        <v>92.022406844855709</v>
      </c>
      <c r="L1995">
        <f>YEAR(SalesData[Order Date])</f>
        <v>2023</v>
      </c>
      <c r="M1995">
        <f>MONTH(SalesData[Order Date])</f>
        <v>10</v>
      </c>
      <c r="N1995" t="str">
        <f>TEXT(SalesData[[#This Row],[Order Date]], "mmmm")</f>
        <v>October</v>
      </c>
      <c r="O1995" s="7">
        <f>IF(SalesData[Sales]=0,0,SalesData[Profit]/SalesData[Sales])</f>
        <v>0.12665095684188465</v>
      </c>
      <c r="P1995" s="8">
        <f t="shared" si="31"/>
        <v>2.5103814733847262E-4</v>
      </c>
      <c r="Q1995" t="str">
        <f>IF(SalesData[[#This Row],[Discount]]&gt;0, "Yes", "No")</f>
        <v>Yes</v>
      </c>
      <c r="R1995" t="str">
        <f>TEXT(SalesData[[#This Row],[Order Date]],"mmm-yyyy")</f>
        <v>Oct-2023</v>
      </c>
      <c r="S1995">
        <f>YEAR(SalesData[[#This Row],[Order Date]])*100 + MONTH(SalesData[[#This Row],[Order Date]])</f>
        <v>202310</v>
      </c>
    </row>
    <row r="1996" spans="1:19" x14ac:dyDescent="0.3">
      <c r="A1996" t="s">
        <v>1502</v>
      </c>
      <c r="B1996" s="3">
        <v>45228</v>
      </c>
      <c r="C1996" t="s">
        <v>1503</v>
      </c>
      <c r="D1996" t="s">
        <v>13</v>
      </c>
      <c r="E1996" t="s">
        <v>14</v>
      </c>
      <c r="F1996" t="s">
        <v>91</v>
      </c>
      <c r="G1996">
        <v>7</v>
      </c>
      <c r="H1996" s="5">
        <v>944.85</v>
      </c>
      <c r="I1996" s="5">
        <v>0.17</v>
      </c>
      <c r="J1996" s="5">
        <v>5489.5784999999996</v>
      </c>
      <c r="K1996" s="5">
        <v>1417.829859783817</v>
      </c>
      <c r="L1996">
        <f>YEAR(SalesData[Order Date])</f>
        <v>2023</v>
      </c>
      <c r="M1996">
        <f>MONTH(SalesData[Order Date])</f>
        <v>10</v>
      </c>
      <c r="N1996" t="str">
        <f>TEXT(SalesData[[#This Row],[Order Date]], "mmmm")</f>
        <v>October</v>
      </c>
      <c r="O1996" s="7">
        <f>IF(SalesData[Sales]=0,0,SalesData[Profit]/SalesData[Sales])</f>
        <v>0.25827663449640387</v>
      </c>
      <c r="P1996" s="8">
        <f t="shared" si="31"/>
        <v>2.5703248437015705E-5</v>
      </c>
      <c r="Q1996" t="str">
        <f>IF(SalesData[[#This Row],[Discount]]&gt;0, "Yes", "No")</f>
        <v>Yes</v>
      </c>
      <c r="R1996" t="str">
        <f>TEXT(SalesData[[#This Row],[Order Date]],"mmm-yyyy")</f>
        <v>Oct-2023</v>
      </c>
      <c r="S1996">
        <f>YEAR(SalesData[[#This Row],[Order Date]])*100 + MONTH(SalesData[[#This Row],[Order Date]])</f>
        <v>202310</v>
      </c>
    </row>
    <row r="1997" spans="1:19" x14ac:dyDescent="0.3">
      <c r="A1997" t="s">
        <v>1520</v>
      </c>
      <c r="B1997" s="3">
        <v>45215</v>
      </c>
      <c r="C1997" t="s">
        <v>1521</v>
      </c>
      <c r="D1997" t="s">
        <v>23</v>
      </c>
      <c r="E1997" t="s">
        <v>26</v>
      </c>
      <c r="F1997" t="s">
        <v>91</v>
      </c>
      <c r="G1997">
        <v>5</v>
      </c>
      <c r="H1997" s="5">
        <v>305.97000000000003</v>
      </c>
      <c r="I1997" s="5">
        <v>0.16</v>
      </c>
      <c r="J1997" s="5">
        <v>1285.0740000000001</v>
      </c>
      <c r="K1997" s="5">
        <v>355.49442789370261</v>
      </c>
      <c r="L1997">
        <f>YEAR(SalesData[Order Date])</f>
        <v>2023</v>
      </c>
      <c r="M1997">
        <f>MONTH(SalesData[Order Date])</f>
        <v>10</v>
      </c>
      <c r="N1997" t="str">
        <f>TEXT(SalesData[[#This Row],[Order Date]], "mmmm")</f>
        <v>October</v>
      </c>
      <c r="O1997" s="7">
        <f>IF(SalesData[Sales]=0,0,SalesData[Profit]/SalesData[Sales])</f>
        <v>0.27663342958748105</v>
      </c>
      <c r="P1997" s="8">
        <f t="shared" si="31"/>
        <v>1.0458541687093506E-4</v>
      </c>
      <c r="Q1997" t="str">
        <f>IF(SalesData[[#This Row],[Discount]]&gt;0, "Yes", "No")</f>
        <v>Yes</v>
      </c>
      <c r="R1997" t="str">
        <f>TEXT(SalesData[[#This Row],[Order Date]],"mmm-yyyy")</f>
        <v>Oct-2023</v>
      </c>
      <c r="S1997">
        <f>YEAR(SalesData[[#This Row],[Order Date]])*100 + MONTH(SalesData[[#This Row],[Order Date]])</f>
        <v>202310</v>
      </c>
    </row>
    <row r="1998" spans="1:19" x14ac:dyDescent="0.3">
      <c r="A1998" t="s">
        <v>1536</v>
      </c>
      <c r="B1998" s="3">
        <v>45200</v>
      </c>
      <c r="C1998" t="s">
        <v>1537</v>
      </c>
      <c r="D1998" t="s">
        <v>13</v>
      </c>
      <c r="E1998" t="s">
        <v>19</v>
      </c>
      <c r="F1998" t="s">
        <v>20</v>
      </c>
      <c r="G1998">
        <v>8</v>
      </c>
      <c r="H1998" s="5">
        <v>715.95</v>
      </c>
      <c r="I1998" s="5">
        <v>0.09</v>
      </c>
      <c r="J1998" s="5">
        <v>5212.1160000000009</v>
      </c>
      <c r="K1998" s="5">
        <v>1355.759295148438</v>
      </c>
      <c r="L1998">
        <f>YEAR(SalesData[Order Date])</f>
        <v>2023</v>
      </c>
      <c r="M1998">
        <f>MONTH(SalesData[Order Date])</f>
        <v>10</v>
      </c>
      <c r="N1998" t="str">
        <f>TEXT(SalesData[[#This Row],[Order Date]], "mmmm")</f>
        <v>October</v>
      </c>
      <c r="O1998" s="7">
        <f>IF(SalesData[Sales]=0,0,SalesData[Profit]/SalesData[Sales])</f>
        <v>0.260116869069767</v>
      </c>
      <c r="P1998" s="8">
        <f t="shared" si="31"/>
        <v>1.5713387806411062E-5</v>
      </c>
      <c r="Q1998" t="str">
        <f>IF(SalesData[[#This Row],[Discount]]&gt;0, "Yes", "No")</f>
        <v>Yes</v>
      </c>
      <c r="R1998" t="str">
        <f>TEXT(SalesData[[#This Row],[Order Date]],"mmm-yyyy")</f>
        <v>Oct-2023</v>
      </c>
      <c r="S1998">
        <f>YEAR(SalesData[[#This Row],[Order Date]])*100 + MONTH(SalesData[[#This Row],[Order Date]])</f>
        <v>202310</v>
      </c>
    </row>
    <row r="1999" spans="1:19" x14ac:dyDescent="0.3">
      <c r="A1999" t="s">
        <v>1616</v>
      </c>
      <c r="B1999" s="3">
        <v>45204</v>
      </c>
      <c r="C1999" t="s">
        <v>1617</v>
      </c>
      <c r="D1999" t="s">
        <v>18</v>
      </c>
      <c r="E1999" t="s">
        <v>26</v>
      </c>
      <c r="F1999" t="s">
        <v>62</v>
      </c>
      <c r="G1999">
        <v>8</v>
      </c>
      <c r="H1999" s="5">
        <v>417.84</v>
      </c>
      <c r="I1999" s="5">
        <v>0.3</v>
      </c>
      <c r="J1999" s="5">
        <v>2339.904</v>
      </c>
      <c r="K1999" s="5">
        <v>155.14700588180909</v>
      </c>
      <c r="L1999">
        <f>YEAR(SalesData[Order Date])</f>
        <v>2023</v>
      </c>
      <c r="M1999">
        <f>MONTH(SalesData[Order Date])</f>
        <v>10</v>
      </c>
      <c r="N1999" t="str">
        <f>TEXT(SalesData[[#This Row],[Order Date]], "mmmm")</f>
        <v>October</v>
      </c>
      <c r="O1999" s="7">
        <f>IF(SalesData[Sales]=0,0,SalesData[Profit]/SalesData[Sales])</f>
        <v>6.6304859465093055E-2</v>
      </c>
      <c r="P1999" s="8">
        <f t="shared" si="31"/>
        <v>8.974727168294084E-5</v>
      </c>
      <c r="Q1999" t="str">
        <f>IF(SalesData[[#This Row],[Discount]]&gt;0, "Yes", "No")</f>
        <v>Yes</v>
      </c>
      <c r="R1999" t="str">
        <f>TEXT(SalesData[[#This Row],[Order Date]],"mmm-yyyy")</f>
        <v>Oct-2023</v>
      </c>
      <c r="S1999">
        <f>YEAR(SalesData[[#This Row],[Order Date]])*100 + MONTH(SalesData[[#This Row],[Order Date]])</f>
        <v>202310</v>
      </c>
    </row>
    <row r="2000" spans="1:19" x14ac:dyDescent="0.3">
      <c r="A2000" t="s">
        <v>1646</v>
      </c>
      <c r="B2000" s="3">
        <v>45230</v>
      </c>
      <c r="C2000" t="s">
        <v>1647</v>
      </c>
      <c r="D2000" t="s">
        <v>13</v>
      </c>
      <c r="E2000" t="s">
        <v>14</v>
      </c>
      <c r="F2000" t="s">
        <v>15</v>
      </c>
      <c r="G2000">
        <v>9</v>
      </c>
      <c r="H2000" s="5">
        <v>64.55</v>
      </c>
      <c r="I2000" s="5">
        <v>0.09</v>
      </c>
      <c r="J2000" s="5">
        <v>528.66449999999998</v>
      </c>
      <c r="K2000" s="5">
        <v>138.83461475257371</v>
      </c>
      <c r="L2000">
        <f>YEAR(SalesData[Order Date])</f>
        <v>2023</v>
      </c>
      <c r="M2000">
        <f>MONTH(SalesData[Order Date])</f>
        <v>10</v>
      </c>
      <c r="N2000" t="str">
        <f>TEXT(SalesData[[#This Row],[Order Date]], "mmmm")</f>
        <v>October</v>
      </c>
      <c r="O2000" s="7">
        <f>IF(SalesData[Sales]=0,0,SalesData[Profit]/SalesData[Sales])</f>
        <v>0.26261384063536275</v>
      </c>
      <c r="P2000" s="8">
        <f t="shared" si="31"/>
        <v>1.549186676994578E-4</v>
      </c>
      <c r="Q2000" t="str">
        <f>IF(SalesData[[#This Row],[Discount]]&gt;0, "Yes", "No")</f>
        <v>Yes</v>
      </c>
      <c r="R2000" t="str">
        <f>TEXT(SalesData[[#This Row],[Order Date]],"mmm-yyyy")</f>
        <v>Oct-2023</v>
      </c>
      <c r="S2000">
        <f>YEAR(SalesData[[#This Row],[Order Date]])*100 + MONTH(SalesData[[#This Row],[Order Date]])</f>
        <v>202310</v>
      </c>
    </row>
    <row r="2001" spans="1:19" x14ac:dyDescent="0.3">
      <c r="A2001" t="s">
        <v>1678</v>
      </c>
      <c r="B2001" s="3">
        <v>45212</v>
      </c>
      <c r="C2001" t="s">
        <v>1679</v>
      </c>
      <c r="D2001" t="s">
        <v>30</v>
      </c>
      <c r="E2001" t="s">
        <v>14</v>
      </c>
      <c r="F2001" t="s">
        <v>27</v>
      </c>
      <c r="G2001">
        <v>3</v>
      </c>
      <c r="H2001" s="5">
        <v>671.4</v>
      </c>
      <c r="I2001" s="5">
        <v>0.21</v>
      </c>
      <c r="J2001" s="5">
        <v>1591.2180000000001</v>
      </c>
      <c r="K2001" s="5">
        <v>217.94106326773419</v>
      </c>
      <c r="L2001">
        <f>YEAR(SalesData[Order Date])</f>
        <v>2023</v>
      </c>
      <c r="M2001">
        <f>MONTH(SalesData[Order Date])</f>
        <v>10</v>
      </c>
      <c r="N2001" t="str">
        <f>TEXT(SalesData[[#This Row],[Order Date]], "mmmm")</f>
        <v>October</v>
      </c>
      <c r="O2001" s="7">
        <f>IF(SalesData[Sales]=0,0,SalesData[Profit]/SalesData[Sales])</f>
        <v>0.13696493080629693</v>
      </c>
      <c r="P2001" s="8">
        <f t="shared" si="31"/>
        <v>1.0425975573428657E-4</v>
      </c>
      <c r="Q2001" t="str">
        <f>IF(SalesData[[#This Row],[Discount]]&gt;0, "Yes", "No")</f>
        <v>Yes</v>
      </c>
      <c r="R2001" t="str">
        <f>TEXT(SalesData[[#This Row],[Order Date]],"mmm-yyyy")</f>
        <v>Oct-2023</v>
      </c>
      <c r="S2001">
        <f>YEAR(SalesData[[#This Row],[Order Date]])*100 + MONTH(SalesData[[#This Row],[Order Date]])</f>
        <v>202310</v>
      </c>
    </row>
    <row r="2002" spans="1:19" x14ac:dyDescent="0.3">
      <c r="A2002" t="s">
        <v>1692</v>
      </c>
      <c r="B2002" s="3">
        <v>45215</v>
      </c>
      <c r="C2002" t="s">
        <v>1693</v>
      </c>
      <c r="D2002" t="s">
        <v>18</v>
      </c>
      <c r="E2002" t="s">
        <v>19</v>
      </c>
      <c r="F2002" t="s">
        <v>27</v>
      </c>
      <c r="G2002">
        <v>8</v>
      </c>
      <c r="H2002" s="5">
        <v>421.43</v>
      </c>
      <c r="I2002" s="5">
        <v>0.16</v>
      </c>
      <c r="J2002" s="5">
        <v>2832.0095999999999</v>
      </c>
      <c r="K2002" s="5">
        <v>190.39779177141961</v>
      </c>
      <c r="L2002">
        <f>YEAR(SalesData[Order Date])</f>
        <v>2023</v>
      </c>
      <c r="M2002">
        <f>MONTH(SalesData[Order Date])</f>
        <v>10</v>
      </c>
      <c r="N2002" t="str">
        <f>TEXT(SalesData[[#This Row],[Order Date]], "mmmm")</f>
        <v>October</v>
      </c>
      <c r="O2002" s="7">
        <f>IF(SalesData[Sales]=0,0,SalesData[Profit]/SalesData[Sales])</f>
        <v>6.7230630775905423E-2</v>
      </c>
      <c r="P2002" s="8">
        <f t="shared" si="31"/>
        <v>4.7457466245877135E-5</v>
      </c>
      <c r="Q2002" t="str">
        <f>IF(SalesData[[#This Row],[Discount]]&gt;0, "Yes", "No")</f>
        <v>Yes</v>
      </c>
      <c r="R2002" t="str">
        <f>TEXT(SalesData[[#This Row],[Order Date]],"mmm-yyyy")</f>
        <v>Oct-2023</v>
      </c>
      <c r="S2002">
        <f>YEAR(SalesData[[#This Row],[Order Date]])*100 + MONTH(SalesData[[#This Row],[Order Date]])</f>
        <v>202310</v>
      </c>
    </row>
    <row r="2003" spans="1:19" x14ac:dyDescent="0.3">
      <c r="A2003" t="s">
        <v>1700</v>
      </c>
      <c r="B2003" s="3">
        <v>45212</v>
      </c>
      <c r="C2003" t="s">
        <v>1701</v>
      </c>
      <c r="D2003" t="s">
        <v>18</v>
      </c>
      <c r="E2003" t="s">
        <v>26</v>
      </c>
      <c r="F2003" t="s">
        <v>20</v>
      </c>
      <c r="G2003">
        <v>5</v>
      </c>
      <c r="H2003" s="5">
        <v>806.8</v>
      </c>
      <c r="I2003" s="5">
        <v>0.3</v>
      </c>
      <c r="J2003" s="5">
        <v>2823.8</v>
      </c>
      <c r="K2003" s="5">
        <v>508.18735338269607</v>
      </c>
      <c r="L2003">
        <f>YEAR(SalesData[Order Date])</f>
        <v>2023</v>
      </c>
      <c r="M2003">
        <f>MONTH(SalesData[Order Date])</f>
        <v>10</v>
      </c>
      <c r="N2003" t="str">
        <f>TEXT(SalesData[[#This Row],[Order Date]], "mmmm")</f>
        <v>October</v>
      </c>
      <c r="O2003" s="7">
        <f>IF(SalesData[Sales]=0,0,SalesData[Profit]/SalesData[Sales])</f>
        <v>0.17996577426967067</v>
      </c>
      <c r="P2003" s="8">
        <f t="shared" si="31"/>
        <v>7.4367873078829937E-5</v>
      </c>
      <c r="Q2003" t="str">
        <f>IF(SalesData[[#This Row],[Discount]]&gt;0, "Yes", "No")</f>
        <v>Yes</v>
      </c>
      <c r="R2003" t="str">
        <f>TEXT(SalesData[[#This Row],[Order Date]],"mmm-yyyy")</f>
        <v>Oct-2023</v>
      </c>
      <c r="S2003">
        <f>YEAR(SalesData[[#This Row],[Order Date]])*100 + MONTH(SalesData[[#This Row],[Order Date]])</f>
        <v>202310</v>
      </c>
    </row>
    <row r="2004" spans="1:19" x14ac:dyDescent="0.3">
      <c r="A2004" t="s">
        <v>1777</v>
      </c>
      <c r="B2004" s="3">
        <v>45206</v>
      </c>
      <c r="C2004" t="s">
        <v>1778</v>
      </c>
      <c r="D2004" t="s">
        <v>23</v>
      </c>
      <c r="E2004" t="s">
        <v>14</v>
      </c>
      <c r="F2004" t="s">
        <v>44</v>
      </c>
      <c r="G2004">
        <v>3</v>
      </c>
      <c r="H2004" s="5">
        <v>173.79</v>
      </c>
      <c r="I2004" s="5">
        <v>0.14000000000000001</v>
      </c>
      <c r="J2004" s="5">
        <v>448.37819999999999</v>
      </c>
      <c r="K2004" s="5">
        <v>116.93365001414691</v>
      </c>
      <c r="L2004">
        <f>YEAR(SalesData[Order Date])</f>
        <v>2023</v>
      </c>
      <c r="M2004">
        <f>MONTH(SalesData[Order Date])</f>
        <v>10</v>
      </c>
      <c r="N2004" t="str">
        <f>TEXT(SalesData[[#This Row],[Order Date]], "mmmm")</f>
        <v>October</v>
      </c>
      <c r="O2004" s="7">
        <f>IF(SalesData[Sales]=0,0,SalesData[Profit]/SalesData[Sales])</f>
        <v>0.26079245158249642</v>
      </c>
      <c r="P2004" s="8">
        <f t="shared" si="31"/>
        <v>2.6852331357768959E-4</v>
      </c>
      <c r="Q2004" t="str">
        <f>IF(SalesData[[#This Row],[Discount]]&gt;0, "Yes", "No")</f>
        <v>Yes</v>
      </c>
      <c r="R2004" t="str">
        <f>TEXT(SalesData[[#This Row],[Order Date]],"mmm-yyyy")</f>
        <v>Oct-2023</v>
      </c>
      <c r="S2004">
        <f>YEAR(SalesData[[#This Row],[Order Date]])*100 + MONTH(SalesData[[#This Row],[Order Date]])</f>
        <v>202310</v>
      </c>
    </row>
    <row r="2005" spans="1:19" x14ac:dyDescent="0.3">
      <c r="A2005" t="s">
        <v>1815</v>
      </c>
      <c r="B2005" s="3">
        <v>45221</v>
      </c>
      <c r="C2005" t="s">
        <v>1816</v>
      </c>
      <c r="D2005" t="s">
        <v>18</v>
      </c>
      <c r="E2005" t="s">
        <v>14</v>
      </c>
      <c r="F2005" t="s">
        <v>34</v>
      </c>
      <c r="G2005">
        <v>1</v>
      </c>
      <c r="H2005" s="5">
        <v>127.88</v>
      </c>
      <c r="I2005" s="5">
        <v>0</v>
      </c>
      <c r="J2005" s="5">
        <v>127.88</v>
      </c>
      <c r="K2005" s="5">
        <v>30.738779959186282</v>
      </c>
      <c r="L2005">
        <f>YEAR(SalesData[Order Date])</f>
        <v>2023</v>
      </c>
      <c r="M2005">
        <f>MONTH(SalesData[Order Date])</f>
        <v>10</v>
      </c>
      <c r="N2005" t="str">
        <f>TEXT(SalesData[[#This Row],[Order Date]], "mmmm")</f>
        <v>October</v>
      </c>
      <c r="O2005" s="7">
        <f>IF(SalesData[Sales]=0,0,SalesData[Profit]/SalesData[Sales])</f>
        <v>0.24037206724418425</v>
      </c>
      <c r="P2005" s="8">
        <f t="shared" si="31"/>
        <v>0</v>
      </c>
      <c r="Q2005" t="str">
        <f>IF(SalesData[[#This Row],[Discount]]&gt;0, "Yes", "No")</f>
        <v>No</v>
      </c>
      <c r="R2005" t="str">
        <f>TEXT(SalesData[[#This Row],[Order Date]],"mmm-yyyy")</f>
        <v>Oct-2023</v>
      </c>
      <c r="S2005">
        <f>YEAR(SalesData[[#This Row],[Order Date]])*100 + MONTH(SalesData[[#This Row],[Order Date]])</f>
        <v>202310</v>
      </c>
    </row>
    <row r="2006" spans="1:19" x14ac:dyDescent="0.3">
      <c r="A2006" t="s">
        <v>1839</v>
      </c>
      <c r="B2006" s="3">
        <v>45207</v>
      </c>
      <c r="C2006" t="s">
        <v>1840</v>
      </c>
      <c r="D2006" t="s">
        <v>18</v>
      </c>
      <c r="E2006" t="s">
        <v>14</v>
      </c>
      <c r="F2006" t="s">
        <v>91</v>
      </c>
      <c r="G2006">
        <v>6</v>
      </c>
      <c r="H2006" s="5">
        <v>624.29</v>
      </c>
      <c r="I2006" s="5">
        <v>0.11</v>
      </c>
      <c r="J2006" s="5">
        <v>3333.7085999999999</v>
      </c>
      <c r="K2006" s="5">
        <v>354.38272957719289</v>
      </c>
      <c r="L2006">
        <f>YEAR(SalesData[Order Date])</f>
        <v>2023</v>
      </c>
      <c r="M2006">
        <f>MONTH(SalesData[Order Date])</f>
        <v>10</v>
      </c>
      <c r="N2006" t="str">
        <f>TEXT(SalesData[[#This Row],[Order Date]], "mmmm")</f>
        <v>October</v>
      </c>
      <c r="O2006" s="7">
        <f>IF(SalesData[Sales]=0,0,SalesData[Profit]/SalesData[Sales])</f>
        <v>0.10630285129815872</v>
      </c>
      <c r="P2006" s="8">
        <f t="shared" si="31"/>
        <v>2.9366693897601009E-5</v>
      </c>
      <c r="Q2006" t="str">
        <f>IF(SalesData[[#This Row],[Discount]]&gt;0, "Yes", "No")</f>
        <v>Yes</v>
      </c>
      <c r="R2006" t="str">
        <f>TEXT(SalesData[[#This Row],[Order Date]],"mmm-yyyy")</f>
        <v>Oct-2023</v>
      </c>
      <c r="S2006">
        <f>YEAR(SalesData[[#This Row],[Order Date]])*100 + MONTH(SalesData[[#This Row],[Order Date]])</f>
        <v>202310</v>
      </c>
    </row>
    <row r="2007" spans="1:19" x14ac:dyDescent="0.3">
      <c r="A2007" t="s">
        <v>1845</v>
      </c>
      <c r="B2007" s="3">
        <v>45223</v>
      </c>
      <c r="C2007" t="s">
        <v>1846</v>
      </c>
      <c r="D2007" t="s">
        <v>23</v>
      </c>
      <c r="E2007" t="s">
        <v>19</v>
      </c>
      <c r="F2007" t="s">
        <v>27</v>
      </c>
      <c r="G2007">
        <v>7</v>
      </c>
      <c r="H2007" s="5">
        <v>270.47000000000003</v>
      </c>
      <c r="I2007" s="5">
        <v>0.25</v>
      </c>
      <c r="J2007" s="5">
        <v>1419.9675</v>
      </c>
      <c r="K2007" s="5">
        <v>271.93314310234621</v>
      </c>
      <c r="L2007">
        <f>YEAR(SalesData[Order Date])</f>
        <v>2023</v>
      </c>
      <c r="M2007">
        <f>MONTH(SalesData[Order Date])</f>
        <v>10</v>
      </c>
      <c r="N2007" t="str">
        <f>TEXT(SalesData[[#This Row],[Order Date]], "mmmm")</f>
        <v>October</v>
      </c>
      <c r="O2007" s="7">
        <f>IF(SalesData[Sales]=0,0,SalesData[Profit]/SalesData[Sales])</f>
        <v>0.19150659652586852</v>
      </c>
      <c r="P2007" s="8">
        <f t="shared" si="31"/>
        <v>1.3204527568412656E-4</v>
      </c>
      <c r="Q2007" t="str">
        <f>IF(SalesData[[#This Row],[Discount]]&gt;0, "Yes", "No")</f>
        <v>Yes</v>
      </c>
      <c r="R2007" t="str">
        <f>TEXT(SalesData[[#This Row],[Order Date]],"mmm-yyyy")</f>
        <v>Oct-2023</v>
      </c>
      <c r="S2007">
        <f>YEAR(SalesData[[#This Row],[Order Date]])*100 + MONTH(SalesData[[#This Row],[Order Date]])</f>
        <v>202310</v>
      </c>
    </row>
    <row r="2008" spans="1:19" x14ac:dyDescent="0.3">
      <c r="A2008" t="s">
        <v>1861</v>
      </c>
      <c r="B2008" s="3">
        <v>45215</v>
      </c>
      <c r="C2008" t="s">
        <v>1862</v>
      </c>
      <c r="D2008" t="s">
        <v>18</v>
      </c>
      <c r="E2008" t="s">
        <v>26</v>
      </c>
      <c r="F2008" t="s">
        <v>39</v>
      </c>
      <c r="G2008">
        <v>3</v>
      </c>
      <c r="H2008" s="5">
        <v>14.92</v>
      </c>
      <c r="I2008" s="5">
        <v>0.12</v>
      </c>
      <c r="J2008" s="5">
        <v>39.388800000000003</v>
      </c>
      <c r="K2008" s="5">
        <v>4.0264910572319721</v>
      </c>
      <c r="L2008">
        <f>YEAR(SalesData[Order Date])</f>
        <v>2023</v>
      </c>
      <c r="M2008">
        <f>MONTH(SalesData[Order Date])</f>
        <v>10</v>
      </c>
      <c r="N2008" t="str">
        <f>TEXT(SalesData[[#This Row],[Order Date]], "mmmm")</f>
        <v>October</v>
      </c>
      <c r="O2008" s="7">
        <f>IF(SalesData[Sales]=0,0,SalesData[Profit]/SalesData[Sales])</f>
        <v>0.10222426317206849</v>
      </c>
      <c r="P2008" s="8">
        <f t="shared" si="31"/>
        <v>2.6809651474530832E-3</v>
      </c>
      <c r="Q2008" t="str">
        <f>IF(SalesData[[#This Row],[Discount]]&gt;0, "Yes", "No")</f>
        <v>Yes</v>
      </c>
      <c r="R2008" t="str">
        <f>TEXT(SalesData[[#This Row],[Order Date]],"mmm-yyyy")</f>
        <v>Oct-2023</v>
      </c>
      <c r="S2008">
        <f>YEAR(SalesData[[#This Row],[Order Date]])*100 + MONTH(SalesData[[#This Row],[Order Date]])</f>
        <v>202310</v>
      </c>
    </row>
    <row r="2009" spans="1:19" x14ac:dyDescent="0.3">
      <c r="A2009" t="s">
        <v>1891</v>
      </c>
      <c r="B2009" s="3">
        <v>45214</v>
      </c>
      <c r="C2009" t="s">
        <v>1892</v>
      </c>
      <c r="D2009" t="s">
        <v>13</v>
      </c>
      <c r="E2009" t="s">
        <v>26</v>
      </c>
      <c r="F2009" t="s">
        <v>53</v>
      </c>
      <c r="G2009">
        <v>2</v>
      </c>
      <c r="H2009" s="5">
        <v>303.83999999999997</v>
      </c>
      <c r="I2009" s="5">
        <v>0.15</v>
      </c>
      <c r="J2009" s="5">
        <v>516.52799999999991</v>
      </c>
      <c r="K2009" s="5">
        <v>112.4483928740041</v>
      </c>
      <c r="L2009">
        <f>YEAR(SalesData[Order Date])</f>
        <v>2023</v>
      </c>
      <c r="M2009">
        <f>MONTH(SalesData[Order Date])</f>
        <v>10</v>
      </c>
      <c r="N2009" t="str">
        <f>TEXT(SalesData[[#This Row],[Order Date]], "mmmm")</f>
        <v>October</v>
      </c>
      <c r="O2009" s="7">
        <f>IF(SalesData[Sales]=0,0,SalesData[Profit]/SalesData[Sales])</f>
        <v>0.21770047872332984</v>
      </c>
      <c r="P2009" s="8">
        <f t="shared" si="31"/>
        <v>2.4684044233807271E-4</v>
      </c>
      <c r="Q2009" t="str">
        <f>IF(SalesData[[#This Row],[Discount]]&gt;0, "Yes", "No")</f>
        <v>Yes</v>
      </c>
      <c r="R2009" t="str">
        <f>TEXT(SalesData[[#This Row],[Order Date]],"mmm-yyyy")</f>
        <v>Oct-2023</v>
      </c>
      <c r="S2009">
        <f>YEAR(SalesData[[#This Row],[Order Date]])*100 + MONTH(SalesData[[#This Row],[Order Date]])</f>
        <v>202310</v>
      </c>
    </row>
    <row r="2010" spans="1:19" x14ac:dyDescent="0.3">
      <c r="A2010" t="s">
        <v>1907</v>
      </c>
      <c r="B2010" s="3">
        <v>45222</v>
      </c>
      <c r="C2010" t="s">
        <v>1908</v>
      </c>
      <c r="D2010" t="s">
        <v>18</v>
      </c>
      <c r="E2010" t="s">
        <v>19</v>
      </c>
      <c r="F2010" t="s">
        <v>91</v>
      </c>
      <c r="G2010">
        <v>8</v>
      </c>
      <c r="H2010" s="5">
        <v>844.21</v>
      </c>
      <c r="I2010" s="5">
        <v>0.23</v>
      </c>
      <c r="J2010" s="5">
        <v>5200.3335999999999</v>
      </c>
      <c r="K2010" s="5">
        <v>1487.0069272877879</v>
      </c>
      <c r="L2010">
        <f>YEAR(SalesData[Order Date])</f>
        <v>2023</v>
      </c>
      <c r="M2010">
        <f>MONTH(SalesData[Order Date])</f>
        <v>10</v>
      </c>
      <c r="N2010" t="str">
        <f>TEXT(SalesData[[#This Row],[Order Date]], "mmmm")</f>
        <v>October</v>
      </c>
      <c r="O2010" s="7">
        <f>IF(SalesData[Sales]=0,0,SalesData[Profit]/SalesData[Sales])</f>
        <v>0.28594452619112509</v>
      </c>
      <c r="P2010" s="8">
        <f t="shared" si="31"/>
        <v>3.4055507515902444E-5</v>
      </c>
      <c r="Q2010" t="str">
        <f>IF(SalesData[[#This Row],[Discount]]&gt;0, "Yes", "No")</f>
        <v>Yes</v>
      </c>
      <c r="R2010" t="str">
        <f>TEXT(SalesData[[#This Row],[Order Date]],"mmm-yyyy")</f>
        <v>Oct-2023</v>
      </c>
      <c r="S2010">
        <f>YEAR(SalesData[[#This Row],[Order Date]])*100 + MONTH(SalesData[[#This Row],[Order Date]])</f>
        <v>202310</v>
      </c>
    </row>
    <row r="2011" spans="1:19" x14ac:dyDescent="0.3">
      <c r="A2011" t="s">
        <v>1919</v>
      </c>
      <c r="B2011" s="3">
        <v>45219</v>
      </c>
      <c r="C2011" t="s">
        <v>1920</v>
      </c>
      <c r="D2011" t="s">
        <v>30</v>
      </c>
      <c r="E2011" t="s">
        <v>26</v>
      </c>
      <c r="F2011" t="s">
        <v>91</v>
      </c>
      <c r="G2011">
        <v>5</v>
      </c>
      <c r="H2011" s="5">
        <v>743.98</v>
      </c>
      <c r="I2011" s="5">
        <v>7.0000000000000007E-2</v>
      </c>
      <c r="J2011" s="5">
        <v>3459.5070000000001</v>
      </c>
      <c r="K2011" s="5">
        <v>758.59660580604486</v>
      </c>
      <c r="L2011">
        <f>YEAR(SalesData[Order Date])</f>
        <v>2023</v>
      </c>
      <c r="M2011">
        <f>MONTH(SalesData[Order Date])</f>
        <v>10</v>
      </c>
      <c r="N2011" t="str">
        <f>TEXT(SalesData[[#This Row],[Order Date]], "mmmm")</f>
        <v>October</v>
      </c>
      <c r="O2011" s="7">
        <f>IF(SalesData[Sales]=0,0,SalesData[Profit]/SalesData[Sales])</f>
        <v>0.21927881799517818</v>
      </c>
      <c r="P2011" s="8">
        <f t="shared" si="31"/>
        <v>1.881771015349875E-5</v>
      </c>
      <c r="Q2011" t="str">
        <f>IF(SalesData[[#This Row],[Discount]]&gt;0, "Yes", "No")</f>
        <v>Yes</v>
      </c>
      <c r="R2011" t="str">
        <f>TEXT(SalesData[[#This Row],[Order Date]],"mmm-yyyy")</f>
        <v>Oct-2023</v>
      </c>
      <c r="S2011">
        <f>YEAR(SalesData[[#This Row],[Order Date]])*100 + MONTH(SalesData[[#This Row],[Order Date]])</f>
        <v>202310</v>
      </c>
    </row>
    <row r="2012" spans="1:19" x14ac:dyDescent="0.3">
      <c r="A2012" t="s">
        <v>2000</v>
      </c>
      <c r="B2012" s="3">
        <v>45211</v>
      </c>
      <c r="C2012" t="s">
        <v>2001</v>
      </c>
      <c r="D2012" t="s">
        <v>13</v>
      </c>
      <c r="E2012" t="s">
        <v>19</v>
      </c>
      <c r="F2012" t="s">
        <v>39</v>
      </c>
      <c r="G2012">
        <v>9</v>
      </c>
      <c r="H2012" s="5">
        <v>273.77</v>
      </c>
      <c r="I2012" s="5">
        <v>0.27</v>
      </c>
      <c r="J2012" s="5">
        <v>1798.6688999999999</v>
      </c>
      <c r="K2012" s="5">
        <v>529.80869246314933</v>
      </c>
      <c r="L2012">
        <f>YEAR(SalesData[Order Date])</f>
        <v>2023</v>
      </c>
      <c r="M2012">
        <f>MONTH(SalesData[Order Date])</f>
        <v>10</v>
      </c>
      <c r="N2012" t="str">
        <f>TEXT(SalesData[[#This Row],[Order Date]], "mmmm")</f>
        <v>October</v>
      </c>
      <c r="O2012" s="7">
        <f>IF(SalesData[Sales]=0,0,SalesData[Profit]/SalesData[Sales])</f>
        <v>0.29455598663164151</v>
      </c>
      <c r="P2012" s="8">
        <f t="shared" si="31"/>
        <v>1.095810351755123E-4</v>
      </c>
      <c r="Q2012" t="str">
        <f>IF(SalesData[[#This Row],[Discount]]&gt;0, "Yes", "No")</f>
        <v>Yes</v>
      </c>
      <c r="R2012" t="str">
        <f>TEXT(SalesData[[#This Row],[Order Date]],"mmm-yyyy")</f>
        <v>Oct-2023</v>
      </c>
      <c r="S2012">
        <f>YEAR(SalesData[[#This Row],[Order Date]])*100 + MONTH(SalesData[[#This Row],[Order Date]])</f>
        <v>202310</v>
      </c>
    </row>
    <row r="2013" spans="1:19" x14ac:dyDescent="0.3">
      <c r="A2013" t="s">
        <v>2046</v>
      </c>
      <c r="B2013" s="3">
        <v>45203</v>
      </c>
      <c r="C2013" t="s">
        <v>2047</v>
      </c>
      <c r="D2013" t="s">
        <v>13</v>
      </c>
      <c r="E2013" t="s">
        <v>14</v>
      </c>
      <c r="F2013" t="s">
        <v>44</v>
      </c>
      <c r="G2013">
        <v>3</v>
      </c>
      <c r="H2013" s="5">
        <v>850.04</v>
      </c>
      <c r="I2013" s="5">
        <v>0.21</v>
      </c>
      <c r="J2013" s="5">
        <v>2014.5948000000001</v>
      </c>
      <c r="K2013" s="5">
        <v>244.1474624965478</v>
      </c>
      <c r="L2013">
        <f>YEAR(SalesData[Order Date])</f>
        <v>2023</v>
      </c>
      <c r="M2013">
        <f>MONTH(SalesData[Order Date])</f>
        <v>10</v>
      </c>
      <c r="N2013" t="str">
        <f>TEXT(SalesData[[#This Row],[Order Date]], "mmmm")</f>
        <v>October</v>
      </c>
      <c r="O2013" s="7">
        <f>IF(SalesData[Sales]=0,0,SalesData[Profit]/SalesData[Sales])</f>
        <v>0.12118936398354041</v>
      </c>
      <c r="P2013" s="8">
        <f t="shared" si="31"/>
        <v>8.2349065926309354E-5</v>
      </c>
      <c r="Q2013" t="str">
        <f>IF(SalesData[[#This Row],[Discount]]&gt;0, "Yes", "No")</f>
        <v>Yes</v>
      </c>
      <c r="R2013" t="str">
        <f>TEXT(SalesData[[#This Row],[Order Date]],"mmm-yyyy")</f>
        <v>Oct-2023</v>
      </c>
      <c r="S2013">
        <f>YEAR(SalesData[[#This Row],[Order Date]])*100 + MONTH(SalesData[[#This Row],[Order Date]])</f>
        <v>202310</v>
      </c>
    </row>
    <row r="2014" spans="1:19" x14ac:dyDescent="0.3">
      <c r="A2014" t="s">
        <v>2062</v>
      </c>
      <c r="B2014" s="3">
        <v>45212</v>
      </c>
      <c r="C2014" t="s">
        <v>2063</v>
      </c>
      <c r="D2014" t="s">
        <v>13</v>
      </c>
      <c r="E2014" t="s">
        <v>19</v>
      </c>
      <c r="F2014" t="s">
        <v>62</v>
      </c>
      <c r="G2014">
        <v>8</v>
      </c>
      <c r="H2014" s="5">
        <v>76.12</v>
      </c>
      <c r="I2014" s="5">
        <v>0.04</v>
      </c>
      <c r="J2014" s="5">
        <v>584.60159999999996</v>
      </c>
      <c r="K2014" s="5">
        <v>171.1245435540342</v>
      </c>
      <c r="L2014">
        <f>YEAR(SalesData[Order Date])</f>
        <v>2023</v>
      </c>
      <c r="M2014">
        <f>MONTH(SalesData[Order Date])</f>
        <v>10</v>
      </c>
      <c r="N2014" t="str">
        <f>TEXT(SalesData[[#This Row],[Order Date]], "mmmm")</f>
        <v>October</v>
      </c>
      <c r="O2014" s="7">
        <f>IF(SalesData[Sales]=0,0,SalesData[Profit]/SalesData[Sales])</f>
        <v>0.29271993705462696</v>
      </c>
      <c r="P2014" s="8">
        <f t="shared" si="31"/>
        <v>6.5685759327377822E-5</v>
      </c>
      <c r="Q2014" t="str">
        <f>IF(SalesData[[#This Row],[Discount]]&gt;0, "Yes", "No")</f>
        <v>Yes</v>
      </c>
      <c r="R2014" t="str">
        <f>TEXT(SalesData[[#This Row],[Order Date]],"mmm-yyyy")</f>
        <v>Oct-2023</v>
      </c>
      <c r="S2014">
        <f>YEAR(SalesData[[#This Row],[Order Date]])*100 + MONTH(SalesData[[#This Row],[Order Date]])</f>
        <v>202310</v>
      </c>
    </row>
    <row r="2015" spans="1:19" x14ac:dyDescent="0.3">
      <c r="A2015" t="s">
        <v>2115</v>
      </c>
      <c r="B2015" s="3">
        <v>45225</v>
      </c>
      <c r="C2015" t="s">
        <v>2116</v>
      </c>
      <c r="D2015" t="s">
        <v>18</v>
      </c>
      <c r="E2015" t="s">
        <v>19</v>
      </c>
      <c r="F2015" t="s">
        <v>27</v>
      </c>
      <c r="G2015">
        <v>5</v>
      </c>
      <c r="H2015" s="5">
        <v>234.67</v>
      </c>
      <c r="I2015" s="5">
        <v>0.11</v>
      </c>
      <c r="J2015" s="5">
        <v>1044.2815000000001</v>
      </c>
      <c r="K2015" s="5">
        <v>91.152912859497505</v>
      </c>
      <c r="L2015">
        <f>YEAR(SalesData[Order Date])</f>
        <v>2023</v>
      </c>
      <c r="M2015">
        <f>MONTH(SalesData[Order Date])</f>
        <v>10</v>
      </c>
      <c r="N2015" t="str">
        <f>TEXT(SalesData[[#This Row],[Order Date]], "mmmm")</f>
        <v>October</v>
      </c>
      <c r="O2015" s="7">
        <f>IF(SalesData[Sales]=0,0,SalesData[Profit]/SalesData[Sales])</f>
        <v>8.7287683310963093E-2</v>
      </c>
      <c r="P2015" s="8">
        <f t="shared" si="31"/>
        <v>9.3748668342779229E-5</v>
      </c>
      <c r="Q2015" t="str">
        <f>IF(SalesData[[#This Row],[Discount]]&gt;0, "Yes", "No")</f>
        <v>Yes</v>
      </c>
      <c r="R2015" t="str">
        <f>TEXT(SalesData[[#This Row],[Order Date]],"mmm-yyyy")</f>
        <v>Oct-2023</v>
      </c>
      <c r="S2015">
        <f>YEAR(SalesData[[#This Row],[Order Date]])*100 + MONTH(SalesData[[#This Row],[Order Date]])</f>
        <v>202310</v>
      </c>
    </row>
    <row r="2016" spans="1:19" x14ac:dyDescent="0.3">
      <c r="A2016" t="s">
        <v>2157</v>
      </c>
      <c r="B2016" s="3">
        <v>45211</v>
      </c>
      <c r="C2016" t="s">
        <v>2158</v>
      </c>
      <c r="D2016" t="s">
        <v>23</v>
      </c>
      <c r="E2016" t="s">
        <v>19</v>
      </c>
      <c r="F2016" t="s">
        <v>34</v>
      </c>
      <c r="G2016">
        <v>5</v>
      </c>
      <c r="H2016" s="5">
        <v>482.6</v>
      </c>
      <c r="I2016" s="5">
        <v>0.27</v>
      </c>
      <c r="J2016" s="5">
        <v>1761.49</v>
      </c>
      <c r="K2016" s="5">
        <v>296.10034578864332</v>
      </c>
      <c r="L2016">
        <f>YEAR(SalesData[Order Date])</f>
        <v>2023</v>
      </c>
      <c r="M2016">
        <f>MONTH(SalesData[Order Date])</f>
        <v>10</v>
      </c>
      <c r="N2016" t="str">
        <f>TEXT(SalesData[[#This Row],[Order Date]], "mmmm")</f>
        <v>October</v>
      </c>
      <c r="O2016" s="7">
        <f>IF(SalesData[Sales]=0,0,SalesData[Profit]/SalesData[Sales])</f>
        <v>0.16809652384551904</v>
      </c>
      <c r="P2016" s="8">
        <f t="shared" si="31"/>
        <v>1.1189390799834232E-4</v>
      </c>
      <c r="Q2016" t="str">
        <f>IF(SalesData[[#This Row],[Discount]]&gt;0, "Yes", "No")</f>
        <v>Yes</v>
      </c>
      <c r="R2016" t="str">
        <f>TEXT(SalesData[[#This Row],[Order Date]],"mmm-yyyy")</f>
        <v>Oct-2023</v>
      </c>
      <c r="S2016">
        <f>YEAR(SalesData[[#This Row],[Order Date]])*100 + MONTH(SalesData[[#This Row],[Order Date]])</f>
        <v>202310</v>
      </c>
    </row>
    <row r="2017" spans="1:19" x14ac:dyDescent="0.3">
      <c r="A2017" t="s">
        <v>2163</v>
      </c>
      <c r="B2017" s="3">
        <v>45224</v>
      </c>
      <c r="C2017" t="s">
        <v>2164</v>
      </c>
      <c r="D2017" t="s">
        <v>13</v>
      </c>
      <c r="E2017" t="s">
        <v>14</v>
      </c>
      <c r="F2017" t="s">
        <v>62</v>
      </c>
      <c r="G2017">
        <v>1</v>
      </c>
      <c r="H2017" s="5">
        <v>698.36</v>
      </c>
      <c r="I2017" s="5">
        <v>0.24</v>
      </c>
      <c r="J2017" s="5">
        <v>530.75360000000001</v>
      </c>
      <c r="K2017" s="5">
        <v>112.61605449337689</v>
      </c>
      <c r="L2017">
        <f>YEAR(SalesData[Order Date])</f>
        <v>2023</v>
      </c>
      <c r="M2017">
        <f>MONTH(SalesData[Order Date])</f>
        <v>10</v>
      </c>
      <c r="N2017" t="str">
        <f>TEXT(SalesData[[#This Row],[Order Date]], "mmmm")</f>
        <v>October</v>
      </c>
      <c r="O2017" s="7">
        <f>IF(SalesData[Sales]=0,0,SalesData[Profit]/SalesData[Sales])</f>
        <v>0.21218142372162316</v>
      </c>
      <c r="P2017" s="8">
        <f t="shared" si="31"/>
        <v>3.4366229451858639E-4</v>
      </c>
      <c r="Q2017" t="str">
        <f>IF(SalesData[[#This Row],[Discount]]&gt;0, "Yes", "No")</f>
        <v>Yes</v>
      </c>
      <c r="R2017" t="str">
        <f>TEXT(SalesData[[#This Row],[Order Date]],"mmm-yyyy")</f>
        <v>Oct-2023</v>
      </c>
      <c r="S2017">
        <f>YEAR(SalesData[[#This Row],[Order Date]])*100 + MONTH(SalesData[[#This Row],[Order Date]])</f>
        <v>202310</v>
      </c>
    </row>
    <row r="2018" spans="1:19" x14ac:dyDescent="0.3">
      <c r="A2018" t="s">
        <v>2197</v>
      </c>
      <c r="B2018" s="3">
        <v>45219</v>
      </c>
      <c r="C2018" t="s">
        <v>2198</v>
      </c>
      <c r="D2018" t="s">
        <v>30</v>
      </c>
      <c r="E2018" t="s">
        <v>26</v>
      </c>
      <c r="F2018" t="s">
        <v>62</v>
      </c>
      <c r="G2018">
        <v>8</v>
      </c>
      <c r="H2018" s="5">
        <v>768.7</v>
      </c>
      <c r="I2018" s="5">
        <v>0.03</v>
      </c>
      <c r="J2018" s="5">
        <v>5965.1120000000001</v>
      </c>
      <c r="K2018" s="5">
        <v>383.93178396059898</v>
      </c>
      <c r="L2018">
        <f>YEAR(SalesData[Order Date])</f>
        <v>2023</v>
      </c>
      <c r="M2018">
        <f>MONTH(SalesData[Order Date])</f>
        <v>10</v>
      </c>
      <c r="N2018" t="str">
        <f>TEXT(SalesData[[#This Row],[Order Date]], "mmmm")</f>
        <v>October</v>
      </c>
      <c r="O2018" s="7">
        <f>IF(SalesData[Sales]=0,0,SalesData[Profit]/SalesData[Sales])</f>
        <v>6.436287934922244E-2</v>
      </c>
      <c r="P2018" s="8">
        <f t="shared" si="31"/>
        <v>4.8783660725900867E-6</v>
      </c>
      <c r="Q2018" t="str">
        <f>IF(SalesData[[#This Row],[Discount]]&gt;0, "Yes", "No")</f>
        <v>Yes</v>
      </c>
      <c r="R2018" t="str">
        <f>TEXT(SalesData[[#This Row],[Order Date]],"mmm-yyyy")</f>
        <v>Oct-2023</v>
      </c>
      <c r="S2018">
        <f>YEAR(SalesData[[#This Row],[Order Date]])*100 + MONTH(SalesData[[#This Row],[Order Date]])</f>
        <v>202310</v>
      </c>
    </row>
    <row r="2019" spans="1:19" x14ac:dyDescent="0.3">
      <c r="A2019" t="s">
        <v>2209</v>
      </c>
      <c r="B2019" s="3">
        <v>45217</v>
      </c>
      <c r="C2019" t="s">
        <v>2210</v>
      </c>
      <c r="D2019" t="s">
        <v>23</v>
      </c>
      <c r="E2019" t="s">
        <v>14</v>
      </c>
      <c r="F2019" t="s">
        <v>91</v>
      </c>
      <c r="G2019">
        <v>1</v>
      </c>
      <c r="H2019" s="5">
        <v>280.45999999999998</v>
      </c>
      <c r="I2019" s="5">
        <v>0.08</v>
      </c>
      <c r="J2019" s="5">
        <v>258.02319999999997</v>
      </c>
      <c r="K2019" s="5">
        <v>61.07127890046192</v>
      </c>
      <c r="L2019">
        <f>YEAR(SalesData[Order Date])</f>
        <v>2023</v>
      </c>
      <c r="M2019">
        <f>MONTH(SalesData[Order Date])</f>
        <v>10</v>
      </c>
      <c r="N2019" t="str">
        <f>TEXT(SalesData[[#This Row],[Order Date]], "mmmm")</f>
        <v>October</v>
      </c>
      <c r="O2019" s="7">
        <f>IF(SalesData[Sales]=0,0,SalesData[Profit]/SalesData[Sales])</f>
        <v>0.2366890996641462</v>
      </c>
      <c r="P2019" s="8">
        <f t="shared" si="31"/>
        <v>2.8524566783141983E-4</v>
      </c>
      <c r="Q2019" t="str">
        <f>IF(SalesData[[#This Row],[Discount]]&gt;0, "Yes", "No")</f>
        <v>Yes</v>
      </c>
      <c r="R2019" t="str">
        <f>TEXT(SalesData[[#This Row],[Order Date]],"mmm-yyyy")</f>
        <v>Oct-2023</v>
      </c>
      <c r="S2019">
        <f>YEAR(SalesData[[#This Row],[Order Date]])*100 + MONTH(SalesData[[#This Row],[Order Date]])</f>
        <v>202310</v>
      </c>
    </row>
    <row r="2020" spans="1:19" x14ac:dyDescent="0.3">
      <c r="A2020" t="s">
        <v>2213</v>
      </c>
      <c r="B2020" s="3">
        <v>45206</v>
      </c>
      <c r="C2020" t="s">
        <v>2214</v>
      </c>
      <c r="D2020" t="s">
        <v>18</v>
      </c>
      <c r="E2020" t="s">
        <v>19</v>
      </c>
      <c r="F2020" t="s">
        <v>91</v>
      </c>
      <c r="G2020">
        <v>3</v>
      </c>
      <c r="H2020" s="5">
        <v>991.01</v>
      </c>
      <c r="I2020" s="5">
        <v>0</v>
      </c>
      <c r="J2020" s="5">
        <v>2973.03</v>
      </c>
      <c r="K2020" s="5">
        <v>517.12775061375589</v>
      </c>
      <c r="L2020">
        <f>YEAR(SalesData[Order Date])</f>
        <v>2023</v>
      </c>
      <c r="M2020">
        <f>MONTH(SalesData[Order Date])</f>
        <v>10</v>
      </c>
      <c r="N2020" t="str">
        <f>TEXT(SalesData[[#This Row],[Order Date]], "mmmm")</f>
        <v>October</v>
      </c>
      <c r="O2020" s="7">
        <f>IF(SalesData[Sales]=0,0,SalesData[Profit]/SalesData[Sales])</f>
        <v>0.17393963418255309</v>
      </c>
      <c r="P2020" s="8">
        <f t="shared" si="31"/>
        <v>0</v>
      </c>
      <c r="Q2020" t="str">
        <f>IF(SalesData[[#This Row],[Discount]]&gt;0, "Yes", "No")</f>
        <v>No</v>
      </c>
      <c r="R2020" t="str">
        <f>TEXT(SalesData[[#This Row],[Order Date]],"mmm-yyyy")</f>
        <v>Oct-2023</v>
      </c>
      <c r="S2020">
        <f>YEAR(SalesData[[#This Row],[Order Date]])*100 + MONTH(SalesData[[#This Row],[Order Date]])</f>
        <v>202310</v>
      </c>
    </row>
    <row r="2021" spans="1:19" x14ac:dyDescent="0.3">
      <c r="A2021" t="s">
        <v>2269</v>
      </c>
      <c r="B2021" s="3">
        <v>45205</v>
      </c>
      <c r="C2021" t="s">
        <v>2270</v>
      </c>
      <c r="D2021" t="s">
        <v>23</v>
      </c>
      <c r="E2021" t="s">
        <v>26</v>
      </c>
      <c r="F2021" t="s">
        <v>39</v>
      </c>
      <c r="G2021">
        <v>1</v>
      </c>
      <c r="H2021" s="5">
        <v>275.51</v>
      </c>
      <c r="I2021" s="5">
        <v>0.18</v>
      </c>
      <c r="J2021" s="5">
        <v>225.91820000000001</v>
      </c>
      <c r="K2021" s="5">
        <v>56.274877910793393</v>
      </c>
      <c r="L2021">
        <f>YEAR(SalesData[Order Date])</f>
        <v>2023</v>
      </c>
      <c r="M2021">
        <f>MONTH(SalesData[Order Date])</f>
        <v>10</v>
      </c>
      <c r="N2021" t="str">
        <f>TEXT(SalesData[[#This Row],[Order Date]], "mmmm")</f>
        <v>October</v>
      </c>
      <c r="O2021" s="7">
        <f>IF(SalesData[Sales]=0,0,SalesData[Profit]/SalesData[Sales])</f>
        <v>0.24909404337850333</v>
      </c>
      <c r="P2021" s="8">
        <f t="shared" si="31"/>
        <v>6.533338172843091E-4</v>
      </c>
      <c r="Q2021" t="str">
        <f>IF(SalesData[[#This Row],[Discount]]&gt;0, "Yes", "No")</f>
        <v>Yes</v>
      </c>
      <c r="R2021" t="str">
        <f>TEXT(SalesData[[#This Row],[Order Date]],"mmm-yyyy")</f>
        <v>Oct-2023</v>
      </c>
      <c r="S2021">
        <f>YEAR(SalesData[[#This Row],[Order Date]])*100 + MONTH(SalesData[[#This Row],[Order Date]])</f>
        <v>202310</v>
      </c>
    </row>
    <row r="2022" spans="1:19" x14ac:dyDescent="0.3">
      <c r="A2022" t="s">
        <v>2371</v>
      </c>
      <c r="B2022" s="3">
        <v>45210</v>
      </c>
      <c r="C2022" t="s">
        <v>2372</v>
      </c>
      <c r="D2022" t="s">
        <v>18</v>
      </c>
      <c r="E2022" t="s">
        <v>26</v>
      </c>
      <c r="F2022" t="s">
        <v>62</v>
      </c>
      <c r="G2022">
        <v>7</v>
      </c>
      <c r="H2022" s="5">
        <v>764.53</v>
      </c>
      <c r="I2022" s="5">
        <v>0.23</v>
      </c>
      <c r="J2022" s="5">
        <v>4120.8167000000003</v>
      </c>
      <c r="K2022" s="5">
        <v>1020.675620361844</v>
      </c>
      <c r="L2022">
        <f>YEAR(SalesData[Order Date])</f>
        <v>2023</v>
      </c>
      <c r="M2022">
        <f>MONTH(SalesData[Order Date])</f>
        <v>10</v>
      </c>
      <c r="N2022" t="str">
        <f>TEXT(SalesData[[#This Row],[Order Date]], "mmmm")</f>
        <v>October</v>
      </c>
      <c r="O2022" s="7">
        <f>IF(SalesData[Sales]=0,0,SalesData[Profit]/SalesData[Sales])</f>
        <v>0.24768770238235638</v>
      </c>
      <c r="P2022" s="8">
        <f t="shared" si="31"/>
        <v>4.2976917658094332E-5</v>
      </c>
      <c r="Q2022" t="str">
        <f>IF(SalesData[[#This Row],[Discount]]&gt;0, "Yes", "No")</f>
        <v>Yes</v>
      </c>
      <c r="R2022" t="str">
        <f>TEXT(SalesData[[#This Row],[Order Date]],"mmm-yyyy")</f>
        <v>Oct-2023</v>
      </c>
      <c r="S2022">
        <f>YEAR(SalesData[[#This Row],[Order Date]])*100 + MONTH(SalesData[[#This Row],[Order Date]])</f>
        <v>202310</v>
      </c>
    </row>
    <row r="2023" spans="1:19" x14ac:dyDescent="0.3">
      <c r="A2023" t="s">
        <v>2406</v>
      </c>
      <c r="B2023" s="3">
        <v>45216</v>
      </c>
      <c r="C2023" t="s">
        <v>2407</v>
      </c>
      <c r="D2023" t="s">
        <v>13</v>
      </c>
      <c r="E2023" t="s">
        <v>26</v>
      </c>
      <c r="F2023" t="s">
        <v>34</v>
      </c>
      <c r="G2023">
        <v>8</v>
      </c>
      <c r="H2023" s="5">
        <v>119.85</v>
      </c>
      <c r="I2023" s="5">
        <v>0.06</v>
      </c>
      <c r="J2023" s="5">
        <v>901.27199999999993</v>
      </c>
      <c r="K2023" s="5">
        <v>109.8994193602577</v>
      </c>
      <c r="L2023">
        <f>YEAR(SalesData[Order Date])</f>
        <v>2023</v>
      </c>
      <c r="M2023">
        <f>MONTH(SalesData[Order Date])</f>
        <v>10</v>
      </c>
      <c r="N2023" t="str">
        <f>TEXT(SalesData[[#This Row],[Order Date]], "mmmm")</f>
        <v>October</v>
      </c>
      <c r="O2023" s="7">
        <f>IF(SalesData[Sales]=0,0,SalesData[Profit]/SalesData[Sales])</f>
        <v>0.12193812673672066</v>
      </c>
      <c r="P2023" s="8">
        <f t="shared" si="31"/>
        <v>6.2578222778473088E-5</v>
      </c>
      <c r="Q2023" t="str">
        <f>IF(SalesData[[#This Row],[Discount]]&gt;0, "Yes", "No")</f>
        <v>Yes</v>
      </c>
      <c r="R2023" t="str">
        <f>TEXT(SalesData[[#This Row],[Order Date]],"mmm-yyyy")</f>
        <v>Oct-2023</v>
      </c>
      <c r="S2023">
        <f>YEAR(SalesData[[#This Row],[Order Date]])*100 + MONTH(SalesData[[#This Row],[Order Date]])</f>
        <v>202310</v>
      </c>
    </row>
    <row r="2024" spans="1:19" x14ac:dyDescent="0.3">
      <c r="A2024" t="s">
        <v>2412</v>
      </c>
      <c r="B2024" s="3">
        <v>45224</v>
      </c>
      <c r="C2024" t="s">
        <v>2413</v>
      </c>
      <c r="D2024" t="s">
        <v>23</v>
      </c>
      <c r="E2024" t="s">
        <v>14</v>
      </c>
      <c r="F2024" t="s">
        <v>53</v>
      </c>
      <c r="G2024">
        <v>9</v>
      </c>
      <c r="H2024" s="5">
        <v>873.4</v>
      </c>
      <c r="I2024" s="5">
        <v>0.05</v>
      </c>
      <c r="J2024" s="5">
        <v>7467.5699999999988</v>
      </c>
      <c r="K2024" s="5">
        <v>1213.8271284925379</v>
      </c>
      <c r="L2024">
        <f>YEAR(SalesData[Order Date])</f>
        <v>2023</v>
      </c>
      <c r="M2024">
        <f>MONTH(SalesData[Order Date])</f>
        <v>10</v>
      </c>
      <c r="N2024" t="str">
        <f>TEXT(SalesData[[#This Row],[Order Date]], "mmmm")</f>
        <v>October</v>
      </c>
      <c r="O2024" s="7">
        <f>IF(SalesData[Sales]=0,0,SalesData[Profit]/SalesData[Sales])</f>
        <v>0.16254646806023085</v>
      </c>
      <c r="P2024" s="8">
        <f t="shared" si="31"/>
        <v>6.3608375950945232E-6</v>
      </c>
      <c r="Q2024" t="str">
        <f>IF(SalesData[[#This Row],[Discount]]&gt;0, "Yes", "No")</f>
        <v>Yes</v>
      </c>
      <c r="R2024" t="str">
        <f>TEXT(SalesData[[#This Row],[Order Date]],"mmm-yyyy")</f>
        <v>Oct-2023</v>
      </c>
      <c r="S2024">
        <f>YEAR(SalesData[[#This Row],[Order Date]])*100 + MONTH(SalesData[[#This Row],[Order Date]])</f>
        <v>202310</v>
      </c>
    </row>
    <row r="2025" spans="1:19" x14ac:dyDescent="0.3">
      <c r="A2025" t="s">
        <v>2440</v>
      </c>
      <c r="B2025" s="3">
        <v>45225</v>
      </c>
      <c r="C2025" t="s">
        <v>2441</v>
      </c>
      <c r="D2025" t="s">
        <v>30</v>
      </c>
      <c r="E2025" t="s">
        <v>19</v>
      </c>
      <c r="F2025" t="s">
        <v>62</v>
      </c>
      <c r="G2025">
        <v>8</v>
      </c>
      <c r="H2025" s="5">
        <v>789.01</v>
      </c>
      <c r="I2025" s="5">
        <v>7.0000000000000007E-2</v>
      </c>
      <c r="J2025" s="5">
        <v>5870.2343999999994</v>
      </c>
      <c r="K2025" s="5">
        <v>1384.533538341992</v>
      </c>
      <c r="L2025">
        <f>YEAR(SalesData[Order Date])</f>
        <v>2023</v>
      </c>
      <c r="M2025">
        <f>MONTH(SalesData[Order Date])</f>
        <v>10</v>
      </c>
      <c r="N2025" t="str">
        <f>TEXT(SalesData[[#This Row],[Order Date]], "mmmm")</f>
        <v>October</v>
      </c>
      <c r="O2025" s="7">
        <f>IF(SalesData[Sales]=0,0,SalesData[Profit]/SalesData[Sales])</f>
        <v>0.23585660196839706</v>
      </c>
      <c r="P2025" s="8">
        <f t="shared" si="31"/>
        <v>1.1089846770002916E-5</v>
      </c>
      <c r="Q2025" t="str">
        <f>IF(SalesData[[#This Row],[Discount]]&gt;0, "Yes", "No")</f>
        <v>Yes</v>
      </c>
      <c r="R2025" t="str">
        <f>TEXT(SalesData[[#This Row],[Order Date]],"mmm-yyyy")</f>
        <v>Oct-2023</v>
      </c>
      <c r="S2025">
        <f>YEAR(SalesData[[#This Row],[Order Date]])*100 + MONTH(SalesData[[#This Row],[Order Date]])</f>
        <v>202310</v>
      </c>
    </row>
    <row r="2026" spans="1:19" x14ac:dyDescent="0.3">
      <c r="A2026" t="s">
        <v>2470</v>
      </c>
      <c r="B2026" s="3">
        <v>45213</v>
      </c>
      <c r="C2026" t="s">
        <v>2471</v>
      </c>
      <c r="D2026" t="s">
        <v>23</v>
      </c>
      <c r="E2026" t="s">
        <v>19</v>
      </c>
      <c r="F2026" t="s">
        <v>44</v>
      </c>
      <c r="G2026">
        <v>6</v>
      </c>
      <c r="H2026" s="5">
        <v>54.76</v>
      </c>
      <c r="I2026" s="5">
        <v>0.14000000000000001</v>
      </c>
      <c r="J2026" s="5">
        <v>282.5616</v>
      </c>
      <c r="K2026" s="5">
        <v>16.826590840968169</v>
      </c>
      <c r="L2026">
        <f>YEAR(SalesData[Order Date])</f>
        <v>2023</v>
      </c>
      <c r="M2026">
        <f>MONTH(SalesData[Order Date])</f>
        <v>10</v>
      </c>
      <c r="N2026" t="str">
        <f>TEXT(SalesData[[#This Row],[Order Date]], "mmmm")</f>
        <v>October</v>
      </c>
      <c r="O2026" s="7">
        <f>IF(SalesData[Sales]=0,0,SalesData[Profit]/SalesData[Sales])</f>
        <v>5.9550168320706601E-2</v>
      </c>
      <c r="P2026" s="8">
        <f t="shared" si="31"/>
        <v>4.2610177745312886E-4</v>
      </c>
      <c r="Q2026" t="str">
        <f>IF(SalesData[[#This Row],[Discount]]&gt;0, "Yes", "No")</f>
        <v>Yes</v>
      </c>
      <c r="R2026" t="str">
        <f>TEXT(SalesData[[#This Row],[Order Date]],"mmm-yyyy")</f>
        <v>Oct-2023</v>
      </c>
      <c r="S2026">
        <f>YEAR(SalesData[[#This Row],[Order Date]])*100 + MONTH(SalesData[[#This Row],[Order Date]])</f>
        <v>202310</v>
      </c>
    </row>
    <row r="2027" spans="1:19" x14ac:dyDescent="0.3">
      <c r="A2027" t="s">
        <v>2498</v>
      </c>
      <c r="B2027" s="3">
        <v>45207</v>
      </c>
      <c r="C2027" t="s">
        <v>2499</v>
      </c>
      <c r="D2027" t="s">
        <v>13</v>
      </c>
      <c r="E2027" t="s">
        <v>19</v>
      </c>
      <c r="F2027" t="s">
        <v>62</v>
      </c>
      <c r="G2027">
        <v>8</v>
      </c>
      <c r="H2027" s="5">
        <v>830.18</v>
      </c>
      <c r="I2027" s="5">
        <v>0.12</v>
      </c>
      <c r="J2027" s="5">
        <v>5844.4672</v>
      </c>
      <c r="K2027" s="5">
        <v>752.99105808566321</v>
      </c>
      <c r="L2027">
        <f>YEAR(SalesData[Order Date])</f>
        <v>2023</v>
      </c>
      <c r="M2027">
        <f>MONTH(SalesData[Order Date])</f>
        <v>10</v>
      </c>
      <c r="N2027" t="str">
        <f>TEXT(SalesData[[#This Row],[Order Date]], "mmmm")</f>
        <v>October</v>
      </c>
      <c r="O2027" s="7">
        <f>IF(SalesData[Sales]=0,0,SalesData[Profit]/SalesData[Sales])</f>
        <v>0.12883827256069863</v>
      </c>
      <c r="P2027" s="8">
        <f t="shared" si="31"/>
        <v>1.8068370714784747E-5</v>
      </c>
      <c r="Q2027" t="str">
        <f>IF(SalesData[[#This Row],[Discount]]&gt;0, "Yes", "No")</f>
        <v>Yes</v>
      </c>
      <c r="R2027" t="str">
        <f>TEXT(SalesData[[#This Row],[Order Date]],"mmm-yyyy")</f>
        <v>Oct-2023</v>
      </c>
      <c r="S2027">
        <f>YEAR(SalesData[[#This Row],[Order Date]])*100 + MONTH(SalesData[[#This Row],[Order Date]])</f>
        <v>202310</v>
      </c>
    </row>
    <row r="2028" spans="1:19" x14ac:dyDescent="0.3">
      <c r="A2028" t="s">
        <v>2524</v>
      </c>
      <c r="B2028" s="3">
        <v>45200</v>
      </c>
      <c r="C2028" t="s">
        <v>2525</v>
      </c>
      <c r="D2028" t="s">
        <v>18</v>
      </c>
      <c r="E2028" t="s">
        <v>14</v>
      </c>
      <c r="F2028" t="s">
        <v>44</v>
      </c>
      <c r="G2028">
        <v>2</v>
      </c>
      <c r="H2028" s="5">
        <v>968.41</v>
      </c>
      <c r="I2028" s="5">
        <v>0.12</v>
      </c>
      <c r="J2028" s="5">
        <v>1704.4015999999999</v>
      </c>
      <c r="K2028" s="5">
        <v>206.82602736242799</v>
      </c>
      <c r="L2028">
        <f>YEAR(SalesData[Order Date])</f>
        <v>2023</v>
      </c>
      <c r="M2028">
        <f>MONTH(SalesData[Order Date])</f>
        <v>10</v>
      </c>
      <c r="N2028" t="str">
        <f>TEXT(SalesData[[#This Row],[Order Date]], "mmmm")</f>
        <v>October</v>
      </c>
      <c r="O2028" s="7">
        <f>IF(SalesData[Sales]=0,0,SalesData[Profit]/SalesData[Sales])</f>
        <v>0.12134817719158912</v>
      </c>
      <c r="P2028" s="8">
        <f t="shared" si="31"/>
        <v>6.1957228859677198E-5</v>
      </c>
      <c r="Q2028" t="str">
        <f>IF(SalesData[[#This Row],[Discount]]&gt;0, "Yes", "No")</f>
        <v>Yes</v>
      </c>
      <c r="R2028" t="str">
        <f>TEXT(SalesData[[#This Row],[Order Date]],"mmm-yyyy")</f>
        <v>Oct-2023</v>
      </c>
      <c r="S2028">
        <f>YEAR(SalesData[[#This Row],[Order Date]])*100 + MONTH(SalesData[[#This Row],[Order Date]])</f>
        <v>202310</v>
      </c>
    </row>
    <row r="2029" spans="1:19" x14ac:dyDescent="0.3">
      <c r="A2029" t="s">
        <v>2560</v>
      </c>
      <c r="B2029" s="3">
        <v>45223</v>
      </c>
      <c r="C2029" t="s">
        <v>2561</v>
      </c>
      <c r="D2029" t="s">
        <v>13</v>
      </c>
      <c r="E2029" t="s">
        <v>26</v>
      </c>
      <c r="F2029" t="s">
        <v>31</v>
      </c>
      <c r="G2029">
        <v>1</v>
      </c>
      <c r="H2029" s="5">
        <v>275.47000000000003</v>
      </c>
      <c r="I2029" s="5">
        <v>0.24</v>
      </c>
      <c r="J2029" s="5">
        <v>209.35720000000001</v>
      </c>
      <c r="K2029" s="5">
        <v>29.120660303673269</v>
      </c>
      <c r="L2029">
        <f>YEAR(SalesData[Order Date])</f>
        <v>2023</v>
      </c>
      <c r="M2029">
        <f>MONTH(SalesData[Order Date])</f>
        <v>10</v>
      </c>
      <c r="N2029" t="str">
        <f>TEXT(SalesData[[#This Row],[Order Date]], "mmmm")</f>
        <v>October</v>
      </c>
      <c r="O2029" s="7">
        <f>IF(SalesData[Sales]=0,0,SalesData[Profit]/SalesData[Sales])</f>
        <v>0.13909557590411636</v>
      </c>
      <c r="P2029" s="8">
        <f t="shared" si="31"/>
        <v>8.7123824735905889E-4</v>
      </c>
      <c r="Q2029" t="str">
        <f>IF(SalesData[[#This Row],[Discount]]&gt;0, "Yes", "No")</f>
        <v>Yes</v>
      </c>
      <c r="R2029" t="str">
        <f>TEXT(SalesData[[#This Row],[Order Date]],"mmm-yyyy")</f>
        <v>Oct-2023</v>
      </c>
      <c r="S2029">
        <f>YEAR(SalesData[[#This Row],[Order Date]])*100 + MONTH(SalesData[[#This Row],[Order Date]])</f>
        <v>202310</v>
      </c>
    </row>
    <row r="2030" spans="1:19" x14ac:dyDescent="0.3">
      <c r="A2030" t="s">
        <v>2582</v>
      </c>
      <c r="B2030" s="3">
        <v>45210</v>
      </c>
      <c r="C2030" t="s">
        <v>2583</v>
      </c>
      <c r="D2030" t="s">
        <v>30</v>
      </c>
      <c r="E2030" t="s">
        <v>26</v>
      </c>
      <c r="F2030" t="s">
        <v>27</v>
      </c>
      <c r="G2030">
        <v>9</v>
      </c>
      <c r="H2030" s="5">
        <v>307.95999999999998</v>
      </c>
      <c r="I2030" s="5">
        <v>0.22</v>
      </c>
      <c r="J2030" s="5">
        <v>2161.8791999999999</v>
      </c>
      <c r="K2030" s="5">
        <v>210.59462502812511</v>
      </c>
      <c r="L2030">
        <f>YEAR(SalesData[Order Date])</f>
        <v>2023</v>
      </c>
      <c r="M2030">
        <f>MONTH(SalesData[Order Date])</f>
        <v>10</v>
      </c>
      <c r="N2030" t="str">
        <f>TEXT(SalesData[[#This Row],[Order Date]], "mmmm")</f>
        <v>October</v>
      </c>
      <c r="O2030" s="7">
        <f>IF(SalesData[Sales]=0,0,SalesData[Profit]/SalesData[Sales])</f>
        <v>9.7412762483734122E-2</v>
      </c>
      <c r="P2030" s="8">
        <f t="shared" si="31"/>
        <v>7.9375387857008844E-5</v>
      </c>
      <c r="Q2030" t="str">
        <f>IF(SalesData[[#This Row],[Discount]]&gt;0, "Yes", "No")</f>
        <v>Yes</v>
      </c>
      <c r="R2030" t="str">
        <f>TEXT(SalesData[[#This Row],[Order Date]],"mmm-yyyy")</f>
        <v>Oct-2023</v>
      </c>
      <c r="S2030">
        <f>YEAR(SalesData[[#This Row],[Order Date]])*100 + MONTH(SalesData[[#This Row],[Order Date]])</f>
        <v>202310</v>
      </c>
    </row>
    <row r="2031" spans="1:19" x14ac:dyDescent="0.3">
      <c r="A2031" t="s">
        <v>2598</v>
      </c>
      <c r="B2031" s="3">
        <v>45206</v>
      </c>
      <c r="C2031" t="s">
        <v>2599</v>
      </c>
      <c r="D2031" t="s">
        <v>30</v>
      </c>
      <c r="E2031" t="s">
        <v>19</v>
      </c>
      <c r="F2031" t="s">
        <v>53</v>
      </c>
      <c r="G2031">
        <v>6</v>
      </c>
      <c r="H2031" s="5">
        <v>549.47</v>
      </c>
      <c r="I2031" s="5">
        <v>0.03</v>
      </c>
      <c r="J2031" s="5">
        <v>3197.9153999999999</v>
      </c>
      <c r="K2031" s="5">
        <v>712.25228090790677</v>
      </c>
      <c r="L2031">
        <f>YEAR(SalesData[Order Date])</f>
        <v>2023</v>
      </c>
      <c r="M2031">
        <f>MONTH(SalesData[Order Date])</f>
        <v>10</v>
      </c>
      <c r="N2031" t="str">
        <f>TEXT(SalesData[[#This Row],[Order Date]], "mmmm")</f>
        <v>October</v>
      </c>
      <c r="O2031" s="7">
        <f>IF(SalesData[Sales]=0,0,SalesData[Profit]/SalesData[Sales])</f>
        <v>0.22272392850289499</v>
      </c>
      <c r="P2031" s="8">
        <f t="shared" si="31"/>
        <v>9.0996778714033513E-6</v>
      </c>
      <c r="Q2031" t="str">
        <f>IF(SalesData[[#This Row],[Discount]]&gt;0, "Yes", "No")</f>
        <v>Yes</v>
      </c>
      <c r="R2031" t="str">
        <f>TEXT(SalesData[[#This Row],[Order Date]],"mmm-yyyy")</f>
        <v>Oct-2023</v>
      </c>
      <c r="S2031">
        <f>YEAR(SalesData[[#This Row],[Order Date]])*100 + MONTH(SalesData[[#This Row],[Order Date]])</f>
        <v>202310</v>
      </c>
    </row>
    <row r="2032" spans="1:19" x14ac:dyDescent="0.3">
      <c r="A2032" t="s">
        <v>2612</v>
      </c>
      <c r="B2032" s="3">
        <v>45213</v>
      </c>
      <c r="C2032" t="s">
        <v>2613</v>
      </c>
      <c r="D2032" t="s">
        <v>30</v>
      </c>
      <c r="E2032" t="s">
        <v>19</v>
      </c>
      <c r="F2032" t="s">
        <v>31</v>
      </c>
      <c r="G2032">
        <v>3</v>
      </c>
      <c r="H2032" s="5">
        <v>893.52</v>
      </c>
      <c r="I2032" s="5">
        <v>7.0000000000000007E-2</v>
      </c>
      <c r="J2032" s="5">
        <v>2492.9207999999999</v>
      </c>
      <c r="K2032" s="5">
        <v>397.55177640429122</v>
      </c>
      <c r="L2032">
        <f>YEAR(SalesData[Order Date])</f>
        <v>2023</v>
      </c>
      <c r="M2032">
        <f>MONTH(SalesData[Order Date])</f>
        <v>10</v>
      </c>
      <c r="N2032" t="str">
        <f>TEXT(SalesData[[#This Row],[Order Date]], "mmmm")</f>
        <v>October</v>
      </c>
      <c r="O2032" s="7">
        <f>IF(SalesData[Sales]=0,0,SalesData[Profit]/SalesData[Sales])</f>
        <v>0.15947228504182373</v>
      </c>
      <c r="P2032" s="8">
        <f t="shared" si="31"/>
        <v>2.611394633957084E-5</v>
      </c>
      <c r="Q2032" t="str">
        <f>IF(SalesData[[#This Row],[Discount]]&gt;0, "Yes", "No")</f>
        <v>Yes</v>
      </c>
      <c r="R2032" t="str">
        <f>TEXT(SalesData[[#This Row],[Order Date]],"mmm-yyyy")</f>
        <v>Oct-2023</v>
      </c>
      <c r="S2032">
        <f>YEAR(SalesData[[#This Row],[Order Date]])*100 + MONTH(SalesData[[#This Row],[Order Date]])</f>
        <v>202310</v>
      </c>
    </row>
    <row r="2033" spans="1:19" x14ac:dyDescent="0.3">
      <c r="A2033" t="s">
        <v>2644</v>
      </c>
      <c r="B2033" s="3">
        <v>45218</v>
      </c>
      <c r="C2033" t="s">
        <v>2645</v>
      </c>
      <c r="D2033" t="s">
        <v>13</v>
      </c>
      <c r="E2033" t="s">
        <v>26</v>
      </c>
      <c r="F2033" t="s">
        <v>31</v>
      </c>
      <c r="G2033">
        <v>5</v>
      </c>
      <c r="H2033" s="5">
        <v>938.29</v>
      </c>
      <c r="I2033" s="5">
        <v>0.12</v>
      </c>
      <c r="J2033" s="5">
        <v>4128.4759999999997</v>
      </c>
      <c r="K2033" s="5">
        <v>1066.0767113892121</v>
      </c>
      <c r="L2033">
        <f>YEAR(SalesData[Order Date])</f>
        <v>2023</v>
      </c>
      <c r="M2033">
        <f>MONTH(SalesData[Order Date])</f>
        <v>10</v>
      </c>
      <c r="N2033" t="str">
        <f>TEXT(SalesData[[#This Row],[Order Date]], "mmmm")</f>
        <v>October</v>
      </c>
      <c r="O2033" s="7">
        <f>IF(SalesData[Sales]=0,0,SalesData[Profit]/SalesData[Sales])</f>
        <v>0.25822524132130409</v>
      </c>
      <c r="P2033" s="8">
        <f t="shared" si="31"/>
        <v>2.5578445896258086E-5</v>
      </c>
      <c r="Q2033" t="str">
        <f>IF(SalesData[[#This Row],[Discount]]&gt;0, "Yes", "No")</f>
        <v>Yes</v>
      </c>
      <c r="R2033" t="str">
        <f>TEXT(SalesData[[#This Row],[Order Date]],"mmm-yyyy")</f>
        <v>Oct-2023</v>
      </c>
      <c r="S2033">
        <f>YEAR(SalesData[[#This Row],[Order Date]])*100 + MONTH(SalesData[[#This Row],[Order Date]])</f>
        <v>202310</v>
      </c>
    </row>
    <row r="2034" spans="1:19" x14ac:dyDescent="0.3">
      <c r="A2034" t="s">
        <v>2664</v>
      </c>
      <c r="B2034" s="3">
        <v>45201</v>
      </c>
      <c r="C2034" t="s">
        <v>2665</v>
      </c>
      <c r="D2034" t="s">
        <v>30</v>
      </c>
      <c r="E2034" t="s">
        <v>26</v>
      </c>
      <c r="F2034" t="s">
        <v>53</v>
      </c>
      <c r="G2034">
        <v>2</v>
      </c>
      <c r="H2034" s="5">
        <v>338.95</v>
      </c>
      <c r="I2034" s="5">
        <v>0.04</v>
      </c>
      <c r="J2034" s="5">
        <v>650.78399999999999</v>
      </c>
      <c r="K2034" s="5">
        <v>112.27436174524431</v>
      </c>
      <c r="L2034">
        <f>YEAR(SalesData[Order Date])</f>
        <v>2023</v>
      </c>
      <c r="M2034">
        <f>MONTH(SalesData[Order Date])</f>
        <v>10</v>
      </c>
      <c r="N2034" t="str">
        <f>TEXT(SalesData[[#This Row],[Order Date]], "mmmm")</f>
        <v>October</v>
      </c>
      <c r="O2034" s="7">
        <f>IF(SalesData[Sales]=0,0,SalesData[Profit]/SalesData[Sales])</f>
        <v>0.17252169958887173</v>
      </c>
      <c r="P2034" s="8">
        <f t="shared" si="31"/>
        <v>5.9005753060923443E-5</v>
      </c>
      <c r="Q2034" t="str">
        <f>IF(SalesData[[#This Row],[Discount]]&gt;0, "Yes", "No")</f>
        <v>Yes</v>
      </c>
      <c r="R2034" t="str">
        <f>TEXT(SalesData[[#This Row],[Order Date]],"mmm-yyyy")</f>
        <v>Oct-2023</v>
      </c>
      <c r="S2034">
        <f>YEAR(SalesData[[#This Row],[Order Date]])*100 + MONTH(SalesData[[#This Row],[Order Date]])</f>
        <v>202310</v>
      </c>
    </row>
    <row r="2035" spans="1:19" x14ac:dyDescent="0.3">
      <c r="A2035" t="s">
        <v>2804</v>
      </c>
      <c r="B2035" s="3">
        <v>45202</v>
      </c>
      <c r="C2035" t="s">
        <v>2805</v>
      </c>
      <c r="D2035" t="s">
        <v>13</v>
      </c>
      <c r="E2035" t="s">
        <v>14</v>
      </c>
      <c r="F2035" t="s">
        <v>34</v>
      </c>
      <c r="G2035">
        <v>1</v>
      </c>
      <c r="H2035" s="5">
        <v>103.36</v>
      </c>
      <c r="I2035" s="5">
        <v>0.09</v>
      </c>
      <c r="J2035" s="5">
        <v>94.057600000000008</v>
      </c>
      <c r="K2035" s="5">
        <v>15.56259866143925</v>
      </c>
      <c r="L2035">
        <f>YEAR(SalesData[Order Date])</f>
        <v>2023</v>
      </c>
      <c r="M2035">
        <f>MONTH(SalesData[Order Date])</f>
        <v>10</v>
      </c>
      <c r="N2035" t="str">
        <f>TEXT(SalesData[[#This Row],[Order Date]], "mmmm")</f>
        <v>October</v>
      </c>
      <c r="O2035" s="7">
        <f>IF(SalesData[Sales]=0,0,SalesData[Profit]/SalesData[Sales])</f>
        <v>0.16545817309222485</v>
      </c>
      <c r="P2035" s="8">
        <f t="shared" si="31"/>
        <v>8.7074303405572752E-4</v>
      </c>
      <c r="Q2035" t="str">
        <f>IF(SalesData[[#This Row],[Discount]]&gt;0, "Yes", "No")</f>
        <v>Yes</v>
      </c>
      <c r="R2035" t="str">
        <f>TEXT(SalesData[[#This Row],[Order Date]],"mmm-yyyy")</f>
        <v>Oct-2023</v>
      </c>
      <c r="S2035">
        <f>YEAR(SalesData[[#This Row],[Order Date]])*100 + MONTH(SalesData[[#This Row],[Order Date]])</f>
        <v>202310</v>
      </c>
    </row>
    <row r="2036" spans="1:19" x14ac:dyDescent="0.3">
      <c r="A2036" t="s">
        <v>2806</v>
      </c>
      <c r="B2036" s="3">
        <v>45200</v>
      </c>
      <c r="C2036" t="s">
        <v>2807</v>
      </c>
      <c r="D2036" t="s">
        <v>23</v>
      </c>
      <c r="E2036" t="s">
        <v>14</v>
      </c>
      <c r="F2036" t="s">
        <v>53</v>
      </c>
      <c r="G2036">
        <v>3</v>
      </c>
      <c r="H2036" s="5">
        <v>42.83</v>
      </c>
      <c r="I2036" s="5">
        <v>0.24</v>
      </c>
      <c r="J2036" s="5">
        <v>97.652400000000014</v>
      </c>
      <c r="K2036" s="5">
        <v>21.530311618810391</v>
      </c>
      <c r="L2036">
        <f>YEAR(SalesData[Order Date])</f>
        <v>2023</v>
      </c>
      <c r="M2036">
        <f>MONTH(SalesData[Order Date])</f>
        <v>10</v>
      </c>
      <c r="N2036" t="str">
        <f>TEXT(SalesData[[#This Row],[Order Date]], "mmmm")</f>
        <v>October</v>
      </c>
      <c r="O2036" s="7">
        <f>IF(SalesData[Sales]=0,0,SalesData[Profit]/SalesData[Sales])</f>
        <v>0.22047908314399223</v>
      </c>
      <c r="P2036" s="8">
        <f t="shared" si="31"/>
        <v>1.8678496381041325E-3</v>
      </c>
      <c r="Q2036" t="str">
        <f>IF(SalesData[[#This Row],[Discount]]&gt;0, "Yes", "No")</f>
        <v>Yes</v>
      </c>
      <c r="R2036" t="str">
        <f>TEXT(SalesData[[#This Row],[Order Date]],"mmm-yyyy")</f>
        <v>Oct-2023</v>
      </c>
      <c r="S2036">
        <f>YEAR(SalesData[[#This Row],[Order Date]])*100 + MONTH(SalesData[[#This Row],[Order Date]])</f>
        <v>202310</v>
      </c>
    </row>
    <row r="2037" spans="1:19" x14ac:dyDescent="0.3">
      <c r="A2037" t="s">
        <v>2882</v>
      </c>
      <c r="B2037" s="3">
        <v>45221</v>
      </c>
      <c r="C2037" t="s">
        <v>2883</v>
      </c>
      <c r="D2037" t="s">
        <v>18</v>
      </c>
      <c r="E2037" t="s">
        <v>14</v>
      </c>
      <c r="F2037" t="s">
        <v>39</v>
      </c>
      <c r="G2037">
        <v>5</v>
      </c>
      <c r="H2037" s="5">
        <v>856.61</v>
      </c>
      <c r="I2037" s="5">
        <v>0.05</v>
      </c>
      <c r="J2037" s="5">
        <v>4068.8975</v>
      </c>
      <c r="K2037" s="5">
        <v>347.43996137832659</v>
      </c>
      <c r="L2037">
        <f>YEAR(SalesData[Order Date])</f>
        <v>2023</v>
      </c>
      <c r="M2037">
        <f>MONTH(SalesData[Order Date])</f>
        <v>10</v>
      </c>
      <c r="N2037" t="str">
        <f>TEXT(SalesData[[#This Row],[Order Date]], "mmmm")</f>
        <v>October</v>
      </c>
      <c r="O2037" s="7">
        <f>IF(SalesData[Sales]=0,0,SalesData[Profit]/SalesData[Sales])</f>
        <v>8.5389214493195406E-2</v>
      </c>
      <c r="P2037" s="8">
        <f t="shared" si="31"/>
        <v>1.167392395605935E-5</v>
      </c>
      <c r="Q2037" t="str">
        <f>IF(SalesData[[#This Row],[Discount]]&gt;0, "Yes", "No")</f>
        <v>Yes</v>
      </c>
      <c r="R2037" t="str">
        <f>TEXT(SalesData[[#This Row],[Order Date]],"mmm-yyyy")</f>
        <v>Oct-2023</v>
      </c>
      <c r="S2037">
        <f>YEAR(SalesData[[#This Row],[Order Date]])*100 + MONTH(SalesData[[#This Row],[Order Date]])</f>
        <v>202310</v>
      </c>
    </row>
    <row r="2038" spans="1:19" x14ac:dyDescent="0.3">
      <c r="A2038" t="s">
        <v>2886</v>
      </c>
      <c r="B2038" s="3">
        <v>45204</v>
      </c>
      <c r="C2038" t="s">
        <v>2887</v>
      </c>
      <c r="D2038" t="s">
        <v>30</v>
      </c>
      <c r="E2038" t="s">
        <v>14</v>
      </c>
      <c r="F2038" t="s">
        <v>27</v>
      </c>
      <c r="G2038">
        <v>9</v>
      </c>
      <c r="H2038" s="5">
        <v>842.13</v>
      </c>
      <c r="I2038" s="5">
        <v>0.03</v>
      </c>
      <c r="J2038" s="5">
        <v>7351.7948999999999</v>
      </c>
      <c r="K2038" s="5">
        <v>1502.147866382569</v>
      </c>
      <c r="L2038">
        <f>YEAR(SalesData[Order Date])</f>
        <v>2023</v>
      </c>
      <c r="M2038">
        <f>MONTH(SalesData[Order Date])</f>
        <v>10</v>
      </c>
      <c r="N2038" t="str">
        <f>TEXT(SalesData[[#This Row],[Order Date]], "mmmm")</f>
        <v>October</v>
      </c>
      <c r="O2038" s="7">
        <f>IF(SalesData[Sales]=0,0,SalesData[Profit]/SalesData[Sales])</f>
        <v>0.20432396262612942</v>
      </c>
      <c r="P2038" s="8">
        <f t="shared" si="31"/>
        <v>3.9582170607071752E-6</v>
      </c>
      <c r="Q2038" t="str">
        <f>IF(SalesData[[#This Row],[Discount]]&gt;0, "Yes", "No")</f>
        <v>Yes</v>
      </c>
      <c r="R2038" t="str">
        <f>TEXT(SalesData[[#This Row],[Order Date]],"mmm-yyyy")</f>
        <v>Oct-2023</v>
      </c>
      <c r="S2038">
        <f>YEAR(SalesData[[#This Row],[Order Date]])*100 + MONTH(SalesData[[#This Row],[Order Date]])</f>
        <v>202310</v>
      </c>
    </row>
    <row r="2039" spans="1:19" x14ac:dyDescent="0.3">
      <c r="A2039" t="s">
        <v>2890</v>
      </c>
      <c r="B2039" s="3">
        <v>45210</v>
      </c>
      <c r="C2039" t="s">
        <v>2891</v>
      </c>
      <c r="D2039" t="s">
        <v>13</v>
      </c>
      <c r="E2039" t="s">
        <v>19</v>
      </c>
      <c r="F2039" t="s">
        <v>39</v>
      </c>
      <c r="G2039">
        <v>7</v>
      </c>
      <c r="H2039" s="5">
        <v>576.70000000000005</v>
      </c>
      <c r="I2039" s="5">
        <v>7.0000000000000007E-2</v>
      </c>
      <c r="J2039" s="5">
        <v>3754.317</v>
      </c>
      <c r="K2039" s="5">
        <v>295.75548495152287</v>
      </c>
      <c r="L2039">
        <f>YEAR(SalesData[Order Date])</f>
        <v>2023</v>
      </c>
      <c r="M2039">
        <f>MONTH(SalesData[Order Date])</f>
        <v>10</v>
      </c>
      <c r="N2039" t="str">
        <f>TEXT(SalesData[[#This Row],[Order Date]], "mmmm")</f>
        <v>October</v>
      </c>
      <c r="O2039" s="7">
        <f>IF(SalesData[Sales]=0,0,SalesData[Profit]/SalesData[Sales])</f>
        <v>7.8777440730636986E-2</v>
      </c>
      <c r="P2039" s="8">
        <f t="shared" si="31"/>
        <v>1.7340038148083925E-5</v>
      </c>
      <c r="Q2039" t="str">
        <f>IF(SalesData[[#This Row],[Discount]]&gt;0, "Yes", "No")</f>
        <v>Yes</v>
      </c>
      <c r="R2039" t="str">
        <f>TEXT(SalesData[[#This Row],[Order Date]],"mmm-yyyy")</f>
        <v>Oct-2023</v>
      </c>
      <c r="S2039">
        <f>YEAR(SalesData[[#This Row],[Order Date]])*100 + MONTH(SalesData[[#This Row],[Order Date]])</f>
        <v>202310</v>
      </c>
    </row>
    <row r="2040" spans="1:19" x14ac:dyDescent="0.3">
      <c r="A2040" t="s">
        <v>2969</v>
      </c>
      <c r="B2040" s="3">
        <v>45223</v>
      </c>
      <c r="C2040" t="s">
        <v>2970</v>
      </c>
      <c r="D2040" t="s">
        <v>13</v>
      </c>
      <c r="E2040" t="s">
        <v>26</v>
      </c>
      <c r="F2040" t="s">
        <v>15</v>
      </c>
      <c r="G2040">
        <v>8</v>
      </c>
      <c r="H2040" s="5">
        <v>342.52</v>
      </c>
      <c r="I2040" s="5">
        <v>0.09</v>
      </c>
      <c r="J2040" s="5">
        <v>2493.5455999999999</v>
      </c>
      <c r="K2040" s="5">
        <v>485.43240357990157</v>
      </c>
      <c r="L2040">
        <f>YEAR(SalesData[Order Date])</f>
        <v>2023</v>
      </c>
      <c r="M2040">
        <f>MONTH(SalesData[Order Date])</f>
        <v>10</v>
      </c>
      <c r="N2040" t="str">
        <f>TEXT(SalesData[[#This Row],[Order Date]], "mmmm")</f>
        <v>October</v>
      </c>
      <c r="O2040" s="7">
        <f>IF(SalesData[Sales]=0,0,SalesData[Profit]/SalesData[Sales])</f>
        <v>0.1946755670238802</v>
      </c>
      <c r="P2040" s="8">
        <f t="shared" si="31"/>
        <v>3.284479738409436E-5</v>
      </c>
      <c r="Q2040" t="str">
        <f>IF(SalesData[[#This Row],[Discount]]&gt;0, "Yes", "No")</f>
        <v>Yes</v>
      </c>
      <c r="R2040" t="str">
        <f>TEXT(SalesData[[#This Row],[Order Date]],"mmm-yyyy")</f>
        <v>Oct-2023</v>
      </c>
      <c r="S2040">
        <f>YEAR(SalesData[[#This Row],[Order Date]])*100 + MONTH(SalesData[[#This Row],[Order Date]])</f>
        <v>202310</v>
      </c>
    </row>
    <row r="2041" spans="1:19" x14ac:dyDescent="0.3">
      <c r="A2041" t="s">
        <v>3007</v>
      </c>
      <c r="B2041" s="3">
        <v>45225</v>
      </c>
      <c r="C2041" t="s">
        <v>3008</v>
      </c>
      <c r="D2041" t="s">
        <v>23</v>
      </c>
      <c r="E2041" t="s">
        <v>14</v>
      </c>
      <c r="F2041" t="s">
        <v>15</v>
      </c>
      <c r="G2041">
        <v>1</v>
      </c>
      <c r="H2041" s="5">
        <v>7.64</v>
      </c>
      <c r="I2041" s="5">
        <v>0.21</v>
      </c>
      <c r="J2041" s="5">
        <v>6.0355999999999996</v>
      </c>
      <c r="K2041" s="5">
        <v>0.46097596115531481</v>
      </c>
      <c r="L2041">
        <f>YEAR(SalesData[Order Date])</f>
        <v>2023</v>
      </c>
      <c r="M2041">
        <f>MONTH(SalesData[Order Date])</f>
        <v>10</v>
      </c>
      <c r="N2041" t="str">
        <f>TEXT(SalesData[[#This Row],[Order Date]], "mmmm")</f>
        <v>October</v>
      </c>
      <c r="O2041" s="7">
        <f>IF(SalesData[Sales]=0,0,SalesData[Profit]/SalesData[Sales])</f>
        <v>7.6376161633526882E-2</v>
      </c>
      <c r="P2041" s="8">
        <f t="shared" si="31"/>
        <v>2.7486910994764399E-2</v>
      </c>
      <c r="Q2041" t="str">
        <f>IF(SalesData[[#This Row],[Discount]]&gt;0, "Yes", "No")</f>
        <v>Yes</v>
      </c>
      <c r="R2041" t="str">
        <f>TEXT(SalesData[[#This Row],[Order Date]],"mmm-yyyy")</f>
        <v>Oct-2023</v>
      </c>
      <c r="S2041">
        <f>YEAR(SalesData[[#This Row],[Order Date]])*100 + MONTH(SalesData[[#This Row],[Order Date]])</f>
        <v>202310</v>
      </c>
    </row>
    <row r="2042" spans="1:19" x14ac:dyDescent="0.3">
      <c r="A2042" t="s">
        <v>3017</v>
      </c>
      <c r="B2042" s="3">
        <v>45226</v>
      </c>
      <c r="C2042" t="s">
        <v>3018</v>
      </c>
      <c r="D2042" t="s">
        <v>13</v>
      </c>
      <c r="E2042" t="s">
        <v>26</v>
      </c>
      <c r="F2042" t="s">
        <v>91</v>
      </c>
      <c r="G2042">
        <v>6</v>
      </c>
      <c r="H2042" s="5">
        <v>619.59</v>
      </c>
      <c r="I2042" s="5">
        <v>0.23</v>
      </c>
      <c r="J2042" s="5">
        <v>2862.5057999999999</v>
      </c>
      <c r="K2042" s="5">
        <v>415.78562443272381</v>
      </c>
      <c r="L2042">
        <f>YEAR(SalesData[Order Date])</f>
        <v>2023</v>
      </c>
      <c r="M2042">
        <f>MONTH(SalesData[Order Date])</f>
        <v>10</v>
      </c>
      <c r="N2042" t="str">
        <f>TEXT(SalesData[[#This Row],[Order Date]], "mmmm")</f>
        <v>October</v>
      </c>
      <c r="O2042" s="7">
        <f>IF(SalesData[Sales]=0,0,SalesData[Profit]/SalesData[Sales])</f>
        <v>0.14525232557877221</v>
      </c>
      <c r="P2042" s="8">
        <f t="shared" si="31"/>
        <v>6.1868870274428786E-5</v>
      </c>
      <c r="Q2042" t="str">
        <f>IF(SalesData[[#This Row],[Discount]]&gt;0, "Yes", "No")</f>
        <v>Yes</v>
      </c>
      <c r="R2042" t="str">
        <f>TEXT(SalesData[[#This Row],[Order Date]],"mmm-yyyy")</f>
        <v>Oct-2023</v>
      </c>
      <c r="S2042">
        <f>YEAR(SalesData[[#This Row],[Order Date]])*100 + MONTH(SalesData[[#This Row],[Order Date]])</f>
        <v>202310</v>
      </c>
    </row>
    <row r="2043" spans="1:19" x14ac:dyDescent="0.3">
      <c r="A2043" t="s">
        <v>3047</v>
      </c>
      <c r="B2043" s="3">
        <v>45217</v>
      </c>
      <c r="C2043" t="s">
        <v>3048</v>
      </c>
      <c r="D2043" t="s">
        <v>18</v>
      </c>
      <c r="E2043" t="s">
        <v>19</v>
      </c>
      <c r="F2043" t="s">
        <v>62</v>
      </c>
      <c r="G2043">
        <v>6</v>
      </c>
      <c r="H2043" s="5">
        <v>258.31</v>
      </c>
      <c r="I2043" s="5">
        <v>0.3</v>
      </c>
      <c r="J2043" s="5">
        <v>1084.902</v>
      </c>
      <c r="K2043" s="5">
        <v>192.35098945464759</v>
      </c>
      <c r="L2043">
        <f>YEAR(SalesData[Order Date])</f>
        <v>2023</v>
      </c>
      <c r="M2043">
        <f>MONTH(SalesData[Order Date])</f>
        <v>10</v>
      </c>
      <c r="N2043" t="str">
        <f>TEXT(SalesData[[#This Row],[Order Date]], "mmmm")</f>
        <v>October</v>
      </c>
      <c r="O2043" s="7">
        <f>IF(SalesData[Sales]=0,0,SalesData[Profit]/SalesData[Sales])</f>
        <v>0.17729803194633947</v>
      </c>
      <c r="P2043" s="8">
        <f t="shared" si="31"/>
        <v>1.9356587046571945E-4</v>
      </c>
      <c r="Q2043" t="str">
        <f>IF(SalesData[[#This Row],[Discount]]&gt;0, "Yes", "No")</f>
        <v>Yes</v>
      </c>
      <c r="R2043" t="str">
        <f>TEXT(SalesData[[#This Row],[Order Date]],"mmm-yyyy")</f>
        <v>Oct-2023</v>
      </c>
      <c r="S2043">
        <f>YEAR(SalesData[[#This Row],[Order Date]])*100 + MONTH(SalesData[[#This Row],[Order Date]])</f>
        <v>202310</v>
      </c>
    </row>
    <row r="2044" spans="1:19" x14ac:dyDescent="0.3">
      <c r="A2044" t="s">
        <v>3073</v>
      </c>
      <c r="B2044" s="3">
        <v>45225</v>
      </c>
      <c r="C2044" t="s">
        <v>3074</v>
      </c>
      <c r="D2044" t="s">
        <v>23</v>
      </c>
      <c r="E2044" t="s">
        <v>26</v>
      </c>
      <c r="F2044" t="s">
        <v>91</v>
      </c>
      <c r="G2044">
        <v>4</v>
      </c>
      <c r="H2044" s="5">
        <v>250.57</v>
      </c>
      <c r="I2044" s="5">
        <v>0.08</v>
      </c>
      <c r="J2044" s="5">
        <v>922.09760000000006</v>
      </c>
      <c r="K2044" s="5">
        <v>153.38732414371961</v>
      </c>
      <c r="L2044">
        <f>YEAR(SalesData[Order Date])</f>
        <v>2023</v>
      </c>
      <c r="M2044">
        <f>MONTH(SalesData[Order Date])</f>
        <v>10</v>
      </c>
      <c r="N2044" t="str">
        <f>TEXT(SalesData[[#This Row],[Order Date]], "mmmm")</f>
        <v>October</v>
      </c>
      <c r="O2044" s="7">
        <f>IF(SalesData[Sales]=0,0,SalesData[Profit]/SalesData[Sales])</f>
        <v>0.16634608326029651</v>
      </c>
      <c r="P2044" s="8">
        <f t="shared" si="31"/>
        <v>7.98180149259688E-5</v>
      </c>
      <c r="Q2044" t="str">
        <f>IF(SalesData[[#This Row],[Discount]]&gt;0, "Yes", "No")</f>
        <v>Yes</v>
      </c>
      <c r="R2044" t="str">
        <f>TEXT(SalesData[[#This Row],[Order Date]],"mmm-yyyy")</f>
        <v>Oct-2023</v>
      </c>
      <c r="S2044">
        <f>YEAR(SalesData[[#This Row],[Order Date]])*100 + MONTH(SalesData[[#This Row],[Order Date]])</f>
        <v>202310</v>
      </c>
    </row>
    <row r="2045" spans="1:19" x14ac:dyDescent="0.3">
      <c r="A2045" t="s">
        <v>3183</v>
      </c>
      <c r="B2045" s="3">
        <v>45204</v>
      </c>
      <c r="C2045" t="s">
        <v>3184</v>
      </c>
      <c r="D2045" t="s">
        <v>30</v>
      </c>
      <c r="E2045" t="s">
        <v>19</v>
      </c>
      <c r="F2045" t="s">
        <v>27</v>
      </c>
      <c r="G2045">
        <v>3</v>
      </c>
      <c r="H2045" s="5">
        <v>623.52</v>
      </c>
      <c r="I2045" s="5">
        <v>0.03</v>
      </c>
      <c r="J2045" s="5">
        <v>1814.4431999999999</v>
      </c>
      <c r="K2045" s="5">
        <v>446.93923134709593</v>
      </c>
      <c r="L2045">
        <f>YEAR(SalesData[Order Date])</f>
        <v>2023</v>
      </c>
      <c r="M2045">
        <f>MONTH(SalesData[Order Date])</f>
        <v>10</v>
      </c>
      <c r="N2045" t="str">
        <f>TEXT(SalesData[[#This Row],[Order Date]], "mmmm")</f>
        <v>October</v>
      </c>
      <c r="O2045" s="7">
        <f>IF(SalesData[Sales]=0,0,SalesData[Profit]/SalesData[Sales])</f>
        <v>0.24632307660393885</v>
      </c>
      <c r="P2045" s="8">
        <f t="shared" si="31"/>
        <v>1.6037977931742366E-5</v>
      </c>
      <c r="Q2045" t="str">
        <f>IF(SalesData[[#This Row],[Discount]]&gt;0, "Yes", "No")</f>
        <v>Yes</v>
      </c>
      <c r="R2045" t="str">
        <f>TEXT(SalesData[[#This Row],[Order Date]],"mmm-yyyy")</f>
        <v>Oct-2023</v>
      </c>
      <c r="S2045">
        <f>YEAR(SalesData[[#This Row],[Order Date]])*100 + MONTH(SalesData[[#This Row],[Order Date]])</f>
        <v>202310</v>
      </c>
    </row>
    <row r="2046" spans="1:19" x14ac:dyDescent="0.3">
      <c r="A2046" t="s">
        <v>3211</v>
      </c>
      <c r="B2046" s="3">
        <v>45218</v>
      </c>
      <c r="C2046" t="s">
        <v>3212</v>
      </c>
      <c r="D2046" t="s">
        <v>13</v>
      </c>
      <c r="E2046" t="s">
        <v>19</v>
      </c>
      <c r="F2046" t="s">
        <v>53</v>
      </c>
      <c r="G2046">
        <v>6</v>
      </c>
      <c r="H2046" s="5">
        <v>745.41</v>
      </c>
      <c r="I2046" s="5">
        <v>0.11</v>
      </c>
      <c r="J2046" s="5">
        <v>3980.4893999999999</v>
      </c>
      <c r="K2046" s="5">
        <v>577.8421355257683</v>
      </c>
      <c r="L2046">
        <f>YEAR(SalesData[Order Date])</f>
        <v>2023</v>
      </c>
      <c r="M2046">
        <f>MONTH(SalesData[Order Date])</f>
        <v>10</v>
      </c>
      <c r="N2046" t="str">
        <f>TEXT(SalesData[[#This Row],[Order Date]], "mmmm")</f>
        <v>October</v>
      </c>
      <c r="O2046" s="7">
        <f>IF(SalesData[Sales]=0,0,SalesData[Profit]/SalesData[Sales])</f>
        <v>0.14516861557922206</v>
      </c>
      <c r="P2046" s="8">
        <f t="shared" si="31"/>
        <v>2.4594965634125292E-5</v>
      </c>
      <c r="Q2046" t="str">
        <f>IF(SalesData[[#This Row],[Discount]]&gt;0, "Yes", "No")</f>
        <v>Yes</v>
      </c>
      <c r="R2046" t="str">
        <f>TEXT(SalesData[[#This Row],[Order Date]],"mmm-yyyy")</f>
        <v>Oct-2023</v>
      </c>
      <c r="S2046">
        <f>YEAR(SalesData[[#This Row],[Order Date]])*100 + MONTH(SalesData[[#This Row],[Order Date]])</f>
        <v>202310</v>
      </c>
    </row>
    <row r="2047" spans="1:19" x14ac:dyDescent="0.3">
      <c r="A2047" t="s">
        <v>3215</v>
      </c>
      <c r="B2047" s="3">
        <v>45230</v>
      </c>
      <c r="C2047" t="s">
        <v>3216</v>
      </c>
      <c r="D2047" t="s">
        <v>18</v>
      </c>
      <c r="E2047" t="s">
        <v>19</v>
      </c>
      <c r="F2047" t="s">
        <v>34</v>
      </c>
      <c r="G2047">
        <v>7</v>
      </c>
      <c r="H2047" s="5">
        <v>253.17</v>
      </c>
      <c r="I2047" s="5">
        <v>7.0000000000000007E-2</v>
      </c>
      <c r="J2047" s="5">
        <v>1648.1367</v>
      </c>
      <c r="K2047" s="5">
        <v>384.46728099486012</v>
      </c>
      <c r="L2047">
        <f>YEAR(SalesData[Order Date])</f>
        <v>2023</v>
      </c>
      <c r="M2047">
        <f>MONTH(SalesData[Order Date])</f>
        <v>10</v>
      </c>
      <c r="N2047" t="str">
        <f>TEXT(SalesData[[#This Row],[Order Date]], "mmmm")</f>
        <v>October</v>
      </c>
      <c r="O2047" s="7">
        <f>IF(SalesData[Sales]=0,0,SalesData[Profit]/SalesData[Sales])</f>
        <v>0.23327390318707186</v>
      </c>
      <c r="P2047" s="8">
        <f t="shared" si="31"/>
        <v>3.949915076825849E-5</v>
      </c>
      <c r="Q2047" t="str">
        <f>IF(SalesData[[#This Row],[Discount]]&gt;0, "Yes", "No")</f>
        <v>Yes</v>
      </c>
      <c r="R2047" t="str">
        <f>TEXT(SalesData[[#This Row],[Order Date]],"mmm-yyyy")</f>
        <v>Oct-2023</v>
      </c>
      <c r="S2047">
        <f>YEAR(SalesData[[#This Row],[Order Date]])*100 + MONTH(SalesData[[#This Row],[Order Date]])</f>
        <v>202310</v>
      </c>
    </row>
    <row r="2048" spans="1:19" x14ac:dyDescent="0.3">
      <c r="A2048" t="s">
        <v>3218</v>
      </c>
      <c r="B2048" s="3">
        <v>45220</v>
      </c>
      <c r="C2048" t="s">
        <v>3219</v>
      </c>
      <c r="D2048" t="s">
        <v>18</v>
      </c>
      <c r="E2048" t="s">
        <v>19</v>
      </c>
      <c r="F2048" t="s">
        <v>91</v>
      </c>
      <c r="G2048">
        <v>2</v>
      </c>
      <c r="H2048" s="5">
        <v>202.05</v>
      </c>
      <c r="I2048" s="5">
        <v>0.09</v>
      </c>
      <c r="J2048" s="5">
        <v>367.73100000000011</v>
      </c>
      <c r="K2048" s="5">
        <v>83.097111895559124</v>
      </c>
      <c r="L2048">
        <f>YEAR(SalesData[Order Date])</f>
        <v>2023</v>
      </c>
      <c r="M2048">
        <f>MONTH(SalesData[Order Date])</f>
        <v>10</v>
      </c>
      <c r="N2048" t="str">
        <f>TEXT(SalesData[[#This Row],[Order Date]], "mmmm")</f>
        <v>October</v>
      </c>
      <c r="O2048" s="7">
        <f>IF(SalesData[Sales]=0,0,SalesData[Profit]/SalesData[Sales])</f>
        <v>0.22597255030323551</v>
      </c>
      <c r="P2048" s="8">
        <f t="shared" si="31"/>
        <v>2.2271714922048996E-4</v>
      </c>
      <c r="Q2048" t="str">
        <f>IF(SalesData[[#This Row],[Discount]]&gt;0, "Yes", "No")</f>
        <v>Yes</v>
      </c>
      <c r="R2048" t="str">
        <f>TEXT(SalesData[[#This Row],[Order Date]],"mmm-yyyy")</f>
        <v>Oct-2023</v>
      </c>
      <c r="S2048">
        <f>YEAR(SalesData[[#This Row],[Order Date]])*100 + MONTH(SalesData[[#This Row],[Order Date]])</f>
        <v>202310</v>
      </c>
    </row>
    <row r="2049" spans="1:19" x14ac:dyDescent="0.3">
      <c r="A2049" t="s">
        <v>3320</v>
      </c>
      <c r="B2049" s="3">
        <v>45201</v>
      </c>
      <c r="C2049" t="s">
        <v>3321</v>
      </c>
      <c r="D2049" t="s">
        <v>30</v>
      </c>
      <c r="E2049" t="s">
        <v>26</v>
      </c>
      <c r="F2049" t="s">
        <v>20</v>
      </c>
      <c r="G2049">
        <v>4</v>
      </c>
      <c r="H2049" s="5">
        <v>233.69</v>
      </c>
      <c r="I2049" s="5">
        <v>0.21</v>
      </c>
      <c r="J2049" s="5">
        <v>738.46040000000005</v>
      </c>
      <c r="K2049" s="5">
        <v>201.15537272733849</v>
      </c>
      <c r="L2049">
        <f>YEAR(SalesData[Order Date])</f>
        <v>2023</v>
      </c>
      <c r="M2049">
        <f>MONTH(SalesData[Order Date])</f>
        <v>10</v>
      </c>
      <c r="N2049" t="str">
        <f>TEXT(SalesData[[#This Row],[Order Date]], "mmmm")</f>
        <v>October</v>
      </c>
      <c r="O2049" s="7">
        <f>IF(SalesData[Sales]=0,0,SalesData[Profit]/SalesData[Sales])</f>
        <v>0.27239832051568164</v>
      </c>
      <c r="P2049" s="8">
        <f t="shared" si="31"/>
        <v>2.2465659634558603E-4</v>
      </c>
      <c r="Q2049" t="str">
        <f>IF(SalesData[[#This Row],[Discount]]&gt;0, "Yes", "No")</f>
        <v>Yes</v>
      </c>
      <c r="R2049" t="str">
        <f>TEXT(SalesData[[#This Row],[Order Date]],"mmm-yyyy")</f>
        <v>Oct-2023</v>
      </c>
      <c r="S2049">
        <f>YEAR(SalesData[[#This Row],[Order Date]])*100 + MONTH(SalesData[[#This Row],[Order Date]])</f>
        <v>202310</v>
      </c>
    </row>
    <row r="2050" spans="1:19" x14ac:dyDescent="0.3">
      <c r="A2050" t="s">
        <v>3509</v>
      </c>
      <c r="B2050" s="3">
        <v>45221</v>
      </c>
      <c r="C2050" t="s">
        <v>3510</v>
      </c>
      <c r="D2050" t="s">
        <v>13</v>
      </c>
      <c r="E2050" t="s">
        <v>14</v>
      </c>
      <c r="F2050" t="s">
        <v>62</v>
      </c>
      <c r="G2050">
        <v>9</v>
      </c>
      <c r="H2050" s="5">
        <v>208.46</v>
      </c>
      <c r="I2050" s="5">
        <v>0.23</v>
      </c>
      <c r="J2050" s="5">
        <v>1444.6278</v>
      </c>
      <c r="K2050" s="5">
        <v>172.34520010997261</v>
      </c>
      <c r="L2050">
        <f>YEAR(SalesData[Order Date])</f>
        <v>2023</v>
      </c>
      <c r="M2050">
        <f>MONTH(SalesData[Order Date])</f>
        <v>10</v>
      </c>
      <c r="N2050" t="str">
        <f>TEXT(SalesData[[#This Row],[Order Date]], "mmmm")</f>
        <v>October</v>
      </c>
      <c r="O2050" s="7">
        <f>IF(SalesData[Sales]=0,0,SalesData[Profit]/SalesData[Sales])</f>
        <v>0.1193007639130111</v>
      </c>
      <c r="P2050" s="8">
        <f t="shared" ref="P2050:P2113" si="32">IF(H:H*G:G=0, 0, (I:I/(H:H*G:G)))</f>
        <v>1.2259213065123073E-4</v>
      </c>
      <c r="Q2050" t="str">
        <f>IF(SalesData[[#This Row],[Discount]]&gt;0, "Yes", "No")</f>
        <v>Yes</v>
      </c>
      <c r="R2050" t="str">
        <f>TEXT(SalesData[[#This Row],[Order Date]],"mmm-yyyy")</f>
        <v>Oct-2023</v>
      </c>
      <c r="S2050">
        <f>YEAR(SalesData[[#This Row],[Order Date]])*100 + MONTH(SalesData[[#This Row],[Order Date]])</f>
        <v>202310</v>
      </c>
    </row>
    <row r="2051" spans="1:19" x14ac:dyDescent="0.3">
      <c r="A2051" t="s">
        <v>3511</v>
      </c>
      <c r="B2051" s="3">
        <v>45215</v>
      </c>
      <c r="C2051" t="s">
        <v>3512</v>
      </c>
      <c r="D2051" t="s">
        <v>13</v>
      </c>
      <c r="E2051" t="s">
        <v>14</v>
      </c>
      <c r="F2051" t="s">
        <v>91</v>
      </c>
      <c r="G2051">
        <v>3</v>
      </c>
      <c r="H2051" s="5">
        <v>494.88</v>
      </c>
      <c r="I2051" s="5">
        <v>0.28000000000000003</v>
      </c>
      <c r="J2051" s="5">
        <v>1068.9408000000001</v>
      </c>
      <c r="K2051" s="5">
        <v>108.45060186422241</v>
      </c>
      <c r="L2051">
        <f>YEAR(SalesData[Order Date])</f>
        <v>2023</v>
      </c>
      <c r="M2051">
        <f>MONTH(SalesData[Order Date])</f>
        <v>10</v>
      </c>
      <c r="N2051" t="str">
        <f>TEXT(SalesData[[#This Row],[Order Date]], "mmmm")</f>
        <v>October</v>
      </c>
      <c r="O2051" s="7">
        <f>IF(SalesData[Sales]=0,0,SalesData[Profit]/SalesData[Sales])</f>
        <v>0.10145613476838231</v>
      </c>
      <c r="P2051" s="8">
        <f t="shared" si="32"/>
        <v>1.8859790925746312E-4</v>
      </c>
      <c r="Q2051" t="str">
        <f>IF(SalesData[[#This Row],[Discount]]&gt;0, "Yes", "No")</f>
        <v>Yes</v>
      </c>
      <c r="R2051" t="str">
        <f>TEXT(SalesData[[#This Row],[Order Date]],"mmm-yyyy")</f>
        <v>Oct-2023</v>
      </c>
      <c r="S2051">
        <f>YEAR(SalesData[[#This Row],[Order Date]])*100 + MONTH(SalesData[[#This Row],[Order Date]])</f>
        <v>202310</v>
      </c>
    </row>
    <row r="2052" spans="1:19" x14ac:dyDescent="0.3">
      <c r="A2052" t="s">
        <v>3534</v>
      </c>
      <c r="B2052" s="3">
        <v>45210</v>
      </c>
      <c r="C2052" t="s">
        <v>3535</v>
      </c>
      <c r="D2052" t="s">
        <v>23</v>
      </c>
      <c r="E2052" t="s">
        <v>26</v>
      </c>
      <c r="F2052" t="s">
        <v>20</v>
      </c>
      <c r="G2052">
        <v>2</v>
      </c>
      <c r="H2052" s="5">
        <v>695.02</v>
      </c>
      <c r="I2052" s="5">
        <v>0.21</v>
      </c>
      <c r="J2052" s="5">
        <v>1098.1315999999999</v>
      </c>
      <c r="K2052" s="5">
        <v>117.7618778931066</v>
      </c>
      <c r="L2052">
        <f>YEAR(SalesData[Order Date])</f>
        <v>2023</v>
      </c>
      <c r="M2052">
        <f>MONTH(SalesData[Order Date])</f>
        <v>10</v>
      </c>
      <c r="N2052" t="str">
        <f>TEXT(SalesData[[#This Row],[Order Date]], "mmmm")</f>
        <v>October</v>
      </c>
      <c r="O2052" s="7">
        <f>IF(SalesData[Sales]=0,0,SalesData[Profit]/SalesData[Sales])</f>
        <v>0.10723840193024825</v>
      </c>
      <c r="P2052" s="8">
        <f t="shared" si="32"/>
        <v>1.5107478921469887E-4</v>
      </c>
      <c r="Q2052" t="str">
        <f>IF(SalesData[[#This Row],[Discount]]&gt;0, "Yes", "No")</f>
        <v>Yes</v>
      </c>
      <c r="R2052" t="str">
        <f>TEXT(SalesData[[#This Row],[Order Date]],"mmm-yyyy")</f>
        <v>Oct-2023</v>
      </c>
      <c r="S2052">
        <f>YEAR(SalesData[[#This Row],[Order Date]])*100 + MONTH(SalesData[[#This Row],[Order Date]])</f>
        <v>202310</v>
      </c>
    </row>
    <row r="2053" spans="1:19" x14ac:dyDescent="0.3">
      <c r="A2053" t="s">
        <v>3546</v>
      </c>
      <c r="B2053" s="3">
        <v>45204</v>
      </c>
      <c r="C2053" t="s">
        <v>3547</v>
      </c>
      <c r="D2053" t="s">
        <v>30</v>
      </c>
      <c r="E2053" t="s">
        <v>14</v>
      </c>
      <c r="F2053" t="s">
        <v>44</v>
      </c>
      <c r="G2053">
        <v>9</v>
      </c>
      <c r="H2053" s="5">
        <v>157.62</v>
      </c>
      <c r="I2053" s="5">
        <v>0.17</v>
      </c>
      <c r="J2053" s="5">
        <v>1177.4213999999999</v>
      </c>
      <c r="K2053" s="5">
        <v>74.679109498484536</v>
      </c>
      <c r="L2053">
        <f>YEAR(SalesData[Order Date])</f>
        <v>2023</v>
      </c>
      <c r="M2053">
        <f>MONTH(SalesData[Order Date])</f>
        <v>10</v>
      </c>
      <c r="N2053" t="str">
        <f>TEXT(SalesData[[#This Row],[Order Date]], "mmmm")</f>
        <v>October</v>
      </c>
      <c r="O2053" s="7">
        <f>IF(SalesData[Sales]=0,0,SalesData[Profit]/SalesData[Sales])</f>
        <v>6.3425982828649571E-2</v>
      </c>
      <c r="P2053" s="8">
        <f t="shared" si="32"/>
        <v>1.1983814800716211E-4</v>
      </c>
      <c r="Q2053" t="str">
        <f>IF(SalesData[[#This Row],[Discount]]&gt;0, "Yes", "No")</f>
        <v>Yes</v>
      </c>
      <c r="R2053" t="str">
        <f>TEXT(SalesData[[#This Row],[Order Date]],"mmm-yyyy")</f>
        <v>Oct-2023</v>
      </c>
      <c r="S2053">
        <f>YEAR(SalesData[[#This Row],[Order Date]])*100 + MONTH(SalesData[[#This Row],[Order Date]])</f>
        <v>202310</v>
      </c>
    </row>
    <row r="2054" spans="1:19" x14ac:dyDescent="0.3">
      <c r="A2054" t="s">
        <v>3548</v>
      </c>
      <c r="B2054" s="3">
        <v>45214</v>
      </c>
      <c r="C2054" t="s">
        <v>3549</v>
      </c>
      <c r="D2054" t="s">
        <v>13</v>
      </c>
      <c r="E2054" t="s">
        <v>26</v>
      </c>
      <c r="F2054" t="s">
        <v>39</v>
      </c>
      <c r="G2054">
        <v>1</v>
      </c>
      <c r="H2054" s="5">
        <v>609.95000000000005</v>
      </c>
      <c r="I2054" s="5">
        <v>0.22</v>
      </c>
      <c r="J2054" s="5">
        <v>475.76100000000002</v>
      </c>
      <c r="K2054" s="5">
        <v>62.41101441161409</v>
      </c>
      <c r="L2054">
        <f>YEAR(SalesData[Order Date])</f>
        <v>2023</v>
      </c>
      <c r="M2054">
        <f>MONTH(SalesData[Order Date])</f>
        <v>10</v>
      </c>
      <c r="N2054" t="str">
        <f>TEXT(SalesData[[#This Row],[Order Date]], "mmmm")</f>
        <v>October</v>
      </c>
      <c r="O2054" s="7">
        <f>IF(SalesData[Sales]=0,0,SalesData[Profit]/SalesData[Sales])</f>
        <v>0.13118144280765781</v>
      </c>
      <c r="P2054" s="8">
        <f t="shared" si="32"/>
        <v>3.6068530207394048E-4</v>
      </c>
      <c r="Q2054" t="str">
        <f>IF(SalesData[[#This Row],[Discount]]&gt;0, "Yes", "No")</f>
        <v>Yes</v>
      </c>
      <c r="R2054" t="str">
        <f>TEXT(SalesData[[#This Row],[Order Date]],"mmm-yyyy")</f>
        <v>Oct-2023</v>
      </c>
      <c r="S2054">
        <f>YEAR(SalesData[[#This Row],[Order Date]])*100 + MONTH(SalesData[[#This Row],[Order Date]])</f>
        <v>202310</v>
      </c>
    </row>
    <row r="2055" spans="1:19" x14ac:dyDescent="0.3">
      <c r="A2055" t="s">
        <v>3550</v>
      </c>
      <c r="B2055" s="3">
        <v>45203</v>
      </c>
      <c r="C2055" t="s">
        <v>3551</v>
      </c>
      <c r="D2055" t="s">
        <v>13</v>
      </c>
      <c r="E2055" t="s">
        <v>26</v>
      </c>
      <c r="F2055" t="s">
        <v>20</v>
      </c>
      <c r="G2055">
        <v>5</v>
      </c>
      <c r="H2055" s="5">
        <v>647.13</v>
      </c>
      <c r="I2055" s="5">
        <v>0.16</v>
      </c>
      <c r="J2055" s="5">
        <v>2717.9459999999999</v>
      </c>
      <c r="K2055" s="5">
        <v>336.91097077222992</v>
      </c>
      <c r="L2055">
        <f>YEAR(SalesData[Order Date])</f>
        <v>2023</v>
      </c>
      <c r="M2055">
        <f>MONTH(SalesData[Order Date])</f>
        <v>10</v>
      </c>
      <c r="N2055" t="str">
        <f>TEXT(SalesData[[#This Row],[Order Date]], "mmmm")</f>
        <v>October</v>
      </c>
      <c r="O2055" s="7">
        <f>IF(SalesData[Sales]=0,0,SalesData[Profit]/SalesData[Sales])</f>
        <v>0.12395793395903743</v>
      </c>
      <c r="P2055" s="8">
        <f t="shared" si="32"/>
        <v>4.944910605287964E-5</v>
      </c>
      <c r="Q2055" t="str">
        <f>IF(SalesData[[#This Row],[Discount]]&gt;0, "Yes", "No")</f>
        <v>Yes</v>
      </c>
      <c r="R2055" t="str">
        <f>TEXT(SalesData[[#This Row],[Order Date]],"mmm-yyyy")</f>
        <v>Oct-2023</v>
      </c>
      <c r="S2055">
        <f>YEAR(SalesData[[#This Row],[Order Date]])*100 + MONTH(SalesData[[#This Row],[Order Date]])</f>
        <v>202310</v>
      </c>
    </row>
    <row r="2056" spans="1:19" x14ac:dyDescent="0.3">
      <c r="A2056" t="s">
        <v>3622</v>
      </c>
      <c r="B2056" s="3">
        <v>45224</v>
      </c>
      <c r="C2056" t="s">
        <v>3623</v>
      </c>
      <c r="D2056" t="s">
        <v>18</v>
      </c>
      <c r="E2056" t="s">
        <v>14</v>
      </c>
      <c r="F2056" t="s">
        <v>27</v>
      </c>
      <c r="G2056">
        <v>9</v>
      </c>
      <c r="H2056" s="5">
        <v>224.82</v>
      </c>
      <c r="I2056" s="5">
        <v>0.18</v>
      </c>
      <c r="J2056" s="5">
        <v>1659.1715999999999</v>
      </c>
      <c r="K2056" s="5">
        <v>244.57156654322449</v>
      </c>
      <c r="L2056">
        <f>YEAR(SalesData[Order Date])</f>
        <v>2023</v>
      </c>
      <c r="M2056">
        <f>MONTH(SalesData[Order Date])</f>
        <v>10</v>
      </c>
      <c r="N2056" t="str">
        <f>TEXT(SalesData[[#This Row],[Order Date]], "mmmm")</f>
        <v>October</v>
      </c>
      <c r="O2056" s="7">
        <f>IF(SalesData[Sales]=0,0,SalesData[Profit]/SalesData[Sales])</f>
        <v>0.14740582983895367</v>
      </c>
      <c r="P2056" s="8">
        <f t="shared" si="32"/>
        <v>8.8960056934436443E-5</v>
      </c>
      <c r="Q2056" t="str">
        <f>IF(SalesData[[#This Row],[Discount]]&gt;0, "Yes", "No")</f>
        <v>Yes</v>
      </c>
      <c r="R2056" t="str">
        <f>TEXT(SalesData[[#This Row],[Order Date]],"mmm-yyyy")</f>
        <v>Oct-2023</v>
      </c>
      <c r="S2056">
        <f>YEAR(SalesData[[#This Row],[Order Date]])*100 + MONTH(SalesData[[#This Row],[Order Date]])</f>
        <v>202310</v>
      </c>
    </row>
    <row r="2057" spans="1:19" x14ac:dyDescent="0.3">
      <c r="A2057" t="s">
        <v>3634</v>
      </c>
      <c r="B2057" s="3">
        <v>45213</v>
      </c>
      <c r="C2057" t="s">
        <v>3635</v>
      </c>
      <c r="D2057" t="s">
        <v>13</v>
      </c>
      <c r="E2057" t="s">
        <v>19</v>
      </c>
      <c r="F2057" t="s">
        <v>44</v>
      </c>
      <c r="G2057">
        <v>1</v>
      </c>
      <c r="H2057" s="5">
        <v>675.89</v>
      </c>
      <c r="I2057" s="5">
        <v>0.13</v>
      </c>
      <c r="J2057" s="5">
        <v>588.02430000000004</v>
      </c>
      <c r="K2057" s="5">
        <v>38.093606728913748</v>
      </c>
      <c r="L2057">
        <f>YEAR(SalesData[Order Date])</f>
        <v>2023</v>
      </c>
      <c r="M2057">
        <f>MONTH(SalesData[Order Date])</f>
        <v>10</v>
      </c>
      <c r="N2057" t="str">
        <f>TEXT(SalesData[[#This Row],[Order Date]], "mmmm")</f>
        <v>October</v>
      </c>
      <c r="O2057" s="7">
        <f>IF(SalesData[Sales]=0,0,SalesData[Profit]/SalesData[Sales])</f>
        <v>6.4782368226812645E-2</v>
      </c>
      <c r="P2057" s="8">
        <f t="shared" si="32"/>
        <v>1.9233899007234907E-4</v>
      </c>
      <c r="Q2057" t="str">
        <f>IF(SalesData[[#This Row],[Discount]]&gt;0, "Yes", "No")</f>
        <v>Yes</v>
      </c>
      <c r="R2057" t="str">
        <f>TEXT(SalesData[[#This Row],[Order Date]],"mmm-yyyy")</f>
        <v>Oct-2023</v>
      </c>
      <c r="S2057">
        <f>YEAR(SalesData[[#This Row],[Order Date]])*100 + MONTH(SalesData[[#This Row],[Order Date]])</f>
        <v>202310</v>
      </c>
    </row>
    <row r="2058" spans="1:19" x14ac:dyDescent="0.3">
      <c r="A2058" t="s">
        <v>3689</v>
      </c>
      <c r="B2058" s="3">
        <v>45201</v>
      </c>
      <c r="C2058" t="s">
        <v>799</v>
      </c>
      <c r="D2058" t="s">
        <v>18</v>
      </c>
      <c r="E2058" t="s">
        <v>14</v>
      </c>
      <c r="F2058" t="s">
        <v>62</v>
      </c>
      <c r="G2058">
        <v>4</v>
      </c>
      <c r="H2058" s="5">
        <v>925.73</v>
      </c>
      <c r="I2058" s="5">
        <v>0.14000000000000001</v>
      </c>
      <c r="J2058" s="5">
        <v>3184.5111999999999</v>
      </c>
      <c r="K2058" s="5">
        <v>442.88474147107769</v>
      </c>
      <c r="L2058">
        <f>YEAR(SalesData[Order Date])</f>
        <v>2023</v>
      </c>
      <c r="M2058">
        <f>MONTH(SalesData[Order Date])</f>
        <v>10</v>
      </c>
      <c r="N2058" t="str">
        <f>TEXT(SalesData[[#This Row],[Order Date]], "mmmm")</f>
        <v>October</v>
      </c>
      <c r="O2058" s="7">
        <f>IF(SalesData[Sales]=0,0,SalesData[Profit]/SalesData[Sales])</f>
        <v>0.13907463772496001</v>
      </c>
      <c r="P2058" s="8">
        <f t="shared" si="32"/>
        <v>3.7808000172836573E-5</v>
      </c>
      <c r="Q2058" t="str">
        <f>IF(SalesData[[#This Row],[Discount]]&gt;0, "Yes", "No")</f>
        <v>Yes</v>
      </c>
      <c r="R2058" t="str">
        <f>TEXT(SalesData[[#This Row],[Order Date]],"mmm-yyyy")</f>
        <v>Oct-2023</v>
      </c>
      <c r="S2058">
        <f>YEAR(SalesData[[#This Row],[Order Date]])*100 + MONTH(SalesData[[#This Row],[Order Date]])</f>
        <v>202310</v>
      </c>
    </row>
    <row r="2059" spans="1:19" x14ac:dyDescent="0.3">
      <c r="A2059" t="s">
        <v>3933</v>
      </c>
      <c r="B2059" s="3">
        <v>45225</v>
      </c>
      <c r="C2059" t="s">
        <v>3934</v>
      </c>
      <c r="D2059" t="s">
        <v>18</v>
      </c>
      <c r="E2059" t="s">
        <v>14</v>
      </c>
      <c r="F2059" t="s">
        <v>62</v>
      </c>
      <c r="G2059">
        <v>7</v>
      </c>
      <c r="H2059" s="5">
        <v>115.79</v>
      </c>
      <c r="I2059" s="5">
        <v>0.09</v>
      </c>
      <c r="J2059" s="5">
        <v>737.58230000000015</v>
      </c>
      <c r="K2059" s="5">
        <v>100.91827898991301</v>
      </c>
      <c r="L2059">
        <f>YEAR(SalesData[Order Date])</f>
        <v>2023</v>
      </c>
      <c r="M2059">
        <f>MONTH(SalesData[Order Date])</f>
        <v>10</v>
      </c>
      <c r="N2059" t="str">
        <f>TEXT(SalesData[[#This Row],[Order Date]], "mmmm")</f>
        <v>October</v>
      </c>
      <c r="O2059" s="7">
        <f>IF(SalesData[Sales]=0,0,SalesData[Profit]/SalesData[Sales])</f>
        <v>0.13682307586544984</v>
      </c>
      <c r="P2059" s="8">
        <f t="shared" si="32"/>
        <v>1.1103845631870503E-4</v>
      </c>
      <c r="Q2059" t="str">
        <f>IF(SalesData[[#This Row],[Discount]]&gt;0, "Yes", "No")</f>
        <v>Yes</v>
      </c>
      <c r="R2059" t="str">
        <f>TEXT(SalesData[[#This Row],[Order Date]],"mmm-yyyy")</f>
        <v>Oct-2023</v>
      </c>
      <c r="S2059">
        <f>YEAR(SalesData[[#This Row],[Order Date]])*100 + MONTH(SalesData[[#This Row],[Order Date]])</f>
        <v>202310</v>
      </c>
    </row>
    <row r="2060" spans="1:19" x14ac:dyDescent="0.3">
      <c r="A2060" t="s">
        <v>3966</v>
      </c>
      <c r="B2060" s="3">
        <v>45208</v>
      </c>
      <c r="C2060" t="s">
        <v>3967</v>
      </c>
      <c r="D2060" t="s">
        <v>30</v>
      </c>
      <c r="E2060" t="s">
        <v>14</v>
      </c>
      <c r="F2060" t="s">
        <v>62</v>
      </c>
      <c r="G2060">
        <v>3</v>
      </c>
      <c r="H2060" s="5">
        <v>679.72</v>
      </c>
      <c r="I2060" s="5">
        <v>0.03</v>
      </c>
      <c r="J2060" s="5">
        <v>1977.9852000000001</v>
      </c>
      <c r="K2060" s="5">
        <v>139.39874946315049</v>
      </c>
      <c r="L2060">
        <f>YEAR(SalesData[Order Date])</f>
        <v>2023</v>
      </c>
      <c r="M2060">
        <f>MONTH(SalesData[Order Date])</f>
        <v>10</v>
      </c>
      <c r="N2060" t="str">
        <f>TEXT(SalesData[[#This Row],[Order Date]], "mmmm")</f>
        <v>October</v>
      </c>
      <c r="O2060" s="7">
        <f>IF(SalesData[Sales]=0,0,SalesData[Profit]/SalesData[Sales])</f>
        <v>7.0475122596038886E-2</v>
      </c>
      <c r="P2060" s="8">
        <f t="shared" si="32"/>
        <v>1.4711940210674983E-5</v>
      </c>
      <c r="Q2060" t="str">
        <f>IF(SalesData[[#This Row],[Discount]]&gt;0, "Yes", "No")</f>
        <v>Yes</v>
      </c>
      <c r="R2060" t="str">
        <f>TEXT(SalesData[[#This Row],[Order Date]],"mmm-yyyy")</f>
        <v>Oct-2023</v>
      </c>
      <c r="S2060">
        <f>YEAR(SalesData[[#This Row],[Order Date]])*100 + MONTH(SalesData[[#This Row],[Order Date]])</f>
        <v>202310</v>
      </c>
    </row>
    <row r="2061" spans="1:19" x14ac:dyDescent="0.3">
      <c r="A2061" t="s">
        <v>3988</v>
      </c>
      <c r="B2061" s="3">
        <v>45204</v>
      </c>
      <c r="C2061" t="s">
        <v>3989</v>
      </c>
      <c r="D2061" t="s">
        <v>23</v>
      </c>
      <c r="E2061" t="s">
        <v>26</v>
      </c>
      <c r="F2061" t="s">
        <v>39</v>
      </c>
      <c r="G2061">
        <v>5</v>
      </c>
      <c r="H2061" s="5">
        <v>599.22</v>
      </c>
      <c r="I2061" s="5">
        <v>7.0000000000000007E-2</v>
      </c>
      <c r="J2061" s="5">
        <v>2786.373</v>
      </c>
      <c r="K2061" s="5">
        <v>279.2828293272695</v>
      </c>
      <c r="L2061">
        <f>YEAR(SalesData[Order Date])</f>
        <v>2023</v>
      </c>
      <c r="M2061">
        <f>MONTH(SalesData[Order Date])</f>
        <v>10</v>
      </c>
      <c r="N2061" t="str">
        <f>TEXT(SalesData[[#This Row],[Order Date]], "mmmm")</f>
        <v>October</v>
      </c>
      <c r="O2061" s="7">
        <f>IF(SalesData[Sales]=0,0,SalesData[Profit]/SalesData[Sales])</f>
        <v>0.10023167369453749</v>
      </c>
      <c r="P2061" s="8">
        <f t="shared" si="32"/>
        <v>2.336370615133006E-5</v>
      </c>
      <c r="Q2061" t="str">
        <f>IF(SalesData[[#This Row],[Discount]]&gt;0, "Yes", "No")</f>
        <v>Yes</v>
      </c>
      <c r="R2061" t="str">
        <f>TEXT(SalesData[[#This Row],[Order Date]],"mmm-yyyy")</f>
        <v>Oct-2023</v>
      </c>
      <c r="S2061">
        <f>YEAR(SalesData[[#This Row],[Order Date]])*100 + MONTH(SalesData[[#This Row],[Order Date]])</f>
        <v>202310</v>
      </c>
    </row>
    <row r="2062" spans="1:19" x14ac:dyDescent="0.3">
      <c r="A2062" t="s">
        <v>4016</v>
      </c>
      <c r="B2062" s="3">
        <v>45218</v>
      </c>
      <c r="C2062" t="s">
        <v>4017</v>
      </c>
      <c r="D2062" t="s">
        <v>18</v>
      </c>
      <c r="E2062" t="s">
        <v>19</v>
      </c>
      <c r="F2062" t="s">
        <v>20</v>
      </c>
      <c r="G2062">
        <v>7</v>
      </c>
      <c r="H2062" s="5">
        <v>369.42</v>
      </c>
      <c r="I2062" s="5">
        <v>0.28999999999999998</v>
      </c>
      <c r="J2062" s="5">
        <v>1836.0174</v>
      </c>
      <c r="K2062" s="5">
        <v>478.65957081005979</v>
      </c>
      <c r="L2062">
        <f>YEAR(SalesData[Order Date])</f>
        <v>2023</v>
      </c>
      <c r="M2062">
        <f>MONTH(SalesData[Order Date])</f>
        <v>10</v>
      </c>
      <c r="N2062" t="str">
        <f>TEXT(SalesData[[#This Row],[Order Date]], "mmmm")</f>
        <v>October</v>
      </c>
      <c r="O2062" s="7">
        <f>IF(SalesData[Sales]=0,0,SalesData[Profit]/SalesData[Sales])</f>
        <v>0.26070535650155591</v>
      </c>
      <c r="P2062" s="8">
        <f t="shared" si="32"/>
        <v>1.1214490668770349E-4</v>
      </c>
      <c r="Q2062" t="str">
        <f>IF(SalesData[[#This Row],[Discount]]&gt;0, "Yes", "No")</f>
        <v>Yes</v>
      </c>
      <c r="R2062" t="str">
        <f>TEXT(SalesData[[#This Row],[Order Date]],"mmm-yyyy")</f>
        <v>Oct-2023</v>
      </c>
      <c r="S2062">
        <f>YEAR(SalesData[[#This Row],[Order Date]])*100 + MONTH(SalesData[[#This Row],[Order Date]])</f>
        <v>202310</v>
      </c>
    </row>
    <row r="2063" spans="1:19" x14ac:dyDescent="0.3">
      <c r="A2063" t="s">
        <v>4062</v>
      </c>
      <c r="B2063" s="3">
        <v>45201</v>
      </c>
      <c r="C2063" t="s">
        <v>4063</v>
      </c>
      <c r="D2063" t="s">
        <v>23</v>
      </c>
      <c r="E2063" t="s">
        <v>26</v>
      </c>
      <c r="F2063" t="s">
        <v>91</v>
      </c>
      <c r="G2063">
        <v>8</v>
      </c>
      <c r="H2063" s="5">
        <v>611.1</v>
      </c>
      <c r="I2063" s="5">
        <v>0.26</v>
      </c>
      <c r="J2063" s="5">
        <v>3617.712</v>
      </c>
      <c r="K2063" s="5">
        <v>195.5193103021993</v>
      </c>
      <c r="L2063">
        <f>YEAR(SalesData[Order Date])</f>
        <v>2023</v>
      </c>
      <c r="M2063">
        <f>MONTH(SalesData[Order Date])</f>
        <v>10</v>
      </c>
      <c r="N2063" t="str">
        <f>TEXT(SalesData[[#This Row],[Order Date]], "mmmm")</f>
        <v>October</v>
      </c>
      <c r="O2063" s="7">
        <f>IF(SalesData[Sales]=0,0,SalesData[Profit]/SalesData[Sales])</f>
        <v>5.4045018039633699E-2</v>
      </c>
      <c r="P2063" s="8">
        <f t="shared" si="32"/>
        <v>5.3182785141548029E-5</v>
      </c>
      <c r="Q2063" t="str">
        <f>IF(SalesData[[#This Row],[Discount]]&gt;0, "Yes", "No")</f>
        <v>Yes</v>
      </c>
      <c r="R2063" t="str">
        <f>TEXT(SalesData[[#This Row],[Order Date]],"mmm-yyyy")</f>
        <v>Oct-2023</v>
      </c>
      <c r="S2063">
        <f>YEAR(SalesData[[#This Row],[Order Date]])*100 + MONTH(SalesData[[#This Row],[Order Date]])</f>
        <v>202310</v>
      </c>
    </row>
    <row r="2064" spans="1:19" x14ac:dyDescent="0.3">
      <c r="A2064" t="s">
        <v>4127</v>
      </c>
      <c r="B2064" s="3">
        <v>45227</v>
      </c>
      <c r="C2064" t="s">
        <v>4128</v>
      </c>
      <c r="D2064" t="s">
        <v>13</v>
      </c>
      <c r="E2064" t="s">
        <v>19</v>
      </c>
      <c r="F2064" t="s">
        <v>39</v>
      </c>
      <c r="G2064">
        <v>9</v>
      </c>
      <c r="H2064" s="5">
        <v>978.07</v>
      </c>
      <c r="I2064" s="5">
        <v>0.22</v>
      </c>
      <c r="J2064" s="5">
        <v>6866.0514000000012</v>
      </c>
      <c r="K2064" s="5">
        <v>1306.6925363481009</v>
      </c>
      <c r="L2064">
        <f>YEAR(SalesData[Order Date])</f>
        <v>2023</v>
      </c>
      <c r="M2064">
        <f>MONTH(SalesData[Order Date])</f>
        <v>10</v>
      </c>
      <c r="N2064" t="str">
        <f>TEXT(SalesData[[#This Row],[Order Date]], "mmmm")</f>
        <v>October</v>
      </c>
      <c r="O2064" s="7">
        <f>IF(SalesData[Sales]=0,0,SalesData[Profit]/SalesData[Sales])</f>
        <v>0.1903120818973334</v>
      </c>
      <c r="P2064" s="8">
        <f t="shared" si="32"/>
        <v>2.4992530641410577E-5</v>
      </c>
      <c r="Q2064" t="str">
        <f>IF(SalesData[[#This Row],[Discount]]&gt;0, "Yes", "No")</f>
        <v>Yes</v>
      </c>
      <c r="R2064" t="str">
        <f>TEXT(SalesData[[#This Row],[Order Date]],"mmm-yyyy")</f>
        <v>Oct-2023</v>
      </c>
      <c r="S2064">
        <f>YEAR(SalesData[[#This Row],[Order Date]])*100 + MONTH(SalesData[[#This Row],[Order Date]])</f>
        <v>202310</v>
      </c>
    </row>
    <row r="2065" spans="1:19" x14ac:dyDescent="0.3">
      <c r="A2065" t="s">
        <v>4171</v>
      </c>
      <c r="B2065" s="3">
        <v>45217</v>
      </c>
      <c r="C2065" t="s">
        <v>4172</v>
      </c>
      <c r="D2065" t="s">
        <v>13</v>
      </c>
      <c r="E2065" t="s">
        <v>19</v>
      </c>
      <c r="F2065" t="s">
        <v>44</v>
      </c>
      <c r="G2065">
        <v>7</v>
      </c>
      <c r="H2065" s="5">
        <v>364.11</v>
      </c>
      <c r="I2065" s="5">
        <v>0.25</v>
      </c>
      <c r="J2065" s="5">
        <v>1911.5775000000001</v>
      </c>
      <c r="K2065" s="5">
        <v>448.26080641565233</v>
      </c>
      <c r="L2065">
        <f>YEAR(SalesData[Order Date])</f>
        <v>2023</v>
      </c>
      <c r="M2065">
        <f>MONTH(SalesData[Order Date])</f>
        <v>10</v>
      </c>
      <c r="N2065" t="str">
        <f>TEXT(SalesData[[#This Row],[Order Date]], "mmmm")</f>
        <v>October</v>
      </c>
      <c r="O2065" s="7">
        <f>IF(SalesData[Sales]=0,0,SalesData[Profit]/SalesData[Sales])</f>
        <v>0.23449784610650226</v>
      </c>
      <c r="P2065" s="8">
        <f t="shared" si="32"/>
        <v>9.808652801155067E-5</v>
      </c>
      <c r="Q2065" t="str">
        <f>IF(SalesData[[#This Row],[Discount]]&gt;0, "Yes", "No")</f>
        <v>Yes</v>
      </c>
      <c r="R2065" t="str">
        <f>TEXT(SalesData[[#This Row],[Order Date]],"mmm-yyyy")</f>
        <v>Oct-2023</v>
      </c>
      <c r="S2065">
        <f>YEAR(SalesData[[#This Row],[Order Date]])*100 + MONTH(SalesData[[#This Row],[Order Date]])</f>
        <v>202310</v>
      </c>
    </row>
    <row r="2066" spans="1:19" x14ac:dyDescent="0.3">
      <c r="A2066" t="s">
        <v>4181</v>
      </c>
      <c r="B2066" s="3">
        <v>45216</v>
      </c>
      <c r="C2066" t="s">
        <v>4182</v>
      </c>
      <c r="D2066" t="s">
        <v>13</v>
      </c>
      <c r="E2066" t="s">
        <v>19</v>
      </c>
      <c r="F2066" t="s">
        <v>15</v>
      </c>
      <c r="G2066">
        <v>7</v>
      </c>
      <c r="H2066" s="5">
        <v>674.38</v>
      </c>
      <c r="I2066" s="5">
        <v>0.2</v>
      </c>
      <c r="J2066" s="5">
        <v>3776.5279999999998</v>
      </c>
      <c r="K2066" s="5">
        <v>652.71715430740676</v>
      </c>
      <c r="L2066">
        <f>YEAR(SalesData[Order Date])</f>
        <v>2023</v>
      </c>
      <c r="M2066">
        <f>MONTH(SalesData[Order Date])</f>
        <v>10</v>
      </c>
      <c r="N2066" t="str">
        <f>TEXT(SalesData[[#This Row],[Order Date]], "mmmm")</f>
        <v>October</v>
      </c>
      <c r="O2066" s="7">
        <f>IF(SalesData[Sales]=0,0,SalesData[Profit]/SalesData[Sales])</f>
        <v>0.17283524822466742</v>
      </c>
      <c r="P2066" s="8">
        <f t="shared" si="32"/>
        <v>4.2366957162769617E-5</v>
      </c>
      <c r="Q2066" t="str">
        <f>IF(SalesData[[#This Row],[Discount]]&gt;0, "Yes", "No")</f>
        <v>Yes</v>
      </c>
      <c r="R2066" t="str">
        <f>TEXT(SalesData[[#This Row],[Order Date]],"mmm-yyyy")</f>
        <v>Oct-2023</v>
      </c>
      <c r="S2066">
        <f>YEAR(SalesData[[#This Row],[Order Date]])*100 + MONTH(SalesData[[#This Row],[Order Date]])</f>
        <v>202310</v>
      </c>
    </row>
    <row r="2067" spans="1:19" x14ac:dyDescent="0.3">
      <c r="A2067" t="s">
        <v>4247</v>
      </c>
      <c r="B2067" s="3">
        <v>45207</v>
      </c>
      <c r="C2067" t="s">
        <v>4248</v>
      </c>
      <c r="D2067" t="s">
        <v>23</v>
      </c>
      <c r="E2067" t="s">
        <v>26</v>
      </c>
      <c r="F2067" t="s">
        <v>62</v>
      </c>
      <c r="G2067">
        <v>4</v>
      </c>
      <c r="H2067" s="5">
        <v>69.5</v>
      </c>
      <c r="I2067" s="5">
        <v>0.01</v>
      </c>
      <c r="J2067" s="5">
        <v>275.22000000000003</v>
      </c>
      <c r="K2067" s="5">
        <v>53.5635726170038</v>
      </c>
      <c r="L2067">
        <f>YEAR(SalesData[Order Date])</f>
        <v>2023</v>
      </c>
      <c r="M2067">
        <f>MONTH(SalesData[Order Date])</f>
        <v>10</v>
      </c>
      <c r="N2067" t="str">
        <f>TEXT(SalesData[[#This Row],[Order Date]], "mmmm")</f>
        <v>October</v>
      </c>
      <c r="O2067" s="7">
        <f>IF(SalesData[Sales]=0,0,SalesData[Profit]/SalesData[Sales])</f>
        <v>0.19462093095343286</v>
      </c>
      <c r="P2067" s="8">
        <f t="shared" si="32"/>
        <v>3.5971223021582733E-5</v>
      </c>
      <c r="Q2067" t="str">
        <f>IF(SalesData[[#This Row],[Discount]]&gt;0, "Yes", "No")</f>
        <v>Yes</v>
      </c>
      <c r="R2067" t="str">
        <f>TEXT(SalesData[[#This Row],[Order Date]],"mmm-yyyy")</f>
        <v>Oct-2023</v>
      </c>
      <c r="S2067">
        <f>YEAR(SalesData[[#This Row],[Order Date]])*100 + MONTH(SalesData[[#This Row],[Order Date]])</f>
        <v>202310</v>
      </c>
    </row>
    <row r="2068" spans="1:19" x14ac:dyDescent="0.3">
      <c r="A2068" t="s">
        <v>4259</v>
      </c>
      <c r="B2068" s="3">
        <v>45226</v>
      </c>
      <c r="C2068" t="s">
        <v>1717</v>
      </c>
      <c r="D2068" t="s">
        <v>23</v>
      </c>
      <c r="E2068" t="s">
        <v>26</v>
      </c>
      <c r="F2068" t="s">
        <v>31</v>
      </c>
      <c r="G2068">
        <v>2</v>
      </c>
      <c r="H2068" s="5">
        <v>774.8</v>
      </c>
      <c r="I2068" s="5">
        <v>0.09</v>
      </c>
      <c r="J2068" s="5">
        <v>1410.136</v>
      </c>
      <c r="K2068" s="5">
        <v>212.1210933298787</v>
      </c>
      <c r="L2068">
        <f>YEAR(SalesData[Order Date])</f>
        <v>2023</v>
      </c>
      <c r="M2068">
        <f>MONTH(SalesData[Order Date])</f>
        <v>10</v>
      </c>
      <c r="N2068" t="str">
        <f>TEXT(SalesData[[#This Row],[Order Date]], "mmmm")</f>
        <v>October</v>
      </c>
      <c r="O2068" s="7">
        <f>IF(SalesData[Sales]=0,0,SalesData[Profit]/SalesData[Sales])</f>
        <v>0.15042598255053322</v>
      </c>
      <c r="P2068" s="8">
        <f t="shared" si="32"/>
        <v>5.8079504388229219E-5</v>
      </c>
      <c r="Q2068" t="str">
        <f>IF(SalesData[[#This Row],[Discount]]&gt;0, "Yes", "No")</f>
        <v>Yes</v>
      </c>
      <c r="R2068" t="str">
        <f>TEXT(SalesData[[#This Row],[Order Date]],"mmm-yyyy")</f>
        <v>Oct-2023</v>
      </c>
      <c r="S2068">
        <f>YEAR(SalesData[[#This Row],[Order Date]])*100 + MONTH(SalesData[[#This Row],[Order Date]])</f>
        <v>202310</v>
      </c>
    </row>
    <row r="2069" spans="1:19" x14ac:dyDescent="0.3">
      <c r="A2069" t="s">
        <v>4456</v>
      </c>
      <c r="B2069" s="3">
        <v>45230</v>
      </c>
      <c r="C2069" t="s">
        <v>4457</v>
      </c>
      <c r="D2069" t="s">
        <v>23</v>
      </c>
      <c r="E2069" t="s">
        <v>19</v>
      </c>
      <c r="F2069" t="s">
        <v>44</v>
      </c>
      <c r="G2069">
        <v>2</v>
      </c>
      <c r="H2069" s="5">
        <v>941.34</v>
      </c>
      <c r="I2069" s="5">
        <v>0.02</v>
      </c>
      <c r="J2069" s="5">
        <v>1845.0264</v>
      </c>
      <c r="K2069" s="5">
        <v>165.35686449417349</v>
      </c>
      <c r="L2069">
        <f>YEAR(SalesData[Order Date])</f>
        <v>2023</v>
      </c>
      <c r="M2069">
        <f>MONTH(SalesData[Order Date])</f>
        <v>10</v>
      </c>
      <c r="N2069" t="str">
        <f>TEXT(SalesData[[#This Row],[Order Date]], "mmmm")</f>
        <v>October</v>
      </c>
      <c r="O2069" s="7">
        <f>IF(SalesData[Sales]=0,0,SalesData[Profit]/SalesData[Sales])</f>
        <v>8.9623034388111464E-2</v>
      </c>
      <c r="P2069" s="8">
        <f t="shared" si="32"/>
        <v>1.0623154226953067E-5</v>
      </c>
      <c r="Q2069" t="str">
        <f>IF(SalesData[[#This Row],[Discount]]&gt;0, "Yes", "No")</f>
        <v>Yes</v>
      </c>
      <c r="R2069" t="str">
        <f>TEXT(SalesData[[#This Row],[Order Date]],"mmm-yyyy")</f>
        <v>Oct-2023</v>
      </c>
      <c r="S2069">
        <f>YEAR(SalesData[[#This Row],[Order Date]])*100 + MONTH(SalesData[[#This Row],[Order Date]])</f>
        <v>202310</v>
      </c>
    </row>
    <row r="2070" spans="1:19" x14ac:dyDescent="0.3">
      <c r="A2070" t="s">
        <v>4531</v>
      </c>
      <c r="B2070" s="3">
        <v>45204</v>
      </c>
      <c r="C2070" t="s">
        <v>4532</v>
      </c>
      <c r="D2070" t="s">
        <v>30</v>
      </c>
      <c r="E2070" t="s">
        <v>19</v>
      </c>
      <c r="F2070" t="s">
        <v>20</v>
      </c>
      <c r="G2070">
        <v>2</v>
      </c>
      <c r="H2070" s="5">
        <v>596.51</v>
      </c>
      <c r="I2070" s="5">
        <v>0.27</v>
      </c>
      <c r="J2070" s="5">
        <v>870.90459999999996</v>
      </c>
      <c r="K2070" s="5">
        <v>105.36737247318381</v>
      </c>
      <c r="L2070">
        <f>YEAR(SalesData[Order Date])</f>
        <v>2023</v>
      </c>
      <c r="M2070">
        <f>MONTH(SalesData[Order Date])</f>
        <v>10</v>
      </c>
      <c r="N2070" t="str">
        <f>TEXT(SalesData[[#This Row],[Order Date]], "mmmm")</f>
        <v>October</v>
      </c>
      <c r="O2070" s="7">
        <f>IF(SalesData[Sales]=0,0,SalesData[Profit]/SalesData[Sales])</f>
        <v>0.12098612462626079</v>
      </c>
      <c r="P2070" s="8">
        <f t="shared" si="32"/>
        <v>2.2631640710130596E-4</v>
      </c>
      <c r="Q2070" t="str">
        <f>IF(SalesData[[#This Row],[Discount]]&gt;0, "Yes", "No")</f>
        <v>Yes</v>
      </c>
      <c r="R2070" t="str">
        <f>TEXT(SalesData[[#This Row],[Order Date]],"mmm-yyyy")</f>
        <v>Oct-2023</v>
      </c>
      <c r="S2070">
        <f>YEAR(SalesData[[#This Row],[Order Date]])*100 + MONTH(SalesData[[#This Row],[Order Date]])</f>
        <v>202310</v>
      </c>
    </row>
    <row r="2071" spans="1:19" x14ac:dyDescent="0.3">
      <c r="A2071" t="s">
        <v>4557</v>
      </c>
      <c r="B2071" s="3">
        <v>45225</v>
      </c>
      <c r="C2071" t="s">
        <v>4558</v>
      </c>
      <c r="D2071" t="s">
        <v>18</v>
      </c>
      <c r="E2071" t="s">
        <v>26</v>
      </c>
      <c r="F2071" t="s">
        <v>27</v>
      </c>
      <c r="G2071">
        <v>5</v>
      </c>
      <c r="H2071" s="5">
        <v>223.82</v>
      </c>
      <c r="I2071" s="5">
        <v>0.26</v>
      </c>
      <c r="J2071" s="5">
        <v>828.1339999999999</v>
      </c>
      <c r="K2071" s="5">
        <v>124.444212839644</v>
      </c>
      <c r="L2071">
        <f>YEAR(SalesData[Order Date])</f>
        <v>2023</v>
      </c>
      <c r="M2071">
        <f>MONTH(SalesData[Order Date])</f>
        <v>10</v>
      </c>
      <c r="N2071" t="str">
        <f>TEXT(SalesData[[#This Row],[Order Date]], "mmmm")</f>
        <v>October</v>
      </c>
      <c r="O2071" s="7">
        <f>IF(SalesData[Sales]=0,0,SalesData[Profit]/SalesData[Sales])</f>
        <v>0.15027062388411055</v>
      </c>
      <c r="P2071" s="8">
        <f t="shared" si="32"/>
        <v>2.3232955053167727E-4</v>
      </c>
      <c r="Q2071" t="str">
        <f>IF(SalesData[[#This Row],[Discount]]&gt;0, "Yes", "No")</f>
        <v>Yes</v>
      </c>
      <c r="R2071" t="str">
        <f>TEXT(SalesData[[#This Row],[Order Date]],"mmm-yyyy")</f>
        <v>Oct-2023</v>
      </c>
      <c r="S2071">
        <f>YEAR(SalesData[[#This Row],[Order Date]])*100 + MONTH(SalesData[[#This Row],[Order Date]])</f>
        <v>202310</v>
      </c>
    </row>
    <row r="2072" spans="1:19" x14ac:dyDescent="0.3">
      <c r="A2072" t="s">
        <v>4676</v>
      </c>
      <c r="B2072" s="3">
        <v>45219</v>
      </c>
      <c r="C2072" t="s">
        <v>2389</v>
      </c>
      <c r="D2072" t="s">
        <v>18</v>
      </c>
      <c r="E2072" t="s">
        <v>19</v>
      </c>
      <c r="F2072" t="s">
        <v>15</v>
      </c>
      <c r="G2072">
        <v>8</v>
      </c>
      <c r="H2072" s="5">
        <v>485.72</v>
      </c>
      <c r="I2072" s="5">
        <v>0.16</v>
      </c>
      <c r="J2072" s="5">
        <v>3264.0383999999999</v>
      </c>
      <c r="K2072" s="5">
        <v>271.076228696155</v>
      </c>
      <c r="L2072">
        <f>YEAR(SalesData[Order Date])</f>
        <v>2023</v>
      </c>
      <c r="M2072">
        <f>MONTH(SalesData[Order Date])</f>
        <v>10</v>
      </c>
      <c r="N2072" t="str">
        <f>TEXT(SalesData[[#This Row],[Order Date]], "mmmm")</f>
        <v>October</v>
      </c>
      <c r="O2072" s="7">
        <f>IF(SalesData[Sales]=0,0,SalesData[Profit]/SalesData[Sales])</f>
        <v>8.3049338113226553E-2</v>
      </c>
      <c r="P2072" s="8">
        <f t="shared" si="32"/>
        <v>4.117598616486865E-5</v>
      </c>
      <c r="Q2072" t="str">
        <f>IF(SalesData[[#This Row],[Discount]]&gt;0, "Yes", "No")</f>
        <v>Yes</v>
      </c>
      <c r="R2072" t="str">
        <f>TEXT(SalesData[[#This Row],[Order Date]],"mmm-yyyy")</f>
        <v>Oct-2023</v>
      </c>
      <c r="S2072">
        <f>YEAR(SalesData[[#This Row],[Order Date]])*100 + MONTH(SalesData[[#This Row],[Order Date]])</f>
        <v>202310</v>
      </c>
    </row>
    <row r="2073" spans="1:19" x14ac:dyDescent="0.3">
      <c r="A2073" t="s">
        <v>4927</v>
      </c>
      <c r="B2073" s="3">
        <v>45225</v>
      </c>
      <c r="C2073" t="s">
        <v>4928</v>
      </c>
      <c r="D2073" t="s">
        <v>23</v>
      </c>
      <c r="E2073" t="s">
        <v>26</v>
      </c>
      <c r="F2073" t="s">
        <v>27</v>
      </c>
      <c r="G2073">
        <v>2</v>
      </c>
      <c r="H2073" s="5">
        <v>570.29999999999995</v>
      </c>
      <c r="I2073" s="5">
        <v>0.25</v>
      </c>
      <c r="J2073" s="5">
        <v>855.44999999999993</v>
      </c>
      <c r="K2073" s="5">
        <v>246.33255148387869</v>
      </c>
      <c r="L2073">
        <f>YEAR(SalesData[Order Date])</f>
        <v>2023</v>
      </c>
      <c r="M2073">
        <f>MONTH(SalesData[Order Date])</f>
        <v>10</v>
      </c>
      <c r="N2073" t="str">
        <f>TEXT(SalesData[[#This Row],[Order Date]], "mmmm")</f>
        <v>October</v>
      </c>
      <c r="O2073" s="7">
        <f>IF(SalesData[Sales]=0,0,SalesData[Profit]/SalesData[Sales])</f>
        <v>0.28795669119630452</v>
      </c>
      <c r="P2073" s="8">
        <f t="shared" si="32"/>
        <v>2.1918288620024551E-4</v>
      </c>
      <c r="Q2073" t="str">
        <f>IF(SalesData[[#This Row],[Discount]]&gt;0, "Yes", "No")</f>
        <v>Yes</v>
      </c>
      <c r="R2073" t="str">
        <f>TEXT(SalesData[[#This Row],[Order Date]],"mmm-yyyy")</f>
        <v>Oct-2023</v>
      </c>
      <c r="S2073">
        <f>YEAR(SalesData[[#This Row],[Order Date]])*100 + MONTH(SalesData[[#This Row],[Order Date]])</f>
        <v>202310</v>
      </c>
    </row>
    <row r="2074" spans="1:19" x14ac:dyDescent="0.3">
      <c r="A2074" t="s">
        <v>4981</v>
      </c>
      <c r="B2074" s="3">
        <v>45219</v>
      </c>
      <c r="C2074" t="s">
        <v>4982</v>
      </c>
      <c r="D2074" t="s">
        <v>13</v>
      </c>
      <c r="E2074" t="s">
        <v>14</v>
      </c>
      <c r="F2074" t="s">
        <v>39</v>
      </c>
      <c r="G2074">
        <v>2</v>
      </c>
      <c r="H2074" s="5">
        <v>425.77</v>
      </c>
      <c r="I2074" s="5">
        <v>0.16</v>
      </c>
      <c r="J2074" s="5">
        <v>715.29359999999997</v>
      </c>
      <c r="K2074" s="5">
        <v>68.05806640719878</v>
      </c>
      <c r="L2074">
        <f>YEAR(SalesData[Order Date])</f>
        <v>2023</v>
      </c>
      <c r="M2074">
        <f>MONTH(SalesData[Order Date])</f>
        <v>10</v>
      </c>
      <c r="N2074" t="str">
        <f>TEXT(SalesData[[#This Row],[Order Date]], "mmmm")</f>
        <v>October</v>
      </c>
      <c r="O2074" s="7">
        <f>IF(SalesData[Sales]=0,0,SalesData[Profit]/SalesData[Sales])</f>
        <v>9.5147036695419587E-2</v>
      </c>
      <c r="P2074" s="8">
        <f t="shared" si="32"/>
        <v>1.8789487281865798E-4</v>
      </c>
      <c r="Q2074" t="str">
        <f>IF(SalesData[[#This Row],[Discount]]&gt;0, "Yes", "No")</f>
        <v>Yes</v>
      </c>
      <c r="R2074" t="str">
        <f>TEXT(SalesData[[#This Row],[Order Date]],"mmm-yyyy")</f>
        <v>Oct-2023</v>
      </c>
      <c r="S2074">
        <f>YEAR(SalesData[[#This Row],[Order Date]])*100 + MONTH(SalesData[[#This Row],[Order Date]])</f>
        <v>202310</v>
      </c>
    </row>
    <row r="2075" spans="1:19" x14ac:dyDescent="0.3">
      <c r="A2075" t="s">
        <v>5179</v>
      </c>
      <c r="B2075" s="3">
        <v>45215</v>
      </c>
      <c r="C2075" t="s">
        <v>5180</v>
      </c>
      <c r="D2075" t="s">
        <v>18</v>
      </c>
      <c r="E2075" t="s">
        <v>19</v>
      </c>
      <c r="F2075" t="s">
        <v>31</v>
      </c>
      <c r="G2075">
        <v>2</v>
      </c>
      <c r="H2075" s="5">
        <v>627.80999999999995</v>
      </c>
      <c r="I2075" s="5">
        <v>0.28000000000000003</v>
      </c>
      <c r="J2075" s="5">
        <v>904.04639999999984</v>
      </c>
      <c r="K2075" s="5">
        <v>250.12486716589089</v>
      </c>
      <c r="L2075">
        <f>YEAR(SalesData[Order Date])</f>
        <v>2023</v>
      </c>
      <c r="M2075">
        <f>MONTH(SalesData[Order Date])</f>
        <v>10</v>
      </c>
      <c r="N2075" t="str">
        <f>TEXT(SalesData[[#This Row],[Order Date]], "mmmm")</f>
        <v>October</v>
      </c>
      <c r="O2075" s="7">
        <f>IF(SalesData[Sales]=0,0,SalesData[Profit]/SalesData[Sales])</f>
        <v>0.27667259906780328</v>
      </c>
      <c r="P2075" s="8">
        <f t="shared" si="32"/>
        <v>2.2299740367308585E-4</v>
      </c>
      <c r="Q2075" t="str">
        <f>IF(SalesData[[#This Row],[Discount]]&gt;0, "Yes", "No")</f>
        <v>Yes</v>
      </c>
      <c r="R2075" t="str">
        <f>TEXT(SalesData[[#This Row],[Order Date]],"mmm-yyyy")</f>
        <v>Oct-2023</v>
      </c>
      <c r="S2075">
        <f>YEAR(SalesData[[#This Row],[Order Date]])*100 + MONTH(SalesData[[#This Row],[Order Date]])</f>
        <v>202310</v>
      </c>
    </row>
    <row r="2076" spans="1:19" x14ac:dyDescent="0.3">
      <c r="A2076" t="s">
        <v>5205</v>
      </c>
      <c r="B2076" s="3">
        <v>45201</v>
      </c>
      <c r="C2076" t="s">
        <v>5206</v>
      </c>
      <c r="D2076" t="s">
        <v>23</v>
      </c>
      <c r="E2076" t="s">
        <v>26</v>
      </c>
      <c r="F2076" t="s">
        <v>15</v>
      </c>
      <c r="G2076">
        <v>4</v>
      </c>
      <c r="H2076" s="5">
        <v>488.34</v>
      </c>
      <c r="I2076" s="5">
        <v>0.18</v>
      </c>
      <c r="J2076" s="5">
        <v>1601.7552000000001</v>
      </c>
      <c r="K2076" s="5">
        <v>87.995928718581297</v>
      </c>
      <c r="L2076">
        <f>YEAR(SalesData[Order Date])</f>
        <v>2023</v>
      </c>
      <c r="M2076">
        <f>MONTH(SalesData[Order Date])</f>
        <v>10</v>
      </c>
      <c r="N2076" t="str">
        <f>TEXT(SalesData[[#This Row],[Order Date]], "mmmm")</f>
        <v>October</v>
      </c>
      <c r="O2076" s="7">
        <f>IF(SalesData[Sales]=0,0,SalesData[Profit]/SalesData[Sales])</f>
        <v>5.493718935239373E-2</v>
      </c>
      <c r="P2076" s="8">
        <f t="shared" si="32"/>
        <v>9.2148912642830814E-5</v>
      </c>
      <c r="Q2076" t="str">
        <f>IF(SalesData[[#This Row],[Discount]]&gt;0, "Yes", "No")</f>
        <v>Yes</v>
      </c>
      <c r="R2076" t="str">
        <f>TEXT(SalesData[[#This Row],[Order Date]],"mmm-yyyy")</f>
        <v>Oct-2023</v>
      </c>
      <c r="S2076">
        <f>YEAR(SalesData[[#This Row],[Order Date]])*100 + MONTH(SalesData[[#This Row],[Order Date]])</f>
        <v>202310</v>
      </c>
    </row>
    <row r="2077" spans="1:19" x14ac:dyDescent="0.3">
      <c r="A2077" t="s">
        <v>5422</v>
      </c>
      <c r="B2077" s="3">
        <v>45222</v>
      </c>
      <c r="C2077" t="s">
        <v>5423</v>
      </c>
      <c r="D2077" t="s">
        <v>30</v>
      </c>
      <c r="E2077" t="s">
        <v>14</v>
      </c>
      <c r="F2077" t="s">
        <v>91</v>
      </c>
      <c r="G2077">
        <v>6</v>
      </c>
      <c r="H2077" s="5">
        <v>204.28</v>
      </c>
      <c r="I2077" s="5">
        <v>0.15</v>
      </c>
      <c r="J2077" s="5">
        <v>1041.828</v>
      </c>
      <c r="K2077" s="5">
        <v>157.32415542018381</v>
      </c>
      <c r="L2077">
        <f>YEAR(SalesData[Order Date])</f>
        <v>2023</v>
      </c>
      <c r="M2077">
        <f>MONTH(SalesData[Order Date])</f>
        <v>10</v>
      </c>
      <c r="N2077" t="str">
        <f>TEXT(SalesData[[#This Row],[Order Date]], "mmmm")</f>
        <v>October</v>
      </c>
      <c r="O2077" s="7">
        <f>IF(SalesData[Sales]=0,0,SalesData[Profit]/SalesData[Sales])</f>
        <v>0.15100780111513976</v>
      </c>
      <c r="P2077" s="8">
        <f t="shared" si="32"/>
        <v>1.223810456236538E-4</v>
      </c>
      <c r="Q2077" t="str">
        <f>IF(SalesData[[#This Row],[Discount]]&gt;0, "Yes", "No")</f>
        <v>Yes</v>
      </c>
      <c r="R2077" t="str">
        <f>TEXT(SalesData[[#This Row],[Order Date]],"mmm-yyyy")</f>
        <v>Oct-2023</v>
      </c>
      <c r="S2077">
        <f>YEAR(SalesData[[#This Row],[Order Date]])*100 + MONTH(SalesData[[#This Row],[Order Date]])</f>
        <v>202310</v>
      </c>
    </row>
    <row r="2078" spans="1:19" x14ac:dyDescent="0.3">
      <c r="A2078" t="s">
        <v>5507</v>
      </c>
      <c r="B2078" s="3">
        <v>45217</v>
      </c>
      <c r="C2078" t="s">
        <v>5508</v>
      </c>
      <c r="D2078" t="s">
        <v>18</v>
      </c>
      <c r="E2078" t="s">
        <v>14</v>
      </c>
      <c r="F2078" t="s">
        <v>53</v>
      </c>
      <c r="G2078">
        <v>9</v>
      </c>
      <c r="H2078" s="5">
        <v>714.78</v>
      </c>
      <c r="I2078" s="5">
        <v>0.25</v>
      </c>
      <c r="J2078" s="5">
        <v>4824.7649999999994</v>
      </c>
      <c r="K2078" s="5">
        <v>370.93646116412327</v>
      </c>
      <c r="L2078">
        <f>YEAR(SalesData[Order Date])</f>
        <v>2023</v>
      </c>
      <c r="M2078">
        <f>MONTH(SalesData[Order Date])</f>
        <v>10</v>
      </c>
      <c r="N2078" t="str">
        <f>TEXT(SalesData[[#This Row],[Order Date]], "mmmm")</f>
        <v>October</v>
      </c>
      <c r="O2078" s="7">
        <f>IF(SalesData[Sales]=0,0,SalesData[Profit]/SalesData[Sales])</f>
        <v>7.6881767539791743E-2</v>
      </c>
      <c r="P2078" s="8">
        <f t="shared" si="32"/>
        <v>3.8861996387388822E-5</v>
      </c>
      <c r="Q2078" t="str">
        <f>IF(SalesData[[#This Row],[Discount]]&gt;0, "Yes", "No")</f>
        <v>Yes</v>
      </c>
      <c r="R2078" t="str">
        <f>TEXT(SalesData[[#This Row],[Order Date]],"mmm-yyyy")</f>
        <v>Oct-2023</v>
      </c>
      <c r="S2078">
        <f>YEAR(SalesData[[#This Row],[Order Date]])*100 + MONTH(SalesData[[#This Row],[Order Date]])</f>
        <v>202310</v>
      </c>
    </row>
    <row r="2079" spans="1:19" x14ac:dyDescent="0.3">
      <c r="A2079" t="s">
        <v>5553</v>
      </c>
      <c r="B2079" s="3">
        <v>45215</v>
      </c>
      <c r="C2079" t="s">
        <v>5554</v>
      </c>
      <c r="D2079" t="s">
        <v>18</v>
      </c>
      <c r="E2079" t="s">
        <v>19</v>
      </c>
      <c r="F2079" t="s">
        <v>27</v>
      </c>
      <c r="G2079">
        <v>1</v>
      </c>
      <c r="H2079" s="5">
        <v>163.25</v>
      </c>
      <c r="I2079" s="5">
        <v>0.16</v>
      </c>
      <c r="J2079" s="5">
        <v>137.13</v>
      </c>
      <c r="K2079" s="5">
        <v>26.81653566038564</v>
      </c>
      <c r="L2079">
        <f>YEAR(SalesData[Order Date])</f>
        <v>2023</v>
      </c>
      <c r="M2079">
        <f>MONTH(SalesData[Order Date])</f>
        <v>10</v>
      </c>
      <c r="N2079" t="str">
        <f>TEXT(SalesData[[#This Row],[Order Date]], "mmmm")</f>
        <v>October</v>
      </c>
      <c r="O2079" s="7">
        <f>IF(SalesData[Sales]=0,0,SalesData[Profit]/SalesData[Sales])</f>
        <v>0.1955555725252362</v>
      </c>
      <c r="P2079" s="8">
        <f t="shared" si="32"/>
        <v>9.8009188361408879E-4</v>
      </c>
      <c r="Q2079" t="str">
        <f>IF(SalesData[[#This Row],[Discount]]&gt;0, "Yes", "No")</f>
        <v>Yes</v>
      </c>
      <c r="R2079" t="str">
        <f>TEXT(SalesData[[#This Row],[Order Date]],"mmm-yyyy")</f>
        <v>Oct-2023</v>
      </c>
      <c r="S2079">
        <f>YEAR(SalesData[[#This Row],[Order Date]])*100 + MONTH(SalesData[[#This Row],[Order Date]])</f>
        <v>202310</v>
      </c>
    </row>
    <row r="2080" spans="1:19" x14ac:dyDescent="0.3">
      <c r="A2080" t="s">
        <v>5569</v>
      </c>
      <c r="B2080" s="3">
        <v>45211</v>
      </c>
      <c r="C2080" t="s">
        <v>5570</v>
      </c>
      <c r="D2080" t="s">
        <v>13</v>
      </c>
      <c r="E2080" t="s">
        <v>26</v>
      </c>
      <c r="F2080" t="s">
        <v>91</v>
      </c>
      <c r="G2080">
        <v>4</v>
      </c>
      <c r="H2080" s="5">
        <v>550.39</v>
      </c>
      <c r="I2080" s="5">
        <v>0.16</v>
      </c>
      <c r="J2080" s="5">
        <v>1849.3104000000001</v>
      </c>
      <c r="K2080" s="5">
        <v>96.743968773924252</v>
      </c>
      <c r="L2080">
        <f>YEAR(SalesData[Order Date])</f>
        <v>2023</v>
      </c>
      <c r="M2080">
        <f>MONTH(SalesData[Order Date])</f>
        <v>10</v>
      </c>
      <c r="N2080" t="str">
        <f>TEXT(SalesData[[#This Row],[Order Date]], "mmmm")</f>
        <v>October</v>
      </c>
      <c r="O2080" s="7">
        <f>IF(SalesData[Sales]=0,0,SalesData[Profit]/SalesData[Sales])</f>
        <v>5.2313537399629746E-2</v>
      </c>
      <c r="P2080" s="8">
        <f t="shared" si="32"/>
        <v>7.2675739021421171E-5</v>
      </c>
      <c r="Q2080" t="str">
        <f>IF(SalesData[[#This Row],[Discount]]&gt;0, "Yes", "No")</f>
        <v>Yes</v>
      </c>
      <c r="R2080" t="str">
        <f>TEXT(SalesData[[#This Row],[Order Date]],"mmm-yyyy")</f>
        <v>Oct-2023</v>
      </c>
      <c r="S2080">
        <f>YEAR(SalesData[[#This Row],[Order Date]])*100 + MONTH(SalesData[[#This Row],[Order Date]])</f>
        <v>202310</v>
      </c>
    </row>
    <row r="2081" spans="1:19" x14ac:dyDescent="0.3">
      <c r="A2081" t="s">
        <v>5621</v>
      </c>
      <c r="B2081" s="3">
        <v>45212</v>
      </c>
      <c r="C2081" t="s">
        <v>5622</v>
      </c>
      <c r="D2081" t="s">
        <v>30</v>
      </c>
      <c r="E2081" t="s">
        <v>14</v>
      </c>
      <c r="F2081" t="s">
        <v>53</v>
      </c>
      <c r="G2081">
        <v>6</v>
      </c>
      <c r="H2081" s="5">
        <v>176.26</v>
      </c>
      <c r="I2081" s="5">
        <v>0.17</v>
      </c>
      <c r="J2081" s="5">
        <v>877.77479999999991</v>
      </c>
      <c r="K2081" s="5">
        <v>140.516377686346</v>
      </c>
      <c r="L2081">
        <f>YEAR(SalesData[Order Date])</f>
        <v>2023</v>
      </c>
      <c r="M2081">
        <f>MONTH(SalesData[Order Date])</f>
        <v>10</v>
      </c>
      <c r="N2081" t="str">
        <f>TEXT(SalesData[[#This Row],[Order Date]], "mmmm")</f>
        <v>October</v>
      </c>
      <c r="O2081" s="7">
        <f>IF(SalesData[Sales]=0,0,SalesData[Profit]/SalesData[Sales])</f>
        <v>0.16008249232758337</v>
      </c>
      <c r="P2081" s="8">
        <f t="shared" si="32"/>
        <v>1.6074738076326641E-4</v>
      </c>
      <c r="Q2081" t="str">
        <f>IF(SalesData[[#This Row],[Discount]]&gt;0, "Yes", "No")</f>
        <v>Yes</v>
      </c>
      <c r="R2081" t="str">
        <f>TEXT(SalesData[[#This Row],[Order Date]],"mmm-yyyy")</f>
        <v>Oct-2023</v>
      </c>
      <c r="S2081">
        <f>YEAR(SalesData[[#This Row],[Order Date]])*100 + MONTH(SalesData[[#This Row],[Order Date]])</f>
        <v>202310</v>
      </c>
    </row>
    <row r="2082" spans="1:19" x14ac:dyDescent="0.3">
      <c r="A2082" t="s">
        <v>5663</v>
      </c>
      <c r="B2082" s="3">
        <v>45220</v>
      </c>
      <c r="C2082" t="s">
        <v>5664</v>
      </c>
      <c r="D2082" t="s">
        <v>23</v>
      </c>
      <c r="E2082" t="s">
        <v>19</v>
      </c>
      <c r="F2082" t="s">
        <v>20</v>
      </c>
      <c r="G2082">
        <v>9</v>
      </c>
      <c r="H2082" s="5">
        <v>148.29</v>
      </c>
      <c r="I2082" s="5">
        <v>0.14000000000000001</v>
      </c>
      <c r="J2082" s="5">
        <v>1147.7646</v>
      </c>
      <c r="K2082" s="5">
        <v>60.282330137921541</v>
      </c>
      <c r="L2082">
        <f>YEAR(SalesData[Order Date])</f>
        <v>2023</v>
      </c>
      <c r="M2082">
        <f>MONTH(SalesData[Order Date])</f>
        <v>10</v>
      </c>
      <c r="N2082" t="str">
        <f>TEXT(SalesData[[#This Row],[Order Date]], "mmmm")</f>
        <v>October</v>
      </c>
      <c r="O2082" s="7">
        <f>IF(SalesData[Sales]=0,0,SalesData[Profit]/SalesData[Sales])</f>
        <v>5.252151019287539E-2</v>
      </c>
      <c r="P2082" s="8">
        <f t="shared" si="32"/>
        <v>1.0489955867257103E-4</v>
      </c>
      <c r="Q2082" t="str">
        <f>IF(SalesData[[#This Row],[Discount]]&gt;0, "Yes", "No")</f>
        <v>Yes</v>
      </c>
      <c r="R2082" t="str">
        <f>TEXT(SalesData[[#This Row],[Order Date]],"mmm-yyyy")</f>
        <v>Oct-2023</v>
      </c>
      <c r="S2082">
        <f>YEAR(SalesData[[#This Row],[Order Date]])*100 + MONTH(SalesData[[#This Row],[Order Date]])</f>
        <v>202310</v>
      </c>
    </row>
    <row r="2083" spans="1:19" x14ac:dyDescent="0.3">
      <c r="A2083" t="s">
        <v>5673</v>
      </c>
      <c r="B2083" s="3">
        <v>45200</v>
      </c>
      <c r="C2083" t="s">
        <v>4692</v>
      </c>
      <c r="D2083" t="s">
        <v>13</v>
      </c>
      <c r="E2083" t="s">
        <v>26</v>
      </c>
      <c r="F2083" t="s">
        <v>62</v>
      </c>
      <c r="G2083">
        <v>6</v>
      </c>
      <c r="H2083" s="5">
        <v>955.68</v>
      </c>
      <c r="I2083" s="5">
        <v>0.11</v>
      </c>
      <c r="J2083" s="5">
        <v>5103.3311999999996</v>
      </c>
      <c r="K2083" s="5">
        <v>739.16322647598395</v>
      </c>
      <c r="L2083">
        <f>YEAR(SalesData[Order Date])</f>
        <v>2023</v>
      </c>
      <c r="M2083">
        <f>MONTH(SalesData[Order Date])</f>
        <v>10</v>
      </c>
      <c r="N2083" t="str">
        <f>TEXT(SalesData[[#This Row],[Order Date]], "mmmm")</f>
        <v>October</v>
      </c>
      <c r="O2083" s="7">
        <f>IF(SalesData[Sales]=0,0,SalesData[Profit]/SalesData[Sales])</f>
        <v>0.1448393603135113</v>
      </c>
      <c r="P2083" s="8">
        <f t="shared" si="32"/>
        <v>1.9183548189073053E-5</v>
      </c>
      <c r="Q2083" t="str">
        <f>IF(SalesData[[#This Row],[Discount]]&gt;0, "Yes", "No")</f>
        <v>Yes</v>
      </c>
      <c r="R2083" t="str">
        <f>TEXT(SalesData[[#This Row],[Order Date]],"mmm-yyyy")</f>
        <v>Oct-2023</v>
      </c>
      <c r="S2083">
        <f>YEAR(SalesData[[#This Row],[Order Date]])*100 + MONTH(SalesData[[#This Row],[Order Date]])</f>
        <v>202310</v>
      </c>
    </row>
    <row r="2084" spans="1:19" x14ac:dyDescent="0.3">
      <c r="A2084" t="s">
        <v>5680</v>
      </c>
      <c r="B2084" s="3">
        <v>45217</v>
      </c>
      <c r="C2084" t="s">
        <v>5681</v>
      </c>
      <c r="D2084" t="s">
        <v>18</v>
      </c>
      <c r="E2084" t="s">
        <v>26</v>
      </c>
      <c r="F2084" t="s">
        <v>39</v>
      </c>
      <c r="G2084">
        <v>4</v>
      </c>
      <c r="H2084" s="5">
        <v>290.89999999999998</v>
      </c>
      <c r="I2084" s="5">
        <v>0.15</v>
      </c>
      <c r="J2084" s="5">
        <v>989.06</v>
      </c>
      <c r="K2084" s="5">
        <v>189.7863007243831</v>
      </c>
      <c r="L2084">
        <f>YEAR(SalesData[Order Date])</f>
        <v>2023</v>
      </c>
      <c r="M2084">
        <f>MONTH(SalesData[Order Date])</f>
        <v>10</v>
      </c>
      <c r="N2084" t="str">
        <f>TEXT(SalesData[[#This Row],[Order Date]], "mmmm")</f>
        <v>October</v>
      </c>
      <c r="O2084" s="7">
        <f>IF(SalesData[Sales]=0,0,SalesData[Profit]/SalesData[Sales])</f>
        <v>0.19188552840513529</v>
      </c>
      <c r="P2084" s="8">
        <f t="shared" si="32"/>
        <v>1.2891027844620144E-4</v>
      </c>
      <c r="Q2084" t="str">
        <f>IF(SalesData[[#This Row],[Discount]]&gt;0, "Yes", "No")</f>
        <v>Yes</v>
      </c>
      <c r="R2084" t="str">
        <f>TEXT(SalesData[[#This Row],[Order Date]],"mmm-yyyy")</f>
        <v>Oct-2023</v>
      </c>
      <c r="S2084">
        <f>YEAR(SalesData[[#This Row],[Order Date]])*100 + MONTH(SalesData[[#This Row],[Order Date]])</f>
        <v>202310</v>
      </c>
    </row>
    <row r="2085" spans="1:19" x14ac:dyDescent="0.3">
      <c r="A2085" t="s">
        <v>5682</v>
      </c>
      <c r="B2085" s="3">
        <v>45209</v>
      </c>
      <c r="C2085" t="s">
        <v>5683</v>
      </c>
      <c r="D2085" t="s">
        <v>13</v>
      </c>
      <c r="E2085" t="s">
        <v>19</v>
      </c>
      <c r="F2085" t="s">
        <v>27</v>
      </c>
      <c r="G2085">
        <v>7</v>
      </c>
      <c r="H2085" s="5">
        <v>7.05</v>
      </c>
      <c r="I2085" s="5">
        <v>0.12</v>
      </c>
      <c r="J2085" s="5">
        <v>43.427999999999997</v>
      </c>
      <c r="K2085" s="5">
        <v>5.8837210036411829</v>
      </c>
      <c r="L2085">
        <f>YEAR(SalesData[Order Date])</f>
        <v>2023</v>
      </c>
      <c r="M2085">
        <f>MONTH(SalesData[Order Date])</f>
        <v>10</v>
      </c>
      <c r="N2085" t="str">
        <f>TEXT(SalesData[[#This Row],[Order Date]], "mmmm")</f>
        <v>October</v>
      </c>
      <c r="O2085" s="7">
        <f>IF(SalesData[Sales]=0,0,SalesData[Profit]/SalesData[Sales])</f>
        <v>0.13548220050753393</v>
      </c>
      <c r="P2085" s="8">
        <f t="shared" si="32"/>
        <v>2.4316109422492399E-3</v>
      </c>
      <c r="Q2085" t="str">
        <f>IF(SalesData[[#This Row],[Discount]]&gt;0, "Yes", "No")</f>
        <v>Yes</v>
      </c>
      <c r="R2085" t="str">
        <f>TEXT(SalesData[[#This Row],[Order Date]],"mmm-yyyy")</f>
        <v>Oct-2023</v>
      </c>
      <c r="S2085">
        <f>YEAR(SalesData[[#This Row],[Order Date]])*100 + MONTH(SalesData[[#This Row],[Order Date]])</f>
        <v>202310</v>
      </c>
    </row>
    <row r="2086" spans="1:19" x14ac:dyDescent="0.3">
      <c r="A2086" t="s">
        <v>5715</v>
      </c>
      <c r="B2086" s="3">
        <v>45218</v>
      </c>
      <c r="C2086" t="s">
        <v>5716</v>
      </c>
      <c r="D2086" t="s">
        <v>18</v>
      </c>
      <c r="E2086" t="s">
        <v>26</v>
      </c>
      <c r="F2086" t="s">
        <v>91</v>
      </c>
      <c r="G2086">
        <v>4</v>
      </c>
      <c r="H2086" s="5">
        <v>679.9</v>
      </c>
      <c r="I2086" s="5">
        <v>0.14000000000000001</v>
      </c>
      <c r="J2086" s="5">
        <v>2338.8560000000002</v>
      </c>
      <c r="K2086" s="5">
        <v>660.41583958562717</v>
      </c>
      <c r="L2086">
        <f>YEAR(SalesData[Order Date])</f>
        <v>2023</v>
      </c>
      <c r="M2086">
        <f>MONTH(SalesData[Order Date])</f>
        <v>10</v>
      </c>
      <c r="N2086" t="str">
        <f>TEXT(SalesData[[#This Row],[Order Date]], "mmmm")</f>
        <v>October</v>
      </c>
      <c r="O2086" s="7">
        <f>IF(SalesData[Sales]=0,0,SalesData[Profit]/SalesData[Sales])</f>
        <v>0.28236703738307406</v>
      </c>
      <c r="P2086" s="8">
        <f t="shared" si="32"/>
        <v>5.1478158552728351E-5</v>
      </c>
      <c r="Q2086" t="str">
        <f>IF(SalesData[[#This Row],[Discount]]&gt;0, "Yes", "No")</f>
        <v>Yes</v>
      </c>
      <c r="R2086" t="str">
        <f>TEXT(SalesData[[#This Row],[Order Date]],"mmm-yyyy")</f>
        <v>Oct-2023</v>
      </c>
      <c r="S2086">
        <f>YEAR(SalesData[[#This Row],[Order Date]])*100 + MONTH(SalesData[[#This Row],[Order Date]])</f>
        <v>202310</v>
      </c>
    </row>
    <row r="2087" spans="1:19" x14ac:dyDescent="0.3">
      <c r="A2087" t="s">
        <v>5731</v>
      </c>
      <c r="B2087" s="3">
        <v>45228</v>
      </c>
      <c r="C2087" t="s">
        <v>5732</v>
      </c>
      <c r="D2087" t="s">
        <v>13</v>
      </c>
      <c r="E2087" t="s">
        <v>26</v>
      </c>
      <c r="F2087" t="s">
        <v>31</v>
      </c>
      <c r="G2087">
        <v>3</v>
      </c>
      <c r="H2087" s="5">
        <v>392.69</v>
      </c>
      <c r="I2087" s="5">
        <v>0.15</v>
      </c>
      <c r="J2087" s="5">
        <v>1001.3595</v>
      </c>
      <c r="K2087" s="5">
        <v>155.32910752524961</v>
      </c>
      <c r="L2087">
        <f>YEAR(SalesData[Order Date])</f>
        <v>2023</v>
      </c>
      <c r="M2087">
        <f>MONTH(SalesData[Order Date])</f>
        <v>10</v>
      </c>
      <c r="N2087" t="str">
        <f>TEXT(SalesData[[#This Row],[Order Date]], "mmmm")</f>
        <v>October</v>
      </c>
      <c r="O2087" s="7">
        <f>IF(SalesData[Sales]=0,0,SalesData[Profit]/SalesData[Sales])</f>
        <v>0.15511822429931468</v>
      </c>
      <c r="P2087" s="8">
        <f t="shared" si="32"/>
        <v>1.2732689908069979E-4</v>
      </c>
      <c r="Q2087" t="str">
        <f>IF(SalesData[[#This Row],[Discount]]&gt;0, "Yes", "No")</f>
        <v>Yes</v>
      </c>
      <c r="R2087" t="str">
        <f>TEXT(SalesData[[#This Row],[Order Date]],"mmm-yyyy")</f>
        <v>Oct-2023</v>
      </c>
      <c r="S2087">
        <f>YEAR(SalesData[[#This Row],[Order Date]])*100 + MONTH(SalesData[[#This Row],[Order Date]])</f>
        <v>202310</v>
      </c>
    </row>
    <row r="2088" spans="1:19" x14ac:dyDescent="0.3">
      <c r="A2088" t="s">
        <v>5830</v>
      </c>
      <c r="B2088" s="3">
        <v>45203</v>
      </c>
      <c r="C2088" t="s">
        <v>5831</v>
      </c>
      <c r="D2088" t="s">
        <v>18</v>
      </c>
      <c r="E2088" t="s">
        <v>26</v>
      </c>
      <c r="F2088" t="s">
        <v>34</v>
      </c>
      <c r="G2088">
        <v>4</v>
      </c>
      <c r="H2088" s="5">
        <v>42.34</v>
      </c>
      <c r="I2088" s="5">
        <v>0.26</v>
      </c>
      <c r="J2088" s="5">
        <v>125.32640000000001</v>
      </c>
      <c r="K2088" s="5">
        <v>36.829113220663501</v>
      </c>
      <c r="L2088">
        <f>YEAR(SalesData[Order Date])</f>
        <v>2023</v>
      </c>
      <c r="M2088">
        <f>MONTH(SalesData[Order Date])</f>
        <v>10</v>
      </c>
      <c r="N2088" t="str">
        <f>TEXT(SalesData[[#This Row],[Order Date]], "mmmm")</f>
        <v>October</v>
      </c>
      <c r="O2088" s="7">
        <f>IF(SalesData[Sales]=0,0,SalesData[Profit]/SalesData[Sales])</f>
        <v>0.29386556400457925</v>
      </c>
      <c r="P2088" s="8">
        <f t="shared" si="32"/>
        <v>1.5351913084553613E-3</v>
      </c>
      <c r="Q2088" t="str">
        <f>IF(SalesData[[#This Row],[Discount]]&gt;0, "Yes", "No")</f>
        <v>Yes</v>
      </c>
      <c r="R2088" t="str">
        <f>TEXT(SalesData[[#This Row],[Order Date]],"mmm-yyyy")</f>
        <v>Oct-2023</v>
      </c>
      <c r="S2088">
        <f>YEAR(SalesData[[#This Row],[Order Date]])*100 + MONTH(SalesData[[#This Row],[Order Date]])</f>
        <v>202310</v>
      </c>
    </row>
    <row r="2089" spans="1:19" x14ac:dyDescent="0.3">
      <c r="A2089" t="s">
        <v>5836</v>
      </c>
      <c r="B2089" s="3">
        <v>45215</v>
      </c>
      <c r="C2089" t="s">
        <v>5837</v>
      </c>
      <c r="D2089" t="s">
        <v>23</v>
      </c>
      <c r="E2089" t="s">
        <v>14</v>
      </c>
      <c r="F2089" t="s">
        <v>20</v>
      </c>
      <c r="G2089">
        <v>2</v>
      </c>
      <c r="H2089" s="5">
        <v>7.01</v>
      </c>
      <c r="I2089" s="5">
        <v>0.28000000000000003</v>
      </c>
      <c r="J2089" s="5">
        <v>10.0944</v>
      </c>
      <c r="K2089" s="5">
        <v>2.902763661704705</v>
      </c>
      <c r="L2089">
        <f>YEAR(SalesData[Order Date])</f>
        <v>2023</v>
      </c>
      <c r="M2089">
        <f>MONTH(SalesData[Order Date])</f>
        <v>10</v>
      </c>
      <c r="N2089" t="str">
        <f>TEXT(SalesData[[#This Row],[Order Date]], "mmmm")</f>
        <v>October</v>
      </c>
      <c r="O2089" s="7">
        <f>IF(SalesData[Sales]=0,0,SalesData[Profit]/SalesData[Sales])</f>
        <v>0.28756178293952139</v>
      </c>
      <c r="P2089" s="8">
        <f t="shared" si="32"/>
        <v>1.9971469329529246E-2</v>
      </c>
      <c r="Q2089" t="str">
        <f>IF(SalesData[[#This Row],[Discount]]&gt;0, "Yes", "No")</f>
        <v>Yes</v>
      </c>
      <c r="R2089" t="str">
        <f>TEXT(SalesData[[#This Row],[Order Date]],"mmm-yyyy")</f>
        <v>Oct-2023</v>
      </c>
      <c r="S2089">
        <f>YEAR(SalesData[[#This Row],[Order Date]])*100 + MONTH(SalesData[[#This Row],[Order Date]])</f>
        <v>202310</v>
      </c>
    </row>
    <row r="2090" spans="1:19" x14ac:dyDescent="0.3">
      <c r="A2090" t="s">
        <v>5838</v>
      </c>
      <c r="B2090" s="3">
        <v>45202</v>
      </c>
      <c r="C2090" t="s">
        <v>5839</v>
      </c>
      <c r="D2090" t="s">
        <v>23</v>
      </c>
      <c r="E2090" t="s">
        <v>19</v>
      </c>
      <c r="F2090" t="s">
        <v>39</v>
      </c>
      <c r="G2090">
        <v>8</v>
      </c>
      <c r="H2090" s="5">
        <v>456.69</v>
      </c>
      <c r="I2090" s="5">
        <v>0.24</v>
      </c>
      <c r="J2090" s="5">
        <v>2776.6752000000001</v>
      </c>
      <c r="K2090" s="5">
        <v>596.09266488855042</v>
      </c>
      <c r="L2090">
        <f>YEAR(SalesData[Order Date])</f>
        <v>2023</v>
      </c>
      <c r="M2090">
        <f>MONTH(SalesData[Order Date])</f>
        <v>10</v>
      </c>
      <c r="N2090" t="str">
        <f>TEXT(SalesData[[#This Row],[Order Date]], "mmmm")</f>
        <v>October</v>
      </c>
      <c r="O2090" s="7">
        <f>IF(SalesData[Sales]=0,0,SalesData[Profit]/SalesData[Sales])</f>
        <v>0.21467857129582546</v>
      </c>
      <c r="P2090" s="8">
        <f t="shared" si="32"/>
        <v>6.5690074229783876E-5</v>
      </c>
      <c r="Q2090" t="str">
        <f>IF(SalesData[[#This Row],[Discount]]&gt;0, "Yes", "No")</f>
        <v>Yes</v>
      </c>
      <c r="R2090" t="str">
        <f>TEXT(SalesData[[#This Row],[Order Date]],"mmm-yyyy")</f>
        <v>Oct-2023</v>
      </c>
      <c r="S2090">
        <f>YEAR(SalesData[[#This Row],[Order Date]])*100 + MONTH(SalesData[[#This Row],[Order Date]])</f>
        <v>202310</v>
      </c>
    </row>
    <row r="2091" spans="1:19" x14ac:dyDescent="0.3">
      <c r="A2091" t="s">
        <v>5856</v>
      </c>
      <c r="B2091" s="3">
        <v>45205</v>
      </c>
      <c r="C2091" t="s">
        <v>5857</v>
      </c>
      <c r="D2091" t="s">
        <v>23</v>
      </c>
      <c r="E2091" t="s">
        <v>14</v>
      </c>
      <c r="F2091" t="s">
        <v>62</v>
      </c>
      <c r="G2091">
        <v>3</v>
      </c>
      <c r="H2091" s="5">
        <v>203.42</v>
      </c>
      <c r="I2091" s="5">
        <v>0.28000000000000003</v>
      </c>
      <c r="J2091" s="5">
        <v>439.38720000000001</v>
      </c>
      <c r="K2091" s="5">
        <v>104.7777108465197</v>
      </c>
      <c r="L2091">
        <f>YEAR(SalesData[Order Date])</f>
        <v>2023</v>
      </c>
      <c r="M2091">
        <f>MONTH(SalesData[Order Date])</f>
        <v>10</v>
      </c>
      <c r="N2091" t="str">
        <f>TEXT(SalesData[[#This Row],[Order Date]], "mmmm")</f>
        <v>October</v>
      </c>
      <c r="O2091" s="7">
        <f>IF(SalesData[Sales]=0,0,SalesData[Profit]/SalesData[Sales])</f>
        <v>0.23846327532190217</v>
      </c>
      <c r="P2091" s="8">
        <f t="shared" si="32"/>
        <v>4.5882083046570318E-4</v>
      </c>
      <c r="Q2091" t="str">
        <f>IF(SalesData[[#This Row],[Discount]]&gt;0, "Yes", "No")</f>
        <v>Yes</v>
      </c>
      <c r="R2091" t="str">
        <f>TEXT(SalesData[[#This Row],[Order Date]],"mmm-yyyy")</f>
        <v>Oct-2023</v>
      </c>
      <c r="S2091">
        <f>YEAR(SalesData[[#This Row],[Order Date]])*100 + MONTH(SalesData[[#This Row],[Order Date]])</f>
        <v>202310</v>
      </c>
    </row>
    <row r="2092" spans="1:19" x14ac:dyDescent="0.3">
      <c r="A2092" t="s">
        <v>5896</v>
      </c>
      <c r="B2092" s="3">
        <v>45203</v>
      </c>
      <c r="C2092" t="s">
        <v>5897</v>
      </c>
      <c r="D2092" t="s">
        <v>23</v>
      </c>
      <c r="E2092" t="s">
        <v>14</v>
      </c>
      <c r="F2092" t="s">
        <v>34</v>
      </c>
      <c r="G2092">
        <v>5</v>
      </c>
      <c r="H2092" s="5">
        <v>819.81</v>
      </c>
      <c r="I2092" s="5">
        <v>0.18</v>
      </c>
      <c r="J2092" s="5">
        <v>3361.221</v>
      </c>
      <c r="K2092" s="5">
        <v>548.12627603264525</v>
      </c>
      <c r="L2092">
        <f>YEAR(SalesData[Order Date])</f>
        <v>2023</v>
      </c>
      <c r="M2092">
        <f>MONTH(SalesData[Order Date])</f>
        <v>10</v>
      </c>
      <c r="N2092" t="str">
        <f>TEXT(SalesData[[#This Row],[Order Date]], "mmmm")</f>
        <v>October</v>
      </c>
      <c r="O2092" s="7">
        <f>IF(SalesData[Sales]=0,0,SalesData[Profit]/SalesData[Sales])</f>
        <v>0.16307356048074353</v>
      </c>
      <c r="P2092" s="8">
        <f t="shared" si="32"/>
        <v>4.3912613898342306E-5</v>
      </c>
      <c r="Q2092" t="str">
        <f>IF(SalesData[[#This Row],[Discount]]&gt;0, "Yes", "No")</f>
        <v>Yes</v>
      </c>
      <c r="R2092" t="str">
        <f>TEXT(SalesData[[#This Row],[Order Date]],"mmm-yyyy")</f>
        <v>Oct-2023</v>
      </c>
      <c r="S2092">
        <f>YEAR(SalesData[[#This Row],[Order Date]])*100 + MONTH(SalesData[[#This Row],[Order Date]])</f>
        <v>202310</v>
      </c>
    </row>
    <row r="2093" spans="1:19" x14ac:dyDescent="0.3">
      <c r="A2093" t="s">
        <v>5997</v>
      </c>
      <c r="B2093" s="3">
        <v>45204</v>
      </c>
      <c r="C2093" t="s">
        <v>5998</v>
      </c>
      <c r="D2093" t="s">
        <v>13</v>
      </c>
      <c r="E2093" t="s">
        <v>19</v>
      </c>
      <c r="F2093" t="s">
        <v>20</v>
      </c>
      <c r="G2093">
        <v>5</v>
      </c>
      <c r="H2093" s="5">
        <v>121.02</v>
      </c>
      <c r="I2093" s="5">
        <v>0.14000000000000001</v>
      </c>
      <c r="J2093" s="5">
        <v>520.38599999999997</v>
      </c>
      <c r="K2093" s="5">
        <v>145.28676280569599</v>
      </c>
      <c r="L2093">
        <f>YEAR(SalesData[Order Date])</f>
        <v>2023</v>
      </c>
      <c r="M2093">
        <f>MONTH(SalesData[Order Date])</f>
        <v>10</v>
      </c>
      <c r="N2093" t="str">
        <f>TEXT(SalesData[[#This Row],[Order Date]], "mmmm")</f>
        <v>October</v>
      </c>
      <c r="O2093" s="7">
        <f>IF(SalesData[Sales]=0,0,SalesData[Profit]/SalesData[Sales])</f>
        <v>0.27919037561674603</v>
      </c>
      <c r="P2093" s="8">
        <f t="shared" si="32"/>
        <v>2.3136671624524873E-4</v>
      </c>
      <c r="Q2093" t="str">
        <f>IF(SalesData[[#This Row],[Discount]]&gt;0, "Yes", "No")</f>
        <v>Yes</v>
      </c>
      <c r="R2093" t="str">
        <f>TEXT(SalesData[[#This Row],[Order Date]],"mmm-yyyy")</f>
        <v>Oct-2023</v>
      </c>
      <c r="S2093">
        <f>YEAR(SalesData[[#This Row],[Order Date]])*100 + MONTH(SalesData[[#This Row],[Order Date]])</f>
        <v>202310</v>
      </c>
    </row>
    <row r="2094" spans="1:19" x14ac:dyDescent="0.3">
      <c r="A2094" t="s">
        <v>6078</v>
      </c>
      <c r="B2094" s="3">
        <v>45218</v>
      </c>
      <c r="C2094" t="s">
        <v>6079</v>
      </c>
      <c r="D2094" t="s">
        <v>13</v>
      </c>
      <c r="E2094" t="s">
        <v>19</v>
      </c>
      <c r="F2094" t="s">
        <v>39</v>
      </c>
      <c r="G2094">
        <v>8</v>
      </c>
      <c r="H2094" s="5">
        <v>683.7</v>
      </c>
      <c r="I2094" s="5">
        <v>0.14000000000000001</v>
      </c>
      <c r="J2094" s="5">
        <v>4703.8560000000007</v>
      </c>
      <c r="K2094" s="5">
        <v>685.55875358838466</v>
      </c>
      <c r="L2094">
        <f>YEAR(SalesData[Order Date])</f>
        <v>2023</v>
      </c>
      <c r="M2094">
        <f>MONTH(SalesData[Order Date])</f>
        <v>10</v>
      </c>
      <c r="N2094" t="str">
        <f>TEXT(SalesData[[#This Row],[Order Date]], "mmmm")</f>
        <v>October</v>
      </c>
      <c r="O2094" s="7">
        <f>IF(SalesData[Sales]=0,0,SalesData[Profit]/SalesData[Sales])</f>
        <v>0.14574399250070252</v>
      </c>
      <c r="P2094" s="8">
        <f t="shared" si="32"/>
        <v>2.5596021646921164E-5</v>
      </c>
      <c r="Q2094" t="str">
        <f>IF(SalesData[[#This Row],[Discount]]&gt;0, "Yes", "No")</f>
        <v>Yes</v>
      </c>
      <c r="R2094" t="str">
        <f>TEXT(SalesData[[#This Row],[Order Date]],"mmm-yyyy")</f>
        <v>Oct-2023</v>
      </c>
      <c r="S2094">
        <f>YEAR(SalesData[[#This Row],[Order Date]])*100 + MONTH(SalesData[[#This Row],[Order Date]])</f>
        <v>202310</v>
      </c>
    </row>
    <row r="2095" spans="1:19" x14ac:dyDescent="0.3">
      <c r="A2095" t="s">
        <v>6134</v>
      </c>
      <c r="B2095" s="3">
        <v>45206</v>
      </c>
      <c r="C2095" t="s">
        <v>6135</v>
      </c>
      <c r="D2095" t="s">
        <v>13</v>
      </c>
      <c r="E2095" t="s">
        <v>26</v>
      </c>
      <c r="F2095" t="s">
        <v>20</v>
      </c>
      <c r="G2095">
        <v>4</v>
      </c>
      <c r="H2095" s="5">
        <v>110.3</v>
      </c>
      <c r="I2095" s="5">
        <v>0.06</v>
      </c>
      <c r="J2095" s="5">
        <v>414.72800000000001</v>
      </c>
      <c r="K2095" s="5">
        <v>61.52686769896242</v>
      </c>
      <c r="L2095">
        <f>YEAR(SalesData[Order Date])</f>
        <v>2023</v>
      </c>
      <c r="M2095">
        <f>MONTH(SalesData[Order Date])</f>
        <v>10</v>
      </c>
      <c r="N2095" t="str">
        <f>TEXT(SalesData[[#This Row],[Order Date]], "mmmm")</f>
        <v>October</v>
      </c>
      <c r="O2095" s="7">
        <f>IF(SalesData[Sales]=0,0,SalesData[Profit]/SalesData[Sales])</f>
        <v>0.14835474744642854</v>
      </c>
      <c r="P2095" s="8">
        <f t="shared" si="32"/>
        <v>1.3599274705349047E-4</v>
      </c>
      <c r="Q2095" t="str">
        <f>IF(SalesData[[#This Row],[Discount]]&gt;0, "Yes", "No")</f>
        <v>Yes</v>
      </c>
      <c r="R2095" t="str">
        <f>TEXT(SalesData[[#This Row],[Order Date]],"mmm-yyyy")</f>
        <v>Oct-2023</v>
      </c>
      <c r="S2095">
        <f>YEAR(SalesData[[#This Row],[Order Date]])*100 + MONTH(SalesData[[#This Row],[Order Date]])</f>
        <v>202310</v>
      </c>
    </row>
    <row r="2096" spans="1:19" x14ac:dyDescent="0.3">
      <c r="A2096" t="s">
        <v>6245</v>
      </c>
      <c r="B2096" s="3">
        <v>45209</v>
      </c>
      <c r="C2096" t="s">
        <v>6246</v>
      </c>
      <c r="D2096" t="s">
        <v>13</v>
      </c>
      <c r="E2096" t="s">
        <v>19</v>
      </c>
      <c r="F2096" t="s">
        <v>91</v>
      </c>
      <c r="G2096">
        <v>6</v>
      </c>
      <c r="H2096" s="5">
        <v>246.68</v>
      </c>
      <c r="I2096" s="5">
        <v>0.26</v>
      </c>
      <c r="J2096" s="5">
        <v>1095.2592</v>
      </c>
      <c r="K2096" s="5">
        <v>233.94717854212709</v>
      </c>
      <c r="L2096">
        <f>YEAR(SalesData[Order Date])</f>
        <v>2023</v>
      </c>
      <c r="M2096">
        <f>MONTH(SalesData[Order Date])</f>
        <v>10</v>
      </c>
      <c r="N2096" t="str">
        <f>TEXT(SalesData[[#This Row],[Order Date]], "mmmm")</f>
        <v>October</v>
      </c>
      <c r="O2096" s="7">
        <f>IF(SalesData[Sales]=0,0,SalesData[Profit]/SalesData[Sales])</f>
        <v>0.21359982964957253</v>
      </c>
      <c r="P2096" s="8">
        <f t="shared" si="32"/>
        <v>1.7566618020647533E-4</v>
      </c>
      <c r="Q2096" t="str">
        <f>IF(SalesData[[#This Row],[Discount]]&gt;0, "Yes", "No")</f>
        <v>Yes</v>
      </c>
      <c r="R2096" t="str">
        <f>TEXT(SalesData[[#This Row],[Order Date]],"mmm-yyyy")</f>
        <v>Oct-2023</v>
      </c>
      <c r="S2096">
        <f>YEAR(SalesData[[#This Row],[Order Date]])*100 + MONTH(SalesData[[#This Row],[Order Date]])</f>
        <v>202310</v>
      </c>
    </row>
    <row r="2097" spans="1:19" x14ac:dyDescent="0.3">
      <c r="A2097" t="s">
        <v>6269</v>
      </c>
      <c r="B2097" s="3">
        <v>45207</v>
      </c>
      <c r="C2097" t="s">
        <v>6270</v>
      </c>
      <c r="D2097" t="s">
        <v>30</v>
      </c>
      <c r="E2097" t="s">
        <v>26</v>
      </c>
      <c r="F2097" t="s">
        <v>53</v>
      </c>
      <c r="G2097">
        <v>8</v>
      </c>
      <c r="H2097" s="5">
        <v>953.1</v>
      </c>
      <c r="I2097" s="5">
        <v>0.14000000000000001</v>
      </c>
      <c r="J2097" s="5">
        <v>6557.3280000000004</v>
      </c>
      <c r="K2097" s="5">
        <v>342.20965786129938</v>
      </c>
      <c r="L2097">
        <f>YEAR(SalesData[Order Date])</f>
        <v>2023</v>
      </c>
      <c r="M2097">
        <f>MONTH(SalesData[Order Date])</f>
        <v>10</v>
      </c>
      <c r="N2097" t="str">
        <f>TEXT(SalesData[[#This Row],[Order Date]], "mmmm")</f>
        <v>October</v>
      </c>
      <c r="O2097" s="7">
        <f>IF(SalesData[Sales]=0,0,SalesData[Profit]/SalesData[Sales])</f>
        <v>5.2187363185324777E-2</v>
      </c>
      <c r="P2097" s="8">
        <f t="shared" si="32"/>
        <v>1.8361137341307316E-5</v>
      </c>
      <c r="Q2097" t="str">
        <f>IF(SalesData[[#This Row],[Discount]]&gt;0, "Yes", "No")</f>
        <v>Yes</v>
      </c>
      <c r="R2097" t="str">
        <f>TEXT(SalesData[[#This Row],[Order Date]],"mmm-yyyy")</f>
        <v>Oct-2023</v>
      </c>
      <c r="S2097">
        <f>YEAR(SalesData[[#This Row],[Order Date]])*100 + MONTH(SalesData[[#This Row],[Order Date]])</f>
        <v>202310</v>
      </c>
    </row>
    <row r="2098" spans="1:19" x14ac:dyDescent="0.3">
      <c r="A2098" t="s">
        <v>6300</v>
      </c>
      <c r="B2098" s="3">
        <v>45215</v>
      </c>
      <c r="C2098" t="s">
        <v>6301</v>
      </c>
      <c r="D2098" t="s">
        <v>30</v>
      </c>
      <c r="E2098" t="s">
        <v>14</v>
      </c>
      <c r="F2098" t="s">
        <v>53</v>
      </c>
      <c r="G2098">
        <v>5</v>
      </c>
      <c r="H2098" s="5">
        <v>798.96</v>
      </c>
      <c r="I2098" s="5">
        <v>0.14000000000000001</v>
      </c>
      <c r="J2098" s="5">
        <v>3435.5279999999998</v>
      </c>
      <c r="K2098" s="5">
        <v>455.29615243913912</v>
      </c>
      <c r="L2098">
        <f>YEAR(SalesData[Order Date])</f>
        <v>2023</v>
      </c>
      <c r="M2098">
        <f>MONTH(SalesData[Order Date])</f>
        <v>10</v>
      </c>
      <c r="N2098" t="str">
        <f>TEXT(SalesData[[#This Row],[Order Date]], "mmmm")</f>
        <v>October</v>
      </c>
      <c r="O2098" s="7">
        <f>IF(SalesData[Sales]=0,0,SalesData[Profit]/SalesData[Sales])</f>
        <v>0.13252581624691726</v>
      </c>
      <c r="P2098" s="8">
        <f t="shared" si="32"/>
        <v>3.5045559226995096E-5</v>
      </c>
      <c r="Q2098" t="str">
        <f>IF(SalesData[[#This Row],[Discount]]&gt;0, "Yes", "No")</f>
        <v>Yes</v>
      </c>
      <c r="R2098" t="str">
        <f>TEXT(SalesData[[#This Row],[Order Date]],"mmm-yyyy")</f>
        <v>Oct-2023</v>
      </c>
      <c r="S2098">
        <f>YEAR(SalesData[[#This Row],[Order Date]])*100 + MONTH(SalesData[[#This Row],[Order Date]])</f>
        <v>202310</v>
      </c>
    </row>
    <row r="2099" spans="1:19" x14ac:dyDescent="0.3">
      <c r="A2099" t="s">
        <v>6366</v>
      </c>
      <c r="B2099" s="3">
        <v>45215</v>
      </c>
      <c r="C2099" t="s">
        <v>6367</v>
      </c>
      <c r="D2099" t="s">
        <v>30</v>
      </c>
      <c r="E2099" t="s">
        <v>14</v>
      </c>
      <c r="F2099" t="s">
        <v>44</v>
      </c>
      <c r="G2099">
        <v>3</v>
      </c>
      <c r="H2099" s="5">
        <v>638.21</v>
      </c>
      <c r="I2099" s="5">
        <v>0.28000000000000003</v>
      </c>
      <c r="J2099" s="5">
        <v>1378.5336</v>
      </c>
      <c r="K2099" s="5">
        <v>299.00010293526651</v>
      </c>
      <c r="L2099">
        <f>YEAR(SalesData[Order Date])</f>
        <v>2023</v>
      </c>
      <c r="M2099">
        <f>MONTH(SalesData[Order Date])</f>
        <v>10</v>
      </c>
      <c r="N2099" t="str">
        <f>TEXT(SalesData[[#This Row],[Order Date]], "mmmm")</f>
        <v>October</v>
      </c>
      <c r="O2099" s="7">
        <f>IF(SalesData[Sales]=0,0,SalesData[Profit]/SalesData[Sales])</f>
        <v>0.21689721812748453</v>
      </c>
      <c r="P2099" s="8">
        <f t="shared" si="32"/>
        <v>1.462423549197495E-4</v>
      </c>
      <c r="Q2099" t="str">
        <f>IF(SalesData[[#This Row],[Discount]]&gt;0, "Yes", "No")</f>
        <v>Yes</v>
      </c>
      <c r="R2099" t="str">
        <f>TEXT(SalesData[[#This Row],[Order Date]],"mmm-yyyy")</f>
        <v>Oct-2023</v>
      </c>
      <c r="S2099">
        <f>YEAR(SalesData[[#This Row],[Order Date]])*100 + MONTH(SalesData[[#This Row],[Order Date]])</f>
        <v>202310</v>
      </c>
    </row>
    <row r="2100" spans="1:19" x14ac:dyDescent="0.3">
      <c r="A2100" t="s">
        <v>6372</v>
      </c>
      <c r="B2100" s="3">
        <v>45214</v>
      </c>
      <c r="C2100" t="s">
        <v>6373</v>
      </c>
      <c r="D2100" t="s">
        <v>18</v>
      </c>
      <c r="E2100" t="s">
        <v>19</v>
      </c>
      <c r="F2100" t="s">
        <v>91</v>
      </c>
      <c r="G2100">
        <v>5</v>
      </c>
      <c r="H2100" s="5">
        <v>976.14</v>
      </c>
      <c r="I2100" s="5">
        <v>0.23</v>
      </c>
      <c r="J2100" s="5">
        <v>3758.1390000000001</v>
      </c>
      <c r="K2100" s="5">
        <v>353.37849704118679</v>
      </c>
      <c r="L2100">
        <f>YEAR(SalesData[Order Date])</f>
        <v>2023</v>
      </c>
      <c r="M2100">
        <f>MONTH(SalesData[Order Date])</f>
        <v>10</v>
      </c>
      <c r="N2100" t="str">
        <f>TEXT(SalesData[[#This Row],[Order Date]], "mmmm")</f>
        <v>October</v>
      </c>
      <c r="O2100" s="7">
        <f>IF(SalesData[Sales]=0,0,SalesData[Profit]/SalesData[Sales])</f>
        <v>9.4030182768968046E-2</v>
      </c>
      <c r="P2100" s="8">
        <f t="shared" si="32"/>
        <v>4.7124387895178974E-5</v>
      </c>
      <c r="Q2100" t="str">
        <f>IF(SalesData[[#This Row],[Discount]]&gt;0, "Yes", "No")</f>
        <v>Yes</v>
      </c>
      <c r="R2100" t="str">
        <f>TEXT(SalesData[[#This Row],[Order Date]],"mmm-yyyy")</f>
        <v>Oct-2023</v>
      </c>
      <c r="S2100">
        <f>YEAR(SalesData[[#This Row],[Order Date]])*100 + MONTH(SalesData[[#This Row],[Order Date]])</f>
        <v>202310</v>
      </c>
    </row>
    <row r="2101" spans="1:19" x14ac:dyDescent="0.3">
      <c r="A2101" t="s">
        <v>6490</v>
      </c>
      <c r="B2101" s="3">
        <v>45230</v>
      </c>
      <c r="C2101" t="s">
        <v>6491</v>
      </c>
      <c r="D2101" t="s">
        <v>30</v>
      </c>
      <c r="E2101" t="s">
        <v>19</v>
      </c>
      <c r="F2101" t="s">
        <v>53</v>
      </c>
      <c r="G2101">
        <v>7</v>
      </c>
      <c r="H2101" s="5">
        <v>660.32</v>
      </c>
      <c r="I2101" s="5">
        <v>0.26</v>
      </c>
      <c r="J2101" s="5">
        <v>3420.4576000000011</v>
      </c>
      <c r="K2101" s="5">
        <v>475.85369406333967</v>
      </c>
      <c r="L2101">
        <f>YEAR(SalesData[Order Date])</f>
        <v>2023</v>
      </c>
      <c r="M2101">
        <f>MONTH(SalesData[Order Date])</f>
        <v>10</v>
      </c>
      <c r="N2101" t="str">
        <f>TEXT(SalesData[[#This Row],[Order Date]], "mmmm")</f>
        <v>October</v>
      </c>
      <c r="O2101" s="7">
        <f>IF(SalesData[Sales]=0,0,SalesData[Profit]/SalesData[Sales])</f>
        <v>0.13911989263171673</v>
      </c>
      <c r="P2101" s="8">
        <f t="shared" si="32"/>
        <v>5.6249783654678248E-5</v>
      </c>
      <c r="Q2101" t="str">
        <f>IF(SalesData[[#This Row],[Discount]]&gt;0, "Yes", "No")</f>
        <v>Yes</v>
      </c>
      <c r="R2101" t="str">
        <f>TEXT(SalesData[[#This Row],[Order Date]],"mmm-yyyy")</f>
        <v>Oct-2023</v>
      </c>
      <c r="S2101">
        <f>YEAR(SalesData[[#This Row],[Order Date]])*100 + MONTH(SalesData[[#This Row],[Order Date]])</f>
        <v>202310</v>
      </c>
    </row>
    <row r="2102" spans="1:19" x14ac:dyDescent="0.3">
      <c r="A2102" t="s">
        <v>6530</v>
      </c>
      <c r="B2102" s="3">
        <v>45225</v>
      </c>
      <c r="C2102" t="s">
        <v>3186</v>
      </c>
      <c r="D2102" t="s">
        <v>18</v>
      </c>
      <c r="E2102" t="s">
        <v>19</v>
      </c>
      <c r="F2102" t="s">
        <v>31</v>
      </c>
      <c r="G2102">
        <v>5</v>
      </c>
      <c r="H2102" s="5">
        <v>36.61</v>
      </c>
      <c r="I2102" s="5">
        <v>0.14000000000000001</v>
      </c>
      <c r="J2102" s="5">
        <v>157.423</v>
      </c>
      <c r="K2102" s="5">
        <v>37.475581486642653</v>
      </c>
      <c r="L2102">
        <f>YEAR(SalesData[Order Date])</f>
        <v>2023</v>
      </c>
      <c r="M2102">
        <f>MONTH(SalesData[Order Date])</f>
        <v>10</v>
      </c>
      <c r="N2102" t="str">
        <f>TEXT(SalesData[[#This Row],[Order Date]], "mmmm")</f>
        <v>October</v>
      </c>
      <c r="O2102" s="7">
        <f>IF(SalesData[Sales]=0,0,SalesData[Profit]/SalesData[Sales])</f>
        <v>0.23805658313361233</v>
      </c>
      <c r="P2102" s="8">
        <f t="shared" si="32"/>
        <v>7.6481835564053537E-4</v>
      </c>
      <c r="Q2102" t="str">
        <f>IF(SalesData[[#This Row],[Discount]]&gt;0, "Yes", "No")</f>
        <v>Yes</v>
      </c>
      <c r="R2102" t="str">
        <f>TEXT(SalesData[[#This Row],[Order Date]],"mmm-yyyy")</f>
        <v>Oct-2023</v>
      </c>
      <c r="S2102">
        <f>YEAR(SalesData[[#This Row],[Order Date]])*100 + MONTH(SalesData[[#This Row],[Order Date]])</f>
        <v>202310</v>
      </c>
    </row>
    <row r="2103" spans="1:19" x14ac:dyDescent="0.3">
      <c r="A2103" t="s">
        <v>6595</v>
      </c>
      <c r="B2103" s="3">
        <v>45228</v>
      </c>
      <c r="C2103" t="s">
        <v>6596</v>
      </c>
      <c r="D2103" t="s">
        <v>13</v>
      </c>
      <c r="E2103" t="s">
        <v>26</v>
      </c>
      <c r="F2103" t="s">
        <v>39</v>
      </c>
      <c r="G2103">
        <v>2</v>
      </c>
      <c r="H2103" s="5">
        <v>485.25</v>
      </c>
      <c r="I2103" s="5">
        <v>0.26</v>
      </c>
      <c r="J2103" s="5">
        <v>718.17</v>
      </c>
      <c r="K2103" s="5">
        <v>40.659834739463541</v>
      </c>
      <c r="L2103">
        <f>YEAR(SalesData[Order Date])</f>
        <v>2023</v>
      </c>
      <c r="M2103">
        <f>MONTH(SalesData[Order Date])</f>
        <v>10</v>
      </c>
      <c r="N2103" t="str">
        <f>TEXT(SalesData[[#This Row],[Order Date]], "mmmm")</f>
        <v>October</v>
      </c>
      <c r="O2103" s="7">
        <f>IF(SalesData[Sales]=0,0,SalesData[Profit]/SalesData[Sales])</f>
        <v>5.6615891417719402E-2</v>
      </c>
      <c r="P2103" s="8">
        <f t="shared" si="32"/>
        <v>2.6790314270994336E-4</v>
      </c>
      <c r="Q2103" t="str">
        <f>IF(SalesData[[#This Row],[Discount]]&gt;0, "Yes", "No")</f>
        <v>Yes</v>
      </c>
      <c r="R2103" t="str">
        <f>TEXT(SalesData[[#This Row],[Order Date]],"mmm-yyyy")</f>
        <v>Oct-2023</v>
      </c>
      <c r="S2103">
        <f>YEAR(SalesData[[#This Row],[Order Date]])*100 + MONTH(SalesData[[#This Row],[Order Date]])</f>
        <v>202310</v>
      </c>
    </row>
    <row r="2104" spans="1:19" x14ac:dyDescent="0.3">
      <c r="A2104" t="s">
        <v>6603</v>
      </c>
      <c r="B2104" s="3">
        <v>45230</v>
      </c>
      <c r="C2104" t="s">
        <v>6604</v>
      </c>
      <c r="D2104" t="s">
        <v>13</v>
      </c>
      <c r="E2104" t="s">
        <v>14</v>
      </c>
      <c r="F2104" t="s">
        <v>34</v>
      </c>
      <c r="G2104">
        <v>6</v>
      </c>
      <c r="H2104" s="5">
        <v>791.38</v>
      </c>
      <c r="I2104" s="5">
        <v>0.05</v>
      </c>
      <c r="J2104" s="5">
        <v>4510.866</v>
      </c>
      <c r="K2104" s="5">
        <v>1156.183013184612</v>
      </c>
      <c r="L2104">
        <f>YEAR(SalesData[Order Date])</f>
        <v>2023</v>
      </c>
      <c r="M2104">
        <f>MONTH(SalesData[Order Date])</f>
        <v>10</v>
      </c>
      <c r="N2104" t="str">
        <f>TEXT(SalesData[[#This Row],[Order Date]], "mmmm")</f>
        <v>October</v>
      </c>
      <c r="O2104" s="7">
        <f>IF(SalesData[Sales]=0,0,SalesData[Profit]/SalesData[Sales])</f>
        <v>0.25631065369368367</v>
      </c>
      <c r="P2104" s="8">
        <f t="shared" si="32"/>
        <v>1.0530128804535538E-5</v>
      </c>
      <c r="Q2104" t="str">
        <f>IF(SalesData[[#This Row],[Discount]]&gt;0, "Yes", "No")</f>
        <v>Yes</v>
      </c>
      <c r="R2104" t="str">
        <f>TEXT(SalesData[[#This Row],[Order Date]],"mmm-yyyy")</f>
        <v>Oct-2023</v>
      </c>
      <c r="S2104">
        <f>YEAR(SalesData[[#This Row],[Order Date]])*100 + MONTH(SalesData[[#This Row],[Order Date]])</f>
        <v>202310</v>
      </c>
    </row>
    <row r="2105" spans="1:19" x14ac:dyDescent="0.3">
      <c r="A2105" t="s">
        <v>6699</v>
      </c>
      <c r="B2105" s="3">
        <v>45221</v>
      </c>
      <c r="C2105" t="s">
        <v>6700</v>
      </c>
      <c r="D2105" t="s">
        <v>23</v>
      </c>
      <c r="E2105" t="s">
        <v>19</v>
      </c>
      <c r="F2105" t="s">
        <v>27</v>
      </c>
      <c r="G2105">
        <v>5</v>
      </c>
      <c r="H2105" s="5">
        <v>347.75</v>
      </c>
      <c r="I2105" s="5">
        <v>0.28000000000000003</v>
      </c>
      <c r="J2105" s="5">
        <v>1251.9000000000001</v>
      </c>
      <c r="K2105" s="5">
        <v>104.1054077857419</v>
      </c>
      <c r="L2105">
        <f>YEAR(SalesData[Order Date])</f>
        <v>2023</v>
      </c>
      <c r="M2105">
        <f>MONTH(SalesData[Order Date])</f>
        <v>10</v>
      </c>
      <c r="N2105" t="str">
        <f>TEXT(SalesData[[#This Row],[Order Date]], "mmmm")</f>
        <v>October</v>
      </c>
      <c r="O2105" s="7">
        <f>IF(SalesData[Sales]=0,0,SalesData[Profit]/SalesData[Sales])</f>
        <v>8.3157926180798702E-2</v>
      </c>
      <c r="P2105" s="8">
        <f t="shared" si="32"/>
        <v>1.6103522645578722E-4</v>
      </c>
      <c r="Q2105" t="str">
        <f>IF(SalesData[[#This Row],[Discount]]&gt;0, "Yes", "No")</f>
        <v>Yes</v>
      </c>
      <c r="R2105" t="str">
        <f>TEXT(SalesData[[#This Row],[Order Date]],"mmm-yyyy")</f>
        <v>Oct-2023</v>
      </c>
      <c r="S2105">
        <f>YEAR(SalesData[[#This Row],[Order Date]])*100 + MONTH(SalesData[[#This Row],[Order Date]])</f>
        <v>202310</v>
      </c>
    </row>
    <row r="2106" spans="1:19" x14ac:dyDescent="0.3">
      <c r="A2106" t="s">
        <v>6715</v>
      </c>
      <c r="B2106" s="3">
        <v>45224</v>
      </c>
      <c r="C2106" t="s">
        <v>6716</v>
      </c>
      <c r="D2106" t="s">
        <v>13</v>
      </c>
      <c r="E2106" t="s">
        <v>26</v>
      </c>
      <c r="F2106" t="s">
        <v>53</v>
      </c>
      <c r="G2106">
        <v>7</v>
      </c>
      <c r="H2106" s="5">
        <v>484.75</v>
      </c>
      <c r="I2106" s="5">
        <v>0.28999999999999998</v>
      </c>
      <c r="J2106" s="5">
        <v>2409.2075</v>
      </c>
      <c r="K2106" s="5">
        <v>656.3628798195432</v>
      </c>
      <c r="L2106">
        <f>YEAR(SalesData[Order Date])</f>
        <v>2023</v>
      </c>
      <c r="M2106">
        <f>MONTH(SalesData[Order Date])</f>
        <v>10</v>
      </c>
      <c r="N2106" t="str">
        <f>TEXT(SalesData[[#This Row],[Order Date]], "mmmm")</f>
        <v>October</v>
      </c>
      <c r="O2106" s="7">
        <f>IF(SalesData[Sales]=0,0,SalesData[Profit]/SalesData[Sales])</f>
        <v>0.27243933111595542</v>
      </c>
      <c r="P2106" s="8">
        <f t="shared" si="32"/>
        <v>8.5463788403448014E-5</v>
      </c>
      <c r="Q2106" t="str">
        <f>IF(SalesData[[#This Row],[Discount]]&gt;0, "Yes", "No")</f>
        <v>Yes</v>
      </c>
      <c r="R2106" t="str">
        <f>TEXT(SalesData[[#This Row],[Order Date]],"mmm-yyyy")</f>
        <v>Oct-2023</v>
      </c>
      <c r="S2106">
        <f>YEAR(SalesData[[#This Row],[Order Date]])*100 + MONTH(SalesData[[#This Row],[Order Date]])</f>
        <v>202310</v>
      </c>
    </row>
    <row r="2107" spans="1:19" x14ac:dyDescent="0.3">
      <c r="A2107" t="s">
        <v>6729</v>
      </c>
      <c r="B2107" s="3">
        <v>45218</v>
      </c>
      <c r="C2107" t="s">
        <v>6730</v>
      </c>
      <c r="D2107" t="s">
        <v>30</v>
      </c>
      <c r="E2107" t="s">
        <v>14</v>
      </c>
      <c r="F2107" t="s">
        <v>91</v>
      </c>
      <c r="G2107">
        <v>9</v>
      </c>
      <c r="H2107" s="5">
        <v>907.66</v>
      </c>
      <c r="I2107" s="5">
        <v>0.25</v>
      </c>
      <c r="J2107" s="5">
        <v>6126.7049999999999</v>
      </c>
      <c r="K2107" s="5">
        <v>1433.9055669894699</v>
      </c>
      <c r="L2107">
        <f>YEAR(SalesData[Order Date])</f>
        <v>2023</v>
      </c>
      <c r="M2107">
        <f>MONTH(SalesData[Order Date])</f>
        <v>10</v>
      </c>
      <c r="N2107" t="str">
        <f>TEXT(SalesData[[#This Row],[Order Date]], "mmmm")</f>
        <v>October</v>
      </c>
      <c r="O2107" s="7">
        <f>IF(SalesData[Sales]=0,0,SalesData[Profit]/SalesData[Sales])</f>
        <v>0.23404188172753052</v>
      </c>
      <c r="P2107" s="8">
        <f t="shared" si="32"/>
        <v>3.0603725819996233E-5</v>
      </c>
      <c r="Q2107" t="str">
        <f>IF(SalesData[[#This Row],[Discount]]&gt;0, "Yes", "No")</f>
        <v>Yes</v>
      </c>
      <c r="R2107" t="str">
        <f>TEXT(SalesData[[#This Row],[Order Date]],"mmm-yyyy")</f>
        <v>Oct-2023</v>
      </c>
      <c r="S2107">
        <f>YEAR(SalesData[[#This Row],[Order Date]])*100 + MONTH(SalesData[[#This Row],[Order Date]])</f>
        <v>202310</v>
      </c>
    </row>
    <row r="2108" spans="1:19" x14ac:dyDescent="0.3">
      <c r="A2108" t="s">
        <v>6846</v>
      </c>
      <c r="B2108" s="3">
        <v>45227</v>
      </c>
      <c r="C2108" t="s">
        <v>6847</v>
      </c>
      <c r="D2108" t="s">
        <v>13</v>
      </c>
      <c r="E2108" t="s">
        <v>26</v>
      </c>
      <c r="F2108" t="s">
        <v>34</v>
      </c>
      <c r="G2108">
        <v>2</v>
      </c>
      <c r="H2108" s="5">
        <v>825.37</v>
      </c>
      <c r="I2108" s="5">
        <v>0.28000000000000003</v>
      </c>
      <c r="J2108" s="5">
        <v>1188.5328</v>
      </c>
      <c r="K2108" s="5">
        <v>263.62379687410362</v>
      </c>
      <c r="L2108">
        <f>YEAR(SalesData[Order Date])</f>
        <v>2023</v>
      </c>
      <c r="M2108">
        <f>MONTH(SalesData[Order Date])</f>
        <v>10</v>
      </c>
      <c r="N2108" t="str">
        <f>TEXT(SalesData[[#This Row],[Order Date]], "mmmm")</f>
        <v>October</v>
      </c>
      <c r="O2108" s="7">
        <f>IF(SalesData[Sales]=0,0,SalesData[Profit]/SalesData[Sales])</f>
        <v>0.22180607625982524</v>
      </c>
      <c r="P2108" s="8">
        <f t="shared" si="32"/>
        <v>1.6962089729454671E-4</v>
      </c>
      <c r="Q2108" t="str">
        <f>IF(SalesData[[#This Row],[Discount]]&gt;0, "Yes", "No")</f>
        <v>Yes</v>
      </c>
      <c r="R2108" t="str">
        <f>TEXT(SalesData[[#This Row],[Order Date]],"mmm-yyyy")</f>
        <v>Oct-2023</v>
      </c>
      <c r="S2108">
        <f>YEAR(SalesData[[#This Row],[Order Date]])*100 + MONTH(SalesData[[#This Row],[Order Date]])</f>
        <v>202310</v>
      </c>
    </row>
    <row r="2109" spans="1:19" x14ac:dyDescent="0.3">
      <c r="A2109" t="s">
        <v>6854</v>
      </c>
      <c r="B2109" s="3">
        <v>45214</v>
      </c>
      <c r="C2109" t="s">
        <v>6855</v>
      </c>
      <c r="D2109" t="s">
        <v>18</v>
      </c>
      <c r="E2109" t="s">
        <v>14</v>
      </c>
      <c r="F2109" t="s">
        <v>53</v>
      </c>
      <c r="G2109">
        <v>7</v>
      </c>
      <c r="H2109" s="5">
        <v>565.16</v>
      </c>
      <c r="I2109" s="5">
        <v>0.09</v>
      </c>
      <c r="J2109" s="5">
        <v>3600.0691999999999</v>
      </c>
      <c r="K2109" s="5">
        <v>1025.906225203244</v>
      </c>
      <c r="L2109">
        <f>YEAR(SalesData[Order Date])</f>
        <v>2023</v>
      </c>
      <c r="M2109">
        <f>MONTH(SalesData[Order Date])</f>
        <v>10</v>
      </c>
      <c r="N2109" t="str">
        <f>TEXT(SalesData[[#This Row],[Order Date]], "mmmm")</f>
        <v>October</v>
      </c>
      <c r="O2109" s="7">
        <f>IF(SalesData[Sales]=0,0,SalesData[Profit]/SalesData[Sales])</f>
        <v>0.28496847371801742</v>
      </c>
      <c r="P2109" s="8">
        <f t="shared" si="32"/>
        <v>2.2749562702850266E-5</v>
      </c>
      <c r="Q2109" t="str">
        <f>IF(SalesData[[#This Row],[Discount]]&gt;0, "Yes", "No")</f>
        <v>Yes</v>
      </c>
      <c r="R2109" t="str">
        <f>TEXT(SalesData[[#This Row],[Order Date]],"mmm-yyyy")</f>
        <v>Oct-2023</v>
      </c>
      <c r="S2109">
        <f>YEAR(SalesData[[#This Row],[Order Date]])*100 + MONTH(SalesData[[#This Row],[Order Date]])</f>
        <v>202310</v>
      </c>
    </row>
    <row r="2110" spans="1:19" x14ac:dyDescent="0.3">
      <c r="A2110" t="s">
        <v>6869</v>
      </c>
      <c r="B2110" s="3">
        <v>45207</v>
      </c>
      <c r="C2110" t="s">
        <v>6870</v>
      </c>
      <c r="D2110" t="s">
        <v>30</v>
      </c>
      <c r="E2110" t="s">
        <v>19</v>
      </c>
      <c r="F2110" t="s">
        <v>15</v>
      </c>
      <c r="G2110">
        <v>1</v>
      </c>
      <c r="H2110" s="5">
        <v>169.76</v>
      </c>
      <c r="I2110" s="5">
        <v>0.03</v>
      </c>
      <c r="J2110" s="5">
        <v>164.66720000000001</v>
      </c>
      <c r="K2110" s="5">
        <v>21.986526870615581</v>
      </c>
      <c r="L2110">
        <f>YEAR(SalesData[Order Date])</f>
        <v>2023</v>
      </c>
      <c r="M2110">
        <f>MONTH(SalesData[Order Date])</f>
        <v>10</v>
      </c>
      <c r="N2110" t="str">
        <f>TEXT(SalesData[[#This Row],[Order Date]], "mmmm")</f>
        <v>October</v>
      </c>
      <c r="O2110" s="7">
        <f>IF(SalesData[Sales]=0,0,SalesData[Profit]/SalesData[Sales])</f>
        <v>0.1335209857859706</v>
      </c>
      <c r="P2110" s="8">
        <f t="shared" si="32"/>
        <v>1.7672007540056551E-4</v>
      </c>
      <c r="Q2110" t="str">
        <f>IF(SalesData[[#This Row],[Discount]]&gt;0, "Yes", "No")</f>
        <v>Yes</v>
      </c>
      <c r="R2110" t="str">
        <f>TEXT(SalesData[[#This Row],[Order Date]],"mmm-yyyy")</f>
        <v>Oct-2023</v>
      </c>
      <c r="S2110">
        <f>YEAR(SalesData[[#This Row],[Order Date]])*100 + MONTH(SalesData[[#This Row],[Order Date]])</f>
        <v>202310</v>
      </c>
    </row>
    <row r="2111" spans="1:19" x14ac:dyDescent="0.3">
      <c r="A2111" t="s">
        <v>6891</v>
      </c>
      <c r="B2111" s="3">
        <v>45206</v>
      </c>
      <c r="C2111" t="s">
        <v>6892</v>
      </c>
      <c r="D2111" t="s">
        <v>13</v>
      </c>
      <c r="E2111" t="s">
        <v>19</v>
      </c>
      <c r="F2111" t="s">
        <v>15</v>
      </c>
      <c r="G2111">
        <v>4</v>
      </c>
      <c r="H2111" s="5">
        <v>930.57</v>
      </c>
      <c r="I2111" s="5">
        <v>0.28000000000000003</v>
      </c>
      <c r="J2111" s="5">
        <v>2680.0416</v>
      </c>
      <c r="K2111" s="5">
        <v>599.3523140982893</v>
      </c>
      <c r="L2111">
        <f>YEAR(SalesData[Order Date])</f>
        <v>2023</v>
      </c>
      <c r="M2111">
        <f>MONTH(SalesData[Order Date])</f>
        <v>10</v>
      </c>
      <c r="N2111" t="str">
        <f>TEXT(SalesData[[#This Row],[Order Date]], "mmmm")</f>
        <v>October</v>
      </c>
      <c r="O2111" s="7">
        <f>IF(SalesData[Sales]=0,0,SalesData[Profit]/SalesData[Sales])</f>
        <v>0.22363545181473649</v>
      </c>
      <c r="P2111" s="8">
        <f t="shared" si="32"/>
        <v>7.522271296087345E-5</v>
      </c>
      <c r="Q2111" t="str">
        <f>IF(SalesData[[#This Row],[Discount]]&gt;0, "Yes", "No")</f>
        <v>Yes</v>
      </c>
      <c r="R2111" t="str">
        <f>TEXT(SalesData[[#This Row],[Order Date]],"mmm-yyyy")</f>
        <v>Oct-2023</v>
      </c>
      <c r="S2111">
        <f>YEAR(SalesData[[#This Row],[Order Date]])*100 + MONTH(SalesData[[#This Row],[Order Date]])</f>
        <v>202310</v>
      </c>
    </row>
    <row r="2112" spans="1:19" x14ac:dyDescent="0.3">
      <c r="A2112" t="s">
        <v>6927</v>
      </c>
      <c r="B2112" s="3">
        <v>45224</v>
      </c>
      <c r="C2112" t="s">
        <v>6928</v>
      </c>
      <c r="D2112" t="s">
        <v>30</v>
      </c>
      <c r="E2112" t="s">
        <v>19</v>
      </c>
      <c r="F2112" t="s">
        <v>31</v>
      </c>
      <c r="G2112">
        <v>3</v>
      </c>
      <c r="H2112" s="5">
        <v>925.3</v>
      </c>
      <c r="I2112" s="5">
        <v>0.25</v>
      </c>
      <c r="J2112" s="5">
        <v>2081.9250000000002</v>
      </c>
      <c r="K2112" s="5">
        <v>404.94605095291308</v>
      </c>
      <c r="L2112">
        <f>YEAR(SalesData[Order Date])</f>
        <v>2023</v>
      </c>
      <c r="M2112">
        <f>MONTH(SalesData[Order Date])</f>
        <v>10</v>
      </c>
      <c r="N2112" t="str">
        <f>TEXT(SalesData[[#This Row],[Order Date]], "mmmm")</f>
        <v>October</v>
      </c>
      <c r="O2112" s="7">
        <f>IF(SalesData[Sales]=0,0,SalesData[Profit]/SalesData[Sales])</f>
        <v>0.19450559023639807</v>
      </c>
      <c r="P2112" s="8">
        <f t="shared" si="32"/>
        <v>9.0060881155661242E-5</v>
      </c>
      <c r="Q2112" t="str">
        <f>IF(SalesData[[#This Row],[Discount]]&gt;0, "Yes", "No")</f>
        <v>Yes</v>
      </c>
      <c r="R2112" t="str">
        <f>TEXT(SalesData[[#This Row],[Order Date]],"mmm-yyyy")</f>
        <v>Oct-2023</v>
      </c>
      <c r="S2112">
        <f>YEAR(SalesData[[#This Row],[Order Date]])*100 + MONTH(SalesData[[#This Row],[Order Date]])</f>
        <v>202310</v>
      </c>
    </row>
    <row r="2113" spans="1:19" x14ac:dyDescent="0.3">
      <c r="A2113" t="s">
        <v>6961</v>
      </c>
      <c r="B2113" s="3">
        <v>45218</v>
      </c>
      <c r="C2113" t="s">
        <v>6962</v>
      </c>
      <c r="D2113" t="s">
        <v>18</v>
      </c>
      <c r="E2113" t="s">
        <v>26</v>
      </c>
      <c r="F2113" t="s">
        <v>91</v>
      </c>
      <c r="G2113">
        <v>9</v>
      </c>
      <c r="H2113" s="5">
        <v>468.28</v>
      </c>
      <c r="I2113" s="5">
        <v>0.27</v>
      </c>
      <c r="J2113" s="5">
        <v>3076.5996</v>
      </c>
      <c r="K2113" s="5">
        <v>683.41608172132396</v>
      </c>
      <c r="L2113">
        <f>YEAR(SalesData[Order Date])</f>
        <v>2023</v>
      </c>
      <c r="M2113">
        <f>MONTH(SalesData[Order Date])</f>
        <v>10</v>
      </c>
      <c r="N2113" t="str">
        <f>TEXT(SalesData[[#This Row],[Order Date]], "mmmm")</f>
        <v>October</v>
      </c>
      <c r="O2113" s="7">
        <f>IF(SalesData[Sales]=0,0,SalesData[Profit]/SalesData[Sales])</f>
        <v>0.2221335794626392</v>
      </c>
      <c r="P2113" s="8">
        <f t="shared" si="32"/>
        <v>6.4064235073033239E-5</v>
      </c>
      <c r="Q2113" t="str">
        <f>IF(SalesData[[#This Row],[Discount]]&gt;0, "Yes", "No")</f>
        <v>Yes</v>
      </c>
      <c r="R2113" t="str">
        <f>TEXT(SalesData[[#This Row],[Order Date]],"mmm-yyyy")</f>
        <v>Oct-2023</v>
      </c>
      <c r="S2113">
        <f>YEAR(SalesData[[#This Row],[Order Date]])*100 + MONTH(SalesData[[#This Row],[Order Date]])</f>
        <v>202310</v>
      </c>
    </row>
    <row r="2114" spans="1:19" x14ac:dyDescent="0.3">
      <c r="A2114" t="s">
        <v>7001</v>
      </c>
      <c r="B2114" s="3">
        <v>45215</v>
      </c>
      <c r="C2114" t="s">
        <v>7002</v>
      </c>
      <c r="D2114" t="s">
        <v>23</v>
      </c>
      <c r="E2114" t="s">
        <v>26</v>
      </c>
      <c r="F2114" t="s">
        <v>15</v>
      </c>
      <c r="G2114">
        <v>3</v>
      </c>
      <c r="H2114" s="5">
        <v>870.41</v>
      </c>
      <c r="I2114" s="5">
        <v>0.21</v>
      </c>
      <c r="J2114" s="5">
        <v>2062.8717000000001</v>
      </c>
      <c r="K2114" s="5">
        <v>516.53079834017012</v>
      </c>
      <c r="L2114">
        <f>YEAR(SalesData[Order Date])</f>
        <v>2023</v>
      </c>
      <c r="M2114">
        <f>MONTH(SalesData[Order Date])</f>
        <v>10</v>
      </c>
      <c r="N2114" t="str">
        <f>TEXT(SalesData[[#This Row],[Order Date]], "mmmm")</f>
        <v>October</v>
      </c>
      <c r="O2114" s="7">
        <f>IF(SalesData[Sales]=0,0,SalesData[Profit]/SalesData[Sales])</f>
        <v>0.25039404939249016</v>
      </c>
      <c r="P2114" s="8">
        <f t="shared" ref="P2114:P2177" si="33">IF(H:H*G:G=0, 0, (I:I/(H:H*G:G)))</f>
        <v>8.0421870153146214E-5</v>
      </c>
      <c r="Q2114" t="str">
        <f>IF(SalesData[[#This Row],[Discount]]&gt;0, "Yes", "No")</f>
        <v>Yes</v>
      </c>
      <c r="R2114" t="str">
        <f>TEXT(SalesData[[#This Row],[Order Date]],"mmm-yyyy")</f>
        <v>Oct-2023</v>
      </c>
      <c r="S2114">
        <f>YEAR(SalesData[[#This Row],[Order Date]])*100 + MONTH(SalesData[[#This Row],[Order Date]])</f>
        <v>202310</v>
      </c>
    </row>
    <row r="2115" spans="1:19" x14ac:dyDescent="0.3">
      <c r="A2115" t="s">
        <v>7068</v>
      </c>
      <c r="B2115" s="3">
        <v>45211</v>
      </c>
      <c r="C2115" t="s">
        <v>7069</v>
      </c>
      <c r="D2115" t="s">
        <v>13</v>
      </c>
      <c r="E2115" t="s">
        <v>14</v>
      </c>
      <c r="F2115" t="s">
        <v>20</v>
      </c>
      <c r="G2115">
        <v>8</v>
      </c>
      <c r="H2115" s="5">
        <v>111.87</v>
      </c>
      <c r="I2115" s="5">
        <v>0.04</v>
      </c>
      <c r="J2115" s="5">
        <v>859.16160000000002</v>
      </c>
      <c r="K2115" s="5">
        <v>217.6333778835621</v>
      </c>
      <c r="L2115">
        <f>YEAR(SalesData[Order Date])</f>
        <v>2023</v>
      </c>
      <c r="M2115">
        <f>MONTH(SalesData[Order Date])</f>
        <v>10</v>
      </c>
      <c r="N2115" t="str">
        <f>TEXT(SalesData[[#This Row],[Order Date]], "mmmm")</f>
        <v>October</v>
      </c>
      <c r="O2115" s="7">
        <f>IF(SalesData[Sales]=0,0,SalesData[Profit]/SalesData[Sales])</f>
        <v>0.25330901414071821</v>
      </c>
      <c r="P2115" s="8">
        <f t="shared" si="33"/>
        <v>4.4694734960221686E-5</v>
      </c>
      <c r="Q2115" t="str">
        <f>IF(SalesData[[#This Row],[Discount]]&gt;0, "Yes", "No")</f>
        <v>Yes</v>
      </c>
      <c r="R2115" t="str">
        <f>TEXT(SalesData[[#This Row],[Order Date]],"mmm-yyyy")</f>
        <v>Oct-2023</v>
      </c>
      <c r="S2115">
        <f>YEAR(SalesData[[#This Row],[Order Date]])*100 + MONTH(SalesData[[#This Row],[Order Date]])</f>
        <v>202310</v>
      </c>
    </row>
    <row r="2116" spans="1:19" x14ac:dyDescent="0.3">
      <c r="A2116" t="s">
        <v>7099</v>
      </c>
      <c r="B2116" s="3">
        <v>45228</v>
      </c>
      <c r="C2116" t="s">
        <v>903</v>
      </c>
      <c r="D2116" t="s">
        <v>30</v>
      </c>
      <c r="E2116" t="s">
        <v>14</v>
      </c>
      <c r="F2116" t="s">
        <v>53</v>
      </c>
      <c r="G2116">
        <v>2</v>
      </c>
      <c r="H2116" s="5">
        <v>430.61</v>
      </c>
      <c r="I2116" s="5">
        <v>0.1</v>
      </c>
      <c r="J2116" s="5">
        <v>775.09800000000007</v>
      </c>
      <c r="K2116" s="5">
        <v>222.26136218955469</v>
      </c>
      <c r="L2116">
        <f>YEAR(SalesData[Order Date])</f>
        <v>2023</v>
      </c>
      <c r="M2116">
        <f>MONTH(SalesData[Order Date])</f>
        <v>10</v>
      </c>
      <c r="N2116" t="str">
        <f>TEXT(SalesData[[#This Row],[Order Date]], "mmmm")</f>
        <v>October</v>
      </c>
      <c r="O2116" s="7">
        <f>IF(SalesData[Sales]=0,0,SalesData[Profit]/SalesData[Sales])</f>
        <v>0.28675259411010567</v>
      </c>
      <c r="P2116" s="8">
        <f t="shared" si="33"/>
        <v>1.1611434941130025E-4</v>
      </c>
      <c r="Q2116" t="str">
        <f>IF(SalesData[[#This Row],[Discount]]&gt;0, "Yes", "No")</f>
        <v>Yes</v>
      </c>
      <c r="R2116" t="str">
        <f>TEXT(SalesData[[#This Row],[Order Date]],"mmm-yyyy")</f>
        <v>Oct-2023</v>
      </c>
      <c r="S2116">
        <f>YEAR(SalesData[[#This Row],[Order Date]])*100 + MONTH(SalesData[[#This Row],[Order Date]])</f>
        <v>202310</v>
      </c>
    </row>
    <row r="2117" spans="1:19" x14ac:dyDescent="0.3">
      <c r="A2117" t="s">
        <v>7134</v>
      </c>
      <c r="B2117" s="3">
        <v>45223</v>
      </c>
      <c r="C2117" t="s">
        <v>7135</v>
      </c>
      <c r="D2117" t="s">
        <v>23</v>
      </c>
      <c r="E2117" t="s">
        <v>26</v>
      </c>
      <c r="F2117" t="s">
        <v>62</v>
      </c>
      <c r="G2117">
        <v>2</v>
      </c>
      <c r="H2117" s="5">
        <v>751.62</v>
      </c>
      <c r="I2117" s="5">
        <v>0.14000000000000001</v>
      </c>
      <c r="J2117" s="5">
        <v>1292.7864</v>
      </c>
      <c r="K2117" s="5">
        <v>203.26092468968</v>
      </c>
      <c r="L2117">
        <f>YEAR(SalesData[Order Date])</f>
        <v>2023</v>
      </c>
      <c r="M2117">
        <f>MONTH(SalesData[Order Date])</f>
        <v>10</v>
      </c>
      <c r="N2117" t="str">
        <f>TEXT(SalesData[[#This Row],[Order Date]], "mmmm")</f>
        <v>October</v>
      </c>
      <c r="O2117" s="7">
        <f>IF(SalesData[Sales]=0,0,SalesData[Profit]/SalesData[Sales])</f>
        <v>0.15722699797095638</v>
      </c>
      <c r="P2117" s="8">
        <f t="shared" si="33"/>
        <v>9.3132167850775666E-5</v>
      </c>
      <c r="Q2117" t="str">
        <f>IF(SalesData[[#This Row],[Discount]]&gt;0, "Yes", "No")</f>
        <v>Yes</v>
      </c>
      <c r="R2117" t="str">
        <f>TEXT(SalesData[[#This Row],[Order Date]],"mmm-yyyy")</f>
        <v>Oct-2023</v>
      </c>
      <c r="S2117">
        <f>YEAR(SalesData[[#This Row],[Order Date]])*100 + MONTH(SalesData[[#This Row],[Order Date]])</f>
        <v>202310</v>
      </c>
    </row>
    <row r="2118" spans="1:19" x14ac:dyDescent="0.3">
      <c r="A2118" t="s">
        <v>7172</v>
      </c>
      <c r="B2118" s="3">
        <v>45227</v>
      </c>
      <c r="C2118" t="s">
        <v>7173</v>
      </c>
      <c r="D2118" t="s">
        <v>23</v>
      </c>
      <c r="E2118" t="s">
        <v>26</v>
      </c>
      <c r="F2118" t="s">
        <v>20</v>
      </c>
      <c r="G2118">
        <v>2</v>
      </c>
      <c r="H2118" s="5">
        <v>253.69</v>
      </c>
      <c r="I2118" s="5">
        <v>0.26</v>
      </c>
      <c r="J2118" s="5">
        <v>375.46120000000002</v>
      </c>
      <c r="K2118" s="5">
        <v>64.019590380680626</v>
      </c>
      <c r="L2118">
        <f>YEAR(SalesData[Order Date])</f>
        <v>2023</v>
      </c>
      <c r="M2118">
        <f>MONTH(SalesData[Order Date])</f>
        <v>10</v>
      </c>
      <c r="N2118" t="str">
        <f>TEXT(SalesData[[#This Row],[Order Date]], "mmmm")</f>
        <v>October</v>
      </c>
      <c r="O2118" s="7">
        <f>IF(SalesData[Sales]=0,0,SalesData[Profit]/SalesData[Sales])</f>
        <v>0.17050920409533826</v>
      </c>
      <c r="P2118" s="8">
        <f t="shared" si="33"/>
        <v>5.1243643817257289E-4</v>
      </c>
      <c r="Q2118" t="str">
        <f>IF(SalesData[[#This Row],[Discount]]&gt;0, "Yes", "No")</f>
        <v>Yes</v>
      </c>
      <c r="R2118" t="str">
        <f>TEXT(SalesData[[#This Row],[Order Date]],"mmm-yyyy")</f>
        <v>Oct-2023</v>
      </c>
      <c r="S2118">
        <f>YEAR(SalesData[[#This Row],[Order Date]])*100 + MONTH(SalesData[[#This Row],[Order Date]])</f>
        <v>202310</v>
      </c>
    </row>
    <row r="2119" spans="1:19" x14ac:dyDescent="0.3">
      <c r="A2119" t="s">
        <v>7189</v>
      </c>
      <c r="B2119" s="3">
        <v>45219</v>
      </c>
      <c r="C2119" t="s">
        <v>7190</v>
      </c>
      <c r="D2119" t="s">
        <v>23</v>
      </c>
      <c r="E2119" t="s">
        <v>26</v>
      </c>
      <c r="F2119" t="s">
        <v>53</v>
      </c>
      <c r="G2119">
        <v>7</v>
      </c>
      <c r="H2119" s="5">
        <v>162.38</v>
      </c>
      <c r="I2119" s="5">
        <v>0.23</v>
      </c>
      <c r="J2119" s="5">
        <v>875.2281999999999</v>
      </c>
      <c r="K2119" s="5">
        <v>179.4069226648115</v>
      </c>
      <c r="L2119">
        <f>YEAR(SalesData[Order Date])</f>
        <v>2023</v>
      </c>
      <c r="M2119">
        <f>MONTH(SalesData[Order Date])</f>
        <v>10</v>
      </c>
      <c r="N2119" t="str">
        <f>TEXT(SalesData[[#This Row],[Order Date]], "mmmm")</f>
        <v>October</v>
      </c>
      <c r="O2119" s="7">
        <f>IF(SalesData[Sales]=0,0,SalesData[Profit]/SalesData[Sales])</f>
        <v>0.20498302347297714</v>
      </c>
      <c r="P2119" s="8">
        <f t="shared" si="33"/>
        <v>2.0234722784297858E-4</v>
      </c>
      <c r="Q2119" t="str">
        <f>IF(SalesData[[#This Row],[Discount]]&gt;0, "Yes", "No")</f>
        <v>Yes</v>
      </c>
      <c r="R2119" t="str">
        <f>TEXT(SalesData[[#This Row],[Order Date]],"mmm-yyyy")</f>
        <v>Oct-2023</v>
      </c>
      <c r="S2119">
        <f>YEAR(SalesData[[#This Row],[Order Date]])*100 + MONTH(SalesData[[#This Row],[Order Date]])</f>
        <v>202310</v>
      </c>
    </row>
    <row r="2120" spans="1:19" x14ac:dyDescent="0.3">
      <c r="A2120" t="s">
        <v>7258</v>
      </c>
      <c r="B2120" s="3">
        <v>45218</v>
      </c>
      <c r="C2120" t="s">
        <v>7259</v>
      </c>
      <c r="D2120" t="s">
        <v>23</v>
      </c>
      <c r="E2120" t="s">
        <v>19</v>
      </c>
      <c r="F2120" t="s">
        <v>15</v>
      </c>
      <c r="G2120">
        <v>2</v>
      </c>
      <c r="H2120" s="5">
        <v>167.32</v>
      </c>
      <c r="I2120" s="5">
        <v>0.22</v>
      </c>
      <c r="J2120" s="5">
        <v>261.01920000000001</v>
      </c>
      <c r="K2120" s="5">
        <v>50.048524491119402</v>
      </c>
      <c r="L2120">
        <f>YEAR(SalesData[Order Date])</f>
        <v>2023</v>
      </c>
      <c r="M2120">
        <f>MONTH(SalesData[Order Date])</f>
        <v>10</v>
      </c>
      <c r="N2120" t="str">
        <f>TEXT(SalesData[[#This Row],[Order Date]], "mmmm")</f>
        <v>October</v>
      </c>
      <c r="O2120" s="7">
        <f>IF(SalesData[Sales]=0,0,SalesData[Profit]/SalesData[Sales])</f>
        <v>0.19174269360690477</v>
      </c>
      <c r="P2120" s="8">
        <f t="shared" si="33"/>
        <v>6.5742290222328475E-4</v>
      </c>
      <c r="Q2120" t="str">
        <f>IF(SalesData[[#This Row],[Discount]]&gt;0, "Yes", "No")</f>
        <v>Yes</v>
      </c>
      <c r="R2120" t="str">
        <f>TEXT(SalesData[[#This Row],[Order Date]],"mmm-yyyy")</f>
        <v>Oct-2023</v>
      </c>
      <c r="S2120">
        <f>YEAR(SalesData[[#This Row],[Order Date]])*100 + MONTH(SalesData[[#This Row],[Order Date]])</f>
        <v>202310</v>
      </c>
    </row>
    <row r="2121" spans="1:19" x14ac:dyDescent="0.3">
      <c r="A2121" t="s">
        <v>7299</v>
      </c>
      <c r="B2121" s="3">
        <v>45215</v>
      </c>
      <c r="C2121" t="s">
        <v>7300</v>
      </c>
      <c r="D2121" t="s">
        <v>13</v>
      </c>
      <c r="E2121" t="s">
        <v>14</v>
      </c>
      <c r="F2121" t="s">
        <v>20</v>
      </c>
      <c r="G2121">
        <v>3</v>
      </c>
      <c r="H2121" s="5">
        <v>109.34</v>
      </c>
      <c r="I2121" s="5">
        <v>0.17</v>
      </c>
      <c r="J2121" s="5">
        <v>272.25659999999999</v>
      </c>
      <c r="K2121" s="5">
        <v>26.078168595968389</v>
      </c>
      <c r="L2121">
        <f>YEAR(SalesData[Order Date])</f>
        <v>2023</v>
      </c>
      <c r="M2121">
        <f>MONTH(SalesData[Order Date])</f>
        <v>10</v>
      </c>
      <c r="N2121" t="str">
        <f>TEXT(SalesData[[#This Row],[Order Date]], "mmmm")</f>
        <v>October</v>
      </c>
      <c r="O2121" s="7">
        <f>IF(SalesData[Sales]=0,0,SalesData[Profit]/SalesData[Sales])</f>
        <v>9.5785257716317587E-2</v>
      </c>
      <c r="P2121" s="8">
        <f t="shared" si="33"/>
        <v>5.1826108164136338E-4</v>
      </c>
      <c r="Q2121" t="str">
        <f>IF(SalesData[[#This Row],[Discount]]&gt;0, "Yes", "No")</f>
        <v>Yes</v>
      </c>
      <c r="R2121" t="str">
        <f>TEXT(SalesData[[#This Row],[Order Date]],"mmm-yyyy")</f>
        <v>Oct-2023</v>
      </c>
      <c r="S2121">
        <f>YEAR(SalesData[[#This Row],[Order Date]])*100 + MONTH(SalesData[[#This Row],[Order Date]])</f>
        <v>202310</v>
      </c>
    </row>
    <row r="2122" spans="1:19" x14ac:dyDescent="0.3">
      <c r="A2122" t="s">
        <v>7362</v>
      </c>
      <c r="B2122" s="3">
        <v>45224</v>
      </c>
      <c r="C2122" t="s">
        <v>7363</v>
      </c>
      <c r="D2122" t="s">
        <v>18</v>
      </c>
      <c r="E2122" t="s">
        <v>19</v>
      </c>
      <c r="F2122" t="s">
        <v>62</v>
      </c>
      <c r="G2122">
        <v>6</v>
      </c>
      <c r="H2122" s="5">
        <v>247.45</v>
      </c>
      <c r="I2122" s="5">
        <v>0.23</v>
      </c>
      <c r="J2122" s="5">
        <v>1143.2190000000001</v>
      </c>
      <c r="K2122" s="5">
        <v>199.83612301563409</v>
      </c>
      <c r="L2122">
        <f>YEAR(SalesData[Order Date])</f>
        <v>2023</v>
      </c>
      <c r="M2122">
        <f>MONTH(SalesData[Order Date])</f>
        <v>10</v>
      </c>
      <c r="N2122" t="str">
        <f>TEXT(SalesData[[#This Row],[Order Date]], "mmmm")</f>
        <v>October</v>
      </c>
      <c r="O2122" s="7">
        <f>IF(SalesData[Sales]=0,0,SalesData[Profit]/SalesData[Sales])</f>
        <v>0.17480126118935574</v>
      </c>
      <c r="P2122" s="8">
        <f t="shared" si="33"/>
        <v>1.5491345052872637E-4</v>
      </c>
      <c r="Q2122" t="str">
        <f>IF(SalesData[[#This Row],[Discount]]&gt;0, "Yes", "No")</f>
        <v>Yes</v>
      </c>
      <c r="R2122" t="str">
        <f>TEXT(SalesData[[#This Row],[Order Date]],"mmm-yyyy")</f>
        <v>Oct-2023</v>
      </c>
      <c r="S2122">
        <f>YEAR(SalesData[[#This Row],[Order Date]])*100 + MONTH(SalesData[[#This Row],[Order Date]])</f>
        <v>202310</v>
      </c>
    </row>
    <row r="2123" spans="1:19" x14ac:dyDescent="0.3">
      <c r="A2123" t="s">
        <v>7404</v>
      </c>
      <c r="B2123" s="3">
        <v>45217</v>
      </c>
      <c r="C2123" t="s">
        <v>7405</v>
      </c>
      <c r="D2123" t="s">
        <v>18</v>
      </c>
      <c r="E2123" t="s">
        <v>26</v>
      </c>
      <c r="F2123" t="s">
        <v>15</v>
      </c>
      <c r="G2123">
        <v>3</v>
      </c>
      <c r="H2123" s="5">
        <v>330.33</v>
      </c>
      <c r="I2123" s="5">
        <v>0.13</v>
      </c>
      <c r="J2123" s="5">
        <v>862.16129999999998</v>
      </c>
      <c r="K2123" s="5">
        <v>217.83400244544779</v>
      </c>
      <c r="L2123">
        <f>YEAR(SalesData[Order Date])</f>
        <v>2023</v>
      </c>
      <c r="M2123">
        <f>MONTH(SalesData[Order Date])</f>
        <v>10</v>
      </c>
      <c r="N2123" t="str">
        <f>TEXT(SalesData[[#This Row],[Order Date]], "mmmm")</f>
        <v>October</v>
      </c>
      <c r="O2123" s="7">
        <f>IF(SalesData[Sales]=0,0,SalesData[Profit]/SalesData[Sales])</f>
        <v>0.25266038088864323</v>
      </c>
      <c r="P2123" s="8">
        <f t="shared" si="33"/>
        <v>1.3118194936376755E-4</v>
      </c>
      <c r="Q2123" t="str">
        <f>IF(SalesData[[#This Row],[Discount]]&gt;0, "Yes", "No")</f>
        <v>Yes</v>
      </c>
      <c r="R2123" t="str">
        <f>TEXT(SalesData[[#This Row],[Order Date]],"mmm-yyyy")</f>
        <v>Oct-2023</v>
      </c>
      <c r="S2123">
        <f>YEAR(SalesData[[#This Row],[Order Date]])*100 + MONTH(SalesData[[#This Row],[Order Date]])</f>
        <v>202310</v>
      </c>
    </row>
    <row r="2124" spans="1:19" x14ac:dyDescent="0.3">
      <c r="A2124" t="s">
        <v>7497</v>
      </c>
      <c r="B2124" s="3">
        <v>45215</v>
      </c>
      <c r="C2124" t="s">
        <v>7498</v>
      </c>
      <c r="D2124" t="s">
        <v>13</v>
      </c>
      <c r="E2124" t="s">
        <v>19</v>
      </c>
      <c r="F2124" t="s">
        <v>27</v>
      </c>
      <c r="G2124">
        <v>4</v>
      </c>
      <c r="H2124" s="5">
        <v>206.68</v>
      </c>
      <c r="I2124" s="5">
        <v>0.22</v>
      </c>
      <c r="J2124" s="5">
        <v>644.84160000000008</v>
      </c>
      <c r="K2124" s="5">
        <v>185.2957267948031</v>
      </c>
      <c r="L2124">
        <f>YEAR(SalesData[Order Date])</f>
        <v>2023</v>
      </c>
      <c r="M2124">
        <f>MONTH(SalesData[Order Date])</f>
        <v>10</v>
      </c>
      <c r="N2124" t="str">
        <f>TEXT(SalesData[[#This Row],[Order Date]], "mmmm")</f>
        <v>October</v>
      </c>
      <c r="O2124" s="7">
        <f>IF(SalesData[Sales]=0,0,SalesData[Profit]/SalesData[Sales])</f>
        <v>0.28735076458281084</v>
      </c>
      <c r="P2124" s="8">
        <f t="shared" si="33"/>
        <v>2.6611186375072576E-4</v>
      </c>
      <c r="Q2124" t="str">
        <f>IF(SalesData[[#This Row],[Discount]]&gt;0, "Yes", "No")</f>
        <v>Yes</v>
      </c>
      <c r="R2124" t="str">
        <f>TEXT(SalesData[[#This Row],[Order Date]],"mmm-yyyy")</f>
        <v>Oct-2023</v>
      </c>
      <c r="S2124">
        <f>YEAR(SalesData[[#This Row],[Order Date]])*100 + MONTH(SalesData[[#This Row],[Order Date]])</f>
        <v>202310</v>
      </c>
    </row>
    <row r="2125" spans="1:19" x14ac:dyDescent="0.3">
      <c r="A2125" t="s">
        <v>7521</v>
      </c>
      <c r="B2125" s="3">
        <v>45227</v>
      </c>
      <c r="C2125" t="s">
        <v>7522</v>
      </c>
      <c r="D2125" t="s">
        <v>13</v>
      </c>
      <c r="E2125" t="s">
        <v>14</v>
      </c>
      <c r="F2125" t="s">
        <v>39</v>
      </c>
      <c r="G2125">
        <v>3</v>
      </c>
      <c r="H2125" s="5">
        <v>670.49</v>
      </c>
      <c r="I2125" s="5">
        <v>0.03</v>
      </c>
      <c r="J2125" s="5">
        <v>1951.1259</v>
      </c>
      <c r="K2125" s="5">
        <v>571.25134390347785</v>
      </c>
      <c r="L2125">
        <f>YEAR(SalesData[Order Date])</f>
        <v>2023</v>
      </c>
      <c r="M2125">
        <f>MONTH(SalesData[Order Date])</f>
        <v>10</v>
      </c>
      <c r="N2125" t="str">
        <f>TEXT(SalesData[[#This Row],[Order Date]], "mmmm")</f>
        <v>October</v>
      </c>
      <c r="O2125" s="7">
        <f>IF(SalesData[Sales]=0,0,SalesData[Profit]/SalesData[Sales])</f>
        <v>0.29278036025429105</v>
      </c>
      <c r="P2125" s="8">
        <f t="shared" si="33"/>
        <v>1.4914465540127369E-5</v>
      </c>
      <c r="Q2125" t="str">
        <f>IF(SalesData[[#This Row],[Discount]]&gt;0, "Yes", "No")</f>
        <v>Yes</v>
      </c>
      <c r="R2125" t="str">
        <f>TEXT(SalesData[[#This Row],[Order Date]],"mmm-yyyy")</f>
        <v>Oct-2023</v>
      </c>
      <c r="S2125">
        <f>YEAR(SalesData[[#This Row],[Order Date]])*100 + MONTH(SalesData[[#This Row],[Order Date]])</f>
        <v>202310</v>
      </c>
    </row>
    <row r="2126" spans="1:19" x14ac:dyDescent="0.3">
      <c r="A2126" t="s">
        <v>7525</v>
      </c>
      <c r="B2126" s="3">
        <v>45200</v>
      </c>
      <c r="C2126" t="s">
        <v>7526</v>
      </c>
      <c r="D2126" t="s">
        <v>30</v>
      </c>
      <c r="E2126" t="s">
        <v>26</v>
      </c>
      <c r="F2126" t="s">
        <v>39</v>
      </c>
      <c r="G2126">
        <v>3</v>
      </c>
      <c r="H2126" s="5">
        <v>232.85</v>
      </c>
      <c r="I2126" s="5">
        <v>0.25</v>
      </c>
      <c r="J2126" s="5">
        <v>523.91249999999991</v>
      </c>
      <c r="K2126" s="5">
        <v>45.80812062163433</v>
      </c>
      <c r="L2126">
        <f>YEAR(SalesData[Order Date])</f>
        <v>2023</v>
      </c>
      <c r="M2126">
        <f>MONTH(SalesData[Order Date])</f>
        <v>10</v>
      </c>
      <c r="N2126" t="str">
        <f>TEXT(SalesData[[#This Row],[Order Date]], "mmmm")</f>
        <v>October</v>
      </c>
      <c r="O2126" s="7">
        <f>IF(SalesData[Sales]=0,0,SalesData[Profit]/SalesData[Sales])</f>
        <v>8.7434677778511369E-2</v>
      </c>
      <c r="P2126" s="8">
        <f t="shared" si="33"/>
        <v>3.5788418867654427E-4</v>
      </c>
      <c r="Q2126" t="str">
        <f>IF(SalesData[[#This Row],[Discount]]&gt;0, "Yes", "No")</f>
        <v>Yes</v>
      </c>
      <c r="R2126" t="str">
        <f>TEXT(SalesData[[#This Row],[Order Date]],"mmm-yyyy")</f>
        <v>Oct-2023</v>
      </c>
      <c r="S2126">
        <f>YEAR(SalesData[[#This Row],[Order Date]])*100 + MONTH(SalesData[[#This Row],[Order Date]])</f>
        <v>202310</v>
      </c>
    </row>
    <row r="2127" spans="1:19" x14ac:dyDescent="0.3">
      <c r="A2127" t="s">
        <v>7541</v>
      </c>
      <c r="B2127" s="3">
        <v>45203</v>
      </c>
      <c r="C2127" t="s">
        <v>7542</v>
      </c>
      <c r="D2127" t="s">
        <v>30</v>
      </c>
      <c r="E2127" t="s">
        <v>19</v>
      </c>
      <c r="F2127" t="s">
        <v>31</v>
      </c>
      <c r="G2127">
        <v>6</v>
      </c>
      <c r="H2127" s="5">
        <v>202.5</v>
      </c>
      <c r="I2127" s="5">
        <v>0.09</v>
      </c>
      <c r="J2127" s="5">
        <v>1105.6500000000001</v>
      </c>
      <c r="K2127" s="5">
        <v>254.30535088529101</v>
      </c>
      <c r="L2127">
        <f>YEAR(SalesData[Order Date])</f>
        <v>2023</v>
      </c>
      <c r="M2127">
        <f>MONTH(SalesData[Order Date])</f>
        <v>10</v>
      </c>
      <c r="N2127" t="str">
        <f>TEXT(SalesData[[#This Row],[Order Date]], "mmmm")</f>
        <v>October</v>
      </c>
      <c r="O2127" s="7">
        <f>IF(SalesData[Sales]=0,0,SalesData[Profit]/SalesData[Sales])</f>
        <v>0.23000529180598833</v>
      </c>
      <c r="P2127" s="8">
        <f t="shared" si="33"/>
        <v>7.4074074074074073E-5</v>
      </c>
      <c r="Q2127" t="str">
        <f>IF(SalesData[[#This Row],[Discount]]&gt;0, "Yes", "No")</f>
        <v>Yes</v>
      </c>
      <c r="R2127" t="str">
        <f>TEXT(SalesData[[#This Row],[Order Date]],"mmm-yyyy")</f>
        <v>Oct-2023</v>
      </c>
      <c r="S2127">
        <f>YEAR(SalesData[[#This Row],[Order Date]])*100 + MONTH(SalesData[[#This Row],[Order Date]])</f>
        <v>202310</v>
      </c>
    </row>
    <row r="2128" spans="1:19" x14ac:dyDescent="0.3">
      <c r="A2128" t="s">
        <v>7559</v>
      </c>
      <c r="B2128" s="3">
        <v>45215</v>
      </c>
      <c r="C2128" t="s">
        <v>7560</v>
      </c>
      <c r="D2128" t="s">
        <v>18</v>
      </c>
      <c r="E2128" t="s">
        <v>14</v>
      </c>
      <c r="F2128" t="s">
        <v>39</v>
      </c>
      <c r="G2128">
        <v>4</v>
      </c>
      <c r="H2128" s="5">
        <v>378.53</v>
      </c>
      <c r="I2128" s="5">
        <v>0.21</v>
      </c>
      <c r="J2128" s="5">
        <v>1196.1548</v>
      </c>
      <c r="K2128" s="5">
        <v>74.822038068278815</v>
      </c>
      <c r="L2128">
        <f>YEAR(SalesData[Order Date])</f>
        <v>2023</v>
      </c>
      <c r="M2128">
        <f>MONTH(SalesData[Order Date])</f>
        <v>10</v>
      </c>
      <c r="N2128" t="str">
        <f>TEXT(SalesData[[#This Row],[Order Date]], "mmmm")</f>
        <v>October</v>
      </c>
      <c r="O2128" s="7">
        <f>IF(SalesData[Sales]=0,0,SalesData[Profit]/SalesData[Sales])</f>
        <v>6.2552136285603507E-2</v>
      </c>
      <c r="P2128" s="8">
        <f t="shared" si="33"/>
        <v>1.3869442316328956E-4</v>
      </c>
      <c r="Q2128" t="str">
        <f>IF(SalesData[[#This Row],[Discount]]&gt;0, "Yes", "No")</f>
        <v>Yes</v>
      </c>
      <c r="R2128" t="str">
        <f>TEXT(SalesData[[#This Row],[Order Date]],"mmm-yyyy")</f>
        <v>Oct-2023</v>
      </c>
      <c r="S2128">
        <f>YEAR(SalesData[[#This Row],[Order Date]])*100 + MONTH(SalesData[[#This Row],[Order Date]])</f>
        <v>202310</v>
      </c>
    </row>
    <row r="2129" spans="1:19" x14ac:dyDescent="0.3">
      <c r="A2129" t="s">
        <v>7589</v>
      </c>
      <c r="B2129" s="3">
        <v>45209</v>
      </c>
      <c r="C2129" t="s">
        <v>7590</v>
      </c>
      <c r="D2129" t="s">
        <v>13</v>
      </c>
      <c r="E2129" t="s">
        <v>26</v>
      </c>
      <c r="F2129" t="s">
        <v>53</v>
      </c>
      <c r="G2129">
        <v>3</v>
      </c>
      <c r="H2129" s="5">
        <v>264.79000000000002</v>
      </c>
      <c r="I2129" s="5">
        <v>0.03</v>
      </c>
      <c r="J2129" s="5">
        <v>770.53890000000013</v>
      </c>
      <c r="K2129" s="5">
        <v>120.0593302319557</v>
      </c>
      <c r="L2129">
        <f>YEAR(SalesData[Order Date])</f>
        <v>2023</v>
      </c>
      <c r="M2129">
        <f>MONTH(SalesData[Order Date])</f>
        <v>10</v>
      </c>
      <c r="N2129" t="str">
        <f>TEXT(SalesData[[#This Row],[Order Date]], "mmmm")</f>
        <v>October</v>
      </c>
      <c r="O2129" s="7">
        <f>IF(SalesData[Sales]=0,0,SalesData[Profit]/SalesData[Sales])</f>
        <v>0.15581215981692251</v>
      </c>
      <c r="P2129" s="8">
        <f t="shared" si="33"/>
        <v>3.7765776653196868E-5</v>
      </c>
      <c r="Q2129" t="str">
        <f>IF(SalesData[[#This Row],[Discount]]&gt;0, "Yes", "No")</f>
        <v>Yes</v>
      </c>
      <c r="R2129" t="str">
        <f>TEXT(SalesData[[#This Row],[Order Date]],"mmm-yyyy")</f>
        <v>Oct-2023</v>
      </c>
      <c r="S2129">
        <f>YEAR(SalesData[[#This Row],[Order Date]])*100 + MONTH(SalesData[[#This Row],[Order Date]])</f>
        <v>202310</v>
      </c>
    </row>
    <row r="2130" spans="1:19" x14ac:dyDescent="0.3">
      <c r="A2130" t="s">
        <v>7624</v>
      </c>
      <c r="B2130" s="3">
        <v>45225</v>
      </c>
      <c r="C2130" t="s">
        <v>6064</v>
      </c>
      <c r="D2130" t="s">
        <v>23</v>
      </c>
      <c r="E2130" t="s">
        <v>19</v>
      </c>
      <c r="F2130" t="s">
        <v>39</v>
      </c>
      <c r="G2130">
        <v>7</v>
      </c>
      <c r="H2130" s="5">
        <v>856.14</v>
      </c>
      <c r="I2130" s="5">
        <v>0.12</v>
      </c>
      <c r="J2130" s="5">
        <v>5273.8224</v>
      </c>
      <c r="K2130" s="5">
        <v>1388.322873082346</v>
      </c>
      <c r="L2130">
        <f>YEAR(SalesData[Order Date])</f>
        <v>2023</v>
      </c>
      <c r="M2130">
        <f>MONTH(SalesData[Order Date])</f>
        <v>10</v>
      </c>
      <c r="N2130" t="str">
        <f>TEXT(SalesData[[#This Row],[Order Date]], "mmmm")</f>
        <v>October</v>
      </c>
      <c r="O2130" s="7">
        <f>IF(SalesData[Sales]=0,0,SalesData[Profit]/SalesData[Sales])</f>
        <v>0.26324793817143821</v>
      </c>
      <c r="P2130" s="8">
        <f t="shared" si="33"/>
        <v>2.0023427410069781E-5</v>
      </c>
      <c r="Q2130" t="str">
        <f>IF(SalesData[[#This Row],[Discount]]&gt;0, "Yes", "No")</f>
        <v>Yes</v>
      </c>
      <c r="R2130" t="str">
        <f>TEXT(SalesData[[#This Row],[Order Date]],"mmm-yyyy")</f>
        <v>Oct-2023</v>
      </c>
      <c r="S2130">
        <f>YEAR(SalesData[[#This Row],[Order Date]])*100 + MONTH(SalesData[[#This Row],[Order Date]])</f>
        <v>202310</v>
      </c>
    </row>
    <row r="2131" spans="1:19" x14ac:dyDescent="0.3">
      <c r="A2131" t="s">
        <v>7654</v>
      </c>
      <c r="B2131" s="3">
        <v>45202</v>
      </c>
      <c r="C2131" t="s">
        <v>7655</v>
      </c>
      <c r="D2131" t="s">
        <v>30</v>
      </c>
      <c r="E2131" t="s">
        <v>19</v>
      </c>
      <c r="F2131" t="s">
        <v>62</v>
      </c>
      <c r="G2131">
        <v>7</v>
      </c>
      <c r="H2131" s="5">
        <v>703.19</v>
      </c>
      <c r="I2131" s="5">
        <v>0.28999999999999998</v>
      </c>
      <c r="J2131" s="5">
        <v>3494.8543</v>
      </c>
      <c r="K2131" s="5">
        <v>997.48727802655208</v>
      </c>
      <c r="L2131">
        <f>YEAR(SalesData[Order Date])</f>
        <v>2023</v>
      </c>
      <c r="M2131">
        <f>MONTH(SalesData[Order Date])</f>
        <v>10</v>
      </c>
      <c r="N2131" t="str">
        <f>TEXT(SalesData[[#This Row],[Order Date]], "mmmm")</f>
        <v>October</v>
      </c>
      <c r="O2131" s="7">
        <f>IF(SalesData[Sales]=0,0,SalesData[Profit]/SalesData[Sales])</f>
        <v>0.28541598372972288</v>
      </c>
      <c r="P2131" s="8">
        <f t="shared" si="33"/>
        <v>5.8915188538761115E-5</v>
      </c>
      <c r="Q2131" t="str">
        <f>IF(SalesData[[#This Row],[Discount]]&gt;0, "Yes", "No")</f>
        <v>Yes</v>
      </c>
      <c r="R2131" t="str">
        <f>TEXT(SalesData[[#This Row],[Order Date]],"mmm-yyyy")</f>
        <v>Oct-2023</v>
      </c>
      <c r="S2131">
        <f>YEAR(SalesData[[#This Row],[Order Date]])*100 + MONTH(SalesData[[#This Row],[Order Date]])</f>
        <v>202310</v>
      </c>
    </row>
    <row r="2132" spans="1:19" x14ac:dyDescent="0.3">
      <c r="A2132" t="s">
        <v>7685</v>
      </c>
      <c r="B2132" s="3">
        <v>45221</v>
      </c>
      <c r="C2132" t="s">
        <v>7686</v>
      </c>
      <c r="D2132" t="s">
        <v>18</v>
      </c>
      <c r="E2132" t="s">
        <v>26</v>
      </c>
      <c r="F2132" t="s">
        <v>15</v>
      </c>
      <c r="G2132">
        <v>3</v>
      </c>
      <c r="H2132" s="5">
        <v>272.89</v>
      </c>
      <c r="I2132" s="5">
        <v>0.16</v>
      </c>
      <c r="J2132" s="5">
        <v>687.68279999999993</v>
      </c>
      <c r="K2132" s="5">
        <v>164.15007368464089</v>
      </c>
      <c r="L2132">
        <f>YEAR(SalesData[Order Date])</f>
        <v>2023</v>
      </c>
      <c r="M2132">
        <f>MONTH(SalesData[Order Date])</f>
        <v>10</v>
      </c>
      <c r="N2132" t="str">
        <f>TEXT(SalesData[[#This Row],[Order Date]], "mmmm")</f>
        <v>October</v>
      </c>
      <c r="O2132" s="7">
        <f>IF(SalesData[Sales]=0,0,SalesData[Profit]/SalesData[Sales])</f>
        <v>0.23870027530809393</v>
      </c>
      <c r="P2132" s="8">
        <f t="shared" si="33"/>
        <v>1.9543894365250958E-4</v>
      </c>
      <c r="Q2132" t="str">
        <f>IF(SalesData[[#This Row],[Discount]]&gt;0, "Yes", "No")</f>
        <v>Yes</v>
      </c>
      <c r="R2132" t="str">
        <f>TEXT(SalesData[[#This Row],[Order Date]],"mmm-yyyy")</f>
        <v>Oct-2023</v>
      </c>
      <c r="S2132">
        <f>YEAR(SalesData[[#This Row],[Order Date]])*100 + MONTH(SalesData[[#This Row],[Order Date]])</f>
        <v>202310</v>
      </c>
    </row>
    <row r="2133" spans="1:19" x14ac:dyDescent="0.3">
      <c r="A2133" t="s">
        <v>7824</v>
      </c>
      <c r="B2133" s="3">
        <v>45218</v>
      </c>
      <c r="C2133" t="s">
        <v>7825</v>
      </c>
      <c r="D2133" t="s">
        <v>23</v>
      </c>
      <c r="E2133" t="s">
        <v>26</v>
      </c>
      <c r="F2133" t="s">
        <v>15</v>
      </c>
      <c r="G2133">
        <v>2</v>
      </c>
      <c r="H2133" s="5">
        <v>411.97</v>
      </c>
      <c r="I2133" s="5">
        <v>0.26</v>
      </c>
      <c r="J2133" s="5">
        <v>609.71559999999999</v>
      </c>
      <c r="K2133" s="5">
        <v>120.58697510475361</v>
      </c>
      <c r="L2133">
        <f>YEAR(SalesData[Order Date])</f>
        <v>2023</v>
      </c>
      <c r="M2133">
        <f>MONTH(SalesData[Order Date])</f>
        <v>10</v>
      </c>
      <c r="N2133" t="str">
        <f>TEXT(SalesData[[#This Row],[Order Date]], "mmmm")</f>
        <v>October</v>
      </c>
      <c r="O2133" s="7">
        <f>IF(SalesData[Sales]=0,0,SalesData[Profit]/SalesData[Sales])</f>
        <v>0.19777577464764493</v>
      </c>
      <c r="P2133" s="8">
        <f t="shared" si="33"/>
        <v>3.155569580309246E-4</v>
      </c>
      <c r="Q2133" t="str">
        <f>IF(SalesData[[#This Row],[Discount]]&gt;0, "Yes", "No")</f>
        <v>Yes</v>
      </c>
      <c r="R2133" t="str">
        <f>TEXT(SalesData[[#This Row],[Order Date]],"mmm-yyyy")</f>
        <v>Oct-2023</v>
      </c>
      <c r="S2133">
        <f>YEAR(SalesData[[#This Row],[Order Date]])*100 + MONTH(SalesData[[#This Row],[Order Date]])</f>
        <v>202310</v>
      </c>
    </row>
    <row r="2134" spans="1:19" x14ac:dyDescent="0.3">
      <c r="A2134" t="s">
        <v>7907</v>
      </c>
      <c r="B2134" s="3">
        <v>45210</v>
      </c>
      <c r="C2134" t="s">
        <v>7908</v>
      </c>
      <c r="D2134" t="s">
        <v>23</v>
      </c>
      <c r="E2134" t="s">
        <v>19</v>
      </c>
      <c r="F2134" t="s">
        <v>44</v>
      </c>
      <c r="G2134">
        <v>5</v>
      </c>
      <c r="H2134" s="5">
        <v>403.38</v>
      </c>
      <c r="I2134" s="5">
        <v>7.0000000000000007E-2</v>
      </c>
      <c r="J2134" s="5">
        <v>1875.7170000000001</v>
      </c>
      <c r="K2134" s="5">
        <v>259.47105861167529</v>
      </c>
      <c r="L2134">
        <f>YEAR(SalesData[Order Date])</f>
        <v>2023</v>
      </c>
      <c r="M2134">
        <f>MONTH(SalesData[Order Date])</f>
        <v>10</v>
      </c>
      <c r="N2134" t="str">
        <f>TEXT(SalesData[[#This Row],[Order Date]], "mmmm")</f>
        <v>October</v>
      </c>
      <c r="O2134" s="7">
        <f>IF(SalesData[Sales]=0,0,SalesData[Profit]/SalesData[Sales])</f>
        <v>0.13833166656359955</v>
      </c>
      <c r="P2134" s="8">
        <f t="shared" si="33"/>
        <v>3.4706728147156532E-5</v>
      </c>
      <c r="Q2134" t="str">
        <f>IF(SalesData[[#This Row],[Discount]]&gt;0, "Yes", "No")</f>
        <v>Yes</v>
      </c>
      <c r="R2134" t="str">
        <f>TEXT(SalesData[[#This Row],[Order Date]],"mmm-yyyy")</f>
        <v>Oct-2023</v>
      </c>
      <c r="S2134">
        <f>YEAR(SalesData[[#This Row],[Order Date]])*100 + MONTH(SalesData[[#This Row],[Order Date]])</f>
        <v>202310</v>
      </c>
    </row>
    <row r="2135" spans="1:19" x14ac:dyDescent="0.3">
      <c r="A2135" t="s">
        <v>7974</v>
      </c>
      <c r="B2135" s="3">
        <v>45220</v>
      </c>
      <c r="C2135" t="s">
        <v>7975</v>
      </c>
      <c r="D2135" t="s">
        <v>23</v>
      </c>
      <c r="E2135" t="s">
        <v>19</v>
      </c>
      <c r="F2135" t="s">
        <v>91</v>
      </c>
      <c r="G2135">
        <v>9</v>
      </c>
      <c r="H2135" s="5">
        <v>764.43</v>
      </c>
      <c r="I2135" s="5">
        <v>0.02</v>
      </c>
      <c r="J2135" s="5">
        <v>6742.2725999999993</v>
      </c>
      <c r="K2135" s="5">
        <v>1618.078170293712</v>
      </c>
      <c r="L2135">
        <f>YEAR(SalesData[Order Date])</f>
        <v>2023</v>
      </c>
      <c r="M2135">
        <f>MONTH(SalesData[Order Date])</f>
        <v>10</v>
      </c>
      <c r="N2135" t="str">
        <f>TEXT(SalesData[[#This Row],[Order Date]], "mmmm")</f>
        <v>October</v>
      </c>
      <c r="O2135" s="7">
        <f>IF(SalesData[Sales]=0,0,SalesData[Profit]/SalesData[Sales])</f>
        <v>0.23999002506865597</v>
      </c>
      <c r="P2135" s="8">
        <f t="shared" si="33"/>
        <v>2.9070316735635995E-6</v>
      </c>
      <c r="Q2135" t="str">
        <f>IF(SalesData[[#This Row],[Discount]]&gt;0, "Yes", "No")</f>
        <v>Yes</v>
      </c>
      <c r="R2135" t="str">
        <f>TEXT(SalesData[[#This Row],[Order Date]],"mmm-yyyy")</f>
        <v>Oct-2023</v>
      </c>
      <c r="S2135">
        <f>YEAR(SalesData[[#This Row],[Order Date]])*100 + MONTH(SalesData[[#This Row],[Order Date]])</f>
        <v>202310</v>
      </c>
    </row>
    <row r="2136" spans="1:19" x14ac:dyDescent="0.3">
      <c r="A2136" t="s">
        <v>8004</v>
      </c>
      <c r="B2136" s="3">
        <v>45206</v>
      </c>
      <c r="C2136" t="s">
        <v>8005</v>
      </c>
      <c r="D2136" t="s">
        <v>18</v>
      </c>
      <c r="E2136" t="s">
        <v>26</v>
      </c>
      <c r="F2136" t="s">
        <v>39</v>
      </c>
      <c r="G2136">
        <v>6</v>
      </c>
      <c r="H2136" s="5">
        <v>762.92</v>
      </c>
      <c r="I2136" s="5">
        <v>0.17</v>
      </c>
      <c r="J2136" s="5">
        <v>3799.3415999999988</v>
      </c>
      <c r="K2136" s="5">
        <v>751.28548181076849</v>
      </c>
      <c r="L2136">
        <f>YEAR(SalesData[Order Date])</f>
        <v>2023</v>
      </c>
      <c r="M2136">
        <f>MONTH(SalesData[Order Date])</f>
        <v>10</v>
      </c>
      <c r="N2136" t="str">
        <f>TEXT(SalesData[[#This Row],[Order Date]], "mmmm")</f>
        <v>October</v>
      </c>
      <c r="O2136" s="7">
        <f>IF(SalesData[Sales]=0,0,SalesData[Profit]/SalesData[Sales])</f>
        <v>0.19774096696405732</v>
      </c>
      <c r="P2136" s="8">
        <f t="shared" si="33"/>
        <v>3.7138013596882161E-5</v>
      </c>
      <c r="Q2136" t="str">
        <f>IF(SalesData[[#This Row],[Discount]]&gt;0, "Yes", "No")</f>
        <v>Yes</v>
      </c>
      <c r="R2136" t="str">
        <f>TEXT(SalesData[[#This Row],[Order Date]],"mmm-yyyy")</f>
        <v>Oct-2023</v>
      </c>
      <c r="S2136">
        <f>YEAR(SalesData[[#This Row],[Order Date]])*100 + MONTH(SalesData[[#This Row],[Order Date]])</f>
        <v>202310</v>
      </c>
    </row>
    <row r="2137" spans="1:19" x14ac:dyDescent="0.3">
      <c r="A2137" t="s">
        <v>8010</v>
      </c>
      <c r="B2137" s="3">
        <v>45208</v>
      </c>
      <c r="C2137" t="s">
        <v>8011</v>
      </c>
      <c r="D2137" t="s">
        <v>23</v>
      </c>
      <c r="E2137" t="s">
        <v>14</v>
      </c>
      <c r="F2137" t="s">
        <v>31</v>
      </c>
      <c r="G2137">
        <v>2</v>
      </c>
      <c r="H2137" s="5">
        <v>380.38</v>
      </c>
      <c r="I2137" s="5">
        <v>0.06</v>
      </c>
      <c r="J2137" s="5">
        <v>715.11439999999993</v>
      </c>
      <c r="K2137" s="5">
        <v>119.23089300333589</v>
      </c>
      <c r="L2137">
        <f>YEAR(SalesData[Order Date])</f>
        <v>2023</v>
      </c>
      <c r="M2137">
        <f>MONTH(SalesData[Order Date])</f>
        <v>10</v>
      </c>
      <c r="N2137" t="str">
        <f>TEXT(SalesData[[#This Row],[Order Date]], "mmmm")</f>
        <v>October</v>
      </c>
      <c r="O2137" s="7">
        <f>IF(SalesData[Sales]=0,0,SalesData[Profit]/SalesData[Sales])</f>
        <v>0.16672981694024885</v>
      </c>
      <c r="P2137" s="8">
        <f t="shared" si="33"/>
        <v>7.8868499921131501E-5</v>
      </c>
      <c r="Q2137" t="str">
        <f>IF(SalesData[[#This Row],[Discount]]&gt;0, "Yes", "No")</f>
        <v>Yes</v>
      </c>
      <c r="R2137" t="str">
        <f>TEXT(SalesData[[#This Row],[Order Date]],"mmm-yyyy")</f>
        <v>Oct-2023</v>
      </c>
      <c r="S2137">
        <f>YEAR(SalesData[[#This Row],[Order Date]])*100 + MONTH(SalesData[[#This Row],[Order Date]])</f>
        <v>202310</v>
      </c>
    </row>
    <row r="2138" spans="1:19" x14ac:dyDescent="0.3">
      <c r="A2138" t="s">
        <v>8022</v>
      </c>
      <c r="B2138" s="3">
        <v>45214</v>
      </c>
      <c r="C2138" t="s">
        <v>8023</v>
      </c>
      <c r="D2138" t="s">
        <v>18</v>
      </c>
      <c r="E2138" t="s">
        <v>19</v>
      </c>
      <c r="F2138" t="s">
        <v>27</v>
      </c>
      <c r="G2138">
        <v>1</v>
      </c>
      <c r="H2138" s="5">
        <v>992.57</v>
      </c>
      <c r="I2138" s="5">
        <v>0.05</v>
      </c>
      <c r="J2138" s="5">
        <v>942.94150000000002</v>
      </c>
      <c r="K2138" s="5">
        <v>105.1024880232368</v>
      </c>
      <c r="L2138">
        <f>YEAR(SalesData[Order Date])</f>
        <v>2023</v>
      </c>
      <c r="M2138">
        <f>MONTH(SalesData[Order Date])</f>
        <v>10</v>
      </c>
      <c r="N2138" t="str">
        <f>TEXT(SalesData[[#This Row],[Order Date]], "mmmm")</f>
        <v>October</v>
      </c>
      <c r="O2138" s="7">
        <f>IF(SalesData[Sales]=0,0,SalesData[Profit]/SalesData[Sales])</f>
        <v>0.11146236327835481</v>
      </c>
      <c r="P2138" s="8">
        <f t="shared" si="33"/>
        <v>5.0374280907140054E-5</v>
      </c>
      <c r="Q2138" t="str">
        <f>IF(SalesData[[#This Row],[Discount]]&gt;0, "Yes", "No")</f>
        <v>Yes</v>
      </c>
      <c r="R2138" t="str">
        <f>TEXT(SalesData[[#This Row],[Order Date]],"mmm-yyyy")</f>
        <v>Oct-2023</v>
      </c>
      <c r="S2138">
        <f>YEAR(SalesData[[#This Row],[Order Date]])*100 + MONTH(SalesData[[#This Row],[Order Date]])</f>
        <v>202310</v>
      </c>
    </row>
    <row r="2139" spans="1:19" x14ac:dyDescent="0.3">
      <c r="A2139" t="s">
        <v>8049</v>
      </c>
      <c r="B2139" s="3">
        <v>45212</v>
      </c>
      <c r="C2139" t="s">
        <v>8050</v>
      </c>
      <c r="D2139" t="s">
        <v>23</v>
      </c>
      <c r="E2139" t="s">
        <v>14</v>
      </c>
      <c r="F2139" t="s">
        <v>91</v>
      </c>
      <c r="G2139">
        <v>8</v>
      </c>
      <c r="H2139" s="5">
        <v>920.36</v>
      </c>
      <c r="I2139" s="5">
        <v>0.12</v>
      </c>
      <c r="J2139" s="5">
        <v>6479.3343999999997</v>
      </c>
      <c r="K2139" s="5">
        <v>761.51813523630767</v>
      </c>
      <c r="L2139">
        <f>YEAR(SalesData[Order Date])</f>
        <v>2023</v>
      </c>
      <c r="M2139">
        <f>MONTH(SalesData[Order Date])</f>
        <v>10</v>
      </c>
      <c r="N2139" t="str">
        <f>TEXT(SalesData[[#This Row],[Order Date]], "mmmm")</f>
        <v>October</v>
      </c>
      <c r="O2139" s="7">
        <f>IF(SalesData[Sales]=0,0,SalesData[Profit]/SalesData[Sales])</f>
        <v>0.11753030299475016</v>
      </c>
      <c r="P2139" s="8">
        <f t="shared" si="33"/>
        <v>1.6297970359424574E-5</v>
      </c>
      <c r="Q2139" t="str">
        <f>IF(SalesData[[#This Row],[Discount]]&gt;0, "Yes", "No")</f>
        <v>Yes</v>
      </c>
      <c r="R2139" t="str">
        <f>TEXT(SalesData[[#This Row],[Order Date]],"mmm-yyyy")</f>
        <v>Oct-2023</v>
      </c>
      <c r="S2139">
        <f>YEAR(SalesData[[#This Row],[Order Date]])*100 + MONTH(SalesData[[#This Row],[Order Date]])</f>
        <v>202310</v>
      </c>
    </row>
    <row r="2140" spans="1:19" x14ac:dyDescent="0.3">
      <c r="A2140" t="s">
        <v>8096</v>
      </c>
      <c r="B2140" s="3">
        <v>45214</v>
      </c>
      <c r="C2140" t="s">
        <v>8097</v>
      </c>
      <c r="D2140" t="s">
        <v>13</v>
      </c>
      <c r="E2140" t="s">
        <v>14</v>
      </c>
      <c r="F2140" t="s">
        <v>20</v>
      </c>
      <c r="G2140">
        <v>6</v>
      </c>
      <c r="H2140" s="5">
        <v>187.44</v>
      </c>
      <c r="I2140" s="5">
        <v>0.23</v>
      </c>
      <c r="J2140" s="5">
        <v>865.97279999999989</v>
      </c>
      <c r="K2140" s="5">
        <v>156.81977969384559</v>
      </c>
      <c r="L2140">
        <f>YEAR(SalesData[Order Date])</f>
        <v>2023</v>
      </c>
      <c r="M2140">
        <f>MONTH(SalesData[Order Date])</f>
        <v>10</v>
      </c>
      <c r="N2140" t="str">
        <f>TEXT(SalesData[[#This Row],[Order Date]], "mmmm")</f>
        <v>October</v>
      </c>
      <c r="O2140" s="7">
        <f>IF(SalesData[Sales]=0,0,SalesData[Profit]/SalesData[Sales])</f>
        <v>0.18109088379432425</v>
      </c>
      <c r="P2140" s="8">
        <f t="shared" si="33"/>
        <v>2.0450988760847919E-4</v>
      </c>
      <c r="Q2140" t="str">
        <f>IF(SalesData[[#This Row],[Discount]]&gt;0, "Yes", "No")</f>
        <v>Yes</v>
      </c>
      <c r="R2140" t="str">
        <f>TEXT(SalesData[[#This Row],[Order Date]],"mmm-yyyy")</f>
        <v>Oct-2023</v>
      </c>
      <c r="S2140">
        <f>YEAR(SalesData[[#This Row],[Order Date]])*100 + MONTH(SalesData[[#This Row],[Order Date]])</f>
        <v>202310</v>
      </c>
    </row>
    <row r="2141" spans="1:19" x14ac:dyDescent="0.3">
      <c r="A2141" t="s">
        <v>8140</v>
      </c>
      <c r="B2141" s="3">
        <v>45215</v>
      </c>
      <c r="C2141" t="s">
        <v>8141</v>
      </c>
      <c r="D2141" t="s">
        <v>30</v>
      </c>
      <c r="E2141" t="s">
        <v>14</v>
      </c>
      <c r="F2141" t="s">
        <v>20</v>
      </c>
      <c r="G2141">
        <v>1</v>
      </c>
      <c r="H2141" s="5">
        <v>132.93</v>
      </c>
      <c r="I2141" s="5">
        <v>0.05</v>
      </c>
      <c r="J2141" s="5">
        <v>126.2835</v>
      </c>
      <c r="K2141" s="5">
        <v>25.623841098031939</v>
      </c>
      <c r="L2141">
        <f>YEAR(SalesData[Order Date])</f>
        <v>2023</v>
      </c>
      <c r="M2141">
        <f>MONTH(SalesData[Order Date])</f>
        <v>10</v>
      </c>
      <c r="N2141" t="str">
        <f>TEXT(SalesData[[#This Row],[Order Date]], "mmmm")</f>
        <v>October</v>
      </c>
      <c r="O2141" s="7">
        <f>IF(SalesData[Sales]=0,0,SalesData[Profit]/SalesData[Sales])</f>
        <v>0.20290727686540155</v>
      </c>
      <c r="P2141" s="8">
        <f t="shared" si="33"/>
        <v>3.7613781689611073E-4</v>
      </c>
      <c r="Q2141" t="str">
        <f>IF(SalesData[[#This Row],[Discount]]&gt;0, "Yes", "No")</f>
        <v>Yes</v>
      </c>
      <c r="R2141" t="str">
        <f>TEXT(SalesData[[#This Row],[Order Date]],"mmm-yyyy")</f>
        <v>Oct-2023</v>
      </c>
      <c r="S2141">
        <f>YEAR(SalesData[[#This Row],[Order Date]])*100 + MONTH(SalesData[[#This Row],[Order Date]])</f>
        <v>202310</v>
      </c>
    </row>
    <row r="2142" spans="1:19" x14ac:dyDescent="0.3">
      <c r="A2142" t="s">
        <v>8212</v>
      </c>
      <c r="B2142" s="3">
        <v>45225</v>
      </c>
      <c r="C2142" t="s">
        <v>8213</v>
      </c>
      <c r="D2142" t="s">
        <v>18</v>
      </c>
      <c r="E2142" t="s">
        <v>19</v>
      </c>
      <c r="F2142" t="s">
        <v>20</v>
      </c>
      <c r="G2142">
        <v>7</v>
      </c>
      <c r="H2142" s="5">
        <v>700.3</v>
      </c>
      <c r="I2142" s="5">
        <v>0.05</v>
      </c>
      <c r="J2142" s="5">
        <v>4656.994999999999</v>
      </c>
      <c r="K2142" s="5">
        <v>659.95899138917832</v>
      </c>
      <c r="L2142">
        <f>YEAR(SalesData[Order Date])</f>
        <v>2023</v>
      </c>
      <c r="M2142">
        <f>MONTH(SalesData[Order Date])</f>
        <v>10</v>
      </c>
      <c r="N2142" t="str">
        <f>TEXT(SalesData[[#This Row],[Order Date]], "mmmm")</f>
        <v>October</v>
      </c>
      <c r="O2142" s="7">
        <f>IF(SalesData[Sales]=0,0,SalesData[Profit]/SalesData[Sales])</f>
        <v>0.14171348506691084</v>
      </c>
      <c r="P2142" s="8">
        <f t="shared" si="33"/>
        <v>1.0199710328226681E-5</v>
      </c>
      <c r="Q2142" t="str">
        <f>IF(SalesData[[#This Row],[Discount]]&gt;0, "Yes", "No")</f>
        <v>Yes</v>
      </c>
      <c r="R2142" t="str">
        <f>TEXT(SalesData[[#This Row],[Order Date]],"mmm-yyyy")</f>
        <v>Oct-2023</v>
      </c>
      <c r="S2142">
        <f>YEAR(SalesData[[#This Row],[Order Date]])*100 + MONTH(SalesData[[#This Row],[Order Date]])</f>
        <v>202310</v>
      </c>
    </row>
    <row r="2143" spans="1:19" x14ac:dyDescent="0.3">
      <c r="A2143" t="s">
        <v>8262</v>
      </c>
      <c r="B2143" s="3">
        <v>45228</v>
      </c>
      <c r="C2143" t="s">
        <v>8263</v>
      </c>
      <c r="D2143" t="s">
        <v>13</v>
      </c>
      <c r="E2143" t="s">
        <v>14</v>
      </c>
      <c r="F2143" t="s">
        <v>34</v>
      </c>
      <c r="G2143">
        <v>2</v>
      </c>
      <c r="H2143" s="5">
        <v>832.51</v>
      </c>
      <c r="I2143" s="5">
        <v>0.12</v>
      </c>
      <c r="J2143" s="5">
        <v>1465.2175999999999</v>
      </c>
      <c r="K2143" s="5">
        <v>437.75318557481768</v>
      </c>
      <c r="L2143">
        <f>YEAR(SalesData[Order Date])</f>
        <v>2023</v>
      </c>
      <c r="M2143">
        <f>MONTH(SalesData[Order Date])</f>
        <v>10</v>
      </c>
      <c r="N2143" t="str">
        <f>TEXT(SalesData[[#This Row],[Order Date]], "mmmm")</f>
        <v>October</v>
      </c>
      <c r="O2143" s="7">
        <f>IF(SalesData[Sales]=0,0,SalesData[Profit]/SalesData[Sales])</f>
        <v>0.29876325917380303</v>
      </c>
      <c r="P2143" s="8">
        <f t="shared" si="33"/>
        <v>7.2071206351875645E-5</v>
      </c>
      <c r="Q2143" t="str">
        <f>IF(SalesData[[#This Row],[Discount]]&gt;0, "Yes", "No")</f>
        <v>Yes</v>
      </c>
      <c r="R2143" t="str">
        <f>TEXT(SalesData[[#This Row],[Order Date]],"mmm-yyyy")</f>
        <v>Oct-2023</v>
      </c>
      <c r="S2143">
        <f>YEAR(SalesData[[#This Row],[Order Date]])*100 + MONTH(SalesData[[#This Row],[Order Date]])</f>
        <v>202310</v>
      </c>
    </row>
    <row r="2144" spans="1:19" x14ac:dyDescent="0.3">
      <c r="A2144" t="s">
        <v>8344</v>
      </c>
      <c r="B2144" s="3">
        <v>45224</v>
      </c>
      <c r="C2144" t="s">
        <v>8345</v>
      </c>
      <c r="D2144" t="s">
        <v>23</v>
      </c>
      <c r="E2144" t="s">
        <v>19</v>
      </c>
      <c r="F2144" t="s">
        <v>53</v>
      </c>
      <c r="G2144">
        <v>1</v>
      </c>
      <c r="H2144" s="5">
        <v>204.45</v>
      </c>
      <c r="I2144" s="5">
        <v>0.21</v>
      </c>
      <c r="J2144" s="5">
        <v>161.5155</v>
      </c>
      <c r="K2144" s="5">
        <v>14.30920453572924</v>
      </c>
      <c r="L2144">
        <f>YEAR(SalesData[Order Date])</f>
        <v>2023</v>
      </c>
      <c r="M2144">
        <f>MONTH(SalesData[Order Date])</f>
        <v>10</v>
      </c>
      <c r="N2144" t="str">
        <f>TEXT(SalesData[[#This Row],[Order Date]], "mmmm")</f>
        <v>October</v>
      </c>
      <c r="O2144" s="7">
        <f>IF(SalesData[Sales]=0,0,SalesData[Profit]/SalesData[Sales])</f>
        <v>8.8593382899655071E-2</v>
      </c>
      <c r="P2144" s="8">
        <f t="shared" si="33"/>
        <v>1.0271460014673515E-3</v>
      </c>
      <c r="Q2144" t="str">
        <f>IF(SalesData[[#This Row],[Discount]]&gt;0, "Yes", "No")</f>
        <v>Yes</v>
      </c>
      <c r="R2144" t="str">
        <f>TEXT(SalesData[[#This Row],[Order Date]],"mmm-yyyy")</f>
        <v>Oct-2023</v>
      </c>
      <c r="S2144">
        <f>YEAR(SalesData[[#This Row],[Order Date]])*100 + MONTH(SalesData[[#This Row],[Order Date]])</f>
        <v>202310</v>
      </c>
    </row>
    <row r="2145" spans="1:19" x14ac:dyDescent="0.3">
      <c r="A2145" t="s">
        <v>8392</v>
      </c>
      <c r="B2145" s="3">
        <v>45225</v>
      </c>
      <c r="C2145" t="s">
        <v>8393</v>
      </c>
      <c r="D2145" t="s">
        <v>30</v>
      </c>
      <c r="E2145" t="s">
        <v>19</v>
      </c>
      <c r="F2145" t="s">
        <v>39</v>
      </c>
      <c r="G2145">
        <v>3</v>
      </c>
      <c r="H2145" s="5">
        <v>614.32000000000005</v>
      </c>
      <c r="I2145" s="5">
        <v>0.05</v>
      </c>
      <c r="J2145" s="5">
        <v>1750.8119999999999</v>
      </c>
      <c r="K2145" s="5">
        <v>490.48986944777101</v>
      </c>
      <c r="L2145">
        <f>YEAR(SalesData[Order Date])</f>
        <v>2023</v>
      </c>
      <c r="M2145">
        <f>MONTH(SalesData[Order Date])</f>
        <v>10</v>
      </c>
      <c r="N2145" t="str">
        <f>TEXT(SalesData[[#This Row],[Order Date]], "mmmm")</f>
        <v>October</v>
      </c>
      <c r="O2145" s="7">
        <f>IF(SalesData[Sales]=0,0,SalesData[Profit]/SalesData[Sales])</f>
        <v>0.28014993582850189</v>
      </c>
      <c r="P2145" s="8">
        <f t="shared" si="33"/>
        <v>2.7130268698181187E-5</v>
      </c>
      <c r="Q2145" t="str">
        <f>IF(SalesData[[#This Row],[Discount]]&gt;0, "Yes", "No")</f>
        <v>Yes</v>
      </c>
      <c r="R2145" t="str">
        <f>TEXT(SalesData[[#This Row],[Order Date]],"mmm-yyyy")</f>
        <v>Oct-2023</v>
      </c>
      <c r="S2145">
        <f>YEAR(SalesData[[#This Row],[Order Date]])*100 + MONTH(SalesData[[#This Row],[Order Date]])</f>
        <v>202310</v>
      </c>
    </row>
    <row r="2146" spans="1:19" x14ac:dyDescent="0.3">
      <c r="A2146" t="s">
        <v>8455</v>
      </c>
      <c r="B2146" s="3">
        <v>45219</v>
      </c>
      <c r="C2146" t="s">
        <v>8456</v>
      </c>
      <c r="D2146" t="s">
        <v>18</v>
      </c>
      <c r="E2146" t="s">
        <v>19</v>
      </c>
      <c r="F2146" t="s">
        <v>44</v>
      </c>
      <c r="G2146">
        <v>1</v>
      </c>
      <c r="H2146" s="5">
        <v>605.53</v>
      </c>
      <c r="I2146" s="5">
        <v>0.24</v>
      </c>
      <c r="J2146" s="5">
        <v>460.20280000000002</v>
      </c>
      <c r="K2146" s="5">
        <v>88.637594263286687</v>
      </c>
      <c r="L2146">
        <f>YEAR(SalesData[Order Date])</f>
        <v>2023</v>
      </c>
      <c r="M2146">
        <f>MONTH(SalesData[Order Date])</f>
        <v>10</v>
      </c>
      <c r="N2146" t="str">
        <f>TEXT(SalesData[[#This Row],[Order Date]], "mmmm")</f>
        <v>October</v>
      </c>
      <c r="O2146" s="7">
        <f>IF(SalesData[Sales]=0,0,SalesData[Profit]/SalesData[Sales])</f>
        <v>0.19260550840474391</v>
      </c>
      <c r="P2146" s="8">
        <f t="shared" si="33"/>
        <v>3.9634700180007595E-4</v>
      </c>
      <c r="Q2146" t="str">
        <f>IF(SalesData[[#This Row],[Discount]]&gt;0, "Yes", "No")</f>
        <v>Yes</v>
      </c>
      <c r="R2146" t="str">
        <f>TEXT(SalesData[[#This Row],[Order Date]],"mmm-yyyy")</f>
        <v>Oct-2023</v>
      </c>
      <c r="S2146">
        <f>YEAR(SalesData[[#This Row],[Order Date]])*100 + MONTH(SalesData[[#This Row],[Order Date]])</f>
        <v>202310</v>
      </c>
    </row>
    <row r="2147" spans="1:19" x14ac:dyDescent="0.3">
      <c r="A2147" t="s">
        <v>8513</v>
      </c>
      <c r="B2147" s="3">
        <v>45200</v>
      </c>
      <c r="C2147" t="s">
        <v>8514</v>
      </c>
      <c r="D2147" t="s">
        <v>18</v>
      </c>
      <c r="E2147" t="s">
        <v>14</v>
      </c>
      <c r="F2147" t="s">
        <v>53</v>
      </c>
      <c r="G2147">
        <v>4</v>
      </c>
      <c r="H2147" s="5">
        <v>986.32</v>
      </c>
      <c r="I2147" s="5">
        <v>0.26</v>
      </c>
      <c r="J2147" s="5">
        <v>2919.5072</v>
      </c>
      <c r="K2147" s="5">
        <v>652.89097252784336</v>
      </c>
      <c r="L2147">
        <f>YEAR(SalesData[Order Date])</f>
        <v>2023</v>
      </c>
      <c r="M2147">
        <f>MONTH(SalesData[Order Date])</f>
        <v>10</v>
      </c>
      <c r="N2147" t="str">
        <f>TEXT(SalesData[[#This Row],[Order Date]], "mmmm")</f>
        <v>October</v>
      </c>
      <c r="O2147" s="7">
        <f>IF(SalesData[Sales]=0,0,SalesData[Profit]/SalesData[Sales])</f>
        <v>0.22363054029386992</v>
      </c>
      <c r="P2147" s="8">
        <f t="shared" si="33"/>
        <v>6.5901532971043877E-5</v>
      </c>
      <c r="Q2147" t="str">
        <f>IF(SalesData[[#This Row],[Discount]]&gt;0, "Yes", "No")</f>
        <v>Yes</v>
      </c>
      <c r="R2147" t="str">
        <f>TEXT(SalesData[[#This Row],[Order Date]],"mmm-yyyy")</f>
        <v>Oct-2023</v>
      </c>
      <c r="S2147">
        <f>YEAR(SalesData[[#This Row],[Order Date]])*100 + MONTH(SalesData[[#This Row],[Order Date]])</f>
        <v>202310</v>
      </c>
    </row>
    <row r="2148" spans="1:19" x14ac:dyDescent="0.3">
      <c r="A2148" t="s">
        <v>8566</v>
      </c>
      <c r="B2148" s="3">
        <v>45205</v>
      </c>
      <c r="C2148" t="s">
        <v>8567</v>
      </c>
      <c r="D2148" t="s">
        <v>23</v>
      </c>
      <c r="E2148" t="s">
        <v>26</v>
      </c>
      <c r="F2148" t="s">
        <v>34</v>
      </c>
      <c r="G2148">
        <v>4</v>
      </c>
      <c r="H2148" s="5">
        <v>237.64</v>
      </c>
      <c r="I2148" s="5">
        <v>0.22</v>
      </c>
      <c r="J2148" s="5">
        <v>741.43679999999995</v>
      </c>
      <c r="K2148" s="5">
        <v>74.755170581415172</v>
      </c>
      <c r="L2148">
        <f>YEAR(SalesData[Order Date])</f>
        <v>2023</v>
      </c>
      <c r="M2148">
        <f>MONTH(SalesData[Order Date])</f>
        <v>10</v>
      </c>
      <c r="N2148" t="str">
        <f>TEXT(SalesData[[#This Row],[Order Date]], "mmmm")</f>
        <v>October</v>
      </c>
      <c r="O2148" s="7">
        <f>IF(SalesData[Sales]=0,0,SalesData[Profit]/SalesData[Sales])</f>
        <v>0.10082473729576841</v>
      </c>
      <c r="P2148" s="8">
        <f t="shared" si="33"/>
        <v>2.3144251809459687E-4</v>
      </c>
      <c r="Q2148" t="str">
        <f>IF(SalesData[[#This Row],[Discount]]&gt;0, "Yes", "No")</f>
        <v>Yes</v>
      </c>
      <c r="R2148" t="str">
        <f>TEXT(SalesData[[#This Row],[Order Date]],"mmm-yyyy")</f>
        <v>Oct-2023</v>
      </c>
      <c r="S2148">
        <f>YEAR(SalesData[[#This Row],[Order Date]])*100 + MONTH(SalesData[[#This Row],[Order Date]])</f>
        <v>202310</v>
      </c>
    </row>
    <row r="2149" spans="1:19" x14ac:dyDescent="0.3">
      <c r="A2149" t="s">
        <v>8606</v>
      </c>
      <c r="B2149" s="3">
        <v>45201</v>
      </c>
      <c r="C2149" t="s">
        <v>8607</v>
      </c>
      <c r="D2149" t="s">
        <v>23</v>
      </c>
      <c r="E2149" t="s">
        <v>26</v>
      </c>
      <c r="F2149" t="s">
        <v>62</v>
      </c>
      <c r="G2149">
        <v>8</v>
      </c>
      <c r="H2149" s="5">
        <v>23.48</v>
      </c>
      <c r="I2149" s="5">
        <v>0.17</v>
      </c>
      <c r="J2149" s="5">
        <v>155.90719999999999</v>
      </c>
      <c r="K2149" s="5">
        <v>43.691271574548111</v>
      </c>
      <c r="L2149">
        <f>YEAR(SalesData[Order Date])</f>
        <v>2023</v>
      </c>
      <c r="M2149">
        <f>MONTH(SalesData[Order Date])</f>
        <v>10</v>
      </c>
      <c r="N2149" t="str">
        <f>TEXT(SalesData[[#This Row],[Order Date]], "mmmm")</f>
        <v>October</v>
      </c>
      <c r="O2149" s="7">
        <f>IF(SalesData[Sales]=0,0,SalesData[Profit]/SalesData[Sales])</f>
        <v>0.28023895993609094</v>
      </c>
      <c r="P2149" s="8">
        <f t="shared" si="33"/>
        <v>9.0502555366269171E-4</v>
      </c>
      <c r="Q2149" t="str">
        <f>IF(SalesData[[#This Row],[Discount]]&gt;0, "Yes", "No")</f>
        <v>Yes</v>
      </c>
      <c r="R2149" t="str">
        <f>TEXT(SalesData[[#This Row],[Order Date]],"mmm-yyyy")</f>
        <v>Oct-2023</v>
      </c>
      <c r="S2149">
        <f>YEAR(SalesData[[#This Row],[Order Date]])*100 + MONTH(SalesData[[#This Row],[Order Date]])</f>
        <v>202310</v>
      </c>
    </row>
    <row r="2150" spans="1:19" x14ac:dyDescent="0.3">
      <c r="A2150" t="s">
        <v>8648</v>
      </c>
      <c r="B2150" s="3">
        <v>45217</v>
      </c>
      <c r="C2150" t="s">
        <v>8649</v>
      </c>
      <c r="D2150" t="s">
        <v>23</v>
      </c>
      <c r="E2150" t="s">
        <v>14</v>
      </c>
      <c r="F2150" t="s">
        <v>44</v>
      </c>
      <c r="G2150">
        <v>6</v>
      </c>
      <c r="H2150" s="5">
        <v>712.86</v>
      </c>
      <c r="I2150" s="5">
        <v>0.08</v>
      </c>
      <c r="J2150" s="5">
        <v>3934.9872</v>
      </c>
      <c r="K2150" s="5">
        <v>797.67058553291213</v>
      </c>
      <c r="L2150">
        <f>YEAR(SalesData[Order Date])</f>
        <v>2023</v>
      </c>
      <c r="M2150">
        <f>MONTH(SalesData[Order Date])</f>
        <v>10</v>
      </c>
      <c r="N2150" t="str">
        <f>TEXT(SalesData[[#This Row],[Order Date]], "mmmm")</f>
        <v>October</v>
      </c>
      <c r="O2150" s="7">
        <f>IF(SalesData[Sales]=0,0,SalesData[Profit]/SalesData[Sales])</f>
        <v>0.20271237109307805</v>
      </c>
      <c r="P2150" s="8">
        <f t="shared" si="33"/>
        <v>1.8703999850368004E-5</v>
      </c>
      <c r="Q2150" t="str">
        <f>IF(SalesData[[#This Row],[Discount]]&gt;0, "Yes", "No")</f>
        <v>Yes</v>
      </c>
      <c r="R2150" t="str">
        <f>TEXT(SalesData[[#This Row],[Order Date]],"mmm-yyyy")</f>
        <v>Oct-2023</v>
      </c>
      <c r="S2150">
        <f>YEAR(SalesData[[#This Row],[Order Date]])*100 + MONTH(SalesData[[#This Row],[Order Date]])</f>
        <v>202310</v>
      </c>
    </row>
    <row r="2151" spans="1:19" x14ac:dyDescent="0.3">
      <c r="A2151" t="s">
        <v>8703</v>
      </c>
      <c r="B2151" s="3">
        <v>45214</v>
      </c>
      <c r="C2151" t="s">
        <v>8704</v>
      </c>
      <c r="D2151" t="s">
        <v>23</v>
      </c>
      <c r="E2151" t="s">
        <v>19</v>
      </c>
      <c r="F2151" t="s">
        <v>27</v>
      </c>
      <c r="G2151">
        <v>7</v>
      </c>
      <c r="H2151" s="5">
        <v>993.12</v>
      </c>
      <c r="I2151" s="5">
        <v>0.2</v>
      </c>
      <c r="J2151" s="5">
        <v>5561.4720000000007</v>
      </c>
      <c r="K2151" s="5">
        <v>1275.4701453745531</v>
      </c>
      <c r="L2151">
        <f>YEAR(SalesData[Order Date])</f>
        <v>2023</v>
      </c>
      <c r="M2151">
        <f>MONTH(SalesData[Order Date])</f>
        <v>10</v>
      </c>
      <c r="N2151" t="str">
        <f>TEXT(SalesData[[#This Row],[Order Date]], "mmmm")</f>
        <v>October</v>
      </c>
      <c r="O2151" s="7">
        <f>IF(SalesData[Sales]=0,0,SalesData[Profit]/SalesData[Sales])</f>
        <v>0.22934038782799823</v>
      </c>
      <c r="P2151" s="8">
        <f t="shared" si="33"/>
        <v>2.8769361780478265E-5</v>
      </c>
      <c r="Q2151" t="str">
        <f>IF(SalesData[[#This Row],[Discount]]&gt;0, "Yes", "No")</f>
        <v>Yes</v>
      </c>
      <c r="R2151" t="str">
        <f>TEXT(SalesData[[#This Row],[Order Date]],"mmm-yyyy")</f>
        <v>Oct-2023</v>
      </c>
      <c r="S2151">
        <f>YEAR(SalesData[[#This Row],[Order Date]])*100 + MONTH(SalesData[[#This Row],[Order Date]])</f>
        <v>202310</v>
      </c>
    </row>
    <row r="2152" spans="1:19" x14ac:dyDescent="0.3">
      <c r="A2152" t="s">
        <v>8721</v>
      </c>
      <c r="B2152" s="3">
        <v>45220</v>
      </c>
      <c r="C2152" t="s">
        <v>8722</v>
      </c>
      <c r="D2152" t="s">
        <v>30</v>
      </c>
      <c r="E2152" t="s">
        <v>19</v>
      </c>
      <c r="F2152" t="s">
        <v>53</v>
      </c>
      <c r="G2152">
        <v>8</v>
      </c>
      <c r="H2152" s="5">
        <v>521.48</v>
      </c>
      <c r="I2152" s="5">
        <v>0.27</v>
      </c>
      <c r="J2152" s="5">
        <v>3045.4432000000002</v>
      </c>
      <c r="K2152" s="5">
        <v>437.77579207577747</v>
      </c>
      <c r="L2152">
        <f>YEAR(SalesData[Order Date])</f>
        <v>2023</v>
      </c>
      <c r="M2152">
        <f>MONTH(SalesData[Order Date])</f>
        <v>10</v>
      </c>
      <c r="N2152" t="str">
        <f>TEXT(SalesData[[#This Row],[Order Date]], "mmmm")</f>
        <v>October</v>
      </c>
      <c r="O2152" s="7">
        <f>IF(SalesData[Sales]=0,0,SalesData[Profit]/SalesData[Sales])</f>
        <v>0.14374781052418822</v>
      </c>
      <c r="P2152" s="8">
        <f t="shared" si="33"/>
        <v>6.4719644089897982E-5</v>
      </c>
      <c r="Q2152" t="str">
        <f>IF(SalesData[[#This Row],[Discount]]&gt;0, "Yes", "No")</f>
        <v>Yes</v>
      </c>
      <c r="R2152" t="str">
        <f>TEXT(SalesData[[#This Row],[Order Date]],"mmm-yyyy")</f>
        <v>Oct-2023</v>
      </c>
      <c r="S2152">
        <f>YEAR(SalesData[[#This Row],[Order Date]])*100 + MONTH(SalesData[[#This Row],[Order Date]])</f>
        <v>202310</v>
      </c>
    </row>
    <row r="2153" spans="1:19" x14ac:dyDescent="0.3">
      <c r="A2153" t="s">
        <v>8729</v>
      </c>
      <c r="B2153" s="3">
        <v>45224</v>
      </c>
      <c r="C2153" t="s">
        <v>8730</v>
      </c>
      <c r="D2153" t="s">
        <v>18</v>
      </c>
      <c r="E2153" t="s">
        <v>26</v>
      </c>
      <c r="F2153" t="s">
        <v>15</v>
      </c>
      <c r="G2153">
        <v>8</v>
      </c>
      <c r="H2153" s="5">
        <v>336.57</v>
      </c>
      <c r="I2153" s="5">
        <v>0.12</v>
      </c>
      <c r="J2153" s="5">
        <v>2369.4528</v>
      </c>
      <c r="K2153" s="5">
        <v>358.7119436783712</v>
      </c>
      <c r="L2153">
        <f>YEAR(SalesData[Order Date])</f>
        <v>2023</v>
      </c>
      <c r="M2153">
        <f>MONTH(SalesData[Order Date])</f>
        <v>10</v>
      </c>
      <c r="N2153" t="str">
        <f>TEXT(SalesData[[#This Row],[Order Date]], "mmmm")</f>
        <v>October</v>
      </c>
      <c r="O2153" s="7">
        <f>IF(SalesData[Sales]=0,0,SalesData[Profit]/SalesData[Sales])</f>
        <v>0.15139020438743123</v>
      </c>
      <c r="P2153" s="8">
        <f t="shared" si="33"/>
        <v>4.4567251983242712E-5</v>
      </c>
      <c r="Q2153" t="str">
        <f>IF(SalesData[[#This Row],[Discount]]&gt;0, "Yes", "No")</f>
        <v>Yes</v>
      </c>
      <c r="R2153" t="str">
        <f>TEXT(SalesData[[#This Row],[Order Date]],"mmm-yyyy")</f>
        <v>Oct-2023</v>
      </c>
      <c r="S2153">
        <f>YEAR(SalesData[[#This Row],[Order Date]])*100 + MONTH(SalesData[[#This Row],[Order Date]])</f>
        <v>202310</v>
      </c>
    </row>
    <row r="2154" spans="1:19" x14ac:dyDescent="0.3">
      <c r="A2154" t="s">
        <v>8737</v>
      </c>
      <c r="B2154" s="3">
        <v>45207</v>
      </c>
      <c r="C2154" t="s">
        <v>8738</v>
      </c>
      <c r="D2154" t="s">
        <v>30</v>
      </c>
      <c r="E2154" t="s">
        <v>26</v>
      </c>
      <c r="F2154" t="s">
        <v>27</v>
      </c>
      <c r="G2154">
        <v>1</v>
      </c>
      <c r="H2154" s="5">
        <v>359.99</v>
      </c>
      <c r="I2154" s="5">
        <v>0.28000000000000003</v>
      </c>
      <c r="J2154" s="5">
        <v>259.19279999999998</v>
      </c>
      <c r="K2154" s="5">
        <v>50.512559105197241</v>
      </c>
      <c r="L2154">
        <f>YEAR(SalesData[Order Date])</f>
        <v>2023</v>
      </c>
      <c r="M2154">
        <f>MONTH(SalesData[Order Date])</f>
        <v>10</v>
      </c>
      <c r="N2154" t="str">
        <f>TEXT(SalesData[[#This Row],[Order Date]], "mmmm")</f>
        <v>October</v>
      </c>
      <c r="O2154" s="7">
        <f>IF(SalesData[Sales]=0,0,SalesData[Profit]/SalesData[Sales])</f>
        <v>0.19488411369913533</v>
      </c>
      <c r="P2154" s="8">
        <f t="shared" si="33"/>
        <v>7.7779938331620324E-4</v>
      </c>
      <c r="Q2154" t="str">
        <f>IF(SalesData[[#This Row],[Discount]]&gt;0, "Yes", "No")</f>
        <v>Yes</v>
      </c>
      <c r="R2154" t="str">
        <f>TEXT(SalesData[[#This Row],[Order Date]],"mmm-yyyy")</f>
        <v>Oct-2023</v>
      </c>
      <c r="S2154">
        <f>YEAR(SalesData[[#This Row],[Order Date]])*100 + MONTH(SalesData[[#This Row],[Order Date]])</f>
        <v>202310</v>
      </c>
    </row>
    <row r="2155" spans="1:19" x14ac:dyDescent="0.3">
      <c r="A2155" t="s">
        <v>8761</v>
      </c>
      <c r="B2155" s="3">
        <v>45230</v>
      </c>
      <c r="C2155" t="s">
        <v>8762</v>
      </c>
      <c r="D2155" t="s">
        <v>30</v>
      </c>
      <c r="E2155" t="s">
        <v>14</v>
      </c>
      <c r="F2155" t="s">
        <v>39</v>
      </c>
      <c r="G2155">
        <v>9</v>
      </c>
      <c r="H2155" s="5">
        <v>124.39</v>
      </c>
      <c r="I2155" s="5">
        <v>0</v>
      </c>
      <c r="J2155" s="5">
        <v>1119.51</v>
      </c>
      <c r="K2155" s="5">
        <v>143.0240170143617</v>
      </c>
      <c r="L2155">
        <f>YEAR(SalesData[Order Date])</f>
        <v>2023</v>
      </c>
      <c r="M2155">
        <f>MONTH(SalesData[Order Date])</f>
        <v>10</v>
      </c>
      <c r="N2155" t="str">
        <f>TEXT(SalesData[[#This Row],[Order Date]], "mmmm")</f>
        <v>October</v>
      </c>
      <c r="O2155" s="7">
        <f>IF(SalesData[Sales]=0,0,SalesData[Profit]/SalesData[Sales])</f>
        <v>0.12775590840131995</v>
      </c>
      <c r="P2155" s="8">
        <f t="shared" si="33"/>
        <v>0</v>
      </c>
      <c r="Q2155" t="str">
        <f>IF(SalesData[[#This Row],[Discount]]&gt;0, "Yes", "No")</f>
        <v>No</v>
      </c>
      <c r="R2155" t="str">
        <f>TEXT(SalesData[[#This Row],[Order Date]],"mmm-yyyy")</f>
        <v>Oct-2023</v>
      </c>
      <c r="S2155">
        <f>YEAR(SalesData[[#This Row],[Order Date]])*100 + MONTH(SalesData[[#This Row],[Order Date]])</f>
        <v>202310</v>
      </c>
    </row>
    <row r="2156" spans="1:19" x14ac:dyDescent="0.3">
      <c r="A2156" t="s">
        <v>8771</v>
      </c>
      <c r="B2156" s="3">
        <v>45225</v>
      </c>
      <c r="C2156" t="s">
        <v>8772</v>
      </c>
      <c r="D2156" t="s">
        <v>23</v>
      </c>
      <c r="E2156" t="s">
        <v>14</v>
      </c>
      <c r="F2156" t="s">
        <v>39</v>
      </c>
      <c r="G2156">
        <v>7</v>
      </c>
      <c r="H2156" s="5">
        <v>933.41</v>
      </c>
      <c r="I2156" s="5">
        <v>0.13</v>
      </c>
      <c r="J2156" s="5">
        <v>5684.4668999999994</v>
      </c>
      <c r="K2156" s="5">
        <v>360.27215982161721</v>
      </c>
      <c r="L2156">
        <f>YEAR(SalesData[Order Date])</f>
        <v>2023</v>
      </c>
      <c r="M2156">
        <f>MONTH(SalesData[Order Date])</f>
        <v>10</v>
      </c>
      <c r="N2156" t="str">
        <f>TEXT(SalesData[[#This Row],[Order Date]], "mmmm")</f>
        <v>October</v>
      </c>
      <c r="O2156" s="7">
        <f>IF(SalesData[Sales]=0,0,SalesData[Profit]/SalesData[Sales])</f>
        <v>6.3378354762100422E-2</v>
      </c>
      <c r="P2156" s="8">
        <f t="shared" si="33"/>
        <v>1.9896324842704247E-5</v>
      </c>
      <c r="Q2156" t="str">
        <f>IF(SalesData[[#This Row],[Discount]]&gt;0, "Yes", "No")</f>
        <v>Yes</v>
      </c>
      <c r="R2156" t="str">
        <f>TEXT(SalesData[[#This Row],[Order Date]],"mmm-yyyy")</f>
        <v>Oct-2023</v>
      </c>
      <c r="S2156">
        <f>YEAR(SalesData[[#This Row],[Order Date]])*100 + MONTH(SalesData[[#This Row],[Order Date]])</f>
        <v>202310</v>
      </c>
    </row>
    <row r="2157" spans="1:19" x14ac:dyDescent="0.3">
      <c r="A2157" t="s">
        <v>8783</v>
      </c>
      <c r="B2157" s="3">
        <v>45212</v>
      </c>
      <c r="C2157" t="s">
        <v>8784</v>
      </c>
      <c r="D2157" t="s">
        <v>30</v>
      </c>
      <c r="E2157" t="s">
        <v>26</v>
      </c>
      <c r="F2157" t="s">
        <v>31</v>
      </c>
      <c r="G2157">
        <v>3</v>
      </c>
      <c r="H2157" s="5">
        <v>29.08</v>
      </c>
      <c r="I2157" s="5">
        <v>0.13</v>
      </c>
      <c r="J2157" s="5">
        <v>75.898799999999994</v>
      </c>
      <c r="K2157" s="5">
        <v>10.29134403308468</v>
      </c>
      <c r="L2157">
        <f>YEAR(SalesData[Order Date])</f>
        <v>2023</v>
      </c>
      <c r="M2157">
        <f>MONTH(SalesData[Order Date])</f>
        <v>10</v>
      </c>
      <c r="N2157" t="str">
        <f>TEXT(SalesData[[#This Row],[Order Date]], "mmmm")</f>
        <v>October</v>
      </c>
      <c r="O2157" s="7">
        <f>IF(SalesData[Sales]=0,0,SalesData[Profit]/SalesData[Sales])</f>
        <v>0.13559297423786254</v>
      </c>
      <c r="P2157" s="8">
        <f t="shared" si="33"/>
        <v>1.4901421366345714E-3</v>
      </c>
      <c r="Q2157" t="str">
        <f>IF(SalesData[[#This Row],[Discount]]&gt;0, "Yes", "No")</f>
        <v>Yes</v>
      </c>
      <c r="R2157" t="str">
        <f>TEXT(SalesData[[#This Row],[Order Date]],"mmm-yyyy")</f>
        <v>Oct-2023</v>
      </c>
      <c r="S2157">
        <f>YEAR(SalesData[[#This Row],[Order Date]])*100 + MONTH(SalesData[[#This Row],[Order Date]])</f>
        <v>202310</v>
      </c>
    </row>
    <row r="2158" spans="1:19" x14ac:dyDescent="0.3">
      <c r="A2158" t="s">
        <v>8788</v>
      </c>
      <c r="B2158" s="3">
        <v>45210</v>
      </c>
      <c r="C2158" t="s">
        <v>8789</v>
      </c>
      <c r="D2158" t="s">
        <v>23</v>
      </c>
      <c r="E2158" t="s">
        <v>19</v>
      </c>
      <c r="F2158" t="s">
        <v>34</v>
      </c>
      <c r="G2158">
        <v>7</v>
      </c>
      <c r="H2158" s="5">
        <v>851.3</v>
      </c>
      <c r="I2158" s="5">
        <v>0.3</v>
      </c>
      <c r="J2158" s="5">
        <v>4171.369999999999</v>
      </c>
      <c r="K2158" s="5">
        <v>570.44030717965313</v>
      </c>
      <c r="L2158">
        <f>YEAR(SalesData[Order Date])</f>
        <v>2023</v>
      </c>
      <c r="M2158">
        <f>MONTH(SalesData[Order Date])</f>
        <v>10</v>
      </c>
      <c r="N2158" t="str">
        <f>TEXT(SalesData[[#This Row],[Order Date]], "mmmm")</f>
        <v>October</v>
      </c>
      <c r="O2158" s="7">
        <f>IF(SalesData[Sales]=0,0,SalesData[Profit]/SalesData[Sales])</f>
        <v>0.13675130884569175</v>
      </c>
      <c r="P2158" s="8">
        <f t="shared" si="33"/>
        <v>5.0343172626738942E-5</v>
      </c>
      <c r="Q2158" t="str">
        <f>IF(SalesData[[#This Row],[Discount]]&gt;0, "Yes", "No")</f>
        <v>Yes</v>
      </c>
      <c r="R2158" t="str">
        <f>TEXT(SalesData[[#This Row],[Order Date]],"mmm-yyyy")</f>
        <v>Oct-2023</v>
      </c>
      <c r="S2158">
        <f>YEAR(SalesData[[#This Row],[Order Date]])*100 + MONTH(SalesData[[#This Row],[Order Date]])</f>
        <v>202310</v>
      </c>
    </row>
    <row r="2159" spans="1:19" x14ac:dyDescent="0.3">
      <c r="A2159" t="s">
        <v>8950</v>
      </c>
      <c r="B2159" s="3">
        <v>45214</v>
      </c>
      <c r="C2159" t="s">
        <v>8951</v>
      </c>
      <c r="D2159" t="s">
        <v>30</v>
      </c>
      <c r="E2159" t="s">
        <v>26</v>
      </c>
      <c r="F2159" t="s">
        <v>39</v>
      </c>
      <c r="G2159">
        <v>5</v>
      </c>
      <c r="H2159" s="5">
        <v>488.04</v>
      </c>
      <c r="I2159" s="5">
        <v>0.09</v>
      </c>
      <c r="J2159" s="5">
        <v>2220.5819999999999</v>
      </c>
      <c r="K2159" s="5">
        <v>585.28762881470027</v>
      </c>
      <c r="L2159">
        <f>YEAR(SalesData[Order Date])</f>
        <v>2023</v>
      </c>
      <c r="M2159">
        <f>MONTH(SalesData[Order Date])</f>
        <v>10</v>
      </c>
      <c r="N2159" t="str">
        <f>TEXT(SalesData[[#This Row],[Order Date]], "mmmm")</f>
        <v>October</v>
      </c>
      <c r="O2159" s="7">
        <f>IF(SalesData[Sales]=0,0,SalesData[Profit]/SalesData[Sales])</f>
        <v>0.26357397691897905</v>
      </c>
      <c r="P2159" s="8">
        <f t="shared" si="33"/>
        <v>3.6882222768625517E-5</v>
      </c>
      <c r="Q2159" t="str">
        <f>IF(SalesData[[#This Row],[Discount]]&gt;0, "Yes", "No")</f>
        <v>Yes</v>
      </c>
      <c r="R2159" t="str">
        <f>TEXT(SalesData[[#This Row],[Order Date]],"mmm-yyyy")</f>
        <v>Oct-2023</v>
      </c>
      <c r="S2159">
        <f>YEAR(SalesData[[#This Row],[Order Date]])*100 + MONTH(SalesData[[#This Row],[Order Date]])</f>
        <v>202310</v>
      </c>
    </row>
    <row r="2160" spans="1:19" x14ac:dyDescent="0.3">
      <c r="A2160" t="s">
        <v>8987</v>
      </c>
      <c r="B2160" s="3">
        <v>45225</v>
      </c>
      <c r="C2160" t="s">
        <v>8988</v>
      </c>
      <c r="D2160" t="s">
        <v>18</v>
      </c>
      <c r="E2160" t="s">
        <v>26</v>
      </c>
      <c r="F2160" t="s">
        <v>34</v>
      </c>
      <c r="G2160">
        <v>2</v>
      </c>
      <c r="H2160" s="5">
        <v>565.72</v>
      </c>
      <c r="I2160" s="5">
        <v>0.25</v>
      </c>
      <c r="J2160" s="5">
        <v>848.58</v>
      </c>
      <c r="K2160" s="5">
        <v>173.70510318752659</v>
      </c>
      <c r="L2160">
        <f>YEAR(SalesData[Order Date])</f>
        <v>2023</v>
      </c>
      <c r="M2160">
        <f>MONTH(SalesData[Order Date])</f>
        <v>10</v>
      </c>
      <c r="N2160" t="str">
        <f>TEXT(SalesData[[#This Row],[Order Date]], "mmmm")</f>
        <v>October</v>
      </c>
      <c r="O2160" s="7">
        <f>IF(SalesData[Sales]=0,0,SalesData[Profit]/SalesData[Sales])</f>
        <v>0.20470091586830538</v>
      </c>
      <c r="P2160" s="8">
        <f t="shared" si="33"/>
        <v>2.2095736406702962E-4</v>
      </c>
      <c r="Q2160" t="str">
        <f>IF(SalesData[[#This Row],[Discount]]&gt;0, "Yes", "No")</f>
        <v>Yes</v>
      </c>
      <c r="R2160" t="str">
        <f>TEXT(SalesData[[#This Row],[Order Date]],"mmm-yyyy")</f>
        <v>Oct-2023</v>
      </c>
      <c r="S2160">
        <f>YEAR(SalesData[[#This Row],[Order Date]])*100 + MONTH(SalesData[[#This Row],[Order Date]])</f>
        <v>202310</v>
      </c>
    </row>
    <row r="2161" spans="1:19" x14ac:dyDescent="0.3">
      <c r="A2161" t="s">
        <v>9020</v>
      </c>
      <c r="B2161" s="3">
        <v>45201</v>
      </c>
      <c r="C2161" t="s">
        <v>9021</v>
      </c>
      <c r="D2161" t="s">
        <v>30</v>
      </c>
      <c r="E2161" t="s">
        <v>19</v>
      </c>
      <c r="F2161" t="s">
        <v>62</v>
      </c>
      <c r="G2161">
        <v>7</v>
      </c>
      <c r="H2161" s="5">
        <v>38.340000000000003</v>
      </c>
      <c r="I2161" s="5">
        <v>0.01</v>
      </c>
      <c r="J2161" s="5">
        <v>265.69619999999998</v>
      </c>
      <c r="K2161" s="5">
        <v>68.387603525380072</v>
      </c>
      <c r="L2161">
        <f>YEAR(SalesData[Order Date])</f>
        <v>2023</v>
      </c>
      <c r="M2161">
        <f>MONTH(SalesData[Order Date])</f>
        <v>10</v>
      </c>
      <c r="N2161" t="str">
        <f>TEXT(SalesData[[#This Row],[Order Date]], "mmmm")</f>
        <v>October</v>
      </c>
      <c r="O2161" s="7">
        <f>IF(SalesData[Sales]=0,0,SalesData[Profit]/SalesData[Sales])</f>
        <v>0.2573902205804226</v>
      </c>
      <c r="P2161" s="8">
        <f t="shared" si="33"/>
        <v>3.7260600640882333E-5</v>
      </c>
      <c r="Q2161" t="str">
        <f>IF(SalesData[[#This Row],[Discount]]&gt;0, "Yes", "No")</f>
        <v>Yes</v>
      </c>
      <c r="R2161" t="str">
        <f>TEXT(SalesData[[#This Row],[Order Date]],"mmm-yyyy")</f>
        <v>Oct-2023</v>
      </c>
      <c r="S2161">
        <f>YEAR(SalesData[[#This Row],[Order Date]])*100 + MONTH(SalesData[[#This Row],[Order Date]])</f>
        <v>202310</v>
      </c>
    </row>
    <row r="2162" spans="1:19" x14ac:dyDescent="0.3">
      <c r="A2162" t="s">
        <v>9062</v>
      </c>
      <c r="B2162" s="3">
        <v>45230</v>
      </c>
      <c r="C2162" t="s">
        <v>9063</v>
      </c>
      <c r="D2162" t="s">
        <v>23</v>
      </c>
      <c r="E2162" t="s">
        <v>19</v>
      </c>
      <c r="F2162" t="s">
        <v>27</v>
      </c>
      <c r="G2162">
        <v>5</v>
      </c>
      <c r="H2162" s="5">
        <v>427.41</v>
      </c>
      <c r="I2162" s="5">
        <v>0.22</v>
      </c>
      <c r="J2162" s="5">
        <v>1666.8989999999999</v>
      </c>
      <c r="K2162" s="5">
        <v>87.668313835263518</v>
      </c>
      <c r="L2162">
        <f>YEAR(SalesData[Order Date])</f>
        <v>2023</v>
      </c>
      <c r="M2162">
        <f>MONTH(SalesData[Order Date])</f>
        <v>10</v>
      </c>
      <c r="N2162" t="str">
        <f>TEXT(SalesData[[#This Row],[Order Date]], "mmmm")</f>
        <v>October</v>
      </c>
      <c r="O2162" s="7">
        <f>IF(SalesData[Sales]=0,0,SalesData[Profit]/SalesData[Sales])</f>
        <v>5.2593656745407807E-2</v>
      </c>
      <c r="P2162" s="8">
        <f t="shared" si="33"/>
        <v>1.0294564937647691E-4</v>
      </c>
      <c r="Q2162" t="str">
        <f>IF(SalesData[[#This Row],[Discount]]&gt;0, "Yes", "No")</f>
        <v>Yes</v>
      </c>
      <c r="R2162" t="str">
        <f>TEXT(SalesData[[#This Row],[Order Date]],"mmm-yyyy")</f>
        <v>Oct-2023</v>
      </c>
      <c r="S2162">
        <f>YEAR(SalesData[[#This Row],[Order Date]])*100 + MONTH(SalesData[[#This Row],[Order Date]])</f>
        <v>202310</v>
      </c>
    </row>
    <row r="2163" spans="1:19" x14ac:dyDescent="0.3">
      <c r="A2163" t="s">
        <v>9082</v>
      </c>
      <c r="B2163" s="3">
        <v>45220</v>
      </c>
      <c r="C2163" t="s">
        <v>9083</v>
      </c>
      <c r="D2163" t="s">
        <v>18</v>
      </c>
      <c r="E2163" t="s">
        <v>26</v>
      </c>
      <c r="F2163" t="s">
        <v>27</v>
      </c>
      <c r="G2163">
        <v>4</v>
      </c>
      <c r="H2163" s="5">
        <v>911.67</v>
      </c>
      <c r="I2163" s="5">
        <v>0.26</v>
      </c>
      <c r="J2163" s="5">
        <v>2698.5432000000001</v>
      </c>
      <c r="K2163" s="5">
        <v>168.47983961553589</v>
      </c>
      <c r="L2163">
        <f>YEAR(SalesData[Order Date])</f>
        <v>2023</v>
      </c>
      <c r="M2163">
        <f>MONTH(SalesData[Order Date])</f>
        <v>10</v>
      </c>
      <c r="N2163" t="str">
        <f>TEXT(SalesData[[#This Row],[Order Date]], "mmmm")</f>
        <v>October</v>
      </c>
      <c r="O2163" s="7">
        <f>IF(SalesData[Sales]=0,0,SalesData[Profit]/SalesData[Sales])</f>
        <v>6.2433627008652626E-2</v>
      </c>
      <c r="P2163" s="8">
        <f t="shared" si="33"/>
        <v>7.1297728344686136E-5</v>
      </c>
      <c r="Q2163" t="str">
        <f>IF(SalesData[[#This Row],[Discount]]&gt;0, "Yes", "No")</f>
        <v>Yes</v>
      </c>
      <c r="R2163" t="str">
        <f>TEXT(SalesData[[#This Row],[Order Date]],"mmm-yyyy")</f>
        <v>Oct-2023</v>
      </c>
      <c r="S2163">
        <f>YEAR(SalesData[[#This Row],[Order Date]])*100 + MONTH(SalesData[[#This Row],[Order Date]])</f>
        <v>202310</v>
      </c>
    </row>
    <row r="2164" spans="1:19" x14ac:dyDescent="0.3">
      <c r="A2164" t="s">
        <v>9105</v>
      </c>
      <c r="B2164" s="3">
        <v>45206</v>
      </c>
      <c r="C2164" t="s">
        <v>9106</v>
      </c>
      <c r="D2164" t="s">
        <v>18</v>
      </c>
      <c r="E2164" t="s">
        <v>19</v>
      </c>
      <c r="F2164" t="s">
        <v>31</v>
      </c>
      <c r="G2164">
        <v>5</v>
      </c>
      <c r="H2164" s="5">
        <v>138.08000000000001</v>
      </c>
      <c r="I2164" s="5">
        <v>0.28999999999999998</v>
      </c>
      <c r="J2164" s="5">
        <v>490.18400000000003</v>
      </c>
      <c r="K2164" s="5">
        <v>39.689729278098469</v>
      </c>
      <c r="L2164">
        <f>YEAR(SalesData[Order Date])</f>
        <v>2023</v>
      </c>
      <c r="M2164">
        <f>MONTH(SalesData[Order Date])</f>
        <v>10</v>
      </c>
      <c r="N2164" t="str">
        <f>TEXT(SalesData[[#This Row],[Order Date]], "mmmm")</f>
        <v>October</v>
      </c>
      <c r="O2164" s="7">
        <f>IF(SalesData[Sales]=0,0,SalesData[Profit]/SalesData[Sales])</f>
        <v>8.0969042804535582E-2</v>
      </c>
      <c r="P2164" s="8">
        <f t="shared" si="33"/>
        <v>4.2004634994206251E-4</v>
      </c>
      <c r="Q2164" t="str">
        <f>IF(SalesData[[#This Row],[Discount]]&gt;0, "Yes", "No")</f>
        <v>Yes</v>
      </c>
      <c r="R2164" t="str">
        <f>TEXT(SalesData[[#This Row],[Order Date]],"mmm-yyyy")</f>
        <v>Oct-2023</v>
      </c>
      <c r="S2164">
        <f>YEAR(SalesData[[#This Row],[Order Date]])*100 + MONTH(SalesData[[#This Row],[Order Date]])</f>
        <v>202310</v>
      </c>
    </row>
    <row r="2165" spans="1:19" x14ac:dyDescent="0.3">
      <c r="A2165" t="s">
        <v>9148</v>
      </c>
      <c r="B2165" s="3">
        <v>45223</v>
      </c>
      <c r="C2165" t="s">
        <v>9149</v>
      </c>
      <c r="D2165" t="s">
        <v>23</v>
      </c>
      <c r="E2165" t="s">
        <v>14</v>
      </c>
      <c r="F2165" t="s">
        <v>34</v>
      </c>
      <c r="G2165">
        <v>2</v>
      </c>
      <c r="H2165" s="5">
        <v>149.71</v>
      </c>
      <c r="I2165" s="5">
        <v>0.19</v>
      </c>
      <c r="J2165" s="5">
        <v>242.53020000000001</v>
      </c>
      <c r="K2165" s="5">
        <v>55.047654516222593</v>
      </c>
      <c r="L2165">
        <f>YEAR(SalesData[Order Date])</f>
        <v>2023</v>
      </c>
      <c r="M2165">
        <f>MONTH(SalesData[Order Date])</f>
        <v>10</v>
      </c>
      <c r="N2165" t="str">
        <f>TEXT(SalesData[[#This Row],[Order Date]], "mmmm")</f>
        <v>October</v>
      </c>
      <c r="O2165" s="7">
        <f>IF(SalesData[Sales]=0,0,SalesData[Profit]/SalesData[Sales])</f>
        <v>0.2269723709303938</v>
      </c>
      <c r="P2165" s="8">
        <f t="shared" si="33"/>
        <v>6.3456014962260364E-4</v>
      </c>
      <c r="Q2165" t="str">
        <f>IF(SalesData[[#This Row],[Discount]]&gt;0, "Yes", "No")</f>
        <v>Yes</v>
      </c>
      <c r="R2165" t="str">
        <f>TEXT(SalesData[[#This Row],[Order Date]],"mmm-yyyy")</f>
        <v>Oct-2023</v>
      </c>
      <c r="S2165">
        <f>YEAR(SalesData[[#This Row],[Order Date]])*100 + MONTH(SalesData[[#This Row],[Order Date]])</f>
        <v>202310</v>
      </c>
    </row>
    <row r="2166" spans="1:19" x14ac:dyDescent="0.3">
      <c r="A2166" t="s">
        <v>9186</v>
      </c>
      <c r="B2166" s="3">
        <v>45230</v>
      </c>
      <c r="C2166" t="s">
        <v>9187</v>
      </c>
      <c r="D2166" t="s">
        <v>30</v>
      </c>
      <c r="E2166" t="s">
        <v>14</v>
      </c>
      <c r="F2166" t="s">
        <v>44</v>
      </c>
      <c r="G2166">
        <v>3</v>
      </c>
      <c r="H2166" s="5">
        <v>969.81</v>
      </c>
      <c r="I2166" s="5">
        <v>0.16</v>
      </c>
      <c r="J2166" s="5">
        <v>2443.9212000000002</v>
      </c>
      <c r="K2166" s="5">
        <v>500.85486476909063</v>
      </c>
      <c r="L2166">
        <f>YEAR(SalesData[Order Date])</f>
        <v>2023</v>
      </c>
      <c r="M2166">
        <f>MONTH(SalesData[Order Date])</f>
        <v>10</v>
      </c>
      <c r="N2166" t="str">
        <f>TEXT(SalesData[[#This Row],[Order Date]], "mmmm")</f>
        <v>October</v>
      </c>
      <c r="O2166" s="7">
        <f>IF(SalesData[Sales]=0,0,SalesData[Profit]/SalesData[Sales])</f>
        <v>0.20493904008406269</v>
      </c>
      <c r="P2166" s="8">
        <f t="shared" si="33"/>
        <v>5.4993589809687811E-5</v>
      </c>
      <c r="Q2166" t="str">
        <f>IF(SalesData[[#This Row],[Discount]]&gt;0, "Yes", "No")</f>
        <v>Yes</v>
      </c>
      <c r="R2166" t="str">
        <f>TEXT(SalesData[[#This Row],[Order Date]],"mmm-yyyy")</f>
        <v>Oct-2023</v>
      </c>
      <c r="S2166">
        <f>YEAR(SalesData[[#This Row],[Order Date]])*100 + MONTH(SalesData[[#This Row],[Order Date]])</f>
        <v>202310</v>
      </c>
    </row>
    <row r="2167" spans="1:19" x14ac:dyDescent="0.3">
      <c r="A2167" t="s">
        <v>9194</v>
      </c>
      <c r="B2167" s="3">
        <v>45218</v>
      </c>
      <c r="C2167" t="s">
        <v>9195</v>
      </c>
      <c r="D2167" t="s">
        <v>30</v>
      </c>
      <c r="E2167" t="s">
        <v>14</v>
      </c>
      <c r="F2167" t="s">
        <v>62</v>
      </c>
      <c r="G2167">
        <v>5</v>
      </c>
      <c r="H2167" s="5">
        <v>52.21</v>
      </c>
      <c r="I2167" s="5">
        <v>0.22</v>
      </c>
      <c r="J2167" s="5">
        <v>203.619</v>
      </c>
      <c r="K2167" s="5">
        <v>55.061981299429299</v>
      </c>
      <c r="L2167">
        <f>YEAR(SalesData[Order Date])</f>
        <v>2023</v>
      </c>
      <c r="M2167">
        <f>MONTH(SalesData[Order Date])</f>
        <v>10</v>
      </c>
      <c r="N2167" t="str">
        <f>TEXT(SalesData[[#This Row],[Order Date]], "mmmm")</f>
        <v>October</v>
      </c>
      <c r="O2167" s="7">
        <f>IF(SalesData[Sales]=0,0,SalesData[Profit]/SalesData[Sales])</f>
        <v>0.27041671602075101</v>
      </c>
      <c r="P2167" s="8">
        <f t="shared" si="33"/>
        <v>8.4275043095192494E-4</v>
      </c>
      <c r="Q2167" t="str">
        <f>IF(SalesData[[#This Row],[Discount]]&gt;0, "Yes", "No")</f>
        <v>Yes</v>
      </c>
      <c r="R2167" t="str">
        <f>TEXT(SalesData[[#This Row],[Order Date]],"mmm-yyyy")</f>
        <v>Oct-2023</v>
      </c>
      <c r="S2167">
        <f>YEAR(SalesData[[#This Row],[Order Date]])*100 + MONTH(SalesData[[#This Row],[Order Date]])</f>
        <v>202310</v>
      </c>
    </row>
    <row r="2168" spans="1:19" x14ac:dyDescent="0.3">
      <c r="A2168" t="s">
        <v>9196</v>
      </c>
      <c r="B2168" s="3">
        <v>45209</v>
      </c>
      <c r="C2168" t="s">
        <v>9197</v>
      </c>
      <c r="D2168" t="s">
        <v>30</v>
      </c>
      <c r="E2168" t="s">
        <v>26</v>
      </c>
      <c r="F2168" t="s">
        <v>15</v>
      </c>
      <c r="G2168">
        <v>8</v>
      </c>
      <c r="H2168" s="5">
        <v>502.8</v>
      </c>
      <c r="I2168" s="5">
        <v>0.17</v>
      </c>
      <c r="J2168" s="5">
        <v>3338.5920000000001</v>
      </c>
      <c r="K2168" s="5">
        <v>537.47244964818617</v>
      </c>
      <c r="L2168">
        <f>YEAR(SalesData[Order Date])</f>
        <v>2023</v>
      </c>
      <c r="M2168">
        <f>MONTH(SalesData[Order Date])</f>
        <v>10</v>
      </c>
      <c r="N2168" t="str">
        <f>TEXT(SalesData[[#This Row],[Order Date]], "mmmm")</f>
        <v>October</v>
      </c>
      <c r="O2168" s="7">
        <f>IF(SalesData[Sales]=0,0,SalesData[Profit]/SalesData[Sales])</f>
        <v>0.16098776060332803</v>
      </c>
      <c r="P2168" s="8">
        <f t="shared" si="33"/>
        <v>4.2263325377883855E-5</v>
      </c>
      <c r="Q2168" t="str">
        <f>IF(SalesData[[#This Row],[Discount]]&gt;0, "Yes", "No")</f>
        <v>Yes</v>
      </c>
      <c r="R2168" t="str">
        <f>TEXT(SalesData[[#This Row],[Order Date]],"mmm-yyyy")</f>
        <v>Oct-2023</v>
      </c>
      <c r="S2168">
        <f>YEAR(SalesData[[#This Row],[Order Date]])*100 + MONTH(SalesData[[#This Row],[Order Date]])</f>
        <v>202310</v>
      </c>
    </row>
    <row r="2169" spans="1:19" x14ac:dyDescent="0.3">
      <c r="A2169" t="s">
        <v>9283</v>
      </c>
      <c r="B2169" s="3">
        <v>45216</v>
      </c>
      <c r="C2169" t="s">
        <v>9284</v>
      </c>
      <c r="D2169" t="s">
        <v>13</v>
      </c>
      <c r="E2169" t="s">
        <v>19</v>
      </c>
      <c r="F2169" t="s">
        <v>62</v>
      </c>
      <c r="G2169">
        <v>1</v>
      </c>
      <c r="H2169" s="5">
        <v>860</v>
      </c>
      <c r="I2169" s="5">
        <v>0.26</v>
      </c>
      <c r="J2169" s="5">
        <v>636.4</v>
      </c>
      <c r="K2169" s="5">
        <v>171.15575127115349</v>
      </c>
      <c r="L2169">
        <f>YEAR(SalesData[Order Date])</f>
        <v>2023</v>
      </c>
      <c r="M2169">
        <f>MONTH(SalesData[Order Date])</f>
        <v>10</v>
      </c>
      <c r="N2169" t="str">
        <f>TEXT(SalesData[[#This Row],[Order Date]], "mmmm")</f>
        <v>October</v>
      </c>
      <c r="O2169" s="7">
        <f>IF(SalesData[Sales]=0,0,SalesData[Profit]/SalesData[Sales])</f>
        <v>0.26894366950212678</v>
      </c>
      <c r="P2169" s="8">
        <f t="shared" si="33"/>
        <v>3.0232558139534885E-4</v>
      </c>
      <c r="Q2169" t="str">
        <f>IF(SalesData[[#This Row],[Discount]]&gt;0, "Yes", "No")</f>
        <v>Yes</v>
      </c>
      <c r="R2169" t="str">
        <f>TEXT(SalesData[[#This Row],[Order Date]],"mmm-yyyy")</f>
        <v>Oct-2023</v>
      </c>
      <c r="S2169">
        <f>YEAR(SalesData[[#This Row],[Order Date]])*100 + MONTH(SalesData[[#This Row],[Order Date]])</f>
        <v>202310</v>
      </c>
    </row>
    <row r="2170" spans="1:19" x14ac:dyDescent="0.3">
      <c r="A2170" t="s">
        <v>9370</v>
      </c>
      <c r="B2170" s="3">
        <v>45210</v>
      </c>
      <c r="C2170" t="s">
        <v>7672</v>
      </c>
      <c r="D2170" t="s">
        <v>18</v>
      </c>
      <c r="E2170" t="s">
        <v>14</v>
      </c>
      <c r="F2170" t="s">
        <v>31</v>
      </c>
      <c r="G2170">
        <v>4</v>
      </c>
      <c r="H2170" s="5">
        <v>438.47</v>
      </c>
      <c r="I2170" s="5">
        <v>0.24</v>
      </c>
      <c r="J2170" s="5">
        <v>1332.9487999999999</v>
      </c>
      <c r="K2170" s="5">
        <v>275.97300823112869</v>
      </c>
      <c r="L2170">
        <f>YEAR(SalesData[Order Date])</f>
        <v>2023</v>
      </c>
      <c r="M2170">
        <f>MONTH(SalesData[Order Date])</f>
        <v>10</v>
      </c>
      <c r="N2170" t="str">
        <f>TEXT(SalesData[[#This Row],[Order Date]], "mmmm")</f>
        <v>October</v>
      </c>
      <c r="O2170" s="7">
        <f>IF(SalesData[Sales]=0,0,SalesData[Profit]/SalesData[Sales])</f>
        <v>0.20703946635544343</v>
      </c>
      <c r="P2170" s="8">
        <f t="shared" si="33"/>
        <v>1.3683946450156225E-4</v>
      </c>
      <c r="Q2170" t="str">
        <f>IF(SalesData[[#This Row],[Discount]]&gt;0, "Yes", "No")</f>
        <v>Yes</v>
      </c>
      <c r="R2170" t="str">
        <f>TEXT(SalesData[[#This Row],[Order Date]],"mmm-yyyy")</f>
        <v>Oct-2023</v>
      </c>
      <c r="S2170">
        <f>YEAR(SalesData[[#This Row],[Order Date]])*100 + MONTH(SalesData[[#This Row],[Order Date]])</f>
        <v>202310</v>
      </c>
    </row>
    <row r="2171" spans="1:19" x14ac:dyDescent="0.3">
      <c r="A2171" t="s">
        <v>9416</v>
      </c>
      <c r="B2171" s="3">
        <v>45228</v>
      </c>
      <c r="C2171" t="s">
        <v>9417</v>
      </c>
      <c r="D2171" t="s">
        <v>23</v>
      </c>
      <c r="E2171" t="s">
        <v>14</v>
      </c>
      <c r="F2171" t="s">
        <v>39</v>
      </c>
      <c r="G2171">
        <v>1</v>
      </c>
      <c r="H2171" s="5">
        <v>716.35</v>
      </c>
      <c r="I2171" s="5">
        <v>0.26</v>
      </c>
      <c r="J2171" s="5">
        <v>530.09900000000005</v>
      </c>
      <c r="K2171" s="5">
        <v>158.26345303314699</v>
      </c>
      <c r="L2171">
        <f>YEAR(SalesData[Order Date])</f>
        <v>2023</v>
      </c>
      <c r="M2171">
        <f>MONTH(SalesData[Order Date])</f>
        <v>10</v>
      </c>
      <c r="N2171" t="str">
        <f>TEXT(SalesData[[#This Row],[Order Date]], "mmmm")</f>
        <v>October</v>
      </c>
      <c r="O2171" s="7">
        <f>IF(SalesData[Sales]=0,0,SalesData[Profit]/SalesData[Sales])</f>
        <v>0.29855452101050367</v>
      </c>
      <c r="P2171" s="8">
        <f t="shared" si="33"/>
        <v>3.629510714036435E-4</v>
      </c>
      <c r="Q2171" t="str">
        <f>IF(SalesData[[#This Row],[Discount]]&gt;0, "Yes", "No")</f>
        <v>Yes</v>
      </c>
      <c r="R2171" t="str">
        <f>TEXT(SalesData[[#This Row],[Order Date]],"mmm-yyyy")</f>
        <v>Oct-2023</v>
      </c>
      <c r="S2171">
        <f>YEAR(SalesData[[#This Row],[Order Date]])*100 + MONTH(SalesData[[#This Row],[Order Date]])</f>
        <v>202310</v>
      </c>
    </row>
    <row r="2172" spans="1:19" x14ac:dyDescent="0.3">
      <c r="A2172" t="s">
        <v>9426</v>
      </c>
      <c r="B2172" s="3">
        <v>45214</v>
      </c>
      <c r="C2172" t="s">
        <v>9427</v>
      </c>
      <c r="D2172" t="s">
        <v>18</v>
      </c>
      <c r="E2172" t="s">
        <v>19</v>
      </c>
      <c r="F2172" t="s">
        <v>91</v>
      </c>
      <c r="G2172">
        <v>1</v>
      </c>
      <c r="H2172" s="5">
        <v>687.58</v>
      </c>
      <c r="I2172" s="5">
        <v>0.22</v>
      </c>
      <c r="J2172" s="5">
        <v>536.31240000000003</v>
      </c>
      <c r="K2172" s="5">
        <v>141.5742194316413</v>
      </c>
      <c r="L2172">
        <f>YEAR(SalesData[Order Date])</f>
        <v>2023</v>
      </c>
      <c r="M2172">
        <f>MONTH(SalesData[Order Date])</f>
        <v>10</v>
      </c>
      <c r="N2172" t="str">
        <f>TEXT(SalesData[[#This Row],[Order Date]], "mmmm")</f>
        <v>October</v>
      </c>
      <c r="O2172" s="7">
        <f>IF(SalesData[Sales]=0,0,SalesData[Profit]/SalesData[Sales])</f>
        <v>0.26397715106277853</v>
      </c>
      <c r="P2172" s="8">
        <f t="shared" si="33"/>
        <v>3.1996276796881817E-4</v>
      </c>
      <c r="Q2172" t="str">
        <f>IF(SalesData[[#This Row],[Discount]]&gt;0, "Yes", "No")</f>
        <v>Yes</v>
      </c>
      <c r="R2172" t="str">
        <f>TEXT(SalesData[[#This Row],[Order Date]],"mmm-yyyy")</f>
        <v>Oct-2023</v>
      </c>
      <c r="S2172">
        <f>YEAR(SalesData[[#This Row],[Order Date]])*100 + MONTH(SalesData[[#This Row],[Order Date]])</f>
        <v>202310</v>
      </c>
    </row>
    <row r="2173" spans="1:19" x14ac:dyDescent="0.3">
      <c r="A2173" t="s">
        <v>9504</v>
      </c>
      <c r="B2173" s="3">
        <v>45228</v>
      </c>
      <c r="C2173" t="s">
        <v>9505</v>
      </c>
      <c r="D2173" t="s">
        <v>23</v>
      </c>
      <c r="E2173" t="s">
        <v>14</v>
      </c>
      <c r="F2173" t="s">
        <v>31</v>
      </c>
      <c r="G2173">
        <v>1</v>
      </c>
      <c r="H2173" s="5">
        <v>844.04</v>
      </c>
      <c r="I2173" s="5">
        <v>0.23</v>
      </c>
      <c r="J2173" s="5">
        <v>649.91079999999999</v>
      </c>
      <c r="K2173" s="5">
        <v>159.03770464692349</v>
      </c>
      <c r="L2173">
        <f>YEAR(SalesData[Order Date])</f>
        <v>2023</v>
      </c>
      <c r="M2173">
        <f>MONTH(SalesData[Order Date])</f>
        <v>10</v>
      </c>
      <c r="N2173" t="str">
        <f>TEXT(SalesData[[#This Row],[Order Date]], "mmmm")</f>
        <v>October</v>
      </c>
      <c r="O2173" s="7">
        <f>IF(SalesData[Sales]=0,0,SalesData[Profit]/SalesData[Sales])</f>
        <v>0.24470697309065104</v>
      </c>
      <c r="P2173" s="8">
        <f t="shared" si="33"/>
        <v>2.7249893369982468E-4</v>
      </c>
      <c r="Q2173" t="str">
        <f>IF(SalesData[[#This Row],[Discount]]&gt;0, "Yes", "No")</f>
        <v>Yes</v>
      </c>
      <c r="R2173" t="str">
        <f>TEXT(SalesData[[#This Row],[Order Date]],"mmm-yyyy")</f>
        <v>Oct-2023</v>
      </c>
      <c r="S2173">
        <f>YEAR(SalesData[[#This Row],[Order Date]])*100 + MONTH(SalesData[[#This Row],[Order Date]])</f>
        <v>202310</v>
      </c>
    </row>
    <row r="2174" spans="1:19" x14ac:dyDescent="0.3">
      <c r="A2174" t="s">
        <v>9566</v>
      </c>
      <c r="B2174" s="3">
        <v>45225</v>
      </c>
      <c r="C2174" t="s">
        <v>9567</v>
      </c>
      <c r="D2174" t="s">
        <v>18</v>
      </c>
      <c r="E2174" t="s">
        <v>26</v>
      </c>
      <c r="F2174" t="s">
        <v>91</v>
      </c>
      <c r="G2174">
        <v>6</v>
      </c>
      <c r="H2174" s="5">
        <v>462.86</v>
      </c>
      <c r="I2174" s="5">
        <v>0.25</v>
      </c>
      <c r="J2174" s="5">
        <v>2082.87</v>
      </c>
      <c r="K2174" s="5">
        <v>577.49525936844486</v>
      </c>
      <c r="L2174">
        <f>YEAR(SalesData[Order Date])</f>
        <v>2023</v>
      </c>
      <c r="M2174">
        <f>MONTH(SalesData[Order Date])</f>
        <v>10</v>
      </c>
      <c r="N2174" t="str">
        <f>TEXT(SalesData[[#This Row],[Order Date]], "mmmm")</f>
        <v>October</v>
      </c>
      <c r="O2174" s="7">
        <f>IF(SalesData[Sales]=0,0,SalesData[Profit]/SalesData[Sales])</f>
        <v>0.27725938698451891</v>
      </c>
      <c r="P2174" s="8">
        <f t="shared" si="33"/>
        <v>9.0020020452548653E-5</v>
      </c>
      <c r="Q2174" t="str">
        <f>IF(SalesData[[#This Row],[Discount]]&gt;0, "Yes", "No")</f>
        <v>Yes</v>
      </c>
      <c r="R2174" t="str">
        <f>TEXT(SalesData[[#This Row],[Order Date]],"mmm-yyyy")</f>
        <v>Oct-2023</v>
      </c>
      <c r="S2174">
        <f>YEAR(SalesData[[#This Row],[Order Date]])*100 + MONTH(SalesData[[#This Row],[Order Date]])</f>
        <v>202310</v>
      </c>
    </row>
    <row r="2175" spans="1:19" x14ac:dyDescent="0.3">
      <c r="A2175" t="s">
        <v>9588</v>
      </c>
      <c r="B2175" s="3">
        <v>45226</v>
      </c>
      <c r="C2175" t="s">
        <v>9589</v>
      </c>
      <c r="D2175" t="s">
        <v>18</v>
      </c>
      <c r="E2175" t="s">
        <v>14</v>
      </c>
      <c r="F2175" t="s">
        <v>34</v>
      </c>
      <c r="G2175">
        <v>2</v>
      </c>
      <c r="H2175" s="5">
        <v>82.01</v>
      </c>
      <c r="I2175" s="5">
        <v>0.19</v>
      </c>
      <c r="J2175" s="5">
        <v>132.8562</v>
      </c>
      <c r="K2175" s="5">
        <v>24.01348121661708</v>
      </c>
      <c r="L2175">
        <f>YEAR(SalesData[Order Date])</f>
        <v>2023</v>
      </c>
      <c r="M2175">
        <f>MONTH(SalesData[Order Date])</f>
        <v>10</v>
      </c>
      <c r="N2175" t="str">
        <f>TEXT(SalesData[[#This Row],[Order Date]], "mmmm")</f>
        <v>October</v>
      </c>
      <c r="O2175" s="7">
        <f>IF(SalesData[Sales]=0,0,SalesData[Profit]/SalesData[Sales])</f>
        <v>0.18074791554038938</v>
      </c>
      <c r="P2175" s="8">
        <f t="shared" si="33"/>
        <v>1.1583953176441896E-3</v>
      </c>
      <c r="Q2175" t="str">
        <f>IF(SalesData[[#This Row],[Discount]]&gt;0, "Yes", "No")</f>
        <v>Yes</v>
      </c>
      <c r="R2175" t="str">
        <f>TEXT(SalesData[[#This Row],[Order Date]],"mmm-yyyy")</f>
        <v>Oct-2023</v>
      </c>
      <c r="S2175">
        <f>YEAR(SalesData[[#This Row],[Order Date]])*100 + MONTH(SalesData[[#This Row],[Order Date]])</f>
        <v>202310</v>
      </c>
    </row>
    <row r="2176" spans="1:19" x14ac:dyDescent="0.3">
      <c r="A2176" t="s">
        <v>9625</v>
      </c>
      <c r="B2176" s="3">
        <v>45219</v>
      </c>
      <c r="C2176" t="s">
        <v>9626</v>
      </c>
      <c r="D2176" t="s">
        <v>18</v>
      </c>
      <c r="E2176" t="s">
        <v>26</v>
      </c>
      <c r="F2176" t="s">
        <v>31</v>
      </c>
      <c r="G2176">
        <v>6</v>
      </c>
      <c r="H2176" s="5">
        <v>278.54000000000002</v>
      </c>
      <c r="I2176" s="5">
        <v>0.1</v>
      </c>
      <c r="J2176" s="5">
        <v>1504.116</v>
      </c>
      <c r="K2176" s="5">
        <v>144.97694570314439</v>
      </c>
      <c r="L2176">
        <f>YEAR(SalesData[Order Date])</f>
        <v>2023</v>
      </c>
      <c r="M2176">
        <f>MONTH(SalesData[Order Date])</f>
        <v>10</v>
      </c>
      <c r="N2176" t="str">
        <f>TEXT(SalesData[[#This Row],[Order Date]], "mmmm")</f>
        <v>October</v>
      </c>
      <c r="O2176" s="7">
        <f>IF(SalesData[Sales]=0,0,SalesData[Profit]/SalesData[Sales])</f>
        <v>9.6386811724058774E-2</v>
      </c>
      <c r="P2176" s="8">
        <f t="shared" si="33"/>
        <v>5.9835810535889517E-5</v>
      </c>
      <c r="Q2176" t="str">
        <f>IF(SalesData[[#This Row],[Discount]]&gt;0, "Yes", "No")</f>
        <v>Yes</v>
      </c>
      <c r="R2176" t="str">
        <f>TEXT(SalesData[[#This Row],[Order Date]],"mmm-yyyy")</f>
        <v>Oct-2023</v>
      </c>
      <c r="S2176">
        <f>YEAR(SalesData[[#This Row],[Order Date]])*100 + MONTH(SalesData[[#This Row],[Order Date]])</f>
        <v>202310</v>
      </c>
    </row>
    <row r="2177" spans="1:19" x14ac:dyDescent="0.3">
      <c r="A2177" t="s">
        <v>9663</v>
      </c>
      <c r="B2177" s="3">
        <v>45210</v>
      </c>
      <c r="C2177" t="s">
        <v>9664</v>
      </c>
      <c r="D2177" t="s">
        <v>13</v>
      </c>
      <c r="E2177" t="s">
        <v>14</v>
      </c>
      <c r="F2177" t="s">
        <v>62</v>
      </c>
      <c r="G2177">
        <v>2</v>
      </c>
      <c r="H2177" s="5">
        <v>97.76</v>
      </c>
      <c r="I2177" s="5">
        <v>0.17</v>
      </c>
      <c r="J2177" s="5">
        <v>162.2816</v>
      </c>
      <c r="K2177" s="5">
        <v>23.642287806114549</v>
      </c>
      <c r="L2177">
        <f>YEAR(SalesData[Order Date])</f>
        <v>2023</v>
      </c>
      <c r="M2177">
        <f>MONTH(SalesData[Order Date])</f>
        <v>10</v>
      </c>
      <c r="N2177" t="str">
        <f>TEXT(SalesData[[#This Row],[Order Date]], "mmmm")</f>
        <v>October</v>
      </c>
      <c r="O2177" s="7">
        <f>IF(SalesData[Sales]=0,0,SalesData[Profit]/SalesData[Sales])</f>
        <v>0.14568680494963415</v>
      </c>
      <c r="P2177" s="8">
        <f t="shared" si="33"/>
        <v>8.6947626841243865E-4</v>
      </c>
      <c r="Q2177" t="str">
        <f>IF(SalesData[[#This Row],[Discount]]&gt;0, "Yes", "No")</f>
        <v>Yes</v>
      </c>
      <c r="R2177" t="str">
        <f>TEXT(SalesData[[#This Row],[Order Date]],"mmm-yyyy")</f>
        <v>Oct-2023</v>
      </c>
      <c r="S2177">
        <f>YEAR(SalesData[[#This Row],[Order Date]])*100 + MONTH(SalesData[[#This Row],[Order Date]])</f>
        <v>202310</v>
      </c>
    </row>
    <row r="2178" spans="1:19" x14ac:dyDescent="0.3">
      <c r="A2178" t="s">
        <v>9726</v>
      </c>
      <c r="B2178" s="3">
        <v>45205</v>
      </c>
      <c r="C2178" t="s">
        <v>9727</v>
      </c>
      <c r="D2178" t="s">
        <v>30</v>
      </c>
      <c r="E2178" t="s">
        <v>26</v>
      </c>
      <c r="F2178" t="s">
        <v>27</v>
      </c>
      <c r="G2178">
        <v>2</v>
      </c>
      <c r="H2178" s="5">
        <v>916.03</v>
      </c>
      <c r="I2178" s="5">
        <v>0.08</v>
      </c>
      <c r="J2178" s="5">
        <v>1685.4952000000001</v>
      </c>
      <c r="K2178" s="5">
        <v>302.13942586740859</v>
      </c>
      <c r="L2178">
        <f>YEAR(SalesData[Order Date])</f>
        <v>2023</v>
      </c>
      <c r="M2178">
        <f>MONTH(SalesData[Order Date])</f>
        <v>10</v>
      </c>
      <c r="N2178" t="str">
        <f>TEXT(SalesData[[#This Row],[Order Date]], "mmmm")</f>
        <v>October</v>
      </c>
      <c r="O2178" s="7">
        <f>IF(SalesData[Sales]=0,0,SalesData[Profit]/SalesData[Sales])</f>
        <v>0.17925855016816933</v>
      </c>
      <c r="P2178" s="8">
        <f t="shared" ref="P2178:P2241" si="34">IF(H:H*G:G=0, 0, (I:I/(H:H*G:G)))</f>
        <v>4.3666692138903752E-5</v>
      </c>
      <c r="Q2178" t="str">
        <f>IF(SalesData[[#This Row],[Discount]]&gt;0, "Yes", "No")</f>
        <v>Yes</v>
      </c>
      <c r="R2178" t="str">
        <f>TEXT(SalesData[[#This Row],[Order Date]],"mmm-yyyy")</f>
        <v>Oct-2023</v>
      </c>
      <c r="S2178">
        <f>YEAR(SalesData[[#This Row],[Order Date]])*100 + MONTH(SalesData[[#This Row],[Order Date]])</f>
        <v>202310</v>
      </c>
    </row>
    <row r="2179" spans="1:19" x14ac:dyDescent="0.3">
      <c r="A2179" t="s">
        <v>9742</v>
      </c>
      <c r="B2179" s="3">
        <v>45223</v>
      </c>
      <c r="C2179" t="s">
        <v>9743</v>
      </c>
      <c r="D2179" t="s">
        <v>30</v>
      </c>
      <c r="E2179" t="s">
        <v>14</v>
      </c>
      <c r="F2179" t="s">
        <v>15</v>
      </c>
      <c r="G2179">
        <v>1</v>
      </c>
      <c r="H2179" s="5">
        <v>959.93</v>
      </c>
      <c r="I2179" s="5">
        <v>0.12</v>
      </c>
      <c r="J2179" s="5">
        <v>844.73839999999996</v>
      </c>
      <c r="K2179" s="5">
        <v>73.687986805680339</v>
      </c>
      <c r="L2179">
        <f>YEAR(SalesData[Order Date])</f>
        <v>2023</v>
      </c>
      <c r="M2179">
        <f>MONTH(SalesData[Order Date])</f>
        <v>10</v>
      </c>
      <c r="N2179" t="str">
        <f>TEXT(SalesData[[#This Row],[Order Date]], "mmmm")</f>
        <v>October</v>
      </c>
      <c r="O2179" s="7">
        <f>IF(SalesData[Sales]=0,0,SalesData[Profit]/SalesData[Sales])</f>
        <v>8.7231723816130938E-2</v>
      </c>
      <c r="P2179" s="8">
        <f t="shared" si="34"/>
        <v>1.2500911524798684E-4</v>
      </c>
      <c r="Q2179" t="str">
        <f>IF(SalesData[[#This Row],[Discount]]&gt;0, "Yes", "No")</f>
        <v>Yes</v>
      </c>
      <c r="R2179" t="str">
        <f>TEXT(SalesData[[#This Row],[Order Date]],"mmm-yyyy")</f>
        <v>Oct-2023</v>
      </c>
      <c r="S2179">
        <f>YEAR(SalesData[[#This Row],[Order Date]])*100 + MONTH(SalesData[[#This Row],[Order Date]])</f>
        <v>202310</v>
      </c>
    </row>
    <row r="2180" spans="1:19" x14ac:dyDescent="0.3">
      <c r="A2180" t="s">
        <v>9754</v>
      </c>
      <c r="B2180" s="3">
        <v>45200</v>
      </c>
      <c r="C2180" t="s">
        <v>9755</v>
      </c>
      <c r="D2180" t="s">
        <v>13</v>
      </c>
      <c r="E2180" t="s">
        <v>26</v>
      </c>
      <c r="F2180" t="s">
        <v>44</v>
      </c>
      <c r="G2180">
        <v>2</v>
      </c>
      <c r="H2180" s="5">
        <v>941.36</v>
      </c>
      <c r="I2180" s="5">
        <v>0.03</v>
      </c>
      <c r="J2180" s="5">
        <v>1826.2384</v>
      </c>
      <c r="K2180" s="5">
        <v>377.13978918386141</v>
      </c>
      <c r="L2180">
        <f>YEAR(SalesData[Order Date])</f>
        <v>2023</v>
      </c>
      <c r="M2180">
        <f>MONTH(SalesData[Order Date])</f>
        <v>10</v>
      </c>
      <c r="N2180" t="str">
        <f>TEXT(SalesData[[#This Row],[Order Date]], "mmmm")</f>
        <v>October</v>
      </c>
      <c r="O2180" s="7">
        <f>IF(SalesData[Sales]=0,0,SalesData[Profit]/SalesData[Sales])</f>
        <v>0.20651180545971512</v>
      </c>
      <c r="P2180" s="8">
        <f t="shared" si="34"/>
        <v>1.5934392793405285E-5</v>
      </c>
      <c r="Q2180" t="str">
        <f>IF(SalesData[[#This Row],[Discount]]&gt;0, "Yes", "No")</f>
        <v>Yes</v>
      </c>
      <c r="R2180" t="str">
        <f>TEXT(SalesData[[#This Row],[Order Date]],"mmm-yyyy")</f>
        <v>Oct-2023</v>
      </c>
      <c r="S2180">
        <f>YEAR(SalesData[[#This Row],[Order Date]])*100 + MONTH(SalesData[[#This Row],[Order Date]])</f>
        <v>202310</v>
      </c>
    </row>
    <row r="2181" spans="1:19" x14ac:dyDescent="0.3">
      <c r="A2181" t="s">
        <v>9837</v>
      </c>
      <c r="B2181" s="3">
        <v>45208</v>
      </c>
      <c r="C2181" t="s">
        <v>9838</v>
      </c>
      <c r="D2181" t="s">
        <v>18</v>
      </c>
      <c r="E2181" t="s">
        <v>14</v>
      </c>
      <c r="F2181" t="s">
        <v>44</v>
      </c>
      <c r="G2181">
        <v>6</v>
      </c>
      <c r="H2181" s="5">
        <v>516.76</v>
      </c>
      <c r="I2181" s="5">
        <v>0.23</v>
      </c>
      <c r="J2181" s="5">
        <v>2387.4312</v>
      </c>
      <c r="K2181" s="5">
        <v>637.06438675749632</v>
      </c>
      <c r="L2181">
        <f>YEAR(SalesData[Order Date])</f>
        <v>2023</v>
      </c>
      <c r="M2181">
        <f>MONTH(SalesData[Order Date])</f>
        <v>10</v>
      </c>
      <c r="N2181" t="str">
        <f>TEXT(SalesData[[#This Row],[Order Date]], "mmmm")</f>
        <v>October</v>
      </c>
      <c r="O2181" s="7">
        <f>IF(SalesData[Sales]=0,0,SalesData[Profit]/SalesData[Sales])</f>
        <v>0.2668409404876238</v>
      </c>
      <c r="P2181" s="8">
        <f t="shared" si="34"/>
        <v>7.4180148102278296E-5</v>
      </c>
      <c r="Q2181" t="str">
        <f>IF(SalesData[[#This Row],[Discount]]&gt;0, "Yes", "No")</f>
        <v>Yes</v>
      </c>
      <c r="R2181" t="str">
        <f>TEXT(SalesData[[#This Row],[Order Date]],"mmm-yyyy")</f>
        <v>Oct-2023</v>
      </c>
      <c r="S2181">
        <f>YEAR(SalesData[[#This Row],[Order Date]])*100 + MONTH(SalesData[[#This Row],[Order Date]])</f>
        <v>202310</v>
      </c>
    </row>
    <row r="2182" spans="1:19" x14ac:dyDescent="0.3">
      <c r="A2182" t="s">
        <v>9839</v>
      </c>
      <c r="B2182" s="3">
        <v>45223</v>
      </c>
      <c r="C2182" t="s">
        <v>9840</v>
      </c>
      <c r="D2182" t="s">
        <v>23</v>
      </c>
      <c r="E2182" t="s">
        <v>14</v>
      </c>
      <c r="F2182" t="s">
        <v>20</v>
      </c>
      <c r="G2182">
        <v>4</v>
      </c>
      <c r="H2182" s="5">
        <v>834.32</v>
      </c>
      <c r="I2182" s="5">
        <v>0.22</v>
      </c>
      <c r="J2182" s="5">
        <v>2603.0783999999999</v>
      </c>
      <c r="K2182" s="5">
        <v>555.37927182808085</v>
      </c>
      <c r="L2182">
        <f>YEAR(SalesData[Order Date])</f>
        <v>2023</v>
      </c>
      <c r="M2182">
        <f>MONTH(SalesData[Order Date])</f>
        <v>10</v>
      </c>
      <c r="N2182" t="str">
        <f>TEXT(SalesData[[#This Row],[Order Date]], "mmmm")</f>
        <v>October</v>
      </c>
      <c r="O2182" s="7">
        <f>IF(SalesData[Sales]=0,0,SalesData[Profit]/SalesData[Sales])</f>
        <v>0.21335480015818228</v>
      </c>
      <c r="P2182" s="8">
        <f t="shared" si="34"/>
        <v>6.5921948413078915E-5</v>
      </c>
      <c r="Q2182" t="str">
        <f>IF(SalesData[[#This Row],[Discount]]&gt;0, "Yes", "No")</f>
        <v>Yes</v>
      </c>
      <c r="R2182" t="str">
        <f>TEXT(SalesData[[#This Row],[Order Date]],"mmm-yyyy")</f>
        <v>Oct-2023</v>
      </c>
      <c r="S2182">
        <f>YEAR(SalesData[[#This Row],[Order Date]])*100 + MONTH(SalesData[[#This Row],[Order Date]])</f>
        <v>202310</v>
      </c>
    </row>
    <row r="2183" spans="1:19" x14ac:dyDescent="0.3">
      <c r="A2183" t="s">
        <v>9869</v>
      </c>
      <c r="B2183" s="3">
        <v>45215</v>
      </c>
      <c r="C2183" t="s">
        <v>9870</v>
      </c>
      <c r="D2183" t="s">
        <v>18</v>
      </c>
      <c r="E2183" t="s">
        <v>19</v>
      </c>
      <c r="F2183" t="s">
        <v>91</v>
      </c>
      <c r="G2183">
        <v>6</v>
      </c>
      <c r="H2183" s="5">
        <v>203.88</v>
      </c>
      <c r="I2183" s="5">
        <v>0.09</v>
      </c>
      <c r="J2183" s="5">
        <v>1113.1848</v>
      </c>
      <c r="K2183" s="5">
        <v>168.54966939417039</v>
      </c>
      <c r="L2183">
        <f>YEAR(SalesData[Order Date])</f>
        <v>2023</v>
      </c>
      <c r="M2183">
        <f>MONTH(SalesData[Order Date])</f>
        <v>10</v>
      </c>
      <c r="N2183" t="str">
        <f>TEXT(SalesData[[#This Row],[Order Date]], "mmmm")</f>
        <v>October</v>
      </c>
      <c r="O2183" s="7">
        <f>IF(SalesData[Sales]=0,0,SalesData[Profit]/SalesData[Sales])</f>
        <v>0.1514121189888421</v>
      </c>
      <c r="P2183" s="8">
        <f t="shared" si="34"/>
        <v>7.3572689817539725E-5</v>
      </c>
      <c r="Q2183" t="str">
        <f>IF(SalesData[[#This Row],[Discount]]&gt;0, "Yes", "No")</f>
        <v>Yes</v>
      </c>
      <c r="R2183" t="str">
        <f>TEXT(SalesData[[#This Row],[Order Date]],"mmm-yyyy")</f>
        <v>Oct-2023</v>
      </c>
      <c r="S2183">
        <f>YEAR(SalesData[[#This Row],[Order Date]])*100 + MONTH(SalesData[[#This Row],[Order Date]])</f>
        <v>202310</v>
      </c>
    </row>
    <row r="2184" spans="1:19" x14ac:dyDescent="0.3">
      <c r="A2184" t="s">
        <v>9871</v>
      </c>
      <c r="B2184" s="3">
        <v>45223</v>
      </c>
      <c r="C2184" t="s">
        <v>9872</v>
      </c>
      <c r="D2184" t="s">
        <v>30</v>
      </c>
      <c r="E2184" t="s">
        <v>19</v>
      </c>
      <c r="F2184" t="s">
        <v>91</v>
      </c>
      <c r="G2184">
        <v>6</v>
      </c>
      <c r="H2184" s="5">
        <v>385.04</v>
      </c>
      <c r="I2184" s="5">
        <v>0.01</v>
      </c>
      <c r="J2184" s="5">
        <v>2287.1376</v>
      </c>
      <c r="K2184" s="5">
        <v>424.47249670567879</v>
      </c>
      <c r="L2184">
        <f>YEAR(SalesData[Order Date])</f>
        <v>2023</v>
      </c>
      <c r="M2184">
        <f>MONTH(SalesData[Order Date])</f>
        <v>10</v>
      </c>
      <c r="N2184" t="str">
        <f>TEXT(SalesData[[#This Row],[Order Date]], "mmmm")</f>
        <v>October</v>
      </c>
      <c r="O2184" s="7">
        <f>IF(SalesData[Sales]=0,0,SalesData[Profit]/SalesData[Sales])</f>
        <v>0.18559114969981638</v>
      </c>
      <c r="P2184" s="8">
        <f t="shared" si="34"/>
        <v>4.3285546090449473E-6</v>
      </c>
      <c r="Q2184" t="str">
        <f>IF(SalesData[[#This Row],[Discount]]&gt;0, "Yes", "No")</f>
        <v>Yes</v>
      </c>
      <c r="R2184" t="str">
        <f>TEXT(SalesData[[#This Row],[Order Date]],"mmm-yyyy")</f>
        <v>Oct-2023</v>
      </c>
      <c r="S2184">
        <f>YEAR(SalesData[[#This Row],[Order Date]])*100 + MONTH(SalesData[[#This Row],[Order Date]])</f>
        <v>202310</v>
      </c>
    </row>
    <row r="2185" spans="1:19" x14ac:dyDescent="0.3">
      <c r="A2185" t="s">
        <v>9886</v>
      </c>
      <c r="B2185" s="3">
        <v>45212</v>
      </c>
      <c r="C2185" t="s">
        <v>5970</v>
      </c>
      <c r="D2185" t="s">
        <v>13</v>
      </c>
      <c r="E2185" t="s">
        <v>26</v>
      </c>
      <c r="F2185" t="s">
        <v>27</v>
      </c>
      <c r="G2185">
        <v>3</v>
      </c>
      <c r="H2185" s="5">
        <v>597.71</v>
      </c>
      <c r="I2185" s="5">
        <v>0.28000000000000003</v>
      </c>
      <c r="J2185" s="5">
        <v>1291.0536</v>
      </c>
      <c r="K2185" s="5">
        <v>153.67369449102219</v>
      </c>
      <c r="L2185">
        <f>YEAR(SalesData[Order Date])</f>
        <v>2023</v>
      </c>
      <c r="M2185">
        <f>MONTH(SalesData[Order Date])</f>
        <v>10</v>
      </c>
      <c r="N2185" t="str">
        <f>TEXT(SalesData[[#This Row],[Order Date]], "mmmm")</f>
        <v>October</v>
      </c>
      <c r="O2185" s="7">
        <f>IF(SalesData[Sales]=0,0,SalesData[Profit]/SalesData[Sales])</f>
        <v>0.11902967815667932</v>
      </c>
      <c r="P2185" s="8">
        <f t="shared" si="34"/>
        <v>1.5615153390997864E-4</v>
      </c>
      <c r="Q2185" t="str">
        <f>IF(SalesData[[#This Row],[Discount]]&gt;0, "Yes", "No")</f>
        <v>Yes</v>
      </c>
      <c r="R2185" t="str">
        <f>TEXT(SalesData[[#This Row],[Order Date]],"mmm-yyyy")</f>
        <v>Oct-2023</v>
      </c>
      <c r="S2185">
        <f>YEAR(SalesData[[#This Row],[Order Date]])*100 + MONTH(SalesData[[#This Row],[Order Date]])</f>
        <v>202310</v>
      </c>
    </row>
    <row r="2186" spans="1:19" x14ac:dyDescent="0.3">
      <c r="A2186" t="s">
        <v>9959</v>
      </c>
      <c r="B2186" s="3">
        <v>45229</v>
      </c>
      <c r="C2186" t="s">
        <v>9960</v>
      </c>
      <c r="D2186" t="s">
        <v>23</v>
      </c>
      <c r="E2186" t="s">
        <v>14</v>
      </c>
      <c r="F2186" t="s">
        <v>53</v>
      </c>
      <c r="G2186">
        <v>6</v>
      </c>
      <c r="H2186" s="5">
        <v>44.59</v>
      </c>
      <c r="I2186" s="5">
        <v>0.08</v>
      </c>
      <c r="J2186" s="5">
        <v>246.13679999999999</v>
      </c>
      <c r="K2186" s="5">
        <v>13.68722232896426</v>
      </c>
      <c r="L2186">
        <f>YEAR(SalesData[Order Date])</f>
        <v>2023</v>
      </c>
      <c r="M2186">
        <f>MONTH(SalesData[Order Date])</f>
        <v>10</v>
      </c>
      <c r="N2186" t="str">
        <f>TEXT(SalesData[[#This Row],[Order Date]], "mmmm")</f>
        <v>October</v>
      </c>
      <c r="O2186" s="7">
        <f>IF(SalesData[Sales]=0,0,SalesData[Profit]/SalesData[Sales])</f>
        <v>5.5608191578684137E-2</v>
      </c>
      <c r="P2186" s="8">
        <f t="shared" si="34"/>
        <v>2.9902070718397245E-4</v>
      </c>
      <c r="Q2186" t="str">
        <f>IF(SalesData[[#This Row],[Discount]]&gt;0, "Yes", "No")</f>
        <v>Yes</v>
      </c>
      <c r="R2186" t="str">
        <f>TEXT(SalesData[[#This Row],[Order Date]],"mmm-yyyy")</f>
        <v>Oct-2023</v>
      </c>
      <c r="S2186">
        <f>YEAR(SalesData[[#This Row],[Order Date]])*100 + MONTH(SalesData[[#This Row],[Order Date]])</f>
        <v>202310</v>
      </c>
    </row>
    <row r="2187" spans="1:19" x14ac:dyDescent="0.3">
      <c r="A2187" t="s">
        <v>9997</v>
      </c>
      <c r="B2187" s="3">
        <v>45221</v>
      </c>
      <c r="C2187" t="s">
        <v>9998</v>
      </c>
      <c r="D2187" t="s">
        <v>30</v>
      </c>
      <c r="E2187" t="s">
        <v>14</v>
      </c>
      <c r="F2187" t="s">
        <v>62</v>
      </c>
      <c r="G2187">
        <v>7</v>
      </c>
      <c r="H2187" s="5">
        <v>435.33</v>
      </c>
      <c r="I2187" s="5">
        <v>0.16</v>
      </c>
      <c r="J2187" s="5">
        <v>2559.7404000000001</v>
      </c>
      <c r="K2187" s="5">
        <v>482.30661653925659</v>
      </c>
      <c r="L2187">
        <f>YEAR(SalesData[Order Date])</f>
        <v>2023</v>
      </c>
      <c r="M2187">
        <f>MONTH(SalesData[Order Date])</f>
        <v>10</v>
      </c>
      <c r="N2187" t="str">
        <f>TEXT(SalesData[[#This Row],[Order Date]], "mmmm")</f>
        <v>October</v>
      </c>
      <c r="O2187" s="7">
        <f>IF(SalesData[Sales]=0,0,SalesData[Profit]/SalesData[Sales])</f>
        <v>0.18842012906436004</v>
      </c>
      <c r="P2187" s="8">
        <f t="shared" si="34"/>
        <v>5.2505324368049198E-5</v>
      </c>
      <c r="Q2187" t="str">
        <f>IF(SalesData[[#This Row],[Discount]]&gt;0, "Yes", "No")</f>
        <v>Yes</v>
      </c>
      <c r="R2187" t="str">
        <f>TEXT(SalesData[[#This Row],[Order Date]],"mmm-yyyy")</f>
        <v>Oct-2023</v>
      </c>
      <c r="S2187">
        <f>YEAR(SalesData[[#This Row],[Order Date]])*100 + MONTH(SalesData[[#This Row],[Order Date]])</f>
        <v>202310</v>
      </c>
    </row>
    <row r="2188" spans="1:19" x14ac:dyDescent="0.3">
      <c r="A2188" t="s">
        <v>10022</v>
      </c>
      <c r="B2188" s="3">
        <v>45205</v>
      </c>
      <c r="C2188" t="s">
        <v>10023</v>
      </c>
      <c r="D2188" t="s">
        <v>30</v>
      </c>
      <c r="E2188" t="s">
        <v>19</v>
      </c>
      <c r="F2188" t="s">
        <v>91</v>
      </c>
      <c r="G2188">
        <v>7</v>
      </c>
      <c r="H2188" s="5">
        <v>261.67</v>
      </c>
      <c r="I2188" s="5">
        <v>0.03</v>
      </c>
      <c r="J2188" s="5">
        <v>1776.7393</v>
      </c>
      <c r="K2188" s="5">
        <v>187.71463139032761</v>
      </c>
      <c r="L2188">
        <f>YEAR(SalesData[Order Date])</f>
        <v>2023</v>
      </c>
      <c r="M2188">
        <f>MONTH(SalesData[Order Date])</f>
        <v>10</v>
      </c>
      <c r="N2188" t="str">
        <f>TEXT(SalesData[[#This Row],[Order Date]], "mmmm")</f>
        <v>October</v>
      </c>
      <c r="O2188" s="7">
        <f>IF(SalesData[Sales]=0,0,SalesData[Profit]/SalesData[Sales])</f>
        <v>0.10565119564267397</v>
      </c>
      <c r="P2188" s="8">
        <f t="shared" si="34"/>
        <v>1.6378317291681452E-5</v>
      </c>
      <c r="Q2188" t="str">
        <f>IF(SalesData[[#This Row],[Discount]]&gt;0, "Yes", "No")</f>
        <v>Yes</v>
      </c>
      <c r="R2188" t="str">
        <f>TEXT(SalesData[[#This Row],[Order Date]],"mmm-yyyy")</f>
        <v>Oct-2023</v>
      </c>
      <c r="S2188">
        <f>YEAR(SalesData[[#This Row],[Order Date]])*100 + MONTH(SalesData[[#This Row],[Order Date]])</f>
        <v>202310</v>
      </c>
    </row>
    <row r="2189" spans="1:19" x14ac:dyDescent="0.3">
      <c r="A2189" t="s">
        <v>10094</v>
      </c>
      <c r="B2189" s="3">
        <v>45208</v>
      </c>
      <c r="C2189" t="s">
        <v>10095</v>
      </c>
      <c r="D2189" t="s">
        <v>18</v>
      </c>
      <c r="E2189" t="s">
        <v>14</v>
      </c>
      <c r="F2189" t="s">
        <v>34</v>
      </c>
      <c r="G2189">
        <v>1</v>
      </c>
      <c r="H2189" s="5">
        <v>871.82</v>
      </c>
      <c r="I2189" s="5">
        <v>0.03</v>
      </c>
      <c r="J2189" s="5">
        <v>845.66539999999998</v>
      </c>
      <c r="K2189" s="5">
        <v>70.733476659905236</v>
      </c>
      <c r="L2189">
        <f>YEAR(SalesData[Order Date])</f>
        <v>2023</v>
      </c>
      <c r="M2189">
        <f>MONTH(SalesData[Order Date])</f>
        <v>10</v>
      </c>
      <c r="N2189" t="str">
        <f>TEXT(SalesData[[#This Row],[Order Date]], "mmmm")</f>
        <v>October</v>
      </c>
      <c r="O2189" s="7">
        <f>IF(SalesData[Sales]=0,0,SalesData[Profit]/SalesData[Sales])</f>
        <v>8.3642391730707255E-2</v>
      </c>
      <c r="P2189" s="8">
        <f t="shared" si="34"/>
        <v>3.4410772865958566E-5</v>
      </c>
      <c r="Q2189" t="str">
        <f>IF(SalesData[[#This Row],[Discount]]&gt;0, "Yes", "No")</f>
        <v>Yes</v>
      </c>
      <c r="R2189" t="str">
        <f>TEXT(SalesData[[#This Row],[Order Date]],"mmm-yyyy")</f>
        <v>Oct-2023</v>
      </c>
      <c r="S2189">
        <f>YEAR(SalesData[[#This Row],[Order Date]])*100 + MONTH(SalesData[[#This Row],[Order Date]])</f>
        <v>202310</v>
      </c>
    </row>
    <row r="2190" spans="1:19" x14ac:dyDescent="0.3">
      <c r="A2190" t="s">
        <v>10124</v>
      </c>
      <c r="B2190" s="3">
        <v>45211</v>
      </c>
      <c r="C2190" t="s">
        <v>10125</v>
      </c>
      <c r="D2190" t="s">
        <v>18</v>
      </c>
      <c r="E2190" t="s">
        <v>14</v>
      </c>
      <c r="F2190" t="s">
        <v>15</v>
      </c>
      <c r="G2190">
        <v>3</v>
      </c>
      <c r="H2190" s="5">
        <v>669.39</v>
      </c>
      <c r="I2190" s="5">
        <v>0.05</v>
      </c>
      <c r="J2190" s="5">
        <v>1907.7615000000001</v>
      </c>
      <c r="K2190" s="5">
        <v>200.76329093774299</v>
      </c>
      <c r="L2190">
        <f>YEAR(SalesData[Order Date])</f>
        <v>2023</v>
      </c>
      <c r="M2190">
        <f>MONTH(SalesData[Order Date])</f>
        <v>10</v>
      </c>
      <c r="N2190" t="str">
        <f>TEXT(SalesData[[#This Row],[Order Date]], "mmmm")</f>
        <v>October</v>
      </c>
      <c r="O2190" s="7">
        <f>IF(SalesData[Sales]=0,0,SalesData[Profit]/SalesData[Sales])</f>
        <v>0.10523500497192284</v>
      </c>
      <c r="P2190" s="8">
        <f t="shared" si="34"/>
        <v>2.4898290483375412E-5</v>
      </c>
      <c r="Q2190" t="str">
        <f>IF(SalesData[[#This Row],[Discount]]&gt;0, "Yes", "No")</f>
        <v>Yes</v>
      </c>
      <c r="R2190" t="str">
        <f>TEXT(SalesData[[#This Row],[Order Date]],"mmm-yyyy")</f>
        <v>Oct-2023</v>
      </c>
      <c r="S2190">
        <f>YEAR(SalesData[[#This Row],[Order Date]])*100 + MONTH(SalesData[[#This Row],[Order Date]])</f>
        <v>202310</v>
      </c>
    </row>
    <row r="2191" spans="1:19" x14ac:dyDescent="0.3">
      <c r="A2191" t="s">
        <v>10222</v>
      </c>
      <c r="B2191" s="3">
        <v>45200</v>
      </c>
      <c r="C2191" t="s">
        <v>10223</v>
      </c>
      <c r="D2191" t="s">
        <v>13</v>
      </c>
      <c r="E2191" t="s">
        <v>14</v>
      </c>
      <c r="F2191" t="s">
        <v>31</v>
      </c>
      <c r="G2191">
        <v>2</v>
      </c>
      <c r="H2191" s="5">
        <v>11.76</v>
      </c>
      <c r="I2191" s="5">
        <v>0.12</v>
      </c>
      <c r="J2191" s="5">
        <v>20.697600000000001</v>
      </c>
      <c r="K2191" s="5">
        <v>5.6282911639177344</v>
      </c>
      <c r="L2191">
        <f>YEAR(SalesData[Order Date])</f>
        <v>2023</v>
      </c>
      <c r="M2191">
        <f>MONTH(SalesData[Order Date])</f>
        <v>10</v>
      </c>
      <c r="N2191" t="str">
        <f>TEXT(SalesData[[#This Row],[Order Date]], "mmmm")</f>
        <v>October</v>
      </c>
      <c r="O2191" s="7">
        <f>IF(SalesData[Sales]=0,0,SalesData[Profit]/SalesData[Sales])</f>
        <v>0.27192965193634694</v>
      </c>
      <c r="P2191" s="8">
        <f t="shared" si="34"/>
        <v>5.1020408163265302E-3</v>
      </c>
      <c r="Q2191" t="str">
        <f>IF(SalesData[[#This Row],[Discount]]&gt;0, "Yes", "No")</f>
        <v>Yes</v>
      </c>
      <c r="R2191" t="str">
        <f>TEXT(SalesData[[#This Row],[Order Date]],"mmm-yyyy")</f>
        <v>Oct-2023</v>
      </c>
      <c r="S2191">
        <f>YEAR(SalesData[[#This Row],[Order Date]])*100 + MONTH(SalesData[[#This Row],[Order Date]])</f>
        <v>202310</v>
      </c>
    </row>
    <row r="2192" spans="1:19" x14ac:dyDescent="0.3">
      <c r="A2192" t="s">
        <v>10238</v>
      </c>
      <c r="B2192" s="3">
        <v>45225</v>
      </c>
      <c r="C2192" t="s">
        <v>10239</v>
      </c>
      <c r="D2192" t="s">
        <v>23</v>
      </c>
      <c r="E2192" t="s">
        <v>26</v>
      </c>
      <c r="F2192" t="s">
        <v>34</v>
      </c>
      <c r="G2192">
        <v>8</v>
      </c>
      <c r="H2192" s="5">
        <v>909.23</v>
      </c>
      <c r="I2192" s="5">
        <v>0.18</v>
      </c>
      <c r="J2192" s="5">
        <v>5964.5487999999996</v>
      </c>
      <c r="K2192" s="5">
        <v>869.04447162163569</v>
      </c>
      <c r="L2192">
        <f>YEAR(SalesData[Order Date])</f>
        <v>2023</v>
      </c>
      <c r="M2192">
        <f>MONTH(SalesData[Order Date])</f>
        <v>10</v>
      </c>
      <c r="N2192" t="str">
        <f>TEXT(SalesData[[#This Row],[Order Date]], "mmmm")</f>
        <v>October</v>
      </c>
      <c r="O2192" s="7">
        <f>IF(SalesData[Sales]=0,0,SalesData[Profit]/SalesData[Sales])</f>
        <v>0.1457016281971967</v>
      </c>
      <c r="P2192" s="8">
        <f t="shared" si="34"/>
        <v>2.4746213829284116E-5</v>
      </c>
      <c r="Q2192" t="str">
        <f>IF(SalesData[[#This Row],[Discount]]&gt;0, "Yes", "No")</f>
        <v>Yes</v>
      </c>
      <c r="R2192" t="str">
        <f>TEXT(SalesData[[#This Row],[Order Date]],"mmm-yyyy")</f>
        <v>Oct-2023</v>
      </c>
      <c r="S2192">
        <f>YEAR(SalesData[[#This Row],[Order Date]])*100 + MONTH(SalesData[[#This Row],[Order Date]])</f>
        <v>202310</v>
      </c>
    </row>
    <row r="2193" spans="1:19" x14ac:dyDescent="0.3">
      <c r="A2193" t="s">
        <v>10242</v>
      </c>
      <c r="B2193" s="3">
        <v>45230</v>
      </c>
      <c r="C2193" t="s">
        <v>10243</v>
      </c>
      <c r="D2193" t="s">
        <v>23</v>
      </c>
      <c r="E2193" t="s">
        <v>19</v>
      </c>
      <c r="F2193" t="s">
        <v>20</v>
      </c>
      <c r="G2193">
        <v>8</v>
      </c>
      <c r="H2193" s="5">
        <v>899.76</v>
      </c>
      <c r="I2193" s="5">
        <v>0.09</v>
      </c>
      <c r="J2193" s="5">
        <v>6550.2528000000002</v>
      </c>
      <c r="K2193" s="5">
        <v>961.27138020963969</v>
      </c>
      <c r="L2193">
        <f>YEAR(SalesData[Order Date])</f>
        <v>2023</v>
      </c>
      <c r="M2193">
        <f>MONTH(SalesData[Order Date])</f>
        <v>10</v>
      </c>
      <c r="N2193" t="str">
        <f>TEXT(SalesData[[#This Row],[Order Date]], "mmmm")</f>
        <v>October</v>
      </c>
      <c r="O2193" s="7">
        <f>IF(SalesData[Sales]=0,0,SalesData[Profit]/SalesData[Sales])</f>
        <v>0.14675332533877772</v>
      </c>
      <c r="P2193" s="8">
        <f t="shared" si="34"/>
        <v>1.2503334222459321E-5</v>
      </c>
      <c r="Q2193" t="str">
        <f>IF(SalesData[[#This Row],[Discount]]&gt;0, "Yes", "No")</f>
        <v>Yes</v>
      </c>
      <c r="R2193" t="str">
        <f>TEXT(SalesData[[#This Row],[Order Date]],"mmm-yyyy")</f>
        <v>Oct-2023</v>
      </c>
      <c r="S2193">
        <f>YEAR(SalesData[[#This Row],[Order Date]])*100 + MONTH(SalesData[[#This Row],[Order Date]])</f>
        <v>202310</v>
      </c>
    </row>
    <row r="2194" spans="1:19" x14ac:dyDescent="0.3">
      <c r="A2194" t="s">
        <v>10263</v>
      </c>
      <c r="B2194" s="3">
        <v>45214</v>
      </c>
      <c r="C2194" t="s">
        <v>10264</v>
      </c>
      <c r="D2194" t="s">
        <v>13</v>
      </c>
      <c r="E2194" t="s">
        <v>14</v>
      </c>
      <c r="F2194" t="s">
        <v>15</v>
      </c>
      <c r="G2194">
        <v>6</v>
      </c>
      <c r="H2194" s="5">
        <v>360.56</v>
      </c>
      <c r="I2194" s="5">
        <v>0.28999999999999998</v>
      </c>
      <c r="J2194" s="5">
        <v>1535.9856</v>
      </c>
      <c r="K2194" s="5">
        <v>218.57546609606931</v>
      </c>
      <c r="L2194">
        <f>YEAR(SalesData[Order Date])</f>
        <v>2023</v>
      </c>
      <c r="M2194">
        <f>MONTH(SalesData[Order Date])</f>
        <v>10</v>
      </c>
      <c r="N2194" t="str">
        <f>TEXT(SalesData[[#This Row],[Order Date]], "mmmm")</f>
        <v>October</v>
      </c>
      <c r="O2194" s="7">
        <f>IF(SalesData[Sales]=0,0,SalesData[Profit]/SalesData[Sales])</f>
        <v>0.14230306983090812</v>
      </c>
      <c r="P2194" s="8">
        <f t="shared" si="34"/>
        <v>1.3405073589231565E-4</v>
      </c>
      <c r="Q2194" t="str">
        <f>IF(SalesData[[#This Row],[Discount]]&gt;0, "Yes", "No")</f>
        <v>Yes</v>
      </c>
      <c r="R2194" t="str">
        <f>TEXT(SalesData[[#This Row],[Order Date]],"mmm-yyyy")</f>
        <v>Oct-2023</v>
      </c>
      <c r="S2194">
        <f>YEAR(SalesData[[#This Row],[Order Date]])*100 + MONTH(SalesData[[#This Row],[Order Date]])</f>
        <v>202310</v>
      </c>
    </row>
    <row r="2195" spans="1:19" x14ac:dyDescent="0.3">
      <c r="A2195" t="s">
        <v>10451</v>
      </c>
      <c r="B2195" s="3">
        <v>45205</v>
      </c>
      <c r="C2195" t="s">
        <v>10452</v>
      </c>
      <c r="D2195" t="s">
        <v>13</v>
      </c>
      <c r="E2195" t="s">
        <v>19</v>
      </c>
      <c r="F2195" t="s">
        <v>31</v>
      </c>
      <c r="G2195">
        <v>8</v>
      </c>
      <c r="H2195" s="5">
        <v>810.63</v>
      </c>
      <c r="I2195" s="5">
        <v>0.15</v>
      </c>
      <c r="J2195" s="5">
        <v>5512.2839999999997</v>
      </c>
      <c r="K2195" s="5">
        <v>670.04679362411991</v>
      </c>
      <c r="L2195">
        <f>YEAR(SalesData[Order Date])</f>
        <v>2023</v>
      </c>
      <c r="M2195">
        <f>MONTH(SalesData[Order Date])</f>
        <v>10</v>
      </c>
      <c r="N2195" t="str">
        <f>TEXT(SalesData[[#This Row],[Order Date]], "mmmm")</f>
        <v>October</v>
      </c>
      <c r="O2195" s="7">
        <f>IF(SalesData[Sales]=0,0,SalesData[Profit]/SalesData[Sales])</f>
        <v>0.121555201732008</v>
      </c>
      <c r="P2195" s="8">
        <f t="shared" si="34"/>
        <v>2.3130158025239626E-5</v>
      </c>
      <c r="Q2195" t="str">
        <f>IF(SalesData[[#This Row],[Discount]]&gt;0, "Yes", "No")</f>
        <v>Yes</v>
      </c>
      <c r="R2195" t="str">
        <f>TEXT(SalesData[[#This Row],[Order Date]],"mmm-yyyy")</f>
        <v>Oct-2023</v>
      </c>
      <c r="S2195">
        <f>YEAR(SalesData[[#This Row],[Order Date]])*100 + MONTH(SalesData[[#This Row],[Order Date]])</f>
        <v>202310</v>
      </c>
    </row>
    <row r="2196" spans="1:19" x14ac:dyDescent="0.3">
      <c r="A2196" t="s">
        <v>10557</v>
      </c>
      <c r="B2196" s="3">
        <v>45210</v>
      </c>
      <c r="C2196" t="s">
        <v>10558</v>
      </c>
      <c r="D2196" t="s">
        <v>13</v>
      </c>
      <c r="E2196" t="s">
        <v>19</v>
      </c>
      <c r="F2196" t="s">
        <v>20</v>
      </c>
      <c r="G2196">
        <v>2</v>
      </c>
      <c r="H2196" s="5">
        <v>209.61</v>
      </c>
      <c r="I2196" s="5">
        <v>0.04</v>
      </c>
      <c r="J2196" s="5">
        <v>402.45119999999997</v>
      </c>
      <c r="K2196" s="5">
        <v>47.357729345169979</v>
      </c>
      <c r="L2196">
        <f>YEAR(SalesData[Order Date])</f>
        <v>2023</v>
      </c>
      <c r="M2196">
        <f>MONTH(SalesData[Order Date])</f>
        <v>10</v>
      </c>
      <c r="N2196" t="str">
        <f>TEXT(SalesData[[#This Row],[Order Date]], "mmmm")</f>
        <v>October</v>
      </c>
      <c r="O2196" s="7">
        <f>IF(SalesData[Sales]=0,0,SalesData[Profit]/SalesData[Sales])</f>
        <v>0.11767322185937074</v>
      </c>
      <c r="P2196" s="8">
        <f t="shared" si="34"/>
        <v>9.5415295071800009E-5</v>
      </c>
      <c r="Q2196" t="str">
        <f>IF(SalesData[[#This Row],[Discount]]&gt;0, "Yes", "No")</f>
        <v>Yes</v>
      </c>
      <c r="R2196" t="str">
        <f>TEXT(SalesData[[#This Row],[Order Date]],"mmm-yyyy")</f>
        <v>Oct-2023</v>
      </c>
      <c r="S2196">
        <f>YEAR(SalesData[[#This Row],[Order Date]])*100 + MONTH(SalesData[[#This Row],[Order Date]])</f>
        <v>202310</v>
      </c>
    </row>
    <row r="2197" spans="1:19" x14ac:dyDescent="0.3">
      <c r="A2197" t="s">
        <v>10598</v>
      </c>
      <c r="B2197" s="3">
        <v>45202</v>
      </c>
      <c r="C2197" t="s">
        <v>10599</v>
      </c>
      <c r="D2197" t="s">
        <v>13</v>
      </c>
      <c r="E2197" t="s">
        <v>26</v>
      </c>
      <c r="F2197" t="s">
        <v>31</v>
      </c>
      <c r="G2197">
        <v>8</v>
      </c>
      <c r="H2197" s="5">
        <v>777.13</v>
      </c>
      <c r="I2197" s="5">
        <v>0</v>
      </c>
      <c r="J2197" s="5">
        <v>6217.04</v>
      </c>
      <c r="K2197" s="5">
        <v>1206.9879789902241</v>
      </c>
      <c r="L2197">
        <f>YEAR(SalesData[Order Date])</f>
        <v>2023</v>
      </c>
      <c r="M2197">
        <f>MONTH(SalesData[Order Date])</f>
        <v>10</v>
      </c>
      <c r="N2197" t="str">
        <f>TEXT(SalesData[[#This Row],[Order Date]], "mmmm")</f>
        <v>October</v>
      </c>
      <c r="O2197" s="7">
        <f>IF(SalesData[Sales]=0,0,SalesData[Profit]/SalesData[Sales])</f>
        <v>0.19414190338010115</v>
      </c>
      <c r="P2197" s="8">
        <f t="shared" si="34"/>
        <v>0</v>
      </c>
      <c r="Q2197" t="str">
        <f>IF(SalesData[[#This Row],[Discount]]&gt;0, "Yes", "No")</f>
        <v>No</v>
      </c>
      <c r="R2197" t="str">
        <f>TEXT(SalesData[[#This Row],[Order Date]],"mmm-yyyy")</f>
        <v>Oct-2023</v>
      </c>
      <c r="S2197">
        <f>YEAR(SalesData[[#This Row],[Order Date]])*100 + MONTH(SalesData[[#This Row],[Order Date]])</f>
        <v>202310</v>
      </c>
    </row>
    <row r="2198" spans="1:19" x14ac:dyDescent="0.3">
      <c r="A2198" t="s">
        <v>10669</v>
      </c>
      <c r="B2198" s="3">
        <v>45212</v>
      </c>
      <c r="C2198" t="s">
        <v>10670</v>
      </c>
      <c r="D2198" t="s">
        <v>13</v>
      </c>
      <c r="E2198" t="s">
        <v>14</v>
      </c>
      <c r="F2198" t="s">
        <v>39</v>
      </c>
      <c r="G2198">
        <v>8</v>
      </c>
      <c r="H2198" s="5">
        <v>679.23</v>
      </c>
      <c r="I2198" s="5">
        <v>0.23</v>
      </c>
      <c r="J2198" s="5">
        <v>4184.0568000000003</v>
      </c>
      <c r="K2198" s="5">
        <v>930.229880770259</v>
      </c>
      <c r="L2198">
        <f>YEAR(SalesData[Order Date])</f>
        <v>2023</v>
      </c>
      <c r="M2198">
        <f>MONTH(SalesData[Order Date])</f>
        <v>10</v>
      </c>
      <c r="N2198" t="str">
        <f>TEXT(SalesData[[#This Row],[Order Date]], "mmmm")</f>
        <v>October</v>
      </c>
      <c r="O2198" s="7">
        <f>IF(SalesData[Sales]=0,0,SalesData[Profit]/SalesData[Sales])</f>
        <v>0.22232725922130381</v>
      </c>
      <c r="P2198" s="8">
        <f t="shared" si="34"/>
        <v>4.2327341254067108E-5</v>
      </c>
      <c r="Q2198" t="str">
        <f>IF(SalesData[[#This Row],[Discount]]&gt;0, "Yes", "No")</f>
        <v>Yes</v>
      </c>
      <c r="R2198" t="str">
        <f>TEXT(SalesData[[#This Row],[Order Date]],"mmm-yyyy")</f>
        <v>Oct-2023</v>
      </c>
      <c r="S2198">
        <f>YEAR(SalesData[[#This Row],[Order Date]])*100 + MONTH(SalesData[[#This Row],[Order Date]])</f>
        <v>202310</v>
      </c>
    </row>
    <row r="2199" spans="1:19" x14ac:dyDescent="0.3">
      <c r="A2199" t="s">
        <v>10687</v>
      </c>
      <c r="B2199" s="3">
        <v>45205</v>
      </c>
      <c r="C2199" t="s">
        <v>10688</v>
      </c>
      <c r="D2199" t="s">
        <v>13</v>
      </c>
      <c r="E2199" t="s">
        <v>26</v>
      </c>
      <c r="F2199" t="s">
        <v>20</v>
      </c>
      <c r="G2199">
        <v>7</v>
      </c>
      <c r="H2199" s="5">
        <v>417.98</v>
      </c>
      <c r="I2199" s="5">
        <v>0.23</v>
      </c>
      <c r="J2199" s="5">
        <v>2252.9122000000002</v>
      </c>
      <c r="K2199" s="5">
        <v>468.49694390698681</v>
      </c>
      <c r="L2199">
        <f>YEAR(SalesData[Order Date])</f>
        <v>2023</v>
      </c>
      <c r="M2199">
        <f>MONTH(SalesData[Order Date])</f>
        <v>10</v>
      </c>
      <c r="N2199" t="str">
        <f>TEXT(SalesData[[#This Row],[Order Date]], "mmmm")</f>
        <v>October</v>
      </c>
      <c r="O2199" s="7">
        <f>IF(SalesData[Sales]=0,0,SalesData[Profit]/SalesData[Sales])</f>
        <v>0.20795170975015662</v>
      </c>
      <c r="P2199" s="8">
        <f t="shared" si="34"/>
        <v>7.8609366135085065E-5</v>
      </c>
      <c r="Q2199" t="str">
        <f>IF(SalesData[[#This Row],[Discount]]&gt;0, "Yes", "No")</f>
        <v>Yes</v>
      </c>
      <c r="R2199" t="str">
        <f>TEXT(SalesData[[#This Row],[Order Date]],"mmm-yyyy")</f>
        <v>Oct-2023</v>
      </c>
      <c r="S2199">
        <f>YEAR(SalesData[[#This Row],[Order Date]])*100 + MONTH(SalesData[[#This Row],[Order Date]])</f>
        <v>202310</v>
      </c>
    </row>
    <row r="2200" spans="1:19" x14ac:dyDescent="0.3">
      <c r="A2200" t="s">
        <v>10695</v>
      </c>
      <c r="B2200" s="3">
        <v>45209</v>
      </c>
      <c r="C2200" t="s">
        <v>10696</v>
      </c>
      <c r="D2200" t="s">
        <v>30</v>
      </c>
      <c r="E2200" t="s">
        <v>14</v>
      </c>
      <c r="F2200" t="s">
        <v>20</v>
      </c>
      <c r="G2200">
        <v>4</v>
      </c>
      <c r="H2200" s="5">
        <v>487.11</v>
      </c>
      <c r="I2200" s="5">
        <v>0.25</v>
      </c>
      <c r="J2200" s="5">
        <v>1461.33</v>
      </c>
      <c r="K2200" s="5">
        <v>79.452906554146125</v>
      </c>
      <c r="L2200">
        <f>YEAR(SalesData[Order Date])</f>
        <v>2023</v>
      </c>
      <c r="M2200">
        <f>MONTH(SalesData[Order Date])</f>
        <v>10</v>
      </c>
      <c r="N2200" t="str">
        <f>TEXT(SalesData[[#This Row],[Order Date]], "mmmm")</f>
        <v>October</v>
      </c>
      <c r="O2200" s="7">
        <f>IF(SalesData[Sales]=0,0,SalesData[Profit]/SalesData[Sales])</f>
        <v>5.4370269928179213E-2</v>
      </c>
      <c r="P2200" s="8">
        <f t="shared" si="34"/>
        <v>1.2830777442466792E-4</v>
      </c>
      <c r="Q2200" t="str">
        <f>IF(SalesData[[#This Row],[Discount]]&gt;0, "Yes", "No")</f>
        <v>Yes</v>
      </c>
      <c r="R2200" t="str">
        <f>TEXT(SalesData[[#This Row],[Order Date]],"mmm-yyyy")</f>
        <v>Oct-2023</v>
      </c>
      <c r="S2200">
        <f>YEAR(SalesData[[#This Row],[Order Date]])*100 + MONTH(SalesData[[#This Row],[Order Date]])</f>
        <v>202310</v>
      </c>
    </row>
    <row r="2201" spans="1:19" x14ac:dyDescent="0.3">
      <c r="A2201" t="s">
        <v>10699</v>
      </c>
      <c r="B2201" s="3">
        <v>45220</v>
      </c>
      <c r="C2201" t="s">
        <v>10700</v>
      </c>
      <c r="D2201" t="s">
        <v>30</v>
      </c>
      <c r="E2201" t="s">
        <v>19</v>
      </c>
      <c r="F2201" t="s">
        <v>34</v>
      </c>
      <c r="G2201">
        <v>4</v>
      </c>
      <c r="H2201" s="5">
        <v>425.01</v>
      </c>
      <c r="I2201" s="5">
        <v>0.27</v>
      </c>
      <c r="J2201" s="5">
        <v>1241.0291999999999</v>
      </c>
      <c r="K2201" s="5">
        <v>247.45117021004961</v>
      </c>
      <c r="L2201">
        <f>YEAR(SalesData[Order Date])</f>
        <v>2023</v>
      </c>
      <c r="M2201">
        <f>MONTH(SalesData[Order Date])</f>
        <v>10</v>
      </c>
      <c r="N2201" t="str">
        <f>TEXT(SalesData[[#This Row],[Order Date]], "mmmm")</f>
        <v>October</v>
      </c>
      <c r="O2201" s="7">
        <f>IF(SalesData[Sales]=0,0,SalesData[Profit]/SalesData[Sales])</f>
        <v>0.19939190005364066</v>
      </c>
      <c r="P2201" s="8">
        <f t="shared" si="34"/>
        <v>1.5881979247547119E-4</v>
      </c>
      <c r="Q2201" t="str">
        <f>IF(SalesData[[#This Row],[Discount]]&gt;0, "Yes", "No")</f>
        <v>Yes</v>
      </c>
      <c r="R2201" t="str">
        <f>TEXT(SalesData[[#This Row],[Order Date]],"mmm-yyyy")</f>
        <v>Oct-2023</v>
      </c>
      <c r="S2201">
        <f>YEAR(SalesData[[#This Row],[Order Date]])*100 + MONTH(SalesData[[#This Row],[Order Date]])</f>
        <v>202310</v>
      </c>
    </row>
    <row r="2202" spans="1:19" x14ac:dyDescent="0.3">
      <c r="A2202" t="s">
        <v>10719</v>
      </c>
      <c r="B2202" s="3">
        <v>45230</v>
      </c>
      <c r="C2202" t="s">
        <v>10720</v>
      </c>
      <c r="D2202" t="s">
        <v>13</v>
      </c>
      <c r="E2202" t="s">
        <v>14</v>
      </c>
      <c r="F2202" t="s">
        <v>62</v>
      </c>
      <c r="G2202">
        <v>4</v>
      </c>
      <c r="H2202" s="5">
        <v>159.53</v>
      </c>
      <c r="I2202" s="5">
        <v>0.05</v>
      </c>
      <c r="J2202" s="5">
        <v>606.21399999999994</v>
      </c>
      <c r="K2202" s="5">
        <v>37.401492957610543</v>
      </c>
      <c r="L2202">
        <f>YEAR(SalesData[Order Date])</f>
        <v>2023</v>
      </c>
      <c r="M2202">
        <f>MONTH(SalesData[Order Date])</f>
        <v>10</v>
      </c>
      <c r="N2202" t="str">
        <f>TEXT(SalesData[[#This Row],[Order Date]], "mmmm")</f>
        <v>October</v>
      </c>
      <c r="O2202" s="7">
        <f>IF(SalesData[Sales]=0,0,SalesData[Profit]/SalesData[Sales])</f>
        <v>6.1696847907851925E-2</v>
      </c>
      <c r="P2202" s="8">
        <f t="shared" si="34"/>
        <v>7.8355168306901528E-5</v>
      </c>
      <c r="Q2202" t="str">
        <f>IF(SalesData[[#This Row],[Discount]]&gt;0, "Yes", "No")</f>
        <v>Yes</v>
      </c>
      <c r="R2202" t="str">
        <f>TEXT(SalesData[[#This Row],[Order Date]],"mmm-yyyy")</f>
        <v>Oct-2023</v>
      </c>
      <c r="S2202">
        <f>YEAR(SalesData[[#This Row],[Order Date]])*100 + MONTH(SalesData[[#This Row],[Order Date]])</f>
        <v>202310</v>
      </c>
    </row>
    <row r="2203" spans="1:19" x14ac:dyDescent="0.3">
      <c r="A2203" t="s">
        <v>10774</v>
      </c>
      <c r="B2203" s="3">
        <v>45208</v>
      </c>
      <c r="C2203" t="s">
        <v>10775</v>
      </c>
      <c r="D2203" t="s">
        <v>18</v>
      </c>
      <c r="E2203" t="s">
        <v>19</v>
      </c>
      <c r="F2203" t="s">
        <v>44</v>
      </c>
      <c r="G2203">
        <v>1</v>
      </c>
      <c r="H2203" s="5">
        <v>381.94</v>
      </c>
      <c r="I2203" s="5">
        <v>0.2</v>
      </c>
      <c r="J2203" s="5">
        <v>305.55200000000002</v>
      </c>
      <c r="K2203" s="5">
        <v>75.278459634569899</v>
      </c>
      <c r="L2203">
        <f>YEAR(SalesData[Order Date])</f>
        <v>2023</v>
      </c>
      <c r="M2203">
        <f>MONTH(SalesData[Order Date])</f>
        <v>10</v>
      </c>
      <c r="N2203" t="str">
        <f>TEXT(SalesData[[#This Row],[Order Date]], "mmmm")</f>
        <v>October</v>
      </c>
      <c r="O2203" s="7">
        <f>IF(SalesData[Sales]=0,0,SalesData[Profit]/SalesData[Sales])</f>
        <v>0.24636873473114199</v>
      </c>
      <c r="P2203" s="8">
        <f t="shared" si="34"/>
        <v>5.2364245693040795E-4</v>
      </c>
      <c r="Q2203" t="str">
        <f>IF(SalesData[[#This Row],[Discount]]&gt;0, "Yes", "No")</f>
        <v>Yes</v>
      </c>
      <c r="R2203" t="str">
        <f>TEXT(SalesData[[#This Row],[Order Date]],"mmm-yyyy")</f>
        <v>Oct-2023</v>
      </c>
      <c r="S2203">
        <f>YEAR(SalesData[[#This Row],[Order Date]])*100 + MONTH(SalesData[[#This Row],[Order Date]])</f>
        <v>202310</v>
      </c>
    </row>
    <row r="2204" spans="1:19" x14ac:dyDescent="0.3">
      <c r="A2204" t="s">
        <v>10822</v>
      </c>
      <c r="B2204" s="3">
        <v>45225</v>
      </c>
      <c r="C2204" t="s">
        <v>10823</v>
      </c>
      <c r="D2204" t="s">
        <v>13</v>
      </c>
      <c r="E2204" t="s">
        <v>19</v>
      </c>
      <c r="F2204" t="s">
        <v>44</v>
      </c>
      <c r="G2204">
        <v>9</v>
      </c>
      <c r="H2204" s="5">
        <v>472.98</v>
      </c>
      <c r="I2204" s="5">
        <v>0.15</v>
      </c>
      <c r="J2204" s="5">
        <v>3618.297</v>
      </c>
      <c r="K2204" s="5">
        <v>655.8509418603079</v>
      </c>
      <c r="L2204">
        <f>YEAR(SalesData[Order Date])</f>
        <v>2023</v>
      </c>
      <c r="M2204">
        <f>MONTH(SalesData[Order Date])</f>
        <v>10</v>
      </c>
      <c r="N2204" t="str">
        <f>TEXT(SalesData[[#This Row],[Order Date]], "mmmm")</f>
        <v>October</v>
      </c>
      <c r="O2204" s="7">
        <f>IF(SalesData[Sales]=0,0,SalesData[Profit]/SalesData[Sales])</f>
        <v>0.18125956544205959</v>
      </c>
      <c r="P2204" s="8">
        <f t="shared" si="34"/>
        <v>3.5237571708458428E-5</v>
      </c>
      <c r="Q2204" t="str">
        <f>IF(SalesData[[#This Row],[Discount]]&gt;0, "Yes", "No")</f>
        <v>Yes</v>
      </c>
      <c r="R2204" t="str">
        <f>TEXT(SalesData[[#This Row],[Order Date]],"mmm-yyyy")</f>
        <v>Oct-2023</v>
      </c>
      <c r="S2204">
        <f>YEAR(SalesData[[#This Row],[Order Date]])*100 + MONTH(SalesData[[#This Row],[Order Date]])</f>
        <v>202310</v>
      </c>
    </row>
    <row r="2205" spans="1:19" x14ac:dyDescent="0.3">
      <c r="A2205" t="s">
        <v>10929</v>
      </c>
      <c r="B2205" s="3">
        <v>45224</v>
      </c>
      <c r="C2205" t="s">
        <v>10930</v>
      </c>
      <c r="D2205" t="s">
        <v>18</v>
      </c>
      <c r="E2205" t="s">
        <v>26</v>
      </c>
      <c r="F2205" t="s">
        <v>15</v>
      </c>
      <c r="G2205">
        <v>1</v>
      </c>
      <c r="H2205" s="5">
        <v>843.13</v>
      </c>
      <c r="I2205" s="5">
        <v>0.06</v>
      </c>
      <c r="J2205" s="5">
        <v>792.54219999999998</v>
      </c>
      <c r="K2205" s="5">
        <v>194.18444496920969</v>
      </c>
      <c r="L2205">
        <f>YEAR(SalesData[Order Date])</f>
        <v>2023</v>
      </c>
      <c r="M2205">
        <f>MONTH(SalesData[Order Date])</f>
        <v>10</v>
      </c>
      <c r="N2205" t="str">
        <f>TEXT(SalesData[[#This Row],[Order Date]], "mmmm")</f>
        <v>October</v>
      </c>
      <c r="O2205" s="7">
        <f>IF(SalesData[Sales]=0,0,SalesData[Profit]/SalesData[Sales])</f>
        <v>0.24501464397632036</v>
      </c>
      <c r="P2205" s="8">
        <f t="shared" si="34"/>
        <v>7.1163403033933087E-5</v>
      </c>
      <c r="Q2205" t="str">
        <f>IF(SalesData[[#This Row],[Discount]]&gt;0, "Yes", "No")</f>
        <v>Yes</v>
      </c>
      <c r="R2205" t="str">
        <f>TEXT(SalesData[[#This Row],[Order Date]],"mmm-yyyy")</f>
        <v>Oct-2023</v>
      </c>
      <c r="S2205">
        <f>YEAR(SalesData[[#This Row],[Order Date]])*100 + MONTH(SalesData[[#This Row],[Order Date]])</f>
        <v>202310</v>
      </c>
    </row>
    <row r="2206" spans="1:19" x14ac:dyDescent="0.3">
      <c r="A2206" t="s">
        <v>10965</v>
      </c>
      <c r="B2206" s="3">
        <v>45218</v>
      </c>
      <c r="C2206" t="s">
        <v>10966</v>
      </c>
      <c r="D2206" t="s">
        <v>23</v>
      </c>
      <c r="E2206" t="s">
        <v>14</v>
      </c>
      <c r="F2206" t="s">
        <v>91</v>
      </c>
      <c r="G2206">
        <v>8</v>
      </c>
      <c r="H2206" s="5">
        <v>144.02000000000001</v>
      </c>
      <c r="I2206" s="5">
        <v>0.24</v>
      </c>
      <c r="J2206" s="5">
        <v>875.64160000000004</v>
      </c>
      <c r="K2206" s="5">
        <v>141.03268739435879</v>
      </c>
      <c r="L2206">
        <f>YEAR(SalesData[Order Date])</f>
        <v>2023</v>
      </c>
      <c r="M2206">
        <f>MONTH(SalesData[Order Date])</f>
        <v>10</v>
      </c>
      <c r="N2206" t="str">
        <f>TEXT(SalesData[[#This Row],[Order Date]], "mmmm")</f>
        <v>October</v>
      </c>
      <c r="O2206" s="7">
        <f>IF(SalesData[Sales]=0,0,SalesData[Profit]/SalesData[Sales])</f>
        <v>0.16106211421928651</v>
      </c>
      <c r="P2206" s="8">
        <f t="shared" si="34"/>
        <v>2.0830440216636575E-4</v>
      </c>
      <c r="Q2206" t="str">
        <f>IF(SalesData[[#This Row],[Discount]]&gt;0, "Yes", "No")</f>
        <v>Yes</v>
      </c>
      <c r="R2206" t="str">
        <f>TEXT(SalesData[[#This Row],[Order Date]],"mmm-yyyy")</f>
        <v>Oct-2023</v>
      </c>
      <c r="S2206">
        <f>YEAR(SalesData[[#This Row],[Order Date]])*100 + MONTH(SalesData[[#This Row],[Order Date]])</f>
        <v>202310</v>
      </c>
    </row>
    <row r="2207" spans="1:19" x14ac:dyDescent="0.3">
      <c r="A2207" t="s">
        <v>10982</v>
      </c>
      <c r="B2207" s="3">
        <v>45216</v>
      </c>
      <c r="C2207" t="s">
        <v>10983</v>
      </c>
      <c r="D2207" t="s">
        <v>23</v>
      </c>
      <c r="E2207" t="s">
        <v>14</v>
      </c>
      <c r="F2207" t="s">
        <v>15</v>
      </c>
      <c r="G2207">
        <v>6</v>
      </c>
      <c r="H2207" s="5">
        <v>350.9</v>
      </c>
      <c r="I2207" s="5">
        <v>0.08</v>
      </c>
      <c r="J2207" s="5">
        <v>1936.9680000000001</v>
      </c>
      <c r="K2207" s="5">
        <v>239.8675552220158</v>
      </c>
      <c r="L2207">
        <f>YEAR(SalesData[Order Date])</f>
        <v>2023</v>
      </c>
      <c r="M2207">
        <f>MONTH(SalesData[Order Date])</f>
        <v>10</v>
      </c>
      <c r="N2207" t="str">
        <f>TEXT(SalesData[[#This Row],[Order Date]], "mmmm")</f>
        <v>October</v>
      </c>
      <c r="O2207" s="7">
        <f>IF(SalesData[Sales]=0,0,SalesData[Profit]/SalesData[Sales])</f>
        <v>0.12383661228374232</v>
      </c>
      <c r="P2207" s="8">
        <f t="shared" si="34"/>
        <v>3.7997530160539569E-5</v>
      </c>
      <c r="Q2207" t="str">
        <f>IF(SalesData[[#This Row],[Discount]]&gt;0, "Yes", "No")</f>
        <v>Yes</v>
      </c>
      <c r="R2207" t="str">
        <f>TEXT(SalesData[[#This Row],[Order Date]],"mmm-yyyy")</f>
        <v>Oct-2023</v>
      </c>
      <c r="S2207">
        <f>YEAR(SalesData[[#This Row],[Order Date]])*100 + MONTH(SalesData[[#This Row],[Order Date]])</f>
        <v>202310</v>
      </c>
    </row>
    <row r="2208" spans="1:19" x14ac:dyDescent="0.3">
      <c r="A2208" t="s">
        <v>11111</v>
      </c>
      <c r="B2208" s="3">
        <v>45221</v>
      </c>
      <c r="C2208" t="s">
        <v>11112</v>
      </c>
      <c r="D2208" t="s">
        <v>23</v>
      </c>
      <c r="E2208" t="s">
        <v>14</v>
      </c>
      <c r="F2208" t="s">
        <v>39</v>
      </c>
      <c r="G2208">
        <v>5</v>
      </c>
      <c r="H2208" s="5">
        <v>74.05</v>
      </c>
      <c r="I2208" s="5">
        <v>0.14000000000000001</v>
      </c>
      <c r="J2208" s="5">
        <v>318.41500000000002</v>
      </c>
      <c r="K2208" s="5">
        <v>44.863178145417571</v>
      </c>
      <c r="L2208">
        <f>YEAR(SalesData[Order Date])</f>
        <v>2023</v>
      </c>
      <c r="M2208">
        <f>MONTH(SalesData[Order Date])</f>
        <v>10</v>
      </c>
      <c r="N2208" t="str">
        <f>TEXT(SalesData[[#This Row],[Order Date]], "mmmm")</f>
        <v>October</v>
      </c>
      <c r="O2208" s="7">
        <f>IF(SalesData[Sales]=0,0,SalesData[Profit]/SalesData[Sales])</f>
        <v>0.14089530375584558</v>
      </c>
      <c r="P2208" s="8">
        <f t="shared" si="34"/>
        <v>3.7812288993923027E-4</v>
      </c>
      <c r="Q2208" t="str">
        <f>IF(SalesData[[#This Row],[Discount]]&gt;0, "Yes", "No")</f>
        <v>Yes</v>
      </c>
      <c r="R2208" t="str">
        <f>TEXT(SalesData[[#This Row],[Order Date]],"mmm-yyyy")</f>
        <v>Oct-2023</v>
      </c>
      <c r="S2208">
        <f>YEAR(SalesData[[#This Row],[Order Date]])*100 + MONTH(SalesData[[#This Row],[Order Date]])</f>
        <v>202310</v>
      </c>
    </row>
    <row r="2209" spans="1:19" x14ac:dyDescent="0.3">
      <c r="A2209" t="s">
        <v>11338</v>
      </c>
      <c r="B2209" s="3">
        <v>45203</v>
      </c>
      <c r="C2209" t="s">
        <v>11339</v>
      </c>
      <c r="D2209" t="s">
        <v>30</v>
      </c>
      <c r="E2209" t="s">
        <v>19</v>
      </c>
      <c r="F2209" t="s">
        <v>31</v>
      </c>
      <c r="G2209">
        <v>2</v>
      </c>
      <c r="H2209" s="5">
        <v>305.17</v>
      </c>
      <c r="I2209" s="5">
        <v>0.13</v>
      </c>
      <c r="J2209" s="5">
        <v>530.99580000000003</v>
      </c>
      <c r="K2209" s="5">
        <v>55.386493824053737</v>
      </c>
      <c r="L2209">
        <f>YEAR(SalesData[Order Date])</f>
        <v>2023</v>
      </c>
      <c r="M2209">
        <f>MONTH(SalesData[Order Date])</f>
        <v>10</v>
      </c>
      <c r="N2209" t="str">
        <f>TEXT(SalesData[[#This Row],[Order Date]], "mmmm")</f>
        <v>October</v>
      </c>
      <c r="O2209" s="7">
        <f>IF(SalesData[Sales]=0,0,SalesData[Profit]/SalesData[Sales])</f>
        <v>0.10430683976041569</v>
      </c>
      <c r="P2209" s="8">
        <f t="shared" si="34"/>
        <v>2.1299603499688697E-4</v>
      </c>
      <c r="Q2209" t="str">
        <f>IF(SalesData[[#This Row],[Discount]]&gt;0, "Yes", "No")</f>
        <v>Yes</v>
      </c>
      <c r="R2209" t="str">
        <f>TEXT(SalesData[[#This Row],[Order Date]],"mmm-yyyy")</f>
        <v>Oct-2023</v>
      </c>
      <c r="S2209">
        <f>YEAR(SalesData[[#This Row],[Order Date]])*100 + MONTH(SalesData[[#This Row],[Order Date]])</f>
        <v>202310</v>
      </c>
    </row>
    <row r="2210" spans="1:19" x14ac:dyDescent="0.3">
      <c r="A2210" t="s">
        <v>11427</v>
      </c>
      <c r="B2210" s="3">
        <v>45206</v>
      </c>
      <c r="C2210" t="s">
        <v>11428</v>
      </c>
      <c r="D2210" t="s">
        <v>23</v>
      </c>
      <c r="E2210" t="s">
        <v>19</v>
      </c>
      <c r="F2210" t="s">
        <v>44</v>
      </c>
      <c r="G2210">
        <v>5</v>
      </c>
      <c r="H2210" s="5">
        <v>7.57</v>
      </c>
      <c r="I2210" s="5">
        <v>0.11</v>
      </c>
      <c r="J2210" s="5">
        <v>33.686500000000002</v>
      </c>
      <c r="K2210" s="5">
        <v>10.05693524773082</v>
      </c>
      <c r="L2210">
        <f>YEAR(SalesData[Order Date])</f>
        <v>2023</v>
      </c>
      <c r="M2210">
        <f>MONTH(SalesData[Order Date])</f>
        <v>10</v>
      </c>
      <c r="N2210" t="str">
        <f>TEXT(SalesData[[#This Row],[Order Date]], "mmmm")</f>
        <v>October</v>
      </c>
      <c r="O2210" s="7">
        <f>IF(SalesData[Sales]=0,0,SalesData[Profit]/SalesData[Sales])</f>
        <v>0.2985449734383453</v>
      </c>
      <c r="P2210" s="8">
        <f t="shared" si="34"/>
        <v>2.9062087186261559E-3</v>
      </c>
      <c r="Q2210" t="str">
        <f>IF(SalesData[[#This Row],[Discount]]&gt;0, "Yes", "No")</f>
        <v>Yes</v>
      </c>
      <c r="R2210" t="str">
        <f>TEXT(SalesData[[#This Row],[Order Date]],"mmm-yyyy")</f>
        <v>Oct-2023</v>
      </c>
      <c r="S2210">
        <f>YEAR(SalesData[[#This Row],[Order Date]])*100 + MONTH(SalesData[[#This Row],[Order Date]])</f>
        <v>202310</v>
      </c>
    </row>
    <row r="2211" spans="1:19" x14ac:dyDescent="0.3">
      <c r="A2211" t="s">
        <v>11441</v>
      </c>
      <c r="B2211" s="3">
        <v>45220</v>
      </c>
      <c r="C2211" t="s">
        <v>11442</v>
      </c>
      <c r="D2211" t="s">
        <v>30</v>
      </c>
      <c r="E2211" t="s">
        <v>14</v>
      </c>
      <c r="F2211" t="s">
        <v>34</v>
      </c>
      <c r="G2211">
        <v>5</v>
      </c>
      <c r="H2211" s="5">
        <v>841.27</v>
      </c>
      <c r="I2211" s="5">
        <v>0.19</v>
      </c>
      <c r="J2211" s="5">
        <v>3407.143500000001</v>
      </c>
      <c r="K2211" s="5">
        <v>792.46177465330572</v>
      </c>
      <c r="L2211">
        <f>YEAR(SalesData[Order Date])</f>
        <v>2023</v>
      </c>
      <c r="M2211">
        <f>MONTH(SalesData[Order Date])</f>
        <v>10</v>
      </c>
      <c r="N2211" t="str">
        <f>TEXT(SalesData[[#This Row],[Order Date]], "mmmm")</f>
        <v>October</v>
      </c>
      <c r="O2211" s="7">
        <f>IF(SalesData[Sales]=0,0,SalesData[Profit]/SalesData[Sales])</f>
        <v>0.23258831764887669</v>
      </c>
      <c r="P2211" s="8">
        <f t="shared" si="34"/>
        <v>4.5169802798150413E-5</v>
      </c>
      <c r="Q2211" t="str">
        <f>IF(SalesData[[#This Row],[Discount]]&gt;0, "Yes", "No")</f>
        <v>Yes</v>
      </c>
      <c r="R2211" t="str">
        <f>TEXT(SalesData[[#This Row],[Order Date]],"mmm-yyyy")</f>
        <v>Oct-2023</v>
      </c>
      <c r="S2211">
        <f>YEAR(SalesData[[#This Row],[Order Date]])*100 + MONTH(SalesData[[#This Row],[Order Date]])</f>
        <v>202310</v>
      </c>
    </row>
    <row r="2212" spans="1:19" x14ac:dyDescent="0.3">
      <c r="A2212" t="s">
        <v>11451</v>
      </c>
      <c r="B2212" s="3">
        <v>45203</v>
      </c>
      <c r="C2212" t="s">
        <v>11452</v>
      </c>
      <c r="D2212" t="s">
        <v>23</v>
      </c>
      <c r="E2212" t="s">
        <v>26</v>
      </c>
      <c r="F2212" t="s">
        <v>27</v>
      </c>
      <c r="G2212">
        <v>1</v>
      </c>
      <c r="H2212" s="5">
        <v>400.26</v>
      </c>
      <c r="I2212" s="5">
        <v>0.15</v>
      </c>
      <c r="J2212" s="5">
        <v>340.221</v>
      </c>
      <c r="K2212" s="5">
        <v>39.66543677925555</v>
      </c>
      <c r="L2212">
        <f>YEAR(SalesData[Order Date])</f>
        <v>2023</v>
      </c>
      <c r="M2212">
        <f>MONTH(SalesData[Order Date])</f>
        <v>10</v>
      </c>
      <c r="N2212" t="str">
        <f>TEXT(SalesData[[#This Row],[Order Date]], "mmmm")</f>
        <v>October</v>
      </c>
      <c r="O2212" s="7">
        <f>IF(SalesData[Sales]=0,0,SalesData[Profit]/SalesData[Sales])</f>
        <v>0.11658726762679421</v>
      </c>
      <c r="P2212" s="8">
        <f t="shared" si="34"/>
        <v>3.7475640833458252E-4</v>
      </c>
      <c r="Q2212" t="str">
        <f>IF(SalesData[[#This Row],[Discount]]&gt;0, "Yes", "No")</f>
        <v>Yes</v>
      </c>
      <c r="R2212" t="str">
        <f>TEXT(SalesData[[#This Row],[Order Date]],"mmm-yyyy")</f>
        <v>Oct-2023</v>
      </c>
      <c r="S2212">
        <f>YEAR(SalesData[[#This Row],[Order Date]])*100 + MONTH(SalesData[[#This Row],[Order Date]])</f>
        <v>202310</v>
      </c>
    </row>
    <row r="2213" spans="1:19" x14ac:dyDescent="0.3">
      <c r="A2213" t="s">
        <v>11481</v>
      </c>
      <c r="B2213" s="3">
        <v>45203</v>
      </c>
      <c r="C2213" t="s">
        <v>11482</v>
      </c>
      <c r="D2213" t="s">
        <v>18</v>
      </c>
      <c r="E2213" t="s">
        <v>26</v>
      </c>
      <c r="F2213" t="s">
        <v>53</v>
      </c>
      <c r="G2213">
        <v>1</v>
      </c>
      <c r="H2213" s="5">
        <v>511.3</v>
      </c>
      <c r="I2213" s="5">
        <v>0.28999999999999998</v>
      </c>
      <c r="J2213" s="5">
        <v>363.02300000000002</v>
      </c>
      <c r="K2213" s="5">
        <v>26.380378751021961</v>
      </c>
      <c r="L2213">
        <f>YEAR(SalesData[Order Date])</f>
        <v>2023</v>
      </c>
      <c r="M2213">
        <f>MONTH(SalesData[Order Date])</f>
        <v>10</v>
      </c>
      <c r="N2213" t="str">
        <f>TEXT(SalesData[[#This Row],[Order Date]], "mmmm")</f>
        <v>October</v>
      </c>
      <c r="O2213" s="7">
        <f>IF(SalesData[Sales]=0,0,SalesData[Profit]/SalesData[Sales])</f>
        <v>7.26686153522558E-2</v>
      </c>
      <c r="P2213" s="8">
        <f t="shared" si="34"/>
        <v>5.6718169372188532E-4</v>
      </c>
      <c r="Q2213" t="str">
        <f>IF(SalesData[[#This Row],[Discount]]&gt;0, "Yes", "No")</f>
        <v>Yes</v>
      </c>
      <c r="R2213" t="str">
        <f>TEXT(SalesData[[#This Row],[Order Date]],"mmm-yyyy")</f>
        <v>Oct-2023</v>
      </c>
      <c r="S2213">
        <f>YEAR(SalesData[[#This Row],[Order Date]])*100 + MONTH(SalesData[[#This Row],[Order Date]])</f>
        <v>202310</v>
      </c>
    </row>
    <row r="2214" spans="1:19" x14ac:dyDescent="0.3">
      <c r="A2214" t="s">
        <v>11493</v>
      </c>
      <c r="B2214" s="3">
        <v>45230</v>
      </c>
      <c r="C2214" t="s">
        <v>11494</v>
      </c>
      <c r="D2214" t="s">
        <v>18</v>
      </c>
      <c r="E2214" t="s">
        <v>26</v>
      </c>
      <c r="F2214" t="s">
        <v>44</v>
      </c>
      <c r="G2214">
        <v>7</v>
      </c>
      <c r="H2214" s="5">
        <v>973.05</v>
      </c>
      <c r="I2214" s="5">
        <v>0.08</v>
      </c>
      <c r="J2214" s="5">
        <v>6266.442</v>
      </c>
      <c r="K2214" s="5">
        <v>776.11889798358823</v>
      </c>
      <c r="L2214">
        <f>YEAR(SalesData[Order Date])</f>
        <v>2023</v>
      </c>
      <c r="M2214">
        <f>MONTH(SalesData[Order Date])</f>
        <v>10</v>
      </c>
      <c r="N2214" t="str">
        <f>TEXT(SalesData[[#This Row],[Order Date]], "mmmm")</f>
        <v>October</v>
      </c>
      <c r="O2214" s="7">
        <f>IF(SalesData[Sales]=0,0,SalesData[Profit]/SalesData[Sales])</f>
        <v>0.12385320058552975</v>
      </c>
      <c r="P2214" s="8">
        <f t="shared" si="34"/>
        <v>1.1745101925462648E-5</v>
      </c>
      <c r="Q2214" t="str">
        <f>IF(SalesData[[#This Row],[Discount]]&gt;0, "Yes", "No")</f>
        <v>Yes</v>
      </c>
      <c r="R2214" t="str">
        <f>TEXT(SalesData[[#This Row],[Order Date]],"mmm-yyyy")</f>
        <v>Oct-2023</v>
      </c>
      <c r="S2214">
        <f>YEAR(SalesData[[#This Row],[Order Date]])*100 + MONTH(SalesData[[#This Row],[Order Date]])</f>
        <v>202310</v>
      </c>
    </row>
    <row r="2215" spans="1:19" x14ac:dyDescent="0.3">
      <c r="A2215" t="s">
        <v>11561</v>
      </c>
      <c r="B2215" s="3">
        <v>45212</v>
      </c>
      <c r="C2215" t="s">
        <v>11562</v>
      </c>
      <c r="D2215" t="s">
        <v>18</v>
      </c>
      <c r="E2215" t="s">
        <v>14</v>
      </c>
      <c r="F2215" t="s">
        <v>62</v>
      </c>
      <c r="G2215">
        <v>9</v>
      </c>
      <c r="H2215" s="5">
        <v>835.75</v>
      </c>
      <c r="I2215" s="5">
        <v>0.14000000000000001</v>
      </c>
      <c r="J2215" s="5">
        <v>6468.7049999999999</v>
      </c>
      <c r="K2215" s="5">
        <v>1281.227427049977</v>
      </c>
      <c r="L2215">
        <f>YEAR(SalesData[Order Date])</f>
        <v>2023</v>
      </c>
      <c r="M2215">
        <f>MONTH(SalesData[Order Date])</f>
        <v>10</v>
      </c>
      <c r="N2215" t="str">
        <f>TEXT(SalesData[[#This Row],[Order Date]], "mmmm")</f>
        <v>October</v>
      </c>
      <c r="O2215" s="7">
        <f>IF(SalesData[Sales]=0,0,SalesData[Profit]/SalesData[Sales])</f>
        <v>0.19806552115917744</v>
      </c>
      <c r="P2215" s="8">
        <f t="shared" si="34"/>
        <v>1.8612689866055107E-5</v>
      </c>
      <c r="Q2215" t="str">
        <f>IF(SalesData[[#This Row],[Discount]]&gt;0, "Yes", "No")</f>
        <v>Yes</v>
      </c>
      <c r="R2215" t="str">
        <f>TEXT(SalesData[[#This Row],[Order Date]],"mmm-yyyy")</f>
        <v>Oct-2023</v>
      </c>
      <c r="S2215">
        <f>YEAR(SalesData[[#This Row],[Order Date]])*100 + MONTH(SalesData[[#This Row],[Order Date]])</f>
        <v>202310</v>
      </c>
    </row>
    <row r="2216" spans="1:19" x14ac:dyDescent="0.3">
      <c r="A2216" t="s">
        <v>11690</v>
      </c>
      <c r="B2216" s="3">
        <v>45209</v>
      </c>
      <c r="C2216" t="s">
        <v>11691</v>
      </c>
      <c r="D2216" t="s">
        <v>18</v>
      </c>
      <c r="E2216" t="s">
        <v>19</v>
      </c>
      <c r="F2216" t="s">
        <v>31</v>
      </c>
      <c r="G2216">
        <v>5</v>
      </c>
      <c r="H2216" s="5">
        <v>479.79</v>
      </c>
      <c r="I2216" s="5">
        <v>0.06</v>
      </c>
      <c r="J2216" s="5">
        <v>2255.0129999999999</v>
      </c>
      <c r="K2216" s="5">
        <v>121.3384437185988</v>
      </c>
      <c r="L2216">
        <f>YEAR(SalesData[Order Date])</f>
        <v>2023</v>
      </c>
      <c r="M2216">
        <f>MONTH(SalesData[Order Date])</f>
        <v>10</v>
      </c>
      <c r="N2216" t="str">
        <f>TEXT(SalesData[[#This Row],[Order Date]], "mmmm")</f>
        <v>October</v>
      </c>
      <c r="O2216" s="7">
        <f>IF(SalesData[Sales]=0,0,SalesData[Profit]/SalesData[Sales])</f>
        <v>5.3808312288487384E-2</v>
      </c>
      <c r="P2216" s="8">
        <f t="shared" si="34"/>
        <v>2.5010942287250668E-5</v>
      </c>
      <c r="Q2216" t="str">
        <f>IF(SalesData[[#This Row],[Discount]]&gt;0, "Yes", "No")</f>
        <v>Yes</v>
      </c>
      <c r="R2216" t="str">
        <f>TEXT(SalesData[[#This Row],[Order Date]],"mmm-yyyy")</f>
        <v>Oct-2023</v>
      </c>
      <c r="S2216">
        <f>YEAR(SalesData[[#This Row],[Order Date]])*100 + MONTH(SalesData[[#This Row],[Order Date]])</f>
        <v>202310</v>
      </c>
    </row>
    <row r="2217" spans="1:19" x14ac:dyDescent="0.3">
      <c r="A2217" t="s">
        <v>11747</v>
      </c>
      <c r="B2217" s="3">
        <v>45207</v>
      </c>
      <c r="C2217" t="s">
        <v>11748</v>
      </c>
      <c r="D2217" t="s">
        <v>23</v>
      </c>
      <c r="E2217" t="s">
        <v>26</v>
      </c>
      <c r="F2217" t="s">
        <v>20</v>
      </c>
      <c r="G2217">
        <v>3</v>
      </c>
      <c r="H2217" s="5">
        <v>621.86</v>
      </c>
      <c r="I2217" s="5">
        <v>0.05</v>
      </c>
      <c r="J2217" s="5">
        <v>1772.3009999999999</v>
      </c>
      <c r="K2217" s="5">
        <v>499.39841605647098</v>
      </c>
      <c r="L2217">
        <f>YEAR(SalesData[Order Date])</f>
        <v>2023</v>
      </c>
      <c r="M2217">
        <f>MONTH(SalesData[Order Date])</f>
        <v>10</v>
      </c>
      <c r="N2217" t="str">
        <f>TEXT(SalesData[[#This Row],[Order Date]], "mmmm")</f>
        <v>October</v>
      </c>
      <c r="O2217" s="7">
        <f>IF(SalesData[Sales]=0,0,SalesData[Profit]/SalesData[Sales])</f>
        <v>0.28177968418258015</v>
      </c>
      <c r="P2217" s="8">
        <f t="shared" si="34"/>
        <v>2.6801316480665533E-5</v>
      </c>
      <c r="Q2217" t="str">
        <f>IF(SalesData[[#This Row],[Discount]]&gt;0, "Yes", "No")</f>
        <v>Yes</v>
      </c>
      <c r="R2217" t="str">
        <f>TEXT(SalesData[[#This Row],[Order Date]],"mmm-yyyy")</f>
        <v>Oct-2023</v>
      </c>
      <c r="S2217">
        <f>YEAR(SalesData[[#This Row],[Order Date]])*100 + MONTH(SalesData[[#This Row],[Order Date]])</f>
        <v>202310</v>
      </c>
    </row>
    <row r="2218" spans="1:19" x14ac:dyDescent="0.3">
      <c r="A2218" t="s">
        <v>11804</v>
      </c>
      <c r="B2218" s="3">
        <v>45204</v>
      </c>
      <c r="C2218" t="s">
        <v>11805</v>
      </c>
      <c r="D2218" t="s">
        <v>23</v>
      </c>
      <c r="E2218" t="s">
        <v>19</v>
      </c>
      <c r="F2218" t="s">
        <v>15</v>
      </c>
      <c r="G2218">
        <v>7</v>
      </c>
      <c r="H2218" s="5">
        <v>18.600000000000001</v>
      </c>
      <c r="I2218" s="5">
        <v>0.01</v>
      </c>
      <c r="J2218" s="5">
        <v>128.898</v>
      </c>
      <c r="K2218" s="5">
        <v>23.732107924468981</v>
      </c>
      <c r="L2218">
        <f>YEAR(SalesData[Order Date])</f>
        <v>2023</v>
      </c>
      <c r="M2218">
        <f>MONTH(SalesData[Order Date])</f>
        <v>10</v>
      </c>
      <c r="N2218" t="str">
        <f>TEXT(SalesData[[#This Row],[Order Date]], "mmmm")</f>
        <v>October</v>
      </c>
      <c r="O2218" s="7">
        <f>IF(SalesData[Sales]=0,0,SalesData[Profit]/SalesData[Sales])</f>
        <v>0.18411540849717592</v>
      </c>
      <c r="P2218" s="8">
        <f t="shared" si="34"/>
        <v>7.680491551459292E-5</v>
      </c>
      <c r="Q2218" t="str">
        <f>IF(SalesData[[#This Row],[Discount]]&gt;0, "Yes", "No")</f>
        <v>Yes</v>
      </c>
      <c r="R2218" t="str">
        <f>TEXT(SalesData[[#This Row],[Order Date]],"mmm-yyyy")</f>
        <v>Oct-2023</v>
      </c>
      <c r="S2218">
        <f>YEAR(SalesData[[#This Row],[Order Date]])*100 + MONTH(SalesData[[#This Row],[Order Date]])</f>
        <v>202310</v>
      </c>
    </row>
    <row r="2219" spans="1:19" x14ac:dyDescent="0.3">
      <c r="A2219" t="s">
        <v>11830</v>
      </c>
      <c r="B2219" s="3">
        <v>45203</v>
      </c>
      <c r="C2219" t="s">
        <v>11831</v>
      </c>
      <c r="D2219" t="s">
        <v>23</v>
      </c>
      <c r="E2219" t="s">
        <v>19</v>
      </c>
      <c r="F2219" t="s">
        <v>53</v>
      </c>
      <c r="G2219">
        <v>3</v>
      </c>
      <c r="H2219" s="5">
        <v>761.9</v>
      </c>
      <c r="I2219" s="5">
        <v>0.23</v>
      </c>
      <c r="J2219" s="5">
        <v>1759.989</v>
      </c>
      <c r="K2219" s="5">
        <v>484.20153830573651</v>
      </c>
      <c r="L2219">
        <f>YEAR(SalesData[Order Date])</f>
        <v>2023</v>
      </c>
      <c r="M2219">
        <f>MONTH(SalesData[Order Date])</f>
        <v>10</v>
      </c>
      <c r="N2219" t="str">
        <f>TEXT(SalesData[[#This Row],[Order Date]], "mmmm")</f>
        <v>October</v>
      </c>
      <c r="O2219" s="7">
        <f>IF(SalesData[Sales]=0,0,SalesData[Profit]/SalesData[Sales])</f>
        <v>0.2751162298774234</v>
      </c>
      <c r="P2219" s="8">
        <f t="shared" si="34"/>
        <v>1.0062562891018069E-4</v>
      </c>
      <c r="Q2219" t="str">
        <f>IF(SalesData[[#This Row],[Discount]]&gt;0, "Yes", "No")</f>
        <v>Yes</v>
      </c>
      <c r="R2219" t="str">
        <f>TEXT(SalesData[[#This Row],[Order Date]],"mmm-yyyy")</f>
        <v>Oct-2023</v>
      </c>
      <c r="S2219">
        <f>YEAR(SalesData[[#This Row],[Order Date]])*100 + MONTH(SalesData[[#This Row],[Order Date]])</f>
        <v>202310</v>
      </c>
    </row>
    <row r="2220" spans="1:19" x14ac:dyDescent="0.3">
      <c r="A2220" t="s">
        <v>11834</v>
      </c>
      <c r="B2220" s="3">
        <v>45220</v>
      </c>
      <c r="C2220" t="s">
        <v>11835</v>
      </c>
      <c r="D2220" t="s">
        <v>13</v>
      </c>
      <c r="E2220" t="s">
        <v>14</v>
      </c>
      <c r="F2220" t="s">
        <v>27</v>
      </c>
      <c r="G2220">
        <v>7</v>
      </c>
      <c r="H2220" s="5">
        <v>915.51</v>
      </c>
      <c r="I2220" s="5">
        <v>7.0000000000000007E-2</v>
      </c>
      <c r="J2220" s="5">
        <v>5959.9700999999995</v>
      </c>
      <c r="K2220" s="5">
        <v>788.85180960053378</v>
      </c>
      <c r="L2220">
        <f>YEAR(SalesData[Order Date])</f>
        <v>2023</v>
      </c>
      <c r="M2220">
        <f>MONTH(SalesData[Order Date])</f>
        <v>10</v>
      </c>
      <c r="N2220" t="str">
        <f>TEXT(SalesData[[#This Row],[Order Date]], "mmmm")</f>
        <v>October</v>
      </c>
      <c r="O2220" s="7">
        <f>IF(SalesData[Sales]=0,0,SalesData[Profit]/SalesData[Sales])</f>
        <v>0.13235835018711484</v>
      </c>
      <c r="P2220" s="8">
        <f t="shared" si="34"/>
        <v>1.0922873589583949E-5</v>
      </c>
      <c r="Q2220" t="str">
        <f>IF(SalesData[[#This Row],[Discount]]&gt;0, "Yes", "No")</f>
        <v>Yes</v>
      </c>
      <c r="R2220" t="str">
        <f>TEXT(SalesData[[#This Row],[Order Date]],"mmm-yyyy")</f>
        <v>Oct-2023</v>
      </c>
      <c r="S2220">
        <f>YEAR(SalesData[[#This Row],[Order Date]])*100 + MONTH(SalesData[[#This Row],[Order Date]])</f>
        <v>202310</v>
      </c>
    </row>
    <row r="2221" spans="1:19" x14ac:dyDescent="0.3">
      <c r="A2221" t="s">
        <v>11893</v>
      </c>
      <c r="B2221" s="3">
        <v>45217</v>
      </c>
      <c r="C2221" t="s">
        <v>3682</v>
      </c>
      <c r="D2221" t="s">
        <v>18</v>
      </c>
      <c r="E2221" t="s">
        <v>14</v>
      </c>
      <c r="F2221" t="s">
        <v>44</v>
      </c>
      <c r="G2221">
        <v>1</v>
      </c>
      <c r="H2221" s="5">
        <v>838.81</v>
      </c>
      <c r="I2221" s="5">
        <v>0.03</v>
      </c>
      <c r="J2221" s="5">
        <v>813.64569999999992</v>
      </c>
      <c r="K2221" s="5">
        <v>209.99693735671639</v>
      </c>
      <c r="L2221">
        <f>YEAR(SalesData[Order Date])</f>
        <v>2023</v>
      </c>
      <c r="M2221">
        <f>MONTH(SalesData[Order Date])</f>
        <v>10</v>
      </c>
      <c r="N2221" t="str">
        <f>TEXT(SalesData[[#This Row],[Order Date]], "mmmm")</f>
        <v>October</v>
      </c>
      <c r="O2221" s="7">
        <f>IF(SalesData[Sales]=0,0,SalesData[Profit]/SalesData[Sales])</f>
        <v>0.25809383292594851</v>
      </c>
      <c r="P2221" s="8">
        <f t="shared" si="34"/>
        <v>3.576495273065414E-5</v>
      </c>
      <c r="Q2221" t="str">
        <f>IF(SalesData[[#This Row],[Discount]]&gt;0, "Yes", "No")</f>
        <v>Yes</v>
      </c>
      <c r="R2221" t="str">
        <f>TEXT(SalesData[[#This Row],[Order Date]],"mmm-yyyy")</f>
        <v>Oct-2023</v>
      </c>
      <c r="S2221">
        <f>YEAR(SalesData[[#This Row],[Order Date]])*100 + MONTH(SalesData[[#This Row],[Order Date]])</f>
        <v>202310</v>
      </c>
    </row>
    <row r="2222" spans="1:19" x14ac:dyDescent="0.3">
      <c r="A2222" t="s">
        <v>11939</v>
      </c>
      <c r="B2222" s="3">
        <v>45218</v>
      </c>
      <c r="C2222" t="s">
        <v>11940</v>
      </c>
      <c r="D2222" t="s">
        <v>23</v>
      </c>
      <c r="E2222" t="s">
        <v>19</v>
      </c>
      <c r="F2222" t="s">
        <v>34</v>
      </c>
      <c r="G2222">
        <v>5</v>
      </c>
      <c r="H2222" s="5">
        <v>170.05</v>
      </c>
      <c r="I2222" s="5">
        <v>0.05</v>
      </c>
      <c r="J2222" s="5">
        <v>807.73749999999995</v>
      </c>
      <c r="K2222" s="5">
        <v>171.48899585939259</v>
      </c>
      <c r="L2222">
        <f>YEAR(SalesData[Order Date])</f>
        <v>2023</v>
      </c>
      <c r="M2222">
        <f>MONTH(SalesData[Order Date])</f>
        <v>10</v>
      </c>
      <c r="N2222" t="str">
        <f>TEXT(SalesData[[#This Row],[Order Date]], "mmmm")</f>
        <v>October</v>
      </c>
      <c r="O2222" s="7">
        <f>IF(SalesData[Sales]=0,0,SalesData[Profit]/SalesData[Sales])</f>
        <v>0.21230783003066292</v>
      </c>
      <c r="P2222" s="8">
        <f t="shared" si="34"/>
        <v>5.8806233460746841E-5</v>
      </c>
      <c r="Q2222" t="str">
        <f>IF(SalesData[[#This Row],[Discount]]&gt;0, "Yes", "No")</f>
        <v>Yes</v>
      </c>
      <c r="R2222" t="str">
        <f>TEXT(SalesData[[#This Row],[Order Date]],"mmm-yyyy")</f>
        <v>Oct-2023</v>
      </c>
      <c r="S2222">
        <f>YEAR(SalesData[[#This Row],[Order Date]])*100 + MONTH(SalesData[[#This Row],[Order Date]])</f>
        <v>202310</v>
      </c>
    </row>
    <row r="2223" spans="1:19" x14ac:dyDescent="0.3">
      <c r="A2223" t="s">
        <v>11941</v>
      </c>
      <c r="B2223" s="3">
        <v>45220</v>
      </c>
      <c r="C2223" t="s">
        <v>7210</v>
      </c>
      <c r="D2223" t="s">
        <v>30</v>
      </c>
      <c r="E2223" t="s">
        <v>19</v>
      </c>
      <c r="F2223" t="s">
        <v>91</v>
      </c>
      <c r="G2223">
        <v>8</v>
      </c>
      <c r="H2223" s="5">
        <v>452.03</v>
      </c>
      <c r="I2223" s="5">
        <v>0</v>
      </c>
      <c r="J2223" s="5">
        <v>3616.24</v>
      </c>
      <c r="K2223" s="5">
        <v>211.24722469010371</v>
      </c>
      <c r="L2223">
        <f>YEAR(SalesData[Order Date])</f>
        <v>2023</v>
      </c>
      <c r="M2223">
        <f>MONTH(SalesData[Order Date])</f>
        <v>10</v>
      </c>
      <c r="N2223" t="str">
        <f>TEXT(SalesData[[#This Row],[Order Date]], "mmmm")</f>
        <v>October</v>
      </c>
      <c r="O2223" s="7">
        <f>IF(SalesData[Sales]=0,0,SalesData[Profit]/SalesData[Sales])</f>
        <v>5.8416262385821663E-2</v>
      </c>
      <c r="P2223" s="8">
        <f t="shared" si="34"/>
        <v>0</v>
      </c>
      <c r="Q2223" t="str">
        <f>IF(SalesData[[#This Row],[Discount]]&gt;0, "Yes", "No")</f>
        <v>No</v>
      </c>
      <c r="R2223" t="str">
        <f>TEXT(SalesData[[#This Row],[Order Date]],"mmm-yyyy")</f>
        <v>Oct-2023</v>
      </c>
      <c r="S2223">
        <f>YEAR(SalesData[[#This Row],[Order Date]])*100 + MONTH(SalesData[[#This Row],[Order Date]])</f>
        <v>202310</v>
      </c>
    </row>
    <row r="2224" spans="1:19" x14ac:dyDescent="0.3">
      <c r="A2224" t="s">
        <v>11968</v>
      </c>
      <c r="B2224" s="3">
        <v>45200</v>
      </c>
      <c r="C2224" t="s">
        <v>11969</v>
      </c>
      <c r="D2224" t="s">
        <v>23</v>
      </c>
      <c r="E2224" t="s">
        <v>19</v>
      </c>
      <c r="F2224" t="s">
        <v>27</v>
      </c>
      <c r="G2224">
        <v>5</v>
      </c>
      <c r="H2224" s="5">
        <v>806.35</v>
      </c>
      <c r="I2224" s="5">
        <v>0.01</v>
      </c>
      <c r="J2224" s="5">
        <v>3991.4324999999999</v>
      </c>
      <c r="K2224" s="5">
        <v>421.05027598341383</v>
      </c>
      <c r="L2224">
        <f>YEAR(SalesData[Order Date])</f>
        <v>2023</v>
      </c>
      <c r="M2224">
        <f>MONTH(SalesData[Order Date])</f>
        <v>10</v>
      </c>
      <c r="N2224" t="str">
        <f>TEXT(SalesData[[#This Row],[Order Date]], "mmmm")</f>
        <v>October</v>
      </c>
      <c r="O2224" s="7">
        <f>IF(SalesData[Sales]=0,0,SalesData[Profit]/SalesData[Sales])</f>
        <v>0.10548851220292811</v>
      </c>
      <c r="P2224" s="8">
        <f t="shared" si="34"/>
        <v>2.4803125193774417E-6</v>
      </c>
      <c r="Q2224" t="str">
        <f>IF(SalesData[[#This Row],[Discount]]&gt;0, "Yes", "No")</f>
        <v>Yes</v>
      </c>
      <c r="R2224" t="str">
        <f>TEXT(SalesData[[#This Row],[Order Date]],"mmm-yyyy")</f>
        <v>Oct-2023</v>
      </c>
      <c r="S2224">
        <f>YEAR(SalesData[[#This Row],[Order Date]])*100 + MONTH(SalesData[[#This Row],[Order Date]])</f>
        <v>202310</v>
      </c>
    </row>
    <row r="2225" spans="1:19" x14ac:dyDescent="0.3">
      <c r="A2225" t="s">
        <v>11986</v>
      </c>
      <c r="B2225" s="3">
        <v>45205</v>
      </c>
      <c r="C2225" t="s">
        <v>11987</v>
      </c>
      <c r="D2225" t="s">
        <v>18</v>
      </c>
      <c r="E2225" t="s">
        <v>26</v>
      </c>
      <c r="F2225" t="s">
        <v>39</v>
      </c>
      <c r="G2225">
        <v>9</v>
      </c>
      <c r="H2225" s="5">
        <v>530.26</v>
      </c>
      <c r="I2225" s="5">
        <v>0.28000000000000003</v>
      </c>
      <c r="J2225" s="5">
        <v>3436.0848000000001</v>
      </c>
      <c r="K2225" s="5">
        <v>233.43481829600489</v>
      </c>
      <c r="L2225">
        <f>YEAR(SalesData[Order Date])</f>
        <v>2023</v>
      </c>
      <c r="M2225">
        <f>MONTH(SalesData[Order Date])</f>
        <v>10</v>
      </c>
      <c r="N2225" t="str">
        <f>TEXT(SalesData[[#This Row],[Order Date]], "mmmm")</f>
        <v>October</v>
      </c>
      <c r="O2225" s="7">
        <f>IF(SalesData[Sales]=0,0,SalesData[Profit]/SalesData[Sales])</f>
        <v>6.7936279772840558E-2</v>
      </c>
      <c r="P2225" s="8">
        <f t="shared" si="34"/>
        <v>5.8671427433921307E-5</v>
      </c>
      <c r="Q2225" t="str">
        <f>IF(SalesData[[#This Row],[Discount]]&gt;0, "Yes", "No")</f>
        <v>Yes</v>
      </c>
      <c r="R2225" t="str">
        <f>TEXT(SalesData[[#This Row],[Order Date]],"mmm-yyyy")</f>
        <v>Oct-2023</v>
      </c>
      <c r="S2225">
        <f>YEAR(SalesData[[#This Row],[Order Date]])*100 + MONTH(SalesData[[#This Row],[Order Date]])</f>
        <v>202310</v>
      </c>
    </row>
    <row r="2226" spans="1:19" x14ac:dyDescent="0.3">
      <c r="A2226" t="s">
        <v>12008</v>
      </c>
      <c r="B2226" s="3">
        <v>45205</v>
      </c>
      <c r="C2226" t="s">
        <v>12009</v>
      </c>
      <c r="D2226" t="s">
        <v>13</v>
      </c>
      <c r="E2226" t="s">
        <v>14</v>
      </c>
      <c r="F2226" t="s">
        <v>27</v>
      </c>
      <c r="G2226">
        <v>6</v>
      </c>
      <c r="H2226" s="5">
        <v>829.06</v>
      </c>
      <c r="I2226" s="5">
        <v>0.08</v>
      </c>
      <c r="J2226" s="5">
        <v>4576.4111999999996</v>
      </c>
      <c r="K2226" s="5">
        <v>583.77979941435797</v>
      </c>
      <c r="L2226">
        <f>YEAR(SalesData[Order Date])</f>
        <v>2023</v>
      </c>
      <c r="M2226">
        <f>MONTH(SalesData[Order Date])</f>
        <v>10</v>
      </c>
      <c r="N2226" t="str">
        <f>TEXT(SalesData[[#This Row],[Order Date]], "mmmm")</f>
        <v>October</v>
      </c>
      <c r="O2226" s="7">
        <f>IF(SalesData[Sales]=0,0,SalesData[Profit]/SalesData[Sales])</f>
        <v>0.1275627940545111</v>
      </c>
      <c r="P2226" s="8">
        <f t="shared" si="34"/>
        <v>1.6082470910830742E-5</v>
      </c>
      <c r="Q2226" t="str">
        <f>IF(SalesData[[#This Row],[Discount]]&gt;0, "Yes", "No")</f>
        <v>Yes</v>
      </c>
      <c r="R2226" t="str">
        <f>TEXT(SalesData[[#This Row],[Order Date]],"mmm-yyyy")</f>
        <v>Oct-2023</v>
      </c>
      <c r="S2226">
        <f>YEAR(SalesData[[#This Row],[Order Date]])*100 + MONTH(SalesData[[#This Row],[Order Date]])</f>
        <v>202310</v>
      </c>
    </row>
    <row r="2227" spans="1:19" x14ac:dyDescent="0.3">
      <c r="A2227" t="s">
        <v>12018</v>
      </c>
      <c r="B2227" s="3">
        <v>45203</v>
      </c>
      <c r="C2227" t="s">
        <v>12019</v>
      </c>
      <c r="D2227" t="s">
        <v>18</v>
      </c>
      <c r="E2227" t="s">
        <v>26</v>
      </c>
      <c r="F2227" t="s">
        <v>91</v>
      </c>
      <c r="G2227">
        <v>5</v>
      </c>
      <c r="H2227" s="5">
        <v>391.19</v>
      </c>
      <c r="I2227" s="5">
        <v>0.17</v>
      </c>
      <c r="J2227" s="5">
        <v>1623.4385</v>
      </c>
      <c r="K2227" s="5">
        <v>112.8699360204004</v>
      </c>
      <c r="L2227">
        <f>YEAR(SalesData[Order Date])</f>
        <v>2023</v>
      </c>
      <c r="M2227">
        <f>MONTH(SalesData[Order Date])</f>
        <v>10</v>
      </c>
      <c r="N2227" t="str">
        <f>TEXT(SalesData[[#This Row],[Order Date]], "mmmm")</f>
        <v>October</v>
      </c>
      <c r="O2227" s="7">
        <f>IF(SalesData[Sales]=0,0,SalesData[Profit]/SalesData[Sales])</f>
        <v>6.9525230564878443E-2</v>
      </c>
      <c r="P2227" s="8">
        <f t="shared" si="34"/>
        <v>8.6914287175030041E-5</v>
      </c>
      <c r="Q2227" t="str">
        <f>IF(SalesData[[#This Row],[Discount]]&gt;0, "Yes", "No")</f>
        <v>Yes</v>
      </c>
      <c r="R2227" t="str">
        <f>TEXT(SalesData[[#This Row],[Order Date]],"mmm-yyyy")</f>
        <v>Oct-2023</v>
      </c>
      <c r="S2227">
        <f>YEAR(SalesData[[#This Row],[Order Date]])*100 + MONTH(SalesData[[#This Row],[Order Date]])</f>
        <v>202310</v>
      </c>
    </row>
    <row r="2228" spans="1:19" x14ac:dyDescent="0.3">
      <c r="A2228" t="s">
        <v>12024</v>
      </c>
      <c r="B2228" s="3">
        <v>45214</v>
      </c>
      <c r="C2228" t="s">
        <v>12025</v>
      </c>
      <c r="D2228" t="s">
        <v>30</v>
      </c>
      <c r="E2228" t="s">
        <v>14</v>
      </c>
      <c r="F2228" t="s">
        <v>20</v>
      </c>
      <c r="G2228">
        <v>8</v>
      </c>
      <c r="H2228" s="5">
        <v>60.9</v>
      </c>
      <c r="I2228" s="5">
        <v>7.0000000000000007E-2</v>
      </c>
      <c r="J2228" s="5">
        <v>453.09599999999989</v>
      </c>
      <c r="K2228" s="5">
        <v>124.5697864529632</v>
      </c>
      <c r="L2228">
        <f>YEAR(SalesData[Order Date])</f>
        <v>2023</v>
      </c>
      <c r="M2228">
        <f>MONTH(SalesData[Order Date])</f>
        <v>10</v>
      </c>
      <c r="N2228" t="str">
        <f>TEXT(SalesData[[#This Row],[Order Date]], "mmmm")</f>
        <v>October</v>
      </c>
      <c r="O2228" s="7">
        <f>IF(SalesData[Sales]=0,0,SalesData[Profit]/SalesData[Sales])</f>
        <v>0.27493022770663</v>
      </c>
      <c r="P2228" s="8">
        <f t="shared" si="34"/>
        <v>1.4367816091954025E-4</v>
      </c>
      <c r="Q2228" t="str">
        <f>IF(SalesData[[#This Row],[Discount]]&gt;0, "Yes", "No")</f>
        <v>Yes</v>
      </c>
      <c r="R2228" t="str">
        <f>TEXT(SalesData[[#This Row],[Order Date]],"mmm-yyyy")</f>
        <v>Oct-2023</v>
      </c>
      <c r="S2228">
        <f>YEAR(SalesData[[#This Row],[Order Date]])*100 + MONTH(SalesData[[#This Row],[Order Date]])</f>
        <v>202310</v>
      </c>
    </row>
    <row r="2229" spans="1:19" x14ac:dyDescent="0.3">
      <c r="A2229" t="s">
        <v>12035</v>
      </c>
      <c r="B2229" s="3">
        <v>45227</v>
      </c>
      <c r="C2229" t="s">
        <v>12036</v>
      </c>
      <c r="D2229" t="s">
        <v>23</v>
      </c>
      <c r="E2229" t="s">
        <v>19</v>
      </c>
      <c r="F2229" t="s">
        <v>15</v>
      </c>
      <c r="G2229">
        <v>4</v>
      </c>
      <c r="H2229" s="5">
        <v>83.32</v>
      </c>
      <c r="I2229" s="5">
        <v>0.17</v>
      </c>
      <c r="J2229" s="5">
        <v>276.62240000000003</v>
      </c>
      <c r="K2229" s="5">
        <v>56.650969089779863</v>
      </c>
      <c r="L2229">
        <f>YEAR(SalesData[Order Date])</f>
        <v>2023</v>
      </c>
      <c r="M2229">
        <f>MONTH(SalesData[Order Date])</f>
        <v>10</v>
      </c>
      <c r="N2229" t="str">
        <f>TEXT(SalesData[[#This Row],[Order Date]], "mmmm")</f>
        <v>October</v>
      </c>
      <c r="O2229" s="7">
        <f>IF(SalesData[Sales]=0,0,SalesData[Profit]/SalesData[Sales])</f>
        <v>0.2047953061277028</v>
      </c>
      <c r="P2229" s="8">
        <f t="shared" si="34"/>
        <v>5.1008161305808933E-4</v>
      </c>
      <c r="Q2229" t="str">
        <f>IF(SalesData[[#This Row],[Discount]]&gt;0, "Yes", "No")</f>
        <v>Yes</v>
      </c>
      <c r="R2229" t="str">
        <f>TEXT(SalesData[[#This Row],[Order Date]],"mmm-yyyy")</f>
        <v>Oct-2023</v>
      </c>
      <c r="S2229">
        <f>YEAR(SalesData[[#This Row],[Order Date]])*100 + MONTH(SalesData[[#This Row],[Order Date]])</f>
        <v>202310</v>
      </c>
    </row>
    <row r="2230" spans="1:19" x14ac:dyDescent="0.3">
      <c r="A2230" t="s">
        <v>12164</v>
      </c>
      <c r="B2230" s="3">
        <v>45218</v>
      </c>
      <c r="C2230" t="s">
        <v>12165</v>
      </c>
      <c r="D2230" t="s">
        <v>23</v>
      </c>
      <c r="E2230" t="s">
        <v>19</v>
      </c>
      <c r="F2230" t="s">
        <v>27</v>
      </c>
      <c r="G2230">
        <v>5</v>
      </c>
      <c r="H2230" s="5">
        <v>963.03</v>
      </c>
      <c r="I2230" s="5">
        <v>0.1</v>
      </c>
      <c r="J2230" s="5">
        <v>4333.6350000000002</v>
      </c>
      <c r="K2230" s="5">
        <v>313.54095556035389</v>
      </c>
      <c r="L2230">
        <f>YEAR(SalesData[Order Date])</f>
        <v>2023</v>
      </c>
      <c r="M2230">
        <f>MONTH(SalesData[Order Date])</f>
        <v>10</v>
      </c>
      <c r="N2230" t="str">
        <f>TEXT(SalesData[[#This Row],[Order Date]], "mmmm")</f>
        <v>October</v>
      </c>
      <c r="O2230" s="7">
        <f>IF(SalesData[Sales]=0,0,SalesData[Profit]/SalesData[Sales])</f>
        <v>7.235056841666497E-2</v>
      </c>
      <c r="P2230" s="8">
        <f t="shared" si="34"/>
        <v>2.0767785011889561E-5</v>
      </c>
      <c r="Q2230" t="str">
        <f>IF(SalesData[[#This Row],[Discount]]&gt;0, "Yes", "No")</f>
        <v>Yes</v>
      </c>
      <c r="R2230" t="str">
        <f>TEXT(SalesData[[#This Row],[Order Date]],"mmm-yyyy")</f>
        <v>Oct-2023</v>
      </c>
      <c r="S2230">
        <f>YEAR(SalesData[[#This Row],[Order Date]])*100 + MONTH(SalesData[[#This Row],[Order Date]])</f>
        <v>202310</v>
      </c>
    </row>
    <row r="2231" spans="1:19" x14ac:dyDescent="0.3">
      <c r="A2231" t="s">
        <v>12178</v>
      </c>
      <c r="B2231" s="3">
        <v>45206</v>
      </c>
      <c r="C2231" t="s">
        <v>12179</v>
      </c>
      <c r="D2231" t="s">
        <v>30</v>
      </c>
      <c r="E2231" t="s">
        <v>14</v>
      </c>
      <c r="F2231" t="s">
        <v>31</v>
      </c>
      <c r="G2231">
        <v>4</v>
      </c>
      <c r="H2231" s="5">
        <v>337.3</v>
      </c>
      <c r="I2231" s="5">
        <v>0.18</v>
      </c>
      <c r="J2231" s="5">
        <v>1106.3440000000001</v>
      </c>
      <c r="K2231" s="5">
        <v>241.83622677241419</v>
      </c>
      <c r="L2231">
        <f>YEAR(SalesData[Order Date])</f>
        <v>2023</v>
      </c>
      <c r="M2231">
        <f>MONTH(SalesData[Order Date])</f>
        <v>10</v>
      </c>
      <c r="N2231" t="str">
        <f>TEXT(SalesData[[#This Row],[Order Date]], "mmmm")</f>
        <v>October</v>
      </c>
      <c r="O2231" s="7">
        <f>IF(SalesData[Sales]=0,0,SalesData[Profit]/SalesData[Sales])</f>
        <v>0.21859044453842041</v>
      </c>
      <c r="P2231" s="8">
        <f t="shared" si="34"/>
        <v>1.3341239252890602E-4</v>
      </c>
      <c r="Q2231" t="str">
        <f>IF(SalesData[[#This Row],[Discount]]&gt;0, "Yes", "No")</f>
        <v>Yes</v>
      </c>
      <c r="R2231" t="str">
        <f>TEXT(SalesData[[#This Row],[Order Date]],"mmm-yyyy")</f>
        <v>Oct-2023</v>
      </c>
      <c r="S2231">
        <f>YEAR(SalesData[[#This Row],[Order Date]])*100 + MONTH(SalesData[[#This Row],[Order Date]])</f>
        <v>202310</v>
      </c>
    </row>
    <row r="2232" spans="1:19" x14ac:dyDescent="0.3">
      <c r="A2232" t="s">
        <v>12188</v>
      </c>
      <c r="B2232" s="3">
        <v>45217</v>
      </c>
      <c r="C2232" t="s">
        <v>12189</v>
      </c>
      <c r="D2232" t="s">
        <v>13</v>
      </c>
      <c r="E2232" t="s">
        <v>14</v>
      </c>
      <c r="F2232" t="s">
        <v>15</v>
      </c>
      <c r="G2232">
        <v>9</v>
      </c>
      <c r="H2232" s="5">
        <v>952.64</v>
      </c>
      <c r="I2232" s="5">
        <v>0.16</v>
      </c>
      <c r="J2232" s="5">
        <v>7201.9584000000004</v>
      </c>
      <c r="K2232" s="5">
        <v>673.1702448672529</v>
      </c>
      <c r="L2232">
        <f>YEAR(SalesData[Order Date])</f>
        <v>2023</v>
      </c>
      <c r="M2232">
        <f>MONTH(SalesData[Order Date])</f>
        <v>10</v>
      </c>
      <c r="N2232" t="str">
        <f>TEXT(SalesData[[#This Row],[Order Date]], "mmmm")</f>
        <v>October</v>
      </c>
      <c r="O2232" s="7">
        <f>IF(SalesData[Sales]=0,0,SalesData[Profit]/SalesData[Sales])</f>
        <v>9.3470443382074081E-2</v>
      </c>
      <c r="P2232" s="8">
        <f t="shared" si="34"/>
        <v>1.8661590713992461E-5</v>
      </c>
      <c r="Q2232" t="str">
        <f>IF(SalesData[[#This Row],[Discount]]&gt;0, "Yes", "No")</f>
        <v>Yes</v>
      </c>
      <c r="R2232" t="str">
        <f>TEXT(SalesData[[#This Row],[Order Date]],"mmm-yyyy")</f>
        <v>Oct-2023</v>
      </c>
      <c r="S2232">
        <f>YEAR(SalesData[[#This Row],[Order Date]])*100 + MONTH(SalesData[[#This Row],[Order Date]])</f>
        <v>202310</v>
      </c>
    </row>
    <row r="2233" spans="1:19" x14ac:dyDescent="0.3">
      <c r="A2233" t="s">
        <v>12269</v>
      </c>
      <c r="B2233" s="3">
        <v>45226</v>
      </c>
      <c r="C2233" t="s">
        <v>11222</v>
      </c>
      <c r="D2233" t="s">
        <v>13</v>
      </c>
      <c r="E2233" t="s">
        <v>26</v>
      </c>
      <c r="F2233" t="s">
        <v>44</v>
      </c>
      <c r="G2233">
        <v>5</v>
      </c>
      <c r="H2233" s="5">
        <v>790.38</v>
      </c>
      <c r="I2233" s="5">
        <v>0.24</v>
      </c>
      <c r="J2233" s="5">
        <v>3003.444</v>
      </c>
      <c r="K2233" s="5">
        <v>478.08348896970239</v>
      </c>
      <c r="L2233">
        <f>YEAR(SalesData[Order Date])</f>
        <v>2023</v>
      </c>
      <c r="M2233">
        <f>MONTH(SalesData[Order Date])</f>
        <v>10</v>
      </c>
      <c r="N2233" t="str">
        <f>TEXT(SalesData[[#This Row],[Order Date]], "mmmm")</f>
        <v>October</v>
      </c>
      <c r="O2233" s="7">
        <f>IF(SalesData[Sales]=0,0,SalesData[Profit]/SalesData[Sales])</f>
        <v>0.15917842615667294</v>
      </c>
      <c r="P2233" s="8">
        <f t="shared" si="34"/>
        <v>6.0730281636681088E-5</v>
      </c>
      <c r="Q2233" t="str">
        <f>IF(SalesData[[#This Row],[Discount]]&gt;0, "Yes", "No")</f>
        <v>Yes</v>
      </c>
      <c r="R2233" t="str">
        <f>TEXT(SalesData[[#This Row],[Order Date]],"mmm-yyyy")</f>
        <v>Oct-2023</v>
      </c>
      <c r="S2233">
        <f>YEAR(SalesData[[#This Row],[Order Date]])*100 + MONTH(SalesData[[#This Row],[Order Date]])</f>
        <v>202310</v>
      </c>
    </row>
    <row r="2234" spans="1:19" x14ac:dyDescent="0.3">
      <c r="A2234" t="s">
        <v>12279</v>
      </c>
      <c r="B2234" s="3">
        <v>45212</v>
      </c>
      <c r="C2234" t="s">
        <v>12280</v>
      </c>
      <c r="D2234" t="s">
        <v>18</v>
      </c>
      <c r="E2234" t="s">
        <v>14</v>
      </c>
      <c r="F2234" t="s">
        <v>34</v>
      </c>
      <c r="G2234">
        <v>3</v>
      </c>
      <c r="H2234" s="5">
        <v>299.60000000000002</v>
      </c>
      <c r="I2234" s="5">
        <v>0.17</v>
      </c>
      <c r="J2234" s="5">
        <v>746.00400000000002</v>
      </c>
      <c r="K2234" s="5">
        <v>110.5460828129533</v>
      </c>
      <c r="L2234">
        <f>YEAR(SalesData[Order Date])</f>
        <v>2023</v>
      </c>
      <c r="M2234">
        <f>MONTH(SalesData[Order Date])</f>
        <v>10</v>
      </c>
      <c r="N2234" t="str">
        <f>TEXT(SalesData[[#This Row],[Order Date]], "mmmm")</f>
        <v>October</v>
      </c>
      <c r="O2234" s="7">
        <f>IF(SalesData[Sales]=0,0,SalesData[Profit]/SalesData[Sales])</f>
        <v>0.14818430305059127</v>
      </c>
      <c r="P2234" s="8">
        <f t="shared" si="34"/>
        <v>1.8914107699154428E-4</v>
      </c>
      <c r="Q2234" t="str">
        <f>IF(SalesData[[#This Row],[Discount]]&gt;0, "Yes", "No")</f>
        <v>Yes</v>
      </c>
      <c r="R2234" t="str">
        <f>TEXT(SalesData[[#This Row],[Order Date]],"mmm-yyyy")</f>
        <v>Oct-2023</v>
      </c>
      <c r="S2234">
        <f>YEAR(SalesData[[#This Row],[Order Date]])*100 + MONTH(SalesData[[#This Row],[Order Date]])</f>
        <v>202310</v>
      </c>
    </row>
    <row r="2235" spans="1:19" x14ac:dyDescent="0.3">
      <c r="A2235" t="s">
        <v>12285</v>
      </c>
      <c r="B2235" s="3">
        <v>45203</v>
      </c>
      <c r="C2235" t="s">
        <v>12286</v>
      </c>
      <c r="D2235" t="s">
        <v>23</v>
      </c>
      <c r="E2235" t="s">
        <v>19</v>
      </c>
      <c r="F2235" t="s">
        <v>62</v>
      </c>
      <c r="G2235">
        <v>1</v>
      </c>
      <c r="H2235" s="5">
        <v>683.44</v>
      </c>
      <c r="I2235" s="5">
        <v>0.05</v>
      </c>
      <c r="J2235" s="5">
        <v>649.26800000000003</v>
      </c>
      <c r="K2235" s="5">
        <v>138.02436999376161</v>
      </c>
      <c r="L2235">
        <f>YEAR(SalesData[Order Date])</f>
        <v>2023</v>
      </c>
      <c r="M2235">
        <f>MONTH(SalesData[Order Date])</f>
        <v>10</v>
      </c>
      <c r="N2235" t="str">
        <f>TEXT(SalesData[[#This Row],[Order Date]], "mmmm")</f>
        <v>October</v>
      </c>
      <c r="O2235" s="7">
        <f>IF(SalesData[Sales]=0,0,SalesData[Profit]/SalesData[Sales])</f>
        <v>0.2125845875566971</v>
      </c>
      <c r="P2235" s="8">
        <f t="shared" si="34"/>
        <v>7.3159311717195359E-5</v>
      </c>
      <c r="Q2235" t="str">
        <f>IF(SalesData[[#This Row],[Discount]]&gt;0, "Yes", "No")</f>
        <v>Yes</v>
      </c>
      <c r="R2235" t="str">
        <f>TEXT(SalesData[[#This Row],[Order Date]],"mmm-yyyy")</f>
        <v>Oct-2023</v>
      </c>
      <c r="S2235">
        <f>YEAR(SalesData[[#This Row],[Order Date]])*100 + MONTH(SalesData[[#This Row],[Order Date]])</f>
        <v>202310</v>
      </c>
    </row>
    <row r="2236" spans="1:19" x14ac:dyDescent="0.3">
      <c r="A2236" t="s">
        <v>12313</v>
      </c>
      <c r="B2236" s="3">
        <v>45224</v>
      </c>
      <c r="C2236" t="s">
        <v>12314</v>
      </c>
      <c r="D2236" t="s">
        <v>13</v>
      </c>
      <c r="E2236" t="s">
        <v>19</v>
      </c>
      <c r="F2236" t="s">
        <v>39</v>
      </c>
      <c r="G2236">
        <v>6</v>
      </c>
      <c r="H2236" s="5">
        <v>776.82</v>
      </c>
      <c r="I2236" s="5">
        <v>0.19</v>
      </c>
      <c r="J2236" s="5">
        <v>3775.3452000000002</v>
      </c>
      <c r="K2236" s="5">
        <v>1017.928677438784</v>
      </c>
      <c r="L2236">
        <f>YEAR(SalesData[Order Date])</f>
        <v>2023</v>
      </c>
      <c r="M2236">
        <f>MONTH(SalesData[Order Date])</f>
        <v>10</v>
      </c>
      <c r="N2236" t="str">
        <f>TEXT(SalesData[[#This Row],[Order Date]], "mmmm")</f>
        <v>October</v>
      </c>
      <c r="O2236" s="7">
        <f>IF(SalesData[Sales]=0,0,SalesData[Profit]/SalesData[Sales])</f>
        <v>0.269625325238811</v>
      </c>
      <c r="P2236" s="8">
        <f t="shared" si="34"/>
        <v>4.0764484264909075E-5</v>
      </c>
      <c r="Q2236" t="str">
        <f>IF(SalesData[[#This Row],[Discount]]&gt;0, "Yes", "No")</f>
        <v>Yes</v>
      </c>
      <c r="R2236" t="str">
        <f>TEXT(SalesData[[#This Row],[Order Date]],"mmm-yyyy")</f>
        <v>Oct-2023</v>
      </c>
      <c r="S2236">
        <f>YEAR(SalesData[[#This Row],[Order Date]])*100 + MONTH(SalesData[[#This Row],[Order Date]])</f>
        <v>202310</v>
      </c>
    </row>
    <row r="2237" spans="1:19" x14ac:dyDescent="0.3">
      <c r="A2237" t="s">
        <v>12332</v>
      </c>
      <c r="B2237" s="3">
        <v>45209</v>
      </c>
      <c r="C2237" t="s">
        <v>12333</v>
      </c>
      <c r="D2237" t="s">
        <v>13</v>
      </c>
      <c r="E2237" t="s">
        <v>19</v>
      </c>
      <c r="F2237" t="s">
        <v>44</v>
      </c>
      <c r="G2237">
        <v>9</v>
      </c>
      <c r="H2237" s="5">
        <v>155.65</v>
      </c>
      <c r="I2237" s="5">
        <v>0.04</v>
      </c>
      <c r="J2237" s="5">
        <v>1344.816</v>
      </c>
      <c r="K2237" s="5">
        <v>369.76281632375537</v>
      </c>
      <c r="L2237">
        <f>YEAR(SalesData[Order Date])</f>
        <v>2023</v>
      </c>
      <c r="M2237">
        <f>MONTH(SalesData[Order Date])</f>
        <v>10</v>
      </c>
      <c r="N2237" t="str">
        <f>TEXT(SalesData[[#This Row],[Order Date]], "mmmm")</f>
        <v>October</v>
      </c>
      <c r="O2237" s="7">
        <f>IF(SalesData[Sales]=0,0,SalesData[Profit]/SalesData[Sales])</f>
        <v>0.27495420661544434</v>
      </c>
      <c r="P2237" s="8">
        <f t="shared" si="34"/>
        <v>2.855409215833244E-5</v>
      </c>
      <c r="Q2237" t="str">
        <f>IF(SalesData[[#This Row],[Discount]]&gt;0, "Yes", "No")</f>
        <v>Yes</v>
      </c>
      <c r="R2237" t="str">
        <f>TEXT(SalesData[[#This Row],[Order Date]],"mmm-yyyy")</f>
        <v>Oct-2023</v>
      </c>
      <c r="S2237">
        <f>YEAR(SalesData[[#This Row],[Order Date]])*100 + MONTH(SalesData[[#This Row],[Order Date]])</f>
        <v>202310</v>
      </c>
    </row>
    <row r="2238" spans="1:19" x14ac:dyDescent="0.3">
      <c r="A2238" t="s">
        <v>12340</v>
      </c>
      <c r="B2238" s="3">
        <v>45213</v>
      </c>
      <c r="C2238" t="s">
        <v>12341</v>
      </c>
      <c r="D2238" t="s">
        <v>18</v>
      </c>
      <c r="E2238" t="s">
        <v>26</v>
      </c>
      <c r="F2238" t="s">
        <v>91</v>
      </c>
      <c r="G2238">
        <v>4</v>
      </c>
      <c r="H2238" s="5">
        <v>942.98</v>
      </c>
      <c r="I2238" s="5">
        <v>0.09</v>
      </c>
      <c r="J2238" s="5">
        <v>3432.4472000000001</v>
      </c>
      <c r="K2238" s="5">
        <v>592.85328496357135</v>
      </c>
      <c r="L2238">
        <f>YEAR(SalesData[Order Date])</f>
        <v>2023</v>
      </c>
      <c r="M2238">
        <f>MONTH(SalesData[Order Date])</f>
        <v>10</v>
      </c>
      <c r="N2238" t="str">
        <f>TEXT(SalesData[[#This Row],[Order Date]], "mmmm")</f>
        <v>October</v>
      </c>
      <c r="O2238" s="7">
        <f>IF(SalesData[Sales]=0,0,SalesData[Profit]/SalesData[Sales])</f>
        <v>0.17272029267152933</v>
      </c>
      <c r="P2238" s="8">
        <f t="shared" si="34"/>
        <v>2.3860527264629153E-5</v>
      </c>
      <c r="Q2238" t="str">
        <f>IF(SalesData[[#This Row],[Discount]]&gt;0, "Yes", "No")</f>
        <v>Yes</v>
      </c>
      <c r="R2238" t="str">
        <f>TEXT(SalesData[[#This Row],[Order Date]],"mmm-yyyy")</f>
        <v>Oct-2023</v>
      </c>
      <c r="S2238">
        <f>YEAR(SalesData[[#This Row],[Order Date]])*100 + MONTH(SalesData[[#This Row],[Order Date]])</f>
        <v>202310</v>
      </c>
    </row>
    <row r="2239" spans="1:19" x14ac:dyDescent="0.3">
      <c r="A2239" t="s">
        <v>12342</v>
      </c>
      <c r="B2239" s="3">
        <v>45204</v>
      </c>
      <c r="C2239" t="s">
        <v>12343</v>
      </c>
      <c r="D2239" t="s">
        <v>30</v>
      </c>
      <c r="E2239" t="s">
        <v>14</v>
      </c>
      <c r="F2239" t="s">
        <v>44</v>
      </c>
      <c r="G2239">
        <v>8</v>
      </c>
      <c r="H2239" s="5">
        <v>40.42</v>
      </c>
      <c r="I2239" s="5">
        <v>0.06</v>
      </c>
      <c r="J2239" s="5">
        <v>303.95839999999998</v>
      </c>
      <c r="K2239" s="5">
        <v>87.388346335172884</v>
      </c>
      <c r="L2239">
        <f>YEAR(SalesData[Order Date])</f>
        <v>2023</v>
      </c>
      <c r="M2239">
        <f>MONTH(SalesData[Order Date])</f>
        <v>10</v>
      </c>
      <c r="N2239" t="str">
        <f>TEXT(SalesData[[#This Row],[Order Date]], "mmmm")</f>
        <v>October</v>
      </c>
      <c r="O2239" s="7">
        <f>IF(SalesData[Sales]=0,0,SalesData[Profit]/SalesData[Sales])</f>
        <v>0.28750100781940191</v>
      </c>
      <c r="P2239" s="8">
        <f t="shared" si="34"/>
        <v>1.8555170707570509E-4</v>
      </c>
      <c r="Q2239" t="str">
        <f>IF(SalesData[[#This Row],[Discount]]&gt;0, "Yes", "No")</f>
        <v>Yes</v>
      </c>
      <c r="R2239" t="str">
        <f>TEXT(SalesData[[#This Row],[Order Date]],"mmm-yyyy")</f>
        <v>Oct-2023</v>
      </c>
      <c r="S2239">
        <f>YEAR(SalesData[[#This Row],[Order Date]])*100 + MONTH(SalesData[[#This Row],[Order Date]])</f>
        <v>202310</v>
      </c>
    </row>
    <row r="2240" spans="1:19" x14ac:dyDescent="0.3">
      <c r="A2240" t="s">
        <v>12360</v>
      </c>
      <c r="B2240" s="3">
        <v>45219</v>
      </c>
      <c r="C2240" t="s">
        <v>12361</v>
      </c>
      <c r="D2240" t="s">
        <v>30</v>
      </c>
      <c r="E2240" t="s">
        <v>14</v>
      </c>
      <c r="F2240" t="s">
        <v>91</v>
      </c>
      <c r="G2240">
        <v>6</v>
      </c>
      <c r="H2240" s="5">
        <v>467.92</v>
      </c>
      <c r="I2240" s="5">
        <v>0.25</v>
      </c>
      <c r="J2240" s="5">
        <v>2105.64</v>
      </c>
      <c r="K2240" s="5">
        <v>361.93032067368068</v>
      </c>
      <c r="L2240">
        <f>YEAR(SalesData[Order Date])</f>
        <v>2023</v>
      </c>
      <c r="M2240">
        <f>MONTH(SalesData[Order Date])</f>
        <v>10</v>
      </c>
      <c r="N2240" t="str">
        <f>TEXT(SalesData[[#This Row],[Order Date]], "mmmm")</f>
        <v>October</v>
      </c>
      <c r="O2240" s="7">
        <f>IF(SalesData[Sales]=0,0,SalesData[Profit]/SalesData[Sales])</f>
        <v>0.17188613470188668</v>
      </c>
      <c r="P2240" s="8">
        <f t="shared" si="34"/>
        <v>8.9046560665640855E-5</v>
      </c>
      <c r="Q2240" t="str">
        <f>IF(SalesData[[#This Row],[Discount]]&gt;0, "Yes", "No")</f>
        <v>Yes</v>
      </c>
      <c r="R2240" t="str">
        <f>TEXT(SalesData[[#This Row],[Order Date]],"mmm-yyyy")</f>
        <v>Oct-2023</v>
      </c>
      <c r="S2240">
        <f>YEAR(SalesData[[#This Row],[Order Date]])*100 + MONTH(SalesData[[#This Row],[Order Date]])</f>
        <v>202310</v>
      </c>
    </row>
    <row r="2241" spans="1:19" x14ac:dyDescent="0.3">
      <c r="A2241" t="s">
        <v>12370</v>
      </c>
      <c r="B2241" s="3">
        <v>45224</v>
      </c>
      <c r="C2241" t="s">
        <v>12371</v>
      </c>
      <c r="D2241" t="s">
        <v>13</v>
      </c>
      <c r="E2241" t="s">
        <v>14</v>
      </c>
      <c r="F2241" t="s">
        <v>62</v>
      </c>
      <c r="G2241">
        <v>6</v>
      </c>
      <c r="H2241" s="5">
        <v>140.16999999999999</v>
      </c>
      <c r="I2241" s="5">
        <v>0.25</v>
      </c>
      <c r="J2241" s="5">
        <v>630.76499999999999</v>
      </c>
      <c r="K2241" s="5">
        <v>122.1403041145207</v>
      </c>
      <c r="L2241">
        <f>YEAR(SalesData[Order Date])</f>
        <v>2023</v>
      </c>
      <c r="M2241">
        <f>MONTH(SalesData[Order Date])</f>
        <v>10</v>
      </c>
      <c r="N2241" t="str">
        <f>TEXT(SalesData[[#This Row],[Order Date]], "mmmm")</f>
        <v>October</v>
      </c>
      <c r="O2241" s="7">
        <f>IF(SalesData[Sales]=0,0,SalesData[Profit]/SalesData[Sales])</f>
        <v>0.19363836629255063</v>
      </c>
      <c r="P2241" s="8">
        <f t="shared" si="34"/>
        <v>2.9725809136524697E-4</v>
      </c>
      <c r="Q2241" t="str">
        <f>IF(SalesData[[#This Row],[Discount]]&gt;0, "Yes", "No")</f>
        <v>Yes</v>
      </c>
      <c r="R2241" t="str">
        <f>TEXT(SalesData[[#This Row],[Order Date]],"mmm-yyyy")</f>
        <v>Oct-2023</v>
      </c>
      <c r="S2241">
        <f>YEAR(SalesData[[#This Row],[Order Date]])*100 + MONTH(SalesData[[#This Row],[Order Date]])</f>
        <v>202310</v>
      </c>
    </row>
    <row r="2242" spans="1:19" x14ac:dyDescent="0.3">
      <c r="A2242" t="s">
        <v>12406</v>
      </c>
      <c r="B2242" s="3">
        <v>45220</v>
      </c>
      <c r="C2242" t="s">
        <v>12407</v>
      </c>
      <c r="D2242" t="s">
        <v>18</v>
      </c>
      <c r="E2242" t="s">
        <v>19</v>
      </c>
      <c r="F2242" t="s">
        <v>62</v>
      </c>
      <c r="G2242">
        <v>7</v>
      </c>
      <c r="H2242" s="5">
        <v>249.39</v>
      </c>
      <c r="I2242" s="5">
        <v>0.15</v>
      </c>
      <c r="J2242" s="5">
        <v>1483.8705</v>
      </c>
      <c r="K2242" s="5">
        <v>283.91718965017719</v>
      </c>
      <c r="L2242">
        <f>YEAR(SalesData[Order Date])</f>
        <v>2023</v>
      </c>
      <c r="M2242">
        <f>MONTH(SalesData[Order Date])</f>
        <v>10</v>
      </c>
      <c r="N2242" t="str">
        <f>TEXT(SalesData[[#This Row],[Order Date]], "mmmm")</f>
        <v>October</v>
      </c>
      <c r="O2242" s="7">
        <f>IF(SalesData[Sales]=0,0,SalesData[Profit]/SalesData[Sales])</f>
        <v>0.19133555768524085</v>
      </c>
      <c r="P2242" s="8">
        <f t="shared" ref="P2242:P2305" si="35">IF(H:H*G:G=0, 0, (I:I/(H:H*G:G)))</f>
        <v>8.5923940128198513E-5</v>
      </c>
      <c r="Q2242" t="str">
        <f>IF(SalesData[[#This Row],[Discount]]&gt;0, "Yes", "No")</f>
        <v>Yes</v>
      </c>
      <c r="R2242" t="str">
        <f>TEXT(SalesData[[#This Row],[Order Date]],"mmm-yyyy")</f>
        <v>Oct-2023</v>
      </c>
      <c r="S2242">
        <f>YEAR(SalesData[[#This Row],[Order Date]])*100 + MONTH(SalesData[[#This Row],[Order Date]])</f>
        <v>202310</v>
      </c>
    </row>
    <row r="2243" spans="1:19" x14ac:dyDescent="0.3">
      <c r="A2243" t="s">
        <v>12497</v>
      </c>
      <c r="B2243" s="3">
        <v>45210</v>
      </c>
      <c r="C2243" t="s">
        <v>12498</v>
      </c>
      <c r="D2243" t="s">
        <v>30</v>
      </c>
      <c r="E2243" t="s">
        <v>19</v>
      </c>
      <c r="F2243" t="s">
        <v>39</v>
      </c>
      <c r="G2243">
        <v>5</v>
      </c>
      <c r="H2243" s="5">
        <v>283.08</v>
      </c>
      <c r="I2243" s="5">
        <v>0.2</v>
      </c>
      <c r="J2243" s="5">
        <v>1132.32</v>
      </c>
      <c r="K2243" s="5">
        <v>79.326791180081727</v>
      </c>
      <c r="L2243">
        <f>YEAR(SalesData[Order Date])</f>
        <v>2023</v>
      </c>
      <c r="M2243">
        <f>MONTH(SalesData[Order Date])</f>
        <v>10</v>
      </c>
      <c r="N2243" t="str">
        <f>TEXT(SalesData[[#This Row],[Order Date]], "mmmm")</f>
        <v>October</v>
      </c>
      <c r="O2243" s="7">
        <f>IF(SalesData[Sales]=0,0,SalesData[Profit]/SalesData[Sales])</f>
        <v>7.0056866592554876E-2</v>
      </c>
      <c r="P2243" s="8">
        <f t="shared" si="35"/>
        <v>1.4130281192595734E-4</v>
      </c>
      <c r="Q2243" t="str">
        <f>IF(SalesData[[#This Row],[Discount]]&gt;0, "Yes", "No")</f>
        <v>Yes</v>
      </c>
      <c r="R2243" t="str">
        <f>TEXT(SalesData[[#This Row],[Order Date]],"mmm-yyyy")</f>
        <v>Oct-2023</v>
      </c>
      <c r="S2243">
        <f>YEAR(SalesData[[#This Row],[Order Date]])*100 + MONTH(SalesData[[#This Row],[Order Date]])</f>
        <v>202310</v>
      </c>
    </row>
    <row r="2244" spans="1:19" x14ac:dyDescent="0.3">
      <c r="A2244" t="s">
        <v>12518</v>
      </c>
      <c r="B2244" s="3">
        <v>45227</v>
      </c>
      <c r="C2244" t="s">
        <v>12519</v>
      </c>
      <c r="D2244" t="s">
        <v>23</v>
      </c>
      <c r="E2244" t="s">
        <v>19</v>
      </c>
      <c r="F2244" t="s">
        <v>62</v>
      </c>
      <c r="G2244">
        <v>6</v>
      </c>
      <c r="H2244" s="5">
        <v>979.93</v>
      </c>
      <c r="I2244" s="5">
        <v>0.15</v>
      </c>
      <c r="J2244" s="5">
        <v>4997.643</v>
      </c>
      <c r="K2244" s="5">
        <v>914.11228763417523</v>
      </c>
      <c r="L2244">
        <f>YEAR(SalesData[Order Date])</f>
        <v>2023</v>
      </c>
      <c r="M2244">
        <f>MONTH(SalesData[Order Date])</f>
        <v>10</v>
      </c>
      <c r="N2244" t="str">
        <f>TEXT(SalesData[[#This Row],[Order Date]], "mmmm")</f>
        <v>October</v>
      </c>
      <c r="O2244" s="7">
        <f>IF(SalesData[Sales]=0,0,SalesData[Profit]/SalesData[Sales])</f>
        <v>0.18290868067890709</v>
      </c>
      <c r="P2244" s="8">
        <f t="shared" si="35"/>
        <v>2.5512026369230454E-5</v>
      </c>
      <c r="Q2244" t="str">
        <f>IF(SalesData[[#This Row],[Discount]]&gt;0, "Yes", "No")</f>
        <v>Yes</v>
      </c>
      <c r="R2244" t="str">
        <f>TEXT(SalesData[[#This Row],[Order Date]],"mmm-yyyy")</f>
        <v>Oct-2023</v>
      </c>
      <c r="S2244">
        <f>YEAR(SalesData[[#This Row],[Order Date]])*100 + MONTH(SalesData[[#This Row],[Order Date]])</f>
        <v>202310</v>
      </c>
    </row>
    <row r="2245" spans="1:19" x14ac:dyDescent="0.3">
      <c r="A2245" t="s">
        <v>12530</v>
      </c>
      <c r="B2245" s="3">
        <v>45205</v>
      </c>
      <c r="C2245" t="s">
        <v>12531</v>
      </c>
      <c r="D2245" t="s">
        <v>13</v>
      </c>
      <c r="E2245" t="s">
        <v>19</v>
      </c>
      <c r="F2245" t="s">
        <v>53</v>
      </c>
      <c r="G2245">
        <v>1</v>
      </c>
      <c r="H2245" s="5">
        <v>515.04</v>
      </c>
      <c r="I2245" s="5">
        <v>0.13</v>
      </c>
      <c r="J2245" s="5">
        <v>448.08479999999997</v>
      </c>
      <c r="K2245" s="5">
        <v>22.5249892321619</v>
      </c>
      <c r="L2245">
        <f>YEAR(SalesData[Order Date])</f>
        <v>2023</v>
      </c>
      <c r="M2245">
        <f>MONTH(SalesData[Order Date])</f>
        <v>10</v>
      </c>
      <c r="N2245" t="str">
        <f>TEXT(SalesData[[#This Row],[Order Date]], "mmmm")</f>
        <v>October</v>
      </c>
      <c r="O2245" s="7">
        <f>IF(SalesData[Sales]=0,0,SalesData[Profit]/SalesData[Sales])</f>
        <v>5.0269478527640084E-2</v>
      </c>
      <c r="P2245" s="8">
        <f t="shared" si="35"/>
        <v>2.524075799937869E-4</v>
      </c>
      <c r="Q2245" t="str">
        <f>IF(SalesData[[#This Row],[Discount]]&gt;0, "Yes", "No")</f>
        <v>Yes</v>
      </c>
      <c r="R2245" t="str">
        <f>TEXT(SalesData[[#This Row],[Order Date]],"mmm-yyyy")</f>
        <v>Oct-2023</v>
      </c>
      <c r="S2245">
        <f>YEAR(SalesData[[#This Row],[Order Date]])*100 + MONTH(SalesData[[#This Row],[Order Date]])</f>
        <v>202310</v>
      </c>
    </row>
    <row r="2246" spans="1:19" x14ac:dyDescent="0.3">
      <c r="A2246" t="s">
        <v>12554</v>
      </c>
      <c r="B2246" s="3">
        <v>45218</v>
      </c>
      <c r="C2246" t="s">
        <v>12555</v>
      </c>
      <c r="D2246" t="s">
        <v>23</v>
      </c>
      <c r="E2246" t="s">
        <v>26</v>
      </c>
      <c r="F2246" t="s">
        <v>20</v>
      </c>
      <c r="G2246">
        <v>5</v>
      </c>
      <c r="H2246" s="5">
        <v>276.17</v>
      </c>
      <c r="I2246" s="5">
        <v>0.22</v>
      </c>
      <c r="J2246" s="5">
        <v>1077.0630000000001</v>
      </c>
      <c r="K2246" s="5">
        <v>201.59016559914019</v>
      </c>
      <c r="L2246">
        <f>YEAR(SalesData[Order Date])</f>
        <v>2023</v>
      </c>
      <c r="M2246">
        <f>MONTH(SalesData[Order Date])</f>
        <v>10</v>
      </c>
      <c r="N2246" t="str">
        <f>TEXT(SalesData[[#This Row],[Order Date]], "mmmm")</f>
        <v>October</v>
      </c>
      <c r="O2246" s="7">
        <f>IF(SalesData[Sales]=0,0,SalesData[Profit]/SalesData[Sales])</f>
        <v>0.18716654977391312</v>
      </c>
      <c r="P2246" s="8">
        <f t="shared" si="35"/>
        <v>1.5932215664264763E-4</v>
      </c>
      <c r="Q2246" t="str">
        <f>IF(SalesData[[#This Row],[Discount]]&gt;0, "Yes", "No")</f>
        <v>Yes</v>
      </c>
      <c r="R2246" t="str">
        <f>TEXT(SalesData[[#This Row],[Order Date]],"mmm-yyyy")</f>
        <v>Oct-2023</v>
      </c>
      <c r="S2246">
        <f>YEAR(SalesData[[#This Row],[Order Date]])*100 + MONTH(SalesData[[#This Row],[Order Date]])</f>
        <v>202310</v>
      </c>
    </row>
    <row r="2247" spans="1:19" x14ac:dyDescent="0.3">
      <c r="A2247" t="s">
        <v>12556</v>
      </c>
      <c r="B2247" s="3">
        <v>45219</v>
      </c>
      <c r="C2247" t="s">
        <v>12557</v>
      </c>
      <c r="D2247" t="s">
        <v>13</v>
      </c>
      <c r="E2247" t="s">
        <v>19</v>
      </c>
      <c r="F2247" t="s">
        <v>53</v>
      </c>
      <c r="G2247">
        <v>4</v>
      </c>
      <c r="H2247" s="5">
        <v>880.95</v>
      </c>
      <c r="I2247" s="5">
        <v>0.03</v>
      </c>
      <c r="J2247" s="5">
        <v>3418.0859999999998</v>
      </c>
      <c r="K2247" s="5">
        <v>961.80072403878569</v>
      </c>
      <c r="L2247">
        <f>YEAR(SalesData[Order Date])</f>
        <v>2023</v>
      </c>
      <c r="M2247">
        <f>MONTH(SalesData[Order Date])</f>
        <v>10</v>
      </c>
      <c r="N2247" t="str">
        <f>TEXT(SalesData[[#This Row],[Order Date]], "mmmm")</f>
        <v>October</v>
      </c>
      <c r="O2247" s="7">
        <f>IF(SalesData[Sales]=0,0,SalesData[Profit]/SalesData[Sales])</f>
        <v>0.28138575917597913</v>
      </c>
      <c r="P2247" s="8">
        <f t="shared" si="35"/>
        <v>8.5135365230716839E-6</v>
      </c>
      <c r="Q2247" t="str">
        <f>IF(SalesData[[#This Row],[Discount]]&gt;0, "Yes", "No")</f>
        <v>Yes</v>
      </c>
      <c r="R2247" t="str">
        <f>TEXT(SalesData[[#This Row],[Order Date]],"mmm-yyyy")</f>
        <v>Oct-2023</v>
      </c>
      <c r="S2247">
        <f>YEAR(SalesData[[#This Row],[Order Date]])*100 + MONTH(SalesData[[#This Row],[Order Date]])</f>
        <v>202310</v>
      </c>
    </row>
    <row r="2248" spans="1:19" x14ac:dyDescent="0.3">
      <c r="A2248" t="s">
        <v>12597</v>
      </c>
      <c r="B2248" s="3">
        <v>45214</v>
      </c>
      <c r="C2248" t="s">
        <v>6311</v>
      </c>
      <c r="D2248" t="s">
        <v>13</v>
      </c>
      <c r="E2248" t="s">
        <v>19</v>
      </c>
      <c r="F2248" t="s">
        <v>34</v>
      </c>
      <c r="G2248">
        <v>2</v>
      </c>
      <c r="H2248" s="5">
        <v>486.87</v>
      </c>
      <c r="I2248" s="5">
        <v>0.26</v>
      </c>
      <c r="J2248" s="5">
        <v>720.56759999999997</v>
      </c>
      <c r="K2248" s="5">
        <v>167.617253600895</v>
      </c>
      <c r="L2248">
        <f>YEAR(SalesData[Order Date])</f>
        <v>2023</v>
      </c>
      <c r="M2248">
        <f>MONTH(SalesData[Order Date])</f>
        <v>10</v>
      </c>
      <c r="N2248" t="str">
        <f>TEXT(SalesData[[#This Row],[Order Date]], "mmmm")</f>
        <v>October</v>
      </c>
      <c r="O2248" s="7">
        <f>IF(SalesData[Sales]=0,0,SalesData[Profit]/SalesData[Sales])</f>
        <v>0.23261836030498043</v>
      </c>
      <c r="P2248" s="8">
        <f t="shared" si="35"/>
        <v>2.6701172797666728E-4</v>
      </c>
      <c r="Q2248" t="str">
        <f>IF(SalesData[[#This Row],[Discount]]&gt;0, "Yes", "No")</f>
        <v>Yes</v>
      </c>
      <c r="R2248" t="str">
        <f>TEXT(SalesData[[#This Row],[Order Date]],"mmm-yyyy")</f>
        <v>Oct-2023</v>
      </c>
      <c r="S2248">
        <f>YEAR(SalesData[[#This Row],[Order Date]])*100 + MONTH(SalesData[[#This Row],[Order Date]])</f>
        <v>202310</v>
      </c>
    </row>
    <row r="2249" spans="1:19" x14ac:dyDescent="0.3">
      <c r="A2249" t="s">
        <v>12660</v>
      </c>
      <c r="B2249" s="3">
        <v>45212</v>
      </c>
      <c r="C2249" t="s">
        <v>12661</v>
      </c>
      <c r="D2249" t="s">
        <v>30</v>
      </c>
      <c r="E2249" t="s">
        <v>14</v>
      </c>
      <c r="F2249" t="s">
        <v>31</v>
      </c>
      <c r="G2249">
        <v>9</v>
      </c>
      <c r="H2249" s="5">
        <v>930.12</v>
      </c>
      <c r="I2249" s="5">
        <v>0.04</v>
      </c>
      <c r="J2249" s="5">
        <v>8036.2367999999997</v>
      </c>
      <c r="K2249" s="5">
        <v>739.47697646200493</v>
      </c>
      <c r="L2249">
        <f>YEAR(SalesData[Order Date])</f>
        <v>2023</v>
      </c>
      <c r="M2249">
        <f>MONTH(SalesData[Order Date])</f>
        <v>10</v>
      </c>
      <c r="N2249" t="str">
        <f>TEXT(SalesData[[#This Row],[Order Date]], "mmmm")</f>
        <v>October</v>
      </c>
      <c r="O2249" s="7">
        <f>IF(SalesData[Sales]=0,0,SalesData[Profit]/SalesData[Sales])</f>
        <v>9.2017818148664429E-2</v>
      </c>
      <c r="P2249" s="8">
        <f t="shared" si="35"/>
        <v>4.7783559588487986E-6</v>
      </c>
      <c r="Q2249" t="str">
        <f>IF(SalesData[[#This Row],[Discount]]&gt;0, "Yes", "No")</f>
        <v>Yes</v>
      </c>
      <c r="R2249" t="str">
        <f>TEXT(SalesData[[#This Row],[Order Date]],"mmm-yyyy")</f>
        <v>Oct-2023</v>
      </c>
      <c r="S2249">
        <f>YEAR(SalesData[[#This Row],[Order Date]])*100 + MONTH(SalesData[[#This Row],[Order Date]])</f>
        <v>202310</v>
      </c>
    </row>
    <row r="2250" spans="1:19" x14ac:dyDescent="0.3">
      <c r="A2250" t="s">
        <v>12668</v>
      </c>
      <c r="B2250" s="3">
        <v>45200</v>
      </c>
      <c r="C2250" t="s">
        <v>12669</v>
      </c>
      <c r="D2250" t="s">
        <v>18</v>
      </c>
      <c r="E2250" t="s">
        <v>19</v>
      </c>
      <c r="F2250" t="s">
        <v>20</v>
      </c>
      <c r="G2250">
        <v>2</v>
      </c>
      <c r="H2250" s="5">
        <v>567.57000000000005</v>
      </c>
      <c r="I2250" s="5">
        <v>0.25</v>
      </c>
      <c r="J2250" s="5">
        <v>851.35500000000002</v>
      </c>
      <c r="K2250" s="5">
        <v>140.02469711652839</v>
      </c>
      <c r="L2250">
        <f>YEAR(SalesData[Order Date])</f>
        <v>2023</v>
      </c>
      <c r="M2250">
        <f>MONTH(SalesData[Order Date])</f>
        <v>10</v>
      </c>
      <c r="N2250" t="str">
        <f>TEXT(SalesData[[#This Row],[Order Date]], "mmmm")</f>
        <v>October</v>
      </c>
      <c r="O2250" s="7">
        <f>IF(SalesData[Sales]=0,0,SalesData[Profit]/SalesData[Sales])</f>
        <v>0.16447274887271277</v>
      </c>
      <c r="P2250" s="8">
        <f t="shared" si="35"/>
        <v>2.2023715136458937E-4</v>
      </c>
      <c r="Q2250" t="str">
        <f>IF(SalesData[[#This Row],[Discount]]&gt;0, "Yes", "No")</f>
        <v>Yes</v>
      </c>
      <c r="R2250" t="str">
        <f>TEXT(SalesData[[#This Row],[Order Date]],"mmm-yyyy")</f>
        <v>Oct-2023</v>
      </c>
      <c r="S2250">
        <f>YEAR(SalesData[[#This Row],[Order Date]])*100 + MONTH(SalesData[[#This Row],[Order Date]])</f>
        <v>202310</v>
      </c>
    </row>
    <row r="2251" spans="1:19" x14ac:dyDescent="0.3">
      <c r="A2251" t="s">
        <v>12756</v>
      </c>
      <c r="B2251" s="3">
        <v>45212</v>
      </c>
      <c r="C2251" t="s">
        <v>12757</v>
      </c>
      <c r="D2251" t="s">
        <v>23</v>
      </c>
      <c r="E2251" t="s">
        <v>19</v>
      </c>
      <c r="F2251" t="s">
        <v>31</v>
      </c>
      <c r="G2251">
        <v>9</v>
      </c>
      <c r="H2251" s="5">
        <v>209.88</v>
      </c>
      <c r="I2251" s="5">
        <v>0.06</v>
      </c>
      <c r="J2251" s="5">
        <v>1775.5848000000001</v>
      </c>
      <c r="K2251" s="5">
        <v>105.6779482507238</v>
      </c>
      <c r="L2251">
        <f>YEAR(SalesData[Order Date])</f>
        <v>2023</v>
      </c>
      <c r="M2251">
        <f>MONTH(SalesData[Order Date])</f>
        <v>10</v>
      </c>
      <c r="N2251" t="str">
        <f>TEXT(SalesData[[#This Row],[Order Date]], "mmmm")</f>
        <v>October</v>
      </c>
      <c r="O2251" s="7">
        <f>IF(SalesData[Sales]=0,0,SalesData[Profit]/SalesData[Sales])</f>
        <v>5.9517263411313158E-2</v>
      </c>
      <c r="P2251" s="8">
        <f t="shared" si="35"/>
        <v>3.1764182707578934E-5</v>
      </c>
      <c r="Q2251" t="str">
        <f>IF(SalesData[[#This Row],[Discount]]&gt;0, "Yes", "No")</f>
        <v>Yes</v>
      </c>
      <c r="R2251" t="str">
        <f>TEXT(SalesData[[#This Row],[Order Date]],"mmm-yyyy")</f>
        <v>Oct-2023</v>
      </c>
      <c r="S2251">
        <f>YEAR(SalesData[[#This Row],[Order Date]])*100 + MONTH(SalesData[[#This Row],[Order Date]])</f>
        <v>202310</v>
      </c>
    </row>
    <row r="2252" spans="1:19" x14ac:dyDescent="0.3">
      <c r="A2252" t="s">
        <v>12778</v>
      </c>
      <c r="B2252" s="3">
        <v>45228</v>
      </c>
      <c r="C2252" t="s">
        <v>12779</v>
      </c>
      <c r="D2252" t="s">
        <v>13</v>
      </c>
      <c r="E2252" t="s">
        <v>14</v>
      </c>
      <c r="F2252" t="s">
        <v>20</v>
      </c>
      <c r="G2252">
        <v>1</v>
      </c>
      <c r="H2252" s="5">
        <v>524.96</v>
      </c>
      <c r="I2252" s="5">
        <v>0.11</v>
      </c>
      <c r="J2252" s="5">
        <v>467.21440000000001</v>
      </c>
      <c r="K2252" s="5">
        <v>89.960142028415788</v>
      </c>
      <c r="L2252">
        <f>YEAR(SalesData[Order Date])</f>
        <v>2023</v>
      </c>
      <c r="M2252">
        <f>MONTH(SalesData[Order Date])</f>
        <v>10</v>
      </c>
      <c r="N2252" t="str">
        <f>TEXT(SalesData[[#This Row],[Order Date]], "mmmm")</f>
        <v>October</v>
      </c>
      <c r="O2252" s="7">
        <f>IF(SalesData[Sales]=0,0,SalesData[Profit]/SalesData[Sales])</f>
        <v>0.19254573923324236</v>
      </c>
      <c r="P2252" s="8">
        <f t="shared" si="35"/>
        <v>2.0953977445900638E-4</v>
      </c>
      <c r="Q2252" t="str">
        <f>IF(SalesData[[#This Row],[Discount]]&gt;0, "Yes", "No")</f>
        <v>Yes</v>
      </c>
      <c r="R2252" t="str">
        <f>TEXT(SalesData[[#This Row],[Order Date]],"mmm-yyyy")</f>
        <v>Oct-2023</v>
      </c>
      <c r="S2252">
        <f>YEAR(SalesData[[#This Row],[Order Date]])*100 + MONTH(SalesData[[#This Row],[Order Date]])</f>
        <v>202310</v>
      </c>
    </row>
    <row r="2253" spans="1:19" x14ac:dyDescent="0.3">
      <c r="A2253" t="s">
        <v>12782</v>
      </c>
      <c r="B2253" s="3">
        <v>45206</v>
      </c>
      <c r="C2253" t="s">
        <v>12783</v>
      </c>
      <c r="D2253" t="s">
        <v>23</v>
      </c>
      <c r="E2253" t="s">
        <v>19</v>
      </c>
      <c r="F2253" t="s">
        <v>20</v>
      </c>
      <c r="G2253">
        <v>2</v>
      </c>
      <c r="H2253" s="5">
        <v>992.78</v>
      </c>
      <c r="I2253" s="5">
        <v>0.12</v>
      </c>
      <c r="J2253" s="5">
        <v>1747.2927999999999</v>
      </c>
      <c r="K2253" s="5">
        <v>347.27673928916658</v>
      </c>
      <c r="L2253">
        <f>YEAR(SalesData[Order Date])</f>
        <v>2023</v>
      </c>
      <c r="M2253">
        <f>MONTH(SalesData[Order Date])</f>
        <v>10</v>
      </c>
      <c r="N2253" t="str">
        <f>TEXT(SalesData[[#This Row],[Order Date]], "mmmm")</f>
        <v>October</v>
      </c>
      <c r="O2253" s="7">
        <f>IF(SalesData[Sales]=0,0,SalesData[Profit]/SalesData[Sales])</f>
        <v>0.1987513136259513</v>
      </c>
      <c r="P2253" s="8">
        <f t="shared" si="35"/>
        <v>6.0436350450250812E-5</v>
      </c>
      <c r="Q2253" t="str">
        <f>IF(SalesData[[#This Row],[Discount]]&gt;0, "Yes", "No")</f>
        <v>Yes</v>
      </c>
      <c r="R2253" t="str">
        <f>TEXT(SalesData[[#This Row],[Order Date]],"mmm-yyyy")</f>
        <v>Oct-2023</v>
      </c>
      <c r="S2253">
        <f>YEAR(SalesData[[#This Row],[Order Date]])*100 + MONTH(SalesData[[#This Row],[Order Date]])</f>
        <v>202310</v>
      </c>
    </row>
    <row r="2254" spans="1:19" x14ac:dyDescent="0.3">
      <c r="A2254" t="s">
        <v>12879</v>
      </c>
      <c r="B2254" s="3">
        <v>45209</v>
      </c>
      <c r="C2254" t="s">
        <v>4807</v>
      </c>
      <c r="D2254" t="s">
        <v>23</v>
      </c>
      <c r="E2254" t="s">
        <v>26</v>
      </c>
      <c r="F2254" t="s">
        <v>20</v>
      </c>
      <c r="G2254">
        <v>3</v>
      </c>
      <c r="H2254" s="5">
        <v>57.33</v>
      </c>
      <c r="I2254" s="5">
        <v>0.3</v>
      </c>
      <c r="J2254" s="5">
        <v>120.393</v>
      </c>
      <c r="K2254" s="5">
        <v>14.83547035024228</v>
      </c>
      <c r="L2254">
        <f>YEAR(SalesData[Order Date])</f>
        <v>2023</v>
      </c>
      <c r="M2254">
        <f>MONTH(SalesData[Order Date])</f>
        <v>10</v>
      </c>
      <c r="N2254" t="str">
        <f>TEXT(SalesData[[#This Row],[Order Date]], "mmmm")</f>
        <v>October</v>
      </c>
      <c r="O2254" s="7">
        <f>IF(SalesData[Sales]=0,0,SalesData[Profit]/SalesData[Sales])</f>
        <v>0.12322535654267508</v>
      </c>
      <c r="P2254" s="8">
        <f t="shared" si="35"/>
        <v>1.7442874585731727E-3</v>
      </c>
      <c r="Q2254" t="str">
        <f>IF(SalesData[[#This Row],[Discount]]&gt;0, "Yes", "No")</f>
        <v>Yes</v>
      </c>
      <c r="R2254" t="str">
        <f>TEXT(SalesData[[#This Row],[Order Date]],"mmm-yyyy")</f>
        <v>Oct-2023</v>
      </c>
      <c r="S2254">
        <f>YEAR(SalesData[[#This Row],[Order Date]])*100 + MONTH(SalesData[[#This Row],[Order Date]])</f>
        <v>202310</v>
      </c>
    </row>
    <row r="2255" spans="1:19" x14ac:dyDescent="0.3">
      <c r="A2255" t="s">
        <v>12910</v>
      </c>
      <c r="B2255" s="3">
        <v>45219</v>
      </c>
      <c r="C2255" t="s">
        <v>12911</v>
      </c>
      <c r="D2255" t="s">
        <v>13</v>
      </c>
      <c r="E2255" t="s">
        <v>19</v>
      </c>
      <c r="F2255" t="s">
        <v>27</v>
      </c>
      <c r="G2255">
        <v>4</v>
      </c>
      <c r="H2255" s="5">
        <v>938.44</v>
      </c>
      <c r="I2255" s="5">
        <v>0.18</v>
      </c>
      <c r="J2255" s="5">
        <v>3078.0832</v>
      </c>
      <c r="K2255" s="5">
        <v>391.7505509474862</v>
      </c>
      <c r="L2255">
        <f>YEAR(SalesData[Order Date])</f>
        <v>2023</v>
      </c>
      <c r="M2255">
        <f>MONTH(SalesData[Order Date])</f>
        <v>10</v>
      </c>
      <c r="N2255" t="str">
        <f>TEXT(SalesData[[#This Row],[Order Date]], "mmmm")</f>
        <v>October</v>
      </c>
      <c r="O2255" s="7">
        <f>IF(SalesData[Sales]=0,0,SalesData[Profit]/SalesData[Sales])</f>
        <v>0.12727094282165155</v>
      </c>
      <c r="P2255" s="8">
        <f t="shared" si="35"/>
        <v>4.7951920208004768E-5</v>
      </c>
      <c r="Q2255" t="str">
        <f>IF(SalesData[[#This Row],[Discount]]&gt;0, "Yes", "No")</f>
        <v>Yes</v>
      </c>
      <c r="R2255" t="str">
        <f>TEXT(SalesData[[#This Row],[Order Date]],"mmm-yyyy")</f>
        <v>Oct-2023</v>
      </c>
      <c r="S2255">
        <f>YEAR(SalesData[[#This Row],[Order Date]])*100 + MONTH(SalesData[[#This Row],[Order Date]])</f>
        <v>202310</v>
      </c>
    </row>
    <row r="2256" spans="1:19" x14ac:dyDescent="0.3">
      <c r="A2256" t="s">
        <v>12928</v>
      </c>
      <c r="B2256" s="3">
        <v>45217</v>
      </c>
      <c r="C2256" t="s">
        <v>12929</v>
      </c>
      <c r="D2256" t="s">
        <v>23</v>
      </c>
      <c r="E2256" t="s">
        <v>26</v>
      </c>
      <c r="F2256" t="s">
        <v>34</v>
      </c>
      <c r="G2256">
        <v>9</v>
      </c>
      <c r="H2256" s="5">
        <v>38.81</v>
      </c>
      <c r="I2256" s="5">
        <v>0.15</v>
      </c>
      <c r="J2256" s="5">
        <v>296.8965</v>
      </c>
      <c r="K2256" s="5">
        <v>36.027913687593227</v>
      </c>
      <c r="L2256">
        <f>YEAR(SalesData[Order Date])</f>
        <v>2023</v>
      </c>
      <c r="M2256">
        <f>MONTH(SalesData[Order Date])</f>
        <v>10</v>
      </c>
      <c r="N2256" t="str">
        <f>TEXT(SalesData[[#This Row],[Order Date]], "mmmm")</f>
        <v>October</v>
      </c>
      <c r="O2256" s="7">
        <f>IF(SalesData[Sales]=0,0,SalesData[Profit]/SalesData[Sales])</f>
        <v>0.12134839476919811</v>
      </c>
      <c r="P2256" s="8">
        <f t="shared" si="35"/>
        <v>4.2944258352658245E-4</v>
      </c>
      <c r="Q2256" t="str">
        <f>IF(SalesData[[#This Row],[Discount]]&gt;0, "Yes", "No")</f>
        <v>Yes</v>
      </c>
      <c r="R2256" t="str">
        <f>TEXT(SalesData[[#This Row],[Order Date]],"mmm-yyyy")</f>
        <v>Oct-2023</v>
      </c>
      <c r="S2256">
        <f>YEAR(SalesData[[#This Row],[Order Date]])*100 + MONTH(SalesData[[#This Row],[Order Date]])</f>
        <v>202310</v>
      </c>
    </row>
    <row r="2257" spans="1:19" x14ac:dyDescent="0.3">
      <c r="A2257" t="s">
        <v>13025</v>
      </c>
      <c r="B2257" s="3">
        <v>45223</v>
      </c>
      <c r="C2257" t="s">
        <v>13026</v>
      </c>
      <c r="D2257" t="s">
        <v>30</v>
      </c>
      <c r="E2257" t="s">
        <v>19</v>
      </c>
      <c r="F2257" t="s">
        <v>31</v>
      </c>
      <c r="G2257">
        <v>9</v>
      </c>
      <c r="H2257" s="5">
        <v>964.78</v>
      </c>
      <c r="I2257" s="5">
        <v>0.11</v>
      </c>
      <c r="J2257" s="5">
        <v>7727.8878000000004</v>
      </c>
      <c r="K2257" s="5">
        <v>1917.774897601525</v>
      </c>
      <c r="L2257">
        <f>YEAR(SalesData[Order Date])</f>
        <v>2023</v>
      </c>
      <c r="M2257">
        <f>MONTH(SalesData[Order Date])</f>
        <v>10</v>
      </c>
      <c r="N2257" t="str">
        <f>TEXT(SalesData[[#This Row],[Order Date]], "mmmm")</f>
        <v>October</v>
      </c>
      <c r="O2257" s="7">
        <f>IF(SalesData[Sales]=0,0,SalesData[Profit]/SalesData[Sales])</f>
        <v>0.248162880625871</v>
      </c>
      <c r="P2257" s="8">
        <f t="shared" si="35"/>
        <v>1.2668403389604077E-5</v>
      </c>
      <c r="Q2257" t="str">
        <f>IF(SalesData[[#This Row],[Discount]]&gt;0, "Yes", "No")</f>
        <v>Yes</v>
      </c>
      <c r="R2257" t="str">
        <f>TEXT(SalesData[[#This Row],[Order Date]],"mmm-yyyy")</f>
        <v>Oct-2023</v>
      </c>
      <c r="S2257">
        <f>YEAR(SalesData[[#This Row],[Order Date]])*100 + MONTH(SalesData[[#This Row],[Order Date]])</f>
        <v>202310</v>
      </c>
    </row>
    <row r="2258" spans="1:19" x14ac:dyDescent="0.3">
      <c r="A2258" t="s">
        <v>13031</v>
      </c>
      <c r="B2258" s="3">
        <v>45212</v>
      </c>
      <c r="C2258" t="s">
        <v>3793</v>
      </c>
      <c r="D2258" t="s">
        <v>30</v>
      </c>
      <c r="E2258" t="s">
        <v>26</v>
      </c>
      <c r="F2258" t="s">
        <v>62</v>
      </c>
      <c r="G2258">
        <v>1</v>
      </c>
      <c r="H2258" s="5">
        <v>611.9</v>
      </c>
      <c r="I2258" s="5">
        <v>0.05</v>
      </c>
      <c r="J2258" s="5">
        <v>581.30499999999995</v>
      </c>
      <c r="K2258" s="5">
        <v>130.50983848375199</v>
      </c>
      <c r="L2258">
        <f>YEAR(SalesData[Order Date])</f>
        <v>2023</v>
      </c>
      <c r="M2258">
        <f>MONTH(SalesData[Order Date])</f>
        <v>10</v>
      </c>
      <c r="N2258" t="str">
        <f>TEXT(SalesData[[#This Row],[Order Date]], "mmmm")</f>
        <v>October</v>
      </c>
      <c r="O2258" s="7">
        <f>IF(SalesData[Sales]=0,0,SalesData[Profit]/SalesData[Sales])</f>
        <v>0.22451181132753376</v>
      </c>
      <c r="P2258" s="8">
        <f t="shared" si="35"/>
        <v>8.1712698153293023E-5</v>
      </c>
      <c r="Q2258" t="str">
        <f>IF(SalesData[[#This Row],[Discount]]&gt;0, "Yes", "No")</f>
        <v>Yes</v>
      </c>
      <c r="R2258" t="str">
        <f>TEXT(SalesData[[#This Row],[Order Date]],"mmm-yyyy")</f>
        <v>Oct-2023</v>
      </c>
      <c r="S2258">
        <f>YEAR(SalesData[[#This Row],[Order Date]])*100 + MONTH(SalesData[[#This Row],[Order Date]])</f>
        <v>202310</v>
      </c>
    </row>
    <row r="2259" spans="1:19" x14ac:dyDescent="0.3">
      <c r="A2259" t="s">
        <v>13032</v>
      </c>
      <c r="B2259" s="3">
        <v>45213</v>
      </c>
      <c r="C2259" t="s">
        <v>13033</v>
      </c>
      <c r="D2259" t="s">
        <v>23</v>
      </c>
      <c r="E2259" t="s">
        <v>26</v>
      </c>
      <c r="F2259" t="s">
        <v>20</v>
      </c>
      <c r="G2259">
        <v>2</v>
      </c>
      <c r="H2259" s="5">
        <v>395.76</v>
      </c>
      <c r="I2259" s="5">
        <v>0.18</v>
      </c>
      <c r="J2259" s="5">
        <v>649.04640000000006</v>
      </c>
      <c r="K2259" s="5">
        <v>88.840542368944</v>
      </c>
      <c r="L2259">
        <f>YEAR(SalesData[Order Date])</f>
        <v>2023</v>
      </c>
      <c r="M2259">
        <f>MONTH(SalesData[Order Date])</f>
        <v>10</v>
      </c>
      <c r="N2259" t="str">
        <f>TEXT(SalesData[[#This Row],[Order Date]], "mmmm")</f>
        <v>October</v>
      </c>
      <c r="O2259" s="7">
        <f>IF(SalesData[Sales]=0,0,SalesData[Profit]/SalesData[Sales])</f>
        <v>0.13687856888035121</v>
      </c>
      <c r="P2259" s="8">
        <f t="shared" si="35"/>
        <v>2.2741055184960583E-4</v>
      </c>
      <c r="Q2259" t="str">
        <f>IF(SalesData[[#This Row],[Discount]]&gt;0, "Yes", "No")</f>
        <v>Yes</v>
      </c>
      <c r="R2259" t="str">
        <f>TEXT(SalesData[[#This Row],[Order Date]],"mmm-yyyy")</f>
        <v>Oct-2023</v>
      </c>
      <c r="S2259">
        <f>YEAR(SalesData[[#This Row],[Order Date]])*100 + MONTH(SalesData[[#This Row],[Order Date]])</f>
        <v>202310</v>
      </c>
    </row>
    <row r="2260" spans="1:19" x14ac:dyDescent="0.3">
      <c r="A2260" t="s">
        <v>13051</v>
      </c>
      <c r="B2260" s="3">
        <v>45225</v>
      </c>
      <c r="C2260" t="s">
        <v>13052</v>
      </c>
      <c r="D2260" t="s">
        <v>13</v>
      </c>
      <c r="E2260" t="s">
        <v>26</v>
      </c>
      <c r="F2260" t="s">
        <v>91</v>
      </c>
      <c r="G2260">
        <v>3</v>
      </c>
      <c r="H2260" s="5">
        <v>347.92</v>
      </c>
      <c r="I2260" s="5">
        <v>0.12</v>
      </c>
      <c r="J2260" s="5">
        <v>918.50879999999995</v>
      </c>
      <c r="K2260" s="5">
        <v>99.521323118432377</v>
      </c>
      <c r="L2260">
        <f>YEAR(SalesData[Order Date])</f>
        <v>2023</v>
      </c>
      <c r="M2260">
        <f>MONTH(SalesData[Order Date])</f>
        <v>10</v>
      </c>
      <c r="N2260" t="str">
        <f>TEXT(SalesData[[#This Row],[Order Date]], "mmmm")</f>
        <v>October</v>
      </c>
      <c r="O2260" s="7">
        <f>IF(SalesData[Sales]=0,0,SalesData[Profit]/SalesData[Sales])</f>
        <v>0.10835097401182479</v>
      </c>
      <c r="P2260" s="8">
        <f t="shared" si="35"/>
        <v>1.1496895838123706E-4</v>
      </c>
      <c r="Q2260" t="str">
        <f>IF(SalesData[[#This Row],[Discount]]&gt;0, "Yes", "No")</f>
        <v>Yes</v>
      </c>
      <c r="R2260" t="str">
        <f>TEXT(SalesData[[#This Row],[Order Date]],"mmm-yyyy")</f>
        <v>Oct-2023</v>
      </c>
      <c r="S2260">
        <f>YEAR(SalesData[[#This Row],[Order Date]])*100 + MONTH(SalesData[[#This Row],[Order Date]])</f>
        <v>202310</v>
      </c>
    </row>
    <row r="2261" spans="1:19" x14ac:dyDescent="0.3">
      <c r="A2261" t="s">
        <v>13096</v>
      </c>
      <c r="B2261" s="3">
        <v>45214</v>
      </c>
      <c r="C2261" t="s">
        <v>13097</v>
      </c>
      <c r="D2261" t="s">
        <v>18</v>
      </c>
      <c r="E2261" t="s">
        <v>19</v>
      </c>
      <c r="F2261" t="s">
        <v>20</v>
      </c>
      <c r="G2261">
        <v>5</v>
      </c>
      <c r="H2261" s="5">
        <v>641.72</v>
      </c>
      <c r="I2261" s="5">
        <v>0.12</v>
      </c>
      <c r="J2261" s="5">
        <v>2823.5680000000002</v>
      </c>
      <c r="K2261" s="5">
        <v>341.1969553185732</v>
      </c>
      <c r="L2261">
        <f>YEAR(SalesData[Order Date])</f>
        <v>2023</v>
      </c>
      <c r="M2261">
        <f>MONTH(SalesData[Order Date])</f>
        <v>10</v>
      </c>
      <c r="N2261" t="str">
        <f>TEXT(SalesData[[#This Row],[Order Date]], "mmmm")</f>
        <v>October</v>
      </c>
      <c r="O2261" s="7">
        <f>IF(SalesData[Sales]=0,0,SalesData[Profit]/SalesData[Sales])</f>
        <v>0.12083893687652403</v>
      </c>
      <c r="P2261" s="8">
        <f t="shared" si="35"/>
        <v>3.7399488873652056E-5</v>
      </c>
      <c r="Q2261" t="str">
        <f>IF(SalesData[[#This Row],[Discount]]&gt;0, "Yes", "No")</f>
        <v>Yes</v>
      </c>
      <c r="R2261" t="str">
        <f>TEXT(SalesData[[#This Row],[Order Date]],"mmm-yyyy")</f>
        <v>Oct-2023</v>
      </c>
      <c r="S2261">
        <f>YEAR(SalesData[[#This Row],[Order Date]])*100 + MONTH(SalesData[[#This Row],[Order Date]])</f>
        <v>202310</v>
      </c>
    </row>
    <row r="2262" spans="1:19" x14ac:dyDescent="0.3">
      <c r="A2262" t="s">
        <v>13114</v>
      </c>
      <c r="B2262" s="3">
        <v>45205</v>
      </c>
      <c r="C2262" t="s">
        <v>13115</v>
      </c>
      <c r="D2262" t="s">
        <v>30</v>
      </c>
      <c r="E2262" t="s">
        <v>14</v>
      </c>
      <c r="F2262" t="s">
        <v>53</v>
      </c>
      <c r="G2262">
        <v>1</v>
      </c>
      <c r="H2262" s="5">
        <v>807.49</v>
      </c>
      <c r="I2262" s="5">
        <v>0.2</v>
      </c>
      <c r="J2262" s="5">
        <v>645.99200000000008</v>
      </c>
      <c r="K2262" s="5">
        <v>48.179279475587798</v>
      </c>
      <c r="L2262">
        <f>YEAR(SalesData[Order Date])</f>
        <v>2023</v>
      </c>
      <c r="M2262">
        <f>MONTH(SalesData[Order Date])</f>
        <v>10</v>
      </c>
      <c r="N2262" t="str">
        <f>TEXT(SalesData[[#This Row],[Order Date]], "mmmm")</f>
        <v>October</v>
      </c>
      <c r="O2262" s="7">
        <f>IF(SalesData[Sales]=0,0,SalesData[Profit]/SalesData[Sales])</f>
        <v>7.4581851595047294E-2</v>
      </c>
      <c r="P2262" s="8">
        <f t="shared" si="35"/>
        <v>2.4768108583388029E-4</v>
      </c>
      <c r="Q2262" t="str">
        <f>IF(SalesData[[#This Row],[Discount]]&gt;0, "Yes", "No")</f>
        <v>Yes</v>
      </c>
      <c r="R2262" t="str">
        <f>TEXT(SalesData[[#This Row],[Order Date]],"mmm-yyyy")</f>
        <v>Oct-2023</v>
      </c>
      <c r="S2262">
        <f>YEAR(SalesData[[#This Row],[Order Date]])*100 + MONTH(SalesData[[#This Row],[Order Date]])</f>
        <v>202310</v>
      </c>
    </row>
    <row r="2263" spans="1:19" x14ac:dyDescent="0.3">
      <c r="A2263" t="s">
        <v>13221</v>
      </c>
      <c r="B2263" s="3">
        <v>45202</v>
      </c>
      <c r="C2263" t="s">
        <v>8149</v>
      </c>
      <c r="D2263" t="s">
        <v>13</v>
      </c>
      <c r="E2263" t="s">
        <v>14</v>
      </c>
      <c r="F2263" t="s">
        <v>53</v>
      </c>
      <c r="G2263">
        <v>7</v>
      </c>
      <c r="H2263" s="5">
        <v>7.83</v>
      </c>
      <c r="I2263" s="5">
        <v>0.26</v>
      </c>
      <c r="J2263" s="5">
        <v>40.559399999999997</v>
      </c>
      <c r="K2263" s="5">
        <v>3.4380450076484852</v>
      </c>
      <c r="L2263">
        <f>YEAR(SalesData[Order Date])</f>
        <v>2023</v>
      </c>
      <c r="M2263">
        <f>MONTH(SalesData[Order Date])</f>
        <v>10</v>
      </c>
      <c r="N2263" t="str">
        <f>TEXT(SalesData[[#This Row],[Order Date]], "mmmm")</f>
        <v>October</v>
      </c>
      <c r="O2263" s="7">
        <f>IF(SalesData[Sales]=0,0,SalesData[Profit]/SalesData[Sales])</f>
        <v>8.4765677195631231E-2</v>
      </c>
      <c r="P2263" s="8">
        <f t="shared" si="35"/>
        <v>4.743659916073709E-3</v>
      </c>
      <c r="Q2263" t="str">
        <f>IF(SalesData[[#This Row],[Discount]]&gt;0, "Yes", "No")</f>
        <v>Yes</v>
      </c>
      <c r="R2263" t="str">
        <f>TEXT(SalesData[[#This Row],[Order Date]],"mmm-yyyy")</f>
        <v>Oct-2023</v>
      </c>
      <c r="S2263">
        <f>YEAR(SalesData[[#This Row],[Order Date]])*100 + MONTH(SalesData[[#This Row],[Order Date]])</f>
        <v>202310</v>
      </c>
    </row>
    <row r="2264" spans="1:19" x14ac:dyDescent="0.3">
      <c r="A2264" t="s">
        <v>13232</v>
      </c>
      <c r="B2264" s="3">
        <v>45216</v>
      </c>
      <c r="C2264" t="s">
        <v>13233</v>
      </c>
      <c r="D2264" t="s">
        <v>30</v>
      </c>
      <c r="E2264" t="s">
        <v>19</v>
      </c>
      <c r="F2264" t="s">
        <v>20</v>
      </c>
      <c r="G2264">
        <v>3</v>
      </c>
      <c r="H2264" s="5">
        <v>610.46</v>
      </c>
      <c r="I2264" s="5">
        <v>0.12</v>
      </c>
      <c r="J2264" s="5">
        <v>1611.6143999999999</v>
      </c>
      <c r="K2264" s="5">
        <v>304.14573829045872</v>
      </c>
      <c r="L2264">
        <f>YEAR(SalesData[Order Date])</f>
        <v>2023</v>
      </c>
      <c r="M2264">
        <f>MONTH(SalesData[Order Date])</f>
        <v>10</v>
      </c>
      <c r="N2264" t="str">
        <f>TEXT(SalesData[[#This Row],[Order Date]], "mmmm")</f>
        <v>October</v>
      </c>
      <c r="O2264" s="7">
        <f>IF(SalesData[Sales]=0,0,SalesData[Profit]/SalesData[Sales])</f>
        <v>0.18872115953447596</v>
      </c>
      <c r="P2264" s="8">
        <f t="shared" si="35"/>
        <v>6.5524358680339409E-5</v>
      </c>
      <c r="Q2264" t="str">
        <f>IF(SalesData[[#This Row],[Discount]]&gt;0, "Yes", "No")</f>
        <v>Yes</v>
      </c>
      <c r="R2264" t="str">
        <f>TEXT(SalesData[[#This Row],[Order Date]],"mmm-yyyy")</f>
        <v>Oct-2023</v>
      </c>
      <c r="S2264">
        <f>YEAR(SalesData[[#This Row],[Order Date]])*100 + MONTH(SalesData[[#This Row],[Order Date]])</f>
        <v>202310</v>
      </c>
    </row>
    <row r="2265" spans="1:19" x14ac:dyDescent="0.3">
      <c r="A2265" t="s">
        <v>13238</v>
      </c>
      <c r="B2265" s="3">
        <v>45226</v>
      </c>
      <c r="C2265" t="s">
        <v>13239</v>
      </c>
      <c r="D2265" t="s">
        <v>30</v>
      </c>
      <c r="E2265" t="s">
        <v>26</v>
      </c>
      <c r="F2265" t="s">
        <v>20</v>
      </c>
      <c r="G2265">
        <v>9</v>
      </c>
      <c r="H2265" s="5">
        <v>8.49</v>
      </c>
      <c r="I2265" s="5">
        <v>0.06</v>
      </c>
      <c r="J2265" s="5">
        <v>71.825399999999988</v>
      </c>
      <c r="K2265" s="5">
        <v>9.7473922030762843</v>
      </c>
      <c r="L2265">
        <f>YEAR(SalesData[Order Date])</f>
        <v>2023</v>
      </c>
      <c r="M2265">
        <f>MONTH(SalesData[Order Date])</f>
        <v>10</v>
      </c>
      <c r="N2265" t="str">
        <f>TEXT(SalesData[[#This Row],[Order Date]], "mmmm")</f>
        <v>October</v>
      </c>
      <c r="O2265" s="7">
        <f>IF(SalesData[Sales]=0,0,SalesData[Profit]/SalesData[Sales])</f>
        <v>0.13570954290649667</v>
      </c>
      <c r="P2265" s="8">
        <f t="shared" si="35"/>
        <v>7.8523753435414214E-4</v>
      </c>
      <c r="Q2265" t="str">
        <f>IF(SalesData[[#This Row],[Discount]]&gt;0, "Yes", "No")</f>
        <v>Yes</v>
      </c>
      <c r="R2265" t="str">
        <f>TEXT(SalesData[[#This Row],[Order Date]],"mmm-yyyy")</f>
        <v>Oct-2023</v>
      </c>
      <c r="S2265">
        <f>YEAR(SalesData[[#This Row],[Order Date]])*100 + MONTH(SalesData[[#This Row],[Order Date]])</f>
        <v>202310</v>
      </c>
    </row>
    <row r="2266" spans="1:19" x14ac:dyDescent="0.3">
      <c r="A2266" t="s">
        <v>13258</v>
      </c>
      <c r="B2266" s="3">
        <v>45219</v>
      </c>
      <c r="C2266" t="s">
        <v>13259</v>
      </c>
      <c r="D2266" t="s">
        <v>30</v>
      </c>
      <c r="E2266" t="s">
        <v>26</v>
      </c>
      <c r="F2266" t="s">
        <v>27</v>
      </c>
      <c r="G2266">
        <v>7</v>
      </c>
      <c r="H2266" s="5">
        <v>318.64</v>
      </c>
      <c r="I2266" s="5">
        <v>0.13</v>
      </c>
      <c r="J2266" s="5">
        <v>1940.5175999999999</v>
      </c>
      <c r="K2266" s="5">
        <v>269.81159373363249</v>
      </c>
      <c r="L2266">
        <f>YEAR(SalesData[Order Date])</f>
        <v>2023</v>
      </c>
      <c r="M2266">
        <f>MONTH(SalesData[Order Date])</f>
        <v>10</v>
      </c>
      <c r="N2266" t="str">
        <f>TEXT(SalesData[[#This Row],[Order Date]], "mmmm")</f>
        <v>October</v>
      </c>
      <c r="O2266" s="7">
        <f>IF(SalesData[Sales]=0,0,SalesData[Profit]/SalesData[Sales])</f>
        <v>0.13904104437580597</v>
      </c>
      <c r="P2266" s="8">
        <f t="shared" si="35"/>
        <v>5.8283418815680932E-5</v>
      </c>
      <c r="Q2266" t="str">
        <f>IF(SalesData[[#This Row],[Discount]]&gt;0, "Yes", "No")</f>
        <v>Yes</v>
      </c>
      <c r="R2266" t="str">
        <f>TEXT(SalesData[[#This Row],[Order Date]],"mmm-yyyy")</f>
        <v>Oct-2023</v>
      </c>
      <c r="S2266">
        <f>YEAR(SalesData[[#This Row],[Order Date]])*100 + MONTH(SalesData[[#This Row],[Order Date]])</f>
        <v>202310</v>
      </c>
    </row>
    <row r="2267" spans="1:19" x14ac:dyDescent="0.3">
      <c r="A2267" t="s">
        <v>13288</v>
      </c>
      <c r="B2267" s="3">
        <v>45217</v>
      </c>
      <c r="C2267" t="s">
        <v>2669</v>
      </c>
      <c r="D2267" t="s">
        <v>23</v>
      </c>
      <c r="E2267" t="s">
        <v>19</v>
      </c>
      <c r="F2267" t="s">
        <v>34</v>
      </c>
      <c r="G2267">
        <v>7</v>
      </c>
      <c r="H2267" s="5">
        <v>920.35</v>
      </c>
      <c r="I2267" s="5">
        <v>0.19</v>
      </c>
      <c r="J2267" s="5">
        <v>5218.3845000000001</v>
      </c>
      <c r="K2267" s="5">
        <v>1351.9162589637899</v>
      </c>
      <c r="L2267">
        <f>YEAR(SalesData[Order Date])</f>
        <v>2023</v>
      </c>
      <c r="M2267">
        <f>MONTH(SalesData[Order Date])</f>
        <v>10</v>
      </c>
      <c r="N2267" t="str">
        <f>TEXT(SalesData[[#This Row],[Order Date]], "mmmm")</f>
        <v>October</v>
      </c>
      <c r="O2267" s="7">
        <f>IF(SalesData[Sales]=0,0,SalesData[Profit]/SalesData[Sales])</f>
        <v>0.25906796614235494</v>
      </c>
      <c r="P2267" s="8">
        <f t="shared" si="35"/>
        <v>2.9491885850879714E-5</v>
      </c>
      <c r="Q2267" t="str">
        <f>IF(SalesData[[#This Row],[Discount]]&gt;0, "Yes", "No")</f>
        <v>Yes</v>
      </c>
      <c r="R2267" t="str">
        <f>TEXT(SalesData[[#This Row],[Order Date]],"mmm-yyyy")</f>
        <v>Oct-2023</v>
      </c>
      <c r="S2267">
        <f>YEAR(SalesData[[#This Row],[Order Date]])*100 + MONTH(SalesData[[#This Row],[Order Date]])</f>
        <v>202310</v>
      </c>
    </row>
    <row r="2268" spans="1:19" x14ac:dyDescent="0.3">
      <c r="A2268" t="s">
        <v>13341</v>
      </c>
      <c r="B2268" s="3">
        <v>45207</v>
      </c>
      <c r="C2268" t="s">
        <v>13342</v>
      </c>
      <c r="D2268" t="s">
        <v>23</v>
      </c>
      <c r="E2268" t="s">
        <v>26</v>
      </c>
      <c r="F2268" t="s">
        <v>20</v>
      </c>
      <c r="G2268">
        <v>9</v>
      </c>
      <c r="H2268" s="5">
        <v>439.82</v>
      </c>
      <c r="I2268" s="5">
        <v>0.06</v>
      </c>
      <c r="J2268" s="5">
        <v>3720.8771999999999</v>
      </c>
      <c r="K2268" s="5">
        <v>207.36537841848559</v>
      </c>
      <c r="L2268">
        <f>YEAR(SalesData[Order Date])</f>
        <v>2023</v>
      </c>
      <c r="M2268">
        <f>MONTH(SalesData[Order Date])</f>
        <v>10</v>
      </c>
      <c r="N2268" t="str">
        <f>TEXT(SalesData[[#This Row],[Order Date]], "mmmm")</f>
        <v>October</v>
      </c>
      <c r="O2268" s="7">
        <f>IF(SalesData[Sales]=0,0,SalesData[Profit]/SalesData[Sales])</f>
        <v>5.5730239745209971E-2</v>
      </c>
      <c r="P2268" s="8">
        <f t="shared" si="35"/>
        <v>1.5157716035347792E-5</v>
      </c>
      <c r="Q2268" t="str">
        <f>IF(SalesData[[#This Row],[Discount]]&gt;0, "Yes", "No")</f>
        <v>Yes</v>
      </c>
      <c r="R2268" t="str">
        <f>TEXT(SalesData[[#This Row],[Order Date]],"mmm-yyyy")</f>
        <v>Oct-2023</v>
      </c>
      <c r="S2268">
        <f>YEAR(SalesData[[#This Row],[Order Date]])*100 + MONTH(SalesData[[#This Row],[Order Date]])</f>
        <v>202310</v>
      </c>
    </row>
    <row r="2269" spans="1:19" x14ac:dyDescent="0.3">
      <c r="A2269" t="s">
        <v>13346</v>
      </c>
      <c r="B2269" s="3">
        <v>45205</v>
      </c>
      <c r="C2269" t="s">
        <v>13347</v>
      </c>
      <c r="D2269" t="s">
        <v>13</v>
      </c>
      <c r="E2269" t="s">
        <v>19</v>
      </c>
      <c r="F2269" t="s">
        <v>27</v>
      </c>
      <c r="G2269">
        <v>7</v>
      </c>
      <c r="H2269" s="5">
        <v>87.92</v>
      </c>
      <c r="I2269" s="5">
        <v>0.27</v>
      </c>
      <c r="J2269" s="5">
        <v>449.27120000000002</v>
      </c>
      <c r="K2269" s="5">
        <v>86.942707007735848</v>
      </c>
      <c r="L2269">
        <f>YEAR(SalesData[Order Date])</f>
        <v>2023</v>
      </c>
      <c r="M2269">
        <f>MONTH(SalesData[Order Date])</f>
        <v>10</v>
      </c>
      <c r="N2269" t="str">
        <f>TEXT(SalesData[[#This Row],[Order Date]], "mmmm")</f>
        <v>October</v>
      </c>
      <c r="O2269" s="7">
        <f>IF(SalesData[Sales]=0,0,SalesData[Profit]/SalesData[Sales])</f>
        <v>0.19351943104239899</v>
      </c>
      <c r="P2269" s="8">
        <f t="shared" si="35"/>
        <v>4.3871051605355517E-4</v>
      </c>
      <c r="Q2269" t="str">
        <f>IF(SalesData[[#This Row],[Discount]]&gt;0, "Yes", "No")</f>
        <v>Yes</v>
      </c>
      <c r="R2269" t="str">
        <f>TEXT(SalesData[[#This Row],[Order Date]],"mmm-yyyy")</f>
        <v>Oct-2023</v>
      </c>
      <c r="S2269">
        <f>YEAR(SalesData[[#This Row],[Order Date]])*100 + MONTH(SalesData[[#This Row],[Order Date]])</f>
        <v>202310</v>
      </c>
    </row>
    <row r="2270" spans="1:19" x14ac:dyDescent="0.3">
      <c r="A2270" t="s">
        <v>13382</v>
      </c>
      <c r="B2270" s="3">
        <v>45220</v>
      </c>
      <c r="C2270" t="s">
        <v>13383</v>
      </c>
      <c r="D2270" t="s">
        <v>23</v>
      </c>
      <c r="E2270" t="s">
        <v>14</v>
      </c>
      <c r="F2270" t="s">
        <v>91</v>
      </c>
      <c r="G2270">
        <v>5</v>
      </c>
      <c r="H2270" s="5">
        <v>317.08999999999997</v>
      </c>
      <c r="I2270" s="5">
        <v>0.27</v>
      </c>
      <c r="J2270" s="5">
        <v>1157.3785</v>
      </c>
      <c r="K2270" s="5">
        <v>313.40392209459969</v>
      </c>
      <c r="L2270">
        <f>YEAR(SalesData[Order Date])</f>
        <v>2023</v>
      </c>
      <c r="M2270">
        <f>MONTH(SalesData[Order Date])</f>
        <v>10</v>
      </c>
      <c r="N2270" t="str">
        <f>TEXT(SalesData[[#This Row],[Order Date]], "mmmm")</f>
        <v>October</v>
      </c>
      <c r="O2270" s="7">
        <f>IF(SalesData[Sales]=0,0,SalesData[Profit]/SalesData[Sales])</f>
        <v>0.27078775188462517</v>
      </c>
      <c r="P2270" s="8">
        <f t="shared" si="35"/>
        <v>1.7029865337916684E-4</v>
      </c>
      <c r="Q2270" t="str">
        <f>IF(SalesData[[#This Row],[Discount]]&gt;0, "Yes", "No")</f>
        <v>Yes</v>
      </c>
      <c r="R2270" t="str">
        <f>TEXT(SalesData[[#This Row],[Order Date]],"mmm-yyyy")</f>
        <v>Oct-2023</v>
      </c>
      <c r="S2270">
        <f>YEAR(SalesData[[#This Row],[Order Date]])*100 + MONTH(SalesData[[#This Row],[Order Date]])</f>
        <v>202310</v>
      </c>
    </row>
    <row r="2271" spans="1:19" x14ac:dyDescent="0.3">
      <c r="A2271" t="s">
        <v>13456</v>
      </c>
      <c r="B2271" s="3">
        <v>45204</v>
      </c>
      <c r="C2271" t="s">
        <v>6323</v>
      </c>
      <c r="D2271" t="s">
        <v>18</v>
      </c>
      <c r="E2271" t="s">
        <v>19</v>
      </c>
      <c r="F2271" t="s">
        <v>62</v>
      </c>
      <c r="G2271">
        <v>2</v>
      </c>
      <c r="H2271" s="5">
        <v>169.23</v>
      </c>
      <c r="I2271" s="5">
        <v>0.23</v>
      </c>
      <c r="J2271" s="5">
        <v>260.61419999999998</v>
      </c>
      <c r="K2271" s="5">
        <v>23.98533785524538</v>
      </c>
      <c r="L2271">
        <f>YEAR(SalesData[Order Date])</f>
        <v>2023</v>
      </c>
      <c r="M2271">
        <f>MONTH(SalesData[Order Date])</f>
        <v>10</v>
      </c>
      <c r="N2271" t="str">
        <f>TEXT(SalesData[[#This Row],[Order Date]], "mmmm")</f>
        <v>October</v>
      </c>
      <c r="O2271" s="7">
        <f>IF(SalesData[Sales]=0,0,SalesData[Profit]/SalesData[Sales])</f>
        <v>9.2033887083840332E-2</v>
      </c>
      <c r="P2271" s="8">
        <f t="shared" si="35"/>
        <v>6.7954854340247014E-4</v>
      </c>
      <c r="Q2271" t="str">
        <f>IF(SalesData[[#This Row],[Discount]]&gt;0, "Yes", "No")</f>
        <v>Yes</v>
      </c>
      <c r="R2271" t="str">
        <f>TEXT(SalesData[[#This Row],[Order Date]],"mmm-yyyy")</f>
        <v>Oct-2023</v>
      </c>
      <c r="S2271">
        <f>YEAR(SalesData[[#This Row],[Order Date]])*100 + MONTH(SalesData[[#This Row],[Order Date]])</f>
        <v>202310</v>
      </c>
    </row>
    <row r="2272" spans="1:19" x14ac:dyDescent="0.3">
      <c r="A2272" t="s">
        <v>13461</v>
      </c>
      <c r="B2272" s="3">
        <v>45208</v>
      </c>
      <c r="C2272" t="s">
        <v>13462</v>
      </c>
      <c r="D2272" t="s">
        <v>23</v>
      </c>
      <c r="E2272" t="s">
        <v>14</v>
      </c>
      <c r="F2272" t="s">
        <v>15</v>
      </c>
      <c r="G2272">
        <v>2</v>
      </c>
      <c r="H2272" s="5">
        <v>52.18</v>
      </c>
      <c r="I2272" s="5">
        <v>0.18</v>
      </c>
      <c r="J2272" s="5">
        <v>85.575200000000009</v>
      </c>
      <c r="K2272" s="5">
        <v>6.9805591864583203</v>
      </c>
      <c r="L2272">
        <f>YEAR(SalesData[Order Date])</f>
        <v>2023</v>
      </c>
      <c r="M2272">
        <f>MONTH(SalesData[Order Date])</f>
        <v>10</v>
      </c>
      <c r="N2272" t="str">
        <f>TEXT(SalesData[[#This Row],[Order Date]], "mmmm")</f>
        <v>October</v>
      </c>
      <c r="O2272" s="7">
        <f>IF(SalesData[Sales]=0,0,SalesData[Profit]/SalesData[Sales])</f>
        <v>8.1572221700426287E-2</v>
      </c>
      <c r="P2272" s="8">
        <f t="shared" si="35"/>
        <v>1.7247987734764277E-3</v>
      </c>
      <c r="Q2272" t="str">
        <f>IF(SalesData[[#This Row],[Discount]]&gt;0, "Yes", "No")</f>
        <v>Yes</v>
      </c>
      <c r="R2272" t="str">
        <f>TEXT(SalesData[[#This Row],[Order Date]],"mmm-yyyy")</f>
        <v>Oct-2023</v>
      </c>
      <c r="S2272">
        <f>YEAR(SalesData[[#This Row],[Order Date]])*100 + MONTH(SalesData[[#This Row],[Order Date]])</f>
        <v>202310</v>
      </c>
    </row>
    <row r="2273" spans="1:19" x14ac:dyDescent="0.3">
      <c r="A2273" t="s">
        <v>13508</v>
      </c>
      <c r="B2273" s="3">
        <v>45228</v>
      </c>
      <c r="C2273" t="s">
        <v>13509</v>
      </c>
      <c r="D2273" t="s">
        <v>13</v>
      </c>
      <c r="E2273" t="s">
        <v>19</v>
      </c>
      <c r="F2273" t="s">
        <v>39</v>
      </c>
      <c r="G2273">
        <v>8</v>
      </c>
      <c r="H2273" s="5">
        <v>318.87</v>
      </c>
      <c r="I2273" s="5">
        <v>0.01</v>
      </c>
      <c r="J2273" s="5">
        <v>2525.4504000000002</v>
      </c>
      <c r="K2273" s="5">
        <v>140.6971854234624</v>
      </c>
      <c r="L2273">
        <f>YEAR(SalesData[Order Date])</f>
        <v>2023</v>
      </c>
      <c r="M2273">
        <f>MONTH(SalesData[Order Date])</f>
        <v>10</v>
      </c>
      <c r="N2273" t="str">
        <f>TEXT(SalesData[[#This Row],[Order Date]], "mmmm")</f>
        <v>October</v>
      </c>
      <c r="O2273" s="7">
        <f>IF(SalesData[Sales]=0,0,SalesData[Profit]/SalesData[Sales])</f>
        <v>5.5711719946454852E-2</v>
      </c>
      <c r="P2273" s="8">
        <f t="shared" si="35"/>
        <v>3.920092827798162E-6</v>
      </c>
      <c r="Q2273" t="str">
        <f>IF(SalesData[[#This Row],[Discount]]&gt;0, "Yes", "No")</f>
        <v>Yes</v>
      </c>
      <c r="R2273" t="str">
        <f>TEXT(SalesData[[#This Row],[Order Date]],"mmm-yyyy")</f>
        <v>Oct-2023</v>
      </c>
      <c r="S2273">
        <f>YEAR(SalesData[[#This Row],[Order Date]])*100 + MONTH(SalesData[[#This Row],[Order Date]])</f>
        <v>202310</v>
      </c>
    </row>
    <row r="2274" spans="1:19" x14ac:dyDescent="0.3">
      <c r="A2274" t="s">
        <v>13513</v>
      </c>
      <c r="B2274" s="3">
        <v>45230</v>
      </c>
      <c r="C2274" t="s">
        <v>13514</v>
      </c>
      <c r="D2274" t="s">
        <v>18</v>
      </c>
      <c r="E2274" t="s">
        <v>26</v>
      </c>
      <c r="F2274" t="s">
        <v>44</v>
      </c>
      <c r="G2274">
        <v>3</v>
      </c>
      <c r="H2274" s="5">
        <v>741.74</v>
      </c>
      <c r="I2274" s="5">
        <v>0.08</v>
      </c>
      <c r="J2274" s="5">
        <v>2047.2023999999999</v>
      </c>
      <c r="K2274" s="5">
        <v>514.25565750240992</v>
      </c>
      <c r="L2274">
        <f>YEAR(SalesData[Order Date])</f>
        <v>2023</v>
      </c>
      <c r="M2274">
        <f>MONTH(SalesData[Order Date])</f>
        <v>10</v>
      </c>
      <c r="N2274" t="str">
        <f>TEXT(SalesData[[#This Row],[Order Date]], "mmmm")</f>
        <v>October</v>
      </c>
      <c r="O2274" s="7">
        <f>IF(SalesData[Sales]=0,0,SalesData[Profit]/SalesData[Sales])</f>
        <v>0.25119922558825153</v>
      </c>
      <c r="P2274" s="8">
        <f t="shared" si="35"/>
        <v>3.5951501424578239E-5</v>
      </c>
      <c r="Q2274" t="str">
        <f>IF(SalesData[[#This Row],[Discount]]&gt;0, "Yes", "No")</f>
        <v>Yes</v>
      </c>
      <c r="R2274" t="str">
        <f>TEXT(SalesData[[#This Row],[Order Date]],"mmm-yyyy")</f>
        <v>Oct-2023</v>
      </c>
      <c r="S2274">
        <f>YEAR(SalesData[[#This Row],[Order Date]])*100 + MONTH(SalesData[[#This Row],[Order Date]])</f>
        <v>202310</v>
      </c>
    </row>
    <row r="2275" spans="1:19" x14ac:dyDescent="0.3">
      <c r="A2275" t="s">
        <v>13553</v>
      </c>
      <c r="B2275" s="3">
        <v>45207</v>
      </c>
      <c r="C2275" t="s">
        <v>13554</v>
      </c>
      <c r="D2275" t="s">
        <v>23</v>
      </c>
      <c r="E2275" t="s">
        <v>14</v>
      </c>
      <c r="F2275" t="s">
        <v>34</v>
      </c>
      <c r="G2275">
        <v>2</v>
      </c>
      <c r="H2275" s="5">
        <v>975.09</v>
      </c>
      <c r="I2275" s="5">
        <v>0.14000000000000001</v>
      </c>
      <c r="J2275" s="5">
        <v>1677.1548</v>
      </c>
      <c r="K2275" s="5">
        <v>135.1782731032832</v>
      </c>
      <c r="L2275">
        <f>YEAR(SalesData[Order Date])</f>
        <v>2023</v>
      </c>
      <c r="M2275">
        <f>MONTH(SalesData[Order Date])</f>
        <v>10</v>
      </c>
      <c r="N2275" t="str">
        <f>TEXT(SalesData[[#This Row],[Order Date]], "mmmm")</f>
        <v>October</v>
      </c>
      <c r="O2275" s="7">
        <f>IF(SalesData[Sales]=0,0,SalesData[Profit]/SalesData[Sales])</f>
        <v>8.0599759248987157E-2</v>
      </c>
      <c r="P2275" s="8">
        <f t="shared" si="35"/>
        <v>7.1788245187623715E-5</v>
      </c>
      <c r="Q2275" t="str">
        <f>IF(SalesData[[#This Row],[Discount]]&gt;0, "Yes", "No")</f>
        <v>Yes</v>
      </c>
      <c r="R2275" t="str">
        <f>TEXT(SalesData[[#This Row],[Order Date]],"mmm-yyyy")</f>
        <v>Oct-2023</v>
      </c>
      <c r="S2275">
        <f>YEAR(SalesData[[#This Row],[Order Date]])*100 + MONTH(SalesData[[#This Row],[Order Date]])</f>
        <v>202310</v>
      </c>
    </row>
    <row r="2276" spans="1:19" x14ac:dyDescent="0.3">
      <c r="A2276" t="s">
        <v>13632</v>
      </c>
      <c r="B2276" s="3">
        <v>45204</v>
      </c>
      <c r="C2276" t="s">
        <v>425</v>
      </c>
      <c r="D2276" t="s">
        <v>23</v>
      </c>
      <c r="E2276" t="s">
        <v>14</v>
      </c>
      <c r="F2276" t="s">
        <v>53</v>
      </c>
      <c r="G2276">
        <v>2</v>
      </c>
      <c r="H2276" s="5">
        <v>999.03</v>
      </c>
      <c r="I2276" s="5">
        <v>0.11</v>
      </c>
      <c r="J2276" s="5">
        <v>1778.2734</v>
      </c>
      <c r="K2276" s="5">
        <v>497.00985979327328</v>
      </c>
      <c r="L2276">
        <f>YEAR(SalesData[Order Date])</f>
        <v>2023</v>
      </c>
      <c r="M2276">
        <f>MONTH(SalesData[Order Date])</f>
        <v>10</v>
      </c>
      <c r="N2276" t="str">
        <f>TEXT(SalesData[[#This Row],[Order Date]], "mmmm")</f>
        <v>October</v>
      </c>
      <c r="O2276" s="7">
        <f>IF(SalesData[Sales]=0,0,SalesData[Profit]/SalesData[Sales])</f>
        <v>0.27949012777971782</v>
      </c>
      <c r="P2276" s="8">
        <f t="shared" si="35"/>
        <v>5.5053401799745754E-5</v>
      </c>
      <c r="Q2276" t="str">
        <f>IF(SalesData[[#This Row],[Discount]]&gt;0, "Yes", "No")</f>
        <v>Yes</v>
      </c>
      <c r="R2276" t="str">
        <f>TEXT(SalesData[[#This Row],[Order Date]],"mmm-yyyy")</f>
        <v>Oct-2023</v>
      </c>
      <c r="S2276">
        <f>YEAR(SalesData[[#This Row],[Order Date]])*100 + MONTH(SalesData[[#This Row],[Order Date]])</f>
        <v>202310</v>
      </c>
    </row>
    <row r="2277" spans="1:19" x14ac:dyDescent="0.3">
      <c r="A2277" t="s">
        <v>13809</v>
      </c>
      <c r="B2277" s="3">
        <v>45211</v>
      </c>
      <c r="C2277" t="s">
        <v>13810</v>
      </c>
      <c r="D2277" t="s">
        <v>13</v>
      </c>
      <c r="E2277" t="s">
        <v>14</v>
      </c>
      <c r="F2277" t="s">
        <v>39</v>
      </c>
      <c r="G2277">
        <v>9</v>
      </c>
      <c r="H2277" s="5">
        <v>671.18</v>
      </c>
      <c r="I2277" s="5">
        <v>0.09</v>
      </c>
      <c r="J2277" s="5">
        <v>5496.9642000000003</v>
      </c>
      <c r="K2277" s="5">
        <v>437.52512605832322</v>
      </c>
      <c r="L2277">
        <f>YEAR(SalesData[Order Date])</f>
        <v>2023</v>
      </c>
      <c r="M2277">
        <f>MONTH(SalesData[Order Date])</f>
        <v>10</v>
      </c>
      <c r="N2277" t="str">
        <f>TEXT(SalesData[[#This Row],[Order Date]], "mmmm")</f>
        <v>October</v>
      </c>
      <c r="O2277" s="7">
        <f>IF(SalesData[Sales]=0,0,SalesData[Profit]/SalesData[Sales])</f>
        <v>7.9593955889020199E-2</v>
      </c>
      <c r="P2277" s="8">
        <f t="shared" si="35"/>
        <v>1.4899132870466939E-5</v>
      </c>
      <c r="Q2277" t="str">
        <f>IF(SalesData[[#This Row],[Discount]]&gt;0, "Yes", "No")</f>
        <v>Yes</v>
      </c>
      <c r="R2277" t="str">
        <f>TEXT(SalesData[[#This Row],[Order Date]],"mmm-yyyy")</f>
        <v>Oct-2023</v>
      </c>
      <c r="S2277">
        <f>YEAR(SalesData[[#This Row],[Order Date]])*100 + MONTH(SalesData[[#This Row],[Order Date]])</f>
        <v>202310</v>
      </c>
    </row>
    <row r="2278" spans="1:19" x14ac:dyDescent="0.3">
      <c r="A2278" t="s">
        <v>13826</v>
      </c>
      <c r="B2278" s="3">
        <v>45215</v>
      </c>
      <c r="C2278" t="s">
        <v>13827</v>
      </c>
      <c r="D2278" t="s">
        <v>13</v>
      </c>
      <c r="E2278" t="s">
        <v>26</v>
      </c>
      <c r="F2278" t="s">
        <v>15</v>
      </c>
      <c r="G2278">
        <v>6</v>
      </c>
      <c r="H2278" s="5">
        <v>714.77</v>
      </c>
      <c r="I2278" s="5">
        <v>0.02</v>
      </c>
      <c r="J2278" s="5">
        <v>4202.8476000000001</v>
      </c>
      <c r="K2278" s="5">
        <v>860.74696445700431</v>
      </c>
      <c r="L2278">
        <f>YEAR(SalesData[Order Date])</f>
        <v>2023</v>
      </c>
      <c r="M2278">
        <f>MONTH(SalesData[Order Date])</f>
        <v>10</v>
      </c>
      <c r="N2278" t="str">
        <f>TEXT(SalesData[[#This Row],[Order Date]], "mmmm")</f>
        <v>October</v>
      </c>
      <c r="O2278" s="7">
        <f>IF(SalesData[Sales]=0,0,SalesData[Profit]/SalesData[Sales])</f>
        <v>0.20480089843300631</v>
      </c>
      <c r="P2278" s="8">
        <f t="shared" si="35"/>
        <v>4.6635048104052119E-6</v>
      </c>
      <c r="Q2278" t="str">
        <f>IF(SalesData[[#This Row],[Discount]]&gt;0, "Yes", "No")</f>
        <v>Yes</v>
      </c>
      <c r="R2278" t="str">
        <f>TEXT(SalesData[[#This Row],[Order Date]],"mmm-yyyy")</f>
        <v>Oct-2023</v>
      </c>
      <c r="S2278">
        <f>YEAR(SalesData[[#This Row],[Order Date]])*100 + MONTH(SalesData[[#This Row],[Order Date]])</f>
        <v>202310</v>
      </c>
    </row>
    <row r="2279" spans="1:19" x14ac:dyDescent="0.3">
      <c r="A2279" t="s">
        <v>13882</v>
      </c>
      <c r="B2279" s="3">
        <v>45202</v>
      </c>
      <c r="C2279" t="s">
        <v>13883</v>
      </c>
      <c r="D2279" t="s">
        <v>23</v>
      </c>
      <c r="E2279" t="s">
        <v>26</v>
      </c>
      <c r="F2279" t="s">
        <v>34</v>
      </c>
      <c r="G2279">
        <v>4</v>
      </c>
      <c r="H2279" s="5">
        <v>895.21</v>
      </c>
      <c r="I2279" s="5">
        <v>0.28999999999999998</v>
      </c>
      <c r="J2279" s="5">
        <v>2542.3964000000001</v>
      </c>
      <c r="K2279" s="5">
        <v>467.16068608961911</v>
      </c>
      <c r="L2279">
        <f>YEAR(SalesData[Order Date])</f>
        <v>2023</v>
      </c>
      <c r="M2279">
        <f>MONTH(SalesData[Order Date])</f>
        <v>10</v>
      </c>
      <c r="N2279" t="str">
        <f>TEXT(SalesData[[#This Row],[Order Date]], "mmmm")</f>
        <v>October</v>
      </c>
      <c r="O2279" s="7">
        <f>IF(SalesData[Sales]=0,0,SalesData[Profit]/SalesData[Sales])</f>
        <v>0.18374817006884492</v>
      </c>
      <c r="P2279" s="8">
        <f t="shared" si="35"/>
        <v>8.0986584153438851E-5</v>
      </c>
      <c r="Q2279" t="str">
        <f>IF(SalesData[[#This Row],[Discount]]&gt;0, "Yes", "No")</f>
        <v>Yes</v>
      </c>
      <c r="R2279" t="str">
        <f>TEXT(SalesData[[#This Row],[Order Date]],"mmm-yyyy")</f>
        <v>Oct-2023</v>
      </c>
      <c r="S2279">
        <f>YEAR(SalesData[[#This Row],[Order Date]])*100 + MONTH(SalesData[[#This Row],[Order Date]])</f>
        <v>202310</v>
      </c>
    </row>
    <row r="2280" spans="1:19" x14ac:dyDescent="0.3">
      <c r="A2280" t="s">
        <v>13888</v>
      </c>
      <c r="B2280" s="3">
        <v>45222</v>
      </c>
      <c r="C2280" t="s">
        <v>13889</v>
      </c>
      <c r="D2280" t="s">
        <v>13</v>
      </c>
      <c r="E2280" t="s">
        <v>19</v>
      </c>
      <c r="F2280" t="s">
        <v>39</v>
      </c>
      <c r="G2280">
        <v>6</v>
      </c>
      <c r="H2280" s="5">
        <v>846.29</v>
      </c>
      <c r="I2280" s="5">
        <v>0.08</v>
      </c>
      <c r="J2280" s="5">
        <v>4671.5208000000002</v>
      </c>
      <c r="K2280" s="5">
        <v>929.31308329377339</v>
      </c>
      <c r="L2280">
        <f>YEAR(SalesData[Order Date])</f>
        <v>2023</v>
      </c>
      <c r="M2280">
        <f>MONTH(SalesData[Order Date])</f>
        <v>10</v>
      </c>
      <c r="N2280" t="str">
        <f>TEXT(SalesData[[#This Row],[Order Date]], "mmmm")</f>
        <v>October</v>
      </c>
      <c r="O2280" s="7">
        <f>IF(SalesData[Sales]=0,0,SalesData[Profit]/SalesData[Sales])</f>
        <v>0.19893159488742368</v>
      </c>
      <c r="P2280" s="8">
        <f t="shared" si="35"/>
        <v>1.5755040628311022E-5</v>
      </c>
      <c r="Q2280" t="str">
        <f>IF(SalesData[[#This Row],[Discount]]&gt;0, "Yes", "No")</f>
        <v>Yes</v>
      </c>
      <c r="R2280" t="str">
        <f>TEXT(SalesData[[#This Row],[Order Date]],"mmm-yyyy")</f>
        <v>Oct-2023</v>
      </c>
      <c r="S2280">
        <f>YEAR(SalesData[[#This Row],[Order Date]])*100 + MONTH(SalesData[[#This Row],[Order Date]])</f>
        <v>202310</v>
      </c>
    </row>
    <row r="2281" spans="1:19" x14ac:dyDescent="0.3">
      <c r="A2281" t="s">
        <v>13908</v>
      </c>
      <c r="B2281" s="3">
        <v>45219</v>
      </c>
      <c r="C2281" t="s">
        <v>13909</v>
      </c>
      <c r="D2281" t="s">
        <v>30</v>
      </c>
      <c r="E2281" t="s">
        <v>19</v>
      </c>
      <c r="F2281" t="s">
        <v>39</v>
      </c>
      <c r="G2281">
        <v>2</v>
      </c>
      <c r="H2281" s="5">
        <v>364.96</v>
      </c>
      <c r="I2281" s="5">
        <v>0.09</v>
      </c>
      <c r="J2281" s="5">
        <v>664.22720000000004</v>
      </c>
      <c r="K2281" s="5">
        <v>97.035128873102977</v>
      </c>
      <c r="L2281">
        <f>YEAR(SalesData[Order Date])</f>
        <v>2023</v>
      </c>
      <c r="M2281">
        <f>MONTH(SalesData[Order Date])</f>
        <v>10</v>
      </c>
      <c r="N2281" t="str">
        <f>TEXT(SalesData[[#This Row],[Order Date]], "mmmm")</f>
        <v>October</v>
      </c>
      <c r="O2281" s="7">
        <f>IF(SalesData[Sales]=0,0,SalesData[Profit]/SalesData[Sales])</f>
        <v>0.14608725579606341</v>
      </c>
      <c r="P2281" s="8">
        <f t="shared" si="35"/>
        <v>1.2330118369136345E-4</v>
      </c>
      <c r="Q2281" t="str">
        <f>IF(SalesData[[#This Row],[Discount]]&gt;0, "Yes", "No")</f>
        <v>Yes</v>
      </c>
      <c r="R2281" t="str">
        <f>TEXT(SalesData[[#This Row],[Order Date]],"mmm-yyyy")</f>
        <v>Oct-2023</v>
      </c>
      <c r="S2281">
        <f>YEAR(SalesData[[#This Row],[Order Date]])*100 + MONTH(SalesData[[#This Row],[Order Date]])</f>
        <v>202310</v>
      </c>
    </row>
    <row r="2282" spans="1:19" x14ac:dyDescent="0.3">
      <c r="A2282" t="s">
        <v>13922</v>
      </c>
      <c r="B2282" s="3">
        <v>45218</v>
      </c>
      <c r="C2282" t="s">
        <v>13923</v>
      </c>
      <c r="D2282" t="s">
        <v>18</v>
      </c>
      <c r="E2282" t="s">
        <v>14</v>
      </c>
      <c r="F2282" t="s">
        <v>34</v>
      </c>
      <c r="G2282">
        <v>7</v>
      </c>
      <c r="H2282" s="5">
        <v>479.51</v>
      </c>
      <c r="I2282" s="5">
        <v>0.22</v>
      </c>
      <c r="J2282" s="5">
        <v>2618.1246000000001</v>
      </c>
      <c r="K2282" s="5">
        <v>475.48015780211159</v>
      </c>
      <c r="L2282">
        <f>YEAR(SalesData[Order Date])</f>
        <v>2023</v>
      </c>
      <c r="M2282">
        <f>MONTH(SalesData[Order Date])</f>
        <v>10</v>
      </c>
      <c r="N2282" t="str">
        <f>TEXT(SalesData[[#This Row],[Order Date]], "mmmm")</f>
        <v>October</v>
      </c>
      <c r="O2282" s="7">
        <f>IF(SalesData[Sales]=0,0,SalesData[Profit]/SalesData[Sales])</f>
        <v>0.18161097367257142</v>
      </c>
      <c r="P2282" s="8">
        <f t="shared" si="35"/>
        <v>6.5543099056477301E-5</v>
      </c>
      <c r="Q2282" t="str">
        <f>IF(SalesData[[#This Row],[Discount]]&gt;0, "Yes", "No")</f>
        <v>Yes</v>
      </c>
      <c r="R2282" t="str">
        <f>TEXT(SalesData[[#This Row],[Order Date]],"mmm-yyyy")</f>
        <v>Oct-2023</v>
      </c>
      <c r="S2282">
        <f>YEAR(SalesData[[#This Row],[Order Date]])*100 + MONTH(SalesData[[#This Row],[Order Date]])</f>
        <v>202310</v>
      </c>
    </row>
    <row r="2283" spans="1:19" x14ac:dyDescent="0.3">
      <c r="A2283" t="s">
        <v>13949</v>
      </c>
      <c r="B2283" s="3">
        <v>45224</v>
      </c>
      <c r="C2283" t="s">
        <v>11569</v>
      </c>
      <c r="D2283" t="s">
        <v>30</v>
      </c>
      <c r="E2283" t="s">
        <v>19</v>
      </c>
      <c r="F2283" t="s">
        <v>15</v>
      </c>
      <c r="G2283">
        <v>5</v>
      </c>
      <c r="H2283" s="5">
        <v>61.48</v>
      </c>
      <c r="I2283" s="5">
        <v>0.28000000000000003</v>
      </c>
      <c r="J2283" s="5">
        <v>221.328</v>
      </c>
      <c r="K2283" s="5">
        <v>54.269295589940299</v>
      </c>
      <c r="L2283">
        <f>YEAR(SalesData[Order Date])</f>
        <v>2023</v>
      </c>
      <c r="M2283">
        <f>MONTH(SalesData[Order Date])</f>
        <v>10</v>
      </c>
      <c r="N2283" t="str">
        <f>TEXT(SalesData[[#This Row],[Order Date]], "mmmm")</f>
        <v>October</v>
      </c>
      <c r="O2283" s="7">
        <f>IF(SalesData[Sales]=0,0,SalesData[Profit]/SalesData[Sales])</f>
        <v>0.2451985089547653</v>
      </c>
      <c r="P2283" s="8">
        <f t="shared" si="35"/>
        <v>9.1086532205595326E-4</v>
      </c>
      <c r="Q2283" t="str">
        <f>IF(SalesData[[#This Row],[Discount]]&gt;0, "Yes", "No")</f>
        <v>Yes</v>
      </c>
      <c r="R2283" t="str">
        <f>TEXT(SalesData[[#This Row],[Order Date]],"mmm-yyyy")</f>
        <v>Oct-2023</v>
      </c>
      <c r="S2283">
        <f>YEAR(SalesData[[#This Row],[Order Date]])*100 + MONTH(SalesData[[#This Row],[Order Date]])</f>
        <v>202310</v>
      </c>
    </row>
    <row r="2284" spans="1:19" x14ac:dyDescent="0.3">
      <c r="A2284" t="s">
        <v>13967</v>
      </c>
      <c r="B2284" s="3">
        <v>45200</v>
      </c>
      <c r="C2284" t="s">
        <v>13968</v>
      </c>
      <c r="D2284" t="s">
        <v>23</v>
      </c>
      <c r="E2284" t="s">
        <v>19</v>
      </c>
      <c r="F2284" t="s">
        <v>91</v>
      </c>
      <c r="G2284">
        <v>7</v>
      </c>
      <c r="H2284" s="5">
        <v>434.88</v>
      </c>
      <c r="I2284" s="5">
        <v>0.14000000000000001</v>
      </c>
      <c r="J2284" s="5">
        <v>2617.9776000000002</v>
      </c>
      <c r="K2284" s="5">
        <v>266.26578382156782</v>
      </c>
      <c r="L2284">
        <f>YEAR(SalesData[Order Date])</f>
        <v>2023</v>
      </c>
      <c r="M2284">
        <f>MONTH(SalesData[Order Date])</f>
        <v>10</v>
      </c>
      <c r="N2284" t="str">
        <f>TEXT(SalesData[[#This Row],[Order Date]], "mmmm")</f>
        <v>October</v>
      </c>
      <c r="O2284" s="7">
        <f>IF(SalesData[Sales]=0,0,SalesData[Profit]/SalesData[Sales])</f>
        <v>0.10170666999655299</v>
      </c>
      <c r="P2284" s="8">
        <f t="shared" si="35"/>
        <v>4.5989698307579109E-5</v>
      </c>
      <c r="Q2284" t="str">
        <f>IF(SalesData[[#This Row],[Discount]]&gt;0, "Yes", "No")</f>
        <v>Yes</v>
      </c>
      <c r="R2284" t="str">
        <f>TEXT(SalesData[[#This Row],[Order Date]],"mmm-yyyy")</f>
        <v>Oct-2023</v>
      </c>
      <c r="S2284">
        <f>YEAR(SalesData[[#This Row],[Order Date]])*100 + MONTH(SalesData[[#This Row],[Order Date]])</f>
        <v>202310</v>
      </c>
    </row>
    <row r="2285" spans="1:19" x14ac:dyDescent="0.3">
      <c r="A2285" t="s">
        <v>14027</v>
      </c>
      <c r="B2285" s="3">
        <v>45224</v>
      </c>
      <c r="C2285" t="s">
        <v>14028</v>
      </c>
      <c r="D2285" t="s">
        <v>18</v>
      </c>
      <c r="E2285" t="s">
        <v>14</v>
      </c>
      <c r="F2285" t="s">
        <v>31</v>
      </c>
      <c r="G2285">
        <v>4</v>
      </c>
      <c r="H2285" s="5">
        <v>585.75</v>
      </c>
      <c r="I2285" s="5">
        <v>0.25</v>
      </c>
      <c r="J2285" s="5">
        <v>1757.25</v>
      </c>
      <c r="K2285" s="5">
        <v>412.72303184687439</v>
      </c>
      <c r="L2285">
        <f>YEAR(SalesData[Order Date])</f>
        <v>2023</v>
      </c>
      <c r="M2285">
        <f>MONTH(SalesData[Order Date])</f>
        <v>10</v>
      </c>
      <c r="N2285" t="str">
        <f>TEXT(SalesData[[#This Row],[Order Date]], "mmmm")</f>
        <v>October</v>
      </c>
      <c r="O2285" s="7">
        <f>IF(SalesData[Sales]=0,0,SalesData[Profit]/SalesData[Sales])</f>
        <v>0.23486870499181925</v>
      </c>
      <c r="P2285" s="8">
        <f t="shared" si="35"/>
        <v>1.0670081092616304E-4</v>
      </c>
      <c r="Q2285" t="str">
        <f>IF(SalesData[[#This Row],[Discount]]&gt;0, "Yes", "No")</f>
        <v>Yes</v>
      </c>
      <c r="R2285" t="str">
        <f>TEXT(SalesData[[#This Row],[Order Date]],"mmm-yyyy")</f>
        <v>Oct-2023</v>
      </c>
      <c r="S2285">
        <f>YEAR(SalesData[[#This Row],[Order Date]])*100 + MONTH(SalesData[[#This Row],[Order Date]])</f>
        <v>202310</v>
      </c>
    </row>
    <row r="2286" spans="1:19" x14ac:dyDescent="0.3">
      <c r="A2286" t="s">
        <v>14098</v>
      </c>
      <c r="B2286" s="3">
        <v>45210</v>
      </c>
      <c r="C2286" t="s">
        <v>14099</v>
      </c>
      <c r="D2286" t="s">
        <v>18</v>
      </c>
      <c r="E2286" t="s">
        <v>19</v>
      </c>
      <c r="F2286" t="s">
        <v>44</v>
      </c>
      <c r="G2286">
        <v>2</v>
      </c>
      <c r="H2286" s="5">
        <v>999.5</v>
      </c>
      <c r="I2286" s="5">
        <v>0.14000000000000001</v>
      </c>
      <c r="J2286" s="5">
        <v>1719.14</v>
      </c>
      <c r="K2286" s="5">
        <v>366.34956885588349</v>
      </c>
      <c r="L2286">
        <f>YEAR(SalesData[Order Date])</f>
        <v>2023</v>
      </c>
      <c r="M2286">
        <f>MONTH(SalesData[Order Date])</f>
        <v>10</v>
      </c>
      <c r="N2286" t="str">
        <f>TEXT(SalesData[[#This Row],[Order Date]], "mmmm")</f>
        <v>October</v>
      </c>
      <c r="O2286" s="7">
        <f>IF(SalesData[Sales]=0,0,SalesData[Profit]/SalesData[Sales])</f>
        <v>0.21310048562413966</v>
      </c>
      <c r="P2286" s="8">
        <f t="shared" si="35"/>
        <v>7.0035017508754378E-5</v>
      </c>
      <c r="Q2286" t="str">
        <f>IF(SalesData[[#This Row],[Discount]]&gt;0, "Yes", "No")</f>
        <v>Yes</v>
      </c>
      <c r="R2286" t="str">
        <f>TEXT(SalesData[[#This Row],[Order Date]],"mmm-yyyy")</f>
        <v>Oct-2023</v>
      </c>
      <c r="S2286">
        <f>YEAR(SalesData[[#This Row],[Order Date]])*100 + MONTH(SalesData[[#This Row],[Order Date]])</f>
        <v>202310</v>
      </c>
    </row>
    <row r="2287" spans="1:19" x14ac:dyDescent="0.3">
      <c r="A2287" t="s">
        <v>14191</v>
      </c>
      <c r="B2287" s="3">
        <v>45227</v>
      </c>
      <c r="C2287" t="s">
        <v>14192</v>
      </c>
      <c r="D2287" t="s">
        <v>30</v>
      </c>
      <c r="E2287" t="s">
        <v>14</v>
      </c>
      <c r="F2287" t="s">
        <v>20</v>
      </c>
      <c r="G2287">
        <v>9</v>
      </c>
      <c r="H2287" s="5">
        <v>15.53</v>
      </c>
      <c r="I2287" s="5">
        <v>0.25</v>
      </c>
      <c r="J2287" s="5">
        <v>104.8275</v>
      </c>
      <c r="K2287" s="5">
        <v>30.480587134589339</v>
      </c>
      <c r="L2287">
        <f>YEAR(SalesData[Order Date])</f>
        <v>2023</v>
      </c>
      <c r="M2287">
        <f>MONTH(SalesData[Order Date])</f>
        <v>10</v>
      </c>
      <c r="N2287" t="str">
        <f>TEXT(SalesData[[#This Row],[Order Date]], "mmmm")</f>
        <v>October</v>
      </c>
      <c r="O2287" s="7">
        <f>IF(SalesData[Sales]=0,0,SalesData[Profit]/SalesData[Sales])</f>
        <v>0.29076899796894268</v>
      </c>
      <c r="P2287" s="8">
        <f t="shared" si="35"/>
        <v>1.788652786721042E-3</v>
      </c>
      <c r="Q2287" t="str">
        <f>IF(SalesData[[#This Row],[Discount]]&gt;0, "Yes", "No")</f>
        <v>Yes</v>
      </c>
      <c r="R2287" t="str">
        <f>TEXT(SalesData[[#This Row],[Order Date]],"mmm-yyyy")</f>
        <v>Oct-2023</v>
      </c>
      <c r="S2287">
        <f>YEAR(SalesData[[#This Row],[Order Date]])*100 + MONTH(SalesData[[#This Row],[Order Date]])</f>
        <v>202310</v>
      </c>
    </row>
    <row r="2288" spans="1:19" x14ac:dyDescent="0.3">
      <c r="A2288" t="s">
        <v>14195</v>
      </c>
      <c r="B2288" s="3">
        <v>45230</v>
      </c>
      <c r="C2288" t="s">
        <v>14196</v>
      </c>
      <c r="D2288" t="s">
        <v>18</v>
      </c>
      <c r="E2288" t="s">
        <v>19</v>
      </c>
      <c r="F2288" t="s">
        <v>62</v>
      </c>
      <c r="G2288">
        <v>5</v>
      </c>
      <c r="H2288" s="5">
        <v>979.69</v>
      </c>
      <c r="I2288" s="5">
        <v>0.03</v>
      </c>
      <c r="J2288" s="5">
        <v>4751.4965000000002</v>
      </c>
      <c r="K2288" s="5">
        <v>255.97182492567919</v>
      </c>
      <c r="L2288">
        <f>YEAR(SalesData[Order Date])</f>
        <v>2023</v>
      </c>
      <c r="M2288">
        <f>MONTH(SalesData[Order Date])</f>
        <v>10</v>
      </c>
      <c r="N2288" t="str">
        <f>TEXT(SalesData[[#This Row],[Order Date]], "mmmm")</f>
        <v>October</v>
      </c>
      <c r="O2288" s="7">
        <f>IF(SalesData[Sales]=0,0,SalesData[Profit]/SalesData[Sales])</f>
        <v>5.3871832784824568E-2</v>
      </c>
      <c r="P2288" s="8">
        <f t="shared" si="35"/>
        <v>6.1243862854576437E-6</v>
      </c>
      <c r="Q2288" t="str">
        <f>IF(SalesData[[#This Row],[Discount]]&gt;0, "Yes", "No")</f>
        <v>Yes</v>
      </c>
      <c r="R2288" t="str">
        <f>TEXT(SalesData[[#This Row],[Order Date]],"mmm-yyyy")</f>
        <v>Oct-2023</v>
      </c>
      <c r="S2288">
        <f>YEAR(SalesData[[#This Row],[Order Date]])*100 + MONTH(SalesData[[#This Row],[Order Date]])</f>
        <v>202310</v>
      </c>
    </row>
    <row r="2289" spans="1:19" x14ac:dyDescent="0.3">
      <c r="A2289" t="s">
        <v>14226</v>
      </c>
      <c r="B2289" s="3">
        <v>45209</v>
      </c>
      <c r="C2289" t="s">
        <v>14227</v>
      </c>
      <c r="D2289" t="s">
        <v>23</v>
      </c>
      <c r="E2289" t="s">
        <v>14</v>
      </c>
      <c r="F2289" t="s">
        <v>44</v>
      </c>
      <c r="G2289">
        <v>5</v>
      </c>
      <c r="H2289" s="5">
        <v>447.1</v>
      </c>
      <c r="I2289" s="5">
        <v>0.2</v>
      </c>
      <c r="J2289" s="5">
        <v>1788.4</v>
      </c>
      <c r="K2289" s="5">
        <v>242.37798957301919</v>
      </c>
      <c r="L2289">
        <f>YEAR(SalesData[Order Date])</f>
        <v>2023</v>
      </c>
      <c r="M2289">
        <f>MONTH(SalesData[Order Date])</f>
        <v>10</v>
      </c>
      <c r="N2289" t="str">
        <f>TEXT(SalesData[[#This Row],[Order Date]], "mmmm")</f>
        <v>October</v>
      </c>
      <c r="O2289" s="7">
        <f>IF(SalesData[Sales]=0,0,SalesData[Profit]/SalesData[Sales])</f>
        <v>0.13552784028909595</v>
      </c>
      <c r="P2289" s="8">
        <f t="shared" si="35"/>
        <v>8.9465443972265715E-5</v>
      </c>
      <c r="Q2289" t="str">
        <f>IF(SalesData[[#This Row],[Discount]]&gt;0, "Yes", "No")</f>
        <v>Yes</v>
      </c>
      <c r="R2289" t="str">
        <f>TEXT(SalesData[[#This Row],[Order Date]],"mmm-yyyy")</f>
        <v>Oct-2023</v>
      </c>
      <c r="S2289">
        <f>YEAR(SalesData[[#This Row],[Order Date]])*100 + MONTH(SalesData[[#This Row],[Order Date]])</f>
        <v>202310</v>
      </c>
    </row>
    <row r="2290" spans="1:19" x14ac:dyDescent="0.3">
      <c r="A2290" t="s">
        <v>14248</v>
      </c>
      <c r="B2290" s="3">
        <v>45230</v>
      </c>
      <c r="C2290" t="s">
        <v>14249</v>
      </c>
      <c r="D2290" t="s">
        <v>23</v>
      </c>
      <c r="E2290" t="s">
        <v>26</v>
      </c>
      <c r="F2290" t="s">
        <v>44</v>
      </c>
      <c r="G2290">
        <v>9</v>
      </c>
      <c r="H2290" s="5">
        <v>794.08</v>
      </c>
      <c r="I2290" s="5">
        <v>0.09</v>
      </c>
      <c r="J2290" s="5">
        <v>6503.5152000000007</v>
      </c>
      <c r="K2290" s="5">
        <v>1123.820380964399</v>
      </c>
      <c r="L2290">
        <f>YEAR(SalesData[Order Date])</f>
        <v>2023</v>
      </c>
      <c r="M2290">
        <f>MONTH(SalesData[Order Date])</f>
        <v>10</v>
      </c>
      <c r="N2290" t="str">
        <f>TEXT(SalesData[[#This Row],[Order Date]], "mmmm")</f>
        <v>October</v>
      </c>
      <c r="O2290" s="7">
        <f>IF(SalesData[Sales]=0,0,SalesData[Profit]/SalesData[Sales])</f>
        <v>0.17280199190806825</v>
      </c>
      <c r="P2290" s="8">
        <f t="shared" si="35"/>
        <v>1.2593189603062662E-5</v>
      </c>
      <c r="Q2290" t="str">
        <f>IF(SalesData[[#This Row],[Discount]]&gt;0, "Yes", "No")</f>
        <v>Yes</v>
      </c>
      <c r="R2290" t="str">
        <f>TEXT(SalesData[[#This Row],[Order Date]],"mmm-yyyy")</f>
        <v>Oct-2023</v>
      </c>
      <c r="S2290">
        <f>YEAR(SalesData[[#This Row],[Order Date]])*100 + MONTH(SalesData[[#This Row],[Order Date]])</f>
        <v>202310</v>
      </c>
    </row>
    <row r="2291" spans="1:19" x14ac:dyDescent="0.3">
      <c r="A2291" t="s">
        <v>14298</v>
      </c>
      <c r="B2291" s="3">
        <v>45222</v>
      </c>
      <c r="C2291" t="s">
        <v>14299</v>
      </c>
      <c r="D2291" t="s">
        <v>18</v>
      </c>
      <c r="E2291" t="s">
        <v>19</v>
      </c>
      <c r="F2291" t="s">
        <v>27</v>
      </c>
      <c r="G2291">
        <v>4</v>
      </c>
      <c r="H2291" s="5">
        <v>472.2</v>
      </c>
      <c r="I2291" s="5">
        <v>0.26</v>
      </c>
      <c r="J2291" s="5">
        <v>1397.712</v>
      </c>
      <c r="K2291" s="5">
        <v>371.77627983672988</v>
      </c>
      <c r="L2291">
        <f>YEAR(SalesData[Order Date])</f>
        <v>2023</v>
      </c>
      <c r="M2291">
        <f>MONTH(SalesData[Order Date])</f>
        <v>10</v>
      </c>
      <c r="N2291" t="str">
        <f>TEXT(SalesData[[#This Row],[Order Date]], "mmmm")</f>
        <v>October</v>
      </c>
      <c r="O2291" s="7">
        <f>IF(SalesData[Sales]=0,0,SalesData[Profit]/SalesData[Sales])</f>
        <v>0.26598918792764881</v>
      </c>
      <c r="P2291" s="8">
        <f t="shared" si="35"/>
        <v>1.3765353663701822E-4</v>
      </c>
      <c r="Q2291" t="str">
        <f>IF(SalesData[[#This Row],[Discount]]&gt;0, "Yes", "No")</f>
        <v>Yes</v>
      </c>
      <c r="R2291" t="str">
        <f>TEXT(SalesData[[#This Row],[Order Date]],"mmm-yyyy")</f>
        <v>Oct-2023</v>
      </c>
      <c r="S2291">
        <f>YEAR(SalesData[[#This Row],[Order Date]])*100 + MONTH(SalesData[[#This Row],[Order Date]])</f>
        <v>202310</v>
      </c>
    </row>
    <row r="2292" spans="1:19" x14ac:dyDescent="0.3">
      <c r="A2292" t="s">
        <v>14308</v>
      </c>
      <c r="B2292" s="3">
        <v>45217</v>
      </c>
      <c r="C2292" t="s">
        <v>5096</v>
      </c>
      <c r="D2292" t="s">
        <v>13</v>
      </c>
      <c r="E2292" t="s">
        <v>19</v>
      </c>
      <c r="F2292" t="s">
        <v>53</v>
      </c>
      <c r="G2292">
        <v>5</v>
      </c>
      <c r="H2292" s="5">
        <v>605.76</v>
      </c>
      <c r="I2292" s="5">
        <v>0.09</v>
      </c>
      <c r="J2292" s="5">
        <v>2756.2080000000001</v>
      </c>
      <c r="K2292" s="5">
        <v>756.48350035202384</v>
      </c>
      <c r="L2292">
        <f>YEAR(SalesData[Order Date])</f>
        <v>2023</v>
      </c>
      <c r="M2292">
        <f>MONTH(SalesData[Order Date])</f>
        <v>10</v>
      </c>
      <c r="N2292" t="str">
        <f>TEXT(SalesData[[#This Row],[Order Date]], "mmmm")</f>
        <v>October</v>
      </c>
      <c r="O2292" s="7">
        <f>IF(SalesData[Sales]=0,0,SalesData[Profit]/SalesData[Sales])</f>
        <v>0.27446531624319492</v>
      </c>
      <c r="P2292" s="8">
        <f t="shared" si="35"/>
        <v>2.9714738510301107E-5</v>
      </c>
      <c r="Q2292" t="str">
        <f>IF(SalesData[[#This Row],[Discount]]&gt;0, "Yes", "No")</f>
        <v>Yes</v>
      </c>
      <c r="R2292" t="str">
        <f>TEXT(SalesData[[#This Row],[Order Date]],"mmm-yyyy")</f>
        <v>Oct-2023</v>
      </c>
      <c r="S2292">
        <f>YEAR(SalesData[[#This Row],[Order Date]])*100 + MONTH(SalesData[[#This Row],[Order Date]])</f>
        <v>202310</v>
      </c>
    </row>
    <row r="2293" spans="1:19" x14ac:dyDescent="0.3">
      <c r="A2293" t="s">
        <v>14445</v>
      </c>
      <c r="B2293" s="3">
        <v>45221</v>
      </c>
      <c r="C2293" t="s">
        <v>14446</v>
      </c>
      <c r="D2293" t="s">
        <v>30</v>
      </c>
      <c r="E2293" t="s">
        <v>14</v>
      </c>
      <c r="F2293" t="s">
        <v>53</v>
      </c>
      <c r="G2293">
        <v>1</v>
      </c>
      <c r="H2293" s="5">
        <v>941.61</v>
      </c>
      <c r="I2293" s="5">
        <v>0.13</v>
      </c>
      <c r="J2293" s="5">
        <v>819.20069999999998</v>
      </c>
      <c r="K2293" s="5">
        <v>129.64073879554459</v>
      </c>
      <c r="L2293">
        <f>YEAR(SalesData[Order Date])</f>
        <v>2023</v>
      </c>
      <c r="M2293">
        <f>MONTH(SalesData[Order Date])</f>
        <v>10</v>
      </c>
      <c r="N2293" t="str">
        <f>TEXT(SalesData[[#This Row],[Order Date]], "mmmm")</f>
        <v>October</v>
      </c>
      <c r="O2293" s="7">
        <f>IF(SalesData[Sales]=0,0,SalesData[Profit]/SalesData[Sales])</f>
        <v>0.15825271974931734</v>
      </c>
      <c r="P2293" s="8">
        <f t="shared" si="35"/>
        <v>1.3806140546510765E-4</v>
      </c>
      <c r="Q2293" t="str">
        <f>IF(SalesData[[#This Row],[Discount]]&gt;0, "Yes", "No")</f>
        <v>Yes</v>
      </c>
      <c r="R2293" t="str">
        <f>TEXT(SalesData[[#This Row],[Order Date]],"mmm-yyyy")</f>
        <v>Oct-2023</v>
      </c>
      <c r="S2293">
        <f>YEAR(SalesData[[#This Row],[Order Date]])*100 + MONTH(SalesData[[#This Row],[Order Date]])</f>
        <v>202310</v>
      </c>
    </row>
    <row r="2294" spans="1:19" x14ac:dyDescent="0.3">
      <c r="A2294" t="s">
        <v>14510</v>
      </c>
      <c r="B2294" s="3">
        <v>45222</v>
      </c>
      <c r="C2294" t="s">
        <v>14511</v>
      </c>
      <c r="D2294" t="s">
        <v>30</v>
      </c>
      <c r="E2294" t="s">
        <v>19</v>
      </c>
      <c r="F2294" t="s">
        <v>20</v>
      </c>
      <c r="G2294">
        <v>6</v>
      </c>
      <c r="H2294" s="5">
        <v>870.81</v>
      </c>
      <c r="I2294" s="5">
        <v>0.27</v>
      </c>
      <c r="J2294" s="5">
        <v>3814.1478000000002</v>
      </c>
      <c r="K2294" s="5">
        <v>362.61795995055547</v>
      </c>
      <c r="L2294">
        <f>YEAR(SalesData[Order Date])</f>
        <v>2023</v>
      </c>
      <c r="M2294">
        <f>MONTH(SalesData[Order Date])</f>
        <v>10</v>
      </c>
      <c r="N2294" t="str">
        <f>TEXT(SalesData[[#This Row],[Order Date]], "mmmm")</f>
        <v>October</v>
      </c>
      <c r="O2294" s="7">
        <f>IF(SalesData[Sales]=0,0,SalesData[Profit]/SalesData[Sales])</f>
        <v>9.5071816553767383E-2</v>
      </c>
      <c r="P2294" s="8">
        <f t="shared" si="35"/>
        <v>5.1676025769111526E-5</v>
      </c>
      <c r="Q2294" t="str">
        <f>IF(SalesData[[#This Row],[Discount]]&gt;0, "Yes", "No")</f>
        <v>Yes</v>
      </c>
      <c r="R2294" t="str">
        <f>TEXT(SalesData[[#This Row],[Order Date]],"mmm-yyyy")</f>
        <v>Oct-2023</v>
      </c>
      <c r="S2294">
        <f>YEAR(SalesData[[#This Row],[Order Date]])*100 + MONTH(SalesData[[#This Row],[Order Date]])</f>
        <v>202310</v>
      </c>
    </row>
    <row r="2295" spans="1:19" x14ac:dyDescent="0.3">
      <c r="A2295" t="s">
        <v>14516</v>
      </c>
      <c r="B2295" s="3">
        <v>45212</v>
      </c>
      <c r="C2295" t="s">
        <v>14517</v>
      </c>
      <c r="D2295" t="s">
        <v>18</v>
      </c>
      <c r="E2295" t="s">
        <v>19</v>
      </c>
      <c r="F2295" t="s">
        <v>53</v>
      </c>
      <c r="G2295">
        <v>4</v>
      </c>
      <c r="H2295" s="5">
        <v>367.97</v>
      </c>
      <c r="I2295" s="5">
        <v>0.26</v>
      </c>
      <c r="J2295" s="5">
        <v>1089.1912</v>
      </c>
      <c r="K2295" s="5">
        <v>176.82262269841391</v>
      </c>
      <c r="L2295">
        <f>YEAR(SalesData[Order Date])</f>
        <v>2023</v>
      </c>
      <c r="M2295">
        <f>MONTH(SalesData[Order Date])</f>
        <v>10</v>
      </c>
      <c r="N2295" t="str">
        <f>TEXT(SalesData[[#This Row],[Order Date]], "mmmm")</f>
        <v>October</v>
      </c>
      <c r="O2295" s="7">
        <f>IF(SalesData[Sales]=0,0,SalesData[Profit]/SalesData[Sales])</f>
        <v>0.16234305115430048</v>
      </c>
      <c r="P2295" s="8">
        <f t="shared" si="35"/>
        <v>1.766448351767807E-4</v>
      </c>
      <c r="Q2295" t="str">
        <f>IF(SalesData[[#This Row],[Discount]]&gt;0, "Yes", "No")</f>
        <v>Yes</v>
      </c>
      <c r="R2295" t="str">
        <f>TEXT(SalesData[[#This Row],[Order Date]],"mmm-yyyy")</f>
        <v>Oct-2023</v>
      </c>
      <c r="S2295">
        <f>YEAR(SalesData[[#This Row],[Order Date]])*100 + MONTH(SalesData[[#This Row],[Order Date]])</f>
        <v>202310</v>
      </c>
    </row>
    <row r="2296" spans="1:19" x14ac:dyDescent="0.3">
      <c r="A2296" t="s">
        <v>14605</v>
      </c>
      <c r="B2296" s="3">
        <v>45201</v>
      </c>
      <c r="C2296" t="s">
        <v>14606</v>
      </c>
      <c r="D2296" t="s">
        <v>13</v>
      </c>
      <c r="E2296" t="s">
        <v>26</v>
      </c>
      <c r="F2296" t="s">
        <v>20</v>
      </c>
      <c r="G2296">
        <v>1</v>
      </c>
      <c r="H2296" s="5">
        <v>90.73</v>
      </c>
      <c r="I2296" s="5">
        <v>0.18</v>
      </c>
      <c r="J2296" s="5">
        <v>74.398600000000002</v>
      </c>
      <c r="K2296" s="5">
        <v>12.599541095096431</v>
      </c>
      <c r="L2296">
        <f>YEAR(SalesData[Order Date])</f>
        <v>2023</v>
      </c>
      <c r="M2296">
        <f>MONTH(SalesData[Order Date])</f>
        <v>10</v>
      </c>
      <c r="N2296" t="str">
        <f>TEXT(SalesData[[#This Row],[Order Date]], "mmmm")</f>
        <v>October</v>
      </c>
      <c r="O2296" s="7">
        <f>IF(SalesData[Sales]=0,0,SalesData[Profit]/SalesData[Sales])</f>
        <v>0.16935185736151528</v>
      </c>
      <c r="P2296" s="8">
        <f t="shared" si="35"/>
        <v>1.983908299349719E-3</v>
      </c>
      <c r="Q2296" t="str">
        <f>IF(SalesData[[#This Row],[Discount]]&gt;0, "Yes", "No")</f>
        <v>Yes</v>
      </c>
      <c r="R2296" t="str">
        <f>TEXT(SalesData[[#This Row],[Order Date]],"mmm-yyyy")</f>
        <v>Oct-2023</v>
      </c>
      <c r="S2296">
        <f>YEAR(SalesData[[#This Row],[Order Date]])*100 + MONTH(SalesData[[#This Row],[Order Date]])</f>
        <v>202310</v>
      </c>
    </row>
    <row r="2297" spans="1:19" x14ac:dyDescent="0.3">
      <c r="A2297" t="s">
        <v>14615</v>
      </c>
      <c r="B2297" s="3">
        <v>45209</v>
      </c>
      <c r="C2297" t="s">
        <v>14616</v>
      </c>
      <c r="D2297" t="s">
        <v>18</v>
      </c>
      <c r="E2297" t="s">
        <v>14</v>
      </c>
      <c r="F2297" t="s">
        <v>53</v>
      </c>
      <c r="G2297">
        <v>1</v>
      </c>
      <c r="H2297" s="5">
        <v>90.63</v>
      </c>
      <c r="I2297" s="5">
        <v>0.11</v>
      </c>
      <c r="J2297" s="5">
        <v>80.660699999999991</v>
      </c>
      <c r="K2297" s="5">
        <v>4.278380311276579</v>
      </c>
      <c r="L2297">
        <f>YEAR(SalesData[Order Date])</f>
        <v>2023</v>
      </c>
      <c r="M2297">
        <f>MONTH(SalesData[Order Date])</f>
        <v>10</v>
      </c>
      <c r="N2297" t="str">
        <f>TEXT(SalesData[[#This Row],[Order Date]], "mmmm")</f>
        <v>October</v>
      </c>
      <c r="O2297" s="7">
        <f>IF(SalesData[Sales]=0,0,SalesData[Profit]/SalesData[Sales])</f>
        <v>5.3041695785885558E-2</v>
      </c>
      <c r="P2297" s="8">
        <f t="shared" si="35"/>
        <v>1.2137261392474899E-3</v>
      </c>
      <c r="Q2297" t="str">
        <f>IF(SalesData[[#This Row],[Discount]]&gt;0, "Yes", "No")</f>
        <v>Yes</v>
      </c>
      <c r="R2297" t="str">
        <f>TEXT(SalesData[[#This Row],[Order Date]],"mmm-yyyy")</f>
        <v>Oct-2023</v>
      </c>
      <c r="S2297">
        <f>YEAR(SalesData[[#This Row],[Order Date]])*100 + MONTH(SalesData[[#This Row],[Order Date]])</f>
        <v>202310</v>
      </c>
    </row>
    <row r="2298" spans="1:19" x14ac:dyDescent="0.3">
      <c r="A2298" t="s">
        <v>14629</v>
      </c>
      <c r="B2298" s="3">
        <v>45211</v>
      </c>
      <c r="C2298" t="s">
        <v>14630</v>
      </c>
      <c r="D2298" t="s">
        <v>13</v>
      </c>
      <c r="E2298" t="s">
        <v>26</v>
      </c>
      <c r="F2298" t="s">
        <v>15</v>
      </c>
      <c r="G2298">
        <v>9</v>
      </c>
      <c r="H2298" s="5">
        <v>411.87</v>
      </c>
      <c r="I2298" s="5">
        <v>0.21</v>
      </c>
      <c r="J2298" s="5">
        <v>2928.3957</v>
      </c>
      <c r="K2298" s="5">
        <v>364.11537701835431</v>
      </c>
      <c r="L2298">
        <f>YEAR(SalesData[Order Date])</f>
        <v>2023</v>
      </c>
      <c r="M2298">
        <f>MONTH(SalesData[Order Date])</f>
        <v>10</v>
      </c>
      <c r="N2298" t="str">
        <f>TEXT(SalesData[[#This Row],[Order Date]], "mmmm")</f>
        <v>October</v>
      </c>
      <c r="O2298" s="7">
        <f>IF(SalesData[Sales]=0,0,SalesData[Profit]/SalesData[Sales])</f>
        <v>0.12433954093647737</v>
      </c>
      <c r="P2298" s="8">
        <f t="shared" si="35"/>
        <v>5.6652179894950674E-5</v>
      </c>
      <c r="Q2298" t="str">
        <f>IF(SalesData[[#This Row],[Discount]]&gt;0, "Yes", "No")</f>
        <v>Yes</v>
      </c>
      <c r="R2298" t="str">
        <f>TEXT(SalesData[[#This Row],[Order Date]],"mmm-yyyy")</f>
        <v>Oct-2023</v>
      </c>
      <c r="S2298">
        <f>YEAR(SalesData[[#This Row],[Order Date]])*100 + MONTH(SalesData[[#This Row],[Order Date]])</f>
        <v>202310</v>
      </c>
    </row>
    <row r="2299" spans="1:19" x14ac:dyDescent="0.3">
      <c r="A2299" t="s">
        <v>14676</v>
      </c>
      <c r="B2299" s="3">
        <v>45202</v>
      </c>
      <c r="C2299" t="s">
        <v>14677</v>
      </c>
      <c r="D2299" t="s">
        <v>18</v>
      </c>
      <c r="E2299" t="s">
        <v>19</v>
      </c>
      <c r="F2299" t="s">
        <v>31</v>
      </c>
      <c r="G2299">
        <v>3</v>
      </c>
      <c r="H2299" s="5">
        <v>879.98</v>
      </c>
      <c r="I2299" s="5">
        <v>0.23</v>
      </c>
      <c r="J2299" s="5">
        <v>2032.7538</v>
      </c>
      <c r="K2299" s="5">
        <v>205.44882631939001</v>
      </c>
      <c r="L2299">
        <f>YEAR(SalesData[Order Date])</f>
        <v>2023</v>
      </c>
      <c r="M2299">
        <f>MONTH(SalesData[Order Date])</f>
        <v>10</v>
      </c>
      <c r="N2299" t="str">
        <f>TEXT(SalesData[[#This Row],[Order Date]], "mmmm")</f>
        <v>October</v>
      </c>
      <c r="O2299" s="7">
        <f>IF(SalesData[Sales]=0,0,SalesData[Profit]/SalesData[Sales])</f>
        <v>0.10106921276909679</v>
      </c>
      <c r="P2299" s="8">
        <f t="shared" si="35"/>
        <v>8.7123192193761976E-5</v>
      </c>
      <c r="Q2299" t="str">
        <f>IF(SalesData[[#This Row],[Discount]]&gt;0, "Yes", "No")</f>
        <v>Yes</v>
      </c>
      <c r="R2299" t="str">
        <f>TEXT(SalesData[[#This Row],[Order Date]],"mmm-yyyy")</f>
        <v>Oct-2023</v>
      </c>
      <c r="S2299">
        <f>YEAR(SalesData[[#This Row],[Order Date]])*100 + MONTH(SalesData[[#This Row],[Order Date]])</f>
        <v>202310</v>
      </c>
    </row>
    <row r="2300" spans="1:19" x14ac:dyDescent="0.3">
      <c r="A2300" t="s">
        <v>14791</v>
      </c>
      <c r="B2300" s="3">
        <v>45209</v>
      </c>
      <c r="C2300" t="s">
        <v>14792</v>
      </c>
      <c r="D2300" t="s">
        <v>13</v>
      </c>
      <c r="E2300" t="s">
        <v>19</v>
      </c>
      <c r="F2300" t="s">
        <v>31</v>
      </c>
      <c r="G2300">
        <v>1</v>
      </c>
      <c r="H2300" s="5">
        <v>203.71</v>
      </c>
      <c r="I2300" s="5">
        <v>0</v>
      </c>
      <c r="J2300" s="5">
        <v>203.71</v>
      </c>
      <c r="K2300" s="5">
        <v>25.24900017244665</v>
      </c>
      <c r="L2300">
        <f>YEAR(SalesData[Order Date])</f>
        <v>2023</v>
      </c>
      <c r="M2300">
        <f>MONTH(SalesData[Order Date])</f>
        <v>10</v>
      </c>
      <c r="N2300" t="str">
        <f>TEXT(SalesData[[#This Row],[Order Date]], "mmmm")</f>
        <v>October</v>
      </c>
      <c r="O2300" s="7">
        <f>IF(SalesData[Sales]=0,0,SalesData[Profit]/SalesData[Sales])</f>
        <v>0.1239458061580023</v>
      </c>
      <c r="P2300" s="8">
        <f t="shared" si="35"/>
        <v>0</v>
      </c>
      <c r="Q2300" t="str">
        <f>IF(SalesData[[#This Row],[Discount]]&gt;0, "Yes", "No")</f>
        <v>No</v>
      </c>
      <c r="R2300" t="str">
        <f>TEXT(SalesData[[#This Row],[Order Date]],"mmm-yyyy")</f>
        <v>Oct-2023</v>
      </c>
      <c r="S2300">
        <f>YEAR(SalesData[[#This Row],[Order Date]])*100 + MONTH(SalesData[[#This Row],[Order Date]])</f>
        <v>202310</v>
      </c>
    </row>
    <row r="2301" spans="1:19" x14ac:dyDescent="0.3">
      <c r="A2301" t="s">
        <v>14816</v>
      </c>
      <c r="B2301" s="3">
        <v>45209</v>
      </c>
      <c r="C2301" t="s">
        <v>14817</v>
      </c>
      <c r="D2301" t="s">
        <v>13</v>
      </c>
      <c r="E2301" t="s">
        <v>26</v>
      </c>
      <c r="F2301" t="s">
        <v>20</v>
      </c>
      <c r="G2301">
        <v>9</v>
      </c>
      <c r="H2301" s="5">
        <v>70.08</v>
      </c>
      <c r="I2301" s="5">
        <v>0.16</v>
      </c>
      <c r="J2301" s="5">
        <v>529.8048</v>
      </c>
      <c r="K2301" s="5">
        <v>94.102774555399193</v>
      </c>
      <c r="L2301">
        <f>YEAR(SalesData[Order Date])</f>
        <v>2023</v>
      </c>
      <c r="M2301">
        <f>MONTH(SalesData[Order Date])</f>
        <v>10</v>
      </c>
      <c r="N2301" t="str">
        <f>TEXT(SalesData[[#This Row],[Order Date]], "mmmm")</f>
        <v>October</v>
      </c>
      <c r="O2301" s="7">
        <f>IF(SalesData[Sales]=0,0,SalesData[Profit]/SalesData[Sales])</f>
        <v>0.17761782180040497</v>
      </c>
      <c r="P2301" s="8">
        <f t="shared" si="35"/>
        <v>2.5367833587011668E-4</v>
      </c>
      <c r="Q2301" t="str">
        <f>IF(SalesData[[#This Row],[Discount]]&gt;0, "Yes", "No")</f>
        <v>Yes</v>
      </c>
      <c r="R2301" t="str">
        <f>TEXT(SalesData[[#This Row],[Order Date]],"mmm-yyyy")</f>
        <v>Oct-2023</v>
      </c>
      <c r="S2301">
        <f>YEAR(SalesData[[#This Row],[Order Date]])*100 + MONTH(SalesData[[#This Row],[Order Date]])</f>
        <v>202310</v>
      </c>
    </row>
    <row r="2302" spans="1:19" x14ac:dyDescent="0.3">
      <c r="A2302" t="s">
        <v>14916</v>
      </c>
      <c r="B2302" s="3">
        <v>45223</v>
      </c>
      <c r="C2302" t="s">
        <v>14917</v>
      </c>
      <c r="D2302" t="s">
        <v>13</v>
      </c>
      <c r="E2302" t="s">
        <v>14</v>
      </c>
      <c r="F2302" t="s">
        <v>27</v>
      </c>
      <c r="G2302">
        <v>9</v>
      </c>
      <c r="H2302" s="5">
        <v>894.99</v>
      </c>
      <c r="I2302" s="5">
        <v>0.06</v>
      </c>
      <c r="J2302" s="5">
        <v>7571.6153999999997</v>
      </c>
      <c r="K2302" s="5">
        <v>1995.6419563956649</v>
      </c>
      <c r="L2302">
        <f>YEAR(SalesData[Order Date])</f>
        <v>2023</v>
      </c>
      <c r="M2302">
        <f>MONTH(SalesData[Order Date])</f>
        <v>10</v>
      </c>
      <c r="N2302" t="str">
        <f>TEXT(SalesData[[#This Row],[Order Date]], "mmmm")</f>
        <v>October</v>
      </c>
      <c r="O2302" s="7">
        <f>IF(SalesData[Sales]=0,0,SalesData[Profit]/SalesData[Sales])</f>
        <v>0.26356884904582778</v>
      </c>
      <c r="P2302" s="8">
        <f t="shared" si="35"/>
        <v>7.448872799323642E-6</v>
      </c>
      <c r="Q2302" t="str">
        <f>IF(SalesData[[#This Row],[Discount]]&gt;0, "Yes", "No")</f>
        <v>Yes</v>
      </c>
      <c r="R2302" t="str">
        <f>TEXT(SalesData[[#This Row],[Order Date]],"mmm-yyyy")</f>
        <v>Oct-2023</v>
      </c>
      <c r="S2302">
        <f>YEAR(SalesData[[#This Row],[Order Date]])*100 + MONTH(SalesData[[#This Row],[Order Date]])</f>
        <v>202310</v>
      </c>
    </row>
    <row r="2303" spans="1:19" x14ac:dyDescent="0.3">
      <c r="A2303" t="s">
        <v>14939</v>
      </c>
      <c r="B2303" s="3">
        <v>45221</v>
      </c>
      <c r="C2303" t="s">
        <v>14940</v>
      </c>
      <c r="D2303" t="s">
        <v>23</v>
      </c>
      <c r="E2303" t="s">
        <v>19</v>
      </c>
      <c r="F2303" t="s">
        <v>20</v>
      </c>
      <c r="G2303">
        <v>9</v>
      </c>
      <c r="H2303" s="5">
        <v>948.77</v>
      </c>
      <c r="I2303" s="5">
        <v>0.21</v>
      </c>
      <c r="J2303" s="5">
        <v>6745.7547000000004</v>
      </c>
      <c r="K2303" s="5">
        <v>1080.2816080746741</v>
      </c>
      <c r="L2303">
        <f>YEAR(SalesData[Order Date])</f>
        <v>2023</v>
      </c>
      <c r="M2303">
        <f>MONTH(SalesData[Order Date])</f>
        <v>10</v>
      </c>
      <c r="N2303" t="str">
        <f>TEXT(SalesData[[#This Row],[Order Date]], "mmmm")</f>
        <v>October</v>
      </c>
      <c r="O2303" s="7">
        <f>IF(SalesData[Sales]=0,0,SalesData[Profit]/SalesData[Sales])</f>
        <v>0.1601424386325038</v>
      </c>
      <c r="P2303" s="8">
        <f t="shared" si="35"/>
        <v>2.4593245289515194E-5</v>
      </c>
      <c r="Q2303" t="str">
        <f>IF(SalesData[[#This Row],[Discount]]&gt;0, "Yes", "No")</f>
        <v>Yes</v>
      </c>
      <c r="R2303" t="str">
        <f>TEXT(SalesData[[#This Row],[Order Date]],"mmm-yyyy")</f>
        <v>Oct-2023</v>
      </c>
      <c r="S2303">
        <f>YEAR(SalesData[[#This Row],[Order Date]])*100 + MONTH(SalesData[[#This Row],[Order Date]])</f>
        <v>202310</v>
      </c>
    </row>
    <row r="2304" spans="1:19" x14ac:dyDescent="0.3">
      <c r="A2304" t="s">
        <v>14954</v>
      </c>
      <c r="B2304" s="3">
        <v>45208</v>
      </c>
      <c r="C2304" t="s">
        <v>3323</v>
      </c>
      <c r="D2304" t="s">
        <v>30</v>
      </c>
      <c r="E2304" t="s">
        <v>14</v>
      </c>
      <c r="F2304" t="s">
        <v>91</v>
      </c>
      <c r="G2304">
        <v>6</v>
      </c>
      <c r="H2304" s="5">
        <v>338.07</v>
      </c>
      <c r="I2304" s="5">
        <v>0.28999999999999998</v>
      </c>
      <c r="J2304" s="5">
        <v>1440.1782000000001</v>
      </c>
      <c r="K2304" s="5">
        <v>112.9116773764068</v>
      </c>
      <c r="L2304">
        <f>YEAR(SalesData[Order Date])</f>
        <v>2023</v>
      </c>
      <c r="M2304">
        <f>MONTH(SalesData[Order Date])</f>
        <v>10</v>
      </c>
      <c r="N2304" t="str">
        <f>TEXT(SalesData[[#This Row],[Order Date]], "mmmm")</f>
        <v>October</v>
      </c>
      <c r="O2304" s="7">
        <f>IF(SalesData[Sales]=0,0,SalesData[Profit]/SalesData[Sales])</f>
        <v>7.8401184920315281E-2</v>
      </c>
      <c r="P2304" s="8">
        <f t="shared" si="35"/>
        <v>1.4296841876928839E-4</v>
      </c>
      <c r="Q2304" t="str">
        <f>IF(SalesData[[#This Row],[Discount]]&gt;0, "Yes", "No")</f>
        <v>Yes</v>
      </c>
      <c r="R2304" t="str">
        <f>TEXT(SalesData[[#This Row],[Order Date]],"mmm-yyyy")</f>
        <v>Oct-2023</v>
      </c>
      <c r="S2304">
        <f>YEAR(SalesData[[#This Row],[Order Date]])*100 + MONTH(SalesData[[#This Row],[Order Date]])</f>
        <v>202310</v>
      </c>
    </row>
    <row r="2305" spans="1:19" x14ac:dyDescent="0.3">
      <c r="A2305" t="s">
        <v>15013</v>
      </c>
      <c r="B2305" s="3">
        <v>45207</v>
      </c>
      <c r="C2305" t="s">
        <v>15014</v>
      </c>
      <c r="D2305" t="s">
        <v>18</v>
      </c>
      <c r="E2305" t="s">
        <v>14</v>
      </c>
      <c r="F2305" t="s">
        <v>91</v>
      </c>
      <c r="G2305">
        <v>8</v>
      </c>
      <c r="H2305" s="5">
        <v>5.81</v>
      </c>
      <c r="I2305" s="5">
        <v>0.04</v>
      </c>
      <c r="J2305" s="5">
        <v>44.620800000000003</v>
      </c>
      <c r="K2305" s="5">
        <v>6.8233595964879692</v>
      </c>
      <c r="L2305">
        <f>YEAR(SalesData[Order Date])</f>
        <v>2023</v>
      </c>
      <c r="M2305">
        <f>MONTH(SalesData[Order Date])</f>
        <v>10</v>
      </c>
      <c r="N2305" t="str">
        <f>TEXT(SalesData[[#This Row],[Order Date]], "mmmm")</f>
        <v>October</v>
      </c>
      <c r="O2305" s="7">
        <f>IF(SalesData[Sales]=0,0,SalesData[Profit]/SalesData[Sales])</f>
        <v>0.15291880908652397</v>
      </c>
      <c r="P2305" s="8">
        <f t="shared" si="35"/>
        <v>8.6058519793459555E-4</v>
      </c>
      <c r="Q2305" t="str">
        <f>IF(SalesData[[#This Row],[Discount]]&gt;0, "Yes", "No")</f>
        <v>Yes</v>
      </c>
      <c r="R2305" t="str">
        <f>TEXT(SalesData[[#This Row],[Order Date]],"mmm-yyyy")</f>
        <v>Oct-2023</v>
      </c>
      <c r="S2305">
        <f>YEAR(SalesData[[#This Row],[Order Date]])*100 + MONTH(SalesData[[#This Row],[Order Date]])</f>
        <v>202310</v>
      </c>
    </row>
    <row r="2306" spans="1:19" x14ac:dyDescent="0.3">
      <c r="A2306" t="s">
        <v>15040</v>
      </c>
      <c r="B2306" s="3">
        <v>45202</v>
      </c>
      <c r="C2306" t="s">
        <v>15041</v>
      </c>
      <c r="D2306" t="s">
        <v>18</v>
      </c>
      <c r="E2306" t="s">
        <v>14</v>
      </c>
      <c r="F2306" t="s">
        <v>15</v>
      </c>
      <c r="G2306">
        <v>9</v>
      </c>
      <c r="H2306" s="5">
        <v>429.76</v>
      </c>
      <c r="I2306" s="5">
        <v>0</v>
      </c>
      <c r="J2306" s="5">
        <v>3867.84</v>
      </c>
      <c r="K2306" s="5">
        <v>512.85345478945374</v>
      </c>
      <c r="L2306">
        <f>YEAR(SalesData[Order Date])</f>
        <v>2023</v>
      </c>
      <c r="M2306">
        <f>MONTH(SalesData[Order Date])</f>
        <v>10</v>
      </c>
      <c r="N2306" t="str">
        <f>TEXT(SalesData[[#This Row],[Order Date]], "mmmm")</f>
        <v>October</v>
      </c>
      <c r="O2306" s="7">
        <f>IF(SalesData[Sales]=0,0,SalesData[Profit]/SalesData[Sales])</f>
        <v>0.1325942786644364</v>
      </c>
      <c r="P2306" s="8">
        <f t="shared" ref="P2306:P2369" si="36">IF(H:H*G:G=0, 0, (I:I/(H:H*G:G)))</f>
        <v>0</v>
      </c>
      <c r="Q2306" t="str">
        <f>IF(SalesData[[#This Row],[Discount]]&gt;0, "Yes", "No")</f>
        <v>No</v>
      </c>
      <c r="R2306" t="str">
        <f>TEXT(SalesData[[#This Row],[Order Date]],"mmm-yyyy")</f>
        <v>Oct-2023</v>
      </c>
      <c r="S2306">
        <f>YEAR(SalesData[[#This Row],[Order Date]])*100 + MONTH(SalesData[[#This Row],[Order Date]])</f>
        <v>202310</v>
      </c>
    </row>
    <row r="2307" spans="1:19" x14ac:dyDescent="0.3">
      <c r="A2307" t="s">
        <v>15067</v>
      </c>
      <c r="B2307" s="3">
        <v>45221</v>
      </c>
      <c r="C2307" t="s">
        <v>15068</v>
      </c>
      <c r="D2307" t="s">
        <v>30</v>
      </c>
      <c r="E2307" t="s">
        <v>19</v>
      </c>
      <c r="F2307" t="s">
        <v>20</v>
      </c>
      <c r="G2307">
        <v>3</v>
      </c>
      <c r="H2307" s="5">
        <v>602.45000000000005</v>
      </c>
      <c r="I2307" s="5">
        <v>0.01</v>
      </c>
      <c r="J2307" s="5">
        <v>1789.2764999999999</v>
      </c>
      <c r="K2307" s="5">
        <v>377.18684725403853</v>
      </c>
      <c r="L2307">
        <f>YEAR(SalesData[Order Date])</f>
        <v>2023</v>
      </c>
      <c r="M2307">
        <f>MONTH(SalesData[Order Date])</f>
        <v>10</v>
      </c>
      <c r="N2307" t="str">
        <f>TEXT(SalesData[[#This Row],[Order Date]], "mmmm")</f>
        <v>October</v>
      </c>
      <c r="O2307" s="7">
        <f>IF(SalesData[Sales]=0,0,SalesData[Profit]/SalesData[Sales])</f>
        <v>0.2108041139835227</v>
      </c>
      <c r="P2307" s="8">
        <f t="shared" si="36"/>
        <v>5.5329626248374693E-6</v>
      </c>
      <c r="Q2307" t="str">
        <f>IF(SalesData[[#This Row],[Discount]]&gt;0, "Yes", "No")</f>
        <v>Yes</v>
      </c>
      <c r="R2307" t="str">
        <f>TEXT(SalesData[[#This Row],[Order Date]],"mmm-yyyy")</f>
        <v>Oct-2023</v>
      </c>
      <c r="S2307">
        <f>YEAR(SalesData[[#This Row],[Order Date]])*100 + MONTH(SalesData[[#This Row],[Order Date]])</f>
        <v>202310</v>
      </c>
    </row>
    <row r="2308" spans="1:19" x14ac:dyDescent="0.3">
      <c r="A2308" t="s">
        <v>15119</v>
      </c>
      <c r="B2308" s="3">
        <v>45220</v>
      </c>
      <c r="C2308" t="s">
        <v>15120</v>
      </c>
      <c r="D2308" t="s">
        <v>18</v>
      </c>
      <c r="E2308" t="s">
        <v>14</v>
      </c>
      <c r="F2308" t="s">
        <v>20</v>
      </c>
      <c r="G2308">
        <v>2</v>
      </c>
      <c r="H2308" s="5">
        <v>646.46</v>
      </c>
      <c r="I2308" s="5">
        <v>0.05</v>
      </c>
      <c r="J2308" s="5">
        <v>1228.2739999999999</v>
      </c>
      <c r="K2308" s="5">
        <v>287.4156518740852</v>
      </c>
      <c r="L2308">
        <f>YEAR(SalesData[Order Date])</f>
        <v>2023</v>
      </c>
      <c r="M2308">
        <f>MONTH(SalesData[Order Date])</f>
        <v>10</v>
      </c>
      <c r="N2308" t="str">
        <f>TEXT(SalesData[[#This Row],[Order Date]], "mmmm")</f>
        <v>October</v>
      </c>
      <c r="O2308" s="7">
        <f>IF(SalesData[Sales]=0,0,SalesData[Profit]/SalesData[Sales])</f>
        <v>0.23399962213161332</v>
      </c>
      <c r="P2308" s="8">
        <f t="shared" si="36"/>
        <v>3.867215295609937E-5</v>
      </c>
      <c r="Q2308" t="str">
        <f>IF(SalesData[[#This Row],[Discount]]&gt;0, "Yes", "No")</f>
        <v>Yes</v>
      </c>
      <c r="R2308" t="str">
        <f>TEXT(SalesData[[#This Row],[Order Date]],"mmm-yyyy")</f>
        <v>Oct-2023</v>
      </c>
      <c r="S2308">
        <f>YEAR(SalesData[[#This Row],[Order Date]])*100 + MONTH(SalesData[[#This Row],[Order Date]])</f>
        <v>202310</v>
      </c>
    </row>
    <row r="2309" spans="1:19" x14ac:dyDescent="0.3">
      <c r="A2309" t="s">
        <v>15157</v>
      </c>
      <c r="B2309" s="3">
        <v>45207</v>
      </c>
      <c r="C2309" t="s">
        <v>15158</v>
      </c>
      <c r="D2309" t="s">
        <v>30</v>
      </c>
      <c r="E2309" t="s">
        <v>26</v>
      </c>
      <c r="F2309" t="s">
        <v>34</v>
      </c>
      <c r="G2309">
        <v>8</v>
      </c>
      <c r="H2309" s="5">
        <v>222.89</v>
      </c>
      <c r="I2309" s="5">
        <v>0.19</v>
      </c>
      <c r="J2309" s="5">
        <v>1444.3271999999999</v>
      </c>
      <c r="K2309" s="5">
        <v>215.90281337469369</v>
      </c>
      <c r="L2309">
        <f>YEAR(SalesData[Order Date])</f>
        <v>2023</v>
      </c>
      <c r="M2309">
        <f>MONTH(SalesData[Order Date])</f>
        <v>10</v>
      </c>
      <c r="N2309" t="str">
        <f>TEXT(SalesData[[#This Row],[Order Date]], "mmmm")</f>
        <v>October</v>
      </c>
      <c r="O2309" s="7">
        <f>IF(SalesData[Sales]=0,0,SalesData[Profit]/SalesData[Sales])</f>
        <v>0.1494833119356152</v>
      </c>
      <c r="P2309" s="8">
        <f t="shared" si="36"/>
        <v>1.0655480281753331E-4</v>
      </c>
      <c r="Q2309" t="str">
        <f>IF(SalesData[[#This Row],[Discount]]&gt;0, "Yes", "No")</f>
        <v>Yes</v>
      </c>
      <c r="R2309" t="str">
        <f>TEXT(SalesData[[#This Row],[Order Date]],"mmm-yyyy")</f>
        <v>Oct-2023</v>
      </c>
      <c r="S2309">
        <f>YEAR(SalesData[[#This Row],[Order Date]])*100 + MONTH(SalesData[[#This Row],[Order Date]])</f>
        <v>202310</v>
      </c>
    </row>
    <row r="2310" spans="1:19" x14ac:dyDescent="0.3">
      <c r="A2310" t="s">
        <v>15249</v>
      </c>
      <c r="B2310" s="3">
        <v>45228</v>
      </c>
      <c r="C2310" t="s">
        <v>15250</v>
      </c>
      <c r="D2310" t="s">
        <v>30</v>
      </c>
      <c r="E2310" t="s">
        <v>26</v>
      </c>
      <c r="F2310" t="s">
        <v>44</v>
      </c>
      <c r="G2310">
        <v>5</v>
      </c>
      <c r="H2310" s="5">
        <v>295.57</v>
      </c>
      <c r="I2310" s="5">
        <v>0.22</v>
      </c>
      <c r="J2310" s="5">
        <v>1152.723</v>
      </c>
      <c r="K2310" s="5">
        <v>191.25157786768119</v>
      </c>
      <c r="L2310">
        <f>YEAR(SalesData[Order Date])</f>
        <v>2023</v>
      </c>
      <c r="M2310">
        <f>MONTH(SalesData[Order Date])</f>
        <v>10</v>
      </c>
      <c r="N2310" t="str">
        <f>TEXT(SalesData[[#This Row],[Order Date]], "mmmm")</f>
        <v>October</v>
      </c>
      <c r="O2310" s="7">
        <f>IF(SalesData[Sales]=0,0,SalesData[Profit]/SalesData[Sales])</f>
        <v>0.16591286707012978</v>
      </c>
      <c r="P2310" s="8">
        <f t="shared" si="36"/>
        <v>1.4886490509862302E-4</v>
      </c>
      <c r="Q2310" t="str">
        <f>IF(SalesData[[#This Row],[Discount]]&gt;0, "Yes", "No")</f>
        <v>Yes</v>
      </c>
      <c r="R2310" t="str">
        <f>TEXT(SalesData[[#This Row],[Order Date]],"mmm-yyyy")</f>
        <v>Oct-2023</v>
      </c>
      <c r="S2310">
        <f>YEAR(SalesData[[#This Row],[Order Date]])*100 + MONTH(SalesData[[#This Row],[Order Date]])</f>
        <v>202310</v>
      </c>
    </row>
    <row r="2311" spans="1:19" x14ac:dyDescent="0.3">
      <c r="A2311" t="s">
        <v>15356</v>
      </c>
      <c r="B2311" s="3">
        <v>45215</v>
      </c>
      <c r="C2311" t="s">
        <v>15357</v>
      </c>
      <c r="D2311" t="s">
        <v>18</v>
      </c>
      <c r="E2311" t="s">
        <v>26</v>
      </c>
      <c r="F2311" t="s">
        <v>91</v>
      </c>
      <c r="G2311">
        <v>8</v>
      </c>
      <c r="H2311" s="5">
        <v>736.13</v>
      </c>
      <c r="I2311" s="5">
        <v>0.19</v>
      </c>
      <c r="J2311" s="5">
        <v>4770.1224000000002</v>
      </c>
      <c r="K2311" s="5">
        <v>561.73852679378524</v>
      </c>
      <c r="L2311">
        <f>YEAR(SalesData[Order Date])</f>
        <v>2023</v>
      </c>
      <c r="M2311">
        <f>MONTH(SalesData[Order Date])</f>
        <v>10</v>
      </c>
      <c r="N2311" t="str">
        <f>TEXT(SalesData[[#This Row],[Order Date]], "mmmm")</f>
        <v>October</v>
      </c>
      <c r="O2311" s="7">
        <f>IF(SalesData[Sales]=0,0,SalesData[Profit]/SalesData[Sales])</f>
        <v>0.11776186849917838</v>
      </c>
      <c r="P2311" s="8">
        <f t="shared" si="36"/>
        <v>3.2263323054351817E-5</v>
      </c>
      <c r="Q2311" t="str">
        <f>IF(SalesData[[#This Row],[Discount]]&gt;0, "Yes", "No")</f>
        <v>Yes</v>
      </c>
      <c r="R2311" t="str">
        <f>TEXT(SalesData[[#This Row],[Order Date]],"mmm-yyyy")</f>
        <v>Oct-2023</v>
      </c>
      <c r="S2311">
        <f>YEAR(SalesData[[#This Row],[Order Date]])*100 + MONTH(SalesData[[#This Row],[Order Date]])</f>
        <v>202310</v>
      </c>
    </row>
    <row r="2312" spans="1:19" x14ac:dyDescent="0.3">
      <c r="A2312" t="s">
        <v>15368</v>
      </c>
      <c r="B2312" s="3">
        <v>45206</v>
      </c>
      <c r="C2312" t="s">
        <v>15369</v>
      </c>
      <c r="D2312" t="s">
        <v>23</v>
      </c>
      <c r="E2312" t="s">
        <v>14</v>
      </c>
      <c r="F2312" t="s">
        <v>44</v>
      </c>
      <c r="G2312">
        <v>4</v>
      </c>
      <c r="H2312" s="5">
        <v>248.4</v>
      </c>
      <c r="I2312" s="5">
        <v>0.03</v>
      </c>
      <c r="J2312" s="5">
        <v>963.79200000000003</v>
      </c>
      <c r="K2312" s="5">
        <v>227.1192485296894</v>
      </c>
      <c r="L2312">
        <f>YEAR(SalesData[Order Date])</f>
        <v>2023</v>
      </c>
      <c r="M2312">
        <f>MONTH(SalesData[Order Date])</f>
        <v>10</v>
      </c>
      <c r="N2312" t="str">
        <f>TEXT(SalesData[[#This Row],[Order Date]], "mmmm")</f>
        <v>October</v>
      </c>
      <c r="O2312" s="7">
        <f>IF(SalesData[Sales]=0,0,SalesData[Profit]/SalesData[Sales])</f>
        <v>0.23565172623313888</v>
      </c>
      <c r="P2312" s="8">
        <f t="shared" si="36"/>
        <v>3.0193236714975845E-5</v>
      </c>
      <c r="Q2312" t="str">
        <f>IF(SalesData[[#This Row],[Discount]]&gt;0, "Yes", "No")</f>
        <v>Yes</v>
      </c>
      <c r="R2312" t="str">
        <f>TEXT(SalesData[[#This Row],[Order Date]],"mmm-yyyy")</f>
        <v>Oct-2023</v>
      </c>
      <c r="S2312">
        <f>YEAR(SalesData[[#This Row],[Order Date]])*100 + MONTH(SalesData[[#This Row],[Order Date]])</f>
        <v>202310</v>
      </c>
    </row>
    <row r="2313" spans="1:19" x14ac:dyDescent="0.3">
      <c r="A2313" t="s">
        <v>15403</v>
      </c>
      <c r="B2313" s="3">
        <v>45208</v>
      </c>
      <c r="C2313" t="s">
        <v>15404</v>
      </c>
      <c r="D2313" t="s">
        <v>13</v>
      </c>
      <c r="E2313" t="s">
        <v>19</v>
      </c>
      <c r="F2313" t="s">
        <v>15</v>
      </c>
      <c r="G2313">
        <v>3</v>
      </c>
      <c r="H2313" s="5">
        <v>622.6</v>
      </c>
      <c r="I2313" s="5">
        <v>0.02</v>
      </c>
      <c r="J2313" s="5">
        <v>1830.444</v>
      </c>
      <c r="K2313" s="5">
        <v>129.0046541506816</v>
      </c>
      <c r="L2313">
        <f>YEAR(SalesData[Order Date])</f>
        <v>2023</v>
      </c>
      <c r="M2313">
        <f>MONTH(SalesData[Order Date])</f>
        <v>10</v>
      </c>
      <c r="N2313" t="str">
        <f>TEXT(SalesData[[#This Row],[Order Date]], "mmmm")</f>
        <v>October</v>
      </c>
      <c r="O2313" s="7">
        <f>IF(SalesData[Sales]=0,0,SalesData[Profit]/SalesData[Sales])</f>
        <v>7.0477247132762114E-2</v>
      </c>
      <c r="P2313" s="8">
        <f t="shared" si="36"/>
        <v>1.0707784559374665E-5</v>
      </c>
      <c r="Q2313" t="str">
        <f>IF(SalesData[[#This Row],[Discount]]&gt;0, "Yes", "No")</f>
        <v>Yes</v>
      </c>
      <c r="R2313" t="str">
        <f>TEXT(SalesData[[#This Row],[Order Date]],"mmm-yyyy")</f>
        <v>Oct-2023</v>
      </c>
      <c r="S2313">
        <f>YEAR(SalesData[[#This Row],[Order Date]])*100 + MONTH(SalesData[[#This Row],[Order Date]])</f>
        <v>202310</v>
      </c>
    </row>
    <row r="2314" spans="1:19" x14ac:dyDescent="0.3">
      <c r="A2314" t="s">
        <v>15453</v>
      </c>
      <c r="B2314" s="3">
        <v>45213</v>
      </c>
      <c r="C2314" t="s">
        <v>15454</v>
      </c>
      <c r="D2314" t="s">
        <v>30</v>
      </c>
      <c r="E2314" t="s">
        <v>14</v>
      </c>
      <c r="F2314" t="s">
        <v>20</v>
      </c>
      <c r="G2314">
        <v>2</v>
      </c>
      <c r="H2314" s="5">
        <v>397.55</v>
      </c>
      <c r="I2314" s="5">
        <v>0.12</v>
      </c>
      <c r="J2314" s="5">
        <v>699.68799999999999</v>
      </c>
      <c r="K2314" s="5">
        <v>84.245251540554861</v>
      </c>
      <c r="L2314">
        <f>YEAR(SalesData[Order Date])</f>
        <v>2023</v>
      </c>
      <c r="M2314">
        <f>MONTH(SalesData[Order Date])</f>
        <v>10</v>
      </c>
      <c r="N2314" t="str">
        <f>TEXT(SalesData[[#This Row],[Order Date]], "mmmm")</f>
        <v>October</v>
      </c>
      <c r="O2314" s="7">
        <f>IF(SalesData[Sales]=0,0,SalesData[Profit]/SalesData[Sales])</f>
        <v>0.12040402513771119</v>
      </c>
      <c r="P2314" s="8">
        <f t="shared" si="36"/>
        <v>1.5092441202364481E-4</v>
      </c>
      <c r="Q2314" t="str">
        <f>IF(SalesData[[#This Row],[Discount]]&gt;0, "Yes", "No")</f>
        <v>Yes</v>
      </c>
      <c r="R2314" t="str">
        <f>TEXT(SalesData[[#This Row],[Order Date]],"mmm-yyyy")</f>
        <v>Oct-2023</v>
      </c>
      <c r="S2314">
        <f>YEAR(SalesData[[#This Row],[Order Date]])*100 + MONTH(SalesData[[#This Row],[Order Date]])</f>
        <v>202310</v>
      </c>
    </row>
    <row r="2315" spans="1:19" x14ac:dyDescent="0.3">
      <c r="A2315" t="s">
        <v>15457</v>
      </c>
      <c r="B2315" s="3">
        <v>45223</v>
      </c>
      <c r="C2315" t="s">
        <v>15458</v>
      </c>
      <c r="D2315" t="s">
        <v>30</v>
      </c>
      <c r="E2315" t="s">
        <v>26</v>
      </c>
      <c r="F2315" t="s">
        <v>27</v>
      </c>
      <c r="G2315">
        <v>1</v>
      </c>
      <c r="H2315" s="5">
        <v>275.97000000000003</v>
      </c>
      <c r="I2315" s="5">
        <v>0.18</v>
      </c>
      <c r="J2315" s="5">
        <v>226.2954</v>
      </c>
      <c r="K2315" s="5">
        <v>65.965419505091916</v>
      </c>
      <c r="L2315">
        <f>YEAR(SalesData[Order Date])</f>
        <v>2023</v>
      </c>
      <c r="M2315">
        <f>MONTH(SalesData[Order Date])</f>
        <v>10</v>
      </c>
      <c r="N2315" t="str">
        <f>TEXT(SalesData[[#This Row],[Order Date]], "mmmm")</f>
        <v>October</v>
      </c>
      <c r="O2315" s="7">
        <f>IF(SalesData[Sales]=0,0,SalesData[Profit]/SalesData[Sales])</f>
        <v>0.29150137168096174</v>
      </c>
      <c r="P2315" s="8">
        <f t="shared" si="36"/>
        <v>6.5224480921839321E-4</v>
      </c>
      <c r="Q2315" t="str">
        <f>IF(SalesData[[#This Row],[Discount]]&gt;0, "Yes", "No")</f>
        <v>Yes</v>
      </c>
      <c r="R2315" t="str">
        <f>TEXT(SalesData[[#This Row],[Order Date]],"mmm-yyyy")</f>
        <v>Oct-2023</v>
      </c>
      <c r="S2315">
        <f>YEAR(SalesData[[#This Row],[Order Date]])*100 + MONTH(SalesData[[#This Row],[Order Date]])</f>
        <v>202310</v>
      </c>
    </row>
    <row r="2316" spans="1:19" x14ac:dyDescent="0.3">
      <c r="A2316" t="s">
        <v>15536</v>
      </c>
      <c r="B2316" s="3">
        <v>45213</v>
      </c>
      <c r="C2316" t="s">
        <v>15537</v>
      </c>
      <c r="D2316" t="s">
        <v>13</v>
      </c>
      <c r="E2316" t="s">
        <v>19</v>
      </c>
      <c r="F2316" t="s">
        <v>62</v>
      </c>
      <c r="G2316">
        <v>1</v>
      </c>
      <c r="H2316" s="5">
        <v>188.46</v>
      </c>
      <c r="I2316" s="5">
        <v>0.11</v>
      </c>
      <c r="J2316" s="5">
        <v>167.7294</v>
      </c>
      <c r="K2316" s="5">
        <v>16.770102533754581</v>
      </c>
      <c r="L2316">
        <f>YEAR(SalesData[Order Date])</f>
        <v>2023</v>
      </c>
      <c r="M2316">
        <f>MONTH(SalesData[Order Date])</f>
        <v>10</v>
      </c>
      <c r="N2316" t="str">
        <f>TEXT(SalesData[[#This Row],[Order Date]], "mmmm")</f>
        <v>October</v>
      </c>
      <c r="O2316" s="7">
        <f>IF(SalesData[Sales]=0,0,SalesData[Profit]/SalesData[Sales])</f>
        <v>9.998308307162955E-2</v>
      </c>
      <c r="P2316" s="8">
        <f t="shared" si="36"/>
        <v>5.8367823410803354E-4</v>
      </c>
      <c r="Q2316" t="str">
        <f>IF(SalesData[[#This Row],[Discount]]&gt;0, "Yes", "No")</f>
        <v>Yes</v>
      </c>
      <c r="R2316" t="str">
        <f>TEXT(SalesData[[#This Row],[Order Date]],"mmm-yyyy")</f>
        <v>Oct-2023</v>
      </c>
      <c r="S2316">
        <f>YEAR(SalesData[[#This Row],[Order Date]])*100 + MONTH(SalesData[[#This Row],[Order Date]])</f>
        <v>202310</v>
      </c>
    </row>
    <row r="2317" spans="1:19" x14ac:dyDescent="0.3">
      <c r="A2317" t="s">
        <v>15546</v>
      </c>
      <c r="B2317" s="3">
        <v>45217</v>
      </c>
      <c r="C2317" t="s">
        <v>15547</v>
      </c>
      <c r="D2317" t="s">
        <v>18</v>
      </c>
      <c r="E2317" t="s">
        <v>19</v>
      </c>
      <c r="F2317" t="s">
        <v>53</v>
      </c>
      <c r="G2317">
        <v>9</v>
      </c>
      <c r="H2317" s="5">
        <v>710.51</v>
      </c>
      <c r="I2317" s="5">
        <v>0.23</v>
      </c>
      <c r="J2317" s="5">
        <v>4923.8343000000004</v>
      </c>
      <c r="K2317" s="5">
        <v>351.82349577936861</v>
      </c>
      <c r="L2317">
        <f>YEAR(SalesData[Order Date])</f>
        <v>2023</v>
      </c>
      <c r="M2317">
        <f>MONTH(SalesData[Order Date])</f>
        <v>10</v>
      </c>
      <c r="N2317" t="str">
        <f>TEXT(SalesData[[#This Row],[Order Date]], "mmmm")</f>
        <v>October</v>
      </c>
      <c r="O2317" s="7">
        <f>IF(SalesData[Sales]=0,0,SalesData[Profit]/SalesData[Sales])</f>
        <v>7.1453155070504426E-2</v>
      </c>
      <c r="P2317" s="8">
        <f t="shared" si="36"/>
        <v>3.5967904118950554E-5</v>
      </c>
      <c r="Q2317" t="str">
        <f>IF(SalesData[[#This Row],[Discount]]&gt;0, "Yes", "No")</f>
        <v>Yes</v>
      </c>
      <c r="R2317" t="str">
        <f>TEXT(SalesData[[#This Row],[Order Date]],"mmm-yyyy")</f>
        <v>Oct-2023</v>
      </c>
      <c r="S2317">
        <f>YEAR(SalesData[[#This Row],[Order Date]])*100 + MONTH(SalesData[[#This Row],[Order Date]])</f>
        <v>202310</v>
      </c>
    </row>
    <row r="2318" spans="1:19" x14ac:dyDescent="0.3">
      <c r="A2318" t="s">
        <v>15579</v>
      </c>
      <c r="B2318" s="3">
        <v>45226</v>
      </c>
      <c r="C2318" t="s">
        <v>15580</v>
      </c>
      <c r="D2318" t="s">
        <v>23</v>
      </c>
      <c r="E2318" t="s">
        <v>26</v>
      </c>
      <c r="F2318" t="s">
        <v>15</v>
      </c>
      <c r="G2318">
        <v>6</v>
      </c>
      <c r="H2318" s="5">
        <v>107.07</v>
      </c>
      <c r="I2318" s="5">
        <v>0.19</v>
      </c>
      <c r="J2318" s="5">
        <v>520.36019999999996</v>
      </c>
      <c r="K2318" s="5">
        <v>33.556404879243587</v>
      </c>
      <c r="L2318">
        <f>YEAR(SalesData[Order Date])</f>
        <v>2023</v>
      </c>
      <c r="M2318">
        <f>MONTH(SalesData[Order Date])</f>
        <v>10</v>
      </c>
      <c r="N2318" t="str">
        <f>TEXT(SalesData[[#This Row],[Order Date]], "mmmm")</f>
        <v>October</v>
      </c>
      <c r="O2318" s="7">
        <f>IF(SalesData[Sales]=0,0,SalesData[Profit]/SalesData[Sales])</f>
        <v>6.4486878280167442E-2</v>
      </c>
      <c r="P2318" s="8">
        <f t="shared" si="36"/>
        <v>2.9575667009121759E-4</v>
      </c>
      <c r="Q2318" t="str">
        <f>IF(SalesData[[#This Row],[Discount]]&gt;0, "Yes", "No")</f>
        <v>Yes</v>
      </c>
      <c r="R2318" t="str">
        <f>TEXT(SalesData[[#This Row],[Order Date]],"mmm-yyyy")</f>
        <v>Oct-2023</v>
      </c>
      <c r="S2318">
        <f>YEAR(SalesData[[#This Row],[Order Date]])*100 + MONTH(SalesData[[#This Row],[Order Date]])</f>
        <v>202310</v>
      </c>
    </row>
    <row r="2319" spans="1:19" x14ac:dyDescent="0.3">
      <c r="A2319" t="s">
        <v>15613</v>
      </c>
      <c r="B2319" s="3">
        <v>45211</v>
      </c>
      <c r="C2319" t="s">
        <v>15614</v>
      </c>
      <c r="D2319" t="s">
        <v>13</v>
      </c>
      <c r="E2319" t="s">
        <v>14</v>
      </c>
      <c r="F2319" t="s">
        <v>31</v>
      </c>
      <c r="G2319">
        <v>6</v>
      </c>
      <c r="H2319" s="5">
        <v>337.93</v>
      </c>
      <c r="I2319" s="5">
        <v>0.03</v>
      </c>
      <c r="J2319" s="5">
        <v>1966.7526</v>
      </c>
      <c r="K2319" s="5">
        <v>105.1359500153408</v>
      </c>
      <c r="L2319">
        <f>YEAR(SalesData[Order Date])</f>
        <v>2023</v>
      </c>
      <c r="M2319">
        <f>MONTH(SalesData[Order Date])</f>
        <v>10</v>
      </c>
      <c r="N2319" t="str">
        <f>TEXT(SalesData[[#This Row],[Order Date]], "mmmm")</f>
        <v>October</v>
      </c>
      <c r="O2319" s="7">
        <f>IF(SalesData[Sales]=0,0,SalesData[Profit]/SalesData[Sales])</f>
        <v>5.345662185235743E-2</v>
      </c>
      <c r="P2319" s="8">
        <f t="shared" si="36"/>
        <v>1.4795963661113248E-5</v>
      </c>
      <c r="Q2319" t="str">
        <f>IF(SalesData[[#This Row],[Discount]]&gt;0, "Yes", "No")</f>
        <v>Yes</v>
      </c>
      <c r="R2319" t="str">
        <f>TEXT(SalesData[[#This Row],[Order Date]],"mmm-yyyy")</f>
        <v>Oct-2023</v>
      </c>
      <c r="S2319">
        <f>YEAR(SalesData[[#This Row],[Order Date]])*100 + MONTH(SalesData[[#This Row],[Order Date]])</f>
        <v>202310</v>
      </c>
    </row>
    <row r="2320" spans="1:19" x14ac:dyDescent="0.3">
      <c r="A2320" t="s">
        <v>15863</v>
      </c>
      <c r="B2320" s="3">
        <v>45207</v>
      </c>
      <c r="C2320" t="s">
        <v>15864</v>
      </c>
      <c r="D2320" t="s">
        <v>18</v>
      </c>
      <c r="E2320" t="s">
        <v>19</v>
      </c>
      <c r="F2320" t="s">
        <v>15</v>
      </c>
      <c r="G2320">
        <v>7</v>
      </c>
      <c r="H2320" s="5">
        <v>375.41</v>
      </c>
      <c r="I2320" s="5">
        <v>0.03</v>
      </c>
      <c r="J2320" s="5">
        <v>2549.0338999999999</v>
      </c>
      <c r="K2320" s="5">
        <v>262.02469630043652</v>
      </c>
      <c r="L2320">
        <f>YEAR(SalesData[Order Date])</f>
        <v>2023</v>
      </c>
      <c r="M2320">
        <f>MONTH(SalesData[Order Date])</f>
        <v>10</v>
      </c>
      <c r="N2320" t="str">
        <f>TEXT(SalesData[[#This Row],[Order Date]], "mmmm")</f>
        <v>October</v>
      </c>
      <c r="O2320" s="7">
        <f>IF(SalesData[Sales]=0,0,SalesData[Profit]/SalesData[Sales])</f>
        <v>0.10279372757672486</v>
      </c>
      <c r="P2320" s="8">
        <f t="shared" si="36"/>
        <v>1.1416089837016289E-5</v>
      </c>
      <c r="Q2320" t="str">
        <f>IF(SalesData[[#This Row],[Discount]]&gt;0, "Yes", "No")</f>
        <v>Yes</v>
      </c>
      <c r="R2320" t="str">
        <f>TEXT(SalesData[[#This Row],[Order Date]],"mmm-yyyy")</f>
        <v>Oct-2023</v>
      </c>
      <c r="S2320">
        <f>YEAR(SalesData[[#This Row],[Order Date]])*100 + MONTH(SalesData[[#This Row],[Order Date]])</f>
        <v>202310</v>
      </c>
    </row>
    <row r="2321" spans="1:19" x14ac:dyDescent="0.3">
      <c r="A2321" t="s">
        <v>15879</v>
      </c>
      <c r="B2321" s="3">
        <v>45219</v>
      </c>
      <c r="C2321" t="s">
        <v>15880</v>
      </c>
      <c r="D2321" t="s">
        <v>30</v>
      </c>
      <c r="E2321" t="s">
        <v>19</v>
      </c>
      <c r="F2321" t="s">
        <v>91</v>
      </c>
      <c r="G2321">
        <v>8</v>
      </c>
      <c r="H2321" s="5">
        <v>897.76</v>
      </c>
      <c r="I2321" s="5">
        <v>0.28000000000000003</v>
      </c>
      <c r="J2321" s="5">
        <v>5171.0976000000001</v>
      </c>
      <c r="K2321" s="5">
        <v>913.50152208551435</v>
      </c>
      <c r="L2321">
        <f>YEAR(SalesData[Order Date])</f>
        <v>2023</v>
      </c>
      <c r="M2321">
        <f>MONTH(SalesData[Order Date])</f>
        <v>10</v>
      </c>
      <c r="N2321" t="str">
        <f>TEXT(SalesData[[#This Row],[Order Date]], "mmmm")</f>
        <v>October</v>
      </c>
      <c r="O2321" s="7">
        <f>IF(SalesData[Sales]=0,0,SalesData[Profit]/SalesData[Sales])</f>
        <v>0.17665524667055488</v>
      </c>
      <c r="P2321" s="8">
        <f t="shared" si="36"/>
        <v>3.8985920513277494E-5</v>
      </c>
      <c r="Q2321" t="str">
        <f>IF(SalesData[[#This Row],[Discount]]&gt;0, "Yes", "No")</f>
        <v>Yes</v>
      </c>
      <c r="R2321" t="str">
        <f>TEXT(SalesData[[#This Row],[Order Date]],"mmm-yyyy")</f>
        <v>Oct-2023</v>
      </c>
      <c r="S2321">
        <f>YEAR(SalesData[[#This Row],[Order Date]])*100 + MONTH(SalesData[[#This Row],[Order Date]])</f>
        <v>202310</v>
      </c>
    </row>
    <row r="2322" spans="1:19" x14ac:dyDescent="0.3">
      <c r="A2322" t="s">
        <v>15923</v>
      </c>
      <c r="B2322" s="3">
        <v>45216</v>
      </c>
      <c r="C2322" t="s">
        <v>15924</v>
      </c>
      <c r="D2322" t="s">
        <v>23</v>
      </c>
      <c r="E2322" t="s">
        <v>26</v>
      </c>
      <c r="F2322" t="s">
        <v>62</v>
      </c>
      <c r="G2322">
        <v>7</v>
      </c>
      <c r="H2322" s="5">
        <v>434.11</v>
      </c>
      <c r="I2322" s="5">
        <v>0.1</v>
      </c>
      <c r="J2322" s="5">
        <v>2734.893</v>
      </c>
      <c r="K2322" s="5">
        <v>291.37219986170498</v>
      </c>
      <c r="L2322">
        <f>YEAR(SalesData[Order Date])</f>
        <v>2023</v>
      </c>
      <c r="M2322">
        <f>MONTH(SalesData[Order Date])</f>
        <v>10</v>
      </c>
      <c r="N2322" t="str">
        <f>TEXT(SalesData[[#This Row],[Order Date]], "mmmm")</f>
        <v>October</v>
      </c>
      <c r="O2322" s="7">
        <f>IF(SalesData[Sales]=0,0,SalesData[Profit]/SalesData[Sales])</f>
        <v>0.10653879324043207</v>
      </c>
      <c r="P2322" s="8">
        <f t="shared" si="36"/>
        <v>3.2908051612988152E-5</v>
      </c>
      <c r="Q2322" t="str">
        <f>IF(SalesData[[#This Row],[Discount]]&gt;0, "Yes", "No")</f>
        <v>Yes</v>
      </c>
      <c r="R2322" t="str">
        <f>TEXT(SalesData[[#This Row],[Order Date]],"mmm-yyyy")</f>
        <v>Oct-2023</v>
      </c>
      <c r="S2322">
        <f>YEAR(SalesData[[#This Row],[Order Date]])*100 + MONTH(SalesData[[#This Row],[Order Date]])</f>
        <v>202310</v>
      </c>
    </row>
    <row r="2323" spans="1:19" x14ac:dyDescent="0.3">
      <c r="A2323" t="s">
        <v>15945</v>
      </c>
      <c r="B2323" s="3">
        <v>45211</v>
      </c>
      <c r="C2323" t="s">
        <v>15946</v>
      </c>
      <c r="D2323" t="s">
        <v>30</v>
      </c>
      <c r="E2323" t="s">
        <v>26</v>
      </c>
      <c r="F2323" t="s">
        <v>20</v>
      </c>
      <c r="G2323">
        <v>2</v>
      </c>
      <c r="H2323" s="5">
        <v>669.29</v>
      </c>
      <c r="I2323" s="5">
        <v>0.17</v>
      </c>
      <c r="J2323" s="5">
        <v>1111.0214000000001</v>
      </c>
      <c r="K2323" s="5">
        <v>166.35644656708811</v>
      </c>
      <c r="L2323">
        <f>YEAR(SalesData[Order Date])</f>
        <v>2023</v>
      </c>
      <c r="M2323">
        <f>MONTH(SalesData[Order Date])</f>
        <v>10</v>
      </c>
      <c r="N2323" t="str">
        <f>TEXT(SalesData[[#This Row],[Order Date]], "mmmm")</f>
        <v>October</v>
      </c>
      <c r="O2323" s="7">
        <f>IF(SalesData[Sales]=0,0,SalesData[Profit]/SalesData[Sales])</f>
        <v>0.1497328913440264</v>
      </c>
      <c r="P2323" s="8">
        <f t="shared" si="36"/>
        <v>1.2700025400050801E-4</v>
      </c>
      <c r="Q2323" t="str">
        <f>IF(SalesData[[#This Row],[Discount]]&gt;0, "Yes", "No")</f>
        <v>Yes</v>
      </c>
      <c r="R2323" t="str">
        <f>TEXT(SalesData[[#This Row],[Order Date]],"mmm-yyyy")</f>
        <v>Oct-2023</v>
      </c>
      <c r="S2323">
        <f>YEAR(SalesData[[#This Row],[Order Date]])*100 + MONTH(SalesData[[#This Row],[Order Date]])</f>
        <v>202310</v>
      </c>
    </row>
    <row r="2324" spans="1:19" x14ac:dyDescent="0.3">
      <c r="A2324" t="s">
        <v>15996</v>
      </c>
      <c r="B2324" s="3">
        <v>45225</v>
      </c>
      <c r="C2324" t="s">
        <v>15997</v>
      </c>
      <c r="D2324" t="s">
        <v>13</v>
      </c>
      <c r="E2324" t="s">
        <v>14</v>
      </c>
      <c r="F2324" t="s">
        <v>15</v>
      </c>
      <c r="G2324">
        <v>2</v>
      </c>
      <c r="H2324" s="5">
        <v>162.83000000000001</v>
      </c>
      <c r="I2324" s="5">
        <v>7.0000000000000007E-2</v>
      </c>
      <c r="J2324" s="5">
        <v>302.86380000000003</v>
      </c>
      <c r="K2324" s="5">
        <v>79.877306308469983</v>
      </c>
      <c r="L2324">
        <f>YEAR(SalesData[Order Date])</f>
        <v>2023</v>
      </c>
      <c r="M2324">
        <f>MONTH(SalesData[Order Date])</f>
        <v>10</v>
      </c>
      <c r="N2324" t="str">
        <f>TEXT(SalesData[[#This Row],[Order Date]], "mmmm")</f>
        <v>October</v>
      </c>
      <c r="O2324" s="7">
        <f>IF(SalesData[Sales]=0,0,SalesData[Profit]/SalesData[Sales])</f>
        <v>0.26374002541231395</v>
      </c>
      <c r="P2324" s="8">
        <f t="shared" si="36"/>
        <v>2.1494810538598538E-4</v>
      </c>
      <c r="Q2324" t="str">
        <f>IF(SalesData[[#This Row],[Discount]]&gt;0, "Yes", "No")</f>
        <v>Yes</v>
      </c>
      <c r="R2324" t="str">
        <f>TEXT(SalesData[[#This Row],[Order Date]],"mmm-yyyy")</f>
        <v>Oct-2023</v>
      </c>
      <c r="S2324">
        <f>YEAR(SalesData[[#This Row],[Order Date]])*100 + MONTH(SalesData[[#This Row],[Order Date]])</f>
        <v>202310</v>
      </c>
    </row>
    <row r="2325" spans="1:19" x14ac:dyDescent="0.3">
      <c r="A2325" t="s">
        <v>16154</v>
      </c>
      <c r="B2325" s="3">
        <v>45211</v>
      </c>
      <c r="C2325" t="s">
        <v>16155</v>
      </c>
      <c r="D2325" t="s">
        <v>13</v>
      </c>
      <c r="E2325" t="s">
        <v>26</v>
      </c>
      <c r="F2325" t="s">
        <v>27</v>
      </c>
      <c r="G2325">
        <v>3</v>
      </c>
      <c r="H2325" s="5">
        <v>493.32</v>
      </c>
      <c r="I2325" s="5">
        <v>0.08</v>
      </c>
      <c r="J2325" s="5">
        <v>1361.5632000000001</v>
      </c>
      <c r="K2325" s="5">
        <v>117.2886260658267</v>
      </c>
      <c r="L2325">
        <f>YEAR(SalesData[Order Date])</f>
        <v>2023</v>
      </c>
      <c r="M2325">
        <f>MONTH(SalesData[Order Date])</f>
        <v>10</v>
      </c>
      <c r="N2325" t="str">
        <f>TEXT(SalesData[[#This Row],[Order Date]], "mmmm")</f>
        <v>October</v>
      </c>
      <c r="O2325" s="7">
        <f>IF(SalesData[Sales]=0,0,SalesData[Profit]/SalesData[Sales])</f>
        <v>8.6142623468250829E-2</v>
      </c>
      <c r="P2325" s="8">
        <f t="shared" si="36"/>
        <v>5.4055515013919298E-5</v>
      </c>
      <c r="Q2325" t="str">
        <f>IF(SalesData[[#This Row],[Discount]]&gt;0, "Yes", "No")</f>
        <v>Yes</v>
      </c>
      <c r="R2325" t="str">
        <f>TEXT(SalesData[[#This Row],[Order Date]],"mmm-yyyy")</f>
        <v>Oct-2023</v>
      </c>
      <c r="S2325">
        <f>YEAR(SalesData[[#This Row],[Order Date]])*100 + MONTH(SalesData[[#This Row],[Order Date]])</f>
        <v>202310</v>
      </c>
    </row>
    <row r="2326" spans="1:19" x14ac:dyDescent="0.3">
      <c r="A2326" t="s">
        <v>16184</v>
      </c>
      <c r="B2326" s="3">
        <v>45203</v>
      </c>
      <c r="C2326" t="s">
        <v>16185</v>
      </c>
      <c r="D2326" t="s">
        <v>13</v>
      </c>
      <c r="E2326" t="s">
        <v>19</v>
      </c>
      <c r="F2326" t="s">
        <v>15</v>
      </c>
      <c r="G2326">
        <v>7</v>
      </c>
      <c r="H2326" s="5">
        <v>110.97</v>
      </c>
      <c r="I2326" s="5">
        <v>0.02</v>
      </c>
      <c r="J2326" s="5">
        <v>761.25419999999997</v>
      </c>
      <c r="K2326" s="5">
        <v>86.405414158761687</v>
      </c>
      <c r="L2326">
        <f>YEAR(SalesData[Order Date])</f>
        <v>2023</v>
      </c>
      <c r="M2326">
        <f>MONTH(SalesData[Order Date])</f>
        <v>10</v>
      </c>
      <c r="N2326" t="str">
        <f>TEXT(SalesData[[#This Row],[Order Date]], "mmmm")</f>
        <v>October</v>
      </c>
      <c r="O2326" s="7">
        <f>IF(SalesData[Sales]=0,0,SalesData[Profit]/SalesData[Sales])</f>
        <v>0.11350402291213854</v>
      </c>
      <c r="P2326" s="8">
        <f t="shared" si="36"/>
        <v>2.5746984384453973E-5</v>
      </c>
      <c r="Q2326" t="str">
        <f>IF(SalesData[[#This Row],[Discount]]&gt;0, "Yes", "No")</f>
        <v>Yes</v>
      </c>
      <c r="R2326" t="str">
        <f>TEXT(SalesData[[#This Row],[Order Date]],"mmm-yyyy")</f>
        <v>Oct-2023</v>
      </c>
      <c r="S2326">
        <f>YEAR(SalesData[[#This Row],[Order Date]])*100 + MONTH(SalesData[[#This Row],[Order Date]])</f>
        <v>202310</v>
      </c>
    </row>
    <row r="2327" spans="1:19" x14ac:dyDescent="0.3">
      <c r="A2327" t="s">
        <v>16204</v>
      </c>
      <c r="B2327" s="3">
        <v>45211</v>
      </c>
      <c r="C2327" t="s">
        <v>16205</v>
      </c>
      <c r="D2327" t="s">
        <v>30</v>
      </c>
      <c r="E2327" t="s">
        <v>19</v>
      </c>
      <c r="F2327" t="s">
        <v>15</v>
      </c>
      <c r="G2327">
        <v>3</v>
      </c>
      <c r="H2327" s="5">
        <v>896.23</v>
      </c>
      <c r="I2327" s="5">
        <v>0.02</v>
      </c>
      <c r="J2327" s="5">
        <v>2634.9162000000001</v>
      </c>
      <c r="K2327" s="5">
        <v>681.73837673469461</v>
      </c>
      <c r="L2327">
        <f>YEAR(SalesData[Order Date])</f>
        <v>2023</v>
      </c>
      <c r="M2327">
        <f>MONTH(SalesData[Order Date])</f>
        <v>10</v>
      </c>
      <c r="N2327" t="str">
        <f>TEXT(SalesData[[#This Row],[Order Date]], "mmmm")</f>
        <v>October</v>
      </c>
      <c r="O2327" s="7">
        <f>IF(SalesData[Sales]=0,0,SalesData[Profit]/SalesData[Sales])</f>
        <v>0.258732470024927</v>
      </c>
      <c r="P2327" s="8">
        <f t="shared" si="36"/>
        <v>7.4385667369611222E-6</v>
      </c>
      <c r="Q2327" t="str">
        <f>IF(SalesData[[#This Row],[Discount]]&gt;0, "Yes", "No")</f>
        <v>Yes</v>
      </c>
      <c r="R2327" t="str">
        <f>TEXT(SalesData[[#This Row],[Order Date]],"mmm-yyyy")</f>
        <v>Oct-2023</v>
      </c>
      <c r="S2327">
        <f>YEAR(SalesData[[#This Row],[Order Date]])*100 + MONTH(SalesData[[#This Row],[Order Date]])</f>
        <v>202310</v>
      </c>
    </row>
    <row r="2328" spans="1:19" x14ac:dyDescent="0.3">
      <c r="A2328" t="s">
        <v>16218</v>
      </c>
      <c r="B2328" s="3">
        <v>45212</v>
      </c>
      <c r="C2328" t="s">
        <v>16219</v>
      </c>
      <c r="D2328" t="s">
        <v>23</v>
      </c>
      <c r="E2328" t="s">
        <v>14</v>
      </c>
      <c r="F2328" t="s">
        <v>34</v>
      </c>
      <c r="G2328">
        <v>9</v>
      </c>
      <c r="H2328" s="5">
        <v>247.92</v>
      </c>
      <c r="I2328" s="5">
        <v>0.27</v>
      </c>
      <c r="J2328" s="5">
        <v>1628.8344</v>
      </c>
      <c r="K2328" s="5">
        <v>215.8577548027119</v>
      </c>
      <c r="L2328">
        <f>YEAR(SalesData[Order Date])</f>
        <v>2023</v>
      </c>
      <c r="M2328">
        <f>MONTH(SalesData[Order Date])</f>
        <v>10</v>
      </c>
      <c r="N2328" t="str">
        <f>TEXT(SalesData[[#This Row],[Order Date]], "mmmm")</f>
        <v>October</v>
      </c>
      <c r="O2328" s="7">
        <f>IF(SalesData[Sales]=0,0,SalesData[Profit]/SalesData[Sales])</f>
        <v>0.13252283645452964</v>
      </c>
      <c r="P2328" s="8">
        <f t="shared" si="36"/>
        <v>1.2100677637947727E-4</v>
      </c>
      <c r="Q2328" t="str">
        <f>IF(SalesData[[#This Row],[Discount]]&gt;0, "Yes", "No")</f>
        <v>Yes</v>
      </c>
      <c r="R2328" t="str">
        <f>TEXT(SalesData[[#This Row],[Order Date]],"mmm-yyyy")</f>
        <v>Oct-2023</v>
      </c>
      <c r="S2328">
        <f>YEAR(SalesData[[#This Row],[Order Date]])*100 + MONTH(SalesData[[#This Row],[Order Date]])</f>
        <v>202310</v>
      </c>
    </row>
    <row r="2329" spans="1:19" x14ac:dyDescent="0.3">
      <c r="A2329" t="s">
        <v>16317</v>
      </c>
      <c r="B2329" s="3">
        <v>45214</v>
      </c>
      <c r="C2329" t="s">
        <v>16318</v>
      </c>
      <c r="D2329" t="s">
        <v>13</v>
      </c>
      <c r="E2329" t="s">
        <v>19</v>
      </c>
      <c r="F2329" t="s">
        <v>34</v>
      </c>
      <c r="G2329">
        <v>4</v>
      </c>
      <c r="H2329" s="5">
        <v>501</v>
      </c>
      <c r="I2329" s="5">
        <v>0.06</v>
      </c>
      <c r="J2329" s="5">
        <v>1883.76</v>
      </c>
      <c r="K2329" s="5">
        <v>118.9657615077293</v>
      </c>
      <c r="L2329">
        <f>YEAR(SalesData[Order Date])</f>
        <v>2023</v>
      </c>
      <c r="M2329">
        <f>MONTH(SalesData[Order Date])</f>
        <v>10</v>
      </c>
      <c r="N2329" t="str">
        <f>TEXT(SalesData[[#This Row],[Order Date]], "mmmm")</f>
        <v>October</v>
      </c>
      <c r="O2329" s="7">
        <f>IF(SalesData[Sales]=0,0,SalesData[Profit]/SalesData[Sales])</f>
        <v>6.3153353669113524E-2</v>
      </c>
      <c r="P2329" s="8">
        <f t="shared" si="36"/>
        <v>2.9940119760479042E-5</v>
      </c>
      <c r="Q2329" t="str">
        <f>IF(SalesData[[#This Row],[Discount]]&gt;0, "Yes", "No")</f>
        <v>Yes</v>
      </c>
      <c r="R2329" t="str">
        <f>TEXT(SalesData[[#This Row],[Order Date]],"mmm-yyyy")</f>
        <v>Oct-2023</v>
      </c>
      <c r="S2329">
        <f>YEAR(SalesData[[#This Row],[Order Date]])*100 + MONTH(SalesData[[#This Row],[Order Date]])</f>
        <v>202310</v>
      </c>
    </row>
    <row r="2330" spans="1:19" x14ac:dyDescent="0.3">
      <c r="A2330" t="s">
        <v>16464</v>
      </c>
      <c r="B2330" s="3">
        <v>45215</v>
      </c>
      <c r="C2330" t="s">
        <v>16465</v>
      </c>
      <c r="D2330" t="s">
        <v>13</v>
      </c>
      <c r="E2330" t="s">
        <v>19</v>
      </c>
      <c r="F2330" t="s">
        <v>27</v>
      </c>
      <c r="G2330">
        <v>3</v>
      </c>
      <c r="H2330" s="5">
        <v>584.33000000000004</v>
      </c>
      <c r="I2330" s="5">
        <v>0.3</v>
      </c>
      <c r="J2330" s="5">
        <v>1227.0930000000001</v>
      </c>
      <c r="K2330" s="5">
        <v>188.94856924453151</v>
      </c>
      <c r="L2330">
        <f>YEAR(SalesData[Order Date])</f>
        <v>2023</v>
      </c>
      <c r="M2330">
        <f>MONTH(SalesData[Order Date])</f>
        <v>10</v>
      </c>
      <c r="N2330" t="str">
        <f>TEXT(SalesData[[#This Row],[Order Date]], "mmmm")</f>
        <v>October</v>
      </c>
      <c r="O2330" s="7">
        <f>IF(SalesData[Sales]=0,0,SalesData[Profit]/SalesData[Sales])</f>
        <v>0.15398064306823647</v>
      </c>
      <c r="P2330" s="8">
        <f t="shared" si="36"/>
        <v>1.7113617305289817E-4</v>
      </c>
      <c r="Q2330" t="str">
        <f>IF(SalesData[[#This Row],[Discount]]&gt;0, "Yes", "No")</f>
        <v>Yes</v>
      </c>
      <c r="R2330" t="str">
        <f>TEXT(SalesData[[#This Row],[Order Date]],"mmm-yyyy")</f>
        <v>Oct-2023</v>
      </c>
      <c r="S2330">
        <f>YEAR(SalesData[[#This Row],[Order Date]])*100 + MONTH(SalesData[[#This Row],[Order Date]])</f>
        <v>202310</v>
      </c>
    </row>
    <row r="2331" spans="1:19" x14ac:dyDescent="0.3">
      <c r="A2331" t="s">
        <v>16673</v>
      </c>
      <c r="B2331" s="3">
        <v>45228</v>
      </c>
      <c r="C2331" t="s">
        <v>16674</v>
      </c>
      <c r="D2331" t="s">
        <v>30</v>
      </c>
      <c r="E2331" t="s">
        <v>26</v>
      </c>
      <c r="F2331" t="s">
        <v>20</v>
      </c>
      <c r="G2331">
        <v>3</v>
      </c>
      <c r="H2331" s="5">
        <v>906.41</v>
      </c>
      <c r="I2331" s="5">
        <v>0.17</v>
      </c>
      <c r="J2331" s="5">
        <v>2256.9609</v>
      </c>
      <c r="K2331" s="5">
        <v>376.53582904977151</v>
      </c>
      <c r="L2331">
        <f>YEAR(SalesData[Order Date])</f>
        <v>2023</v>
      </c>
      <c r="M2331">
        <f>MONTH(SalesData[Order Date])</f>
        <v>10</v>
      </c>
      <c r="N2331" t="str">
        <f>TEXT(SalesData[[#This Row],[Order Date]], "mmmm")</f>
        <v>October</v>
      </c>
      <c r="O2331" s="7">
        <f>IF(SalesData[Sales]=0,0,SalesData[Profit]/SalesData[Sales])</f>
        <v>0.16683312017047858</v>
      </c>
      <c r="P2331" s="8">
        <f t="shared" si="36"/>
        <v>6.2517698024808498E-5</v>
      </c>
      <c r="Q2331" t="str">
        <f>IF(SalesData[[#This Row],[Discount]]&gt;0, "Yes", "No")</f>
        <v>Yes</v>
      </c>
      <c r="R2331" t="str">
        <f>TEXT(SalesData[[#This Row],[Order Date]],"mmm-yyyy")</f>
        <v>Oct-2023</v>
      </c>
      <c r="S2331">
        <f>YEAR(SalesData[[#This Row],[Order Date]])*100 + MONTH(SalesData[[#This Row],[Order Date]])</f>
        <v>202310</v>
      </c>
    </row>
    <row r="2332" spans="1:19" x14ac:dyDescent="0.3">
      <c r="A2332" t="s">
        <v>16675</v>
      </c>
      <c r="B2332" s="3">
        <v>45219</v>
      </c>
      <c r="C2332" t="s">
        <v>16676</v>
      </c>
      <c r="D2332" t="s">
        <v>23</v>
      </c>
      <c r="E2332" t="s">
        <v>14</v>
      </c>
      <c r="F2332" t="s">
        <v>34</v>
      </c>
      <c r="G2332">
        <v>8</v>
      </c>
      <c r="H2332" s="5">
        <v>71.27</v>
      </c>
      <c r="I2332" s="5">
        <v>0.1</v>
      </c>
      <c r="J2332" s="5">
        <v>513.14400000000001</v>
      </c>
      <c r="K2332" s="5">
        <v>39.332737701250792</v>
      </c>
      <c r="L2332">
        <f>YEAR(SalesData[Order Date])</f>
        <v>2023</v>
      </c>
      <c r="M2332">
        <f>MONTH(SalesData[Order Date])</f>
        <v>10</v>
      </c>
      <c r="N2332" t="str">
        <f>TEXT(SalesData[[#This Row],[Order Date]], "mmmm")</f>
        <v>October</v>
      </c>
      <c r="O2332" s="7">
        <f>IF(SalesData[Sales]=0,0,SalesData[Profit]/SalesData[Sales])</f>
        <v>7.665048738999343E-2</v>
      </c>
      <c r="P2332" s="8">
        <f t="shared" si="36"/>
        <v>1.7538936438894347E-4</v>
      </c>
      <c r="Q2332" t="str">
        <f>IF(SalesData[[#This Row],[Discount]]&gt;0, "Yes", "No")</f>
        <v>Yes</v>
      </c>
      <c r="R2332" t="str">
        <f>TEXT(SalesData[[#This Row],[Order Date]],"mmm-yyyy")</f>
        <v>Oct-2023</v>
      </c>
      <c r="S2332">
        <f>YEAR(SalesData[[#This Row],[Order Date]])*100 + MONTH(SalesData[[#This Row],[Order Date]])</f>
        <v>202310</v>
      </c>
    </row>
    <row r="2333" spans="1:19" x14ac:dyDescent="0.3">
      <c r="A2333" t="s">
        <v>16745</v>
      </c>
      <c r="B2333" s="3">
        <v>45212</v>
      </c>
      <c r="C2333" t="s">
        <v>16746</v>
      </c>
      <c r="D2333" t="s">
        <v>23</v>
      </c>
      <c r="E2333" t="s">
        <v>14</v>
      </c>
      <c r="F2333" t="s">
        <v>62</v>
      </c>
      <c r="G2333">
        <v>2</v>
      </c>
      <c r="H2333" s="5">
        <v>616.19000000000005</v>
      </c>
      <c r="I2333" s="5">
        <v>0.22</v>
      </c>
      <c r="J2333" s="5">
        <v>961.2564000000001</v>
      </c>
      <c r="K2333" s="5">
        <v>123.9706039611217</v>
      </c>
      <c r="L2333">
        <f>YEAR(SalesData[Order Date])</f>
        <v>2023</v>
      </c>
      <c r="M2333">
        <f>MONTH(SalesData[Order Date])</f>
        <v>10</v>
      </c>
      <c r="N2333" t="str">
        <f>TEXT(SalesData[[#This Row],[Order Date]], "mmmm")</f>
        <v>October</v>
      </c>
      <c r="O2333" s="7">
        <f>IF(SalesData[Sales]=0,0,SalesData[Profit]/SalesData[Sales])</f>
        <v>0.12896725989145216</v>
      </c>
      <c r="P2333" s="8">
        <f t="shared" si="36"/>
        <v>1.7851636670507471E-4</v>
      </c>
      <c r="Q2333" t="str">
        <f>IF(SalesData[[#This Row],[Discount]]&gt;0, "Yes", "No")</f>
        <v>Yes</v>
      </c>
      <c r="R2333" t="str">
        <f>TEXT(SalesData[[#This Row],[Order Date]],"mmm-yyyy")</f>
        <v>Oct-2023</v>
      </c>
      <c r="S2333">
        <f>YEAR(SalesData[[#This Row],[Order Date]])*100 + MONTH(SalesData[[#This Row],[Order Date]])</f>
        <v>202310</v>
      </c>
    </row>
    <row r="2334" spans="1:19" x14ac:dyDescent="0.3">
      <c r="A2334" t="s">
        <v>16784</v>
      </c>
      <c r="B2334" s="3">
        <v>45225</v>
      </c>
      <c r="C2334" t="s">
        <v>16785</v>
      </c>
      <c r="D2334" t="s">
        <v>23</v>
      </c>
      <c r="E2334" t="s">
        <v>26</v>
      </c>
      <c r="F2334" t="s">
        <v>91</v>
      </c>
      <c r="G2334">
        <v>7</v>
      </c>
      <c r="H2334" s="5">
        <v>810.56</v>
      </c>
      <c r="I2334" s="5">
        <v>0.04</v>
      </c>
      <c r="J2334" s="5">
        <v>5446.9632000000001</v>
      </c>
      <c r="K2334" s="5">
        <v>285.9353033359439</v>
      </c>
      <c r="L2334">
        <f>YEAR(SalesData[Order Date])</f>
        <v>2023</v>
      </c>
      <c r="M2334">
        <f>MONTH(SalesData[Order Date])</f>
        <v>10</v>
      </c>
      <c r="N2334" t="str">
        <f>TEXT(SalesData[[#This Row],[Order Date]], "mmmm")</f>
        <v>October</v>
      </c>
      <c r="O2334" s="7">
        <f>IF(SalesData[Sales]=0,0,SalesData[Profit]/SalesData[Sales])</f>
        <v>5.2494443754630818E-2</v>
      </c>
      <c r="P2334" s="8">
        <f t="shared" si="36"/>
        <v>7.0497997856860867E-6</v>
      </c>
      <c r="Q2334" t="str">
        <f>IF(SalesData[[#This Row],[Discount]]&gt;0, "Yes", "No")</f>
        <v>Yes</v>
      </c>
      <c r="R2334" t="str">
        <f>TEXT(SalesData[[#This Row],[Order Date]],"mmm-yyyy")</f>
        <v>Oct-2023</v>
      </c>
      <c r="S2334">
        <f>YEAR(SalesData[[#This Row],[Order Date]])*100 + MONTH(SalesData[[#This Row],[Order Date]])</f>
        <v>202310</v>
      </c>
    </row>
    <row r="2335" spans="1:19" x14ac:dyDescent="0.3">
      <c r="A2335" t="s">
        <v>16815</v>
      </c>
      <c r="B2335" s="3">
        <v>45221</v>
      </c>
      <c r="C2335" t="s">
        <v>16816</v>
      </c>
      <c r="D2335" t="s">
        <v>18</v>
      </c>
      <c r="E2335" t="s">
        <v>26</v>
      </c>
      <c r="F2335" t="s">
        <v>31</v>
      </c>
      <c r="G2335">
        <v>8</v>
      </c>
      <c r="H2335" s="5">
        <v>676.5</v>
      </c>
      <c r="I2335" s="5">
        <v>0.14000000000000001</v>
      </c>
      <c r="J2335" s="5">
        <v>4654.32</v>
      </c>
      <c r="K2335" s="5">
        <v>1289.780607894905</v>
      </c>
      <c r="L2335">
        <f>YEAR(SalesData[Order Date])</f>
        <v>2023</v>
      </c>
      <c r="M2335">
        <f>MONTH(SalesData[Order Date])</f>
        <v>10</v>
      </c>
      <c r="N2335" t="str">
        <f>TEXT(SalesData[[#This Row],[Order Date]], "mmmm")</f>
        <v>October</v>
      </c>
      <c r="O2335" s="7">
        <f>IF(SalesData[Sales]=0,0,SalesData[Profit]/SalesData[Sales])</f>
        <v>0.27711472522192393</v>
      </c>
      <c r="P2335" s="8">
        <f t="shared" si="36"/>
        <v>2.5868440502586847E-5</v>
      </c>
      <c r="Q2335" t="str">
        <f>IF(SalesData[[#This Row],[Discount]]&gt;0, "Yes", "No")</f>
        <v>Yes</v>
      </c>
      <c r="R2335" t="str">
        <f>TEXT(SalesData[[#This Row],[Order Date]],"mmm-yyyy")</f>
        <v>Oct-2023</v>
      </c>
      <c r="S2335">
        <f>YEAR(SalesData[[#This Row],[Order Date]])*100 + MONTH(SalesData[[#This Row],[Order Date]])</f>
        <v>202310</v>
      </c>
    </row>
    <row r="2336" spans="1:19" x14ac:dyDescent="0.3">
      <c r="A2336" t="s">
        <v>16849</v>
      </c>
      <c r="B2336" s="3">
        <v>45215</v>
      </c>
      <c r="C2336" t="s">
        <v>16850</v>
      </c>
      <c r="D2336" t="s">
        <v>23</v>
      </c>
      <c r="E2336" t="s">
        <v>26</v>
      </c>
      <c r="F2336" t="s">
        <v>34</v>
      </c>
      <c r="G2336">
        <v>6</v>
      </c>
      <c r="H2336" s="5">
        <v>229.97</v>
      </c>
      <c r="I2336" s="5">
        <v>0.05</v>
      </c>
      <c r="J2336" s="5">
        <v>1310.829</v>
      </c>
      <c r="K2336" s="5">
        <v>66.211940239588159</v>
      </c>
      <c r="L2336">
        <f>YEAR(SalesData[Order Date])</f>
        <v>2023</v>
      </c>
      <c r="M2336">
        <f>MONTH(SalesData[Order Date])</f>
        <v>10</v>
      </c>
      <c r="N2336" t="str">
        <f>TEXT(SalesData[[#This Row],[Order Date]], "mmmm")</f>
        <v>October</v>
      </c>
      <c r="O2336" s="7">
        <f>IF(SalesData[Sales]=0,0,SalesData[Profit]/SalesData[Sales])</f>
        <v>5.051150092009573E-2</v>
      </c>
      <c r="P2336" s="8">
        <f t="shared" si="36"/>
        <v>3.6236610572393504E-5</v>
      </c>
      <c r="Q2336" t="str">
        <f>IF(SalesData[[#This Row],[Discount]]&gt;0, "Yes", "No")</f>
        <v>Yes</v>
      </c>
      <c r="R2336" t="str">
        <f>TEXT(SalesData[[#This Row],[Order Date]],"mmm-yyyy")</f>
        <v>Oct-2023</v>
      </c>
      <c r="S2336">
        <f>YEAR(SalesData[[#This Row],[Order Date]])*100 + MONTH(SalesData[[#This Row],[Order Date]])</f>
        <v>202310</v>
      </c>
    </row>
    <row r="2337" spans="1:19" x14ac:dyDescent="0.3">
      <c r="A2337" t="s">
        <v>16869</v>
      </c>
      <c r="B2337" s="3">
        <v>45229</v>
      </c>
      <c r="C2337" t="s">
        <v>16870</v>
      </c>
      <c r="D2337" t="s">
        <v>23</v>
      </c>
      <c r="E2337" t="s">
        <v>26</v>
      </c>
      <c r="F2337" t="s">
        <v>62</v>
      </c>
      <c r="G2337">
        <v>6</v>
      </c>
      <c r="H2337" s="5">
        <v>575.87</v>
      </c>
      <c r="I2337" s="5">
        <v>0</v>
      </c>
      <c r="J2337" s="5">
        <v>3455.22</v>
      </c>
      <c r="K2337" s="5">
        <v>714.84569021152504</v>
      </c>
      <c r="L2337">
        <f>YEAR(SalesData[Order Date])</f>
        <v>2023</v>
      </c>
      <c r="M2337">
        <f>MONTH(SalesData[Order Date])</f>
        <v>10</v>
      </c>
      <c r="N2337" t="str">
        <f>TEXT(SalesData[[#This Row],[Order Date]], "mmmm")</f>
        <v>October</v>
      </c>
      <c r="O2337" s="7">
        <f>IF(SalesData[Sales]=0,0,SalesData[Profit]/SalesData[Sales])</f>
        <v>0.20688861786269039</v>
      </c>
      <c r="P2337" s="8">
        <f t="shared" si="36"/>
        <v>0</v>
      </c>
      <c r="Q2337" t="str">
        <f>IF(SalesData[[#This Row],[Discount]]&gt;0, "Yes", "No")</f>
        <v>No</v>
      </c>
      <c r="R2337" t="str">
        <f>TEXT(SalesData[[#This Row],[Order Date]],"mmm-yyyy")</f>
        <v>Oct-2023</v>
      </c>
      <c r="S2337">
        <f>YEAR(SalesData[[#This Row],[Order Date]])*100 + MONTH(SalesData[[#This Row],[Order Date]])</f>
        <v>202310</v>
      </c>
    </row>
    <row r="2338" spans="1:19" x14ac:dyDescent="0.3">
      <c r="A2338" t="s">
        <v>16885</v>
      </c>
      <c r="B2338" s="3">
        <v>45208</v>
      </c>
      <c r="C2338" t="s">
        <v>16886</v>
      </c>
      <c r="D2338" t="s">
        <v>18</v>
      </c>
      <c r="E2338" t="s">
        <v>14</v>
      </c>
      <c r="F2338" t="s">
        <v>20</v>
      </c>
      <c r="G2338">
        <v>1</v>
      </c>
      <c r="H2338" s="5">
        <v>532.89</v>
      </c>
      <c r="I2338" s="5">
        <v>0.01</v>
      </c>
      <c r="J2338" s="5">
        <v>527.56110000000001</v>
      </c>
      <c r="K2338" s="5">
        <v>125.9786104516181</v>
      </c>
      <c r="L2338">
        <f>YEAR(SalesData[Order Date])</f>
        <v>2023</v>
      </c>
      <c r="M2338">
        <f>MONTH(SalesData[Order Date])</f>
        <v>10</v>
      </c>
      <c r="N2338" t="str">
        <f>TEXT(SalesData[[#This Row],[Order Date]], "mmmm")</f>
        <v>October</v>
      </c>
      <c r="O2338" s="7">
        <f>IF(SalesData[Sales]=0,0,SalesData[Profit]/SalesData[Sales])</f>
        <v>0.23879435093227702</v>
      </c>
      <c r="P2338" s="8">
        <f t="shared" si="36"/>
        <v>1.8765598904089025E-5</v>
      </c>
      <c r="Q2338" t="str">
        <f>IF(SalesData[[#This Row],[Discount]]&gt;0, "Yes", "No")</f>
        <v>Yes</v>
      </c>
      <c r="R2338" t="str">
        <f>TEXT(SalesData[[#This Row],[Order Date]],"mmm-yyyy")</f>
        <v>Oct-2023</v>
      </c>
      <c r="S2338">
        <f>YEAR(SalesData[[#This Row],[Order Date]])*100 + MONTH(SalesData[[#This Row],[Order Date]])</f>
        <v>202310</v>
      </c>
    </row>
    <row r="2339" spans="1:19" x14ac:dyDescent="0.3">
      <c r="A2339" t="s">
        <v>16948</v>
      </c>
      <c r="B2339" s="3">
        <v>45201</v>
      </c>
      <c r="C2339" t="s">
        <v>16949</v>
      </c>
      <c r="D2339" t="s">
        <v>23</v>
      </c>
      <c r="E2339" t="s">
        <v>26</v>
      </c>
      <c r="F2339" t="s">
        <v>91</v>
      </c>
      <c r="G2339">
        <v>8</v>
      </c>
      <c r="H2339" s="5">
        <v>808.83</v>
      </c>
      <c r="I2339" s="5">
        <v>0.19</v>
      </c>
      <c r="J2339" s="5">
        <v>5241.2184000000007</v>
      </c>
      <c r="K2339" s="5">
        <v>370.84029802117669</v>
      </c>
      <c r="L2339">
        <f>YEAR(SalesData[Order Date])</f>
        <v>2023</v>
      </c>
      <c r="M2339">
        <f>MONTH(SalesData[Order Date])</f>
        <v>10</v>
      </c>
      <c r="N2339" t="str">
        <f>TEXT(SalesData[[#This Row],[Order Date]], "mmmm")</f>
        <v>October</v>
      </c>
      <c r="O2339" s="7">
        <f>IF(SalesData[Sales]=0,0,SalesData[Profit]/SalesData[Sales])</f>
        <v>7.0754597446497675E-2</v>
      </c>
      <c r="P2339" s="8">
        <f t="shared" si="36"/>
        <v>2.936340145642471E-5</v>
      </c>
      <c r="Q2339" t="str">
        <f>IF(SalesData[[#This Row],[Discount]]&gt;0, "Yes", "No")</f>
        <v>Yes</v>
      </c>
      <c r="R2339" t="str">
        <f>TEXT(SalesData[[#This Row],[Order Date]],"mmm-yyyy")</f>
        <v>Oct-2023</v>
      </c>
      <c r="S2339">
        <f>YEAR(SalesData[[#This Row],[Order Date]])*100 + MONTH(SalesData[[#This Row],[Order Date]])</f>
        <v>202310</v>
      </c>
    </row>
    <row r="2340" spans="1:19" x14ac:dyDescent="0.3">
      <c r="A2340" t="s">
        <v>16954</v>
      </c>
      <c r="B2340" s="3">
        <v>45213</v>
      </c>
      <c r="C2340" t="s">
        <v>16955</v>
      </c>
      <c r="D2340" t="s">
        <v>13</v>
      </c>
      <c r="E2340" t="s">
        <v>14</v>
      </c>
      <c r="F2340" t="s">
        <v>44</v>
      </c>
      <c r="G2340">
        <v>4</v>
      </c>
      <c r="H2340" s="5">
        <v>69.44</v>
      </c>
      <c r="I2340" s="5">
        <v>0.08</v>
      </c>
      <c r="J2340" s="5">
        <v>255.53919999999999</v>
      </c>
      <c r="K2340" s="5">
        <v>25.385837986702491</v>
      </c>
      <c r="L2340">
        <f>YEAR(SalesData[Order Date])</f>
        <v>2023</v>
      </c>
      <c r="M2340">
        <f>MONTH(SalesData[Order Date])</f>
        <v>10</v>
      </c>
      <c r="N2340" t="str">
        <f>TEXT(SalesData[[#This Row],[Order Date]], "mmmm")</f>
        <v>October</v>
      </c>
      <c r="O2340" s="7">
        <f>IF(SalesData[Sales]=0,0,SalesData[Profit]/SalesData[Sales])</f>
        <v>9.9342245677776608E-2</v>
      </c>
      <c r="P2340" s="8">
        <f t="shared" si="36"/>
        <v>2.880184331797235E-4</v>
      </c>
      <c r="Q2340" t="str">
        <f>IF(SalesData[[#This Row],[Discount]]&gt;0, "Yes", "No")</f>
        <v>Yes</v>
      </c>
      <c r="R2340" t="str">
        <f>TEXT(SalesData[[#This Row],[Order Date]],"mmm-yyyy")</f>
        <v>Oct-2023</v>
      </c>
      <c r="S2340">
        <f>YEAR(SalesData[[#This Row],[Order Date]])*100 + MONTH(SalesData[[#This Row],[Order Date]])</f>
        <v>202310</v>
      </c>
    </row>
    <row r="2341" spans="1:19" x14ac:dyDescent="0.3">
      <c r="A2341" t="s">
        <v>17034</v>
      </c>
      <c r="B2341" s="3">
        <v>45221</v>
      </c>
      <c r="C2341" t="s">
        <v>17035</v>
      </c>
      <c r="D2341" t="s">
        <v>30</v>
      </c>
      <c r="E2341" t="s">
        <v>14</v>
      </c>
      <c r="F2341" t="s">
        <v>91</v>
      </c>
      <c r="G2341">
        <v>9</v>
      </c>
      <c r="H2341" s="5">
        <v>484.67</v>
      </c>
      <c r="I2341" s="5">
        <v>0.26</v>
      </c>
      <c r="J2341" s="5">
        <v>3227.9022</v>
      </c>
      <c r="K2341" s="5">
        <v>736.17725011747405</v>
      </c>
      <c r="L2341">
        <f>YEAR(SalesData[Order Date])</f>
        <v>2023</v>
      </c>
      <c r="M2341">
        <f>MONTH(SalesData[Order Date])</f>
        <v>10</v>
      </c>
      <c r="N2341" t="str">
        <f>TEXT(SalesData[[#This Row],[Order Date]], "mmmm")</f>
        <v>October</v>
      </c>
      <c r="O2341" s="7">
        <f>IF(SalesData[Sales]=0,0,SalesData[Profit]/SalesData[Sales])</f>
        <v>0.22806677665682498</v>
      </c>
      <c r="P2341" s="8">
        <f t="shared" si="36"/>
        <v>5.9605275525386119E-5</v>
      </c>
      <c r="Q2341" t="str">
        <f>IF(SalesData[[#This Row],[Discount]]&gt;0, "Yes", "No")</f>
        <v>Yes</v>
      </c>
      <c r="R2341" t="str">
        <f>TEXT(SalesData[[#This Row],[Order Date]],"mmm-yyyy")</f>
        <v>Oct-2023</v>
      </c>
      <c r="S2341">
        <f>YEAR(SalesData[[#This Row],[Order Date]])*100 + MONTH(SalesData[[#This Row],[Order Date]])</f>
        <v>202310</v>
      </c>
    </row>
    <row r="2342" spans="1:19" x14ac:dyDescent="0.3">
      <c r="A2342" t="s">
        <v>17059</v>
      </c>
      <c r="B2342" s="3">
        <v>45214</v>
      </c>
      <c r="C2342" t="s">
        <v>17060</v>
      </c>
      <c r="D2342" t="s">
        <v>18</v>
      </c>
      <c r="E2342" t="s">
        <v>14</v>
      </c>
      <c r="F2342" t="s">
        <v>31</v>
      </c>
      <c r="G2342">
        <v>5</v>
      </c>
      <c r="H2342" s="5">
        <v>527.91999999999996</v>
      </c>
      <c r="I2342" s="5">
        <v>0.13</v>
      </c>
      <c r="J2342" s="5">
        <v>2296.4520000000002</v>
      </c>
      <c r="K2342" s="5">
        <v>305.11525637629961</v>
      </c>
      <c r="L2342">
        <f>YEAR(SalesData[Order Date])</f>
        <v>2023</v>
      </c>
      <c r="M2342">
        <f>MONTH(SalesData[Order Date])</f>
        <v>10</v>
      </c>
      <c r="N2342" t="str">
        <f>TEXT(SalesData[[#This Row],[Order Date]], "mmmm")</f>
        <v>October</v>
      </c>
      <c r="O2342" s="7">
        <f>IF(SalesData[Sales]=0,0,SalesData[Profit]/SalesData[Sales])</f>
        <v>0.13286376391768676</v>
      </c>
      <c r="P2342" s="8">
        <f t="shared" si="36"/>
        <v>4.9249886346416126E-5</v>
      </c>
      <c r="Q2342" t="str">
        <f>IF(SalesData[[#This Row],[Discount]]&gt;0, "Yes", "No")</f>
        <v>Yes</v>
      </c>
      <c r="R2342" t="str">
        <f>TEXT(SalesData[[#This Row],[Order Date]],"mmm-yyyy")</f>
        <v>Oct-2023</v>
      </c>
      <c r="S2342">
        <f>YEAR(SalesData[[#This Row],[Order Date]])*100 + MONTH(SalesData[[#This Row],[Order Date]])</f>
        <v>202310</v>
      </c>
    </row>
    <row r="2343" spans="1:19" x14ac:dyDescent="0.3">
      <c r="A2343" t="s">
        <v>17132</v>
      </c>
      <c r="B2343" s="3">
        <v>45210</v>
      </c>
      <c r="C2343" t="s">
        <v>17133</v>
      </c>
      <c r="D2343" t="s">
        <v>13</v>
      </c>
      <c r="E2343" t="s">
        <v>19</v>
      </c>
      <c r="F2343" t="s">
        <v>34</v>
      </c>
      <c r="G2343">
        <v>8</v>
      </c>
      <c r="H2343" s="5">
        <v>132.28</v>
      </c>
      <c r="I2343" s="5">
        <v>0.09</v>
      </c>
      <c r="J2343" s="5">
        <v>962.99840000000006</v>
      </c>
      <c r="K2343" s="5">
        <v>257.45122983910602</v>
      </c>
      <c r="L2343">
        <f>YEAR(SalesData[Order Date])</f>
        <v>2023</v>
      </c>
      <c r="M2343">
        <f>MONTH(SalesData[Order Date])</f>
        <v>10</v>
      </c>
      <c r="N2343" t="str">
        <f>TEXT(SalesData[[#This Row],[Order Date]], "mmmm")</f>
        <v>October</v>
      </c>
      <c r="O2343" s="7">
        <f>IF(SalesData[Sales]=0,0,SalesData[Profit]/SalesData[Sales])</f>
        <v>0.26734336198181224</v>
      </c>
      <c r="P2343" s="8">
        <f t="shared" si="36"/>
        <v>8.5046870275173864E-5</v>
      </c>
      <c r="Q2343" t="str">
        <f>IF(SalesData[[#This Row],[Discount]]&gt;0, "Yes", "No")</f>
        <v>Yes</v>
      </c>
      <c r="R2343" t="str">
        <f>TEXT(SalesData[[#This Row],[Order Date]],"mmm-yyyy")</f>
        <v>Oct-2023</v>
      </c>
      <c r="S2343">
        <f>YEAR(SalesData[[#This Row],[Order Date]])*100 + MONTH(SalesData[[#This Row],[Order Date]])</f>
        <v>202310</v>
      </c>
    </row>
    <row r="2344" spans="1:19" x14ac:dyDescent="0.3">
      <c r="A2344" t="s">
        <v>17134</v>
      </c>
      <c r="B2344" s="3">
        <v>45226</v>
      </c>
      <c r="C2344" t="s">
        <v>17135</v>
      </c>
      <c r="D2344" t="s">
        <v>23</v>
      </c>
      <c r="E2344" t="s">
        <v>26</v>
      </c>
      <c r="F2344" t="s">
        <v>62</v>
      </c>
      <c r="G2344">
        <v>6</v>
      </c>
      <c r="H2344" s="5">
        <v>415.79</v>
      </c>
      <c r="I2344" s="5">
        <v>0.01</v>
      </c>
      <c r="J2344" s="5">
        <v>2469.7926000000002</v>
      </c>
      <c r="K2344" s="5">
        <v>402.87001205603372</v>
      </c>
      <c r="L2344">
        <f>YEAR(SalesData[Order Date])</f>
        <v>2023</v>
      </c>
      <c r="M2344">
        <f>MONTH(SalesData[Order Date])</f>
        <v>10</v>
      </c>
      <c r="N2344" t="str">
        <f>TEXT(SalesData[[#This Row],[Order Date]], "mmmm")</f>
        <v>October</v>
      </c>
      <c r="O2344" s="7">
        <f>IF(SalesData[Sales]=0,0,SalesData[Profit]/SalesData[Sales])</f>
        <v>0.1631189647487136</v>
      </c>
      <c r="P2344" s="8">
        <f t="shared" si="36"/>
        <v>4.0084337445986355E-6</v>
      </c>
      <c r="Q2344" t="str">
        <f>IF(SalesData[[#This Row],[Discount]]&gt;0, "Yes", "No")</f>
        <v>Yes</v>
      </c>
      <c r="R2344" t="str">
        <f>TEXT(SalesData[[#This Row],[Order Date]],"mmm-yyyy")</f>
        <v>Oct-2023</v>
      </c>
      <c r="S2344">
        <f>YEAR(SalesData[[#This Row],[Order Date]])*100 + MONTH(SalesData[[#This Row],[Order Date]])</f>
        <v>202310</v>
      </c>
    </row>
    <row r="2345" spans="1:19" x14ac:dyDescent="0.3">
      <c r="A2345" t="s">
        <v>17169</v>
      </c>
      <c r="B2345" s="3">
        <v>45213</v>
      </c>
      <c r="C2345" t="s">
        <v>17170</v>
      </c>
      <c r="D2345" t="s">
        <v>18</v>
      </c>
      <c r="E2345" t="s">
        <v>19</v>
      </c>
      <c r="F2345" t="s">
        <v>31</v>
      </c>
      <c r="G2345">
        <v>5</v>
      </c>
      <c r="H2345" s="5">
        <v>687.57</v>
      </c>
      <c r="I2345" s="5">
        <v>0.12</v>
      </c>
      <c r="J2345" s="5">
        <v>3025.308</v>
      </c>
      <c r="K2345" s="5">
        <v>830.02161864265076</v>
      </c>
      <c r="L2345">
        <f>YEAR(SalesData[Order Date])</f>
        <v>2023</v>
      </c>
      <c r="M2345">
        <f>MONTH(SalesData[Order Date])</f>
        <v>10</v>
      </c>
      <c r="N2345" t="str">
        <f>TEXT(SalesData[[#This Row],[Order Date]], "mmmm")</f>
        <v>October</v>
      </c>
      <c r="O2345" s="7">
        <f>IF(SalesData[Sales]=0,0,SalesData[Profit]/SalesData[Sales])</f>
        <v>0.274359377175035</v>
      </c>
      <c r="P2345" s="8">
        <f t="shared" si="36"/>
        <v>3.4905536890789299E-5</v>
      </c>
      <c r="Q2345" t="str">
        <f>IF(SalesData[[#This Row],[Discount]]&gt;0, "Yes", "No")</f>
        <v>Yes</v>
      </c>
      <c r="R2345" t="str">
        <f>TEXT(SalesData[[#This Row],[Order Date]],"mmm-yyyy")</f>
        <v>Oct-2023</v>
      </c>
      <c r="S2345">
        <f>YEAR(SalesData[[#This Row],[Order Date]])*100 + MONTH(SalesData[[#This Row],[Order Date]])</f>
        <v>202310</v>
      </c>
    </row>
    <row r="2346" spans="1:19" x14ac:dyDescent="0.3">
      <c r="A2346" t="s">
        <v>17192</v>
      </c>
      <c r="B2346" s="3">
        <v>45202</v>
      </c>
      <c r="C2346" t="s">
        <v>17193</v>
      </c>
      <c r="D2346" t="s">
        <v>30</v>
      </c>
      <c r="E2346" t="s">
        <v>19</v>
      </c>
      <c r="F2346" t="s">
        <v>15</v>
      </c>
      <c r="G2346">
        <v>7</v>
      </c>
      <c r="H2346" s="5">
        <v>561.97</v>
      </c>
      <c r="I2346" s="5">
        <v>0.22</v>
      </c>
      <c r="J2346" s="5">
        <v>3068.3562000000002</v>
      </c>
      <c r="K2346" s="5">
        <v>246.7016459810979</v>
      </c>
      <c r="L2346">
        <f>YEAR(SalesData[Order Date])</f>
        <v>2023</v>
      </c>
      <c r="M2346">
        <f>MONTH(SalesData[Order Date])</f>
        <v>10</v>
      </c>
      <c r="N2346" t="str">
        <f>TEXT(SalesData[[#This Row],[Order Date]], "mmmm")</f>
        <v>October</v>
      </c>
      <c r="O2346" s="7">
        <f>IF(SalesData[Sales]=0,0,SalesData[Profit]/SalesData[Sales])</f>
        <v>8.0401892707599551E-2</v>
      </c>
      <c r="P2346" s="8">
        <f t="shared" si="36"/>
        <v>5.5925710320073008E-5</v>
      </c>
      <c r="Q2346" t="str">
        <f>IF(SalesData[[#This Row],[Discount]]&gt;0, "Yes", "No")</f>
        <v>Yes</v>
      </c>
      <c r="R2346" t="str">
        <f>TEXT(SalesData[[#This Row],[Order Date]],"mmm-yyyy")</f>
        <v>Oct-2023</v>
      </c>
      <c r="S2346">
        <f>YEAR(SalesData[[#This Row],[Order Date]])*100 + MONTH(SalesData[[#This Row],[Order Date]])</f>
        <v>202310</v>
      </c>
    </row>
    <row r="2347" spans="1:19" x14ac:dyDescent="0.3">
      <c r="A2347" t="s">
        <v>17279</v>
      </c>
      <c r="B2347" s="3">
        <v>45224</v>
      </c>
      <c r="C2347" t="s">
        <v>17280</v>
      </c>
      <c r="D2347" t="s">
        <v>23</v>
      </c>
      <c r="E2347" t="s">
        <v>19</v>
      </c>
      <c r="F2347" t="s">
        <v>53</v>
      </c>
      <c r="G2347">
        <v>3</v>
      </c>
      <c r="H2347" s="5">
        <v>119.68</v>
      </c>
      <c r="I2347" s="5">
        <v>0.1</v>
      </c>
      <c r="J2347" s="5">
        <v>323.13600000000002</v>
      </c>
      <c r="K2347" s="5">
        <v>85.731638356267723</v>
      </c>
      <c r="L2347">
        <f>YEAR(SalesData[Order Date])</f>
        <v>2023</v>
      </c>
      <c r="M2347">
        <f>MONTH(SalesData[Order Date])</f>
        <v>10</v>
      </c>
      <c r="N2347" t="str">
        <f>TEXT(SalesData[[#This Row],[Order Date]], "mmmm")</f>
        <v>October</v>
      </c>
      <c r="O2347" s="7">
        <f>IF(SalesData[Sales]=0,0,SalesData[Profit]/SalesData[Sales])</f>
        <v>0.26531131893774668</v>
      </c>
      <c r="P2347" s="8">
        <f t="shared" si="36"/>
        <v>2.7852049910873441E-4</v>
      </c>
      <c r="Q2347" t="str">
        <f>IF(SalesData[[#This Row],[Discount]]&gt;0, "Yes", "No")</f>
        <v>Yes</v>
      </c>
      <c r="R2347" t="str">
        <f>TEXT(SalesData[[#This Row],[Order Date]],"mmm-yyyy")</f>
        <v>Oct-2023</v>
      </c>
      <c r="S2347">
        <f>YEAR(SalesData[[#This Row],[Order Date]])*100 + MONTH(SalesData[[#This Row],[Order Date]])</f>
        <v>202310</v>
      </c>
    </row>
    <row r="2348" spans="1:19" x14ac:dyDescent="0.3">
      <c r="A2348" t="s">
        <v>17294</v>
      </c>
      <c r="B2348" s="3">
        <v>45230</v>
      </c>
      <c r="C2348" t="s">
        <v>15553</v>
      </c>
      <c r="D2348" t="s">
        <v>18</v>
      </c>
      <c r="E2348" t="s">
        <v>14</v>
      </c>
      <c r="F2348" t="s">
        <v>34</v>
      </c>
      <c r="G2348">
        <v>3</v>
      </c>
      <c r="H2348" s="5">
        <v>395.83</v>
      </c>
      <c r="I2348" s="5">
        <v>0.18</v>
      </c>
      <c r="J2348" s="5">
        <v>973.74180000000013</v>
      </c>
      <c r="K2348" s="5">
        <v>200.2615045627042</v>
      </c>
      <c r="L2348">
        <f>YEAR(SalesData[Order Date])</f>
        <v>2023</v>
      </c>
      <c r="M2348">
        <f>MONTH(SalesData[Order Date])</f>
        <v>10</v>
      </c>
      <c r="N2348" t="str">
        <f>TEXT(SalesData[[#This Row],[Order Date]], "mmmm")</f>
        <v>October</v>
      </c>
      <c r="O2348" s="7">
        <f>IF(SalesData[Sales]=0,0,SalesData[Profit]/SalesData[Sales])</f>
        <v>0.20566181359648336</v>
      </c>
      <c r="P2348" s="8">
        <f t="shared" si="36"/>
        <v>1.5158022383346384E-4</v>
      </c>
      <c r="Q2348" t="str">
        <f>IF(SalesData[[#This Row],[Discount]]&gt;0, "Yes", "No")</f>
        <v>Yes</v>
      </c>
      <c r="R2348" t="str">
        <f>TEXT(SalesData[[#This Row],[Order Date]],"mmm-yyyy")</f>
        <v>Oct-2023</v>
      </c>
      <c r="S2348">
        <f>YEAR(SalesData[[#This Row],[Order Date]])*100 + MONTH(SalesData[[#This Row],[Order Date]])</f>
        <v>202310</v>
      </c>
    </row>
    <row r="2349" spans="1:19" x14ac:dyDescent="0.3">
      <c r="A2349" t="s">
        <v>17351</v>
      </c>
      <c r="B2349" s="3">
        <v>45227</v>
      </c>
      <c r="C2349" t="s">
        <v>17352</v>
      </c>
      <c r="D2349" t="s">
        <v>23</v>
      </c>
      <c r="E2349" t="s">
        <v>26</v>
      </c>
      <c r="F2349" t="s">
        <v>34</v>
      </c>
      <c r="G2349">
        <v>9</v>
      </c>
      <c r="H2349" s="5">
        <v>357.37</v>
      </c>
      <c r="I2349" s="5">
        <v>0.17</v>
      </c>
      <c r="J2349" s="5">
        <v>2669.5538999999999</v>
      </c>
      <c r="K2349" s="5">
        <v>456.7261924572141</v>
      </c>
      <c r="L2349">
        <f>YEAR(SalesData[Order Date])</f>
        <v>2023</v>
      </c>
      <c r="M2349">
        <f>MONTH(SalesData[Order Date])</f>
        <v>10</v>
      </c>
      <c r="N2349" t="str">
        <f>TEXT(SalesData[[#This Row],[Order Date]], "mmmm")</f>
        <v>October</v>
      </c>
      <c r="O2349" s="7">
        <f>IF(SalesData[Sales]=0,0,SalesData[Profit]/SalesData[Sales])</f>
        <v>0.1710870840469691</v>
      </c>
      <c r="P2349" s="8">
        <f t="shared" si="36"/>
        <v>5.2855272935302039E-5</v>
      </c>
      <c r="Q2349" t="str">
        <f>IF(SalesData[[#This Row],[Discount]]&gt;0, "Yes", "No")</f>
        <v>Yes</v>
      </c>
      <c r="R2349" t="str">
        <f>TEXT(SalesData[[#This Row],[Order Date]],"mmm-yyyy")</f>
        <v>Oct-2023</v>
      </c>
      <c r="S2349">
        <f>YEAR(SalesData[[#This Row],[Order Date]])*100 + MONTH(SalesData[[#This Row],[Order Date]])</f>
        <v>202310</v>
      </c>
    </row>
    <row r="2350" spans="1:19" x14ac:dyDescent="0.3">
      <c r="A2350" t="s">
        <v>17403</v>
      </c>
      <c r="B2350" s="3">
        <v>45219</v>
      </c>
      <c r="C2350" t="s">
        <v>17404</v>
      </c>
      <c r="D2350" t="s">
        <v>23</v>
      </c>
      <c r="E2350" t="s">
        <v>26</v>
      </c>
      <c r="F2350" t="s">
        <v>27</v>
      </c>
      <c r="G2350">
        <v>3</v>
      </c>
      <c r="H2350" s="5">
        <v>845.63</v>
      </c>
      <c r="I2350" s="5">
        <v>0.11</v>
      </c>
      <c r="J2350" s="5">
        <v>2257.8321000000001</v>
      </c>
      <c r="K2350" s="5">
        <v>660.39540490872616</v>
      </c>
      <c r="L2350">
        <f>YEAR(SalesData[Order Date])</f>
        <v>2023</v>
      </c>
      <c r="M2350">
        <f>MONTH(SalesData[Order Date])</f>
        <v>10</v>
      </c>
      <c r="N2350" t="str">
        <f>TEXT(SalesData[[#This Row],[Order Date]], "mmmm")</f>
        <v>October</v>
      </c>
      <c r="O2350" s="7">
        <f>IF(SalesData[Sales]=0,0,SalesData[Profit]/SalesData[Sales])</f>
        <v>0.29249092742933636</v>
      </c>
      <c r="P2350" s="8">
        <f t="shared" si="36"/>
        <v>4.3360177224869821E-5</v>
      </c>
      <c r="Q2350" t="str">
        <f>IF(SalesData[[#This Row],[Discount]]&gt;0, "Yes", "No")</f>
        <v>Yes</v>
      </c>
      <c r="R2350" t="str">
        <f>TEXT(SalesData[[#This Row],[Order Date]],"mmm-yyyy")</f>
        <v>Oct-2023</v>
      </c>
      <c r="S2350">
        <f>YEAR(SalesData[[#This Row],[Order Date]])*100 + MONTH(SalesData[[#This Row],[Order Date]])</f>
        <v>202310</v>
      </c>
    </row>
    <row r="2351" spans="1:19" x14ac:dyDescent="0.3">
      <c r="A2351" t="s">
        <v>17469</v>
      </c>
      <c r="B2351" s="3">
        <v>45210</v>
      </c>
      <c r="C2351" t="s">
        <v>17470</v>
      </c>
      <c r="D2351" t="s">
        <v>13</v>
      </c>
      <c r="E2351" t="s">
        <v>19</v>
      </c>
      <c r="F2351" t="s">
        <v>91</v>
      </c>
      <c r="G2351">
        <v>6</v>
      </c>
      <c r="H2351" s="5">
        <v>59.82</v>
      </c>
      <c r="I2351" s="5">
        <v>0.17</v>
      </c>
      <c r="J2351" s="5">
        <v>297.90359999999998</v>
      </c>
      <c r="K2351" s="5">
        <v>84.933589080047298</v>
      </c>
      <c r="L2351">
        <f>YEAR(SalesData[Order Date])</f>
        <v>2023</v>
      </c>
      <c r="M2351">
        <f>MONTH(SalesData[Order Date])</f>
        <v>10</v>
      </c>
      <c r="N2351" t="str">
        <f>TEXT(SalesData[[#This Row],[Order Date]], "mmmm")</f>
        <v>October</v>
      </c>
      <c r="O2351" s="7">
        <f>IF(SalesData[Sales]=0,0,SalesData[Profit]/SalesData[Sales])</f>
        <v>0.28510427225467333</v>
      </c>
      <c r="P2351" s="8">
        <f t="shared" si="36"/>
        <v>4.7364315167725397E-4</v>
      </c>
      <c r="Q2351" t="str">
        <f>IF(SalesData[[#This Row],[Discount]]&gt;0, "Yes", "No")</f>
        <v>Yes</v>
      </c>
      <c r="R2351" t="str">
        <f>TEXT(SalesData[[#This Row],[Order Date]],"mmm-yyyy")</f>
        <v>Oct-2023</v>
      </c>
      <c r="S2351">
        <f>YEAR(SalesData[[#This Row],[Order Date]])*100 + MONTH(SalesData[[#This Row],[Order Date]])</f>
        <v>202310</v>
      </c>
    </row>
    <row r="2352" spans="1:19" x14ac:dyDescent="0.3">
      <c r="A2352" t="s">
        <v>17497</v>
      </c>
      <c r="B2352" s="3">
        <v>45220</v>
      </c>
      <c r="C2352" t="s">
        <v>17498</v>
      </c>
      <c r="D2352" t="s">
        <v>13</v>
      </c>
      <c r="E2352" t="s">
        <v>19</v>
      </c>
      <c r="F2352" t="s">
        <v>27</v>
      </c>
      <c r="G2352">
        <v>2</v>
      </c>
      <c r="H2352" s="5">
        <v>237.52</v>
      </c>
      <c r="I2352" s="5">
        <v>0.27</v>
      </c>
      <c r="J2352" s="5">
        <v>346.7792</v>
      </c>
      <c r="K2352" s="5">
        <v>97.297634041567449</v>
      </c>
      <c r="L2352">
        <f>YEAR(SalesData[Order Date])</f>
        <v>2023</v>
      </c>
      <c r="M2352">
        <f>MONTH(SalesData[Order Date])</f>
        <v>10</v>
      </c>
      <c r="N2352" t="str">
        <f>TEXT(SalesData[[#This Row],[Order Date]], "mmmm")</f>
        <v>October</v>
      </c>
      <c r="O2352" s="7">
        <f>IF(SalesData[Sales]=0,0,SalesData[Profit]/SalesData[Sales])</f>
        <v>0.2805751730252779</v>
      </c>
      <c r="P2352" s="8">
        <f t="shared" si="36"/>
        <v>5.6837318962613679E-4</v>
      </c>
      <c r="Q2352" t="str">
        <f>IF(SalesData[[#This Row],[Discount]]&gt;0, "Yes", "No")</f>
        <v>Yes</v>
      </c>
      <c r="R2352" t="str">
        <f>TEXT(SalesData[[#This Row],[Order Date]],"mmm-yyyy")</f>
        <v>Oct-2023</v>
      </c>
      <c r="S2352">
        <f>YEAR(SalesData[[#This Row],[Order Date]])*100 + MONTH(SalesData[[#This Row],[Order Date]])</f>
        <v>202310</v>
      </c>
    </row>
    <row r="2353" spans="1:19" x14ac:dyDescent="0.3">
      <c r="A2353" t="s">
        <v>17505</v>
      </c>
      <c r="B2353" s="3">
        <v>45216</v>
      </c>
      <c r="C2353" t="s">
        <v>17506</v>
      </c>
      <c r="D2353" t="s">
        <v>30</v>
      </c>
      <c r="E2353" t="s">
        <v>19</v>
      </c>
      <c r="F2353" t="s">
        <v>31</v>
      </c>
      <c r="G2353">
        <v>9</v>
      </c>
      <c r="H2353" s="5">
        <v>728.67</v>
      </c>
      <c r="I2353" s="5">
        <v>0.24</v>
      </c>
      <c r="J2353" s="5">
        <v>4984.1027999999997</v>
      </c>
      <c r="K2353" s="5">
        <v>676.31221996110401</v>
      </c>
      <c r="L2353">
        <f>YEAR(SalesData[Order Date])</f>
        <v>2023</v>
      </c>
      <c r="M2353">
        <f>MONTH(SalesData[Order Date])</f>
        <v>10</v>
      </c>
      <c r="N2353" t="str">
        <f>TEXT(SalesData[[#This Row],[Order Date]], "mmmm")</f>
        <v>October</v>
      </c>
      <c r="O2353" s="7">
        <f>IF(SalesData[Sales]=0,0,SalesData[Profit]/SalesData[Sales])</f>
        <v>0.13569387452463944</v>
      </c>
      <c r="P2353" s="8">
        <f t="shared" si="36"/>
        <v>3.6596355917859482E-5</v>
      </c>
      <c r="Q2353" t="str">
        <f>IF(SalesData[[#This Row],[Discount]]&gt;0, "Yes", "No")</f>
        <v>Yes</v>
      </c>
      <c r="R2353" t="str">
        <f>TEXT(SalesData[[#This Row],[Order Date]],"mmm-yyyy")</f>
        <v>Oct-2023</v>
      </c>
      <c r="S2353">
        <f>YEAR(SalesData[[#This Row],[Order Date]])*100 + MONTH(SalesData[[#This Row],[Order Date]])</f>
        <v>202310</v>
      </c>
    </row>
    <row r="2354" spans="1:19" x14ac:dyDescent="0.3">
      <c r="A2354" t="s">
        <v>17532</v>
      </c>
      <c r="B2354" s="3">
        <v>45212</v>
      </c>
      <c r="C2354" t="s">
        <v>17533</v>
      </c>
      <c r="D2354" t="s">
        <v>18</v>
      </c>
      <c r="E2354" t="s">
        <v>19</v>
      </c>
      <c r="F2354" t="s">
        <v>34</v>
      </c>
      <c r="G2354">
        <v>9</v>
      </c>
      <c r="H2354" s="5">
        <v>525.92999999999995</v>
      </c>
      <c r="I2354" s="5">
        <v>0.13</v>
      </c>
      <c r="J2354" s="5">
        <v>4118.0319</v>
      </c>
      <c r="K2354" s="5">
        <v>496.36475629226942</v>
      </c>
      <c r="L2354">
        <f>YEAR(SalesData[Order Date])</f>
        <v>2023</v>
      </c>
      <c r="M2354">
        <f>MONTH(SalesData[Order Date])</f>
        <v>10</v>
      </c>
      <c r="N2354" t="str">
        <f>TEXT(SalesData[[#This Row],[Order Date]], "mmmm")</f>
        <v>October</v>
      </c>
      <c r="O2354" s="7">
        <f>IF(SalesData[Sales]=0,0,SalesData[Profit]/SalesData[Sales])</f>
        <v>0.12053446120518625</v>
      </c>
      <c r="P2354" s="8">
        <f t="shared" si="36"/>
        <v>2.7464575978636788E-5</v>
      </c>
      <c r="Q2354" t="str">
        <f>IF(SalesData[[#This Row],[Discount]]&gt;0, "Yes", "No")</f>
        <v>Yes</v>
      </c>
      <c r="R2354" t="str">
        <f>TEXT(SalesData[[#This Row],[Order Date]],"mmm-yyyy")</f>
        <v>Oct-2023</v>
      </c>
      <c r="S2354">
        <f>YEAR(SalesData[[#This Row],[Order Date]])*100 + MONTH(SalesData[[#This Row],[Order Date]])</f>
        <v>202310</v>
      </c>
    </row>
    <row r="2355" spans="1:19" x14ac:dyDescent="0.3">
      <c r="A2355" t="s">
        <v>17577</v>
      </c>
      <c r="B2355" s="3">
        <v>45204</v>
      </c>
      <c r="C2355" t="s">
        <v>17578</v>
      </c>
      <c r="D2355" t="s">
        <v>23</v>
      </c>
      <c r="E2355" t="s">
        <v>26</v>
      </c>
      <c r="F2355" t="s">
        <v>31</v>
      </c>
      <c r="G2355">
        <v>7</v>
      </c>
      <c r="H2355" s="5">
        <v>812.18</v>
      </c>
      <c r="I2355" s="5">
        <v>0.27</v>
      </c>
      <c r="J2355" s="5">
        <v>4150.2397999999994</v>
      </c>
      <c r="K2355" s="5">
        <v>436.17424591327051</v>
      </c>
      <c r="L2355">
        <f>YEAR(SalesData[Order Date])</f>
        <v>2023</v>
      </c>
      <c r="M2355">
        <f>MONTH(SalesData[Order Date])</f>
        <v>10</v>
      </c>
      <c r="N2355" t="str">
        <f>TEXT(SalesData[[#This Row],[Order Date]], "mmmm")</f>
        <v>October</v>
      </c>
      <c r="O2355" s="7">
        <f>IF(SalesData[Sales]=0,0,SalesData[Profit]/SalesData[Sales])</f>
        <v>0.10509615514584737</v>
      </c>
      <c r="P2355" s="8">
        <f t="shared" si="36"/>
        <v>4.7491231711478465E-5</v>
      </c>
      <c r="Q2355" t="str">
        <f>IF(SalesData[[#This Row],[Discount]]&gt;0, "Yes", "No")</f>
        <v>Yes</v>
      </c>
      <c r="R2355" t="str">
        <f>TEXT(SalesData[[#This Row],[Order Date]],"mmm-yyyy")</f>
        <v>Oct-2023</v>
      </c>
      <c r="S2355">
        <f>YEAR(SalesData[[#This Row],[Order Date]])*100 + MONTH(SalesData[[#This Row],[Order Date]])</f>
        <v>202310</v>
      </c>
    </row>
    <row r="2356" spans="1:19" x14ac:dyDescent="0.3">
      <c r="A2356" t="s">
        <v>17592</v>
      </c>
      <c r="B2356" s="3">
        <v>45227</v>
      </c>
      <c r="C2356" t="s">
        <v>17593</v>
      </c>
      <c r="D2356" t="s">
        <v>18</v>
      </c>
      <c r="E2356" t="s">
        <v>26</v>
      </c>
      <c r="F2356" t="s">
        <v>27</v>
      </c>
      <c r="G2356">
        <v>3</v>
      </c>
      <c r="H2356" s="5">
        <v>343.86</v>
      </c>
      <c r="I2356" s="5">
        <v>0.04</v>
      </c>
      <c r="J2356" s="5">
        <v>990.31679999999994</v>
      </c>
      <c r="K2356" s="5">
        <v>289.58049965065408</v>
      </c>
      <c r="L2356">
        <f>YEAR(SalesData[Order Date])</f>
        <v>2023</v>
      </c>
      <c r="M2356">
        <f>MONTH(SalesData[Order Date])</f>
        <v>10</v>
      </c>
      <c r="N2356" t="str">
        <f>TEXT(SalesData[[#This Row],[Order Date]], "mmmm")</f>
        <v>October</v>
      </c>
      <c r="O2356" s="7">
        <f>IF(SalesData[Sales]=0,0,SalesData[Profit]/SalesData[Sales])</f>
        <v>0.29241198336800311</v>
      </c>
      <c r="P2356" s="8">
        <f t="shared" si="36"/>
        <v>3.8775470637274867E-5</v>
      </c>
      <c r="Q2356" t="str">
        <f>IF(SalesData[[#This Row],[Discount]]&gt;0, "Yes", "No")</f>
        <v>Yes</v>
      </c>
      <c r="R2356" t="str">
        <f>TEXT(SalesData[[#This Row],[Order Date]],"mmm-yyyy")</f>
        <v>Oct-2023</v>
      </c>
      <c r="S2356">
        <f>YEAR(SalesData[[#This Row],[Order Date]])*100 + MONTH(SalesData[[#This Row],[Order Date]])</f>
        <v>202310</v>
      </c>
    </row>
    <row r="2357" spans="1:19" x14ac:dyDescent="0.3">
      <c r="A2357" t="s">
        <v>17612</v>
      </c>
      <c r="B2357" s="3">
        <v>45212</v>
      </c>
      <c r="C2357" t="s">
        <v>17613</v>
      </c>
      <c r="D2357" t="s">
        <v>18</v>
      </c>
      <c r="E2357" t="s">
        <v>26</v>
      </c>
      <c r="F2357" t="s">
        <v>91</v>
      </c>
      <c r="G2357">
        <v>3</v>
      </c>
      <c r="H2357" s="5">
        <v>660.05</v>
      </c>
      <c r="I2357" s="5">
        <v>0.28000000000000003</v>
      </c>
      <c r="J2357" s="5">
        <v>1425.7080000000001</v>
      </c>
      <c r="K2357" s="5">
        <v>224.00237181799119</v>
      </c>
      <c r="L2357">
        <f>YEAR(SalesData[Order Date])</f>
        <v>2023</v>
      </c>
      <c r="M2357">
        <f>MONTH(SalesData[Order Date])</f>
        <v>10</v>
      </c>
      <c r="N2357" t="str">
        <f>TEXT(SalesData[[#This Row],[Order Date]], "mmmm")</f>
        <v>October</v>
      </c>
      <c r="O2357" s="7">
        <f>IF(SalesData[Sales]=0,0,SalesData[Profit]/SalesData[Sales])</f>
        <v>0.15711658475507689</v>
      </c>
      <c r="P2357" s="8">
        <f t="shared" si="36"/>
        <v>1.4140342903315407E-4</v>
      </c>
      <c r="Q2357" t="str">
        <f>IF(SalesData[[#This Row],[Discount]]&gt;0, "Yes", "No")</f>
        <v>Yes</v>
      </c>
      <c r="R2357" t="str">
        <f>TEXT(SalesData[[#This Row],[Order Date]],"mmm-yyyy")</f>
        <v>Oct-2023</v>
      </c>
      <c r="S2357">
        <f>YEAR(SalesData[[#This Row],[Order Date]])*100 + MONTH(SalesData[[#This Row],[Order Date]])</f>
        <v>202310</v>
      </c>
    </row>
    <row r="2358" spans="1:19" x14ac:dyDescent="0.3">
      <c r="A2358" t="s">
        <v>17644</v>
      </c>
      <c r="B2358" s="3">
        <v>45216</v>
      </c>
      <c r="C2358" t="s">
        <v>17645</v>
      </c>
      <c r="D2358" t="s">
        <v>30</v>
      </c>
      <c r="E2358" t="s">
        <v>14</v>
      </c>
      <c r="F2358" t="s">
        <v>91</v>
      </c>
      <c r="G2358">
        <v>7</v>
      </c>
      <c r="H2358" s="5">
        <v>531.16999999999996</v>
      </c>
      <c r="I2358" s="5">
        <v>0.04</v>
      </c>
      <c r="J2358" s="5">
        <v>3569.462399999999</v>
      </c>
      <c r="K2358" s="5">
        <v>500.83106285407428</v>
      </c>
      <c r="L2358">
        <f>YEAR(SalesData[Order Date])</f>
        <v>2023</v>
      </c>
      <c r="M2358">
        <f>MONTH(SalesData[Order Date])</f>
        <v>10</v>
      </c>
      <c r="N2358" t="str">
        <f>TEXT(SalesData[[#This Row],[Order Date]], "mmmm")</f>
        <v>October</v>
      </c>
      <c r="O2358" s="7">
        <f>IF(SalesData[Sales]=0,0,SalesData[Profit]/SalesData[Sales])</f>
        <v>0.14030994215097334</v>
      </c>
      <c r="P2358" s="8">
        <f t="shared" si="36"/>
        <v>1.075792253757877E-5</v>
      </c>
      <c r="Q2358" t="str">
        <f>IF(SalesData[[#This Row],[Discount]]&gt;0, "Yes", "No")</f>
        <v>Yes</v>
      </c>
      <c r="R2358" t="str">
        <f>TEXT(SalesData[[#This Row],[Order Date]],"mmm-yyyy")</f>
        <v>Oct-2023</v>
      </c>
      <c r="S2358">
        <f>YEAR(SalesData[[#This Row],[Order Date]])*100 + MONTH(SalesData[[#This Row],[Order Date]])</f>
        <v>202310</v>
      </c>
    </row>
    <row r="2359" spans="1:19" x14ac:dyDescent="0.3">
      <c r="A2359" t="s">
        <v>17658</v>
      </c>
      <c r="B2359" s="3">
        <v>45221</v>
      </c>
      <c r="C2359" t="s">
        <v>7957</v>
      </c>
      <c r="D2359" t="s">
        <v>23</v>
      </c>
      <c r="E2359" t="s">
        <v>19</v>
      </c>
      <c r="F2359" t="s">
        <v>20</v>
      </c>
      <c r="G2359">
        <v>8</v>
      </c>
      <c r="H2359" s="5">
        <v>289.69</v>
      </c>
      <c r="I2359" s="5">
        <v>0.24</v>
      </c>
      <c r="J2359" s="5">
        <v>1761.3152</v>
      </c>
      <c r="K2359" s="5">
        <v>411.49797419978529</v>
      </c>
      <c r="L2359">
        <f>YEAR(SalesData[Order Date])</f>
        <v>2023</v>
      </c>
      <c r="M2359">
        <f>MONTH(SalesData[Order Date])</f>
        <v>10</v>
      </c>
      <c r="N2359" t="str">
        <f>TEXT(SalesData[[#This Row],[Order Date]], "mmmm")</f>
        <v>October</v>
      </c>
      <c r="O2359" s="7">
        <f>IF(SalesData[Sales]=0,0,SalesData[Profit]/SalesData[Sales])</f>
        <v>0.23363108102387653</v>
      </c>
      <c r="P2359" s="8">
        <f t="shared" si="36"/>
        <v>1.0355897683730885E-4</v>
      </c>
      <c r="Q2359" t="str">
        <f>IF(SalesData[[#This Row],[Discount]]&gt;0, "Yes", "No")</f>
        <v>Yes</v>
      </c>
      <c r="R2359" t="str">
        <f>TEXT(SalesData[[#This Row],[Order Date]],"mmm-yyyy")</f>
        <v>Oct-2023</v>
      </c>
      <c r="S2359">
        <f>YEAR(SalesData[[#This Row],[Order Date]])*100 + MONTH(SalesData[[#This Row],[Order Date]])</f>
        <v>202310</v>
      </c>
    </row>
    <row r="2360" spans="1:19" x14ac:dyDescent="0.3">
      <c r="A2360" t="s">
        <v>17664</v>
      </c>
      <c r="B2360" s="3">
        <v>45210</v>
      </c>
      <c r="C2360" t="s">
        <v>17665</v>
      </c>
      <c r="D2360" t="s">
        <v>23</v>
      </c>
      <c r="E2360" t="s">
        <v>14</v>
      </c>
      <c r="F2360" t="s">
        <v>91</v>
      </c>
      <c r="G2360">
        <v>9</v>
      </c>
      <c r="H2360" s="5">
        <v>183.93</v>
      </c>
      <c r="I2360" s="5">
        <v>0.13</v>
      </c>
      <c r="J2360" s="5">
        <v>1440.1719000000001</v>
      </c>
      <c r="K2360" s="5">
        <v>334.63256337294729</v>
      </c>
      <c r="L2360">
        <f>YEAR(SalesData[Order Date])</f>
        <v>2023</v>
      </c>
      <c r="M2360">
        <f>MONTH(SalesData[Order Date])</f>
        <v>10</v>
      </c>
      <c r="N2360" t="str">
        <f>TEXT(SalesData[[#This Row],[Order Date]], "mmmm")</f>
        <v>October</v>
      </c>
      <c r="O2360" s="7">
        <f>IF(SalesData[Sales]=0,0,SalesData[Profit]/SalesData[Sales])</f>
        <v>0.2323559870685904</v>
      </c>
      <c r="P2360" s="8">
        <f t="shared" si="36"/>
        <v>7.8532291874324161E-5</v>
      </c>
      <c r="Q2360" t="str">
        <f>IF(SalesData[[#This Row],[Discount]]&gt;0, "Yes", "No")</f>
        <v>Yes</v>
      </c>
      <c r="R2360" t="str">
        <f>TEXT(SalesData[[#This Row],[Order Date]],"mmm-yyyy")</f>
        <v>Oct-2023</v>
      </c>
      <c r="S2360">
        <f>YEAR(SalesData[[#This Row],[Order Date]])*100 + MONTH(SalesData[[#This Row],[Order Date]])</f>
        <v>202310</v>
      </c>
    </row>
    <row r="2361" spans="1:19" x14ac:dyDescent="0.3">
      <c r="A2361" t="s">
        <v>17770</v>
      </c>
      <c r="B2361" s="3">
        <v>45226</v>
      </c>
      <c r="C2361" t="s">
        <v>17771</v>
      </c>
      <c r="D2361" t="s">
        <v>30</v>
      </c>
      <c r="E2361" t="s">
        <v>19</v>
      </c>
      <c r="F2361" t="s">
        <v>91</v>
      </c>
      <c r="G2361">
        <v>3</v>
      </c>
      <c r="H2361" s="5">
        <v>721.61</v>
      </c>
      <c r="I2361" s="5">
        <v>0.19</v>
      </c>
      <c r="J2361" s="5">
        <v>1753.5123000000001</v>
      </c>
      <c r="K2361" s="5">
        <v>218.63680442283129</v>
      </c>
      <c r="L2361">
        <f>YEAR(SalesData[Order Date])</f>
        <v>2023</v>
      </c>
      <c r="M2361">
        <f>MONTH(SalesData[Order Date])</f>
        <v>10</v>
      </c>
      <c r="N2361" t="str">
        <f>TEXT(SalesData[[#This Row],[Order Date]], "mmmm")</f>
        <v>October</v>
      </c>
      <c r="O2361" s="7">
        <f>IF(SalesData[Sales]=0,0,SalesData[Profit]/SalesData[Sales])</f>
        <v>0.12468507031449468</v>
      </c>
      <c r="P2361" s="8">
        <f t="shared" si="36"/>
        <v>8.7766706854579805E-5</v>
      </c>
      <c r="Q2361" t="str">
        <f>IF(SalesData[[#This Row],[Discount]]&gt;0, "Yes", "No")</f>
        <v>Yes</v>
      </c>
      <c r="R2361" t="str">
        <f>TEXT(SalesData[[#This Row],[Order Date]],"mmm-yyyy")</f>
        <v>Oct-2023</v>
      </c>
      <c r="S2361">
        <f>YEAR(SalesData[[#This Row],[Order Date]])*100 + MONTH(SalesData[[#This Row],[Order Date]])</f>
        <v>202310</v>
      </c>
    </row>
    <row r="2362" spans="1:19" x14ac:dyDescent="0.3">
      <c r="A2362" t="s">
        <v>17780</v>
      </c>
      <c r="B2362" s="3">
        <v>45200</v>
      </c>
      <c r="C2362" t="s">
        <v>17781</v>
      </c>
      <c r="D2362" t="s">
        <v>13</v>
      </c>
      <c r="E2362" t="s">
        <v>19</v>
      </c>
      <c r="F2362" t="s">
        <v>15</v>
      </c>
      <c r="G2362">
        <v>7</v>
      </c>
      <c r="H2362" s="5">
        <v>709.7</v>
      </c>
      <c r="I2362" s="5">
        <v>0.17</v>
      </c>
      <c r="J2362" s="5">
        <v>4123.357</v>
      </c>
      <c r="K2362" s="5">
        <v>594.83193688807421</v>
      </c>
      <c r="L2362">
        <f>YEAR(SalesData[Order Date])</f>
        <v>2023</v>
      </c>
      <c r="M2362">
        <f>MONTH(SalesData[Order Date])</f>
        <v>10</v>
      </c>
      <c r="N2362" t="str">
        <f>TEXT(SalesData[[#This Row],[Order Date]], "mmmm")</f>
        <v>October</v>
      </c>
      <c r="O2362" s="7">
        <f>IF(SalesData[Sales]=0,0,SalesData[Profit]/SalesData[Sales])</f>
        <v>0.14425914052265526</v>
      </c>
      <c r="P2362" s="8">
        <f t="shared" si="36"/>
        <v>3.4219690412447914E-5</v>
      </c>
      <c r="Q2362" t="str">
        <f>IF(SalesData[[#This Row],[Discount]]&gt;0, "Yes", "No")</f>
        <v>Yes</v>
      </c>
      <c r="R2362" t="str">
        <f>TEXT(SalesData[[#This Row],[Order Date]],"mmm-yyyy")</f>
        <v>Oct-2023</v>
      </c>
      <c r="S2362">
        <f>YEAR(SalesData[[#This Row],[Order Date]])*100 + MONTH(SalesData[[#This Row],[Order Date]])</f>
        <v>202310</v>
      </c>
    </row>
    <row r="2363" spans="1:19" x14ac:dyDescent="0.3">
      <c r="A2363" t="s">
        <v>17801</v>
      </c>
      <c r="B2363" s="3">
        <v>45202</v>
      </c>
      <c r="C2363" t="s">
        <v>10388</v>
      </c>
      <c r="D2363" t="s">
        <v>18</v>
      </c>
      <c r="E2363" t="s">
        <v>14</v>
      </c>
      <c r="F2363" t="s">
        <v>31</v>
      </c>
      <c r="G2363">
        <v>5</v>
      </c>
      <c r="H2363" s="5">
        <v>226.98</v>
      </c>
      <c r="I2363" s="5">
        <v>0.17</v>
      </c>
      <c r="J2363" s="5">
        <v>941.96699999999987</v>
      </c>
      <c r="K2363" s="5">
        <v>280.44455759510151</v>
      </c>
      <c r="L2363">
        <f>YEAR(SalesData[Order Date])</f>
        <v>2023</v>
      </c>
      <c r="M2363">
        <f>MONTH(SalesData[Order Date])</f>
        <v>10</v>
      </c>
      <c r="N2363" t="str">
        <f>TEXT(SalesData[[#This Row],[Order Date]], "mmmm")</f>
        <v>October</v>
      </c>
      <c r="O2363" s="7">
        <f>IF(SalesData[Sales]=0,0,SalesData[Profit]/SalesData[Sales])</f>
        <v>0.29772227434199028</v>
      </c>
      <c r="P2363" s="8">
        <f t="shared" si="36"/>
        <v>1.4979293329808797E-4</v>
      </c>
      <c r="Q2363" t="str">
        <f>IF(SalesData[[#This Row],[Discount]]&gt;0, "Yes", "No")</f>
        <v>Yes</v>
      </c>
      <c r="R2363" t="str">
        <f>TEXT(SalesData[[#This Row],[Order Date]],"mmm-yyyy")</f>
        <v>Oct-2023</v>
      </c>
      <c r="S2363">
        <f>YEAR(SalesData[[#This Row],[Order Date]])*100 + MONTH(SalesData[[#This Row],[Order Date]])</f>
        <v>202310</v>
      </c>
    </row>
    <row r="2364" spans="1:19" x14ac:dyDescent="0.3">
      <c r="A2364" t="s">
        <v>17813</v>
      </c>
      <c r="B2364" s="3">
        <v>45209</v>
      </c>
      <c r="C2364" t="s">
        <v>17814</v>
      </c>
      <c r="D2364" t="s">
        <v>30</v>
      </c>
      <c r="E2364" t="s">
        <v>19</v>
      </c>
      <c r="F2364" t="s">
        <v>39</v>
      </c>
      <c r="G2364">
        <v>2</v>
      </c>
      <c r="H2364" s="5">
        <v>672.68</v>
      </c>
      <c r="I2364" s="5">
        <v>0.08</v>
      </c>
      <c r="J2364" s="5">
        <v>1237.7311999999999</v>
      </c>
      <c r="K2364" s="5">
        <v>98.509464152440273</v>
      </c>
      <c r="L2364">
        <f>YEAR(SalesData[Order Date])</f>
        <v>2023</v>
      </c>
      <c r="M2364">
        <f>MONTH(SalesData[Order Date])</f>
        <v>10</v>
      </c>
      <c r="N2364" t="str">
        <f>TEXT(SalesData[[#This Row],[Order Date]], "mmmm")</f>
        <v>October</v>
      </c>
      <c r="O2364" s="7">
        <f>IF(SalesData[Sales]=0,0,SalesData[Profit]/SalesData[Sales])</f>
        <v>7.9588737968664183E-2</v>
      </c>
      <c r="P2364" s="8">
        <f t="shared" si="36"/>
        <v>5.9463637985371953E-5</v>
      </c>
      <c r="Q2364" t="str">
        <f>IF(SalesData[[#This Row],[Discount]]&gt;0, "Yes", "No")</f>
        <v>Yes</v>
      </c>
      <c r="R2364" t="str">
        <f>TEXT(SalesData[[#This Row],[Order Date]],"mmm-yyyy")</f>
        <v>Oct-2023</v>
      </c>
      <c r="S2364">
        <f>YEAR(SalesData[[#This Row],[Order Date]])*100 + MONTH(SalesData[[#This Row],[Order Date]])</f>
        <v>202310</v>
      </c>
    </row>
    <row r="2365" spans="1:19" x14ac:dyDescent="0.3">
      <c r="A2365" t="s">
        <v>17831</v>
      </c>
      <c r="B2365" s="3">
        <v>45224</v>
      </c>
      <c r="C2365" t="s">
        <v>17832</v>
      </c>
      <c r="D2365" t="s">
        <v>23</v>
      </c>
      <c r="E2365" t="s">
        <v>19</v>
      </c>
      <c r="F2365" t="s">
        <v>27</v>
      </c>
      <c r="G2365">
        <v>7</v>
      </c>
      <c r="H2365" s="5">
        <v>462.44</v>
      </c>
      <c r="I2365" s="5">
        <v>0.25</v>
      </c>
      <c r="J2365" s="5">
        <v>2427.81</v>
      </c>
      <c r="K2365" s="5">
        <v>492.66189529598398</v>
      </c>
      <c r="L2365">
        <f>YEAR(SalesData[Order Date])</f>
        <v>2023</v>
      </c>
      <c r="M2365">
        <f>MONTH(SalesData[Order Date])</f>
        <v>10</v>
      </c>
      <c r="N2365" t="str">
        <f>TEXT(SalesData[[#This Row],[Order Date]], "mmmm")</f>
        <v>October</v>
      </c>
      <c r="O2365" s="7">
        <f>IF(SalesData[Sales]=0,0,SalesData[Profit]/SalesData[Sales])</f>
        <v>0.20292440318475663</v>
      </c>
      <c r="P2365" s="8">
        <f t="shared" si="36"/>
        <v>7.7230096259591976E-5</v>
      </c>
      <c r="Q2365" t="str">
        <f>IF(SalesData[[#This Row],[Discount]]&gt;0, "Yes", "No")</f>
        <v>Yes</v>
      </c>
      <c r="R2365" t="str">
        <f>TEXT(SalesData[[#This Row],[Order Date]],"mmm-yyyy")</f>
        <v>Oct-2023</v>
      </c>
      <c r="S2365">
        <f>YEAR(SalesData[[#This Row],[Order Date]])*100 + MONTH(SalesData[[#This Row],[Order Date]])</f>
        <v>202310</v>
      </c>
    </row>
    <row r="2366" spans="1:19" x14ac:dyDescent="0.3">
      <c r="A2366" t="s">
        <v>17920</v>
      </c>
      <c r="B2366" s="3">
        <v>45213</v>
      </c>
      <c r="C2366" t="s">
        <v>17921</v>
      </c>
      <c r="D2366" t="s">
        <v>30</v>
      </c>
      <c r="E2366" t="s">
        <v>19</v>
      </c>
      <c r="F2366" t="s">
        <v>31</v>
      </c>
      <c r="G2366">
        <v>8</v>
      </c>
      <c r="H2366" s="5">
        <v>107.7</v>
      </c>
      <c r="I2366" s="5">
        <v>0.04</v>
      </c>
      <c r="J2366" s="5">
        <v>827.13599999999997</v>
      </c>
      <c r="K2366" s="5">
        <v>125.6733936154514</v>
      </c>
      <c r="L2366">
        <f>YEAR(SalesData[Order Date])</f>
        <v>2023</v>
      </c>
      <c r="M2366">
        <f>MONTH(SalesData[Order Date])</f>
        <v>10</v>
      </c>
      <c r="N2366" t="str">
        <f>TEXT(SalesData[[#This Row],[Order Date]], "mmmm")</f>
        <v>October</v>
      </c>
      <c r="O2366" s="7">
        <f>IF(SalesData[Sales]=0,0,SalesData[Profit]/SalesData[Sales])</f>
        <v>0.15193800489333242</v>
      </c>
      <c r="P2366" s="8">
        <f t="shared" si="36"/>
        <v>4.6425255338904361E-5</v>
      </c>
      <c r="Q2366" t="str">
        <f>IF(SalesData[[#This Row],[Discount]]&gt;0, "Yes", "No")</f>
        <v>Yes</v>
      </c>
      <c r="R2366" t="str">
        <f>TEXT(SalesData[[#This Row],[Order Date]],"mmm-yyyy")</f>
        <v>Oct-2023</v>
      </c>
      <c r="S2366">
        <f>YEAR(SalesData[[#This Row],[Order Date]])*100 + MONTH(SalesData[[#This Row],[Order Date]])</f>
        <v>202310</v>
      </c>
    </row>
    <row r="2367" spans="1:19" x14ac:dyDescent="0.3">
      <c r="A2367" t="s">
        <v>17950</v>
      </c>
      <c r="B2367" s="3">
        <v>45223</v>
      </c>
      <c r="C2367" t="s">
        <v>17951</v>
      </c>
      <c r="D2367" t="s">
        <v>23</v>
      </c>
      <c r="E2367" t="s">
        <v>26</v>
      </c>
      <c r="F2367" t="s">
        <v>91</v>
      </c>
      <c r="G2367">
        <v>6</v>
      </c>
      <c r="H2367" s="5">
        <v>502.76</v>
      </c>
      <c r="I2367" s="5">
        <v>0.22</v>
      </c>
      <c r="J2367" s="5">
        <v>2352.9168</v>
      </c>
      <c r="K2367" s="5">
        <v>191.40554760008951</v>
      </c>
      <c r="L2367">
        <f>YEAR(SalesData[Order Date])</f>
        <v>2023</v>
      </c>
      <c r="M2367">
        <f>MONTH(SalesData[Order Date])</f>
        <v>10</v>
      </c>
      <c r="N2367" t="str">
        <f>TEXT(SalesData[[#This Row],[Order Date]], "mmmm")</f>
        <v>October</v>
      </c>
      <c r="O2367" s="7">
        <f>IF(SalesData[Sales]=0,0,SalesData[Profit]/SalesData[Sales])</f>
        <v>8.134820049739519E-2</v>
      </c>
      <c r="P2367" s="8">
        <f t="shared" si="36"/>
        <v>7.2930755562627635E-5</v>
      </c>
      <c r="Q2367" t="str">
        <f>IF(SalesData[[#This Row],[Discount]]&gt;0, "Yes", "No")</f>
        <v>Yes</v>
      </c>
      <c r="R2367" t="str">
        <f>TEXT(SalesData[[#This Row],[Order Date]],"mmm-yyyy")</f>
        <v>Oct-2023</v>
      </c>
      <c r="S2367">
        <f>YEAR(SalesData[[#This Row],[Order Date]])*100 + MONTH(SalesData[[#This Row],[Order Date]])</f>
        <v>202310</v>
      </c>
    </row>
    <row r="2368" spans="1:19" x14ac:dyDescent="0.3">
      <c r="A2368" t="s">
        <v>17975</v>
      </c>
      <c r="B2368" s="3">
        <v>45206</v>
      </c>
      <c r="C2368" t="s">
        <v>6890</v>
      </c>
      <c r="D2368" t="s">
        <v>13</v>
      </c>
      <c r="E2368" t="s">
        <v>14</v>
      </c>
      <c r="F2368" t="s">
        <v>31</v>
      </c>
      <c r="G2368">
        <v>5</v>
      </c>
      <c r="H2368" s="5">
        <v>871.71</v>
      </c>
      <c r="I2368" s="5">
        <v>0.12</v>
      </c>
      <c r="J2368" s="5">
        <v>3835.5239999999999</v>
      </c>
      <c r="K2368" s="5">
        <v>758.41989449728453</v>
      </c>
      <c r="L2368">
        <f>YEAR(SalesData[Order Date])</f>
        <v>2023</v>
      </c>
      <c r="M2368">
        <f>MONTH(SalesData[Order Date])</f>
        <v>10</v>
      </c>
      <c r="N2368" t="str">
        <f>TEXT(SalesData[[#This Row],[Order Date]], "mmmm")</f>
        <v>October</v>
      </c>
      <c r="O2368" s="7">
        <f>IF(SalesData[Sales]=0,0,SalesData[Profit]/SalesData[Sales])</f>
        <v>0.19773566649492599</v>
      </c>
      <c r="P2368" s="8">
        <f t="shared" si="36"/>
        <v>2.7532092094848054E-5</v>
      </c>
      <c r="Q2368" t="str">
        <f>IF(SalesData[[#This Row],[Discount]]&gt;0, "Yes", "No")</f>
        <v>Yes</v>
      </c>
      <c r="R2368" t="str">
        <f>TEXT(SalesData[[#This Row],[Order Date]],"mmm-yyyy")</f>
        <v>Oct-2023</v>
      </c>
      <c r="S2368">
        <f>YEAR(SalesData[[#This Row],[Order Date]])*100 + MONTH(SalesData[[#This Row],[Order Date]])</f>
        <v>202310</v>
      </c>
    </row>
    <row r="2369" spans="1:19" x14ac:dyDescent="0.3">
      <c r="A2369" t="s">
        <v>18000</v>
      </c>
      <c r="B2369" s="3">
        <v>45230</v>
      </c>
      <c r="C2369" t="s">
        <v>18001</v>
      </c>
      <c r="D2369" t="s">
        <v>30</v>
      </c>
      <c r="E2369" t="s">
        <v>14</v>
      </c>
      <c r="F2369" t="s">
        <v>27</v>
      </c>
      <c r="G2369">
        <v>8</v>
      </c>
      <c r="H2369" s="5">
        <v>914.82</v>
      </c>
      <c r="I2369" s="5">
        <v>0.28000000000000003</v>
      </c>
      <c r="J2369" s="5">
        <v>5269.3631999999998</v>
      </c>
      <c r="K2369" s="5">
        <v>1421.954728813588</v>
      </c>
      <c r="L2369">
        <f>YEAR(SalesData[Order Date])</f>
        <v>2023</v>
      </c>
      <c r="M2369">
        <f>MONTH(SalesData[Order Date])</f>
        <v>10</v>
      </c>
      <c r="N2369" t="str">
        <f>TEXT(SalesData[[#This Row],[Order Date]], "mmmm")</f>
        <v>October</v>
      </c>
      <c r="O2369" s="7">
        <f>IF(SalesData[Sales]=0,0,SalesData[Profit]/SalesData[Sales])</f>
        <v>0.26985323934656619</v>
      </c>
      <c r="P2369" s="8">
        <f t="shared" si="36"/>
        <v>3.825889245971885E-5</v>
      </c>
      <c r="Q2369" t="str">
        <f>IF(SalesData[[#This Row],[Discount]]&gt;0, "Yes", "No")</f>
        <v>Yes</v>
      </c>
      <c r="R2369" t="str">
        <f>TEXT(SalesData[[#This Row],[Order Date]],"mmm-yyyy")</f>
        <v>Oct-2023</v>
      </c>
      <c r="S2369">
        <f>YEAR(SalesData[[#This Row],[Order Date]])*100 + MONTH(SalesData[[#This Row],[Order Date]])</f>
        <v>202310</v>
      </c>
    </row>
    <row r="2370" spans="1:19" x14ac:dyDescent="0.3">
      <c r="A2370" t="s">
        <v>18087</v>
      </c>
      <c r="B2370" s="3">
        <v>45206</v>
      </c>
      <c r="C2370" t="s">
        <v>18088</v>
      </c>
      <c r="D2370" t="s">
        <v>23</v>
      </c>
      <c r="E2370" t="s">
        <v>19</v>
      </c>
      <c r="F2370" t="s">
        <v>39</v>
      </c>
      <c r="G2370">
        <v>9</v>
      </c>
      <c r="H2370" s="5">
        <v>756.91</v>
      </c>
      <c r="I2370" s="5">
        <v>7.0000000000000007E-2</v>
      </c>
      <c r="J2370" s="5">
        <v>6335.3366999999989</v>
      </c>
      <c r="K2370" s="5">
        <v>1223.3281661232979</v>
      </c>
      <c r="L2370">
        <f>YEAR(SalesData[Order Date])</f>
        <v>2023</v>
      </c>
      <c r="M2370">
        <f>MONTH(SalesData[Order Date])</f>
        <v>10</v>
      </c>
      <c r="N2370" t="str">
        <f>TEXT(SalesData[[#This Row],[Order Date]], "mmmm")</f>
        <v>October</v>
      </c>
      <c r="O2370" s="7">
        <f>IF(SalesData[Sales]=0,0,SalesData[Profit]/SalesData[Sales])</f>
        <v>0.19309599853205878</v>
      </c>
      <c r="P2370" s="8">
        <f t="shared" ref="P2370:P2433" si="37">IF(H:H*G:G=0, 0, (I:I/(H:H*G:G)))</f>
        <v>1.0275696949145577E-5</v>
      </c>
      <c r="Q2370" t="str">
        <f>IF(SalesData[[#This Row],[Discount]]&gt;0, "Yes", "No")</f>
        <v>Yes</v>
      </c>
      <c r="R2370" t="str">
        <f>TEXT(SalesData[[#This Row],[Order Date]],"mmm-yyyy")</f>
        <v>Oct-2023</v>
      </c>
      <c r="S2370">
        <f>YEAR(SalesData[[#This Row],[Order Date]])*100 + MONTH(SalesData[[#This Row],[Order Date]])</f>
        <v>202310</v>
      </c>
    </row>
    <row r="2371" spans="1:19" x14ac:dyDescent="0.3">
      <c r="A2371" t="s">
        <v>18093</v>
      </c>
      <c r="B2371" s="3">
        <v>45212</v>
      </c>
      <c r="C2371" t="s">
        <v>18094</v>
      </c>
      <c r="D2371" t="s">
        <v>23</v>
      </c>
      <c r="E2371" t="s">
        <v>26</v>
      </c>
      <c r="F2371" t="s">
        <v>15</v>
      </c>
      <c r="G2371">
        <v>7</v>
      </c>
      <c r="H2371" s="5">
        <v>397.05</v>
      </c>
      <c r="I2371" s="5">
        <v>0.09</v>
      </c>
      <c r="J2371" s="5">
        <v>2529.2085000000002</v>
      </c>
      <c r="K2371" s="5">
        <v>506.71909423169308</v>
      </c>
      <c r="L2371">
        <f>YEAR(SalesData[Order Date])</f>
        <v>2023</v>
      </c>
      <c r="M2371">
        <f>MONTH(SalesData[Order Date])</f>
        <v>10</v>
      </c>
      <c r="N2371" t="str">
        <f>TEXT(SalesData[[#This Row],[Order Date]], "mmmm")</f>
        <v>October</v>
      </c>
      <c r="O2371" s="7">
        <f>IF(SalesData[Sales]=0,0,SalesData[Profit]/SalesData[Sales])</f>
        <v>0.20034690466669436</v>
      </c>
      <c r="P2371" s="8">
        <f t="shared" si="37"/>
        <v>3.2381671973662905E-5</v>
      </c>
      <c r="Q2371" t="str">
        <f>IF(SalesData[[#This Row],[Discount]]&gt;0, "Yes", "No")</f>
        <v>Yes</v>
      </c>
      <c r="R2371" t="str">
        <f>TEXT(SalesData[[#This Row],[Order Date]],"mmm-yyyy")</f>
        <v>Oct-2023</v>
      </c>
      <c r="S2371">
        <f>YEAR(SalesData[[#This Row],[Order Date]])*100 + MONTH(SalesData[[#This Row],[Order Date]])</f>
        <v>202310</v>
      </c>
    </row>
    <row r="2372" spans="1:19" x14ac:dyDescent="0.3">
      <c r="A2372" t="s">
        <v>18140</v>
      </c>
      <c r="B2372" s="3">
        <v>45212</v>
      </c>
      <c r="C2372" t="s">
        <v>12947</v>
      </c>
      <c r="D2372" t="s">
        <v>13</v>
      </c>
      <c r="E2372" t="s">
        <v>14</v>
      </c>
      <c r="F2372" t="s">
        <v>53</v>
      </c>
      <c r="G2372">
        <v>3</v>
      </c>
      <c r="H2372" s="5">
        <v>595.23</v>
      </c>
      <c r="I2372" s="5">
        <v>0.21</v>
      </c>
      <c r="J2372" s="5">
        <v>1410.6950999999999</v>
      </c>
      <c r="K2372" s="5">
        <v>216.4757495223013</v>
      </c>
      <c r="L2372">
        <f>YEAR(SalesData[Order Date])</f>
        <v>2023</v>
      </c>
      <c r="M2372">
        <f>MONTH(SalesData[Order Date])</f>
        <v>10</v>
      </c>
      <c r="N2372" t="str">
        <f>TEXT(SalesData[[#This Row],[Order Date]], "mmmm")</f>
        <v>October</v>
      </c>
      <c r="O2372" s="7">
        <f>IF(SalesData[Sales]=0,0,SalesData[Profit]/SalesData[Sales])</f>
        <v>0.15345325118255626</v>
      </c>
      <c r="P2372" s="8">
        <f t="shared" si="37"/>
        <v>1.1760159938175159E-4</v>
      </c>
      <c r="Q2372" t="str">
        <f>IF(SalesData[[#This Row],[Discount]]&gt;0, "Yes", "No")</f>
        <v>Yes</v>
      </c>
      <c r="R2372" t="str">
        <f>TEXT(SalesData[[#This Row],[Order Date]],"mmm-yyyy")</f>
        <v>Oct-2023</v>
      </c>
      <c r="S2372">
        <f>YEAR(SalesData[[#This Row],[Order Date]])*100 + MONTH(SalesData[[#This Row],[Order Date]])</f>
        <v>202310</v>
      </c>
    </row>
    <row r="2373" spans="1:19" x14ac:dyDescent="0.3">
      <c r="A2373" t="s">
        <v>18191</v>
      </c>
      <c r="B2373" s="3">
        <v>45210</v>
      </c>
      <c r="C2373" t="s">
        <v>4540</v>
      </c>
      <c r="D2373" t="s">
        <v>23</v>
      </c>
      <c r="E2373" t="s">
        <v>26</v>
      </c>
      <c r="F2373" t="s">
        <v>31</v>
      </c>
      <c r="G2373">
        <v>5</v>
      </c>
      <c r="H2373" s="5">
        <v>608.07000000000005</v>
      </c>
      <c r="I2373" s="5">
        <v>0.11</v>
      </c>
      <c r="J2373" s="5">
        <v>2705.9115000000002</v>
      </c>
      <c r="K2373" s="5">
        <v>697.70972784768969</v>
      </c>
      <c r="L2373">
        <f>YEAR(SalesData[Order Date])</f>
        <v>2023</v>
      </c>
      <c r="M2373">
        <f>MONTH(SalesData[Order Date])</f>
        <v>10</v>
      </c>
      <c r="N2373" t="str">
        <f>TEXT(SalesData[[#This Row],[Order Date]], "mmmm")</f>
        <v>October</v>
      </c>
      <c r="O2373" s="7">
        <f>IF(SalesData[Sales]=0,0,SalesData[Profit]/SalesData[Sales])</f>
        <v>0.2578464697931509</v>
      </c>
      <c r="P2373" s="8">
        <f t="shared" si="37"/>
        <v>3.6180045060601574E-5</v>
      </c>
      <c r="Q2373" t="str">
        <f>IF(SalesData[[#This Row],[Discount]]&gt;0, "Yes", "No")</f>
        <v>Yes</v>
      </c>
      <c r="R2373" t="str">
        <f>TEXT(SalesData[[#This Row],[Order Date]],"mmm-yyyy")</f>
        <v>Oct-2023</v>
      </c>
      <c r="S2373">
        <f>YEAR(SalesData[[#This Row],[Order Date]])*100 + MONTH(SalesData[[#This Row],[Order Date]])</f>
        <v>202310</v>
      </c>
    </row>
    <row r="2374" spans="1:19" x14ac:dyDescent="0.3">
      <c r="A2374" t="s">
        <v>18219</v>
      </c>
      <c r="B2374" s="3">
        <v>45223</v>
      </c>
      <c r="C2374" t="s">
        <v>18220</v>
      </c>
      <c r="D2374" t="s">
        <v>18</v>
      </c>
      <c r="E2374" t="s">
        <v>26</v>
      </c>
      <c r="F2374" t="s">
        <v>53</v>
      </c>
      <c r="G2374">
        <v>6</v>
      </c>
      <c r="H2374" s="5">
        <v>640.65</v>
      </c>
      <c r="I2374" s="5">
        <v>0.01</v>
      </c>
      <c r="J2374" s="5">
        <v>3805.4609999999998</v>
      </c>
      <c r="K2374" s="5">
        <v>923.49355779225255</v>
      </c>
      <c r="L2374">
        <f>YEAR(SalesData[Order Date])</f>
        <v>2023</v>
      </c>
      <c r="M2374">
        <f>MONTH(SalesData[Order Date])</f>
        <v>10</v>
      </c>
      <c r="N2374" t="str">
        <f>TEXT(SalesData[[#This Row],[Order Date]], "mmmm")</f>
        <v>October</v>
      </c>
      <c r="O2374" s="7">
        <f>IF(SalesData[Sales]=0,0,SalesData[Profit]/SalesData[Sales])</f>
        <v>0.24267586970205518</v>
      </c>
      <c r="P2374" s="8">
        <f t="shared" si="37"/>
        <v>2.6015244933531054E-6</v>
      </c>
      <c r="Q2374" t="str">
        <f>IF(SalesData[[#This Row],[Discount]]&gt;0, "Yes", "No")</f>
        <v>Yes</v>
      </c>
      <c r="R2374" t="str">
        <f>TEXT(SalesData[[#This Row],[Order Date]],"mmm-yyyy")</f>
        <v>Oct-2023</v>
      </c>
      <c r="S2374">
        <f>YEAR(SalesData[[#This Row],[Order Date]])*100 + MONTH(SalesData[[#This Row],[Order Date]])</f>
        <v>202310</v>
      </c>
    </row>
    <row r="2375" spans="1:19" x14ac:dyDescent="0.3">
      <c r="A2375" t="s">
        <v>18507</v>
      </c>
      <c r="B2375" s="3">
        <v>45224</v>
      </c>
      <c r="C2375" t="s">
        <v>18508</v>
      </c>
      <c r="D2375" t="s">
        <v>23</v>
      </c>
      <c r="E2375" t="s">
        <v>26</v>
      </c>
      <c r="F2375" t="s">
        <v>15</v>
      </c>
      <c r="G2375">
        <v>5</v>
      </c>
      <c r="H2375" s="5">
        <v>227.86</v>
      </c>
      <c r="I2375" s="5">
        <v>0.1</v>
      </c>
      <c r="J2375" s="5">
        <v>1025.3699999999999</v>
      </c>
      <c r="K2375" s="5">
        <v>157.94511264017811</v>
      </c>
      <c r="L2375">
        <f>YEAR(SalesData[Order Date])</f>
        <v>2023</v>
      </c>
      <c r="M2375">
        <f>MONTH(SalesData[Order Date])</f>
        <v>10</v>
      </c>
      <c r="N2375" t="str">
        <f>TEXT(SalesData[[#This Row],[Order Date]], "mmmm")</f>
        <v>October</v>
      </c>
      <c r="O2375" s="7">
        <f>IF(SalesData[Sales]=0,0,SalesData[Profit]/SalesData[Sales])</f>
        <v>0.15403718915140693</v>
      </c>
      <c r="P2375" s="8">
        <f t="shared" si="37"/>
        <v>8.7773194066532079E-5</v>
      </c>
      <c r="Q2375" t="str">
        <f>IF(SalesData[[#This Row],[Discount]]&gt;0, "Yes", "No")</f>
        <v>Yes</v>
      </c>
      <c r="R2375" t="str">
        <f>TEXT(SalesData[[#This Row],[Order Date]],"mmm-yyyy")</f>
        <v>Oct-2023</v>
      </c>
      <c r="S2375">
        <f>YEAR(SalesData[[#This Row],[Order Date]])*100 + MONTH(SalesData[[#This Row],[Order Date]])</f>
        <v>202310</v>
      </c>
    </row>
    <row r="2376" spans="1:19" x14ac:dyDescent="0.3">
      <c r="A2376" t="s">
        <v>18509</v>
      </c>
      <c r="B2376" s="3">
        <v>45211</v>
      </c>
      <c r="C2376" t="s">
        <v>18510</v>
      </c>
      <c r="D2376" t="s">
        <v>13</v>
      </c>
      <c r="E2376" t="s">
        <v>19</v>
      </c>
      <c r="F2376" t="s">
        <v>62</v>
      </c>
      <c r="G2376">
        <v>3</v>
      </c>
      <c r="H2376" s="5">
        <v>589.04999999999995</v>
      </c>
      <c r="I2376" s="5">
        <v>0.25</v>
      </c>
      <c r="J2376" s="5">
        <v>1325.3625</v>
      </c>
      <c r="K2376" s="5">
        <v>78.147969956110359</v>
      </c>
      <c r="L2376">
        <f>YEAR(SalesData[Order Date])</f>
        <v>2023</v>
      </c>
      <c r="M2376">
        <f>MONTH(SalesData[Order Date])</f>
        <v>10</v>
      </c>
      <c r="N2376" t="str">
        <f>TEXT(SalesData[[#This Row],[Order Date]], "mmmm")</f>
        <v>October</v>
      </c>
      <c r="O2376" s="7">
        <f>IF(SalesData[Sales]=0,0,SalesData[Profit]/SalesData[Sales])</f>
        <v>5.8963468451921915E-2</v>
      </c>
      <c r="P2376" s="8">
        <f t="shared" si="37"/>
        <v>1.4147072970602384E-4</v>
      </c>
      <c r="Q2376" t="str">
        <f>IF(SalesData[[#This Row],[Discount]]&gt;0, "Yes", "No")</f>
        <v>Yes</v>
      </c>
      <c r="R2376" t="str">
        <f>TEXT(SalesData[[#This Row],[Order Date]],"mmm-yyyy")</f>
        <v>Oct-2023</v>
      </c>
      <c r="S2376">
        <f>YEAR(SalesData[[#This Row],[Order Date]])*100 + MONTH(SalesData[[#This Row],[Order Date]])</f>
        <v>202310</v>
      </c>
    </row>
    <row r="2377" spans="1:19" x14ac:dyDescent="0.3">
      <c r="A2377" t="s">
        <v>18518</v>
      </c>
      <c r="B2377" s="3">
        <v>45200</v>
      </c>
      <c r="C2377" t="s">
        <v>18519</v>
      </c>
      <c r="D2377" t="s">
        <v>30</v>
      </c>
      <c r="E2377" t="s">
        <v>26</v>
      </c>
      <c r="F2377" t="s">
        <v>31</v>
      </c>
      <c r="G2377">
        <v>1</v>
      </c>
      <c r="H2377" s="5">
        <v>342.94</v>
      </c>
      <c r="I2377" s="5">
        <v>0.04</v>
      </c>
      <c r="J2377" s="5">
        <v>329.22239999999999</v>
      </c>
      <c r="K2377" s="5">
        <v>16.825317292396608</v>
      </c>
      <c r="L2377">
        <f>YEAR(SalesData[Order Date])</f>
        <v>2023</v>
      </c>
      <c r="M2377">
        <f>MONTH(SalesData[Order Date])</f>
        <v>10</v>
      </c>
      <c r="N2377" t="str">
        <f>TEXT(SalesData[[#This Row],[Order Date]], "mmmm")</f>
        <v>October</v>
      </c>
      <c r="O2377" s="7">
        <f>IF(SalesData[Sales]=0,0,SalesData[Profit]/SalesData[Sales])</f>
        <v>5.1106234850352247E-2</v>
      </c>
      <c r="P2377" s="8">
        <f t="shared" si="37"/>
        <v>1.166384790342334E-4</v>
      </c>
      <c r="Q2377" t="str">
        <f>IF(SalesData[[#This Row],[Discount]]&gt;0, "Yes", "No")</f>
        <v>Yes</v>
      </c>
      <c r="R2377" t="str">
        <f>TEXT(SalesData[[#This Row],[Order Date]],"mmm-yyyy")</f>
        <v>Oct-2023</v>
      </c>
      <c r="S2377">
        <f>YEAR(SalesData[[#This Row],[Order Date]])*100 + MONTH(SalesData[[#This Row],[Order Date]])</f>
        <v>202310</v>
      </c>
    </row>
    <row r="2378" spans="1:19" x14ac:dyDescent="0.3">
      <c r="A2378" t="s">
        <v>18543</v>
      </c>
      <c r="B2378" s="3">
        <v>45226</v>
      </c>
      <c r="C2378" t="s">
        <v>18544</v>
      </c>
      <c r="D2378" t="s">
        <v>23</v>
      </c>
      <c r="E2378" t="s">
        <v>26</v>
      </c>
      <c r="F2378" t="s">
        <v>39</v>
      </c>
      <c r="G2378">
        <v>1</v>
      </c>
      <c r="H2378" s="5">
        <v>511.73</v>
      </c>
      <c r="I2378" s="5">
        <v>0.11</v>
      </c>
      <c r="J2378" s="5">
        <v>455.43970000000002</v>
      </c>
      <c r="K2378" s="5">
        <v>45.66065075096855</v>
      </c>
      <c r="L2378">
        <f>YEAR(SalesData[Order Date])</f>
        <v>2023</v>
      </c>
      <c r="M2378">
        <f>MONTH(SalesData[Order Date])</f>
        <v>10</v>
      </c>
      <c r="N2378" t="str">
        <f>TEXT(SalesData[[#This Row],[Order Date]], "mmmm")</f>
        <v>October</v>
      </c>
      <c r="O2378" s="7">
        <f>IF(SalesData[Sales]=0,0,SalesData[Profit]/SalesData[Sales])</f>
        <v>0.10025619363215053</v>
      </c>
      <c r="P2378" s="8">
        <f t="shared" si="37"/>
        <v>2.1495710628651826E-4</v>
      </c>
      <c r="Q2378" t="str">
        <f>IF(SalesData[[#This Row],[Discount]]&gt;0, "Yes", "No")</f>
        <v>Yes</v>
      </c>
      <c r="R2378" t="str">
        <f>TEXT(SalesData[[#This Row],[Order Date]],"mmm-yyyy")</f>
        <v>Oct-2023</v>
      </c>
      <c r="S2378">
        <f>YEAR(SalesData[[#This Row],[Order Date]])*100 + MONTH(SalesData[[#This Row],[Order Date]])</f>
        <v>202310</v>
      </c>
    </row>
    <row r="2379" spans="1:19" x14ac:dyDescent="0.3">
      <c r="A2379" t="s">
        <v>18569</v>
      </c>
      <c r="B2379" s="3">
        <v>45217</v>
      </c>
      <c r="C2379" t="s">
        <v>18570</v>
      </c>
      <c r="D2379" t="s">
        <v>18</v>
      </c>
      <c r="E2379" t="s">
        <v>19</v>
      </c>
      <c r="F2379" t="s">
        <v>44</v>
      </c>
      <c r="G2379">
        <v>5</v>
      </c>
      <c r="H2379" s="5">
        <v>885.22</v>
      </c>
      <c r="I2379" s="5">
        <v>0.12</v>
      </c>
      <c r="J2379" s="5">
        <v>3894.9679999999998</v>
      </c>
      <c r="K2379" s="5">
        <v>995.27617778787419</v>
      </c>
      <c r="L2379">
        <f>YEAR(SalesData[Order Date])</f>
        <v>2023</v>
      </c>
      <c r="M2379">
        <f>MONTH(SalesData[Order Date])</f>
        <v>10</v>
      </c>
      <c r="N2379" t="str">
        <f>TEXT(SalesData[[#This Row],[Order Date]], "mmmm")</f>
        <v>October</v>
      </c>
      <c r="O2379" s="7">
        <f>IF(SalesData[Sales]=0,0,SalesData[Profit]/SalesData[Sales])</f>
        <v>0.25552871751138245</v>
      </c>
      <c r="P2379" s="8">
        <f t="shared" si="37"/>
        <v>2.7111904385350532E-5</v>
      </c>
      <c r="Q2379" t="str">
        <f>IF(SalesData[[#This Row],[Discount]]&gt;0, "Yes", "No")</f>
        <v>Yes</v>
      </c>
      <c r="R2379" t="str">
        <f>TEXT(SalesData[[#This Row],[Order Date]],"mmm-yyyy")</f>
        <v>Oct-2023</v>
      </c>
      <c r="S2379">
        <f>YEAR(SalesData[[#This Row],[Order Date]])*100 + MONTH(SalesData[[#This Row],[Order Date]])</f>
        <v>202310</v>
      </c>
    </row>
    <row r="2380" spans="1:19" x14ac:dyDescent="0.3">
      <c r="A2380" t="s">
        <v>18571</v>
      </c>
      <c r="B2380" s="3">
        <v>45206</v>
      </c>
      <c r="C2380" t="s">
        <v>18572</v>
      </c>
      <c r="D2380" t="s">
        <v>18</v>
      </c>
      <c r="E2380" t="s">
        <v>19</v>
      </c>
      <c r="F2380" t="s">
        <v>15</v>
      </c>
      <c r="G2380">
        <v>8</v>
      </c>
      <c r="H2380" s="5">
        <v>512.69000000000005</v>
      </c>
      <c r="I2380" s="5">
        <v>0.23</v>
      </c>
      <c r="J2380" s="5">
        <v>3158.1704</v>
      </c>
      <c r="K2380" s="5">
        <v>303.50164841008848</v>
      </c>
      <c r="L2380">
        <f>YEAR(SalesData[Order Date])</f>
        <v>2023</v>
      </c>
      <c r="M2380">
        <f>MONTH(SalesData[Order Date])</f>
        <v>10</v>
      </c>
      <c r="N2380" t="str">
        <f>TEXT(SalesData[[#This Row],[Order Date]], "mmmm")</f>
        <v>October</v>
      </c>
      <c r="O2380" s="7">
        <f>IF(SalesData[Sales]=0,0,SalesData[Profit]/SalesData[Sales])</f>
        <v>9.6100466399814427E-2</v>
      </c>
      <c r="P2380" s="8">
        <f t="shared" si="37"/>
        <v>5.6076771538356508E-5</v>
      </c>
      <c r="Q2380" t="str">
        <f>IF(SalesData[[#This Row],[Discount]]&gt;0, "Yes", "No")</f>
        <v>Yes</v>
      </c>
      <c r="R2380" t="str">
        <f>TEXT(SalesData[[#This Row],[Order Date]],"mmm-yyyy")</f>
        <v>Oct-2023</v>
      </c>
      <c r="S2380">
        <f>YEAR(SalesData[[#This Row],[Order Date]])*100 + MONTH(SalesData[[#This Row],[Order Date]])</f>
        <v>202310</v>
      </c>
    </row>
    <row r="2381" spans="1:19" x14ac:dyDescent="0.3">
      <c r="A2381" t="s">
        <v>18575</v>
      </c>
      <c r="B2381" s="3">
        <v>45214</v>
      </c>
      <c r="C2381" t="s">
        <v>18576</v>
      </c>
      <c r="D2381" t="s">
        <v>30</v>
      </c>
      <c r="E2381" t="s">
        <v>26</v>
      </c>
      <c r="F2381" t="s">
        <v>34</v>
      </c>
      <c r="G2381">
        <v>3</v>
      </c>
      <c r="H2381" s="5">
        <v>619.79</v>
      </c>
      <c r="I2381" s="5">
        <v>0.2</v>
      </c>
      <c r="J2381" s="5">
        <v>1487.4960000000001</v>
      </c>
      <c r="K2381" s="5">
        <v>401.65198841646151</v>
      </c>
      <c r="L2381">
        <f>YEAR(SalesData[Order Date])</f>
        <v>2023</v>
      </c>
      <c r="M2381">
        <f>MONTH(SalesData[Order Date])</f>
        <v>10</v>
      </c>
      <c r="N2381" t="str">
        <f>TEXT(SalesData[[#This Row],[Order Date]], "mmmm")</f>
        <v>October</v>
      </c>
      <c r="O2381" s="7">
        <f>IF(SalesData[Sales]=0,0,SalesData[Profit]/SalesData[Sales])</f>
        <v>0.27001886957441329</v>
      </c>
      <c r="P2381" s="8">
        <f t="shared" si="37"/>
        <v>1.0756331445597166E-4</v>
      </c>
      <c r="Q2381" t="str">
        <f>IF(SalesData[[#This Row],[Discount]]&gt;0, "Yes", "No")</f>
        <v>Yes</v>
      </c>
      <c r="R2381" t="str">
        <f>TEXT(SalesData[[#This Row],[Order Date]],"mmm-yyyy")</f>
        <v>Oct-2023</v>
      </c>
      <c r="S2381">
        <f>YEAR(SalesData[[#This Row],[Order Date]])*100 + MONTH(SalesData[[#This Row],[Order Date]])</f>
        <v>202310</v>
      </c>
    </row>
    <row r="2382" spans="1:19" x14ac:dyDescent="0.3">
      <c r="A2382" t="s">
        <v>18582</v>
      </c>
      <c r="B2382" s="3">
        <v>45203</v>
      </c>
      <c r="C2382" t="s">
        <v>18583</v>
      </c>
      <c r="D2382" t="s">
        <v>13</v>
      </c>
      <c r="E2382" t="s">
        <v>14</v>
      </c>
      <c r="F2382" t="s">
        <v>39</v>
      </c>
      <c r="G2382">
        <v>6</v>
      </c>
      <c r="H2382" s="5">
        <v>229.85</v>
      </c>
      <c r="I2382" s="5">
        <v>0.24</v>
      </c>
      <c r="J2382" s="5">
        <v>1048.116</v>
      </c>
      <c r="K2382" s="5">
        <v>162.19954130172911</v>
      </c>
      <c r="L2382">
        <f>YEAR(SalesData[Order Date])</f>
        <v>2023</v>
      </c>
      <c r="M2382">
        <f>MONTH(SalesData[Order Date])</f>
        <v>10</v>
      </c>
      <c r="N2382" t="str">
        <f>TEXT(SalesData[[#This Row],[Order Date]], "mmmm")</f>
        <v>October</v>
      </c>
      <c r="O2382" s="7">
        <f>IF(SalesData[Sales]=0,0,SalesData[Profit]/SalesData[Sales])</f>
        <v>0.15475342548127222</v>
      </c>
      <c r="P2382" s="8">
        <f t="shared" si="37"/>
        <v>1.7402653904720469E-4</v>
      </c>
      <c r="Q2382" t="str">
        <f>IF(SalesData[[#This Row],[Discount]]&gt;0, "Yes", "No")</f>
        <v>Yes</v>
      </c>
      <c r="R2382" t="str">
        <f>TEXT(SalesData[[#This Row],[Order Date]],"mmm-yyyy")</f>
        <v>Oct-2023</v>
      </c>
      <c r="S2382">
        <f>YEAR(SalesData[[#This Row],[Order Date]])*100 + MONTH(SalesData[[#This Row],[Order Date]])</f>
        <v>202310</v>
      </c>
    </row>
    <row r="2383" spans="1:19" x14ac:dyDescent="0.3">
      <c r="A2383" t="s">
        <v>18687</v>
      </c>
      <c r="B2383" s="3">
        <v>45200</v>
      </c>
      <c r="C2383" t="s">
        <v>18688</v>
      </c>
      <c r="D2383" t="s">
        <v>13</v>
      </c>
      <c r="E2383" t="s">
        <v>19</v>
      </c>
      <c r="F2383" t="s">
        <v>39</v>
      </c>
      <c r="G2383">
        <v>2</v>
      </c>
      <c r="H2383" s="5">
        <v>602.29</v>
      </c>
      <c r="I2383" s="5">
        <v>0.12</v>
      </c>
      <c r="J2383" s="5">
        <v>1060.0304000000001</v>
      </c>
      <c r="K2383" s="5">
        <v>155.08114638215341</v>
      </c>
      <c r="L2383">
        <f>YEAR(SalesData[Order Date])</f>
        <v>2023</v>
      </c>
      <c r="M2383">
        <f>MONTH(SalesData[Order Date])</f>
        <v>10</v>
      </c>
      <c r="N2383" t="str">
        <f>TEXT(SalesData[[#This Row],[Order Date]], "mmmm")</f>
        <v>October</v>
      </c>
      <c r="O2383" s="7">
        <f>IF(SalesData[Sales]=0,0,SalesData[Profit]/SalesData[Sales])</f>
        <v>0.1462987725466679</v>
      </c>
      <c r="P2383" s="8">
        <f t="shared" si="37"/>
        <v>9.9619784489199563E-5</v>
      </c>
      <c r="Q2383" t="str">
        <f>IF(SalesData[[#This Row],[Discount]]&gt;0, "Yes", "No")</f>
        <v>Yes</v>
      </c>
      <c r="R2383" t="str">
        <f>TEXT(SalesData[[#This Row],[Order Date]],"mmm-yyyy")</f>
        <v>Oct-2023</v>
      </c>
      <c r="S2383">
        <f>YEAR(SalesData[[#This Row],[Order Date]])*100 + MONTH(SalesData[[#This Row],[Order Date]])</f>
        <v>202310</v>
      </c>
    </row>
    <row r="2384" spans="1:19" x14ac:dyDescent="0.3">
      <c r="A2384" t="s">
        <v>18714</v>
      </c>
      <c r="B2384" s="3">
        <v>45215</v>
      </c>
      <c r="C2384" t="s">
        <v>8440</v>
      </c>
      <c r="D2384" t="s">
        <v>30</v>
      </c>
      <c r="E2384" t="s">
        <v>19</v>
      </c>
      <c r="F2384" t="s">
        <v>15</v>
      </c>
      <c r="G2384">
        <v>5</v>
      </c>
      <c r="H2384" s="5">
        <v>91.88</v>
      </c>
      <c r="I2384" s="5">
        <v>0.15</v>
      </c>
      <c r="J2384" s="5">
        <v>390.49</v>
      </c>
      <c r="K2384" s="5">
        <v>34.276910584985593</v>
      </c>
      <c r="L2384">
        <f>YEAR(SalesData[Order Date])</f>
        <v>2023</v>
      </c>
      <c r="M2384">
        <f>MONTH(SalesData[Order Date])</f>
        <v>10</v>
      </c>
      <c r="N2384" t="str">
        <f>TEXT(SalesData[[#This Row],[Order Date]], "mmmm")</f>
        <v>October</v>
      </c>
      <c r="O2384" s="7">
        <f>IF(SalesData[Sales]=0,0,SalesData[Profit]/SalesData[Sales])</f>
        <v>8.7779227598621196E-2</v>
      </c>
      <c r="P2384" s="8">
        <f t="shared" si="37"/>
        <v>3.2651284283848498E-4</v>
      </c>
      <c r="Q2384" t="str">
        <f>IF(SalesData[[#This Row],[Discount]]&gt;0, "Yes", "No")</f>
        <v>Yes</v>
      </c>
      <c r="R2384" t="str">
        <f>TEXT(SalesData[[#This Row],[Order Date]],"mmm-yyyy")</f>
        <v>Oct-2023</v>
      </c>
      <c r="S2384">
        <f>YEAR(SalesData[[#This Row],[Order Date]])*100 + MONTH(SalesData[[#This Row],[Order Date]])</f>
        <v>202310</v>
      </c>
    </row>
    <row r="2385" spans="1:19" x14ac:dyDescent="0.3">
      <c r="A2385" t="s">
        <v>18740</v>
      </c>
      <c r="B2385" s="3">
        <v>45222</v>
      </c>
      <c r="C2385" t="s">
        <v>18741</v>
      </c>
      <c r="D2385" t="s">
        <v>23</v>
      </c>
      <c r="E2385" t="s">
        <v>26</v>
      </c>
      <c r="F2385" t="s">
        <v>15</v>
      </c>
      <c r="G2385">
        <v>5</v>
      </c>
      <c r="H2385" s="5">
        <v>788.58</v>
      </c>
      <c r="I2385" s="5">
        <v>0.22</v>
      </c>
      <c r="J2385" s="5">
        <v>3075.462</v>
      </c>
      <c r="K2385" s="5">
        <v>817.46687714503253</v>
      </c>
      <c r="L2385">
        <f>YEAR(SalesData[Order Date])</f>
        <v>2023</v>
      </c>
      <c r="M2385">
        <f>MONTH(SalesData[Order Date])</f>
        <v>10</v>
      </c>
      <c r="N2385" t="str">
        <f>TEXT(SalesData[[#This Row],[Order Date]], "mmmm")</f>
        <v>October</v>
      </c>
      <c r="O2385" s="7">
        <f>IF(SalesData[Sales]=0,0,SalesData[Profit]/SalesData[Sales])</f>
        <v>0.2658029516037046</v>
      </c>
      <c r="P2385" s="8">
        <f t="shared" si="37"/>
        <v>5.579649496563443E-5</v>
      </c>
      <c r="Q2385" t="str">
        <f>IF(SalesData[[#This Row],[Discount]]&gt;0, "Yes", "No")</f>
        <v>Yes</v>
      </c>
      <c r="R2385" t="str">
        <f>TEXT(SalesData[[#This Row],[Order Date]],"mmm-yyyy")</f>
        <v>Oct-2023</v>
      </c>
      <c r="S2385">
        <f>YEAR(SalesData[[#This Row],[Order Date]])*100 + MONTH(SalesData[[#This Row],[Order Date]])</f>
        <v>202310</v>
      </c>
    </row>
    <row r="2386" spans="1:19" x14ac:dyDescent="0.3">
      <c r="A2386" t="s">
        <v>18786</v>
      </c>
      <c r="B2386" s="3">
        <v>45216</v>
      </c>
      <c r="C2386" t="s">
        <v>18787</v>
      </c>
      <c r="D2386" t="s">
        <v>18</v>
      </c>
      <c r="E2386" t="s">
        <v>19</v>
      </c>
      <c r="F2386" t="s">
        <v>39</v>
      </c>
      <c r="G2386">
        <v>4</v>
      </c>
      <c r="H2386" s="5">
        <v>822.56</v>
      </c>
      <c r="I2386" s="5">
        <v>0.28999999999999998</v>
      </c>
      <c r="J2386" s="5">
        <v>2336.0704000000001</v>
      </c>
      <c r="K2386" s="5">
        <v>413.42873839716248</v>
      </c>
      <c r="L2386">
        <f>YEAR(SalesData[Order Date])</f>
        <v>2023</v>
      </c>
      <c r="M2386">
        <f>MONTH(SalesData[Order Date])</f>
        <v>10</v>
      </c>
      <c r="N2386" t="str">
        <f>TEXT(SalesData[[#This Row],[Order Date]], "mmmm")</f>
        <v>October</v>
      </c>
      <c r="O2386" s="7">
        <f>IF(SalesData[Sales]=0,0,SalesData[Profit]/SalesData[Sales])</f>
        <v>0.17697614695052105</v>
      </c>
      <c r="P2386" s="8">
        <f t="shared" si="37"/>
        <v>8.8139467029760748E-5</v>
      </c>
      <c r="Q2386" t="str">
        <f>IF(SalesData[[#This Row],[Discount]]&gt;0, "Yes", "No")</f>
        <v>Yes</v>
      </c>
      <c r="R2386" t="str">
        <f>TEXT(SalesData[[#This Row],[Order Date]],"mmm-yyyy")</f>
        <v>Oct-2023</v>
      </c>
      <c r="S2386">
        <f>YEAR(SalesData[[#This Row],[Order Date]])*100 + MONTH(SalesData[[#This Row],[Order Date]])</f>
        <v>202310</v>
      </c>
    </row>
    <row r="2387" spans="1:19" x14ac:dyDescent="0.3">
      <c r="A2387" t="s">
        <v>18794</v>
      </c>
      <c r="B2387" s="3">
        <v>45209</v>
      </c>
      <c r="C2387" t="s">
        <v>18795</v>
      </c>
      <c r="D2387" t="s">
        <v>23</v>
      </c>
      <c r="E2387" t="s">
        <v>14</v>
      </c>
      <c r="F2387" t="s">
        <v>34</v>
      </c>
      <c r="G2387">
        <v>4</v>
      </c>
      <c r="H2387" s="5">
        <v>648.34</v>
      </c>
      <c r="I2387" s="5">
        <v>0.25</v>
      </c>
      <c r="J2387" s="5">
        <v>1945.02</v>
      </c>
      <c r="K2387" s="5">
        <v>570.3238594835326</v>
      </c>
      <c r="L2387">
        <f>YEAR(SalesData[Order Date])</f>
        <v>2023</v>
      </c>
      <c r="M2387">
        <f>MONTH(SalesData[Order Date])</f>
        <v>10</v>
      </c>
      <c r="N2387" t="str">
        <f>TEXT(SalesData[[#This Row],[Order Date]], "mmmm")</f>
        <v>October</v>
      </c>
      <c r="O2387" s="7">
        <f>IF(SalesData[Sales]=0,0,SalesData[Profit]/SalesData[Sales])</f>
        <v>0.29322261955328616</v>
      </c>
      <c r="P2387" s="8">
        <f t="shared" si="37"/>
        <v>9.6400037017614206E-5</v>
      </c>
      <c r="Q2387" t="str">
        <f>IF(SalesData[[#This Row],[Discount]]&gt;0, "Yes", "No")</f>
        <v>Yes</v>
      </c>
      <c r="R2387" t="str">
        <f>TEXT(SalesData[[#This Row],[Order Date]],"mmm-yyyy")</f>
        <v>Oct-2023</v>
      </c>
      <c r="S2387">
        <f>YEAR(SalesData[[#This Row],[Order Date]])*100 + MONTH(SalesData[[#This Row],[Order Date]])</f>
        <v>202310</v>
      </c>
    </row>
    <row r="2388" spans="1:19" x14ac:dyDescent="0.3">
      <c r="A2388" t="s">
        <v>18804</v>
      </c>
      <c r="B2388" s="3">
        <v>45216</v>
      </c>
      <c r="C2388" t="s">
        <v>18805</v>
      </c>
      <c r="D2388" t="s">
        <v>18</v>
      </c>
      <c r="E2388" t="s">
        <v>19</v>
      </c>
      <c r="F2388" t="s">
        <v>34</v>
      </c>
      <c r="G2388">
        <v>2</v>
      </c>
      <c r="H2388" s="5">
        <v>402.46</v>
      </c>
      <c r="I2388" s="5">
        <v>0.27</v>
      </c>
      <c r="J2388" s="5">
        <v>587.59159999999997</v>
      </c>
      <c r="K2388" s="5">
        <v>41.890181197451327</v>
      </c>
      <c r="L2388">
        <f>YEAR(SalesData[Order Date])</f>
        <v>2023</v>
      </c>
      <c r="M2388">
        <f>MONTH(SalesData[Order Date])</f>
        <v>10</v>
      </c>
      <c r="N2388" t="str">
        <f>TEXT(SalesData[[#This Row],[Order Date]], "mmmm")</f>
        <v>October</v>
      </c>
      <c r="O2388" s="7">
        <f>IF(SalesData[Sales]=0,0,SalesData[Profit]/SalesData[Sales])</f>
        <v>7.1291320702085131E-2</v>
      </c>
      <c r="P2388" s="8">
        <f t="shared" si="37"/>
        <v>3.354370620682801E-4</v>
      </c>
      <c r="Q2388" t="str">
        <f>IF(SalesData[[#This Row],[Discount]]&gt;0, "Yes", "No")</f>
        <v>Yes</v>
      </c>
      <c r="R2388" t="str">
        <f>TEXT(SalesData[[#This Row],[Order Date]],"mmm-yyyy")</f>
        <v>Oct-2023</v>
      </c>
      <c r="S2388">
        <f>YEAR(SalesData[[#This Row],[Order Date]])*100 + MONTH(SalesData[[#This Row],[Order Date]])</f>
        <v>202310</v>
      </c>
    </row>
    <row r="2389" spans="1:19" x14ac:dyDescent="0.3">
      <c r="A2389" t="s">
        <v>18828</v>
      </c>
      <c r="B2389" s="3">
        <v>45206</v>
      </c>
      <c r="C2389" t="s">
        <v>18829</v>
      </c>
      <c r="D2389" t="s">
        <v>30</v>
      </c>
      <c r="E2389" t="s">
        <v>14</v>
      </c>
      <c r="F2389" t="s">
        <v>15</v>
      </c>
      <c r="G2389">
        <v>9</v>
      </c>
      <c r="H2389" s="5">
        <v>983.16</v>
      </c>
      <c r="I2389" s="5">
        <v>7.0000000000000007E-2</v>
      </c>
      <c r="J2389" s="5">
        <v>8229.0491999999995</v>
      </c>
      <c r="K2389" s="5">
        <v>1836.3286867820591</v>
      </c>
      <c r="L2389">
        <f>YEAR(SalesData[Order Date])</f>
        <v>2023</v>
      </c>
      <c r="M2389">
        <f>MONTH(SalesData[Order Date])</f>
        <v>10</v>
      </c>
      <c r="N2389" t="str">
        <f>TEXT(SalesData[[#This Row],[Order Date]], "mmmm")</f>
        <v>October</v>
      </c>
      <c r="O2389" s="7">
        <f>IF(SalesData[Sales]=0,0,SalesData[Profit]/SalesData[Sales])</f>
        <v>0.22315198781191625</v>
      </c>
      <c r="P2389" s="8">
        <f t="shared" si="37"/>
        <v>7.9109990009538403E-6</v>
      </c>
      <c r="Q2389" t="str">
        <f>IF(SalesData[[#This Row],[Discount]]&gt;0, "Yes", "No")</f>
        <v>Yes</v>
      </c>
      <c r="R2389" t="str">
        <f>TEXT(SalesData[[#This Row],[Order Date]],"mmm-yyyy")</f>
        <v>Oct-2023</v>
      </c>
      <c r="S2389">
        <f>YEAR(SalesData[[#This Row],[Order Date]])*100 + MONTH(SalesData[[#This Row],[Order Date]])</f>
        <v>202310</v>
      </c>
    </row>
    <row r="2390" spans="1:19" x14ac:dyDescent="0.3">
      <c r="A2390" t="s">
        <v>18830</v>
      </c>
      <c r="B2390" s="3">
        <v>45228</v>
      </c>
      <c r="C2390" t="s">
        <v>18831</v>
      </c>
      <c r="D2390" t="s">
        <v>30</v>
      </c>
      <c r="E2390" t="s">
        <v>26</v>
      </c>
      <c r="F2390" t="s">
        <v>15</v>
      </c>
      <c r="G2390">
        <v>2</v>
      </c>
      <c r="H2390" s="5">
        <v>968.38</v>
      </c>
      <c r="I2390" s="5">
        <v>0.19</v>
      </c>
      <c r="J2390" s="5">
        <v>1568.7755999999999</v>
      </c>
      <c r="K2390" s="5">
        <v>304.10230019330692</v>
      </c>
      <c r="L2390">
        <f>YEAR(SalesData[Order Date])</f>
        <v>2023</v>
      </c>
      <c r="M2390">
        <f>MONTH(SalesData[Order Date])</f>
        <v>10</v>
      </c>
      <c r="N2390" t="str">
        <f>TEXT(SalesData[[#This Row],[Order Date]], "mmmm")</f>
        <v>October</v>
      </c>
      <c r="O2390" s="7">
        <f>IF(SalesData[Sales]=0,0,SalesData[Profit]/SalesData[Sales])</f>
        <v>0.19384690850195971</v>
      </c>
      <c r="P2390" s="8">
        <f t="shared" si="37"/>
        <v>9.8101984758049534E-5</v>
      </c>
      <c r="Q2390" t="str">
        <f>IF(SalesData[[#This Row],[Discount]]&gt;0, "Yes", "No")</f>
        <v>Yes</v>
      </c>
      <c r="R2390" t="str">
        <f>TEXT(SalesData[[#This Row],[Order Date]],"mmm-yyyy")</f>
        <v>Oct-2023</v>
      </c>
      <c r="S2390">
        <f>YEAR(SalesData[[#This Row],[Order Date]])*100 + MONTH(SalesData[[#This Row],[Order Date]])</f>
        <v>202310</v>
      </c>
    </row>
    <row r="2391" spans="1:19" x14ac:dyDescent="0.3">
      <c r="A2391" t="s">
        <v>18901</v>
      </c>
      <c r="B2391" s="3">
        <v>45206</v>
      </c>
      <c r="C2391" t="s">
        <v>18902</v>
      </c>
      <c r="D2391" t="s">
        <v>18</v>
      </c>
      <c r="E2391" t="s">
        <v>19</v>
      </c>
      <c r="F2391" t="s">
        <v>15</v>
      </c>
      <c r="G2391">
        <v>3</v>
      </c>
      <c r="H2391" s="5">
        <v>755.5</v>
      </c>
      <c r="I2391" s="5">
        <v>0.23</v>
      </c>
      <c r="J2391" s="5">
        <v>1745.2049999999999</v>
      </c>
      <c r="K2391" s="5">
        <v>236.98960033426141</v>
      </c>
      <c r="L2391">
        <f>YEAR(SalesData[Order Date])</f>
        <v>2023</v>
      </c>
      <c r="M2391">
        <f>MONTH(SalesData[Order Date])</f>
        <v>10</v>
      </c>
      <c r="N2391" t="str">
        <f>TEXT(SalesData[[#This Row],[Order Date]], "mmmm")</f>
        <v>October</v>
      </c>
      <c r="O2391" s="7">
        <f>IF(SalesData[Sales]=0,0,SalesData[Profit]/SalesData[Sales])</f>
        <v>0.13579470625758086</v>
      </c>
      <c r="P2391" s="8">
        <f t="shared" si="37"/>
        <v>1.014780498566071E-4</v>
      </c>
      <c r="Q2391" t="str">
        <f>IF(SalesData[[#This Row],[Discount]]&gt;0, "Yes", "No")</f>
        <v>Yes</v>
      </c>
      <c r="R2391" t="str">
        <f>TEXT(SalesData[[#This Row],[Order Date]],"mmm-yyyy")</f>
        <v>Oct-2023</v>
      </c>
      <c r="S2391">
        <f>YEAR(SalesData[[#This Row],[Order Date]])*100 + MONTH(SalesData[[#This Row],[Order Date]])</f>
        <v>202310</v>
      </c>
    </row>
    <row r="2392" spans="1:19" x14ac:dyDescent="0.3">
      <c r="A2392" t="s">
        <v>19000</v>
      </c>
      <c r="B2392" s="3">
        <v>45200</v>
      </c>
      <c r="C2392" t="s">
        <v>19001</v>
      </c>
      <c r="D2392" t="s">
        <v>18</v>
      </c>
      <c r="E2392" t="s">
        <v>19</v>
      </c>
      <c r="F2392" t="s">
        <v>31</v>
      </c>
      <c r="G2392">
        <v>4</v>
      </c>
      <c r="H2392" s="5">
        <v>797.77</v>
      </c>
      <c r="I2392" s="5">
        <v>0.15</v>
      </c>
      <c r="J2392" s="5">
        <v>2712.4180000000001</v>
      </c>
      <c r="K2392" s="5">
        <v>590.41091292882879</v>
      </c>
      <c r="L2392">
        <f>YEAR(SalesData[Order Date])</f>
        <v>2023</v>
      </c>
      <c r="M2392">
        <f>MONTH(SalesData[Order Date])</f>
        <v>10</v>
      </c>
      <c r="N2392" t="str">
        <f>TEXT(SalesData[[#This Row],[Order Date]], "mmmm")</f>
        <v>October</v>
      </c>
      <c r="O2392" s="7">
        <f>IF(SalesData[Sales]=0,0,SalesData[Profit]/SalesData[Sales])</f>
        <v>0.21766958961665525</v>
      </c>
      <c r="P2392" s="8">
        <f t="shared" si="37"/>
        <v>4.7006029306692405E-5</v>
      </c>
      <c r="Q2392" t="str">
        <f>IF(SalesData[[#This Row],[Discount]]&gt;0, "Yes", "No")</f>
        <v>Yes</v>
      </c>
      <c r="R2392" t="str">
        <f>TEXT(SalesData[[#This Row],[Order Date]],"mmm-yyyy")</f>
        <v>Oct-2023</v>
      </c>
      <c r="S2392">
        <f>YEAR(SalesData[[#This Row],[Order Date]])*100 + MONTH(SalesData[[#This Row],[Order Date]])</f>
        <v>202310</v>
      </c>
    </row>
    <row r="2393" spans="1:19" x14ac:dyDescent="0.3">
      <c r="A2393" t="s">
        <v>19035</v>
      </c>
      <c r="B2393" s="3">
        <v>45201</v>
      </c>
      <c r="C2393" t="s">
        <v>19036</v>
      </c>
      <c r="D2393" t="s">
        <v>30</v>
      </c>
      <c r="E2393" t="s">
        <v>19</v>
      </c>
      <c r="F2393" t="s">
        <v>27</v>
      </c>
      <c r="G2393">
        <v>8</v>
      </c>
      <c r="H2393" s="5">
        <v>376.49</v>
      </c>
      <c r="I2393" s="5">
        <v>0.25</v>
      </c>
      <c r="J2393" s="5">
        <v>2258.94</v>
      </c>
      <c r="K2393" s="5">
        <v>619.4405015726669</v>
      </c>
      <c r="L2393">
        <f>YEAR(SalesData[Order Date])</f>
        <v>2023</v>
      </c>
      <c r="M2393">
        <f>MONTH(SalesData[Order Date])</f>
        <v>10</v>
      </c>
      <c r="N2393" t="str">
        <f>TEXT(SalesData[[#This Row],[Order Date]], "mmmm")</f>
        <v>October</v>
      </c>
      <c r="O2393" s="7">
        <f>IF(SalesData[Sales]=0,0,SalesData[Profit]/SalesData[Sales])</f>
        <v>0.27421733271918108</v>
      </c>
      <c r="P2393" s="8">
        <f t="shared" si="37"/>
        <v>8.3003532630348739E-5</v>
      </c>
      <c r="Q2393" t="str">
        <f>IF(SalesData[[#This Row],[Discount]]&gt;0, "Yes", "No")</f>
        <v>Yes</v>
      </c>
      <c r="R2393" t="str">
        <f>TEXT(SalesData[[#This Row],[Order Date]],"mmm-yyyy")</f>
        <v>Oct-2023</v>
      </c>
      <c r="S2393">
        <f>YEAR(SalesData[[#This Row],[Order Date]])*100 + MONTH(SalesData[[#This Row],[Order Date]])</f>
        <v>202310</v>
      </c>
    </row>
    <row r="2394" spans="1:19" x14ac:dyDescent="0.3">
      <c r="A2394" t="s">
        <v>19043</v>
      </c>
      <c r="B2394" s="3">
        <v>45201</v>
      </c>
      <c r="C2394" t="s">
        <v>19044</v>
      </c>
      <c r="D2394" t="s">
        <v>23</v>
      </c>
      <c r="E2394" t="s">
        <v>26</v>
      </c>
      <c r="F2394" t="s">
        <v>91</v>
      </c>
      <c r="G2394">
        <v>1</v>
      </c>
      <c r="H2394" s="5">
        <v>436.89</v>
      </c>
      <c r="I2394" s="5">
        <v>0.24</v>
      </c>
      <c r="J2394" s="5">
        <v>332.03640000000001</v>
      </c>
      <c r="K2394" s="5">
        <v>66.794991256308847</v>
      </c>
      <c r="L2394">
        <f>YEAR(SalesData[Order Date])</f>
        <v>2023</v>
      </c>
      <c r="M2394">
        <f>MONTH(SalesData[Order Date])</f>
        <v>10</v>
      </c>
      <c r="N2394" t="str">
        <f>TEXT(SalesData[[#This Row],[Order Date]], "mmmm")</f>
        <v>October</v>
      </c>
      <c r="O2394" s="7">
        <f>IF(SalesData[Sales]=0,0,SalesData[Profit]/SalesData[Sales])</f>
        <v>0.20116767696646767</v>
      </c>
      <c r="P2394" s="8">
        <f t="shared" si="37"/>
        <v>5.4933736180731989E-4</v>
      </c>
      <c r="Q2394" t="str">
        <f>IF(SalesData[[#This Row],[Discount]]&gt;0, "Yes", "No")</f>
        <v>Yes</v>
      </c>
      <c r="R2394" t="str">
        <f>TEXT(SalesData[[#This Row],[Order Date]],"mmm-yyyy")</f>
        <v>Oct-2023</v>
      </c>
      <c r="S2394">
        <f>YEAR(SalesData[[#This Row],[Order Date]])*100 + MONTH(SalesData[[#This Row],[Order Date]])</f>
        <v>202310</v>
      </c>
    </row>
    <row r="2395" spans="1:19" x14ac:dyDescent="0.3">
      <c r="A2395" t="s">
        <v>19051</v>
      </c>
      <c r="B2395" s="3">
        <v>45205</v>
      </c>
      <c r="C2395" t="s">
        <v>13349</v>
      </c>
      <c r="D2395" t="s">
        <v>30</v>
      </c>
      <c r="E2395" t="s">
        <v>19</v>
      </c>
      <c r="F2395" t="s">
        <v>44</v>
      </c>
      <c r="G2395">
        <v>1</v>
      </c>
      <c r="H2395" s="5">
        <v>384.42</v>
      </c>
      <c r="I2395" s="5">
        <v>0.06</v>
      </c>
      <c r="J2395" s="5">
        <v>361.35480000000001</v>
      </c>
      <c r="K2395" s="5">
        <v>44.543349518073228</v>
      </c>
      <c r="L2395">
        <f>YEAR(SalesData[Order Date])</f>
        <v>2023</v>
      </c>
      <c r="M2395">
        <f>MONTH(SalesData[Order Date])</f>
        <v>10</v>
      </c>
      <c r="N2395" t="str">
        <f>TEXT(SalesData[[#This Row],[Order Date]], "mmmm")</f>
        <v>October</v>
      </c>
      <c r="O2395" s="7">
        <f>IF(SalesData[Sales]=0,0,SalesData[Profit]/SalesData[Sales])</f>
        <v>0.1232676292609735</v>
      </c>
      <c r="P2395" s="8">
        <f t="shared" si="37"/>
        <v>1.5607928827844543E-4</v>
      </c>
      <c r="Q2395" t="str">
        <f>IF(SalesData[[#This Row],[Discount]]&gt;0, "Yes", "No")</f>
        <v>Yes</v>
      </c>
      <c r="R2395" t="str">
        <f>TEXT(SalesData[[#This Row],[Order Date]],"mmm-yyyy")</f>
        <v>Oct-2023</v>
      </c>
      <c r="S2395">
        <f>YEAR(SalesData[[#This Row],[Order Date]])*100 + MONTH(SalesData[[#This Row],[Order Date]])</f>
        <v>202310</v>
      </c>
    </row>
    <row r="2396" spans="1:19" x14ac:dyDescent="0.3">
      <c r="A2396" t="s">
        <v>19063</v>
      </c>
      <c r="B2396" s="3">
        <v>45202</v>
      </c>
      <c r="C2396" t="s">
        <v>19064</v>
      </c>
      <c r="D2396" t="s">
        <v>18</v>
      </c>
      <c r="E2396" t="s">
        <v>26</v>
      </c>
      <c r="F2396" t="s">
        <v>27</v>
      </c>
      <c r="G2396">
        <v>5</v>
      </c>
      <c r="H2396" s="5">
        <v>705.51</v>
      </c>
      <c r="I2396" s="5">
        <v>0.13</v>
      </c>
      <c r="J2396" s="5">
        <v>3068.9684999999999</v>
      </c>
      <c r="K2396" s="5">
        <v>668.81296187310681</v>
      </c>
      <c r="L2396">
        <f>YEAR(SalesData[Order Date])</f>
        <v>2023</v>
      </c>
      <c r="M2396">
        <f>MONTH(SalesData[Order Date])</f>
        <v>10</v>
      </c>
      <c r="N2396" t="str">
        <f>TEXT(SalesData[[#This Row],[Order Date]], "mmmm")</f>
        <v>October</v>
      </c>
      <c r="O2396" s="7">
        <f>IF(SalesData[Sales]=0,0,SalesData[Profit]/SalesData[Sales])</f>
        <v>0.21792760723125923</v>
      </c>
      <c r="P2396" s="8">
        <f t="shared" si="37"/>
        <v>3.685277317118113E-5</v>
      </c>
      <c r="Q2396" t="str">
        <f>IF(SalesData[[#This Row],[Discount]]&gt;0, "Yes", "No")</f>
        <v>Yes</v>
      </c>
      <c r="R2396" t="str">
        <f>TEXT(SalesData[[#This Row],[Order Date]],"mmm-yyyy")</f>
        <v>Oct-2023</v>
      </c>
      <c r="S2396">
        <f>YEAR(SalesData[[#This Row],[Order Date]])*100 + MONTH(SalesData[[#This Row],[Order Date]])</f>
        <v>202310</v>
      </c>
    </row>
    <row r="2397" spans="1:19" x14ac:dyDescent="0.3">
      <c r="A2397" t="s">
        <v>19077</v>
      </c>
      <c r="B2397" s="3">
        <v>45226</v>
      </c>
      <c r="C2397" t="s">
        <v>1393</v>
      </c>
      <c r="D2397" t="s">
        <v>23</v>
      </c>
      <c r="E2397" t="s">
        <v>14</v>
      </c>
      <c r="F2397" t="s">
        <v>31</v>
      </c>
      <c r="G2397">
        <v>6</v>
      </c>
      <c r="H2397" s="5">
        <v>902.65</v>
      </c>
      <c r="I2397" s="5">
        <v>0.11</v>
      </c>
      <c r="J2397" s="5">
        <v>4820.1509999999998</v>
      </c>
      <c r="K2397" s="5">
        <v>555.79752019858722</v>
      </c>
      <c r="L2397">
        <f>YEAR(SalesData[Order Date])</f>
        <v>2023</v>
      </c>
      <c r="M2397">
        <f>MONTH(SalesData[Order Date])</f>
        <v>10</v>
      </c>
      <c r="N2397" t="str">
        <f>TEXT(SalesData[[#This Row],[Order Date]], "mmmm")</f>
        <v>October</v>
      </c>
      <c r="O2397" s="7">
        <f>IF(SalesData[Sales]=0,0,SalesData[Profit]/SalesData[Sales])</f>
        <v>0.11530707652075366</v>
      </c>
      <c r="P2397" s="8">
        <f t="shared" si="37"/>
        <v>2.0310567034103289E-5</v>
      </c>
      <c r="Q2397" t="str">
        <f>IF(SalesData[[#This Row],[Discount]]&gt;0, "Yes", "No")</f>
        <v>Yes</v>
      </c>
      <c r="R2397" t="str">
        <f>TEXT(SalesData[[#This Row],[Order Date]],"mmm-yyyy")</f>
        <v>Oct-2023</v>
      </c>
      <c r="S2397">
        <f>YEAR(SalesData[[#This Row],[Order Date]])*100 + MONTH(SalesData[[#This Row],[Order Date]])</f>
        <v>202310</v>
      </c>
    </row>
    <row r="2398" spans="1:19" x14ac:dyDescent="0.3">
      <c r="A2398" t="s">
        <v>19086</v>
      </c>
      <c r="B2398" s="3">
        <v>45206</v>
      </c>
      <c r="C2398" t="s">
        <v>19087</v>
      </c>
      <c r="D2398" t="s">
        <v>18</v>
      </c>
      <c r="E2398" t="s">
        <v>19</v>
      </c>
      <c r="F2398" t="s">
        <v>62</v>
      </c>
      <c r="G2398">
        <v>8</v>
      </c>
      <c r="H2398" s="5">
        <v>129.26</v>
      </c>
      <c r="I2398" s="5">
        <v>0.28999999999999998</v>
      </c>
      <c r="J2398" s="5">
        <v>734.19679999999994</v>
      </c>
      <c r="K2398" s="5">
        <v>62.160005647620721</v>
      </c>
      <c r="L2398">
        <f>YEAR(SalesData[Order Date])</f>
        <v>2023</v>
      </c>
      <c r="M2398">
        <f>MONTH(SalesData[Order Date])</f>
        <v>10</v>
      </c>
      <c r="N2398" t="str">
        <f>TEXT(SalesData[[#This Row],[Order Date]], "mmmm")</f>
        <v>October</v>
      </c>
      <c r="O2398" s="7">
        <f>IF(SalesData[Sales]=0,0,SalesData[Profit]/SalesData[Sales])</f>
        <v>8.466395610498538E-2</v>
      </c>
      <c r="P2398" s="8">
        <f t="shared" si="37"/>
        <v>2.8044251895404613E-4</v>
      </c>
      <c r="Q2398" t="str">
        <f>IF(SalesData[[#This Row],[Discount]]&gt;0, "Yes", "No")</f>
        <v>Yes</v>
      </c>
      <c r="R2398" t="str">
        <f>TEXT(SalesData[[#This Row],[Order Date]],"mmm-yyyy")</f>
        <v>Oct-2023</v>
      </c>
      <c r="S2398">
        <f>YEAR(SalesData[[#This Row],[Order Date]])*100 + MONTH(SalesData[[#This Row],[Order Date]])</f>
        <v>202310</v>
      </c>
    </row>
    <row r="2399" spans="1:19" x14ac:dyDescent="0.3">
      <c r="A2399" t="s">
        <v>19112</v>
      </c>
      <c r="B2399" s="3">
        <v>45211</v>
      </c>
      <c r="C2399" t="s">
        <v>19113</v>
      </c>
      <c r="D2399" t="s">
        <v>30</v>
      </c>
      <c r="E2399" t="s">
        <v>19</v>
      </c>
      <c r="F2399" t="s">
        <v>31</v>
      </c>
      <c r="G2399">
        <v>4</v>
      </c>
      <c r="H2399" s="5">
        <v>567.32000000000005</v>
      </c>
      <c r="I2399" s="5">
        <v>0.26</v>
      </c>
      <c r="J2399" s="5">
        <v>1679.2672</v>
      </c>
      <c r="K2399" s="5">
        <v>322.73862965118661</v>
      </c>
      <c r="L2399">
        <f>YEAR(SalesData[Order Date])</f>
        <v>2023</v>
      </c>
      <c r="M2399">
        <f>MONTH(SalesData[Order Date])</f>
        <v>10</v>
      </c>
      <c r="N2399" t="str">
        <f>TEXT(SalesData[[#This Row],[Order Date]], "mmmm")</f>
        <v>October</v>
      </c>
      <c r="O2399" s="7">
        <f>IF(SalesData[Sales]=0,0,SalesData[Profit]/SalesData[Sales])</f>
        <v>0.19219015869016354</v>
      </c>
      <c r="P2399" s="8">
        <f t="shared" si="37"/>
        <v>1.145737855178735E-4</v>
      </c>
      <c r="Q2399" t="str">
        <f>IF(SalesData[[#This Row],[Discount]]&gt;0, "Yes", "No")</f>
        <v>Yes</v>
      </c>
      <c r="R2399" t="str">
        <f>TEXT(SalesData[[#This Row],[Order Date]],"mmm-yyyy")</f>
        <v>Oct-2023</v>
      </c>
      <c r="S2399">
        <f>YEAR(SalesData[[#This Row],[Order Date]])*100 + MONTH(SalesData[[#This Row],[Order Date]])</f>
        <v>202310</v>
      </c>
    </row>
    <row r="2400" spans="1:19" x14ac:dyDescent="0.3">
      <c r="A2400" t="s">
        <v>19240</v>
      </c>
      <c r="B2400" s="3">
        <v>45223</v>
      </c>
      <c r="C2400" t="s">
        <v>19241</v>
      </c>
      <c r="D2400" t="s">
        <v>30</v>
      </c>
      <c r="E2400" t="s">
        <v>26</v>
      </c>
      <c r="F2400" t="s">
        <v>31</v>
      </c>
      <c r="G2400">
        <v>8</v>
      </c>
      <c r="H2400" s="5">
        <v>539.53</v>
      </c>
      <c r="I2400" s="5">
        <v>7.0000000000000007E-2</v>
      </c>
      <c r="J2400" s="5">
        <v>4014.1032</v>
      </c>
      <c r="K2400" s="5">
        <v>509.37286281665638</v>
      </c>
      <c r="L2400">
        <f>YEAR(SalesData[Order Date])</f>
        <v>2023</v>
      </c>
      <c r="M2400">
        <f>MONTH(SalesData[Order Date])</f>
        <v>10</v>
      </c>
      <c r="N2400" t="str">
        <f>TEXT(SalesData[[#This Row],[Order Date]], "mmmm")</f>
        <v>October</v>
      </c>
      <c r="O2400" s="7">
        <f>IF(SalesData[Sales]=0,0,SalesData[Profit]/SalesData[Sales])</f>
        <v>0.12689580646971318</v>
      </c>
      <c r="P2400" s="8">
        <f t="shared" si="37"/>
        <v>1.6217819213018742E-5</v>
      </c>
      <c r="Q2400" t="str">
        <f>IF(SalesData[[#This Row],[Discount]]&gt;0, "Yes", "No")</f>
        <v>Yes</v>
      </c>
      <c r="R2400" t="str">
        <f>TEXT(SalesData[[#This Row],[Order Date]],"mmm-yyyy")</f>
        <v>Oct-2023</v>
      </c>
      <c r="S2400">
        <f>YEAR(SalesData[[#This Row],[Order Date]])*100 + MONTH(SalesData[[#This Row],[Order Date]])</f>
        <v>202310</v>
      </c>
    </row>
    <row r="2401" spans="1:19" x14ac:dyDescent="0.3">
      <c r="A2401" t="s">
        <v>19327</v>
      </c>
      <c r="B2401" s="3">
        <v>45209</v>
      </c>
      <c r="C2401" t="s">
        <v>19328</v>
      </c>
      <c r="D2401" t="s">
        <v>18</v>
      </c>
      <c r="E2401" t="s">
        <v>14</v>
      </c>
      <c r="F2401" t="s">
        <v>91</v>
      </c>
      <c r="G2401">
        <v>6</v>
      </c>
      <c r="H2401" s="5">
        <v>376.3</v>
      </c>
      <c r="I2401" s="5">
        <v>0.01</v>
      </c>
      <c r="J2401" s="5">
        <v>2235.2220000000002</v>
      </c>
      <c r="K2401" s="5">
        <v>120.73995798731249</v>
      </c>
      <c r="L2401">
        <f>YEAR(SalesData[Order Date])</f>
        <v>2023</v>
      </c>
      <c r="M2401">
        <f>MONTH(SalesData[Order Date])</f>
        <v>10</v>
      </c>
      <c r="N2401" t="str">
        <f>TEXT(SalesData[[#This Row],[Order Date]], "mmmm")</f>
        <v>October</v>
      </c>
      <c r="O2401" s="7">
        <f>IF(SalesData[Sales]=0,0,SalesData[Profit]/SalesData[Sales])</f>
        <v>5.4016987121329553E-2</v>
      </c>
      <c r="P2401" s="8">
        <f t="shared" si="37"/>
        <v>4.4290902648595977E-6</v>
      </c>
      <c r="Q2401" t="str">
        <f>IF(SalesData[[#This Row],[Discount]]&gt;0, "Yes", "No")</f>
        <v>Yes</v>
      </c>
      <c r="R2401" t="str">
        <f>TEXT(SalesData[[#This Row],[Order Date]],"mmm-yyyy")</f>
        <v>Oct-2023</v>
      </c>
      <c r="S2401">
        <f>YEAR(SalesData[[#This Row],[Order Date]])*100 + MONTH(SalesData[[#This Row],[Order Date]])</f>
        <v>202310</v>
      </c>
    </row>
    <row r="2402" spans="1:19" x14ac:dyDescent="0.3">
      <c r="A2402" t="s">
        <v>19349</v>
      </c>
      <c r="B2402" s="3">
        <v>45215</v>
      </c>
      <c r="C2402" t="s">
        <v>19350</v>
      </c>
      <c r="D2402" t="s">
        <v>13</v>
      </c>
      <c r="E2402" t="s">
        <v>26</v>
      </c>
      <c r="F2402" t="s">
        <v>20</v>
      </c>
      <c r="G2402">
        <v>8</v>
      </c>
      <c r="H2402" s="5">
        <v>822.97</v>
      </c>
      <c r="I2402" s="5">
        <v>0.13</v>
      </c>
      <c r="J2402" s="5">
        <v>5727.8711999999996</v>
      </c>
      <c r="K2402" s="5">
        <v>973.40767038049012</v>
      </c>
      <c r="L2402">
        <f>YEAR(SalesData[Order Date])</f>
        <v>2023</v>
      </c>
      <c r="M2402">
        <f>MONTH(SalesData[Order Date])</f>
        <v>10</v>
      </c>
      <c r="N2402" t="str">
        <f>TEXT(SalesData[[#This Row],[Order Date]], "mmmm")</f>
        <v>October</v>
      </c>
      <c r="O2402" s="7">
        <f>IF(SalesData[Sales]=0,0,SalesData[Profit]/SalesData[Sales])</f>
        <v>0.16994231126923562</v>
      </c>
      <c r="P2402" s="8">
        <f t="shared" si="37"/>
        <v>1.9745555731071606E-5</v>
      </c>
      <c r="Q2402" t="str">
        <f>IF(SalesData[[#This Row],[Discount]]&gt;0, "Yes", "No")</f>
        <v>Yes</v>
      </c>
      <c r="R2402" t="str">
        <f>TEXT(SalesData[[#This Row],[Order Date]],"mmm-yyyy")</f>
        <v>Oct-2023</v>
      </c>
      <c r="S2402">
        <f>YEAR(SalesData[[#This Row],[Order Date]])*100 + MONTH(SalesData[[#This Row],[Order Date]])</f>
        <v>202310</v>
      </c>
    </row>
    <row r="2403" spans="1:19" x14ac:dyDescent="0.3">
      <c r="A2403" t="s">
        <v>19365</v>
      </c>
      <c r="B2403" s="3">
        <v>45201</v>
      </c>
      <c r="C2403" t="s">
        <v>19366</v>
      </c>
      <c r="D2403" t="s">
        <v>13</v>
      </c>
      <c r="E2403" t="s">
        <v>26</v>
      </c>
      <c r="F2403" t="s">
        <v>34</v>
      </c>
      <c r="G2403">
        <v>3</v>
      </c>
      <c r="H2403" s="5">
        <v>699.46</v>
      </c>
      <c r="I2403" s="5">
        <v>0.03</v>
      </c>
      <c r="J2403" s="5">
        <v>2035.4286</v>
      </c>
      <c r="K2403" s="5">
        <v>206.9870391650293</v>
      </c>
      <c r="L2403">
        <f>YEAR(SalesData[Order Date])</f>
        <v>2023</v>
      </c>
      <c r="M2403">
        <f>MONTH(SalesData[Order Date])</f>
        <v>10</v>
      </c>
      <c r="N2403" t="str">
        <f>TEXT(SalesData[[#This Row],[Order Date]], "mmmm")</f>
        <v>October</v>
      </c>
      <c r="O2403" s="7">
        <f>IF(SalesData[Sales]=0,0,SalesData[Profit]/SalesData[Sales])</f>
        <v>0.10169211495064445</v>
      </c>
      <c r="P2403" s="8">
        <f t="shared" si="37"/>
        <v>1.4296743201898606E-5</v>
      </c>
      <c r="Q2403" t="str">
        <f>IF(SalesData[[#This Row],[Discount]]&gt;0, "Yes", "No")</f>
        <v>Yes</v>
      </c>
      <c r="R2403" t="str">
        <f>TEXT(SalesData[[#This Row],[Order Date]],"mmm-yyyy")</f>
        <v>Oct-2023</v>
      </c>
      <c r="S2403">
        <f>YEAR(SalesData[[#This Row],[Order Date]])*100 + MONTH(SalesData[[#This Row],[Order Date]])</f>
        <v>202310</v>
      </c>
    </row>
    <row r="2404" spans="1:19" x14ac:dyDescent="0.3">
      <c r="A2404" t="s">
        <v>11</v>
      </c>
      <c r="B2404" s="3">
        <v>45259</v>
      </c>
      <c r="C2404" t="s">
        <v>12</v>
      </c>
      <c r="D2404" t="s">
        <v>13</v>
      </c>
      <c r="E2404" t="s">
        <v>14</v>
      </c>
      <c r="F2404" t="s">
        <v>15</v>
      </c>
      <c r="G2404">
        <v>2</v>
      </c>
      <c r="H2404" s="5">
        <v>24.26</v>
      </c>
      <c r="I2404" s="5">
        <v>0.04</v>
      </c>
      <c r="J2404" s="5">
        <v>46.5792</v>
      </c>
      <c r="K2404" s="5">
        <v>2.6758444505850951</v>
      </c>
      <c r="L2404">
        <f>YEAR(SalesData[Order Date])</f>
        <v>2023</v>
      </c>
      <c r="M2404">
        <f>MONTH(SalesData[Order Date])</f>
        <v>11</v>
      </c>
      <c r="N2404" t="str">
        <f>TEXT(SalesData[[#This Row],[Order Date]], "mmmm")</f>
        <v>November</v>
      </c>
      <c r="O2404" s="7">
        <f>IF(SalesData[Sales]=0,0,SalesData[Profit]/SalesData[Sales])</f>
        <v>5.744719640064868E-2</v>
      </c>
      <c r="P2404" s="8">
        <f t="shared" si="37"/>
        <v>8.2440230832646333E-4</v>
      </c>
      <c r="Q2404" t="str">
        <f>IF(SalesData[[#This Row],[Discount]]&gt;0, "Yes", "No")</f>
        <v>Yes</v>
      </c>
      <c r="R2404" t="str">
        <f>TEXT(SalesData[[#This Row],[Order Date]],"mmm-yyyy")</f>
        <v>Nov-2023</v>
      </c>
      <c r="S2404">
        <f>YEAR(SalesData[[#This Row],[Order Date]])*100 + MONTH(SalesData[[#This Row],[Order Date]])</f>
        <v>202311</v>
      </c>
    </row>
    <row r="2405" spans="1:19" x14ac:dyDescent="0.3">
      <c r="A2405" t="s">
        <v>166</v>
      </c>
      <c r="B2405" s="3">
        <v>45255</v>
      </c>
      <c r="C2405" t="s">
        <v>167</v>
      </c>
      <c r="D2405" t="s">
        <v>23</v>
      </c>
      <c r="E2405" t="s">
        <v>14</v>
      </c>
      <c r="F2405" t="s">
        <v>44</v>
      </c>
      <c r="G2405">
        <v>5</v>
      </c>
      <c r="H2405" s="5">
        <v>646.73</v>
      </c>
      <c r="I2405" s="5">
        <v>0.11</v>
      </c>
      <c r="J2405" s="5">
        <v>2877.9485</v>
      </c>
      <c r="K2405" s="5">
        <v>630.32479547291211</v>
      </c>
      <c r="L2405">
        <f>YEAR(SalesData[Order Date])</f>
        <v>2023</v>
      </c>
      <c r="M2405">
        <f>MONTH(SalesData[Order Date])</f>
        <v>11</v>
      </c>
      <c r="N2405" t="str">
        <f>TEXT(SalesData[[#This Row],[Order Date]], "mmmm")</f>
        <v>November</v>
      </c>
      <c r="O2405" s="7">
        <f>IF(SalesData[Sales]=0,0,SalesData[Profit]/SalesData[Sales])</f>
        <v>0.21901878906898858</v>
      </c>
      <c r="P2405" s="8">
        <f t="shared" si="37"/>
        <v>3.4017286966740372E-5</v>
      </c>
      <c r="Q2405" t="str">
        <f>IF(SalesData[[#This Row],[Discount]]&gt;0, "Yes", "No")</f>
        <v>Yes</v>
      </c>
      <c r="R2405" t="str">
        <f>TEXT(SalesData[[#This Row],[Order Date]],"mmm-yyyy")</f>
        <v>Nov-2023</v>
      </c>
      <c r="S2405">
        <f>YEAR(SalesData[[#This Row],[Order Date]])*100 + MONTH(SalesData[[#This Row],[Order Date]])</f>
        <v>202311</v>
      </c>
    </row>
    <row r="2406" spans="1:19" x14ac:dyDescent="0.3">
      <c r="A2406" t="s">
        <v>220</v>
      </c>
      <c r="B2406" s="3">
        <v>45242</v>
      </c>
      <c r="C2406" t="s">
        <v>221</v>
      </c>
      <c r="D2406" t="s">
        <v>18</v>
      </c>
      <c r="E2406" t="s">
        <v>19</v>
      </c>
      <c r="F2406" t="s">
        <v>15</v>
      </c>
      <c r="G2406">
        <v>5</v>
      </c>
      <c r="H2406" s="5">
        <v>706.3</v>
      </c>
      <c r="I2406" s="5">
        <v>0.2</v>
      </c>
      <c r="J2406" s="5">
        <v>2825.2</v>
      </c>
      <c r="K2406" s="5">
        <v>184.5987797507789</v>
      </c>
      <c r="L2406">
        <f>YEAR(SalesData[Order Date])</f>
        <v>2023</v>
      </c>
      <c r="M2406">
        <f>MONTH(SalesData[Order Date])</f>
        <v>11</v>
      </c>
      <c r="N2406" t="str">
        <f>TEXT(SalesData[[#This Row],[Order Date]], "mmmm")</f>
        <v>November</v>
      </c>
      <c r="O2406" s="7">
        <f>IF(SalesData[Sales]=0,0,SalesData[Profit]/SalesData[Sales])</f>
        <v>6.5340074950721694E-2</v>
      </c>
      <c r="P2406" s="8">
        <f t="shared" si="37"/>
        <v>5.66331587144273E-5</v>
      </c>
      <c r="Q2406" t="str">
        <f>IF(SalesData[[#This Row],[Discount]]&gt;0, "Yes", "No")</f>
        <v>Yes</v>
      </c>
      <c r="R2406" t="str">
        <f>TEXT(SalesData[[#This Row],[Order Date]],"mmm-yyyy")</f>
        <v>Nov-2023</v>
      </c>
      <c r="S2406">
        <f>YEAR(SalesData[[#This Row],[Order Date]])*100 + MONTH(SalesData[[#This Row],[Order Date]])</f>
        <v>202311</v>
      </c>
    </row>
    <row r="2407" spans="1:19" x14ac:dyDescent="0.3">
      <c r="A2407" t="s">
        <v>276</v>
      </c>
      <c r="B2407" s="3">
        <v>45255</v>
      </c>
      <c r="C2407" t="s">
        <v>277</v>
      </c>
      <c r="D2407" t="s">
        <v>13</v>
      </c>
      <c r="E2407" t="s">
        <v>19</v>
      </c>
      <c r="F2407" t="s">
        <v>34</v>
      </c>
      <c r="G2407">
        <v>7</v>
      </c>
      <c r="H2407" s="5">
        <v>227.7</v>
      </c>
      <c r="I2407" s="5">
        <v>0.06</v>
      </c>
      <c r="J2407" s="5">
        <v>1498.2660000000001</v>
      </c>
      <c r="K2407" s="5">
        <v>268.98143331351179</v>
      </c>
      <c r="L2407">
        <f>YEAR(SalesData[Order Date])</f>
        <v>2023</v>
      </c>
      <c r="M2407">
        <f>MONTH(SalesData[Order Date])</f>
        <v>11</v>
      </c>
      <c r="N2407" t="str">
        <f>TEXT(SalesData[[#This Row],[Order Date]], "mmmm")</f>
        <v>November</v>
      </c>
      <c r="O2407" s="7">
        <f>IF(SalesData[Sales]=0,0,SalesData[Profit]/SalesData[Sales])</f>
        <v>0.17952849047733299</v>
      </c>
      <c r="P2407" s="8">
        <f t="shared" si="37"/>
        <v>3.7643515904385474E-5</v>
      </c>
      <c r="Q2407" t="str">
        <f>IF(SalesData[[#This Row],[Discount]]&gt;0, "Yes", "No")</f>
        <v>Yes</v>
      </c>
      <c r="R2407" t="str">
        <f>TEXT(SalesData[[#This Row],[Order Date]],"mmm-yyyy")</f>
        <v>Nov-2023</v>
      </c>
      <c r="S2407">
        <f>YEAR(SalesData[[#This Row],[Order Date]])*100 + MONTH(SalesData[[#This Row],[Order Date]])</f>
        <v>202311</v>
      </c>
    </row>
    <row r="2408" spans="1:19" x14ac:dyDescent="0.3">
      <c r="A2408" t="s">
        <v>324</v>
      </c>
      <c r="B2408" s="3">
        <v>45238</v>
      </c>
      <c r="C2408" t="s">
        <v>325</v>
      </c>
      <c r="D2408" t="s">
        <v>30</v>
      </c>
      <c r="E2408" t="s">
        <v>14</v>
      </c>
      <c r="F2408" t="s">
        <v>34</v>
      </c>
      <c r="G2408">
        <v>7</v>
      </c>
      <c r="H2408" s="5">
        <v>161.83000000000001</v>
      </c>
      <c r="I2408" s="5">
        <v>0.27</v>
      </c>
      <c r="J2408" s="5">
        <v>826.95130000000006</v>
      </c>
      <c r="K2408" s="5">
        <v>187.7872942173922</v>
      </c>
      <c r="L2408">
        <f>YEAR(SalesData[Order Date])</f>
        <v>2023</v>
      </c>
      <c r="M2408">
        <f>MONTH(SalesData[Order Date])</f>
        <v>11</v>
      </c>
      <c r="N2408" t="str">
        <f>TEXT(SalesData[[#This Row],[Order Date]], "mmmm")</f>
        <v>November</v>
      </c>
      <c r="O2408" s="7">
        <f>IF(SalesData[Sales]=0,0,SalesData[Profit]/SalesData[Sales])</f>
        <v>0.2270838611867376</v>
      </c>
      <c r="P2408" s="8">
        <f t="shared" si="37"/>
        <v>2.3834535358974583E-4</v>
      </c>
      <c r="Q2408" t="str">
        <f>IF(SalesData[[#This Row],[Discount]]&gt;0, "Yes", "No")</f>
        <v>Yes</v>
      </c>
      <c r="R2408" t="str">
        <f>TEXT(SalesData[[#This Row],[Order Date]],"mmm-yyyy")</f>
        <v>Nov-2023</v>
      </c>
      <c r="S2408">
        <f>YEAR(SalesData[[#This Row],[Order Date]])*100 + MONTH(SalesData[[#This Row],[Order Date]])</f>
        <v>202311</v>
      </c>
    </row>
    <row r="2409" spans="1:19" x14ac:dyDescent="0.3">
      <c r="A2409" t="s">
        <v>366</v>
      </c>
      <c r="B2409" s="3">
        <v>45239</v>
      </c>
      <c r="C2409" t="s">
        <v>367</v>
      </c>
      <c r="D2409" t="s">
        <v>13</v>
      </c>
      <c r="E2409" t="s">
        <v>26</v>
      </c>
      <c r="F2409" t="s">
        <v>15</v>
      </c>
      <c r="G2409">
        <v>1</v>
      </c>
      <c r="H2409" s="5">
        <v>372.79</v>
      </c>
      <c r="I2409" s="5">
        <v>0.19</v>
      </c>
      <c r="J2409" s="5">
        <v>301.95990000000012</v>
      </c>
      <c r="K2409" s="5">
        <v>77.158537741130559</v>
      </c>
      <c r="L2409">
        <f>YEAR(SalesData[Order Date])</f>
        <v>2023</v>
      </c>
      <c r="M2409">
        <f>MONTH(SalesData[Order Date])</f>
        <v>11</v>
      </c>
      <c r="N2409" t="str">
        <f>TEXT(SalesData[[#This Row],[Order Date]], "mmmm")</f>
        <v>November</v>
      </c>
      <c r="O2409" s="7">
        <f>IF(SalesData[Sales]=0,0,SalesData[Profit]/SalesData[Sales])</f>
        <v>0.25552577590975001</v>
      </c>
      <c r="P2409" s="8">
        <f t="shared" si="37"/>
        <v>5.0967032377477938E-4</v>
      </c>
      <c r="Q2409" t="str">
        <f>IF(SalesData[[#This Row],[Discount]]&gt;0, "Yes", "No")</f>
        <v>Yes</v>
      </c>
      <c r="R2409" t="str">
        <f>TEXT(SalesData[[#This Row],[Order Date]],"mmm-yyyy")</f>
        <v>Nov-2023</v>
      </c>
      <c r="S2409">
        <f>YEAR(SalesData[[#This Row],[Order Date]])*100 + MONTH(SalesData[[#This Row],[Order Date]])</f>
        <v>202311</v>
      </c>
    </row>
    <row r="2410" spans="1:19" x14ac:dyDescent="0.3">
      <c r="A2410" t="s">
        <v>396</v>
      </c>
      <c r="B2410" s="3">
        <v>45245</v>
      </c>
      <c r="C2410" t="s">
        <v>397</v>
      </c>
      <c r="D2410" t="s">
        <v>18</v>
      </c>
      <c r="E2410" t="s">
        <v>14</v>
      </c>
      <c r="F2410" t="s">
        <v>31</v>
      </c>
      <c r="G2410">
        <v>9</v>
      </c>
      <c r="H2410" s="5">
        <v>774.61</v>
      </c>
      <c r="I2410" s="5">
        <v>0.1</v>
      </c>
      <c r="J2410" s="5">
        <v>6274.3410000000003</v>
      </c>
      <c r="K2410" s="5">
        <v>456.09973142080588</v>
      </c>
      <c r="L2410">
        <f>YEAR(SalesData[Order Date])</f>
        <v>2023</v>
      </c>
      <c r="M2410">
        <f>MONTH(SalesData[Order Date])</f>
        <v>11</v>
      </c>
      <c r="N2410" t="str">
        <f>TEXT(SalesData[[#This Row],[Order Date]], "mmmm")</f>
        <v>November</v>
      </c>
      <c r="O2410" s="7">
        <f>IF(SalesData[Sales]=0,0,SalesData[Profit]/SalesData[Sales])</f>
        <v>7.2692850360030772E-2</v>
      </c>
      <c r="P2410" s="8">
        <f t="shared" si="37"/>
        <v>1.4344135902081191E-5</v>
      </c>
      <c r="Q2410" t="str">
        <f>IF(SalesData[[#This Row],[Discount]]&gt;0, "Yes", "No")</f>
        <v>Yes</v>
      </c>
      <c r="R2410" t="str">
        <f>TEXT(SalesData[[#This Row],[Order Date]],"mmm-yyyy")</f>
        <v>Nov-2023</v>
      </c>
      <c r="S2410">
        <f>YEAR(SalesData[[#This Row],[Order Date]])*100 + MONTH(SalesData[[#This Row],[Order Date]])</f>
        <v>202311</v>
      </c>
    </row>
    <row r="2411" spans="1:19" x14ac:dyDescent="0.3">
      <c r="A2411" t="s">
        <v>428</v>
      </c>
      <c r="B2411" s="3">
        <v>45250</v>
      </c>
      <c r="C2411" t="s">
        <v>429</v>
      </c>
      <c r="D2411" t="s">
        <v>13</v>
      </c>
      <c r="E2411" t="s">
        <v>14</v>
      </c>
      <c r="F2411" t="s">
        <v>27</v>
      </c>
      <c r="G2411">
        <v>9</v>
      </c>
      <c r="H2411" s="5">
        <v>163.18</v>
      </c>
      <c r="I2411" s="5">
        <v>0.1</v>
      </c>
      <c r="J2411" s="5">
        <v>1321.758</v>
      </c>
      <c r="K2411" s="5">
        <v>191.28607779592019</v>
      </c>
      <c r="L2411">
        <f>YEAR(SalesData[Order Date])</f>
        <v>2023</v>
      </c>
      <c r="M2411">
        <f>MONTH(SalesData[Order Date])</f>
        <v>11</v>
      </c>
      <c r="N2411" t="str">
        <f>TEXT(SalesData[[#This Row],[Order Date]], "mmmm")</f>
        <v>November</v>
      </c>
      <c r="O2411" s="7">
        <f>IF(SalesData[Sales]=0,0,SalesData[Profit]/SalesData[Sales])</f>
        <v>0.14472095330304049</v>
      </c>
      <c r="P2411" s="8">
        <f t="shared" si="37"/>
        <v>6.8091133172638264E-5</v>
      </c>
      <c r="Q2411" t="str">
        <f>IF(SalesData[[#This Row],[Discount]]&gt;0, "Yes", "No")</f>
        <v>Yes</v>
      </c>
      <c r="R2411" t="str">
        <f>TEXT(SalesData[[#This Row],[Order Date]],"mmm-yyyy")</f>
        <v>Nov-2023</v>
      </c>
      <c r="S2411">
        <f>YEAR(SalesData[[#This Row],[Order Date]])*100 + MONTH(SalesData[[#This Row],[Order Date]])</f>
        <v>202311</v>
      </c>
    </row>
    <row r="2412" spans="1:19" x14ac:dyDescent="0.3">
      <c r="A2412" t="s">
        <v>438</v>
      </c>
      <c r="B2412" s="3">
        <v>45245</v>
      </c>
      <c r="C2412" t="s">
        <v>439</v>
      </c>
      <c r="D2412" t="s">
        <v>13</v>
      </c>
      <c r="E2412" t="s">
        <v>14</v>
      </c>
      <c r="F2412" t="s">
        <v>44</v>
      </c>
      <c r="G2412">
        <v>3</v>
      </c>
      <c r="H2412" s="5">
        <v>295.27</v>
      </c>
      <c r="I2412" s="5">
        <v>0.13</v>
      </c>
      <c r="J2412" s="5">
        <v>770.65469999999993</v>
      </c>
      <c r="K2412" s="5">
        <v>115.95377306225321</v>
      </c>
      <c r="L2412">
        <f>YEAR(SalesData[Order Date])</f>
        <v>2023</v>
      </c>
      <c r="M2412">
        <f>MONTH(SalesData[Order Date])</f>
        <v>11</v>
      </c>
      <c r="N2412" t="str">
        <f>TEXT(SalesData[[#This Row],[Order Date]], "mmmm")</f>
        <v>November</v>
      </c>
      <c r="O2412" s="7">
        <f>IF(SalesData[Sales]=0,0,SalesData[Profit]/SalesData[Sales])</f>
        <v>0.15046138440763834</v>
      </c>
      <c r="P2412" s="8">
        <f t="shared" si="37"/>
        <v>1.4675833418001605E-4</v>
      </c>
      <c r="Q2412" t="str">
        <f>IF(SalesData[[#This Row],[Discount]]&gt;0, "Yes", "No")</f>
        <v>Yes</v>
      </c>
      <c r="R2412" t="str">
        <f>TEXT(SalesData[[#This Row],[Order Date]],"mmm-yyyy")</f>
        <v>Nov-2023</v>
      </c>
      <c r="S2412">
        <f>YEAR(SalesData[[#This Row],[Order Date]])*100 + MONTH(SalesData[[#This Row],[Order Date]])</f>
        <v>202311</v>
      </c>
    </row>
    <row r="2413" spans="1:19" x14ac:dyDescent="0.3">
      <c r="A2413" t="s">
        <v>602</v>
      </c>
      <c r="B2413" s="3">
        <v>45254</v>
      </c>
      <c r="C2413" t="s">
        <v>603</v>
      </c>
      <c r="D2413" t="s">
        <v>13</v>
      </c>
      <c r="E2413" t="s">
        <v>26</v>
      </c>
      <c r="F2413" t="s">
        <v>34</v>
      </c>
      <c r="G2413">
        <v>1</v>
      </c>
      <c r="H2413" s="5">
        <v>259.95</v>
      </c>
      <c r="I2413" s="5">
        <v>0.3</v>
      </c>
      <c r="J2413" s="5">
        <v>181.965</v>
      </c>
      <c r="K2413" s="5">
        <v>32.90462971690701</v>
      </c>
      <c r="L2413">
        <f>YEAR(SalesData[Order Date])</f>
        <v>2023</v>
      </c>
      <c r="M2413">
        <f>MONTH(SalesData[Order Date])</f>
        <v>11</v>
      </c>
      <c r="N2413" t="str">
        <f>TEXT(SalesData[[#This Row],[Order Date]], "mmmm")</f>
        <v>November</v>
      </c>
      <c r="O2413" s="7">
        <f>IF(SalesData[Sales]=0,0,SalesData[Profit]/SalesData[Sales])</f>
        <v>0.18082944366722728</v>
      </c>
      <c r="P2413" s="8">
        <f t="shared" si="37"/>
        <v>1.1540680900173109E-3</v>
      </c>
      <c r="Q2413" t="str">
        <f>IF(SalesData[[#This Row],[Discount]]&gt;0, "Yes", "No")</f>
        <v>Yes</v>
      </c>
      <c r="R2413" t="str">
        <f>TEXT(SalesData[[#This Row],[Order Date]],"mmm-yyyy")</f>
        <v>Nov-2023</v>
      </c>
      <c r="S2413">
        <f>YEAR(SalesData[[#This Row],[Order Date]])*100 + MONTH(SalesData[[#This Row],[Order Date]])</f>
        <v>202311</v>
      </c>
    </row>
    <row r="2414" spans="1:19" x14ac:dyDescent="0.3">
      <c r="A2414" t="s">
        <v>622</v>
      </c>
      <c r="B2414" s="3">
        <v>45232</v>
      </c>
      <c r="C2414" t="s">
        <v>623</v>
      </c>
      <c r="D2414" t="s">
        <v>13</v>
      </c>
      <c r="E2414" t="s">
        <v>26</v>
      </c>
      <c r="F2414" t="s">
        <v>62</v>
      </c>
      <c r="G2414">
        <v>4</v>
      </c>
      <c r="H2414" s="5">
        <v>239.17</v>
      </c>
      <c r="I2414" s="5">
        <v>0.25</v>
      </c>
      <c r="J2414" s="5">
        <v>717.51</v>
      </c>
      <c r="K2414" s="5">
        <v>72.299577369825855</v>
      </c>
      <c r="L2414">
        <f>YEAR(SalesData[Order Date])</f>
        <v>2023</v>
      </c>
      <c r="M2414">
        <f>MONTH(SalesData[Order Date])</f>
        <v>11</v>
      </c>
      <c r="N2414" t="str">
        <f>TEXT(SalesData[[#This Row],[Order Date]], "mmmm")</f>
        <v>November</v>
      </c>
      <c r="O2414" s="7">
        <f>IF(SalesData[Sales]=0,0,SalesData[Profit]/SalesData[Sales])</f>
        <v>0.10076455710697531</v>
      </c>
      <c r="P2414" s="8">
        <f t="shared" si="37"/>
        <v>2.613203997156834E-4</v>
      </c>
      <c r="Q2414" t="str">
        <f>IF(SalesData[[#This Row],[Discount]]&gt;0, "Yes", "No")</f>
        <v>Yes</v>
      </c>
      <c r="R2414" t="str">
        <f>TEXT(SalesData[[#This Row],[Order Date]],"mmm-yyyy")</f>
        <v>Nov-2023</v>
      </c>
      <c r="S2414">
        <f>YEAR(SalesData[[#This Row],[Order Date]])*100 + MONTH(SalesData[[#This Row],[Order Date]])</f>
        <v>202311</v>
      </c>
    </row>
    <row r="2415" spans="1:19" x14ac:dyDescent="0.3">
      <c r="A2415" t="s">
        <v>656</v>
      </c>
      <c r="B2415" s="3">
        <v>45239</v>
      </c>
      <c r="C2415" t="s">
        <v>657</v>
      </c>
      <c r="D2415" t="s">
        <v>30</v>
      </c>
      <c r="E2415" t="s">
        <v>26</v>
      </c>
      <c r="F2415" t="s">
        <v>39</v>
      </c>
      <c r="G2415">
        <v>9</v>
      </c>
      <c r="H2415" s="5">
        <v>771.36</v>
      </c>
      <c r="I2415" s="5">
        <v>0.01</v>
      </c>
      <c r="J2415" s="5">
        <v>6872.8175999999994</v>
      </c>
      <c r="K2415" s="5">
        <v>562.44844073902732</v>
      </c>
      <c r="L2415">
        <f>YEAR(SalesData[Order Date])</f>
        <v>2023</v>
      </c>
      <c r="M2415">
        <f>MONTH(SalesData[Order Date])</f>
        <v>11</v>
      </c>
      <c r="N2415" t="str">
        <f>TEXT(SalesData[[#This Row],[Order Date]], "mmmm")</f>
        <v>November</v>
      </c>
      <c r="O2415" s="7">
        <f>IF(SalesData[Sales]=0,0,SalesData[Profit]/SalesData[Sales])</f>
        <v>8.1836660518828166E-2</v>
      </c>
      <c r="P2415" s="8">
        <f t="shared" si="37"/>
        <v>1.4404572587522184E-6</v>
      </c>
      <c r="Q2415" t="str">
        <f>IF(SalesData[[#This Row],[Discount]]&gt;0, "Yes", "No")</f>
        <v>Yes</v>
      </c>
      <c r="R2415" t="str">
        <f>TEXT(SalesData[[#This Row],[Order Date]],"mmm-yyyy")</f>
        <v>Nov-2023</v>
      </c>
      <c r="S2415">
        <f>YEAR(SalesData[[#This Row],[Order Date]])*100 + MONTH(SalesData[[#This Row],[Order Date]])</f>
        <v>202311</v>
      </c>
    </row>
    <row r="2416" spans="1:19" x14ac:dyDescent="0.3">
      <c r="A2416" t="s">
        <v>792</v>
      </c>
      <c r="B2416" s="3">
        <v>45232</v>
      </c>
      <c r="C2416" t="s">
        <v>793</v>
      </c>
      <c r="D2416" t="s">
        <v>13</v>
      </c>
      <c r="E2416" t="s">
        <v>26</v>
      </c>
      <c r="F2416" t="s">
        <v>91</v>
      </c>
      <c r="G2416">
        <v>2</v>
      </c>
      <c r="H2416" s="5">
        <v>511.48</v>
      </c>
      <c r="I2416" s="5">
        <v>0.03</v>
      </c>
      <c r="J2416" s="5">
        <v>992.27120000000002</v>
      </c>
      <c r="K2416" s="5">
        <v>56.040399819627567</v>
      </c>
      <c r="L2416">
        <f>YEAR(SalesData[Order Date])</f>
        <v>2023</v>
      </c>
      <c r="M2416">
        <f>MONTH(SalesData[Order Date])</f>
        <v>11</v>
      </c>
      <c r="N2416" t="str">
        <f>TEXT(SalesData[[#This Row],[Order Date]], "mmmm")</f>
        <v>November</v>
      </c>
      <c r="O2416" s="7">
        <f>IF(SalesData[Sales]=0,0,SalesData[Profit]/SalesData[Sales])</f>
        <v>5.6476898472542149E-2</v>
      </c>
      <c r="P2416" s="8">
        <f t="shared" si="37"/>
        <v>2.9326659888949714E-5</v>
      </c>
      <c r="Q2416" t="str">
        <f>IF(SalesData[[#This Row],[Discount]]&gt;0, "Yes", "No")</f>
        <v>Yes</v>
      </c>
      <c r="R2416" t="str">
        <f>TEXT(SalesData[[#This Row],[Order Date]],"mmm-yyyy")</f>
        <v>Nov-2023</v>
      </c>
      <c r="S2416">
        <f>YEAR(SalesData[[#This Row],[Order Date]])*100 + MONTH(SalesData[[#This Row],[Order Date]])</f>
        <v>202311</v>
      </c>
    </row>
    <row r="2417" spans="1:19" x14ac:dyDescent="0.3">
      <c r="A2417" t="s">
        <v>908</v>
      </c>
      <c r="B2417" s="3">
        <v>45245</v>
      </c>
      <c r="C2417" t="s">
        <v>909</v>
      </c>
      <c r="D2417" t="s">
        <v>13</v>
      </c>
      <c r="E2417" t="s">
        <v>14</v>
      </c>
      <c r="F2417" t="s">
        <v>53</v>
      </c>
      <c r="G2417">
        <v>3</v>
      </c>
      <c r="H2417" s="5">
        <v>822.36</v>
      </c>
      <c r="I2417" s="5">
        <v>0.03</v>
      </c>
      <c r="J2417" s="5">
        <v>2393.0675999999999</v>
      </c>
      <c r="K2417" s="5">
        <v>239.92521243923471</v>
      </c>
      <c r="L2417">
        <f>YEAR(SalesData[Order Date])</f>
        <v>2023</v>
      </c>
      <c r="M2417">
        <f>MONTH(SalesData[Order Date])</f>
        <v>11</v>
      </c>
      <c r="N2417" t="str">
        <f>TEXT(SalesData[[#This Row],[Order Date]], "mmmm")</f>
        <v>November</v>
      </c>
      <c r="O2417" s="7">
        <f>IF(SalesData[Sales]=0,0,SalesData[Profit]/SalesData[Sales])</f>
        <v>0.10025843500586223</v>
      </c>
      <c r="P2417" s="8">
        <f t="shared" si="37"/>
        <v>1.2160124519675081E-5</v>
      </c>
      <c r="Q2417" t="str">
        <f>IF(SalesData[[#This Row],[Discount]]&gt;0, "Yes", "No")</f>
        <v>Yes</v>
      </c>
      <c r="R2417" t="str">
        <f>TEXT(SalesData[[#This Row],[Order Date]],"mmm-yyyy")</f>
        <v>Nov-2023</v>
      </c>
      <c r="S2417">
        <f>YEAR(SalesData[[#This Row],[Order Date]])*100 + MONTH(SalesData[[#This Row],[Order Date]])</f>
        <v>202311</v>
      </c>
    </row>
    <row r="2418" spans="1:19" x14ac:dyDescent="0.3">
      <c r="A2418" t="s">
        <v>910</v>
      </c>
      <c r="B2418" s="3">
        <v>45244</v>
      </c>
      <c r="C2418" t="s">
        <v>911</v>
      </c>
      <c r="D2418" t="s">
        <v>13</v>
      </c>
      <c r="E2418" t="s">
        <v>26</v>
      </c>
      <c r="F2418" t="s">
        <v>44</v>
      </c>
      <c r="G2418">
        <v>7</v>
      </c>
      <c r="H2418" s="5">
        <v>660.01</v>
      </c>
      <c r="I2418" s="5">
        <v>0.15</v>
      </c>
      <c r="J2418" s="5">
        <v>3927.0594999999998</v>
      </c>
      <c r="K2418" s="5">
        <v>626.97633700483539</v>
      </c>
      <c r="L2418">
        <f>YEAR(SalesData[Order Date])</f>
        <v>2023</v>
      </c>
      <c r="M2418">
        <f>MONTH(SalesData[Order Date])</f>
        <v>11</v>
      </c>
      <c r="N2418" t="str">
        <f>TEXT(SalesData[[#This Row],[Order Date]], "mmmm")</f>
        <v>November</v>
      </c>
      <c r="O2418" s="7">
        <f>IF(SalesData[Sales]=0,0,SalesData[Profit]/SalesData[Sales])</f>
        <v>0.15965542080654377</v>
      </c>
      <c r="P2418" s="8">
        <f t="shared" si="37"/>
        <v>3.2467040542675763E-5</v>
      </c>
      <c r="Q2418" t="str">
        <f>IF(SalesData[[#This Row],[Discount]]&gt;0, "Yes", "No")</f>
        <v>Yes</v>
      </c>
      <c r="R2418" t="str">
        <f>TEXT(SalesData[[#This Row],[Order Date]],"mmm-yyyy")</f>
        <v>Nov-2023</v>
      </c>
      <c r="S2418">
        <f>YEAR(SalesData[[#This Row],[Order Date]])*100 + MONTH(SalesData[[#This Row],[Order Date]])</f>
        <v>202311</v>
      </c>
    </row>
    <row r="2419" spans="1:19" x14ac:dyDescent="0.3">
      <c r="A2419" t="s">
        <v>968</v>
      </c>
      <c r="B2419" s="3">
        <v>45237</v>
      </c>
      <c r="C2419" t="s">
        <v>969</v>
      </c>
      <c r="D2419" t="s">
        <v>13</v>
      </c>
      <c r="E2419" t="s">
        <v>26</v>
      </c>
      <c r="F2419" t="s">
        <v>39</v>
      </c>
      <c r="G2419">
        <v>7</v>
      </c>
      <c r="H2419" s="5">
        <v>632.64</v>
      </c>
      <c r="I2419" s="5">
        <v>0.26</v>
      </c>
      <c r="J2419" s="5">
        <v>3277.0752000000002</v>
      </c>
      <c r="K2419" s="5">
        <v>908.33044033429155</v>
      </c>
      <c r="L2419">
        <f>YEAR(SalesData[Order Date])</f>
        <v>2023</v>
      </c>
      <c r="M2419">
        <f>MONTH(SalesData[Order Date])</f>
        <v>11</v>
      </c>
      <c r="N2419" t="str">
        <f>TEXT(SalesData[[#This Row],[Order Date]], "mmmm")</f>
        <v>November</v>
      </c>
      <c r="O2419" s="7">
        <f>IF(SalesData[Sales]=0,0,SalesData[Profit]/SalesData[Sales])</f>
        <v>0.27717717321051755</v>
      </c>
      <c r="P2419" s="8">
        <f t="shared" si="37"/>
        <v>5.8710889515138385E-5</v>
      </c>
      <c r="Q2419" t="str">
        <f>IF(SalesData[[#This Row],[Discount]]&gt;0, "Yes", "No")</f>
        <v>Yes</v>
      </c>
      <c r="R2419" t="str">
        <f>TEXT(SalesData[[#This Row],[Order Date]],"mmm-yyyy")</f>
        <v>Nov-2023</v>
      </c>
      <c r="S2419">
        <f>YEAR(SalesData[[#This Row],[Order Date]])*100 + MONTH(SalesData[[#This Row],[Order Date]])</f>
        <v>202311</v>
      </c>
    </row>
    <row r="2420" spans="1:19" x14ac:dyDescent="0.3">
      <c r="A2420" t="s">
        <v>1065</v>
      </c>
      <c r="B2420" s="3">
        <v>45233</v>
      </c>
      <c r="C2420" t="s">
        <v>1066</v>
      </c>
      <c r="D2420" t="s">
        <v>18</v>
      </c>
      <c r="E2420" t="s">
        <v>26</v>
      </c>
      <c r="F2420" t="s">
        <v>20</v>
      </c>
      <c r="G2420">
        <v>8</v>
      </c>
      <c r="H2420" s="5">
        <v>12.53</v>
      </c>
      <c r="I2420" s="5">
        <v>0.1</v>
      </c>
      <c r="J2420" s="5">
        <v>90.215999999999994</v>
      </c>
      <c r="K2420" s="5">
        <v>18.21426237697198</v>
      </c>
      <c r="L2420">
        <f>YEAR(SalesData[Order Date])</f>
        <v>2023</v>
      </c>
      <c r="M2420">
        <f>MONTH(SalesData[Order Date])</f>
        <v>11</v>
      </c>
      <c r="N2420" t="str">
        <f>TEXT(SalesData[[#This Row],[Order Date]], "mmmm")</f>
        <v>November</v>
      </c>
      <c r="O2420" s="7">
        <f>IF(SalesData[Sales]=0,0,SalesData[Profit]/SalesData[Sales])</f>
        <v>0.2018961423358604</v>
      </c>
      <c r="P2420" s="8">
        <f t="shared" si="37"/>
        <v>9.9760574620909835E-4</v>
      </c>
      <c r="Q2420" t="str">
        <f>IF(SalesData[[#This Row],[Discount]]&gt;0, "Yes", "No")</f>
        <v>Yes</v>
      </c>
      <c r="R2420" t="str">
        <f>TEXT(SalesData[[#This Row],[Order Date]],"mmm-yyyy")</f>
        <v>Nov-2023</v>
      </c>
      <c r="S2420">
        <f>YEAR(SalesData[[#This Row],[Order Date]])*100 + MONTH(SalesData[[#This Row],[Order Date]])</f>
        <v>202311</v>
      </c>
    </row>
    <row r="2421" spans="1:19" x14ac:dyDescent="0.3">
      <c r="A2421" t="s">
        <v>1067</v>
      </c>
      <c r="B2421" s="3">
        <v>45235</v>
      </c>
      <c r="C2421" t="s">
        <v>1068</v>
      </c>
      <c r="D2421" t="s">
        <v>18</v>
      </c>
      <c r="E2421" t="s">
        <v>19</v>
      </c>
      <c r="F2421" t="s">
        <v>31</v>
      </c>
      <c r="G2421">
        <v>9</v>
      </c>
      <c r="H2421" s="5">
        <v>262.16000000000003</v>
      </c>
      <c r="I2421" s="5">
        <v>0.13</v>
      </c>
      <c r="J2421" s="5">
        <v>2052.7127999999998</v>
      </c>
      <c r="K2421" s="5">
        <v>394.35643283463668</v>
      </c>
      <c r="L2421">
        <f>YEAR(SalesData[Order Date])</f>
        <v>2023</v>
      </c>
      <c r="M2421">
        <f>MONTH(SalesData[Order Date])</f>
        <v>11</v>
      </c>
      <c r="N2421" t="str">
        <f>TEXT(SalesData[[#This Row],[Order Date]], "mmmm")</f>
        <v>November</v>
      </c>
      <c r="O2421" s="7">
        <f>IF(SalesData[Sales]=0,0,SalesData[Profit]/SalesData[Sales])</f>
        <v>0.19211476288092358</v>
      </c>
      <c r="P2421" s="8">
        <f t="shared" si="37"/>
        <v>5.5097819821652599E-5</v>
      </c>
      <c r="Q2421" t="str">
        <f>IF(SalesData[[#This Row],[Discount]]&gt;0, "Yes", "No")</f>
        <v>Yes</v>
      </c>
      <c r="R2421" t="str">
        <f>TEXT(SalesData[[#This Row],[Order Date]],"mmm-yyyy")</f>
        <v>Nov-2023</v>
      </c>
      <c r="S2421">
        <f>YEAR(SalesData[[#This Row],[Order Date]])*100 + MONTH(SalesData[[#This Row],[Order Date]])</f>
        <v>202311</v>
      </c>
    </row>
    <row r="2422" spans="1:19" x14ac:dyDescent="0.3">
      <c r="A2422" t="s">
        <v>1283</v>
      </c>
      <c r="B2422" s="3">
        <v>45234</v>
      </c>
      <c r="C2422" t="s">
        <v>1284</v>
      </c>
      <c r="D2422" t="s">
        <v>30</v>
      </c>
      <c r="E2422" t="s">
        <v>19</v>
      </c>
      <c r="F2422" t="s">
        <v>91</v>
      </c>
      <c r="G2422">
        <v>2</v>
      </c>
      <c r="H2422" s="5">
        <v>643.74</v>
      </c>
      <c r="I2422" s="5">
        <v>0.06</v>
      </c>
      <c r="J2422" s="5">
        <v>1210.2311999999999</v>
      </c>
      <c r="K2422" s="5">
        <v>165.57031148262911</v>
      </c>
      <c r="L2422">
        <f>YEAR(SalesData[Order Date])</f>
        <v>2023</v>
      </c>
      <c r="M2422">
        <f>MONTH(SalesData[Order Date])</f>
        <v>11</v>
      </c>
      <c r="N2422" t="str">
        <f>TEXT(SalesData[[#This Row],[Order Date]], "mmmm")</f>
        <v>November</v>
      </c>
      <c r="O2422" s="7">
        <f>IF(SalesData[Sales]=0,0,SalesData[Profit]/SalesData[Sales])</f>
        <v>0.13680882750554532</v>
      </c>
      <c r="P2422" s="8">
        <f t="shared" si="37"/>
        <v>4.6602665672476463E-5</v>
      </c>
      <c r="Q2422" t="str">
        <f>IF(SalesData[[#This Row],[Discount]]&gt;0, "Yes", "No")</f>
        <v>Yes</v>
      </c>
      <c r="R2422" t="str">
        <f>TEXT(SalesData[[#This Row],[Order Date]],"mmm-yyyy")</f>
        <v>Nov-2023</v>
      </c>
      <c r="S2422">
        <f>YEAR(SalesData[[#This Row],[Order Date]])*100 + MONTH(SalesData[[#This Row],[Order Date]])</f>
        <v>202311</v>
      </c>
    </row>
    <row r="2423" spans="1:19" x14ac:dyDescent="0.3">
      <c r="A2423" t="s">
        <v>1378</v>
      </c>
      <c r="B2423" s="3">
        <v>45232</v>
      </c>
      <c r="C2423" t="s">
        <v>1379</v>
      </c>
      <c r="D2423" t="s">
        <v>18</v>
      </c>
      <c r="E2423" t="s">
        <v>19</v>
      </c>
      <c r="F2423" t="s">
        <v>34</v>
      </c>
      <c r="G2423">
        <v>1</v>
      </c>
      <c r="H2423" s="5">
        <v>410.94</v>
      </c>
      <c r="I2423" s="5">
        <v>0.22</v>
      </c>
      <c r="J2423" s="5">
        <v>320.53320000000002</v>
      </c>
      <c r="K2423" s="5">
        <v>25.194243260025878</v>
      </c>
      <c r="L2423">
        <f>YEAR(SalesData[Order Date])</f>
        <v>2023</v>
      </c>
      <c r="M2423">
        <f>MONTH(SalesData[Order Date])</f>
        <v>11</v>
      </c>
      <c r="N2423" t="str">
        <f>TEXT(SalesData[[#This Row],[Order Date]], "mmmm")</f>
        <v>November</v>
      </c>
      <c r="O2423" s="7">
        <f>IF(SalesData[Sales]=0,0,SalesData[Profit]/SalesData[Sales])</f>
        <v>7.86010412026769E-2</v>
      </c>
      <c r="P2423" s="8">
        <f t="shared" si="37"/>
        <v>5.3535795979948412E-4</v>
      </c>
      <c r="Q2423" t="str">
        <f>IF(SalesData[[#This Row],[Discount]]&gt;0, "Yes", "No")</f>
        <v>Yes</v>
      </c>
      <c r="R2423" t="str">
        <f>TEXT(SalesData[[#This Row],[Order Date]],"mmm-yyyy")</f>
        <v>Nov-2023</v>
      </c>
      <c r="S2423">
        <f>YEAR(SalesData[[#This Row],[Order Date]])*100 + MONTH(SalesData[[#This Row],[Order Date]])</f>
        <v>202311</v>
      </c>
    </row>
    <row r="2424" spans="1:19" x14ac:dyDescent="0.3">
      <c r="A2424" t="s">
        <v>1396</v>
      </c>
      <c r="B2424" s="3">
        <v>45248</v>
      </c>
      <c r="C2424" t="s">
        <v>1397</v>
      </c>
      <c r="D2424" t="s">
        <v>13</v>
      </c>
      <c r="E2424" t="s">
        <v>26</v>
      </c>
      <c r="F2424" t="s">
        <v>62</v>
      </c>
      <c r="G2424">
        <v>2</v>
      </c>
      <c r="H2424" s="5">
        <v>641.45000000000005</v>
      </c>
      <c r="I2424" s="5">
        <v>0.28999999999999998</v>
      </c>
      <c r="J2424" s="5">
        <v>910.85900000000004</v>
      </c>
      <c r="K2424" s="5">
        <v>197.79275256273419</v>
      </c>
      <c r="L2424">
        <f>YEAR(SalesData[Order Date])</f>
        <v>2023</v>
      </c>
      <c r="M2424">
        <f>MONTH(SalesData[Order Date])</f>
        <v>11</v>
      </c>
      <c r="N2424" t="str">
        <f>TEXT(SalesData[[#This Row],[Order Date]], "mmmm")</f>
        <v>November</v>
      </c>
      <c r="O2424" s="7">
        <f>IF(SalesData[Sales]=0,0,SalesData[Profit]/SalesData[Sales])</f>
        <v>0.21714969338035214</v>
      </c>
      <c r="P2424" s="8">
        <f t="shared" si="37"/>
        <v>2.2605035466521161E-4</v>
      </c>
      <c r="Q2424" t="str">
        <f>IF(SalesData[[#This Row],[Discount]]&gt;0, "Yes", "No")</f>
        <v>Yes</v>
      </c>
      <c r="R2424" t="str">
        <f>TEXT(SalesData[[#This Row],[Order Date]],"mmm-yyyy")</f>
        <v>Nov-2023</v>
      </c>
      <c r="S2424">
        <f>YEAR(SalesData[[#This Row],[Order Date]])*100 + MONTH(SalesData[[#This Row],[Order Date]])</f>
        <v>202311</v>
      </c>
    </row>
    <row r="2425" spans="1:19" x14ac:dyDescent="0.3">
      <c r="A2425" t="s">
        <v>1658</v>
      </c>
      <c r="B2425" s="3">
        <v>45245</v>
      </c>
      <c r="C2425" t="s">
        <v>1659</v>
      </c>
      <c r="D2425" t="s">
        <v>30</v>
      </c>
      <c r="E2425" t="s">
        <v>19</v>
      </c>
      <c r="F2425" t="s">
        <v>31</v>
      </c>
      <c r="G2425">
        <v>5</v>
      </c>
      <c r="H2425" s="5">
        <v>990.83</v>
      </c>
      <c r="I2425" s="5">
        <v>0.13</v>
      </c>
      <c r="J2425" s="5">
        <v>4310.1105000000007</v>
      </c>
      <c r="K2425" s="5">
        <v>1273.415734171715</v>
      </c>
      <c r="L2425">
        <f>YEAR(SalesData[Order Date])</f>
        <v>2023</v>
      </c>
      <c r="M2425">
        <f>MONTH(SalesData[Order Date])</f>
        <v>11</v>
      </c>
      <c r="N2425" t="str">
        <f>TEXT(SalesData[[#This Row],[Order Date]], "mmmm")</f>
        <v>November</v>
      </c>
      <c r="O2425" s="7">
        <f>IF(SalesData[Sales]=0,0,SalesData[Profit]/SalesData[Sales])</f>
        <v>0.29544851209074913</v>
      </c>
      <c r="P2425" s="8">
        <f t="shared" si="37"/>
        <v>2.6240626545421515E-5</v>
      </c>
      <c r="Q2425" t="str">
        <f>IF(SalesData[[#This Row],[Discount]]&gt;0, "Yes", "No")</f>
        <v>Yes</v>
      </c>
      <c r="R2425" t="str">
        <f>TEXT(SalesData[[#This Row],[Order Date]],"mmm-yyyy")</f>
        <v>Nov-2023</v>
      </c>
      <c r="S2425">
        <f>YEAR(SalesData[[#This Row],[Order Date]])*100 + MONTH(SalesData[[#This Row],[Order Date]])</f>
        <v>202311</v>
      </c>
    </row>
    <row r="2426" spans="1:19" x14ac:dyDescent="0.3">
      <c r="A2426" t="s">
        <v>1694</v>
      </c>
      <c r="B2426" s="3">
        <v>45244</v>
      </c>
      <c r="C2426" t="s">
        <v>1695</v>
      </c>
      <c r="D2426" t="s">
        <v>13</v>
      </c>
      <c r="E2426" t="s">
        <v>19</v>
      </c>
      <c r="F2426" t="s">
        <v>44</v>
      </c>
      <c r="G2426">
        <v>8</v>
      </c>
      <c r="H2426" s="5">
        <v>753.5</v>
      </c>
      <c r="I2426" s="5">
        <v>0.27</v>
      </c>
      <c r="J2426" s="5">
        <v>4400.4399999999996</v>
      </c>
      <c r="K2426" s="5">
        <v>1196.144289390302</v>
      </c>
      <c r="L2426">
        <f>YEAR(SalesData[Order Date])</f>
        <v>2023</v>
      </c>
      <c r="M2426">
        <f>MONTH(SalesData[Order Date])</f>
        <v>11</v>
      </c>
      <c r="N2426" t="str">
        <f>TEXT(SalesData[[#This Row],[Order Date]], "mmmm")</f>
        <v>November</v>
      </c>
      <c r="O2426" s="7">
        <f>IF(SalesData[Sales]=0,0,SalesData[Profit]/SalesData[Sales])</f>
        <v>0.27182379248218408</v>
      </c>
      <c r="P2426" s="8">
        <f t="shared" si="37"/>
        <v>4.4790975447909759E-5</v>
      </c>
      <c r="Q2426" t="str">
        <f>IF(SalesData[[#This Row],[Discount]]&gt;0, "Yes", "No")</f>
        <v>Yes</v>
      </c>
      <c r="R2426" t="str">
        <f>TEXT(SalesData[[#This Row],[Order Date]],"mmm-yyyy")</f>
        <v>Nov-2023</v>
      </c>
      <c r="S2426">
        <f>YEAR(SalesData[[#This Row],[Order Date]])*100 + MONTH(SalesData[[#This Row],[Order Date]])</f>
        <v>202311</v>
      </c>
    </row>
    <row r="2427" spans="1:19" x14ac:dyDescent="0.3">
      <c r="A2427" t="s">
        <v>1751</v>
      </c>
      <c r="B2427" s="3">
        <v>45245</v>
      </c>
      <c r="C2427" t="s">
        <v>1752</v>
      </c>
      <c r="D2427" t="s">
        <v>18</v>
      </c>
      <c r="E2427" t="s">
        <v>26</v>
      </c>
      <c r="F2427" t="s">
        <v>53</v>
      </c>
      <c r="G2427">
        <v>4</v>
      </c>
      <c r="H2427" s="5">
        <v>782.74</v>
      </c>
      <c r="I2427" s="5">
        <v>0.28999999999999998</v>
      </c>
      <c r="J2427" s="5">
        <v>2222.9816000000001</v>
      </c>
      <c r="K2427" s="5">
        <v>609.08281281536244</v>
      </c>
      <c r="L2427">
        <f>YEAR(SalesData[Order Date])</f>
        <v>2023</v>
      </c>
      <c r="M2427">
        <f>MONTH(SalesData[Order Date])</f>
        <v>11</v>
      </c>
      <c r="N2427" t="str">
        <f>TEXT(SalesData[[#This Row],[Order Date]], "mmmm")</f>
        <v>November</v>
      </c>
      <c r="O2427" s="7">
        <f>IF(SalesData[Sales]=0,0,SalesData[Profit]/SalesData[Sales])</f>
        <v>0.27399363666139315</v>
      </c>
      <c r="P2427" s="8">
        <f t="shared" si="37"/>
        <v>9.2623348749265399E-5</v>
      </c>
      <c r="Q2427" t="str">
        <f>IF(SalesData[[#This Row],[Discount]]&gt;0, "Yes", "No")</f>
        <v>Yes</v>
      </c>
      <c r="R2427" t="str">
        <f>TEXT(SalesData[[#This Row],[Order Date]],"mmm-yyyy")</f>
        <v>Nov-2023</v>
      </c>
      <c r="S2427">
        <f>YEAR(SalesData[[#This Row],[Order Date]])*100 + MONTH(SalesData[[#This Row],[Order Date]])</f>
        <v>202311</v>
      </c>
    </row>
    <row r="2428" spans="1:19" x14ac:dyDescent="0.3">
      <c r="A2428" t="s">
        <v>1887</v>
      </c>
      <c r="B2428" s="3">
        <v>45260</v>
      </c>
      <c r="C2428" t="s">
        <v>1888</v>
      </c>
      <c r="D2428" t="s">
        <v>30</v>
      </c>
      <c r="E2428" t="s">
        <v>14</v>
      </c>
      <c r="F2428" t="s">
        <v>53</v>
      </c>
      <c r="G2428">
        <v>2</v>
      </c>
      <c r="H2428" s="5">
        <v>20.420000000000002</v>
      </c>
      <c r="I2428" s="5">
        <v>0.1</v>
      </c>
      <c r="J2428" s="5">
        <v>36.756000000000007</v>
      </c>
      <c r="K2428" s="5">
        <v>10.43810030718044</v>
      </c>
      <c r="L2428">
        <f>YEAR(SalesData[Order Date])</f>
        <v>2023</v>
      </c>
      <c r="M2428">
        <f>MONTH(SalesData[Order Date])</f>
        <v>11</v>
      </c>
      <c r="N2428" t="str">
        <f>TEXT(SalesData[[#This Row],[Order Date]], "mmmm")</f>
        <v>November</v>
      </c>
      <c r="O2428" s="7">
        <f>IF(SalesData[Sales]=0,0,SalesData[Profit]/SalesData[Sales])</f>
        <v>0.28398357566602561</v>
      </c>
      <c r="P2428" s="8">
        <f t="shared" si="37"/>
        <v>2.4485798237022524E-3</v>
      </c>
      <c r="Q2428" t="str">
        <f>IF(SalesData[[#This Row],[Discount]]&gt;0, "Yes", "No")</f>
        <v>Yes</v>
      </c>
      <c r="R2428" t="str">
        <f>TEXT(SalesData[[#This Row],[Order Date]],"mmm-yyyy")</f>
        <v>Nov-2023</v>
      </c>
      <c r="S2428">
        <f>YEAR(SalesData[[#This Row],[Order Date]])*100 + MONTH(SalesData[[#This Row],[Order Date]])</f>
        <v>202311</v>
      </c>
    </row>
    <row r="2429" spans="1:19" x14ac:dyDescent="0.3">
      <c r="A2429" t="s">
        <v>1950</v>
      </c>
      <c r="B2429" s="3">
        <v>45260</v>
      </c>
      <c r="C2429" t="s">
        <v>1951</v>
      </c>
      <c r="D2429" t="s">
        <v>23</v>
      </c>
      <c r="E2429" t="s">
        <v>19</v>
      </c>
      <c r="F2429" t="s">
        <v>91</v>
      </c>
      <c r="G2429">
        <v>4</v>
      </c>
      <c r="H2429" s="5">
        <v>150.74</v>
      </c>
      <c r="I2429" s="5">
        <v>0.13</v>
      </c>
      <c r="J2429" s="5">
        <v>524.5752</v>
      </c>
      <c r="K2429" s="5">
        <v>108.7835207397363</v>
      </c>
      <c r="L2429">
        <f>YEAR(SalesData[Order Date])</f>
        <v>2023</v>
      </c>
      <c r="M2429">
        <f>MONTH(SalesData[Order Date])</f>
        <v>11</v>
      </c>
      <c r="N2429" t="str">
        <f>TEXT(SalesData[[#This Row],[Order Date]], "mmmm")</f>
        <v>November</v>
      </c>
      <c r="O2429" s="7">
        <f>IF(SalesData[Sales]=0,0,SalesData[Profit]/SalesData[Sales])</f>
        <v>0.20737450176778527</v>
      </c>
      <c r="P2429" s="8">
        <f t="shared" si="37"/>
        <v>2.156030250762903E-4</v>
      </c>
      <c r="Q2429" t="str">
        <f>IF(SalesData[[#This Row],[Discount]]&gt;0, "Yes", "No")</f>
        <v>Yes</v>
      </c>
      <c r="R2429" t="str">
        <f>TEXT(SalesData[[#This Row],[Order Date]],"mmm-yyyy")</f>
        <v>Nov-2023</v>
      </c>
      <c r="S2429">
        <f>YEAR(SalesData[[#This Row],[Order Date]])*100 + MONTH(SalesData[[#This Row],[Order Date]])</f>
        <v>202311</v>
      </c>
    </row>
    <row r="2430" spans="1:19" x14ac:dyDescent="0.3">
      <c r="A2430" t="s">
        <v>1954</v>
      </c>
      <c r="B2430" s="3">
        <v>45234</v>
      </c>
      <c r="C2430" t="s">
        <v>1955</v>
      </c>
      <c r="D2430" t="s">
        <v>13</v>
      </c>
      <c r="E2430" t="s">
        <v>26</v>
      </c>
      <c r="F2430" t="s">
        <v>15</v>
      </c>
      <c r="G2430">
        <v>8</v>
      </c>
      <c r="H2430" s="5">
        <v>923.29</v>
      </c>
      <c r="I2430" s="5">
        <v>0.1</v>
      </c>
      <c r="J2430" s="5">
        <v>6647.6880000000001</v>
      </c>
      <c r="K2430" s="5">
        <v>1841.052282335801</v>
      </c>
      <c r="L2430">
        <f>YEAR(SalesData[Order Date])</f>
        <v>2023</v>
      </c>
      <c r="M2430">
        <f>MONTH(SalesData[Order Date])</f>
        <v>11</v>
      </c>
      <c r="N2430" t="str">
        <f>TEXT(SalesData[[#This Row],[Order Date]], "mmmm")</f>
        <v>November</v>
      </c>
      <c r="O2430" s="7">
        <f>IF(SalesData[Sales]=0,0,SalesData[Profit]/SalesData[Sales])</f>
        <v>0.27694625294324898</v>
      </c>
      <c r="P2430" s="8">
        <f t="shared" si="37"/>
        <v>1.3538541519999135E-5</v>
      </c>
      <c r="Q2430" t="str">
        <f>IF(SalesData[[#This Row],[Discount]]&gt;0, "Yes", "No")</f>
        <v>Yes</v>
      </c>
      <c r="R2430" t="str">
        <f>TEXT(SalesData[[#This Row],[Order Date]],"mmm-yyyy")</f>
        <v>Nov-2023</v>
      </c>
      <c r="S2430">
        <f>YEAR(SalesData[[#This Row],[Order Date]])*100 + MONTH(SalesData[[#This Row],[Order Date]])</f>
        <v>202311</v>
      </c>
    </row>
    <row r="2431" spans="1:19" x14ac:dyDescent="0.3">
      <c r="A2431" t="s">
        <v>1982</v>
      </c>
      <c r="B2431" s="3">
        <v>45254</v>
      </c>
      <c r="C2431" t="s">
        <v>1983</v>
      </c>
      <c r="D2431" t="s">
        <v>23</v>
      </c>
      <c r="E2431" t="s">
        <v>14</v>
      </c>
      <c r="F2431" t="s">
        <v>31</v>
      </c>
      <c r="G2431">
        <v>5</v>
      </c>
      <c r="H2431" s="5">
        <v>165.44</v>
      </c>
      <c r="I2431" s="5">
        <v>0.15</v>
      </c>
      <c r="J2431" s="5">
        <v>703.12</v>
      </c>
      <c r="K2431" s="5">
        <v>196.11761443228141</v>
      </c>
      <c r="L2431">
        <f>YEAR(SalesData[Order Date])</f>
        <v>2023</v>
      </c>
      <c r="M2431">
        <f>MONTH(SalesData[Order Date])</f>
        <v>11</v>
      </c>
      <c r="N2431" t="str">
        <f>TEXT(SalesData[[#This Row],[Order Date]], "mmmm")</f>
        <v>November</v>
      </c>
      <c r="O2431" s="7">
        <f>IF(SalesData[Sales]=0,0,SalesData[Profit]/SalesData[Sales])</f>
        <v>0.27892481288013626</v>
      </c>
      <c r="P2431" s="8">
        <f t="shared" si="37"/>
        <v>1.8133462282398451E-4</v>
      </c>
      <c r="Q2431" t="str">
        <f>IF(SalesData[[#This Row],[Discount]]&gt;0, "Yes", "No")</f>
        <v>Yes</v>
      </c>
      <c r="R2431" t="str">
        <f>TEXT(SalesData[[#This Row],[Order Date]],"mmm-yyyy")</f>
        <v>Nov-2023</v>
      </c>
      <c r="S2431">
        <f>YEAR(SalesData[[#This Row],[Order Date]])*100 + MONTH(SalesData[[#This Row],[Order Date]])</f>
        <v>202311</v>
      </c>
    </row>
    <row r="2432" spans="1:19" x14ac:dyDescent="0.3">
      <c r="A2432" t="s">
        <v>1998</v>
      </c>
      <c r="B2432" s="3">
        <v>45254</v>
      </c>
      <c r="C2432" t="s">
        <v>1999</v>
      </c>
      <c r="D2432" t="s">
        <v>18</v>
      </c>
      <c r="E2432" t="s">
        <v>19</v>
      </c>
      <c r="F2432" t="s">
        <v>20</v>
      </c>
      <c r="G2432">
        <v>1</v>
      </c>
      <c r="H2432" s="5">
        <v>648.62</v>
      </c>
      <c r="I2432" s="5">
        <v>0.2</v>
      </c>
      <c r="J2432" s="5">
        <v>518.89600000000007</v>
      </c>
      <c r="K2432" s="5">
        <v>97.660017290752265</v>
      </c>
      <c r="L2432">
        <f>YEAR(SalesData[Order Date])</f>
        <v>2023</v>
      </c>
      <c r="M2432">
        <f>MONTH(SalesData[Order Date])</f>
        <v>11</v>
      </c>
      <c r="N2432" t="str">
        <f>TEXT(SalesData[[#This Row],[Order Date]], "mmmm")</f>
        <v>November</v>
      </c>
      <c r="O2432" s="7">
        <f>IF(SalesData[Sales]=0,0,SalesData[Profit]/SalesData[Sales])</f>
        <v>0.18820730414332015</v>
      </c>
      <c r="P2432" s="8">
        <f t="shared" si="37"/>
        <v>3.0834695199037957E-4</v>
      </c>
      <c r="Q2432" t="str">
        <f>IF(SalesData[[#This Row],[Discount]]&gt;0, "Yes", "No")</f>
        <v>Yes</v>
      </c>
      <c r="R2432" t="str">
        <f>TEXT(SalesData[[#This Row],[Order Date]],"mmm-yyyy")</f>
        <v>Nov-2023</v>
      </c>
      <c r="S2432">
        <f>YEAR(SalesData[[#This Row],[Order Date]])*100 + MONTH(SalesData[[#This Row],[Order Date]])</f>
        <v>202311</v>
      </c>
    </row>
    <row r="2433" spans="1:19" x14ac:dyDescent="0.3">
      <c r="A2433" t="s">
        <v>2072</v>
      </c>
      <c r="B2433" s="3">
        <v>45234</v>
      </c>
      <c r="C2433" t="s">
        <v>2073</v>
      </c>
      <c r="D2433" t="s">
        <v>30</v>
      </c>
      <c r="E2433" t="s">
        <v>26</v>
      </c>
      <c r="F2433" t="s">
        <v>44</v>
      </c>
      <c r="G2433">
        <v>3</v>
      </c>
      <c r="H2433" s="5">
        <v>503.13</v>
      </c>
      <c r="I2433" s="5">
        <v>0.13</v>
      </c>
      <c r="J2433" s="5">
        <v>1313.1693</v>
      </c>
      <c r="K2433" s="5">
        <v>305.80568736873238</v>
      </c>
      <c r="L2433">
        <f>YEAR(SalesData[Order Date])</f>
        <v>2023</v>
      </c>
      <c r="M2433">
        <f>MONTH(SalesData[Order Date])</f>
        <v>11</v>
      </c>
      <c r="N2433" t="str">
        <f>TEXT(SalesData[[#This Row],[Order Date]], "mmmm")</f>
        <v>November</v>
      </c>
      <c r="O2433" s="7">
        <f>IF(SalesData[Sales]=0,0,SalesData[Profit]/SalesData[Sales])</f>
        <v>0.23287605594246863</v>
      </c>
      <c r="P2433" s="8">
        <f t="shared" si="37"/>
        <v>8.6127508463684009E-5</v>
      </c>
      <c r="Q2433" t="str">
        <f>IF(SalesData[[#This Row],[Discount]]&gt;0, "Yes", "No")</f>
        <v>Yes</v>
      </c>
      <c r="R2433" t="str">
        <f>TEXT(SalesData[[#This Row],[Order Date]],"mmm-yyyy")</f>
        <v>Nov-2023</v>
      </c>
      <c r="S2433">
        <f>YEAR(SalesData[[#This Row],[Order Date]])*100 + MONTH(SalesData[[#This Row],[Order Date]])</f>
        <v>202311</v>
      </c>
    </row>
    <row r="2434" spans="1:19" x14ac:dyDescent="0.3">
      <c r="A2434" t="s">
        <v>2094</v>
      </c>
      <c r="B2434" s="3">
        <v>45260</v>
      </c>
      <c r="C2434" t="s">
        <v>2095</v>
      </c>
      <c r="D2434" t="s">
        <v>23</v>
      </c>
      <c r="E2434" t="s">
        <v>19</v>
      </c>
      <c r="F2434" t="s">
        <v>53</v>
      </c>
      <c r="G2434">
        <v>7</v>
      </c>
      <c r="H2434" s="5">
        <v>280.43</v>
      </c>
      <c r="I2434" s="5">
        <v>0.26</v>
      </c>
      <c r="J2434" s="5">
        <v>1452.6274000000001</v>
      </c>
      <c r="K2434" s="5">
        <v>132.98187937647359</v>
      </c>
      <c r="L2434">
        <f>YEAR(SalesData[Order Date])</f>
        <v>2023</v>
      </c>
      <c r="M2434">
        <f>MONTH(SalesData[Order Date])</f>
        <v>11</v>
      </c>
      <c r="N2434" t="str">
        <f>TEXT(SalesData[[#This Row],[Order Date]], "mmmm")</f>
        <v>November</v>
      </c>
      <c r="O2434" s="7">
        <f>IF(SalesData[Sales]=0,0,SalesData[Profit]/SalesData[Sales])</f>
        <v>9.1545760032113926E-2</v>
      </c>
      <c r="P2434" s="8">
        <f t="shared" ref="P2434:P2497" si="38">IF(H:H*G:G=0, 0, (I:I/(H:H*G:G)))</f>
        <v>1.3244965639502601E-4</v>
      </c>
      <c r="Q2434" t="str">
        <f>IF(SalesData[[#This Row],[Discount]]&gt;0, "Yes", "No")</f>
        <v>Yes</v>
      </c>
      <c r="R2434" t="str">
        <f>TEXT(SalesData[[#This Row],[Order Date]],"mmm-yyyy")</f>
        <v>Nov-2023</v>
      </c>
      <c r="S2434">
        <f>YEAR(SalesData[[#This Row],[Order Date]])*100 + MONTH(SalesData[[#This Row],[Order Date]])</f>
        <v>202311</v>
      </c>
    </row>
    <row r="2435" spans="1:19" x14ac:dyDescent="0.3">
      <c r="A2435" t="s">
        <v>2105</v>
      </c>
      <c r="B2435" s="3">
        <v>45258</v>
      </c>
      <c r="C2435" t="s">
        <v>2106</v>
      </c>
      <c r="D2435" t="s">
        <v>30</v>
      </c>
      <c r="E2435" t="s">
        <v>19</v>
      </c>
      <c r="F2435" t="s">
        <v>91</v>
      </c>
      <c r="G2435">
        <v>4</v>
      </c>
      <c r="H2435" s="5">
        <v>153.27000000000001</v>
      </c>
      <c r="I2435" s="5">
        <v>0.02</v>
      </c>
      <c r="J2435" s="5">
        <v>600.8184</v>
      </c>
      <c r="K2435" s="5">
        <v>68.436359360764044</v>
      </c>
      <c r="L2435">
        <f>YEAR(SalesData[Order Date])</f>
        <v>2023</v>
      </c>
      <c r="M2435">
        <f>MONTH(SalesData[Order Date])</f>
        <v>11</v>
      </c>
      <c r="N2435" t="str">
        <f>TEXT(SalesData[[#This Row],[Order Date]], "mmmm")</f>
        <v>November</v>
      </c>
      <c r="O2435" s="7">
        <f>IF(SalesData[Sales]=0,0,SalesData[Profit]/SalesData[Sales])</f>
        <v>0.11390523219788883</v>
      </c>
      <c r="P2435" s="8">
        <f t="shared" si="38"/>
        <v>3.262217002675018E-5</v>
      </c>
      <c r="Q2435" t="str">
        <f>IF(SalesData[[#This Row],[Discount]]&gt;0, "Yes", "No")</f>
        <v>Yes</v>
      </c>
      <c r="R2435" t="str">
        <f>TEXT(SalesData[[#This Row],[Order Date]],"mmm-yyyy")</f>
        <v>Nov-2023</v>
      </c>
      <c r="S2435">
        <f>YEAR(SalesData[[#This Row],[Order Date]])*100 + MONTH(SalesData[[#This Row],[Order Date]])</f>
        <v>202311</v>
      </c>
    </row>
    <row r="2436" spans="1:19" x14ac:dyDescent="0.3">
      <c r="A2436" t="s">
        <v>2201</v>
      </c>
      <c r="B2436" s="3">
        <v>45251</v>
      </c>
      <c r="C2436" t="s">
        <v>2202</v>
      </c>
      <c r="D2436" t="s">
        <v>18</v>
      </c>
      <c r="E2436" t="s">
        <v>19</v>
      </c>
      <c r="F2436" t="s">
        <v>31</v>
      </c>
      <c r="G2436">
        <v>2</v>
      </c>
      <c r="H2436" s="5">
        <v>850.62</v>
      </c>
      <c r="I2436" s="5">
        <v>0.02</v>
      </c>
      <c r="J2436" s="5">
        <v>1667.2152000000001</v>
      </c>
      <c r="K2436" s="5">
        <v>406.41782672203192</v>
      </c>
      <c r="L2436">
        <f>YEAR(SalesData[Order Date])</f>
        <v>2023</v>
      </c>
      <c r="M2436">
        <f>MONTH(SalesData[Order Date])</f>
        <v>11</v>
      </c>
      <c r="N2436" t="str">
        <f>TEXT(SalesData[[#This Row],[Order Date]], "mmmm")</f>
        <v>November</v>
      </c>
      <c r="O2436" s="7">
        <f>IF(SalesData[Sales]=0,0,SalesData[Profit]/SalesData[Sales])</f>
        <v>0.24377046629735136</v>
      </c>
      <c r="P2436" s="8">
        <f t="shared" si="38"/>
        <v>1.1756130822223791E-5</v>
      </c>
      <c r="Q2436" t="str">
        <f>IF(SalesData[[#This Row],[Discount]]&gt;0, "Yes", "No")</f>
        <v>Yes</v>
      </c>
      <c r="R2436" t="str">
        <f>TEXT(SalesData[[#This Row],[Order Date]],"mmm-yyyy")</f>
        <v>Nov-2023</v>
      </c>
      <c r="S2436">
        <f>YEAR(SalesData[[#This Row],[Order Date]])*100 + MONTH(SalesData[[#This Row],[Order Date]])</f>
        <v>202311</v>
      </c>
    </row>
    <row r="2437" spans="1:19" x14ac:dyDescent="0.3">
      <c r="A2437" t="s">
        <v>2333</v>
      </c>
      <c r="B2437" s="3">
        <v>45231</v>
      </c>
      <c r="C2437" t="s">
        <v>2334</v>
      </c>
      <c r="D2437" t="s">
        <v>18</v>
      </c>
      <c r="E2437" t="s">
        <v>14</v>
      </c>
      <c r="F2437" t="s">
        <v>20</v>
      </c>
      <c r="G2437">
        <v>6</v>
      </c>
      <c r="H2437" s="5">
        <v>568.84</v>
      </c>
      <c r="I2437" s="5">
        <v>0.16</v>
      </c>
      <c r="J2437" s="5">
        <v>2866.9535999999998</v>
      </c>
      <c r="K2437" s="5">
        <v>366.43453860059162</v>
      </c>
      <c r="L2437">
        <f>YEAR(SalesData[Order Date])</f>
        <v>2023</v>
      </c>
      <c r="M2437">
        <f>MONTH(SalesData[Order Date])</f>
        <v>11</v>
      </c>
      <c r="N2437" t="str">
        <f>TEXT(SalesData[[#This Row],[Order Date]], "mmmm")</f>
        <v>November</v>
      </c>
      <c r="O2437" s="7">
        <f>IF(SalesData[Sales]=0,0,SalesData[Profit]/SalesData[Sales])</f>
        <v>0.1278132086269522</v>
      </c>
      <c r="P2437" s="8">
        <f t="shared" si="38"/>
        <v>4.6879028666526031E-5</v>
      </c>
      <c r="Q2437" t="str">
        <f>IF(SalesData[[#This Row],[Discount]]&gt;0, "Yes", "No")</f>
        <v>Yes</v>
      </c>
      <c r="R2437" t="str">
        <f>TEXT(SalesData[[#This Row],[Order Date]],"mmm-yyyy")</f>
        <v>Nov-2023</v>
      </c>
      <c r="S2437">
        <f>YEAR(SalesData[[#This Row],[Order Date]])*100 + MONTH(SalesData[[#This Row],[Order Date]])</f>
        <v>202311</v>
      </c>
    </row>
    <row r="2438" spans="1:19" x14ac:dyDescent="0.3">
      <c r="A2438" t="s">
        <v>2398</v>
      </c>
      <c r="B2438" s="3">
        <v>45239</v>
      </c>
      <c r="C2438" t="s">
        <v>2399</v>
      </c>
      <c r="D2438" t="s">
        <v>23</v>
      </c>
      <c r="E2438" t="s">
        <v>19</v>
      </c>
      <c r="F2438" t="s">
        <v>53</v>
      </c>
      <c r="G2438">
        <v>8</v>
      </c>
      <c r="H2438" s="5">
        <v>796.03</v>
      </c>
      <c r="I2438" s="5">
        <v>0.3</v>
      </c>
      <c r="J2438" s="5">
        <v>4457.7679999999991</v>
      </c>
      <c r="K2438" s="5">
        <v>1055.7672255549851</v>
      </c>
      <c r="L2438">
        <f>YEAR(SalesData[Order Date])</f>
        <v>2023</v>
      </c>
      <c r="M2438">
        <f>MONTH(SalesData[Order Date])</f>
        <v>11</v>
      </c>
      <c r="N2438" t="str">
        <f>TEXT(SalesData[[#This Row],[Order Date]], "mmmm")</f>
        <v>November</v>
      </c>
      <c r="O2438" s="7">
        <f>IF(SalesData[Sales]=0,0,SalesData[Profit]/SalesData[Sales])</f>
        <v>0.23683763389099327</v>
      </c>
      <c r="P2438" s="8">
        <f t="shared" si="38"/>
        <v>4.7108777307387913E-5</v>
      </c>
      <c r="Q2438" t="str">
        <f>IF(SalesData[[#This Row],[Discount]]&gt;0, "Yes", "No")</f>
        <v>Yes</v>
      </c>
      <c r="R2438" t="str">
        <f>TEXT(SalesData[[#This Row],[Order Date]],"mmm-yyyy")</f>
        <v>Nov-2023</v>
      </c>
      <c r="S2438">
        <f>YEAR(SalesData[[#This Row],[Order Date]])*100 + MONTH(SalesData[[#This Row],[Order Date]])</f>
        <v>202311</v>
      </c>
    </row>
    <row r="2439" spans="1:19" x14ac:dyDescent="0.3">
      <c r="A2439" t="s">
        <v>2484</v>
      </c>
      <c r="B2439" s="3">
        <v>45260</v>
      </c>
      <c r="C2439" t="s">
        <v>2485</v>
      </c>
      <c r="D2439" t="s">
        <v>30</v>
      </c>
      <c r="E2439" t="s">
        <v>14</v>
      </c>
      <c r="F2439" t="s">
        <v>34</v>
      </c>
      <c r="G2439">
        <v>9</v>
      </c>
      <c r="H2439" s="5">
        <v>246.42</v>
      </c>
      <c r="I2439" s="5">
        <v>0.08</v>
      </c>
      <c r="J2439" s="5">
        <v>2040.3576</v>
      </c>
      <c r="K2439" s="5">
        <v>445.63753617698461</v>
      </c>
      <c r="L2439">
        <f>YEAR(SalesData[Order Date])</f>
        <v>2023</v>
      </c>
      <c r="M2439">
        <f>MONTH(SalesData[Order Date])</f>
        <v>11</v>
      </c>
      <c r="N2439" t="str">
        <f>TEXT(SalesData[[#This Row],[Order Date]], "mmmm")</f>
        <v>November</v>
      </c>
      <c r="O2439" s="7">
        <f>IF(SalesData[Sales]=0,0,SalesData[Profit]/SalesData[Sales])</f>
        <v>0.21841148638698657</v>
      </c>
      <c r="P2439" s="8">
        <f t="shared" si="38"/>
        <v>3.6072108144180219E-5</v>
      </c>
      <c r="Q2439" t="str">
        <f>IF(SalesData[[#This Row],[Discount]]&gt;0, "Yes", "No")</f>
        <v>Yes</v>
      </c>
      <c r="R2439" t="str">
        <f>TEXT(SalesData[[#This Row],[Order Date]],"mmm-yyyy")</f>
        <v>Nov-2023</v>
      </c>
      <c r="S2439">
        <f>YEAR(SalesData[[#This Row],[Order Date]])*100 + MONTH(SalesData[[#This Row],[Order Date]])</f>
        <v>202311</v>
      </c>
    </row>
    <row r="2440" spans="1:19" x14ac:dyDescent="0.3">
      <c r="A2440" t="s">
        <v>2490</v>
      </c>
      <c r="B2440" s="3">
        <v>45258</v>
      </c>
      <c r="C2440" t="s">
        <v>2491</v>
      </c>
      <c r="D2440" t="s">
        <v>30</v>
      </c>
      <c r="E2440" t="s">
        <v>14</v>
      </c>
      <c r="F2440" t="s">
        <v>91</v>
      </c>
      <c r="G2440">
        <v>9</v>
      </c>
      <c r="H2440" s="5">
        <v>79.86</v>
      </c>
      <c r="I2440" s="5">
        <v>0.27</v>
      </c>
      <c r="J2440" s="5">
        <v>524.68020000000001</v>
      </c>
      <c r="K2440" s="5">
        <v>43.643699231153789</v>
      </c>
      <c r="L2440">
        <f>YEAR(SalesData[Order Date])</f>
        <v>2023</v>
      </c>
      <c r="M2440">
        <f>MONTH(SalesData[Order Date])</f>
        <v>11</v>
      </c>
      <c r="N2440" t="str">
        <f>TEXT(SalesData[[#This Row],[Order Date]], "mmmm")</f>
        <v>November</v>
      </c>
      <c r="O2440" s="7">
        <f>IF(SalesData[Sales]=0,0,SalesData[Profit]/SalesData[Sales])</f>
        <v>8.3181525110255325E-2</v>
      </c>
      <c r="P2440" s="8">
        <f t="shared" si="38"/>
        <v>3.756574004507889E-4</v>
      </c>
      <c r="Q2440" t="str">
        <f>IF(SalesData[[#This Row],[Discount]]&gt;0, "Yes", "No")</f>
        <v>Yes</v>
      </c>
      <c r="R2440" t="str">
        <f>TEXT(SalesData[[#This Row],[Order Date]],"mmm-yyyy")</f>
        <v>Nov-2023</v>
      </c>
      <c r="S2440">
        <f>YEAR(SalesData[[#This Row],[Order Date]])*100 + MONTH(SalesData[[#This Row],[Order Date]])</f>
        <v>202311</v>
      </c>
    </row>
    <row r="2441" spans="1:19" x14ac:dyDescent="0.3">
      <c r="A2441" t="s">
        <v>2870</v>
      </c>
      <c r="B2441" s="3">
        <v>45255</v>
      </c>
      <c r="C2441" t="s">
        <v>2871</v>
      </c>
      <c r="D2441" t="s">
        <v>13</v>
      </c>
      <c r="E2441" t="s">
        <v>14</v>
      </c>
      <c r="F2441" t="s">
        <v>31</v>
      </c>
      <c r="G2441">
        <v>7</v>
      </c>
      <c r="H2441" s="5">
        <v>876.5</v>
      </c>
      <c r="I2441" s="5">
        <v>0.02</v>
      </c>
      <c r="J2441" s="5">
        <v>6012.79</v>
      </c>
      <c r="K2441" s="5">
        <v>1019.027509235583</v>
      </c>
      <c r="L2441">
        <f>YEAR(SalesData[Order Date])</f>
        <v>2023</v>
      </c>
      <c r="M2441">
        <f>MONTH(SalesData[Order Date])</f>
        <v>11</v>
      </c>
      <c r="N2441" t="str">
        <f>TEXT(SalesData[[#This Row],[Order Date]], "mmmm")</f>
        <v>November</v>
      </c>
      <c r="O2441" s="7">
        <f>IF(SalesData[Sales]=0,0,SalesData[Profit]/SalesData[Sales])</f>
        <v>0.16947665047932542</v>
      </c>
      <c r="P2441" s="8">
        <f t="shared" si="38"/>
        <v>3.2597180343900255E-6</v>
      </c>
      <c r="Q2441" t="str">
        <f>IF(SalesData[[#This Row],[Discount]]&gt;0, "Yes", "No")</f>
        <v>Yes</v>
      </c>
      <c r="R2441" t="str">
        <f>TEXT(SalesData[[#This Row],[Order Date]],"mmm-yyyy")</f>
        <v>Nov-2023</v>
      </c>
      <c r="S2441">
        <f>YEAR(SalesData[[#This Row],[Order Date]])*100 + MONTH(SalesData[[#This Row],[Order Date]])</f>
        <v>202311</v>
      </c>
    </row>
    <row r="2442" spans="1:19" x14ac:dyDescent="0.3">
      <c r="A2442" t="s">
        <v>2878</v>
      </c>
      <c r="B2442" s="3">
        <v>45259</v>
      </c>
      <c r="C2442" t="s">
        <v>2879</v>
      </c>
      <c r="D2442" t="s">
        <v>23</v>
      </c>
      <c r="E2442" t="s">
        <v>26</v>
      </c>
      <c r="F2442" t="s">
        <v>34</v>
      </c>
      <c r="G2442">
        <v>3</v>
      </c>
      <c r="H2442" s="5">
        <v>175.98</v>
      </c>
      <c r="I2442" s="5">
        <v>0.27</v>
      </c>
      <c r="J2442" s="5">
        <v>385.39620000000002</v>
      </c>
      <c r="K2442" s="5">
        <v>40.600195264277978</v>
      </c>
      <c r="L2442">
        <f>YEAR(SalesData[Order Date])</f>
        <v>2023</v>
      </c>
      <c r="M2442">
        <f>MONTH(SalesData[Order Date])</f>
        <v>11</v>
      </c>
      <c r="N2442" t="str">
        <f>TEXT(SalesData[[#This Row],[Order Date]], "mmmm")</f>
        <v>November</v>
      </c>
      <c r="O2442" s="7">
        <f>IF(SalesData[Sales]=0,0,SalesData[Profit]/SalesData[Sales])</f>
        <v>0.10534664136355776</v>
      </c>
      <c r="P2442" s="8">
        <f t="shared" si="38"/>
        <v>5.1142175247187189E-4</v>
      </c>
      <c r="Q2442" t="str">
        <f>IF(SalesData[[#This Row],[Discount]]&gt;0, "Yes", "No")</f>
        <v>Yes</v>
      </c>
      <c r="R2442" t="str">
        <f>TEXT(SalesData[[#This Row],[Order Date]],"mmm-yyyy")</f>
        <v>Nov-2023</v>
      </c>
      <c r="S2442">
        <f>YEAR(SalesData[[#This Row],[Order Date]])*100 + MONTH(SalesData[[#This Row],[Order Date]])</f>
        <v>202311</v>
      </c>
    </row>
    <row r="2443" spans="1:19" x14ac:dyDescent="0.3">
      <c r="A2443" t="s">
        <v>2904</v>
      </c>
      <c r="B2443" s="3">
        <v>45240</v>
      </c>
      <c r="C2443" t="s">
        <v>2905</v>
      </c>
      <c r="D2443" t="s">
        <v>13</v>
      </c>
      <c r="E2443" t="s">
        <v>14</v>
      </c>
      <c r="F2443" t="s">
        <v>62</v>
      </c>
      <c r="G2443">
        <v>5</v>
      </c>
      <c r="H2443" s="5">
        <v>232.89</v>
      </c>
      <c r="I2443" s="5">
        <v>0.08</v>
      </c>
      <c r="J2443" s="5">
        <v>1071.2940000000001</v>
      </c>
      <c r="K2443" s="5">
        <v>299.23717380705818</v>
      </c>
      <c r="L2443">
        <f>YEAR(SalesData[Order Date])</f>
        <v>2023</v>
      </c>
      <c r="M2443">
        <f>MONTH(SalesData[Order Date])</f>
        <v>11</v>
      </c>
      <c r="N2443" t="str">
        <f>TEXT(SalesData[[#This Row],[Order Date]], "mmmm")</f>
        <v>November</v>
      </c>
      <c r="O2443" s="7">
        <f>IF(SalesData[Sales]=0,0,SalesData[Profit]/SalesData[Sales])</f>
        <v>0.27932311186943842</v>
      </c>
      <c r="P2443" s="8">
        <f t="shared" si="38"/>
        <v>6.8701962299798201E-5</v>
      </c>
      <c r="Q2443" t="str">
        <f>IF(SalesData[[#This Row],[Discount]]&gt;0, "Yes", "No")</f>
        <v>Yes</v>
      </c>
      <c r="R2443" t="str">
        <f>TEXT(SalesData[[#This Row],[Order Date]],"mmm-yyyy")</f>
        <v>Nov-2023</v>
      </c>
      <c r="S2443">
        <f>YEAR(SalesData[[#This Row],[Order Date]])*100 + MONTH(SalesData[[#This Row],[Order Date]])</f>
        <v>202311</v>
      </c>
    </row>
    <row r="2444" spans="1:19" x14ac:dyDescent="0.3">
      <c r="A2444" t="s">
        <v>2973</v>
      </c>
      <c r="B2444" s="3">
        <v>45244</v>
      </c>
      <c r="C2444" t="s">
        <v>2974</v>
      </c>
      <c r="D2444" t="s">
        <v>30</v>
      </c>
      <c r="E2444" t="s">
        <v>19</v>
      </c>
      <c r="F2444" t="s">
        <v>34</v>
      </c>
      <c r="G2444">
        <v>5</v>
      </c>
      <c r="H2444" s="5">
        <v>458.48</v>
      </c>
      <c r="I2444" s="5">
        <v>7.0000000000000007E-2</v>
      </c>
      <c r="J2444" s="5">
        <v>2131.9319999999998</v>
      </c>
      <c r="K2444" s="5">
        <v>223.02798931108779</v>
      </c>
      <c r="L2444">
        <f>YEAR(SalesData[Order Date])</f>
        <v>2023</v>
      </c>
      <c r="M2444">
        <f>MONTH(SalesData[Order Date])</f>
        <v>11</v>
      </c>
      <c r="N2444" t="str">
        <f>TEXT(SalesData[[#This Row],[Order Date]], "mmmm")</f>
        <v>November</v>
      </c>
      <c r="O2444" s="7">
        <f>IF(SalesData[Sales]=0,0,SalesData[Profit]/SalesData[Sales])</f>
        <v>0.10461308771156294</v>
      </c>
      <c r="P2444" s="8">
        <f t="shared" si="38"/>
        <v>3.0535683126853951E-5</v>
      </c>
      <c r="Q2444" t="str">
        <f>IF(SalesData[[#This Row],[Discount]]&gt;0, "Yes", "No")</f>
        <v>Yes</v>
      </c>
      <c r="R2444" t="str">
        <f>TEXT(SalesData[[#This Row],[Order Date]],"mmm-yyyy")</f>
        <v>Nov-2023</v>
      </c>
      <c r="S2444">
        <f>YEAR(SalesData[[#This Row],[Order Date]])*100 + MONTH(SalesData[[#This Row],[Order Date]])</f>
        <v>202311</v>
      </c>
    </row>
    <row r="2445" spans="1:19" x14ac:dyDescent="0.3">
      <c r="A2445" t="s">
        <v>2977</v>
      </c>
      <c r="B2445" s="3">
        <v>45233</v>
      </c>
      <c r="C2445" t="s">
        <v>2978</v>
      </c>
      <c r="D2445" t="s">
        <v>23</v>
      </c>
      <c r="E2445" t="s">
        <v>14</v>
      </c>
      <c r="F2445" t="s">
        <v>31</v>
      </c>
      <c r="G2445">
        <v>2</v>
      </c>
      <c r="H2445" s="5">
        <v>913.73</v>
      </c>
      <c r="I2445" s="5">
        <v>0.3</v>
      </c>
      <c r="J2445" s="5">
        <v>1279.222</v>
      </c>
      <c r="K2445" s="5">
        <v>157.8885983223569</v>
      </c>
      <c r="L2445">
        <f>YEAR(SalesData[Order Date])</f>
        <v>2023</v>
      </c>
      <c r="M2445">
        <f>MONTH(SalesData[Order Date])</f>
        <v>11</v>
      </c>
      <c r="N2445" t="str">
        <f>TEXT(SalesData[[#This Row],[Order Date]], "mmmm")</f>
        <v>November</v>
      </c>
      <c r="O2445" s="7">
        <f>IF(SalesData[Sales]=0,0,SalesData[Profit]/SalesData[Sales])</f>
        <v>0.12342548699315435</v>
      </c>
      <c r="P2445" s="8">
        <f t="shared" si="38"/>
        <v>1.6416227988574303E-4</v>
      </c>
      <c r="Q2445" t="str">
        <f>IF(SalesData[[#This Row],[Discount]]&gt;0, "Yes", "No")</f>
        <v>Yes</v>
      </c>
      <c r="R2445" t="str">
        <f>TEXT(SalesData[[#This Row],[Order Date]],"mmm-yyyy")</f>
        <v>Nov-2023</v>
      </c>
      <c r="S2445">
        <f>YEAR(SalesData[[#This Row],[Order Date]])*100 + MONTH(SalesData[[#This Row],[Order Date]])</f>
        <v>202311</v>
      </c>
    </row>
    <row r="2446" spans="1:19" x14ac:dyDescent="0.3">
      <c r="A2446" t="s">
        <v>3025</v>
      </c>
      <c r="B2446" s="3">
        <v>45234</v>
      </c>
      <c r="C2446" t="s">
        <v>3026</v>
      </c>
      <c r="D2446" t="s">
        <v>30</v>
      </c>
      <c r="E2446" t="s">
        <v>14</v>
      </c>
      <c r="F2446" t="s">
        <v>15</v>
      </c>
      <c r="G2446">
        <v>8</v>
      </c>
      <c r="H2446" s="5">
        <v>103.76</v>
      </c>
      <c r="I2446" s="5">
        <v>0.22</v>
      </c>
      <c r="J2446" s="5">
        <v>647.4624</v>
      </c>
      <c r="K2446" s="5">
        <v>117.048132004875</v>
      </c>
      <c r="L2446">
        <f>YEAR(SalesData[Order Date])</f>
        <v>2023</v>
      </c>
      <c r="M2446">
        <f>MONTH(SalesData[Order Date])</f>
        <v>11</v>
      </c>
      <c r="N2446" t="str">
        <f>TEXT(SalesData[[#This Row],[Order Date]], "mmmm")</f>
        <v>November</v>
      </c>
      <c r="O2446" s="7">
        <f>IF(SalesData[Sales]=0,0,SalesData[Profit]/SalesData[Sales])</f>
        <v>0.18077981363068341</v>
      </c>
      <c r="P2446" s="8">
        <f t="shared" si="38"/>
        <v>2.6503469545104087E-4</v>
      </c>
      <c r="Q2446" t="str">
        <f>IF(SalesData[[#This Row],[Discount]]&gt;0, "Yes", "No")</f>
        <v>Yes</v>
      </c>
      <c r="R2446" t="str">
        <f>TEXT(SalesData[[#This Row],[Order Date]],"mmm-yyyy")</f>
        <v>Nov-2023</v>
      </c>
      <c r="S2446">
        <f>YEAR(SalesData[[#This Row],[Order Date]])*100 + MONTH(SalesData[[#This Row],[Order Date]])</f>
        <v>202311</v>
      </c>
    </row>
    <row r="2447" spans="1:19" x14ac:dyDescent="0.3">
      <c r="A2447" t="s">
        <v>3089</v>
      </c>
      <c r="B2447" s="3">
        <v>45237</v>
      </c>
      <c r="C2447" t="s">
        <v>3090</v>
      </c>
      <c r="D2447" t="s">
        <v>13</v>
      </c>
      <c r="E2447" t="s">
        <v>26</v>
      </c>
      <c r="F2447" t="s">
        <v>20</v>
      </c>
      <c r="G2447">
        <v>1</v>
      </c>
      <c r="H2447" s="5">
        <v>8.24</v>
      </c>
      <c r="I2447" s="5">
        <v>0.15</v>
      </c>
      <c r="J2447" s="5">
        <v>7.0039999999999996</v>
      </c>
      <c r="K2447" s="5">
        <v>0.76939709115161425</v>
      </c>
      <c r="L2447">
        <f>YEAR(SalesData[Order Date])</f>
        <v>2023</v>
      </c>
      <c r="M2447">
        <f>MONTH(SalesData[Order Date])</f>
        <v>11</v>
      </c>
      <c r="N2447" t="str">
        <f>TEXT(SalesData[[#This Row],[Order Date]], "mmmm")</f>
        <v>November</v>
      </c>
      <c r="O2447" s="7">
        <f>IF(SalesData[Sales]=0,0,SalesData[Profit]/SalesData[Sales])</f>
        <v>0.10985109810845435</v>
      </c>
      <c r="P2447" s="8">
        <f t="shared" si="38"/>
        <v>1.820388349514563E-2</v>
      </c>
      <c r="Q2447" t="str">
        <f>IF(SalesData[[#This Row],[Discount]]&gt;0, "Yes", "No")</f>
        <v>Yes</v>
      </c>
      <c r="R2447" t="str">
        <f>TEXT(SalesData[[#This Row],[Order Date]],"mmm-yyyy")</f>
        <v>Nov-2023</v>
      </c>
      <c r="S2447">
        <f>YEAR(SalesData[[#This Row],[Order Date]])*100 + MONTH(SalesData[[#This Row],[Order Date]])</f>
        <v>202311</v>
      </c>
    </row>
    <row r="2448" spans="1:19" x14ac:dyDescent="0.3">
      <c r="A2448" t="s">
        <v>3131</v>
      </c>
      <c r="B2448" s="3">
        <v>45253</v>
      </c>
      <c r="C2448" t="s">
        <v>3132</v>
      </c>
      <c r="D2448" t="s">
        <v>13</v>
      </c>
      <c r="E2448" t="s">
        <v>14</v>
      </c>
      <c r="F2448" t="s">
        <v>31</v>
      </c>
      <c r="G2448">
        <v>3</v>
      </c>
      <c r="H2448" s="5">
        <v>194.84</v>
      </c>
      <c r="I2448" s="5">
        <v>0.01</v>
      </c>
      <c r="J2448" s="5">
        <v>578.6748</v>
      </c>
      <c r="K2448" s="5">
        <v>148.14847293227601</v>
      </c>
      <c r="L2448">
        <f>YEAR(SalesData[Order Date])</f>
        <v>2023</v>
      </c>
      <c r="M2448">
        <f>MONTH(SalesData[Order Date])</f>
        <v>11</v>
      </c>
      <c r="N2448" t="str">
        <f>TEXT(SalesData[[#This Row],[Order Date]], "mmmm")</f>
        <v>November</v>
      </c>
      <c r="O2448" s="7">
        <f>IF(SalesData[Sales]=0,0,SalesData[Profit]/SalesData[Sales])</f>
        <v>0.25601334796724518</v>
      </c>
      <c r="P2448" s="8">
        <f t="shared" si="38"/>
        <v>1.7108054472045441E-5</v>
      </c>
      <c r="Q2448" t="str">
        <f>IF(SalesData[[#This Row],[Discount]]&gt;0, "Yes", "No")</f>
        <v>Yes</v>
      </c>
      <c r="R2448" t="str">
        <f>TEXT(SalesData[[#This Row],[Order Date]],"mmm-yyyy")</f>
        <v>Nov-2023</v>
      </c>
      <c r="S2448">
        <f>YEAR(SalesData[[#This Row],[Order Date]])*100 + MONTH(SalesData[[#This Row],[Order Date]])</f>
        <v>202311</v>
      </c>
    </row>
    <row r="2449" spans="1:19" x14ac:dyDescent="0.3">
      <c r="A2449" t="s">
        <v>3197</v>
      </c>
      <c r="B2449" s="3">
        <v>45239</v>
      </c>
      <c r="C2449" t="s">
        <v>3198</v>
      </c>
      <c r="D2449" t="s">
        <v>23</v>
      </c>
      <c r="E2449" t="s">
        <v>26</v>
      </c>
      <c r="F2449" t="s">
        <v>44</v>
      </c>
      <c r="G2449">
        <v>3</v>
      </c>
      <c r="H2449" s="5">
        <v>844.55</v>
      </c>
      <c r="I2449" s="5">
        <v>7.0000000000000007E-2</v>
      </c>
      <c r="J2449" s="5">
        <v>2356.2945</v>
      </c>
      <c r="K2449" s="5">
        <v>545.26188239131955</v>
      </c>
      <c r="L2449">
        <f>YEAR(SalesData[Order Date])</f>
        <v>2023</v>
      </c>
      <c r="M2449">
        <f>MONTH(SalesData[Order Date])</f>
        <v>11</v>
      </c>
      <c r="N2449" t="str">
        <f>TEXT(SalesData[[#This Row],[Order Date]], "mmmm")</f>
        <v>November</v>
      </c>
      <c r="O2449" s="7">
        <f>IF(SalesData[Sales]=0,0,SalesData[Profit]/SalesData[Sales])</f>
        <v>0.23140650813865565</v>
      </c>
      <c r="P2449" s="8">
        <f t="shared" si="38"/>
        <v>2.7628125431689466E-5</v>
      </c>
      <c r="Q2449" t="str">
        <f>IF(SalesData[[#This Row],[Discount]]&gt;0, "Yes", "No")</f>
        <v>Yes</v>
      </c>
      <c r="R2449" t="str">
        <f>TEXT(SalesData[[#This Row],[Order Date]],"mmm-yyyy")</f>
        <v>Nov-2023</v>
      </c>
      <c r="S2449">
        <f>YEAR(SalesData[[#This Row],[Order Date]])*100 + MONTH(SalesData[[#This Row],[Order Date]])</f>
        <v>202311</v>
      </c>
    </row>
    <row r="2450" spans="1:19" x14ac:dyDescent="0.3">
      <c r="A2450" t="s">
        <v>3318</v>
      </c>
      <c r="B2450" s="3">
        <v>45241</v>
      </c>
      <c r="C2450" t="s">
        <v>3319</v>
      </c>
      <c r="D2450" t="s">
        <v>18</v>
      </c>
      <c r="E2450" t="s">
        <v>14</v>
      </c>
      <c r="F2450" t="s">
        <v>39</v>
      </c>
      <c r="G2450">
        <v>9</v>
      </c>
      <c r="H2450" s="5">
        <v>429.99</v>
      </c>
      <c r="I2450" s="5">
        <v>0.18</v>
      </c>
      <c r="J2450" s="5">
        <v>3173.3262</v>
      </c>
      <c r="K2450" s="5">
        <v>797.49184118933238</v>
      </c>
      <c r="L2450">
        <f>YEAR(SalesData[Order Date])</f>
        <v>2023</v>
      </c>
      <c r="M2450">
        <f>MONTH(SalesData[Order Date])</f>
        <v>11</v>
      </c>
      <c r="N2450" t="str">
        <f>TEXT(SalesData[[#This Row],[Order Date]], "mmmm")</f>
        <v>November</v>
      </c>
      <c r="O2450" s="7">
        <f>IF(SalesData[Sales]=0,0,SalesData[Profit]/SalesData[Sales])</f>
        <v>0.2513110190781308</v>
      </c>
      <c r="P2450" s="8">
        <f t="shared" si="38"/>
        <v>4.6512709597897624E-5</v>
      </c>
      <c r="Q2450" t="str">
        <f>IF(SalesData[[#This Row],[Discount]]&gt;0, "Yes", "No")</f>
        <v>Yes</v>
      </c>
      <c r="R2450" t="str">
        <f>TEXT(SalesData[[#This Row],[Order Date]],"mmm-yyyy")</f>
        <v>Nov-2023</v>
      </c>
      <c r="S2450">
        <f>YEAR(SalesData[[#This Row],[Order Date]])*100 + MONTH(SalesData[[#This Row],[Order Date]])</f>
        <v>202311</v>
      </c>
    </row>
    <row r="2451" spans="1:19" x14ac:dyDescent="0.3">
      <c r="A2451" t="s">
        <v>3384</v>
      </c>
      <c r="B2451" s="3">
        <v>45233</v>
      </c>
      <c r="C2451" t="s">
        <v>3385</v>
      </c>
      <c r="D2451" t="s">
        <v>30</v>
      </c>
      <c r="E2451" t="s">
        <v>19</v>
      </c>
      <c r="F2451" t="s">
        <v>53</v>
      </c>
      <c r="G2451">
        <v>8</v>
      </c>
      <c r="H2451" s="5">
        <v>320.70999999999998</v>
      </c>
      <c r="I2451" s="5">
        <v>0.05</v>
      </c>
      <c r="J2451" s="5">
        <v>2437.3960000000002</v>
      </c>
      <c r="K2451" s="5">
        <v>402.13325068612482</v>
      </c>
      <c r="L2451">
        <f>YEAR(SalesData[Order Date])</f>
        <v>2023</v>
      </c>
      <c r="M2451">
        <f>MONTH(SalesData[Order Date])</f>
        <v>11</v>
      </c>
      <c r="N2451" t="str">
        <f>TEXT(SalesData[[#This Row],[Order Date]], "mmmm")</f>
        <v>November</v>
      </c>
      <c r="O2451" s="7">
        <f>IF(SalesData[Sales]=0,0,SalesData[Profit]/SalesData[Sales])</f>
        <v>0.16498478322198148</v>
      </c>
      <c r="P2451" s="8">
        <f t="shared" si="38"/>
        <v>1.9488010975647783E-5</v>
      </c>
      <c r="Q2451" t="str">
        <f>IF(SalesData[[#This Row],[Discount]]&gt;0, "Yes", "No")</f>
        <v>Yes</v>
      </c>
      <c r="R2451" t="str">
        <f>TEXT(SalesData[[#This Row],[Order Date]],"mmm-yyyy")</f>
        <v>Nov-2023</v>
      </c>
      <c r="S2451">
        <f>YEAR(SalesData[[#This Row],[Order Date]])*100 + MONTH(SalesData[[#This Row],[Order Date]])</f>
        <v>202311</v>
      </c>
    </row>
    <row r="2452" spans="1:19" x14ac:dyDescent="0.3">
      <c r="A2452" t="s">
        <v>3407</v>
      </c>
      <c r="B2452" s="3">
        <v>45254</v>
      </c>
      <c r="C2452" t="s">
        <v>3408</v>
      </c>
      <c r="D2452" t="s">
        <v>13</v>
      </c>
      <c r="E2452" t="s">
        <v>19</v>
      </c>
      <c r="F2452" t="s">
        <v>53</v>
      </c>
      <c r="G2452">
        <v>5</v>
      </c>
      <c r="H2452" s="5">
        <v>329.02</v>
      </c>
      <c r="I2452" s="5">
        <v>0.24</v>
      </c>
      <c r="J2452" s="5">
        <v>1250.2760000000001</v>
      </c>
      <c r="K2452" s="5">
        <v>334.76266034071648</v>
      </c>
      <c r="L2452">
        <f>YEAR(SalesData[Order Date])</f>
        <v>2023</v>
      </c>
      <c r="M2452">
        <f>MONTH(SalesData[Order Date])</f>
        <v>11</v>
      </c>
      <c r="N2452" t="str">
        <f>TEXT(SalesData[[#This Row],[Order Date]], "mmmm")</f>
        <v>November</v>
      </c>
      <c r="O2452" s="7">
        <f>IF(SalesData[Sales]=0,0,SalesData[Profit]/SalesData[Sales])</f>
        <v>0.26775100884981912</v>
      </c>
      <c r="P2452" s="8">
        <f t="shared" si="38"/>
        <v>1.4588778797641481E-4</v>
      </c>
      <c r="Q2452" t="str">
        <f>IF(SalesData[[#This Row],[Discount]]&gt;0, "Yes", "No")</f>
        <v>Yes</v>
      </c>
      <c r="R2452" t="str">
        <f>TEXT(SalesData[[#This Row],[Order Date]],"mmm-yyyy")</f>
        <v>Nov-2023</v>
      </c>
      <c r="S2452">
        <f>YEAR(SalesData[[#This Row],[Order Date]])*100 + MONTH(SalesData[[#This Row],[Order Date]])</f>
        <v>202311</v>
      </c>
    </row>
    <row r="2453" spans="1:19" x14ac:dyDescent="0.3">
      <c r="A2453" t="s">
        <v>3411</v>
      </c>
      <c r="B2453" s="3">
        <v>45231</v>
      </c>
      <c r="C2453" t="s">
        <v>3412</v>
      </c>
      <c r="D2453" t="s">
        <v>13</v>
      </c>
      <c r="E2453" t="s">
        <v>19</v>
      </c>
      <c r="F2453" t="s">
        <v>15</v>
      </c>
      <c r="G2453">
        <v>5</v>
      </c>
      <c r="H2453" s="5">
        <v>909.48</v>
      </c>
      <c r="I2453" s="5">
        <v>0.28000000000000003</v>
      </c>
      <c r="J2453" s="5">
        <v>3274.1280000000002</v>
      </c>
      <c r="K2453" s="5">
        <v>585.92148312703478</v>
      </c>
      <c r="L2453">
        <f>YEAR(SalesData[Order Date])</f>
        <v>2023</v>
      </c>
      <c r="M2453">
        <f>MONTH(SalesData[Order Date])</f>
        <v>11</v>
      </c>
      <c r="N2453" t="str">
        <f>TEXT(SalesData[[#This Row],[Order Date]], "mmmm")</f>
        <v>November</v>
      </c>
      <c r="O2453" s="7">
        <f>IF(SalesData[Sales]=0,0,SalesData[Profit]/SalesData[Sales])</f>
        <v>0.17895497156098808</v>
      </c>
      <c r="P2453" s="8">
        <f t="shared" si="38"/>
        <v>6.157364647930687E-5</v>
      </c>
      <c r="Q2453" t="str">
        <f>IF(SalesData[[#This Row],[Discount]]&gt;0, "Yes", "No")</f>
        <v>Yes</v>
      </c>
      <c r="R2453" t="str">
        <f>TEXT(SalesData[[#This Row],[Order Date]],"mmm-yyyy")</f>
        <v>Nov-2023</v>
      </c>
      <c r="S2453">
        <f>YEAR(SalesData[[#This Row],[Order Date]])*100 + MONTH(SalesData[[#This Row],[Order Date]])</f>
        <v>202311</v>
      </c>
    </row>
    <row r="2454" spans="1:19" x14ac:dyDescent="0.3">
      <c r="A2454" t="s">
        <v>3441</v>
      </c>
      <c r="B2454" s="3">
        <v>45242</v>
      </c>
      <c r="C2454" t="s">
        <v>3442</v>
      </c>
      <c r="D2454" t="s">
        <v>23</v>
      </c>
      <c r="E2454" t="s">
        <v>19</v>
      </c>
      <c r="F2454" t="s">
        <v>91</v>
      </c>
      <c r="G2454">
        <v>3</v>
      </c>
      <c r="H2454" s="5">
        <v>9.3699999999999992</v>
      </c>
      <c r="I2454" s="5">
        <v>0.26</v>
      </c>
      <c r="J2454" s="5">
        <v>20.801400000000001</v>
      </c>
      <c r="K2454" s="5">
        <v>5.1348608656265116</v>
      </c>
      <c r="L2454">
        <f>YEAR(SalesData[Order Date])</f>
        <v>2023</v>
      </c>
      <c r="M2454">
        <f>MONTH(SalesData[Order Date])</f>
        <v>11</v>
      </c>
      <c r="N2454" t="str">
        <f>TEXT(SalesData[[#This Row],[Order Date]], "mmmm")</f>
        <v>November</v>
      </c>
      <c r="O2454" s="7">
        <f>IF(SalesData[Sales]=0,0,SalesData[Profit]/SalesData[Sales])</f>
        <v>0.24685169582943992</v>
      </c>
      <c r="P2454" s="8">
        <f t="shared" si="38"/>
        <v>9.2493774457488437E-3</v>
      </c>
      <c r="Q2454" t="str">
        <f>IF(SalesData[[#This Row],[Discount]]&gt;0, "Yes", "No")</f>
        <v>Yes</v>
      </c>
      <c r="R2454" t="str">
        <f>TEXT(SalesData[[#This Row],[Order Date]],"mmm-yyyy")</f>
        <v>Nov-2023</v>
      </c>
      <c r="S2454">
        <f>YEAR(SalesData[[#This Row],[Order Date]])*100 + MONTH(SalesData[[#This Row],[Order Date]])</f>
        <v>202311</v>
      </c>
    </row>
    <row r="2455" spans="1:19" x14ac:dyDescent="0.3">
      <c r="A2455" t="s">
        <v>3519</v>
      </c>
      <c r="B2455" s="3">
        <v>45241</v>
      </c>
      <c r="C2455" t="s">
        <v>3520</v>
      </c>
      <c r="D2455" t="s">
        <v>18</v>
      </c>
      <c r="E2455" t="s">
        <v>26</v>
      </c>
      <c r="F2455" t="s">
        <v>20</v>
      </c>
      <c r="G2455">
        <v>9</v>
      </c>
      <c r="H2455" s="5">
        <v>635.64</v>
      </c>
      <c r="I2455" s="5">
        <v>0.15</v>
      </c>
      <c r="J2455" s="5">
        <v>4862.6459999999997</v>
      </c>
      <c r="K2455" s="5">
        <v>1028.3541234668</v>
      </c>
      <c r="L2455">
        <f>YEAR(SalesData[Order Date])</f>
        <v>2023</v>
      </c>
      <c r="M2455">
        <f>MONTH(SalesData[Order Date])</f>
        <v>11</v>
      </c>
      <c r="N2455" t="str">
        <f>TEXT(SalesData[[#This Row],[Order Date]], "mmmm")</f>
        <v>November</v>
      </c>
      <c r="O2455" s="7">
        <f>IF(SalesData[Sales]=0,0,SalesData[Profit]/SalesData[Sales])</f>
        <v>0.21148035934896353</v>
      </c>
      <c r="P2455" s="8">
        <f t="shared" si="38"/>
        <v>2.6220292408700941E-5</v>
      </c>
      <c r="Q2455" t="str">
        <f>IF(SalesData[[#This Row],[Discount]]&gt;0, "Yes", "No")</f>
        <v>Yes</v>
      </c>
      <c r="R2455" t="str">
        <f>TEXT(SalesData[[#This Row],[Order Date]],"mmm-yyyy")</f>
        <v>Nov-2023</v>
      </c>
      <c r="S2455">
        <f>YEAR(SalesData[[#This Row],[Order Date]])*100 + MONTH(SalesData[[#This Row],[Order Date]])</f>
        <v>202311</v>
      </c>
    </row>
    <row r="2456" spans="1:19" x14ac:dyDescent="0.3">
      <c r="A2456" t="s">
        <v>3640</v>
      </c>
      <c r="B2456" s="3">
        <v>45247</v>
      </c>
      <c r="C2456" t="s">
        <v>3641</v>
      </c>
      <c r="D2456" t="s">
        <v>23</v>
      </c>
      <c r="E2456" t="s">
        <v>19</v>
      </c>
      <c r="F2456" t="s">
        <v>91</v>
      </c>
      <c r="G2456">
        <v>8</v>
      </c>
      <c r="H2456" s="5">
        <v>229.84</v>
      </c>
      <c r="I2456" s="5">
        <v>7.0000000000000007E-2</v>
      </c>
      <c r="J2456" s="5">
        <v>1710.0096000000001</v>
      </c>
      <c r="K2456" s="5">
        <v>317.17915041209272</v>
      </c>
      <c r="L2456">
        <f>YEAR(SalesData[Order Date])</f>
        <v>2023</v>
      </c>
      <c r="M2456">
        <f>MONTH(SalesData[Order Date])</f>
        <v>11</v>
      </c>
      <c r="N2456" t="str">
        <f>TEXT(SalesData[[#This Row],[Order Date]], "mmmm")</f>
        <v>November</v>
      </c>
      <c r="O2456" s="7">
        <f>IF(SalesData[Sales]=0,0,SalesData[Profit]/SalesData[Sales])</f>
        <v>0.18548384196912854</v>
      </c>
      <c r="P2456" s="8">
        <f t="shared" si="38"/>
        <v>3.8069961712495655E-5</v>
      </c>
      <c r="Q2456" t="str">
        <f>IF(SalesData[[#This Row],[Discount]]&gt;0, "Yes", "No")</f>
        <v>Yes</v>
      </c>
      <c r="R2456" t="str">
        <f>TEXT(SalesData[[#This Row],[Order Date]],"mmm-yyyy")</f>
        <v>Nov-2023</v>
      </c>
      <c r="S2456">
        <f>YEAR(SalesData[[#This Row],[Order Date]])*100 + MONTH(SalesData[[#This Row],[Order Date]])</f>
        <v>202311</v>
      </c>
    </row>
    <row r="2457" spans="1:19" x14ac:dyDescent="0.3">
      <c r="A2457" t="s">
        <v>3690</v>
      </c>
      <c r="B2457" s="3">
        <v>45249</v>
      </c>
      <c r="C2457" t="s">
        <v>3691</v>
      </c>
      <c r="D2457" t="s">
        <v>18</v>
      </c>
      <c r="E2457" t="s">
        <v>14</v>
      </c>
      <c r="F2457" t="s">
        <v>15</v>
      </c>
      <c r="G2457">
        <v>9</v>
      </c>
      <c r="H2457" s="5">
        <v>750.28</v>
      </c>
      <c r="I2457" s="5">
        <v>0</v>
      </c>
      <c r="J2457" s="5">
        <v>6752.52</v>
      </c>
      <c r="K2457" s="5">
        <v>1655.9494034749421</v>
      </c>
      <c r="L2457">
        <f>YEAR(SalesData[Order Date])</f>
        <v>2023</v>
      </c>
      <c r="M2457">
        <f>MONTH(SalesData[Order Date])</f>
        <v>11</v>
      </c>
      <c r="N2457" t="str">
        <f>TEXT(SalesData[[#This Row],[Order Date]], "mmmm")</f>
        <v>November</v>
      </c>
      <c r="O2457" s="7">
        <f>IF(SalesData[Sales]=0,0,SalesData[Profit]/SalesData[Sales])</f>
        <v>0.24523428341936668</v>
      </c>
      <c r="P2457" s="8">
        <f t="shared" si="38"/>
        <v>0</v>
      </c>
      <c r="Q2457" t="str">
        <f>IF(SalesData[[#This Row],[Discount]]&gt;0, "Yes", "No")</f>
        <v>No</v>
      </c>
      <c r="R2457" t="str">
        <f>TEXT(SalesData[[#This Row],[Order Date]],"mmm-yyyy")</f>
        <v>Nov-2023</v>
      </c>
      <c r="S2457">
        <f>YEAR(SalesData[[#This Row],[Order Date]])*100 + MONTH(SalesData[[#This Row],[Order Date]])</f>
        <v>202311</v>
      </c>
    </row>
    <row r="2458" spans="1:19" x14ac:dyDescent="0.3">
      <c r="A2458" t="s">
        <v>3710</v>
      </c>
      <c r="B2458" s="3">
        <v>45242</v>
      </c>
      <c r="C2458" t="s">
        <v>3711</v>
      </c>
      <c r="D2458" t="s">
        <v>30</v>
      </c>
      <c r="E2458" t="s">
        <v>19</v>
      </c>
      <c r="F2458" t="s">
        <v>62</v>
      </c>
      <c r="G2458">
        <v>8</v>
      </c>
      <c r="H2458" s="5">
        <v>129.82</v>
      </c>
      <c r="I2458" s="5">
        <v>0.27</v>
      </c>
      <c r="J2458" s="5">
        <v>758.14879999999994</v>
      </c>
      <c r="K2458" s="5">
        <v>149.42779631461761</v>
      </c>
      <c r="L2458">
        <f>YEAR(SalesData[Order Date])</f>
        <v>2023</v>
      </c>
      <c r="M2458">
        <f>MONTH(SalesData[Order Date])</f>
        <v>11</v>
      </c>
      <c r="N2458" t="str">
        <f>TEXT(SalesData[[#This Row],[Order Date]], "mmmm")</f>
        <v>November</v>
      </c>
      <c r="O2458" s="7">
        <f>IF(SalesData[Sales]=0,0,SalesData[Profit]/SalesData[Sales])</f>
        <v>0.19709560486624475</v>
      </c>
      <c r="P2458" s="8">
        <f t="shared" si="38"/>
        <v>2.5997535048528735E-4</v>
      </c>
      <c r="Q2458" t="str">
        <f>IF(SalesData[[#This Row],[Discount]]&gt;0, "Yes", "No")</f>
        <v>Yes</v>
      </c>
      <c r="R2458" t="str">
        <f>TEXT(SalesData[[#This Row],[Order Date]],"mmm-yyyy")</f>
        <v>Nov-2023</v>
      </c>
      <c r="S2458">
        <f>YEAR(SalesData[[#This Row],[Order Date]])*100 + MONTH(SalesData[[#This Row],[Order Date]])</f>
        <v>202311</v>
      </c>
    </row>
    <row r="2459" spans="1:19" x14ac:dyDescent="0.3">
      <c r="A2459" t="s">
        <v>3712</v>
      </c>
      <c r="B2459" s="3">
        <v>45235</v>
      </c>
      <c r="C2459" t="s">
        <v>3713</v>
      </c>
      <c r="D2459" t="s">
        <v>23</v>
      </c>
      <c r="E2459" t="s">
        <v>26</v>
      </c>
      <c r="F2459" t="s">
        <v>62</v>
      </c>
      <c r="G2459">
        <v>4</v>
      </c>
      <c r="H2459" s="5">
        <v>451.87</v>
      </c>
      <c r="I2459" s="5">
        <v>0.08</v>
      </c>
      <c r="J2459" s="5">
        <v>1662.8815999999999</v>
      </c>
      <c r="K2459" s="5">
        <v>218.06147410670209</v>
      </c>
      <c r="L2459">
        <f>YEAR(SalesData[Order Date])</f>
        <v>2023</v>
      </c>
      <c r="M2459">
        <f>MONTH(SalesData[Order Date])</f>
        <v>11</v>
      </c>
      <c r="N2459" t="str">
        <f>TEXT(SalesData[[#This Row],[Order Date]], "mmmm")</f>
        <v>November</v>
      </c>
      <c r="O2459" s="7">
        <f>IF(SalesData[Sales]=0,0,SalesData[Profit]/SalesData[Sales])</f>
        <v>0.13113469660539998</v>
      </c>
      <c r="P2459" s="8">
        <f t="shared" si="38"/>
        <v>4.4260517405448469E-5</v>
      </c>
      <c r="Q2459" t="str">
        <f>IF(SalesData[[#This Row],[Discount]]&gt;0, "Yes", "No")</f>
        <v>Yes</v>
      </c>
      <c r="R2459" t="str">
        <f>TEXT(SalesData[[#This Row],[Order Date]],"mmm-yyyy")</f>
        <v>Nov-2023</v>
      </c>
      <c r="S2459">
        <f>YEAR(SalesData[[#This Row],[Order Date]])*100 + MONTH(SalesData[[#This Row],[Order Date]])</f>
        <v>202311</v>
      </c>
    </row>
    <row r="2460" spans="1:19" x14ac:dyDescent="0.3">
      <c r="A2460" t="s">
        <v>3792</v>
      </c>
      <c r="B2460" s="3">
        <v>45240</v>
      </c>
      <c r="C2460" t="s">
        <v>3793</v>
      </c>
      <c r="D2460" t="s">
        <v>18</v>
      </c>
      <c r="E2460" t="s">
        <v>14</v>
      </c>
      <c r="F2460" t="s">
        <v>53</v>
      </c>
      <c r="G2460">
        <v>9</v>
      </c>
      <c r="H2460" s="5">
        <v>655.68</v>
      </c>
      <c r="I2460" s="5">
        <v>7.0000000000000007E-2</v>
      </c>
      <c r="J2460" s="5">
        <v>5488.0415999999996</v>
      </c>
      <c r="K2460" s="5">
        <v>595.98091892313266</v>
      </c>
      <c r="L2460">
        <f>YEAR(SalesData[Order Date])</f>
        <v>2023</v>
      </c>
      <c r="M2460">
        <f>MONTH(SalesData[Order Date])</f>
        <v>11</v>
      </c>
      <c r="N2460" t="str">
        <f>TEXT(SalesData[[#This Row],[Order Date]], "mmmm")</f>
        <v>November</v>
      </c>
      <c r="O2460" s="7">
        <f>IF(SalesData[Sales]=0,0,SalesData[Profit]/SalesData[Sales])</f>
        <v>0.10859628303895012</v>
      </c>
      <c r="P2460" s="8">
        <f t="shared" si="38"/>
        <v>1.1862154980749418E-5</v>
      </c>
      <c r="Q2460" t="str">
        <f>IF(SalesData[[#This Row],[Discount]]&gt;0, "Yes", "No")</f>
        <v>Yes</v>
      </c>
      <c r="R2460" t="str">
        <f>TEXT(SalesData[[#This Row],[Order Date]],"mmm-yyyy")</f>
        <v>Nov-2023</v>
      </c>
      <c r="S2460">
        <f>YEAR(SalesData[[#This Row],[Order Date]])*100 + MONTH(SalesData[[#This Row],[Order Date]])</f>
        <v>202311</v>
      </c>
    </row>
    <row r="2461" spans="1:19" x14ac:dyDescent="0.3">
      <c r="A2461" t="s">
        <v>3794</v>
      </c>
      <c r="B2461" s="3">
        <v>45238</v>
      </c>
      <c r="C2461" t="s">
        <v>3795</v>
      </c>
      <c r="D2461" t="s">
        <v>30</v>
      </c>
      <c r="E2461" t="s">
        <v>19</v>
      </c>
      <c r="F2461" t="s">
        <v>44</v>
      </c>
      <c r="G2461">
        <v>9</v>
      </c>
      <c r="H2461" s="5">
        <v>950.1</v>
      </c>
      <c r="I2461" s="5">
        <v>7.0000000000000007E-2</v>
      </c>
      <c r="J2461" s="5">
        <v>7952.3370000000004</v>
      </c>
      <c r="K2461" s="5">
        <v>742.37139074523748</v>
      </c>
      <c r="L2461">
        <f>YEAR(SalesData[Order Date])</f>
        <v>2023</v>
      </c>
      <c r="M2461">
        <f>MONTH(SalesData[Order Date])</f>
        <v>11</v>
      </c>
      <c r="N2461" t="str">
        <f>TEXT(SalesData[[#This Row],[Order Date]], "mmmm")</f>
        <v>November</v>
      </c>
      <c r="O2461" s="7">
        <f>IF(SalesData[Sales]=0,0,SalesData[Profit]/SalesData[Sales])</f>
        <v>9.3352607006624275E-2</v>
      </c>
      <c r="P2461" s="8">
        <f t="shared" si="38"/>
        <v>8.1862727899987155E-6</v>
      </c>
      <c r="Q2461" t="str">
        <f>IF(SalesData[[#This Row],[Discount]]&gt;0, "Yes", "No")</f>
        <v>Yes</v>
      </c>
      <c r="R2461" t="str">
        <f>TEXT(SalesData[[#This Row],[Order Date]],"mmm-yyyy")</f>
        <v>Nov-2023</v>
      </c>
      <c r="S2461">
        <f>YEAR(SalesData[[#This Row],[Order Date]])*100 + MONTH(SalesData[[#This Row],[Order Date]])</f>
        <v>202311</v>
      </c>
    </row>
    <row r="2462" spans="1:19" x14ac:dyDescent="0.3">
      <c r="A2462" t="s">
        <v>4115</v>
      </c>
      <c r="B2462" s="3">
        <v>45255</v>
      </c>
      <c r="C2462" t="s">
        <v>4116</v>
      </c>
      <c r="D2462" t="s">
        <v>23</v>
      </c>
      <c r="E2462" t="s">
        <v>19</v>
      </c>
      <c r="F2462" t="s">
        <v>27</v>
      </c>
      <c r="G2462">
        <v>2</v>
      </c>
      <c r="H2462" s="5">
        <v>832.91</v>
      </c>
      <c r="I2462" s="5">
        <v>0.17</v>
      </c>
      <c r="J2462" s="5">
        <v>1382.6306</v>
      </c>
      <c r="K2462" s="5">
        <v>344.79611544556838</v>
      </c>
      <c r="L2462">
        <f>YEAR(SalesData[Order Date])</f>
        <v>2023</v>
      </c>
      <c r="M2462">
        <f>MONTH(SalesData[Order Date])</f>
        <v>11</v>
      </c>
      <c r="N2462" t="str">
        <f>TEXT(SalesData[[#This Row],[Order Date]], "mmmm")</f>
        <v>November</v>
      </c>
      <c r="O2462" s="7">
        <f>IF(SalesData[Sales]=0,0,SalesData[Profit]/SalesData[Sales])</f>
        <v>0.2493768873953523</v>
      </c>
      <c r="P2462" s="8">
        <f t="shared" si="38"/>
        <v>1.0205184233590665E-4</v>
      </c>
      <c r="Q2462" t="str">
        <f>IF(SalesData[[#This Row],[Discount]]&gt;0, "Yes", "No")</f>
        <v>Yes</v>
      </c>
      <c r="R2462" t="str">
        <f>TEXT(SalesData[[#This Row],[Order Date]],"mmm-yyyy")</f>
        <v>Nov-2023</v>
      </c>
      <c r="S2462">
        <f>YEAR(SalesData[[#This Row],[Order Date]])*100 + MONTH(SalesData[[#This Row],[Order Date]])</f>
        <v>202311</v>
      </c>
    </row>
    <row r="2463" spans="1:19" x14ac:dyDescent="0.3">
      <c r="A2463" t="s">
        <v>4406</v>
      </c>
      <c r="B2463" s="3">
        <v>45236</v>
      </c>
      <c r="C2463" t="s">
        <v>4407</v>
      </c>
      <c r="D2463" t="s">
        <v>18</v>
      </c>
      <c r="E2463" t="s">
        <v>14</v>
      </c>
      <c r="F2463" t="s">
        <v>15</v>
      </c>
      <c r="G2463">
        <v>2</v>
      </c>
      <c r="H2463" s="5">
        <v>283.39999999999998</v>
      </c>
      <c r="I2463" s="5">
        <v>0.11</v>
      </c>
      <c r="J2463" s="5">
        <v>504.45199999999988</v>
      </c>
      <c r="K2463" s="5">
        <v>149.5291654548262</v>
      </c>
      <c r="L2463">
        <f>YEAR(SalesData[Order Date])</f>
        <v>2023</v>
      </c>
      <c r="M2463">
        <f>MONTH(SalesData[Order Date])</f>
        <v>11</v>
      </c>
      <c r="N2463" t="str">
        <f>TEXT(SalesData[[#This Row],[Order Date]], "mmmm")</f>
        <v>November</v>
      </c>
      <c r="O2463" s="7">
        <f>IF(SalesData[Sales]=0,0,SalesData[Profit]/SalesData[Sales])</f>
        <v>0.29641901599126624</v>
      </c>
      <c r="P2463" s="8">
        <f t="shared" si="38"/>
        <v>1.9407198306280876E-4</v>
      </c>
      <c r="Q2463" t="str">
        <f>IF(SalesData[[#This Row],[Discount]]&gt;0, "Yes", "No")</f>
        <v>Yes</v>
      </c>
      <c r="R2463" t="str">
        <f>TEXT(SalesData[[#This Row],[Order Date]],"mmm-yyyy")</f>
        <v>Nov-2023</v>
      </c>
      <c r="S2463">
        <f>YEAR(SalesData[[#This Row],[Order Date]])*100 + MONTH(SalesData[[#This Row],[Order Date]])</f>
        <v>202311</v>
      </c>
    </row>
    <row r="2464" spans="1:19" x14ac:dyDescent="0.3">
      <c r="A2464" t="s">
        <v>4412</v>
      </c>
      <c r="B2464" s="3">
        <v>45256</v>
      </c>
      <c r="C2464" t="s">
        <v>4413</v>
      </c>
      <c r="D2464" t="s">
        <v>13</v>
      </c>
      <c r="E2464" t="s">
        <v>19</v>
      </c>
      <c r="F2464" t="s">
        <v>27</v>
      </c>
      <c r="G2464">
        <v>2</v>
      </c>
      <c r="H2464" s="5">
        <v>151.80000000000001</v>
      </c>
      <c r="I2464" s="5">
        <v>0.19</v>
      </c>
      <c r="J2464" s="5">
        <v>245.916</v>
      </c>
      <c r="K2464" s="5">
        <v>16.439912263805461</v>
      </c>
      <c r="L2464">
        <f>YEAR(SalesData[Order Date])</f>
        <v>2023</v>
      </c>
      <c r="M2464">
        <f>MONTH(SalesData[Order Date])</f>
        <v>11</v>
      </c>
      <c r="N2464" t="str">
        <f>TEXT(SalesData[[#This Row],[Order Date]], "mmmm")</f>
        <v>November</v>
      </c>
      <c r="O2464" s="7">
        <f>IF(SalesData[Sales]=0,0,SalesData[Profit]/SalesData[Sales])</f>
        <v>6.6851739064580834E-2</v>
      </c>
      <c r="P2464" s="8">
        <f t="shared" si="38"/>
        <v>6.2582345191040836E-4</v>
      </c>
      <c r="Q2464" t="str">
        <f>IF(SalesData[[#This Row],[Discount]]&gt;0, "Yes", "No")</f>
        <v>Yes</v>
      </c>
      <c r="R2464" t="str">
        <f>TEXT(SalesData[[#This Row],[Order Date]],"mmm-yyyy")</f>
        <v>Nov-2023</v>
      </c>
      <c r="S2464">
        <f>YEAR(SalesData[[#This Row],[Order Date]])*100 + MONTH(SalesData[[#This Row],[Order Date]])</f>
        <v>202311</v>
      </c>
    </row>
    <row r="2465" spans="1:19" x14ac:dyDescent="0.3">
      <c r="A2465" t="s">
        <v>4440</v>
      </c>
      <c r="B2465" s="3">
        <v>45231</v>
      </c>
      <c r="C2465" t="s">
        <v>4441</v>
      </c>
      <c r="D2465" t="s">
        <v>23</v>
      </c>
      <c r="E2465" t="s">
        <v>14</v>
      </c>
      <c r="F2465" t="s">
        <v>62</v>
      </c>
      <c r="G2465">
        <v>8</v>
      </c>
      <c r="H2465" s="5">
        <v>211.19</v>
      </c>
      <c r="I2465" s="5">
        <v>0.1</v>
      </c>
      <c r="J2465" s="5">
        <v>1520.568</v>
      </c>
      <c r="K2465" s="5">
        <v>125.9282539003373</v>
      </c>
      <c r="L2465">
        <f>YEAR(SalesData[Order Date])</f>
        <v>2023</v>
      </c>
      <c r="M2465">
        <f>MONTH(SalesData[Order Date])</f>
        <v>11</v>
      </c>
      <c r="N2465" t="str">
        <f>TEXT(SalesData[[#This Row],[Order Date]], "mmmm")</f>
        <v>November</v>
      </c>
      <c r="O2465" s="7">
        <f>IF(SalesData[Sales]=0,0,SalesData[Profit]/SalesData[Sales])</f>
        <v>8.2816588209364717E-2</v>
      </c>
      <c r="P2465" s="8">
        <f t="shared" si="38"/>
        <v>5.9188408542071128E-5</v>
      </c>
      <c r="Q2465" t="str">
        <f>IF(SalesData[[#This Row],[Discount]]&gt;0, "Yes", "No")</f>
        <v>Yes</v>
      </c>
      <c r="R2465" t="str">
        <f>TEXT(SalesData[[#This Row],[Order Date]],"mmm-yyyy")</f>
        <v>Nov-2023</v>
      </c>
      <c r="S2465">
        <f>YEAR(SalesData[[#This Row],[Order Date]])*100 + MONTH(SalesData[[#This Row],[Order Date]])</f>
        <v>202311</v>
      </c>
    </row>
    <row r="2466" spans="1:19" x14ac:dyDescent="0.3">
      <c r="A2466" t="s">
        <v>4482</v>
      </c>
      <c r="B2466" s="3">
        <v>45252</v>
      </c>
      <c r="C2466" t="s">
        <v>4483</v>
      </c>
      <c r="D2466" t="s">
        <v>30</v>
      </c>
      <c r="E2466" t="s">
        <v>26</v>
      </c>
      <c r="F2466" t="s">
        <v>34</v>
      </c>
      <c r="G2466">
        <v>2</v>
      </c>
      <c r="H2466" s="5">
        <v>776.67</v>
      </c>
      <c r="I2466" s="5">
        <v>0.2</v>
      </c>
      <c r="J2466" s="5">
        <v>1242.672</v>
      </c>
      <c r="K2466" s="5">
        <v>250.55345163858661</v>
      </c>
      <c r="L2466">
        <f>YEAR(SalesData[Order Date])</f>
        <v>2023</v>
      </c>
      <c r="M2466">
        <f>MONTH(SalesData[Order Date])</f>
        <v>11</v>
      </c>
      <c r="N2466" t="str">
        <f>TEXT(SalesData[[#This Row],[Order Date]], "mmmm")</f>
        <v>November</v>
      </c>
      <c r="O2466" s="7">
        <f>IF(SalesData[Sales]=0,0,SalesData[Profit]/SalesData[Sales])</f>
        <v>0.20162476634106716</v>
      </c>
      <c r="P2466" s="8">
        <f t="shared" si="38"/>
        <v>1.2875481221110642E-4</v>
      </c>
      <c r="Q2466" t="str">
        <f>IF(SalesData[[#This Row],[Discount]]&gt;0, "Yes", "No")</f>
        <v>Yes</v>
      </c>
      <c r="R2466" t="str">
        <f>TEXT(SalesData[[#This Row],[Order Date]],"mmm-yyyy")</f>
        <v>Nov-2023</v>
      </c>
      <c r="S2466">
        <f>YEAR(SalesData[[#This Row],[Order Date]])*100 + MONTH(SalesData[[#This Row],[Order Date]])</f>
        <v>202311</v>
      </c>
    </row>
    <row r="2467" spans="1:19" x14ac:dyDescent="0.3">
      <c r="A2467" t="s">
        <v>4543</v>
      </c>
      <c r="B2467" s="3">
        <v>45259</v>
      </c>
      <c r="C2467" t="s">
        <v>4544</v>
      </c>
      <c r="D2467" t="s">
        <v>13</v>
      </c>
      <c r="E2467" t="s">
        <v>26</v>
      </c>
      <c r="F2467" t="s">
        <v>20</v>
      </c>
      <c r="G2467">
        <v>2</v>
      </c>
      <c r="H2467" s="5">
        <v>374.59</v>
      </c>
      <c r="I2467" s="5">
        <v>0.27</v>
      </c>
      <c r="J2467" s="5">
        <v>546.90139999999997</v>
      </c>
      <c r="K2467" s="5">
        <v>122.6072226412426</v>
      </c>
      <c r="L2467">
        <f>YEAR(SalesData[Order Date])</f>
        <v>2023</v>
      </c>
      <c r="M2467">
        <f>MONTH(SalesData[Order Date])</f>
        <v>11</v>
      </c>
      <c r="N2467" t="str">
        <f>TEXT(SalesData[[#This Row],[Order Date]], "mmmm")</f>
        <v>November</v>
      </c>
      <c r="O2467" s="7">
        <f>IF(SalesData[Sales]=0,0,SalesData[Profit]/SalesData[Sales])</f>
        <v>0.22418524187585295</v>
      </c>
      <c r="P2467" s="8">
        <f t="shared" si="38"/>
        <v>3.6039403080701573E-4</v>
      </c>
      <c r="Q2467" t="str">
        <f>IF(SalesData[[#This Row],[Discount]]&gt;0, "Yes", "No")</f>
        <v>Yes</v>
      </c>
      <c r="R2467" t="str">
        <f>TEXT(SalesData[[#This Row],[Order Date]],"mmm-yyyy")</f>
        <v>Nov-2023</v>
      </c>
      <c r="S2467">
        <f>YEAR(SalesData[[#This Row],[Order Date]])*100 + MONTH(SalesData[[#This Row],[Order Date]])</f>
        <v>202311</v>
      </c>
    </row>
    <row r="2468" spans="1:19" x14ac:dyDescent="0.3">
      <c r="A2468" t="s">
        <v>4559</v>
      </c>
      <c r="B2468" s="3">
        <v>45242</v>
      </c>
      <c r="C2468" t="s">
        <v>4560</v>
      </c>
      <c r="D2468" t="s">
        <v>30</v>
      </c>
      <c r="E2468" t="s">
        <v>19</v>
      </c>
      <c r="F2468" t="s">
        <v>91</v>
      </c>
      <c r="G2468">
        <v>3</v>
      </c>
      <c r="H2468" s="5">
        <v>873.31</v>
      </c>
      <c r="I2468" s="5">
        <v>0.2</v>
      </c>
      <c r="J2468" s="5">
        <v>2095.944</v>
      </c>
      <c r="K2468" s="5">
        <v>301.04138045384082</v>
      </c>
      <c r="L2468">
        <f>YEAR(SalesData[Order Date])</f>
        <v>2023</v>
      </c>
      <c r="M2468">
        <f>MONTH(SalesData[Order Date])</f>
        <v>11</v>
      </c>
      <c r="N2468" t="str">
        <f>TEXT(SalesData[[#This Row],[Order Date]], "mmmm")</f>
        <v>November</v>
      </c>
      <c r="O2468" s="7">
        <f>IF(SalesData[Sales]=0,0,SalesData[Profit]/SalesData[Sales])</f>
        <v>0.14363045026672508</v>
      </c>
      <c r="P2468" s="8">
        <f t="shared" si="38"/>
        <v>7.6337917425274731E-5</v>
      </c>
      <c r="Q2468" t="str">
        <f>IF(SalesData[[#This Row],[Discount]]&gt;0, "Yes", "No")</f>
        <v>Yes</v>
      </c>
      <c r="R2468" t="str">
        <f>TEXT(SalesData[[#This Row],[Order Date]],"mmm-yyyy")</f>
        <v>Nov-2023</v>
      </c>
      <c r="S2468">
        <f>YEAR(SalesData[[#This Row],[Order Date]])*100 + MONTH(SalesData[[#This Row],[Order Date]])</f>
        <v>202311</v>
      </c>
    </row>
    <row r="2469" spans="1:19" x14ac:dyDescent="0.3">
      <c r="A2469" t="s">
        <v>4563</v>
      </c>
      <c r="B2469" s="3">
        <v>45252</v>
      </c>
      <c r="C2469" t="s">
        <v>4564</v>
      </c>
      <c r="D2469" t="s">
        <v>18</v>
      </c>
      <c r="E2469" t="s">
        <v>26</v>
      </c>
      <c r="F2469" t="s">
        <v>91</v>
      </c>
      <c r="G2469">
        <v>6</v>
      </c>
      <c r="H2469" s="5">
        <v>142.91999999999999</v>
      </c>
      <c r="I2469" s="5">
        <v>0.28999999999999998</v>
      </c>
      <c r="J2469" s="5">
        <v>608.83920000000001</v>
      </c>
      <c r="K2469" s="5">
        <v>130.40238145737601</v>
      </c>
      <c r="L2469">
        <f>YEAR(SalesData[Order Date])</f>
        <v>2023</v>
      </c>
      <c r="M2469">
        <f>MONTH(SalesData[Order Date])</f>
        <v>11</v>
      </c>
      <c r="N2469" t="str">
        <f>TEXT(SalesData[[#This Row],[Order Date]], "mmmm")</f>
        <v>November</v>
      </c>
      <c r="O2469" s="7">
        <f>IF(SalesData[Sales]=0,0,SalesData[Profit]/SalesData[Sales])</f>
        <v>0.21418197359397359</v>
      </c>
      <c r="P2469" s="8">
        <f t="shared" si="38"/>
        <v>3.3818453213919209E-4</v>
      </c>
      <c r="Q2469" t="str">
        <f>IF(SalesData[[#This Row],[Discount]]&gt;0, "Yes", "No")</f>
        <v>Yes</v>
      </c>
      <c r="R2469" t="str">
        <f>TEXT(SalesData[[#This Row],[Order Date]],"mmm-yyyy")</f>
        <v>Nov-2023</v>
      </c>
      <c r="S2469">
        <f>YEAR(SalesData[[#This Row],[Order Date]])*100 + MONTH(SalesData[[#This Row],[Order Date]])</f>
        <v>202311</v>
      </c>
    </row>
    <row r="2470" spans="1:19" x14ac:dyDescent="0.3">
      <c r="A2470" t="s">
        <v>4583</v>
      </c>
      <c r="B2470" s="3">
        <v>45258</v>
      </c>
      <c r="C2470" t="s">
        <v>4584</v>
      </c>
      <c r="D2470" t="s">
        <v>23</v>
      </c>
      <c r="E2470" t="s">
        <v>19</v>
      </c>
      <c r="F2470" t="s">
        <v>34</v>
      </c>
      <c r="G2470">
        <v>1</v>
      </c>
      <c r="H2470" s="5">
        <v>755.61</v>
      </c>
      <c r="I2470" s="5">
        <v>0.05</v>
      </c>
      <c r="J2470" s="5">
        <v>717.82949999999994</v>
      </c>
      <c r="K2470" s="5">
        <v>198.44502404392719</v>
      </c>
      <c r="L2470">
        <f>YEAR(SalesData[Order Date])</f>
        <v>2023</v>
      </c>
      <c r="M2470">
        <f>MONTH(SalesData[Order Date])</f>
        <v>11</v>
      </c>
      <c r="N2470" t="str">
        <f>TEXT(SalesData[[#This Row],[Order Date]], "mmmm")</f>
        <v>November</v>
      </c>
      <c r="O2470" s="7">
        <f>IF(SalesData[Sales]=0,0,SalesData[Profit]/SalesData[Sales])</f>
        <v>0.27645147495878508</v>
      </c>
      <c r="P2470" s="8">
        <f t="shared" si="38"/>
        <v>6.6171702333214224E-5</v>
      </c>
      <c r="Q2470" t="str">
        <f>IF(SalesData[[#This Row],[Discount]]&gt;0, "Yes", "No")</f>
        <v>Yes</v>
      </c>
      <c r="R2470" t="str">
        <f>TEXT(SalesData[[#This Row],[Order Date]],"mmm-yyyy")</f>
        <v>Nov-2023</v>
      </c>
      <c r="S2470">
        <f>YEAR(SalesData[[#This Row],[Order Date]])*100 + MONTH(SalesData[[#This Row],[Order Date]])</f>
        <v>202311</v>
      </c>
    </row>
    <row r="2471" spans="1:19" x14ac:dyDescent="0.3">
      <c r="A2471" t="s">
        <v>4590</v>
      </c>
      <c r="B2471" s="3">
        <v>45255</v>
      </c>
      <c r="C2471" t="s">
        <v>4591</v>
      </c>
      <c r="D2471" t="s">
        <v>30</v>
      </c>
      <c r="E2471" t="s">
        <v>26</v>
      </c>
      <c r="F2471" t="s">
        <v>20</v>
      </c>
      <c r="G2471">
        <v>1</v>
      </c>
      <c r="H2471" s="5">
        <v>68.989999999999995</v>
      </c>
      <c r="I2471" s="5">
        <v>0.01</v>
      </c>
      <c r="J2471" s="5">
        <v>68.3001</v>
      </c>
      <c r="K2471" s="5">
        <v>18.92397537047809</v>
      </c>
      <c r="L2471">
        <f>YEAR(SalesData[Order Date])</f>
        <v>2023</v>
      </c>
      <c r="M2471">
        <f>MONTH(SalesData[Order Date])</f>
        <v>11</v>
      </c>
      <c r="N2471" t="str">
        <f>TEXT(SalesData[[#This Row],[Order Date]], "mmmm")</f>
        <v>November</v>
      </c>
      <c r="O2471" s="7">
        <f>IF(SalesData[Sales]=0,0,SalesData[Profit]/SalesData[Sales])</f>
        <v>0.27707097603778164</v>
      </c>
      <c r="P2471" s="8">
        <f t="shared" si="38"/>
        <v>1.4494854326714017E-4</v>
      </c>
      <c r="Q2471" t="str">
        <f>IF(SalesData[[#This Row],[Discount]]&gt;0, "Yes", "No")</f>
        <v>Yes</v>
      </c>
      <c r="R2471" t="str">
        <f>TEXT(SalesData[[#This Row],[Order Date]],"mmm-yyyy")</f>
        <v>Nov-2023</v>
      </c>
      <c r="S2471">
        <f>YEAR(SalesData[[#This Row],[Order Date]])*100 + MONTH(SalesData[[#This Row],[Order Date]])</f>
        <v>202311</v>
      </c>
    </row>
    <row r="2472" spans="1:19" x14ac:dyDescent="0.3">
      <c r="A2472" t="s">
        <v>4598</v>
      </c>
      <c r="B2472" s="3">
        <v>45243</v>
      </c>
      <c r="C2472" t="s">
        <v>4599</v>
      </c>
      <c r="D2472" t="s">
        <v>30</v>
      </c>
      <c r="E2472" t="s">
        <v>14</v>
      </c>
      <c r="F2472" t="s">
        <v>34</v>
      </c>
      <c r="G2472">
        <v>7</v>
      </c>
      <c r="H2472" s="5">
        <v>114.02</v>
      </c>
      <c r="I2472" s="5">
        <v>0.26</v>
      </c>
      <c r="J2472" s="5">
        <v>590.62360000000001</v>
      </c>
      <c r="K2472" s="5">
        <v>170.0261895207031</v>
      </c>
      <c r="L2472">
        <f>YEAR(SalesData[Order Date])</f>
        <v>2023</v>
      </c>
      <c r="M2472">
        <f>MONTH(SalesData[Order Date])</f>
        <v>11</v>
      </c>
      <c r="N2472" t="str">
        <f>TEXT(SalesData[[#This Row],[Order Date]], "mmmm")</f>
        <v>November</v>
      </c>
      <c r="O2472" s="7">
        <f>IF(SalesData[Sales]=0,0,SalesData[Profit]/SalesData[Sales])</f>
        <v>0.28787571224838138</v>
      </c>
      <c r="P2472" s="8">
        <f t="shared" si="38"/>
        <v>3.2575738592226927E-4</v>
      </c>
      <c r="Q2472" t="str">
        <f>IF(SalesData[[#This Row],[Discount]]&gt;0, "Yes", "No")</f>
        <v>Yes</v>
      </c>
      <c r="R2472" t="str">
        <f>TEXT(SalesData[[#This Row],[Order Date]],"mmm-yyyy")</f>
        <v>Nov-2023</v>
      </c>
      <c r="S2472">
        <f>YEAR(SalesData[[#This Row],[Order Date]])*100 + MONTH(SalesData[[#This Row],[Order Date]])</f>
        <v>202311</v>
      </c>
    </row>
    <row r="2473" spans="1:19" x14ac:dyDescent="0.3">
      <c r="A2473" t="s">
        <v>4655</v>
      </c>
      <c r="B2473" s="3">
        <v>45232</v>
      </c>
      <c r="C2473" t="s">
        <v>863</v>
      </c>
      <c r="D2473" t="s">
        <v>30</v>
      </c>
      <c r="E2473" t="s">
        <v>26</v>
      </c>
      <c r="F2473" t="s">
        <v>31</v>
      </c>
      <c r="G2473">
        <v>8</v>
      </c>
      <c r="H2473" s="5">
        <v>134.30000000000001</v>
      </c>
      <c r="I2473" s="5">
        <v>0.11</v>
      </c>
      <c r="J2473" s="5">
        <v>956.21600000000012</v>
      </c>
      <c r="K2473" s="5">
        <v>106.4416207188506</v>
      </c>
      <c r="L2473">
        <f>YEAR(SalesData[Order Date])</f>
        <v>2023</v>
      </c>
      <c r="M2473">
        <f>MONTH(SalesData[Order Date])</f>
        <v>11</v>
      </c>
      <c r="N2473" t="str">
        <f>TEXT(SalesData[[#This Row],[Order Date]], "mmmm")</f>
        <v>November</v>
      </c>
      <c r="O2473" s="7">
        <f>IF(SalesData[Sales]=0,0,SalesData[Profit]/SalesData[Sales])</f>
        <v>0.11131545667385882</v>
      </c>
      <c r="P2473" s="8">
        <f t="shared" si="38"/>
        <v>1.0238272524199552E-4</v>
      </c>
      <c r="Q2473" t="str">
        <f>IF(SalesData[[#This Row],[Discount]]&gt;0, "Yes", "No")</f>
        <v>Yes</v>
      </c>
      <c r="R2473" t="str">
        <f>TEXT(SalesData[[#This Row],[Order Date]],"mmm-yyyy")</f>
        <v>Nov-2023</v>
      </c>
      <c r="S2473">
        <f>YEAR(SalesData[[#This Row],[Order Date]])*100 + MONTH(SalesData[[#This Row],[Order Date]])</f>
        <v>202311</v>
      </c>
    </row>
    <row r="2474" spans="1:19" x14ac:dyDescent="0.3">
      <c r="A2474" t="s">
        <v>4660</v>
      </c>
      <c r="B2474" s="3">
        <v>45260</v>
      </c>
      <c r="C2474" t="s">
        <v>4661</v>
      </c>
      <c r="D2474" t="s">
        <v>18</v>
      </c>
      <c r="E2474" t="s">
        <v>14</v>
      </c>
      <c r="F2474" t="s">
        <v>27</v>
      </c>
      <c r="G2474">
        <v>7</v>
      </c>
      <c r="H2474" s="5">
        <v>504.82</v>
      </c>
      <c r="I2474" s="5">
        <v>0.24</v>
      </c>
      <c r="J2474" s="5">
        <v>2685.6424000000002</v>
      </c>
      <c r="K2474" s="5">
        <v>565.57266053467993</v>
      </c>
      <c r="L2474">
        <f>YEAR(SalesData[Order Date])</f>
        <v>2023</v>
      </c>
      <c r="M2474">
        <f>MONTH(SalesData[Order Date])</f>
        <v>11</v>
      </c>
      <c r="N2474" t="str">
        <f>TEXT(SalesData[[#This Row],[Order Date]], "mmmm")</f>
        <v>November</v>
      </c>
      <c r="O2474" s="7">
        <f>IF(SalesData[Sales]=0,0,SalesData[Profit]/SalesData[Sales])</f>
        <v>0.21059120176784515</v>
      </c>
      <c r="P2474" s="8">
        <f t="shared" si="38"/>
        <v>6.7916711472830484E-5</v>
      </c>
      <c r="Q2474" t="str">
        <f>IF(SalesData[[#This Row],[Discount]]&gt;0, "Yes", "No")</f>
        <v>Yes</v>
      </c>
      <c r="R2474" t="str">
        <f>TEXT(SalesData[[#This Row],[Order Date]],"mmm-yyyy")</f>
        <v>Nov-2023</v>
      </c>
      <c r="S2474">
        <f>YEAR(SalesData[[#This Row],[Order Date]])*100 + MONTH(SalesData[[#This Row],[Order Date]])</f>
        <v>202311</v>
      </c>
    </row>
    <row r="2475" spans="1:19" x14ac:dyDescent="0.3">
      <c r="A2475" t="s">
        <v>4689</v>
      </c>
      <c r="B2475" s="3">
        <v>45245</v>
      </c>
      <c r="C2475" t="s">
        <v>4690</v>
      </c>
      <c r="D2475" t="s">
        <v>23</v>
      </c>
      <c r="E2475" t="s">
        <v>26</v>
      </c>
      <c r="F2475" t="s">
        <v>62</v>
      </c>
      <c r="G2475">
        <v>2</v>
      </c>
      <c r="H2475" s="5">
        <v>925.12</v>
      </c>
      <c r="I2475" s="5">
        <v>0.04</v>
      </c>
      <c r="J2475" s="5">
        <v>1776.2303999999999</v>
      </c>
      <c r="K2475" s="5">
        <v>514.08251313314861</v>
      </c>
      <c r="L2475">
        <f>YEAR(SalesData[Order Date])</f>
        <v>2023</v>
      </c>
      <c r="M2475">
        <f>MONTH(SalesData[Order Date])</f>
        <v>11</v>
      </c>
      <c r="N2475" t="str">
        <f>TEXT(SalesData[[#This Row],[Order Date]], "mmmm")</f>
        <v>November</v>
      </c>
      <c r="O2475" s="7">
        <f>IF(SalesData[Sales]=0,0,SalesData[Profit]/SalesData[Sales])</f>
        <v>0.28942332770182777</v>
      </c>
      <c r="P2475" s="8">
        <f t="shared" si="38"/>
        <v>2.1618817018332758E-5</v>
      </c>
      <c r="Q2475" t="str">
        <f>IF(SalesData[[#This Row],[Discount]]&gt;0, "Yes", "No")</f>
        <v>Yes</v>
      </c>
      <c r="R2475" t="str">
        <f>TEXT(SalesData[[#This Row],[Order Date]],"mmm-yyyy")</f>
        <v>Nov-2023</v>
      </c>
      <c r="S2475">
        <f>YEAR(SalesData[[#This Row],[Order Date]])*100 + MONTH(SalesData[[#This Row],[Order Date]])</f>
        <v>202311</v>
      </c>
    </row>
    <row r="2476" spans="1:19" x14ac:dyDescent="0.3">
      <c r="A2476" t="s">
        <v>4709</v>
      </c>
      <c r="B2476" s="3">
        <v>45245</v>
      </c>
      <c r="C2476" t="s">
        <v>4710</v>
      </c>
      <c r="D2476" t="s">
        <v>23</v>
      </c>
      <c r="E2476" t="s">
        <v>26</v>
      </c>
      <c r="F2476" t="s">
        <v>91</v>
      </c>
      <c r="G2476">
        <v>7</v>
      </c>
      <c r="H2476" s="5">
        <v>374.65</v>
      </c>
      <c r="I2476" s="5">
        <v>0.06</v>
      </c>
      <c r="J2476" s="5">
        <v>2465.1970000000001</v>
      </c>
      <c r="K2476" s="5">
        <v>563.1508550326688</v>
      </c>
      <c r="L2476">
        <f>YEAR(SalesData[Order Date])</f>
        <v>2023</v>
      </c>
      <c r="M2476">
        <f>MONTH(SalesData[Order Date])</f>
        <v>11</v>
      </c>
      <c r="N2476" t="str">
        <f>TEXT(SalesData[[#This Row],[Order Date]], "mmmm")</f>
        <v>November</v>
      </c>
      <c r="O2476" s="7">
        <f>IF(SalesData[Sales]=0,0,SalesData[Profit]/SalesData[Sales])</f>
        <v>0.22844050801322116</v>
      </c>
      <c r="P2476" s="8">
        <f t="shared" si="38"/>
        <v>2.2878496120188368E-5</v>
      </c>
      <c r="Q2476" t="str">
        <f>IF(SalesData[[#This Row],[Discount]]&gt;0, "Yes", "No")</f>
        <v>Yes</v>
      </c>
      <c r="R2476" t="str">
        <f>TEXT(SalesData[[#This Row],[Order Date]],"mmm-yyyy")</f>
        <v>Nov-2023</v>
      </c>
      <c r="S2476">
        <f>YEAR(SalesData[[#This Row],[Order Date]])*100 + MONTH(SalesData[[#This Row],[Order Date]])</f>
        <v>202311</v>
      </c>
    </row>
    <row r="2477" spans="1:19" x14ac:dyDescent="0.3">
      <c r="A2477" t="s">
        <v>4729</v>
      </c>
      <c r="B2477" s="3">
        <v>45231</v>
      </c>
      <c r="C2477" t="s">
        <v>4730</v>
      </c>
      <c r="D2477" t="s">
        <v>23</v>
      </c>
      <c r="E2477" t="s">
        <v>14</v>
      </c>
      <c r="F2477" t="s">
        <v>62</v>
      </c>
      <c r="G2477">
        <v>3</v>
      </c>
      <c r="H2477" s="5">
        <v>756.72</v>
      </c>
      <c r="I2477" s="5">
        <v>0.11</v>
      </c>
      <c r="J2477" s="5">
        <v>2020.4423999999999</v>
      </c>
      <c r="K2477" s="5">
        <v>484.26607708283399</v>
      </c>
      <c r="L2477">
        <f>YEAR(SalesData[Order Date])</f>
        <v>2023</v>
      </c>
      <c r="M2477">
        <f>MONTH(SalesData[Order Date])</f>
        <v>11</v>
      </c>
      <c r="N2477" t="str">
        <f>TEXT(SalesData[[#This Row],[Order Date]], "mmmm")</f>
        <v>November</v>
      </c>
      <c r="O2477" s="7">
        <f>IF(SalesData[Sales]=0,0,SalesData[Profit]/SalesData[Sales])</f>
        <v>0.23968318873274191</v>
      </c>
      <c r="P2477" s="8">
        <f t="shared" si="38"/>
        <v>4.8454734468055121E-5</v>
      </c>
      <c r="Q2477" t="str">
        <f>IF(SalesData[[#This Row],[Discount]]&gt;0, "Yes", "No")</f>
        <v>Yes</v>
      </c>
      <c r="R2477" t="str">
        <f>TEXT(SalesData[[#This Row],[Order Date]],"mmm-yyyy")</f>
        <v>Nov-2023</v>
      </c>
      <c r="S2477">
        <f>YEAR(SalesData[[#This Row],[Order Date]])*100 + MONTH(SalesData[[#This Row],[Order Date]])</f>
        <v>202311</v>
      </c>
    </row>
    <row r="2478" spans="1:19" x14ac:dyDescent="0.3">
      <c r="A2478" t="s">
        <v>4743</v>
      </c>
      <c r="B2478" s="3">
        <v>45260</v>
      </c>
      <c r="C2478" t="s">
        <v>4744</v>
      </c>
      <c r="D2478" t="s">
        <v>18</v>
      </c>
      <c r="E2478" t="s">
        <v>26</v>
      </c>
      <c r="F2478" t="s">
        <v>91</v>
      </c>
      <c r="G2478">
        <v>4</v>
      </c>
      <c r="H2478" s="5">
        <v>310.06</v>
      </c>
      <c r="I2478" s="5">
        <v>0.28999999999999998</v>
      </c>
      <c r="J2478" s="5">
        <v>880.57039999999995</v>
      </c>
      <c r="K2478" s="5">
        <v>183.42743163963951</v>
      </c>
      <c r="L2478">
        <f>YEAR(SalesData[Order Date])</f>
        <v>2023</v>
      </c>
      <c r="M2478">
        <f>MONTH(SalesData[Order Date])</f>
        <v>11</v>
      </c>
      <c r="N2478" t="str">
        <f>TEXT(SalesData[[#This Row],[Order Date]], "mmmm")</f>
        <v>November</v>
      </c>
      <c r="O2478" s="7">
        <f>IF(SalesData[Sales]=0,0,SalesData[Profit]/SalesData[Sales])</f>
        <v>0.20830524355535857</v>
      </c>
      <c r="P2478" s="8">
        <f t="shared" si="38"/>
        <v>2.338257111526801E-4</v>
      </c>
      <c r="Q2478" t="str">
        <f>IF(SalesData[[#This Row],[Discount]]&gt;0, "Yes", "No")</f>
        <v>Yes</v>
      </c>
      <c r="R2478" t="str">
        <f>TEXT(SalesData[[#This Row],[Order Date]],"mmm-yyyy")</f>
        <v>Nov-2023</v>
      </c>
      <c r="S2478">
        <f>YEAR(SalesData[[#This Row],[Order Date]])*100 + MONTH(SalesData[[#This Row],[Order Date]])</f>
        <v>202311</v>
      </c>
    </row>
    <row r="2479" spans="1:19" x14ac:dyDescent="0.3">
      <c r="A2479" t="s">
        <v>4747</v>
      </c>
      <c r="B2479" s="3">
        <v>45231</v>
      </c>
      <c r="C2479" t="s">
        <v>4748</v>
      </c>
      <c r="D2479" t="s">
        <v>23</v>
      </c>
      <c r="E2479" t="s">
        <v>14</v>
      </c>
      <c r="F2479" t="s">
        <v>39</v>
      </c>
      <c r="G2479">
        <v>7</v>
      </c>
      <c r="H2479" s="5">
        <v>112.42</v>
      </c>
      <c r="I2479" s="5">
        <v>0.2</v>
      </c>
      <c r="J2479" s="5">
        <v>629.55200000000013</v>
      </c>
      <c r="K2479" s="5">
        <v>83.981355885425828</v>
      </c>
      <c r="L2479">
        <f>YEAR(SalesData[Order Date])</f>
        <v>2023</v>
      </c>
      <c r="M2479">
        <f>MONTH(SalesData[Order Date])</f>
        <v>11</v>
      </c>
      <c r="N2479" t="str">
        <f>TEXT(SalesData[[#This Row],[Order Date]], "mmmm")</f>
        <v>November</v>
      </c>
      <c r="O2479" s="7">
        <f>IF(SalesData[Sales]=0,0,SalesData[Profit]/SalesData[Sales])</f>
        <v>0.13339860072786014</v>
      </c>
      <c r="P2479" s="8">
        <f t="shared" si="38"/>
        <v>2.5414898213332654E-4</v>
      </c>
      <c r="Q2479" t="str">
        <f>IF(SalesData[[#This Row],[Discount]]&gt;0, "Yes", "No")</f>
        <v>Yes</v>
      </c>
      <c r="R2479" t="str">
        <f>TEXT(SalesData[[#This Row],[Order Date]],"mmm-yyyy")</f>
        <v>Nov-2023</v>
      </c>
      <c r="S2479">
        <f>YEAR(SalesData[[#This Row],[Order Date]])*100 + MONTH(SalesData[[#This Row],[Order Date]])</f>
        <v>202311</v>
      </c>
    </row>
    <row r="2480" spans="1:19" x14ac:dyDescent="0.3">
      <c r="A2480" t="s">
        <v>4865</v>
      </c>
      <c r="B2480" s="3">
        <v>45257</v>
      </c>
      <c r="C2480" t="s">
        <v>4866</v>
      </c>
      <c r="D2480" t="s">
        <v>18</v>
      </c>
      <c r="E2480" t="s">
        <v>14</v>
      </c>
      <c r="F2480" t="s">
        <v>34</v>
      </c>
      <c r="G2480">
        <v>1</v>
      </c>
      <c r="H2480" s="5">
        <v>918.46</v>
      </c>
      <c r="I2480" s="5">
        <v>0.22</v>
      </c>
      <c r="J2480" s="5">
        <v>716.39880000000005</v>
      </c>
      <c r="K2480" s="5">
        <v>93.31845338745805</v>
      </c>
      <c r="L2480">
        <f>YEAR(SalesData[Order Date])</f>
        <v>2023</v>
      </c>
      <c r="M2480">
        <f>MONTH(SalesData[Order Date])</f>
        <v>11</v>
      </c>
      <c r="N2480" t="str">
        <f>TEXT(SalesData[[#This Row],[Order Date]], "mmmm")</f>
        <v>November</v>
      </c>
      <c r="O2480" s="7">
        <f>IF(SalesData[Sales]=0,0,SalesData[Profit]/SalesData[Sales])</f>
        <v>0.13026048255169892</v>
      </c>
      <c r="P2480" s="8">
        <f t="shared" si="38"/>
        <v>2.3953138949981491E-4</v>
      </c>
      <c r="Q2480" t="str">
        <f>IF(SalesData[[#This Row],[Discount]]&gt;0, "Yes", "No")</f>
        <v>Yes</v>
      </c>
      <c r="R2480" t="str">
        <f>TEXT(SalesData[[#This Row],[Order Date]],"mmm-yyyy")</f>
        <v>Nov-2023</v>
      </c>
      <c r="S2480">
        <f>YEAR(SalesData[[#This Row],[Order Date]])*100 + MONTH(SalesData[[#This Row],[Order Date]])</f>
        <v>202311</v>
      </c>
    </row>
    <row r="2481" spans="1:19" x14ac:dyDescent="0.3">
      <c r="A2481" t="s">
        <v>4903</v>
      </c>
      <c r="B2481" s="3">
        <v>45258</v>
      </c>
      <c r="C2481" t="s">
        <v>4904</v>
      </c>
      <c r="D2481" t="s">
        <v>23</v>
      </c>
      <c r="E2481" t="s">
        <v>19</v>
      </c>
      <c r="F2481" t="s">
        <v>31</v>
      </c>
      <c r="G2481">
        <v>9</v>
      </c>
      <c r="H2481" s="5">
        <v>681.62</v>
      </c>
      <c r="I2481" s="5">
        <v>0.13</v>
      </c>
      <c r="J2481" s="5">
        <v>5337.0846000000001</v>
      </c>
      <c r="K2481" s="5">
        <v>1279.7817301753471</v>
      </c>
      <c r="L2481">
        <f>YEAR(SalesData[Order Date])</f>
        <v>2023</v>
      </c>
      <c r="M2481">
        <f>MONTH(SalesData[Order Date])</f>
        <v>11</v>
      </c>
      <c r="N2481" t="str">
        <f>TEXT(SalesData[[#This Row],[Order Date]], "mmmm")</f>
        <v>November</v>
      </c>
      <c r="O2481" s="7">
        <f>IF(SalesData[Sales]=0,0,SalesData[Profit]/SalesData[Sales])</f>
        <v>0.23979041482223218</v>
      </c>
      <c r="P2481" s="8">
        <f t="shared" si="38"/>
        <v>2.1191344802741183E-5</v>
      </c>
      <c r="Q2481" t="str">
        <f>IF(SalesData[[#This Row],[Discount]]&gt;0, "Yes", "No")</f>
        <v>Yes</v>
      </c>
      <c r="R2481" t="str">
        <f>TEXT(SalesData[[#This Row],[Order Date]],"mmm-yyyy")</f>
        <v>Nov-2023</v>
      </c>
      <c r="S2481">
        <f>YEAR(SalesData[[#This Row],[Order Date]])*100 + MONTH(SalesData[[#This Row],[Order Date]])</f>
        <v>202311</v>
      </c>
    </row>
    <row r="2482" spans="1:19" x14ac:dyDescent="0.3">
      <c r="A2482" t="s">
        <v>4933</v>
      </c>
      <c r="B2482" s="3">
        <v>45252</v>
      </c>
      <c r="C2482" t="s">
        <v>4934</v>
      </c>
      <c r="D2482" t="s">
        <v>23</v>
      </c>
      <c r="E2482" t="s">
        <v>26</v>
      </c>
      <c r="F2482" t="s">
        <v>91</v>
      </c>
      <c r="G2482">
        <v>8</v>
      </c>
      <c r="H2482" s="5">
        <v>409.79</v>
      </c>
      <c r="I2482" s="5">
        <v>7.0000000000000007E-2</v>
      </c>
      <c r="J2482" s="5">
        <v>3048.8375999999998</v>
      </c>
      <c r="K2482" s="5">
        <v>598.25600593519027</v>
      </c>
      <c r="L2482">
        <f>YEAR(SalesData[Order Date])</f>
        <v>2023</v>
      </c>
      <c r="M2482">
        <f>MONTH(SalesData[Order Date])</f>
        <v>11</v>
      </c>
      <c r="N2482" t="str">
        <f>TEXT(SalesData[[#This Row],[Order Date]], "mmmm")</f>
        <v>November</v>
      </c>
      <c r="O2482" s="7">
        <f>IF(SalesData[Sales]=0,0,SalesData[Profit]/SalesData[Sales])</f>
        <v>0.19622429411628559</v>
      </c>
      <c r="P2482" s="8">
        <f t="shared" si="38"/>
        <v>2.1352400009761098E-5</v>
      </c>
      <c r="Q2482" t="str">
        <f>IF(SalesData[[#This Row],[Discount]]&gt;0, "Yes", "No")</f>
        <v>Yes</v>
      </c>
      <c r="R2482" t="str">
        <f>TEXT(SalesData[[#This Row],[Order Date]],"mmm-yyyy")</f>
        <v>Nov-2023</v>
      </c>
      <c r="S2482">
        <f>YEAR(SalesData[[#This Row],[Order Date]])*100 + MONTH(SalesData[[#This Row],[Order Date]])</f>
        <v>202311</v>
      </c>
    </row>
    <row r="2483" spans="1:19" x14ac:dyDescent="0.3">
      <c r="A2483" t="s">
        <v>4991</v>
      </c>
      <c r="B2483" s="3">
        <v>45255</v>
      </c>
      <c r="C2483" t="s">
        <v>4992</v>
      </c>
      <c r="D2483" t="s">
        <v>13</v>
      </c>
      <c r="E2483" t="s">
        <v>14</v>
      </c>
      <c r="F2483" t="s">
        <v>62</v>
      </c>
      <c r="G2483">
        <v>8</v>
      </c>
      <c r="H2483" s="5">
        <v>588.35</v>
      </c>
      <c r="I2483" s="5">
        <v>0.26</v>
      </c>
      <c r="J2483" s="5">
        <v>3483.0320000000002</v>
      </c>
      <c r="K2483" s="5">
        <v>884.34553697199419</v>
      </c>
      <c r="L2483">
        <f>YEAR(SalesData[Order Date])</f>
        <v>2023</v>
      </c>
      <c r="M2483">
        <f>MONTH(SalesData[Order Date])</f>
        <v>11</v>
      </c>
      <c r="N2483" t="str">
        <f>TEXT(SalesData[[#This Row],[Order Date]], "mmmm")</f>
        <v>November</v>
      </c>
      <c r="O2483" s="7">
        <f>IF(SalesData[Sales]=0,0,SalesData[Profit]/SalesData[Sales])</f>
        <v>0.2539010657875076</v>
      </c>
      <c r="P2483" s="8">
        <f t="shared" si="38"/>
        <v>5.523922835047166E-5</v>
      </c>
      <c r="Q2483" t="str">
        <f>IF(SalesData[[#This Row],[Discount]]&gt;0, "Yes", "No")</f>
        <v>Yes</v>
      </c>
      <c r="R2483" t="str">
        <f>TEXT(SalesData[[#This Row],[Order Date]],"mmm-yyyy")</f>
        <v>Nov-2023</v>
      </c>
      <c r="S2483">
        <f>YEAR(SalesData[[#This Row],[Order Date]])*100 + MONTH(SalesData[[#This Row],[Order Date]])</f>
        <v>202311</v>
      </c>
    </row>
    <row r="2484" spans="1:19" x14ac:dyDescent="0.3">
      <c r="A2484" t="s">
        <v>5032</v>
      </c>
      <c r="B2484" s="3">
        <v>45235</v>
      </c>
      <c r="C2484" t="s">
        <v>1854</v>
      </c>
      <c r="D2484" t="s">
        <v>23</v>
      </c>
      <c r="E2484" t="s">
        <v>19</v>
      </c>
      <c r="F2484" t="s">
        <v>44</v>
      </c>
      <c r="G2484">
        <v>3</v>
      </c>
      <c r="H2484" s="5">
        <v>608.21</v>
      </c>
      <c r="I2484" s="5">
        <v>0.11</v>
      </c>
      <c r="J2484" s="5">
        <v>1623.9206999999999</v>
      </c>
      <c r="K2484" s="5">
        <v>126.136536830458</v>
      </c>
      <c r="L2484">
        <f>YEAR(SalesData[Order Date])</f>
        <v>2023</v>
      </c>
      <c r="M2484">
        <f>MONTH(SalesData[Order Date])</f>
        <v>11</v>
      </c>
      <c r="N2484" t="str">
        <f>TEXT(SalesData[[#This Row],[Order Date]], "mmmm")</f>
        <v>November</v>
      </c>
      <c r="O2484" s="7">
        <f>IF(SalesData[Sales]=0,0,SalesData[Profit]/SalesData[Sales])</f>
        <v>7.7674074128409112E-2</v>
      </c>
      <c r="P2484" s="8">
        <f t="shared" si="38"/>
        <v>6.0286195009399164E-5</v>
      </c>
      <c r="Q2484" t="str">
        <f>IF(SalesData[[#This Row],[Discount]]&gt;0, "Yes", "No")</f>
        <v>Yes</v>
      </c>
      <c r="R2484" t="str">
        <f>TEXT(SalesData[[#This Row],[Order Date]],"mmm-yyyy")</f>
        <v>Nov-2023</v>
      </c>
      <c r="S2484">
        <f>YEAR(SalesData[[#This Row],[Order Date]])*100 + MONTH(SalesData[[#This Row],[Order Date]])</f>
        <v>202311</v>
      </c>
    </row>
    <row r="2485" spans="1:19" x14ac:dyDescent="0.3">
      <c r="A2485" t="s">
        <v>5039</v>
      </c>
      <c r="B2485" s="3">
        <v>45241</v>
      </c>
      <c r="C2485" t="s">
        <v>5040</v>
      </c>
      <c r="D2485" t="s">
        <v>30</v>
      </c>
      <c r="E2485" t="s">
        <v>14</v>
      </c>
      <c r="F2485" t="s">
        <v>62</v>
      </c>
      <c r="G2485">
        <v>7</v>
      </c>
      <c r="H2485" s="5">
        <v>326.20999999999998</v>
      </c>
      <c r="I2485" s="5">
        <v>0.21</v>
      </c>
      <c r="J2485" s="5">
        <v>1803.9413</v>
      </c>
      <c r="K2485" s="5">
        <v>526.27363507090661</v>
      </c>
      <c r="L2485">
        <f>YEAR(SalesData[Order Date])</f>
        <v>2023</v>
      </c>
      <c r="M2485">
        <f>MONTH(SalesData[Order Date])</f>
        <v>11</v>
      </c>
      <c r="N2485" t="str">
        <f>TEXT(SalesData[[#This Row],[Order Date]], "mmmm")</f>
        <v>November</v>
      </c>
      <c r="O2485" s="7">
        <f>IF(SalesData[Sales]=0,0,SalesData[Profit]/SalesData[Sales])</f>
        <v>0.29173545451335176</v>
      </c>
      <c r="P2485" s="8">
        <f t="shared" si="38"/>
        <v>9.1965298427393397E-5</v>
      </c>
      <c r="Q2485" t="str">
        <f>IF(SalesData[[#This Row],[Discount]]&gt;0, "Yes", "No")</f>
        <v>Yes</v>
      </c>
      <c r="R2485" t="str">
        <f>TEXT(SalesData[[#This Row],[Order Date]],"mmm-yyyy")</f>
        <v>Nov-2023</v>
      </c>
      <c r="S2485">
        <f>YEAR(SalesData[[#This Row],[Order Date]])*100 + MONTH(SalesData[[#This Row],[Order Date]])</f>
        <v>202311</v>
      </c>
    </row>
    <row r="2486" spans="1:19" x14ac:dyDescent="0.3">
      <c r="A2486" t="s">
        <v>5143</v>
      </c>
      <c r="B2486" s="3">
        <v>45246</v>
      </c>
      <c r="C2486" t="s">
        <v>5144</v>
      </c>
      <c r="D2486" t="s">
        <v>18</v>
      </c>
      <c r="E2486" t="s">
        <v>14</v>
      </c>
      <c r="F2486" t="s">
        <v>44</v>
      </c>
      <c r="G2486">
        <v>7</v>
      </c>
      <c r="H2486" s="5">
        <v>853.8</v>
      </c>
      <c r="I2486" s="5">
        <v>0.28000000000000003</v>
      </c>
      <c r="J2486" s="5">
        <v>4303.1519999999991</v>
      </c>
      <c r="K2486" s="5">
        <v>258.22348046077911</v>
      </c>
      <c r="L2486">
        <f>YEAR(SalesData[Order Date])</f>
        <v>2023</v>
      </c>
      <c r="M2486">
        <f>MONTH(SalesData[Order Date])</f>
        <v>11</v>
      </c>
      <c r="N2486" t="str">
        <f>TEXT(SalesData[[#This Row],[Order Date]], "mmmm")</f>
        <v>November</v>
      </c>
      <c r="O2486" s="7">
        <f>IF(SalesData[Sales]=0,0,SalesData[Profit]/SalesData[Sales])</f>
        <v>6.0007984951677092E-2</v>
      </c>
      <c r="P2486" s="8">
        <f t="shared" si="38"/>
        <v>4.6849379245725005E-5</v>
      </c>
      <c r="Q2486" t="str">
        <f>IF(SalesData[[#This Row],[Discount]]&gt;0, "Yes", "No")</f>
        <v>Yes</v>
      </c>
      <c r="R2486" t="str">
        <f>TEXT(SalesData[[#This Row],[Order Date]],"mmm-yyyy")</f>
        <v>Nov-2023</v>
      </c>
      <c r="S2486">
        <f>YEAR(SalesData[[#This Row],[Order Date]])*100 + MONTH(SalesData[[#This Row],[Order Date]])</f>
        <v>202311</v>
      </c>
    </row>
    <row r="2487" spans="1:19" x14ac:dyDescent="0.3">
      <c r="A2487" t="s">
        <v>5209</v>
      </c>
      <c r="B2487" s="3">
        <v>45249</v>
      </c>
      <c r="C2487" t="s">
        <v>5210</v>
      </c>
      <c r="D2487" t="s">
        <v>18</v>
      </c>
      <c r="E2487" t="s">
        <v>14</v>
      </c>
      <c r="F2487" t="s">
        <v>34</v>
      </c>
      <c r="G2487">
        <v>4</v>
      </c>
      <c r="H2487" s="5">
        <v>266.64</v>
      </c>
      <c r="I2487" s="5">
        <v>7.0000000000000007E-2</v>
      </c>
      <c r="J2487" s="5">
        <v>991.90079999999989</v>
      </c>
      <c r="K2487" s="5">
        <v>50.089085803723862</v>
      </c>
      <c r="L2487">
        <f>YEAR(SalesData[Order Date])</f>
        <v>2023</v>
      </c>
      <c r="M2487">
        <f>MONTH(SalesData[Order Date])</f>
        <v>11</v>
      </c>
      <c r="N2487" t="str">
        <f>TEXT(SalesData[[#This Row],[Order Date]], "mmmm")</f>
        <v>November</v>
      </c>
      <c r="O2487" s="7">
        <f>IF(SalesData[Sales]=0,0,SalesData[Profit]/SalesData[Sales])</f>
        <v>5.0498079852061686E-2</v>
      </c>
      <c r="P2487" s="8">
        <f t="shared" si="38"/>
        <v>6.5631563156315643E-5</v>
      </c>
      <c r="Q2487" t="str">
        <f>IF(SalesData[[#This Row],[Discount]]&gt;0, "Yes", "No")</f>
        <v>Yes</v>
      </c>
      <c r="R2487" t="str">
        <f>TEXT(SalesData[[#This Row],[Order Date]],"mmm-yyyy")</f>
        <v>Nov-2023</v>
      </c>
      <c r="S2487">
        <f>YEAR(SalesData[[#This Row],[Order Date]])*100 + MONTH(SalesData[[#This Row],[Order Date]])</f>
        <v>202311</v>
      </c>
    </row>
    <row r="2488" spans="1:19" x14ac:dyDescent="0.3">
      <c r="A2488" t="s">
        <v>5216</v>
      </c>
      <c r="B2488" s="3">
        <v>45258</v>
      </c>
      <c r="C2488" t="s">
        <v>5217</v>
      </c>
      <c r="D2488" t="s">
        <v>13</v>
      </c>
      <c r="E2488" t="s">
        <v>26</v>
      </c>
      <c r="F2488" t="s">
        <v>31</v>
      </c>
      <c r="G2488">
        <v>9</v>
      </c>
      <c r="H2488" s="5">
        <v>375.63</v>
      </c>
      <c r="I2488" s="5">
        <v>0.05</v>
      </c>
      <c r="J2488" s="5">
        <v>3211.6365000000001</v>
      </c>
      <c r="K2488" s="5">
        <v>607.42231423757733</v>
      </c>
      <c r="L2488">
        <f>YEAR(SalesData[Order Date])</f>
        <v>2023</v>
      </c>
      <c r="M2488">
        <f>MONTH(SalesData[Order Date])</f>
        <v>11</v>
      </c>
      <c r="N2488" t="str">
        <f>TEXT(SalesData[[#This Row],[Order Date]], "mmmm")</f>
        <v>November</v>
      </c>
      <c r="O2488" s="7">
        <f>IF(SalesData[Sales]=0,0,SalesData[Profit]/SalesData[Sales])</f>
        <v>0.18913171345436425</v>
      </c>
      <c r="P2488" s="8">
        <f t="shared" si="38"/>
        <v>1.4789967669130675E-5</v>
      </c>
      <c r="Q2488" t="str">
        <f>IF(SalesData[[#This Row],[Discount]]&gt;0, "Yes", "No")</f>
        <v>Yes</v>
      </c>
      <c r="R2488" t="str">
        <f>TEXT(SalesData[[#This Row],[Order Date]],"mmm-yyyy")</f>
        <v>Nov-2023</v>
      </c>
      <c r="S2488">
        <f>YEAR(SalesData[[#This Row],[Order Date]])*100 + MONTH(SalesData[[#This Row],[Order Date]])</f>
        <v>202311</v>
      </c>
    </row>
    <row r="2489" spans="1:19" x14ac:dyDescent="0.3">
      <c r="A2489" t="s">
        <v>5234</v>
      </c>
      <c r="B2489" s="3">
        <v>45241</v>
      </c>
      <c r="C2489" t="s">
        <v>5235</v>
      </c>
      <c r="D2489" t="s">
        <v>23</v>
      </c>
      <c r="E2489" t="s">
        <v>26</v>
      </c>
      <c r="F2489" t="s">
        <v>62</v>
      </c>
      <c r="G2489">
        <v>7</v>
      </c>
      <c r="H2489" s="5">
        <v>699.66</v>
      </c>
      <c r="I2489" s="5">
        <v>0.17</v>
      </c>
      <c r="J2489" s="5">
        <v>4065.0246000000002</v>
      </c>
      <c r="K2489" s="5">
        <v>1195.808397519246</v>
      </c>
      <c r="L2489">
        <f>YEAR(SalesData[Order Date])</f>
        <v>2023</v>
      </c>
      <c r="M2489">
        <f>MONTH(SalesData[Order Date])</f>
        <v>11</v>
      </c>
      <c r="N2489" t="str">
        <f>TEXT(SalesData[[#This Row],[Order Date]], "mmmm")</f>
        <v>November</v>
      </c>
      <c r="O2489" s="7">
        <f>IF(SalesData[Sales]=0,0,SalesData[Profit]/SalesData[Sales])</f>
        <v>0.29417002729067027</v>
      </c>
      <c r="P2489" s="8">
        <f t="shared" si="38"/>
        <v>3.4710737051874175E-5</v>
      </c>
      <c r="Q2489" t="str">
        <f>IF(SalesData[[#This Row],[Discount]]&gt;0, "Yes", "No")</f>
        <v>Yes</v>
      </c>
      <c r="R2489" t="str">
        <f>TEXT(SalesData[[#This Row],[Order Date]],"mmm-yyyy")</f>
        <v>Nov-2023</v>
      </c>
      <c r="S2489">
        <f>YEAR(SalesData[[#This Row],[Order Date]])*100 + MONTH(SalesData[[#This Row],[Order Date]])</f>
        <v>202311</v>
      </c>
    </row>
    <row r="2490" spans="1:19" x14ac:dyDescent="0.3">
      <c r="A2490" t="s">
        <v>5311</v>
      </c>
      <c r="B2490" s="3">
        <v>45243</v>
      </c>
      <c r="C2490" t="s">
        <v>5312</v>
      </c>
      <c r="D2490" t="s">
        <v>30</v>
      </c>
      <c r="E2490" t="s">
        <v>19</v>
      </c>
      <c r="F2490" t="s">
        <v>20</v>
      </c>
      <c r="G2490">
        <v>8</v>
      </c>
      <c r="H2490" s="5">
        <v>135.80000000000001</v>
      </c>
      <c r="I2490" s="5">
        <v>7.0000000000000007E-2</v>
      </c>
      <c r="J2490" s="5">
        <v>1010.352</v>
      </c>
      <c r="K2490" s="5">
        <v>109.0631317212537</v>
      </c>
      <c r="L2490">
        <f>YEAR(SalesData[Order Date])</f>
        <v>2023</v>
      </c>
      <c r="M2490">
        <f>MONTH(SalesData[Order Date])</f>
        <v>11</v>
      </c>
      <c r="N2490" t="str">
        <f>TEXT(SalesData[[#This Row],[Order Date]], "mmmm")</f>
        <v>November</v>
      </c>
      <c r="O2490" s="7">
        <f>IF(SalesData[Sales]=0,0,SalesData[Profit]/SalesData[Sales])</f>
        <v>0.10794567806195633</v>
      </c>
      <c r="P2490" s="8">
        <f t="shared" si="38"/>
        <v>6.4432989690721651E-5</v>
      </c>
      <c r="Q2490" t="str">
        <f>IF(SalesData[[#This Row],[Discount]]&gt;0, "Yes", "No")</f>
        <v>Yes</v>
      </c>
      <c r="R2490" t="str">
        <f>TEXT(SalesData[[#This Row],[Order Date]],"mmm-yyyy")</f>
        <v>Nov-2023</v>
      </c>
      <c r="S2490">
        <f>YEAR(SalesData[[#This Row],[Order Date]])*100 + MONTH(SalesData[[#This Row],[Order Date]])</f>
        <v>202311</v>
      </c>
    </row>
    <row r="2491" spans="1:19" x14ac:dyDescent="0.3">
      <c r="A2491" t="s">
        <v>5354</v>
      </c>
      <c r="B2491" s="3">
        <v>45240</v>
      </c>
      <c r="C2491" t="s">
        <v>5355</v>
      </c>
      <c r="D2491" t="s">
        <v>30</v>
      </c>
      <c r="E2491" t="s">
        <v>14</v>
      </c>
      <c r="F2491" t="s">
        <v>15</v>
      </c>
      <c r="G2491">
        <v>4</v>
      </c>
      <c r="H2491" s="5">
        <v>155.52000000000001</v>
      </c>
      <c r="I2491" s="5">
        <v>0.1</v>
      </c>
      <c r="J2491" s="5">
        <v>559.87200000000007</v>
      </c>
      <c r="K2491" s="5">
        <v>85.449758869828486</v>
      </c>
      <c r="L2491">
        <f>YEAR(SalesData[Order Date])</f>
        <v>2023</v>
      </c>
      <c r="M2491">
        <f>MONTH(SalesData[Order Date])</f>
        <v>11</v>
      </c>
      <c r="N2491" t="str">
        <f>TEXT(SalesData[[#This Row],[Order Date]], "mmmm")</f>
        <v>November</v>
      </c>
      <c r="O2491" s="7">
        <f>IF(SalesData[Sales]=0,0,SalesData[Profit]/SalesData[Sales])</f>
        <v>0.15262374055110539</v>
      </c>
      <c r="P2491" s="8">
        <f t="shared" si="38"/>
        <v>1.6075102880658436E-4</v>
      </c>
      <c r="Q2491" t="str">
        <f>IF(SalesData[[#This Row],[Discount]]&gt;0, "Yes", "No")</f>
        <v>Yes</v>
      </c>
      <c r="R2491" t="str">
        <f>TEXT(SalesData[[#This Row],[Order Date]],"mmm-yyyy")</f>
        <v>Nov-2023</v>
      </c>
      <c r="S2491">
        <f>YEAR(SalesData[[#This Row],[Order Date]])*100 + MONTH(SalesData[[#This Row],[Order Date]])</f>
        <v>202311</v>
      </c>
    </row>
    <row r="2492" spans="1:19" x14ac:dyDescent="0.3">
      <c r="A2492" t="s">
        <v>5368</v>
      </c>
      <c r="B2492" s="3">
        <v>45253</v>
      </c>
      <c r="C2492" t="s">
        <v>5369</v>
      </c>
      <c r="D2492" t="s">
        <v>13</v>
      </c>
      <c r="E2492" t="s">
        <v>19</v>
      </c>
      <c r="F2492" t="s">
        <v>53</v>
      </c>
      <c r="G2492">
        <v>5</v>
      </c>
      <c r="H2492" s="5">
        <v>814.77</v>
      </c>
      <c r="I2492" s="5">
        <v>0.12</v>
      </c>
      <c r="J2492" s="5">
        <v>3584.9879999999998</v>
      </c>
      <c r="K2492" s="5">
        <v>869.82006234475068</v>
      </c>
      <c r="L2492">
        <f>YEAR(SalesData[Order Date])</f>
        <v>2023</v>
      </c>
      <c r="M2492">
        <f>MONTH(SalesData[Order Date])</f>
        <v>11</v>
      </c>
      <c r="N2492" t="str">
        <f>TEXT(SalesData[[#This Row],[Order Date]], "mmmm")</f>
        <v>November</v>
      </c>
      <c r="O2492" s="7">
        <f>IF(SalesData[Sales]=0,0,SalesData[Profit]/SalesData[Sales])</f>
        <v>0.24262844459862926</v>
      </c>
      <c r="P2492" s="8">
        <f t="shared" si="38"/>
        <v>2.9456165543650355E-5</v>
      </c>
      <c r="Q2492" t="str">
        <f>IF(SalesData[[#This Row],[Discount]]&gt;0, "Yes", "No")</f>
        <v>Yes</v>
      </c>
      <c r="R2492" t="str">
        <f>TEXT(SalesData[[#This Row],[Order Date]],"mmm-yyyy")</f>
        <v>Nov-2023</v>
      </c>
      <c r="S2492">
        <f>YEAR(SalesData[[#This Row],[Order Date]])*100 + MONTH(SalesData[[#This Row],[Order Date]])</f>
        <v>202311</v>
      </c>
    </row>
    <row r="2493" spans="1:19" x14ac:dyDescent="0.3">
      <c r="A2493" t="s">
        <v>5523</v>
      </c>
      <c r="B2493" s="3">
        <v>45239</v>
      </c>
      <c r="C2493" t="s">
        <v>5524</v>
      </c>
      <c r="D2493" t="s">
        <v>13</v>
      </c>
      <c r="E2493" t="s">
        <v>26</v>
      </c>
      <c r="F2493" t="s">
        <v>31</v>
      </c>
      <c r="G2493">
        <v>7</v>
      </c>
      <c r="H2493" s="5">
        <v>428.73</v>
      </c>
      <c r="I2493" s="5">
        <v>0.26</v>
      </c>
      <c r="J2493" s="5">
        <v>2220.8213999999998</v>
      </c>
      <c r="K2493" s="5">
        <v>200.4325852171732</v>
      </c>
      <c r="L2493">
        <f>YEAR(SalesData[Order Date])</f>
        <v>2023</v>
      </c>
      <c r="M2493">
        <f>MONTH(SalesData[Order Date])</f>
        <v>11</v>
      </c>
      <c r="N2493" t="str">
        <f>TEXT(SalesData[[#This Row],[Order Date]], "mmmm")</f>
        <v>November</v>
      </c>
      <c r="O2493" s="7">
        <f>IF(SalesData[Sales]=0,0,SalesData[Profit]/SalesData[Sales])</f>
        <v>9.0251555220592347E-2</v>
      </c>
      <c r="P2493" s="8">
        <f t="shared" si="38"/>
        <v>8.6634611860278356E-5</v>
      </c>
      <c r="Q2493" t="str">
        <f>IF(SalesData[[#This Row],[Discount]]&gt;0, "Yes", "No")</f>
        <v>Yes</v>
      </c>
      <c r="R2493" t="str">
        <f>TEXT(SalesData[[#This Row],[Order Date]],"mmm-yyyy")</f>
        <v>Nov-2023</v>
      </c>
      <c r="S2493">
        <f>YEAR(SalesData[[#This Row],[Order Date]])*100 + MONTH(SalesData[[#This Row],[Order Date]])</f>
        <v>202311</v>
      </c>
    </row>
    <row r="2494" spans="1:19" x14ac:dyDescent="0.3">
      <c r="A2494" t="s">
        <v>5571</v>
      </c>
      <c r="B2494" s="3">
        <v>45256</v>
      </c>
      <c r="C2494" t="s">
        <v>5572</v>
      </c>
      <c r="D2494" t="s">
        <v>18</v>
      </c>
      <c r="E2494" t="s">
        <v>14</v>
      </c>
      <c r="F2494" t="s">
        <v>44</v>
      </c>
      <c r="G2494">
        <v>3</v>
      </c>
      <c r="H2494" s="5">
        <v>972.42</v>
      </c>
      <c r="I2494" s="5">
        <v>0.23</v>
      </c>
      <c r="J2494" s="5">
        <v>2246.2901999999999</v>
      </c>
      <c r="K2494" s="5">
        <v>141.16893574689681</v>
      </c>
      <c r="L2494">
        <f>YEAR(SalesData[Order Date])</f>
        <v>2023</v>
      </c>
      <c r="M2494">
        <f>MONTH(SalesData[Order Date])</f>
        <v>11</v>
      </c>
      <c r="N2494" t="str">
        <f>TEXT(SalesData[[#This Row],[Order Date]], "mmmm")</f>
        <v>November</v>
      </c>
      <c r="O2494" s="7">
        <f>IF(SalesData[Sales]=0,0,SalesData[Profit]/SalesData[Sales])</f>
        <v>6.2845368664697379E-2</v>
      </c>
      <c r="P2494" s="8">
        <f t="shared" si="38"/>
        <v>7.8841104323920406E-5</v>
      </c>
      <c r="Q2494" t="str">
        <f>IF(SalesData[[#This Row],[Discount]]&gt;0, "Yes", "No")</f>
        <v>Yes</v>
      </c>
      <c r="R2494" t="str">
        <f>TEXT(SalesData[[#This Row],[Order Date]],"mmm-yyyy")</f>
        <v>Nov-2023</v>
      </c>
      <c r="S2494">
        <f>YEAR(SalesData[[#This Row],[Order Date]])*100 + MONTH(SalesData[[#This Row],[Order Date]])</f>
        <v>202311</v>
      </c>
    </row>
    <row r="2495" spans="1:19" x14ac:dyDescent="0.3">
      <c r="A2495" t="s">
        <v>5601</v>
      </c>
      <c r="B2495" s="3">
        <v>45232</v>
      </c>
      <c r="C2495" t="s">
        <v>5602</v>
      </c>
      <c r="D2495" t="s">
        <v>18</v>
      </c>
      <c r="E2495" t="s">
        <v>26</v>
      </c>
      <c r="F2495" t="s">
        <v>34</v>
      </c>
      <c r="G2495">
        <v>5</v>
      </c>
      <c r="H2495" s="5">
        <v>513.66999999999996</v>
      </c>
      <c r="I2495" s="5">
        <v>0.02</v>
      </c>
      <c r="J2495" s="5">
        <v>2516.9830000000002</v>
      </c>
      <c r="K2495" s="5">
        <v>591.2642866613395</v>
      </c>
      <c r="L2495">
        <f>YEAR(SalesData[Order Date])</f>
        <v>2023</v>
      </c>
      <c r="M2495">
        <f>MONTH(SalesData[Order Date])</f>
        <v>11</v>
      </c>
      <c r="N2495" t="str">
        <f>TEXT(SalesData[[#This Row],[Order Date]], "mmmm")</f>
        <v>November</v>
      </c>
      <c r="O2495" s="7">
        <f>IF(SalesData[Sales]=0,0,SalesData[Profit]/SalesData[Sales])</f>
        <v>0.23490992456498094</v>
      </c>
      <c r="P2495" s="8">
        <f t="shared" si="38"/>
        <v>7.7871006677438825E-6</v>
      </c>
      <c r="Q2495" t="str">
        <f>IF(SalesData[[#This Row],[Discount]]&gt;0, "Yes", "No")</f>
        <v>Yes</v>
      </c>
      <c r="R2495" t="str">
        <f>TEXT(SalesData[[#This Row],[Order Date]],"mmm-yyyy")</f>
        <v>Nov-2023</v>
      </c>
      <c r="S2495">
        <f>YEAR(SalesData[[#This Row],[Order Date]])*100 + MONTH(SalesData[[#This Row],[Order Date]])</f>
        <v>202311</v>
      </c>
    </row>
    <row r="2496" spans="1:19" x14ac:dyDescent="0.3">
      <c r="A2496" t="s">
        <v>5657</v>
      </c>
      <c r="B2496" s="3">
        <v>45258</v>
      </c>
      <c r="C2496" t="s">
        <v>5658</v>
      </c>
      <c r="D2496" t="s">
        <v>13</v>
      </c>
      <c r="E2496" t="s">
        <v>26</v>
      </c>
      <c r="F2496" t="s">
        <v>31</v>
      </c>
      <c r="G2496">
        <v>3</v>
      </c>
      <c r="H2496" s="5">
        <v>377.62</v>
      </c>
      <c r="I2496" s="5">
        <v>0.16</v>
      </c>
      <c r="J2496" s="5">
        <v>951.6024000000001</v>
      </c>
      <c r="K2496" s="5">
        <v>243.71602017624031</v>
      </c>
      <c r="L2496">
        <f>YEAR(SalesData[Order Date])</f>
        <v>2023</v>
      </c>
      <c r="M2496">
        <f>MONTH(SalesData[Order Date])</f>
        <v>11</v>
      </c>
      <c r="N2496" t="str">
        <f>TEXT(SalesData[[#This Row],[Order Date]], "mmmm")</f>
        <v>November</v>
      </c>
      <c r="O2496" s="7">
        <f>IF(SalesData[Sales]=0,0,SalesData[Profit]/SalesData[Sales])</f>
        <v>0.25611118695816687</v>
      </c>
      <c r="P2496" s="8">
        <f t="shared" si="38"/>
        <v>1.4123545716152039E-4</v>
      </c>
      <c r="Q2496" t="str">
        <f>IF(SalesData[[#This Row],[Discount]]&gt;0, "Yes", "No")</f>
        <v>Yes</v>
      </c>
      <c r="R2496" t="str">
        <f>TEXT(SalesData[[#This Row],[Order Date]],"mmm-yyyy")</f>
        <v>Nov-2023</v>
      </c>
      <c r="S2496">
        <f>YEAR(SalesData[[#This Row],[Order Date]])*100 + MONTH(SalesData[[#This Row],[Order Date]])</f>
        <v>202311</v>
      </c>
    </row>
    <row r="2497" spans="1:19" x14ac:dyDescent="0.3">
      <c r="A2497" t="s">
        <v>5717</v>
      </c>
      <c r="B2497" s="3">
        <v>45239</v>
      </c>
      <c r="C2497" t="s">
        <v>5718</v>
      </c>
      <c r="D2497" t="s">
        <v>13</v>
      </c>
      <c r="E2497" t="s">
        <v>14</v>
      </c>
      <c r="F2497" t="s">
        <v>91</v>
      </c>
      <c r="G2497">
        <v>1</v>
      </c>
      <c r="H2497" s="5">
        <v>972.62</v>
      </c>
      <c r="I2497" s="5">
        <v>0.14000000000000001</v>
      </c>
      <c r="J2497" s="5">
        <v>836.45320000000004</v>
      </c>
      <c r="K2497" s="5">
        <v>236.41898546282309</v>
      </c>
      <c r="L2497">
        <f>YEAR(SalesData[Order Date])</f>
        <v>2023</v>
      </c>
      <c r="M2497">
        <f>MONTH(SalesData[Order Date])</f>
        <v>11</v>
      </c>
      <c r="N2497" t="str">
        <f>TEXT(SalesData[[#This Row],[Order Date]], "mmmm")</f>
        <v>November</v>
      </c>
      <c r="O2497" s="7">
        <f>IF(SalesData[Sales]=0,0,SalesData[Profit]/SalesData[Sales])</f>
        <v>0.28264460637226696</v>
      </c>
      <c r="P2497" s="8">
        <f t="shared" si="38"/>
        <v>1.4394110752400733E-4</v>
      </c>
      <c r="Q2497" t="str">
        <f>IF(SalesData[[#This Row],[Discount]]&gt;0, "Yes", "No")</f>
        <v>Yes</v>
      </c>
      <c r="R2497" t="str">
        <f>TEXT(SalesData[[#This Row],[Order Date]],"mmm-yyyy")</f>
        <v>Nov-2023</v>
      </c>
      <c r="S2497">
        <f>YEAR(SalesData[[#This Row],[Order Date]])*100 + MONTH(SalesData[[#This Row],[Order Date]])</f>
        <v>202311</v>
      </c>
    </row>
    <row r="2498" spans="1:19" x14ac:dyDescent="0.3">
      <c r="A2498" t="s">
        <v>5797</v>
      </c>
      <c r="B2498" s="3">
        <v>45246</v>
      </c>
      <c r="C2498" t="s">
        <v>5798</v>
      </c>
      <c r="D2498" t="s">
        <v>23</v>
      </c>
      <c r="E2498" t="s">
        <v>26</v>
      </c>
      <c r="F2498" t="s">
        <v>91</v>
      </c>
      <c r="G2498">
        <v>8</v>
      </c>
      <c r="H2498" s="5">
        <v>699.56</v>
      </c>
      <c r="I2498" s="5">
        <v>0.06</v>
      </c>
      <c r="J2498" s="5">
        <v>5260.6911999999993</v>
      </c>
      <c r="K2498" s="5">
        <v>1406.0103864834521</v>
      </c>
      <c r="L2498">
        <f>YEAR(SalesData[Order Date])</f>
        <v>2023</v>
      </c>
      <c r="M2498">
        <f>MONTH(SalesData[Order Date])</f>
        <v>11</v>
      </c>
      <c r="N2498" t="str">
        <f>TEXT(SalesData[[#This Row],[Order Date]], "mmmm")</f>
        <v>November</v>
      </c>
      <c r="O2498" s="7">
        <f>IF(SalesData[Sales]=0,0,SalesData[Profit]/SalesData[Sales])</f>
        <v>0.26726723410099651</v>
      </c>
      <c r="P2498" s="8">
        <f t="shared" ref="P2498:P2561" si="39">IF(H:H*G:G=0, 0, (I:I/(H:H*G:G)))</f>
        <v>1.0721024644061983E-5</v>
      </c>
      <c r="Q2498" t="str">
        <f>IF(SalesData[[#This Row],[Discount]]&gt;0, "Yes", "No")</f>
        <v>Yes</v>
      </c>
      <c r="R2498" t="str">
        <f>TEXT(SalesData[[#This Row],[Order Date]],"mmm-yyyy")</f>
        <v>Nov-2023</v>
      </c>
      <c r="S2498">
        <f>YEAR(SalesData[[#This Row],[Order Date]])*100 + MONTH(SalesData[[#This Row],[Order Date]])</f>
        <v>202311</v>
      </c>
    </row>
    <row r="2499" spans="1:19" x14ac:dyDescent="0.3">
      <c r="A2499" t="s">
        <v>5864</v>
      </c>
      <c r="B2499" s="3">
        <v>45238</v>
      </c>
      <c r="C2499" t="s">
        <v>5865</v>
      </c>
      <c r="D2499" t="s">
        <v>18</v>
      </c>
      <c r="E2499" t="s">
        <v>26</v>
      </c>
      <c r="F2499" t="s">
        <v>44</v>
      </c>
      <c r="G2499">
        <v>1</v>
      </c>
      <c r="H2499" s="5">
        <v>636.02</v>
      </c>
      <c r="I2499" s="5">
        <v>0.28000000000000003</v>
      </c>
      <c r="J2499" s="5">
        <v>457.93439999999998</v>
      </c>
      <c r="K2499" s="5">
        <v>47.105406748123542</v>
      </c>
      <c r="L2499">
        <f>YEAR(SalesData[Order Date])</f>
        <v>2023</v>
      </c>
      <c r="M2499">
        <f>MONTH(SalesData[Order Date])</f>
        <v>11</v>
      </c>
      <c r="N2499" t="str">
        <f>TEXT(SalesData[[#This Row],[Order Date]], "mmmm")</f>
        <v>November</v>
      </c>
      <c r="O2499" s="7">
        <f>IF(SalesData[Sales]=0,0,SalesData[Profit]/SalesData[Sales])</f>
        <v>0.102864966571901</v>
      </c>
      <c r="P2499" s="8">
        <f t="shared" si="39"/>
        <v>4.4023772837332162E-4</v>
      </c>
      <c r="Q2499" t="str">
        <f>IF(SalesData[[#This Row],[Discount]]&gt;0, "Yes", "No")</f>
        <v>Yes</v>
      </c>
      <c r="R2499" t="str">
        <f>TEXT(SalesData[[#This Row],[Order Date]],"mmm-yyyy")</f>
        <v>Nov-2023</v>
      </c>
      <c r="S2499">
        <f>YEAR(SalesData[[#This Row],[Order Date]])*100 + MONTH(SalesData[[#This Row],[Order Date]])</f>
        <v>202311</v>
      </c>
    </row>
    <row r="2500" spans="1:19" x14ac:dyDescent="0.3">
      <c r="A2500" t="s">
        <v>5902</v>
      </c>
      <c r="B2500" s="3">
        <v>45234</v>
      </c>
      <c r="C2500" t="s">
        <v>5903</v>
      </c>
      <c r="D2500" t="s">
        <v>30</v>
      </c>
      <c r="E2500" t="s">
        <v>19</v>
      </c>
      <c r="F2500" t="s">
        <v>44</v>
      </c>
      <c r="G2500">
        <v>3</v>
      </c>
      <c r="H2500" s="5">
        <v>531.15</v>
      </c>
      <c r="I2500" s="5">
        <v>0.1</v>
      </c>
      <c r="J2500" s="5">
        <v>1434.105</v>
      </c>
      <c r="K2500" s="5">
        <v>237.9230616290258</v>
      </c>
      <c r="L2500">
        <f>YEAR(SalesData[Order Date])</f>
        <v>2023</v>
      </c>
      <c r="M2500">
        <f>MONTH(SalesData[Order Date])</f>
        <v>11</v>
      </c>
      <c r="N2500" t="str">
        <f>TEXT(SalesData[[#This Row],[Order Date]], "mmmm")</f>
        <v>November</v>
      </c>
      <c r="O2500" s="7">
        <f>IF(SalesData[Sales]=0,0,SalesData[Profit]/SalesData[Sales])</f>
        <v>0.16590351587158944</v>
      </c>
      <c r="P2500" s="8">
        <f t="shared" si="39"/>
        <v>6.2756911104835437E-5</v>
      </c>
      <c r="Q2500" t="str">
        <f>IF(SalesData[[#This Row],[Discount]]&gt;0, "Yes", "No")</f>
        <v>Yes</v>
      </c>
      <c r="R2500" t="str">
        <f>TEXT(SalesData[[#This Row],[Order Date]],"mmm-yyyy")</f>
        <v>Nov-2023</v>
      </c>
      <c r="S2500">
        <f>YEAR(SalesData[[#This Row],[Order Date]])*100 + MONTH(SalesData[[#This Row],[Order Date]])</f>
        <v>202311</v>
      </c>
    </row>
    <row r="2501" spans="1:19" x14ac:dyDescent="0.3">
      <c r="A2501" t="s">
        <v>5937</v>
      </c>
      <c r="B2501" s="3">
        <v>45252</v>
      </c>
      <c r="C2501" t="s">
        <v>5938</v>
      </c>
      <c r="D2501" t="s">
        <v>13</v>
      </c>
      <c r="E2501" t="s">
        <v>19</v>
      </c>
      <c r="F2501" t="s">
        <v>15</v>
      </c>
      <c r="G2501">
        <v>7</v>
      </c>
      <c r="H2501" s="5">
        <v>507.49</v>
      </c>
      <c r="I2501" s="5">
        <v>7.0000000000000007E-2</v>
      </c>
      <c r="J2501" s="5">
        <v>3303.7599</v>
      </c>
      <c r="K2501" s="5">
        <v>440.81093795634462</v>
      </c>
      <c r="L2501">
        <f>YEAR(SalesData[Order Date])</f>
        <v>2023</v>
      </c>
      <c r="M2501">
        <f>MONTH(SalesData[Order Date])</f>
        <v>11</v>
      </c>
      <c r="N2501" t="str">
        <f>TEXT(SalesData[[#This Row],[Order Date]], "mmmm")</f>
        <v>November</v>
      </c>
      <c r="O2501" s="7">
        <f>IF(SalesData[Sales]=0,0,SalesData[Profit]/SalesData[Sales])</f>
        <v>0.13342705017890211</v>
      </c>
      <c r="P2501" s="8">
        <f t="shared" si="39"/>
        <v>1.9704821769887093E-5</v>
      </c>
      <c r="Q2501" t="str">
        <f>IF(SalesData[[#This Row],[Discount]]&gt;0, "Yes", "No")</f>
        <v>Yes</v>
      </c>
      <c r="R2501" t="str">
        <f>TEXT(SalesData[[#This Row],[Order Date]],"mmm-yyyy")</f>
        <v>Nov-2023</v>
      </c>
      <c r="S2501">
        <f>YEAR(SalesData[[#This Row],[Order Date]])*100 + MONTH(SalesData[[#This Row],[Order Date]])</f>
        <v>202311</v>
      </c>
    </row>
    <row r="2502" spans="1:19" x14ac:dyDescent="0.3">
      <c r="A2502" t="s">
        <v>5977</v>
      </c>
      <c r="B2502" s="3">
        <v>45249</v>
      </c>
      <c r="C2502" t="s">
        <v>5978</v>
      </c>
      <c r="D2502" t="s">
        <v>23</v>
      </c>
      <c r="E2502" t="s">
        <v>19</v>
      </c>
      <c r="F2502" t="s">
        <v>44</v>
      </c>
      <c r="G2502">
        <v>8</v>
      </c>
      <c r="H2502" s="5">
        <v>498.21</v>
      </c>
      <c r="I2502" s="5">
        <v>0.02</v>
      </c>
      <c r="J2502" s="5">
        <v>3905.9663999999998</v>
      </c>
      <c r="K2502" s="5">
        <v>660.64073925561183</v>
      </c>
      <c r="L2502">
        <f>YEAR(SalesData[Order Date])</f>
        <v>2023</v>
      </c>
      <c r="M2502">
        <f>MONTH(SalesData[Order Date])</f>
        <v>11</v>
      </c>
      <c r="N2502" t="str">
        <f>TEXT(SalesData[[#This Row],[Order Date]], "mmmm")</f>
        <v>November</v>
      </c>
      <c r="O2502" s="7">
        <f>IF(SalesData[Sales]=0,0,SalesData[Profit]/SalesData[Sales])</f>
        <v>0.16913630881607478</v>
      </c>
      <c r="P2502" s="8">
        <f t="shared" si="39"/>
        <v>5.0179643122378115E-6</v>
      </c>
      <c r="Q2502" t="str">
        <f>IF(SalesData[[#This Row],[Discount]]&gt;0, "Yes", "No")</f>
        <v>Yes</v>
      </c>
      <c r="R2502" t="str">
        <f>TEXT(SalesData[[#This Row],[Order Date]],"mmm-yyyy")</f>
        <v>Nov-2023</v>
      </c>
      <c r="S2502">
        <f>YEAR(SalesData[[#This Row],[Order Date]])*100 + MONTH(SalesData[[#This Row],[Order Date]])</f>
        <v>202311</v>
      </c>
    </row>
    <row r="2503" spans="1:19" x14ac:dyDescent="0.3">
      <c r="A2503" t="s">
        <v>5979</v>
      </c>
      <c r="B2503" s="3">
        <v>45252</v>
      </c>
      <c r="C2503" t="s">
        <v>5980</v>
      </c>
      <c r="D2503" t="s">
        <v>30</v>
      </c>
      <c r="E2503" t="s">
        <v>19</v>
      </c>
      <c r="F2503" t="s">
        <v>44</v>
      </c>
      <c r="G2503">
        <v>3</v>
      </c>
      <c r="H2503" s="5">
        <v>910.94</v>
      </c>
      <c r="I2503" s="5">
        <v>0.14000000000000001</v>
      </c>
      <c r="J2503" s="5">
        <v>2350.2251999999999</v>
      </c>
      <c r="K2503" s="5">
        <v>249.5085148730208</v>
      </c>
      <c r="L2503">
        <f>YEAR(SalesData[Order Date])</f>
        <v>2023</v>
      </c>
      <c r="M2503">
        <f>MONTH(SalesData[Order Date])</f>
        <v>11</v>
      </c>
      <c r="N2503" t="str">
        <f>TEXT(SalesData[[#This Row],[Order Date]], "mmmm")</f>
        <v>November</v>
      </c>
      <c r="O2503" s="7">
        <f>IF(SalesData[Sales]=0,0,SalesData[Profit]/SalesData[Sales])</f>
        <v>0.10616366247499211</v>
      </c>
      <c r="P2503" s="8">
        <f t="shared" si="39"/>
        <v>5.1229133276249446E-5</v>
      </c>
      <c r="Q2503" t="str">
        <f>IF(SalesData[[#This Row],[Discount]]&gt;0, "Yes", "No")</f>
        <v>Yes</v>
      </c>
      <c r="R2503" t="str">
        <f>TEXT(SalesData[[#This Row],[Order Date]],"mmm-yyyy")</f>
        <v>Nov-2023</v>
      </c>
      <c r="S2503">
        <f>YEAR(SalesData[[#This Row],[Order Date]])*100 + MONTH(SalesData[[#This Row],[Order Date]])</f>
        <v>202311</v>
      </c>
    </row>
    <row r="2504" spans="1:19" x14ac:dyDescent="0.3">
      <c r="A2504" t="s">
        <v>6023</v>
      </c>
      <c r="B2504" s="3">
        <v>45239</v>
      </c>
      <c r="C2504" t="s">
        <v>6024</v>
      </c>
      <c r="D2504" t="s">
        <v>13</v>
      </c>
      <c r="E2504" t="s">
        <v>19</v>
      </c>
      <c r="F2504" t="s">
        <v>91</v>
      </c>
      <c r="G2504">
        <v>8</v>
      </c>
      <c r="H2504" s="5">
        <v>473.83</v>
      </c>
      <c r="I2504" s="5">
        <v>0.26</v>
      </c>
      <c r="J2504" s="5">
        <v>2805.0736000000002</v>
      </c>
      <c r="K2504" s="5">
        <v>288.05403019370038</v>
      </c>
      <c r="L2504">
        <f>YEAR(SalesData[Order Date])</f>
        <v>2023</v>
      </c>
      <c r="M2504">
        <f>MONTH(SalesData[Order Date])</f>
        <v>11</v>
      </c>
      <c r="N2504" t="str">
        <f>TEXT(SalesData[[#This Row],[Order Date]], "mmmm")</f>
        <v>November</v>
      </c>
      <c r="O2504" s="7">
        <f>IF(SalesData[Sales]=0,0,SalesData[Profit]/SalesData[Sales])</f>
        <v>0.10269036441457378</v>
      </c>
      <c r="P2504" s="8">
        <f t="shared" si="39"/>
        <v>6.8590000633138472E-5</v>
      </c>
      <c r="Q2504" t="str">
        <f>IF(SalesData[[#This Row],[Discount]]&gt;0, "Yes", "No")</f>
        <v>Yes</v>
      </c>
      <c r="R2504" t="str">
        <f>TEXT(SalesData[[#This Row],[Order Date]],"mmm-yyyy")</f>
        <v>Nov-2023</v>
      </c>
      <c r="S2504">
        <f>YEAR(SalesData[[#This Row],[Order Date]])*100 + MONTH(SalesData[[#This Row],[Order Date]])</f>
        <v>202311</v>
      </c>
    </row>
    <row r="2505" spans="1:19" x14ac:dyDescent="0.3">
      <c r="A2505" t="s">
        <v>6037</v>
      </c>
      <c r="B2505" s="3">
        <v>45239</v>
      </c>
      <c r="C2505" t="s">
        <v>6038</v>
      </c>
      <c r="D2505" t="s">
        <v>23</v>
      </c>
      <c r="E2505" t="s">
        <v>26</v>
      </c>
      <c r="F2505" t="s">
        <v>39</v>
      </c>
      <c r="G2505">
        <v>2</v>
      </c>
      <c r="H2505" s="5">
        <v>244.34</v>
      </c>
      <c r="I2505" s="5">
        <v>0.25</v>
      </c>
      <c r="J2505" s="5">
        <v>366.51</v>
      </c>
      <c r="K2505" s="5">
        <v>78.50564369584653</v>
      </c>
      <c r="L2505">
        <f>YEAR(SalesData[Order Date])</f>
        <v>2023</v>
      </c>
      <c r="M2505">
        <f>MONTH(SalesData[Order Date])</f>
        <v>11</v>
      </c>
      <c r="N2505" t="str">
        <f>TEXT(SalesData[[#This Row],[Order Date]], "mmmm")</f>
        <v>November</v>
      </c>
      <c r="O2505" s="7">
        <f>IF(SalesData[Sales]=0,0,SalesData[Profit]/SalesData[Sales])</f>
        <v>0.21419782187620129</v>
      </c>
      <c r="P2505" s="8">
        <f t="shared" si="39"/>
        <v>5.1158222149463861E-4</v>
      </c>
      <c r="Q2505" t="str">
        <f>IF(SalesData[[#This Row],[Discount]]&gt;0, "Yes", "No")</f>
        <v>Yes</v>
      </c>
      <c r="R2505" t="str">
        <f>TEXT(SalesData[[#This Row],[Order Date]],"mmm-yyyy")</f>
        <v>Nov-2023</v>
      </c>
      <c r="S2505">
        <f>YEAR(SalesData[[#This Row],[Order Date]])*100 + MONTH(SalesData[[#This Row],[Order Date]])</f>
        <v>202311</v>
      </c>
    </row>
    <row r="2506" spans="1:19" x14ac:dyDescent="0.3">
      <c r="A2506" t="s">
        <v>6059</v>
      </c>
      <c r="B2506" s="3">
        <v>45258</v>
      </c>
      <c r="C2506" t="s">
        <v>6060</v>
      </c>
      <c r="D2506" t="s">
        <v>18</v>
      </c>
      <c r="E2506" t="s">
        <v>26</v>
      </c>
      <c r="F2506" t="s">
        <v>27</v>
      </c>
      <c r="G2506">
        <v>5</v>
      </c>
      <c r="H2506" s="5">
        <v>464.74</v>
      </c>
      <c r="I2506" s="5">
        <v>0.14000000000000001</v>
      </c>
      <c r="J2506" s="5">
        <v>1998.3820000000001</v>
      </c>
      <c r="K2506" s="5">
        <v>115.72914898254901</v>
      </c>
      <c r="L2506">
        <f>YEAR(SalesData[Order Date])</f>
        <v>2023</v>
      </c>
      <c r="M2506">
        <f>MONTH(SalesData[Order Date])</f>
        <v>11</v>
      </c>
      <c r="N2506" t="str">
        <f>TEXT(SalesData[[#This Row],[Order Date]], "mmmm")</f>
        <v>November</v>
      </c>
      <c r="O2506" s="7">
        <f>IF(SalesData[Sales]=0,0,SalesData[Profit]/SalesData[Sales])</f>
        <v>5.7911424833965178E-2</v>
      </c>
      <c r="P2506" s="8">
        <f t="shared" si="39"/>
        <v>6.024874123165642E-5</v>
      </c>
      <c r="Q2506" t="str">
        <f>IF(SalesData[[#This Row],[Discount]]&gt;0, "Yes", "No")</f>
        <v>Yes</v>
      </c>
      <c r="R2506" t="str">
        <f>TEXT(SalesData[[#This Row],[Order Date]],"mmm-yyyy")</f>
        <v>Nov-2023</v>
      </c>
      <c r="S2506">
        <f>YEAR(SalesData[[#This Row],[Order Date]])*100 + MONTH(SalesData[[#This Row],[Order Date]])</f>
        <v>202311</v>
      </c>
    </row>
    <row r="2507" spans="1:19" x14ac:dyDescent="0.3">
      <c r="A2507" t="s">
        <v>6162</v>
      </c>
      <c r="B2507" s="3">
        <v>45243</v>
      </c>
      <c r="C2507" t="s">
        <v>6163</v>
      </c>
      <c r="D2507" t="s">
        <v>13</v>
      </c>
      <c r="E2507" t="s">
        <v>26</v>
      </c>
      <c r="F2507" t="s">
        <v>27</v>
      </c>
      <c r="G2507">
        <v>6</v>
      </c>
      <c r="H2507" s="5">
        <v>545</v>
      </c>
      <c r="I2507" s="5">
        <v>0.28999999999999998</v>
      </c>
      <c r="J2507" s="5">
        <v>2321.6999999999998</v>
      </c>
      <c r="K2507" s="5">
        <v>220.6330828999568</v>
      </c>
      <c r="L2507">
        <f>YEAR(SalesData[Order Date])</f>
        <v>2023</v>
      </c>
      <c r="M2507">
        <f>MONTH(SalesData[Order Date])</f>
        <v>11</v>
      </c>
      <c r="N2507" t="str">
        <f>TEXT(SalesData[[#This Row],[Order Date]], "mmmm")</f>
        <v>November</v>
      </c>
      <c r="O2507" s="7">
        <f>IF(SalesData[Sales]=0,0,SalesData[Profit]/SalesData[Sales])</f>
        <v>9.5030832105765961E-2</v>
      </c>
      <c r="P2507" s="8">
        <f t="shared" si="39"/>
        <v>8.8685015290519876E-5</v>
      </c>
      <c r="Q2507" t="str">
        <f>IF(SalesData[[#This Row],[Discount]]&gt;0, "Yes", "No")</f>
        <v>Yes</v>
      </c>
      <c r="R2507" t="str">
        <f>TEXT(SalesData[[#This Row],[Order Date]],"mmm-yyyy")</f>
        <v>Nov-2023</v>
      </c>
      <c r="S2507">
        <f>YEAR(SalesData[[#This Row],[Order Date]])*100 + MONTH(SalesData[[#This Row],[Order Date]])</f>
        <v>202311</v>
      </c>
    </row>
    <row r="2508" spans="1:19" x14ac:dyDescent="0.3">
      <c r="A2508" t="s">
        <v>6234</v>
      </c>
      <c r="B2508" s="3">
        <v>45232</v>
      </c>
      <c r="C2508" t="s">
        <v>6235</v>
      </c>
      <c r="D2508" t="s">
        <v>13</v>
      </c>
      <c r="E2508" t="s">
        <v>26</v>
      </c>
      <c r="F2508" t="s">
        <v>44</v>
      </c>
      <c r="G2508">
        <v>1</v>
      </c>
      <c r="H2508" s="5">
        <v>868.25</v>
      </c>
      <c r="I2508" s="5">
        <v>0</v>
      </c>
      <c r="J2508" s="5">
        <v>868.25</v>
      </c>
      <c r="K2508" s="5">
        <v>127.05766525366499</v>
      </c>
      <c r="L2508">
        <f>YEAR(SalesData[Order Date])</f>
        <v>2023</v>
      </c>
      <c r="M2508">
        <f>MONTH(SalesData[Order Date])</f>
        <v>11</v>
      </c>
      <c r="N2508" t="str">
        <f>TEXT(SalesData[[#This Row],[Order Date]], "mmmm")</f>
        <v>November</v>
      </c>
      <c r="O2508" s="7">
        <f>IF(SalesData[Sales]=0,0,SalesData[Profit]/SalesData[Sales])</f>
        <v>0.14633765073845667</v>
      </c>
      <c r="P2508" s="8">
        <f t="shared" si="39"/>
        <v>0</v>
      </c>
      <c r="Q2508" t="str">
        <f>IF(SalesData[[#This Row],[Discount]]&gt;0, "Yes", "No")</f>
        <v>No</v>
      </c>
      <c r="R2508" t="str">
        <f>TEXT(SalesData[[#This Row],[Order Date]],"mmm-yyyy")</f>
        <v>Nov-2023</v>
      </c>
      <c r="S2508">
        <f>YEAR(SalesData[[#This Row],[Order Date]])*100 + MONTH(SalesData[[#This Row],[Order Date]])</f>
        <v>202311</v>
      </c>
    </row>
    <row r="2509" spans="1:19" x14ac:dyDescent="0.3">
      <c r="A2509" t="s">
        <v>6257</v>
      </c>
      <c r="B2509" s="3">
        <v>45238</v>
      </c>
      <c r="C2509" t="s">
        <v>6258</v>
      </c>
      <c r="D2509" t="s">
        <v>18</v>
      </c>
      <c r="E2509" t="s">
        <v>19</v>
      </c>
      <c r="F2509" t="s">
        <v>15</v>
      </c>
      <c r="G2509">
        <v>3</v>
      </c>
      <c r="H2509" s="5">
        <v>664.36</v>
      </c>
      <c r="I2509" s="5">
        <v>0.09</v>
      </c>
      <c r="J2509" s="5">
        <v>1813.7028</v>
      </c>
      <c r="K2509" s="5">
        <v>301.51332321770963</v>
      </c>
      <c r="L2509">
        <f>YEAR(SalesData[Order Date])</f>
        <v>2023</v>
      </c>
      <c r="M2509">
        <f>MONTH(SalesData[Order Date])</f>
        <v>11</v>
      </c>
      <c r="N2509" t="str">
        <f>TEXT(SalesData[[#This Row],[Order Date]], "mmmm")</f>
        <v>November</v>
      </c>
      <c r="O2509" s="7">
        <f>IF(SalesData[Sales]=0,0,SalesData[Profit]/SalesData[Sales])</f>
        <v>0.16624185793709401</v>
      </c>
      <c r="P2509" s="8">
        <f t="shared" si="39"/>
        <v>4.5156240592449879E-5</v>
      </c>
      <c r="Q2509" t="str">
        <f>IF(SalesData[[#This Row],[Discount]]&gt;0, "Yes", "No")</f>
        <v>Yes</v>
      </c>
      <c r="R2509" t="str">
        <f>TEXT(SalesData[[#This Row],[Order Date]],"mmm-yyyy")</f>
        <v>Nov-2023</v>
      </c>
      <c r="S2509">
        <f>YEAR(SalesData[[#This Row],[Order Date]])*100 + MONTH(SalesData[[#This Row],[Order Date]])</f>
        <v>202311</v>
      </c>
    </row>
    <row r="2510" spans="1:19" x14ac:dyDescent="0.3">
      <c r="A2510" t="s">
        <v>6265</v>
      </c>
      <c r="B2510" s="3">
        <v>45258</v>
      </c>
      <c r="C2510" t="s">
        <v>6266</v>
      </c>
      <c r="D2510" t="s">
        <v>30</v>
      </c>
      <c r="E2510" t="s">
        <v>14</v>
      </c>
      <c r="F2510" t="s">
        <v>15</v>
      </c>
      <c r="G2510">
        <v>3</v>
      </c>
      <c r="H2510" s="5">
        <v>787.24</v>
      </c>
      <c r="I2510" s="5">
        <v>0.27</v>
      </c>
      <c r="J2510" s="5">
        <v>1724.0555999999999</v>
      </c>
      <c r="K2510" s="5">
        <v>264.9747662317003</v>
      </c>
      <c r="L2510">
        <f>YEAR(SalesData[Order Date])</f>
        <v>2023</v>
      </c>
      <c r="M2510">
        <f>MONTH(SalesData[Order Date])</f>
        <v>11</v>
      </c>
      <c r="N2510" t="str">
        <f>TEXT(SalesData[[#This Row],[Order Date]], "mmmm")</f>
        <v>November</v>
      </c>
      <c r="O2510" s="7">
        <f>IF(SalesData[Sales]=0,0,SalesData[Profit]/SalesData[Sales])</f>
        <v>0.15369270354836603</v>
      </c>
      <c r="P2510" s="8">
        <f t="shared" si="39"/>
        <v>1.1432345917382247E-4</v>
      </c>
      <c r="Q2510" t="str">
        <f>IF(SalesData[[#This Row],[Discount]]&gt;0, "Yes", "No")</f>
        <v>Yes</v>
      </c>
      <c r="R2510" t="str">
        <f>TEXT(SalesData[[#This Row],[Order Date]],"mmm-yyyy")</f>
        <v>Nov-2023</v>
      </c>
      <c r="S2510">
        <f>YEAR(SalesData[[#This Row],[Order Date]])*100 + MONTH(SalesData[[#This Row],[Order Date]])</f>
        <v>202311</v>
      </c>
    </row>
    <row r="2511" spans="1:19" x14ac:dyDescent="0.3">
      <c r="A2511" t="s">
        <v>6279</v>
      </c>
      <c r="B2511" s="3">
        <v>45259</v>
      </c>
      <c r="C2511" t="s">
        <v>1515</v>
      </c>
      <c r="D2511" t="s">
        <v>23</v>
      </c>
      <c r="E2511" t="s">
        <v>19</v>
      </c>
      <c r="F2511" t="s">
        <v>53</v>
      </c>
      <c r="G2511">
        <v>2</v>
      </c>
      <c r="H2511" s="5">
        <v>284.07</v>
      </c>
      <c r="I2511" s="5">
        <v>0.09</v>
      </c>
      <c r="J2511" s="5">
        <v>517.00739999999996</v>
      </c>
      <c r="K2511" s="5">
        <v>84.786685493326729</v>
      </c>
      <c r="L2511">
        <f>YEAR(SalesData[Order Date])</f>
        <v>2023</v>
      </c>
      <c r="M2511">
        <f>MONTH(SalesData[Order Date])</f>
        <v>11</v>
      </c>
      <c r="N2511" t="str">
        <f>TEXT(SalesData[[#This Row],[Order Date]], "mmmm")</f>
        <v>November</v>
      </c>
      <c r="O2511" s="7">
        <f>IF(SalesData[Sales]=0,0,SalesData[Profit]/SalesData[Sales])</f>
        <v>0.16399511011511003</v>
      </c>
      <c r="P2511" s="8">
        <f t="shared" si="39"/>
        <v>1.5841165909810963E-4</v>
      </c>
      <c r="Q2511" t="str">
        <f>IF(SalesData[[#This Row],[Discount]]&gt;0, "Yes", "No")</f>
        <v>Yes</v>
      </c>
      <c r="R2511" t="str">
        <f>TEXT(SalesData[[#This Row],[Order Date]],"mmm-yyyy")</f>
        <v>Nov-2023</v>
      </c>
      <c r="S2511">
        <f>YEAR(SalesData[[#This Row],[Order Date]])*100 + MONTH(SalesData[[#This Row],[Order Date]])</f>
        <v>202311</v>
      </c>
    </row>
    <row r="2512" spans="1:19" x14ac:dyDescent="0.3">
      <c r="A2512" t="s">
        <v>6322</v>
      </c>
      <c r="B2512" s="3">
        <v>45256</v>
      </c>
      <c r="C2512" t="s">
        <v>6323</v>
      </c>
      <c r="D2512" t="s">
        <v>30</v>
      </c>
      <c r="E2512" t="s">
        <v>14</v>
      </c>
      <c r="F2512" t="s">
        <v>53</v>
      </c>
      <c r="G2512">
        <v>9</v>
      </c>
      <c r="H2512" s="5">
        <v>336.46</v>
      </c>
      <c r="I2512" s="5">
        <v>0.14000000000000001</v>
      </c>
      <c r="J2512" s="5">
        <v>2604.2004000000002</v>
      </c>
      <c r="K2512" s="5">
        <v>563.152699258795</v>
      </c>
      <c r="L2512">
        <f>YEAR(SalesData[Order Date])</f>
        <v>2023</v>
      </c>
      <c r="M2512">
        <f>MONTH(SalesData[Order Date])</f>
        <v>11</v>
      </c>
      <c r="N2512" t="str">
        <f>TEXT(SalesData[[#This Row],[Order Date]], "mmmm")</f>
        <v>November</v>
      </c>
      <c r="O2512" s="7">
        <f>IF(SalesData[Sales]=0,0,SalesData[Profit]/SalesData[Sales])</f>
        <v>0.21624783532741756</v>
      </c>
      <c r="P2512" s="8">
        <f t="shared" si="39"/>
        <v>4.6233001116196751E-5</v>
      </c>
      <c r="Q2512" t="str">
        <f>IF(SalesData[[#This Row],[Discount]]&gt;0, "Yes", "No")</f>
        <v>Yes</v>
      </c>
      <c r="R2512" t="str">
        <f>TEXT(SalesData[[#This Row],[Order Date]],"mmm-yyyy")</f>
        <v>Nov-2023</v>
      </c>
      <c r="S2512">
        <f>YEAR(SalesData[[#This Row],[Order Date]])*100 + MONTH(SalesData[[#This Row],[Order Date]])</f>
        <v>202311</v>
      </c>
    </row>
    <row r="2513" spans="1:19" x14ac:dyDescent="0.3">
      <c r="A2513" t="s">
        <v>6401</v>
      </c>
      <c r="B2513" s="3">
        <v>45244</v>
      </c>
      <c r="C2513" t="s">
        <v>2389</v>
      </c>
      <c r="D2513" t="s">
        <v>13</v>
      </c>
      <c r="E2513" t="s">
        <v>26</v>
      </c>
      <c r="F2513" t="s">
        <v>91</v>
      </c>
      <c r="G2513">
        <v>3</v>
      </c>
      <c r="H2513" s="5">
        <v>755.3</v>
      </c>
      <c r="I2513" s="5">
        <v>0.05</v>
      </c>
      <c r="J2513" s="5">
        <v>2152.605</v>
      </c>
      <c r="K2513" s="5">
        <v>318.05522776976028</v>
      </c>
      <c r="L2513">
        <f>YEAR(SalesData[Order Date])</f>
        <v>2023</v>
      </c>
      <c r="M2513">
        <f>MONTH(SalesData[Order Date])</f>
        <v>11</v>
      </c>
      <c r="N2513" t="str">
        <f>TEXT(SalesData[[#This Row],[Order Date]], "mmmm")</f>
        <v>November</v>
      </c>
      <c r="O2513" s="7">
        <f>IF(SalesData[Sales]=0,0,SalesData[Profit]/SalesData[Sales])</f>
        <v>0.1477536416433857</v>
      </c>
      <c r="P2513" s="8">
        <f t="shared" si="39"/>
        <v>2.2066287126528095E-5</v>
      </c>
      <c r="Q2513" t="str">
        <f>IF(SalesData[[#This Row],[Discount]]&gt;0, "Yes", "No")</f>
        <v>Yes</v>
      </c>
      <c r="R2513" t="str">
        <f>TEXT(SalesData[[#This Row],[Order Date]],"mmm-yyyy")</f>
        <v>Nov-2023</v>
      </c>
      <c r="S2513">
        <f>YEAR(SalesData[[#This Row],[Order Date]])*100 + MONTH(SalesData[[#This Row],[Order Date]])</f>
        <v>202311</v>
      </c>
    </row>
    <row r="2514" spans="1:19" x14ac:dyDescent="0.3">
      <c r="A2514" t="s">
        <v>6414</v>
      </c>
      <c r="B2514" s="3">
        <v>45246</v>
      </c>
      <c r="C2514" t="s">
        <v>6415</v>
      </c>
      <c r="D2514" t="s">
        <v>18</v>
      </c>
      <c r="E2514" t="s">
        <v>14</v>
      </c>
      <c r="F2514" t="s">
        <v>91</v>
      </c>
      <c r="G2514">
        <v>6</v>
      </c>
      <c r="H2514" s="5">
        <v>302.57</v>
      </c>
      <c r="I2514" s="5">
        <v>0.02</v>
      </c>
      <c r="J2514" s="5">
        <v>1779.1116</v>
      </c>
      <c r="K2514" s="5">
        <v>317.63569295176558</v>
      </c>
      <c r="L2514">
        <f>YEAR(SalesData[Order Date])</f>
        <v>2023</v>
      </c>
      <c r="M2514">
        <f>MONTH(SalesData[Order Date])</f>
        <v>11</v>
      </c>
      <c r="N2514" t="str">
        <f>TEXT(SalesData[[#This Row],[Order Date]], "mmmm")</f>
        <v>November</v>
      </c>
      <c r="O2514" s="7">
        <f>IF(SalesData[Sales]=0,0,SalesData[Profit]/SalesData[Sales])</f>
        <v>0.17853612609336345</v>
      </c>
      <c r="P2514" s="8">
        <f t="shared" si="39"/>
        <v>1.1016734419583348E-5</v>
      </c>
      <c r="Q2514" t="str">
        <f>IF(SalesData[[#This Row],[Discount]]&gt;0, "Yes", "No")</f>
        <v>Yes</v>
      </c>
      <c r="R2514" t="str">
        <f>TEXT(SalesData[[#This Row],[Order Date]],"mmm-yyyy")</f>
        <v>Nov-2023</v>
      </c>
      <c r="S2514">
        <f>YEAR(SalesData[[#This Row],[Order Date]])*100 + MONTH(SalesData[[#This Row],[Order Date]])</f>
        <v>202311</v>
      </c>
    </row>
    <row r="2515" spans="1:19" x14ac:dyDescent="0.3">
      <c r="A2515" t="s">
        <v>6495</v>
      </c>
      <c r="B2515" s="3">
        <v>45258</v>
      </c>
      <c r="C2515" t="s">
        <v>6496</v>
      </c>
      <c r="D2515" t="s">
        <v>30</v>
      </c>
      <c r="E2515" t="s">
        <v>14</v>
      </c>
      <c r="F2515" t="s">
        <v>34</v>
      </c>
      <c r="G2515">
        <v>2</v>
      </c>
      <c r="H2515" s="5">
        <v>104.64</v>
      </c>
      <c r="I2515" s="5">
        <v>0.26</v>
      </c>
      <c r="J2515" s="5">
        <v>154.8672</v>
      </c>
      <c r="K2515" s="5">
        <v>43.47883329095135</v>
      </c>
      <c r="L2515">
        <f>YEAR(SalesData[Order Date])</f>
        <v>2023</v>
      </c>
      <c r="M2515">
        <f>MONTH(SalesData[Order Date])</f>
        <v>11</v>
      </c>
      <c r="N2515" t="str">
        <f>TEXT(SalesData[[#This Row],[Order Date]], "mmmm")</f>
        <v>November</v>
      </c>
      <c r="O2515" s="7">
        <f>IF(SalesData[Sales]=0,0,SalesData[Profit]/SalesData[Sales])</f>
        <v>0.28074914049554295</v>
      </c>
      <c r="P2515" s="8">
        <f t="shared" si="39"/>
        <v>1.2423547400611621E-3</v>
      </c>
      <c r="Q2515" t="str">
        <f>IF(SalesData[[#This Row],[Discount]]&gt;0, "Yes", "No")</f>
        <v>Yes</v>
      </c>
      <c r="R2515" t="str">
        <f>TEXT(SalesData[[#This Row],[Order Date]],"mmm-yyyy")</f>
        <v>Nov-2023</v>
      </c>
      <c r="S2515">
        <f>YEAR(SalesData[[#This Row],[Order Date]])*100 + MONTH(SalesData[[#This Row],[Order Date]])</f>
        <v>202311</v>
      </c>
    </row>
    <row r="2516" spans="1:19" x14ac:dyDescent="0.3">
      <c r="A2516" t="s">
        <v>6501</v>
      </c>
      <c r="B2516" s="3">
        <v>45239</v>
      </c>
      <c r="C2516" t="s">
        <v>6502</v>
      </c>
      <c r="D2516" t="s">
        <v>23</v>
      </c>
      <c r="E2516" t="s">
        <v>26</v>
      </c>
      <c r="F2516" t="s">
        <v>39</v>
      </c>
      <c r="G2516">
        <v>9</v>
      </c>
      <c r="H2516" s="5">
        <v>309.02</v>
      </c>
      <c r="I2516" s="5">
        <v>0.16</v>
      </c>
      <c r="J2516" s="5">
        <v>2336.1912000000002</v>
      </c>
      <c r="K2516" s="5">
        <v>234.78707491197409</v>
      </c>
      <c r="L2516">
        <f>YEAR(SalesData[Order Date])</f>
        <v>2023</v>
      </c>
      <c r="M2516">
        <f>MONTH(SalesData[Order Date])</f>
        <v>11</v>
      </c>
      <c r="N2516" t="str">
        <f>TEXT(SalesData[[#This Row],[Order Date]], "mmmm")</f>
        <v>November</v>
      </c>
      <c r="O2516" s="7">
        <f>IF(SalesData[Sales]=0,0,SalesData[Profit]/SalesData[Sales])</f>
        <v>0.10049993977889056</v>
      </c>
      <c r="P2516" s="8">
        <f t="shared" si="39"/>
        <v>5.7529537822075528E-5</v>
      </c>
      <c r="Q2516" t="str">
        <f>IF(SalesData[[#This Row],[Discount]]&gt;0, "Yes", "No")</f>
        <v>Yes</v>
      </c>
      <c r="R2516" t="str">
        <f>TEXT(SalesData[[#This Row],[Order Date]],"mmm-yyyy")</f>
        <v>Nov-2023</v>
      </c>
      <c r="S2516">
        <f>YEAR(SalesData[[#This Row],[Order Date]])*100 + MONTH(SalesData[[#This Row],[Order Date]])</f>
        <v>202311</v>
      </c>
    </row>
    <row r="2517" spans="1:19" x14ac:dyDescent="0.3">
      <c r="A2517" t="s">
        <v>6578</v>
      </c>
      <c r="B2517" s="3">
        <v>45238</v>
      </c>
      <c r="C2517" t="s">
        <v>6579</v>
      </c>
      <c r="D2517" t="s">
        <v>13</v>
      </c>
      <c r="E2517" t="s">
        <v>26</v>
      </c>
      <c r="F2517" t="s">
        <v>53</v>
      </c>
      <c r="G2517">
        <v>1</v>
      </c>
      <c r="H2517" s="5">
        <v>324.32</v>
      </c>
      <c r="I2517" s="5">
        <v>0.19</v>
      </c>
      <c r="J2517" s="5">
        <v>262.69920000000002</v>
      </c>
      <c r="K2517" s="5">
        <v>14.582067756692011</v>
      </c>
      <c r="L2517">
        <f>YEAR(SalesData[Order Date])</f>
        <v>2023</v>
      </c>
      <c r="M2517">
        <f>MONTH(SalesData[Order Date])</f>
        <v>11</v>
      </c>
      <c r="N2517" t="str">
        <f>TEXT(SalesData[[#This Row],[Order Date]], "mmmm")</f>
        <v>November</v>
      </c>
      <c r="O2517" s="7">
        <f>IF(SalesData[Sales]=0,0,SalesData[Profit]/SalesData[Sales])</f>
        <v>5.5508611205104585E-2</v>
      </c>
      <c r="P2517" s="8">
        <f t="shared" si="39"/>
        <v>5.8584114454859405E-4</v>
      </c>
      <c r="Q2517" t="str">
        <f>IF(SalesData[[#This Row],[Discount]]&gt;0, "Yes", "No")</f>
        <v>Yes</v>
      </c>
      <c r="R2517" t="str">
        <f>TEXT(SalesData[[#This Row],[Order Date]],"mmm-yyyy")</f>
        <v>Nov-2023</v>
      </c>
      <c r="S2517">
        <f>YEAR(SalesData[[#This Row],[Order Date]])*100 + MONTH(SalesData[[#This Row],[Order Date]])</f>
        <v>202311</v>
      </c>
    </row>
    <row r="2518" spans="1:19" x14ac:dyDescent="0.3">
      <c r="A2518" t="s">
        <v>6667</v>
      </c>
      <c r="B2518" s="3">
        <v>45239</v>
      </c>
      <c r="C2518" t="s">
        <v>6668</v>
      </c>
      <c r="D2518" t="s">
        <v>18</v>
      </c>
      <c r="E2518" t="s">
        <v>14</v>
      </c>
      <c r="F2518" t="s">
        <v>44</v>
      </c>
      <c r="G2518">
        <v>4</v>
      </c>
      <c r="H2518" s="5">
        <v>79.97</v>
      </c>
      <c r="I2518" s="5">
        <v>0.01</v>
      </c>
      <c r="J2518" s="5">
        <v>316.68119999999999</v>
      </c>
      <c r="K2518" s="5">
        <v>59.532357865278797</v>
      </c>
      <c r="L2518">
        <f>YEAR(SalesData[Order Date])</f>
        <v>2023</v>
      </c>
      <c r="M2518">
        <f>MONTH(SalesData[Order Date])</f>
        <v>11</v>
      </c>
      <c r="N2518" t="str">
        <f>TEXT(SalesData[[#This Row],[Order Date]], "mmmm")</f>
        <v>November</v>
      </c>
      <c r="O2518" s="7">
        <f>IF(SalesData[Sales]=0,0,SalesData[Profit]/SalesData[Sales])</f>
        <v>0.18798829190137842</v>
      </c>
      <c r="P2518" s="8">
        <f t="shared" si="39"/>
        <v>3.1261723146179817E-5</v>
      </c>
      <c r="Q2518" t="str">
        <f>IF(SalesData[[#This Row],[Discount]]&gt;0, "Yes", "No")</f>
        <v>Yes</v>
      </c>
      <c r="R2518" t="str">
        <f>TEXT(SalesData[[#This Row],[Order Date]],"mmm-yyyy")</f>
        <v>Nov-2023</v>
      </c>
      <c r="S2518">
        <f>YEAR(SalesData[[#This Row],[Order Date]])*100 + MONTH(SalesData[[#This Row],[Order Date]])</f>
        <v>202311</v>
      </c>
    </row>
    <row r="2519" spans="1:19" x14ac:dyDescent="0.3">
      <c r="A2519" t="s">
        <v>6797</v>
      </c>
      <c r="B2519" s="3">
        <v>45238</v>
      </c>
      <c r="C2519" t="s">
        <v>6798</v>
      </c>
      <c r="D2519" t="s">
        <v>23</v>
      </c>
      <c r="E2519" t="s">
        <v>19</v>
      </c>
      <c r="F2519" t="s">
        <v>31</v>
      </c>
      <c r="G2519">
        <v>5</v>
      </c>
      <c r="H2519" s="5">
        <v>586.04999999999995</v>
      </c>
      <c r="I2519" s="5">
        <v>0</v>
      </c>
      <c r="J2519" s="5">
        <v>2930.25</v>
      </c>
      <c r="K2519" s="5">
        <v>418.6869858448693</v>
      </c>
      <c r="L2519">
        <f>YEAR(SalesData[Order Date])</f>
        <v>2023</v>
      </c>
      <c r="M2519">
        <f>MONTH(SalesData[Order Date])</f>
        <v>11</v>
      </c>
      <c r="N2519" t="str">
        <f>TEXT(SalesData[[#This Row],[Order Date]], "mmmm")</f>
        <v>November</v>
      </c>
      <c r="O2519" s="7">
        <f>IF(SalesData[Sales]=0,0,SalesData[Profit]/SalesData[Sales])</f>
        <v>0.14288439069870124</v>
      </c>
      <c r="P2519" s="8">
        <f t="shared" si="39"/>
        <v>0</v>
      </c>
      <c r="Q2519" t="str">
        <f>IF(SalesData[[#This Row],[Discount]]&gt;0, "Yes", "No")</f>
        <v>No</v>
      </c>
      <c r="R2519" t="str">
        <f>TEXT(SalesData[[#This Row],[Order Date]],"mmm-yyyy")</f>
        <v>Nov-2023</v>
      </c>
      <c r="S2519">
        <f>YEAR(SalesData[[#This Row],[Order Date]])*100 + MONTH(SalesData[[#This Row],[Order Date]])</f>
        <v>202311</v>
      </c>
    </row>
    <row r="2520" spans="1:19" x14ac:dyDescent="0.3">
      <c r="A2520" t="s">
        <v>6818</v>
      </c>
      <c r="B2520" s="3">
        <v>45245</v>
      </c>
      <c r="C2520" t="s">
        <v>6819</v>
      </c>
      <c r="D2520" t="s">
        <v>23</v>
      </c>
      <c r="E2520" t="s">
        <v>14</v>
      </c>
      <c r="F2520" t="s">
        <v>31</v>
      </c>
      <c r="G2520">
        <v>6</v>
      </c>
      <c r="H2520" s="5">
        <v>593.21</v>
      </c>
      <c r="I2520" s="5">
        <v>0.23</v>
      </c>
      <c r="J2520" s="5">
        <v>2740.6302000000001</v>
      </c>
      <c r="K2520" s="5">
        <v>526.52499230418721</v>
      </c>
      <c r="L2520">
        <f>YEAR(SalesData[Order Date])</f>
        <v>2023</v>
      </c>
      <c r="M2520">
        <f>MONTH(SalesData[Order Date])</f>
        <v>11</v>
      </c>
      <c r="N2520" t="str">
        <f>TEXT(SalesData[[#This Row],[Order Date]], "mmmm")</f>
        <v>November</v>
      </c>
      <c r="O2520" s="7">
        <f>IF(SalesData[Sales]=0,0,SalesData[Profit]/SalesData[Sales])</f>
        <v>0.19211821876011845</v>
      </c>
      <c r="P2520" s="8">
        <f t="shared" si="39"/>
        <v>6.4620173856363403E-5</v>
      </c>
      <c r="Q2520" t="str">
        <f>IF(SalesData[[#This Row],[Discount]]&gt;0, "Yes", "No")</f>
        <v>Yes</v>
      </c>
      <c r="R2520" t="str">
        <f>TEXT(SalesData[[#This Row],[Order Date]],"mmm-yyyy")</f>
        <v>Nov-2023</v>
      </c>
      <c r="S2520">
        <f>YEAR(SalesData[[#This Row],[Order Date]])*100 + MONTH(SalesData[[#This Row],[Order Date]])</f>
        <v>202311</v>
      </c>
    </row>
    <row r="2521" spans="1:19" x14ac:dyDescent="0.3">
      <c r="A2521" t="s">
        <v>6820</v>
      </c>
      <c r="B2521" s="3">
        <v>45237</v>
      </c>
      <c r="C2521" t="s">
        <v>6821</v>
      </c>
      <c r="D2521" t="s">
        <v>18</v>
      </c>
      <c r="E2521" t="s">
        <v>19</v>
      </c>
      <c r="F2521" t="s">
        <v>31</v>
      </c>
      <c r="G2521">
        <v>7</v>
      </c>
      <c r="H2521" s="5">
        <v>422.17</v>
      </c>
      <c r="I2521" s="5">
        <v>0.28000000000000003</v>
      </c>
      <c r="J2521" s="5">
        <v>2127.7368000000001</v>
      </c>
      <c r="K2521" s="5">
        <v>327.68105097285411</v>
      </c>
      <c r="L2521">
        <f>YEAR(SalesData[Order Date])</f>
        <v>2023</v>
      </c>
      <c r="M2521">
        <f>MONTH(SalesData[Order Date])</f>
        <v>11</v>
      </c>
      <c r="N2521" t="str">
        <f>TEXT(SalesData[[#This Row],[Order Date]], "mmmm")</f>
        <v>November</v>
      </c>
      <c r="O2521" s="7">
        <f>IF(SalesData[Sales]=0,0,SalesData[Profit]/SalesData[Sales])</f>
        <v>0.15400450420975662</v>
      </c>
      <c r="P2521" s="8">
        <f t="shared" si="39"/>
        <v>9.474856100622972E-5</v>
      </c>
      <c r="Q2521" t="str">
        <f>IF(SalesData[[#This Row],[Discount]]&gt;0, "Yes", "No")</f>
        <v>Yes</v>
      </c>
      <c r="R2521" t="str">
        <f>TEXT(SalesData[[#This Row],[Order Date]],"mmm-yyyy")</f>
        <v>Nov-2023</v>
      </c>
      <c r="S2521">
        <f>YEAR(SalesData[[#This Row],[Order Date]])*100 + MONTH(SalesData[[#This Row],[Order Date]])</f>
        <v>202311</v>
      </c>
    </row>
    <row r="2522" spans="1:19" x14ac:dyDescent="0.3">
      <c r="A2522" t="s">
        <v>6828</v>
      </c>
      <c r="B2522" s="3">
        <v>45245</v>
      </c>
      <c r="C2522" t="s">
        <v>6829</v>
      </c>
      <c r="D2522" t="s">
        <v>30</v>
      </c>
      <c r="E2522" t="s">
        <v>19</v>
      </c>
      <c r="F2522" t="s">
        <v>34</v>
      </c>
      <c r="G2522">
        <v>1</v>
      </c>
      <c r="H2522" s="5">
        <v>237.7</v>
      </c>
      <c r="I2522" s="5">
        <v>0.28000000000000003</v>
      </c>
      <c r="J2522" s="5">
        <v>171.14400000000001</v>
      </c>
      <c r="K2522" s="5">
        <v>35.993683891371262</v>
      </c>
      <c r="L2522">
        <f>YEAR(SalesData[Order Date])</f>
        <v>2023</v>
      </c>
      <c r="M2522">
        <f>MONTH(SalesData[Order Date])</f>
        <v>11</v>
      </c>
      <c r="N2522" t="str">
        <f>TEXT(SalesData[[#This Row],[Order Date]], "mmmm")</f>
        <v>November</v>
      </c>
      <c r="O2522" s="7">
        <f>IF(SalesData[Sales]=0,0,SalesData[Profit]/SalesData[Sales])</f>
        <v>0.21031227440851716</v>
      </c>
      <c r="P2522" s="8">
        <f t="shared" si="39"/>
        <v>1.1779554059739169E-3</v>
      </c>
      <c r="Q2522" t="str">
        <f>IF(SalesData[[#This Row],[Discount]]&gt;0, "Yes", "No")</f>
        <v>Yes</v>
      </c>
      <c r="R2522" t="str">
        <f>TEXT(SalesData[[#This Row],[Order Date]],"mmm-yyyy")</f>
        <v>Nov-2023</v>
      </c>
      <c r="S2522">
        <f>YEAR(SalesData[[#This Row],[Order Date]])*100 + MONTH(SalesData[[#This Row],[Order Date]])</f>
        <v>202311</v>
      </c>
    </row>
    <row r="2523" spans="1:19" x14ac:dyDescent="0.3">
      <c r="A2523" t="s">
        <v>6901</v>
      </c>
      <c r="B2523" s="3">
        <v>45255</v>
      </c>
      <c r="C2523" t="s">
        <v>6902</v>
      </c>
      <c r="D2523" t="s">
        <v>13</v>
      </c>
      <c r="E2523" t="s">
        <v>14</v>
      </c>
      <c r="F2523" t="s">
        <v>44</v>
      </c>
      <c r="G2523">
        <v>6</v>
      </c>
      <c r="H2523" s="5">
        <v>76.599999999999994</v>
      </c>
      <c r="I2523" s="5">
        <v>0.1</v>
      </c>
      <c r="J2523" s="5">
        <v>413.64</v>
      </c>
      <c r="K2523" s="5">
        <v>84.825417169946093</v>
      </c>
      <c r="L2523">
        <f>YEAR(SalesData[Order Date])</f>
        <v>2023</v>
      </c>
      <c r="M2523">
        <f>MONTH(SalesData[Order Date])</f>
        <v>11</v>
      </c>
      <c r="N2523" t="str">
        <f>TEXT(SalesData[[#This Row],[Order Date]], "mmmm")</f>
        <v>November</v>
      </c>
      <c r="O2523" s="7">
        <f>IF(SalesData[Sales]=0,0,SalesData[Profit]/SalesData[Sales])</f>
        <v>0.20507063429539235</v>
      </c>
      <c r="P2523" s="8">
        <f t="shared" si="39"/>
        <v>2.1758050478677113E-4</v>
      </c>
      <c r="Q2523" t="str">
        <f>IF(SalesData[[#This Row],[Discount]]&gt;0, "Yes", "No")</f>
        <v>Yes</v>
      </c>
      <c r="R2523" t="str">
        <f>TEXT(SalesData[[#This Row],[Order Date]],"mmm-yyyy")</f>
        <v>Nov-2023</v>
      </c>
      <c r="S2523">
        <f>YEAR(SalesData[[#This Row],[Order Date]])*100 + MONTH(SalesData[[#This Row],[Order Date]])</f>
        <v>202311</v>
      </c>
    </row>
    <row r="2524" spans="1:19" x14ac:dyDescent="0.3">
      <c r="A2524" t="s">
        <v>6909</v>
      </c>
      <c r="B2524" s="3">
        <v>45260</v>
      </c>
      <c r="C2524" t="s">
        <v>6910</v>
      </c>
      <c r="D2524" t="s">
        <v>18</v>
      </c>
      <c r="E2524" t="s">
        <v>14</v>
      </c>
      <c r="F2524" t="s">
        <v>62</v>
      </c>
      <c r="G2524">
        <v>6</v>
      </c>
      <c r="H2524" s="5">
        <v>44.14</v>
      </c>
      <c r="I2524" s="5">
        <v>0.06</v>
      </c>
      <c r="J2524" s="5">
        <v>248.9496</v>
      </c>
      <c r="K2524" s="5">
        <v>45.594801368459102</v>
      </c>
      <c r="L2524">
        <f>YEAR(SalesData[Order Date])</f>
        <v>2023</v>
      </c>
      <c r="M2524">
        <f>MONTH(SalesData[Order Date])</f>
        <v>11</v>
      </c>
      <c r="N2524" t="str">
        <f>TEXT(SalesData[[#This Row],[Order Date]], "mmmm")</f>
        <v>November</v>
      </c>
      <c r="O2524" s="7">
        <f>IF(SalesData[Sales]=0,0,SalesData[Profit]/SalesData[Sales])</f>
        <v>0.18314872314901934</v>
      </c>
      <c r="P2524" s="8">
        <f t="shared" si="39"/>
        <v>2.2655188038060711E-4</v>
      </c>
      <c r="Q2524" t="str">
        <f>IF(SalesData[[#This Row],[Discount]]&gt;0, "Yes", "No")</f>
        <v>Yes</v>
      </c>
      <c r="R2524" t="str">
        <f>TEXT(SalesData[[#This Row],[Order Date]],"mmm-yyyy")</f>
        <v>Nov-2023</v>
      </c>
      <c r="S2524">
        <f>YEAR(SalesData[[#This Row],[Order Date]])*100 + MONTH(SalesData[[#This Row],[Order Date]])</f>
        <v>202311</v>
      </c>
    </row>
    <row r="2525" spans="1:19" x14ac:dyDescent="0.3">
      <c r="A2525" t="s">
        <v>6945</v>
      </c>
      <c r="B2525" s="3">
        <v>45260</v>
      </c>
      <c r="C2525" t="s">
        <v>6946</v>
      </c>
      <c r="D2525" t="s">
        <v>30</v>
      </c>
      <c r="E2525" t="s">
        <v>14</v>
      </c>
      <c r="F2525" t="s">
        <v>34</v>
      </c>
      <c r="G2525">
        <v>9</v>
      </c>
      <c r="H2525" s="5">
        <v>378.36</v>
      </c>
      <c r="I2525" s="5">
        <v>0.3</v>
      </c>
      <c r="J2525" s="5">
        <v>2383.6680000000001</v>
      </c>
      <c r="K2525" s="5">
        <v>705.55545493208547</v>
      </c>
      <c r="L2525">
        <f>YEAR(SalesData[Order Date])</f>
        <v>2023</v>
      </c>
      <c r="M2525">
        <f>MONTH(SalesData[Order Date])</f>
        <v>11</v>
      </c>
      <c r="N2525" t="str">
        <f>TEXT(SalesData[[#This Row],[Order Date]], "mmmm")</f>
        <v>November</v>
      </c>
      <c r="O2525" s="7">
        <f>IF(SalesData[Sales]=0,0,SalesData[Profit]/SalesData[Sales])</f>
        <v>0.29599569022703054</v>
      </c>
      <c r="P2525" s="8">
        <f t="shared" si="39"/>
        <v>8.8099517214645649E-5</v>
      </c>
      <c r="Q2525" t="str">
        <f>IF(SalesData[[#This Row],[Discount]]&gt;0, "Yes", "No")</f>
        <v>Yes</v>
      </c>
      <c r="R2525" t="str">
        <f>TEXT(SalesData[[#This Row],[Order Date]],"mmm-yyyy")</f>
        <v>Nov-2023</v>
      </c>
      <c r="S2525">
        <f>YEAR(SalesData[[#This Row],[Order Date]])*100 + MONTH(SalesData[[#This Row],[Order Date]])</f>
        <v>202311</v>
      </c>
    </row>
    <row r="2526" spans="1:19" x14ac:dyDescent="0.3">
      <c r="A2526" t="s">
        <v>6991</v>
      </c>
      <c r="B2526" s="3">
        <v>45240</v>
      </c>
      <c r="C2526" t="s">
        <v>6992</v>
      </c>
      <c r="D2526" t="s">
        <v>13</v>
      </c>
      <c r="E2526" t="s">
        <v>19</v>
      </c>
      <c r="F2526" t="s">
        <v>62</v>
      </c>
      <c r="G2526">
        <v>1</v>
      </c>
      <c r="H2526" s="5">
        <v>48.39</v>
      </c>
      <c r="I2526" s="5">
        <v>0.02</v>
      </c>
      <c r="J2526" s="5">
        <v>47.422199999999997</v>
      </c>
      <c r="K2526" s="5">
        <v>4.8629504809732307</v>
      </c>
      <c r="L2526">
        <f>YEAR(SalesData[Order Date])</f>
        <v>2023</v>
      </c>
      <c r="M2526">
        <f>MONTH(SalesData[Order Date])</f>
        <v>11</v>
      </c>
      <c r="N2526" t="str">
        <f>TEXT(SalesData[[#This Row],[Order Date]], "mmmm")</f>
        <v>November</v>
      </c>
      <c r="O2526" s="7">
        <f>IF(SalesData[Sales]=0,0,SalesData[Profit]/SalesData[Sales])</f>
        <v>0.10254586419384236</v>
      </c>
      <c r="P2526" s="8">
        <f t="shared" si="39"/>
        <v>4.1330853482124408E-4</v>
      </c>
      <c r="Q2526" t="str">
        <f>IF(SalesData[[#This Row],[Discount]]&gt;0, "Yes", "No")</f>
        <v>Yes</v>
      </c>
      <c r="R2526" t="str">
        <f>TEXT(SalesData[[#This Row],[Order Date]],"mmm-yyyy")</f>
        <v>Nov-2023</v>
      </c>
      <c r="S2526">
        <f>YEAR(SalesData[[#This Row],[Order Date]])*100 + MONTH(SalesData[[#This Row],[Order Date]])</f>
        <v>202311</v>
      </c>
    </row>
    <row r="2527" spans="1:19" x14ac:dyDescent="0.3">
      <c r="A2527" t="s">
        <v>7021</v>
      </c>
      <c r="B2527" s="3">
        <v>45232</v>
      </c>
      <c r="C2527" t="s">
        <v>7022</v>
      </c>
      <c r="D2527" t="s">
        <v>23</v>
      </c>
      <c r="E2527" t="s">
        <v>14</v>
      </c>
      <c r="F2527" t="s">
        <v>44</v>
      </c>
      <c r="G2527">
        <v>4</v>
      </c>
      <c r="H2527" s="5">
        <v>871.71</v>
      </c>
      <c r="I2527" s="5">
        <v>0.08</v>
      </c>
      <c r="J2527" s="5">
        <v>3207.8928000000001</v>
      </c>
      <c r="K2527" s="5">
        <v>369.50551050890141</v>
      </c>
      <c r="L2527">
        <f>YEAR(SalesData[Order Date])</f>
        <v>2023</v>
      </c>
      <c r="M2527">
        <f>MONTH(SalesData[Order Date])</f>
        <v>11</v>
      </c>
      <c r="N2527" t="str">
        <f>TEXT(SalesData[[#This Row],[Order Date]], "mmmm")</f>
        <v>November</v>
      </c>
      <c r="O2527" s="7">
        <f>IF(SalesData[Sales]=0,0,SalesData[Profit]/SalesData[Sales])</f>
        <v>0.11518636486509194</v>
      </c>
      <c r="P2527" s="8">
        <f t="shared" si="39"/>
        <v>2.2943410079040048E-5</v>
      </c>
      <c r="Q2527" t="str">
        <f>IF(SalesData[[#This Row],[Discount]]&gt;0, "Yes", "No")</f>
        <v>Yes</v>
      </c>
      <c r="R2527" t="str">
        <f>TEXT(SalesData[[#This Row],[Order Date]],"mmm-yyyy")</f>
        <v>Nov-2023</v>
      </c>
      <c r="S2527">
        <f>YEAR(SalesData[[#This Row],[Order Date]])*100 + MONTH(SalesData[[#This Row],[Order Date]])</f>
        <v>202311</v>
      </c>
    </row>
    <row r="2528" spans="1:19" x14ac:dyDescent="0.3">
      <c r="A2528" t="s">
        <v>7025</v>
      </c>
      <c r="B2528" s="3">
        <v>45259</v>
      </c>
      <c r="C2528" t="s">
        <v>7026</v>
      </c>
      <c r="D2528" t="s">
        <v>23</v>
      </c>
      <c r="E2528" t="s">
        <v>26</v>
      </c>
      <c r="F2528" t="s">
        <v>53</v>
      </c>
      <c r="G2528">
        <v>6</v>
      </c>
      <c r="H2528" s="5">
        <v>368.86</v>
      </c>
      <c r="I2528" s="5">
        <v>7.0000000000000007E-2</v>
      </c>
      <c r="J2528" s="5">
        <v>2058.2388000000001</v>
      </c>
      <c r="K2528" s="5">
        <v>124.1408025900773</v>
      </c>
      <c r="L2528">
        <f>YEAR(SalesData[Order Date])</f>
        <v>2023</v>
      </c>
      <c r="M2528">
        <f>MONTH(SalesData[Order Date])</f>
        <v>11</v>
      </c>
      <c r="N2528" t="str">
        <f>TEXT(SalesData[[#This Row],[Order Date]], "mmmm")</f>
        <v>November</v>
      </c>
      <c r="O2528" s="7">
        <f>IF(SalesData[Sales]=0,0,SalesData[Profit]/SalesData[Sales])</f>
        <v>6.0314091149227825E-2</v>
      </c>
      <c r="P2528" s="8">
        <f t="shared" si="39"/>
        <v>3.1628982992644005E-5</v>
      </c>
      <c r="Q2528" t="str">
        <f>IF(SalesData[[#This Row],[Discount]]&gt;0, "Yes", "No")</f>
        <v>Yes</v>
      </c>
      <c r="R2528" t="str">
        <f>TEXT(SalesData[[#This Row],[Order Date]],"mmm-yyyy")</f>
        <v>Nov-2023</v>
      </c>
      <c r="S2528">
        <f>YEAR(SalesData[[#This Row],[Order Date]])*100 + MONTH(SalesData[[#This Row],[Order Date]])</f>
        <v>202311</v>
      </c>
    </row>
    <row r="2529" spans="1:19" x14ac:dyDescent="0.3">
      <c r="A2529" t="s">
        <v>7056</v>
      </c>
      <c r="B2529" s="3">
        <v>45257</v>
      </c>
      <c r="C2529" t="s">
        <v>7057</v>
      </c>
      <c r="D2529" t="s">
        <v>30</v>
      </c>
      <c r="E2529" t="s">
        <v>19</v>
      </c>
      <c r="F2529" t="s">
        <v>27</v>
      </c>
      <c r="G2529">
        <v>1</v>
      </c>
      <c r="H2529" s="5">
        <v>177.17</v>
      </c>
      <c r="I2529" s="5">
        <v>0.13</v>
      </c>
      <c r="J2529" s="5">
        <v>154.1379</v>
      </c>
      <c r="K2529" s="5">
        <v>12.489614657685509</v>
      </c>
      <c r="L2529">
        <f>YEAR(SalesData[Order Date])</f>
        <v>2023</v>
      </c>
      <c r="M2529">
        <f>MONTH(SalesData[Order Date])</f>
        <v>11</v>
      </c>
      <c r="N2529" t="str">
        <f>TEXT(SalesData[[#This Row],[Order Date]], "mmmm")</f>
        <v>November</v>
      </c>
      <c r="O2529" s="7">
        <f>IF(SalesData[Sales]=0,0,SalesData[Profit]/SalesData[Sales])</f>
        <v>8.1028836241349531E-2</v>
      </c>
      <c r="P2529" s="8">
        <f t="shared" si="39"/>
        <v>7.3375853699836325E-4</v>
      </c>
      <c r="Q2529" t="str">
        <f>IF(SalesData[[#This Row],[Discount]]&gt;0, "Yes", "No")</f>
        <v>Yes</v>
      </c>
      <c r="R2529" t="str">
        <f>TEXT(SalesData[[#This Row],[Order Date]],"mmm-yyyy")</f>
        <v>Nov-2023</v>
      </c>
      <c r="S2529">
        <f>YEAR(SalesData[[#This Row],[Order Date]])*100 + MONTH(SalesData[[#This Row],[Order Date]])</f>
        <v>202311</v>
      </c>
    </row>
    <row r="2530" spans="1:19" x14ac:dyDescent="0.3">
      <c r="A2530" t="s">
        <v>7070</v>
      </c>
      <c r="B2530" s="3">
        <v>45244</v>
      </c>
      <c r="C2530" t="s">
        <v>7071</v>
      </c>
      <c r="D2530" t="s">
        <v>13</v>
      </c>
      <c r="E2530" t="s">
        <v>26</v>
      </c>
      <c r="F2530" t="s">
        <v>62</v>
      </c>
      <c r="G2530">
        <v>1</v>
      </c>
      <c r="H2530" s="5">
        <v>441.81</v>
      </c>
      <c r="I2530" s="5">
        <v>0.24</v>
      </c>
      <c r="J2530" s="5">
        <v>335.7756</v>
      </c>
      <c r="K2530" s="5">
        <v>82.615993338161488</v>
      </c>
      <c r="L2530">
        <f>YEAR(SalesData[Order Date])</f>
        <v>2023</v>
      </c>
      <c r="M2530">
        <f>MONTH(SalesData[Order Date])</f>
        <v>11</v>
      </c>
      <c r="N2530" t="str">
        <f>TEXT(SalesData[[#This Row],[Order Date]], "mmmm")</f>
        <v>November</v>
      </c>
      <c r="O2530" s="7">
        <f>IF(SalesData[Sales]=0,0,SalesData[Profit]/SalesData[Sales])</f>
        <v>0.24604525563549431</v>
      </c>
      <c r="P2530" s="8">
        <f t="shared" si="39"/>
        <v>5.4321993617165751E-4</v>
      </c>
      <c r="Q2530" t="str">
        <f>IF(SalesData[[#This Row],[Discount]]&gt;0, "Yes", "No")</f>
        <v>Yes</v>
      </c>
      <c r="R2530" t="str">
        <f>TEXT(SalesData[[#This Row],[Order Date]],"mmm-yyyy")</f>
        <v>Nov-2023</v>
      </c>
      <c r="S2530">
        <f>YEAR(SalesData[[#This Row],[Order Date]])*100 + MONTH(SalesData[[#This Row],[Order Date]])</f>
        <v>202311</v>
      </c>
    </row>
    <row r="2531" spans="1:19" x14ac:dyDescent="0.3">
      <c r="A2531" t="s">
        <v>7109</v>
      </c>
      <c r="B2531" s="3">
        <v>45246</v>
      </c>
      <c r="C2531" t="s">
        <v>7110</v>
      </c>
      <c r="D2531" t="s">
        <v>30</v>
      </c>
      <c r="E2531" t="s">
        <v>19</v>
      </c>
      <c r="F2531" t="s">
        <v>53</v>
      </c>
      <c r="G2531">
        <v>7</v>
      </c>
      <c r="H2531" s="5">
        <v>953.74</v>
      </c>
      <c r="I2531" s="5">
        <v>0.17</v>
      </c>
      <c r="J2531" s="5">
        <v>5541.2294000000002</v>
      </c>
      <c r="K2531" s="5">
        <v>525.63068086727719</v>
      </c>
      <c r="L2531">
        <f>YEAR(SalesData[Order Date])</f>
        <v>2023</v>
      </c>
      <c r="M2531">
        <f>MONTH(SalesData[Order Date])</f>
        <v>11</v>
      </c>
      <c r="N2531" t="str">
        <f>TEXT(SalesData[[#This Row],[Order Date]], "mmmm")</f>
        <v>November</v>
      </c>
      <c r="O2531" s="7">
        <f>IF(SalesData[Sales]=0,0,SalesData[Profit]/SalesData[Sales])</f>
        <v>9.4858133985082291E-2</v>
      </c>
      <c r="P2531" s="8">
        <f t="shared" si="39"/>
        <v>2.5463663352396132E-5</v>
      </c>
      <c r="Q2531" t="str">
        <f>IF(SalesData[[#This Row],[Discount]]&gt;0, "Yes", "No")</f>
        <v>Yes</v>
      </c>
      <c r="R2531" t="str">
        <f>TEXT(SalesData[[#This Row],[Order Date]],"mmm-yyyy")</f>
        <v>Nov-2023</v>
      </c>
      <c r="S2531">
        <f>YEAR(SalesData[[#This Row],[Order Date]])*100 + MONTH(SalesData[[#This Row],[Order Date]])</f>
        <v>202311</v>
      </c>
    </row>
    <row r="2532" spans="1:19" x14ac:dyDescent="0.3">
      <c r="A2532" t="s">
        <v>7124</v>
      </c>
      <c r="B2532" s="3">
        <v>45253</v>
      </c>
      <c r="C2532" t="s">
        <v>7125</v>
      </c>
      <c r="D2532" t="s">
        <v>18</v>
      </c>
      <c r="E2532" t="s">
        <v>19</v>
      </c>
      <c r="F2532" t="s">
        <v>44</v>
      </c>
      <c r="G2532">
        <v>9</v>
      </c>
      <c r="H2532" s="5">
        <v>376.76</v>
      </c>
      <c r="I2532" s="5">
        <v>0.28000000000000003</v>
      </c>
      <c r="J2532" s="5">
        <v>2441.4047999999998</v>
      </c>
      <c r="K2532" s="5">
        <v>458.54825923975551</v>
      </c>
      <c r="L2532">
        <f>YEAR(SalesData[Order Date])</f>
        <v>2023</v>
      </c>
      <c r="M2532">
        <f>MONTH(SalesData[Order Date])</f>
        <v>11</v>
      </c>
      <c r="N2532" t="str">
        <f>TEXT(SalesData[[#This Row],[Order Date]], "mmmm")</f>
        <v>November</v>
      </c>
      <c r="O2532" s="7">
        <f>IF(SalesData[Sales]=0,0,SalesData[Profit]/SalesData[Sales])</f>
        <v>0.18782147853553641</v>
      </c>
      <c r="P2532" s="8">
        <f t="shared" si="39"/>
        <v>8.2575409043186937E-5</v>
      </c>
      <c r="Q2532" t="str">
        <f>IF(SalesData[[#This Row],[Discount]]&gt;0, "Yes", "No")</f>
        <v>Yes</v>
      </c>
      <c r="R2532" t="str">
        <f>TEXT(SalesData[[#This Row],[Order Date]],"mmm-yyyy")</f>
        <v>Nov-2023</v>
      </c>
      <c r="S2532">
        <f>YEAR(SalesData[[#This Row],[Order Date]])*100 + MONTH(SalesData[[#This Row],[Order Date]])</f>
        <v>202311</v>
      </c>
    </row>
    <row r="2533" spans="1:19" x14ac:dyDescent="0.3">
      <c r="A2533" t="s">
        <v>7132</v>
      </c>
      <c r="B2533" s="3">
        <v>45260</v>
      </c>
      <c r="C2533" t="s">
        <v>7133</v>
      </c>
      <c r="D2533" t="s">
        <v>30</v>
      </c>
      <c r="E2533" t="s">
        <v>19</v>
      </c>
      <c r="F2533" t="s">
        <v>15</v>
      </c>
      <c r="G2533">
        <v>9</v>
      </c>
      <c r="H2533" s="5">
        <v>961.82</v>
      </c>
      <c r="I2533" s="5">
        <v>0</v>
      </c>
      <c r="J2533" s="5">
        <v>8656.380000000001</v>
      </c>
      <c r="K2533" s="5">
        <v>830.2284623682101</v>
      </c>
      <c r="L2533">
        <f>YEAR(SalesData[Order Date])</f>
        <v>2023</v>
      </c>
      <c r="M2533">
        <f>MONTH(SalesData[Order Date])</f>
        <v>11</v>
      </c>
      <c r="N2533" t="str">
        <f>TEXT(SalesData[[#This Row],[Order Date]], "mmmm")</f>
        <v>November</v>
      </c>
      <c r="O2533" s="7">
        <f>IF(SalesData[Sales]=0,0,SalesData[Profit]/SalesData[Sales])</f>
        <v>9.5909428926203563E-2</v>
      </c>
      <c r="P2533" s="8">
        <f t="shared" si="39"/>
        <v>0</v>
      </c>
      <c r="Q2533" t="str">
        <f>IF(SalesData[[#This Row],[Discount]]&gt;0, "Yes", "No")</f>
        <v>No</v>
      </c>
      <c r="R2533" t="str">
        <f>TEXT(SalesData[[#This Row],[Order Date]],"mmm-yyyy")</f>
        <v>Nov-2023</v>
      </c>
      <c r="S2533">
        <f>YEAR(SalesData[[#This Row],[Order Date]])*100 + MONTH(SalesData[[#This Row],[Order Date]])</f>
        <v>202311</v>
      </c>
    </row>
    <row r="2534" spans="1:19" x14ac:dyDescent="0.3">
      <c r="A2534" t="s">
        <v>7142</v>
      </c>
      <c r="B2534" s="3">
        <v>45237</v>
      </c>
      <c r="C2534" t="s">
        <v>7143</v>
      </c>
      <c r="D2534" t="s">
        <v>30</v>
      </c>
      <c r="E2534" t="s">
        <v>14</v>
      </c>
      <c r="F2534" t="s">
        <v>27</v>
      </c>
      <c r="G2534">
        <v>4</v>
      </c>
      <c r="H2534" s="5">
        <v>803.32</v>
      </c>
      <c r="I2534" s="5">
        <v>0.1</v>
      </c>
      <c r="J2534" s="5">
        <v>2891.9520000000002</v>
      </c>
      <c r="K2534" s="5">
        <v>403.00432904812311</v>
      </c>
      <c r="L2534">
        <f>YEAR(SalesData[Order Date])</f>
        <v>2023</v>
      </c>
      <c r="M2534">
        <f>MONTH(SalesData[Order Date])</f>
        <v>11</v>
      </c>
      <c r="N2534" t="str">
        <f>TEXT(SalesData[[#This Row],[Order Date]], "mmmm")</f>
        <v>November</v>
      </c>
      <c r="O2534" s="7">
        <f>IF(SalesData[Sales]=0,0,SalesData[Profit]/SalesData[Sales])</f>
        <v>0.13935374067347006</v>
      </c>
      <c r="P2534" s="8">
        <f t="shared" si="39"/>
        <v>3.1120848478812926E-5</v>
      </c>
      <c r="Q2534" t="str">
        <f>IF(SalesData[[#This Row],[Discount]]&gt;0, "Yes", "No")</f>
        <v>Yes</v>
      </c>
      <c r="R2534" t="str">
        <f>TEXT(SalesData[[#This Row],[Order Date]],"mmm-yyyy")</f>
        <v>Nov-2023</v>
      </c>
      <c r="S2534">
        <f>YEAR(SalesData[[#This Row],[Order Date]])*100 + MONTH(SalesData[[#This Row],[Order Date]])</f>
        <v>202311</v>
      </c>
    </row>
    <row r="2535" spans="1:19" x14ac:dyDescent="0.3">
      <c r="A2535" t="s">
        <v>7209</v>
      </c>
      <c r="B2535" s="3">
        <v>45245</v>
      </c>
      <c r="C2535" t="s">
        <v>7210</v>
      </c>
      <c r="D2535" t="s">
        <v>23</v>
      </c>
      <c r="E2535" t="s">
        <v>26</v>
      </c>
      <c r="F2535" t="s">
        <v>53</v>
      </c>
      <c r="G2535">
        <v>7</v>
      </c>
      <c r="H2535" s="5">
        <v>699.47</v>
      </c>
      <c r="I2535" s="5">
        <v>0.11</v>
      </c>
      <c r="J2535" s="5">
        <v>4357.6980999999996</v>
      </c>
      <c r="K2535" s="5">
        <v>1234.237477555092</v>
      </c>
      <c r="L2535">
        <f>YEAR(SalesData[Order Date])</f>
        <v>2023</v>
      </c>
      <c r="M2535">
        <f>MONTH(SalesData[Order Date])</f>
        <v>11</v>
      </c>
      <c r="N2535" t="str">
        <f>TEXT(SalesData[[#This Row],[Order Date]], "mmmm")</f>
        <v>November</v>
      </c>
      <c r="O2535" s="7">
        <f>IF(SalesData[Sales]=0,0,SalesData[Profit]/SalesData[Sales])</f>
        <v>0.28323152481698816</v>
      </c>
      <c r="P2535" s="8">
        <f t="shared" si="39"/>
        <v>2.2465989555357221E-5</v>
      </c>
      <c r="Q2535" t="str">
        <f>IF(SalesData[[#This Row],[Discount]]&gt;0, "Yes", "No")</f>
        <v>Yes</v>
      </c>
      <c r="R2535" t="str">
        <f>TEXT(SalesData[[#This Row],[Order Date]],"mmm-yyyy")</f>
        <v>Nov-2023</v>
      </c>
      <c r="S2535">
        <f>YEAR(SalesData[[#This Row],[Order Date]])*100 + MONTH(SalesData[[#This Row],[Order Date]])</f>
        <v>202311</v>
      </c>
    </row>
    <row r="2536" spans="1:19" x14ac:dyDescent="0.3">
      <c r="A2536" t="s">
        <v>7281</v>
      </c>
      <c r="B2536" s="3">
        <v>45251</v>
      </c>
      <c r="C2536" t="s">
        <v>7282</v>
      </c>
      <c r="D2536" t="s">
        <v>30</v>
      </c>
      <c r="E2536" t="s">
        <v>19</v>
      </c>
      <c r="F2536" t="s">
        <v>62</v>
      </c>
      <c r="G2536">
        <v>3</v>
      </c>
      <c r="H2536" s="5">
        <v>560.5</v>
      </c>
      <c r="I2536" s="5">
        <v>0.18</v>
      </c>
      <c r="J2536" s="5">
        <v>1378.83</v>
      </c>
      <c r="K2536" s="5">
        <v>125.9370534484178</v>
      </c>
      <c r="L2536">
        <f>YEAR(SalesData[Order Date])</f>
        <v>2023</v>
      </c>
      <c r="M2536">
        <f>MONTH(SalesData[Order Date])</f>
        <v>11</v>
      </c>
      <c r="N2536" t="str">
        <f>TEXT(SalesData[[#This Row],[Order Date]], "mmmm")</f>
        <v>November</v>
      </c>
      <c r="O2536" s="7">
        <f>IF(SalesData[Sales]=0,0,SalesData[Profit]/SalesData[Sales])</f>
        <v>9.1336171571852809E-2</v>
      </c>
      <c r="P2536" s="8">
        <f t="shared" si="39"/>
        <v>1.0704727921498661E-4</v>
      </c>
      <c r="Q2536" t="str">
        <f>IF(SalesData[[#This Row],[Discount]]&gt;0, "Yes", "No")</f>
        <v>Yes</v>
      </c>
      <c r="R2536" t="str">
        <f>TEXT(SalesData[[#This Row],[Order Date]],"mmm-yyyy")</f>
        <v>Nov-2023</v>
      </c>
      <c r="S2536">
        <f>YEAR(SalesData[[#This Row],[Order Date]])*100 + MONTH(SalesData[[#This Row],[Order Date]])</f>
        <v>202311</v>
      </c>
    </row>
    <row r="2537" spans="1:19" x14ac:dyDescent="0.3">
      <c r="A2537" t="s">
        <v>7291</v>
      </c>
      <c r="B2537" s="3">
        <v>45255</v>
      </c>
      <c r="C2537" t="s">
        <v>7292</v>
      </c>
      <c r="D2537" t="s">
        <v>18</v>
      </c>
      <c r="E2537" t="s">
        <v>14</v>
      </c>
      <c r="F2537" t="s">
        <v>62</v>
      </c>
      <c r="G2537">
        <v>8</v>
      </c>
      <c r="H2537" s="5">
        <v>204.13</v>
      </c>
      <c r="I2537" s="5">
        <v>0.16</v>
      </c>
      <c r="J2537" s="5">
        <v>1371.7536</v>
      </c>
      <c r="K2537" s="5">
        <v>128.6085974147193</v>
      </c>
      <c r="L2537">
        <f>YEAR(SalesData[Order Date])</f>
        <v>2023</v>
      </c>
      <c r="M2537">
        <f>MONTH(SalesData[Order Date])</f>
        <v>11</v>
      </c>
      <c r="N2537" t="str">
        <f>TEXT(SalesData[[#This Row],[Order Date]], "mmmm")</f>
        <v>November</v>
      </c>
      <c r="O2537" s="7">
        <f>IF(SalesData[Sales]=0,0,SalesData[Profit]/SalesData[Sales])</f>
        <v>9.3754882374443418E-2</v>
      </c>
      <c r="P2537" s="8">
        <f t="shared" si="39"/>
        <v>9.797677950325773E-5</v>
      </c>
      <c r="Q2537" t="str">
        <f>IF(SalesData[[#This Row],[Discount]]&gt;0, "Yes", "No")</f>
        <v>Yes</v>
      </c>
      <c r="R2537" t="str">
        <f>TEXT(SalesData[[#This Row],[Order Date]],"mmm-yyyy")</f>
        <v>Nov-2023</v>
      </c>
      <c r="S2537">
        <f>YEAR(SalesData[[#This Row],[Order Date]])*100 + MONTH(SalesData[[#This Row],[Order Date]])</f>
        <v>202311</v>
      </c>
    </row>
    <row r="2538" spans="1:19" x14ac:dyDescent="0.3">
      <c r="A2538" t="s">
        <v>7293</v>
      </c>
      <c r="B2538" s="3">
        <v>45236</v>
      </c>
      <c r="C2538" t="s">
        <v>7294</v>
      </c>
      <c r="D2538" t="s">
        <v>18</v>
      </c>
      <c r="E2538" t="s">
        <v>26</v>
      </c>
      <c r="F2538" t="s">
        <v>31</v>
      </c>
      <c r="G2538">
        <v>5</v>
      </c>
      <c r="H2538" s="5">
        <v>851.24</v>
      </c>
      <c r="I2538" s="5">
        <v>0.21</v>
      </c>
      <c r="J2538" s="5">
        <v>3362.3980000000001</v>
      </c>
      <c r="K2538" s="5">
        <v>895.67858542193596</v>
      </c>
      <c r="L2538">
        <f>YEAR(SalesData[Order Date])</f>
        <v>2023</v>
      </c>
      <c r="M2538">
        <f>MONTH(SalesData[Order Date])</f>
        <v>11</v>
      </c>
      <c r="N2538" t="str">
        <f>TEXT(SalesData[[#This Row],[Order Date]], "mmmm")</f>
        <v>November</v>
      </c>
      <c r="O2538" s="7">
        <f>IF(SalesData[Sales]=0,0,SalesData[Profit]/SalesData[Sales])</f>
        <v>0.2663808940589234</v>
      </c>
      <c r="P2538" s="8">
        <f t="shared" si="39"/>
        <v>4.9339786664160519E-5</v>
      </c>
      <c r="Q2538" t="str">
        <f>IF(SalesData[[#This Row],[Discount]]&gt;0, "Yes", "No")</f>
        <v>Yes</v>
      </c>
      <c r="R2538" t="str">
        <f>TEXT(SalesData[[#This Row],[Order Date]],"mmm-yyyy")</f>
        <v>Nov-2023</v>
      </c>
      <c r="S2538">
        <f>YEAR(SalesData[[#This Row],[Order Date]])*100 + MONTH(SalesData[[#This Row],[Order Date]])</f>
        <v>202311</v>
      </c>
    </row>
    <row r="2539" spans="1:19" x14ac:dyDescent="0.3">
      <c r="A2539" t="s">
        <v>7396</v>
      </c>
      <c r="B2539" s="3">
        <v>45232</v>
      </c>
      <c r="C2539" t="s">
        <v>7397</v>
      </c>
      <c r="D2539" t="s">
        <v>23</v>
      </c>
      <c r="E2539" t="s">
        <v>26</v>
      </c>
      <c r="F2539" t="s">
        <v>20</v>
      </c>
      <c r="G2539">
        <v>2</v>
      </c>
      <c r="H2539" s="5">
        <v>148.08000000000001</v>
      </c>
      <c r="I2539" s="5">
        <v>0.27</v>
      </c>
      <c r="J2539" s="5">
        <v>216.1968</v>
      </c>
      <c r="K2539" s="5">
        <v>18.117910346564571</v>
      </c>
      <c r="L2539">
        <f>YEAR(SalesData[Order Date])</f>
        <v>2023</v>
      </c>
      <c r="M2539">
        <f>MONTH(SalesData[Order Date])</f>
        <v>11</v>
      </c>
      <c r="N2539" t="str">
        <f>TEXT(SalesData[[#This Row],[Order Date]], "mmmm")</f>
        <v>November</v>
      </c>
      <c r="O2539" s="7">
        <f>IF(SalesData[Sales]=0,0,SalesData[Profit]/SalesData[Sales])</f>
        <v>8.3802860849765445E-2</v>
      </c>
      <c r="P2539" s="8">
        <f t="shared" si="39"/>
        <v>9.1166936790923827E-4</v>
      </c>
      <c r="Q2539" t="str">
        <f>IF(SalesData[[#This Row],[Discount]]&gt;0, "Yes", "No")</f>
        <v>Yes</v>
      </c>
      <c r="R2539" t="str">
        <f>TEXT(SalesData[[#This Row],[Order Date]],"mmm-yyyy")</f>
        <v>Nov-2023</v>
      </c>
      <c r="S2539">
        <f>YEAR(SalesData[[#This Row],[Order Date]])*100 + MONTH(SalesData[[#This Row],[Order Date]])</f>
        <v>202311</v>
      </c>
    </row>
    <row r="2540" spans="1:19" x14ac:dyDescent="0.3">
      <c r="A2540" t="s">
        <v>7418</v>
      </c>
      <c r="B2540" s="3">
        <v>45237</v>
      </c>
      <c r="C2540" t="s">
        <v>5934</v>
      </c>
      <c r="D2540" t="s">
        <v>18</v>
      </c>
      <c r="E2540" t="s">
        <v>26</v>
      </c>
      <c r="F2540" t="s">
        <v>34</v>
      </c>
      <c r="G2540">
        <v>2</v>
      </c>
      <c r="H2540" s="5">
        <v>21.89</v>
      </c>
      <c r="I2540" s="5">
        <v>0.22</v>
      </c>
      <c r="J2540" s="5">
        <v>34.148400000000002</v>
      </c>
      <c r="K2540" s="5">
        <v>5.3271095252816734</v>
      </c>
      <c r="L2540">
        <f>YEAR(SalesData[Order Date])</f>
        <v>2023</v>
      </c>
      <c r="M2540">
        <f>MONTH(SalesData[Order Date])</f>
        <v>11</v>
      </c>
      <c r="N2540" t="str">
        <f>TEXT(SalesData[[#This Row],[Order Date]], "mmmm")</f>
        <v>November</v>
      </c>
      <c r="O2540" s="7">
        <f>IF(SalesData[Sales]=0,0,SalesData[Profit]/SalesData[Sales])</f>
        <v>0.15599880302683794</v>
      </c>
      <c r="P2540" s="8">
        <f t="shared" si="39"/>
        <v>5.0251256281407036E-3</v>
      </c>
      <c r="Q2540" t="str">
        <f>IF(SalesData[[#This Row],[Discount]]&gt;0, "Yes", "No")</f>
        <v>Yes</v>
      </c>
      <c r="R2540" t="str">
        <f>TEXT(SalesData[[#This Row],[Order Date]],"mmm-yyyy")</f>
        <v>Nov-2023</v>
      </c>
      <c r="S2540">
        <f>YEAR(SalesData[[#This Row],[Order Date]])*100 + MONTH(SalesData[[#This Row],[Order Date]])</f>
        <v>202311</v>
      </c>
    </row>
    <row r="2541" spans="1:19" x14ac:dyDescent="0.3">
      <c r="A2541" t="s">
        <v>7477</v>
      </c>
      <c r="B2541" s="3">
        <v>45246</v>
      </c>
      <c r="C2541" t="s">
        <v>7478</v>
      </c>
      <c r="D2541" t="s">
        <v>30</v>
      </c>
      <c r="E2541" t="s">
        <v>26</v>
      </c>
      <c r="F2541" t="s">
        <v>20</v>
      </c>
      <c r="G2541">
        <v>4</v>
      </c>
      <c r="H2541" s="5">
        <v>599.98</v>
      </c>
      <c r="I2541" s="5">
        <v>0.21</v>
      </c>
      <c r="J2541" s="5">
        <v>1895.9367999999999</v>
      </c>
      <c r="K2541" s="5">
        <v>435.07708533864178</v>
      </c>
      <c r="L2541">
        <f>YEAR(SalesData[Order Date])</f>
        <v>2023</v>
      </c>
      <c r="M2541">
        <f>MONTH(SalesData[Order Date])</f>
        <v>11</v>
      </c>
      <c r="N2541" t="str">
        <f>TEXT(SalesData[[#This Row],[Order Date]], "mmmm")</f>
        <v>November</v>
      </c>
      <c r="O2541" s="7">
        <f>IF(SalesData[Sales]=0,0,SalesData[Profit]/SalesData[Sales])</f>
        <v>0.22947868586054229</v>
      </c>
      <c r="P2541" s="8">
        <f t="shared" si="39"/>
        <v>8.7502916763892126E-5</v>
      </c>
      <c r="Q2541" t="str">
        <f>IF(SalesData[[#This Row],[Discount]]&gt;0, "Yes", "No")</f>
        <v>Yes</v>
      </c>
      <c r="R2541" t="str">
        <f>TEXT(SalesData[[#This Row],[Order Date]],"mmm-yyyy")</f>
        <v>Nov-2023</v>
      </c>
      <c r="S2541">
        <f>YEAR(SalesData[[#This Row],[Order Date]])*100 + MONTH(SalesData[[#This Row],[Order Date]])</f>
        <v>202311</v>
      </c>
    </row>
    <row r="2542" spans="1:19" x14ac:dyDescent="0.3">
      <c r="A2542" t="s">
        <v>7519</v>
      </c>
      <c r="B2542" s="3">
        <v>45253</v>
      </c>
      <c r="C2542" t="s">
        <v>7520</v>
      </c>
      <c r="D2542" t="s">
        <v>13</v>
      </c>
      <c r="E2542" t="s">
        <v>19</v>
      </c>
      <c r="F2542" t="s">
        <v>20</v>
      </c>
      <c r="G2542">
        <v>4</v>
      </c>
      <c r="H2542" s="5">
        <v>544.20000000000005</v>
      </c>
      <c r="I2542" s="5">
        <v>0.01</v>
      </c>
      <c r="J2542" s="5">
        <v>2155.0320000000002</v>
      </c>
      <c r="K2542" s="5">
        <v>204.53341548874431</v>
      </c>
      <c r="L2542">
        <f>YEAR(SalesData[Order Date])</f>
        <v>2023</v>
      </c>
      <c r="M2542">
        <f>MONTH(SalesData[Order Date])</f>
        <v>11</v>
      </c>
      <c r="N2542" t="str">
        <f>TEXT(SalesData[[#This Row],[Order Date]], "mmmm")</f>
        <v>November</v>
      </c>
      <c r="O2542" s="7">
        <f>IF(SalesData[Sales]=0,0,SalesData[Profit]/SalesData[Sales])</f>
        <v>9.4909688342792259E-2</v>
      </c>
      <c r="P2542" s="8">
        <f t="shared" si="39"/>
        <v>4.5938993017273058E-6</v>
      </c>
      <c r="Q2542" t="str">
        <f>IF(SalesData[[#This Row],[Discount]]&gt;0, "Yes", "No")</f>
        <v>Yes</v>
      </c>
      <c r="R2542" t="str">
        <f>TEXT(SalesData[[#This Row],[Order Date]],"mmm-yyyy")</f>
        <v>Nov-2023</v>
      </c>
      <c r="S2542">
        <f>YEAR(SalesData[[#This Row],[Order Date]])*100 + MONTH(SalesData[[#This Row],[Order Date]])</f>
        <v>202311</v>
      </c>
    </row>
    <row r="2543" spans="1:19" x14ac:dyDescent="0.3">
      <c r="A2543" t="s">
        <v>7693</v>
      </c>
      <c r="B2543" s="3">
        <v>45242</v>
      </c>
      <c r="C2543" t="s">
        <v>7694</v>
      </c>
      <c r="D2543" t="s">
        <v>18</v>
      </c>
      <c r="E2543" t="s">
        <v>19</v>
      </c>
      <c r="F2543" t="s">
        <v>34</v>
      </c>
      <c r="G2543">
        <v>4</v>
      </c>
      <c r="H2543" s="5">
        <v>968.6</v>
      </c>
      <c r="I2543" s="5">
        <v>0.16</v>
      </c>
      <c r="J2543" s="5">
        <v>3254.4960000000001</v>
      </c>
      <c r="K2543" s="5">
        <v>494.53195910716647</v>
      </c>
      <c r="L2543">
        <f>YEAR(SalesData[Order Date])</f>
        <v>2023</v>
      </c>
      <c r="M2543">
        <f>MONTH(SalesData[Order Date])</f>
        <v>11</v>
      </c>
      <c r="N2543" t="str">
        <f>TEXT(SalesData[[#This Row],[Order Date]], "mmmm")</f>
        <v>November</v>
      </c>
      <c r="O2543" s="7">
        <f>IF(SalesData[Sales]=0,0,SalesData[Profit]/SalesData[Sales])</f>
        <v>0.15195346963313719</v>
      </c>
      <c r="P2543" s="8">
        <f t="shared" si="39"/>
        <v>4.1296716911005576E-5</v>
      </c>
      <c r="Q2543" t="str">
        <f>IF(SalesData[[#This Row],[Discount]]&gt;0, "Yes", "No")</f>
        <v>Yes</v>
      </c>
      <c r="R2543" t="str">
        <f>TEXT(SalesData[[#This Row],[Order Date]],"mmm-yyyy")</f>
        <v>Nov-2023</v>
      </c>
      <c r="S2543">
        <f>YEAR(SalesData[[#This Row],[Order Date]])*100 + MONTH(SalesData[[#This Row],[Order Date]])</f>
        <v>202311</v>
      </c>
    </row>
    <row r="2544" spans="1:19" x14ac:dyDescent="0.3">
      <c r="A2544" t="s">
        <v>7753</v>
      </c>
      <c r="B2544" s="3">
        <v>45244</v>
      </c>
      <c r="C2544" t="s">
        <v>7754</v>
      </c>
      <c r="D2544" t="s">
        <v>23</v>
      </c>
      <c r="E2544" t="s">
        <v>19</v>
      </c>
      <c r="F2544" t="s">
        <v>53</v>
      </c>
      <c r="G2544">
        <v>5</v>
      </c>
      <c r="H2544" s="5">
        <v>674.41</v>
      </c>
      <c r="I2544" s="5">
        <v>0.23</v>
      </c>
      <c r="J2544" s="5">
        <v>2596.4785000000002</v>
      </c>
      <c r="K2544" s="5">
        <v>620.66559391785404</v>
      </c>
      <c r="L2544">
        <f>YEAR(SalesData[Order Date])</f>
        <v>2023</v>
      </c>
      <c r="M2544">
        <f>MONTH(SalesData[Order Date])</f>
        <v>11</v>
      </c>
      <c r="N2544" t="str">
        <f>TEXT(SalesData[[#This Row],[Order Date]], "mmmm")</f>
        <v>November</v>
      </c>
      <c r="O2544" s="7">
        <f>IF(SalesData[Sales]=0,0,SalesData[Profit]/SalesData[Sales])</f>
        <v>0.23904129917419073</v>
      </c>
      <c r="P2544" s="8">
        <f t="shared" si="39"/>
        <v>6.8207766788748686E-5</v>
      </c>
      <c r="Q2544" t="str">
        <f>IF(SalesData[[#This Row],[Discount]]&gt;0, "Yes", "No")</f>
        <v>Yes</v>
      </c>
      <c r="R2544" t="str">
        <f>TEXT(SalesData[[#This Row],[Order Date]],"mmm-yyyy")</f>
        <v>Nov-2023</v>
      </c>
      <c r="S2544">
        <f>YEAR(SalesData[[#This Row],[Order Date]])*100 + MONTH(SalesData[[#This Row],[Order Date]])</f>
        <v>202311</v>
      </c>
    </row>
    <row r="2545" spans="1:19" x14ac:dyDescent="0.3">
      <c r="A2545" t="s">
        <v>7805</v>
      </c>
      <c r="B2545" s="3">
        <v>45236</v>
      </c>
      <c r="C2545" t="s">
        <v>7806</v>
      </c>
      <c r="D2545" t="s">
        <v>30</v>
      </c>
      <c r="E2545" t="s">
        <v>14</v>
      </c>
      <c r="F2545" t="s">
        <v>27</v>
      </c>
      <c r="G2545">
        <v>5</v>
      </c>
      <c r="H2545" s="5">
        <v>362.03</v>
      </c>
      <c r="I2545" s="5">
        <v>0.26</v>
      </c>
      <c r="J2545" s="5">
        <v>1339.511</v>
      </c>
      <c r="K2545" s="5">
        <v>107.9349942511402</v>
      </c>
      <c r="L2545">
        <f>YEAR(SalesData[Order Date])</f>
        <v>2023</v>
      </c>
      <c r="M2545">
        <f>MONTH(SalesData[Order Date])</f>
        <v>11</v>
      </c>
      <c r="N2545" t="str">
        <f>TEXT(SalesData[[#This Row],[Order Date]], "mmmm")</f>
        <v>November</v>
      </c>
      <c r="O2545" s="7">
        <f>IF(SalesData[Sales]=0,0,SalesData[Profit]/SalesData[Sales])</f>
        <v>8.0577908095670878E-2</v>
      </c>
      <c r="P2545" s="8">
        <f t="shared" si="39"/>
        <v>1.43634505427727E-4</v>
      </c>
      <c r="Q2545" t="str">
        <f>IF(SalesData[[#This Row],[Discount]]&gt;0, "Yes", "No")</f>
        <v>Yes</v>
      </c>
      <c r="R2545" t="str">
        <f>TEXT(SalesData[[#This Row],[Order Date]],"mmm-yyyy")</f>
        <v>Nov-2023</v>
      </c>
      <c r="S2545">
        <f>YEAR(SalesData[[#This Row],[Order Date]])*100 + MONTH(SalesData[[#This Row],[Order Date]])</f>
        <v>202311</v>
      </c>
    </row>
    <row r="2546" spans="1:19" x14ac:dyDescent="0.3">
      <c r="A2546" t="s">
        <v>7839</v>
      </c>
      <c r="B2546" s="3">
        <v>45258</v>
      </c>
      <c r="C2546" t="s">
        <v>7840</v>
      </c>
      <c r="D2546" t="s">
        <v>23</v>
      </c>
      <c r="E2546" t="s">
        <v>14</v>
      </c>
      <c r="F2546" t="s">
        <v>53</v>
      </c>
      <c r="G2546">
        <v>6</v>
      </c>
      <c r="H2546" s="5">
        <v>329.18</v>
      </c>
      <c r="I2546" s="5">
        <v>0.13</v>
      </c>
      <c r="J2546" s="5">
        <v>1718.3196</v>
      </c>
      <c r="K2546" s="5">
        <v>171.86066819183239</v>
      </c>
      <c r="L2546">
        <f>YEAR(SalesData[Order Date])</f>
        <v>2023</v>
      </c>
      <c r="M2546">
        <f>MONTH(SalesData[Order Date])</f>
        <v>11</v>
      </c>
      <c r="N2546" t="str">
        <f>TEXT(SalesData[[#This Row],[Order Date]], "mmmm")</f>
        <v>November</v>
      </c>
      <c r="O2546" s="7">
        <f>IF(SalesData[Sales]=0,0,SalesData[Profit]/SalesData[Sales])</f>
        <v>0.10001670713168399</v>
      </c>
      <c r="P2546" s="8">
        <f t="shared" si="39"/>
        <v>6.5820118678737075E-5</v>
      </c>
      <c r="Q2546" t="str">
        <f>IF(SalesData[[#This Row],[Discount]]&gt;0, "Yes", "No")</f>
        <v>Yes</v>
      </c>
      <c r="R2546" t="str">
        <f>TEXT(SalesData[[#This Row],[Order Date]],"mmm-yyyy")</f>
        <v>Nov-2023</v>
      </c>
      <c r="S2546">
        <f>YEAR(SalesData[[#This Row],[Order Date]])*100 + MONTH(SalesData[[#This Row],[Order Date]])</f>
        <v>202311</v>
      </c>
    </row>
    <row r="2547" spans="1:19" x14ac:dyDescent="0.3">
      <c r="A2547" t="s">
        <v>7843</v>
      </c>
      <c r="B2547" s="3">
        <v>45252</v>
      </c>
      <c r="C2547" t="s">
        <v>7844</v>
      </c>
      <c r="D2547" t="s">
        <v>23</v>
      </c>
      <c r="E2547" t="s">
        <v>26</v>
      </c>
      <c r="F2547" t="s">
        <v>39</v>
      </c>
      <c r="G2547">
        <v>8</v>
      </c>
      <c r="H2547" s="5">
        <v>674.67</v>
      </c>
      <c r="I2547" s="5">
        <v>0</v>
      </c>
      <c r="J2547" s="5">
        <v>5397.36</v>
      </c>
      <c r="K2547" s="5">
        <v>692.6899755008169</v>
      </c>
      <c r="L2547">
        <f>YEAR(SalesData[Order Date])</f>
        <v>2023</v>
      </c>
      <c r="M2547">
        <f>MONTH(SalesData[Order Date])</f>
        <v>11</v>
      </c>
      <c r="N2547" t="str">
        <f>TEXT(SalesData[[#This Row],[Order Date]], "mmmm")</f>
        <v>November</v>
      </c>
      <c r="O2547" s="7">
        <f>IF(SalesData[Sales]=0,0,SalesData[Profit]/SalesData[Sales])</f>
        <v>0.12833866473624456</v>
      </c>
      <c r="P2547" s="8">
        <f t="shared" si="39"/>
        <v>0</v>
      </c>
      <c r="Q2547" t="str">
        <f>IF(SalesData[[#This Row],[Discount]]&gt;0, "Yes", "No")</f>
        <v>No</v>
      </c>
      <c r="R2547" t="str">
        <f>TEXT(SalesData[[#This Row],[Order Date]],"mmm-yyyy")</f>
        <v>Nov-2023</v>
      </c>
      <c r="S2547">
        <f>YEAR(SalesData[[#This Row],[Order Date]])*100 + MONTH(SalesData[[#This Row],[Order Date]])</f>
        <v>202311</v>
      </c>
    </row>
    <row r="2548" spans="1:19" x14ac:dyDescent="0.3">
      <c r="A2548" t="s">
        <v>7876</v>
      </c>
      <c r="B2548" s="3">
        <v>45233</v>
      </c>
      <c r="C2548" t="s">
        <v>7877</v>
      </c>
      <c r="D2548" t="s">
        <v>18</v>
      </c>
      <c r="E2548" t="s">
        <v>26</v>
      </c>
      <c r="F2548" t="s">
        <v>39</v>
      </c>
      <c r="G2548">
        <v>8</v>
      </c>
      <c r="H2548" s="5">
        <v>749.45</v>
      </c>
      <c r="I2548" s="5">
        <v>0.05</v>
      </c>
      <c r="J2548" s="5">
        <v>5695.82</v>
      </c>
      <c r="K2548" s="5">
        <v>932.53654697678371</v>
      </c>
      <c r="L2548">
        <f>YEAR(SalesData[Order Date])</f>
        <v>2023</v>
      </c>
      <c r="M2548">
        <f>MONTH(SalesData[Order Date])</f>
        <v>11</v>
      </c>
      <c r="N2548" t="str">
        <f>TEXT(SalesData[[#This Row],[Order Date]], "mmmm")</f>
        <v>November</v>
      </c>
      <c r="O2548" s="7">
        <f>IF(SalesData[Sales]=0,0,SalesData[Profit]/SalesData[Sales])</f>
        <v>0.16372296648714035</v>
      </c>
      <c r="P2548" s="8">
        <f t="shared" si="39"/>
        <v>8.3394489292147568E-6</v>
      </c>
      <c r="Q2548" t="str">
        <f>IF(SalesData[[#This Row],[Discount]]&gt;0, "Yes", "No")</f>
        <v>Yes</v>
      </c>
      <c r="R2548" t="str">
        <f>TEXT(SalesData[[#This Row],[Order Date]],"mmm-yyyy")</f>
        <v>Nov-2023</v>
      </c>
      <c r="S2548">
        <f>YEAR(SalesData[[#This Row],[Order Date]])*100 + MONTH(SalesData[[#This Row],[Order Date]])</f>
        <v>202311</v>
      </c>
    </row>
    <row r="2549" spans="1:19" x14ac:dyDescent="0.3">
      <c r="A2549" t="s">
        <v>7996</v>
      </c>
      <c r="B2549" s="3">
        <v>45246</v>
      </c>
      <c r="C2549" t="s">
        <v>7997</v>
      </c>
      <c r="D2549" t="s">
        <v>23</v>
      </c>
      <c r="E2549" t="s">
        <v>26</v>
      </c>
      <c r="F2549" t="s">
        <v>91</v>
      </c>
      <c r="G2549">
        <v>4</v>
      </c>
      <c r="H2549" s="5">
        <v>735.29</v>
      </c>
      <c r="I2549" s="5">
        <v>0.26</v>
      </c>
      <c r="J2549" s="5">
        <v>2176.4584</v>
      </c>
      <c r="K2549" s="5">
        <v>318.84922188826431</v>
      </c>
      <c r="L2549">
        <f>YEAR(SalesData[Order Date])</f>
        <v>2023</v>
      </c>
      <c r="M2549">
        <f>MONTH(SalesData[Order Date])</f>
        <v>11</v>
      </c>
      <c r="N2549" t="str">
        <f>TEXT(SalesData[[#This Row],[Order Date]], "mmmm")</f>
        <v>November</v>
      </c>
      <c r="O2549" s="7">
        <f>IF(SalesData[Sales]=0,0,SalesData[Profit]/SalesData[Sales])</f>
        <v>0.14649911153287576</v>
      </c>
      <c r="P2549" s="8">
        <f t="shared" si="39"/>
        <v>8.8400495042772245E-5</v>
      </c>
      <c r="Q2549" t="str">
        <f>IF(SalesData[[#This Row],[Discount]]&gt;0, "Yes", "No")</f>
        <v>Yes</v>
      </c>
      <c r="R2549" t="str">
        <f>TEXT(SalesData[[#This Row],[Order Date]],"mmm-yyyy")</f>
        <v>Nov-2023</v>
      </c>
      <c r="S2549">
        <f>YEAR(SalesData[[#This Row],[Order Date]])*100 + MONTH(SalesData[[#This Row],[Order Date]])</f>
        <v>202311</v>
      </c>
    </row>
    <row r="2550" spans="1:19" x14ac:dyDescent="0.3">
      <c r="A2550" t="s">
        <v>8042</v>
      </c>
      <c r="B2550" s="3">
        <v>45250</v>
      </c>
      <c r="C2550" t="s">
        <v>8043</v>
      </c>
      <c r="D2550" t="s">
        <v>30</v>
      </c>
      <c r="E2550" t="s">
        <v>14</v>
      </c>
      <c r="F2550" t="s">
        <v>39</v>
      </c>
      <c r="G2550">
        <v>1</v>
      </c>
      <c r="H2550" s="5">
        <v>325.98</v>
      </c>
      <c r="I2550" s="5">
        <v>0.04</v>
      </c>
      <c r="J2550" s="5">
        <v>312.94080000000002</v>
      </c>
      <c r="K2550" s="5">
        <v>45.584472600356769</v>
      </c>
      <c r="L2550">
        <f>YEAR(SalesData[Order Date])</f>
        <v>2023</v>
      </c>
      <c r="M2550">
        <f>MONTH(SalesData[Order Date])</f>
        <v>11</v>
      </c>
      <c r="N2550" t="str">
        <f>TEXT(SalesData[[#This Row],[Order Date]], "mmmm")</f>
        <v>November</v>
      </c>
      <c r="O2550" s="7">
        <f>IF(SalesData[Sales]=0,0,SalesData[Profit]/SalesData[Sales])</f>
        <v>0.14566484331974855</v>
      </c>
      <c r="P2550" s="8">
        <f t="shared" si="39"/>
        <v>1.2270691453463402E-4</v>
      </c>
      <c r="Q2550" t="str">
        <f>IF(SalesData[[#This Row],[Discount]]&gt;0, "Yes", "No")</f>
        <v>Yes</v>
      </c>
      <c r="R2550" t="str">
        <f>TEXT(SalesData[[#This Row],[Order Date]],"mmm-yyyy")</f>
        <v>Nov-2023</v>
      </c>
      <c r="S2550">
        <f>YEAR(SalesData[[#This Row],[Order Date]])*100 + MONTH(SalesData[[#This Row],[Order Date]])</f>
        <v>202311</v>
      </c>
    </row>
    <row r="2551" spans="1:19" x14ac:dyDescent="0.3">
      <c r="A2551" t="s">
        <v>8044</v>
      </c>
      <c r="B2551" s="3">
        <v>45259</v>
      </c>
      <c r="C2551" t="s">
        <v>6577</v>
      </c>
      <c r="D2551" t="s">
        <v>13</v>
      </c>
      <c r="E2551" t="s">
        <v>26</v>
      </c>
      <c r="F2551" t="s">
        <v>39</v>
      </c>
      <c r="G2551">
        <v>1</v>
      </c>
      <c r="H2551" s="5">
        <v>161.33000000000001</v>
      </c>
      <c r="I2551" s="5">
        <v>0.16</v>
      </c>
      <c r="J2551" s="5">
        <v>135.5172</v>
      </c>
      <c r="K2551" s="5">
        <v>12.69901878280282</v>
      </c>
      <c r="L2551">
        <f>YEAR(SalesData[Order Date])</f>
        <v>2023</v>
      </c>
      <c r="M2551">
        <f>MONTH(SalesData[Order Date])</f>
        <v>11</v>
      </c>
      <c r="N2551" t="str">
        <f>TEXT(SalesData[[#This Row],[Order Date]], "mmmm")</f>
        <v>November</v>
      </c>
      <c r="O2551" s="7">
        <f>IF(SalesData[Sales]=0,0,SalesData[Profit]/SalesData[Sales])</f>
        <v>9.3707800801690264E-2</v>
      </c>
      <c r="P2551" s="8">
        <f t="shared" si="39"/>
        <v>9.9175602801710784E-4</v>
      </c>
      <c r="Q2551" t="str">
        <f>IF(SalesData[[#This Row],[Discount]]&gt;0, "Yes", "No")</f>
        <v>Yes</v>
      </c>
      <c r="R2551" t="str">
        <f>TEXT(SalesData[[#This Row],[Order Date]],"mmm-yyyy")</f>
        <v>Nov-2023</v>
      </c>
      <c r="S2551">
        <f>YEAR(SalesData[[#This Row],[Order Date]])*100 + MONTH(SalesData[[#This Row],[Order Date]])</f>
        <v>202311</v>
      </c>
    </row>
    <row r="2552" spans="1:19" x14ac:dyDescent="0.3">
      <c r="A2552" t="s">
        <v>8047</v>
      </c>
      <c r="B2552" s="3">
        <v>45231</v>
      </c>
      <c r="C2552" t="s">
        <v>8048</v>
      </c>
      <c r="D2552" t="s">
        <v>13</v>
      </c>
      <c r="E2552" t="s">
        <v>19</v>
      </c>
      <c r="F2552" t="s">
        <v>31</v>
      </c>
      <c r="G2552">
        <v>5</v>
      </c>
      <c r="H2552" s="5">
        <v>473.72</v>
      </c>
      <c r="I2552" s="5">
        <v>0.28999999999999998</v>
      </c>
      <c r="J2552" s="5">
        <v>1681.7059999999999</v>
      </c>
      <c r="K2552" s="5">
        <v>297.24071861719398</v>
      </c>
      <c r="L2552">
        <f>YEAR(SalesData[Order Date])</f>
        <v>2023</v>
      </c>
      <c r="M2552">
        <f>MONTH(SalesData[Order Date])</f>
        <v>11</v>
      </c>
      <c r="N2552" t="str">
        <f>TEXT(SalesData[[#This Row],[Order Date]], "mmmm")</f>
        <v>November</v>
      </c>
      <c r="O2552" s="7">
        <f>IF(SalesData[Sales]=0,0,SalesData[Profit]/SalesData[Sales])</f>
        <v>0.17674951425349852</v>
      </c>
      <c r="P2552" s="8">
        <f t="shared" si="39"/>
        <v>1.2243519378535842E-4</v>
      </c>
      <c r="Q2552" t="str">
        <f>IF(SalesData[[#This Row],[Discount]]&gt;0, "Yes", "No")</f>
        <v>Yes</v>
      </c>
      <c r="R2552" t="str">
        <f>TEXT(SalesData[[#This Row],[Order Date]],"mmm-yyyy")</f>
        <v>Nov-2023</v>
      </c>
      <c r="S2552">
        <f>YEAR(SalesData[[#This Row],[Order Date]])*100 + MONTH(SalesData[[#This Row],[Order Date]])</f>
        <v>202311</v>
      </c>
    </row>
    <row r="2553" spans="1:19" x14ac:dyDescent="0.3">
      <c r="A2553" t="s">
        <v>8148</v>
      </c>
      <c r="B2553" s="3">
        <v>45237</v>
      </c>
      <c r="C2553" t="s">
        <v>8149</v>
      </c>
      <c r="D2553" t="s">
        <v>30</v>
      </c>
      <c r="E2553" t="s">
        <v>26</v>
      </c>
      <c r="F2553" t="s">
        <v>34</v>
      </c>
      <c r="G2553">
        <v>6</v>
      </c>
      <c r="H2553" s="5">
        <v>368.36</v>
      </c>
      <c r="I2553" s="5">
        <v>0.01</v>
      </c>
      <c r="J2553" s="5">
        <v>2188.0583999999999</v>
      </c>
      <c r="K2553" s="5">
        <v>138.100221338739</v>
      </c>
      <c r="L2553">
        <f>YEAR(SalesData[Order Date])</f>
        <v>2023</v>
      </c>
      <c r="M2553">
        <f>MONTH(SalesData[Order Date])</f>
        <v>11</v>
      </c>
      <c r="N2553" t="str">
        <f>TEXT(SalesData[[#This Row],[Order Date]], "mmmm")</f>
        <v>November</v>
      </c>
      <c r="O2553" s="7">
        <f>IF(SalesData[Sales]=0,0,SalesData[Profit]/SalesData[Sales])</f>
        <v>6.3115418372169135E-2</v>
      </c>
      <c r="P2553" s="8">
        <f t="shared" si="39"/>
        <v>4.5245593079234088E-6</v>
      </c>
      <c r="Q2553" t="str">
        <f>IF(SalesData[[#This Row],[Discount]]&gt;0, "Yes", "No")</f>
        <v>Yes</v>
      </c>
      <c r="R2553" t="str">
        <f>TEXT(SalesData[[#This Row],[Order Date]],"mmm-yyyy")</f>
        <v>Nov-2023</v>
      </c>
      <c r="S2553">
        <f>YEAR(SalesData[[#This Row],[Order Date]])*100 + MONTH(SalesData[[#This Row],[Order Date]])</f>
        <v>202311</v>
      </c>
    </row>
    <row r="2554" spans="1:19" x14ac:dyDescent="0.3">
      <c r="A2554" t="s">
        <v>8278</v>
      </c>
      <c r="B2554" s="3">
        <v>45235</v>
      </c>
      <c r="C2554" t="s">
        <v>8279</v>
      </c>
      <c r="D2554" t="s">
        <v>18</v>
      </c>
      <c r="E2554" t="s">
        <v>19</v>
      </c>
      <c r="F2554" t="s">
        <v>39</v>
      </c>
      <c r="G2554">
        <v>9</v>
      </c>
      <c r="H2554" s="5">
        <v>96.12</v>
      </c>
      <c r="I2554" s="5">
        <v>0.25</v>
      </c>
      <c r="J2554" s="5">
        <v>648.81000000000006</v>
      </c>
      <c r="K2554" s="5">
        <v>192.44623764440809</v>
      </c>
      <c r="L2554">
        <f>YEAR(SalesData[Order Date])</f>
        <v>2023</v>
      </c>
      <c r="M2554">
        <f>MONTH(SalesData[Order Date])</f>
        <v>11</v>
      </c>
      <c r="N2554" t="str">
        <f>TEXT(SalesData[[#This Row],[Order Date]], "mmmm")</f>
        <v>November</v>
      </c>
      <c r="O2554" s="7">
        <f>IF(SalesData[Sales]=0,0,SalesData[Profit]/SalesData[Sales])</f>
        <v>0.29661416692777248</v>
      </c>
      <c r="P2554" s="8">
        <f t="shared" si="39"/>
        <v>2.8899061358487077E-4</v>
      </c>
      <c r="Q2554" t="str">
        <f>IF(SalesData[[#This Row],[Discount]]&gt;0, "Yes", "No")</f>
        <v>Yes</v>
      </c>
      <c r="R2554" t="str">
        <f>TEXT(SalesData[[#This Row],[Order Date]],"mmm-yyyy")</f>
        <v>Nov-2023</v>
      </c>
      <c r="S2554">
        <f>YEAR(SalesData[[#This Row],[Order Date]])*100 + MONTH(SalesData[[#This Row],[Order Date]])</f>
        <v>202311</v>
      </c>
    </row>
    <row r="2555" spans="1:19" x14ac:dyDescent="0.3">
      <c r="A2555" t="s">
        <v>8378</v>
      </c>
      <c r="B2555" s="3">
        <v>45232</v>
      </c>
      <c r="C2555" t="s">
        <v>8379</v>
      </c>
      <c r="D2555" t="s">
        <v>30</v>
      </c>
      <c r="E2555" t="s">
        <v>19</v>
      </c>
      <c r="F2555" t="s">
        <v>20</v>
      </c>
      <c r="G2555">
        <v>5</v>
      </c>
      <c r="H2555" s="5">
        <v>438.11</v>
      </c>
      <c r="I2555" s="5">
        <v>0.24</v>
      </c>
      <c r="J2555" s="5">
        <v>1664.818</v>
      </c>
      <c r="K2555" s="5">
        <v>107.3720608984856</v>
      </c>
      <c r="L2555">
        <f>YEAR(SalesData[Order Date])</f>
        <v>2023</v>
      </c>
      <c r="M2555">
        <f>MONTH(SalesData[Order Date])</f>
        <v>11</v>
      </c>
      <c r="N2555" t="str">
        <f>TEXT(SalesData[[#This Row],[Order Date]], "mmmm")</f>
        <v>November</v>
      </c>
      <c r="O2555" s="7">
        <f>IF(SalesData[Sales]=0,0,SalesData[Profit]/SalesData[Sales])</f>
        <v>6.4494774142570294E-2</v>
      </c>
      <c r="P2555" s="8">
        <f t="shared" si="39"/>
        <v>1.0956152564424458E-4</v>
      </c>
      <c r="Q2555" t="str">
        <f>IF(SalesData[[#This Row],[Discount]]&gt;0, "Yes", "No")</f>
        <v>Yes</v>
      </c>
      <c r="R2555" t="str">
        <f>TEXT(SalesData[[#This Row],[Order Date]],"mmm-yyyy")</f>
        <v>Nov-2023</v>
      </c>
      <c r="S2555">
        <f>YEAR(SalesData[[#This Row],[Order Date]])*100 + MONTH(SalesData[[#This Row],[Order Date]])</f>
        <v>202311</v>
      </c>
    </row>
    <row r="2556" spans="1:19" x14ac:dyDescent="0.3">
      <c r="A2556" t="s">
        <v>8431</v>
      </c>
      <c r="B2556" s="3">
        <v>45255</v>
      </c>
      <c r="C2556" t="s">
        <v>8432</v>
      </c>
      <c r="D2556" t="s">
        <v>18</v>
      </c>
      <c r="E2556" t="s">
        <v>26</v>
      </c>
      <c r="F2556" t="s">
        <v>62</v>
      </c>
      <c r="G2556">
        <v>9</v>
      </c>
      <c r="H2556" s="5">
        <v>748.93</v>
      </c>
      <c r="I2556" s="5">
        <v>0.22</v>
      </c>
      <c r="J2556" s="5">
        <v>5257.4885999999997</v>
      </c>
      <c r="K2556" s="5">
        <v>1533.8619803075751</v>
      </c>
      <c r="L2556">
        <f>YEAR(SalesData[Order Date])</f>
        <v>2023</v>
      </c>
      <c r="M2556">
        <f>MONTH(SalesData[Order Date])</f>
        <v>11</v>
      </c>
      <c r="N2556" t="str">
        <f>TEXT(SalesData[[#This Row],[Order Date]], "mmmm")</f>
        <v>November</v>
      </c>
      <c r="O2556" s="7">
        <f>IF(SalesData[Sales]=0,0,SalesData[Profit]/SalesData[Sales])</f>
        <v>0.2917480373248123</v>
      </c>
      <c r="P2556" s="8">
        <f t="shared" si="39"/>
        <v>3.2639157791041142E-5</v>
      </c>
      <c r="Q2556" t="str">
        <f>IF(SalesData[[#This Row],[Discount]]&gt;0, "Yes", "No")</f>
        <v>Yes</v>
      </c>
      <c r="R2556" t="str">
        <f>TEXT(SalesData[[#This Row],[Order Date]],"mmm-yyyy")</f>
        <v>Nov-2023</v>
      </c>
      <c r="S2556">
        <f>YEAR(SalesData[[#This Row],[Order Date]])*100 + MONTH(SalesData[[#This Row],[Order Date]])</f>
        <v>202311</v>
      </c>
    </row>
    <row r="2557" spans="1:19" x14ac:dyDescent="0.3">
      <c r="A2557" t="s">
        <v>8459</v>
      </c>
      <c r="B2557" s="3">
        <v>45231</v>
      </c>
      <c r="C2557" t="s">
        <v>8460</v>
      </c>
      <c r="D2557" t="s">
        <v>30</v>
      </c>
      <c r="E2557" t="s">
        <v>14</v>
      </c>
      <c r="F2557" t="s">
        <v>39</v>
      </c>
      <c r="G2557">
        <v>8</v>
      </c>
      <c r="H2557" s="5">
        <v>403.94</v>
      </c>
      <c r="I2557" s="5">
        <v>0.21</v>
      </c>
      <c r="J2557" s="5">
        <v>2552.9007999999999</v>
      </c>
      <c r="K2557" s="5">
        <v>585.34070293405625</v>
      </c>
      <c r="L2557">
        <f>YEAR(SalesData[Order Date])</f>
        <v>2023</v>
      </c>
      <c r="M2557">
        <f>MONTH(SalesData[Order Date])</f>
        <v>11</v>
      </c>
      <c r="N2557" t="str">
        <f>TEXT(SalesData[[#This Row],[Order Date]], "mmmm")</f>
        <v>November</v>
      </c>
      <c r="O2557" s="7">
        <f>IF(SalesData[Sales]=0,0,SalesData[Profit]/SalesData[Sales])</f>
        <v>0.22928454679243951</v>
      </c>
      <c r="P2557" s="8">
        <f t="shared" si="39"/>
        <v>6.4984898747338717E-5</v>
      </c>
      <c r="Q2557" t="str">
        <f>IF(SalesData[[#This Row],[Discount]]&gt;0, "Yes", "No")</f>
        <v>Yes</v>
      </c>
      <c r="R2557" t="str">
        <f>TEXT(SalesData[[#This Row],[Order Date]],"mmm-yyyy")</f>
        <v>Nov-2023</v>
      </c>
      <c r="S2557">
        <f>YEAR(SalesData[[#This Row],[Order Date]])*100 + MONTH(SalesData[[#This Row],[Order Date]])</f>
        <v>202311</v>
      </c>
    </row>
    <row r="2558" spans="1:19" x14ac:dyDescent="0.3">
      <c r="A2558" t="s">
        <v>8507</v>
      </c>
      <c r="B2558" s="3">
        <v>45250</v>
      </c>
      <c r="C2558" t="s">
        <v>8508</v>
      </c>
      <c r="D2558" t="s">
        <v>23</v>
      </c>
      <c r="E2558" t="s">
        <v>19</v>
      </c>
      <c r="F2558" t="s">
        <v>91</v>
      </c>
      <c r="G2558">
        <v>7</v>
      </c>
      <c r="H2558" s="5">
        <v>362.03</v>
      </c>
      <c r="I2558" s="5">
        <v>0.08</v>
      </c>
      <c r="J2558" s="5">
        <v>2331.4731999999999</v>
      </c>
      <c r="K2558" s="5">
        <v>267.74636333293529</v>
      </c>
      <c r="L2558">
        <f>YEAR(SalesData[Order Date])</f>
        <v>2023</v>
      </c>
      <c r="M2558">
        <f>MONTH(SalesData[Order Date])</f>
        <v>11</v>
      </c>
      <c r="N2558" t="str">
        <f>TEXT(SalesData[[#This Row],[Order Date]], "mmmm")</f>
        <v>November</v>
      </c>
      <c r="O2558" s="7">
        <f>IF(SalesData[Sales]=0,0,SalesData[Profit]/SalesData[Sales])</f>
        <v>0.11483999186991954</v>
      </c>
      <c r="P2558" s="8">
        <f t="shared" si="39"/>
        <v>3.1568023170929009E-5</v>
      </c>
      <c r="Q2558" t="str">
        <f>IF(SalesData[[#This Row],[Discount]]&gt;0, "Yes", "No")</f>
        <v>Yes</v>
      </c>
      <c r="R2558" t="str">
        <f>TEXT(SalesData[[#This Row],[Order Date]],"mmm-yyyy")</f>
        <v>Nov-2023</v>
      </c>
      <c r="S2558">
        <f>YEAR(SalesData[[#This Row],[Order Date]])*100 + MONTH(SalesData[[#This Row],[Order Date]])</f>
        <v>202311</v>
      </c>
    </row>
    <row r="2559" spans="1:19" x14ac:dyDescent="0.3">
      <c r="A2559" t="s">
        <v>8525</v>
      </c>
      <c r="B2559" s="3">
        <v>45232</v>
      </c>
      <c r="C2559" t="s">
        <v>8526</v>
      </c>
      <c r="D2559" t="s">
        <v>13</v>
      </c>
      <c r="E2559" t="s">
        <v>19</v>
      </c>
      <c r="F2559" t="s">
        <v>27</v>
      </c>
      <c r="G2559">
        <v>3</v>
      </c>
      <c r="H2559" s="5">
        <v>339.19</v>
      </c>
      <c r="I2559" s="5">
        <v>0.24</v>
      </c>
      <c r="J2559" s="5">
        <v>773.35320000000002</v>
      </c>
      <c r="K2559" s="5">
        <v>171.21118315092829</v>
      </c>
      <c r="L2559">
        <f>YEAR(SalesData[Order Date])</f>
        <v>2023</v>
      </c>
      <c r="M2559">
        <f>MONTH(SalesData[Order Date])</f>
        <v>11</v>
      </c>
      <c r="N2559" t="str">
        <f>TEXT(SalesData[[#This Row],[Order Date]], "mmmm")</f>
        <v>November</v>
      </c>
      <c r="O2559" s="7">
        <f>IF(SalesData[Sales]=0,0,SalesData[Profit]/SalesData[Sales])</f>
        <v>0.22138808393232004</v>
      </c>
      <c r="P2559" s="8">
        <f t="shared" si="39"/>
        <v>2.3585600990595241E-4</v>
      </c>
      <c r="Q2559" t="str">
        <f>IF(SalesData[[#This Row],[Discount]]&gt;0, "Yes", "No")</f>
        <v>Yes</v>
      </c>
      <c r="R2559" t="str">
        <f>TEXT(SalesData[[#This Row],[Order Date]],"mmm-yyyy")</f>
        <v>Nov-2023</v>
      </c>
      <c r="S2559">
        <f>YEAR(SalesData[[#This Row],[Order Date]])*100 + MONTH(SalesData[[#This Row],[Order Date]])</f>
        <v>202311</v>
      </c>
    </row>
    <row r="2560" spans="1:19" x14ac:dyDescent="0.3">
      <c r="A2560" t="s">
        <v>8555</v>
      </c>
      <c r="B2560" s="3">
        <v>45251</v>
      </c>
      <c r="C2560" t="s">
        <v>8556</v>
      </c>
      <c r="D2560" t="s">
        <v>30</v>
      </c>
      <c r="E2560" t="s">
        <v>26</v>
      </c>
      <c r="F2560" t="s">
        <v>62</v>
      </c>
      <c r="G2560">
        <v>5</v>
      </c>
      <c r="H2560" s="5">
        <v>390.09</v>
      </c>
      <c r="I2560" s="5">
        <v>0.17</v>
      </c>
      <c r="J2560" s="5">
        <v>1618.8734999999999</v>
      </c>
      <c r="K2560" s="5">
        <v>287.32952953676039</v>
      </c>
      <c r="L2560">
        <f>YEAR(SalesData[Order Date])</f>
        <v>2023</v>
      </c>
      <c r="M2560">
        <f>MONTH(SalesData[Order Date])</f>
        <v>11</v>
      </c>
      <c r="N2560" t="str">
        <f>TEXT(SalesData[[#This Row],[Order Date]], "mmmm")</f>
        <v>November</v>
      </c>
      <c r="O2560" s="7">
        <f>IF(SalesData[Sales]=0,0,SalesData[Profit]/SalesData[Sales])</f>
        <v>0.17748732654945579</v>
      </c>
      <c r="P2560" s="8">
        <f t="shared" si="39"/>
        <v>8.7159373477915366E-5</v>
      </c>
      <c r="Q2560" t="str">
        <f>IF(SalesData[[#This Row],[Discount]]&gt;0, "Yes", "No")</f>
        <v>Yes</v>
      </c>
      <c r="R2560" t="str">
        <f>TEXT(SalesData[[#This Row],[Order Date]],"mmm-yyyy")</f>
        <v>Nov-2023</v>
      </c>
      <c r="S2560">
        <f>YEAR(SalesData[[#This Row],[Order Date]])*100 + MONTH(SalesData[[#This Row],[Order Date]])</f>
        <v>202311</v>
      </c>
    </row>
    <row r="2561" spans="1:19" x14ac:dyDescent="0.3">
      <c r="A2561" t="s">
        <v>8569</v>
      </c>
      <c r="B2561" s="3">
        <v>45233</v>
      </c>
      <c r="C2561" t="s">
        <v>8570</v>
      </c>
      <c r="D2561" t="s">
        <v>13</v>
      </c>
      <c r="E2561" t="s">
        <v>26</v>
      </c>
      <c r="F2561" t="s">
        <v>44</v>
      </c>
      <c r="G2561">
        <v>2</v>
      </c>
      <c r="H2561" s="5">
        <v>917.41</v>
      </c>
      <c r="I2561" s="5">
        <v>0.14000000000000001</v>
      </c>
      <c r="J2561" s="5">
        <v>1577.9452000000001</v>
      </c>
      <c r="K2561" s="5">
        <v>318.62447077285748</v>
      </c>
      <c r="L2561">
        <f>YEAR(SalesData[Order Date])</f>
        <v>2023</v>
      </c>
      <c r="M2561">
        <f>MONTH(SalesData[Order Date])</f>
        <v>11</v>
      </c>
      <c r="N2561" t="str">
        <f>TEXT(SalesData[[#This Row],[Order Date]], "mmmm")</f>
        <v>November</v>
      </c>
      <c r="O2561" s="7">
        <f>IF(SalesData[Sales]=0,0,SalesData[Profit]/SalesData[Sales])</f>
        <v>0.20192366044958815</v>
      </c>
      <c r="P2561" s="8">
        <f t="shared" si="39"/>
        <v>7.6301762570715395E-5</v>
      </c>
      <c r="Q2561" t="str">
        <f>IF(SalesData[[#This Row],[Discount]]&gt;0, "Yes", "No")</f>
        <v>Yes</v>
      </c>
      <c r="R2561" t="str">
        <f>TEXT(SalesData[[#This Row],[Order Date]],"mmm-yyyy")</f>
        <v>Nov-2023</v>
      </c>
      <c r="S2561">
        <f>YEAR(SalesData[[#This Row],[Order Date]])*100 + MONTH(SalesData[[#This Row],[Order Date]])</f>
        <v>202311</v>
      </c>
    </row>
    <row r="2562" spans="1:19" x14ac:dyDescent="0.3">
      <c r="A2562" t="s">
        <v>8731</v>
      </c>
      <c r="B2562" s="3">
        <v>45252</v>
      </c>
      <c r="C2562" t="s">
        <v>8732</v>
      </c>
      <c r="D2562" t="s">
        <v>13</v>
      </c>
      <c r="E2562" t="s">
        <v>26</v>
      </c>
      <c r="F2562" t="s">
        <v>20</v>
      </c>
      <c r="G2562">
        <v>5</v>
      </c>
      <c r="H2562" s="5">
        <v>122.26</v>
      </c>
      <c r="I2562" s="5">
        <v>0.05</v>
      </c>
      <c r="J2562" s="5">
        <v>580.73500000000001</v>
      </c>
      <c r="K2562" s="5">
        <v>86.681292715979325</v>
      </c>
      <c r="L2562">
        <f>YEAR(SalesData[Order Date])</f>
        <v>2023</v>
      </c>
      <c r="M2562">
        <f>MONTH(SalesData[Order Date])</f>
        <v>11</v>
      </c>
      <c r="N2562" t="str">
        <f>TEXT(SalesData[[#This Row],[Order Date]], "mmmm")</f>
        <v>November</v>
      </c>
      <c r="O2562" s="7">
        <f>IF(SalesData[Sales]=0,0,SalesData[Profit]/SalesData[Sales])</f>
        <v>0.14926135451794592</v>
      </c>
      <c r="P2562" s="8">
        <f t="shared" ref="P2562:P2625" si="40">IF(H:H*G:G=0, 0, (I:I/(H:H*G:G)))</f>
        <v>8.1792900376247333E-5</v>
      </c>
      <c r="Q2562" t="str">
        <f>IF(SalesData[[#This Row],[Discount]]&gt;0, "Yes", "No")</f>
        <v>Yes</v>
      </c>
      <c r="R2562" t="str">
        <f>TEXT(SalesData[[#This Row],[Order Date]],"mmm-yyyy")</f>
        <v>Nov-2023</v>
      </c>
      <c r="S2562">
        <f>YEAR(SalesData[[#This Row],[Order Date]])*100 + MONTH(SalesData[[#This Row],[Order Date]])</f>
        <v>202311</v>
      </c>
    </row>
    <row r="2563" spans="1:19" x14ac:dyDescent="0.3">
      <c r="A2563" t="s">
        <v>8739</v>
      </c>
      <c r="B2563" s="3">
        <v>45233</v>
      </c>
      <c r="C2563" t="s">
        <v>8740</v>
      </c>
      <c r="D2563" t="s">
        <v>18</v>
      </c>
      <c r="E2563" t="s">
        <v>26</v>
      </c>
      <c r="F2563" t="s">
        <v>31</v>
      </c>
      <c r="G2563">
        <v>8</v>
      </c>
      <c r="H2563" s="5">
        <v>696.35</v>
      </c>
      <c r="I2563" s="5">
        <v>0.19</v>
      </c>
      <c r="J2563" s="5">
        <v>4512.3480000000009</v>
      </c>
      <c r="K2563" s="5">
        <v>569.27141211877893</v>
      </c>
      <c r="L2563">
        <f>YEAR(SalesData[Order Date])</f>
        <v>2023</v>
      </c>
      <c r="M2563">
        <f>MONTH(SalesData[Order Date])</f>
        <v>11</v>
      </c>
      <c r="N2563" t="str">
        <f>TEXT(SalesData[[#This Row],[Order Date]], "mmmm")</f>
        <v>November</v>
      </c>
      <c r="O2563" s="7">
        <f>IF(SalesData[Sales]=0,0,SalesData[Profit]/SalesData[Sales])</f>
        <v>0.12615857910754641</v>
      </c>
      <c r="P2563" s="8">
        <f t="shared" si="40"/>
        <v>3.4106412005457022E-5</v>
      </c>
      <c r="Q2563" t="str">
        <f>IF(SalesData[[#This Row],[Discount]]&gt;0, "Yes", "No")</f>
        <v>Yes</v>
      </c>
      <c r="R2563" t="str">
        <f>TEXT(SalesData[[#This Row],[Order Date]],"mmm-yyyy")</f>
        <v>Nov-2023</v>
      </c>
      <c r="S2563">
        <f>YEAR(SalesData[[#This Row],[Order Date]])*100 + MONTH(SalesData[[#This Row],[Order Date]])</f>
        <v>202311</v>
      </c>
    </row>
    <row r="2564" spans="1:19" x14ac:dyDescent="0.3">
      <c r="A2564" t="s">
        <v>8753</v>
      </c>
      <c r="B2564" s="3">
        <v>45233</v>
      </c>
      <c r="C2564" t="s">
        <v>8754</v>
      </c>
      <c r="D2564" t="s">
        <v>18</v>
      </c>
      <c r="E2564" t="s">
        <v>19</v>
      </c>
      <c r="F2564" t="s">
        <v>15</v>
      </c>
      <c r="G2564">
        <v>8</v>
      </c>
      <c r="H2564" s="5">
        <v>479.26</v>
      </c>
      <c r="I2564" s="5">
        <v>0.24</v>
      </c>
      <c r="J2564" s="5">
        <v>2913.9007999999999</v>
      </c>
      <c r="K2564" s="5">
        <v>603.38814470707837</v>
      </c>
      <c r="L2564">
        <f>YEAR(SalesData[Order Date])</f>
        <v>2023</v>
      </c>
      <c r="M2564">
        <f>MONTH(SalesData[Order Date])</f>
        <v>11</v>
      </c>
      <c r="N2564" t="str">
        <f>TEXT(SalesData[[#This Row],[Order Date]], "mmmm")</f>
        <v>November</v>
      </c>
      <c r="O2564" s="7">
        <f>IF(SalesData[Sales]=0,0,SalesData[Profit]/SalesData[Sales])</f>
        <v>0.20707230139992355</v>
      </c>
      <c r="P2564" s="8">
        <f t="shared" si="40"/>
        <v>6.2596502942035642E-5</v>
      </c>
      <c r="Q2564" t="str">
        <f>IF(SalesData[[#This Row],[Discount]]&gt;0, "Yes", "No")</f>
        <v>Yes</v>
      </c>
      <c r="R2564" t="str">
        <f>TEXT(SalesData[[#This Row],[Order Date]],"mmm-yyyy")</f>
        <v>Nov-2023</v>
      </c>
      <c r="S2564">
        <f>YEAR(SalesData[[#This Row],[Order Date]])*100 + MONTH(SalesData[[#This Row],[Order Date]])</f>
        <v>202311</v>
      </c>
    </row>
    <row r="2565" spans="1:19" x14ac:dyDescent="0.3">
      <c r="A2565" t="s">
        <v>8759</v>
      </c>
      <c r="B2565" s="3">
        <v>45248</v>
      </c>
      <c r="C2565" t="s">
        <v>8760</v>
      </c>
      <c r="D2565" t="s">
        <v>23</v>
      </c>
      <c r="E2565" t="s">
        <v>26</v>
      </c>
      <c r="F2565" t="s">
        <v>44</v>
      </c>
      <c r="G2565">
        <v>5</v>
      </c>
      <c r="H2565" s="5">
        <v>601.96</v>
      </c>
      <c r="I2565" s="5">
        <v>0.13</v>
      </c>
      <c r="J2565" s="5">
        <v>2618.5259999999998</v>
      </c>
      <c r="K2565" s="5">
        <v>137.12398215538221</v>
      </c>
      <c r="L2565">
        <f>YEAR(SalesData[Order Date])</f>
        <v>2023</v>
      </c>
      <c r="M2565">
        <f>MONTH(SalesData[Order Date])</f>
        <v>11</v>
      </c>
      <c r="N2565" t="str">
        <f>TEXT(SalesData[[#This Row],[Order Date]], "mmmm")</f>
        <v>November</v>
      </c>
      <c r="O2565" s="7">
        <f>IF(SalesData[Sales]=0,0,SalesData[Profit]/SalesData[Sales])</f>
        <v>5.236685912432499E-2</v>
      </c>
      <c r="P2565" s="8">
        <f t="shared" si="40"/>
        <v>4.3192238686955945E-5</v>
      </c>
      <c r="Q2565" t="str">
        <f>IF(SalesData[[#This Row],[Discount]]&gt;0, "Yes", "No")</f>
        <v>Yes</v>
      </c>
      <c r="R2565" t="str">
        <f>TEXT(SalesData[[#This Row],[Order Date]],"mmm-yyyy")</f>
        <v>Nov-2023</v>
      </c>
      <c r="S2565">
        <f>YEAR(SalesData[[#This Row],[Order Date]])*100 + MONTH(SalesData[[#This Row],[Order Date]])</f>
        <v>202311</v>
      </c>
    </row>
    <row r="2566" spans="1:19" x14ac:dyDescent="0.3">
      <c r="A2566" t="s">
        <v>8769</v>
      </c>
      <c r="B2566" s="3">
        <v>45254</v>
      </c>
      <c r="C2566" t="s">
        <v>8770</v>
      </c>
      <c r="D2566" t="s">
        <v>23</v>
      </c>
      <c r="E2566" t="s">
        <v>19</v>
      </c>
      <c r="F2566" t="s">
        <v>44</v>
      </c>
      <c r="G2566">
        <v>8</v>
      </c>
      <c r="H2566" s="5">
        <v>178.62</v>
      </c>
      <c r="I2566" s="5">
        <v>0.28999999999999998</v>
      </c>
      <c r="J2566" s="5">
        <v>1014.5616</v>
      </c>
      <c r="K2566" s="5">
        <v>91.127693746980412</v>
      </c>
      <c r="L2566">
        <f>YEAR(SalesData[Order Date])</f>
        <v>2023</v>
      </c>
      <c r="M2566">
        <f>MONTH(SalesData[Order Date])</f>
        <v>11</v>
      </c>
      <c r="N2566" t="str">
        <f>TEXT(SalesData[[#This Row],[Order Date]], "mmmm")</f>
        <v>November</v>
      </c>
      <c r="O2566" s="7">
        <f>IF(SalesData[Sales]=0,0,SalesData[Profit]/SalesData[Sales])</f>
        <v>8.9819774124094989E-2</v>
      </c>
      <c r="P2566" s="8">
        <f t="shared" si="40"/>
        <v>2.02944799014668E-4</v>
      </c>
      <c r="Q2566" t="str">
        <f>IF(SalesData[[#This Row],[Discount]]&gt;0, "Yes", "No")</f>
        <v>Yes</v>
      </c>
      <c r="R2566" t="str">
        <f>TEXT(SalesData[[#This Row],[Order Date]],"mmm-yyyy")</f>
        <v>Nov-2023</v>
      </c>
      <c r="S2566">
        <f>YEAR(SalesData[[#This Row],[Order Date]])*100 + MONTH(SalesData[[#This Row],[Order Date]])</f>
        <v>202311</v>
      </c>
    </row>
    <row r="2567" spans="1:19" x14ac:dyDescent="0.3">
      <c r="A2567" t="s">
        <v>8787</v>
      </c>
      <c r="B2567" s="3">
        <v>45257</v>
      </c>
      <c r="C2567" t="s">
        <v>5180</v>
      </c>
      <c r="D2567" t="s">
        <v>18</v>
      </c>
      <c r="E2567" t="s">
        <v>14</v>
      </c>
      <c r="F2567" t="s">
        <v>15</v>
      </c>
      <c r="G2567">
        <v>6</v>
      </c>
      <c r="H2567" s="5">
        <v>505.54</v>
      </c>
      <c r="I2567" s="5">
        <v>0.26</v>
      </c>
      <c r="J2567" s="5">
        <v>2244.5976000000001</v>
      </c>
      <c r="K2567" s="5">
        <v>673.19782848661555</v>
      </c>
      <c r="L2567">
        <f>YEAR(SalesData[Order Date])</f>
        <v>2023</v>
      </c>
      <c r="M2567">
        <f>MONTH(SalesData[Order Date])</f>
        <v>11</v>
      </c>
      <c r="N2567" t="str">
        <f>TEXT(SalesData[[#This Row],[Order Date]], "mmmm")</f>
        <v>November</v>
      </c>
      <c r="O2567" s="7">
        <f>IF(SalesData[Sales]=0,0,SalesData[Profit]/SalesData[Sales])</f>
        <v>0.29991916078258996</v>
      </c>
      <c r="P2567" s="8">
        <f t="shared" si="40"/>
        <v>8.5716923158075188E-5</v>
      </c>
      <c r="Q2567" t="str">
        <f>IF(SalesData[[#This Row],[Discount]]&gt;0, "Yes", "No")</f>
        <v>Yes</v>
      </c>
      <c r="R2567" t="str">
        <f>TEXT(SalesData[[#This Row],[Order Date]],"mmm-yyyy")</f>
        <v>Nov-2023</v>
      </c>
      <c r="S2567">
        <f>YEAR(SalesData[[#This Row],[Order Date]])*100 + MONTH(SalesData[[#This Row],[Order Date]])</f>
        <v>202311</v>
      </c>
    </row>
    <row r="2568" spans="1:19" x14ac:dyDescent="0.3">
      <c r="A2568" t="s">
        <v>9089</v>
      </c>
      <c r="B2568" s="3">
        <v>45258</v>
      </c>
      <c r="C2568" t="s">
        <v>9090</v>
      </c>
      <c r="D2568" t="s">
        <v>13</v>
      </c>
      <c r="E2568" t="s">
        <v>19</v>
      </c>
      <c r="F2568" t="s">
        <v>62</v>
      </c>
      <c r="G2568">
        <v>6</v>
      </c>
      <c r="H2568" s="5">
        <v>208</v>
      </c>
      <c r="I2568" s="5">
        <v>0.27</v>
      </c>
      <c r="J2568" s="5">
        <v>911.04</v>
      </c>
      <c r="K2568" s="5">
        <v>192.39361405665639</v>
      </c>
      <c r="L2568">
        <f>YEAR(SalesData[Order Date])</f>
        <v>2023</v>
      </c>
      <c r="M2568">
        <f>MONTH(SalesData[Order Date])</f>
        <v>11</v>
      </c>
      <c r="N2568" t="str">
        <f>TEXT(SalesData[[#This Row],[Order Date]], "mmmm")</f>
        <v>November</v>
      </c>
      <c r="O2568" s="7">
        <f>IF(SalesData[Sales]=0,0,SalesData[Profit]/SalesData[Sales])</f>
        <v>0.21118020510258209</v>
      </c>
      <c r="P2568" s="8">
        <f t="shared" si="40"/>
        <v>2.1634615384615385E-4</v>
      </c>
      <c r="Q2568" t="str">
        <f>IF(SalesData[[#This Row],[Discount]]&gt;0, "Yes", "No")</f>
        <v>Yes</v>
      </c>
      <c r="R2568" t="str">
        <f>TEXT(SalesData[[#This Row],[Order Date]],"mmm-yyyy")</f>
        <v>Nov-2023</v>
      </c>
      <c r="S2568">
        <f>YEAR(SalesData[[#This Row],[Order Date]])*100 + MONTH(SalesData[[#This Row],[Order Date]])</f>
        <v>202311</v>
      </c>
    </row>
    <row r="2569" spans="1:19" x14ac:dyDescent="0.3">
      <c r="A2569" t="s">
        <v>9093</v>
      </c>
      <c r="B2569" s="3">
        <v>45254</v>
      </c>
      <c r="C2569" t="s">
        <v>9094</v>
      </c>
      <c r="D2569" t="s">
        <v>13</v>
      </c>
      <c r="E2569" t="s">
        <v>26</v>
      </c>
      <c r="F2569" t="s">
        <v>39</v>
      </c>
      <c r="G2569">
        <v>5</v>
      </c>
      <c r="H2569" s="5">
        <v>348.22</v>
      </c>
      <c r="I2569" s="5">
        <v>0.19</v>
      </c>
      <c r="J2569" s="5">
        <v>1410.2909999999999</v>
      </c>
      <c r="K2569" s="5">
        <v>345.75535328564541</v>
      </c>
      <c r="L2569">
        <f>YEAR(SalesData[Order Date])</f>
        <v>2023</v>
      </c>
      <c r="M2569">
        <f>MONTH(SalesData[Order Date])</f>
        <v>11</v>
      </c>
      <c r="N2569" t="str">
        <f>TEXT(SalesData[[#This Row],[Order Date]], "mmmm")</f>
        <v>November</v>
      </c>
      <c r="O2569" s="7">
        <f>IF(SalesData[Sales]=0,0,SalesData[Profit]/SalesData[Sales])</f>
        <v>0.24516596453189124</v>
      </c>
      <c r="P2569" s="8">
        <f t="shared" si="40"/>
        <v>1.0912641433576474E-4</v>
      </c>
      <c r="Q2569" t="str">
        <f>IF(SalesData[[#This Row],[Discount]]&gt;0, "Yes", "No")</f>
        <v>Yes</v>
      </c>
      <c r="R2569" t="str">
        <f>TEXT(SalesData[[#This Row],[Order Date]],"mmm-yyyy")</f>
        <v>Nov-2023</v>
      </c>
      <c r="S2569">
        <f>YEAR(SalesData[[#This Row],[Order Date]])*100 + MONTH(SalesData[[#This Row],[Order Date]])</f>
        <v>202311</v>
      </c>
    </row>
    <row r="2570" spans="1:19" x14ac:dyDescent="0.3">
      <c r="A2570" t="s">
        <v>9103</v>
      </c>
      <c r="B2570" s="3">
        <v>45245</v>
      </c>
      <c r="C2570" t="s">
        <v>9104</v>
      </c>
      <c r="D2570" t="s">
        <v>23</v>
      </c>
      <c r="E2570" t="s">
        <v>19</v>
      </c>
      <c r="F2570" t="s">
        <v>20</v>
      </c>
      <c r="G2570">
        <v>5</v>
      </c>
      <c r="H2570" s="5">
        <v>464.72</v>
      </c>
      <c r="I2570" s="5">
        <v>0.02</v>
      </c>
      <c r="J2570" s="5">
        <v>2277.1280000000002</v>
      </c>
      <c r="K2570" s="5">
        <v>460.59026446527128</v>
      </c>
      <c r="L2570">
        <f>YEAR(SalesData[Order Date])</f>
        <v>2023</v>
      </c>
      <c r="M2570">
        <f>MONTH(SalesData[Order Date])</f>
        <v>11</v>
      </c>
      <c r="N2570" t="str">
        <f>TEXT(SalesData[[#This Row],[Order Date]], "mmmm")</f>
        <v>November</v>
      </c>
      <c r="O2570" s="7">
        <f>IF(SalesData[Sales]=0,0,SalesData[Profit]/SalesData[Sales])</f>
        <v>0.20226806067347608</v>
      </c>
      <c r="P2570" s="8">
        <f t="shared" si="40"/>
        <v>8.607333448097778E-6</v>
      </c>
      <c r="Q2570" t="str">
        <f>IF(SalesData[[#This Row],[Discount]]&gt;0, "Yes", "No")</f>
        <v>Yes</v>
      </c>
      <c r="R2570" t="str">
        <f>TEXT(SalesData[[#This Row],[Order Date]],"mmm-yyyy")</f>
        <v>Nov-2023</v>
      </c>
      <c r="S2570">
        <f>YEAR(SalesData[[#This Row],[Order Date]])*100 + MONTH(SalesData[[#This Row],[Order Date]])</f>
        <v>202311</v>
      </c>
    </row>
    <row r="2571" spans="1:19" x14ac:dyDescent="0.3">
      <c r="A2571" t="s">
        <v>9115</v>
      </c>
      <c r="B2571" s="3">
        <v>45241</v>
      </c>
      <c r="C2571" t="s">
        <v>9116</v>
      </c>
      <c r="D2571" t="s">
        <v>13</v>
      </c>
      <c r="E2571" t="s">
        <v>14</v>
      </c>
      <c r="F2571" t="s">
        <v>39</v>
      </c>
      <c r="G2571">
        <v>8</v>
      </c>
      <c r="H2571" s="5">
        <v>674.71</v>
      </c>
      <c r="I2571" s="5">
        <v>0.19</v>
      </c>
      <c r="J2571" s="5">
        <v>4372.1208000000006</v>
      </c>
      <c r="K2571" s="5">
        <v>1189.323666154701</v>
      </c>
      <c r="L2571">
        <f>YEAR(SalesData[Order Date])</f>
        <v>2023</v>
      </c>
      <c r="M2571">
        <f>MONTH(SalesData[Order Date])</f>
        <v>11</v>
      </c>
      <c r="N2571" t="str">
        <f>TEXT(SalesData[[#This Row],[Order Date]], "mmmm")</f>
        <v>November</v>
      </c>
      <c r="O2571" s="7">
        <f>IF(SalesData[Sales]=0,0,SalesData[Profit]/SalesData[Sales])</f>
        <v>0.27202442946102973</v>
      </c>
      <c r="P2571" s="8">
        <f t="shared" si="40"/>
        <v>3.5200308280594623E-5</v>
      </c>
      <c r="Q2571" t="str">
        <f>IF(SalesData[[#This Row],[Discount]]&gt;0, "Yes", "No")</f>
        <v>Yes</v>
      </c>
      <c r="R2571" t="str">
        <f>TEXT(SalesData[[#This Row],[Order Date]],"mmm-yyyy")</f>
        <v>Nov-2023</v>
      </c>
      <c r="S2571">
        <f>YEAR(SalesData[[#This Row],[Order Date]])*100 + MONTH(SalesData[[#This Row],[Order Date]])</f>
        <v>202311</v>
      </c>
    </row>
    <row r="2572" spans="1:19" x14ac:dyDescent="0.3">
      <c r="A2572" t="s">
        <v>9119</v>
      </c>
      <c r="B2572" s="3">
        <v>45249</v>
      </c>
      <c r="C2572" t="s">
        <v>9120</v>
      </c>
      <c r="D2572" t="s">
        <v>30</v>
      </c>
      <c r="E2572" t="s">
        <v>26</v>
      </c>
      <c r="F2572" t="s">
        <v>53</v>
      </c>
      <c r="G2572">
        <v>3</v>
      </c>
      <c r="H2572" s="5">
        <v>254.48</v>
      </c>
      <c r="I2572" s="5">
        <v>0.12</v>
      </c>
      <c r="J2572" s="5">
        <v>671.82719999999995</v>
      </c>
      <c r="K2572" s="5">
        <v>156.57129002717281</v>
      </c>
      <c r="L2572">
        <f>YEAR(SalesData[Order Date])</f>
        <v>2023</v>
      </c>
      <c r="M2572">
        <f>MONTH(SalesData[Order Date])</f>
        <v>11</v>
      </c>
      <c r="N2572" t="str">
        <f>TEXT(SalesData[[#This Row],[Order Date]], "mmmm")</f>
        <v>November</v>
      </c>
      <c r="O2572" s="7">
        <f>IF(SalesData[Sales]=0,0,SalesData[Profit]/SalesData[Sales])</f>
        <v>0.23305291900532282</v>
      </c>
      <c r="P2572" s="8">
        <f t="shared" si="40"/>
        <v>1.5718327569946559E-4</v>
      </c>
      <c r="Q2572" t="str">
        <f>IF(SalesData[[#This Row],[Discount]]&gt;0, "Yes", "No")</f>
        <v>Yes</v>
      </c>
      <c r="R2572" t="str">
        <f>TEXT(SalesData[[#This Row],[Order Date]],"mmm-yyyy")</f>
        <v>Nov-2023</v>
      </c>
      <c r="S2572">
        <f>YEAR(SalesData[[#This Row],[Order Date]])*100 + MONTH(SalesData[[#This Row],[Order Date]])</f>
        <v>202311</v>
      </c>
    </row>
    <row r="2573" spans="1:19" x14ac:dyDescent="0.3">
      <c r="A2573" t="s">
        <v>9180</v>
      </c>
      <c r="B2573" s="3">
        <v>45233</v>
      </c>
      <c r="C2573" t="s">
        <v>9181</v>
      </c>
      <c r="D2573" t="s">
        <v>23</v>
      </c>
      <c r="E2573" t="s">
        <v>26</v>
      </c>
      <c r="F2573" t="s">
        <v>20</v>
      </c>
      <c r="G2573">
        <v>8</v>
      </c>
      <c r="H2573" s="5">
        <v>710.97</v>
      </c>
      <c r="I2573" s="5">
        <v>0.17</v>
      </c>
      <c r="J2573" s="5">
        <v>4720.8407999999999</v>
      </c>
      <c r="K2573" s="5">
        <v>505.60974706839392</v>
      </c>
      <c r="L2573">
        <f>YEAR(SalesData[Order Date])</f>
        <v>2023</v>
      </c>
      <c r="M2573">
        <f>MONTH(SalesData[Order Date])</f>
        <v>11</v>
      </c>
      <c r="N2573" t="str">
        <f>TEXT(SalesData[[#This Row],[Order Date]], "mmmm")</f>
        <v>November</v>
      </c>
      <c r="O2573" s="7">
        <f>IF(SalesData[Sales]=0,0,SalesData[Profit]/SalesData[Sales])</f>
        <v>0.10710163051217357</v>
      </c>
      <c r="P2573" s="8">
        <f t="shared" si="40"/>
        <v>2.9888743547547716E-5</v>
      </c>
      <c r="Q2573" t="str">
        <f>IF(SalesData[[#This Row],[Discount]]&gt;0, "Yes", "No")</f>
        <v>Yes</v>
      </c>
      <c r="R2573" t="str">
        <f>TEXT(SalesData[[#This Row],[Order Date]],"mmm-yyyy")</f>
        <v>Nov-2023</v>
      </c>
      <c r="S2573">
        <f>YEAR(SalesData[[#This Row],[Order Date]])*100 + MONTH(SalesData[[#This Row],[Order Date]])</f>
        <v>202311</v>
      </c>
    </row>
    <row r="2574" spans="1:19" x14ac:dyDescent="0.3">
      <c r="A2574" t="s">
        <v>9184</v>
      </c>
      <c r="B2574" s="3">
        <v>45255</v>
      </c>
      <c r="C2574" t="s">
        <v>9185</v>
      </c>
      <c r="D2574" t="s">
        <v>18</v>
      </c>
      <c r="E2574" t="s">
        <v>14</v>
      </c>
      <c r="F2574" t="s">
        <v>15</v>
      </c>
      <c r="G2574">
        <v>1</v>
      </c>
      <c r="H2574" s="5">
        <v>820.03</v>
      </c>
      <c r="I2574" s="5">
        <v>0.11</v>
      </c>
      <c r="J2574" s="5">
        <v>729.82669999999996</v>
      </c>
      <c r="K2574" s="5">
        <v>122.2534750472897</v>
      </c>
      <c r="L2574">
        <f>YEAR(SalesData[Order Date])</f>
        <v>2023</v>
      </c>
      <c r="M2574">
        <f>MONTH(SalesData[Order Date])</f>
        <v>11</v>
      </c>
      <c r="N2574" t="str">
        <f>TEXT(SalesData[[#This Row],[Order Date]], "mmmm")</f>
        <v>November</v>
      </c>
      <c r="O2574" s="7">
        <f>IF(SalesData[Sales]=0,0,SalesData[Profit]/SalesData[Sales])</f>
        <v>0.16751028024500844</v>
      </c>
      <c r="P2574" s="8">
        <f t="shared" si="40"/>
        <v>1.3414143384998112E-4</v>
      </c>
      <c r="Q2574" t="str">
        <f>IF(SalesData[[#This Row],[Discount]]&gt;0, "Yes", "No")</f>
        <v>Yes</v>
      </c>
      <c r="R2574" t="str">
        <f>TEXT(SalesData[[#This Row],[Order Date]],"mmm-yyyy")</f>
        <v>Nov-2023</v>
      </c>
      <c r="S2574">
        <f>YEAR(SalesData[[#This Row],[Order Date]])*100 + MONTH(SalesData[[#This Row],[Order Date]])</f>
        <v>202311</v>
      </c>
    </row>
    <row r="2575" spans="1:19" x14ac:dyDescent="0.3">
      <c r="A2575" t="s">
        <v>9198</v>
      </c>
      <c r="B2575" s="3">
        <v>45256</v>
      </c>
      <c r="C2575" t="s">
        <v>9199</v>
      </c>
      <c r="D2575" t="s">
        <v>23</v>
      </c>
      <c r="E2575" t="s">
        <v>14</v>
      </c>
      <c r="F2575" t="s">
        <v>39</v>
      </c>
      <c r="G2575">
        <v>7</v>
      </c>
      <c r="H2575" s="5">
        <v>873.04</v>
      </c>
      <c r="I2575" s="5">
        <v>0.21</v>
      </c>
      <c r="J2575" s="5">
        <v>4827.9111999999996</v>
      </c>
      <c r="K2575" s="5">
        <v>463.1101853762579</v>
      </c>
      <c r="L2575">
        <f>YEAR(SalesData[Order Date])</f>
        <v>2023</v>
      </c>
      <c r="M2575">
        <f>MONTH(SalesData[Order Date])</f>
        <v>11</v>
      </c>
      <c r="N2575" t="str">
        <f>TEXT(SalesData[[#This Row],[Order Date]], "mmmm")</f>
        <v>November</v>
      </c>
      <c r="O2575" s="7">
        <f>IF(SalesData[Sales]=0,0,SalesData[Profit]/SalesData[Sales])</f>
        <v>9.5923509400143478E-2</v>
      </c>
      <c r="P2575" s="8">
        <f t="shared" si="40"/>
        <v>3.4362686703931092E-5</v>
      </c>
      <c r="Q2575" t="str">
        <f>IF(SalesData[[#This Row],[Discount]]&gt;0, "Yes", "No")</f>
        <v>Yes</v>
      </c>
      <c r="R2575" t="str">
        <f>TEXT(SalesData[[#This Row],[Order Date]],"mmm-yyyy")</f>
        <v>Nov-2023</v>
      </c>
      <c r="S2575">
        <f>YEAR(SalesData[[#This Row],[Order Date]])*100 + MONTH(SalesData[[#This Row],[Order Date]])</f>
        <v>202311</v>
      </c>
    </row>
    <row r="2576" spans="1:19" x14ac:dyDescent="0.3">
      <c r="A2576" t="s">
        <v>9218</v>
      </c>
      <c r="B2576" s="3">
        <v>45232</v>
      </c>
      <c r="C2576" t="s">
        <v>9219</v>
      </c>
      <c r="D2576" t="s">
        <v>13</v>
      </c>
      <c r="E2576" t="s">
        <v>19</v>
      </c>
      <c r="F2576" t="s">
        <v>27</v>
      </c>
      <c r="G2576">
        <v>2</v>
      </c>
      <c r="H2576" s="5">
        <v>925.49</v>
      </c>
      <c r="I2576" s="5">
        <v>0.2</v>
      </c>
      <c r="J2576" s="5">
        <v>1480.7840000000001</v>
      </c>
      <c r="K2576" s="5">
        <v>158.83751624624171</v>
      </c>
      <c r="L2576">
        <f>YEAR(SalesData[Order Date])</f>
        <v>2023</v>
      </c>
      <c r="M2576">
        <f>MONTH(SalesData[Order Date])</f>
        <v>11</v>
      </c>
      <c r="N2576" t="str">
        <f>TEXT(SalesData[[#This Row],[Order Date]], "mmmm")</f>
        <v>November</v>
      </c>
      <c r="O2576" s="7">
        <f>IF(SalesData[Sales]=0,0,SalesData[Profit]/SalesData[Sales])</f>
        <v>0.10726582421625415</v>
      </c>
      <c r="P2576" s="8">
        <f t="shared" si="40"/>
        <v>1.0805087034976067E-4</v>
      </c>
      <c r="Q2576" t="str">
        <f>IF(SalesData[[#This Row],[Discount]]&gt;0, "Yes", "No")</f>
        <v>Yes</v>
      </c>
      <c r="R2576" t="str">
        <f>TEXT(SalesData[[#This Row],[Order Date]],"mmm-yyyy")</f>
        <v>Nov-2023</v>
      </c>
      <c r="S2576">
        <f>YEAR(SalesData[[#This Row],[Order Date]])*100 + MONTH(SalesData[[#This Row],[Order Date]])</f>
        <v>202311</v>
      </c>
    </row>
    <row r="2577" spans="1:19" x14ac:dyDescent="0.3">
      <c r="A2577" t="s">
        <v>9232</v>
      </c>
      <c r="B2577" s="3">
        <v>45238</v>
      </c>
      <c r="C2577" t="s">
        <v>9233</v>
      </c>
      <c r="D2577" t="s">
        <v>23</v>
      </c>
      <c r="E2577" t="s">
        <v>19</v>
      </c>
      <c r="F2577" t="s">
        <v>39</v>
      </c>
      <c r="G2577">
        <v>5</v>
      </c>
      <c r="H2577" s="5">
        <v>354.22</v>
      </c>
      <c r="I2577" s="5">
        <v>0.16</v>
      </c>
      <c r="J2577" s="5">
        <v>1487.7239999999999</v>
      </c>
      <c r="K2577" s="5">
        <v>202.09272214633259</v>
      </c>
      <c r="L2577">
        <f>YEAR(SalesData[Order Date])</f>
        <v>2023</v>
      </c>
      <c r="M2577">
        <f>MONTH(SalesData[Order Date])</f>
        <v>11</v>
      </c>
      <c r="N2577" t="str">
        <f>TEXT(SalesData[[#This Row],[Order Date]], "mmmm")</f>
        <v>November</v>
      </c>
      <c r="O2577" s="7">
        <f>IF(SalesData[Sales]=0,0,SalesData[Profit]/SalesData[Sales])</f>
        <v>0.13584019760811319</v>
      </c>
      <c r="P2577" s="8">
        <f t="shared" si="40"/>
        <v>9.0339337135113761E-5</v>
      </c>
      <c r="Q2577" t="str">
        <f>IF(SalesData[[#This Row],[Discount]]&gt;0, "Yes", "No")</f>
        <v>Yes</v>
      </c>
      <c r="R2577" t="str">
        <f>TEXT(SalesData[[#This Row],[Order Date]],"mmm-yyyy")</f>
        <v>Nov-2023</v>
      </c>
      <c r="S2577">
        <f>YEAR(SalesData[[#This Row],[Order Date]])*100 + MONTH(SalesData[[#This Row],[Order Date]])</f>
        <v>202311</v>
      </c>
    </row>
    <row r="2578" spans="1:19" x14ac:dyDescent="0.3">
      <c r="A2578" t="s">
        <v>9251</v>
      </c>
      <c r="B2578" s="3">
        <v>45231</v>
      </c>
      <c r="C2578" t="s">
        <v>9252</v>
      </c>
      <c r="D2578" t="s">
        <v>23</v>
      </c>
      <c r="E2578" t="s">
        <v>26</v>
      </c>
      <c r="F2578" t="s">
        <v>15</v>
      </c>
      <c r="G2578">
        <v>5</v>
      </c>
      <c r="H2578" s="5">
        <v>292.87</v>
      </c>
      <c r="I2578" s="5">
        <v>0.08</v>
      </c>
      <c r="J2578" s="5">
        <v>1347.202</v>
      </c>
      <c r="K2578" s="5">
        <v>169.8835445910137</v>
      </c>
      <c r="L2578">
        <f>YEAR(SalesData[Order Date])</f>
        <v>2023</v>
      </c>
      <c r="M2578">
        <f>MONTH(SalesData[Order Date])</f>
        <v>11</v>
      </c>
      <c r="N2578" t="str">
        <f>TEXT(SalesData[[#This Row],[Order Date]], "mmmm")</f>
        <v>November</v>
      </c>
      <c r="O2578" s="7">
        <f>IF(SalesData[Sales]=0,0,SalesData[Profit]/SalesData[Sales])</f>
        <v>0.12610101869728052</v>
      </c>
      <c r="P2578" s="8">
        <f t="shared" si="40"/>
        <v>5.4631747874483567E-5</v>
      </c>
      <c r="Q2578" t="str">
        <f>IF(SalesData[[#This Row],[Discount]]&gt;0, "Yes", "No")</f>
        <v>Yes</v>
      </c>
      <c r="R2578" t="str">
        <f>TEXT(SalesData[[#This Row],[Order Date]],"mmm-yyyy")</f>
        <v>Nov-2023</v>
      </c>
      <c r="S2578">
        <f>YEAR(SalesData[[#This Row],[Order Date]])*100 + MONTH(SalesData[[#This Row],[Order Date]])</f>
        <v>202311</v>
      </c>
    </row>
    <row r="2579" spans="1:19" x14ac:dyDescent="0.3">
      <c r="A2579" t="s">
        <v>9257</v>
      </c>
      <c r="B2579" s="3">
        <v>45245</v>
      </c>
      <c r="C2579" t="s">
        <v>9258</v>
      </c>
      <c r="D2579" t="s">
        <v>30</v>
      </c>
      <c r="E2579" t="s">
        <v>14</v>
      </c>
      <c r="F2579" t="s">
        <v>31</v>
      </c>
      <c r="G2579">
        <v>2</v>
      </c>
      <c r="H2579" s="5">
        <v>482.36</v>
      </c>
      <c r="I2579" s="5">
        <v>0.06</v>
      </c>
      <c r="J2579" s="5">
        <v>906.83679999999993</v>
      </c>
      <c r="K2579" s="5">
        <v>236.8625866843189</v>
      </c>
      <c r="L2579">
        <f>YEAR(SalesData[Order Date])</f>
        <v>2023</v>
      </c>
      <c r="M2579">
        <f>MONTH(SalesData[Order Date])</f>
        <v>11</v>
      </c>
      <c r="N2579" t="str">
        <f>TEXT(SalesData[[#This Row],[Order Date]], "mmmm")</f>
        <v>November</v>
      </c>
      <c r="O2579" s="7">
        <f>IF(SalesData[Sales]=0,0,SalesData[Profit]/SalesData[Sales])</f>
        <v>0.26119648726685873</v>
      </c>
      <c r="P2579" s="8">
        <f t="shared" si="40"/>
        <v>6.2194211792022553E-5</v>
      </c>
      <c r="Q2579" t="str">
        <f>IF(SalesData[[#This Row],[Discount]]&gt;0, "Yes", "No")</f>
        <v>Yes</v>
      </c>
      <c r="R2579" t="str">
        <f>TEXT(SalesData[[#This Row],[Order Date]],"mmm-yyyy")</f>
        <v>Nov-2023</v>
      </c>
      <c r="S2579">
        <f>YEAR(SalesData[[#This Row],[Order Date]])*100 + MONTH(SalesData[[#This Row],[Order Date]])</f>
        <v>202311</v>
      </c>
    </row>
    <row r="2580" spans="1:19" x14ac:dyDescent="0.3">
      <c r="A2580" t="s">
        <v>9297</v>
      </c>
      <c r="B2580" s="3">
        <v>45251</v>
      </c>
      <c r="C2580" t="s">
        <v>9298</v>
      </c>
      <c r="D2580" t="s">
        <v>30</v>
      </c>
      <c r="E2580" t="s">
        <v>19</v>
      </c>
      <c r="F2580" t="s">
        <v>20</v>
      </c>
      <c r="G2580">
        <v>6</v>
      </c>
      <c r="H2580" s="5">
        <v>558.16</v>
      </c>
      <c r="I2580" s="5">
        <v>0.02</v>
      </c>
      <c r="J2580" s="5">
        <v>3281.9807999999998</v>
      </c>
      <c r="K2580" s="5">
        <v>335.76869940569782</v>
      </c>
      <c r="L2580">
        <f>YEAR(SalesData[Order Date])</f>
        <v>2023</v>
      </c>
      <c r="M2580">
        <f>MONTH(SalesData[Order Date])</f>
        <v>11</v>
      </c>
      <c r="N2580" t="str">
        <f>TEXT(SalesData[[#This Row],[Order Date]], "mmmm")</f>
        <v>November</v>
      </c>
      <c r="O2580" s="7">
        <f>IF(SalesData[Sales]=0,0,SalesData[Profit]/SalesData[Sales])</f>
        <v>0.10230672263704219</v>
      </c>
      <c r="P2580" s="8">
        <f t="shared" si="40"/>
        <v>5.9720032487697671E-6</v>
      </c>
      <c r="Q2580" t="str">
        <f>IF(SalesData[[#This Row],[Discount]]&gt;0, "Yes", "No")</f>
        <v>Yes</v>
      </c>
      <c r="R2580" t="str">
        <f>TEXT(SalesData[[#This Row],[Order Date]],"mmm-yyyy")</f>
        <v>Nov-2023</v>
      </c>
      <c r="S2580">
        <f>YEAR(SalesData[[#This Row],[Order Date]])*100 + MONTH(SalesData[[#This Row],[Order Date]])</f>
        <v>202311</v>
      </c>
    </row>
    <row r="2581" spans="1:19" x14ac:dyDescent="0.3">
      <c r="A2581" t="s">
        <v>9384</v>
      </c>
      <c r="B2581" s="3">
        <v>45258</v>
      </c>
      <c r="C2581" t="s">
        <v>9385</v>
      </c>
      <c r="D2581" t="s">
        <v>18</v>
      </c>
      <c r="E2581" t="s">
        <v>26</v>
      </c>
      <c r="F2581" t="s">
        <v>20</v>
      </c>
      <c r="G2581">
        <v>8</v>
      </c>
      <c r="H2581" s="5">
        <v>86.27</v>
      </c>
      <c r="I2581" s="5">
        <v>0.16</v>
      </c>
      <c r="J2581" s="5">
        <v>579.73439999999994</v>
      </c>
      <c r="K2581" s="5">
        <v>130.93233689128871</v>
      </c>
      <c r="L2581">
        <f>YEAR(SalesData[Order Date])</f>
        <v>2023</v>
      </c>
      <c r="M2581">
        <f>MONTH(SalesData[Order Date])</f>
        <v>11</v>
      </c>
      <c r="N2581" t="str">
        <f>TEXT(SalesData[[#This Row],[Order Date]], "mmmm")</f>
        <v>November</v>
      </c>
      <c r="O2581" s="7">
        <f>IF(SalesData[Sales]=0,0,SalesData[Profit]/SalesData[Sales])</f>
        <v>0.22584883162235797</v>
      </c>
      <c r="P2581" s="8">
        <f t="shared" si="40"/>
        <v>2.3183030022023881E-4</v>
      </c>
      <c r="Q2581" t="str">
        <f>IF(SalesData[[#This Row],[Discount]]&gt;0, "Yes", "No")</f>
        <v>Yes</v>
      </c>
      <c r="R2581" t="str">
        <f>TEXT(SalesData[[#This Row],[Order Date]],"mmm-yyyy")</f>
        <v>Nov-2023</v>
      </c>
      <c r="S2581">
        <f>YEAR(SalesData[[#This Row],[Order Date]])*100 + MONTH(SalesData[[#This Row],[Order Date]])</f>
        <v>202311</v>
      </c>
    </row>
    <row r="2582" spans="1:19" x14ac:dyDescent="0.3">
      <c r="A2582" t="s">
        <v>9430</v>
      </c>
      <c r="B2582" s="3">
        <v>45240</v>
      </c>
      <c r="C2582" t="s">
        <v>9431</v>
      </c>
      <c r="D2582" t="s">
        <v>30</v>
      </c>
      <c r="E2582" t="s">
        <v>14</v>
      </c>
      <c r="F2582" t="s">
        <v>15</v>
      </c>
      <c r="G2582">
        <v>4</v>
      </c>
      <c r="H2582" s="5">
        <v>487</v>
      </c>
      <c r="I2582" s="5">
        <v>0.28000000000000003</v>
      </c>
      <c r="J2582" s="5">
        <v>1402.56</v>
      </c>
      <c r="K2582" s="5">
        <v>414.77210177110089</v>
      </c>
      <c r="L2582">
        <f>YEAR(SalesData[Order Date])</f>
        <v>2023</v>
      </c>
      <c r="M2582">
        <f>MONTH(SalesData[Order Date])</f>
        <v>11</v>
      </c>
      <c r="N2582" t="str">
        <f>TEXT(SalesData[[#This Row],[Order Date]], "mmmm")</f>
        <v>November</v>
      </c>
      <c r="O2582" s="7">
        <f>IF(SalesData[Sales]=0,0,SalesData[Profit]/SalesData[Sales])</f>
        <v>0.29572503263396999</v>
      </c>
      <c r="P2582" s="8">
        <f t="shared" si="40"/>
        <v>1.4373716632443533E-4</v>
      </c>
      <c r="Q2582" t="str">
        <f>IF(SalesData[[#This Row],[Discount]]&gt;0, "Yes", "No")</f>
        <v>Yes</v>
      </c>
      <c r="R2582" t="str">
        <f>TEXT(SalesData[[#This Row],[Order Date]],"mmm-yyyy")</f>
        <v>Nov-2023</v>
      </c>
      <c r="S2582">
        <f>YEAR(SalesData[[#This Row],[Order Date]])*100 + MONTH(SalesData[[#This Row],[Order Date]])</f>
        <v>202311</v>
      </c>
    </row>
    <row r="2583" spans="1:19" x14ac:dyDescent="0.3">
      <c r="A2583" t="s">
        <v>9452</v>
      </c>
      <c r="B2583" s="3">
        <v>45251</v>
      </c>
      <c r="C2583" t="s">
        <v>9453</v>
      </c>
      <c r="D2583" t="s">
        <v>23</v>
      </c>
      <c r="E2583" t="s">
        <v>26</v>
      </c>
      <c r="F2583" t="s">
        <v>39</v>
      </c>
      <c r="G2583">
        <v>7</v>
      </c>
      <c r="H2583" s="5">
        <v>138.32</v>
      </c>
      <c r="I2583" s="5">
        <v>0.24</v>
      </c>
      <c r="J2583" s="5">
        <v>735.86239999999998</v>
      </c>
      <c r="K2583" s="5">
        <v>149.6647839889626</v>
      </c>
      <c r="L2583">
        <f>YEAR(SalesData[Order Date])</f>
        <v>2023</v>
      </c>
      <c r="M2583">
        <f>MONTH(SalesData[Order Date])</f>
        <v>11</v>
      </c>
      <c r="N2583" t="str">
        <f>TEXT(SalesData[[#This Row],[Order Date]], "mmmm")</f>
        <v>November</v>
      </c>
      <c r="O2583" s="7">
        <f>IF(SalesData[Sales]=0,0,SalesData[Profit]/SalesData[Sales])</f>
        <v>0.20338691579969653</v>
      </c>
      <c r="P2583" s="8">
        <f t="shared" si="40"/>
        <v>2.4787242832355615E-4</v>
      </c>
      <c r="Q2583" t="str">
        <f>IF(SalesData[[#This Row],[Discount]]&gt;0, "Yes", "No")</f>
        <v>Yes</v>
      </c>
      <c r="R2583" t="str">
        <f>TEXT(SalesData[[#This Row],[Order Date]],"mmm-yyyy")</f>
        <v>Nov-2023</v>
      </c>
      <c r="S2583">
        <f>YEAR(SalesData[[#This Row],[Order Date]])*100 + MONTH(SalesData[[#This Row],[Order Date]])</f>
        <v>202311</v>
      </c>
    </row>
    <row r="2584" spans="1:19" x14ac:dyDescent="0.3">
      <c r="A2584" t="s">
        <v>9512</v>
      </c>
      <c r="B2584" s="3">
        <v>45231</v>
      </c>
      <c r="C2584" t="s">
        <v>9513</v>
      </c>
      <c r="D2584" t="s">
        <v>18</v>
      </c>
      <c r="E2584" t="s">
        <v>19</v>
      </c>
      <c r="F2584" t="s">
        <v>15</v>
      </c>
      <c r="G2584">
        <v>1</v>
      </c>
      <c r="H2584" s="5">
        <v>492.33</v>
      </c>
      <c r="I2584" s="5">
        <v>0.21</v>
      </c>
      <c r="J2584" s="5">
        <v>388.94069999999999</v>
      </c>
      <c r="K2584" s="5">
        <v>41.776067879711903</v>
      </c>
      <c r="L2584">
        <f>YEAR(SalesData[Order Date])</f>
        <v>2023</v>
      </c>
      <c r="M2584">
        <f>MONTH(SalesData[Order Date])</f>
        <v>11</v>
      </c>
      <c r="N2584" t="str">
        <f>TEXT(SalesData[[#This Row],[Order Date]], "mmmm")</f>
        <v>November</v>
      </c>
      <c r="O2584" s="7">
        <f>IF(SalesData[Sales]=0,0,SalesData[Profit]/SalesData[Sales])</f>
        <v>0.10740986448502793</v>
      </c>
      <c r="P2584" s="8">
        <f t="shared" si="40"/>
        <v>4.2654317226250687E-4</v>
      </c>
      <c r="Q2584" t="str">
        <f>IF(SalesData[[#This Row],[Discount]]&gt;0, "Yes", "No")</f>
        <v>Yes</v>
      </c>
      <c r="R2584" t="str">
        <f>TEXT(SalesData[[#This Row],[Order Date]],"mmm-yyyy")</f>
        <v>Nov-2023</v>
      </c>
      <c r="S2584">
        <f>YEAR(SalesData[[#This Row],[Order Date]])*100 + MONTH(SalesData[[#This Row],[Order Date]])</f>
        <v>202311</v>
      </c>
    </row>
    <row r="2585" spans="1:19" x14ac:dyDescent="0.3">
      <c r="A2585" t="s">
        <v>9619</v>
      </c>
      <c r="B2585" s="3">
        <v>45248</v>
      </c>
      <c r="C2585" t="s">
        <v>9620</v>
      </c>
      <c r="D2585" t="s">
        <v>18</v>
      </c>
      <c r="E2585" t="s">
        <v>19</v>
      </c>
      <c r="F2585" t="s">
        <v>53</v>
      </c>
      <c r="G2585">
        <v>9</v>
      </c>
      <c r="H2585" s="5">
        <v>906.64</v>
      </c>
      <c r="I2585" s="5">
        <v>0.22</v>
      </c>
      <c r="J2585" s="5">
        <v>6364.6128000000008</v>
      </c>
      <c r="K2585" s="5">
        <v>1389.4626613532951</v>
      </c>
      <c r="L2585">
        <f>YEAR(SalesData[Order Date])</f>
        <v>2023</v>
      </c>
      <c r="M2585">
        <f>MONTH(SalesData[Order Date])</f>
        <v>11</v>
      </c>
      <c r="N2585" t="str">
        <f>TEXT(SalesData[[#This Row],[Order Date]], "mmmm")</f>
        <v>November</v>
      </c>
      <c r="O2585" s="7">
        <f>IF(SalesData[Sales]=0,0,SalesData[Profit]/SalesData[Sales])</f>
        <v>0.21831063491455363</v>
      </c>
      <c r="P2585" s="8">
        <f t="shared" si="40"/>
        <v>2.6961577301293173E-5</v>
      </c>
      <c r="Q2585" t="str">
        <f>IF(SalesData[[#This Row],[Discount]]&gt;0, "Yes", "No")</f>
        <v>Yes</v>
      </c>
      <c r="R2585" t="str">
        <f>TEXT(SalesData[[#This Row],[Order Date]],"mmm-yyyy")</f>
        <v>Nov-2023</v>
      </c>
      <c r="S2585">
        <f>YEAR(SalesData[[#This Row],[Order Date]])*100 + MONTH(SalesData[[#This Row],[Order Date]])</f>
        <v>202311</v>
      </c>
    </row>
    <row r="2586" spans="1:19" x14ac:dyDescent="0.3">
      <c r="A2586" t="s">
        <v>9684</v>
      </c>
      <c r="B2586" s="3">
        <v>45239</v>
      </c>
      <c r="C2586" t="s">
        <v>9685</v>
      </c>
      <c r="D2586" t="s">
        <v>30</v>
      </c>
      <c r="E2586" t="s">
        <v>19</v>
      </c>
      <c r="F2586" t="s">
        <v>62</v>
      </c>
      <c r="G2586">
        <v>9</v>
      </c>
      <c r="H2586" s="5">
        <v>228.76</v>
      </c>
      <c r="I2586" s="5">
        <v>0.1</v>
      </c>
      <c r="J2586" s="5">
        <v>1852.9559999999999</v>
      </c>
      <c r="K2586" s="5">
        <v>351.84902087903549</v>
      </c>
      <c r="L2586">
        <f>YEAR(SalesData[Order Date])</f>
        <v>2023</v>
      </c>
      <c r="M2586">
        <f>MONTH(SalesData[Order Date])</f>
        <v>11</v>
      </c>
      <c r="N2586" t="str">
        <f>TEXT(SalesData[[#This Row],[Order Date]], "mmmm")</f>
        <v>November</v>
      </c>
      <c r="O2586" s="7">
        <f>IF(SalesData[Sales]=0,0,SalesData[Profit]/SalesData[Sales])</f>
        <v>0.18988525409078008</v>
      </c>
      <c r="P2586" s="8">
        <f t="shared" si="40"/>
        <v>4.8571040003108546E-5</v>
      </c>
      <c r="Q2586" t="str">
        <f>IF(SalesData[[#This Row],[Discount]]&gt;0, "Yes", "No")</f>
        <v>Yes</v>
      </c>
      <c r="R2586" t="str">
        <f>TEXT(SalesData[[#This Row],[Order Date]],"mmm-yyyy")</f>
        <v>Nov-2023</v>
      </c>
      <c r="S2586">
        <f>YEAR(SalesData[[#This Row],[Order Date]])*100 + MONTH(SalesData[[#This Row],[Order Date]])</f>
        <v>202311</v>
      </c>
    </row>
    <row r="2587" spans="1:19" x14ac:dyDescent="0.3">
      <c r="A2587" t="s">
        <v>9688</v>
      </c>
      <c r="B2587" s="3">
        <v>45242</v>
      </c>
      <c r="C2587" t="s">
        <v>9689</v>
      </c>
      <c r="D2587" t="s">
        <v>23</v>
      </c>
      <c r="E2587" t="s">
        <v>14</v>
      </c>
      <c r="F2587" t="s">
        <v>31</v>
      </c>
      <c r="G2587">
        <v>8</v>
      </c>
      <c r="H2587" s="5">
        <v>635.62</v>
      </c>
      <c r="I2587" s="5">
        <v>7.0000000000000007E-2</v>
      </c>
      <c r="J2587" s="5">
        <v>4729.0128000000004</v>
      </c>
      <c r="K2587" s="5">
        <v>537.61332228663366</v>
      </c>
      <c r="L2587">
        <f>YEAR(SalesData[Order Date])</f>
        <v>2023</v>
      </c>
      <c r="M2587">
        <f>MONTH(SalesData[Order Date])</f>
        <v>11</v>
      </c>
      <c r="N2587" t="str">
        <f>TEXT(SalesData[[#This Row],[Order Date]], "mmmm")</f>
        <v>November</v>
      </c>
      <c r="O2587" s="7">
        <f>IF(SalesData[Sales]=0,0,SalesData[Profit]/SalesData[Sales])</f>
        <v>0.1136840488751973</v>
      </c>
      <c r="P2587" s="8">
        <f t="shared" si="40"/>
        <v>1.3766086655548914E-5</v>
      </c>
      <c r="Q2587" t="str">
        <f>IF(SalesData[[#This Row],[Discount]]&gt;0, "Yes", "No")</f>
        <v>Yes</v>
      </c>
      <c r="R2587" t="str">
        <f>TEXT(SalesData[[#This Row],[Order Date]],"mmm-yyyy")</f>
        <v>Nov-2023</v>
      </c>
      <c r="S2587">
        <f>YEAR(SalesData[[#This Row],[Order Date]])*100 + MONTH(SalesData[[#This Row],[Order Date]])</f>
        <v>202311</v>
      </c>
    </row>
    <row r="2588" spans="1:19" x14ac:dyDescent="0.3">
      <c r="A2588" t="s">
        <v>9748</v>
      </c>
      <c r="B2588" s="3">
        <v>45260</v>
      </c>
      <c r="C2588" t="s">
        <v>9749</v>
      </c>
      <c r="D2588" t="s">
        <v>13</v>
      </c>
      <c r="E2588" t="s">
        <v>14</v>
      </c>
      <c r="F2588" t="s">
        <v>27</v>
      </c>
      <c r="G2588">
        <v>3</v>
      </c>
      <c r="H2588" s="5">
        <v>135.07</v>
      </c>
      <c r="I2588" s="5">
        <v>0.06</v>
      </c>
      <c r="J2588" s="5">
        <v>380.89739999999989</v>
      </c>
      <c r="K2588" s="5">
        <v>51.434629927610409</v>
      </c>
      <c r="L2588">
        <f>YEAR(SalesData[Order Date])</f>
        <v>2023</v>
      </c>
      <c r="M2588">
        <f>MONTH(SalesData[Order Date])</f>
        <v>11</v>
      </c>
      <c r="N2588" t="str">
        <f>TEXT(SalesData[[#This Row],[Order Date]], "mmmm")</f>
        <v>November</v>
      </c>
      <c r="O2588" s="7">
        <f>IF(SalesData[Sales]=0,0,SalesData[Profit]/SalesData[Sales])</f>
        <v>0.13503539254300614</v>
      </c>
      <c r="P2588" s="8">
        <f t="shared" si="40"/>
        <v>1.4807137040053305E-4</v>
      </c>
      <c r="Q2588" t="str">
        <f>IF(SalesData[[#This Row],[Discount]]&gt;0, "Yes", "No")</f>
        <v>Yes</v>
      </c>
      <c r="R2588" t="str">
        <f>TEXT(SalesData[[#This Row],[Order Date]],"mmm-yyyy")</f>
        <v>Nov-2023</v>
      </c>
      <c r="S2588">
        <f>YEAR(SalesData[[#This Row],[Order Date]])*100 + MONTH(SalesData[[#This Row],[Order Date]])</f>
        <v>202311</v>
      </c>
    </row>
    <row r="2589" spans="1:19" x14ac:dyDescent="0.3">
      <c r="A2589" t="s">
        <v>9773</v>
      </c>
      <c r="B2589" s="3">
        <v>45241</v>
      </c>
      <c r="C2589" t="s">
        <v>9774</v>
      </c>
      <c r="D2589" t="s">
        <v>13</v>
      </c>
      <c r="E2589" t="s">
        <v>26</v>
      </c>
      <c r="F2589" t="s">
        <v>62</v>
      </c>
      <c r="G2589">
        <v>6</v>
      </c>
      <c r="H2589" s="5">
        <v>233.83</v>
      </c>
      <c r="I2589" s="5">
        <v>0.26</v>
      </c>
      <c r="J2589" s="5">
        <v>1038.2052000000001</v>
      </c>
      <c r="K2589" s="5">
        <v>60.368272975256772</v>
      </c>
      <c r="L2589">
        <f>YEAR(SalesData[Order Date])</f>
        <v>2023</v>
      </c>
      <c r="M2589">
        <f>MONTH(SalesData[Order Date])</f>
        <v>11</v>
      </c>
      <c r="N2589" t="str">
        <f>TEXT(SalesData[[#This Row],[Order Date]], "mmmm")</f>
        <v>November</v>
      </c>
      <c r="O2589" s="7">
        <f>IF(SalesData[Sales]=0,0,SalesData[Profit]/SalesData[Sales])</f>
        <v>5.814676421892008E-2</v>
      </c>
      <c r="P2589" s="8">
        <f t="shared" si="40"/>
        <v>1.853198192418994E-4</v>
      </c>
      <c r="Q2589" t="str">
        <f>IF(SalesData[[#This Row],[Discount]]&gt;0, "Yes", "No")</f>
        <v>Yes</v>
      </c>
      <c r="R2589" t="str">
        <f>TEXT(SalesData[[#This Row],[Order Date]],"mmm-yyyy")</f>
        <v>Nov-2023</v>
      </c>
      <c r="S2589">
        <f>YEAR(SalesData[[#This Row],[Order Date]])*100 + MONTH(SalesData[[#This Row],[Order Date]])</f>
        <v>202311</v>
      </c>
    </row>
    <row r="2590" spans="1:19" x14ac:dyDescent="0.3">
      <c r="A2590" t="s">
        <v>9777</v>
      </c>
      <c r="B2590" s="3">
        <v>45248</v>
      </c>
      <c r="C2590" t="s">
        <v>9778</v>
      </c>
      <c r="D2590" t="s">
        <v>23</v>
      </c>
      <c r="E2590" t="s">
        <v>14</v>
      </c>
      <c r="F2590" t="s">
        <v>53</v>
      </c>
      <c r="G2590">
        <v>4</v>
      </c>
      <c r="H2590" s="5">
        <v>336.87</v>
      </c>
      <c r="I2590" s="5">
        <v>0.06</v>
      </c>
      <c r="J2590" s="5">
        <v>1266.6312</v>
      </c>
      <c r="K2590" s="5">
        <v>302.33861933142038</v>
      </c>
      <c r="L2590">
        <f>YEAR(SalesData[Order Date])</f>
        <v>2023</v>
      </c>
      <c r="M2590">
        <f>MONTH(SalesData[Order Date])</f>
        <v>11</v>
      </c>
      <c r="N2590" t="str">
        <f>TEXT(SalesData[[#This Row],[Order Date]], "mmmm")</f>
        <v>November</v>
      </c>
      <c r="O2590" s="7">
        <f>IF(SalesData[Sales]=0,0,SalesData[Profit]/SalesData[Sales])</f>
        <v>0.23869506714458033</v>
      </c>
      <c r="P2590" s="8">
        <f t="shared" si="40"/>
        <v>4.4527562561225396E-5</v>
      </c>
      <c r="Q2590" t="str">
        <f>IF(SalesData[[#This Row],[Discount]]&gt;0, "Yes", "No")</f>
        <v>Yes</v>
      </c>
      <c r="R2590" t="str">
        <f>TEXT(SalesData[[#This Row],[Order Date]],"mmm-yyyy")</f>
        <v>Nov-2023</v>
      </c>
      <c r="S2590">
        <f>YEAR(SalesData[[#This Row],[Order Date]])*100 + MONTH(SalesData[[#This Row],[Order Date]])</f>
        <v>202311</v>
      </c>
    </row>
    <row r="2591" spans="1:19" x14ac:dyDescent="0.3">
      <c r="A2591" t="s">
        <v>9833</v>
      </c>
      <c r="B2591" s="3">
        <v>45250</v>
      </c>
      <c r="C2591" t="s">
        <v>9834</v>
      </c>
      <c r="D2591" t="s">
        <v>18</v>
      </c>
      <c r="E2591" t="s">
        <v>19</v>
      </c>
      <c r="F2591" t="s">
        <v>62</v>
      </c>
      <c r="G2591">
        <v>2</v>
      </c>
      <c r="H2591" s="5">
        <v>30.4</v>
      </c>
      <c r="I2591" s="5">
        <v>0.18</v>
      </c>
      <c r="J2591" s="5">
        <v>49.856000000000002</v>
      </c>
      <c r="K2591" s="5">
        <v>9.3254742991677393</v>
      </c>
      <c r="L2591">
        <f>YEAR(SalesData[Order Date])</f>
        <v>2023</v>
      </c>
      <c r="M2591">
        <f>MONTH(SalesData[Order Date])</f>
        <v>11</v>
      </c>
      <c r="N2591" t="str">
        <f>TEXT(SalesData[[#This Row],[Order Date]], "mmmm")</f>
        <v>November</v>
      </c>
      <c r="O2591" s="7">
        <f>IF(SalesData[Sales]=0,0,SalesData[Profit]/SalesData[Sales])</f>
        <v>0.18704818475545049</v>
      </c>
      <c r="P2591" s="8">
        <f t="shared" si="40"/>
        <v>2.9605263157894738E-3</v>
      </c>
      <c r="Q2591" t="str">
        <f>IF(SalesData[[#This Row],[Discount]]&gt;0, "Yes", "No")</f>
        <v>Yes</v>
      </c>
      <c r="R2591" t="str">
        <f>TEXT(SalesData[[#This Row],[Order Date]],"mmm-yyyy")</f>
        <v>Nov-2023</v>
      </c>
      <c r="S2591">
        <f>YEAR(SalesData[[#This Row],[Order Date]])*100 + MONTH(SalesData[[#This Row],[Order Date]])</f>
        <v>202311</v>
      </c>
    </row>
    <row r="2592" spans="1:19" x14ac:dyDescent="0.3">
      <c r="A2592" t="s">
        <v>9901</v>
      </c>
      <c r="B2592" s="3">
        <v>45245</v>
      </c>
      <c r="C2592" t="s">
        <v>9902</v>
      </c>
      <c r="D2592" t="s">
        <v>13</v>
      </c>
      <c r="E2592" t="s">
        <v>26</v>
      </c>
      <c r="F2592" t="s">
        <v>53</v>
      </c>
      <c r="G2592">
        <v>2</v>
      </c>
      <c r="H2592" s="5">
        <v>499.79</v>
      </c>
      <c r="I2592" s="5">
        <v>0.14000000000000001</v>
      </c>
      <c r="J2592" s="5">
        <v>859.63880000000006</v>
      </c>
      <c r="K2592" s="5">
        <v>77.537250903072774</v>
      </c>
      <c r="L2592">
        <f>YEAR(SalesData[Order Date])</f>
        <v>2023</v>
      </c>
      <c r="M2592">
        <f>MONTH(SalesData[Order Date])</f>
        <v>11</v>
      </c>
      <c r="N2592" t="str">
        <f>TEXT(SalesData[[#This Row],[Order Date]], "mmmm")</f>
        <v>November</v>
      </c>
      <c r="O2592" s="7">
        <f>IF(SalesData[Sales]=0,0,SalesData[Profit]/SalesData[Sales])</f>
        <v>9.0197477013686175E-2</v>
      </c>
      <c r="P2592" s="8">
        <f t="shared" si="40"/>
        <v>1.4005882470637668E-4</v>
      </c>
      <c r="Q2592" t="str">
        <f>IF(SalesData[[#This Row],[Discount]]&gt;0, "Yes", "No")</f>
        <v>Yes</v>
      </c>
      <c r="R2592" t="str">
        <f>TEXT(SalesData[[#This Row],[Order Date]],"mmm-yyyy")</f>
        <v>Nov-2023</v>
      </c>
      <c r="S2592">
        <f>YEAR(SalesData[[#This Row],[Order Date]])*100 + MONTH(SalesData[[#This Row],[Order Date]])</f>
        <v>202311</v>
      </c>
    </row>
    <row r="2593" spans="1:19" x14ac:dyDescent="0.3">
      <c r="A2593" t="s">
        <v>10100</v>
      </c>
      <c r="B2593" s="3">
        <v>45243</v>
      </c>
      <c r="C2593" t="s">
        <v>10101</v>
      </c>
      <c r="D2593" t="s">
        <v>18</v>
      </c>
      <c r="E2593" t="s">
        <v>26</v>
      </c>
      <c r="F2593" t="s">
        <v>34</v>
      </c>
      <c r="G2593">
        <v>3</v>
      </c>
      <c r="H2593" s="5">
        <v>515.47</v>
      </c>
      <c r="I2593" s="5">
        <v>0.12</v>
      </c>
      <c r="J2593" s="5">
        <v>1360.8407999999999</v>
      </c>
      <c r="K2593" s="5">
        <v>317.44163000450209</v>
      </c>
      <c r="L2593">
        <f>YEAR(SalesData[Order Date])</f>
        <v>2023</v>
      </c>
      <c r="M2593">
        <f>MONTH(SalesData[Order Date])</f>
        <v>11</v>
      </c>
      <c r="N2593" t="str">
        <f>TEXT(SalesData[[#This Row],[Order Date]], "mmmm")</f>
        <v>November</v>
      </c>
      <c r="O2593" s="7">
        <f>IF(SalesData[Sales]=0,0,SalesData[Profit]/SalesData[Sales])</f>
        <v>0.23326874826541216</v>
      </c>
      <c r="P2593" s="8">
        <f t="shared" si="40"/>
        <v>7.7599084330804886E-5</v>
      </c>
      <c r="Q2593" t="str">
        <f>IF(SalesData[[#This Row],[Discount]]&gt;0, "Yes", "No")</f>
        <v>Yes</v>
      </c>
      <c r="R2593" t="str">
        <f>TEXT(SalesData[[#This Row],[Order Date]],"mmm-yyyy")</f>
        <v>Nov-2023</v>
      </c>
      <c r="S2593">
        <f>YEAR(SalesData[[#This Row],[Order Date]])*100 + MONTH(SalesData[[#This Row],[Order Date]])</f>
        <v>202311</v>
      </c>
    </row>
    <row r="2594" spans="1:19" x14ac:dyDescent="0.3">
      <c r="A2594" t="s">
        <v>10169</v>
      </c>
      <c r="B2594" s="3">
        <v>45257</v>
      </c>
      <c r="C2594" t="s">
        <v>10170</v>
      </c>
      <c r="D2594" t="s">
        <v>18</v>
      </c>
      <c r="E2594" t="s">
        <v>14</v>
      </c>
      <c r="F2594" t="s">
        <v>44</v>
      </c>
      <c r="G2594">
        <v>8</v>
      </c>
      <c r="H2594" s="5">
        <v>551.41</v>
      </c>
      <c r="I2594" s="5">
        <v>0.09</v>
      </c>
      <c r="J2594" s="5">
        <v>4014.2647999999999</v>
      </c>
      <c r="K2594" s="5">
        <v>1173.361788918158</v>
      </c>
      <c r="L2594">
        <f>YEAR(SalesData[Order Date])</f>
        <v>2023</v>
      </c>
      <c r="M2594">
        <f>MONTH(SalesData[Order Date])</f>
        <v>11</v>
      </c>
      <c r="N2594" t="str">
        <f>TEXT(SalesData[[#This Row],[Order Date]], "mmmm")</f>
        <v>November</v>
      </c>
      <c r="O2594" s="7">
        <f>IF(SalesData[Sales]=0,0,SalesData[Profit]/SalesData[Sales])</f>
        <v>0.29229805390968677</v>
      </c>
      <c r="P2594" s="8">
        <f t="shared" si="40"/>
        <v>2.0402241526269019E-5</v>
      </c>
      <c r="Q2594" t="str">
        <f>IF(SalesData[[#This Row],[Discount]]&gt;0, "Yes", "No")</f>
        <v>Yes</v>
      </c>
      <c r="R2594" t="str">
        <f>TEXT(SalesData[[#This Row],[Order Date]],"mmm-yyyy")</f>
        <v>Nov-2023</v>
      </c>
      <c r="S2594">
        <f>YEAR(SalesData[[#This Row],[Order Date]])*100 + MONTH(SalesData[[#This Row],[Order Date]])</f>
        <v>202311</v>
      </c>
    </row>
    <row r="2595" spans="1:19" x14ac:dyDescent="0.3">
      <c r="A2595" t="s">
        <v>10248</v>
      </c>
      <c r="B2595" s="3">
        <v>45250</v>
      </c>
      <c r="C2595" t="s">
        <v>10249</v>
      </c>
      <c r="D2595" t="s">
        <v>18</v>
      </c>
      <c r="E2595" t="s">
        <v>14</v>
      </c>
      <c r="F2595" t="s">
        <v>34</v>
      </c>
      <c r="G2595">
        <v>6</v>
      </c>
      <c r="H2595" s="5">
        <v>389.67</v>
      </c>
      <c r="I2595" s="5">
        <v>0.2</v>
      </c>
      <c r="J2595" s="5">
        <v>1870.4159999999999</v>
      </c>
      <c r="K2595" s="5">
        <v>326.56949790039982</v>
      </c>
      <c r="L2595">
        <f>YEAR(SalesData[Order Date])</f>
        <v>2023</v>
      </c>
      <c r="M2595">
        <f>MONTH(SalesData[Order Date])</f>
        <v>11</v>
      </c>
      <c r="N2595" t="str">
        <f>TEXT(SalesData[[#This Row],[Order Date]], "mmmm")</f>
        <v>November</v>
      </c>
      <c r="O2595" s="7">
        <f>IF(SalesData[Sales]=0,0,SalesData[Profit]/SalesData[Sales])</f>
        <v>0.17459725424739728</v>
      </c>
      <c r="P2595" s="8">
        <f t="shared" si="40"/>
        <v>8.5542467558019186E-5</v>
      </c>
      <c r="Q2595" t="str">
        <f>IF(SalesData[[#This Row],[Discount]]&gt;0, "Yes", "No")</f>
        <v>Yes</v>
      </c>
      <c r="R2595" t="str">
        <f>TEXT(SalesData[[#This Row],[Order Date]],"mmm-yyyy")</f>
        <v>Nov-2023</v>
      </c>
      <c r="S2595">
        <f>YEAR(SalesData[[#This Row],[Order Date]])*100 + MONTH(SalesData[[#This Row],[Order Date]])</f>
        <v>202311</v>
      </c>
    </row>
    <row r="2596" spans="1:19" x14ac:dyDescent="0.3">
      <c r="A2596" t="s">
        <v>10300</v>
      </c>
      <c r="B2596" s="3">
        <v>45238</v>
      </c>
      <c r="C2596" t="s">
        <v>10301</v>
      </c>
      <c r="D2596" t="s">
        <v>30</v>
      </c>
      <c r="E2596" t="s">
        <v>26</v>
      </c>
      <c r="F2596" t="s">
        <v>34</v>
      </c>
      <c r="G2596">
        <v>8</v>
      </c>
      <c r="H2596" s="5">
        <v>25.07</v>
      </c>
      <c r="I2596" s="5">
        <v>0.12</v>
      </c>
      <c r="J2596" s="5">
        <v>176.49279999999999</v>
      </c>
      <c r="K2596" s="5">
        <v>51.48522034833848</v>
      </c>
      <c r="L2596">
        <f>YEAR(SalesData[Order Date])</f>
        <v>2023</v>
      </c>
      <c r="M2596">
        <f>MONTH(SalesData[Order Date])</f>
        <v>11</v>
      </c>
      <c r="N2596" t="str">
        <f>TEXT(SalesData[[#This Row],[Order Date]], "mmmm")</f>
        <v>November</v>
      </c>
      <c r="O2596" s="7">
        <f>IF(SalesData[Sales]=0,0,SalesData[Profit]/SalesData[Sales])</f>
        <v>0.29171286504797073</v>
      </c>
      <c r="P2596" s="8">
        <f t="shared" si="40"/>
        <v>5.9832469086557635E-4</v>
      </c>
      <c r="Q2596" t="str">
        <f>IF(SalesData[[#This Row],[Discount]]&gt;0, "Yes", "No")</f>
        <v>Yes</v>
      </c>
      <c r="R2596" t="str">
        <f>TEXT(SalesData[[#This Row],[Order Date]],"mmm-yyyy")</f>
        <v>Nov-2023</v>
      </c>
      <c r="S2596">
        <f>YEAR(SalesData[[#This Row],[Order Date]])*100 + MONTH(SalesData[[#This Row],[Order Date]])</f>
        <v>202311</v>
      </c>
    </row>
    <row r="2597" spans="1:19" x14ac:dyDescent="0.3">
      <c r="A2597" t="s">
        <v>10304</v>
      </c>
      <c r="B2597" s="3">
        <v>45241</v>
      </c>
      <c r="C2597" t="s">
        <v>10305</v>
      </c>
      <c r="D2597" t="s">
        <v>23</v>
      </c>
      <c r="E2597" t="s">
        <v>14</v>
      </c>
      <c r="F2597" t="s">
        <v>27</v>
      </c>
      <c r="G2597">
        <v>8</v>
      </c>
      <c r="H2597" s="5">
        <v>804.43</v>
      </c>
      <c r="I2597" s="5">
        <v>0.04</v>
      </c>
      <c r="J2597" s="5">
        <v>6178.0223999999998</v>
      </c>
      <c r="K2597" s="5">
        <v>848.41036377338446</v>
      </c>
      <c r="L2597">
        <f>YEAR(SalesData[Order Date])</f>
        <v>2023</v>
      </c>
      <c r="M2597">
        <f>MONTH(SalesData[Order Date])</f>
        <v>11</v>
      </c>
      <c r="N2597" t="str">
        <f>TEXT(SalesData[[#This Row],[Order Date]], "mmmm")</f>
        <v>November</v>
      </c>
      <c r="O2597" s="7">
        <f>IF(SalesData[Sales]=0,0,SalesData[Profit]/SalesData[Sales])</f>
        <v>0.13732717508006842</v>
      </c>
      <c r="P2597" s="8">
        <f t="shared" si="40"/>
        <v>6.2155812189997891E-6</v>
      </c>
      <c r="Q2597" t="str">
        <f>IF(SalesData[[#This Row],[Discount]]&gt;0, "Yes", "No")</f>
        <v>Yes</v>
      </c>
      <c r="R2597" t="str">
        <f>TEXT(SalesData[[#This Row],[Order Date]],"mmm-yyyy")</f>
        <v>Nov-2023</v>
      </c>
      <c r="S2597">
        <f>YEAR(SalesData[[#This Row],[Order Date]])*100 + MONTH(SalesData[[#This Row],[Order Date]])</f>
        <v>202311</v>
      </c>
    </row>
    <row r="2598" spans="1:19" x14ac:dyDescent="0.3">
      <c r="A2598" t="s">
        <v>10309</v>
      </c>
      <c r="B2598" s="3">
        <v>45249</v>
      </c>
      <c r="C2598" t="s">
        <v>10310</v>
      </c>
      <c r="D2598" t="s">
        <v>30</v>
      </c>
      <c r="E2598" t="s">
        <v>19</v>
      </c>
      <c r="F2598" t="s">
        <v>53</v>
      </c>
      <c r="G2598">
        <v>3</v>
      </c>
      <c r="H2598" s="5">
        <v>201.97</v>
      </c>
      <c r="I2598" s="5">
        <v>0.24</v>
      </c>
      <c r="J2598" s="5">
        <v>460.49160000000001</v>
      </c>
      <c r="K2598" s="5">
        <v>52.048734364679909</v>
      </c>
      <c r="L2598">
        <f>YEAR(SalesData[Order Date])</f>
        <v>2023</v>
      </c>
      <c r="M2598">
        <f>MONTH(SalesData[Order Date])</f>
        <v>11</v>
      </c>
      <c r="N2598" t="str">
        <f>TEXT(SalesData[[#This Row],[Order Date]], "mmmm")</f>
        <v>November</v>
      </c>
      <c r="O2598" s="7">
        <f>IF(SalesData[Sales]=0,0,SalesData[Profit]/SalesData[Sales])</f>
        <v>0.11302862932717971</v>
      </c>
      <c r="P2598" s="8">
        <f t="shared" si="40"/>
        <v>3.9609843045996932E-4</v>
      </c>
      <c r="Q2598" t="str">
        <f>IF(SalesData[[#This Row],[Discount]]&gt;0, "Yes", "No")</f>
        <v>Yes</v>
      </c>
      <c r="R2598" t="str">
        <f>TEXT(SalesData[[#This Row],[Order Date]],"mmm-yyyy")</f>
        <v>Nov-2023</v>
      </c>
      <c r="S2598">
        <f>YEAR(SalesData[[#This Row],[Order Date]])*100 + MONTH(SalesData[[#This Row],[Order Date]])</f>
        <v>202311</v>
      </c>
    </row>
    <row r="2599" spans="1:19" x14ac:dyDescent="0.3">
      <c r="A2599" t="s">
        <v>10331</v>
      </c>
      <c r="B2599" s="3">
        <v>45237</v>
      </c>
      <c r="C2599" t="s">
        <v>10332</v>
      </c>
      <c r="D2599" t="s">
        <v>23</v>
      </c>
      <c r="E2599" t="s">
        <v>14</v>
      </c>
      <c r="F2599" t="s">
        <v>39</v>
      </c>
      <c r="G2599">
        <v>9</v>
      </c>
      <c r="H2599" s="5">
        <v>943.19</v>
      </c>
      <c r="I2599" s="5">
        <v>0.12</v>
      </c>
      <c r="J2599" s="5">
        <v>7470.064800000001</v>
      </c>
      <c r="K2599" s="5">
        <v>1162.6794450441371</v>
      </c>
      <c r="L2599">
        <f>YEAR(SalesData[Order Date])</f>
        <v>2023</v>
      </c>
      <c r="M2599">
        <f>MONTH(SalesData[Order Date])</f>
        <v>11</v>
      </c>
      <c r="N2599" t="str">
        <f>TEXT(SalesData[[#This Row],[Order Date]], "mmmm")</f>
        <v>November</v>
      </c>
      <c r="O2599" s="7">
        <f>IF(SalesData[Sales]=0,0,SalesData[Profit]/SalesData[Sales])</f>
        <v>0.1556451618792031</v>
      </c>
      <c r="P2599" s="8">
        <f t="shared" si="40"/>
        <v>1.4136423555522569E-5</v>
      </c>
      <c r="Q2599" t="str">
        <f>IF(SalesData[[#This Row],[Discount]]&gt;0, "Yes", "No")</f>
        <v>Yes</v>
      </c>
      <c r="R2599" t="str">
        <f>TEXT(SalesData[[#This Row],[Order Date]],"mmm-yyyy")</f>
        <v>Nov-2023</v>
      </c>
      <c r="S2599">
        <f>YEAR(SalesData[[#This Row],[Order Date]])*100 + MONTH(SalesData[[#This Row],[Order Date]])</f>
        <v>202311</v>
      </c>
    </row>
    <row r="2600" spans="1:19" x14ac:dyDescent="0.3">
      <c r="A2600" t="s">
        <v>10379</v>
      </c>
      <c r="B2600" s="3">
        <v>45237</v>
      </c>
      <c r="C2600" t="s">
        <v>10380</v>
      </c>
      <c r="D2600" t="s">
        <v>23</v>
      </c>
      <c r="E2600" t="s">
        <v>14</v>
      </c>
      <c r="F2600" t="s">
        <v>31</v>
      </c>
      <c r="G2600">
        <v>3</v>
      </c>
      <c r="H2600" s="5">
        <v>245.53</v>
      </c>
      <c r="I2600" s="5">
        <v>0.19</v>
      </c>
      <c r="J2600" s="5">
        <v>596.63790000000006</v>
      </c>
      <c r="K2600" s="5">
        <v>76.79534236039774</v>
      </c>
      <c r="L2600">
        <f>YEAR(SalesData[Order Date])</f>
        <v>2023</v>
      </c>
      <c r="M2600">
        <f>MONTH(SalesData[Order Date])</f>
        <v>11</v>
      </c>
      <c r="N2600" t="str">
        <f>TEXT(SalesData[[#This Row],[Order Date]], "mmmm")</f>
        <v>November</v>
      </c>
      <c r="O2600" s="7">
        <f>IF(SalesData[Sales]=0,0,SalesData[Profit]/SalesData[Sales])</f>
        <v>0.1287134832708377</v>
      </c>
      <c r="P2600" s="8">
        <f t="shared" si="40"/>
        <v>2.5794539703227033E-4</v>
      </c>
      <c r="Q2600" t="str">
        <f>IF(SalesData[[#This Row],[Discount]]&gt;0, "Yes", "No")</f>
        <v>Yes</v>
      </c>
      <c r="R2600" t="str">
        <f>TEXT(SalesData[[#This Row],[Order Date]],"mmm-yyyy")</f>
        <v>Nov-2023</v>
      </c>
      <c r="S2600">
        <f>YEAR(SalesData[[#This Row],[Order Date]])*100 + MONTH(SalesData[[#This Row],[Order Date]])</f>
        <v>202311</v>
      </c>
    </row>
    <row r="2601" spans="1:19" x14ac:dyDescent="0.3">
      <c r="A2601" t="s">
        <v>10425</v>
      </c>
      <c r="B2601" s="3">
        <v>45243</v>
      </c>
      <c r="C2601" t="s">
        <v>10426</v>
      </c>
      <c r="D2601" t="s">
        <v>23</v>
      </c>
      <c r="E2601" t="s">
        <v>19</v>
      </c>
      <c r="F2601" t="s">
        <v>39</v>
      </c>
      <c r="G2601">
        <v>6</v>
      </c>
      <c r="H2601" s="5">
        <v>706.22</v>
      </c>
      <c r="I2601" s="5">
        <v>0.18</v>
      </c>
      <c r="J2601" s="5">
        <v>3474.6024000000002</v>
      </c>
      <c r="K2601" s="5">
        <v>577.13751575248182</v>
      </c>
      <c r="L2601">
        <f>YEAR(SalesData[Order Date])</f>
        <v>2023</v>
      </c>
      <c r="M2601">
        <f>MONTH(SalesData[Order Date])</f>
        <v>11</v>
      </c>
      <c r="N2601" t="str">
        <f>TEXT(SalesData[[#This Row],[Order Date]], "mmmm")</f>
        <v>November</v>
      </c>
      <c r="O2601" s="7">
        <f>IF(SalesData[Sales]=0,0,SalesData[Profit]/SalesData[Sales])</f>
        <v>0.16610174325340987</v>
      </c>
      <c r="P2601" s="8">
        <f t="shared" si="40"/>
        <v>4.2479680552802248E-5</v>
      </c>
      <c r="Q2601" t="str">
        <f>IF(SalesData[[#This Row],[Discount]]&gt;0, "Yes", "No")</f>
        <v>Yes</v>
      </c>
      <c r="R2601" t="str">
        <f>TEXT(SalesData[[#This Row],[Order Date]],"mmm-yyyy")</f>
        <v>Nov-2023</v>
      </c>
      <c r="S2601">
        <f>YEAR(SalesData[[#This Row],[Order Date]])*100 + MONTH(SalesData[[#This Row],[Order Date]])</f>
        <v>202311</v>
      </c>
    </row>
    <row r="2602" spans="1:19" x14ac:dyDescent="0.3">
      <c r="A2602" t="s">
        <v>10464</v>
      </c>
      <c r="B2602" s="3">
        <v>45252</v>
      </c>
      <c r="C2602" t="s">
        <v>10465</v>
      </c>
      <c r="D2602" t="s">
        <v>18</v>
      </c>
      <c r="E2602" t="s">
        <v>26</v>
      </c>
      <c r="F2602" t="s">
        <v>39</v>
      </c>
      <c r="G2602">
        <v>8</v>
      </c>
      <c r="H2602" s="5">
        <v>385.03</v>
      </c>
      <c r="I2602" s="5">
        <v>0.22</v>
      </c>
      <c r="J2602" s="5">
        <v>2402.5871999999999</v>
      </c>
      <c r="K2602" s="5">
        <v>703.01501758527877</v>
      </c>
      <c r="L2602">
        <f>YEAR(SalesData[Order Date])</f>
        <v>2023</v>
      </c>
      <c r="M2602">
        <f>MONTH(SalesData[Order Date])</f>
        <v>11</v>
      </c>
      <c r="N2602" t="str">
        <f>TEXT(SalesData[[#This Row],[Order Date]], "mmmm")</f>
        <v>November</v>
      </c>
      <c r="O2602" s="7">
        <f>IF(SalesData[Sales]=0,0,SalesData[Profit]/SalesData[Sales])</f>
        <v>0.29260749311628681</v>
      </c>
      <c r="P2602" s="8">
        <f t="shared" si="40"/>
        <v>7.1423005999532506E-5</v>
      </c>
      <c r="Q2602" t="str">
        <f>IF(SalesData[[#This Row],[Discount]]&gt;0, "Yes", "No")</f>
        <v>Yes</v>
      </c>
      <c r="R2602" t="str">
        <f>TEXT(SalesData[[#This Row],[Order Date]],"mmm-yyyy")</f>
        <v>Nov-2023</v>
      </c>
      <c r="S2602">
        <f>YEAR(SalesData[[#This Row],[Order Date]])*100 + MONTH(SalesData[[#This Row],[Order Date]])</f>
        <v>202311</v>
      </c>
    </row>
    <row r="2603" spans="1:19" x14ac:dyDescent="0.3">
      <c r="A2603" t="s">
        <v>10500</v>
      </c>
      <c r="B2603" s="3">
        <v>45236</v>
      </c>
      <c r="C2603" t="s">
        <v>10501</v>
      </c>
      <c r="D2603" t="s">
        <v>30</v>
      </c>
      <c r="E2603" t="s">
        <v>19</v>
      </c>
      <c r="F2603" t="s">
        <v>34</v>
      </c>
      <c r="G2603">
        <v>1</v>
      </c>
      <c r="H2603" s="5">
        <v>242.33</v>
      </c>
      <c r="I2603" s="5">
        <v>0.02</v>
      </c>
      <c r="J2603" s="5">
        <v>237.48339999999999</v>
      </c>
      <c r="K2603" s="5">
        <v>41.69411620202488</v>
      </c>
      <c r="L2603">
        <f>YEAR(SalesData[Order Date])</f>
        <v>2023</v>
      </c>
      <c r="M2603">
        <f>MONTH(SalesData[Order Date])</f>
        <v>11</v>
      </c>
      <c r="N2603" t="str">
        <f>TEXT(SalesData[[#This Row],[Order Date]], "mmmm")</f>
        <v>November</v>
      </c>
      <c r="O2603" s="7">
        <f>IF(SalesData[Sales]=0,0,SalesData[Profit]/SalesData[Sales])</f>
        <v>0.17556644465265733</v>
      </c>
      <c r="P2603" s="8">
        <f t="shared" si="40"/>
        <v>8.2532084347790202E-5</v>
      </c>
      <c r="Q2603" t="str">
        <f>IF(SalesData[[#This Row],[Discount]]&gt;0, "Yes", "No")</f>
        <v>Yes</v>
      </c>
      <c r="R2603" t="str">
        <f>TEXT(SalesData[[#This Row],[Order Date]],"mmm-yyyy")</f>
        <v>Nov-2023</v>
      </c>
      <c r="S2603">
        <f>YEAR(SalesData[[#This Row],[Order Date]])*100 + MONTH(SalesData[[#This Row],[Order Date]])</f>
        <v>202311</v>
      </c>
    </row>
    <row r="2604" spans="1:19" x14ac:dyDescent="0.3">
      <c r="A2604" t="s">
        <v>10577</v>
      </c>
      <c r="B2604" s="3">
        <v>45239</v>
      </c>
      <c r="C2604" t="s">
        <v>10578</v>
      </c>
      <c r="D2604" t="s">
        <v>30</v>
      </c>
      <c r="E2604" t="s">
        <v>19</v>
      </c>
      <c r="F2604" t="s">
        <v>53</v>
      </c>
      <c r="G2604">
        <v>1</v>
      </c>
      <c r="H2604" s="5">
        <v>770.87</v>
      </c>
      <c r="I2604" s="5">
        <v>0.02</v>
      </c>
      <c r="J2604" s="5">
        <v>755.45259999999996</v>
      </c>
      <c r="K2604" s="5">
        <v>215.00319949661031</v>
      </c>
      <c r="L2604">
        <f>YEAR(SalesData[Order Date])</f>
        <v>2023</v>
      </c>
      <c r="M2604">
        <f>MONTH(SalesData[Order Date])</f>
        <v>11</v>
      </c>
      <c r="N2604" t="str">
        <f>TEXT(SalesData[[#This Row],[Order Date]], "mmmm")</f>
        <v>November</v>
      </c>
      <c r="O2604" s="7">
        <f>IF(SalesData[Sales]=0,0,SalesData[Profit]/SalesData[Sales])</f>
        <v>0.28460183934321004</v>
      </c>
      <c r="P2604" s="8">
        <f t="shared" si="40"/>
        <v>2.594471181911347E-5</v>
      </c>
      <c r="Q2604" t="str">
        <f>IF(SalesData[[#This Row],[Discount]]&gt;0, "Yes", "No")</f>
        <v>Yes</v>
      </c>
      <c r="R2604" t="str">
        <f>TEXT(SalesData[[#This Row],[Order Date]],"mmm-yyyy")</f>
        <v>Nov-2023</v>
      </c>
      <c r="S2604">
        <f>YEAR(SalesData[[#This Row],[Order Date]])*100 + MONTH(SalesData[[#This Row],[Order Date]])</f>
        <v>202311</v>
      </c>
    </row>
    <row r="2605" spans="1:19" x14ac:dyDescent="0.3">
      <c r="A2605" t="s">
        <v>10697</v>
      </c>
      <c r="B2605" s="3">
        <v>45232</v>
      </c>
      <c r="C2605" t="s">
        <v>10698</v>
      </c>
      <c r="D2605" t="s">
        <v>13</v>
      </c>
      <c r="E2605" t="s">
        <v>19</v>
      </c>
      <c r="F2605" t="s">
        <v>39</v>
      </c>
      <c r="G2605">
        <v>6</v>
      </c>
      <c r="H2605" s="5">
        <v>560.78</v>
      </c>
      <c r="I2605" s="5">
        <v>0.06</v>
      </c>
      <c r="J2605" s="5">
        <v>3162.799199999999</v>
      </c>
      <c r="K2605" s="5">
        <v>760.00792018957782</v>
      </c>
      <c r="L2605">
        <f>YEAR(SalesData[Order Date])</f>
        <v>2023</v>
      </c>
      <c r="M2605">
        <f>MONTH(SalesData[Order Date])</f>
        <v>11</v>
      </c>
      <c r="N2605" t="str">
        <f>TEXT(SalesData[[#This Row],[Order Date]], "mmmm")</f>
        <v>November</v>
      </c>
      <c r="O2605" s="7">
        <f>IF(SalesData[Sales]=0,0,SalesData[Profit]/SalesData[Sales])</f>
        <v>0.24029597585252269</v>
      </c>
      <c r="P2605" s="8">
        <f t="shared" si="40"/>
        <v>1.7832305003744786E-5</v>
      </c>
      <c r="Q2605" t="str">
        <f>IF(SalesData[[#This Row],[Discount]]&gt;0, "Yes", "No")</f>
        <v>Yes</v>
      </c>
      <c r="R2605" t="str">
        <f>TEXT(SalesData[[#This Row],[Order Date]],"mmm-yyyy")</f>
        <v>Nov-2023</v>
      </c>
      <c r="S2605">
        <f>YEAR(SalesData[[#This Row],[Order Date]])*100 + MONTH(SalesData[[#This Row],[Order Date]])</f>
        <v>202311</v>
      </c>
    </row>
    <row r="2606" spans="1:19" x14ac:dyDescent="0.3">
      <c r="A2606" t="s">
        <v>10703</v>
      </c>
      <c r="B2606" s="3">
        <v>45248</v>
      </c>
      <c r="C2606" t="s">
        <v>10704</v>
      </c>
      <c r="D2606" t="s">
        <v>30</v>
      </c>
      <c r="E2606" t="s">
        <v>14</v>
      </c>
      <c r="F2606" t="s">
        <v>31</v>
      </c>
      <c r="G2606">
        <v>4</v>
      </c>
      <c r="H2606" s="5">
        <v>20.71</v>
      </c>
      <c r="I2606" s="5">
        <v>0.12</v>
      </c>
      <c r="J2606" s="5">
        <v>72.899200000000008</v>
      </c>
      <c r="K2606" s="5">
        <v>18.338107227431468</v>
      </c>
      <c r="L2606">
        <f>YEAR(SalesData[Order Date])</f>
        <v>2023</v>
      </c>
      <c r="M2606">
        <f>MONTH(SalesData[Order Date])</f>
        <v>11</v>
      </c>
      <c r="N2606" t="str">
        <f>TEXT(SalesData[[#This Row],[Order Date]], "mmmm")</f>
        <v>November</v>
      </c>
      <c r="O2606" s="7">
        <f>IF(SalesData[Sales]=0,0,SalesData[Profit]/SalesData[Sales])</f>
        <v>0.25155430001195439</v>
      </c>
      <c r="P2606" s="8">
        <f t="shared" si="40"/>
        <v>1.4485755673587638E-3</v>
      </c>
      <c r="Q2606" t="str">
        <f>IF(SalesData[[#This Row],[Discount]]&gt;0, "Yes", "No")</f>
        <v>Yes</v>
      </c>
      <c r="R2606" t="str">
        <f>TEXT(SalesData[[#This Row],[Order Date]],"mmm-yyyy")</f>
        <v>Nov-2023</v>
      </c>
      <c r="S2606">
        <f>YEAR(SalesData[[#This Row],[Order Date]])*100 + MONTH(SalesData[[#This Row],[Order Date]])</f>
        <v>202311</v>
      </c>
    </row>
    <row r="2607" spans="1:19" x14ac:dyDescent="0.3">
      <c r="A2607" t="s">
        <v>10713</v>
      </c>
      <c r="B2607" s="3">
        <v>45246</v>
      </c>
      <c r="C2607" t="s">
        <v>10714</v>
      </c>
      <c r="D2607" t="s">
        <v>30</v>
      </c>
      <c r="E2607" t="s">
        <v>14</v>
      </c>
      <c r="F2607" t="s">
        <v>91</v>
      </c>
      <c r="G2607">
        <v>8</v>
      </c>
      <c r="H2607" s="5">
        <v>268.7</v>
      </c>
      <c r="I2607" s="5">
        <v>0.11</v>
      </c>
      <c r="J2607" s="5">
        <v>1913.144</v>
      </c>
      <c r="K2607" s="5">
        <v>423.37138244295107</v>
      </c>
      <c r="L2607">
        <f>YEAR(SalesData[Order Date])</f>
        <v>2023</v>
      </c>
      <c r="M2607">
        <f>MONTH(SalesData[Order Date])</f>
        <v>11</v>
      </c>
      <c r="N2607" t="str">
        <f>TEXT(SalesData[[#This Row],[Order Date]], "mmmm")</f>
        <v>November</v>
      </c>
      <c r="O2607" s="7">
        <f>IF(SalesData[Sales]=0,0,SalesData[Profit]/SalesData[Sales])</f>
        <v>0.22129613998891409</v>
      </c>
      <c r="P2607" s="8">
        <f t="shared" si="40"/>
        <v>5.1172311127651661E-5</v>
      </c>
      <c r="Q2607" t="str">
        <f>IF(SalesData[[#This Row],[Discount]]&gt;0, "Yes", "No")</f>
        <v>Yes</v>
      </c>
      <c r="R2607" t="str">
        <f>TEXT(SalesData[[#This Row],[Order Date]],"mmm-yyyy")</f>
        <v>Nov-2023</v>
      </c>
      <c r="S2607">
        <f>YEAR(SalesData[[#This Row],[Order Date]])*100 + MONTH(SalesData[[#This Row],[Order Date]])</f>
        <v>202311</v>
      </c>
    </row>
    <row r="2608" spans="1:19" x14ac:dyDescent="0.3">
      <c r="A2608" t="s">
        <v>10824</v>
      </c>
      <c r="B2608" s="3">
        <v>45252</v>
      </c>
      <c r="C2608" t="s">
        <v>10825</v>
      </c>
      <c r="D2608" t="s">
        <v>30</v>
      </c>
      <c r="E2608" t="s">
        <v>14</v>
      </c>
      <c r="F2608" t="s">
        <v>34</v>
      </c>
      <c r="G2608">
        <v>5</v>
      </c>
      <c r="H2608" s="5">
        <v>373.74</v>
      </c>
      <c r="I2608" s="5">
        <v>0.12</v>
      </c>
      <c r="J2608" s="5">
        <v>1644.4559999999999</v>
      </c>
      <c r="K2608" s="5">
        <v>205.70370032313349</v>
      </c>
      <c r="L2608">
        <f>YEAR(SalesData[Order Date])</f>
        <v>2023</v>
      </c>
      <c r="M2608">
        <f>MONTH(SalesData[Order Date])</f>
        <v>11</v>
      </c>
      <c r="N2608" t="str">
        <f>TEXT(SalesData[[#This Row],[Order Date]], "mmmm")</f>
        <v>November</v>
      </c>
      <c r="O2608" s="7">
        <f>IF(SalesData[Sales]=0,0,SalesData[Profit]/SalesData[Sales])</f>
        <v>0.1250892090290853</v>
      </c>
      <c r="P2608" s="8">
        <f t="shared" si="40"/>
        <v>6.4215764970300206E-5</v>
      </c>
      <c r="Q2608" t="str">
        <f>IF(SalesData[[#This Row],[Discount]]&gt;0, "Yes", "No")</f>
        <v>Yes</v>
      </c>
      <c r="R2608" t="str">
        <f>TEXT(SalesData[[#This Row],[Order Date]],"mmm-yyyy")</f>
        <v>Nov-2023</v>
      </c>
      <c r="S2608">
        <f>YEAR(SalesData[[#This Row],[Order Date]])*100 + MONTH(SalesData[[#This Row],[Order Date]])</f>
        <v>202311</v>
      </c>
    </row>
    <row r="2609" spans="1:19" x14ac:dyDescent="0.3">
      <c r="A2609" t="s">
        <v>10871</v>
      </c>
      <c r="B2609" s="3">
        <v>45251</v>
      </c>
      <c r="C2609" t="s">
        <v>10872</v>
      </c>
      <c r="D2609" t="s">
        <v>18</v>
      </c>
      <c r="E2609" t="s">
        <v>14</v>
      </c>
      <c r="F2609" t="s">
        <v>27</v>
      </c>
      <c r="G2609">
        <v>2</v>
      </c>
      <c r="H2609" s="5">
        <v>339.1</v>
      </c>
      <c r="I2609" s="5">
        <v>0.16</v>
      </c>
      <c r="J2609" s="5">
        <v>569.68799999999999</v>
      </c>
      <c r="K2609" s="5">
        <v>45.659686049571597</v>
      </c>
      <c r="L2609">
        <f>YEAR(SalesData[Order Date])</f>
        <v>2023</v>
      </c>
      <c r="M2609">
        <f>MONTH(SalesData[Order Date])</f>
        <v>11</v>
      </c>
      <c r="N2609" t="str">
        <f>TEXT(SalesData[[#This Row],[Order Date]], "mmmm")</f>
        <v>November</v>
      </c>
      <c r="O2609" s="7">
        <f>IF(SalesData[Sales]=0,0,SalesData[Profit]/SalesData[Sales])</f>
        <v>8.014858317108943E-2</v>
      </c>
      <c r="P2609" s="8">
        <f t="shared" si="40"/>
        <v>2.3591860808021232E-4</v>
      </c>
      <c r="Q2609" t="str">
        <f>IF(SalesData[[#This Row],[Discount]]&gt;0, "Yes", "No")</f>
        <v>Yes</v>
      </c>
      <c r="R2609" t="str">
        <f>TEXT(SalesData[[#This Row],[Order Date]],"mmm-yyyy")</f>
        <v>Nov-2023</v>
      </c>
      <c r="S2609">
        <f>YEAR(SalesData[[#This Row],[Order Date]])*100 + MONTH(SalesData[[#This Row],[Order Date]])</f>
        <v>202311</v>
      </c>
    </row>
    <row r="2610" spans="1:19" x14ac:dyDescent="0.3">
      <c r="A2610" t="s">
        <v>10906</v>
      </c>
      <c r="B2610" s="3">
        <v>45251</v>
      </c>
      <c r="C2610" t="s">
        <v>10907</v>
      </c>
      <c r="D2610" t="s">
        <v>23</v>
      </c>
      <c r="E2610" t="s">
        <v>19</v>
      </c>
      <c r="F2610" t="s">
        <v>62</v>
      </c>
      <c r="G2610">
        <v>9</v>
      </c>
      <c r="H2610" s="5">
        <v>132.36000000000001</v>
      </c>
      <c r="I2610" s="5">
        <v>0.18</v>
      </c>
      <c r="J2610" s="5">
        <v>976.81680000000028</v>
      </c>
      <c r="K2610" s="5">
        <v>155.24009319521349</v>
      </c>
      <c r="L2610">
        <f>YEAR(SalesData[Order Date])</f>
        <v>2023</v>
      </c>
      <c r="M2610">
        <f>MONTH(SalesData[Order Date])</f>
        <v>11</v>
      </c>
      <c r="N2610" t="str">
        <f>TEXT(SalesData[[#This Row],[Order Date]], "mmmm")</f>
        <v>November</v>
      </c>
      <c r="O2610" s="7">
        <f>IF(SalesData[Sales]=0,0,SalesData[Profit]/SalesData[Sales])</f>
        <v>0.15892447099109419</v>
      </c>
      <c r="P2610" s="8">
        <f t="shared" si="40"/>
        <v>1.5110305228165606E-4</v>
      </c>
      <c r="Q2610" t="str">
        <f>IF(SalesData[[#This Row],[Discount]]&gt;0, "Yes", "No")</f>
        <v>Yes</v>
      </c>
      <c r="R2610" t="str">
        <f>TEXT(SalesData[[#This Row],[Order Date]],"mmm-yyyy")</f>
        <v>Nov-2023</v>
      </c>
      <c r="S2610">
        <f>YEAR(SalesData[[#This Row],[Order Date]])*100 + MONTH(SalesData[[#This Row],[Order Date]])</f>
        <v>202311</v>
      </c>
    </row>
    <row r="2611" spans="1:19" x14ac:dyDescent="0.3">
      <c r="A2611" t="s">
        <v>10978</v>
      </c>
      <c r="B2611" s="3">
        <v>45252</v>
      </c>
      <c r="C2611" t="s">
        <v>10979</v>
      </c>
      <c r="D2611" t="s">
        <v>23</v>
      </c>
      <c r="E2611" t="s">
        <v>19</v>
      </c>
      <c r="F2611" t="s">
        <v>34</v>
      </c>
      <c r="G2611">
        <v>7</v>
      </c>
      <c r="H2611" s="5">
        <v>946.01</v>
      </c>
      <c r="I2611" s="5">
        <v>0.04</v>
      </c>
      <c r="J2611" s="5">
        <v>6357.1871999999994</v>
      </c>
      <c r="K2611" s="5">
        <v>1259.606384895309</v>
      </c>
      <c r="L2611">
        <f>YEAR(SalesData[Order Date])</f>
        <v>2023</v>
      </c>
      <c r="M2611">
        <f>MONTH(SalesData[Order Date])</f>
        <v>11</v>
      </c>
      <c r="N2611" t="str">
        <f>TEXT(SalesData[[#This Row],[Order Date]], "mmmm")</f>
        <v>November</v>
      </c>
      <c r="O2611" s="7">
        <f>IF(SalesData[Sales]=0,0,SalesData[Profit]/SalesData[Sales])</f>
        <v>0.19813894813343064</v>
      </c>
      <c r="P2611" s="8">
        <f t="shared" si="40"/>
        <v>6.0404073046645541E-6</v>
      </c>
      <c r="Q2611" t="str">
        <f>IF(SalesData[[#This Row],[Discount]]&gt;0, "Yes", "No")</f>
        <v>Yes</v>
      </c>
      <c r="R2611" t="str">
        <f>TEXT(SalesData[[#This Row],[Order Date]],"mmm-yyyy")</f>
        <v>Nov-2023</v>
      </c>
      <c r="S2611">
        <f>YEAR(SalesData[[#This Row],[Order Date]])*100 + MONTH(SalesData[[#This Row],[Order Date]])</f>
        <v>202311</v>
      </c>
    </row>
    <row r="2612" spans="1:19" x14ac:dyDescent="0.3">
      <c r="A2612" t="s">
        <v>11021</v>
      </c>
      <c r="B2612" s="3">
        <v>45252</v>
      </c>
      <c r="C2612" t="s">
        <v>11022</v>
      </c>
      <c r="D2612" t="s">
        <v>18</v>
      </c>
      <c r="E2612" t="s">
        <v>26</v>
      </c>
      <c r="F2612" t="s">
        <v>27</v>
      </c>
      <c r="G2612">
        <v>7</v>
      </c>
      <c r="H2612" s="5">
        <v>729.91</v>
      </c>
      <c r="I2612" s="5">
        <v>0.27</v>
      </c>
      <c r="J2612" s="5">
        <v>3729.8400999999999</v>
      </c>
      <c r="K2612" s="5">
        <v>241.33151309838499</v>
      </c>
      <c r="L2612">
        <f>YEAR(SalesData[Order Date])</f>
        <v>2023</v>
      </c>
      <c r="M2612">
        <f>MONTH(SalesData[Order Date])</f>
        <v>11</v>
      </c>
      <c r="N2612" t="str">
        <f>TEXT(SalesData[[#This Row],[Order Date]], "mmmm")</f>
        <v>November</v>
      </c>
      <c r="O2612" s="7">
        <f>IF(SalesData[Sales]=0,0,SalesData[Profit]/SalesData[Sales])</f>
        <v>6.4702911285227746E-2</v>
      </c>
      <c r="P2612" s="8">
        <f t="shared" si="40"/>
        <v>5.2844088410117102E-5</v>
      </c>
      <c r="Q2612" t="str">
        <f>IF(SalesData[[#This Row],[Discount]]&gt;0, "Yes", "No")</f>
        <v>Yes</v>
      </c>
      <c r="R2612" t="str">
        <f>TEXT(SalesData[[#This Row],[Order Date]],"mmm-yyyy")</f>
        <v>Nov-2023</v>
      </c>
      <c r="S2612">
        <f>YEAR(SalesData[[#This Row],[Order Date]])*100 + MONTH(SalesData[[#This Row],[Order Date]])</f>
        <v>202311</v>
      </c>
    </row>
    <row r="2613" spans="1:19" x14ac:dyDescent="0.3">
      <c r="A2613" t="s">
        <v>11057</v>
      </c>
      <c r="B2613" s="3">
        <v>45248</v>
      </c>
      <c r="C2613" t="s">
        <v>11058</v>
      </c>
      <c r="D2613" t="s">
        <v>18</v>
      </c>
      <c r="E2613" t="s">
        <v>19</v>
      </c>
      <c r="F2613" t="s">
        <v>34</v>
      </c>
      <c r="G2613">
        <v>3</v>
      </c>
      <c r="H2613" s="5">
        <v>305.29000000000002</v>
      </c>
      <c r="I2613" s="5">
        <v>0.19</v>
      </c>
      <c r="J2613" s="5">
        <v>741.85470000000009</v>
      </c>
      <c r="K2613" s="5">
        <v>119.30602527809729</v>
      </c>
      <c r="L2613">
        <f>YEAR(SalesData[Order Date])</f>
        <v>2023</v>
      </c>
      <c r="M2613">
        <f>MONTH(SalesData[Order Date])</f>
        <v>11</v>
      </c>
      <c r="N2613" t="str">
        <f>TEXT(SalesData[[#This Row],[Order Date]], "mmmm")</f>
        <v>November</v>
      </c>
      <c r="O2613" s="7">
        <f>IF(SalesData[Sales]=0,0,SalesData[Profit]/SalesData[Sales])</f>
        <v>0.1608212838418322</v>
      </c>
      <c r="P2613" s="8">
        <f t="shared" si="40"/>
        <v>2.074530228089139E-4</v>
      </c>
      <c r="Q2613" t="str">
        <f>IF(SalesData[[#This Row],[Discount]]&gt;0, "Yes", "No")</f>
        <v>Yes</v>
      </c>
      <c r="R2613" t="str">
        <f>TEXT(SalesData[[#This Row],[Order Date]],"mmm-yyyy")</f>
        <v>Nov-2023</v>
      </c>
      <c r="S2613">
        <f>YEAR(SalesData[[#This Row],[Order Date]])*100 + MONTH(SalesData[[#This Row],[Order Date]])</f>
        <v>202311</v>
      </c>
    </row>
    <row r="2614" spans="1:19" x14ac:dyDescent="0.3">
      <c r="A2614" t="s">
        <v>11181</v>
      </c>
      <c r="B2614" s="3">
        <v>45251</v>
      </c>
      <c r="C2614" t="s">
        <v>11182</v>
      </c>
      <c r="D2614" t="s">
        <v>30</v>
      </c>
      <c r="E2614" t="s">
        <v>19</v>
      </c>
      <c r="F2614" t="s">
        <v>31</v>
      </c>
      <c r="G2614">
        <v>1</v>
      </c>
      <c r="H2614" s="5">
        <v>521.01</v>
      </c>
      <c r="I2614" s="5">
        <v>0.03</v>
      </c>
      <c r="J2614" s="5">
        <v>505.37970000000001</v>
      </c>
      <c r="K2614" s="5">
        <v>93.171494916105587</v>
      </c>
      <c r="L2614">
        <f>YEAR(SalesData[Order Date])</f>
        <v>2023</v>
      </c>
      <c r="M2614">
        <f>MONTH(SalesData[Order Date])</f>
        <v>11</v>
      </c>
      <c r="N2614" t="str">
        <f>TEXT(SalesData[[#This Row],[Order Date]], "mmmm")</f>
        <v>November</v>
      </c>
      <c r="O2614" s="7">
        <f>IF(SalesData[Sales]=0,0,SalesData[Profit]/SalesData[Sales])</f>
        <v>0.1843593933751308</v>
      </c>
      <c r="P2614" s="8">
        <f t="shared" si="40"/>
        <v>5.7580468705015257E-5</v>
      </c>
      <c r="Q2614" t="str">
        <f>IF(SalesData[[#This Row],[Discount]]&gt;0, "Yes", "No")</f>
        <v>Yes</v>
      </c>
      <c r="R2614" t="str">
        <f>TEXT(SalesData[[#This Row],[Order Date]],"mmm-yyyy")</f>
        <v>Nov-2023</v>
      </c>
      <c r="S2614">
        <f>YEAR(SalesData[[#This Row],[Order Date]])*100 + MONTH(SalesData[[#This Row],[Order Date]])</f>
        <v>202311</v>
      </c>
    </row>
    <row r="2615" spans="1:19" x14ac:dyDescent="0.3">
      <c r="A2615" t="s">
        <v>11192</v>
      </c>
      <c r="B2615" s="3">
        <v>45250</v>
      </c>
      <c r="C2615" t="s">
        <v>11193</v>
      </c>
      <c r="D2615" t="s">
        <v>30</v>
      </c>
      <c r="E2615" t="s">
        <v>26</v>
      </c>
      <c r="F2615" t="s">
        <v>31</v>
      </c>
      <c r="G2615">
        <v>3</v>
      </c>
      <c r="H2615" s="5">
        <v>83.14</v>
      </c>
      <c r="I2615" s="5">
        <v>0.05</v>
      </c>
      <c r="J2615" s="5">
        <v>236.94900000000001</v>
      </c>
      <c r="K2615" s="5">
        <v>31.62632751819223</v>
      </c>
      <c r="L2615">
        <f>YEAR(SalesData[Order Date])</f>
        <v>2023</v>
      </c>
      <c r="M2615">
        <f>MONTH(SalesData[Order Date])</f>
        <v>11</v>
      </c>
      <c r="N2615" t="str">
        <f>TEXT(SalesData[[#This Row],[Order Date]], "mmmm")</f>
        <v>November</v>
      </c>
      <c r="O2615" s="7">
        <f>IF(SalesData[Sales]=0,0,SalesData[Profit]/SalesData[Sales])</f>
        <v>0.13347314197651067</v>
      </c>
      <c r="P2615" s="8">
        <f t="shared" si="40"/>
        <v>2.0046507898324113E-4</v>
      </c>
      <c r="Q2615" t="str">
        <f>IF(SalesData[[#This Row],[Discount]]&gt;0, "Yes", "No")</f>
        <v>Yes</v>
      </c>
      <c r="R2615" t="str">
        <f>TEXT(SalesData[[#This Row],[Order Date]],"mmm-yyyy")</f>
        <v>Nov-2023</v>
      </c>
      <c r="S2615">
        <f>YEAR(SalesData[[#This Row],[Order Date]])*100 + MONTH(SalesData[[#This Row],[Order Date]])</f>
        <v>202311</v>
      </c>
    </row>
    <row r="2616" spans="1:19" x14ac:dyDescent="0.3">
      <c r="A2616" t="s">
        <v>11221</v>
      </c>
      <c r="B2616" s="3">
        <v>45237</v>
      </c>
      <c r="C2616" t="s">
        <v>11222</v>
      </c>
      <c r="D2616" t="s">
        <v>30</v>
      </c>
      <c r="E2616" t="s">
        <v>19</v>
      </c>
      <c r="F2616" t="s">
        <v>15</v>
      </c>
      <c r="G2616">
        <v>1</v>
      </c>
      <c r="H2616" s="5">
        <v>906.58</v>
      </c>
      <c r="I2616" s="5">
        <v>0.15</v>
      </c>
      <c r="J2616" s="5">
        <v>770.59299999999996</v>
      </c>
      <c r="K2616" s="5">
        <v>40.614820713705647</v>
      </c>
      <c r="L2616">
        <f>YEAR(SalesData[Order Date])</f>
        <v>2023</v>
      </c>
      <c r="M2616">
        <f>MONTH(SalesData[Order Date])</f>
        <v>11</v>
      </c>
      <c r="N2616" t="str">
        <f>TEXT(SalesData[[#This Row],[Order Date]], "mmmm")</f>
        <v>November</v>
      </c>
      <c r="O2616" s="7">
        <f>IF(SalesData[Sales]=0,0,SalesData[Profit]/SalesData[Sales])</f>
        <v>5.2705929996386743E-2</v>
      </c>
      <c r="P2616" s="8">
        <f t="shared" si="40"/>
        <v>1.6545699221249088E-4</v>
      </c>
      <c r="Q2616" t="str">
        <f>IF(SalesData[[#This Row],[Discount]]&gt;0, "Yes", "No")</f>
        <v>Yes</v>
      </c>
      <c r="R2616" t="str">
        <f>TEXT(SalesData[[#This Row],[Order Date]],"mmm-yyyy")</f>
        <v>Nov-2023</v>
      </c>
      <c r="S2616">
        <f>YEAR(SalesData[[#This Row],[Order Date]])*100 + MONTH(SalesData[[#This Row],[Order Date]])</f>
        <v>202311</v>
      </c>
    </row>
    <row r="2617" spans="1:19" x14ac:dyDescent="0.3">
      <c r="A2617" t="s">
        <v>11332</v>
      </c>
      <c r="B2617" s="3">
        <v>45244</v>
      </c>
      <c r="C2617" t="s">
        <v>11333</v>
      </c>
      <c r="D2617" t="s">
        <v>30</v>
      </c>
      <c r="E2617" t="s">
        <v>19</v>
      </c>
      <c r="F2617" t="s">
        <v>15</v>
      </c>
      <c r="G2617">
        <v>2</v>
      </c>
      <c r="H2617" s="5">
        <v>706.88</v>
      </c>
      <c r="I2617" s="5">
        <v>0.08</v>
      </c>
      <c r="J2617" s="5">
        <v>1300.6592000000001</v>
      </c>
      <c r="K2617" s="5">
        <v>96.477562107707428</v>
      </c>
      <c r="L2617">
        <f>YEAR(SalesData[Order Date])</f>
        <v>2023</v>
      </c>
      <c r="M2617">
        <f>MONTH(SalesData[Order Date])</f>
        <v>11</v>
      </c>
      <c r="N2617" t="str">
        <f>TEXT(SalesData[[#This Row],[Order Date]], "mmmm")</f>
        <v>November</v>
      </c>
      <c r="O2617" s="7">
        <f>IF(SalesData[Sales]=0,0,SalesData[Profit]/SalesData[Sales])</f>
        <v>7.4175896428293767E-2</v>
      </c>
      <c r="P2617" s="8">
        <f t="shared" si="40"/>
        <v>5.6586690810321412E-5</v>
      </c>
      <c r="Q2617" t="str">
        <f>IF(SalesData[[#This Row],[Discount]]&gt;0, "Yes", "No")</f>
        <v>Yes</v>
      </c>
      <c r="R2617" t="str">
        <f>TEXT(SalesData[[#This Row],[Order Date]],"mmm-yyyy")</f>
        <v>Nov-2023</v>
      </c>
      <c r="S2617">
        <f>YEAR(SalesData[[#This Row],[Order Date]])*100 + MONTH(SalesData[[#This Row],[Order Date]])</f>
        <v>202311</v>
      </c>
    </row>
    <row r="2618" spans="1:19" x14ac:dyDescent="0.3">
      <c r="A2618" t="s">
        <v>11395</v>
      </c>
      <c r="B2618" s="3">
        <v>45242</v>
      </c>
      <c r="C2618" t="s">
        <v>11396</v>
      </c>
      <c r="D2618" t="s">
        <v>13</v>
      </c>
      <c r="E2618" t="s">
        <v>14</v>
      </c>
      <c r="F2618" t="s">
        <v>39</v>
      </c>
      <c r="G2618">
        <v>5</v>
      </c>
      <c r="H2618" s="5">
        <v>684.82</v>
      </c>
      <c r="I2618" s="5">
        <v>0.24</v>
      </c>
      <c r="J2618" s="5">
        <v>2602.3159999999998</v>
      </c>
      <c r="K2618" s="5">
        <v>667.70466349090736</v>
      </c>
      <c r="L2618">
        <f>YEAR(SalesData[Order Date])</f>
        <v>2023</v>
      </c>
      <c r="M2618">
        <f>MONTH(SalesData[Order Date])</f>
        <v>11</v>
      </c>
      <c r="N2618" t="str">
        <f>TEXT(SalesData[[#This Row],[Order Date]], "mmmm")</f>
        <v>November</v>
      </c>
      <c r="O2618" s="7">
        <f>IF(SalesData[Sales]=0,0,SalesData[Profit]/SalesData[Sales])</f>
        <v>0.25658093155900646</v>
      </c>
      <c r="P2618" s="8">
        <f t="shared" si="40"/>
        <v>7.0091410881691535E-5</v>
      </c>
      <c r="Q2618" t="str">
        <f>IF(SalesData[[#This Row],[Discount]]&gt;0, "Yes", "No")</f>
        <v>Yes</v>
      </c>
      <c r="R2618" t="str">
        <f>TEXT(SalesData[[#This Row],[Order Date]],"mmm-yyyy")</f>
        <v>Nov-2023</v>
      </c>
      <c r="S2618">
        <f>YEAR(SalesData[[#This Row],[Order Date]])*100 + MONTH(SalesData[[#This Row],[Order Date]])</f>
        <v>202311</v>
      </c>
    </row>
    <row r="2619" spans="1:19" x14ac:dyDescent="0.3">
      <c r="A2619" t="s">
        <v>11546</v>
      </c>
      <c r="B2619" s="3">
        <v>45234</v>
      </c>
      <c r="C2619" t="s">
        <v>11547</v>
      </c>
      <c r="D2619" t="s">
        <v>18</v>
      </c>
      <c r="E2619" t="s">
        <v>19</v>
      </c>
      <c r="F2619" t="s">
        <v>27</v>
      </c>
      <c r="G2619">
        <v>9</v>
      </c>
      <c r="H2619" s="5">
        <v>770.62</v>
      </c>
      <c r="I2619" s="5">
        <v>0.14000000000000001</v>
      </c>
      <c r="J2619" s="5">
        <v>5964.5987999999998</v>
      </c>
      <c r="K2619" s="5">
        <v>677.94106013049247</v>
      </c>
      <c r="L2619">
        <f>YEAR(SalesData[Order Date])</f>
        <v>2023</v>
      </c>
      <c r="M2619">
        <f>MONTH(SalesData[Order Date])</f>
        <v>11</v>
      </c>
      <c r="N2619" t="str">
        <f>TEXT(SalesData[[#This Row],[Order Date]], "mmmm")</f>
        <v>November</v>
      </c>
      <c r="O2619" s="7">
        <f>IF(SalesData[Sales]=0,0,SalesData[Profit]/SalesData[Sales])</f>
        <v>0.11366079812953933</v>
      </c>
      <c r="P2619" s="8">
        <f t="shared" si="40"/>
        <v>2.0185766727512336E-5</v>
      </c>
      <c r="Q2619" t="str">
        <f>IF(SalesData[[#This Row],[Discount]]&gt;0, "Yes", "No")</f>
        <v>Yes</v>
      </c>
      <c r="R2619" t="str">
        <f>TEXT(SalesData[[#This Row],[Order Date]],"mmm-yyyy")</f>
        <v>Nov-2023</v>
      </c>
      <c r="S2619">
        <f>YEAR(SalesData[[#This Row],[Order Date]])*100 + MONTH(SalesData[[#This Row],[Order Date]])</f>
        <v>202311</v>
      </c>
    </row>
    <row r="2620" spans="1:19" x14ac:dyDescent="0.3">
      <c r="A2620" t="s">
        <v>11607</v>
      </c>
      <c r="B2620" s="3">
        <v>45237</v>
      </c>
      <c r="C2620" t="s">
        <v>11608</v>
      </c>
      <c r="D2620" t="s">
        <v>23</v>
      </c>
      <c r="E2620" t="s">
        <v>14</v>
      </c>
      <c r="F2620" t="s">
        <v>44</v>
      </c>
      <c r="G2620">
        <v>1</v>
      </c>
      <c r="H2620" s="5">
        <v>950.85</v>
      </c>
      <c r="I2620" s="5">
        <v>0.3</v>
      </c>
      <c r="J2620" s="5">
        <v>665.59500000000003</v>
      </c>
      <c r="K2620" s="5">
        <v>53.55617874984172</v>
      </c>
      <c r="L2620">
        <f>YEAR(SalesData[Order Date])</f>
        <v>2023</v>
      </c>
      <c r="M2620">
        <f>MONTH(SalesData[Order Date])</f>
        <v>11</v>
      </c>
      <c r="N2620" t="str">
        <f>TEXT(SalesData[[#This Row],[Order Date]], "mmmm")</f>
        <v>November</v>
      </c>
      <c r="O2620" s="7">
        <f>IF(SalesData[Sales]=0,0,SalesData[Profit]/SalesData[Sales])</f>
        <v>8.0463613383276192E-2</v>
      </c>
      <c r="P2620" s="8">
        <f t="shared" si="40"/>
        <v>3.1550717778829464E-4</v>
      </c>
      <c r="Q2620" t="str">
        <f>IF(SalesData[[#This Row],[Discount]]&gt;0, "Yes", "No")</f>
        <v>Yes</v>
      </c>
      <c r="R2620" t="str">
        <f>TEXT(SalesData[[#This Row],[Order Date]],"mmm-yyyy")</f>
        <v>Nov-2023</v>
      </c>
      <c r="S2620">
        <f>YEAR(SalesData[[#This Row],[Order Date]])*100 + MONTH(SalesData[[#This Row],[Order Date]])</f>
        <v>202311</v>
      </c>
    </row>
    <row r="2621" spans="1:19" x14ac:dyDescent="0.3">
      <c r="A2621" t="s">
        <v>11613</v>
      </c>
      <c r="B2621" s="3">
        <v>45244</v>
      </c>
      <c r="C2621" t="s">
        <v>11614</v>
      </c>
      <c r="D2621" t="s">
        <v>13</v>
      </c>
      <c r="E2621" t="s">
        <v>26</v>
      </c>
      <c r="F2621" t="s">
        <v>20</v>
      </c>
      <c r="G2621">
        <v>9</v>
      </c>
      <c r="H2621" s="5">
        <v>290.55</v>
      </c>
      <c r="I2621" s="5">
        <v>0.15</v>
      </c>
      <c r="J2621" s="5">
        <v>2222.7075</v>
      </c>
      <c r="K2621" s="5">
        <v>111.1687873643215</v>
      </c>
      <c r="L2621">
        <f>YEAR(SalesData[Order Date])</f>
        <v>2023</v>
      </c>
      <c r="M2621">
        <f>MONTH(SalesData[Order Date])</f>
        <v>11</v>
      </c>
      <c r="N2621" t="str">
        <f>TEXT(SalesData[[#This Row],[Order Date]], "mmmm")</f>
        <v>November</v>
      </c>
      <c r="O2621" s="7">
        <f>IF(SalesData[Sales]=0,0,SalesData[Profit]/SalesData[Sales])</f>
        <v>5.0015032281270251E-2</v>
      </c>
      <c r="P2621" s="8">
        <f t="shared" si="40"/>
        <v>5.7362473469856011E-5</v>
      </c>
      <c r="Q2621" t="str">
        <f>IF(SalesData[[#This Row],[Discount]]&gt;0, "Yes", "No")</f>
        <v>Yes</v>
      </c>
      <c r="R2621" t="str">
        <f>TEXT(SalesData[[#This Row],[Order Date]],"mmm-yyyy")</f>
        <v>Nov-2023</v>
      </c>
      <c r="S2621">
        <f>YEAR(SalesData[[#This Row],[Order Date]])*100 + MONTH(SalesData[[#This Row],[Order Date]])</f>
        <v>202311</v>
      </c>
    </row>
    <row r="2622" spans="1:19" x14ac:dyDescent="0.3">
      <c r="A2622" t="s">
        <v>11658</v>
      </c>
      <c r="B2622" s="3">
        <v>45248</v>
      </c>
      <c r="C2622" t="s">
        <v>11659</v>
      </c>
      <c r="D2622" t="s">
        <v>30</v>
      </c>
      <c r="E2622" t="s">
        <v>19</v>
      </c>
      <c r="F2622" t="s">
        <v>31</v>
      </c>
      <c r="G2622">
        <v>7</v>
      </c>
      <c r="H2622" s="5">
        <v>991.19</v>
      </c>
      <c r="I2622" s="5">
        <v>0.15</v>
      </c>
      <c r="J2622" s="5">
        <v>5897.5805</v>
      </c>
      <c r="K2622" s="5">
        <v>1102.813349844261</v>
      </c>
      <c r="L2622">
        <f>YEAR(SalesData[Order Date])</f>
        <v>2023</v>
      </c>
      <c r="M2622">
        <f>MONTH(SalesData[Order Date])</f>
        <v>11</v>
      </c>
      <c r="N2622" t="str">
        <f>TEXT(SalesData[[#This Row],[Order Date]], "mmmm")</f>
        <v>November</v>
      </c>
      <c r="O2622" s="7">
        <f>IF(SalesData[Sales]=0,0,SalesData[Profit]/SalesData[Sales])</f>
        <v>0.18699420039188291</v>
      </c>
      <c r="P2622" s="8">
        <f t="shared" si="40"/>
        <v>2.1619035128049545E-5</v>
      </c>
      <c r="Q2622" t="str">
        <f>IF(SalesData[[#This Row],[Discount]]&gt;0, "Yes", "No")</f>
        <v>Yes</v>
      </c>
      <c r="R2622" t="str">
        <f>TEXT(SalesData[[#This Row],[Order Date]],"mmm-yyyy")</f>
        <v>Nov-2023</v>
      </c>
      <c r="S2622">
        <f>YEAR(SalesData[[#This Row],[Order Date]])*100 + MONTH(SalesData[[#This Row],[Order Date]])</f>
        <v>202311</v>
      </c>
    </row>
    <row r="2623" spans="1:19" x14ac:dyDescent="0.3">
      <c r="A2623" t="s">
        <v>11694</v>
      </c>
      <c r="B2623" s="3">
        <v>45234</v>
      </c>
      <c r="C2623" t="s">
        <v>11695</v>
      </c>
      <c r="D2623" t="s">
        <v>13</v>
      </c>
      <c r="E2623" t="s">
        <v>19</v>
      </c>
      <c r="F2623" t="s">
        <v>91</v>
      </c>
      <c r="G2623">
        <v>7</v>
      </c>
      <c r="H2623" s="5">
        <v>784.36</v>
      </c>
      <c r="I2623" s="5">
        <v>0.1</v>
      </c>
      <c r="J2623" s="5">
        <v>4941.4680000000008</v>
      </c>
      <c r="K2623" s="5">
        <v>824.92998256259102</v>
      </c>
      <c r="L2623">
        <f>YEAR(SalesData[Order Date])</f>
        <v>2023</v>
      </c>
      <c r="M2623">
        <f>MONTH(SalesData[Order Date])</f>
        <v>11</v>
      </c>
      <c r="N2623" t="str">
        <f>TEXT(SalesData[[#This Row],[Order Date]], "mmmm")</f>
        <v>November</v>
      </c>
      <c r="O2623" s="7">
        <f>IF(SalesData[Sales]=0,0,SalesData[Profit]/SalesData[Sales])</f>
        <v>0.16694026604292306</v>
      </c>
      <c r="P2623" s="8">
        <f t="shared" si="40"/>
        <v>1.821321113482876E-5</v>
      </c>
      <c r="Q2623" t="str">
        <f>IF(SalesData[[#This Row],[Discount]]&gt;0, "Yes", "No")</f>
        <v>Yes</v>
      </c>
      <c r="R2623" t="str">
        <f>TEXT(SalesData[[#This Row],[Order Date]],"mmm-yyyy")</f>
        <v>Nov-2023</v>
      </c>
      <c r="S2623">
        <f>YEAR(SalesData[[#This Row],[Order Date]])*100 + MONTH(SalesData[[#This Row],[Order Date]])</f>
        <v>202311</v>
      </c>
    </row>
    <row r="2624" spans="1:19" x14ac:dyDescent="0.3">
      <c r="A2624" t="s">
        <v>11778</v>
      </c>
      <c r="B2624" s="3">
        <v>45254</v>
      </c>
      <c r="C2624" t="s">
        <v>11779</v>
      </c>
      <c r="D2624" t="s">
        <v>13</v>
      </c>
      <c r="E2624" t="s">
        <v>26</v>
      </c>
      <c r="F2624" t="s">
        <v>62</v>
      </c>
      <c r="G2624">
        <v>7</v>
      </c>
      <c r="H2624" s="5">
        <v>932.34</v>
      </c>
      <c r="I2624" s="5">
        <v>0.03</v>
      </c>
      <c r="J2624" s="5">
        <v>6330.5886</v>
      </c>
      <c r="K2624" s="5">
        <v>1583.5715303424481</v>
      </c>
      <c r="L2624">
        <f>YEAR(SalesData[Order Date])</f>
        <v>2023</v>
      </c>
      <c r="M2624">
        <f>MONTH(SalesData[Order Date])</f>
        <v>11</v>
      </c>
      <c r="N2624" t="str">
        <f>TEXT(SalesData[[#This Row],[Order Date]], "mmmm")</f>
        <v>November</v>
      </c>
      <c r="O2624" s="7">
        <f>IF(SalesData[Sales]=0,0,SalesData[Profit]/SalesData[Sales])</f>
        <v>0.25014601807207121</v>
      </c>
      <c r="P2624" s="8">
        <f t="shared" si="40"/>
        <v>4.5967289676666083E-6</v>
      </c>
      <c r="Q2624" t="str">
        <f>IF(SalesData[[#This Row],[Discount]]&gt;0, "Yes", "No")</f>
        <v>Yes</v>
      </c>
      <c r="R2624" t="str">
        <f>TEXT(SalesData[[#This Row],[Order Date]],"mmm-yyyy")</f>
        <v>Nov-2023</v>
      </c>
      <c r="S2624">
        <f>YEAR(SalesData[[#This Row],[Order Date]])*100 + MONTH(SalesData[[#This Row],[Order Date]])</f>
        <v>202311</v>
      </c>
    </row>
    <row r="2625" spans="1:19" x14ac:dyDescent="0.3">
      <c r="A2625" t="s">
        <v>11802</v>
      </c>
      <c r="B2625" s="3">
        <v>45239</v>
      </c>
      <c r="C2625" t="s">
        <v>11803</v>
      </c>
      <c r="D2625" t="s">
        <v>23</v>
      </c>
      <c r="E2625" t="s">
        <v>26</v>
      </c>
      <c r="F2625" t="s">
        <v>34</v>
      </c>
      <c r="G2625">
        <v>6</v>
      </c>
      <c r="H2625" s="5">
        <v>881.84</v>
      </c>
      <c r="I2625" s="5">
        <v>0.02</v>
      </c>
      <c r="J2625" s="5">
        <v>5185.2191999999995</v>
      </c>
      <c r="K2625" s="5">
        <v>322.49029108910088</v>
      </c>
      <c r="L2625">
        <f>YEAR(SalesData[Order Date])</f>
        <v>2023</v>
      </c>
      <c r="M2625">
        <f>MONTH(SalesData[Order Date])</f>
        <v>11</v>
      </c>
      <c r="N2625" t="str">
        <f>TEXT(SalesData[[#This Row],[Order Date]], "mmmm")</f>
        <v>November</v>
      </c>
      <c r="O2625" s="7">
        <f>IF(SalesData[Sales]=0,0,SalesData[Profit]/SalesData[Sales])</f>
        <v>6.2194148145000488E-2</v>
      </c>
      <c r="P2625" s="8">
        <f t="shared" si="40"/>
        <v>3.7799752033626662E-6</v>
      </c>
      <c r="Q2625" t="str">
        <f>IF(SalesData[[#This Row],[Discount]]&gt;0, "Yes", "No")</f>
        <v>Yes</v>
      </c>
      <c r="R2625" t="str">
        <f>TEXT(SalesData[[#This Row],[Order Date]],"mmm-yyyy")</f>
        <v>Nov-2023</v>
      </c>
      <c r="S2625">
        <f>YEAR(SalesData[[#This Row],[Order Date]])*100 + MONTH(SalesData[[#This Row],[Order Date]])</f>
        <v>202311</v>
      </c>
    </row>
    <row r="2626" spans="1:19" x14ac:dyDescent="0.3">
      <c r="A2626" t="s">
        <v>11859</v>
      </c>
      <c r="B2626" s="3">
        <v>45242</v>
      </c>
      <c r="C2626" t="s">
        <v>11860</v>
      </c>
      <c r="D2626" t="s">
        <v>30</v>
      </c>
      <c r="E2626" t="s">
        <v>14</v>
      </c>
      <c r="F2626" t="s">
        <v>53</v>
      </c>
      <c r="G2626">
        <v>3</v>
      </c>
      <c r="H2626" s="5">
        <v>165.08</v>
      </c>
      <c r="I2626" s="5">
        <v>0.18</v>
      </c>
      <c r="J2626" s="5">
        <v>406.09679999999997</v>
      </c>
      <c r="K2626" s="5">
        <v>61.603838043905633</v>
      </c>
      <c r="L2626">
        <f>YEAR(SalesData[Order Date])</f>
        <v>2023</v>
      </c>
      <c r="M2626">
        <f>MONTH(SalesData[Order Date])</f>
        <v>11</v>
      </c>
      <c r="N2626" t="str">
        <f>TEXT(SalesData[[#This Row],[Order Date]], "mmmm")</f>
        <v>November</v>
      </c>
      <c r="O2626" s="7">
        <f>IF(SalesData[Sales]=0,0,SalesData[Profit]/SalesData[Sales])</f>
        <v>0.15169742298857228</v>
      </c>
      <c r="P2626" s="8">
        <f t="shared" ref="P2626:P2689" si="41">IF(H:H*G:G=0, 0, (I:I/(H:H*G:G)))</f>
        <v>3.63460140537921E-4</v>
      </c>
      <c r="Q2626" t="str">
        <f>IF(SalesData[[#This Row],[Discount]]&gt;0, "Yes", "No")</f>
        <v>Yes</v>
      </c>
      <c r="R2626" t="str">
        <f>TEXT(SalesData[[#This Row],[Order Date]],"mmm-yyyy")</f>
        <v>Nov-2023</v>
      </c>
      <c r="S2626">
        <f>YEAR(SalesData[[#This Row],[Order Date]])*100 + MONTH(SalesData[[#This Row],[Order Date]])</f>
        <v>202311</v>
      </c>
    </row>
    <row r="2627" spans="1:19" x14ac:dyDescent="0.3">
      <c r="A2627" t="s">
        <v>11928</v>
      </c>
      <c r="B2627" s="3">
        <v>45248</v>
      </c>
      <c r="C2627" t="s">
        <v>5855</v>
      </c>
      <c r="D2627" t="s">
        <v>23</v>
      </c>
      <c r="E2627" t="s">
        <v>19</v>
      </c>
      <c r="F2627" t="s">
        <v>91</v>
      </c>
      <c r="G2627">
        <v>6</v>
      </c>
      <c r="H2627" s="5">
        <v>146.97</v>
      </c>
      <c r="I2627" s="5">
        <v>0.19</v>
      </c>
      <c r="J2627" s="5">
        <v>714.27419999999995</v>
      </c>
      <c r="K2627" s="5">
        <v>76.08808057534884</v>
      </c>
      <c r="L2627">
        <f>YEAR(SalesData[Order Date])</f>
        <v>2023</v>
      </c>
      <c r="M2627">
        <f>MONTH(SalesData[Order Date])</f>
        <v>11</v>
      </c>
      <c r="N2627" t="str">
        <f>TEXT(SalesData[[#This Row],[Order Date]], "mmmm")</f>
        <v>November</v>
      </c>
      <c r="O2627" s="7">
        <f>IF(SalesData[Sales]=0,0,SalesData[Profit]/SalesData[Sales])</f>
        <v>0.1065250299889718</v>
      </c>
      <c r="P2627" s="8">
        <f t="shared" si="41"/>
        <v>2.1546347327118916E-4</v>
      </c>
      <c r="Q2627" t="str">
        <f>IF(SalesData[[#This Row],[Discount]]&gt;0, "Yes", "No")</f>
        <v>Yes</v>
      </c>
      <c r="R2627" t="str">
        <f>TEXT(SalesData[[#This Row],[Order Date]],"mmm-yyyy")</f>
        <v>Nov-2023</v>
      </c>
      <c r="S2627">
        <f>YEAR(SalesData[[#This Row],[Order Date]])*100 + MONTH(SalesData[[#This Row],[Order Date]])</f>
        <v>202311</v>
      </c>
    </row>
    <row r="2628" spans="1:19" x14ac:dyDescent="0.3">
      <c r="A2628" t="s">
        <v>12039</v>
      </c>
      <c r="B2628" s="3">
        <v>45231</v>
      </c>
      <c r="C2628" t="s">
        <v>12040</v>
      </c>
      <c r="D2628" t="s">
        <v>30</v>
      </c>
      <c r="E2628" t="s">
        <v>26</v>
      </c>
      <c r="F2628" t="s">
        <v>53</v>
      </c>
      <c r="G2628">
        <v>6</v>
      </c>
      <c r="H2628" s="5">
        <v>346.12</v>
      </c>
      <c r="I2628" s="5">
        <v>0.11</v>
      </c>
      <c r="J2628" s="5">
        <v>1848.2808</v>
      </c>
      <c r="K2628" s="5">
        <v>139.94613655227869</v>
      </c>
      <c r="L2628">
        <f>YEAR(SalesData[Order Date])</f>
        <v>2023</v>
      </c>
      <c r="M2628">
        <f>MONTH(SalesData[Order Date])</f>
        <v>11</v>
      </c>
      <c r="N2628" t="str">
        <f>TEXT(SalesData[[#This Row],[Order Date]], "mmmm")</f>
        <v>November</v>
      </c>
      <c r="O2628" s="7">
        <f>IF(SalesData[Sales]=0,0,SalesData[Profit]/SalesData[Sales])</f>
        <v>7.5716923831205027E-2</v>
      </c>
      <c r="P2628" s="8">
        <f t="shared" si="41"/>
        <v>5.2968142070187596E-5</v>
      </c>
      <c r="Q2628" t="str">
        <f>IF(SalesData[[#This Row],[Discount]]&gt;0, "Yes", "No")</f>
        <v>Yes</v>
      </c>
      <c r="R2628" t="str">
        <f>TEXT(SalesData[[#This Row],[Order Date]],"mmm-yyyy")</f>
        <v>Nov-2023</v>
      </c>
      <c r="S2628">
        <f>YEAR(SalesData[[#This Row],[Order Date]])*100 + MONTH(SalesData[[#This Row],[Order Date]])</f>
        <v>202311</v>
      </c>
    </row>
    <row r="2629" spans="1:19" x14ac:dyDescent="0.3">
      <c r="A2629" t="s">
        <v>12043</v>
      </c>
      <c r="B2629" s="3">
        <v>45243</v>
      </c>
      <c r="C2629" t="s">
        <v>12044</v>
      </c>
      <c r="D2629" t="s">
        <v>23</v>
      </c>
      <c r="E2629" t="s">
        <v>26</v>
      </c>
      <c r="F2629" t="s">
        <v>62</v>
      </c>
      <c r="G2629">
        <v>1</v>
      </c>
      <c r="H2629" s="5">
        <v>327.25</v>
      </c>
      <c r="I2629" s="5">
        <v>0.01</v>
      </c>
      <c r="J2629" s="5">
        <v>323.97750000000002</v>
      </c>
      <c r="K2629" s="5">
        <v>28.7595188713466</v>
      </c>
      <c r="L2629">
        <f>YEAR(SalesData[Order Date])</f>
        <v>2023</v>
      </c>
      <c r="M2629">
        <f>MONTH(SalesData[Order Date])</f>
        <v>11</v>
      </c>
      <c r="N2629" t="str">
        <f>TEXT(SalesData[[#This Row],[Order Date]], "mmmm")</f>
        <v>November</v>
      </c>
      <c r="O2629" s="7">
        <f>IF(SalesData[Sales]=0,0,SalesData[Profit]/SalesData[Sales])</f>
        <v>8.8770111724877809E-2</v>
      </c>
      <c r="P2629" s="8">
        <f t="shared" si="41"/>
        <v>3.0557677616501144E-5</v>
      </c>
      <c r="Q2629" t="str">
        <f>IF(SalesData[[#This Row],[Discount]]&gt;0, "Yes", "No")</f>
        <v>Yes</v>
      </c>
      <c r="R2629" t="str">
        <f>TEXT(SalesData[[#This Row],[Order Date]],"mmm-yyyy")</f>
        <v>Nov-2023</v>
      </c>
      <c r="S2629">
        <f>YEAR(SalesData[[#This Row],[Order Date]])*100 + MONTH(SalesData[[#This Row],[Order Date]])</f>
        <v>202311</v>
      </c>
    </row>
    <row r="2630" spans="1:19" x14ac:dyDescent="0.3">
      <c r="A2630" t="s">
        <v>12110</v>
      </c>
      <c r="B2630" s="3">
        <v>45238</v>
      </c>
      <c r="C2630" t="s">
        <v>6890</v>
      </c>
      <c r="D2630" t="s">
        <v>30</v>
      </c>
      <c r="E2630" t="s">
        <v>26</v>
      </c>
      <c r="F2630" t="s">
        <v>39</v>
      </c>
      <c r="G2630">
        <v>9</v>
      </c>
      <c r="H2630" s="5">
        <v>624.4</v>
      </c>
      <c r="I2630" s="5">
        <v>0.11</v>
      </c>
      <c r="J2630" s="5">
        <v>5001.4440000000004</v>
      </c>
      <c r="K2630" s="5">
        <v>589.86568173561159</v>
      </c>
      <c r="L2630">
        <f>YEAR(SalesData[Order Date])</f>
        <v>2023</v>
      </c>
      <c r="M2630">
        <f>MONTH(SalesData[Order Date])</f>
        <v>11</v>
      </c>
      <c r="N2630" t="str">
        <f>TEXT(SalesData[[#This Row],[Order Date]], "mmmm")</f>
        <v>November</v>
      </c>
      <c r="O2630" s="7">
        <f>IF(SalesData[Sales]=0,0,SalesData[Profit]/SalesData[Sales])</f>
        <v>0.11793907554210575</v>
      </c>
      <c r="P2630" s="8">
        <f t="shared" si="41"/>
        <v>1.957434692860702E-5</v>
      </c>
      <c r="Q2630" t="str">
        <f>IF(SalesData[[#This Row],[Discount]]&gt;0, "Yes", "No")</f>
        <v>Yes</v>
      </c>
      <c r="R2630" t="str">
        <f>TEXT(SalesData[[#This Row],[Order Date]],"mmm-yyyy")</f>
        <v>Nov-2023</v>
      </c>
      <c r="S2630">
        <f>YEAR(SalesData[[#This Row],[Order Date]])*100 + MONTH(SalesData[[#This Row],[Order Date]])</f>
        <v>202311</v>
      </c>
    </row>
    <row r="2631" spans="1:19" x14ac:dyDescent="0.3">
      <c r="A2631" t="s">
        <v>12153</v>
      </c>
      <c r="B2631" s="3">
        <v>45246</v>
      </c>
      <c r="C2631" t="s">
        <v>12154</v>
      </c>
      <c r="D2631" t="s">
        <v>30</v>
      </c>
      <c r="E2631" t="s">
        <v>14</v>
      </c>
      <c r="F2631" t="s">
        <v>62</v>
      </c>
      <c r="G2631">
        <v>6</v>
      </c>
      <c r="H2631" s="5">
        <v>424.09</v>
      </c>
      <c r="I2631" s="5">
        <v>0.19</v>
      </c>
      <c r="J2631" s="5">
        <v>2061.0774000000001</v>
      </c>
      <c r="K2631" s="5">
        <v>222.8153747250779</v>
      </c>
      <c r="L2631">
        <f>YEAR(SalesData[Order Date])</f>
        <v>2023</v>
      </c>
      <c r="M2631">
        <f>MONTH(SalesData[Order Date])</f>
        <v>11</v>
      </c>
      <c r="N2631" t="str">
        <f>TEXT(SalesData[[#This Row],[Order Date]], "mmmm")</f>
        <v>November</v>
      </c>
      <c r="O2631" s="7">
        <f>IF(SalesData[Sales]=0,0,SalesData[Profit]/SalesData[Sales])</f>
        <v>0.10810626263966501</v>
      </c>
      <c r="P2631" s="8">
        <f t="shared" si="41"/>
        <v>7.466968489392975E-5</v>
      </c>
      <c r="Q2631" t="str">
        <f>IF(SalesData[[#This Row],[Discount]]&gt;0, "Yes", "No")</f>
        <v>Yes</v>
      </c>
      <c r="R2631" t="str">
        <f>TEXT(SalesData[[#This Row],[Order Date]],"mmm-yyyy")</f>
        <v>Nov-2023</v>
      </c>
      <c r="S2631">
        <f>YEAR(SalesData[[#This Row],[Order Date]])*100 + MONTH(SalesData[[#This Row],[Order Date]])</f>
        <v>202311</v>
      </c>
    </row>
    <row r="2632" spans="1:19" x14ac:dyDescent="0.3">
      <c r="A2632" t="s">
        <v>12186</v>
      </c>
      <c r="B2632" s="3">
        <v>45256</v>
      </c>
      <c r="C2632" t="s">
        <v>12187</v>
      </c>
      <c r="D2632" t="s">
        <v>23</v>
      </c>
      <c r="E2632" t="s">
        <v>26</v>
      </c>
      <c r="F2632" t="s">
        <v>20</v>
      </c>
      <c r="G2632">
        <v>7</v>
      </c>
      <c r="H2632" s="5">
        <v>181.24</v>
      </c>
      <c r="I2632" s="5">
        <v>0.09</v>
      </c>
      <c r="J2632" s="5">
        <v>1154.4988000000001</v>
      </c>
      <c r="K2632" s="5">
        <v>184.39153318395509</v>
      </c>
      <c r="L2632">
        <f>YEAR(SalesData[Order Date])</f>
        <v>2023</v>
      </c>
      <c r="M2632">
        <f>MONTH(SalesData[Order Date])</f>
        <v>11</v>
      </c>
      <c r="N2632" t="str">
        <f>TEXT(SalesData[[#This Row],[Order Date]], "mmmm")</f>
        <v>November</v>
      </c>
      <c r="O2632" s="7">
        <f>IF(SalesData[Sales]=0,0,SalesData[Profit]/SalesData[Sales])</f>
        <v>0.15971565599198118</v>
      </c>
      <c r="P2632" s="8">
        <f t="shared" si="41"/>
        <v>7.0939874515244189E-5</v>
      </c>
      <c r="Q2632" t="str">
        <f>IF(SalesData[[#This Row],[Discount]]&gt;0, "Yes", "No")</f>
        <v>Yes</v>
      </c>
      <c r="R2632" t="str">
        <f>TEXT(SalesData[[#This Row],[Order Date]],"mmm-yyyy")</f>
        <v>Nov-2023</v>
      </c>
      <c r="S2632">
        <f>YEAR(SalesData[[#This Row],[Order Date]])*100 + MONTH(SalesData[[#This Row],[Order Date]])</f>
        <v>202311</v>
      </c>
    </row>
    <row r="2633" spans="1:19" x14ac:dyDescent="0.3">
      <c r="A2633" t="s">
        <v>12232</v>
      </c>
      <c r="B2633" s="3">
        <v>45247</v>
      </c>
      <c r="C2633" t="s">
        <v>12233</v>
      </c>
      <c r="D2633" t="s">
        <v>13</v>
      </c>
      <c r="E2633" t="s">
        <v>19</v>
      </c>
      <c r="F2633" t="s">
        <v>62</v>
      </c>
      <c r="G2633">
        <v>4</v>
      </c>
      <c r="H2633" s="5">
        <v>226.35</v>
      </c>
      <c r="I2633" s="5">
        <v>0.14000000000000001</v>
      </c>
      <c r="J2633" s="5">
        <v>778.64400000000001</v>
      </c>
      <c r="K2633" s="5">
        <v>205.57705201186971</v>
      </c>
      <c r="L2633">
        <f>YEAR(SalesData[Order Date])</f>
        <v>2023</v>
      </c>
      <c r="M2633">
        <f>MONTH(SalesData[Order Date])</f>
        <v>11</v>
      </c>
      <c r="N2633" t="str">
        <f>TEXT(SalesData[[#This Row],[Order Date]], "mmmm")</f>
        <v>November</v>
      </c>
      <c r="O2633" s="7">
        <f>IF(SalesData[Sales]=0,0,SalesData[Profit]/SalesData[Sales])</f>
        <v>0.26401931050887145</v>
      </c>
      <c r="P2633" s="8">
        <f t="shared" si="41"/>
        <v>1.5462778882261986E-4</v>
      </c>
      <c r="Q2633" t="str">
        <f>IF(SalesData[[#This Row],[Discount]]&gt;0, "Yes", "No")</f>
        <v>Yes</v>
      </c>
      <c r="R2633" t="str">
        <f>TEXT(SalesData[[#This Row],[Order Date]],"mmm-yyyy")</f>
        <v>Nov-2023</v>
      </c>
      <c r="S2633">
        <f>YEAR(SalesData[[#This Row],[Order Date]])*100 + MONTH(SalesData[[#This Row],[Order Date]])</f>
        <v>202311</v>
      </c>
    </row>
    <row r="2634" spans="1:19" x14ac:dyDescent="0.3">
      <c r="A2634" t="s">
        <v>12301</v>
      </c>
      <c r="B2634" s="3">
        <v>45232</v>
      </c>
      <c r="C2634" t="s">
        <v>12302</v>
      </c>
      <c r="D2634" t="s">
        <v>23</v>
      </c>
      <c r="E2634" t="s">
        <v>14</v>
      </c>
      <c r="F2634" t="s">
        <v>91</v>
      </c>
      <c r="G2634">
        <v>3</v>
      </c>
      <c r="H2634" s="5">
        <v>476.32</v>
      </c>
      <c r="I2634" s="5">
        <v>0.15</v>
      </c>
      <c r="J2634" s="5">
        <v>1214.616</v>
      </c>
      <c r="K2634" s="5">
        <v>358.54923959445938</v>
      </c>
      <c r="L2634">
        <f>YEAR(SalesData[Order Date])</f>
        <v>2023</v>
      </c>
      <c r="M2634">
        <f>MONTH(SalesData[Order Date])</f>
        <v>11</v>
      </c>
      <c r="N2634" t="str">
        <f>TEXT(SalesData[[#This Row],[Order Date]], "mmmm")</f>
        <v>November</v>
      </c>
      <c r="O2634" s="7">
        <f>IF(SalesData[Sales]=0,0,SalesData[Profit]/SalesData[Sales])</f>
        <v>0.2951955511819862</v>
      </c>
      <c r="P2634" s="8">
        <f t="shared" si="41"/>
        <v>1.0497144776620758E-4</v>
      </c>
      <c r="Q2634" t="str">
        <f>IF(SalesData[[#This Row],[Discount]]&gt;0, "Yes", "No")</f>
        <v>Yes</v>
      </c>
      <c r="R2634" t="str">
        <f>TEXT(SalesData[[#This Row],[Order Date]],"mmm-yyyy")</f>
        <v>Nov-2023</v>
      </c>
      <c r="S2634">
        <f>YEAR(SalesData[[#This Row],[Order Date]])*100 + MONTH(SalesData[[#This Row],[Order Date]])</f>
        <v>202311</v>
      </c>
    </row>
    <row r="2635" spans="1:19" x14ac:dyDescent="0.3">
      <c r="A2635" t="s">
        <v>12355</v>
      </c>
      <c r="B2635" s="3">
        <v>45234</v>
      </c>
      <c r="C2635" t="s">
        <v>12356</v>
      </c>
      <c r="D2635" t="s">
        <v>13</v>
      </c>
      <c r="E2635" t="s">
        <v>26</v>
      </c>
      <c r="F2635" t="s">
        <v>39</v>
      </c>
      <c r="G2635">
        <v>8</v>
      </c>
      <c r="H2635" s="5">
        <v>60.38</v>
      </c>
      <c r="I2635" s="5">
        <v>0.08</v>
      </c>
      <c r="J2635" s="5">
        <v>444.39679999999998</v>
      </c>
      <c r="K2635" s="5">
        <v>50.168022089073332</v>
      </c>
      <c r="L2635">
        <f>YEAR(SalesData[Order Date])</f>
        <v>2023</v>
      </c>
      <c r="M2635">
        <f>MONTH(SalesData[Order Date])</f>
        <v>11</v>
      </c>
      <c r="N2635" t="str">
        <f>TEXT(SalesData[[#This Row],[Order Date]], "mmmm")</f>
        <v>November</v>
      </c>
      <c r="O2635" s="7">
        <f>IF(SalesData[Sales]=0,0,SalesData[Profit]/SalesData[Sales])</f>
        <v>0.11289015152465845</v>
      </c>
      <c r="P2635" s="8">
        <f t="shared" si="41"/>
        <v>1.6561775422325274E-4</v>
      </c>
      <c r="Q2635" t="str">
        <f>IF(SalesData[[#This Row],[Discount]]&gt;0, "Yes", "No")</f>
        <v>Yes</v>
      </c>
      <c r="R2635" t="str">
        <f>TEXT(SalesData[[#This Row],[Order Date]],"mmm-yyyy")</f>
        <v>Nov-2023</v>
      </c>
      <c r="S2635">
        <f>YEAR(SalesData[[#This Row],[Order Date]])*100 + MONTH(SalesData[[#This Row],[Order Date]])</f>
        <v>202311</v>
      </c>
    </row>
    <row r="2636" spans="1:19" x14ac:dyDescent="0.3">
      <c r="A2636" t="s">
        <v>12368</v>
      </c>
      <c r="B2636" s="3">
        <v>45254</v>
      </c>
      <c r="C2636" t="s">
        <v>12369</v>
      </c>
      <c r="D2636" t="s">
        <v>18</v>
      </c>
      <c r="E2636" t="s">
        <v>14</v>
      </c>
      <c r="F2636" t="s">
        <v>20</v>
      </c>
      <c r="G2636">
        <v>4</v>
      </c>
      <c r="H2636" s="5">
        <v>910.25</v>
      </c>
      <c r="I2636" s="5">
        <v>0.25</v>
      </c>
      <c r="J2636" s="5">
        <v>2730.75</v>
      </c>
      <c r="K2636" s="5">
        <v>372.21695146200938</v>
      </c>
      <c r="L2636">
        <f>YEAR(SalesData[Order Date])</f>
        <v>2023</v>
      </c>
      <c r="M2636">
        <f>MONTH(SalesData[Order Date])</f>
        <v>11</v>
      </c>
      <c r="N2636" t="str">
        <f>TEXT(SalesData[[#This Row],[Order Date]], "mmmm")</f>
        <v>November</v>
      </c>
      <c r="O2636" s="7">
        <f>IF(SalesData[Sales]=0,0,SalesData[Profit]/SalesData[Sales])</f>
        <v>0.13630575902664446</v>
      </c>
      <c r="P2636" s="8">
        <f t="shared" si="41"/>
        <v>6.866245536940401E-5</v>
      </c>
      <c r="Q2636" t="str">
        <f>IF(SalesData[[#This Row],[Discount]]&gt;0, "Yes", "No")</f>
        <v>Yes</v>
      </c>
      <c r="R2636" t="str">
        <f>TEXT(SalesData[[#This Row],[Order Date]],"mmm-yyyy")</f>
        <v>Nov-2023</v>
      </c>
      <c r="S2636">
        <f>YEAR(SalesData[[#This Row],[Order Date]])*100 + MONTH(SalesData[[#This Row],[Order Date]])</f>
        <v>202311</v>
      </c>
    </row>
    <row r="2637" spans="1:19" x14ac:dyDescent="0.3">
      <c r="A2637" t="s">
        <v>12374</v>
      </c>
      <c r="B2637" s="3">
        <v>45253</v>
      </c>
      <c r="C2637" t="s">
        <v>12375</v>
      </c>
      <c r="D2637" t="s">
        <v>13</v>
      </c>
      <c r="E2637" t="s">
        <v>26</v>
      </c>
      <c r="F2637" t="s">
        <v>27</v>
      </c>
      <c r="G2637">
        <v>4</v>
      </c>
      <c r="H2637" s="5">
        <v>342.85</v>
      </c>
      <c r="I2637" s="5">
        <v>0.17</v>
      </c>
      <c r="J2637" s="5">
        <v>1138.2619999999999</v>
      </c>
      <c r="K2637" s="5">
        <v>100.27739091810299</v>
      </c>
      <c r="L2637">
        <f>YEAR(SalesData[Order Date])</f>
        <v>2023</v>
      </c>
      <c r="M2637">
        <f>MONTH(SalesData[Order Date])</f>
        <v>11</v>
      </c>
      <c r="N2637" t="str">
        <f>TEXT(SalesData[[#This Row],[Order Date]], "mmmm")</f>
        <v>November</v>
      </c>
      <c r="O2637" s="7">
        <f>IF(SalesData[Sales]=0,0,SalesData[Profit]/SalesData[Sales])</f>
        <v>8.8096932795879157E-2</v>
      </c>
      <c r="P2637" s="8">
        <f t="shared" si="41"/>
        <v>1.239609158524136E-4</v>
      </c>
      <c r="Q2637" t="str">
        <f>IF(SalesData[[#This Row],[Discount]]&gt;0, "Yes", "No")</f>
        <v>Yes</v>
      </c>
      <c r="R2637" t="str">
        <f>TEXT(SalesData[[#This Row],[Order Date]],"mmm-yyyy")</f>
        <v>Nov-2023</v>
      </c>
      <c r="S2637">
        <f>YEAR(SalesData[[#This Row],[Order Date]])*100 + MONTH(SalesData[[#This Row],[Order Date]])</f>
        <v>202311</v>
      </c>
    </row>
    <row r="2638" spans="1:19" x14ac:dyDescent="0.3">
      <c r="A2638" t="s">
        <v>12460</v>
      </c>
      <c r="B2638" s="3">
        <v>45255</v>
      </c>
      <c r="C2638" t="s">
        <v>12461</v>
      </c>
      <c r="D2638" t="s">
        <v>13</v>
      </c>
      <c r="E2638" t="s">
        <v>26</v>
      </c>
      <c r="F2638" t="s">
        <v>53</v>
      </c>
      <c r="G2638">
        <v>8</v>
      </c>
      <c r="H2638" s="5">
        <v>96.73</v>
      </c>
      <c r="I2638" s="5">
        <v>0.14000000000000001</v>
      </c>
      <c r="J2638" s="5">
        <v>665.50239999999997</v>
      </c>
      <c r="K2638" s="5">
        <v>157.34287694441889</v>
      </c>
      <c r="L2638">
        <f>YEAR(SalesData[Order Date])</f>
        <v>2023</v>
      </c>
      <c r="M2638">
        <f>MONTH(SalesData[Order Date])</f>
        <v>11</v>
      </c>
      <c r="N2638" t="str">
        <f>TEXT(SalesData[[#This Row],[Order Date]], "mmmm")</f>
        <v>November</v>
      </c>
      <c r="O2638" s="7">
        <f>IF(SalesData[Sales]=0,0,SalesData[Profit]/SalesData[Sales])</f>
        <v>0.23642721189948962</v>
      </c>
      <c r="P2638" s="8">
        <f t="shared" si="41"/>
        <v>1.8091595161790551E-4</v>
      </c>
      <c r="Q2638" t="str">
        <f>IF(SalesData[[#This Row],[Discount]]&gt;0, "Yes", "No")</f>
        <v>Yes</v>
      </c>
      <c r="R2638" t="str">
        <f>TEXT(SalesData[[#This Row],[Order Date]],"mmm-yyyy")</f>
        <v>Nov-2023</v>
      </c>
      <c r="S2638">
        <f>YEAR(SalesData[[#This Row],[Order Date]])*100 + MONTH(SalesData[[#This Row],[Order Date]])</f>
        <v>202311</v>
      </c>
    </row>
    <row r="2639" spans="1:19" x14ac:dyDescent="0.3">
      <c r="A2639" t="s">
        <v>12536</v>
      </c>
      <c r="B2639" s="3">
        <v>45246</v>
      </c>
      <c r="C2639" t="s">
        <v>12537</v>
      </c>
      <c r="D2639" t="s">
        <v>18</v>
      </c>
      <c r="E2639" t="s">
        <v>26</v>
      </c>
      <c r="F2639" t="s">
        <v>20</v>
      </c>
      <c r="G2639">
        <v>3</v>
      </c>
      <c r="H2639" s="5">
        <v>416.42</v>
      </c>
      <c r="I2639" s="5">
        <v>0.27</v>
      </c>
      <c r="J2639" s="5">
        <v>911.95979999999997</v>
      </c>
      <c r="K2639" s="5">
        <v>140.426605240756</v>
      </c>
      <c r="L2639">
        <f>YEAR(SalesData[Order Date])</f>
        <v>2023</v>
      </c>
      <c r="M2639">
        <f>MONTH(SalesData[Order Date])</f>
        <v>11</v>
      </c>
      <c r="N2639" t="str">
        <f>TEXT(SalesData[[#This Row],[Order Date]], "mmmm")</f>
        <v>November</v>
      </c>
      <c r="O2639" s="7">
        <f>IF(SalesData[Sales]=0,0,SalesData[Profit]/SalesData[Sales])</f>
        <v>0.15398332825718417</v>
      </c>
      <c r="P2639" s="8">
        <f t="shared" si="41"/>
        <v>2.1612794774506508E-4</v>
      </c>
      <c r="Q2639" t="str">
        <f>IF(SalesData[[#This Row],[Discount]]&gt;0, "Yes", "No")</f>
        <v>Yes</v>
      </c>
      <c r="R2639" t="str">
        <f>TEXT(SalesData[[#This Row],[Order Date]],"mmm-yyyy")</f>
        <v>Nov-2023</v>
      </c>
      <c r="S2639">
        <f>YEAR(SalesData[[#This Row],[Order Date]])*100 + MONTH(SalesData[[#This Row],[Order Date]])</f>
        <v>202311</v>
      </c>
    </row>
    <row r="2640" spans="1:19" x14ac:dyDescent="0.3">
      <c r="A2640" t="s">
        <v>12630</v>
      </c>
      <c r="B2640" s="3">
        <v>45252</v>
      </c>
      <c r="C2640" t="s">
        <v>12631</v>
      </c>
      <c r="D2640" t="s">
        <v>23</v>
      </c>
      <c r="E2640" t="s">
        <v>26</v>
      </c>
      <c r="F2640" t="s">
        <v>44</v>
      </c>
      <c r="G2640">
        <v>5</v>
      </c>
      <c r="H2640" s="5">
        <v>108.15</v>
      </c>
      <c r="I2640" s="5">
        <v>0.05</v>
      </c>
      <c r="J2640" s="5">
        <v>513.71249999999998</v>
      </c>
      <c r="K2640" s="5">
        <v>69.966574640417562</v>
      </c>
      <c r="L2640">
        <f>YEAR(SalesData[Order Date])</f>
        <v>2023</v>
      </c>
      <c r="M2640">
        <f>MONTH(SalesData[Order Date])</f>
        <v>11</v>
      </c>
      <c r="N2640" t="str">
        <f>TEXT(SalesData[[#This Row],[Order Date]], "mmmm")</f>
        <v>November</v>
      </c>
      <c r="O2640" s="7">
        <f>IF(SalesData[Sales]=0,0,SalesData[Profit]/SalesData[Sales])</f>
        <v>0.13619792128947139</v>
      </c>
      <c r="P2640" s="8">
        <f t="shared" si="41"/>
        <v>9.246417013407305E-5</v>
      </c>
      <c r="Q2640" t="str">
        <f>IF(SalesData[[#This Row],[Discount]]&gt;0, "Yes", "No")</f>
        <v>Yes</v>
      </c>
      <c r="R2640" t="str">
        <f>TEXT(SalesData[[#This Row],[Order Date]],"mmm-yyyy")</f>
        <v>Nov-2023</v>
      </c>
      <c r="S2640">
        <f>YEAR(SalesData[[#This Row],[Order Date]])*100 + MONTH(SalesData[[#This Row],[Order Date]])</f>
        <v>202311</v>
      </c>
    </row>
    <row r="2641" spans="1:19" x14ac:dyDescent="0.3">
      <c r="A2641" t="s">
        <v>12635</v>
      </c>
      <c r="B2641" s="3">
        <v>45242</v>
      </c>
      <c r="C2641" t="s">
        <v>12636</v>
      </c>
      <c r="D2641" t="s">
        <v>18</v>
      </c>
      <c r="E2641" t="s">
        <v>19</v>
      </c>
      <c r="F2641" t="s">
        <v>34</v>
      </c>
      <c r="G2641">
        <v>3</v>
      </c>
      <c r="H2641" s="5">
        <v>544.14</v>
      </c>
      <c r="I2641" s="5">
        <v>0.13</v>
      </c>
      <c r="J2641" s="5">
        <v>1420.2054000000001</v>
      </c>
      <c r="K2641" s="5">
        <v>404.84461601820988</v>
      </c>
      <c r="L2641">
        <f>YEAR(SalesData[Order Date])</f>
        <v>2023</v>
      </c>
      <c r="M2641">
        <f>MONTH(SalesData[Order Date])</f>
        <v>11</v>
      </c>
      <c r="N2641" t="str">
        <f>TEXT(SalesData[[#This Row],[Order Date]], "mmmm")</f>
        <v>November</v>
      </c>
      <c r="O2641" s="7">
        <f>IF(SalesData[Sales]=0,0,SalesData[Profit]/SalesData[Sales])</f>
        <v>0.28506060885151535</v>
      </c>
      <c r="P2641" s="8">
        <f t="shared" si="41"/>
        <v>7.9636368091545072E-5</v>
      </c>
      <c r="Q2641" t="str">
        <f>IF(SalesData[[#This Row],[Discount]]&gt;0, "Yes", "No")</f>
        <v>Yes</v>
      </c>
      <c r="R2641" t="str">
        <f>TEXT(SalesData[[#This Row],[Order Date]],"mmm-yyyy")</f>
        <v>Nov-2023</v>
      </c>
      <c r="S2641">
        <f>YEAR(SalesData[[#This Row],[Order Date]])*100 + MONTH(SalesData[[#This Row],[Order Date]])</f>
        <v>202311</v>
      </c>
    </row>
    <row r="2642" spans="1:19" x14ac:dyDescent="0.3">
      <c r="A2642" t="s">
        <v>12653</v>
      </c>
      <c r="B2642" s="3">
        <v>45243</v>
      </c>
      <c r="C2642" t="s">
        <v>12654</v>
      </c>
      <c r="D2642" t="s">
        <v>18</v>
      </c>
      <c r="E2642" t="s">
        <v>26</v>
      </c>
      <c r="F2642" t="s">
        <v>20</v>
      </c>
      <c r="G2642">
        <v>8</v>
      </c>
      <c r="H2642" s="5">
        <v>781.64</v>
      </c>
      <c r="I2642" s="5">
        <v>0.09</v>
      </c>
      <c r="J2642" s="5">
        <v>5690.3392000000003</v>
      </c>
      <c r="K2642" s="5">
        <v>759.39299854071032</v>
      </c>
      <c r="L2642">
        <f>YEAR(SalesData[Order Date])</f>
        <v>2023</v>
      </c>
      <c r="M2642">
        <f>MONTH(SalesData[Order Date])</f>
        <v>11</v>
      </c>
      <c r="N2642" t="str">
        <f>TEXT(SalesData[[#This Row],[Order Date]], "mmmm")</f>
        <v>November</v>
      </c>
      <c r="O2642" s="7">
        <f>IF(SalesData[Sales]=0,0,SalesData[Profit]/SalesData[Sales])</f>
        <v>0.13345302834332096</v>
      </c>
      <c r="P2642" s="8">
        <f t="shared" si="41"/>
        <v>1.4392815106698736E-5</v>
      </c>
      <c r="Q2642" t="str">
        <f>IF(SalesData[[#This Row],[Discount]]&gt;0, "Yes", "No")</f>
        <v>Yes</v>
      </c>
      <c r="R2642" t="str">
        <f>TEXT(SalesData[[#This Row],[Order Date]],"mmm-yyyy")</f>
        <v>Nov-2023</v>
      </c>
      <c r="S2642">
        <f>YEAR(SalesData[[#This Row],[Order Date]])*100 + MONTH(SalesData[[#This Row],[Order Date]])</f>
        <v>202311</v>
      </c>
    </row>
    <row r="2643" spans="1:19" x14ac:dyDescent="0.3">
      <c r="A2643" t="s">
        <v>12670</v>
      </c>
      <c r="B2643" s="3">
        <v>45248</v>
      </c>
      <c r="C2643" t="s">
        <v>12671</v>
      </c>
      <c r="D2643" t="s">
        <v>30</v>
      </c>
      <c r="E2643" t="s">
        <v>14</v>
      </c>
      <c r="F2643" t="s">
        <v>39</v>
      </c>
      <c r="G2643">
        <v>4</v>
      </c>
      <c r="H2643" s="5">
        <v>188.82</v>
      </c>
      <c r="I2643" s="5">
        <v>0.23</v>
      </c>
      <c r="J2643" s="5">
        <v>581.56560000000002</v>
      </c>
      <c r="K2643" s="5">
        <v>68.126343446076234</v>
      </c>
      <c r="L2643">
        <f>YEAR(SalesData[Order Date])</f>
        <v>2023</v>
      </c>
      <c r="M2643">
        <f>MONTH(SalesData[Order Date])</f>
        <v>11</v>
      </c>
      <c r="N2643" t="str">
        <f>TEXT(SalesData[[#This Row],[Order Date]], "mmmm")</f>
        <v>November</v>
      </c>
      <c r="O2643" s="7">
        <f>IF(SalesData[Sales]=0,0,SalesData[Profit]/SalesData[Sales])</f>
        <v>0.1171430075060771</v>
      </c>
      <c r="P2643" s="8">
        <f t="shared" si="41"/>
        <v>3.0452282597182506E-4</v>
      </c>
      <c r="Q2643" t="str">
        <f>IF(SalesData[[#This Row],[Discount]]&gt;0, "Yes", "No")</f>
        <v>Yes</v>
      </c>
      <c r="R2643" t="str">
        <f>TEXT(SalesData[[#This Row],[Order Date]],"mmm-yyyy")</f>
        <v>Nov-2023</v>
      </c>
      <c r="S2643">
        <f>YEAR(SalesData[[#This Row],[Order Date]])*100 + MONTH(SalesData[[#This Row],[Order Date]])</f>
        <v>202311</v>
      </c>
    </row>
    <row r="2644" spans="1:19" x14ac:dyDescent="0.3">
      <c r="A2644" t="s">
        <v>12675</v>
      </c>
      <c r="B2644" s="3">
        <v>45257</v>
      </c>
      <c r="C2644" t="s">
        <v>12676</v>
      </c>
      <c r="D2644" t="s">
        <v>23</v>
      </c>
      <c r="E2644" t="s">
        <v>26</v>
      </c>
      <c r="F2644" t="s">
        <v>91</v>
      </c>
      <c r="G2644">
        <v>3</v>
      </c>
      <c r="H2644" s="5">
        <v>792.93</v>
      </c>
      <c r="I2644" s="5">
        <v>0.24</v>
      </c>
      <c r="J2644" s="5">
        <v>1807.8804</v>
      </c>
      <c r="K2644" s="5">
        <v>523.01617527923418</v>
      </c>
      <c r="L2644">
        <f>YEAR(SalesData[Order Date])</f>
        <v>2023</v>
      </c>
      <c r="M2644">
        <f>MONTH(SalesData[Order Date])</f>
        <v>11</v>
      </c>
      <c r="N2644" t="str">
        <f>TEXT(SalesData[[#This Row],[Order Date]], "mmmm")</f>
        <v>November</v>
      </c>
      <c r="O2644" s="7">
        <f>IF(SalesData[Sales]=0,0,SalesData[Profit]/SalesData[Sales])</f>
        <v>0.28929799519881633</v>
      </c>
      <c r="P2644" s="8">
        <f t="shared" si="41"/>
        <v>1.0089162977816452E-4</v>
      </c>
      <c r="Q2644" t="str">
        <f>IF(SalesData[[#This Row],[Discount]]&gt;0, "Yes", "No")</f>
        <v>Yes</v>
      </c>
      <c r="R2644" t="str">
        <f>TEXT(SalesData[[#This Row],[Order Date]],"mmm-yyyy")</f>
        <v>Nov-2023</v>
      </c>
      <c r="S2644">
        <f>YEAR(SalesData[[#This Row],[Order Date]])*100 + MONTH(SalesData[[#This Row],[Order Date]])</f>
        <v>202311</v>
      </c>
    </row>
    <row r="2645" spans="1:19" x14ac:dyDescent="0.3">
      <c r="A2645" t="s">
        <v>12710</v>
      </c>
      <c r="B2645" s="3">
        <v>45256</v>
      </c>
      <c r="C2645" t="s">
        <v>12711</v>
      </c>
      <c r="D2645" t="s">
        <v>13</v>
      </c>
      <c r="E2645" t="s">
        <v>26</v>
      </c>
      <c r="F2645" t="s">
        <v>53</v>
      </c>
      <c r="G2645">
        <v>1</v>
      </c>
      <c r="H2645" s="5">
        <v>387.45</v>
      </c>
      <c r="I2645" s="5">
        <v>0.04</v>
      </c>
      <c r="J2645" s="5">
        <v>371.952</v>
      </c>
      <c r="K2645" s="5">
        <v>81.241317991411279</v>
      </c>
      <c r="L2645">
        <f>YEAR(SalesData[Order Date])</f>
        <v>2023</v>
      </c>
      <c r="M2645">
        <f>MONTH(SalesData[Order Date])</f>
        <v>11</v>
      </c>
      <c r="N2645" t="str">
        <f>TEXT(SalesData[[#This Row],[Order Date]], "mmmm")</f>
        <v>November</v>
      </c>
      <c r="O2645" s="7">
        <f>IF(SalesData[Sales]=0,0,SalesData[Profit]/SalesData[Sales])</f>
        <v>0.21841882283577257</v>
      </c>
      <c r="P2645" s="8">
        <f t="shared" si="41"/>
        <v>1.0323912762937154E-4</v>
      </c>
      <c r="Q2645" t="str">
        <f>IF(SalesData[[#This Row],[Discount]]&gt;0, "Yes", "No")</f>
        <v>Yes</v>
      </c>
      <c r="R2645" t="str">
        <f>TEXT(SalesData[[#This Row],[Order Date]],"mmm-yyyy")</f>
        <v>Nov-2023</v>
      </c>
      <c r="S2645">
        <f>YEAR(SalesData[[#This Row],[Order Date]])*100 + MONTH(SalesData[[#This Row],[Order Date]])</f>
        <v>202311</v>
      </c>
    </row>
    <row r="2646" spans="1:19" x14ac:dyDescent="0.3">
      <c r="A2646" t="s">
        <v>12712</v>
      </c>
      <c r="B2646" s="3">
        <v>45238</v>
      </c>
      <c r="C2646" t="s">
        <v>12713</v>
      </c>
      <c r="D2646" t="s">
        <v>18</v>
      </c>
      <c r="E2646" t="s">
        <v>14</v>
      </c>
      <c r="F2646" t="s">
        <v>31</v>
      </c>
      <c r="G2646">
        <v>8</v>
      </c>
      <c r="H2646" s="5">
        <v>247.33</v>
      </c>
      <c r="I2646" s="5">
        <v>0.03</v>
      </c>
      <c r="J2646" s="5">
        <v>1919.2808</v>
      </c>
      <c r="K2646" s="5">
        <v>404.77975724287478</v>
      </c>
      <c r="L2646">
        <f>YEAR(SalesData[Order Date])</f>
        <v>2023</v>
      </c>
      <c r="M2646">
        <f>MONTH(SalesData[Order Date])</f>
        <v>11</v>
      </c>
      <c r="N2646" t="str">
        <f>TEXT(SalesData[[#This Row],[Order Date]], "mmmm")</f>
        <v>November</v>
      </c>
      <c r="O2646" s="7">
        <f>IF(SalesData[Sales]=0,0,SalesData[Profit]/SalesData[Sales])</f>
        <v>0.21090179052636529</v>
      </c>
      <c r="P2646" s="8">
        <f t="shared" si="41"/>
        <v>1.5161929406056684E-5</v>
      </c>
      <c r="Q2646" t="str">
        <f>IF(SalesData[[#This Row],[Discount]]&gt;0, "Yes", "No")</f>
        <v>Yes</v>
      </c>
      <c r="R2646" t="str">
        <f>TEXT(SalesData[[#This Row],[Order Date]],"mmm-yyyy")</f>
        <v>Nov-2023</v>
      </c>
      <c r="S2646">
        <f>YEAR(SalesData[[#This Row],[Order Date]])*100 + MONTH(SalesData[[#This Row],[Order Date]])</f>
        <v>202311</v>
      </c>
    </row>
    <row r="2647" spans="1:19" x14ac:dyDescent="0.3">
      <c r="A2647" t="s">
        <v>12714</v>
      </c>
      <c r="B2647" s="3">
        <v>45255</v>
      </c>
      <c r="C2647" t="s">
        <v>12715</v>
      </c>
      <c r="D2647" t="s">
        <v>18</v>
      </c>
      <c r="E2647" t="s">
        <v>14</v>
      </c>
      <c r="F2647" t="s">
        <v>62</v>
      </c>
      <c r="G2647">
        <v>7</v>
      </c>
      <c r="H2647" s="5">
        <v>11.31</v>
      </c>
      <c r="I2647" s="5">
        <v>0.11</v>
      </c>
      <c r="J2647" s="5">
        <v>70.461300000000008</v>
      </c>
      <c r="K2647" s="5">
        <v>8.0501499905048064</v>
      </c>
      <c r="L2647">
        <f>YEAR(SalesData[Order Date])</f>
        <v>2023</v>
      </c>
      <c r="M2647">
        <f>MONTH(SalesData[Order Date])</f>
        <v>11</v>
      </c>
      <c r="N2647" t="str">
        <f>TEXT(SalesData[[#This Row],[Order Date]], "mmmm")</f>
        <v>November</v>
      </c>
      <c r="O2647" s="7">
        <f>IF(SalesData[Sales]=0,0,SalesData[Profit]/SalesData[Sales])</f>
        <v>0.11424924022839211</v>
      </c>
      <c r="P2647" s="8">
        <f t="shared" si="41"/>
        <v>1.3894151825186308E-3</v>
      </c>
      <c r="Q2647" t="str">
        <f>IF(SalesData[[#This Row],[Discount]]&gt;0, "Yes", "No")</f>
        <v>Yes</v>
      </c>
      <c r="R2647" t="str">
        <f>TEXT(SalesData[[#This Row],[Order Date]],"mmm-yyyy")</f>
        <v>Nov-2023</v>
      </c>
      <c r="S2647">
        <f>YEAR(SalesData[[#This Row],[Order Date]])*100 + MONTH(SalesData[[#This Row],[Order Date]])</f>
        <v>202311</v>
      </c>
    </row>
    <row r="2648" spans="1:19" x14ac:dyDescent="0.3">
      <c r="A2648" t="s">
        <v>12724</v>
      </c>
      <c r="B2648" s="3">
        <v>45243</v>
      </c>
      <c r="C2648" t="s">
        <v>149</v>
      </c>
      <c r="D2648" t="s">
        <v>18</v>
      </c>
      <c r="E2648" t="s">
        <v>26</v>
      </c>
      <c r="F2648" t="s">
        <v>44</v>
      </c>
      <c r="G2648">
        <v>1</v>
      </c>
      <c r="H2648" s="5">
        <v>401.89</v>
      </c>
      <c r="I2648" s="5">
        <v>0.23</v>
      </c>
      <c r="J2648" s="5">
        <v>309.45530000000002</v>
      </c>
      <c r="K2648" s="5">
        <v>87.119352540449952</v>
      </c>
      <c r="L2648">
        <f>YEAR(SalesData[Order Date])</f>
        <v>2023</v>
      </c>
      <c r="M2648">
        <f>MONTH(SalesData[Order Date])</f>
        <v>11</v>
      </c>
      <c r="N2648" t="str">
        <f>TEXT(SalesData[[#This Row],[Order Date]], "mmmm")</f>
        <v>November</v>
      </c>
      <c r="O2648" s="7">
        <f>IF(SalesData[Sales]=0,0,SalesData[Profit]/SalesData[Sales])</f>
        <v>0.28152483586627841</v>
      </c>
      <c r="P2648" s="8">
        <f t="shared" si="41"/>
        <v>5.7229590186369409E-4</v>
      </c>
      <c r="Q2648" t="str">
        <f>IF(SalesData[[#This Row],[Discount]]&gt;0, "Yes", "No")</f>
        <v>Yes</v>
      </c>
      <c r="R2648" t="str">
        <f>TEXT(SalesData[[#This Row],[Order Date]],"mmm-yyyy")</f>
        <v>Nov-2023</v>
      </c>
      <c r="S2648">
        <f>YEAR(SalesData[[#This Row],[Order Date]])*100 + MONTH(SalesData[[#This Row],[Order Date]])</f>
        <v>202311</v>
      </c>
    </row>
    <row r="2649" spans="1:19" x14ac:dyDescent="0.3">
      <c r="A2649" t="s">
        <v>12743</v>
      </c>
      <c r="B2649" s="3">
        <v>45243</v>
      </c>
      <c r="C2649" t="s">
        <v>7461</v>
      </c>
      <c r="D2649" t="s">
        <v>30</v>
      </c>
      <c r="E2649" t="s">
        <v>26</v>
      </c>
      <c r="F2649" t="s">
        <v>53</v>
      </c>
      <c r="G2649">
        <v>4</v>
      </c>
      <c r="H2649" s="5">
        <v>703.35</v>
      </c>
      <c r="I2649" s="5">
        <v>0.15</v>
      </c>
      <c r="J2649" s="5">
        <v>2391.39</v>
      </c>
      <c r="K2649" s="5">
        <v>707.83001098604473</v>
      </c>
      <c r="L2649">
        <f>YEAR(SalesData[Order Date])</f>
        <v>2023</v>
      </c>
      <c r="M2649">
        <f>MONTH(SalesData[Order Date])</f>
        <v>11</v>
      </c>
      <c r="N2649" t="str">
        <f>TEXT(SalesData[[#This Row],[Order Date]], "mmmm")</f>
        <v>November</v>
      </c>
      <c r="O2649" s="7">
        <f>IF(SalesData[Sales]=0,0,SalesData[Profit]/SalesData[Sales])</f>
        <v>0.29599103909694563</v>
      </c>
      <c r="P2649" s="8">
        <f t="shared" si="41"/>
        <v>5.331627212625293E-5</v>
      </c>
      <c r="Q2649" t="str">
        <f>IF(SalesData[[#This Row],[Discount]]&gt;0, "Yes", "No")</f>
        <v>Yes</v>
      </c>
      <c r="R2649" t="str">
        <f>TEXT(SalesData[[#This Row],[Order Date]],"mmm-yyyy")</f>
        <v>Nov-2023</v>
      </c>
      <c r="S2649">
        <f>YEAR(SalesData[[#This Row],[Order Date]])*100 + MONTH(SalesData[[#This Row],[Order Date]])</f>
        <v>202311</v>
      </c>
    </row>
    <row r="2650" spans="1:19" x14ac:dyDescent="0.3">
      <c r="A2650" t="s">
        <v>12814</v>
      </c>
      <c r="B2650" s="3">
        <v>45255</v>
      </c>
      <c r="C2650" t="s">
        <v>12815</v>
      </c>
      <c r="D2650" t="s">
        <v>13</v>
      </c>
      <c r="E2650" t="s">
        <v>26</v>
      </c>
      <c r="F2650" t="s">
        <v>27</v>
      </c>
      <c r="G2650">
        <v>5</v>
      </c>
      <c r="H2650" s="5">
        <v>178.12</v>
      </c>
      <c r="I2650" s="5">
        <v>0.24</v>
      </c>
      <c r="J2650" s="5">
        <v>676.85599999999999</v>
      </c>
      <c r="K2650" s="5">
        <v>73.290609374523584</v>
      </c>
      <c r="L2650">
        <f>YEAR(SalesData[Order Date])</f>
        <v>2023</v>
      </c>
      <c r="M2650">
        <f>MONTH(SalesData[Order Date])</f>
        <v>11</v>
      </c>
      <c r="N2650" t="str">
        <f>TEXT(SalesData[[#This Row],[Order Date]], "mmmm")</f>
        <v>November</v>
      </c>
      <c r="O2650" s="7">
        <f>IF(SalesData[Sales]=0,0,SalesData[Profit]/SalesData[Sales])</f>
        <v>0.10828094805176224</v>
      </c>
      <c r="P2650" s="8">
        <f t="shared" si="41"/>
        <v>2.6948124859645182E-4</v>
      </c>
      <c r="Q2650" t="str">
        <f>IF(SalesData[[#This Row],[Discount]]&gt;0, "Yes", "No")</f>
        <v>Yes</v>
      </c>
      <c r="R2650" t="str">
        <f>TEXT(SalesData[[#This Row],[Order Date]],"mmm-yyyy")</f>
        <v>Nov-2023</v>
      </c>
      <c r="S2650">
        <f>YEAR(SalesData[[#This Row],[Order Date]])*100 + MONTH(SalesData[[#This Row],[Order Date]])</f>
        <v>202311</v>
      </c>
    </row>
    <row r="2651" spans="1:19" x14ac:dyDescent="0.3">
      <c r="A2651" t="s">
        <v>12948</v>
      </c>
      <c r="B2651" s="3">
        <v>45238</v>
      </c>
      <c r="C2651" t="s">
        <v>12949</v>
      </c>
      <c r="D2651" t="s">
        <v>13</v>
      </c>
      <c r="E2651" t="s">
        <v>26</v>
      </c>
      <c r="F2651" t="s">
        <v>34</v>
      </c>
      <c r="G2651">
        <v>7</v>
      </c>
      <c r="H2651" s="5">
        <v>199.04</v>
      </c>
      <c r="I2651" s="5">
        <v>0.22</v>
      </c>
      <c r="J2651" s="5">
        <v>1086.7583999999999</v>
      </c>
      <c r="K2651" s="5">
        <v>283.59130271417291</v>
      </c>
      <c r="L2651">
        <f>YEAR(SalesData[Order Date])</f>
        <v>2023</v>
      </c>
      <c r="M2651">
        <f>MONTH(SalesData[Order Date])</f>
        <v>11</v>
      </c>
      <c r="N2651" t="str">
        <f>TEXT(SalesData[[#This Row],[Order Date]], "mmmm")</f>
        <v>November</v>
      </c>
      <c r="O2651" s="7">
        <f>IF(SalesData[Sales]=0,0,SalesData[Profit]/SalesData[Sales])</f>
        <v>0.26095156266026831</v>
      </c>
      <c r="P2651" s="8">
        <f t="shared" si="41"/>
        <v>1.5790078089113459E-4</v>
      </c>
      <c r="Q2651" t="str">
        <f>IF(SalesData[[#This Row],[Discount]]&gt;0, "Yes", "No")</f>
        <v>Yes</v>
      </c>
      <c r="R2651" t="str">
        <f>TEXT(SalesData[[#This Row],[Order Date]],"mmm-yyyy")</f>
        <v>Nov-2023</v>
      </c>
      <c r="S2651">
        <f>YEAR(SalesData[[#This Row],[Order Date]])*100 + MONTH(SalesData[[#This Row],[Order Date]])</f>
        <v>202311</v>
      </c>
    </row>
    <row r="2652" spans="1:19" x14ac:dyDescent="0.3">
      <c r="A2652" t="s">
        <v>13074</v>
      </c>
      <c r="B2652" s="3">
        <v>45248</v>
      </c>
      <c r="C2652" t="s">
        <v>13075</v>
      </c>
      <c r="D2652" t="s">
        <v>23</v>
      </c>
      <c r="E2652" t="s">
        <v>14</v>
      </c>
      <c r="F2652" t="s">
        <v>44</v>
      </c>
      <c r="G2652">
        <v>4</v>
      </c>
      <c r="H2652" s="5">
        <v>780.38</v>
      </c>
      <c r="I2652" s="5">
        <v>0.21</v>
      </c>
      <c r="J2652" s="5">
        <v>2466.0007999999998</v>
      </c>
      <c r="K2652" s="5">
        <v>596.42524992284234</v>
      </c>
      <c r="L2652">
        <f>YEAR(SalesData[Order Date])</f>
        <v>2023</v>
      </c>
      <c r="M2652">
        <f>MONTH(SalesData[Order Date])</f>
        <v>11</v>
      </c>
      <c r="N2652" t="str">
        <f>TEXT(SalesData[[#This Row],[Order Date]], "mmmm")</f>
        <v>November</v>
      </c>
      <c r="O2652" s="7">
        <f>IF(SalesData[Sales]=0,0,SalesData[Profit]/SalesData[Sales])</f>
        <v>0.24185930917899232</v>
      </c>
      <c r="P2652" s="8">
        <f t="shared" si="41"/>
        <v>6.7274917347958684E-5</v>
      </c>
      <c r="Q2652" t="str">
        <f>IF(SalesData[[#This Row],[Discount]]&gt;0, "Yes", "No")</f>
        <v>Yes</v>
      </c>
      <c r="R2652" t="str">
        <f>TEXT(SalesData[[#This Row],[Order Date]],"mmm-yyyy")</f>
        <v>Nov-2023</v>
      </c>
      <c r="S2652">
        <f>YEAR(SalesData[[#This Row],[Order Date]])*100 + MONTH(SalesData[[#This Row],[Order Date]])</f>
        <v>202311</v>
      </c>
    </row>
    <row r="2653" spans="1:19" x14ac:dyDescent="0.3">
      <c r="A2653" t="s">
        <v>13144</v>
      </c>
      <c r="B2653" s="3">
        <v>45256</v>
      </c>
      <c r="C2653" t="s">
        <v>13145</v>
      </c>
      <c r="D2653" t="s">
        <v>13</v>
      </c>
      <c r="E2653" t="s">
        <v>26</v>
      </c>
      <c r="F2653" t="s">
        <v>15</v>
      </c>
      <c r="G2653">
        <v>7</v>
      </c>
      <c r="H2653" s="5">
        <v>961.07</v>
      </c>
      <c r="I2653" s="5">
        <v>0.25</v>
      </c>
      <c r="J2653" s="5">
        <v>5045.6175000000003</v>
      </c>
      <c r="K2653" s="5">
        <v>602.76074976802829</v>
      </c>
      <c r="L2653">
        <f>YEAR(SalesData[Order Date])</f>
        <v>2023</v>
      </c>
      <c r="M2653">
        <f>MONTH(SalesData[Order Date])</f>
        <v>11</v>
      </c>
      <c r="N2653" t="str">
        <f>TEXT(SalesData[[#This Row],[Order Date]], "mmmm")</f>
        <v>November</v>
      </c>
      <c r="O2653" s="7">
        <f>IF(SalesData[Sales]=0,0,SalesData[Profit]/SalesData[Sales])</f>
        <v>0.11946223624125853</v>
      </c>
      <c r="P2653" s="8">
        <f t="shared" si="41"/>
        <v>3.7160961963525767E-5</v>
      </c>
      <c r="Q2653" t="str">
        <f>IF(SalesData[[#This Row],[Discount]]&gt;0, "Yes", "No")</f>
        <v>Yes</v>
      </c>
      <c r="R2653" t="str">
        <f>TEXT(SalesData[[#This Row],[Order Date]],"mmm-yyyy")</f>
        <v>Nov-2023</v>
      </c>
      <c r="S2653">
        <f>YEAR(SalesData[[#This Row],[Order Date]])*100 + MONTH(SalesData[[#This Row],[Order Date]])</f>
        <v>202311</v>
      </c>
    </row>
    <row r="2654" spans="1:19" x14ac:dyDescent="0.3">
      <c r="A2654" t="s">
        <v>13278</v>
      </c>
      <c r="B2654" s="3">
        <v>45237</v>
      </c>
      <c r="C2654" t="s">
        <v>13279</v>
      </c>
      <c r="D2654" t="s">
        <v>13</v>
      </c>
      <c r="E2654" t="s">
        <v>14</v>
      </c>
      <c r="F2654" t="s">
        <v>27</v>
      </c>
      <c r="G2654">
        <v>2</v>
      </c>
      <c r="H2654" s="5">
        <v>492.71</v>
      </c>
      <c r="I2654" s="5">
        <v>0.16</v>
      </c>
      <c r="J2654" s="5">
        <v>827.75279999999998</v>
      </c>
      <c r="K2654" s="5">
        <v>231.22836002296481</v>
      </c>
      <c r="L2654">
        <f>YEAR(SalesData[Order Date])</f>
        <v>2023</v>
      </c>
      <c r="M2654">
        <f>MONTH(SalesData[Order Date])</f>
        <v>11</v>
      </c>
      <c r="N2654" t="str">
        <f>TEXT(SalesData[[#This Row],[Order Date]], "mmmm")</f>
        <v>November</v>
      </c>
      <c r="O2654" s="7">
        <f>IF(SalesData[Sales]=0,0,SalesData[Profit]/SalesData[Sales])</f>
        <v>0.27934470293904751</v>
      </c>
      <c r="P2654" s="8">
        <f t="shared" si="41"/>
        <v>1.6236731545939804E-4</v>
      </c>
      <c r="Q2654" t="str">
        <f>IF(SalesData[[#This Row],[Discount]]&gt;0, "Yes", "No")</f>
        <v>Yes</v>
      </c>
      <c r="R2654" t="str">
        <f>TEXT(SalesData[[#This Row],[Order Date]],"mmm-yyyy")</f>
        <v>Nov-2023</v>
      </c>
      <c r="S2654">
        <f>YEAR(SalesData[[#This Row],[Order Date]])*100 + MONTH(SalesData[[#This Row],[Order Date]])</f>
        <v>202311</v>
      </c>
    </row>
    <row r="2655" spans="1:19" x14ac:dyDescent="0.3">
      <c r="A2655" t="s">
        <v>13423</v>
      </c>
      <c r="B2655" s="3">
        <v>45232</v>
      </c>
      <c r="C2655" t="s">
        <v>13424</v>
      </c>
      <c r="D2655" t="s">
        <v>30</v>
      </c>
      <c r="E2655" t="s">
        <v>14</v>
      </c>
      <c r="F2655" t="s">
        <v>20</v>
      </c>
      <c r="G2655">
        <v>4</v>
      </c>
      <c r="H2655" s="5">
        <v>298.56</v>
      </c>
      <c r="I2655" s="5">
        <v>0.08</v>
      </c>
      <c r="J2655" s="5">
        <v>1098.7008000000001</v>
      </c>
      <c r="K2655" s="5">
        <v>75.677063518516832</v>
      </c>
      <c r="L2655">
        <f>YEAR(SalesData[Order Date])</f>
        <v>2023</v>
      </c>
      <c r="M2655">
        <f>MONTH(SalesData[Order Date])</f>
        <v>11</v>
      </c>
      <c r="N2655" t="str">
        <f>TEXT(SalesData[[#This Row],[Order Date]], "mmmm")</f>
        <v>November</v>
      </c>
      <c r="O2655" s="7">
        <f>IF(SalesData[Sales]=0,0,SalesData[Profit]/SalesData[Sales])</f>
        <v>6.8878682457059123E-2</v>
      </c>
      <c r="P2655" s="8">
        <f t="shared" si="41"/>
        <v>6.6988210075026795E-5</v>
      </c>
      <c r="Q2655" t="str">
        <f>IF(SalesData[[#This Row],[Discount]]&gt;0, "Yes", "No")</f>
        <v>Yes</v>
      </c>
      <c r="R2655" t="str">
        <f>TEXT(SalesData[[#This Row],[Order Date]],"mmm-yyyy")</f>
        <v>Nov-2023</v>
      </c>
      <c r="S2655">
        <f>YEAR(SalesData[[#This Row],[Order Date]])*100 + MONTH(SalesData[[#This Row],[Order Date]])</f>
        <v>202311</v>
      </c>
    </row>
    <row r="2656" spans="1:19" x14ac:dyDescent="0.3">
      <c r="A2656" t="s">
        <v>13431</v>
      </c>
      <c r="B2656" s="3">
        <v>45243</v>
      </c>
      <c r="C2656" t="s">
        <v>13432</v>
      </c>
      <c r="D2656" t="s">
        <v>23</v>
      </c>
      <c r="E2656" t="s">
        <v>26</v>
      </c>
      <c r="F2656" t="s">
        <v>53</v>
      </c>
      <c r="G2656">
        <v>2</v>
      </c>
      <c r="H2656" s="5">
        <v>988.28</v>
      </c>
      <c r="I2656" s="5">
        <v>7.0000000000000007E-2</v>
      </c>
      <c r="J2656" s="5">
        <v>1838.2008000000001</v>
      </c>
      <c r="K2656" s="5">
        <v>302.04449477148557</v>
      </c>
      <c r="L2656">
        <f>YEAR(SalesData[Order Date])</f>
        <v>2023</v>
      </c>
      <c r="M2656">
        <f>MONTH(SalesData[Order Date])</f>
        <v>11</v>
      </c>
      <c r="N2656" t="str">
        <f>TEXT(SalesData[[#This Row],[Order Date]], "mmmm")</f>
        <v>November</v>
      </c>
      <c r="O2656" s="7">
        <f>IF(SalesData[Sales]=0,0,SalesData[Profit]/SalesData[Sales])</f>
        <v>0.16431528849921379</v>
      </c>
      <c r="P2656" s="8">
        <f t="shared" si="41"/>
        <v>3.5415064556603395E-5</v>
      </c>
      <c r="Q2656" t="str">
        <f>IF(SalesData[[#This Row],[Discount]]&gt;0, "Yes", "No")</f>
        <v>Yes</v>
      </c>
      <c r="R2656" t="str">
        <f>TEXT(SalesData[[#This Row],[Order Date]],"mmm-yyyy")</f>
        <v>Nov-2023</v>
      </c>
      <c r="S2656">
        <f>YEAR(SalesData[[#This Row],[Order Date]])*100 + MONTH(SalesData[[#This Row],[Order Date]])</f>
        <v>202311</v>
      </c>
    </row>
    <row r="2657" spans="1:19" x14ac:dyDescent="0.3">
      <c r="A2657" t="s">
        <v>13611</v>
      </c>
      <c r="B2657" s="3">
        <v>45259</v>
      </c>
      <c r="C2657" t="s">
        <v>13612</v>
      </c>
      <c r="D2657" t="s">
        <v>13</v>
      </c>
      <c r="E2657" t="s">
        <v>14</v>
      </c>
      <c r="F2657" t="s">
        <v>62</v>
      </c>
      <c r="G2657">
        <v>2</v>
      </c>
      <c r="H2657" s="5">
        <v>603.04999999999995</v>
      </c>
      <c r="I2657" s="5">
        <v>0.12</v>
      </c>
      <c r="J2657" s="5">
        <v>1061.3679999999999</v>
      </c>
      <c r="K2657" s="5">
        <v>194.15811594886779</v>
      </c>
      <c r="L2657">
        <f>YEAR(SalesData[Order Date])</f>
        <v>2023</v>
      </c>
      <c r="M2657">
        <f>MONTH(SalesData[Order Date])</f>
        <v>11</v>
      </c>
      <c r="N2657" t="str">
        <f>TEXT(SalesData[[#This Row],[Order Date]], "mmmm")</f>
        <v>November</v>
      </c>
      <c r="O2657" s="7">
        <f>IF(SalesData[Sales]=0,0,SalesData[Profit]/SalesData[Sales])</f>
        <v>0.18293194815452116</v>
      </c>
      <c r="P2657" s="8">
        <f t="shared" si="41"/>
        <v>9.9494237625404196E-5</v>
      </c>
      <c r="Q2657" t="str">
        <f>IF(SalesData[[#This Row],[Discount]]&gt;0, "Yes", "No")</f>
        <v>Yes</v>
      </c>
      <c r="R2657" t="str">
        <f>TEXT(SalesData[[#This Row],[Order Date]],"mmm-yyyy")</f>
        <v>Nov-2023</v>
      </c>
      <c r="S2657">
        <f>YEAR(SalesData[[#This Row],[Order Date]])*100 + MONTH(SalesData[[#This Row],[Order Date]])</f>
        <v>202311</v>
      </c>
    </row>
    <row r="2658" spans="1:19" x14ac:dyDescent="0.3">
      <c r="A2658" t="s">
        <v>13657</v>
      </c>
      <c r="B2658" s="3">
        <v>45236</v>
      </c>
      <c r="C2658" t="s">
        <v>13658</v>
      </c>
      <c r="D2658" t="s">
        <v>30</v>
      </c>
      <c r="E2658" t="s">
        <v>14</v>
      </c>
      <c r="F2658" t="s">
        <v>53</v>
      </c>
      <c r="G2658">
        <v>9</v>
      </c>
      <c r="H2658" s="5">
        <v>597.09</v>
      </c>
      <c r="I2658" s="5">
        <v>0.16</v>
      </c>
      <c r="J2658" s="5">
        <v>4514.0003999999999</v>
      </c>
      <c r="K2658" s="5">
        <v>270.32968524572948</v>
      </c>
      <c r="L2658">
        <f>YEAR(SalesData[Order Date])</f>
        <v>2023</v>
      </c>
      <c r="M2658">
        <f>MONTH(SalesData[Order Date])</f>
        <v>11</v>
      </c>
      <c r="N2658" t="str">
        <f>TEXT(SalesData[[#This Row],[Order Date]], "mmmm")</f>
        <v>November</v>
      </c>
      <c r="O2658" s="7">
        <f>IF(SalesData[Sales]=0,0,SalesData[Profit]/SalesData[Sales])</f>
        <v>5.988694313047236E-2</v>
      </c>
      <c r="P2658" s="8">
        <f t="shared" si="41"/>
        <v>2.9774033693040877E-5</v>
      </c>
      <c r="Q2658" t="str">
        <f>IF(SalesData[[#This Row],[Discount]]&gt;0, "Yes", "No")</f>
        <v>Yes</v>
      </c>
      <c r="R2658" t="str">
        <f>TEXT(SalesData[[#This Row],[Order Date]],"mmm-yyyy")</f>
        <v>Nov-2023</v>
      </c>
      <c r="S2658">
        <f>YEAR(SalesData[[#This Row],[Order Date]])*100 + MONTH(SalesData[[#This Row],[Order Date]])</f>
        <v>202311</v>
      </c>
    </row>
    <row r="2659" spans="1:19" x14ac:dyDescent="0.3">
      <c r="A2659" t="s">
        <v>13661</v>
      </c>
      <c r="B2659" s="3">
        <v>45238</v>
      </c>
      <c r="C2659" t="s">
        <v>13662</v>
      </c>
      <c r="D2659" t="s">
        <v>30</v>
      </c>
      <c r="E2659" t="s">
        <v>14</v>
      </c>
      <c r="F2659" t="s">
        <v>62</v>
      </c>
      <c r="G2659">
        <v>1</v>
      </c>
      <c r="H2659" s="5">
        <v>285.74</v>
      </c>
      <c r="I2659" s="5">
        <v>0.11</v>
      </c>
      <c r="J2659" s="5">
        <v>254.30860000000001</v>
      </c>
      <c r="K2659" s="5">
        <v>52.606134305927803</v>
      </c>
      <c r="L2659">
        <f>YEAR(SalesData[Order Date])</f>
        <v>2023</v>
      </c>
      <c r="M2659">
        <f>MONTH(SalesData[Order Date])</f>
        <v>11</v>
      </c>
      <c r="N2659" t="str">
        <f>TEXT(SalesData[[#This Row],[Order Date]], "mmmm")</f>
        <v>November</v>
      </c>
      <c r="O2659" s="7">
        <f>IF(SalesData[Sales]=0,0,SalesData[Profit]/SalesData[Sales])</f>
        <v>0.20685943890976474</v>
      </c>
      <c r="P2659" s="8">
        <f t="shared" si="41"/>
        <v>3.8496535311821937E-4</v>
      </c>
      <c r="Q2659" t="str">
        <f>IF(SalesData[[#This Row],[Discount]]&gt;0, "Yes", "No")</f>
        <v>Yes</v>
      </c>
      <c r="R2659" t="str">
        <f>TEXT(SalesData[[#This Row],[Order Date]],"mmm-yyyy")</f>
        <v>Nov-2023</v>
      </c>
      <c r="S2659">
        <f>YEAR(SalesData[[#This Row],[Order Date]])*100 + MONTH(SalesData[[#This Row],[Order Date]])</f>
        <v>202311</v>
      </c>
    </row>
    <row r="2660" spans="1:19" x14ac:dyDescent="0.3">
      <c r="A2660" t="s">
        <v>13673</v>
      </c>
      <c r="B2660" s="3">
        <v>45239</v>
      </c>
      <c r="C2660" t="s">
        <v>13674</v>
      </c>
      <c r="D2660" t="s">
        <v>18</v>
      </c>
      <c r="E2660" t="s">
        <v>14</v>
      </c>
      <c r="F2660" t="s">
        <v>27</v>
      </c>
      <c r="G2660">
        <v>6</v>
      </c>
      <c r="H2660" s="5">
        <v>824.4</v>
      </c>
      <c r="I2660" s="5">
        <v>0.23</v>
      </c>
      <c r="J2660" s="5">
        <v>3808.7280000000001</v>
      </c>
      <c r="K2660" s="5">
        <v>483.18897854875638</v>
      </c>
      <c r="L2660">
        <f>YEAR(SalesData[Order Date])</f>
        <v>2023</v>
      </c>
      <c r="M2660">
        <f>MONTH(SalesData[Order Date])</f>
        <v>11</v>
      </c>
      <c r="N2660" t="str">
        <f>TEXT(SalesData[[#This Row],[Order Date]], "mmmm")</f>
        <v>November</v>
      </c>
      <c r="O2660" s="7">
        <f>IF(SalesData[Sales]=0,0,SalesData[Profit]/SalesData[Sales])</f>
        <v>0.12686360867690116</v>
      </c>
      <c r="P2660" s="8">
        <f t="shared" si="41"/>
        <v>4.649846352903122E-5</v>
      </c>
      <c r="Q2660" t="str">
        <f>IF(SalesData[[#This Row],[Discount]]&gt;0, "Yes", "No")</f>
        <v>Yes</v>
      </c>
      <c r="R2660" t="str">
        <f>TEXT(SalesData[[#This Row],[Order Date]],"mmm-yyyy")</f>
        <v>Nov-2023</v>
      </c>
      <c r="S2660">
        <f>YEAR(SalesData[[#This Row],[Order Date]])*100 + MONTH(SalesData[[#This Row],[Order Date]])</f>
        <v>202311</v>
      </c>
    </row>
    <row r="2661" spans="1:19" x14ac:dyDescent="0.3">
      <c r="A2661" t="s">
        <v>13678</v>
      </c>
      <c r="B2661" s="3">
        <v>45251</v>
      </c>
      <c r="C2661" t="s">
        <v>13679</v>
      </c>
      <c r="D2661" t="s">
        <v>13</v>
      </c>
      <c r="E2661" t="s">
        <v>26</v>
      </c>
      <c r="F2661" t="s">
        <v>27</v>
      </c>
      <c r="G2661">
        <v>3</v>
      </c>
      <c r="H2661" s="5">
        <v>791.39</v>
      </c>
      <c r="I2661" s="5">
        <v>0.11</v>
      </c>
      <c r="J2661" s="5">
        <v>2113.0113000000001</v>
      </c>
      <c r="K2661" s="5">
        <v>372.27776974579979</v>
      </c>
      <c r="L2661">
        <f>YEAR(SalesData[Order Date])</f>
        <v>2023</v>
      </c>
      <c r="M2661">
        <f>MONTH(SalesData[Order Date])</f>
        <v>11</v>
      </c>
      <c r="N2661" t="str">
        <f>TEXT(SalesData[[#This Row],[Order Date]], "mmmm")</f>
        <v>November</v>
      </c>
      <c r="O2661" s="7">
        <f>IF(SalesData[Sales]=0,0,SalesData[Profit]/SalesData[Sales])</f>
        <v>0.1761835205262744</v>
      </c>
      <c r="P2661" s="8">
        <f t="shared" si="41"/>
        <v>4.6331981281879559E-5</v>
      </c>
      <c r="Q2661" t="str">
        <f>IF(SalesData[[#This Row],[Discount]]&gt;0, "Yes", "No")</f>
        <v>Yes</v>
      </c>
      <c r="R2661" t="str">
        <f>TEXT(SalesData[[#This Row],[Order Date]],"mmm-yyyy")</f>
        <v>Nov-2023</v>
      </c>
      <c r="S2661">
        <f>YEAR(SalesData[[#This Row],[Order Date]])*100 + MONTH(SalesData[[#This Row],[Order Date]])</f>
        <v>202311</v>
      </c>
    </row>
    <row r="2662" spans="1:19" x14ac:dyDescent="0.3">
      <c r="A2662" t="s">
        <v>13697</v>
      </c>
      <c r="B2662" s="3">
        <v>45235</v>
      </c>
      <c r="C2662" t="s">
        <v>13698</v>
      </c>
      <c r="D2662" t="s">
        <v>18</v>
      </c>
      <c r="E2662" t="s">
        <v>19</v>
      </c>
      <c r="F2662" t="s">
        <v>27</v>
      </c>
      <c r="G2662">
        <v>8</v>
      </c>
      <c r="H2662" s="5">
        <v>698.67</v>
      </c>
      <c r="I2662" s="5">
        <v>0.17</v>
      </c>
      <c r="J2662" s="5">
        <v>4639.1687999999986</v>
      </c>
      <c r="K2662" s="5">
        <v>513.65819820082754</v>
      </c>
      <c r="L2662">
        <f>YEAR(SalesData[Order Date])</f>
        <v>2023</v>
      </c>
      <c r="M2662">
        <f>MONTH(SalesData[Order Date])</f>
        <v>11</v>
      </c>
      <c r="N2662" t="str">
        <f>TEXT(SalesData[[#This Row],[Order Date]], "mmmm")</f>
        <v>November</v>
      </c>
      <c r="O2662" s="7">
        <f>IF(SalesData[Sales]=0,0,SalesData[Profit]/SalesData[Sales])</f>
        <v>0.11072203240391419</v>
      </c>
      <c r="P2662" s="8">
        <f t="shared" si="41"/>
        <v>3.0414931226473161E-5</v>
      </c>
      <c r="Q2662" t="str">
        <f>IF(SalesData[[#This Row],[Discount]]&gt;0, "Yes", "No")</f>
        <v>Yes</v>
      </c>
      <c r="R2662" t="str">
        <f>TEXT(SalesData[[#This Row],[Order Date]],"mmm-yyyy")</f>
        <v>Nov-2023</v>
      </c>
      <c r="S2662">
        <f>YEAR(SalesData[[#This Row],[Order Date]])*100 + MONTH(SalesData[[#This Row],[Order Date]])</f>
        <v>202311</v>
      </c>
    </row>
    <row r="2663" spans="1:19" x14ac:dyDescent="0.3">
      <c r="A2663" t="s">
        <v>13736</v>
      </c>
      <c r="B2663" s="3">
        <v>45231</v>
      </c>
      <c r="C2663" t="s">
        <v>13737</v>
      </c>
      <c r="D2663" t="s">
        <v>18</v>
      </c>
      <c r="E2663" t="s">
        <v>14</v>
      </c>
      <c r="F2663" t="s">
        <v>62</v>
      </c>
      <c r="G2663">
        <v>2</v>
      </c>
      <c r="H2663" s="5">
        <v>171.79</v>
      </c>
      <c r="I2663" s="5">
        <v>0.12</v>
      </c>
      <c r="J2663" s="5">
        <v>302.35039999999998</v>
      </c>
      <c r="K2663" s="5">
        <v>63.468876364839282</v>
      </c>
      <c r="L2663">
        <f>YEAR(SalesData[Order Date])</f>
        <v>2023</v>
      </c>
      <c r="M2663">
        <f>MONTH(SalesData[Order Date])</f>
        <v>11</v>
      </c>
      <c r="N2663" t="str">
        <f>TEXT(SalesData[[#This Row],[Order Date]], "mmmm")</f>
        <v>November</v>
      </c>
      <c r="O2663" s="7">
        <f>IF(SalesData[Sales]=0,0,SalesData[Profit]/SalesData[Sales])</f>
        <v>0.2099182814537017</v>
      </c>
      <c r="P2663" s="8">
        <f t="shared" si="41"/>
        <v>3.4926363583444905E-4</v>
      </c>
      <c r="Q2663" t="str">
        <f>IF(SalesData[[#This Row],[Discount]]&gt;0, "Yes", "No")</f>
        <v>Yes</v>
      </c>
      <c r="R2663" t="str">
        <f>TEXT(SalesData[[#This Row],[Order Date]],"mmm-yyyy")</f>
        <v>Nov-2023</v>
      </c>
      <c r="S2663">
        <f>YEAR(SalesData[[#This Row],[Order Date]])*100 + MONTH(SalesData[[#This Row],[Order Date]])</f>
        <v>202311</v>
      </c>
    </row>
    <row r="2664" spans="1:19" x14ac:dyDescent="0.3">
      <c r="A2664" t="s">
        <v>13760</v>
      </c>
      <c r="B2664" s="3">
        <v>45233</v>
      </c>
      <c r="C2664" t="s">
        <v>13761</v>
      </c>
      <c r="D2664" t="s">
        <v>13</v>
      </c>
      <c r="E2664" t="s">
        <v>26</v>
      </c>
      <c r="F2664" t="s">
        <v>91</v>
      </c>
      <c r="G2664">
        <v>3</v>
      </c>
      <c r="H2664" s="5">
        <v>20.51</v>
      </c>
      <c r="I2664" s="5">
        <v>0.09</v>
      </c>
      <c r="J2664" s="5">
        <v>55.9923</v>
      </c>
      <c r="K2664" s="5">
        <v>6.9722317262909614</v>
      </c>
      <c r="L2664">
        <f>YEAR(SalesData[Order Date])</f>
        <v>2023</v>
      </c>
      <c r="M2664">
        <f>MONTH(SalesData[Order Date])</f>
        <v>11</v>
      </c>
      <c r="N2664" t="str">
        <f>TEXT(SalesData[[#This Row],[Order Date]], "mmmm")</f>
        <v>November</v>
      </c>
      <c r="O2664" s="7">
        <f>IF(SalesData[Sales]=0,0,SalesData[Profit]/SalesData[Sales])</f>
        <v>0.12452125964268232</v>
      </c>
      <c r="P2664" s="8">
        <f t="shared" si="41"/>
        <v>1.462701121404193E-3</v>
      </c>
      <c r="Q2664" t="str">
        <f>IF(SalesData[[#This Row],[Discount]]&gt;0, "Yes", "No")</f>
        <v>Yes</v>
      </c>
      <c r="R2664" t="str">
        <f>TEXT(SalesData[[#This Row],[Order Date]],"mmm-yyyy")</f>
        <v>Nov-2023</v>
      </c>
      <c r="S2664">
        <f>YEAR(SalesData[[#This Row],[Order Date]])*100 + MONTH(SalesData[[#This Row],[Order Date]])</f>
        <v>202311</v>
      </c>
    </row>
    <row r="2665" spans="1:19" x14ac:dyDescent="0.3">
      <c r="A2665" t="s">
        <v>13764</v>
      </c>
      <c r="B2665" s="3">
        <v>45234</v>
      </c>
      <c r="C2665" t="s">
        <v>13765</v>
      </c>
      <c r="D2665" t="s">
        <v>23</v>
      </c>
      <c r="E2665" t="s">
        <v>26</v>
      </c>
      <c r="F2665" t="s">
        <v>34</v>
      </c>
      <c r="G2665">
        <v>8</v>
      </c>
      <c r="H2665" s="5">
        <v>90.63</v>
      </c>
      <c r="I2665" s="5">
        <v>0.21</v>
      </c>
      <c r="J2665" s="5">
        <v>572.78160000000003</v>
      </c>
      <c r="K2665" s="5">
        <v>37.237422071949602</v>
      </c>
      <c r="L2665">
        <f>YEAR(SalesData[Order Date])</f>
        <v>2023</v>
      </c>
      <c r="M2665">
        <f>MONTH(SalesData[Order Date])</f>
        <v>11</v>
      </c>
      <c r="N2665" t="str">
        <f>TEXT(SalesData[[#This Row],[Order Date]], "mmmm")</f>
        <v>November</v>
      </c>
      <c r="O2665" s="7">
        <f>IF(SalesData[Sales]=0,0,SalesData[Profit]/SalesData[Sales])</f>
        <v>6.5011554267716695E-2</v>
      </c>
      <c r="P2665" s="8">
        <f t="shared" si="41"/>
        <v>2.896391923204237E-4</v>
      </c>
      <c r="Q2665" t="str">
        <f>IF(SalesData[[#This Row],[Discount]]&gt;0, "Yes", "No")</f>
        <v>Yes</v>
      </c>
      <c r="R2665" t="str">
        <f>TEXT(SalesData[[#This Row],[Order Date]],"mmm-yyyy")</f>
        <v>Nov-2023</v>
      </c>
      <c r="S2665">
        <f>YEAR(SalesData[[#This Row],[Order Date]])*100 + MONTH(SalesData[[#This Row],[Order Date]])</f>
        <v>202311</v>
      </c>
    </row>
    <row r="2666" spans="1:19" x14ac:dyDescent="0.3">
      <c r="A2666" t="s">
        <v>13774</v>
      </c>
      <c r="B2666" s="3">
        <v>45242</v>
      </c>
      <c r="C2666" t="s">
        <v>13775</v>
      </c>
      <c r="D2666" t="s">
        <v>23</v>
      </c>
      <c r="E2666" t="s">
        <v>26</v>
      </c>
      <c r="F2666" t="s">
        <v>31</v>
      </c>
      <c r="G2666">
        <v>2</v>
      </c>
      <c r="H2666" s="5">
        <v>172.66</v>
      </c>
      <c r="I2666" s="5">
        <v>0.15</v>
      </c>
      <c r="J2666" s="5">
        <v>293.52199999999999</v>
      </c>
      <c r="K2666" s="5">
        <v>53.822885313463793</v>
      </c>
      <c r="L2666">
        <f>YEAR(SalesData[Order Date])</f>
        <v>2023</v>
      </c>
      <c r="M2666">
        <f>MONTH(SalesData[Order Date])</f>
        <v>11</v>
      </c>
      <c r="N2666" t="str">
        <f>TEXT(SalesData[[#This Row],[Order Date]], "mmmm")</f>
        <v>November</v>
      </c>
      <c r="O2666" s="7">
        <f>IF(SalesData[Sales]=0,0,SalesData[Profit]/SalesData[Sales])</f>
        <v>0.18336916930745836</v>
      </c>
      <c r="P2666" s="8">
        <f t="shared" si="41"/>
        <v>4.3437970578014595E-4</v>
      </c>
      <c r="Q2666" t="str">
        <f>IF(SalesData[[#This Row],[Discount]]&gt;0, "Yes", "No")</f>
        <v>Yes</v>
      </c>
      <c r="R2666" t="str">
        <f>TEXT(SalesData[[#This Row],[Order Date]],"mmm-yyyy")</f>
        <v>Nov-2023</v>
      </c>
      <c r="S2666">
        <f>YEAR(SalesData[[#This Row],[Order Date]])*100 + MONTH(SalesData[[#This Row],[Order Date]])</f>
        <v>202311</v>
      </c>
    </row>
    <row r="2667" spans="1:19" x14ac:dyDescent="0.3">
      <c r="A2667" t="s">
        <v>13838</v>
      </c>
      <c r="B2667" s="3">
        <v>45233</v>
      </c>
      <c r="C2667" t="s">
        <v>13839</v>
      </c>
      <c r="D2667" t="s">
        <v>18</v>
      </c>
      <c r="E2667" t="s">
        <v>19</v>
      </c>
      <c r="F2667" t="s">
        <v>27</v>
      </c>
      <c r="G2667">
        <v>4</v>
      </c>
      <c r="H2667" s="5">
        <v>478.76</v>
      </c>
      <c r="I2667" s="5">
        <v>0.15</v>
      </c>
      <c r="J2667" s="5">
        <v>1627.7840000000001</v>
      </c>
      <c r="K2667" s="5">
        <v>468.06555818615379</v>
      </c>
      <c r="L2667">
        <f>YEAR(SalesData[Order Date])</f>
        <v>2023</v>
      </c>
      <c r="M2667">
        <f>MONTH(SalesData[Order Date])</f>
        <v>11</v>
      </c>
      <c r="N2667" t="str">
        <f>TEXT(SalesData[[#This Row],[Order Date]], "mmmm")</f>
        <v>November</v>
      </c>
      <c r="O2667" s="7">
        <f>IF(SalesData[Sales]=0,0,SalesData[Profit]/SalesData[Sales])</f>
        <v>0.28754770791834405</v>
      </c>
      <c r="P2667" s="8">
        <f t="shared" si="41"/>
        <v>7.8327345642910856E-5</v>
      </c>
      <c r="Q2667" t="str">
        <f>IF(SalesData[[#This Row],[Discount]]&gt;0, "Yes", "No")</f>
        <v>Yes</v>
      </c>
      <c r="R2667" t="str">
        <f>TEXT(SalesData[[#This Row],[Order Date]],"mmm-yyyy")</f>
        <v>Nov-2023</v>
      </c>
      <c r="S2667">
        <f>YEAR(SalesData[[#This Row],[Order Date]])*100 + MONTH(SalesData[[#This Row],[Order Date]])</f>
        <v>202311</v>
      </c>
    </row>
    <row r="2668" spans="1:19" x14ac:dyDescent="0.3">
      <c r="A2668" t="s">
        <v>13858</v>
      </c>
      <c r="B2668" s="3">
        <v>45254</v>
      </c>
      <c r="C2668" t="s">
        <v>13859</v>
      </c>
      <c r="D2668" t="s">
        <v>18</v>
      </c>
      <c r="E2668" t="s">
        <v>19</v>
      </c>
      <c r="F2668" t="s">
        <v>15</v>
      </c>
      <c r="G2668">
        <v>1</v>
      </c>
      <c r="H2668" s="5">
        <v>263.18</v>
      </c>
      <c r="I2668" s="5">
        <v>0.09</v>
      </c>
      <c r="J2668" s="5">
        <v>239.49379999999999</v>
      </c>
      <c r="K2668" s="5">
        <v>35.197298309090243</v>
      </c>
      <c r="L2668">
        <f>YEAR(SalesData[Order Date])</f>
        <v>2023</v>
      </c>
      <c r="M2668">
        <f>MONTH(SalesData[Order Date])</f>
        <v>11</v>
      </c>
      <c r="N2668" t="str">
        <f>TEXT(SalesData[[#This Row],[Order Date]], "mmmm")</f>
        <v>November</v>
      </c>
      <c r="O2668" s="7">
        <f>IF(SalesData[Sales]=0,0,SalesData[Profit]/SalesData[Sales])</f>
        <v>0.14696538411052915</v>
      </c>
      <c r="P2668" s="8">
        <f t="shared" si="41"/>
        <v>3.4197127441294928E-4</v>
      </c>
      <c r="Q2668" t="str">
        <f>IF(SalesData[[#This Row],[Discount]]&gt;0, "Yes", "No")</f>
        <v>Yes</v>
      </c>
      <c r="R2668" t="str">
        <f>TEXT(SalesData[[#This Row],[Order Date]],"mmm-yyyy")</f>
        <v>Nov-2023</v>
      </c>
      <c r="S2668">
        <f>YEAR(SalesData[[#This Row],[Order Date]])*100 + MONTH(SalesData[[#This Row],[Order Date]])</f>
        <v>202311</v>
      </c>
    </row>
    <row r="2669" spans="1:19" x14ac:dyDescent="0.3">
      <c r="A2669" t="s">
        <v>13879</v>
      </c>
      <c r="B2669" s="3">
        <v>45237</v>
      </c>
      <c r="C2669" t="s">
        <v>11296</v>
      </c>
      <c r="D2669" t="s">
        <v>23</v>
      </c>
      <c r="E2669" t="s">
        <v>14</v>
      </c>
      <c r="F2669" t="s">
        <v>15</v>
      </c>
      <c r="G2669">
        <v>3</v>
      </c>
      <c r="H2669" s="5">
        <v>74.650000000000006</v>
      </c>
      <c r="I2669" s="5">
        <v>0.06</v>
      </c>
      <c r="J2669" s="5">
        <v>210.51300000000001</v>
      </c>
      <c r="K2669" s="5">
        <v>21.407131311867222</v>
      </c>
      <c r="L2669">
        <f>YEAR(SalesData[Order Date])</f>
        <v>2023</v>
      </c>
      <c r="M2669">
        <f>MONTH(SalesData[Order Date])</f>
        <v>11</v>
      </c>
      <c r="N2669" t="str">
        <f>TEXT(SalesData[[#This Row],[Order Date]], "mmmm")</f>
        <v>November</v>
      </c>
      <c r="O2669" s="7">
        <f>IF(SalesData[Sales]=0,0,SalesData[Profit]/SalesData[Sales])</f>
        <v>0.10169030564320124</v>
      </c>
      <c r="P2669" s="8">
        <f t="shared" si="41"/>
        <v>2.6791694574681847E-4</v>
      </c>
      <c r="Q2669" t="str">
        <f>IF(SalesData[[#This Row],[Discount]]&gt;0, "Yes", "No")</f>
        <v>Yes</v>
      </c>
      <c r="R2669" t="str">
        <f>TEXT(SalesData[[#This Row],[Order Date]],"mmm-yyyy")</f>
        <v>Nov-2023</v>
      </c>
      <c r="S2669">
        <f>YEAR(SalesData[[#This Row],[Order Date]])*100 + MONTH(SalesData[[#This Row],[Order Date]])</f>
        <v>202311</v>
      </c>
    </row>
    <row r="2670" spans="1:19" x14ac:dyDescent="0.3">
      <c r="A2670" t="s">
        <v>13895</v>
      </c>
      <c r="B2670" s="3">
        <v>45233</v>
      </c>
      <c r="C2670" t="s">
        <v>13896</v>
      </c>
      <c r="D2670" t="s">
        <v>18</v>
      </c>
      <c r="E2670" t="s">
        <v>19</v>
      </c>
      <c r="F2670" t="s">
        <v>27</v>
      </c>
      <c r="G2670">
        <v>1</v>
      </c>
      <c r="H2670" s="5">
        <v>485.87</v>
      </c>
      <c r="I2670" s="5">
        <v>0.17</v>
      </c>
      <c r="J2670" s="5">
        <v>403.27210000000002</v>
      </c>
      <c r="K2670" s="5">
        <v>31.51517398256728</v>
      </c>
      <c r="L2670">
        <f>YEAR(SalesData[Order Date])</f>
        <v>2023</v>
      </c>
      <c r="M2670">
        <f>MONTH(SalesData[Order Date])</f>
        <v>11</v>
      </c>
      <c r="N2670" t="str">
        <f>TEXT(SalesData[[#This Row],[Order Date]], "mmmm")</f>
        <v>November</v>
      </c>
      <c r="O2670" s="7">
        <f>IF(SalesData[Sales]=0,0,SalesData[Profit]/SalesData[Sales])</f>
        <v>7.8148659385480115E-2</v>
      </c>
      <c r="P2670" s="8">
        <f t="shared" si="41"/>
        <v>3.4988783007800444E-4</v>
      </c>
      <c r="Q2670" t="str">
        <f>IF(SalesData[[#This Row],[Discount]]&gt;0, "Yes", "No")</f>
        <v>Yes</v>
      </c>
      <c r="R2670" t="str">
        <f>TEXT(SalesData[[#This Row],[Order Date]],"mmm-yyyy")</f>
        <v>Nov-2023</v>
      </c>
      <c r="S2670">
        <f>YEAR(SalesData[[#This Row],[Order Date]])*100 + MONTH(SalesData[[#This Row],[Order Date]])</f>
        <v>202311</v>
      </c>
    </row>
    <row r="2671" spans="1:19" x14ac:dyDescent="0.3">
      <c r="A2671" t="s">
        <v>13897</v>
      </c>
      <c r="B2671" s="3">
        <v>45242</v>
      </c>
      <c r="C2671" t="s">
        <v>13898</v>
      </c>
      <c r="D2671" t="s">
        <v>23</v>
      </c>
      <c r="E2671" t="s">
        <v>26</v>
      </c>
      <c r="F2671" t="s">
        <v>31</v>
      </c>
      <c r="G2671">
        <v>6</v>
      </c>
      <c r="H2671" s="5">
        <v>527.04999999999995</v>
      </c>
      <c r="I2671" s="5">
        <v>0.28999999999999998</v>
      </c>
      <c r="J2671" s="5">
        <v>2245.2330000000002</v>
      </c>
      <c r="K2671" s="5">
        <v>501.18253018470728</v>
      </c>
      <c r="L2671">
        <f>YEAR(SalesData[Order Date])</f>
        <v>2023</v>
      </c>
      <c r="M2671">
        <f>MONTH(SalesData[Order Date])</f>
        <v>11</v>
      </c>
      <c r="N2671" t="str">
        <f>TEXT(SalesData[[#This Row],[Order Date]], "mmmm")</f>
        <v>November</v>
      </c>
      <c r="O2671" s="7">
        <f>IF(SalesData[Sales]=0,0,SalesData[Profit]/SalesData[Sales])</f>
        <v>0.22322072149514427</v>
      </c>
      <c r="P2671" s="8">
        <f t="shared" si="41"/>
        <v>9.1705404294342732E-5</v>
      </c>
      <c r="Q2671" t="str">
        <f>IF(SalesData[[#This Row],[Discount]]&gt;0, "Yes", "No")</f>
        <v>Yes</v>
      </c>
      <c r="R2671" t="str">
        <f>TEXT(SalesData[[#This Row],[Order Date]],"mmm-yyyy")</f>
        <v>Nov-2023</v>
      </c>
      <c r="S2671">
        <f>YEAR(SalesData[[#This Row],[Order Date]])*100 + MONTH(SalesData[[#This Row],[Order Date]])</f>
        <v>202311</v>
      </c>
    </row>
    <row r="2672" spans="1:19" x14ac:dyDescent="0.3">
      <c r="A2672" t="s">
        <v>13905</v>
      </c>
      <c r="B2672" s="3">
        <v>45232</v>
      </c>
      <c r="C2672" t="s">
        <v>9978</v>
      </c>
      <c r="D2672" t="s">
        <v>18</v>
      </c>
      <c r="E2672" t="s">
        <v>14</v>
      </c>
      <c r="F2672" t="s">
        <v>62</v>
      </c>
      <c r="G2672">
        <v>1</v>
      </c>
      <c r="H2672" s="5">
        <v>379.17</v>
      </c>
      <c r="I2672" s="5">
        <v>0.12</v>
      </c>
      <c r="J2672" s="5">
        <v>333.6696</v>
      </c>
      <c r="K2672" s="5">
        <v>98.610471773139182</v>
      </c>
      <c r="L2672">
        <f>YEAR(SalesData[Order Date])</f>
        <v>2023</v>
      </c>
      <c r="M2672">
        <f>MONTH(SalesData[Order Date])</f>
        <v>11</v>
      </c>
      <c r="N2672" t="str">
        <f>TEXT(SalesData[[#This Row],[Order Date]], "mmmm")</f>
        <v>November</v>
      </c>
      <c r="O2672" s="7">
        <f>IF(SalesData[Sales]=0,0,SalesData[Profit]/SalesData[Sales])</f>
        <v>0.29553328134519652</v>
      </c>
      <c r="P2672" s="8">
        <f t="shared" si="41"/>
        <v>3.1648073423530342E-4</v>
      </c>
      <c r="Q2672" t="str">
        <f>IF(SalesData[[#This Row],[Discount]]&gt;0, "Yes", "No")</f>
        <v>Yes</v>
      </c>
      <c r="R2672" t="str">
        <f>TEXT(SalesData[[#This Row],[Order Date]],"mmm-yyyy")</f>
        <v>Nov-2023</v>
      </c>
      <c r="S2672">
        <f>YEAR(SalesData[[#This Row],[Order Date]])*100 + MONTH(SalesData[[#This Row],[Order Date]])</f>
        <v>202311</v>
      </c>
    </row>
    <row r="2673" spans="1:19" x14ac:dyDescent="0.3">
      <c r="A2673" t="s">
        <v>13926</v>
      </c>
      <c r="B2673" s="3">
        <v>45232</v>
      </c>
      <c r="C2673" t="s">
        <v>13927</v>
      </c>
      <c r="D2673" t="s">
        <v>30</v>
      </c>
      <c r="E2673" t="s">
        <v>19</v>
      </c>
      <c r="F2673" t="s">
        <v>20</v>
      </c>
      <c r="G2673">
        <v>2</v>
      </c>
      <c r="H2673" s="5">
        <v>774.66</v>
      </c>
      <c r="I2673" s="5">
        <v>0</v>
      </c>
      <c r="J2673" s="5">
        <v>1549.32</v>
      </c>
      <c r="K2673" s="5">
        <v>284.54590881334309</v>
      </c>
      <c r="L2673">
        <f>YEAR(SalesData[Order Date])</f>
        <v>2023</v>
      </c>
      <c r="M2673">
        <f>MONTH(SalesData[Order Date])</f>
        <v>11</v>
      </c>
      <c r="N2673" t="str">
        <f>TEXT(SalesData[[#This Row],[Order Date]], "mmmm")</f>
        <v>November</v>
      </c>
      <c r="O2673" s="7">
        <f>IF(SalesData[Sales]=0,0,SalesData[Profit]/SalesData[Sales])</f>
        <v>0.18365857848174882</v>
      </c>
      <c r="P2673" s="8">
        <f t="shared" si="41"/>
        <v>0</v>
      </c>
      <c r="Q2673" t="str">
        <f>IF(SalesData[[#This Row],[Discount]]&gt;0, "Yes", "No")</f>
        <v>No</v>
      </c>
      <c r="R2673" t="str">
        <f>TEXT(SalesData[[#This Row],[Order Date]],"mmm-yyyy")</f>
        <v>Nov-2023</v>
      </c>
      <c r="S2673">
        <f>YEAR(SalesData[[#This Row],[Order Date]])*100 + MONTH(SalesData[[#This Row],[Order Date]])</f>
        <v>202311</v>
      </c>
    </row>
    <row r="2674" spans="1:19" x14ac:dyDescent="0.3">
      <c r="A2674" t="s">
        <v>14043</v>
      </c>
      <c r="B2674" s="3">
        <v>45241</v>
      </c>
      <c r="C2674" t="s">
        <v>14044</v>
      </c>
      <c r="D2674" t="s">
        <v>13</v>
      </c>
      <c r="E2674" t="s">
        <v>19</v>
      </c>
      <c r="F2674" t="s">
        <v>44</v>
      </c>
      <c r="G2674">
        <v>9</v>
      </c>
      <c r="H2674" s="5">
        <v>885.54</v>
      </c>
      <c r="I2674" s="5">
        <v>0.23</v>
      </c>
      <c r="J2674" s="5">
        <v>6136.7921999999999</v>
      </c>
      <c r="K2674" s="5">
        <v>688.80716302326675</v>
      </c>
      <c r="L2674">
        <f>YEAR(SalesData[Order Date])</f>
        <v>2023</v>
      </c>
      <c r="M2674">
        <f>MONTH(SalesData[Order Date])</f>
        <v>11</v>
      </c>
      <c r="N2674" t="str">
        <f>TEXT(SalesData[[#This Row],[Order Date]], "mmmm")</f>
        <v>November</v>
      </c>
      <c r="O2674" s="7">
        <f>IF(SalesData[Sales]=0,0,SalesData[Profit]/SalesData[Sales])</f>
        <v>0.11224221719993498</v>
      </c>
      <c r="P2674" s="8">
        <f t="shared" si="41"/>
        <v>2.8858725247369467E-5</v>
      </c>
      <c r="Q2674" t="str">
        <f>IF(SalesData[[#This Row],[Discount]]&gt;0, "Yes", "No")</f>
        <v>Yes</v>
      </c>
      <c r="R2674" t="str">
        <f>TEXT(SalesData[[#This Row],[Order Date]],"mmm-yyyy")</f>
        <v>Nov-2023</v>
      </c>
      <c r="S2674">
        <f>YEAR(SalesData[[#This Row],[Order Date]])*100 + MONTH(SalesData[[#This Row],[Order Date]])</f>
        <v>202311</v>
      </c>
    </row>
    <row r="2675" spans="1:19" x14ac:dyDescent="0.3">
      <c r="A2675" t="s">
        <v>14108</v>
      </c>
      <c r="B2675" s="3">
        <v>45248</v>
      </c>
      <c r="C2675" t="s">
        <v>14109</v>
      </c>
      <c r="D2675" t="s">
        <v>18</v>
      </c>
      <c r="E2675" t="s">
        <v>26</v>
      </c>
      <c r="F2675" t="s">
        <v>27</v>
      </c>
      <c r="G2675">
        <v>5</v>
      </c>
      <c r="H2675" s="5">
        <v>188.53</v>
      </c>
      <c r="I2675" s="5">
        <v>0.14000000000000001</v>
      </c>
      <c r="J2675" s="5">
        <v>810.67899999999997</v>
      </c>
      <c r="K2675" s="5">
        <v>183.77041741515751</v>
      </c>
      <c r="L2675">
        <f>YEAR(SalesData[Order Date])</f>
        <v>2023</v>
      </c>
      <c r="M2675">
        <f>MONTH(SalesData[Order Date])</f>
        <v>11</v>
      </c>
      <c r="N2675" t="str">
        <f>TEXT(SalesData[[#This Row],[Order Date]], "mmmm")</f>
        <v>November</v>
      </c>
      <c r="O2675" s="7">
        <f>IF(SalesData[Sales]=0,0,SalesData[Profit]/SalesData[Sales])</f>
        <v>0.2266870332340637</v>
      </c>
      <c r="P2675" s="8">
        <f t="shared" si="41"/>
        <v>1.4851747732456375E-4</v>
      </c>
      <c r="Q2675" t="str">
        <f>IF(SalesData[[#This Row],[Discount]]&gt;0, "Yes", "No")</f>
        <v>Yes</v>
      </c>
      <c r="R2675" t="str">
        <f>TEXT(SalesData[[#This Row],[Order Date]],"mmm-yyyy")</f>
        <v>Nov-2023</v>
      </c>
      <c r="S2675">
        <f>YEAR(SalesData[[#This Row],[Order Date]])*100 + MONTH(SalesData[[#This Row],[Order Date]])</f>
        <v>202311</v>
      </c>
    </row>
    <row r="2676" spans="1:19" x14ac:dyDescent="0.3">
      <c r="A2676" t="s">
        <v>14179</v>
      </c>
      <c r="B2676" s="3">
        <v>45231</v>
      </c>
      <c r="C2676" t="s">
        <v>14180</v>
      </c>
      <c r="D2676" t="s">
        <v>23</v>
      </c>
      <c r="E2676" t="s">
        <v>14</v>
      </c>
      <c r="F2676" t="s">
        <v>53</v>
      </c>
      <c r="G2676">
        <v>2</v>
      </c>
      <c r="H2676" s="5">
        <v>915.18</v>
      </c>
      <c r="I2676" s="5">
        <v>0.09</v>
      </c>
      <c r="J2676" s="5">
        <v>1665.6276</v>
      </c>
      <c r="K2676" s="5">
        <v>299.29482823461359</v>
      </c>
      <c r="L2676">
        <f>YEAR(SalesData[Order Date])</f>
        <v>2023</v>
      </c>
      <c r="M2676">
        <f>MONTH(SalesData[Order Date])</f>
        <v>11</v>
      </c>
      <c r="N2676" t="str">
        <f>TEXT(SalesData[[#This Row],[Order Date]], "mmmm")</f>
        <v>November</v>
      </c>
      <c r="O2676" s="7">
        <f>IF(SalesData[Sales]=0,0,SalesData[Profit]/SalesData[Sales])</f>
        <v>0.17968892220242602</v>
      </c>
      <c r="P2676" s="8">
        <f t="shared" si="41"/>
        <v>4.9170654953123974E-5</v>
      </c>
      <c r="Q2676" t="str">
        <f>IF(SalesData[[#This Row],[Discount]]&gt;0, "Yes", "No")</f>
        <v>Yes</v>
      </c>
      <c r="R2676" t="str">
        <f>TEXT(SalesData[[#This Row],[Order Date]],"mmm-yyyy")</f>
        <v>Nov-2023</v>
      </c>
      <c r="S2676">
        <f>YEAR(SalesData[[#This Row],[Order Date]])*100 + MONTH(SalesData[[#This Row],[Order Date]])</f>
        <v>202311</v>
      </c>
    </row>
    <row r="2677" spans="1:19" x14ac:dyDescent="0.3">
      <c r="A2677" t="s">
        <v>14190</v>
      </c>
      <c r="B2677" s="3">
        <v>45231</v>
      </c>
      <c r="C2677" t="s">
        <v>5324</v>
      </c>
      <c r="D2677" t="s">
        <v>30</v>
      </c>
      <c r="E2677" t="s">
        <v>19</v>
      </c>
      <c r="F2677" t="s">
        <v>31</v>
      </c>
      <c r="G2677">
        <v>7</v>
      </c>
      <c r="H2677" s="5">
        <v>538.84</v>
      </c>
      <c r="I2677" s="5">
        <v>0.22</v>
      </c>
      <c r="J2677" s="5">
        <v>2942.0664000000002</v>
      </c>
      <c r="K2677" s="5">
        <v>829.78114395168041</v>
      </c>
      <c r="L2677">
        <f>YEAR(SalesData[Order Date])</f>
        <v>2023</v>
      </c>
      <c r="M2677">
        <f>MONTH(SalesData[Order Date])</f>
        <v>11</v>
      </c>
      <c r="N2677" t="str">
        <f>TEXT(SalesData[[#This Row],[Order Date]], "mmmm")</f>
        <v>November</v>
      </c>
      <c r="O2677" s="7">
        <f>IF(SalesData[Sales]=0,0,SalesData[Profit]/SalesData[Sales])</f>
        <v>0.28204025033278662</v>
      </c>
      <c r="P2677" s="8">
        <f t="shared" si="41"/>
        <v>5.8326351845763913E-5</v>
      </c>
      <c r="Q2677" t="str">
        <f>IF(SalesData[[#This Row],[Discount]]&gt;0, "Yes", "No")</f>
        <v>Yes</v>
      </c>
      <c r="R2677" t="str">
        <f>TEXT(SalesData[[#This Row],[Order Date]],"mmm-yyyy")</f>
        <v>Nov-2023</v>
      </c>
      <c r="S2677">
        <f>YEAR(SalesData[[#This Row],[Order Date]])*100 + MONTH(SalesData[[#This Row],[Order Date]])</f>
        <v>202311</v>
      </c>
    </row>
    <row r="2678" spans="1:19" x14ac:dyDescent="0.3">
      <c r="A2678" t="s">
        <v>14205</v>
      </c>
      <c r="B2678" s="3">
        <v>45260</v>
      </c>
      <c r="C2678" t="s">
        <v>14206</v>
      </c>
      <c r="D2678" t="s">
        <v>13</v>
      </c>
      <c r="E2678" t="s">
        <v>26</v>
      </c>
      <c r="F2678" t="s">
        <v>62</v>
      </c>
      <c r="G2678">
        <v>2</v>
      </c>
      <c r="H2678" s="5">
        <v>941.33</v>
      </c>
      <c r="I2678" s="5">
        <v>0.18</v>
      </c>
      <c r="J2678" s="5">
        <v>1543.7811999999999</v>
      </c>
      <c r="K2678" s="5">
        <v>229.84015269435099</v>
      </c>
      <c r="L2678">
        <f>YEAR(SalesData[Order Date])</f>
        <v>2023</v>
      </c>
      <c r="M2678">
        <f>MONTH(SalesData[Order Date])</f>
        <v>11</v>
      </c>
      <c r="N2678" t="str">
        <f>TEXT(SalesData[[#This Row],[Order Date]], "mmmm")</f>
        <v>November</v>
      </c>
      <c r="O2678" s="7">
        <f>IF(SalesData[Sales]=0,0,SalesData[Profit]/SalesData[Sales])</f>
        <v>0.14888130046819523</v>
      </c>
      <c r="P2678" s="8">
        <f t="shared" si="41"/>
        <v>9.5609403716018812E-5</v>
      </c>
      <c r="Q2678" t="str">
        <f>IF(SalesData[[#This Row],[Discount]]&gt;0, "Yes", "No")</f>
        <v>Yes</v>
      </c>
      <c r="R2678" t="str">
        <f>TEXT(SalesData[[#This Row],[Order Date]],"mmm-yyyy")</f>
        <v>Nov-2023</v>
      </c>
      <c r="S2678">
        <f>YEAR(SalesData[[#This Row],[Order Date]])*100 + MONTH(SalesData[[#This Row],[Order Date]])</f>
        <v>202311</v>
      </c>
    </row>
    <row r="2679" spans="1:19" x14ac:dyDescent="0.3">
      <c r="A2679" t="s">
        <v>14284</v>
      </c>
      <c r="B2679" s="3">
        <v>45247</v>
      </c>
      <c r="C2679" t="s">
        <v>14285</v>
      </c>
      <c r="D2679" t="s">
        <v>30</v>
      </c>
      <c r="E2679" t="s">
        <v>26</v>
      </c>
      <c r="F2679" t="s">
        <v>34</v>
      </c>
      <c r="G2679">
        <v>3</v>
      </c>
      <c r="H2679" s="5">
        <v>320.88</v>
      </c>
      <c r="I2679" s="5">
        <v>0.02</v>
      </c>
      <c r="J2679" s="5">
        <v>943.38720000000001</v>
      </c>
      <c r="K2679" s="5">
        <v>105.6792120557495</v>
      </c>
      <c r="L2679">
        <f>YEAR(SalesData[Order Date])</f>
        <v>2023</v>
      </c>
      <c r="M2679">
        <f>MONTH(SalesData[Order Date])</f>
        <v>11</v>
      </c>
      <c r="N2679" t="str">
        <f>TEXT(SalesData[[#This Row],[Order Date]], "mmmm")</f>
        <v>November</v>
      </c>
      <c r="O2679" s="7">
        <f>IF(SalesData[Sales]=0,0,SalesData[Profit]/SalesData[Sales])</f>
        <v>0.11202103659637262</v>
      </c>
      <c r="P2679" s="8">
        <f t="shared" si="41"/>
        <v>2.0776198786669992E-5</v>
      </c>
      <c r="Q2679" t="str">
        <f>IF(SalesData[[#This Row],[Discount]]&gt;0, "Yes", "No")</f>
        <v>Yes</v>
      </c>
      <c r="R2679" t="str">
        <f>TEXT(SalesData[[#This Row],[Order Date]],"mmm-yyyy")</f>
        <v>Nov-2023</v>
      </c>
      <c r="S2679">
        <f>YEAR(SalesData[[#This Row],[Order Date]])*100 + MONTH(SalesData[[#This Row],[Order Date]])</f>
        <v>202311</v>
      </c>
    </row>
    <row r="2680" spans="1:19" x14ac:dyDescent="0.3">
      <c r="A2680" t="s">
        <v>14290</v>
      </c>
      <c r="B2680" s="3">
        <v>45231</v>
      </c>
      <c r="C2680" t="s">
        <v>14291</v>
      </c>
      <c r="D2680" t="s">
        <v>23</v>
      </c>
      <c r="E2680" t="s">
        <v>14</v>
      </c>
      <c r="F2680" t="s">
        <v>44</v>
      </c>
      <c r="G2680">
        <v>8</v>
      </c>
      <c r="H2680" s="5">
        <v>195.19</v>
      </c>
      <c r="I2680" s="5">
        <v>0.28000000000000003</v>
      </c>
      <c r="J2680" s="5">
        <v>1124.2944</v>
      </c>
      <c r="K2680" s="5">
        <v>144.1969033211634</v>
      </c>
      <c r="L2680">
        <f>YEAR(SalesData[Order Date])</f>
        <v>2023</v>
      </c>
      <c r="M2680">
        <f>MONTH(SalesData[Order Date])</f>
        <v>11</v>
      </c>
      <c r="N2680" t="str">
        <f>TEXT(SalesData[[#This Row],[Order Date]], "mmmm")</f>
        <v>November</v>
      </c>
      <c r="O2680" s="7">
        <f>IF(SalesData[Sales]=0,0,SalesData[Profit]/SalesData[Sales])</f>
        <v>0.12825546700327192</v>
      </c>
      <c r="P2680" s="8">
        <f t="shared" si="41"/>
        <v>1.7931246477790873E-4</v>
      </c>
      <c r="Q2680" t="str">
        <f>IF(SalesData[[#This Row],[Discount]]&gt;0, "Yes", "No")</f>
        <v>Yes</v>
      </c>
      <c r="R2680" t="str">
        <f>TEXT(SalesData[[#This Row],[Order Date]],"mmm-yyyy")</f>
        <v>Nov-2023</v>
      </c>
      <c r="S2680">
        <f>YEAR(SalesData[[#This Row],[Order Date]])*100 + MONTH(SalesData[[#This Row],[Order Date]])</f>
        <v>202311</v>
      </c>
    </row>
    <row r="2681" spans="1:19" x14ac:dyDescent="0.3">
      <c r="A2681" t="s">
        <v>14300</v>
      </c>
      <c r="B2681" s="3">
        <v>45241</v>
      </c>
      <c r="C2681" t="s">
        <v>14301</v>
      </c>
      <c r="D2681" t="s">
        <v>13</v>
      </c>
      <c r="E2681" t="s">
        <v>26</v>
      </c>
      <c r="F2681" t="s">
        <v>53</v>
      </c>
      <c r="G2681">
        <v>5</v>
      </c>
      <c r="H2681" s="5">
        <v>642.11</v>
      </c>
      <c r="I2681" s="5">
        <v>0.2</v>
      </c>
      <c r="J2681" s="5">
        <v>2568.440000000001</v>
      </c>
      <c r="K2681" s="5">
        <v>215.06616865165</v>
      </c>
      <c r="L2681">
        <f>YEAR(SalesData[Order Date])</f>
        <v>2023</v>
      </c>
      <c r="M2681">
        <f>MONTH(SalesData[Order Date])</f>
        <v>11</v>
      </c>
      <c r="N2681" t="str">
        <f>TEXT(SalesData[[#This Row],[Order Date]], "mmmm")</f>
        <v>November</v>
      </c>
      <c r="O2681" s="7">
        <f>IF(SalesData[Sales]=0,0,SalesData[Profit]/SalesData[Sales])</f>
        <v>8.3734161067282056E-2</v>
      </c>
      <c r="P2681" s="8">
        <f t="shared" si="41"/>
        <v>6.2294622416719873E-5</v>
      </c>
      <c r="Q2681" t="str">
        <f>IF(SalesData[[#This Row],[Discount]]&gt;0, "Yes", "No")</f>
        <v>Yes</v>
      </c>
      <c r="R2681" t="str">
        <f>TEXT(SalesData[[#This Row],[Order Date]],"mmm-yyyy")</f>
        <v>Nov-2023</v>
      </c>
      <c r="S2681">
        <f>YEAR(SalesData[[#This Row],[Order Date]])*100 + MONTH(SalesData[[#This Row],[Order Date]])</f>
        <v>202311</v>
      </c>
    </row>
    <row r="2682" spans="1:19" x14ac:dyDescent="0.3">
      <c r="A2682" t="s">
        <v>14390</v>
      </c>
      <c r="B2682" s="3">
        <v>45236</v>
      </c>
      <c r="C2682" t="s">
        <v>14391</v>
      </c>
      <c r="D2682" t="s">
        <v>18</v>
      </c>
      <c r="E2682" t="s">
        <v>26</v>
      </c>
      <c r="F2682" t="s">
        <v>27</v>
      </c>
      <c r="G2682">
        <v>9</v>
      </c>
      <c r="H2682" s="5">
        <v>91.64</v>
      </c>
      <c r="I2682" s="5">
        <v>0.21</v>
      </c>
      <c r="J2682" s="5">
        <v>651.56040000000007</v>
      </c>
      <c r="K2682" s="5">
        <v>51.996295325687683</v>
      </c>
      <c r="L2682">
        <f>YEAR(SalesData[Order Date])</f>
        <v>2023</v>
      </c>
      <c r="M2682">
        <f>MONTH(SalesData[Order Date])</f>
        <v>11</v>
      </c>
      <c r="N2682" t="str">
        <f>TEXT(SalesData[[#This Row],[Order Date]], "mmmm")</f>
        <v>November</v>
      </c>
      <c r="O2682" s="7">
        <f>IF(SalesData[Sales]=0,0,SalesData[Profit]/SalesData[Sales])</f>
        <v>7.9802724852043913E-2</v>
      </c>
      <c r="P2682" s="8">
        <f t="shared" si="41"/>
        <v>2.5461952568019787E-4</v>
      </c>
      <c r="Q2682" t="str">
        <f>IF(SalesData[[#This Row],[Discount]]&gt;0, "Yes", "No")</f>
        <v>Yes</v>
      </c>
      <c r="R2682" t="str">
        <f>TEXT(SalesData[[#This Row],[Order Date]],"mmm-yyyy")</f>
        <v>Nov-2023</v>
      </c>
      <c r="S2682">
        <f>YEAR(SalesData[[#This Row],[Order Date]])*100 + MONTH(SalesData[[#This Row],[Order Date]])</f>
        <v>202311</v>
      </c>
    </row>
    <row r="2683" spans="1:19" x14ac:dyDescent="0.3">
      <c r="A2683" t="s">
        <v>14443</v>
      </c>
      <c r="B2683" s="3">
        <v>45259</v>
      </c>
      <c r="C2683" t="s">
        <v>14444</v>
      </c>
      <c r="D2683" t="s">
        <v>30</v>
      </c>
      <c r="E2683" t="s">
        <v>19</v>
      </c>
      <c r="F2683" t="s">
        <v>15</v>
      </c>
      <c r="G2683">
        <v>2</v>
      </c>
      <c r="H2683" s="5">
        <v>305.93</v>
      </c>
      <c r="I2683" s="5">
        <v>0.1</v>
      </c>
      <c r="J2683" s="5">
        <v>550.67399999999998</v>
      </c>
      <c r="K2683" s="5">
        <v>37.180027378463357</v>
      </c>
      <c r="L2683">
        <f>YEAR(SalesData[Order Date])</f>
        <v>2023</v>
      </c>
      <c r="M2683">
        <f>MONTH(SalesData[Order Date])</f>
        <v>11</v>
      </c>
      <c r="N2683" t="str">
        <f>TEXT(SalesData[[#This Row],[Order Date]], "mmmm")</f>
        <v>November</v>
      </c>
      <c r="O2683" s="7">
        <f>IF(SalesData[Sales]=0,0,SalesData[Profit]/SalesData[Sales])</f>
        <v>6.7517310384117207E-2</v>
      </c>
      <c r="P2683" s="8">
        <f t="shared" si="41"/>
        <v>1.6343608014905372E-4</v>
      </c>
      <c r="Q2683" t="str">
        <f>IF(SalesData[[#This Row],[Discount]]&gt;0, "Yes", "No")</f>
        <v>Yes</v>
      </c>
      <c r="R2683" t="str">
        <f>TEXT(SalesData[[#This Row],[Order Date]],"mmm-yyyy")</f>
        <v>Nov-2023</v>
      </c>
      <c r="S2683">
        <f>YEAR(SalesData[[#This Row],[Order Date]])*100 + MONTH(SalesData[[#This Row],[Order Date]])</f>
        <v>202311</v>
      </c>
    </row>
    <row r="2684" spans="1:19" x14ac:dyDescent="0.3">
      <c r="A2684" t="s">
        <v>14474</v>
      </c>
      <c r="B2684" s="3">
        <v>45236</v>
      </c>
      <c r="C2684" t="s">
        <v>14475</v>
      </c>
      <c r="D2684" t="s">
        <v>30</v>
      </c>
      <c r="E2684" t="s">
        <v>14</v>
      </c>
      <c r="F2684" t="s">
        <v>34</v>
      </c>
      <c r="G2684">
        <v>9</v>
      </c>
      <c r="H2684" s="5">
        <v>843.5</v>
      </c>
      <c r="I2684" s="5">
        <v>0.14000000000000001</v>
      </c>
      <c r="J2684" s="5">
        <v>6528.69</v>
      </c>
      <c r="K2684" s="5">
        <v>1314.611150620882</v>
      </c>
      <c r="L2684">
        <f>YEAR(SalesData[Order Date])</f>
        <v>2023</v>
      </c>
      <c r="M2684">
        <f>MONTH(SalesData[Order Date])</f>
        <v>11</v>
      </c>
      <c r="N2684" t="str">
        <f>TEXT(SalesData[[#This Row],[Order Date]], "mmmm")</f>
        <v>November</v>
      </c>
      <c r="O2684" s="7">
        <f>IF(SalesData[Sales]=0,0,SalesData[Profit]/SalesData[Sales])</f>
        <v>0.20135910123177575</v>
      </c>
      <c r="P2684" s="8">
        <f t="shared" si="41"/>
        <v>1.844167819271554E-5</v>
      </c>
      <c r="Q2684" t="str">
        <f>IF(SalesData[[#This Row],[Discount]]&gt;0, "Yes", "No")</f>
        <v>Yes</v>
      </c>
      <c r="R2684" t="str">
        <f>TEXT(SalesData[[#This Row],[Order Date]],"mmm-yyyy")</f>
        <v>Nov-2023</v>
      </c>
      <c r="S2684">
        <f>YEAR(SalesData[[#This Row],[Order Date]])*100 + MONTH(SalesData[[#This Row],[Order Date]])</f>
        <v>202311</v>
      </c>
    </row>
    <row r="2685" spans="1:19" x14ac:dyDescent="0.3">
      <c r="A2685" t="s">
        <v>14544</v>
      </c>
      <c r="B2685" s="3">
        <v>45256</v>
      </c>
      <c r="C2685" t="s">
        <v>14545</v>
      </c>
      <c r="D2685" t="s">
        <v>30</v>
      </c>
      <c r="E2685" t="s">
        <v>14</v>
      </c>
      <c r="F2685" t="s">
        <v>15</v>
      </c>
      <c r="G2685">
        <v>5</v>
      </c>
      <c r="H2685" s="5">
        <v>576.61</v>
      </c>
      <c r="I2685" s="5">
        <v>0.1</v>
      </c>
      <c r="J2685" s="5">
        <v>2594.7449999999999</v>
      </c>
      <c r="K2685" s="5">
        <v>763.34642416645181</v>
      </c>
      <c r="L2685">
        <f>YEAR(SalesData[Order Date])</f>
        <v>2023</v>
      </c>
      <c r="M2685">
        <f>MONTH(SalesData[Order Date])</f>
        <v>11</v>
      </c>
      <c r="N2685" t="str">
        <f>TEXT(SalesData[[#This Row],[Order Date]], "mmmm")</f>
        <v>November</v>
      </c>
      <c r="O2685" s="7">
        <f>IF(SalesData[Sales]=0,0,SalesData[Profit]/SalesData[Sales])</f>
        <v>0.29418938052350108</v>
      </c>
      <c r="P2685" s="8">
        <f t="shared" si="41"/>
        <v>3.4685489325540662E-5</v>
      </c>
      <c r="Q2685" t="str">
        <f>IF(SalesData[[#This Row],[Discount]]&gt;0, "Yes", "No")</f>
        <v>Yes</v>
      </c>
      <c r="R2685" t="str">
        <f>TEXT(SalesData[[#This Row],[Order Date]],"mmm-yyyy")</f>
        <v>Nov-2023</v>
      </c>
      <c r="S2685">
        <f>YEAR(SalesData[[#This Row],[Order Date]])*100 + MONTH(SalesData[[#This Row],[Order Date]])</f>
        <v>202311</v>
      </c>
    </row>
    <row r="2686" spans="1:19" x14ac:dyDescent="0.3">
      <c r="A2686" t="s">
        <v>14601</v>
      </c>
      <c r="B2686" s="3">
        <v>45244</v>
      </c>
      <c r="C2686" t="s">
        <v>14602</v>
      </c>
      <c r="D2686" t="s">
        <v>13</v>
      </c>
      <c r="E2686" t="s">
        <v>14</v>
      </c>
      <c r="F2686" t="s">
        <v>53</v>
      </c>
      <c r="G2686">
        <v>3</v>
      </c>
      <c r="H2686" s="5">
        <v>171.96</v>
      </c>
      <c r="I2686" s="5">
        <v>0.12</v>
      </c>
      <c r="J2686" s="5">
        <v>453.9744</v>
      </c>
      <c r="K2686" s="5">
        <v>113.501193446686</v>
      </c>
      <c r="L2686">
        <f>YEAR(SalesData[Order Date])</f>
        <v>2023</v>
      </c>
      <c r="M2686">
        <f>MONTH(SalesData[Order Date])</f>
        <v>11</v>
      </c>
      <c r="N2686" t="str">
        <f>TEXT(SalesData[[#This Row],[Order Date]], "mmmm")</f>
        <v>November</v>
      </c>
      <c r="O2686" s="7">
        <f>IF(SalesData[Sales]=0,0,SalesData[Profit]/SalesData[Sales])</f>
        <v>0.25001672659666713</v>
      </c>
      <c r="P2686" s="8">
        <f t="shared" si="41"/>
        <v>2.3261223540358222E-4</v>
      </c>
      <c r="Q2686" t="str">
        <f>IF(SalesData[[#This Row],[Discount]]&gt;0, "Yes", "No")</f>
        <v>Yes</v>
      </c>
      <c r="R2686" t="str">
        <f>TEXT(SalesData[[#This Row],[Order Date]],"mmm-yyyy")</f>
        <v>Nov-2023</v>
      </c>
      <c r="S2686">
        <f>YEAR(SalesData[[#This Row],[Order Date]])*100 + MONTH(SalesData[[#This Row],[Order Date]])</f>
        <v>202311</v>
      </c>
    </row>
    <row r="2687" spans="1:19" x14ac:dyDescent="0.3">
      <c r="A2687" t="s">
        <v>14613</v>
      </c>
      <c r="B2687" s="3">
        <v>45250</v>
      </c>
      <c r="C2687" t="s">
        <v>9624</v>
      </c>
      <c r="D2687" t="s">
        <v>23</v>
      </c>
      <c r="E2687" t="s">
        <v>14</v>
      </c>
      <c r="F2687" t="s">
        <v>15</v>
      </c>
      <c r="G2687">
        <v>4</v>
      </c>
      <c r="H2687" s="5">
        <v>742.28</v>
      </c>
      <c r="I2687" s="5">
        <v>0.08</v>
      </c>
      <c r="J2687" s="5">
        <v>2731.5904</v>
      </c>
      <c r="K2687" s="5">
        <v>226.02016990832271</v>
      </c>
      <c r="L2687">
        <f>YEAR(SalesData[Order Date])</f>
        <v>2023</v>
      </c>
      <c r="M2687">
        <f>MONTH(SalesData[Order Date])</f>
        <v>11</v>
      </c>
      <c r="N2687" t="str">
        <f>TEXT(SalesData[[#This Row],[Order Date]], "mmmm")</f>
        <v>November</v>
      </c>
      <c r="O2687" s="7">
        <f>IF(SalesData[Sales]=0,0,SalesData[Profit]/SalesData[Sales])</f>
        <v>8.2743067887602301E-2</v>
      </c>
      <c r="P2687" s="8">
        <f t="shared" si="41"/>
        <v>2.6944010346499975E-5</v>
      </c>
      <c r="Q2687" t="str">
        <f>IF(SalesData[[#This Row],[Discount]]&gt;0, "Yes", "No")</f>
        <v>Yes</v>
      </c>
      <c r="R2687" t="str">
        <f>TEXT(SalesData[[#This Row],[Order Date]],"mmm-yyyy")</f>
        <v>Nov-2023</v>
      </c>
      <c r="S2687">
        <f>YEAR(SalesData[[#This Row],[Order Date]])*100 + MONTH(SalesData[[#This Row],[Order Date]])</f>
        <v>202311</v>
      </c>
    </row>
    <row r="2688" spans="1:19" x14ac:dyDescent="0.3">
      <c r="A2688" t="s">
        <v>14627</v>
      </c>
      <c r="B2688" s="3">
        <v>45241</v>
      </c>
      <c r="C2688" t="s">
        <v>14628</v>
      </c>
      <c r="D2688" t="s">
        <v>30</v>
      </c>
      <c r="E2688" t="s">
        <v>14</v>
      </c>
      <c r="F2688" t="s">
        <v>20</v>
      </c>
      <c r="G2688">
        <v>7</v>
      </c>
      <c r="H2688" s="5">
        <v>548.73</v>
      </c>
      <c r="I2688" s="5">
        <v>0.24</v>
      </c>
      <c r="J2688" s="5">
        <v>2919.2435999999998</v>
      </c>
      <c r="K2688" s="5">
        <v>866.14828871562099</v>
      </c>
      <c r="L2688">
        <f>YEAR(SalesData[Order Date])</f>
        <v>2023</v>
      </c>
      <c r="M2688">
        <f>MONTH(SalesData[Order Date])</f>
        <v>11</v>
      </c>
      <c r="N2688" t="str">
        <f>TEXT(SalesData[[#This Row],[Order Date]], "mmmm")</f>
        <v>November</v>
      </c>
      <c r="O2688" s="7">
        <f>IF(SalesData[Sales]=0,0,SalesData[Profit]/SalesData[Sales])</f>
        <v>0.29670298453874183</v>
      </c>
      <c r="P2688" s="8">
        <f t="shared" si="41"/>
        <v>6.248193881456141E-5</v>
      </c>
      <c r="Q2688" t="str">
        <f>IF(SalesData[[#This Row],[Discount]]&gt;0, "Yes", "No")</f>
        <v>Yes</v>
      </c>
      <c r="R2688" t="str">
        <f>TEXT(SalesData[[#This Row],[Order Date]],"mmm-yyyy")</f>
        <v>Nov-2023</v>
      </c>
      <c r="S2688">
        <f>YEAR(SalesData[[#This Row],[Order Date]])*100 + MONTH(SalesData[[#This Row],[Order Date]])</f>
        <v>202311</v>
      </c>
    </row>
    <row r="2689" spans="1:19" x14ac:dyDescent="0.3">
      <c r="A2689" t="s">
        <v>14649</v>
      </c>
      <c r="B2689" s="3">
        <v>45232</v>
      </c>
      <c r="C2689" t="s">
        <v>14650</v>
      </c>
      <c r="D2689" t="s">
        <v>23</v>
      </c>
      <c r="E2689" t="s">
        <v>19</v>
      </c>
      <c r="F2689" t="s">
        <v>27</v>
      </c>
      <c r="G2689">
        <v>3</v>
      </c>
      <c r="H2689" s="5">
        <v>349.59</v>
      </c>
      <c r="I2689" s="5">
        <v>0.24</v>
      </c>
      <c r="J2689" s="5">
        <v>797.0652</v>
      </c>
      <c r="K2689" s="5">
        <v>143.5504432080829</v>
      </c>
      <c r="L2689">
        <f>YEAR(SalesData[Order Date])</f>
        <v>2023</v>
      </c>
      <c r="M2689">
        <f>MONTH(SalesData[Order Date])</f>
        <v>11</v>
      </c>
      <c r="N2689" t="str">
        <f>TEXT(SalesData[[#This Row],[Order Date]], "mmmm")</f>
        <v>November</v>
      </c>
      <c r="O2689" s="7">
        <f>IF(SalesData[Sales]=0,0,SalesData[Profit]/SalesData[Sales])</f>
        <v>0.18009874626076122</v>
      </c>
      <c r="P2689" s="8">
        <f t="shared" si="41"/>
        <v>2.2883949769730256E-4</v>
      </c>
      <c r="Q2689" t="str">
        <f>IF(SalesData[[#This Row],[Discount]]&gt;0, "Yes", "No")</f>
        <v>Yes</v>
      </c>
      <c r="R2689" t="str">
        <f>TEXT(SalesData[[#This Row],[Order Date]],"mmm-yyyy")</f>
        <v>Nov-2023</v>
      </c>
      <c r="S2689">
        <f>YEAR(SalesData[[#This Row],[Order Date]])*100 + MONTH(SalesData[[#This Row],[Order Date]])</f>
        <v>202311</v>
      </c>
    </row>
    <row r="2690" spans="1:19" x14ac:dyDescent="0.3">
      <c r="A2690" t="s">
        <v>14989</v>
      </c>
      <c r="B2690" s="3">
        <v>45256</v>
      </c>
      <c r="C2690" t="s">
        <v>14990</v>
      </c>
      <c r="D2690" t="s">
        <v>13</v>
      </c>
      <c r="E2690" t="s">
        <v>14</v>
      </c>
      <c r="F2690" t="s">
        <v>44</v>
      </c>
      <c r="G2690">
        <v>5</v>
      </c>
      <c r="H2690" s="5">
        <v>506.16</v>
      </c>
      <c r="I2690" s="5">
        <v>0.19</v>
      </c>
      <c r="J2690" s="5">
        <v>2049.9479999999999</v>
      </c>
      <c r="K2690" s="5">
        <v>282.25945607782</v>
      </c>
      <c r="L2690">
        <f>YEAR(SalesData[Order Date])</f>
        <v>2023</v>
      </c>
      <c r="M2690">
        <f>MONTH(SalesData[Order Date])</f>
        <v>11</v>
      </c>
      <c r="N2690" t="str">
        <f>TEXT(SalesData[[#This Row],[Order Date]], "mmmm")</f>
        <v>November</v>
      </c>
      <c r="O2690" s="7">
        <f>IF(SalesData[Sales]=0,0,SalesData[Profit]/SalesData[Sales])</f>
        <v>0.13769103220072901</v>
      </c>
      <c r="P2690" s="8">
        <f t="shared" ref="P2690:P2753" si="42">IF(H:H*G:G=0, 0, (I:I/(H:H*G:G)))</f>
        <v>7.5075075075075072E-5</v>
      </c>
      <c r="Q2690" t="str">
        <f>IF(SalesData[[#This Row],[Discount]]&gt;0, "Yes", "No")</f>
        <v>Yes</v>
      </c>
      <c r="R2690" t="str">
        <f>TEXT(SalesData[[#This Row],[Order Date]],"mmm-yyyy")</f>
        <v>Nov-2023</v>
      </c>
      <c r="S2690">
        <f>YEAR(SalesData[[#This Row],[Order Date]])*100 + MONTH(SalesData[[#This Row],[Order Date]])</f>
        <v>202311</v>
      </c>
    </row>
    <row r="2691" spans="1:19" x14ac:dyDescent="0.3">
      <c r="A2691" t="s">
        <v>15008</v>
      </c>
      <c r="B2691" s="3">
        <v>45244</v>
      </c>
      <c r="C2691" t="s">
        <v>15009</v>
      </c>
      <c r="D2691" t="s">
        <v>30</v>
      </c>
      <c r="E2691" t="s">
        <v>19</v>
      </c>
      <c r="F2691" t="s">
        <v>34</v>
      </c>
      <c r="G2691">
        <v>2</v>
      </c>
      <c r="H2691" s="5">
        <v>679.17</v>
      </c>
      <c r="I2691" s="5">
        <v>0.05</v>
      </c>
      <c r="J2691" s="5">
        <v>1290.423</v>
      </c>
      <c r="K2691" s="5">
        <v>122.17613805029561</v>
      </c>
      <c r="L2691">
        <f>YEAR(SalesData[Order Date])</f>
        <v>2023</v>
      </c>
      <c r="M2691">
        <f>MONTH(SalesData[Order Date])</f>
        <v>11</v>
      </c>
      <c r="N2691" t="str">
        <f>TEXT(SalesData[[#This Row],[Order Date]], "mmmm")</f>
        <v>November</v>
      </c>
      <c r="O2691" s="7">
        <f>IF(SalesData[Sales]=0,0,SalesData[Profit]/SalesData[Sales])</f>
        <v>9.467913858501871E-2</v>
      </c>
      <c r="P2691" s="8">
        <f t="shared" si="42"/>
        <v>3.6809635290133548E-5</v>
      </c>
      <c r="Q2691" t="str">
        <f>IF(SalesData[[#This Row],[Discount]]&gt;0, "Yes", "No")</f>
        <v>Yes</v>
      </c>
      <c r="R2691" t="str">
        <f>TEXT(SalesData[[#This Row],[Order Date]],"mmm-yyyy")</f>
        <v>Nov-2023</v>
      </c>
      <c r="S2691">
        <f>YEAR(SalesData[[#This Row],[Order Date]])*100 + MONTH(SalesData[[#This Row],[Order Date]])</f>
        <v>202311</v>
      </c>
    </row>
    <row r="2692" spans="1:19" x14ac:dyDescent="0.3">
      <c r="A2692" t="s">
        <v>15212</v>
      </c>
      <c r="B2692" s="3">
        <v>45232</v>
      </c>
      <c r="C2692" t="s">
        <v>15213</v>
      </c>
      <c r="D2692" t="s">
        <v>13</v>
      </c>
      <c r="E2692" t="s">
        <v>19</v>
      </c>
      <c r="F2692" t="s">
        <v>27</v>
      </c>
      <c r="G2692">
        <v>8</v>
      </c>
      <c r="H2692" s="5">
        <v>831.14</v>
      </c>
      <c r="I2692" s="5">
        <v>0.14000000000000001</v>
      </c>
      <c r="J2692" s="5">
        <v>5718.2431999999999</v>
      </c>
      <c r="K2692" s="5">
        <v>439.12197897951643</v>
      </c>
      <c r="L2692">
        <f>YEAR(SalesData[Order Date])</f>
        <v>2023</v>
      </c>
      <c r="M2692">
        <f>MONTH(SalesData[Order Date])</f>
        <v>11</v>
      </c>
      <c r="N2692" t="str">
        <f>TEXT(SalesData[[#This Row],[Order Date]], "mmmm")</f>
        <v>November</v>
      </c>
      <c r="O2692" s="7">
        <f>IF(SalesData[Sales]=0,0,SalesData[Profit]/SalesData[Sales])</f>
        <v>7.6793162448829819E-2</v>
      </c>
      <c r="P2692" s="8">
        <f t="shared" si="42"/>
        <v>2.1055417859807015E-5</v>
      </c>
      <c r="Q2692" t="str">
        <f>IF(SalesData[[#This Row],[Discount]]&gt;0, "Yes", "No")</f>
        <v>Yes</v>
      </c>
      <c r="R2692" t="str">
        <f>TEXT(SalesData[[#This Row],[Order Date]],"mmm-yyyy")</f>
        <v>Nov-2023</v>
      </c>
      <c r="S2692">
        <f>YEAR(SalesData[[#This Row],[Order Date]])*100 + MONTH(SalesData[[#This Row],[Order Date]])</f>
        <v>202311</v>
      </c>
    </row>
    <row r="2693" spans="1:19" x14ac:dyDescent="0.3">
      <c r="A2693" t="s">
        <v>15233</v>
      </c>
      <c r="B2693" s="3">
        <v>45231</v>
      </c>
      <c r="C2693" t="s">
        <v>15234</v>
      </c>
      <c r="D2693" t="s">
        <v>13</v>
      </c>
      <c r="E2693" t="s">
        <v>14</v>
      </c>
      <c r="F2693" t="s">
        <v>39</v>
      </c>
      <c r="G2693">
        <v>4</v>
      </c>
      <c r="H2693" s="5">
        <v>653</v>
      </c>
      <c r="I2693" s="5">
        <v>0.02</v>
      </c>
      <c r="J2693" s="5">
        <v>2559.7600000000002</v>
      </c>
      <c r="K2693" s="5">
        <v>739.53773449521714</v>
      </c>
      <c r="L2693">
        <f>YEAR(SalesData[Order Date])</f>
        <v>2023</v>
      </c>
      <c r="M2693">
        <f>MONTH(SalesData[Order Date])</f>
        <v>11</v>
      </c>
      <c r="N2693" t="str">
        <f>TEXT(SalesData[[#This Row],[Order Date]], "mmmm")</f>
        <v>November</v>
      </c>
      <c r="O2693" s="7">
        <f>IF(SalesData[Sales]=0,0,SalesData[Profit]/SalesData[Sales])</f>
        <v>0.28890901275714015</v>
      </c>
      <c r="P2693" s="8">
        <f t="shared" si="42"/>
        <v>7.6569678407350687E-6</v>
      </c>
      <c r="Q2693" t="str">
        <f>IF(SalesData[[#This Row],[Discount]]&gt;0, "Yes", "No")</f>
        <v>Yes</v>
      </c>
      <c r="R2693" t="str">
        <f>TEXT(SalesData[[#This Row],[Order Date]],"mmm-yyyy")</f>
        <v>Nov-2023</v>
      </c>
      <c r="S2693">
        <f>YEAR(SalesData[[#This Row],[Order Date]])*100 + MONTH(SalesData[[#This Row],[Order Date]])</f>
        <v>202311</v>
      </c>
    </row>
    <row r="2694" spans="1:19" x14ac:dyDescent="0.3">
      <c r="A2694" t="s">
        <v>15438</v>
      </c>
      <c r="B2694" s="3">
        <v>45240</v>
      </c>
      <c r="C2694" t="s">
        <v>15439</v>
      </c>
      <c r="D2694" t="s">
        <v>30</v>
      </c>
      <c r="E2694" t="s">
        <v>19</v>
      </c>
      <c r="F2694" t="s">
        <v>91</v>
      </c>
      <c r="G2694">
        <v>6</v>
      </c>
      <c r="H2694" s="5">
        <v>478.09</v>
      </c>
      <c r="I2694" s="5">
        <v>0.17</v>
      </c>
      <c r="J2694" s="5">
        <v>2380.8881999999999</v>
      </c>
      <c r="K2694" s="5">
        <v>222.68570039490371</v>
      </c>
      <c r="L2694">
        <f>YEAR(SalesData[Order Date])</f>
        <v>2023</v>
      </c>
      <c r="M2694">
        <f>MONTH(SalesData[Order Date])</f>
        <v>11</v>
      </c>
      <c r="N2694" t="str">
        <f>TEXT(SalesData[[#This Row],[Order Date]], "mmmm")</f>
        <v>November</v>
      </c>
      <c r="O2694" s="7">
        <f>IF(SalesData[Sales]=0,0,SalesData[Profit]/SalesData[Sales])</f>
        <v>9.3530515374431994E-2</v>
      </c>
      <c r="P2694" s="8">
        <f t="shared" si="42"/>
        <v>5.926359750953447E-5</v>
      </c>
      <c r="Q2694" t="str">
        <f>IF(SalesData[[#This Row],[Discount]]&gt;0, "Yes", "No")</f>
        <v>Yes</v>
      </c>
      <c r="R2694" t="str">
        <f>TEXT(SalesData[[#This Row],[Order Date]],"mmm-yyyy")</f>
        <v>Nov-2023</v>
      </c>
      <c r="S2694">
        <f>YEAR(SalesData[[#This Row],[Order Date]])*100 + MONTH(SalesData[[#This Row],[Order Date]])</f>
        <v>202311</v>
      </c>
    </row>
    <row r="2695" spans="1:19" x14ac:dyDescent="0.3">
      <c r="A2695" t="s">
        <v>15445</v>
      </c>
      <c r="B2695" s="3">
        <v>45256</v>
      </c>
      <c r="C2695" t="s">
        <v>15446</v>
      </c>
      <c r="D2695" t="s">
        <v>30</v>
      </c>
      <c r="E2695" t="s">
        <v>26</v>
      </c>
      <c r="F2695" t="s">
        <v>39</v>
      </c>
      <c r="G2695">
        <v>3</v>
      </c>
      <c r="H2695" s="5">
        <v>589.63</v>
      </c>
      <c r="I2695" s="5">
        <v>0.28999999999999998</v>
      </c>
      <c r="J2695" s="5">
        <v>1255.9119000000001</v>
      </c>
      <c r="K2695" s="5">
        <v>240.71045911897559</v>
      </c>
      <c r="L2695">
        <f>YEAR(SalesData[Order Date])</f>
        <v>2023</v>
      </c>
      <c r="M2695">
        <f>MONTH(SalesData[Order Date])</f>
        <v>11</v>
      </c>
      <c r="N2695" t="str">
        <f>TEXT(SalesData[[#This Row],[Order Date]], "mmmm")</f>
        <v>November</v>
      </c>
      <c r="O2695" s="7">
        <f>IF(SalesData[Sales]=0,0,SalesData[Profit]/SalesData[Sales])</f>
        <v>0.19166189851292562</v>
      </c>
      <c r="P2695" s="8">
        <f t="shared" si="42"/>
        <v>1.639446206378011E-4</v>
      </c>
      <c r="Q2695" t="str">
        <f>IF(SalesData[[#This Row],[Discount]]&gt;0, "Yes", "No")</f>
        <v>Yes</v>
      </c>
      <c r="R2695" t="str">
        <f>TEXT(SalesData[[#This Row],[Order Date]],"mmm-yyyy")</f>
        <v>Nov-2023</v>
      </c>
      <c r="S2695">
        <f>YEAR(SalesData[[#This Row],[Order Date]])*100 + MONTH(SalesData[[#This Row],[Order Date]])</f>
        <v>202311</v>
      </c>
    </row>
    <row r="2696" spans="1:19" x14ac:dyDescent="0.3">
      <c r="A2696" t="s">
        <v>15492</v>
      </c>
      <c r="B2696" s="3">
        <v>45236</v>
      </c>
      <c r="C2696" t="s">
        <v>15493</v>
      </c>
      <c r="D2696" t="s">
        <v>30</v>
      </c>
      <c r="E2696" t="s">
        <v>14</v>
      </c>
      <c r="F2696" t="s">
        <v>62</v>
      </c>
      <c r="G2696">
        <v>7</v>
      </c>
      <c r="H2696" s="5">
        <v>208.02</v>
      </c>
      <c r="I2696" s="5">
        <v>0.05</v>
      </c>
      <c r="J2696" s="5">
        <v>1383.3330000000001</v>
      </c>
      <c r="K2696" s="5">
        <v>182.7113564414357</v>
      </c>
      <c r="L2696">
        <f>YEAR(SalesData[Order Date])</f>
        <v>2023</v>
      </c>
      <c r="M2696">
        <f>MONTH(SalesData[Order Date])</f>
        <v>11</v>
      </c>
      <c r="N2696" t="str">
        <f>TEXT(SalesData[[#This Row],[Order Date]], "mmmm")</f>
        <v>November</v>
      </c>
      <c r="O2696" s="7">
        <f>IF(SalesData[Sales]=0,0,SalesData[Profit]/SalesData[Sales])</f>
        <v>0.13208053045899698</v>
      </c>
      <c r="P2696" s="8">
        <f t="shared" si="42"/>
        <v>3.4337357671652448E-5</v>
      </c>
      <c r="Q2696" t="str">
        <f>IF(SalesData[[#This Row],[Discount]]&gt;0, "Yes", "No")</f>
        <v>Yes</v>
      </c>
      <c r="R2696" t="str">
        <f>TEXT(SalesData[[#This Row],[Order Date]],"mmm-yyyy")</f>
        <v>Nov-2023</v>
      </c>
      <c r="S2696">
        <f>YEAR(SalesData[[#This Row],[Order Date]])*100 + MONTH(SalesData[[#This Row],[Order Date]])</f>
        <v>202311</v>
      </c>
    </row>
    <row r="2697" spans="1:19" x14ac:dyDescent="0.3">
      <c r="A2697" t="s">
        <v>15540</v>
      </c>
      <c r="B2697" s="3">
        <v>45245</v>
      </c>
      <c r="C2697" t="s">
        <v>15541</v>
      </c>
      <c r="D2697" t="s">
        <v>18</v>
      </c>
      <c r="E2697" t="s">
        <v>26</v>
      </c>
      <c r="F2697" t="s">
        <v>53</v>
      </c>
      <c r="G2697">
        <v>3</v>
      </c>
      <c r="H2697" s="5">
        <v>603.54</v>
      </c>
      <c r="I2697" s="5">
        <v>0.24</v>
      </c>
      <c r="J2697" s="5">
        <v>1376.0712000000001</v>
      </c>
      <c r="K2697" s="5">
        <v>253.7812113196965</v>
      </c>
      <c r="L2697">
        <f>YEAR(SalesData[Order Date])</f>
        <v>2023</v>
      </c>
      <c r="M2697">
        <f>MONTH(SalesData[Order Date])</f>
        <v>11</v>
      </c>
      <c r="N2697" t="str">
        <f>TEXT(SalesData[[#This Row],[Order Date]], "mmmm")</f>
        <v>November</v>
      </c>
      <c r="O2697" s="7">
        <f>IF(SalesData[Sales]=0,0,SalesData[Profit]/SalesData[Sales])</f>
        <v>0.18442447695998324</v>
      </c>
      <c r="P2697" s="8">
        <f t="shared" si="42"/>
        <v>1.3255128077675052E-4</v>
      </c>
      <c r="Q2697" t="str">
        <f>IF(SalesData[[#This Row],[Discount]]&gt;0, "Yes", "No")</f>
        <v>Yes</v>
      </c>
      <c r="R2697" t="str">
        <f>TEXT(SalesData[[#This Row],[Order Date]],"mmm-yyyy")</f>
        <v>Nov-2023</v>
      </c>
      <c r="S2697">
        <f>YEAR(SalesData[[#This Row],[Order Date]])*100 + MONTH(SalesData[[#This Row],[Order Date]])</f>
        <v>202311</v>
      </c>
    </row>
    <row r="2698" spans="1:19" x14ac:dyDescent="0.3">
      <c r="A2698" t="s">
        <v>15647</v>
      </c>
      <c r="B2698" s="3">
        <v>45236</v>
      </c>
      <c r="C2698" t="s">
        <v>15648</v>
      </c>
      <c r="D2698" t="s">
        <v>13</v>
      </c>
      <c r="E2698" t="s">
        <v>19</v>
      </c>
      <c r="F2698" t="s">
        <v>44</v>
      </c>
      <c r="G2698">
        <v>7</v>
      </c>
      <c r="H2698" s="5">
        <v>337.61</v>
      </c>
      <c r="I2698" s="5">
        <v>0.06</v>
      </c>
      <c r="J2698" s="5">
        <v>2221.4738000000002</v>
      </c>
      <c r="K2698" s="5">
        <v>660.79464526819652</v>
      </c>
      <c r="L2698">
        <f>YEAR(SalesData[Order Date])</f>
        <v>2023</v>
      </c>
      <c r="M2698">
        <f>MONTH(SalesData[Order Date])</f>
        <v>11</v>
      </c>
      <c r="N2698" t="str">
        <f>TEXT(SalesData[[#This Row],[Order Date]], "mmmm")</f>
        <v>November</v>
      </c>
      <c r="O2698" s="7">
        <f>IF(SalesData[Sales]=0,0,SalesData[Profit]/SalesData[Sales])</f>
        <v>0.29745777117344191</v>
      </c>
      <c r="P2698" s="8">
        <f t="shared" si="42"/>
        <v>2.5388550609959927E-5</v>
      </c>
      <c r="Q2698" t="str">
        <f>IF(SalesData[[#This Row],[Discount]]&gt;0, "Yes", "No")</f>
        <v>Yes</v>
      </c>
      <c r="R2698" t="str">
        <f>TEXT(SalesData[[#This Row],[Order Date]],"mmm-yyyy")</f>
        <v>Nov-2023</v>
      </c>
      <c r="S2698">
        <f>YEAR(SalesData[[#This Row],[Order Date]])*100 + MONTH(SalesData[[#This Row],[Order Date]])</f>
        <v>202311</v>
      </c>
    </row>
    <row r="2699" spans="1:19" x14ac:dyDescent="0.3">
      <c r="A2699" t="s">
        <v>15750</v>
      </c>
      <c r="B2699" s="3">
        <v>45238</v>
      </c>
      <c r="C2699" t="s">
        <v>15751</v>
      </c>
      <c r="D2699" t="s">
        <v>13</v>
      </c>
      <c r="E2699" t="s">
        <v>14</v>
      </c>
      <c r="F2699" t="s">
        <v>44</v>
      </c>
      <c r="G2699">
        <v>1</v>
      </c>
      <c r="H2699" s="5">
        <v>827.32</v>
      </c>
      <c r="I2699" s="5">
        <v>0.19</v>
      </c>
      <c r="J2699" s="5">
        <v>670.12920000000008</v>
      </c>
      <c r="K2699" s="5">
        <v>81.940676298269224</v>
      </c>
      <c r="L2699">
        <f>YEAR(SalesData[Order Date])</f>
        <v>2023</v>
      </c>
      <c r="M2699">
        <f>MONTH(SalesData[Order Date])</f>
        <v>11</v>
      </c>
      <c r="N2699" t="str">
        <f>TEXT(SalesData[[#This Row],[Order Date]], "mmmm")</f>
        <v>November</v>
      </c>
      <c r="O2699" s="7">
        <f>IF(SalesData[Sales]=0,0,SalesData[Profit]/SalesData[Sales])</f>
        <v>0.12227593768226964</v>
      </c>
      <c r="P2699" s="8">
        <f t="shared" si="42"/>
        <v>2.2965720640139242E-4</v>
      </c>
      <c r="Q2699" t="str">
        <f>IF(SalesData[[#This Row],[Discount]]&gt;0, "Yes", "No")</f>
        <v>Yes</v>
      </c>
      <c r="R2699" t="str">
        <f>TEXT(SalesData[[#This Row],[Order Date]],"mmm-yyyy")</f>
        <v>Nov-2023</v>
      </c>
      <c r="S2699">
        <f>YEAR(SalesData[[#This Row],[Order Date]])*100 + MONTH(SalesData[[#This Row],[Order Date]])</f>
        <v>202311</v>
      </c>
    </row>
    <row r="2700" spans="1:19" x14ac:dyDescent="0.3">
      <c r="A2700" t="s">
        <v>15772</v>
      </c>
      <c r="B2700" s="3">
        <v>45250</v>
      </c>
      <c r="C2700" t="s">
        <v>15773</v>
      </c>
      <c r="D2700" t="s">
        <v>30</v>
      </c>
      <c r="E2700" t="s">
        <v>14</v>
      </c>
      <c r="F2700" t="s">
        <v>53</v>
      </c>
      <c r="G2700">
        <v>3</v>
      </c>
      <c r="H2700" s="5">
        <v>125.47</v>
      </c>
      <c r="I2700" s="5">
        <v>0</v>
      </c>
      <c r="J2700" s="5">
        <v>376.41</v>
      </c>
      <c r="K2700" s="5">
        <v>68.052466574892648</v>
      </c>
      <c r="L2700">
        <f>YEAR(SalesData[Order Date])</f>
        <v>2023</v>
      </c>
      <c r="M2700">
        <f>MONTH(SalesData[Order Date])</f>
        <v>11</v>
      </c>
      <c r="N2700" t="str">
        <f>TEXT(SalesData[[#This Row],[Order Date]], "mmmm")</f>
        <v>November</v>
      </c>
      <c r="O2700" s="7">
        <f>IF(SalesData[Sales]=0,0,SalesData[Profit]/SalesData[Sales])</f>
        <v>0.18079346078715403</v>
      </c>
      <c r="P2700" s="8">
        <f t="shared" si="42"/>
        <v>0</v>
      </c>
      <c r="Q2700" t="str">
        <f>IF(SalesData[[#This Row],[Discount]]&gt;0, "Yes", "No")</f>
        <v>No</v>
      </c>
      <c r="R2700" t="str">
        <f>TEXT(SalesData[[#This Row],[Order Date]],"mmm-yyyy")</f>
        <v>Nov-2023</v>
      </c>
      <c r="S2700">
        <f>YEAR(SalesData[[#This Row],[Order Date]])*100 + MONTH(SalesData[[#This Row],[Order Date]])</f>
        <v>202311</v>
      </c>
    </row>
    <row r="2701" spans="1:19" x14ac:dyDescent="0.3">
      <c r="A2701" t="s">
        <v>15774</v>
      </c>
      <c r="B2701" s="3">
        <v>45233</v>
      </c>
      <c r="C2701" t="s">
        <v>15775</v>
      </c>
      <c r="D2701" t="s">
        <v>30</v>
      </c>
      <c r="E2701" t="s">
        <v>14</v>
      </c>
      <c r="F2701" t="s">
        <v>39</v>
      </c>
      <c r="G2701">
        <v>9</v>
      </c>
      <c r="H2701" s="5">
        <v>27.31</v>
      </c>
      <c r="I2701" s="5">
        <v>0.28000000000000003</v>
      </c>
      <c r="J2701" s="5">
        <v>176.96879999999999</v>
      </c>
      <c r="K2701" s="5">
        <v>13.010718083206751</v>
      </c>
      <c r="L2701">
        <f>YEAR(SalesData[Order Date])</f>
        <v>2023</v>
      </c>
      <c r="M2701">
        <f>MONTH(SalesData[Order Date])</f>
        <v>11</v>
      </c>
      <c r="N2701" t="str">
        <f>TEXT(SalesData[[#This Row],[Order Date]], "mmmm")</f>
        <v>November</v>
      </c>
      <c r="O2701" s="7">
        <f>IF(SalesData[Sales]=0,0,SalesData[Profit]/SalesData[Sales])</f>
        <v>7.3519841255671917E-2</v>
      </c>
      <c r="P2701" s="8">
        <f t="shared" si="42"/>
        <v>1.1391838561373533E-3</v>
      </c>
      <c r="Q2701" t="str">
        <f>IF(SalesData[[#This Row],[Discount]]&gt;0, "Yes", "No")</f>
        <v>Yes</v>
      </c>
      <c r="R2701" t="str">
        <f>TEXT(SalesData[[#This Row],[Order Date]],"mmm-yyyy")</f>
        <v>Nov-2023</v>
      </c>
      <c r="S2701">
        <f>YEAR(SalesData[[#This Row],[Order Date]])*100 + MONTH(SalesData[[#This Row],[Order Date]])</f>
        <v>202311</v>
      </c>
    </row>
    <row r="2702" spans="1:19" x14ac:dyDescent="0.3">
      <c r="A2702" t="s">
        <v>15779</v>
      </c>
      <c r="B2702" s="3">
        <v>45253</v>
      </c>
      <c r="C2702" t="s">
        <v>15780</v>
      </c>
      <c r="D2702" t="s">
        <v>30</v>
      </c>
      <c r="E2702" t="s">
        <v>26</v>
      </c>
      <c r="F2702" t="s">
        <v>31</v>
      </c>
      <c r="G2702">
        <v>1</v>
      </c>
      <c r="H2702" s="5">
        <v>94.34</v>
      </c>
      <c r="I2702" s="5">
        <v>0.27</v>
      </c>
      <c r="J2702" s="5">
        <v>68.868200000000002</v>
      </c>
      <c r="K2702" s="5">
        <v>14.145198141991431</v>
      </c>
      <c r="L2702">
        <f>YEAR(SalesData[Order Date])</f>
        <v>2023</v>
      </c>
      <c r="M2702">
        <f>MONTH(SalesData[Order Date])</f>
        <v>11</v>
      </c>
      <c r="N2702" t="str">
        <f>TEXT(SalesData[[#This Row],[Order Date]], "mmmm")</f>
        <v>November</v>
      </c>
      <c r="O2702" s="7">
        <f>IF(SalesData[Sales]=0,0,SalesData[Profit]/SalesData[Sales])</f>
        <v>0.20539520623439309</v>
      </c>
      <c r="P2702" s="8">
        <f t="shared" si="42"/>
        <v>2.8619885520457921E-3</v>
      </c>
      <c r="Q2702" t="str">
        <f>IF(SalesData[[#This Row],[Discount]]&gt;0, "Yes", "No")</f>
        <v>Yes</v>
      </c>
      <c r="R2702" t="str">
        <f>TEXT(SalesData[[#This Row],[Order Date]],"mmm-yyyy")</f>
        <v>Nov-2023</v>
      </c>
      <c r="S2702">
        <f>YEAR(SalesData[[#This Row],[Order Date]])*100 + MONTH(SalesData[[#This Row],[Order Date]])</f>
        <v>202311</v>
      </c>
    </row>
    <row r="2703" spans="1:19" x14ac:dyDescent="0.3">
      <c r="A2703" t="s">
        <v>15782</v>
      </c>
      <c r="B2703" s="3">
        <v>45259</v>
      </c>
      <c r="C2703" t="s">
        <v>15783</v>
      </c>
      <c r="D2703" t="s">
        <v>13</v>
      </c>
      <c r="E2703" t="s">
        <v>26</v>
      </c>
      <c r="F2703" t="s">
        <v>39</v>
      </c>
      <c r="G2703">
        <v>7</v>
      </c>
      <c r="H2703" s="5">
        <v>472.4</v>
      </c>
      <c r="I2703" s="5">
        <v>0.27</v>
      </c>
      <c r="J2703" s="5">
        <v>2413.9639999999999</v>
      </c>
      <c r="K2703" s="5">
        <v>470.41685570535782</v>
      </c>
      <c r="L2703">
        <f>YEAR(SalesData[Order Date])</f>
        <v>2023</v>
      </c>
      <c r="M2703">
        <f>MONTH(SalesData[Order Date])</f>
        <v>11</v>
      </c>
      <c r="N2703" t="str">
        <f>TEXT(SalesData[[#This Row],[Order Date]], "mmmm")</f>
        <v>November</v>
      </c>
      <c r="O2703" s="7">
        <f>IF(SalesData[Sales]=0,0,SalesData[Profit]/SalesData[Sales])</f>
        <v>0.19487318605636117</v>
      </c>
      <c r="P2703" s="8">
        <f t="shared" si="42"/>
        <v>8.1649933470424592E-5</v>
      </c>
      <c r="Q2703" t="str">
        <f>IF(SalesData[[#This Row],[Discount]]&gt;0, "Yes", "No")</f>
        <v>Yes</v>
      </c>
      <c r="R2703" t="str">
        <f>TEXT(SalesData[[#This Row],[Order Date]],"mmm-yyyy")</f>
        <v>Nov-2023</v>
      </c>
      <c r="S2703">
        <f>YEAR(SalesData[[#This Row],[Order Date]])*100 + MONTH(SalesData[[#This Row],[Order Date]])</f>
        <v>202311</v>
      </c>
    </row>
    <row r="2704" spans="1:19" x14ac:dyDescent="0.3">
      <c r="A2704" t="s">
        <v>15818</v>
      </c>
      <c r="B2704" s="3">
        <v>45254</v>
      </c>
      <c r="C2704" t="s">
        <v>15819</v>
      </c>
      <c r="D2704" t="s">
        <v>23</v>
      </c>
      <c r="E2704" t="s">
        <v>26</v>
      </c>
      <c r="F2704" t="s">
        <v>27</v>
      </c>
      <c r="G2704">
        <v>2</v>
      </c>
      <c r="H2704" s="5">
        <v>486.83</v>
      </c>
      <c r="I2704" s="5">
        <v>0.13</v>
      </c>
      <c r="J2704" s="5">
        <v>847.08420000000001</v>
      </c>
      <c r="K2704" s="5">
        <v>234.2258911062379</v>
      </c>
      <c r="L2704">
        <f>YEAR(SalesData[Order Date])</f>
        <v>2023</v>
      </c>
      <c r="M2704">
        <f>MONTH(SalesData[Order Date])</f>
        <v>11</v>
      </c>
      <c r="N2704" t="str">
        <f>TEXT(SalesData[[#This Row],[Order Date]], "mmmm")</f>
        <v>November</v>
      </c>
      <c r="O2704" s="7">
        <f>IF(SalesData[Sales]=0,0,SalesData[Profit]/SalesData[Sales])</f>
        <v>0.2765083932698047</v>
      </c>
      <c r="P2704" s="8">
        <f t="shared" si="42"/>
        <v>1.3351683339153298E-4</v>
      </c>
      <c r="Q2704" t="str">
        <f>IF(SalesData[[#This Row],[Discount]]&gt;0, "Yes", "No")</f>
        <v>Yes</v>
      </c>
      <c r="R2704" t="str">
        <f>TEXT(SalesData[[#This Row],[Order Date]],"mmm-yyyy")</f>
        <v>Nov-2023</v>
      </c>
      <c r="S2704">
        <f>YEAR(SalesData[[#This Row],[Order Date]])*100 + MONTH(SalesData[[#This Row],[Order Date]])</f>
        <v>202311</v>
      </c>
    </row>
    <row r="2705" spans="1:19" x14ac:dyDescent="0.3">
      <c r="A2705" t="s">
        <v>15885</v>
      </c>
      <c r="B2705" s="3">
        <v>45247</v>
      </c>
      <c r="C2705" t="s">
        <v>15886</v>
      </c>
      <c r="D2705" t="s">
        <v>30</v>
      </c>
      <c r="E2705" t="s">
        <v>19</v>
      </c>
      <c r="F2705" t="s">
        <v>27</v>
      </c>
      <c r="G2705">
        <v>1</v>
      </c>
      <c r="H2705" s="5">
        <v>36.049999999999997</v>
      </c>
      <c r="I2705" s="5">
        <v>0.16</v>
      </c>
      <c r="J2705" s="5">
        <v>30.282</v>
      </c>
      <c r="K2705" s="5">
        <v>6.3203198479641198</v>
      </c>
      <c r="L2705">
        <f>YEAR(SalesData[Order Date])</f>
        <v>2023</v>
      </c>
      <c r="M2705">
        <f>MONTH(SalesData[Order Date])</f>
        <v>11</v>
      </c>
      <c r="N2705" t="str">
        <f>TEXT(SalesData[[#This Row],[Order Date]], "mmmm")</f>
        <v>November</v>
      </c>
      <c r="O2705" s="7">
        <f>IF(SalesData[Sales]=0,0,SalesData[Profit]/SalesData[Sales])</f>
        <v>0.20871540347282611</v>
      </c>
      <c r="P2705" s="8">
        <f t="shared" si="42"/>
        <v>4.438280166435507E-3</v>
      </c>
      <c r="Q2705" t="str">
        <f>IF(SalesData[[#This Row],[Discount]]&gt;0, "Yes", "No")</f>
        <v>Yes</v>
      </c>
      <c r="R2705" t="str">
        <f>TEXT(SalesData[[#This Row],[Order Date]],"mmm-yyyy")</f>
        <v>Nov-2023</v>
      </c>
      <c r="S2705">
        <f>YEAR(SalesData[[#This Row],[Order Date]])*100 + MONTH(SalesData[[#This Row],[Order Date]])</f>
        <v>202311</v>
      </c>
    </row>
    <row r="2706" spans="1:19" x14ac:dyDescent="0.3">
      <c r="A2706" t="s">
        <v>15927</v>
      </c>
      <c r="B2706" s="3">
        <v>45248</v>
      </c>
      <c r="C2706" t="s">
        <v>15928</v>
      </c>
      <c r="D2706" t="s">
        <v>30</v>
      </c>
      <c r="E2706" t="s">
        <v>26</v>
      </c>
      <c r="F2706" t="s">
        <v>15</v>
      </c>
      <c r="G2706">
        <v>6</v>
      </c>
      <c r="H2706" s="5">
        <v>247.04</v>
      </c>
      <c r="I2706" s="5">
        <v>0.09</v>
      </c>
      <c r="J2706" s="5">
        <v>1348.8384000000001</v>
      </c>
      <c r="K2706" s="5">
        <v>80.596255804319966</v>
      </c>
      <c r="L2706">
        <f>YEAR(SalesData[Order Date])</f>
        <v>2023</v>
      </c>
      <c r="M2706">
        <f>MONTH(SalesData[Order Date])</f>
        <v>11</v>
      </c>
      <c r="N2706" t="str">
        <f>TEXT(SalesData[[#This Row],[Order Date]], "mmmm")</f>
        <v>November</v>
      </c>
      <c r="O2706" s="7">
        <f>IF(SalesData[Sales]=0,0,SalesData[Profit]/SalesData[Sales])</f>
        <v>5.9752343797685445E-2</v>
      </c>
      <c r="P2706" s="8">
        <f t="shared" si="42"/>
        <v>6.0718911917098444E-5</v>
      </c>
      <c r="Q2706" t="str">
        <f>IF(SalesData[[#This Row],[Discount]]&gt;0, "Yes", "No")</f>
        <v>Yes</v>
      </c>
      <c r="R2706" t="str">
        <f>TEXT(SalesData[[#This Row],[Order Date]],"mmm-yyyy")</f>
        <v>Nov-2023</v>
      </c>
      <c r="S2706">
        <f>YEAR(SalesData[[#This Row],[Order Date]])*100 + MONTH(SalesData[[#This Row],[Order Date]])</f>
        <v>202311</v>
      </c>
    </row>
    <row r="2707" spans="1:19" x14ac:dyDescent="0.3">
      <c r="A2707" t="s">
        <v>15929</v>
      </c>
      <c r="B2707" s="3">
        <v>45247</v>
      </c>
      <c r="C2707" t="s">
        <v>8827</v>
      </c>
      <c r="D2707" t="s">
        <v>30</v>
      </c>
      <c r="E2707" t="s">
        <v>14</v>
      </c>
      <c r="F2707" t="s">
        <v>91</v>
      </c>
      <c r="G2707">
        <v>1</v>
      </c>
      <c r="H2707" s="5">
        <v>423.25</v>
      </c>
      <c r="I2707" s="5">
        <v>0.16</v>
      </c>
      <c r="J2707" s="5">
        <v>355.53</v>
      </c>
      <c r="K2707" s="5">
        <v>106.0959900684728</v>
      </c>
      <c r="L2707">
        <f>YEAR(SalesData[Order Date])</f>
        <v>2023</v>
      </c>
      <c r="M2707">
        <f>MONTH(SalesData[Order Date])</f>
        <v>11</v>
      </c>
      <c r="N2707" t="str">
        <f>TEXT(SalesData[[#This Row],[Order Date]], "mmmm")</f>
        <v>November</v>
      </c>
      <c r="O2707" s="7">
        <f>IF(SalesData[Sales]=0,0,SalesData[Profit]/SalesData[Sales])</f>
        <v>0.29841642074782104</v>
      </c>
      <c r="P2707" s="8">
        <f t="shared" si="42"/>
        <v>3.7802717070289427E-4</v>
      </c>
      <c r="Q2707" t="str">
        <f>IF(SalesData[[#This Row],[Discount]]&gt;0, "Yes", "No")</f>
        <v>Yes</v>
      </c>
      <c r="R2707" t="str">
        <f>TEXT(SalesData[[#This Row],[Order Date]],"mmm-yyyy")</f>
        <v>Nov-2023</v>
      </c>
      <c r="S2707">
        <f>YEAR(SalesData[[#This Row],[Order Date]])*100 + MONTH(SalesData[[#This Row],[Order Date]])</f>
        <v>202311</v>
      </c>
    </row>
    <row r="2708" spans="1:19" x14ac:dyDescent="0.3">
      <c r="A2708" t="s">
        <v>15947</v>
      </c>
      <c r="B2708" s="3">
        <v>45243</v>
      </c>
      <c r="C2708" t="s">
        <v>15948</v>
      </c>
      <c r="D2708" t="s">
        <v>13</v>
      </c>
      <c r="E2708" t="s">
        <v>14</v>
      </c>
      <c r="F2708" t="s">
        <v>53</v>
      </c>
      <c r="G2708">
        <v>5</v>
      </c>
      <c r="H2708" s="5">
        <v>962.33</v>
      </c>
      <c r="I2708" s="5">
        <v>0.14000000000000001</v>
      </c>
      <c r="J2708" s="5">
        <v>4138.0190000000002</v>
      </c>
      <c r="K2708" s="5">
        <v>1064.716669099108</v>
      </c>
      <c r="L2708">
        <f>YEAR(SalesData[Order Date])</f>
        <v>2023</v>
      </c>
      <c r="M2708">
        <f>MONTH(SalesData[Order Date])</f>
        <v>11</v>
      </c>
      <c r="N2708" t="str">
        <f>TEXT(SalesData[[#This Row],[Order Date]], "mmmm")</f>
        <v>November</v>
      </c>
      <c r="O2708" s="7">
        <f>IF(SalesData[Sales]=0,0,SalesData[Profit]/SalesData[Sales])</f>
        <v>0.25730105857394758</v>
      </c>
      <c r="P2708" s="8">
        <f t="shared" si="42"/>
        <v>2.909604813317677E-5</v>
      </c>
      <c r="Q2708" t="str">
        <f>IF(SalesData[[#This Row],[Discount]]&gt;0, "Yes", "No")</f>
        <v>Yes</v>
      </c>
      <c r="R2708" t="str">
        <f>TEXT(SalesData[[#This Row],[Order Date]],"mmm-yyyy")</f>
        <v>Nov-2023</v>
      </c>
      <c r="S2708">
        <f>YEAR(SalesData[[#This Row],[Order Date]])*100 + MONTH(SalesData[[#This Row],[Order Date]])</f>
        <v>202311</v>
      </c>
    </row>
    <row r="2709" spans="1:19" x14ac:dyDescent="0.3">
      <c r="A2709" t="s">
        <v>15951</v>
      </c>
      <c r="B2709" s="3">
        <v>45237</v>
      </c>
      <c r="C2709" t="s">
        <v>15952</v>
      </c>
      <c r="D2709" t="s">
        <v>30</v>
      </c>
      <c r="E2709" t="s">
        <v>26</v>
      </c>
      <c r="F2709" t="s">
        <v>20</v>
      </c>
      <c r="G2709">
        <v>3</v>
      </c>
      <c r="H2709" s="5">
        <v>953.64</v>
      </c>
      <c r="I2709" s="5">
        <v>0.25</v>
      </c>
      <c r="J2709" s="5">
        <v>2145.69</v>
      </c>
      <c r="K2709" s="5">
        <v>339.88626505526702</v>
      </c>
      <c r="L2709">
        <f>YEAR(SalesData[Order Date])</f>
        <v>2023</v>
      </c>
      <c r="M2709">
        <f>MONTH(SalesData[Order Date])</f>
        <v>11</v>
      </c>
      <c r="N2709" t="str">
        <f>TEXT(SalesData[[#This Row],[Order Date]], "mmmm")</f>
        <v>November</v>
      </c>
      <c r="O2709" s="7">
        <f>IF(SalesData[Sales]=0,0,SalesData[Profit]/SalesData[Sales])</f>
        <v>0.15840418003312082</v>
      </c>
      <c r="P2709" s="8">
        <f t="shared" si="42"/>
        <v>8.7384477720453557E-5</v>
      </c>
      <c r="Q2709" t="str">
        <f>IF(SalesData[[#This Row],[Discount]]&gt;0, "Yes", "No")</f>
        <v>Yes</v>
      </c>
      <c r="R2709" t="str">
        <f>TEXT(SalesData[[#This Row],[Order Date]],"mmm-yyyy")</f>
        <v>Nov-2023</v>
      </c>
      <c r="S2709">
        <f>YEAR(SalesData[[#This Row],[Order Date]])*100 + MONTH(SalesData[[#This Row],[Order Date]])</f>
        <v>202311</v>
      </c>
    </row>
    <row r="2710" spans="1:19" x14ac:dyDescent="0.3">
      <c r="A2710" t="s">
        <v>15963</v>
      </c>
      <c r="B2710" s="3">
        <v>45241</v>
      </c>
      <c r="C2710" t="s">
        <v>15964</v>
      </c>
      <c r="D2710" t="s">
        <v>30</v>
      </c>
      <c r="E2710" t="s">
        <v>19</v>
      </c>
      <c r="F2710" t="s">
        <v>91</v>
      </c>
      <c r="G2710">
        <v>3</v>
      </c>
      <c r="H2710" s="5">
        <v>576.45000000000005</v>
      </c>
      <c r="I2710" s="5">
        <v>0.14000000000000001</v>
      </c>
      <c r="J2710" s="5">
        <v>1487.241</v>
      </c>
      <c r="K2710" s="5">
        <v>432.3218245500579</v>
      </c>
      <c r="L2710">
        <f>YEAR(SalesData[Order Date])</f>
        <v>2023</v>
      </c>
      <c r="M2710">
        <f>MONTH(SalesData[Order Date])</f>
        <v>11</v>
      </c>
      <c r="N2710" t="str">
        <f>TEXT(SalesData[[#This Row],[Order Date]], "mmmm")</f>
        <v>November</v>
      </c>
      <c r="O2710" s="7">
        <f>IF(SalesData[Sales]=0,0,SalesData[Profit]/SalesData[Sales])</f>
        <v>0.29068713446580474</v>
      </c>
      <c r="P2710" s="8">
        <f t="shared" si="42"/>
        <v>8.0955272212102821E-5</v>
      </c>
      <c r="Q2710" t="str">
        <f>IF(SalesData[[#This Row],[Discount]]&gt;0, "Yes", "No")</f>
        <v>Yes</v>
      </c>
      <c r="R2710" t="str">
        <f>TEXT(SalesData[[#This Row],[Order Date]],"mmm-yyyy")</f>
        <v>Nov-2023</v>
      </c>
      <c r="S2710">
        <f>YEAR(SalesData[[#This Row],[Order Date]])*100 + MONTH(SalesData[[#This Row],[Order Date]])</f>
        <v>202311</v>
      </c>
    </row>
    <row r="2711" spans="1:19" x14ac:dyDescent="0.3">
      <c r="A2711" t="s">
        <v>15998</v>
      </c>
      <c r="B2711" s="3">
        <v>45253</v>
      </c>
      <c r="C2711" t="s">
        <v>15999</v>
      </c>
      <c r="D2711" t="s">
        <v>30</v>
      </c>
      <c r="E2711" t="s">
        <v>14</v>
      </c>
      <c r="F2711" t="s">
        <v>91</v>
      </c>
      <c r="G2711">
        <v>5</v>
      </c>
      <c r="H2711" s="5">
        <v>905.08</v>
      </c>
      <c r="I2711" s="5">
        <v>0.21</v>
      </c>
      <c r="J2711" s="5">
        <v>3575.0660000000012</v>
      </c>
      <c r="K2711" s="5">
        <v>885.74858850923272</v>
      </c>
      <c r="L2711">
        <f>YEAR(SalesData[Order Date])</f>
        <v>2023</v>
      </c>
      <c r="M2711">
        <f>MONTH(SalesData[Order Date])</f>
        <v>11</v>
      </c>
      <c r="N2711" t="str">
        <f>TEXT(SalesData[[#This Row],[Order Date]], "mmmm")</f>
        <v>November</v>
      </c>
      <c r="O2711" s="7">
        <f>IF(SalesData[Sales]=0,0,SalesData[Profit]/SalesData[Sales])</f>
        <v>0.24775726895929542</v>
      </c>
      <c r="P2711" s="8">
        <f t="shared" si="42"/>
        <v>4.6404737702744504E-5</v>
      </c>
      <c r="Q2711" t="str">
        <f>IF(SalesData[[#This Row],[Discount]]&gt;0, "Yes", "No")</f>
        <v>Yes</v>
      </c>
      <c r="R2711" t="str">
        <f>TEXT(SalesData[[#This Row],[Order Date]],"mmm-yyyy")</f>
        <v>Nov-2023</v>
      </c>
      <c r="S2711">
        <f>YEAR(SalesData[[#This Row],[Order Date]])*100 + MONTH(SalesData[[#This Row],[Order Date]])</f>
        <v>202311</v>
      </c>
    </row>
    <row r="2712" spans="1:19" x14ac:dyDescent="0.3">
      <c r="A2712" t="s">
        <v>16019</v>
      </c>
      <c r="B2712" s="3">
        <v>45235</v>
      </c>
      <c r="C2712" t="s">
        <v>16020</v>
      </c>
      <c r="D2712" t="s">
        <v>18</v>
      </c>
      <c r="E2712" t="s">
        <v>14</v>
      </c>
      <c r="F2712" t="s">
        <v>39</v>
      </c>
      <c r="G2712">
        <v>2</v>
      </c>
      <c r="H2712" s="5">
        <v>756.53</v>
      </c>
      <c r="I2712" s="5">
        <v>0.05</v>
      </c>
      <c r="J2712" s="5">
        <v>1437.4069999999999</v>
      </c>
      <c r="K2712" s="5">
        <v>269.05820847732463</v>
      </c>
      <c r="L2712">
        <f>YEAR(SalesData[Order Date])</f>
        <v>2023</v>
      </c>
      <c r="M2712">
        <f>MONTH(SalesData[Order Date])</f>
        <v>11</v>
      </c>
      <c r="N2712" t="str">
        <f>TEXT(SalesData[[#This Row],[Order Date]], "mmmm")</f>
        <v>November</v>
      </c>
      <c r="O2712" s="7">
        <f>IF(SalesData[Sales]=0,0,SalesData[Profit]/SalesData[Sales])</f>
        <v>0.18718303756509092</v>
      </c>
      <c r="P2712" s="8">
        <f t="shared" si="42"/>
        <v>3.304561616855908E-5</v>
      </c>
      <c r="Q2712" t="str">
        <f>IF(SalesData[[#This Row],[Discount]]&gt;0, "Yes", "No")</f>
        <v>Yes</v>
      </c>
      <c r="R2712" t="str">
        <f>TEXT(SalesData[[#This Row],[Order Date]],"mmm-yyyy")</f>
        <v>Nov-2023</v>
      </c>
      <c r="S2712">
        <f>YEAR(SalesData[[#This Row],[Order Date]])*100 + MONTH(SalesData[[#This Row],[Order Date]])</f>
        <v>202311</v>
      </c>
    </row>
    <row r="2713" spans="1:19" x14ac:dyDescent="0.3">
      <c r="A2713" t="s">
        <v>16021</v>
      </c>
      <c r="B2713" s="3">
        <v>45259</v>
      </c>
      <c r="C2713" t="s">
        <v>16022</v>
      </c>
      <c r="D2713" t="s">
        <v>30</v>
      </c>
      <c r="E2713" t="s">
        <v>14</v>
      </c>
      <c r="F2713" t="s">
        <v>53</v>
      </c>
      <c r="G2713">
        <v>8</v>
      </c>
      <c r="H2713" s="5">
        <v>559.11</v>
      </c>
      <c r="I2713" s="5">
        <v>0.26</v>
      </c>
      <c r="J2713" s="5">
        <v>3309.9312</v>
      </c>
      <c r="K2713" s="5">
        <v>905.75973349540334</v>
      </c>
      <c r="L2713">
        <f>YEAR(SalesData[Order Date])</f>
        <v>2023</v>
      </c>
      <c r="M2713">
        <f>MONTH(SalesData[Order Date])</f>
        <v>11</v>
      </c>
      <c r="N2713" t="str">
        <f>TEXT(SalesData[[#This Row],[Order Date]], "mmmm")</f>
        <v>November</v>
      </c>
      <c r="O2713" s="7">
        <f>IF(SalesData[Sales]=0,0,SalesData[Profit]/SalesData[Sales])</f>
        <v>0.27364911194994124</v>
      </c>
      <c r="P2713" s="8">
        <f t="shared" si="42"/>
        <v>5.8128096438983382E-5</v>
      </c>
      <c r="Q2713" t="str">
        <f>IF(SalesData[[#This Row],[Discount]]&gt;0, "Yes", "No")</f>
        <v>Yes</v>
      </c>
      <c r="R2713" t="str">
        <f>TEXT(SalesData[[#This Row],[Order Date]],"mmm-yyyy")</f>
        <v>Nov-2023</v>
      </c>
      <c r="S2713">
        <f>YEAR(SalesData[[#This Row],[Order Date]])*100 + MONTH(SalesData[[#This Row],[Order Date]])</f>
        <v>202311</v>
      </c>
    </row>
    <row r="2714" spans="1:19" x14ac:dyDescent="0.3">
      <c r="A2714" t="s">
        <v>16063</v>
      </c>
      <c r="B2714" s="3">
        <v>45231</v>
      </c>
      <c r="C2714" t="s">
        <v>16064</v>
      </c>
      <c r="D2714" t="s">
        <v>18</v>
      </c>
      <c r="E2714" t="s">
        <v>19</v>
      </c>
      <c r="F2714" t="s">
        <v>91</v>
      </c>
      <c r="G2714">
        <v>6</v>
      </c>
      <c r="H2714" s="5">
        <v>863.47</v>
      </c>
      <c r="I2714" s="5">
        <v>0.28000000000000003</v>
      </c>
      <c r="J2714" s="5">
        <v>3730.190399999999</v>
      </c>
      <c r="K2714" s="5">
        <v>547.5351222771867</v>
      </c>
      <c r="L2714">
        <f>YEAR(SalesData[Order Date])</f>
        <v>2023</v>
      </c>
      <c r="M2714">
        <f>MONTH(SalesData[Order Date])</f>
        <v>11</v>
      </c>
      <c r="N2714" t="str">
        <f>TEXT(SalesData[[#This Row],[Order Date]], "mmmm")</f>
        <v>November</v>
      </c>
      <c r="O2714" s="7">
        <f>IF(SalesData[Sales]=0,0,SalesData[Profit]/SalesData[Sales])</f>
        <v>0.14678476527020895</v>
      </c>
      <c r="P2714" s="8">
        <f t="shared" si="42"/>
        <v>5.4045498589026458E-5</v>
      </c>
      <c r="Q2714" t="str">
        <f>IF(SalesData[[#This Row],[Discount]]&gt;0, "Yes", "No")</f>
        <v>Yes</v>
      </c>
      <c r="R2714" t="str">
        <f>TEXT(SalesData[[#This Row],[Order Date]],"mmm-yyyy")</f>
        <v>Nov-2023</v>
      </c>
      <c r="S2714">
        <f>YEAR(SalesData[[#This Row],[Order Date]])*100 + MONTH(SalesData[[#This Row],[Order Date]])</f>
        <v>202311</v>
      </c>
    </row>
    <row r="2715" spans="1:19" x14ac:dyDescent="0.3">
      <c r="A2715" t="s">
        <v>16075</v>
      </c>
      <c r="B2715" s="3">
        <v>45255</v>
      </c>
      <c r="C2715" t="s">
        <v>16076</v>
      </c>
      <c r="D2715" t="s">
        <v>23</v>
      </c>
      <c r="E2715" t="s">
        <v>26</v>
      </c>
      <c r="F2715" t="s">
        <v>62</v>
      </c>
      <c r="G2715">
        <v>5</v>
      </c>
      <c r="H2715" s="5">
        <v>47.81</v>
      </c>
      <c r="I2715" s="5">
        <v>0.18</v>
      </c>
      <c r="J2715" s="5">
        <v>196.02099999999999</v>
      </c>
      <c r="K2715" s="5">
        <v>32.711572366177357</v>
      </c>
      <c r="L2715">
        <f>YEAR(SalesData[Order Date])</f>
        <v>2023</v>
      </c>
      <c r="M2715">
        <f>MONTH(SalesData[Order Date])</f>
        <v>11</v>
      </c>
      <c r="N2715" t="str">
        <f>TEXT(SalesData[[#This Row],[Order Date]], "mmmm")</f>
        <v>November</v>
      </c>
      <c r="O2715" s="7">
        <f>IF(SalesData[Sales]=0,0,SalesData[Profit]/SalesData[Sales])</f>
        <v>0.16687789760371266</v>
      </c>
      <c r="P2715" s="8">
        <f t="shared" si="42"/>
        <v>7.529805480025099E-4</v>
      </c>
      <c r="Q2715" t="str">
        <f>IF(SalesData[[#This Row],[Discount]]&gt;0, "Yes", "No")</f>
        <v>Yes</v>
      </c>
      <c r="R2715" t="str">
        <f>TEXT(SalesData[[#This Row],[Order Date]],"mmm-yyyy")</f>
        <v>Nov-2023</v>
      </c>
      <c r="S2715">
        <f>YEAR(SalesData[[#This Row],[Order Date]])*100 + MONTH(SalesData[[#This Row],[Order Date]])</f>
        <v>202311</v>
      </c>
    </row>
    <row r="2716" spans="1:19" x14ac:dyDescent="0.3">
      <c r="A2716" t="s">
        <v>16131</v>
      </c>
      <c r="B2716" s="3">
        <v>45259</v>
      </c>
      <c r="C2716" t="s">
        <v>16132</v>
      </c>
      <c r="D2716" t="s">
        <v>13</v>
      </c>
      <c r="E2716" t="s">
        <v>14</v>
      </c>
      <c r="F2716" t="s">
        <v>20</v>
      </c>
      <c r="G2716">
        <v>8</v>
      </c>
      <c r="H2716" s="5">
        <v>303.75</v>
      </c>
      <c r="I2716" s="5">
        <v>0.24</v>
      </c>
      <c r="J2716" s="5">
        <v>1846.8</v>
      </c>
      <c r="K2716" s="5">
        <v>541.70900974744052</v>
      </c>
      <c r="L2716">
        <f>YEAR(SalesData[Order Date])</f>
        <v>2023</v>
      </c>
      <c r="M2716">
        <f>MONTH(SalesData[Order Date])</f>
        <v>11</v>
      </c>
      <c r="N2716" t="str">
        <f>TEXT(SalesData[[#This Row],[Order Date]], "mmmm")</f>
        <v>November</v>
      </c>
      <c r="O2716" s="7">
        <f>IF(SalesData[Sales]=0,0,SalesData[Profit]/SalesData[Sales])</f>
        <v>0.293323050545506</v>
      </c>
      <c r="P2716" s="8">
        <f t="shared" si="42"/>
        <v>9.8765432098765426E-5</v>
      </c>
      <c r="Q2716" t="str">
        <f>IF(SalesData[[#This Row],[Discount]]&gt;0, "Yes", "No")</f>
        <v>Yes</v>
      </c>
      <c r="R2716" t="str">
        <f>TEXT(SalesData[[#This Row],[Order Date]],"mmm-yyyy")</f>
        <v>Nov-2023</v>
      </c>
      <c r="S2716">
        <f>YEAR(SalesData[[#This Row],[Order Date]])*100 + MONTH(SalesData[[#This Row],[Order Date]])</f>
        <v>202311</v>
      </c>
    </row>
    <row r="2717" spans="1:19" x14ac:dyDescent="0.3">
      <c r="A2717" t="s">
        <v>16239</v>
      </c>
      <c r="B2717" s="3">
        <v>45245</v>
      </c>
      <c r="C2717" t="s">
        <v>16240</v>
      </c>
      <c r="D2717" t="s">
        <v>23</v>
      </c>
      <c r="E2717" t="s">
        <v>19</v>
      </c>
      <c r="F2717" t="s">
        <v>27</v>
      </c>
      <c r="G2717">
        <v>1</v>
      </c>
      <c r="H2717" s="5">
        <v>680.82</v>
      </c>
      <c r="I2717" s="5">
        <v>0.13</v>
      </c>
      <c r="J2717" s="5">
        <v>592.3134</v>
      </c>
      <c r="K2717" s="5">
        <v>163.71633901220719</v>
      </c>
      <c r="L2717">
        <f>YEAR(SalesData[Order Date])</f>
        <v>2023</v>
      </c>
      <c r="M2717">
        <f>MONTH(SalesData[Order Date])</f>
        <v>11</v>
      </c>
      <c r="N2717" t="str">
        <f>TEXT(SalesData[[#This Row],[Order Date]], "mmmm")</f>
        <v>November</v>
      </c>
      <c r="O2717" s="7">
        <f>IF(SalesData[Sales]=0,0,SalesData[Profit]/SalesData[Sales])</f>
        <v>0.27640154521610888</v>
      </c>
      <c r="P2717" s="8">
        <f t="shared" si="42"/>
        <v>1.9094621192091888E-4</v>
      </c>
      <c r="Q2717" t="str">
        <f>IF(SalesData[[#This Row],[Discount]]&gt;0, "Yes", "No")</f>
        <v>Yes</v>
      </c>
      <c r="R2717" t="str">
        <f>TEXT(SalesData[[#This Row],[Order Date]],"mmm-yyyy")</f>
        <v>Nov-2023</v>
      </c>
      <c r="S2717">
        <f>YEAR(SalesData[[#This Row],[Order Date]])*100 + MONTH(SalesData[[#This Row],[Order Date]])</f>
        <v>202311</v>
      </c>
    </row>
    <row r="2718" spans="1:19" x14ac:dyDescent="0.3">
      <c r="A2718" t="s">
        <v>16241</v>
      </c>
      <c r="B2718" s="3">
        <v>45255</v>
      </c>
      <c r="C2718" t="s">
        <v>16242</v>
      </c>
      <c r="D2718" t="s">
        <v>30</v>
      </c>
      <c r="E2718" t="s">
        <v>14</v>
      </c>
      <c r="F2718" t="s">
        <v>91</v>
      </c>
      <c r="G2718">
        <v>7</v>
      </c>
      <c r="H2718" s="5">
        <v>456.74</v>
      </c>
      <c r="I2718" s="5">
        <v>7.0000000000000007E-2</v>
      </c>
      <c r="J2718" s="5">
        <v>2973.3773999999999</v>
      </c>
      <c r="K2718" s="5">
        <v>197.90983135432219</v>
      </c>
      <c r="L2718">
        <f>YEAR(SalesData[Order Date])</f>
        <v>2023</v>
      </c>
      <c r="M2718">
        <f>MONTH(SalesData[Order Date])</f>
        <v>11</v>
      </c>
      <c r="N2718" t="str">
        <f>TEXT(SalesData[[#This Row],[Order Date]], "mmmm")</f>
        <v>November</v>
      </c>
      <c r="O2718" s="7">
        <f>IF(SalesData[Sales]=0,0,SalesData[Profit]/SalesData[Sales])</f>
        <v>6.6560616003310646E-2</v>
      </c>
      <c r="P2718" s="8">
        <f t="shared" si="42"/>
        <v>2.1894294346893201E-5</v>
      </c>
      <c r="Q2718" t="str">
        <f>IF(SalesData[[#This Row],[Discount]]&gt;0, "Yes", "No")</f>
        <v>Yes</v>
      </c>
      <c r="R2718" t="str">
        <f>TEXT(SalesData[[#This Row],[Order Date]],"mmm-yyyy")</f>
        <v>Nov-2023</v>
      </c>
      <c r="S2718">
        <f>YEAR(SalesData[[#This Row],[Order Date]])*100 + MONTH(SalesData[[#This Row],[Order Date]])</f>
        <v>202311</v>
      </c>
    </row>
    <row r="2719" spans="1:19" x14ac:dyDescent="0.3">
      <c r="A2719" t="s">
        <v>16282</v>
      </c>
      <c r="B2719" s="3">
        <v>45254</v>
      </c>
      <c r="C2719" t="s">
        <v>16283</v>
      </c>
      <c r="D2719" t="s">
        <v>30</v>
      </c>
      <c r="E2719" t="s">
        <v>26</v>
      </c>
      <c r="F2719" t="s">
        <v>31</v>
      </c>
      <c r="G2719">
        <v>1</v>
      </c>
      <c r="H2719" s="5">
        <v>38.35</v>
      </c>
      <c r="I2719" s="5">
        <v>0.28999999999999998</v>
      </c>
      <c r="J2719" s="5">
        <v>27.2285</v>
      </c>
      <c r="K2719" s="5">
        <v>4.9928836327913224</v>
      </c>
      <c r="L2719">
        <f>YEAR(SalesData[Order Date])</f>
        <v>2023</v>
      </c>
      <c r="M2719">
        <f>MONTH(SalesData[Order Date])</f>
        <v>11</v>
      </c>
      <c r="N2719" t="str">
        <f>TEXT(SalesData[[#This Row],[Order Date]], "mmmm")</f>
        <v>November</v>
      </c>
      <c r="O2719" s="7">
        <f>IF(SalesData[Sales]=0,0,SalesData[Profit]/SalesData[Sales])</f>
        <v>0.18336976450378545</v>
      </c>
      <c r="P2719" s="8">
        <f t="shared" si="42"/>
        <v>7.5619295958279003E-3</v>
      </c>
      <c r="Q2719" t="str">
        <f>IF(SalesData[[#This Row],[Discount]]&gt;0, "Yes", "No")</f>
        <v>Yes</v>
      </c>
      <c r="R2719" t="str">
        <f>TEXT(SalesData[[#This Row],[Order Date]],"mmm-yyyy")</f>
        <v>Nov-2023</v>
      </c>
      <c r="S2719">
        <f>YEAR(SalesData[[#This Row],[Order Date]])*100 + MONTH(SalesData[[#This Row],[Order Date]])</f>
        <v>202311</v>
      </c>
    </row>
    <row r="2720" spans="1:19" x14ac:dyDescent="0.3">
      <c r="A2720" t="s">
        <v>16376</v>
      </c>
      <c r="B2720" s="3">
        <v>45244</v>
      </c>
      <c r="C2720" t="s">
        <v>16377</v>
      </c>
      <c r="D2720" t="s">
        <v>30</v>
      </c>
      <c r="E2720" t="s">
        <v>14</v>
      </c>
      <c r="F2720" t="s">
        <v>44</v>
      </c>
      <c r="G2720">
        <v>2</v>
      </c>
      <c r="H2720" s="5">
        <v>317.73</v>
      </c>
      <c r="I2720" s="5">
        <v>0.14000000000000001</v>
      </c>
      <c r="J2720" s="5">
        <v>546.49559999999997</v>
      </c>
      <c r="K2720" s="5">
        <v>120.49021152979491</v>
      </c>
      <c r="L2720">
        <f>YEAR(SalesData[Order Date])</f>
        <v>2023</v>
      </c>
      <c r="M2720">
        <f>MONTH(SalesData[Order Date])</f>
        <v>11</v>
      </c>
      <c r="N2720" t="str">
        <f>TEXT(SalesData[[#This Row],[Order Date]], "mmmm")</f>
        <v>November</v>
      </c>
      <c r="O2720" s="7">
        <f>IF(SalesData[Sales]=0,0,SalesData[Profit]/SalesData[Sales])</f>
        <v>0.22047791698559863</v>
      </c>
      <c r="P2720" s="8">
        <f t="shared" si="42"/>
        <v>2.2031284423881914E-4</v>
      </c>
      <c r="Q2720" t="str">
        <f>IF(SalesData[[#This Row],[Discount]]&gt;0, "Yes", "No")</f>
        <v>Yes</v>
      </c>
      <c r="R2720" t="str">
        <f>TEXT(SalesData[[#This Row],[Order Date]],"mmm-yyyy")</f>
        <v>Nov-2023</v>
      </c>
      <c r="S2720">
        <f>YEAR(SalesData[[#This Row],[Order Date]])*100 + MONTH(SalesData[[#This Row],[Order Date]])</f>
        <v>202311</v>
      </c>
    </row>
    <row r="2721" spans="1:19" x14ac:dyDescent="0.3">
      <c r="A2721" t="s">
        <v>16387</v>
      </c>
      <c r="B2721" s="3">
        <v>45251</v>
      </c>
      <c r="C2721" t="s">
        <v>16388</v>
      </c>
      <c r="D2721" t="s">
        <v>13</v>
      </c>
      <c r="E2721" t="s">
        <v>26</v>
      </c>
      <c r="F2721" t="s">
        <v>31</v>
      </c>
      <c r="G2721">
        <v>3</v>
      </c>
      <c r="H2721" s="5">
        <v>19.46</v>
      </c>
      <c r="I2721" s="5">
        <v>0.17</v>
      </c>
      <c r="J2721" s="5">
        <v>48.455399999999997</v>
      </c>
      <c r="K2721" s="5">
        <v>8.7861944484890806</v>
      </c>
      <c r="L2721">
        <f>YEAR(SalesData[Order Date])</f>
        <v>2023</v>
      </c>
      <c r="M2721">
        <f>MONTH(SalesData[Order Date])</f>
        <v>11</v>
      </c>
      <c r="N2721" t="str">
        <f>TEXT(SalesData[[#This Row],[Order Date]], "mmmm")</f>
        <v>November</v>
      </c>
      <c r="O2721" s="7">
        <f>IF(SalesData[Sales]=0,0,SalesData[Profit]/SalesData[Sales])</f>
        <v>0.18132539301066716</v>
      </c>
      <c r="P2721" s="8">
        <f t="shared" si="42"/>
        <v>2.9119561493662215E-3</v>
      </c>
      <c r="Q2721" t="str">
        <f>IF(SalesData[[#This Row],[Discount]]&gt;0, "Yes", "No")</f>
        <v>Yes</v>
      </c>
      <c r="R2721" t="str">
        <f>TEXT(SalesData[[#This Row],[Order Date]],"mmm-yyyy")</f>
        <v>Nov-2023</v>
      </c>
      <c r="S2721">
        <f>YEAR(SalesData[[#This Row],[Order Date]])*100 + MONTH(SalesData[[#This Row],[Order Date]])</f>
        <v>202311</v>
      </c>
    </row>
    <row r="2722" spans="1:19" x14ac:dyDescent="0.3">
      <c r="A2722" t="s">
        <v>16413</v>
      </c>
      <c r="B2722" s="3">
        <v>45247</v>
      </c>
      <c r="C2722" t="s">
        <v>16414</v>
      </c>
      <c r="D2722" t="s">
        <v>23</v>
      </c>
      <c r="E2722" t="s">
        <v>26</v>
      </c>
      <c r="F2722" t="s">
        <v>53</v>
      </c>
      <c r="G2722">
        <v>7</v>
      </c>
      <c r="H2722" s="5">
        <v>570.48</v>
      </c>
      <c r="I2722" s="5">
        <v>0.04</v>
      </c>
      <c r="J2722" s="5">
        <v>3833.6255999999998</v>
      </c>
      <c r="K2722" s="5">
        <v>689.66447726118815</v>
      </c>
      <c r="L2722">
        <f>YEAR(SalesData[Order Date])</f>
        <v>2023</v>
      </c>
      <c r="M2722">
        <f>MONTH(SalesData[Order Date])</f>
        <v>11</v>
      </c>
      <c r="N2722" t="str">
        <f>TEXT(SalesData[[#This Row],[Order Date]], "mmmm")</f>
        <v>November</v>
      </c>
      <c r="O2722" s="7">
        <f>IF(SalesData[Sales]=0,0,SalesData[Profit]/SalesData[Sales])</f>
        <v>0.17989875622209645</v>
      </c>
      <c r="P2722" s="8">
        <f t="shared" si="42"/>
        <v>1.0016627601819019E-5</v>
      </c>
      <c r="Q2722" t="str">
        <f>IF(SalesData[[#This Row],[Discount]]&gt;0, "Yes", "No")</f>
        <v>Yes</v>
      </c>
      <c r="R2722" t="str">
        <f>TEXT(SalesData[[#This Row],[Order Date]],"mmm-yyyy")</f>
        <v>Nov-2023</v>
      </c>
      <c r="S2722">
        <f>YEAR(SalesData[[#This Row],[Order Date]])*100 + MONTH(SalesData[[#This Row],[Order Date]])</f>
        <v>202311</v>
      </c>
    </row>
    <row r="2723" spans="1:19" x14ac:dyDescent="0.3">
      <c r="A2723" t="s">
        <v>16421</v>
      </c>
      <c r="B2723" s="3">
        <v>45240</v>
      </c>
      <c r="C2723" t="s">
        <v>16422</v>
      </c>
      <c r="D2723" t="s">
        <v>30</v>
      </c>
      <c r="E2723" t="s">
        <v>14</v>
      </c>
      <c r="F2723" t="s">
        <v>39</v>
      </c>
      <c r="G2723">
        <v>3</v>
      </c>
      <c r="H2723" s="5">
        <v>404.24</v>
      </c>
      <c r="I2723" s="5">
        <v>0.14000000000000001</v>
      </c>
      <c r="J2723" s="5">
        <v>1042.9392</v>
      </c>
      <c r="K2723" s="5">
        <v>58.836191625484737</v>
      </c>
      <c r="L2723">
        <f>YEAR(SalesData[Order Date])</f>
        <v>2023</v>
      </c>
      <c r="M2723">
        <f>MONTH(SalesData[Order Date])</f>
        <v>11</v>
      </c>
      <c r="N2723" t="str">
        <f>TEXT(SalesData[[#This Row],[Order Date]], "mmmm")</f>
        <v>November</v>
      </c>
      <c r="O2723" s="7">
        <f>IF(SalesData[Sales]=0,0,SalesData[Profit]/SalesData[Sales])</f>
        <v>5.6413827024130205E-2</v>
      </c>
      <c r="P2723" s="8">
        <f t="shared" si="42"/>
        <v>1.1544297117224092E-4</v>
      </c>
      <c r="Q2723" t="str">
        <f>IF(SalesData[[#This Row],[Discount]]&gt;0, "Yes", "No")</f>
        <v>Yes</v>
      </c>
      <c r="R2723" t="str">
        <f>TEXT(SalesData[[#This Row],[Order Date]],"mmm-yyyy")</f>
        <v>Nov-2023</v>
      </c>
      <c r="S2723">
        <f>YEAR(SalesData[[#This Row],[Order Date]])*100 + MONTH(SalesData[[#This Row],[Order Date]])</f>
        <v>202311</v>
      </c>
    </row>
    <row r="2724" spans="1:19" x14ac:dyDescent="0.3">
      <c r="A2724" t="s">
        <v>16555</v>
      </c>
      <c r="B2724" s="3">
        <v>45253</v>
      </c>
      <c r="C2724" t="s">
        <v>16556</v>
      </c>
      <c r="D2724" t="s">
        <v>30</v>
      </c>
      <c r="E2724" t="s">
        <v>14</v>
      </c>
      <c r="F2724" t="s">
        <v>39</v>
      </c>
      <c r="G2724">
        <v>9</v>
      </c>
      <c r="H2724" s="5">
        <v>852.25</v>
      </c>
      <c r="I2724" s="5">
        <v>0.09</v>
      </c>
      <c r="J2724" s="5">
        <v>6979.9275000000007</v>
      </c>
      <c r="K2724" s="5">
        <v>730.72763059119757</v>
      </c>
      <c r="L2724">
        <f>YEAR(SalesData[Order Date])</f>
        <v>2023</v>
      </c>
      <c r="M2724">
        <f>MONTH(SalesData[Order Date])</f>
        <v>11</v>
      </c>
      <c r="N2724" t="str">
        <f>TEXT(SalesData[[#This Row],[Order Date]], "mmmm")</f>
        <v>November</v>
      </c>
      <c r="O2724" s="7">
        <f>IF(SalesData[Sales]=0,0,SalesData[Profit]/SalesData[Sales])</f>
        <v>0.10468985968567689</v>
      </c>
      <c r="P2724" s="8">
        <f t="shared" si="42"/>
        <v>1.1733646230566147E-5</v>
      </c>
      <c r="Q2724" t="str">
        <f>IF(SalesData[[#This Row],[Discount]]&gt;0, "Yes", "No")</f>
        <v>Yes</v>
      </c>
      <c r="R2724" t="str">
        <f>TEXT(SalesData[[#This Row],[Order Date]],"mmm-yyyy")</f>
        <v>Nov-2023</v>
      </c>
      <c r="S2724">
        <f>YEAR(SalesData[[#This Row],[Order Date]])*100 + MONTH(SalesData[[#This Row],[Order Date]])</f>
        <v>202311</v>
      </c>
    </row>
    <row r="2725" spans="1:19" x14ac:dyDescent="0.3">
      <c r="A2725" t="s">
        <v>16570</v>
      </c>
      <c r="B2725" s="3">
        <v>45251</v>
      </c>
      <c r="C2725" t="s">
        <v>16571</v>
      </c>
      <c r="D2725" t="s">
        <v>13</v>
      </c>
      <c r="E2725" t="s">
        <v>19</v>
      </c>
      <c r="F2725" t="s">
        <v>53</v>
      </c>
      <c r="G2725">
        <v>9</v>
      </c>
      <c r="H2725" s="5">
        <v>557.5</v>
      </c>
      <c r="I2725" s="5">
        <v>0.18</v>
      </c>
      <c r="J2725" s="5">
        <v>4114.3500000000004</v>
      </c>
      <c r="K2725" s="5">
        <v>680.92531619145757</v>
      </c>
      <c r="L2725">
        <f>YEAR(SalesData[Order Date])</f>
        <v>2023</v>
      </c>
      <c r="M2725">
        <f>MONTH(SalesData[Order Date])</f>
        <v>11</v>
      </c>
      <c r="N2725" t="str">
        <f>TEXT(SalesData[[#This Row],[Order Date]], "mmmm")</f>
        <v>November</v>
      </c>
      <c r="O2725" s="7">
        <f>IF(SalesData[Sales]=0,0,SalesData[Profit]/SalesData[Sales])</f>
        <v>0.16550009507977143</v>
      </c>
      <c r="P2725" s="8">
        <f t="shared" si="42"/>
        <v>3.5874439461883404E-5</v>
      </c>
      <c r="Q2725" t="str">
        <f>IF(SalesData[[#This Row],[Discount]]&gt;0, "Yes", "No")</f>
        <v>Yes</v>
      </c>
      <c r="R2725" t="str">
        <f>TEXT(SalesData[[#This Row],[Order Date]],"mmm-yyyy")</f>
        <v>Nov-2023</v>
      </c>
      <c r="S2725">
        <f>YEAR(SalesData[[#This Row],[Order Date]])*100 + MONTH(SalesData[[#This Row],[Order Date]])</f>
        <v>202311</v>
      </c>
    </row>
    <row r="2726" spans="1:19" x14ac:dyDescent="0.3">
      <c r="A2726" t="s">
        <v>16585</v>
      </c>
      <c r="B2726" s="3">
        <v>45256</v>
      </c>
      <c r="C2726" t="s">
        <v>16586</v>
      </c>
      <c r="D2726" t="s">
        <v>18</v>
      </c>
      <c r="E2726" t="s">
        <v>14</v>
      </c>
      <c r="F2726" t="s">
        <v>62</v>
      </c>
      <c r="G2726">
        <v>3</v>
      </c>
      <c r="H2726" s="5">
        <v>149.18</v>
      </c>
      <c r="I2726" s="5">
        <v>0.15</v>
      </c>
      <c r="J2726" s="5">
        <v>380.40899999999999</v>
      </c>
      <c r="K2726" s="5">
        <v>102.3865027599762</v>
      </c>
      <c r="L2726">
        <f>YEAR(SalesData[Order Date])</f>
        <v>2023</v>
      </c>
      <c r="M2726">
        <f>MONTH(SalesData[Order Date])</f>
        <v>11</v>
      </c>
      <c r="N2726" t="str">
        <f>TEXT(SalesData[[#This Row],[Order Date]], "mmmm")</f>
        <v>November</v>
      </c>
      <c r="O2726" s="7">
        <f>IF(SalesData[Sales]=0,0,SalesData[Profit]/SalesData[Sales])</f>
        <v>0.2691484764029668</v>
      </c>
      <c r="P2726" s="8">
        <f t="shared" si="42"/>
        <v>3.3516557179246543E-4</v>
      </c>
      <c r="Q2726" t="str">
        <f>IF(SalesData[[#This Row],[Discount]]&gt;0, "Yes", "No")</f>
        <v>Yes</v>
      </c>
      <c r="R2726" t="str">
        <f>TEXT(SalesData[[#This Row],[Order Date]],"mmm-yyyy")</f>
        <v>Nov-2023</v>
      </c>
      <c r="S2726">
        <f>YEAR(SalesData[[#This Row],[Order Date]])*100 + MONTH(SalesData[[#This Row],[Order Date]])</f>
        <v>202311</v>
      </c>
    </row>
    <row r="2727" spans="1:19" x14ac:dyDescent="0.3">
      <c r="A2727" t="s">
        <v>16634</v>
      </c>
      <c r="B2727" s="3">
        <v>45239</v>
      </c>
      <c r="C2727" t="s">
        <v>16635</v>
      </c>
      <c r="D2727" t="s">
        <v>13</v>
      </c>
      <c r="E2727" t="s">
        <v>19</v>
      </c>
      <c r="F2727" t="s">
        <v>34</v>
      </c>
      <c r="G2727">
        <v>3</v>
      </c>
      <c r="H2727" s="5">
        <v>259.01</v>
      </c>
      <c r="I2727" s="5">
        <v>0.27</v>
      </c>
      <c r="J2727" s="5">
        <v>567.2319</v>
      </c>
      <c r="K2727" s="5">
        <v>36.792106198495603</v>
      </c>
      <c r="L2727">
        <f>YEAR(SalesData[Order Date])</f>
        <v>2023</v>
      </c>
      <c r="M2727">
        <f>MONTH(SalesData[Order Date])</f>
        <v>11</v>
      </c>
      <c r="N2727" t="str">
        <f>TEXT(SalesData[[#This Row],[Order Date]], "mmmm")</f>
        <v>November</v>
      </c>
      <c r="O2727" s="7">
        <f>IF(SalesData[Sales]=0,0,SalesData[Profit]/SalesData[Sales])</f>
        <v>6.4862547748981689E-2</v>
      </c>
      <c r="P2727" s="8">
        <f t="shared" si="42"/>
        <v>3.4747693139261038E-4</v>
      </c>
      <c r="Q2727" t="str">
        <f>IF(SalesData[[#This Row],[Discount]]&gt;0, "Yes", "No")</f>
        <v>Yes</v>
      </c>
      <c r="R2727" t="str">
        <f>TEXT(SalesData[[#This Row],[Order Date]],"mmm-yyyy")</f>
        <v>Nov-2023</v>
      </c>
      <c r="S2727">
        <f>YEAR(SalesData[[#This Row],[Order Date]])*100 + MONTH(SalesData[[#This Row],[Order Date]])</f>
        <v>202311</v>
      </c>
    </row>
    <row r="2728" spans="1:19" x14ac:dyDescent="0.3">
      <c r="A2728" t="s">
        <v>16636</v>
      </c>
      <c r="B2728" s="3">
        <v>45253</v>
      </c>
      <c r="C2728" t="s">
        <v>16637</v>
      </c>
      <c r="D2728" t="s">
        <v>13</v>
      </c>
      <c r="E2728" t="s">
        <v>14</v>
      </c>
      <c r="F2728" t="s">
        <v>91</v>
      </c>
      <c r="G2728">
        <v>8</v>
      </c>
      <c r="H2728" s="5">
        <v>495.05</v>
      </c>
      <c r="I2728" s="5">
        <v>7.0000000000000007E-2</v>
      </c>
      <c r="J2728" s="5">
        <v>3683.172</v>
      </c>
      <c r="K2728" s="5">
        <v>604.46598044143582</v>
      </c>
      <c r="L2728">
        <f>YEAR(SalesData[Order Date])</f>
        <v>2023</v>
      </c>
      <c r="M2728">
        <f>MONTH(SalesData[Order Date])</f>
        <v>11</v>
      </c>
      <c r="N2728" t="str">
        <f>TEXT(SalesData[[#This Row],[Order Date]], "mmmm")</f>
        <v>November</v>
      </c>
      <c r="O2728" s="7">
        <f>IF(SalesData[Sales]=0,0,SalesData[Profit]/SalesData[Sales])</f>
        <v>0.16411559939134959</v>
      </c>
      <c r="P2728" s="8">
        <f t="shared" si="42"/>
        <v>1.7674982325017675E-5</v>
      </c>
      <c r="Q2728" t="str">
        <f>IF(SalesData[[#This Row],[Discount]]&gt;0, "Yes", "No")</f>
        <v>Yes</v>
      </c>
      <c r="R2728" t="str">
        <f>TEXT(SalesData[[#This Row],[Order Date]],"mmm-yyyy")</f>
        <v>Nov-2023</v>
      </c>
      <c r="S2728">
        <f>YEAR(SalesData[[#This Row],[Order Date]])*100 + MONTH(SalesData[[#This Row],[Order Date]])</f>
        <v>202311</v>
      </c>
    </row>
    <row r="2729" spans="1:19" x14ac:dyDescent="0.3">
      <c r="A2729" t="s">
        <v>16681</v>
      </c>
      <c r="B2729" s="3">
        <v>45241</v>
      </c>
      <c r="C2729" t="s">
        <v>16682</v>
      </c>
      <c r="D2729" t="s">
        <v>30</v>
      </c>
      <c r="E2729" t="s">
        <v>26</v>
      </c>
      <c r="F2729" t="s">
        <v>20</v>
      </c>
      <c r="G2729">
        <v>5</v>
      </c>
      <c r="H2729" s="5">
        <v>862.95</v>
      </c>
      <c r="I2729" s="5">
        <v>0.21</v>
      </c>
      <c r="J2729" s="5">
        <v>3408.6525000000001</v>
      </c>
      <c r="K2729" s="5">
        <v>321.62860758397539</v>
      </c>
      <c r="L2729">
        <f>YEAR(SalesData[Order Date])</f>
        <v>2023</v>
      </c>
      <c r="M2729">
        <f>MONTH(SalesData[Order Date])</f>
        <v>11</v>
      </c>
      <c r="N2729" t="str">
        <f>TEXT(SalesData[[#This Row],[Order Date]], "mmmm")</f>
        <v>November</v>
      </c>
      <c r="O2729" s="7">
        <f>IF(SalesData[Sales]=0,0,SalesData[Profit]/SalesData[Sales])</f>
        <v>9.4356525807184913E-2</v>
      </c>
      <c r="P2729" s="8">
        <f t="shared" si="42"/>
        <v>4.8670258995306795E-5</v>
      </c>
      <c r="Q2729" t="str">
        <f>IF(SalesData[[#This Row],[Discount]]&gt;0, "Yes", "No")</f>
        <v>Yes</v>
      </c>
      <c r="R2729" t="str">
        <f>TEXT(SalesData[[#This Row],[Order Date]],"mmm-yyyy")</f>
        <v>Nov-2023</v>
      </c>
      <c r="S2729">
        <f>YEAR(SalesData[[#This Row],[Order Date]])*100 + MONTH(SalesData[[#This Row],[Order Date]])</f>
        <v>202311</v>
      </c>
    </row>
    <row r="2730" spans="1:19" x14ac:dyDescent="0.3">
      <c r="A2730" t="s">
        <v>16720</v>
      </c>
      <c r="B2730" s="3">
        <v>45242</v>
      </c>
      <c r="C2730" t="s">
        <v>16721</v>
      </c>
      <c r="D2730" t="s">
        <v>13</v>
      </c>
      <c r="E2730" t="s">
        <v>26</v>
      </c>
      <c r="F2730" t="s">
        <v>34</v>
      </c>
      <c r="G2730">
        <v>3</v>
      </c>
      <c r="H2730" s="5">
        <v>423.68</v>
      </c>
      <c r="I2730" s="5">
        <v>0.16</v>
      </c>
      <c r="J2730" s="5">
        <v>1067.6736000000001</v>
      </c>
      <c r="K2730" s="5">
        <v>137.2898345633435</v>
      </c>
      <c r="L2730">
        <f>YEAR(SalesData[Order Date])</f>
        <v>2023</v>
      </c>
      <c r="M2730">
        <f>MONTH(SalesData[Order Date])</f>
        <v>11</v>
      </c>
      <c r="N2730" t="str">
        <f>TEXT(SalesData[[#This Row],[Order Date]], "mmmm")</f>
        <v>November</v>
      </c>
      <c r="O2730" s="7">
        <f>IF(SalesData[Sales]=0,0,SalesData[Profit]/SalesData[Sales])</f>
        <v>0.12858783298879312</v>
      </c>
      <c r="P2730" s="8">
        <f t="shared" si="42"/>
        <v>1.2588116817724068E-4</v>
      </c>
      <c r="Q2730" t="str">
        <f>IF(SalesData[[#This Row],[Discount]]&gt;0, "Yes", "No")</f>
        <v>Yes</v>
      </c>
      <c r="R2730" t="str">
        <f>TEXT(SalesData[[#This Row],[Order Date]],"mmm-yyyy")</f>
        <v>Nov-2023</v>
      </c>
      <c r="S2730">
        <f>YEAR(SalesData[[#This Row],[Order Date]])*100 + MONTH(SalesData[[#This Row],[Order Date]])</f>
        <v>202311</v>
      </c>
    </row>
    <row r="2731" spans="1:19" x14ac:dyDescent="0.3">
      <c r="A2731" t="s">
        <v>16753</v>
      </c>
      <c r="B2731" s="3">
        <v>45253</v>
      </c>
      <c r="C2731" t="s">
        <v>16754</v>
      </c>
      <c r="D2731" t="s">
        <v>23</v>
      </c>
      <c r="E2731" t="s">
        <v>26</v>
      </c>
      <c r="F2731" t="s">
        <v>31</v>
      </c>
      <c r="G2731">
        <v>9</v>
      </c>
      <c r="H2731" s="5">
        <v>639.08000000000004</v>
      </c>
      <c r="I2731" s="5">
        <v>0.14000000000000001</v>
      </c>
      <c r="J2731" s="5">
        <v>4946.4791999999998</v>
      </c>
      <c r="K2731" s="5">
        <v>784.9864935744738</v>
      </c>
      <c r="L2731">
        <f>YEAR(SalesData[Order Date])</f>
        <v>2023</v>
      </c>
      <c r="M2731">
        <f>MONTH(SalesData[Order Date])</f>
        <v>11</v>
      </c>
      <c r="N2731" t="str">
        <f>TEXT(SalesData[[#This Row],[Order Date]], "mmmm")</f>
        <v>November</v>
      </c>
      <c r="O2731" s="7">
        <f>IF(SalesData[Sales]=0,0,SalesData[Profit]/SalesData[Sales])</f>
        <v>0.1586960061561512</v>
      </c>
      <c r="P2731" s="8">
        <f t="shared" si="42"/>
        <v>2.4340545089121169E-5</v>
      </c>
      <c r="Q2731" t="str">
        <f>IF(SalesData[[#This Row],[Discount]]&gt;0, "Yes", "No")</f>
        <v>Yes</v>
      </c>
      <c r="R2731" t="str">
        <f>TEXT(SalesData[[#This Row],[Order Date]],"mmm-yyyy")</f>
        <v>Nov-2023</v>
      </c>
      <c r="S2731">
        <f>YEAR(SalesData[[#This Row],[Order Date]])*100 + MONTH(SalesData[[#This Row],[Order Date]])</f>
        <v>202311</v>
      </c>
    </row>
    <row r="2732" spans="1:19" x14ac:dyDescent="0.3">
      <c r="A2732" t="s">
        <v>16763</v>
      </c>
      <c r="B2732" s="3">
        <v>45254</v>
      </c>
      <c r="C2732" t="s">
        <v>13451</v>
      </c>
      <c r="D2732" t="s">
        <v>30</v>
      </c>
      <c r="E2732" t="s">
        <v>14</v>
      </c>
      <c r="F2732" t="s">
        <v>27</v>
      </c>
      <c r="G2732">
        <v>3</v>
      </c>
      <c r="H2732" s="5">
        <v>600.69000000000005</v>
      </c>
      <c r="I2732" s="5">
        <v>0.03</v>
      </c>
      <c r="J2732" s="5">
        <v>1748.0079000000001</v>
      </c>
      <c r="K2732" s="5">
        <v>378.60438445675692</v>
      </c>
      <c r="L2732">
        <f>YEAR(SalesData[Order Date])</f>
        <v>2023</v>
      </c>
      <c r="M2732">
        <f>MONTH(SalesData[Order Date])</f>
        <v>11</v>
      </c>
      <c r="N2732" t="str">
        <f>TEXT(SalesData[[#This Row],[Order Date]], "mmmm")</f>
        <v>November</v>
      </c>
      <c r="O2732" s="7">
        <f>IF(SalesData[Sales]=0,0,SalesData[Profit]/SalesData[Sales])</f>
        <v>0.21659191840995506</v>
      </c>
      <c r="P2732" s="8">
        <f t="shared" si="42"/>
        <v>1.6647522016347864E-5</v>
      </c>
      <c r="Q2732" t="str">
        <f>IF(SalesData[[#This Row],[Discount]]&gt;0, "Yes", "No")</f>
        <v>Yes</v>
      </c>
      <c r="R2732" t="str">
        <f>TEXT(SalesData[[#This Row],[Order Date]],"mmm-yyyy")</f>
        <v>Nov-2023</v>
      </c>
      <c r="S2732">
        <f>YEAR(SalesData[[#This Row],[Order Date]])*100 + MONTH(SalesData[[#This Row],[Order Date]])</f>
        <v>202311</v>
      </c>
    </row>
    <row r="2733" spans="1:19" x14ac:dyDescent="0.3">
      <c r="A2733" t="s">
        <v>16811</v>
      </c>
      <c r="B2733" s="3">
        <v>45235</v>
      </c>
      <c r="C2733" t="s">
        <v>16812</v>
      </c>
      <c r="D2733" t="s">
        <v>23</v>
      </c>
      <c r="E2733" t="s">
        <v>26</v>
      </c>
      <c r="F2733" t="s">
        <v>34</v>
      </c>
      <c r="G2733">
        <v>5</v>
      </c>
      <c r="H2733" s="5">
        <v>814.06</v>
      </c>
      <c r="I2733" s="5">
        <v>0.11</v>
      </c>
      <c r="J2733" s="5">
        <v>3622.567</v>
      </c>
      <c r="K2733" s="5">
        <v>695.36922312700653</v>
      </c>
      <c r="L2733">
        <f>YEAR(SalesData[Order Date])</f>
        <v>2023</v>
      </c>
      <c r="M2733">
        <f>MONTH(SalesData[Order Date])</f>
        <v>11</v>
      </c>
      <c r="N2733" t="str">
        <f>TEXT(SalesData[[#This Row],[Order Date]], "mmmm")</f>
        <v>November</v>
      </c>
      <c r="O2733" s="7">
        <f>IF(SalesData[Sales]=0,0,SalesData[Profit]/SalesData[Sales])</f>
        <v>0.19195482737158664</v>
      </c>
      <c r="P2733" s="8">
        <f t="shared" si="42"/>
        <v>2.7025035009704445E-5</v>
      </c>
      <c r="Q2733" t="str">
        <f>IF(SalesData[[#This Row],[Discount]]&gt;0, "Yes", "No")</f>
        <v>Yes</v>
      </c>
      <c r="R2733" t="str">
        <f>TEXT(SalesData[[#This Row],[Order Date]],"mmm-yyyy")</f>
        <v>Nov-2023</v>
      </c>
      <c r="S2733">
        <f>YEAR(SalesData[[#This Row],[Order Date]])*100 + MONTH(SalesData[[#This Row],[Order Date]])</f>
        <v>202311</v>
      </c>
    </row>
    <row r="2734" spans="1:19" x14ac:dyDescent="0.3">
      <c r="A2734" t="s">
        <v>16843</v>
      </c>
      <c r="B2734" s="3">
        <v>45242</v>
      </c>
      <c r="C2734" t="s">
        <v>16844</v>
      </c>
      <c r="D2734" t="s">
        <v>23</v>
      </c>
      <c r="E2734" t="s">
        <v>26</v>
      </c>
      <c r="F2734" t="s">
        <v>91</v>
      </c>
      <c r="G2734">
        <v>5</v>
      </c>
      <c r="H2734" s="5">
        <v>153.41</v>
      </c>
      <c r="I2734" s="5">
        <v>0.08</v>
      </c>
      <c r="J2734" s="5">
        <v>705.68600000000004</v>
      </c>
      <c r="K2734" s="5">
        <v>53.73169209393442</v>
      </c>
      <c r="L2734">
        <f>YEAR(SalesData[Order Date])</f>
        <v>2023</v>
      </c>
      <c r="M2734">
        <f>MONTH(SalesData[Order Date])</f>
        <v>11</v>
      </c>
      <c r="N2734" t="str">
        <f>TEXT(SalesData[[#This Row],[Order Date]], "mmmm")</f>
        <v>November</v>
      </c>
      <c r="O2734" s="7">
        <f>IF(SalesData[Sales]=0,0,SalesData[Profit]/SalesData[Sales])</f>
        <v>7.6141077042671132E-2</v>
      </c>
      <c r="P2734" s="8">
        <f t="shared" si="42"/>
        <v>1.0429567824783262E-4</v>
      </c>
      <c r="Q2734" t="str">
        <f>IF(SalesData[[#This Row],[Discount]]&gt;0, "Yes", "No")</f>
        <v>Yes</v>
      </c>
      <c r="R2734" t="str">
        <f>TEXT(SalesData[[#This Row],[Order Date]],"mmm-yyyy")</f>
        <v>Nov-2023</v>
      </c>
      <c r="S2734">
        <f>YEAR(SalesData[[#This Row],[Order Date]])*100 + MONTH(SalesData[[#This Row],[Order Date]])</f>
        <v>202311</v>
      </c>
    </row>
    <row r="2735" spans="1:19" x14ac:dyDescent="0.3">
      <c r="A2735" t="s">
        <v>16877</v>
      </c>
      <c r="B2735" s="3">
        <v>45239</v>
      </c>
      <c r="C2735" t="s">
        <v>16878</v>
      </c>
      <c r="D2735" t="s">
        <v>23</v>
      </c>
      <c r="E2735" t="s">
        <v>14</v>
      </c>
      <c r="F2735" t="s">
        <v>39</v>
      </c>
      <c r="G2735">
        <v>2</v>
      </c>
      <c r="H2735" s="5">
        <v>523.72</v>
      </c>
      <c r="I2735" s="5">
        <v>0.27</v>
      </c>
      <c r="J2735" s="5">
        <v>764.63120000000004</v>
      </c>
      <c r="K2735" s="5">
        <v>133.11794266635511</v>
      </c>
      <c r="L2735">
        <f>YEAR(SalesData[Order Date])</f>
        <v>2023</v>
      </c>
      <c r="M2735">
        <f>MONTH(SalesData[Order Date])</f>
        <v>11</v>
      </c>
      <c r="N2735" t="str">
        <f>TEXT(SalesData[[#This Row],[Order Date]], "mmmm")</f>
        <v>November</v>
      </c>
      <c r="O2735" s="7">
        <f>IF(SalesData[Sales]=0,0,SalesData[Profit]/SalesData[Sales])</f>
        <v>0.17409431195896152</v>
      </c>
      <c r="P2735" s="8">
        <f t="shared" si="42"/>
        <v>2.5777132819063624E-4</v>
      </c>
      <c r="Q2735" t="str">
        <f>IF(SalesData[[#This Row],[Discount]]&gt;0, "Yes", "No")</f>
        <v>Yes</v>
      </c>
      <c r="R2735" t="str">
        <f>TEXT(SalesData[[#This Row],[Order Date]],"mmm-yyyy")</f>
        <v>Nov-2023</v>
      </c>
      <c r="S2735">
        <f>YEAR(SalesData[[#This Row],[Order Date]])*100 + MONTH(SalesData[[#This Row],[Order Date]])</f>
        <v>202311</v>
      </c>
    </row>
    <row r="2736" spans="1:19" x14ac:dyDescent="0.3">
      <c r="A2736" t="s">
        <v>16881</v>
      </c>
      <c r="B2736" s="3">
        <v>45257</v>
      </c>
      <c r="C2736" t="s">
        <v>2244</v>
      </c>
      <c r="D2736" t="s">
        <v>18</v>
      </c>
      <c r="E2736" t="s">
        <v>14</v>
      </c>
      <c r="F2736" t="s">
        <v>53</v>
      </c>
      <c r="G2736">
        <v>5</v>
      </c>
      <c r="H2736" s="5">
        <v>227.79</v>
      </c>
      <c r="I2736" s="5">
        <v>0.14000000000000001</v>
      </c>
      <c r="J2736" s="5">
        <v>979.49700000000007</v>
      </c>
      <c r="K2736" s="5">
        <v>137.59725625688989</v>
      </c>
      <c r="L2736">
        <f>YEAR(SalesData[Order Date])</f>
        <v>2023</v>
      </c>
      <c r="M2736">
        <f>MONTH(SalesData[Order Date])</f>
        <v>11</v>
      </c>
      <c r="N2736" t="str">
        <f>TEXT(SalesData[[#This Row],[Order Date]], "mmmm")</f>
        <v>November</v>
      </c>
      <c r="O2736" s="7">
        <f>IF(SalesData[Sales]=0,0,SalesData[Profit]/SalesData[Sales])</f>
        <v>0.1404774657368934</v>
      </c>
      <c r="P2736" s="8">
        <f t="shared" si="42"/>
        <v>1.2292023354844374E-4</v>
      </c>
      <c r="Q2736" t="str">
        <f>IF(SalesData[[#This Row],[Discount]]&gt;0, "Yes", "No")</f>
        <v>Yes</v>
      </c>
      <c r="R2736" t="str">
        <f>TEXT(SalesData[[#This Row],[Order Date]],"mmm-yyyy")</f>
        <v>Nov-2023</v>
      </c>
      <c r="S2736">
        <f>YEAR(SalesData[[#This Row],[Order Date]])*100 + MONTH(SalesData[[#This Row],[Order Date]])</f>
        <v>202311</v>
      </c>
    </row>
    <row r="2737" spans="1:19" x14ac:dyDescent="0.3">
      <c r="A2737" t="s">
        <v>16897</v>
      </c>
      <c r="B2737" s="3">
        <v>45231</v>
      </c>
      <c r="C2737" t="s">
        <v>16898</v>
      </c>
      <c r="D2737" t="s">
        <v>23</v>
      </c>
      <c r="E2737" t="s">
        <v>19</v>
      </c>
      <c r="F2737" t="s">
        <v>62</v>
      </c>
      <c r="G2737">
        <v>4</v>
      </c>
      <c r="H2737" s="5">
        <v>692.61</v>
      </c>
      <c r="I2737" s="5">
        <v>0.13</v>
      </c>
      <c r="J2737" s="5">
        <v>2410.2828</v>
      </c>
      <c r="K2737" s="5">
        <v>691.99496378904553</v>
      </c>
      <c r="L2737">
        <f>YEAR(SalesData[Order Date])</f>
        <v>2023</v>
      </c>
      <c r="M2737">
        <f>MONTH(SalesData[Order Date])</f>
        <v>11</v>
      </c>
      <c r="N2737" t="str">
        <f>TEXT(SalesData[[#This Row],[Order Date]], "mmmm")</f>
        <v>November</v>
      </c>
      <c r="O2737" s="7">
        <f>IF(SalesData[Sales]=0,0,SalesData[Profit]/SalesData[Sales])</f>
        <v>0.28710115003477832</v>
      </c>
      <c r="P2737" s="8">
        <f t="shared" si="42"/>
        <v>4.6923954317725705E-5</v>
      </c>
      <c r="Q2737" t="str">
        <f>IF(SalesData[[#This Row],[Discount]]&gt;0, "Yes", "No")</f>
        <v>Yes</v>
      </c>
      <c r="R2737" t="str">
        <f>TEXT(SalesData[[#This Row],[Order Date]],"mmm-yyyy")</f>
        <v>Nov-2023</v>
      </c>
      <c r="S2737">
        <f>YEAR(SalesData[[#This Row],[Order Date]])*100 + MONTH(SalesData[[#This Row],[Order Date]])</f>
        <v>202311</v>
      </c>
    </row>
    <row r="2738" spans="1:19" x14ac:dyDescent="0.3">
      <c r="A2738" t="s">
        <v>16912</v>
      </c>
      <c r="B2738" s="3">
        <v>45235</v>
      </c>
      <c r="C2738" t="s">
        <v>16913</v>
      </c>
      <c r="D2738" t="s">
        <v>23</v>
      </c>
      <c r="E2738" t="s">
        <v>14</v>
      </c>
      <c r="F2738" t="s">
        <v>44</v>
      </c>
      <c r="G2738">
        <v>7</v>
      </c>
      <c r="H2738" s="5">
        <v>357.05</v>
      </c>
      <c r="I2738" s="5">
        <v>0.12</v>
      </c>
      <c r="J2738" s="5">
        <v>2199.4279999999999</v>
      </c>
      <c r="K2738" s="5">
        <v>526.97303515794636</v>
      </c>
      <c r="L2738">
        <f>YEAR(SalesData[Order Date])</f>
        <v>2023</v>
      </c>
      <c r="M2738">
        <f>MONTH(SalesData[Order Date])</f>
        <v>11</v>
      </c>
      <c r="N2738" t="str">
        <f>TEXT(SalesData[[#This Row],[Order Date]], "mmmm")</f>
        <v>November</v>
      </c>
      <c r="O2738" s="7">
        <f>IF(SalesData[Sales]=0,0,SalesData[Profit]/SalesData[Sales])</f>
        <v>0.2395954926271496</v>
      </c>
      <c r="P2738" s="8">
        <f t="shared" si="42"/>
        <v>4.8012483245643866E-5</v>
      </c>
      <c r="Q2738" t="str">
        <f>IF(SalesData[[#This Row],[Discount]]&gt;0, "Yes", "No")</f>
        <v>Yes</v>
      </c>
      <c r="R2738" t="str">
        <f>TEXT(SalesData[[#This Row],[Order Date]],"mmm-yyyy")</f>
        <v>Nov-2023</v>
      </c>
      <c r="S2738">
        <f>YEAR(SalesData[[#This Row],[Order Date]])*100 + MONTH(SalesData[[#This Row],[Order Date]])</f>
        <v>202311</v>
      </c>
    </row>
    <row r="2739" spans="1:19" x14ac:dyDescent="0.3">
      <c r="A2739" t="s">
        <v>16920</v>
      </c>
      <c r="B2739" s="3">
        <v>45245</v>
      </c>
      <c r="C2739" t="s">
        <v>12331</v>
      </c>
      <c r="D2739" t="s">
        <v>30</v>
      </c>
      <c r="E2739" t="s">
        <v>26</v>
      </c>
      <c r="F2739" t="s">
        <v>91</v>
      </c>
      <c r="G2739">
        <v>9</v>
      </c>
      <c r="H2739" s="5">
        <v>550.99</v>
      </c>
      <c r="I2739" s="5">
        <v>0.24</v>
      </c>
      <c r="J2739" s="5">
        <v>3768.7716</v>
      </c>
      <c r="K2739" s="5">
        <v>486.00280138531218</v>
      </c>
      <c r="L2739">
        <f>YEAR(SalesData[Order Date])</f>
        <v>2023</v>
      </c>
      <c r="M2739">
        <f>MONTH(SalesData[Order Date])</f>
        <v>11</v>
      </c>
      <c r="N2739" t="str">
        <f>TEXT(SalesData[[#This Row],[Order Date]], "mmmm")</f>
        <v>November</v>
      </c>
      <c r="O2739" s="7">
        <f>IF(SalesData[Sales]=0,0,SalesData[Profit]/SalesData[Sales])</f>
        <v>0.12895522811340229</v>
      </c>
      <c r="P2739" s="8">
        <f t="shared" si="42"/>
        <v>4.8397732566229274E-5</v>
      </c>
      <c r="Q2739" t="str">
        <f>IF(SalesData[[#This Row],[Discount]]&gt;0, "Yes", "No")</f>
        <v>Yes</v>
      </c>
      <c r="R2739" t="str">
        <f>TEXT(SalesData[[#This Row],[Order Date]],"mmm-yyyy")</f>
        <v>Nov-2023</v>
      </c>
      <c r="S2739">
        <f>YEAR(SalesData[[#This Row],[Order Date]])*100 + MONTH(SalesData[[#This Row],[Order Date]])</f>
        <v>202311</v>
      </c>
    </row>
    <row r="2740" spans="1:19" x14ac:dyDescent="0.3">
      <c r="A2740" t="s">
        <v>16964</v>
      </c>
      <c r="B2740" s="3">
        <v>45242</v>
      </c>
      <c r="C2740" t="s">
        <v>16965</v>
      </c>
      <c r="D2740" t="s">
        <v>30</v>
      </c>
      <c r="E2740" t="s">
        <v>14</v>
      </c>
      <c r="F2740" t="s">
        <v>91</v>
      </c>
      <c r="G2740">
        <v>5</v>
      </c>
      <c r="H2740" s="5">
        <v>137.82</v>
      </c>
      <c r="I2740" s="5">
        <v>0.22</v>
      </c>
      <c r="J2740" s="5">
        <v>537.49799999999993</v>
      </c>
      <c r="K2740" s="5">
        <v>153.31358689662781</v>
      </c>
      <c r="L2740">
        <f>YEAR(SalesData[Order Date])</f>
        <v>2023</v>
      </c>
      <c r="M2740">
        <f>MONTH(SalesData[Order Date])</f>
        <v>11</v>
      </c>
      <c r="N2740" t="str">
        <f>TEXT(SalesData[[#This Row],[Order Date]], "mmmm")</f>
        <v>November</v>
      </c>
      <c r="O2740" s="7">
        <f>IF(SalesData[Sales]=0,0,SalesData[Profit]/SalesData[Sales])</f>
        <v>0.28523564161471826</v>
      </c>
      <c r="P2740" s="8">
        <f t="shared" si="42"/>
        <v>3.192570018865187E-4</v>
      </c>
      <c r="Q2740" t="str">
        <f>IF(SalesData[[#This Row],[Discount]]&gt;0, "Yes", "No")</f>
        <v>Yes</v>
      </c>
      <c r="R2740" t="str">
        <f>TEXT(SalesData[[#This Row],[Order Date]],"mmm-yyyy")</f>
        <v>Nov-2023</v>
      </c>
      <c r="S2740">
        <f>YEAR(SalesData[[#This Row],[Order Date]])*100 + MONTH(SalesData[[#This Row],[Order Date]])</f>
        <v>202311</v>
      </c>
    </row>
    <row r="2741" spans="1:19" x14ac:dyDescent="0.3">
      <c r="A2741" t="s">
        <v>17057</v>
      </c>
      <c r="B2741" s="3">
        <v>45260</v>
      </c>
      <c r="C2741" t="s">
        <v>17058</v>
      </c>
      <c r="D2741" t="s">
        <v>18</v>
      </c>
      <c r="E2741" t="s">
        <v>26</v>
      </c>
      <c r="F2741" t="s">
        <v>62</v>
      </c>
      <c r="G2741">
        <v>4</v>
      </c>
      <c r="H2741" s="5">
        <v>577.89</v>
      </c>
      <c r="I2741" s="5">
        <v>0.3</v>
      </c>
      <c r="J2741" s="5">
        <v>1618.0920000000001</v>
      </c>
      <c r="K2741" s="5">
        <v>273.42981512525671</v>
      </c>
      <c r="L2741">
        <f>YEAR(SalesData[Order Date])</f>
        <v>2023</v>
      </c>
      <c r="M2741">
        <f>MONTH(SalesData[Order Date])</f>
        <v>11</v>
      </c>
      <c r="N2741" t="str">
        <f>TEXT(SalesData[[#This Row],[Order Date]], "mmmm")</f>
        <v>November</v>
      </c>
      <c r="O2741" s="7">
        <f>IF(SalesData[Sales]=0,0,SalesData[Profit]/SalesData[Sales])</f>
        <v>0.16898286075529492</v>
      </c>
      <c r="P2741" s="8">
        <f t="shared" si="42"/>
        <v>1.2978248455588435E-4</v>
      </c>
      <c r="Q2741" t="str">
        <f>IF(SalesData[[#This Row],[Discount]]&gt;0, "Yes", "No")</f>
        <v>Yes</v>
      </c>
      <c r="R2741" t="str">
        <f>TEXT(SalesData[[#This Row],[Order Date]],"mmm-yyyy")</f>
        <v>Nov-2023</v>
      </c>
      <c r="S2741">
        <f>YEAR(SalesData[[#This Row],[Order Date]])*100 + MONTH(SalesData[[#This Row],[Order Date]])</f>
        <v>202311</v>
      </c>
    </row>
    <row r="2742" spans="1:19" x14ac:dyDescent="0.3">
      <c r="A2742" t="s">
        <v>17096</v>
      </c>
      <c r="B2742" s="3">
        <v>45240</v>
      </c>
      <c r="C2742" t="s">
        <v>17097</v>
      </c>
      <c r="D2742" t="s">
        <v>18</v>
      </c>
      <c r="E2742" t="s">
        <v>14</v>
      </c>
      <c r="F2742" t="s">
        <v>20</v>
      </c>
      <c r="G2742">
        <v>2</v>
      </c>
      <c r="H2742" s="5">
        <v>368.5</v>
      </c>
      <c r="I2742" s="5">
        <v>0.2</v>
      </c>
      <c r="J2742" s="5">
        <v>589.6</v>
      </c>
      <c r="K2742" s="5">
        <v>91.278437335832024</v>
      </c>
      <c r="L2742">
        <f>YEAR(SalesData[Order Date])</f>
        <v>2023</v>
      </c>
      <c r="M2742">
        <f>MONTH(SalesData[Order Date])</f>
        <v>11</v>
      </c>
      <c r="N2742" t="str">
        <f>TEXT(SalesData[[#This Row],[Order Date]], "mmmm")</f>
        <v>November</v>
      </c>
      <c r="O2742" s="7">
        <f>IF(SalesData[Sales]=0,0,SalesData[Profit]/SalesData[Sales])</f>
        <v>0.15481417458587521</v>
      </c>
      <c r="P2742" s="8">
        <f t="shared" si="42"/>
        <v>2.7137042062415199E-4</v>
      </c>
      <c r="Q2742" t="str">
        <f>IF(SalesData[[#This Row],[Discount]]&gt;0, "Yes", "No")</f>
        <v>Yes</v>
      </c>
      <c r="R2742" t="str">
        <f>TEXT(SalesData[[#This Row],[Order Date]],"mmm-yyyy")</f>
        <v>Nov-2023</v>
      </c>
      <c r="S2742">
        <f>YEAR(SalesData[[#This Row],[Order Date]])*100 + MONTH(SalesData[[#This Row],[Order Date]])</f>
        <v>202311</v>
      </c>
    </row>
    <row r="2743" spans="1:19" x14ac:dyDescent="0.3">
      <c r="A2743" t="s">
        <v>17109</v>
      </c>
      <c r="B2743" s="3">
        <v>45235</v>
      </c>
      <c r="C2743" t="s">
        <v>10352</v>
      </c>
      <c r="D2743" t="s">
        <v>30</v>
      </c>
      <c r="E2743" t="s">
        <v>14</v>
      </c>
      <c r="F2743" t="s">
        <v>44</v>
      </c>
      <c r="G2743">
        <v>7</v>
      </c>
      <c r="H2743" s="5">
        <v>861.6</v>
      </c>
      <c r="I2743" s="5">
        <v>0.06</v>
      </c>
      <c r="J2743" s="5">
        <v>5669.3280000000004</v>
      </c>
      <c r="K2743" s="5">
        <v>1205.4710604098921</v>
      </c>
      <c r="L2743">
        <f>YEAR(SalesData[Order Date])</f>
        <v>2023</v>
      </c>
      <c r="M2743">
        <f>MONTH(SalesData[Order Date])</f>
        <v>11</v>
      </c>
      <c r="N2743" t="str">
        <f>TEXT(SalesData[[#This Row],[Order Date]], "mmmm")</f>
        <v>November</v>
      </c>
      <c r="O2743" s="7">
        <f>IF(SalesData[Sales]=0,0,SalesData[Profit]/SalesData[Sales])</f>
        <v>0.21263032592397052</v>
      </c>
      <c r="P2743" s="8">
        <f t="shared" si="42"/>
        <v>9.9482690011937925E-6</v>
      </c>
      <c r="Q2743" t="str">
        <f>IF(SalesData[[#This Row],[Discount]]&gt;0, "Yes", "No")</f>
        <v>Yes</v>
      </c>
      <c r="R2743" t="str">
        <f>TEXT(SalesData[[#This Row],[Order Date]],"mmm-yyyy")</f>
        <v>Nov-2023</v>
      </c>
      <c r="S2743">
        <f>YEAR(SalesData[[#This Row],[Order Date]])*100 + MONTH(SalesData[[#This Row],[Order Date]])</f>
        <v>202311</v>
      </c>
    </row>
    <row r="2744" spans="1:19" x14ac:dyDescent="0.3">
      <c r="A2744" t="s">
        <v>17130</v>
      </c>
      <c r="B2744" s="3">
        <v>45236</v>
      </c>
      <c r="C2744" t="s">
        <v>17131</v>
      </c>
      <c r="D2744" t="s">
        <v>13</v>
      </c>
      <c r="E2744" t="s">
        <v>19</v>
      </c>
      <c r="F2744" t="s">
        <v>34</v>
      </c>
      <c r="G2744">
        <v>8</v>
      </c>
      <c r="H2744" s="5">
        <v>528.62</v>
      </c>
      <c r="I2744" s="5">
        <v>0.12</v>
      </c>
      <c r="J2744" s="5">
        <v>3721.4848000000002</v>
      </c>
      <c r="K2744" s="5">
        <v>399.12717278759169</v>
      </c>
      <c r="L2744">
        <f>YEAR(SalesData[Order Date])</f>
        <v>2023</v>
      </c>
      <c r="M2744">
        <f>MONTH(SalesData[Order Date])</f>
        <v>11</v>
      </c>
      <c r="N2744" t="str">
        <f>TEXT(SalesData[[#This Row],[Order Date]], "mmmm")</f>
        <v>November</v>
      </c>
      <c r="O2744" s="7">
        <f>IF(SalesData[Sales]=0,0,SalesData[Profit]/SalesData[Sales])</f>
        <v>0.10724944322964632</v>
      </c>
      <c r="P2744" s="8">
        <f t="shared" si="42"/>
        <v>2.8375770875108774E-5</v>
      </c>
      <c r="Q2744" t="str">
        <f>IF(SalesData[[#This Row],[Discount]]&gt;0, "Yes", "No")</f>
        <v>Yes</v>
      </c>
      <c r="R2744" t="str">
        <f>TEXT(SalesData[[#This Row],[Order Date]],"mmm-yyyy")</f>
        <v>Nov-2023</v>
      </c>
      <c r="S2744">
        <f>YEAR(SalesData[[#This Row],[Order Date]])*100 + MONTH(SalesData[[#This Row],[Order Date]])</f>
        <v>202311</v>
      </c>
    </row>
    <row r="2745" spans="1:19" x14ac:dyDescent="0.3">
      <c r="A2745" t="s">
        <v>17184</v>
      </c>
      <c r="B2745" s="3">
        <v>45235</v>
      </c>
      <c r="C2745" t="s">
        <v>17185</v>
      </c>
      <c r="D2745" t="s">
        <v>13</v>
      </c>
      <c r="E2745" t="s">
        <v>26</v>
      </c>
      <c r="F2745" t="s">
        <v>44</v>
      </c>
      <c r="G2745">
        <v>6</v>
      </c>
      <c r="H2745" s="5">
        <v>57.39</v>
      </c>
      <c r="I2745" s="5">
        <v>0.08</v>
      </c>
      <c r="J2745" s="5">
        <v>316.79280000000011</v>
      </c>
      <c r="K2745" s="5">
        <v>87.185579131863506</v>
      </c>
      <c r="L2745">
        <f>YEAR(SalesData[Order Date])</f>
        <v>2023</v>
      </c>
      <c r="M2745">
        <f>MONTH(SalesData[Order Date])</f>
        <v>11</v>
      </c>
      <c r="N2745" t="str">
        <f>TEXT(SalesData[[#This Row],[Order Date]], "mmmm")</f>
        <v>November</v>
      </c>
      <c r="O2745" s="7">
        <f>IF(SalesData[Sales]=0,0,SalesData[Profit]/SalesData[Sales])</f>
        <v>0.27521325968223859</v>
      </c>
      <c r="P2745" s="8">
        <f t="shared" si="42"/>
        <v>2.3232851251669858E-4</v>
      </c>
      <c r="Q2745" t="str">
        <f>IF(SalesData[[#This Row],[Discount]]&gt;0, "Yes", "No")</f>
        <v>Yes</v>
      </c>
      <c r="R2745" t="str">
        <f>TEXT(SalesData[[#This Row],[Order Date]],"mmm-yyyy")</f>
        <v>Nov-2023</v>
      </c>
      <c r="S2745">
        <f>YEAR(SalesData[[#This Row],[Order Date]])*100 + MONTH(SalesData[[#This Row],[Order Date]])</f>
        <v>202311</v>
      </c>
    </row>
    <row r="2746" spans="1:19" x14ac:dyDescent="0.3">
      <c r="A2746" t="s">
        <v>17194</v>
      </c>
      <c r="B2746" s="3">
        <v>45258</v>
      </c>
      <c r="C2746" t="s">
        <v>17195</v>
      </c>
      <c r="D2746" t="s">
        <v>30</v>
      </c>
      <c r="E2746" t="s">
        <v>19</v>
      </c>
      <c r="F2746" t="s">
        <v>44</v>
      </c>
      <c r="G2746">
        <v>5</v>
      </c>
      <c r="H2746" s="5">
        <v>23.66</v>
      </c>
      <c r="I2746" s="5">
        <v>0.05</v>
      </c>
      <c r="J2746" s="5">
        <v>112.38500000000001</v>
      </c>
      <c r="K2746" s="5">
        <v>20.6755709959493</v>
      </c>
      <c r="L2746">
        <f>YEAR(SalesData[Order Date])</f>
        <v>2023</v>
      </c>
      <c r="M2746">
        <f>MONTH(SalesData[Order Date])</f>
        <v>11</v>
      </c>
      <c r="N2746" t="str">
        <f>TEXT(SalesData[[#This Row],[Order Date]], "mmmm")</f>
        <v>November</v>
      </c>
      <c r="O2746" s="7">
        <f>IF(SalesData[Sales]=0,0,SalesData[Profit]/SalesData[Sales])</f>
        <v>0.18397091245227831</v>
      </c>
      <c r="P2746" s="8">
        <f t="shared" si="42"/>
        <v>4.2265426880811499E-4</v>
      </c>
      <c r="Q2746" t="str">
        <f>IF(SalesData[[#This Row],[Discount]]&gt;0, "Yes", "No")</f>
        <v>Yes</v>
      </c>
      <c r="R2746" t="str">
        <f>TEXT(SalesData[[#This Row],[Order Date]],"mmm-yyyy")</f>
        <v>Nov-2023</v>
      </c>
      <c r="S2746">
        <f>YEAR(SalesData[[#This Row],[Order Date]])*100 + MONTH(SalesData[[#This Row],[Order Date]])</f>
        <v>202311</v>
      </c>
    </row>
    <row r="2747" spans="1:19" x14ac:dyDescent="0.3">
      <c r="A2747" t="s">
        <v>17204</v>
      </c>
      <c r="B2747" s="3">
        <v>45243</v>
      </c>
      <c r="C2747" t="s">
        <v>9824</v>
      </c>
      <c r="D2747" t="s">
        <v>18</v>
      </c>
      <c r="E2747" t="s">
        <v>26</v>
      </c>
      <c r="F2747" t="s">
        <v>62</v>
      </c>
      <c r="G2747">
        <v>4</v>
      </c>
      <c r="H2747" s="5">
        <v>317.66000000000003</v>
      </c>
      <c r="I2747" s="5">
        <v>0.09</v>
      </c>
      <c r="J2747" s="5">
        <v>1156.2824000000001</v>
      </c>
      <c r="K2747" s="5">
        <v>280.32012751046892</v>
      </c>
      <c r="L2747">
        <f>YEAR(SalesData[Order Date])</f>
        <v>2023</v>
      </c>
      <c r="M2747">
        <f>MONTH(SalesData[Order Date])</f>
        <v>11</v>
      </c>
      <c r="N2747" t="str">
        <f>TEXT(SalesData[[#This Row],[Order Date]], "mmmm")</f>
        <v>November</v>
      </c>
      <c r="O2747" s="7">
        <f>IF(SalesData[Sales]=0,0,SalesData[Profit]/SalesData[Sales])</f>
        <v>0.24243223585386139</v>
      </c>
      <c r="P2747" s="8">
        <f t="shared" si="42"/>
        <v>7.0830447648429133E-5</v>
      </c>
      <c r="Q2747" t="str">
        <f>IF(SalesData[[#This Row],[Discount]]&gt;0, "Yes", "No")</f>
        <v>Yes</v>
      </c>
      <c r="R2747" t="str">
        <f>TEXT(SalesData[[#This Row],[Order Date]],"mmm-yyyy")</f>
        <v>Nov-2023</v>
      </c>
      <c r="S2747">
        <f>YEAR(SalesData[[#This Row],[Order Date]])*100 + MONTH(SalesData[[#This Row],[Order Date]])</f>
        <v>202311</v>
      </c>
    </row>
    <row r="2748" spans="1:19" x14ac:dyDescent="0.3">
      <c r="A2748" t="s">
        <v>17255</v>
      </c>
      <c r="B2748" s="3">
        <v>45233</v>
      </c>
      <c r="C2748" t="s">
        <v>17256</v>
      </c>
      <c r="D2748" t="s">
        <v>30</v>
      </c>
      <c r="E2748" t="s">
        <v>26</v>
      </c>
      <c r="F2748" t="s">
        <v>15</v>
      </c>
      <c r="G2748">
        <v>1</v>
      </c>
      <c r="H2748" s="5">
        <v>924</v>
      </c>
      <c r="I2748" s="5">
        <v>0.04</v>
      </c>
      <c r="J2748" s="5">
        <v>887.04</v>
      </c>
      <c r="K2748" s="5">
        <v>207.92231692180991</v>
      </c>
      <c r="L2748">
        <f>YEAR(SalesData[Order Date])</f>
        <v>2023</v>
      </c>
      <c r="M2748">
        <f>MONTH(SalesData[Order Date])</f>
        <v>11</v>
      </c>
      <c r="N2748" t="str">
        <f>TEXT(SalesData[[#This Row],[Order Date]], "mmmm")</f>
        <v>November</v>
      </c>
      <c r="O2748" s="7">
        <f>IF(SalesData[Sales]=0,0,SalesData[Profit]/SalesData[Sales])</f>
        <v>0.23440015886748053</v>
      </c>
      <c r="P2748" s="8">
        <f t="shared" si="42"/>
        <v>4.329004329004329E-5</v>
      </c>
      <c r="Q2748" t="str">
        <f>IF(SalesData[[#This Row],[Discount]]&gt;0, "Yes", "No")</f>
        <v>Yes</v>
      </c>
      <c r="R2748" t="str">
        <f>TEXT(SalesData[[#This Row],[Order Date]],"mmm-yyyy")</f>
        <v>Nov-2023</v>
      </c>
      <c r="S2748">
        <f>YEAR(SalesData[[#This Row],[Order Date]])*100 + MONTH(SalesData[[#This Row],[Order Date]])</f>
        <v>202311</v>
      </c>
    </row>
    <row r="2749" spans="1:19" x14ac:dyDescent="0.3">
      <c r="A2749" t="s">
        <v>17321</v>
      </c>
      <c r="B2749" s="3">
        <v>45234</v>
      </c>
      <c r="C2749" t="s">
        <v>17322</v>
      </c>
      <c r="D2749" t="s">
        <v>30</v>
      </c>
      <c r="E2749" t="s">
        <v>19</v>
      </c>
      <c r="F2749" t="s">
        <v>34</v>
      </c>
      <c r="G2749">
        <v>2</v>
      </c>
      <c r="H2749" s="5">
        <v>253.82</v>
      </c>
      <c r="I2749" s="5">
        <v>0.24</v>
      </c>
      <c r="J2749" s="5">
        <v>385.8064</v>
      </c>
      <c r="K2749" s="5">
        <v>115.3784591362332</v>
      </c>
      <c r="L2749">
        <f>YEAR(SalesData[Order Date])</f>
        <v>2023</v>
      </c>
      <c r="M2749">
        <f>MONTH(SalesData[Order Date])</f>
        <v>11</v>
      </c>
      <c r="N2749" t="str">
        <f>TEXT(SalesData[[#This Row],[Order Date]], "mmmm")</f>
        <v>November</v>
      </c>
      <c r="O2749" s="7">
        <f>IF(SalesData[Sales]=0,0,SalesData[Profit]/SalesData[Sales])</f>
        <v>0.29905791903979095</v>
      </c>
      <c r="P2749" s="8">
        <f t="shared" si="42"/>
        <v>4.7277598298006463E-4</v>
      </c>
      <c r="Q2749" t="str">
        <f>IF(SalesData[[#This Row],[Discount]]&gt;0, "Yes", "No")</f>
        <v>Yes</v>
      </c>
      <c r="R2749" t="str">
        <f>TEXT(SalesData[[#This Row],[Order Date]],"mmm-yyyy")</f>
        <v>Nov-2023</v>
      </c>
      <c r="S2749">
        <f>YEAR(SalesData[[#This Row],[Order Date]])*100 + MONTH(SalesData[[#This Row],[Order Date]])</f>
        <v>202311</v>
      </c>
    </row>
    <row r="2750" spans="1:19" x14ac:dyDescent="0.3">
      <c r="A2750" t="s">
        <v>17328</v>
      </c>
      <c r="B2750" s="3">
        <v>45245</v>
      </c>
      <c r="C2750" t="s">
        <v>17329</v>
      </c>
      <c r="D2750" t="s">
        <v>18</v>
      </c>
      <c r="E2750" t="s">
        <v>14</v>
      </c>
      <c r="F2750" t="s">
        <v>31</v>
      </c>
      <c r="G2750">
        <v>4</v>
      </c>
      <c r="H2750" s="5">
        <v>938.01</v>
      </c>
      <c r="I2750" s="5">
        <v>0.26</v>
      </c>
      <c r="J2750" s="5">
        <v>2776.5095999999999</v>
      </c>
      <c r="K2750" s="5">
        <v>278.14317733743678</v>
      </c>
      <c r="L2750">
        <f>YEAR(SalesData[Order Date])</f>
        <v>2023</v>
      </c>
      <c r="M2750">
        <f>MONTH(SalesData[Order Date])</f>
        <v>11</v>
      </c>
      <c r="N2750" t="str">
        <f>TEXT(SalesData[[#This Row],[Order Date]], "mmmm")</f>
        <v>November</v>
      </c>
      <c r="O2750" s="7">
        <f>IF(SalesData[Sales]=0,0,SalesData[Profit]/SalesData[Sales])</f>
        <v>0.10017727917722193</v>
      </c>
      <c r="P2750" s="8">
        <f t="shared" si="42"/>
        <v>6.9295636507073495E-5</v>
      </c>
      <c r="Q2750" t="str">
        <f>IF(SalesData[[#This Row],[Discount]]&gt;0, "Yes", "No")</f>
        <v>Yes</v>
      </c>
      <c r="R2750" t="str">
        <f>TEXT(SalesData[[#This Row],[Order Date]],"mmm-yyyy")</f>
        <v>Nov-2023</v>
      </c>
      <c r="S2750">
        <f>YEAR(SalesData[[#This Row],[Order Date]])*100 + MONTH(SalesData[[#This Row],[Order Date]])</f>
        <v>202311</v>
      </c>
    </row>
    <row r="2751" spans="1:19" x14ac:dyDescent="0.3">
      <c r="A2751" t="s">
        <v>17453</v>
      </c>
      <c r="B2751" s="3">
        <v>45241</v>
      </c>
      <c r="C2751" t="s">
        <v>17454</v>
      </c>
      <c r="D2751" t="s">
        <v>18</v>
      </c>
      <c r="E2751" t="s">
        <v>26</v>
      </c>
      <c r="F2751" t="s">
        <v>44</v>
      </c>
      <c r="G2751">
        <v>1</v>
      </c>
      <c r="H2751" s="5">
        <v>316.37</v>
      </c>
      <c r="I2751" s="5">
        <v>0.21</v>
      </c>
      <c r="J2751" s="5">
        <v>249.9323</v>
      </c>
      <c r="K2751" s="5">
        <v>33.386026690830732</v>
      </c>
      <c r="L2751">
        <f>YEAR(SalesData[Order Date])</f>
        <v>2023</v>
      </c>
      <c r="M2751">
        <f>MONTH(SalesData[Order Date])</f>
        <v>11</v>
      </c>
      <c r="N2751" t="str">
        <f>TEXT(SalesData[[#This Row],[Order Date]], "mmmm")</f>
        <v>November</v>
      </c>
      <c r="O2751" s="7">
        <f>IF(SalesData[Sales]=0,0,SalesData[Profit]/SalesData[Sales])</f>
        <v>0.13358028030322905</v>
      </c>
      <c r="P2751" s="8">
        <f t="shared" si="42"/>
        <v>6.6377975155672156E-4</v>
      </c>
      <c r="Q2751" t="str">
        <f>IF(SalesData[[#This Row],[Discount]]&gt;0, "Yes", "No")</f>
        <v>Yes</v>
      </c>
      <c r="R2751" t="str">
        <f>TEXT(SalesData[[#This Row],[Order Date]],"mmm-yyyy")</f>
        <v>Nov-2023</v>
      </c>
      <c r="S2751">
        <f>YEAR(SalesData[[#This Row],[Order Date]])*100 + MONTH(SalesData[[#This Row],[Order Date]])</f>
        <v>202311</v>
      </c>
    </row>
    <row r="2752" spans="1:19" x14ac:dyDescent="0.3">
      <c r="A2752" t="s">
        <v>17455</v>
      </c>
      <c r="B2752" s="3">
        <v>45258</v>
      </c>
      <c r="C2752" t="s">
        <v>17456</v>
      </c>
      <c r="D2752" t="s">
        <v>18</v>
      </c>
      <c r="E2752" t="s">
        <v>14</v>
      </c>
      <c r="F2752" t="s">
        <v>39</v>
      </c>
      <c r="G2752">
        <v>7</v>
      </c>
      <c r="H2752" s="5">
        <v>704.86</v>
      </c>
      <c r="I2752" s="5">
        <v>0.18</v>
      </c>
      <c r="J2752" s="5">
        <v>4045.896400000001</v>
      </c>
      <c r="K2752" s="5">
        <v>481.19031074444251</v>
      </c>
      <c r="L2752">
        <f>YEAR(SalesData[Order Date])</f>
        <v>2023</v>
      </c>
      <c r="M2752">
        <f>MONTH(SalesData[Order Date])</f>
        <v>11</v>
      </c>
      <c r="N2752" t="str">
        <f>TEXT(SalesData[[#This Row],[Order Date]], "mmmm")</f>
        <v>November</v>
      </c>
      <c r="O2752" s="7">
        <f>IF(SalesData[Sales]=0,0,SalesData[Profit]/SalesData[Sales])</f>
        <v>0.11893292936132581</v>
      </c>
      <c r="P2752" s="8">
        <f t="shared" si="42"/>
        <v>3.6481408668793391E-5</v>
      </c>
      <c r="Q2752" t="str">
        <f>IF(SalesData[[#This Row],[Discount]]&gt;0, "Yes", "No")</f>
        <v>Yes</v>
      </c>
      <c r="R2752" t="str">
        <f>TEXT(SalesData[[#This Row],[Order Date]],"mmm-yyyy")</f>
        <v>Nov-2023</v>
      </c>
      <c r="S2752">
        <f>YEAR(SalesData[[#This Row],[Order Date]])*100 + MONTH(SalesData[[#This Row],[Order Date]])</f>
        <v>202311</v>
      </c>
    </row>
    <row r="2753" spans="1:19" x14ac:dyDescent="0.3">
      <c r="A2753" t="s">
        <v>17521</v>
      </c>
      <c r="B2753" s="3">
        <v>45259</v>
      </c>
      <c r="C2753" t="s">
        <v>17522</v>
      </c>
      <c r="D2753" t="s">
        <v>30</v>
      </c>
      <c r="E2753" t="s">
        <v>19</v>
      </c>
      <c r="F2753" t="s">
        <v>39</v>
      </c>
      <c r="G2753">
        <v>9</v>
      </c>
      <c r="H2753" s="5">
        <v>803.61</v>
      </c>
      <c r="I2753" s="5">
        <v>0.2</v>
      </c>
      <c r="J2753" s="5">
        <v>5785.9920000000002</v>
      </c>
      <c r="K2753" s="5">
        <v>1457.75429255415</v>
      </c>
      <c r="L2753">
        <f>YEAR(SalesData[Order Date])</f>
        <v>2023</v>
      </c>
      <c r="M2753">
        <f>MONTH(SalesData[Order Date])</f>
        <v>11</v>
      </c>
      <c r="N2753" t="str">
        <f>TEXT(SalesData[[#This Row],[Order Date]], "mmmm")</f>
        <v>November</v>
      </c>
      <c r="O2753" s="7">
        <f>IF(SalesData[Sales]=0,0,SalesData[Profit]/SalesData[Sales])</f>
        <v>0.25194543866534036</v>
      </c>
      <c r="P2753" s="8">
        <f t="shared" si="42"/>
        <v>2.7652993643959412E-5</v>
      </c>
      <c r="Q2753" t="str">
        <f>IF(SalesData[[#This Row],[Discount]]&gt;0, "Yes", "No")</f>
        <v>Yes</v>
      </c>
      <c r="R2753" t="str">
        <f>TEXT(SalesData[[#This Row],[Order Date]],"mmm-yyyy")</f>
        <v>Nov-2023</v>
      </c>
      <c r="S2753">
        <f>YEAR(SalesData[[#This Row],[Order Date]])*100 + MONTH(SalesData[[#This Row],[Order Date]])</f>
        <v>202311</v>
      </c>
    </row>
    <row r="2754" spans="1:19" x14ac:dyDescent="0.3">
      <c r="A2754" t="s">
        <v>17566</v>
      </c>
      <c r="B2754" s="3">
        <v>45259</v>
      </c>
      <c r="C2754" t="s">
        <v>17567</v>
      </c>
      <c r="D2754" t="s">
        <v>30</v>
      </c>
      <c r="E2754" t="s">
        <v>19</v>
      </c>
      <c r="F2754" t="s">
        <v>91</v>
      </c>
      <c r="G2754">
        <v>8</v>
      </c>
      <c r="H2754" s="5">
        <v>406.1</v>
      </c>
      <c r="I2754" s="5">
        <v>0.05</v>
      </c>
      <c r="J2754" s="5">
        <v>3086.36</v>
      </c>
      <c r="K2754" s="5">
        <v>699.4304353752126</v>
      </c>
      <c r="L2754">
        <f>YEAR(SalesData[Order Date])</f>
        <v>2023</v>
      </c>
      <c r="M2754">
        <f>MONTH(SalesData[Order Date])</f>
        <v>11</v>
      </c>
      <c r="N2754" t="str">
        <f>TEXT(SalesData[[#This Row],[Order Date]], "mmmm")</f>
        <v>November</v>
      </c>
      <c r="O2754" s="7">
        <f>IF(SalesData[Sales]=0,0,SalesData[Profit]/SalesData[Sales])</f>
        <v>0.22661984842183433</v>
      </c>
      <c r="P2754" s="8">
        <f t="shared" ref="P2754:P2817" si="43">IF(H:H*G:G=0, 0, (I:I/(H:H*G:G)))</f>
        <v>1.5390297956168432E-5</v>
      </c>
      <c r="Q2754" t="str">
        <f>IF(SalesData[[#This Row],[Discount]]&gt;0, "Yes", "No")</f>
        <v>Yes</v>
      </c>
      <c r="R2754" t="str">
        <f>TEXT(SalesData[[#This Row],[Order Date]],"mmm-yyyy")</f>
        <v>Nov-2023</v>
      </c>
      <c r="S2754">
        <f>YEAR(SalesData[[#This Row],[Order Date]])*100 + MONTH(SalesData[[#This Row],[Order Date]])</f>
        <v>202311</v>
      </c>
    </row>
    <row r="2755" spans="1:19" x14ac:dyDescent="0.3">
      <c r="A2755" t="s">
        <v>17568</v>
      </c>
      <c r="B2755" s="3">
        <v>45235</v>
      </c>
      <c r="C2755" t="s">
        <v>17569</v>
      </c>
      <c r="D2755" t="s">
        <v>23</v>
      </c>
      <c r="E2755" t="s">
        <v>26</v>
      </c>
      <c r="F2755" t="s">
        <v>53</v>
      </c>
      <c r="G2755">
        <v>5</v>
      </c>
      <c r="H2755" s="5">
        <v>889.21</v>
      </c>
      <c r="I2755" s="5">
        <v>0.14000000000000001</v>
      </c>
      <c r="J2755" s="5">
        <v>3823.6030000000001</v>
      </c>
      <c r="K2755" s="5">
        <v>446.28522972535552</v>
      </c>
      <c r="L2755">
        <f>YEAR(SalesData[Order Date])</f>
        <v>2023</v>
      </c>
      <c r="M2755">
        <f>MONTH(SalesData[Order Date])</f>
        <v>11</v>
      </c>
      <c r="N2755" t="str">
        <f>TEXT(SalesData[[#This Row],[Order Date]], "mmmm")</f>
        <v>November</v>
      </c>
      <c r="O2755" s="7">
        <f>IF(SalesData[Sales]=0,0,SalesData[Profit]/SalesData[Sales])</f>
        <v>0.11671850600738505</v>
      </c>
      <c r="P2755" s="8">
        <f t="shared" si="43"/>
        <v>3.148862473431473E-5</v>
      </c>
      <c r="Q2755" t="str">
        <f>IF(SalesData[[#This Row],[Discount]]&gt;0, "Yes", "No")</f>
        <v>Yes</v>
      </c>
      <c r="R2755" t="str">
        <f>TEXT(SalesData[[#This Row],[Order Date]],"mmm-yyyy")</f>
        <v>Nov-2023</v>
      </c>
      <c r="S2755">
        <f>YEAR(SalesData[[#This Row],[Order Date]])*100 + MONTH(SalesData[[#This Row],[Order Date]])</f>
        <v>202311</v>
      </c>
    </row>
    <row r="2756" spans="1:19" x14ac:dyDescent="0.3">
      <c r="A2756" t="s">
        <v>17626</v>
      </c>
      <c r="B2756" s="3">
        <v>45243</v>
      </c>
      <c r="C2756" t="s">
        <v>17627</v>
      </c>
      <c r="D2756" t="s">
        <v>18</v>
      </c>
      <c r="E2756" t="s">
        <v>19</v>
      </c>
      <c r="F2756" t="s">
        <v>34</v>
      </c>
      <c r="G2756">
        <v>1</v>
      </c>
      <c r="H2756" s="5">
        <v>386.02</v>
      </c>
      <c r="I2756" s="5">
        <v>7.0000000000000007E-2</v>
      </c>
      <c r="J2756" s="5">
        <v>358.99860000000001</v>
      </c>
      <c r="K2756" s="5">
        <v>43.83447612846205</v>
      </c>
      <c r="L2756">
        <f>YEAR(SalesData[Order Date])</f>
        <v>2023</v>
      </c>
      <c r="M2756">
        <f>MONTH(SalesData[Order Date])</f>
        <v>11</v>
      </c>
      <c r="N2756" t="str">
        <f>TEXT(SalesData[[#This Row],[Order Date]], "mmmm")</f>
        <v>November</v>
      </c>
      <c r="O2756" s="7">
        <f>IF(SalesData[Sales]=0,0,SalesData[Profit]/SalesData[Sales])</f>
        <v>0.12210208097876162</v>
      </c>
      <c r="P2756" s="8">
        <f t="shared" si="43"/>
        <v>1.813377545204912E-4</v>
      </c>
      <c r="Q2756" t="str">
        <f>IF(SalesData[[#This Row],[Discount]]&gt;0, "Yes", "No")</f>
        <v>Yes</v>
      </c>
      <c r="R2756" t="str">
        <f>TEXT(SalesData[[#This Row],[Order Date]],"mmm-yyyy")</f>
        <v>Nov-2023</v>
      </c>
      <c r="S2756">
        <f>YEAR(SalesData[[#This Row],[Order Date]])*100 + MONTH(SalesData[[#This Row],[Order Date]])</f>
        <v>202311</v>
      </c>
    </row>
    <row r="2757" spans="1:19" x14ac:dyDescent="0.3">
      <c r="A2757" t="s">
        <v>17659</v>
      </c>
      <c r="B2757" s="3">
        <v>45245</v>
      </c>
      <c r="C2757" t="s">
        <v>17660</v>
      </c>
      <c r="D2757" t="s">
        <v>13</v>
      </c>
      <c r="E2757" t="s">
        <v>14</v>
      </c>
      <c r="F2757" t="s">
        <v>15</v>
      </c>
      <c r="G2757">
        <v>8</v>
      </c>
      <c r="H2757" s="5">
        <v>324.82</v>
      </c>
      <c r="I2757" s="5">
        <v>0.1</v>
      </c>
      <c r="J2757" s="5">
        <v>2338.7040000000002</v>
      </c>
      <c r="K2757" s="5">
        <v>304.53047285573189</v>
      </c>
      <c r="L2757">
        <f>YEAR(SalesData[Order Date])</f>
        <v>2023</v>
      </c>
      <c r="M2757">
        <f>MONTH(SalesData[Order Date])</f>
        <v>11</v>
      </c>
      <c r="N2757" t="str">
        <f>TEXT(SalesData[[#This Row],[Order Date]], "mmmm")</f>
        <v>November</v>
      </c>
      <c r="O2757" s="7">
        <f>IF(SalesData[Sales]=0,0,SalesData[Profit]/SalesData[Sales])</f>
        <v>0.1302133458769181</v>
      </c>
      <c r="P2757" s="8">
        <f t="shared" si="43"/>
        <v>3.8482852041130476E-5</v>
      </c>
      <c r="Q2757" t="str">
        <f>IF(SalesData[[#This Row],[Discount]]&gt;0, "Yes", "No")</f>
        <v>Yes</v>
      </c>
      <c r="R2757" t="str">
        <f>TEXT(SalesData[[#This Row],[Order Date]],"mmm-yyyy")</f>
        <v>Nov-2023</v>
      </c>
      <c r="S2757">
        <f>YEAR(SalesData[[#This Row],[Order Date]])*100 + MONTH(SalesData[[#This Row],[Order Date]])</f>
        <v>202311</v>
      </c>
    </row>
    <row r="2758" spans="1:19" x14ac:dyDescent="0.3">
      <c r="A2758" t="s">
        <v>17688</v>
      </c>
      <c r="B2758" s="3">
        <v>45235</v>
      </c>
      <c r="C2758" t="s">
        <v>4682</v>
      </c>
      <c r="D2758" t="s">
        <v>30</v>
      </c>
      <c r="E2758" t="s">
        <v>26</v>
      </c>
      <c r="F2758" t="s">
        <v>15</v>
      </c>
      <c r="G2758">
        <v>3</v>
      </c>
      <c r="H2758" s="5">
        <v>704.32</v>
      </c>
      <c r="I2758" s="5">
        <v>0.21</v>
      </c>
      <c r="J2758" s="5">
        <v>1669.2384</v>
      </c>
      <c r="K2758" s="5">
        <v>121.0074174722059</v>
      </c>
      <c r="L2758">
        <f>YEAR(SalesData[Order Date])</f>
        <v>2023</v>
      </c>
      <c r="M2758">
        <f>MONTH(SalesData[Order Date])</f>
        <v>11</v>
      </c>
      <c r="N2758" t="str">
        <f>TEXT(SalesData[[#This Row],[Order Date]], "mmmm")</f>
        <v>November</v>
      </c>
      <c r="O2758" s="7">
        <f>IF(SalesData[Sales]=0,0,SalesData[Profit]/SalesData[Sales])</f>
        <v>7.2492591514912372E-2</v>
      </c>
      <c r="P2758" s="8">
        <f t="shared" si="43"/>
        <v>9.9386642435256699E-5</v>
      </c>
      <c r="Q2758" t="str">
        <f>IF(SalesData[[#This Row],[Discount]]&gt;0, "Yes", "No")</f>
        <v>Yes</v>
      </c>
      <c r="R2758" t="str">
        <f>TEXT(SalesData[[#This Row],[Order Date]],"mmm-yyyy")</f>
        <v>Nov-2023</v>
      </c>
      <c r="S2758">
        <f>YEAR(SalesData[[#This Row],[Order Date]])*100 + MONTH(SalesData[[#This Row],[Order Date]])</f>
        <v>202311</v>
      </c>
    </row>
    <row r="2759" spans="1:19" x14ac:dyDescent="0.3">
      <c r="A2759" t="s">
        <v>17746</v>
      </c>
      <c r="B2759" s="3">
        <v>45257</v>
      </c>
      <c r="C2759" t="s">
        <v>17747</v>
      </c>
      <c r="D2759" t="s">
        <v>30</v>
      </c>
      <c r="E2759" t="s">
        <v>14</v>
      </c>
      <c r="F2759" t="s">
        <v>15</v>
      </c>
      <c r="G2759">
        <v>4</v>
      </c>
      <c r="H2759" s="5">
        <v>750.7</v>
      </c>
      <c r="I2759" s="5">
        <v>0.18</v>
      </c>
      <c r="J2759" s="5">
        <v>2462.2959999999998</v>
      </c>
      <c r="K2759" s="5">
        <v>500.79722342045812</v>
      </c>
      <c r="L2759">
        <f>YEAR(SalesData[Order Date])</f>
        <v>2023</v>
      </c>
      <c r="M2759">
        <f>MONTH(SalesData[Order Date])</f>
        <v>11</v>
      </c>
      <c r="N2759" t="str">
        <f>TEXT(SalesData[[#This Row],[Order Date]], "mmmm")</f>
        <v>November</v>
      </c>
      <c r="O2759" s="7">
        <f>IF(SalesData[Sales]=0,0,SalesData[Profit]/SalesData[Sales])</f>
        <v>0.20338627988692592</v>
      </c>
      <c r="P2759" s="8">
        <f t="shared" si="43"/>
        <v>5.9944052217929925E-5</v>
      </c>
      <c r="Q2759" t="str">
        <f>IF(SalesData[[#This Row],[Discount]]&gt;0, "Yes", "No")</f>
        <v>Yes</v>
      </c>
      <c r="R2759" t="str">
        <f>TEXT(SalesData[[#This Row],[Order Date]],"mmm-yyyy")</f>
        <v>Nov-2023</v>
      </c>
      <c r="S2759">
        <f>YEAR(SalesData[[#This Row],[Order Date]])*100 + MONTH(SalesData[[#This Row],[Order Date]])</f>
        <v>202311</v>
      </c>
    </row>
    <row r="2760" spans="1:19" x14ac:dyDescent="0.3">
      <c r="A2760" t="s">
        <v>17784</v>
      </c>
      <c r="B2760" s="3">
        <v>45244</v>
      </c>
      <c r="C2760" t="s">
        <v>17785</v>
      </c>
      <c r="D2760" t="s">
        <v>23</v>
      </c>
      <c r="E2760" t="s">
        <v>14</v>
      </c>
      <c r="F2760" t="s">
        <v>53</v>
      </c>
      <c r="G2760">
        <v>4</v>
      </c>
      <c r="H2760" s="5">
        <v>30.97</v>
      </c>
      <c r="I2760" s="5">
        <v>0.3</v>
      </c>
      <c r="J2760" s="5">
        <v>86.715999999999994</v>
      </c>
      <c r="K2760" s="5">
        <v>9.6594889867166742</v>
      </c>
      <c r="L2760">
        <f>YEAR(SalesData[Order Date])</f>
        <v>2023</v>
      </c>
      <c r="M2760">
        <f>MONTH(SalesData[Order Date])</f>
        <v>11</v>
      </c>
      <c r="N2760" t="str">
        <f>TEXT(SalesData[[#This Row],[Order Date]], "mmmm")</f>
        <v>November</v>
      </c>
      <c r="O2760" s="7">
        <f>IF(SalesData[Sales]=0,0,SalesData[Profit]/SalesData[Sales])</f>
        <v>0.1113922342672249</v>
      </c>
      <c r="P2760" s="8">
        <f t="shared" si="43"/>
        <v>2.4216984178237005E-3</v>
      </c>
      <c r="Q2760" t="str">
        <f>IF(SalesData[[#This Row],[Discount]]&gt;0, "Yes", "No")</f>
        <v>Yes</v>
      </c>
      <c r="R2760" t="str">
        <f>TEXT(SalesData[[#This Row],[Order Date]],"mmm-yyyy")</f>
        <v>Nov-2023</v>
      </c>
      <c r="S2760">
        <f>YEAR(SalesData[[#This Row],[Order Date]])*100 + MONTH(SalesData[[#This Row],[Order Date]])</f>
        <v>202311</v>
      </c>
    </row>
    <row r="2761" spans="1:19" x14ac:dyDescent="0.3">
      <c r="A2761" t="s">
        <v>17795</v>
      </c>
      <c r="B2761" s="3">
        <v>45253</v>
      </c>
      <c r="C2761" t="s">
        <v>17796</v>
      </c>
      <c r="D2761" t="s">
        <v>30</v>
      </c>
      <c r="E2761" t="s">
        <v>14</v>
      </c>
      <c r="F2761" t="s">
        <v>31</v>
      </c>
      <c r="G2761">
        <v>2</v>
      </c>
      <c r="H2761" s="5">
        <v>72.94</v>
      </c>
      <c r="I2761" s="5">
        <v>0.06</v>
      </c>
      <c r="J2761" s="5">
        <v>137.12719999999999</v>
      </c>
      <c r="K2761" s="5">
        <v>22.390333456372339</v>
      </c>
      <c r="L2761">
        <f>YEAR(SalesData[Order Date])</f>
        <v>2023</v>
      </c>
      <c r="M2761">
        <f>MONTH(SalesData[Order Date])</f>
        <v>11</v>
      </c>
      <c r="N2761" t="str">
        <f>TEXT(SalesData[[#This Row],[Order Date]], "mmmm")</f>
        <v>November</v>
      </c>
      <c r="O2761" s="7">
        <f>IF(SalesData[Sales]=0,0,SalesData[Profit]/SalesData[Sales])</f>
        <v>0.16328148942275741</v>
      </c>
      <c r="P2761" s="8">
        <f t="shared" si="43"/>
        <v>4.1129695640252262E-4</v>
      </c>
      <c r="Q2761" t="str">
        <f>IF(SalesData[[#This Row],[Discount]]&gt;0, "Yes", "No")</f>
        <v>Yes</v>
      </c>
      <c r="R2761" t="str">
        <f>TEXT(SalesData[[#This Row],[Order Date]],"mmm-yyyy")</f>
        <v>Nov-2023</v>
      </c>
      <c r="S2761">
        <f>YEAR(SalesData[[#This Row],[Order Date]])*100 + MONTH(SalesData[[#This Row],[Order Date]])</f>
        <v>202311</v>
      </c>
    </row>
    <row r="2762" spans="1:19" x14ac:dyDescent="0.3">
      <c r="A2762" t="s">
        <v>17802</v>
      </c>
      <c r="B2762" s="3">
        <v>45243</v>
      </c>
      <c r="C2762" t="s">
        <v>17803</v>
      </c>
      <c r="D2762" t="s">
        <v>23</v>
      </c>
      <c r="E2762" t="s">
        <v>14</v>
      </c>
      <c r="F2762" t="s">
        <v>27</v>
      </c>
      <c r="G2762">
        <v>6</v>
      </c>
      <c r="H2762" s="5">
        <v>787.94</v>
      </c>
      <c r="I2762" s="5">
        <v>0.09</v>
      </c>
      <c r="J2762" s="5">
        <v>4302.1524000000009</v>
      </c>
      <c r="K2762" s="5">
        <v>507.533002137089</v>
      </c>
      <c r="L2762">
        <f>YEAR(SalesData[Order Date])</f>
        <v>2023</v>
      </c>
      <c r="M2762">
        <f>MONTH(SalesData[Order Date])</f>
        <v>11</v>
      </c>
      <c r="N2762" t="str">
        <f>TEXT(SalesData[[#This Row],[Order Date]], "mmmm")</f>
        <v>November</v>
      </c>
      <c r="O2762" s="7">
        <f>IF(SalesData[Sales]=0,0,SalesData[Profit]/SalesData[Sales])</f>
        <v>0.11797187894531326</v>
      </c>
      <c r="P2762" s="8">
        <f t="shared" si="43"/>
        <v>1.9036982511358732E-5</v>
      </c>
      <c r="Q2762" t="str">
        <f>IF(SalesData[[#This Row],[Discount]]&gt;0, "Yes", "No")</f>
        <v>Yes</v>
      </c>
      <c r="R2762" t="str">
        <f>TEXT(SalesData[[#This Row],[Order Date]],"mmm-yyyy")</f>
        <v>Nov-2023</v>
      </c>
      <c r="S2762">
        <f>YEAR(SalesData[[#This Row],[Order Date]])*100 + MONTH(SalesData[[#This Row],[Order Date]])</f>
        <v>202311</v>
      </c>
    </row>
    <row r="2763" spans="1:19" x14ac:dyDescent="0.3">
      <c r="A2763" t="s">
        <v>17839</v>
      </c>
      <c r="B2763" s="3">
        <v>45250</v>
      </c>
      <c r="C2763" t="s">
        <v>17840</v>
      </c>
      <c r="D2763" t="s">
        <v>18</v>
      </c>
      <c r="E2763" t="s">
        <v>26</v>
      </c>
      <c r="F2763" t="s">
        <v>91</v>
      </c>
      <c r="G2763">
        <v>4</v>
      </c>
      <c r="H2763" s="5">
        <v>238.17</v>
      </c>
      <c r="I2763" s="5">
        <v>0.05</v>
      </c>
      <c r="J2763" s="5">
        <v>905.04599999999994</v>
      </c>
      <c r="K2763" s="5">
        <v>120.4406745005529</v>
      </c>
      <c r="L2763">
        <f>YEAR(SalesData[Order Date])</f>
        <v>2023</v>
      </c>
      <c r="M2763">
        <f>MONTH(SalesData[Order Date])</f>
        <v>11</v>
      </c>
      <c r="N2763" t="str">
        <f>TEXT(SalesData[[#This Row],[Order Date]], "mmmm")</f>
        <v>November</v>
      </c>
      <c r="O2763" s="7">
        <f>IF(SalesData[Sales]=0,0,SalesData[Profit]/SalesData[Sales])</f>
        <v>0.13307685410526415</v>
      </c>
      <c r="P2763" s="8">
        <f t="shared" si="43"/>
        <v>5.2483520174665161E-5</v>
      </c>
      <c r="Q2763" t="str">
        <f>IF(SalesData[[#This Row],[Discount]]&gt;0, "Yes", "No")</f>
        <v>Yes</v>
      </c>
      <c r="R2763" t="str">
        <f>TEXT(SalesData[[#This Row],[Order Date]],"mmm-yyyy")</f>
        <v>Nov-2023</v>
      </c>
      <c r="S2763">
        <f>YEAR(SalesData[[#This Row],[Order Date]])*100 + MONTH(SalesData[[#This Row],[Order Date]])</f>
        <v>202311</v>
      </c>
    </row>
    <row r="2764" spans="1:19" x14ac:dyDescent="0.3">
      <c r="A2764" t="s">
        <v>17871</v>
      </c>
      <c r="B2764" s="3">
        <v>45254</v>
      </c>
      <c r="C2764" t="s">
        <v>84</v>
      </c>
      <c r="D2764" t="s">
        <v>13</v>
      </c>
      <c r="E2764" t="s">
        <v>26</v>
      </c>
      <c r="F2764" t="s">
        <v>39</v>
      </c>
      <c r="G2764">
        <v>4</v>
      </c>
      <c r="H2764" s="5">
        <v>707.48</v>
      </c>
      <c r="I2764" s="5">
        <v>0.13</v>
      </c>
      <c r="J2764" s="5">
        <v>2462.0304000000001</v>
      </c>
      <c r="K2764" s="5">
        <v>134.12639911615341</v>
      </c>
      <c r="L2764">
        <f>YEAR(SalesData[Order Date])</f>
        <v>2023</v>
      </c>
      <c r="M2764">
        <f>MONTH(SalesData[Order Date])</f>
        <v>11</v>
      </c>
      <c r="N2764" t="str">
        <f>TEXT(SalesData[[#This Row],[Order Date]], "mmmm")</f>
        <v>November</v>
      </c>
      <c r="O2764" s="7">
        <f>IF(SalesData[Sales]=0,0,SalesData[Profit]/SalesData[Sales])</f>
        <v>5.4477962220187616E-2</v>
      </c>
      <c r="P2764" s="8">
        <f t="shared" si="43"/>
        <v>4.5937694351783797E-5</v>
      </c>
      <c r="Q2764" t="str">
        <f>IF(SalesData[[#This Row],[Discount]]&gt;0, "Yes", "No")</f>
        <v>Yes</v>
      </c>
      <c r="R2764" t="str">
        <f>TEXT(SalesData[[#This Row],[Order Date]],"mmm-yyyy")</f>
        <v>Nov-2023</v>
      </c>
      <c r="S2764">
        <f>YEAR(SalesData[[#This Row],[Order Date]])*100 + MONTH(SalesData[[#This Row],[Order Date]])</f>
        <v>202311</v>
      </c>
    </row>
    <row r="2765" spans="1:19" x14ac:dyDescent="0.3">
      <c r="A2765" t="s">
        <v>17880</v>
      </c>
      <c r="B2765" s="3">
        <v>45242</v>
      </c>
      <c r="C2765" t="s">
        <v>17881</v>
      </c>
      <c r="D2765" t="s">
        <v>13</v>
      </c>
      <c r="E2765" t="s">
        <v>19</v>
      </c>
      <c r="F2765" t="s">
        <v>39</v>
      </c>
      <c r="G2765">
        <v>3</v>
      </c>
      <c r="H2765" s="5">
        <v>917.66</v>
      </c>
      <c r="I2765" s="5">
        <v>0.13</v>
      </c>
      <c r="J2765" s="5">
        <v>2395.0925999999999</v>
      </c>
      <c r="K2765" s="5">
        <v>538.00200011249012</v>
      </c>
      <c r="L2765">
        <f>YEAR(SalesData[Order Date])</f>
        <v>2023</v>
      </c>
      <c r="M2765">
        <f>MONTH(SalesData[Order Date])</f>
        <v>11</v>
      </c>
      <c r="N2765" t="str">
        <f>TEXT(SalesData[[#This Row],[Order Date]], "mmmm")</f>
        <v>November</v>
      </c>
      <c r="O2765" s="7">
        <f>IF(SalesData[Sales]=0,0,SalesData[Profit]/SalesData[Sales])</f>
        <v>0.22462680570784199</v>
      </c>
      <c r="P2765" s="8">
        <f t="shared" si="43"/>
        <v>4.7221556277197802E-5</v>
      </c>
      <c r="Q2765" t="str">
        <f>IF(SalesData[[#This Row],[Discount]]&gt;0, "Yes", "No")</f>
        <v>Yes</v>
      </c>
      <c r="R2765" t="str">
        <f>TEXT(SalesData[[#This Row],[Order Date]],"mmm-yyyy")</f>
        <v>Nov-2023</v>
      </c>
      <c r="S2765">
        <f>YEAR(SalesData[[#This Row],[Order Date]])*100 + MONTH(SalesData[[#This Row],[Order Date]])</f>
        <v>202311</v>
      </c>
    </row>
    <row r="2766" spans="1:19" x14ac:dyDescent="0.3">
      <c r="A2766" t="s">
        <v>17892</v>
      </c>
      <c r="B2766" s="3">
        <v>45260</v>
      </c>
      <c r="C2766" t="s">
        <v>17893</v>
      </c>
      <c r="D2766" t="s">
        <v>18</v>
      </c>
      <c r="E2766" t="s">
        <v>26</v>
      </c>
      <c r="F2766" t="s">
        <v>15</v>
      </c>
      <c r="G2766">
        <v>5</v>
      </c>
      <c r="H2766" s="5">
        <v>84.31</v>
      </c>
      <c r="I2766" s="5">
        <v>0.12</v>
      </c>
      <c r="J2766" s="5">
        <v>370.964</v>
      </c>
      <c r="K2766" s="5">
        <v>95.429568610073943</v>
      </c>
      <c r="L2766">
        <f>YEAR(SalesData[Order Date])</f>
        <v>2023</v>
      </c>
      <c r="M2766">
        <f>MONTH(SalesData[Order Date])</f>
        <v>11</v>
      </c>
      <c r="N2766" t="str">
        <f>TEXT(SalesData[[#This Row],[Order Date]], "mmmm")</f>
        <v>November</v>
      </c>
      <c r="O2766" s="7">
        <f>IF(SalesData[Sales]=0,0,SalesData[Profit]/SalesData[Sales])</f>
        <v>0.25724751892386849</v>
      </c>
      <c r="P2766" s="8">
        <f t="shared" si="43"/>
        <v>2.8466374095599572E-4</v>
      </c>
      <c r="Q2766" t="str">
        <f>IF(SalesData[[#This Row],[Discount]]&gt;0, "Yes", "No")</f>
        <v>Yes</v>
      </c>
      <c r="R2766" t="str">
        <f>TEXT(SalesData[[#This Row],[Order Date]],"mmm-yyyy")</f>
        <v>Nov-2023</v>
      </c>
      <c r="S2766">
        <f>YEAR(SalesData[[#This Row],[Order Date]])*100 + MONTH(SalesData[[#This Row],[Order Date]])</f>
        <v>202311</v>
      </c>
    </row>
    <row r="2767" spans="1:19" x14ac:dyDescent="0.3">
      <c r="A2767" t="s">
        <v>17914</v>
      </c>
      <c r="B2767" s="3">
        <v>45233</v>
      </c>
      <c r="C2767" t="s">
        <v>17915</v>
      </c>
      <c r="D2767" t="s">
        <v>13</v>
      </c>
      <c r="E2767" t="s">
        <v>26</v>
      </c>
      <c r="F2767" t="s">
        <v>62</v>
      </c>
      <c r="G2767">
        <v>4</v>
      </c>
      <c r="H2767" s="5">
        <v>468.9</v>
      </c>
      <c r="I2767" s="5">
        <v>7.0000000000000007E-2</v>
      </c>
      <c r="J2767" s="5">
        <v>1744.308</v>
      </c>
      <c r="K2767" s="5">
        <v>360.5407469838953</v>
      </c>
      <c r="L2767">
        <f>YEAR(SalesData[Order Date])</f>
        <v>2023</v>
      </c>
      <c r="M2767">
        <f>MONTH(SalesData[Order Date])</f>
        <v>11</v>
      </c>
      <c r="N2767" t="str">
        <f>TEXT(SalesData[[#This Row],[Order Date]], "mmmm")</f>
        <v>November</v>
      </c>
      <c r="O2767" s="7">
        <f>IF(SalesData[Sales]=0,0,SalesData[Profit]/SalesData[Sales])</f>
        <v>0.20669557611608461</v>
      </c>
      <c r="P2767" s="8">
        <f t="shared" si="43"/>
        <v>3.7321390488377057E-5</v>
      </c>
      <c r="Q2767" t="str">
        <f>IF(SalesData[[#This Row],[Discount]]&gt;0, "Yes", "No")</f>
        <v>Yes</v>
      </c>
      <c r="R2767" t="str">
        <f>TEXT(SalesData[[#This Row],[Order Date]],"mmm-yyyy")</f>
        <v>Nov-2023</v>
      </c>
      <c r="S2767">
        <f>YEAR(SalesData[[#This Row],[Order Date]])*100 + MONTH(SalesData[[#This Row],[Order Date]])</f>
        <v>202311</v>
      </c>
    </row>
    <row r="2768" spans="1:19" x14ac:dyDescent="0.3">
      <c r="A2768" t="s">
        <v>17979</v>
      </c>
      <c r="B2768" s="3">
        <v>45238</v>
      </c>
      <c r="C2768" t="s">
        <v>17980</v>
      </c>
      <c r="D2768" t="s">
        <v>18</v>
      </c>
      <c r="E2768" t="s">
        <v>26</v>
      </c>
      <c r="F2768" t="s">
        <v>15</v>
      </c>
      <c r="G2768">
        <v>4</v>
      </c>
      <c r="H2768" s="5">
        <v>518.92999999999995</v>
      </c>
      <c r="I2768" s="5">
        <v>0.26</v>
      </c>
      <c r="J2768" s="5">
        <v>1536.0328</v>
      </c>
      <c r="K2768" s="5">
        <v>396.17735894383082</v>
      </c>
      <c r="L2768">
        <f>YEAR(SalesData[Order Date])</f>
        <v>2023</v>
      </c>
      <c r="M2768">
        <f>MONTH(SalesData[Order Date])</f>
        <v>11</v>
      </c>
      <c r="N2768" t="str">
        <f>TEXT(SalesData[[#This Row],[Order Date]], "mmmm")</f>
        <v>November</v>
      </c>
      <c r="O2768" s="7">
        <f>IF(SalesData[Sales]=0,0,SalesData[Profit]/SalesData[Sales])</f>
        <v>0.25792246034318461</v>
      </c>
      <c r="P2768" s="8">
        <f t="shared" si="43"/>
        <v>1.2525774189197004E-4</v>
      </c>
      <c r="Q2768" t="str">
        <f>IF(SalesData[[#This Row],[Discount]]&gt;0, "Yes", "No")</f>
        <v>Yes</v>
      </c>
      <c r="R2768" t="str">
        <f>TEXT(SalesData[[#This Row],[Order Date]],"mmm-yyyy")</f>
        <v>Nov-2023</v>
      </c>
      <c r="S2768">
        <f>YEAR(SalesData[[#This Row],[Order Date]])*100 + MONTH(SalesData[[#This Row],[Order Date]])</f>
        <v>202311</v>
      </c>
    </row>
    <row r="2769" spans="1:19" x14ac:dyDescent="0.3">
      <c r="A2769" t="s">
        <v>18020</v>
      </c>
      <c r="B2769" s="3">
        <v>45231</v>
      </c>
      <c r="C2769" t="s">
        <v>18021</v>
      </c>
      <c r="D2769" t="s">
        <v>13</v>
      </c>
      <c r="E2769" t="s">
        <v>19</v>
      </c>
      <c r="F2769" t="s">
        <v>91</v>
      </c>
      <c r="G2769">
        <v>1</v>
      </c>
      <c r="H2769" s="5">
        <v>208.8</v>
      </c>
      <c r="I2769" s="5">
        <v>0.24</v>
      </c>
      <c r="J2769" s="5">
        <v>158.68799999999999</v>
      </c>
      <c r="K2769" s="5">
        <v>28.95722135361866</v>
      </c>
      <c r="L2769">
        <f>YEAR(SalesData[Order Date])</f>
        <v>2023</v>
      </c>
      <c r="M2769">
        <f>MONTH(SalesData[Order Date])</f>
        <v>11</v>
      </c>
      <c r="N2769" t="str">
        <f>TEXT(SalesData[[#This Row],[Order Date]], "mmmm")</f>
        <v>November</v>
      </c>
      <c r="O2769" s="7">
        <f>IF(SalesData[Sales]=0,0,SalesData[Profit]/SalesData[Sales])</f>
        <v>0.18247896093982319</v>
      </c>
      <c r="P2769" s="8">
        <f t="shared" si="43"/>
        <v>1.1494252873563218E-3</v>
      </c>
      <c r="Q2769" t="str">
        <f>IF(SalesData[[#This Row],[Discount]]&gt;0, "Yes", "No")</f>
        <v>Yes</v>
      </c>
      <c r="R2769" t="str">
        <f>TEXT(SalesData[[#This Row],[Order Date]],"mmm-yyyy")</f>
        <v>Nov-2023</v>
      </c>
      <c r="S2769">
        <f>YEAR(SalesData[[#This Row],[Order Date]])*100 + MONTH(SalesData[[#This Row],[Order Date]])</f>
        <v>202311</v>
      </c>
    </row>
    <row r="2770" spans="1:19" x14ac:dyDescent="0.3">
      <c r="A2770" t="s">
        <v>18033</v>
      </c>
      <c r="B2770" s="3">
        <v>45247</v>
      </c>
      <c r="C2770" t="s">
        <v>18034</v>
      </c>
      <c r="D2770" t="s">
        <v>30</v>
      </c>
      <c r="E2770" t="s">
        <v>26</v>
      </c>
      <c r="F2770" t="s">
        <v>53</v>
      </c>
      <c r="G2770">
        <v>1</v>
      </c>
      <c r="H2770" s="5">
        <v>815.17</v>
      </c>
      <c r="I2770" s="5">
        <v>0.18</v>
      </c>
      <c r="J2770" s="5">
        <v>668.43939999999998</v>
      </c>
      <c r="K2770" s="5">
        <v>157.0516517682137</v>
      </c>
      <c r="L2770">
        <f>YEAR(SalesData[Order Date])</f>
        <v>2023</v>
      </c>
      <c r="M2770">
        <f>MONTH(SalesData[Order Date])</f>
        <v>11</v>
      </c>
      <c r="N2770" t="str">
        <f>TEXT(SalesData[[#This Row],[Order Date]], "mmmm")</f>
        <v>November</v>
      </c>
      <c r="O2770" s="7">
        <f>IF(SalesData[Sales]=0,0,SalesData[Profit]/SalesData[Sales])</f>
        <v>0.23495271488816144</v>
      </c>
      <c r="P2770" s="8">
        <f t="shared" si="43"/>
        <v>2.2081283658623356E-4</v>
      </c>
      <c r="Q2770" t="str">
        <f>IF(SalesData[[#This Row],[Discount]]&gt;0, "Yes", "No")</f>
        <v>Yes</v>
      </c>
      <c r="R2770" t="str">
        <f>TEXT(SalesData[[#This Row],[Order Date]],"mmm-yyyy")</f>
        <v>Nov-2023</v>
      </c>
      <c r="S2770">
        <f>YEAR(SalesData[[#This Row],[Order Date]])*100 + MONTH(SalesData[[#This Row],[Order Date]])</f>
        <v>202311</v>
      </c>
    </row>
    <row r="2771" spans="1:19" x14ac:dyDescent="0.3">
      <c r="A2771" t="s">
        <v>18195</v>
      </c>
      <c r="B2771" s="3">
        <v>45233</v>
      </c>
      <c r="C2771" t="s">
        <v>18196</v>
      </c>
      <c r="D2771" t="s">
        <v>18</v>
      </c>
      <c r="E2771" t="s">
        <v>26</v>
      </c>
      <c r="F2771" t="s">
        <v>62</v>
      </c>
      <c r="G2771">
        <v>1</v>
      </c>
      <c r="H2771" s="5">
        <v>456.49</v>
      </c>
      <c r="I2771" s="5">
        <v>0.13</v>
      </c>
      <c r="J2771" s="5">
        <v>397.1463</v>
      </c>
      <c r="K2771" s="5">
        <v>99.252880133087814</v>
      </c>
      <c r="L2771">
        <f>YEAR(SalesData[Order Date])</f>
        <v>2023</v>
      </c>
      <c r="M2771">
        <f>MONTH(SalesData[Order Date])</f>
        <v>11</v>
      </c>
      <c r="N2771" t="str">
        <f>TEXT(SalesData[[#This Row],[Order Date]], "mmmm")</f>
        <v>November</v>
      </c>
      <c r="O2771" s="7">
        <f>IF(SalesData[Sales]=0,0,SalesData[Profit]/SalesData[Sales])</f>
        <v>0.24991515754543808</v>
      </c>
      <c r="P2771" s="8">
        <f t="shared" si="43"/>
        <v>2.8478170387084053E-4</v>
      </c>
      <c r="Q2771" t="str">
        <f>IF(SalesData[[#This Row],[Discount]]&gt;0, "Yes", "No")</f>
        <v>Yes</v>
      </c>
      <c r="R2771" t="str">
        <f>TEXT(SalesData[[#This Row],[Order Date]],"mmm-yyyy")</f>
        <v>Nov-2023</v>
      </c>
      <c r="S2771">
        <f>YEAR(SalesData[[#This Row],[Order Date]])*100 + MONTH(SalesData[[#This Row],[Order Date]])</f>
        <v>202311</v>
      </c>
    </row>
    <row r="2772" spans="1:19" x14ac:dyDescent="0.3">
      <c r="A2772" t="s">
        <v>18201</v>
      </c>
      <c r="B2772" s="3">
        <v>45238</v>
      </c>
      <c r="C2772" t="s">
        <v>18202</v>
      </c>
      <c r="D2772" t="s">
        <v>30</v>
      </c>
      <c r="E2772" t="s">
        <v>26</v>
      </c>
      <c r="F2772" t="s">
        <v>44</v>
      </c>
      <c r="G2772">
        <v>4</v>
      </c>
      <c r="H2772" s="5">
        <v>374.12</v>
      </c>
      <c r="I2772" s="5">
        <v>0.02</v>
      </c>
      <c r="J2772" s="5">
        <v>1466.5504000000001</v>
      </c>
      <c r="K2772" s="5">
        <v>380.35717457107307</v>
      </c>
      <c r="L2772">
        <f>YEAR(SalesData[Order Date])</f>
        <v>2023</v>
      </c>
      <c r="M2772">
        <f>MONTH(SalesData[Order Date])</f>
        <v>11</v>
      </c>
      <c r="N2772" t="str">
        <f>TEXT(SalesData[[#This Row],[Order Date]], "mmmm")</f>
        <v>November</v>
      </c>
      <c r="O2772" s="7">
        <f>IF(SalesData[Sales]=0,0,SalesData[Profit]/SalesData[Sales])</f>
        <v>0.25935499698549264</v>
      </c>
      <c r="P2772" s="8">
        <f t="shared" si="43"/>
        <v>1.3364695819523147E-5</v>
      </c>
      <c r="Q2772" t="str">
        <f>IF(SalesData[[#This Row],[Discount]]&gt;0, "Yes", "No")</f>
        <v>Yes</v>
      </c>
      <c r="R2772" t="str">
        <f>TEXT(SalesData[[#This Row],[Order Date]],"mmm-yyyy")</f>
        <v>Nov-2023</v>
      </c>
      <c r="S2772">
        <f>YEAR(SalesData[[#This Row],[Order Date]])*100 + MONTH(SalesData[[#This Row],[Order Date]])</f>
        <v>202311</v>
      </c>
    </row>
    <row r="2773" spans="1:19" x14ac:dyDescent="0.3">
      <c r="A2773" t="s">
        <v>18205</v>
      </c>
      <c r="B2773" s="3">
        <v>45246</v>
      </c>
      <c r="C2773" t="s">
        <v>18206</v>
      </c>
      <c r="D2773" t="s">
        <v>18</v>
      </c>
      <c r="E2773" t="s">
        <v>14</v>
      </c>
      <c r="F2773" t="s">
        <v>91</v>
      </c>
      <c r="G2773">
        <v>7</v>
      </c>
      <c r="H2773" s="5">
        <v>145.31</v>
      </c>
      <c r="I2773" s="5">
        <v>0.18</v>
      </c>
      <c r="J2773" s="5">
        <v>834.07940000000008</v>
      </c>
      <c r="K2773" s="5">
        <v>143.05355966059079</v>
      </c>
      <c r="L2773">
        <f>YEAR(SalesData[Order Date])</f>
        <v>2023</v>
      </c>
      <c r="M2773">
        <f>MONTH(SalesData[Order Date])</f>
        <v>11</v>
      </c>
      <c r="N2773" t="str">
        <f>TEXT(SalesData[[#This Row],[Order Date]], "mmmm")</f>
        <v>November</v>
      </c>
      <c r="O2773" s="7">
        <f>IF(SalesData[Sales]=0,0,SalesData[Profit]/SalesData[Sales])</f>
        <v>0.17151072147398772</v>
      </c>
      <c r="P2773" s="8">
        <f t="shared" si="43"/>
        <v>1.7696156984574847E-4</v>
      </c>
      <c r="Q2773" t="str">
        <f>IF(SalesData[[#This Row],[Discount]]&gt;0, "Yes", "No")</f>
        <v>Yes</v>
      </c>
      <c r="R2773" t="str">
        <f>TEXT(SalesData[[#This Row],[Order Date]],"mmm-yyyy")</f>
        <v>Nov-2023</v>
      </c>
      <c r="S2773">
        <f>YEAR(SalesData[[#This Row],[Order Date]])*100 + MONTH(SalesData[[#This Row],[Order Date]])</f>
        <v>202311</v>
      </c>
    </row>
    <row r="2774" spans="1:19" x14ac:dyDescent="0.3">
      <c r="A2774" t="s">
        <v>18207</v>
      </c>
      <c r="B2774" s="3">
        <v>45247</v>
      </c>
      <c r="C2774" t="s">
        <v>18208</v>
      </c>
      <c r="D2774" t="s">
        <v>18</v>
      </c>
      <c r="E2774" t="s">
        <v>19</v>
      </c>
      <c r="F2774" t="s">
        <v>15</v>
      </c>
      <c r="G2774">
        <v>8</v>
      </c>
      <c r="H2774" s="5">
        <v>215.43</v>
      </c>
      <c r="I2774" s="5">
        <v>0.22</v>
      </c>
      <c r="J2774" s="5">
        <v>1344.2832000000001</v>
      </c>
      <c r="K2774" s="5">
        <v>368.4410996933795</v>
      </c>
      <c r="L2774">
        <f>YEAR(SalesData[Order Date])</f>
        <v>2023</v>
      </c>
      <c r="M2774">
        <f>MONTH(SalesData[Order Date])</f>
        <v>11</v>
      </c>
      <c r="N2774" t="str">
        <f>TEXT(SalesData[[#This Row],[Order Date]], "mmmm")</f>
        <v>November</v>
      </c>
      <c r="O2774" s="7">
        <f>IF(SalesData[Sales]=0,0,SalesData[Profit]/SalesData[Sales])</f>
        <v>0.27407997042094961</v>
      </c>
      <c r="P2774" s="8">
        <f t="shared" si="43"/>
        <v>1.2765167339739126E-4</v>
      </c>
      <c r="Q2774" t="str">
        <f>IF(SalesData[[#This Row],[Discount]]&gt;0, "Yes", "No")</f>
        <v>Yes</v>
      </c>
      <c r="R2774" t="str">
        <f>TEXT(SalesData[[#This Row],[Order Date]],"mmm-yyyy")</f>
        <v>Nov-2023</v>
      </c>
      <c r="S2774">
        <f>YEAR(SalesData[[#This Row],[Order Date]])*100 + MONTH(SalesData[[#This Row],[Order Date]])</f>
        <v>202311</v>
      </c>
    </row>
    <row r="2775" spans="1:19" x14ac:dyDescent="0.3">
      <c r="A2775" t="s">
        <v>18416</v>
      </c>
      <c r="B2775" s="3">
        <v>45252</v>
      </c>
      <c r="C2775" t="s">
        <v>18417</v>
      </c>
      <c r="D2775" t="s">
        <v>13</v>
      </c>
      <c r="E2775" t="s">
        <v>19</v>
      </c>
      <c r="F2775" t="s">
        <v>27</v>
      </c>
      <c r="G2775">
        <v>3</v>
      </c>
      <c r="H2775" s="5">
        <v>19.920000000000002</v>
      </c>
      <c r="I2775" s="5">
        <v>0.01</v>
      </c>
      <c r="J2775" s="5">
        <v>59.162400000000012</v>
      </c>
      <c r="K2775" s="5">
        <v>4.0866018199321328</v>
      </c>
      <c r="L2775">
        <f>YEAR(SalesData[Order Date])</f>
        <v>2023</v>
      </c>
      <c r="M2775">
        <f>MONTH(SalesData[Order Date])</f>
        <v>11</v>
      </c>
      <c r="N2775" t="str">
        <f>TEXT(SalesData[[#This Row],[Order Date]], "mmmm")</f>
        <v>November</v>
      </c>
      <c r="O2775" s="7">
        <f>IF(SalesData[Sales]=0,0,SalesData[Profit]/SalesData[Sales])</f>
        <v>6.9074307667236823E-2</v>
      </c>
      <c r="P2775" s="8">
        <f t="shared" si="43"/>
        <v>1.6733601070950468E-4</v>
      </c>
      <c r="Q2775" t="str">
        <f>IF(SalesData[[#This Row],[Discount]]&gt;0, "Yes", "No")</f>
        <v>Yes</v>
      </c>
      <c r="R2775" t="str">
        <f>TEXT(SalesData[[#This Row],[Order Date]],"mmm-yyyy")</f>
        <v>Nov-2023</v>
      </c>
      <c r="S2775">
        <f>YEAR(SalesData[[#This Row],[Order Date]])*100 + MONTH(SalesData[[#This Row],[Order Date]])</f>
        <v>202311</v>
      </c>
    </row>
    <row r="2776" spans="1:19" x14ac:dyDescent="0.3">
      <c r="A2776" t="s">
        <v>18448</v>
      </c>
      <c r="B2776" s="3">
        <v>45242</v>
      </c>
      <c r="C2776" t="s">
        <v>18449</v>
      </c>
      <c r="D2776" t="s">
        <v>30</v>
      </c>
      <c r="E2776" t="s">
        <v>14</v>
      </c>
      <c r="F2776" t="s">
        <v>44</v>
      </c>
      <c r="G2776">
        <v>2</v>
      </c>
      <c r="H2776" s="5">
        <v>468.4</v>
      </c>
      <c r="I2776" s="5">
        <v>0.14000000000000001</v>
      </c>
      <c r="J2776" s="5">
        <v>805.64799999999991</v>
      </c>
      <c r="K2776" s="5">
        <v>195.14689558875341</v>
      </c>
      <c r="L2776">
        <f>YEAR(SalesData[Order Date])</f>
        <v>2023</v>
      </c>
      <c r="M2776">
        <f>MONTH(SalesData[Order Date])</f>
        <v>11</v>
      </c>
      <c r="N2776" t="str">
        <f>TEXT(SalesData[[#This Row],[Order Date]], "mmmm")</f>
        <v>November</v>
      </c>
      <c r="O2776" s="7">
        <f>IF(SalesData[Sales]=0,0,SalesData[Profit]/SalesData[Sales])</f>
        <v>0.24222352142468354</v>
      </c>
      <c r="P2776" s="8">
        <f t="shared" si="43"/>
        <v>1.4944491887275836E-4</v>
      </c>
      <c r="Q2776" t="str">
        <f>IF(SalesData[[#This Row],[Discount]]&gt;0, "Yes", "No")</f>
        <v>Yes</v>
      </c>
      <c r="R2776" t="str">
        <f>TEXT(SalesData[[#This Row],[Order Date]],"mmm-yyyy")</f>
        <v>Nov-2023</v>
      </c>
      <c r="S2776">
        <f>YEAR(SalesData[[#This Row],[Order Date]])*100 + MONTH(SalesData[[#This Row],[Order Date]])</f>
        <v>202311</v>
      </c>
    </row>
    <row r="2777" spans="1:19" x14ac:dyDescent="0.3">
      <c r="A2777" t="s">
        <v>18537</v>
      </c>
      <c r="B2777" s="3">
        <v>45243</v>
      </c>
      <c r="C2777" t="s">
        <v>13244</v>
      </c>
      <c r="D2777" t="s">
        <v>23</v>
      </c>
      <c r="E2777" t="s">
        <v>26</v>
      </c>
      <c r="F2777" t="s">
        <v>39</v>
      </c>
      <c r="G2777">
        <v>1</v>
      </c>
      <c r="H2777" s="5">
        <v>788.77</v>
      </c>
      <c r="I2777" s="5">
        <v>0.21</v>
      </c>
      <c r="J2777" s="5">
        <v>623.12829999999997</v>
      </c>
      <c r="K2777" s="5">
        <v>79.422527328256578</v>
      </c>
      <c r="L2777">
        <f>YEAR(SalesData[Order Date])</f>
        <v>2023</v>
      </c>
      <c r="M2777">
        <f>MONTH(SalesData[Order Date])</f>
        <v>11</v>
      </c>
      <c r="N2777" t="str">
        <f>TEXT(SalesData[[#This Row],[Order Date]], "mmmm")</f>
        <v>November</v>
      </c>
      <c r="O2777" s="7">
        <f>IF(SalesData[Sales]=0,0,SalesData[Profit]/SalesData[Sales])</f>
        <v>0.12745774398026311</v>
      </c>
      <c r="P2777" s="8">
        <f t="shared" si="43"/>
        <v>2.662373061855801E-4</v>
      </c>
      <c r="Q2777" t="str">
        <f>IF(SalesData[[#This Row],[Discount]]&gt;0, "Yes", "No")</f>
        <v>Yes</v>
      </c>
      <c r="R2777" t="str">
        <f>TEXT(SalesData[[#This Row],[Order Date]],"mmm-yyyy")</f>
        <v>Nov-2023</v>
      </c>
      <c r="S2777">
        <f>YEAR(SalesData[[#This Row],[Order Date]])*100 + MONTH(SalesData[[#This Row],[Order Date]])</f>
        <v>202311</v>
      </c>
    </row>
    <row r="2778" spans="1:19" x14ac:dyDescent="0.3">
      <c r="A2778" t="s">
        <v>18586</v>
      </c>
      <c r="B2778" s="3">
        <v>45238</v>
      </c>
      <c r="C2778" t="s">
        <v>18587</v>
      </c>
      <c r="D2778" t="s">
        <v>23</v>
      </c>
      <c r="E2778" t="s">
        <v>14</v>
      </c>
      <c r="F2778" t="s">
        <v>44</v>
      </c>
      <c r="G2778">
        <v>8</v>
      </c>
      <c r="H2778" s="5">
        <v>170.06</v>
      </c>
      <c r="I2778" s="5">
        <v>0.21</v>
      </c>
      <c r="J2778" s="5">
        <v>1074.7791999999999</v>
      </c>
      <c r="K2778" s="5">
        <v>76.421368265008823</v>
      </c>
      <c r="L2778">
        <f>YEAR(SalesData[Order Date])</f>
        <v>2023</v>
      </c>
      <c r="M2778">
        <f>MONTH(SalesData[Order Date])</f>
        <v>11</v>
      </c>
      <c r="N2778" t="str">
        <f>TEXT(SalesData[[#This Row],[Order Date]], "mmmm")</f>
        <v>November</v>
      </c>
      <c r="O2778" s="7">
        <f>IF(SalesData[Sales]=0,0,SalesData[Profit]/SalesData[Sales])</f>
        <v>7.1104249379787793E-2</v>
      </c>
      <c r="P2778" s="8">
        <f t="shared" si="43"/>
        <v>1.5435728566388332E-4</v>
      </c>
      <c r="Q2778" t="str">
        <f>IF(SalesData[[#This Row],[Discount]]&gt;0, "Yes", "No")</f>
        <v>Yes</v>
      </c>
      <c r="R2778" t="str">
        <f>TEXT(SalesData[[#This Row],[Order Date]],"mmm-yyyy")</f>
        <v>Nov-2023</v>
      </c>
      <c r="S2778">
        <f>YEAR(SalesData[[#This Row],[Order Date]])*100 + MONTH(SalesData[[#This Row],[Order Date]])</f>
        <v>202311</v>
      </c>
    </row>
    <row r="2779" spans="1:19" x14ac:dyDescent="0.3">
      <c r="A2779" t="s">
        <v>18647</v>
      </c>
      <c r="B2779" s="3">
        <v>45239</v>
      </c>
      <c r="C2779" t="s">
        <v>18648</v>
      </c>
      <c r="D2779" t="s">
        <v>13</v>
      </c>
      <c r="E2779" t="s">
        <v>14</v>
      </c>
      <c r="F2779" t="s">
        <v>31</v>
      </c>
      <c r="G2779">
        <v>7</v>
      </c>
      <c r="H2779" s="5">
        <v>19.46</v>
      </c>
      <c r="I2779" s="5">
        <v>0.02</v>
      </c>
      <c r="J2779" s="5">
        <v>133.4956</v>
      </c>
      <c r="K2779" s="5">
        <v>24.556125223654838</v>
      </c>
      <c r="L2779">
        <f>YEAR(SalesData[Order Date])</f>
        <v>2023</v>
      </c>
      <c r="M2779">
        <f>MONTH(SalesData[Order Date])</f>
        <v>11</v>
      </c>
      <c r="N2779" t="str">
        <f>TEXT(SalesData[[#This Row],[Order Date]], "mmmm")</f>
        <v>November</v>
      </c>
      <c r="O2779" s="7">
        <f>IF(SalesData[Sales]=0,0,SalesData[Profit]/SalesData[Sales])</f>
        <v>0.18394707558642262</v>
      </c>
      <c r="P2779" s="8">
        <f t="shared" si="43"/>
        <v>1.4682131845543972E-4</v>
      </c>
      <c r="Q2779" t="str">
        <f>IF(SalesData[[#This Row],[Discount]]&gt;0, "Yes", "No")</f>
        <v>Yes</v>
      </c>
      <c r="R2779" t="str">
        <f>TEXT(SalesData[[#This Row],[Order Date]],"mmm-yyyy")</f>
        <v>Nov-2023</v>
      </c>
      <c r="S2779">
        <f>YEAR(SalesData[[#This Row],[Order Date]])*100 + MONTH(SalesData[[#This Row],[Order Date]])</f>
        <v>202311</v>
      </c>
    </row>
    <row r="2780" spans="1:19" x14ac:dyDescent="0.3">
      <c r="A2780" t="s">
        <v>18657</v>
      </c>
      <c r="B2780" s="3">
        <v>45232</v>
      </c>
      <c r="C2780" t="s">
        <v>18658</v>
      </c>
      <c r="D2780" t="s">
        <v>13</v>
      </c>
      <c r="E2780" t="s">
        <v>14</v>
      </c>
      <c r="F2780" t="s">
        <v>15</v>
      </c>
      <c r="G2780">
        <v>4</v>
      </c>
      <c r="H2780" s="5">
        <v>753.07</v>
      </c>
      <c r="I2780" s="5">
        <v>0.28000000000000003</v>
      </c>
      <c r="J2780" s="5">
        <v>2168.8416000000002</v>
      </c>
      <c r="K2780" s="5">
        <v>168.3406072036116</v>
      </c>
      <c r="L2780">
        <f>YEAR(SalesData[Order Date])</f>
        <v>2023</v>
      </c>
      <c r="M2780">
        <f>MONTH(SalesData[Order Date])</f>
        <v>11</v>
      </c>
      <c r="N2780" t="str">
        <f>TEXT(SalesData[[#This Row],[Order Date]], "mmmm")</f>
        <v>November</v>
      </c>
      <c r="O2780" s="7">
        <f>IF(SalesData[Sales]=0,0,SalesData[Profit]/SalesData[Sales])</f>
        <v>7.7617750970661745E-2</v>
      </c>
      <c r="P2780" s="8">
        <f t="shared" si="43"/>
        <v>9.2952846348944989E-5</v>
      </c>
      <c r="Q2780" t="str">
        <f>IF(SalesData[[#This Row],[Discount]]&gt;0, "Yes", "No")</f>
        <v>Yes</v>
      </c>
      <c r="R2780" t="str">
        <f>TEXT(SalesData[[#This Row],[Order Date]],"mmm-yyyy")</f>
        <v>Nov-2023</v>
      </c>
      <c r="S2780">
        <f>YEAR(SalesData[[#This Row],[Order Date]])*100 + MONTH(SalesData[[#This Row],[Order Date]])</f>
        <v>202311</v>
      </c>
    </row>
    <row r="2781" spans="1:19" x14ac:dyDescent="0.3">
      <c r="A2781" t="s">
        <v>18669</v>
      </c>
      <c r="B2781" s="3">
        <v>45251</v>
      </c>
      <c r="C2781" t="s">
        <v>18670</v>
      </c>
      <c r="D2781" t="s">
        <v>30</v>
      </c>
      <c r="E2781" t="s">
        <v>19</v>
      </c>
      <c r="F2781" t="s">
        <v>15</v>
      </c>
      <c r="G2781">
        <v>9</v>
      </c>
      <c r="H2781" s="5">
        <v>977.79</v>
      </c>
      <c r="I2781" s="5">
        <v>0.24</v>
      </c>
      <c r="J2781" s="5">
        <v>6688.0836000000008</v>
      </c>
      <c r="K2781" s="5">
        <v>1788.2932300568291</v>
      </c>
      <c r="L2781">
        <f>YEAR(SalesData[Order Date])</f>
        <v>2023</v>
      </c>
      <c r="M2781">
        <f>MONTH(SalesData[Order Date])</f>
        <v>11</v>
      </c>
      <c r="N2781" t="str">
        <f>TEXT(SalesData[[#This Row],[Order Date]], "mmmm")</f>
        <v>November</v>
      </c>
      <c r="O2781" s="7">
        <f>IF(SalesData[Sales]=0,0,SalesData[Profit]/SalesData[Sales])</f>
        <v>0.26738499950222344</v>
      </c>
      <c r="P2781" s="8">
        <f t="shared" si="43"/>
        <v>2.727238636789767E-5</v>
      </c>
      <c r="Q2781" t="str">
        <f>IF(SalesData[[#This Row],[Discount]]&gt;0, "Yes", "No")</f>
        <v>Yes</v>
      </c>
      <c r="R2781" t="str">
        <f>TEXT(SalesData[[#This Row],[Order Date]],"mmm-yyyy")</f>
        <v>Nov-2023</v>
      </c>
      <c r="S2781">
        <f>YEAR(SalesData[[#This Row],[Order Date]])*100 + MONTH(SalesData[[#This Row],[Order Date]])</f>
        <v>202311</v>
      </c>
    </row>
    <row r="2782" spans="1:19" x14ac:dyDescent="0.3">
      <c r="A2782" t="s">
        <v>18677</v>
      </c>
      <c r="B2782" s="3">
        <v>45248</v>
      </c>
      <c r="C2782" t="s">
        <v>3018</v>
      </c>
      <c r="D2782" t="s">
        <v>18</v>
      </c>
      <c r="E2782" t="s">
        <v>14</v>
      </c>
      <c r="F2782" t="s">
        <v>39</v>
      </c>
      <c r="G2782">
        <v>4</v>
      </c>
      <c r="H2782" s="5">
        <v>710.93</v>
      </c>
      <c r="I2782" s="5">
        <v>0.08</v>
      </c>
      <c r="J2782" s="5">
        <v>2616.2224000000001</v>
      </c>
      <c r="K2782" s="5">
        <v>414.60926490199091</v>
      </c>
      <c r="L2782">
        <f>YEAR(SalesData[Order Date])</f>
        <v>2023</v>
      </c>
      <c r="M2782">
        <f>MONTH(SalesData[Order Date])</f>
        <v>11</v>
      </c>
      <c r="N2782" t="str">
        <f>TEXT(SalesData[[#This Row],[Order Date]], "mmmm")</f>
        <v>November</v>
      </c>
      <c r="O2782" s="7">
        <f>IF(SalesData[Sales]=0,0,SalesData[Profit]/SalesData[Sales])</f>
        <v>0.15847630725200995</v>
      </c>
      <c r="P2782" s="8">
        <f t="shared" si="43"/>
        <v>2.8132164910750709E-5</v>
      </c>
      <c r="Q2782" t="str">
        <f>IF(SalesData[[#This Row],[Discount]]&gt;0, "Yes", "No")</f>
        <v>Yes</v>
      </c>
      <c r="R2782" t="str">
        <f>TEXT(SalesData[[#This Row],[Order Date]],"mmm-yyyy")</f>
        <v>Nov-2023</v>
      </c>
      <c r="S2782">
        <f>YEAR(SalesData[[#This Row],[Order Date]])*100 + MONTH(SalesData[[#This Row],[Order Date]])</f>
        <v>202311</v>
      </c>
    </row>
    <row r="2783" spans="1:19" x14ac:dyDescent="0.3">
      <c r="A2783" t="s">
        <v>18684</v>
      </c>
      <c r="B2783" s="3">
        <v>45235</v>
      </c>
      <c r="C2783" t="s">
        <v>7243</v>
      </c>
      <c r="D2783" t="s">
        <v>18</v>
      </c>
      <c r="E2783" t="s">
        <v>26</v>
      </c>
      <c r="F2783" t="s">
        <v>39</v>
      </c>
      <c r="G2783">
        <v>1</v>
      </c>
      <c r="H2783" s="5">
        <v>490.05</v>
      </c>
      <c r="I2783" s="5">
        <v>0.26</v>
      </c>
      <c r="J2783" s="5">
        <v>362.637</v>
      </c>
      <c r="K2783" s="5">
        <v>95.632779571527792</v>
      </c>
      <c r="L2783">
        <f>YEAR(SalesData[Order Date])</f>
        <v>2023</v>
      </c>
      <c r="M2783">
        <f>MONTH(SalesData[Order Date])</f>
        <v>11</v>
      </c>
      <c r="N2783" t="str">
        <f>TEXT(SalesData[[#This Row],[Order Date]], "mmmm")</f>
        <v>November</v>
      </c>
      <c r="O2783" s="7">
        <f>IF(SalesData[Sales]=0,0,SalesData[Profit]/SalesData[Sales])</f>
        <v>0.26371489829092948</v>
      </c>
      <c r="P2783" s="8">
        <f t="shared" si="43"/>
        <v>5.3055810631568205E-4</v>
      </c>
      <c r="Q2783" t="str">
        <f>IF(SalesData[[#This Row],[Discount]]&gt;0, "Yes", "No")</f>
        <v>Yes</v>
      </c>
      <c r="R2783" t="str">
        <f>TEXT(SalesData[[#This Row],[Order Date]],"mmm-yyyy")</f>
        <v>Nov-2023</v>
      </c>
      <c r="S2783">
        <f>YEAR(SalesData[[#This Row],[Order Date]])*100 + MONTH(SalesData[[#This Row],[Order Date]])</f>
        <v>202311</v>
      </c>
    </row>
    <row r="2784" spans="1:19" x14ac:dyDescent="0.3">
      <c r="A2784" t="s">
        <v>18706</v>
      </c>
      <c r="B2784" s="3">
        <v>45231</v>
      </c>
      <c r="C2784" t="s">
        <v>18707</v>
      </c>
      <c r="D2784" t="s">
        <v>23</v>
      </c>
      <c r="E2784" t="s">
        <v>26</v>
      </c>
      <c r="F2784" t="s">
        <v>31</v>
      </c>
      <c r="G2784">
        <v>2</v>
      </c>
      <c r="H2784" s="5">
        <v>634.61</v>
      </c>
      <c r="I2784" s="5">
        <v>0.18</v>
      </c>
      <c r="J2784" s="5">
        <v>1040.7603999999999</v>
      </c>
      <c r="K2784" s="5">
        <v>291.58242026257932</v>
      </c>
      <c r="L2784">
        <f>YEAR(SalesData[Order Date])</f>
        <v>2023</v>
      </c>
      <c r="M2784">
        <f>MONTH(SalesData[Order Date])</f>
        <v>11</v>
      </c>
      <c r="N2784" t="str">
        <f>TEXT(SalesData[[#This Row],[Order Date]], "mmmm")</f>
        <v>November</v>
      </c>
      <c r="O2784" s="7">
        <f>IF(SalesData[Sales]=0,0,SalesData[Profit]/SalesData[Sales])</f>
        <v>0.2801628696312613</v>
      </c>
      <c r="P2784" s="8">
        <f t="shared" si="43"/>
        <v>1.4181938513417689E-4</v>
      </c>
      <c r="Q2784" t="str">
        <f>IF(SalesData[[#This Row],[Discount]]&gt;0, "Yes", "No")</f>
        <v>Yes</v>
      </c>
      <c r="R2784" t="str">
        <f>TEXT(SalesData[[#This Row],[Order Date]],"mmm-yyyy")</f>
        <v>Nov-2023</v>
      </c>
      <c r="S2784">
        <f>YEAR(SalesData[[#This Row],[Order Date]])*100 + MONTH(SalesData[[#This Row],[Order Date]])</f>
        <v>202311</v>
      </c>
    </row>
    <row r="2785" spans="1:19" x14ac:dyDescent="0.3">
      <c r="A2785" t="s">
        <v>18736</v>
      </c>
      <c r="B2785" s="3">
        <v>45252</v>
      </c>
      <c r="C2785" t="s">
        <v>18737</v>
      </c>
      <c r="D2785" t="s">
        <v>13</v>
      </c>
      <c r="E2785" t="s">
        <v>19</v>
      </c>
      <c r="F2785" t="s">
        <v>53</v>
      </c>
      <c r="G2785">
        <v>8</v>
      </c>
      <c r="H2785" s="5">
        <v>26.88</v>
      </c>
      <c r="I2785" s="5">
        <v>0.22</v>
      </c>
      <c r="J2785" s="5">
        <v>167.7312</v>
      </c>
      <c r="K2785" s="5">
        <v>37.161495631275351</v>
      </c>
      <c r="L2785">
        <f>YEAR(SalesData[Order Date])</f>
        <v>2023</v>
      </c>
      <c r="M2785">
        <f>MONTH(SalesData[Order Date])</f>
        <v>11</v>
      </c>
      <c r="N2785" t="str">
        <f>TEXT(SalesData[[#This Row],[Order Date]], "mmmm")</f>
        <v>November</v>
      </c>
      <c r="O2785" s="7">
        <f>IF(SalesData[Sales]=0,0,SalesData[Profit]/SalesData[Sales])</f>
        <v>0.22155386494149776</v>
      </c>
      <c r="P2785" s="8">
        <f t="shared" si="43"/>
        <v>1.0230654761904762E-3</v>
      </c>
      <c r="Q2785" t="str">
        <f>IF(SalesData[[#This Row],[Discount]]&gt;0, "Yes", "No")</f>
        <v>Yes</v>
      </c>
      <c r="R2785" t="str">
        <f>TEXT(SalesData[[#This Row],[Order Date]],"mmm-yyyy")</f>
        <v>Nov-2023</v>
      </c>
      <c r="S2785">
        <f>YEAR(SalesData[[#This Row],[Order Date]])*100 + MONTH(SalesData[[#This Row],[Order Date]])</f>
        <v>202311</v>
      </c>
    </row>
    <row r="2786" spans="1:19" x14ac:dyDescent="0.3">
      <c r="A2786" t="s">
        <v>18748</v>
      </c>
      <c r="B2786" s="3">
        <v>45231</v>
      </c>
      <c r="C2786" t="s">
        <v>18749</v>
      </c>
      <c r="D2786" t="s">
        <v>13</v>
      </c>
      <c r="E2786" t="s">
        <v>14</v>
      </c>
      <c r="F2786" t="s">
        <v>27</v>
      </c>
      <c r="G2786">
        <v>8</v>
      </c>
      <c r="H2786" s="5">
        <v>805.32</v>
      </c>
      <c r="I2786" s="5">
        <v>0.12</v>
      </c>
      <c r="J2786" s="5">
        <v>5669.4528</v>
      </c>
      <c r="K2786" s="5">
        <v>529.02231380034993</v>
      </c>
      <c r="L2786">
        <f>YEAR(SalesData[Order Date])</f>
        <v>2023</v>
      </c>
      <c r="M2786">
        <f>MONTH(SalesData[Order Date])</f>
        <v>11</v>
      </c>
      <c r="N2786" t="str">
        <f>TEXT(SalesData[[#This Row],[Order Date]], "mmmm")</f>
        <v>November</v>
      </c>
      <c r="O2786" s="7">
        <f>IF(SalesData[Sales]=0,0,SalesData[Profit]/SalesData[Sales])</f>
        <v>9.331100063137486E-2</v>
      </c>
      <c r="P2786" s="8">
        <f t="shared" si="43"/>
        <v>1.862613619430785E-5</v>
      </c>
      <c r="Q2786" t="str">
        <f>IF(SalesData[[#This Row],[Discount]]&gt;0, "Yes", "No")</f>
        <v>Yes</v>
      </c>
      <c r="R2786" t="str">
        <f>TEXT(SalesData[[#This Row],[Order Date]],"mmm-yyyy")</f>
        <v>Nov-2023</v>
      </c>
      <c r="S2786">
        <f>YEAR(SalesData[[#This Row],[Order Date]])*100 + MONTH(SalesData[[#This Row],[Order Date]])</f>
        <v>202311</v>
      </c>
    </row>
    <row r="2787" spans="1:19" x14ac:dyDescent="0.3">
      <c r="A2787" t="s">
        <v>18871</v>
      </c>
      <c r="B2787" s="3">
        <v>45251</v>
      </c>
      <c r="C2787" t="s">
        <v>18872</v>
      </c>
      <c r="D2787" t="s">
        <v>23</v>
      </c>
      <c r="E2787" t="s">
        <v>19</v>
      </c>
      <c r="F2787" t="s">
        <v>53</v>
      </c>
      <c r="G2787">
        <v>9</v>
      </c>
      <c r="H2787" s="5">
        <v>128.25</v>
      </c>
      <c r="I2787" s="5">
        <v>0.16</v>
      </c>
      <c r="J2787" s="5">
        <v>969.56999999999994</v>
      </c>
      <c r="K2787" s="5">
        <v>280.75501076387081</v>
      </c>
      <c r="L2787">
        <f>YEAR(SalesData[Order Date])</f>
        <v>2023</v>
      </c>
      <c r="M2787">
        <f>MONTH(SalesData[Order Date])</f>
        <v>11</v>
      </c>
      <c r="N2787" t="str">
        <f>TEXT(SalesData[[#This Row],[Order Date]], "mmmm")</f>
        <v>November</v>
      </c>
      <c r="O2787" s="7">
        <f>IF(SalesData[Sales]=0,0,SalesData[Profit]/SalesData[Sales])</f>
        <v>0.28956651996644989</v>
      </c>
      <c r="P2787" s="8">
        <f t="shared" si="43"/>
        <v>1.3861815031405674E-4</v>
      </c>
      <c r="Q2787" t="str">
        <f>IF(SalesData[[#This Row],[Discount]]&gt;0, "Yes", "No")</f>
        <v>Yes</v>
      </c>
      <c r="R2787" t="str">
        <f>TEXT(SalesData[[#This Row],[Order Date]],"mmm-yyyy")</f>
        <v>Nov-2023</v>
      </c>
      <c r="S2787">
        <f>YEAR(SalesData[[#This Row],[Order Date]])*100 + MONTH(SalesData[[#This Row],[Order Date]])</f>
        <v>202311</v>
      </c>
    </row>
    <row r="2788" spans="1:19" x14ac:dyDescent="0.3">
      <c r="A2788" t="s">
        <v>18873</v>
      </c>
      <c r="B2788" s="3">
        <v>45250</v>
      </c>
      <c r="C2788" t="s">
        <v>18874</v>
      </c>
      <c r="D2788" t="s">
        <v>30</v>
      </c>
      <c r="E2788" t="s">
        <v>26</v>
      </c>
      <c r="F2788" t="s">
        <v>15</v>
      </c>
      <c r="G2788">
        <v>4</v>
      </c>
      <c r="H2788" s="5">
        <v>834.64</v>
      </c>
      <c r="I2788" s="5">
        <v>0.28000000000000003</v>
      </c>
      <c r="J2788" s="5">
        <v>2403.7631999999999</v>
      </c>
      <c r="K2788" s="5">
        <v>266.56083454291053</v>
      </c>
      <c r="L2788">
        <f>YEAR(SalesData[Order Date])</f>
        <v>2023</v>
      </c>
      <c r="M2788">
        <f>MONTH(SalesData[Order Date])</f>
        <v>11</v>
      </c>
      <c r="N2788" t="str">
        <f>TEXT(SalesData[[#This Row],[Order Date]], "mmmm")</f>
        <v>November</v>
      </c>
      <c r="O2788" s="7">
        <f>IF(SalesData[Sales]=0,0,SalesData[Profit]/SalesData[Sales])</f>
        <v>0.11089313395883195</v>
      </c>
      <c r="P2788" s="8">
        <f t="shared" si="43"/>
        <v>8.3868494201092691E-5</v>
      </c>
      <c r="Q2788" t="str">
        <f>IF(SalesData[[#This Row],[Discount]]&gt;0, "Yes", "No")</f>
        <v>Yes</v>
      </c>
      <c r="R2788" t="str">
        <f>TEXT(SalesData[[#This Row],[Order Date]],"mmm-yyyy")</f>
        <v>Nov-2023</v>
      </c>
      <c r="S2788">
        <f>YEAR(SalesData[[#This Row],[Order Date]])*100 + MONTH(SalesData[[#This Row],[Order Date]])</f>
        <v>202311</v>
      </c>
    </row>
    <row r="2789" spans="1:19" x14ac:dyDescent="0.3">
      <c r="A2789" t="s">
        <v>18888</v>
      </c>
      <c r="B2789" s="3">
        <v>45249</v>
      </c>
      <c r="C2789" t="s">
        <v>18889</v>
      </c>
      <c r="D2789" t="s">
        <v>18</v>
      </c>
      <c r="E2789" t="s">
        <v>19</v>
      </c>
      <c r="F2789" t="s">
        <v>27</v>
      </c>
      <c r="G2789">
        <v>2</v>
      </c>
      <c r="H2789" s="5">
        <v>341.87</v>
      </c>
      <c r="I2789" s="5">
        <v>0.22</v>
      </c>
      <c r="J2789" s="5">
        <v>533.31720000000007</v>
      </c>
      <c r="K2789" s="5">
        <v>37.918015791710253</v>
      </c>
      <c r="L2789">
        <f>YEAR(SalesData[Order Date])</f>
        <v>2023</v>
      </c>
      <c r="M2789">
        <f>MONTH(SalesData[Order Date])</f>
        <v>11</v>
      </c>
      <c r="N2789" t="str">
        <f>TEXT(SalesData[[#This Row],[Order Date]], "mmmm")</f>
        <v>November</v>
      </c>
      <c r="O2789" s="7">
        <f>IF(SalesData[Sales]=0,0,SalesData[Profit]/SalesData[Sales])</f>
        <v>7.1098430336974411E-2</v>
      </c>
      <c r="P2789" s="8">
        <f t="shared" si="43"/>
        <v>3.2175973323193027E-4</v>
      </c>
      <c r="Q2789" t="str">
        <f>IF(SalesData[[#This Row],[Discount]]&gt;0, "Yes", "No")</f>
        <v>Yes</v>
      </c>
      <c r="R2789" t="str">
        <f>TEXT(SalesData[[#This Row],[Order Date]],"mmm-yyyy")</f>
        <v>Nov-2023</v>
      </c>
      <c r="S2789">
        <f>YEAR(SalesData[[#This Row],[Order Date]])*100 + MONTH(SalesData[[#This Row],[Order Date]])</f>
        <v>202311</v>
      </c>
    </row>
    <row r="2790" spans="1:19" x14ac:dyDescent="0.3">
      <c r="A2790" t="s">
        <v>18926</v>
      </c>
      <c r="B2790" s="3">
        <v>45246</v>
      </c>
      <c r="C2790" t="s">
        <v>10237</v>
      </c>
      <c r="D2790" t="s">
        <v>18</v>
      </c>
      <c r="E2790" t="s">
        <v>19</v>
      </c>
      <c r="F2790" t="s">
        <v>15</v>
      </c>
      <c r="G2790">
        <v>7</v>
      </c>
      <c r="H2790" s="5">
        <v>627.39</v>
      </c>
      <c r="I2790" s="5">
        <v>0.19</v>
      </c>
      <c r="J2790" s="5">
        <v>3557.3013000000001</v>
      </c>
      <c r="K2790" s="5">
        <v>296.32211548103038</v>
      </c>
      <c r="L2790">
        <f>YEAR(SalesData[Order Date])</f>
        <v>2023</v>
      </c>
      <c r="M2790">
        <f>MONTH(SalesData[Order Date])</f>
        <v>11</v>
      </c>
      <c r="N2790" t="str">
        <f>TEXT(SalesData[[#This Row],[Order Date]], "mmmm")</f>
        <v>November</v>
      </c>
      <c r="O2790" s="7">
        <f>IF(SalesData[Sales]=0,0,SalesData[Profit]/SalesData[Sales])</f>
        <v>8.3299695609430208E-2</v>
      </c>
      <c r="P2790" s="8">
        <f t="shared" si="43"/>
        <v>4.3263133207187152E-5</v>
      </c>
      <c r="Q2790" t="str">
        <f>IF(SalesData[[#This Row],[Discount]]&gt;0, "Yes", "No")</f>
        <v>Yes</v>
      </c>
      <c r="R2790" t="str">
        <f>TEXT(SalesData[[#This Row],[Order Date]],"mmm-yyyy")</f>
        <v>Nov-2023</v>
      </c>
      <c r="S2790">
        <f>YEAR(SalesData[[#This Row],[Order Date]])*100 + MONTH(SalesData[[#This Row],[Order Date]])</f>
        <v>202311</v>
      </c>
    </row>
    <row r="2791" spans="1:19" x14ac:dyDescent="0.3">
      <c r="A2791" t="s">
        <v>18933</v>
      </c>
      <c r="B2791" s="3">
        <v>45252</v>
      </c>
      <c r="C2791" t="s">
        <v>18934</v>
      </c>
      <c r="D2791" t="s">
        <v>30</v>
      </c>
      <c r="E2791" t="s">
        <v>19</v>
      </c>
      <c r="F2791" t="s">
        <v>34</v>
      </c>
      <c r="G2791">
        <v>1</v>
      </c>
      <c r="H2791" s="5">
        <v>716.23</v>
      </c>
      <c r="I2791" s="5">
        <v>0.28999999999999998</v>
      </c>
      <c r="J2791" s="5">
        <v>508.52330000000001</v>
      </c>
      <c r="K2791" s="5">
        <v>47.968124192999838</v>
      </c>
      <c r="L2791">
        <f>YEAR(SalesData[Order Date])</f>
        <v>2023</v>
      </c>
      <c r="M2791">
        <f>MONTH(SalesData[Order Date])</f>
        <v>11</v>
      </c>
      <c r="N2791" t="str">
        <f>TEXT(SalesData[[#This Row],[Order Date]], "mmmm")</f>
        <v>November</v>
      </c>
      <c r="O2791" s="7">
        <f>IF(SalesData[Sales]=0,0,SalesData[Profit]/SalesData[Sales])</f>
        <v>9.4328272063442992E-2</v>
      </c>
      <c r="P2791" s="8">
        <f t="shared" si="43"/>
        <v>4.0489786800329498E-4</v>
      </c>
      <c r="Q2791" t="str">
        <f>IF(SalesData[[#This Row],[Discount]]&gt;0, "Yes", "No")</f>
        <v>Yes</v>
      </c>
      <c r="R2791" t="str">
        <f>TEXT(SalesData[[#This Row],[Order Date]],"mmm-yyyy")</f>
        <v>Nov-2023</v>
      </c>
      <c r="S2791">
        <f>YEAR(SalesData[[#This Row],[Order Date]])*100 + MONTH(SalesData[[#This Row],[Order Date]])</f>
        <v>202311</v>
      </c>
    </row>
    <row r="2792" spans="1:19" x14ac:dyDescent="0.3">
      <c r="A2792" t="s">
        <v>18948</v>
      </c>
      <c r="B2792" s="3">
        <v>45242</v>
      </c>
      <c r="C2792" t="s">
        <v>18949</v>
      </c>
      <c r="D2792" t="s">
        <v>23</v>
      </c>
      <c r="E2792" t="s">
        <v>19</v>
      </c>
      <c r="F2792" t="s">
        <v>34</v>
      </c>
      <c r="G2792">
        <v>3</v>
      </c>
      <c r="H2792" s="5">
        <v>823.86</v>
      </c>
      <c r="I2792" s="5">
        <v>0.14000000000000001</v>
      </c>
      <c r="J2792" s="5">
        <v>2125.5587999999998</v>
      </c>
      <c r="K2792" s="5">
        <v>514.73607164985924</v>
      </c>
      <c r="L2792">
        <f>YEAR(SalesData[Order Date])</f>
        <v>2023</v>
      </c>
      <c r="M2792">
        <f>MONTH(SalesData[Order Date])</f>
        <v>11</v>
      </c>
      <c r="N2792" t="str">
        <f>TEXT(SalesData[[#This Row],[Order Date]], "mmmm")</f>
        <v>November</v>
      </c>
      <c r="O2792" s="7">
        <f>IF(SalesData[Sales]=0,0,SalesData[Profit]/SalesData[Sales])</f>
        <v>0.24216505873648816</v>
      </c>
      <c r="P2792" s="8">
        <f t="shared" si="43"/>
        <v>5.6643928175499079E-5</v>
      </c>
      <c r="Q2792" t="str">
        <f>IF(SalesData[[#This Row],[Discount]]&gt;0, "Yes", "No")</f>
        <v>Yes</v>
      </c>
      <c r="R2792" t="str">
        <f>TEXT(SalesData[[#This Row],[Order Date]],"mmm-yyyy")</f>
        <v>Nov-2023</v>
      </c>
      <c r="S2792">
        <f>YEAR(SalesData[[#This Row],[Order Date]])*100 + MONTH(SalesData[[#This Row],[Order Date]])</f>
        <v>202311</v>
      </c>
    </row>
    <row r="2793" spans="1:19" x14ac:dyDescent="0.3">
      <c r="A2793" t="s">
        <v>18959</v>
      </c>
      <c r="B2793" s="3">
        <v>45257</v>
      </c>
      <c r="C2793" t="s">
        <v>18960</v>
      </c>
      <c r="D2793" t="s">
        <v>23</v>
      </c>
      <c r="E2793" t="s">
        <v>19</v>
      </c>
      <c r="F2793" t="s">
        <v>44</v>
      </c>
      <c r="G2793">
        <v>3</v>
      </c>
      <c r="H2793" s="5">
        <v>744.9</v>
      </c>
      <c r="I2793" s="5">
        <v>0.04</v>
      </c>
      <c r="J2793" s="5">
        <v>2145.3119999999999</v>
      </c>
      <c r="K2793" s="5">
        <v>173.7417745282321</v>
      </c>
      <c r="L2793">
        <f>YEAR(SalesData[Order Date])</f>
        <v>2023</v>
      </c>
      <c r="M2793">
        <f>MONTH(SalesData[Order Date])</f>
        <v>11</v>
      </c>
      <c r="N2793" t="str">
        <f>TEXT(SalesData[[#This Row],[Order Date]], "mmmm")</f>
        <v>November</v>
      </c>
      <c r="O2793" s="7">
        <f>IF(SalesData[Sales]=0,0,SalesData[Profit]/SalesData[Sales])</f>
        <v>8.0986716397536629E-2</v>
      </c>
      <c r="P2793" s="8">
        <f t="shared" si="43"/>
        <v>1.7899494339284916E-5</v>
      </c>
      <c r="Q2793" t="str">
        <f>IF(SalesData[[#This Row],[Discount]]&gt;0, "Yes", "No")</f>
        <v>Yes</v>
      </c>
      <c r="R2793" t="str">
        <f>TEXT(SalesData[[#This Row],[Order Date]],"mmm-yyyy")</f>
        <v>Nov-2023</v>
      </c>
      <c r="S2793">
        <f>YEAR(SalesData[[#This Row],[Order Date]])*100 + MONTH(SalesData[[#This Row],[Order Date]])</f>
        <v>202311</v>
      </c>
    </row>
    <row r="2794" spans="1:19" x14ac:dyDescent="0.3">
      <c r="A2794" t="s">
        <v>18961</v>
      </c>
      <c r="B2794" s="3">
        <v>45233</v>
      </c>
      <c r="C2794" t="s">
        <v>18962</v>
      </c>
      <c r="D2794" t="s">
        <v>30</v>
      </c>
      <c r="E2794" t="s">
        <v>26</v>
      </c>
      <c r="F2794" t="s">
        <v>91</v>
      </c>
      <c r="G2794">
        <v>9</v>
      </c>
      <c r="H2794" s="5">
        <v>368.44</v>
      </c>
      <c r="I2794" s="5">
        <v>0.21</v>
      </c>
      <c r="J2794" s="5">
        <v>2619.6084000000001</v>
      </c>
      <c r="K2794" s="5">
        <v>500.70265221395027</v>
      </c>
      <c r="L2794">
        <f>YEAR(SalesData[Order Date])</f>
        <v>2023</v>
      </c>
      <c r="M2794">
        <f>MONTH(SalesData[Order Date])</f>
        <v>11</v>
      </c>
      <c r="N2794" t="str">
        <f>TEXT(SalesData[[#This Row],[Order Date]], "mmmm")</f>
        <v>November</v>
      </c>
      <c r="O2794" s="7">
        <f>IF(SalesData[Sales]=0,0,SalesData[Profit]/SalesData[Sales])</f>
        <v>0.19113645085805583</v>
      </c>
      <c r="P2794" s="8">
        <f t="shared" si="43"/>
        <v>6.333007635797778E-5</v>
      </c>
      <c r="Q2794" t="str">
        <f>IF(SalesData[[#This Row],[Discount]]&gt;0, "Yes", "No")</f>
        <v>Yes</v>
      </c>
      <c r="R2794" t="str">
        <f>TEXT(SalesData[[#This Row],[Order Date]],"mmm-yyyy")</f>
        <v>Nov-2023</v>
      </c>
      <c r="S2794">
        <f>YEAR(SalesData[[#This Row],[Order Date]])*100 + MONTH(SalesData[[#This Row],[Order Date]])</f>
        <v>202311</v>
      </c>
    </row>
    <row r="2795" spans="1:19" x14ac:dyDescent="0.3">
      <c r="A2795" t="s">
        <v>18969</v>
      </c>
      <c r="B2795" s="3">
        <v>45238</v>
      </c>
      <c r="C2795" t="s">
        <v>18970</v>
      </c>
      <c r="D2795" t="s">
        <v>30</v>
      </c>
      <c r="E2795" t="s">
        <v>19</v>
      </c>
      <c r="F2795" t="s">
        <v>62</v>
      </c>
      <c r="G2795">
        <v>8</v>
      </c>
      <c r="H2795" s="5">
        <v>412.12</v>
      </c>
      <c r="I2795" s="5">
        <v>7.0000000000000007E-2</v>
      </c>
      <c r="J2795" s="5">
        <v>3066.1727999999998</v>
      </c>
      <c r="K2795" s="5">
        <v>867.17945787642043</v>
      </c>
      <c r="L2795">
        <f>YEAR(SalesData[Order Date])</f>
        <v>2023</v>
      </c>
      <c r="M2795">
        <f>MONTH(SalesData[Order Date])</f>
        <v>11</v>
      </c>
      <c r="N2795" t="str">
        <f>TEXT(SalesData[[#This Row],[Order Date]], "mmmm")</f>
        <v>November</v>
      </c>
      <c r="O2795" s="7">
        <f>IF(SalesData[Sales]=0,0,SalesData[Profit]/SalesData[Sales])</f>
        <v>0.28282145672821196</v>
      </c>
      <c r="P2795" s="8">
        <f t="shared" si="43"/>
        <v>2.1231680093176745E-5</v>
      </c>
      <c r="Q2795" t="str">
        <f>IF(SalesData[[#This Row],[Discount]]&gt;0, "Yes", "No")</f>
        <v>Yes</v>
      </c>
      <c r="R2795" t="str">
        <f>TEXT(SalesData[[#This Row],[Order Date]],"mmm-yyyy")</f>
        <v>Nov-2023</v>
      </c>
      <c r="S2795">
        <f>YEAR(SalesData[[#This Row],[Order Date]])*100 + MONTH(SalesData[[#This Row],[Order Date]])</f>
        <v>202311</v>
      </c>
    </row>
    <row r="2796" spans="1:19" x14ac:dyDescent="0.3">
      <c r="A2796" t="s">
        <v>18979</v>
      </c>
      <c r="B2796" s="3">
        <v>45240</v>
      </c>
      <c r="C2796" t="s">
        <v>18980</v>
      </c>
      <c r="D2796" t="s">
        <v>23</v>
      </c>
      <c r="E2796" t="s">
        <v>26</v>
      </c>
      <c r="F2796" t="s">
        <v>62</v>
      </c>
      <c r="G2796">
        <v>1</v>
      </c>
      <c r="H2796" s="5">
        <v>592.05999999999995</v>
      </c>
      <c r="I2796" s="5">
        <v>0.27</v>
      </c>
      <c r="J2796" s="5">
        <v>432.20379999999989</v>
      </c>
      <c r="K2796" s="5">
        <v>118.894148440221</v>
      </c>
      <c r="L2796">
        <f>YEAR(SalesData[Order Date])</f>
        <v>2023</v>
      </c>
      <c r="M2796">
        <f>MONTH(SalesData[Order Date])</f>
        <v>11</v>
      </c>
      <c r="N2796" t="str">
        <f>TEXT(SalesData[[#This Row],[Order Date]], "mmmm")</f>
        <v>November</v>
      </c>
      <c r="O2796" s="7">
        <f>IF(SalesData[Sales]=0,0,SalesData[Profit]/SalesData[Sales])</f>
        <v>0.27508816081723725</v>
      </c>
      <c r="P2796" s="8">
        <f t="shared" si="43"/>
        <v>4.5603486133162188E-4</v>
      </c>
      <c r="Q2796" t="str">
        <f>IF(SalesData[[#This Row],[Discount]]&gt;0, "Yes", "No")</f>
        <v>Yes</v>
      </c>
      <c r="R2796" t="str">
        <f>TEXT(SalesData[[#This Row],[Order Date]],"mmm-yyyy")</f>
        <v>Nov-2023</v>
      </c>
      <c r="S2796">
        <f>YEAR(SalesData[[#This Row],[Order Date]])*100 + MONTH(SalesData[[#This Row],[Order Date]])</f>
        <v>202311</v>
      </c>
    </row>
    <row r="2797" spans="1:19" x14ac:dyDescent="0.3">
      <c r="A2797" t="s">
        <v>18981</v>
      </c>
      <c r="B2797" s="3">
        <v>45240</v>
      </c>
      <c r="C2797" t="s">
        <v>18982</v>
      </c>
      <c r="D2797" t="s">
        <v>18</v>
      </c>
      <c r="E2797" t="s">
        <v>19</v>
      </c>
      <c r="F2797" t="s">
        <v>20</v>
      </c>
      <c r="G2797">
        <v>1</v>
      </c>
      <c r="H2797" s="5">
        <v>439.32</v>
      </c>
      <c r="I2797" s="5">
        <v>0.18</v>
      </c>
      <c r="J2797" s="5">
        <v>360.24239999999998</v>
      </c>
      <c r="K2797" s="5">
        <v>39.450168089223077</v>
      </c>
      <c r="L2797">
        <f>YEAR(SalesData[Order Date])</f>
        <v>2023</v>
      </c>
      <c r="M2797">
        <f>MONTH(SalesData[Order Date])</f>
        <v>11</v>
      </c>
      <c r="N2797" t="str">
        <f>TEXT(SalesData[[#This Row],[Order Date]], "mmmm")</f>
        <v>November</v>
      </c>
      <c r="O2797" s="7">
        <f>IF(SalesData[Sales]=0,0,SalesData[Profit]/SalesData[Sales])</f>
        <v>0.10951006347177089</v>
      </c>
      <c r="P2797" s="8">
        <f t="shared" si="43"/>
        <v>4.0972411909314397E-4</v>
      </c>
      <c r="Q2797" t="str">
        <f>IF(SalesData[[#This Row],[Discount]]&gt;0, "Yes", "No")</f>
        <v>Yes</v>
      </c>
      <c r="R2797" t="str">
        <f>TEXT(SalesData[[#This Row],[Order Date]],"mmm-yyyy")</f>
        <v>Nov-2023</v>
      </c>
      <c r="S2797">
        <f>YEAR(SalesData[[#This Row],[Order Date]])*100 + MONTH(SalesData[[#This Row],[Order Date]])</f>
        <v>202311</v>
      </c>
    </row>
    <row r="2798" spans="1:19" x14ac:dyDescent="0.3">
      <c r="A2798" t="s">
        <v>18983</v>
      </c>
      <c r="B2798" s="3">
        <v>45256</v>
      </c>
      <c r="C2798" t="s">
        <v>18984</v>
      </c>
      <c r="D2798" t="s">
        <v>18</v>
      </c>
      <c r="E2798" t="s">
        <v>26</v>
      </c>
      <c r="F2798" t="s">
        <v>15</v>
      </c>
      <c r="G2798">
        <v>6</v>
      </c>
      <c r="H2798" s="5">
        <v>666.68</v>
      </c>
      <c r="I2798" s="5">
        <v>0.25</v>
      </c>
      <c r="J2798" s="5">
        <v>3000.06</v>
      </c>
      <c r="K2798" s="5">
        <v>195.22015793509919</v>
      </c>
      <c r="L2798">
        <f>YEAR(SalesData[Order Date])</f>
        <v>2023</v>
      </c>
      <c r="M2798">
        <f>MONTH(SalesData[Order Date])</f>
        <v>11</v>
      </c>
      <c r="N2798" t="str">
        <f>TEXT(SalesData[[#This Row],[Order Date]], "mmmm")</f>
        <v>November</v>
      </c>
      <c r="O2798" s="7">
        <f>IF(SalesData[Sales]=0,0,SalesData[Profit]/SalesData[Sales])</f>
        <v>6.5072084536675665E-2</v>
      </c>
      <c r="P2798" s="8">
        <f t="shared" si="43"/>
        <v>6.2498750024999502E-5</v>
      </c>
      <c r="Q2798" t="str">
        <f>IF(SalesData[[#This Row],[Discount]]&gt;0, "Yes", "No")</f>
        <v>Yes</v>
      </c>
      <c r="R2798" t="str">
        <f>TEXT(SalesData[[#This Row],[Order Date]],"mmm-yyyy")</f>
        <v>Nov-2023</v>
      </c>
      <c r="S2798">
        <f>YEAR(SalesData[[#This Row],[Order Date]])*100 + MONTH(SalesData[[#This Row],[Order Date]])</f>
        <v>202311</v>
      </c>
    </row>
    <row r="2799" spans="1:19" x14ac:dyDescent="0.3">
      <c r="A2799" t="s">
        <v>19015</v>
      </c>
      <c r="B2799" s="3">
        <v>45249</v>
      </c>
      <c r="C2799" t="s">
        <v>19016</v>
      </c>
      <c r="D2799" t="s">
        <v>30</v>
      </c>
      <c r="E2799" t="s">
        <v>19</v>
      </c>
      <c r="F2799" t="s">
        <v>27</v>
      </c>
      <c r="G2799">
        <v>4</v>
      </c>
      <c r="H2799" s="5">
        <v>339.24</v>
      </c>
      <c r="I2799" s="5">
        <v>0.12</v>
      </c>
      <c r="J2799" s="5">
        <v>1194.1248000000001</v>
      </c>
      <c r="K2799" s="5">
        <v>64.554989220310745</v>
      </c>
      <c r="L2799">
        <f>YEAR(SalesData[Order Date])</f>
        <v>2023</v>
      </c>
      <c r="M2799">
        <f>MONTH(SalesData[Order Date])</f>
        <v>11</v>
      </c>
      <c r="N2799" t="str">
        <f>TEXT(SalesData[[#This Row],[Order Date]], "mmmm")</f>
        <v>November</v>
      </c>
      <c r="O2799" s="7">
        <f>IF(SalesData[Sales]=0,0,SalesData[Profit]/SalesData[Sales])</f>
        <v>5.4060504580685988E-2</v>
      </c>
      <c r="P2799" s="8">
        <f t="shared" si="43"/>
        <v>8.8432967810399716E-5</v>
      </c>
      <c r="Q2799" t="str">
        <f>IF(SalesData[[#This Row],[Discount]]&gt;0, "Yes", "No")</f>
        <v>Yes</v>
      </c>
      <c r="R2799" t="str">
        <f>TEXT(SalesData[[#This Row],[Order Date]],"mmm-yyyy")</f>
        <v>Nov-2023</v>
      </c>
      <c r="S2799">
        <f>YEAR(SalesData[[#This Row],[Order Date]])*100 + MONTH(SalesData[[#This Row],[Order Date]])</f>
        <v>202311</v>
      </c>
    </row>
    <row r="2800" spans="1:19" x14ac:dyDescent="0.3">
      <c r="A2800" t="s">
        <v>19025</v>
      </c>
      <c r="B2800" s="3">
        <v>45248</v>
      </c>
      <c r="C2800" t="s">
        <v>19026</v>
      </c>
      <c r="D2800" t="s">
        <v>30</v>
      </c>
      <c r="E2800" t="s">
        <v>26</v>
      </c>
      <c r="F2800" t="s">
        <v>44</v>
      </c>
      <c r="G2800">
        <v>9</v>
      </c>
      <c r="H2800" s="5">
        <v>138.59</v>
      </c>
      <c r="I2800" s="5">
        <v>0.11</v>
      </c>
      <c r="J2800" s="5">
        <v>1110.1059</v>
      </c>
      <c r="K2800" s="5">
        <v>233.21188533858481</v>
      </c>
      <c r="L2800">
        <f>YEAR(SalesData[Order Date])</f>
        <v>2023</v>
      </c>
      <c r="M2800">
        <f>MONTH(SalesData[Order Date])</f>
        <v>11</v>
      </c>
      <c r="N2800" t="str">
        <f>TEXT(SalesData[[#This Row],[Order Date]], "mmmm")</f>
        <v>November</v>
      </c>
      <c r="O2800" s="7">
        <f>IF(SalesData[Sales]=0,0,SalesData[Profit]/SalesData[Sales])</f>
        <v>0.21008075476275265</v>
      </c>
      <c r="P2800" s="8">
        <f t="shared" si="43"/>
        <v>8.8189784416063373E-5</v>
      </c>
      <c r="Q2800" t="str">
        <f>IF(SalesData[[#This Row],[Discount]]&gt;0, "Yes", "No")</f>
        <v>Yes</v>
      </c>
      <c r="R2800" t="str">
        <f>TEXT(SalesData[[#This Row],[Order Date]],"mmm-yyyy")</f>
        <v>Nov-2023</v>
      </c>
      <c r="S2800">
        <f>YEAR(SalesData[[#This Row],[Order Date]])*100 + MONTH(SalesData[[#This Row],[Order Date]])</f>
        <v>202311</v>
      </c>
    </row>
    <row r="2801" spans="1:19" x14ac:dyDescent="0.3">
      <c r="A2801" t="s">
        <v>19039</v>
      </c>
      <c r="B2801" s="3">
        <v>45249</v>
      </c>
      <c r="C2801" t="s">
        <v>19040</v>
      </c>
      <c r="D2801" t="s">
        <v>13</v>
      </c>
      <c r="E2801" t="s">
        <v>19</v>
      </c>
      <c r="F2801" t="s">
        <v>39</v>
      </c>
      <c r="G2801">
        <v>7</v>
      </c>
      <c r="H2801" s="5">
        <v>642.95000000000005</v>
      </c>
      <c r="I2801" s="5">
        <v>0.1</v>
      </c>
      <c r="J2801" s="5">
        <v>4050.585</v>
      </c>
      <c r="K2801" s="5">
        <v>732.43705866705727</v>
      </c>
      <c r="L2801">
        <f>YEAR(SalesData[Order Date])</f>
        <v>2023</v>
      </c>
      <c r="M2801">
        <f>MONTH(SalesData[Order Date])</f>
        <v>11</v>
      </c>
      <c r="N2801" t="str">
        <f>TEXT(SalesData[[#This Row],[Order Date]], "mmmm")</f>
        <v>November</v>
      </c>
      <c r="O2801" s="7">
        <f>IF(SalesData[Sales]=0,0,SalesData[Profit]/SalesData[Sales])</f>
        <v>0.18082253765000791</v>
      </c>
      <c r="P2801" s="8">
        <f t="shared" si="43"/>
        <v>2.2219012809260883E-5</v>
      </c>
      <c r="Q2801" t="str">
        <f>IF(SalesData[[#This Row],[Discount]]&gt;0, "Yes", "No")</f>
        <v>Yes</v>
      </c>
      <c r="R2801" t="str">
        <f>TEXT(SalesData[[#This Row],[Order Date]],"mmm-yyyy")</f>
        <v>Nov-2023</v>
      </c>
      <c r="S2801">
        <f>YEAR(SalesData[[#This Row],[Order Date]])*100 + MONTH(SalesData[[#This Row],[Order Date]])</f>
        <v>202311</v>
      </c>
    </row>
    <row r="2802" spans="1:19" x14ac:dyDescent="0.3">
      <c r="A2802" t="s">
        <v>19045</v>
      </c>
      <c r="B2802" s="3">
        <v>45260</v>
      </c>
      <c r="C2802" t="s">
        <v>19046</v>
      </c>
      <c r="D2802" t="s">
        <v>18</v>
      </c>
      <c r="E2802" t="s">
        <v>19</v>
      </c>
      <c r="F2802" t="s">
        <v>53</v>
      </c>
      <c r="G2802">
        <v>3</v>
      </c>
      <c r="H2802" s="5">
        <v>891.27</v>
      </c>
      <c r="I2802" s="5">
        <v>0.04</v>
      </c>
      <c r="J2802" s="5">
        <v>2566.8575999999998</v>
      </c>
      <c r="K2802" s="5">
        <v>481.65981807639918</v>
      </c>
      <c r="L2802">
        <f>YEAR(SalesData[Order Date])</f>
        <v>2023</v>
      </c>
      <c r="M2802">
        <f>MONTH(SalesData[Order Date])</f>
        <v>11</v>
      </c>
      <c r="N2802" t="str">
        <f>TEXT(SalesData[[#This Row],[Order Date]], "mmmm")</f>
        <v>November</v>
      </c>
      <c r="O2802" s="7">
        <f>IF(SalesData[Sales]=0,0,SalesData[Profit]/SalesData[Sales])</f>
        <v>0.18764571048912071</v>
      </c>
      <c r="P2802" s="8">
        <f t="shared" si="43"/>
        <v>1.4959926097965076E-5</v>
      </c>
      <c r="Q2802" t="str">
        <f>IF(SalesData[[#This Row],[Discount]]&gt;0, "Yes", "No")</f>
        <v>Yes</v>
      </c>
      <c r="R2802" t="str">
        <f>TEXT(SalesData[[#This Row],[Order Date]],"mmm-yyyy")</f>
        <v>Nov-2023</v>
      </c>
      <c r="S2802">
        <f>YEAR(SalesData[[#This Row],[Order Date]])*100 + MONTH(SalesData[[#This Row],[Order Date]])</f>
        <v>202311</v>
      </c>
    </row>
    <row r="2803" spans="1:19" x14ac:dyDescent="0.3">
      <c r="A2803" t="s">
        <v>19082</v>
      </c>
      <c r="B2803" s="3">
        <v>45238</v>
      </c>
      <c r="C2803" t="s">
        <v>19083</v>
      </c>
      <c r="D2803" t="s">
        <v>18</v>
      </c>
      <c r="E2803" t="s">
        <v>26</v>
      </c>
      <c r="F2803" t="s">
        <v>39</v>
      </c>
      <c r="G2803">
        <v>1</v>
      </c>
      <c r="H2803" s="5">
        <v>274</v>
      </c>
      <c r="I2803" s="5">
        <v>0.3</v>
      </c>
      <c r="J2803" s="5">
        <v>191.8</v>
      </c>
      <c r="K2803" s="5">
        <v>45.795108599986357</v>
      </c>
      <c r="L2803">
        <f>YEAR(SalesData[Order Date])</f>
        <v>2023</v>
      </c>
      <c r="M2803">
        <f>MONTH(SalesData[Order Date])</f>
        <v>11</v>
      </c>
      <c r="N2803" t="str">
        <f>TEXT(SalesData[[#This Row],[Order Date]], "mmmm")</f>
        <v>November</v>
      </c>
      <c r="O2803" s="7">
        <f>IF(SalesData[Sales]=0,0,SalesData[Profit]/SalesData[Sales])</f>
        <v>0.23876490406666503</v>
      </c>
      <c r="P2803" s="8">
        <f t="shared" si="43"/>
        <v>1.094890510948905E-3</v>
      </c>
      <c r="Q2803" t="str">
        <f>IF(SalesData[[#This Row],[Discount]]&gt;0, "Yes", "No")</f>
        <v>Yes</v>
      </c>
      <c r="R2803" t="str">
        <f>TEXT(SalesData[[#This Row],[Order Date]],"mmm-yyyy")</f>
        <v>Nov-2023</v>
      </c>
      <c r="S2803">
        <f>YEAR(SalesData[[#This Row],[Order Date]])*100 + MONTH(SalesData[[#This Row],[Order Date]])</f>
        <v>202311</v>
      </c>
    </row>
    <row r="2804" spans="1:19" x14ac:dyDescent="0.3">
      <c r="A2804" t="s">
        <v>19184</v>
      </c>
      <c r="B2804" s="3">
        <v>45234</v>
      </c>
      <c r="C2804" t="s">
        <v>19185</v>
      </c>
      <c r="D2804" t="s">
        <v>23</v>
      </c>
      <c r="E2804" t="s">
        <v>19</v>
      </c>
      <c r="F2804" t="s">
        <v>27</v>
      </c>
      <c r="G2804">
        <v>1</v>
      </c>
      <c r="H2804" s="5">
        <v>42.42</v>
      </c>
      <c r="I2804" s="5">
        <v>0.05</v>
      </c>
      <c r="J2804" s="5">
        <v>40.298999999999999</v>
      </c>
      <c r="K2804" s="5">
        <v>2.933274317477828</v>
      </c>
      <c r="L2804">
        <f>YEAR(SalesData[Order Date])</f>
        <v>2023</v>
      </c>
      <c r="M2804">
        <f>MONTH(SalesData[Order Date])</f>
        <v>11</v>
      </c>
      <c r="N2804" t="str">
        <f>TEXT(SalesData[[#This Row],[Order Date]], "mmmm")</f>
        <v>November</v>
      </c>
      <c r="O2804" s="7">
        <f>IF(SalesData[Sales]=0,0,SalesData[Profit]/SalesData[Sales])</f>
        <v>7.2787769360972435E-2</v>
      </c>
      <c r="P2804" s="8">
        <f t="shared" si="43"/>
        <v>1.1786892975011788E-3</v>
      </c>
      <c r="Q2804" t="str">
        <f>IF(SalesData[[#This Row],[Discount]]&gt;0, "Yes", "No")</f>
        <v>Yes</v>
      </c>
      <c r="R2804" t="str">
        <f>TEXT(SalesData[[#This Row],[Order Date]],"mmm-yyyy")</f>
        <v>Nov-2023</v>
      </c>
      <c r="S2804">
        <f>YEAR(SalesData[[#This Row],[Order Date]])*100 + MONTH(SalesData[[#This Row],[Order Date]])</f>
        <v>202311</v>
      </c>
    </row>
    <row r="2805" spans="1:19" x14ac:dyDescent="0.3">
      <c r="A2805" t="s">
        <v>19188</v>
      </c>
      <c r="B2805" s="3">
        <v>45241</v>
      </c>
      <c r="C2805" t="s">
        <v>19189</v>
      </c>
      <c r="D2805" t="s">
        <v>30</v>
      </c>
      <c r="E2805" t="s">
        <v>19</v>
      </c>
      <c r="F2805" t="s">
        <v>31</v>
      </c>
      <c r="G2805">
        <v>1</v>
      </c>
      <c r="H2805" s="5">
        <v>421.05</v>
      </c>
      <c r="I2805" s="5">
        <v>0.05</v>
      </c>
      <c r="J2805" s="5">
        <v>399.9975</v>
      </c>
      <c r="K2805" s="5">
        <v>38.753142947979583</v>
      </c>
      <c r="L2805">
        <f>YEAR(SalesData[Order Date])</f>
        <v>2023</v>
      </c>
      <c r="M2805">
        <f>MONTH(SalesData[Order Date])</f>
        <v>11</v>
      </c>
      <c r="N2805" t="str">
        <f>TEXT(SalesData[[#This Row],[Order Date]], "mmmm")</f>
        <v>November</v>
      </c>
      <c r="O2805" s="7">
        <f>IF(SalesData[Sales]=0,0,SalesData[Profit]/SalesData[Sales])</f>
        <v>9.6883462891592026E-2</v>
      </c>
      <c r="P2805" s="8">
        <f t="shared" si="43"/>
        <v>1.1875074219213871E-4</v>
      </c>
      <c r="Q2805" t="str">
        <f>IF(SalesData[[#This Row],[Discount]]&gt;0, "Yes", "No")</f>
        <v>Yes</v>
      </c>
      <c r="R2805" t="str">
        <f>TEXT(SalesData[[#This Row],[Order Date]],"mmm-yyyy")</f>
        <v>Nov-2023</v>
      </c>
      <c r="S2805">
        <f>YEAR(SalesData[[#This Row],[Order Date]])*100 + MONTH(SalesData[[#This Row],[Order Date]])</f>
        <v>202311</v>
      </c>
    </row>
    <row r="2806" spans="1:19" x14ac:dyDescent="0.3">
      <c r="A2806" t="s">
        <v>19206</v>
      </c>
      <c r="B2806" s="3">
        <v>45236</v>
      </c>
      <c r="C2806" t="s">
        <v>19207</v>
      </c>
      <c r="D2806" t="s">
        <v>13</v>
      </c>
      <c r="E2806" t="s">
        <v>14</v>
      </c>
      <c r="F2806" t="s">
        <v>27</v>
      </c>
      <c r="G2806">
        <v>7</v>
      </c>
      <c r="H2806" s="5">
        <v>485.79</v>
      </c>
      <c r="I2806" s="5">
        <v>7.0000000000000007E-2</v>
      </c>
      <c r="J2806" s="5">
        <v>3162.4929000000002</v>
      </c>
      <c r="K2806" s="5">
        <v>813.1556644990801</v>
      </c>
      <c r="L2806">
        <f>YEAR(SalesData[Order Date])</f>
        <v>2023</v>
      </c>
      <c r="M2806">
        <f>MONTH(SalesData[Order Date])</f>
        <v>11</v>
      </c>
      <c r="N2806" t="str">
        <f>TEXT(SalesData[[#This Row],[Order Date]], "mmmm")</f>
        <v>November</v>
      </c>
      <c r="O2806" s="7">
        <f>IF(SalesData[Sales]=0,0,SalesData[Profit]/SalesData[Sales])</f>
        <v>0.25712489805086364</v>
      </c>
      <c r="P2806" s="8">
        <f t="shared" si="43"/>
        <v>2.058502645175899E-5</v>
      </c>
      <c r="Q2806" t="str">
        <f>IF(SalesData[[#This Row],[Discount]]&gt;0, "Yes", "No")</f>
        <v>Yes</v>
      </c>
      <c r="R2806" t="str">
        <f>TEXT(SalesData[[#This Row],[Order Date]],"mmm-yyyy")</f>
        <v>Nov-2023</v>
      </c>
      <c r="S2806">
        <f>YEAR(SalesData[[#This Row],[Order Date]])*100 + MONTH(SalesData[[#This Row],[Order Date]])</f>
        <v>202311</v>
      </c>
    </row>
    <row r="2807" spans="1:19" x14ac:dyDescent="0.3">
      <c r="A2807" t="s">
        <v>19313</v>
      </c>
      <c r="B2807" s="3">
        <v>45242</v>
      </c>
      <c r="C2807" t="s">
        <v>19314</v>
      </c>
      <c r="D2807" t="s">
        <v>13</v>
      </c>
      <c r="E2807" t="s">
        <v>14</v>
      </c>
      <c r="F2807" t="s">
        <v>31</v>
      </c>
      <c r="G2807">
        <v>5</v>
      </c>
      <c r="H2807" s="5">
        <v>124.74</v>
      </c>
      <c r="I2807" s="5">
        <v>0.28999999999999998</v>
      </c>
      <c r="J2807" s="5">
        <v>442.82699999999988</v>
      </c>
      <c r="K2807" s="5">
        <v>41.755139411877437</v>
      </c>
      <c r="L2807">
        <f>YEAR(SalesData[Order Date])</f>
        <v>2023</v>
      </c>
      <c r="M2807">
        <f>MONTH(SalesData[Order Date])</f>
        <v>11</v>
      </c>
      <c r="N2807" t="str">
        <f>TEXT(SalesData[[#This Row],[Order Date]], "mmmm")</f>
        <v>November</v>
      </c>
      <c r="O2807" s="7">
        <f>IF(SalesData[Sales]=0,0,SalesData[Profit]/SalesData[Sales])</f>
        <v>9.4292216626080727E-2</v>
      </c>
      <c r="P2807" s="8">
        <f t="shared" si="43"/>
        <v>4.6496713163379831E-4</v>
      </c>
      <c r="Q2807" t="str">
        <f>IF(SalesData[[#This Row],[Discount]]&gt;0, "Yes", "No")</f>
        <v>Yes</v>
      </c>
      <c r="R2807" t="str">
        <f>TEXT(SalesData[[#This Row],[Order Date]],"mmm-yyyy")</f>
        <v>Nov-2023</v>
      </c>
      <c r="S2807">
        <f>YEAR(SalesData[[#This Row],[Order Date]])*100 + MONTH(SalesData[[#This Row],[Order Date]])</f>
        <v>202311</v>
      </c>
    </row>
    <row r="2808" spans="1:19" x14ac:dyDescent="0.3">
      <c r="A2808" t="s">
        <v>19325</v>
      </c>
      <c r="B2808" s="3">
        <v>45259</v>
      </c>
      <c r="C2808" t="s">
        <v>19326</v>
      </c>
      <c r="D2808" t="s">
        <v>30</v>
      </c>
      <c r="E2808" t="s">
        <v>14</v>
      </c>
      <c r="F2808" t="s">
        <v>31</v>
      </c>
      <c r="G2808">
        <v>6</v>
      </c>
      <c r="H2808" s="5">
        <v>546.42999999999995</v>
      </c>
      <c r="I2808" s="5">
        <v>0.03</v>
      </c>
      <c r="J2808" s="5">
        <v>3180.2226000000001</v>
      </c>
      <c r="K2808" s="5">
        <v>802.02243805234298</v>
      </c>
      <c r="L2808">
        <f>YEAR(SalesData[Order Date])</f>
        <v>2023</v>
      </c>
      <c r="M2808">
        <f>MONTH(SalesData[Order Date])</f>
        <v>11</v>
      </c>
      <c r="N2808" t="str">
        <f>TEXT(SalesData[[#This Row],[Order Date]], "mmmm")</f>
        <v>November</v>
      </c>
      <c r="O2808" s="7">
        <f>IF(SalesData[Sales]=0,0,SalesData[Profit]/SalesData[Sales])</f>
        <v>0.25219066050670258</v>
      </c>
      <c r="P2808" s="8">
        <f t="shared" si="43"/>
        <v>9.1503028750251635E-6</v>
      </c>
      <c r="Q2808" t="str">
        <f>IF(SalesData[[#This Row],[Discount]]&gt;0, "Yes", "No")</f>
        <v>Yes</v>
      </c>
      <c r="R2808" t="str">
        <f>TEXT(SalesData[[#This Row],[Order Date]],"mmm-yyyy")</f>
        <v>Nov-2023</v>
      </c>
      <c r="S2808">
        <f>YEAR(SalesData[[#This Row],[Order Date]])*100 + MONTH(SalesData[[#This Row],[Order Date]])</f>
        <v>202311</v>
      </c>
    </row>
    <row r="2809" spans="1:19" x14ac:dyDescent="0.3">
      <c r="A2809" t="s">
        <v>19347</v>
      </c>
      <c r="B2809" s="3">
        <v>45237</v>
      </c>
      <c r="C2809" t="s">
        <v>19348</v>
      </c>
      <c r="D2809" t="s">
        <v>30</v>
      </c>
      <c r="E2809" t="s">
        <v>26</v>
      </c>
      <c r="F2809" t="s">
        <v>15</v>
      </c>
      <c r="G2809">
        <v>5</v>
      </c>
      <c r="H2809" s="5">
        <v>925.46</v>
      </c>
      <c r="I2809" s="5">
        <v>0.14000000000000001</v>
      </c>
      <c r="J2809" s="5">
        <v>3979.4780000000001</v>
      </c>
      <c r="K2809" s="5">
        <v>449.91830240170862</v>
      </c>
      <c r="L2809">
        <f>YEAR(SalesData[Order Date])</f>
        <v>2023</v>
      </c>
      <c r="M2809">
        <f>MONTH(SalesData[Order Date])</f>
        <v>11</v>
      </c>
      <c r="N2809" t="str">
        <f>TEXT(SalesData[[#This Row],[Order Date]], "mmmm")</f>
        <v>November</v>
      </c>
      <c r="O2809" s="7">
        <f>IF(SalesData[Sales]=0,0,SalesData[Profit]/SalesData[Sales])</f>
        <v>0.11305962802199399</v>
      </c>
      <c r="P2809" s="8">
        <f t="shared" si="43"/>
        <v>3.025522442893264E-5</v>
      </c>
      <c r="Q2809" t="str">
        <f>IF(SalesData[[#This Row],[Discount]]&gt;0, "Yes", "No")</f>
        <v>Yes</v>
      </c>
      <c r="R2809" t="str">
        <f>TEXT(SalesData[[#This Row],[Order Date]],"mmm-yyyy")</f>
        <v>Nov-2023</v>
      </c>
      <c r="S2809">
        <f>YEAR(SalesData[[#This Row],[Order Date]])*100 + MONTH(SalesData[[#This Row],[Order Date]])</f>
        <v>202311</v>
      </c>
    </row>
    <row r="2810" spans="1:19" x14ac:dyDescent="0.3">
      <c r="A2810" t="s">
        <v>19379</v>
      </c>
      <c r="B2810" s="3">
        <v>45231</v>
      </c>
      <c r="C2810" t="s">
        <v>19380</v>
      </c>
      <c r="D2810" t="s">
        <v>23</v>
      </c>
      <c r="E2810" t="s">
        <v>19</v>
      </c>
      <c r="F2810" t="s">
        <v>39</v>
      </c>
      <c r="G2810">
        <v>7</v>
      </c>
      <c r="H2810" s="5">
        <v>730.16</v>
      </c>
      <c r="I2810" s="5">
        <v>0.1</v>
      </c>
      <c r="J2810" s="5">
        <v>4600.0079999999998</v>
      </c>
      <c r="K2810" s="5">
        <v>320.28459470109578</v>
      </c>
      <c r="L2810">
        <f>YEAR(SalesData[Order Date])</f>
        <v>2023</v>
      </c>
      <c r="M2810">
        <f>MONTH(SalesData[Order Date])</f>
        <v>11</v>
      </c>
      <c r="N2810" t="str">
        <f>TEXT(SalesData[[#This Row],[Order Date]], "mmmm")</f>
        <v>November</v>
      </c>
      <c r="O2810" s="7">
        <f>IF(SalesData[Sales]=0,0,SalesData[Profit]/SalesData[Sales])</f>
        <v>6.9626964714212633E-2</v>
      </c>
      <c r="P2810" s="8">
        <f t="shared" si="43"/>
        <v>1.9565183364898498E-5</v>
      </c>
      <c r="Q2810" t="str">
        <f>IF(SalesData[[#This Row],[Discount]]&gt;0, "Yes", "No")</f>
        <v>Yes</v>
      </c>
      <c r="R2810" t="str">
        <f>TEXT(SalesData[[#This Row],[Order Date]],"mmm-yyyy")</f>
        <v>Nov-2023</v>
      </c>
      <c r="S2810">
        <f>YEAR(SalesData[[#This Row],[Order Date]])*100 + MONTH(SalesData[[#This Row],[Order Date]])</f>
        <v>202311</v>
      </c>
    </row>
    <row r="2811" spans="1:19" x14ac:dyDescent="0.3">
      <c r="A2811" t="s">
        <v>19391</v>
      </c>
      <c r="B2811" s="3">
        <v>45260</v>
      </c>
      <c r="C2811" t="s">
        <v>19392</v>
      </c>
      <c r="D2811" t="s">
        <v>23</v>
      </c>
      <c r="E2811" t="s">
        <v>26</v>
      </c>
      <c r="F2811" t="s">
        <v>27</v>
      </c>
      <c r="G2811">
        <v>1</v>
      </c>
      <c r="H2811" s="5">
        <v>480.65</v>
      </c>
      <c r="I2811" s="5">
        <v>0.21</v>
      </c>
      <c r="J2811" s="5">
        <v>379.71350000000001</v>
      </c>
      <c r="K2811" s="5">
        <v>36.382501089812123</v>
      </c>
      <c r="L2811">
        <f>YEAR(SalesData[Order Date])</f>
        <v>2023</v>
      </c>
      <c r="M2811">
        <f>MONTH(SalesData[Order Date])</f>
        <v>11</v>
      </c>
      <c r="N2811" t="str">
        <f>TEXT(SalesData[[#This Row],[Order Date]], "mmmm")</f>
        <v>November</v>
      </c>
      <c r="O2811" s="7">
        <f>IF(SalesData[Sales]=0,0,SalesData[Profit]/SalesData[Sales])</f>
        <v>9.5815663888200245E-2</v>
      </c>
      <c r="P2811" s="8">
        <f t="shared" si="43"/>
        <v>4.3690835327161136E-4</v>
      </c>
      <c r="Q2811" t="str">
        <f>IF(SalesData[[#This Row],[Discount]]&gt;0, "Yes", "No")</f>
        <v>Yes</v>
      </c>
      <c r="R2811" t="str">
        <f>TEXT(SalesData[[#This Row],[Order Date]],"mmm-yyyy")</f>
        <v>Nov-2023</v>
      </c>
      <c r="S2811">
        <f>YEAR(SalesData[[#This Row],[Order Date]])*100 + MONTH(SalesData[[#This Row],[Order Date]])</f>
        <v>202311</v>
      </c>
    </row>
    <row r="2812" spans="1:19" x14ac:dyDescent="0.3">
      <c r="A2812" t="s">
        <v>21</v>
      </c>
      <c r="B2812" s="3">
        <v>45276</v>
      </c>
      <c r="C2812" t="s">
        <v>22</v>
      </c>
      <c r="D2812" t="s">
        <v>23</v>
      </c>
      <c r="E2812" t="s">
        <v>19</v>
      </c>
      <c r="F2812" t="s">
        <v>20</v>
      </c>
      <c r="G2812">
        <v>1</v>
      </c>
      <c r="H2812" s="5">
        <v>493.77</v>
      </c>
      <c r="I2812" s="5">
        <v>0.03</v>
      </c>
      <c r="J2812" s="5">
        <v>478.95690000000002</v>
      </c>
      <c r="K2812" s="5">
        <v>113.2065385973078</v>
      </c>
      <c r="L2812">
        <f>YEAR(SalesData[Order Date])</f>
        <v>2023</v>
      </c>
      <c r="M2812">
        <f>MONTH(SalesData[Order Date])</f>
        <v>12</v>
      </c>
      <c r="N2812" t="str">
        <f>TEXT(SalesData[[#This Row],[Order Date]], "mmmm")</f>
        <v>December</v>
      </c>
      <c r="O2812" s="7">
        <f>IF(SalesData[Sales]=0,0,SalesData[Profit]/SalesData[Sales])</f>
        <v>0.23636059653239738</v>
      </c>
      <c r="P2812" s="8">
        <f t="shared" si="43"/>
        <v>6.0757032626526522E-5</v>
      </c>
      <c r="Q2812" t="str">
        <f>IF(SalesData[[#This Row],[Discount]]&gt;0, "Yes", "No")</f>
        <v>Yes</v>
      </c>
      <c r="R2812" t="str">
        <f>TEXT(SalesData[[#This Row],[Order Date]],"mmm-yyyy")</f>
        <v>Dec-2023</v>
      </c>
      <c r="S2812">
        <f>YEAR(SalesData[[#This Row],[Order Date]])*100 + MONTH(SalesData[[#This Row],[Order Date]])</f>
        <v>202312</v>
      </c>
    </row>
    <row r="2813" spans="1:19" x14ac:dyDescent="0.3">
      <c r="A2813" t="s">
        <v>40</v>
      </c>
      <c r="B2813" s="3">
        <v>45282</v>
      </c>
      <c r="C2813" t="s">
        <v>41</v>
      </c>
      <c r="D2813" t="s">
        <v>23</v>
      </c>
      <c r="E2813" t="s">
        <v>14</v>
      </c>
      <c r="F2813" t="s">
        <v>31</v>
      </c>
      <c r="G2813">
        <v>3</v>
      </c>
      <c r="H2813" s="5">
        <v>14.73</v>
      </c>
      <c r="I2813" s="5">
        <v>0.11</v>
      </c>
      <c r="J2813" s="5">
        <v>39.329099999999997</v>
      </c>
      <c r="K2813" s="5">
        <v>11.17281601822889</v>
      </c>
      <c r="L2813">
        <f>YEAR(SalesData[Order Date])</f>
        <v>2023</v>
      </c>
      <c r="M2813">
        <f>MONTH(SalesData[Order Date])</f>
        <v>12</v>
      </c>
      <c r="N2813" t="str">
        <f>TEXT(SalesData[[#This Row],[Order Date]], "mmmm")</f>
        <v>December</v>
      </c>
      <c r="O2813" s="7">
        <f>IF(SalesData[Sales]=0,0,SalesData[Profit]/SalesData[Sales])</f>
        <v>0.28408521980489992</v>
      </c>
      <c r="P2813" s="8">
        <f t="shared" si="43"/>
        <v>2.4892509617560534E-3</v>
      </c>
      <c r="Q2813" t="str">
        <f>IF(SalesData[[#This Row],[Discount]]&gt;0, "Yes", "No")</f>
        <v>Yes</v>
      </c>
      <c r="R2813" t="str">
        <f>TEXT(SalesData[[#This Row],[Order Date]],"mmm-yyyy")</f>
        <v>Dec-2023</v>
      </c>
      <c r="S2813">
        <f>YEAR(SalesData[[#This Row],[Order Date]])*100 + MONTH(SalesData[[#This Row],[Order Date]])</f>
        <v>202312</v>
      </c>
    </row>
    <row r="2814" spans="1:19" x14ac:dyDescent="0.3">
      <c r="A2814" t="s">
        <v>54</v>
      </c>
      <c r="B2814" s="3">
        <v>45277</v>
      </c>
      <c r="C2814" t="s">
        <v>55</v>
      </c>
      <c r="D2814" t="s">
        <v>13</v>
      </c>
      <c r="E2814" t="s">
        <v>26</v>
      </c>
      <c r="F2814" t="s">
        <v>34</v>
      </c>
      <c r="G2814">
        <v>3</v>
      </c>
      <c r="H2814" s="5">
        <v>555.27</v>
      </c>
      <c r="I2814" s="5">
        <v>0.06</v>
      </c>
      <c r="J2814" s="5">
        <v>1565.8614</v>
      </c>
      <c r="K2814" s="5">
        <v>212.53859483554729</v>
      </c>
      <c r="L2814">
        <f>YEAR(SalesData[Order Date])</f>
        <v>2023</v>
      </c>
      <c r="M2814">
        <f>MONTH(SalesData[Order Date])</f>
        <v>12</v>
      </c>
      <c r="N2814" t="str">
        <f>TEXT(SalesData[[#This Row],[Order Date]], "mmmm")</f>
        <v>December</v>
      </c>
      <c r="O2814" s="7">
        <f>IF(SalesData[Sales]=0,0,SalesData[Profit]/SalesData[Sales])</f>
        <v>0.13573269948128697</v>
      </c>
      <c r="P2814" s="8">
        <f t="shared" si="43"/>
        <v>3.6018513515947199E-5</v>
      </c>
      <c r="Q2814" t="str">
        <f>IF(SalesData[[#This Row],[Discount]]&gt;0, "Yes", "No")</f>
        <v>Yes</v>
      </c>
      <c r="R2814" t="str">
        <f>TEXT(SalesData[[#This Row],[Order Date]],"mmm-yyyy")</f>
        <v>Dec-2023</v>
      </c>
      <c r="S2814">
        <f>YEAR(SalesData[[#This Row],[Order Date]])*100 + MONTH(SalesData[[#This Row],[Order Date]])</f>
        <v>202312</v>
      </c>
    </row>
    <row r="2815" spans="1:19" x14ac:dyDescent="0.3">
      <c r="A2815" t="s">
        <v>182</v>
      </c>
      <c r="B2815" s="3">
        <v>45291</v>
      </c>
      <c r="C2815" t="s">
        <v>183</v>
      </c>
      <c r="D2815" t="s">
        <v>23</v>
      </c>
      <c r="E2815" t="s">
        <v>19</v>
      </c>
      <c r="F2815" t="s">
        <v>34</v>
      </c>
      <c r="G2815">
        <v>4</v>
      </c>
      <c r="H2815" s="5">
        <v>475.3</v>
      </c>
      <c r="I2815" s="5">
        <v>0.08</v>
      </c>
      <c r="J2815" s="5">
        <v>1749.104</v>
      </c>
      <c r="K2815" s="5">
        <v>398.25646543552091</v>
      </c>
      <c r="L2815">
        <f>YEAR(SalesData[Order Date])</f>
        <v>2023</v>
      </c>
      <c r="M2815">
        <f>MONTH(SalesData[Order Date])</f>
        <v>12</v>
      </c>
      <c r="N2815" t="str">
        <f>TEXT(SalesData[[#This Row],[Order Date]], "mmmm")</f>
        <v>December</v>
      </c>
      <c r="O2815" s="7">
        <f>IF(SalesData[Sales]=0,0,SalesData[Profit]/SalesData[Sales])</f>
        <v>0.22769170125705557</v>
      </c>
      <c r="P2815" s="8">
        <f t="shared" si="43"/>
        <v>4.2078687144961075E-5</v>
      </c>
      <c r="Q2815" t="str">
        <f>IF(SalesData[[#This Row],[Discount]]&gt;0, "Yes", "No")</f>
        <v>Yes</v>
      </c>
      <c r="R2815" t="str">
        <f>TEXT(SalesData[[#This Row],[Order Date]],"mmm-yyyy")</f>
        <v>Dec-2023</v>
      </c>
      <c r="S2815">
        <f>YEAR(SalesData[[#This Row],[Order Date]])*100 + MONTH(SalesData[[#This Row],[Order Date]])</f>
        <v>202312</v>
      </c>
    </row>
    <row r="2816" spans="1:19" x14ac:dyDescent="0.3">
      <c r="A2816" t="s">
        <v>244</v>
      </c>
      <c r="B2816" s="3">
        <v>45284</v>
      </c>
      <c r="C2816" t="s">
        <v>245</v>
      </c>
      <c r="D2816" t="s">
        <v>30</v>
      </c>
      <c r="E2816" t="s">
        <v>14</v>
      </c>
      <c r="F2816" t="s">
        <v>27</v>
      </c>
      <c r="G2816">
        <v>5</v>
      </c>
      <c r="H2816" s="5">
        <v>803.48</v>
      </c>
      <c r="I2816" s="5">
        <v>0.17</v>
      </c>
      <c r="J2816" s="5">
        <v>3334.442</v>
      </c>
      <c r="K2816" s="5">
        <v>702.50118519140528</v>
      </c>
      <c r="L2816">
        <f>YEAR(SalesData[Order Date])</f>
        <v>2023</v>
      </c>
      <c r="M2816">
        <f>MONTH(SalesData[Order Date])</f>
        <v>12</v>
      </c>
      <c r="N2816" t="str">
        <f>TEXT(SalesData[[#This Row],[Order Date]], "mmmm")</f>
        <v>December</v>
      </c>
      <c r="O2816" s="7">
        <f>IF(SalesData[Sales]=0,0,SalesData[Profit]/SalesData[Sales])</f>
        <v>0.21068028329519761</v>
      </c>
      <c r="P2816" s="8">
        <f t="shared" si="43"/>
        <v>4.23159257231045E-5</v>
      </c>
      <c r="Q2816" t="str">
        <f>IF(SalesData[[#This Row],[Discount]]&gt;0, "Yes", "No")</f>
        <v>Yes</v>
      </c>
      <c r="R2816" t="str">
        <f>TEXT(SalesData[[#This Row],[Order Date]],"mmm-yyyy")</f>
        <v>Dec-2023</v>
      </c>
      <c r="S2816">
        <f>YEAR(SalesData[[#This Row],[Order Date]])*100 + MONTH(SalesData[[#This Row],[Order Date]])</f>
        <v>202312</v>
      </c>
    </row>
    <row r="2817" spans="1:19" x14ac:dyDescent="0.3">
      <c r="A2817" t="s">
        <v>376</v>
      </c>
      <c r="B2817" s="3">
        <v>45262</v>
      </c>
      <c r="C2817" t="s">
        <v>377</v>
      </c>
      <c r="D2817" t="s">
        <v>18</v>
      </c>
      <c r="E2817" t="s">
        <v>19</v>
      </c>
      <c r="F2817" t="s">
        <v>15</v>
      </c>
      <c r="G2817">
        <v>4</v>
      </c>
      <c r="H2817" s="5">
        <v>494.05</v>
      </c>
      <c r="I2817" s="5">
        <v>0.28000000000000003</v>
      </c>
      <c r="J2817" s="5">
        <v>1422.864</v>
      </c>
      <c r="K2817" s="5">
        <v>334.31166621893402</v>
      </c>
      <c r="L2817">
        <f>YEAR(SalesData[Order Date])</f>
        <v>2023</v>
      </c>
      <c r="M2817">
        <f>MONTH(SalesData[Order Date])</f>
        <v>12</v>
      </c>
      <c r="N2817" t="str">
        <f>TEXT(SalesData[[#This Row],[Order Date]], "mmmm")</f>
        <v>December</v>
      </c>
      <c r="O2817" s="7">
        <f>IF(SalesData[Sales]=0,0,SalesData[Profit]/SalesData[Sales])</f>
        <v>0.23495686602439447</v>
      </c>
      <c r="P2817" s="8">
        <f t="shared" si="43"/>
        <v>1.4168606416354622E-4</v>
      </c>
      <c r="Q2817" t="str">
        <f>IF(SalesData[[#This Row],[Discount]]&gt;0, "Yes", "No")</f>
        <v>Yes</v>
      </c>
      <c r="R2817" t="str">
        <f>TEXT(SalesData[[#This Row],[Order Date]],"mmm-yyyy")</f>
        <v>Dec-2023</v>
      </c>
      <c r="S2817">
        <f>YEAR(SalesData[[#This Row],[Order Date]])*100 + MONTH(SalesData[[#This Row],[Order Date]])</f>
        <v>202312</v>
      </c>
    </row>
    <row r="2818" spans="1:19" x14ac:dyDescent="0.3">
      <c r="A2818" t="s">
        <v>422</v>
      </c>
      <c r="B2818" s="3">
        <v>45274</v>
      </c>
      <c r="C2818" t="s">
        <v>423</v>
      </c>
      <c r="D2818" t="s">
        <v>30</v>
      </c>
      <c r="E2818" t="s">
        <v>14</v>
      </c>
      <c r="F2818" t="s">
        <v>31</v>
      </c>
      <c r="G2818">
        <v>9</v>
      </c>
      <c r="H2818" s="5">
        <v>178.02</v>
      </c>
      <c r="I2818" s="5">
        <v>0.25</v>
      </c>
      <c r="J2818" s="5">
        <v>1201.635</v>
      </c>
      <c r="K2818" s="5">
        <v>219.1149035598653</v>
      </c>
      <c r="L2818">
        <f>YEAR(SalesData[Order Date])</f>
        <v>2023</v>
      </c>
      <c r="M2818">
        <f>MONTH(SalesData[Order Date])</f>
        <v>12</v>
      </c>
      <c r="N2818" t="str">
        <f>TEXT(SalesData[[#This Row],[Order Date]], "mmmm")</f>
        <v>December</v>
      </c>
      <c r="O2818" s="7">
        <f>IF(SalesData[Sales]=0,0,SalesData[Profit]/SalesData[Sales])</f>
        <v>0.18234730476381372</v>
      </c>
      <c r="P2818" s="8">
        <f t="shared" ref="P2818:P2881" si="44">IF(H:H*G:G=0, 0, (I:I/(H:H*G:G)))</f>
        <v>1.5603739904380281E-4</v>
      </c>
      <c r="Q2818" t="str">
        <f>IF(SalesData[[#This Row],[Discount]]&gt;0, "Yes", "No")</f>
        <v>Yes</v>
      </c>
      <c r="R2818" t="str">
        <f>TEXT(SalesData[[#This Row],[Order Date]],"mmm-yyyy")</f>
        <v>Dec-2023</v>
      </c>
      <c r="S2818">
        <f>YEAR(SalesData[[#This Row],[Order Date]])*100 + MONTH(SalesData[[#This Row],[Order Date]])</f>
        <v>202312</v>
      </c>
    </row>
    <row r="2819" spans="1:19" x14ac:dyDescent="0.3">
      <c r="A2819" t="s">
        <v>476</v>
      </c>
      <c r="B2819" s="3">
        <v>45286</v>
      </c>
      <c r="C2819" t="s">
        <v>477</v>
      </c>
      <c r="D2819" t="s">
        <v>13</v>
      </c>
      <c r="E2819" t="s">
        <v>19</v>
      </c>
      <c r="F2819" t="s">
        <v>34</v>
      </c>
      <c r="G2819">
        <v>6</v>
      </c>
      <c r="H2819" s="5">
        <v>976.51</v>
      </c>
      <c r="I2819" s="5">
        <v>0.09</v>
      </c>
      <c r="J2819" s="5">
        <v>5331.7446</v>
      </c>
      <c r="K2819" s="5">
        <v>1553.628148478851</v>
      </c>
      <c r="L2819">
        <f>YEAR(SalesData[Order Date])</f>
        <v>2023</v>
      </c>
      <c r="M2819">
        <f>MONTH(SalesData[Order Date])</f>
        <v>12</v>
      </c>
      <c r="N2819" t="str">
        <f>TEXT(SalesData[[#This Row],[Order Date]], "mmmm")</f>
        <v>December</v>
      </c>
      <c r="O2819" s="7">
        <f>IF(SalesData[Sales]=0,0,SalesData[Profit]/SalesData[Sales])</f>
        <v>0.29139207989798516</v>
      </c>
      <c r="P2819" s="8">
        <f t="shared" si="44"/>
        <v>1.5360825797994902E-5</v>
      </c>
      <c r="Q2819" t="str">
        <f>IF(SalesData[[#This Row],[Discount]]&gt;0, "Yes", "No")</f>
        <v>Yes</v>
      </c>
      <c r="R2819" t="str">
        <f>TEXT(SalesData[[#This Row],[Order Date]],"mmm-yyyy")</f>
        <v>Dec-2023</v>
      </c>
      <c r="S2819">
        <f>YEAR(SalesData[[#This Row],[Order Date]])*100 + MONTH(SalesData[[#This Row],[Order Date]])</f>
        <v>202312</v>
      </c>
    </row>
    <row r="2820" spans="1:19" x14ac:dyDescent="0.3">
      <c r="A2820" t="s">
        <v>512</v>
      </c>
      <c r="B2820" s="3">
        <v>45291</v>
      </c>
      <c r="C2820" t="s">
        <v>513</v>
      </c>
      <c r="D2820" t="s">
        <v>18</v>
      </c>
      <c r="E2820" t="s">
        <v>19</v>
      </c>
      <c r="F2820" t="s">
        <v>27</v>
      </c>
      <c r="G2820">
        <v>3</v>
      </c>
      <c r="H2820" s="5">
        <v>193.8</v>
      </c>
      <c r="I2820" s="5">
        <v>0.16</v>
      </c>
      <c r="J2820" s="5">
        <v>488.37599999999998</v>
      </c>
      <c r="K2820" s="5">
        <v>75.585682991029628</v>
      </c>
      <c r="L2820">
        <f>YEAR(SalesData[Order Date])</f>
        <v>2023</v>
      </c>
      <c r="M2820">
        <f>MONTH(SalesData[Order Date])</f>
        <v>12</v>
      </c>
      <c r="N2820" t="str">
        <f>TEXT(SalesData[[#This Row],[Order Date]], "mmmm")</f>
        <v>December</v>
      </c>
      <c r="O2820" s="7">
        <f>IF(SalesData[Sales]=0,0,SalesData[Profit]/SalesData[Sales])</f>
        <v>0.15476944606415882</v>
      </c>
      <c r="P2820" s="8">
        <f t="shared" si="44"/>
        <v>2.751977984176126E-4</v>
      </c>
      <c r="Q2820" t="str">
        <f>IF(SalesData[[#This Row],[Discount]]&gt;0, "Yes", "No")</f>
        <v>Yes</v>
      </c>
      <c r="R2820" t="str">
        <f>TEXT(SalesData[[#This Row],[Order Date]],"mmm-yyyy")</f>
        <v>Dec-2023</v>
      </c>
      <c r="S2820">
        <f>YEAR(SalesData[[#This Row],[Order Date]])*100 + MONTH(SalesData[[#This Row],[Order Date]])</f>
        <v>202312</v>
      </c>
    </row>
    <row r="2821" spans="1:19" x14ac:dyDescent="0.3">
      <c r="A2821" t="s">
        <v>578</v>
      </c>
      <c r="B2821" s="3">
        <v>45266</v>
      </c>
      <c r="C2821" t="s">
        <v>579</v>
      </c>
      <c r="D2821" t="s">
        <v>23</v>
      </c>
      <c r="E2821" t="s">
        <v>19</v>
      </c>
      <c r="F2821" t="s">
        <v>27</v>
      </c>
      <c r="G2821">
        <v>1</v>
      </c>
      <c r="H2821" s="5">
        <v>976.57</v>
      </c>
      <c r="I2821" s="5">
        <v>0.06</v>
      </c>
      <c r="J2821" s="5">
        <v>917.97580000000005</v>
      </c>
      <c r="K2821" s="5">
        <v>107.0386760619438</v>
      </c>
      <c r="L2821">
        <f>YEAR(SalesData[Order Date])</f>
        <v>2023</v>
      </c>
      <c r="M2821">
        <f>MONTH(SalesData[Order Date])</f>
        <v>12</v>
      </c>
      <c r="N2821" t="str">
        <f>TEXT(SalesData[[#This Row],[Order Date]], "mmmm")</f>
        <v>December</v>
      </c>
      <c r="O2821" s="7">
        <f>IF(SalesData[Sales]=0,0,SalesData[Profit]/SalesData[Sales])</f>
        <v>0.11660293883775999</v>
      </c>
      <c r="P2821" s="8">
        <f t="shared" si="44"/>
        <v>6.1439528144423844E-5</v>
      </c>
      <c r="Q2821" t="str">
        <f>IF(SalesData[[#This Row],[Discount]]&gt;0, "Yes", "No")</f>
        <v>Yes</v>
      </c>
      <c r="R2821" t="str">
        <f>TEXT(SalesData[[#This Row],[Order Date]],"mmm-yyyy")</f>
        <v>Dec-2023</v>
      </c>
      <c r="S2821">
        <f>YEAR(SalesData[[#This Row],[Order Date]])*100 + MONTH(SalesData[[#This Row],[Order Date]])</f>
        <v>202312</v>
      </c>
    </row>
    <row r="2822" spans="1:19" x14ac:dyDescent="0.3">
      <c r="A2822" t="s">
        <v>616</v>
      </c>
      <c r="B2822" s="3">
        <v>45283</v>
      </c>
      <c r="C2822" t="s">
        <v>617</v>
      </c>
      <c r="D2822" t="s">
        <v>30</v>
      </c>
      <c r="E2822" t="s">
        <v>19</v>
      </c>
      <c r="F2822" t="s">
        <v>53</v>
      </c>
      <c r="G2822">
        <v>1</v>
      </c>
      <c r="H2822" s="5">
        <v>608.05999999999995</v>
      </c>
      <c r="I2822" s="5">
        <v>0.22</v>
      </c>
      <c r="J2822" s="5">
        <v>474.28680000000003</v>
      </c>
      <c r="K2822" s="5">
        <v>92.176833498009643</v>
      </c>
      <c r="L2822">
        <f>YEAR(SalesData[Order Date])</f>
        <v>2023</v>
      </c>
      <c r="M2822">
        <f>MONTH(SalesData[Order Date])</f>
        <v>12</v>
      </c>
      <c r="N2822" t="str">
        <f>TEXT(SalesData[[#This Row],[Order Date]], "mmmm")</f>
        <v>December</v>
      </c>
      <c r="O2822" s="7">
        <f>IF(SalesData[Sales]=0,0,SalesData[Profit]/SalesData[Sales])</f>
        <v>0.19434830043342896</v>
      </c>
      <c r="P2822" s="8">
        <f t="shared" si="44"/>
        <v>3.6180640068414304E-4</v>
      </c>
      <c r="Q2822" t="str">
        <f>IF(SalesData[[#This Row],[Discount]]&gt;0, "Yes", "No")</f>
        <v>Yes</v>
      </c>
      <c r="R2822" t="str">
        <f>TEXT(SalesData[[#This Row],[Order Date]],"mmm-yyyy")</f>
        <v>Dec-2023</v>
      </c>
      <c r="S2822">
        <f>YEAR(SalesData[[#This Row],[Order Date]])*100 + MONTH(SalesData[[#This Row],[Order Date]])</f>
        <v>202312</v>
      </c>
    </row>
    <row r="2823" spans="1:19" x14ac:dyDescent="0.3">
      <c r="A2823" t="s">
        <v>688</v>
      </c>
      <c r="B2823" s="3">
        <v>45276</v>
      </c>
      <c r="C2823" t="s">
        <v>689</v>
      </c>
      <c r="D2823" t="s">
        <v>23</v>
      </c>
      <c r="E2823" t="s">
        <v>19</v>
      </c>
      <c r="F2823" t="s">
        <v>15</v>
      </c>
      <c r="G2823">
        <v>4</v>
      </c>
      <c r="H2823" s="5">
        <v>797.04</v>
      </c>
      <c r="I2823" s="5">
        <v>0.27</v>
      </c>
      <c r="J2823" s="5">
        <v>2327.3568</v>
      </c>
      <c r="K2823" s="5">
        <v>206.59730903065159</v>
      </c>
      <c r="L2823">
        <f>YEAR(SalesData[Order Date])</f>
        <v>2023</v>
      </c>
      <c r="M2823">
        <f>MONTH(SalesData[Order Date])</f>
        <v>12</v>
      </c>
      <c r="N2823" t="str">
        <f>TEXT(SalesData[[#This Row],[Order Date]], "mmmm")</f>
        <v>December</v>
      </c>
      <c r="O2823" s="7">
        <f>IF(SalesData[Sales]=0,0,SalesData[Profit]/SalesData[Sales])</f>
        <v>8.8769074441293908E-2</v>
      </c>
      <c r="P2823" s="8">
        <f t="shared" si="44"/>
        <v>8.4688346883468848E-5</v>
      </c>
      <c r="Q2823" t="str">
        <f>IF(SalesData[[#This Row],[Discount]]&gt;0, "Yes", "No")</f>
        <v>Yes</v>
      </c>
      <c r="R2823" t="str">
        <f>TEXT(SalesData[[#This Row],[Order Date]],"mmm-yyyy")</f>
        <v>Dec-2023</v>
      </c>
      <c r="S2823">
        <f>YEAR(SalesData[[#This Row],[Order Date]])*100 + MONTH(SalesData[[#This Row],[Order Date]])</f>
        <v>202312</v>
      </c>
    </row>
    <row r="2824" spans="1:19" x14ac:dyDescent="0.3">
      <c r="A2824" t="s">
        <v>810</v>
      </c>
      <c r="B2824" s="3">
        <v>45268</v>
      </c>
      <c r="C2824" t="s">
        <v>811</v>
      </c>
      <c r="D2824" t="s">
        <v>23</v>
      </c>
      <c r="E2824" t="s">
        <v>26</v>
      </c>
      <c r="F2824" t="s">
        <v>62</v>
      </c>
      <c r="G2824">
        <v>6</v>
      </c>
      <c r="H2824" s="5">
        <v>626.82000000000005</v>
      </c>
      <c r="I2824" s="5">
        <v>0.17</v>
      </c>
      <c r="J2824" s="5">
        <v>3121.5636</v>
      </c>
      <c r="K2824" s="5">
        <v>673.5683368579472</v>
      </c>
      <c r="L2824">
        <f>YEAR(SalesData[Order Date])</f>
        <v>2023</v>
      </c>
      <c r="M2824">
        <f>MONTH(SalesData[Order Date])</f>
        <v>12</v>
      </c>
      <c r="N2824" t="str">
        <f>TEXT(SalesData[[#This Row],[Order Date]], "mmmm")</f>
        <v>December</v>
      </c>
      <c r="O2824" s="7">
        <f>IF(SalesData[Sales]=0,0,SalesData[Profit]/SalesData[Sales])</f>
        <v>0.21577914890407718</v>
      </c>
      <c r="P2824" s="8">
        <f t="shared" si="44"/>
        <v>4.520170596556162E-5</v>
      </c>
      <c r="Q2824" t="str">
        <f>IF(SalesData[[#This Row],[Discount]]&gt;0, "Yes", "No")</f>
        <v>Yes</v>
      </c>
      <c r="R2824" t="str">
        <f>TEXT(SalesData[[#This Row],[Order Date]],"mmm-yyyy")</f>
        <v>Dec-2023</v>
      </c>
      <c r="S2824">
        <f>YEAR(SalesData[[#This Row],[Order Date]])*100 + MONTH(SalesData[[#This Row],[Order Date]])</f>
        <v>202312</v>
      </c>
    </row>
    <row r="2825" spans="1:19" x14ac:dyDescent="0.3">
      <c r="A2825" t="s">
        <v>882</v>
      </c>
      <c r="B2825" s="3">
        <v>45267</v>
      </c>
      <c r="C2825" t="s">
        <v>883</v>
      </c>
      <c r="D2825" t="s">
        <v>30</v>
      </c>
      <c r="E2825" t="s">
        <v>26</v>
      </c>
      <c r="F2825" t="s">
        <v>39</v>
      </c>
      <c r="G2825">
        <v>7</v>
      </c>
      <c r="H2825" s="5">
        <v>985.95</v>
      </c>
      <c r="I2825" s="5">
        <v>7.0000000000000007E-2</v>
      </c>
      <c r="J2825" s="5">
        <v>6418.5344999999998</v>
      </c>
      <c r="K2825" s="5">
        <v>906.90822979729489</v>
      </c>
      <c r="L2825">
        <f>YEAR(SalesData[Order Date])</f>
        <v>2023</v>
      </c>
      <c r="M2825">
        <f>MONTH(SalesData[Order Date])</f>
        <v>12</v>
      </c>
      <c r="N2825" t="str">
        <f>TEXT(SalesData[[#This Row],[Order Date]], "mmmm")</f>
        <v>December</v>
      </c>
      <c r="O2825" s="7">
        <f>IF(SalesData[Sales]=0,0,SalesData[Profit]/SalesData[Sales])</f>
        <v>0.14129521774749282</v>
      </c>
      <c r="P2825" s="8">
        <f t="shared" si="44"/>
        <v>1.0142502155281709E-5</v>
      </c>
      <c r="Q2825" t="str">
        <f>IF(SalesData[[#This Row],[Discount]]&gt;0, "Yes", "No")</f>
        <v>Yes</v>
      </c>
      <c r="R2825" t="str">
        <f>TEXT(SalesData[[#This Row],[Order Date]],"mmm-yyyy")</f>
        <v>Dec-2023</v>
      </c>
      <c r="S2825">
        <f>YEAR(SalesData[[#This Row],[Order Date]])*100 + MONTH(SalesData[[#This Row],[Order Date]])</f>
        <v>202312</v>
      </c>
    </row>
    <row r="2826" spans="1:19" x14ac:dyDescent="0.3">
      <c r="A2826" t="s">
        <v>934</v>
      </c>
      <c r="B2826" s="3">
        <v>45269</v>
      </c>
      <c r="C2826" t="s">
        <v>935</v>
      </c>
      <c r="D2826" t="s">
        <v>13</v>
      </c>
      <c r="E2826" t="s">
        <v>26</v>
      </c>
      <c r="F2826" t="s">
        <v>20</v>
      </c>
      <c r="G2826">
        <v>5</v>
      </c>
      <c r="H2826" s="5">
        <v>669.71</v>
      </c>
      <c r="I2826" s="5">
        <v>0.18</v>
      </c>
      <c r="J2826" s="5">
        <v>2745.8110000000001</v>
      </c>
      <c r="K2826" s="5">
        <v>352.81498356478568</v>
      </c>
      <c r="L2826">
        <f>YEAR(SalesData[Order Date])</f>
        <v>2023</v>
      </c>
      <c r="M2826">
        <f>MONTH(SalesData[Order Date])</f>
        <v>12</v>
      </c>
      <c r="N2826" t="str">
        <f>TEXT(SalesData[[#This Row],[Order Date]], "mmmm")</f>
        <v>December</v>
      </c>
      <c r="O2826" s="7">
        <f>IF(SalesData[Sales]=0,0,SalesData[Profit]/SalesData[Sales])</f>
        <v>0.12849208615042537</v>
      </c>
      <c r="P2826" s="8">
        <f t="shared" si="44"/>
        <v>5.3754610204416836E-5</v>
      </c>
      <c r="Q2826" t="str">
        <f>IF(SalesData[[#This Row],[Discount]]&gt;0, "Yes", "No")</f>
        <v>Yes</v>
      </c>
      <c r="R2826" t="str">
        <f>TEXT(SalesData[[#This Row],[Order Date]],"mmm-yyyy")</f>
        <v>Dec-2023</v>
      </c>
      <c r="S2826">
        <f>YEAR(SalesData[[#This Row],[Order Date]])*100 + MONTH(SalesData[[#This Row],[Order Date]])</f>
        <v>202312</v>
      </c>
    </row>
    <row r="2827" spans="1:19" x14ac:dyDescent="0.3">
      <c r="A2827" t="s">
        <v>962</v>
      </c>
      <c r="B2827" s="3">
        <v>45284</v>
      </c>
      <c r="C2827" t="s">
        <v>963</v>
      </c>
      <c r="D2827" t="s">
        <v>18</v>
      </c>
      <c r="E2827" t="s">
        <v>19</v>
      </c>
      <c r="F2827" t="s">
        <v>20</v>
      </c>
      <c r="G2827">
        <v>6</v>
      </c>
      <c r="H2827" s="5">
        <v>219.1</v>
      </c>
      <c r="I2827" s="5">
        <v>0.26</v>
      </c>
      <c r="J2827" s="5">
        <v>972.80399999999997</v>
      </c>
      <c r="K2827" s="5">
        <v>208.8941645924277</v>
      </c>
      <c r="L2827">
        <f>YEAR(SalesData[Order Date])</f>
        <v>2023</v>
      </c>
      <c r="M2827">
        <f>MONTH(SalesData[Order Date])</f>
        <v>12</v>
      </c>
      <c r="N2827" t="str">
        <f>TEXT(SalesData[[#This Row],[Order Date]], "mmmm")</f>
        <v>December</v>
      </c>
      <c r="O2827" s="7">
        <f>IF(SalesData[Sales]=0,0,SalesData[Profit]/SalesData[Sales])</f>
        <v>0.21473407242612871</v>
      </c>
      <c r="P2827" s="8">
        <f t="shared" si="44"/>
        <v>1.9777879202799334E-4</v>
      </c>
      <c r="Q2827" t="str">
        <f>IF(SalesData[[#This Row],[Discount]]&gt;0, "Yes", "No")</f>
        <v>Yes</v>
      </c>
      <c r="R2827" t="str">
        <f>TEXT(SalesData[[#This Row],[Order Date]],"mmm-yyyy")</f>
        <v>Dec-2023</v>
      </c>
      <c r="S2827">
        <f>YEAR(SalesData[[#This Row],[Order Date]])*100 + MONTH(SalesData[[#This Row],[Order Date]])</f>
        <v>202312</v>
      </c>
    </row>
    <row r="2828" spans="1:19" x14ac:dyDescent="0.3">
      <c r="A2828" t="s">
        <v>966</v>
      </c>
      <c r="B2828" s="3">
        <v>45266</v>
      </c>
      <c r="C2828" t="s">
        <v>967</v>
      </c>
      <c r="D2828" t="s">
        <v>30</v>
      </c>
      <c r="E2828" t="s">
        <v>26</v>
      </c>
      <c r="F2828" t="s">
        <v>15</v>
      </c>
      <c r="G2828">
        <v>5</v>
      </c>
      <c r="H2828" s="5">
        <v>972.47</v>
      </c>
      <c r="I2828" s="5">
        <v>0.27</v>
      </c>
      <c r="J2828" s="5">
        <v>3549.5155</v>
      </c>
      <c r="K2828" s="5">
        <v>828.52447743805874</v>
      </c>
      <c r="L2828">
        <f>YEAR(SalesData[Order Date])</f>
        <v>2023</v>
      </c>
      <c r="M2828">
        <f>MONTH(SalesData[Order Date])</f>
        <v>12</v>
      </c>
      <c r="N2828" t="str">
        <f>TEXT(SalesData[[#This Row],[Order Date]], "mmmm")</f>
        <v>December</v>
      </c>
      <c r="O2828" s="7">
        <f>IF(SalesData[Sales]=0,0,SalesData[Profit]/SalesData[Sales])</f>
        <v>0.2334190335098012</v>
      </c>
      <c r="P2828" s="8">
        <f t="shared" si="44"/>
        <v>5.5528705255689122E-5</v>
      </c>
      <c r="Q2828" t="str">
        <f>IF(SalesData[[#This Row],[Discount]]&gt;0, "Yes", "No")</f>
        <v>Yes</v>
      </c>
      <c r="R2828" t="str">
        <f>TEXT(SalesData[[#This Row],[Order Date]],"mmm-yyyy")</f>
        <v>Dec-2023</v>
      </c>
      <c r="S2828">
        <f>YEAR(SalesData[[#This Row],[Order Date]])*100 + MONTH(SalesData[[#This Row],[Order Date]])</f>
        <v>202312</v>
      </c>
    </row>
    <row r="2829" spans="1:19" x14ac:dyDescent="0.3">
      <c r="A2829" t="s">
        <v>979</v>
      </c>
      <c r="B2829" s="3">
        <v>45269</v>
      </c>
      <c r="C2829" t="s">
        <v>980</v>
      </c>
      <c r="D2829" t="s">
        <v>18</v>
      </c>
      <c r="E2829" t="s">
        <v>14</v>
      </c>
      <c r="F2829" t="s">
        <v>62</v>
      </c>
      <c r="G2829">
        <v>3</v>
      </c>
      <c r="H2829" s="5">
        <v>203.75</v>
      </c>
      <c r="I2829" s="5">
        <v>0.19</v>
      </c>
      <c r="J2829" s="5">
        <v>495.11250000000001</v>
      </c>
      <c r="K2829" s="5">
        <v>47.890079401461328</v>
      </c>
      <c r="L2829">
        <f>YEAR(SalesData[Order Date])</f>
        <v>2023</v>
      </c>
      <c r="M2829">
        <f>MONTH(SalesData[Order Date])</f>
        <v>12</v>
      </c>
      <c r="N2829" t="str">
        <f>TEXT(SalesData[[#This Row],[Order Date]], "mmmm")</f>
        <v>December</v>
      </c>
      <c r="O2829" s="7">
        <f>IF(SalesData[Sales]=0,0,SalesData[Profit]/SalesData[Sales])</f>
        <v>9.6725652051728297E-2</v>
      </c>
      <c r="P2829" s="8">
        <f t="shared" si="44"/>
        <v>3.1083844580777098E-4</v>
      </c>
      <c r="Q2829" t="str">
        <f>IF(SalesData[[#This Row],[Discount]]&gt;0, "Yes", "No")</f>
        <v>Yes</v>
      </c>
      <c r="R2829" t="str">
        <f>TEXT(SalesData[[#This Row],[Order Date]],"mmm-yyyy")</f>
        <v>Dec-2023</v>
      </c>
      <c r="S2829">
        <f>YEAR(SalesData[[#This Row],[Order Date]])*100 + MONTH(SalesData[[#This Row],[Order Date]])</f>
        <v>202312</v>
      </c>
    </row>
    <row r="2830" spans="1:19" x14ac:dyDescent="0.3">
      <c r="A2830" t="s">
        <v>981</v>
      </c>
      <c r="B2830" s="3">
        <v>45277</v>
      </c>
      <c r="C2830" t="s">
        <v>982</v>
      </c>
      <c r="D2830" t="s">
        <v>30</v>
      </c>
      <c r="E2830" t="s">
        <v>26</v>
      </c>
      <c r="F2830" t="s">
        <v>53</v>
      </c>
      <c r="G2830">
        <v>3</v>
      </c>
      <c r="H2830" s="5">
        <v>71.48</v>
      </c>
      <c r="I2830" s="5">
        <v>0.19</v>
      </c>
      <c r="J2830" s="5">
        <v>173.69640000000001</v>
      </c>
      <c r="K2830" s="5">
        <v>29.817595678845649</v>
      </c>
      <c r="L2830">
        <f>YEAR(SalesData[Order Date])</f>
        <v>2023</v>
      </c>
      <c r="M2830">
        <f>MONTH(SalesData[Order Date])</f>
        <v>12</v>
      </c>
      <c r="N2830" t="str">
        <f>TEXT(SalesData[[#This Row],[Order Date]], "mmmm")</f>
        <v>December</v>
      </c>
      <c r="O2830" s="7">
        <f>IF(SalesData[Sales]=0,0,SalesData[Profit]/SalesData[Sales])</f>
        <v>0.1716650182666172</v>
      </c>
      <c r="P2830" s="8">
        <f t="shared" si="44"/>
        <v>8.8602872598395825E-4</v>
      </c>
      <c r="Q2830" t="str">
        <f>IF(SalesData[[#This Row],[Discount]]&gt;0, "Yes", "No")</f>
        <v>Yes</v>
      </c>
      <c r="R2830" t="str">
        <f>TEXT(SalesData[[#This Row],[Order Date]],"mmm-yyyy")</f>
        <v>Dec-2023</v>
      </c>
      <c r="S2830">
        <f>YEAR(SalesData[[#This Row],[Order Date]])*100 + MONTH(SalesData[[#This Row],[Order Date]])</f>
        <v>202312</v>
      </c>
    </row>
    <row r="2831" spans="1:19" x14ac:dyDescent="0.3">
      <c r="A2831" t="s">
        <v>987</v>
      </c>
      <c r="B2831" s="3">
        <v>45261</v>
      </c>
      <c r="C2831" t="s">
        <v>988</v>
      </c>
      <c r="D2831" t="s">
        <v>23</v>
      </c>
      <c r="E2831" t="s">
        <v>19</v>
      </c>
      <c r="F2831" t="s">
        <v>15</v>
      </c>
      <c r="G2831">
        <v>9</v>
      </c>
      <c r="H2831" s="5">
        <v>673.69</v>
      </c>
      <c r="I2831" s="5">
        <v>0.28000000000000003</v>
      </c>
      <c r="J2831" s="5">
        <v>4365.5112000000008</v>
      </c>
      <c r="K2831" s="5">
        <v>239.44204134211179</v>
      </c>
      <c r="L2831">
        <f>YEAR(SalesData[Order Date])</f>
        <v>2023</v>
      </c>
      <c r="M2831">
        <f>MONTH(SalesData[Order Date])</f>
        <v>12</v>
      </c>
      <c r="N2831" t="str">
        <f>TEXT(SalesData[[#This Row],[Order Date]], "mmmm")</f>
        <v>December</v>
      </c>
      <c r="O2831" s="7">
        <f>IF(SalesData[Sales]=0,0,SalesData[Profit]/SalesData[Sales])</f>
        <v>5.4848568786654756E-2</v>
      </c>
      <c r="P2831" s="8">
        <f t="shared" si="44"/>
        <v>4.618015869481677E-5</v>
      </c>
      <c r="Q2831" t="str">
        <f>IF(SalesData[[#This Row],[Discount]]&gt;0, "Yes", "No")</f>
        <v>Yes</v>
      </c>
      <c r="R2831" t="str">
        <f>TEXT(SalesData[[#This Row],[Order Date]],"mmm-yyyy")</f>
        <v>Dec-2023</v>
      </c>
      <c r="S2831">
        <f>YEAR(SalesData[[#This Row],[Order Date]])*100 + MONTH(SalesData[[#This Row],[Order Date]])</f>
        <v>202312</v>
      </c>
    </row>
    <row r="2832" spans="1:19" x14ac:dyDescent="0.3">
      <c r="A2832" t="s">
        <v>1003</v>
      </c>
      <c r="B2832" s="3">
        <v>45288</v>
      </c>
      <c r="C2832" t="s">
        <v>1004</v>
      </c>
      <c r="D2832" t="s">
        <v>18</v>
      </c>
      <c r="E2832" t="s">
        <v>14</v>
      </c>
      <c r="F2832" t="s">
        <v>91</v>
      </c>
      <c r="G2832">
        <v>7</v>
      </c>
      <c r="H2832" s="5">
        <v>509.77</v>
      </c>
      <c r="I2832" s="5">
        <v>0.06</v>
      </c>
      <c r="J2832" s="5">
        <v>3354.2865999999999</v>
      </c>
      <c r="K2832" s="5">
        <v>318.18067227257723</v>
      </c>
      <c r="L2832">
        <f>YEAR(SalesData[Order Date])</f>
        <v>2023</v>
      </c>
      <c r="M2832">
        <f>MONTH(SalesData[Order Date])</f>
        <v>12</v>
      </c>
      <c r="N2832" t="str">
        <f>TEXT(SalesData[[#This Row],[Order Date]], "mmmm")</f>
        <v>December</v>
      </c>
      <c r="O2832" s="7">
        <f>IF(SalesData[Sales]=0,0,SalesData[Profit]/SalesData[Sales])</f>
        <v>9.4857926651997243E-2</v>
      </c>
      <c r="P2832" s="8">
        <f t="shared" si="44"/>
        <v>1.6814305611214021E-5</v>
      </c>
      <c r="Q2832" t="str">
        <f>IF(SalesData[[#This Row],[Discount]]&gt;0, "Yes", "No")</f>
        <v>Yes</v>
      </c>
      <c r="R2832" t="str">
        <f>TEXT(SalesData[[#This Row],[Order Date]],"mmm-yyyy")</f>
        <v>Dec-2023</v>
      </c>
      <c r="S2832">
        <f>YEAR(SalesData[[#This Row],[Order Date]])*100 + MONTH(SalesData[[#This Row],[Order Date]])</f>
        <v>202312</v>
      </c>
    </row>
    <row r="2833" spans="1:19" x14ac:dyDescent="0.3">
      <c r="A2833" t="s">
        <v>1009</v>
      </c>
      <c r="B2833" s="3">
        <v>45272</v>
      </c>
      <c r="C2833" t="s">
        <v>1010</v>
      </c>
      <c r="D2833" t="s">
        <v>23</v>
      </c>
      <c r="E2833" t="s">
        <v>26</v>
      </c>
      <c r="F2833" t="s">
        <v>34</v>
      </c>
      <c r="G2833">
        <v>9</v>
      </c>
      <c r="H2833" s="5">
        <v>824.24</v>
      </c>
      <c r="I2833" s="5">
        <v>0.11</v>
      </c>
      <c r="J2833" s="5">
        <v>6602.1624000000002</v>
      </c>
      <c r="K2833" s="5">
        <v>825.96777014158306</v>
      </c>
      <c r="L2833">
        <f>YEAR(SalesData[Order Date])</f>
        <v>2023</v>
      </c>
      <c r="M2833">
        <f>MONTH(SalesData[Order Date])</f>
        <v>12</v>
      </c>
      <c r="N2833" t="str">
        <f>TEXT(SalesData[[#This Row],[Order Date]], "mmmm")</f>
        <v>December</v>
      </c>
      <c r="O2833" s="7">
        <f>IF(SalesData[Sales]=0,0,SalesData[Profit]/SalesData[Sales])</f>
        <v>0.12510564268179514</v>
      </c>
      <c r="P2833" s="8">
        <f t="shared" si="44"/>
        <v>1.4828474985710743E-5</v>
      </c>
      <c r="Q2833" t="str">
        <f>IF(SalesData[[#This Row],[Discount]]&gt;0, "Yes", "No")</f>
        <v>Yes</v>
      </c>
      <c r="R2833" t="str">
        <f>TEXT(SalesData[[#This Row],[Order Date]],"mmm-yyyy")</f>
        <v>Dec-2023</v>
      </c>
      <c r="S2833">
        <f>YEAR(SalesData[[#This Row],[Order Date]])*100 + MONTH(SalesData[[#This Row],[Order Date]])</f>
        <v>202312</v>
      </c>
    </row>
    <row r="2834" spans="1:19" x14ac:dyDescent="0.3">
      <c r="A2834" t="s">
        <v>1021</v>
      </c>
      <c r="B2834" s="3">
        <v>45273</v>
      </c>
      <c r="C2834" t="s">
        <v>1022</v>
      </c>
      <c r="D2834" t="s">
        <v>23</v>
      </c>
      <c r="E2834" t="s">
        <v>14</v>
      </c>
      <c r="F2834" t="s">
        <v>15</v>
      </c>
      <c r="G2834">
        <v>1</v>
      </c>
      <c r="H2834" s="5">
        <v>301.62</v>
      </c>
      <c r="I2834" s="5">
        <v>7.0000000000000007E-2</v>
      </c>
      <c r="J2834" s="5">
        <v>280.50659999999999</v>
      </c>
      <c r="K2834" s="5">
        <v>42.834030555317327</v>
      </c>
      <c r="L2834">
        <f>YEAR(SalesData[Order Date])</f>
        <v>2023</v>
      </c>
      <c r="M2834">
        <f>MONTH(SalesData[Order Date])</f>
        <v>12</v>
      </c>
      <c r="N2834" t="str">
        <f>TEXT(SalesData[[#This Row],[Order Date]], "mmmm")</f>
        <v>December</v>
      </c>
      <c r="O2834" s="7">
        <f>IF(SalesData[Sales]=0,0,SalesData[Profit]/SalesData[Sales])</f>
        <v>0.15270239828694701</v>
      </c>
      <c r="P2834" s="8">
        <f t="shared" si="44"/>
        <v>2.3208010078907236E-4</v>
      </c>
      <c r="Q2834" t="str">
        <f>IF(SalesData[[#This Row],[Discount]]&gt;0, "Yes", "No")</f>
        <v>Yes</v>
      </c>
      <c r="R2834" t="str">
        <f>TEXT(SalesData[[#This Row],[Order Date]],"mmm-yyyy")</f>
        <v>Dec-2023</v>
      </c>
      <c r="S2834">
        <f>YEAR(SalesData[[#This Row],[Order Date]])*100 + MONTH(SalesData[[#This Row],[Order Date]])</f>
        <v>202312</v>
      </c>
    </row>
    <row r="2835" spans="1:19" x14ac:dyDescent="0.3">
      <c r="A2835" t="s">
        <v>1029</v>
      </c>
      <c r="B2835" s="3">
        <v>45276</v>
      </c>
      <c r="C2835" t="s">
        <v>1030</v>
      </c>
      <c r="D2835" t="s">
        <v>30</v>
      </c>
      <c r="E2835" t="s">
        <v>19</v>
      </c>
      <c r="F2835" t="s">
        <v>31</v>
      </c>
      <c r="G2835">
        <v>6</v>
      </c>
      <c r="H2835" s="5">
        <v>331.01</v>
      </c>
      <c r="I2835" s="5">
        <v>0.12</v>
      </c>
      <c r="J2835" s="5">
        <v>1747.7328</v>
      </c>
      <c r="K2835" s="5">
        <v>434.39879890361891</v>
      </c>
      <c r="L2835">
        <f>YEAR(SalesData[Order Date])</f>
        <v>2023</v>
      </c>
      <c r="M2835">
        <f>MONTH(SalesData[Order Date])</f>
        <v>12</v>
      </c>
      <c r="N2835" t="str">
        <f>TEXT(SalesData[[#This Row],[Order Date]], "mmmm")</f>
        <v>December</v>
      </c>
      <c r="O2835" s="7">
        <f>IF(SalesData[Sales]=0,0,SalesData[Profit]/SalesData[Sales])</f>
        <v>0.24854989212516862</v>
      </c>
      <c r="P2835" s="8">
        <f t="shared" si="44"/>
        <v>6.0421135313132535E-5</v>
      </c>
      <c r="Q2835" t="str">
        <f>IF(SalesData[[#This Row],[Discount]]&gt;0, "Yes", "No")</f>
        <v>Yes</v>
      </c>
      <c r="R2835" t="str">
        <f>TEXT(SalesData[[#This Row],[Order Date]],"mmm-yyyy")</f>
        <v>Dec-2023</v>
      </c>
      <c r="S2835">
        <f>YEAR(SalesData[[#This Row],[Order Date]])*100 + MONTH(SalesData[[#This Row],[Order Date]])</f>
        <v>202312</v>
      </c>
    </row>
    <row r="2836" spans="1:19" x14ac:dyDescent="0.3">
      <c r="A2836" t="s">
        <v>1079</v>
      </c>
      <c r="B2836" s="3">
        <v>45289</v>
      </c>
      <c r="C2836" t="s">
        <v>1080</v>
      </c>
      <c r="D2836" t="s">
        <v>18</v>
      </c>
      <c r="E2836" t="s">
        <v>14</v>
      </c>
      <c r="F2836" t="s">
        <v>53</v>
      </c>
      <c r="G2836">
        <v>5</v>
      </c>
      <c r="H2836" s="5">
        <v>932.92</v>
      </c>
      <c r="I2836" s="5">
        <v>0.24</v>
      </c>
      <c r="J2836" s="5">
        <v>3545.096</v>
      </c>
      <c r="K2836" s="5">
        <v>402.49837659850488</v>
      </c>
      <c r="L2836">
        <f>YEAR(SalesData[Order Date])</f>
        <v>2023</v>
      </c>
      <c r="M2836">
        <f>MONTH(SalesData[Order Date])</f>
        <v>12</v>
      </c>
      <c r="N2836" t="str">
        <f>TEXT(SalesData[[#This Row],[Order Date]], "mmmm")</f>
        <v>December</v>
      </c>
      <c r="O2836" s="7">
        <f>IF(SalesData[Sales]=0,0,SalesData[Profit]/SalesData[Sales])</f>
        <v>0.11353666490230585</v>
      </c>
      <c r="P2836" s="8">
        <f t="shared" si="44"/>
        <v>5.1451357029541659E-5</v>
      </c>
      <c r="Q2836" t="str">
        <f>IF(SalesData[[#This Row],[Discount]]&gt;0, "Yes", "No")</f>
        <v>Yes</v>
      </c>
      <c r="R2836" t="str">
        <f>TEXT(SalesData[[#This Row],[Order Date]],"mmm-yyyy")</f>
        <v>Dec-2023</v>
      </c>
      <c r="S2836">
        <f>YEAR(SalesData[[#This Row],[Order Date]])*100 + MONTH(SalesData[[#This Row],[Order Date]])</f>
        <v>202312</v>
      </c>
    </row>
    <row r="2837" spans="1:19" x14ac:dyDescent="0.3">
      <c r="A2837" t="s">
        <v>1189</v>
      </c>
      <c r="B2837" s="3">
        <v>45271</v>
      </c>
      <c r="C2837" t="s">
        <v>1190</v>
      </c>
      <c r="D2837" t="s">
        <v>30</v>
      </c>
      <c r="E2837" t="s">
        <v>14</v>
      </c>
      <c r="F2837" t="s">
        <v>15</v>
      </c>
      <c r="G2837">
        <v>5</v>
      </c>
      <c r="H2837" s="5">
        <v>766.75</v>
      </c>
      <c r="I2837" s="5">
        <v>0.13</v>
      </c>
      <c r="J2837" s="5">
        <v>3335.3625000000002</v>
      </c>
      <c r="K2837" s="5">
        <v>396.6458160136599</v>
      </c>
      <c r="L2837">
        <f>YEAR(SalesData[Order Date])</f>
        <v>2023</v>
      </c>
      <c r="M2837">
        <f>MONTH(SalesData[Order Date])</f>
        <v>12</v>
      </c>
      <c r="N2837" t="str">
        <f>TEXT(SalesData[[#This Row],[Order Date]], "mmmm")</f>
        <v>December</v>
      </c>
      <c r="O2837" s="7">
        <f>IF(SalesData[Sales]=0,0,SalesData[Profit]/SalesData[Sales])</f>
        <v>0.11892135143141409</v>
      </c>
      <c r="P2837" s="8">
        <f t="shared" si="44"/>
        <v>3.3909357678513208E-5</v>
      </c>
      <c r="Q2837" t="str">
        <f>IF(SalesData[[#This Row],[Discount]]&gt;0, "Yes", "No")</f>
        <v>Yes</v>
      </c>
      <c r="R2837" t="str">
        <f>TEXT(SalesData[[#This Row],[Order Date]],"mmm-yyyy")</f>
        <v>Dec-2023</v>
      </c>
      <c r="S2837">
        <f>YEAR(SalesData[[#This Row],[Order Date]])*100 + MONTH(SalesData[[#This Row],[Order Date]])</f>
        <v>202312</v>
      </c>
    </row>
    <row r="2838" spans="1:19" x14ac:dyDescent="0.3">
      <c r="A2838" t="s">
        <v>1207</v>
      </c>
      <c r="B2838" s="3">
        <v>45261</v>
      </c>
      <c r="C2838" t="s">
        <v>1208</v>
      </c>
      <c r="D2838" t="s">
        <v>30</v>
      </c>
      <c r="E2838" t="s">
        <v>26</v>
      </c>
      <c r="F2838" t="s">
        <v>62</v>
      </c>
      <c r="G2838">
        <v>8</v>
      </c>
      <c r="H2838" s="5">
        <v>499.04</v>
      </c>
      <c r="I2838" s="5">
        <v>0.14000000000000001</v>
      </c>
      <c r="J2838" s="5">
        <v>3433.3951999999999</v>
      </c>
      <c r="K2838" s="5">
        <v>816.87519681635945</v>
      </c>
      <c r="L2838">
        <f>YEAR(SalesData[Order Date])</f>
        <v>2023</v>
      </c>
      <c r="M2838">
        <f>MONTH(SalesData[Order Date])</f>
        <v>12</v>
      </c>
      <c r="N2838" t="str">
        <f>TEXT(SalesData[[#This Row],[Order Date]], "mmmm")</f>
        <v>December</v>
      </c>
      <c r="O2838" s="7">
        <f>IF(SalesData[Sales]=0,0,SalesData[Profit]/SalesData[Sales])</f>
        <v>0.23792052741739705</v>
      </c>
      <c r="P2838" s="8">
        <f t="shared" si="44"/>
        <v>3.5067329272202631E-5</v>
      </c>
      <c r="Q2838" t="str">
        <f>IF(SalesData[[#This Row],[Discount]]&gt;0, "Yes", "No")</f>
        <v>Yes</v>
      </c>
      <c r="R2838" t="str">
        <f>TEXT(SalesData[[#This Row],[Order Date]],"mmm-yyyy")</f>
        <v>Dec-2023</v>
      </c>
      <c r="S2838">
        <f>YEAR(SalesData[[#This Row],[Order Date]])*100 + MONTH(SalesData[[#This Row],[Order Date]])</f>
        <v>202312</v>
      </c>
    </row>
    <row r="2839" spans="1:19" x14ac:dyDescent="0.3">
      <c r="A2839" t="s">
        <v>1213</v>
      </c>
      <c r="B2839" s="3">
        <v>45281</v>
      </c>
      <c r="C2839" t="s">
        <v>1214</v>
      </c>
      <c r="D2839" t="s">
        <v>13</v>
      </c>
      <c r="E2839" t="s">
        <v>26</v>
      </c>
      <c r="F2839" t="s">
        <v>31</v>
      </c>
      <c r="G2839">
        <v>3</v>
      </c>
      <c r="H2839" s="5">
        <v>374.11</v>
      </c>
      <c r="I2839" s="5">
        <v>0.19</v>
      </c>
      <c r="J2839" s="5">
        <v>909.08730000000003</v>
      </c>
      <c r="K2839" s="5">
        <v>54.274194188903692</v>
      </c>
      <c r="L2839">
        <f>YEAR(SalesData[Order Date])</f>
        <v>2023</v>
      </c>
      <c r="M2839">
        <f>MONTH(SalesData[Order Date])</f>
        <v>12</v>
      </c>
      <c r="N2839" t="str">
        <f>TEXT(SalesData[[#This Row],[Order Date]], "mmmm")</f>
        <v>December</v>
      </c>
      <c r="O2839" s="7">
        <f>IF(SalesData[Sales]=0,0,SalesData[Profit]/SalesData[Sales])</f>
        <v>5.9701850624141038E-2</v>
      </c>
      <c r="P2839" s="8">
        <f t="shared" si="44"/>
        <v>1.6929067208396818E-4</v>
      </c>
      <c r="Q2839" t="str">
        <f>IF(SalesData[[#This Row],[Discount]]&gt;0, "Yes", "No")</f>
        <v>Yes</v>
      </c>
      <c r="R2839" t="str">
        <f>TEXT(SalesData[[#This Row],[Order Date]],"mmm-yyyy")</f>
        <v>Dec-2023</v>
      </c>
      <c r="S2839">
        <f>YEAR(SalesData[[#This Row],[Order Date]])*100 + MONTH(SalesData[[#This Row],[Order Date]])</f>
        <v>202312</v>
      </c>
    </row>
    <row r="2840" spans="1:19" x14ac:dyDescent="0.3">
      <c r="A2840" t="s">
        <v>1247</v>
      </c>
      <c r="B2840" s="3">
        <v>45279</v>
      </c>
      <c r="C2840" t="s">
        <v>1248</v>
      </c>
      <c r="D2840" t="s">
        <v>30</v>
      </c>
      <c r="E2840" t="s">
        <v>19</v>
      </c>
      <c r="F2840" t="s">
        <v>53</v>
      </c>
      <c r="G2840">
        <v>8</v>
      </c>
      <c r="H2840" s="5">
        <v>964.45</v>
      </c>
      <c r="I2840" s="5">
        <v>0.19</v>
      </c>
      <c r="J2840" s="5">
        <v>6249.6360000000004</v>
      </c>
      <c r="K2840" s="5">
        <v>1047.8096776007219</v>
      </c>
      <c r="L2840">
        <f>YEAR(SalesData[Order Date])</f>
        <v>2023</v>
      </c>
      <c r="M2840">
        <f>MONTH(SalesData[Order Date])</f>
        <v>12</v>
      </c>
      <c r="N2840" t="str">
        <f>TEXT(SalesData[[#This Row],[Order Date]], "mmmm")</f>
        <v>December</v>
      </c>
      <c r="O2840" s="7">
        <f>IF(SalesData[Sales]=0,0,SalesData[Profit]/SalesData[Sales])</f>
        <v>0.16765931289449848</v>
      </c>
      <c r="P2840" s="8">
        <f t="shared" si="44"/>
        <v>2.4625434185286949E-5</v>
      </c>
      <c r="Q2840" t="str">
        <f>IF(SalesData[[#This Row],[Discount]]&gt;0, "Yes", "No")</f>
        <v>Yes</v>
      </c>
      <c r="R2840" t="str">
        <f>TEXT(SalesData[[#This Row],[Order Date]],"mmm-yyyy")</f>
        <v>Dec-2023</v>
      </c>
      <c r="S2840">
        <f>YEAR(SalesData[[#This Row],[Order Date]])*100 + MONTH(SalesData[[#This Row],[Order Date]])</f>
        <v>202312</v>
      </c>
    </row>
    <row r="2841" spans="1:19" x14ac:dyDescent="0.3">
      <c r="A2841" t="s">
        <v>1293</v>
      </c>
      <c r="B2841" s="3">
        <v>45288</v>
      </c>
      <c r="C2841" t="s">
        <v>1294</v>
      </c>
      <c r="D2841" t="s">
        <v>23</v>
      </c>
      <c r="E2841" t="s">
        <v>19</v>
      </c>
      <c r="F2841" t="s">
        <v>15</v>
      </c>
      <c r="G2841">
        <v>8</v>
      </c>
      <c r="H2841" s="5">
        <v>728</v>
      </c>
      <c r="I2841" s="5">
        <v>0.04</v>
      </c>
      <c r="J2841" s="5">
        <v>5591.04</v>
      </c>
      <c r="K2841" s="5">
        <v>1637.589001315323</v>
      </c>
      <c r="L2841">
        <f>YEAR(SalesData[Order Date])</f>
        <v>2023</v>
      </c>
      <c r="M2841">
        <f>MONTH(SalesData[Order Date])</f>
        <v>12</v>
      </c>
      <c r="N2841" t="str">
        <f>TEXT(SalesData[[#This Row],[Order Date]], "mmmm")</f>
        <v>December</v>
      </c>
      <c r="O2841" s="7">
        <f>IF(SalesData[Sales]=0,0,SalesData[Profit]/SalesData[Sales])</f>
        <v>0.2928952397613544</v>
      </c>
      <c r="P2841" s="8">
        <f t="shared" si="44"/>
        <v>6.8681318681318681E-6</v>
      </c>
      <c r="Q2841" t="str">
        <f>IF(SalesData[[#This Row],[Discount]]&gt;0, "Yes", "No")</f>
        <v>Yes</v>
      </c>
      <c r="R2841" t="str">
        <f>TEXT(SalesData[[#This Row],[Order Date]],"mmm-yyyy")</f>
        <v>Dec-2023</v>
      </c>
      <c r="S2841">
        <f>YEAR(SalesData[[#This Row],[Order Date]])*100 + MONTH(SalesData[[#This Row],[Order Date]])</f>
        <v>202312</v>
      </c>
    </row>
    <row r="2842" spans="1:19" x14ac:dyDescent="0.3">
      <c r="A2842" t="s">
        <v>1309</v>
      </c>
      <c r="B2842" s="3">
        <v>45279</v>
      </c>
      <c r="C2842" t="s">
        <v>1310</v>
      </c>
      <c r="D2842" t="s">
        <v>13</v>
      </c>
      <c r="E2842" t="s">
        <v>26</v>
      </c>
      <c r="F2842" t="s">
        <v>20</v>
      </c>
      <c r="G2842">
        <v>7</v>
      </c>
      <c r="H2842" s="5">
        <v>622.37</v>
      </c>
      <c r="I2842" s="5">
        <v>0.01</v>
      </c>
      <c r="J2842" s="5">
        <v>4313.0241000000015</v>
      </c>
      <c r="K2842" s="5">
        <v>1024.6762838641371</v>
      </c>
      <c r="L2842">
        <f>YEAR(SalesData[Order Date])</f>
        <v>2023</v>
      </c>
      <c r="M2842">
        <f>MONTH(SalesData[Order Date])</f>
        <v>12</v>
      </c>
      <c r="N2842" t="str">
        <f>TEXT(SalesData[[#This Row],[Order Date]], "mmmm")</f>
        <v>December</v>
      </c>
      <c r="O2842" s="7">
        <f>IF(SalesData[Sales]=0,0,SalesData[Profit]/SalesData[Sales])</f>
        <v>0.23757722194599765</v>
      </c>
      <c r="P2842" s="8">
        <f t="shared" si="44"/>
        <v>2.2953732162080892E-6</v>
      </c>
      <c r="Q2842" t="str">
        <f>IF(SalesData[[#This Row],[Discount]]&gt;0, "Yes", "No")</f>
        <v>Yes</v>
      </c>
      <c r="R2842" t="str">
        <f>TEXT(SalesData[[#This Row],[Order Date]],"mmm-yyyy")</f>
        <v>Dec-2023</v>
      </c>
      <c r="S2842">
        <f>YEAR(SalesData[[#This Row],[Order Date]])*100 + MONTH(SalesData[[#This Row],[Order Date]])</f>
        <v>202312</v>
      </c>
    </row>
    <row r="2843" spans="1:19" x14ac:dyDescent="0.3">
      <c r="A2843" t="s">
        <v>1313</v>
      </c>
      <c r="B2843" s="3">
        <v>45283</v>
      </c>
      <c r="C2843" t="s">
        <v>1314</v>
      </c>
      <c r="D2843" t="s">
        <v>13</v>
      </c>
      <c r="E2843" t="s">
        <v>14</v>
      </c>
      <c r="F2843" t="s">
        <v>44</v>
      </c>
      <c r="G2843">
        <v>9</v>
      </c>
      <c r="H2843" s="5">
        <v>981.31</v>
      </c>
      <c r="I2843" s="5">
        <v>0.26</v>
      </c>
      <c r="J2843" s="5">
        <v>6535.5245999999988</v>
      </c>
      <c r="K2843" s="5">
        <v>1484.9748054024669</v>
      </c>
      <c r="L2843">
        <f>YEAR(SalesData[Order Date])</f>
        <v>2023</v>
      </c>
      <c r="M2843">
        <f>MONTH(SalesData[Order Date])</f>
        <v>12</v>
      </c>
      <c r="N2843" t="str">
        <f>TEXT(SalesData[[#This Row],[Order Date]], "mmmm")</f>
        <v>December</v>
      </c>
      <c r="O2843" s="7">
        <f>IF(SalesData[Sales]=0,0,SalesData[Profit]/SalesData[Sales])</f>
        <v>0.22721585431756575</v>
      </c>
      <c r="P2843" s="8">
        <f t="shared" si="44"/>
        <v>2.9439105775839331E-5</v>
      </c>
      <c r="Q2843" t="str">
        <f>IF(SalesData[[#This Row],[Discount]]&gt;0, "Yes", "No")</f>
        <v>Yes</v>
      </c>
      <c r="R2843" t="str">
        <f>TEXT(SalesData[[#This Row],[Order Date]],"mmm-yyyy")</f>
        <v>Dec-2023</v>
      </c>
      <c r="S2843">
        <f>YEAR(SalesData[[#This Row],[Order Date]])*100 + MONTH(SalesData[[#This Row],[Order Date]])</f>
        <v>202312</v>
      </c>
    </row>
    <row r="2844" spans="1:19" x14ac:dyDescent="0.3">
      <c r="A2844" t="s">
        <v>1339</v>
      </c>
      <c r="B2844" s="3">
        <v>45279</v>
      </c>
      <c r="C2844" t="s">
        <v>1340</v>
      </c>
      <c r="D2844" t="s">
        <v>13</v>
      </c>
      <c r="E2844" t="s">
        <v>19</v>
      </c>
      <c r="F2844" t="s">
        <v>53</v>
      </c>
      <c r="G2844">
        <v>1</v>
      </c>
      <c r="H2844" s="5">
        <v>20.88</v>
      </c>
      <c r="I2844" s="5">
        <v>0.02</v>
      </c>
      <c r="J2844" s="5">
        <v>20.462399999999999</v>
      </c>
      <c r="K2844" s="5">
        <v>3.7765022018272041</v>
      </c>
      <c r="L2844">
        <f>YEAR(SalesData[Order Date])</f>
        <v>2023</v>
      </c>
      <c r="M2844">
        <f>MONTH(SalesData[Order Date])</f>
        <v>12</v>
      </c>
      <c r="N2844" t="str">
        <f>TEXT(SalesData[[#This Row],[Order Date]], "mmmm")</f>
        <v>December</v>
      </c>
      <c r="O2844" s="7">
        <f>IF(SalesData[Sales]=0,0,SalesData[Profit]/SalesData[Sales])</f>
        <v>0.18455812621330853</v>
      </c>
      <c r="P2844" s="8">
        <f t="shared" si="44"/>
        <v>9.5785440613026826E-4</v>
      </c>
      <c r="Q2844" t="str">
        <f>IF(SalesData[[#This Row],[Discount]]&gt;0, "Yes", "No")</f>
        <v>Yes</v>
      </c>
      <c r="R2844" t="str">
        <f>TEXT(SalesData[[#This Row],[Order Date]],"mmm-yyyy")</f>
        <v>Dec-2023</v>
      </c>
      <c r="S2844">
        <f>YEAR(SalesData[[#This Row],[Order Date]])*100 + MONTH(SalesData[[#This Row],[Order Date]])</f>
        <v>202312</v>
      </c>
    </row>
    <row r="2845" spans="1:19" x14ac:dyDescent="0.3">
      <c r="A2845" t="s">
        <v>1358</v>
      </c>
      <c r="B2845" s="3">
        <v>45287</v>
      </c>
      <c r="C2845" t="s">
        <v>1359</v>
      </c>
      <c r="D2845" t="s">
        <v>30</v>
      </c>
      <c r="E2845" t="s">
        <v>14</v>
      </c>
      <c r="F2845" t="s">
        <v>15</v>
      </c>
      <c r="G2845">
        <v>1</v>
      </c>
      <c r="H2845" s="5">
        <v>742.37</v>
      </c>
      <c r="I2845" s="5">
        <v>0.04</v>
      </c>
      <c r="J2845" s="5">
        <v>712.67520000000002</v>
      </c>
      <c r="K2845" s="5">
        <v>54.12329289322853</v>
      </c>
      <c r="L2845">
        <f>YEAR(SalesData[Order Date])</f>
        <v>2023</v>
      </c>
      <c r="M2845">
        <f>MONTH(SalesData[Order Date])</f>
        <v>12</v>
      </c>
      <c r="N2845" t="str">
        <f>TEXT(SalesData[[#This Row],[Order Date]], "mmmm")</f>
        <v>December</v>
      </c>
      <c r="O2845" s="7">
        <f>IF(SalesData[Sales]=0,0,SalesData[Profit]/SalesData[Sales])</f>
        <v>7.5943842150293053E-2</v>
      </c>
      <c r="P2845" s="8">
        <f t="shared" si="44"/>
        <v>5.3881487667874508E-5</v>
      </c>
      <c r="Q2845" t="str">
        <f>IF(SalesData[[#This Row],[Discount]]&gt;0, "Yes", "No")</f>
        <v>Yes</v>
      </c>
      <c r="R2845" t="str">
        <f>TEXT(SalesData[[#This Row],[Order Date]],"mmm-yyyy")</f>
        <v>Dec-2023</v>
      </c>
      <c r="S2845">
        <f>YEAR(SalesData[[#This Row],[Order Date]])*100 + MONTH(SalesData[[#This Row],[Order Date]])</f>
        <v>202312</v>
      </c>
    </row>
    <row r="2846" spans="1:19" x14ac:dyDescent="0.3">
      <c r="A2846" t="s">
        <v>1410</v>
      </c>
      <c r="B2846" s="3">
        <v>45262</v>
      </c>
      <c r="C2846" t="s">
        <v>1411</v>
      </c>
      <c r="D2846" t="s">
        <v>18</v>
      </c>
      <c r="E2846" t="s">
        <v>26</v>
      </c>
      <c r="F2846" t="s">
        <v>39</v>
      </c>
      <c r="G2846">
        <v>1</v>
      </c>
      <c r="H2846" s="5">
        <v>963.99</v>
      </c>
      <c r="I2846" s="5">
        <v>0</v>
      </c>
      <c r="J2846" s="5">
        <v>963.99</v>
      </c>
      <c r="K2846" s="5">
        <v>203.02771777659521</v>
      </c>
      <c r="L2846">
        <f>YEAR(SalesData[Order Date])</f>
        <v>2023</v>
      </c>
      <c r="M2846">
        <f>MONTH(SalesData[Order Date])</f>
        <v>12</v>
      </c>
      <c r="N2846" t="str">
        <f>TEXT(SalesData[[#This Row],[Order Date]], "mmmm")</f>
        <v>December</v>
      </c>
      <c r="O2846" s="7">
        <f>IF(SalesData[Sales]=0,0,SalesData[Profit]/SalesData[Sales])</f>
        <v>0.21061185051358958</v>
      </c>
      <c r="P2846" s="8">
        <f t="shared" si="44"/>
        <v>0</v>
      </c>
      <c r="Q2846" t="str">
        <f>IF(SalesData[[#This Row],[Discount]]&gt;0, "Yes", "No")</f>
        <v>No</v>
      </c>
      <c r="R2846" t="str">
        <f>TEXT(SalesData[[#This Row],[Order Date]],"mmm-yyyy")</f>
        <v>Dec-2023</v>
      </c>
      <c r="S2846">
        <f>YEAR(SalesData[[#This Row],[Order Date]])*100 + MONTH(SalesData[[#This Row],[Order Date]])</f>
        <v>202312</v>
      </c>
    </row>
    <row r="2847" spans="1:19" x14ac:dyDescent="0.3">
      <c r="A2847" t="s">
        <v>1432</v>
      </c>
      <c r="B2847" s="3">
        <v>45281</v>
      </c>
      <c r="C2847" t="s">
        <v>1433</v>
      </c>
      <c r="D2847" t="s">
        <v>30</v>
      </c>
      <c r="E2847" t="s">
        <v>19</v>
      </c>
      <c r="F2847" t="s">
        <v>91</v>
      </c>
      <c r="G2847">
        <v>8</v>
      </c>
      <c r="H2847" s="5">
        <v>798.53</v>
      </c>
      <c r="I2847" s="5">
        <v>0.21</v>
      </c>
      <c r="J2847" s="5">
        <v>5046.7096000000001</v>
      </c>
      <c r="K2847" s="5">
        <v>594.08260224677633</v>
      </c>
      <c r="L2847">
        <f>YEAR(SalesData[Order Date])</f>
        <v>2023</v>
      </c>
      <c r="M2847">
        <f>MONTH(SalesData[Order Date])</f>
        <v>12</v>
      </c>
      <c r="N2847" t="str">
        <f>TEXT(SalesData[[#This Row],[Order Date]], "mmmm")</f>
        <v>December</v>
      </c>
      <c r="O2847" s="7">
        <f>IF(SalesData[Sales]=0,0,SalesData[Profit]/SalesData[Sales])</f>
        <v>0.11771681934042258</v>
      </c>
      <c r="P2847" s="8">
        <f t="shared" si="44"/>
        <v>3.2872903961028393E-5</v>
      </c>
      <c r="Q2847" t="str">
        <f>IF(SalesData[[#This Row],[Discount]]&gt;0, "Yes", "No")</f>
        <v>Yes</v>
      </c>
      <c r="R2847" t="str">
        <f>TEXT(SalesData[[#This Row],[Order Date]],"mmm-yyyy")</f>
        <v>Dec-2023</v>
      </c>
      <c r="S2847">
        <f>YEAR(SalesData[[#This Row],[Order Date]])*100 + MONTH(SalesData[[#This Row],[Order Date]])</f>
        <v>202312</v>
      </c>
    </row>
    <row r="2848" spans="1:19" x14ac:dyDescent="0.3">
      <c r="A2848" t="s">
        <v>1434</v>
      </c>
      <c r="B2848" s="3">
        <v>45267</v>
      </c>
      <c r="C2848" t="s">
        <v>1435</v>
      </c>
      <c r="D2848" t="s">
        <v>18</v>
      </c>
      <c r="E2848" t="s">
        <v>14</v>
      </c>
      <c r="F2848" t="s">
        <v>62</v>
      </c>
      <c r="G2848">
        <v>3</v>
      </c>
      <c r="H2848" s="5">
        <v>198.27</v>
      </c>
      <c r="I2848" s="5">
        <v>0.17</v>
      </c>
      <c r="J2848" s="5">
        <v>493.69229999999999</v>
      </c>
      <c r="K2848" s="5">
        <v>133.626263237621</v>
      </c>
      <c r="L2848">
        <f>YEAR(SalesData[Order Date])</f>
        <v>2023</v>
      </c>
      <c r="M2848">
        <f>MONTH(SalesData[Order Date])</f>
        <v>12</v>
      </c>
      <c r="N2848" t="str">
        <f>TEXT(SalesData[[#This Row],[Order Date]], "mmmm")</f>
        <v>December</v>
      </c>
      <c r="O2848" s="7">
        <f>IF(SalesData[Sales]=0,0,SalesData[Profit]/SalesData[Sales])</f>
        <v>0.27066710021124696</v>
      </c>
      <c r="P2848" s="8">
        <f t="shared" si="44"/>
        <v>2.8580555135253273E-4</v>
      </c>
      <c r="Q2848" t="str">
        <f>IF(SalesData[[#This Row],[Discount]]&gt;0, "Yes", "No")</f>
        <v>Yes</v>
      </c>
      <c r="R2848" t="str">
        <f>TEXT(SalesData[[#This Row],[Order Date]],"mmm-yyyy")</f>
        <v>Dec-2023</v>
      </c>
      <c r="S2848">
        <f>YEAR(SalesData[[#This Row],[Order Date]])*100 + MONTH(SalesData[[#This Row],[Order Date]])</f>
        <v>202312</v>
      </c>
    </row>
    <row r="2849" spans="1:19" x14ac:dyDescent="0.3">
      <c r="A2849" t="s">
        <v>1448</v>
      </c>
      <c r="B2849" s="3">
        <v>45264</v>
      </c>
      <c r="C2849" t="s">
        <v>1449</v>
      </c>
      <c r="D2849" t="s">
        <v>13</v>
      </c>
      <c r="E2849" t="s">
        <v>26</v>
      </c>
      <c r="F2849" t="s">
        <v>62</v>
      </c>
      <c r="G2849">
        <v>7</v>
      </c>
      <c r="H2849" s="5">
        <v>447.9</v>
      </c>
      <c r="I2849" s="5">
        <v>0.05</v>
      </c>
      <c r="J2849" s="5">
        <v>2978.5349999999989</v>
      </c>
      <c r="K2849" s="5">
        <v>495.03497631555359</v>
      </c>
      <c r="L2849">
        <f>YEAR(SalesData[Order Date])</f>
        <v>2023</v>
      </c>
      <c r="M2849">
        <f>MONTH(SalesData[Order Date])</f>
        <v>12</v>
      </c>
      <c r="N2849" t="str">
        <f>TEXT(SalesData[[#This Row],[Order Date]], "mmmm")</f>
        <v>December</v>
      </c>
      <c r="O2849" s="7">
        <f>IF(SalesData[Sales]=0,0,SalesData[Profit]/SalesData[Sales])</f>
        <v>0.16620082567958872</v>
      </c>
      <c r="P2849" s="8">
        <f t="shared" si="44"/>
        <v>1.5947437246834437E-5</v>
      </c>
      <c r="Q2849" t="str">
        <f>IF(SalesData[[#This Row],[Discount]]&gt;0, "Yes", "No")</f>
        <v>Yes</v>
      </c>
      <c r="R2849" t="str">
        <f>TEXT(SalesData[[#This Row],[Order Date]],"mmm-yyyy")</f>
        <v>Dec-2023</v>
      </c>
      <c r="S2849">
        <f>YEAR(SalesData[[#This Row],[Order Date]])*100 + MONTH(SalesData[[#This Row],[Order Date]])</f>
        <v>202312</v>
      </c>
    </row>
    <row r="2850" spans="1:19" x14ac:dyDescent="0.3">
      <c r="A2850" t="s">
        <v>1500</v>
      </c>
      <c r="B2850" s="3">
        <v>45290</v>
      </c>
      <c r="C2850" t="s">
        <v>1501</v>
      </c>
      <c r="D2850" t="s">
        <v>23</v>
      </c>
      <c r="E2850" t="s">
        <v>14</v>
      </c>
      <c r="F2850" t="s">
        <v>15</v>
      </c>
      <c r="G2850">
        <v>5</v>
      </c>
      <c r="H2850" s="5">
        <v>393.68</v>
      </c>
      <c r="I2850" s="5">
        <v>0.11</v>
      </c>
      <c r="J2850" s="5">
        <v>1751.876</v>
      </c>
      <c r="K2850" s="5">
        <v>228.47598659362421</v>
      </c>
      <c r="L2850">
        <f>YEAR(SalesData[Order Date])</f>
        <v>2023</v>
      </c>
      <c r="M2850">
        <f>MONTH(SalesData[Order Date])</f>
        <v>12</v>
      </c>
      <c r="N2850" t="str">
        <f>TEXT(SalesData[[#This Row],[Order Date]], "mmmm")</f>
        <v>December</v>
      </c>
      <c r="O2850" s="7">
        <f>IF(SalesData[Sales]=0,0,SalesData[Profit]/SalesData[Sales])</f>
        <v>0.13041789863758863</v>
      </c>
      <c r="P2850" s="8">
        <f t="shared" si="44"/>
        <v>5.588295061979272E-5</v>
      </c>
      <c r="Q2850" t="str">
        <f>IF(SalesData[[#This Row],[Discount]]&gt;0, "Yes", "No")</f>
        <v>Yes</v>
      </c>
      <c r="R2850" t="str">
        <f>TEXT(SalesData[[#This Row],[Order Date]],"mmm-yyyy")</f>
        <v>Dec-2023</v>
      </c>
      <c r="S2850">
        <f>YEAR(SalesData[[#This Row],[Order Date]])*100 + MONTH(SalesData[[#This Row],[Order Date]])</f>
        <v>202312</v>
      </c>
    </row>
    <row r="2851" spans="1:19" x14ac:dyDescent="0.3">
      <c r="A2851" t="s">
        <v>1574</v>
      </c>
      <c r="B2851" s="3">
        <v>45261</v>
      </c>
      <c r="C2851" t="s">
        <v>1575</v>
      </c>
      <c r="D2851" t="s">
        <v>30</v>
      </c>
      <c r="E2851" t="s">
        <v>26</v>
      </c>
      <c r="F2851" t="s">
        <v>31</v>
      </c>
      <c r="G2851">
        <v>4</v>
      </c>
      <c r="H2851" s="5">
        <v>617.38</v>
      </c>
      <c r="I2851" s="5">
        <v>0.1</v>
      </c>
      <c r="J2851" s="5">
        <v>2222.5680000000002</v>
      </c>
      <c r="K2851" s="5">
        <v>431.3756651001521</v>
      </c>
      <c r="L2851">
        <f>YEAR(SalesData[Order Date])</f>
        <v>2023</v>
      </c>
      <c r="M2851">
        <f>MONTH(SalesData[Order Date])</f>
        <v>12</v>
      </c>
      <c r="N2851" t="str">
        <f>TEXT(SalesData[[#This Row],[Order Date]], "mmmm")</f>
        <v>December</v>
      </c>
      <c r="O2851" s="7">
        <f>IF(SalesData[Sales]=0,0,SalesData[Profit]/SalesData[Sales])</f>
        <v>0.19408884907015311</v>
      </c>
      <c r="P2851" s="8">
        <f t="shared" si="44"/>
        <v>4.0493699180407534E-5</v>
      </c>
      <c r="Q2851" t="str">
        <f>IF(SalesData[[#This Row],[Discount]]&gt;0, "Yes", "No")</f>
        <v>Yes</v>
      </c>
      <c r="R2851" t="str">
        <f>TEXT(SalesData[[#This Row],[Order Date]],"mmm-yyyy")</f>
        <v>Dec-2023</v>
      </c>
      <c r="S2851">
        <f>YEAR(SalesData[[#This Row],[Order Date]])*100 + MONTH(SalesData[[#This Row],[Order Date]])</f>
        <v>202312</v>
      </c>
    </row>
    <row r="2852" spans="1:19" x14ac:dyDescent="0.3">
      <c r="A2852" t="s">
        <v>1638</v>
      </c>
      <c r="B2852" s="3">
        <v>45277</v>
      </c>
      <c r="C2852" t="s">
        <v>1639</v>
      </c>
      <c r="D2852" t="s">
        <v>18</v>
      </c>
      <c r="E2852" t="s">
        <v>14</v>
      </c>
      <c r="F2852" t="s">
        <v>20</v>
      </c>
      <c r="G2852">
        <v>3</v>
      </c>
      <c r="H2852" s="5">
        <v>958.54</v>
      </c>
      <c r="I2852" s="5">
        <v>0.02</v>
      </c>
      <c r="J2852" s="5">
        <v>2818.1075999999998</v>
      </c>
      <c r="K2852" s="5">
        <v>376.46243061690029</v>
      </c>
      <c r="L2852">
        <f>YEAR(SalesData[Order Date])</f>
        <v>2023</v>
      </c>
      <c r="M2852">
        <f>MONTH(SalesData[Order Date])</f>
        <v>12</v>
      </c>
      <c r="N2852" t="str">
        <f>TEXT(SalesData[[#This Row],[Order Date]], "mmmm")</f>
        <v>December</v>
      </c>
      <c r="O2852" s="7">
        <f>IF(SalesData[Sales]=0,0,SalesData[Profit]/SalesData[Sales])</f>
        <v>0.13358696119938795</v>
      </c>
      <c r="P2852" s="8">
        <f t="shared" si="44"/>
        <v>6.955021873543793E-6</v>
      </c>
      <c r="Q2852" t="str">
        <f>IF(SalesData[[#This Row],[Discount]]&gt;0, "Yes", "No")</f>
        <v>Yes</v>
      </c>
      <c r="R2852" t="str">
        <f>TEXT(SalesData[[#This Row],[Order Date]],"mmm-yyyy")</f>
        <v>Dec-2023</v>
      </c>
      <c r="S2852">
        <f>YEAR(SalesData[[#This Row],[Order Date]])*100 + MONTH(SalesData[[#This Row],[Order Date]])</f>
        <v>202312</v>
      </c>
    </row>
    <row r="2853" spans="1:19" x14ac:dyDescent="0.3">
      <c r="A2853" t="s">
        <v>1648</v>
      </c>
      <c r="B2853" s="3">
        <v>45262</v>
      </c>
      <c r="C2853" t="s">
        <v>1649</v>
      </c>
      <c r="D2853" t="s">
        <v>18</v>
      </c>
      <c r="E2853" t="s">
        <v>19</v>
      </c>
      <c r="F2853" t="s">
        <v>53</v>
      </c>
      <c r="G2853">
        <v>7</v>
      </c>
      <c r="H2853" s="5">
        <v>497.42</v>
      </c>
      <c r="I2853" s="5">
        <v>0.09</v>
      </c>
      <c r="J2853" s="5">
        <v>3168.5654</v>
      </c>
      <c r="K2853" s="5">
        <v>569.35977787183526</v>
      </c>
      <c r="L2853">
        <f>YEAR(SalesData[Order Date])</f>
        <v>2023</v>
      </c>
      <c r="M2853">
        <f>MONTH(SalesData[Order Date])</f>
        <v>12</v>
      </c>
      <c r="N2853" t="str">
        <f>TEXT(SalesData[[#This Row],[Order Date]], "mmmm")</f>
        <v>December</v>
      </c>
      <c r="O2853" s="7">
        <f>IF(SalesData[Sales]=0,0,SalesData[Profit]/SalesData[Sales])</f>
        <v>0.17969008241768822</v>
      </c>
      <c r="P2853" s="8">
        <f t="shared" si="44"/>
        <v>2.5847659638017885E-5</v>
      </c>
      <c r="Q2853" t="str">
        <f>IF(SalesData[[#This Row],[Discount]]&gt;0, "Yes", "No")</f>
        <v>Yes</v>
      </c>
      <c r="R2853" t="str">
        <f>TEXT(SalesData[[#This Row],[Order Date]],"mmm-yyyy")</f>
        <v>Dec-2023</v>
      </c>
      <c r="S2853">
        <f>YEAR(SalesData[[#This Row],[Order Date]])*100 + MONTH(SalesData[[#This Row],[Order Date]])</f>
        <v>202312</v>
      </c>
    </row>
    <row r="2854" spans="1:19" x14ac:dyDescent="0.3">
      <c r="A2854" t="s">
        <v>1688</v>
      </c>
      <c r="B2854" s="3">
        <v>45279</v>
      </c>
      <c r="C2854" t="s">
        <v>1689</v>
      </c>
      <c r="D2854" t="s">
        <v>13</v>
      </c>
      <c r="E2854" t="s">
        <v>14</v>
      </c>
      <c r="F2854" t="s">
        <v>34</v>
      </c>
      <c r="G2854">
        <v>4</v>
      </c>
      <c r="H2854" s="5">
        <v>757.29</v>
      </c>
      <c r="I2854" s="5">
        <v>0.22</v>
      </c>
      <c r="J2854" s="5">
        <v>2362.7447999999999</v>
      </c>
      <c r="K2854" s="5">
        <v>664.08007318912485</v>
      </c>
      <c r="L2854">
        <f>YEAR(SalesData[Order Date])</f>
        <v>2023</v>
      </c>
      <c r="M2854">
        <f>MONTH(SalesData[Order Date])</f>
        <v>12</v>
      </c>
      <c r="N2854" t="str">
        <f>TEXT(SalesData[[#This Row],[Order Date]], "mmmm")</f>
        <v>December</v>
      </c>
      <c r="O2854" s="7">
        <f>IF(SalesData[Sales]=0,0,SalesData[Profit]/SalesData[Sales])</f>
        <v>0.28106297099421185</v>
      </c>
      <c r="P2854" s="8">
        <f t="shared" si="44"/>
        <v>7.2627395053414157E-5</v>
      </c>
      <c r="Q2854" t="str">
        <f>IF(SalesData[[#This Row],[Discount]]&gt;0, "Yes", "No")</f>
        <v>Yes</v>
      </c>
      <c r="R2854" t="str">
        <f>TEXT(SalesData[[#This Row],[Order Date]],"mmm-yyyy")</f>
        <v>Dec-2023</v>
      </c>
      <c r="S2854">
        <f>YEAR(SalesData[[#This Row],[Order Date]])*100 + MONTH(SalesData[[#This Row],[Order Date]])</f>
        <v>202312</v>
      </c>
    </row>
    <row r="2855" spans="1:19" x14ac:dyDescent="0.3">
      <c r="A2855" t="s">
        <v>1775</v>
      </c>
      <c r="B2855" s="3">
        <v>45274</v>
      </c>
      <c r="C2855" t="s">
        <v>1776</v>
      </c>
      <c r="D2855" t="s">
        <v>13</v>
      </c>
      <c r="E2855" t="s">
        <v>19</v>
      </c>
      <c r="F2855" t="s">
        <v>44</v>
      </c>
      <c r="G2855">
        <v>4</v>
      </c>
      <c r="H2855" s="5">
        <v>395.35</v>
      </c>
      <c r="I2855" s="5">
        <v>0.05</v>
      </c>
      <c r="J2855" s="5">
        <v>1502.33</v>
      </c>
      <c r="K2855" s="5">
        <v>160.16592527470439</v>
      </c>
      <c r="L2855">
        <f>YEAR(SalesData[Order Date])</f>
        <v>2023</v>
      </c>
      <c r="M2855">
        <f>MONTH(SalesData[Order Date])</f>
        <v>12</v>
      </c>
      <c r="N2855" t="str">
        <f>TEXT(SalesData[[#This Row],[Order Date]], "mmmm")</f>
        <v>December</v>
      </c>
      <c r="O2855" s="7">
        <f>IF(SalesData[Sales]=0,0,SalesData[Profit]/SalesData[Sales])</f>
        <v>0.10661168004014059</v>
      </c>
      <c r="P2855" s="8">
        <f t="shared" si="44"/>
        <v>3.1617554066017451E-5</v>
      </c>
      <c r="Q2855" t="str">
        <f>IF(SalesData[[#This Row],[Discount]]&gt;0, "Yes", "No")</f>
        <v>Yes</v>
      </c>
      <c r="R2855" t="str">
        <f>TEXT(SalesData[[#This Row],[Order Date]],"mmm-yyyy")</f>
        <v>Dec-2023</v>
      </c>
      <c r="S2855">
        <f>YEAR(SalesData[[#This Row],[Order Date]])*100 + MONTH(SalesData[[#This Row],[Order Date]])</f>
        <v>202312</v>
      </c>
    </row>
    <row r="2856" spans="1:19" x14ac:dyDescent="0.3">
      <c r="A2856" t="s">
        <v>1811</v>
      </c>
      <c r="B2856" s="3">
        <v>45282</v>
      </c>
      <c r="C2856" t="s">
        <v>1812</v>
      </c>
      <c r="D2856" t="s">
        <v>18</v>
      </c>
      <c r="E2856" t="s">
        <v>14</v>
      </c>
      <c r="F2856" t="s">
        <v>27</v>
      </c>
      <c r="G2856">
        <v>3</v>
      </c>
      <c r="H2856" s="5">
        <v>606.72</v>
      </c>
      <c r="I2856" s="5">
        <v>0.01</v>
      </c>
      <c r="J2856" s="5">
        <v>1801.9584</v>
      </c>
      <c r="K2856" s="5">
        <v>336.25383760354282</v>
      </c>
      <c r="L2856">
        <f>YEAR(SalesData[Order Date])</f>
        <v>2023</v>
      </c>
      <c r="M2856">
        <f>MONTH(SalesData[Order Date])</f>
        <v>12</v>
      </c>
      <c r="N2856" t="str">
        <f>TEXT(SalesData[[#This Row],[Order Date]], "mmmm")</f>
        <v>December</v>
      </c>
      <c r="O2856" s="7">
        <f>IF(SalesData[Sales]=0,0,SalesData[Profit]/SalesData[Sales])</f>
        <v>0.18660466168560985</v>
      </c>
      <c r="P2856" s="8">
        <f t="shared" si="44"/>
        <v>5.4940225035161745E-6</v>
      </c>
      <c r="Q2856" t="str">
        <f>IF(SalesData[[#This Row],[Discount]]&gt;0, "Yes", "No")</f>
        <v>Yes</v>
      </c>
      <c r="R2856" t="str">
        <f>TEXT(SalesData[[#This Row],[Order Date]],"mmm-yyyy")</f>
        <v>Dec-2023</v>
      </c>
      <c r="S2856">
        <f>YEAR(SalesData[[#This Row],[Order Date]])*100 + MONTH(SalesData[[#This Row],[Order Date]])</f>
        <v>202312</v>
      </c>
    </row>
    <row r="2857" spans="1:19" x14ac:dyDescent="0.3">
      <c r="A2857" t="s">
        <v>1855</v>
      </c>
      <c r="B2857" s="3">
        <v>45286</v>
      </c>
      <c r="C2857" t="s">
        <v>1856</v>
      </c>
      <c r="D2857" t="s">
        <v>23</v>
      </c>
      <c r="E2857" t="s">
        <v>14</v>
      </c>
      <c r="F2857" t="s">
        <v>53</v>
      </c>
      <c r="G2857">
        <v>5</v>
      </c>
      <c r="H2857" s="5">
        <v>14.49</v>
      </c>
      <c r="I2857" s="5">
        <v>0.19</v>
      </c>
      <c r="J2857" s="5">
        <v>58.684500000000007</v>
      </c>
      <c r="K2857" s="5">
        <v>6.4675561918035562</v>
      </c>
      <c r="L2857">
        <f>YEAR(SalesData[Order Date])</f>
        <v>2023</v>
      </c>
      <c r="M2857">
        <f>MONTH(SalesData[Order Date])</f>
        <v>12</v>
      </c>
      <c r="N2857" t="str">
        <f>TEXT(SalesData[[#This Row],[Order Date]], "mmmm")</f>
        <v>December</v>
      </c>
      <c r="O2857" s="7">
        <f>IF(SalesData[Sales]=0,0,SalesData[Profit]/SalesData[Sales])</f>
        <v>0.11020893407634989</v>
      </c>
      <c r="P2857" s="8">
        <f t="shared" si="44"/>
        <v>2.6224982746721878E-3</v>
      </c>
      <c r="Q2857" t="str">
        <f>IF(SalesData[[#This Row],[Discount]]&gt;0, "Yes", "No")</f>
        <v>Yes</v>
      </c>
      <c r="R2857" t="str">
        <f>TEXT(SalesData[[#This Row],[Order Date]],"mmm-yyyy")</f>
        <v>Dec-2023</v>
      </c>
      <c r="S2857">
        <f>YEAR(SalesData[[#This Row],[Order Date]])*100 + MONTH(SalesData[[#This Row],[Order Date]])</f>
        <v>202312</v>
      </c>
    </row>
    <row r="2858" spans="1:19" x14ac:dyDescent="0.3">
      <c r="A2858" t="s">
        <v>1873</v>
      </c>
      <c r="B2858" s="3">
        <v>45264</v>
      </c>
      <c r="C2858" t="s">
        <v>1874</v>
      </c>
      <c r="D2858" t="s">
        <v>23</v>
      </c>
      <c r="E2858" t="s">
        <v>14</v>
      </c>
      <c r="F2858" t="s">
        <v>44</v>
      </c>
      <c r="G2858">
        <v>8</v>
      </c>
      <c r="H2858" s="5">
        <v>358.47</v>
      </c>
      <c r="I2858" s="5">
        <v>0.05</v>
      </c>
      <c r="J2858" s="5">
        <v>2724.3719999999998</v>
      </c>
      <c r="K2858" s="5">
        <v>308.19525977371347</v>
      </c>
      <c r="L2858">
        <f>YEAR(SalesData[Order Date])</f>
        <v>2023</v>
      </c>
      <c r="M2858">
        <f>MONTH(SalesData[Order Date])</f>
        <v>12</v>
      </c>
      <c r="N2858" t="str">
        <f>TEXT(SalesData[[#This Row],[Order Date]], "mmmm")</f>
        <v>December</v>
      </c>
      <c r="O2858" s="7">
        <f>IF(SalesData[Sales]=0,0,SalesData[Profit]/SalesData[Sales])</f>
        <v>0.11312524859810388</v>
      </c>
      <c r="P2858" s="8">
        <f t="shared" si="44"/>
        <v>1.7435210756827627E-5</v>
      </c>
      <c r="Q2858" t="str">
        <f>IF(SalesData[[#This Row],[Discount]]&gt;0, "Yes", "No")</f>
        <v>Yes</v>
      </c>
      <c r="R2858" t="str">
        <f>TEXT(SalesData[[#This Row],[Order Date]],"mmm-yyyy")</f>
        <v>Dec-2023</v>
      </c>
      <c r="S2858">
        <f>YEAR(SalesData[[#This Row],[Order Date]])*100 + MONTH(SalesData[[#This Row],[Order Date]])</f>
        <v>202312</v>
      </c>
    </row>
    <row r="2859" spans="1:19" x14ac:dyDescent="0.3">
      <c r="A2859" t="s">
        <v>1897</v>
      </c>
      <c r="B2859" s="3">
        <v>45274</v>
      </c>
      <c r="C2859" t="s">
        <v>1898</v>
      </c>
      <c r="D2859" t="s">
        <v>30</v>
      </c>
      <c r="E2859" t="s">
        <v>19</v>
      </c>
      <c r="F2859" t="s">
        <v>39</v>
      </c>
      <c r="G2859">
        <v>4</v>
      </c>
      <c r="H2859" s="5">
        <v>251.02</v>
      </c>
      <c r="I2859" s="5">
        <v>0.12</v>
      </c>
      <c r="J2859" s="5">
        <v>883.59040000000005</v>
      </c>
      <c r="K2859" s="5">
        <v>139.2109037887511</v>
      </c>
      <c r="L2859">
        <f>YEAR(SalesData[Order Date])</f>
        <v>2023</v>
      </c>
      <c r="M2859">
        <f>MONTH(SalesData[Order Date])</f>
        <v>12</v>
      </c>
      <c r="N2859" t="str">
        <f>TEXT(SalesData[[#This Row],[Order Date]], "mmmm")</f>
        <v>December</v>
      </c>
      <c r="O2859" s="7">
        <f>IF(SalesData[Sales]=0,0,SalesData[Profit]/SalesData[Sales])</f>
        <v>0.15755139914235272</v>
      </c>
      <c r="P2859" s="8">
        <f t="shared" si="44"/>
        <v>1.1951238945103975E-4</v>
      </c>
      <c r="Q2859" t="str">
        <f>IF(SalesData[[#This Row],[Discount]]&gt;0, "Yes", "No")</f>
        <v>Yes</v>
      </c>
      <c r="R2859" t="str">
        <f>TEXT(SalesData[[#This Row],[Order Date]],"mmm-yyyy")</f>
        <v>Dec-2023</v>
      </c>
      <c r="S2859">
        <f>YEAR(SalesData[[#This Row],[Order Date]])*100 + MONTH(SalesData[[#This Row],[Order Date]])</f>
        <v>202312</v>
      </c>
    </row>
    <row r="2860" spans="1:19" x14ac:dyDescent="0.3">
      <c r="A2860" t="s">
        <v>1909</v>
      </c>
      <c r="B2860" s="3">
        <v>45277</v>
      </c>
      <c r="C2860" t="s">
        <v>1910</v>
      </c>
      <c r="D2860" t="s">
        <v>18</v>
      </c>
      <c r="E2860" t="s">
        <v>14</v>
      </c>
      <c r="F2860" t="s">
        <v>53</v>
      </c>
      <c r="G2860">
        <v>4</v>
      </c>
      <c r="H2860" s="5">
        <v>379.67</v>
      </c>
      <c r="I2860" s="5">
        <v>0.15</v>
      </c>
      <c r="J2860" s="5">
        <v>1290.8779999999999</v>
      </c>
      <c r="K2860" s="5">
        <v>301.63159856180278</v>
      </c>
      <c r="L2860">
        <f>YEAR(SalesData[Order Date])</f>
        <v>2023</v>
      </c>
      <c r="M2860">
        <f>MONTH(SalesData[Order Date])</f>
        <v>12</v>
      </c>
      <c r="N2860" t="str">
        <f>TEXT(SalesData[[#This Row],[Order Date]], "mmmm")</f>
        <v>December</v>
      </c>
      <c r="O2860" s="7">
        <f>IF(SalesData[Sales]=0,0,SalesData[Profit]/SalesData[Sales])</f>
        <v>0.23366390825608832</v>
      </c>
      <c r="P2860" s="8">
        <f t="shared" si="44"/>
        <v>9.8769984460189098E-5</v>
      </c>
      <c r="Q2860" t="str">
        <f>IF(SalesData[[#This Row],[Discount]]&gt;0, "Yes", "No")</f>
        <v>Yes</v>
      </c>
      <c r="R2860" t="str">
        <f>TEXT(SalesData[[#This Row],[Order Date]],"mmm-yyyy")</f>
        <v>Dec-2023</v>
      </c>
      <c r="S2860">
        <f>YEAR(SalesData[[#This Row],[Order Date]])*100 + MONTH(SalesData[[#This Row],[Order Date]])</f>
        <v>202312</v>
      </c>
    </row>
    <row r="2861" spans="1:19" x14ac:dyDescent="0.3">
      <c r="A2861" t="s">
        <v>1942</v>
      </c>
      <c r="B2861" s="3">
        <v>45276</v>
      </c>
      <c r="C2861" t="s">
        <v>1943</v>
      </c>
      <c r="D2861" t="s">
        <v>30</v>
      </c>
      <c r="E2861" t="s">
        <v>14</v>
      </c>
      <c r="F2861" t="s">
        <v>20</v>
      </c>
      <c r="G2861">
        <v>1</v>
      </c>
      <c r="H2861" s="5">
        <v>507.78</v>
      </c>
      <c r="I2861" s="5">
        <v>0.26</v>
      </c>
      <c r="J2861" s="5">
        <v>375.75720000000001</v>
      </c>
      <c r="K2861" s="5">
        <v>29.23764282843263</v>
      </c>
      <c r="L2861">
        <f>YEAR(SalesData[Order Date])</f>
        <v>2023</v>
      </c>
      <c r="M2861">
        <f>MONTH(SalesData[Order Date])</f>
        <v>12</v>
      </c>
      <c r="N2861" t="str">
        <f>TEXT(SalesData[[#This Row],[Order Date]], "mmmm")</f>
        <v>December</v>
      </c>
      <c r="O2861" s="7">
        <f>IF(SalesData[Sales]=0,0,SalesData[Profit]/SalesData[Sales])</f>
        <v>7.7809933724310887E-2</v>
      </c>
      <c r="P2861" s="8">
        <f t="shared" si="44"/>
        <v>5.1203277009728623E-4</v>
      </c>
      <c r="Q2861" t="str">
        <f>IF(SalesData[[#This Row],[Discount]]&gt;0, "Yes", "No")</f>
        <v>Yes</v>
      </c>
      <c r="R2861" t="str">
        <f>TEXT(SalesData[[#This Row],[Order Date]],"mmm-yyyy")</f>
        <v>Dec-2023</v>
      </c>
      <c r="S2861">
        <f>YEAR(SalesData[[#This Row],[Order Date]])*100 + MONTH(SalesData[[#This Row],[Order Date]])</f>
        <v>202312</v>
      </c>
    </row>
    <row r="2862" spans="1:19" x14ac:dyDescent="0.3">
      <c r="A2862" t="s">
        <v>1980</v>
      </c>
      <c r="B2862" s="3">
        <v>45286</v>
      </c>
      <c r="C2862" t="s">
        <v>1981</v>
      </c>
      <c r="D2862" t="s">
        <v>30</v>
      </c>
      <c r="E2862" t="s">
        <v>26</v>
      </c>
      <c r="F2862" t="s">
        <v>34</v>
      </c>
      <c r="G2862">
        <v>1</v>
      </c>
      <c r="H2862" s="5">
        <v>606.24</v>
      </c>
      <c r="I2862" s="5">
        <v>0.2</v>
      </c>
      <c r="J2862" s="5">
        <v>484.99200000000002</v>
      </c>
      <c r="K2862" s="5">
        <v>112.4895517442739</v>
      </c>
      <c r="L2862">
        <f>YEAR(SalesData[Order Date])</f>
        <v>2023</v>
      </c>
      <c r="M2862">
        <f>MONTH(SalesData[Order Date])</f>
        <v>12</v>
      </c>
      <c r="N2862" t="str">
        <f>TEXT(SalesData[[#This Row],[Order Date]], "mmmm")</f>
        <v>December</v>
      </c>
      <c r="O2862" s="7">
        <f>IF(SalesData[Sales]=0,0,SalesData[Profit]/SalesData[Sales])</f>
        <v>0.23194104592297171</v>
      </c>
      <c r="P2862" s="8">
        <f t="shared" si="44"/>
        <v>3.299023489047242E-4</v>
      </c>
      <c r="Q2862" t="str">
        <f>IF(SalesData[[#This Row],[Discount]]&gt;0, "Yes", "No")</f>
        <v>Yes</v>
      </c>
      <c r="R2862" t="str">
        <f>TEXT(SalesData[[#This Row],[Order Date]],"mmm-yyyy")</f>
        <v>Dec-2023</v>
      </c>
      <c r="S2862">
        <f>YEAR(SalesData[[#This Row],[Order Date]])*100 + MONTH(SalesData[[#This Row],[Order Date]])</f>
        <v>202312</v>
      </c>
    </row>
    <row r="2863" spans="1:19" x14ac:dyDescent="0.3">
      <c r="A2863" t="s">
        <v>1984</v>
      </c>
      <c r="B2863" s="3">
        <v>45284</v>
      </c>
      <c r="C2863" t="s">
        <v>1985</v>
      </c>
      <c r="D2863" t="s">
        <v>30</v>
      </c>
      <c r="E2863" t="s">
        <v>19</v>
      </c>
      <c r="F2863" t="s">
        <v>62</v>
      </c>
      <c r="G2863">
        <v>7</v>
      </c>
      <c r="H2863" s="5">
        <v>194.31</v>
      </c>
      <c r="I2863" s="5">
        <v>0.12</v>
      </c>
      <c r="J2863" s="5">
        <v>1196.9495999999999</v>
      </c>
      <c r="K2863" s="5">
        <v>233.54797089799371</v>
      </c>
      <c r="L2863">
        <f>YEAR(SalesData[Order Date])</f>
        <v>2023</v>
      </c>
      <c r="M2863">
        <f>MONTH(SalesData[Order Date])</f>
        <v>12</v>
      </c>
      <c r="N2863" t="str">
        <f>TEXT(SalesData[[#This Row],[Order Date]], "mmmm")</f>
        <v>December</v>
      </c>
      <c r="O2863" s="7">
        <f>IF(SalesData[Sales]=0,0,SalesData[Profit]/SalesData[Sales])</f>
        <v>0.19511930234823063</v>
      </c>
      <c r="P2863" s="8">
        <f t="shared" si="44"/>
        <v>8.82242660843865E-5</v>
      </c>
      <c r="Q2863" t="str">
        <f>IF(SalesData[[#This Row],[Discount]]&gt;0, "Yes", "No")</f>
        <v>Yes</v>
      </c>
      <c r="R2863" t="str">
        <f>TEXT(SalesData[[#This Row],[Order Date]],"mmm-yyyy")</f>
        <v>Dec-2023</v>
      </c>
      <c r="S2863">
        <f>YEAR(SalesData[[#This Row],[Order Date]])*100 + MONTH(SalesData[[#This Row],[Order Date]])</f>
        <v>202312</v>
      </c>
    </row>
    <row r="2864" spans="1:19" x14ac:dyDescent="0.3">
      <c r="A2864" t="s">
        <v>2010</v>
      </c>
      <c r="B2864" s="3">
        <v>45285</v>
      </c>
      <c r="C2864" t="s">
        <v>2011</v>
      </c>
      <c r="D2864" t="s">
        <v>18</v>
      </c>
      <c r="E2864" t="s">
        <v>26</v>
      </c>
      <c r="F2864" t="s">
        <v>39</v>
      </c>
      <c r="G2864">
        <v>1</v>
      </c>
      <c r="H2864" s="5">
        <v>814.49</v>
      </c>
      <c r="I2864" s="5">
        <v>0.22</v>
      </c>
      <c r="J2864" s="5">
        <v>635.30220000000008</v>
      </c>
      <c r="K2864" s="5">
        <v>172.94688212287909</v>
      </c>
      <c r="L2864">
        <f>YEAR(SalesData[Order Date])</f>
        <v>2023</v>
      </c>
      <c r="M2864">
        <f>MONTH(SalesData[Order Date])</f>
        <v>12</v>
      </c>
      <c r="N2864" t="str">
        <f>TEXT(SalesData[[#This Row],[Order Date]], "mmmm")</f>
        <v>December</v>
      </c>
      <c r="O2864" s="7">
        <f>IF(SalesData[Sales]=0,0,SalesData[Profit]/SalesData[Sales])</f>
        <v>0.27222773999976557</v>
      </c>
      <c r="P2864" s="8">
        <f t="shared" si="44"/>
        <v>2.701076747412491E-4</v>
      </c>
      <c r="Q2864" t="str">
        <f>IF(SalesData[[#This Row],[Discount]]&gt;0, "Yes", "No")</f>
        <v>Yes</v>
      </c>
      <c r="R2864" t="str">
        <f>TEXT(SalesData[[#This Row],[Order Date]],"mmm-yyyy")</f>
        <v>Dec-2023</v>
      </c>
      <c r="S2864">
        <f>YEAR(SalesData[[#This Row],[Order Date]])*100 + MONTH(SalesData[[#This Row],[Order Date]])</f>
        <v>202312</v>
      </c>
    </row>
    <row r="2865" spans="1:19" x14ac:dyDescent="0.3">
      <c r="A2865" t="s">
        <v>2014</v>
      </c>
      <c r="B2865" s="3">
        <v>45282</v>
      </c>
      <c r="C2865" t="s">
        <v>2015</v>
      </c>
      <c r="D2865" t="s">
        <v>18</v>
      </c>
      <c r="E2865" t="s">
        <v>26</v>
      </c>
      <c r="F2865" t="s">
        <v>62</v>
      </c>
      <c r="G2865">
        <v>7</v>
      </c>
      <c r="H2865" s="5">
        <v>58.21</v>
      </c>
      <c r="I2865" s="5">
        <v>0.19</v>
      </c>
      <c r="J2865" s="5">
        <v>330.05070000000012</v>
      </c>
      <c r="K2865" s="5">
        <v>86.175265015968776</v>
      </c>
      <c r="L2865">
        <f>YEAR(SalesData[Order Date])</f>
        <v>2023</v>
      </c>
      <c r="M2865">
        <f>MONTH(SalesData[Order Date])</f>
        <v>12</v>
      </c>
      <c r="N2865" t="str">
        <f>TEXT(SalesData[[#This Row],[Order Date]], "mmmm")</f>
        <v>December</v>
      </c>
      <c r="O2865" s="7">
        <f>IF(SalesData[Sales]=0,0,SalesData[Profit]/SalesData[Sales])</f>
        <v>0.26109705271332173</v>
      </c>
      <c r="P2865" s="8">
        <f t="shared" si="44"/>
        <v>4.6629199695683113E-4</v>
      </c>
      <c r="Q2865" t="str">
        <f>IF(SalesData[[#This Row],[Discount]]&gt;0, "Yes", "No")</f>
        <v>Yes</v>
      </c>
      <c r="R2865" t="str">
        <f>TEXT(SalesData[[#This Row],[Order Date]],"mmm-yyyy")</f>
        <v>Dec-2023</v>
      </c>
      <c r="S2865">
        <f>YEAR(SalesData[[#This Row],[Order Date]])*100 + MONTH(SalesData[[#This Row],[Order Date]])</f>
        <v>202312</v>
      </c>
    </row>
    <row r="2866" spans="1:19" x14ac:dyDescent="0.3">
      <c r="A2866" t="s">
        <v>2074</v>
      </c>
      <c r="B2866" s="3">
        <v>45264</v>
      </c>
      <c r="C2866" t="s">
        <v>2075</v>
      </c>
      <c r="D2866" t="s">
        <v>23</v>
      </c>
      <c r="E2866" t="s">
        <v>19</v>
      </c>
      <c r="F2866" t="s">
        <v>34</v>
      </c>
      <c r="G2866">
        <v>9</v>
      </c>
      <c r="H2866" s="5">
        <v>520.73</v>
      </c>
      <c r="I2866" s="5">
        <v>0.13</v>
      </c>
      <c r="J2866" s="5">
        <v>4077.3159000000001</v>
      </c>
      <c r="K2866" s="5">
        <v>379.99833001317342</v>
      </c>
      <c r="L2866">
        <f>YEAR(SalesData[Order Date])</f>
        <v>2023</v>
      </c>
      <c r="M2866">
        <f>MONTH(SalesData[Order Date])</f>
        <v>12</v>
      </c>
      <c r="N2866" t="str">
        <f>TEXT(SalesData[[#This Row],[Order Date]], "mmmm")</f>
        <v>December</v>
      </c>
      <c r="O2866" s="7">
        <f>IF(SalesData[Sales]=0,0,SalesData[Profit]/SalesData[Sales])</f>
        <v>9.3198157644143645E-2</v>
      </c>
      <c r="P2866" s="8">
        <f t="shared" si="44"/>
        <v>2.7738836718538294E-5</v>
      </c>
      <c r="Q2866" t="str">
        <f>IF(SalesData[[#This Row],[Discount]]&gt;0, "Yes", "No")</f>
        <v>Yes</v>
      </c>
      <c r="R2866" t="str">
        <f>TEXT(SalesData[[#This Row],[Order Date]],"mmm-yyyy")</f>
        <v>Dec-2023</v>
      </c>
      <c r="S2866">
        <f>YEAR(SalesData[[#This Row],[Order Date]])*100 + MONTH(SalesData[[#This Row],[Order Date]])</f>
        <v>202312</v>
      </c>
    </row>
    <row r="2867" spans="1:19" x14ac:dyDescent="0.3">
      <c r="A2867" t="s">
        <v>2251</v>
      </c>
      <c r="B2867" s="3">
        <v>45273</v>
      </c>
      <c r="C2867" t="s">
        <v>2252</v>
      </c>
      <c r="D2867" t="s">
        <v>30</v>
      </c>
      <c r="E2867" t="s">
        <v>14</v>
      </c>
      <c r="F2867" t="s">
        <v>39</v>
      </c>
      <c r="G2867">
        <v>9</v>
      </c>
      <c r="H2867" s="5">
        <v>252.37</v>
      </c>
      <c r="I2867" s="5">
        <v>0.16</v>
      </c>
      <c r="J2867" s="5">
        <v>1907.9172000000001</v>
      </c>
      <c r="K2867" s="5">
        <v>208.30483873652611</v>
      </c>
      <c r="L2867">
        <f>YEAR(SalesData[Order Date])</f>
        <v>2023</v>
      </c>
      <c r="M2867">
        <f>MONTH(SalesData[Order Date])</f>
        <v>12</v>
      </c>
      <c r="N2867" t="str">
        <f>TEXT(SalesData[[#This Row],[Order Date]], "mmmm")</f>
        <v>December</v>
      </c>
      <c r="O2867" s="7">
        <f>IF(SalesData[Sales]=0,0,SalesData[Profit]/SalesData[Sales])</f>
        <v>0.10917918174673728</v>
      </c>
      <c r="P2867" s="8">
        <f t="shared" si="44"/>
        <v>7.0443308546094141E-5</v>
      </c>
      <c r="Q2867" t="str">
        <f>IF(SalesData[[#This Row],[Discount]]&gt;0, "Yes", "No")</f>
        <v>Yes</v>
      </c>
      <c r="R2867" t="str">
        <f>TEXT(SalesData[[#This Row],[Order Date]],"mmm-yyyy")</f>
        <v>Dec-2023</v>
      </c>
      <c r="S2867">
        <f>YEAR(SalesData[[#This Row],[Order Date]])*100 + MONTH(SalesData[[#This Row],[Order Date]])</f>
        <v>202312</v>
      </c>
    </row>
    <row r="2868" spans="1:19" x14ac:dyDescent="0.3">
      <c r="A2868" t="s">
        <v>2287</v>
      </c>
      <c r="B2868" s="3">
        <v>45269</v>
      </c>
      <c r="C2868" t="s">
        <v>2288</v>
      </c>
      <c r="D2868" t="s">
        <v>30</v>
      </c>
      <c r="E2868" t="s">
        <v>26</v>
      </c>
      <c r="F2868" t="s">
        <v>34</v>
      </c>
      <c r="G2868">
        <v>8</v>
      </c>
      <c r="H2868" s="5">
        <v>450.45</v>
      </c>
      <c r="I2868" s="5">
        <v>0.09</v>
      </c>
      <c r="J2868" s="5">
        <v>3279.2759999999998</v>
      </c>
      <c r="K2868" s="5">
        <v>436.94336520740222</v>
      </c>
      <c r="L2868">
        <f>YEAR(SalesData[Order Date])</f>
        <v>2023</v>
      </c>
      <c r="M2868">
        <f>MONTH(SalesData[Order Date])</f>
        <v>12</v>
      </c>
      <c r="N2868" t="str">
        <f>TEXT(SalesData[[#This Row],[Order Date]], "mmmm")</f>
        <v>December</v>
      </c>
      <c r="O2868" s="7">
        <f>IF(SalesData[Sales]=0,0,SalesData[Profit]/SalesData[Sales])</f>
        <v>0.13324385175490025</v>
      </c>
      <c r="P2868" s="8">
        <f t="shared" si="44"/>
        <v>2.4975024975024975E-5</v>
      </c>
      <c r="Q2868" t="str">
        <f>IF(SalesData[[#This Row],[Discount]]&gt;0, "Yes", "No")</f>
        <v>Yes</v>
      </c>
      <c r="R2868" t="str">
        <f>TEXT(SalesData[[#This Row],[Order Date]],"mmm-yyyy")</f>
        <v>Dec-2023</v>
      </c>
      <c r="S2868">
        <f>YEAR(SalesData[[#This Row],[Order Date]])*100 + MONTH(SalesData[[#This Row],[Order Date]])</f>
        <v>202312</v>
      </c>
    </row>
    <row r="2869" spans="1:19" x14ac:dyDescent="0.3">
      <c r="A2869" t="s">
        <v>2315</v>
      </c>
      <c r="B2869" s="3">
        <v>45284</v>
      </c>
      <c r="C2869" t="s">
        <v>2316</v>
      </c>
      <c r="D2869" t="s">
        <v>30</v>
      </c>
      <c r="E2869" t="s">
        <v>19</v>
      </c>
      <c r="F2869" t="s">
        <v>39</v>
      </c>
      <c r="G2869">
        <v>1</v>
      </c>
      <c r="H2869" s="5">
        <v>357.98</v>
      </c>
      <c r="I2869" s="5">
        <v>7.0000000000000007E-2</v>
      </c>
      <c r="J2869" s="5">
        <v>332.92140000000001</v>
      </c>
      <c r="K2869" s="5">
        <v>83.778216236127477</v>
      </c>
      <c r="L2869">
        <f>YEAR(SalesData[Order Date])</f>
        <v>2023</v>
      </c>
      <c r="M2869">
        <f>MONTH(SalesData[Order Date])</f>
        <v>12</v>
      </c>
      <c r="N2869" t="str">
        <f>TEXT(SalesData[[#This Row],[Order Date]], "mmmm")</f>
        <v>December</v>
      </c>
      <c r="O2869" s="7">
        <f>IF(SalesData[Sales]=0,0,SalesData[Profit]/SalesData[Sales])</f>
        <v>0.25164563238087873</v>
      </c>
      <c r="P2869" s="8">
        <f t="shared" si="44"/>
        <v>1.9554165037152915E-4</v>
      </c>
      <c r="Q2869" t="str">
        <f>IF(SalesData[[#This Row],[Discount]]&gt;0, "Yes", "No")</f>
        <v>Yes</v>
      </c>
      <c r="R2869" t="str">
        <f>TEXT(SalesData[[#This Row],[Order Date]],"mmm-yyyy")</f>
        <v>Dec-2023</v>
      </c>
      <c r="S2869">
        <f>YEAR(SalesData[[#This Row],[Order Date]])*100 + MONTH(SalesData[[#This Row],[Order Date]])</f>
        <v>202312</v>
      </c>
    </row>
    <row r="2870" spans="1:19" x14ac:dyDescent="0.3">
      <c r="A2870" t="s">
        <v>2343</v>
      </c>
      <c r="B2870" s="3">
        <v>45289</v>
      </c>
      <c r="C2870" t="s">
        <v>2344</v>
      </c>
      <c r="D2870" t="s">
        <v>18</v>
      </c>
      <c r="E2870" t="s">
        <v>26</v>
      </c>
      <c r="F2870" t="s">
        <v>91</v>
      </c>
      <c r="G2870">
        <v>5</v>
      </c>
      <c r="H2870" s="5">
        <v>883.3</v>
      </c>
      <c r="I2870" s="5">
        <v>0.06</v>
      </c>
      <c r="J2870" s="5">
        <v>4151.51</v>
      </c>
      <c r="K2870" s="5">
        <v>340.75547408055269</v>
      </c>
      <c r="L2870">
        <f>YEAR(SalesData[Order Date])</f>
        <v>2023</v>
      </c>
      <c r="M2870">
        <f>MONTH(SalesData[Order Date])</f>
        <v>12</v>
      </c>
      <c r="N2870" t="str">
        <f>TEXT(SalesData[[#This Row],[Order Date]], "mmmm")</f>
        <v>December</v>
      </c>
      <c r="O2870" s="7">
        <f>IF(SalesData[Sales]=0,0,SalesData[Profit]/SalesData[Sales])</f>
        <v>8.2079887578387786E-2</v>
      </c>
      <c r="P2870" s="8">
        <f t="shared" si="44"/>
        <v>1.3585418317672364E-5</v>
      </c>
      <c r="Q2870" t="str">
        <f>IF(SalesData[[#This Row],[Discount]]&gt;0, "Yes", "No")</f>
        <v>Yes</v>
      </c>
      <c r="R2870" t="str">
        <f>TEXT(SalesData[[#This Row],[Order Date]],"mmm-yyyy")</f>
        <v>Dec-2023</v>
      </c>
      <c r="S2870">
        <f>YEAR(SalesData[[#This Row],[Order Date]])*100 + MONTH(SalesData[[#This Row],[Order Date]])</f>
        <v>202312</v>
      </c>
    </row>
    <row r="2871" spans="1:19" x14ac:dyDescent="0.3">
      <c r="A2871" t="s">
        <v>2379</v>
      </c>
      <c r="B2871" s="3">
        <v>45267</v>
      </c>
      <c r="C2871" t="s">
        <v>2380</v>
      </c>
      <c r="D2871" t="s">
        <v>13</v>
      </c>
      <c r="E2871" t="s">
        <v>19</v>
      </c>
      <c r="F2871" t="s">
        <v>15</v>
      </c>
      <c r="G2871">
        <v>9</v>
      </c>
      <c r="H2871" s="5">
        <v>803.05</v>
      </c>
      <c r="I2871" s="5">
        <v>7.0000000000000007E-2</v>
      </c>
      <c r="J2871" s="5">
        <v>6721.5284999999994</v>
      </c>
      <c r="K2871" s="5">
        <v>1225.4526077735391</v>
      </c>
      <c r="L2871">
        <f>YEAR(SalesData[Order Date])</f>
        <v>2023</v>
      </c>
      <c r="M2871">
        <f>MONTH(SalesData[Order Date])</f>
        <v>12</v>
      </c>
      <c r="N2871" t="str">
        <f>TEXT(SalesData[[#This Row],[Order Date]], "mmmm")</f>
        <v>December</v>
      </c>
      <c r="O2871" s="7">
        <f>IF(SalesData[Sales]=0,0,SalesData[Profit]/SalesData[Sales])</f>
        <v>0.18231754991049121</v>
      </c>
      <c r="P2871" s="8">
        <f t="shared" si="44"/>
        <v>9.6852970273056202E-6</v>
      </c>
      <c r="Q2871" t="str">
        <f>IF(SalesData[[#This Row],[Discount]]&gt;0, "Yes", "No")</f>
        <v>Yes</v>
      </c>
      <c r="R2871" t="str">
        <f>TEXT(SalesData[[#This Row],[Order Date]],"mmm-yyyy")</f>
        <v>Dec-2023</v>
      </c>
      <c r="S2871">
        <f>YEAR(SalesData[[#This Row],[Order Date]])*100 + MONTH(SalesData[[#This Row],[Order Date]])</f>
        <v>202312</v>
      </c>
    </row>
    <row r="2872" spans="1:19" x14ac:dyDescent="0.3">
      <c r="A2872" t="s">
        <v>2410</v>
      </c>
      <c r="B2872" s="3">
        <v>45268</v>
      </c>
      <c r="C2872" t="s">
        <v>2411</v>
      </c>
      <c r="D2872" t="s">
        <v>30</v>
      </c>
      <c r="E2872" t="s">
        <v>14</v>
      </c>
      <c r="F2872" t="s">
        <v>44</v>
      </c>
      <c r="G2872">
        <v>5</v>
      </c>
      <c r="H2872" s="5">
        <v>538.25</v>
      </c>
      <c r="I2872" s="5">
        <v>0.18</v>
      </c>
      <c r="J2872" s="5">
        <v>2206.8249999999998</v>
      </c>
      <c r="K2872" s="5">
        <v>290.97816699237472</v>
      </c>
      <c r="L2872">
        <f>YEAR(SalesData[Order Date])</f>
        <v>2023</v>
      </c>
      <c r="M2872">
        <f>MONTH(SalesData[Order Date])</f>
        <v>12</v>
      </c>
      <c r="N2872" t="str">
        <f>TEXT(SalesData[[#This Row],[Order Date]], "mmmm")</f>
        <v>December</v>
      </c>
      <c r="O2872" s="7">
        <f>IF(SalesData[Sales]=0,0,SalesData[Profit]/SalesData[Sales])</f>
        <v>0.13185375686444314</v>
      </c>
      <c r="P2872" s="8">
        <f t="shared" si="44"/>
        <v>6.6883418485833717E-5</v>
      </c>
      <c r="Q2872" t="str">
        <f>IF(SalesData[[#This Row],[Discount]]&gt;0, "Yes", "No")</f>
        <v>Yes</v>
      </c>
      <c r="R2872" t="str">
        <f>TEXT(SalesData[[#This Row],[Order Date]],"mmm-yyyy")</f>
        <v>Dec-2023</v>
      </c>
      <c r="S2872">
        <f>YEAR(SalesData[[#This Row],[Order Date]])*100 + MONTH(SalesData[[#This Row],[Order Date]])</f>
        <v>202312</v>
      </c>
    </row>
    <row r="2873" spans="1:19" x14ac:dyDescent="0.3">
      <c r="A2873" t="s">
        <v>2534</v>
      </c>
      <c r="B2873" s="3">
        <v>45285</v>
      </c>
      <c r="C2873" t="s">
        <v>2535</v>
      </c>
      <c r="D2873" t="s">
        <v>30</v>
      </c>
      <c r="E2873" t="s">
        <v>19</v>
      </c>
      <c r="F2873" t="s">
        <v>91</v>
      </c>
      <c r="G2873">
        <v>2</v>
      </c>
      <c r="H2873" s="5">
        <v>7.91</v>
      </c>
      <c r="I2873" s="5">
        <v>0.01</v>
      </c>
      <c r="J2873" s="5">
        <v>15.661799999999999</v>
      </c>
      <c r="K2873" s="5">
        <v>3.153580038121059</v>
      </c>
      <c r="L2873">
        <f>YEAR(SalesData[Order Date])</f>
        <v>2023</v>
      </c>
      <c r="M2873">
        <f>MONTH(SalesData[Order Date])</f>
        <v>12</v>
      </c>
      <c r="N2873" t="str">
        <f>TEXT(SalesData[[#This Row],[Order Date]], "mmmm")</f>
        <v>December</v>
      </c>
      <c r="O2873" s="7">
        <f>IF(SalesData[Sales]=0,0,SalesData[Profit]/SalesData[Sales])</f>
        <v>0.20135489139952362</v>
      </c>
      <c r="P2873" s="8">
        <f t="shared" si="44"/>
        <v>6.3211125158027818E-4</v>
      </c>
      <c r="Q2873" t="str">
        <f>IF(SalesData[[#This Row],[Discount]]&gt;0, "Yes", "No")</f>
        <v>Yes</v>
      </c>
      <c r="R2873" t="str">
        <f>TEXT(SalesData[[#This Row],[Order Date]],"mmm-yyyy")</f>
        <v>Dec-2023</v>
      </c>
      <c r="S2873">
        <f>YEAR(SalesData[[#This Row],[Order Date]])*100 + MONTH(SalesData[[#This Row],[Order Date]])</f>
        <v>202312</v>
      </c>
    </row>
    <row r="2874" spans="1:19" x14ac:dyDescent="0.3">
      <c r="A2874" t="s">
        <v>2538</v>
      </c>
      <c r="B2874" s="3">
        <v>45277</v>
      </c>
      <c r="C2874" t="s">
        <v>2539</v>
      </c>
      <c r="D2874" t="s">
        <v>30</v>
      </c>
      <c r="E2874" t="s">
        <v>26</v>
      </c>
      <c r="F2874" t="s">
        <v>53</v>
      </c>
      <c r="G2874">
        <v>9</v>
      </c>
      <c r="H2874" s="5">
        <v>112.2</v>
      </c>
      <c r="I2874" s="5">
        <v>0.05</v>
      </c>
      <c r="J2874" s="5">
        <v>959.31000000000006</v>
      </c>
      <c r="K2874" s="5">
        <v>110.68171431816739</v>
      </c>
      <c r="L2874">
        <f>YEAR(SalesData[Order Date])</f>
        <v>2023</v>
      </c>
      <c r="M2874">
        <f>MONTH(SalesData[Order Date])</f>
        <v>12</v>
      </c>
      <c r="N2874" t="str">
        <f>TEXT(SalesData[[#This Row],[Order Date]], "mmmm")</f>
        <v>December</v>
      </c>
      <c r="O2874" s="7">
        <f>IF(SalesData[Sales]=0,0,SalesData[Profit]/SalesData[Sales])</f>
        <v>0.11537637918729857</v>
      </c>
      <c r="P2874" s="8">
        <f t="shared" si="44"/>
        <v>4.9514755397108337E-5</v>
      </c>
      <c r="Q2874" t="str">
        <f>IF(SalesData[[#This Row],[Discount]]&gt;0, "Yes", "No")</f>
        <v>Yes</v>
      </c>
      <c r="R2874" t="str">
        <f>TEXT(SalesData[[#This Row],[Order Date]],"mmm-yyyy")</f>
        <v>Dec-2023</v>
      </c>
      <c r="S2874">
        <f>YEAR(SalesData[[#This Row],[Order Date]])*100 + MONTH(SalesData[[#This Row],[Order Date]])</f>
        <v>202312</v>
      </c>
    </row>
    <row r="2875" spans="1:19" x14ac:dyDescent="0.3">
      <c r="A2875" t="s">
        <v>2586</v>
      </c>
      <c r="B2875" s="3">
        <v>45269</v>
      </c>
      <c r="C2875" t="s">
        <v>2587</v>
      </c>
      <c r="D2875" t="s">
        <v>30</v>
      </c>
      <c r="E2875" t="s">
        <v>14</v>
      </c>
      <c r="F2875" t="s">
        <v>53</v>
      </c>
      <c r="G2875">
        <v>3</v>
      </c>
      <c r="H2875" s="5">
        <v>728.77</v>
      </c>
      <c r="I2875" s="5">
        <v>0.18</v>
      </c>
      <c r="J2875" s="5">
        <v>1792.7742000000001</v>
      </c>
      <c r="K2875" s="5">
        <v>124.683202006671</v>
      </c>
      <c r="L2875">
        <f>YEAR(SalesData[Order Date])</f>
        <v>2023</v>
      </c>
      <c r="M2875">
        <f>MONTH(SalesData[Order Date])</f>
        <v>12</v>
      </c>
      <c r="N2875" t="str">
        <f>TEXT(SalesData[[#This Row],[Order Date]], "mmmm")</f>
        <v>December</v>
      </c>
      <c r="O2875" s="7">
        <f>IF(SalesData[Sales]=0,0,SalesData[Profit]/SalesData[Sales])</f>
        <v>6.9547632940428858E-2</v>
      </c>
      <c r="P2875" s="8">
        <f t="shared" si="44"/>
        <v>8.233050207884518E-5</v>
      </c>
      <c r="Q2875" t="str">
        <f>IF(SalesData[[#This Row],[Discount]]&gt;0, "Yes", "No")</f>
        <v>Yes</v>
      </c>
      <c r="R2875" t="str">
        <f>TEXT(SalesData[[#This Row],[Order Date]],"mmm-yyyy")</f>
        <v>Dec-2023</v>
      </c>
      <c r="S2875">
        <f>YEAR(SalesData[[#This Row],[Order Date]])*100 + MONTH(SalesData[[#This Row],[Order Date]])</f>
        <v>202312</v>
      </c>
    </row>
    <row r="2876" spans="1:19" x14ac:dyDescent="0.3">
      <c r="A2876" t="s">
        <v>2606</v>
      </c>
      <c r="B2876" s="3">
        <v>45289</v>
      </c>
      <c r="C2876" t="s">
        <v>2607</v>
      </c>
      <c r="D2876" t="s">
        <v>30</v>
      </c>
      <c r="E2876" t="s">
        <v>26</v>
      </c>
      <c r="F2876" t="s">
        <v>31</v>
      </c>
      <c r="G2876">
        <v>8</v>
      </c>
      <c r="H2876" s="5">
        <v>997.73</v>
      </c>
      <c r="I2876" s="5">
        <v>0.04</v>
      </c>
      <c r="J2876" s="5">
        <v>7662.5663999999997</v>
      </c>
      <c r="K2876" s="5">
        <v>990.37025343261814</v>
      </c>
      <c r="L2876">
        <f>YEAR(SalesData[Order Date])</f>
        <v>2023</v>
      </c>
      <c r="M2876">
        <f>MONTH(SalesData[Order Date])</f>
        <v>12</v>
      </c>
      <c r="N2876" t="str">
        <f>TEXT(SalesData[[#This Row],[Order Date]], "mmmm")</f>
        <v>December</v>
      </c>
      <c r="O2876" s="7">
        <f>IF(SalesData[Sales]=0,0,SalesData[Profit]/SalesData[Sales])</f>
        <v>0.12924785270801936</v>
      </c>
      <c r="P2876" s="8">
        <f t="shared" si="44"/>
        <v>5.0113758231184788E-6</v>
      </c>
      <c r="Q2876" t="str">
        <f>IF(SalesData[[#This Row],[Discount]]&gt;0, "Yes", "No")</f>
        <v>Yes</v>
      </c>
      <c r="R2876" t="str">
        <f>TEXT(SalesData[[#This Row],[Order Date]],"mmm-yyyy")</f>
        <v>Dec-2023</v>
      </c>
      <c r="S2876">
        <f>YEAR(SalesData[[#This Row],[Order Date]])*100 + MONTH(SalesData[[#This Row],[Order Date]])</f>
        <v>202312</v>
      </c>
    </row>
    <row r="2877" spans="1:19" x14ac:dyDescent="0.3">
      <c r="A2877" t="s">
        <v>2616</v>
      </c>
      <c r="B2877" s="3">
        <v>45286</v>
      </c>
      <c r="C2877" t="s">
        <v>2617</v>
      </c>
      <c r="D2877" t="s">
        <v>13</v>
      </c>
      <c r="E2877" t="s">
        <v>14</v>
      </c>
      <c r="F2877" t="s">
        <v>44</v>
      </c>
      <c r="G2877">
        <v>7</v>
      </c>
      <c r="H2877" s="5">
        <v>798.54</v>
      </c>
      <c r="I2877" s="5">
        <v>0.28000000000000003</v>
      </c>
      <c r="J2877" s="5">
        <v>4024.641599999999</v>
      </c>
      <c r="K2877" s="5">
        <v>536.60192242631285</v>
      </c>
      <c r="L2877">
        <f>YEAR(SalesData[Order Date])</f>
        <v>2023</v>
      </c>
      <c r="M2877">
        <f>MONTH(SalesData[Order Date])</f>
        <v>12</v>
      </c>
      <c r="N2877" t="str">
        <f>TEXT(SalesData[[#This Row],[Order Date]], "mmmm")</f>
        <v>December</v>
      </c>
      <c r="O2877" s="7">
        <f>IF(SalesData[Sales]=0,0,SalesData[Profit]/SalesData[Sales])</f>
        <v>0.13332911989636867</v>
      </c>
      <c r="P2877" s="8">
        <f t="shared" si="44"/>
        <v>5.0091416835725203E-5</v>
      </c>
      <c r="Q2877" t="str">
        <f>IF(SalesData[[#This Row],[Discount]]&gt;0, "Yes", "No")</f>
        <v>Yes</v>
      </c>
      <c r="R2877" t="str">
        <f>TEXT(SalesData[[#This Row],[Order Date]],"mmm-yyyy")</f>
        <v>Dec-2023</v>
      </c>
      <c r="S2877">
        <f>YEAR(SalesData[[#This Row],[Order Date]])*100 + MONTH(SalesData[[#This Row],[Order Date]])</f>
        <v>202312</v>
      </c>
    </row>
    <row r="2878" spans="1:19" x14ac:dyDescent="0.3">
      <c r="A2878" t="s">
        <v>2676</v>
      </c>
      <c r="B2878" s="3">
        <v>45272</v>
      </c>
      <c r="C2878" t="s">
        <v>2677</v>
      </c>
      <c r="D2878" t="s">
        <v>23</v>
      </c>
      <c r="E2878" t="s">
        <v>26</v>
      </c>
      <c r="F2878" t="s">
        <v>53</v>
      </c>
      <c r="G2878">
        <v>8</v>
      </c>
      <c r="H2878" s="5">
        <v>79.260000000000005</v>
      </c>
      <c r="I2878" s="5">
        <v>0.23</v>
      </c>
      <c r="J2878" s="5">
        <v>488.24160000000012</v>
      </c>
      <c r="K2878" s="5">
        <v>98.8959043934166</v>
      </c>
      <c r="L2878">
        <f>YEAR(SalesData[Order Date])</f>
        <v>2023</v>
      </c>
      <c r="M2878">
        <f>MONTH(SalesData[Order Date])</f>
        <v>12</v>
      </c>
      <c r="N2878" t="str">
        <f>TEXT(SalesData[[#This Row],[Order Date]], "mmmm")</f>
        <v>December</v>
      </c>
      <c r="O2878" s="7">
        <f>IF(SalesData[Sales]=0,0,SalesData[Profit]/SalesData[Sales])</f>
        <v>0.20255526033303303</v>
      </c>
      <c r="P2878" s="8">
        <f t="shared" si="44"/>
        <v>3.6273025485743124E-4</v>
      </c>
      <c r="Q2878" t="str">
        <f>IF(SalesData[[#This Row],[Discount]]&gt;0, "Yes", "No")</f>
        <v>Yes</v>
      </c>
      <c r="R2878" t="str">
        <f>TEXT(SalesData[[#This Row],[Order Date]],"mmm-yyyy")</f>
        <v>Dec-2023</v>
      </c>
      <c r="S2878">
        <f>YEAR(SalesData[[#This Row],[Order Date]])*100 + MONTH(SalesData[[#This Row],[Order Date]])</f>
        <v>202312</v>
      </c>
    </row>
    <row r="2879" spans="1:19" x14ac:dyDescent="0.3">
      <c r="A2879" t="s">
        <v>2850</v>
      </c>
      <c r="B2879" s="3">
        <v>45282</v>
      </c>
      <c r="C2879" t="s">
        <v>2851</v>
      </c>
      <c r="D2879" t="s">
        <v>18</v>
      </c>
      <c r="E2879" t="s">
        <v>26</v>
      </c>
      <c r="F2879" t="s">
        <v>31</v>
      </c>
      <c r="G2879">
        <v>9</v>
      </c>
      <c r="H2879" s="5">
        <v>584.16999999999996</v>
      </c>
      <c r="I2879" s="5">
        <v>0.09</v>
      </c>
      <c r="J2879" s="5">
        <v>4784.3522999999996</v>
      </c>
      <c r="K2879" s="5">
        <v>739.31345060733122</v>
      </c>
      <c r="L2879">
        <f>YEAR(SalesData[Order Date])</f>
        <v>2023</v>
      </c>
      <c r="M2879">
        <f>MONTH(SalesData[Order Date])</f>
        <v>12</v>
      </c>
      <c r="N2879" t="str">
        <f>TEXT(SalesData[[#This Row],[Order Date]], "mmmm")</f>
        <v>December</v>
      </c>
      <c r="O2879" s="7">
        <f>IF(SalesData[Sales]=0,0,SalesData[Profit]/SalesData[Sales])</f>
        <v>0.15452738516085684</v>
      </c>
      <c r="P2879" s="8">
        <f t="shared" si="44"/>
        <v>1.7118304603112106E-5</v>
      </c>
      <c r="Q2879" t="str">
        <f>IF(SalesData[[#This Row],[Discount]]&gt;0, "Yes", "No")</f>
        <v>Yes</v>
      </c>
      <c r="R2879" t="str">
        <f>TEXT(SalesData[[#This Row],[Order Date]],"mmm-yyyy")</f>
        <v>Dec-2023</v>
      </c>
      <c r="S2879">
        <f>YEAR(SalesData[[#This Row],[Order Date]])*100 + MONTH(SalesData[[#This Row],[Order Date]])</f>
        <v>202312</v>
      </c>
    </row>
    <row r="2880" spans="1:19" x14ac:dyDescent="0.3">
      <c r="A2880" t="s">
        <v>2872</v>
      </c>
      <c r="B2880" s="3">
        <v>45271</v>
      </c>
      <c r="C2880" t="s">
        <v>2873</v>
      </c>
      <c r="D2880" t="s">
        <v>23</v>
      </c>
      <c r="E2880" t="s">
        <v>19</v>
      </c>
      <c r="F2880" t="s">
        <v>20</v>
      </c>
      <c r="G2880">
        <v>9</v>
      </c>
      <c r="H2880" s="5">
        <v>105.94</v>
      </c>
      <c r="I2880" s="5">
        <v>0.05</v>
      </c>
      <c r="J2880" s="5">
        <v>905.78700000000003</v>
      </c>
      <c r="K2880" s="5">
        <v>57.680735530909743</v>
      </c>
      <c r="L2880">
        <f>YEAR(SalesData[Order Date])</f>
        <v>2023</v>
      </c>
      <c r="M2880">
        <f>MONTH(SalesData[Order Date])</f>
        <v>12</v>
      </c>
      <c r="N2880" t="str">
        <f>TEXT(SalesData[[#This Row],[Order Date]], "mmmm")</f>
        <v>December</v>
      </c>
      <c r="O2880" s="7">
        <f>IF(SalesData[Sales]=0,0,SalesData[Profit]/SalesData[Sales])</f>
        <v>6.3680242188185243E-2</v>
      </c>
      <c r="P2880" s="8">
        <f t="shared" si="44"/>
        <v>5.2440584817401882E-5</v>
      </c>
      <c r="Q2880" t="str">
        <f>IF(SalesData[[#This Row],[Discount]]&gt;0, "Yes", "No")</f>
        <v>Yes</v>
      </c>
      <c r="R2880" t="str">
        <f>TEXT(SalesData[[#This Row],[Order Date]],"mmm-yyyy")</f>
        <v>Dec-2023</v>
      </c>
      <c r="S2880">
        <f>YEAR(SalesData[[#This Row],[Order Date]])*100 + MONTH(SalesData[[#This Row],[Order Date]])</f>
        <v>202312</v>
      </c>
    </row>
    <row r="2881" spans="1:19" x14ac:dyDescent="0.3">
      <c r="A2881" t="s">
        <v>2926</v>
      </c>
      <c r="B2881" s="3">
        <v>45274</v>
      </c>
      <c r="C2881" t="s">
        <v>2927</v>
      </c>
      <c r="D2881" t="s">
        <v>23</v>
      </c>
      <c r="E2881" t="s">
        <v>14</v>
      </c>
      <c r="F2881" t="s">
        <v>15</v>
      </c>
      <c r="G2881">
        <v>5</v>
      </c>
      <c r="H2881" s="5">
        <v>968.44</v>
      </c>
      <c r="I2881" s="5">
        <v>0.02</v>
      </c>
      <c r="J2881" s="5">
        <v>4745.3560000000007</v>
      </c>
      <c r="K2881" s="5">
        <v>249.41709653224331</v>
      </c>
      <c r="L2881">
        <f>YEAR(SalesData[Order Date])</f>
        <v>2023</v>
      </c>
      <c r="M2881">
        <f>MONTH(SalesData[Order Date])</f>
        <v>12</v>
      </c>
      <c r="N2881" t="str">
        <f>TEXT(SalesData[[#This Row],[Order Date]], "mmmm")</f>
        <v>December</v>
      </c>
      <c r="O2881" s="7">
        <f>IF(SalesData[Sales]=0,0,SalesData[Profit]/SalesData[Sales])</f>
        <v>5.2560249754126619E-2</v>
      </c>
      <c r="P2881" s="8">
        <f t="shared" si="44"/>
        <v>4.1303539713353432E-6</v>
      </c>
      <c r="Q2881" t="str">
        <f>IF(SalesData[[#This Row],[Discount]]&gt;0, "Yes", "No")</f>
        <v>Yes</v>
      </c>
      <c r="R2881" t="str">
        <f>TEXT(SalesData[[#This Row],[Order Date]],"mmm-yyyy")</f>
        <v>Dec-2023</v>
      </c>
      <c r="S2881">
        <f>YEAR(SalesData[[#This Row],[Order Date]])*100 + MONTH(SalesData[[#This Row],[Order Date]])</f>
        <v>202312</v>
      </c>
    </row>
    <row r="2882" spans="1:19" x14ac:dyDescent="0.3">
      <c r="A2882" t="s">
        <v>2934</v>
      </c>
      <c r="B2882" s="3">
        <v>45261</v>
      </c>
      <c r="C2882" t="s">
        <v>2935</v>
      </c>
      <c r="D2882" t="s">
        <v>23</v>
      </c>
      <c r="E2882" t="s">
        <v>26</v>
      </c>
      <c r="F2882" t="s">
        <v>34</v>
      </c>
      <c r="G2882">
        <v>8</v>
      </c>
      <c r="H2882" s="5">
        <v>859.36</v>
      </c>
      <c r="I2882" s="5">
        <v>0.23</v>
      </c>
      <c r="J2882" s="5">
        <v>5293.6575999999995</v>
      </c>
      <c r="K2882" s="5">
        <v>545.58686335389575</v>
      </c>
      <c r="L2882">
        <f>YEAR(SalesData[Order Date])</f>
        <v>2023</v>
      </c>
      <c r="M2882">
        <f>MONTH(SalesData[Order Date])</f>
        <v>12</v>
      </c>
      <c r="N2882" t="str">
        <f>TEXT(SalesData[[#This Row],[Order Date]], "mmmm")</f>
        <v>December</v>
      </c>
      <c r="O2882" s="7">
        <f>IF(SalesData[Sales]=0,0,SalesData[Profit]/SalesData[Sales])</f>
        <v>0.10306425246579903</v>
      </c>
      <c r="P2882" s="8">
        <f t="shared" ref="P2882:P2945" si="45">IF(H:H*G:G=0, 0, (I:I/(H:H*G:G)))</f>
        <v>3.3455129398622233E-5</v>
      </c>
      <c r="Q2882" t="str">
        <f>IF(SalesData[[#This Row],[Discount]]&gt;0, "Yes", "No")</f>
        <v>Yes</v>
      </c>
      <c r="R2882" t="str">
        <f>TEXT(SalesData[[#This Row],[Order Date]],"mmm-yyyy")</f>
        <v>Dec-2023</v>
      </c>
      <c r="S2882">
        <f>YEAR(SalesData[[#This Row],[Order Date]])*100 + MONTH(SalesData[[#This Row],[Order Date]])</f>
        <v>202312</v>
      </c>
    </row>
    <row r="2883" spans="1:19" x14ac:dyDescent="0.3">
      <c r="A2883" t="s">
        <v>2993</v>
      </c>
      <c r="B2883" s="3">
        <v>45274</v>
      </c>
      <c r="C2883" t="s">
        <v>2994</v>
      </c>
      <c r="D2883" t="s">
        <v>23</v>
      </c>
      <c r="E2883" t="s">
        <v>14</v>
      </c>
      <c r="F2883" t="s">
        <v>31</v>
      </c>
      <c r="G2883">
        <v>6</v>
      </c>
      <c r="H2883" s="5">
        <v>158.77000000000001</v>
      </c>
      <c r="I2883" s="5">
        <v>0.06</v>
      </c>
      <c r="J2883" s="5">
        <v>895.46280000000002</v>
      </c>
      <c r="K2883" s="5">
        <v>60.84955079602711</v>
      </c>
      <c r="L2883">
        <f>YEAR(SalesData[Order Date])</f>
        <v>2023</v>
      </c>
      <c r="M2883">
        <f>MONTH(SalesData[Order Date])</f>
        <v>12</v>
      </c>
      <c r="N2883" t="str">
        <f>TEXT(SalesData[[#This Row],[Order Date]], "mmmm")</f>
        <v>December</v>
      </c>
      <c r="O2883" s="7">
        <f>IF(SalesData[Sales]=0,0,SalesData[Profit]/SalesData[Sales])</f>
        <v>6.7953186660604001E-2</v>
      </c>
      <c r="P2883" s="8">
        <f t="shared" si="45"/>
        <v>6.2984190968067008E-5</v>
      </c>
      <c r="Q2883" t="str">
        <f>IF(SalesData[[#This Row],[Discount]]&gt;0, "Yes", "No")</f>
        <v>Yes</v>
      </c>
      <c r="R2883" t="str">
        <f>TEXT(SalesData[[#This Row],[Order Date]],"mmm-yyyy")</f>
        <v>Dec-2023</v>
      </c>
      <c r="S2883">
        <f>YEAR(SalesData[[#This Row],[Order Date]])*100 + MONTH(SalesData[[#This Row],[Order Date]])</f>
        <v>202312</v>
      </c>
    </row>
    <row r="2884" spans="1:19" x14ac:dyDescent="0.3">
      <c r="A2884" t="s">
        <v>3031</v>
      </c>
      <c r="B2884" s="3">
        <v>45288</v>
      </c>
      <c r="C2884" t="s">
        <v>3032</v>
      </c>
      <c r="D2884" t="s">
        <v>30</v>
      </c>
      <c r="E2884" t="s">
        <v>26</v>
      </c>
      <c r="F2884" t="s">
        <v>15</v>
      </c>
      <c r="G2884">
        <v>3</v>
      </c>
      <c r="H2884" s="5">
        <v>627.49</v>
      </c>
      <c r="I2884" s="5">
        <v>0.24</v>
      </c>
      <c r="J2884" s="5">
        <v>1430.6772000000001</v>
      </c>
      <c r="K2884" s="5">
        <v>95.841262410786157</v>
      </c>
      <c r="L2884">
        <f>YEAR(SalesData[Order Date])</f>
        <v>2023</v>
      </c>
      <c r="M2884">
        <f>MONTH(SalesData[Order Date])</f>
        <v>12</v>
      </c>
      <c r="N2884" t="str">
        <f>TEXT(SalesData[[#This Row],[Order Date]], "mmmm")</f>
        <v>December</v>
      </c>
      <c r="O2884" s="7">
        <f>IF(SalesData[Sales]=0,0,SalesData[Profit]/SalesData[Sales])</f>
        <v>6.6990137545203179E-2</v>
      </c>
      <c r="P2884" s="8">
        <f t="shared" si="45"/>
        <v>1.2749207158679819E-4</v>
      </c>
      <c r="Q2884" t="str">
        <f>IF(SalesData[[#This Row],[Discount]]&gt;0, "Yes", "No")</f>
        <v>Yes</v>
      </c>
      <c r="R2884" t="str">
        <f>TEXT(SalesData[[#This Row],[Order Date]],"mmm-yyyy")</f>
        <v>Dec-2023</v>
      </c>
      <c r="S2884">
        <f>YEAR(SalesData[[#This Row],[Order Date]])*100 + MONTH(SalesData[[#This Row],[Order Date]])</f>
        <v>202312</v>
      </c>
    </row>
    <row r="2885" spans="1:19" x14ac:dyDescent="0.3">
      <c r="A2885" t="s">
        <v>3033</v>
      </c>
      <c r="B2885" s="3">
        <v>45286</v>
      </c>
      <c r="C2885" t="s">
        <v>3034</v>
      </c>
      <c r="D2885" t="s">
        <v>18</v>
      </c>
      <c r="E2885" t="s">
        <v>14</v>
      </c>
      <c r="F2885" t="s">
        <v>34</v>
      </c>
      <c r="G2885">
        <v>5</v>
      </c>
      <c r="H2885" s="5">
        <v>302.39999999999998</v>
      </c>
      <c r="I2885" s="5">
        <v>0.15</v>
      </c>
      <c r="J2885" s="5">
        <v>1285.2</v>
      </c>
      <c r="K2885" s="5">
        <v>370.03414618604279</v>
      </c>
      <c r="L2885">
        <f>YEAR(SalesData[Order Date])</f>
        <v>2023</v>
      </c>
      <c r="M2885">
        <f>MONTH(SalesData[Order Date])</f>
        <v>12</v>
      </c>
      <c r="N2885" t="str">
        <f>TEXT(SalesData[[#This Row],[Order Date]], "mmmm")</f>
        <v>December</v>
      </c>
      <c r="O2885" s="7">
        <f>IF(SalesData[Sales]=0,0,SalesData[Profit]/SalesData[Sales])</f>
        <v>0.2879195037239673</v>
      </c>
      <c r="P2885" s="8">
        <f t="shared" si="45"/>
        <v>9.9206349206349206E-5</v>
      </c>
      <c r="Q2885" t="str">
        <f>IF(SalesData[[#This Row],[Discount]]&gt;0, "Yes", "No")</f>
        <v>Yes</v>
      </c>
      <c r="R2885" t="str">
        <f>TEXT(SalesData[[#This Row],[Order Date]],"mmm-yyyy")</f>
        <v>Dec-2023</v>
      </c>
      <c r="S2885">
        <f>YEAR(SalesData[[#This Row],[Order Date]])*100 + MONTH(SalesData[[#This Row],[Order Date]])</f>
        <v>202312</v>
      </c>
    </row>
    <row r="2886" spans="1:19" x14ac:dyDescent="0.3">
      <c r="A2886" t="s">
        <v>3095</v>
      </c>
      <c r="B2886" s="3">
        <v>45282</v>
      </c>
      <c r="C2886" t="s">
        <v>3096</v>
      </c>
      <c r="D2886" t="s">
        <v>18</v>
      </c>
      <c r="E2886" t="s">
        <v>26</v>
      </c>
      <c r="F2886" t="s">
        <v>91</v>
      </c>
      <c r="G2886">
        <v>1</v>
      </c>
      <c r="H2886" s="5">
        <v>958.47</v>
      </c>
      <c r="I2886" s="5">
        <v>7.0000000000000007E-2</v>
      </c>
      <c r="J2886" s="5">
        <v>891.37709999999993</v>
      </c>
      <c r="K2886" s="5">
        <v>193.84259690319041</v>
      </c>
      <c r="L2886">
        <f>YEAR(SalesData[Order Date])</f>
        <v>2023</v>
      </c>
      <c r="M2886">
        <f>MONTH(SalesData[Order Date])</f>
        <v>12</v>
      </c>
      <c r="N2886" t="str">
        <f>TEXT(SalesData[[#This Row],[Order Date]], "mmmm")</f>
        <v>December</v>
      </c>
      <c r="O2886" s="7">
        <f>IF(SalesData[Sales]=0,0,SalesData[Profit]/SalesData[Sales])</f>
        <v>0.21746418760723202</v>
      </c>
      <c r="P2886" s="8">
        <f t="shared" si="45"/>
        <v>7.3033063110999828E-5</v>
      </c>
      <c r="Q2886" t="str">
        <f>IF(SalesData[[#This Row],[Discount]]&gt;0, "Yes", "No")</f>
        <v>Yes</v>
      </c>
      <c r="R2886" t="str">
        <f>TEXT(SalesData[[#This Row],[Order Date]],"mmm-yyyy")</f>
        <v>Dec-2023</v>
      </c>
      <c r="S2886">
        <f>YEAR(SalesData[[#This Row],[Order Date]])*100 + MONTH(SalesData[[#This Row],[Order Date]])</f>
        <v>202312</v>
      </c>
    </row>
    <row r="2887" spans="1:19" x14ac:dyDescent="0.3">
      <c r="A2887" t="s">
        <v>3107</v>
      </c>
      <c r="B2887" s="3">
        <v>45275</v>
      </c>
      <c r="C2887" t="s">
        <v>3108</v>
      </c>
      <c r="D2887" t="s">
        <v>23</v>
      </c>
      <c r="E2887" t="s">
        <v>14</v>
      </c>
      <c r="F2887" t="s">
        <v>91</v>
      </c>
      <c r="G2887">
        <v>7</v>
      </c>
      <c r="H2887" s="5">
        <v>51.65</v>
      </c>
      <c r="I2887" s="5">
        <v>0.28000000000000003</v>
      </c>
      <c r="J2887" s="5">
        <v>260.31599999999997</v>
      </c>
      <c r="K2887" s="5">
        <v>31.91123730917624</v>
      </c>
      <c r="L2887">
        <f>YEAR(SalesData[Order Date])</f>
        <v>2023</v>
      </c>
      <c r="M2887">
        <f>MONTH(SalesData[Order Date])</f>
        <v>12</v>
      </c>
      <c r="N2887" t="str">
        <f>TEXT(SalesData[[#This Row],[Order Date]], "mmmm")</f>
        <v>December</v>
      </c>
      <c r="O2887" s="7">
        <f>IF(SalesData[Sales]=0,0,SalesData[Profit]/SalesData[Sales])</f>
        <v>0.12258653831948955</v>
      </c>
      <c r="P2887" s="8">
        <f t="shared" si="45"/>
        <v>7.7444336882865445E-4</v>
      </c>
      <c r="Q2887" t="str">
        <f>IF(SalesData[[#This Row],[Discount]]&gt;0, "Yes", "No")</f>
        <v>Yes</v>
      </c>
      <c r="R2887" t="str">
        <f>TEXT(SalesData[[#This Row],[Order Date]],"mmm-yyyy")</f>
        <v>Dec-2023</v>
      </c>
      <c r="S2887">
        <f>YEAR(SalesData[[#This Row],[Order Date]])*100 + MONTH(SalesData[[#This Row],[Order Date]])</f>
        <v>202312</v>
      </c>
    </row>
    <row r="2888" spans="1:19" x14ac:dyDescent="0.3">
      <c r="A2888" t="s">
        <v>3312</v>
      </c>
      <c r="B2888" s="3">
        <v>45262</v>
      </c>
      <c r="C2888" t="s">
        <v>3313</v>
      </c>
      <c r="D2888" t="s">
        <v>30</v>
      </c>
      <c r="E2888" t="s">
        <v>19</v>
      </c>
      <c r="F2888" t="s">
        <v>53</v>
      </c>
      <c r="G2888">
        <v>3</v>
      </c>
      <c r="H2888" s="5">
        <v>494.64</v>
      </c>
      <c r="I2888" s="5">
        <v>0.2</v>
      </c>
      <c r="J2888" s="5">
        <v>1187.136</v>
      </c>
      <c r="K2888" s="5">
        <v>94.881286308357005</v>
      </c>
      <c r="L2888">
        <f>YEAR(SalesData[Order Date])</f>
        <v>2023</v>
      </c>
      <c r="M2888">
        <f>MONTH(SalesData[Order Date])</f>
        <v>12</v>
      </c>
      <c r="N2888" t="str">
        <f>TEXT(SalesData[[#This Row],[Order Date]], "mmmm")</f>
        <v>December</v>
      </c>
      <c r="O2888" s="7">
        <f>IF(SalesData[Sales]=0,0,SalesData[Profit]/SalesData[Sales])</f>
        <v>7.9924529547041795E-2</v>
      </c>
      <c r="P2888" s="8">
        <f t="shared" si="45"/>
        <v>1.3477815515661222E-4</v>
      </c>
      <c r="Q2888" t="str">
        <f>IF(SalesData[[#This Row],[Discount]]&gt;0, "Yes", "No")</f>
        <v>Yes</v>
      </c>
      <c r="R2888" t="str">
        <f>TEXT(SalesData[[#This Row],[Order Date]],"mmm-yyyy")</f>
        <v>Dec-2023</v>
      </c>
      <c r="S2888">
        <f>YEAR(SalesData[[#This Row],[Order Date]])*100 + MONTH(SalesData[[#This Row],[Order Date]])</f>
        <v>202312</v>
      </c>
    </row>
    <row r="2889" spans="1:19" x14ac:dyDescent="0.3">
      <c r="A2889" t="s">
        <v>3435</v>
      </c>
      <c r="B2889" s="3">
        <v>45290</v>
      </c>
      <c r="C2889" t="s">
        <v>3436</v>
      </c>
      <c r="D2889" t="s">
        <v>30</v>
      </c>
      <c r="E2889" t="s">
        <v>26</v>
      </c>
      <c r="F2889" t="s">
        <v>34</v>
      </c>
      <c r="G2889">
        <v>5</v>
      </c>
      <c r="H2889" s="5">
        <v>862</v>
      </c>
      <c r="I2889" s="5">
        <v>0.15</v>
      </c>
      <c r="J2889" s="5">
        <v>3663.5</v>
      </c>
      <c r="K2889" s="5">
        <v>194.29961337240209</v>
      </c>
      <c r="L2889">
        <f>YEAR(SalesData[Order Date])</f>
        <v>2023</v>
      </c>
      <c r="M2889">
        <f>MONTH(SalesData[Order Date])</f>
        <v>12</v>
      </c>
      <c r="N2889" t="str">
        <f>TEXT(SalesData[[#This Row],[Order Date]], "mmmm")</f>
        <v>December</v>
      </c>
      <c r="O2889" s="7">
        <f>IF(SalesData[Sales]=0,0,SalesData[Profit]/SalesData[Sales])</f>
        <v>5.3036607990283091E-2</v>
      </c>
      <c r="P2889" s="8">
        <f t="shared" si="45"/>
        <v>3.4802784222737818E-5</v>
      </c>
      <c r="Q2889" t="str">
        <f>IF(SalesData[[#This Row],[Discount]]&gt;0, "Yes", "No")</f>
        <v>Yes</v>
      </c>
      <c r="R2889" t="str">
        <f>TEXT(SalesData[[#This Row],[Order Date]],"mmm-yyyy")</f>
        <v>Dec-2023</v>
      </c>
      <c r="S2889">
        <f>YEAR(SalesData[[#This Row],[Order Date]])*100 + MONTH(SalesData[[#This Row],[Order Date]])</f>
        <v>202312</v>
      </c>
    </row>
    <row r="2890" spans="1:19" x14ac:dyDescent="0.3">
      <c r="A2890" t="s">
        <v>3467</v>
      </c>
      <c r="B2890" s="3">
        <v>45280</v>
      </c>
      <c r="C2890" t="s">
        <v>3468</v>
      </c>
      <c r="D2890" t="s">
        <v>23</v>
      </c>
      <c r="E2890" t="s">
        <v>26</v>
      </c>
      <c r="F2890" t="s">
        <v>34</v>
      </c>
      <c r="G2890">
        <v>3</v>
      </c>
      <c r="H2890" s="5">
        <v>776.23</v>
      </c>
      <c r="I2890" s="5">
        <v>0.01</v>
      </c>
      <c r="J2890" s="5">
        <v>2305.4031</v>
      </c>
      <c r="K2890" s="5">
        <v>287.96162098157288</v>
      </c>
      <c r="L2890">
        <f>YEAR(SalesData[Order Date])</f>
        <v>2023</v>
      </c>
      <c r="M2890">
        <f>MONTH(SalesData[Order Date])</f>
        <v>12</v>
      </c>
      <c r="N2890" t="str">
        <f>TEXT(SalesData[[#This Row],[Order Date]], "mmmm")</f>
        <v>December</v>
      </c>
      <c r="O2890" s="7">
        <f>IF(SalesData[Sales]=0,0,SalesData[Profit]/SalesData[Sales])</f>
        <v>0.12490727586059587</v>
      </c>
      <c r="P2890" s="8">
        <f t="shared" si="45"/>
        <v>4.29425986284134E-6</v>
      </c>
      <c r="Q2890" t="str">
        <f>IF(SalesData[[#This Row],[Discount]]&gt;0, "Yes", "No")</f>
        <v>Yes</v>
      </c>
      <c r="R2890" t="str">
        <f>TEXT(SalesData[[#This Row],[Order Date]],"mmm-yyyy")</f>
        <v>Dec-2023</v>
      </c>
      <c r="S2890">
        <f>YEAR(SalesData[[#This Row],[Order Date]])*100 + MONTH(SalesData[[#This Row],[Order Date]])</f>
        <v>202312</v>
      </c>
    </row>
    <row r="2891" spans="1:19" x14ac:dyDescent="0.3">
      <c r="A2891" t="s">
        <v>3487</v>
      </c>
      <c r="B2891" s="3">
        <v>45290</v>
      </c>
      <c r="C2891" t="s">
        <v>3488</v>
      </c>
      <c r="D2891" t="s">
        <v>23</v>
      </c>
      <c r="E2891" t="s">
        <v>14</v>
      </c>
      <c r="F2891" t="s">
        <v>53</v>
      </c>
      <c r="G2891">
        <v>6</v>
      </c>
      <c r="H2891" s="5">
        <v>396.23</v>
      </c>
      <c r="I2891" s="5">
        <v>0.11</v>
      </c>
      <c r="J2891" s="5">
        <v>2115.8681999999999</v>
      </c>
      <c r="K2891" s="5">
        <v>240.261516015561</v>
      </c>
      <c r="L2891">
        <f>YEAR(SalesData[Order Date])</f>
        <v>2023</v>
      </c>
      <c r="M2891">
        <f>MONTH(SalesData[Order Date])</f>
        <v>12</v>
      </c>
      <c r="N2891" t="str">
        <f>TEXT(SalesData[[#This Row],[Order Date]], "mmmm")</f>
        <v>December</v>
      </c>
      <c r="O2891" s="7">
        <f>IF(SalesData[Sales]=0,0,SalesData[Profit]/SalesData[Sales])</f>
        <v>0.11355221275860236</v>
      </c>
      <c r="P2891" s="8">
        <f t="shared" si="45"/>
        <v>4.6269422641731651E-5</v>
      </c>
      <c r="Q2891" t="str">
        <f>IF(SalesData[[#This Row],[Discount]]&gt;0, "Yes", "No")</f>
        <v>Yes</v>
      </c>
      <c r="R2891" t="str">
        <f>TEXT(SalesData[[#This Row],[Order Date]],"mmm-yyyy")</f>
        <v>Dec-2023</v>
      </c>
      <c r="S2891">
        <f>YEAR(SalesData[[#This Row],[Order Date]])*100 + MONTH(SalesData[[#This Row],[Order Date]])</f>
        <v>202312</v>
      </c>
    </row>
    <row r="2892" spans="1:19" x14ac:dyDescent="0.3">
      <c r="A2892" t="s">
        <v>3575</v>
      </c>
      <c r="B2892" s="3">
        <v>45265</v>
      </c>
      <c r="C2892" t="s">
        <v>3576</v>
      </c>
      <c r="D2892" t="s">
        <v>23</v>
      </c>
      <c r="E2892" t="s">
        <v>19</v>
      </c>
      <c r="F2892" t="s">
        <v>31</v>
      </c>
      <c r="G2892">
        <v>3</v>
      </c>
      <c r="H2892" s="5">
        <v>913.86</v>
      </c>
      <c r="I2892" s="5">
        <v>0.2</v>
      </c>
      <c r="J2892" s="5">
        <v>2193.2640000000001</v>
      </c>
      <c r="K2892" s="5">
        <v>520.34269839118394</v>
      </c>
      <c r="L2892">
        <f>YEAR(SalesData[Order Date])</f>
        <v>2023</v>
      </c>
      <c r="M2892">
        <f>MONTH(SalesData[Order Date])</f>
        <v>12</v>
      </c>
      <c r="N2892" t="str">
        <f>TEXT(SalesData[[#This Row],[Order Date]], "mmmm")</f>
        <v>December</v>
      </c>
      <c r="O2892" s="7">
        <f>IF(SalesData[Sales]=0,0,SalesData[Profit]/SalesData[Sales])</f>
        <v>0.23724581190006488</v>
      </c>
      <c r="P2892" s="8">
        <f t="shared" si="45"/>
        <v>7.29506343057653E-5</v>
      </c>
      <c r="Q2892" t="str">
        <f>IF(SalesData[[#This Row],[Discount]]&gt;0, "Yes", "No")</f>
        <v>Yes</v>
      </c>
      <c r="R2892" t="str">
        <f>TEXT(SalesData[[#This Row],[Order Date]],"mmm-yyyy")</f>
        <v>Dec-2023</v>
      </c>
      <c r="S2892">
        <f>YEAR(SalesData[[#This Row],[Order Date]])*100 + MONTH(SalesData[[#This Row],[Order Date]])</f>
        <v>202312</v>
      </c>
    </row>
    <row r="2893" spans="1:19" x14ac:dyDescent="0.3">
      <c r="A2893" t="s">
        <v>3581</v>
      </c>
      <c r="B2893" s="3">
        <v>45291</v>
      </c>
      <c r="C2893" t="s">
        <v>3582</v>
      </c>
      <c r="D2893" t="s">
        <v>18</v>
      </c>
      <c r="E2893" t="s">
        <v>14</v>
      </c>
      <c r="F2893" t="s">
        <v>27</v>
      </c>
      <c r="G2893">
        <v>9</v>
      </c>
      <c r="H2893" s="5">
        <v>523.62</v>
      </c>
      <c r="I2893" s="5">
        <v>0.2</v>
      </c>
      <c r="J2893" s="5">
        <v>3770.0639999999999</v>
      </c>
      <c r="K2893" s="5">
        <v>883.78480884825512</v>
      </c>
      <c r="L2893">
        <f>YEAR(SalesData[Order Date])</f>
        <v>2023</v>
      </c>
      <c r="M2893">
        <f>MONTH(SalesData[Order Date])</f>
        <v>12</v>
      </c>
      <c r="N2893" t="str">
        <f>TEXT(SalesData[[#This Row],[Order Date]], "mmmm")</f>
        <v>December</v>
      </c>
      <c r="O2893" s="7">
        <f>IF(SalesData[Sales]=0,0,SalesData[Profit]/SalesData[Sales])</f>
        <v>0.23442169916697839</v>
      </c>
      <c r="P2893" s="8">
        <f t="shared" si="45"/>
        <v>4.2439597842370849E-5</v>
      </c>
      <c r="Q2893" t="str">
        <f>IF(SalesData[[#This Row],[Discount]]&gt;0, "Yes", "No")</f>
        <v>Yes</v>
      </c>
      <c r="R2893" t="str">
        <f>TEXT(SalesData[[#This Row],[Order Date]],"mmm-yyyy")</f>
        <v>Dec-2023</v>
      </c>
      <c r="S2893">
        <f>YEAR(SalesData[[#This Row],[Order Date]])*100 + MONTH(SalesData[[#This Row],[Order Date]])</f>
        <v>202312</v>
      </c>
    </row>
    <row r="2894" spans="1:19" x14ac:dyDescent="0.3">
      <c r="A2894" t="s">
        <v>3613</v>
      </c>
      <c r="B2894" s="3">
        <v>45285</v>
      </c>
      <c r="C2894" t="s">
        <v>3614</v>
      </c>
      <c r="D2894" t="s">
        <v>13</v>
      </c>
      <c r="E2894" t="s">
        <v>26</v>
      </c>
      <c r="F2894" t="s">
        <v>39</v>
      </c>
      <c r="G2894">
        <v>5</v>
      </c>
      <c r="H2894" s="5">
        <v>496.98</v>
      </c>
      <c r="I2894" s="5">
        <v>0.23</v>
      </c>
      <c r="J2894" s="5">
        <v>1913.373</v>
      </c>
      <c r="K2894" s="5">
        <v>468.12704793134418</v>
      </c>
      <c r="L2894">
        <f>YEAR(SalesData[Order Date])</f>
        <v>2023</v>
      </c>
      <c r="M2894">
        <f>MONTH(SalesData[Order Date])</f>
        <v>12</v>
      </c>
      <c r="N2894" t="str">
        <f>TEXT(SalesData[[#This Row],[Order Date]], "mmmm")</f>
        <v>December</v>
      </c>
      <c r="O2894" s="7">
        <f>IF(SalesData[Sales]=0,0,SalesData[Profit]/SalesData[Sales])</f>
        <v>0.24466063226111384</v>
      </c>
      <c r="P2894" s="8">
        <f t="shared" si="45"/>
        <v>9.2559056702482993E-5</v>
      </c>
      <c r="Q2894" t="str">
        <f>IF(SalesData[[#This Row],[Discount]]&gt;0, "Yes", "No")</f>
        <v>Yes</v>
      </c>
      <c r="R2894" t="str">
        <f>TEXT(SalesData[[#This Row],[Order Date]],"mmm-yyyy")</f>
        <v>Dec-2023</v>
      </c>
      <c r="S2894">
        <f>YEAR(SalesData[[#This Row],[Order Date]])*100 + MONTH(SalesData[[#This Row],[Order Date]])</f>
        <v>202312</v>
      </c>
    </row>
    <row r="2895" spans="1:19" x14ac:dyDescent="0.3">
      <c r="A2895" t="s">
        <v>3617</v>
      </c>
      <c r="B2895" s="3">
        <v>45277</v>
      </c>
      <c r="C2895" t="s">
        <v>3618</v>
      </c>
      <c r="D2895" t="s">
        <v>13</v>
      </c>
      <c r="E2895" t="s">
        <v>26</v>
      </c>
      <c r="F2895" t="s">
        <v>20</v>
      </c>
      <c r="G2895">
        <v>6</v>
      </c>
      <c r="H2895" s="5">
        <v>918.44</v>
      </c>
      <c r="I2895" s="5">
        <v>7.0000000000000007E-2</v>
      </c>
      <c r="J2895" s="5">
        <v>5124.8951999999999</v>
      </c>
      <c r="K2895" s="5">
        <v>654.29845429569241</v>
      </c>
      <c r="L2895">
        <f>YEAR(SalesData[Order Date])</f>
        <v>2023</v>
      </c>
      <c r="M2895">
        <f>MONTH(SalesData[Order Date])</f>
        <v>12</v>
      </c>
      <c r="N2895" t="str">
        <f>TEXT(SalesData[[#This Row],[Order Date]], "mmmm")</f>
        <v>December</v>
      </c>
      <c r="O2895" s="7">
        <f>IF(SalesData[Sales]=0,0,SalesData[Profit]/SalesData[Sales])</f>
        <v>0.12767060179019707</v>
      </c>
      <c r="P2895" s="8">
        <f t="shared" si="45"/>
        <v>1.2702698779089181E-5</v>
      </c>
      <c r="Q2895" t="str">
        <f>IF(SalesData[[#This Row],[Discount]]&gt;0, "Yes", "No")</f>
        <v>Yes</v>
      </c>
      <c r="R2895" t="str">
        <f>TEXT(SalesData[[#This Row],[Order Date]],"mmm-yyyy")</f>
        <v>Dec-2023</v>
      </c>
      <c r="S2895">
        <f>YEAR(SalesData[[#This Row],[Order Date]])*100 + MONTH(SalesData[[#This Row],[Order Date]])</f>
        <v>202312</v>
      </c>
    </row>
    <row r="2896" spans="1:19" x14ac:dyDescent="0.3">
      <c r="A2896" t="s">
        <v>3667</v>
      </c>
      <c r="B2896" s="3">
        <v>45267</v>
      </c>
      <c r="C2896" t="s">
        <v>3668</v>
      </c>
      <c r="D2896" t="s">
        <v>30</v>
      </c>
      <c r="E2896" t="s">
        <v>26</v>
      </c>
      <c r="F2896" t="s">
        <v>39</v>
      </c>
      <c r="G2896">
        <v>1</v>
      </c>
      <c r="H2896" s="5">
        <v>752.65</v>
      </c>
      <c r="I2896" s="5">
        <v>0.04</v>
      </c>
      <c r="J2896" s="5">
        <v>722.54399999999998</v>
      </c>
      <c r="K2896" s="5">
        <v>147.36653170369601</v>
      </c>
      <c r="L2896">
        <f>YEAR(SalesData[Order Date])</f>
        <v>2023</v>
      </c>
      <c r="M2896">
        <f>MONTH(SalesData[Order Date])</f>
        <v>12</v>
      </c>
      <c r="N2896" t="str">
        <f>TEXT(SalesData[[#This Row],[Order Date]], "mmmm")</f>
        <v>December</v>
      </c>
      <c r="O2896" s="7">
        <f>IF(SalesData[Sales]=0,0,SalesData[Profit]/SalesData[Sales])</f>
        <v>0.20395509713414825</v>
      </c>
      <c r="P2896" s="8">
        <f t="shared" si="45"/>
        <v>5.3145552381585067E-5</v>
      </c>
      <c r="Q2896" t="str">
        <f>IF(SalesData[[#This Row],[Discount]]&gt;0, "Yes", "No")</f>
        <v>Yes</v>
      </c>
      <c r="R2896" t="str">
        <f>TEXT(SalesData[[#This Row],[Order Date]],"mmm-yyyy")</f>
        <v>Dec-2023</v>
      </c>
      <c r="S2896">
        <f>YEAR(SalesData[[#This Row],[Order Date]])*100 + MONTH(SalesData[[#This Row],[Order Date]])</f>
        <v>202312</v>
      </c>
    </row>
    <row r="2897" spans="1:19" x14ac:dyDescent="0.3">
      <c r="A2897" t="s">
        <v>3696</v>
      </c>
      <c r="B2897" s="3">
        <v>45274</v>
      </c>
      <c r="C2897" t="s">
        <v>3697</v>
      </c>
      <c r="D2897" t="s">
        <v>18</v>
      </c>
      <c r="E2897" t="s">
        <v>19</v>
      </c>
      <c r="F2897" t="s">
        <v>44</v>
      </c>
      <c r="G2897">
        <v>7</v>
      </c>
      <c r="H2897" s="5">
        <v>249.75</v>
      </c>
      <c r="I2897" s="5">
        <v>0.08</v>
      </c>
      <c r="J2897" s="5">
        <v>1608.39</v>
      </c>
      <c r="K2897" s="5">
        <v>463.49439666511188</v>
      </c>
      <c r="L2897">
        <f>YEAR(SalesData[Order Date])</f>
        <v>2023</v>
      </c>
      <c r="M2897">
        <f>MONTH(SalesData[Order Date])</f>
        <v>12</v>
      </c>
      <c r="N2897" t="str">
        <f>TEXT(SalesData[[#This Row],[Order Date]], "mmmm")</f>
        <v>December</v>
      </c>
      <c r="O2897" s="7">
        <f>IF(SalesData[Sales]=0,0,SalesData[Profit]/SalesData[Sales])</f>
        <v>0.28817289131685214</v>
      </c>
      <c r="P2897" s="8">
        <f t="shared" si="45"/>
        <v>4.5760045760045759E-5</v>
      </c>
      <c r="Q2897" t="str">
        <f>IF(SalesData[[#This Row],[Discount]]&gt;0, "Yes", "No")</f>
        <v>Yes</v>
      </c>
      <c r="R2897" t="str">
        <f>TEXT(SalesData[[#This Row],[Order Date]],"mmm-yyyy")</f>
        <v>Dec-2023</v>
      </c>
      <c r="S2897">
        <f>YEAR(SalesData[[#This Row],[Order Date]])*100 + MONTH(SalesData[[#This Row],[Order Date]])</f>
        <v>202312</v>
      </c>
    </row>
    <row r="2898" spans="1:19" x14ac:dyDescent="0.3">
      <c r="A2898" t="s">
        <v>3855</v>
      </c>
      <c r="B2898" s="3">
        <v>45262</v>
      </c>
      <c r="C2898" t="s">
        <v>3856</v>
      </c>
      <c r="D2898" t="s">
        <v>18</v>
      </c>
      <c r="E2898" t="s">
        <v>14</v>
      </c>
      <c r="F2898" t="s">
        <v>20</v>
      </c>
      <c r="G2898">
        <v>7</v>
      </c>
      <c r="H2898" s="5">
        <v>913.08</v>
      </c>
      <c r="I2898" s="5">
        <v>0.11</v>
      </c>
      <c r="J2898" s="5">
        <v>5688.4884000000002</v>
      </c>
      <c r="K2898" s="5">
        <v>1670.9444676542021</v>
      </c>
      <c r="L2898">
        <f>YEAR(SalesData[Order Date])</f>
        <v>2023</v>
      </c>
      <c r="M2898">
        <f>MONTH(SalesData[Order Date])</f>
        <v>12</v>
      </c>
      <c r="N2898" t="str">
        <f>TEXT(SalesData[[#This Row],[Order Date]], "mmmm")</f>
        <v>December</v>
      </c>
      <c r="O2898" s="7">
        <f>IF(SalesData[Sales]=0,0,SalesData[Profit]/SalesData[Sales])</f>
        <v>0.2937413861394535</v>
      </c>
      <c r="P2898" s="8">
        <f t="shared" si="45"/>
        <v>1.721019594590366E-5</v>
      </c>
      <c r="Q2898" t="str">
        <f>IF(SalesData[[#This Row],[Discount]]&gt;0, "Yes", "No")</f>
        <v>Yes</v>
      </c>
      <c r="R2898" t="str">
        <f>TEXT(SalesData[[#This Row],[Order Date]],"mmm-yyyy")</f>
        <v>Dec-2023</v>
      </c>
      <c r="S2898">
        <f>YEAR(SalesData[[#This Row],[Order Date]])*100 + MONTH(SalesData[[#This Row],[Order Date]])</f>
        <v>202312</v>
      </c>
    </row>
    <row r="2899" spans="1:19" x14ac:dyDescent="0.3">
      <c r="A2899" t="s">
        <v>3885</v>
      </c>
      <c r="B2899" s="3">
        <v>45274</v>
      </c>
      <c r="C2899" t="s">
        <v>3886</v>
      </c>
      <c r="D2899" t="s">
        <v>30</v>
      </c>
      <c r="E2899" t="s">
        <v>26</v>
      </c>
      <c r="F2899" t="s">
        <v>20</v>
      </c>
      <c r="G2899">
        <v>5</v>
      </c>
      <c r="H2899" s="5">
        <v>173.78</v>
      </c>
      <c r="I2899" s="5">
        <v>0.18</v>
      </c>
      <c r="J2899" s="5">
        <v>712.49800000000005</v>
      </c>
      <c r="K2899" s="5">
        <v>128.7815286566221</v>
      </c>
      <c r="L2899">
        <f>YEAR(SalesData[Order Date])</f>
        <v>2023</v>
      </c>
      <c r="M2899">
        <f>MONTH(SalesData[Order Date])</f>
        <v>12</v>
      </c>
      <c r="N2899" t="str">
        <f>TEXT(SalesData[[#This Row],[Order Date]], "mmmm")</f>
        <v>December</v>
      </c>
      <c r="O2899" s="7">
        <f>IF(SalesData[Sales]=0,0,SalesData[Profit]/SalesData[Sales])</f>
        <v>0.18074651249073273</v>
      </c>
      <c r="P2899" s="8">
        <f t="shared" si="45"/>
        <v>2.0715847623431924E-4</v>
      </c>
      <c r="Q2899" t="str">
        <f>IF(SalesData[[#This Row],[Discount]]&gt;0, "Yes", "No")</f>
        <v>Yes</v>
      </c>
      <c r="R2899" t="str">
        <f>TEXT(SalesData[[#This Row],[Order Date]],"mmm-yyyy")</f>
        <v>Dec-2023</v>
      </c>
      <c r="S2899">
        <f>YEAR(SalesData[[#This Row],[Order Date]])*100 + MONTH(SalesData[[#This Row],[Order Date]])</f>
        <v>202312</v>
      </c>
    </row>
    <row r="2900" spans="1:19" x14ac:dyDescent="0.3">
      <c r="A2900" t="s">
        <v>3889</v>
      </c>
      <c r="B2900" s="3">
        <v>45278</v>
      </c>
      <c r="C2900" t="s">
        <v>3890</v>
      </c>
      <c r="D2900" t="s">
        <v>30</v>
      </c>
      <c r="E2900" t="s">
        <v>26</v>
      </c>
      <c r="F2900" t="s">
        <v>34</v>
      </c>
      <c r="G2900">
        <v>6</v>
      </c>
      <c r="H2900" s="5">
        <v>376.48</v>
      </c>
      <c r="I2900" s="5">
        <v>0.08</v>
      </c>
      <c r="J2900" s="5">
        <v>2078.1696000000002</v>
      </c>
      <c r="K2900" s="5">
        <v>160.82311280412679</v>
      </c>
      <c r="L2900">
        <f>YEAR(SalesData[Order Date])</f>
        <v>2023</v>
      </c>
      <c r="M2900">
        <f>MONTH(SalesData[Order Date])</f>
        <v>12</v>
      </c>
      <c r="N2900" t="str">
        <f>TEXT(SalesData[[#This Row],[Order Date]], "mmmm")</f>
        <v>December</v>
      </c>
      <c r="O2900" s="7">
        <f>IF(SalesData[Sales]=0,0,SalesData[Profit]/SalesData[Sales])</f>
        <v>7.7386904708897086E-2</v>
      </c>
      <c r="P2900" s="8">
        <f t="shared" si="45"/>
        <v>3.5415781272134863E-5</v>
      </c>
      <c r="Q2900" t="str">
        <f>IF(SalesData[[#This Row],[Discount]]&gt;0, "Yes", "No")</f>
        <v>Yes</v>
      </c>
      <c r="R2900" t="str">
        <f>TEXT(SalesData[[#This Row],[Order Date]],"mmm-yyyy")</f>
        <v>Dec-2023</v>
      </c>
      <c r="S2900">
        <f>YEAR(SalesData[[#This Row],[Order Date]])*100 + MONTH(SalesData[[#This Row],[Order Date]])</f>
        <v>202312</v>
      </c>
    </row>
    <row r="2901" spans="1:19" x14ac:dyDescent="0.3">
      <c r="A2901" t="s">
        <v>3998</v>
      </c>
      <c r="B2901" s="3">
        <v>45287</v>
      </c>
      <c r="C2901" t="s">
        <v>3999</v>
      </c>
      <c r="D2901" t="s">
        <v>13</v>
      </c>
      <c r="E2901" t="s">
        <v>14</v>
      </c>
      <c r="F2901" t="s">
        <v>34</v>
      </c>
      <c r="G2901">
        <v>9</v>
      </c>
      <c r="H2901" s="5">
        <v>576.84</v>
      </c>
      <c r="I2901" s="5">
        <v>0.28999999999999998</v>
      </c>
      <c r="J2901" s="5">
        <v>3686.0075999999999</v>
      </c>
      <c r="K2901" s="5">
        <v>1061.825969052494</v>
      </c>
      <c r="L2901">
        <f>YEAR(SalesData[Order Date])</f>
        <v>2023</v>
      </c>
      <c r="M2901">
        <f>MONTH(SalesData[Order Date])</f>
        <v>12</v>
      </c>
      <c r="N2901" t="str">
        <f>TEXT(SalesData[[#This Row],[Order Date]], "mmmm")</f>
        <v>December</v>
      </c>
      <c r="O2901" s="7">
        <f>IF(SalesData[Sales]=0,0,SalesData[Profit]/SalesData[Sales])</f>
        <v>0.28806939222059497</v>
      </c>
      <c r="P2901" s="8">
        <f t="shared" si="45"/>
        <v>5.585989567682931E-5</v>
      </c>
      <c r="Q2901" t="str">
        <f>IF(SalesData[[#This Row],[Discount]]&gt;0, "Yes", "No")</f>
        <v>Yes</v>
      </c>
      <c r="R2901" t="str">
        <f>TEXT(SalesData[[#This Row],[Order Date]],"mmm-yyyy")</f>
        <v>Dec-2023</v>
      </c>
      <c r="S2901">
        <f>YEAR(SalesData[[#This Row],[Order Date]])*100 + MONTH(SalesData[[#This Row],[Order Date]])</f>
        <v>202312</v>
      </c>
    </row>
    <row r="2902" spans="1:19" x14ac:dyDescent="0.3">
      <c r="A2902" t="s">
        <v>4028</v>
      </c>
      <c r="B2902" s="3">
        <v>45278</v>
      </c>
      <c r="C2902" t="s">
        <v>4029</v>
      </c>
      <c r="D2902" t="s">
        <v>23</v>
      </c>
      <c r="E2902" t="s">
        <v>19</v>
      </c>
      <c r="F2902" t="s">
        <v>44</v>
      </c>
      <c r="G2902">
        <v>4</v>
      </c>
      <c r="H2902" s="5">
        <v>151.69</v>
      </c>
      <c r="I2902" s="5">
        <v>0.28000000000000003</v>
      </c>
      <c r="J2902" s="5">
        <v>436.86720000000003</v>
      </c>
      <c r="K2902" s="5">
        <v>66.897139878829989</v>
      </c>
      <c r="L2902">
        <f>YEAR(SalesData[Order Date])</f>
        <v>2023</v>
      </c>
      <c r="M2902">
        <f>MONTH(SalesData[Order Date])</f>
        <v>12</v>
      </c>
      <c r="N2902" t="str">
        <f>TEXT(SalesData[[#This Row],[Order Date]], "mmmm")</f>
        <v>December</v>
      </c>
      <c r="O2902" s="7">
        <f>IF(SalesData[Sales]=0,0,SalesData[Profit]/SalesData[Sales])</f>
        <v>0.15312923441913237</v>
      </c>
      <c r="P2902" s="8">
        <f t="shared" si="45"/>
        <v>4.6146746654360872E-4</v>
      </c>
      <c r="Q2902" t="str">
        <f>IF(SalesData[[#This Row],[Discount]]&gt;0, "Yes", "No")</f>
        <v>Yes</v>
      </c>
      <c r="R2902" t="str">
        <f>TEXT(SalesData[[#This Row],[Order Date]],"mmm-yyyy")</f>
        <v>Dec-2023</v>
      </c>
      <c r="S2902">
        <f>YEAR(SalesData[[#This Row],[Order Date]])*100 + MONTH(SalesData[[#This Row],[Order Date]])</f>
        <v>202312</v>
      </c>
    </row>
    <row r="2903" spans="1:19" x14ac:dyDescent="0.3">
      <c r="A2903" t="s">
        <v>4272</v>
      </c>
      <c r="B2903" s="3">
        <v>45278</v>
      </c>
      <c r="C2903" t="s">
        <v>4273</v>
      </c>
      <c r="D2903" t="s">
        <v>18</v>
      </c>
      <c r="E2903" t="s">
        <v>19</v>
      </c>
      <c r="F2903" t="s">
        <v>34</v>
      </c>
      <c r="G2903">
        <v>9</v>
      </c>
      <c r="H2903" s="5">
        <v>844.71</v>
      </c>
      <c r="I2903" s="5">
        <v>0.28999999999999998</v>
      </c>
      <c r="J2903" s="5">
        <v>5397.6968999999999</v>
      </c>
      <c r="K2903" s="5">
        <v>1119.5108652927261</v>
      </c>
      <c r="L2903">
        <f>YEAR(SalesData[Order Date])</f>
        <v>2023</v>
      </c>
      <c r="M2903">
        <f>MONTH(SalesData[Order Date])</f>
        <v>12</v>
      </c>
      <c r="N2903" t="str">
        <f>TEXT(SalesData[[#This Row],[Order Date]], "mmmm")</f>
        <v>December</v>
      </c>
      <c r="O2903" s="7">
        <f>IF(SalesData[Sales]=0,0,SalesData[Profit]/SalesData[Sales])</f>
        <v>0.20740528526022387</v>
      </c>
      <c r="P2903" s="8">
        <f t="shared" si="45"/>
        <v>3.8145898855491491E-5</v>
      </c>
      <c r="Q2903" t="str">
        <f>IF(SalesData[[#This Row],[Discount]]&gt;0, "Yes", "No")</f>
        <v>Yes</v>
      </c>
      <c r="R2903" t="str">
        <f>TEXT(SalesData[[#This Row],[Order Date]],"mmm-yyyy")</f>
        <v>Dec-2023</v>
      </c>
      <c r="S2903">
        <f>YEAR(SalesData[[#This Row],[Order Date]])*100 + MONTH(SalesData[[#This Row],[Order Date]])</f>
        <v>202312</v>
      </c>
    </row>
    <row r="2904" spans="1:19" x14ac:dyDescent="0.3">
      <c r="A2904" t="s">
        <v>4280</v>
      </c>
      <c r="B2904" s="3">
        <v>45290</v>
      </c>
      <c r="C2904" t="s">
        <v>4281</v>
      </c>
      <c r="D2904" t="s">
        <v>30</v>
      </c>
      <c r="E2904" t="s">
        <v>19</v>
      </c>
      <c r="F2904" t="s">
        <v>91</v>
      </c>
      <c r="G2904">
        <v>4</v>
      </c>
      <c r="H2904" s="5">
        <v>809.75</v>
      </c>
      <c r="I2904" s="5">
        <v>0.09</v>
      </c>
      <c r="J2904" s="5">
        <v>2947.49</v>
      </c>
      <c r="K2904" s="5">
        <v>731.08361270374996</v>
      </c>
      <c r="L2904">
        <f>YEAR(SalesData[Order Date])</f>
        <v>2023</v>
      </c>
      <c r="M2904">
        <f>MONTH(SalesData[Order Date])</f>
        <v>12</v>
      </c>
      <c r="N2904" t="str">
        <f>TEXT(SalesData[[#This Row],[Order Date]], "mmmm")</f>
        <v>December</v>
      </c>
      <c r="O2904" s="7">
        <f>IF(SalesData[Sales]=0,0,SalesData[Profit]/SalesData[Sales])</f>
        <v>0.24803599425400935</v>
      </c>
      <c r="P2904" s="8">
        <f t="shared" si="45"/>
        <v>2.7786353812905218E-5</v>
      </c>
      <c r="Q2904" t="str">
        <f>IF(SalesData[[#This Row],[Discount]]&gt;0, "Yes", "No")</f>
        <v>Yes</v>
      </c>
      <c r="R2904" t="str">
        <f>TEXT(SalesData[[#This Row],[Order Date]],"mmm-yyyy")</f>
        <v>Dec-2023</v>
      </c>
      <c r="S2904">
        <f>YEAR(SalesData[[#This Row],[Order Date]])*100 + MONTH(SalesData[[#This Row],[Order Date]])</f>
        <v>202312</v>
      </c>
    </row>
    <row r="2905" spans="1:19" x14ac:dyDescent="0.3">
      <c r="A2905" t="s">
        <v>4302</v>
      </c>
      <c r="B2905" s="3">
        <v>45270</v>
      </c>
      <c r="C2905" t="s">
        <v>4303</v>
      </c>
      <c r="D2905" t="s">
        <v>18</v>
      </c>
      <c r="E2905" t="s">
        <v>26</v>
      </c>
      <c r="F2905" t="s">
        <v>34</v>
      </c>
      <c r="G2905">
        <v>3</v>
      </c>
      <c r="H2905" s="5">
        <v>792.74</v>
      </c>
      <c r="I2905" s="5">
        <v>0.27</v>
      </c>
      <c r="J2905" s="5">
        <v>1736.1006</v>
      </c>
      <c r="K2905" s="5">
        <v>211.42236648295159</v>
      </c>
      <c r="L2905">
        <f>YEAR(SalesData[Order Date])</f>
        <v>2023</v>
      </c>
      <c r="M2905">
        <f>MONTH(SalesData[Order Date])</f>
        <v>12</v>
      </c>
      <c r="N2905" t="str">
        <f>TEXT(SalesData[[#This Row],[Order Date]], "mmmm")</f>
        <v>December</v>
      </c>
      <c r="O2905" s="7">
        <f>IF(SalesData[Sales]=0,0,SalesData[Profit]/SalesData[Sales])</f>
        <v>0.12178002039913562</v>
      </c>
      <c r="P2905" s="8">
        <f t="shared" si="45"/>
        <v>1.1353028735777178E-4</v>
      </c>
      <c r="Q2905" t="str">
        <f>IF(SalesData[[#This Row],[Discount]]&gt;0, "Yes", "No")</f>
        <v>Yes</v>
      </c>
      <c r="R2905" t="str">
        <f>TEXT(SalesData[[#This Row],[Order Date]],"mmm-yyyy")</f>
        <v>Dec-2023</v>
      </c>
      <c r="S2905">
        <f>YEAR(SalesData[[#This Row],[Order Date]])*100 + MONTH(SalesData[[#This Row],[Order Date]])</f>
        <v>202312</v>
      </c>
    </row>
    <row r="2906" spans="1:19" x14ac:dyDescent="0.3">
      <c r="A2906" t="s">
        <v>4318</v>
      </c>
      <c r="B2906" s="3">
        <v>45280</v>
      </c>
      <c r="C2906" t="s">
        <v>4319</v>
      </c>
      <c r="D2906" t="s">
        <v>18</v>
      </c>
      <c r="E2906" t="s">
        <v>14</v>
      </c>
      <c r="F2906" t="s">
        <v>15</v>
      </c>
      <c r="G2906">
        <v>8</v>
      </c>
      <c r="H2906" s="5">
        <v>493.49</v>
      </c>
      <c r="I2906" s="5">
        <v>0.08</v>
      </c>
      <c r="J2906" s="5">
        <v>3632.0864000000001</v>
      </c>
      <c r="K2906" s="5">
        <v>1057.9321290658261</v>
      </c>
      <c r="L2906">
        <f>YEAR(SalesData[Order Date])</f>
        <v>2023</v>
      </c>
      <c r="M2906">
        <f>MONTH(SalesData[Order Date])</f>
        <v>12</v>
      </c>
      <c r="N2906" t="str">
        <f>TEXT(SalesData[[#This Row],[Order Date]], "mmmm")</f>
        <v>December</v>
      </c>
      <c r="O2906" s="7">
        <f>IF(SalesData[Sales]=0,0,SalesData[Profit]/SalesData[Sales])</f>
        <v>0.29127394355647102</v>
      </c>
      <c r="P2906" s="8">
        <f t="shared" si="45"/>
        <v>2.0263835133437355E-5</v>
      </c>
      <c r="Q2906" t="str">
        <f>IF(SalesData[[#This Row],[Discount]]&gt;0, "Yes", "No")</f>
        <v>Yes</v>
      </c>
      <c r="R2906" t="str">
        <f>TEXT(SalesData[[#This Row],[Order Date]],"mmm-yyyy")</f>
        <v>Dec-2023</v>
      </c>
      <c r="S2906">
        <f>YEAR(SalesData[[#This Row],[Order Date]])*100 + MONTH(SalesData[[#This Row],[Order Date]])</f>
        <v>202312</v>
      </c>
    </row>
    <row r="2907" spans="1:19" x14ac:dyDescent="0.3">
      <c r="A2907" t="s">
        <v>4332</v>
      </c>
      <c r="B2907" s="3">
        <v>45268</v>
      </c>
      <c r="C2907" t="s">
        <v>4333</v>
      </c>
      <c r="D2907" t="s">
        <v>30</v>
      </c>
      <c r="E2907" t="s">
        <v>19</v>
      </c>
      <c r="F2907" t="s">
        <v>34</v>
      </c>
      <c r="G2907">
        <v>1</v>
      </c>
      <c r="H2907" s="5">
        <v>358.23</v>
      </c>
      <c r="I2907" s="5">
        <v>0.09</v>
      </c>
      <c r="J2907" s="5">
        <v>325.98930000000001</v>
      </c>
      <c r="K2907" s="5">
        <v>44.511732177078109</v>
      </c>
      <c r="L2907">
        <f>YEAR(SalesData[Order Date])</f>
        <v>2023</v>
      </c>
      <c r="M2907">
        <f>MONTH(SalesData[Order Date])</f>
        <v>12</v>
      </c>
      <c r="N2907" t="str">
        <f>TEXT(SalesData[[#This Row],[Order Date]], "mmmm")</f>
        <v>December</v>
      </c>
      <c r="O2907" s="7">
        <f>IF(SalesData[Sales]=0,0,SalesData[Profit]/SalesData[Sales])</f>
        <v>0.13654353740162056</v>
      </c>
      <c r="P2907" s="8">
        <f t="shared" si="45"/>
        <v>2.512352399296541E-4</v>
      </c>
      <c r="Q2907" t="str">
        <f>IF(SalesData[[#This Row],[Discount]]&gt;0, "Yes", "No")</f>
        <v>Yes</v>
      </c>
      <c r="R2907" t="str">
        <f>TEXT(SalesData[[#This Row],[Order Date]],"mmm-yyyy")</f>
        <v>Dec-2023</v>
      </c>
      <c r="S2907">
        <f>YEAR(SalesData[[#This Row],[Order Date]])*100 + MONTH(SalesData[[#This Row],[Order Date]])</f>
        <v>202312</v>
      </c>
    </row>
    <row r="2908" spans="1:19" x14ac:dyDescent="0.3">
      <c r="A2908" t="s">
        <v>4342</v>
      </c>
      <c r="B2908" s="3">
        <v>45279</v>
      </c>
      <c r="C2908" t="s">
        <v>4343</v>
      </c>
      <c r="D2908" t="s">
        <v>23</v>
      </c>
      <c r="E2908" t="s">
        <v>19</v>
      </c>
      <c r="F2908" t="s">
        <v>39</v>
      </c>
      <c r="G2908">
        <v>6</v>
      </c>
      <c r="H2908" s="5">
        <v>746.39</v>
      </c>
      <c r="I2908" s="5">
        <v>0.08</v>
      </c>
      <c r="J2908" s="5">
        <v>4120.0727999999999</v>
      </c>
      <c r="K2908" s="5">
        <v>417.48381112584758</v>
      </c>
      <c r="L2908">
        <f>YEAR(SalesData[Order Date])</f>
        <v>2023</v>
      </c>
      <c r="M2908">
        <f>MONTH(SalesData[Order Date])</f>
        <v>12</v>
      </c>
      <c r="N2908" t="str">
        <f>TEXT(SalesData[[#This Row],[Order Date]], "mmmm")</f>
        <v>December</v>
      </c>
      <c r="O2908" s="7">
        <f>IF(SalesData[Sales]=0,0,SalesData[Profit]/SalesData[Sales])</f>
        <v>0.10132923164023888</v>
      </c>
      <c r="P2908" s="8">
        <f t="shared" si="45"/>
        <v>1.7863762018962384E-5</v>
      </c>
      <c r="Q2908" t="str">
        <f>IF(SalesData[[#This Row],[Discount]]&gt;0, "Yes", "No")</f>
        <v>Yes</v>
      </c>
      <c r="R2908" t="str">
        <f>TEXT(SalesData[[#This Row],[Order Date]],"mmm-yyyy")</f>
        <v>Dec-2023</v>
      </c>
      <c r="S2908">
        <f>YEAR(SalesData[[#This Row],[Order Date]])*100 + MONTH(SalesData[[#This Row],[Order Date]])</f>
        <v>202312</v>
      </c>
    </row>
    <row r="2909" spans="1:19" x14ac:dyDescent="0.3">
      <c r="A2909" t="s">
        <v>4446</v>
      </c>
      <c r="B2909" s="3">
        <v>45275</v>
      </c>
      <c r="C2909" t="s">
        <v>4447</v>
      </c>
      <c r="D2909" t="s">
        <v>18</v>
      </c>
      <c r="E2909" t="s">
        <v>19</v>
      </c>
      <c r="F2909" t="s">
        <v>53</v>
      </c>
      <c r="G2909">
        <v>5</v>
      </c>
      <c r="H2909" s="5">
        <v>144.75</v>
      </c>
      <c r="I2909" s="5">
        <v>0.2</v>
      </c>
      <c r="J2909" s="5">
        <v>579</v>
      </c>
      <c r="K2909" s="5">
        <v>99.257303451148999</v>
      </c>
      <c r="L2909">
        <f>YEAR(SalesData[Order Date])</f>
        <v>2023</v>
      </c>
      <c r="M2909">
        <f>MONTH(SalesData[Order Date])</f>
        <v>12</v>
      </c>
      <c r="N2909" t="str">
        <f>TEXT(SalesData[[#This Row],[Order Date]], "mmmm")</f>
        <v>December</v>
      </c>
      <c r="O2909" s="7">
        <f>IF(SalesData[Sales]=0,0,SalesData[Profit]/SalesData[Sales])</f>
        <v>0.17142884879300346</v>
      </c>
      <c r="P2909" s="8">
        <f t="shared" si="45"/>
        <v>2.7633851468048361E-4</v>
      </c>
      <c r="Q2909" t="str">
        <f>IF(SalesData[[#This Row],[Discount]]&gt;0, "Yes", "No")</f>
        <v>Yes</v>
      </c>
      <c r="R2909" t="str">
        <f>TEXT(SalesData[[#This Row],[Order Date]],"mmm-yyyy")</f>
        <v>Dec-2023</v>
      </c>
      <c r="S2909">
        <f>YEAR(SalesData[[#This Row],[Order Date]])*100 + MONTH(SalesData[[#This Row],[Order Date]])</f>
        <v>202312</v>
      </c>
    </row>
    <row r="2910" spans="1:19" x14ac:dyDescent="0.3">
      <c r="A2910" t="s">
        <v>4565</v>
      </c>
      <c r="B2910" s="3">
        <v>45275</v>
      </c>
      <c r="C2910" t="s">
        <v>4566</v>
      </c>
      <c r="D2910" t="s">
        <v>30</v>
      </c>
      <c r="E2910" t="s">
        <v>26</v>
      </c>
      <c r="F2910" t="s">
        <v>34</v>
      </c>
      <c r="G2910">
        <v>6</v>
      </c>
      <c r="H2910" s="5">
        <v>107.25</v>
      </c>
      <c r="I2910" s="5">
        <v>0.28000000000000003</v>
      </c>
      <c r="J2910" s="5">
        <v>463.32</v>
      </c>
      <c r="K2910" s="5">
        <v>25.606678066697281</v>
      </c>
      <c r="L2910">
        <f>YEAR(SalesData[Order Date])</f>
        <v>2023</v>
      </c>
      <c r="M2910">
        <f>MONTH(SalesData[Order Date])</f>
        <v>12</v>
      </c>
      <c r="N2910" t="str">
        <f>TEXT(SalesData[[#This Row],[Order Date]], "mmmm")</f>
        <v>December</v>
      </c>
      <c r="O2910" s="7">
        <f>IF(SalesData[Sales]=0,0,SalesData[Profit]/SalesData[Sales])</f>
        <v>5.5267802095090392E-2</v>
      </c>
      <c r="P2910" s="8">
        <f t="shared" si="45"/>
        <v>4.3512043512043517E-4</v>
      </c>
      <c r="Q2910" t="str">
        <f>IF(SalesData[[#This Row],[Discount]]&gt;0, "Yes", "No")</f>
        <v>Yes</v>
      </c>
      <c r="R2910" t="str">
        <f>TEXT(SalesData[[#This Row],[Order Date]],"mmm-yyyy")</f>
        <v>Dec-2023</v>
      </c>
      <c r="S2910">
        <f>YEAR(SalesData[[#This Row],[Order Date]])*100 + MONTH(SalesData[[#This Row],[Order Date]])</f>
        <v>202312</v>
      </c>
    </row>
    <row r="2911" spans="1:19" x14ac:dyDescent="0.3">
      <c r="A2911" t="s">
        <v>4632</v>
      </c>
      <c r="B2911" s="3">
        <v>45267</v>
      </c>
      <c r="C2911" t="s">
        <v>4633</v>
      </c>
      <c r="D2911" t="s">
        <v>30</v>
      </c>
      <c r="E2911" t="s">
        <v>19</v>
      </c>
      <c r="F2911" t="s">
        <v>62</v>
      </c>
      <c r="G2911">
        <v>6</v>
      </c>
      <c r="H2911" s="5">
        <v>466.89</v>
      </c>
      <c r="I2911" s="5">
        <v>0.06</v>
      </c>
      <c r="J2911" s="5">
        <v>2633.2595999999999</v>
      </c>
      <c r="K2911" s="5">
        <v>717.22485646769826</v>
      </c>
      <c r="L2911">
        <f>YEAR(SalesData[Order Date])</f>
        <v>2023</v>
      </c>
      <c r="M2911">
        <f>MONTH(SalesData[Order Date])</f>
        <v>12</v>
      </c>
      <c r="N2911" t="str">
        <f>TEXT(SalesData[[#This Row],[Order Date]], "mmmm")</f>
        <v>December</v>
      </c>
      <c r="O2911" s="7">
        <f>IF(SalesData[Sales]=0,0,SalesData[Profit]/SalesData[Sales])</f>
        <v>0.27237149594658205</v>
      </c>
      <c r="P2911" s="8">
        <f t="shared" si="45"/>
        <v>2.1418321231981835E-5</v>
      </c>
      <c r="Q2911" t="str">
        <f>IF(SalesData[[#This Row],[Discount]]&gt;0, "Yes", "No")</f>
        <v>Yes</v>
      </c>
      <c r="R2911" t="str">
        <f>TEXT(SalesData[[#This Row],[Order Date]],"mmm-yyyy")</f>
        <v>Dec-2023</v>
      </c>
      <c r="S2911">
        <f>YEAR(SalesData[[#This Row],[Order Date]])*100 + MONTH(SalesData[[#This Row],[Order Date]])</f>
        <v>202312</v>
      </c>
    </row>
    <row r="2912" spans="1:19" x14ac:dyDescent="0.3">
      <c r="A2912" t="s">
        <v>4651</v>
      </c>
      <c r="B2912" s="3">
        <v>45274</v>
      </c>
      <c r="C2912" t="s">
        <v>4652</v>
      </c>
      <c r="D2912" t="s">
        <v>23</v>
      </c>
      <c r="E2912" t="s">
        <v>19</v>
      </c>
      <c r="F2912" t="s">
        <v>31</v>
      </c>
      <c r="G2912">
        <v>1</v>
      </c>
      <c r="H2912" s="5">
        <v>68.61</v>
      </c>
      <c r="I2912" s="5">
        <v>0.17</v>
      </c>
      <c r="J2912" s="5">
        <v>56.946299999999987</v>
      </c>
      <c r="K2912" s="5">
        <v>6.744015438538348</v>
      </c>
      <c r="L2912">
        <f>YEAR(SalesData[Order Date])</f>
        <v>2023</v>
      </c>
      <c r="M2912">
        <f>MONTH(SalesData[Order Date])</f>
        <v>12</v>
      </c>
      <c r="N2912" t="str">
        <f>TEXT(SalesData[[#This Row],[Order Date]], "mmmm")</f>
        <v>December</v>
      </c>
      <c r="O2912" s="7">
        <f>IF(SalesData[Sales]=0,0,SalesData[Profit]/SalesData[Sales])</f>
        <v>0.11842763162028699</v>
      </c>
      <c r="P2912" s="8">
        <f t="shared" si="45"/>
        <v>2.4777729193995045E-3</v>
      </c>
      <c r="Q2912" t="str">
        <f>IF(SalesData[[#This Row],[Discount]]&gt;0, "Yes", "No")</f>
        <v>Yes</v>
      </c>
      <c r="R2912" t="str">
        <f>TEXT(SalesData[[#This Row],[Order Date]],"mmm-yyyy")</f>
        <v>Dec-2023</v>
      </c>
      <c r="S2912">
        <f>YEAR(SalesData[[#This Row],[Order Date]])*100 + MONTH(SalesData[[#This Row],[Order Date]])</f>
        <v>202312</v>
      </c>
    </row>
    <row r="2913" spans="1:19" x14ac:dyDescent="0.3">
      <c r="A2913" t="s">
        <v>4653</v>
      </c>
      <c r="B2913" s="3">
        <v>45270</v>
      </c>
      <c r="C2913" t="s">
        <v>4654</v>
      </c>
      <c r="D2913" t="s">
        <v>23</v>
      </c>
      <c r="E2913" t="s">
        <v>26</v>
      </c>
      <c r="F2913" t="s">
        <v>44</v>
      </c>
      <c r="G2913">
        <v>3</v>
      </c>
      <c r="H2913" s="5">
        <v>931.82</v>
      </c>
      <c r="I2913" s="5">
        <v>0.15</v>
      </c>
      <c r="J2913" s="5">
        <v>2376.1410000000001</v>
      </c>
      <c r="K2913" s="5">
        <v>565.3758162831889</v>
      </c>
      <c r="L2913">
        <f>YEAR(SalesData[Order Date])</f>
        <v>2023</v>
      </c>
      <c r="M2913">
        <f>MONTH(SalesData[Order Date])</f>
        <v>12</v>
      </c>
      <c r="N2913" t="str">
        <f>TEXT(SalesData[[#This Row],[Order Date]], "mmmm")</f>
        <v>December</v>
      </c>
      <c r="O2913" s="7">
        <f>IF(SalesData[Sales]=0,0,SalesData[Profit]/SalesData[Sales])</f>
        <v>0.23793866453345525</v>
      </c>
      <c r="P2913" s="8">
        <f t="shared" si="45"/>
        <v>5.3658431885986562E-5</v>
      </c>
      <c r="Q2913" t="str">
        <f>IF(SalesData[[#This Row],[Discount]]&gt;0, "Yes", "No")</f>
        <v>Yes</v>
      </c>
      <c r="R2913" t="str">
        <f>TEXT(SalesData[[#This Row],[Order Date]],"mmm-yyyy")</f>
        <v>Dec-2023</v>
      </c>
      <c r="S2913">
        <f>YEAR(SalesData[[#This Row],[Order Date]])*100 + MONTH(SalesData[[#This Row],[Order Date]])</f>
        <v>202312</v>
      </c>
    </row>
    <row r="2914" spans="1:19" x14ac:dyDescent="0.3">
      <c r="A2914" t="s">
        <v>4664</v>
      </c>
      <c r="B2914" s="3">
        <v>45268</v>
      </c>
      <c r="C2914" t="s">
        <v>4665</v>
      </c>
      <c r="D2914" t="s">
        <v>23</v>
      </c>
      <c r="E2914" t="s">
        <v>26</v>
      </c>
      <c r="F2914" t="s">
        <v>31</v>
      </c>
      <c r="G2914">
        <v>3</v>
      </c>
      <c r="H2914" s="5">
        <v>202.53</v>
      </c>
      <c r="I2914" s="5">
        <v>0.05</v>
      </c>
      <c r="J2914" s="5">
        <v>577.21050000000002</v>
      </c>
      <c r="K2914" s="5">
        <v>140.63359754891971</v>
      </c>
      <c r="L2914">
        <f>YEAR(SalesData[Order Date])</f>
        <v>2023</v>
      </c>
      <c r="M2914">
        <f>MONTH(SalesData[Order Date])</f>
        <v>12</v>
      </c>
      <c r="N2914" t="str">
        <f>TEXT(SalesData[[#This Row],[Order Date]], "mmmm")</f>
        <v>December</v>
      </c>
      <c r="O2914" s="7">
        <f>IF(SalesData[Sales]=0,0,SalesData[Profit]/SalesData[Sales])</f>
        <v>0.24364351921685365</v>
      </c>
      <c r="P2914" s="8">
        <f t="shared" si="45"/>
        <v>8.2292335291890908E-5</v>
      </c>
      <c r="Q2914" t="str">
        <f>IF(SalesData[[#This Row],[Discount]]&gt;0, "Yes", "No")</f>
        <v>Yes</v>
      </c>
      <c r="R2914" t="str">
        <f>TEXT(SalesData[[#This Row],[Order Date]],"mmm-yyyy")</f>
        <v>Dec-2023</v>
      </c>
      <c r="S2914">
        <f>YEAR(SalesData[[#This Row],[Order Date]])*100 + MONTH(SalesData[[#This Row],[Order Date]])</f>
        <v>202312</v>
      </c>
    </row>
    <row r="2915" spans="1:19" x14ac:dyDescent="0.3">
      <c r="A2915" t="s">
        <v>4703</v>
      </c>
      <c r="B2915" s="3">
        <v>45291</v>
      </c>
      <c r="C2915" t="s">
        <v>4704</v>
      </c>
      <c r="D2915" t="s">
        <v>23</v>
      </c>
      <c r="E2915" t="s">
        <v>26</v>
      </c>
      <c r="F2915" t="s">
        <v>44</v>
      </c>
      <c r="G2915">
        <v>6</v>
      </c>
      <c r="H2915" s="5">
        <v>244.49</v>
      </c>
      <c r="I2915" s="5">
        <v>0.2</v>
      </c>
      <c r="J2915" s="5">
        <v>1173.5519999999999</v>
      </c>
      <c r="K2915" s="5">
        <v>190.60361270800311</v>
      </c>
      <c r="L2915">
        <f>YEAR(SalesData[Order Date])</f>
        <v>2023</v>
      </c>
      <c r="M2915">
        <f>MONTH(SalesData[Order Date])</f>
        <v>12</v>
      </c>
      <c r="N2915" t="str">
        <f>TEXT(SalesData[[#This Row],[Order Date]], "mmmm")</f>
        <v>December</v>
      </c>
      <c r="O2915" s="7">
        <f>IF(SalesData[Sales]=0,0,SalesData[Profit]/SalesData[Sales])</f>
        <v>0.16241599239573801</v>
      </c>
      <c r="P2915" s="8">
        <f t="shared" si="45"/>
        <v>1.3633822787571407E-4</v>
      </c>
      <c r="Q2915" t="str">
        <f>IF(SalesData[[#This Row],[Discount]]&gt;0, "Yes", "No")</f>
        <v>Yes</v>
      </c>
      <c r="R2915" t="str">
        <f>TEXT(SalesData[[#This Row],[Order Date]],"mmm-yyyy")</f>
        <v>Dec-2023</v>
      </c>
      <c r="S2915">
        <f>YEAR(SalesData[[#This Row],[Order Date]])*100 + MONTH(SalesData[[#This Row],[Order Date]])</f>
        <v>202312</v>
      </c>
    </row>
    <row r="2916" spans="1:19" x14ac:dyDescent="0.3">
      <c r="A2916" t="s">
        <v>4769</v>
      </c>
      <c r="B2916" s="3">
        <v>45263</v>
      </c>
      <c r="C2916" t="s">
        <v>4770</v>
      </c>
      <c r="D2916" t="s">
        <v>13</v>
      </c>
      <c r="E2916" t="s">
        <v>14</v>
      </c>
      <c r="F2916" t="s">
        <v>39</v>
      </c>
      <c r="G2916">
        <v>6</v>
      </c>
      <c r="H2916" s="5">
        <v>232.25</v>
      </c>
      <c r="I2916" s="5">
        <v>0.23</v>
      </c>
      <c r="J2916" s="5">
        <v>1072.9949999999999</v>
      </c>
      <c r="K2916" s="5">
        <v>159.85419858286269</v>
      </c>
      <c r="L2916">
        <f>YEAR(SalesData[Order Date])</f>
        <v>2023</v>
      </c>
      <c r="M2916">
        <f>MONTH(SalesData[Order Date])</f>
        <v>12</v>
      </c>
      <c r="N2916" t="str">
        <f>TEXT(SalesData[[#This Row],[Order Date]], "mmmm")</f>
        <v>December</v>
      </c>
      <c r="O2916" s="7">
        <f>IF(SalesData[Sales]=0,0,SalesData[Profit]/SalesData[Sales])</f>
        <v>0.14897944406345109</v>
      </c>
      <c r="P2916" s="8">
        <f t="shared" si="45"/>
        <v>1.6505202726946539E-4</v>
      </c>
      <c r="Q2916" t="str">
        <f>IF(SalesData[[#This Row],[Discount]]&gt;0, "Yes", "No")</f>
        <v>Yes</v>
      </c>
      <c r="R2916" t="str">
        <f>TEXT(SalesData[[#This Row],[Order Date]],"mmm-yyyy")</f>
        <v>Dec-2023</v>
      </c>
      <c r="S2916">
        <f>YEAR(SalesData[[#This Row],[Order Date]])*100 + MONTH(SalesData[[#This Row],[Order Date]])</f>
        <v>202312</v>
      </c>
    </row>
    <row r="2917" spans="1:19" x14ac:dyDescent="0.3">
      <c r="A2917" t="s">
        <v>4842</v>
      </c>
      <c r="B2917" s="3">
        <v>45268</v>
      </c>
      <c r="C2917" t="s">
        <v>4843</v>
      </c>
      <c r="D2917" t="s">
        <v>23</v>
      </c>
      <c r="E2917" t="s">
        <v>26</v>
      </c>
      <c r="F2917" t="s">
        <v>31</v>
      </c>
      <c r="G2917">
        <v>4</v>
      </c>
      <c r="H2917" s="5">
        <v>647.53</v>
      </c>
      <c r="I2917" s="5">
        <v>0.17</v>
      </c>
      <c r="J2917" s="5">
        <v>2149.7995999999998</v>
      </c>
      <c r="K2917" s="5">
        <v>370.98354349604472</v>
      </c>
      <c r="L2917">
        <f>YEAR(SalesData[Order Date])</f>
        <v>2023</v>
      </c>
      <c r="M2917">
        <f>MONTH(SalesData[Order Date])</f>
        <v>12</v>
      </c>
      <c r="N2917" t="str">
        <f>TEXT(SalesData[[#This Row],[Order Date]], "mmmm")</f>
        <v>December</v>
      </c>
      <c r="O2917" s="7">
        <f>IF(SalesData[Sales]=0,0,SalesData[Profit]/SalesData[Sales])</f>
        <v>0.17256657015660656</v>
      </c>
      <c r="P2917" s="8">
        <f t="shared" si="45"/>
        <v>6.5634024678393283E-5</v>
      </c>
      <c r="Q2917" t="str">
        <f>IF(SalesData[[#This Row],[Discount]]&gt;0, "Yes", "No")</f>
        <v>Yes</v>
      </c>
      <c r="R2917" t="str">
        <f>TEXT(SalesData[[#This Row],[Order Date]],"mmm-yyyy")</f>
        <v>Dec-2023</v>
      </c>
      <c r="S2917">
        <f>YEAR(SalesData[[#This Row],[Order Date]])*100 + MONTH(SalesData[[#This Row],[Order Date]])</f>
        <v>202312</v>
      </c>
    </row>
    <row r="2918" spans="1:19" x14ac:dyDescent="0.3">
      <c r="A2918" t="s">
        <v>4875</v>
      </c>
      <c r="B2918" s="3">
        <v>45264</v>
      </c>
      <c r="C2918" t="s">
        <v>4876</v>
      </c>
      <c r="D2918" t="s">
        <v>30</v>
      </c>
      <c r="E2918" t="s">
        <v>26</v>
      </c>
      <c r="F2918" t="s">
        <v>27</v>
      </c>
      <c r="G2918">
        <v>3</v>
      </c>
      <c r="H2918" s="5">
        <v>507.94</v>
      </c>
      <c r="I2918" s="5">
        <v>0.17</v>
      </c>
      <c r="J2918" s="5">
        <v>1264.7706000000001</v>
      </c>
      <c r="K2918" s="5">
        <v>354.46963635486691</v>
      </c>
      <c r="L2918">
        <f>YEAR(SalesData[Order Date])</f>
        <v>2023</v>
      </c>
      <c r="M2918">
        <f>MONTH(SalesData[Order Date])</f>
        <v>12</v>
      </c>
      <c r="N2918" t="str">
        <f>TEXT(SalesData[[#This Row],[Order Date]], "mmmm")</f>
        <v>December</v>
      </c>
      <c r="O2918" s="7">
        <f>IF(SalesData[Sales]=0,0,SalesData[Profit]/SalesData[Sales])</f>
        <v>0.28026397542358028</v>
      </c>
      <c r="P2918" s="8">
        <f t="shared" si="45"/>
        <v>1.1156173301308554E-4</v>
      </c>
      <c r="Q2918" t="str">
        <f>IF(SalesData[[#This Row],[Discount]]&gt;0, "Yes", "No")</f>
        <v>Yes</v>
      </c>
      <c r="R2918" t="str">
        <f>TEXT(SalesData[[#This Row],[Order Date]],"mmm-yyyy")</f>
        <v>Dec-2023</v>
      </c>
      <c r="S2918">
        <f>YEAR(SalesData[[#This Row],[Order Date]])*100 + MONTH(SalesData[[#This Row],[Order Date]])</f>
        <v>202312</v>
      </c>
    </row>
    <row r="2919" spans="1:19" x14ac:dyDescent="0.3">
      <c r="A2919" t="s">
        <v>4899</v>
      </c>
      <c r="B2919" s="3">
        <v>45267</v>
      </c>
      <c r="C2919" t="s">
        <v>4900</v>
      </c>
      <c r="D2919" t="s">
        <v>30</v>
      </c>
      <c r="E2919" t="s">
        <v>14</v>
      </c>
      <c r="F2919" t="s">
        <v>20</v>
      </c>
      <c r="G2919">
        <v>5</v>
      </c>
      <c r="H2919" s="5">
        <v>63.36</v>
      </c>
      <c r="I2919" s="5">
        <v>0.15</v>
      </c>
      <c r="J2919" s="5">
        <v>269.27999999999997</v>
      </c>
      <c r="K2919" s="5">
        <v>45.149947139288209</v>
      </c>
      <c r="L2919">
        <f>YEAR(SalesData[Order Date])</f>
        <v>2023</v>
      </c>
      <c r="M2919">
        <f>MONTH(SalesData[Order Date])</f>
        <v>12</v>
      </c>
      <c r="N2919" t="str">
        <f>TEXT(SalesData[[#This Row],[Order Date]], "mmmm")</f>
        <v>December</v>
      </c>
      <c r="O2919" s="7">
        <f>IF(SalesData[Sales]=0,0,SalesData[Profit]/SalesData[Sales])</f>
        <v>0.16766914415956705</v>
      </c>
      <c r="P2919" s="8">
        <f t="shared" si="45"/>
        <v>4.7348484848484844E-4</v>
      </c>
      <c r="Q2919" t="str">
        <f>IF(SalesData[[#This Row],[Discount]]&gt;0, "Yes", "No")</f>
        <v>Yes</v>
      </c>
      <c r="R2919" t="str">
        <f>TEXT(SalesData[[#This Row],[Order Date]],"mmm-yyyy")</f>
        <v>Dec-2023</v>
      </c>
      <c r="S2919">
        <f>YEAR(SalesData[[#This Row],[Order Date]])*100 + MONTH(SalesData[[#This Row],[Order Date]])</f>
        <v>202312</v>
      </c>
    </row>
    <row r="2920" spans="1:19" x14ac:dyDescent="0.3">
      <c r="A2920" t="s">
        <v>4977</v>
      </c>
      <c r="B2920" s="3">
        <v>45286</v>
      </c>
      <c r="C2920" t="s">
        <v>4978</v>
      </c>
      <c r="D2920" t="s">
        <v>30</v>
      </c>
      <c r="E2920" t="s">
        <v>19</v>
      </c>
      <c r="F2920" t="s">
        <v>91</v>
      </c>
      <c r="G2920">
        <v>4</v>
      </c>
      <c r="H2920" s="5">
        <v>520.4</v>
      </c>
      <c r="I2920" s="5">
        <v>0.15</v>
      </c>
      <c r="J2920" s="5">
        <v>1769.36</v>
      </c>
      <c r="K2920" s="5">
        <v>254.46414905589339</v>
      </c>
      <c r="L2920">
        <f>YEAR(SalesData[Order Date])</f>
        <v>2023</v>
      </c>
      <c r="M2920">
        <f>MONTH(SalesData[Order Date])</f>
        <v>12</v>
      </c>
      <c r="N2920" t="str">
        <f>TEXT(SalesData[[#This Row],[Order Date]], "mmmm")</f>
        <v>December</v>
      </c>
      <c r="O2920" s="7">
        <f>IF(SalesData[Sales]=0,0,SalesData[Profit]/SalesData[Sales])</f>
        <v>0.14381705761173158</v>
      </c>
      <c r="P2920" s="8">
        <f t="shared" si="45"/>
        <v>7.2059953881629523E-5</v>
      </c>
      <c r="Q2920" t="str">
        <f>IF(SalesData[[#This Row],[Discount]]&gt;0, "Yes", "No")</f>
        <v>Yes</v>
      </c>
      <c r="R2920" t="str">
        <f>TEXT(SalesData[[#This Row],[Order Date]],"mmm-yyyy")</f>
        <v>Dec-2023</v>
      </c>
      <c r="S2920">
        <f>YEAR(SalesData[[#This Row],[Order Date]])*100 + MONTH(SalesData[[#This Row],[Order Date]])</f>
        <v>202312</v>
      </c>
    </row>
    <row r="2921" spans="1:19" x14ac:dyDescent="0.3">
      <c r="A2921" t="s">
        <v>5026</v>
      </c>
      <c r="B2921" s="3">
        <v>45271</v>
      </c>
      <c r="C2921" t="s">
        <v>5027</v>
      </c>
      <c r="D2921" t="s">
        <v>30</v>
      </c>
      <c r="E2921" t="s">
        <v>14</v>
      </c>
      <c r="F2921" t="s">
        <v>44</v>
      </c>
      <c r="G2921">
        <v>6</v>
      </c>
      <c r="H2921" s="5">
        <v>749.3</v>
      </c>
      <c r="I2921" s="5">
        <v>0.14000000000000001</v>
      </c>
      <c r="J2921" s="5">
        <v>3866.387999999999</v>
      </c>
      <c r="K2921" s="5">
        <v>1143.9907151570551</v>
      </c>
      <c r="L2921">
        <f>YEAR(SalesData[Order Date])</f>
        <v>2023</v>
      </c>
      <c r="M2921">
        <f>MONTH(SalesData[Order Date])</f>
        <v>12</v>
      </c>
      <c r="N2921" t="str">
        <f>TEXT(SalesData[[#This Row],[Order Date]], "mmmm")</f>
        <v>December</v>
      </c>
      <c r="O2921" s="7">
        <f>IF(SalesData[Sales]=0,0,SalesData[Profit]/SalesData[Sales])</f>
        <v>0.2958809915500088</v>
      </c>
      <c r="P2921" s="8">
        <f t="shared" si="45"/>
        <v>3.1140175274700837E-5</v>
      </c>
      <c r="Q2921" t="str">
        <f>IF(SalesData[[#This Row],[Discount]]&gt;0, "Yes", "No")</f>
        <v>Yes</v>
      </c>
      <c r="R2921" t="str">
        <f>TEXT(SalesData[[#This Row],[Order Date]],"mmm-yyyy")</f>
        <v>Dec-2023</v>
      </c>
      <c r="S2921">
        <f>YEAR(SalesData[[#This Row],[Order Date]])*100 + MONTH(SalesData[[#This Row],[Order Date]])</f>
        <v>202312</v>
      </c>
    </row>
    <row r="2922" spans="1:19" x14ac:dyDescent="0.3">
      <c r="A2922" t="s">
        <v>5028</v>
      </c>
      <c r="B2922" s="3">
        <v>45284</v>
      </c>
      <c r="C2922" t="s">
        <v>5029</v>
      </c>
      <c r="D2922" t="s">
        <v>23</v>
      </c>
      <c r="E2922" t="s">
        <v>14</v>
      </c>
      <c r="F2922" t="s">
        <v>39</v>
      </c>
      <c r="G2922">
        <v>6</v>
      </c>
      <c r="H2922" s="5">
        <v>382.35</v>
      </c>
      <c r="I2922" s="5">
        <v>0.13</v>
      </c>
      <c r="J2922" s="5">
        <v>1995.867</v>
      </c>
      <c r="K2922" s="5">
        <v>563.31462175047818</v>
      </c>
      <c r="L2922">
        <f>YEAR(SalesData[Order Date])</f>
        <v>2023</v>
      </c>
      <c r="M2922">
        <f>MONTH(SalesData[Order Date])</f>
        <v>12</v>
      </c>
      <c r="N2922" t="str">
        <f>TEXT(SalesData[[#This Row],[Order Date]], "mmmm")</f>
        <v>December</v>
      </c>
      <c r="O2922" s="7">
        <f>IF(SalesData[Sales]=0,0,SalesData[Profit]/SalesData[Sales])</f>
        <v>0.28224056099453432</v>
      </c>
      <c r="P2922" s="8">
        <f t="shared" si="45"/>
        <v>5.6667102567455639E-5</v>
      </c>
      <c r="Q2922" t="str">
        <f>IF(SalesData[[#This Row],[Discount]]&gt;0, "Yes", "No")</f>
        <v>Yes</v>
      </c>
      <c r="R2922" t="str">
        <f>TEXT(SalesData[[#This Row],[Order Date]],"mmm-yyyy")</f>
        <v>Dec-2023</v>
      </c>
      <c r="S2922">
        <f>YEAR(SalesData[[#This Row],[Order Date]])*100 + MONTH(SalesData[[#This Row],[Order Date]])</f>
        <v>202312</v>
      </c>
    </row>
    <row r="2923" spans="1:19" x14ac:dyDescent="0.3">
      <c r="A2923" t="s">
        <v>5030</v>
      </c>
      <c r="B2923" s="3">
        <v>45271</v>
      </c>
      <c r="C2923" t="s">
        <v>5031</v>
      </c>
      <c r="D2923" t="s">
        <v>30</v>
      </c>
      <c r="E2923" t="s">
        <v>14</v>
      </c>
      <c r="F2923" t="s">
        <v>44</v>
      </c>
      <c r="G2923">
        <v>7</v>
      </c>
      <c r="H2923" s="5">
        <v>725.12</v>
      </c>
      <c r="I2923" s="5">
        <v>0.14000000000000001</v>
      </c>
      <c r="J2923" s="5">
        <v>4365.2223999999997</v>
      </c>
      <c r="K2923" s="5">
        <v>495.95509658086507</v>
      </c>
      <c r="L2923">
        <f>YEAR(SalesData[Order Date])</f>
        <v>2023</v>
      </c>
      <c r="M2923">
        <f>MONTH(SalesData[Order Date])</f>
        <v>12</v>
      </c>
      <c r="N2923" t="str">
        <f>TEXT(SalesData[[#This Row],[Order Date]], "mmmm")</f>
        <v>December</v>
      </c>
      <c r="O2923" s="7">
        <f>IF(SalesData[Sales]=0,0,SalesData[Profit]/SalesData[Sales])</f>
        <v>0.11361508100500564</v>
      </c>
      <c r="P2923" s="8">
        <f t="shared" si="45"/>
        <v>2.7581641659311563E-5</v>
      </c>
      <c r="Q2923" t="str">
        <f>IF(SalesData[[#This Row],[Discount]]&gt;0, "Yes", "No")</f>
        <v>Yes</v>
      </c>
      <c r="R2923" t="str">
        <f>TEXT(SalesData[[#This Row],[Order Date]],"mmm-yyyy")</f>
        <v>Dec-2023</v>
      </c>
      <c r="S2923">
        <f>YEAR(SalesData[[#This Row],[Order Date]])*100 + MONTH(SalesData[[#This Row],[Order Date]])</f>
        <v>202312</v>
      </c>
    </row>
    <row r="2924" spans="1:19" x14ac:dyDescent="0.3">
      <c r="A2924" t="s">
        <v>5107</v>
      </c>
      <c r="B2924" s="3">
        <v>45290</v>
      </c>
      <c r="C2924" t="s">
        <v>5108</v>
      </c>
      <c r="D2924" t="s">
        <v>23</v>
      </c>
      <c r="E2924" t="s">
        <v>14</v>
      </c>
      <c r="F2924" t="s">
        <v>53</v>
      </c>
      <c r="G2924">
        <v>6</v>
      </c>
      <c r="H2924" s="5">
        <v>522.22</v>
      </c>
      <c r="I2924" s="5">
        <v>0.25</v>
      </c>
      <c r="J2924" s="5">
        <v>2349.9899999999998</v>
      </c>
      <c r="K2924" s="5">
        <v>394.85535907529442</v>
      </c>
      <c r="L2924">
        <f>YEAR(SalesData[Order Date])</f>
        <v>2023</v>
      </c>
      <c r="M2924">
        <f>MONTH(SalesData[Order Date])</f>
        <v>12</v>
      </c>
      <c r="N2924" t="str">
        <f>TEXT(SalesData[[#This Row],[Order Date]], "mmmm")</f>
        <v>December</v>
      </c>
      <c r="O2924" s="7">
        <f>IF(SalesData[Sales]=0,0,SalesData[Profit]/SalesData[Sales])</f>
        <v>0.16802427205021914</v>
      </c>
      <c r="P2924" s="8">
        <f t="shared" si="45"/>
        <v>7.9787573564142823E-5</v>
      </c>
      <c r="Q2924" t="str">
        <f>IF(SalesData[[#This Row],[Discount]]&gt;0, "Yes", "No")</f>
        <v>Yes</v>
      </c>
      <c r="R2924" t="str">
        <f>TEXT(SalesData[[#This Row],[Order Date]],"mmm-yyyy")</f>
        <v>Dec-2023</v>
      </c>
      <c r="S2924">
        <f>YEAR(SalesData[[#This Row],[Order Date]])*100 + MONTH(SalesData[[#This Row],[Order Date]])</f>
        <v>202312</v>
      </c>
    </row>
    <row r="2925" spans="1:19" x14ac:dyDescent="0.3">
      <c r="A2925" t="s">
        <v>5149</v>
      </c>
      <c r="B2925" s="3">
        <v>45286</v>
      </c>
      <c r="C2925" t="s">
        <v>5150</v>
      </c>
      <c r="D2925" t="s">
        <v>13</v>
      </c>
      <c r="E2925" t="s">
        <v>19</v>
      </c>
      <c r="F2925" t="s">
        <v>20</v>
      </c>
      <c r="G2925">
        <v>5</v>
      </c>
      <c r="H2925" s="5">
        <v>779.4</v>
      </c>
      <c r="I2925" s="5">
        <v>7.0000000000000007E-2</v>
      </c>
      <c r="J2925" s="5">
        <v>3624.21</v>
      </c>
      <c r="K2925" s="5">
        <v>350.32551702266869</v>
      </c>
      <c r="L2925">
        <f>YEAR(SalesData[Order Date])</f>
        <v>2023</v>
      </c>
      <c r="M2925">
        <f>MONTH(SalesData[Order Date])</f>
        <v>12</v>
      </c>
      <c r="N2925" t="str">
        <f>TEXT(SalesData[[#This Row],[Order Date]], "mmmm")</f>
        <v>December</v>
      </c>
      <c r="O2925" s="7">
        <f>IF(SalesData[Sales]=0,0,SalesData[Profit]/SalesData[Sales])</f>
        <v>9.6662587715024423E-2</v>
      </c>
      <c r="P2925" s="8">
        <f t="shared" si="45"/>
        <v>1.796253528355145E-5</v>
      </c>
      <c r="Q2925" t="str">
        <f>IF(SalesData[[#This Row],[Discount]]&gt;0, "Yes", "No")</f>
        <v>Yes</v>
      </c>
      <c r="R2925" t="str">
        <f>TEXT(SalesData[[#This Row],[Order Date]],"mmm-yyyy")</f>
        <v>Dec-2023</v>
      </c>
      <c r="S2925">
        <f>YEAR(SalesData[[#This Row],[Order Date]])*100 + MONTH(SalesData[[#This Row],[Order Date]])</f>
        <v>202312</v>
      </c>
    </row>
    <row r="2926" spans="1:19" x14ac:dyDescent="0.3">
      <c r="A2926" t="s">
        <v>5201</v>
      </c>
      <c r="B2926" s="3">
        <v>45282</v>
      </c>
      <c r="C2926" t="s">
        <v>5202</v>
      </c>
      <c r="D2926" t="s">
        <v>13</v>
      </c>
      <c r="E2926" t="s">
        <v>19</v>
      </c>
      <c r="F2926" t="s">
        <v>31</v>
      </c>
      <c r="G2926">
        <v>4</v>
      </c>
      <c r="H2926" s="5">
        <v>538.04</v>
      </c>
      <c r="I2926" s="5">
        <v>0.05</v>
      </c>
      <c r="J2926" s="5">
        <v>2044.5519999999999</v>
      </c>
      <c r="K2926" s="5">
        <v>461.27604882074297</v>
      </c>
      <c r="L2926">
        <f>YEAR(SalesData[Order Date])</f>
        <v>2023</v>
      </c>
      <c r="M2926">
        <f>MONTH(SalesData[Order Date])</f>
        <v>12</v>
      </c>
      <c r="N2926" t="str">
        <f>TEXT(SalesData[[#This Row],[Order Date]], "mmmm")</f>
        <v>December</v>
      </c>
      <c r="O2926" s="7">
        <f>IF(SalesData[Sales]=0,0,SalesData[Profit]/SalesData[Sales])</f>
        <v>0.22561228514644918</v>
      </c>
      <c r="P2926" s="8">
        <f t="shared" si="45"/>
        <v>2.3232473422050406E-5</v>
      </c>
      <c r="Q2926" t="str">
        <f>IF(SalesData[[#This Row],[Discount]]&gt;0, "Yes", "No")</f>
        <v>Yes</v>
      </c>
      <c r="R2926" t="str">
        <f>TEXT(SalesData[[#This Row],[Order Date]],"mmm-yyyy")</f>
        <v>Dec-2023</v>
      </c>
      <c r="S2926">
        <f>YEAR(SalesData[[#This Row],[Order Date]])*100 + MONTH(SalesData[[#This Row],[Order Date]])</f>
        <v>202312</v>
      </c>
    </row>
    <row r="2927" spans="1:19" x14ac:dyDescent="0.3">
      <c r="A2927" t="s">
        <v>5344</v>
      </c>
      <c r="B2927" s="3">
        <v>45267</v>
      </c>
      <c r="C2927" t="s">
        <v>5345</v>
      </c>
      <c r="D2927" t="s">
        <v>30</v>
      </c>
      <c r="E2927" t="s">
        <v>26</v>
      </c>
      <c r="F2927" t="s">
        <v>39</v>
      </c>
      <c r="G2927">
        <v>1</v>
      </c>
      <c r="H2927" s="5">
        <v>843.45</v>
      </c>
      <c r="I2927" s="5">
        <v>0.27</v>
      </c>
      <c r="J2927" s="5">
        <v>615.71850000000006</v>
      </c>
      <c r="K2927" s="5">
        <v>166.8602094216142</v>
      </c>
      <c r="L2927">
        <f>YEAR(SalesData[Order Date])</f>
        <v>2023</v>
      </c>
      <c r="M2927">
        <f>MONTH(SalesData[Order Date])</f>
        <v>12</v>
      </c>
      <c r="N2927" t="str">
        <f>TEXT(SalesData[[#This Row],[Order Date]], "mmmm")</f>
        <v>December</v>
      </c>
      <c r="O2927" s="7">
        <f>IF(SalesData[Sales]=0,0,SalesData[Profit]/SalesData[Sales])</f>
        <v>0.27100080543562388</v>
      </c>
      <c r="P2927" s="8">
        <f t="shared" si="45"/>
        <v>3.2011381824648762E-4</v>
      </c>
      <c r="Q2927" t="str">
        <f>IF(SalesData[[#This Row],[Discount]]&gt;0, "Yes", "No")</f>
        <v>Yes</v>
      </c>
      <c r="R2927" t="str">
        <f>TEXT(SalesData[[#This Row],[Order Date]],"mmm-yyyy")</f>
        <v>Dec-2023</v>
      </c>
      <c r="S2927">
        <f>YEAR(SalesData[[#This Row],[Order Date]])*100 + MONTH(SalesData[[#This Row],[Order Date]])</f>
        <v>202312</v>
      </c>
    </row>
    <row r="2928" spans="1:19" x14ac:dyDescent="0.3">
      <c r="A2928" t="s">
        <v>5469</v>
      </c>
      <c r="B2928" s="3">
        <v>45282</v>
      </c>
      <c r="C2928" t="s">
        <v>5470</v>
      </c>
      <c r="D2928" t="s">
        <v>23</v>
      </c>
      <c r="E2928" t="s">
        <v>19</v>
      </c>
      <c r="F2928" t="s">
        <v>31</v>
      </c>
      <c r="G2928">
        <v>3</v>
      </c>
      <c r="H2928" s="5">
        <v>360.32</v>
      </c>
      <c r="I2928" s="5">
        <v>0.13</v>
      </c>
      <c r="J2928" s="5">
        <v>940.43520000000001</v>
      </c>
      <c r="K2928" s="5">
        <v>270.11959721922841</v>
      </c>
      <c r="L2928">
        <f>YEAR(SalesData[Order Date])</f>
        <v>2023</v>
      </c>
      <c r="M2928">
        <f>MONTH(SalesData[Order Date])</f>
        <v>12</v>
      </c>
      <c r="N2928" t="str">
        <f>TEXT(SalesData[[#This Row],[Order Date]], "mmmm")</f>
        <v>December</v>
      </c>
      <c r="O2928" s="7">
        <f>IF(SalesData[Sales]=0,0,SalesData[Profit]/SalesData[Sales])</f>
        <v>0.28722829304903558</v>
      </c>
      <c r="P2928" s="8">
        <f t="shared" si="45"/>
        <v>1.2026346950858496E-4</v>
      </c>
      <c r="Q2928" t="str">
        <f>IF(SalesData[[#This Row],[Discount]]&gt;0, "Yes", "No")</f>
        <v>Yes</v>
      </c>
      <c r="R2928" t="str">
        <f>TEXT(SalesData[[#This Row],[Order Date]],"mmm-yyyy")</f>
        <v>Dec-2023</v>
      </c>
      <c r="S2928">
        <f>YEAR(SalesData[[#This Row],[Order Date]])*100 + MONTH(SalesData[[#This Row],[Order Date]])</f>
        <v>202312</v>
      </c>
    </row>
    <row r="2929" spans="1:19" x14ac:dyDescent="0.3">
      <c r="A2929" t="s">
        <v>5611</v>
      </c>
      <c r="B2929" s="3">
        <v>45283</v>
      </c>
      <c r="C2929" t="s">
        <v>5612</v>
      </c>
      <c r="D2929" t="s">
        <v>18</v>
      </c>
      <c r="E2929" t="s">
        <v>26</v>
      </c>
      <c r="F2929" t="s">
        <v>44</v>
      </c>
      <c r="G2929">
        <v>2</v>
      </c>
      <c r="H2929" s="5">
        <v>947.27</v>
      </c>
      <c r="I2929" s="5">
        <v>0.08</v>
      </c>
      <c r="J2929" s="5">
        <v>1742.9767999999999</v>
      </c>
      <c r="K2929" s="5">
        <v>468.81746840714601</v>
      </c>
      <c r="L2929">
        <f>YEAR(SalesData[Order Date])</f>
        <v>2023</v>
      </c>
      <c r="M2929">
        <f>MONTH(SalesData[Order Date])</f>
        <v>12</v>
      </c>
      <c r="N2929" t="str">
        <f>TEXT(SalesData[[#This Row],[Order Date]], "mmmm")</f>
        <v>December</v>
      </c>
      <c r="O2929" s="7">
        <f>IF(SalesData[Sales]=0,0,SalesData[Profit]/SalesData[Sales])</f>
        <v>0.26897516272571503</v>
      </c>
      <c r="P2929" s="8">
        <f t="shared" si="45"/>
        <v>4.2226609097722934E-5</v>
      </c>
      <c r="Q2929" t="str">
        <f>IF(SalesData[[#This Row],[Discount]]&gt;0, "Yes", "No")</f>
        <v>Yes</v>
      </c>
      <c r="R2929" t="str">
        <f>TEXT(SalesData[[#This Row],[Order Date]],"mmm-yyyy")</f>
        <v>Dec-2023</v>
      </c>
      <c r="S2929">
        <f>YEAR(SalesData[[#This Row],[Order Date]])*100 + MONTH(SalesData[[#This Row],[Order Date]])</f>
        <v>202312</v>
      </c>
    </row>
    <row r="2930" spans="1:19" x14ac:dyDescent="0.3">
      <c r="A2930" t="s">
        <v>5646</v>
      </c>
      <c r="B2930" s="3">
        <v>45275</v>
      </c>
      <c r="C2930" t="s">
        <v>733</v>
      </c>
      <c r="D2930" t="s">
        <v>30</v>
      </c>
      <c r="E2930" t="s">
        <v>26</v>
      </c>
      <c r="F2930" t="s">
        <v>34</v>
      </c>
      <c r="G2930">
        <v>7</v>
      </c>
      <c r="H2930" s="5">
        <v>44.27</v>
      </c>
      <c r="I2930" s="5">
        <v>0.02</v>
      </c>
      <c r="J2930" s="5">
        <v>303.69220000000001</v>
      </c>
      <c r="K2930" s="5">
        <v>83.454530626960548</v>
      </c>
      <c r="L2930">
        <f>YEAR(SalesData[Order Date])</f>
        <v>2023</v>
      </c>
      <c r="M2930">
        <f>MONTH(SalesData[Order Date])</f>
        <v>12</v>
      </c>
      <c r="N2930" t="str">
        <f>TEXT(SalesData[[#This Row],[Order Date]], "mmmm")</f>
        <v>December</v>
      </c>
      <c r="O2930" s="7">
        <f>IF(SalesData[Sales]=0,0,SalesData[Profit]/SalesData[Sales])</f>
        <v>0.27479971703903011</v>
      </c>
      <c r="P2930" s="8">
        <f t="shared" si="45"/>
        <v>6.4539029978379411E-5</v>
      </c>
      <c r="Q2930" t="str">
        <f>IF(SalesData[[#This Row],[Discount]]&gt;0, "Yes", "No")</f>
        <v>Yes</v>
      </c>
      <c r="R2930" t="str">
        <f>TEXT(SalesData[[#This Row],[Order Date]],"mmm-yyyy")</f>
        <v>Dec-2023</v>
      </c>
      <c r="S2930">
        <f>YEAR(SalesData[[#This Row],[Order Date]])*100 + MONTH(SalesData[[#This Row],[Order Date]])</f>
        <v>202312</v>
      </c>
    </row>
    <row r="2931" spans="1:19" x14ac:dyDescent="0.3">
      <c r="A2931" t="s">
        <v>5651</v>
      </c>
      <c r="B2931" s="3">
        <v>45276</v>
      </c>
      <c r="C2931" t="s">
        <v>5652</v>
      </c>
      <c r="D2931" t="s">
        <v>18</v>
      </c>
      <c r="E2931" t="s">
        <v>26</v>
      </c>
      <c r="F2931" t="s">
        <v>15</v>
      </c>
      <c r="G2931">
        <v>1</v>
      </c>
      <c r="H2931" s="5">
        <v>44.54</v>
      </c>
      <c r="I2931" s="5">
        <v>7.0000000000000007E-2</v>
      </c>
      <c r="J2931" s="5">
        <v>41.422199999999997</v>
      </c>
      <c r="K2931" s="5">
        <v>7.9264516356646526</v>
      </c>
      <c r="L2931">
        <f>YEAR(SalesData[Order Date])</f>
        <v>2023</v>
      </c>
      <c r="M2931">
        <f>MONTH(SalesData[Order Date])</f>
        <v>12</v>
      </c>
      <c r="N2931" t="str">
        <f>TEXT(SalesData[[#This Row],[Order Date]], "mmmm")</f>
        <v>December</v>
      </c>
      <c r="O2931" s="7">
        <f>IF(SalesData[Sales]=0,0,SalesData[Profit]/SalesData[Sales])</f>
        <v>0.19135757240476492</v>
      </c>
      <c r="P2931" s="8">
        <f t="shared" si="45"/>
        <v>1.5716210148181411E-3</v>
      </c>
      <c r="Q2931" t="str">
        <f>IF(SalesData[[#This Row],[Discount]]&gt;0, "Yes", "No")</f>
        <v>Yes</v>
      </c>
      <c r="R2931" t="str">
        <f>TEXT(SalesData[[#This Row],[Order Date]],"mmm-yyyy")</f>
        <v>Dec-2023</v>
      </c>
      <c r="S2931">
        <f>YEAR(SalesData[[#This Row],[Order Date]])*100 + MONTH(SalesData[[#This Row],[Order Date]])</f>
        <v>202312</v>
      </c>
    </row>
    <row r="2932" spans="1:19" x14ac:dyDescent="0.3">
      <c r="A2932" t="s">
        <v>5678</v>
      </c>
      <c r="B2932" s="3">
        <v>45286</v>
      </c>
      <c r="C2932" t="s">
        <v>5679</v>
      </c>
      <c r="D2932" t="s">
        <v>30</v>
      </c>
      <c r="E2932" t="s">
        <v>26</v>
      </c>
      <c r="F2932" t="s">
        <v>20</v>
      </c>
      <c r="G2932">
        <v>7</v>
      </c>
      <c r="H2932" s="5">
        <v>93.58</v>
      </c>
      <c r="I2932" s="5">
        <v>0.04</v>
      </c>
      <c r="J2932" s="5">
        <v>628.85759999999993</v>
      </c>
      <c r="K2932" s="5">
        <v>54.740214830581991</v>
      </c>
      <c r="L2932">
        <f>YEAR(SalesData[Order Date])</f>
        <v>2023</v>
      </c>
      <c r="M2932">
        <f>MONTH(SalesData[Order Date])</f>
        <v>12</v>
      </c>
      <c r="N2932" t="str">
        <f>TEXT(SalesData[[#This Row],[Order Date]], "mmmm")</f>
        <v>December</v>
      </c>
      <c r="O2932" s="7">
        <f>IF(SalesData[Sales]=0,0,SalesData[Profit]/SalesData[Sales])</f>
        <v>8.7047075252938019E-2</v>
      </c>
      <c r="P2932" s="8">
        <f t="shared" si="45"/>
        <v>6.1063108722865083E-5</v>
      </c>
      <c r="Q2932" t="str">
        <f>IF(SalesData[[#This Row],[Discount]]&gt;0, "Yes", "No")</f>
        <v>Yes</v>
      </c>
      <c r="R2932" t="str">
        <f>TEXT(SalesData[[#This Row],[Order Date]],"mmm-yyyy")</f>
        <v>Dec-2023</v>
      </c>
      <c r="S2932">
        <f>YEAR(SalesData[[#This Row],[Order Date]])*100 + MONTH(SalesData[[#This Row],[Order Date]])</f>
        <v>202312</v>
      </c>
    </row>
    <row r="2933" spans="1:19" x14ac:dyDescent="0.3">
      <c r="A2933" t="s">
        <v>5729</v>
      </c>
      <c r="B2933" s="3">
        <v>45270</v>
      </c>
      <c r="C2933" t="s">
        <v>5730</v>
      </c>
      <c r="D2933" t="s">
        <v>18</v>
      </c>
      <c r="E2933" t="s">
        <v>26</v>
      </c>
      <c r="F2933" t="s">
        <v>62</v>
      </c>
      <c r="G2933">
        <v>4</v>
      </c>
      <c r="H2933" s="5">
        <v>299.54000000000002</v>
      </c>
      <c r="I2933" s="5">
        <v>0.11</v>
      </c>
      <c r="J2933" s="5">
        <v>1066.3624</v>
      </c>
      <c r="K2933" s="5">
        <v>215.33765322361501</v>
      </c>
      <c r="L2933">
        <f>YEAR(SalesData[Order Date])</f>
        <v>2023</v>
      </c>
      <c r="M2933">
        <f>MONTH(SalesData[Order Date])</f>
        <v>12</v>
      </c>
      <c r="N2933" t="str">
        <f>TEXT(SalesData[[#This Row],[Order Date]], "mmmm")</f>
        <v>December</v>
      </c>
      <c r="O2933" s="7">
        <f>IF(SalesData[Sales]=0,0,SalesData[Profit]/SalesData[Sales])</f>
        <v>0.20193665232721542</v>
      </c>
      <c r="P2933" s="8">
        <f t="shared" si="45"/>
        <v>9.1807438071709954E-5</v>
      </c>
      <c r="Q2933" t="str">
        <f>IF(SalesData[[#This Row],[Discount]]&gt;0, "Yes", "No")</f>
        <v>Yes</v>
      </c>
      <c r="R2933" t="str">
        <f>TEXT(SalesData[[#This Row],[Order Date]],"mmm-yyyy")</f>
        <v>Dec-2023</v>
      </c>
      <c r="S2933">
        <f>YEAR(SalesData[[#This Row],[Order Date]])*100 + MONTH(SalesData[[#This Row],[Order Date]])</f>
        <v>202312</v>
      </c>
    </row>
    <row r="2934" spans="1:19" x14ac:dyDescent="0.3">
      <c r="A2934" t="s">
        <v>5735</v>
      </c>
      <c r="B2934" s="3">
        <v>45280</v>
      </c>
      <c r="C2934" t="s">
        <v>5736</v>
      </c>
      <c r="D2934" t="s">
        <v>13</v>
      </c>
      <c r="E2934" t="s">
        <v>14</v>
      </c>
      <c r="F2934" t="s">
        <v>31</v>
      </c>
      <c r="G2934">
        <v>4</v>
      </c>
      <c r="H2934" s="5">
        <v>131.47</v>
      </c>
      <c r="I2934" s="5">
        <v>0.09</v>
      </c>
      <c r="J2934" s="5">
        <v>478.55079999999998</v>
      </c>
      <c r="K2934" s="5">
        <v>94.106868127591028</v>
      </c>
      <c r="L2934">
        <f>YEAR(SalesData[Order Date])</f>
        <v>2023</v>
      </c>
      <c r="M2934">
        <f>MONTH(SalesData[Order Date])</f>
        <v>12</v>
      </c>
      <c r="N2934" t="str">
        <f>TEXT(SalesData[[#This Row],[Order Date]], "mmmm")</f>
        <v>December</v>
      </c>
      <c r="O2934" s="7">
        <f>IF(SalesData[Sales]=0,0,SalesData[Profit]/SalesData[Sales])</f>
        <v>0.1966496934653354</v>
      </c>
      <c r="P2934" s="8">
        <f t="shared" si="45"/>
        <v>1.7114170533201491E-4</v>
      </c>
      <c r="Q2934" t="str">
        <f>IF(SalesData[[#This Row],[Discount]]&gt;0, "Yes", "No")</f>
        <v>Yes</v>
      </c>
      <c r="R2934" t="str">
        <f>TEXT(SalesData[[#This Row],[Order Date]],"mmm-yyyy")</f>
        <v>Dec-2023</v>
      </c>
      <c r="S2934">
        <f>YEAR(SalesData[[#This Row],[Order Date]])*100 + MONTH(SalesData[[#This Row],[Order Date]])</f>
        <v>202312</v>
      </c>
    </row>
    <row r="2935" spans="1:19" x14ac:dyDescent="0.3">
      <c r="A2935" t="s">
        <v>5824</v>
      </c>
      <c r="B2935" s="3">
        <v>45263</v>
      </c>
      <c r="C2935" t="s">
        <v>5825</v>
      </c>
      <c r="D2935" t="s">
        <v>23</v>
      </c>
      <c r="E2935" t="s">
        <v>14</v>
      </c>
      <c r="F2935" t="s">
        <v>53</v>
      </c>
      <c r="G2935">
        <v>4</v>
      </c>
      <c r="H2935" s="5">
        <v>22.62</v>
      </c>
      <c r="I2935" s="5">
        <v>0.11</v>
      </c>
      <c r="J2935" s="5">
        <v>80.527200000000008</v>
      </c>
      <c r="K2935" s="5">
        <v>22.347930851046769</v>
      </c>
      <c r="L2935">
        <f>YEAR(SalesData[Order Date])</f>
        <v>2023</v>
      </c>
      <c r="M2935">
        <f>MONTH(SalesData[Order Date])</f>
        <v>12</v>
      </c>
      <c r="N2935" t="str">
        <f>TEXT(SalesData[[#This Row],[Order Date]], "mmmm")</f>
        <v>December</v>
      </c>
      <c r="O2935" s="7">
        <f>IF(SalesData[Sales]=0,0,SalesData[Profit]/SalesData[Sales])</f>
        <v>0.27752027701257176</v>
      </c>
      <c r="P2935" s="8">
        <f t="shared" si="45"/>
        <v>1.2157382847038018E-3</v>
      </c>
      <c r="Q2935" t="str">
        <f>IF(SalesData[[#This Row],[Discount]]&gt;0, "Yes", "No")</f>
        <v>Yes</v>
      </c>
      <c r="R2935" t="str">
        <f>TEXT(SalesData[[#This Row],[Order Date]],"mmm-yyyy")</f>
        <v>Dec-2023</v>
      </c>
      <c r="S2935">
        <f>YEAR(SalesData[[#This Row],[Order Date]])*100 + MONTH(SalesData[[#This Row],[Order Date]])</f>
        <v>202312</v>
      </c>
    </row>
    <row r="2936" spans="1:19" x14ac:dyDescent="0.3">
      <c r="A2936" t="s">
        <v>5834</v>
      </c>
      <c r="B2936" s="3">
        <v>45268</v>
      </c>
      <c r="C2936" t="s">
        <v>5835</v>
      </c>
      <c r="D2936" t="s">
        <v>30</v>
      </c>
      <c r="E2936" t="s">
        <v>26</v>
      </c>
      <c r="F2936" t="s">
        <v>27</v>
      </c>
      <c r="G2936">
        <v>1</v>
      </c>
      <c r="H2936" s="5">
        <v>87.96</v>
      </c>
      <c r="I2936" s="5">
        <v>0.01</v>
      </c>
      <c r="J2936" s="5">
        <v>87.080399999999997</v>
      </c>
      <c r="K2936" s="5">
        <v>7.3208798691642007</v>
      </c>
      <c r="L2936">
        <f>YEAR(SalesData[Order Date])</f>
        <v>2023</v>
      </c>
      <c r="M2936">
        <f>MONTH(SalesData[Order Date])</f>
        <v>12</v>
      </c>
      <c r="N2936" t="str">
        <f>TEXT(SalesData[[#This Row],[Order Date]], "mmmm")</f>
        <v>December</v>
      </c>
      <c r="O2936" s="7">
        <f>IF(SalesData[Sales]=0,0,SalesData[Profit]/SalesData[Sales])</f>
        <v>8.4070351872111301E-2</v>
      </c>
      <c r="P2936" s="8">
        <f t="shared" si="45"/>
        <v>1.136880400181901E-4</v>
      </c>
      <c r="Q2936" t="str">
        <f>IF(SalesData[[#This Row],[Discount]]&gt;0, "Yes", "No")</f>
        <v>Yes</v>
      </c>
      <c r="R2936" t="str">
        <f>TEXT(SalesData[[#This Row],[Order Date]],"mmm-yyyy")</f>
        <v>Dec-2023</v>
      </c>
      <c r="S2936">
        <f>YEAR(SalesData[[#This Row],[Order Date]])*100 + MONTH(SalesData[[#This Row],[Order Date]])</f>
        <v>202312</v>
      </c>
    </row>
    <row r="2937" spans="1:19" x14ac:dyDescent="0.3">
      <c r="A2937" t="s">
        <v>5965</v>
      </c>
      <c r="B2937" s="3">
        <v>45273</v>
      </c>
      <c r="C2937" t="s">
        <v>5966</v>
      </c>
      <c r="D2937" t="s">
        <v>30</v>
      </c>
      <c r="E2937" t="s">
        <v>14</v>
      </c>
      <c r="F2937" t="s">
        <v>34</v>
      </c>
      <c r="G2937">
        <v>1</v>
      </c>
      <c r="H2937" s="5">
        <v>759.98</v>
      </c>
      <c r="I2937" s="5">
        <v>0.04</v>
      </c>
      <c r="J2937" s="5">
        <v>729.58079999999995</v>
      </c>
      <c r="K2937" s="5">
        <v>152.00617958119139</v>
      </c>
      <c r="L2937">
        <f>YEAR(SalesData[Order Date])</f>
        <v>2023</v>
      </c>
      <c r="M2937">
        <f>MONTH(SalesData[Order Date])</f>
        <v>12</v>
      </c>
      <c r="N2937" t="str">
        <f>TEXT(SalesData[[#This Row],[Order Date]], "mmmm")</f>
        <v>December</v>
      </c>
      <c r="O2937" s="7">
        <f>IF(SalesData[Sales]=0,0,SalesData[Profit]/SalesData[Sales])</f>
        <v>0.20834728597736044</v>
      </c>
      <c r="P2937" s="8">
        <f t="shared" si="45"/>
        <v>5.2632964025369088E-5</v>
      </c>
      <c r="Q2937" t="str">
        <f>IF(SalesData[[#This Row],[Discount]]&gt;0, "Yes", "No")</f>
        <v>Yes</v>
      </c>
      <c r="R2937" t="str">
        <f>TEXT(SalesData[[#This Row],[Order Date]],"mmm-yyyy")</f>
        <v>Dec-2023</v>
      </c>
      <c r="S2937">
        <f>YEAR(SalesData[[#This Row],[Order Date]])*100 + MONTH(SalesData[[#This Row],[Order Date]])</f>
        <v>202312</v>
      </c>
    </row>
    <row r="2938" spans="1:19" x14ac:dyDescent="0.3">
      <c r="A2938" t="s">
        <v>5987</v>
      </c>
      <c r="B2938" s="3">
        <v>45291</v>
      </c>
      <c r="C2938" t="s">
        <v>5988</v>
      </c>
      <c r="D2938" t="s">
        <v>18</v>
      </c>
      <c r="E2938" t="s">
        <v>14</v>
      </c>
      <c r="F2938" t="s">
        <v>34</v>
      </c>
      <c r="G2938">
        <v>1</v>
      </c>
      <c r="H2938" s="5">
        <v>157.94</v>
      </c>
      <c r="I2938" s="5">
        <v>0.05</v>
      </c>
      <c r="J2938" s="5">
        <v>150.04300000000001</v>
      </c>
      <c r="K2938" s="5">
        <v>13.10064645880626</v>
      </c>
      <c r="L2938">
        <f>YEAR(SalesData[Order Date])</f>
        <v>2023</v>
      </c>
      <c r="M2938">
        <f>MONTH(SalesData[Order Date])</f>
        <v>12</v>
      </c>
      <c r="N2938" t="str">
        <f>TEXT(SalesData[[#This Row],[Order Date]], "mmmm")</f>
        <v>December</v>
      </c>
      <c r="O2938" s="7">
        <f>IF(SalesData[Sales]=0,0,SalesData[Profit]/SalesData[Sales])</f>
        <v>8.7312613442854778E-2</v>
      </c>
      <c r="P2938" s="8">
        <f t="shared" si="45"/>
        <v>3.1657591490439409E-4</v>
      </c>
      <c r="Q2938" t="str">
        <f>IF(SalesData[[#This Row],[Discount]]&gt;0, "Yes", "No")</f>
        <v>Yes</v>
      </c>
      <c r="R2938" t="str">
        <f>TEXT(SalesData[[#This Row],[Order Date]],"mmm-yyyy")</f>
        <v>Dec-2023</v>
      </c>
      <c r="S2938">
        <f>YEAR(SalesData[[#This Row],[Order Date]])*100 + MONTH(SalesData[[#This Row],[Order Date]])</f>
        <v>202312</v>
      </c>
    </row>
    <row r="2939" spans="1:19" x14ac:dyDescent="0.3">
      <c r="A2939" t="s">
        <v>6047</v>
      </c>
      <c r="B2939" s="3">
        <v>45288</v>
      </c>
      <c r="C2939" t="s">
        <v>6048</v>
      </c>
      <c r="D2939" t="s">
        <v>18</v>
      </c>
      <c r="E2939" t="s">
        <v>19</v>
      </c>
      <c r="F2939" t="s">
        <v>15</v>
      </c>
      <c r="G2939">
        <v>4</v>
      </c>
      <c r="H2939" s="5">
        <v>777.78</v>
      </c>
      <c r="I2939" s="5">
        <v>0.16</v>
      </c>
      <c r="J2939" s="5">
        <v>2613.3407999999999</v>
      </c>
      <c r="K2939" s="5">
        <v>272.08664925612129</v>
      </c>
      <c r="L2939">
        <f>YEAR(SalesData[Order Date])</f>
        <v>2023</v>
      </c>
      <c r="M2939">
        <f>MONTH(SalesData[Order Date])</f>
        <v>12</v>
      </c>
      <c r="N2939" t="str">
        <f>TEXT(SalesData[[#This Row],[Order Date]], "mmmm")</f>
        <v>December</v>
      </c>
      <c r="O2939" s="7">
        <f>IF(SalesData[Sales]=0,0,SalesData[Profit]/SalesData[Sales])</f>
        <v>0.10411449178619234</v>
      </c>
      <c r="P2939" s="8">
        <f t="shared" si="45"/>
        <v>5.1428424490215747E-5</v>
      </c>
      <c r="Q2939" t="str">
        <f>IF(SalesData[[#This Row],[Discount]]&gt;0, "Yes", "No")</f>
        <v>Yes</v>
      </c>
      <c r="R2939" t="str">
        <f>TEXT(SalesData[[#This Row],[Order Date]],"mmm-yyyy")</f>
        <v>Dec-2023</v>
      </c>
      <c r="S2939">
        <f>YEAR(SalesData[[#This Row],[Order Date]])*100 + MONTH(SalesData[[#This Row],[Order Date]])</f>
        <v>202312</v>
      </c>
    </row>
    <row r="2940" spans="1:19" x14ac:dyDescent="0.3">
      <c r="A2940" t="s">
        <v>6061</v>
      </c>
      <c r="B2940" s="3">
        <v>45274</v>
      </c>
      <c r="C2940" t="s">
        <v>6062</v>
      </c>
      <c r="D2940" t="s">
        <v>18</v>
      </c>
      <c r="E2940" t="s">
        <v>19</v>
      </c>
      <c r="F2940" t="s">
        <v>44</v>
      </c>
      <c r="G2940">
        <v>5</v>
      </c>
      <c r="H2940" s="5">
        <v>844.37</v>
      </c>
      <c r="I2940" s="5">
        <v>0.24</v>
      </c>
      <c r="J2940" s="5">
        <v>3208.6060000000002</v>
      </c>
      <c r="K2940" s="5">
        <v>454.92603172079788</v>
      </c>
      <c r="L2940">
        <f>YEAR(SalesData[Order Date])</f>
        <v>2023</v>
      </c>
      <c r="M2940">
        <f>MONTH(SalesData[Order Date])</f>
        <v>12</v>
      </c>
      <c r="N2940" t="str">
        <f>TEXT(SalesData[[#This Row],[Order Date]], "mmmm")</f>
        <v>December</v>
      </c>
      <c r="O2940" s="7">
        <f>IF(SalesData[Sales]=0,0,SalesData[Profit]/SalesData[Sales])</f>
        <v>0.14178307704990822</v>
      </c>
      <c r="P2940" s="8">
        <f t="shared" si="45"/>
        <v>5.6847116785295538E-5</v>
      </c>
      <c r="Q2940" t="str">
        <f>IF(SalesData[[#This Row],[Discount]]&gt;0, "Yes", "No")</f>
        <v>Yes</v>
      </c>
      <c r="R2940" t="str">
        <f>TEXT(SalesData[[#This Row],[Order Date]],"mmm-yyyy")</f>
        <v>Dec-2023</v>
      </c>
      <c r="S2940">
        <f>YEAR(SalesData[[#This Row],[Order Date]])*100 + MONTH(SalesData[[#This Row],[Order Date]])</f>
        <v>202312</v>
      </c>
    </row>
    <row r="2941" spans="1:19" x14ac:dyDescent="0.3">
      <c r="A2941" t="s">
        <v>6120</v>
      </c>
      <c r="B2941" s="3">
        <v>45290</v>
      </c>
      <c r="C2941" t="s">
        <v>6121</v>
      </c>
      <c r="D2941" t="s">
        <v>30</v>
      </c>
      <c r="E2941" t="s">
        <v>26</v>
      </c>
      <c r="F2941" t="s">
        <v>39</v>
      </c>
      <c r="G2941">
        <v>5</v>
      </c>
      <c r="H2941" s="5">
        <v>556.17999999999995</v>
      </c>
      <c r="I2941" s="5">
        <v>0.24</v>
      </c>
      <c r="J2941" s="5">
        <v>2113.4839999999999</v>
      </c>
      <c r="K2941" s="5">
        <v>429.31617425178649</v>
      </c>
      <c r="L2941">
        <f>YEAR(SalesData[Order Date])</f>
        <v>2023</v>
      </c>
      <c r="M2941">
        <f>MONTH(SalesData[Order Date])</f>
        <v>12</v>
      </c>
      <c r="N2941" t="str">
        <f>TEXT(SalesData[[#This Row],[Order Date]], "mmmm")</f>
        <v>December</v>
      </c>
      <c r="O2941" s="7">
        <f>IF(SalesData[Sales]=0,0,SalesData[Profit]/SalesData[Sales])</f>
        <v>0.20313197272928799</v>
      </c>
      <c r="P2941" s="8">
        <f t="shared" si="45"/>
        <v>8.6302995433133167E-5</v>
      </c>
      <c r="Q2941" t="str">
        <f>IF(SalesData[[#This Row],[Discount]]&gt;0, "Yes", "No")</f>
        <v>Yes</v>
      </c>
      <c r="R2941" t="str">
        <f>TEXT(SalesData[[#This Row],[Order Date]],"mmm-yyyy")</f>
        <v>Dec-2023</v>
      </c>
      <c r="S2941">
        <f>YEAR(SalesData[[#This Row],[Order Date]])*100 + MONTH(SalesData[[#This Row],[Order Date]])</f>
        <v>202312</v>
      </c>
    </row>
    <row r="2942" spans="1:19" x14ac:dyDescent="0.3">
      <c r="A2942" t="s">
        <v>6146</v>
      </c>
      <c r="B2942" s="3">
        <v>45275</v>
      </c>
      <c r="C2942" t="s">
        <v>6147</v>
      </c>
      <c r="D2942" t="s">
        <v>18</v>
      </c>
      <c r="E2942" t="s">
        <v>14</v>
      </c>
      <c r="F2942" t="s">
        <v>31</v>
      </c>
      <c r="G2942">
        <v>8</v>
      </c>
      <c r="H2942" s="5">
        <v>772.06</v>
      </c>
      <c r="I2942" s="5">
        <v>0.05</v>
      </c>
      <c r="J2942" s="5">
        <v>5867.655999999999</v>
      </c>
      <c r="K2942" s="5">
        <v>334.54680500522682</v>
      </c>
      <c r="L2942">
        <f>YEAR(SalesData[Order Date])</f>
        <v>2023</v>
      </c>
      <c r="M2942">
        <f>MONTH(SalesData[Order Date])</f>
        <v>12</v>
      </c>
      <c r="N2942" t="str">
        <f>TEXT(SalesData[[#This Row],[Order Date]], "mmmm")</f>
        <v>December</v>
      </c>
      <c r="O2942" s="7">
        <f>IF(SalesData[Sales]=0,0,SalesData[Profit]/SalesData[Sales])</f>
        <v>5.7015408709240434E-2</v>
      </c>
      <c r="P2942" s="8">
        <f t="shared" si="45"/>
        <v>8.0952257596559863E-6</v>
      </c>
      <c r="Q2942" t="str">
        <f>IF(SalesData[[#This Row],[Discount]]&gt;0, "Yes", "No")</f>
        <v>Yes</v>
      </c>
      <c r="R2942" t="str">
        <f>TEXT(SalesData[[#This Row],[Order Date]],"mmm-yyyy")</f>
        <v>Dec-2023</v>
      </c>
      <c r="S2942">
        <f>YEAR(SalesData[[#This Row],[Order Date]])*100 + MONTH(SalesData[[#This Row],[Order Date]])</f>
        <v>202312</v>
      </c>
    </row>
    <row r="2943" spans="1:19" x14ac:dyDescent="0.3">
      <c r="A2943" t="s">
        <v>6154</v>
      </c>
      <c r="B2943" s="3">
        <v>45287</v>
      </c>
      <c r="C2943" t="s">
        <v>6155</v>
      </c>
      <c r="D2943" t="s">
        <v>13</v>
      </c>
      <c r="E2943" t="s">
        <v>19</v>
      </c>
      <c r="F2943" t="s">
        <v>53</v>
      </c>
      <c r="G2943">
        <v>7</v>
      </c>
      <c r="H2943" s="5">
        <v>223.17</v>
      </c>
      <c r="I2943" s="5">
        <v>0.25</v>
      </c>
      <c r="J2943" s="5">
        <v>1171.6424999999999</v>
      </c>
      <c r="K2943" s="5">
        <v>115.4809434547806</v>
      </c>
      <c r="L2943">
        <f>YEAR(SalesData[Order Date])</f>
        <v>2023</v>
      </c>
      <c r="M2943">
        <f>MONTH(SalesData[Order Date])</f>
        <v>12</v>
      </c>
      <c r="N2943" t="str">
        <f>TEXT(SalesData[[#This Row],[Order Date]], "mmmm")</f>
        <v>December</v>
      </c>
      <c r="O2943" s="7">
        <f>IF(SalesData[Sales]=0,0,SalesData[Profit]/SalesData[Sales])</f>
        <v>9.8563293372151153E-2</v>
      </c>
      <c r="P2943" s="8">
        <f t="shared" si="45"/>
        <v>1.6003175029925939E-4</v>
      </c>
      <c r="Q2943" t="str">
        <f>IF(SalesData[[#This Row],[Discount]]&gt;0, "Yes", "No")</f>
        <v>Yes</v>
      </c>
      <c r="R2943" t="str">
        <f>TEXT(SalesData[[#This Row],[Order Date]],"mmm-yyyy")</f>
        <v>Dec-2023</v>
      </c>
      <c r="S2943">
        <f>YEAR(SalesData[[#This Row],[Order Date]])*100 + MONTH(SalesData[[#This Row],[Order Date]])</f>
        <v>202312</v>
      </c>
    </row>
    <row r="2944" spans="1:19" x14ac:dyDescent="0.3">
      <c r="A2944" t="s">
        <v>6200</v>
      </c>
      <c r="B2944" s="3">
        <v>45275</v>
      </c>
      <c r="C2944" t="s">
        <v>6201</v>
      </c>
      <c r="D2944" t="s">
        <v>13</v>
      </c>
      <c r="E2944" t="s">
        <v>14</v>
      </c>
      <c r="F2944" t="s">
        <v>20</v>
      </c>
      <c r="G2944">
        <v>4</v>
      </c>
      <c r="H2944" s="5">
        <v>938.45</v>
      </c>
      <c r="I2944" s="5">
        <v>0.15</v>
      </c>
      <c r="J2944" s="5">
        <v>3190.73</v>
      </c>
      <c r="K2944" s="5">
        <v>503.90195282988128</v>
      </c>
      <c r="L2944">
        <f>YEAR(SalesData[Order Date])</f>
        <v>2023</v>
      </c>
      <c r="M2944">
        <f>MONTH(SalesData[Order Date])</f>
        <v>12</v>
      </c>
      <c r="N2944" t="str">
        <f>TEXT(SalesData[[#This Row],[Order Date]], "mmmm")</f>
        <v>December</v>
      </c>
      <c r="O2944" s="7">
        <f>IF(SalesData[Sales]=0,0,SalesData[Profit]/SalesData[Sales])</f>
        <v>0.15792685461630451</v>
      </c>
      <c r="P2944" s="8">
        <f t="shared" si="45"/>
        <v>3.9959507698865148E-5</v>
      </c>
      <c r="Q2944" t="str">
        <f>IF(SalesData[[#This Row],[Discount]]&gt;0, "Yes", "No")</f>
        <v>Yes</v>
      </c>
      <c r="R2944" t="str">
        <f>TEXT(SalesData[[#This Row],[Order Date]],"mmm-yyyy")</f>
        <v>Dec-2023</v>
      </c>
      <c r="S2944">
        <f>YEAR(SalesData[[#This Row],[Order Date]])*100 + MONTH(SalesData[[#This Row],[Order Date]])</f>
        <v>202312</v>
      </c>
    </row>
    <row r="2945" spans="1:19" x14ac:dyDescent="0.3">
      <c r="A2945" t="s">
        <v>6228</v>
      </c>
      <c r="B2945" s="3">
        <v>45274</v>
      </c>
      <c r="C2945" t="s">
        <v>6229</v>
      </c>
      <c r="D2945" t="s">
        <v>18</v>
      </c>
      <c r="E2945" t="s">
        <v>19</v>
      </c>
      <c r="F2945" t="s">
        <v>31</v>
      </c>
      <c r="G2945">
        <v>7</v>
      </c>
      <c r="H2945" s="5">
        <v>79.12</v>
      </c>
      <c r="I2945" s="5">
        <v>0.25</v>
      </c>
      <c r="J2945" s="5">
        <v>415.38</v>
      </c>
      <c r="K2945" s="5">
        <v>70.832590768716472</v>
      </c>
      <c r="L2945">
        <f>YEAR(SalesData[Order Date])</f>
        <v>2023</v>
      </c>
      <c r="M2945">
        <f>MONTH(SalesData[Order Date])</f>
        <v>12</v>
      </c>
      <c r="N2945" t="str">
        <f>TEXT(SalesData[[#This Row],[Order Date]], "mmmm")</f>
        <v>December</v>
      </c>
      <c r="O2945" s="7">
        <f>IF(SalesData[Sales]=0,0,SalesData[Profit]/SalesData[Sales])</f>
        <v>0.17052479842244805</v>
      </c>
      <c r="P2945" s="8">
        <f t="shared" si="45"/>
        <v>4.5139390437671525E-4</v>
      </c>
      <c r="Q2945" t="str">
        <f>IF(SalesData[[#This Row],[Discount]]&gt;0, "Yes", "No")</f>
        <v>Yes</v>
      </c>
      <c r="R2945" t="str">
        <f>TEXT(SalesData[[#This Row],[Order Date]],"mmm-yyyy")</f>
        <v>Dec-2023</v>
      </c>
      <c r="S2945">
        <f>YEAR(SalesData[[#This Row],[Order Date]])*100 + MONTH(SalesData[[#This Row],[Order Date]])</f>
        <v>202312</v>
      </c>
    </row>
    <row r="2946" spans="1:19" x14ac:dyDescent="0.3">
      <c r="A2946" t="s">
        <v>6259</v>
      </c>
      <c r="B2946" s="3">
        <v>45280</v>
      </c>
      <c r="C2946" t="s">
        <v>6260</v>
      </c>
      <c r="D2946" t="s">
        <v>30</v>
      </c>
      <c r="E2946" t="s">
        <v>26</v>
      </c>
      <c r="F2946" t="s">
        <v>44</v>
      </c>
      <c r="G2946">
        <v>5</v>
      </c>
      <c r="H2946" s="5">
        <v>466.83</v>
      </c>
      <c r="I2946" s="5">
        <v>0.14000000000000001</v>
      </c>
      <c r="J2946" s="5">
        <v>2007.3689999999999</v>
      </c>
      <c r="K2946" s="5">
        <v>142.99976133871581</v>
      </c>
      <c r="L2946">
        <f>YEAR(SalesData[Order Date])</f>
        <v>2023</v>
      </c>
      <c r="M2946">
        <f>MONTH(SalesData[Order Date])</f>
        <v>12</v>
      </c>
      <c r="N2946" t="str">
        <f>TEXT(SalesData[[#This Row],[Order Date]], "mmmm")</f>
        <v>December</v>
      </c>
      <c r="O2946" s="7">
        <f>IF(SalesData[Sales]=0,0,SalesData[Profit]/SalesData[Sales])</f>
        <v>7.1237406445310167E-2</v>
      </c>
      <c r="P2946" s="8">
        <f t="shared" ref="P2946:P3009" si="46">IF(H:H*G:G=0, 0, (I:I/(H:H*G:G)))</f>
        <v>5.99790073474284E-5</v>
      </c>
      <c r="Q2946" t="str">
        <f>IF(SalesData[[#This Row],[Discount]]&gt;0, "Yes", "No")</f>
        <v>Yes</v>
      </c>
      <c r="R2946" t="str">
        <f>TEXT(SalesData[[#This Row],[Order Date]],"mmm-yyyy")</f>
        <v>Dec-2023</v>
      </c>
      <c r="S2946">
        <f>YEAR(SalesData[[#This Row],[Order Date]])*100 + MONTH(SalesData[[#This Row],[Order Date]])</f>
        <v>202312</v>
      </c>
    </row>
    <row r="2947" spans="1:19" x14ac:dyDescent="0.3">
      <c r="A2947" t="s">
        <v>6388</v>
      </c>
      <c r="B2947" s="3">
        <v>45264</v>
      </c>
      <c r="C2947" t="s">
        <v>6389</v>
      </c>
      <c r="D2947" t="s">
        <v>30</v>
      </c>
      <c r="E2947" t="s">
        <v>26</v>
      </c>
      <c r="F2947" t="s">
        <v>39</v>
      </c>
      <c r="G2947">
        <v>3</v>
      </c>
      <c r="H2947" s="5">
        <v>657.96</v>
      </c>
      <c r="I2947" s="5">
        <v>0.22</v>
      </c>
      <c r="J2947" s="5">
        <v>1539.6264000000001</v>
      </c>
      <c r="K2947" s="5">
        <v>434.31478947987313</v>
      </c>
      <c r="L2947">
        <f>YEAR(SalesData[Order Date])</f>
        <v>2023</v>
      </c>
      <c r="M2947">
        <f>MONTH(SalesData[Order Date])</f>
        <v>12</v>
      </c>
      <c r="N2947" t="str">
        <f>TEXT(SalesData[[#This Row],[Order Date]], "mmmm")</f>
        <v>December</v>
      </c>
      <c r="O2947" s="7">
        <f>IF(SalesData[Sales]=0,0,SalesData[Profit]/SalesData[Sales])</f>
        <v>0.28209102512133666</v>
      </c>
      <c r="P2947" s="8">
        <f t="shared" si="46"/>
        <v>1.1145561027012786E-4</v>
      </c>
      <c r="Q2947" t="str">
        <f>IF(SalesData[[#This Row],[Discount]]&gt;0, "Yes", "No")</f>
        <v>Yes</v>
      </c>
      <c r="R2947" t="str">
        <f>TEXT(SalesData[[#This Row],[Order Date]],"mmm-yyyy")</f>
        <v>Dec-2023</v>
      </c>
      <c r="S2947">
        <f>YEAR(SalesData[[#This Row],[Order Date]])*100 + MONTH(SalesData[[#This Row],[Order Date]])</f>
        <v>202312</v>
      </c>
    </row>
    <row r="2948" spans="1:19" x14ac:dyDescent="0.3">
      <c r="A2948" t="s">
        <v>6424</v>
      </c>
      <c r="B2948" s="3">
        <v>45278</v>
      </c>
      <c r="C2948" t="s">
        <v>6425</v>
      </c>
      <c r="D2948" t="s">
        <v>23</v>
      </c>
      <c r="E2948" t="s">
        <v>26</v>
      </c>
      <c r="F2948" t="s">
        <v>91</v>
      </c>
      <c r="G2948">
        <v>8</v>
      </c>
      <c r="H2948" s="5">
        <v>93.26</v>
      </c>
      <c r="I2948" s="5">
        <v>0.16</v>
      </c>
      <c r="J2948" s="5">
        <v>626.70720000000006</v>
      </c>
      <c r="K2948" s="5">
        <v>113.644825040691</v>
      </c>
      <c r="L2948">
        <f>YEAR(SalesData[Order Date])</f>
        <v>2023</v>
      </c>
      <c r="M2948">
        <f>MONTH(SalesData[Order Date])</f>
        <v>12</v>
      </c>
      <c r="N2948" t="str">
        <f>TEXT(SalesData[[#This Row],[Order Date]], "mmmm")</f>
        <v>December</v>
      </c>
      <c r="O2948" s="7">
        <f>IF(SalesData[Sales]=0,0,SalesData[Profit]/SalesData[Sales])</f>
        <v>0.18133639607250562</v>
      </c>
      <c r="P2948" s="8">
        <f t="shared" si="46"/>
        <v>2.1445421402530558E-4</v>
      </c>
      <c r="Q2948" t="str">
        <f>IF(SalesData[[#This Row],[Discount]]&gt;0, "Yes", "No")</f>
        <v>Yes</v>
      </c>
      <c r="R2948" t="str">
        <f>TEXT(SalesData[[#This Row],[Order Date]],"mmm-yyyy")</f>
        <v>Dec-2023</v>
      </c>
      <c r="S2948">
        <f>YEAR(SalesData[[#This Row],[Order Date]])*100 + MONTH(SalesData[[#This Row],[Order Date]])</f>
        <v>202312</v>
      </c>
    </row>
    <row r="2949" spans="1:19" x14ac:dyDescent="0.3">
      <c r="A2949" t="s">
        <v>6470</v>
      </c>
      <c r="B2949" s="3">
        <v>45280</v>
      </c>
      <c r="C2949" t="s">
        <v>6471</v>
      </c>
      <c r="D2949" t="s">
        <v>23</v>
      </c>
      <c r="E2949" t="s">
        <v>14</v>
      </c>
      <c r="F2949" t="s">
        <v>62</v>
      </c>
      <c r="G2949">
        <v>4</v>
      </c>
      <c r="H2949" s="5">
        <v>841.35</v>
      </c>
      <c r="I2949" s="5">
        <v>0.16</v>
      </c>
      <c r="J2949" s="5">
        <v>2826.9360000000001</v>
      </c>
      <c r="K2949" s="5">
        <v>346.11266539696601</v>
      </c>
      <c r="L2949">
        <f>YEAR(SalesData[Order Date])</f>
        <v>2023</v>
      </c>
      <c r="M2949">
        <f>MONTH(SalesData[Order Date])</f>
        <v>12</v>
      </c>
      <c r="N2949" t="str">
        <f>TEXT(SalesData[[#This Row],[Order Date]], "mmmm")</f>
        <v>December</v>
      </c>
      <c r="O2949" s="7">
        <f>IF(SalesData[Sales]=0,0,SalesData[Profit]/SalesData[Sales])</f>
        <v>0.12243385255165522</v>
      </c>
      <c r="P2949" s="8">
        <f t="shared" si="46"/>
        <v>4.7542639805075178E-5</v>
      </c>
      <c r="Q2949" t="str">
        <f>IF(SalesData[[#This Row],[Discount]]&gt;0, "Yes", "No")</f>
        <v>Yes</v>
      </c>
      <c r="R2949" t="str">
        <f>TEXT(SalesData[[#This Row],[Order Date]],"mmm-yyyy")</f>
        <v>Dec-2023</v>
      </c>
      <c r="S2949">
        <f>YEAR(SalesData[[#This Row],[Order Date]])*100 + MONTH(SalesData[[#This Row],[Order Date]])</f>
        <v>202312</v>
      </c>
    </row>
    <row r="2950" spans="1:19" x14ac:dyDescent="0.3">
      <c r="A2950" t="s">
        <v>6507</v>
      </c>
      <c r="B2950" s="3">
        <v>45272</v>
      </c>
      <c r="C2950" t="s">
        <v>6508</v>
      </c>
      <c r="D2950" t="s">
        <v>23</v>
      </c>
      <c r="E2950" t="s">
        <v>19</v>
      </c>
      <c r="F2950" t="s">
        <v>44</v>
      </c>
      <c r="G2950">
        <v>5</v>
      </c>
      <c r="H2950" s="5">
        <v>119.38</v>
      </c>
      <c r="I2950" s="5">
        <v>0.24</v>
      </c>
      <c r="J2950" s="5">
        <v>453.64400000000001</v>
      </c>
      <c r="K2950" s="5">
        <v>26.82875005147741</v>
      </c>
      <c r="L2950">
        <f>YEAR(SalesData[Order Date])</f>
        <v>2023</v>
      </c>
      <c r="M2950">
        <f>MONTH(SalesData[Order Date])</f>
        <v>12</v>
      </c>
      <c r="N2950" t="str">
        <f>TEXT(SalesData[[#This Row],[Order Date]], "mmmm")</f>
        <v>December</v>
      </c>
      <c r="O2950" s="7">
        <f>IF(SalesData[Sales]=0,0,SalesData[Profit]/SalesData[Sales])</f>
        <v>5.9140537627473108E-2</v>
      </c>
      <c r="P2950" s="8">
        <f t="shared" si="46"/>
        <v>4.0207739989948064E-4</v>
      </c>
      <c r="Q2950" t="str">
        <f>IF(SalesData[[#This Row],[Discount]]&gt;0, "Yes", "No")</f>
        <v>Yes</v>
      </c>
      <c r="R2950" t="str">
        <f>TEXT(SalesData[[#This Row],[Order Date]],"mmm-yyyy")</f>
        <v>Dec-2023</v>
      </c>
      <c r="S2950">
        <f>YEAR(SalesData[[#This Row],[Order Date]])*100 + MONTH(SalesData[[#This Row],[Order Date]])</f>
        <v>202312</v>
      </c>
    </row>
    <row r="2951" spans="1:19" x14ac:dyDescent="0.3">
      <c r="A2951" t="s">
        <v>6562</v>
      </c>
      <c r="B2951" s="3">
        <v>45272</v>
      </c>
      <c r="C2951" t="s">
        <v>6563</v>
      </c>
      <c r="D2951" t="s">
        <v>18</v>
      </c>
      <c r="E2951" t="s">
        <v>19</v>
      </c>
      <c r="F2951" t="s">
        <v>15</v>
      </c>
      <c r="G2951">
        <v>6</v>
      </c>
      <c r="H2951" s="5">
        <v>649.28</v>
      </c>
      <c r="I2951" s="5">
        <v>0.19</v>
      </c>
      <c r="J2951" s="5">
        <v>3155.5007999999998</v>
      </c>
      <c r="K2951" s="5">
        <v>351.35409584820502</v>
      </c>
      <c r="L2951">
        <f>YEAR(SalesData[Order Date])</f>
        <v>2023</v>
      </c>
      <c r="M2951">
        <f>MONTH(SalesData[Order Date])</f>
        <v>12</v>
      </c>
      <c r="N2951" t="str">
        <f>TEXT(SalesData[[#This Row],[Order Date]], "mmmm")</f>
        <v>December</v>
      </c>
      <c r="O2951" s="7">
        <f>IF(SalesData[Sales]=0,0,SalesData[Profit]/SalesData[Sales])</f>
        <v>0.11134653993692699</v>
      </c>
      <c r="P2951" s="8">
        <f t="shared" si="46"/>
        <v>4.8771973057335307E-5</v>
      </c>
      <c r="Q2951" t="str">
        <f>IF(SalesData[[#This Row],[Discount]]&gt;0, "Yes", "No")</f>
        <v>Yes</v>
      </c>
      <c r="R2951" t="str">
        <f>TEXT(SalesData[[#This Row],[Order Date]],"mmm-yyyy")</f>
        <v>Dec-2023</v>
      </c>
      <c r="S2951">
        <f>YEAR(SalesData[[#This Row],[Order Date]])*100 + MONTH(SalesData[[#This Row],[Order Date]])</f>
        <v>202312</v>
      </c>
    </row>
    <row r="2952" spans="1:19" x14ac:dyDescent="0.3">
      <c r="A2952" t="s">
        <v>6585</v>
      </c>
      <c r="B2952" s="3">
        <v>45288</v>
      </c>
      <c r="C2952" t="s">
        <v>6586</v>
      </c>
      <c r="D2952" t="s">
        <v>18</v>
      </c>
      <c r="E2952" t="s">
        <v>14</v>
      </c>
      <c r="F2952" t="s">
        <v>62</v>
      </c>
      <c r="G2952">
        <v>7</v>
      </c>
      <c r="H2952" s="5">
        <v>580.89</v>
      </c>
      <c r="I2952" s="5">
        <v>0.23</v>
      </c>
      <c r="J2952" s="5">
        <v>3130.9971</v>
      </c>
      <c r="K2952" s="5">
        <v>869.95416133333526</v>
      </c>
      <c r="L2952">
        <f>YEAR(SalesData[Order Date])</f>
        <v>2023</v>
      </c>
      <c r="M2952">
        <f>MONTH(SalesData[Order Date])</f>
        <v>12</v>
      </c>
      <c r="N2952" t="str">
        <f>TEXT(SalesData[[#This Row],[Order Date]], "mmmm")</f>
        <v>December</v>
      </c>
      <c r="O2952" s="7">
        <f>IF(SalesData[Sales]=0,0,SalesData[Profit]/SalesData[Sales])</f>
        <v>0.27785211341567045</v>
      </c>
      <c r="P2952" s="8">
        <f t="shared" si="46"/>
        <v>5.6563450665604261E-5</v>
      </c>
      <c r="Q2952" t="str">
        <f>IF(SalesData[[#This Row],[Discount]]&gt;0, "Yes", "No")</f>
        <v>Yes</v>
      </c>
      <c r="R2952" t="str">
        <f>TEXT(SalesData[[#This Row],[Order Date]],"mmm-yyyy")</f>
        <v>Dec-2023</v>
      </c>
      <c r="S2952">
        <f>YEAR(SalesData[[#This Row],[Order Date]])*100 + MONTH(SalesData[[#This Row],[Order Date]])</f>
        <v>202312</v>
      </c>
    </row>
    <row r="2953" spans="1:19" x14ac:dyDescent="0.3">
      <c r="A2953" t="s">
        <v>6615</v>
      </c>
      <c r="B2953" s="3">
        <v>45262</v>
      </c>
      <c r="C2953" t="s">
        <v>6616</v>
      </c>
      <c r="D2953" t="s">
        <v>18</v>
      </c>
      <c r="E2953" t="s">
        <v>19</v>
      </c>
      <c r="F2953" t="s">
        <v>34</v>
      </c>
      <c r="G2953">
        <v>7</v>
      </c>
      <c r="H2953" s="5">
        <v>105.82</v>
      </c>
      <c r="I2953" s="5">
        <v>0.02</v>
      </c>
      <c r="J2953" s="5">
        <v>725.92520000000002</v>
      </c>
      <c r="K2953" s="5">
        <v>130.35896472600089</v>
      </c>
      <c r="L2953">
        <f>YEAR(SalesData[Order Date])</f>
        <v>2023</v>
      </c>
      <c r="M2953">
        <f>MONTH(SalesData[Order Date])</f>
        <v>12</v>
      </c>
      <c r="N2953" t="str">
        <f>TEXT(SalesData[[#This Row],[Order Date]], "mmmm")</f>
        <v>December</v>
      </c>
      <c r="O2953" s="7">
        <f>IF(SalesData[Sales]=0,0,SalesData[Profit]/SalesData[Sales])</f>
        <v>0.17957630445395875</v>
      </c>
      <c r="P2953" s="8">
        <f t="shared" si="46"/>
        <v>2.7000027000027E-5</v>
      </c>
      <c r="Q2953" t="str">
        <f>IF(SalesData[[#This Row],[Discount]]&gt;0, "Yes", "No")</f>
        <v>Yes</v>
      </c>
      <c r="R2953" t="str">
        <f>TEXT(SalesData[[#This Row],[Order Date]],"mmm-yyyy")</f>
        <v>Dec-2023</v>
      </c>
      <c r="S2953">
        <f>YEAR(SalesData[[#This Row],[Order Date]])*100 + MONTH(SalesData[[#This Row],[Order Date]])</f>
        <v>202312</v>
      </c>
    </row>
    <row r="2954" spans="1:19" x14ac:dyDescent="0.3">
      <c r="A2954" t="s">
        <v>6641</v>
      </c>
      <c r="B2954" s="3">
        <v>45267</v>
      </c>
      <c r="C2954" t="s">
        <v>6642</v>
      </c>
      <c r="D2954" t="s">
        <v>23</v>
      </c>
      <c r="E2954" t="s">
        <v>26</v>
      </c>
      <c r="F2954" t="s">
        <v>15</v>
      </c>
      <c r="G2954">
        <v>8</v>
      </c>
      <c r="H2954" s="5">
        <v>926.31</v>
      </c>
      <c r="I2954" s="5">
        <v>0.11</v>
      </c>
      <c r="J2954" s="5">
        <v>6595.3271999999997</v>
      </c>
      <c r="K2954" s="5">
        <v>576.91510890306029</v>
      </c>
      <c r="L2954">
        <f>YEAR(SalesData[Order Date])</f>
        <v>2023</v>
      </c>
      <c r="M2954">
        <f>MONTH(SalesData[Order Date])</f>
        <v>12</v>
      </c>
      <c r="N2954" t="str">
        <f>TEXT(SalesData[[#This Row],[Order Date]], "mmmm")</f>
        <v>December</v>
      </c>
      <c r="O2954" s="7">
        <f>IF(SalesData[Sales]=0,0,SalesData[Profit]/SalesData[Sales])</f>
        <v>8.7473311241186083E-2</v>
      </c>
      <c r="P2954" s="8">
        <f t="shared" si="46"/>
        <v>1.4843842774017338E-5</v>
      </c>
      <c r="Q2954" t="str">
        <f>IF(SalesData[[#This Row],[Discount]]&gt;0, "Yes", "No")</f>
        <v>Yes</v>
      </c>
      <c r="R2954" t="str">
        <f>TEXT(SalesData[[#This Row],[Order Date]],"mmm-yyyy")</f>
        <v>Dec-2023</v>
      </c>
      <c r="S2954">
        <f>YEAR(SalesData[[#This Row],[Order Date]])*100 + MONTH(SalesData[[#This Row],[Order Date]])</f>
        <v>202312</v>
      </c>
    </row>
    <row r="2955" spans="1:19" x14ac:dyDescent="0.3">
      <c r="A2955" t="s">
        <v>6685</v>
      </c>
      <c r="B2955" s="3">
        <v>45285</v>
      </c>
      <c r="C2955" t="s">
        <v>6686</v>
      </c>
      <c r="D2955" t="s">
        <v>30</v>
      </c>
      <c r="E2955" t="s">
        <v>14</v>
      </c>
      <c r="F2955" t="s">
        <v>44</v>
      </c>
      <c r="G2955">
        <v>9</v>
      </c>
      <c r="H2955" s="5">
        <v>545.86</v>
      </c>
      <c r="I2955" s="5">
        <v>0.28999999999999998</v>
      </c>
      <c r="J2955" s="5">
        <v>3488.0454</v>
      </c>
      <c r="K2955" s="5">
        <v>871.10776565910453</v>
      </c>
      <c r="L2955">
        <f>YEAR(SalesData[Order Date])</f>
        <v>2023</v>
      </c>
      <c r="M2955">
        <f>MONTH(SalesData[Order Date])</f>
        <v>12</v>
      </c>
      <c r="N2955" t="str">
        <f>TEXT(SalesData[[#This Row],[Order Date]], "mmmm")</f>
        <v>December</v>
      </c>
      <c r="O2955" s="7">
        <f>IF(SalesData[Sales]=0,0,SalesData[Profit]/SalesData[Sales])</f>
        <v>0.24974094822822676</v>
      </c>
      <c r="P2955" s="8">
        <f t="shared" si="46"/>
        <v>5.9030194962485293E-5</v>
      </c>
      <c r="Q2955" t="str">
        <f>IF(SalesData[[#This Row],[Discount]]&gt;0, "Yes", "No")</f>
        <v>Yes</v>
      </c>
      <c r="R2955" t="str">
        <f>TEXT(SalesData[[#This Row],[Order Date]],"mmm-yyyy")</f>
        <v>Dec-2023</v>
      </c>
      <c r="S2955">
        <f>YEAR(SalesData[[#This Row],[Order Date]])*100 + MONTH(SalesData[[#This Row],[Order Date]])</f>
        <v>202312</v>
      </c>
    </row>
    <row r="2956" spans="1:19" x14ac:dyDescent="0.3">
      <c r="A2956" t="s">
        <v>6701</v>
      </c>
      <c r="B2956" s="3">
        <v>45285</v>
      </c>
      <c r="C2956" t="s">
        <v>6702</v>
      </c>
      <c r="D2956" t="s">
        <v>30</v>
      </c>
      <c r="E2956" t="s">
        <v>26</v>
      </c>
      <c r="F2956" t="s">
        <v>15</v>
      </c>
      <c r="G2956">
        <v>5</v>
      </c>
      <c r="H2956" s="5">
        <v>141.63</v>
      </c>
      <c r="I2956" s="5">
        <v>0.09</v>
      </c>
      <c r="J2956" s="5">
        <v>644.41650000000004</v>
      </c>
      <c r="K2956" s="5">
        <v>192.77758179749929</v>
      </c>
      <c r="L2956">
        <f>YEAR(SalesData[Order Date])</f>
        <v>2023</v>
      </c>
      <c r="M2956">
        <f>MONTH(SalesData[Order Date])</f>
        <v>12</v>
      </c>
      <c r="N2956" t="str">
        <f>TEXT(SalesData[[#This Row],[Order Date]], "mmmm")</f>
        <v>December</v>
      </c>
      <c r="O2956" s="7">
        <f>IF(SalesData[Sales]=0,0,SalesData[Profit]/SalesData[Sales])</f>
        <v>0.29915059871604666</v>
      </c>
      <c r="P2956" s="8">
        <f t="shared" si="46"/>
        <v>1.2709171785638636E-4</v>
      </c>
      <c r="Q2956" t="str">
        <f>IF(SalesData[[#This Row],[Discount]]&gt;0, "Yes", "No")</f>
        <v>Yes</v>
      </c>
      <c r="R2956" t="str">
        <f>TEXT(SalesData[[#This Row],[Order Date]],"mmm-yyyy")</f>
        <v>Dec-2023</v>
      </c>
      <c r="S2956">
        <f>YEAR(SalesData[[#This Row],[Order Date]])*100 + MONTH(SalesData[[#This Row],[Order Date]])</f>
        <v>202312</v>
      </c>
    </row>
    <row r="2957" spans="1:19" x14ac:dyDescent="0.3">
      <c r="A2957" t="s">
        <v>6809</v>
      </c>
      <c r="B2957" s="3">
        <v>45266</v>
      </c>
      <c r="C2957" t="s">
        <v>6810</v>
      </c>
      <c r="D2957" t="s">
        <v>23</v>
      </c>
      <c r="E2957" t="s">
        <v>19</v>
      </c>
      <c r="F2957" t="s">
        <v>34</v>
      </c>
      <c r="G2957">
        <v>7</v>
      </c>
      <c r="H2957" s="5">
        <v>584.58000000000004</v>
      </c>
      <c r="I2957" s="5">
        <v>0.27</v>
      </c>
      <c r="J2957" s="5">
        <v>2987.2037999999998</v>
      </c>
      <c r="K2957" s="5">
        <v>678.60854322851969</v>
      </c>
      <c r="L2957">
        <f>YEAR(SalesData[Order Date])</f>
        <v>2023</v>
      </c>
      <c r="M2957">
        <f>MONTH(SalesData[Order Date])</f>
        <v>12</v>
      </c>
      <c r="N2957" t="str">
        <f>TEXT(SalesData[[#This Row],[Order Date]], "mmmm")</f>
        <v>December</v>
      </c>
      <c r="O2957" s="7">
        <f>IF(SalesData[Sales]=0,0,SalesData[Profit]/SalesData[Sales])</f>
        <v>0.22717182645138564</v>
      </c>
      <c r="P2957" s="8">
        <f t="shared" si="46"/>
        <v>6.5981437222328116E-5</v>
      </c>
      <c r="Q2957" t="str">
        <f>IF(SalesData[[#This Row],[Discount]]&gt;0, "Yes", "No")</f>
        <v>Yes</v>
      </c>
      <c r="R2957" t="str">
        <f>TEXT(SalesData[[#This Row],[Order Date]],"mmm-yyyy")</f>
        <v>Dec-2023</v>
      </c>
      <c r="S2957">
        <f>YEAR(SalesData[[#This Row],[Order Date]])*100 + MONTH(SalesData[[#This Row],[Order Date]])</f>
        <v>202312</v>
      </c>
    </row>
    <row r="2958" spans="1:19" x14ac:dyDescent="0.3">
      <c r="A2958" t="s">
        <v>6850</v>
      </c>
      <c r="B2958" s="3">
        <v>45275</v>
      </c>
      <c r="C2958" t="s">
        <v>6851</v>
      </c>
      <c r="D2958" t="s">
        <v>30</v>
      </c>
      <c r="E2958" t="s">
        <v>26</v>
      </c>
      <c r="F2958" t="s">
        <v>91</v>
      </c>
      <c r="G2958">
        <v>5</v>
      </c>
      <c r="H2958" s="5">
        <v>964.4</v>
      </c>
      <c r="I2958" s="5">
        <v>0.24</v>
      </c>
      <c r="J2958" s="5">
        <v>3664.72</v>
      </c>
      <c r="K2958" s="5">
        <v>783.84259679217189</v>
      </c>
      <c r="L2958">
        <f>YEAR(SalesData[Order Date])</f>
        <v>2023</v>
      </c>
      <c r="M2958">
        <f>MONTH(SalesData[Order Date])</f>
        <v>12</v>
      </c>
      <c r="N2958" t="str">
        <f>TEXT(SalesData[[#This Row],[Order Date]], "mmmm")</f>
        <v>December</v>
      </c>
      <c r="O2958" s="7">
        <f>IF(SalesData[Sales]=0,0,SalesData[Profit]/SalesData[Sales])</f>
        <v>0.21388880918383177</v>
      </c>
      <c r="P2958" s="8">
        <f t="shared" si="46"/>
        <v>4.9771878888428034E-5</v>
      </c>
      <c r="Q2958" t="str">
        <f>IF(SalesData[[#This Row],[Discount]]&gt;0, "Yes", "No")</f>
        <v>Yes</v>
      </c>
      <c r="R2958" t="str">
        <f>TEXT(SalesData[[#This Row],[Order Date]],"mmm-yyyy")</f>
        <v>Dec-2023</v>
      </c>
      <c r="S2958">
        <f>YEAR(SalesData[[#This Row],[Order Date]])*100 + MONTH(SalesData[[#This Row],[Order Date]])</f>
        <v>202312</v>
      </c>
    </row>
    <row r="2959" spans="1:19" x14ac:dyDescent="0.3">
      <c r="A2959" t="s">
        <v>6860</v>
      </c>
      <c r="B2959" s="3">
        <v>45276</v>
      </c>
      <c r="C2959" t="s">
        <v>6861</v>
      </c>
      <c r="D2959" t="s">
        <v>13</v>
      </c>
      <c r="E2959" t="s">
        <v>19</v>
      </c>
      <c r="F2959" t="s">
        <v>39</v>
      </c>
      <c r="G2959">
        <v>4</v>
      </c>
      <c r="H2959" s="5">
        <v>498.37</v>
      </c>
      <c r="I2959" s="5">
        <v>0.09</v>
      </c>
      <c r="J2959" s="5">
        <v>1814.0668000000001</v>
      </c>
      <c r="K2959" s="5">
        <v>144.03844588249771</v>
      </c>
      <c r="L2959">
        <f>YEAR(SalesData[Order Date])</f>
        <v>2023</v>
      </c>
      <c r="M2959">
        <f>MONTH(SalesData[Order Date])</f>
        <v>12</v>
      </c>
      <c r="N2959" t="str">
        <f>TEXT(SalesData[[#This Row],[Order Date]], "mmmm")</f>
        <v>December</v>
      </c>
      <c r="O2959" s="7">
        <f>IF(SalesData[Sales]=0,0,SalesData[Profit]/SalesData[Sales])</f>
        <v>7.9400850003151877E-2</v>
      </c>
      <c r="P2959" s="8">
        <f t="shared" si="46"/>
        <v>4.5147179806168103E-5</v>
      </c>
      <c r="Q2959" t="str">
        <f>IF(SalesData[[#This Row],[Discount]]&gt;0, "Yes", "No")</f>
        <v>Yes</v>
      </c>
      <c r="R2959" t="str">
        <f>TEXT(SalesData[[#This Row],[Order Date]],"mmm-yyyy")</f>
        <v>Dec-2023</v>
      </c>
      <c r="S2959">
        <f>YEAR(SalesData[[#This Row],[Order Date]])*100 + MONTH(SalesData[[#This Row],[Order Date]])</f>
        <v>202312</v>
      </c>
    </row>
    <row r="2960" spans="1:19" x14ac:dyDescent="0.3">
      <c r="A2960" t="s">
        <v>6864</v>
      </c>
      <c r="B2960" s="3">
        <v>45286</v>
      </c>
      <c r="C2960" t="s">
        <v>6865</v>
      </c>
      <c r="D2960" t="s">
        <v>13</v>
      </c>
      <c r="E2960" t="s">
        <v>14</v>
      </c>
      <c r="F2960" t="s">
        <v>53</v>
      </c>
      <c r="G2960">
        <v>1</v>
      </c>
      <c r="H2960" s="5">
        <v>821.44</v>
      </c>
      <c r="I2960" s="5">
        <v>0.2</v>
      </c>
      <c r="J2960" s="5">
        <v>657.15200000000004</v>
      </c>
      <c r="K2960" s="5">
        <v>54.154847398760573</v>
      </c>
      <c r="L2960">
        <f>YEAR(SalesData[Order Date])</f>
        <v>2023</v>
      </c>
      <c r="M2960">
        <f>MONTH(SalesData[Order Date])</f>
        <v>12</v>
      </c>
      <c r="N2960" t="str">
        <f>TEXT(SalesData[[#This Row],[Order Date]], "mmmm")</f>
        <v>December</v>
      </c>
      <c r="O2960" s="7">
        <f>IF(SalesData[Sales]=0,0,SalesData[Profit]/SalesData[Sales])</f>
        <v>8.2408403837712696E-2</v>
      </c>
      <c r="P2960" s="8">
        <f t="shared" si="46"/>
        <v>2.4347487339306583E-4</v>
      </c>
      <c r="Q2960" t="str">
        <f>IF(SalesData[[#This Row],[Discount]]&gt;0, "Yes", "No")</f>
        <v>Yes</v>
      </c>
      <c r="R2960" t="str">
        <f>TEXT(SalesData[[#This Row],[Order Date]],"mmm-yyyy")</f>
        <v>Dec-2023</v>
      </c>
      <c r="S2960">
        <f>YEAR(SalesData[[#This Row],[Order Date]])*100 + MONTH(SalesData[[#This Row],[Order Date]])</f>
        <v>202312</v>
      </c>
    </row>
    <row r="2961" spans="1:19" x14ac:dyDescent="0.3">
      <c r="A2961" t="s">
        <v>6925</v>
      </c>
      <c r="B2961" s="3">
        <v>45273</v>
      </c>
      <c r="C2961" t="s">
        <v>6926</v>
      </c>
      <c r="D2961" t="s">
        <v>23</v>
      </c>
      <c r="E2961" t="s">
        <v>26</v>
      </c>
      <c r="F2961" t="s">
        <v>44</v>
      </c>
      <c r="G2961">
        <v>1</v>
      </c>
      <c r="H2961" s="5">
        <v>953.67</v>
      </c>
      <c r="I2961" s="5">
        <v>0.21</v>
      </c>
      <c r="J2961" s="5">
        <v>753.39930000000004</v>
      </c>
      <c r="K2961" s="5">
        <v>163.49237312085279</v>
      </c>
      <c r="L2961">
        <f>YEAR(SalesData[Order Date])</f>
        <v>2023</v>
      </c>
      <c r="M2961">
        <f>MONTH(SalesData[Order Date])</f>
        <v>12</v>
      </c>
      <c r="N2961" t="str">
        <f>TEXT(SalesData[[#This Row],[Order Date]], "mmmm")</f>
        <v>December</v>
      </c>
      <c r="O2961" s="7">
        <f>IF(SalesData[Sales]=0,0,SalesData[Profit]/SalesData[Sales])</f>
        <v>0.21700627160239302</v>
      </c>
      <c r="P2961" s="8">
        <f t="shared" si="46"/>
        <v>2.2020195665167197E-4</v>
      </c>
      <c r="Q2961" t="str">
        <f>IF(SalesData[[#This Row],[Discount]]&gt;0, "Yes", "No")</f>
        <v>Yes</v>
      </c>
      <c r="R2961" t="str">
        <f>TEXT(SalesData[[#This Row],[Order Date]],"mmm-yyyy")</f>
        <v>Dec-2023</v>
      </c>
      <c r="S2961">
        <f>YEAR(SalesData[[#This Row],[Order Date]])*100 + MONTH(SalesData[[#This Row],[Order Date]])</f>
        <v>202312</v>
      </c>
    </row>
    <row r="2962" spans="1:19" x14ac:dyDescent="0.3">
      <c r="A2962" t="s">
        <v>6965</v>
      </c>
      <c r="B2962" s="3">
        <v>45274</v>
      </c>
      <c r="C2962" t="s">
        <v>6966</v>
      </c>
      <c r="D2962" t="s">
        <v>30</v>
      </c>
      <c r="E2962" t="s">
        <v>14</v>
      </c>
      <c r="F2962" t="s">
        <v>44</v>
      </c>
      <c r="G2962">
        <v>4</v>
      </c>
      <c r="H2962" s="5">
        <v>160.09</v>
      </c>
      <c r="I2962" s="5">
        <v>0.04</v>
      </c>
      <c r="J2962" s="5">
        <v>614.74559999999997</v>
      </c>
      <c r="K2962" s="5">
        <v>175.1914848237175</v>
      </c>
      <c r="L2962">
        <f>YEAR(SalesData[Order Date])</f>
        <v>2023</v>
      </c>
      <c r="M2962">
        <f>MONTH(SalesData[Order Date])</f>
        <v>12</v>
      </c>
      <c r="N2962" t="str">
        <f>TEXT(SalesData[[#This Row],[Order Date]], "mmmm")</f>
        <v>December</v>
      </c>
      <c r="O2962" s="7">
        <f>IF(SalesData[Sales]=0,0,SalesData[Profit]/SalesData[Sales])</f>
        <v>0.28498208823896831</v>
      </c>
      <c r="P2962" s="8">
        <f t="shared" si="46"/>
        <v>6.2464863514273219E-5</v>
      </c>
      <c r="Q2962" t="str">
        <f>IF(SalesData[[#This Row],[Discount]]&gt;0, "Yes", "No")</f>
        <v>Yes</v>
      </c>
      <c r="R2962" t="str">
        <f>TEXT(SalesData[[#This Row],[Order Date]],"mmm-yyyy")</f>
        <v>Dec-2023</v>
      </c>
      <c r="S2962">
        <f>YEAR(SalesData[[#This Row],[Order Date]])*100 + MONTH(SalesData[[#This Row],[Order Date]])</f>
        <v>202312</v>
      </c>
    </row>
    <row r="2963" spans="1:19" x14ac:dyDescent="0.3">
      <c r="A2963" t="s">
        <v>7013</v>
      </c>
      <c r="B2963" s="3">
        <v>45262</v>
      </c>
      <c r="C2963" t="s">
        <v>7014</v>
      </c>
      <c r="D2963" t="s">
        <v>18</v>
      </c>
      <c r="E2963" t="s">
        <v>14</v>
      </c>
      <c r="F2963" t="s">
        <v>62</v>
      </c>
      <c r="G2963">
        <v>7</v>
      </c>
      <c r="H2963" s="5">
        <v>25.69</v>
      </c>
      <c r="I2963" s="5">
        <v>0.27</v>
      </c>
      <c r="J2963" s="5">
        <v>131.27590000000001</v>
      </c>
      <c r="K2963" s="5">
        <v>18.6958030603918</v>
      </c>
      <c r="L2963">
        <f>YEAR(SalesData[Order Date])</f>
        <v>2023</v>
      </c>
      <c r="M2963">
        <f>MONTH(SalesData[Order Date])</f>
        <v>12</v>
      </c>
      <c r="N2963" t="str">
        <f>TEXT(SalesData[[#This Row],[Order Date]], "mmmm")</f>
        <v>December</v>
      </c>
      <c r="O2963" s="7">
        <f>IF(SalesData[Sales]=0,0,SalesData[Profit]/SalesData[Sales])</f>
        <v>0.14241611034768606</v>
      </c>
      <c r="P2963" s="8">
        <f t="shared" si="46"/>
        <v>1.501418005894456E-3</v>
      </c>
      <c r="Q2963" t="str">
        <f>IF(SalesData[[#This Row],[Discount]]&gt;0, "Yes", "No")</f>
        <v>Yes</v>
      </c>
      <c r="R2963" t="str">
        <f>TEXT(SalesData[[#This Row],[Order Date]],"mmm-yyyy")</f>
        <v>Dec-2023</v>
      </c>
      <c r="S2963">
        <f>YEAR(SalesData[[#This Row],[Order Date]])*100 + MONTH(SalesData[[#This Row],[Order Date]])</f>
        <v>202312</v>
      </c>
    </row>
    <row r="2964" spans="1:19" x14ac:dyDescent="0.3">
      <c r="A2964" t="s">
        <v>7029</v>
      </c>
      <c r="B2964" s="3">
        <v>45276</v>
      </c>
      <c r="C2964" t="s">
        <v>7030</v>
      </c>
      <c r="D2964" t="s">
        <v>30</v>
      </c>
      <c r="E2964" t="s">
        <v>14</v>
      </c>
      <c r="F2964" t="s">
        <v>20</v>
      </c>
      <c r="G2964">
        <v>3</v>
      </c>
      <c r="H2964" s="5">
        <v>265.35000000000002</v>
      </c>
      <c r="I2964" s="5">
        <v>0.18</v>
      </c>
      <c r="J2964" s="5">
        <v>652.76100000000008</v>
      </c>
      <c r="K2964" s="5">
        <v>67.760097790195388</v>
      </c>
      <c r="L2964">
        <f>YEAR(SalesData[Order Date])</f>
        <v>2023</v>
      </c>
      <c r="M2964">
        <f>MONTH(SalesData[Order Date])</f>
        <v>12</v>
      </c>
      <c r="N2964" t="str">
        <f>TEXT(SalesData[[#This Row],[Order Date]], "mmmm")</f>
        <v>December</v>
      </c>
      <c r="O2964" s="7">
        <f>IF(SalesData[Sales]=0,0,SalesData[Profit]/SalesData[Sales])</f>
        <v>0.10380537101664374</v>
      </c>
      <c r="P2964" s="8">
        <f t="shared" si="46"/>
        <v>2.2611644997173541E-4</v>
      </c>
      <c r="Q2964" t="str">
        <f>IF(SalesData[[#This Row],[Discount]]&gt;0, "Yes", "No")</f>
        <v>Yes</v>
      </c>
      <c r="R2964" t="str">
        <f>TEXT(SalesData[[#This Row],[Order Date]],"mmm-yyyy")</f>
        <v>Dec-2023</v>
      </c>
      <c r="S2964">
        <f>YEAR(SalesData[[#This Row],[Order Date]])*100 + MONTH(SalesData[[#This Row],[Order Date]])</f>
        <v>202312</v>
      </c>
    </row>
    <row r="2965" spans="1:19" x14ac:dyDescent="0.3">
      <c r="A2965" t="s">
        <v>7431</v>
      </c>
      <c r="B2965" s="3">
        <v>45282</v>
      </c>
      <c r="C2965" t="s">
        <v>7432</v>
      </c>
      <c r="D2965" t="s">
        <v>30</v>
      </c>
      <c r="E2965" t="s">
        <v>26</v>
      </c>
      <c r="F2965" t="s">
        <v>20</v>
      </c>
      <c r="G2965">
        <v>2</v>
      </c>
      <c r="H2965" s="5">
        <v>872.89</v>
      </c>
      <c r="I2965" s="5">
        <v>0.14000000000000001</v>
      </c>
      <c r="J2965" s="5">
        <v>1501.3707999999999</v>
      </c>
      <c r="K2965" s="5">
        <v>362.51483087801842</v>
      </c>
      <c r="L2965">
        <f>YEAR(SalesData[Order Date])</f>
        <v>2023</v>
      </c>
      <c r="M2965">
        <f>MONTH(SalesData[Order Date])</f>
        <v>12</v>
      </c>
      <c r="N2965" t="str">
        <f>TEXT(SalesData[[#This Row],[Order Date]], "mmmm")</f>
        <v>December</v>
      </c>
      <c r="O2965" s="7">
        <f>IF(SalesData[Sales]=0,0,SalesData[Profit]/SalesData[Sales])</f>
        <v>0.24145589542438045</v>
      </c>
      <c r="P2965" s="8">
        <f t="shared" si="46"/>
        <v>8.0193380609240572E-5</v>
      </c>
      <c r="Q2965" t="str">
        <f>IF(SalesData[[#This Row],[Discount]]&gt;0, "Yes", "No")</f>
        <v>Yes</v>
      </c>
      <c r="R2965" t="str">
        <f>TEXT(SalesData[[#This Row],[Order Date]],"mmm-yyyy")</f>
        <v>Dec-2023</v>
      </c>
      <c r="S2965">
        <f>YEAR(SalesData[[#This Row],[Order Date]])*100 + MONTH(SalesData[[#This Row],[Order Date]])</f>
        <v>202312</v>
      </c>
    </row>
    <row r="2966" spans="1:19" x14ac:dyDescent="0.3">
      <c r="A2966" t="s">
        <v>7489</v>
      </c>
      <c r="B2966" s="3">
        <v>45277</v>
      </c>
      <c r="C2966" t="s">
        <v>7490</v>
      </c>
      <c r="D2966" t="s">
        <v>18</v>
      </c>
      <c r="E2966" t="s">
        <v>19</v>
      </c>
      <c r="F2966" t="s">
        <v>91</v>
      </c>
      <c r="G2966">
        <v>6</v>
      </c>
      <c r="H2966" s="5">
        <v>842.73</v>
      </c>
      <c r="I2966" s="5">
        <v>0.02</v>
      </c>
      <c r="J2966" s="5">
        <v>4955.2524000000003</v>
      </c>
      <c r="K2966" s="5">
        <v>1461.848114942951</v>
      </c>
      <c r="L2966">
        <f>YEAR(SalesData[Order Date])</f>
        <v>2023</v>
      </c>
      <c r="M2966">
        <f>MONTH(SalesData[Order Date])</f>
        <v>12</v>
      </c>
      <c r="N2966" t="str">
        <f>TEXT(SalesData[[#This Row],[Order Date]], "mmmm")</f>
        <v>December</v>
      </c>
      <c r="O2966" s="7">
        <f>IF(SalesData[Sales]=0,0,SalesData[Profit]/SalesData[Sales])</f>
        <v>0.29500981926631042</v>
      </c>
      <c r="P2966" s="8">
        <f t="shared" si="46"/>
        <v>3.9553989217582538E-6</v>
      </c>
      <c r="Q2966" t="str">
        <f>IF(SalesData[[#This Row],[Discount]]&gt;0, "Yes", "No")</f>
        <v>Yes</v>
      </c>
      <c r="R2966" t="str">
        <f>TEXT(SalesData[[#This Row],[Order Date]],"mmm-yyyy")</f>
        <v>Dec-2023</v>
      </c>
      <c r="S2966">
        <f>YEAR(SalesData[[#This Row],[Order Date]])*100 + MONTH(SalesData[[#This Row],[Order Date]])</f>
        <v>202312</v>
      </c>
    </row>
    <row r="2967" spans="1:19" x14ac:dyDescent="0.3">
      <c r="A2967" t="s">
        <v>7664</v>
      </c>
      <c r="B2967" s="3">
        <v>45276</v>
      </c>
      <c r="C2967" t="s">
        <v>7665</v>
      </c>
      <c r="D2967" t="s">
        <v>13</v>
      </c>
      <c r="E2967" t="s">
        <v>19</v>
      </c>
      <c r="F2967" t="s">
        <v>15</v>
      </c>
      <c r="G2967">
        <v>7</v>
      </c>
      <c r="H2967" s="5">
        <v>778.07</v>
      </c>
      <c r="I2967" s="5">
        <v>0.18</v>
      </c>
      <c r="J2967" s="5">
        <v>4466.1218000000008</v>
      </c>
      <c r="K2967" s="5">
        <v>1143.445821822216</v>
      </c>
      <c r="L2967">
        <f>YEAR(SalesData[Order Date])</f>
        <v>2023</v>
      </c>
      <c r="M2967">
        <f>MONTH(SalesData[Order Date])</f>
        <v>12</v>
      </c>
      <c r="N2967" t="str">
        <f>TEXT(SalesData[[#This Row],[Order Date]], "mmmm")</f>
        <v>December</v>
      </c>
      <c r="O2967" s="7">
        <f>IF(SalesData[Sales]=0,0,SalesData[Profit]/SalesData[Sales])</f>
        <v>0.25602656466337659</v>
      </c>
      <c r="P2967" s="8">
        <f t="shared" si="46"/>
        <v>3.3048807580662038E-5</v>
      </c>
      <c r="Q2967" t="str">
        <f>IF(SalesData[[#This Row],[Discount]]&gt;0, "Yes", "No")</f>
        <v>Yes</v>
      </c>
      <c r="R2967" t="str">
        <f>TEXT(SalesData[[#This Row],[Order Date]],"mmm-yyyy")</f>
        <v>Dec-2023</v>
      </c>
      <c r="S2967">
        <f>YEAR(SalesData[[#This Row],[Order Date]])*100 + MONTH(SalesData[[#This Row],[Order Date]])</f>
        <v>202312</v>
      </c>
    </row>
    <row r="2968" spans="1:19" x14ac:dyDescent="0.3">
      <c r="A2968" t="s">
        <v>7669</v>
      </c>
      <c r="B2968" s="3">
        <v>45284</v>
      </c>
      <c r="C2968" t="s">
        <v>7670</v>
      </c>
      <c r="D2968" t="s">
        <v>23</v>
      </c>
      <c r="E2968" t="s">
        <v>14</v>
      </c>
      <c r="F2968" t="s">
        <v>31</v>
      </c>
      <c r="G2968">
        <v>1</v>
      </c>
      <c r="H2968" s="5">
        <v>300.77</v>
      </c>
      <c r="I2968" s="5">
        <v>0.24</v>
      </c>
      <c r="J2968" s="5">
        <v>228.58519999999999</v>
      </c>
      <c r="K2968" s="5">
        <v>54.169501000845933</v>
      </c>
      <c r="L2968">
        <f>YEAR(SalesData[Order Date])</f>
        <v>2023</v>
      </c>
      <c r="M2968">
        <f>MONTH(SalesData[Order Date])</f>
        <v>12</v>
      </c>
      <c r="N2968" t="str">
        <f>TEXT(SalesData[[#This Row],[Order Date]], "mmmm")</f>
        <v>December</v>
      </c>
      <c r="O2968" s="7">
        <f>IF(SalesData[Sales]=0,0,SalesData[Profit]/SalesData[Sales])</f>
        <v>0.2369772889970389</v>
      </c>
      <c r="P2968" s="8">
        <f t="shared" si="46"/>
        <v>7.9795192339661533E-4</v>
      </c>
      <c r="Q2968" t="str">
        <f>IF(SalesData[[#This Row],[Discount]]&gt;0, "Yes", "No")</f>
        <v>Yes</v>
      </c>
      <c r="R2968" t="str">
        <f>TEXT(SalesData[[#This Row],[Order Date]],"mmm-yyyy")</f>
        <v>Dec-2023</v>
      </c>
      <c r="S2968">
        <f>YEAR(SalesData[[#This Row],[Order Date]])*100 + MONTH(SalesData[[#This Row],[Order Date]])</f>
        <v>202312</v>
      </c>
    </row>
    <row r="2969" spans="1:19" x14ac:dyDescent="0.3">
      <c r="A2969" t="s">
        <v>7681</v>
      </c>
      <c r="B2969" s="3">
        <v>45283</v>
      </c>
      <c r="C2969" t="s">
        <v>7682</v>
      </c>
      <c r="D2969" t="s">
        <v>23</v>
      </c>
      <c r="E2969" t="s">
        <v>26</v>
      </c>
      <c r="F2969" t="s">
        <v>15</v>
      </c>
      <c r="G2969">
        <v>5</v>
      </c>
      <c r="H2969" s="5">
        <v>613.16999999999996</v>
      </c>
      <c r="I2969" s="5">
        <v>0.27</v>
      </c>
      <c r="J2969" s="5">
        <v>2238.0704999999998</v>
      </c>
      <c r="K2969" s="5">
        <v>663.27352223224341</v>
      </c>
      <c r="L2969">
        <f>YEAR(SalesData[Order Date])</f>
        <v>2023</v>
      </c>
      <c r="M2969">
        <f>MONTH(SalesData[Order Date])</f>
        <v>12</v>
      </c>
      <c r="N2969" t="str">
        <f>TEXT(SalesData[[#This Row],[Order Date]], "mmmm")</f>
        <v>December</v>
      </c>
      <c r="O2969" s="7">
        <f>IF(SalesData[Sales]=0,0,SalesData[Profit]/SalesData[Sales])</f>
        <v>0.29635953033304513</v>
      </c>
      <c r="P2969" s="8">
        <f t="shared" si="46"/>
        <v>8.806693086745928E-5</v>
      </c>
      <c r="Q2969" t="str">
        <f>IF(SalesData[[#This Row],[Discount]]&gt;0, "Yes", "No")</f>
        <v>Yes</v>
      </c>
      <c r="R2969" t="str">
        <f>TEXT(SalesData[[#This Row],[Order Date]],"mmm-yyyy")</f>
        <v>Dec-2023</v>
      </c>
      <c r="S2969">
        <f>YEAR(SalesData[[#This Row],[Order Date]])*100 + MONTH(SalesData[[#This Row],[Order Date]])</f>
        <v>202312</v>
      </c>
    </row>
    <row r="2970" spans="1:19" x14ac:dyDescent="0.3">
      <c r="A2970" t="s">
        <v>7737</v>
      </c>
      <c r="B2970" s="3">
        <v>45279</v>
      </c>
      <c r="C2970" t="s">
        <v>7738</v>
      </c>
      <c r="D2970" t="s">
        <v>18</v>
      </c>
      <c r="E2970" t="s">
        <v>19</v>
      </c>
      <c r="F2970" t="s">
        <v>27</v>
      </c>
      <c r="G2970">
        <v>1</v>
      </c>
      <c r="H2970" s="5">
        <v>968.24</v>
      </c>
      <c r="I2970" s="5">
        <v>0.13</v>
      </c>
      <c r="J2970" s="5">
        <v>842.36879999999996</v>
      </c>
      <c r="K2970" s="5">
        <v>97.736999007861684</v>
      </c>
      <c r="L2970">
        <f>YEAR(SalesData[Order Date])</f>
        <v>2023</v>
      </c>
      <c r="M2970">
        <f>MONTH(SalesData[Order Date])</f>
        <v>12</v>
      </c>
      <c r="N2970" t="str">
        <f>TEXT(SalesData[[#This Row],[Order Date]], "mmmm")</f>
        <v>December</v>
      </c>
      <c r="O2970" s="7">
        <f>IF(SalesData[Sales]=0,0,SalesData[Profit]/SalesData[Sales])</f>
        <v>0.11602637586750801</v>
      </c>
      <c r="P2970" s="8">
        <f t="shared" si="46"/>
        <v>1.3426423200859291E-4</v>
      </c>
      <c r="Q2970" t="str">
        <f>IF(SalesData[[#This Row],[Discount]]&gt;0, "Yes", "No")</f>
        <v>Yes</v>
      </c>
      <c r="R2970" t="str">
        <f>TEXT(SalesData[[#This Row],[Order Date]],"mmm-yyyy")</f>
        <v>Dec-2023</v>
      </c>
      <c r="S2970">
        <f>YEAR(SalesData[[#This Row],[Order Date]])*100 + MONTH(SalesData[[#This Row],[Order Date]])</f>
        <v>202312</v>
      </c>
    </row>
    <row r="2971" spans="1:19" x14ac:dyDescent="0.3">
      <c r="A2971" t="s">
        <v>7795</v>
      </c>
      <c r="B2971" s="3">
        <v>45270</v>
      </c>
      <c r="C2971" t="s">
        <v>7796</v>
      </c>
      <c r="D2971" t="s">
        <v>23</v>
      </c>
      <c r="E2971" t="s">
        <v>26</v>
      </c>
      <c r="F2971" t="s">
        <v>34</v>
      </c>
      <c r="G2971">
        <v>7</v>
      </c>
      <c r="H2971" s="5">
        <v>710.24</v>
      </c>
      <c r="I2971" s="5">
        <v>0.23</v>
      </c>
      <c r="J2971" s="5">
        <v>3828.193600000001</v>
      </c>
      <c r="K2971" s="5">
        <v>653.5482757869845</v>
      </c>
      <c r="L2971">
        <f>YEAR(SalesData[Order Date])</f>
        <v>2023</v>
      </c>
      <c r="M2971">
        <f>MONTH(SalesData[Order Date])</f>
        <v>12</v>
      </c>
      <c r="N2971" t="str">
        <f>TEXT(SalesData[[#This Row],[Order Date]], "mmmm")</f>
        <v>December</v>
      </c>
      <c r="O2971" s="7">
        <f>IF(SalesData[Sales]=0,0,SalesData[Profit]/SalesData[Sales])</f>
        <v>0.17071975560143676</v>
      </c>
      <c r="P2971" s="8">
        <f t="shared" si="46"/>
        <v>4.6262028127313099E-5</v>
      </c>
      <c r="Q2971" t="str">
        <f>IF(SalesData[[#This Row],[Discount]]&gt;0, "Yes", "No")</f>
        <v>Yes</v>
      </c>
      <c r="R2971" t="str">
        <f>TEXT(SalesData[[#This Row],[Order Date]],"mmm-yyyy")</f>
        <v>Dec-2023</v>
      </c>
      <c r="S2971">
        <f>YEAR(SalesData[[#This Row],[Order Date]])*100 + MONTH(SalesData[[#This Row],[Order Date]])</f>
        <v>202312</v>
      </c>
    </row>
    <row r="2972" spans="1:19" x14ac:dyDescent="0.3">
      <c r="A2972" t="s">
        <v>7813</v>
      </c>
      <c r="B2972" s="3">
        <v>45275</v>
      </c>
      <c r="C2972" t="s">
        <v>7814</v>
      </c>
      <c r="D2972" t="s">
        <v>13</v>
      </c>
      <c r="E2972" t="s">
        <v>19</v>
      </c>
      <c r="F2972" t="s">
        <v>15</v>
      </c>
      <c r="G2972">
        <v>3</v>
      </c>
      <c r="H2972" s="5">
        <v>535.13</v>
      </c>
      <c r="I2972" s="5">
        <v>0.16</v>
      </c>
      <c r="J2972" s="5">
        <v>1348.5275999999999</v>
      </c>
      <c r="K2972" s="5">
        <v>213.98341799054131</v>
      </c>
      <c r="L2972">
        <f>YEAR(SalesData[Order Date])</f>
        <v>2023</v>
      </c>
      <c r="M2972">
        <f>MONTH(SalesData[Order Date])</f>
        <v>12</v>
      </c>
      <c r="N2972" t="str">
        <f>TEXT(SalesData[[#This Row],[Order Date]], "mmmm")</f>
        <v>December</v>
      </c>
      <c r="O2972" s="7">
        <f>IF(SalesData[Sales]=0,0,SalesData[Profit]/SalesData[Sales])</f>
        <v>0.15867930177368364</v>
      </c>
      <c r="P2972" s="8">
        <f t="shared" si="46"/>
        <v>9.9664256037473775E-5</v>
      </c>
      <c r="Q2972" t="str">
        <f>IF(SalesData[[#This Row],[Discount]]&gt;0, "Yes", "No")</f>
        <v>Yes</v>
      </c>
      <c r="R2972" t="str">
        <f>TEXT(SalesData[[#This Row],[Order Date]],"mmm-yyyy")</f>
        <v>Dec-2023</v>
      </c>
      <c r="S2972">
        <f>YEAR(SalesData[[#This Row],[Order Date]])*100 + MONTH(SalesData[[#This Row],[Order Date]])</f>
        <v>202312</v>
      </c>
    </row>
    <row r="2973" spans="1:19" x14ac:dyDescent="0.3">
      <c r="A2973" t="s">
        <v>7837</v>
      </c>
      <c r="B2973" s="3">
        <v>45279</v>
      </c>
      <c r="C2973" t="s">
        <v>7838</v>
      </c>
      <c r="D2973" t="s">
        <v>18</v>
      </c>
      <c r="E2973" t="s">
        <v>19</v>
      </c>
      <c r="F2973" t="s">
        <v>44</v>
      </c>
      <c r="G2973">
        <v>3</v>
      </c>
      <c r="H2973" s="5">
        <v>944.44</v>
      </c>
      <c r="I2973" s="5">
        <v>0.21</v>
      </c>
      <c r="J2973" s="5">
        <v>2238.3227999999999</v>
      </c>
      <c r="K2973" s="5">
        <v>529.13083089321583</v>
      </c>
      <c r="L2973">
        <f>YEAR(SalesData[Order Date])</f>
        <v>2023</v>
      </c>
      <c r="M2973">
        <f>MONTH(SalesData[Order Date])</f>
        <v>12</v>
      </c>
      <c r="N2973" t="str">
        <f>TEXT(SalesData[[#This Row],[Order Date]], "mmmm")</f>
        <v>December</v>
      </c>
      <c r="O2973" s="7">
        <f>IF(SalesData[Sales]=0,0,SalesData[Profit]/SalesData[Sales])</f>
        <v>0.23639612253121661</v>
      </c>
      <c r="P2973" s="8">
        <f t="shared" si="46"/>
        <v>7.4117995849392229E-5</v>
      </c>
      <c r="Q2973" t="str">
        <f>IF(SalesData[[#This Row],[Discount]]&gt;0, "Yes", "No")</f>
        <v>Yes</v>
      </c>
      <c r="R2973" t="str">
        <f>TEXT(SalesData[[#This Row],[Order Date]],"mmm-yyyy")</f>
        <v>Dec-2023</v>
      </c>
      <c r="S2973">
        <f>YEAR(SalesData[[#This Row],[Order Date]])*100 + MONTH(SalesData[[#This Row],[Order Date]])</f>
        <v>202312</v>
      </c>
    </row>
    <row r="2974" spans="1:19" x14ac:dyDescent="0.3">
      <c r="A2974" t="s">
        <v>7841</v>
      </c>
      <c r="B2974" s="3">
        <v>45278</v>
      </c>
      <c r="C2974" t="s">
        <v>7842</v>
      </c>
      <c r="D2974" t="s">
        <v>30</v>
      </c>
      <c r="E2974" t="s">
        <v>26</v>
      </c>
      <c r="F2974" t="s">
        <v>91</v>
      </c>
      <c r="G2974">
        <v>5</v>
      </c>
      <c r="H2974" s="5">
        <v>103.8</v>
      </c>
      <c r="I2974" s="5">
        <v>0.25</v>
      </c>
      <c r="J2974" s="5">
        <v>389.25</v>
      </c>
      <c r="K2974" s="5">
        <v>30.90541834774562</v>
      </c>
      <c r="L2974">
        <f>YEAR(SalesData[Order Date])</f>
        <v>2023</v>
      </c>
      <c r="M2974">
        <f>MONTH(SalesData[Order Date])</f>
        <v>12</v>
      </c>
      <c r="N2974" t="str">
        <f>TEXT(SalesData[[#This Row],[Order Date]], "mmmm")</f>
        <v>December</v>
      </c>
      <c r="O2974" s="7">
        <f>IF(SalesData[Sales]=0,0,SalesData[Profit]/SalesData[Sales])</f>
        <v>7.9397349640964981E-2</v>
      </c>
      <c r="P2974" s="8">
        <f t="shared" si="46"/>
        <v>4.8169556840077071E-4</v>
      </c>
      <c r="Q2974" t="str">
        <f>IF(SalesData[[#This Row],[Discount]]&gt;0, "Yes", "No")</f>
        <v>Yes</v>
      </c>
      <c r="R2974" t="str">
        <f>TEXT(SalesData[[#This Row],[Order Date]],"mmm-yyyy")</f>
        <v>Dec-2023</v>
      </c>
      <c r="S2974">
        <f>YEAR(SalesData[[#This Row],[Order Date]])*100 + MONTH(SalesData[[#This Row],[Order Date]])</f>
        <v>202312</v>
      </c>
    </row>
    <row r="2975" spans="1:19" x14ac:dyDescent="0.3">
      <c r="A2975" t="s">
        <v>7891</v>
      </c>
      <c r="B2975" s="3">
        <v>45262</v>
      </c>
      <c r="C2975" t="s">
        <v>7892</v>
      </c>
      <c r="D2975" t="s">
        <v>18</v>
      </c>
      <c r="E2975" t="s">
        <v>26</v>
      </c>
      <c r="F2975" t="s">
        <v>39</v>
      </c>
      <c r="G2975">
        <v>8</v>
      </c>
      <c r="H2975" s="5">
        <v>5.69</v>
      </c>
      <c r="I2975" s="5">
        <v>0.06</v>
      </c>
      <c r="J2975" s="5">
        <v>42.788800000000002</v>
      </c>
      <c r="K2975" s="5">
        <v>4.5662957805556266</v>
      </c>
      <c r="L2975">
        <f>YEAR(SalesData[Order Date])</f>
        <v>2023</v>
      </c>
      <c r="M2975">
        <f>MONTH(SalesData[Order Date])</f>
        <v>12</v>
      </c>
      <c r="N2975" t="str">
        <f>TEXT(SalesData[[#This Row],[Order Date]], "mmmm")</f>
        <v>December</v>
      </c>
      <c r="O2975" s="7">
        <f>IF(SalesData[Sales]=0,0,SalesData[Profit]/SalesData[Sales])</f>
        <v>0.1067170797160852</v>
      </c>
      <c r="P2975" s="8">
        <f t="shared" si="46"/>
        <v>1.3181019332161685E-3</v>
      </c>
      <c r="Q2975" t="str">
        <f>IF(SalesData[[#This Row],[Discount]]&gt;0, "Yes", "No")</f>
        <v>Yes</v>
      </c>
      <c r="R2975" t="str">
        <f>TEXT(SalesData[[#This Row],[Order Date]],"mmm-yyyy")</f>
        <v>Dec-2023</v>
      </c>
      <c r="S2975">
        <f>YEAR(SalesData[[#This Row],[Order Date]])*100 + MONTH(SalesData[[#This Row],[Order Date]])</f>
        <v>202312</v>
      </c>
    </row>
    <row r="2976" spans="1:19" x14ac:dyDescent="0.3">
      <c r="A2976" t="s">
        <v>7903</v>
      </c>
      <c r="B2976" s="3">
        <v>45263</v>
      </c>
      <c r="C2976" t="s">
        <v>7904</v>
      </c>
      <c r="D2976" t="s">
        <v>30</v>
      </c>
      <c r="E2976" t="s">
        <v>14</v>
      </c>
      <c r="F2976" t="s">
        <v>20</v>
      </c>
      <c r="G2976">
        <v>9</v>
      </c>
      <c r="H2976" s="5">
        <v>970.47</v>
      </c>
      <c r="I2976" s="5">
        <v>0.1</v>
      </c>
      <c r="J2976" s="5">
        <v>7860.8069999999998</v>
      </c>
      <c r="K2976" s="5">
        <v>1775.7521064199329</v>
      </c>
      <c r="L2976">
        <f>YEAR(SalesData[Order Date])</f>
        <v>2023</v>
      </c>
      <c r="M2976">
        <f>MONTH(SalesData[Order Date])</f>
        <v>12</v>
      </c>
      <c r="N2976" t="str">
        <f>TEXT(SalesData[[#This Row],[Order Date]], "mmmm")</f>
        <v>December</v>
      </c>
      <c r="O2976" s="7">
        <f>IF(SalesData[Sales]=0,0,SalesData[Profit]/SalesData[Sales])</f>
        <v>0.22589946635503619</v>
      </c>
      <c r="P2976" s="8">
        <f t="shared" si="46"/>
        <v>1.1449206169290253E-5</v>
      </c>
      <c r="Q2976" t="str">
        <f>IF(SalesData[[#This Row],[Discount]]&gt;0, "Yes", "No")</f>
        <v>Yes</v>
      </c>
      <c r="R2976" t="str">
        <f>TEXT(SalesData[[#This Row],[Order Date]],"mmm-yyyy")</f>
        <v>Dec-2023</v>
      </c>
      <c r="S2976">
        <f>YEAR(SalesData[[#This Row],[Order Date]])*100 + MONTH(SalesData[[#This Row],[Order Date]])</f>
        <v>202312</v>
      </c>
    </row>
    <row r="2977" spans="1:19" x14ac:dyDescent="0.3">
      <c r="A2977" t="s">
        <v>7984</v>
      </c>
      <c r="B2977" s="3">
        <v>45277</v>
      </c>
      <c r="C2977" t="s">
        <v>7985</v>
      </c>
      <c r="D2977" t="s">
        <v>30</v>
      </c>
      <c r="E2977" t="s">
        <v>19</v>
      </c>
      <c r="F2977" t="s">
        <v>39</v>
      </c>
      <c r="G2977">
        <v>8</v>
      </c>
      <c r="H2977" s="5">
        <v>44.47</v>
      </c>
      <c r="I2977" s="5">
        <v>0.04</v>
      </c>
      <c r="J2977" s="5">
        <v>341.52960000000002</v>
      </c>
      <c r="K2977" s="5">
        <v>32.656055015227082</v>
      </c>
      <c r="L2977">
        <f>YEAR(SalesData[Order Date])</f>
        <v>2023</v>
      </c>
      <c r="M2977">
        <f>MONTH(SalesData[Order Date])</f>
        <v>12</v>
      </c>
      <c r="N2977" t="str">
        <f>TEXT(SalesData[[#This Row],[Order Date]], "mmmm")</f>
        <v>December</v>
      </c>
      <c r="O2977" s="7">
        <f>IF(SalesData[Sales]=0,0,SalesData[Profit]/SalesData[Sales])</f>
        <v>9.5617056370010334E-2</v>
      </c>
      <c r="P2977" s="8">
        <f t="shared" si="46"/>
        <v>1.1243534967393749E-4</v>
      </c>
      <c r="Q2977" t="str">
        <f>IF(SalesData[[#This Row],[Discount]]&gt;0, "Yes", "No")</f>
        <v>Yes</v>
      </c>
      <c r="R2977" t="str">
        <f>TEXT(SalesData[[#This Row],[Order Date]],"mmm-yyyy")</f>
        <v>Dec-2023</v>
      </c>
      <c r="S2977">
        <f>YEAR(SalesData[[#This Row],[Order Date]])*100 + MONTH(SalesData[[#This Row],[Order Date]])</f>
        <v>202312</v>
      </c>
    </row>
    <row r="2978" spans="1:19" x14ac:dyDescent="0.3">
      <c r="A2978" t="s">
        <v>7990</v>
      </c>
      <c r="B2978" s="3">
        <v>45273</v>
      </c>
      <c r="C2978" t="s">
        <v>7991</v>
      </c>
      <c r="D2978" t="s">
        <v>13</v>
      </c>
      <c r="E2978" t="s">
        <v>26</v>
      </c>
      <c r="F2978" t="s">
        <v>20</v>
      </c>
      <c r="G2978">
        <v>2</v>
      </c>
      <c r="H2978" s="5">
        <v>832.35</v>
      </c>
      <c r="I2978" s="5">
        <v>0.08</v>
      </c>
      <c r="J2978" s="5">
        <v>1531.5239999999999</v>
      </c>
      <c r="K2978" s="5">
        <v>133.6689141720401</v>
      </c>
      <c r="L2978">
        <f>YEAR(SalesData[Order Date])</f>
        <v>2023</v>
      </c>
      <c r="M2978">
        <f>MONTH(SalesData[Order Date])</f>
        <v>12</v>
      </c>
      <c r="N2978" t="str">
        <f>TEXT(SalesData[[#This Row],[Order Date]], "mmmm")</f>
        <v>December</v>
      </c>
      <c r="O2978" s="7">
        <f>IF(SalesData[Sales]=0,0,SalesData[Profit]/SalesData[Sales])</f>
        <v>8.7278367281244121E-2</v>
      </c>
      <c r="P2978" s="8">
        <f t="shared" si="46"/>
        <v>4.8056706914158709E-5</v>
      </c>
      <c r="Q2978" t="str">
        <f>IF(SalesData[[#This Row],[Discount]]&gt;0, "Yes", "No")</f>
        <v>Yes</v>
      </c>
      <c r="R2978" t="str">
        <f>TEXT(SalesData[[#This Row],[Order Date]],"mmm-yyyy")</f>
        <v>Dec-2023</v>
      </c>
      <c r="S2978">
        <f>YEAR(SalesData[[#This Row],[Order Date]])*100 + MONTH(SalesData[[#This Row],[Order Date]])</f>
        <v>202312</v>
      </c>
    </row>
    <row r="2979" spans="1:19" x14ac:dyDescent="0.3">
      <c r="A2979" t="s">
        <v>7992</v>
      </c>
      <c r="B2979" s="3">
        <v>45261</v>
      </c>
      <c r="C2979" t="s">
        <v>7993</v>
      </c>
      <c r="D2979" t="s">
        <v>18</v>
      </c>
      <c r="E2979" t="s">
        <v>14</v>
      </c>
      <c r="F2979" t="s">
        <v>44</v>
      </c>
      <c r="G2979">
        <v>2</v>
      </c>
      <c r="H2979" s="5">
        <v>150.81</v>
      </c>
      <c r="I2979" s="5">
        <v>0.13</v>
      </c>
      <c r="J2979" s="5">
        <v>262.40940000000001</v>
      </c>
      <c r="K2979" s="5">
        <v>59.207942765859293</v>
      </c>
      <c r="L2979">
        <f>YEAR(SalesData[Order Date])</f>
        <v>2023</v>
      </c>
      <c r="M2979">
        <f>MONTH(SalesData[Order Date])</f>
        <v>12</v>
      </c>
      <c r="N2979" t="str">
        <f>TEXT(SalesData[[#This Row],[Order Date]], "mmmm")</f>
        <v>December</v>
      </c>
      <c r="O2979" s="7">
        <f>IF(SalesData[Sales]=0,0,SalesData[Profit]/SalesData[Sales])</f>
        <v>0.22563194293291053</v>
      </c>
      <c r="P2979" s="8">
        <f t="shared" si="46"/>
        <v>4.3100590146542009E-4</v>
      </c>
      <c r="Q2979" t="str">
        <f>IF(SalesData[[#This Row],[Discount]]&gt;0, "Yes", "No")</f>
        <v>Yes</v>
      </c>
      <c r="R2979" t="str">
        <f>TEXT(SalesData[[#This Row],[Order Date]],"mmm-yyyy")</f>
        <v>Dec-2023</v>
      </c>
      <c r="S2979">
        <f>YEAR(SalesData[[#This Row],[Order Date]])*100 + MONTH(SalesData[[#This Row],[Order Date]])</f>
        <v>202312</v>
      </c>
    </row>
    <row r="2980" spans="1:19" x14ac:dyDescent="0.3">
      <c r="A2980" t="s">
        <v>8088</v>
      </c>
      <c r="B2980" s="3">
        <v>45280</v>
      </c>
      <c r="C2980" t="s">
        <v>8089</v>
      </c>
      <c r="D2980" t="s">
        <v>18</v>
      </c>
      <c r="E2980" t="s">
        <v>26</v>
      </c>
      <c r="F2980" t="s">
        <v>20</v>
      </c>
      <c r="G2980">
        <v>5</v>
      </c>
      <c r="H2980" s="5">
        <v>887.87</v>
      </c>
      <c r="I2980" s="5">
        <v>0.21</v>
      </c>
      <c r="J2980" s="5">
        <v>3507.0864999999999</v>
      </c>
      <c r="K2980" s="5">
        <v>278.84292866200371</v>
      </c>
      <c r="L2980">
        <f>YEAR(SalesData[Order Date])</f>
        <v>2023</v>
      </c>
      <c r="M2980">
        <f>MONTH(SalesData[Order Date])</f>
        <v>12</v>
      </c>
      <c r="N2980" t="str">
        <f>TEXT(SalesData[[#This Row],[Order Date]], "mmmm")</f>
        <v>December</v>
      </c>
      <c r="O2980" s="7">
        <f>IF(SalesData[Sales]=0,0,SalesData[Profit]/SalesData[Sales])</f>
        <v>7.950842634249361E-2</v>
      </c>
      <c r="P2980" s="8">
        <f t="shared" si="46"/>
        <v>4.7304222465000502E-5</v>
      </c>
      <c r="Q2980" t="str">
        <f>IF(SalesData[[#This Row],[Discount]]&gt;0, "Yes", "No")</f>
        <v>Yes</v>
      </c>
      <c r="R2980" t="str">
        <f>TEXT(SalesData[[#This Row],[Order Date]],"mmm-yyyy")</f>
        <v>Dec-2023</v>
      </c>
      <c r="S2980">
        <f>YEAR(SalesData[[#This Row],[Order Date]])*100 + MONTH(SalesData[[#This Row],[Order Date]])</f>
        <v>202312</v>
      </c>
    </row>
    <row r="2981" spans="1:19" x14ac:dyDescent="0.3">
      <c r="A2981" t="s">
        <v>8146</v>
      </c>
      <c r="B2981" s="3">
        <v>45278</v>
      </c>
      <c r="C2981" t="s">
        <v>8147</v>
      </c>
      <c r="D2981" t="s">
        <v>13</v>
      </c>
      <c r="E2981" t="s">
        <v>14</v>
      </c>
      <c r="F2981" t="s">
        <v>15</v>
      </c>
      <c r="G2981">
        <v>1</v>
      </c>
      <c r="H2981" s="5">
        <v>83.32</v>
      </c>
      <c r="I2981" s="5">
        <v>0.01</v>
      </c>
      <c r="J2981" s="5">
        <v>82.486799999999988</v>
      </c>
      <c r="K2981" s="5">
        <v>18.85761428553436</v>
      </c>
      <c r="L2981">
        <f>YEAR(SalesData[Order Date])</f>
        <v>2023</v>
      </c>
      <c r="M2981">
        <f>MONTH(SalesData[Order Date])</f>
        <v>12</v>
      </c>
      <c r="N2981" t="str">
        <f>TEXT(SalesData[[#This Row],[Order Date]], "mmmm")</f>
        <v>December</v>
      </c>
      <c r="O2981" s="7">
        <f>IF(SalesData[Sales]=0,0,SalesData[Profit]/SalesData[Sales])</f>
        <v>0.22861372105033004</v>
      </c>
      <c r="P2981" s="8">
        <f t="shared" si="46"/>
        <v>1.2001920307249161E-4</v>
      </c>
      <c r="Q2981" t="str">
        <f>IF(SalesData[[#This Row],[Discount]]&gt;0, "Yes", "No")</f>
        <v>Yes</v>
      </c>
      <c r="R2981" t="str">
        <f>TEXT(SalesData[[#This Row],[Order Date]],"mmm-yyyy")</f>
        <v>Dec-2023</v>
      </c>
      <c r="S2981">
        <f>YEAR(SalesData[[#This Row],[Order Date]])*100 + MONTH(SalesData[[#This Row],[Order Date]])</f>
        <v>202312</v>
      </c>
    </row>
    <row r="2982" spans="1:19" x14ac:dyDescent="0.3">
      <c r="A2982" t="s">
        <v>8220</v>
      </c>
      <c r="B2982" s="3">
        <v>45281</v>
      </c>
      <c r="C2982" t="s">
        <v>6786</v>
      </c>
      <c r="D2982" t="s">
        <v>23</v>
      </c>
      <c r="E2982" t="s">
        <v>26</v>
      </c>
      <c r="F2982" t="s">
        <v>44</v>
      </c>
      <c r="G2982">
        <v>5</v>
      </c>
      <c r="H2982" s="5">
        <v>226.37</v>
      </c>
      <c r="I2982" s="5">
        <v>0.28999999999999998</v>
      </c>
      <c r="J2982" s="5">
        <v>803.61349999999993</v>
      </c>
      <c r="K2982" s="5">
        <v>170.2677864385509</v>
      </c>
      <c r="L2982">
        <f>YEAR(SalesData[Order Date])</f>
        <v>2023</v>
      </c>
      <c r="M2982">
        <f>MONTH(SalesData[Order Date])</f>
        <v>12</v>
      </c>
      <c r="N2982" t="str">
        <f>TEXT(SalesData[[#This Row],[Order Date]], "mmmm")</f>
        <v>December</v>
      </c>
      <c r="O2982" s="7">
        <f>IF(SalesData[Sales]=0,0,SalesData[Profit]/SalesData[Sales])</f>
        <v>0.2118777079261995</v>
      </c>
      <c r="P2982" s="8">
        <f t="shared" si="46"/>
        <v>2.5621769669125768E-4</v>
      </c>
      <c r="Q2982" t="str">
        <f>IF(SalesData[[#This Row],[Discount]]&gt;0, "Yes", "No")</f>
        <v>Yes</v>
      </c>
      <c r="R2982" t="str">
        <f>TEXT(SalesData[[#This Row],[Order Date]],"mmm-yyyy")</f>
        <v>Dec-2023</v>
      </c>
      <c r="S2982">
        <f>YEAR(SalesData[[#This Row],[Order Date]])*100 + MONTH(SalesData[[#This Row],[Order Date]])</f>
        <v>202312</v>
      </c>
    </row>
    <row r="2983" spans="1:19" x14ac:dyDescent="0.3">
      <c r="A2983" t="s">
        <v>8221</v>
      </c>
      <c r="B2983" s="3">
        <v>45267</v>
      </c>
      <c r="C2983" t="s">
        <v>8222</v>
      </c>
      <c r="D2983" t="s">
        <v>13</v>
      </c>
      <c r="E2983" t="s">
        <v>14</v>
      </c>
      <c r="F2983" t="s">
        <v>20</v>
      </c>
      <c r="G2983">
        <v>8</v>
      </c>
      <c r="H2983" s="5">
        <v>120.22</v>
      </c>
      <c r="I2983" s="5">
        <v>0.21</v>
      </c>
      <c r="J2983" s="5">
        <v>759.79039999999998</v>
      </c>
      <c r="K2983" s="5">
        <v>167.3038350494416</v>
      </c>
      <c r="L2983">
        <f>YEAR(SalesData[Order Date])</f>
        <v>2023</v>
      </c>
      <c r="M2983">
        <f>MONTH(SalesData[Order Date])</f>
        <v>12</v>
      </c>
      <c r="N2983" t="str">
        <f>TEXT(SalesData[[#This Row],[Order Date]], "mmmm")</f>
        <v>December</v>
      </c>
      <c r="O2983" s="7">
        <f>IF(SalesData[Sales]=0,0,SalesData[Profit]/SalesData[Sales])</f>
        <v>0.22019735317719413</v>
      </c>
      <c r="P2983" s="8">
        <f t="shared" si="46"/>
        <v>2.1834969223091E-4</v>
      </c>
      <c r="Q2983" t="str">
        <f>IF(SalesData[[#This Row],[Discount]]&gt;0, "Yes", "No")</f>
        <v>Yes</v>
      </c>
      <c r="R2983" t="str">
        <f>TEXT(SalesData[[#This Row],[Order Date]],"mmm-yyyy")</f>
        <v>Dec-2023</v>
      </c>
      <c r="S2983">
        <f>YEAR(SalesData[[#This Row],[Order Date]])*100 + MONTH(SalesData[[#This Row],[Order Date]])</f>
        <v>202312</v>
      </c>
    </row>
    <row r="2984" spans="1:19" x14ac:dyDescent="0.3">
      <c r="A2984" t="s">
        <v>8270</v>
      </c>
      <c r="B2984" s="3">
        <v>45273</v>
      </c>
      <c r="C2984" t="s">
        <v>8271</v>
      </c>
      <c r="D2984" t="s">
        <v>23</v>
      </c>
      <c r="E2984" t="s">
        <v>26</v>
      </c>
      <c r="F2984" t="s">
        <v>20</v>
      </c>
      <c r="G2984">
        <v>6</v>
      </c>
      <c r="H2984" s="5">
        <v>949.57</v>
      </c>
      <c r="I2984" s="5">
        <v>0.23</v>
      </c>
      <c r="J2984" s="5">
        <v>4387.0133999999998</v>
      </c>
      <c r="K2984" s="5">
        <v>1090.450385866432</v>
      </c>
      <c r="L2984">
        <f>YEAR(SalesData[Order Date])</f>
        <v>2023</v>
      </c>
      <c r="M2984">
        <f>MONTH(SalesData[Order Date])</f>
        <v>12</v>
      </c>
      <c r="N2984" t="str">
        <f>TEXT(SalesData[[#This Row],[Order Date]], "mmmm")</f>
        <v>December</v>
      </c>
      <c r="O2984" s="7">
        <f>IF(SalesData[Sales]=0,0,SalesData[Profit]/SalesData[Sales])</f>
        <v>0.24856326763588915</v>
      </c>
      <c r="P2984" s="8">
        <f t="shared" si="46"/>
        <v>4.0369149544881719E-5</v>
      </c>
      <c r="Q2984" t="str">
        <f>IF(SalesData[[#This Row],[Discount]]&gt;0, "Yes", "No")</f>
        <v>Yes</v>
      </c>
      <c r="R2984" t="str">
        <f>TEXT(SalesData[[#This Row],[Order Date]],"mmm-yyyy")</f>
        <v>Dec-2023</v>
      </c>
      <c r="S2984">
        <f>YEAR(SalesData[[#This Row],[Order Date]])*100 + MONTH(SalesData[[#This Row],[Order Date]])</f>
        <v>202312</v>
      </c>
    </row>
    <row r="2985" spans="1:19" x14ac:dyDescent="0.3">
      <c r="A2985" t="s">
        <v>8276</v>
      </c>
      <c r="B2985" s="3">
        <v>45275</v>
      </c>
      <c r="C2985" t="s">
        <v>8277</v>
      </c>
      <c r="D2985" t="s">
        <v>23</v>
      </c>
      <c r="E2985" t="s">
        <v>26</v>
      </c>
      <c r="F2985" t="s">
        <v>53</v>
      </c>
      <c r="G2985">
        <v>9</v>
      </c>
      <c r="H2985" s="5">
        <v>204.23</v>
      </c>
      <c r="I2985" s="5">
        <v>7.0000000000000007E-2</v>
      </c>
      <c r="J2985" s="5">
        <v>1709.4050999999999</v>
      </c>
      <c r="K2985" s="5">
        <v>341.71614340103832</v>
      </c>
      <c r="L2985">
        <f>YEAR(SalesData[Order Date])</f>
        <v>2023</v>
      </c>
      <c r="M2985">
        <f>MONTH(SalesData[Order Date])</f>
        <v>12</v>
      </c>
      <c r="N2985" t="str">
        <f>TEXT(SalesData[[#This Row],[Order Date]], "mmmm")</f>
        <v>December</v>
      </c>
      <c r="O2985" s="7">
        <f>IF(SalesData[Sales]=0,0,SalesData[Profit]/SalesData[Sales])</f>
        <v>0.1999035473809212</v>
      </c>
      <c r="P2985" s="8">
        <f t="shared" si="46"/>
        <v>3.8083424461527586E-5</v>
      </c>
      <c r="Q2985" t="str">
        <f>IF(SalesData[[#This Row],[Discount]]&gt;0, "Yes", "No")</f>
        <v>Yes</v>
      </c>
      <c r="R2985" t="str">
        <f>TEXT(SalesData[[#This Row],[Order Date]],"mmm-yyyy")</f>
        <v>Dec-2023</v>
      </c>
      <c r="S2985">
        <f>YEAR(SalesData[[#This Row],[Order Date]])*100 + MONTH(SalesData[[#This Row],[Order Date]])</f>
        <v>202312</v>
      </c>
    </row>
    <row r="2986" spans="1:19" x14ac:dyDescent="0.3">
      <c r="A2986" t="s">
        <v>8338</v>
      </c>
      <c r="B2986" s="3">
        <v>45274</v>
      </c>
      <c r="C2986" t="s">
        <v>8339</v>
      </c>
      <c r="D2986" t="s">
        <v>13</v>
      </c>
      <c r="E2986" t="s">
        <v>19</v>
      </c>
      <c r="F2986" t="s">
        <v>15</v>
      </c>
      <c r="G2986">
        <v>3</v>
      </c>
      <c r="H2986" s="5">
        <v>272.5</v>
      </c>
      <c r="I2986" s="5">
        <v>0.2</v>
      </c>
      <c r="J2986" s="5">
        <v>654</v>
      </c>
      <c r="K2986" s="5">
        <v>92.647467658312948</v>
      </c>
      <c r="L2986">
        <f>YEAR(SalesData[Order Date])</f>
        <v>2023</v>
      </c>
      <c r="M2986">
        <f>MONTH(SalesData[Order Date])</f>
        <v>12</v>
      </c>
      <c r="N2986" t="str">
        <f>TEXT(SalesData[[#This Row],[Order Date]], "mmmm")</f>
        <v>December</v>
      </c>
      <c r="O2986" s="7">
        <f>IF(SalesData[Sales]=0,0,SalesData[Profit]/SalesData[Sales])</f>
        <v>0.14166279458457637</v>
      </c>
      <c r="P2986" s="8">
        <f t="shared" si="46"/>
        <v>2.4464831804281347E-4</v>
      </c>
      <c r="Q2986" t="str">
        <f>IF(SalesData[[#This Row],[Discount]]&gt;0, "Yes", "No")</f>
        <v>Yes</v>
      </c>
      <c r="R2986" t="str">
        <f>TEXT(SalesData[[#This Row],[Order Date]],"mmm-yyyy")</f>
        <v>Dec-2023</v>
      </c>
      <c r="S2986">
        <f>YEAR(SalesData[[#This Row],[Order Date]])*100 + MONTH(SalesData[[#This Row],[Order Date]])</f>
        <v>202312</v>
      </c>
    </row>
    <row r="2987" spans="1:19" x14ac:dyDescent="0.3">
      <c r="A2987" t="s">
        <v>8340</v>
      </c>
      <c r="B2987" s="3">
        <v>45270</v>
      </c>
      <c r="C2987" t="s">
        <v>8341</v>
      </c>
      <c r="D2987" t="s">
        <v>23</v>
      </c>
      <c r="E2987" t="s">
        <v>19</v>
      </c>
      <c r="F2987" t="s">
        <v>39</v>
      </c>
      <c r="G2987">
        <v>7</v>
      </c>
      <c r="H2987" s="5">
        <v>654.72</v>
      </c>
      <c r="I2987" s="5">
        <v>0.28000000000000003</v>
      </c>
      <c r="J2987" s="5">
        <v>3299.7887999999998</v>
      </c>
      <c r="K2987" s="5">
        <v>236.27457611434269</v>
      </c>
      <c r="L2987">
        <f>YEAR(SalesData[Order Date])</f>
        <v>2023</v>
      </c>
      <c r="M2987">
        <f>MONTH(SalesData[Order Date])</f>
        <v>12</v>
      </c>
      <c r="N2987" t="str">
        <f>TEXT(SalesData[[#This Row],[Order Date]], "mmmm")</f>
        <v>December</v>
      </c>
      <c r="O2987" s="7">
        <f>IF(SalesData[Sales]=0,0,SalesData[Profit]/SalesData[Sales])</f>
        <v>7.1602938986380801E-2</v>
      </c>
      <c r="P2987" s="8">
        <f t="shared" si="46"/>
        <v>6.1094819159335288E-5</v>
      </c>
      <c r="Q2987" t="str">
        <f>IF(SalesData[[#This Row],[Discount]]&gt;0, "Yes", "No")</f>
        <v>Yes</v>
      </c>
      <c r="R2987" t="str">
        <f>TEXT(SalesData[[#This Row],[Order Date]],"mmm-yyyy")</f>
        <v>Dec-2023</v>
      </c>
      <c r="S2987">
        <f>YEAR(SalesData[[#This Row],[Order Date]])*100 + MONTH(SalesData[[#This Row],[Order Date]])</f>
        <v>202312</v>
      </c>
    </row>
    <row r="2988" spans="1:19" x14ac:dyDescent="0.3">
      <c r="A2988" t="s">
        <v>8435</v>
      </c>
      <c r="B2988" s="3">
        <v>45265</v>
      </c>
      <c r="C2988" t="s">
        <v>8436</v>
      </c>
      <c r="D2988" t="s">
        <v>13</v>
      </c>
      <c r="E2988" t="s">
        <v>14</v>
      </c>
      <c r="F2988" t="s">
        <v>44</v>
      </c>
      <c r="G2988">
        <v>9</v>
      </c>
      <c r="H2988" s="5">
        <v>965.78</v>
      </c>
      <c r="I2988" s="5">
        <v>0.11</v>
      </c>
      <c r="J2988" s="5">
        <v>7735.8978000000006</v>
      </c>
      <c r="K2988" s="5">
        <v>1082.352054975024</v>
      </c>
      <c r="L2988">
        <f>YEAR(SalesData[Order Date])</f>
        <v>2023</v>
      </c>
      <c r="M2988">
        <f>MONTH(SalesData[Order Date])</f>
        <v>12</v>
      </c>
      <c r="N2988" t="str">
        <f>TEXT(SalesData[[#This Row],[Order Date]], "mmmm")</f>
        <v>December</v>
      </c>
      <c r="O2988" s="7">
        <f>IF(SalesData[Sales]=0,0,SalesData[Profit]/SalesData[Sales])</f>
        <v>0.13991292064057825</v>
      </c>
      <c r="P2988" s="8">
        <f t="shared" si="46"/>
        <v>1.2655286113009403E-5</v>
      </c>
      <c r="Q2988" t="str">
        <f>IF(SalesData[[#This Row],[Discount]]&gt;0, "Yes", "No")</f>
        <v>Yes</v>
      </c>
      <c r="R2988" t="str">
        <f>TEXT(SalesData[[#This Row],[Order Date]],"mmm-yyyy")</f>
        <v>Dec-2023</v>
      </c>
      <c r="S2988">
        <f>YEAR(SalesData[[#This Row],[Order Date]])*100 + MONTH(SalesData[[#This Row],[Order Date]])</f>
        <v>202312</v>
      </c>
    </row>
    <row r="2989" spans="1:19" x14ac:dyDescent="0.3">
      <c r="A2989" t="s">
        <v>8439</v>
      </c>
      <c r="B2989" s="3">
        <v>45267</v>
      </c>
      <c r="C2989" t="s">
        <v>8440</v>
      </c>
      <c r="D2989" t="s">
        <v>30</v>
      </c>
      <c r="E2989" t="s">
        <v>26</v>
      </c>
      <c r="F2989" t="s">
        <v>39</v>
      </c>
      <c r="G2989">
        <v>5</v>
      </c>
      <c r="H2989" s="5">
        <v>190.7</v>
      </c>
      <c r="I2989" s="5">
        <v>0.1</v>
      </c>
      <c r="J2989" s="5">
        <v>858.15</v>
      </c>
      <c r="K2989" s="5">
        <v>245.4791820044525</v>
      </c>
      <c r="L2989">
        <f>YEAR(SalesData[Order Date])</f>
        <v>2023</v>
      </c>
      <c r="M2989">
        <f>MONTH(SalesData[Order Date])</f>
        <v>12</v>
      </c>
      <c r="N2989" t="str">
        <f>TEXT(SalesData[[#This Row],[Order Date]], "mmmm")</f>
        <v>December</v>
      </c>
      <c r="O2989" s="7">
        <f>IF(SalesData[Sales]=0,0,SalesData[Profit]/SalesData[Sales])</f>
        <v>0.28605626289629144</v>
      </c>
      <c r="P2989" s="8">
        <f t="shared" si="46"/>
        <v>1.0487676979549031E-4</v>
      </c>
      <c r="Q2989" t="str">
        <f>IF(SalesData[[#This Row],[Discount]]&gt;0, "Yes", "No")</f>
        <v>Yes</v>
      </c>
      <c r="R2989" t="str">
        <f>TEXT(SalesData[[#This Row],[Order Date]],"mmm-yyyy")</f>
        <v>Dec-2023</v>
      </c>
      <c r="S2989">
        <f>YEAR(SalesData[[#This Row],[Order Date]])*100 + MONTH(SalesData[[#This Row],[Order Date]])</f>
        <v>202312</v>
      </c>
    </row>
    <row r="2990" spans="1:19" x14ac:dyDescent="0.3">
      <c r="A2990" t="s">
        <v>8457</v>
      </c>
      <c r="B2990" s="3">
        <v>45288</v>
      </c>
      <c r="C2990" t="s">
        <v>8458</v>
      </c>
      <c r="D2990" t="s">
        <v>23</v>
      </c>
      <c r="E2990" t="s">
        <v>19</v>
      </c>
      <c r="F2990" t="s">
        <v>34</v>
      </c>
      <c r="G2990">
        <v>8</v>
      </c>
      <c r="H2990" s="5">
        <v>978.86</v>
      </c>
      <c r="I2990" s="5">
        <v>7.0000000000000007E-2</v>
      </c>
      <c r="J2990" s="5">
        <v>7282.7183999999997</v>
      </c>
      <c r="K2990" s="5">
        <v>510.34358206855518</v>
      </c>
      <c r="L2990">
        <f>YEAR(SalesData[Order Date])</f>
        <v>2023</v>
      </c>
      <c r="M2990">
        <f>MONTH(SalesData[Order Date])</f>
        <v>12</v>
      </c>
      <c r="N2990" t="str">
        <f>TEXT(SalesData[[#This Row],[Order Date]], "mmmm")</f>
        <v>December</v>
      </c>
      <c r="O2990" s="7">
        <f>IF(SalesData[Sales]=0,0,SalesData[Profit]/SalesData[Sales])</f>
        <v>7.0075973563464317E-2</v>
      </c>
      <c r="P2990" s="8">
        <f t="shared" si="46"/>
        <v>8.9389698220378813E-6</v>
      </c>
      <c r="Q2990" t="str">
        <f>IF(SalesData[[#This Row],[Discount]]&gt;0, "Yes", "No")</f>
        <v>Yes</v>
      </c>
      <c r="R2990" t="str">
        <f>TEXT(SalesData[[#This Row],[Order Date]],"mmm-yyyy")</f>
        <v>Dec-2023</v>
      </c>
      <c r="S2990">
        <f>YEAR(SalesData[[#This Row],[Order Date]])*100 + MONTH(SalesData[[#This Row],[Order Date]])</f>
        <v>202312</v>
      </c>
    </row>
    <row r="2991" spans="1:19" x14ac:dyDescent="0.3">
      <c r="A2991" t="s">
        <v>8612</v>
      </c>
      <c r="B2991" s="3">
        <v>45268</v>
      </c>
      <c r="C2991" t="s">
        <v>8613</v>
      </c>
      <c r="D2991" t="s">
        <v>30</v>
      </c>
      <c r="E2991" t="s">
        <v>19</v>
      </c>
      <c r="F2991" t="s">
        <v>15</v>
      </c>
      <c r="G2991">
        <v>5</v>
      </c>
      <c r="H2991" s="5">
        <v>234.49</v>
      </c>
      <c r="I2991" s="5">
        <v>0.17</v>
      </c>
      <c r="J2991" s="5">
        <v>973.13350000000003</v>
      </c>
      <c r="K2991" s="5">
        <v>145.59551332202241</v>
      </c>
      <c r="L2991">
        <f>YEAR(SalesData[Order Date])</f>
        <v>2023</v>
      </c>
      <c r="M2991">
        <f>MONTH(SalesData[Order Date])</f>
        <v>12</v>
      </c>
      <c r="N2991" t="str">
        <f>TEXT(SalesData[[#This Row],[Order Date]], "mmmm")</f>
        <v>December</v>
      </c>
      <c r="O2991" s="7">
        <f>IF(SalesData[Sales]=0,0,SalesData[Profit]/SalesData[Sales])</f>
        <v>0.14961514871497325</v>
      </c>
      <c r="P2991" s="8">
        <f t="shared" si="46"/>
        <v>1.4499552219710861E-4</v>
      </c>
      <c r="Q2991" t="str">
        <f>IF(SalesData[[#This Row],[Discount]]&gt;0, "Yes", "No")</f>
        <v>Yes</v>
      </c>
      <c r="R2991" t="str">
        <f>TEXT(SalesData[[#This Row],[Order Date]],"mmm-yyyy")</f>
        <v>Dec-2023</v>
      </c>
      <c r="S2991">
        <f>YEAR(SalesData[[#This Row],[Order Date]])*100 + MONTH(SalesData[[#This Row],[Order Date]])</f>
        <v>202312</v>
      </c>
    </row>
    <row r="2992" spans="1:19" x14ac:dyDescent="0.3">
      <c r="A2992" t="s">
        <v>8620</v>
      </c>
      <c r="B2992" s="3">
        <v>45281</v>
      </c>
      <c r="C2992" t="s">
        <v>8621</v>
      </c>
      <c r="D2992" t="s">
        <v>30</v>
      </c>
      <c r="E2992" t="s">
        <v>26</v>
      </c>
      <c r="F2992" t="s">
        <v>20</v>
      </c>
      <c r="G2992">
        <v>2</v>
      </c>
      <c r="H2992" s="5">
        <v>665.55</v>
      </c>
      <c r="I2992" s="5">
        <v>0.18</v>
      </c>
      <c r="J2992" s="5">
        <v>1091.502</v>
      </c>
      <c r="K2992" s="5">
        <v>174.03589742271339</v>
      </c>
      <c r="L2992">
        <f>YEAR(SalesData[Order Date])</f>
        <v>2023</v>
      </c>
      <c r="M2992">
        <f>MONTH(SalesData[Order Date])</f>
        <v>12</v>
      </c>
      <c r="N2992" t="str">
        <f>TEXT(SalesData[[#This Row],[Order Date]], "mmmm")</f>
        <v>December</v>
      </c>
      <c r="O2992" s="7">
        <f>IF(SalesData[Sales]=0,0,SalesData[Profit]/SalesData[Sales])</f>
        <v>0.1594462469356111</v>
      </c>
      <c r="P2992" s="8">
        <f t="shared" si="46"/>
        <v>1.3522650439486139E-4</v>
      </c>
      <c r="Q2992" t="str">
        <f>IF(SalesData[[#This Row],[Discount]]&gt;0, "Yes", "No")</f>
        <v>Yes</v>
      </c>
      <c r="R2992" t="str">
        <f>TEXT(SalesData[[#This Row],[Order Date]],"mmm-yyyy")</f>
        <v>Dec-2023</v>
      </c>
      <c r="S2992">
        <f>YEAR(SalesData[[#This Row],[Order Date]])*100 + MONTH(SalesData[[#This Row],[Order Date]])</f>
        <v>202312</v>
      </c>
    </row>
    <row r="2993" spans="1:19" x14ac:dyDescent="0.3">
      <c r="A2993" t="s">
        <v>8695</v>
      </c>
      <c r="B2993" s="3">
        <v>45262</v>
      </c>
      <c r="C2993" t="s">
        <v>8696</v>
      </c>
      <c r="D2993" t="s">
        <v>13</v>
      </c>
      <c r="E2993" t="s">
        <v>26</v>
      </c>
      <c r="F2993" t="s">
        <v>44</v>
      </c>
      <c r="G2993">
        <v>7</v>
      </c>
      <c r="H2993" s="5">
        <v>304.47000000000003</v>
      </c>
      <c r="I2993" s="5">
        <v>0.06</v>
      </c>
      <c r="J2993" s="5">
        <v>2003.4126000000001</v>
      </c>
      <c r="K2993" s="5">
        <v>349.34072169215392</v>
      </c>
      <c r="L2993">
        <f>YEAR(SalesData[Order Date])</f>
        <v>2023</v>
      </c>
      <c r="M2993">
        <f>MONTH(SalesData[Order Date])</f>
        <v>12</v>
      </c>
      <c r="N2993" t="str">
        <f>TEXT(SalesData[[#This Row],[Order Date]], "mmmm")</f>
        <v>December</v>
      </c>
      <c r="O2993" s="7">
        <f>IF(SalesData[Sales]=0,0,SalesData[Profit]/SalesData[Sales])</f>
        <v>0.17437282848882646</v>
      </c>
      <c r="P2993" s="8">
        <f t="shared" si="46"/>
        <v>2.8151964303309263E-5</v>
      </c>
      <c r="Q2993" t="str">
        <f>IF(SalesData[[#This Row],[Discount]]&gt;0, "Yes", "No")</f>
        <v>Yes</v>
      </c>
      <c r="R2993" t="str">
        <f>TEXT(SalesData[[#This Row],[Order Date]],"mmm-yyyy")</f>
        <v>Dec-2023</v>
      </c>
      <c r="S2993">
        <f>YEAR(SalesData[[#This Row],[Order Date]])*100 + MONTH(SalesData[[#This Row],[Order Date]])</f>
        <v>202312</v>
      </c>
    </row>
    <row r="2994" spans="1:19" x14ac:dyDescent="0.3">
      <c r="A2994" t="s">
        <v>8908</v>
      </c>
      <c r="B2994" s="3">
        <v>45277</v>
      </c>
      <c r="C2994" t="s">
        <v>8909</v>
      </c>
      <c r="D2994" t="s">
        <v>13</v>
      </c>
      <c r="E2994" t="s">
        <v>14</v>
      </c>
      <c r="F2994" t="s">
        <v>27</v>
      </c>
      <c r="G2994">
        <v>1</v>
      </c>
      <c r="H2994" s="5">
        <v>84.42</v>
      </c>
      <c r="I2994" s="5">
        <v>0.3</v>
      </c>
      <c r="J2994" s="5">
        <v>59.093999999999987</v>
      </c>
      <c r="K2994" s="5">
        <v>5.0060808126645062</v>
      </c>
      <c r="L2994">
        <f>YEAR(SalesData[Order Date])</f>
        <v>2023</v>
      </c>
      <c r="M2994">
        <f>MONTH(SalesData[Order Date])</f>
        <v>12</v>
      </c>
      <c r="N2994" t="str">
        <f>TEXT(SalesData[[#This Row],[Order Date]], "mmmm")</f>
        <v>December</v>
      </c>
      <c r="O2994" s="7">
        <f>IF(SalesData[Sales]=0,0,SalesData[Profit]/SalesData[Sales])</f>
        <v>8.4713859489364524E-2</v>
      </c>
      <c r="P2994" s="8">
        <f t="shared" si="46"/>
        <v>3.5536602700781805E-3</v>
      </c>
      <c r="Q2994" t="str">
        <f>IF(SalesData[[#This Row],[Discount]]&gt;0, "Yes", "No")</f>
        <v>Yes</v>
      </c>
      <c r="R2994" t="str">
        <f>TEXT(SalesData[[#This Row],[Order Date]],"mmm-yyyy")</f>
        <v>Dec-2023</v>
      </c>
      <c r="S2994">
        <f>YEAR(SalesData[[#This Row],[Order Date]])*100 + MONTH(SalesData[[#This Row],[Order Date]])</f>
        <v>202312</v>
      </c>
    </row>
    <row r="2995" spans="1:19" x14ac:dyDescent="0.3">
      <c r="A2995" t="s">
        <v>8944</v>
      </c>
      <c r="B2995" s="3">
        <v>45283</v>
      </c>
      <c r="C2995" t="s">
        <v>8945</v>
      </c>
      <c r="D2995" t="s">
        <v>30</v>
      </c>
      <c r="E2995" t="s">
        <v>14</v>
      </c>
      <c r="F2995" t="s">
        <v>20</v>
      </c>
      <c r="G2995">
        <v>8</v>
      </c>
      <c r="H2995" s="5">
        <v>261.37</v>
      </c>
      <c r="I2995" s="5">
        <v>0.05</v>
      </c>
      <c r="J2995" s="5">
        <v>1986.412</v>
      </c>
      <c r="K2995" s="5">
        <v>548.6893014487033</v>
      </c>
      <c r="L2995">
        <f>YEAR(SalesData[Order Date])</f>
        <v>2023</v>
      </c>
      <c r="M2995">
        <f>MONTH(SalesData[Order Date])</f>
        <v>12</v>
      </c>
      <c r="N2995" t="str">
        <f>TEXT(SalesData[[#This Row],[Order Date]], "mmmm")</f>
        <v>December</v>
      </c>
      <c r="O2995" s="7">
        <f>IF(SalesData[Sales]=0,0,SalesData[Profit]/SalesData[Sales])</f>
        <v>0.27622129822448882</v>
      </c>
      <c r="P2995" s="8">
        <f t="shared" si="46"/>
        <v>2.3912461261812756E-5</v>
      </c>
      <c r="Q2995" t="str">
        <f>IF(SalesData[[#This Row],[Discount]]&gt;0, "Yes", "No")</f>
        <v>Yes</v>
      </c>
      <c r="R2995" t="str">
        <f>TEXT(SalesData[[#This Row],[Order Date]],"mmm-yyyy")</f>
        <v>Dec-2023</v>
      </c>
      <c r="S2995">
        <f>YEAR(SalesData[[#This Row],[Order Date]])*100 + MONTH(SalesData[[#This Row],[Order Date]])</f>
        <v>202312</v>
      </c>
    </row>
    <row r="2996" spans="1:19" x14ac:dyDescent="0.3">
      <c r="A2996" t="s">
        <v>9043</v>
      </c>
      <c r="B2996" s="3">
        <v>45278</v>
      </c>
      <c r="C2996" t="s">
        <v>9044</v>
      </c>
      <c r="D2996" t="s">
        <v>13</v>
      </c>
      <c r="E2996" t="s">
        <v>14</v>
      </c>
      <c r="F2996" t="s">
        <v>53</v>
      </c>
      <c r="G2996">
        <v>3</v>
      </c>
      <c r="H2996" s="5">
        <v>140.53</v>
      </c>
      <c r="I2996" s="5">
        <v>0.09</v>
      </c>
      <c r="J2996" s="5">
        <v>383.64690000000002</v>
      </c>
      <c r="K2996" s="5">
        <v>89.504000168828412</v>
      </c>
      <c r="L2996">
        <f>YEAR(SalesData[Order Date])</f>
        <v>2023</v>
      </c>
      <c r="M2996">
        <f>MONTH(SalesData[Order Date])</f>
        <v>12</v>
      </c>
      <c r="N2996" t="str">
        <f>TEXT(SalesData[[#This Row],[Order Date]], "mmmm")</f>
        <v>December</v>
      </c>
      <c r="O2996" s="7">
        <f>IF(SalesData[Sales]=0,0,SalesData[Profit]/SalesData[Sales])</f>
        <v>0.23329785844438833</v>
      </c>
      <c r="P2996" s="8">
        <f t="shared" si="46"/>
        <v>2.1347754927773427E-4</v>
      </c>
      <c r="Q2996" t="str">
        <f>IF(SalesData[[#This Row],[Discount]]&gt;0, "Yes", "No")</f>
        <v>Yes</v>
      </c>
      <c r="R2996" t="str">
        <f>TEXT(SalesData[[#This Row],[Order Date]],"mmm-yyyy")</f>
        <v>Dec-2023</v>
      </c>
      <c r="S2996">
        <f>YEAR(SalesData[[#This Row],[Order Date]])*100 + MONTH(SalesData[[#This Row],[Order Date]])</f>
        <v>202312</v>
      </c>
    </row>
    <row r="2997" spans="1:19" x14ac:dyDescent="0.3">
      <c r="A2997" t="s">
        <v>9084</v>
      </c>
      <c r="B2997" s="3">
        <v>45282</v>
      </c>
      <c r="C2997" t="s">
        <v>9085</v>
      </c>
      <c r="D2997" t="s">
        <v>13</v>
      </c>
      <c r="E2997" t="s">
        <v>26</v>
      </c>
      <c r="F2997" t="s">
        <v>31</v>
      </c>
      <c r="G2997">
        <v>4</v>
      </c>
      <c r="H2997" s="5">
        <v>268.05</v>
      </c>
      <c r="I2997" s="5">
        <v>0.04</v>
      </c>
      <c r="J2997" s="5">
        <v>1029.3119999999999</v>
      </c>
      <c r="K2997" s="5">
        <v>184.20368560026839</v>
      </c>
      <c r="L2997">
        <f>YEAR(SalesData[Order Date])</f>
        <v>2023</v>
      </c>
      <c r="M2997">
        <f>MONTH(SalesData[Order Date])</f>
        <v>12</v>
      </c>
      <c r="N2997" t="str">
        <f>TEXT(SalesData[[#This Row],[Order Date]], "mmmm")</f>
        <v>December</v>
      </c>
      <c r="O2997" s="7">
        <f>IF(SalesData[Sales]=0,0,SalesData[Profit]/SalesData[Sales])</f>
        <v>0.17895806674775813</v>
      </c>
      <c r="P2997" s="8">
        <f t="shared" si="46"/>
        <v>3.7306472673008764E-5</v>
      </c>
      <c r="Q2997" t="str">
        <f>IF(SalesData[[#This Row],[Discount]]&gt;0, "Yes", "No")</f>
        <v>Yes</v>
      </c>
      <c r="R2997" t="str">
        <f>TEXT(SalesData[[#This Row],[Order Date]],"mmm-yyyy")</f>
        <v>Dec-2023</v>
      </c>
      <c r="S2997">
        <f>YEAR(SalesData[[#This Row],[Order Date]])*100 + MONTH(SalesData[[#This Row],[Order Date]])</f>
        <v>202312</v>
      </c>
    </row>
    <row r="2998" spans="1:19" x14ac:dyDescent="0.3">
      <c r="A2998" t="s">
        <v>9140</v>
      </c>
      <c r="B2998" s="3">
        <v>45287</v>
      </c>
      <c r="C2998" t="s">
        <v>9141</v>
      </c>
      <c r="D2998" t="s">
        <v>18</v>
      </c>
      <c r="E2998" t="s">
        <v>19</v>
      </c>
      <c r="F2998" t="s">
        <v>20</v>
      </c>
      <c r="G2998">
        <v>9</v>
      </c>
      <c r="H2998" s="5">
        <v>944.16</v>
      </c>
      <c r="I2998" s="5">
        <v>0.16</v>
      </c>
      <c r="J2998" s="5">
        <v>7137.8495999999996</v>
      </c>
      <c r="K2998" s="5">
        <v>1651.904055798828</v>
      </c>
      <c r="L2998">
        <f>YEAR(SalesData[Order Date])</f>
        <v>2023</v>
      </c>
      <c r="M2998">
        <f>MONTH(SalesData[Order Date])</f>
        <v>12</v>
      </c>
      <c r="N2998" t="str">
        <f>TEXT(SalesData[[#This Row],[Order Date]], "mmmm")</f>
        <v>December</v>
      </c>
      <c r="O2998" s="7">
        <f>IF(SalesData[Sales]=0,0,SalesData[Profit]/SalesData[Sales])</f>
        <v>0.23142881236932034</v>
      </c>
      <c r="P2998" s="8">
        <f t="shared" si="46"/>
        <v>1.8829200323862244E-5</v>
      </c>
      <c r="Q2998" t="str">
        <f>IF(SalesData[[#This Row],[Discount]]&gt;0, "Yes", "No")</f>
        <v>Yes</v>
      </c>
      <c r="R2998" t="str">
        <f>TEXT(SalesData[[#This Row],[Order Date]],"mmm-yyyy")</f>
        <v>Dec-2023</v>
      </c>
      <c r="S2998">
        <f>YEAR(SalesData[[#This Row],[Order Date]])*100 + MONTH(SalesData[[#This Row],[Order Date]])</f>
        <v>202312</v>
      </c>
    </row>
    <row r="2999" spans="1:19" x14ac:dyDescent="0.3">
      <c r="A2999" t="s">
        <v>9172</v>
      </c>
      <c r="B2999" s="3">
        <v>45282</v>
      </c>
      <c r="C2999" t="s">
        <v>9173</v>
      </c>
      <c r="D2999" t="s">
        <v>18</v>
      </c>
      <c r="E2999" t="s">
        <v>14</v>
      </c>
      <c r="F2999" t="s">
        <v>15</v>
      </c>
      <c r="G2999">
        <v>8</v>
      </c>
      <c r="H2999" s="5">
        <v>509.59</v>
      </c>
      <c r="I2999" s="5">
        <v>0.25</v>
      </c>
      <c r="J2999" s="5">
        <v>3057.54</v>
      </c>
      <c r="K2999" s="5">
        <v>441.59529747774661</v>
      </c>
      <c r="L2999">
        <f>YEAR(SalesData[Order Date])</f>
        <v>2023</v>
      </c>
      <c r="M2999">
        <f>MONTH(SalesData[Order Date])</f>
        <v>12</v>
      </c>
      <c r="N2999" t="str">
        <f>TEXT(SalesData[[#This Row],[Order Date]], "mmmm")</f>
        <v>December</v>
      </c>
      <c r="O2999" s="7">
        <f>IF(SalesData[Sales]=0,0,SalesData[Profit]/SalesData[Sales])</f>
        <v>0.1444282977418927</v>
      </c>
      <c r="P2999" s="8">
        <f t="shared" si="46"/>
        <v>6.1323809336917914E-5</v>
      </c>
      <c r="Q2999" t="str">
        <f>IF(SalesData[[#This Row],[Discount]]&gt;0, "Yes", "No")</f>
        <v>Yes</v>
      </c>
      <c r="R2999" t="str">
        <f>TEXT(SalesData[[#This Row],[Order Date]],"mmm-yyyy")</f>
        <v>Dec-2023</v>
      </c>
      <c r="S2999">
        <f>YEAR(SalesData[[#This Row],[Order Date]])*100 + MONTH(SalesData[[#This Row],[Order Date]])</f>
        <v>202312</v>
      </c>
    </row>
    <row r="3000" spans="1:19" x14ac:dyDescent="0.3">
      <c r="A3000" t="s">
        <v>9178</v>
      </c>
      <c r="B3000" s="3">
        <v>45273</v>
      </c>
      <c r="C3000" t="s">
        <v>9179</v>
      </c>
      <c r="D3000" t="s">
        <v>13</v>
      </c>
      <c r="E3000" t="s">
        <v>19</v>
      </c>
      <c r="F3000" t="s">
        <v>62</v>
      </c>
      <c r="G3000">
        <v>1</v>
      </c>
      <c r="H3000" s="5">
        <v>824.31</v>
      </c>
      <c r="I3000" s="5">
        <v>0.06</v>
      </c>
      <c r="J3000" s="5">
        <v>774.8513999999999</v>
      </c>
      <c r="K3000" s="5">
        <v>93.290567363360026</v>
      </c>
      <c r="L3000">
        <f>YEAR(SalesData[Order Date])</f>
        <v>2023</v>
      </c>
      <c r="M3000">
        <f>MONTH(SalesData[Order Date])</f>
        <v>12</v>
      </c>
      <c r="N3000" t="str">
        <f>TEXT(SalesData[[#This Row],[Order Date]], "mmmm")</f>
        <v>December</v>
      </c>
      <c r="O3000" s="7">
        <f>IF(SalesData[Sales]=0,0,SalesData[Profit]/SalesData[Sales])</f>
        <v>0.12039801097779528</v>
      </c>
      <c r="P3000" s="8">
        <f t="shared" si="46"/>
        <v>7.2788150089165483E-5</v>
      </c>
      <c r="Q3000" t="str">
        <f>IF(SalesData[[#This Row],[Discount]]&gt;0, "Yes", "No")</f>
        <v>Yes</v>
      </c>
      <c r="R3000" t="str">
        <f>TEXT(SalesData[[#This Row],[Order Date]],"mmm-yyyy")</f>
        <v>Dec-2023</v>
      </c>
      <c r="S3000">
        <f>YEAR(SalesData[[#This Row],[Order Date]])*100 + MONTH(SalesData[[#This Row],[Order Date]])</f>
        <v>202312</v>
      </c>
    </row>
    <row r="3001" spans="1:19" x14ac:dyDescent="0.3">
      <c r="A3001" t="s">
        <v>9261</v>
      </c>
      <c r="B3001" s="3">
        <v>45281</v>
      </c>
      <c r="C3001" t="s">
        <v>9262</v>
      </c>
      <c r="D3001" t="s">
        <v>23</v>
      </c>
      <c r="E3001" t="s">
        <v>19</v>
      </c>
      <c r="F3001" t="s">
        <v>53</v>
      </c>
      <c r="G3001">
        <v>3</v>
      </c>
      <c r="H3001" s="5">
        <v>719.83</v>
      </c>
      <c r="I3001" s="5">
        <v>0.25</v>
      </c>
      <c r="J3001" s="5">
        <v>1619.6175000000001</v>
      </c>
      <c r="K3001" s="5">
        <v>335.13548402001771</v>
      </c>
      <c r="L3001">
        <f>YEAR(SalesData[Order Date])</f>
        <v>2023</v>
      </c>
      <c r="M3001">
        <f>MONTH(SalesData[Order Date])</f>
        <v>12</v>
      </c>
      <c r="N3001" t="str">
        <f>TEXT(SalesData[[#This Row],[Order Date]], "mmmm")</f>
        <v>December</v>
      </c>
      <c r="O3001" s="7">
        <f>IF(SalesData[Sales]=0,0,SalesData[Profit]/SalesData[Sales])</f>
        <v>0.20692261229581535</v>
      </c>
      <c r="P3001" s="8">
        <f t="shared" si="46"/>
        <v>1.1576807486952937E-4</v>
      </c>
      <c r="Q3001" t="str">
        <f>IF(SalesData[[#This Row],[Discount]]&gt;0, "Yes", "No")</f>
        <v>Yes</v>
      </c>
      <c r="R3001" t="str">
        <f>TEXT(SalesData[[#This Row],[Order Date]],"mmm-yyyy")</f>
        <v>Dec-2023</v>
      </c>
      <c r="S3001">
        <f>YEAR(SalesData[[#This Row],[Order Date]])*100 + MONTH(SalesData[[#This Row],[Order Date]])</f>
        <v>202312</v>
      </c>
    </row>
    <row r="3002" spans="1:19" x14ac:dyDescent="0.3">
      <c r="A3002" t="s">
        <v>9319</v>
      </c>
      <c r="B3002" s="3">
        <v>45283</v>
      </c>
      <c r="C3002" t="s">
        <v>9320</v>
      </c>
      <c r="D3002" t="s">
        <v>23</v>
      </c>
      <c r="E3002" t="s">
        <v>26</v>
      </c>
      <c r="F3002" t="s">
        <v>27</v>
      </c>
      <c r="G3002">
        <v>4</v>
      </c>
      <c r="H3002" s="5">
        <v>232.57</v>
      </c>
      <c r="I3002" s="5">
        <v>0.08</v>
      </c>
      <c r="J3002" s="5">
        <v>855.85760000000005</v>
      </c>
      <c r="K3002" s="5">
        <v>208.622196385385</v>
      </c>
      <c r="L3002">
        <f>YEAR(SalesData[Order Date])</f>
        <v>2023</v>
      </c>
      <c r="M3002">
        <f>MONTH(SalesData[Order Date])</f>
        <v>12</v>
      </c>
      <c r="N3002" t="str">
        <f>TEXT(SalesData[[#This Row],[Order Date]], "mmmm")</f>
        <v>December</v>
      </c>
      <c r="O3002" s="7">
        <f>IF(SalesData[Sales]=0,0,SalesData[Profit]/SalesData[Sales])</f>
        <v>0.2437580695496365</v>
      </c>
      <c r="P3002" s="8">
        <f t="shared" si="46"/>
        <v>8.59956142236746E-5</v>
      </c>
      <c r="Q3002" t="str">
        <f>IF(SalesData[[#This Row],[Discount]]&gt;0, "Yes", "No")</f>
        <v>Yes</v>
      </c>
      <c r="R3002" t="str">
        <f>TEXT(SalesData[[#This Row],[Order Date]],"mmm-yyyy")</f>
        <v>Dec-2023</v>
      </c>
      <c r="S3002">
        <f>YEAR(SalesData[[#This Row],[Order Date]])*100 + MONTH(SalesData[[#This Row],[Order Date]])</f>
        <v>202312</v>
      </c>
    </row>
    <row r="3003" spans="1:19" x14ac:dyDescent="0.3">
      <c r="A3003" t="s">
        <v>9371</v>
      </c>
      <c r="B3003" s="3">
        <v>45265</v>
      </c>
      <c r="C3003" t="s">
        <v>9372</v>
      </c>
      <c r="D3003" t="s">
        <v>13</v>
      </c>
      <c r="E3003" t="s">
        <v>26</v>
      </c>
      <c r="F3003" t="s">
        <v>31</v>
      </c>
      <c r="G3003">
        <v>6</v>
      </c>
      <c r="H3003" s="5">
        <v>741.72</v>
      </c>
      <c r="I3003" s="5">
        <v>0.04</v>
      </c>
      <c r="J3003" s="5">
        <v>4272.3071999999993</v>
      </c>
      <c r="K3003" s="5">
        <v>608.08957678269041</v>
      </c>
      <c r="L3003">
        <f>YEAR(SalesData[Order Date])</f>
        <v>2023</v>
      </c>
      <c r="M3003">
        <f>MONTH(SalesData[Order Date])</f>
        <v>12</v>
      </c>
      <c r="N3003" t="str">
        <f>TEXT(SalesData[[#This Row],[Order Date]], "mmmm")</f>
        <v>December</v>
      </c>
      <c r="O3003" s="7">
        <f>IF(SalesData[Sales]=0,0,SalesData[Profit]/SalesData[Sales])</f>
        <v>0.14233283055644746</v>
      </c>
      <c r="P3003" s="8">
        <f t="shared" si="46"/>
        <v>8.9881177083895096E-6</v>
      </c>
      <c r="Q3003" t="str">
        <f>IF(SalesData[[#This Row],[Discount]]&gt;0, "Yes", "No")</f>
        <v>Yes</v>
      </c>
      <c r="R3003" t="str">
        <f>TEXT(SalesData[[#This Row],[Order Date]],"mmm-yyyy")</f>
        <v>Dec-2023</v>
      </c>
      <c r="S3003">
        <f>YEAR(SalesData[[#This Row],[Order Date]])*100 + MONTH(SalesData[[#This Row],[Order Date]])</f>
        <v>202312</v>
      </c>
    </row>
    <row r="3004" spans="1:19" x14ac:dyDescent="0.3">
      <c r="A3004" t="s">
        <v>9396</v>
      </c>
      <c r="B3004" s="3">
        <v>45285</v>
      </c>
      <c r="C3004" t="s">
        <v>9397</v>
      </c>
      <c r="D3004" t="s">
        <v>13</v>
      </c>
      <c r="E3004" t="s">
        <v>26</v>
      </c>
      <c r="F3004" t="s">
        <v>91</v>
      </c>
      <c r="G3004">
        <v>4</v>
      </c>
      <c r="H3004" s="5">
        <v>698.66</v>
      </c>
      <c r="I3004" s="5">
        <v>0.15</v>
      </c>
      <c r="J3004" s="5">
        <v>2375.444</v>
      </c>
      <c r="K3004" s="5">
        <v>652.40648730454654</v>
      </c>
      <c r="L3004">
        <f>YEAR(SalesData[Order Date])</f>
        <v>2023</v>
      </c>
      <c r="M3004">
        <f>MONTH(SalesData[Order Date])</f>
        <v>12</v>
      </c>
      <c r="N3004" t="str">
        <f>TEXT(SalesData[[#This Row],[Order Date]], "mmmm")</f>
        <v>December</v>
      </c>
      <c r="O3004" s="7">
        <f>IF(SalesData[Sales]=0,0,SalesData[Profit]/SalesData[Sales])</f>
        <v>0.27464612396863347</v>
      </c>
      <c r="P3004" s="8">
        <f t="shared" si="46"/>
        <v>5.367417628030802E-5</v>
      </c>
      <c r="Q3004" t="str">
        <f>IF(SalesData[[#This Row],[Discount]]&gt;0, "Yes", "No")</f>
        <v>Yes</v>
      </c>
      <c r="R3004" t="str">
        <f>TEXT(SalesData[[#This Row],[Order Date]],"mmm-yyyy")</f>
        <v>Dec-2023</v>
      </c>
      <c r="S3004">
        <f>YEAR(SalesData[[#This Row],[Order Date]])*100 + MONTH(SalesData[[#This Row],[Order Date]])</f>
        <v>202312</v>
      </c>
    </row>
    <row r="3005" spans="1:19" x14ac:dyDescent="0.3">
      <c r="A3005" t="s">
        <v>9418</v>
      </c>
      <c r="B3005" s="3">
        <v>45278</v>
      </c>
      <c r="C3005" t="s">
        <v>9419</v>
      </c>
      <c r="D3005" t="s">
        <v>18</v>
      </c>
      <c r="E3005" t="s">
        <v>26</v>
      </c>
      <c r="F3005" t="s">
        <v>39</v>
      </c>
      <c r="G3005">
        <v>3</v>
      </c>
      <c r="H3005" s="5">
        <v>860.88</v>
      </c>
      <c r="I3005" s="5">
        <v>0.05</v>
      </c>
      <c r="J3005" s="5">
        <v>2453.5079999999998</v>
      </c>
      <c r="K3005" s="5">
        <v>372.29160871065721</v>
      </c>
      <c r="L3005">
        <f>YEAR(SalesData[Order Date])</f>
        <v>2023</v>
      </c>
      <c r="M3005">
        <f>MONTH(SalesData[Order Date])</f>
        <v>12</v>
      </c>
      <c r="N3005" t="str">
        <f>TEXT(SalesData[[#This Row],[Order Date]], "mmmm")</f>
        <v>December</v>
      </c>
      <c r="O3005" s="7">
        <f>IF(SalesData[Sales]=0,0,SalesData[Profit]/SalesData[Sales])</f>
        <v>0.15173849390776686</v>
      </c>
      <c r="P3005" s="8">
        <f t="shared" si="46"/>
        <v>1.9360034693182173E-5</v>
      </c>
      <c r="Q3005" t="str">
        <f>IF(SalesData[[#This Row],[Discount]]&gt;0, "Yes", "No")</f>
        <v>Yes</v>
      </c>
      <c r="R3005" t="str">
        <f>TEXT(SalesData[[#This Row],[Order Date]],"mmm-yyyy")</f>
        <v>Dec-2023</v>
      </c>
      <c r="S3005">
        <f>YEAR(SalesData[[#This Row],[Order Date]])*100 + MONTH(SalesData[[#This Row],[Order Date]])</f>
        <v>202312</v>
      </c>
    </row>
    <row r="3006" spans="1:19" x14ac:dyDescent="0.3">
      <c r="A3006" t="s">
        <v>9475</v>
      </c>
      <c r="B3006" s="3">
        <v>45281</v>
      </c>
      <c r="C3006" t="s">
        <v>9476</v>
      </c>
      <c r="D3006" t="s">
        <v>18</v>
      </c>
      <c r="E3006" t="s">
        <v>26</v>
      </c>
      <c r="F3006" t="s">
        <v>34</v>
      </c>
      <c r="G3006">
        <v>1</v>
      </c>
      <c r="H3006" s="5">
        <v>661.21</v>
      </c>
      <c r="I3006" s="5">
        <v>0.12</v>
      </c>
      <c r="J3006" s="5">
        <v>581.86480000000006</v>
      </c>
      <c r="K3006" s="5">
        <v>155.68529546035671</v>
      </c>
      <c r="L3006">
        <f>YEAR(SalesData[Order Date])</f>
        <v>2023</v>
      </c>
      <c r="M3006">
        <f>MONTH(SalesData[Order Date])</f>
        <v>12</v>
      </c>
      <c r="N3006" t="str">
        <f>TEXT(SalesData[[#This Row],[Order Date]], "mmmm")</f>
        <v>December</v>
      </c>
      <c r="O3006" s="7">
        <f>IF(SalesData[Sales]=0,0,SalesData[Profit]/SalesData[Sales])</f>
        <v>0.26756266311410604</v>
      </c>
      <c r="P3006" s="8">
        <f t="shared" si="46"/>
        <v>1.8148545847763945E-4</v>
      </c>
      <c r="Q3006" t="str">
        <f>IF(SalesData[[#This Row],[Discount]]&gt;0, "Yes", "No")</f>
        <v>Yes</v>
      </c>
      <c r="R3006" t="str">
        <f>TEXT(SalesData[[#This Row],[Order Date]],"mmm-yyyy")</f>
        <v>Dec-2023</v>
      </c>
      <c r="S3006">
        <f>YEAR(SalesData[[#This Row],[Order Date]])*100 + MONTH(SalesData[[#This Row],[Order Date]])</f>
        <v>202312</v>
      </c>
    </row>
    <row r="3007" spans="1:19" x14ac:dyDescent="0.3">
      <c r="A3007" t="s">
        <v>9653</v>
      </c>
      <c r="B3007" s="3">
        <v>45262</v>
      </c>
      <c r="C3007" t="s">
        <v>9654</v>
      </c>
      <c r="D3007" t="s">
        <v>30</v>
      </c>
      <c r="E3007" t="s">
        <v>19</v>
      </c>
      <c r="F3007" t="s">
        <v>15</v>
      </c>
      <c r="G3007">
        <v>5</v>
      </c>
      <c r="H3007" s="5">
        <v>122.4</v>
      </c>
      <c r="I3007" s="5">
        <v>0.26</v>
      </c>
      <c r="J3007" s="5">
        <v>452.88</v>
      </c>
      <c r="K3007" s="5">
        <v>90.282472587399468</v>
      </c>
      <c r="L3007">
        <f>YEAR(SalesData[Order Date])</f>
        <v>2023</v>
      </c>
      <c r="M3007">
        <f>MONTH(SalesData[Order Date])</f>
        <v>12</v>
      </c>
      <c r="N3007" t="str">
        <f>TEXT(SalesData[[#This Row],[Order Date]], "mmmm")</f>
        <v>December</v>
      </c>
      <c r="O3007" s="7">
        <f>IF(SalesData[Sales]=0,0,SalesData[Profit]/SalesData[Sales])</f>
        <v>0.19935186492536536</v>
      </c>
      <c r="P3007" s="8">
        <f t="shared" si="46"/>
        <v>4.2483660130718958E-4</v>
      </c>
      <c r="Q3007" t="str">
        <f>IF(SalesData[[#This Row],[Discount]]&gt;0, "Yes", "No")</f>
        <v>Yes</v>
      </c>
      <c r="R3007" t="str">
        <f>TEXT(SalesData[[#This Row],[Order Date]],"mmm-yyyy")</f>
        <v>Dec-2023</v>
      </c>
      <c r="S3007">
        <f>YEAR(SalesData[[#This Row],[Order Date]])*100 + MONTH(SalesData[[#This Row],[Order Date]])</f>
        <v>202312</v>
      </c>
    </row>
    <row r="3008" spans="1:19" x14ac:dyDescent="0.3">
      <c r="A3008" t="s">
        <v>9692</v>
      </c>
      <c r="B3008" s="3">
        <v>45268</v>
      </c>
      <c r="C3008" t="s">
        <v>9693</v>
      </c>
      <c r="D3008" t="s">
        <v>13</v>
      </c>
      <c r="E3008" t="s">
        <v>14</v>
      </c>
      <c r="F3008" t="s">
        <v>20</v>
      </c>
      <c r="G3008">
        <v>5</v>
      </c>
      <c r="H3008" s="5">
        <v>795.37</v>
      </c>
      <c r="I3008" s="5">
        <v>0.14000000000000001</v>
      </c>
      <c r="J3008" s="5">
        <v>3420.0909999999999</v>
      </c>
      <c r="K3008" s="5">
        <v>753.6020133761939</v>
      </c>
      <c r="L3008">
        <f>YEAR(SalesData[Order Date])</f>
        <v>2023</v>
      </c>
      <c r="M3008">
        <f>MONTH(SalesData[Order Date])</f>
        <v>12</v>
      </c>
      <c r="N3008" t="str">
        <f>TEXT(SalesData[[#This Row],[Order Date]], "mmmm")</f>
        <v>December</v>
      </c>
      <c r="O3008" s="7">
        <f>IF(SalesData[Sales]=0,0,SalesData[Profit]/SalesData[Sales])</f>
        <v>0.2203456029024356</v>
      </c>
      <c r="P3008" s="8">
        <f t="shared" si="46"/>
        <v>3.5203741654827316E-5</v>
      </c>
      <c r="Q3008" t="str">
        <f>IF(SalesData[[#This Row],[Discount]]&gt;0, "Yes", "No")</f>
        <v>Yes</v>
      </c>
      <c r="R3008" t="str">
        <f>TEXT(SalesData[[#This Row],[Order Date]],"mmm-yyyy")</f>
        <v>Dec-2023</v>
      </c>
      <c r="S3008">
        <f>YEAR(SalesData[[#This Row],[Order Date]])*100 + MONTH(SalesData[[#This Row],[Order Date]])</f>
        <v>202312</v>
      </c>
    </row>
    <row r="3009" spans="1:19" x14ac:dyDescent="0.3">
      <c r="A3009" t="s">
        <v>9760</v>
      </c>
      <c r="B3009" s="3">
        <v>45286</v>
      </c>
      <c r="C3009" t="s">
        <v>8228</v>
      </c>
      <c r="D3009" t="s">
        <v>13</v>
      </c>
      <c r="E3009" t="s">
        <v>19</v>
      </c>
      <c r="F3009" t="s">
        <v>62</v>
      </c>
      <c r="G3009">
        <v>6</v>
      </c>
      <c r="H3009" s="5">
        <v>296.45</v>
      </c>
      <c r="I3009" s="5">
        <v>0.09</v>
      </c>
      <c r="J3009" s="5">
        <v>1618.617</v>
      </c>
      <c r="K3009" s="5">
        <v>108.73234649796299</v>
      </c>
      <c r="L3009">
        <f>YEAR(SalesData[Order Date])</f>
        <v>2023</v>
      </c>
      <c r="M3009">
        <f>MONTH(SalesData[Order Date])</f>
        <v>12</v>
      </c>
      <c r="N3009" t="str">
        <f>TEXT(SalesData[[#This Row],[Order Date]], "mmmm")</f>
        <v>December</v>
      </c>
      <c r="O3009" s="7">
        <f>IF(SalesData[Sales]=0,0,SalesData[Profit]/SalesData[Sales])</f>
        <v>6.7176080875193445E-2</v>
      </c>
      <c r="P3009" s="8">
        <f t="shared" si="46"/>
        <v>5.05987518974532E-5</v>
      </c>
      <c r="Q3009" t="str">
        <f>IF(SalesData[[#This Row],[Discount]]&gt;0, "Yes", "No")</f>
        <v>Yes</v>
      </c>
      <c r="R3009" t="str">
        <f>TEXT(SalesData[[#This Row],[Order Date]],"mmm-yyyy")</f>
        <v>Dec-2023</v>
      </c>
      <c r="S3009">
        <f>YEAR(SalesData[[#This Row],[Order Date]])*100 + MONTH(SalesData[[#This Row],[Order Date]])</f>
        <v>202312</v>
      </c>
    </row>
    <row r="3010" spans="1:19" x14ac:dyDescent="0.3">
      <c r="A3010" t="s">
        <v>9865</v>
      </c>
      <c r="B3010" s="3">
        <v>45288</v>
      </c>
      <c r="C3010" t="s">
        <v>9866</v>
      </c>
      <c r="D3010" t="s">
        <v>13</v>
      </c>
      <c r="E3010" t="s">
        <v>14</v>
      </c>
      <c r="F3010" t="s">
        <v>91</v>
      </c>
      <c r="G3010">
        <v>2</v>
      </c>
      <c r="H3010" s="5">
        <v>508.54</v>
      </c>
      <c r="I3010" s="5">
        <v>0.09</v>
      </c>
      <c r="J3010" s="5">
        <v>925.54280000000006</v>
      </c>
      <c r="K3010" s="5">
        <v>67.590905047698257</v>
      </c>
      <c r="L3010">
        <f>YEAR(SalesData[Order Date])</f>
        <v>2023</v>
      </c>
      <c r="M3010">
        <f>MONTH(SalesData[Order Date])</f>
        <v>12</v>
      </c>
      <c r="N3010" t="str">
        <f>TEXT(SalesData[[#This Row],[Order Date]], "mmmm")</f>
        <v>December</v>
      </c>
      <c r="O3010" s="7">
        <f>IF(SalesData[Sales]=0,0,SalesData[Profit]/SalesData[Sales])</f>
        <v>7.3028394848620989E-2</v>
      </c>
      <c r="P3010" s="8">
        <f t="shared" ref="P3010:P3073" si="47">IF(H:H*G:G=0, 0, (I:I/(H:H*G:G)))</f>
        <v>8.8488614464938834E-5</v>
      </c>
      <c r="Q3010" t="str">
        <f>IF(SalesData[[#This Row],[Discount]]&gt;0, "Yes", "No")</f>
        <v>Yes</v>
      </c>
      <c r="R3010" t="str">
        <f>TEXT(SalesData[[#This Row],[Order Date]],"mmm-yyyy")</f>
        <v>Dec-2023</v>
      </c>
      <c r="S3010">
        <f>YEAR(SalesData[[#This Row],[Order Date]])*100 + MONTH(SalesData[[#This Row],[Order Date]])</f>
        <v>202312</v>
      </c>
    </row>
    <row r="3011" spans="1:19" x14ac:dyDescent="0.3">
      <c r="A3011" t="s">
        <v>9876</v>
      </c>
      <c r="B3011" s="3">
        <v>45287</v>
      </c>
      <c r="C3011" t="s">
        <v>9877</v>
      </c>
      <c r="D3011" t="s">
        <v>18</v>
      </c>
      <c r="E3011" t="s">
        <v>19</v>
      </c>
      <c r="F3011" t="s">
        <v>53</v>
      </c>
      <c r="G3011">
        <v>5</v>
      </c>
      <c r="H3011" s="5">
        <v>175.82</v>
      </c>
      <c r="I3011" s="5">
        <v>0.06</v>
      </c>
      <c r="J3011" s="5">
        <v>826.35399999999981</v>
      </c>
      <c r="K3011" s="5">
        <v>210.3945593629694</v>
      </c>
      <c r="L3011">
        <f>YEAR(SalesData[Order Date])</f>
        <v>2023</v>
      </c>
      <c r="M3011">
        <f>MONTH(SalesData[Order Date])</f>
        <v>12</v>
      </c>
      <c r="N3011" t="str">
        <f>TEXT(SalesData[[#This Row],[Order Date]], "mmmm")</f>
        <v>December</v>
      </c>
      <c r="O3011" s="7">
        <f>IF(SalesData[Sales]=0,0,SalesData[Profit]/SalesData[Sales])</f>
        <v>0.25460584611797055</v>
      </c>
      <c r="P3011" s="8">
        <f t="shared" si="47"/>
        <v>6.8251620975998183E-5</v>
      </c>
      <c r="Q3011" t="str">
        <f>IF(SalesData[[#This Row],[Discount]]&gt;0, "Yes", "No")</f>
        <v>Yes</v>
      </c>
      <c r="R3011" t="str">
        <f>TEXT(SalesData[[#This Row],[Order Date]],"mmm-yyyy")</f>
        <v>Dec-2023</v>
      </c>
      <c r="S3011">
        <f>YEAR(SalesData[[#This Row],[Order Date]])*100 + MONTH(SalesData[[#This Row],[Order Date]])</f>
        <v>202312</v>
      </c>
    </row>
    <row r="3012" spans="1:19" x14ac:dyDescent="0.3">
      <c r="A3012" t="s">
        <v>9887</v>
      </c>
      <c r="B3012" s="3">
        <v>45288</v>
      </c>
      <c r="C3012" t="s">
        <v>9888</v>
      </c>
      <c r="D3012" t="s">
        <v>23</v>
      </c>
      <c r="E3012" t="s">
        <v>14</v>
      </c>
      <c r="F3012" t="s">
        <v>39</v>
      </c>
      <c r="G3012">
        <v>9</v>
      </c>
      <c r="H3012" s="5">
        <v>82.79</v>
      </c>
      <c r="I3012" s="5">
        <v>0.12</v>
      </c>
      <c r="J3012" s="5">
        <v>655.69680000000005</v>
      </c>
      <c r="K3012" s="5">
        <v>82.864392437573201</v>
      </c>
      <c r="L3012">
        <f>YEAR(SalesData[Order Date])</f>
        <v>2023</v>
      </c>
      <c r="M3012">
        <f>MONTH(SalesData[Order Date])</f>
        <v>12</v>
      </c>
      <c r="N3012" t="str">
        <f>TEXT(SalesData[[#This Row],[Order Date]], "mmmm")</f>
        <v>December</v>
      </c>
      <c r="O3012" s="7">
        <f>IF(SalesData[Sales]=0,0,SalesData[Profit]/SalesData[Sales])</f>
        <v>0.12637608180728227</v>
      </c>
      <c r="P3012" s="8">
        <f t="shared" si="47"/>
        <v>1.6105004630188831E-4</v>
      </c>
      <c r="Q3012" t="str">
        <f>IF(SalesData[[#This Row],[Discount]]&gt;0, "Yes", "No")</f>
        <v>Yes</v>
      </c>
      <c r="R3012" t="str">
        <f>TEXT(SalesData[[#This Row],[Order Date]],"mmm-yyyy")</f>
        <v>Dec-2023</v>
      </c>
      <c r="S3012">
        <f>YEAR(SalesData[[#This Row],[Order Date]])*100 + MONTH(SalesData[[#This Row],[Order Date]])</f>
        <v>202312</v>
      </c>
    </row>
    <row r="3013" spans="1:19" x14ac:dyDescent="0.3">
      <c r="A3013" t="s">
        <v>9991</v>
      </c>
      <c r="B3013" s="3">
        <v>45283</v>
      </c>
      <c r="C3013" t="s">
        <v>9992</v>
      </c>
      <c r="D3013" t="s">
        <v>13</v>
      </c>
      <c r="E3013" t="s">
        <v>14</v>
      </c>
      <c r="F3013" t="s">
        <v>15</v>
      </c>
      <c r="G3013">
        <v>1</v>
      </c>
      <c r="H3013" s="5">
        <v>791.69</v>
      </c>
      <c r="I3013" s="5">
        <v>0.13</v>
      </c>
      <c r="J3013" s="5">
        <v>688.77030000000002</v>
      </c>
      <c r="K3013" s="5">
        <v>65.418505994907292</v>
      </c>
      <c r="L3013">
        <f>YEAR(SalesData[Order Date])</f>
        <v>2023</v>
      </c>
      <c r="M3013">
        <f>MONTH(SalesData[Order Date])</f>
        <v>12</v>
      </c>
      <c r="N3013" t="str">
        <f>TEXT(SalesData[[#This Row],[Order Date]], "mmmm")</f>
        <v>December</v>
      </c>
      <c r="O3013" s="7">
        <f>IF(SalesData[Sales]=0,0,SalesData[Profit]/SalesData[Sales])</f>
        <v>9.4978697535168535E-2</v>
      </c>
      <c r="P3013" s="8">
        <f t="shared" si="47"/>
        <v>1.6420568656923796E-4</v>
      </c>
      <c r="Q3013" t="str">
        <f>IF(SalesData[[#This Row],[Discount]]&gt;0, "Yes", "No")</f>
        <v>Yes</v>
      </c>
      <c r="R3013" t="str">
        <f>TEXT(SalesData[[#This Row],[Order Date]],"mmm-yyyy")</f>
        <v>Dec-2023</v>
      </c>
      <c r="S3013">
        <f>YEAR(SalesData[[#This Row],[Order Date]])*100 + MONTH(SalesData[[#This Row],[Order Date]])</f>
        <v>202312</v>
      </c>
    </row>
    <row r="3014" spans="1:19" x14ac:dyDescent="0.3">
      <c r="A3014" t="s">
        <v>10032</v>
      </c>
      <c r="B3014" s="3">
        <v>45265</v>
      </c>
      <c r="C3014" t="s">
        <v>10033</v>
      </c>
      <c r="D3014" t="s">
        <v>18</v>
      </c>
      <c r="E3014" t="s">
        <v>26</v>
      </c>
      <c r="F3014" t="s">
        <v>39</v>
      </c>
      <c r="G3014">
        <v>3</v>
      </c>
      <c r="H3014" s="5">
        <v>882.65</v>
      </c>
      <c r="I3014" s="5">
        <v>0.24</v>
      </c>
      <c r="J3014" s="5">
        <v>2012.442</v>
      </c>
      <c r="K3014" s="5">
        <v>271.13348931984137</v>
      </c>
      <c r="L3014">
        <f>YEAR(SalesData[Order Date])</f>
        <v>2023</v>
      </c>
      <c r="M3014">
        <f>MONTH(SalesData[Order Date])</f>
        <v>12</v>
      </c>
      <c r="N3014" t="str">
        <f>TEXT(SalesData[[#This Row],[Order Date]], "mmmm")</f>
        <v>December</v>
      </c>
      <c r="O3014" s="7">
        <f>IF(SalesData[Sales]=0,0,SalesData[Profit]/SalesData[Sales])</f>
        <v>0.13472859805144266</v>
      </c>
      <c r="P3014" s="8">
        <f t="shared" si="47"/>
        <v>9.0636152495326578E-5</v>
      </c>
      <c r="Q3014" t="str">
        <f>IF(SalesData[[#This Row],[Discount]]&gt;0, "Yes", "No")</f>
        <v>Yes</v>
      </c>
      <c r="R3014" t="str">
        <f>TEXT(SalesData[[#This Row],[Order Date]],"mmm-yyyy")</f>
        <v>Dec-2023</v>
      </c>
      <c r="S3014">
        <f>YEAR(SalesData[[#This Row],[Order Date]])*100 + MONTH(SalesData[[#This Row],[Order Date]])</f>
        <v>202312</v>
      </c>
    </row>
    <row r="3015" spans="1:19" x14ac:dyDescent="0.3">
      <c r="A3015" t="s">
        <v>10049</v>
      </c>
      <c r="B3015" s="3">
        <v>45289</v>
      </c>
      <c r="C3015" t="s">
        <v>1645</v>
      </c>
      <c r="D3015" t="s">
        <v>30</v>
      </c>
      <c r="E3015" t="s">
        <v>26</v>
      </c>
      <c r="F3015" t="s">
        <v>62</v>
      </c>
      <c r="G3015">
        <v>8</v>
      </c>
      <c r="H3015" s="5">
        <v>263.97000000000003</v>
      </c>
      <c r="I3015" s="5">
        <v>0.06</v>
      </c>
      <c r="J3015" s="5">
        <v>1985.0544</v>
      </c>
      <c r="K3015" s="5">
        <v>243.61845280033819</v>
      </c>
      <c r="L3015">
        <f>YEAR(SalesData[Order Date])</f>
        <v>2023</v>
      </c>
      <c r="M3015">
        <f>MONTH(SalesData[Order Date])</f>
        <v>12</v>
      </c>
      <c r="N3015" t="str">
        <f>TEXT(SalesData[[#This Row],[Order Date]], "mmmm")</f>
        <v>December</v>
      </c>
      <c r="O3015" s="7">
        <f>IF(SalesData[Sales]=0,0,SalesData[Profit]/SalesData[Sales])</f>
        <v>0.12272633576205176</v>
      </c>
      <c r="P3015" s="8">
        <f t="shared" si="47"/>
        <v>2.8412319581770652E-5</v>
      </c>
      <c r="Q3015" t="str">
        <f>IF(SalesData[[#This Row],[Discount]]&gt;0, "Yes", "No")</f>
        <v>Yes</v>
      </c>
      <c r="R3015" t="str">
        <f>TEXT(SalesData[[#This Row],[Order Date]],"mmm-yyyy")</f>
        <v>Dec-2023</v>
      </c>
      <c r="S3015">
        <f>YEAR(SalesData[[#This Row],[Order Date]])*100 + MONTH(SalesData[[#This Row],[Order Date]])</f>
        <v>202312</v>
      </c>
    </row>
    <row r="3016" spans="1:19" x14ac:dyDescent="0.3">
      <c r="A3016" t="s">
        <v>10064</v>
      </c>
      <c r="B3016" s="3">
        <v>45281</v>
      </c>
      <c r="C3016" t="s">
        <v>10065</v>
      </c>
      <c r="D3016" t="s">
        <v>30</v>
      </c>
      <c r="E3016" t="s">
        <v>14</v>
      </c>
      <c r="F3016" t="s">
        <v>39</v>
      </c>
      <c r="G3016">
        <v>8</v>
      </c>
      <c r="H3016" s="5">
        <v>442.6</v>
      </c>
      <c r="I3016" s="5">
        <v>0.03</v>
      </c>
      <c r="J3016" s="5">
        <v>3434.576</v>
      </c>
      <c r="K3016" s="5">
        <v>908.80085730728263</v>
      </c>
      <c r="L3016">
        <f>YEAR(SalesData[Order Date])</f>
        <v>2023</v>
      </c>
      <c r="M3016">
        <f>MONTH(SalesData[Order Date])</f>
        <v>12</v>
      </c>
      <c r="N3016" t="str">
        <f>TEXT(SalesData[[#This Row],[Order Date]], "mmmm")</f>
        <v>December</v>
      </c>
      <c r="O3016" s="7">
        <f>IF(SalesData[Sales]=0,0,SalesData[Profit]/SalesData[Sales])</f>
        <v>0.26460350777134722</v>
      </c>
      <c r="P3016" s="8">
        <f t="shared" si="47"/>
        <v>8.4726615454134655E-6</v>
      </c>
      <c r="Q3016" t="str">
        <f>IF(SalesData[[#This Row],[Discount]]&gt;0, "Yes", "No")</f>
        <v>Yes</v>
      </c>
      <c r="R3016" t="str">
        <f>TEXT(SalesData[[#This Row],[Order Date]],"mmm-yyyy")</f>
        <v>Dec-2023</v>
      </c>
      <c r="S3016">
        <f>YEAR(SalesData[[#This Row],[Order Date]])*100 + MONTH(SalesData[[#This Row],[Order Date]])</f>
        <v>202312</v>
      </c>
    </row>
    <row r="3017" spans="1:19" x14ac:dyDescent="0.3">
      <c r="A3017" t="s">
        <v>10120</v>
      </c>
      <c r="B3017" s="3">
        <v>45290</v>
      </c>
      <c r="C3017" t="s">
        <v>10121</v>
      </c>
      <c r="D3017" t="s">
        <v>18</v>
      </c>
      <c r="E3017" t="s">
        <v>14</v>
      </c>
      <c r="F3017" t="s">
        <v>27</v>
      </c>
      <c r="G3017">
        <v>8</v>
      </c>
      <c r="H3017" s="5">
        <v>408.45</v>
      </c>
      <c r="I3017" s="5">
        <v>0.12</v>
      </c>
      <c r="J3017" s="5">
        <v>2875.4879999999998</v>
      </c>
      <c r="K3017" s="5">
        <v>550.44952243655416</v>
      </c>
      <c r="L3017">
        <f>YEAR(SalesData[Order Date])</f>
        <v>2023</v>
      </c>
      <c r="M3017">
        <f>MONTH(SalesData[Order Date])</f>
        <v>12</v>
      </c>
      <c r="N3017" t="str">
        <f>TEXT(SalesData[[#This Row],[Order Date]], "mmmm")</f>
        <v>December</v>
      </c>
      <c r="O3017" s="7">
        <f>IF(SalesData[Sales]=0,0,SalesData[Profit]/SalesData[Sales])</f>
        <v>0.19142821059818513</v>
      </c>
      <c r="P3017" s="8">
        <f t="shared" si="47"/>
        <v>3.6724201248622845E-5</v>
      </c>
      <c r="Q3017" t="str">
        <f>IF(SalesData[[#This Row],[Discount]]&gt;0, "Yes", "No")</f>
        <v>Yes</v>
      </c>
      <c r="R3017" t="str">
        <f>TEXT(SalesData[[#This Row],[Order Date]],"mmm-yyyy")</f>
        <v>Dec-2023</v>
      </c>
      <c r="S3017">
        <f>YEAR(SalesData[[#This Row],[Order Date]])*100 + MONTH(SalesData[[#This Row],[Order Date]])</f>
        <v>202312</v>
      </c>
    </row>
    <row r="3018" spans="1:19" x14ac:dyDescent="0.3">
      <c r="A3018" t="s">
        <v>10187</v>
      </c>
      <c r="B3018" s="3">
        <v>45287</v>
      </c>
      <c r="C3018" t="s">
        <v>10188</v>
      </c>
      <c r="D3018" t="s">
        <v>13</v>
      </c>
      <c r="E3018" t="s">
        <v>19</v>
      </c>
      <c r="F3018" t="s">
        <v>39</v>
      </c>
      <c r="G3018">
        <v>9</v>
      </c>
      <c r="H3018" s="5">
        <v>818.02</v>
      </c>
      <c r="I3018" s="5">
        <v>0.12</v>
      </c>
      <c r="J3018" s="5">
        <v>6478.7184000000007</v>
      </c>
      <c r="K3018" s="5">
        <v>1087.9422326075969</v>
      </c>
      <c r="L3018">
        <f>YEAR(SalesData[Order Date])</f>
        <v>2023</v>
      </c>
      <c r="M3018">
        <f>MONTH(SalesData[Order Date])</f>
        <v>12</v>
      </c>
      <c r="N3018" t="str">
        <f>TEXT(SalesData[[#This Row],[Order Date]], "mmmm")</f>
        <v>December</v>
      </c>
      <c r="O3018" s="7">
        <f>IF(SalesData[Sales]=0,0,SalesData[Profit]/SalesData[Sales])</f>
        <v>0.16792553178536002</v>
      </c>
      <c r="P3018" s="8">
        <f t="shared" si="47"/>
        <v>1.6299519979136613E-5</v>
      </c>
      <c r="Q3018" t="str">
        <f>IF(SalesData[[#This Row],[Discount]]&gt;0, "Yes", "No")</f>
        <v>Yes</v>
      </c>
      <c r="R3018" t="str">
        <f>TEXT(SalesData[[#This Row],[Order Date]],"mmm-yyyy")</f>
        <v>Dec-2023</v>
      </c>
      <c r="S3018">
        <f>YEAR(SalesData[[#This Row],[Order Date]])*100 + MONTH(SalesData[[#This Row],[Order Date]])</f>
        <v>202312</v>
      </c>
    </row>
    <row r="3019" spans="1:19" x14ac:dyDescent="0.3">
      <c r="A3019" t="s">
        <v>10211</v>
      </c>
      <c r="B3019" s="3">
        <v>45274</v>
      </c>
      <c r="C3019" t="s">
        <v>10212</v>
      </c>
      <c r="D3019" t="s">
        <v>23</v>
      </c>
      <c r="E3019" t="s">
        <v>19</v>
      </c>
      <c r="F3019" t="s">
        <v>44</v>
      </c>
      <c r="G3019">
        <v>3</v>
      </c>
      <c r="H3019" s="5">
        <v>316.39</v>
      </c>
      <c r="I3019" s="5">
        <v>0.18</v>
      </c>
      <c r="J3019" s="5">
        <v>778.31939999999997</v>
      </c>
      <c r="K3019" s="5">
        <v>84.527973169115185</v>
      </c>
      <c r="L3019">
        <f>YEAR(SalesData[Order Date])</f>
        <v>2023</v>
      </c>
      <c r="M3019">
        <f>MONTH(SalesData[Order Date])</f>
        <v>12</v>
      </c>
      <c r="N3019" t="str">
        <f>TEXT(SalesData[[#This Row],[Order Date]], "mmmm")</f>
        <v>December</v>
      </c>
      <c r="O3019" s="7">
        <f>IF(SalesData[Sales]=0,0,SalesData[Profit]/SalesData[Sales])</f>
        <v>0.10860319448431478</v>
      </c>
      <c r="P3019" s="8">
        <f t="shared" si="47"/>
        <v>1.8963936913303202E-4</v>
      </c>
      <c r="Q3019" t="str">
        <f>IF(SalesData[[#This Row],[Discount]]&gt;0, "Yes", "No")</f>
        <v>Yes</v>
      </c>
      <c r="R3019" t="str">
        <f>TEXT(SalesData[[#This Row],[Order Date]],"mmm-yyyy")</f>
        <v>Dec-2023</v>
      </c>
      <c r="S3019">
        <f>YEAR(SalesData[[#This Row],[Order Date]])*100 + MONTH(SalesData[[#This Row],[Order Date]])</f>
        <v>202312</v>
      </c>
    </row>
    <row r="3020" spans="1:19" x14ac:dyDescent="0.3">
      <c r="A3020" t="s">
        <v>10246</v>
      </c>
      <c r="B3020" s="3">
        <v>45277</v>
      </c>
      <c r="C3020" t="s">
        <v>10247</v>
      </c>
      <c r="D3020" t="s">
        <v>23</v>
      </c>
      <c r="E3020" t="s">
        <v>19</v>
      </c>
      <c r="F3020" t="s">
        <v>34</v>
      </c>
      <c r="G3020">
        <v>8</v>
      </c>
      <c r="H3020" s="5">
        <v>276.95999999999998</v>
      </c>
      <c r="I3020" s="5">
        <v>0.04</v>
      </c>
      <c r="J3020" s="5">
        <v>2127.0527999999999</v>
      </c>
      <c r="K3020" s="5">
        <v>475.87301760745282</v>
      </c>
      <c r="L3020">
        <f>YEAR(SalesData[Order Date])</f>
        <v>2023</v>
      </c>
      <c r="M3020">
        <f>MONTH(SalesData[Order Date])</f>
        <v>12</v>
      </c>
      <c r="N3020" t="str">
        <f>TEXT(SalesData[[#This Row],[Order Date]], "mmmm")</f>
        <v>December</v>
      </c>
      <c r="O3020" s="7">
        <f>IF(SalesData[Sales]=0,0,SalesData[Profit]/SalesData[Sales])</f>
        <v>0.2237241208151734</v>
      </c>
      <c r="P3020" s="8">
        <f t="shared" si="47"/>
        <v>1.8053148469093012E-5</v>
      </c>
      <c r="Q3020" t="str">
        <f>IF(SalesData[[#This Row],[Discount]]&gt;0, "Yes", "No")</f>
        <v>Yes</v>
      </c>
      <c r="R3020" t="str">
        <f>TEXT(SalesData[[#This Row],[Order Date]],"mmm-yyyy")</f>
        <v>Dec-2023</v>
      </c>
      <c r="S3020">
        <f>YEAR(SalesData[[#This Row],[Order Date]])*100 + MONTH(SalesData[[#This Row],[Order Date]])</f>
        <v>202312</v>
      </c>
    </row>
    <row r="3021" spans="1:19" x14ac:dyDescent="0.3">
      <c r="A3021" t="s">
        <v>10273</v>
      </c>
      <c r="B3021" s="3">
        <v>45271</v>
      </c>
      <c r="C3021" t="s">
        <v>10274</v>
      </c>
      <c r="D3021" t="s">
        <v>23</v>
      </c>
      <c r="E3021" t="s">
        <v>14</v>
      </c>
      <c r="F3021" t="s">
        <v>44</v>
      </c>
      <c r="G3021">
        <v>6</v>
      </c>
      <c r="H3021" s="5">
        <v>429.01</v>
      </c>
      <c r="I3021" s="5">
        <v>0.28000000000000003</v>
      </c>
      <c r="J3021" s="5">
        <v>1853.3232</v>
      </c>
      <c r="K3021" s="5">
        <v>420.86379120742367</v>
      </c>
      <c r="L3021">
        <f>YEAR(SalesData[Order Date])</f>
        <v>2023</v>
      </c>
      <c r="M3021">
        <f>MONTH(SalesData[Order Date])</f>
        <v>12</v>
      </c>
      <c r="N3021" t="str">
        <f>TEXT(SalesData[[#This Row],[Order Date]], "mmmm")</f>
        <v>December</v>
      </c>
      <c r="O3021" s="7">
        <f>IF(SalesData[Sales]=0,0,SalesData[Profit]/SalesData[Sales])</f>
        <v>0.22708602104987607</v>
      </c>
      <c r="P3021" s="8">
        <f t="shared" si="47"/>
        <v>1.0877757317234253E-4</v>
      </c>
      <c r="Q3021" t="str">
        <f>IF(SalesData[[#This Row],[Discount]]&gt;0, "Yes", "No")</f>
        <v>Yes</v>
      </c>
      <c r="R3021" t="str">
        <f>TEXT(SalesData[[#This Row],[Order Date]],"mmm-yyyy")</f>
        <v>Dec-2023</v>
      </c>
      <c r="S3021">
        <f>YEAR(SalesData[[#This Row],[Order Date]])*100 + MONTH(SalesData[[#This Row],[Order Date]])</f>
        <v>202312</v>
      </c>
    </row>
    <row r="3022" spans="1:19" x14ac:dyDescent="0.3">
      <c r="A3022" t="s">
        <v>10284</v>
      </c>
      <c r="B3022" s="3">
        <v>45284</v>
      </c>
      <c r="C3022" t="s">
        <v>10285</v>
      </c>
      <c r="D3022" t="s">
        <v>30</v>
      </c>
      <c r="E3022" t="s">
        <v>14</v>
      </c>
      <c r="F3022" t="s">
        <v>31</v>
      </c>
      <c r="G3022">
        <v>9</v>
      </c>
      <c r="H3022" s="5">
        <v>503.32</v>
      </c>
      <c r="I3022" s="5">
        <v>0.16</v>
      </c>
      <c r="J3022" s="5">
        <v>3805.0992000000001</v>
      </c>
      <c r="K3022" s="5">
        <v>502.41123937297237</v>
      </c>
      <c r="L3022">
        <f>YEAR(SalesData[Order Date])</f>
        <v>2023</v>
      </c>
      <c r="M3022">
        <f>MONTH(SalesData[Order Date])</f>
        <v>12</v>
      </c>
      <c r="N3022" t="str">
        <f>TEXT(SalesData[[#This Row],[Order Date]], "mmmm")</f>
        <v>December</v>
      </c>
      <c r="O3022" s="7">
        <f>IF(SalesData[Sales]=0,0,SalesData[Profit]/SalesData[Sales])</f>
        <v>0.13203630522246892</v>
      </c>
      <c r="P3022" s="8">
        <f t="shared" si="47"/>
        <v>3.5321023956484497E-5</v>
      </c>
      <c r="Q3022" t="str">
        <f>IF(SalesData[[#This Row],[Discount]]&gt;0, "Yes", "No")</f>
        <v>Yes</v>
      </c>
      <c r="R3022" t="str">
        <f>TEXT(SalesData[[#This Row],[Order Date]],"mmm-yyyy")</f>
        <v>Dec-2023</v>
      </c>
      <c r="S3022">
        <f>YEAR(SalesData[[#This Row],[Order Date]])*100 + MONTH(SalesData[[#This Row],[Order Date]])</f>
        <v>202312</v>
      </c>
    </row>
    <row r="3023" spans="1:19" x14ac:dyDescent="0.3">
      <c r="A3023" t="s">
        <v>10296</v>
      </c>
      <c r="B3023" s="3">
        <v>45263</v>
      </c>
      <c r="C3023" t="s">
        <v>10297</v>
      </c>
      <c r="D3023" t="s">
        <v>23</v>
      </c>
      <c r="E3023" t="s">
        <v>26</v>
      </c>
      <c r="F3023" t="s">
        <v>44</v>
      </c>
      <c r="G3023">
        <v>7</v>
      </c>
      <c r="H3023" s="5">
        <v>409.05</v>
      </c>
      <c r="I3023" s="5">
        <v>0.08</v>
      </c>
      <c r="J3023" s="5">
        <v>2634.2820000000002</v>
      </c>
      <c r="K3023" s="5">
        <v>420.44391934606818</v>
      </c>
      <c r="L3023">
        <f>YEAR(SalesData[Order Date])</f>
        <v>2023</v>
      </c>
      <c r="M3023">
        <f>MONTH(SalesData[Order Date])</f>
        <v>12</v>
      </c>
      <c r="N3023" t="str">
        <f>TEXT(SalesData[[#This Row],[Order Date]], "mmmm")</f>
        <v>December</v>
      </c>
      <c r="O3023" s="7">
        <f>IF(SalesData[Sales]=0,0,SalesData[Profit]/SalesData[Sales])</f>
        <v>0.15960474973676628</v>
      </c>
      <c r="P3023" s="8">
        <f t="shared" si="47"/>
        <v>2.7939301866694606E-5</v>
      </c>
      <c r="Q3023" t="str">
        <f>IF(SalesData[[#This Row],[Discount]]&gt;0, "Yes", "No")</f>
        <v>Yes</v>
      </c>
      <c r="R3023" t="str">
        <f>TEXT(SalesData[[#This Row],[Order Date]],"mmm-yyyy")</f>
        <v>Dec-2023</v>
      </c>
      <c r="S3023">
        <f>YEAR(SalesData[[#This Row],[Order Date]])*100 + MONTH(SalesData[[#This Row],[Order Date]])</f>
        <v>202312</v>
      </c>
    </row>
    <row r="3024" spans="1:19" x14ac:dyDescent="0.3">
      <c r="A3024" t="s">
        <v>10333</v>
      </c>
      <c r="B3024" s="3">
        <v>45284</v>
      </c>
      <c r="C3024" t="s">
        <v>10334</v>
      </c>
      <c r="D3024" t="s">
        <v>18</v>
      </c>
      <c r="E3024" t="s">
        <v>14</v>
      </c>
      <c r="F3024" t="s">
        <v>34</v>
      </c>
      <c r="G3024">
        <v>8</v>
      </c>
      <c r="H3024" s="5">
        <v>136.07</v>
      </c>
      <c r="I3024" s="5">
        <v>0.28999999999999998</v>
      </c>
      <c r="J3024" s="5">
        <v>772.87759999999992</v>
      </c>
      <c r="K3024" s="5">
        <v>152.43547407073569</v>
      </c>
      <c r="L3024">
        <f>YEAR(SalesData[Order Date])</f>
        <v>2023</v>
      </c>
      <c r="M3024">
        <f>MONTH(SalesData[Order Date])</f>
        <v>12</v>
      </c>
      <c r="N3024" t="str">
        <f>TEXT(SalesData[[#This Row],[Order Date]], "mmmm")</f>
        <v>December</v>
      </c>
      <c r="O3024" s="7">
        <f>IF(SalesData[Sales]=0,0,SalesData[Profit]/SalesData[Sales])</f>
        <v>0.19723106746881486</v>
      </c>
      <c r="P3024" s="8">
        <f t="shared" si="47"/>
        <v>2.6640699639891234E-4</v>
      </c>
      <c r="Q3024" t="str">
        <f>IF(SalesData[[#This Row],[Discount]]&gt;0, "Yes", "No")</f>
        <v>Yes</v>
      </c>
      <c r="R3024" t="str">
        <f>TEXT(SalesData[[#This Row],[Order Date]],"mmm-yyyy")</f>
        <v>Dec-2023</v>
      </c>
      <c r="S3024">
        <f>YEAR(SalesData[[#This Row],[Order Date]])*100 + MONTH(SalesData[[#This Row],[Order Date]])</f>
        <v>202312</v>
      </c>
    </row>
    <row r="3025" spans="1:19" x14ac:dyDescent="0.3">
      <c r="A3025" t="s">
        <v>10343</v>
      </c>
      <c r="B3025" s="3">
        <v>45265</v>
      </c>
      <c r="C3025" t="s">
        <v>10344</v>
      </c>
      <c r="D3025" t="s">
        <v>23</v>
      </c>
      <c r="E3025" t="s">
        <v>19</v>
      </c>
      <c r="F3025" t="s">
        <v>91</v>
      </c>
      <c r="G3025">
        <v>4</v>
      </c>
      <c r="H3025" s="5">
        <v>112.2</v>
      </c>
      <c r="I3025" s="5">
        <v>0.11</v>
      </c>
      <c r="J3025" s="5">
        <v>399.43200000000002</v>
      </c>
      <c r="K3025" s="5">
        <v>29.821659554823238</v>
      </c>
      <c r="L3025">
        <f>YEAR(SalesData[Order Date])</f>
        <v>2023</v>
      </c>
      <c r="M3025">
        <f>MONTH(SalesData[Order Date])</f>
        <v>12</v>
      </c>
      <c r="N3025" t="str">
        <f>TEXT(SalesData[[#This Row],[Order Date]], "mmmm")</f>
        <v>December</v>
      </c>
      <c r="O3025" s="7">
        <f>IF(SalesData[Sales]=0,0,SalesData[Profit]/SalesData[Sales])</f>
        <v>7.466016632323709E-2</v>
      </c>
      <c r="P3025" s="8">
        <f t="shared" si="47"/>
        <v>2.4509803921568627E-4</v>
      </c>
      <c r="Q3025" t="str">
        <f>IF(SalesData[[#This Row],[Discount]]&gt;0, "Yes", "No")</f>
        <v>Yes</v>
      </c>
      <c r="R3025" t="str">
        <f>TEXT(SalesData[[#This Row],[Order Date]],"mmm-yyyy")</f>
        <v>Dec-2023</v>
      </c>
      <c r="S3025">
        <f>YEAR(SalesData[[#This Row],[Order Date]])*100 + MONTH(SalesData[[#This Row],[Order Date]])</f>
        <v>202312</v>
      </c>
    </row>
    <row r="3026" spans="1:19" x14ac:dyDescent="0.3">
      <c r="A3026" t="s">
        <v>10349</v>
      </c>
      <c r="B3026" s="3">
        <v>45272</v>
      </c>
      <c r="C3026" t="s">
        <v>10350</v>
      </c>
      <c r="D3026" t="s">
        <v>18</v>
      </c>
      <c r="E3026" t="s">
        <v>14</v>
      </c>
      <c r="F3026" t="s">
        <v>62</v>
      </c>
      <c r="G3026">
        <v>5</v>
      </c>
      <c r="H3026" s="5">
        <v>8.06</v>
      </c>
      <c r="I3026" s="5">
        <v>0.08</v>
      </c>
      <c r="J3026" s="5">
        <v>37.076000000000008</v>
      </c>
      <c r="K3026" s="5">
        <v>4.0933509203109422</v>
      </c>
      <c r="L3026">
        <f>YEAR(SalesData[Order Date])</f>
        <v>2023</v>
      </c>
      <c r="M3026">
        <f>MONTH(SalesData[Order Date])</f>
        <v>12</v>
      </c>
      <c r="N3026" t="str">
        <f>TEXT(SalesData[[#This Row],[Order Date]], "mmmm")</f>
        <v>December</v>
      </c>
      <c r="O3026" s="7">
        <f>IF(SalesData[Sales]=0,0,SalesData[Profit]/SalesData[Sales])</f>
        <v>0.11040432949376797</v>
      </c>
      <c r="P3026" s="8">
        <f t="shared" si="47"/>
        <v>1.9851116625310174E-3</v>
      </c>
      <c r="Q3026" t="str">
        <f>IF(SalesData[[#This Row],[Discount]]&gt;0, "Yes", "No")</f>
        <v>Yes</v>
      </c>
      <c r="R3026" t="str">
        <f>TEXT(SalesData[[#This Row],[Order Date]],"mmm-yyyy")</f>
        <v>Dec-2023</v>
      </c>
      <c r="S3026">
        <f>YEAR(SalesData[[#This Row],[Order Date]])*100 + MONTH(SalesData[[#This Row],[Order Date]])</f>
        <v>202312</v>
      </c>
    </row>
    <row r="3027" spans="1:19" x14ac:dyDescent="0.3">
      <c r="A3027" t="s">
        <v>10395</v>
      </c>
      <c r="B3027" s="3">
        <v>45262</v>
      </c>
      <c r="C3027" t="s">
        <v>10396</v>
      </c>
      <c r="D3027" t="s">
        <v>23</v>
      </c>
      <c r="E3027" t="s">
        <v>26</v>
      </c>
      <c r="F3027" t="s">
        <v>39</v>
      </c>
      <c r="G3027">
        <v>1</v>
      </c>
      <c r="H3027" s="5">
        <v>679.77</v>
      </c>
      <c r="I3027" s="5">
        <v>0.28000000000000003</v>
      </c>
      <c r="J3027" s="5">
        <v>489.43439999999998</v>
      </c>
      <c r="K3027" s="5">
        <v>106.1921335115067</v>
      </c>
      <c r="L3027">
        <f>YEAR(SalesData[Order Date])</f>
        <v>2023</v>
      </c>
      <c r="M3027">
        <f>MONTH(SalesData[Order Date])</f>
        <v>12</v>
      </c>
      <c r="N3027" t="str">
        <f>TEXT(SalesData[[#This Row],[Order Date]], "mmmm")</f>
        <v>December</v>
      </c>
      <c r="O3027" s="7">
        <f>IF(SalesData[Sales]=0,0,SalesData[Profit]/SalesData[Sales])</f>
        <v>0.21696908413365856</v>
      </c>
      <c r="P3027" s="8">
        <f t="shared" si="47"/>
        <v>4.1190402636185773E-4</v>
      </c>
      <c r="Q3027" t="str">
        <f>IF(SalesData[[#This Row],[Discount]]&gt;0, "Yes", "No")</f>
        <v>Yes</v>
      </c>
      <c r="R3027" t="str">
        <f>TEXT(SalesData[[#This Row],[Order Date]],"mmm-yyyy")</f>
        <v>Dec-2023</v>
      </c>
      <c r="S3027">
        <f>YEAR(SalesData[[#This Row],[Order Date]])*100 + MONTH(SalesData[[#This Row],[Order Date]])</f>
        <v>202312</v>
      </c>
    </row>
    <row r="3028" spans="1:19" x14ac:dyDescent="0.3">
      <c r="A3028" t="s">
        <v>10421</v>
      </c>
      <c r="B3028" s="3">
        <v>45283</v>
      </c>
      <c r="C3028" t="s">
        <v>10422</v>
      </c>
      <c r="D3028" t="s">
        <v>18</v>
      </c>
      <c r="E3028" t="s">
        <v>26</v>
      </c>
      <c r="F3028" t="s">
        <v>53</v>
      </c>
      <c r="G3028">
        <v>2</v>
      </c>
      <c r="H3028" s="5">
        <v>420.05</v>
      </c>
      <c r="I3028" s="5">
        <v>0.1</v>
      </c>
      <c r="J3028" s="5">
        <v>756.09</v>
      </c>
      <c r="K3028" s="5">
        <v>75.600213676181994</v>
      </c>
      <c r="L3028">
        <f>YEAR(SalesData[Order Date])</f>
        <v>2023</v>
      </c>
      <c r="M3028">
        <f>MONTH(SalesData[Order Date])</f>
        <v>12</v>
      </c>
      <c r="N3028" t="str">
        <f>TEXT(SalesData[[#This Row],[Order Date]], "mmmm")</f>
        <v>December</v>
      </c>
      <c r="O3028" s="7">
        <f>IF(SalesData[Sales]=0,0,SalesData[Profit]/SalesData[Sales])</f>
        <v>9.9988379261968796E-2</v>
      </c>
      <c r="P3028" s="8">
        <f t="shared" si="47"/>
        <v>1.1903344839900012E-4</v>
      </c>
      <c r="Q3028" t="str">
        <f>IF(SalesData[[#This Row],[Discount]]&gt;0, "Yes", "No")</f>
        <v>Yes</v>
      </c>
      <c r="R3028" t="str">
        <f>TEXT(SalesData[[#This Row],[Order Date]],"mmm-yyyy")</f>
        <v>Dec-2023</v>
      </c>
      <c r="S3028">
        <f>YEAR(SalesData[[#This Row],[Order Date]])*100 + MONTH(SalesData[[#This Row],[Order Date]])</f>
        <v>202312</v>
      </c>
    </row>
    <row r="3029" spans="1:19" x14ac:dyDescent="0.3">
      <c r="A3029" t="s">
        <v>10435</v>
      </c>
      <c r="B3029" s="3">
        <v>45283</v>
      </c>
      <c r="C3029" t="s">
        <v>10436</v>
      </c>
      <c r="D3029" t="s">
        <v>30</v>
      </c>
      <c r="E3029" t="s">
        <v>26</v>
      </c>
      <c r="F3029" t="s">
        <v>27</v>
      </c>
      <c r="G3029">
        <v>5</v>
      </c>
      <c r="H3029" s="5">
        <v>338.91</v>
      </c>
      <c r="I3029" s="5">
        <v>0.17</v>
      </c>
      <c r="J3029" s="5">
        <v>1406.4765</v>
      </c>
      <c r="K3029" s="5">
        <v>170.2246978867727</v>
      </c>
      <c r="L3029">
        <f>YEAR(SalesData[Order Date])</f>
        <v>2023</v>
      </c>
      <c r="M3029">
        <f>MONTH(SalesData[Order Date])</f>
        <v>12</v>
      </c>
      <c r="N3029" t="str">
        <f>TEXT(SalesData[[#This Row],[Order Date]], "mmmm")</f>
        <v>December</v>
      </c>
      <c r="O3029" s="7">
        <f>IF(SalesData[Sales]=0,0,SalesData[Profit]/SalesData[Sales])</f>
        <v>0.12102918028617805</v>
      </c>
      <c r="P3029" s="8">
        <f t="shared" si="47"/>
        <v>1.0032161930896108E-4</v>
      </c>
      <c r="Q3029" t="str">
        <f>IF(SalesData[[#This Row],[Discount]]&gt;0, "Yes", "No")</f>
        <v>Yes</v>
      </c>
      <c r="R3029" t="str">
        <f>TEXT(SalesData[[#This Row],[Order Date]],"mmm-yyyy")</f>
        <v>Dec-2023</v>
      </c>
      <c r="S3029">
        <f>YEAR(SalesData[[#This Row],[Order Date]])*100 + MONTH(SalesData[[#This Row],[Order Date]])</f>
        <v>202312</v>
      </c>
    </row>
    <row r="3030" spans="1:19" x14ac:dyDescent="0.3">
      <c r="A3030" t="s">
        <v>10538</v>
      </c>
      <c r="B3030" s="3">
        <v>45264</v>
      </c>
      <c r="C3030" t="s">
        <v>10539</v>
      </c>
      <c r="D3030" t="s">
        <v>18</v>
      </c>
      <c r="E3030" t="s">
        <v>19</v>
      </c>
      <c r="F3030" t="s">
        <v>34</v>
      </c>
      <c r="G3030">
        <v>7</v>
      </c>
      <c r="H3030" s="5">
        <v>265</v>
      </c>
      <c r="I3030" s="5">
        <v>0.04</v>
      </c>
      <c r="J3030" s="5">
        <v>1780.8</v>
      </c>
      <c r="K3030" s="5">
        <v>240.24636485500139</v>
      </c>
      <c r="L3030">
        <f>YEAR(SalesData[Order Date])</f>
        <v>2023</v>
      </c>
      <c r="M3030">
        <f>MONTH(SalesData[Order Date])</f>
        <v>12</v>
      </c>
      <c r="N3030" t="str">
        <f>TEXT(SalesData[[#This Row],[Order Date]], "mmmm")</f>
        <v>December</v>
      </c>
      <c r="O3030" s="7">
        <f>IF(SalesData[Sales]=0,0,SalesData[Profit]/SalesData[Sales])</f>
        <v>0.1349092345322335</v>
      </c>
      <c r="P3030" s="8">
        <f t="shared" si="47"/>
        <v>2.1563342318059299E-5</v>
      </c>
      <c r="Q3030" t="str">
        <f>IF(SalesData[[#This Row],[Discount]]&gt;0, "Yes", "No")</f>
        <v>Yes</v>
      </c>
      <c r="R3030" t="str">
        <f>TEXT(SalesData[[#This Row],[Order Date]],"mmm-yyyy")</f>
        <v>Dec-2023</v>
      </c>
      <c r="S3030">
        <f>YEAR(SalesData[[#This Row],[Order Date]])*100 + MONTH(SalesData[[#This Row],[Order Date]])</f>
        <v>202312</v>
      </c>
    </row>
    <row r="3031" spans="1:19" x14ac:dyDescent="0.3">
      <c r="A3031" t="s">
        <v>10634</v>
      </c>
      <c r="B3031" s="3">
        <v>45283</v>
      </c>
      <c r="C3031" t="s">
        <v>10635</v>
      </c>
      <c r="D3031" t="s">
        <v>18</v>
      </c>
      <c r="E3031" t="s">
        <v>19</v>
      </c>
      <c r="F3031" t="s">
        <v>91</v>
      </c>
      <c r="G3031">
        <v>5</v>
      </c>
      <c r="H3031" s="5">
        <v>86.06</v>
      </c>
      <c r="I3031" s="5">
        <v>0.24</v>
      </c>
      <c r="J3031" s="5">
        <v>327.02800000000002</v>
      </c>
      <c r="K3031" s="5">
        <v>75.446466500858264</v>
      </c>
      <c r="L3031">
        <f>YEAR(SalesData[Order Date])</f>
        <v>2023</v>
      </c>
      <c r="M3031">
        <f>MONTH(SalesData[Order Date])</f>
        <v>12</v>
      </c>
      <c r="N3031" t="str">
        <f>TEXT(SalesData[[#This Row],[Order Date]], "mmmm")</f>
        <v>December</v>
      </c>
      <c r="O3031" s="7">
        <f>IF(SalesData[Sales]=0,0,SalesData[Profit]/SalesData[Sales])</f>
        <v>0.23070338472809135</v>
      </c>
      <c r="P3031" s="8">
        <f t="shared" si="47"/>
        <v>5.5775040669300488E-4</v>
      </c>
      <c r="Q3031" t="str">
        <f>IF(SalesData[[#This Row],[Discount]]&gt;0, "Yes", "No")</f>
        <v>Yes</v>
      </c>
      <c r="R3031" t="str">
        <f>TEXT(SalesData[[#This Row],[Order Date]],"mmm-yyyy")</f>
        <v>Dec-2023</v>
      </c>
      <c r="S3031">
        <f>YEAR(SalesData[[#This Row],[Order Date]])*100 + MONTH(SalesData[[#This Row],[Order Date]])</f>
        <v>202312</v>
      </c>
    </row>
    <row r="3032" spans="1:19" x14ac:dyDescent="0.3">
      <c r="A3032" t="s">
        <v>10715</v>
      </c>
      <c r="B3032" s="3">
        <v>45273</v>
      </c>
      <c r="C3032" t="s">
        <v>10716</v>
      </c>
      <c r="D3032" t="s">
        <v>30</v>
      </c>
      <c r="E3032" t="s">
        <v>26</v>
      </c>
      <c r="F3032" t="s">
        <v>27</v>
      </c>
      <c r="G3032">
        <v>6</v>
      </c>
      <c r="H3032" s="5">
        <v>861.44</v>
      </c>
      <c r="I3032" s="5">
        <v>0.08</v>
      </c>
      <c r="J3032" s="5">
        <v>4755.1488000000008</v>
      </c>
      <c r="K3032" s="5">
        <v>361.81767159823488</v>
      </c>
      <c r="L3032">
        <f>YEAR(SalesData[Order Date])</f>
        <v>2023</v>
      </c>
      <c r="M3032">
        <f>MONTH(SalesData[Order Date])</f>
        <v>12</v>
      </c>
      <c r="N3032" t="str">
        <f>TEXT(SalesData[[#This Row],[Order Date]], "mmmm")</f>
        <v>December</v>
      </c>
      <c r="O3032" s="7">
        <f>IF(SalesData[Sales]=0,0,SalesData[Profit]/SalesData[Sales])</f>
        <v>7.6089663397754206E-2</v>
      </c>
      <c r="P3032" s="8">
        <f t="shared" si="47"/>
        <v>1.5477959385834571E-5</v>
      </c>
      <c r="Q3032" t="str">
        <f>IF(SalesData[[#This Row],[Discount]]&gt;0, "Yes", "No")</f>
        <v>Yes</v>
      </c>
      <c r="R3032" t="str">
        <f>TEXT(SalesData[[#This Row],[Order Date]],"mmm-yyyy")</f>
        <v>Dec-2023</v>
      </c>
      <c r="S3032">
        <f>YEAR(SalesData[[#This Row],[Order Date]])*100 + MONTH(SalesData[[#This Row],[Order Date]])</f>
        <v>202312</v>
      </c>
    </row>
    <row r="3033" spans="1:19" x14ac:dyDescent="0.3">
      <c r="A3033" t="s">
        <v>10746</v>
      </c>
      <c r="B3033" s="3">
        <v>45261</v>
      </c>
      <c r="C3033" t="s">
        <v>10747</v>
      </c>
      <c r="D3033" t="s">
        <v>13</v>
      </c>
      <c r="E3033" t="s">
        <v>19</v>
      </c>
      <c r="F3033" t="s">
        <v>31</v>
      </c>
      <c r="G3033">
        <v>7</v>
      </c>
      <c r="H3033" s="5">
        <v>253.02</v>
      </c>
      <c r="I3033" s="5">
        <v>0.26</v>
      </c>
      <c r="J3033" s="5">
        <v>1310.6436000000001</v>
      </c>
      <c r="K3033" s="5">
        <v>294.78624048705728</v>
      </c>
      <c r="L3033">
        <f>YEAR(SalesData[Order Date])</f>
        <v>2023</v>
      </c>
      <c r="M3033">
        <f>MONTH(SalesData[Order Date])</f>
        <v>12</v>
      </c>
      <c r="N3033" t="str">
        <f>TEXT(SalesData[[#This Row],[Order Date]], "mmmm")</f>
        <v>December</v>
      </c>
      <c r="O3033" s="7">
        <f>IF(SalesData[Sales]=0,0,SalesData[Profit]/SalesData[Sales])</f>
        <v>0.22491716320673086</v>
      </c>
      <c r="P3033" s="8">
        <f t="shared" si="47"/>
        <v>1.4679810743363031E-4</v>
      </c>
      <c r="Q3033" t="str">
        <f>IF(SalesData[[#This Row],[Discount]]&gt;0, "Yes", "No")</f>
        <v>Yes</v>
      </c>
      <c r="R3033" t="str">
        <f>TEXT(SalesData[[#This Row],[Order Date]],"mmm-yyyy")</f>
        <v>Dec-2023</v>
      </c>
      <c r="S3033">
        <f>YEAR(SalesData[[#This Row],[Order Date]])*100 + MONTH(SalesData[[#This Row],[Order Date]])</f>
        <v>202312</v>
      </c>
    </row>
    <row r="3034" spans="1:19" x14ac:dyDescent="0.3">
      <c r="A3034" t="s">
        <v>10789</v>
      </c>
      <c r="B3034" s="3">
        <v>45290</v>
      </c>
      <c r="C3034" t="s">
        <v>10790</v>
      </c>
      <c r="D3034" t="s">
        <v>13</v>
      </c>
      <c r="E3034" t="s">
        <v>26</v>
      </c>
      <c r="F3034" t="s">
        <v>27</v>
      </c>
      <c r="G3034">
        <v>1</v>
      </c>
      <c r="H3034" s="5">
        <v>63.78</v>
      </c>
      <c r="I3034" s="5">
        <v>0.28999999999999998</v>
      </c>
      <c r="J3034" s="5">
        <v>45.283799999999999</v>
      </c>
      <c r="K3034" s="5">
        <v>8.1777962324040647</v>
      </c>
      <c r="L3034">
        <f>YEAR(SalesData[Order Date])</f>
        <v>2023</v>
      </c>
      <c r="M3034">
        <f>MONTH(SalesData[Order Date])</f>
        <v>12</v>
      </c>
      <c r="N3034" t="str">
        <f>TEXT(SalesData[[#This Row],[Order Date]], "mmmm")</f>
        <v>December</v>
      </c>
      <c r="O3034" s="7">
        <f>IF(SalesData[Sales]=0,0,SalesData[Profit]/SalesData[Sales])</f>
        <v>0.18058988495674091</v>
      </c>
      <c r="P3034" s="8">
        <f t="shared" si="47"/>
        <v>4.5468798996550642E-3</v>
      </c>
      <c r="Q3034" t="str">
        <f>IF(SalesData[[#This Row],[Discount]]&gt;0, "Yes", "No")</f>
        <v>Yes</v>
      </c>
      <c r="R3034" t="str">
        <f>TEXT(SalesData[[#This Row],[Order Date]],"mmm-yyyy")</f>
        <v>Dec-2023</v>
      </c>
      <c r="S3034">
        <f>YEAR(SalesData[[#This Row],[Order Date]])*100 + MONTH(SalesData[[#This Row],[Order Date]])</f>
        <v>202312</v>
      </c>
    </row>
    <row r="3035" spans="1:19" x14ac:dyDescent="0.3">
      <c r="A3035" t="s">
        <v>10947</v>
      </c>
      <c r="B3035" s="3">
        <v>45284</v>
      </c>
      <c r="C3035" t="s">
        <v>10948</v>
      </c>
      <c r="D3035" t="s">
        <v>23</v>
      </c>
      <c r="E3035" t="s">
        <v>14</v>
      </c>
      <c r="F3035" t="s">
        <v>31</v>
      </c>
      <c r="G3035">
        <v>2</v>
      </c>
      <c r="H3035" s="5">
        <v>566.70000000000005</v>
      </c>
      <c r="I3035" s="5">
        <v>0.05</v>
      </c>
      <c r="J3035" s="5">
        <v>1076.73</v>
      </c>
      <c r="K3035" s="5">
        <v>82.593532573860273</v>
      </c>
      <c r="L3035">
        <f>YEAR(SalesData[Order Date])</f>
        <v>2023</v>
      </c>
      <c r="M3035">
        <f>MONTH(SalesData[Order Date])</f>
        <v>12</v>
      </c>
      <c r="N3035" t="str">
        <f>TEXT(SalesData[[#This Row],[Order Date]], "mmmm")</f>
        <v>December</v>
      </c>
      <c r="O3035" s="7">
        <f>IF(SalesData[Sales]=0,0,SalesData[Profit]/SalesData[Sales])</f>
        <v>7.6707747136106799E-2</v>
      </c>
      <c r="P3035" s="8">
        <f t="shared" si="47"/>
        <v>4.4115052055761422E-5</v>
      </c>
      <c r="Q3035" t="str">
        <f>IF(SalesData[[#This Row],[Discount]]&gt;0, "Yes", "No")</f>
        <v>Yes</v>
      </c>
      <c r="R3035" t="str">
        <f>TEXT(SalesData[[#This Row],[Order Date]],"mmm-yyyy")</f>
        <v>Dec-2023</v>
      </c>
      <c r="S3035">
        <f>YEAR(SalesData[[#This Row],[Order Date]])*100 + MONTH(SalesData[[#This Row],[Order Date]])</f>
        <v>202312</v>
      </c>
    </row>
    <row r="3036" spans="1:19" x14ac:dyDescent="0.3">
      <c r="A3036" t="s">
        <v>10967</v>
      </c>
      <c r="B3036" s="3">
        <v>45282</v>
      </c>
      <c r="C3036" t="s">
        <v>10968</v>
      </c>
      <c r="D3036" t="s">
        <v>18</v>
      </c>
      <c r="E3036" t="s">
        <v>14</v>
      </c>
      <c r="F3036" t="s">
        <v>15</v>
      </c>
      <c r="G3036">
        <v>3</v>
      </c>
      <c r="H3036" s="5">
        <v>803.52</v>
      </c>
      <c r="I3036" s="5">
        <v>0.23</v>
      </c>
      <c r="J3036" s="5">
        <v>1856.1312</v>
      </c>
      <c r="K3036" s="5">
        <v>197.3782904786259</v>
      </c>
      <c r="L3036">
        <f>YEAR(SalesData[Order Date])</f>
        <v>2023</v>
      </c>
      <c r="M3036">
        <f>MONTH(SalesData[Order Date])</f>
        <v>12</v>
      </c>
      <c r="N3036" t="str">
        <f>TEXT(SalesData[[#This Row],[Order Date]], "mmmm")</f>
        <v>December</v>
      </c>
      <c r="O3036" s="7">
        <f>IF(SalesData[Sales]=0,0,SalesData[Profit]/SalesData[Sales])</f>
        <v>0.10633854464524162</v>
      </c>
      <c r="P3036" s="8">
        <f t="shared" si="47"/>
        <v>9.5413513872295237E-5</v>
      </c>
      <c r="Q3036" t="str">
        <f>IF(SalesData[[#This Row],[Discount]]&gt;0, "Yes", "No")</f>
        <v>Yes</v>
      </c>
      <c r="R3036" t="str">
        <f>TEXT(SalesData[[#This Row],[Order Date]],"mmm-yyyy")</f>
        <v>Dec-2023</v>
      </c>
      <c r="S3036">
        <f>YEAR(SalesData[[#This Row],[Order Date]])*100 + MONTH(SalesData[[#This Row],[Order Date]])</f>
        <v>202312</v>
      </c>
    </row>
    <row r="3037" spans="1:19" x14ac:dyDescent="0.3">
      <c r="A3037" t="s">
        <v>11052</v>
      </c>
      <c r="B3037" s="3">
        <v>45267</v>
      </c>
      <c r="C3037" t="s">
        <v>11053</v>
      </c>
      <c r="D3037" t="s">
        <v>13</v>
      </c>
      <c r="E3037" t="s">
        <v>26</v>
      </c>
      <c r="F3037" t="s">
        <v>62</v>
      </c>
      <c r="G3037">
        <v>3</v>
      </c>
      <c r="H3037" s="5">
        <v>931.36</v>
      </c>
      <c r="I3037" s="5">
        <v>0.05</v>
      </c>
      <c r="J3037" s="5">
        <v>2654.3760000000002</v>
      </c>
      <c r="K3037" s="5">
        <v>571.30400624594688</v>
      </c>
      <c r="L3037">
        <f>YEAR(SalesData[Order Date])</f>
        <v>2023</v>
      </c>
      <c r="M3037">
        <f>MONTH(SalesData[Order Date])</f>
        <v>12</v>
      </c>
      <c r="N3037" t="str">
        <f>TEXT(SalesData[[#This Row],[Order Date]], "mmmm")</f>
        <v>December</v>
      </c>
      <c r="O3037" s="7">
        <f>IF(SalesData[Sales]=0,0,SalesData[Profit]/SalesData[Sales])</f>
        <v>0.21523100203058904</v>
      </c>
      <c r="P3037" s="8">
        <f t="shared" si="47"/>
        <v>1.7894977953387164E-5</v>
      </c>
      <c r="Q3037" t="str">
        <f>IF(SalesData[[#This Row],[Discount]]&gt;0, "Yes", "No")</f>
        <v>Yes</v>
      </c>
      <c r="R3037" t="str">
        <f>TEXT(SalesData[[#This Row],[Order Date]],"mmm-yyyy")</f>
        <v>Dec-2023</v>
      </c>
      <c r="S3037">
        <f>YEAR(SalesData[[#This Row],[Order Date]])*100 + MONTH(SalesData[[#This Row],[Order Date]])</f>
        <v>202312</v>
      </c>
    </row>
    <row r="3038" spans="1:19" x14ac:dyDescent="0.3">
      <c r="A3038" t="s">
        <v>11059</v>
      </c>
      <c r="B3038" s="3">
        <v>45281</v>
      </c>
      <c r="C3038" t="s">
        <v>11060</v>
      </c>
      <c r="D3038" t="s">
        <v>13</v>
      </c>
      <c r="E3038" t="s">
        <v>26</v>
      </c>
      <c r="F3038" t="s">
        <v>20</v>
      </c>
      <c r="G3038">
        <v>6</v>
      </c>
      <c r="H3038" s="5">
        <v>89.42</v>
      </c>
      <c r="I3038" s="5">
        <v>0.11</v>
      </c>
      <c r="J3038" s="5">
        <v>477.50279999999998</v>
      </c>
      <c r="K3038" s="5">
        <v>37.086080020417107</v>
      </c>
      <c r="L3038">
        <f>YEAR(SalesData[Order Date])</f>
        <v>2023</v>
      </c>
      <c r="M3038">
        <f>MONTH(SalesData[Order Date])</f>
        <v>12</v>
      </c>
      <c r="N3038" t="str">
        <f>TEXT(SalesData[[#This Row],[Order Date]], "mmmm")</f>
        <v>December</v>
      </c>
      <c r="O3038" s="7">
        <f>IF(SalesData[Sales]=0,0,SalesData[Profit]/SalesData[Sales])</f>
        <v>7.7666727860898635E-2</v>
      </c>
      <c r="P3038" s="8">
        <f t="shared" si="47"/>
        <v>2.050249757697756E-4</v>
      </c>
      <c r="Q3038" t="str">
        <f>IF(SalesData[[#This Row],[Discount]]&gt;0, "Yes", "No")</f>
        <v>Yes</v>
      </c>
      <c r="R3038" t="str">
        <f>TEXT(SalesData[[#This Row],[Order Date]],"mmm-yyyy")</f>
        <v>Dec-2023</v>
      </c>
      <c r="S3038">
        <f>YEAR(SalesData[[#This Row],[Order Date]])*100 + MONTH(SalesData[[#This Row],[Order Date]])</f>
        <v>202312</v>
      </c>
    </row>
    <row r="3039" spans="1:19" x14ac:dyDescent="0.3">
      <c r="A3039" t="s">
        <v>11079</v>
      </c>
      <c r="B3039" s="3">
        <v>45288</v>
      </c>
      <c r="C3039" t="s">
        <v>11080</v>
      </c>
      <c r="D3039" t="s">
        <v>23</v>
      </c>
      <c r="E3039" t="s">
        <v>26</v>
      </c>
      <c r="F3039" t="s">
        <v>34</v>
      </c>
      <c r="G3039">
        <v>8</v>
      </c>
      <c r="H3039" s="5">
        <v>309.89999999999998</v>
      </c>
      <c r="I3039" s="5">
        <v>0.25</v>
      </c>
      <c r="J3039" s="5">
        <v>1859.4</v>
      </c>
      <c r="K3039" s="5">
        <v>183.05431766494809</v>
      </c>
      <c r="L3039">
        <f>YEAR(SalesData[Order Date])</f>
        <v>2023</v>
      </c>
      <c r="M3039">
        <f>MONTH(SalesData[Order Date])</f>
        <v>12</v>
      </c>
      <c r="N3039" t="str">
        <f>TEXT(SalesData[[#This Row],[Order Date]], "mmmm")</f>
        <v>December</v>
      </c>
      <c r="O3039" s="7">
        <f>IF(SalesData[Sales]=0,0,SalesData[Profit]/SalesData[Sales])</f>
        <v>9.8448057257689625E-2</v>
      </c>
      <c r="P3039" s="8">
        <f t="shared" si="47"/>
        <v>1.0083898031623105E-4</v>
      </c>
      <c r="Q3039" t="str">
        <f>IF(SalesData[[#This Row],[Discount]]&gt;0, "Yes", "No")</f>
        <v>Yes</v>
      </c>
      <c r="R3039" t="str">
        <f>TEXT(SalesData[[#This Row],[Order Date]],"mmm-yyyy")</f>
        <v>Dec-2023</v>
      </c>
      <c r="S3039">
        <f>YEAR(SalesData[[#This Row],[Order Date]])*100 + MONTH(SalesData[[#This Row],[Order Date]])</f>
        <v>202312</v>
      </c>
    </row>
    <row r="3040" spans="1:19" x14ac:dyDescent="0.3">
      <c r="A3040" t="s">
        <v>11115</v>
      </c>
      <c r="B3040" s="3">
        <v>45291</v>
      </c>
      <c r="C3040" t="s">
        <v>11116</v>
      </c>
      <c r="D3040" t="s">
        <v>30</v>
      </c>
      <c r="E3040" t="s">
        <v>19</v>
      </c>
      <c r="F3040" t="s">
        <v>20</v>
      </c>
      <c r="G3040">
        <v>3</v>
      </c>
      <c r="H3040" s="5">
        <v>944.72</v>
      </c>
      <c r="I3040" s="5">
        <v>0.23</v>
      </c>
      <c r="J3040" s="5">
        <v>2182.3031999999998</v>
      </c>
      <c r="K3040" s="5">
        <v>326.53695416057201</v>
      </c>
      <c r="L3040">
        <f>YEAR(SalesData[Order Date])</f>
        <v>2023</v>
      </c>
      <c r="M3040">
        <f>MONTH(SalesData[Order Date])</f>
        <v>12</v>
      </c>
      <c r="N3040" t="str">
        <f>TEXT(SalesData[[#This Row],[Order Date]], "mmmm")</f>
        <v>December</v>
      </c>
      <c r="O3040" s="7">
        <f>IF(SalesData[Sales]=0,0,SalesData[Profit]/SalesData[Sales])</f>
        <v>0.1496295080172966</v>
      </c>
      <c r="P3040" s="8">
        <f t="shared" si="47"/>
        <v>8.1152793067434449E-5</v>
      </c>
      <c r="Q3040" t="str">
        <f>IF(SalesData[[#This Row],[Discount]]&gt;0, "Yes", "No")</f>
        <v>Yes</v>
      </c>
      <c r="R3040" t="str">
        <f>TEXT(SalesData[[#This Row],[Order Date]],"mmm-yyyy")</f>
        <v>Dec-2023</v>
      </c>
      <c r="S3040">
        <f>YEAR(SalesData[[#This Row],[Order Date]])*100 + MONTH(SalesData[[#This Row],[Order Date]])</f>
        <v>202312</v>
      </c>
    </row>
    <row r="3041" spans="1:19" x14ac:dyDescent="0.3">
      <c r="A3041" t="s">
        <v>11136</v>
      </c>
      <c r="B3041" s="3">
        <v>45276</v>
      </c>
      <c r="C3041" t="s">
        <v>11137</v>
      </c>
      <c r="D3041" t="s">
        <v>30</v>
      </c>
      <c r="E3041" t="s">
        <v>26</v>
      </c>
      <c r="F3041" t="s">
        <v>91</v>
      </c>
      <c r="G3041">
        <v>3</v>
      </c>
      <c r="H3041" s="5">
        <v>615.15</v>
      </c>
      <c r="I3041" s="5">
        <v>0.3</v>
      </c>
      <c r="J3041" s="5">
        <v>1291.8150000000001</v>
      </c>
      <c r="K3041" s="5">
        <v>144.4828368316177</v>
      </c>
      <c r="L3041">
        <f>YEAR(SalesData[Order Date])</f>
        <v>2023</v>
      </c>
      <c r="M3041">
        <f>MONTH(SalesData[Order Date])</f>
        <v>12</v>
      </c>
      <c r="N3041" t="str">
        <f>TEXT(SalesData[[#This Row],[Order Date]], "mmmm")</f>
        <v>December</v>
      </c>
      <c r="O3041" s="7">
        <f>IF(SalesData[Sales]=0,0,SalesData[Profit]/SalesData[Sales])</f>
        <v>0.11184483601105243</v>
      </c>
      <c r="P3041" s="8">
        <f t="shared" si="47"/>
        <v>1.6256197675363734E-4</v>
      </c>
      <c r="Q3041" t="str">
        <f>IF(SalesData[[#This Row],[Discount]]&gt;0, "Yes", "No")</f>
        <v>Yes</v>
      </c>
      <c r="R3041" t="str">
        <f>TEXT(SalesData[[#This Row],[Order Date]],"mmm-yyyy")</f>
        <v>Dec-2023</v>
      </c>
      <c r="S3041">
        <f>YEAR(SalesData[[#This Row],[Order Date]])*100 + MONTH(SalesData[[#This Row],[Order Date]])</f>
        <v>202312</v>
      </c>
    </row>
    <row r="3042" spans="1:19" x14ac:dyDescent="0.3">
      <c r="A3042" t="s">
        <v>11162</v>
      </c>
      <c r="B3042" s="3">
        <v>45267</v>
      </c>
      <c r="C3042" t="s">
        <v>11163</v>
      </c>
      <c r="D3042" t="s">
        <v>18</v>
      </c>
      <c r="E3042" t="s">
        <v>19</v>
      </c>
      <c r="F3042" t="s">
        <v>27</v>
      </c>
      <c r="G3042">
        <v>7</v>
      </c>
      <c r="H3042" s="5">
        <v>299.29000000000002</v>
      </c>
      <c r="I3042" s="5">
        <v>0.26</v>
      </c>
      <c r="J3042" s="5">
        <v>1550.3222000000001</v>
      </c>
      <c r="K3042" s="5">
        <v>411.829937642537</v>
      </c>
      <c r="L3042">
        <f>YEAR(SalesData[Order Date])</f>
        <v>2023</v>
      </c>
      <c r="M3042">
        <f>MONTH(SalesData[Order Date])</f>
        <v>12</v>
      </c>
      <c r="N3042" t="str">
        <f>TEXT(SalesData[[#This Row],[Order Date]], "mmmm")</f>
        <v>December</v>
      </c>
      <c r="O3042" s="7">
        <f>IF(SalesData[Sales]=0,0,SalesData[Profit]/SalesData[Sales])</f>
        <v>0.26564151480417231</v>
      </c>
      <c r="P3042" s="8">
        <f t="shared" si="47"/>
        <v>1.2410323479854703E-4</v>
      </c>
      <c r="Q3042" t="str">
        <f>IF(SalesData[[#This Row],[Discount]]&gt;0, "Yes", "No")</f>
        <v>Yes</v>
      </c>
      <c r="R3042" t="str">
        <f>TEXT(SalesData[[#This Row],[Order Date]],"mmm-yyyy")</f>
        <v>Dec-2023</v>
      </c>
      <c r="S3042">
        <f>YEAR(SalesData[[#This Row],[Order Date]])*100 + MONTH(SalesData[[#This Row],[Order Date]])</f>
        <v>202312</v>
      </c>
    </row>
    <row r="3043" spans="1:19" x14ac:dyDescent="0.3">
      <c r="A3043" t="s">
        <v>11204</v>
      </c>
      <c r="B3043" s="3">
        <v>45274</v>
      </c>
      <c r="C3043" t="s">
        <v>11205</v>
      </c>
      <c r="D3043" t="s">
        <v>23</v>
      </c>
      <c r="E3043" t="s">
        <v>26</v>
      </c>
      <c r="F3043" t="s">
        <v>53</v>
      </c>
      <c r="G3043">
        <v>1</v>
      </c>
      <c r="H3043" s="5">
        <v>354.34</v>
      </c>
      <c r="I3043" s="5">
        <v>0.15</v>
      </c>
      <c r="J3043" s="5">
        <v>301.18900000000002</v>
      </c>
      <c r="K3043" s="5">
        <v>64.997991133778285</v>
      </c>
      <c r="L3043">
        <f>YEAR(SalesData[Order Date])</f>
        <v>2023</v>
      </c>
      <c r="M3043">
        <f>MONTH(SalesData[Order Date])</f>
        <v>12</v>
      </c>
      <c r="N3043" t="str">
        <f>TEXT(SalesData[[#This Row],[Order Date]], "mmmm")</f>
        <v>December</v>
      </c>
      <c r="O3043" s="7">
        <f>IF(SalesData[Sales]=0,0,SalesData[Profit]/SalesData[Sales])</f>
        <v>0.21580466462513001</v>
      </c>
      <c r="P3043" s="8">
        <f t="shared" si="47"/>
        <v>4.2332223288367107E-4</v>
      </c>
      <c r="Q3043" t="str">
        <f>IF(SalesData[[#This Row],[Discount]]&gt;0, "Yes", "No")</f>
        <v>Yes</v>
      </c>
      <c r="R3043" t="str">
        <f>TEXT(SalesData[[#This Row],[Order Date]],"mmm-yyyy")</f>
        <v>Dec-2023</v>
      </c>
      <c r="S3043">
        <f>YEAR(SalesData[[#This Row],[Order Date]])*100 + MONTH(SalesData[[#This Row],[Order Date]])</f>
        <v>202312</v>
      </c>
    </row>
    <row r="3044" spans="1:19" x14ac:dyDescent="0.3">
      <c r="A3044" t="s">
        <v>11214</v>
      </c>
      <c r="B3044" s="3">
        <v>45287</v>
      </c>
      <c r="C3044" t="s">
        <v>11215</v>
      </c>
      <c r="D3044" t="s">
        <v>23</v>
      </c>
      <c r="E3044" t="s">
        <v>14</v>
      </c>
      <c r="F3044" t="s">
        <v>20</v>
      </c>
      <c r="G3044">
        <v>6</v>
      </c>
      <c r="H3044" s="5">
        <v>971.18</v>
      </c>
      <c r="I3044" s="5">
        <v>0.25</v>
      </c>
      <c r="J3044" s="5">
        <v>4370.3099999999986</v>
      </c>
      <c r="K3044" s="5">
        <v>275.55629615670978</v>
      </c>
      <c r="L3044">
        <f>YEAR(SalesData[Order Date])</f>
        <v>2023</v>
      </c>
      <c r="M3044">
        <f>MONTH(SalesData[Order Date])</f>
        <v>12</v>
      </c>
      <c r="N3044" t="str">
        <f>TEXT(SalesData[[#This Row],[Order Date]], "mmmm")</f>
        <v>December</v>
      </c>
      <c r="O3044" s="7">
        <f>IF(SalesData[Sales]=0,0,SalesData[Profit]/SalesData[Sales])</f>
        <v>6.3051887888206981E-2</v>
      </c>
      <c r="P3044" s="8">
        <f t="shared" si="47"/>
        <v>4.2903135017882026E-5</v>
      </c>
      <c r="Q3044" t="str">
        <f>IF(SalesData[[#This Row],[Discount]]&gt;0, "Yes", "No")</f>
        <v>Yes</v>
      </c>
      <c r="R3044" t="str">
        <f>TEXT(SalesData[[#This Row],[Order Date]],"mmm-yyyy")</f>
        <v>Dec-2023</v>
      </c>
      <c r="S3044">
        <f>YEAR(SalesData[[#This Row],[Order Date]])*100 + MONTH(SalesData[[#This Row],[Order Date]])</f>
        <v>202312</v>
      </c>
    </row>
    <row r="3045" spans="1:19" x14ac:dyDescent="0.3">
      <c r="A3045" t="s">
        <v>11250</v>
      </c>
      <c r="B3045" s="3">
        <v>45265</v>
      </c>
      <c r="C3045" t="s">
        <v>11251</v>
      </c>
      <c r="D3045" t="s">
        <v>18</v>
      </c>
      <c r="E3045" t="s">
        <v>14</v>
      </c>
      <c r="F3045" t="s">
        <v>20</v>
      </c>
      <c r="G3045">
        <v>3</v>
      </c>
      <c r="H3045" s="5">
        <v>60.01</v>
      </c>
      <c r="I3045" s="5">
        <v>0.27</v>
      </c>
      <c r="J3045" s="5">
        <v>131.42189999999999</v>
      </c>
      <c r="K3045" s="5">
        <v>39.33991777017313</v>
      </c>
      <c r="L3045">
        <f>YEAR(SalesData[Order Date])</f>
        <v>2023</v>
      </c>
      <c r="M3045">
        <f>MONTH(SalesData[Order Date])</f>
        <v>12</v>
      </c>
      <c r="N3045" t="str">
        <f>TEXT(SalesData[[#This Row],[Order Date]], "mmmm")</f>
        <v>December</v>
      </c>
      <c r="O3045" s="7">
        <f>IF(SalesData[Sales]=0,0,SalesData[Profit]/SalesData[Sales])</f>
        <v>0.29934065608679478</v>
      </c>
      <c r="P3045" s="8">
        <f t="shared" si="47"/>
        <v>1.4997500416597234E-3</v>
      </c>
      <c r="Q3045" t="str">
        <f>IF(SalesData[[#This Row],[Discount]]&gt;0, "Yes", "No")</f>
        <v>Yes</v>
      </c>
      <c r="R3045" t="str">
        <f>TEXT(SalesData[[#This Row],[Order Date]],"mmm-yyyy")</f>
        <v>Dec-2023</v>
      </c>
      <c r="S3045">
        <f>YEAR(SalesData[[#This Row],[Order Date]])*100 + MONTH(SalesData[[#This Row],[Order Date]])</f>
        <v>202312</v>
      </c>
    </row>
    <row r="3046" spans="1:19" x14ac:dyDescent="0.3">
      <c r="A3046" t="s">
        <v>11270</v>
      </c>
      <c r="B3046" s="3">
        <v>45276</v>
      </c>
      <c r="C3046" t="s">
        <v>11271</v>
      </c>
      <c r="D3046" t="s">
        <v>30</v>
      </c>
      <c r="E3046" t="s">
        <v>19</v>
      </c>
      <c r="F3046" t="s">
        <v>31</v>
      </c>
      <c r="G3046">
        <v>1</v>
      </c>
      <c r="H3046" s="5">
        <v>331.69</v>
      </c>
      <c r="I3046" s="5">
        <v>0.02</v>
      </c>
      <c r="J3046" s="5">
        <v>325.05619999999999</v>
      </c>
      <c r="K3046" s="5">
        <v>42.215220230371067</v>
      </c>
      <c r="L3046">
        <f>YEAR(SalesData[Order Date])</f>
        <v>2023</v>
      </c>
      <c r="M3046">
        <f>MONTH(SalesData[Order Date])</f>
        <v>12</v>
      </c>
      <c r="N3046" t="str">
        <f>TEXT(SalesData[[#This Row],[Order Date]], "mmmm")</f>
        <v>December</v>
      </c>
      <c r="O3046" s="7">
        <f>IF(SalesData[Sales]=0,0,SalesData[Profit]/SalesData[Sales])</f>
        <v>0.12987052771296492</v>
      </c>
      <c r="P3046" s="8">
        <f t="shared" si="47"/>
        <v>6.0297265519008712E-5</v>
      </c>
      <c r="Q3046" t="str">
        <f>IF(SalesData[[#This Row],[Discount]]&gt;0, "Yes", "No")</f>
        <v>Yes</v>
      </c>
      <c r="R3046" t="str">
        <f>TEXT(SalesData[[#This Row],[Order Date]],"mmm-yyyy")</f>
        <v>Dec-2023</v>
      </c>
      <c r="S3046">
        <f>YEAR(SalesData[[#This Row],[Order Date]])*100 + MONTH(SalesData[[#This Row],[Order Date]])</f>
        <v>202312</v>
      </c>
    </row>
    <row r="3047" spans="1:19" x14ac:dyDescent="0.3">
      <c r="A3047" t="s">
        <v>11320</v>
      </c>
      <c r="B3047" s="3">
        <v>45267</v>
      </c>
      <c r="C3047" t="s">
        <v>11321</v>
      </c>
      <c r="D3047" t="s">
        <v>18</v>
      </c>
      <c r="E3047" t="s">
        <v>26</v>
      </c>
      <c r="F3047" t="s">
        <v>27</v>
      </c>
      <c r="G3047">
        <v>3</v>
      </c>
      <c r="H3047" s="5">
        <v>747.18</v>
      </c>
      <c r="I3047" s="5">
        <v>0.04</v>
      </c>
      <c r="J3047" s="5">
        <v>2151.8784000000001</v>
      </c>
      <c r="K3047" s="5">
        <v>174.31893730354969</v>
      </c>
      <c r="L3047">
        <f>YEAR(SalesData[Order Date])</f>
        <v>2023</v>
      </c>
      <c r="M3047">
        <f>MONTH(SalesData[Order Date])</f>
        <v>12</v>
      </c>
      <c r="N3047" t="str">
        <f>TEXT(SalesData[[#This Row],[Order Date]], "mmmm")</f>
        <v>December</v>
      </c>
      <c r="O3047" s="7">
        <f>IF(SalesData[Sales]=0,0,SalesData[Profit]/SalesData[Sales])</f>
        <v>8.1007801046541331E-2</v>
      </c>
      <c r="P3047" s="8">
        <f t="shared" si="47"/>
        <v>1.7844874505920038E-5</v>
      </c>
      <c r="Q3047" t="str">
        <f>IF(SalesData[[#This Row],[Discount]]&gt;0, "Yes", "No")</f>
        <v>Yes</v>
      </c>
      <c r="R3047" t="str">
        <f>TEXT(SalesData[[#This Row],[Order Date]],"mmm-yyyy")</f>
        <v>Dec-2023</v>
      </c>
      <c r="S3047">
        <f>YEAR(SalesData[[#This Row],[Order Date]])*100 + MONTH(SalesData[[#This Row],[Order Date]])</f>
        <v>202312</v>
      </c>
    </row>
    <row r="3048" spans="1:19" x14ac:dyDescent="0.3">
      <c r="A3048" t="s">
        <v>11406</v>
      </c>
      <c r="B3048" s="3">
        <v>45283</v>
      </c>
      <c r="C3048" t="s">
        <v>11407</v>
      </c>
      <c r="D3048" t="s">
        <v>13</v>
      </c>
      <c r="E3048" t="s">
        <v>19</v>
      </c>
      <c r="F3048" t="s">
        <v>91</v>
      </c>
      <c r="G3048">
        <v>6</v>
      </c>
      <c r="H3048" s="5">
        <v>504.61</v>
      </c>
      <c r="I3048" s="5">
        <v>0.13</v>
      </c>
      <c r="J3048" s="5">
        <v>2634.0641999999998</v>
      </c>
      <c r="K3048" s="5">
        <v>445.23808732454972</v>
      </c>
      <c r="L3048">
        <f>YEAR(SalesData[Order Date])</f>
        <v>2023</v>
      </c>
      <c r="M3048">
        <f>MONTH(SalesData[Order Date])</f>
        <v>12</v>
      </c>
      <c r="N3048" t="str">
        <f>TEXT(SalesData[[#This Row],[Order Date]], "mmmm")</f>
        <v>December</v>
      </c>
      <c r="O3048" s="7">
        <f>IF(SalesData[Sales]=0,0,SalesData[Profit]/SalesData[Sales])</f>
        <v>0.1690308411330862</v>
      </c>
      <c r="P3048" s="8">
        <f t="shared" si="47"/>
        <v>4.2937450043928318E-5</v>
      </c>
      <c r="Q3048" t="str">
        <f>IF(SalesData[[#This Row],[Discount]]&gt;0, "Yes", "No")</f>
        <v>Yes</v>
      </c>
      <c r="R3048" t="str">
        <f>TEXT(SalesData[[#This Row],[Order Date]],"mmm-yyyy")</f>
        <v>Dec-2023</v>
      </c>
      <c r="S3048">
        <f>YEAR(SalesData[[#This Row],[Order Date]])*100 + MONTH(SalesData[[#This Row],[Order Date]])</f>
        <v>202312</v>
      </c>
    </row>
    <row r="3049" spans="1:19" x14ac:dyDescent="0.3">
      <c r="A3049" t="s">
        <v>11463</v>
      </c>
      <c r="B3049" s="3">
        <v>45266</v>
      </c>
      <c r="C3049" t="s">
        <v>11464</v>
      </c>
      <c r="D3049" t="s">
        <v>13</v>
      </c>
      <c r="E3049" t="s">
        <v>14</v>
      </c>
      <c r="F3049" t="s">
        <v>53</v>
      </c>
      <c r="G3049">
        <v>8</v>
      </c>
      <c r="H3049" s="5">
        <v>427.42</v>
      </c>
      <c r="I3049" s="5">
        <v>0.02</v>
      </c>
      <c r="J3049" s="5">
        <v>3350.9728</v>
      </c>
      <c r="K3049" s="5">
        <v>175.9406443121907</v>
      </c>
      <c r="L3049">
        <f>YEAR(SalesData[Order Date])</f>
        <v>2023</v>
      </c>
      <c r="M3049">
        <f>MONTH(SalesData[Order Date])</f>
        <v>12</v>
      </c>
      <c r="N3049" t="str">
        <f>TEXT(SalesData[[#This Row],[Order Date]], "mmmm")</f>
        <v>December</v>
      </c>
      <c r="O3049" s="7">
        <f>IF(SalesData[Sales]=0,0,SalesData[Profit]/SalesData[Sales])</f>
        <v>5.2504348681132448E-2</v>
      </c>
      <c r="P3049" s="8">
        <f t="shared" si="47"/>
        <v>5.8490477750222266E-6</v>
      </c>
      <c r="Q3049" t="str">
        <f>IF(SalesData[[#This Row],[Discount]]&gt;0, "Yes", "No")</f>
        <v>Yes</v>
      </c>
      <c r="R3049" t="str">
        <f>TEXT(SalesData[[#This Row],[Order Date]],"mmm-yyyy")</f>
        <v>Dec-2023</v>
      </c>
      <c r="S3049">
        <f>YEAR(SalesData[[#This Row],[Order Date]])*100 + MONTH(SalesData[[#This Row],[Order Date]])</f>
        <v>202312</v>
      </c>
    </row>
    <row r="3050" spans="1:19" x14ac:dyDescent="0.3">
      <c r="A3050" t="s">
        <v>11603</v>
      </c>
      <c r="B3050" s="3">
        <v>45279</v>
      </c>
      <c r="C3050" t="s">
        <v>11604</v>
      </c>
      <c r="D3050" t="s">
        <v>13</v>
      </c>
      <c r="E3050" t="s">
        <v>14</v>
      </c>
      <c r="F3050" t="s">
        <v>20</v>
      </c>
      <c r="G3050">
        <v>8</v>
      </c>
      <c r="H3050" s="5">
        <v>516.74</v>
      </c>
      <c r="I3050" s="5">
        <v>0.05</v>
      </c>
      <c r="J3050" s="5">
        <v>3927.2240000000002</v>
      </c>
      <c r="K3050" s="5">
        <v>695.19409011655091</v>
      </c>
      <c r="L3050">
        <f>YEAR(SalesData[Order Date])</f>
        <v>2023</v>
      </c>
      <c r="M3050">
        <f>MONTH(SalesData[Order Date])</f>
        <v>12</v>
      </c>
      <c r="N3050" t="str">
        <f>TEXT(SalesData[[#This Row],[Order Date]], "mmmm")</f>
        <v>December</v>
      </c>
      <c r="O3050" s="7">
        <f>IF(SalesData[Sales]=0,0,SalesData[Profit]/SalesData[Sales])</f>
        <v>0.17701921003654258</v>
      </c>
      <c r="P3050" s="8">
        <f t="shared" si="47"/>
        <v>1.2095057475713125E-5</v>
      </c>
      <c r="Q3050" t="str">
        <f>IF(SalesData[[#This Row],[Discount]]&gt;0, "Yes", "No")</f>
        <v>Yes</v>
      </c>
      <c r="R3050" t="str">
        <f>TEXT(SalesData[[#This Row],[Order Date]],"mmm-yyyy")</f>
        <v>Dec-2023</v>
      </c>
      <c r="S3050">
        <f>YEAR(SalesData[[#This Row],[Order Date]])*100 + MONTH(SalesData[[#This Row],[Order Date]])</f>
        <v>202312</v>
      </c>
    </row>
    <row r="3051" spans="1:19" x14ac:dyDescent="0.3">
      <c r="A3051" t="s">
        <v>11656</v>
      </c>
      <c r="B3051" s="3">
        <v>45261</v>
      </c>
      <c r="C3051" t="s">
        <v>11657</v>
      </c>
      <c r="D3051" t="s">
        <v>18</v>
      </c>
      <c r="E3051" t="s">
        <v>26</v>
      </c>
      <c r="F3051" t="s">
        <v>62</v>
      </c>
      <c r="G3051">
        <v>8</v>
      </c>
      <c r="H3051" s="5">
        <v>125.93</v>
      </c>
      <c r="I3051" s="5">
        <v>0.19</v>
      </c>
      <c r="J3051" s="5">
        <v>816.02640000000008</v>
      </c>
      <c r="K3051" s="5">
        <v>67.718631405010541</v>
      </c>
      <c r="L3051">
        <f>YEAR(SalesData[Order Date])</f>
        <v>2023</v>
      </c>
      <c r="M3051">
        <f>MONTH(SalesData[Order Date])</f>
        <v>12</v>
      </c>
      <c r="N3051" t="str">
        <f>TEXT(SalesData[[#This Row],[Order Date]], "mmmm")</f>
        <v>December</v>
      </c>
      <c r="O3051" s="7">
        <f>IF(SalesData[Sales]=0,0,SalesData[Profit]/SalesData[Sales])</f>
        <v>8.2985834042882109E-2</v>
      </c>
      <c r="P3051" s="8">
        <f t="shared" si="47"/>
        <v>1.8859683951401573E-4</v>
      </c>
      <c r="Q3051" t="str">
        <f>IF(SalesData[[#This Row],[Discount]]&gt;0, "Yes", "No")</f>
        <v>Yes</v>
      </c>
      <c r="R3051" t="str">
        <f>TEXT(SalesData[[#This Row],[Order Date]],"mmm-yyyy")</f>
        <v>Dec-2023</v>
      </c>
      <c r="S3051">
        <f>YEAR(SalesData[[#This Row],[Order Date]])*100 + MONTH(SalesData[[#This Row],[Order Date]])</f>
        <v>202312</v>
      </c>
    </row>
    <row r="3052" spans="1:19" x14ac:dyDescent="0.3">
      <c r="A3052" t="s">
        <v>11753</v>
      </c>
      <c r="B3052" s="3">
        <v>45289</v>
      </c>
      <c r="C3052" t="s">
        <v>11754</v>
      </c>
      <c r="D3052" t="s">
        <v>18</v>
      </c>
      <c r="E3052" t="s">
        <v>26</v>
      </c>
      <c r="F3052" t="s">
        <v>91</v>
      </c>
      <c r="G3052">
        <v>4</v>
      </c>
      <c r="H3052" s="5">
        <v>729.82</v>
      </c>
      <c r="I3052" s="5">
        <v>0.28999999999999998</v>
      </c>
      <c r="J3052" s="5">
        <v>2072.6887999999999</v>
      </c>
      <c r="K3052" s="5">
        <v>306.23125975023288</v>
      </c>
      <c r="L3052">
        <f>YEAR(SalesData[Order Date])</f>
        <v>2023</v>
      </c>
      <c r="M3052">
        <f>MONTH(SalesData[Order Date])</f>
        <v>12</v>
      </c>
      <c r="N3052" t="str">
        <f>TEXT(SalesData[[#This Row],[Order Date]], "mmmm")</f>
        <v>December</v>
      </c>
      <c r="O3052" s="7">
        <f>IF(SalesData[Sales]=0,0,SalesData[Profit]/SalesData[Sales])</f>
        <v>0.14774589400503968</v>
      </c>
      <c r="P3052" s="8">
        <f t="shared" si="47"/>
        <v>9.9339563179962171E-5</v>
      </c>
      <c r="Q3052" t="str">
        <f>IF(SalesData[[#This Row],[Discount]]&gt;0, "Yes", "No")</f>
        <v>Yes</v>
      </c>
      <c r="R3052" t="str">
        <f>TEXT(SalesData[[#This Row],[Order Date]],"mmm-yyyy")</f>
        <v>Dec-2023</v>
      </c>
      <c r="S3052">
        <f>YEAR(SalesData[[#This Row],[Order Date]])*100 + MONTH(SalesData[[#This Row],[Order Date]])</f>
        <v>202312</v>
      </c>
    </row>
    <row r="3053" spans="1:19" x14ac:dyDescent="0.3">
      <c r="A3053" t="s">
        <v>11757</v>
      </c>
      <c r="B3053" s="3">
        <v>45267</v>
      </c>
      <c r="C3053" t="s">
        <v>11758</v>
      </c>
      <c r="D3053" t="s">
        <v>23</v>
      </c>
      <c r="E3053" t="s">
        <v>19</v>
      </c>
      <c r="F3053" t="s">
        <v>31</v>
      </c>
      <c r="G3053">
        <v>5</v>
      </c>
      <c r="H3053" s="5">
        <v>197.52</v>
      </c>
      <c r="I3053" s="5">
        <v>0.25</v>
      </c>
      <c r="J3053" s="5">
        <v>740.7</v>
      </c>
      <c r="K3053" s="5">
        <v>64.739746637558412</v>
      </c>
      <c r="L3053">
        <f>YEAR(SalesData[Order Date])</f>
        <v>2023</v>
      </c>
      <c r="M3053">
        <f>MONTH(SalesData[Order Date])</f>
        <v>12</v>
      </c>
      <c r="N3053" t="str">
        <f>TEXT(SalesData[[#This Row],[Order Date]], "mmmm")</f>
        <v>December</v>
      </c>
      <c r="O3053" s="7">
        <f>IF(SalesData[Sales]=0,0,SalesData[Profit]/SalesData[Sales])</f>
        <v>8.7403465151287177E-2</v>
      </c>
      <c r="P3053" s="8">
        <f t="shared" si="47"/>
        <v>2.5313892264074525E-4</v>
      </c>
      <c r="Q3053" t="str">
        <f>IF(SalesData[[#This Row],[Discount]]&gt;0, "Yes", "No")</f>
        <v>Yes</v>
      </c>
      <c r="R3053" t="str">
        <f>TEXT(SalesData[[#This Row],[Order Date]],"mmm-yyyy")</f>
        <v>Dec-2023</v>
      </c>
      <c r="S3053">
        <f>YEAR(SalesData[[#This Row],[Order Date]])*100 + MONTH(SalesData[[#This Row],[Order Date]])</f>
        <v>202312</v>
      </c>
    </row>
    <row r="3054" spans="1:19" x14ac:dyDescent="0.3">
      <c r="A3054" t="s">
        <v>11798</v>
      </c>
      <c r="B3054" s="3">
        <v>45262</v>
      </c>
      <c r="C3054" t="s">
        <v>11799</v>
      </c>
      <c r="D3054" t="s">
        <v>30</v>
      </c>
      <c r="E3054" t="s">
        <v>14</v>
      </c>
      <c r="F3054" t="s">
        <v>39</v>
      </c>
      <c r="G3054">
        <v>9</v>
      </c>
      <c r="H3054" s="5">
        <v>362.56</v>
      </c>
      <c r="I3054" s="5">
        <v>0.21</v>
      </c>
      <c r="J3054" s="5">
        <v>2577.8015999999998</v>
      </c>
      <c r="K3054" s="5">
        <v>333.66188539616132</v>
      </c>
      <c r="L3054">
        <f>YEAR(SalesData[Order Date])</f>
        <v>2023</v>
      </c>
      <c r="M3054">
        <f>MONTH(SalesData[Order Date])</f>
        <v>12</v>
      </c>
      <c r="N3054" t="str">
        <f>TEXT(SalesData[[#This Row],[Order Date]], "mmmm")</f>
        <v>December</v>
      </c>
      <c r="O3054" s="7">
        <f>IF(SalesData[Sales]=0,0,SalesData[Profit]/SalesData[Sales])</f>
        <v>0.12943660419644451</v>
      </c>
      <c r="P3054" s="8">
        <f t="shared" si="47"/>
        <v>6.4357163871726973E-5</v>
      </c>
      <c r="Q3054" t="str">
        <f>IF(SalesData[[#This Row],[Discount]]&gt;0, "Yes", "No")</f>
        <v>Yes</v>
      </c>
      <c r="R3054" t="str">
        <f>TEXT(SalesData[[#This Row],[Order Date]],"mmm-yyyy")</f>
        <v>Dec-2023</v>
      </c>
      <c r="S3054">
        <f>YEAR(SalesData[[#This Row],[Order Date]])*100 + MONTH(SalesData[[#This Row],[Order Date]])</f>
        <v>202312</v>
      </c>
    </row>
    <row r="3055" spans="1:19" x14ac:dyDescent="0.3">
      <c r="A3055" t="s">
        <v>11984</v>
      </c>
      <c r="B3055" s="3">
        <v>45263</v>
      </c>
      <c r="C3055" t="s">
        <v>11985</v>
      </c>
      <c r="D3055" t="s">
        <v>23</v>
      </c>
      <c r="E3055" t="s">
        <v>26</v>
      </c>
      <c r="F3055" t="s">
        <v>62</v>
      </c>
      <c r="G3055">
        <v>8</v>
      </c>
      <c r="H3055" s="5">
        <v>937.57</v>
      </c>
      <c r="I3055" s="5">
        <v>0.17</v>
      </c>
      <c r="J3055" s="5">
        <v>6225.4647999999997</v>
      </c>
      <c r="K3055" s="5">
        <v>1549.339735497706</v>
      </c>
      <c r="L3055">
        <f>YEAR(SalesData[Order Date])</f>
        <v>2023</v>
      </c>
      <c r="M3055">
        <f>MONTH(SalesData[Order Date])</f>
        <v>12</v>
      </c>
      <c r="N3055" t="str">
        <f>TEXT(SalesData[[#This Row],[Order Date]], "mmmm")</f>
        <v>December</v>
      </c>
      <c r="O3055" s="7">
        <f>IF(SalesData[Sales]=0,0,SalesData[Profit]/SalesData[Sales])</f>
        <v>0.24887133495601904</v>
      </c>
      <c r="P3055" s="8">
        <f t="shared" si="47"/>
        <v>2.2664974348581972E-5</v>
      </c>
      <c r="Q3055" t="str">
        <f>IF(SalesData[[#This Row],[Discount]]&gt;0, "Yes", "No")</f>
        <v>Yes</v>
      </c>
      <c r="R3055" t="str">
        <f>TEXT(SalesData[[#This Row],[Order Date]],"mmm-yyyy")</f>
        <v>Dec-2023</v>
      </c>
      <c r="S3055">
        <f>YEAR(SalesData[[#This Row],[Order Date]])*100 + MONTH(SalesData[[#This Row],[Order Date]])</f>
        <v>202312</v>
      </c>
    </row>
    <row r="3056" spans="1:19" x14ac:dyDescent="0.3">
      <c r="A3056" t="s">
        <v>11998</v>
      </c>
      <c r="B3056" s="3">
        <v>45263</v>
      </c>
      <c r="C3056" t="s">
        <v>11999</v>
      </c>
      <c r="D3056" t="s">
        <v>23</v>
      </c>
      <c r="E3056" t="s">
        <v>26</v>
      </c>
      <c r="F3056" t="s">
        <v>27</v>
      </c>
      <c r="G3056">
        <v>5</v>
      </c>
      <c r="H3056" s="5">
        <v>515.59</v>
      </c>
      <c r="I3056" s="5">
        <v>0.24</v>
      </c>
      <c r="J3056" s="5">
        <v>1959.242</v>
      </c>
      <c r="K3056" s="5">
        <v>293.55898169689999</v>
      </c>
      <c r="L3056">
        <f>YEAR(SalesData[Order Date])</f>
        <v>2023</v>
      </c>
      <c r="M3056">
        <f>MONTH(SalesData[Order Date])</f>
        <v>12</v>
      </c>
      <c r="N3056" t="str">
        <f>TEXT(SalesData[[#This Row],[Order Date]], "mmmm")</f>
        <v>December</v>
      </c>
      <c r="O3056" s="7">
        <f>IF(SalesData[Sales]=0,0,SalesData[Profit]/SalesData[Sales])</f>
        <v>0.14983293625641958</v>
      </c>
      <c r="P3056" s="8">
        <f t="shared" si="47"/>
        <v>9.309722841792896E-5</v>
      </c>
      <c r="Q3056" t="str">
        <f>IF(SalesData[[#This Row],[Discount]]&gt;0, "Yes", "No")</f>
        <v>Yes</v>
      </c>
      <c r="R3056" t="str">
        <f>TEXT(SalesData[[#This Row],[Order Date]],"mmm-yyyy")</f>
        <v>Dec-2023</v>
      </c>
      <c r="S3056">
        <f>YEAR(SalesData[[#This Row],[Order Date]])*100 + MONTH(SalesData[[#This Row],[Order Date]])</f>
        <v>202312</v>
      </c>
    </row>
    <row r="3057" spans="1:19" x14ac:dyDescent="0.3">
      <c r="A3057" t="s">
        <v>12093</v>
      </c>
      <c r="B3057" s="3">
        <v>45282</v>
      </c>
      <c r="C3057" t="s">
        <v>12094</v>
      </c>
      <c r="D3057" t="s">
        <v>23</v>
      </c>
      <c r="E3057" t="s">
        <v>26</v>
      </c>
      <c r="F3057" t="s">
        <v>44</v>
      </c>
      <c r="G3057">
        <v>9</v>
      </c>
      <c r="H3057" s="5">
        <v>563.83000000000004</v>
      </c>
      <c r="I3057" s="5">
        <v>0.25</v>
      </c>
      <c r="J3057" s="5">
        <v>3805.8525</v>
      </c>
      <c r="K3057" s="5">
        <v>764.58661777210159</v>
      </c>
      <c r="L3057">
        <f>YEAR(SalesData[Order Date])</f>
        <v>2023</v>
      </c>
      <c r="M3057">
        <f>MONTH(SalesData[Order Date])</f>
        <v>12</v>
      </c>
      <c r="N3057" t="str">
        <f>TEXT(SalesData[[#This Row],[Order Date]], "mmmm")</f>
        <v>December</v>
      </c>
      <c r="O3057" s="7">
        <f>IF(SalesData[Sales]=0,0,SalesData[Profit]/SalesData[Sales])</f>
        <v>0.200897595945219</v>
      </c>
      <c r="P3057" s="8">
        <f t="shared" si="47"/>
        <v>4.9266228788425195E-5</v>
      </c>
      <c r="Q3057" t="str">
        <f>IF(SalesData[[#This Row],[Discount]]&gt;0, "Yes", "No")</f>
        <v>Yes</v>
      </c>
      <c r="R3057" t="str">
        <f>TEXT(SalesData[[#This Row],[Order Date]],"mmm-yyyy")</f>
        <v>Dec-2023</v>
      </c>
      <c r="S3057">
        <f>YEAR(SalesData[[#This Row],[Order Date]])*100 + MONTH(SalesData[[#This Row],[Order Date]])</f>
        <v>202312</v>
      </c>
    </row>
    <row r="3058" spans="1:19" x14ac:dyDescent="0.3">
      <c r="A3058" t="s">
        <v>12105</v>
      </c>
      <c r="B3058" s="3">
        <v>45280</v>
      </c>
      <c r="C3058" t="s">
        <v>12106</v>
      </c>
      <c r="D3058" t="s">
        <v>13</v>
      </c>
      <c r="E3058" t="s">
        <v>14</v>
      </c>
      <c r="F3058" t="s">
        <v>20</v>
      </c>
      <c r="G3058">
        <v>3</v>
      </c>
      <c r="H3058" s="5">
        <v>147.94999999999999</v>
      </c>
      <c r="I3058" s="5">
        <v>0.05</v>
      </c>
      <c r="J3058" s="5">
        <v>421.65750000000003</v>
      </c>
      <c r="K3058" s="5">
        <v>25.30640224515642</v>
      </c>
      <c r="L3058">
        <f>YEAR(SalesData[Order Date])</f>
        <v>2023</v>
      </c>
      <c r="M3058">
        <f>MONTH(SalesData[Order Date])</f>
        <v>12</v>
      </c>
      <c r="N3058" t="str">
        <f>TEXT(SalesData[[#This Row],[Order Date]], "mmmm")</f>
        <v>December</v>
      </c>
      <c r="O3058" s="7">
        <f>IF(SalesData[Sales]=0,0,SalesData[Profit]/SalesData[Sales])</f>
        <v>6.0016487896352888E-2</v>
      </c>
      <c r="P3058" s="8">
        <f t="shared" si="47"/>
        <v>1.1265067027148813E-4</v>
      </c>
      <c r="Q3058" t="str">
        <f>IF(SalesData[[#This Row],[Discount]]&gt;0, "Yes", "No")</f>
        <v>Yes</v>
      </c>
      <c r="R3058" t="str">
        <f>TEXT(SalesData[[#This Row],[Order Date]],"mmm-yyyy")</f>
        <v>Dec-2023</v>
      </c>
      <c r="S3058">
        <f>YEAR(SalesData[[#This Row],[Order Date]])*100 + MONTH(SalesData[[#This Row],[Order Date]])</f>
        <v>202312</v>
      </c>
    </row>
    <row r="3059" spans="1:19" x14ac:dyDescent="0.3">
      <c r="A3059" t="s">
        <v>12117</v>
      </c>
      <c r="B3059" s="3">
        <v>45278</v>
      </c>
      <c r="C3059" t="s">
        <v>12118</v>
      </c>
      <c r="D3059" t="s">
        <v>18</v>
      </c>
      <c r="E3059" t="s">
        <v>14</v>
      </c>
      <c r="F3059" t="s">
        <v>44</v>
      </c>
      <c r="G3059">
        <v>8</v>
      </c>
      <c r="H3059" s="5">
        <v>679.04</v>
      </c>
      <c r="I3059" s="5">
        <v>0.03</v>
      </c>
      <c r="J3059" s="5">
        <v>5269.3503999999994</v>
      </c>
      <c r="K3059" s="5">
        <v>1048.8277743467411</v>
      </c>
      <c r="L3059">
        <f>YEAR(SalesData[Order Date])</f>
        <v>2023</v>
      </c>
      <c r="M3059">
        <f>MONTH(SalesData[Order Date])</f>
        <v>12</v>
      </c>
      <c r="N3059" t="str">
        <f>TEXT(SalesData[[#This Row],[Order Date]], "mmmm")</f>
        <v>December</v>
      </c>
      <c r="O3059" s="7">
        <f>IF(SalesData[Sales]=0,0,SalesData[Profit]/SalesData[Sales])</f>
        <v>0.19904308780580263</v>
      </c>
      <c r="P3059" s="8">
        <f t="shared" si="47"/>
        <v>5.5225023562676723E-6</v>
      </c>
      <c r="Q3059" t="str">
        <f>IF(SalesData[[#This Row],[Discount]]&gt;0, "Yes", "No")</f>
        <v>Yes</v>
      </c>
      <c r="R3059" t="str">
        <f>TEXT(SalesData[[#This Row],[Order Date]],"mmm-yyyy")</f>
        <v>Dec-2023</v>
      </c>
      <c r="S3059">
        <f>YEAR(SalesData[[#This Row],[Order Date]])*100 + MONTH(SalesData[[#This Row],[Order Date]])</f>
        <v>202312</v>
      </c>
    </row>
    <row r="3060" spans="1:19" x14ac:dyDescent="0.3">
      <c r="A3060" t="s">
        <v>12123</v>
      </c>
      <c r="B3060" s="3">
        <v>45284</v>
      </c>
      <c r="C3060" t="s">
        <v>12124</v>
      </c>
      <c r="D3060" t="s">
        <v>13</v>
      </c>
      <c r="E3060" t="s">
        <v>26</v>
      </c>
      <c r="F3060" t="s">
        <v>20</v>
      </c>
      <c r="G3060">
        <v>5</v>
      </c>
      <c r="H3060" s="5">
        <v>377.91</v>
      </c>
      <c r="I3060" s="5">
        <v>0.27</v>
      </c>
      <c r="J3060" s="5">
        <v>1379.3715</v>
      </c>
      <c r="K3060" s="5">
        <v>374.53618721880491</v>
      </c>
      <c r="L3060">
        <f>YEAR(SalesData[Order Date])</f>
        <v>2023</v>
      </c>
      <c r="M3060">
        <f>MONTH(SalesData[Order Date])</f>
        <v>12</v>
      </c>
      <c r="N3060" t="str">
        <f>TEXT(SalesData[[#This Row],[Order Date]], "mmmm")</f>
        <v>December</v>
      </c>
      <c r="O3060" s="7">
        <f>IF(SalesData[Sales]=0,0,SalesData[Profit]/SalesData[Sales])</f>
        <v>0.27152669691870895</v>
      </c>
      <c r="P3060" s="8">
        <f t="shared" si="47"/>
        <v>1.4289116456299119E-4</v>
      </c>
      <c r="Q3060" t="str">
        <f>IF(SalesData[[#This Row],[Discount]]&gt;0, "Yes", "No")</f>
        <v>Yes</v>
      </c>
      <c r="R3060" t="str">
        <f>TEXT(SalesData[[#This Row],[Order Date]],"mmm-yyyy")</f>
        <v>Dec-2023</v>
      </c>
      <c r="S3060">
        <f>YEAR(SalesData[[#This Row],[Order Date]])*100 + MONTH(SalesData[[#This Row],[Order Date]])</f>
        <v>202312</v>
      </c>
    </row>
    <row r="3061" spans="1:19" x14ac:dyDescent="0.3">
      <c r="A3061" t="s">
        <v>12161</v>
      </c>
      <c r="B3061" s="3">
        <v>45284</v>
      </c>
      <c r="C3061" t="s">
        <v>8293</v>
      </c>
      <c r="D3061" t="s">
        <v>18</v>
      </c>
      <c r="E3061" t="s">
        <v>14</v>
      </c>
      <c r="F3061" t="s">
        <v>53</v>
      </c>
      <c r="G3061">
        <v>9</v>
      </c>
      <c r="H3061" s="5">
        <v>320.37</v>
      </c>
      <c r="I3061" s="5">
        <v>0.12</v>
      </c>
      <c r="J3061" s="5">
        <v>2537.3303999999998</v>
      </c>
      <c r="K3061" s="5">
        <v>526.85821164348329</v>
      </c>
      <c r="L3061">
        <f>YEAR(SalesData[Order Date])</f>
        <v>2023</v>
      </c>
      <c r="M3061">
        <f>MONTH(SalesData[Order Date])</f>
        <v>12</v>
      </c>
      <c r="N3061" t="str">
        <f>TEXT(SalesData[[#This Row],[Order Date]], "mmmm")</f>
        <v>December</v>
      </c>
      <c r="O3061" s="7">
        <f>IF(SalesData[Sales]=0,0,SalesData[Profit]/SalesData[Sales])</f>
        <v>0.20764273018739826</v>
      </c>
      <c r="P3061" s="8">
        <f t="shared" si="47"/>
        <v>4.1618545223751706E-5</v>
      </c>
      <c r="Q3061" t="str">
        <f>IF(SalesData[[#This Row],[Discount]]&gt;0, "Yes", "No")</f>
        <v>Yes</v>
      </c>
      <c r="R3061" t="str">
        <f>TEXT(SalesData[[#This Row],[Order Date]],"mmm-yyyy")</f>
        <v>Dec-2023</v>
      </c>
      <c r="S3061">
        <f>YEAR(SalesData[[#This Row],[Order Date]])*100 + MONTH(SalesData[[#This Row],[Order Date]])</f>
        <v>202312</v>
      </c>
    </row>
    <row r="3062" spans="1:19" x14ac:dyDescent="0.3">
      <c r="A3062" t="s">
        <v>12180</v>
      </c>
      <c r="B3062" s="3">
        <v>45271</v>
      </c>
      <c r="C3062" t="s">
        <v>12181</v>
      </c>
      <c r="D3062" t="s">
        <v>13</v>
      </c>
      <c r="E3062" t="s">
        <v>14</v>
      </c>
      <c r="F3062" t="s">
        <v>62</v>
      </c>
      <c r="G3062">
        <v>2</v>
      </c>
      <c r="H3062" s="5">
        <v>323.08999999999997</v>
      </c>
      <c r="I3062" s="5">
        <v>7.0000000000000007E-2</v>
      </c>
      <c r="J3062" s="5">
        <v>600.9473999999999</v>
      </c>
      <c r="K3062" s="5">
        <v>102.33440459252169</v>
      </c>
      <c r="L3062">
        <f>YEAR(SalesData[Order Date])</f>
        <v>2023</v>
      </c>
      <c r="M3062">
        <f>MONTH(SalesData[Order Date])</f>
        <v>12</v>
      </c>
      <c r="N3062" t="str">
        <f>TEXT(SalesData[[#This Row],[Order Date]], "mmmm")</f>
        <v>December</v>
      </c>
      <c r="O3062" s="7">
        <f>IF(SalesData[Sales]=0,0,SalesData[Profit]/SalesData[Sales])</f>
        <v>0.17028845551627597</v>
      </c>
      <c r="P3062" s="8">
        <f t="shared" si="47"/>
        <v>1.0832894859017613E-4</v>
      </c>
      <c r="Q3062" t="str">
        <f>IF(SalesData[[#This Row],[Discount]]&gt;0, "Yes", "No")</f>
        <v>Yes</v>
      </c>
      <c r="R3062" t="str">
        <f>TEXT(SalesData[[#This Row],[Order Date]],"mmm-yyyy")</f>
        <v>Dec-2023</v>
      </c>
      <c r="S3062">
        <f>YEAR(SalesData[[#This Row],[Order Date]])*100 + MONTH(SalesData[[#This Row],[Order Date]])</f>
        <v>202312</v>
      </c>
    </row>
    <row r="3063" spans="1:19" x14ac:dyDescent="0.3">
      <c r="A3063" t="s">
        <v>12209</v>
      </c>
      <c r="B3063" s="3">
        <v>45289</v>
      </c>
      <c r="C3063" t="s">
        <v>12210</v>
      </c>
      <c r="D3063" t="s">
        <v>30</v>
      </c>
      <c r="E3063" t="s">
        <v>14</v>
      </c>
      <c r="F3063" t="s">
        <v>27</v>
      </c>
      <c r="G3063">
        <v>3</v>
      </c>
      <c r="H3063" s="5">
        <v>161.15</v>
      </c>
      <c r="I3063" s="5">
        <v>0.12</v>
      </c>
      <c r="J3063" s="5">
        <v>425.43599999999998</v>
      </c>
      <c r="K3063" s="5">
        <v>44.937533828754248</v>
      </c>
      <c r="L3063">
        <f>YEAR(SalesData[Order Date])</f>
        <v>2023</v>
      </c>
      <c r="M3063">
        <f>MONTH(SalesData[Order Date])</f>
        <v>12</v>
      </c>
      <c r="N3063" t="str">
        <f>TEXT(SalesData[[#This Row],[Order Date]], "mmmm")</f>
        <v>December</v>
      </c>
      <c r="O3063" s="7">
        <f>IF(SalesData[Sales]=0,0,SalesData[Profit]/SalesData[Sales])</f>
        <v>0.10562701282626352</v>
      </c>
      <c r="P3063" s="8">
        <f t="shared" si="47"/>
        <v>2.4821594787465093E-4</v>
      </c>
      <c r="Q3063" t="str">
        <f>IF(SalesData[[#This Row],[Discount]]&gt;0, "Yes", "No")</f>
        <v>Yes</v>
      </c>
      <c r="R3063" t="str">
        <f>TEXT(SalesData[[#This Row],[Order Date]],"mmm-yyyy")</f>
        <v>Dec-2023</v>
      </c>
      <c r="S3063">
        <f>YEAR(SalesData[[#This Row],[Order Date]])*100 + MONTH(SalesData[[#This Row],[Order Date]])</f>
        <v>202312</v>
      </c>
    </row>
    <row r="3064" spans="1:19" x14ac:dyDescent="0.3">
      <c r="A3064" t="s">
        <v>12223</v>
      </c>
      <c r="B3064" s="3">
        <v>45286</v>
      </c>
      <c r="C3064" t="s">
        <v>12224</v>
      </c>
      <c r="D3064" t="s">
        <v>13</v>
      </c>
      <c r="E3064" t="s">
        <v>26</v>
      </c>
      <c r="F3064" t="s">
        <v>15</v>
      </c>
      <c r="G3064">
        <v>1</v>
      </c>
      <c r="H3064" s="5">
        <v>809.95</v>
      </c>
      <c r="I3064" s="5">
        <v>0.01</v>
      </c>
      <c r="J3064" s="5">
        <v>801.85050000000001</v>
      </c>
      <c r="K3064" s="5">
        <v>75.287573136747667</v>
      </c>
      <c r="L3064">
        <f>YEAR(SalesData[Order Date])</f>
        <v>2023</v>
      </c>
      <c r="M3064">
        <f>MONTH(SalesData[Order Date])</f>
        <v>12</v>
      </c>
      <c r="N3064" t="str">
        <f>TEXT(SalesData[[#This Row],[Order Date]], "mmmm")</f>
        <v>December</v>
      </c>
      <c r="O3064" s="7">
        <f>IF(SalesData[Sales]=0,0,SalesData[Profit]/SalesData[Sales])</f>
        <v>9.3892281836511507E-2</v>
      </c>
      <c r="P3064" s="8">
        <f t="shared" si="47"/>
        <v>1.2346441138341873E-5</v>
      </c>
      <c r="Q3064" t="str">
        <f>IF(SalesData[[#This Row],[Discount]]&gt;0, "Yes", "No")</f>
        <v>Yes</v>
      </c>
      <c r="R3064" t="str">
        <f>TEXT(SalesData[[#This Row],[Order Date]],"mmm-yyyy")</f>
        <v>Dec-2023</v>
      </c>
      <c r="S3064">
        <f>YEAR(SalesData[[#This Row],[Order Date]])*100 + MONTH(SalesData[[#This Row],[Order Date]])</f>
        <v>202312</v>
      </c>
    </row>
    <row r="3065" spans="1:19" x14ac:dyDescent="0.3">
      <c r="A3065" t="s">
        <v>12229</v>
      </c>
      <c r="B3065" s="3">
        <v>45281</v>
      </c>
      <c r="C3065" t="s">
        <v>1645</v>
      </c>
      <c r="D3065" t="s">
        <v>13</v>
      </c>
      <c r="E3065" t="s">
        <v>19</v>
      </c>
      <c r="F3065" t="s">
        <v>31</v>
      </c>
      <c r="G3065">
        <v>3</v>
      </c>
      <c r="H3065" s="5">
        <v>123.69</v>
      </c>
      <c r="I3065" s="5">
        <v>0.12</v>
      </c>
      <c r="J3065" s="5">
        <v>326.54160000000002</v>
      </c>
      <c r="K3065" s="5">
        <v>78.594577144315039</v>
      </c>
      <c r="L3065">
        <f>YEAR(SalesData[Order Date])</f>
        <v>2023</v>
      </c>
      <c r="M3065">
        <f>MONTH(SalesData[Order Date])</f>
        <v>12</v>
      </c>
      <c r="N3065" t="str">
        <f>TEXT(SalesData[[#This Row],[Order Date]], "mmmm")</f>
        <v>December</v>
      </c>
      <c r="O3065" s="7">
        <f>IF(SalesData[Sales]=0,0,SalesData[Profit]/SalesData[Sales])</f>
        <v>0.24068779336021823</v>
      </c>
      <c r="P3065" s="8">
        <f t="shared" si="47"/>
        <v>3.2338911795618078E-4</v>
      </c>
      <c r="Q3065" t="str">
        <f>IF(SalesData[[#This Row],[Discount]]&gt;0, "Yes", "No")</f>
        <v>Yes</v>
      </c>
      <c r="R3065" t="str">
        <f>TEXT(SalesData[[#This Row],[Order Date]],"mmm-yyyy")</f>
        <v>Dec-2023</v>
      </c>
      <c r="S3065">
        <f>YEAR(SalesData[[#This Row],[Order Date]])*100 + MONTH(SalesData[[#This Row],[Order Date]])</f>
        <v>202312</v>
      </c>
    </row>
    <row r="3066" spans="1:19" x14ac:dyDescent="0.3">
      <c r="A3066" t="s">
        <v>12330</v>
      </c>
      <c r="B3066" s="3">
        <v>45280</v>
      </c>
      <c r="C3066" t="s">
        <v>12331</v>
      </c>
      <c r="D3066" t="s">
        <v>18</v>
      </c>
      <c r="E3066" t="s">
        <v>19</v>
      </c>
      <c r="F3066" t="s">
        <v>44</v>
      </c>
      <c r="G3066">
        <v>6</v>
      </c>
      <c r="H3066" s="5">
        <v>250.44</v>
      </c>
      <c r="I3066" s="5">
        <v>0.28000000000000003</v>
      </c>
      <c r="J3066" s="5">
        <v>1081.9007999999999</v>
      </c>
      <c r="K3066" s="5">
        <v>166.6643892029463</v>
      </c>
      <c r="L3066">
        <f>YEAR(SalesData[Order Date])</f>
        <v>2023</v>
      </c>
      <c r="M3066">
        <f>MONTH(SalesData[Order Date])</f>
        <v>12</v>
      </c>
      <c r="N3066" t="str">
        <f>TEXT(SalesData[[#This Row],[Order Date]], "mmmm")</f>
        <v>December</v>
      </c>
      <c r="O3066" s="7">
        <f>IF(SalesData[Sales]=0,0,SalesData[Profit]/SalesData[Sales])</f>
        <v>0.1540477548430931</v>
      </c>
      <c r="P3066" s="8">
        <f t="shared" si="47"/>
        <v>1.8633871053612313E-4</v>
      </c>
      <c r="Q3066" t="str">
        <f>IF(SalesData[[#This Row],[Discount]]&gt;0, "Yes", "No")</f>
        <v>Yes</v>
      </c>
      <c r="R3066" t="str">
        <f>TEXT(SalesData[[#This Row],[Order Date]],"mmm-yyyy")</f>
        <v>Dec-2023</v>
      </c>
      <c r="S3066">
        <f>YEAR(SalesData[[#This Row],[Order Date]])*100 + MONTH(SalesData[[#This Row],[Order Date]])</f>
        <v>202312</v>
      </c>
    </row>
    <row r="3067" spans="1:19" x14ac:dyDescent="0.3">
      <c r="A3067" t="s">
        <v>12347</v>
      </c>
      <c r="B3067" s="3">
        <v>45282</v>
      </c>
      <c r="C3067" t="s">
        <v>12348</v>
      </c>
      <c r="D3067" t="s">
        <v>30</v>
      </c>
      <c r="E3067" t="s">
        <v>26</v>
      </c>
      <c r="F3067" t="s">
        <v>15</v>
      </c>
      <c r="G3067">
        <v>8</v>
      </c>
      <c r="H3067" s="5">
        <v>289.67</v>
      </c>
      <c r="I3067" s="5">
        <v>0.17</v>
      </c>
      <c r="J3067" s="5">
        <v>1923.4087999999999</v>
      </c>
      <c r="K3067" s="5">
        <v>555.21461600654641</v>
      </c>
      <c r="L3067">
        <f>YEAR(SalesData[Order Date])</f>
        <v>2023</v>
      </c>
      <c r="M3067">
        <f>MONTH(SalesData[Order Date])</f>
        <v>12</v>
      </c>
      <c r="N3067" t="str">
        <f>TEXT(SalesData[[#This Row],[Order Date]], "mmmm")</f>
        <v>December</v>
      </c>
      <c r="O3067" s="7">
        <f>IF(SalesData[Sales]=0,0,SalesData[Profit]/SalesData[Sales])</f>
        <v>0.28866178422732935</v>
      </c>
      <c r="P3067" s="8">
        <f t="shared" si="47"/>
        <v>7.3359339938550765E-5</v>
      </c>
      <c r="Q3067" t="str">
        <f>IF(SalesData[[#This Row],[Discount]]&gt;0, "Yes", "No")</f>
        <v>Yes</v>
      </c>
      <c r="R3067" t="str">
        <f>TEXT(SalesData[[#This Row],[Order Date]],"mmm-yyyy")</f>
        <v>Dec-2023</v>
      </c>
      <c r="S3067">
        <f>YEAR(SalesData[[#This Row],[Order Date]])*100 + MONTH(SalesData[[#This Row],[Order Date]])</f>
        <v>202312</v>
      </c>
    </row>
    <row r="3068" spans="1:19" x14ac:dyDescent="0.3">
      <c r="A3068" t="s">
        <v>12422</v>
      </c>
      <c r="B3068" s="3">
        <v>45279</v>
      </c>
      <c r="C3068" t="s">
        <v>12423</v>
      </c>
      <c r="D3068" t="s">
        <v>23</v>
      </c>
      <c r="E3068" t="s">
        <v>19</v>
      </c>
      <c r="F3068" t="s">
        <v>91</v>
      </c>
      <c r="G3068">
        <v>9</v>
      </c>
      <c r="H3068" s="5">
        <v>149.47</v>
      </c>
      <c r="I3068" s="5">
        <v>0.24</v>
      </c>
      <c r="J3068" s="5">
        <v>1022.3748000000001</v>
      </c>
      <c r="K3068" s="5">
        <v>238.95849317534069</v>
      </c>
      <c r="L3068">
        <f>YEAR(SalesData[Order Date])</f>
        <v>2023</v>
      </c>
      <c r="M3068">
        <f>MONTH(SalesData[Order Date])</f>
        <v>12</v>
      </c>
      <c r="N3068" t="str">
        <f>TEXT(SalesData[[#This Row],[Order Date]], "mmmm")</f>
        <v>December</v>
      </c>
      <c r="O3068" s="7">
        <f>IF(SalesData[Sales]=0,0,SalesData[Profit]/SalesData[Sales])</f>
        <v>0.23372885675130164</v>
      </c>
      <c r="P3068" s="8">
        <f t="shared" si="47"/>
        <v>1.7840815325260363E-4</v>
      </c>
      <c r="Q3068" t="str">
        <f>IF(SalesData[[#This Row],[Discount]]&gt;0, "Yes", "No")</f>
        <v>Yes</v>
      </c>
      <c r="R3068" t="str">
        <f>TEXT(SalesData[[#This Row],[Order Date]],"mmm-yyyy")</f>
        <v>Dec-2023</v>
      </c>
      <c r="S3068">
        <f>YEAR(SalesData[[#This Row],[Order Date]])*100 + MONTH(SalesData[[#This Row],[Order Date]])</f>
        <v>202312</v>
      </c>
    </row>
    <row r="3069" spans="1:19" x14ac:dyDescent="0.3">
      <c r="A3069" t="s">
        <v>12428</v>
      </c>
      <c r="B3069" s="3">
        <v>45277</v>
      </c>
      <c r="C3069" t="s">
        <v>12429</v>
      </c>
      <c r="D3069" t="s">
        <v>23</v>
      </c>
      <c r="E3069" t="s">
        <v>14</v>
      </c>
      <c r="F3069" t="s">
        <v>62</v>
      </c>
      <c r="G3069">
        <v>2</v>
      </c>
      <c r="H3069" s="5">
        <v>284.10000000000002</v>
      </c>
      <c r="I3069" s="5">
        <v>0.18</v>
      </c>
      <c r="J3069" s="5">
        <v>465.92400000000009</v>
      </c>
      <c r="K3069" s="5">
        <v>123.672356473969</v>
      </c>
      <c r="L3069">
        <f>YEAR(SalesData[Order Date])</f>
        <v>2023</v>
      </c>
      <c r="M3069">
        <f>MONTH(SalesData[Order Date])</f>
        <v>12</v>
      </c>
      <c r="N3069" t="str">
        <f>TEXT(SalesData[[#This Row],[Order Date]], "mmmm")</f>
        <v>December</v>
      </c>
      <c r="O3069" s="7">
        <f>IF(SalesData[Sales]=0,0,SalesData[Profit]/SalesData[Sales])</f>
        <v>0.26543461267066942</v>
      </c>
      <c r="P3069" s="8">
        <f t="shared" si="47"/>
        <v>3.1678986272439279E-4</v>
      </c>
      <c r="Q3069" t="str">
        <f>IF(SalesData[[#This Row],[Discount]]&gt;0, "Yes", "No")</f>
        <v>Yes</v>
      </c>
      <c r="R3069" t="str">
        <f>TEXT(SalesData[[#This Row],[Order Date]],"mmm-yyyy")</f>
        <v>Dec-2023</v>
      </c>
      <c r="S3069">
        <f>YEAR(SalesData[[#This Row],[Order Date]])*100 + MONTH(SalesData[[#This Row],[Order Date]])</f>
        <v>202312</v>
      </c>
    </row>
    <row r="3070" spans="1:19" x14ac:dyDescent="0.3">
      <c r="A3070" t="s">
        <v>12450</v>
      </c>
      <c r="B3070" s="3">
        <v>45286</v>
      </c>
      <c r="C3070" t="s">
        <v>12451</v>
      </c>
      <c r="D3070" t="s">
        <v>23</v>
      </c>
      <c r="E3070" t="s">
        <v>26</v>
      </c>
      <c r="F3070" t="s">
        <v>34</v>
      </c>
      <c r="G3070">
        <v>7</v>
      </c>
      <c r="H3070" s="5">
        <v>182.22</v>
      </c>
      <c r="I3070" s="5">
        <v>7.0000000000000007E-2</v>
      </c>
      <c r="J3070" s="5">
        <v>1186.2521999999999</v>
      </c>
      <c r="K3070" s="5">
        <v>201.35820989373519</v>
      </c>
      <c r="L3070">
        <f>YEAR(SalesData[Order Date])</f>
        <v>2023</v>
      </c>
      <c r="M3070">
        <f>MONTH(SalesData[Order Date])</f>
        <v>12</v>
      </c>
      <c r="N3070" t="str">
        <f>TEXT(SalesData[[#This Row],[Order Date]], "mmmm")</f>
        <v>December</v>
      </c>
      <c r="O3070" s="7">
        <f>IF(SalesData[Sales]=0,0,SalesData[Profit]/SalesData[Sales])</f>
        <v>0.16974317088198884</v>
      </c>
      <c r="P3070" s="8">
        <f t="shared" si="47"/>
        <v>5.4878718033146753E-5</v>
      </c>
      <c r="Q3070" t="str">
        <f>IF(SalesData[[#This Row],[Discount]]&gt;0, "Yes", "No")</f>
        <v>Yes</v>
      </c>
      <c r="R3070" t="str">
        <f>TEXT(SalesData[[#This Row],[Order Date]],"mmm-yyyy")</f>
        <v>Dec-2023</v>
      </c>
      <c r="S3070">
        <f>YEAR(SalesData[[#This Row],[Order Date]])*100 + MONTH(SalesData[[#This Row],[Order Date]])</f>
        <v>202312</v>
      </c>
    </row>
    <row r="3071" spans="1:19" x14ac:dyDescent="0.3">
      <c r="A3071" t="s">
        <v>12491</v>
      </c>
      <c r="B3071" s="3">
        <v>45270</v>
      </c>
      <c r="C3071" t="s">
        <v>12492</v>
      </c>
      <c r="D3071" t="s">
        <v>13</v>
      </c>
      <c r="E3071" t="s">
        <v>19</v>
      </c>
      <c r="F3071" t="s">
        <v>44</v>
      </c>
      <c r="G3071">
        <v>8</v>
      </c>
      <c r="H3071" s="5">
        <v>68.38</v>
      </c>
      <c r="I3071" s="5">
        <v>0.03</v>
      </c>
      <c r="J3071" s="5">
        <v>530.62879999999996</v>
      </c>
      <c r="K3071" s="5">
        <v>144.50667083048441</v>
      </c>
      <c r="L3071">
        <f>YEAR(SalesData[Order Date])</f>
        <v>2023</v>
      </c>
      <c r="M3071">
        <f>MONTH(SalesData[Order Date])</f>
        <v>12</v>
      </c>
      <c r="N3071" t="str">
        <f>TEXT(SalesData[[#This Row],[Order Date]], "mmmm")</f>
        <v>December</v>
      </c>
      <c r="O3071" s="7">
        <f>IF(SalesData[Sales]=0,0,SalesData[Profit]/SalesData[Sales])</f>
        <v>0.27233099829953522</v>
      </c>
      <c r="P3071" s="8">
        <f t="shared" si="47"/>
        <v>5.4840596665691725E-5</v>
      </c>
      <c r="Q3071" t="str">
        <f>IF(SalesData[[#This Row],[Discount]]&gt;0, "Yes", "No")</f>
        <v>Yes</v>
      </c>
      <c r="R3071" t="str">
        <f>TEXT(SalesData[[#This Row],[Order Date]],"mmm-yyyy")</f>
        <v>Dec-2023</v>
      </c>
      <c r="S3071">
        <f>YEAR(SalesData[[#This Row],[Order Date]])*100 + MONTH(SalesData[[#This Row],[Order Date]])</f>
        <v>202312</v>
      </c>
    </row>
    <row r="3072" spans="1:19" x14ac:dyDescent="0.3">
      <c r="A3072" t="s">
        <v>12503</v>
      </c>
      <c r="B3072" s="3">
        <v>45269</v>
      </c>
      <c r="C3072" t="s">
        <v>1790</v>
      </c>
      <c r="D3072" t="s">
        <v>23</v>
      </c>
      <c r="E3072" t="s">
        <v>26</v>
      </c>
      <c r="F3072" t="s">
        <v>91</v>
      </c>
      <c r="G3072">
        <v>5</v>
      </c>
      <c r="H3072" s="5">
        <v>692.62</v>
      </c>
      <c r="I3072" s="5">
        <v>0.22</v>
      </c>
      <c r="J3072" s="5">
        <v>2701.2179999999998</v>
      </c>
      <c r="K3072" s="5">
        <v>261.83051825420131</v>
      </c>
      <c r="L3072">
        <f>YEAR(SalesData[Order Date])</f>
        <v>2023</v>
      </c>
      <c r="M3072">
        <f>MONTH(SalesData[Order Date])</f>
        <v>12</v>
      </c>
      <c r="N3072" t="str">
        <f>TEXT(SalesData[[#This Row],[Order Date]], "mmmm")</f>
        <v>December</v>
      </c>
      <c r="O3072" s="7">
        <f>IF(SalesData[Sales]=0,0,SalesData[Profit]/SalesData[Sales])</f>
        <v>9.6930539576665531E-2</v>
      </c>
      <c r="P3072" s="8">
        <f t="shared" si="47"/>
        <v>6.3526897866073755E-5</v>
      </c>
      <c r="Q3072" t="str">
        <f>IF(SalesData[[#This Row],[Discount]]&gt;0, "Yes", "No")</f>
        <v>Yes</v>
      </c>
      <c r="R3072" t="str">
        <f>TEXT(SalesData[[#This Row],[Order Date]],"mmm-yyyy")</f>
        <v>Dec-2023</v>
      </c>
      <c r="S3072">
        <f>YEAR(SalesData[[#This Row],[Order Date]])*100 + MONTH(SalesData[[#This Row],[Order Date]])</f>
        <v>202312</v>
      </c>
    </row>
    <row r="3073" spans="1:19" x14ac:dyDescent="0.3">
      <c r="A3073" t="s">
        <v>12522</v>
      </c>
      <c r="B3073" s="3">
        <v>45274</v>
      </c>
      <c r="C3073" t="s">
        <v>12523</v>
      </c>
      <c r="D3073" t="s">
        <v>18</v>
      </c>
      <c r="E3073" t="s">
        <v>26</v>
      </c>
      <c r="F3073" t="s">
        <v>44</v>
      </c>
      <c r="G3073">
        <v>8</v>
      </c>
      <c r="H3073" s="5">
        <v>246.36</v>
      </c>
      <c r="I3073" s="5">
        <v>0.09</v>
      </c>
      <c r="J3073" s="5">
        <v>1793.5008</v>
      </c>
      <c r="K3073" s="5">
        <v>182.9563312878345</v>
      </c>
      <c r="L3073">
        <f>YEAR(SalesData[Order Date])</f>
        <v>2023</v>
      </c>
      <c r="M3073">
        <f>MONTH(SalesData[Order Date])</f>
        <v>12</v>
      </c>
      <c r="N3073" t="str">
        <f>TEXT(SalesData[[#This Row],[Order Date]], "mmmm")</f>
        <v>December</v>
      </c>
      <c r="O3073" s="7">
        <f>IF(SalesData[Sales]=0,0,SalesData[Profit]/SalesData[Sales])</f>
        <v>0.10201073302439258</v>
      </c>
      <c r="P3073" s="8">
        <f t="shared" si="47"/>
        <v>4.5664880662445199E-5</v>
      </c>
      <c r="Q3073" t="str">
        <f>IF(SalesData[[#This Row],[Discount]]&gt;0, "Yes", "No")</f>
        <v>Yes</v>
      </c>
      <c r="R3073" t="str">
        <f>TEXT(SalesData[[#This Row],[Order Date]],"mmm-yyyy")</f>
        <v>Dec-2023</v>
      </c>
      <c r="S3073">
        <f>YEAR(SalesData[[#This Row],[Order Date]])*100 + MONTH(SalesData[[#This Row],[Order Date]])</f>
        <v>202312</v>
      </c>
    </row>
    <row r="3074" spans="1:19" x14ac:dyDescent="0.3">
      <c r="A3074" t="s">
        <v>12560</v>
      </c>
      <c r="B3074" s="3">
        <v>45265</v>
      </c>
      <c r="C3074" t="s">
        <v>12561</v>
      </c>
      <c r="D3074" t="s">
        <v>30</v>
      </c>
      <c r="E3074" t="s">
        <v>26</v>
      </c>
      <c r="F3074" t="s">
        <v>44</v>
      </c>
      <c r="G3074">
        <v>7</v>
      </c>
      <c r="H3074" s="5">
        <v>207.45</v>
      </c>
      <c r="I3074" s="5">
        <v>0.1</v>
      </c>
      <c r="J3074" s="5">
        <v>1306.9349999999999</v>
      </c>
      <c r="K3074" s="5">
        <v>374.25115253984859</v>
      </c>
      <c r="L3074">
        <f>YEAR(SalesData[Order Date])</f>
        <v>2023</v>
      </c>
      <c r="M3074">
        <f>MONTH(SalesData[Order Date])</f>
        <v>12</v>
      </c>
      <c r="N3074" t="str">
        <f>TEXT(SalesData[[#This Row],[Order Date]], "mmmm")</f>
        <v>December</v>
      </c>
      <c r="O3074" s="7">
        <f>IF(SalesData[Sales]=0,0,SalesData[Profit]/SalesData[Sales])</f>
        <v>0.28635789273364676</v>
      </c>
      <c r="P3074" s="8">
        <f t="shared" ref="P3074:P3137" si="48">IF(H:H*G:G=0, 0, (I:I/(H:H*G:G)))</f>
        <v>6.8863409427400763E-5</v>
      </c>
      <c r="Q3074" t="str">
        <f>IF(SalesData[[#This Row],[Discount]]&gt;0, "Yes", "No")</f>
        <v>Yes</v>
      </c>
      <c r="R3074" t="str">
        <f>TEXT(SalesData[[#This Row],[Order Date]],"mmm-yyyy")</f>
        <v>Dec-2023</v>
      </c>
      <c r="S3074">
        <f>YEAR(SalesData[[#This Row],[Order Date]])*100 + MONTH(SalesData[[#This Row],[Order Date]])</f>
        <v>202312</v>
      </c>
    </row>
    <row r="3075" spans="1:19" x14ac:dyDescent="0.3">
      <c r="A3075" t="s">
        <v>12616</v>
      </c>
      <c r="B3075" s="3">
        <v>45279</v>
      </c>
      <c r="C3075" t="s">
        <v>12617</v>
      </c>
      <c r="D3075" t="s">
        <v>13</v>
      </c>
      <c r="E3075" t="s">
        <v>26</v>
      </c>
      <c r="F3075" t="s">
        <v>31</v>
      </c>
      <c r="G3075">
        <v>3</v>
      </c>
      <c r="H3075" s="5">
        <v>850.48</v>
      </c>
      <c r="I3075" s="5">
        <v>0.13</v>
      </c>
      <c r="J3075" s="5">
        <v>2219.7528000000002</v>
      </c>
      <c r="K3075" s="5">
        <v>610.70783459614154</v>
      </c>
      <c r="L3075">
        <f>YEAR(SalesData[Order Date])</f>
        <v>2023</v>
      </c>
      <c r="M3075">
        <f>MONTH(SalesData[Order Date])</f>
        <v>12</v>
      </c>
      <c r="N3075" t="str">
        <f>TEXT(SalesData[[#This Row],[Order Date]], "mmmm")</f>
        <v>December</v>
      </c>
      <c r="O3075" s="7">
        <f>IF(SalesData[Sales]=0,0,SalesData[Profit]/SalesData[Sales])</f>
        <v>0.27512425464499535</v>
      </c>
      <c r="P3075" s="8">
        <f t="shared" si="48"/>
        <v>5.095161947762832E-5</v>
      </c>
      <c r="Q3075" t="str">
        <f>IF(SalesData[[#This Row],[Discount]]&gt;0, "Yes", "No")</f>
        <v>Yes</v>
      </c>
      <c r="R3075" t="str">
        <f>TEXT(SalesData[[#This Row],[Order Date]],"mmm-yyyy")</f>
        <v>Dec-2023</v>
      </c>
      <c r="S3075">
        <f>YEAR(SalesData[[#This Row],[Order Date]])*100 + MONTH(SalesData[[#This Row],[Order Date]])</f>
        <v>202312</v>
      </c>
    </row>
    <row r="3076" spans="1:19" x14ac:dyDescent="0.3">
      <c r="A3076" t="s">
        <v>12649</v>
      </c>
      <c r="B3076" s="3">
        <v>45262</v>
      </c>
      <c r="C3076" t="s">
        <v>12650</v>
      </c>
      <c r="D3076" t="s">
        <v>13</v>
      </c>
      <c r="E3076" t="s">
        <v>19</v>
      </c>
      <c r="F3076" t="s">
        <v>53</v>
      </c>
      <c r="G3076">
        <v>9</v>
      </c>
      <c r="H3076" s="5">
        <v>78.11</v>
      </c>
      <c r="I3076" s="5">
        <v>7.0000000000000007E-2</v>
      </c>
      <c r="J3076" s="5">
        <v>653.78069999999991</v>
      </c>
      <c r="K3076" s="5">
        <v>81.46673790684801</v>
      </c>
      <c r="L3076">
        <f>YEAR(SalesData[Order Date])</f>
        <v>2023</v>
      </c>
      <c r="M3076">
        <f>MONTH(SalesData[Order Date])</f>
        <v>12</v>
      </c>
      <c r="N3076" t="str">
        <f>TEXT(SalesData[[#This Row],[Order Date]], "mmmm")</f>
        <v>December</v>
      </c>
      <c r="O3076" s="7">
        <f>IF(SalesData[Sales]=0,0,SalesData[Profit]/SalesData[Sales])</f>
        <v>0.124608661446947</v>
      </c>
      <c r="P3076" s="8">
        <f t="shared" si="48"/>
        <v>9.9574673892943014E-5</v>
      </c>
      <c r="Q3076" t="str">
        <f>IF(SalesData[[#This Row],[Discount]]&gt;0, "Yes", "No")</f>
        <v>Yes</v>
      </c>
      <c r="R3076" t="str">
        <f>TEXT(SalesData[[#This Row],[Order Date]],"mmm-yyyy")</f>
        <v>Dec-2023</v>
      </c>
      <c r="S3076">
        <f>YEAR(SalesData[[#This Row],[Order Date]])*100 + MONTH(SalesData[[#This Row],[Order Date]])</f>
        <v>202312</v>
      </c>
    </row>
    <row r="3077" spans="1:19" x14ac:dyDescent="0.3">
      <c r="A3077" t="s">
        <v>12681</v>
      </c>
      <c r="B3077" s="3">
        <v>45275</v>
      </c>
      <c r="C3077" t="s">
        <v>12682</v>
      </c>
      <c r="D3077" t="s">
        <v>18</v>
      </c>
      <c r="E3077" t="s">
        <v>19</v>
      </c>
      <c r="F3077" t="s">
        <v>31</v>
      </c>
      <c r="G3077">
        <v>9</v>
      </c>
      <c r="H3077" s="5">
        <v>960.5</v>
      </c>
      <c r="I3077" s="5">
        <v>0.08</v>
      </c>
      <c r="J3077" s="5">
        <v>7952.9400000000014</v>
      </c>
      <c r="K3077" s="5">
        <v>1213.720274609276</v>
      </c>
      <c r="L3077">
        <f>YEAR(SalesData[Order Date])</f>
        <v>2023</v>
      </c>
      <c r="M3077">
        <f>MONTH(SalesData[Order Date])</f>
        <v>12</v>
      </c>
      <c r="N3077" t="str">
        <f>TEXT(SalesData[[#This Row],[Order Date]], "mmmm")</f>
        <v>December</v>
      </c>
      <c r="O3077" s="7">
        <f>IF(SalesData[Sales]=0,0,SalesData[Profit]/SalesData[Sales])</f>
        <v>0.15261277899861886</v>
      </c>
      <c r="P3077" s="8">
        <f t="shared" si="48"/>
        <v>9.2544392388223734E-6</v>
      </c>
      <c r="Q3077" t="str">
        <f>IF(SalesData[[#This Row],[Discount]]&gt;0, "Yes", "No")</f>
        <v>Yes</v>
      </c>
      <c r="R3077" t="str">
        <f>TEXT(SalesData[[#This Row],[Order Date]],"mmm-yyyy")</f>
        <v>Dec-2023</v>
      </c>
      <c r="S3077">
        <f>YEAR(SalesData[[#This Row],[Order Date]])*100 + MONTH(SalesData[[#This Row],[Order Date]])</f>
        <v>202312</v>
      </c>
    </row>
    <row r="3078" spans="1:19" x14ac:dyDescent="0.3">
      <c r="A3078" t="s">
        <v>12691</v>
      </c>
      <c r="B3078" s="3">
        <v>45290</v>
      </c>
      <c r="C3078" t="s">
        <v>12692</v>
      </c>
      <c r="D3078" t="s">
        <v>23</v>
      </c>
      <c r="E3078" t="s">
        <v>14</v>
      </c>
      <c r="F3078" t="s">
        <v>44</v>
      </c>
      <c r="G3078">
        <v>7</v>
      </c>
      <c r="H3078" s="5">
        <v>318.83</v>
      </c>
      <c r="I3078" s="5">
        <v>0.03</v>
      </c>
      <c r="J3078" s="5">
        <v>2164.8557000000001</v>
      </c>
      <c r="K3078" s="5">
        <v>261.14661159630981</v>
      </c>
      <c r="L3078">
        <f>YEAR(SalesData[Order Date])</f>
        <v>2023</v>
      </c>
      <c r="M3078">
        <f>MONTH(SalesData[Order Date])</f>
        <v>12</v>
      </c>
      <c r="N3078" t="str">
        <f>TEXT(SalesData[[#This Row],[Order Date]], "mmmm")</f>
        <v>December</v>
      </c>
      <c r="O3078" s="7">
        <f>IF(SalesData[Sales]=0,0,SalesData[Profit]/SalesData[Sales])</f>
        <v>0.12063003164428455</v>
      </c>
      <c r="P3078" s="8">
        <f t="shared" si="48"/>
        <v>1.3442004471706821E-5</v>
      </c>
      <c r="Q3078" t="str">
        <f>IF(SalesData[[#This Row],[Discount]]&gt;0, "Yes", "No")</f>
        <v>Yes</v>
      </c>
      <c r="R3078" t="str">
        <f>TEXT(SalesData[[#This Row],[Order Date]],"mmm-yyyy")</f>
        <v>Dec-2023</v>
      </c>
      <c r="S3078">
        <f>YEAR(SalesData[[#This Row],[Order Date]])*100 + MONTH(SalesData[[#This Row],[Order Date]])</f>
        <v>202312</v>
      </c>
    </row>
    <row r="3079" spans="1:19" x14ac:dyDescent="0.3">
      <c r="A3079" t="s">
        <v>12769</v>
      </c>
      <c r="B3079" s="3">
        <v>45271</v>
      </c>
      <c r="C3079" t="s">
        <v>12770</v>
      </c>
      <c r="D3079" t="s">
        <v>30</v>
      </c>
      <c r="E3079" t="s">
        <v>19</v>
      </c>
      <c r="F3079" t="s">
        <v>20</v>
      </c>
      <c r="G3079">
        <v>2</v>
      </c>
      <c r="H3079" s="5">
        <v>684.04</v>
      </c>
      <c r="I3079" s="5">
        <v>0.22</v>
      </c>
      <c r="J3079" s="5">
        <v>1067.1024</v>
      </c>
      <c r="K3079" s="5">
        <v>205.41369847780089</v>
      </c>
      <c r="L3079">
        <f>YEAR(SalesData[Order Date])</f>
        <v>2023</v>
      </c>
      <c r="M3079">
        <f>MONTH(SalesData[Order Date])</f>
        <v>12</v>
      </c>
      <c r="N3079" t="str">
        <f>TEXT(SalesData[[#This Row],[Order Date]], "mmmm")</f>
        <v>December</v>
      </c>
      <c r="O3079" s="7">
        <f>IF(SalesData[Sales]=0,0,SalesData[Profit]/SalesData[Sales])</f>
        <v>0.1924967074179581</v>
      </c>
      <c r="P3079" s="8">
        <f t="shared" si="48"/>
        <v>1.608093093971113E-4</v>
      </c>
      <c r="Q3079" t="str">
        <f>IF(SalesData[[#This Row],[Discount]]&gt;0, "Yes", "No")</f>
        <v>Yes</v>
      </c>
      <c r="R3079" t="str">
        <f>TEXT(SalesData[[#This Row],[Order Date]],"mmm-yyyy")</f>
        <v>Dec-2023</v>
      </c>
      <c r="S3079">
        <f>YEAR(SalesData[[#This Row],[Order Date]])*100 + MONTH(SalesData[[#This Row],[Order Date]])</f>
        <v>202312</v>
      </c>
    </row>
    <row r="3080" spans="1:19" x14ac:dyDescent="0.3">
      <c r="A3080" t="s">
        <v>12830</v>
      </c>
      <c r="B3080" s="3">
        <v>45283</v>
      </c>
      <c r="C3080" t="s">
        <v>12831</v>
      </c>
      <c r="D3080" t="s">
        <v>23</v>
      </c>
      <c r="E3080" t="s">
        <v>26</v>
      </c>
      <c r="F3080" t="s">
        <v>27</v>
      </c>
      <c r="G3080">
        <v>8</v>
      </c>
      <c r="H3080" s="5">
        <v>568.88</v>
      </c>
      <c r="I3080" s="5">
        <v>0.12</v>
      </c>
      <c r="J3080" s="5">
        <v>4004.9151999999999</v>
      </c>
      <c r="K3080" s="5">
        <v>732.34185177461302</v>
      </c>
      <c r="L3080">
        <f>YEAR(SalesData[Order Date])</f>
        <v>2023</v>
      </c>
      <c r="M3080">
        <f>MONTH(SalesData[Order Date])</f>
        <v>12</v>
      </c>
      <c r="N3080" t="str">
        <f>TEXT(SalesData[[#This Row],[Order Date]], "mmmm")</f>
        <v>December</v>
      </c>
      <c r="O3080" s="7">
        <f>IF(SalesData[Sales]=0,0,SalesData[Profit]/SalesData[Sales])</f>
        <v>0.18286076363729575</v>
      </c>
      <c r="P3080" s="8">
        <f t="shared" si="48"/>
        <v>2.636759949374209E-5</v>
      </c>
      <c r="Q3080" t="str">
        <f>IF(SalesData[[#This Row],[Discount]]&gt;0, "Yes", "No")</f>
        <v>Yes</v>
      </c>
      <c r="R3080" t="str">
        <f>TEXT(SalesData[[#This Row],[Order Date]],"mmm-yyyy")</f>
        <v>Dec-2023</v>
      </c>
      <c r="S3080">
        <f>YEAR(SalesData[[#This Row],[Order Date]])*100 + MONTH(SalesData[[#This Row],[Order Date]])</f>
        <v>202312</v>
      </c>
    </row>
    <row r="3081" spans="1:19" x14ac:dyDescent="0.3">
      <c r="A3081" t="s">
        <v>12838</v>
      </c>
      <c r="B3081" s="3">
        <v>45280</v>
      </c>
      <c r="C3081" t="s">
        <v>12839</v>
      </c>
      <c r="D3081" t="s">
        <v>23</v>
      </c>
      <c r="E3081" t="s">
        <v>14</v>
      </c>
      <c r="F3081" t="s">
        <v>91</v>
      </c>
      <c r="G3081">
        <v>9</v>
      </c>
      <c r="H3081" s="5">
        <v>860.77</v>
      </c>
      <c r="I3081" s="5">
        <v>0.18</v>
      </c>
      <c r="J3081" s="5">
        <v>6352.4826000000003</v>
      </c>
      <c r="K3081" s="5">
        <v>1770.494161503635</v>
      </c>
      <c r="L3081">
        <f>YEAR(SalesData[Order Date])</f>
        <v>2023</v>
      </c>
      <c r="M3081">
        <f>MONTH(SalesData[Order Date])</f>
        <v>12</v>
      </c>
      <c r="N3081" t="str">
        <f>TEXT(SalesData[[#This Row],[Order Date]], "mmmm")</f>
        <v>December</v>
      </c>
      <c r="O3081" s="7">
        <f>IF(SalesData[Sales]=0,0,SalesData[Profit]/SalesData[Sales])</f>
        <v>0.27870901393789493</v>
      </c>
      <c r="P3081" s="8">
        <f t="shared" si="48"/>
        <v>2.3235010513842255E-5</v>
      </c>
      <c r="Q3081" t="str">
        <f>IF(SalesData[[#This Row],[Discount]]&gt;0, "Yes", "No")</f>
        <v>Yes</v>
      </c>
      <c r="R3081" t="str">
        <f>TEXT(SalesData[[#This Row],[Order Date]],"mmm-yyyy")</f>
        <v>Dec-2023</v>
      </c>
      <c r="S3081">
        <f>YEAR(SalesData[[#This Row],[Order Date]])*100 + MONTH(SalesData[[#This Row],[Order Date]])</f>
        <v>202312</v>
      </c>
    </row>
    <row r="3082" spans="1:19" x14ac:dyDescent="0.3">
      <c r="A3082" t="s">
        <v>12844</v>
      </c>
      <c r="B3082" s="3">
        <v>45262</v>
      </c>
      <c r="C3082" t="s">
        <v>12845</v>
      </c>
      <c r="D3082" t="s">
        <v>23</v>
      </c>
      <c r="E3082" t="s">
        <v>19</v>
      </c>
      <c r="F3082" t="s">
        <v>91</v>
      </c>
      <c r="G3082">
        <v>8</v>
      </c>
      <c r="H3082" s="5">
        <v>28.6</v>
      </c>
      <c r="I3082" s="5">
        <v>0.17</v>
      </c>
      <c r="J3082" s="5">
        <v>189.904</v>
      </c>
      <c r="K3082" s="5">
        <v>29.16485058114532</v>
      </c>
      <c r="L3082">
        <f>YEAR(SalesData[Order Date])</f>
        <v>2023</v>
      </c>
      <c r="M3082">
        <f>MONTH(SalesData[Order Date])</f>
        <v>12</v>
      </c>
      <c r="N3082" t="str">
        <f>TEXT(SalesData[[#This Row],[Order Date]], "mmmm")</f>
        <v>December</v>
      </c>
      <c r="O3082" s="7">
        <f>IF(SalesData[Sales]=0,0,SalesData[Profit]/SalesData[Sales])</f>
        <v>0.15357681028912146</v>
      </c>
      <c r="P3082" s="8">
        <f t="shared" si="48"/>
        <v>7.4300699300699298E-4</v>
      </c>
      <c r="Q3082" t="str">
        <f>IF(SalesData[[#This Row],[Discount]]&gt;0, "Yes", "No")</f>
        <v>Yes</v>
      </c>
      <c r="R3082" t="str">
        <f>TEXT(SalesData[[#This Row],[Order Date]],"mmm-yyyy")</f>
        <v>Dec-2023</v>
      </c>
      <c r="S3082">
        <f>YEAR(SalesData[[#This Row],[Order Date]])*100 + MONTH(SalesData[[#This Row],[Order Date]])</f>
        <v>202312</v>
      </c>
    </row>
    <row r="3083" spans="1:19" x14ac:dyDescent="0.3">
      <c r="A3083" t="s">
        <v>12870</v>
      </c>
      <c r="B3083" s="3">
        <v>45279</v>
      </c>
      <c r="C3083" t="s">
        <v>12871</v>
      </c>
      <c r="D3083" t="s">
        <v>13</v>
      </c>
      <c r="E3083" t="s">
        <v>14</v>
      </c>
      <c r="F3083" t="s">
        <v>44</v>
      </c>
      <c r="G3083">
        <v>8</v>
      </c>
      <c r="H3083" s="5">
        <v>514.19000000000005</v>
      </c>
      <c r="I3083" s="5">
        <v>0.27</v>
      </c>
      <c r="J3083" s="5">
        <v>3002.8696</v>
      </c>
      <c r="K3083" s="5">
        <v>750.79484158897174</v>
      </c>
      <c r="L3083">
        <f>YEAR(SalesData[Order Date])</f>
        <v>2023</v>
      </c>
      <c r="M3083">
        <f>MONTH(SalesData[Order Date])</f>
        <v>12</v>
      </c>
      <c r="N3083" t="str">
        <f>TEXT(SalesData[[#This Row],[Order Date]], "mmmm")</f>
        <v>December</v>
      </c>
      <c r="O3083" s="7">
        <f>IF(SalesData[Sales]=0,0,SalesData[Profit]/SalesData[Sales])</f>
        <v>0.25002578919476615</v>
      </c>
      <c r="P3083" s="8">
        <f t="shared" si="48"/>
        <v>6.5637215815165593E-5</v>
      </c>
      <c r="Q3083" t="str">
        <f>IF(SalesData[[#This Row],[Discount]]&gt;0, "Yes", "No")</f>
        <v>Yes</v>
      </c>
      <c r="R3083" t="str">
        <f>TEXT(SalesData[[#This Row],[Order Date]],"mmm-yyyy")</f>
        <v>Dec-2023</v>
      </c>
      <c r="S3083">
        <f>YEAR(SalesData[[#This Row],[Order Date]])*100 + MONTH(SalesData[[#This Row],[Order Date]])</f>
        <v>202312</v>
      </c>
    </row>
    <row r="3084" spans="1:19" x14ac:dyDescent="0.3">
      <c r="A3084" t="s">
        <v>12924</v>
      </c>
      <c r="B3084" s="3">
        <v>45261</v>
      </c>
      <c r="C3084" t="s">
        <v>12925</v>
      </c>
      <c r="D3084" t="s">
        <v>13</v>
      </c>
      <c r="E3084" t="s">
        <v>26</v>
      </c>
      <c r="F3084" t="s">
        <v>34</v>
      </c>
      <c r="G3084">
        <v>1</v>
      </c>
      <c r="H3084" s="5">
        <v>563.78</v>
      </c>
      <c r="I3084" s="5">
        <v>0.3</v>
      </c>
      <c r="J3084" s="5">
        <v>394.64600000000002</v>
      </c>
      <c r="K3084" s="5">
        <v>20.507394258923561</v>
      </c>
      <c r="L3084">
        <f>YEAR(SalesData[Order Date])</f>
        <v>2023</v>
      </c>
      <c r="M3084">
        <f>MONTH(SalesData[Order Date])</f>
        <v>12</v>
      </c>
      <c r="N3084" t="str">
        <f>TEXT(SalesData[[#This Row],[Order Date]], "mmmm")</f>
        <v>December</v>
      </c>
      <c r="O3084" s="7">
        <f>IF(SalesData[Sales]=0,0,SalesData[Profit]/SalesData[Sales])</f>
        <v>5.1964024110021538E-2</v>
      </c>
      <c r="P3084" s="8">
        <f t="shared" si="48"/>
        <v>5.3212245911525775E-4</v>
      </c>
      <c r="Q3084" t="str">
        <f>IF(SalesData[[#This Row],[Discount]]&gt;0, "Yes", "No")</f>
        <v>Yes</v>
      </c>
      <c r="R3084" t="str">
        <f>TEXT(SalesData[[#This Row],[Order Date]],"mmm-yyyy")</f>
        <v>Dec-2023</v>
      </c>
      <c r="S3084">
        <f>YEAR(SalesData[[#This Row],[Order Date]])*100 + MONTH(SalesData[[#This Row],[Order Date]])</f>
        <v>202312</v>
      </c>
    </row>
    <row r="3085" spans="1:19" x14ac:dyDescent="0.3">
      <c r="A3085" t="s">
        <v>13063</v>
      </c>
      <c r="B3085" s="3">
        <v>45285</v>
      </c>
      <c r="C3085" t="s">
        <v>13064</v>
      </c>
      <c r="D3085" t="s">
        <v>30</v>
      </c>
      <c r="E3085" t="s">
        <v>26</v>
      </c>
      <c r="F3085" t="s">
        <v>31</v>
      </c>
      <c r="G3085">
        <v>2</v>
      </c>
      <c r="H3085" s="5">
        <v>840.42</v>
      </c>
      <c r="I3085" s="5">
        <v>7.0000000000000007E-2</v>
      </c>
      <c r="J3085" s="5">
        <v>1563.1812</v>
      </c>
      <c r="K3085" s="5">
        <v>182.16521428189409</v>
      </c>
      <c r="L3085">
        <f>YEAR(SalesData[Order Date])</f>
        <v>2023</v>
      </c>
      <c r="M3085">
        <f>MONTH(SalesData[Order Date])</f>
        <v>12</v>
      </c>
      <c r="N3085" t="str">
        <f>TEXT(SalesData[[#This Row],[Order Date]], "mmmm")</f>
        <v>December</v>
      </c>
      <c r="O3085" s="7">
        <f>IF(SalesData[Sales]=0,0,SalesData[Profit]/SalesData[Sales])</f>
        <v>0.11653493163933529</v>
      </c>
      <c r="P3085" s="8">
        <f t="shared" si="48"/>
        <v>4.1645843744794273E-5</v>
      </c>
      <c r="Q3085" t="str">
        <f>IF(SalesData[[#This Row],[Discount]]&gt;0, "Yes", "No")</f>
        <v>Yes</v>
      </c>
      <c r="R3085" t="str">
        <f>TEXT(SalesData[[#This Row],[Order Date]],"mmm-yyyy")</f>
        <v>Dec-2023</v>
      </c>
      <c r="S3085">
        <f>YEAR(SalesData[[#This Row],[Order Date]])*100 + MONTH(SalesData[[#This Row],[Order Date]])</f>
        <v>202312</v>
      </c>
    </row>
    <row r="3086" spans="1:19" x14ac:dyDescent="0.3">
      <c r="A3086" t="s">
        <v>13082</v>
      </c>
      <c r="B3086" s="3">
        <v>45288</v>
      </c>
      <c r="C3086" t="s">
        <v>13083</v>
      </c>
      <c r="D3086" t="s">
        <v>13</v>
      </c>
      <c r="E3086" t="s">
        <v>14</v>
      </c>
      <c r="F3086" t="s">
        <v>44</v>
      </c>
      <c r="G3086">
        <v>1</v>
      </c>
      <c r="H3086" s="5">
        <v>694.25</v>
      </c>
      <c r="I3086" s="5">
        <v>0.09</v>
      </c>
      <c r="J3086" s="5">
        <v>631.76750000000004</v>
      </c>
      <c r="K3086" s="5">
        <v>54.217713026782313</v>
      </c>
      <c r="L3086">
        <f>YEAR(SalesData[Order Date])</f>
        <v>2023</v>
      </c>
      <c r="M3086">
        <f>MONTH(SalesData[Order Date])</f>
        <v>12</v>
      </c>
      <c r="N3086" t="str">
        <f>TEXT(SalesData[[#This Row],[Order Date]], "mmmm")</f>
        <v>December</v>
      </c>
      <c r="O3086" s="7">
        <f>IF(SalesData[Sales]=0,0,SalesData[Profit]/SalesData[Sales])</f>
        <v>8.5819091717732096E-2</v>
      </c>
      <c r="P3086" s="8">
        <f t="shared" si="48"/>
        <v>1.2963629816348577E-4</v>
      </c>
      <c r="Q3086" t="str">
        <f>IF(SalesData[[#This Row],[Discount]]&gt;0, "Yes", "No")</f>
        <v>Yes</v>
      </c>
      <c r="R3086" t="str">
        <f>TEXT(SalesData[[#This Row],[Order Date]],"mmm-yyyy")</f>
        <v>Dec-2023</v>
      </c>
      <c r="S3086">
        <f>YEAR(SalesData[[#This Row],[Order Date]])*100 + MONTH(SalesData[[#This Row],[Order Date]])</f>
        <v>202312</v>
      </c>
    </row>
    <row r="3087" spans="1:19" x14ac:dyDescent="0.3">
      <c r="A3087" t="s">
        <v>13209</v>
      </c>
      <c r="B3087" s="3">
        <v>45283</v>
      </c>
      <c r="C3087" t="s">
        <v>13210</v>
      </c>
      <c r="D3087" t="s">
        <v>30</v>
      </c>
      <c r="E3087" t="s">
        <v>19</v>
      </c>
      <c r="F3087" t="s">
        <v>15</v>
      </c>
      <c r="G3087">
        <v>6</v>
      </c>
      <c r="H3087" s="5">
        <v>20.02</v>
      </c>
      <c r="I3087" s="5">
        <v>0.12</v>
      </c>
      <c r="J3087" s="5">
        <v>105.7056</v>
      </c>
      <c r="K3087" s="5">
        <v>8.4118730080827984</v>
      </c>
      <c r="L3087">
        <f>YEAR(SalesData[Order Date])</f>
        <v>2023</v>
      </c>
      <c r="M3087">
        <f>MONTH(SalesData[Order Date])</f>
        <v>12</v>
      </c>
      <c r="N3087" t="str">
        <f>TEXT(SalesData[[#This Row],[Order Date]], "mmmm")</f>
        <v>December</v>
      </c>
      <c r="O3087" s="7">
        <f>IF(SalesData[Sales]=0,0,SalesData[Profit]/SalesData[Sales])</f>
        <v>7.957831002409331E-2</v>
      </c>
      <c r="P3087" s="8">
        <f t="shared" si="48"/>
        <v>9.99000999000999E-4</v>
      </c>
      <c r="Q3087" t="str">
        <f>IF(SalesData[[#This Row],[Discount]]&gt;0, "Yes", "No")</f>
        <v>Yes</v>
      </c>
      <c r="R3087" t="str">
        <f>TEXT(SalesData[[#This Row],[Order Date]],"mmm-yyyy")</f>
        <v>Dec-2023</v>
      </c>
      <c r="S3087">
        <f>YEAR(SalesData[[#This Row],[Order Date]])*100 + MONTH(SalesData[[#This Row],[Order Date]])</f>
        <v>202312</v>
      </c>
    </row>
    <row r="3088" spans="1:19" x14ac:dyDescent="0.3">
      <c r="A3088" t="s">
        <v>13268</v>
      </c>
      <c r="B3088" s="3">
        <v>45289</v>
      </c>
      <c r="C3088" t="s">
        <v>13269</v>
      </c>
      <c r="D3088" t="s">
        <v>23</v>
      </c>
      <c r="E3088" t="s">
        <v>26</v>
      </c>
      <c r="F3088" t="s">
        <v>53</v>
      </c>
      <c r="G3088">
        <v>3</v>
      </c>
      <c r="H3088" s="5">
        <v>850.96</v>
      </c>
      <c r="I3088" s="5">
        <v>0.04</v>
      </c>
      <c r="J3088" s="5">
        <v>2450.7647999999999</v>
      </c>
      <c r="K3088" s="5">
        <v>668.0577274441755</v>
      </c>
      <c r="L3088">
        <f>YEAR(SalesData[Order Date])</f>
        <v>2023</v>
      </c>
      <c r="M3088">
        <f>MONTH(SalesData[Order Date])</f>
        <v>12</v>
      </c>
      <c r="N3088" t="str">
        <f>TEXT(SalesData[[#This Row],[Order Date]], "mmmm")</f>
        <v>December</v>
      </c>
      <c r="O3088" s="7">
        <f>IF(SalesData[Sales]=0,0,SalesData[Profit]/SalesData[Sales])</f>
        <v>0.27259153038438266</v>
      </c>
      <c r="P3088" s="8">
        <f t="shared" si="48"/>
        <v>1.5668578233211119E-5</v>
      </c>
      <c r="Q3088" t="str">
        <f>IF(SalesData[[#This Row],[Discount]]&gt;0, "Yes", "No")</f>
        <v>Yes</v>
      </c>
      <c r="R3088" t="str">
        <f>TEXT(SalesData[[#This Row],[Order Date]],"mmm-yyyy")</f>
        <v>Dec-2023</v>
      </c>
      <c r="S3088">
        <f>YEAR(SalesData[[#This Row],[Order Date]])*100 + MONTH(SalesData[[#This Row],[Order Date]])</f>
        <v>202312</v>
      </c>
    </row>
    <row r="3089" spans="1:19" x14ac:dyDescent="0.3">
      <c r="A3089" t="s">
        <v>13296</v>
      </c>
      <c r="B3089" s="3">
        <v>45280</v>
      </c>
      <c r="C3089" t="s">
        <v>13297</v>
      </c>
      <c r="D3089" t="s">
        <v>18</v>
      </c>
      <c r="E3089" t="s">
        <v>19</v>
      </c>
      <c r="F3089" t="s">
        <v>91</v>
      </c>
      <c r="G3089">
        <v>7</v>
      </c>
      <c r="H3089" s="5">
        <v>939.25</v>
      </c>
      <c r="I3089" s="5">
        <v>0</v>
      </c>
      <c r="J3089" s="5">
        <v>6574.75</v>
      </c>
      <c r="K3089" s="5">
        <v>648.95835504983415</v>
      </c>
      <c r="L3089">
        <f>YEAR(SalesData[Order Date])</f>
        <v>2023</v>
      </c>
      <c r="M3089">
        <f>MONTH(SalesData[Order Date])</f>
        <v>12</v>
      </c>
      <c r="N3089" t="str">
        <f>TEXT(SalesData[[#This Row],[Order Date]], "mmmm")</f>
        <v>December</v>
      </c>
      <c r="O3089" s="7">
        <f>IF(SalesData[Sales]=0,0,SalesData[Profit]/SalesData[Sales])</f>
        <v>9.8704643530147032E-2</v>
      </c>
      <c r="P3089" s="8">
        <f t="shared" si="48"/>
        <v>0</v>
      </c>
      <c r="Q3089" t="str">
        <f>IF(SalesData[[#This Row],[Discount]]&gt;0, "Yes", "No")</f>
        <v>No</v>
      </c>
      <c r="R3089" t="str">
        <f>TEXT(SalesData[[#This Row],[Order Date]],"mmm-yyyy")</f>
        <v>Dec-2023</v>
      </c>
      <c r="S3089">
        <f>YEAR(SalesData[[#This Row],[Order Date]])*100 + MONTH(SalesData[[#This Row],[Order Date]])</f>
        <v>202312</v>
      </c>
    </row>
    <row r="3090" spans="1:19" x14ac:dyDescent="0.3">
      <c r="A3090" t="s">
        <v>13306</v>
      </c>
      <c r="B3090" s="3">
        <v>45264</v>
      </c>
      <c r="C3090" t="s">
        <v>13307</v>
      </c>
      <c r="D3090" t="s">
        <v>30</v>
      </c>
      <c r="E3090" t="s">
        <v>26</v>
      </c>
      <c r="F3090" t="s">
        <v>27</v>
      </c>
      <c r="G3090">
        <v>8</v>
      </c>
      <c r="H3090" s="5">
        <v>823.15</v>
      </c>
      <c r="I3090" s="5">
        <v>0.23</v>
      </c>
      <c r="J3090" s="5">
        <v>5070.6040000000003</v>
      </c>
      <c r="K3090" s="5">
        <v>1000.897167077541</v>
      </c>
      <c r="L3090">
        <f>YEAR(SalesData[Order Date])</f>
        <v>2023</v>
      </c>
      <c r="M3090">
        <f>MONTH(SalesData[Order Date])</f>
        <v>12</v>
      </c>
      <c r="N3090" t="str">
        <f>TEXT(SalesData[[#This Row],[Order Date]], "mmmm")</f>
        <v>December</v>
      </c>
      <c r="O3090" s="7">
        <f>IF(SalesData[Sales]=0,0,SalesData[Profit]/SalesData[Sales])</f>
        <v>0.19739209906305855</v>
      </c>
      <c r="P3090" s="8">
        <f t="shared" si="48"/>
        <v>3.4926805563991981E-5</v>
      </c>
      <c r="Q3090" t="str">
        <f>IF(SalesData[[#This Row],[Discount]]&gt;0, "Yes", "No")</f>
        <v>Yes</v>
      </c>
      <c r="R3090" t="str">
        <f>TEXT(SalesData[[#This Row],[Order Date]],"mmm-yyyy")</f>
        <v>Dec-2023</v>
      </c>
      <c r="S3090">
        <f>YEAR(SalesData[[#This Row],[Order Date]])*100 + MONTH(SalesData[[#This Row],[Order Date]])</f>
        <v>202312</v>
      </c>
    </row>
    <row r="3091" spans="1:19" x14ac:dyDescent="0.3">
      <c r="A3091" t="s">
        <v>13327</v>
      </c>
      <c r="B3091" s="3">
        <v>45265</v>
      </c>
      <c r="C3091" t="s">
        <v>13328</v>
      </c>
      <c r="D3091" t="s">
        <v>30</v>
      </c>
      <c r="E3091" t="s">
        <v>14</v>
      </c>
      <c r="F3091" t="s">
        <v>62</v>
      </c>
      <c r="G3091">
        <v>2</v>
      </c>
      <c r="H3091" s="5">
        <v>920.35</v>
      </c>
      <c r="I3091" s="5">
        <v>0.04</v>
      </c>
      <c r="J3091" s="5">
        <v>1767.0719999999999</v>
      </c>
      <c r="K3091" s="5">
        <v>308.11536582626968</v>
      </c>
      <c r="L3091">
        <f>YEAR(SalesData[Order Date])</f>
        <v>2023</v>
      </c>
      <c r="M3091">
        <f>MONTH(SalesData[Order Date])</f>
        <v>12</v>
      </c>
      <c r="N3091" t="str">
        <f>TEXT(SalesData[[#This Row],[Order Date]], "mmmm")</f>
        <v>December</v>
      </c>
      <c r="O3091" s="7">
        <f>IF(SalesData[Sales]=0,0,SalesData[Profit]/SalesData[Sales])</f>
        <v>0.1743649188184011</v>
      </c>
      <c r="P3091" s="8">
        <f t="shared" si="48"/>
        <v>2.1730863258542944E-5</v>
      </c>
      <c r="Q3091" t="str">
        <f>IF(SalesData[[#This Row],[Discount]]&gt;0, "Yes", "No")</f>
        <v>Yes</v>
      </c>
      <c r="R3091" t="str">
        <f>TEXT(SalesData[[#This Row],[Order Date]],"mmm-yyyy")</f>
        <v>Dec-2023</v>
      </c>
      <c r="S3091">
        <f>YEAR(SalesData[[#This Row],[Order Date]])*100 + MONTH(SalesData[[#This Row],[Order Date]])</f>
        <v>202312</v>
      </c>
    </row>
    <row r="3092" spans="1:19" x14ac:dyDescent="0.3">
      <c r="A3092" t="s">
        <v>13329</v>
      </c>
      <c r="B3092" s="3">
        <v>45271</v>
      </c>
      <c r="C3092" t="s">
        <v>13330</v>
      </c>
      <c r="D3092" t="s">
        <v>30</v>
      </c>
      <c r="E3092" t="s">
        <v>14</v>
      </c>
      <c r="F3092" t="s">
        <v>34</v>
      </c>
      <c r="G3092">
        <v>7</v>
      </c>
      <c r="H3092" s="5">
        <v>966.76</v>
      </c>
      <c r="I3092" s="5">
        <v>0.13</v>
      </c>
      <c r="J3092" s="5">
        <v>5887.5684000000001</v>
      </c>
      <c r="K3092" s="5">
        <v>1215.78601340201</v>
      </c>
      <c r="L3092">
        <f>YEAR(SalesData[Order Date])</f>
        <v>2023</v>
      </c>
      <c r="M3092">
        <f>MONTH(SalesData[Order Date])</f>
        <v>12</v>
      </c>
      <c r="N3092" t="str">
        <f>TEXT(SalesData[[#This Row],[Order Date]], "mmmm")</f>
        <v>December</v>
      </c>
      <c r="O3092" s="7">
        <f>IF(SalesData[Sales]=0,0,SalesData[Profit]/SalesData[Sales])</f>
        <v>0.20650053312365932</v>
      </c>
      <c r="P3092" s="8">
        <f t="shared" si="48"/>
        <v>1.9209967904576704E-5</v>
      </c>
      <c r="Q3092" t="str">
        <f>IF(SalesData[[#This Row],[Discount]]&gt;0, "Yes", "No")</f>
        <v>Yes</v>
      </c>
      <c r="R3092" t="str">
        <f>TEXT(SalesData[[#This Row],[Order Date]],"mmm-yyyy")</f>
        <v>Dec-2023</v>
      </c>
      <c r="S3092">
        <f>YEAR(SalesData[[#This Row],[Order Date]])*100 + MONTH(SalesData[[#This Row],[Order Date]])</f>
        <v>202312</v>
      </c>
    </row>
    <row r="3093" spans="1:19" x14ac:dyDescent="0.3">
      <c r="A3093" t="s">
        <v>13335</v>
      </c>
      <c r="B3093" s="3">
        <v>45275</v>
      </c>
      <c r="C3093" t="s">
        <v>13336</v>
      </c>
      <c r="D3093" t="s">
        <v>13</v>
      </c>
      <c r="E3093" t="s">
        <v>26</v>
      </c>
      <c r="F3093" t="s">
        <v>34</v>
      </c>
      <c r="G3093">
        <v>2</v>
      </c>
      <c r="H3093" s="5">
        <v>131.19</v>
      </c>
      <c r="I3093" s="5">
        <v>0.24</v>
      </c>
      <c r="J3093" s="5">
        <v>199.40880000000001</v>
      </c>
      <c r="K3093" s="5">
        <v>57.122756886755283</v>
      </c>
      <c r="L3093">
        <f>YEAR(SalesData[Order Date])</f>
        <v>2023</v>
      </c>
      <c r="M3093">
        <f>MONTH(SalesData[Order Date])</f>
        <v>12</v>
      </c>
      <c r="N3093" t="str">
        <f>TEXT(SalesData[[#This Row],[Order Date]], "mmmm")</f>
        <v>December</v>
      </c>
      <c r="O3093" s="7">
        <f>IF(SalesData[Sales]=0,0,SalesData[Profit]/SalesData[Sales])</f>
        <v>0.28646056185461866</v>
      </c>
      <c r="P3093" s="8">
        <f t="shared" si="48"/>
        <v>9.1470386462382805E-4</v>
      </c>
      <c r="Q3093" t="str">
        <f>IF(SalesData[[#This Row],[Discount]]&gt;0, "Yes", "No")</f>
        <v>Yes</v>
      </c>
      <c r="R3093" t="str">
        <f>TEXT(SalesData[[#This Row],[Order Date]],"mmm-yyyy")</f>
        <v>Dec-2023</v>
      </c>
      <c r="S3093">
        <f>YEAR(SalesData[[#This Row],[Order Date]])*100 + MONTH(SalesData[[#This Row],[Order Date]])</f>
        <v>202312</v>
      </c>
    </row>
    <row r="3094" spans="1:19" x14ac:dyDescent="0.3">
      <c r="A3094" t="s">
        <v>13339</v>
      </c>
      <c r="B3094" s="3">
        <v>45268</v>
      </c>
      <c r="C3094" t="s">
        <v>13340</v>
      </c>
      <c r="D3094" t="s">
        <v>18</v>
      </c>
      <c r="E3094" t="s">
        <v>14</v>
      </c>
      <c r="F3094" t="s">
        <v>44</v>
      </c>
      <c r="G3094">
        <v>7</v>
      </c>
      <c r="H3094" s="5">
        <v>922.06</v>
      </c>
      <c r="I3094" s="5">
        <v>0.13</v>
      </c>
      <c r="J3094" s="5">
        <v>5615.3454000000002</v>
      </c>
      <c r="K3094" s="5">
        <v>1275.44831385015</v>
      </c>
      <c r="L3094">
        <f>YEAR(SalesData[Order Date])</f>
        <v>2023</v>
      </c>
      <c r="M3094">
        <f>MONTH(SalesData[Order Date])</f>
        <v>12</v>
      </c>
      <c r="N3094" t="str">
        <f>TEXT(SalesData[[#This Row],[Order Date]], "mmmm")</f>
        <v>December</v>
      </c>
      <c r="O3094" s="7">
        <f>IF(SalesData[Sales]=0,0,SalesData[Profit]/SalesData[Sales])</f>
        <v>0.22713621745336449</v>
      </c>
      <c r="P3094" s="8">
        <f t="shared" si="48"/>
        <v>2.0141236547977975E-5</v>
      </c>
      <c r="Q3094" t="str">
        <f>IF(SalesData[[#This Row],[Discount]]&gt;0, "Yes", "No")</f>
        <v>Yes</v>
      </c>
      <c r="R3094" t="str">
        <f>TEXT(SalesData[[#This Row],[Order Date]],"mmm-yyyy")</f>
        <v>Dec-2023</v>
      </c>
      <c r="S3094">
        <f>YEAR(SalesData[[#This Row],[Order Date]])*100 + MONTH(SalesData[[#This Row],[Order Date]])</f>
        <v>202312</v>
      </c>
    </row>
    <row r="3095" spans="1:19" x14ac:dyDescent="0.3">
      <c r="A3095" t="s">
        <v>13359</v>
      </c>
      <c r="B3095" s="3">
        <v>45283</v>
      </c>
      <c r="C3095" t="s">
        <v>13360</v>
      </c>
      <c r="D3095" t="s">
        <v>18</v>
      </c>
      <c r="E3095" t="s">
        <v>14</v>
      </c>
      <c r="F3095" t="s">
        <v>20</v>
      </c>
      <c r="G3095">
        <v>9</v>
      </c>
      <c r="H3095" s="5">
        <v>121.58</v>
      </c>
      <c r="I3095" s="5">
        <v>0.27</v>
      </c>
      <c r="J3095" s="5">
        <v>798.78060000000005</v>
      </c>
      <c r="K3095" s="5">
        <v>133.85812851241059</v>
      </c>
      <c r="L3095">
        <f>YEAR(SalesData[Order Date])</f>
        <v>2023</v>
      </c>
      <c r="M3095">
        <f>MONTH(SalesData[Order Date])</f>
        <v>12</v>
      </c>
      <c r="N3095" t="str">
        <f>TEXT(SalesData[[#This Row],[Order Date]], "mmmm")</f>
        <v>December</v>
      </c>
      <c r="O3095" s="7">
        <f>IF(SalesData[Sales]=0,0,SalesData[Profit]/SalesData[Sales])</f>
        <v>0.16757809154655307</v>
      </c>
      <c r="P3095" s="8">
        <f t="shared" si="48"/>
        <v>2.4675111037999672E-4</v>
      </c>
      <c r="Q3095" t="str">
        <f>IF(SalesData[[#This Row],[Discount]]&gt;0, "Yes", "No")</f>
        <v>Yes</v>
      </c>
      <c r="R3095" t="str">
        <f>TEXT(SalesData[[#This Row],[Order Date]],"mmm-yyyy")</f>
        <v>Dec-2023</v>
      </c>
      <c r="S3095">
        <f>YEAR(SalesData[[#This Row],[Order Date]])*100 + MONTH(SalesData[[#This Row],[Order Date]])</f>
        <v>202312</v>
      </c>
    </row>
    <row r="3096" spans="1:19" x14ac:dyDescent="0.3">
      <c r="A3096" t="s">
        <v>13450</v>
      </c>
      <c r="B3096" s="3">
        <v>45288</v>
      </c>
      <c r="C3096" t="s">
        <v>13451</v>
      </c>
      <c r="D3096" t="s">
        <v>23</v>
      </c>
      <c r="E3096" t="s">
        <v>26</v>
      </c>
      <c r="F3096" t="s">
        <v>20</v>
      </c>
      <c r="G3096">
        <v>4</v>
      </c>
      <c r="H3096" s="5">
        <v>610.33000000000004</v>
      </c>
      <c r="I3096" s="5">
        <v>0.2</v>
      </c>
      <c r="J3096" s="5">
        <v>1953.056</v>
      </c>
      <c r="K3096" s="5">
        <v>434.58178303530428</v>
      </c>
      <c r="L3096">
        <f>YEAR(SalesData[Order Date])</f>
        <v>2023</v>
      </c>
      <c r="M3096">
        <f>MONTH(SalesData[Order Date])</f>
        <v>12</v>
      </c>
      <c r="N3096" t="str">
        <f>TEXT(SalesData[[#This Row],[Order Date]], "mmmm")</f>
        <v>December</v>
      </c>
      <c r="O3096" s="7">
        <f>IF(SalesData[Sales]=0,0,SalesData[Profit]/SalesData[Sales])</f>
        <v>0.22251373387926626</v>
      </c>
      <c r="P3096" s="8">
        <f t="shared" si="48"/>
        <v>8.1922894172005312E-5</v>
      </c>
      <c r="Q3096" t="str">
        <f>IF(SalesData[[#This Row],[Discount]]&gt;0, "Yes", "No")</f>
        <v>Yes</v>
      </c>
      <c r="R3096" t="str">
        <f>TEXT(SalesData[[#This Row],[Order Date]],"mmm-yyyy")</f>
        <v>Dec-2023</v>
      </c>
      <c r="S3096">
        <f>YEAR(SalesData[[#This Row],[Order Date]])*100 + MONTH(SalesData[[#This Row],[Order Date]])</f>
        <v>202312</v>
      </c>
    </row>
    <row r="3097" spans="1:19" x14ac:dyDescent="0.3">
      <c r="A3097" t="s">
        <v>13475</v>
      </c>
      <c r="B3097" s="3">
        <v>45267</v>
      </c>
      <c r="C3097" t="s">
        <v>13476</v>
      </c>
      <c r="D3097" t="s">
        <v>23</v>
      </c>
      <c r="E3097" t="s">
        <v>14</v>
      </c>
      <c r="F3097" t="s">
        <v>39</v>
      </c>
      <c r="G3097">
        <v>2</v>
      </c>
      <c r="H3097" s="5">
        <v>470.76</v>
      </c>
      <c r="I3097" s="5">
        <v>0.15</v>
      </c>
      <c r="J3097" s="5">
        <v>800.29199999999992</v>
      </c>
      <c r="K3097" s="5">
        <v>84.194897902845682</v>
      </c>
      <c r="L3097">
        <f>YEAR(SalesData[Order Date])</f>
        <v>2023</v>
      </c>
      <c r="M3097">
        <f>MONTH(SalesData[Order Date])</f>
        <v>12</v>
      </c>
      <c r="N3097" t="str">
        <f>TEXT(SalesData[[#This Row],[Order Date]], "mmmm")</f>
        <v>December</v>
      </c>
      <c r="O3097" s="7">
        <f>IF(SalesData[Sales]=0,0,SalesData[Profit]/SalesData[Sales])</f>
        <v>0.1052052224723547</v>
      </c>
      <c r="P3097" s="8">
        <f t="shared" si="48"/>
        <v>1.5931684934998726E-4</v>
      </c>
      <c r="Q3097" t="str">
        <f>IF(SalesData[[#This Row],[Discount]]&gt;0, "Yes", "No")</f>
        <v>Yes</v>
      </c>
      <c r="R3097" t="str">
        <f>TEXT(SalesData[[#This Row],[Order Date]],"mmm-yyyy")</f>
        <v>Dec-2023</v>
      </c>
      <c r="S3097">
        <f>YEAR(SalesData[[#This Row],[Order Date]])*100 + MONTH(SalesData[[#This Row],[Order Date]])</f>
        <v>202312</v>
      </c>
    </row>
    <row r="3098" spans="1:19" x14ac:dyDescent="0.3">
      <c r="A3098" t="s">
        <v>13539</v>
      </c>
      <c r="B3098" s="3">
        <v>45281</v>
      </c>
      <c r="C3098" t="s">
        <v>13540</v>
      </c>
      <c r="D3098" t="s">
        <v>18</v>
      </c>
      <c r="E3098" t="s">
        <v>19</v>
      </c>
      <c r="F3098" t="s">
        <v>62</v>
      </c>
      <c r="G3098">
        <v>8</v>
      </c>
      <c r="H3098" s="5">
        <v>7.85</v>
      </c>
      <c r="I3098" s="5">
        <v>0.26</v>
      </c>
      <c r="J3098" s="5">
        <v>46.471999999999987</v>
      </c>
      <c r="K3098" s="5">
        <v>3.7916497800560469</v>
      </c>
      <c r="L3098">
        <f>YEAR(SalesData[Order Date])</f>
        <v>2023</v>
      </c>
      <c r="M3098">
        <f>MONTH(SalesData[Order Date])</f>
        <v>12</v>
      </c>
      <c r="N3098" t="str">
        <f>TEXT(SalesData[[#This Row],[Order Date]], "mmmm")</f>
        <v>December</v>
      </c>
      <c r="O3098" s="7">
        <f>IF(SalesData[Sales]=0,0,SalesData[Profit]/SalesData[Sales])</f>
        <v>8.1589984938372523E-2</v>
      </c>
      <c r="P3098" s="8">
        <f t="shared" si="48"/>
        <v>4.1401273885350318E-3</v>
      </c>
      <c r="Q3098" t="str">
        <f>IF(SalesData[[#This Row],[Discount]]&gt;0, "Yes", "No")</f>
        <v>Yes</v>
      </c>
      <c r="R3098" t="str">
        <f>TEXT(SalesData[[#This Row],[Order Date]],"mmm-yyyy")</f>
        <v>Dec-2023</v>
      </c>
      <c r="S3098">
        <f>YEAR(SalesData[[#This Row],[Order Date]])*100 + MONTH(SalesData[[#This Row],[Order Date]])</f>
        <v>202312</v>
      </c>
    </row>
    <row r="3099" spans="1:19" x14ac:dyDescent="0.3">
      <c r="A3099" t="s">
        <v>13561</v>
      </c>
      <c r="B3099" s="3">
        <v>45277</v>
      </c>
      <c r="C3099" t="s">
        <v>13562</v>
      </c>
      <c r="D3099" t="s">
        <v>18</v>
      </c>
      <c r="E3099" t="s">
        <v>14</v>
      </c>
      <c r="F3099" t="s">
        <v>15</v>
      </c>
      <c r="G3099">
        <v>8</v>
      </c>
      <c r="H3099" s="5">
        <v>747.41</v>
      </c>
      <c r="I3099" s="5">
        <v>7.0000000000000007E-2</v>
      </c>
      <c r="J3099" s="5">
        <v>5560.7303999999986</v>
      </c>
      <c r="K3099" s="5">
        <v>725.61153819644994</v>
      </c>
      <c r="L3099">
        <f>YEAR(SalesData[Order Date])</f>
        <v>2023</v>
      </c>
      <c r="M3099">
        <f>MONTH(SalesData[Order Date])</f>
        <v>12</v>
      </c>
      <c r="N3099" t="str">
        <f>TEXT(SalesData[[#This Row],[Order Date]], "mmmm")</f>
        <v>December</v>
      </c>
      <c r="O3099" s="7">
        <f>IF(SalesData[Sales]=0,0,SalesData[Profit]/SalesData[Sales])</f>
        <v>0.13048853046291367</v>
      </c>
      <c r="P3099" s="8">
        <f t="shared" si="48"/>
        <v>1.1707095168649069E-5</v>
      </c>
      <c r="Q3099" t="str">
        <f>IF(SalesData[[#This Row],[Discount]]&gt;0, "Yes", "No")</f>
        <v>Yes</v>
      </c>
      <c r="R3099" t="str">
        <f>TEXT(SalesData[[#This Row],[Order Date]],"mmm-yyyy")</f>
        <v>Dec-2023</v>
      </c>
      <c r="S3099">
        <f>YEAR(SalesData[[#This Row],[Order Date]])*100 + MONTH(SalesData[[#This Row],[Order Date]])</f>
        <v>202312</v>
      </c>
    </row>
    <row r="3100" spans="1:19" x14ac:dyDescent="0.3">
      <c r="A3100" t="s">
        <v>13569</v>
      </c>
      <c r="B3100" s="3">
        <v>45281</v>
      </c>
      <c r="C3100" t="s">
        <v>13570</v>
      </c>
      <c r="D3100" t="s">
        <v>13</v>
      </c>
      <c r="E3100" t="s">
        <v>19</v>
      </c>
      <c r="F3100" t="s">
        <v>91</v>
      </c>
      <c r="G3100">
        <v>2</v>
      </c>
      <c r="H3100" s="5">
        <v>586.75</v>
      </c>
      <c r="I3100" s="5">
        <v>0.18</v>
      </c>
      <c r="J3100" s="5">
        <v>962.2700000000001</v>
      </c>
      <c r="K3100" s="5">
        <v>90.806837208968957</v>
      </c>
      <c r="L3100">
        <f>YEAR(SalesData[Order Date])</f>
        <v>2023</v>
      </c>
      <c r="M3100">
        <f>MONTH(SalesData[Order Date])</f>
        <v>12</v>
      </c>
      <c r="N3100" t="str">
        <f>TEXT(SalesData[[#This Row],[Order Date]], "mmmm")</f>
        <v>December</v>
      </c>
      <c r="O3100" s="7">
        <f>IF(SalesData[Sales]=0,0,SalesData[Profit]/SalesData[Sales])</f>
        <v>9.4367316043281982E-2</v>
      </c>
      <c r="P3100" s="8">
        <f t="shared" si="48"/>
        <v>1.5338730293992331E-4</v>
      </c>
      <c r="Q3100" t="str">
        <f>IF(SalesData[[#This Row],[Discount]]&gt;0, "Yes", "No")</f>
        <v>Yes</v>
      </c>
      <c r="R3100" t="str">
        <f>TEXT(SalesData[[#This Row],[Order Date]],"mmm-yyyy")</f>
        <v>Dec-2023</v>
      </c>
      <c r="S3100">
        <f>YEAR(SalesData[[#This Row],[Order Date]])*100 + MONTH(SalesData[[#This Row],[Order Date]])</f>
        <v>202312</v>
      </c>
    </row>
    <row r="3101" spans="1:19" x14ac:dyDescent="0.3">
      <c r="A3101" t="s">
        <v>13579</v>
      </c>
      <c r="B3101" s="3">
        <v>45264</v>
      </c>
      <c r="C3101" t="s">
        <v>13580</v>
      </c>
      <c r="D3101" t="s">
        <v>18</v>
      </c>
      <c r="E3101" t="s">
        <v>26</v>
      </c>
      <c r="F3101" t="s">
        <v>20</v>
      </c>
      <c r="G3101">
        <v>8</v>
      </c>
      <c r="H3101" s="5">
        <v>494.49</v>
      </c>
      <c r="I3101" s="5">
        <v>0.08</v>
      </c>
      <c r="J3101" s="5">
        <v>3639.4463999999998</v>
      </c>
      <c r="K3101" s="5">
        <v>810.28653083183008</v>
      </c>
      <c r="L3101">
        <f>YEAR(SalesData[Order Date])</f>
        <v>2023</v>
      </c>
      <c r="M3101">
        <f>MONTH(SalesData[Order Date])</f>
        <v>12</v>
      </c>
      <c r="N3101" t="str">
        <f>TEXT(SalesData[[#This Row],[Order Date]], "mmmm")</f>
        <v>December</v>
      </c>
      <c r="O3101" s="7">
        <f>IF(SalesData[Sales]=0,0,SalesData[Profit]/SalesData[Sales])</f>
        <v>0.22264005064941472</v>
      </c>
      <c r="P3101" s="8">
        <f t="shared" si="48"/>
        <v>2.0222855871706203E-5</v>
      </c>
      <c r="Q3101" t="str">
        <f>IF(SalesData[[#This Row],[Discount]]&gt;0, "Yes", "No")</f>
        <v>Yes</v>
      </c>
      <c r="R3101" t="str">
        <f>TEXT(SalesData[[#This Row],[Order Date]],"mmm-yyyy")</f>
        <v>Dec-2023</v>
      </c>
      <c r="S3101">
        <f>YEAR(SalesData[[#This Row],[Order Date]])*100 + MONTH(SalesData[[#This Row],[Order Date]])</f>
        <v>202312</v>
      </c>
    </row>
    <row r="3102" spans="1:19" x14ac:dyDescent="0.3">
      <c r="A3102" t="s">
        <v>13688</v>
      </c>
      <c r="B3102" s="3">
        <v>45269</v>
      </c>
      <c r="C3102" t="s">
        <v>13689</v>
      </c>
      <c r="D3102" t="s">
        <v>23</v>
      </c>
      <c r="E3102" t="s">
        <v>26</v>
      </c>
      <c r="F3102" t="s">
        <v>31</v>
      </c>
      <c r="G3102">
        <v>2</v>
      </c>
      <c r="H3102" s="5">
        <v>768.98</v>
      </c>
      <c r="I3102" s="5">
        <v>0</v>
      </c>
      <c r="J3102" s="5">
        <v>1537.96</v>
      </c>
      <c r="K3102" s="5">
        <v>234.37402409069571</v>
      </c>
      <c r="L3102">
        <f>YEAR(SalesData[Order Date])</f>
        <v>2023</v>
      </c>
      <c r="M3102">
        <f>MONTH(SalesData[Order Date])</f>
        <v>12</v>
      </c>
      <c r="N3102" t="str">
        <f>TEXT(SalesData[[#This Row],[Order Date]], "mmmm")</f>
        <v>December</v>
      </c>
      <c r="O3102" s="7">
        <f>IF(SalesData[Sales]=0,0,SalesData[Profit]/SalesData[Sales])</f>
        <v>0.15239279571035377</v>
      </c>
      <c r="P3102" s="8">
        <f t="shared" si="48"/>
        <v>0</v>
      </c>
      <c r="Q3102" t="str">
        <f>IF(SalesData[[#This Row],[Discount]]&gt;0, "Yes", "No")</f>
        <v>No</v>
      </c>
      <c r="R3102" t="str">
        <f>TEXT(SalesData[[#This Row],[Order Date]],"mmm-yyyy")</f>
        <v>Dec-2023</v>
      </c>
      <c r="S3102">
        <f>YEAR(SalesData[[#This Row],[Order Date]])*100 + MONTH(SalesData[[#This Row],[Order Date]])</f>
        <v>202312</v>
      </c>
    </row>
    <row r="3103" spans="1:19" x14ac:dyDescent="0.3">
      <c r="A3103" t="s">
        <v>13692</v>
      </c>
      <c r="B3103" s="3">
        <v>45274</v>
      </c>
      <c r="C3103" t="s">
        <v>13693</v>
      </c>
      <c r="D3103" t="s">
        <v>30</v>
      </c>
      <c r="E3103" t="s">
        <v>26</v>
      </c>
      <c r="F3103" t="s">
        <v>91</v>
      </c>
      <c r="G3103">
        <v>3</v>
      </c>
      <c r="H3103" s="5">
        <v>335.82</v>
      </c>
      <c r="I3103" s="5">
        <v>0.08</v>
      </c>
      <c r="J3103" s="5">
        <v>926.86320000000012</v>
      </c>
      <c r="K3103" s="5">
        <v>261.87933858402158</v>
      </c>
      <c r="L3103">
        <f>YEAR(SalesData[Order Date])</f>
        <v>2023</v>
      </c>
      <c r="M3103">
        <f>MONTH(SalesData[Order Date])</f>
        <v>12</v>
      </c>
      <c r="N3103" t="str">
        <f>TEXT(SalesData[[#This Row],[Order Date]], "mmmm")</f>
        <v>December</v>
      </c>
      <c r="O3103" s="7">
        <f>IF(SalesData[Sales]=0,0,SalesData[Profit]/SalesData[Sales])</f>
        <v>0.28254367913627548</v>
      </c>
      <c r="P3103" s="8">
        <f t="shared" si="48"/>
        <v>7.9407619161058504E-5</v>
      </c>
      <c r="Q3103" t="str">
        <f>IF(SalesData[[#This Row],[Discount]]&gt;0, "Yes", "No")</f>
        <v>Yes</v>
      </c>
      <c r="R3103" t="str">
        <f>TEXT(SalesData[[#This Row],[Order Date]],"mmm-yyyy")</f>
        <v>Dec-2023</v>
      </c>
      <c r="S3103">
        <f>YEAR(SalesData[[#This Row],[Order Date]])*100 + MONTH(SalesData[[#This Row],[Order Date]])</f>
        <v>202312</v>
      </c>
    </row>
    <row r="3104" spans="1:19" x14ac:dyDescent="0.3">
      <c r="A3104" t="s">
        <v>13718</v>
      </c>
      <c r="B3104" s="3">
        <v>45274</v>
      </c>
      <c r="C3104" t="s">
        <v>13719</v>
      </c>
      <c r="D3104" t="s">
        <v>23</v>
      </c>
      <c r="E3104" t="s">
        <v>14</v>
      </c>
      <c r="F3104" t="s">
        <v>27</v>
      </c>
      <c r="G3104">
        <v>5</v>
      </c>
      <c r="H3104" s="5">
        <v>110.89</v>
      </c>
      <c r="I3104" s="5">
        <v>0.13</v>
      </c>
      <c r="J3104" s="5">
        <v>482.37150000000003</v>
      </c>
      <c r="K3104" s="5">
        <v>124.914070914831</v>
      </c>
      <c r="L3104">
        <f>YEAR(SalesData[Order Date])</f>
        <v>2023</v>
      </c>
      <c r="M3104">
        <f>MONTH(SalesData[Order Date])</f>
        <v>12</v>
      </c>
      <c r="N3104" t="str">
        <f>TEXT(SalesData[[#This Row],[Order Date]], "mmmm")</f>
        <v>December</v>
      </c>
      <c r="O3104" s="7">
        <f>IF(SalesData[Sales]=0,0,SalesData[Profit]/SalesData[Sales])</f>
        <v>0.25895823222315373</v>
      </c>
      <c r="P3104" s="8">
        <f t="shared" si="48"/>
        <v>2.3446658851113716E-4</v>
      </c>
      <c r="Q3104" t="str">
        <f>IF(SalesData[[#This Row],[Discount]]&gt;0, "Yes", "No")</f>
        <v>Yes</v>
      </c>
      <c r="R3104" t="str">
        <f>TEXT(SalesData[[#This Row],[Order Date]],"mmm-yyyy")</f>
        <v>Dec-2023</v>
      </c>
      <c r="S3104">
        <f>YEAR(SalesData[[#This Row],[Order Date]])*100 + MONTH(SalesData[[#This Row],[Order Date]])</f>
        <v>202312</v>
      </c>
    </row>
    <row r="3105" spans="1:19" x14ac:dyDescent="0.3">
      <c r="A3105" t="s">
        <v>13731</v>
      </c>
      <c r="B3105" s="3">
        <v>45271</v>
      </c>
      <c r="C3105" t="s">
        <v>13732</v>
      </c>
      <c r="D3105" t="s">
        <v>18</v>
      </c>
      <c r="E3105" t="s">
        <v>26</v>
      </c>
      <c r="F3105" t="s">
        <v>39</v>
      </c>
      <c r="G3105">
        <v>4</v>
      </c>
      <c r="H3105" s="5">
        <v>414.9</v>
      </c>
      <c r="I3105" s="5">
        <v>0.21</v>
      </c>
      <c r="J3105" s="5">
        <v>1311.0840000000001</v>
      </c>
      <c r="K3105" s="5">
        <v>270.85536732956291</v>
      </c>
      <c r="L3105">
        <f>YEAR(SalesData[Order Date])</f>
        <v>2023</v>
      </c>
      <c r="M3105">
        <f>MONTH(SalesData[Order Date])</f>
        <v>12</v>
      </c>
      <c r="N3105" t="str">
        <f>TEXT(SalesData[[#This Row],[Order Date]], "mmmm")</f>
        <v>December</v>
      </c>
      <c r="O3105" s="7">
        <f>IF(SalesData[Sales]=0,0,SalesData[Profit]/SalesData[Sales])</f>
        <v>0.20658887403824844</v>
      </c>
      <c r="P3105" s="8">
        <f t="shared" si="48"/>
        <v>1.2653651482284888E-4</v>
      </c>
      <c r="Q3105" t="str">
        <f>IF(SalesData[[#This Row],[Discount]]&gt;0, "Yes", "No")</f>
        <v>Yes</v>
      </c>
      <c r="R3105" t="str">
        <f>TEXT(SalesData[[#This Row],[Order Date]],"mmm-yyyy")</f>
        <v>Dec-2023</v>
      </c>
      <c r="S3105">
        <f>YEAR(SalesData[[#This Row],[Order Date]])*100 + MONTH(SalesData[[#This Row],[Order Date]])</f>
        <v>202312</v>
      </c>
    </row>
    <row r="3106" spans="1:19" x14ac:dyDescent="0.3">
      <c r="A3106" t="s">
        <v>13776</v>
      </c>
      <c r="B3106" s="3">
        <v>45272</v>
      </c>
      <c r="C3106" t="s">
        <v>13777</v>
      </c>
      <c r="D3106" t="s">
        <v>30</v>
      </c>
      <c r="E3106" t="s">
        <v>14</v>
      </c>
      <c r="F3106" t="s">
        <v>39</v>
      </c>
      <c r="G3106">
        <v>4</v>
      </c>
      <c r="H3106" s="5">
        <v>373.11</v>
      </c>
      <c r="I3106" s="5">
        <v>0.28999999999999998</v>
      </c>
      <c r="J3106" s="5">
        <v>1059.6324</v>
      </c>
      <c r="K3106" s="5">
        <v>255.0489996868084</v>
      </c>
      <c r="L3106">
        <f>YEAR(SalesData[Order Date])</f>
        <v>2023</v>
      </c>
      <c r="M3106">
        <f>MONTH(SalesData[Order Date])</f>
        <v>12</v>
      </c>
      <c r="N3106" t="str">
        <f>TEXT(SalesData[[#This Row],[Order Date]], "mmmm")</f>
        <v>December</v>
      </c>
      <c r="O3106" s="7">
        <f>IF(SalesData[Sales]=0,0,SalesData[Profit]/SalesData[Sales])</f>
        <v>0.240695735319917</v>
      </c>
      <c r="P3106" s="8">
        <f t="shared" si="48"/>
        <v>1.9431266918603092E-4</v>
      </c>
      <c r="Q3106" t="str">
        <f>IF(SalesData[[#This Row],[Discount]]&gt;0, "Yes", "No")</f>
        <v>Yes</v>
      </c>
      <c r="R3106" t="str">
        <f>TEXT(SalesData[[#This Row],[Order Date]],"mmm-yyyy")</f>
        <v>Dec-2023</v>
      </c>
      <c r="S3106">
        <f>YEAR(SalesData[[#This Row],[Order Date]])*100 + MONTH(SalesData[[#This Row],[Order Date]])</f>
        <v>202312</v>
      </c>
    </row>
    <row r="3107" spans="1:19" x14ac:dyDescent="0.3">
      <c r="A3107" t="s">
        <v>13780</v>
      </c>
      <c r="B3107" s="3">
        <v>45286</v>
      </c>
      <c r="C3107" t="s">
        <v>13781</v>
      </c>
      <c r="D3107" t="s">
        <v>13</v>
      </c>
      <c r="E3107" t="s">
        <v>14</v>
      </c>
      <c r="F3107" t="s">
        <v>27</v>
      </c>
      <c r="G3107">
        <v>9</v>
      </c>
      <c r="H3107" s="5">
        <v>759.65</v>
      </c>
      <c r="I3107" s="5">
        <v>0.14000000000000001</v>
      </c>
      <c r="J3107" s="5">
        <v>5879.6909999999998</v>
      </c>
      <c r="K3107" s="5">
        <v>585.54179539841277</v>
      </c>
      <c r="L3107">
        <f>YEAR(SalesData[Order Date])</f>
        <v>2023</v>
      </c>
      <c r="M3107">
        <f>MONTH(SalesData[Order Date])</f>
        <v>12</v>
      </c>
      <c r="N3107" t="str">
        <f>TEXT(SalesData[[#This Row],[Order Date]], "mmmm")</f>
        <v>December</v>
      </c>
      <c r="O3107" s="7">
        <f>IF(SalesData[Sales]=0,0,SalesData[Profit]/SalesData[Sales])</f>
        <v>9.9587171400404004E-2</v>
      </c>
      <c r="P3107" s="8">
        <f t="shared" si="48"/>
        <v>2.0477266577444293E-5</v>
      </c>
      <c r="Q3107" t="str">
        <f>IF(SalesData[[#This Row],[Discount]]&gt;0, "Yes", "No")</f>
        <v>Yes</v>
      </c>
      <c r="R3107" t="str">
        <f>TEXT(SalesData[[#This Row],[Order Date]],"mmm-yyyy")</f>
        <v>Dec-2023</v>
      </c>
      <c r="S3107">
        <f>YEAR(SalesData[[#This Row],[Order Date]])*100 + MONTH(SalesData[[#This Row],[Order Date]])</f>
        <v>202312</v>
      </c>
    </row>
    <row r="3108" spans="1:19" x14ac:dyDescent="0.3">
      <c r="A3108" t="s">
        <v>13867</v>
      </c>
      <c r="B3108" s="3">
        <v>45263</v>
      </c>
      <c r="C3108" t="s">
        <v>13868</v>
      </c>
      <c r="D3108" t="s">
        <v>30</v>
      </c>
      <c r="E3108" t="s">
        <v>26</v>
      </c>
      <c r="F3108" t="s">
        <v>27</v>
      </c>
      <c r="G3108">
        <v>2</v>
      </c>
      <c r="H3108" s="5">
        <v>877.24</v>
      </c>
      <c r="I3108" s="5">
        <v>0.19</v>
      </c>
      <c r="J3108" s="5">
        <v>1421.1288</v>
      </c>
      <c r="K3108" s="5">
        <v>195.47792494961311</v>
      </c>
      <c r="L3108">
        <f>YEAR(SalesData[Order Date])</f>
        <v>2023</v>
      </c>
      <c r="M3108">
        <f>MONTH(SalesData[Order Date])</f>
        <v>12</v>
      </c>
      <c r="N3108" t="str">
        <f>TEXT(SalesData[[#This Row],[Order Date]], "mmmm")</f>
        <v>December</v>
      </c>
      <c r="O3108" s="7">
        <f>IF(SalesData[Sales]=0,0,SalesData[Profit]/SalesData[Sales])</f>
        <v>0.1375511670368042</v>
      </c>
      <c r="P3108" s="8">
        <f t="shared" si="48"/>
        <v>1.0829419543112489E-4</v>
      </c>
      <c r="Q3108" t="str">
        <f>IF(SalesData[[#This Row],[Discount]]&gt;0, "Yes", "No")</f>
        <v>Yes</v>
      </c>
      <c r="R3108" t="str">
        <f>TEXT(SalesData[[#This Row],[Order Date]],"mmm-yyyy")</f>
        <v>Dec-2023</v>
      </c>
      <c r="S3108">
        <f>YEAR(SalesData[[#This Row],[Order Date]])*100 + MONTH(SalesData[[#This Row],[Order Date]])</f>
        <v>202312</v>
      </c>
    </row>
    <row r="3109" spans="1:19" x14ac:dyDescent="0.3">
      <c r="A3109" t="s">
        <v>13946</v>
      </c>
      <c r="B3109" s="3">
        <v>45279</v>
      </c>
      <c r="C3109" t="s">
        <v>13947</v>
      </c>
      <c r="D3109" t="s">
        <v>30</v>
      </c>
      <c r="E3109" t="s">
        <v>19</v>
      </c>
      <c r="F3109" t="s">
        <v>91</v>
      </c>
      <c r="G3109">
        <v>8</v>
      </c>
      <c r="H3109" s="5">
        <v>263.07</v>
      </c>
      <c r="I3109" s="5">
        <v>0.19</v>
      </c>
      <c r="J3109" s="5">
        <v>1704.6936000000001</v>
      </c>
      <c r="K3109" s="5">
        <v>104.2589664026587</v>
      </c>
      <c r="L3109">
        <f>YEAR(SalesData[Order Date])</f>
        <v>2023</v>
      </c>
      <c r="M3109">
        <f>MONTH(SalesData[Order Date])</f>
        <v>12</v>
      </c>
      <c r="N3109" t="str">
        <f>TEXT(SalesData[[#This Row],[Order Date]], "mmmm")</f>
        <v>December</v>
      </c>
      <c r="O3109" s="7">
        <f>IF(SalesData[Sales]=0,0,SalesData[Profit]/SalesData[Sales])</f>
        <v>6.1159944756441098E-2</v>
      </c>
      <c r="P3109" s="8">
        <f t="shared" si="48"/>
        <v>9.0280153571292818E-5</v>
      </c>
      <c r="Q3109" t="str">
        <f>IF(SalesData[[#This Row],[Discount]]&gt;0, "Yes", "No")</f>
        <v>Yes</v>
      </c>
      <c r="R3109" t="str">
        <f>TEXT(SalesData[[#This Row],[Order Date]],"mmm-yyyy")</f>
        <v>Dec-2023</v>
      </c>
      <c r="S3109">
        <f>YEAR(SalesData[[#This Row],[Order Date]])*100 + MONTH(SalesData[[#This Row],[Order Date]])</f>
        <v>202312</v>
      </c>
    </row>
    <row r="3110" spans="1:19" x14ac:dyDescent="0.3">
      <c r="A3110" t="s">
        <v>14199</v>
      </c>
      <c r="B3110" s="3">
        <v>45279</v>
      </c>
      <c r="C3110" t="s">
        <v>14200</v>
      </c>
      <c r="D3110" t="s">
        <v>18</v>
      </c>
      <c r="E3110" t="s">
        <v>19</v>
      </c>
      <c r="F3110" t="s">
        <v>34</v>
      </c>
      <c r="G3110">
        <v>2</v>
      </c>
      <c r="H3110" s="5">
        <v>654.57000000000005</v>
      </c>
      <c r="I3110" s="5">
        <v>0.26</v>
      </c>
      <c r="J3110" s="5">
        <v>968.76360000000011</v>
      </c>
      <c r="K3110" s="5">
        <v>269.46575290294493</v>
      </c>
      <c r="L3110">
        <f>YEAR(SalesData[Order Date])</f>
        <v>2023</v>
      </c>
      <c r="M3110">
        <f>MONTH(SalesData[Order Date])</f>
        <v>12</v>
      </c>
      <c r="N3110" t="str">
        <f>TEXT(SalesData[[#This Row],[Order Date]], "mmmm")</f>
        <v>December</v>
      </c>
      <c r="O3110" s="7">
        <f>IF(SalesData[Sales]=0,0,SalesData[Profit]/SalesData[Sales])</f>
        <v>0.27815429161762983</v>
      </c>
      <c r="P3110" s="8">
        <f t="shared" si="48"/>
        <v>1.9860366347373084E-4</v>
      </c>
      <c r="Q3110" t="str">
        <f>IF(SalesData[[#This Row],[Discount]]&gt;0, "Yes", "No")</f>
        <v>Yes</v>
      </c>
      <c r="R3110" t="str">
        <f>TEXT(SalesData[[#This Row],[Order Date]],"mmm-yyyy")</f>
        <v>Dec-2023</v>
      </c>
      <c r="S3110">
        <f>YEAR(SalesData[[#This Row],[Order Date]])*100 + MONTH(SalesData[[#This Row],[Order Date]])</f>
        <v>202312</v>
      </c>
    </row>
    <row r="3111" spans="1:19" x14ac:dyDescent="0.3">
      <c r="A3111" t="s">
        <v>14211</v>
      </c>
      <c r="B3111" s="3">
        <v>45276</v>
      </c>
      <c r="C3111" t="s">
        <v>14212</v>
      </c>
      <c r="D3111" t="s">
        <v>18</v>
      </c>
      <c r="E3111" t="s">
        <v>14</v>
      </c>
      <c r="F3111" t="s">
        <v>44</v>
      </c>
      <c r="G3111">
        <v>5</v>
      </c>
      <c r="H3111" s="5">
        <v>181.76</v>
      </c>
      <c r="I3111" s="5">
        <v>0.17</v>
      </c>
      <c r="J3111" s="5">
        <v>754.30399999999997</v>
      </c>
      <c r="K3111" s="5">
        <v>145.62619162314229</v>
      </c>
      <c r="L3111">
        <f>YEAR(SalesData[Order Date])</f>
        <v>2023</v>
      </c>
      <c r="M3111">
        <f>MONTH(SalesData[Order Date])</f>
        <v>12</v>
      </c>
      <c r="N3111" t="str">
        <f>TEXT(SalesData[[#This Row],[Order Date]], "mmmm")</f>
        <v>December</v>
      </c>
      <c r="O3111" s="7">
        <f>IF(SalesData[Sales]=0,0,SalesData[Profit]/SalesData[Sales])</f>
        <v>0.19306034652228055</v>
      </c>
      <c r="P3111" s="8">
        <f t="shared" si="48"/>
        <v>1.870598591549296E-4</v>
      </c>
      <c r="Q3111" t="str">
        <f>IF(SalesData[[#This Row],[Discount]]&gt;0, "Yes", "No")</f>
        <v>Yes</v>
      </c>
      <c r="R3111" t="str">
        <f>TEXT(SalesData[[#This Row],[Order Date]],"mmm-yyyy")</f>
        <v>Dec-2023</v>
      </c>
      <c r="S3111">
        <f>YEAR(SalesData[[#This Row],[Order Date]])*100 + MONTH(SalesData[[#This Row],[Order Date]])</f>
        <v>202312</v>
      </c>
    </row>
    <row r="3112" spans="1:19" x14ac:dyDescent="0.3">
      <c r="A3112" t="s">
        <v>14228</v>
      </c>
      <c r="B3112" s="3">
        <v>45279</v>
      </c>
      <c r="C3112" t="s">
        <v>14229</v>
      </c>
      <c r="D3112" t="s">
        <v>18</v>
      </c>
      <c r="E3112" t="s">
        <v>14</v>
      </c>
      <c r="F3112" t="s">
        <v>27</v>
      </c>
      <c r="G3112">
        <v>7</v>
      </c>
      <c r="H3112" s="5">
        <v>211.65</v>
      </c>
      <c r="I3112" s="5">
        <v>0.27</v>
      </c>
      <c r="J3112" s="5">
        <v>1081.5315000000001</v>
      </c>
      <c r="K3112" s="5">
        <v>112.8864391855605</v>
      </c>
      <c r="L3112">
        <f>YEAR(SalesData[Order Date])</f>
        <v>2023</v>
      </c>
      <c r="M3112">
        <f>MONTH(SalesData[Order Date])</f>
        <v>12</v>
      </c>
      <c r="N3112" t="str">
        <f>TEXT(SalesData[[#This Row],[Order Date]], "mmmm")</f>
        <v>December</v>
      </c>
      <c r="O3112" s="7">
        <f>IF(SalesData[Sales]=0,0,SalesData[Profit]/SalesData[Sales])</f>
        <v>0.10437646909550069</v>
      </c>
      <c r="P3112" s="8">
        <f t="shared" si="48"/>
        <v>1.8224157132732614E-4</v>
      </c>
      <c r="Q3112" t="str">
        <f>IF(SalesData[[#This Row],[Discount]]&gt;0, "Yes", "No")</f>
        <v>Yes</v>
      </c>
      <c r="R3112" t="str">
        <f>TEXT(SalesData[[#This Row],[Order Date]],"mmm-yyyy")</f>
        <v>Dec-2023</v>
      </c>
      <c r="S3112">
        <f>YEAR(SalesData[[#This Row],[Order Date]])*100 + MONTH(SalesData[[#This Row],[Order Date]])</f>
        <v>202312</v>
      </c>
    </row>
    <row r="3113" spans="1:19" x14ac:dyDescent="0.3">
      <c r="A3113" t="s">
        <v>14274</v>
      </c>
      <c r="B3113" s="3">
        <v>45286</v>
      </c>
      <c r="C3113" t="s">
        <v>14275</v>
      </c>
      <c r="D3113" t="s">
        <v>13</v>
      </c>
      <c r="E3113" t="s">
        <v>19</v>
      </c>
      <c r="F3113" t="s">
        <v>53</v>
      </c>
      <c r="G3113">
        <v>5</v>
      </c>
      <c r="H3113" s="5">
        <v>876.95</v>
      </c>
      <c r="I3113" s="5">
        <v>0.03</v>
      </c>
      <c r="J3113" s="5">
        <v>4253.2075000000004</v>
      </c>
      <c r="K3113" s="5">
        <v>1002.664924951115</v>
      </c>
      <c r="L3113">
        <f>YEAR(SalesData[Order Date])</f>
        <v>2023</v>
      </c>
      <c r="M3113">
        <f>MONTH(SalesData[Order Date])</f>
        <v>12</v>
      </c>
      <c r="N3113" t="str">
        <f>TEXT(SalesData[[#This Row],[Order Date]], "mmmm")</f>
        <v>December</v>
      </c>
      <c r="O3113" s="7">
        <f>IF(SalesData[Sales]=0,0,SalesData[Profit]/SalesData[Sales])</f>
        <v>0.23574324200056426</v>
      </c>
      <c r="P3113" s="8">
        <f t="shared" si="48"/>
        <v>6.8418952049717768E-6</v>
      </c>
      <c r="Q3113" t="str">
        <f>IF(SalesData[[#This Row],[Discount]]&gt;0, "Yes", "No")</f>
        <v>Yes</v>
      </c>
      <c r="R3113" t="str">
        <f>TEXT(SalesData[[#This Row],[Order Date]],"mmm-yyyy")</f>
        <v>Dec-2023</v>
      </c>
      <c r="S3113">
        <f>YEAR(SalesData[[#This Row],[Order Date]])*100 + MONTH(SalesData[[#This Row],[Order Date]])</f>
        <v>202312</v>
      </c>
    </row>
    <row r="3114" spans="1:19" x14ac:dyDescent="0.3">
      <c r="A3114" t="s">
        <v>14324</v>
      </c>
      <c r="B3114" s="3">
        <v>45280</v>
      </c>
      <c r="C3114" t="s">
        <v>14325</v>
      </c>
      <c r="D3114" t="s">
        <v>18</v>
      </c>
      <c r="E3114" t="s">
        <v>26</v>
      </c>
      <c r="F3114" t="s">
        <v>20</v>
      </c>
      <c r="G3114">
        <v>2</v>
      </c>
      <c r="H3114" s="5">
        <v>969.69</v>
      </c>
      <c r="I3114" s="5">
        <v>0.03</v>
      </c>
      <c r="J3114" s="5">
        <v>1881.1985999999999</v>
      </c>
      <c r="K3114" s="5">
        <v>147.94282608971179</v>
      </c>
      <c r="L3114">
        <f>YEAR(SalesData[Order Date])</f>
        <v>2023</v>
      </c>
      <c r="M3114">
        <f>MONTH(SalesData[Order Date])</f>
        <v>12</v>
      </c>
      <c r="N3114" t="str">
        <f>TEXT(SalesData[[#This Row],[Order Date]], "mmmm")</f>
        <v>December</v>
      </c>
      <c r="O3114" s="7">
        <f>IF(SalesData[Sales]=0,0,SalesData[Profit]/SalesData[Sales])</f>
        <v>7.8642853598610896E-2</v>
      </c>
      <c r="P3114" s="8">
        <f t="shared" si="48"/>
        <v>1.5468861182439747E-5</v>
      </c>
      <c r="Q3114" t="str">
        <f>IF(SalesData[[#This Row],[Discount]]&gt;0, "Yes", "No")</f>
        <v>Yes</v>
      </c>
      <c r="R3114" t="str">
        <f>TEXT(SalesData[[#This Row],[Order Date]],"mmm-yyyy")</f>
        <v>Dec-2023</v>
      </c>
      <c r="S3114">
        <f>YEAR(SalesData[[#This Row],[Order Date]])*100 + MONTH(SalesData[[#This Row],[Order Date]])</f>
        <v>202312</v>
      </c>
    </row>
    <row r="3115" spans="1:19" x14ac:dyDescent="0.3">
      <c r="A3115" t="s">
        <v>14400</v>
      </c>
      <c r="B3115" s="3">
        <v>45277</v>
      </c>
      <c r="C3115" t="s">
        <v>14401</v>
      </c>
      <c r="D3115" t="s">
        <v>18</v>
      </c>
      <c r="E3115" t="s">
        <v>26</v>
      </c>
      <c r="F3115" t="s">
        <v>39</v>
      </c>
      <c r="G3115">
        <v>2</v>
      </c>
      <c r="H3115" s="5">
        <v>374.91</v>
      </c>
      <c r="I3115" s="5">
        <v>0.19</v>
      </c>
      <c r="J3115" s="5">
        <v>607.35420000000011</v>
      </c>
      <c r="K3115" s="5">
        <v>85.805481048094109</v>
      </c>
      <c r="L3115">
        <f>YEAR(SalesData[Order Date])</f>
        <v>2023</v>
      </c>
      <c r="M3115">
        <f>MONTH(SalesData[Order Date])</f>
        <v>12</v>
      </c>
      <c r="N3115" t="str">
        <f>TEXT(SalesData[[#This Row],[Order Date]], "mmmm")</f>
        <v>December</v>
      </c>
      <c r="O3115" s="7">
        <f>IF(SalesData[Sales]=0,0,SalesData[Profit]/SalesData[Sales])</f>
        <v>0.14127749680185647</v>
      </c>
      <c r="P3115" s="8">
        <f t="shared" si="48"/>
        <v>2.5339414792883622E-4</v>
      </c>
      <c r="Q3115" t="str">
        <f>IF(SalesData[[#This Row],[Discount]]&gt;0, "Yes", "No")</f>
        <v>Yes</v>
      </c>
      <c r="R3115" t="str">
        <f>TEXT(SalesData[[#This Row],[Order Date]],"mmm-yyyy")</f>
        <v>Dec-2023</v>
      </c>
      <c r="S3115">
        <f>YEAR(SalesData[[#This Row],[Order Date]])*100 + MONTH(SalesData[[#This Row],[Order Date]])</f>
        <v>202312</v>
      </c>
    </row>
    <row r="3116" spans="1:19" x14ac:dyDescent="0.3">
      <c r="A3116" t="s">
        <v>14548</v>
      </c>
      <c r="B3116" s="3">
        <v>45285</v>
      </c>
      <c r="C3116" t="s">
        <v>14549</v>
      </c>
      <c r="D3116" t="s">
        <v>13</v>
      </c>
      <c r="E3116" t="s">
        <v>14</v>
      </c>
      <c r="F3116" t="s">
        <v>91</v>
      </c>
      <c r="G3116">
        <v>3</v>
      </c>
      <c r="H3116" s="5">
        <v>386.8</v>
      </c>
      <c r="I3116" s="5">
        <v>0.11</v>
      </c>
      <c r="J3116" s="5">
        <v>1032.7560000000001</v>
      </c>
      <c r="K3116" s="5">
        <v>193.01286146113429</v>
      </c>
      <c r="L3116">
        <f>YEAR(SalesData[Order Date])</f>
        <v>2023</v>
      </c>
      <c r="M3116">
        <f>MONTH(SalesData[Order Date])</f>
        <v>12</v>
      </c>
      <c r="N3116" t="str">
        <f>TEXT(SalesData[[#This Row],[Order Date]], "mmmm")</f>
        <v>December</v>
      </c>
      <c r="O3116" s="7">
        <f>IF(SalesData[Sales]=0,0,SalesData[Profit]/SalesData[Sales])</f>
        <v>0.1868910579663873</v>
      </c>
      <c r="P3116" s="8">
        <f t="shared" si="48"/>
        <v>9.4794898310927259E-5</v>
      </c>
      <c r="Q3116" t="str">
        <f>IF(SalesData[[#This Row],[Discount]]&gt;0, "Yes", "No")</f>
        <v>Yes</v>
      </c>
      <c r="R3116" t="str">
        <f>TEXT(SalesData[[#This Row],[Order Date]],"mmm-yyyy")</f>
        <v>Dec-2023</v>
      </c>
      <c r="S3116">
        <f>YEAR(SalesData[[#This Row],[Order Date]])*100 + MONTH(SalesData[[#This Row],[Order Date]])</f>
        <v>202312</v>
      </c>
    </row>
    <row r="3117" spans="1:19" x14ac:dyDescent="0.3">
      <c r="A3117" t="s">
        <v>14637</v>
      </c>
      <c r="B3117" s="3">
        <v>45283</v>
      </c>
      <c r="C3117" t="s">
        <v>14638</v>
      </c>
      <c r="D3117" t="s">
        <v>18</v>
      </c>
      <c r="E3117" t="s">
        <v>19</v>
      </c>
      <c r="F3117" t="s">
        <v>27</v>
      </c>
      <c r="G3117">
        <v>8</v>
      </c>
      <c r="H3117" s="5">
        <v>737.73</v>
      </c>
      <c r="I3117" s="5">
        <v>0.25</v>
      </c>
      <c r="J3117" s="5">
        <v>4426.38</v>
      </c>
      <c r="K3117" s="5">
        <v>1308.4580839732059</v>
      </c>
      <c r="L3117">
        <f>YEAR(SalesData[Order Date])</f>
        <v>2023</v>
      </c>
      <c r="M3117">
        <f>MONTH(SalesData[Order Date])</f>
        <v>12</v>
      </c>
      <c r="N3117" t="str">
        <f>TEXT(SalesData[[#This Row],[Order Date]], "mmmm")</f>
        <v>December</v>
      </c>
      <c r="O3117" s="7">
        <f>IF(SalesData[Sales]=0,0,SalesData[Profit]/SalesData[Sales])</f>
        <v>0.29560455360208698</v>
      </c>
      <c r="P3117" s="8">
        <f t="shared" si="48"/>
        <v>4.2359670882301114E-5</v>
      </c>
      <c r="Q3117" t="str">
        <f>IF(SalesData[[#This Row],[Discount]]&gt;0, "Yes", "No")</f>
        <v>Yes</v>
      </c>
      <c r="R3117" t="str">
        <f>TEXT(SalesData[[#This Row],[Order Date]],"mmm-yyyy")</f>
        <v>Dec-2023</v>
      </c>
      <c r="S3117">
        <f>YEAR(SalesData[[#This Row],[Order Date]])*100 + MONTH(SalesData[[#This Row],[Order Date]])</f>
        <v>202312</v>
      </c>
    </row>
    <row r="3118" spans="1:19" x14ac:dyDescent="0.3">
      <c r="A3118" t="s">
        <v>14694</v>
      </c>
      <c r="B3118" s="3">
        <v>45267</v>
      </c>
      <c r="C3118" t="s">
        <v>14695</v>
      </c>
      <c r="D3118" t="s">
        <v>13</v>
      </c>
      <c r="E3118" t="s">
        <v>14</v>
      </c>
      <c r="F3118" t="s">
        <v>31</v>
      </c>
      <c r="G3118">
        <v>6</v>
      </c>
      <c r="H3118" s="5">
        <v>119.33</v>
      </c>
      <c r="I3118" s="5">
        <v>0.21</v>
      </c>
      <c r="J3118" s="5">
        <v>565.62420000000009</v>
      </c>
      <c r="K3118" s="5">
        <v>139.0143860984569</v>
      </c>
      <c r="L3118">
        <f>YEAR(SalesData[Order Date])</f>
        <v>2023</v>
      </c>
      <c r="M3118">
        <f>MONTH(SalesData[Order Date])</f>
        <v>12</v>
      </c>
      <c r="N3118" t="str">
        <f>TEXT(SalesData[[#This Row],[Order Date]], "mmmm")</f>
        <v>December</v>
      </c>
      <c r="O3118" s="7">
        <f>IF(SalesData[Sales]=0,0,SalesData[Profit]/SalesData[Sales])</f>
        <v>0.2457716379505277</v>
      </c>
      <c r="P3118" s="8">
        <f t="shared" si="48"/>
        <v>2.9330428224252073E-4</v>
      </c>
      <c r="Q3118" t="str">
        <f>IF(SalesData[[#This Row],[Discount]]&gt;0, "Yes", "No")</f>
        <v>Yes</v>
      </c>
      <c r="R3118" t="str">
        <f>TEXT(SalesData[[#This Row],[Order Date]],"mmm-yyyy")</f>
        <v>Dec-2023</v>
      </c>
      <c r="S3118">
        <f>YEAR(SalesData[[#This Row],[Order Date]])*100 + MONTH(SalesData[[#This Row],[Order Date]])</f>
        <v>202312</v>
      </c>
    </row>
    <row r="3119" spans="1:19" x14ac:dyDescent="0.3">
      <c r="A3119" t="s">
        <v>14717</v>
      </c>
      <c r="B3119" s="3">
        <v>45266</v>
      </c>
      <c r="C3119" t="s">
        <v>14718</v>
      </c>
      <c r="D3119" t="s">
        <v>30</v>
      </c>
      <c r="E3119" t="s">
        <v>14</v>
      </c>
      <c r="F3119" t="s">
        <v>27</v>
      </c>
      <c r="G3119">
        <v>5</v>
      </c>
      <c r="H3119" s="5">
        <v>651.55999999999995</v>
      </c>
      <c r="I3119" s="5">
        <v>0.23</v>
      </c>
      <c r="J3119" s="5">
        <v>2508.5059999999999</v>
      </c>
      <c r="K3119" s="5">
        <v>345.16417275230913</v>
      </c>
      <c r="L3119">
        <f>YEAR(SalesData[Order Date])</f>
        <v>2023</v>
      </c>
      <c r="M3119">
        <f>MONTH(SalesData[Order Date])</f>
        <v>12</v>
      </c>
      <c r="N3119" t="str">
        <f>TEXT(SalesData[[#This Row],[Order Date]], "mmmm")</f>
        <v>December</v>
      </c>
      <c r="O3119" s="7">
        <f>IF(SalesData[Sales]=0,0,SalesData[Profit]/SalesData[Sales])</f>
        <v>0.13759750734194343</v>
      </c>
      <c r="P3119" s="8">
        <f t="shared" si="48"/>
        <v>7.0599791270182344E-5</v>
      </c>
      <c r="Q3119" t="str">
        <f>IF(SalesData[[#This Row],[Discount]]&gt;0, "Yes", "No")</f>
        <v>Yes</v>
      </c>
      <c r="R3119" t="str">
        <f>TEXT(SalesData[[#This Row],[Order Date]],"mmm-yyyy")</f>
        <v>Dec-2023</v>
      </c>
      <c r="S3119">
        <f>YEAR(SalesData[[#This Row],[Order Date]])*100 + MONTH(SalesData[[#This Row],[Order Date]])</f>
        <v>202312</v>
      </c>
    </row>
    <row r="3120" spans="1:19" x14ac:dyDescent="0.3">
      <c r="A3120" t="s">
        <v>14740</v>
      </c>
      <c r="B3120" s="3">
        <v>45281</v>
      </c>
      <c r="C3120" t="s">
        <v>5003</v>
      </c>
      <c r="D3120" t="s">
        <v>30</v>
      </c>
      <c r="E3120" t="s">
        <v>19</v>
      </c>
      <c r="F3120" t="s">
        <v>44</v>
      </c>
      <c r="G3120">
        <v>5</v>
      </c>
      <c r="H3120" s="5">
        <v>206.5</v>
      </c>
      <c r="I3120" s="5">
        <v>0.1</v>
      </c>
      <c r="J3120" s="5">
        <v>929.25</v>
      </c>
      <c r="K3120" s="5">
        <v>136.14457439708141</v>
      </c>
      <c r="L3120">
        <f>YEAR(SalesData[Order Date])</f>
        <v>2023</v>
      </c>
      <c r="M3120">
        <f>MONTH(SalesData[Order Date])</f>
        <v>12</v>
      </c>
      <c r="N3120" t="str">
        <f>TEXT(SalesData[[#This Row],[Order Date]], "mmmm")</f>
        <v>December</v>
      </c>
      <c r="O3120" s="7">
        <f>IF(SalesData[Sales]=0,0,SalesData[Profit]/SalesData[Sales])</f>
        <v>0.14651016884270263</v>
      </c>
      <c r="P3120" s="8">
        <f t="shared" si="48"/>
        <v>9.6852300242130759E-5</v>
      </c>
      <c r="Q3120" t="str">
        <f>IF(SalesData[[#This Row],[Discount]]&gt;0, "Yes", "No")</f>
        <v>Yes</v>
      </c>
      <c r="R3120" t="str">
        <f>TEXT(SalesData[[#This Row],[Order Date]],"mmm-yyyy")</f>
        <v>Dec-2023</v>
      </c>
      <c r="S3120">
        <f>YEAR(SalesData[[#This Row],[Order Date]])*100 + MONTH(SalesData[[#This Row],[Order Date]])</f>
        <v>202312</v>
      </c>
    </row>
    <row r="3121" spans="1:19" x14ac:dyDescent="0.3">
      <c r="A3121" t="s">
        <v>14743</v>
      </c>
      <c r="B3121" s="3">
        <v>45291</v>
      </c>
      <c r="C3121" t="s">
        <v>14744</v>
      </c>
      <c r="D3121" t="s">
        <v>23</v>
      </c>
      <c r="E3121" t="s">
        <v>26</v>
      </c>
      <c r="F3121" t="s">
        <v>53</v>
      </c>
      <c r="G3121">
        <v>8</v>
      </c>
      <c r="H3121" s="5">
        <v>424.53</v>
      </c>
      <c r="I3121" s="5">
        <v>0.14000000000000001</v>
      </c>
      <c r="J3121" s="5">
        <v>2920.7664</v>
      </c>
      <c r="K3121" s="5">
        <v>462.45002154487059</v>
      </c>
      <c r="L3121">
        <f>YEAR(SalesData[Order Date])</f>
        <v>2023</v>
      </c>
      <c r="M3121">
        <f>MONTH(SalesData[Order Date])</f>
        <v>12</v>
      </c>
      <c r="N3121" t="str">
        <f>TEXT(SalesData[[#This Row],[Order Date]], "mmmm")</f>
        <v>December</v>
      </c>
      <c r="O3121" s="7">
        <f>IF(SalesData[Sales]=0,0,SalesData[Profit]/SalesData[Sales])</f>
        <v>0.15833173839060549</v>
      </c>
      <c r="P3121" s="8">
        <f t="shared" si="48"/>
        <v>4.1222057333992893E-5</v>
      </c>
      <c r="Q3121" t="str">
        <f>IF(SalesData[[#This Row],[Discount]]&gt;0, "Yes", "No")</f>
        <v>Yes</v>
      </c>
      <c r="R3121" t="str">
        <f>TEXT(SalesData[[#This Row],[Order Date]],"mmm-yyyy")</f>
        <v>Dec-2023</v>
      </c>
      <c r="S3121">
        <f>YEAR(SalesData[[#This Row],[Order Date]])*100 + MONTH(SalesData[[#This Row],[Order Date]])</f>
        <v>202312</v>
      </c>
    </row>
    <row r="3122" spans="1:19" x14ac:dyDescent="0.3">
      <c r="A3122" t="s">
        <v>14776</v>
      </c>
      <c r="B3122" s="3">
        <v>45283</v>
      </c>
      <c r="C3122" t="s">
        <v>14777</v>
      </c>
      <c r="D3122" t="s">
        <v>30</v>
      </c>
      <c r="E3122" t="s">
        <v>19</v>
      </c>
      <c r="F3122" t="s">
        <v>27</v>
      </c>
      <c r="G3122">
        <v>5</v>
      </c>
      <c r="H3122" s="5">
        <v>794.64</v>
      </c>
      <c r="I3122" s="5">
        <v>0.05</v>
      </c>
      <c r="J3122" s="5">
        <v>3774.54</v>
      </c>
      <c r="K3122" s="5">
        <v>1122.913196798429</v>
      </c>
      <c r="L3122">
        <f>YEAR(SalesData[Order Date])</f>
        <v>2023</v>
      </c>
      <c r="M3122">
        <f>MONTH(SalesData[Order Date])</f>
        <v>12</v>
      </c>
      <c r="N3122" t="str">
        <f>TEXT(SalesData[[#This Row],[Order Date]], "mmmm")</f>
        <v>December</v>
      </c>
      <c r="O3122" s="7">
        <f>IF(SalesData[Sales]=0,0,SalesData[Profit]/SalesData[Sales])</f>
        <v>0.29749670073662726</v>
      </c>
      <c r="P3122" s="8">
        <f t="shared" si="48"/>
        <v>1.2584314909896306E-5</v>
      </c>
      <c r="Q3122" t="str">
        <f>IF(SalesData[[#This Row],[Discount]]&gt;0, "Yes", "No")</f>
        <v>Yes</v>
      </c>
      <c r="R3122" t="str">
        <f>TEXT(SalesData[[#This Row],[Order Date]],"mmm-yyyy")</f>
        <v>Dec-2023</v>
      </c>
      <c r="S3122">
        <f>YEAR(SalesData[[#This Row],[Order Date]])*100 + MONTH(SalesData[[#This Row],[Order Date]])</f>
        <v>202312</v>
      </c>
    </row>
    <row r="3123" spans="1:19" x14ac:dyDescent="0.3">
      <c r="A3123" t="s">
        <v>14819</v>
      </c>
      <c r="B3123" s="3">
        <v>45291</v>
      </c>
      <c r="C3123" t="s">
        <v>14820</v>
      </c>
      <c r="D3123" t="s">
        <v>13</v>
      </c>
      <c r="E3123" t="s">
        <v>26</v>
      </c>
      <c r="F3123" t="s">
        <v>53</v>
      </c>
      <c r="G3123">
        <v>9</v>
      </c>
      <c r="H3123" s="5">
        <v>25.98</v>
      </c>
      <c r="I3123" s="5">
        <v>0.24</v>
      </c>
      <c r="J3123" s="5">
        <v>177.70320000000001</v>
      </c>
      <c r="K3123" s="5">
        <v>48.105058348894211</v>
      </c>
      <c r="L3123">
        <f>YEAR(SalesData[Order Date])</f>
        <v>2023</v>
      </c>
      <c r="M3123">
        <f>MONTH(SalesData[Order Date])</f>
        <v>12</v>
      </c>
      <c r="N3123" t="str">
        <f>TEXT(SalesData[[#This Row],[Order Date]], "mmmm")</f>
        <v>December</v>
      </c>
      <c r="O3123" s="7">
        <f>IF(SalesData[Sales]=0,0,SalesData[Profit]/SalesData[Sales])</f>
        <v>0.27070451375605059</v>
      </c>
      <c r="P3123" s="8">
        <f t="shared" si="48"/>
        <v>1.0264305876315114E-3</v>
      </c>
      <c r="Q3123" t="str">
        <f>IF(SalesData[[#This Row],[Discount]]&gt;0, "Yes", "No")</f>
        <v>Yes</v>
      </c>
      <c r="R3123" t="str">
        <f>TEXT(SalesData[[#This Row],[Order Date]],"mmm-yyyy")</f>
        <v>Dec-2023</v>
      </c>
      <c r="S3123">
        <f>YEAR(SalesData[[#This Row],[Order Date]])*100 + MONTH(SalesData[[#This Row],[Order Date]])</f>
        <v>202312</v>
      </c>
    </row>
    <row r="3124" spans="1:19" x14ac:dyDescent="0.3">
      <c r="A3124" t="s">
        <v>14937</v>
      </c>
      <c r="B3124" s="3">
        <v>45283</v>
      </c>
      <c r="C3124" t="s">
        <v>14938</v>
      </c>
      <c r="D3124" t="s">
        <v>30</v>
      </c>
      <c r="E3124" t="s">
        <v>14</v>
      </c>
      <c r="F3124" t="s">
        <v>20</v>
      </c>
      <c r="G3124">
        <v>3</v>
      </c>
      <c r="H3124" s="5">
        <v>323.36</v>
      </c>
      <c r="I3124" s="5">
        <v>0.15</v>
      </c>
      <c r="J3124" s="5">
        <v>824.56799999999998</v>
      </c>
      <c r="K3124" s="5">
        <v>85.312241853731692</v>
      </c>
      <c r="L3124">
        <f>YEAR(SalesData[Order Date])</f>
        <v>2023</v>
      </c>
      <c r="M3124">
        <f>MONTH(SalesData[Order Date])</f>
        <v>12</v>
      </c>
      <c r="N3124" t="str">
        <f>TEXT(SalesData[[#This Row],[Order Date]], "mmmm")</f>
        <v>December</v>
      </c>
      <c r="O3124" s="7">
        <f>IF(SalesData[Sales]=0,0,SalesData[Profit]/SalesData[Sales])</f>
        <v>0.10346295497003484</v>
      </c>
      <c r="P3124" s="8">
        <f t="shared" si="48"/>
        <v>1.5462642256308757E-4</v>
      </c>
      <c r="Q3124" t="str">
        <f>IF(SalesData[[#This Row],[Discount]]&gt;0, "Yes", "No")</f>
        <v>Yes</v>
      </c>
      <c r="R3124" t="str">
        <f>TEXT(SalesData[[#This Row],[Order Date]],"mmm-yyyy")</f>
        <v>Dec-2023</v>
      </c>
      <c r="S3124">
        <f>YEAR(SalesData[[#This Row],[Order Date]])*100 + MONTH(SalesData[[#This Row],[Order Date]])</f>
        <v>202312</v>
      </c>
    </row>
    <row r="3125" spans="1:19" x14ac:dyDescent="0.3">
      <c r="A3125" t="s">
        <v>14979</v>
      </c>
      <c r="B3125" s="3">
        <v>45264</v>
      </c>
      <c r="C3125" t="s">
        <v>14980</v>
      </c>
      <c r="D3125" t="s">
        <v>23</v>
      </c>
      <c r="E3125" t="s">
        <v>19</v>
      </c>
      <c r="F3125" t="s">
        <v>27</v>
      </c>
      <c r="G3125">
        <v>2</v>
      </c>
      <c r="H3125" s="5">
        <v>778.78</v>
      </c>
      <c r="I3125" s="5">
        <v>0.16</v>
      </c>
      <c r="J3125" s="5">
        <v>1308.3504</v>
      </c>
      <c r="K3125" s="5">
        <v>89.946649640450119</v>
      </c>
      <c r="L3125">
        <f>YEAR(SalesData[Order Date])</f>
        <v>2023</v>
      </c>
      <c r="M3125">
        <f>MONTH(SalesData[Order Date])</f>
        <v>12</v>
      </c>
      <c r="N3125" t="str">
        <f>TEXT(SalesData[[#This Row],[Order Date]], "mmmm")</f>
        <v>December</v>
      </c>
      <c r="O3125" s="7">
        <f>IF(SalesData[Sales]=0,0,SalesData[Profit]/SalesData[Sales])</f>
        <v>6.8748134781362935E-2</v>
      </c>
      <c r="P3125" s="8">
        <f t="shared" si="48"/>
        <v>1.0272477464752562E-4</v>
      </c>
      <c r="Q3125" t="str">
        <f>IF(SalesData[[#This Row],[Discount]]&gt;0, "Yes", "No")</f>
        <v>Yes</v>
      </c>
      <c r="R3125" t="str">
        <f>TEXT(SalesData[[#This Row],[Order Date]],"mmm-yyyy")</f>
        <v>Dec-2023</v>
      </c>
      <c r="S3125">
        <f>YEAR(SalesData[[#This Row],[Order Date]])*100 + MONTH(SalesData[[#This Row],[Order Date]])</f>
        <v>202312</v>
      </c>
    </row>
    <row r="3126" spans="1:19" x14ac:dyDescent="0.3">
      <c r="A3126" t="s">
        <v>15017</v>
      </c>
      <c r="B3126" s="3">
        <v>45271</v>
      </c>
      <c r="C3126" t="s">
        <v>15018</v>
      </c>
      <c r="D3126" t="s">
        <v>23</v>
      </c>
      <c r="E3126" t="s">
        <v>26</v>
      </c>
      <c r="F3126" t="s">
        <v>39</v>
      </c>
      <c r="G3126">
        <v>1</v>
      </c>
      <c r="H3126" s="5">
        <v>39.78</v>
      </c>
      <c r="I3126" s="5">
        <v>0.3</v>
      </c>
      <c r="J3126" s="5">
        <v>27.846</v>
      </c>
      <c r="K3126" s="5">
        <v>2.2842127543996389</v>
      </c>
      <c r="L3126">
        <f>YEAR(SalesData[Order Date])</f>
        <v>2023</v>
      </c>
      <c r="M3126">
        <f>MONTH(SalesData[Order Date])</f>
        <v>12</v>
      </c>
      <c r="N3126" t="str">
        <f>TEXT(SalesData[[#This Row],[Order Date]], "mmmm")</f>
        <v>December</v>
      </c>
      <c r="O3126" s="7">
        <f>IF(SalesData[Sales]=0,0,SalesData[Profit]/SalesData[Sales])</f>
        <v>8.2030193004368271E-2</v>
      </c>
      <c r="P3126" s="8">
        <f t="shared" si="48"/>
        <v>7.5414781297134231E-3</v>
      </c>
      <c r="Q3126" t="str">
        <f>IF(SalesData[[#This Row],[Discount]]&gt;0, "Yes", "No")</f>
        <v>Yes</v>
      </c>
      <c r="R3126" t="str">
        <f>TEXT(SalesData[[#This Row],[Order Date]],"mmm-yyyy")</f>
        <v>Dec-2023</v>
      </c>
      <c r="S3126">
        <f>YEAR(SalesData[[#This Row],[Order Date]])*100 + MONTH(SalesData[[#This Row],[Order Date]])</f>
        <v>202312</v>
      </c>
    </row>
    <row r="3127" spans="1:19" x14ac:dyDescent="0.3">
      <c r="A3127" t="s">
        <v>15077</v>
      </c>
      <c r="B3127" s="3">
        <v>45279</v>
      </c>
      <c r="C3127" t="s">
        <v>15078</v>
      </c>
      <c r="D3127" t="s">
        <v>23</v>
      </c>
      <c r="E3127" t="s">
        <v>19</v>
      </c>
      <c r="F3127" t="s">
        <v>91</v>
      </c>
      <c r="G3127">
        <v>4</v>
      </c>
      <c r="H3127" s="5">
        <v>33.450000000000003</v>
      </c>
      <c r="I3127" s="5">
        <v>0.19</v>
      </c>
      <c r="J3127" s="5">
        <v>108.378</v>
      </c>
      <c r="K3127" s="5">
        <v>6.3178308449992624</v>
      </c>
      <c r="L3127">
        <f>YEAR(SalesData[Order Date])</f>
        <v>2023</v>
      </c>
      <c r="M3127">
        <f>MONTH(SalesData[Order Date])</f>
        <v>12</v>
      </c>
      <c r="N3127" t="str">
        <f>TEXT(SalesData[[#This Row],[Order Date]], "mmmm")</f>
        <v>December</v>
      </c>
      <c r="O3127" s="7">
        <f>IF(SalesData[Sales]=0,0,SalesData[Profit]/SalesData[Sales])</f>
        <v>5.8294403338309091E-2</v>
      </c>
      <c r="P3127" s="8">
        <f t="shared" si="48"/>
        <v>1.4200298953662182E-3</v>
      </c>
      <c r="Q3127" t="str">
        <f>IF(SalesData[[#This Row],[Discount]]&gt;0, "Yes", "No")</f>
        <v>Yes</v>
      </c>
      <c r="R3127" t="str">
        <f>TEXT(SalesData[[#This Row],[Order Date]],"mmm-yyyy")</f>
        <v>Dec-2023</v>
      </c>
      <c r="S3127">
        <f>YEAR(SalesData[[#This Row],[Order Date]])*100 + MONTH(SalesData[[#This Row],[Order Date]])</f>
        <v>202312</v>
      </c>
    </row>
    <row r="3128" spans="1:19" x14ac:dyDescent="0.3">
      <c r="A3128" t="s">
        <v>15105</v>
      </c>
      <c r="B3128" s="3">
        <v>45261</v>
      </c>
      <c r="C3128" t="s">
        <v>15106</v>
      </c>
      <c r="D3128" t="s">
        <v>18</v>
      </c>
      <c r="E3128" t="s">
        <v>19</v>
      </c>
      <c r="F3128" t="s">
        <v>53</v>
      </c>
      <c r="G3128">
        <v>8</v>
      </c>
      <c r="H3128" s="5">
        <v>423.94</v>
      </c>
      <c r="I3128" s="5">
        <v>0.05</v>
      </c>
      <c r="J3128" s="5">
        <v>3221.944</v>
      </c>
      <c r="K3128" s="5">
        <v>721.38296846111564</v>
      </c>
      <c r="L3128">
        <f>YEAR(SalesData[Order Date])</f>
        <v>2023</v>
      </c>
      <c r="M3128">
        <f>MONTH(SalesData[Order Date])</f>
        <v>12</v>
      </c>
      <c r="N3128" t="str">
        <f>TEXT(SalesData[[#This Row],[Order Date]], "mmmm")</f>
        <v>December</v>
      </c>
      <c r="O3128" s="7">
        <f>IF(SalesData[Sales]=0,0,SalesData[Profit]/SalesData[Sales])</f>
        <v>0.22389680530174194</v>
      </c>
      <c r="P3128" s="8">
        <f t="shared" si="48"/>
        <v>1.4742652262112564E-5</v>
      </c>
      <c r="Q3128" t="str">
        <f>IF(SalesData[[#This Row],[Discount]]&gt;0, "Yes", "No")</f>
        <v>Yes</v>
      </c>
      <c r="R3128" t="str">
        <f>TEXT(SalesData[[#This Row],[Order Date]],"mmm-yyyy")</f>
        <v>Dec-2023</v>
      </c>
      <c r="S3128">
        <f>YEAR(SalesData[[#This Row],[Order Date]])*100 + MONTH(SalesData[[#This Row],[Order Date]])</f>
        <v>202312</v>
      </c>
    </row>
    <row r="3129" spans="1:19" x14ac:dyDescent="0.3">
      <c r="A3129" t="s">
        <v>15335</v>
      </c>
      <c r="B3129" s="3">
        <v>45279</v>
      </c>
      <c r="C3129" t="s">
        <v>15336</v>
      </c>
      <c r="D3129" t="s">
        <v>23</v>
      </c>
      <c r="E3129" t="s">
        <v>26</v>
      </c>
      <c r="F3129" t="s">
        <v>91</v>
      </c>
      <c r="G3129">
        <v>3</v>
      </c>
      <c r="H3129" s="5">
        <v>488.24</v>
      </c>
      <c r="I3129" s="5">
        <v>0.1</v>
      </c>
      <c r="J3129" s="5">
        <v>1318.248</v>
      </c>
      <c r="K3129" s="5">
        <v>187.3709114785797</v>
      </c>
      <c r="L3129">
        <f>YEAR(SalesData[Order Date])</f>
        <v>2023</v>
      </c>
      <c r="M3129">
        <f>MONTH(SalesData[Order Date])</f>
        <v>12</v>
      </c>
      <c r="N3129" t="str">
        <f>TEXT(SalesData[[#This Row],[Order Date]], "mmmm")</f>
        <v>December</v>
      </c>
      <c r="O3129" s="7">
        <f>IF(SalesData[Sales]=0,0,SalesData[Profit]/SalesData[Sales])</f>
        <v>0.14213631386399198</v>
      </c>
      <c r="P3129" s="8">
        <f t="shared" si="48"/>
        <v>6.8272434321918179E-5</v>
      </c>
      <c r="Q3129" t="str">
        <f>IF(SalesData[[#This Row],[Discount]]&gt;0, "Yes", "No")</f>
        <v>Yes</v>
      </c>
      <c r="R3129" t="str">
        <f>TEXT(SalesData[[#This Row],[Order Date]],"mmm-yyyy")</f>
        <v>Dec-2023</v>
      </c>
      <c r="S3129">
        <f>YEAR(SalesData[[#This Row],[Order Date]])*100 + MONTH(SalesData[[#This Row],[Order Date]])</f>
        <v>202312</v>
      </c>
    </row>
    <row r="3130" spans="1:19" x14ac:dyDescent="0.3">
      <c r="A3130" t="s">
        <v>15415</v>
      </c>
      <c r="B3130" s="3">
        <v>45269</v>
      </c>
      <c r="C3130" t="s">
        <v>15416</v>
      </c>
      <c r="D3130" t="s">
        <v>23</v>
      </c>
      <c r="E3130" t="s">
        <v>26</v>
      </c>
      <c r="F3130" t="s">
        <v>91</v>
      </c>
      <c r="G3130">
        <v>7</v>
      </c>
      <c r="H3130" s="5">
        <v>684.45</v>
      </c>
      <c r="I3130" s="5">
        <v>0.03</v>
      </c>
      <c r="J3130" s="5">
        <v>4647.4155000000001</v>
      </c>
      <c r="K3130" s="5">
        <v>1036.1512155943381</v>
      </c>
      <c r="L3130">
        <f>YEAR(SalesData[Order Date])</f>
        <v>2023</v>
      </c>
      <c r="M3130">
        <f>MONTH(SalesData[Order Date])</f>
        <v>12</v>
      </c>
      <c r="N3130" t="str">
        <f>TEXT(SalesData[[#This Row],[Order Date]], "mmmm")</f>
        <v>December</v>
      </c>
      <c r="O3130" s="7">
        <f>IF(SalesData[Sales]=0,0,SalesData[Profit]/SalesData[Sales])</f>
        <v>0.22295213664333177</v>
      </c>
      <c r="P3130" s="8">
        <f t="shared" si="48"/>
        <v>6.2615447230831835E-6</v>
      </c>
      <c r="Q3130" t="str">
        <f>IF(SalesData[[#This Row],[Discount]]&gt;0, "Yes", "No")</f>
        <v>Yes</v>
      </c>
      <c r="R3130" t="str">
        <f>TEXT(SalesData[[#This Row],[Order Date]],"mmm-yyyy")</f>
        <v>Dec-2023</v>
      </c>
      <c r="S3130">
        <f>YEAR(SalesData[[#This Row],[Order Date]])*100 + MONTH(SalesData[[#This Row],[Order Date]])</f>
        <v>202312</v>
      </c>
    </row>
    <row r="3131" spans="1:19" x14ac:dyDescent="0.3">
      <c r="A3131" t="s">
        <v>15447</v>
      </c>
      <c r="B3131" s="3">
        <v>45263</v>
      </c>
      <c r="C3131" t="s">
        <v>15448</v>
      </c>
      <c r="D3131" t="s">
        <v>30</v>
      </c>
      <c r="E3131" t="s">
        <v>26</v>
      </c>
      <c r="F3131" t="s">
        <v>34</v>
      </c>
      <c r="G3131">
        <v>9</v>
      </c>
      <c r="H3131" s="5">
        <v>407.29</v>
      </c>
      <c r="I3131" s="5">
        <v>0.27</v>
      </c>
      <c r="J3131" s="5">
        <v>2675.8953000000001</v>
      </c>
      <c r="K3131" s="5">
        <v>400.54188989589773</v>
      </c>
      <c r="L3131">
        <f>YEAR(SalesData[Order Date])</f>
        <v>2023</v>
      </c>
      <c r="M3131">
        <f>MONTH(SalesData[Order Date])</f>
        <v>12</v>
      </c>
      <c r="N3131" t="str">
        <f>TEXT(SalesData[[#This Row],[Order Date]], "mmmm")</f>
        <v>December</v>
      </c>
      <c r="O3131" s="7">
        <f>IF(SalesData[Sales]=0,0,SalesData[Profit]/SalesData[Sales])</f>
        <v>0.14968518756914656</v>
      </c>
      <c r="P3131" s="8">
        <f t="shared" si="48"/>
        <v>7.3657590414692237E-5</v>
      </c>
      <c r="Q3131" t="str">
        <f>IF(SalesData[[#This Row],[Discount]]&gt;0, "Yes", "No")</f>
        <v>Yes</v>
      </c>
      <c r="R3131" t="str">
        <f>TEXT(SalesData[[#This Row],[Order Date]],"mmm-yyyy")</f>
        <v>Dec-2023</v>
      </c>
      <c r="S3131">
        <f>YEAR(SalesData[[#This Row],[Order Date]])*100 + MONTH(SalesData[[#This Row],[Order Date]])</f>
        <v>202312</v>
      </c>
    </row>
    <row r="3132" spans="1:19" x14ac:dyDescent="0.3">
      <c r="A3132" t="s">
        <v>15451</v>
      </c>
      <c r="B3132" s="3">
        <v>45274</v>
      </c>
      <c r="C3132" t="s">
        <v>15452</v>
      </c>
      <c r="D3132" t="s">
        <v>30</v>
      </c>
      <c r="E3132" t="s">
        <v>14</v>
      </c>
      <c r="F3132" t="s">
        <v>20</v>
      </c>
      <c r="G3132">
        <v>3</v>
      </c>
      <c r="H3132" s="5">
        <v>767.57</v>
      </c>
      <c r="I3132" s="5">
        <v>0.25</v>
      </c>
      <c r="J3132" s="5">
        <v>1727.0325</v>
      </c>
      <c r="K3132" s="5">
        <v>326.41369868722182</v>
      </c>
      <c r="L3132">
        <f>YEAR(SalesData[Order Date])</f>
        <v>2023</v>
      </c>
      <c r="M3132">
        <f>MONTH(SalesData[Order Date])</f>
        <v>12</v>
      </c>
      <c r="N3132" t="str">
        <f>TEXT(SalesData[[#This Row],[Order Date]], "mmmm")</f>
        <v>December</v>
      </c>
      <c r="O3132" s="7">
        <f>IF(SalesData[Sales]=0,0,SalesData[Profit]/SalesData[Sales])</f>
        <v>0.18900263815951454</v>
      </c>
      <c r="P3132" s="8">
        <f t="shared" si="48"/>
        <v>1.0856773106470203E-4</v>
      </c>
      <c r="Q3132" t="str">
        <f>IF(SalesData[[#This Row],[Discount]]&gt;0, "Yes", "No")</f>
        <v>Yes</v>
      </c>
      <c r="R3132" t="str">
        <f>TEXT(SalesData[[#This Row],[Order Date]],"mmm-yyyy")</f>
        <v>Dec-2023</v>
      </c>
      <c r="S3132">
        <f>YEAR(SalesData[[#This Row],[Order Date]])*100 + MONTH(SalesData[[#This Row],[Order Date]])</f>
        <v>202312</v>
      </c>
    </row>
    <row r="3133" spans="1:19" x14ac:dyDescent="0.3">
      <c r="A3133" t="s">
        <v>15529</v>
      </c>
      <c r="B3133" s="3">
        <v>45270</v>
      </c>
      <c r="C3133" t="s">
        <v>2609</v>
      </c>
      <c r="D3133" t="s">
        <v>18</v>
      </c>
      <c r="E3133" t="s">
        <v>14</v>
      </c>
      <c r="F3133" t="s">
        <v>91</v>
      </c>
      <c r="G3133">
        <v>5</v>
      </c>
      <c r="H3133" s="5">
        <v>621.45000000000005</v>
      </c>
      <c r="I3133" s="5">
        <v>0.23</v>
      </c>
      <c r="J3133" s="5">
        <v>2392.5825</v>
      </c>
      <c r="K3133" s="5">
        <v>422.54961884932618</v>
      </c>
      <c r="L3133">
        <f>YEAR(SalesData[Order Date])</f>
        <v>2023</v>
      </c>
      <c r="M3133">
        <f>MONTH(SalesData[Order Date])</f>
        <v>12</v>
      </c>
      <c r="N3133" t="str">
        <f>TEXT(SalesData[[#This Row],[Order Date]], "mmmm")</f>
        <v>December</v>
      </c>
      <c r="O3133" s="7">
        <f>IF(SalesData[Sales]=0,0,SalesData[Profit]/SalesData[Sales])</f>
        <v>0.17660817081514479</v>
      </c>
      <c r="P3133" s="8">
        <f t="shared" si="48"/>
        <v>7.4020436076916886E-5</v>
      </c>
      <c r="Q3133" t="str">
        <f>IF(SalesData[[#This Row],[Discount]]&gt;0, "Yes", "No")</f>
        <v>Yes</v>
      </c>
      <c r="R3133" t="str">
        <f>TEXT(SalesData[[#This Row],[Order Date]],"mmm-yyyy")</f>
        <v>Dec-2023</v>
      </c>
      <c r="S3133">
        <f>YEAR(SalesData[[#This Row],[Order Date]])*100 + MONTH(SalesData[[#This Row],[Order Date]])</f>
        <v>202312</v>
      </c>
    </row>
    <row r="3134" spans="1:19" x14ac:dyDescent="0.3">
      <c r="A3134" t="s">
        <v>15542</v>
      </c>
      <c r="B3134" s="3">
        <v>45283</v>
      </c>
      <c r="C3134" t="s">
        <v>15543</v>
      </c>
      <c r="D3134" t="s">
        <v>30</v>
      </c>
      <c r="E3134" t="s">
        <v>19</v>
      </c>
      <c r="F3134" t="s">
        <v>44</v>
      </c>
      <c r="G3134">
        <v>1</v>
      </c>
      <c r="H3134" s="5">
        <v>42.09</v>
      </c>
      <c r="I3134" s="5">
        <v>0.14000000000000001</v>
      </c>
      <c r="J3134" s="5">
        <v>36.197400000000002</v>
      </c>
      <c r="K3134" s="5">
        <v>3.099720980583812</v>
      </c>
      <c r="L3134">
        <f>YEAR(SalesData[Order Date])</f>
        <v>2023</v>
      </c>
      <c r="M3134">
        <f>MONTH(SalesData[Order Date])</f>
        <v>12</v>
      </c>
      <c r="N3134" t="str">
        <f>TEXT(SalesData[[#This Row],[Order Date]], "mmmm")</f>
        <v>December</v>
      </c>
      <c r="O3134" s="7">
        <f>IF(SalesData[Sales]=0,0,SalesData[Profit]/SalesData[Sales])</f>
        <v>8.5633801891401365E-2</v>
      </c>
      <c r="P3134" s="8">
        <f t="shared" si="48"/>
        <v>3.3262057495842242E-3</v>
      </c>
      <c r="Q3134" t="str">
        <f>IF(SalesData[[#This Row],[Discount]]&gt;0, "Yes", "No")</f>
        <v>Yes</v>
      </c>
      <c r="R3134" t="str">
        <f>TEXT(SalesData[[#This Row],[Order Date]],"mmm-yyyy")</f>
        <v>Dec-2023</v>
      </c>
      <c r="S3134">
        <f>YEAR(SalesData[[#This Row],[Order Date]])*100 + MONTH(SalesData[[#This Row],[Order Date]])</f>
        <v>202312</v>
      </c>
    </row>
    <row r="3135" spans="1:19" x14ac:dyDescent="0.3">
      <c r="A3135" t="s">
        <v>15563</v>
      </c>
      <c r="B3135" s="3">
        <v>45273</v>
      </c>
      <c r="C3135" t="s">
        <v>15564</v>
      </c>
      <c r="D3135" t="s">
        <v>23</v>
      </c>
      <c r="E3135" t="s">
        <v>19</v>
      </c>
      <c r="F3135" t="s">
        <v>39</v>
      </c>
      <c r="G3135">
        <v>9</v>
      </c>
      <c r="H3135" s="5">
        <v>155.76</v>
      </c>
      <c r="I3135" s="5">
        <v>0.19</v>
      </c>
      <c r="J3135" s="5">
        <v>1135.4903999999999</v>
      </c>
      <c r="K3135" s="5">
        <v>205.26078122348679</v>
      </c>
      <c r="L3135">
        <f>YEAR(SalesData[Order Date])</f>
        <v>2023</v>
      </c>
      <c r="M3135">
        <f>MONTH(SalesData[Order Date])</f>
        <v>12</v>
      </c>
      <c r="N3135" t="str">
        <f>TEXT(SalesData[[#This Row],[Order Date]], "mmmm")</f>
        <v>December</v>
      </c>
      <c r="O3135" s="7">
        <f>IF(SalesData[Sales]=0,0,SalesData[Profit]/SalesData[Sales])</f>
        <v>0.18076839859102886</v>
      </c>
      <c r="P3135" s="8">
        <f t="shared" si="48"/>
        <v>1.3553615248530505E-4</v>
      </c>
      <c r="Q3135" t="str">
        <f>IF(SalesData[[#This Row],[Discount]]&gt;0, "Yes", "No")</f>
        <v>Yes</v>
      </c>
      <c r="R3135" t="str">
        <f>TEXT(SalesData[[#This Row],[Order Date]],"mmm-yyyy")</f>
        <v>Dec-2023</v>
      </c>
      <c r="S3135">
        <f>YEAR(SalesData[[#This Row],[Order Date]])*100 + MONTH(SalesData[[#This Row],[Order Date]])</f>
        <v>202312</v>
      </c>
    </row>
    <row r="3136" spans="1:19" x14ac:dyDescent="0.3">
      <c r="A3136" t="s">
        <v>15607</v>
      </c>
      <c r="B3136" s="3">
        <v>45290</v>
      </c>
      <c r="C3136" t="s">
        <v>15608</v>
      </c>
      <c r="D3136" t="s">
        <v>13</v>
      </c>
      <c r="E3136" t="s">
        <v>14</v>
      </c>
      <c r="F3136" t="s">
        <v>15</v>
      </c>
      <c r="G3136">
        <v>7</v>
      </c>
      <c r="H3136" s="5">
        <v>566.34</v>
      </c>
      <c r="I3136" s="5">
        <v>0.05</v>
      </c>
      <c r="J3136" s="5">
        <v>3766.1610000000001</v>
      </c>
      <c r="K3136" s="5">
        <v>1001.386239224862</v>
      </c>
      <c r="L3136">
        <f>YEAR(SalesData[Order Date])</f>
        <v>2023</v>
      </c>
      <c r="M3136">
        <f>MONTH(SalesData[Order Date])</f>
        <v>12</v>
      </c>
      <c r="N3136" t="str">
        <f>TEXT(SalesData[[#This Row],[Order Date]], "mmmm")</f>
        <v>December</v>
      </c>
      <c r="O3136" s="7">
        <f>IF(SalesData[Sales]=0,0,SalesData[Profit]/SalesData[Sales])</f>
        <v>0.26589044898103453</v>
      </c>
      <c r="P3136" s="8">
        <f t="shared" si="48"/>
        <v>1.2612312644095672E-5</v>
      </c>
      <c r="Q3136" t="str">
        <f>IF(SalesData[[#This Row],[Discount]]&gt;0, "Yes", "No")</f>
        <v>Yes</v>
      </c>
      <c r="R3136" t="str">
        <f>TEXT(SalesData[[#This Row],[Order Date]],"mmm-yyyy")</f>
        <v>Dec-2023</v>
      </c>
      <c r="S3136">
        <f>YEAR(SalesData[[#This Row],[Order Date]])*100 + MONTH(SalesData[[#This Row],[Order Date]])</f>
        <v>202312</v>
      </c>
    </row>
    <row r="3137" spans="1:19" x14ac:dyDescent="0.3">
      <c r="A3137" t="s">
        <v>15730</v>
      </c>
      <c r="B3137" s="3">
        <v>45272</v>
      </c>
      <c r="C3137" t="s">
        <v>15731</v>
      </c>
      <c r="D3137" t="s">
        <v>18</v>
      </c>
      <c r="E3137" t="s">
        <v>19</v>
      </c>
      <c r="F3137" t="s">
        <v>31</v>
      </c>
      <c r="G3137">
        <v>1</v>
      </c>
      <c r="H3137" s="5">
        <v>424.3</v>
      </c>
      <c r="I3137" s="5">
        <v>0.02</v>
      </c>
      <c r="J3137" s="5">
        <v>415.81400000000002</v>
      </c>
      <c r="K3137" s="5">
        <v>34.884648691622829</v>
      </c>
      <c r="L3137">
        <f>YEAR(SalesData[Order Date])</f>
        <v>2023</v>
      </c>
      <c r="M3137">
        <f>MONTH(SalesData[Order Date])</f>
        <v>12</v>
      </c>
      <c r="N3137" t="str">
        <f>TEXT(SalesData[[#This Row],[Order Date]], "mmmm")</f>
        <v>December</v>
      </c>
      <c r="O3137" s="7">
        <f>IF(SalesData[Sales]=0,0,SalesData[Profit]/SalesData[Sales])</f>
        <v>8.3894839258954315E-2</v>
      </c>
      <c r="P3137" s="8">
        <f t="shared" si="48"/>
        <v>4.7136460051850108E-5</v>
      </c>
      <c r="Q3137" t="str">
        <f>IF(SalesData[[#This Row],[Discount]]&gt;0, "Yes", "No")</f>
        <v>Yes</v>
      </c>
      <c r="R3137" t="str">
        <f>TEXT(SalesData[[#This Row],[Order Date]],"mmm-yyyy")</f>
        <v>Dec-2023</v>
      </c>
      <c r="S3137">
        <f>YEAR(SalesData[[#This Row],[Order Date]])*100 + MONTH(SalesData[[#This Row],[Order Date]])</f>
        <v>202312</v>
      </c>
    </row>
    <row r="3138" spans="1:19" x14ac:dyDescent="0.3">
      <c r="A3138" t="s">
        <v>15754</v>
      </c>
      <c r="B3138" s="3">
        <v>45273</v>
      </c>
      <c r="C3138" t="s">
        <v>15755</v>
      </c>
      <c r="D3138" t="s">
        <v>30</v>
      </c>
      <c r="E3138" t="s">
        <v>19</v>
      </c>
      <c r="F3138" t="s">
        <v>31</v>
      </c>
      <c r="G3138">
        <v>4</v>
      </c>
      <c r="H3138" s="5">
        <v>275.02999999999997</v>
      </c>
      <c r="I3138" s="5">
        <v>0.19</v>
      </c>
      <c r="J3138" s="5">
        <v>891.09719999999993</v>
      </c>
      <c r="K3138" s="5">
        <v>138.6635673796676</v>
      </c>
      <c r="L3138">
        <f>YEAR(SalesData[Order Date])</f>
        <v>2023</v>
      </c>
      <c r="M3138">
        <f>MONTH(SalesData[Order Date])</f>
        <v>12</v>
      </c>
      <c r="N3138" t="str">
        <f>TEXT(SalesData[[#This Row],[Order Date]], "mmmm")</f>
        <v>December</v>
      </c>
      <c r="O3138" s="7">
        <f>IF(SalesData[Sales]=0,0,SalesData[Profit]/SalesData[Sales])</f>
        <v>0.15560992378796343</v>
      </c>
      <c r="P3138" s="8">
        <f t="shared" ref="P3138:P3201" si="49">IF(H:H*G:G=0, 0, (I:I/(H:H*G:G)))</f>
        <v>1.7270843180743921E-4</v>
      </c>
      <c r="Q3138" t="str">
        <f>IF(SalesData[[#This Row],[Discount]]&gt;0, "Yes", "No")</f>
        <v>Yes</v>
      </c>
      <c r="R3138" t="str">
        <f>TEXT(SalesData[[#This Row],[Order Date]],"mmm-yyyy")</f>
        <v>Dec-2023</v>
      </c>
      <c r="S3138">
        <f>YEAR(SalesData[[#This Row],[Order Date]])*100 + MONTH(SalesData[[#This Row],[Order Date]])</f>
        <v>202312</v>
      </c>
    </row>
    <row r="3139" spans="1:19" x14ac:dyDescent="0.3">
      <c r="A3139" t="s">
        <v>15788</v>
      </c>
      <c r="B3139" s="3">
        <v>45265</v>
      </c>
      <c r="C3139" t="s">
        <v>15789</v>
      </c>
      <c r="D3139" t="s">
        <v>23</v>
      </c>
      <c r="E3139" t="s">
        <v>19</v>
      </c>
      <c r="F3139" t="s">
        <v>27</v>
      </c>
      <c r="G3139">
        <v>7</v>
      </c>
      <c r="H3139" s="5">
        <v>656.5</v>
      </c>
      <c r="I3139" s="5">
        <v>0.1</v>
      </c>
      <c r="J3139" s="5">
        <v>4135.95</v>
      </c>
      <c r="K3139" s="5">
        <v>376.32570379342047</v>
      </c>
      <c r="L3139">
        <f>YEAR(SalesData[Order Date])</f>
        <v>2023</v>
      </c>
      <c r="M3139">
        <f>MONTH(SalesData[Order Date])</f>
        <v>12</v>
      </c>
      <c r="N3139" t="str">
        <f>TEXT(SalesData[[#This Row],[Order Date]], "mmmm")</f>
        <v>December</v>
      </c>
      <c r="O3139" s="7">
        <f>IF(SalesData[Sales]=0,0,SalesData[Profit]/SalesData[Sales])</f>
        <v>9.0988939371467376E-2</v>
      </c>
      <c r="P3139" s="8">
        <f t="shared" si="49"/>
        <v>2.1760417800021761E-5</v>
      </c>
      <c r="Q3139" t="str">
        <f>IF(SalesData[[#This Row],[Discount]]&gt;0, "Yes", "No")</f>
        <v>Yes</v>
      </c>
      <c r="R3139" t="str">
        <f>TEXT(SalesData[[#This Row],[Order Date]],"mmm-yyyy")</f>
        <v>Dec-2023</v>
      </c>
      <c r="S3139">
        <f>YEAR(SalesData[[#This Row],[Order Date]])*100 + MONTH(SalesData[[#This Row],[Order Date]])</f>
        <v>202312</v>
      </c>
    </row>
    <row r="3140" spans="1:19" x14ac:dyDescent="0.3">
      <c r="A3140" t="s">
        <v>15800</v>
      </c>
      <c r="B3140" s="3">
        <v>45268</v>
      </c>
      <c r="C3140" t="s">
        <v>15801</v>
      </c>
      <c r="D3140" t="s">
        <v>13</v>
      </c>
      <c r="E3140" t="s">
        <v>26</v>
      </c>
      <c r="F3140" t="s">
        <v>31</v>
      </c>
      <c r="G3140">
        <v>6</v>
      </c>
      <c r="H3140" s="5">
        <v>976.08</v>
      </c>
      <c r="I3140" s="5">
        <v>0.28000000000000003</v>
      </c>
      <c r="J3140" s="5">
        <v>4216.6656000000003</v>
      </c>
      <c r="K3140" s="5">
        <v>611.37078921312605</v>
      </c>
      <c r="L3140">
        <f>YEAR(SalesData[Order Date])</f>
        <v>2023</v>
      </c>
      <c r="M3140">
        <f>MONTH(SalesData[Order Date])</f>
        <v>12</v>
      </c>
      <c r="N3140" t="str">
        <f>TEXT(SalesData[[#This Row],[Order Date]], "mmmm")</f>
        <v>December</v>
      </c>
      <c r="O3140" s="7">
        <f>IF(SalesData[Sales]=0,0,SalesData[Profit]/SalesData[Sales])</f>
        <v>0.14498915664859124</v>
      </c>
      <c r="P3140" s="8">
        <f t="shared" si="49"/>
        <v>4.7810288774144196E-5</v>
      </c>
      <c r="Q3140" t="str">
        <f>IF(SalesData[[#This Row],[Discount]]&gt;0, "Yes", "No")</f>
        <v>Yes</v>
      </c>
      <c r="R3140" t="str">
        <f>TEXT(SalesData[[#This Row],[Order Date]],"mmm-yyyy")</f>
        <v>Dec-2023</v>
      </c>
      <c r="S3140">
        <f>YEAR(SalesData[[#This Row],[Order Date]])*100 + MONTH(SalesData[[#This Row],[Order Date]])</f>
        <v>202312</v>
      </c>
    </row>
    <row r="3141" spans="1:19" x14ac:dyDescent="0.3">
      <c r="A3141" t="s">
        <v>15810</v>
      </c>
      <c r="B3141" s="3">
        <v>45281</v>
      </c>
      <c r="C3141" t="s">
        <v>15811</v>
      </c>
      <c r="D3141" t="s">
        <v>13</v>
      </c>
      <c r="E3141" t="s">
        <v>19</v>
      </c>
      <c r="F3141" t="s">
        <v>20</v>
      </c>
      <c r="G3141">
        <v>6</v>
      </c>
      <c r="H3141" s="5">
        <v>834.71</v>
      </c>
      <c r="I3141" s="5">
        <v>7.0000000000000007E-2</v>
      </c>
      <c r="J3141" s="5">
        <v>4657.6818000000003</v>
      </c>
      <c r="K3141" s="5">
        <v>616.59314132008637</v>
      </c>
      <c r="L3141">
        <f>YEAR(SalesData[Order Date])</f>
        <v>2023</v>
      </c>
      <c r="M3141">
        <f>MONTH(SalesData[Order Date])</f>
        <v>12</v>
      </c>
      <c r="N3141" t="str">
        <f>TEXT(SalesData[[#This Row],[Order Date]], "mmmm")</f>
        <v>December</v>
      </c>
      <c r="O3141" s="7">
        <f>IF(SalesData[Sales]=0,0,SalesData[Profit]/SalesData[Sales])</f>
        <v>0.13238198052088623</v>
      </c>
      <c r="P3141" s="8">
        <f t="shared" si="49"/>
        <v>1.3976910144441383E-5</v>
      </c>
      <c r="Q3141" t="str">
        <f>IF(SalesData[[#This Row],[Discount]]&gt;0, "Yes", "No")</f>
        <v>Yes</v>
      </c>
      <c r="R3141" t="str">
        <f>TEXT(SalesData[[#This Row],[Order Date]],"mmm-yyyy")</f>
        <v>Dec-2023</v>
      </c>
      <c r="S3141">
        <f>YEAR(SalesData[[#This Row],[Order Date]])*100 + MONTH(SalesData[[#This Row],[Order Date]])</f>
        <v>202312</v>
      </c>
    </row>
    <row r="3142" spans="1:19" x14ac:dyDescent="0.3">
      <c r="A3142" t="s">
        <v>15955</v>
      </c>
      <c r="B3142" s="3">
        <v>45277</v>
      </c>
      <c r="C3142" t="s">
        <v>15956</v>
      </c>
      <c r="D3142" t="s">
        <v>18</v>
      </c>
      <c r="E3142" t="s">
        <v>19</v>
      </c>
      <c r="F3142" t="s">
        <v>15</v>
      </c>
      <c r="G3142">
        <v>4</v>
      </c>
      <c r="H3142" s="5">
        <v>511.11</v>
      </c>
      <c r="I3142" s="5">
        <v>0.04</v>
      </c>
      <c r="J3142" s="5">
        <v>1962.6623999999999</v>
      </c>
      <c r="K3142" s="5">
        <v>555.7908762228484</v>
      </c>
      <c r="L3142">
        <f>YEAR(SalesData[Order Date])</f>
        <v>2023</v>
      </c>
      <c r="M3142">
        <f>MONTH(SalesData[Order Date])</f>
        <v>12</v>
      </c>
      <c r="N3142" t="str">
        <f>TEXT(SalesData[[#This Row],[Order Date]], "mmmm")</f>
        <v>December</v>
      </c>
      <c r="O3142" s="7">
        <f>IF(SalesData[Sales]=0,0,SalesData[Profit]/SalesData[Sales])</f>
        <v>0.28318210825399642</v>
      </c>
      <c r="P3142" s="8">
        <f t="shared" si="49"/>
        <v>1.9565259924478096E-5</v>
      </c>
      <c r="Q3142" t="str">
        <f>IF(SalesData[[#This Row],[Discount]]&gt;0, "Yes", "No")</f>
        <v>Yes</v>
      </c>
      <c r="R3142" t="str">
        <f>TEXT(SalesData[[#This Row],[Order Date]],"mmm-yyyy")</f>
        <v>Dec-2023</v>
      </c>
      <c r="S3142">
        <f>YEAR(SalesData[[#This Row],[Order Date]])*100 + MONTH(SalesData[[#This Row],[Order Date]])</f>
        <v>202312</v>
      </c>
    </row>
    <row r="3143" spans="1:19" x14ac:dyDescent="0.3">
      <c r="A3143" t="s">
        <v>15980</v>
      </c>
      <c r="B3143" s="3">
        <v>45278</v>
      </c>
      <c r="C3143" t="s">
        <v>15981</v>
      </c>
      <c r="D3143" t="s">
        <v>18</v>
      </c>
      <c r="E3143" t="s">
        <v>19</v>
      </c>
      <c r="F3143" t="s">
        <v>27</v>
      </c>
      <c r="G3143">
        <v>5</v>
      </c>
      <c r="H3143" s="5">
        <v>816.63</v>
      </c>
      <c r="I3143" s="5">
        <v>0.16</v>
      </c>
      <c r="J3143" s="5">
        <v>3429.846</v>
      </c>
      <c r="K3143" s="5">
        <v>290.95286068729752</v>
      </c>
      <c r="L3143">
        <f>YEAR(SalesData[Order Date])</f>
        <v>2023</v>
      </c>
      <c r="M3143">
        <f>MONTH(SalesData[Order Date])</f>
        <v>12</v>
      </c>
      <c r="N3143" t="str">
        <f>TEXT(SalesData[[#This Row],[Order Date]], "mmmm")</f>
        <v>December</v>
      </c>
      <c r="O3143" s="7">
        <f>IF(SalesData[Sales]=0,0,SalesData[Profit]/SalesData[Sales])</f>
        <v>8.4829715587025636E-2</v>
      </c>
      <c r="P3143" s="8">
        <f t="shared" si="49"/>
        <v>3.9185432815350893E-5</v>
      </c>
      <c r="Q3143" t="str">
        <f>IF(SalesData[[#This Row],[Discount]]&gt;0, "Yes", "No")</f>
        <v>Yes</v>
      </c>
      <c r="R3143" t="str">
        <f>TEXT(SalesData[[#This Row],[Order Date]],"mmm-yyyy")</f>
        <v>Dec-2023</v>
      </c>
      <c r="S3143">
        <f>YEAR(SalesData[[#This Row],[Order Date]])*100 + MONTH(SalesData[[#This Row],[Order Date]])</f>
        <v>202312</v>
      </c>
    </row>
    <row r="3144" spans="1:19" x14ac:dyDescent="0.3">
      <c r="A3144" t="s">
        <v>16054</v>
      </c>
      <c r="B3144" s="3">
        <v>45267</v>
      </c>
      <c r="C3144" t="s">
        <v>16055</v>
      </c>
      <c r="D3144" t="s">
        <v>13</v>
      </c>
      <c r="E3144" t="s">
        <v>14</v>
      </c>
      <c r="F3144" t="s">
        <v>53</v>
      </c>
      <c r="G3144">
        <v>7</v>
      </c>
      <c r="H3144" s="5">
        <v>730.92</v>
      </c>
      <c r="I3144" s="5">
        <v>0.14000000000000001</v>
      </c>
      <c r="J3144" s="5">
        <v>4400.1383999999998</v>
      </c>
      <c r="K3144" s="5">
        <v>1179.882499068694</v>
      </c>
      <c r="L3144">
        <f>YEAR(SalesData[Order Date])</f>
        <v>2023</v>
      </c>
      <c r="M3144">
        <f>MONTH(SalesData[Order Date])</f>
        <v>12</v>
      </c>
      <c r="N3144" t="str">
        <f>TEXT(SalesData[[#This Row],[Order Date]], "mmmm")</f>
        <v>December</v>
      </c>
      <c r="O3144" s="7">
        <f>IF(SalesData[Sales]=0,0,SalesData[Profit]/SalesData[Sales])</f>
        <v>0.26814667899280031</v>
      </c>
      <c r="P3144" s="8">
        <f t="shared" si="49"/>
        <v>2.7362775679964982E-5</v>
      </c>
      <c r="Q3144" t="str">
        <f>IF(SalesData[[#This Row],[Discount]]&gt;0, "Yes", "No")</f>
        <v>Yes</v>
      </c>
      <c r="R3144" t="str">
        <f>TEXT(SalesData[[#This Row],[Order Date]],"mmm-yyyy")</f>
        <v>Dec-2023</v>
      </c>
      <c r="S3144">
        <f>YEAR(SalesData[[#This Row],[Order Date]])*100 + MONTH(SalesData[[#This Row],[Order Date]])</f>
        <v>202312</v>
      </c>
    </row>
    <row r="3145" spans="1:19" x14ac:dyDescent="0.3">
      <c r="A3145" t="s">
        <v>16087</v>
      </c>
      <c r="B3145" s="3">
        <v>45267</v>
      </c>
      <c r="C3145" t="s">
        <v>16088</v>
      </c>
      <c r="D3145" t="s">
        <v>30</v>
      </c>
      <c r="E3145" t="s">
        <v>19</v>
      </c>
      <c r="F3145" t="s">
        <v>34</v>
      </c>
      <c r="G3145">
        <v>8</v>
      </c>
      <c r="H3145" s="5">
        <v>256.92</v>
      </c>
      <c r="I3145" s="5">
        <v>0.16</v>
      </c>
      <c r="J3145" s="5">
        <v>1726.5024000000001</v>
      </c>
      <c r="K3145" s="5">
        <v>178.18357401998099</v>
      </c>
      <c r="L3145">
        <f>YEAR(SalesData[Order Date])</f>
        <v>2023</v>
      </c>
      <c r="M3145">
        <f>MONTH(SalesData[Order Date])</f>
        <v>12</v>
      </c>
      <c r="N3145" t="str">
        <f>TEXT(SalesData[[#This Row],[Order Date]], "mmmm")</f>
        <v>December</v>
      </c>
      <c r="O3145" s="7">
        <f>IF(SalesData[Sales]=0,0,SalesData[Profit]/SalesData[Sales])</f>
        <v>0.10320493850456332</v>
      </c>
      <c r="P3145" s="8">
        <f t="shared" si="49"/>
        <v>7.7845243655612638E-5</v>
      </c>
      <c r="Q3145" t="str">
        <f>IF(SalesData[[#This Row],[Discount]]&gt;0, "Yes", "No")</f>
        <v>Yes</v>
      </c>
      <c r="R3145" t="str">
        <f>TEXT(SalesData[[#This Row],[Order Date]],"mmm-yyyy")</f>
        <v>Dec-2023</v>
      </c>
      <c r="S3145">
        <f>YEAR(SalesData[[#This Row],[Order Date]])*100 + MONTH(SalesData[[#This Row],[Order Date]])</f>
        <v>202312</v>
      </c>
    </row>
    <row r="3146" spans="1:19" x14ac:dyDescent="0.3">
      <c r="A3146" t="s">
        <v>16095</v>
      </c>
      <c r="B3146" s="3">
        <v>45281</v>
      </c>
      <c r="C3146" t="s">
        <v>16096</v>
      </c>
      <c r="D3146" t="s">
        <v>13</v>
      </c>
      <c r="E3146" t="s">
        <v>26</v>
      </c>
      <c r="F3146" t="s">
        <v>15</v>
      </c>
      <c r="G3146">
        <v>6</v>
      </c>
      <c r="H3146" s="5">
        <v>417.85</v>
      </c>
      <c r="I3146" s="5">
        <v>0.06</v>
      </c>
      <c r="J3146" s="5">
        <v>2356.674</v>
      </c>
      <c r="K3146" s="5">
        <v>169.57868972534499</v>
      </c>
      <c r="L3146">
        <f>YEAR(SalesData[Order Date])</f>
        <v>2023</v>
      </c>
      <c r="M3146">
        <f>MONTH(SalesData[Order Date])</f>
        <v>12</v>
      </c>
      <c r="N3146" t="str">
        <f>TEXT(SalesData[[#This Row],[Order Date]], "mmmm")</f>
        <v>December</v>
      </c>
      <c r="O3146" s="7">
        <f>IF(SalesData[Sales]=0,0,SalesData[Profit]/SalesData[Sales])</f>
        <v>7.1956787288078444E-2</v>
      </c>
      <c r="P3146" s="8">
        <f t="shared" si="49"/>
        <v>2.3932033026205571E-5</v>
      </c>
      <c r="Q3146" t="str">
        <f>IF(SalesData[[#This Row],[Discount]]&gt;0, "Yes", "No")</f>
        <v>Yes</v>
      </c>
      <c r="R3146" t="str">
        <f>TEXT(SalesData[[#This Row],[Order Date]],"mmm-yyyy")</f>
        <v>Dec-2023</v>
      </c>
      <c r="S3146">
        <f>YEAR(SalesData[[#This Row],[Order Date]])*100 + MONTH(SalesData[[#This Row],[Order Date]])</f>
        <v>202312</v>
      </c>
    </row>
    <row r="3147" spans="1:19" x14ac:dyDescent="0.3">
      <c r="A3147" t="s">
        <v>16284</v>
      </c>
      <c r="B3147" s="3">
        <v>45286</v>
      </c>
      <c r="C3147" t="s">
        <v>16285</v>
      </c>
      <c r="D3147" t="s">
        <v>13</v>
      </c>
      <c r="E3147" t="s">
        <v>19</v>
      </c>
      <c r="F3147" t="s">
        <v>31</v>
      </c>
      <c r="G3147">
        <v>6</v>
      </c>
      <c r="H3147" s="5">
        <v>710.81</v>
      </c>
      <c r="I3147" s="5">
        <v>0.15</v>
      </c>
      <c r="J3147" s="5">
        <v>3625.1309999999989</v>
      </c>
      <c r="K3147" s="5">
        <v>959.5358954339423</v>
      </c>
      <c r="L3147">
        <f>YEAR(SalesData[Order Date])</f>
        <v>2023</v>
      </c>
      <c r="M3147">
        <f>MONTH(SalesData[Order Date])</f>
        <v>12</v>
      </c>
      <c r="N3147" t="str">
        <f>TEXT(SalesData[[#This Row],[Order Date]], "mmmm")</f>
        <v>December</v>
      </c>
      <c r="O3147" s="7">
        <f>IF(SalesData[Sales]=0,0,SalesData[Profit]/SalesData[Sales])</f>
        <v>0.26468999201241072</v>
      </c>
      <c r="P3147" s="8">
        <f t="shared" si="49"/>
        <v>3.5171142780771235E-5</v>
      </c>
      <c r="Q3147" t="str">
        <f>IF(SalesData[[#This Row],[Discount]]&gt;0, "Yes", "No")</f>
        <v>Yes</v>
      </c>
      <c r="R3147" t="str">
        <f>TEXT(SalesData[[#This Row],[Order Date]],"mmm-yyyy")</f>
        <v>Dec-2023</v>
      </c>
      <c r="S3147">
        <f>YEAR(SalesData[[#This Row],[Order Date]])*100 + MONTH(SalesData[[#This Row],[Order Date]])</f>
        <v>202312</v>
      </c>
    </row>
    <row r="3148" spans="1:19" x14ac:dyDescent="0.3">
      <c r="A3148" t="s">
        <v>16306</v>
      </c>
      <c r="B3148" s="3">
        <v>45285</v>
      </c>
      <c r="C3148" t="s">
        <v>16307</v>
      </c>
      <c r="D3148" t="s">
        <v>18</v>
      </c>
      <c r="E3148" t="s">
        <v>19</v>
      </c>
      <c r="F3148" t="s">
        <v>27</v>
      </c>
      <c r="G3148">
        <v>2</v>
      </c>
      <c r="H3148" s="5">
        <v>979.63</v>
      </c>
      <c r="I3148" s="5">
        <v>0.21</v>
      </c>
      <c r="J3148" s="5">
        <v>1547.8154</v>
      </c>
      <c r="K3148" s="5">
        <v>292.81035253627198</v>
      </c>
      <c r="L3148">
        <f>YEAR(SalesData[Order Date])</f>
        <v>2023</v>
      </c>
      <c r="M3148">
        <f>MONTH(SalesData[Order Date])</f>
        <v>12</v>
      </c>
      <c r="N3148" t="str">
        <f>TEXT(SalesData[[#This Row],[Order Date]], "mmmm")</f>
        <v>December</v>
      </c>
      <c r="O3148" s="7">
        <f>IF(SalesData[Sales]=0,0,SalesData[Profit]/SalesData[Sales])</f>
        <v>0.18917653393051392</v>
      </c>
      <c r="P3148" s="8">
        <f t="shared" si="49"/>
        <v>1.0718332431632351E-4</v>
      </c>
      <c r="Q3148" t="str">
        <f>IF(SalesData[[#This Row],[Discount]]&gt;0, "Yes", "No")</f>
        <v>Yes</v>
      </c>
      <c r="R3148" t="str">
        <f>TEXT(SalesData[[#This Row],[Order Date]],"mmm-yyyy")</f>
        <v>Dec-2023</v>
      </c>
      <c r="S3148">
        <f>YEAR(SalesData[[#This Row],[Order Date]])*100 + MONTH(SalesData[[#This Row],[Order Date]])</f>
        <v>202312</v>
      </c>
    </row>
    <row r="3149" spans="1:19" x14ac:dyDescent="0.3">
      <c r="A3149" t="s">
        <v>16323</v>
      </c>
      <c r="B3149" s="3">
        <v>45264</v>
      </c>
      <c r="C3149" t="s">
        <v>3124</v>
      </c>
      <c r="D3149" t="s">
        <v>18</v>
      </c>
      <c r="E3149" t="s">
        <v>26</v>
      </c>
      <c r="F3149" t="s">
        <v>27</v>
      </c>
      <c r="G3149">
        <v>6</v>
      </c>
      <c r="H3149" s="5">
        <v>345.56</v>
      </c>
      <c r="I3149" s="5">
        <v>0.26</v>
      </c>
      <c r="J3149" s="5">
        <v>1534.2864</v>
      </c>
      <c r="K3149" s="5">
        <v>364.9583667304293</v>
      </c>
      <c r="L3149">
        <f>YEAR(SalesData[Order Date])</f>
        <v>2023</v>
      </c>
      <c r="M3149">
        <f>MONTH(SalesData[Order Date])</f>
        <v>12</v>
      </c>
      <c r="N3149" t="str">
        <f>TEXT(SalesData[[#This Row],[Order Date]], "mmmm")</f>
        <v>December</v>
      </c>
      <c r="O3149" s="7">
        <f>IF(SalesData[Sales]=0,0,SalesData[Profit]/SalesData[Sales])</f>
        <v>0.23786847535794445</v>
      </c>
      <c r="P3149" s="8">
        <f t="shared" si="49"/>
        <v>1.2540031639464444E-4</v>
      </c>
      <c r="Q3149" t="str">
        <f>IF(SalesData[[#This Row],[Discount]]&gt;0, "Yes", "No")</f>
        <v>Yes</v>
      </c>
      <c r="R3149" t="str">
        <f>TEXT(SalesData[[#This Row],[Order Date]],"mmm-yyyy")</f>
        <v>Dec-2023</v>
      </c>
      <c r="S3149">
        <f>YEAR(SalesData[[#This Row],[Order Date]])*100 + MONTH(SalesData[[#This Row],[Order Date]])</f>
        <v>202312</v>
      </c>
    </row>
    <row r="3150" spans="1:19" x14ac:dyDescent="0.3">
      <c r="A3150" t="s">
        <v>16328</v>
      </c>
      <c r="B3150" s="3">
        <v>45263</v>
      </c>
      <c r="C3150" t="s">
        <v>16329</v>
      </c>
      <c r="D3150" t="s">
        <v>30</v>
      </c>
      <c r="E3150" t="s">
        <v>19</v>
      </c>
      <c r="F3150" t="s">
        <v>15</v>
      </c>
      <c r="G3150">
        <v>7</v>
      </c>
      <c r="H3150" s="5">
        <v>992.79</v>
      </c>
      <c r="I3150" s="5">
        <v>0.04</v>
      </c>
      <c r="J3150" s="5">
        <v>6671.5487999999996</v>
      </c>
      <c r="K3150" s="5">
        <v>1168.9482120785599</v>
      </c>
      <c r="L3150">
        <f>YEAR(SalesData[Order Date])</f>
        <v>2023</v>
      </c>
      <c r="M3150">
        <f>MONTH(SalesData[Order Date])</f>
        <v>12</v>
      </c>
      <c r="N3150" t="str">
        <f>TEXT(SalesData[[#This Row],[Order Date]], "mmmm")</f>
        <v>December</v>
      </c>
      <c r="O3150" s="7">
        <f>IF(SalesData[Sales]=0,0,SalesData[Profit]/SalesData[Sales])</f>
        <v>0.17521391915450876</v>
      </c>
      <c r="P3150" s="8">
        <f t="shared" si="49"/>
        <v>5.7557849235847607E-6</v>
      </c>
      <c r="Q3150" t="str">
        <f>IF(SalesData[[#This Row],[Discount]]&gt;0, "Yes", "No")</f>
        <v>Yes</v>
      </c>
      <c r="R3150" t="str">
        <f>TEXT(SalesData[[#This Row],[Order Date]],"mmm-yyyy")</f>
        <v>Dec-2023</v>
      </c>
      <c r="S3150">
        <f>YEAR(SalesData[[#This Row],[Order Date]])*100 + MONTH(SalesData[[#This Row],[Order Date]])</f>
        <v>202312</v>
      </c>
    </row>
    <row r="3151" spans="1:19" x14ac:dyDescent="0.3">
      <c r="A3151" t="s">
        <v>16338</v>
      </c>
      <c r="B3151" s="3">
        <v>45286</v>
      </c>
      <c r="C3151" t="s">
        <v>16339</v>
      </c>
      <c r="D3151" t="s">
        <v>23</v>
      </c>
      <c r="E3151" t="s">
        <v>19</v>
      </c>
      <c r="F3151" t="s">
        <v>15</v>
      </c>
      <c r="G3151">
        <v>2</v>
      </c>
      <c r="H3151" s="5">
        <v>954.29</v>
      </c>
      <c r="I3151" s="5">
        <v>0.27</v>
      </c>
      <c r="J3151" s="5">
        <v>1393.2634</v>
      </c>
      <c r="K3151" s="5">
        <v>158.91470560935471</v>
      </c>
      <c r="L3151">
        <f>YEAR(SalesData[Order Date])</f>
        <v>2023</v>
      </c>
      <c r="M3151">
        <f>MONTH(SalesData[Order Date])</f>
        <v>12</v>
      </c>
      <c r="N3151" t="str">
        <f>TEXT(SalesData[[#This Row],[Order Date]], "mmmm")</f>
        <v>December</v>
      </c>
      <c r="O3151" s="7">
        <f>IF(SalesData[Sales]=0,0,SalesData[Profit]/SalesData[Sales])</f>
        <v>0.11405934126264618</v>
      </c>
      <c r="P3151" s="8">
        <f t="shared" si="49"/>
        <v>1.4146643053998263E-4</v>
      </c>
      <c r="Q3151" t="str">
        <f>IF(SalesData[[#This Row],[Discount]]&gt;0, "Yes", "No")</f>
        <v>Yes</v>
      </c>
      <c r="R3151" t="str">
        <f>TEXT(SalesData[[#This Row],[Order Date]],"mmm-yyyy")</f>
        <v>Dec-2023</v>
      </c>
      <c r="S3151">
        <f>YEAR(SalesData[[#This Row],[Order Date]])*100 + MONTH(SalesData[[#This Row],[Order Date]])</f>
        <v>202312</v>
      </c>
    </row>
    <row r="3152" spans="1:19" x14ac:dyDescent="0.3">
      <c r="A3152" t="s">
        <v>16381</v>
      </c>
      <c r="B3152" s="3">
        <v>45276</v>
      </c>
      <c r="C3152" t="s">
        <v>16382</v>
      </c>
      <c r="D3152" t="s">
        <v>30</v>
      </c>
      <c r="E3152" t="s">
        <v>19</v>
      </c>
      <c r="F3152" t="s">
        <v>27</v>
      </c>
      <c r="G3152">
        <v>8</v>
      </c>
      <c r="H3152" s="5">
        <v>968.47</v>
      </c>
      <c r="I3152" s="5">
        <v>0.27</v>
      </c>
      <c r="J3152" s="5">
        <v>5655.8648000000003</v>
      </c>
      <c r="K3152" s="5">
        <v>1529.0684430012591</v>
      </c>
      <c r="L3152">
        <f>YEAR(SalesData[Order Date])</f>
        <v>2023</v>
      </c>
      <c r="M3152">
        <f>MONTH(SalesData[Order Date])</f>
        <v>12</v>
      </c>
      <c r="N3152" t="str">
        <f>TEXT(SalesData[[#This Row],[Order Date]], "mmmm")</f>
        <v>December</v>
      </c>
      <c r="O3152" s="7">
        <f>IF(SalesData[Sales]=0,0,SalesData[Profit]/SalesData[Sales])</f>
        <v>0.27035095375710871</v>
      </c>
      <c r="P3152" s="8">
        <f t="shared" si="49"/>
        <v>3.4848782099600404E-5</v>
      </c>
      <c r="Q3152" t="str">
        <f>IF(SalesData[[#This Row],[Discount]]&gt;0, "Yes", "No")</f>
        <v>Yes</v>
      </c>
      <c r="R3152" t="str">
        <f>TEXT(SalesData[[#This Row],[Order Date]],"mmm-yyyy")</f>
        <v>Dec-2023</v>
      </c>
      <c r="S3152">
        <f>YEAR(SalesData[[#This Row],[Order Date]])*100 + MONTH(SalesData[[#This Row],[Order Date]])</f>
        <v>202312</v>
      </c>
    </row>
    <row r="3153" spans="1:19" x14ac:dyDescent="0.3">
      <c r="A3153" t="s">
        <v>16445</v>
      </c>
      <c r="B3153" s="3">
        <v>45269</v>
      </c>
      <c r="C3153" t="s">
        <v>16446</v>
      </c>
      <c r="D3153" t="s">
        <v>13</v>
      </c>
      <c r="E3153" t="s">
        <v>14</v>
      </c>
      <c r="F3153" t="s">
        <v>39</v>
      </c>
      <c r="G3153">
        <v>7</v>
      </c>
      <c r="H3153" s="5">
        <v>220.67</v>
      </c>
      <c r="I3153" s="5">
        <v>0.1</v>
      </c>
      <c r="J3153" s="5">
        <v>1390.221</v>
      </c>
      <c r="K3153" s="5">
        <v>103.25440065809281</v>
      </c>
      <c r="L3153">
        <f>YEAR(SalesData[Order Date])</f>
        <v>2023</v>
      </c>
      <c r="M3153">
        <f>MONTH(SalesData[Order Date])</f>
        <v>12</v>
      </c>
      <c r="N3153" t="str">
        <f>TEXT(SalesData[[#This Row],[Order Date]], "mmmm")</f>
        <v>December</v>
      </c>
      <c r="O3153" s="7">
        <f>IF(SalesData[Sales]=0,0,SalesData[Profit]/SalesData[Sales])</f>
        <v>7.4271932777661115E-2</v>
      </c>
      <c r="P3153" s="8">
        <f t="shared" si="49"/>
        <v>6.4737908577125523E-5</v>
      </c>
      <c r="Q3153" t="str">
        <f>IF(SalesData[[#This Row],[Discount]]&gt;0, "Yes", "No")</f>
        <v>Yes</v>
      </c>
      <c r="R3153" t="str">
        <f>TEXT(SalesData[[#This Row],[Order Date]],"mmm-yyyy")</f>
        <v>Dec-2023</v>
      </c>
      <c r="S3153">
        <f>YEAR(SalesData[[#This Row],[Order Date]])*100 + MONTH(SalesData[[#This Row],[Order Date]])</f>
        <v>202312</v>
      </c>
    </row>
    <row r="3154" spans="1:19" x14ac:dyDescent="0.3">
      <c r="A3154" t="s">
        <v>16470</v>
      </c>
      <c r="B3154" s="3">
        <v>45268</v>
      </c>
      <c r="C3154" t="s">
        <v>16471</v>
      </c>
      <c r="D3154" t="s">
        <v>18</v>
      </c>
      <c r="E3154" t="s">
        <v>14</v>
      </c>
      <c r="F3154" t="s">
        <v>62</v>
      </c>
      <c r="G3154">
        <v>1</v>
      </c>
      <c r="H3154" s="5">
        <v>394.34</v>
      </c>
      <c r="I3154" s="5">
        <v>0.15</v>
      </c>
      <c r="J3154" s="5">
        <v>335.18900000000002</v>
      </c>
      <c r="K3154" s="5">
        <v>35.053918465144527</v>
      </c>
      <c r="L3154">
        <f>YEAR(SalesData[Order Date])</f>
        <v>2023</v>
      </c>
      <c r="M3154">
        <f>MONTH(SalesData[Order Date])</f>
        <v>12</v>
      </c>
      <c r="N3154" t="str">
        <f>TEXT(SalesData[[#This Row],[Order Date]], "mmmm")</f>
        <v>December</v>
      </c>
      <c r="O3154" s="7">
        <f>IF(SalesData[Sales]=0,0,SalesData[Profit]/SalesData[Sales])</f>
        <v>0.10457956097946092</v>
      </c>
      <c r="P3154" s="8">
        <f t="shared" si="49"/>
        <v>3.8038241111730997E-4</v>
      </c>
      <c r="Q3154" t="str">
        <f>IF(SalesData[[#This Row],[Discount]]&gt;0, "Yes", "No")</f>
        <v>Yes</v>
      </c>
      <c r="R3154" t="str">
        <f>TEXT(SalesData[[#This Row],[Order Date]],"mmm-yyyy")</f>
        <v>Dec-2023</v>
      </c>
      <c r="S3154">
        <f>YEAR(SalesData[[#This Row],[Order Date]])*100 + MONTH(SalesData[[#This Row],[Order Date]])</f>
        <v>202312</v>
      </c>
    </row>
    <row r="3155" spans="1:19" x14ac:dyDescent="0.3">
      <c r="A3155" t="s">
        <v>16519</v>
      </c>
      <c r="B3155" s="3">
        <v>45272</v>
      </c>
      <c r="C3155" t="s">
        <v>16520</v>
      </c>
      <c r="D3155" t="s">
        <v>23</v>
      </c>
      <c r="E3155" t="s">
        <v>26</v>
      </c>
      <c r="F3155" t="s">
        <v>20</v>
      </c>
      <c r="G3155">
        <v>4</v>
      </c>
      <c r="H3155" s="5">
        <v>670.21</v>
      </c>
      <c r="I3155" s="5">
        <v>0.05</v>
      </c>
      <c r="J3155" s="5">
        <v>2546.7979999999998</v>
      </c>
      <c r="K3155" s="5">
        <v>675.30509633621296</v>
      </c>
      <c r="L3155">
        <f>YEAR(SalesData[Order Date])</f>
        <v>2023</v>
      </c>
      <c r="M3155">
        <f>MONTH(SalesData[Order Date])</f>
        <v>12</v>
      </c>
      <c r="N3155" t="str">
        <f>TEXT(SalesData[[#This Row],[Order Date]], "mmmm")</f>
        <v>December</v>
      </c>
      <c r="O3155" s="7">
        <f>IF(SalesData[Sales]=0,0,SalesData[Profit]/SalesData[Sales])</f>
        <v>0.26515848384371787</v>
      </c>
      <c r="P3155" s="8">
        <f t="shared" si="49"/>
        <v>1.8650870622640664E-5</v>
      </c>
      <c r="Q3155" t="str">
        <f>IF(SalesData[[#This Row],[Discount]]&gt;0, "Yes", "No")</f>
        <v>Yes</v>
      </c>
      <c r="R3155" t="str">
        <f>TEXT(SalesData[[#This Row],[Order Date]],"mmm-yyyy")</f>
        <v>Dec-2023</v>
      </c>
      <c r="S3155">
        <f>YEAR(SalesData[[#This Row],[Order Date]])*100 + MONTH(SalesData[[#This Row],[Order Date]])</f>
        <v>202312</v>
      </c>
    </row>
    <row r="3156" spans="1:19" x14ac:dyDescent="0.3">
      <c r="A3156" t="s">
        <v>16564</v>
      </c>
      <c r="B3156" s="3">
        <v>45265</v>
      </c>
      <c r="C3156" t="s">
        <v>16565</v>
      </c>
      <c r="D3156" t="s">
        <v>18</v>
      </c>
      <c r="E3156" t="s">
        <v>19</v>
      </c>
      <c r="F3156" t="s">
        <v>20</v>
      </c>
      <c r="G3156">
        <v>3</v>
      </c>
      <c r="H3156" s="5">
        <v>942.7</v>
      </c>
      <c r="I3156" s="5">
        <v>0.02</v>
      </c>
      <c r="J3156" s="5">
        <v>2771.538</v>
      </c>
      <c r="K3156" s="5">
        <v>718.94706625262154</v>
      </c>
      <c r="L3156">
        <f>YEAR(SalesData[Order Date])</f>
        <v>2023</v>
      </c>
      <c r="M3156">
        <f>MONTH(SalesData[Order Date])</f>
        <v>12</v>
      </c>
      <c r="N3156" t="str">
        <f>TEXT(SalesData[[#This Row],[Order Date]], "mmmm")</f>
        <v>December</v>
      </c>
      <c r="O3156" s="7">
        <f>IF(SalesData[Sales]=0,0,SalesData[Profit]/SalesData[Sales])</f>
        <v>0.25940364745228878</v>
      </c>
      <c r="P3156" s="8">
        <f t="shared" si="49"/>
        <v>7.0718857183267913E-6</v>
      </c>
      <c r="Q3156" t="str">
        <f>IF(SalesData[[#This Row],[Discount]]&gt;0, "Yes", "No")</f>
        <v>Yes</v>
      </c>
      <c r="R3156" t="str">
        <f>TEXT(SalesData[[#This Row],[Order Date]],"mmm-yyyy")</f>
        <v>Dec-2023</v>
      </c>
      <c r="S3156">
        <f>YEAR(SalesData[[#This Row],[Order Date]])*100 + MONTH(SalesData[[#This Row],[Order Date]])</f>
        <v>202312</v>
      </c>
    </row>
    <row r="3157" spans="1:19" x14ac:dyDescent="0.3">
      <c r="A3157" t="s">
        <v>16593</v>
      </c>
      <c r="B3157" s="3">
        <v>45270</v>
      </c>
      <c r="C3157" t="s">
        <v>16594</v>
      </c>
      <c r="D3157" t="s">
        <v>13</v>
      </c>
      <c r="E3157" t="s">
        <v>14</v>
      </c>
      <c r="F3157" t="s">
        <v>53</v>
      </c>
      <c r="G3157">
        <v>6</v>
      </c>
      <c r="H3157" s="5">
        <v>440.59</v>
      </c>
      <c r="I3157" s="5">
        <v>0.28999999999999998</v>
      </c>
      <c r="J3157" s="5">
        <v>1876.9133999999999</v>
      </c>
      <c r="K3157" s="5">
        <v>506.33158346356242</v>
      </c>
      <c r="L3157">
        <f>YEAR(SalesData[Order Date])</f>
        <v>2023</v>
      </c>
      <c r="M3157">
        <f>MONTH(SalesData[Order Date])</f>
        <v>12</v>
      </c>
      <c r="N3157" t="str">
        <f>TEXT(SalesData[[#This Row],[Order Date]], "mmmm")</f>
        <v>December</v>
      </c>
      <c r="O3157" s="7">
        <f>IF(SalesData[Sales]=0,0,SalesData[Profit]/SalesData[Sales])</f>
        <v>0.26976821810935042</v>
      </c>
      <c r="P3157" s="8">
        <f t="shared" si="49"/>
        <v>1.0970138526369943E-4</v>
      </c>
      <c r="Q3157" t="str">
        <f>IF(SalesData[[#This Row],[Discount]]&gt;0, "Yes", "No")</f>
        <v>Yes</v>
      </c>
      <c r="R3157" t="str">
        <f>TEXT(SalesData[[#This Row],[Order Date]],"mmm-yyyy")</f>
        <v>Dec-2023</v>
      </c>
      <c r="S3157">
        <f>YEAR(SalesData[[#This Row],[Order Date]])*100 + MONTH(SalesData[[#This Row],[Order Date]])</f>
        <v>202312</v>
      </c>
    </row>
    <row r="3158" spans="1:19" x14ac:dyDescent="0.3">
      <c r="A3158" t="s">
        <v>16707</v>
      </c>
      <c r="B3158" s="3">
        <v>45289</v>
      </c>
      <c r="C3158" t="s">
        <v>16708</v>
      </c>
      <c r="D3158" t="s">
        <v>23</v>
      </c>
      <c r="E3158" t="s">
        <v>19</v>
      </c>
      <c r="F3158" t="s">
        <v>20</v>
      </c>
      <c r="G3158">
        <v>3</v>
      </c>
      <c r="H3158" s="5">
        <v>676.37</v>
      </c>
      <c r="I3158" s="5">
        <v>0.05</v>
      </c>
      <c r="J3158" s="5">
        <v>1927.6545000000001</v>
      </c>
      <c r="K3158" s="5">
        <v>514.26174196033821</v>
      </c>
      <c r="L3158">
        <f>YEAR(SalesData[Order Date])</f>
        <v>2023</v>
      </c>
      <c r="M3158">
        <f>MONTH(SalesData[Order Date])</f>
        <v>12</v>
      </c>
      <c r="N3158" t="str">
        <f>TEXT(SalesData[[#This Row],[Order Date]], "mmmm")</f>
        <v>December</v>
      </c>
      <c r="O3158" s="7">
        <f>IF(SalesData[Sales]=0,0,SalesData[Profit]/SalesData[Sales])</f>
        <v>0.26678107615256685</v>
      </c>
      <c r="P3158" s="8">
        <f t="shared" si="49"/>
        <v>2.4641345220318268E-5</v>
      </c>
      <c r="Q3158" t="str">
        <f>IF(SalesData[[#This Row],[Discount]]&gt;0, "Yes", "No")</f>
        <v>Yes</v>
      </c>
      <c r="R3158" t="str">
        <f>TEXT(SalesData[[#This Row],[Order Date]],"mmm-yyyy")</f>
        <v>Dec-2023</v>
      </c>
      <c r="S3158">
        <f>YEAR(SalesData[[#This Row],[Order Date]])*100 + MONTH(SalesData[[#This Row],[Order Date]])</f>
        <v>202312</v>
      </c>
    </row>
    <row r="3159" spans="1:19" x14ac:dyDescent="0.3">
      <c r="A3159" t="s">
        <v>16718</v>
      </c>
      <c r="B3159" s="3">
        <v>45282</v>
      </c>
      <c r="C3159" t="s">
        <v>16719</v>
      </c>
      <c r="D3159" t="s">
        <v>18</v>
      </c>
      <c r="E3159" t="s">
        <v>26</v>
      </c>
      <c r="F3159" t="s">
        <v>62</v>
      </c>
      <c r="G3159">
        <v>4</v>
      </c>
      <c r="H3159" s="5">
        <v>589.39</v>
      </c>
      <c r="I3159" s="5">
        <v>0.2</v>
      </c>
      <c r="J3159" s="5">
        <v>1886.048</v>
      </c>
      <c r="K3159" s="5">
        <v>177.5649258455532</v>
      </c>
      <c r="L3159">
        <f>YEAR(SalesData[Order Date])</f>
        <v>2023</v>
      </c>
      <c r="M3159">
        <f>MONTH(SalesData[Order Date])</f>
        <v>12</v>
      </c>
      <c r="N3159" t="str">
        <f>TEXT(SalesData[[#This Row],[Order Date]], "mmmm")</f>
        <v>December</v>
      </c>
      <c r="O3159" s="7">
        <f>IF(SalesData[Sales]=0,0,SalesData[Profit]/SalesData[Sales])</f>
        <v>9.4146557163737724E-2</v>
      </c>
      <c r="P3159" s="8">
        <f t="shared" si="49"/>
        <v>8.4833471894670765E-5</v>
      </c>
      <c r="Q3159" t="str">
        <f>IF(SalesData[[#This Row],[Discount]]&gt;0, "Yes", "No")</f>
        <v>Yes</v>
      </c>
      <c r="R3159" t="str">
        <f>TEXT(SalesData[[#This Row],[Order Date]],"mmm-yyyy")</f>
        <v>Dec-2023</v>
      </c>
      <c r="S3159">
        <f>YEAR(SalesData[[#This Row],[Order Date]])*100 + MONTH(SalesData[[#This Row],[Order Date]])</f>
        <v>202312</v>
      </c>
    </row>
    <row r="3160" spans="1:19" x14ac:dyDescent="0.3">
      <c r="A3160" t="s">
        <v>16796</v>
      </c>
      <c r="B3160" s="3">
        <v>45290</v>
      </c>
      <c r="C3160" t="s">
        <v>10851</v>
      </c>
      <c r="D3160" t="s">
        <v>13</v>
      </c>
      <c r="E3160" t="s">
        <v>26</v>
      </c>
      <c r="F3160" t="s">
        <v>91</v>
      </c>
      <c r="G3160">
        <v>5</v>
      </c>
      <c r="H3160" s="5">
        <v>618.95000000000005</v>
      </c>
      <c r="I3160" s="5">
        <v>0.17</v>
      </c>
      <c r="J3160" s="5">
        <v>2568.6424999999999</v>
      </c>
      <c r="K3160" s="5">
        <v>462.51887016535522</v>
      </c>
      <c r="L3160">
        <f>YEAR(SalesData[Order Date])</f>
        <v>2023</v>
      </c>
      <c r="M3160">
        <f>MONTH(SalesData[Order Date])</f>
        <v>12</v>
      </c>
      <c r="N3160" t="str">
        <f>TEXT(SalesData[[#This Row],[Order Date]], "mmmm")</f>
        <v>December</v>
      </c>
      <c r="O3160" s="7">
        <f>IF(SalesData[Sales]=0,0,SalesData[Profit]/SalesData[Sales])</f>
        <v>0.18006354335621061</v>
      </c>
      <c r="P3160" s="8">
        <f t="shared" si="49"/>
        <v>5.4931739235802576E-5</v>
      </c>
      <c r="Q3160" t="str">
        <f>IF(SalesData[[#This Row],[Discount]]&gt;0, "Yes", "No")</f>
        <v>Yes</v>
      </c>
      <c r="R3160" t="str">
        <f>TEXT(SalesData[[#This Row],[Order Date]],"mmm-yyyy")</f>
        <v>Dec-2023</v>
      </c>
      <c r="S3160">
        <f>YEAR(SalesData[[#This Row],[Order Date]])*100 + MONTH(SalesData[[#This Row],[Order Date]])</f>
        <v>202312</v>
      </c>
    </row>
    <row r="3161" spans="1:19" x14ac:dyDescent="0.3">
      <c r="A3161" t="s">
        <v>16860</v>
      </c>
      <c r="B3161" s="3">
        <v>45270</v>
      </c>
      <c r="C3161" t="s">
        <v>16861</v>
      </c>
      <c r="D3161" t="s">
        <v>23</v>
      </c>
      <c r="E3161" t="s">
        <v>19</v>
      </c>
      <c r="F3161" t="s">
        <v>15</v>
      </c>
      <c r="G3161">
        <v>8</v>
      </c>
      <c r="H3161" s="5">
        <v>759.05</v>
      </c>
      <c r="I3161" s="5">
        <v>0.3</v>
      </c>
      <c r="J3161" s="5">
        <v>4250.6799999999994</v>
      </c>
      <c r="K3161" s="5">
        <v>311.40371796268749</v>
      </c>
      <c r="L3161">
        <f>YEAR(SalesData[Order Date])</f>
        <v>2023</v>
      </c>
      <c r="M3161">
        <f>MONTH(SalesData[Order Date])</f>
        <v>12</v>
      </c>
      <c r="N3161" t="str">
        <f>TEXT(SalesData[[#This Row],[Order Date]], "mmmm")</f>
        <v>December</v>
      </c>
      <c r="O3161" s="7">
        <f>IF(SalesData[Sales]=0,0,SalesData[Profit]/SalesData[Sales])</f>
        <v>7.3259741491405503E-2</v>
      </c>
      <c r="P3161" s="8">
        <f t="shared" si="49"/>
        <v>4.9403860088268233E-5</v>
      </c>
      <c r="Q3161" t="str">
        <f>IF(SalesData[[#This Row],[Discount]]&gt;0, "Yes", "No")</f>
        <v>Yes</v>
      </c>
      <c r="R3161" t="str">
        <f>TEXT(SalesData[[#This Row],[Order Date]],"mmm-yyyy")</f>
        <v>Dec-2023</v>
      </c>
      <c r="S3161">
        <f>YEAR(SalesData[[#This Row],[Order Date]])*100 + MONTH(SalesData[[#This Row],[Order Date]])</f>
        <v>202312</v>
      </c>
    </row>
    <row r="3162" spans="1:19" x14ac:dyDescent="0.3">
      <c r="A3162" t="s">
        <v>16871</v>
      </c>
      <c r="B3162" s="3">
        <v>45284</v>
      </c>
      <c r="C3162" t="s">
        <v>16872</v>
      </c>
      <c r="D3162" t="s">
        <v>30</v>
      </c>
      <c r="E3162" t="s">
        <v>26</v>
      </c>
      <c r="F3162" t="s">
        <v>27</v>
      </c>
      <c r="G3162">
        <v>8</v>
      </c>
      <c r="H3162" s="5">
        <v>684.9</v>
      </c>
      <c r="I3162" s="5">
        <v>0.09</v>
      </c>
      <c r="J3162" s="5">
        <v>4986.0720000000001</v>
      </c>
      <c r="K3162" s="5">
        <v>1306.5980517582841</v>
      </c>
      <c r="L3162">
        <f>YEAR(SalesData[Order Date])</f>
        <v>2023</v>
      </c>
      <c r="M3162">
        <f>MONTH(SalesData[Order Date])</f>
        <v>12</v>
      </c>
      <c r="N3162" t="str">
        <f>TEXT(SalesData[[#This Row],[Order Date]], "mmmm")</f>
        <v>December</v>
      </c>
      <c r="O3162" s="7">
        <f>IF(SalesData[Sales]=0,0,SalesData[Profit]/SalesData[Sales])</f>
        <v>0.26204957564958631</v>
      </c>
      <c r="P3162" s="8">
        <f t="shared" si="49"/>
        <v>1.6425755584756898E-5</v>
      </c>
      <c r="Q3162" t="str">
        <f>IF(SalesData[[#This Row],[Discount]]&gt;0, "Yes", "No")</f>
        <v>Yes</v>
      </c>
      <c r="R3162" t="str">
        <f>TEXT(SalesData[[#This Row],[Order Date]],"mmm-yyyy")</f>
        <v>Dec-2023</v>
      </c>
      <c r="S3162">
        <f>YEAR(SalesData[[#This Row],[Order Date]])*100 + MONTH(SalesData[[#This Row],[Order Date]])</f>
        <v>202312</v>
      </c>
    </row>
    <row r="3163" spans="1:19" x14ac:dyDescent="0.3">
      <c r="A3163" t="s">
        <v>16873</v>
      </c>
      <c r="B3163" s="3">
        <v>45286</v>
      </c>
      <c r="C3163" t="s">
        <v>16874</v>
      </c>
      <c r="D3163" t="s">
        <v>30</v>
      </c>
      <c r="E3163" t="s">
        <v>19</v>
      </c>
      <c r="F3163" t="s">
        <v>27</v>
      </c>
      <c r="G3163">
        <v>2</v>
      </c>
      <c r="H3163" s="5">
        <v>939.77</v>
      </c>
      <c r="I3163" s="5">
        <v>0.11</v>
      </c>
      <c r="J3163" s="5">
        <v>1672.7906</v>
      </c>
      <c r="K3163" s="5">
        <v>207.46224703264801</v>
      </c>
      <c r="L3163">
        <f>YEAR(SalesData[Order Date])</f>
        <v>2023</v>
      </c>
      <c r="M3163">
        <f>MONTH(SalesData[Order Date])</f>
        <v>12</v>
      </c>
      <c r="N3163" t="str">
        <f>TEXT(SalesData[[#This Row],[Order Date]], "mmmm")</f>
        <v>December</v>
      </c>
      <c r="O3163" s="7">
        <f>IF(SalesData[Sales]=0,0,SalesData[Profit]/SalesData[Sales])</f>
        <v>0.12402164803690791</v>
      </c>
      <c r="P3163" s="8">
        <f t="shared" si="49"/>
        <v>5.8524958234461625E-5</v>
      </c>
      <c r="Q3163" t="str">
        <f>IF(SalesData[[#This Row],[Discount]]&gt;0, "Yes", "No")</f>
        <v>Yes</v>
      </c>
      <c r="R3163" t="str">
        <f>TEXT(SalesData[[#This Row],[Order Date]],"mmm-yyyy")</f>
        <v>Dec-2023</v>
      </c>
      <c r="S3163">
        <f>YEAR(SalesData[[#This Row],[Order Date]])*100 + MONTH(SalesData[[#This Row],[Order Date]])</f>
        <v>202312</v>
      </c>
    </row>
    <row r="3164" spans="1:19" x14ac:dyDescent="0.3">
      <c r="A3164" t="s">
        <v>16910</v>
      </c>
      <c r="B3164" s="3">
        <v>45272</v>
      </c>
      <c r="C3164" t="s">
        <v>16911</v>
      </c>
      <c r="D3164" t="s">
        <v>13</v>
      </c>
      <c r="E3164" t="s">
        <v>19</v>
      </c>
      <c r="F3164" t="s">
        <v>39</v>
      </c>
      <c r="G3164">
        <v>1</v>
      </c>
      <c r="H3164" s="5">
        <v>682.23</v>
      </c>
      <c r="I3164" s="5">
        <v>0.24</v>
      </c>
      <c r="J3164" s="5">
        <v>518.49480000000005</v>
      </c>
      <c r="K3164" s="5">
        <v>151.35612168603231</v>
      </c>
      <c r="L3164">
        <f>YEAR(SalesData[Order Date])</f>
        <v>2023</v>
      </c>
      <c r="M3164">
        <f>MONTH(SalesData[Order Date])</f>
        <v>12</v>
      </c>
      <c r="N3164" t="str">
        <f>TEXT(SalesData[[#This Row],[Order Date]], "mmmm")</f>
        <v>December</v>
      </c>
      <c r="O3164" s="7">
        <f>IF(SalesData[Sales]=0,0,SalesData[Profit]/SalesData[Sales])</f>
        <v>0.29191444482380979</v>
      </c>
      <c r="P3164" s="8">
        <f t="shared" si="49"/>
        <v>3.51787520337716E-4</v>
      </c>
      <c r="Q3164" t="str">
        <f>IF(SalesData[[#This Row],[Discount]]&gt;0, "Yes", "No")</f>
        <v>Yes</v>
      </c>
      <c r="R3164" t="str">
        <f>TEXT(SalesData[[#This Row],[Order Date]],"mmm-yyyy")</f>
        <v>Dec-2023</v>
      </c>
      <c r="S3164">
        <f>YEAR(SalesData[[#This Row],[Order Date]])*100 + MONTH(SalesData[[#This Row],[Order Date]])</f>
        <v>202312</v>
      </c>
    </row>
    <row r="3165" spans="1:19" x14ac:dyDescent="0.3">
      <c r="A3165" t="s">
        <v>16972</v>
      </c>
      <c r="B3165" s="3">
        <v>45278</v>
      </c>
      <c r="C3165" t="s">
        <v>16973</v>
      </c>
      <c r="D3165" t="s">
        <v>18</v>
      </c>
      <c r="E3165" t="s">
        <v>14</v>
      </c>
      <c r="F3165" t="s">
        <v>39</v>
      </c>
      <c r="G3165">
        <v>7</v>
      </c>
      <c r="H3165" s="5">
        <v>377.66</v>
      </c>
      <c r="I3165" s="5">
        <v>0.14000000000000001</v>
      </c>
      <c r="J3165" s="5">
        <v>2273.5131999999999</v>
      </c>
      <c r="K3165" s="5">
        <v>530.50538309613205</v>
      </c>
      <c r="L3165">
        <f>YEAR(SalesData[Order Date])</f>
        <v>2023</v>
      </c>
      <c r="M3165">
        <f>MONTH(SalesData[Order Date])</f>
        <v>12</v>
      </c>
      <c r="N3165" t="str">
        <f>TEXT(SalesData[[#This Row],[Order Date]], "mmmm")</f>
        <v>December</v>
      </c>
      <c r="O3165" s="7">
        <f>IF(SalesData[Sales]=0,0,SalesData[Profit]/SalesData[Sales])</f>
        <v>0.23334167714360843</v>
      </c>
      <c r="P3165" s="8">
        <f t="shared" si="49"/>
        <v>5.2957686808240212E-5</v>
      </c>
      <c r="Q3165" t="str">
        <f>IF(SalesData[[#This Row],[Discount]]&gt;0, "Yes", "No")</f>
        <v>Yes</v>
      </c>
      <c r="R3165" t="str">
        <f>TEXT(SalesData[[#This Row],[Order Date]],"mmm-yyyy")</f>
        <v>Dec-2023</v>
      </c>
      <c r="S3165">
        <f>YEAR(SalesData[[#This Row],[Order Date]])*100 + MONTH(SalesData[[#This Row],[Order Date]])</f>
        <v>202312</v>
      </c>
    </row>
    <row r="3166" spans="1:19" x14ac:dyDescent="0.3">
      <c r="A3166" t="s">
        <v>17032</v>
      </c>
      <c r="B3166" s="3">
        <v>45272</v>
      </c>
      <c r="C3166" t="s">
        <v>17033</v>
      </c>
      <c r="D3166" t="s">
        <v>30</v>
      </c>
      <c r="E3166" t="s">
        <v>19</v>
      </c>
      <c r="F3166" t="s">
        <v>44</v>
      </c>
      <c r="G3166">
        <v>3</v>
      </c>
      <c r="H3166" s="5">
        <v>199.96</v>
      </c>
      <c r="I3166" s="5">
        <v>0.04</v>
      </c>
      <c r="J3166" s="5">
        <v>575.88479999999993</v>
      </c>
      <c r="K3166" s="5">
        <v>50.802006737959722</v>
      </c>
      <c r="L3166">
        <f>YEAR(SalesData[Order Date])</f>
        <v>2023</v>
      </c>
      <c r="M3166">
        <f>MONTH(SalesData[Order Date])</f>
        <v>12</v>
      </c>
      <c r="N3166" t="str">
        <f>TEXT(SalesData[[#This Row],[Order Date]], "mmmm")</f>
        <v>December</v>
      </c>
      <c r="O3166" s="7">
        <f>IF(SalesData[Sales]=0,0,SalesData[Profit]/SalesData[Sales])</f>
        <v>8.8215571478809179E-2</v>
      </c>
      <c r="P3166" s="8">
        <f t="shared" si="49"/>
        <v>6.6680002667200111E-5</v>
      </c>
      <c r="Q3166" t="str">
        <f>IF(SalesData[[#This Row],[Discount]]&gt;0, "Yes", "No")</f>
        <v>Yes</v>
      </c>
      <c r="R3166" t="str">
        <f>TEXT(SalesData[[#This Row],[Order Date]],"mmm-yyyy")</f>
        <v>Dec-2023</v>
      </c>
      <c r="S3166">
        <f>YEAR(SalesData[[#This Row],[Order Date]])*100 + MONTH(SalesData[[#This Row],[Order Date]])</f>
        <v>202312</v>
      </c>
    </row>
    <row r="3167" spans="1:19" x14ac:dyDescent="0.3">
      <c r="A3167" t="s">
        <v>17200</v>
      </c>
      <c r="B3167" s="3">
        <v>45285</v>
      </c>
      <c r="C3167" t="s">
        <v>2933</v>
      </c>
      <c r="D3167" t="s">
        <v>30</v>
      </c>
      <c r="E3167" t="s">
        <v>19</v>
      </c>
      <c r="F3167" t="s">
        <v>53</v>
      </c>
      <c r="G3167">
        <v>6</v>
      </c>
      <c r="H3167" s="5">
        <v>423.45</v>
      </c>
      <c r="I3167" s="5">
        <v>0.24</v>
      </c>
      <c r="J3167" s="5">
        <v>1930.932</v>
      </c>
      <c r="K3167" s="5">
        <v>269.20546439495553</v>
      </c>
      <c r="L3167">
        <f>YEAR(SalesData[Order Date])</f>
        <v>2023</v>
      </c>
      <c r="M3167">
        <f>MONTH(SalesData[Order Date])</f>
        <v>12</v>
      </c>
      <c r="N3167" t="str">
        <f>TEXT(SalesData[[#This Row],[Order Date]], "mmmm")</f>
        <v>December</v>
      </c>
      <c r="O3167" s="7">
        <f>IF(SalesData[Sales]=0,0,SalesData[Profit]/SalesData[Sales])</f>
        <v>0.13941737171218641</v>
      </c>
      <c r="P3167" s="8">
        <f t="shared" si="49"/>
        <v>9.4462156098712953E-5</v>
      </c>
      <c r="Q3167" t="str">
        <f>IF(SalesData[[#This Row],[Discount]]&gt;0, "Yes", "No")</f>
        <v>Yes</v>
      </c>
      <c r="R3167" t="str">
        <f>TEXT(SalesData[[#This Row],[Order Date]],"mmm-yyyy")</f>
        <v>Dec-2023</v>
      </c>
      <c r="S3167">
        <f>YEAR(SalesData[[#This Row],[Order Date]])*100 + MONTH(SalesData[[#This Row],[Order Date]])</f>
        <v>202312</v>
      </c>
    </row>
    <row r="3168" spans="1:19" x14ac:dyDescent="0.3">
      <c r="A3168" t="s">
        <v>17295</v>
      </c>
      <c r="B3168" s="3">
        <v>45276</v>
      </c>
      <c r="C3168" t="s">
        <v>17296</v>
      </c>
      <c r="D3168" t="s">
        <v>23</v>
      </c>
      <c r="E3168" t="s">
        <v>14</v>
      </c>
      <c r="F3168" t="s">
        <v>39</v>
      </c>
      <c r="G3168">
        <v>2</v>
      </c>
      <c r="H3168" s="5">
        <v>590.66999999999996</v>
      </c>
      <c r="I3168" s="5">
        <v>0.04</v>
      </c>
      <c r="J3168" s="5">
        <v>1134.0863999999999</v>
      </c>
      <c r="K3168" s="5">
        <v>186.26119933812259</v>
      </c>
      <c r="L3168">
        <f>YEAR(SalesData[Order Date])</f>
        <v>2023</v>
      </c>
      <c r="M3168">
        <f>MONTH(SalesData[Order Date])</f>
        <v>12</v>
      </c>
      <c r="N3168" t="str">
        <f>TEXT(SalesData[[#This Row],[Order Date]], "mmmm")</f>
        <v>December</v>
      </c>
      <c r="O3168" s="7">
        <f>IF(SalesData[Sales]=0,0,SalesData[Profit]/SalesData[Sales])</f>
        <v>0.16423898508801676</v>
      </c>
      <c r="P3168" s="8">
        <f t="shared" si="49"/>
        <v>3.3859854064028987E-5</v>
      </c>
      <c r="Q3168" t="str">
        <f>IF(SalesData[[#This Row],[Discount]]&gt;0, "Yes", "No")</f>
        <v>Yes</v>
      </c>
      <c r="R3168" t="str">
        <f>TEXT(SalesData[[#This Row],[Order Date]],"mmm-yyyy")</f>
        <v>Dec-2023</v>
      </c>
      <c r="S3168">
        <f>YEAR(SalesData[[#This Row],[Order Date]])*100 + MONTH(SalesData[[#This Row],[Order Date]])</f>
        <v>202312</v>
      </c>
    </row>
    <row r="3169" spans="1:19" x14ac:dyDescent="0.3">
      <c r="A3169" t="s">
        <v>17303</v>
      </c>
      <c r="B3169" s="3">
        <v>45263</v>
      </c>
      <c r="C3169" t="s">
        <v>17304</v>
      </c>
      <c r="D3169" t="s">
        <v>23</v>
      </c>
      <c r="E3169" t="s">
        <v>19</v>
      </c>
      <c r="F3169" t="s">
        <v>27</v>
      </c>
      <c r="G3169">
        <v>9</v>
      </c>
      <c r="H3169" s="5">
        <v>620.98</v>
      </c>
      <c r="I3169" s="5">
        <v>0.1</v>
      </c>
      <c r="J3169" s="5">
        <v>5029.9380000000001</v>
      </c>
      <c r="K3169" s="5">
        <v>272.12721921982421</v>
      </c>
      <c r="L3169">
        <f>YEAR(SalesData[Order Date])</f>
        <v>2023</v>
      </c>
      <c r="M3169">
        <f>MONTH(SalesData[Order Date])</f>
        <v>12</v>
      </c>
      <c r="N3169" t="str">
        <f>TEXT(SalesData[[#This Row],[Order Date]], "mmmm")</f>
        <v>December</v>
      </c>
      <c r="O3169" s="7">
        <f>IF(SalesData[Sales]=0,0,SalesData[Profit]/SalesData[Sales])</f>
        <v>5.4101505668623394E-2</v>
      </c>
      <c r="P3169" s="8">
        <f t="shared" si="49"/>
        <v>1.7892864683421548E-5</v>
      </c>
      <c r="Q3169" t="str">
        <f>IF(SalesData[[#This Row],[Discount]]&gt;0, "Yes", "No")</f>
        <v>Yes</v>
      </c>
      <c r="R3169" t="str">
        <f>TEXT(SalesData[[#This Row],[Order Date]],"mmm-yyyy")</f>
        <v>Dec-2023</v>
      </c>
      <c r="S3169">
        <f>YEAR(SalesData[[#This Row],[Order Date]])*100 + MONTH(SalesData[[#This Row],[Order Date]])</f>
        <v>202312</v>
      </c>
    </row>
    <row r="3170" spans="1:19" x14ac:dyDescent="0.3">
      <c r="A3170" t="s">
        <v>17499</v>
      </c>
      <c r="B3170" s="3">
        <v>45280</v>
      </c>
      <c r="C3170" t="s">
        <v>17500</v>
      </c>
      <c r="D3170" t="s">
        <v>13</v>
      </c>
      <c r="E3170" t="s">
        <v>19</v>
      </c>
      <c r="F3170" t="s">
        <v>62</v>
      </c>
      <c r="G3170">
        <v>7</v>
      </c>
      <c r="H3170" s="5">
        <v>145.69</v>
      </c>
      <c r="I3170" s="5">
        <v>0.28000000000000003</v>
      </c>
      <c r="J3170" s="5">
        <v>734.27759999999989</v>
      </c>
      <c r="K3170" s="5">
        <v>70.409110581634764</v>
      </c>
      <c r="L3170">
        <f>YEAR(SalesData[Order Date])</f>
        <v>2023</v>
      </c>
      <c r="M3170">
        <f>MONTH(SalesData[Order Date])</f>
        <v>12</v>
      </c>
      <c r="N3170" t="str">
        <f>TEXT(SalesData[[#This Row],[Order Date]], "mmmm")</f>
        <v>December</v>
      </c>
      <c r="O3170" s="7">
        <f>IF(SalesData[Sales]=0,0,SalesData[Profit]/SalesData[Sales])</f>
        <v>9.5888953417120143E-2</v>
      </c>
      <c r="P3170" s="8">
        <f t="shared" si="49"/>
        <v>2.7455556318209905E-4</v>
      </c>
      <c r="Q3170" t="str">
        <f>IF(SalesData[[#This Row],[Discount]]&gt;0, "Yes", "No")</f>
        <v>Yes</v>
      </c>
      <c r="R3170" t="str">
        <f>TEXT(SalesData[[#This Row],[Order Date]],"mmm-yyyy")</f>
        <v>Dec-2023</v>
      </c>
      <c r="S3170">
        <f>YEAR(SalesData[[#This Row],[Order Date]])*100 + MONTH(SalesData[[#This Row],[Order Date]])</f>
        <v>202312</v>
      </c>
    </row>
    <row r="3171" spans="1:19" x14ac:dyDescent="0.3">
      <c r="A3171" t="s">
        <v>17552</v>
      </c>
      <c r="B3171" s="3">
        <v>45279</v>
      </c>
      <c r="C3171" t="s">
        <v>17553</v>
      </c>
      <c r="D3171" t="s">
        <v>23</v>
      </c>
      <c r="E3171" t="s">
        <v>14</v>
      </c>
      <c r="F3171" t="s">
        <v>62</v>
      </c>
      <c r="G3171">
        <v>6</v>
      </c>
      <c r="H3171" s="5">
        <v>305.47000000000003</v>
      </c>
      <c r="I3171" s="5">
        <v>0.15</v>
      </c>
      <c r="J3171" s="5">
        <v>1557.8969999999999</v>
      </c>
      <c r="K3171" s="5">
        <v>415.63090670920292</v>
      </c>
      <c r="L3171">
        <f>YEAR(SalesData[Order Date])</f>
        <v>2023</v>
      </c>
      <c r="M3171">
        <f>MONTH(SalesData[Order Date])</f>
        <v>12</v>
      </c>
      <c r="N3171" t="str">
        <f>TEXT(SalesData[[#This Row],[Order Date]], "mmmm")</f>
        <v>December</v>
      </c>
      <c r="O3171" s="7">
        <f>IF(SalesData[Sales]=0,0,SalesData[Profit]/SalesData[Sales])</f>
        <v>0.26678972147016328</v>
      </c>
      <c r="P3171" s="8">
        <f t="shared" si="49"/>
        <v>8.1841097325432928E-5</v>
      </c>
      <c r="Q3171" t="str">
        <f>IF(SalesData[[#This Row],[Discount]]&gt;0, "Yes", "No")</f>
        <v>Yes</v>
      </c>
      <c r="R3171" t="str">
        <f>TEXT(SalesData[[#This Row],[Order Date]],"mmm-yyyy")</f>
        <v>Dec-2023</v>
      </c>
      <c r="S3171">
        <f>YEAR(SalesData[[#This Row],[Order Date]])*100 + MONTH(SalesData[[#This Row],[Order Date]])</f>
        <v>202312</v>
      </c>
    </row>
    <row r="3172" spans="1:19" x14ac:dyDescent="0.3">
      <c r="A3172" t="s">
        <v>17610</v>
      </c>
      <c r="B3172" s="3">
        <v>45280</v>
      </c>
      <c r="C3172" t="s">
        <v>17611</v>
      </c>
      <c r="D3172" t="s">
        <v>13</v>
      </c>
      <c r="E3172" t="s">
        <v>14</v>
      </c>
      <c r="F3172" t="s">
        <v>62</v>
      </c>
      <c r="G3172">
        <v>6</v>
      </c>
      <c r="H3172" s="5">
        <v>668.84</v>
      </c>
      <c r="I3172" s="5">
        <v>0.18</v>
      </c>
      <c r="J3172" s="5">
        <v>3290.6927999999998</v>
      </c>
      <c r="K3172" s="5">
        <v>226.64991534031299</v>
      </c>
      <c r="L3172">
        <f>YEAR(SalesData[Order Date])</f>
        <v>2023</v>
      </c>
      <c r="M3172">
        <f>MONTH(SalesData[Order Date])</f>
        <v>12</v>
      </c>
      <c r="N3172" t="str">
        <f>TEXT(SalesData[[#This Row],[Order Date]], "mmmm")</f>
        <v>December</v>
      </c>
      <c r="O3172" s="7">
        <f>IF(SalesData[Sales]=0,0,SalesData[Profit]/SalesData[Sales])</f>
        <v>6.8876048028643999E-2</v>
      </c>
      <c r="P3172" s="8">
        <f t="shared" si="49"/>
        <v>4.4853776687997126E-5</v>
      </c>
      <c r="Q3172" t="str">
        <f>IF(SalesData[[#This Row],[Discount]]&gt;0, "Yes", "No")</f>
        <v>Yes</v>
      </c>
      <c r="R3172" t="str">
        <f>TEXT(SalesData[[#This Row],[Order Date]],"mmm-yyyy")</f>
        <v>Dec-2023</v>
      </c>
      <c r="S3172">
        <f>YEAR(SalesData[[#This Row],[Order Date]])*100 + MONTH(SalesData[[#This Row],[Order Date]])</f>
        <v>202312</v>
      </c>
    </row>
    <row r="3173" spans="1:19" x14ac:dyDescent="0.3">
      <c r="A3173" t="s">
        <v>17853</v>
      </c>
      <c r="B3173" s="3">
        <v>45283</v>
      </c>
      <c r="C3173" t="s">
        <v>17854</v>
      </c>
      <c r="D3173" t="s">
        <v>13</v>
      </c>
      <c r="E3173" t="s">
        <v>26</v>
      </c>
      <c r="F3173" t="s">
        <v>15</v>
      </c>
      <c r="G3173">
        <v>2</v>
      </c>
      <c r="H3173" s="5">
        <v>246.05</v>
      </c>
      <c r="I3173" s="5">
        <v>0.22</v>
      </c>
      <c r="J3173" s="5">
        <v>383.83800000000002</v>
      </c>
      <c r="K3173" s="5">
        <v>82.32347641214119</v>
      </c>
      <c r="L3173">
        <f>YEAR(SalesData[Order Date])</f>
        <v>2023</v>
      </c>
      <c r="M3173">
        <f>MONTH(SalesData[Order Date])</f>
        <v>12</v>
      </c>
      <c r="N3173" t="str">
        <f>TEXT(SalesData[[#This Row],[Order Date]], "mmmm")</f>
        <v>December</v>
      </c>
      <c r="O3173" s="7">
        <f>IF(SalesData[Sales]=0,0,SalesData[Profit]/SalesData[Sales])</f>
        <v>0.21447453460090243</v>
      </c>
      <c r="P3173" s="8">
        <f t="shared" si="49"/>
        <v>4.4706360495834176E-4</v>
      </c>
      <c r="Q3173" t="str">
        <f>IF(SalesData[[#This Row],[Discount]]&gt;0, "Yes", "No")</f>
        <v>Yes</v>
      </c>
      <c r="R3173" t="str">
        <f>TEXT(SalesData[[#This Row],[Order Date]],"mmm-yyyy")</f>
        <v>Dec-2023</v>
      </c>
      <c r="S3173">
        <f>YEAR(SalesData[[#This Row],[Order Date]])*100 + MONTH(SalesData[[#This Row],[Order Date]])</f>
        <v>202312</v>
      </c>
    </row>
    <row r="3174" spans="1:19" x14ac:dyDescent="0.3">
      <c r="A3174" t="s">
        <v>17865</v>
      </c>
      <c r="B3174" s="3">
        <v>45280</v>
      </c>
      <c r="C3174" t="s">
        <v>17866</v>
      </c>
      <c r="D3174" t="s">
        <v>18</v>
      </c>
      <c r="E3174" t="s">
        <v>19</v>
      </c>
      <c r="F3174" t="s">
        <v>91</v>
      </c>
      <c r="G3174">
        <v>6</v>
      </c>
      <c r="H3174" s="5">
        <v>130.56</v>
      </c>
      <c r="I3174" s="5">
        <v>0.28000000000000003</v>
      </c>
      <c r="J3174" s="5">
        <v>564.01919999999996</v>
      </c>
      <c r="K3174" s="5">
        <v>50.742063921544563</v>
      </c>
      <c r="L3174">
        <f>YEAR(SalesData[Order Date])</f>
        <v>2023</v>
      </c>
      <c r="M3174">
        <f>MONTH(SalesData[Order Date])</f>
        <v>12</v>
      </c>
      <c r="N3174" t="str">
        <f>TEXT(SalesData[[#This Row],[Order Date]], "mmmm")</f>
        <v>December</v>
      </c>
      <c r="O3174" s="7">
        <f>IF(SalesData[Sales]=0,0,SalesData[Profit]/SalesData[Sales])</f>
        <v>8.9965135799534066E-2</v>
      </c>
      <c r="P3174" s="8">
        <f t="shared" si="49"/>
        <v>3.5743464052287585E-4</v>
      </c>
      <c r="Q3174" t="str">
        <f>IF(SalesData[[#This Row],[Discount]]&gt;0, "Yes", "No")</f>
        <v>Yes</v>
      </c>
      <c r="R3174" t="str">
        <f>TEXT(SalesData[[#This Row],[Order Date]],"mmm-yyyy")</f>
        <v>Dec-2023</v>
      </c>
      <c r="S3174">
        <f>YEAR(SalesData[[#This Row],[Order Date]])*100 + MONTH(SalesData[[#This Row],[Order Date]])</f>
        <v>202312</v>
      </c>
    </row>
    <row r="3175" spans="1:19" x14ac:dyDescent="0.3">
      <c r="A3175" t="s">
        <v>17886</v>
      </c>
      <c r="B3175" s="3">
        <v>45268</v>
      </c>
      <c r="C3175" t="s">
        <v>17887</v>
      </c>
      <c r="D3175" t="s">
        <v>23</v>
      </c>
      <c r="E3175" t="s">
        <v>26</v>
      </c>
      <c r="F3175" t="s">
        <v>31</v>
      </c>
      <c r="G3175">
        <v>8</v>
      </c>
      <c r="H3175" s="5">
        <v>95.78</v>
      </c>
      <c r="I3175" s="5">
        <v>0.04</v>
      </c>
      <c r="J3175" s="5">
        <v>735.59039999999993</v>
      </c>
      <c r="K3175" s="5">
        <v>189.2846443622347</v>
      </c>
      <c r="L3175">
        <f>YEAR(SalesData[Order Date])</f>
        <v>2023</v>
      </c>
      <c r="M3175">
        <f>MONTH(SalesData[Order Date])</f>
        <v>12</v>
      </c>
      <c r="N3175" t="str">
        <f>TEXT(SalesData[[#This Row],[Order Date]], "mmmm")</f>
        <v>December</v>
      </c>
      <c r="O3175" s="7">
        <f>IF(SalesData[Sales]=0,0,SalesData[Profit]/SalesData[Sales])</f>
        <v>0.2573234294007028</v>
      </c>
      <c r="P3175" s="8">
        <f t="shared" si="49"/>
        <v>5.2202965128419294E-5</v>
      </c>
      <c r="Q3175" t="str">
        <f>IF(SalesData[[#This Row],[Discount]]&gt;0, "Yes", "No")</f>
        <v>Yes</v>
      </c>
      <c r="R3175" t="str">
        <f>TEXT(SalesData[[#This Row],[Order Date]],"mmm-yyyy")</f>
        <v>Dec-2023</v>
      </c>
      <c r="S3175">
        <f>YEAR(SalesData[[#This Row],[Order Date]])*100 + MONTH(SalesData[[#This Row],[Order Date]])</f>
        <v>202312</v>
      </c>
    </row>
    <row r="3176" spans="1:19" x14ac:dyDescent="0.3">
      <c r="A3176" t="s">
        <v>17932</v>
      </c>
      <c r="B3176" s="3">
        <v>45279</v>
      </c>
      <c r="C3176" t="s">
        <v>17933</v>
      </c>
      <c r="D3176" t="s">
        <v>18</v>
      </c>
      <c r="E3176" t="s">
        <v>14</v>
      </c>
      <c r="F3176" t="s">
        <v>34</v>
      </c>
      <c r="G3176">
        <v>8</v>
      </c>
      <c r="H3176" s="5">
        <v>760.1</v>
      </c>
      <c r="I3176" s="5">
        <v>0.01</v>
      </c>
      <c r="J3176" s="5">
        <v>6019.9920000000002</v>
      </c>
      <c r="K3176" s="5">
        <v>700.86614400366489</v>
      </c>
      <c r="L3176">
        <f>YEAR(SalesData[Order Date])</f>
        <v>2023</v>
      </c>
      <c r="M3176">
        <f>MONTH(SalesData[Order Date])</f>
        <v>12</v>
      </c>
      <c r="N3176" t="str">
        <f>TEXT(SalesData[[#This Row],[Order Date]], "mmmm")</f>
        <v>December</v>
      </c>
      <c r="O3176" s="7">
        <f>IF(SalesData[Sales]=0,0,SalesData[Profit]/SalesData[Sales])</f>
        <v>0.11642310222400044</v>
      </c>
      <c r="P3176" s="8">
        <f t="shared" si="49"/>
        <v>1.6445204578344955E-6</v>
      </c>
      <c r="Q3176" t="str">
        <f>IF(SalesData[[#This Row],[Discount]]&gt;0, "Yes", "No")</f>
        <v>Yes</v>
      </c>
      <c r="R3176" t="str">
        <f>TEXT(SalesData[[#This Row],[Order Date]],"mmm-yyyy")</f>
        <v>Dec-2023</v>
      </c>
      <c r="S3176">
        <f>YEAR(SalesData[[#This Row],[Order Date]])*100 + MONTH(SalesData[[#This Row],[Order Date]])</f>
        <v>202312</v>
      </c>
    </row>
    <row r="3177" spans="1:19" x14ac:dyDescent="0.3">
      <c r="A3177" t="s">
        <v>18059</v>
      </c>
      <c r="B3177" s="3">
        <v>45270</v>
      </c>
      <c r="C3177" t="s">
        <v>18060</v>
      </c>
      <c r="D3177" t="s">
        <v>30</v>
      </c>
      <c r="E3177" t="s">
        <v>26</v>
      </c>
      <c r="F3177" t="s">
        <v>39</v>
      </c>
      <c r="G3177">
        <v>2</v>
      </c>
      <c r="H3177" s="5">
        <v>615.54</v>
      </c>
      <c r="I3177" s="5">
        <v>0.21</v>
      </c>
      <c r="J3177" s="5">
        <v>972.55319999999995</v>
      </c>
      <c r="K3177" s="5">
        <v>82.146644002390005</v>
      </c>
      <c r="L3177">
        <f>YEAR(SalesData[Order Date])</f>
        <v>2023</v>
      </c>
      <c r="M3177">
        <f>MONTH(SalesData[Order Date])</f>
        <v>12</v>
      </c>
      <c r="N3177" t="str">
        <f>TEXT(SalesData[[#This Row],[Order Date]], "mmmm")</f>
        <v>December</v>
      </c>
      <c r="O3177" s="7">
        <f>IF(SalesData[Sales]=0,0,SalesData[Profit]/SalesData[Sales])</f>
        <v>8.4464936213659067E-2</v>
      </c>
      <c r="P3177" s="8">
        <f t="shared" si="49"/>
        <v>1.7058192806316405E-4</v>
      </c>
      <c r="Q3177" t="str">
        <f>IF(SalesData[[#This Row],[Discount]]&gt;0, "Yes", "No")</f>
        <v>Yes</v>
      </c>
      <c r="R3177" t="str">
        <f>TEXT(SalesData[[#This Row],[Order Date]],"mmm-yyyy")</f>
        <v>Dec-2023</v>
      </c>
      <c r="S3177">
        <f>YEAR(SalesData[[#This Row],[Order Date]])*100 + MONTH(SalesData[[#This Row],[Order Date]])</f>
        <v>202312</v>
      </c>
    </row>
    <row r="3178" spans="1:19" x14ac:dyDescent="0.3">
      <c r="A3178" t="s">
        <v>18132</v>
      </c>
      <c r="B3178" s="3">
        <v>45282</v>
      </c>
      <c r="C3178" t="s">
        <v>18133</v>
      </c>
      <c r="D3178" t="s">
        <v>13</v>
      </c>
      <c r="E3178" t="s">
        <v>14</v>
      </c>
      <c r="F3178" t="s">
        <v>44</v>
      </c>
      <c r="G3178">
        <v>6</v>
      </c>
      <c r="H3178" s="5">
        <v>418.11</v>
      </c>
      <c r="I3178" s="5">
        <v>0.24</v>
      </c>
      <c r="J3178" s="5">
        <v>1906.5816</v>
      </c>
      <c r="K3178" s="5">
        <v>162.29923175501381</v>
      </c>
      <c r="L3178">
        <f>YEAR(SalesData[Order Date])</f>
        <v>2023</v>
      </c>
      <c r="M3178">
        <f>MONTH(SalesData[Order Date])</f>
        <v>12</v>
      </c>
      <c r="N3178" t="str">
        <f>TEXT(SalesData[[#This Row],[Order Date]], "mmmm")</f>
        <v>December</v>
      </c>
      <c r="O3178" s="7">
        <f>IF(SalesData[Sales]=0,0,SalesData[Profit]/SalesData[Sales])</f>
        <v>8.5125772615771492E-2</v>
      </c>
      <c r="P3178" s="8">
        <f t="shared" si="49"/>
        <v>9.5668603955896775E-5</v>
      </c>
      <c r="Q3178" t="str">
        <f>IF(SalesData[[#This Row],[Discount]]&gt;0, "Yes", "No")</f>
        <v>Yes</v>
      </c>
      <c r="R3178" t="str">
        <f>TEXT(SalesData[[#This Row],[Order Date]],"mmm-yyyy")</f>
        <v>Dec-2023</v>
      </c>
      <c r="S3178">
        <f>YEAR(SalesData[[#This Row],[Order Date]])*100 + MONTH(SalesData[[#This Row],[Order Date]])</f>
        <v>202312</v>
      </c>
    </row>
    <row r="3179" spans="1:19" x14ac:dyDescent="0.3">
      <c r="A3179" t="s">
        <v>18153</v>
      </c>
      <c r="B3179" s="3">
        <v>45264</v>
      </c>
      <c r="C3179" t="s">
        <v>18154</v>
      </c>
      <c r="D3179" t="s">
        <v>13</v>
      </c>
      <c r="E3179" t="s">
        <v>26</v>
      </c>
      <c r="F3179" t="s">
        <v>62</v>
      </c>
      <c r="G3179">
        <v>4</v>
      </c>
      <c r="H3179" s="5">
        <v>550.85</v>
      </c>
      <c r="I3179" s="5">
        <v>0.11</v>
      </c>
      <c r="J3179" s="5">
        <v>1961.0260000000001</v>
      </c>
      <c r="K3179" s="5">
        <v>535.09241353645973</v>
      </c>
      <c r="L3179">
        <f>YEAR(SalesData[Order Date])</f>
        <v>2023</v>
      </c>
      <c r="M3179">
        <f>MONTH(SalesData[Order Date])</f>
        <v>12</v>
      </c>
      <c r="N3179" t="str">
        <f>TEXT(SalesData[[#This Row],[Order Date]], "mmmm")</f>
        <v>December</v>
      </c>
      <c r="O3179" s="7">
        <f>IF(SalesData[Sales]=0,0,SalesData[Profit]/SalesData[Sales])</f>
        <v>0.27286349774886193</v>
      </c>
      <c r="P3179" s="8">
        <f t="shared" si="49"/>
        <v>4.9922846509939186E-5</v>
      </c>
      <c r="Q3179" t="str">
        <f>IF(SalesData[[#This Row],[Discount]]&gt;0, "Yes", "No")</f>
        <v>Yes</v>
      </c>
      <c r="R3179" t="str">
        <f>TEXT(SalesData[[#This Row],[Order Date]],"mmm-yyyy")</f>
        <v>Dec-2023</v>
      </c>
      <c r="S3179">
        <f>YEAR(SalesData[[#This Row],[Order Date]])*100 + MONTH(SalesData[[#This Row],[Order Date]])</f>
        <v>202312</v>
      </c>
    </row>
    <row r="3180" spans="1:19" x14ac:dyDescent="0.3">
      <c r="A3180" t="s">
        <v>18157</v>
      </c>
      <c r="B3180" s="3">
        <v>45283</v>
      </c>
      <c r="C3180" t="s">
        <v>18158</v>
      </c>
      <c r="D3180" t="s">
        <v>30</v>
      </c>
      <c r="E3180" t="s">
        <v>19</v>
      </c>
      <c r="F3180" t="s">
        <v>91</v>
      </c>
      <c r="G3180">
        <v>8</v>
      </c>
      <c r="H3180" s="5">
        <v>63.44</v>
      </c>
      <c r="I3180" s="5">
        <v>0.22</v>
      </c>
      <c r="J3180" s="5">
        <v>395.86559999999997</v>
      </c>
      <c r="K3180" s="5">
        <v>32.592607118275268</v>
      </c>
      <c r="L3180">
        <f>YEAR(SalesData[Order Date])</f>
        <v>2023</v>
      </c>
      <c r="M3180">
        <f>MONTH(SalesData[Order Date])</f>
        <v>12</v>
      </c>
      <c r="N3180" t="str">
        <f>TEXT(SalesData[[#This Row],[Order Date]], "mmmm")</f>
        <v>December</v>
      </c>
      <c r="O3180" s="7">
        <f>IF(SalesData[Sales]=0,0,SalesData[Profit]/SalesData[Sales])</f>
        <v>8.2332506583737683E-2</v>
      </c>
      <c r="P3180" s="8">
        <f t="shared" si="49"/>
        <v>4.3348045397225728E-4</v>
      </c>
      <c r="Q3180" t="str">
        <f>IF(SalesData[[#This Row],[Discount]]&gt;0, "Yes", "No")</f>
        <v>Yes</v>
      </c>
      <c r="R3180" t="str">
        <f>TEXT(SalesData[[#This Row],[Order Date]],"mmm-yyyy")</f>
        <v>Dec-2023</v>
      </c>
      <c r="S3180">
        <f>YEAR(SalesData[[#This Row],[Order Date]])*100 + MONTH(SalesData[[#This Row],[Order Date]])</f>
        <v>202312</v>
      </c>
    </row>
    <row r="3181" spans="1:19" x14ac:dyDescent="0.3">
      <c r="A3181" t="s">
        <v>18184</v>
      </c>
      <c r="B3181" s="3">
        <v>45286</v>
      </c>
      <c r="C3181" t="s">
        <v>18185</v>
      </c>
      <c r="D3181" t="s">
        <v>23</v>
      </c>
      <c r="E3181" t="s">
        <v>14</v>
      </c>
      <c r="F3181" t="s">
        <v>31</v>
      </c>
      <c r="G3181">
        <v>6</v>
      </c>
      <c r="H3181" s="5">
        <v>650.45000000000005</v>
      </c>
      <c r="I3181" s="5">
        <v>0.04</v>
      </c>
      <c r="J3181" s="5">
        <v>3746.5920000000001</v>
      </c>
      <c r="K3181" s="5">
        <v>780.8278546371937</v>
      </c>
      <c r="L3181">
        <f>YEAR(SalesData[Order Date])</f>
        <v>2023</v>
      </c>
      <c r="M3181">
        <f>MONTH(SalesData[Order Date])</f>
        <v>12</v>
      </c>
      <c r="N3181" t="str">
        <f>TEXT(SalesData[[#This Row],[Order Date]], "mmmm")</f>
        <v>December</v>
      </c>
      <c r="O3181" s="7">
        <f>IF(SalesData[Sales]=0,0,SalesData[Profit]/SalesData[Sales])</f>
        <v>0.20841016439398624</v>
      </c>
      <c r="P3181" s="8">
        <f t="shared" si="49"/>
        <v>1.0249314577087657E-5</v>
      </c>
      <c r="Q3181" t="str">
        <f>IF(SalesData[[#This Row],[Discount]]&gt;0, "Yes", "No")</f>
        <v>Yes</v>
      </c>
      <c r="R3181" t="str">
        <f>TEXT(SalesData[[#This Row],[Order Date]],"mmm-yyyy")</f>
        <v>Dec-2023</v>
      </c>
      <c r="S3181">
        <f>YEAR(SalesData[[#This Row],[Order Date]])*100 + MONTH(SalesData[[#This Row],[Order Date]])</f>
        <v>202312</v>
      </c>
    </row>
    <row r="3182" spans="1:19" x14ac:dyDescent="0.3">
      <c r="A3182" t="s">
        <v>18310</v>
      </c>
      <c r="B3182" s="3">
        <v>45285</v>
      </c>
      <c r="C3182" t="s">
        <v>18311</v>
      </c>
      <c r="D3182" t="s">
        <v>18</v>
      </c>
      <c r="E3182" t="s">
        <v>26</v>
      </c>
      <c r="F3182" t="s">
        <v>39</v>
      </c>
      <c r="G3182">
        <v>1</v>
      </c>
      <c r="H3182" s="5">
        <v>345.52</v>
      </c>
      <c r="I3182" s="5">
        <v>0.06</v>
      </c>
      <c r="J3182" s="5">
        <v>324.78879999999998</v>
      </c>
      <c r="K3182" s="5">
        <v>63.07360590446438</v>
      </c>
      <c r="L3182">
        <f>YEAR(SalesData[Order Date])</f>
        <v>2023</v>
      </c>
      <c r="M3182">
        <f>MONTH(SalesData[Order Date])</f>
        <v>12</v>
      </c>
      <c r="N3182" t="str">
        <f>TEXT(SalesData[[#This Row],[Order Date]], "mmmm")</f>
        <v>December</v>
      </c>
      <c r="O3182" s="7">
        <f>IF(SalesData[Sales]=0,0,SalesData[Profit]/SalesData[Sales])</f>
        <v>0.19419883291685053</v>
      </c>
      <c r="P3182" s="8">
        <f t="shared" si="49"/>
        <v>1.7365130817318823E-4</v>
      </c>
      <c r="Q3182" t="str">
        <f>IF(SalesData[[#This Row],[Discount]]&gt;0, "Yes", "No")</f>
        <v>Yes</v>
      </c>
      <c r="R3182" t="str">
        <f>TEXT(SalesData[[#This Row],[Order Date]],"mmm-yyyy")</f>
        <v>Dec-2023</v>
      </c>
      <c r="S3182">
        <f>YEAR(SalesData[[#This Row],[Order Date]])*100 + MONTH(SalesData[[#This Row],[Order Date]])</f>
        <v>202312</v>
      </c>
    </row>
    <row r="3183" spans="1:19" x14ac:dyDescent="0.3">
      <c r="A3183" t="s">
        <v>18312</v>
      </c>
      <c r="B3183" s="3">
        <v>45290</v>
      </c>
      <c r="C3183" t="s">
        <v>18313</v>
      </c>
      <c r="D3183" t="s">
        <v>23</v>
      </c>
      <c r="E3183" t="s">
        <v>14</v>
      </c>
      <c r="F3183" t="s">
        <v>62</v>
      </c>
      <c r="G3183">
        <v>1</v>
      </c>
      <c r="H3183" s="5">
        <v>718.25</v>
      </c>
      <c r="I3183" s="5">
        <v>0.27</v>
      </c>
      <c r="J3183" s="5">
        <v>524.32249999999999</v>
      </c>
      <c r="K3183" s="5">
        <v>137.57649173972459</v>
      </c>
      <c r="L3183">
        <f>YEAR(SalesData[Order Date])</f>
        <v>2023</v>
      </c>
      <c r="M3183">
        <f>MONTH(SalesData[Order Date])</f>
        <v>12</v>
      </c>
      <c r="N3183" t="str">
        <f>TEXT(SalesData[[#This Row],[Order Date]], "mmmm")</f>
        <v>December</v>
      </c>
      <c r="O3183" s="7">
        <f>IF(SalesData[Sales]=0,0,SalesData[Profit]/SalesData[Sales])</f>
        <v>0.26238906730061096</v>
      </c>
      <c r="P3183" s="8">
        <f t="shared" si="49"/>
        <v>3.7591367908109991E-4</v>
      </c>
      <c r="Q3183" t="str">
        <f>IF(SalesData[[#This Row],[Discount]]&gt;0, "Yes", "No")</f>
        <v>Yes</v>
      </c>
      <c r="R3183" t="str">
        <f>TEXT(SalesData[[#This Row],[Order Date]],"mmm-yyyy")</f>
        <v>Dec-2023</v>
      </c>
      <c r="S3183">
        <f>YEAR(SalesData[[#This Row],[Order Date]])*100 + MONTH(SalesData[[#This Row],[Order Date]])</f>
        <v>202312</v>
      </c>
    </row>
    <row r="3184" spans="1:19" x14ac:dyDescent="0.3">
      <c r="A3184" t="s">
        <v>18329</v>
      </c>
      <c r="B3184" s="3">
        <v>45268</v>
      </c>
      <c r="C3184" t="s">
        <v>18330</v>
      </c>
      <c r="D3184" t="s">
        <v>13</v>
      </c>
      <c r="E3184" t="s">
        <v>14</v>
      </c>
      <c r="F3184" t="s">
        <v>27</v>
      </c>
      <c r="G3184">
        <v>7</v>
      </c>
      <c r="H3184" s="5">
        <v>442</v>
      </c>
      <c r="I3184" s="5">
        <v>0.1</v>
      </c>
      <c r="J3184" s="5">
        <v>2784.6</v>
      </c>
      <c r="K3184" s="5">
        <v>507.45325218477689</v>
      </c>
      <c r="L3184">
        <f>YEAR(SalesData[Order Date])</f>
        <v>2023</v>
      </c>
      <c r="M3184">
        <f>MONTH(SalesData[Order Date])</f>
        <v>12</v>
      </c>
      <c r="N3184" t="str">
        <f>TEXT(SalesData[[#This Row],[Order Date]], "mmmm")</f>
        <v>December</v>
      </c>
      <c r="O3184" s="7">
        <f>IF(SalesData[Sales]=0,0,SalesData[Profit]/SalesData[Sales])</f>
        <v>0.18223560015254503</v>
      </c>
      <c r="P3184" s="8">
        <f t="shared" si="49"/>
        <v>3.2320620555914674E-5</v>
      </c>
      <c r="Q3184" t="str">
        <f>IF(SalesData[[#This Row],[Discount]]&gt;0, "Yes", "No")</f>
        <v>Yes</v>
      </c>
      <c r="R3184" t="str">
        <f>TEXT(SalesData[[#This Row],[Order Date]],"mmm-yyyy")</f>
        <v>Dec-2023</v>
      </c>
      <c r="S3184">
        <f>YEAR(SalesData[[#This Row],[Order Date]])*100 + MONTH(SalesData[[#This Row],[Order Date]])</f>
        <v>202312</v>
      </c>
    </row>
    <row r="3185" spans="1:19" x14ac:dyDescent="0.3">
      <c r="A3185" t="s">
        <v>18339</v>
      </c>
      <c r="B3185" s="3">
        <v>45284</v>
      </c>
      <c r="C3185" t="s">
        <v>18340</v>
      </c>
      <c r="D3185" t="s">
        <v>13</v>
      </c>
      <c r="E3185" t="s">
        <v>19</v>
      </c>
      <c r="F3185" t="s">
        <v>31</v>
      </c>
      <c r="G3185">
        <v>8</v>
      </c>
      <c r="H3185" s="5">
        <v>61.01</v>
      </c>
      <c r="I3185" s="5">
        <v>0.28000000000000003</v>
      </c>
      <c r="J3185" s="5">
        <v>351.41759999999999</v>
      </c>
      <c r="K3185" s="5">
        <v>42.391042110481223</v>
      </c>
      <c r="L3185">
        <f>YEAR(SalesData[Order Date])</f>
        <v>2023</v>
      </c>
      <c r="M3185">
        <f>MONTH(SalesData[Order Date])</f>
        <v>12</v>
      </c>
      <c r="N3185" t="str">
        <f>TEXT(SalesData[[#This Row],[Order Date]], "mmmm")</f>
        <v>December</v>
      </c>
      <c r="O3185" s="7">
        <f>IF(SalesData[Sales]=0,0,SalesData[Profit]/SalesData[Sales])</f>
        <v>0.1206286825431658</v>
      </c>
      <c r="P3185" s="8">
        <f t="shared" si="49"/>
        <v>5.7367644648418303E-4</v>
      </c>
      <c r="Q3185" t="str">
        <f>IF(SalesData[[#This Row],[Discount]]&gt;0, "Yes", "No")</f>
        <v>Yes</v>
      </c>
      <c r="R3185" t="str">
        <f>TEXT(SalesData[[#This Row],[Order Date]],"mmm-yyyy")</f>
        <v>Dec-2023</v>
      </c>
      <c r="S3185">
        <f>YEAR(SalesData[[#This Row],[Order Date]])*100 + MONTH(SalesData[[#This Row],[Order Date]])</f>
        <v>202312</v>
      </c>
    </row>
    <row r="3186" spans="1:19" x14ac:dyDescent="0.3">
      <c r="A3186" t="s">
        <v>18458</v>
      </c>
      <c r="B3186" s="3">
        <v>45273</v>
      </c>
      <c r="C3186" t="s">
        <v>18459</v>
      </c>
      <c r="D3186" t="s">
        <v>18</v>
      </c>
      <c r="E3186" t="s">
        <v>14</v>
      </c>
      <c r="F3186" t="s">
        <v>62</v>
      </c>
      <c r="G3186">
        <v>4</v>
      </c>
      <c r="H3186" s="5">
        <v>791.79</v>
      </c>
      <c r="I3186" s="5">
        <v>0.23</v>
      </c>
      <c r="J3186" s="5">
        <v>2438.7132000000001</v>
      </c>
      <c r="K3186" s="5">
        <v>553.89540899865051</v>
      </c>
      <c r="L3186">
        <f>YEAR(SalesData[Order Date])</f>
        <v>2023</v>
      </c>
      <c r="M3186">
        <f>MONTH(SalesData[Order Date])</f>
        <v>12</v>
      </c>
      <c r="N3186" t="str">
        <f>TEXT(SalesData[[#This Row],[Order Date]], "mmmm")</f>
        <v>December</v>
      </c>
      <c r="O3186" s="7">
        <f>IF(SalesData[Sales]=0,0,SalesData[Profit]/SalesData[Sales])</f>
        <v>0.22712609625381552</v>
      </c>
      <c r="P3186" s="8">
        <f t="shared" si="49"/>
        <v>7.2620265474431357E-5</v>
      </c>
      <c r="Q3186" t="str">
        <f>IF(SalesData[[#This Row],[Discount]]&gt;0, "Yes", "No")</f>
        <v>Yes</v>
      </c>
      <c r="R3186" t="str">
        <f>TEXT(SalesData[[#This Row],[Order Date]],"mmm-yyyy")</f>
        <v>Dec-2023</v>
      </c>
      <c r="S3186">
        <f>YEAR(SalesData[[#This Row],[Order Date]])*100 + MONTH(SalesData[[#This Row],[Order Date]])</f>
        <v>202312</v>
      </c>
    </row>
    <row r="3187" spans="1:19" x14ac:dyDescent="0.3">
      <c r="A3187" t="s">
        <v>18470</v>
      </c>
      <c r="B3187" s="3">
        <v>45287</v>
      </c>
      <c r="C3187" t="s">
        <v>18471</v>
      </c>
      <c r="D3187" t="s">
        <v>30</v>
      </c>
      <c r="E3187" t="s">
        <v>19</v>
      </c>
      <c r="F3187" t="s">
        <v>34</v>
      </c>
      <c r="G3187">
        <v>6</v>
      </c>
      <c r="H3187" s="5">
        <v>300.39</v>
      </c>
      <c r="I3187" s="5">
        <v>0.2</v>
      </c>
      <c r="J3187" s="5">
        <v>1441.8720000000001</v>
      </c>
      <c r="K3187" s="5">
        <v>350.10141033603787</v>
      </c>
      <c r="L3187">
        <f>YEAR(SalesData[Order Date])</f>
        <v>2023</v>
      </c>
      <c r="M3187">
        <f>MONTH(SalesData[Order Date])</f>
        <v>12</v>
      </c>
      <c r="N3187" t="str">
        <f>TEXT(SalesData[[#This Row],[Order Date]], "mmmm")</f>
        <v>December</v>
      </c>
      <c r="O3187" s="7">
        <f>IF(SalesData[Sales]=0,0,SalesData[Profit]/SalesData[Sales])</f>
        <v>0.24281032597625715</v>
      </c>
      <c r="P3187" s="8">
        <f t="shared" si="49"/>
        <v>1.1096685420065027E-4</v>
      </c>
      <c r="Q3187" t="str">
        <f>IF(SalesData[[#This Row],[Discount]]&gt;0, "Yes", "No")</f>
        <v>Yes</v>
      </c>
      <c r="R3187" t="str">
        <f>TEXT(SalesData[[#This Row],[Order Date]],"mmm-yyyy")</f>
        <v>Dec-2023</v>
      </c>
      <c r="S3187">
        <f>YEAR(SalesData[[#This Row],[Order Date]])*100 + MONTH(SalesData[[#This Row],[Order Date]])</f>
        <v>202312</v>
      </c>
    </row>
    <row r="3188" spans="1:19" x14ac:dyDescent="0.3">
      <c r="A3188" t="s">
        <v>18472</v>
      </c>
      <c r="B3188" s="3">
        <v>45276</v>
      </c>
      <c r="C3188" t="s">
        <v>18473</v>
      </c>
      <c r="D3188" t="s">
        <v>23</v>
      </c>
      <c r="E3188" t="s">
        <v>14</v>
      </c>
      <c r="F3188" t="s">
        <v>34</v>
      </c>
      <c r="G3188">
        <v>7</v>
      </c>
      <c r="H3188" s="5">
        <v>529.98</v>
      </c>
      <c r="I3188" s="5">
        <v>0.09</v>
      </c>
      <c r="J3188" s="5">
        <v>3375.9726000000001</v>
      </c>
      <c r="K3188" s="5">
        <v>780.7153396796773</v>
      </c>
      <c r="L3188">
        <f>YEAR(SalesData[Order Date])</f>
        <v>2023</v>
      </c>
      <c r="M3188">
        <f>MONTH(SalesData[Order Date])</f>
        <v>12</v>
      </c>
      <c r="N3188" t="str">
        <f>TEXT(SalesData[[#This Row],[Order Date]], "mmmm")</f>
        <v>December</v>
      </c>
      <c r="O3188" s="7">
        <f>IF(SalesData[Sales]=0,0,SalesData[Profit]/SalesData[Sales])</f>
        <v>0.23125642064739427</v>
      </c>
      <c r="P3188" s="8">
        <f t="shared" si="49"/>
        <v>2.4259675567272079E-5</v>
      </c>
      <c r="Q3188" t="str">
        <f>IF(SalesData[[#This Row],[Discount]]&gt;0, "Yes", "No")</f>
        <v>Yes</v>
      </c>
      <c r="R3188" t="str">
        <f>TEXT(SalesData[[#This Row],[Order Date]],"mmm-yyyy")</f>
        <v>Dec-2023</v>
      </c>
      <c r="S3188">
        <f>YEAR(SalesData[[#This Row],[Order Date]])*100 + MONTH(SalesData[[#This Row],[Order Date]])</f>
        <v>202312</v>
      </c>
    </row>
    <row r="3189" spans="1:19" x14ac:dyDescent="0.3">
      <c r="A3189" t="s">
        <v>18483</v>
      </c>
      <c r="B3189" s="3">
        <v>45283</v>
      </c>
      <c r="C3189" t="s">
        <v>18484</v>
      </c>
      <c r="D3189" t="s">
        <v>13</v>
      </c>
      <c r="E3189" t="s">
        <v>19</v>
      </c>
      <c r="F3189" t="s">
        <v>15</v>
      </c>
      <c r="G3189">
        <v>5</v>
      </c>
      <c r="H3189" s="5">
        <v>158.54</v>
      </c>
      <c r="I3189" s="5">
        <v>0.11</v>
      </c>
      <c r="J3189" s="5">
        <v>705.50299999999993</v>
      </c>
      <c r="K3189" s="5">
        <v>132.84494673376079</v>
      </c>
      <c r="L3189">
        <f>YEAR(SalesData[Order Date])</f>
        <v>2023</v>
      </c>
      <c r="M3189">
        <f>MONTH(SalesData[Order Date])</f>
        <v>12</v>
      </c>
      <c r="N3189" t="str">
        <f>TEXT(SalesData[[#This Row],[Order Date]], "mmmm")</f>
        <v>December</v>
      </c>
      <c r="O3189" s="7">
        <f>IF(SalesData[Sales]=0,0,SalesData[Profit]/SalesData[Sales])</f>
        <v>0.18829820246513596</v>
      </c>
      <c r="P3189" s="8">
        <f t="shared" si="49"/>
        <v>1.3876624195786555E-4</v>
      </c>
      <c r="Q3189" t="str">
        <f>IF(SalesData[[#This Row],[Discount]]&gt;0, "Yes", "No")</f>
        <v>Yes</v>
      </c>
      <c r="R3189" t="str">
        <f>TEXT(SalesData[[#This Row],[Order Date]],"mmm-yyyy")</f>
        <v>Dec-2023</v>
      </c>
      <c r="S3189">
        <f>YEAR(SalesData[[#This Row],[Order Date]])*100 + MONTH(SalesData[[#This Row],[Order Date]])</f>
        <v>202312</v>
      </c>
    </row>
    <row r="3190" spans="1:19" x14ac:dyDescent="0.3">
      <c r="A3190" t="s">
        <v>18516</v>
      </c>
      <c r="B3190" s="3">
        <v>45277</v>
      </c>
      <c r="C3190" t="s">
        <v>18517</v>
      </c>
      <c r="D3190" t="s">
        <v>23</v>
      </c>
      <c r="E3190" t="s">
        <v>26</v>
      </c>
      <c r="F3190" t="s">
        <v>91</v>
      </c>
      <c r="G3190">
        <v>2</v>
      </c>
      <c r="H3190" s="5">
        <v>511.72</v>
      </c>
      <c r="I3190" s="5">
        <v>0.15</v>
      </c>
      <c r="J3190" s="5">
        <v>869.92399999999998</v>
      </c>
      <c r="K3190" s="5">
        <v>144.2824177895032</v>
      </c>
      <c r="L3190">
        <f>YEAR(SalesData[Order Date])</f>
        <v>2023</v>
      </c>
      <c r="M3190">
        <f>MONTH(SalesData[Order Date])</f>
        <v>12</v>
      </c>
      <c r="N3190" t="str">
        <f>TEXT(SalesData[[#This Row],[Order Date]], "mmmm")</f>
        <v>December</v>
      </c>
      <c r="O3190" s="7">
        <f>IF(SalesData[Sales]=0,0,SalesData[Profit]/SalesData[Sales])</f>
        <v>0.16585634812869079</v>
      </c>
      <c r="P3190" s="8">
        <f t="shared" si="49"/>
        <v>1.4656452747596339E-4</v>
      </c>
      <c r="Q3190" t="str">
        <f>IF(SalesData[[#This Row],[Discount]]&gt;0, "Yes", "No")</f>
        <v>Yes</v>
      </c>
      <c r="R3190" t="str">
        <f>TEXT(SalesData[[#This Row],[Order Date]],"mmm-yyyy")</f>
        <v>Dec-2023</v>
      </c>
      <c r="S3190">
        <f>YEAR(SalesData[[#This Row],[Order Date]])*100 + MONTH(SalesData[[#This Row],[Order Date]])</f>
        <v>202312</v>
      </c>
    </row>
    <row r="3191" spans="1:19" x14ac:dyDescent="0.3">
      <c r="A3191" t="s">
        <v>18567</v>
      </c>
      <c r="B3191" s="3">
        <v>45276</v>
      </c>
      <c r="C3191" t="s">
        <v>18568</v>
      </c>
      <c r="D3191" t="s">
        <v>30</v>
      </c>
      <c r="E3191" t="s">
        <v>26</v>
      </c>
      <c r="F3191" t="s">
        <v>34</v>
      </c>
      <c r="G3191">
        <v>7</v>
      </c>
      <c r="H3191" s="5">
        <v>347.34</v>
      </c>
      <c r="I3191" s="5">
        <v>0.05</v>
      </c>
      <c r="J3191" s="5">
        <v>2309.8110000000001</v>
      </c>
      <c r="K3191" s="5">
        <v>355.56789943257832</v>
      </c>
      <c r="L3191">
        <f>YEAR(SalesData[Order Date])</f>
        <v>2023</v>
      </c>
      <c r="M3191">
        <f>MONTH(SalesData[Order Date])</f>
        <v>12</v>
      </c>
      <c r="N3191" t="str">
        <f>TEXT(SalesData[[#This Row],[Order Date]], "mmmm")</f>
        <v>December</v>
      </c>
      <c r="O3191" s="7">
        <f>IF(SalesData[Sales]=0,0,SalesData[Profit]/SalesData[Sales])</f>
        <v>0.15393809252470367</v>
      </c>
      <c r="P3191" s="8">
        <f t="shared" si="49"/>
        <v>2.0564453108934025E-5</v>
      </c>
      <c r="Q3191" t="str">
        <f>IF(SalesData[[#This Row],[Discount]]&gt;0, "Yes", "No")</f>
        <v>Yes</v>
      </c>
      <c r="R3191" t="str">
        <f>TEXT(SalesData[[#This Row],[Order Date]],"mmm-yyyy")</f>
        <v>Dec-2023</v>
      </c>
      <c r="S3191">
        <f>YEAR(SalesData[[#This Row],[Order Date]])*100 + MONTH(SalesData[[#This Row],[Order Date]])</f>
        <v>202312</v>
      </c>
    </row>
    <row r="3192" spans="1:19" x14ac:dyDescent="0.3">
      <c r="A3192" t="s">
        <v>18718</v>
      </c>
      <c r="B3192" s="3">
        <v>45289</v>
      </c>
      <c r="C3192" t="s">
        <v>18719</v>
      </c>
      <c r="D3192" t="s">
        <v>23</v>
      </c>
      <c r="E3192" t="s">
        <v>26</v>
      </c>
      <c r="F3192" t="s">
        <v>34</v>
      </c>
      <c r="G3192">
        <v>8</v>
      </c>
      <c r="H3192" s="5">
        <v>444.44</v>
      </c>
      <c r="I3192" s="5">
        <v>0.08</v>
      </c>
      <c r="J3192" s="5">
        <v>3271.0783999999999</v>
      </c>
      <c r="K3192" s="5">
        <v>570.6406449516345</v>
      </c>
      <c r="L3192">
        <f>YEAR(SalesData[Order Date])</f>
        <v>2023</v>
      </c>
      <c r="M3192">
        <f>MONTH(SalesData[Order Date])</f>
        <v>12</v>
      </c>
      <c r="N3192" t="str">
        <f>TEXT(SalesData[[#This Row],[Order Date]], "mmmm")</f>
        <v>December</v>
      </c>
      <c r="O3192" s="7">
        <f>IF(SalesData[Sales]=0,0,SalesData[Profit]/SalesData[Sales])</f>
        <v>0.17445031123425062</v>
      </c>
      <c r="P3192" s="8">
        <f t="shared" si="49"/>
        <v>2.2500225002250025E-5</v>
      </c>
      <c r="Q3192" t="str">
        <f>IF(SalesData[[#This Row],[Discount]]&gt;0, "Yes", "No")</f>
        <v>Yes</v>
      </c>
      <c r="R3192" t="str">
        <f>TEXT(SalesData[[#This Row],[Order Date]],"mmm-yyyy")</f>
        <v>Dec-2023</v>
      </c>
      <c r="S3192">
        <f>YEAR(SalesData[[#This Row],[Order Date]])*100 + MONTH(SalesData[[#This Row],[Order Date]])</f>
        <v>202312</v>
      </c>
    </row>
    <row r="3193" spans="1:19" x14ac:dyDescent="0.3">
      <c r="A3193" t="s">
        <v>18750</v>
      </c>
      <c r="B3193" s="3">
        <v>45268</v>
      </c>
      <c r="C3193" t="s">
        <v>18751</v>
      </c>
      <c r="D3193" t="s">
        <v>18</v>
      </c>
      <c r="E3193" t="s">
        <v>14</v>
      </c>
      <c r="F3193" t="s">
        <v>53</v>
      </c>
      <c r="G3193">
        <v>3</v>
      </c>
      <c r="H3193" s="5">
        <v>290.08</v>
      </c>
      <c r="I3193" s="5">
        <v>0.05</v>
      </c>
      <c r="J3193" s="5">
        <v>826.72799999999995</v>
      </c>
      <c r="K3193" s="5">
        <v>221.25686083884321</v>
      </c>
      <c r="L3193">
        <f>YEAR(SalesData[Order Date])</f>
        <v>2023</v>
      </c>
      <c r="M3193">
        <f>MONTH(SalesData[Order Date])</f>
        <v>12</v>
      </c>
      <c r="N3193" t="str">
        <f>TEXT(SalesData[[#This Row],[Order Date]], "mmmm")</f>
        <v>December</v>
      </c>
      <c r="O3193" s="7">
        <f>IF(SalesData[Sales]=0,0,SalesData[Profit]/SalesData[Sales])</f>
        <v>0.26762957204648108</v>
      </c>
      <c r="P3193" s="8">
        <f t="shared" si="49"/>
        <v>5.7455414598271741E-5</v>
      </c>
      <c r="Q3193" t="str">
        <f>IF(SalesData[[#This Row],[Discount]]&gt;0, "Yes", "No")</f>
        <v>Yes</v>
      </c>
      <c r="R3193" t="str">
        <f>TEXT(SalesData[[#This Row],[Order Date]],"mmm-yyyy")</f>
        <v>Dec-2023</v>
      </c>
      <c r="S3193">
        <f>YEAR(SalesData[[#This Row],[Order Date]])*100 + MONTH(SalesData[[#This Row],[Order Date]])</f>
        <v>202312</v>
      </c>
    </row>
    <row r="3194" spans="1:19" x14ac:dyDescent="0.3">
      <c r="A3194" t="s">
        <v>18780</v>
      </c>
      <c r="B3194" s="3">
        <v>45276</v>
      </c>
      <c r="C3194" t="s">
        <v>18781</v>
      </c>
      <c r="D3194" t="s">
        <v>13</v>
      </c>
      <c r="E3194" t="s">
        <v>14</v>
      </c>
      <c r="F3194" t="s">
        <v>62</v>
      </c>
      <c r="G3194">
        <v>7</v>
      </c>
      <c r="H3194" s="5">
        <v>249.98</v>
      </c>
      <c r="I3194" s="5">
        <v>0.28000000000000003</v>
      </c>
      <c r="J3194" s="5">
        <v>1259.8992000000001</v>
      </c>
      <c r="K3194" s="5">
        <v>345.11293042195592</v>
      </c>
      <c r="L3194">
        <f>YEAR(SalesData[Order Date])</f>
        <v>2023</v>
      </c>
      <c r="M3194">
        <f>MONTH(SalesData[Order Date])</f>
        <v>12</v>
      </c>
      <c r="N3194" t="str">
        <f>TEXT(SalesData[[#This Row],[Order Date]], "mmmm")</f>
        <v>December</v>
      </c>
      <c r="O3194" s="7">
        <f>IF(SalesData[Sales]=0,0,SalesData[Profit]/SalesData[Sales])</f>
        <v>0.27392106481372153</v>
      </c>
      <c r="P3194" s="8">
        <f t="shared" si="49"/>
        <v>1.6001280102408196E-4</v>
      </c>
      <c r="Q3194" t="str">
        <f>IF(SalesData[[#This Row],[Discount]]&gt;0, "Yes", "No")</f>
        <v>Yes</v>
      </c>
      <c r="R3194" t="str">
        <f>TEXT(SalesData[[#This Row],[Order Date]],"mmm-yyyy")</f>
        <v>Dec-2023</v>
      </c>
      <c r="S3194">
        <f>YEAR(SalesData[[#This Row],[Order Date]])*100 + MONTH(SalesData[[#This Row],[Order Date]])</f>
        <v>202312</v>
      </c>
    </row>
    <row r="3195" spans="1:19" x14ac:dyDescent="0.3">
      <c r="A3195" t="s">
        <v>18782</v>
      </c>
      <c r="B3195" s="3">
        <v>45273</v>
      </c>
      <c r="C3195" t="s">
        <v>18783</v>
      </c>
      <c r="D3195" t="s">
        <v>23</v>
      </c>
      <c r="E3195" t="s">
        <v>19</v>
      </c>
      <c r="F3195" t="s">
        <v>20</v>
      </c>
      <c r="G3195">
        <v>2</v>
      </c>
      <c r="H3195" s="5">
        <v>933.2</v>
      </c>
      <c r="I3195" s="5">
        <v>0.26</v>
      </c>
      <c r="J3195" s="5">
        <v>1381.136</v>
      </c>
      <c r="K3195" s="5">
        <v>412.49621468887119</v>
      </c>
      <c r="L3195">
        <f>YEAR(SalesData[Order Date])</f>
        <v>2023</v>
      </c>
      <c r="M3195">
        <f>MONTH(SalesData[Order Date])</f>
        <v>12</v>
      </c>
      <c r="N3195" t="str">
        <f>TEXT(SalesData[[#This Row],[Order Date]], "mmmm")</f>
        <v>December</v>
      </c>
      <c r="O3195" s="7">
        <f>IF(SalesData[Sales]=0,0,SalesData[Profit]/SalesData[Sales])</f>
        <v>0.29866444339215775</v>
      </c>
      <c r="P3195" s="8">
        <f t="shared" si="49"/>
        <v>1.3930561508786968E-4</v>
      </c>
      <c r="Q3195" t="str">
        <f>IF(SalesData[[#This Row],[Discount]]&gt;0, "Yes", "No")</f>
        <v>Yes</v>
      </c>
      <c r="R3195" t="str">
        <f>TEXT(SalesData[[#This Row],[Order Date]],"mmm-yyyy")</f>
        <v>Dec-2023</v>
      </c>
      <c r="S3195">
        <f>YEAR(SalesData[[#This Row],[Order Date]])*100 + MONTH(SalesData[[#This Row],[Order Date]])</f>
        <v>202312</v>
      </c>
    </row>
    <row r="3196" spans="1:19" x14ac:dyDescent="0.3">
      <c r="A3196" t="s">
        <v>18790</v>
      </c>
      <c r="B3196" s="3">
        <v>45289</v>
      </c>
      <c r="C3196" t="s">
        <v>18791</v>
      </c>
      <c r="D3196" t="s">
        <v>18</v>
      </c>
      <c r="E3196" t="s">
        <v>26</v>
      </c>
      <c r="F3196" t="s">
        <v>39</v>
      </c>
      <c r="G3196">
        <v>7</v>
      </c>
      <c r="H3196" s="5">
        <v>986.53</v>
      </c>
      <c r="I3196" s="5">
        <v>0.15</v>
      </c>
      <c r="J3196" s="5">
        <v>5869.8535000000002</v>
      </c>
      <c r="K3196" s="5">
        <v>939.01032035602725</v>
      </c>
      <c r="L3196">
        <f>YEAR(SalesData[Order Date])</f>
        <v>2023</v>
      </c>
      <c r="M3196">
        <f>MONTH(SalesData[Order Date])</f>
        <v>12</v>
      </c>
      <c r="N3196" t="str">
        <f>TEXT(SalesData[[#This Row],[Order Date]], "mmmm")</f>
        <v>December</v>
      </c>
      <c r="O3196" s="7">
        <f>IF(SalesData[Sales]=0,0,SalesData[Profit]/SalesData[Sales])</f>
        <v>0.15997167908126281</v>
      </c>
      <c r="P3196" s="8">
        <f t="shared" si="49"/>
        <v>2.1721155391697594E-5</v>
      </c>
      <c r="Q3196" t="str">
        <f>IF(SalesData[[#This Row],[Discount]]&gt;0, "Yes", "No")</f>
        <v>Yes</v>
      </c>
      <c r="R3196" t="str">
        <f>TEXT(SalesData[[#This Row],[Order Date]],"mmm-yyyy")</f>
        <v>Dec-2023</v>
      </c>
      <c r="S3196">
        <f>YEAR(SalesData[[#This Row],[Order Date]])*100 + MONTH(SalesData[[#This Row],[Order Date]])</f>
        <v>202312</v>
      </c>
    </row>
    <row r="3197" spans="1:19" x14ac:dyDescent="0.3">
      <c r="A3197" t="s">
        <v>18820</v>
      </c>
      <c r="B3197" s="3">
        <v>45263</v>
      </c>
      <c r="C3197" t="s">
        <v>18821</v>
      </c>
      <c r="D3197" t="s">
        <v>23</v>
      </c>
      <c r="E3197" t="s">
        <v>26</v>
      </c>
      <c r="F3197" t="s">
        <v>34</v>
      </c>
      <c r="G3197">
        <v>5</v>
      </c>
      <c r="H3197" s="5">
        <v>624.23</v>
      </c>
      <c r="I3197" s="5">
        <v>0.14000000000000001</v>
      </c>
      <c r="J3197" s="5">
        <v>2684.1889999999999</v>
      </c>
      <c r="K3197" s="5">
        <v>267.41767387480149</v>
      </c>
      <c r="L3197">
        <f>YEAR(SalesData[Order Date])</f>
        <v>2023</v>
      </c>
      <c r="M3197">
        <f>MONTH(SalesData[Order Date])</f>
        <v>12</v>
      </c>
      <c r="N3197" t="str">
        <f>TEXT(SalesData[[#This Row],[Order Date]], "mmmm")</f>
        <v>December</v>
      </c>
      <c r="O3197" s="7">
        <f>IF(SalesData[Sales]=0,0,SalesData[Profit]/SalesData[Sales])</f>
        <v>9.9626991197267228E-2</v>
      </c>
      <c r="P3197" s="8">
        <f t="shared" si="49"/>
        <v>4.4855261682392711E-5</v>
      </c>
      <c r="Q3197" t="str">
        <f>IF(SalesData[[#This Row],[Discount]]&gt;0, "Yes", "No")</f>
        <v>Yes</v>
      </c>
      <c r="R3197" t="str">
        <f>TEXT(SalesData[[#This Row],[Order Date]],"mmm-yyyy")</f>
        <v>Dec-2023</v>
      </c>
      <c r="S3197">
        <f>YEAR(SalesData[[#This Row],[Order Date]])*100 + MONTH(SalesData[[#This Row],[Order Date]])</f>
        <v>202312</v>
      </c>
    </row>
    <row r="3198" spans="1:19" x14ac:dyDescent="0.3">
      <c r="A3198" t="s">
        <v>18858</v>
      </c>
      <c r="B3198" s="3">
        <v>45274</v>
      </c>
      <c r="C3198" t="s">
        <v>18859</v>
      </c>
      <c r="D3198" t="s">
        <v>30</v>
      </c>
      <c r="E3198" t="s">
        <v>19</v>
      </c>
      <c r="F3198" t="s">
        <v>53</v>
      </c>
      <c r="G3198">
        <v>5</v>
      </c>
      <c r="H3198" s="5">
        <v>71.790000000000006</v>
      </c>
      <c r="I3198" s="5">
        <v>0.14000000000000001</v>
      </c>
      <c r="J3198" s="5">
        <v>308.69700000000012</v>
      </c>
      <c r="K3198" s="5">
        <v>50.944587133286859</v>
      </c>
      <c r="L3198">
        <f>YEAR(SalesData[Order Date])</f>
        <v>2023</v>
      </c>
      <c r="M3198">
        <f>MONTH(SalesData[Order Date])</f>
        <v>12</v>
      </c>
      <c r="N3198" t="str">
        <f>TEXT(SalesData[[#This Row],[Order Date]], "mmmm")</f>
        <v>December</v>
      </c>
      <c r="O3198" s="7">
        <f>IF(SalesData[Sales]=0,0,SalesData[Profit]/SalesData[Sales])</f>
        <v>0.16503104057793513</v>
      </c>
      <c r="P3198" s="8">
        <f t="shared" si="49"/>
        <v>3.9002646608162693E-4</v>
      </c>
      <c r="Q3198" t="str">
        <f>IF(SalesData[[#This Row],[Discount]]&gt;0, "Yes", "No")</f>
        <v>Yes</v>
      </c>
      <c r="R3198" t="str">
        <f>TEXT(SalesData[[#This Row],[Order Date]],"mmm-yyyy")</f>
        <v>Dec-2023</v>
      </c>
      <c r="S3198">
        <f>YEAR(SalesData[[#This Row],[Order Date]])*100 + MONTH(SalesData[[#This Row],[Order Date]])</f>
        <v>202312</v>
      </c>
    </row>
    <row r="3199" spans="1:19" x14ac:dyDescent="0.3">
      <c r="A3199" t="s">
        <v>18935</v>
      </c>
      <c r="B3199" s="3">
        <v>45281</v>
      </c>
      <c r="C3199" t="s">
        <v>18936</v>
      </c>
      <c r="D3199" t="s">
        <v>23</v>
      </c>
      <c r="E3199" t="s">
        <v>14</v>
      </c>
      <c r="F3199" t="s">
        <v>39</v>
      </c>
      <c r="G3199">
        <v>5</v>
      </c>
      <c r="H3199" s="5">
        <v>446.71</v>
      </c>
      <c r="I3199" s="5">
        <v>0.26</v>
      </c>
      <c r="J3199" s="5">
        <v>1652.827</v>
      </c>
      <c r="K3199" s="5">
        <v>442.15919518907617</v>
      </c>
      <c r="L3199">
        <f>YEAR(SalesData[Order Date])</f>
        <v>2023</v>
      </c>
      <c r="M3199">
        <f>MONTH(SalesData[Order Date])</f>
        <v>12</v>
      </c>
      <c r="N3199" t="str">
        <f>TEXT(SalesData[[#This Row],[Order Date]], "mmmm")</f>
        <v>December</v>
      </c>
      <c r="O3199" s="7">
        <f>IF(SalesData[Sales]=0,0,SalesData[Profit]/SalesData[Sales])</f>
        <v>0.2675169241481874</v>
      </c>
      <c r="P3199" s="8">
        <f t="shared" si="49"/>
        <v>1.1640661726847397E-4</v>
      </c>
      <c r="Q3199" t="str">
        <f>IF(SalesData[[#This Row],[Discount]]&gt;0, "Yes", "No")</f>
        <v>Yes</v>
      </c>
      <c r="R3199" t="str">
        <f>TEXT(SalesData[[#This Row],[Order Date]],"mmm-yyyy")</f>
        <v>Dec-2023</v>
      </c>
      <c r="S3199">
        <f>YEAR(SalesData[[#This Row],[Order Date]])*100 + MONTH(SalesData[[#This Row],[Order Date]])</f>
        <v>202312</v>
      </c>
    </row>
    <row r="3200" spans="1:19" x14ac:dyDescent="0.3">
      <c r="A3200" t="s">
        <v>18946</v>
      </c>
      <c r="B3200" s="3">
        <v>45278</v>
      </c>
      <c r="C3200" t="s">
        <v>18947</v>
      </c>
      <c r="D3200" t="s">
        <v>30</v>
      </c>
      <c r="E3200" t="s">
        <v>26</v>
      </c>
      <c r="F3200" t="s">
        <v>39</v>
      </c>
      <c r="G3200">
        <v>9</v>
      </c>
      <c r="H3200" s="5">
        <v>100.41</v>
      </c>
      <c r="I3200" s="5">
        <v>7.0000000000000007E-2</v>
      </c>
      <c r="J3200" s="5">
        <v>840.43169999999986</v>
      </c>
      <c r="K3200" s="5">
        <v>248.00176934570729</v>
      </c>
      <c r="L3200">
        <f>YEAR(SalesData[Order Date])</f>
        <v>2023</v>
      </c>
      <c r="M3200">
        <f>MONTH(SalesData[Order Date])</f>
        <v>12</v>
      </c>
      <c r="N3200" t="str">
        <f>TEXT(SalesData[[#This Row],[Order Date]], "mmmm")</f>
        <v>December</v>
      </c>
      <c r="O3200" s="7">
        <f>IF(SalesData[Sales]=0,0,SalesData[Profit]/SalesData[Sales])</f>
        <v>0.29508854716654231</v>
      </c>
      <c r="P3200" s="8">
        <f t="shared" si="49"/>
        <v>7.7460190994699528E-5</v>
      </c>
      <c r="Q3200" t="str">
        <f>IF(SalesData[[#This Row],[Discount]]&gt;0, "Yes", "No")</f>
        <v>Yes</v>
      </c>
      <c r="R3200" t="str">
        <f>TEXT(SalesData[[#This Row],[Order Date]],"mmm-yyyy")</f>
        <v>Dec-2023</v>
      </c>
      <c r="S3200">
        <f>YEAR(SalesData[[#This Row],[Order Date]])*100 + MONTH(SalesData[[#This Row],[Order Date]])</f>
        <v>202312</v>
      </c>
    </row>
    <row r="3201" spans="1:19" x14ac:dyDescent="0.3">
      <c r="A3201" t="s">
        <v>19102</v>
      </c>
      <c r="B3201" s="3">
        <v>45288</v>
      </c>
      <c r="C3201" t="s">
        <v>19103</v>
      </c>
      <c r="D3201" t="s">
        <v>18</v>
      </c>
      <c r="E3201" t="s">
        <v>26</v>
      </c>
      <c r="F3201" t="s">
        <v>31</v>
      </c>
      <c r="G3201">
        <v>4</v>
      </c>
      <c r="H3201" s="5">
        <v>553.59</v>
      </c>
      <c r="I3201" s="5">
        <v>0.08</v>
      </c>
      <c r="J3201" s="5">
        <v>2037.2112</v>
      </c>
      <c r="K3201" s="5">
        <v>335.41285653791499</v>
      </c>
      <c r="L3201">
        <f>YEAR(SalesData[Order Date])</f>
        <v>2023</v>
      </c>
      <c r="M3201">
        <f>MONTH(SalesData[Order Date])</f>
        <v>12</v>
      </c>
      <c r="N3201" t="str">
        <f>TEXT(SalesData[[#This Row],[Order Date]], "mmmm")</f>
        <v>December</v>
      </c>
      <c r="O3201" s="7">
        <f>IF(SalesData[Sales]=0,0,SalesData[Profit]/SalesData[Sales])</f>
        <v>0.16464314379280606</v>
      </c>
      <c r="P3201" s="8">
        <f t="shared" si="49"/>
        <v>3.6127820227966542E-5</v>
      </c>
      <c r="Q3201" t="str">
        <f>IF(SalesData[[#This Row],[Discount]]&gt;0, "Yes", "No")</f>
        <v>Yes</v>
      </c>
      <c r="R3201" t="str">
        <f>TEXT(SalesData[[#This Row],[Order Date]],"mmm-yyyy")</f>
        <v>Dec-2023</v>
      </c>
      <c r="S3201">
        <f>YEAR(SalesData[[#This Row],[Order Date]])*100 + MONTH(SalesData[[#This Row],[Order Date]])</f>
        <v>202312</v>
      </c>
    </row>
    <row r="3202" spans="1:19" x14ac:dyDescent="0.3">
      <c r="A3202" t="s">
        <v>19148</v>
      </c>
      <c r="B3202" s="3">
        <v>45264</v>
      </c>
      <c r="C3202" t="s">
        <v>19149</v>
      </c>
      <c r="D3202" t="s">
        <v>18</v>
      </c>
      <c r="E3202" t="s">
        <v>19</v>
      </c>
      <c r="F3202" t="s">
        <v>44</v>
      </c>
      <c r="G3202">
        <v>2</v>
      </c>
      <c r="H3202" s="5">
        <v>941.33</v>
      </c>
      <c r="I3202" s="5">
        <v>0.2</v>
      </c>
      <c r="J3202" s="5">
        <v>1506.1279999999999</v>
      </c>
      <c r="K3202" s="5">
        <v>436.54356877563919</v>
      </c>
      <c r="L3202">
        <f>YEAR(SalesData[Order Date])</f>
        <v>2023</v>
      </c>
      <c r="M3202">
        <f>MONTH(SalesData[Order Date])</f>
        <v>12</v>
      </c>
      <c r="N3202" t="str">
        <f>TEXT(SalesData[[#This Row],[Order Date]], "mmmm")</f>
        <v>December</v>
      </c>
      <c r="O3202" s="7">
        <f>IF(SalesData[Sales]=0,0,SalesData[Profit]/SalesData[Sales])</f>
        <v>0.2898449326854286</v>
      </c>
      <c r="P3202" s="8">
        <f t="shared" ref="P3202:P3265" si="50">IF(H:H*G:G=0, 0, (I:I/(H:H*G:G)))</f>
        <v>1.0623267079557647E-4</v>
      </c>
      <c r="Q3202" t="str">
        <f>IF(SalesData[[#This Row],[Discount]]&gt;0, "Yes", "No")</f>
        <v>Yes</v>
      </c>
      <c r="R3202" t="str">
        <f>TEXT(SalesData[[#This Row],[Order Date]],"mmm-yyyy")</f>
        <v>Dec-2023</v>
      </c>
      <c r="S3202">
        <f>YEAR(SalesData[[#This Row],[Order Date]])*100 + MONTH(SalesData[[#This Row],[Order Date]])</f>
        <v>202312</v>
      </c>
    </row>
    <row r="3203" spans="1:19" x14ac:dyDescent="0.3">
      <c r="A3203" t="s">
        <v>19152</v>
      </c>
      <c r="B3203" s="3">
        <v>45272</v>
      </c>
      <c r="C3203" t="s">
        <v>19153</v>
      </c>
      <c r="D3203" t="s">
        <v>23</v>
      </c>
      <c r="E3203" t="s">
        <v>26</v>
      </c>
      <c r="F3203" t="s">
        <v>39</v>
      </c>
      <c r="G3203">
        <v>4</v>
      </c>
      <c r="H3203" s="5">
        <v>151.88</v>
      </c>
      <c r="I3203" s="5">
        <v>0.13</v>
      </c>
      <c r="J3203" s="5">
        <v>528.54239999999993</v>
      </c>
      <c r="K3203" s="5">
        <v>126.1590794632565</v>
      </c>
      <c r="L3203">
        <f>YEAR(SalesData[Order Date])</f>
        <v>2023</v>
      </c>
      <c r="M3203">
        <f>MONTH(SalesData[Order Date])</f>
        <v>12</v>
      </c>
      <c r="N3203" t="str">
        <f>TEXT(SalesData[[#This Row],[Order Date]], "mmmm")</f>
        <v>December</v>
      </c>
      <c r="O3203" s="7">
        <f>IF(SalesData[Sales]=0,0,SalesData[Profit]/SalesData[Sales])</f>
        <v>0.23869244825629224</v>
      </c>
      <c r="P3203" s="8">
        <f t="shared" si="50"/>
        <v>2.1398472478272322E-4</v>
      </c>
      <c r="Q3203" t="str">
        <f>IF(SalesData[[#This Row],[Discount]]&gt;0, "Yes", "No")</f>
        <v>Yes</v>
      </c>
      <c r="R3203" t="str">
        <f>TEXT(SalesData[[#This Row],[Order Date]],"mmm-yyyy")</f>
        <v>Dec-2023</v>
      </c>
      <c r="S3203">
        <f>YEAR(SalesData[[#This Row],[Order Date]])*100 + MONTH(SalesData[[#This Row],[Order Date]])</f>
        <v>202312</v>
      </c>
    </row>
    <row r="3204" spans="1:19" x14ac:dyDescent="0.3">
      <c r="A3204" t="s">
        <v>19154</v>
      </c>
      <c r="B3204" s="3">
        <v>45261</v>
      </c>
      <c r="C3204" t="s">
        <v>19155</v>
      </c>
      <c r="D3204" t="s">
        <v>13</v>
      </c>
      <c r="E3204" t="s">
        <v>19</v>
      </c>
      <c r="F3204" t="s">
        <v>15</v>
      </c>
      <c r="G3204">
        <v>7</v>
      </c>
      <c r="H3204" s="5">
        <v>433.63</v>
      </c>
      <c r="I3204" s="5">
        <v>0.02</v>
      </c>
      <c r="J3204" s="5">
        <v>2974.7017999999998</v>
      </c>
      <c r="K3204" s="5">
        <v>703.10310333362872</v>
      </c>
      <c r="L3204">
        <f>YEAR(SalesData[Order Date])</f>
        <v>2023</v>
      </c>
      <c r="M3204">
        <f>MONTH(SalesData[Order Date])</f>
        <v>12</v>
      </c>
      <c r="N3204" t="str">
        <f>TEXT(SalesData[[#This Row],[Order Date]], "mmmm")</f>
        <v>December</v>
      </c>
      <c r="O3204" s="7">
        <f>IF(SalesData[Sales]=0,0,SalesData[Profit]/SalesData[Sales])</f>
        <v>0.23636086929238714</v>
      </c>
      <c r="P3204" s="8">
        <f t="shared" si="50"/>
        <v>6.5888957340194577E-6</v>
      </c>
      <c r="Q3204" t="str">
        <f>IF(SalesData[[#This Row],[Discount]]&gt;0, "Yes", "No")</f>
        <v>Yes</v>
      </c>
      <c r="R3204" t="str">
        <f>TEXT(SalesData[[#This Row],[Order Date]],"mmm-yyyy")</f>
        <v>Dec-2023</v>
      </c>
      <c r="S3204">
        <f>YEAR(SalesData[[#This Row],[Order Date]])*100 + MONTH(SalesData[[#This Row],[Order Date]])</f>
        <v>202312</v>
      </c>
    </row>
    <row r="3205" spans="1:19" x14ac:dyDescent="0.3">
      <c r="A3205" t="s">
        <v>19200</v>
      </c>
      <c r="B3205" s="3">
        <v>45271</v>
      </c>
      <c r="C3205" t="s">
        <v>19201</v>
      </c>
      <c r="D3205" t="s">
        <v>30</v>
      </c>
      <c r="E3205" t="s">
        <v>19</v>
      </c>
      <c r="F3205" t="s">
        <v>27</v>
      </c>
      <c r="G3205">
        <v>3</v>
      </c>
      <c r="H3205" s="5">
        <v>492.73</v>
      </c>
      <c r="I3205" s="5">
        <v>0.18</v>
      </c>
      <c r="J3205" s="5">
        <v>1212.1158</v>
      </c>
      <c r="K3205" s="5">
        <v>146.46671930130361</v>
      </c>
      <c r="L3205">
        <f>YEAR(SalesData[Order Date])</f>
        <v>2023</v>
      </c>
      <c r="M3205">
        <f>MONTH(SalesData[Order Date])</f>
        <v>12</v>
      </c>
      <c r="N3205" t="str">
        <f>TEXT(SalesData[[#This Row],[Order Date]], "mmmm")</f>
        <v>December</v>
      </c>
      <c r="O3205" s="7">
        <f>IF(SalesData[Sales]=0,0,SalesData[Profit]/SalesData[Sales])</f>
        <v>0.12083558295445337</v>
      </c>
      <c r="P3205" s="8">
        <f t="shared" si="50"/>
        <v>1.2177054370547763E-4</v>
      </c>
      <c r="Q3205" t="str">
        <f>IF(SalesData[[#This Row],[Discount]]&gt;0, "Yes", "No")</f>
        <v>Yes</v>
      </c>
      <c r="R3205" t="str">
        <f>TEXT(SalesData[[#This Row],[Order Date]],"mmm-yyyy")</f>
        <v>Dec-2023</v>
      </c>
      <c r="S3205">
        <f>YEAR(SalesData[[#This Row],[Order Date]])*100 + MONTH(SalesData[[#This Row],[Order Date]])</f>
        <v>202312</v>
      </c>
    </row>
    <row r="3206" spans="1:19" x14ac:dyDescent="0.3">
      <c r="A3206" t="s">
        <v>19244</v>
      </c>
      <c r="B3206" s="3">
        <v>45267</v>
      </c>
      <c r="C3206" t="s">
        <v>19245</v>
      </c>
      <c r="D3206" t="s">
        <v>23</v>
      </c>
      <c r="E3206" t="s">
        <v>26</v>
      </c>
      <c r="F3206" t="s">
        <v>27</v>
      </c>
      <c r="G3206">
        <v>8</v>
      </c>
      <c r="H3206" s="5">
        <v>485.34</v>
      </c>
      <c r="I3206" s="5">
        <v>0.05</v>
      </c>
      <c r="J3206" s="5">
        <v>3688.5839999999998</v>
      </c>
      <c r="K3206" s="5">
        <v>225.0382068746984</v>
      </c>
      <c r="L3206">
        <f>YEAR(SalesData[Order Date])</f>
        <v>2023</v>
      </c>
      <c r="M3206">
        <f>MONTH(SalesData[Order Date])</f>
        <v>12</v>
      </c>
      <c r="N3206" t="str">
        <f>TEXT(SalesData[[#This Row],[Order Date]], "mmmm")</f>
        <v>December</v>
      </c>
      <c r="O3206" s="7">
        <f>IF(SalesData[Sales]=0,0,SalesData[Profit]/SalesData[Sales])</f>
        <v>6.1009375650574425E-2</v>
      </c>
      <c r="P3206" s="8">
        <f t="shared" si="50"/>
        <v>1.2877570363044465E-5</v>
      </c>
      <c r="Q3206" t="str">
        <f>IF(SalesData[[#This Row],[Discount]]&gt;0, "Yes", "No")</f>
        <v>Yes</v>
      </c>
      <c r="R3206" t="str">
        <f>TEXT(SalesData[[#This Row],[Order Date]],"mmm-yyyy")</f>
        <v>Dec-2023</v>
      </c>
      <c r="S3206">
        <f>YEAR(SalesData[[#This Row],[Order Date]])*100 + MONTH(SalesData[[#This Row],[Order Date]])</f>
        <v>202312</v>
      </c>
    </row>
    <row r="3207" spans="1:19" x14ac:dyDescent="0.3">
      <c r="A3207" t="s">
        <v>19312</v>
      </c>
      <c r="B3207" s="3">
        <v>45264</v>
      </c>
      <c r="C3207" t="s">
        <v>18741</v>
      </c>
      <c r="D3207" t="s">
        <v>13</v>
      </c>
      <c r="E3207" t="s">
        <v>14</v>
      </c>
      <c r="F3207" t="s">
        <v>15</v>
      </c>
      <c r="G3207">
        <v>6</v>
      </c>
      <c r="H3207" s="5">
        <v>336.93</v>
      </c>
      <c r="I3207" s="5">
        <v>0.28999999999999998</v>
      </c>
      <c r="J3207" s="5">
        <v>1435.3217999999999</v>
      </c>
      <c r="K3207" s="5">
        <v>292.92568951142152</v>
      </c>
      <c r="L3207">
        <f>YEAR(SalesData[Order Date])</f>
        <v>2023</v>
      </c>
      <c r="M3207">
        <f>MONTH(SalesData[Order Date])</f>
        <v>12</v>
      </c>
      <c r="N3207" t="str">
        <f>TEXT(SalesData[[#This Row],[Order Date]], "mmmm")</f>
        <v>December</v>
      </c>
      <c r="O3207" s="7">
        <f>IF(SalesData[Sales]=0,0,SalesData[Profit]/SalesData[Sales])</f>
        <v>0.20408363442359861</v>
      </c>
      <c r="P3207" s="8">
        <f t="shared" si="50"/>
        <v>1.4345215128760673E-4</v>
      </c>
      <c r="Q3207" t="str">
        <f>IF(SalesData[[#This Row],[Discount]]&gt;0, "Yes", "No")</f>
        <v>Yes</v>
      </c>
      <c r="R3207" t="str">
        <f>TEXT(SalesData[[#This Row],[Order Date]],"mmm-yyyy")</f>
        <v>Dec-2023</v>
      </c>
      <c r="S3207">
        <f>YEAR(SalesData[[#This Row],[Order Date]])*100 + MONTH(SalesData[[#This Row],[Order Date]])</f>
        <v>202312</v>
      </c>
    </row>
    <row r="3208" spans="1:19" x14ac:dyDescent="0.3">
      <c r="A3208" t="s">
        <v>130</v>
      </c>
      <c r="B3208" s="3">
        <v>45307</v>
      </c>
      <c r="C3208" t="s">
        <v>131</v>
      </c>
      <c r="D3208" t="s">
        <v>13</v>
      </c>
      <c r="E3208" t="s">
        <v>26</v>
      </c>
      <c r="F3208" t="s">
        <v>31</v>
      </c>
      <c r="G3208">
        <v>4</v>
      </c>
      <c r="H3208" s="5">
        <v>456.79</v>
      </c>
      <c r="I3208" s="5">
        <v>0.04</v>
      </c>
      <c r="J3208" s="5">
        <v>1754.0735999999999</v>
      </c>
      <c r="K3208" s="5">
        <v>359.22195583797338</v>
      </c>
      <c r="L3208">
        <f>YEAR(SalesData[Order Date])</f>
        <v>2024</v>
      </c>
      <c r="M3208">
        <f>MONTH(SalesData[Order Date])</f>
        <v>1</v>
      </c>
      <c r="N3208" t="str">
        <f>TEXT(SalesData[[#This Row],[Order Date]], "mmmm")</f>
        <v>January</v>
      </c>
      <c r="O3208" s="7">
        <f>IF(SalesData[Sales]=0,0,SalesData[Profit]/SalesData[Sales])</f>
        <v>0.20479297780775754</v>
      </c>
      <c r="P3208" s="8">
        <f t="shared" si="50"/>
        <v>2.1891897808621028E-5</v>
      </c>
      <c r="Q3208" t="str">
        <f>IF(SalesData[[#This Row],[Discount]]&gt;0, "Yes", "No")</f>
        <v>Yes</v>
      </c>
      <c r="R3208" t="str">
        <f>TEXT(SalesData[[#This Row],[Order Date]],"mmm-yyyy")</f>
        <v>Jan-2024</v>
      </c>
      <c r="S3208">
        <f>YEAR(SalesData[[#This Row],[Order Date]])*100 + MONTH(SalesData[[#This Row],[Order Date]])</f>
        <v>202401</v>
      </c>
    </row>
    <row r="3209" spans="1:19" x14ac:dyDescent="0.3">
      <c r="A3209" t="s">
        <v>152</v>
      </c>
      <c r="B3209" s="3">
        <v>45322</v>
      </c>
      <c r="C3209" t="s">
        <v>153</v>
      </c>
      <c r="D3209" t="s">
        <v>23</v>
      </c>
      <c r="E3209" t="s">
        <v>26</v>
      </c>
      <c r="F3209" t="s">
        <v>39</v>
      </c>
      <c r="G3209">
        <v>8</v>
      </c>
      <c r="H3209" s="5">
        <v>814.48</v>
      </c>
      <c r="I3209" s="5">
        <v>0.26</v>
      </c>
      <c r="J3209" s="5">
        <v>4821.7215999999999</v>
      </c>
      <c r="K3209" s="5">
        <v>698.65798204690122</v>
      </c>
      <c r="L3209">
        <f>YEAR(SalesData[Order Date])</f>
        <v>2024</v>
      </c>
      <c r="M3209">
        <f>MONTH(SalesData[Order Date])</f>
        <v>1</v>
      </c>
      <c r="N3209" t="str">
        <f>TEXT(SalesData[[#This Row],[Order Date]], "mmmm")</f>
        <v>January</v>
      </c>
      <c r="O3209" s="7">
        <f>IF(SalesData[Sales]=0,0,SalesData[Profit]/SalesData[Sales])</f>
        <v>0.14489803435497006</v>
      </c>
      <c r="P3209" s="8">
        <f t="shared" si="50"/>
        <v>3.990276004321776E-5</v>
      </c>
      <c r="Q3209" t="str">
        <f>IF(SalesData[[#This Row],[Discount]]&gt;0, "Yes", "No")</f>
        <v>Yes</v>
      </c>
      <c r="R3209" t="str">
        <f>TEXT(SalesData[[#This Row],[Order Date]],"mmm-yyyy")</f>
        <v>Jan-2024</v>
      </c>
      <c r="S3209">
        <f>YEAR(SalesData[[#This Row],[Order Date]])*100 + MONTH(SalesData[[#This Row],[Order Date]])</f>
        <v>202401</v>
      </c>
    </row>
    <row r="3210" spans="1:19" x14ac:dyDescent="0.3">
      <c r="A3210" t="s">
        <v>176</v>
      </c>
      <c r="B3210" s="3">
        <v>45292</v>
      </c>
      <c r="C3210" t="s">
        <v>177</v>
      </c>
      <c r="D3210" t="s">
        <v>30</v>
      </c>
      <c r="E3210" t="s">
        <v>14</v>
      </c>
      <c r="F3210" t="s">
        <v>20</v>
      </c>
      <c r="G3210">
        <v>3</v>
      </c>
      <c r="H3210" s="5">
        <v>422.86</v>
      </c>
      <c r="I3210" s="5">
        <v>0.18</v>
      </c>
      <c r="J3210" s="5">
        <v>1040.2356</v>
      </c>
      <c r="K3210" s="5">
        <v>104.0665718850496</v>
      </c>
      <c r="L3210">
        <f>YEAR(SalesData[Order Date])</f>
        <v>2024</v>
      </c>
      <c r="M3210">
        <f>MONTH(SalesData[Order Date])</f>
        <v>1</v>
      </c>
      <c r="N3210" t="str">
        <f>TEXT(SalesData[[#This Row],[Order Date]], "mmmm")</f>
        <v>January</v>
      </c>
      <c r="O3210" s="7">
        <f>IF(SalesData[Sales]=0,0,SalesData[Profit]/SalesData[Sales])</f>
        <v>0.10004134821481749</v>
      </c>
      <c r="P3210" s="8">
        <f t="shared" si="50"/>
        <v>1.4189093316937048E-4</v>
      </c>
      <c r="Q3210" t="str">
        <f>IF(SalesData[[#This Row],[Discount]]&gt;0, "Yes", "No")</f>
        <v>Yes</v>
      </c>
      <c r="R3210" t="str">
        <f>TEXT(SalesData[[#This Row],[Order Date]],"mmm-yyyy")</f>
        <v>Jan-2024</v>
      </c>
      <c r="S3210">
        <f>YEAR(SalesData[[#This Row],[Order Date]])*100 + MONTH(SalesData[[#This Row],[Order Date]])</f>
        <v>202401</v>
      </c>
    </row>
    <row r="3211" spans="1:19" x14ac:dyDescent="0.3">
      <c r="A3211" t="s">
        <v>340</v>
      </c>
      <c r="B3211" s="3">
        <v>45315</v>
      </c>
      <c r="C3211" t="s">
        <v>341</v>
      </c>
      <c r="D3211" t="s">
        <v>13</v>
      </c>
      <c r="E3211" t="s">
        <v>14</v>
      </c>
      <c r="F3211" t="s">
        <v>91</v>
      </c>
      <c r="G3211">
        <v>9</v>
      </c>
      <c r="H3211" s="5">
        <v>391.55</v>
      </c>
      <c r="I3211" s="5">
        <v>0.15</v>
      </c>
      <c r="J3211" s="5">
        <v>2995.3575000000001</v>
      </c>
      <c r="K3211" s="5">
        <v>462.25804011545512</v>
      </c>
      <c r="L3211">
        <f>YEAR(SalesData[Order Date])</f>
        <v>2024</v>
      </c>
      <c r="M3211">
        <f>MONTH(SalesData[Order Date])</f>
        <v>1</v>
      </c>
      <c r="N3211" t="str">
        <f>TEXT(SalesData[[#This Row],[Order Date]], "mmmm")</f>
        <v>January</v>
      </c>
      <c r="O3211" s="7">
        <f>IF(SalesData[Sales]=0,0,SalesData[Profit]/SalesData[Sales])</f>
        <v>0.15432483104786493</v>
      </c>
      <c r="P3211" s="8">
        <f t="shared" si="50"/>
        <v>4.2565870684884857E-5</v>
      </c>
      <c r="Q3211" t="str">
        <f>IF(SalesData[[#This Row],[Discount]]&gt;0, "Yes", "No")</f>
        <v>Yes</v>
      </c>
      <c r="R3211" t="str">
        <f>TEXT(SalesData[[#This Row],[Order Date]],"mmm-yyyy")</f>
        <v>Jan-2024</v>
      </c>
      <c r="S3211">
        <f>YEAR(SalesData[[#This Row],[Order Date]])*100 + MONTH(SalesData[[#This Row],[Order Date]])</f>
        <v>202401</v>
      </c>
    </row>
    <row r="3212" spans="1:19" x14ac:dyDescent="0.3">
      <c r="A3212" t="s">
        <v>412</v>
      </c>
      <c r="B3212" s="3">
        <v>45311</v>
      </c>
      <c r="C3212" t="s">
        <v>413</v>
      </c>
      <c r="D3212" t="s">
        <v>13</v>
      </c>
      <c r="E3212" t="s">
        <v>19</v>
      </c>
      <c r="F3212" t="s">
        <v>27</v>
      </c>
      <c r="G3212">
        <v>5</v>
      </c>
      <c r="H3212" s="5">
        <v>996.12</v>
      </c>
      <c r="I3212" s="5">
        <v>0.01</v>
      </c>
      <c r="J3212" s="5">
        <v>4930.7939999999999</v>
      </c>
      <c r="K3212" s="5">
        <v>954.90731003078713</v>
      </c>
      <c r="L3212">
        <f>YEAR(SalesData[Order Date])</f>
        <v>2024</v>
      </c>
      <c r="M3212">
        <f>MONTH(SalesData[Order Date])</f>
        <v>1</v>
      </c>
      <c r="N3212" t="str">
        <f>TEXT(SalesData[[#This Row],[Order Date]], "mmmm")</f>
        <v>January</v>
      </c>
      <c r="O3212" s="7">
        <f>IF(SalesData[Sales]=0,0,SalesData[Profit]/SalesData[Sales])</f>
        <v>0.19366197615045105</v>
      </c>
      <c r="P3212" s="8">
        <f t="shared" si="50"/>
        <v>2.0077902260771795E-6</v>
      </c>
      <c r="Q3212" t="str">
        <f>IF(SalesData[[#This Row],[Discount]]&gt;0, "Yes", "No")</f>
        <v>Yes</v>
      </c>
      <c r="R3212" t="str">
        <f>TEXT(SalesData[[#This Row],[Order Date]],"mmm-yyyy")</f>
        <v>Jan-2024</v>
      </c>
      <c r="S3212">
        <f>YEAR(SalesData[[#This Row],[Order Date]])*100 + MONTH(SalesData[[#This Row],[Order Date]])</f>
        <v>202401</v>
      </c>
    </row>
    <row r="3213" spans="1:19" x14ac:dyDescent="0.3">
      <c r="A3213" t="s">
        <v>440</v>
      </c>
      <c r="B3213" s="3">
        <v>45297</v>
      </c>
      <c r="C3213" t="s">
        <v>441</v>
      </c>
      <c r="D3213" t="s">
        <v>13</v>
      </c>
      <c r="E3213" t="s">
        <v>14</v>
      </c>
      <c r="F3213" t="s">
        <v>39</v>
      </c>
      <c r="G3213">
        <v>9</v>
      </c>
      <c r="H3213" s="5">
        <v>497.5</v>
      </c>
      <c r="I3213" s="5">
        <v>0.2</v>
      </c>
      <c r="J3213" s="5">
        <v>3582</v>
      </c>
      <c r="K3213" s="5">
        <v>508.33496691241282</v>
      </c>
      <c r="L3213">
        <f>YEAR(SalesData[Order Date])</f>
        <v>2024</v>
      </c>
      <c r="M3213">
        <f>MONTH(SalesData[Order Date])</f>
        <v>1</v>
      </c>
      <c r="N3213" t="str">
        <f>TEXT(SalesData[[#This Row],[Order Date]], "mmmm")</f>
        <v>January</v>
      </c>
      <c r="O3213" s="7">
        <f>IF(SalesData[Sales]=0,0,SalesData[Profit]/SalesData[Sales])</f>
        <v>0.14191372610620123</v>
      </c>
      <c r="P3213" s="8">
        <f t="shared" si="50"/>
        <v>4.4667783361250702E-5</v>
      </c>
      <c r="Q3213" t="str">
        <f>IF(SalesData[[#This Row],[Discount]]&gt;0, "Yes", "No")</f>
        <v>Yes</v>
      </c>
      <c r="R3213" t="str">
        <f>TEXT(SalesData[[#This Row],[Order Date]],"mmm-yyyy")</f>
        <v>Jan-2024</v>
      </c>
      <c r="S3213">
        <f>YEAR(SalesData[[#This Row],[Order Date]])*100 + MONTH(SalesData[[#This Row],[Order Date]])</f>
        <v>202401</v>
      </c>
    </row>
    <row r="3214" spans="1:19" x14ac:dyDescent="0.3">
      <c r="A3214" t="s">
        <v>458</v>
      </c>
      <c r="B3214" s="3">
        <v>45292</v>
      </c>
      <c r="C3214" t="s">
        <v>459</v>
      </c>
      <c r="D3214" t="s">
        <v>23</v>
      </c>
      <c r="E3214" t="s">
        <v>26</v>
      </c>
      <c r="F3214" t="s">
        <v>15</v>
      </c>
      <c r="G3214">
        <v>3</v>
      </c>
      <c r="H3214" s="5">
        <v>649.4</v>
      </c>
      <c r="I3214" s="5">
        <v>0.19</v>
      </c>
      <c r="J3214" s="5">
        <v>1578.0419999999999</v>
      </c>
      <c r="K3214" s="5">
        <v>116.4205388238687</v>
      </c>
      <c r="L3214">
        <f>YEAR(SalesData[Order Date])</f>
        <v>2024</v>
      </c>
      <c r="M3214">
        <f>MONTH(SalesData[Order Date])</f>
        <v>1</v>
      </c>
      <c r="N3214" t="str">
        <f>TEXT(SalesData[[#This Row],[Order Date]], "mmmm")</f>
        <v>January</v>
      </c>
      <c r="O3214" s="7">
        <f>IF(SalesData[Sales]=0,0,SalesData[Profit]/SalesData[Sales])</f>
        <v>7.3775310684930248E-2</v>
      </c>
      <c r="P3214" s="8">
        <f t="shared" si="50"/>
        <v>9.7525921363309729E-5</v>
      </c>
      <c r="Q3214" t="str">
        <f>IF(SalesData[[#This Row],[Discount]]&gt;0, "Yes", "No")</f>
        <v>Yes</v>
      </c>
      <c r="R3214" t="str">
        <f>TEXT(SalesData[[#This Row],[Order Date]],"mmm-yyyy")</f>
        <v>Jan-2024</v>
      </c>
      <c r="S3214">
        <f>YEAR(SalesData[[#This Row],[Order Date]])*100 + MONTH(SalesData[[#This Row],[Order Date]])</f>
        <v>202401</v>
      </c>
    </row>
    <row r="3215" spans="1:19" x14ac:dyDescent="0.3">
      <c r="A3215" t="s">
        <v>468</v>
      </c>
      <c r="B3215" s="3">
        <v>45316</v>
      </c>
      <c r="C3215" t="s">
        <v>469</v>
      </c>
      <c r="D3215" t="s">
        <v>13</v>
      </c>
      <c r="E3215" t="s">
        <v>14</v>
      </c>
      <c r="F3215" t="s">
        <v>53</v>
      </c>
      <c r="G3215">
        <v>2</v>
      </c>
      <c r="H3215" s="5">
        <v>117.13</v>
      </c>
      <c r="I3215" s="5">
        <v>0.17</v>
      </c>
      <c r="J3215" s="5">
        <v>194.4358</v>
      </c>
      <c r="K3215" s="5">
        <v>16.153599817623451</v>
      </c>
      <c r="L3215">
        <f>YEAR(SalesData[Order Date])</f>
        <v>2024</v>
      </c>
      <c r="M3215">
        <f>MONTH(SalesData[Order Date])</f>
        <v>1</v>
      </c>
      <c r="N3215" t="str">
        <f>TEXT(SalesData[[#This Row],[Order Date]], "mmmm")</f>
        <v>January</v>
      </c>
      <c r="O3215" s="7">
        <f>IF(SalesData[Sales]=0,0,SalesData[Profit]/SalesData[Sales])</f>
        <v>8.3079349675437605E-2</v>
      </c>
      <c r="P3215" s="8">
        <f t="shared" si="50"/>
        <v>7.2568940493468806E-4</v>
      </c>
      <c r="Q3215" t="str">
        <f>IF(SalesData[[#This Row],[Discount]]&gt;0, "Yes", "No")</f>
        <v>Yes</v>
      </c>
      <c r="R3215" t="str">
        <f>TEXT(SalesData[[#This Row],[Order Date]],"mmm-yyyy")</f>
        <v>Jan-2024</v>
      </c>
      <c r="S3215">
        <f>YEAR(SalesData[[#This Row],[Order Date]])*100 + MONTH(SalesData[[#This Row],[Order Date]])</f>
        <v>202401</v>
      </c>
    </row>
    <row r="3216" spans="1:19" x14ac:dyDescent="0.3">
      <c r="A3216" t="s">
        <v>518</v>
      </c>
      <c r="B3216" s="3">
        <v>45302</v>
      </c>
      <c r="C3216" t="s">
        <v>519</v>
      </c>
      <c r="D3216" t="s">
        <v>13</v>
      </c>
      <c r="E3216" t="s">
        <v>19</v>
      </c>
      <c r="F3216" t="s">
        <v>53</v>
      </c>
      <c r="G3216">
        <v>9</v>
      </c>
      <c r="H3216" s="5">
        <v>27.99</v>
      </c>
      <c r="I3216" s="5">
        <v>0.19</v>
      </c>
      <c r="J3216" s="5">
        <v>204.0471</v>
      </c>
      <c r="K3216" s="5">
        <v>49.709477264972243</v>
      </c>
      <c r="L3216">
        <f>YEAR(SalesData[Order Date])</f>
        <v>2024</v>
      </c>
      <c r="M3216">
        <f>MONTH(SalesData[Order Date])</f>
        <v>1</v>
      </c>
      <c r="N3216" t="str">
        <f>TEXT(SalesData[[#This Row],[Order Date]], "mmmm")</f>
        <v>January</v>
      </c>
      <c r="O3216" s="7">
        <f>IF(SalesData[Sales]=0,0,SalesData[Profit]/SalesData[Sales])</f>
        <v>0.24361766114280597</v>
      </c>
      <c r="P3216" s="8">
        <f t="shared" si="50"/>
        <v>7.542376245484499E-4</v>
      </c>
      <c r="Q3216" t="str">
        <f>IF(SalesData[[#This Row],[Discount]]&gt;0, "Yes", "No")</f>
        <v>Yes</v>
      </c>
      <c r="R3216" t="str">
        <f>TEXT(SalesData[[#This Row],[Order Date]],"mmm-yyyy")</f>
        <v>Jan-2024</v>
      </c>
      <c r="S3216">
        <f>YEAR(SalesData[[#This Row],[Order Date]])*100 + MONTH(SalesData[[#This Row],[Order Date]])</f>
        <v>202401</v>
      </c>
    </row>
    <row r="3217" spans="1:19" x14ac:dyDescent="0.3">
      <c r="A3217" t="s">
        <v>588</v>
      </c>
      <c r="B3217" s="3">
        <v>45294</v>
      </c>
      <c r="C3217" t="s">
        <v>589</v>
      </c>
      <c r="D3217" t="s">
        <v>30</v>
      </c>
      <c r="E3217" t="s">
        <v>14</v>
      </c>
      <c r="F3217" t="s">
        <v>20</v>
      </c>
      <c r="G3217">
        <v>3</v>
      </c>
      <c r="H3217" s="5">
        <v>641.14</v>
      </c>
      <c r="I3217" s="5">
        <v>0.06</v>
      </c>
      <c r="J3217" s="5">
        <v>1808.0147999999999</v>
      </c>
      <c r="K3217" s="5">
        <v>134.76711226752639</v>
      </c>
      <c r="L3217">
        <f>YEAR(SalesData[Order Date])</f>
        <v>2024</v>
      </c>
      <c r="M3217">
        <f>MONTH(SalesData[Order Date])</f>
        <v>1</v>
      </c>
      <c r="N3217" t="str">
        <f>TEXT(SalesData[[#This Row],[Order Date]], "mmmm")</f>
        <v>January</v>
      </c>
      <c r="O3217" s="7">
        <f>IF(SalesData[Sales]=0,0,SalesData[Profit]/SalesData[Sales])</f>
        <v>7.4538721844271627E-2</v>
      </c>
      <c r="P3217" s="8">
        <f t="shared" si="50"/>
        <v>3.1194434912811554E-5</v>
      </c>
      <c r="Q3217" t="str">
        <f>IF(SalesData[[#This Row],[Discount]]&gt;0, "Yes", "No")</f>
        <v>Yes</v>
      </c>
      <c r="R3217" t="str">
        <f>TEXT(SalesData[[#This Row],[Order Date]],"mmm-yyyy")</f>
        <v>Jan-2024</v>
      </c>
      <c r="S3217">
        <f>YEAR(SalesData[[#This Row],[Order Date]])*100 + MONTH(SalesData[[#This Row],[Order Date]])</f>
        <v>202401</v>
      </c>
    </row>
    <row r="3218" spans="1:19" x14ac:dyDescent="0.3">
      <c r="A3218" t="s">
        <v>644</v>
      </c>
      <c r="B3218" s="3">
        <v>45292</v>
      </c>
      <c r="C3218" t="s">
        <v>645</v>
      </c>
      <c r="D3218" t="s">
        <v>23</v>
      </c>
      <c r="E3218" t="s">
        <v>14</v>
      </c>
      <c r="F3218" t="s">
        <v>39</v>
      </c>
      <c r="G3218">
        <v>4</v>
      </c>
      <c r="H3218" s="5">
        <v>122.57</v>
      </c>
      <c r="I3218" s="5">
        <v>0.04</v>
      </c>
      <c r="J3218" s="5">
        <v>470.66879999999998</v>
      </c>
      <c r="K3218" s="5">
        <v>106.5493858755643</v>
      </c>
      <c r="L3218">
        <f>YEAR(SalesData[Order Date])</f>
        <v>2024</v>
      </c>
      <c r="M3218">
        <f>MONTH(SalesData[Order Date])</f>
        <v>1</v>
      </c>
      <c r="N3218" t="str">
        <f>TEXT(SalesData[[#This Row],[Order Date]], "mmmm")</f>
        <v>January</v>
      </c>
      <c r="O3218" s="7">
        <f>IF(SalesData[Sales]=0,0,SalesData[Profit]/SalesData[Sales])</f>
        <v>0.22637868895402521</v>
      </c>
      <c r="P3218" s="8">
        <f t="shared" si="50"/>
        <v>8.1586032471240934E-5</v>
      </c>
      <c r="Q3218" t="str">
        <f>IF(SalesData[[#This Row],[Discount]]&gt;0, "Yes", "No")</f>
        <v>Yes</v>
      </c>
      <c r="R3218" t="str">
        <f>TEXT(SalesData[[#This Row],[Order Date]],"mmm-yyyy")</f>
        <v>Jan-2024</v>
      </c>
      <c r="S3218">
        <f>YEAR(SalesData[[#This Row],[Order Date]])*100 + MONTH(SalesData[[#This Row],[Order Date]])</f>
        <v>202401</v>
      </c>
    </row>
    <row r="3219" spans="1:19" x14ac:dyDescent="0.3">
      <c r="A3219" t="s">
        <v>646</v>
      </c>
      <c r="B3219" s="3">
        <v>45319</v>
      </c>
      <c r="C3219" t="s">
        <v>647</v>
      </c>
      <c r="D3219" t="s">
        <v>30</v>
      </c>
      <c r="E3219" t="s">
        <v>26</v>
      </c>
      <c r="F3219" t="s">
        <v>44</v>
      </c>
      <c r="G3219">
        <v>7</v>
      </c>
      <c r="H3219" s="5">
        <v>754.91</v>
      </c>
      <c r="I3219" s="5">
        <v>0.27</v>
      </c>
      <c r="J3219" s="5">
        <v>3857.5900999999999</v>
      </c>
      <c r="K3219" s="5">
        <v>791.26264305999337</v>
      </c>
      <c r="L3219">
        <f>YEAR(SalesData[Order Date])</f>
        <v>2024</v>
      </c>
      <c r="M3219">
        <f>MONTH(SalesData[Order Date])</f>
        <v>1</v>
      </c>
      <c r="N3219" t="str">
        <f>TEXT(SalesData[[#This Row],[Order Date]], "mmmm")</f>
        <v>January</v>
      </c>
      <c r="O3219" s="7">
        <f>IF(SalesData[Sales]=0,0,SalesData[Profit]/SalesData[Sales])</f>
        <v>0.20511838286291573</v>
      </c>
      <c r="P3219" s="8">
        <f t="shared" si="50"/>
        <v>5.1094075547321636E-5</v>
      </c>
      <c r="Q3219" t="str">
        <f>IF(SalesData[[#This Row],[Discount]]&gt;0, "Yes", "No")</f>
        <v>Yes</v>
      </c>
      <c r="R3219" t="str">
        <f>TEXT(SalesData[[#This Row],[Order Date]],"mmm-yyyy")</f>
        <v>Jan-2024</v>
      </c>
      <c r="S3219">
        <f>YEAR(SalesData[[#This Row],[Order Date]])*100 + MONTH(SalesData[[#This Row],[Order Date]])</f>
        <v>202401</v>
      </c>
    </row>
    <row r="3220" spans="1:19" x14ac:dyDescent="0.3">
      <c r="A3220" t="s">
        <v>668</v>
      </c>
      <c r="B3220" s="3">
        <v>45308</v>
      </c>
      <c r="C3220" t="s">
        <v>669</v>
      </c>
      <c r="D3220" t="s">
        <v>18</v>
      </c>
      <c r="E3220" t="s">
        <v>19</v>
      </c>
      <c r="F3220" t="s">
        <v>15</v>
      </c>
      <c r="G3220">
        <v>9</v>
      </c>
      <c r="H3220" s="5">
        <v>372.29</v>
      </c>
      <c r="I3220" s="5">
        <v>0.19</v>
      </c>
      <c r="J3220" s="5">
        <v>2713.9940999999999</v>
      </c>
      <c r="K3220" s="5">
        <v>251.03452826272331</v>
      </c>
      <c r="L3220">
        <f>YEAR(SalesData[Order Date])</f>
        <v>2024</v>
      </c>
      <c r="M3220">
        <f>MONTH(SalesData[Order Date])</f>
        <v>1</v>
      </c>
      <c r="N3220" t="str">
        <f>TEXT(SalesData[[#This Row],[Order Date]], "mmmm")</f>
        <v>January</v>
      </c>
      <c r="O3220" s="7">
        <f>IF(SalesData[Sales]=0,0,SalesData[Profit]/SalesData[Sales])</f>
        <v>9.2496342664386527E-2</v>
      </c>
      <c r="P3220" s="8">
        <f t="shared" si="50"/>
        <v>5.6706092323487365E-5</v>
      </c>
      <c r="Q3220" t="str">
        <f>IF(SalesData[[#This Row],[Discount]]&gt;0, "Yes", "No")</f>
        <v>Yes</v>
      </c>
      <c r="R3220" t="str">
        <f>TEXT(SalesData[[#This Row],[Order Date]],"mmm-yyyy")</f>
        <v>Jan-2024</v>
      </c>
      <c r="S3220">
        <f>YEAR(SalesData[[#This Row],[Order Date]])*100 + MONTH(SalesData[[#This Row],[Order Date]])</f>
        <v>202401</v>
      </c>
    </row>
    <row r="3221" spans="1:19" x14ac:dyDescent="0.3">
      <c r="A3221" t="s">
        <v>690</v>
      </c>
      <c r="B3221" s="3">
        <v>45320</v>
      </c>
      <c r="C3221" t="s">
        <v>691</v>
      </c>
      <c r="D3221" t="s">
        <v>23</v>
      </c>
      <c r="E3221" t="s">
        <v>19</v>
      </c>
      <c r="F3221" t="s">
        <v>53</v>
      </c>
      <c r="G3221">
        <v>3</v>
      </c>
      <c r="H3221" s="5">
        <v>396.34</v>
      </c>
      <c r="I3221" s="5">
        <v>0.2</v>
      </c>
      <c r="J3221" s="5">
        <v>951.21600000000001</v>
      </c>
      <c r="K3221" s="5">
        <v>127.72978690187141</v>
      </c>
      <c r="L3221">
        <f>YEAR(SalesData[Order Date])</f>
        <v>2024</v>
      </c>
      <c r="M3221">
        <f>MONTH(SalesData[Order Date])</f>
        <v>1</v>
      </c>
      <c r="N3221" t="str">
        <f>TEXT(SalesData[[#This Row],[Order Date]], "mmmm")</f>
        <v>January</v>
      </c>
      <c r="O3221" s="7">
        <f>IF(SalesData[Sales]=0,0,SalesData[Profit]/SalesData[Sales])</f>
        <v>0.13428052818904582</v>
      </c>
      <c r="P3221" s="8">
        <f t="shared" si="50"/>
        <v>1.6820574927251016E-4</v>
      </c>
      <c r="Q3221" t="str">
        <f>IF(SalesData[[#This Row],[Discount]]&gt;0, "Yes", "No")</f>
        <v>Yes</v>
      </c>
      <c r="R3221" t="str">
        <f>TEXT(SalesData[[#This Row],[Order Date]],"mmm-yyyy")</f>
        <v>Jan-2024</v>
      </c>
      <c r="S3221">
        <f>YEAR(SalesData[[#This Row],[Order Date]])*100 + MONTH(SalesData[[#This Row],[Order Date]])</f>
        <v>202401</v>
      </c>
    </row>
    <row r="3222" spans="1:19" x14ac:dyDescent="0.3">
      <c r="A3222" t="s">
        <v>714</v>
      </c>
      <c r="B3222" s="3">
        <v>45311</v>
      </c>
      <c r="C3222" t="s">
        <v>715</v>
      </c>
      <c r="D3222" t="s">
        <v>23</v>
      </c>
      <c r="E3222" t="s">
        <v>26</v>
      </c>
      <c r="F3222" t="s">
        <v>39</v>
      </c>
      <c r="G3222">
        <v>3</v>
      </c>
      <c r="H3222" s="5">
        <v>133.08000000000001</v>
      </c>
      <c r="I3222" s="5">
        <v>0.13</v>
      </c>
      <c r="J3222" s="5">
        <v>347.33879999999999</v>
      </c>
      <c r="K3222" s="5">
        <v>32.347516813401178</v>
      </c>
      <c r="L3222">
        <f>YEAR(SalesData[Order Date])</f>
        <v>2024</v>
      </c>
      <c r="M3222">
        <f>MONTH(SalesData[Order Date])</f>
        <v>1</v>
      </c>
      <c r="N3222" t="str">
        <f>TEXT(SalesData[[#This Row],[Order Date]], "mmmm")</f>
        <v>January</v>
      </c>
      <c r="O3222" s="7">
        <f>IF(SalesData[Sales]=0,0,SalesData[Profit]/SalesData[Sales])</f>
        <v>9.3129580724644584E-2</v>
      </c>
      <c r="P3222" s="8">
        <f t="shared" si="50"/>
        <v>3.2561867548341851E-4</v>
      </c>
      <c r="Q3222" t="str">
        <f>IF(SalesData[[#This Row],[Discount]]&gt;0, "Yes", "No")</f>
        <v>Yes</v>
      </c>
      <c r="R3222" t="str">
        <f>TEXT(SalesData[[#This Row],[Order Date]],"mmm-yyyy")</f>
        <v>Jan-2024</v>
      </c>
      <c r="S3222">
        <f>YEAR(SalesData[[#This Row],[Order Date]])*100 + MONTH(SalesData[[#This Row],[Order Date]])</f>
        <v>202401</v>
      </c>
    </row>
    <row r="3223" spans="1:19" x14ac:dyDescent="0.3">
      <c r="A3223" t="s">
        <v>742</v>
      </c>
      <c r="B3223" s="3">
        <v>45302</v>
      </c>
      <c r="C3223" t="s">
        <v>743</v>
      </c>
      <c r="D3223" t="s">
        <v>18</v>
      </c>
      <c r="E3223" t="s">
        <v>26</v>
      </c>
      <c r="F3223" t="s">
        <v>44</v>
      </c>
      <c r="G3223">
        <v>7</v>
      </c>
      <c r="H3223" s="5">
        <v>246.4</v>
      </c>
      <c r="I3223" s="5">
        <v>0.09</v>
      </c>
      <c r="J3223" s="5">
        <v>1569.568</v>
      </c>
      <c r="K3223" s="5">
        <v>426.29908612525281</v>
      </c>
      <c r="L3223">
        <f>YEAR(SalesData[Order Date])</f>
        <v>2024</v>
      </c>
      <c r="M3223">
        <f>MONTH(SalesData[Order Date])</f>
        <v>1</v>
      </c>
      <c r="N3223" t="str">
        <f>TEXT(SalesData[[#This Row],[Order Date]], "mmmm")</f>
        <v>January</v>
      </c>
      <c r="O3223" s="7">
        <f>IF(SalesData[Sales]=0,0,SalesData[Profit]/SalesData[Sales])</f>
        <v>0.27160281435736</v>
      </c>
      <c r="P3223" s="8">
        <f t="shared" si="50"/>
        <v>5.2179962894248605E-5</v>
      </c>
      <c r="Q3223" t="str">
        <f>IF(SalesData[[#This Row],[Discount]]&gt;0, "Yes", "No")</f>
        <v>Yes</v>
      </c>
      <c r="R3223" t="str">
        <f>TEXT(SalesData[[#This Row],[Order Date]],"mmm-yyyy")</f>
        <v>Jan-2024</v>
      </c>
      <c r="S3223">
        <f>YEAR(SalesData[[#This Row],[Order Date]])*100 + MONTH(SalesData[[#This Row],[Order Date]])</f>
        <v>202401</v>
      </c>
    </row>
    <row r="3224" spans="1:19" x14ac:dyDescent="0.3">
      <c r="A3224" t="s">
        <v>762</v>
      </c>
      <c r="B3224" s="3">
        <v>45307</v>
      </c>
      <c r="C3224" t="s">
        <v>763</v>
      </c>
      <c r="D3224" t="s">
        <v>23</v>
      </c>
      <c r="E3224" t="s">
        <v>19</v>
      </c>
      <c r="F3224" t="s">
        <v>15</v>
      </c>
      <c r="G3224">
        <v>6</v>
      </c>
      <c r="H3224" s="5">
        <v>21.9</v>
      </c>
      <c r="I3224" s="5">
        <v>0.04</v>
      </c>
      <c r="J3224" s="5">
        <v>126.14400000000001</v>
      </c>
      <c r="K3224" s="5">
        <v>8.7238908880657888</v>
      </c>
      <c r="L3224">
        <f>YEAR(SalesData[Order Date])</f>
        <v>2024</v>
      </c>
      <c r="M3224">
        <f>MONTH(SalesData[Order Date])</f>
        <v>1</v>
      </c>
      <c r="N3224" t="str">
        <f>TEXT(SalesData[[#This Row],[Order Date]], "mmmm")</f>
        <v>January</v>
      </c>
      <c r="O3224" s="7">
        <f>IF(SalesData[Sales]=0,0,SalesData[Profit]/SalesData[Sales])</f>
        <v>6.9158191337406361E-2</v>
      </c>
      <c r="P3224" s="8">
        <f t="shared" si="50"/>
        <v>3.0441400304414011E-4</v>
      </c>
      <c r="Q3224" t="str">
        <f>IF(SalesData[[#This Row],[Discount]]&gt;0, "Yes", "No")</f>
        <v>Yes</v>
      </c>
      <c r="R3224" t="str">
        <f>TEXT(SalesData[[#This Row],[Order Date]],"mmm-yyyy")</f>
        <v>Jan-2024</v>
      </c>
      <c r="S3224">
        <f>YEAR(SalesData[[#This Row],[Order Date]])*100 + MONTH(SalesData[[#This Row],[Order Date]])</f>
        <v>202401</v>
      </c>
    </row>
    <row r="3225" spans="1:19" x14ac:dyDescent="0.3">
      <c r="A3225" t="s">
        <v>776</v>
      </c>
      <c r="B3225" s="3">
        <v>45302</v>
      </c>
      <c r="C3225" t="s">
        <v>777</v>
      </c>
      <c r="D3225" t="s">
        <v>13</v>
      </c>
      <c r="E3225" t="s">
        <v>14</v>
      </c>
      <c r="F3225" t="s">
        <v>34</v>
      </c>
      <c r="G3225">
        <v>3</v>
      </c>
      <c r="H3225" s="5">
        <v>9.5500000000000007</v>
      </c>
      <c r="I3225" s="5">
        <v>0.18</v>
      </c>
      <c r="J3225" s="5">
        <v>23.492999999999999</v>
      </c>
      <c r="K3225" s="5">
        <v>2.2757904008852372</v>
      </c>
      <c r="L3225">
        <f>YEAR(SalesData[Order Date])</f>
        <v>2024</v>
      </c>
      <c r="M3225">
        <f>MONTH(SalesData[Order Date])</f>
        <v>1</v>
      </c>
      <c r="N3225" t="str">
        <f>TEXT(SalesData[[#This Row],[Order Date]], "mmmm")</f>
        <v>January</v>
      </c>
      <c r="O3225" s="7">
        <f>IF(SalesData[Sales]=0,0,SalesData[Profit]/SalesData[Sales])</f>
        <v>9.6870999909983282E-2</v>
      </c>
      <c r="P3225" s="8">
        <f t="shared" si="50"/>
        <v>6.2827225130890046E-3</v>
      </c>
      <c r="Q3225" t="str">
        <f>IF(SalesData[[#This Row],[Discount]]&gt;0, "Yes", "No")</f>
        <v>Yes</v>
      </c>
      <c r="R3225" t="str">
        <f>TEXT(SalesData[[#This Row],[Order Date]],"mmm-yyyy")</f>
        <v>Jan-2024</v>
      </c>
      <c r="S3225">
        <f>YEAR(SalesData[[#This Row],[Order Date]])*100 + MONTH(SalesData[[#This Row],[Order Date]])</f>
        <v>202401</v>
      </c>
    </row>
    <row r="3226" spans="1:19" x14ac:dyDescent="0.3">
      <c r="A3226" t="s">
        <v>808</v>
      </c>
      <c r="B3226" s="3">
        <v>45307</v>
      </c>
      <c r="C3226" t="s">
        <v>809</v>
      </c>
      <c r="D3226" t="s">
        <v>18</v>
      </c>
      <c r="E3226" t="s">
        <v>26</v>
      </c>
      <c r="F3226" t="s">
        <v>15</v>
      </c>
      <c r="G3226">
        <v>8</v>
      </c>
      <c r="H3226" s="5">
        <v>860.46</v>
      </c>
      <c r="I3226" s="5">
        <v>0.23</v>
      </c>
      <c r="J3226" s="5">
        <v>5300.4336000000003</v>
      </c>
      <c r="K3226" s="5">
        <v>854.17879836485713</v>
      </c>
      <c r="L3226">
        <f>YEAR(SalesData[Order Date])</f>
        <v>2024</v>
      </c>
      <c r="M3226">
        <f>MONTH(SalesData[Order Date])</f>
        <v>1</v>
      </c>
      <c r="N3226" t="str">
        <f>TEXT(SalesData[[#This Row],[Order Date]], "mmmm")</f>
        <v>January</v>
      </c>
      <c r="O3226" s="7">
        <f>IF(SalesData[Sales]=0,0,SalesData[Profit]/SalesData[Sales])</f>
        <v>0.16115262690298715</v>
      </c>
      <c r="P3226" s="8">
        <f t="shared" si="50"/>
        <v>3.3412360830253586E-5</v>
      </c>
      <c r="Q3226" t="str">
        <f>IF(SalesData[[#This Row],[Discount]]&gt;0, "Yes", "No")</f>
        <v>Yes</v>
      </c>
      <c r="R3226" t="str">
        <f>TEXT(SalesData[[#This Row],[Order Date]],"mmm-yyyy")</f>
        <v>Jan-2024</v>
      </c>
      <c r="S3226">
        <f>YEAR(SalesData[[#This Row],[Order Date]])*100 + MONTH(SalesData[[#This Row],[Order Date]])</f>
        <v>202401</v>
      </c>
    </row>
    <row r="3227" spans="1:19" x14ac:dyDescent="0.3">
      <c r="A3227" t="s">
        <v>886</v>
      </c>
      <c r="B3227" s="3">
        <v>45312</v>
      </c>
      <c r="C3227" t="s">
        <v>887</v>
      </c>
      <c r="D3227" t="s">
        <v>23</v>
      </c>
      <c r="E3227" t="s">
        <v>14</v>
      </c>
      <c r="F3227" t="s">
        <v>20</v>
      </c>
      <c r="G3227">
        <v>4</v>
      </c>
      <c r="H3227" s="5">
        <v>633.41</v>
      </c>
      <c r="I3227" s="5">
        <v>0.09</v>
      </c>
      <c r="J3227" s="5">
        <v>2305.6124</v>
      </c>
      <c r="K3227" s="5">
        <v>170.3733316820809</v>
      </c>
      <c r="L3227">
        <f>YEAR(SalesData[Order Date])</f>
        <v>2024</v>
      </c>
      <c r="M3227">
        <f>MONTH(SalesData[Order Date])</f>
        <v>1</v>
      </c>
      <c r="N3227" t="str">
        <f>TEXT(SalesData[[#This Row],[Order Date]], "mmmm")</f>
        <v>January</v>
      </c>
      <c r="O3227" s="7">
        <f>IF(SalesData[Sales]=0,0,SalesData[Profit]/SalesData[Sales])</f>
        <v>7.3895044840182555E-2</v>
      </c>
      <c r="P3227" s="8">
        <f t="shared" si="50"/>
        <v>3.5522015755987433E-5</v>
      </c>
      <c r="Q3227" t="str">
        <f>IF(SalesData[[#This Row],[Discount]]&gt;0, "Yes", "No")</f>
        <v>Yes</v>
      </c>
      <c r="R3227" t="str">
        <f>TEXT(SalesData[[#This Row],[Order Date]],"mmm-yyyy")</f>
        <v>Jan-2024</v>
      </c>
      <c r="S3227">
        <f>YEAR(SalesData[[#This Row],[Order Date]])*100 + MONTH(SalesData[[#This Row],[Order Date]])</f>
        <v>202401</v>
      </c>
    </row>
    <row r="3228" spans="1:19" x14ac:dyDescent="0.3">
      <c r="A3228" t="s">
        <v>928</v>
      </c>
      <c r="B3228" s="3">
        <v>45300</v>
      </c>
      <c r="C3228" t="s">
        <v>929</v>
      </c>
      <c r="D3228" t="s">
        <v>18</v>
      </c>
      <c r="E3228" t="s">
        <v>14</v>
      </c>
      <c r="F3228" t="s">
        <v>53</v>
      </c>
      <c r="G3228">
        <v>7</v>
      </c>
      <c r="H3228" s="5">
        <v>199.51</v>
      </c>
      <c r="I3228" s="5">
        <v>0</v>
      </c>
      <c r="J3228" s="5">
        <v>1396.57</v>
      </c>
      <c r="K3228" s="5">
        <v>120.19672163926749</v>
      </c>
      <c r="L3228">
        <f>YEAR(SalesData[Order Date])</f>
        <v>2024</v>
      </c>
      <c r="M3228">
        <f>MONTH(SalesData[Order Date])</f>
        <v>1</v>
      </c>
      <c r="N3228" t="str">
        <f>TEXT(SalesData[[#This Row],[Order Date]], "mmmm")</f>
        <v>January</v>
      </c>
      <c r="O3228" s="7">
        <f>IF(SalesData[Sales]=0,0,SalesData[Profit]/SalesData[Sales])</f>
        <v>8.6065662042910482E-2</v>
      </c>
      <c r="P3228" s="8">
        <f t="shared" si="50"/>
        <v>0</v>
      </c>
      <c r="Q3228" t="str">
        <f>IF(SalesData[[#This Row],[Discount]]&gt;0, "Yes", "No")</f>
        <v>No</v>
      </c>
      <c r="R3228" t="str">
        <f>TEXT(SalesData[[#This Row],[Order Date]],"mmm-yyyy")</f>
        <v>Jan-2024</v>
      </c>
      <c r="S3228">
        <f>YEAR(SalesData[[#This Row],[Order Date]])*100 + MONTH(SalesData[[#This Row],[Order Date]])</f>
        <v>202401</v>
      </c>
    </row>
    <row r="3229" spans="1:19" x14ac:dyDescent="0.3">
      <c r="A3229" t="s">
        <v>1051</v>
      </c>
      <c r="B3229" s="3">
        <v>45319</v>
      </c>
      <c r="C3229" t="s">
        <v>1052</v>
      </c>
      <c r="D3229" t="s">
        <v>18</v>
      </c>
      <c r="E3229" t="s">
        <v>26</v>
      </c>
      <c r="F3229" t="s">
        <v>20</v>
      </c>
      <c r="G3229">
        <v>6</v>
      </c>
      <c r="H3229" s="5">
        <v>168.17</v>
      </c>
      <c r="I3229" s="5">
        <v>0.23</v>
      </c>
      <c r="J3229" s="5">
        <v>776.94539999999995</v>
      </c>
      <c r="K3229" s="5">
        <v>151.3344551822095</v>
      </c>
      <c r="L3229">
        <f>YEAR(SalesData[Order Date])</f>
        <v>2024</v>
      </c>
      <c r="M3229">
        <f>MONTH(SalesData[Order Date])</f>
        <v>1</v>
      </c>
      <c r="N3229" t="str">
        <f>TEXT(SalesData[[#This Row],[Order Date]], "mmmm")</f>
        <v>January</v>
      </c>
      <c r="O3229" s="7">
        <f>IF(SalesData[Sales]=0,0,SalesData[Profit]/SalesData[Sales])</f>
        <v>0.19478132592355846</v>
      </c>
      <c r="P3229" s="8">
        <f t="shared" si="50"/>
        <v>2.2794394561059247E-4</v>
      </c>
      <c r="Q3229" t="str">
        <f>IF(SalesData[[#This Row],[Discount]]&gt;0, "Yes", "No")</f>
        <v>Yes</v>
      </c>
      <c r="R3229" t="str">
        <f>TEXT(SalesData[[#This Row],[Order Date]],"mmm-yyyy")</f>
        <v>Jan-2024</v>
      </c>
      <c r="S3229">
        <f>YEAR(SalesData[[#This Row],[Order Date]])*100 + MONTH(SalesData[[#This Row],[Order Date]])</f>
        <v>202401</v>
      </c>
    </row>
    <row r="3230" spans="1:19" x14ac:dyDescent="0.3">
      <c r="A3230" t="s">
        <v>1073</v>
      </c>
      <c r="B3230" s="3">
        <v>45316</v>
      </c>
      <c r="C3230" t="s">
        <v>1074</v>
      </c>
      <c r="D3230" t="s">
        <v>13</v>
      </c>
      <c r="E3230" t="s">
        <v>19</v>
      </c>
      <c r="F3230" t="s">
        <v>27</v>
      </c>
      <c r="G3230">
        <v>4</v>
      </c>
      <c r="H3230" s="5">
        <v>538.82000000000005</v>
      </c>
      <c r="I3230" s="5">
        <v>0.08</v>
      </c>
      <c r="J3230" s="5">
        <v>1982.8576</v>
      </c>
      <c r="K3230" s="5">
        <v>584.83490132598274</v>
      </c>
      <c r="L3230">
        <f>YEAR(SalesData[Order Date])</f>
        <v>2024</v>
      </c>
      <c r="M3230">
        <f>MONTH(SalesData[Order Date])</f>
        <v>1</v>
      </c>
      <c r="N3230" t="str">
        <f>TEXT(SalesData[[#This Row],[Order Date]], "mmmm")</f>
        <v>January</v>
      </c>
      <c r="O3230" s="7">
        <f>IF(SalesData[Sales]=0,0,SalesData[Profit]/SalesData[Sales])</f>
        <v>0.29494548742480686</v>
      </c>
      <c r="P3230" s="8">
        <f t="shared" si="50"/>
        <v>3.7118147062098657E-5</v>
      </c>
      <c r="Q3230" t="str">
        <f>IF(SalesData[[#This Row],[Discount]]&gt;0, "Yes", "No")</f>
        <v>Yes</v>
      </c>
      <c r="R3230" t="str">
        <f>TEXT(SalesData[[#This Row],[Order Date]],"mmm-yyyy")</f>
        <v>Jan-2024</v>
      </c>
      <c r="S3230">
        <f>YEAR(SalesData[[#This Row],[Order Date]])*100 + MONTH(SalesData[[#This Row],[Order Date]])</f>
        <v>202401</v>
      </c>
    </row>
    <row r="3231" spans="1:19" x14ac:dyDescent="0.3">
      <c r="A3231" t="s">
        <v>1159</v>
      </c>
      <c r="B3231" s="3">
        <v>45311</v>
      </c>
      <c r="C3231" t="s">
        <v>1160</v>
      </c>
      <c r="D3231" t="s">
        <v>18</v>
      </c>
      <c r="E3231" t="s">
        <v>19</v>
      </c>
      <c r="F3231" t="s">
        <v>31</v>
      </c>
      <c r="G3231">
        <v>9</v>
      </c>
      <c r="H3231" s="5">
        <v>92.31</v>
      </c>
      <c r="I3231" s="5">
        <v>0.24</v>
      </c>
      <c r="J3231" s="5">
        <v>631.40039999999999</v>
      </c>
      <c r="K3231" s="5">
        <v>52.143603768723892</v>
      </c>
      <c r="L3231">
        <f>YEAR(SalesData[Order Date])</f>
        <v>2024</v>
      </c>
      <c r="M3231">
        <f>MONTH(SalesData[Order Date])</f>
        <v>1</v>
      </c>
      <c r="N3231" t="str">
        <f>TEXT(SalesData[[#This Row],[Order Date]], "mmmm")</f>
        <v>January</v>
      </c>
      <c r="O3231" s="7">
        <f>IF(SalesData[Sales]=0,0,SalesData[Profit]/SalesData[Sales])</f>
        <v>8.2584052478781922E-2</v>
      </c>
      <c r="P3231" s="8">
        <f t="shared" si="50"/>
        <v>2.8888166684721769E-4</v>
      </c>
      <c r="Q3231" t="str">
        <f>IF(SalesData[[#This Row],[Discount]]&gt;0, "Yes", "No")</f>
        <v>Yes</v>
      </c>
      <c r="R3231" t="str">
        <f>TEXT(SalesData[[#This Row],[Order Date]],"mmm-yyyy")</f>
        <v>Jan-2024</v>
      </c>
      <c r="S3231">
        <f>YEAR(SalesData[[#This Row],[Order Date]])*100 + MONTH(SalesData[[#This Row],[Order Date]])</f>
        <v>202401</v>
      </c>
    </row>
    <row r="3232" spans="1:19" x14ac:dyDescent="0.3">
      <c r="A3232" t="s">
        <v>1173</v>
      </c>
      <c r="B3232" s="3">
        <v>45296</v>
      </c>
      <c r="C3232" t="s">
        <v>1174</v>
      </c>
      <c r="D3232" t="s">
        <v>30</v>
      </c>
      <c r="E3232" t="s">
        <v>14</v>
      </c>
      <c r="F3232" t="s">
        <v>53</v>
      </c>
      <c r="G3232">
        <v>7</v>
      </c>
      <c r="H3232" s="5">
        <v>591.46</v>
      </c>
      <c r="I3232" s="5">
        <v>0.02</v>
      </c>
      <c r="J3232" s="5">
        <v>4057.4155999999998</v>
      </c>
      <c r="K3232" s="5">
        <v>956.76582095988499</v>
      </c>
      <c r="L3232">
        <f>YEAR(SalesData[Order Date])</f>
        <v>2024</v>
      </c>
      <c r="M3232">
        <f>MONTH(SalesData[Order Date])</f>
        <v>1</v>
      </c>
      <c r="N3232" t="str">
        <f>TEXT(SalesData[[#This Row],[Order Date]], "mmmm")</f>
        <v>January</v>
      </c>
      <c r="O3232" s="7">
        <f>IF(SalesData[Sales]=0,0,SalesData[Profit]/SalesData[Sales])</f>
        <v>0.23580670931513278</v>
      </c>
      <c r="P3232" s="8">
        <f t="shared" si="50"/>
        <v>4.8306611725946929E-6</v>
      </c>
      <c r="Q3232" t="str">
        <f>IF(SalesData[[#This Row],[Discount]]&gt;0, "Yes", "No")</f>
        <v>Yes</v>
      </c>
      <c r="R3232" t="str">
        <f>TEXT(SalesData[[#This Row],[Order Date]],"mmm-yyyy")</f>
        <v>Jan-2024</v>
      </c>
      <c r="S3232">
        <f>YEAR(SalesData[[#This Row],[Order Date]])*100 + MONTH(SalesData[[#This Row],[Order Date]])</f>
        <v>202401</v>
      </c>
    </row>
    <row r="3233" spans="1:19" x14ac:dyDescent="0.3">
      <c r="A3233" t="s">
        <v>1376</v>
      </c>
      <c r="B3233" s="3">
        <v>45321</v>
      </c>
      <c r="C3233" t="s">
        <v>1377</v>
      </c>
      <c r="D3233" t="s">
        <v>30</v>
      </c>
      <c r="E3233" t="s">
        <v>14</v>
      </c>
      <c r="F3233" t="s">
        <v>39</v>
      </c>
      <c r="G3233">
        <v>9</v>
      </c>
      <c r="H3233" s="5">
        <v>72.09</v>
      </c>
      <c r="I3233" s="5">
        <v>0.15</v>
      </c>
      <c r="J3233" s="5">
        <v>551.48850000000004</v>
      </c>
      <c r="K3233" s="5">
        <v>85.355294301402438</v>
      </c>
      <c r="L3233">
        <f>YEAR(SalesData[Order Date])</f>
        <v>2024</v>
      </c>
      <c r="M3233">
        <f>MONTH(SalesData[Order Date])</f>
        <v>1</v>
      </c>
      <c r="N3233" t="str">
        <f>TEXT(SalesData[[#This Row],[Order Date]], "mmmm")</f>
        <v>January</v>
      </c>
      <c r="O3233" s="7">
        <f>IF(SalesData[Sales]=0,0,SalesData[Profit]/SalesData[Sales])</f>
        <v>0.15477257332002831</v>
      </c>
      <c r="P3233" s="8">
        <f t="shared" si="50"/>
        <v>2.3119249086789659E-4</v>
      </c>
      <c r="Q3233" t="str">
        <f>IF(SalesData[[#This Row],[Discount]]&gt;0, "Yes", "No")</f>
        <v>Yes</v>
      </c>
      <c r="R3233" t="str">
        <f>TEXT(SalesData[[#This Row],[Order Date]],"mmm-yyyy")</f>
        <v>Jan-2024</v>
      </c>
      <c r="S3233">
        <f>YEAR(SalesData[[#This Row],[Order Date]])*100 + MONTH(SalesData[[#This Row],[Order Date]])</f>
        <v>202401</v>
      </c>
    </row>
    <row r="3234" spans="1:19" x14ac:dyDescent="0.3">
      <c r="A3234" t="s">
        <v>1516</v>
      </c>
      <c r="B3234" s="3">
        <v>45301</v>
      </c>
      <c r="C3234" t="s">
        <v>1517</v>
      </c>
      <c r="D3234" t="s">
        <v>13</v>
      </c>
      <c r="E3234" t="s">
        <v>19</v>
      </c>
      <c r="F3234" t="s">
        <v>39</v>
      </c>
      <c r="G3234">
        <v>9</v>
      </c>
      <c r="H3234" s="5">
        <v>941.75</v>
      </c>
      <c r="I3234" s="5">
        <v>0.22</v>
      </c>
      <c r="J3234" s="5">
        <v>6611.085</v>
      </c>
      <c r="K3234" s="5">
        <v>1443.6378829226901</v>
      </c>
      <c r="L3234">
        <f>YEAR(SalesData[Order Date])</f>
        <v>2024</v>
      </c>
      <c r="M3234">
        <f>MONTH(SalesData[Order Date])</f>
        <v>1</v>
      </c>
      <c r="N3234" t="str">
        <f>TEXT(SalesData[[#This Row],[Order Date]], "mmmm")</f>
        <v>January</v>
      </c>
      <c r="O3234" s="7">
        <f>IF(SalesData[Sales]=0,0,SalesData[Profit]/SalesData[Sales])</f>
        <v>0.21836625651049565</v>
      </c>
      <c r="P3234" s="8">
        <f t="shared" si="50"/>
        <v>2.5956405037902249E-5</v>
      </c>
      <c r="Q3234" t="str">
        <f>IF(SalesData[[#This Row],[Discount]]&gt;0, "Yes", "No")</f>
        <v>Yes</v>
      </c>
      <c r="R3234" t="str">
        <f>TEXT(SalesData[[#This Row],[Order Date]],"mmm-yyyy")</f>
        <v>Jan-2024</v>
      </c>
      <c r="S3234">
        <f>YEAR(SalesData[[#This Row],[Order Date]])*100 + MONTH(SalesData[[#This Row],[Order Date]])</f>
        <v>202401</v>
      </c>
    </row>
    <row r="3235" spans="1:19" x14ac:dyDescent="0.3">
      <c r="A3235" t="s">
        <v>1526</v>
      </c>
      <c r="B3235" s="3">
        <v>45301</v>
      </c>
      <c r="C3235" t="s">
        <v>1527</v>
      </c>
      <c r="D3235" t="s">
        <v>30</v>
      </c>
      <c r="E3235" t="s">
        <v>26</v>
      </c>
      <c r="F3235" t="s">
        <v>20</v>
      </c>
      <c r="G3235">
        <v>7</v>
      </c>
      <c r="H3235" s="5">
        <v>995.44</v>
      </c>
      <c r="I3235" s="5">
        <v>0.13</v>
      </c>
      <c r="J3235" s="5">
        <v>6062.2295999999997</v>
      </c>
      <c r="K3235" s="5">
        <v>1354.294863799646</v>
      </c>
      <c r="L3235">
        <f>YEAR(SalesData[Order Date])</f>
        <v>2024</v>
      </c>
      <c r="M3235">
        <f>MONTH(SalesData[Order Date])</f>
        <v>1</v>
      </c>
      <c r="N3235" t="str">
        <f>TEXT(SalesData[[#This Row],[Order Date]], "mmmm")</f>
        <v>January</v>
      </c>
      <c r="O3235" s="7">
        <f>IF(SalesData[Sales]=0,0,SalesData[Profit]/SalesData[Sales])</f>
        <v>0.22339880756077699</v>
      </c>
      <c r="P3235" s="8">
        <f t="shared" si="50"/>
        <v>1.8656502221558881E-5</v>
      </c>
      <c r="Q3235" t="str">
        <f>IF(SalesData[[#This Row],[Discount]]&gt;0, "Yes", "No")</f>
        <v>Yes</v>
      </c>
      <c r="R3235" t="str">
        <f>TEXT(SalesData[[#This Row],[Order Date]],"mmm-yyyy")</f>
        <v>Jan-2024</v>
      </c>
      <c r="S3235">
        <f>YEAR(SalesData[[#This Row],[Order Date]])*100 + MONTH(SalesData[[#This Row],[Order Date]])</f>
        <v>202401</v>
      </c>
    </row>
    <row r="3236" spans="1:19" x14ac:dyDescent="0.3">
      <c r="A3236" t="s">
        <v>1534</v>
      </c>
      <c r="B3236" s="3">
        <v>45317</v>
      </c>
      <c r="C3236" t="s">
        <v>1535</v>
      </c>
      <c r="D3236" t="s">
        <v>18</v>
      </c>
      <c r="E3236" t="s">
        <v>26</v>
      </c>
      <c r="F3236" t="s">
        <v>39</v>
      </c>
      <c r="G3236">
        <v>3</v>
      </c>
      <c r="H3236" s="5">
        <v>638.29</v>
      </c>
      <c r="I3236" s="5">
        <v>0</v>
      </c>
      <c r="J3236" s="5">
        <v>1914.87</v>
      </c>
      <c r="K3236" s="5">
        <v>458.63976283136122</v>
      </c>
      <c r="L3236">
        <f>YEAR(SalesData[Order Date])</f>
        <v>2024</v>
      </c>
      <c r="M3236">
        <f>MONTH(SalesData[Order Date])</f>
        <v>1</v>
      </c>
      <c r="N3236" t="str">
        <f>TEXT(SalesData[[#This Row],[Order Date]], "mmmm")</f>
        <v>January</v>
      </c>
      <c r="O3236" s="7">
        <f>IF(SalesData[Sales]=0,0,SalesData[Profit]/SalesData[Sales])</f>
        <v>0.2395148301615051</v>
      </c>
      <c r="P3236" s="8">
        <f t="shared" si="50"/>
        <v>0</v>
      </c>
      <c r="Q3236" t="str">
        <f>IF(SalesData[[#This Row],[Discount]]&gt;0, "Yes", "No")</f>
        <v>No</v>
      </c>
      <c r="R3236" t="str">
        <f>TEXT(SalesData[[#This Row],[Order Date]],"mmm-yyyy")</f>
        <v>Jan-2024</v>
      </c>
      <c r="S3236">
        <f>YEAR(SalesData[[#This Row],[Order Date]])*100 + MONTH(SalesData[[#This Row],[Order Date]])</f>
        <v>202401</v>
      </c>
    </row>
    <row r="3237" spans="1:19" x14ac:dyDescent="0.3">
      <c r="A3237" t="s">
        <v>1546</v>
      </c>
      <c r="B3237" s="3">
        <v>45303</v>
      </c>
      <c r="C3237" t="s">
        <v>1547</v>
      </c>
      <c r="D3237" t="s">
        <v>18</v>
      </c>
      <c r="E3237" t="s">
        <v>26</v>
      </c>
      <c r="F3237" t="s">
        <v>31</v>
      </c>
      <c r="G3237">
        <v>9</v>
      </c>
      <c r="H3237" s="5">
        <v>452.04</v>
      </c>
      <c r="I3237" s="5">
        <v>0.23</v>
      </c>
      <c r="J3237" s="5">
        <v>3132.6372000000001</v>
      </c>
      <c r="K3237" s="5">
        <v>646.4351360969797</v>
      </c>
      <c r="L3237">
        <f>YEAR(SalesData[Order Date])</f>
        <v>2024</v>
      </c>
      <c r="M3237">
        <f>MONTH(SalesData[Order Date])</f>
        <v>1</v>
      </c>
      <c r="N3237" t="str">
        <f>TEXT(SalesData[[#This Row],[Order Date]], "mmmm")</f>
        <v>January</v>
      </c>
      <c r="O3237" s="7">
        <f>IF(SalesData[Sales]=0,0,SalesData[Profit]/SalesData[Sales])</f>
        <v>0.20635493190752496</v>
      </c>
      <c r="P3237" s="8">
        <f t="shared" si="50"/>
        <v>5.6533836730279521E-5</v>
      </c>
      <c r="Q3237" t="str">
        <f>IF(SalesData[[#This Row],[Discount]]&gt;0, "Yes", "No")</f>
        <v>Yes</v>
      </c>
      <c r="R3237" t="str">
        <f>TEXT(SalesData[[#This Row],[Order Date]],"mmm-yyyy")</f>
        <v>Jan-2024</v>
      </c>
      <c r="S3237">
        <f>YEAR(SalesData[[#This Row],[Order Date]])*100 + MONTH(SalesData[[#This Row],[Order Date]])</f>
        <v>202401</v>
      </c>
    </row>
    <row r="3238" spans="1:19" x14ac:dyDescent="0.3">
      <c r="A3238" t="s">
        <v>1554</v>
      </c>
      <c r="B3238" s="3">
        <v>45297</v>
      </c>
      <c r="C3238" t="s">
        <v>1555</v>
      </c>
      <c r="D3238" t="s">
        <v>18</v>
      </c>
      <c r="E3238" t="s">
        <v>14</v>
      </c>
      <c r="F3238" t="s">
        <v>62</v>
      </c>
      <c r="G3238">
        <v>1</v>
      </c>
      <c r="H3238" s="5">
        <v>679.55</v>
      </c>
      <c r="I3238" s="5">
        <v>0.28999999999999998</v>
      </c>
      <c r="J3238" s="5">
        <v>482.48049999999989</v>
      </c>
      <c r="K3238" s="5">
        <v>128.50453909361769</v>
      </c>
      <c r="L3238">
        <f>YEAR(SalesData[Order Date])</f>
        <v>2024</v>
      </c>
      <c r="M3238">
        <f>MONTH(SalesData[Order Date])</f>
        <v>1</v>
      </c>
      <c r="N3238" t="str">
        <f>TEXT(SalesData[[#This Row],[Order Date]], "mmmm")</f>
        <v>January</v>
      </c>
      <c r="O3238" s="7">
        <f>IF(SalesData[Sales]=0,0,SalesData[Profit]/SalesData[Sales])</f>
        <v>0.26634141502841613</v>
      </c>
      <c r="P3238" s="8">
        <f t="shared" si="50"/>
        <v>4.2675299830770362E-4</v>
      </c>
      <c r="Q3238" t="str">
        <f>IF(SalesData[[#This Row],[Discount]]&gt;0, "Yes", "No")</f>
        <v>Yes</v>
      </c>
      <c r="R3238" t="str">
        <f>TEXT(SalesData[[#This Row],[Order Date]],"mmm-yyyy")</f>
        <v>Jan-2024</v>
      </c>
      <c r="S3238">
        <f>YEAR(SalesData[[#This Row],[Order Date]])*100 + MONTH(SalesData[[#This Row],[Order Date]])</f>
        <v>202401</v>
      </c>
    </row>
    <row r="3239" spans="1:19" x14ac:dyDescent="0.3">
      <c r="A3239" t="s">
        <v>1582</v>
      </c>
      <c r="B3239" s="3">
        <v>45309</v>
      </c>
      <c r="C3239" t="s">
        <v>1583</v>
      </c>
      <c r="D3239" t="s">
        <v>13</v>
      </c>
      <c r="E3239" t="s">
        <v>19</v>
      </c>
      <c r="F3239" t="s">
        <v>20</v>
      </c>
      <c r="G3239">
        <v>7</v>
      </c>
      <c r="H3239" s="5">
        <v>239.96</v>
      </c>
      <c r="I3239" s="5">
        <v>0.02</v>
      </c>
      <c r="J3239" s="5">
        <v>1646.1256000000001</v>
      </c>
      <c r="K3239" s="5">
        <v>459.47518626254771</v>
      </c>
      <c r="L3239">
        <f>YEAR(SalesData[Order Date])</f>
        <v>2024</v>
      </c>
      <c r="M3239">
        <f>MONTH(SalesData[Order Date])</f>
        <v>1</v>
      </c>
      <c r="N3239" t="str">
        <f>TEXT(SalesData[[#This Row],[Order Date]], "mmmm")</f>
        <v>January</v>
      </c>
      <c r="O3239" s="7">
        <f>IF(SalesData[Sales]=0,0,SalesData[Profit]/SalesData[Sales])</f>
        <v>0.27912522972885406</v>
      </c>
      <c r="P3239" s="8">
        <f t="shared" si="50"/>
        <v>1.1906746362488986E-5</v>
      </c>
      <c r="Q3239" t="str">
        <f>IF(SalesData[[#This Row],[Discount]]&gt;0, "Yes", "No")</f>
        <v>Yes</v>
      </c>
      <c r="R3239" t="str">
        <f>TEXT(SalesData[[#This Row],[Order Date]],"mmm-yyyy")</f>
        <v>Jan-2024</v>
      </c>
      <c r="S3239">
        <f>YEAR(SalesData[[#This Row],[Order Date]])*100 + MONTH(SalesData[[#This Row],[Order Date]])</f>
        <v>202401</v>
      </c>
    </row>
    <row r="3240" spans="1:19" x14ac:dyDescent="0.3">
      <c r="A3240" t="s">
        <v>1640</v>
      </c>
      <c r="B3240" s="3">
        <v>45300</v>
      </c>
      <c r="C3240" t="s">
        <v>1641</v>
      </c>
      <c r="D3240" t="s">
        <v>23</v>
      </c>
      <c r="E3240" t="s">
        <v>19</v>
      </c>
      <c r="F3240" t="s">
        <v>39</v>
      </c>
      <c r="G3240">
        <v>3</v>
      </c>
      <c r="H3240" s="5">
        <v>672.39</v>
      </c>
      <c r="I3240" s="5">
        <v>0.16</v>
      </c>
      <c r="J3240" s="5">
        <v>1694.4228000000001</v>
      </c>
      <c r="K3240" s="5">
        <v>492.92720937993522</v>
      </c>
      <c r="L3240">
        <f>YEAR(SalesData[Order Date])</f>
        <v>2024</v>
      </c>
      <c r="M3240">
        <f>MONTH(SalesData[Order Date])</f>
        <v>1</v>
      </c>
      <c r="N3240" t="str">
        <f>TEXT(SalesData[[#This Row],[Order Date]], "mmmm")</f>
        <v>January</v>
      </c>
      <c r="O3240" s="7">
        <f>IF(SalesData[Sales]=0,0,SalesData[Profit]/SalesData[Sales])</f>
        <v>0.29091157731112638</v>
      </c>
      <c r="P3240" s="8">
        <f t="shared" si="50"/>
        <v>7.9319045990174347E-5</v>
      </c>
      <c r="Q3240" t="str">
        <f>IF(SalesData[[#This Row],[Discount]]&gt;0, "Yes", "No")</f>
        <v>Yes</v>
      </c>
      <c r="R3240" t="str">
        <f>TEXT(SalesData[[#This Row],[Order Date]],"mmm-yyyy")</f>
        <v>Jan-2024</v>
      </c>
      <c r="S3240">
        <f>YEAR(SalesData[[#This Row],[Order Date]])*100 + MONTH(SalesData[[#This Row],[Order Date]])</f>
        <v>202401</v>
      </c>
    </row>
    <row r="3241" spans="1:19" x14ac:dyDescent="0.3">
      <c r="A3241" t="s">
        <v>1642</v>
      </c>
      <c r="B3241" s="3">
        <v>45295</v>
      </c>
      <c r="C3241" t="s">
        <v>1643</v>
      </c>
      <c r="D3241" t="s">
        <v>23</v>
      </c>
      <c r="E3241" t="s">
        <v>19</v>
      </c>
      <c r="F3241" t="s">
        <v>34</v>
      </c>
      <c r="G3241">
        <v>3</v>
      </c>
      <c r="H3241" s="5">
        <v>499.22</v>
      </c>
      <c r="I3241" s="5">
        <v>0.03</v>
      </c>
      <c r="J3241" s="5">
        <v>1452.7302</v>
      </c>
      <c r="K3241" s="5">
        <v>128.4522183416247</v>
      </c>
      <c r="L3241">
        <f>YEAR(SalesData[Order Date])</f>
        <v>2024</v>
      </c>
      <c r="M3241">
        <f>MONTH(SalesData[Order Date])</f>
        <v>1</v>
      </c>
      <c r="N3241" t="str">
        <f>TEXT(SalesData[[#This Row],[Order Date]], "mmmm")</f>
        <v>January</v>
      </c>
      <c r="O3241" s="7">
        <f>IF(SalesData[Sales]=0,0,SalesData[Profit]/SalesData[Sales])</f>
        <v>8.8421248723007689E-2</v>
      </c>
      <c r="P3241" s="8">
        <f t="shared" si="50"/>
        <v>2.0031248748046953E-5</v>
      </c>
      <c r="Q3241" t="str">
        <f>IF(SalesData[[#This Row],[Discount]]&gt;0, "Yes", "No")</f>
        <v>Yes</v>
      </c>
      <c r="R3241" t="str">
        <f>TEXT(SalesData[[#This Row],[Order Date]],"mmm-yyyy")</f>
        <v>Jan-2024</v>
      </c>
      <c r="S3241">
        <f>YEAR(SalesData[[#This Row],[Order Date]])*100 + MONTH(SalesData[[#This Row],[Order Date]])</f>
        <v>202401</v>
      </c>
    </row>
    <row r="3242" spans="1:19" x14ac:dyDescent="0.3">
      <c r="A3242" t="s">
        <v>1750</v>
      </c>
      <c r="B3242" s="3">
        <v>45308</v>
      </c>
      <c r="C3242" t="s">
        <v>1000</v>
      </c>
      <c r="D3242" t="s">
        <v>30</v>
      </c>
      <c r="E3242" t="s">
        <v>26</v>
      </c>
      <c r="F3242" t="s">
        <v>91</v>
      </c>
      <c r="G3242">
        <v>4</v>
      </c>
      <c r="H3242" s="5">
        <v>672.28</v>
      </c>
      <c r="I3242" s="5">
        <v>0.28000000000000003</v>
      </c>
      <c r="J3242" s="5">
        <v>1936.1664000000001</v>
      </c>
      <c r="K3242" s="5">
        <v>530.68332236717652</v>
      </c>
      <c r="L3242">
        <f>YEAR(SalesData[Order Date])</f>
        <v>2024</v>
      </c>
      <c r="M3242">
        <f>MONTH(SalesData[Order Date])</f>
        <v>1</v>
      </c>
      <c r="N3242" t="str">
        <f>TEXT(SalesData[[#This Row],[Order Date]], "mmmm")</f>
        <v>January</v>
      </c>
      <c r="O3242" s="7">
        <f>IF(SalesData[Sales]=0,0,SalesData[Profit]/SalesData[Sales])</f>
        <v>0.27408972822128125</v>
      </c>
      <c r="P3242" s="8">
        <f t="shared" si="50"/>
        <v>1.0412328196584758E-4</v>
      </c>
      <c r="Q3242" t="str">
        <f>IF(SalesData[[#This Row],[Discount]]&gt;0, "Yes", "No")</f>
        <v>Yes</v>
      </c>
      <c r="R3242" t="str">
        <f>TEXT(SalesData[[#This Row],[Order Date]],"mmm-yyyy")</f>
        <v>Jan-2024</v>
      </c>
      <c r="S3242">
        <f>YEAR(SalesData[[#This Row],[Order Date]])*100 + MONTH(SalesData[[#This Row],[Order Date]])</f>
        <v>202401</v>
      </c>
    </row>
    <row r="3243" spans="1:19" x14ac:dyDescent="0.3">
      <c r="A3243" t="s">
        <v>1801</v>
      </c>
      <c r="B3243" s="3">
        <v>45304</v>
      </c>
      <c r="C3243" t="s">
        <v>1802</v>
      </c>
      <c r="D3243" t="s">
        <v>13</v>
      </c>
      <c r="E3243" t="s">
        <v>19</v>
      </c>
      <c r="F3243" t="s">
        <v>91</v>
      </c>
      <c r="G3243">
        <v>9</v>
      </c>
      <c r="H3243" s="5">
        <v>657.17</v>
      </c>
      <c r="I3243" s="5">
        <v>0.21</v>
      </c>
      <c r="J3243" s="5">
        <v>4672.4786999999997</v>
      </c>
      <c r="K3243" s="5">
        <v>357.19749302930899</v>
      </c>
      <c r="L3243">
        <f>YEAR(SalesData[Order Date])</f>
        <v>2024</v>
      </c>
      <c r="M3243">
        <f>MONTH(SalesData[Order Date])</f>
        <v>1</v>
      </c>
      <c r="N3243" t="str">
        <f>TEXT(SalesData[[#This Row],[Order Date]], "mmmm")</f>
        <v>January</v>
      </c>
      <c r="O3243" s="7">
        <f>IF(SalesData[Sales]=0,0,SalesData[Profit]/SalesData[Sales])</f>
        <v>7.6447109973836594E-2</v>
      </c>
      <c r="P3243" s="8">
        <f t="shared" si="50"/>
        <v>3.5505779833731505E-5</v>
      </c>
      <c r="Q3243" t="str">
        <f>IF(SalesData[[#This Row],[Discount]]&gt;0, "Yes", "No")</f>
        <v>Yes</v>
      </c>
      <c r="R3243" t="str">
        <f>TEXT(SalesData[[#This Row],[Order Date]],"mmm-yyyy")</f>
        <v>Jan-2024</v>
      </c>
      <c r="S3243">
        <f>YEAR(SalesData[[#This Row],[Order Date]])*100 + MONTH(SalesData[[#This Row],[Order Date]])</f>
        <v>202401</v>
      </c>
    </row>
    <row r="3244" spans="1:19" x14ac:dyDescent="0.3">
      <c r="A3244" t="s">
        <v>1809</v>
      </c>
      <c r="B3244" s="3">
        <v>45297</v>
      </c>
      <c r="C3244" t="s">
        <v>1810</v>
      </c>
      <c r="D3244" t="s">
        <v>13</v>
      </c>
      <c r="E3244" t="s">
        <v>19</v>
      </c>
      <c r="F3244" t="s">
        <v>91</v>
      </c>
      <c r="G3244">
        <v>3</v>
      </c>
      <c r="H3244" s="5">
        <v>518.37</v>
      </c>
      <c r="I3244" s="5">
        <v>0.12</v>
      </c>
      <c r="J3244" s="5">
        <v>1368.4967999999999</v>
      </c>
      <c r="K3244" s="5">
        <v>235.2286763799965</v>
      </c>
      <c r="L3244">
        <f>YEAR(SalesData[Order Date])</f>
        <v>2024</v>
      </c>
      <c r="M3244">
        <f>MONTH(SalesData[Order Date])</f>
        <v>1</v>
      </c>
      <c r="N3244" t="str">
        <f>TEXT(SalesData[[#This Row],[Order Date]], "mmmm")</f>
        <v>January</v>
      </c>
      <c r="O3244" s="7">
        <f>IF(SalesData[Sales]=0,0,SalesData[Profit]/SalesData[Sales])</f>
        <v>0.1718883642110062</v>
      </c>
      <c r="P3244" s="8">
        <f t="shared" si="50"/>
        <v>7.7164959391940114E-5</v>
      </c>
      <c r="Q3244" t="str">
        <f>IF(SalesData[[#This Row],[Discount]]&gt;0, "Yes", "No")</f>
        <v>Yes</v>
      </c>
      <c r="R3244" t="str">
        <f>TEXT(SalesData[[#This Row],[Order Date]],"mmm-yyyy")</f>
        <v>Jan-2024</v>
      </c>
      <c r="S3244">
        <f>YEAR(SalesData[[#This Row],[Order Date]])*100 + MONTH(SalesData[[#This Row],[Order Date]])</f>
        <v>202401</v>
      </c>
    </row>
    <row r="3245" spans="1:19" x14ac:dyDescent="0.3">
      <c r="A3245" t="s">
        <v>1837</v>
      </c>
      <c r="B3245" s="3">
        <v>45294</v>
      </c>
      <c r="C3245" t="s">
        <v>1838</v>
      </c>
      <c r="D3245" t="s">
        <v>18</v>
      </c>
      <c r="E3245" t="s">
        <v>14</v>
      </c>
      <c r="F3245" t="s">
        <v>91</v>
      </c>
      <c r="G3245">
        <v>7</v>
      </c>
      <c r="H3245" s="5">
        <v>686.94</v>
      </c>
      <c r="I3245" s="5">
        <v>0.13</v>
      </c>
      <c r="J3245" s="5">
        <v>4183.4646000000002</v>
      </c>
      <c r="K3245" s="5">
        <v>1031.2947096360399</v>
      </c>
      <c r="L3245">
        <f>YEAR(SalesData[Order Date])</f>
        <v>2024</v>
      </c>
      <c r="M3245">
        <f>MONTH(SalesData[Order Date])</f>
        <v>1</v>
      </c>
      <c r="N3245" t="str">
        <f>TEXT(SalesData[[#This Row],[Order Date]], "mmmm")</f>
        <v>January</v>
      </c>
      <c r="O3245" s="7">
        <f>IF(SalesData[Sales]=0,0,SalesData[Profit]/SalesData[Sales])</f>
        <v>0.24651689645850949</v>
      </c>
      <c r="P3245" s="8">
        <f t="shared" si="50"/>
        <v>2.70350082560756E-5</v>
      </c>
      <c r="Q3245" t="str">
        <f>IF(SalesData[[#This Row],[Discount]]&gt;0, "Yes", "No")</f>
        <v>Yes</v>
      </c>
      <c r="R3245" t="str">
        <f>TEXT(SalesData[[#This Row],[Order Date]],"mmm-yyyy")</f>
        <v>Jan-2024</v>
      </c>
      <c r="S3245">
        <f>YEAR(SalesData[[#This Row],[Order Date]])*100 + MONTH(SalesData[[#This Row],[Order Date]])</f>
        <v>202401</v>
      </c>
    </row>
    <row r="3246" spans="1:19" x14ac:dyDescent="0.3">
      <c r="A3246" t="s">
        <v>1843</v>
      </c>
      <c r="B3246" s="3">
        <v>45318</v>
      </c>
      <c r="C3246" t="s">
        <v>1844</v>
      </c>
      <c r="D3246" t="s">
        <v>18</v>
      </c>
      <c r="E3246" t="s">
        <v>26</v>
      </c>
      <c r="F3246" t="s">
        <v>20</v>
      </c>
      <c r="G3246">
        <v>3</v>
      </c>
      <c r="H3246" s="5">
        <v>636.66</v>
      </c>
      <c r="I3246" s="5">
        <v>0.15</v>
      </c>
      <c r="J3246" s="5">
        <v>1623.4829999999999</v>
      </c>
      <c r="K3246" s="5">
        <v>154.360516822184</v>
      </c>
      <c r="L3246">
        <f>YEAR(SalesData[Order Date])</f>
        <v>2024</v>
      </c>
      <c r="M3246">
        <f>MONTH(SalesData[Order Date])</f>
        <v>1</v>
      </c>
      <c r="N3246" t="str">
        <f>TEXT(SalesData[[#This Row],[Order Date]], "mmmm")</f>
        <v>January</v>
      </c>
      <c r="O3246" s="7">
        <f>IF(SalesData[Sales]=0,0,SalesData[Profit]/SalesData[Sales])</f>
        <v>9.507984797018755E-2</v>
      </c>
      <c r="P3246" s="8">
        <f t="shared" si="50"/>
        <v>7.8534853768102281E-5</v>
      </c>
      <c r="Q3246" t="str">
        <f>IF(SalesData[[#This Row],[Discount]]&gt;0, "Yes", "No")</f>
        <v>Yes</v>
      </c>
      <c r="R3246" t="str">
        <f>TEXT(SalesData[[#This Row],[Order Date]],"mmm-yyyy")</f>
        <v>Jan-2024</v>
      </c>
      <c r="S3246">
        <f>YEAR(SalesData[[#This Row],[Order Date]])*100 + MONTH(SalesData[[#This Row],[Order Date]])</f>
        <v>202401</v>
      </c>
    </row>
    <row r="3247" spans="1:19" x14ac:dyDescent="0.3">
      <c r="A3247" t="s">
        <v>1877</v>
      </c>
      <c r="B3247" s="3">
        <v>45304</v>
      </c>
      <c r="C3247" t="s">
        <v>1878</v>
      </c>
      <c r="D3247" t="s">
        <v>30</v>
      </c>
      <c r="E3247" t="s">
        <v>19</v>
      </c>
      <c r="F3247" t="s">
        <v>15</v>
      </c>
      <c r="G3247">
        <v>5</v>
      </c>
      <c r="H3247" s="5">
        <v>962.11</v>
      </c>
      <c r="I3247" s="5">
        <v>0.17</v>
      </c>
      <c r="J3247" s="5">
        <v>3992.7565</v>
      </c>
      <c r="K3247" s="5">
        <v>1029.506598167334</v>
      </c>
      <c r="L3247">
        <f>YEAR(SalesData[Order Date])</f>
        <v>2024</v>
      </c>
      <c r="M3247">
        <f>MONTH(SalesData[Order Date])</f>
        <v>1</v>
      </c>
      <c r="N3247" t="str">
        <f>TEXT(SalesData[[#This Row],[Order Date]], "mmmm")</f>
        <v>January</v>
      </c>
      <c r="O3247" s="7">
        <f>IF(SalesData[Sales]=0,0,SalesData[Profit]/SalesData[Sales])</f>
        <v>0.25784357202031577</v>
      </c>
      <c r="P3247" s="8">
        <f t="shared" si="50"/>
        <v>3.5338994501668211E-5</v>
      </c>
      <c r="Q3247" t="str">
        <f>IF(SalesData[[#This Row],[Discount]]&gt;0, "Yes", "No")</f>
        <v>Yes</v>
      </c>
      <c r="R3247" t="str">
        <f>TEXT(SalesData[[#This Row],[Order Date]],"mmm-yyyy")</f>
        <v>Jan-2024</v>
      </c>
      <c r="S3247">
        <f>YEAR(SalesData[[#This Row],[Order Date]])*100 + MONTH(SalesData[[#This Row],[Order Date]])</f>
        <v>202401</v>
      </c>
    </row>
    <row r="3248" spans="1:19" x14ac:dyDescent="0.3">
      <c r="A3248" t="s">
        <v>1905</v>
      </c>
      <c r="B3248" s="3">
        <v>45311</v>
      </c>
      <c r="C3248" t="s">
        <v>1906</v>
      </c>
      <c r="D3248" t="s">
        <v>13</v>
      </c>
      <c r="E3248" t="s">
        <v>19</v>
      </c>
      <c r="F3248" t="s">
        <v>44</v>
      </c>
      <c r="G3248">
        <v>2</v>
      </c>
      <c r="H3248" s="5">
        <v>874.56</v>
      </c>
      <c r="I3248" s="5">
        <v>0.15</v>
      </c>
      <c r="J3248" s="5">
        <v>1486.752</v>
      </c>
      <c r="K3248" s="5">
        <v>99.429859176093032</v>
      </c>
      <c r="L3248">
        <f>YEAR(SalesData[Order Date])</f>
        <v>2024</v>
      </c>
      <c r="M3248">
        <f>MONTH(SalesData[Order Date])</f>
        <v>1</v>
      </c>
      <c r="N3248" t="str">
        <f>TEXT(SalesData[[#This Row],[Order Date]], "mmmm")</f>
        <v>January</v>
      </c>
      <c r="O3248" s="7">
        <f>IF(SalesData[Sales]=0,0,SalesData[Profit]/SalesData[Sales])</f>
        <v>6.6877232501515407E-2</v>
      </c>
      <c r="P3248" s="8">
        <f t="shared" si="50"/>
        <v>8.5757409440175638E-5</v>
      </c>
      <c r="Q3248" t="str">
        <f>IF(SalesData[[#This Row],[Discount]]&gt;0, "Yes", "No")</f>
        <v>Yes</v>
      </c>
      <c r="R3248" t="str">
        <f>TEXT(SalesData[[#This Row],[Order Date]],"mmm-yyyy")</f>
        <v>Jan-2024</v>
      </c>
      <c r="S3248">
        <f>YEAR(SalesData[[#This Row],[Order Date]])*100 + MONTH(SalesData[[#This Row],[Order Date]])</f>
        <v>202401</v>
      </c>
    </row>
    <row r="3249" spans="1:19" x14ac:dyDescent="0.3">
      <c r="A3249" t="s">
        <v>1921</v>
      </c>
      <c r="B3249" s="3">
        <v>45321</v>
      </c>
      <c r="C3249" t="s">
        <v>1922</v>
      </c>
      <c r="D3249" t="s">
        <v>30</v>
      </c>
      <c r="E3249" t="s">
        <v>26</v>
      </c>
      <c r="F3249" t="s">
        <v>91</v>
      </c>
      <c r="G3249">
        <v>7</v>
      </c>
      <c r="H3249" s="5">
        <v>241.02</v>
      </c>
      <c r="I3249" s="5">
        <v>0.12</v>
      </c>
      <c r="J3249" s="5">
        <v>1484.6831999999999</v>
      </c>
      <c r="K3249" s="5">
        <v>331.02116114101318</v>
      </c>
      <c r="L3249">
        <f>YEAR(SalesData[Order Date])</f>
        <v>2024</v>
      </c>
      <c r="M3249">
        <f>MONTH(SalesData[Order Date])</f>
        <v>1</v>
      </c>
      <c r="N3249" t="str">
        <f>TEXT(SalesData[[#This Row],[Order Date]], "mmmm")</f>
        <v>January</v>
      </c>
      <c r="O3249" s="7">
        <f>IF(SalesData[Sales]=0,0,SalesData[Profit]/SalesData[Sales])</f>
        <v>0.22295743707547389</v>
      </c>
      <c r="P3249" s="8">
        <f t="shared" si="50"/>
        <v>7.112628471851772E-5</v>
      </c>
      <c r="Q3249" t="str">
        <f>IF(SalesData[[#This Row],[Discount]]&gt;0, "Yes", "No")</f>
        <v>Yes</v>
      </c>
      <c r="R3249" t="str">
        <f>TEXT(SalesData[[#This Row],[Order Date]],"mmm-yyyy")</f>
        <v>Jan-2024</v>
      </c>
      <c r="S3249">
        <f>YEAR(SalesData[[#This Row],[Order Date]])*100 + MONTH(SalesData[[#This Row],[Order Date]])</f>
        <v>202401</v>
      </c>
    </row>
    <row r="3250" spans="1:19" x14ac:dyDescent="0.3">
      <c r="A3250" t="s">
        <v>1940</v>
      </c>
      <c r="B3250" s="3">
        <v>45293</v>
      </c>
      <c r="C3250" t="s">
        <v>1941</v>
      </c>
      <c r="D3250" t="s">
        <v>30</v>
      </c>
      <c r="E3250" t="s">
        <v>26</v>
      </c>
      <c r="F3250" t="s">
        <v>91</v>
      </c>
      <c r="G3250">
        <v>7</v>
      </c>
      <c r="H3250" s="5">
        <v>223.34</v>
      </c>
      <c r="I3250" s="5">
        <v>0.25</v>
      </c>
      <c r="J3250" s="5">
        <v>1172.5350000000001</v>
      </c>
      <c r="K3250" s="5">
        <v>134.43874194487839</v>
      </c>
      <c r="L3250">
        <f>YEAR(SalesData[Order Date])</f>
        <v>2024</v>
      </c>
      <c r="M3250">
        <f>MONTH(SalesData[Order Date])</f>
        <v>1</v>
      </c>
      <c r="N3250" t="str">
        <f>TEXT(SalesData[[#This Row],[Order Date]], "mmmm")</f>
        <v>January</v>
      </c>
      <c r="O3250" s="7">
        <f>IF(SalesData[Sales]=0,0,SalesData[Profit]/SalesData[Sales])</f>
        <v>0.11465648526046419</v>
      </c>
      <c r="P3250" s="8">
        <f t="shared" si="50"/>
        <v>1.5990993872251147E-4</v>
      </c>
      <c r="Q3250" t="str">
        <f>IF(SalesData[[#This Row],[Discount]]&gt;0, "Yes", "No")</f>
        <v>Yes</v>
      </c>
      <c r="R3250" t="str">
        <f>TEXT(SalesData[[#This Row],[Order Date]],"mmm-yyyy")</f>
        <v>Jan-2024</v>
      </c>
      <c r="S3250">
        <f>YEAR(SalesData[[#This Row],[Order Date]])*100 + MONTH(SalesData[[#This Row],[Order Date]])</f>
        <v>202401</v>
      </c>
    </row>
    <row r="3251" spans="1:19" x14ac:dyDescent="0.3">
      <c r="A3251" t="s">
        <v>1986</v>
      </c>
      <c r="B3251" s="3">
        <v>45295</v>
      </c>
      <c r="C3251" t="s">
        <v>1987</v>
      </c>
      <c r="D3251" t="s">
        <v>18</v>
      </c>
      <c r="E3251" t="s">
        <v>19</v>
      </c>
      <c r="F3251" t="s">
        <v>44</v>
      </c>
      <c r="G3251">
        <v>5</v>
      </c>
      <c r="H3251" s="5">
        <v>99.37</v>
      </c>
      <c r="I3251" s="5">
        <v>0.19</v>
      </c>
      <c r="J3251" s="5">
        <v>402.44850000000002</v>
      </c>
      <c r="K3251" s="5">
        <v>113.82638860845189</v>
      </c>
      <c r="L3251">
        <f>YEAR(SalesData[Order Date])</f>
        <v>2024</v>
      </c>
      <c r="M3251">
        <f>MONTH(SalesData[Order Date])</f>
        <v>1</v>
      </c>
      <c r="N3251" t="str">
        <f>TEXT(SalesData[[#This Row],[Order Date]], "mmmm")</f>
        <v>January</v>
      </c>
      <c r="O3251" s="7">
        <f>IF(SalesData[Sales]=0,0,SalesData[Profit]/SalesData[Sales])</f>
        <v>0.28283466979862487</v>
      </c>
      <c r="P3251" s="8">
        <f t="shared" si="50"/>
        <v>3.8240917782026768E-4</v>
      </c>
      <c r="Q3251" t="str">
        <f>IF(SalesData[[#This Row],[Discount]]&gt;0, "Yes", "No")</f>
        <v>Yes</v>
      </c>
      <c r="R3251" t="str">
        <f>TEXT(SalesData[[#This Row],[Order Date]],"mmm-yyyy")</f>
        <v>Jan-2024</v>
      </c>
      <c r="S3251">
        <f>YEAR(SalesData[[#This Row],[Order Date]])*100 + MONTH(SalesData[[#This Row],[Order Date]])</f>
        <v>202401</v>
      </c>
    </row>
    <row r="3252" spans="1:19" x14ac:dyDescent="0.3">
      <c r="A3252" t="s">
        <v>2020</v>
      </c>
      <c r="B3252" s="3">
        <v>45295</v>
      </c>
      <c r="C3252" t="s">
        <v>2021</v>
      </c>
      <c r="D3252" t="s">
        <v>18</v>
      </c>
      <c r="E3252" t="s">
        <v>19</v>
      </c>
      <c r="F3252" t="s">
        <v>39</v>
      </c>
      <c r="G3252">
        <v>2</v>
      </c>
      <c r="H3252" s="5">
        <v>383.43</v>
      </c>
      <c r="I3252" s="5">
        <v>0.21</v>
      </c>
      <c r="J3252" s="5">
        <v>605.81940000000009</v>
      </c>
      <c r="K3252" s="5">
        <v>151.20061396423719</v>
      </c>
      <c r="L3252">
        <f>YEAR(SalesData[Order Date])</f>
        <v>2024</v>
      </c>
      <c r="M3252">
        <f>MONTH(SalesData[Order Date])</f>
        <v>1</v>
      </c>
      <c r="N3252" t="str">
        <f>TEXT(SalesData[[#This Row],[Order Date]], "mmmm")</f>
        <v>January</v>
      </c>
      <c r="O3252" s="7">
        <f>IF(SalesData[Sales]=0,0,SalesData[Profit]/SalesData[Sales])</f>
        <v>0.24958034352190961</v>
      </c>
      <c r="P3252" s="8">
        <f t="shared" si="50"/>
        <v>2.7384398716845317E-4</v>
      </c>
      <c r="Q3252" t="str">
        <f>IF(SalesData[[#This Row],[Discount]]&gt;0, "Yes", "No")</f>
        <v>Yes</v>
      </c>
      <c r="R3252" t="str">
        <f>TEXT(SalesData[[#This Row],[Order Date]],"mmm-yyyy")</f>
        <v>Jan-2024</v>
      </c>
      <c r="S3252">
        <f>YEAR(SalesData[[#This Row],[Order Date]])*100 + MONTH(SalesData[[#This Row],[Order Date]])</f>
        <v>202401</v>
      </c>
    </row>
    <row r="3253" spans="1:19" x14ac:dyDescent="0.3">
      <c r="A3253" t="s">
        <v>2048</v>
      </c>
      <c r="B3253" s="3">
        <v>45293</v>
      </c>
      <c r="C3253" t="s">
        <v>2049</v>
      </c>
      <c r="D3253" t="s">
        <v>13</v>
      </c>
      <c r="E3253" t="s">
        <v>19</v>
      </c>
      <c r="F3253" t="s">
        <v>31</v>
      </c>
      <c r="G3253">
        <v>9</v>
      </c>
      <c r="H3253" s="5">
        <v>82.89</v>
      </c>
      <c r="I3253" s="5">
        <v>0.28000000000000003</v>
      </c>
      <c r="J3253" s="5">
        <v>537.12720000000002</v>
      </c>
      <c r="K3253" s="5">
        <v>92.296724604778689</v>
      </c>
      <c r="L3253">
        <f>YEAR(SalesData[Order Date])</f>
        <v>2024</v>
      </c>
      <c r="M3253">
        <f>MONTH(SalesData[Order Date])</f>
        <v>1</v>
      </c>
      <c r="N3253" t="str">
        <f>TEXT(SalesData[[#This Row],[Order Date]], "mmmm")</f>
        <v>January</v>
      </c>
      <c r="O3253" s="7">
        <f>IF(SalesData[Sales]=0,0,SalesData[Profit]/SalesData[Sales])</f>
        <v>0.17183401735152992</v>
      </c>
      <c r="P3253" s="8">
        <f t="shared" si="50"/>
        <v>3.7533008940898922E-4</v>
      </c>
      <c r="Q3253" t="str">
        <f>IF(SalesData[[#This Row],[Discount]]&gt;0, "Yes", "No")</f>
        <v>Yes</v>
      </c>
      <c r="R3253" t="str">
        <f>TEXT(SalesData[[#This Row],[Order Date]],"mmm-yyyy")</f>
        <v>Jan-2024</v>
      </c>
      <c r="S3253">
        <f>YEAR(SalesData[[#This Row],[Order Date]])*100 + MONTH(SalesData[[#This Row],[Order Date]])</f>
        <v>202401</v>
      </c>
    </row>
    <row r="3254" spans="1:19" x14ac:dyDescent="0.3">
      <c r="A3254" t="s">
        <v>2058</v>
      </c>
      <c r="B3254" s="3">
        <v>45304</v>
      </c>
      <c r="C3254" t="s">
        <v>2059</v>
      </c>
      <c r="D3254" t="s">
        <v>18</v>
      </c>
      <c r="E3254" t="s">
        <v>19</v>
      </c>
      <c r="F3254" t="s">
        <v>91</v>
      </c>
      <c r="G3254">
        <v>2</v>
      </c>
      <c r="H3254" s="5">
        <v>678.36</v>
      </c>
      <c r="I3254" s="5">
        <v>0.27</v>
      </c>
      <c r="J3254" s="5">
        <v>990.40560000000005</v>
      </c>
      <c r="K3254" s="5">
        <v>266.95950809885181</v>
      </c>
      <c r="L3254">
        <f>YEAR(SalesData[Order Date])</f>
        <v>2024</v>
      </c>
      <c r="M3254">
        <f>MONTH(SalesData[Order Date])</f>
        <v>1</v>
      </c>
      <c r="N3254" t="str">
        <f>TEXT(SalesData[[#This Row],[Order Date]], "mmmm")</f>
        <v>January</v>
      </c>
      <c r="O3254" s="7">
        <f>IF(SalesData[Sales]=0,0,SalesData[Profit]/SalesData[Sales])</f>
        <v>0.26954563675614496</v>
      </c>
      <c r="P3254" s="8">
        <f t="shared" si="50"/>
        <v>1.9900937555280383E-4</v>
      </c>
      <c r="Q3254" t="str">
        <f>IF(SalesData[[#This Row],[Discount]]&gt;0, "Yes", "No")</f>
        <v>Yes</v>
      </c>
      <c r="R3254" t="str">
        <f>TEXT(SalesData[[#This Row],[Order Date]],"mmm-yyyy")</f>
        <v>Jan-2024</v>
      </c>
      <c r="S3254">
        <f>YEAR(SalesData[[#This Row],[Order Date]])*100 + MONTH(SalesData[[#This Row],[Order Date]])</f>
        <v>202401</v>
      </c>
    </row>
    <row r="3255" spans="1:19" x14ac:dyDescent="0.3">
      <c r="A3255" t="s">
        <v>2225</v>
      </c>
      <c r="B3255" s="3">
        <v>45317</v>
      </c>
      <c r="C3255" t="s">
        <v>2226</v>
      </c>
      <c r="D3255" t="s">
        <v>18</v>
      </c>
      <c r="E3255" t="s">
        <v>14</v>
      </c>
      <c r="F3255" t="s">
        <v>27</v>
      </c>
      <c r="G3255">
        <v>1</v>
      </c>
      <c r="H3255" s="5">
        <v>429.65</v>
      </c>
      <c r="I3255" s="5">
        <v>0.19</v>
      </c>
      <c r="J3255" s="5">
        <v>348.01650000000001</v>
      </c>
      <c r="K3255" s="5">
        <v>22.531205706375442</v>
      </c>
      <c r="L3255">
        <f>YEAR(SalesData[Order Date])</f>
        <v>2024</v>
      </c>
      <c r="M3255">
        <f>MONTH(SalesData[Order Date])</f>
        <v>1</v>
      </c>
      <c r="N3255" t="str">
        <f>TEXT(SalesData[[#This Row],[Order Date]], "mmmm")</f>
        <v>January</v>
      </c>
      <c r="O3255" s="7">
        <f>IF(SalesData[Sales]=0,0,SalesData[Profit]/SalesData[Sales])</f>
        <v>6.4741774330744212E-2</v>
      </c>
      <c r="P3255" s="8">
        <f t="shared" si="50"/>
        <v>4.4222041196322591E-4</v>
      </c>
      <c r="Q3255" t="str">
        <f>IF(SalesData[[#This Row],[Discount]]&gt;0, "Yes", "No")</f>
        <v>Yes</v>
      </c>
      <c r="R3255" t="str">
        <f>TEXT(SalesData[[#This Row],[Order Date]],"mmm-yyyy")</f>
        <v>Jan-2024</v>
      </c>
      <c r="S3255">
        <f>YEAR(SalesData[[#This Row],[Order Date]])*100 + MONTH(SalesData[[#This Row],[Order Date]])</f>
        <v>202401</v>
      </c>
    </row>
    <row r="3256" spans="1:19" x14ac:dyDescent="0.3">
      <c r="A3256" t="s">
        <v>2239</v>
      </c>
      <c r="B3256" s="3">
        <v>45296</v>
      </c>
      <c r="C3256" t="s">
        <v>2240</v>
      </c>
      <c r="D3256" t="s">
        <v>23</v>
      </c>
      <c r="E3256" t="s">
        <v>19</v>
      </c>
      <c r="F3256" t="s">
        <v>53</v>
      </c>
      <c r="G3256">
        <v>3</v>
      </c>
      <c r="H3256" s="5">
        <v>80.66</v>
      </c>
      <c r="I3256" s="5">
        <v>0</v>
      </c>
      <c r="J3256" s="5">
        <v>241.98</v>
      </c>
      <c r="K3256" s="5">
        <v>15.04730082028847</v>
      </c>
      <c r="L3256">
        <f>YEAR(SalesData[Order Date])</f>
        <v>2024</v>
      </c>
      <c r="M3256">
        <f>MONTH(SalesData[Order Date])</f>
        <v>1</v>
      </c>
      <c r="N3256" t="str">
        <f>TEXT(SalesData[[#This Row],[Order Date]], "mmmm")</f>
        <v>January</v>
      </c>
      <c r="O3256" s="7">
        <f>IF(SalesData[Sales]=0,0,SalesData[Profit]/SalesData[Sales])</f>
        <v>6.2184068188645636E-2</v>
      </c>
      <c r="P3256" s="8">
        <f t="shared" si="50"/>
        <v>0</v>
      </c>
      <c r="Q3256" t="str">
        <f>IF(SalesData[[#This Row],[Discount]]&gt;0, "Yes", "No")</f>
        <v>No</v>
      </c>
      <c r="R3256" t="str">
        <f>TEXT(SalesData[[#This Row],[Order Date]],"mmm-yyyy")</f>
        <v>Jan-2024</v>
      </c>
      <c r="S3256">
        <f>YEAR(SalesData[[#This Row],[Order Date]])*100 + MONTH(SalesData[[#This Row],[Order Date]])</f>
        <v>202401</v>
      </c>
    </row>
    <row r="3257" spans="1:19" x14ac:dyDescent="0.3">
      <c r="A3257" t="s">
        <v>2259</v>
      </c>
      <c r="B3257" s="3">
        <v>45298</v>
      </c>
      <c r="C3257" t="s">
        <v>2260</v>
      </c>
      <c r="D3257" t="s">
        <v>30</v>
      </c>
      <c r="E3257" t="s">
        <v>14</v>
      </c>
      <c r="F3257" t="s">
        <v>53</v>
      </c>
      <c r="G3257">
        <v>7</v>
      </c>
      <c r="H3257" s="5">
        <v>684.34</v>
      </c>
      <c r="I3257" s="5">
        <v>0.22</v>
      </c>
      <c r="J3257" s="5">
        <v>3736.4964</v>
      </c>
      <c r="K3257" s="5">
        <v>881.30251099465499</v>
      </c>
      <c r="L3257">
        <f>YEAR(SalesData[Order Date])</f>
        <v>2024</v>
      </c>
      <c r="M3257">
        <f>MONTH(SalesData[Order Date])</f>
        <v>1</v>
      </c>
      <c r="N3257" t="str">
        <f>TEXT(SalesData[[#This Row],[Order Date]], "mmmm")</f>
        <v>January</v>
      </c>
      <c r="O3257" s="7">
        <f>IF(SalesData[Sales]=0,0,SalesData[Profit]/SalesData[Sales])</f>
        <v>0.23586333737526283</v>
      </c>
      <c r="P3257" s="8">
        <f t="shared" si="50"/>
        <v>4.5925375439944221E-5</v>
      </c>
      <c r="Q3257" t="str">
        <f>IF(SalesData[[#This Row],[Discount]]&gt;0, "Yes", "No")</f>
        <v>Yes</v>
      </c>
      <c r="R3257" t="str">
        <f>TEXT(SalesData[[#This Row],[Order Date]],"mmm-yyyy")</f>
        <v>Jan-2024</v>
      </c>
      <c r="S3257">
        <f>YEAR(SalesData[[#This Row],[Order Date]])*100 + MONTH(SalesData[[#This Row],[Order Date]])</f>
        <v>202401</v>
      </c>
    </row>
    <row r="3258" spans="1:19" x14ac:dyDescent="0.3">
      <c r="A3258" t="s">
        <v>2273</v>
      </c>
      <c r="B3258" s="3">
        <v>45300</v>
      </c>
      <c r="C3258" t="s">
        <v>2274</v>
      </c>
      <c r="D3258" t="s">
        <v>23</v>
      </c>
      <c r="E3258" t="s">
        <v>19</v>
      </c>
      <c r="F3258" t="s">
        <v>27</v>
      </c>
      <c r="G3258">
        <v>1</v>
      </c>
      <c r="H3258" s="5">
        <v>646.6</v>
      </c>
      <c r="I3258" s="5">
        <v>0.22</v>
      </c>
      <c r="J3258" s="5">
        <v>504.34800000000001</v>
      </c>
      <c r="K3258" s="5">
        <v>71.934524404696802</v>
      </c>
      <c r="L3258">
        <f>YEAR(SalesData[Order Date])</f>
        <v>2024</v>
      </c>
      <c r="M3258">
        <f>MONTH(SalesData[Order Date])</f>
        <v>1</v>
      </c>
      <c r="N3258" t="str">
        <f>TEXT(SalesData[[#This Row],[Order Date]], "mmmm")</f>
        <v>January</v>
      </c>
      <c r="O3258" s="7">
        <f>IF(SalesData[Sales]=0,0,SalesData[Profit]/SalesData[Sales])</f>
        <v>0.14262874920629565</v>
      </c>
      <c r="P3258" s="8">
        <f t="shared" si="50"/>
        <v>3.402412619857717E-4</v>
      </c>
      <c r="Q3258" t="str">
        <f>IF(SalesData[[#This Row],[Discount]]&gt;0, "Yes", "No")</f>
        <v>Yes</v>
      </c>
      <c r="R3258" t="str">
        <f>TEXT(SalesData[[#This Row],[Order Date]],"mmm-yyyy")</f>
        <v>Jan-2024</v>
      </c>
      <c r="S3258">
        <f>YEAR(SalesData[[#This Row],[Order Date]])*100 + MONTH(SalesData[[#This Row],[Order Date]])</f>
        <v>202401</v>
      </c>
    </row>
    <row r="3259" spans="1:19" x14ac:dyDescent="0.3">
      <c r="A3259" t="s">
        <v>2275</v>
      </c>
      <c r="B3259" s="3">
        <v>45299</v>
      </c>
      <c r="C3259" t="s">
        <v>2276</v>
      </c>
      <c r="D3259" t="s">
        <v>18</v>
      </c>
      <c r="E3259" t="s">
        <v>19</v>
      </c>
      <c r="F3259" t="s">
        <v>53</v>
      </c>
      <c r="G3259">
        <v>8</v>
      </c>
      <c r="H3259" s="5">
        <v>350.28</v>
      </c>
      <c r="I3259" s="5">
        <v>0.14000000000000001</v>
      </c>
      <c r="J3259" s="5">
        <v>2409.9263999999998</v>
      </c>
      <c r="K3259" s="5">
        <v>245.90319403959191</v>
      </c>
      <c r="L3259">
        <f>YEAR(SalesData[Order Date])</f>
        <v>2024</v>
      </c>
      <c r="M3259">
        <f>MONTH(SalesData[Order Date])</f>
        <v>1</v>
      </c>
      <c r="N3259" t="str">
        <f>TEXT(SalesData[[#This Row],[Order Date]], "mmmm")</f>
        <v>January</v>
      </c>
      <c r="O3259" s="7">
        <f>IF(SalesData[Sales]=0,0,SalesData[Profit]/SalesData[Sales])</f>
        <v>0.1020376365185227</v>
      </c>
      <c r="P3259" s="8">
        <f t="shared" si="50"/>
        <v>4.9960031974420469E-5</v>
      </c>
      <c r="Q3259" t="str">
        <f>IF(SalesData[[#This Row],[Discount]]&gt;0, "Yes", "No")</f>
        <v>Yes</v>
      </c>
      <c r="R3259" t="str">
        <f>TEXT(SalesData[[#This Row],[Order Date]],"mmm-yyyy")</f>
        <v>Jan-2024</v>
      </c>
      <c r="S3259">
        <f>YEAR(SalesData[[#This Row],[Order Date]])*100 + MONTH(SalesData[[#This Row],[Order Date]])</f>
        <v>202401</v>
      </c>
    </row>
    <row r="3260" spans="1:19" x14ac:dyDescent="0.3">
      <c r="A3260" t="s">
        <v>2325</v>
      </c>
      <c r="B3260" s="3">
        <v>45313</v>
      </c>
      <c r="C3260" t="s">
        <v>2326</v>
      </c>
      <c r="D3260" t="s">
        <v>30</v>
      </c>
      <c r="E3260" t="s">
        <v>26</v>
      </c>
      <c r="F3260" t="s">
        <v>31</v>
      </c>
      <c r="G3260">
        <v>4</v>
      </c>
      <c r="H3260" s="5">
        <v>827.5</v>
      </c>
      <c r="I3260" s="5">
        <v>0.16</v>
      </c>
      <c r="J3260" s="5">
        <v>2780.4</v>
      </c>
      <c r="K3260" s="5">
        <v>493.07856901854763</v>
      </c>
      <c r="L3260">
        <f>YEAR(SalesData[Order Date])</f>
        <v>2024</v>
      </c>
      <c r="M3260">
        <f>MONTH(SalesData[Order Date])</f>
        <v>1</v>
      </c>
      <c r="N3260" t="str">
        <f>TEXT(SalesData[[#This Row],[Order Date]], "mmmm")</f>
        <v>January</v>
      </c>
      <c r="O3260" s="7">
        <f>IF(SalesData[Sales]=0,0,SalesData[Profit]/SalesData[Sales])</f>
        <v>0.17734087506061991</v>
      </c>
      <c r="P3260" s="8">
        <f t="shared" si="50"/>
        <v>4.8338368580060424E-5</v>
      </c>
      <c r="Q3260" t="str">
        <f>IF(SalesData[[#This Row],[Discount]]&gt;0, "Yes", "No")</f>
        <v>Yes</v>
      </c>
      <c r="R3260" t="str">
        <f>TEXT(SalesData[[#This Row],[Order Date]],"mmm-yyyy")</f>
        <v>Jan-2024</v>
      </c>
      <c r="S3260">
        <f>YEAR(SalesData[[#This Row],[Order Date]])*100 + MONTH(SalesData[[#This Row],[Order Date]])</f>
        <v>202401</v>
      </c>
    </row>
    <row r="3261" spans="1:19" x14ac:dyDescent="0.3">
      <c r="A3261" t="s">
        <v>2420</v>
      </c>
      <c r="B3261" s="3">
        <v>45311</v>
      </c>
      <c r="C3261" t="s">
        <v>2421</v>
      </c>
      <c r="D3261" t="s">
        <v>23</v>
      </c>
      <c r="E3261" t="s">
        <v>14</v>
      </c>
      <c r="F3261" t="s">
        <v>39</v>
      </c>
      <c r="G3261">
        <v>4</v>
      </c>
      <c r="H3261" s="5">
        <v>644.5</v>
      </c>
      <c r="I3261" s="5">
        <v>0.27</v>
      </c>
      <c r="J3261" s="5">
        <v>1881.94</v>
      </c>
      <c r="K3261" s="5">
        <v>286.84556951030828</v>
      </c>
      <c r="L3261">
        <f>YEAR(SalesData[Order Date])</f>
        <v>2024</v>
      </c>
      <c r="M3261">
        <f>MONTH(SalesData[Order Date])</f>
        <v>1</v>
      </c>
      <c r="N3261" t="str">
        <f>TEXT(SalesData[[#This Row],[Order Date]], "mmmm")</f>
        <v>January</v>
      </c>
      <c r="O3261" s="7">
        <f>IF(SalesData[Sales]=0,0,SalesData[Profit]/SalesData[Sales])</f>
        <v>0.15242014597187384</v>
      </c>
      <c r="P3261" s="8">
        <f t="shared" si="50"/>
        <v>1.0473235065942592E-4</v>
      </c>
      <c r="Q3261" t="str">
        <f>IF(SalesData[[#This Row],[Discount]]&gt;0, "Yes", "No")</f>
        <v>Yes</v>
      </c>
      <c r="R3261" t="str">
        <f>TEXT(SalesData[[#This Row],[Order Date]],"mmm-yyyy")</f>
        <v>Jan-2024</v>
      </c>
      <c r="S3261">
        <f>YEAR(SalesData[[#This Row],[Order Date]])*100 + MONTH(SalesData[[#This Row],[Order Date]])</f>
        <v>202401</v>
      </c>
    </row>
    <row r="3262" spans="1:19" x14ac:dyDescent="0.3">
      <c r="A3262" t="s">
        <v>2422</v>
      </c>
      <c r="B3262" s="3">
        <v>45306</v>
      </c>
      <c r="C3262" t="s">
        <v>2423</v>
      </c>
      <c r="D3262" t="s">
        <v>13</v>
      </c>
      <c r="E3262" t="s">
        <v>19</v>
      </c>
      <c r="F3262" t="s">
        <v>91</v>
      </c>
      <c r="G3262">
        <v>1</v>
      </c>
      <c r="H3262" s="5">
        <v>200.84</v>
      </c>
      <c r="I3262" s="5">
        <v>0.2</v>
      </c>
      <c r="J3262" s="5">
        <v>160.672</v>
      </c>
      <c r="K3262" s="5">
        <v>36.497215085460681</v>
      </c>
      <c r="L3262">
        <f>YEAR(SalesData[Order Date])</f>
        <v>2024</v>
      </c>
      <c r="M3262">
        <f>MONTH(SalesData[Order Date])</f>
        <v>1</v>
      </c>
      <c r="N3262" t="str">
        <f>TEXT(SalesData[[#This Row],[Order Date]], "mmmm")</f>
        <v>January</v>
      </c>
      <c r="O3262" s="7">
        <f>IF(SalesData[Sales]=0,0,SalesData[Profit]/SalesData[Sales])</f>
        <v>0.22715354937674692</v>
      </c>
      <c r="P3262" s="8">
        <f t="shared" si="50"/>
        <v>9.9581756622186819E-4</v>
      </c>
      <c r="Q3262" t="str">
        <f>IF(SalesData[[#This Row],[Discount]]&gt;0, "Yes", "No")</f>
        <v>Yes</v>
      </c>
      <c r="R3262" t="str">
        <f>TEXT(SalesData[[#This Row],[Order Date]],"mmm-yyyy")</f>
        <v>Jan-2024</v>
      </c>
      <c r="S3262">
        <f>YEAR(SalesData[[#This Row],[Order Date]])*100 + MONTH(SalesData[[#This Row],[Order Date]])</f>
        <v>202401</v>
      </c>
    </row>
    <row r="3263" spans="1:19" x14ac:dyDescent="0.3">
      <c r="A3263" t="s">
        <v>2436</v>
      </c>
      <c r="B3263" s="3">
        <v>45298</v>
      </c>
      <c r="C3263" t="s">
        <v>2437</v>
      </c>
      <c r="D3263" t="s">
        <v>23</v>
      </c>
      <c r="E3263" t="s">
        <v>19</v>
      </c>
      <c r="F3263" t="s">
        <v>31</v>
      </c>
      <c r="G3263">
        <v>7</v>
      </c>
      <c r="H3263" s="5">
        <v>788.72</v>
      </c>
      <c r="I3263" s="5">
        <v>0.26</v>
      </c>
      <c r="J3263" s="5">
        <v>4085.5695999999998</v>
      </c>
      <c r="K3263" s="5">
        <v>1129.4761526059381</v>
      </c>
      <c r="L3263">
        <f>YEAR(SalesData[Order Date])</f>
        <v>2024</v>
      </c>
      <c r="M3263">
        <f>MONTH(SalesData[Order Date])</f>
        <v>1</v>
      </c>
      <c r="N3263" t="str">
        <f>TEXT(SalesData[[#This Row],[Order Date]], "mmmm")</f>
        <v>January</v>
      </c>
      <c r="O3263" s="7">
        <f>IF(SalesData[Sales]=0,0,SalesData[Profit]/SalesData[Sales])</f>
        <v>0.27645500216320829</v>
      </c>
      <c r="P3263" s="8">
        <f t="shared" si="50"/>
        <v>4.7092576760900123E-5</v>
      </c>
      <c r="Q3263" t="str">
        <f>IF(SalesData[[#This Row],[Discount]]&gt;0, "Yes", "No")</f>
        <v>Yes</v>
      </c>
      <c r="R3263" t="str">
        <f>TEXT(SalesData[[#This Row],[Order Date]],"mmm-yyyy")</f>
        <v>Jan-2024</v>
      </c>
      <c r="S3263">
        <f>YEAR(SalesData[[#This Row],[Order Date]])*100 + MONTH(SalesData[[#This Row],[Order Date]])</f>
        <v>202401</v>
      </c>
    </row>
    <row r="3264" spans="1:19" x14ac:dyDescent="0.3">
      <c r="A3264" t="s">
        <v>2572</v>
      </c>
      <c r="B3264" s="3">
        <v>45299</v>
      </c>
      <c r="C3264" t="s">
        <v>2573</v>
      </c>
      <c r="D3264" t="s">
        <v>23</v>
      </c>
      <c r="E3264" t="s">
        <v>26</v>
      </c>
      <c r="F3264" t="s">
        <v>15</v>
      </c>
      <c r="G3264">
        <v>9</v>
      </c>
      <c r="H3264" s="5">
        <v>824.82</v>
      </c>
      <c r="I3264" s="5">
        <v>0.06</v>
      </c>
      <c r="J3264" s="5">
        <v>6977.9771999999994</v>
      </c>
      <c r="K3264" s="5">
        <v>365.42223247433469</v>
      </c>
      <c r="L3264">
        <f>YEAR(SalesData[Order Date])</f>
        <v>2024</v>
      </c>
      <c r="M3264">
        <f>MONTH(SalesData[Order Date])</f>
        <v>1</v>
      </c>
      <c r="N3264" t="str">
        <f>TEXT(SalesData[[#This Row],[Order Date]], "mmmm")</f>
        <v>January</v>
      </c>
      <c r="O3264" s="7">
        <f>IF(SalesData[Sales]=0,0,SalesData[Profit]/SalesData[Sales])</f>
        <v>5.2367931565373234E-2</v>
      </c>
      <c r="P3264" s="8">
        <f t="shared" si="50"/>
        <v>8.0825715509646543E-6</v>
      </c>
      <c r="Q3264" t="str">
        <f>IF(SalesData[[#This Row],[Discount]]&gt;0, "Yes", "No")</f>
        <v>Yes</v>
      </c>
      <c r="R3264" t="str">
        <f>TEXT(SalesData[[#This Row],[Order Date]],"mmm-yyyy")</f>
        <v>Jan-2024</v>
      </c>
      <c r="S3264">
        <f>YEAR(SalesData[[#This Row],[Order Date]])*100 + MONTH(SalesData[[#This Row],[Order Date]])</f>
        <v>202401</v>
      </c>
    </row>
    <row r="3265" spans="1:19" x14ac:dyDescent="0.3">
      <c r="A3265" t="s">
        <v>2588</v>
      </c>
      <c r="B3265" s="3">
        <v>45312</v>
      </c>
      <c r="C3265" t="s">
        <v>2589</v>
      </c>
      <c r="D3265" t="s">
        <v>23</v>
      </c>
      <c r="E3265" t="s">
        <v>19</v>
      </c>
      <c r="F3265" t="s">
        <v>62</v>
      </c>
      <c r="G3265">
        <v>2</v>
      </c>
      <c r="H3265" s="5">
        <v>221.47</v>
      </c>
      <c r="I3265" s="5">
        <v>0.26</v>
      </c>
      <c r="J3265" s="5">
        <v>327.7756</v>
      </c>
      <c r="K3265" s="5">
        <v>43.739233093582023</v>
      </c>
      <c r="L3265">
        <f>YEAR(SalesData[Order Date])</f>
        <v>2024</v>
      </c>
      <c r="M3265">
        <f>MONTH(SalesData[Order Date])</f>
        <v>1</v>
      </c>
      <c r="N3265" t="str">
        <f>TEXT(SalesData[[#This Row],[Order Date]], "mmmm")</f>
        <v>January</v>
      </c>
      <c r="O3265" s="7">
        <f>IF(SalesData[Sales]=0,0,SalesData[Profit]/SalesData[Sales])</f>
        <v>0.13344261468389357</v>
      </c>
      <c r="P3265" s="8">
        <f t="shared" si="50"/>
        <v>5.8698695082855473E-4</v>
      </c>
      <c r="Q3265" t="str">
        <f>IF(SalesData[[#This Row],[Discount]]&gt;0, "Yes", "No")</f>
        <v>Yes</v>
      </c>
      <c r="R3265" t="str">
        <f>TEXT(SalesData[[#This Row],[Order Date]],"mmm-yyyy")</f>
        <v>Jan-2024</v>
      </c>
      <c r="S3265">
        <f>YEAR(SalesData[[#This Row],[Order Date]])*100 + MONTH(SalesData[[#This Row],[Order Date]])</f>
        <v>202401</v>
      </c>
    </row>
    <row r="3266" spans="1:19" x14ac:dyDescent="0.3">
      <c r="A3266" t="s">
        <v>2678</v>
      </c>
      <c r="B3266" s="3">
        <v>45299</v>
      </c>
      <c r="C3266" t="s">
        <v>2679</v>
      </c>
      <c r="D3266" t="s">
        <v>23</v>
      </c>
      <c r="E3266" t="s">
        <v>19</v>
      </c>
      <c r="F3266" t="s">
        <v>53</v>
      </c>
      <c r="G3266">
        <v>1</v>
      </c>
      <c r="H3266" s="5">
        <v>216.61</v>
      </c>
      <c r="I3266" s="5">
        <v>0.28000000000000003</v>
      </c>
      <c r="J3266" s="5">
        <v>155.95920000000001</v>
      </c>
      <c r="K3266" s="5">
        <v>45.7921585767726</v>
      </c>
      <c r="L3266">
        <f>YEAR(SalesData[Order Date])</f>
        <v>2024</v>
      </c>
      <c r="M3266">
        <f>MONTH(SalesData[Order Date])</f>
        <v>1</v>
      </c>
      <c r="N3266" t="str">
        <f>TEXT(SalesData[[#This Row],[Order Date]], "mmmm")</f>
        <v>January</v>
      </c>
      <c r="O3266" s="7">
        <f>IF(SalesData[Sales]=0,0,SalesData[Profit]/SalesData[Sales])</f>
        <v>0.29361627000377405</v>
      </c>
      <c r="P3266" s="8">
        <f t="shared" ref="P3266:P3329" si="51">IF(H:H*G:G=0, 0, (I:I/(H:H*G:G)))</f>
        <v>1.292645768893403E-3</v>
      </c>
      <c r="Q3266" t="str">
        <f>IF(SalesData[[#This Row],[Discount]]&gt;0, "Yes", "No")</f>
        <v>Yes</v>
      </c>
      <c r="R3266" t="str">
        <f>TEXT(SalesData[[#This Row],[Order Date]],"mmm-yyyy")</f>
        <v>Jan-2024</v>
      </c>
      <c r="S3266">
        <f>YEAR(SalesData[[#This Row],[Order Date]])*100 + MONTH(SalesData[[#This Row],[Order Date]])</f>
        <v>202401</v>
      </c>
    </row>
    <row r="3267" spans="1:19" x14ac:dyDescent="0.3">
      <c r="A3267" t="s">
        <v>2721</v>
      </c>
      <c r="B3267" s="3">
        <v>45296</v>
      </c>
      <c r="C3267" t="s">
        <v>2722</v>
      </c>
      <c r="D3267" t="s">
        <v>23</v>
      </c>
      <c r="E3267" t="s">
        <v>14</v>
      </c>
      <c r="F3267" t="s">
        <v>39</v>
      </c>
      <c r="G3267">
        <v>4</v>
      </c>
      <c r="H3267" s="5">
        <v>715.12</v>
      </c>
      <c r="I3267" s="5">
        <v>0.27</v>
      </c>
      <c r="J3267" s="5">
        <v>2088.1504</v>
      </c>
      <c r="K3267" s="5">
        <v>587.05988282295334</v>
      </c>
      <c r="L3267">
        <f>YEAR(SalesData[Order Date])</f>
        <v>2024</v>
      </c>
      <c r="M3267">
        <f>MONTH(SalesData[Order Date])</f>
        <v>1</v>
      </c>
      <c r="N3267" t="str">
        <f>TEXT(SalesData[[#This Row],[Order Date]], "mmmm")</f>
        <v>January</v>
      </c>
      <c r="O3267" s="7">
        <f>IF(SalesData[Sales]=0,0,SalesData[Profit]/SalesData[Sales])</f>
        <v>0.28113869710867251</v>
      </c>
      <c r="P3267" s="8">
        <f t="shared" si="51"/>
        <v>9.4389752768766084E-5</v>
      </c>
      <c r="Q3267" t="str">
        <f>IF(SalesData[[#This Row],[Discount]]&gt;0, "Yes", "No")</f>
        <v>Yes</v>
      </c>
      <c r="R3267" t="str">
        <f>TEXT(SalesData[[#This Row],[Order Date]],"mmm-yyyy")</f>
        <v>Jan-2024</v>
      </c>
      <c r="S3267">
        <f>YEAR(SalesData[[#This Row],[Order Date]])*100 + MONTH(SalesData[[#This Row],[Order Date]])</f>
        <v>202401</v>
      </c>
    </row>
    <row r="3268" spans="1:19" x14ac:dyDescent="0.3">
      <c r="A3268" t="s">
        <v>2729</v>
      </c>
      <c r="B3268" s="3">
        <v>45320</v>
      </c>
      <c r="C3268" t="s">
        <v>2730</v>
      </c>
      <c r="D3268" t="s">
        <v>30</v>
      </c>
      <c r="E3268" t="s">
        <v>14</v>
      </c>
      <c r="F3268" t="s">
        <v>20</v>
      </c>
      <c r="G3268">
        <v>1</v>
      </c>
      <c r="H3268" s="5">
        <v>886.45</v>
      </c>
      <c r="I3268" s="5">
        <v>0.16</v>
      </c>
      <c r="J3268" s="5">
        <v>744.61800000000005</v>
      </c>
      <c r="K3268" s="5">
        <v>114.72039980728471</v>
      </c>
      <c r="L3268">
        <f>YEAR(SalesData[Order Date])</f>
        <v>2024</v>
      </c>
      <c r="M3268">
        <f>MONTH(SalesData[Order Date])</f>
        <v>1</v>
      </c>
      <c r="N3268" t="str">
        <f>TEXT(SalesData[[#This Row],[Order Date]], "mmmm")</f>
        <v>January</v>
      </c>
      <c r="O3268" s="7">
        <f>IF(SalesData[Sales]=0,0,SalesData[Profit]/SalesData[Sales])</f>
        <v>0.15406611149244942</v>
      </c>
      <c r="P3268" s="8">
        <f t="shared" si="51"/>
        <v>1.8049523379773253E-4</v>
      </c>
      <c r="Q3268" t="str">
        <f>IF(SalesData[[#This Row],[Discount]]&gt;0, "Yes", "No")</f>
        <v>Yes</v>
      </c>
      <c r="R3268" t="str">
        <f>TEXT(SalesData[[#This Row],[Order Date]],"mmm-yyyy")</f>
        <v>Jan-2024</v>
      </c>
      <c r="S3268">
        <f>YEAR(SalesData[[#This Row],[Order Date]])*100 + MONTH(SalesData[[#This Row],[Order Date]])</f>
        <v>202401</v>
      </c>
    </row>
    <row r="3269" spans="1:19" x14ac:dyDescent="0.3">
      <c r="A3269" t="s">
        <v>2795</v>
      </c>
      <c r="B3269" s="3">
        <v>45321</v>
      </c>
      <c r="C3269" t="s">
        <v>2796</v>
      </c>
      <c r="D3269" t="s">
        <v>23</v>
      </c>
      <c r="E3269" t="s">
        <v>26</v>
      </c>
      <c r="F3269" t="s">
        <v>27</v>
      </c>
      <c r="G3269">
        <v>1</v>
      </c>
      <c r="H3269" s="5">
        <v>676.72</v>
      </c>
      <c r="I3269" s="5">
        <v>0.22</v>
      </c>
      <c r="J3269" s="5">
        <v>527.84160000000008</v>
      </c>
      <c r="K3269" s="5">
        <v>68.386733203653122</v>
      </c>
      <c r="L3269">
        <f>YEAR(SalesData[Order Date])</f>
        <v>2024</v>
      </c>
      <c r="M3269">
        <f>MONTH(SalesData[Order Date])</f>
        <v>1</v>
      </c>
      <c r="N3269" t="str">
        <f>TEXT(SalesData[[#This Row],[Order Date]], "mmmm")</f>
        <v>January</v>
      </c>
      <c r="O3269" s="7">
        <f>IF(SalesData[Sales]=0,0,SalesData[Profit]/SalesData[Sales])</f>
        <v>0.12955919579596059</v>
      </c>
      <c r="P3269" s="8">
        <f t="shared" si="51"/>
        <v>3.2509752925877764E-4</v>
      </c>
      <c r="Q3269" t="str">
        <f>IF(SalesData[[#This Row],[Discount]]&gt;0, "Yes", "No")</f>
        <v>Yes</v>
      </c>
      <c r="R3269" t="str">
        <f>TEXT(SalesData[[#This Row],[Order Date]],"mmm-yyyy")</f>
        <v>Jan-2024</v>
      </c>
      <c r="S3269">
        <f>YEAR(SalesData[[#This Row],[Order Date]])*100 + MONTH(SalesData[[#This Row],[Order Date]])</f>
        <v>202401</v>
      </c>
    </row>
    <row r="3270" spans="1:19" x14ac:dyDescent="0.3">
      <c r="A3270" t="s">
        <v>2799</v>
      </c>
      <c r="B3270" s="3">
        <v>45299</v>
      </c>
      <c r="C3270" t="s">
        <v>2800</v>
      </c>
      <c r="D3270" t="s">
        <v>13</v>
      </c>
      <c r="E3270" t="s">
        <v>19</v>
      </c>
      <c r="F3270" t="s">
        <v>39</v>
      </c>
      <c r="G3270">
        <v>8</v>
      </c>
      <c r="H3270" s="5">
        <v>664.44</v>
      </c>
      <c r="I3270" s="5">
        <v>0.24</v>
      </c>
      <c r="J3270" s="5">
        <v>4039.7952</v>
      </c>
      <c r="K3270" s="5">
        <v>486.8670647667127</v>
      </c>
      <c r="L3270">
        <f>YEAR(SalesData[Order Date])</f>
        <v>2024</v>
      </c>
      <c r="M3270">
        <f>MONTH(SalesData[Order Date])</f>
        <v>1</v>
      </c>
      <c r="N3270" t="str">
        <f>TEXT(SalesData[[#This Row],[Order Date]], "mmmm")</f>
        <v>January</v>
      </c>
      <c r="O3270" s="7">
        <f>IF(SalesData[Sales]=0,0,SalesData[Profit]/SalesData[Sales])</f>
        <v>0.12051775910984613</v>
      </c>
      <c r="P3270" s="8">
        <f t="shared" si="51"/>
        <v>4.5150803684305575E-5</v>
      </c>
      <c r="Q3270" t="str">
        <f>IF(SalesData[[#This Row],[Discount]]&gt;0, "Yes", "No")</f>
        <v>Yes</v>
      </c>
      <c r="R3270" t="str">
        <f>TEXT(SalesData[[#This Row],[Order Date]],"mmm-yyyy")</f>
        <v>Jan-2024</v>
      </c>
      <c r="S3270">
        <f>YEAR(SalesData[[#This Row],[Order Date]])*100 + MONTH(SalesData[[#This Row],[Order Date]])</f>
        <v>202401</v>
      </c>
    </row>
    <row r="3271" spans="1:19" x14ac:dyDescent="0.3">
      <c r="A3271" t="s">
        <v>2866</v>
      </c>
      <c r="B3271" s="3">
        <v>45292</v>
      </c>
      <c r="C3271" t="s">
        <v>2867</v>
      </c>
      <c r="D3271" t="s">
        <v>18</v>
      </c>
      <c r="E3271" t="s">
        <v>19</v>
      </c>
      <c r="F3271" t="s">
        <v>62</v>
      </c>
      <c r="G3271">
        <v>4</v>
      </c>
      <c r="H3271" s="5">
        <v>817.84</v>
      </c>
      <c r="I3271" s="5">
        <v>0.28000000000000003</v>
      </c>
      <c r="J3271" s="5">
        <v>2355.3791999999999</v>
      </c>
      <c r="K3271" s="5">
        <v>373.74651242339962</v>
      </c>
      <c r="L3271">
        <f>YEAR(SalesData[Order Date])</f>
        <v>2024</v>
      </c>
      <c r="M3271">
        <f>MONTH(SalesData[Order Date])</f>
        <v>1</v>
      </c>
      <c r="N3271" t="str">
        <f>TEXT(SalesData[[#This Row],[Order Date]], "mmmm")</f>
        <v>January</v>
      </c>
      <c r="O3271" s="7">
        <f>IF(SalesData[Sales]=0,0,SalesData[Profit]/SalesData[Sales])</f>
        <v>0.1586778521366749</v>
      </c>
      <c r="P3271" s="8">
        <f t="shared" si="51"/>
        <v>8.5591313704392067E-5</v>
      </c>
      <c r="Q3271" t="str">
        <f>IF(SalesData[[#This Row],[Discount]]&gt;0, "Yes", "No")</f>
        <v>Yes</v>
      </c>
      <c r="R3271" t="str">
        <f>TEXT(SalesData[[#This Row],[Order Date]],"mmm-yyyy")</f>
        <v>Jan-2024</v>
      </c>
      <c r="S3271">
        <f>YEAR(SalesData[[#This Row],[Order Date]])*100 + MONTH(SalesData[[#This Row],[Order Date]])</f>
        <v>202401</v>
      </c>
    </row>
    <row r="3272" spans="1:19" x14ac:dyDescent="0.3">
      <c r="A3272" t="s">
        <v>2876</v>
      </c>
      <c r="B3272" s="3">
        <v>45320</v>
      </c>
      <c r="C3272" t="s">
        <v>2877</v>
      </c>
      <c r="D3272" t="s">
        <v>23</v>
      </c>
      <c r="E3272" t="s">
        <v>14</v>
      </c>
      <c r="F3272" t="s">
        <v>27</v>
      </c>
      <c r="G3272">
        <v>9</v>
      </c>
      <c r="H3272" s="5">
        <v>189.81</v>
      </c>
      <c r="I3272" s="5">
        <v>0.11</v>
      </c>
      <c r="J3272" s="5">
        <v>1520.3780999999999</v>
      </c>
      <c r="K3272" s="5">
        <v>117.30118658287699</v>
      </c>
      <c r="L3272">
        <f>YEAR(SalesData[Order Date])</f>
        <v>2024</v>
      </c>
      <c r="M3272">
        <f>MONTH(SalesData[Order Date])</f>
        <v>1</v>
      </c>
      <c r="N3272" t="str">
        <f>TEXT(SalesData[[#This Row],[Order Date]], "mmmm")</f>
        <v>January</v>
      </c>
      <c r="O3272" s="7">
        <f>IF(SalesData[Sales]=0,0,SalesData[Profit]/SalesData[Sales])</f>
        <v>7.7152641558620852E-2</v>
      </c>
      <c r="P3272" s="8">
        <f t="shared" si="51"/>
        <v>6.4391877257374328E-5</v>
      </c>
      <c r="Q3272" t="str">
        <f>IF(SalesData[[#This Row],[Discount]]&gt;0, "Yes", "No")</f>
        <v>Yes</v>
      </c>
      <c r="R3272" t="str">
        <f>TEXT(SalesData[[#This Row],[Order Date]],"mmm-yyyy")</f>
        <v>Jan-2024</v>
      </c>
      <c r="S3272">
        <f>YEAR(SalesData[[#This Row],[Order Date]])*100 + MONTH(SalesData[[#This Row],[Order Date]])</f>
        <v>202401</v>
      </c>
    </row>
    <row r="3273" spans="1:19" x14ac:dyDescent="0.3">
      <c r="A3273" t="s">
        <v>2910</v>
      </c>
      <c r="B3273" s="3">
        <v>45304</v>
      </c>
      <c r="C3273" t="s">
        <v>2911</v>
      </c>
      <c r="D3273" t="s">
        <v>18</v>
      </c>
      <c r="E3273" t="s">
        <v>14</v>
      </c>
      <c r="F3273" t="s">
        <v>15</v>
      </c>
      <c r="G3273">
        <v>7</v>
      </c>
      <c r="H3273" s="5">
        <v>458.51</v>
      </c>
      <c r="I3273" s="5">
        <v>0.01</v>
      </c>
      <c r="J3273" s="5">
        <v>3177.4742999999999</v>
      </c>
      <c r="K3273" s="5">
        <v>899.25847582483902</v>
      </c>
      <c r="L3273">
        <f>YEAR(SalesData[Order Date])</f>
        <v>2024</v>
      </c>
      <c r="M3273">
        <f>MONTH(SalesData[Order Date])</f>
        <v>1</v>
      </c>
      <c r="N3273" t="str">
        <f>TEXT(SalesData[[#This Row],[Order Date]], "mmmm")</f>
        <v>January</v>
      </c>
      <c r="O3273" s="7">
        <f>IF(SalesData[Sales]=0,0,SalesData[Profit]/SalesData[Sales])</f>
        <v>0.28301046394768292</v>
      </c>
      <c r="P3273" s="8">
        <f t="shared" si="51"/>
        <v>3.1156821630311851E-6</v>
      </c>
      <c r="Q3273" t="str">
        <f>IF(SalesData[[#This Row],[Discount]]&gt;0, "Yes", "No")</f>
        <v>Yes</v>
      </c>
      <c r="R3273" t="str">
        <f>TEXT(SalesData[[#This Row],[Order Date]],"mmm-yyyy")</f>
        <v>Jan-2024</v>
      </c>
      <c r="S3273">
        <f>YEAR(SalesData[[#This Row],[Order Date]])*100 + MONTH(SalesData[[#This Row],[Order Date]])</f>
        <v>202401</v>
      </c>
    </row>
    <row r="3274" spans="1:19" x14ac:dyDescent="0.3">
      <c r="A3274" t="s">
        <v>2938</v>
      </c>
      <c r="B3274" s="3">
        <v>45321</v>
      </c>
      <c r="C3274" t="s">
        <v>2939</v>
      </c>
      <c r="D3274" t="s">
        <v>30</v>
      </c>
      <c r="E3274" t="s">
        <v>19</v>
      </c>
      <c r="F3274" t="s">
        <v>62</v>
      </c>
      <c r="G3274">
        <v>8</v>
      </c>
      <c r="H3274" s="5">
        <v>44.9</v>
      </c>
      <c r="I3274" s="5">
        <v>0.17</v>
      </c>
      <c r="J3274" s="5">
        <v>298.13600000000002</v>
      </c>
      <c r="K3274" s="5">
        <v>19.324440890581791</v>
      </c>
      <c r="L3274">
        <f>YEAR(SalesData[Order Date])</f>
        <v>2024</v>
      </c>
      <c r="M3274">
        <f>MONTH(SalesData[Order Date])</f>
        <v>1</v>
      </c>
      <c r="N3274" t="str">
        <f>TEXT(SalesData[[#This Row],[Order Date]], "mmmm")</f>
        <v>January</v>
      </c>
      <c r="O3274" s="7">
        <f>IF(SalesData[Sales]=0,0,SalesData[Profit]/SalesData[Sales])</f>
        <v>6.4817535925154254E-2</v>
      </c>
      <c r="P3274" s="8">
        <f t="shared" si="51"/>
        <v>4.7327394209354127E-4</v>
      </c>
      <c r="Q3274" t="str">
        <f>IF(SalesData[[#This Row],[Discount]]&gt;0, "Yes", "No")</f>
        <v>Yes</v>
      </c>
      <c r="R3274" t="str">
        <f>TEXT(SalesData[[#This Row],[Order Date]],"mmm-yyyy")</f>
        <v>Jan-2024</v>
      </c>
      <c r="S3274">
        <f>YEAR(SalesData[[#This Row],[Order Date]])*100 + MONTH(SalesData[[#This Row],[Order Date]])</f>
        <v>202401</v>
      </c>
    </row>
    <row r="3275" spans="1:19" x14ac:dyDescent="0.3">
      <c r="A3275" t="s">
        <v>3063</v>
      </c>
      <c r="B3275" s="3">
        <v>45316</v>
      </c>
      <c r="C3275" t="s">
        <v>3064</v>
      </c>
      <c r="D3275" t="s">
        <v>13</v>
      </c>
      <c r="E3275" t="s">
        <v>19</v>
      </c>
      <c r="F3275" t="s">
        <v>27</v>
      </c>
      <c r="G3275">
        <v>5</v>
      </c>
      <c r="H3275" s="5">
        <v>622.94000000000005</v>
      </c>
      <c r="I3275" s="5">
        <v>0.09</v>
      </c>
      <c r="J3275" s="5">
        <v>2834.377</v>
      </c>
      <c r="K3275" s="5">
        <v>591.68141965894984</v>
      </c>
      <c r="L3275">
        <f>YEAR(SalesData[Order Date])</f>
        <v>2024</v>
      </c>
      <c r="M3275">
        <f>MONTH(SalesData[Order Date])</f>
        <v>1</v>
      </c>
      <c r="N3275" t="str">
        <f>TEXT(SalesData[[#This Row],[Order Date]], "mmmm")</f>
        <v>January</v>
      </c>
      <c r="O3275" s="7">
        <f>IF(SalesData[Sales]=0,0,SalesData[Profit]/SalesData[Sales])</f>
        <v>0.20875184199524263</v>
      </c>
      <c r="P3275" s="8">
        <f t="shared" si="51"/>
        <v>2.8895238706777537E-5</v>
      </c>
      <c r="Q3275" t="str">
        <f>IF(SalesData[[#This Row],[Discount]]&gt;0, "Yes", "No")</f>
        <v>Yes</v>
      </c>
      <c r="R3275" t="str">
        <f>TEXT(SalesData[[#This Row],[Order Date]],"mmm-yyyy")</f>
        <v>Jan-2024</v>
      </c>
      <c r="S3275">
        <f>YEAR(SalesData[[#This Row],[Order Date]])*100 + MONTH(SalesData[[#This Row],[Order Date]])</f>
        <v>202401</v>
      </c>
    </row>
    <row r="3276" spans="1:19" x14ac:dyDescent="0.3">
      <c r="A3276" t="s">
        <v>3085</v>
      </c>
      <c r="B3276" s="3">
        <v>45299</v>
      </c>
      <c r="C3276" t="s">
        <v>3086</v>
      </c>
      <c r="D3276" t="s">
        <v>18</v>
      </c>
      <c r="E3276" t="s">
        <v>14</v>
      </c>
      <c r="F3276" t="s">
        <v>31</v>
      </c>
      <c r="G3276">
        <v>4</v>
      </c>
      <c r="H3276" s="5">
        <v>411.58</v>
      </c>
      <c r="I3276" s="5">
        <v>0.28000000000000003</v>
      </c>
      <c r="J3276" s="5">
        <v>1185.3504</v>
      </c>
      <c r="K3276" s="5">
        <v>272.68880610463339</v>
      </c>
      <c r="L3276">
        <f>YEAR(SalesData[Order Date])</f>
        <v>2024</v>
      </c>
      <c r="M3276">
        <f>MONTH(SalesData[Order Date])</f>
        <v>1</v>
      </c>
      <c r="N3276" t="str">
        <f>TEXT(SalesData[[#This Row],[Order Date]], "mmmm")</f>
        <v>January</v>
      </c>
      <c r="O3276" s="7">
        <f>IF(SalesData[Sales]=0,0,SalesData[Profit]/SalesData[Sales])</f>
        <v>0.23004911130466854</v>
      </c>
      <c r="P3276" s="8">
        <f t="shared" si="51"/>
        <v>1.7007629136498375E-4</v>
      </c>
      <c r="Q3276" t="str">
        <f>IF(SalesData[[#This Row],[Discount]]&gt;0, "Yes", "No")</f>
        <v>Yes</v>
      </c>
      <c r="R3276" t="str">
        <f>TEXT(SalesData[[#This Row],[Order Date]],"mmm-yyyy")</f>
        <v>Jan-2024</v>
      </c>
      <c r="S3276">
        <f>YEAR(SalesData[[#This Row],[Order Date]])*100 + MONTH(SalesData[[#This Row],[Order Date]])</f>
        <v>202401</v>
      </c>
    </row>
    <row r="3277" spans="1:19" x14ac:dyDescent="0.3">
      <c r="A3277" t="s">
        <v>3087</v>
      </c>
      <c r="B3277" s="3">
        <v>45311</v>
      </c>
      <c r="C3277" t="s">
        <v>3088</v>
      </c>
      <c r="D3277" t="s">
        <v>23</v>
      </c>
      <c r="E3277" t="s">
        <v>26</v>
      </c>
      <c r="F3277" t="s">
        <v>15</v>
      </c>
      <c r="G3277">
        <v>1</v>
      </c>
      <c r="H3277" s="5">
        <v>853.59</v>
      </c>
      <c r="I3277" s="5">
        <v>0.19</v>
      </c>
      <c r="J3277" s="5">
        <v>691.40790000000004</v>
      </c>
      <c r="K3277" s="5">
        <v>108.23580576386151</v>
      </c>
      <c r="L3277">
        <f>YEAR(SalesData[Order Date])</f>
        <v>2024</v>
      </c>
      <c r="M3277">
        <f>MONTH(SalesData[Order Date])</f>
        <v>1</v>
      </c>
      <c r="N3277" t="str">
        <f>TEXT(SalesData[[#This Row],[Order Date]], "mmmm")</f>
        <v>January</v>
      </c>
      <c r="O3277" s="7">
        <f>IF(SalesData[Sales]=0,0,SalesData[Profit]/SalesData[Sales])</f>
        <v>0.15654406865160422</v>
      </c>
      <c r="P3277" s="8">
        <f t="shared" si="51"/>
        <v>2.225892993123162E-4</v>
      </c>
      <c r="Q3277" t="str">
        <f>IF(SalesData[[#This Row],[Discount]]&gt;0, "Yes", "No")</f>
        <v>Yes</v>
      </c>
      <c r="R3277" t="str">
        <f>TEXT(SalesData[[#This Row],[Order Date]],"mmm-yyyy")</f>
        <v>Jan-2024</v>
      </c>
      <c r="S3277">
        <f>YEAR(SalesData[[#This Row],[Order Date]])*100 + MONTH(SalesData[[#This Row],[Order Date]])</f>
        <v>202401</v>
      </c>
    </row>
    <row r="3278" spans="1:19" x14ac:dyDescent="0.3">
      <c r="A3278" t="s">
        <v>3121</v>
      </c>
      <c r="B3278" s="3">
        <v>45295</v>
      </c>
      <c r="C3278" t="s">
        <v>3122</v>
      </c>
      <c r="D3278" t="s">
        <v>23</v>
      </c>
      <c r="E3278" t="s">
        <v>14</v>
      </c>
      <c r="F3278" t="s">
        <v>31</v>
      </c>
      <c r="G3278">
        <v>8</v>
      </c>
      <c r="H3278" s="5">
        <v>459.34</v>
      </c>
      <c r="I3278" s="5">
        <v>0.11</v>
      </c>
      <c r="J3278" s="5">
        <v>3270.5007999999998</v>
      </c>
      <c r="K3278" s="5">
        <v>688.16058481999039</v>
      </c>
      <c r="L3278">
        <f>YEAR(SalesData[Order Date])</f>
        <v>2024</v>
      </c>
      <c r="M3278">
        <f>MONTH(SalesData[Order Date])</f>
        <v>1</v>
      </c>
      <c r="N3278" t="str">
        <f>TEXT(SalesData[[#This Row],[Order Date]], "mmmm")</f>
        <v>January</v>
      </c>
      <c r="O3278" s="7">
        <f>IF(SalesData[Sales]=0,0,SalesData[Profit]/SalesData[Sales])</f>
        <v>0.21041443708559571</v>
      </c>
      <c r="P3278" s="8">
        <f t="shared" si="51"/>
        <v>2.9934253494143772E-5</v>
      </c>
      <c r="Q3278" t="str">
        <f>IF(SalesData[[#This Row],[Discount]]&gt;0, "Yes", "No")</f>
        <v>Yes</v>
      </c>
      <c r="R3278" t="str">
        <f>TEXT(SalesData[[#This Row],[Order Date]],"mmm-yyyy")</f>
        <v>Jan-2024</v>
      </c>
      <c r="S3278">
        <f>YEAR(SalesData[[#This Row],[Order Date]])*100 + MONTH(SalesData[[#This Row],[Order Date]])</f>
        <v>202401</v>
      </c>
    </row>
    <row r="3279" spans="1:19" x14ac:dyDescent="0.3">
      <c r="A3279" t="s">
        <v>3129</v>
      </c>
      <c r="B3279" s="3">
        <v>45297</v>
      </c>
      <c r="C3279" t="s">
        <v>3130</v>
      </c>
      <c r="D3279" t="s">
        <v>23</v>
      </c>
      <c r="E3279" t="s">
        <v>14</v>
      </c>
      <c r="F3279" t="s">
        <v>27</v>
      </c>
      <c r="G3279">
        <v>5</v>
      </c>
      <c r="H3279" s="5">
        <v>682.13</v>
      </c>
      <c r="I3279" s="5">
        <v>0.04</v>
      </c>
      <c r="J3279" s="5">
        <v>3274.2240000000002</v>
      </c>
      <c r="K3279" s="5">
        <v>869.67462928200166</v>
      </c>
      <c r="L3279">
        <f>YEAR(SalesData[Order Date])</f>
        <v>2024</v>
      </c>
      <c r="M3279">
        <f>MONTH(SalesData[Order Date])</f>
        <v>1</v>
      </c>
      <c r="N3279" t="str">
        <f>TEXT(SalesData[[#This Row],[Order Date]], "mmmm")</f>
        <v>January</v>
      </c>
      <c r="O3279" s="7">
        <f>IF(SalesData[Sales]=0,0,SalesData[Profit]/SalesData[Sales])</f>
        <v>0.26561244107977999</v>
      </c>
      <c r="P3279" s="8">
        <f t="shared" si="51"/>
        <v>1.1727969741838066E-5</v>
      </c>
      <c r="Q3279" t="str">
        <f>IF(SalesData[[#This Row],[Discount]]&gt;0, "Yes", "No")</f>
        <v>Yes</v>
      </c>
      <c r="R3279" t="str">
        <f>TEXT(SalesData[[#This Row],[Order Date]],"mmm-yyyy")</f>
        <v>Jan-2024</v>
      </c>
      <c r="S3279">
        <f>YEAR(SalesData[[#This Row],[Order Date]])*100 + MONTH(SalesData[[#This Row],[Order Date]])</f>
        <v>202401</v>
      </c>
    </row>
    <row r="3280" spans="1:19" x14ac:dyDescent="0.3">
      <c r="A3280" t="s">
        <v>3139</v>
      </c>
      <c r="B3280" s="3">
        <v>45292</v>
      </c>
      <c r="C3280" t="s">
        <v>3140</v>
      </c>
      <c r="D3280" t="s">
        <v>23</v>
      </c>
      <c r="E3280" t="s">
        <v>26</v>
      </c>
      <c r="F3280" t="s">
        <v>34</v>
      </c>
      <c r="G3280">
        <v>4</v>
      </c>
      <c r="H3280" s="5">
        <v>612.79</v>
      </c>
      <c r="I3280" s="5">
        <v>0.08</v>
      </c>
      <c r="J3280" s="5">
        <v>2255.0672</v>
      </c>
      <c r="K3280" s="5">
        <v>462.67802409021459</v>
      </c>
      <c r="L3280">
        <f>YEAR(SalesData[Order Date])</f>
        <v>2024</v>
      </c>
      <c r="M3280">
        <f>MONTH(SalesData[Order Date])</f>
        <v>1</v>
      </c>
      <c r="N3280" t="str">
        <f>TEXT(SalesData[[#This Row],[Order Date]], "mmmm")</f>
        <v>January</v>
      </c>
      <c r="O3280" s="7">
        <f>IF(SalesData[Sales]=0,0,SalesData[Profit]/SalesData[Sales])</f>
        <v>0.2051726104172038</v>
      </c>
      <c r="P3280" s="8">
        <f t="shared" si="51"/>
        <v>3.2637608316062602E-5</v>
      </c>
      <c r="Q3280" t="str">
        <f>IF(SalesData[[#This Row],[Discount]]&gt;0, "Yes", "No")</f>
        <v>Yes</v>
      </c>
      <c r="R3280" t="str">
        <f>TEXT(SalesData[[#This Row],[Order Date]],"mmm-yyyy")</f>
        <v>Jan-2024</v>
      </c>
      <c r="S3280">
        <f>YEAR(SalesData[[#This Row],[Order Date]])*100 + MONTH(SalesData[[#This Row],[Order Date]])</f>
        <v>202401</v>
      </c>
    </row>
    <row r="3281" spans="1:19" x14ac:dyDescent="0.3">
      <c r="A3281" t="s">
        <v>3167</v>
      </c>
      <c r="B3281" s="3">
        <v>45299</v>
      </c>
      <c r="C3281" t="s">
        <v>3168</v>
      </c>
      <c r="D3281" t="s">
        <v>18</v>
      </c>
      <c r="E3281" t="s">
        <v>14</v>
      </c>
      <c r="F3281" t="s">
        <v>27</v>
      </c>
      <c r="G3281">
        <v>1</v>
      </c>
      <c r="H3281" s="5">
        <v>923.39</v>
      </c>
      <c r="I3281" s="5">
        <v>0.02</v>
      </c>
      <c r="J3281" s="5">
        <v>904.92219999999998</v>
      </c>
      <c r="K3281" s="5">
        <v>268.42527231506159</v>
      </c>
      <c r="L3281">
        <f>YEAR(SalesData[Order Date])</f>
        <v>2024</v>
      </c>
      <c r="M3281">
        <f>MONTH(SalesData[Order Date])</f>
        <v>1</v>
      </c>
      <c r="N3281" t="str">
        <f>TEXT(SalesData[[#This Row],[Order Date]], "mmmm")</f>
        <v>January</v>
      </c>
      <c r="O3281" s="7">
        <f>IF(SalesData[Sales]=0,0,SalesData[Profit]/SalesData[Sales])</f>
        <v>0.296628011021347</v>
      </c>
      <c r="P3281" s="8">
        <f t="shared" si="51"/>
        <v>2.1659320547114436E-5</v>
      </c>
      <c r="Q3281" t="str">
        <f>IF(SalesData[[#This Row],[Discount]]&gt;0, "Yes", "No")</f>
        <v>Yes</v>
      </c>
      <c r="R3281" t="str">
        <f>TEXT(SalesData[[#This Row],[Order Date]],"mmm-yyyy")</f>
        <v>Jan-2024</v>
      </c>
      <c r="S3281">
        <f>YEAR(SalesData[[#This Row],[Order Date]])*100 + MONTH(SalesData[[#This Row],[Order Date]])</f>
        <v>202401</v>
      </c>
    </row>
    <row r="3282" spans="1:19" x14ac:dyDescent="0.3">
      <c r="A3282" t="s">
        <v>3181</v>
      </c>
      <c r="B3282" s="3">
        <v>45320</v>
      </c>
      <c r="C3282" t="s">
        <v>3182</v>
      </c>
      <c r="D3282" t="s">
        <v>23</v>
      </c>
      <c r="E3282" t="s">
        <v>14</v>
      </c>
      <c r="F3282" t="s">
        <v>15</v>
      </c>
      <c r="G3282">
        <v>1</v>
      </c>
      <c r="H3282" s="5">
        <v>166.9</v>
      </c>
      <c r="I3282" s="5">
        <v>0.18</v>
      </c>
      <c r="J3282" s="5">
        <v>136.858</v>
      </c>
      <c r="K3282" s="5">
        <v>23.747622501855659</v>
      </c>
      <c r="L3282">
        <f>YEAR(SalesData[Order Date])</f>
        <v>2024</v>
      </c>
      <c r="M3282">
        <f>MONTH(SalesData[Order Date])</f>
        <v>1</v>
      </c>
      <c r="N3282" t="str">
        <f>TEXT(SalesData[[#This Row],[Order Date]], "mmmm")</f>
        <v>January</v>
      </c>
      <c r="O3282" s="7">
        <f>IF(SalesData[Sales]=0,0,SalesData[Profit]/SalesData[Sales])</f>
        <v>0.1735201632484448</v>
      </c>
      <c r="P3282" s="8">
        <f t="shared" si="51"/>
        <v>1.078490113840623E-3</v>
      </c>
      <c r="Q3282" t="str">
        <f>IF(SalesData[[#This Row],[Discount]]&gt;0, "Yes", "No")</f>
        <v>Yes</v>
      </c>
      <c r="R3282" t="str">
        <f>TEXT(SalesData[[#This Row],[Order Date]],"mmm-yyyy")</f>
        <v>Jan-2024</v>
      </c>
      <c r="S3282">
        <f>YEAR(SalesData[[#This Row],[Order Date]])*100 + MONTH(SalesData[[#This Row],[Order Date]])</f>
        <v>202401</v>
      </c>
    </row>
    <row r="3283" spans="1:19" x14ac:dyDescent="0.3">
      <c r="A3283" t="s">
        <v>3189</v>
      </c>
      <c r="B3283" s="3">
        <v>45307</v>
      </c>
      <c r="C3283" t="s">
        <v>3190</v>
      </c>
      <c r="D3283" t="s">
        <v>23</v>
      </c>
      <c r="E3283" t="s">
        <v>26</v>
      </c>
      <c r="F3283" t="s">
        <v>91</v>
      </c>
      <c r="G3283">
        <v>4</v>
      </c>
      <c r="H3283" s="5">
        <v>197.76</v>
      </c>
      <c r="I3283" s="5">
        <v>0.23</v>
      </c>
      <c r="J3283" s="5">
        <v>609.10079999999994</v>
      </c>
      <c r="K3283" s="5">
        <v>62.888707989698887</v>
      </c>
      <c r="L3283">
        <f>YEAR(SalesData[Order Date])</f>
        <v>2024</v>
      </c>
      <c r="M3283">
        <f>MONTH(SalesData[Order Date])</f>
        <v>1</v>
      </c>
      <c r="N3283" t="str">
        <f>TEXT(SalesData[[#This Row],[Order Date]], "mmmm")</f>
        <v>January</v>
      </c>
      <c r="O3283" s="7">
        <f>IF(SalesData[Sales]=0,0,SalesData[Profit]/SalesData[Sales])</f>
        <v>0.10324844096362851</v>
      </c>
      <c r="P3283" s="8">
        <f t="shared" si="51"/>
        <v>2.907564724919094E-4</v>
      </c>
      <c r="Q3283" t="str">
        <f>IF(SalesData[[#This Row],[Discount]]&gt;0, "Yes", "No")</f>
        <v>Yes</v>
      </c>
      <c r="R3283" t="str">
        <f>TEXT(SalesData[[#This Row],[Order Date]],"mmm-yyyy")</f>
        <v>Jan-2024</v>
      </c>
      <c r="S3283">
        <f>YEAR(SalesData[[#This Row],[Order Date]])*100 + MONTH(SalesData[[#This Row],[Order Date]])</f>
        <v>202401</v>
      </c>
    </row>
    <row r="3284" spans="1:19" x14ac:dyDescent="0.3">
      <c r="A3284" t="s">
        <v>3191</v>
      </c>
      <c r="B3284" s="3">
        <v>45318</v>
      </c>
      <c r="C3284" t="s">
        <v>3192</v>
      </c>
      <c r="D3284" t="s">
        <v>13</v>
      </c>
      <c r="E3284" t="s">
        <v>14</v>
      </c>
      <c r="F3284" t="s">
        <v>20</v>
      </c>
      <c r="G3284">
        <v>4</v>
      </c>
      <c r="H3284" s="5">
        <v>824.41</v>
      </c>
      <c r="I3284" s="5">
        <v>0.03</v>
      </c>
      <c r="J3284" s="5">
        <v>3198.7107999999998</v>
      </c>
      <c r="K3284" s="5">
        <v>444.24446856399891</v>
      </c>
      <c r="L3284">
        <f>YEAR(SalesData[Order Date])</f>
        <v>2024</v>
      </c>
      <c r="M3284">
        <f>MONTH(SalesData[Order Date])</f>
        <v>1</v>
      </c>
      <c r="N3284" t="str">
        <f>TEXT(SalesData[[#This Row],[Order Date]], "mmmm")</f>
        <v>January</v>
      </c>
      <c r="O3284" s="7">
        <f>IF(SalesData[Sales]=0,0,SalesData[Profit]/SalesData[Sales])</f>
        <v>0.13888234865246302</v>
      </c>
      <c r="P3284" s="8">
        <f t="shared" si="51"/>
        <v>9.0974151211169207E-6</v>
      </c>
      <c r="Q3284" t="str">
        <f>IF(SalesData[[#This Row],[Discount]]&gt;0, "Yes", "No")</f>
        <v>Yes</v>
      </c>
      <c r="R3284" t="str">
        <f>TEXT(SalesData[[#This Row],[Order Date]],"mmm-yyyy")</f>
        <v>Jan-2024</v>
      </c>
      <c r="S3284">
        <f>YEAR(SalesData[[#This Row],[Order Date]])*100 + MONTH(SalesData[[#This Row],[Order Date]])</f>
        <v>202401</v>
      </c>
    </row>
    <row r="3285" spans="1:19" x14ac:dyDescent="0.3">
      <c r="A3285" t="s">
        <v>3193</v>
      </c>
      <c r="B3285" s="3">
        <v>45299</v>
      </c>
      <c r="C3285" t="s">
        <v>3194</v>
      </c>
      <c r="D3285" t="s">
        <v>30</v>
      </c>
      <c r="E3285" t="s">
        <v>14</v>
      </c>
      <c r="F3285" t="s">
        <v>34</v>
      </c>
      <c r="G3285">
        <v>4</v>
      </c>
      <c r="H3285" s="5">
        <v>927.48</v>
      </c>
      <c r="I3285" s="5">
        <v>0</v>
      </c>
      <c r="J3285" s="5">
        <v>3709.92</v>
      </c>
      <c r="K3285" s="5">
        <v>279.72000801411502</v>
      </c>
      <c r="L3285">
        <f>YEAR(SalesData[Order Date])</f>
        <v>2024</v>
      </c>
      <c r="M3285">
        <f>MONTH(SalesData[Order Date])</f>
        <v>1</v>
      </c>
      <c r="N3285" t="str">
        <f>TEXT(SalesData[[#This Row],[Order Date]], "mmmm")</f>
        <v>January</v>
      </c>
      <c r="O3285" s="7">
        <f>IF(SalesData[Sales]=0,0,SalesData[Profit]/SalesData[Sales])</f>
        <v>7.5397854404977746E-2</v>
      </c>
      <c r="P3285" s="8">
        <f t="shared" si="51"/>
        <v>0</v>
      </c>
      <c r="Q3285" t="str">
        <f>IF(SalesData[[#This Row],[Discount]]&gt;0, "Yes", "No")</f>
        <v>No</v>
      </c>
      <c r="R3285" t="str">
        <f>TEXT(SalesData[[#This Row],[Order Date]],"mmm-yyyy")</f>
        <v>Jan-2024</v>
      </c>
      <c r="S3285">
        <f>YEAR(SalesData[[#This Row],[Order Date]])*100 + MONTH(SalesData[[#This Row],[Order Date]])</f>
        <v>202401</v>
      </c>
    </row>
    <row r="3286" spans="1:19" x14ac:dyDescent="0.3">
      <c r="A3286" t="s">
        <v>3220</v>
      </c>
      <c r="B3286" s="3">
        <v>45316</v>
      </c>
      <c r="C3286" t="s">
        <v>3221</v>
      </c>
      <c r="D3286" t="s">
        <v>30</v>
      </c>
      <c r="E3286" t="s">
        <v>19</v>
      </c>
      <c r="F3286" t="s">
        <v>91</v>
      </c>
      <c r="G3286">
        <v>1</v>
      </c>
      <c r="H3286" s="5">
        <v>634.59</v>
      </c>
      <c r="I3286" s="5">
        <v>0.3</v>
      </c>
      <c r="J3286" s="5">
        <v>444.21300000000002</v>
      </c>
      <c r="K3286" s="5">
        <v>128.8426578081573</v>
      </c>
      <c r="L3286">
        <f>YEAR(SalesData[Order Date])</f>
        <v>2024</v>
      </c>
      <c r="M3286">
        <f>MONTH(SalesData[Order Date])</f>
        <v>1</v>
      </c>
      <c r="N3286" t="str">
        <f>TEXT(SalesData[[#This Row],[Order Date]], "mmmm")</f>
        <v>January</v>
      </c>
      <c r="O3286" s="7">
        <f>IF(SalesData[Sales]=0,0,SalesData[Profit]/SalesData[Sales])</f>
        <v>0.29004702205508909</v>
      </c>
      <c r="P3286" s="8">
        <f t="shared" si="51"/>
        <v>4.7274618257457565E-4</v>
      </c>
      <c r="Q3286" t="str">
        <f>IF(SalesData[[#This Row],[Discount]]&gt;0, "Yes", "No")</f>
        <v>Yes</v>
      </c>
      <c r="R3286" t="str">
        <f>TEXT(SalesData[[#This Row],[Order Date]],"mmm-yyyy")</f>
        <v>Jan-2024</v>
      </c>
      <c r="S3286">
        <f>YEAR(SalesData[[#This Row],[Order Date]])*100 + MONTH(SalesData[[#This Row],[Order Date]])</f>
        <v>202401</v>
      </c>
    </row>
    <row r="3287" spans="1:19" x14ac:dyDescent="0.3">
      <c r="A3287" t="s">
        <v>3248</v>
      </c>
      <c r="B3287" s="3">
        <v>45310</v>
      </c>
      <c r="C3287" t="s">
        <v>3249</v>
      </c>
      <c r="D3287" t="s">
        <v>13</v>
      </c>
      <c r="E3287" t="s">
        <v>14</v>
      </c>
      <c r="F3287" t="s">
        <v>15</v>
      </c>
      <c r="G3287">
        <v>8</v>
      </c>
      <c r="H3287" s="5">
        <v>483.15</v>
      </c>
      <c r="I3287" s="5">
        <v>0.19</v>
      </c>
      <c r="J3287" s="5">
        <v>3130.8119999999999</v>
      </c>
      <c r="K3287" s="5">
        <v>677.08656929775714</v>
      </c>
      <c r="L3287">
        <f>YEAR(SalesData[Order Date])</f>
        <v>2024</v>
      </c>
      <c r="M3287">
        <f>MONTH(SalesData[Order Date])</f>
        <v>1</v>
      </c>
      <c r="N3287" t="str">
        <f>TEXT(SalesData[[#This Row],[Order Date]], "mmmm")</f>
        <v>January</v>
      </c>
      <c r="O3287" s="7">
        <f>IF(SalesData[Sales]=0,0,SalesData[Profit]/SalesData[Sales])</f>
        <v>0.21626548297941786</v>
      </c>
      <c r="P3287" s="8">
        <f t="shared" si="51"/>
        <v>4.9156576632515786E-5</v>
      </c>
      <c r="Q3287" t="str">
        <f>IF(SalesData[[#This Row],[Discount]]&gt;0, "Yes", "No")</f>
        <v>Yes</v>
      </c>
      <c r="R3287" t="str">
        <f>TEXT(SalesData[[#This Row],[Order Date]],"mmm-yyyy")</f>
        <v>Jan-2024</v>
      </c>
      <c r="S3287">
        <f>YEAR(SalesData[[#This Row],[Order Date]])*100 + MONTH(SalesData[[#This Row],[Order Date]])</f>
        <v>202401</v>
      </c>
    </row>
    <row r="3288" spans="1:19" x14ac:dyDescent="0.3">
      <c r="A3288" t="s">
        <v>3272</v>
      </c>
      <c r="B3288" s="3">
        <v>45304</v>
      </c>
      <c r="C3288" t="s">
        <v>3273</v>
      </c>
      <c r="D3288" t="s">
        <v>23</v>
      </c>
      <c r="E3288" t="s">
        <v>14</v>
      </c>
      <c r="F3288" t="s">
        <v>15</v>
      </c>
      <c r="G3288">
        <v>2</v>
      </c>
      <c r="H3288" s="5">
        <v>15.77</v>
      </c>
      <c r="I3288" s="5">
        <v>0.21</v>
      </c>
      <c r="J3288" s="5">
        <v>24.916599999999999</v>
      </c>
      <c r="K3288" s="5">
        <v>2.1530745324451832</v>
      </c>
      <c r="L3288">
        <f>YEAR(SalesData[Order Date])</f>
        <v>2024</v>
      </c>
      <c r="M3288">
        <f>MONTH(SalesData[Order Date])</f>
        <v>1</v>
      </c>
      <c r="N3288" t="str">
        <f>TEXT(SalesData[[#This Row],[Order Date]], "mmmm")</f>
        <v>January</v>
      </c>
      <c r="O3288" s="7">
        <f>IF(SalesData[Sales]=0,0,SalesData[Profit]/SalesData[Sales])</f>
        <v>8.6411249225222669E-2</v>
      </c>
      <c r="P3288" s="8">
        <f t="shared" si="51"/>
        <v>6.6582117945466071E-3</v>
      </c>
      <c r="Q3288" t="str">
        <f>IF(SalesData[[#This Row],[Discount]]&gt;0, "Yes", "No")</f>
        <v>Yes</v>
      </c>
      <c r="R3288" t="str">
        <f>TEXT(SalesData[[#This Row],[Order Date]],"mmm-yyyy")</f>
        <v>Jan-2024</v>
      </c>
      <c r="S3288">
        <f>YEAR(SalesData[[#This Row],[Order Date]])*100 + MONTH(SalesData[[#This Row],[Order Date]])</f>
        <v>202401</v>
      </c>
    </row>
    <row r="3289" spans="1:19" x14ac:dyDescent="0.3">
      <c r="A3289" t="s">
        <v>3326</v>
      </c>
      <c r="B3289" s="3">
        <v>45292</v>
      </c>
      <c r="C3289" t="s">
        <v>3327</v>
      </c>
      <c r="D3289" t="s">
        <v>23</v>
      </c>
      <c r="E3289" t="s">
        <v>26</v>
      </c>
      <c r="F3289" t="s">
        <v>53</v>
      </c>
      <c r="G3289">
        <v>8</v>
      </c>
      <c r="H3289" s="5">
        <v>118.38</v>
      </c>
      <c r="I3289" s="5">
        <v>0.2</v>
      </c>
      <c r="J3289" s="5">
        <v>757.63200000000006</v>
      </c>
      <c r="K3289" s="5">
        <v>38.817206702130839</v>
      </c>
      <c r="L3289">
        <f>YEAR(SalesData[Order Date])</f>
        <v>2024</v>
      </c>
      <c r="M3289">
        <f>MONTH(SalesData[Order Date])</f>
        <v>1</v>
      </c>
      <c r="N3289" t="str">
        <f>TEXT(SalesData[[#This Row],[Order Date]], "mmmm")</f>
        <v>January</v>
      </c>
      <c r="O3289" s="7">
        <f>IF(SalesData[Sales]=0,0,SalesData[Profit]/SalesData[Sales])</f>
        <v>5.1234909167156131E-2</v>
      </c>
      <c r="P3289" s="8">
        <f t="shared" si="51"/>
        <v>2.1118432167595879E-4</v>
      </c>
      <c r="Q3289" t="str">
        <f>IF(SalesData[[#This Row],[Discount]]&gt;0, "Yes", "No")</f>
        <v>Yes</v>
      </c>
      <c r="R3289" t="str">
        <f>TEXT(SalesData[[#This Row],[Order Date]],"mmm-yyyy")</f>
        <v>Jan-2024</v>
      </c>
      <c r="S3289">
        <f>YEAR(SalesData[[#This Row],[Order Date]])*100 + MONTH(SalesData[[#This Row],[Order Date]])</f>
        <v>202401</v>
      </c>
    </row>
    <row r="3290" spans="1:19" x14ac:dyDescent="0.3">
      <c r="A3290" t="s">
        <v>3354</v>
      </c>
      <c r="B3290" s="3">
        <v>45303</v>
      </c>
      <c r="C3290" t="s">
        <v>3355</v>
      </c>
      <c r="D3290" t="s">
        <v>18</v>
      </c>
      <c r="E3290" t="s">
        <v>26</v>
      </c>
      <c r="F3290" t="s">
        <v>15</v>
      </c>
      <c r="G3290">
        <v>7</v>
      </c>
      <c r="H3290" s="5">
        <v>129</v>
      </c>
      <c r="I3290" s="5">
        <v>0.3</v>
      </c>
      <c r="J3290" s="5">
        <v>632.09999999999991</v>
      </c>
      <c r="K3290" s="5">
        <v>107.90598497357909</v>
      </c>
      <c r="L3290">
        <f>YEAR(SalesData[Order Date])</f>
        <v>2024</v>
      </c>
      <c r="M3290">
        <f>MONTH(SalesData[Order Date])</f>
        <v>1</v>
      </c>
      <c r="N3290" t="str">
        <f>TEXT(SalesData[[#This Row],[Order Date]], "mmmm")</f>
        <v>January</v>
      </c>
      <c r="O3290" s="7">
        <f>IF(SalesData[Sales]=0,0,SalesData[Profit]/SalesData[Sales])</f>
        <v>0.17071030687166447</v>
      </c>
      <c r="P3290" s="8">
        <f t="shared" si="51"/>
        <v>3.3222591362126242E-4</v>
      </c>
      <c r="Q3290" t="str">
        <f>IF(SalesData[[#This Row],[Discount]]&gt;0, "Yes", "No")</f>
        <v>Yes</v>
      </c>
      <c r="R3290" t="str">
        <f>TEXT(SalesData[[#This Row],[Order Date]],"mmm-yyyy")</f>
        <v>Jan-2024</v>
      </c>
      <c r="S3290">
        <f>YEAR(SalesData[[#This Row],[Order Date]])*100 + MONTH(SalesData[[#This Row],[Order Date]])</f>
        <v>202401</v>
      </c>
    </row>
    <row r="3291" spans="1:19" x14ac:dyDescent="0.3">
      <c r="A3291" t="s">
        <v>3445</v>
      </c>
      <c r="B3291" s="3">
        <v>45321</v>
      </c>
      <c r="C3291" t="s">
        <v>3446</v>
      </c>
      <c r="D3291" t="s">
        <v>30</v>
      </c>
      <c r="E3291" t="s">
        <v>26</v>
      </c>
      <c r="F3291" t="s">
        <v>31</v>
      </c>
      <c r="G3291">
        <v>7</v>
      </c>
      <c r="H3291" s="5">
        <v>415.46</v>
      </c>
      <c r="I3291" s="5">
        <v>0.21</v>
      </c>
      <c r="J3291" s="5">
        <v>2297.4938000000002</v>
      </c>
      <c r="K3291" s="5">
        <v>482.07313000727339</v>
      </c>
      <c r="L3291">
        <f>YEAR(SalesData[Order Date])</f>
        <v>2024</v>
      </c>
      <c r="M3291">
        <f>MONTH(SalesData[Order Date])</f>
        <v>1</v>
      </c>
      <c r="N3291" t="str">
        <f>TEXT(SalesData[[#This Row],[Order Date]], "mmmm")</f>
        <v>January</v>
      </c>
      <c r="O3291" s="7">
        <f>IF(SalesData[Sales]=0,0,SalesData[Profit]/SalesData[Sales])</f>
        <v>0.20982565002233014</v>
      </c>
      <c r="P3291" s="8">
        <f t="shared" si="51"/>
        <v>7.2209117604582878E-5</v>
      </c>
      <c r="Q3291" t="str">
        <f>IF(SalesData[[#This Row],[Discount]]&gt;0, "Yes", "No")</f>
        <v>Yes</v>
      </c>
      <c r="R3291" t="str">
        <f>TEXT(SalesData[[#This Row],[Order Date]],"mmm-yyyy")</f>
        <v>Jan-2024</v>
      </c>
      <c r="S3291">
        <f>YEAR(SalesData[[#This Row],[Order Date]])*100 + MONTH(SalesData[[#This Row],[Order Date]])</f>
        <v>202401</v>
      </c>
    </row>
    <row r="3292" spans="1:19" x14ac:dyDescent="0.3">
      <c r="A3292" t="s">
        <v>3523</v>
      </c>
      <c r="B3292" s="3">
        <v>45292</v>
      </c>
      <c r="C3292" t="s">
        <v>3524</v>
      </c>
      <c r="D3292" t="s">
        <v>18</v>
      </c>
      <c r="E3292" t="s">
        <v>19</v>
      </c>
      <c r="F3292" t="s">
        <v>91</v>
      </c>
      <c r="G3292">
        <v>8</v>
      </c>
      <c r="H3292" s="5">
        <v>293.27</v>
      </c>
      <c r="I3292" s="5">
        <v>0.2</v>
      </c>
      <c r="J3292" s="5">
        <v>1876.9280000000001</v>
      </c>
      <c r="K3292" s="5">
        <v>216.48653675671321</v>
      </c>
      <c r="L3292">
        <f>YEAR(SalesData[Order Date])</f>
        <v>2024</v>
      </c>
      <c r="M3292">
        <f>MONTH(SalesData[Order Date])</f>
        <v>1</v>
      </c>
      <c r="N3292" t="str">
        <f>TEXT(SalesData[[#This Row],[Order Date]], "mmmm")</f>
        <v>January</v>
      </c>
      <c r="O3292" s="7">
        <f>IF(SalesData[Sales]=0,0,SalesData[Profit]/SalesData[Sales])</f>
        <v>0.11534088508281255</v>
      </c>
      <c r="P3292" s="8">
        <f t="shared" si="51"/>
        <v>8.5245678044123169E-5</v>
      </c>
      <c r="Q3292" t="str">
        <f>IF(SalesData[[#This Row],[Discount]]&gt;0, "Yes", "No")</f>
        <v>Yes</v>
      </c>
      <c r="R3292" t="str">
        <f>TEXT(SalesData[[#This Row],[Order Date]],"mmm-yyyy")</f>
        <v>Jan-2024</v>
      </c>
      <c r="S3292">
        <f>YEAR(SalesData[[#This Row],[Order Date]])*100 + MONTH(SalesData[[#This Row],[Order Date]])</f>
        <v>202401</v>
      </c>
    </row>
    <row r="3293" spans="1:19" x14ac:dyDescent="0.3">
      <c r="A3293" t="s">
        <v>3544</v>
      </c>
      <c r="B3293" s="3">
        <v>45297</v>
      </c>
      <c r="C3293" t="s">
        <v>3545</v>
      </c>
      <c r="D3293" t="s">
        <v>13</v>
      </c>
      <c r="E3293" t="s">
        <v>14</v>
      </c>
      <c r="F3293" t="s">
        <v>53</v>
      </c>
      <c r="G3293">
        <v>6</v>
      </c>
      <c r="H3293" s="5">
        <v>745.8</v>
      </c>
      <c r="I3293" s="5">
        <v>0.24</v>
      </c>
      <c r="J3293" s="5">
        <v>3400.848</v>
      </c>
      <c r="K3293" s="5">
        <v>861.9760577433276</v>
      </c>
      <c r="L3293">
        <f>YEAR(SalesData[Order Date])</f>
        <v>2024</v>
      </c>
      <c r="M3293">
        <f>MONTH(SalesData[Order Date])</f>
        <v>1</v>
      </c>
      <c r="N3293" t="str">
        <f>TEXT(SalesData[[#This Row],[Order Date]], "mmmm")</f>
        <v>January</v>
      </c>
      <c r="O3293" s="7">
        <f>IF(SalesData[Sales]=0,0,SalesData[Profit]/SalesData[Sales])</f>
        <v>0.25345915422957088</v>
      </c>
      <c r="P3293" s="8">
        <f t="shared" si="51"/>
        <v>5.3633681952266033E-5</v>
      </c>
      <c r="Q3293" t="str">
        <f>IF(SalesData[[#This Row],[Discount]]&gt;0, "Yes", "No")</f>
        <v>Yes</v>
      </c>
      <c r="R3293" t="str">
        <f>TEXT(SalesData[[#This Row],[Order Date]],"mmm-yyyy")</f>
        <v>Jan-2024</v>
      </c>
      <c r="S3293">
        <f>YEAR(SalesData[[#This Row],[Order Date]])*100 + MONTH(SalesData[[#This Row],[Order Date]])</f>
        <v>202401</v>
      </c>
    </row>
    <row r="3294" spans="1:19" x14ac:dyDescent="0.3">
      <c r="A3294" t="s">
        <v>3561</v>
      </c>
      <c r="B3294" s="3">
        <v>45293</v>
      </c>
      <c r="C3294" t="s">
        <v>3562</v>
      </c>
      <c r="D3294" t="s">
        <v>18</v>
      </c>
      <c r="E3294" t="s">
        <v>26</v>
      </c>
      <c r="F3294" t="s">
        <v>91</v>
      </c>
      <c r="G3294">
        <v>1</v>
      </c>
      <c r="H3294" s="5">
        <v>715.45</v>
      </c>
      <c r="I3294" s="5">
        <v>0.27</v>
      </c>
      <c r="J3294" s="5">
        <v>522.27850000000001</v>
      </c>
      <c r="K3294" s="5">
        <v>152.08779483240619</v>
      </c>
      <c r="L3294">
        <f>YEAR(SalesData[Order Date])</f>
        <v>2024</v>
      </c>
      <c r="M3294">
        <f>MONTH(SalesData[Order Date])</f>
        <v>1</v>
      </c>
      <c r="N3294" t="str">
        <f>TEXT(SalesData[[#This Row],[Order Date]], "mmmm")</f>
        <v>January</v>
      </c>
      <c r="O3294" s="7">
        <f>IF(SalesData[Sales]=0,0,SalesData[Profit]/SalesData[Sales])</f>
        <v>0.29120056604360733</v>
      </c>
      <c r="P3294" s="8">
        <f t="shared" si="51"/>
        <v>3.7738486267384163E-4</v>
      </c>
      <c r="Q3294" t="str">
        <f>IF(SalesData[[#This Row],[Discount]]&gt;0, "Yes", "No")</f>
        <v>Yes</v>
      </c>
      <c r="R3294" t="str">
        <f>TEXT(SalesData[[#This Row],[Order Date]],"mmm-yyyy")</f>
        <v>Jan-2024</v>
      </c>
      <c r="S3294">
        <f>YEAR(SalesData[[#This Row],[Order Date]])*100 + MONTH(SalesData[[#This Row],[Order Date]])</f>
        <v>202401</v>
      </c>
    </row>
    <row r="3295" spans="1:19" x14ac:dyDescent="0.3">
      <c r="A3295" t="s">
        <v>3611</v>
      </c>
      <c r="B3295" s="3">
        <v>45293</v>
      </c>
      <c r="C3295" t="s">
        <v>3612</v>
      </c>
      <c r="D3295" t="s">
        <v>23</v>
      </c>
      <c r="E3295" t="s">
        <v>14</v>
      </c>
      <c r="F3295" t="s">
        <v>91</v>
      </c>
      <c r="G3295">
        <v>9</v>
      </c>
      <c r="H3295" s="5">
        <v>105.86</v>
      </c>
      <c r="I3295" s="5">
        <v>0.26</v>
      </c>
      <c r="J3295" s="5">
        <v>705.02760000000001</v>
      </c>
      <c r="K3295" s="5">
        <v>195.33280569230351</v>
      </c>
      <c r="L3295">
        <f>YEAR(SalesData[Order Date])</f>
        <v>2024</v>
      </c>
      <c r="M3295">
        <f>MONTH(SalesData[Order Date])</f>
        <v>1</v>
      </c>
      <c r="N3295" t="str">
        <f>TEXT(SalesData[[#This Row],[Order Date]], "mmmm")</f>
        <v>January</v>
      </c>
      <c r="O3295" s="7">
        <f>IF(SalesData[Sales]=0,0,SalesData[Profit]/SalesData[Sales])</f>
        <v>0.27705696300726879</v>
      </c>
      <c r="P3295" s="8">
        <f t="shared" si="51"/>
        <v>2.7289711778659447E-4</v>
      </c>
      <c r="Q3295" t="str">
        <f>IF(SalesData[[#This Row],[Discount]]&gt;0, "Yes", "No")</f>
        <v>Yes</v>
      </c>
      <c r="R3295" t="str">
        <f>TEXT(SalesData[[#This Row],[Order Date]],"mmm-yyyy")</f>
        <v>Jan-2024</v>
      </c>
      <c r="S3295">
        <f>YEAR(SalesData[[#This Row],[Order Date]])*100 + MONTH(SalesData[[#This Row],[Order Date]])</f>
        <v>202401</v>
      </c>
    </row>
    <row r="3296" spans="1:19" x14ac:dyDescent="0.3">
      <c r="A3296" t="s">
        <v>3657</v>
      </c>
      <c r="B3296" s="3">
        <v>45312</v>
      </c>
      <c r="C3296" t="s">
        <v>3658</v>
      </c>
      <c r="D3296" t="s">
        <v>13</v>
      </c>
      <c r="E3296" t="s">
        <v>26</v>
      </c>
      <c r="F3296" t="s">
        <v>62</v>
      </c>
      <c r="G3296">
        <v>4</v>
      </c>
      <c r="H3296" s="5">
        <v>551.44000000000005</v>
      </c>
      <c r="I3296" s="5">
        <v>0</v>
      </c>
      <c r="J3296" s="5">
        <v>2205.7600000000002</v>
      </c>
      <c r="K3296" s="5">
        <v>651.35149455302269</v>
      </c>
      <c r="L3296">
        <f>YEAR(SalesData[Order Date])</f>
        <v>2024</v>
      </c>
      <c r="M3296">
        <f>MONTH(SalesData[Order Date])</f>
        <v>1</v>
      </c>
      <c r="N3296" t="str">
        <f>TEXT(SalesData[[#This Row],[Order Date]], "mmmm")</f>
        <v>January</v>
      </c>
      <c r="O3296" s="7">
        <f>IF(SalesData[Sales]=0,0,SalesData[Profit]/SalesData[Sales])</f>
        <v>0.2952957232668208</v>
      </c>
      <c r="P3296" s="8">
        <f t="shared" si="51"/>
        <v>0</v>
      </c>
      <c r="Q3296" t="str">
        <f>IF(SalesData[[#This Row],[Discount]]&gt;0, "Yes", "No")</f>
        <v>No</v>
      </c>
      <c r="R3296" t="str">
        <f>TEXT(SalesData[[#This Row],[Order Date]],"mmm-yyyy")</f>
        <v>Jan-2024</v>
      </c>
      <c r="S3296">
        <f>YEAR(SalesData[[#This Row],[Order Date]])*100 + MONTH(SalesData[[#This Row],[Order Date]])</f>
        <v>202401</v>
      </c>
    </row>
    <row r="3297" spans="1:19" x14ac:dyDescent="0.3">
      <c r="A3297" t="s">
        <v>3798</v>
      </c>
      <c r="B3297" s="3">
        <v>45306</v>
      </c>
      <c r="C3297" t="s">
        <v>3799</v>
      </c>
      <c r="D3297" t="s">
        <v>30</v>
      </c>
      <c r="E3297" t="s">
        <v>26</v>
      </c>
      <c r="F3297" t="s">
        <v>15</v>
      </c>
      <c r="G3297">
        <v>7</v>
      </c>
      <c r="H3297" s="5">
        <v>257.23</v>
      </c>
      <c r="I3297" s="5">
        <v>0.25</v>
      </c>
      <c r="J3297" s="5">
        <v>1350.4575</v>
      </c>
      <c r="K3297" s="5">
        <v>72.930731163670586</v>
      </c>
      <c r="L3297">
        <f>YEAR(SalesData[Order Date])</f>
        <v>2024</v>
      </c>
      <c r="M3297">
        <f>MONTH(SalesData[Order Date])</f>
        <v>1</v>
      </c>
      <c r="N3297" t="str">
        <f>TEXT(SalesData[[#This Row],[Order Date]], "mmmm")</f>
        <v>January</v>
      </c>
      <c r="O3297" s="7">
        <f>IF(SalesData[Sales]=0,0,SalesData[Profit]/SalesData[Sales])</f>
        <v>5.4004462312712977E-2</v>
      </c>
      <c r="P3297" s="8">
        <f t="shared" si="51"/>
        <v>1.3884183693303935E-4</v>
      </c>
      <c r="Q3297" t="str">
        <f>IF(SalesData[[#This Row],[Discount]]&gt;0, "Yes", "No")</f>
        <v>Yes</v>
      </c>
      <c r="R3297" t="str">
        <f>TEXT(SalesData[[#This Row],[Order Date]],"mmm-yyyy")</f>
        <v>Jan-2024</v>
      </c>
      <c r="S3297">
        <f>YEAR(SalesData[[#This Row],[Order Date]])*100 + MONTH(SalesData[[#This Row],[Order Date]])</f>
        <v>202401</v>
      </c>
    </row>
    <row r="3298" spans="1:19" x14ac:dyDescent="0.3">
      <c r="A3298" t="s">
        <v>3822</v>
      </c>
      <c r="B3298" s="3">
        <v>45302</v>
      </c>
      <c r="C3298" t="s">
        <v>3823</v>
      </c>
      <c r="D3298" t="s">
        <v>13</v>
      </c>
      <c r="E3298" t="s">
        <v>14</v>
      </c>
      <c r="F3298" t="s">
        <v>27</v>
      </c>
      <c r="G3298">
        <v>1</v>
      </c>
      <c r="H3298" s="5">
        <v>787.75</v>
      </c>
      <c r="I3298" s="5">
        <v>0.28000000000000003</v>
      </c>
      <c r="J3298" s="5">
        <v>567.17999999999995</v>
      </c>
      <c r="K3298" s="5">
        <v>146.35316467098889</v>
      </c>
      <c r="L3298">
        <f>YEAR(SalesData[Order Date])</f>
        <v>2024</v>
      </c>
      <c r="M3298">
        <f>MONTH(SalesData[Order Date])</f>
        <v>1</v>
      </c>
      <c r="N3298" t="str">
        <f>TEXT(SalesData[[#This Row],[Order Date]], "mmmm")</f>
        <v>January</v>
      </c>
      <c r="O3298" s="7">
        <f>IF(SalesData[Sales]=0,0,SalesData[Profit]/SalesData[Sales])</f>
        <v>0.25803653984800046</v>
      </c>
      <c r="P3298" s="8">
        <f t="shared" si="51"/>
        <v>3.5544271659790545E-4</v>
      </c>
      <c r="Q3298" t="str">
        <f>IF(SalesData[[#This Row],[Discount]]&gt;0, "Yes", "No")</f>
        <v>Yes</v>
      </c>
      <c r="R3298" t="str">
        <f>TEXT(SalesData[[#This Row],[Order Date]],"mmm-yyyy")</f>
        <v>Jan-2024</v>
      </c>
      <c r="S3298">
        <f>YEAR(SalesData[[#This Row],[Order Date]])*100 + MONTH(SalesData[[#This Row],[Order Date]])</f>
        <v>202401</v>
      </c>
    </row>
    <row r="3299" spans="1:19" x14ac:dyDescent="0.3">
      <c r="A3299" t="s">
        <v>3826</v>
      </c>
      <c r="B3299" s="3">
        <v>45303</v>
      </c>
      <c r="C3299" t="s">
        <v>3827</v>
      </c>
      <c r="D3299" t="s">
        <v>23</v>
      </c>
      <c r="E3299" t="s">
        <v>19</v>
      </c>
      <c r="F3299" t="s">
        <v>44</v>
      </c>
      <c r="G3299">
        <v>4</v>
      </c>
      <c r="H3299" s="5">
        <v>389.87</v>
      </c>
      <c r="I3299" s="5">
        <v>0.25</v>
      </c>
      <c r="J3299" s="5">
        <v>1169.6099999999999</v>
      </c>
      <c r="K3299" s="5">
        <v>345.20149886730491</v>
      </c>
      <c r="L3299">
        <f>YEAR(SalesData[Order Date])</f>
        <v>2024</v>
      </c>
      <c r="M3299">
        <f>MONTH(SalesData[Order Date])</f>
        <v>1</v>
      </c>
      <c r="N3299" t="str">
        <f>TEXT(SalesData[[#This Row],[Order Date]], "mmmm")</f>
        <v>January</v>
      </c>
      <c r="O3299" s="7">
        <f>IF(SalesData[Sales]=0,0,SalesData[Profit]/SalesData[Sales])</f>
        <v>0.29514239692487659</v>
      </c>
      <c r="P3299" s="8">
        <f t="shared" si="51"/>
        <v>1.6030984687203428E-4</v>
      </c>
      <c r="Q3299" t="str">
        <f>IF(SalesData[[#This Row],[Discount]]&gt;0, "Yes", "No")</f>
        <v>Yes</v>
      </c>
      <c r="R3299" t="str">
        <f>TEXT(SalesData[[#This Row],[Order Date]],"mmm-yyyy")</f>
        <v>Jan-2024</v>
      </c>
      <c r="S3299">
        <f>YEAR(SalesData[[#This Row],[Order Date]])*100 + MONTH(SalesData[[#This Row],[Order Date]])</f>
        <v>202401</v>
      </c>
    </row>
    <row r="3300" spans="1:19" x14ac:dyDescent="0.3">
      <c r="A3300" t="s">
        <v>3859</v>
      </c>
      <c r="B3300" s="3">
        <v>45307</v>
      </c>
      <c r="C3300" t="s">
        <v>3860</v>
      </c>
      <c r="D3300" t="s">
        <v>30</v>
      </c>
      <c r="E3300" t="s">
        <v>26</v>
      </c>
      <c r="F3300" t="s">
        <v>62</v>
      </c>
      <c r="G3300">
        <v>5</v>
      </c>
      <c r="H3300" s="5">
        <v>997.57</v>
      </c>
      <c r="I3300" s="5">
        <v>0.08</v>
      </c>
      <c r="J3300" s="5">
        <v>4588.8220000000001</v>
      </c>
      <c r="K3300" s="5">
        <v>263.19952985870771</v>
      </c>
      <c r="L3300">
        <f>YEAR(SalesData[Order Date])</f>
        <v>2024</v>
      </c>
      <c r="M3300">
        <f>MONTH(SalesData[Order Date])</f>
        <v>1</v>
      </c>
      <c r="N3300" t="str">
        <f>TEXT(SalesData[[#This Row],[Order Date]], "mmmm")</f>
        <v>January</v>
      </c>
      <c r="O3300" s="7">
        <f>IF(SalesData[Sales]=0,0,SalesData[Profit]/SalesData[Sales])</f>
        <v>5.7356665797607252E-2</v>
      </c>
      <c r="P3300" s="8">
        <f t="shared" si="51"/>
        <v>1.6038974708541755E-5</v>
      </c>
      <c r="Q3300" t="str">
        <f>IF(SalesData[[#This Row],[Discount]]&gt;0, "Yes", "No")</f>
        <v>Yes</v>
      </c>
      <c r="R3300" t="str">
        <f>TEXT(SalesData[[#This Row],[Order Date]],"mmm-yyyy")</f>
        <v>Jan-2024</v>
      </c>
      <c r="S3300">
        <f>YEAR(SalesData[[#This Row],[Order Date]])*100 + MONTH(SalesData[[#This Row],[Order Date]])</f>
        <v>202401</v>
      </c>
    </row>
    <row r="3301" spans="1:19" x14ac:dyDescent="0.3">
      <c r="A3301" t="s">
        <v>3871</v>
      </c>
      <c r="B3301" s="3">
        <v>45305</v>
      </c>
      <c r="C3301" t="s">
        <v>3872</v>
      </c>
      <c r="D3301" t="s">
        <v>23</v>
      </c>
      <c r="E3301" t="s">
        <v>14</v>
      </c>
      <c r="F3301" t="s">
        <v>15</v>
      </c>
      <c r="G3301">
        <v>3</v>
      </c>
      <c r="H3301" s="5">
        <v>190.61</v>
      </c>
      <c r="I3301" s="5">
        <v>0.06</v>
      </c>
      <c r="J3301" s="5">
        <v>537.52020000000005</v>
      </c>
      <c r="K3301" s="5">
        <v>48.323588508897039</v>
      </c>
      <c r="L3301">
        <f>YEAR(SalesData[Order Date])</f>
        <v>2024</v>
      </c>
      <c r="M3301">
        <f>MONTH(SalesData[Order Date])</f>
        <v>1</v>
      </c>
      <c r="N3301" t="str">
        <f>TEXT(SalesData[[#This Row],[Order Date]], "mmmm")</f>
        <v>January</v>
      </c>
      <c r="O3301" s="7">
        <f>IF(SalesData[Sales]=0,0,SalesData[Profit]/SalesData[Sales])</f>
        <v>8.9900972110251928E-2</v>
      </c>
      <c r="P3301" s="8">
        <f t="shared" si="51"/>
        <v>1.0492628928177954E-4</v>
      </c>
      <c r="Q3301" t="str">
        <f>IF(SalesData[[#This Row],[Discount]]&gt;0, "Yes", "No")</f>
        <v>Yes</v>
      </c>
      <c r="R3301" t="str">
        <f>TEXT(SalesData[[#This Row],[Order Date]],"mmm-yyyy")</f>
        <v>Jan-2024</v>
      </c>
      <c r="S3301">
        <f>YEAR(SalesData[[#This Row],[Order Date]])*100 + MONTH(SalesData[[#This Row],[Order Date]])</f>
        <v>202401</v>
      </c>
    </row>
    <row r="3302" spans="1:19" x14ac:dyDescent="0.3">
      <c r="A3302" t="s">
        <v>3873</v>
      </c>
      <c r="B3302" s="3">
        <v>45298</v>
      </c>
      <c r="C3302" t="s">
        <v>3874</v>
      </c>
      <c r="D3302" t="s">
        <v>13</v>
      </c>
      <c r="E3302" t="s">
        <v>19</v>
      </c>
      <c r="F3302" t="s">
        <v>53</v>
      </c>
      <c r="G3302">
        <v>2</v>
      </c>
      <c r="H3302" s="5">
        <v>137.85</v>
      </c>
      <c r="I3302" s="5">
        <v>0.2</v>
      </c>
      <c r="J3302" s="5">
        <v>220.56</v>
      </c>
      <c r="K3302" s="5">
        <v>20.902577763030401</v>
      </c>
      <c r="L3302">
        <f>YEAR(SalesData[Order Date])</f>
        <v>2024</v>
      </c>
      <c r="M3302">
        <f>MONTH(SalesData[Order Date])</f>
        <v>1</v>
      </c>
      <c r="N3302" t="str">
        <f>TEXT(SalesData[[#This Row],[Order Date]], "mmmm")</f>
        <v>January</v>
      </c>
      <c r="O3302" s="7">
        <f>IF(SalesData[Sales]=0,0,SalesData[Profit]/SalesData[Sales])</f>
        <v>9.47704831475807E-2</v>
      </c>
      <c r="P3302" s="8">
        <f t="shared" si="51"/>
        <v>7.2542618788538275E-4</v>
      </c>
      <c r="Q3302" t="str">
        <f>IF(SalesData[[#This Row],[Discount]]&gt;0, "Yes", "No")</f>
        <v>Yes</v>
      </c>
      <c r="R3302" t="str">
        <f>TEXT(SalesData[[#This Row],[Order Date]],"mmm-yyyy")</f>
        <v>Jan-2024</v>
      </c>
      <c r="S3302">
        <f>YEAR(SalesData[[#This Row],[Order Date]])*100 + MONTH(SalesData[[#This Row],[Order Date]])</f>
        <v>202401</v>
      </c>
    </row>
    <row r="3303" spans="1:19" x14ac:dyDescent="0.3">
      <c r="A3303" t="s">
        <v>3883</v>
      </c>
      <c r="B3303" s="3">
        <v>45302</v>
      </c>
      <c r="C3303" t="s">
        <v>3884</v>
      </c>
      <c r="D3303" t="s">
        <v>30</v>
      </c>
      <c r="E3303" t="s">
        <v>26</v>
      </c>
      <c r="F3303" t="s">
        <v>39</v>
      </c>
      <c r="G3303">
        <v>6</v>
      </c>
      <c r="H3303" s="5">
        <v>65.09</v>
      </c>
      <c r="I3303" s="5">
        <v>0.28000000000000003</v>
      </c>
      <c r="J3303" s="5">
        <v>281.18880000000001</v>
      </c>
      <c r="K3303" s="5">
        <v>77.347940048208656</v>
      </c>
      <c r="L3303">
        <f>YEAR(SalesData[Order Date])</f>
        <v>2024</v>
      </c>
      <c r="M3303">
        <f>MONTH(SalesData[Order Date])</f>
        <v>1</v>
      </c>
      <c r="N3303" t="str">
        <f>TEXT(SalesData[[#This Row],[Order Date]], "mmmm")</f>
        <v>January</v>
      </c>
      <c r="O3303" s="7">
        <f>IF(SalesData[Sales]=0,0,SalesData[Profit]/SalesData[Sales])</f>
        <v>0.27507475421570365</v>
      </c>
      <c r="P3303" s="8">
        <f t="shared" si="51"/>
        <v>7.1695600962769506E-4</v>
      </c>
      <c r="Q3303" t="str">
        <f>IF(SalesData[[#This Row],[Discount]]&gt;0, "Yes", "No")</f>
        <v>Yes</v>
      </c>
      <c r="R3303" t="str">
        <f>TEXT(SalesData[[#This Row],[Order Date]],"mmm-yyyy")</f>
        <v>Jan-2024</v>
      </c>
      <c r="S3303">
        <f>YEAR(SalesData[[#This Row],[Order Date]])*100 + MONTH(SalesData[[#This Row],[Order Date]])</f>
        <v>202401</v>
      </c>
    </row>
    <row r="3304" spans="1:19" x14ac:dyDescent="0.3">
      <c r="A3304" t="s">
        <v>4032</v>
      </c>
      <c r="B3304" s="3">
        <v>45305</v>
      </c>
      <c r="C3304" t="s">
        <v>4033</v>
      </c>
      <c r="D3304" t="s">
        <v>23</v>
      </c>
      <c r="E3304" t="s">
        <v>26</v>
      </c>
      <c r="F3304" t="s">
        <v>34</v>
      </c>
      <c r="G3304">
        <v>2</v>
      </c>
      <c r="H3304" s="5">
        <v>94.21</v>
      </c>
      <c r="I3304" s="5">
        <v>0.28999999999999998</v>
      </c>
      <c r="J3304" s="5">
        <v>133.7782</v>
      </c>
      <c r="K3304" s="5">
        <v>26.638628565078129</v>
      </c>
      <c r="L3304">
        <f>YEAR(SalesData[Order Date])</f>
        <v>2024</v>
      </c>
      <c r="M3304">
        <f>MONTH(SalesData[Order Date])</f>
        <v>1</v>
      </c>
      <c r="N3304" t="str">
        <f>TEXT(SalesData[[#This Row],[Order Date]], "mmmm")</f>
        <v>January</v>
      </c>
      <c r="O3304" s="7">
        <f>IF(SalesData[Sales]=0,0,SalesData[Profit]/SalesData[Sales])</f>
        <v>0.19912533256597958</v>
      </c>
      <c r="P3304" s="8">
        <f t="shared" si="51"/>
        <v>1.5391147436577858E-3</v>
      </c>
      <c r="Q3304" t="str">
        <f>IF(SalesData[[#This Row],[Discount]]&gt;0, "Yes", "No")</f>
        <v>Yes</v>
      </c>
      <c r="R3304" t="str">
        <f>TEXT(SalesData[[#This Row],[Order Date]],"mmm-yyyy")</f>
        <v>Jan-2024</v>
      </c>
      <c r="S3304">
        <f>YEAR(SalesData[[#This Row],[Order Date]])*100 + MONTH(SalesData[[#This Row],[Order Date]])</f>
        <v>202401</v>
      </c>
    </row>
    <row r="3305" spans="1:19" x14ac:dyDescent="0.3">
      <c r="A3305" t="s">
        <v>4087</v>
      </c>
      <c r="B3305" s="3">
        <v>45297</v>
      </c>
      <c r="C3305" t="s">
        <v>4088</v>
      </c>
      <c r="D3305" t="s">
        <v>18</v>
      </c>
      <c r="E3305" t="s">
        <v>14</v>
      </c>
      <c r="F3305" t="s">
        <v>34</v>
      </c>
      <c r="G3305">
        <v>8</v>
      </c>
      <c r="H3305" s="5">
        <v>92.14</v>
      </c>
      <c r="I3305" s="5">
        <v>0.23</v>
      </c>
      <c r="J3305" s="5">
        <v>567.58240000000001</v>
      </c>
      <c r="K3305" s="5">
        <v>53.316292501960852</v>
      </c>
      <c r="L3305">
        <f>YEAR(SalesData[Order Date])</f>
        <v>2024</v>
      </c>
      <c r="M3305">
        <f>MONTH(SalesData[Order Date])</f>
        <v>1</v>
      </c>
      <c r="N3305" t="str">
        <f>TEXT(SalesData[[#This Row],[Order Date]], "mmmm")</f>
        <v>January</v>
      </c>
      <c r="O3305" s="7">
        <f>IF(SalesData[Sales]=0,0,SalesData[Profit]/SalesData[Sales])</f>
        <v>9.3935774791397433E-2</v>
      </c>
      <c r="P3305" s="8">
        <f t="shared" si="51"/>
        <v>3.1202517907532017E-4</v>
      </c>
      <c r="Q3305" t="str">
        <f>IF(SalesData[[#This Row],[Discount]]&gt;0, "Yes", "No")</f>
        <v>Yes</v>
      </c>
      <c r="R3305" t="str">
        <f>TEXT(SalesData[[#This Row],[Order Date]],"mmm-yyyy")</f>
        <v>Jan-2024</v>
      </c>
      <c r="S3305">
        <f>YEAR(SalesData[[#This Row],[Order Date]])*100 + MONTH(SalesData[[#This Row],[Order Date]])</f>
        <v>202401</v>
      </c>
    </row>
    <row r="3306" spans="1:19" x14ac:dyDescent="0.3">
      <c r="A3306" t="s">
        <v>4161</v>
      </c>
      <c r="B3306" s="3">
        <v>45299</v>
      </c>
      <c r="C3306" t="s">
        <v>4162</v>
      </c>
      <c r="D3306" t="s">
        <v>30</v>
      </c>
      <c r="E3306" t="s">
        <v>19</v>
      </c>
      <c r="F3306" t="s">
        <v>44</v>
      </c>
      <c r="G3306">
        <v>5</v>
      </c>
      <c r="H3306" s="5">
        <v>550.08000000000004</v>
      </c>
      <c r="I3306" s="5">
        <v>0.01</v>
      </c>
      <c r="J3306" s="5">
        <v>2722.8960000000002</v>
      </c>
      <c r="K3306" s="5">
        <v>470.44155661825351</v>
      </c>
      <c r="L3306">
        <f>YEAR(SalesData[Order Date])</f>
        <v>2024</v>
      </c>
      <c r="M3306">
        <f>MONTH(SalesData[Order Date])</f>
        <v>1</v>
      </c>
      <c r="N3306" t="str">
        <f>TEXT(SalesData[[#This Row],[Order Date]], "mmmm")</f>
        <v>January</v>
      </c>
      <c r="O3306" s="7">
        <f>IF(SalesData[Sales]=0,0,SalesData[Profit]/SalesData[Sales])</f>
        <v>0.17277250273908865</v>
      </c>
      <c r="P3306" s="8">
        <f t="shared" si="51"/>
        <v>3.6358347876672482E-6</v>
      </c>
      <c r="Q3306" t="str">
        <f>IF(SalesData[[#This Row],[Discount]]&gt;0, "Yes", "No")</f>
        <v>Yes</v>
      </c>
      <c r="R3306" t="str">
        <f>TEXT(SalesData[[#This Row],[Order Date]],"mmm-yyyy")</f>
        <v>Jan-2024</v>
      </c>
      <c r="S3306">
        <f>YEAR(SalesData[[#This Row],[Order Date]])*100 + MONTH(SalesData[[#This Row],[Order Date]])</f>
        <v>202401</v>
      </c>
    </row>
    <row r="3307" spans="1:19" x14ac:dyDescent="0.3">
      <c r="A3307" t="s">
        <v>4221</v>
      </c>
      <c r="B3307" s="3">
        <v>45315</v>
      </c>
      <c r="C3307" t="s">
        <v>4222</v>
      </c>
      <c r="D3307" t="s">
        <v>23</v>
      </c>
      <c r="E3307" t="s">
        <v>19</v>
      </c>
      <c r="F3307" t="s">
        <v>53</v>
      </c>
      <c r="G3307">
        <v>5</v>
      </c>
      <c r="H3307" s="5">
        <v>443.32</v>
      </c>
      <c r="I3307" s="5">
        <v>0.18</v>
      </c>
      <c r="J3307" s="5">
        <v>1817.6120000000001</v>
      </c>
      <c r="K3307" s="5">
        <v>256.76150186821741</v>
      </c>
      <c r="L3307">
        <f>YEAR(SalesData[Order Date])</f>
        <v>2024</v>
      </c>
      <c r="M3307">
        <f>MONTH(SalesData[Order Date])</f>
        <v>1</v>
      </c>
      <c r="N3307" t="str">
        <f>TEXT(SalesData[[#This Row],[Order Date]], "mmmm")</f>
        <v>January</v>
      </c>
      <c r="O3307" s="7">
        <f>IF(SalesData[Sales]=0,0,SalesData[Profit]/SalesData[Sales])</f>
        <v>0.14126309788239591</v>
      </c>
      <c r="P3307" s="8">
        <f t="shared" si="51"/>
        <v>8.1205449787963554E-5</v>
      </c>
      <c r="Q3307" t="str">
        <f>IF(SalesData[[#This Row],[Discount]]&gt;0, "Yes", "No")</f>
        <v>Yes</v>
      </c>
      <c r="R3307" t="str">
        <f>TEXT(SalesData[[#This Row],[Order Date]],"mmm-yyyy")</f>
        <v>Jan-2024</v>
      </c>
      <c r="S3307">
        <f>YEAR(SalesData[[#This Row],[Order Date]])*100 + MONTH(SalesData[[#This Row],[Order Date]])</f>
        <v>202401</v>
      </c>
    </row>
    <row r="3308" spans="1:19" x14ac:dyDescent="0.3">
      <c r="A3308" t="s">
        <v>4239</v>
      </c>
      <c r="B3308" s="3">
        <v>45298</v>
      </c>
      <c r="C3308" t="s">
        <v>1477</v>
      </c>
      <c r="D3308" t="s">
        <v>23</v>
      </c>
      <c r="E3308" t="s">
        <v>26</v>
      </c>
      <c r="F3308" t="s">
        <v>91</v>
      </c>
      <c r="G3308">
        <v>3</v>
      </c>
      <c r="H3308" s="5">
        <v>179.86</v>
      </c>
      <c r="I3308" s="5">
        <v>0.01</v>
      </c>
      <c r="J3308" s="5">
        <v>534.18420000000003</v>
      </c>
      <c r="K3308" s="5">
        <v>78.465706275332778</v>
      </c>
      <c r="L3308">
        <f>YEAR(SalesData[Order Date])</f>
        <v>2024</v>
      </c>
      <c r="M3308">
        <f>MONTH(SalesData[Order Date])</f>
        <v>1</v>
      </c>
      <c r="N3308" t="str">
        <f>TEXT(SalesData[[#This Row],[Order Date]], "mmmm")</f>
        <v>January</v>
      </c>
      <c r="O3308" s="7">
        <f>IF(SalesData[Sales]=0,0,SalesData[Profit]/SalesData[Sales])</f>
        <v>0.14688885645687905</v>
      </c>
      <c r="P3308" s="8">
        <f t="shared" si="51"/>
        <v>1.8532933021980058E-5</v>
      </c>
      <c r="Q3308" t="str">
        <f>IF(SalesData[[#This Row],[Discount]]&gt;0, "Yes", "No")</f>
        <v>Yes</v>
      </c>
      <c r="R3308" t="str">
        <f>TEXT(SalesData[[#This Row],[Order Date]],"mmm-yyyy")</f>
        <v>Jan-2024</v>
      </c>
      <c r="S3308">
        <f>YEAR(SalesData[[#This Row],[Order Date]])*100 + MONTH(SalesData[[#This Row],[Order Date]])</f>
        <v>202401</v>
      </c>
    </row>
    <row r="3309" spans="1:19" x14ac:dyDescent="0.3">
      <c r="A3309" t="s">
        <v>4253</v>
      </c>
      <c r="B3309" s="3">
        <v>45303</v>
      </c>
      <c r="C3309" t="s">
        <v>4254</v>
      </c>
      <c r="D3309" t="s">
        <v>13</v>
      </c>
      <c r="E3309" t="s">
        <v>19</v>
      </c>
      <c r="F3309" t="s">
        <v>31</v>
      </c>
      <c r="G3309">
        <v>8</v>
      </c>
      <c r="H3309" s="5">
        <v>542.58000000000004</v>
      </c>
      <c r="I3309" s="5">
        <v>0.28999999999999998</v>
      </c>
      <c r="J3309" s="5">
        <v>3081.8544000000002</v>
      </c>
      <c r="K3309" s="5">
        <v>890.8917899444773</v>
      </c>
      <c r="L3309">
        <f>YEAR(SalesData[Order Date])</f>
        <v>2024</v>
      </c>
      <c r="M3309">
        <f>MONTH(SalesData[Order Date])</f>
        <v>1</v>
      </c>
      <c r="N3309" t="str">
        <f>TEXT(SalesData[[#This Row],[Order Date]], "mmmm")</f>
        <v>January</v>
      </c>
      <c r="O3309" s="7">
        <f>IF(SalesData[Sales]=0,0,SalesData[Profit]/SalesData[Sales])</f>
        <v>0.28907653455156002</v>
      </c>
      <c r="P3309" s="8">
        <f t="shared" si="51"/>
        <v>6.6810424269232179E-5</v>
      </c>
      <c r="Q3309" t="str">
        <f>IF(SalesData[[#This Row],[Discount]]&gt;0, "Yes", "No")</f>
        <v>Yes</v>
      </c>
      <c r="R3309" t="str">
        <f>TEXT(SalesData[[#This Row],[Order Date]],"mmm-yyyy")</f>
        <v>Jan-2024</v>
      </c>
      <c r="S3309">
        <f>YEAR(SalesData[[#This Row],[Order Date]])*100 + MONTH(SalesData[[#This Row],[Order Date]])</f>
        <v>202401</v>
      </c>
    </row>
    <row r="3310" spans="1:19" x14ac:dyDescent="0.3">
      <c r="A3310" t="s">
        <v>4255</v>
      </c>
      <c r="B3310" s="3">
        <v>45296</v>
      </c>
      <c r="C3310" t="s">
        <v>4256</v>
      </c>
      <c r="D3310" t="s">
        <v>18</v>
      </c>
      <c r="E3310" t="s">
        <v>26</v>
      </c>
      <c r="F3310" t="s">
        <v>62</v>
      </c>
      <c r="G3310">
        <v>5</v>
      </c>
      <c r="H3310" s="5">
        <v>241.66</v>
      </c>
      <c r="I3310" s="5">
        <v>0.23</v>
      </c>
      <c r="J3310" s="5">
        <v>930.39099999999996</v>
      </c>
      <c r="K3310" s="5">
        <v>89.793940150126616</v>
      </c>
      <c r="L3310">
        <f>YEAR(SalesData[Order Date])</f>
        <v>2024</v>
      </c>
      <c r="M3310">
        <f>MONTH(SalesData[Order Date])</f>
        <v>1</v>
      </c>
      <c r="N3310" t="str">
        <f>TEXT(SalesData[[#This Row],[Order Date]], "mmmm")</f>
        <v>January</v>
      </c>
      <c r="O3310" s="7">
        <f>IF(SalesData[Sales]=0,0,SalesData[Profit]/SalesData[Sales])</f>
        <v>9.6512047246938779E-2</v>
      </c>
      <c r="P3310" s="8">
        <f t="shared" si="51"/>
        <v>1.9035007862285857E-4</v>
      </c>
      <c r="Q3310" t="str">
        <f>IF(SalesData[[#This Row],[Discount]]&gt;0, "Yes", "No")</f>
        <v>Yes</v>
      </c>
      <c r="R3310" t="str">
        <f>TEXT(SalesData[[#This Row],[Order Date]],"mmm-yyyy")</f>
        <v>Jan-2024</v>
      </c>
      <c r="S3310">
        <f>YEAR(SalesData[[#This Row],[Order Date]])*100 + MONTH(SalesData[[#This Row],[Order Date]])</f>
        <v>202401</v>
      </c>
    </row>
    <row r="3311" spans="1:19" x14ac:dyDescent="0.3">
      <c r="A3311" t="s">
        <v>4326</v>
      </c>
      <c r="B3311" s="3">
        <v>45314</v>
      </c>
      <c r="C3311" t="s">
        <v>4327</v>
      </c>
      <c r="D3311" t="s">
        <v>18</v>
      </c>
      <c r="E3311" t="s">
        <v>14</v>
      </c>
      <c r="F3311" t="s">
        <v>20</v>
      </c>
      <c r="G3311">
        <v>4</v>
      </c>
      <c r="H3311" s="5">
        <v>77.39</v>
      </c>
      <c r="I3311" s="5">
        <v>0.04</v>
      </c>
      <c r="J3311" s="5">
        <v>297.17759999999998</v>
      </c>
      <c r="K3311" s="5">
        <v>44.106985134532039</v>
      </c>
      <c r="L3311">
        <f>YEAR(SalesData[Order Date])</f>
        <v>2024</v>
      </c>
      <c r="M3311">
        <f>MONTH(SalesData[Order Date])</f>
        <v>1</v>
      </c>
      <c r="N3311" t="str">
        <f>TEXT(SalesData[[#This Row],[Order Date]], "mmmm")</f>
        <v>January</v>
      </c>
      <c r="O3311" s="7">
        <f>IF(SalesData[Sales]=0,0,SalesData[Profit]/SalesData[Sales])</f>
        <v>0.14841961552462918</v>
      </c>
      <c r="P3311" s="8">
        <f t="shared" si="51"/>
        <v>1.2921566093810569E-4</v>
      </c>
      <c r="Q3311" t="str">
        <f>IF(SalesData[[#This Row],[Discount]]&gt;0, "Yes", "No")</f>
        <v>Yes</v>
      </c>
      <c r="R3311" t="str">
        <f>TEXT(SalesData[[#This Row],[Order Date]],"mmm-yyyy")</f>
        <v>Jan-2024</v>
      </c>
      <c r="S3311">
        <f>YEAR(SalesData[[#This Row],[Order Date]])*100 + MONTH(SalesData[[#This Row],[Order Date]])</f>
        <v>202401</v>
      </c>
    </row>
    <row r="3312" spans="1:19" x14ac:dyDescent="0.3">
      <c r="A3312" t="s">
        <v>4418</v>
      </c>
      <c r="B3312" s="3">
        <v>45319</v>
      </c>
      <c r="C3312" t="s">
        <v>4419</v>
      </c>
      <c r="D3312" t="s">
        <v>18</v>
      </c>
      <c r="E3312" t="s">
        <v>26</v>
      </c>
      <c r="F3312" t="s">
        <v>53</v>
      </c>
      <c r="G3312">
        <v>2</v>
      </c>
      <c r="H3312" s="5">
        <v>30.97</v>
      </c>
      <c r="I3312" s="5">
        <v>0.06</v>
      </c>
      <c r="J3312" s="5">
        <v>58.223599999999998</v>
      </c>
      <c r="K3312" s="5">
        <v>8.526026076346497</v>
      </c>
      <c r="L3312">
        <f>YEAR(SalesData[Order Date])</f>
        <v>2024</v>
      </c>
      <c r="M3312">
        <f>MONTH(SalesData[Order Date])</f>
        <v>1</v>
      </c>
      <c r="N3312" t="str">
        <f>TEXT(SalesData[[#This Row],[Order Date]], "mmmm")</f>
        <v>January</v>
      </c>
      <c r="O3312" s="7">
        <f>IF(SalesData[Sales]=0,0,SalesData[Profit]/SalesData[Sales])</f>
        <v>0.14643591389653848</v>
      </c>
      <c r="P3312" s="8">
        <f t="shared" si="51"/>
        <v>9.686793671294801E-4</v>
      </c>
      <c r="Q3312" t="str">
        <f>IF(SalesData[[#This Row],[Discount]]&gt;0, "Yes", "No")</f>
        <v>Yes</v>
      </c>
      <c r="R3312" t="str">
        <f>TEXT(SalesData[[#This Row],[Order Date]],"mmm-yyyy")</f>
        <v>Jan-2024</v>
      </c>
      <c r="S3312">
        <f>YEAR(SalesData[[#This Row],[Order Date]])*100 + MONTH(SalesData[[#This Row],[Order Date]])</f>
        <v>202401</v>
      </c>
    </row>
    <row r="3313" spans="1:19" x14ac:dyDescent="0.3">
      <c r="A3313" t="s">
        <v>4484</v>
      </c>
      <c r="B3313" s="3">
        <v>45298</v>
      </c>
      <c r="C3313" t="s">
        <v>4485</v>
      </c>
      <c r="D3313" t="s">
        <v>23</v>
      </c>
      <c r="E3313" t="s">
        <v>19</v>
      </c>
      <c r="F3313" t="s">
        <v>44</v>
      </c>
      <c r="G3313">
        <v>4</v>
      </c>
      <c r="H3313" s="5">
        <v>135.93</v>
      </c>
      <c r="I3313" s="5">
        <v>0.28999999999999998</v>
      </c>
      <c r="J3313" s="5">
        <v>386.0412</v>
      </c>
      <c r="K3313" s="5">
        <v>36.389965542703337</v>
      </c>
      <c r="L3313">
        <f>YEAR(SalesData[Order Date])</f>
        <v>2024</v>
      </c>
      <c r="M3313">
        <f>MONTH(SalesData[Order Date])</f>
        <v>1</v>
      </c>
      <c r="N3313" t="str">
        <f>TEXT(SalesData[[#This Row],[Order Date]], "mmmm")</f>
        <v>January</v>
      </c>
      <c r="O3313" s="7">
        <f>IF(SalesData[Sales]=0,0,SalesData[Profit]/SalesData[Sales])</f>
        <v>9.4264460743317902E-2</v>
      </c>
      <c r="P3313" s="8">
        <f t="shared" si="51"/>
        <v>5.3336276024424333E-4</v>
      </c>
      <c r="Q3313" t="str">
        <f>IF(SalesData[[#This Row],[Discount]]&gt;0, "Yes", "No")</f>
        <v>Yes</v>
      </c>
      <c r="R3313" t="str">
        <f>TEXT(SalesData[[#This Row],[Order Date]],"mmm-yyyy")</f>
        <v>Jan-2024</v>
      </c>
      <c r="S3313">
        <f>YEAR(SalesData[[#This Row],[Order Date]])*100 + MONTH(SalesData[[#This Row],[Order Date]])</f>
        <v>202401</v>
      </c>
    </row>
    <row r="3314" spans="1:19" x14ac:dyDescent="0.3">
      <c r="A3314" t="s">
        <v>4504</v>
      </c>
      <c r="B3314" s="3">
        <v>45293</v>
      </c>
      <c r="C3314" t="s">
        <v>4505</v>
      </c>
      <c r="D3314" t="s">
        <v>13</v>
      </c>
      <c r="E3314" t="s">
        <v>26</v>
      </c>
      <c r="F3314" t="s">
        <v>34</v>
      </c>
      <c r="G3314">
        <v>7</v>
      </c>
      <c r="H3314" s="5">
        <v>287.14</v>
      </c>
      <c r="I3314" s="5">
        <v>0.12</v>
      </c>
      <c r="J3314" s="5">
        <v>1768.7824000000001</v>
      </c>
      <c r="K3314" s="5">
        <v>267.46553181598568</v>
      </c>
      <c r="L3314">
        <f>YEAR(SalesData[Order Date])</f>
        <v>2024</v>
      </c>
      <c r="M3314">
        <f>MONTH(SalesData[Order Date])</f>
        <v>1</v>
      </c>
      <c r="N3314" t="str">
        <f>TEXT(SalesData[[#This Row],[Order Date]], "mmmm")</f>
        <v>January</v>
      </c>
      <c r="O3314" s="7">
        <f>IF(SalesData[Sales]=0,0,SalesData[Profit]/SalesData[Sales])</f>
        <v>0.1512144918538231</v>
      </c>
      <c r="P3314" s="8">
        <f t="shared" si="51"/>
        <v>5.9702086587926247E-5</v>
      </c>
      <c r="Q3314" t="str">
        <f>IF(SalesData[[#This Row],[Discount]]&gt;0, "Yes", "No")</f>
        <v>Yes</v>
      </c>
      <c r="R3314" t="str">
        <f>TEXT(SalesData[[#This Row],[Order Date]],"mmm-yyyy")</f>
        <v>Jan-2024</v>
      </c>
      <c r="S3314">
        <f>YEAR(SalesData[[#This Row],[Order Date]])*100 + MONTH(SalesData[[#This Row],[Order Date]])</f>
        <v>202401</v>
      </c>
    </row>
    <row r="3315" spans="1:19" x14ac:dyDescent="0.3">
      <c r="A3315" t="s">
        <v>4527</v>
      </c>
      <c r="B3315" s="3">
        <v>45313</v>
      </c>
      <c r="C3315" t="s">
        <v>4528</v>
      </c>
      <c r="D3315" t="s">
        <v>13</v>
      </c>
      <c r="E3315" t="s">
        <v>14</v>
      </c>
      <c r="F3315" t="s">
        <v>53</v>
      </c>
      <c r="G3315">
        <v>1</v>
      </c>
      <c r="H3315" s="5">
        <v>750.6</v>
      </c>
      <c r="I3315" s="5">
        <v>0.01</v>
      </c>
      <c r="J3315" s="5">
        <v>743.09400000000005</v>
      </c>
      <c r="K3315" s="5">
        <v>54.114935644731162</v>
      </c>
      <c r="L3315">
        <f>YEAR(SalesData[Order Date])</f>
        <v>2024</v>
      </c>
      <c r="M3315">
        <f>MONTH(SalesData[Order Date])</f>
        <v>1</v>
      </c>
      <c r="N3315" t="str">
        <f>TEXT(SalesData[[#This Row],[Order Date]], "mmmm")</f>
        <v>January</v>
      </c>
      <c r="O3315" s="7">
        <f>IF(SalesData[Sales]=0,0,SalesData[Profit]/SalesData[Sales])</f>
        <v>7.2823809161063277E-2</v>
      </c>
      <c r="P3315" s="8">
        <f t="shared" si="51"/>
        <v>1.332267519317879E-5</v>
      </c>
      <c r="Q3315" t="str">
        <f>IF(SalesData[[#This Row],[Discount]]&gt;0, "Yes", "No")</f>
        <v>Yes</v>
      </c>
      <c r="R3315" t="str">
        <f>TEXT(SalesData[[#This Row],[Order Date]],"mmm-yyyy")</f>
        <v>Jan-2024</v>
      </c>
      <c r="S3315">
        <f>YEAR(SalesData[[#This Row],[Order Date]])*100 + MONTH(SalesData[[#This Row],[Order Date]])</f>
        <v>202401</v>
      </c>
    </row>
    <row r="3316" spans="1:19" x14ac:dyDescent="0.3">
      <c r="A3316" t="s">
        <v>4604</v>
      </c>
      <c r="B3316" s="3">
        <v>45322</v>
      </c>
      <c r="C3316" t="s">
        <v>4605</v>
      </c>
      <c r="D3316" t="s">
        <v>13</v>
      </c>
      <c r="E3316" t="s">
        <v>14</v>
      </c>
      <c r="F3316" t="s">
        <v>34</v>
      </c>
      <c r="G3316">
        <v>4</v>
      </c>
      <c r="H3316" s="5">
        <v>766</v>
      </c>
      <c r="I3316" s="5">
        <v>0.15</v>
      </c>
      <c r="J3316" s="5">
        <v>2604.4</v>
      </c>
      <c r="K3316" s="5">
        <v>486.46702884254091</v>
      </c>
      <c r="L3316">
        <f>YEAR(SalesData[Order Date])</f>
        <v>2024</v>
      </c>
      <c r="M3316">
        <f>MONTH(SalesData[Order Date])</f>
        <v>1</v>
      </c>
      <c r="N3316" t="str">
        <f>TEXT(SalesData[[#This Row],[Order Date]], "mmmm")</f>
        <v>January</v>
      </c>
      <c r="O3316" s="7">
        <f>IF(SalesData[Sales]=0,0,SalesData[Profit]/SalesData[Sales])</f>
        <v>0.18678660299590727</v>
      </c>
      <c r="P3316" s="8">
        <f t="shared" si="51"/>
        <v>4.8955613577023494E-5</v>
      </c>
      <c r="Q3316" t="str">
        <f>IF(SalesData[[#This Row],[Discount]]&gt;0, "Yes", "No")</f>
        <v>Yes</v>
      </c>
      <c r="R3316" t="str">
        <f>TEXT(SalesData[[#This Row],[Order Date]],"mmm-yyyy")</f>
        <v>Jan-2024</v>
      </c>
      <c r="S3316">
        <f>YEAR(SalesData[[#This Row],[Order Date]])*100 + MONTH(SalesData[[#This Row],[Order Date]])</f>
        <v>202401</v>
      </c>
    </row>
    <row r="3317" spans="1:19" x14ac:dyDescent="0.3">
      <c r="A3317" t="s">
        <v>4687</v>
      </c>
      <c r="B3317" s="3">
        <v>45293</v>
      </c>
      <c r="C3317" t="s">
        <v>4688</v>
      </c>
      <c r="D3317" t="s">
        <v>30</v>
      </c>
      <c r="E3317" t="s">
        <v>19</v>
      </c>
      <c r="F3317" t="s">
        <v>39</v>
      </c>
      <c r="G3317">
        <v>7</v>
      </c>
      <c r="H3317" s="5">
        <v>643.91</v>
      </c>
      <c r="I3317" s="5">
        <v>0.27</v>
      </c>
      <c r="J3317" s="5">
        <v>3290.3800999999999</v>
      </c>
      <c r="K3317" s="5">
        <v>187.154101078439</v>
      </c>
      <c r="L3317">
        <f>YEAR(SalesData[Order Date])</f>
        <v>2024</v>
      </c>
      <c r="M3317">
        <f>MONTH(SalesData[Order Date])</f>
        <v>1</v>
      </c>
      <c r="N3317" t="str">
        <f>TEXT(SalesData[[#This Row],[Order Date]], "mmmm")</f>
        <v>January</v>
      </c>
      <c r="O3317" s="7">
        <f>IF(SalesData[Sales]=0,0,SalesData[Profit]/SalesData[Sales])</f>
        <v>5.6879173648794863E-2</v>
      </c>
      <c r="P3317" s="8">
        <f t="shared" si="51"/>
        <v>5.9901894009145029E-5</v>
      </c>
      <c r="Q3317" t="str">
        <f>IF(SalesData[[#This Row],[Discount]]&gt;0, "Yes", "No")</f>
        <v>Yes</v>
      </c>
      <c r="R3317" t="str">
        <f>TEXT(SalesData[[#This Row],[Order Date]],"mmm-yyyy")</f>
        <v>Jan-2024</v>
      </c>
      <c r="S3317">
        <f>YEAR(SalesData[[#This Row],[Order Date]])*100 + MONTH(SalesData[[#This Row],[Order Date]])</f>
        <v>202401</v>
      </c>
    </row>
    <row r="3318" spans="1:19" x14ac:dyDescent="0.3">
      <c r="A3318" t="s">
        <v>4753</v>
      </c>
      <c r="B3318" s="3">
        <v>45314</v>
      </c>
      <c r="C3318" t="s">
        <v>4754</v>
      </c>
      <c r="D3318" t="s">
        <v>23</v>
      </c>
      <c r="E3318" t="s">
        <v>19</v>
      </c>
      <c r="F3318" t="s">
        <v>44</v>
      </c>
      <c r="G3318">
        <v>7</v>
      </c>
      <c r="H3318" s="5">
        <v>505.7</v>
      </c>
      <c r="I3318" s="5">
        <v>0.25</v>
      </c>
      <c r="J3318" s="5">
        <v>2654.9250000000002</v>
      </c>
      <c r="K3318" s="5">
        <v>190.65082175035269</v>
      </c>
      <c r="L3318">
        <f>YEAR(SalesData[Order Date])</f>
        <v>2024</v>
      </c>
      <c r="M3318">
        <f>MONTH(SalesData[Order Date])</f>
        <v>1</v>
      </c>
      <c r="N3318" t="str">
        <f>TEXT(SalesData[[#This Row],[Order Date]], "mmmm")</f>
        <v>January</v>
      </c>
      <c r="O3318" s="7">
        <f>IF(SalesData[Sales]=0,0,SalesData[Profit]/SalesData[Sales])</f>
        <v>7.1810247653079723E-2</v>
      </c>
      <c r="P3318" s="8">
        <f t="shared" si="51"/>
        <v>7.0623463939659305E-5</v>
      </c>
      <c r="Q3318" t="str">
        <f>IF(SalesData[[#This Row],[Discount]]&gt;0, "Yes", "No")</f>
        <v>Yes</v>
      </c>
      <c r="R3318" t="str">
        <f>TEXT(SalesData[[#This Row],[Order Date]],"mmm-yyyy")</f>
        <v>Jan-2024</v>
      </c>
      <c r="S3318">
        <f>YEAR(SalesData[[#This Row],[Order Date]])*100 + MONTH(SalesData[[#This Row],[Order Date]])</f>
        <v>202401</v>
      </c>
    </row>
    <row r="3319" spans="1:19" x14ac:dyDescent="0.3">
      <c r="A3319" t="s">
        <v>4814</v>
      </c>
      <c r="B3319" s="3">
        <v>45312</v>
      </c>
      <c r="C3319" t="s">
        <v>4815</v>
      </c>
      <c r="D3319" t="s">
        <v>30</v>
      </c>
      <c r="E3319" t="s">
        <v>19</v>
      </c>
      <c r="F3319" t="s">
        <v>53</v>
      </c>
      <c r="G3319">
        <v>5</v>
      </c>
      <c r="H3319" s="5">
        <v>177.49</v>
      </c>
      <c r="I3319" s="5">
        <v>0.28999999999999998</v>
      </c>
      <c r="J3319" s="5">
        <v>630.08950000000004</v>
      </c>
      <c r="K3319" s="5">
        <v>172.8982794484676</v>
      </c>
      <c r="L3319">
        <f>YEAR(SalesData[Order Date])</f>
        <v>2024</v>
      </c>
      <c r="M3319">
        <f>MONTH(SalesData[Order Date])</f>
        <v>1</v>
      </c>
      <c r="N3319" t="str">
        <f>TEXT(SalesData[[#This Row],[Order Date]], "mmmm")</f>
        <v>January</v>
      </c>
      <c r="O3319" s="7">
        <f>IF(SalesData[Sales]=0,0,SalesData[Profit]/SalesData[Sales])</f>
        <v>0.27440273080009681</v>
      </c>
      <c r="P3319" s="8">
        <f t="shared" si="51"/>
        <v>3.2677897346329365E-4</v>
      </c>
      <c r="Q3319" t="str">
        <f>IF(SalesData[[#This Row],[Discount]]&gt;0, "Yes", "No")</f>
        <v>Yes</v>
      </c>
      <c r="R3319" t="str">
        <f>TEXT(SalesData[[#This Row],[Order Date]],"mmm-yyyy")</f>
        <v>Jan-2024</v>
      </c>
      <c r="S3319">
        <f>YEAR(SalesData[[#This Row],[Order Date]])*100 + MONTH(SalesData[[#This Row],[Order Date]])</f>
        <v>202401</v>
      </c>
    </row>
    <row r="3320" spans="1:19" x14ac:dyDescent="0.3">
      <c r="A3320" t="s">
        <v>4824</v>
      </c>
      <c r="B3320" s="3">
        <v>45302</v>
      </c>
      <c r="C3320" t="s">
        <v>4825</v>
      </c>
      <c r="D3320" t="s">
        <v>13</v>
      </c>
      <c r="E3320" t="s">
        <v>14</v>
      </c>
      <c r="F3320" t="s">
        <v>27</v>
      </c>
      <c r="G3320">
        <v>5</v>
      </c>
      <c r="H3320" s="5">
        <v>990.56</v>
      </c>
      <c r="I3320" s="5">
        <v>0.11</v>
      </c>
      <c r="J3320" s="5">
        <v>4407.9919999999993</v>
      </c>
      <c r="K3320" s="5">
        <v>890.78429842876824</v>
      </c>
      <c r="L3320">
        <f>YEAR(SalesData[Order Date])</f>
        <v>2024</v>
      </c>
      <c r="M3320">
        <f>MONTH(SalesData[Order Date])</f>
        <v>1</v>
      </c>
      <c r="N3320" t="str">
        <f>TEXT(SalesData[[#This Row],[Order Date]], "mmmm")</f>
        <v>January</v>
      </c>
      <c r="O3320" s="7">
        <f>IF(SalesData[Sales]=0,0,SalesData[Profit]/SalesData[Sales])</f>
        <v>0.20208391903360268</v>
      </c>
      <c r="P3320" s="8">
        <f t="shared" si="51"/>
        <v>2.2209659182684545E-5</v>
      </c>
      <c r="Q3320" t="str">
        <f>IF(SalesData[[#This Row],[Discount]]&gt;0, "Yes", "No")</f>
        <v>Yes</v>
      </c>
      <c r="R3320" t="str">
        <f>TEXT(SalesData[[#This Row],[Order Date]],"mmm-yyyy")</f>
        <v>Jan-2024</v>
      </c>
      <c r="S3320">
        <f>YEAR(SalesData[[#This Row],[Order Date]])*100 + MONTH(SalesData[[#This Row],[Order Date]])</f>
        <v>202401</v>
      </c>
    </row>
    <row r="3321" spans="1:19" x14ac:dyDescent="0.3">
      <c r="A3321" t="s">
        <v>4925</v>
      </c>
      <c r="B3321" s="3">
        <v>45293</v>
      </c>
      <c r="C3321" t="s">
        <v>4926</v>
      </c>
      <c r="D3321" t="s">
        <v>30</v>
      </c>
      <c r="E3321" t="s">
        <v>14</v>
      </c>
      <c r="F3321" t="s">
        <v>31</v>
      </c>
      <c r="G3321">
        <v>8</v>
      </c>
      <c r="H3321" s="5">
        <v>811.22</v>
      </c>
      <c r="I3321" s="5">
        <v>0.24</v>
      </c>
      <c r="J3321" s="5">
        <v>4932.2175999999999</v>
      </c>
      <c r="K3321" s="5">
        <v>1185.8890294104781</v>
      </c>
      <c r="L3321">
        <f>YEAR(SalesData[Order Date])</f>
        <v>2024</v>
      </c>
      <c r="M3321">
        <f>MONTH(SalesData[Order Date])</f>
        <v>1</v>
      </c>
      <c r="N3321" t="str">
        <f>TEXT(SalesData[[#This Row],[Order Date]], "mmmm")</f>
        <v>January</v>
      </c>
      <c r="O3321" s="7">
        <f>IF(SalesData[Sales]=0,0,SalesData[Profit]/SalesData[Sales])</f>
        <v>0.24043728918417512</v>
      </c>
      <c r="P3321" s="8">
        <f t="shared" si="51"/>
        <v>3.6981336752052462E-5</v>
      </c>
      <c r="Q3321" t="str">
        <f>IF(SalesData[[#This Row],[Discount]]&gt;0, "Yes", "No")</f>
        <v>Yes</v>
      </c>
      <c r="R3321" t="str">
        <f>TEXT(SalesData[[#This Row],[Order Date]],"mmm-yyyy")</f>
        <v>Jan-2024</v>
      </c>
      <c r="S3321">
        <f>YEAR(SalesData[[#This Row],[Order Date]])*100 + MONTH(SalesData[[#This Row],[Order Date]])</f>
        <v>202401</v>
      </c>
    </row>
    <row r="3322" spans="1:19" x14ac:dyDescent="0.3">
      <c r="A3322" t="s">
        <v>4953</v>
      </c>
      <c r="B3322" s="3">
        <v>45293</v>
      </c>
      <c r="C3322" t="s">
        <v>4954</v>
      </c>
      <c r="D3322" t="s">
        <v>18</v>
      </c>
      <c r="E3322" t="s">
        <v>26</v>
      </c>
      <c r="F3322" t="s">
        <v>62</v>
      </c>
      <c r="G3322">
        <v>9</v>
      </c>
      <c r="H3322" s="5">
        <v>407.77</v>
      </c>
      <c r="I3322" s="5">
        <v>0.1</v>
      </c>
      <c r="J3322" s="5">
        <v>3302.9369999999999</v>
      </c>
      <c r="K3322" s="5">
        <v>588.37743454874465</v>
      </c>
      <c r="L3322">
        <f>YEAR(SalesData[Order Date])</f>
        <v>2024</v>
      </c>
      <c r="M3322">
        <f>MONTH(SalesData[Order Date])</f>
        <v>1</v>
      </c>
      <c r="N3322" t="str">
        <f>TEXT(SalesData[[#This Row],[Order Date]], "mmmm")</f>
        <v>January</v>
      </c>
      <c r="O3322" s="7">
        <f>IF(SalesData[Sales]=0,0,SalesData[Profit]/SalesData[Sales])</f>
        <v>0.17813764977919491</v>
      </c>
      <c r="P3322" s="8">
        <f t="shared" si="51"/>
        <v>2.7248476128972489E-5</v>
      </c>
      <c r="Q3322" t="str">
        <f>IF(SalesData[[#This Row],[Discount]]&gt;0, "Yes", "No")</f>
        <v>Yes</v>
      </c>
      <c r="R3322" t="str">
        <f>TEXT(SalesData[[#This Row],[Order Date]],"mmm-yyyy")</f>
        <v>Jan-2024</v>
      </c>
      <c r="S3322">
        <f>YEAR(SalesData[[#This Row],[Order Date]])*100 + MONTH(SalesData[[#This Row],[Order Date]])</f>
        <v>202401</v>
      </c>
    </row>
    <row r="3323" spans="1:19" x14ac:dyDescent="0.3">
      <c r="A3323" t="s">
        <v>4997</v>
      </c>
      <c r="B3323" s="3">
        <v>45314</v>
      </c>
      <c r="C3323" t="s">
        <v>4998</v>
      </c>
      <c r="D3323" t="s">
        <v>18</v>
      </c>
      <c r="E3323" t="s">
        <v>14</v>
      </c>
      <c r="F3323" t="s">
        <v>20</v>
      </c>
      <c r="G3323">
        <v>5</v>
      </c>
      <c r="H3323" s="5">
        <v>134.6</v>
      </c>
      <c r="I3323" s="5">
        <v>0.25</v>
      </c>
      <c r="J3323" s="5">
        <v>504.75</v>
      </c>
      <c r="K3323" s="5">
        <v>77.434263796326391</v>
      </c>
      <c r="L3323">
        <f>YEAR(SalesData[Order Date])</f>
        <v>2024</v>
      </c>
      <c r="M3323">
        <f>MONTH(SalesData[Order Date])</f>
        <v>1</v>
      </c>
      <c r="N3323" t="str">
        <f>TEXT(SalesData[[#This Row],[Order Date]], "mmmm")</f>
        <v>January</v>
      </c>
      <c r="O3323" s="7">
        <f>IF(SalesData[Sales]=0,0,SalesData[Profit]/SalesData[Sales])</f>
        <v>0.15341112193427714</v>
      </c>
      <c r="P3323" s="8">
        <f t="shared" si="51"/>
        <v>3.714710252600297E-4</v>
      </c>
      <c r="Q3323" t="str">
        <f>IF(SalesData[[#This Row],[Discount]]&gt;0, "Yes", "No")</f>
        <v>Yes</v>
      </c>
      <c r="R3323" t="str">
        <f>TEXT(SalesData[[#This Row],[Order Date]],"mmm-yyyy")</f>
        <v>Jan-2024</v>
      </c>
      <c r="S3323">
        <f>YEAR(SalesData[[#This Row],[Order Date]])*100 + MONTH(SalesData[[#This Row],[Order Date]])</f>
        <v>202401</v>
      </c>
    </row>
    <row r="3324" spans="1:19" x14ac:dyDescent="0.3">
      <c r="A3324" t="s">
        <v>5006</v>
      </c>
      <c r="B3324" s="3">
        <v>45314</v>
      </c>
      <c r="C3324" t="s">
        <v>5007</v>
      </c>
      <c r="D3324" t="s">
        <v>30</v>
      </c>
      <c r="E3324" t="s">
        <v>19</v>
      </c>
      <c r="F3324" t="s">
        <v>53</v>
      </c>
      <c r="G3324">
        <v>6</v>
      </c>
      <c r="H3324" s="5">
        <v>94.25</v>
      </c>
      <c r="I3324" s="5">
        <v>0.3</v>
      </c>
      <c r="J3324" s="5">
        <v>395.85</v>
      </c>
      <c r="K3324" s="5">
        <v>87.725006110271821</v>
      </c>
      <c r="L3324">
        <f>YEAR(SalesData[Order Date])</f>
        <v>2024</v>
      </c>
      <c r="M3324">
        <f>MONTH(SalesData[Order Date])</f>
        <v>1</v>
      </c>
      <c r="N3324" t="str">
        <f>TEXT(SalesData[[#This Row],[Order Date]], "mmmm")</f>
        <v>January</v>
      </c>
      <c r="O3324" s="7">
        <f>IF(SalesData[Sales]=0,0,SalesData[Profit]/SalesData[Sales])</f>
        <v>0.22161173704754786</v>
      </c>
      <c r="P3324" s="8">
        <f t="shared" si="51"/>
        <v>5.305039787798408E-4</v>
      </c>
      <c r="Q3324" t="str">
        <f>IF(SalesData[[#This Row],[Discount]]&gt;0, "Yes", "No")</f>
        <v>Yes</v>
      </c>
      <c r="R3324" t="str">
        <f>TEXT(SalesData[[#This Row],[Order Date]],"mmm-yyyy")</f>
        <v>Jan-2024</v>
      </c>
      <c r="S3324">
        <f>YEAR(SalesData[[#This Row],[Order Date]])*100 + MONTH(SalesData[[#This Row],[Order Date]])</f>
        <v>202401</v>
      </c>
    </row>
    <row r="3325" spans="1:19" x14ac:dyDescent="0.3">
      <c r="A3325" t="s">
        <v>5014</v>
      </c>
      <c r="B3325" s="3">
        <v>45295</v>
      </c>
      <c r="C3325" t="s">
        <v>5015</v>
      </c>
      <c r="D3325" t="s">
        <v>13</v>
      </c>
      <c r="E3325" t="s">
        <v>26</v>
      </c>
      <c r="F3325" t="s">
        <v>44</v>
      </c>
      <c r="G3325">
        <v>4</v>
      </c>
      <c r="H3325" s="5">
        <v>80.84</v>
      </c>
      <c r="I3325" s="5">
        <v>0.09</v>
      </c>
      <c r="J3325" s="5">
        <v>294.25760000000002</v>
      </c>
      <c r="K3325" s="5">
        <v>30.422521702985811</v>
      </c>
      <c r="L3325">
        <f>YEAR(SalesData[Order Date])</f>
        <v>2024</v>
      </c>
      <c r="M3325">
        <f>MONTH(SalesData[Order Date])</f>
        <v>1</v>
      </c>
      <c r="N3325" t="str">
        <f>TEXT(SalesData[[#This Row],[Order Date]], "mmmm")</f>
        <v>January</v>
      </c>
      <c r="O3325" s="7">
        <f>IF(SalesData[Sales]=0,0,SalesData[Profit]/SalesData[Sales])</f>
        <v>0.10338737794023267</v>
      </c>
      <c r="P3325" s="8">
        <f t="shared" si="51"/>
        <v>2.7832756061355762E-4</v>
      </c>
      <c r="Q3325" t="str">
        <f>IF(SalesData[[#This Row],[Discount]]&gt;0, "Yes", "No")</f>
        <v>Yes</v>
      </c>
      <c r="R3325" t="str">
        <f>TEXT(SalesData[[#This Row],[Order Date]],"mmm-yyyy")</f>
        <v>Jan-2024</v>
      </c>
      <c r="S3325">
        <f>YEAR(SalesData[[#This Row],[Order Date]])*100 + MONTH(SalesData[[#This Row],[Order Date]])</f>
        <v>202401</v>
      </c>
    </row>
    <row r="3326" spans="1:19" x14ac:dyDescent="0.3">
      <c r="A3326" t="s">
        <v>5077</v>
      </c>
      <c r="B3326" s="3">
        <v>45296</v>
      </c>
      <c r="C3326" t="s">
        <v>5078</v>
      </c>
      <c r="D3326" t="s">
        <v>23</v>
      </c>
      <c r="E3326" t="s">
        <v>19</v>
      </c>
      <c r="F3326" t="s">
        <v>34</v>
      </c>
      <c r="G3326">
        <v>2</v>
      </c>
      <c r="H3326" s="5">
        <v>981.47</v>
      </c>
      <c r="I3326" s="5">
        <v>0.28999999999999998</v>
      </c>
      <c r="J3326" s="5">
        <v>1393.6874</v>
      </c>
      <c r="K3326" s="5">
        <v>349.42440479051078</v>
      </c>
      <c r="L3326">
        <f>YEAR(SalesData[Order Date])</f>
        <v>2024</v>
      </c>
      <c r="M3326">
        <f>MONTH(SalesData[Order Date])</f>
        <v>1</v>
      </c>
      <c r="N3326" t="str">
        <f>TEXT(SalesData[[#This Row],[Order Date]], "mmmm")</f>
        <v>January</v>
      </c>
      <c r="O3326" s="7">
        <f>IF(SalesData[Sales]=0,0,SalesData[Profit]/SalesData[Sales])</f>
        <v>0.25071935413243368</v>
      </c>
      <c r="P3326" s="8">
        <f t="shared" si="51"/>
        <v>1.4773757730750811E-4</v>
      </c>
      <c r="Q3326" t="str">
        <f>IF(SalesData[[#This Row],[Discount]]&gt;0, "Yes", "No")</f>
        <v>Yes</v>
      </c>
      <c r="R3326" t="str">
        <f>TEXT(SalesData[[#This Row],[Order Date]],"mmm-yyyy")</f>
        <v>Jan-2024</v>
      </c>
      <c r="S3326">
        <f>YEAR(SalesData[[#This Row],[Order Date]])*100 + MONTH(SalesData[[#This Row],[Order Date]])</f>
        <v>202401</v>
      </c>
    </row>
    <row r="3327" spans="1:19" x14ac:dyDescent="0.3">
      <c r="A3327" t="s">
        <v>5105</v>
      </c>
      <c r="B3327" s="3">
        <v>45301</v>
      </c>
      <c r="C3327" t="s">
        <v>5106</v>
      </c>
      <c r="D3327" t="s">
        <v>18</v>
      </c>
      <c r="E3327" t="s">
        <v>19</v>
      </c>
      <c r="F3327" t="s">
        <v>53</v>
      </c>
      <c r="G3327">
        <v>3</v>
      </c>
      <c r="H3327" s="5">
        <v>281.68</v>
      </c>
      <c r="I3327" s="5">
        <v>0.18</v>
      </c>
      <c r="J3327" s="5">
        <v>692.93280000000004</v>
      </c>
      <c r="K3327" s="5">
        <v>68.816623595483222</v>
      </c>
      <c r="L3327">
        <f>YEAR(SalesData[Order Date])</f>
        <v>2024</v>
      </c>
      <c r="M3327">
        <f>MONTH(SalesData[Order Date])</f>
        <v>1</v>
      </c>
      <c r="N3327" t="str">
        <f>TEXT(SalesData[[#This Row],[Order Date]], "mmmm")</f>
        <v>January</v>
      </c>
      <c r="O3327" s="7">
        <f>IF(SalesData[Sales]=0,0,SalesData[Profit]/SalesData[Sales])</f>
        <v>9.9312117416700749E-2</v>
      </c>
      <c r="P3327" s="8">
        <f t="shared" si="51"/>
        <v>2.1300766827605795E-4</v>
      </c>
      <c r="Q3327" t="str">
        <f>IF(SalesData[[#This Row],[Discount]]&gt;0, "Yes", "No")</f>
        <v>Yes</v>
      </c>
      <c r="R3327" t="str">
        <f>TEXT(SalesData[[#This Row],[Order Date]],"mmm-yyyy")</f>
        <v>Jan-2024</v>
      </c>
      <c r="S3327">
        <f>YEAR(SalesData[[#This Row],[Order Date]])*100 + MONTH(SalesData[[#This Row],[Order Date]])</f>
        <v>202401</v>
      </c>
    </row>
    <row r="3328" spans="1:19" x14ac:dyDescent="0.3">
      <c r="A3328" t="s">
        <v>5159</v>
      </c>
      <c r="B3328" s="3">
        <v>45293</v>
      </c>
      <c r="C3328" t="s">
        <v>5160</v>
      </c>
      <c r="D3328" t="s">
        <v>18</v>
      </c>
      <c r="E3328" t="s">
        <v>26</v>
      </c>
      <c r="F3328" t="s">
        <v>20</v>
      </c>
      <c r="G3328">
        <v>1</v>
      </c>
      <c r="H3328" s="5">
        <v>997.95</v>
      </c>
      <c r="I3328" s="5">
        <v>0.28999999999999998</v>
      </c>
      <c r="J3328" s="5">
        <v>708.54449999999997</v>
      </c>
      <c r="K3328" s="5">
        <v>49.705896625903961</v>
      </c>
      <c r="L3328">
        <f>YEAR(SalesData[Order Date])</f>
        <v>2024</v>
      </c>
      <c r="M3328">
        <f>MONTH(SalesData[Order Date])</f>
        <v>1</v>
      </c>
      <c r="N3328" t="str">
        <f>TEXT(SalesData[[#This Row],[Order Date]], "mmmm")</f>
        <v>January</v>
      </c>
      <c r="O3328" s="7">
        <f>IF(SalesData[Sales]=0,0,SalesData[Profit]/SalesData[Sales])</f>
        <v>7.0152116946647622E-2</v>
      </c>
      <c r="P3328" s="8">
        <f t="shared" si="51"/>
        <v>2.9059572122851841E-4</v>
      </c>
      <c r="Q3328" t="str">
        <f>IF(SalesData[[#This Row],[Discount]]&gt;0, "Yes", "No")</f>
        <v>Yes</v>
      </c>
      <c r="R3328" t="str">
        <f>TEXT(SalesData[[#This Row],[Order Date]],"mmm-yyyy")</f>
        <v>Jan-2024</v>
      </c>
      <c r="S3328">
        <f>YEAR(SalesData[[#This Row],[Order Date]])*100 + MONTH(SalesData[[#This Row],[Order Date]])</f>
        <v>202401</v>
      </c>
    </row>
    <row r="3329" spans="1:19" x14ac:dyDescent="0.3">
      <c r="A3329" t="s">
        <v>5181</v>
      </c>
      <c r="B3329" s="3">
        <v>45297</v>
      </c>
      <c r="C3329" t="s">
        <v>5182</v>
      </c>
      <c r="D3329" t="s">
        <v>13</v>
      </c>
      <c r="E3329" t="s">
        <v>26</v>
      </c>
      <c r="F3329" t="s">
        <v>39</v>
      </c>
      <c r="G3329">
        <v>4</v>
      </c>
      <c r="H3329" s="5">
        <v>538.99</v>
      </c>
      <c r="I3329" s="5">
        <v>0.28000000000000003</v>
      </c>
      <c r="J3329" s="5">
        <v>1552.2911999999999</v>
      </c>
      <c r="K3329" s="5">
        <v>90.812206611578787</v>
      </c>
      <c r="L3329">
        <f>YEAR(SalesData[Order Date])</f>
        <v>2024</v>
      </c>
      <c r="M3329">
        <f>MONTH(SalesData[Order Date])</f>
        <v>1</v>
      </c>
      <c r="N3329" t="str">
        <f>TEXT(SalesData[[#This Row],[Order Date]], "mmmm")</f>
        <v>January</v>
      </c>
      <c r="O3329" s="7">
        <f>IF(SalesData[Sales]=0,0,SalesData[Profit]/SalesData[Sales])</f>
        <v>5.8502043051960093E-2</v>
      </c>
      <c r="P3329" s="8">
        <f t="shared" si="51"/>
        <v>1.2987253937920927E-4</v>
      </c>
      <c r="Q3329" t="str">
        <f>IF(SalesData[[#This Row],[Discount]]&gt;0, "Yes", "No")</f>
        <v>Yes</v>
      </c>
      <c r="R3329" t="str">
        <f>TEXT(SalesData[[#This Row],[Order Date]],"mmm-yyyy")</f>
        <v>Jan-2024</v>
      </c>
      <c r="S3329">
        <f>YEAR(SalesData[[#This Row],[Order Date]])*100 + MONTH(SalesData[[#This Row],[Order Date]])</f>
        <v>202401</v>
      </c>
    </row>
    <row r="3330" spans="1:19" x14ac:dyDescent="0.3">
      <c r="A3330" t="s">
        <v>5228</v>
      </c>
      <c r="B3330" s="3">
        <v>45322</v>
      </c>
      <c r="C3330" t="s">
        <v>5229</v>
      </c>
      <c r="D3330" t="s">
        <v>30</v>
      </c>
      <c r="E3330" t="s">
        <v>14</v>
      </c>
      <c r="F3330" t="s">
        <v>53</v>
      </c>
      <c r="G3330">
        <v>1</v>
      </c>
      <c r="H3330" s="5">
        <v>715.71</v>
      </c>
      <c r="I3330" s="5">
        <v>0.01</v>
      </c>
      <c r="J3330" s="5">
        <v>708.55290000000002</v>
      </c>
      <c r="K3330" s="5">
        <v>179.24747549217591</v>
      </c>
      <c r="L3330">
        <f>YEAR(SalesData[Order Date])</f>
        <v>2024</v>
      </c>
      <c r="M3330">
        <f>MONTH(SalesData[Order Date])</f>
        <v>1</v>
      </c>
      <c r="N3330" t="str">
        <f>TEXT(SalesData[[#This Row],[Order Date]], "mmmm")</f>
        <v>January</v>
      </c>
      <c r="O3330" s="7">
        <f>IF(SalesData[Sales]=0,0,SalesData[Profit]/SalesData[Sales])</f>
        <v>0.2529768426495409</v>
      </c>
      <c r="P3330" s="8">
        <f t="shared" ref="P3330:P3393" si="52">IF(H:H*G:G=0, 0, (I:I/(H:H*G:G)))</f>
        <v>1.3972139553729862E-5</v>
      </c>
      <c r="Q3330" t="str">
        <f>IF(SalesData[[#This Row],[Discount]]&gt;0, "Yes", "No")</f>
        <v>Yes</v>
      </c>
      <c r="R3330" t="str">
        <f>TEXT(SalesData[[#This Row],[Order Date]],"mmm-yyyy")</f>
        <v>Jan-2024</v>
      </c>
      <c r="S3330">
        <f>YEAR(SalesData[[#This Row],[Order Date]])*100 + MONTH(SalesData[[#This Row],[Order Date]])</f>
        <v>202401</v>
      </c>
    </row>
    <row r="3331" spans="1:19" x14ac:dyDescent="0.3">
      <c r="A3331" t="s">
        <v>5281</v>
      </c>
      <c r="B3331" s="3">
        <v>45320</v>
      </c>
      <c r="C3331" t="s">
        <v>5282</v>
      </c>
      <c r="D3331" t="s">
        <v>23</v>
      </c>
      <c r="E3331" t="s">
        <v>19</v>
      </c>
      <c r="F3331" t="s">
        <v>91</v>
      </c>
      <c r="G3331">
        <v>9</v>
      </c>
      <c r="H3331" s="5">
        <v>250.31</v>
      </c>
      <c r="I3331" s="5">
        <v>0.19</v>
      </c>
      <c r="J3331" s="5">
        <v>1824.7599</v>
      </c>
      <c r="K3331" s="5">
        <v>256.90002065158222</v>
      </c>
      <c r="L3331">
        <f>YEAR(SalesData[Order Date])</f>
        <v>2024</v>
      </c>
      <c r="M3331">
        <f>MONTH(SalesData[Order Date])</f>
        <v>1</v>
      </c>
      <c r="N3331" t="str">
        <f>TEXT(SalesData[[#This Row],[Order Date]], "mmmm")</f>
        <v>January</v>
      </c>
      <c r="O3331" s="7">
        <f>IF(SalesData[Sales]=0,0,SalesData[Profit]/SalesData[Sales])</f>
        <v>0.14078565659601694</v>
      </c>
      <c r="P3331" s="8">
        <f t="shared" si="52"/>
        <v>8.4339863014306713E-5</v>
      </c>
      <c r="Q3331" t="str">
        <f>IF(SalesData[[#This Row],[Discount]]&gt;0, "Yes", "No")</f>
        <v>Yes</v>
      </c>
      <c r="R3331" t="str">
        <f>TEXT(SalesData[[#This Row],[Order Date]],"mmm-yyyy")</f>
        <v>Jan-2024</v>
      </c>
      <c r="S3331">
        <f>YEAR(SalesData[[#This Row],[Order Date]])*100 + MONTH(SalesData[[#This Row],[Order Date]])</f>
        <v>202401</v>
      </c>
    </row>
    <row r="3332" spans="1:19" x14ac:dyDescent="0.3">
      <c r="A3332" t="s">
        <v>5313</v>
      </c>
      <c r="B3332" s="3">
        <v>45298</v>
      </c>
      <c r="C3332" t="s">
        <v>5314</v>
      </c>
      <c r="D3332" t="s">
        <v>30</v>
      </c>
      <c r="E3332" t="s">
        <v>26</v>
      </c>
      <c r="F3332" t="s">
        <v>20</v>
      </c>
      <c r="G3332">
        <v>4</v>
      </c>
      <c r="H3332" s="5">
        <v>212.16</v>
      </c>
      <c r="I3332" s="5">
        <v>0.23</v>
      </c>
      <c r="J3332" s="5">
        <v>653.45280000000002</v>
      </c>
      <c r="K3332" s="5">
        <v>136.1727052705167</v>
      </c>
      <c r="L3332">
        <f>YEAR(SalesData[Order Date])</f>
        <v>2024</v>
      </c>
      <c r="M3332">
        <f>MONTH(SalesData[Order Date])</f>
        <v>1</v>
      </c>
      <c r="N3332" t="str">
        <f>TEXT(SalesData[[#This Row],[Order Date]], "mmmm")</f>
        <v>January</v>
      </c>
      <c r="O3332" s="7">
        <f>IF(SalesData[Sales]=0,0,SalesData[Profit]/SalesData[Sales])</f>
        <v>0.20838950459852143</v>
      </c>
      <c r="P3332" s="8">
        <f t="shared" si="52"/>
        <v>2.7102187028657618E-4</v>
      </c>
      <c r="Q3332" t="str">
        <f>IF(SalesData[[#This Row],[Discount]]&gt;0, "Yes", "No")</f>
        <v>Yes</v>
      </c>
      <c r="R3332" t="str">
        <f>TEXT(SalesData[[#This Row],[Order Date]],"mmm-yyyy")</f>
        <v>Jan-2024</v>
      </c>
      <c r="S3332">
        <f>YEAR(SalesData[[#This Row],[Order Date]])*100 + MONTH(SalesData[[#This Row],[Order Date]])</f>
        <v>202401</v>
      </c>
    </row>
    <row r="3333" spans="1:19" x14ac:dyDescent="0.3">
      <c r="A3333" t="s">
        <v>5315</v>
      </c>
      <c r="B3333" s="3">
        <v>45317</v>
      </c>
      <c r="C3333" t="s">
        <v>5316</v>
      </c>
      <c r="D3333" t="s">
        <v>18</v>
      </c>
      <c r="E3333" t="s">
        <v>14</v>
      </c>
      <c r="F3333" t="s">
        <v>39</v>
      </c>
      <c r="G3333">
        <v>8</v>
      </c>
      <c r="H3333" s="5">
        <v>396.24</v>
      </c>
      <c r="I3333" s="5">
        <v>0.14000000000000001</v>
      </c>
      <c r="J3333" s="5">
        <v>2726.1311999999998</v>
      </c>
      <c r="K3333" s="5">
        <v>174.56598261228979</v>
      </c>
      <c r="L3333">
        <f>YEAR(SalesData[Order Date])</f>
        <v>2024</v>
      </c>
      <c r="M3333">
        <f>MONTH(SalesData[Order Date])</f>
        <v>1</v>
      </c>
      <c r="N3333" t="str">
        <f>TEXT(SalesData[[#This Row],[Order Date]], "mmmm")</f>
        <v>January</v>
      </c>
      <c r="O3333" s="7">
        <f>IF(SalesData[Sales]=0,0,SalesData[Profit]/SalesData[Sales])</f>
        <v>6.4034329166655593E-2</v>
      </c>
      <c r="P3333" s="8">
        <f t="shared" si="52"/>
        <v>4.4165152432868968E-5</v>
      </c>
      <c r="Q3333" t="str">
        <f>IF(SalesData[[#This Row],[Discount]]&gt;0, "Yes", "No")</f>
        <v>Yes</v>
      </c>
      <c r="R3333" t="str">
        <f>TEXT(SalesData[[#This Row],[Order Date]],"mmm-yyyy")</f>
        <v>Jan-2024</v>
      </c>
      <c r="S3333">
        <f>YEAR(SalesData[[#This Row],[Order Date]])*100 + MONTH(SalesData[[#This Row],[Order Date]])</f>
        <v>202401</v>
      </c>
    </row>
    <row r="3334" spans="1:19" x14ac:dyDescent="0.3">
      <c r="A3334" t="s">
        <v>5329</v>
      </c>
      <c r="B3334" s="3">
        <v>45307</v>
      </c>
      <c r="C3334" t="s">
        <v>5330</v>
      </c>
      <c r="D3334" t="s">
        <v>13</v>
      </c>
      <c r="E3334" t="s">
        <v>19</v>
      </c>
      <c r="F3334" t="s">
        <v>27</v>
      </c>
      <c r="G3334">
        <v>5</v>
      </c>
      <c r="H3334" s="5">
        <v>399.7</v>
      </c>
      <c r="I3334" s="5">
        <v>0.12</v>
      </c>
      <c r="J3334" s="5">
        <v>1758.68</v>
      </c>
      <c r="K3334" s="5">
        <v>124.42773902149931</v>
      </c>
      <c r="L3334">
        <f>YEAR(SalesData[Order Date])</f>
        <v>2024</v>
      </c>
      <c r="M3334">
        <f>MONTH(SalesData[Order Date])</f>
        <v>1</v>
      </c>
      <c r="N3334" t="str">
        <f>TEXT(SalesData[[#This Row],[Order Date]], "mmmm")</f>
        <v>January</v>
      </c>
      <c r="O3334" s="7">
        <f>IF(SalesData[Sales]=0,0,SalesData[Profit]/SalesData[Sales])</f>
        <v>7.0750641970966463E-2</v>
      </c>
      <c r="P3334" s="8">
        <f t="shared" si="52"/>
        <v>6.0045033775331495E-5</v>
      </c>
      <c r="Q3334" t="str">
        <f>IF(SalesData[[#This Row],[Discount]]&gt;0, "Yes", "No")</f>
        <v>Yes</v>
      </c>
      <c r="R3334" t="str">
        <f>TEXT(SalesData[[#This Row],[Order Date]],"mmm-yyyy")</f>
        <v>Jan-2024</v>
      </c>
      <c r="S3334">
        <f>YEAR(SalesData[[#This Row],[Order Date]])*100 + MONTH(SalesData[[#This Row],[Order Date]])</f>
        <v>202401</v>
      </c>
    </row>
    <row r="3335" spans="1:19" x14ac:dyDescent="0.3">
      <c r="A3335" t="s">
        <v>5358</v>
      </c>
      <c r="B3335" s="3">
        <v>45321</v>
      </c>
      <c r="C3335" t="s">
        <v>5359</v>
      </c>
      <c r="D3335" t="s">
        <v>13</v>
      </c>
      <c r="E3335" t="s">
        <v>19</v>
      </c>
      <c r="F3335" t="s">
        <v>53</v>
      </c>
      <c r="G3335">
        <v>1</v>
      </c>
      <c r="H3335" s="5">
        <v>76.040000000000006</v>
      </c>
      <c r="I3335" s="5">
        <v>0.05</v>
      </c>
      <c r="J3335" s="5">
        <v>72.238</v>
      </c>
      <c r="K3335" s="5">
        <v>20.431535198566539</v>
      </c>
      <c r="L3335">
        <f>YEAR(SalesData[Order Date])</f>
        <v>2024</v>
      </c>
      <c r="M3335">
        <f>MONTH(SalesData[Order Date])</f>
        <v>1</v>
      </c>
      <c r="N3335" t="str">
        <f>TEXT(SalesData[[#This Row],[Order Date]], "mmmm")</f>
        <v>January</v>
      </c>
      <c r="O3335" s="7">
        <f>IF(SalesData[Sales]=0,0,SalesData[Profit]/SalesData[Sales])</f>
        <v>0.28283639079939282</v>
      </c>
      <c r="P3335" s="8">
        <f t="shared" si="52"/>
        <v>6.5754865860073643E-4</v>
      </c>
      <c r="Q3335" t="str">
        <f>IF(SalesData[[#This Row],[Discount]]&gt;0, "Yes", "No")</f>
        <v>Yes</v>
      </c>
      <c r="R3335" t="str">
        <f>TEXT(SalesData[[#This Row],[Order Date]],"mmm-yyyy")</f>
        <v>Jan-2024</v>
      </c>
      <c r="S3335">
        <f>YEAR(SalesData[[#This Row],[Order Date]])*100 + MONTH(SalesData[[#This Row],[Order Date]])</f>
        <v>202401</v>
      </c>
    </row>
    <row r="3336" spans="1:19" x14ac:dyDescent="0.3">
      <c r="A3336" t="s">
        <v>5424</v>
      </c>
      <c r="B3336" s="3">
        <v>45309</v>
      </c>
      <c r="C3336" t="s">
        <v>5425</v>
      </c>
      <c r="D3336" t="s">
        <v>23</v>
      </c>
      <c r="E3336" t="s">
        <v>19</v>
      </c>
      <c r="F3336" t="s">
        <v>20</v>
      </c>
      <c r="G3336">
        <v>7</v>
      </c>
      <c r="H3336" s="5">
        <v>982.63</v>
      </c>
      <c r="I3336" s="5">
        <v>0.02</v>
      </c>
      <c r="J3336" s="5">
        <v>6740.8418000000001</v>
      </c>
      <c r="K3336" s="5">
        <v>1336.6046828285851</v>
      </c>
      <c r="L3336">
        <f>YEAR(SalesData[Order Date])</f>
        <v>2024</v>
      </c>
      <c r="M3336">
        <f>MONTH(SalesData[Order Date])</f>
        <v>1</v>
      </c>
      <c r="N3336" t="str">
        <f>TEXT(SalesData[[#This Row],[Order Date]], "mmmm")</f>
        <v>January</v>
      </c>
      <c r="O3336" s="7">
        <f>IF(SalesData[Sales]=0,0,SalesData[Profit]/SalesData[Sales])</f>
        <v>0.19828453514939115</v>
      </c>
      <c r="P3336" s="8">
        <f t="shared" si="52"/>
        <v>2.9076487153281064E-6</v>
      </c>
      <c r="Q3336" t="str">
        <f>IF(SalesData[[#This Row],[Discount]]&gt;0, "Yes", "No")</f>
        <v>Yes</v>
      </c>
      <c r="R3336" t="str">
        <f>TEXT(SalesData[[#This Row],[Order Date]],"mmm-yyyy")</f>
        <v>Jan-2024</v>
      </c>
      <c r="S3336">
        <f>YEAR(SalesData[[#This Row],[Order Date]])*100 + MONTH(SalesData[[#This Row],[Order Date]])</f>
        <v>202401</v>
      </c>
    </row>
    <row r="3337" spans="1:19" x14ac:dyDescent="0.3">
      <c r="A3337" t="s">
        <v>5489</v>
      </c>
      <c r="B3337" s="3">
        <v>45319</v>
      </c>
      <c r="C3337" t="s">
        <v>5490</v>
      </c>
      <c r="D3337" t="s">
        <v>18</v>
      </c>
      <c r="E3337" t="s">
        <v>14</v>
      </c>
      <c r="F3337" t="s">
        <v>39</v>
      </c>
      <c r="G3337">
        <v>5</v>
      </c>
      <c r="H3337" s="5">
        <v>492.4</v>
      </c>
      <c r="I3337" s="5">
        <v>0.09</v>
      </c>
      <c r="J3337" s="5">
        <v>2240.42</v>
      </c>
      <c r="K3337" s="5">
        <v>387.06526158066049</v>
      </c>
      <c r="L3337">
        <f>YEAR(SalesData[Order Date])</f>
        <v>2024</v>
      </c>
      <c r="M3337">
        <f>MONTH(SalesData[Order Date])</f>
        <v>1</v>
      </c>
      <c r="N3337" t="str">
        <f>TEXT(SalesData[[#This Row],[Order Date]], "mmmm")</f>
        <v>January</v>
      </c>
      <c r="O3337" s="7">
        <f>IF(SalesData[Sales]=0,0,SalesData[Profit]/SalesData[Sales])</f>
        <v>0.17276459841487779</v>
      </c>
      <c r="P3337" s="8">
        <f t="shared" si="52"/>
        <v>3.6555645816409422E-5</v>
      </c>
      <c r="Q3337" t="str">
        <f>IF(SalesData[[#This Row],[Discount]]&gt;0, "Yes", "No")</f>
        <v>Yes</v>
      </c>
      <c r="R3337" t="str">
        <f>TEXT(SalesData[[#This Row],[Order Date]],"mmm-yyyy")</f>
        <v>Jan-2024</v>
      </c>
      <c r="S3337">
        <f>YEAR(SalesData[[#This Row],[Order Date]])*100 + MONTH(SalesData[[#This Row],[Order Date]])</f>
        <v>202401</v>
      </c>
    </row>
    <row r="3338" spans="1:19" x14ac:dyDescent="0.3">
      <c r="A3338" t="s">
        <v>5531</v>
      </c>
      <c r="B3338" s="3">
        <v>45295</v>
      </c>
      <c r="C3338" t="s">
        <v>5532</v>
      </c>
      <c r="D3338" t="s">
        <v>23</v>
      </c>
      <c r="E3338" t="s">
        <v>14</v>
      </c>
      <c r="F3338" t="s">
        <v>20</v>
      </c>
      <c r="G3338">
        <v>3</v>
      </c>
      <c r="H3338" s="5">
        <v>330</v>
      </c>
      <c r="I3338" s="5">
        <v>0.04</v>
      </c>
      <c r="J3338" s="5">
        <v>950.4</v>
      </c>
      <c r="K3338" s="5">
        <v>182.09370852288899</v>
      </c>
      <c r="L3338">
        <f>YEAR(SalesData[Order Date])</f>
        <v>2024</v>
      </c>
      <c r="M3338">
        <f>MONTH(SalesData[Order Date])</f>
        <v>1</v>
      </c>
      <c r="N3338" t="str">
        <f>TEXT(SalesData[[#This Row],[Order Date]], "mmmm")</f>
        <v>January</v>
      </c>
      <c r="O3338" s="7">
        <f>IF(SalesData[Sales]=0,0,SalesData[Profit]/SalesData[Sales])</f>
        <v>0.19159691553334279</v>
      </c>
      <c r="P3338" s="8">
        <f t="shared" si="52"/>
        <v>4.0404040404040405E-5</v>
      </c>
      <c r="Q3338" t="str">
        <f>IF(SalesData[[#This Row],[Discount]]&gt;0, "Yes", "No")</f>
        <v>Yes</v>
      </c>
      <c r="R3338" t="str">
        <f>TEXT(SalesData[[#This Row],[Order Date]],"mmm-yyyy")</f>
        <v>Jan-2024</v>
      </c>
      <c r="S3338">
        <f>YEAR(SalesData[[#This Row],[Order Date]])*100 + MONTH(SalesData[[#This Row],[Order Date]])</f>
        <v>202401</v>
      </c>
    </row>
    <row r="3339" spans="1:19" x14ac:dyDescent="0.3">
      <c r="A3339" t="s">
        <v>5581</v>
      </c>
      <c r="B3339" s="3">
        <v>45292</v>
      </c>
      <c r="C3339" t="s">
        <v>5582</v>
      </c>
      <c r="D3339" t="s">
        <v>23</v>
      </c>
      <c r="E3339" t="s">
        <v>14</v>
      </c>
      <c r="F3339" t="s">
        <v>91</v>
      </c>
      <c r="G3339">
        <v>9</v>
      </c>
      <c r="H3339" s="5">
        <v>450</v>
      </c>
      <c r="I3339" s="5">
        <v>0.23</v>
      </c>
      <c r="J3339" s="5">
        <v>3118.5</v>
      </c>
      <c r="K3339" s="5">
        <v>490.67631222038119</v>
      </c>
      <c r="L3339">
        <f>YEAR(SalesData[Order Date])</f>
        <v>2024</v>
      </c>
      <c r="M3339">
        <f>MONTH(SalesData[Order Date])</f>
        <v>1</v>
      </c>
      <c r="N3339" t="str">
        <f>TEXT(SalesData[[#This Row],[Order Date]], "mmmm")</f>
        <v>January</v>
      </c>
      <c r="O3339" s="7">
        <f>IF(SalesData[Sales]=0,0,SalesData[Profit]/SalesData[Sales])</f>
        <v>0.15734369479569704</v>
      </c>
      <c r="P3339" s="8">
        <f t="shared" si="52"/>
        <v>5.6790123456790123E-5</v>
      </c>
      <c r="Q3339" t="str">
        <f>IF(SalesData[[#This Row],[Discount]]&gt;0, "Yes", "No")</f>
        <v>Yes</v>
      </c>
      <c r="R3339" t="str">
        <f>TEXT(SalesData[[#This Row],[Order Date]],"mmm-yyyy")</f>
        <v>Jan-2024</v>
      </c>
      <c r="S3339">
        <f>YEAR(SalesData[[#This Row],[Order Date]])*100 + MONTH(SalesData[[#This Row],[Order Date]])</f>
        <v>202401</v>
      </c>
    </row>
    <row r="3340" spans="1:19" x14ac:dyDescent="0.3">
      <c r="A3340" t="s">
        <v>5667</v>
      </c>
      <c r="B3340" s="3">
        <v>45321</v>
      </c>
      <c r="C3340" t="s">
        <v>5668</v>
      </c>
      <c r="D3340" t="s">
        <v>18</v>
      </c>
      <c r="E3340" t="s">
        <v>26</v>
      </c>
      <c r="F3340" t="s">
        <v>91</v>
      </c>
      <c r="G3340">
        <v>5</v>
      </c>
      <c r="H3340" s="5">
        <v>632.41999999999996</v>
      </c>
      <c r="I3340" s="5">
        <v>0.02</v>
      </c>
      <c r="J3340" s="5">
        <v>3098.8580000000002</v>
      </c>
      <c r="K3340" s="5">
        <v>249.03057893276869</v>
      </c>
      <c r="L3340">
        <f>YEAR(SalesData[Order Date])</f>
        <v>2024</v>
      </c>
      <c r="M3340">
        <f>MONTH(SalesData[Order Date])</f>
        <v>1</v>
      </c>
      <c r="N3340" t="str">
        <f>TEXT(SalesData[[#This Row],[Order Date]], "mmmm")</f>
        <v>January</v>
      </c>
      <c r="O3340" s="7">
        <f>IF(SalesData[Sales]=0,0,SalesData[Profit]/SalesData[Sales])</f>
        <v>8.0362049159002663E-2</v>
      </c>
      <c r="P3340" s="8">
        <f t="shared" si="52"/>
        <v>6.3249106606369191E-6</v>
      </c>
      <c r="Q3340" t="str">
        <f>IF(SalesData[[#This Row],[Discount]]&gt;0, "Yes", "No")</f>
        <v>Yes</v>
      </c>
      <c r="R3340" t="str">
        <f>TEXT(SalesData[[#This Row],[Order Date]],"mmm-yyyy")</f>
        <v>Jan-2024</v>
      </c>
      <c r="S3340">
        <f>YEAR(SalesData[[#This Row],[Order Date]])*100 + MONTH(SalesData[[#This Row],[Order Date]])</f>
        <v>202401</v>
      </c>
    </row>
    <row r="3341" spans="1:19" x14ac:dyDescent="0.3">
      <c r="A3341" t="s">
        <v>5727</v>
      </c>
      <c r="B3341" s="3">
        <v>45305</v>
      </c>
      <c r="C3341" t="s">
        <v>5728</v>
      </c>
      <c r="D3341" t="s">
        <v>18</v>
      </c>
      <c r="E3341" t="s">
        <v>14</v>
      </c>
      <c r="F3341" t="s">
        <v>44</v>
      </c>
      <c r="G3341">
        <v>6</v>
      </c>
      <c r="H3341" s="5">
        <v>507.47</v>
      </c>
      <c r="I3341" s="5">
        <v>0.05</v>
      </c>
      <c r="J3341" s="5">
        <v>2892.5790000000002</v>
      </c>
      <c r="K3341" s="5">
        <v>640.3283702853663</v>
      </c>
      <c r="L3341">
        <f>YEAR(SalesData[Order Date])</f>
        <v>2024</v>
      </c>
      <c r="M3341">
        <f>MONTH(SalesData[Order Date])</f>
        <v>1</v>
      </c>
      <c r="N3341" t="str">
        <f>TEXT(SalesData[[#This Row],[Order Date]], "mmmm")</f>
        <v>January</v>
      </c>
      <c r="O3341" s="7">
        <f>IF(SalesData[Sales]=0,0,SalesData[Profit]/SalesData[Sales])</f>
        <v>0.22136936287146047</v>
      </c>
      <c r="P3341" s="8">
        <f t="shared" si="52"/>
        <v>1.6421331967078515E-5</v>
      </c>
      <c r="Q3341" t="str">
        <f>IF(SalesData[[#This Row],[Discount]]&gt;0, "Yes", "No")</f>
        <v>Yes</v>
      </c>
      <c r="R3341" t="str">
        <f>TEXT(SalesData[[#This Row],[Order Date]],"mmm-yyyy")</f>
        <v>Jan-2024</v>
      </c>
      <c r="S3341">
        <f>YEAR(SalesData[[#This Row],[Order Date]])*100 + MONTH(SalesData[[#This Row],[Order Date]])</f>
        <v>202401</v>
      </c>
    </row>
    <row r="3342" spans="1:19" x14ac:dyDescent="0.3">
      <c r="A3342" t="s">
        <v>5799</v>
      </c>
      <c r="B3342" s="3">
        <v>45308</v>
      </c>
      <c r="C3342" t="s">
        <v>935</v>
      </c>
      <c r="D3342" t="s">
        <v>13</v>
      </c>
      <c r="E3342" t="s">
        <v>26</v>
      </c>
      <c r="F3342" t="s">
        <v>27</v>
      </c>
      <c r="G3342">
        <v>8</v>
      </c>
      <c r="H3342" s="5">
        <v>27.76</v>
      </c>
      <c r="I3342" s="5">
        <v>0.18</v>
      </c>
      <c r="J3342" s="5">
        <v>182.10560000000001</v>
      </c>
      <c r="K3342" s="5">
        <v>11.22895536356822</v>
      </c>
      <c r="L3342">
        <f>YEAR(SalesData[Order Date])</f>
        <v>2024</v>
      </c>
      <c r="M3342">
        <f>MONTH(SalesData[Order Date])</f>
        <v>1</v>
      </c>
      <c r="N3342" t="str">
        <f>TEXT(SalesData[[#This Row],[Order Date]], "mmmm")</f>
        <v>January</v>
      </c>
      <c r="O3342" s="7">
        <f>IF(SalesData[Sales]=0,0,SalesData[Profit]/SalesData[Sales])</f>
        <v>6.1661779558499129E-2</v>
      </c>
      <c r="P3342" s="8">
        <f t="shared" si="52"/>
        <v>8.1051873198847253E-4</v>
      </c>
      <c r="Q3342" t="str">
        <f>IF(SalesData[[#This Row],[Discount]]&gt;0, "Yes", "No")</f>
        <v>Yes</v>
      </c>
      <c r="R3342" t="str">
        <f>TEXT(SalesData[[#This Row],[Order Date]],"mmm-yyyy")</f>
        <v>Jan-2024</v>
      </c>
      <c r="S3342">
        <f>YEAR(SalesData[[#This Row],[Order Date]])*100 + MONTH(SalesData[[#This Row],[Order Date]])</f>
        <v>202401</v>
      </c>
    </row>
    <row r="3343" spans="1:19" x14ac:dyDescent="0.3">
      <c r="A3343" t="s">
        <v>5826</v>
      </c>
      <c r="B3343" s="3">
        <v>45298</v>
      </c>
      <c r="C3343" t="s">
        <v>5827</v>
      </c>
      <c r="D3343" t="s">
        <v>13</v>
      </c>
      <c r="E3343" t="s">
        <v>14</v>
      </c>
      <c r="F3343" t="s">
        <v>53</v>
      </c>
      <c r="G3343">
        <v>5</v>
      </c>
      <c r="H3343" s="5">
        <v>368.45</v>
      </c>
      <c r="I3343" s="5">
        <v>0.28999999999999998</v>
      </c>
      <c r="J3343" s="5">
        <v>1307.9974999999999</v>
      </c>
      <c r="K3343" s="5">
        <v>370.72390805415421</v>
      </c>
      <c r="L3343">
        <f>YEAR(SalesData[Order Date])</f>
        <v>2024</v>
      </c>
      <c r="M3343">
        <f>MONTH(SalesData[Order Date])</f>
        <v>1</v>
      </c>
      <c r="N3343" t="str">
        <f>TEXT(SalesData[[#This Row],[Order Date]], "mmmm")</f>
        <v>January</v>
      </c>
      <c r="O3343" s="7">
        <f>IF(SalesData[Sales]=0,0,SalesData[Profit]/SalesData[Sales])</f>
        <v>0.28342860598292752</v>
      </c>
      <c r="P3343" s="8">
        <f t="shared" si="52"/>
        <v>1.5741620301262043E-4</v>
      </c>
      <c r="Q3343" t="str">
        <f>IF(SalesData[[#This Row],[Discount]]&gt;0, "Yes", "No")</f>
        <v>Yes</v>
      </c>
      <c r="R3343" t="str">
        <f>TEXT(SalesData[[#This Row],[Order Date]],"mmm-yyyy")</f>
        <v>Jan-2024</v>
      </c>
      <c r="S3343">
        <f>YEAR(SalesData[[#This Row],[Order Date]])*100 + MONTH(SalesData[[#This Row],[Order Date]])</f>
        <v>202401</v>
      </c>
    </row>
    <row r="3344" spans="1:19" x14ac:dyDescent="0.3">
      <c r="A3344" t="s">
        <v>5854</v>
      </c>
      <c r="B3344" s="3">
        <v>45313</v>
      </c>
      <c r="C3344" t="s">
        <v>5855</v>
      </c>
      <c r="D3344" t="s">
        <v>23</v>
      </c>
      <c r="E3344" t="s">
        <v>19</v>
      </c>
      <c r="F3344" t="s">
        <v>27</v>
      </c>
      <c r="G3344">
        <v>2</v>
      </c>
      <c r="H3344" s="5">
        <v>421.41</v>
      </c>
      <c r="I3344" s="5">
        <v>0.28999999999999998</v>
      </c>
      <c r="J3344" s="5">
        <v>598.40219999999999</v>
      </c>
      <c r="K3344" s="5">
        <v>124.8919654410621</v>
      </c>
      <c r="L3344">
        <f>YEAR(SalesData[Order Date])</f>
        <v>2024</v>
      </c>
      <c r="M3344">
        <f>MONTH(SalesData[Order Date])</f>
        <v>1</v>
      </c>
      <c r="N3344" t="str">
        <f>TEXT(SalesData[[#This Row],[Order Date]], "mmmm")</f>
        <v>January</v>
      </c>
      <c r="O3344" s="7">
        <f>IF(SalesData[Sales]=0,0,SalesData[Profit]/SalesData[Sales])</f>
        <v>0.20870906798314262</v>
      </c>
      <c r="P3344" s="8">
        <f t="shared" si="52"/>
        <v>3.4408295958804959E-4</v>
      </c>
      <c r="Q3344" t="str">
        <f>IF(SalesData[[#This Row],[Discount]]&gt;0, "Yes", "No")</f>
        <v>Yes</v>
      </c>
      <c r="R3344" t="str">
        <f>TEXT(SalesData[[#This Row],[Order Date]],"mmm-yyyy")</f>
        <v>Jan-2024</v>
      </c>
      <c r="S3344">
        <f>YEAR(SalesData[[#This Row],[Order Date]])*100 + MONTH(SalesData[[#This Row],[Order Date]])</f>
        <v>202401</v>
      </c>
    </row>
    <row r="3345" spans="1:19" x14ac:dyDescent="0.3">
      <c r="A3345" t="s">
        <v>5858</v>
      </c>
      <c r="B3345" s="3">
        <v>45297</v>
      </c>
      <c r="C3345" t="s">
        <v>5859</v>
      </c>
      <c r="D3345" t="s">
        <v>23</v>
      </c>
      <c r="E3345" t="s">
        <v>19</v>
      </c>
      <c r="F3345" t="s">
        <v>62</v>
      </c>
      <c r="G3345">
        <v>1</v>
      </c>
      <c r="H3345" s="5">
        <v>420.66</v>
      </c>
      <c r="I3345" s="5">
        <v>0.21</v>
      </c>
      <c r="J3345" s="5">
        <v>332.32139999999998</v>
      </c>
      <c r="K3345" s="5">
        <v>99.016374612805578</v>
      </c>
      <c r="L3345">
        <f>YEAR(SalesData[Order Date])</f>
        <v>2024</v>
      </c>
      <c r="M3345">
        <f>MONTH(SalesData[Order Date])</f>
        <v>1</v>
      </c>
      <c r="N3345" t="str">
        <f>TEXT(SalesData[[#This Row],[Order Date]], "mmmm")</f>
        <v>January</v>
      </c>
      <c r="O3345" s="7">
        <f>IF(SalesData[Sales]=0,0,SalesData[Profit]/SalesData[Sales])</f>
        <v>0.29795365153374287</v>
      </c>
      <c r="P3345" s="8">
        <f t="shared" si="52"/>
        <v>4.9921551847097417E-4</v>
      </c>
      <c r="Q3345" t="str">
        <f>IF(SalesData[[#This Row],[Discount]]&gt;0, "Yes", "No")</f>
        <v>Yes</v>
      </c>
      <c r="R3345" t="str">
        <f>TEXT(SalesData[[#This Row],[Order Date]],"mmm-yyyy")</f>
        <v>Jan-2024</v>
      </c>
      <c r="S3345">
        <f>YEAR(SalesData[[#This Row],[Order Date]])*100 + MONTH(SalesData[[#This Row],[Order Date]])</f>
        <v>202401</v>
      </c>
    </row>
    <row r="3346" spans="1:19" x14ac:dyDescent="0.3">
      <c r="A3346" t="s">
        <v>5862</v>
      </c>
      <c r="B3346" s="3">
        <v>45318</v>
      </c>
      <c r="C3346" t="s">
        <v>5863</v>
      </c>
      <c r="D3346" t="s">
        <v>23</v>
      </c>
      <c r="E3346" t="s">
        <v>19</v>
      </c>
      <c r="F3346" t="s">
        <v>91</v>
      </c>
      <c r="G3346">
        <v>7</v>
      </c>
      <c r="H3346" s="5">
        <v>773.34</v>
      </c>
      <c r="I3346" s="5">
        <v>0.3</v>
      </c>
      <c r="J3346" s="5">
        <v>3789.366</v>
      </c>
      <c r="K3346" s="5">
        <v>841.29894566451333</v>
      </c>
      <c r="L3346">
        <f>YEAR(SalesData[Order Date])</f>
        <v>2024</v>
      </c>
      <c r="M3346">
        <f>MONTH(SalesData[Order Date])</f>
        <v>1</v>
      </c>
      <c r="N3346" t="str">
        <f>TEXT(SalesData[[#This Row],[Order Date]], "mmmm")</f>
        <v>January</v>
      </c>
      <c r="O3346" s="7">
        <f>IF(SalesData[Sales]=0,0,SalesData[Profit]/SalesData[Sales])</f>
        <v>0.22201575294244824</v>
      </c>
      <c r="P3346" s="8">
        <f t="shared" si="52"/>
        <v>5.5418241468361721E-5</v>
      </c>
      <c r="Q3346" t="str">
        <f>IF(SalesData[[#This Row],[Discount]]&gt;0, "Yes", "No")</f>
        <v>Yes</v>
      </c>
      <c r="R3346" t="str">
        <f>TEXT(SalesData[[#This Row],[Order Date]],"mmm-yyyy")</f>
        <v>Jan-2024</v>
      </c>
      <c r="S3346">
        <f>YEAR(SalesData[[#This Row],[Order Date]])*100 + MONTH(SalesData[[#This Row],[Order Date]])</f>
        <v>202401</v>
      </c>
    </row>
    <row r="3347" spans="1:19" x14ac:dyDescent="0.3">
      <c r="A3347" t="s">
        <v>5893</v>
      </c>
      <c r="B3347" s="3">
        <v>45296</v>
      </c>
      <c r="C3347" t="s">
        <v>5894</v>
      </c>
      <c r="D3347" t="s">
        <v>18</v>
      </c>
      <c r="E3347" t="s">
        <v>14</v>
      </c>
      <c r="F3347" t="s">
        <v>31</v>
      </c>
      <c r="G3347">
        <v>5</v>
      </c>
      <c r="H3347" s="5">
        <v>464.82</v>
      </c>
      <c r="I3347" s="5">
        <v>0.14000000000000001</v>
      </c>
      <c r="J3347" s="5">
        <v>1998.7260000000001</v>
      </c>
      <c r="K3347" s="5">
        <v>510.17595995390712</v>
      </c>
      <c r="L3347">
        <f>YEAR(SalesData[Order Date])</f>
        <v>2024</v>
      </c>
      <c r="M3347">
        <f>MONTH(SalesData[Order Date])</f>
        <v>1</v>
      </c>
      <c r="N3347" t="str">
        <f>TEXT(SalesData[[#This Row],[Order Date]], "mmmm")</f>
        <v>January</v>
      </c>
      <c r="O3347" s="7">
        <f>IF(SalesData[Sales]=0,0,SalesData[Profit]/SalesData[Sales])</f>
        <v>0.25525057459296929</v>
      </c>
      <c r="P3347" s="8">
        <f t="shared" si="52"/>
        <v>6.0238371842863915E-5</v>
      </c>
      <c r="Q3347" t="str">
        <f>IF(SalesData[[#This Row],[Discount]]&gt;0, "Yes", "No")</f>
        <v>Yes</v>
      </c>
      <c r="R3347" t="str">
        <f>TEXT(SalesData[[#This Row],[Order Date]],"mmm-yyyy")</f>
        <v>Jan-2024</v>
      </c>
      <c r="S3347">
        <f>YEAR(SalesData[[#This Row],[Order Date]])*100 + MONTH(SalesData[[#This Row],[Order Date]])</f>
        <v>202401</v>
      </c>
    </row>
    <row r="3348" spans="1:19" x14ac:dyDescent="0.3">
      <c r="A3348" t="s">
        <v>5906</v>
      </c>
      <c r="B3348" s="3">
        <v>45297</v>
      </c>
      <c r="C3348" t="s">
        <v>5907</v>
      </c>
      <c r="D3348" t="s">
        <v>30</v>
      </c>
      <c r="E3348" t="s">
        <v>14</v>
      </c>
      <c r="F3348" t="s">
        <v>20</v>
      </c>
      <c r="G3348">
        <v>1</v>
      </c>
      <c r="H3348" s="5">
        <v>324.66000000000003</v>
      </c>
      <c r="I3348" s="5">
        <v>0.28999999999999998</v>
      </c>
      <c r="J3348" s="5">
        <v>230.5086</v>
      </c>
      <c r="K3348" s="5">
        <v>32.107510197495976</v>
      </c>
      <c r="L3348">
        <f>YEAR(SalesData[Order Date])</f>
        <v>2024</v>
      </c>
      <c r="M3348">
        <f>MONTH(SalesData[Order Date])</f>
        <v>1</v>
      </c>
      <c r="N3348" t="str">
        <f>TEXT(SalesData[[#This Row],[Order Date]], "mmmm")</f>
        <v>January</v>
      </c>
      <c r="O3348" s="7">
        <f>IF(SalesData[Sales]=0,0,SalesData[Profit]/SalesData[Sales])</f>
        <v>0.13928985815494943</v>
      </c>
      <c r="P3348" s="8">
        <f t="shared" si="52"/>
        <v>8.9324216103000046E-4</v>
      </c>
      <c r="Q3348" t="str">
        <f>IF(SalesData[[#This Row],[Discount]]&gt;0, "Yes", "No")</f>
        <v>Yes</v>
      </c>
      <c r="R3348" t="str">
        <f>TEXT(SalesData[[#This Row],[Order Date]],"mmm-yyyy")</f>
        <v>Jan-2024</v>
      </c>
      <c r="S3348">
        <f>YEAR(SalesData[[#This Row],[Order Date]])*100 + MONTH(SalesData[[#This Row],[Order Date]])</f>
        <v>202401</v>
      </c>
    </row>
    <row r="3349" spans="1:19" x14ac:dyDescent="0.3">
      <c r="A3349" t="s">
        <v>5912</v>
      </c>
      <c r="B3349" s="3">
        <v>45320</v>
      </c>
      <c r="C3349" t="s">
        <v>5913</v>
      </c>
      <c r="D3349" t="s">
        <v>30</v>
      </c>
      <c r="E3349" t="s">
        <v>14</v>
      </c>
      <c r="F3349" t="s">
        <v>27</v>
      </c>
      <c r="G3349">
        <v>5</v>
      </c>
      <c r="H3349" s="5">
        <v>879.54</v>
      </c>
      <c r="I3349" s="5">
        <v>0.28999999999999998</v>
      </c>
      <c r="J3349" s="5">
        <v>3122.3670000000002</v>
      </c>
      <c r="K3349" s="5">
        <v>793.42992594435088</v>
      </c>
      <c r="L3349">
        <f>YEAR(SalesData[Order Date])</f>
        <v>2024</v>
      </c>
      <c r="M3349">
        <f>MONTH(SalesData[Order Date])</f>
        <v>1</v>
      </c>
      <c r="N3349" t="str">
        <f>TEXT(SalesData[[#This Row],[Order Date]], "mmmm")</f>
        <v>January</v>
      </c>
      <c r="O3349" s="7">
        <f>IF(SalesData[Sales]=0,0,SalesData[Profit]/SalesData[Sales])</f>
        <v>0.25411168063983214</v>
      </c>
      <c r="P3349" s="8">
        <f t="shared" si="52"/>
        <v>6.5943561407099169E-5</v>
      </c>
      <c r="Q3349" t="str">
        <f>IF(SalesData[[#This Row],[Discount]]&gt;0, "Yes", "No")</f>
        <v>Yes</v>
      </c>
      <c r="R3349" t="str">
        <f>TEXT(SalesData[[#This Row],[Order Date]],"mmm-yyyy")</f>
        <v>Jan-2024</v>
      </c>
      <c r="S3349">
        <f>YEAR(SalesData[[#This Row],[Order Date]])*100 + MONTH(SalesData[[#This Row],[Order Date]])</f>
        <v>202401</v>
      </c>
    </row>
    <row r="3350" spans="1:19" x14ac:dyDescent="0.3">
      <c r="A3350" t="s">
        <v>5975</v>
      </c>
      <c r="B3350" s="3">
        <v>45303</v>
      </c>
      <c r="C3350" t="s">
        <v>5976</v>
      </c>
      <c r="D3350" t="s">
        <v>23</v>
      </c>
      <c r="E3350" t="s">
        <v>26</v>
      </c>
      <c r="F3350" t="s">
        <v>20</v>
      </c>
      <c r="G3350">
        <v>3</v>
      </c>
      <c r="H3350" s="5">
        <v>998.52</v>
      </c>
      <c r="I3350" s="5">
        <v>0.25</v>
      </c>
      <c r="J3350" s="5">
        <v>2246.67</v>
      </c>
      <c r="K3350" s="5">
        <v>275.71742365089648</v>
      </c>
      <c r="L3350">
        <f>YEAR(SalesData[Order Date])</f>
        <v>2024</v>
      </c>
      <c r="M3350">
        <f>MONTH(SalesData[Order Date])</f>
        <v>1</v>
      </c>
      <c r="N3350" t="str">
        <f>TEXT(SalesData[[#This Row],[Order Date]], "mmmm")</f>
        <v>January</v>
      </c>
      <c r="O3350" s="7">
        <f>IF(SalesData[Sales]=0,0,SalesData[Profit]/SalesData[Sales])</f>
        <v>0.12272270678421685</v>
      </c>
      <c r="P3350" s="8">
        <f t="shared" si="52"/>
        <v>8.3456849470549751E-5</v>
      </c>
      <c r="Q3350" t="str">
        <f>IF(SalesData[[#This Row],[Discount]]&gt;0, "Yes", "No")</f>
        <v>Yes</v>
      </c>
      <c r="R3350" t="str">
        <f>TEXT(SalesData[[#This Row],[Order Date]],"mmm-yyyy")</f>
        <v>Jan-2024</v>
      </c>
      <c r="S3350">
        <f>YEAR(SalesData[[#This Row],[Order Date]])*100 + MONTH(SalesData[[#This Row],[Order Date]])</f>
        <v>202401</v>
      </c>
    </row>
    <row r="3351" spans="1:19" x14ac:dyDescent="0.3">
      <c r="A3351" t="s">
        <v>6041</v>
      </c>
      <c r="B3351" s="3">
        <v>45317</v>
      </c>
      <c r="C3351" t="s">
        <v>6042</v>
      </c>
      <c r="D3351" t="s">
        <v>23</v>
      </c>
      <c r="E3351" t="s">
        <v>19</v>
      </c>
      <c r="F3351" t="s">
        <v>39</v>
      </c>
      <c r="G3351">
        <v>8</v>
      </c>
      <c r="H3351" s="5">
        <v>85.67</v>
      </c>
      <c r="I3351" s="5">
        <v>0.03</v>
      </c>
      <c r="J3351" s="5">
        <v>664.79920000000004</v>
      </c>
      <c r="K3351" s="5">
        <v>167.5964163606541</v>
      </c>
      <c r="L3351">
        <f>YEAR(SalesData[Order Date])</f>
        <v>2024</v>
      </c>
      <c r="M3351">
        <f>MONTH(SalesData[Order Date])</f>
        <v>1</v>
      </c>
      <c r="N3351" t="str">
        <f>TEXT(SalesData[[#This Row],[Order Date]], "mmmm")</f>
        <v>January</v>
      </c>
      <c r="O3351" s="7">
        <f>IF(SalesData[Sales]=0,0,SalesData[Profit]/SalesData[Sales])</f>
        <v>0.25210080932807094</v>
      </c>
      <c r="P3351" s="8">
        <f t="shared" si="52"/>
        <v>4.3772615851523282E-5</v>
      </c>
      <c r="Q3351" t="str">
        <f>IF(SalesData[[#This Row],[Discount]]&gt;0, "Yes", "No")</f>
        <v>Yes</v>
      </c>
      <c r="R3351" t="str">
        <f>TEXT(SalesData[[#This Row],[Order Date]],"mmm-yyyy")</f>
        <v>Jan-2024</v>
      </c>
      <c r="S3351">
        <f>YEAR(SalesData[[#This Row],[Order Date]])*100 + MONTH(SalesData[[#This Row],[Order Date]])</f>
        <v>202401</v>
      </c>
    </row>
    <row r="3352" spans="1:19" x14ac:dyDescent="0.3">
      <c r="A3352" t="s">
        <v>6071</v>
      </c>
      <c r="B3352" s="3">
        <v>45314</v>
      </c>
      <c r="C3352" t="s">
        <v>6072</v>
      </c>
      <c r="D3352" t="s">
        <v>13</v>
      </c>
      <c r="E3352" t="s">
        <v>14</v>
      </c>
      <c r="F3352" t="s">
        <v>44</v>
      </c>
      <c r="G3352">
        <v>5</v>
      </c>
      <c r="H3352" s="5">
        <v>928.96</v>
      </c>
      <c r="I3352" s="5">
        <v>0.16</v>
      </c>
      <c r="J3352" s="5">
        <v>3901.6320000000001</v>
      </c>
      <c r="K3352" s="5">
        <v>1057.3011478545679</v>
      </c>
      <c r="L3352">
        <f>YEAR(SalesData[Order Date])</f>
        <v>2024</v>
      </c>
      <c r="M3352">
        <f>MONTH(SalesData[Order Date])</f>
        <v>1</v>
      </c>
      <c r="N3352" t="str">
        <f>TEXT(SalesData[[#This Row],[Order Date]], "mmmm")</f>
        <v>January</v>
      </c>
      <c r="O3352" s="7">
        <f>IF(SalesData[Sales]=0,0,SalesData[Profit]/SalesData[Sales])</f>
        <v>0.27098945975801098</v>
      </c>
      <c r="P3352" s="8">
        <f t="shared" si="52"/>
        <v>3.4447123665173958E-5</v>
      </c>
      <c r="Q3352" t="str">
        <f>IF(SalesData[[#This Row],[Discount]]&gt;0, "Yes", "No")</f>
        <v>Yes</v>
      </c>
      <c r="R3352" t="str">
        <f>TEXT(SalesData[[#This Row],[Order Date]],"mmm-yyyy")</f>
        <v>Jan-2024</v>
      </c>
      <c r="S3352">
        <f>YEAR(SalesData[[#This Row],[Order Date]])*100 + MONTH(SalesData[[#This Row],[Order Date]])</f>
        <v>202401</v>
      </c>
    </row>
    <row r="3353" spans="1:19" x14ac:dyDescent="0.3">
      <c r="A3353" t="s">
        <v>6142</v>
      </c>
      <c r="B3353" s="3">
        <v>45301</v>
      </c>
      <c r="C3353" t="s">
        <v>6143</v>
      </c>
      <c r="D3353" t="s">
        <v>13</v>
      </c>
      <c r="E3353" t="s">
        <v>19</v>
      </c>
      <c r="F3353" t="s">
        <v>27</v>
      </c>
      <c r="G3353">
        <v>2</v>
      </c>
      <c r="H3353" s="5">
        <v>993.36</v>
      </c>
      <c r="I3353" s="5">
        <v>0.04</v>
      </c>
      <c r="J3353" s="5">
        <v>1907.2511999999999</v>
      </c>
      <c r="K3353" s="5">
        <v>359.85115667249198</v>
      </c>
      <c r="L3353">
        <f>YEAR(SalesData[Order Date])</f>
        <v>2024</v>
      </c>
      <c r="M3353">
        <f>MONTH(SalesData[Order Date])</f>
        <v>1</v>
      </c>
      <c r="N3353" t="str">
        <f>TEXT(SalesData[[#This Row],[Order Date]], "mmmm")</f>
        <v>January</v>
      </c>
      <c r="O3353" s="7">
        <f>IF(SalesData[Sales]=0,0,SalesData[Profit]/SalesData[Sales])</f>
        <v>0.18867528130143107</v>
      </c>
      <c r="P3353" s="8">
        <f t="shared" si="52"/>
        <v>2.0133687686236612E-5</v>
      </c>
      <c r="Q3353" t="str">
        <f>IF(SalesData[[#This Row],[Discount]]&gt;0, "Yes", "No")</f>
        <v>Yes</v>
      </c>
      <c r="R3353" t="str">
        <f>TEXT(SalesData[[#This Row],[Order Date]],"mmm-yyyy")</f>
        <v>Jan-2024</v>
      </c>
      <c r="S3353">
        <f>YEAR(SalesData[[#This Row],[Order Date]])*100 + MONTH(SalesData[[#This Row],[Order Date]])</f>
        <v>202401</v>
      </c>
    </row>
    <row r="3354" spans="1:19" x14ac:dyDescent="0.3">
      <c r="A3354" t="s">
        <v>6204</v>
      </c>
      <c r="B3354" s="3">
        <v>45313</v>
      </c>
      <c r="C3354" t="s">
        <v>6205</v>
      </c>
      <c r="D3354" t="s">
        <v>13</v>
      </c>
      <c r="E3354" t="s">
        <v>14</v>
      </c>
      <c r="F3354" t="s">
        <v>15</v>
      </c>
      <c r="G3354">
        <v>8</v>
      </c>
      <c r="H3354" s="5">
        <v>539.87</v>
      </c>
      <c r="I3354" s="5">
        <v>0.01</v>
      </c>
      <c r="J3354" s="5">
        <v>4275.7704000000003</v>
      </c>
      <c r="K3354" s="5">
        <v>814.28318783649991</v>
      </c>
      <c r="L3354">
        <f>YEAR(SalesData[Order Date])</f>
        <v>2024</v>
      </c>
      <c r="M3354">
        <f>MONTH(SalesData[Order Date])</f>
        <v>1</v>
      </c>
      <c r="N3354" t="str">
        <f>TEXT(SalesData[[#This Row],[Order Date]], "mmmm")</f>
        <v>January</v>
      </c>
      <c r="O3354" s="7">
        <f>IF(SalesData[Sales]=0,0,SalesData[Profit]/SalesData[Sales])</f>
        <v>0.19044127997062232</v>
      </c>
      <c r="P3354" s="8">
        <f t="shared" si="52"/>
        <v>2.3153722192379646E-6</v>
      </c>
      <c r="Q3354" t="str">
        <f>IF(SalesData[[#This Row],[Discount]]&gt;0, "Yes", "No")</f>
        <v>Yes</v>
      </c>
      <c r="R3354" t="str">
        <f>TEXT(SalesData[[#This Row],[Order Date]],"mmm-yyyy")</f>
        <v>Jan-2024</v>
      </c>
      <c r="S3354">
        <f>YEAR(SalesData[[#This Row],[Order Date]])*100 + MONTH(SalesData[[#This Row],[Order Date]])</f>
        <v>202401</v>
      </c>
    </row>
    <row r="3355" spans="1:19" x14ac:dyDescent="0.3">
      <c r="A3355" t="s">
        <v>6210</v>
      </c>
      <c r="B3355" s="3">
        <v>45292</v>
      </c>
      <c r="C3355" t="s">
        <v>6211</v>
      </c>
      <c r="D3355" t="s">
        <v>18</v>
      </c>
      <c r="E3355" t="s">
        <v>26</v>
      </c>
      <c r="F3355" t="s">
        <v>62</v>
      </c>
      <c r="G3355">
        <v>8</v>
      </c>
      <c r="H3355" s="5">
        <v>992.68</v>
      </c>
      <c r="I3355" s="5">
        <v>0.23</v>
      </c>
      <c r="J3355" s="5">
        <v>6114.9088000000002</v>
      </c>
      <c r="K3355" s="5">
        <v>1073.2524007573061</v>
      </c>
      <c r="L3355">
        <f>YEAR(SalesData[Order Date])</f>
        <v>2024</v>
      </c>
      <c r="M3355">
        <f>MONTH(SalesData[Order Date])</f>
        <v>1</v>
      </c>
      <c r="N3355" t="str">
        <f>TEXT(SalesData[[#This Row],[Order Date]], "mmmm")</f>
        <v>January</v>
      </c>
      <c r="O3355" s="7">
        <f>IF(SalesData[Sales]=0,0,SalesData[Profit]/SalesData[Sales])</f>
        <v>0.17551404867351514</v>
      </c>
      <c r="P3355" s="8">
        <f t="shared" si="52"/>
        <v>2.8962001853568122E-5</v>
      </c>
      <c r="Q3355" t="str">
        <f>IF(SalesData[[#This Row],[Discount]]&gt;0, "Yes", "No")</f>
        <v>Yes</v>
      </c>
      <c r="R3355" t="str">
        <f>TEXT(SalesData[[#This Row],[Order Date]],"mmm-yyyy")</f>
        <v>Jan-2024</v>
      </c>
      <c r="S3355">
        <f>YEAR(SalesData[[#This Row],[Order Date]])*100 + MONTH(SalesData[[#This Row],[Order Date]])</f>
        <v>202401</v>
      </c>
    </row>
    <row r="3356" spans="1:19" x14ac:dyDescent="0.3">
      <c r="A3356" t="s">
        <v>6330</v>
      </c>
      <c r="B3356" s="3">
        <v>45315</v>
      </c>
      <c r="C3356" t="s">
        <v>6331</v>
      </c>
      <c r="D3356" t="s">
        <v>23</v>
      </c>
      <c r="E3356" t="s">
        <v>19</v>
      </c>
      <c r="F3356" t="s">
        <v>15</v>
      </c>
      <c r="G3356">
        <v>5</v>
      </c>
      <c r="H3356" s="5">
        <v>661.7</v>
      </c>
      <c r="I3356" s="5">
        <v>0.28000000000000003</v>
      </c>
      <c r="J3356" s="5">
        <v>2382.12</v>
      </c>
      <c r="K3356" s="5">
        <v>193.32032893770261</v>
      </c>
      <c r="L3356">
        <f>YEAR(SalesData[Order Date])</f>
        <v>2024</v>
      </c>
      <c r="M3356">
        <f>MONTH(SalesData[Order Date])</f>
        <v>1</v>
      </c>
      <c r="N3356" t="str">
        <f>TEXT(SalesData[[#This Row],[Order Date]], "mmmm")</f>
        <v>January</v>
      </c>
      <c r="O3356" s="7">
        <f>IF(SalesData[Sales]=0,0,SalesData[Profit]/SalesData[Sales])</f>
        <v>8.115473986940315E-2</v>
      </c>
      <c r="P3356" s="8">
        <f t="shared" si="52"/>
        <v>8.4630497204171086E-5</v>
      </c>
      <c r="Q3356" t="str">
        <f>IF(SalesData[[#This Row],[Discount]]&gt;0, "Yes", "No")</f>
        <v>Yes</v>
      </c>
      <c r="R3356" t="str">
        <f>TEXT(SalesData[[#This Row],[Order Date]],"mmm-yyyy")</f>
        <v>Jan-2024</v>
      </c>
      <c r="S3356">
        <f>YEAR(SalesData[[#This Row],[Order Date]])*100 + MONTH(SalesData[[#This Row],[Order Date]])</f>
        <v>202401</v>
      </c>
    </row>
    <row r="3357" spans="1:19" x14ac:dyDescent="0.3">
      <c r="A3357" t="s">
        <v>6350</v>
      </c>
      <c r="B3357" s="3">
        <v>45315</v>
      </c>
      <c r="C3357" t="s">
        <v>6351</v>
      </c>
      <c r="D3357" t="s">
        <v>23</v>
      </c>
      <c r="E3357" t="s">
        <v>14</v>
      </c>
      <c r="F3357" t="s">
        <v>20</v>
      </c>
      <c r="G3357">
        <v>1</v>
      </c>
      <c r="H3357" s="5">
        <v>850.99</v>
      </c>
      <c r="I3357" s="5">
        <v>0.18</v>
      </c>
      <c r="J3357" s="5">
        <v>697.81180000000006</v>
      </c>
      <c r="K3357" s="5">
        <v>76.823768601317582</v>
      </c>
      <c r="L3357">
        <f>YEAR(SalesData[Order Date])</f>
        <v>2024</v>
      </c>
      <c r="M3357">
        <f>MONTH(SalesData[Order Date])</f>
        <v>1</v>
      </c>
      <c r="N3357" t="str">
        <f>TEXT(SalesData[[#This Row],[Order Date]], "mmmm")</f>
        <v>January</v>
      </c>
      <c r="O3357" s="7">
        <f>IF(SalesData[Sales]=0,0,SalesData[Profit]/SalesData[Sales])</f>
        <v>0.11009238966913081</v>
      </c>
      <c r="P3357" s="8">
        <f t="shared" si="52"/>
        <v>2.1151834921679454E-4</v>
      </c>
      <c r="Q3357" t="str">
        <f>IF(SalesData[[#This Row],[Discount]]&gt;0, "Yes", "No")</f>
        <v>Yes</v>
      </c>
      <c r="R3357" t="str">
        <f>TEXT(SalesData[[#This Row],[Order Date]],"mmm-yyyy")</f>
        <v>Jan-2024</v>
      </c>
      <c r="S3357">
        <f>YEAR(SalesData[[#This Row],[Order Date]])*100 + MONTH(SalesData[[#This Row],[Order Date]])</f>
        <v>202401</v>
      </c>
    </row>
    <row r="3358" spans="1:19" x14ac:dyDescent="0.3">
      <c r="A3358" t="s">
        <v>6368</v>
      </c>
      <c r="B3358" s="3">
        <v>45293</v>
      </c>
      <c r="C3358" t="s">
        <v>6369</v>
      </c>
      <c r="D3358" t="s">
        <v>23</v>
      </c>
      <c r="E3358" t="s">
        <v>19</v>
      </c>
      <c r="F3358" t="s">
        <v>15</v>
      </c>
      <c r="G3358">
        <v>8</v>
      </c>
      <c r="H3358" s="5">
        <v>382.54</v>
      </c>
      <c r="I3358" s="5">
        <v>0.24</v>
      </c>
      <c r="J3358" s="5">
        <v>2325.8431999999998</v>
      </c>
      <c r="K3358" s="5">
        <v>581.1798224287777</v>
      </c>
      <c r="L3358">
        <f>YEAR(SalesData[Order Date])</f>
        <v>2024</v>
      </c>
      <c r="M3358">
        <f>MONTH(SalesData[Order Date])</f>
        <v>1</v>
      </c>
      <c r="N3358" t="str">
        <f>TEXT(SalesData[[#This Row],[Order Date]], "mmmm")</f>
        <v>January</v>
      </c>
      <c r="O3358" s="7">
        <f>IF(SalesData[Sales]=0,0,SalesData[Profit]/SalesData[Sales])</f>
        <v>0.24987919324431576</v>
      </c>
      <c r="P3358" s="8">
        <f t="shared" si="52"/>
        <v>7.8423171433052749E-5</v>
      </c>
      <c r="Q3358" t="str">
        <f>IF(SalesData[[#This Row],[Discount]]&gt;0, "Yes", "No")</f>
        <v>Yes</v>
      </c>
      <c r="R3358" t="str">
        <f>TEXT(SalesData[[#This Row],[Order Date]],"mmm-yyyy")</f>
        <v>Jan-2024</v>
      </c>
      <c r="S3358">
        <f>YEAR(SalesData[[#This Row],[Order Date]])*100 + MONTH(SalesData[[#This Row],[Order Date]])</f>
        <v>202401</v>
      </c>
    </row>
    <row r="3359" spans="1:19" x14ac:dyDescent="0.3">
      <c r="A3359" t="s">
        <v>6497</v>
      </c>
      <c r="B3359" s="3">
        <v>45310</v>
      </c>
      <c r="C3359" t="s">
        <v>6498</v>
      </c>
      <c r="D3359" t="s">
        <v>23</v>
      </c>
      <c r="E3359" t="s">
        <v>26</v>
      </c>
      <c r="F3359" t="s">
        <v>53</v>
      </c>
      <c r="G3359">
        <v>1</v>
      </c>
      <c r="H3359" s="5">
        <v>171.17</v>
      </c>
      <c r="I3359" s="5">
        <v>0.3</v>
      </c>
      <c r="J3359" s="5">
        <v>119.819</v>
      </c>
      <c r="K3359" s="5">
        <v>23.229932705253759</v>
      </c>
      <c r="L3359">
        <f>YEAR(SalesData[Order Date])</f>
        <v>2024</v>
      </c>
      <c r="M3359">
        <f>MONTH(SalesData[Order Date])</f>
        <v>1</v>
      </c>
      <c r="N3359" t="str">
        <f>TEXT(SalesData[[#This Row],[Order Date]], "mmmm")</f>
        <v>January</v>
      </c>
      <c r="O3359" s="7">
        <f>IF(SalesData[Sales]=0,0,SalesData[Profit]/SalesData[Sales])</f>
        <v>0.19387520097191396</v>
      </c>
      <c r="P3359" s="8">
        <f t="shared" si="52"/>
        <v>1.7526435707191682E-3</v>
      </c>
      <c r="Q3359" t="str">
        <f>IF(SalesData[[#This Row],[Discount]]&gt;0, "Yes", "No")</f>
        <v>Yes</v>
      </c>
      <c r="R3359" t="str">
        <f>TEXT(SalesData[[#This Row],[Order Date]],"mmm-yyyy")</f>
        <v>Jan-2024</v>
      </c>
      <c r="S3359">
        <f>YEAR(SalesData[[#This Row],[Order Date]])*100 + MONTH(SalesData[[#This Row],[Order Date]])</f>
        <v>202401</v>
      </c>
    </row>
    <row r="3360" spans="1:19" x14ac:dyDescent="0.3">
      <c r="A3360" t="s">
        <v>6551</v>
      </c>
      <c r="B3360" s="3">
        <v>45316</v>
      </c>
      <c r="C3360" t="s">
        <v>6552</v>
      </c>
      <c r="D3360" t="s">
        <v>13</v>
      </c>
      <c r="E3360" t="s">
        <v>26</v>
      </c>
      <c r="F3360" t="s">
        <v>15</v>
      </c>
      <c r="G3360">
        <v>6</v>
      </c>
      <c r="H3360" s="5">
        <v>773.92</v>
      </c>
      <c r="I3360" s="5">
        <v>0.01</v>
      </c>
      <c r="J3360" s="5">
        <v>4597.0847999999996</v>
      </c>
      <c r="K3360" s="5">
        <v>1275.699327341571</v>
      </c>
      <c r="L3360">
        <f>YEAR(SalesData[Order Date])</f>
        <v>2024</v>
      </c>
      <c r="M3360">
        <f>MONTH(SalesData[Order Date])</f>
        <v>1</v>
      </c>
      <c r="N3360" t="str">
        <f>TEXT(SalesData[[#This Row],[Order Date]], "mmmm")</f>
        <v>January</v>
      </c>
      <c r="O3360" s="7">
        <f>IF(SalesData[Sales]=0,0,SalesData[Profit]/SalesData[Sales])</f>
        <v>0.27750180447869294</v>
      </c>
      <c r="P3360" s="8">
        <f t="shared" si="52"/>
        <v>2.1535386947832681E-6</v>
      </c>
      <c r="Q3360" t="str">
        <f>IF(SalesData[[#This Row],[Discount]]&gt;0, "Yes", "No")</f>
        <v>Yes</v>
      </c>
      <c r="R3360" t="str">
        <f>TEXT(SalesData[[#This Row],[Order Date]],"mmm-yyyy")</f>
        <v>Jan-2024</v>
      </c>
      <c r="S3360">
        <f>YEAR(SalesData[[#This Row],[Order Date]])*100 + MONTH(SalesData[[#This Row],[Order Date]])</f>
        <v>202401</v>
      </c>
    </row>
    <row r="3361" spans="1:19" x14ac:dyDescent="0.3">
      <c r="A3361" t="s">
        <v>6651</v>
      </c>
      <c r="B3361" s="3">
        <v>45315</v>
      </c>
      <c r="C3361" t="s">
        <v>6652</v>
      </c>
      <c r="D3361" t="s">
        <v>18</v>
      </c>
      <c r="E3361" t="s">
        <v>14</v>
      </c>
      <c r="F3361" t="s">
        <v>39</v>
      </c>
      <c r="G3361">
        <v>8</v>
      </c>
      <c r="H3361" s="5">
        <v>285.64</v>
      </c>
      <c r="I3361" s="5">
        <v>0.09</v>
      </c>
      <c r="J3361" s="5">
        <v>2079.4591999999998</v>
      </c>
      <c r="K3361" s="5">
        <v>238.24016402869881</v>
      </c>
      <c r="L3361">
        <f>YEAR(SalesData[Order Date])</f>
        <v>2024</v>
      </c>
      <c r="M3361">
        <f>MONTH(SalesData[Order Date])</f>
        <v>1</v>
      </c>
      <c r="N3361" t="str">
        <f>TEXT(SalesData[[#This Row],[Order Date]], "mmmm")</f>
        <v>January</v>
      </c>
      <c r="O3361" s="7">
        <f>IF(SalesData[Sales]=0,0,SalesData[Profit]/SalesData[Sales])</f>
        <v>0.11456832816373548</v>
      </c>
      <c r="P3361" s="8">
        <f t="shared" si="52"/>
        <v>3.9385240162442237E-5</v>
      </c>
      <c r="Q3361" t="str">
        <f>IF(SalesData[[#This Row],[Discount]]&gt;0, "Yes", "No")</f>
        <v>Yes</v>
      </c>
      <c r="R3361" t="str">
        <f>TEXT(SalesData[[#This Row],[Order Date]],"mmm-yyyy")</f>
        <v>Jan-2024</v>
      </c>
      <c r="S3361">
        <f>YEAR(SalesData[[#This Row],[Order Date]])*100 + MONTH(SalesData[[#This Row],[Order Date]])</f>
        <v>202401</v>
      </c>
    </row>
    <row r="3362" spans="1:19" x14ac:dyDescent="0.3">
      <c r="A3362" t="s">
        <v>6723</v>
      </c>
      <c r="B3362" s="3">
        <v>45304</v>
      </c>
      <c r="C3362" t="s">
        <v>6724</v>
      </c>
      <c r="D3362" t="s">
        <v>18</v>
      </c>
      <c r="E3362" t="s">
        <v>26</v>
      </c>
      <c r="F3362" t="s">
        <v>39</v>
      </c>
      <c r="G3362">
        <v>6</v>
      </c>
      <c r="H3362" s="5">
        <v>983.15</v>
      </c>
      <c r="I3362" s="5">
        <v>0.15</v>
      </c>
      <c r="J3362" s="5">
        <v>5014.0649999999996</v>
      </c>
      <c r="K3362" s="5">
        <v>884.37820480425364</v>
      </c>
      <c r="L3362">
        <f>YEAR(SalesData[Order Date])</f>
        <v>2024</v>
      </c>
      <c r="M3362">
        <f>MONTH(SalesData[Order Date])</f>
        <v>1</v>
      </c>
      <c r="N3362" t="str">
        <f>TEXT(SalesData[[#This Row],[Order Date]], "mmmm")</f>
        <v>January</v>
      </c>
      <c r="O3362" s="7">
        <f>IF(SalesData[Sales]=0,0,SalesData[Profit]/SalesData[Sales])</f>
        <v>0.17637948546822863</v>
      </c>
      <c r="P3362" s="8">
        <f t="shared" si="52"/>
        <v>2.5428469714692571E-5</v>
      </c>
      <c r="Q3362" t="str">
        <f>IF(SalesData[[#This Row],[Discount]]&gt;0, "Yes", "No")</f>
        <v>Yes</v>
      </c>
      <c r="R3362" t="str">
        <f>TEXT(SalesData[[#This Row],[Order Date]],"mmm-yyyy")</f>
        <v>Jan-2024</v>
      </c>
      <c r="S3362">
        <f>YEAR(SalesData[[#This Row],[Order Date]])*100 + MONTH(SalesData[[#This Row],[Order Date]])</f>
        <v>202401</v>
      </c>
    </row>
    <row r="3363" spans="1:19" x14ac:dyDescent="0.3">
      <c r="A3363" t="s">
        <v>6747</v>
      </c>
      <c r="B3363" s="3">
        <v>45309</v>
      </c>
      <c r="C3363" t="s">
        <v>6748</v>
      </c>
      <c r="D3363" t="s">
        <v>13</v>
      </c>
      <c r="E3363" t="s">
        <v>26</v>
      </c>
      <c r="F3363" t="s">
        <v>27</v>
      </c>
      <c r="G3363">
        <v>8</v>
      </c>
      <c r="H3363" s="5">
        <v>430.33</v>
      </c>
      <c r="I3363" s="5">
        <v>0.21</v>
      </c>
      <c r="J3363" s="5">
        <v>2719.6855999999998</v>
      </c>
      <c r="K3363" s="5">
        <v>603.10233061506767</v>
      </c>
      <c r="L3363">
        <f>YEAR(SalesData[Order Date])</f>
        <v>2024</v>
      </c>
      <c r="M3363">
        <f>MONTH(SalesData[Order Date])</f>
        <v>1</v>
      </c>
      <c r="N3363" t="str">
        <f>TEXT(SalesData[[#This Row],[Order Date]], "mmmm")</f>
        <v>January</v>
      </c>
      <c r="O3363" s="7">
        <f>IF(SalesData[Sales]=0,0,SalesData[Profit]/SalesData[Sales])</f>
        <v>0.22175443022350366</v>
      </c>
      <c r="P3363" s="8">
        <f t="shared" si="52"/>
        <v>6.0999697906257989E-5</v>
      </c>
      <c r="Q3363" t="str">
        <f>IF(SalesData[[#This Row],[Discount]]&gt;0, "Yes", "No")</f>
        <v>Yes</v>
      </c>
      <c r="R3363" t="str">
        <f>TEXT(SalesData[[#This Row],[Order Date]],"mmm-yyyy")</f>
        <v>Jan-2024</v>
      </c>
      <c r="S3363">
        <f>YEAR(SalesData[[#This Row],[Order Date]])*100 + MONTH(SalesData[[#This Row],[Order Date]])</f>
        <v>202401</v>
      </c>
    </row>
    <row r="3364" spans="1:19" x14ac:dyDescent="0.3">
      <c r="A3364" t="s">
        <v>6793</v>
      </c>
      <c r="B3364" s="3">
        <v>45319</v>
      </c>
      <c r="C3364" t="s">
        <v>6794</v>
      </c>
      <c r="D3364" t="s">
        <v>13</v>
      </c>
      <c r="E3364" t="s">
        <v>14</v>
      </c>
      <c r="F3364" t="s">
        <v>20</v>
      </c>
      <c r="G3364">
        <v>4</v>
      </c>
      <c r="H3364" s="5">
        <v>188.67</v>
      </c>
      <c r="I3364" s="5">
        <v>0.09</v>
      </c>
      <c r="J3364" s="5">
        <v>686.75879999999995</v>
      </c>
      <c r="K3364" s="5">
        <v>47.554868722577581</v>
      </c>
      <c r="L3364">
        <f>YEAR(SalesData[Order Date])</f>
        <v>2024</v>
      </c>
      <c r="M3364">
        <f>MONTH(SalesData[Order Date])</f>
        <v>1</v>
      </c>
      <c r="N3364" t="str">
        <f>TEXT(SalesData[[#This Row],[Order Date]], "mmmm")</f>
        <v>January</v>
      </c>
      <c r="O3364" s="7">
        <f>IF(SalesData[Sales]=0,0,SalesData[Profit]/SalesData[Sales])</f>
        <v>6.9245372207211012E-2</v>
      </c>
      <c r="P3364" s="8">
        <f t="shared" si="52"/>
        <v>1.1925584353633328E-4</v>
      </c>
      <c r="Q3364" t="str">
        <f>IF(SalesData[[#This Row],[Discount]]&gt;0, "Yes", "No")</f>
        <v>Yes</v>
      </c>
      <c r="R3364" t="str">
        <f>TEXT(SalesData[[#This Row],[Order Date]],"mmm-yyyy")</f>
        <v>Jan-2024</v>
      </c>
      <c r="S3364">
        <f>YEAR(SalesData[[#This Row],[Order Date]])*100 + MONTH(SalesData[[#This Row],[Order Date]])</f>
        <v>202401</v>
      </c>
    </row>
    <row r="3365" spans="1:19" x14ac:dyDescent="0.3">
      <c r="A3365" t="s">
        <v>6935</v>
      </c>
      <c r="B3365" s="3">
        <v>45307</v>
      </c>
      <c r="C3365" t="s">
        <v>6936</v>
      </c>
      <c r="D3365" t="s">
        <v>23</v>
      </c>
      <c r="E3365" t="s">
        <v>19</v>
      </c>
      <c r="F3365" t="s">
        <v>31</v>
      </c>
      <c r="G3365">
        <v>7</v>
      </c>
      <c r="H3365" s="5">
        <v>977.68</v>
      </c>
      <c r="I3365" s="5">
        <v>0.28000000000000003</v>
      </c>
      <c r="J3365" s="5">
        <v>4927.5071999999991</v>
      </c>
      <c r="K3365" s="5">
        <v>602.82629130082478</v>
      </c>
      <c r="L3365">
        <f>YEAR(SalesData[Order Date])</f>
        <v>2024</v>
      </c>
      <c r="M3365">
        <f>MONTH(SalesData[Order Date])</f>
        <v>1</v>
      </c>
      <c r="N3365" t="str">
        <f>TEXT(SalesData[[#This Row],[Order Date]], "mmmm")</f>
        <v>January</v>
      </c>
      <c r="O3365" s="7">
        <f>IF(SalesData[Sales]=0,0,SalesData[Profit]/SalesData[Sales])</f>
        <v>0.12233899755657889</v>
      </c>
      <c r="P3365" s="8">
        <f t="shared" si="52"/>
        <v>4.0913182227313649E-5</v>
      </c>
      <c r="Q3365" t="str">
        <f>IF(SalesData[[#This Row],[Discount]]&gt;0, "Yes", "No")</f>
        <v>Yes</v>
      </c>
      <c r="R3365" t="str">
        <f>TEXT(SalesData[[#This Row],[Order Date]],"mmm-yyyy")</f>
        <v>Jan-2024</v>
      </c>
      <c r="S3365">
        <f>YEAR(SalesData[[#This Row],[Order Date]])*100 + MONTH(SalesData[[#This Row],[Order Date]])</f>
        <v>202401</v>
      </c>
    </row>
    <row r="3366" spans="1:19" x14ac:dyDescent="0.3">
      <c r="A3366" t="s">
        <v>6969</v>
      </c>
      <c r="B3366" s="3">
        <v>45302</v>
      </c>
      <c r="C3366" t="s">
        <v>6970</v>
      </c>
      <c r="D3366" t="s">
        <v>13</v>
      </c>
      <c r="E3366" t="s">
        <v>14</v>
      </c>
      <c r="F3366" t="s">
        <v>34</v>
      </c>
      <c r="G3366">
        <v>9</v>
      </c>
      <c r="H3366" s="5">
        <v>741.84</v>
      </c>
      <c r="I3366" s="5">
        <v>0.05</v>
      </c>
      <c r="J3366" s="5">
        <v>6342.732</v>
      </c>
      <c r="K3366" s="5">
        <v>833.65444879510039</v>
      </c>
      <c r="L3366">
        <f>YEAR(SalesData[Order Date])</f>
        <v>2024</v>
      </c>
      <c r="M3366">
        <f>MONTH(SalesData[Order Date])</f>
        <v>1</v>
      </c>
      <c r="N3366" t="str">
        <f>TEXT(SalesData[[#This Row],[Order Date]], "mmmm")</f>
        <v>January</v>
      </c>
      <c r="O3366" s="7">
        <f>IF(SalesData[Sales]=0,0,SalesData[Profit]/SalesData[Sales])</f>
        <v>0.13143460086207337</v>
      </c>
      <c r="P3366" s="8">
        <f t="shared" si="52"/>
        <v>7.4888864924452116E-6</v>
      </c>
      <c r="Q3366" t="str">
        <f>IF(SalesData[[#This Row],[Discount]]&gt;0, "Yes", "No")</f>
        <v>Yes</v>
      </c>
      <c r="R3366" t="str">
        <f>TEXT(SalesData[[#This Row],[Order Date]],"mmm-yyyy")</f>
        <v>Jan-2024</v>
      </c>
      <c r="S3366">
        <f>YEAR(SalesData[[#This Row],[Order Date]])*100 + MONTH(SalesData[[#This Row],[Order Date]])</f>
        <v>202401</v>
      </c>
    </row>
    <row r="3367" spans="1:19" x14ac:dyDescent="0.3">
      <c r="A3367" t="s">
        <v>6971</v>
      </c>
      <c r="B3367" s="3">
        <v>45322</v>
      </c>
      <c r="C3367" t="s">
        <v>6972</v>
      </c>
      <c r="D3367" t="s">
        <v>30</v>
      </c>
      <c r="E3367" t="s">
        <v>14</v>
      </c>
      <c r="F3367" t="s">
        <v>34</v>
      </c>
      <c r="G3367">
        <v>7</v>
      </c>
      <c r="H3367" s="5">
        <v>543.61</v>
      </c>
      <c r="I3367" s="5">
        <v>0.02</v>
      </c>
      <c r="J3367" s="5">
        <v>3729.1646000000001</v>
      </c>
      <c r="K3367" s="5">
        <v>995.73447106813285</v>
      </c>
      <c r="L3367">
        <f>YEAR(SalesData[Order Date])</f>
        <v>2024</v>
      </c>
      <c r="M3367">
        <f>MONTH(SalesData[Order Date])</f>
        <v>1</v>
      </c>
      <c r="N3367" t="str">
        <f>TEXT(SalesData[[#This Row],[Order Date]], "mmmm")</f>
        <v>January</v>
      </c>
      <c r="O3367" s="7">
        <f>IF(SalesData[Sales]=0,0,SalesData[Profit]/SalesData[Sales])</f>
        <v>0.26701274356946669</v>
      </c>
      <c r="P3367" s="8">
        <f t="shared" si="52"/>
        <v>5.2558688345373655E-6</v>
      </c>
      <c r="Q3367" t="str">
        <f>IF(SalesData[[#This Row],[Discount]]&gt;0, "Yes", "No")</f>
        <v>Yes</v>
      </c>
      <c r="R3367" t="str">
        <f>TEXT(SalesData[[#This Row],[Order Date]],"mmm-yyyy")</f>
        <v>Jan-2024</v>
      </c>
      <c r="S3367">
        <f>YEAR(SalesData[[#This Row],[Order Date]])*100 + MONTH(SalesData[[#This Row],[Order Date]])</f>
        <v>202401</v>
      </c>
    </row>
    <row r="3368" spans="1:19" x14ac:dyDescent="0.3">
      <c r="A3368" t="s">
        <v>7118</v>
      </c>
      <c r="B3368" s="3">
        <v>45318</v>
      </c>
      <c r="C3368" t="s">
        <v>7119</v>
      </c>
      <c r="D3368" t="s">
        <v>18</v>
      </c>
      <c r="E3368" t="s">
        <v>14</v>
      </c>
      <c r="F3368" t="s">
        <v>91</v>
      </c>
      <c r="G3368">
        <v>4</v>
      </c>
      <c r="H3368" s="5">
        <v>225.85</v>
      </c>
      <c r="I3368" s="5">
        <v>0.21</v>
      </c>
      <c r="J3368" s="5">
        <v>713.68600000000004</v>
      </c>
      <c r="K3368" s="5">
        <v>125.9241490989983</v>
      </c>
      <c r="L3368">
        <f>YEAR(SalesData[Order Date])</f>
        <v>2024</v>
      </c>
      <c r="M3368">
        <f>MONTH(SalesData[Order Date])</f>
        <v>1</v>
      </c>
      <c r="N3368" t="str">
        <f>TEXT(SalesData[[#This Row],[Order Date]], "mmmm")</f>
        <v>January</v>
      </c>
      <c r="O3368" s="7">
        <f>IF(SalesData[Sales]=0,0,SalesData[Profit]/SalesData[Sales])</f>
        <v>0.17644194939931326</v>
      </c>
      <c r="P3368" s="8">
        <f t="shared" si="52"/>
        <v>2.3245516936019482E-4</v>
      </c>
      <c r="Q3368" t="str">
        <f>IF(SalesData[[#This Row],[Discount]]&gt;0, "Yes", "No")</f>
        <v>Yes</v>
      </c>
      <c r="R3368" t="str">
        <f>TEXT(SalesData[[#This Row],[Order Date]],"mmm-yyyy")</f>
        <v>Jan-2024</v>
      </c>
      <c r="S3368">
        <f>YEAR(SalesData[[#This Row],[Order Date]])*100 + MONTH(SalesData[[#This Row],[Order Date]])</f>
        <v>202401</v>
      </c>
    </row>
    <row r="3369" spans="1:19" x14ac:dyDescent="0.3">
      <c r="A3369" t="s">
        <v>7185</v>
      </c>
      <c r="B3369" s="3">
        <v>45292</v>
      </c>
      <c r="C3369" t="s">
        <v>7186</v>
      </c>
      <c r="D3369" t="s">
        <v>18</v>
      </c>
      <c r="E3369" t="s">
        <v>14</v>
      </c>
      <c r="F3369" t="s">
        <v>44</v>
      </c>
      <c r="G3369">
        <v>1</v>
      </c>
      <c r="H3369" s="5">
        <v>918.84</v>
      </c>
      <c r="I3369" s="5">
        <v>0.23</v>
      </c>
      <c r="J3369" s="5">
        <v>707.5068</v>
      </c>
      <c r="K3369" s="5">
        <v>64.425222574517932</v>
      </c>
      <c r="L3369">
        <f>YEAR(SalesData[Order Date])</f>
        <v>2024</v>
      </c>
      <c r="M3369">
        <f>MONTH(SalesData[Order Date])</f>
        <v>1</v>
      </c>
      <c r="N3369" t="str">
        <f>TEXT(SalesData[[#This Row],[Order Date]], "mmmm")</f>
        <v>January</v>
      </c>
      <c r="O3369" s="7">
        <f>IF(SalesData[Sales]=0,0,SalesData[Profit]/SalesData[Sales])</f>
        <v>9.1059510063391524E-2</v>
      </c>
      <c r="P3369" s="8">
        <f t="shared" si="52"/>
        <v>2.5031561534108221E-4</v>
      </c>
      <c r="Q3369" t="str">
        <f>IF(SalesData[[#This Row],[Discount]]&gt;0, "Yes", "No")</f>
        <v>Yes</v>
      </c>
      <c r="R3369" t="str">
        <f>TEXT(SalesData[[#This Row],[Order Date]],"mmm-yyyy")</f>
        <v>Jan-2024</v>
      </c>
      <c r="S3369">
        <f>YEAR(SalesData[[#This Row],[Order Date]])*100 + MONTH(SalesData[[#This Row],[Order Date]])</f>
        <v>202401</v>
      </c>
    </row>
    <row r="3370" spans="1:19" x14ac:dyDescent="0.3">
      <c r="A3370" t="s">
        <v>7195</v>
      </c>
      <c r="B3370" s="3">
        <v>45310</v>
      </c>
      <c r="C3370" t="s">
        <v>7196</v>
      </c>
      <c r="D3370" t="s">
        <v>18</v>
      </c>
      <c r="E3370" t="s">
        <v>26</v>
      </c>
      <c r="F3370" t="s">
        <v>62</v>
      </c>
      <c r="G3370">
        <v>7</v>
      </c>
      <c r="H3370" s="5">
        <v>839.48</v>
      </c>
      <c r="I3370" s="5">
        <v>0.1</v>
      </c>
      <c r="J3370" s="5">
        <v>5288.7240000000011</v>
      </c>
      <c r="K3370" s="5">
        <v>1505.888357478095</v>
      </c>
      <c r="L3370">
        <f>YEAR(SalesData[Order Date])</f>
        <v>2024</v>
      </c>
      <c r="M3370">
        <f>MONTH(SalesData[Order Date])</f>
        <v>1</v>
      </c>
      <c r="N3370" t="str">
        <f>TEXT(SalesData[[#This Row],[Order Date]], "mmmm")</f>
        <v>January</v>
      </c>
      <c r="O3370" s="7">
        <f>IF(SalesData[Sales]=0,0,SalesData[Profit]/SalesData[Sales])</f>
        <v>0.28473566733262973</v>
      </c>
      <c r="P3370" s="8">
        <f t="shared" si="52"/>
        <v>1.701733726320375E-5</v>
      </c>
      <c r="Q3370" t="str">
        <f>IF(SalesData[[#This Row],[Discount]]&gt;0, "Yes", "No")</f>
        <v>Yes</v>
      </c>
      <c r="R3370" t="str">
        <f>TEXT(SalesData[[#This Row],[Order Date]],"mmm-yyyy")</f>
        <v>Jan-2024</v>
      </c>
      <c r="S3370">
        <f>YEAR(SalesData[[#This Row],[Order Date]])*100 + MONTH(SalesData[[#This Row],[Order Date]])</f>
        <v>202401</v>
      </c>
    </row>
    <row r="3371" spans="1:19" x14ac:dyDescent="0.3">
      <c r="A3371" t="s">
        <v>7203</v>
      </c>
      <c r="B3371" s="3">
        <v>45307</v>
      </c>
      <c r="C3371" t="s">
        <v>7204</v>
      </c>
      <c r="D3371" t="s">
        <v>13</v>
      </c>
      <c r="E3371" t="s">
        <v>26</v>
      </c>
      <c r="F3371" t="s">
        <v>27</v>
      </c>
      <c r="G3371">
        <v>1</v>
      </c>
      <c r="H3371" s="5">
        <v>798.74</v>
      </c>
      <c r="I3371" s="5">
        <v>0.15</v>
      </c>
      <c r="J3371" s="5">
        <v>678.92899999999997</v>
      </c>
      <c r="K3371" s="5">
        <v>186.67098686817769</v>
      </c>
      <c r="L3371">
        <f>YEAR(SalesData[Order Date])</f>
        <v>2024</v>
      </c>
      <c r="M3371">
        <f>MONTH(SalesData[Order Date])</f>
        <v>1</v>
      </c>
      <c r="N3371" t="str">
        <f>TEXT(SalesData[[#This Row],[Order Date]], "mmmm")</f>
        <v>January</v>
      </c>
      <c r="O3371" s="7">
        <f>IF(SalesData[Sales]=0,0,SalesData[Profit]/SalesData[Sales])</f>
        <v>0.27494920215247498</v>
      </c>
      <c r="P3371" s="8">
        <f t="shared" si="52"/>
        <v>1.8779577835090265E-4</v>
      </c>
      <c r="Q3371" t="str">
        <f>IF(SalesData[[#This Row],[Discount]]&gt;0, "Yes", "No")</f>
        <v>Yes</v>
      </c>
      <c r="R3371" t="str">
        <f>TEXT(SalesData[[#This Row],[Order Date]],"mmm-yyyy")</f>
        <v>Jan-2024</v>
      </c>
      <c r="S3371">
        <f>YEAR(SalesData[[#This Row],[Order Date]])*100 + MONTH(SalesData[[#This Row],[Order Date]])</f>
        <v>202401</v>
      </c>
    </row>
    <row r="3372" spans="1:19" x14ac:dyDescent="0.3">
      <c r="A3372" t="s">
        <v>7234</v>
      </c>
      <c r="B3372" s="3">
        <v>45320</v>
      </c>
      <c r="C3372" t="s">
        <v>7235</v>
      </c>
      <c r="D3372" t="s">
        <v>23</v>
      </c>
      <c r="E3372" t="s">
        <v>26</v>
      </c>
      <c r="F3372" t="s">
        <v>53</v>
      </c>
      <c r="G3372">
        <v>7</v>
      </c>
      <c r="H3372" s="5">
        <v>289.56</v>
      </c>
      <c r="I3372" s="5">
        <v>0.28000000000000003</v>
      </c>
      <c r="J3372" s="5">
        <v>1459.3824</v>
      </c>
      <c r="K3372" s="5">
        <v>406.90045705232251</v>
      </c>
      <c r="L3372">
        <f>YEAR(SalesData[Order Date])</f>
        <v>2024</v>
      </c>
      <c r="M3372">
        <f>MONTH(SalesData[Order Date])</f>
        <v>1</v>
      </c>
      <c r="N3372" t="str">
        <f>TEXT(SalesData[[#This Row],[Order Date]], "mmmm")</f>
        <v>January</v>
      </c>
      <c r="O3372" s="7">
        <f>IF(SalesData[Sales]=0,0,SalesData[Profit]/SalesData[Sales])</f>
        <v>0.27881688654894188</v>
      </c>
      <c r="P3372" s="8">
        <f t="shared" si="52"/>
        <v>1.381406271584473E-4</v>
      </c>
      <c r="Q3372" t="str">
        <f>IF(SalesData[[#This Row],[Discount]]&gt;0, "Yes", "No")</f>
        <v>Yes</v>
      </c>
      <c r="R3372" t="str">
        <f>TEXT(SalesData[[#This Row],[Order Date]],"mmm-yyyy")</f>
        <v>Jan-2024</v>
      </c>
      <c r="S3372">
        <f>YEAR(SalesData[[#This Row],[Order Date]])*100 + MONTH(SalesData[[#This Row],[Order Date]])</f>
        <v>202401</v>
      </c>
    </row>
    <row r="3373" spans="1:19" x14ac:dyDescent="0.3">
      <c r="A3373" t="s">
        <v>7268</v>
      </c>
      <c r="B3373" s="3">
        <v>45292</v>
      </c>
      <c r="C3373" t="s">
        <v>7269</v>
      </c>
      <c r="D3373" t="s">
        <v>30</v>
      </c>
      <c r="E3373" t="s">
        <v>14</v>
      </c>
      <c r="F3373" t="s">
        <v>62</v>
      </c>
      <c r="G3373">
        <v>4</v>
      </c>
      <c r="H3373" s="5">
        <v>135.44</v>
      </c>
      <c r="I3373" s="5">
        <v>0.28999999999999998</v>
      </c>
      <c r="J3373" s="5">
        <v>384.64960000000002</v>
      </c>
      <c r="K3373" s="5">
        <v>113.56917859274721</v>
      </c>
      <c r="L3373">
        <f>YEAR(SalesData[Order Date])</f>
        <v>2024</v>
      </c>
      <c r="M3373">
        <f>MONTH(SalesData[Order Date])</f>
        <v>1</v>
      </c>
      <c r="N3373" t="str">
        <f>TEXT(SalesData[[#This Row],[Order Date]], "mmmm")</f>
        <v>January</v>
      </c>
      <c r="O3373" s="7">
        <f>IF(SalesData[Sales]=0,0,SalesData[Profit]/SalesData[Sales])</f>
        <v>0.29525359858101297</v>
      </c>
      <c r="P3373" s="8">
        <f t="shared" si="52"/>
        <v>5.3529238038984054E-4</v>
      </c>
      <c r="Q3373" t="str">
        <f>IF(SalesData[[#This Row],[Discount]]&gt;0, "Yes", "No")</f>
        <v>Yes</v>
      </c>
      <c r="R3373" t="str">
        <f>TEXT(SalesData[[#This Row],[Order Date]],"mmm-yyyy")</f>
        <v>Jan-2024</v>
      </c>
      <c r="S3373">
        <f>YEAR(SalesData[[#This Row],[Order Date]])*100 + MONTH(SalesData[[#This Row],[Order Date]])</f>
        <v>202401</v>
      </c>
    </row>
    <row r="3374" spans="1:19" x14ac:dyDescent="0.3">
      <c r="A3374" t="s">
        <v>7277</v>
      </c>
      <c r="B3374" s="3">
        <v>45306</v>
      </c>
      <c r="C3374" t="s">
        <v>7278</v>
      </c>
      <c r="D3374" t="s">
        <v>18</v>
      </c>
      <c r="E3374" t="s">
        <v>14</v>
      </c>
      <c r="F3374" t="s">
        <v>44</v>
      </c>
      <c r="G3374">
        <v>8</v>
      </c>
      <c r="H3374" s="5">
        <v>578.02</v>
      </c>
      <c r="I3374" s="5">
        <v>0</v>
      </c>
      <c r="J3374" s="5">
        <v>4624.16</v>
      </c>
      <c r="K3374" s="5">
        <v>695.5182381324845</v>
      </c>
      <c r="L3374">
        <f>YEAR(SalesData[Order Date])</f>
        <v>2024</v>
      </c>
      <c r="M3374">
        <f>MONTH(SalesData[Order Date])</f>
        <v>1</v>
      </c>
      <c r="N3374" t="str">
        <f>TEXT(SalesData[[#This Row],[Order Date]], "mmmm")</f>
        <v>January</v>
      </c>
      <c r="O3374" s="7">
        <f>IF(SalesData[Sales]=0,0,SalesData[Profit]/SalesData[Sales])</f>
        <v>0.15040963940099056</v>
      </c>
      <c r="P3374" s="8">
        <f t="shared" si="52"/>
        <v>0</v>
      </c>
      <c r="Q3374" t="str">
        <f>IF(SalesData[[#This Row],[Discount]]&gt;0, "Yes", "No")</f>
        <v>No</v>
      </c>
      <c r="R3374" t="str">
        <f>TEXT(SalesData[[#This Row],[Order Date]],"mmm-yyyy")</f>
        <v>Jan-2024</v>
      </c>
      <c r="S3374">
        <f>YEAR(SalesData[[#This Row],[Order Date]])*100 + MONTH(SalesData[[#This Row],[Order Date]])</f>
        <v>202401</v>
      </c>
    </row>
    <row r="3375" spans="1:19" x14ac:dyDescent="0.3">
      <c r="A3375" t="s">
        <v>7305</v>
      </c>
      <c r="B3375" s="3">
        <v>45299</v>
      </c>
      <c r="C3375" t="s">
        <v>7306</v>
      </c>
      <c r="D3375" t="s">
        <v>23</v>
      </c>
      <c r="E3375" t="s">
        <v>19</v>
      </c>
      <c r="F3375" t="s">
        <v>53</v>
      </c>
      <c r="G3375">
        <v>2</v>
      </c>
      <c r="H3375" s="5">
        <v>738.03</v>
      </c>
      <c r="I3375" s="5">
        <v>0.21</v>
      </c>
      <c r="J3375" s="5">
        <v>1166.0873999999999</v>
      </c>
      <c r="K3375" s="5">
        <v>334.5751275932023</v>
      </c>
      <c r="L3375">
        <f>YEAR(SalesData[Order Date])</f>
        <v>2024</v>
      </c>
      <c r="M3375">
        <f>MONTH(SalesData[Order Date])</f>
        <v>1</v>
      </c>
      <c r="N3375" t="str">
        <f>TEXT(SalesData[[#This Row],[Order Date]], "mmmm")</f>
        <v>January</v>
      </c>
      <c r="O3375" s="7">
        <f>IF(SalesData[Sales]=0,0,SalesData[Profit]/SalesData[Sales])</f>
        <v>0.28692114123967238</v>
      </c>
      <c r="P3375" s="8">
        <f t="shared" si="52"/>
        <v>1.4227063940490224E-4</v>
      </c>
      <c r="Q3375" t="str">
        <f>IF(SalesData[[#This Row],[Discount]]&gt;0, "Yes", "No")</f>
        <v>Yes</v>
      </c>
      <c r="R3375" t="str">
        <f>TEXT(SalesData[[#This Row],[Order Date]],"mmm-yyyy")</f>
        <v>Jan-2024</v>
      </c>
      <c r="S3375">
        <f>YEAR(SalesData[[#This Row],[Order Date]])*100 + MONTH(SalesData[[#This Row],[Order Date]])</f>
        <v>202401</v>
      </c>
    </row>
    <row r="3376" spans="1:19" x14ac:dyDescent="0.3">
      <c r="A3376" t="s">
        <v>7309</v>
      </c>
      <c r="B3376" s="3">
        <v>45295</v>
      </c>
      <c r="C3376" t="s">
        <v>7310</v>
      </c>
      <c r="D3376" t="s">
        <v>18</v>
      </c>
      <c r="E3376" t="s">
        <v>26</v>
      </c>
      <c r="F3376" t="s">
        <v>31</v>
      </c>
      <c r="G3376">
        <v>5</v>
      </c>
      <c r="H3376" s="5">
        <v>665.78</v>
      </c>
      <c r="I3376" s="5">
        <v>0.06</v>
      </c>
      <c r="J3376" s="5">
        <v>3129.1659999999988</v>
      </c>
      <c r="K3376" s="5">
        <v>665.38056711647505</v>
      </c>
      <c r="L3376">
        <f>YEAR(SalesData[Order Date])</f>
        <v>2024</v>
      </c>
      <c r="M3376">
        <f>MONTH(SalesData[Order Date])</f>
        <v>1</v>
      </c>
      <c r="N3376" t="str">
        <f>TEXT(SalesData[[#This Row],[Order Date]], "mmmm")</f>
        <v>January</v>
      </c>
      <c r="O3376" s="7">
        <f>IF(SalesData[Sales]=0,0,SalesData[Profit]/SalesData[Sales])</f>
        <v>0.21263830909465184</v>
      </c>
      <c r="P3376" s="8">
        <f t="shared" si="52"/>
        <v>1.8023971882603865E-5</v>
      </c>
      <c r="Q3376" t="str">
        <f>IF(SalesData[[#This Row],[Discount]]&gt;0, "Yes", "No")</f>
        <v>Yes</v>
      </c>
      <c r="R3376" t="str">
        <f>TEXT(SalesData[[#This Row],[Order Date]],"mmm-yyyy")</f>
        <v>Jan-2024</v>
      </c>
      <c r="S3376">
        <f>YEAR(SalesData[[#This Row],[Order Date]])*100 + MONTH(SalesData[[#This Row],[Order Date]])</f>
        <v>202401</v>
      </c>
    </row>
    <row r="3377" spans="1:19" x14ac:dyDescent="0.3">
      <c r="A3377" t="s">
        <v>7345</v>
      </c>
      <c r="B3377" s="3">
        <v>45299</v>
      </c>
      <c r="C3377" t="s">
        <v>7346</v>
      </c>
      <c r="D3377" t="s">
        <v>18</v>
      </c>
      <c r="E3377" t="s">
        <v>26</v>
      </c>
      <c r="F3377" t="s">
        <v>44</v>
      </c>
      <c r="G3377">
        <v>4</v>
      </c>
      <c r="H3377" s="5">
        <v>398.9</v>
      </c>
      <c r="I3377" s="5">
        <v>0.21</v>
      </c>
      <c r="J3377" s="5">
        <v>1260.5239999999999</v>
      </c>
      <c r="K3377" s="5">
        <v>310.49566580617977</v>
      </c>
      <c r="L3377">
        <f>YEAR(SalesData[Order Date])</f>
        <v>2024</v>
      </c>
      <c r="M3377">
        <f>MONTH(SalesData[Order Date])</f>
        <v>1</v>
      </c>
      <c r="N3377" t="str">
        <f>TEXT(SalesData[[#This Row],[Order Date]], "mmmm")</f>
        <v>January</v>
      </c>
      <c r="O3377" s="7">
        <f>IF(SalesData[Sales]=0,0,SalesData[Profit]/SalesData[Sales])</f>
        <v>0.2463226926311437</v>
      </c>
      <c r="P3377" s="8">
        <f t="shared" si="52"/>
        <v>1.3161193281524192E-4</v>
      </c>
      <c r="Q3377" t="str">
        <f>IF(SalesData[[#This Row],[Discount]]&gt;0, "Yes", "No")</f>
        <v>Yes</v>
      </c>
      <c r="R3377" t="str">
        <f>TEXT(SalesData[[#This Row],[Order Date]],"mmm-yyyy")</f>
        <v>Jan-2024</v>
      </c>
      <c r="S3377">
        <f>YEAR(SalesData[[#This Row],[Order Date]])*100 + MONTH(SalesData[[#This Row],[Order Date]])</f>
        <v>202401</v>
      </c>
    </row>
    <row r="3378" spans="1:19" x14ac:dyDescent="0.3">
      <c r="A3378" t="s">
        <v>7349</v>
      </c>
      <c r="B3378" s="3">
        <v>45306</v>
      </c>
      <c r="C3378" t="s">
        <v>3811</v>
      </c>
      <c r="D3378" t="s">
        <v>18</v>
      </c>
      <c r="E3378" t="s">
        <v>26</v>
      </c>
      <c r="F3378" t="s">
        <v>44</v>
      </c>
      <c r="G3378">
        <v>4</v>
      </c>
      <c r="H3378" s="5">
        <v>701.61</v>
      </c>
      <c r="I3378" s="5">
        <v>0.28000000000000003</v>
      </c>
      <c r="J3378" s="5">
        <v>2020.6368</v>
      </c>
      <c r="K3378" s="5">
        <v>404.72709406085698</v>
      </c>
      <c r="L3378">
        <f>YEAR(SalesData[Order Date])</f>
        <v>2024</v>
      </c>
      <c r="M3378">
        <f>MONTH(SalesData[Order Date])</f>
        <v>1</v>
      </c>
      <c r="N3378" t="str">
        <f>TEXT(SalesData[[#This Row],[Order Date]], "mmmm")</f>
        <v>January</v>
      </c>
      <c r="O3378" s="7">
        <f>IF(SalesData[Sales]=0,0,SalesData[Profit]/SalesData[Sales])</f>
        <v>0.20029680448305059</v>
      </c>
      <c r="P3378" s="8">
        <f t="shared" si="52"/>
        <v>9.9770527786092E-5</v>
      </c>
      <c r="Q3378" t="str">
        <f>IF(SalesData[[#This Row],[Discount]]&gt;0, "Yes", "No")</f>
        <v>Yes</v>
      </c>
      <c r="R3378" t="str">
        <f>TEXT(SalesData[[#This Row],[Order Date]],"mmm-yyyy")</f>
        <v>Jan-2024</v>
      </c>
      <c r="S3378">
        <f>YEAR(SalesData[[#This Row],[Order Date]])*100 + MONTH(SalesData[[#This Row],[Order Date]])</f>
        <v>202401</v>
      </c>
    </row>
    <row r="3379" spans="1:19" x14ac:dyDescent="0.3">
      <c r="A3379" t="s">
        <v>7464</v>
      </c>
      <c r="B3379" s="3">
        <v>45310</v>
      </c>
      <c r="C3379" t="s">
        <v>7465</v>
      </c>
      <c r="D3379" t="s">
        <v>30</v>
      </c>
      <c r="E3379" t="s">
        <v>14</v>
      </c>
      <c r="F3379" t="s">
        <v>39</v>
      </c>
      <c r="G3379">
        <v>1</v>
      </c>
      <c r="H3379" s="5">
        <v>772.62</v>
      </c>
      <c r="I3379" s="5">
        <v>0.21</v>
      </c>
      <c r="J3379" s="5">
        <v>610.36980000000005</v>
      </c>
      <c r="K3379" s="5">
        <v>77.954787866058652</v>
      </c>
      <c r="L3379">
        <f>YEAR(SalesData[Order Date])</f>
        <v>2024</v>
      </c>
      <c r="M3379">
        <f>MONTH(SalesData[Order Date])</f>
        <v>1</v>
      </c>
      <c r="N3379" t="str">
        <f>TEXT(SalesData[[#This Row],[Order Date]], "mmmm")</f>
        <v>January</v>
      </c>
      <c r="O3379" s="7">
        <f>IF(SalesData[Sales]=0,0,SalesData[Profit]/SalesData[Sales])</f>
        <v>0.12771730820571175</v>
      </c>
      <c r="P3379" s="8">
        <f t="shared" si="52"/>
        <v>2.7180243845616214E-4</v>
      </c>
      <c r="Q3379" t="str">
        <f>IF(SalesData[[#This Row],[Discount]]&gt;0, "Yes", "No")</f>
        <v>Yes</v>
      </c>
      <c r="R3379" t="str">
        <f>TEXT(SalesData[[#This Row],[Order Date]],"mmm-yyyy")</f>
        <v>Jan-2024</v>
      </c>
      <c r="S3379">
        <f>YEAR(SalesData[[#This Row],[Order Date]])*100 + MONTH(SalesData[[#This Row],[Order Date]])</f>
        <v>202401</v>
      </c>
    </row>
    <row r="3380" spans="1:19" x14ac:dyDescent="0.3">
      <c r="A3380" t="s">
        <v>7529</v>
      </c>
      <c r="B3380" s="3">
        <v>45309</v>
      </c>
      <c r="C3380" t="s">
        <v>7530</v>
      </c>
      <c r="D3380" t="s">
        <v>13</v>
      </c>
      <c r="E3380" t="s">
        <v>19</v>
      </c>
      <c r="F3380" t="s">
        <v>62</v>
      </c>
      <c r="G3380">
        <v>7</v>
      </c>
      <c r="H3380" s="5">
        <v>978.05</v>
      </c>
      <c r="I3380" s="5">
        <v>0.01</v>
      </c>
      <c r="J3380" s="5">
        <v>6777.8864999999996</v>
      </c>
      <c r="K3380" s="5">
        <v>805.32727083346379</v>
      </c>
      <c r="L3380">
        <f>YEAR(SalesData[Order Date])</f>
        <v>2024</v>
      </c>
      <c r="M3380">
        <f>MONTH(SalesData[Order Date])</f>
        <v>1</v>
      </c>
      <c r="N3380" t="str">
        <f>TEXT(SalesData[[#This Row],[Order Date]], "mmmm")</f>
        <v>January</v>
      </c>
      <c r="O3380" s="7">
        <f>IF(SalesData[Sales]=0,0,SalesData[Profit]/SalesData[Sales])</f>
        <v>0.11881687172446216</v>
      </c>
      <c r="P3380" s="8">
        <f t="shared" si="52"/>
        <v>1.4606323077260148E-6</v>
      </c>
      <c r="Q3380" t="str">
        <f>IF(SalesData[[#This Row],[Discount]]&gt;0, "Yes", "No")</f>
        <v>Yes</v>
      </c>
      <c r="R3380" t="str">
        <f>TEXT(SalesData[[#This Row],[Order Date]],"mmm-yyyy")</f>
        <v>Jan-2024</v>
      </c>
      <c r="S3380">
        <f>YEAR(SalesData[[#This Row],[Order Date]])*100 + MONTH(SalesData[[#This Row],[Order Date]])</f>
        <v>202401</v>
      </c>
    </row>
    <row r="3381" spans="1:19" x14ac:dyDescent="0.3">
      <c r="A3381" t="s">
        <v>7531</v>
      </c>
      <c r="B3381" s="3">
        <v>45317</v>
      </c>
      <c r="C3381" t="s">
        <v>7532</v>
      </c>
      <c r="D3381" t="s">
        <v>23</v>
      </c>
      <c r="E3381" t="s">
        <v>19</v>
      </c>
      <c r="F3381" t="s">
        <v>31</v>
      </c>
      <c r="G3381">
        <v>9</v>
      </c>
      <c r="H3381" s="5">
        <v>135.19999999999999</v>
      </c>
      <c r="I3381" s="5">
        <v>7.0000000000000007E-2</v>
      </c>
      <c r="J3381" s="5">
        <v>1131.624</v>
      </c>
      <c r="K3381" s="5">
        <v>262.6490532267797</v>
      </c>
      <c r="L3381">
        <f>YEAR(SalesData[Order Date])</f>
        <v>2024</v>
      </c>
      <c r="M3381">
        <f>MONTH(SalesData[Order Date])</f>
        <v>1</v>
      </c>
      <c r="N3381" t="str">
        <f>TEXT(SalesData[[#This Row],[Order Date]], "mmmm")</f>
        <v>January</v>
      </c>
      <c r="O3381" s="7">
        <f>IF(SalesData[Sales]=0,0,SalesData[Profit]/SalesData[Sales])</f>
        <v>0.23209922485452739</v>
      </c>
      <c r="P3381" s="8">
        <f t="shared" si="52"/>
        <v>5.7527942143326767E-5</v>
      </c>
      <c r="Q3381" t="str">
        <f>IF(SalesData[[#This Row],[Discount]]&gt;0, "Yes", "No")</f>
        <v>Yes</v>
      </c>
      <c r="R3381" t="str">
        <f>TEXT(SalesData[[#This Row],[Order Date]],"mmm-yyyy")</f>
        <v>Jan-2024</v>
      </c>
      <c r="S3381">
        <f>YEAR(SalesData[[#This Row],[Order Date]])*100 + MONTH(SalesData[[#This Row],[Order Date]])</f>
        <v>202401</v>
      </c>
    </row>
    <row r="3382" spans="1:19" x14ac:dyDescent="0.3">
      <c r="A3382" t="s">
        <v>7579</v>
      </c>
      <c r="B3382" s="3">
        <v>45294</v>
      </c>
      <c r="C3382" t="s">
        <v>7580</v>
      </c>
      <c r="D3382" t="s">
        <v>23</v>
      </c>
      <c r="E3382" t="s">
        <v>26</v>
      </c>
      <c r="F3382" t="s">
        <v>31</v>
      </c>
      <c r="G3382">
        <v>3</v>
      </c>
      <c r="H3382" s="5">
        <v>690.24</v>
      </c>
      <c r="I3382" s="5">
        <v>0.24</v>
      </c>
      <c r="J3382" s="5">
        <v>1573.7472</v>
      </c>
      <c r="K3382" s="5">
        <v>284.13745646658492</v>
      </c>
      <c r="L3382">
        <f>YEAR(SalesData[Order Date])</f>
        <v>2024</v>
      </c>
      <c r="M3382">
        <f>MONTH(SalesData[Order Date])</f>
        <v>1</v>
      </c>
      <c r="N3382" t="str">
        <f>TEXT(SalesData[[#This Row],[Order Date]], "mmmm")</f>
        <v>January</v>
      </c>
      <c r="O3382" s="7">
        <f>IF(SalesData[Sales]=0,0,SalesData[Profit]/SalesData[Sales])</f>
        <v>0.18054834757868665</v>
      </c>
      <c r="P3382" s="8">
        <f t="shared" si="52"/>
        <v>1.1590171534538709E-4</v>
      </c>
      <c r="Q3382" t="str">
        <f>IF(SalesData[[#This Row],[Discount]]&gt;0, "Yes", "No")</f>
        <v>Yes</v>
      </c>
      <c r="R3382" t="str">
        <f>TEXT(SalesData[[#This Row],[Order Date]],"mmm-yyyy")</f>
        <v>Jan-2024</v>
      </c>
      <c r="S3382">
        <f>YEAR(SalesData[[#This Row],[Order Date]])*100 + MONTH(SalesData[[#This Row],[Order Date]])</f>
        <v>202401</v>
      </c>
    </row>
    <row r="3383" spans="1:19" x14ac:dyDescent="0.3">
      <c r="A3383" t="s">
        <v>7585</v>
      </c>
      <c r="B3383" s="3">
        <v>45312</v>
      </c>
      <c r="C3383" t="s">
        <v>7586</v>
      </c>
      <c r="D3383" t="s">
        <v>13</v>
      </c>
      <c r="E3383" t="s">
        <v>19</v>
      </c>
      <c r="F3383" t="s">
        <v>31</v>
      </c>
      <c r="G3383">
        <v>3</v>
      </c>
      <c r="H3383" s="5">
        <v>393.79</v>
      </c>
      <c r="I3383" s="5">
        <v>0.18</v>
      </c>
      <c r="J3383" s="5">
        <v>968.7234000000002</v>
      </c>
      <c r="K3383" s="5">
        <v>95.999753675464333</v>
      </c>
      <c r="L3383">
        <f>YEAR(SalesData[Order Date])</f>
        <v>2024</v>
      </c>
      <c r="M3383">
        <f>MONTH(SalesData[Order Date])</f>
        <v>1</v>
      </c>
      <c r="N3383" t="str">
        <f>TEXT(SalesData[[#This Row],[Order Date]], "mmmm")</f>
        <v>January</v>
      </c>
      <c r="O3383" s="7">
        <f>IF(SalesData[Sales]=0,0,SalesData[Profit]/SalesData[Sales])</f>
        <v>9.9099240996412721E-2</v>
      </c>
      <c r="P3383" s="8">
        <f t="shared" si="52"/>
        <v>1.523654739835953E-4</v>
      </c>
      <c r="Q3383" t="str">
        <f>IF(SalesData[[#This Row],[Discount]]&gt;0, "Yes", "No")</f>
        <v>Yes</v>
      </c>
      <c r="R3383" t="str">
        <f>TEXT(SalesData[[#This Row],[Order Date]],"mmm-yyyy")</f>
        <v>Jan-2024</v>
      </c>
      <c r="S3383">
        <f>YEAR(SalesData[[#This Row],[Order Date]])*100 + MONTH(SalesData[[#This Row],[Order Date]])</f>
        <v>202401</v>
      </c>
    </row>
    <row r="3384" spans="1:19" x14ac:dyDescent="0.3">
      <c r="A3384" t="s">
        <v>7612</v>
      </c>
      <c r="B3384" s="3">
        <v>45301</v>
      </c>
      <c r="C3384" t="s">
        <v>7613</v>
      </c>
      <c r="D3384" t="s">
        <v>23</v>
      </c>
      <c r="E3384" t="s">
        <v>14</v>
      </c>
      <c r="F3384" t="s">
        <v>31</v>
      </c>
      <c r="G3384">
        <v>7</v>
      </c>
      <c r="H3384" s="5">
        <v>33.54</v>
      </c>
      <c r="I3384" s="5">
        <v>0.11</v>
      </c>
      <c r="J3384" s="5">
        <v>208.95419999999999</v>
      </c>
      <c r="K3384" s="5">
        <v>15.13577066637127</v>
      </c>
      <c r="L3384">
        <f>YEAR(SalesData[Order Date])</f>
        <v>2024</v>
      </c>
      <c r="M3384">
        <f>MONTH(SalesData[Order Date])</f>
        <v>1</v>
      </c>
      <c r="N3384" t="str">
        <f>TEXT(SalesData[[#This Row],[Order Date]], "mmmm")</f>
        <v>January</v>
      </c>
      <c r="O3384" s="7">
        <f>IF(SalesData[Sales]=0,0,SalesData[Profit]/SalesData[Sales])</f>
        <v>7.2435828838909533E-2</v>
      </c>
      <c r="P3384" s="8">
        <f t="shared" si="52"/>
        <v>4.6852372433767782E-4</v>
      </c>
      <c r="Q3384" t="str">
        <f>IF(SalesData[[#This Row],[Discount]]&gt;0, "Yes", "No")</f>
        <v>Yes</v>
      </c>
      <c r="R3384" t="str">
        <f>TEXT(SalesData[[#This Row],[Order Date]],"mmm-yyyy")</f>
        <v>Jan-2024</v>
      </c>
      <c r="S3384">
        <f>YEAR(SalesData[[#This Row],[Order Date]])*100 + MONTH(SalesData[[#This Row],[Order Date]])</f>
        <v>202401</v>
      </c>
    </row>
    <row r="3385" spans="1:19" x14ac:dyDescent="0.3">
      <c r="A3385" t="s">
        <v>7658</v>
      </c>
      <c r="B3385" s="3">
        <v>45320</v>
      </c>
      <c r="C3385" t="s">
        <v>7659</v>
      </c>
      <c r="D3385" t="s">
        <v>18</v>
      </c>
      <c r="E3385" t="s">
        <v>19</v>
      </c>
      <c r="F3385" t="s">
        <v>53</v>
      </c>
      <c r="G3385">
        <v>6</v>
      </c>
      <c r="H3385" s="5">
        <v>521.21</v>
      </c>
      <c r="I3385" s="5">
        <v>0.21</v>
      </c>
      <c r="J3385" s="5">
        <v>2470.5354000000002</v>
      </c>
      <c r="K3385" s="5">
        <v>328.25201027367012</v>
      </c>
      <c r="L3385">
        <f>YEAR(SalesData[Order Date])</f>
        <v>2024</v>
      </c>
      <c r="M3385">
        <f>MONTH(SalesData[Order Date])</f>
        <v>1</v>
      </c>
      <c r="N3385" t="str">
        <f>TEXT(SalesData[[#This Row],[Order Date]], "mmmm")</f>
        <v>January</v>
      </c>
      <c r="O3385" s="7">
        <f>IF(SalesData[Sales]=0,0,SalesData[Profit]/SalesData[Sales])</f>
        <v>0.13286675037065654</v>
      </c>
      <c r="P3385" s="8">
        <f t="shared" si="52"/>
        <v>6.7151436081425901E-5</v>
      </c>
      <c r="Q3385" t="str">
        <f>IF(SalesData[[#This Row],[Discount]]&gt;0, "Yes", "No")</f>
        <v>Yes</v>
      </c>
      <c r="R3385" t="str">
        <f>TEXT(SalesData[[#This Row],[Order Date]],"mmm-yyyy")</f>
        <v>Jan-2024</v>
      </c>
      <c r="S3385">
        <f>YEAR(SalesData[[#This Row],[Order Date]])*100 + MONTH(SalesData[[#This Row],[Order Date]])</f>
        <v>202401</v>
      </c>
    </row>
    <row r="3386" spans="1:19" x14ac:dyDescent="0.3">
      <c r="A3386" t="s">
        <v>7673</v>
      </c>
      <c r="B3386" s="3">
        <v>45303</v>
      </c>
      <c r="C3386" t="s">
        <v>7674</v>
      </c>
      <c r="D3386" t="s">
        <v>23</v>
      </c>
      <c r="E3386" t="s">
        <v>26</v>
      </c>
      <c r="F3386" t="s">
        <v>31</v>
      </c>
      <c r="G3386">
        <v>7</v>
      </c>
      <c r="H3386" s="5">
        <v>282.14999999999998</v>
      </c>
      <c r="I3386" s="5">
        <v>0.23</v>
      </c>
      <c r="J3386" s="5">
        <v>1520.7885000000001</v>
      </c>
      <c r="K3386" s="5">
        <v>418.0684000215162</v>
      </c>
      <c r="L3386">
        <f>YEAR(SalesData[Order Date])</f>
        <v>2024</v>
      </c>
      <c r="M3386">
        <f>MONTH(SalesData[Order Date])</f>
        <v>1</v>
      </c>
      <c r="N3386" t="str">
        <f>TEXT(SalesData[[#This Row],[Order Date]], "mmmm")</f>
        <v>January</v>
      </c>
      <c r="O3386" s="7">
        <f>IF(SalesData[Sales]=0,0,SalesData[Profit]/SalesData[Sales])</f>
        <v>0.27490239439706188</v>
      </c>
      <c r="P3386" s="8">
        <f t="shared" si="52"/>
        <v>1.1645274803169543E-4</v>
      </c>
      <c r="Q3386" t="str">
        <f>IF(SalesData[[#This Row],[Discount]]&gt;0, "Yes", "No")</f>
        <v>Yes</v>
      </c>
      <c r="R3386" t="str">
        <f>TEXT(SalesData[[#This Row],[Order Date]],"mmm-yyyy")</f>
        <v>Jan-2024</v>
      </c>
      <c r="S3386">
        <f>YEAR(SalesData[[#This Row],[Order Date]])*100 + MONTH(SalesData[[#This Row],[Order Date]])</f>
        <v>202401</v>
      </c>
    </row>
    <row r="3387" spans="1:19" x14ac:dyDescent="0.3">
      <c r="A3387" t="s">
        <v>7709</v>
      </c>
      <c r="B3387" s="3">
        <v>45298</v>
      </c>
      <c r="C3387" t="s">
        <v>7710</v>
      </c>
      <c r="D3387" t="s">
        <v>30</v>
      </c>
      <c r="E3387" t="s">
        <v>19</v>
      </c>
      <c r="F3387" t="s">
        <v>20</v>
      </c>
      <c r="G3387">
        <v>6</v>
      </c>
      <c r="H3387" s="5">
        <v>729.43</v>
      </c>
      <c r="I3387" s="5">
        <v>0.03</v>
      </c>
      <c r="J3387" s="5">
        <v>4245.2825999999995</v>
      </c>
      <c r="K3387" s="5">
        <v>1167.398118015594</v>
      </c>
      <c r="L3387">
        <f>YEAR(SalesData[Order Date])</f>
        <v>2024</v>
      </c>
      <c r="M3387">
        <f>MONTH(SalesData[Order Date])</f>
        <v>1</v>
      </c>
      <c r="N3387" t="str">
        <f>TEXT(SalesData[[#This Row],[Order Date]], "mmmm")</f>
        <v>January</v>
      </c>
      <c r="O3387" s="7">
        <f>IF(SalesData[Sales]=0,0,SalesData[Profit]/SalesData[Sales])</f>
        <v>0.27498713937573771</v>
      </c>
      <c r="P3387" s="8">
        <f t="shared" si="52"/>
        <v>6.8546673429938442E-6</v>
      </c>
      <c r="Q3387" t="str">
        <f>IF(SalesData[[#This Row],[Discount]]&gt;0, "Yes", "No")</f>
        <v>Yes</v>
      </c>
      <c r="R3387" t="str">
        <f>TEXT(SalesData[[#This Row],[Order Date]],"mmm-yyyy")</f>
        <v>Jan-2024</v>
      </c>
      <c r="S3387">
        <f>YEAR(SalesData[[#This Row],[Order Date]])*100 + MONTH(SalesData[[#This Row],[Order Date]])</f>
        <v>202401</v>
      </c>
    </row>
    <row r="3388" spans="1:19" x14ac:dyDescent="0.3">
      <c r="A3388" t="s">
        <v>7773</v>
      </c>
      <c r="B3388" s="3">
        <v>45320</v>
      </c>
      <c r="C3388" t="s">
        <v>7774</v>
      </c>
      <c r="D3388" t="s">
        <v>30</v>
      </c>
      <c r="E3388" t="s">
        <v>14</v>
      </c>
      <c r="F3388" t="s">
        <v>27</v>
      </c>
      <c r="G3388">
        <v>3</v>
      </c>
      <c r="H3388" s="5">
        <v>374.86</v>
      </c>
      <c r="I3388" s="5">
        <v>0.24</v>
      </c>
      <c r="J3388" s="5">
        <v>854.68079999999998</v>
      </c>
      <c r="K3388" s="5">
        <v>93.067934028207389</v>
      </c>
      <c r="L3388">
        <f>YEAR(SalesData[Order Date])</f>
        <v>2024</v>
      </c>
      <c r="M3388">
        <f>MONTH(SalesData[Order Date])</f>
        <v>1</v>
      </c>
      <c r="N3388" t="str">
        <f>TEXT(SalesData[[#This Row],[Order Date]], "mmmm")</f>
        <v>January</v>
      </c>
      <c r="O3388" s="7">
        <f>IF(SalesData[Sales]=0,0,SalesData[Profit]/SalesData[Sales])</f>
        <v>0.1088920378557789</v>
      </c>
      <c r="P3388" s="8">
        <f t="shared" si="52"/>
        <v>2.1341300752280852E-4</v>
      </c>
      <c r="Q3388" t="str">
        <f>IF(SalesData[[#This Row],[Discount]]&gt;0, "Yes", "No")</f>
        <v>Yes</v>
      </c>
      <c r="R3388" t="str">
        <f>TEXT(SalesData[[#This Row],[Order Date]],"mmm-yyyy")</f>
        <v>Jan-2024</v>
      </c>
      <c r="S3388">
        <f>YEAR(SalesData[[#This Row],[Order Date]])*100 + MONTH(SalesData[[#This Row],[Order Date]])</f>
        <v>202401</v>
      </c>
    </row>
    <row r="3389" spans="1:19" x14ac:dyDescent="0.3">
      <c r="A3389" t="s">
        <v>7777</v>
      </c>
      <c r="B3389" s="3">
        <v>45301</v>
      </c>
      <c r="C3389" t="s">
        <v>7778</v>
      </c>
      <c r="D3389" t="s">
        <v>13</v>
      </c>
      <c r="E3389" t="s">
        <v>19</v>
      </c>
      <c r="F3389" t="s">
        <v>91</v>
      </c>
      <c r="G3389">
        <v>1</v>
      </c>
      <c r="H3389" s="5">
        <v>63.98</v>
      </c>
      <c r="I3389" s="5">
        <v>0.3</v>
      </c>
      <c r="J3389" s="5">
        <v>44.785999999999987</v>
      </c>
      <c r="K3389" s="5">
        <v>6.7184264141984613</v>
      </c>
      <c r="L3389">
        <f>YEAR(SalesData[Order Date])</f>
        <v>2024</v>
      </c>
      <c r="M3389">
        <f>MONTH(SalesData[Order Date])</f>
        <v>1</v>
      </c>
      <c r="N3389" t="str">
        <f>TEXT(SalesData[[#This Row],[Order Date]], "mmmm")</f>
        <v>January</v>
      </c>
      <c r="O3389" s="7">
        <f>IF(SalesData[Sales]=0,0,SalesData[Profit]/SalesData[Sales])</f>
        <v>0.15001175399005187</v>
      </c>
      <c r="P3389" s="8">
        <f t="shared" si="52"/>
        <v>4.6889653016567679E-3</v>
      </c>
      <c r="Q3389" t="str">
        <f>IF(SalesData[[#This Row],[Discount]]&gt;0, "Yes", "No")</f>
        <v>Yes</v>
      </c>
      <c r="R3389" t="str">
        <f>TEXT(SalesData[[#This Row],[Order Date]],"mmm-yyyy")</f>
        <v>Jan-2024</v>
      </c>
      <c r="S3389">
        <f>YEAR(SalesData[[#This Row],[Order Date]])*100 + MONTH(SalesData[[#This Row],[Order Date]])</f>
        <v>202401</v>
      </c>
    </row>
    <row r="3390" spans="1:19" x14ac:dyDescent="0.3">
      <c r="A3390" t="s">
        <v>7779</v>
      </c>
      <c r="B3390" s="3">
        <v>45320</v>
      </c>
      <c r="C3390" t="s">
        <v>7780</v>
      </c>
      <c r="D3390" t="s">
        <v>30</v>
      </c>
      <c r="E3390" t="s">
        <v>26</v>
      </c>
      <c r="F3390" t="s">
        <v>15</v>
      </c>
      <c r="G3390">
        <v>8</v>
      </c>
      <c r="H3390" s="5">
        <v>628.54</v>
      </c>
      <c r="I3390" s="5">
        <v>0.19</v>
      </c>
      <c r="J3390" s="5">
        <v>4072.9391999999998</v>
      </c>
      <c r="K3390" s="5">
        <v>353.27733108603951</v>
      </c>
      <c r="L3390">
        <f>YEAR(SalesData[Order Date])</f>
        <v>2024</v>
      </c>
      <c r="M3390">
        <f>MONTH(SalesData[Order Date])</f>
        <v>1</v>
      </c>
      <c r="N3390" t="str">
        <f>TEXT(SalesData[[#This Row],[Order Date]], "mmmm")</f>
        <v>January</v>
      </c>
      <c r="O3390" s="7">
        <f>IF(SalesData[Sales]=0,0,SalesData[Profit]/SalesData[Sales])</f>
        <v>8.6737688371591584E-2</v>
      </c>
      <c r="P3390" s="8">
        <f t="shared" si="52"/>
        <v>3.7785980208101317E-5</v>
      </c>
      <c r="Q3390" t="str">
        <f>IF(SalesData[[#This Row],[Discount]]&gt;0, "Yes", "No")</f>
        <v>Yes</v>
      </c>
      <c r="R3390" t="str">
        <f>TEXT(SalesData[[#This Row],[Order Date]],"mmm-yyyy")</f>
        <v>Jan-2024</v>
      </c>
      <c r="S3390">
        <f>YEAR(SalesData[[#This Row],[Order Date]])*100 + MONTH(SalesData[[#This Row],[Order Date]])</f>
        <v>202401</v>
      </c>
    </row>
    <row r="3391" spans="1:19" x14ac:dyDescent="0.3">
      <c r="A3391" t="s">
        <v>7828</v>
      </c>
      <c r="B3391" s="3">
        <v>45320</v>
      </c>
      <c r="C3391" t="s">
        <v>7829</v>
      </c>
      <c r="D3391" t="s">
        <v>18</v>
      </c>
      <c r="E3391" t="s">
        <v>19</v>
      </c>
      <c r="F3391" t="s">
        <v>27</v>
      </c>
      <c r="G3391">
        <v>2</v>
      </c>
      <c r="H3391" s="5">
        <v>441.01</v>
      </c>
      <c r="I3391" s="5">
        <v>0.23</v>
      </c>
      <c r="J3391" s="5">
        <v>679.15539999999999</v>
      </c>
      <c r="K3391" s="5">
        <v>197.65039946258531</v>
      </c>
      <c r="L3391">
        <f>YEAR(SalesData[Order Date])</f>
        <v>2024</v>
      </c>
      <c r="M3391">
        <f>MONTH(SalesData[Order Date])</f>
        <v>1</v>
      </c>
      <c r="N3391" t="str">
        <f>TEXT(SalesData[[#This Row],[Order Date]], "mmmm")</f>
        <v>January</v>
      </c>
      <c r="O3391" s="7">
        <f>IF(SalesData[Sales]=0,0,SalesData[Profit]/SalesData[Sales])</f>
        <v>0.29102382085541145</v>
      </c>
      <c r="P3391" s="8">
        <f t="shared" si="52"/>
        <v>2.6076506201673435E-4</v>
      </c>
      <c r="Q3391" t="str">
        <f>IF(SalesData[[#This Row],[Discount]]&gt;0, "Yes", "No")</f>
        <v>Yes</v>
      </c>
      <c r="R3391" t="str">
        <f>TEXT(SalesData[[#This Row],[Order Date]],"mmm-yyyy")</f>
        <v>Jan-2024</v>
      </c>
      <c r="S3391">
        <f>YEAR(SalesData[[#This Row],[Order Date]])*100 + MONTH(SalesData[[#This Row],[Order Date]])</f>
        <v>202401</v>
      </c>
    </row>
    <row r="3392" spans="1:19" x14ac:dyDescent="0.3">
      <c r="A3392" t="s">
        <v>7857</v>
      </c>
      <c r="B3392" s="3">
        <v>45312</v>
      </c>
      <c r="C3392" t="s">
        <v>7858</v>
      </c>
      <c r="D3392" t="s">
        <v>30</v>
      </c>
      <c r="E3392" t="s">
        <v>14</v>
      </c>
      <c r="F3392" t="s">
        <v>91</v>
      </c>
      <c r="G3392">
        <v>2</v>
      </c>
      <c r="H3392" s="5">
        <v>426.61</v>
      </c>
      <c r="I3392" s="5">
        <v>0.28000000000000003</v>
      </c>
      <c r="J3392" s="5">
        <v>614.3184</v>
      </c>
      <c r="K3392" s="5">
        <v>68.642897595981054</v>
      </c>
      <c r="L3392">
        <f>YEAR(SalesData[Order Date])</f>
        <v>2024</v>
      </c>
      <c r="M3392">
        <f>MONTH(SalesData[Order Date])</f>
        <v>1</v>
      </c>
      <c r="N3392" t="str">
        <f>TEXT(SalesData[[#This Row],[Order Date]], "mmmm")</f>
        <v>January</v>
      </c>
      <c r="O3392" s="7">
        <f>IF(SalesData[Sales]=0,0,SalesData[Profit]/SalesData[Sales])</f>
        <v>0.11173830638310858</v>
      </c>
      <c r="P3392" s="8">
        <f t="shared" si="52"/>
        <v>3.2816858489018077E-4</v>
      </c>
      <c r="Q3392" t="str">
        <f>IF(SalesData[[#This Row],[Discount]]&gt;0, "Yes", "No")</f>
        <v>Yes</v>
      </c>
      <c r="R3392" t="str">
        <f>TEXT(SalesData[[#This Row],[Order Date]],"mmm-yyyy")</f>
        <v>Jan-2024</v>
      </c>
      <c r="S3392">
        <f>YEAR(SalesData[[#This Row],[Order Date]])*100 + MONTH(SalesData[[#This Row],[Order Date]])</f>
        <v>202401</v>
      </c>
    </row>
    <row r="3393" spans="1:19" x14ac:dyDescent="0.3">
      <c r="A3393" t="s">
        <v>7866</v>
      </c>
      <c r="B3393" s="3">
        <v>45304</v>
      </c>
      <c r="C3393" t="s">
        <v>7867</v>
      </c>
      <c r="D3393" t="s">
        <v>13</v>
      </c>
      <c r="E3393" t="s">
        <v>19</v>
      </c>
      <c r="F3393" t="s">
        <v>44</v>
      </c>
      <c r="G3393">
        <v>5</v>
      </c>
      <c r="H3393" s="5">
        <v>251.97</v>
      </c>
      <c r="I3393" s="5">
        <v>0.03</v>
      </c>
      <c r="J3393" s="5">
        <v>1222.0545</v>
      </c>
      <c r="K3393" s="5">
        <v>214.16606427741701</v>
      </c>
      <c r="L3393">
        <f>YEAR(SalesData[Order Date])</f>
        <v>2024</v>
      </c>
      <c r="M3393">
        <f>MONTH(SalesData[Order Date])</f>
        <v>1</v>
      </c>
      <c r="N3393" t="str">
        <f>TEXT(SalesData[[#This Row],[Order Date]], "mmmm")</f>
        <v>January</v>
      </c>
      <c r="O3393" s="7">
        <f>IF(SalesData[Sales]=0,0,SalesData[Profit]/SalesData[Sales])</f>
        <v>0.17525082905665584</v>
      </c>
      <c r="P3393" s="8">
        <f t="shared" si="52"/>
        <v>2.3812358614120731E-5</v>
      </c>
      <c r="Q3393" t="str">
        <f>IF(SalesData[[#This Row],[Discount]]&gt;0, "Yes", "No")</f>
        <v>Yes</v>
      </c>
      <c r="R3393" t="str">
        <f>TEXT(SalesData[[#This Row],[Order Date]],"mmm-yyyy")</f>
        <v>Jan-2024</v>
      </c>
      <c r="S3393">
        <f>YEAR(SalesData[[#This Row],[Order Date]])*100 + MONTH(SalesData[[#This Row],[Order Date]])</f>
        <v>202401</v>
      </c>
    </row>
    <row r="3394" spans="1:19" x14ac:dyDescent="0.3">
      <c r="A3394" t="s">
        <v>7940</v>
      </c>
      <c r="B3394" s="3">
        <v>45310</v>
      </c>
      <c r="C3394" t="s">
        <v>7941</v>
      </c>
      <c r="D3394" t="s">
        <v>30</v>
      </c>
      <c r="E3394" t="s">
        <v>14</v>
      </c>
      <c r="F3394" t="s">
        <v>31</v>
      </c>
      <c r="G3394">
        <v>2</v>
      </c>
      <c r="H3394" s="5">
        <v>633.48</v>
      </c>
      <c r="I3394" s="5">
        <v>7.0000000000000007E-2</v>
      </c>
      <c r="J3394" s="5">
        <v>1178.2728</v>
      </c>
      <c r="K3394" s="5">
        <v>122.2043378519856</v>
      </c>
      <c r="L3394">
        <f>YEAR(SalesData[Order Date])</f>
        <v>2024</v>
      </c>
      <c r="M3394">
        <f>MONTH(SalesData[Order Date])</f>
        <v>1</v>
      </c>
      <c r="N3394" t="str">
        <f>TEXT(SalesData[[#This Row],[Order Date]], "mmmm")</f>
        <v>January</v>
      </c>
      <c r="O3394" s="7">
        <f>IF(SalesData[Sales]=0,0,SalesData[Profit]/SalesData[Sales])</f>
        <v>0.10371480853329178</v>
      </c>
      <c r="P3394" s="8">
        <f t="shared" ref="P3394:P3457" si="53">IF(H:H*G:G=0, 0, (I:I/(H:H*G:G)))</f>
        <v>5.5250363073814491E-5</v>
      </c>
      <c r="Q3394" t="str">
        <f>IF(SalesData[[#This Row],[Discount]]&gt;0, "Yes", "No")</f>
        <v>Yes</v>
      </c>
      <c r="R3394" t="str">
        <f>TEXT(SalesData[[#This Row],[Order Date]],"mmm-yyyy")</f>
        <v>Jan-2024</v>
      </c>
      <c r="S3394">
        <f>YEAR(SalesData[[#This Row],[Order Date]])*100 + MONTH(SalesData[[#This Row],[Order Date]])</f>
        <v>202401</v>
      </c>
    </row>
    <row r="3395" spans="1:19" x14ac:dyDescent="0.3">
      <c r="A3395" t="s">
        <v>8002</v>
      </c>
      <c r="B3395" s="3">
        <v>45322</v>
      </c>
      <c r="C3395" t="s">
        <v>8003</v>
      </c>
      <c r="D3395" t="s">
        <v>30</v>
      </c>
      <c r="E3395" t="s">
        <v>19</v>
      </c>
      <c r="F3395" t="s">
        <v>44</v>
      </c>
      <c r="G3395">
        <v>2</v>
      </c>
      <c r="H3395" s="5">
        <v>592.54</v>
      </c>
      <c r="I3395" s="5">
        <v>0.08</v>
      </c>
      <c r="J3395" s="5">
        <v>1090.2736</v>
      </c>
      <c r="K3395" s="5">
        <v>58.820701293869909</v>
      </c>
      <c r="L3395">
        <f>YEAR(SalesData[Order Date])</f>
        <v>2024</v>
      </c>
      <c r="M3395">
        <f>MONTH(SalesData[Order Date])</f>
        <v>1</v>
      </c>
      <c r="N3395" t="str">
        <f>TEXT(SalesData[[#This Row],[Order Date]], "mmmm")</f>
        <v>January</v>
      </c>
      <c r="O3395" s="7">
        <f>IF(SalesData[Sales]=0,0,SalesData[Profit]/SalesData[Sales])</f>
        <v>5.3950404094779428E-2</v>
      </c>
      <c r="P3395" s="8">
        <f t="shared" si="53"/>
        <v>6.7505991156715159E-5</v>
      </c>
      <c r="Q3395" t="str">
        <f>IF(SalesData[[#This Row],[Discount]]&gt;0, "Yes", "No")</f>
        <v>Yes</v>
      </c>
      <c r="R3395" t="str">
        <f>TEXT(SalesData[[#This Row],[Order Date]],"mmm-yyyy")</f>
        <v>Jan-2024</v>
      </c>
      <c r="S3395">
        <f>YEAR(SalesData[[#This Row],[Order Date]])*100 + MONTH(SalesData[[#This Row],[Order Date]])</f>
        <v>202401</v>
      </c>
    </row>
    <row r="3396" spans="1:19" x14ac:dyDescent="0.3">
      <c r="A3396" t="s">
        <v>8030</v>
      </c>
      <c r="B3396" s="3">
        <v>45321</v>
      </c>
      <c r="C3396" t="s">
        <v>8031</v>
      </c>
      <c r="D3396" t="s">
        <v>23</v>
      </c>
      <c r="E3396" t="s">
        <v>19</v>
      </c>
      <c r="F3396" t="s">
        <v>53</v>
      </c>
      <c r="G3396">
        <v>7</v>
      </c>
      <c r="H3396" s="5">
        <v>273.87</v>
      </c>
      <c r="I3396" s="5">
        <v>0.17</v>
      </c>
      <c r="J3396" s="5">
        <v>1591.1847</v>
      </c>
      <c r="K3396" s="5">
        <v>469.27385451455052</v>
      </c>
      <c r="L3396">
        <f>YEAR(SalesData[Order Date])</f>
        <v>2024</v>
      </c>
      <c r="M3396">
        <f>MONTH(SalesData[Order Date])</f>
        <v>1</v>
      </c>
      <c r="N3396" t="str">
        <f>TEXT(SalesData[[#This Row],[Order Date]], "mmmm")</f>
        <v>January</v>
      </c>
      <c r="O3396" s="7">
        <f>IF(SalesData[Sales]=0,0,SalesData[Profit]/SalesData[Sales])</f>
        <v>0.29492104500159566</v>
      </c>
      <c r="P3396" s="8">
        <f t="shared" si="53"/>
        <v>8.867606632969761E-5</v>
      </c>
      <c r="Q3396" t="str">
        <f>IF(SalesData[[#This Row],[Discount]]&gt;0, "Yes", "No")</f>
        <v>Yes</v>
      </c>
      <c r="R3396" t="str">
        <f>TEXT(SalesData[[#This Row],[Order Date]],"mmm-yyyy")</f>
        <v>Jan-2024</v>
      </c>
      <c r="S3396">
        <f>YEAR(SalesData[[#This Row],[Order Date]])*100 + MONTH(SalesData[[#This Row],[Order Date]])</f>
        <v>202401</v>
      </c>
    </row>
    <row r="3397" spans="1:19" x14ac:dyDescent="0.3">
      <c r="A3397" t="s">
        <v>8121</v>
      </c>
      <c r="B3397" s="3">
        <v>45313</v>
      </c>
      <c r="C3397" t="s">
        <v>733</v>
      </c>
      <c r="D3397" t="s">
        <v>13</v>
      </c>
      <c r="E3397" t="s">
        <v>19</v>
      </c>
      <c r="F3397" t="s">
        <v>53</v>
      </c>
      <c r="G3397">
        <v>8</v>
      </c>
      <c r="H3397" s="5">
        <v>60.21</v>
      </c>
      <c r="I3397" s="5">
        <v>0.22</v>
      </c>
      <c r="J3397" s="5">
        <v>375.71039999999999</v>
      </c>
      <c r="K3397" s="5">
        <v>78.239369610165781</v>
      </c>
      <c r="L3397">
        <f>YEAR(SalesData[Order Date])</f>
        <v>2024</v>
      </c>
      <c r="M3397">
        <f>MONTH(SalesData[Order Date])</f>
        <v>1</v>
      </c>
      <c r="N3397" t="str">
        <f>TEXT(SalesData[[#This Row],[Order Date]], "mmmm")</f>
        <v>January</v>
      </c>
      <c r="O3397" s="7">
        <f>IF(SalesData[Sales]=0,0,SalesData[Profit]/SalesData[Sales])</f>
        <v>0.20824382186430235</v>
      </c>
      <c r="P3397" s="8">
        <f t="shared" si="53"/>
        <v>4.5673476166749707E-4</v>
      </c>
      <c r="Q3397" t="str">
        <f>IF(SalesData[[#This Row],[Discount]]&gt;0, "Yes", "No")</f>
        <v>Yes</v>
      </c>
      <c r="R3397" t="str">
        <f>TEXT(SalesData[[#This Row],[Order Date]],"mmm-yyyy")</f>
        <v>Jan-2024</v>
      </c>
      <c r="S3397">
        <f>YEAR(SalesData[[#This Row],[Order Date]])*100 + MONTH(SalesData[[#This Row],[Order Date]])</f>
        <v>202401</v>
      </c>
    </row>
    <row r="3398" spans="1:19" x14ac:dyDescent="0.3">
      <c r="A3398" t="s">
        <v>8138</v>
      </c>
      <c r="B3398" s="3">
        <v>45293</v>
      </c>
      <c r="C3398" t="s">
        <v>8139</v>
      </c>
      <c r="D3398" t="s">
        <v>30</v>
      </c>
      <c r="E3398" t="s">
        <v>19</v>
      </c>
      <c r="F3398" t="s">
        <v>15</v>
      </c>
      <c r="G3398">
        <v>2</v>
      </c>
      <c r="H3398" s="5">
        <v>129.53</v>
      </c>
      <c r="I3398" s="5">
        <v>0.26</v>
      </c>
      <c r="J3398" s="5">
        <v>191.70439999999999</v>
      </c>
      <c r="K3398" s="5">
        <v>12.94969479427691</v>
      </c>
      <c r="L3398">
        <f>YEAR(SalesData[Order Date])</f>
        <v>2024</v>
      </c>
      <c r="M3398">
        <f>MONTH(SalesData[Order Date])</f>
        <v>1</v>
      </c>
      <c r="N3398" t="str">
        <f>TEXT(SalesData[[#This Row],[Order Date]], "mmmm")</f>
        <v>January</v>
      </c>
      <c r="O3398" s="7">
        <f>IF(SalesData[Sales]=0,0,SalesData[Profit]/SalesData[Sales])</f>
        <v>6.7550326410227984E-2</v>
      </c>
      <c r="P3398" s="8">
        <f t="shared" si="53"/>
        <v>1.0036285030494867E-3</v>
      </c>
      <c r="Q3398" t="str">
        <f>IF(SalesData[[#This Row],[Discount]]&gt;0, "Yes", "No")</f>
        <v>Yes</v>
      </c>
      <c r="R3398" t="str">
        <f>TEXT(SalesData[[#This Row],[Order Date]],"mmm-yyyy")</f>
        <v>Jan-2024</v>
      </c>
      <c r="S3398">
        <f>YEAR(SalesData[[#This Row],[Order Date]])*100 + MONTH(SalesData[[#This Row],[Order Date]])</f>
        <v>202401</v>
      </c>
    </row>
    <row r="3399" spans="1:19" x14ac:dyDescent="0.3">
      <c r="A3399" t="s">
        <v>8144</v>
      </c>
      <c r="B3399" s="3">
        <v>45321</v>
      </c>
      <c r="C3399" t="s">
        <v>8145</v>
      </c>
      <c r="D3399" t="s">
        <v>23</v>
      </c>
      <c r="E3399" t="s">
        <v>26</v>
      </c>
      <c r="F3399" t="s">
        <v>91</v>
      </c>
      <c r="G3399">
        <v>4</v>
      </c>
      <c r="H3399" s="5">
        <v>13.2</v>
      </c>
      <c r="I3399" s="5">
        <v>0.14000000000000001</v>
      </c>
      <c r="J3399" s="5">
        <v>45.407999999999987</v>
      </c>
      <c r="K3399" s="5">
        <v>12.2368316031563</v>
      </c>
      <c r="L3399">
        <f>YEAR(SalesData[Order Date])</f>
        <v>2024</v>
      </c>
      <c r="M3399">
        <f>MONTH(SalesData[Order Date])</f>
        <v>1</v>
      </c>
      <c r="N3399" t="str">
        <f>TEXT(SalesData[[#This Row],[Order Date]], "mmmm")</f>
        <v>January</v>
      </c>
      <c r="O3399" s="7">
        <f>IF(SalesData[Sales]=0,0,SalesData[Profit]/SalesData[Sales])</f>
        <v>0.26948624918860781</v>
      </c>
      <c r="P3399" s="8">
        <f t="shared" si="53"/>
        <v>2.6515151515151521E-3</v>
      </c>
      <c r="Q3399" t="str">
        <f>IF(SalesData[[#This Row],[Discount]]&gt;0, "Yes", "No")</f>
        <v>Yes</v>
      </c>
      <c r="R3399" t="str">
        <f>TEXT(SalesData[[#This Row],[Order Date]],"mmm-yyyy")</f>
        <v>Jan-2024</v>
      </c>
      <c r="S3399">
        <f>YEAR(SalesData[[#This Row],[Order Date]])*100 + MONTH(SalesData[[#This Row],[Order Date]])</f>
        <v>202401</v>
      </c>
    </row>
    <row r="3400" spans="1:19" x14ac:dyDescent="0.3">
      <c r="A3400" t="s">
        <v>8160</v>
      </c>
      <c r="B3400" s="3">
        <v>45320</v>
      </c>
      <c r="C3400" t="s">
        <v>8161</v>
      </c>
      <c r="D3400" t="s">
        <v>18</v>
      </c>
      <c r="E3400" t="s">
        <v>19</v>
      </c>
      <c r="F3400" t="s">
        <v>20</v>
      </c>
      <c r="G3400">
        <v>4</v>
      </c>
      <c r="H3400" s="5">
        <v>617.79</v>
      </c>
      <c r="I3400" s="5">
        <v>0.27</v>
      </c>
      <c r="J3400" s="5">
        <v>1803.9467999999999</v>
      </c>
      <c r="K3400" s="5">
        <v>261.24096867452948</v>
      </c>
      <c r="L3400">
        <f>YEAR(SalesData[Order Date])</f>
        <v>2024</v>
      </c>
      <c r="M3400">
        <f>MONTH(SalesData[Order Date])</f>
        <v>1</v>
      </c>
      <c r="N3400" t="str">
        <f>TEXT(SalesData[[#This Row],[Order Date]], "mmmm")</f>
        <v>January</v>
      </c>
      <c r="O3400" s="7">
        <f>IF(SalesData[Sales]=0,0,SalesData[Profit]/SalesData[Sales])</f>
        <v>0.14481633752975948</v>
      </c>
      <c r="P3400" s="8">
        <f t="shared" si="53"/>
        <v>1.0926042830087896E-4</v>
      </c>
      <c r="Q3400" t="str">
        <f>IF(SalesData[[#This Row],[Discount]]&gt;0, "Yes", "No")</f>
        <v>Yes</v>
      </c>
      <c r="R3400" t="str">
        <f>TEXT(SalesData[[#This Row],[Order Date]],"mmm-yyyy")</f>
        <v>Jan-2024</v>
      </c>
      <c r="S3400">
        <f>YEAR(SalesData[[#This Row],[Order Date]])*100 + MONTH(SalesData[[#This Row],[Order Date]])</f>
        <v>202401</v>
      </c>
    </row>
    <row r="3401" spans="1:19" x14ac:dyDescent="0.3">
      <c r="A3401" t="s">
        <v>8164</v>
      </c>
      <c r="B3401" s="3">
        <v>45315</v>
      </c>
      <c r="C3401" t="s">
        <v>8165</v>
      </c>
      <c r="D3401" t="s">
        <v>23</v>
      </c>
      <c r="E3401" t="s">
        <v>19</v>
      </c>
      <c r="F3401" t="s">
        <v>39</v>
      </c>
      <c r="G3401">
        <v>1</v>
      </c>
      <c r="H3401" s="5">
        <v>608.34</v>
      </c>
      <c r="I3401" s="5">
        <v>0.13</v>
      </c>
      <c r="J3401" s="5">
        <v>529.25580000000002</v>
      </c>
      <c r="K3401" s="5">
        <v>120.8688997758953</v>
      </c>
      <c r="L3401">
        <f>YEAR(SalesData[Order Date])</f>
        <v>2024</v>
      </c>
      <c r="M3401">
        <f>MONTH(SalesData[Order Date])</f>
        <v>1</v>
      </c>
      <c r="N3401" t="str">
        <f>TEXT(SalesData[[#This Row],[Order Date]], "mmmm")</f>
        <v>January</v>
      </c>
      <c r="O3401" s="7">
        <f>IF(SalesData[Sales]=0,0,SalesData[Profit]/SalesData[Sales])</f>
        <v>0.22837520113316717</v>
      </c>
      <c r="P3401" s="8">
        <f t="shared" si="53"/>
        <v>2.1369628825985469E-4</v>
      </c>
      <c r="Q3401" t="str">
        <f>IF(SalesData[[#This Row],[Discount]]&gt;0, "Yes", "No")</f>
        <v>Yes</v>
      </c>
      <c r="R3401" t="str">
        <f>TEXT(SalesData[[#This Row],[Order Date]],"mmm-yyyy")</f>
        <v>Jan-2024</v>
      </c>
      <c r="S3401">
        <f>YEAR(SalesData[[#This Row],[Order Date]])*100 + MONTH(SalesData[[#This Row],[Order Date]])</f>
        <v>202401</v>
      </c>
    </row>
    <row r="3402" spans="1:19" x14ac:dyDescent="0.3">
      <c r="A3402" t="s">
        <v>8204</v>
      </c>
      <c r="B3402" s="3">
        <v>45312</v>
      </c>
      <c r="C3402" t="s">
        <v>8205</v>
      </c>
      <c r="D3402" t="s">
        <v>13</v>
      </c>
      <c r="E3402" t="s">
        <v>14</v>
      </c>
      <c r="F3402" t="s">
        <v>62</v>
      </c>
      <c r="G3402">
        <v>5</v>
      </c>
      <c r="H3402" s="5">
        <v>91.67</v>
      </c>
      <c r="I3402" s="5">
        <v>0.16</v>
      </c>
      <c r="J3402" s="5">
        <v>385.01400000000001</v>
      </c>
      <c r="K3402" s="5">
        <v>41.96736913810993</v>
      </c>
      <c r="L3402">
        <f>YEAR(SalesData[Order Date])</f>
        <v>2024</v>
      </c>
      <c r="M3402">
        <f>MONTH(SalesData[Order Date])</f>
        <v>1</v>
      </c>
      <c r="N3402" t="str">
        <f>TEXT(SalesData[[#This Row],[Order Date]], "mmmm")</f>
        <v>January</v>
      </c>
      <c r="O3402" s="7">
        <f>IF(SalesData[Sales]=0,0,SalesData[Profit]/SalesData[Sales])</f>
        <v>0.10900218988948436</v>
      </c>
      <c r="P3402" s="8">
        <f t="shared" si="53"/>
        <v>3.490782153376241E-4</v>
      </c>
      <c r="Q3402" t="str">
        <f>IF(SalesData[[#This Row],[Discount]]&gt;0, "Yes", "No")</f>
        <v>Yes</v>
      </c>
      <c r="R3402" t="str">
        <f>TEXT(SalesData[[#This Row],[Order Date]],"mmm-yyyy")</f>
        <v>Jan-2024</v>
      </c>
      <c r="S3402">
        <f>YEAR(SalesData[[#This Row],[Order Date]])*100 + MONTH(SalesData[[#This Row],[Order Date]])</f>
        <v>202401</v>
      </c>
    </row>
    <row r="3403" spans="1:19" x14ac:dyDescent="0.3">
      <c r="A3403" t="s">
        <v>8294</v>
      </c>
      <c r="B3403" s="3">
        <v>45296</v>
      </c>
      <c r="C3403" t="s">
        <v>8295</v>
      </c>
      <c r="D3403" t="s">
        <v>23</v>
      </c>
      <c r="E3403" t="s">
        <v>14</v>
      </c>
      <c r="F3403" t="s">
        <v>39</v>
      </c>
      <c r="G3403">
        <v>1</v>
      </c>
      <c r="H3403" s="5">
        <v>425.73</v>
      </c>
      <c r="I3403" s="5">
        <v>0.04</v>
      </c>
      <c r="J3403" s="5">
        <v>408.70080000000002</v>
      </c>
      <c r="K3403" s="5">
        <v>117.46448506133849</v>
      </c>
      <c r="L3403">
        <f>YEAR(SalesData[Order Date])</f>
        <v>2024</v>
      </c>
      <c r="M3403">
        <f>MONTH(SalesData[Order Date])</f>
        <v>1</v>
      </c>
      <c r="N3403" t="str">
        <f>TEXT(SalesData[[#This Row],[Order Date]], "mmmm")</f>
        <v>January</v>
      </c>
      <c r="O3403" s="7">
        <f>IF(SalesData[Sales]=0,0,SalesData[Profit]/SalesData[Sales])</f>
        <v>0.28740948160937901</v>
      </c>
      <c r="P3403" s="8">
        <f t="shared" si="53"/>
        <v>9.3956263359406189E-5</v>
      </c>
      <c r="Q3403" t="str">
        <f>IF(SalesData[[#This Row],[Discount]]&gt;0, "Yes", "No")</f>
        <v>Yes</v>
      </c>
      <c r="R3403" t="str">
        <f>TEXT(SalesData[[#This Row],[Order Date]],"mmm-yyyy")</f>
        <v>Jan-2024</v>
      </c>
      <c r="S3403">
        <f>YEAR(SalesData[[#This Row],[Order Date]])*100 + MONTH(SalesData[[#This Row],[Order Date]])</f>
        <v>202401</v>
      </c>
    </row>
    <row r="3404" spans="1:19" x14ac:dyDescent="0.3">
      <c r="A3404" t="s">
        <v>8299</v>
      </c>
      <c r="B3404" s="3">
        <v>45314</v>
      </c>
      <c r="C3404" t="s">
        <v>8300</v>
      </c>
      <c r="D3404" t="s">
        <v>13</v>
      </c>
      <c r="E3404" t="s">
        <v>26</v>
      </c>
      <c r="F3404" t="s">
        <v>91</v>
      </c>
      <c r="G3404">
        <v>9</v>
      </c>
      <c r="H3404" s="5">
        <v>602.51</v>
      </c>
      <c r="I3404" s="5">
        <v>0.22</v>
      </c>
      <c r="J3404" s="5">
        <v>4229.6202000000003</v>
      </c>
      <c r="K3404" s="5">
        <v>1117.0906572739059</v>
      </c>
      <c r="L3404">
        <f>YEAR(SalesData[Order Date])</f>
        <v>2024</v>
      </c>
      <c r="M3404">
        <f>MONTH(SalesData[Order Date])</f>
        <v>1</v>
      </c>
      <c r="N3404" t="str">
        <f>TEXT(SalesData[[#This Row],[Order Date]], "mmmm")</f>
        <v>January</v>
      </c>
      <c r="O3404" s="7">
        <f>IF(SalesData[Sales]=0,0,SalesData[Profit]/SalesData[Sales])</f>
        <v>0.26411133965974198</v>
      </c>
      <c r="P3404" s="8">
        <f t="shared" si="53"/>
        <v>4.0571018646071342E-5</v>
      </c>
      <c r="Q3404" t="str">
        <f>IF(SalesData[[#This Row],[Discount]]&gt;0, "Yes", "No")</f>
        <v>Yes</v>
      </c>
      <c r="R3404" t="str">
        <f>TEXT(SalesData[[#This Row],[Order Date]],"mmm-yyyy")</f>
        <v>Jan-2024</v>
      </c>
      <c r="S3404">
        <f>YEAR(SalesData[[#This Row],[Order Date]])*100 + MONTH(SalesData[[#This Row],[Order Date]])</f>
        <v>202401</v>
      </c>
    </row>
    <row r="3405" spans="1:19" x14ac:dyDescent="0.3">
      <c r="A3405" t="s">
        <v>8419</v>
      </c>
      <c r="B3405" s="3">
        <v>45315</v>
      </c>
      <c r="C3405" t="s">
        <v>8420</v>
      </c>
      <c r="D3405" t="s">
        <v>13</v>
      </c>
      <c r="E3405" t="s">
        <v>14</v>
      </c>
      <c r="F3405" t="s">
        <v>44</v>
      </c>
      <c r="G3405">
        <v>1</v>
      </c>
      <c r="H3405" s="5">
        <v>979.43</v>
      </c>
      <c r="I3405" s="5">
        <v>0.14000000000000001</v>
      </c>
      <c r="J3405" s="5">
        <v>842.3098</v>
      </c>
      <c r="K3405" s="5">
        <v>127.6000887793811</v>
      </c>
      <c r="L3405">
        <f>YEAR(SalesData[Order Date])</f>
        <v>2024</v>
      </c>
      <c r="M3405">
        <f>MONTH(SalesData[Order Date])</f>
        <v>1</v>
      </c>
      <c r="N3405" t="str">
        <f>TEXT(SalesData[[#This Row],[Order Date]], "mmmm")</f>
        <v>January</v>
      </c>
      <c r="O3405" s="7">
        <f>IF(SalesData[Sales]=0,0,SalesData[Profit]/SalesData[Sales])</f>
        <v>0.15148831080842357</v>
      </c>
      <c r="P3405" s="8">
        <f t="shared" si="53"/>
        <v>1.4294028159235475E-4</v>
      </c>
      <c r="Q3405" t="str">
        <f>IF(SalesData[[#This Row],[Discount]]&gt;0, "Yes", "No")</f>
        <v>Yes</v>
      </c>
      <c r="R3405" t="str">
        <f>TEXT(SalesData[[#This Row],[Order Date]],"mmm-yyyy")</f>
        <v>Jan-2024</v>
      </c>
      <c r="S3405">
        <f>YEAR(SalesData[[#This Row],[Order Date]])*100 + MONTH(SalesData[[#This Row],[Order Date]])</f>
        <v>202401</v>
      </c>
    </row>
    <row r="3406" spans="1:19" x14ac:dyDescent="0.3">
      <c r="A3406" t="s">
        <v>8447</v>
      </c>
      <c r="B3406" s="3">
        <v>45307</v>
      </c>
      <c r="C3406" t="s">
        <v>8448</v>
      </c>
      <c r="D3406" t="s">
        <v>13</v>
      </c>
      <c r="E3406" t="s">
        <v>14</v>
      </c>
      <c r="F3406" t="s">
        <v>34</v>
      </c>
      <c r="G3406">
        <v>7</v>
      </c>
      <c r="H3406" s="5">
        <v>109.75</v>
      </c>
      <c r="I3406" s="5">
        <v>0.16</v>
      </c>
      <c r="J3406" s="5">
        <v>645.32999999999993</v>
      </c>
      <c r="K3406" s="5">
        <v>169.03026924751339</v>
      </c>
      <c r="L3406">
        <f>YEAR(SalesData[Order Date])</f>
        <v>2024</v>
      </c>
      <c r="M3406">
        <f>MONTH(SalesData[Order Date])</f>
        <v>1</v>
      </c>
      <c r="N3406" t="str">
        <f>TEXT(SalesData[[#This Row],[Order Date]], "mmmm")</f>
        <v>January</v>
      </c>
      <c r="O3406" s="7">
        <f>IF(SalesData[Sales]=0,0,SalesData[Profit]/SalesData[Sales])</f>
        <v>0.26192842305101793</v>
      </c>
      <c r="P3406" s="8">
        <f t="shared" si="53"/>
        <v>2.0826553856166614E-4</v>
      </c>
      <c r="Q3406" t="str">
        <f>IF(SalesData[[#This Row],[Discount]]&gt;0, "Yes", "No")</f>
        <v>Yes</v>
      </c>
      <c r="R3406" t="str">
        <f>TEXT(SalesData[[#This Row],[Order Date]],"mmm-yyyy")</f>
        <v>Jan-2024</v>
      </c>
      <c r="S3406">
        <f>YEAR(SalesData[[#This Row],[Order Date]])*100 + MONTH(SalesData[[#This Row],[Order Date]])</f>
        <v>202401</v>
      </c>
    </row>
    <row r="3407" spans="1:19" x14ac:dyDescent="0.3">
      <c r="A3407" t="s">
        <v>8600</v>
      </c>
      <c r="B3407" s="3">
        <v>45303</v>
      </c>
      <c r="C3407" t="s">
        <v>8601</v>
      </c>
      <c r="D3407" t="s">
        <v>30</v>
      </c>
      <c r="E3407" t="s">
        <v>19</v>
      </c>
      <c r="F3407" t="s">
        <v>44</v>
      </c>
      <c r="G3407">
        <v>1</v>
      </c>
      <c r="H3407" s="5">
        <v>51.67</v>
      </c>
      <c r="I3407" s="5">
        <v>0.22</v>
      </c>
      <c r="J3407" s="5">
        <v>40.302600000000012</v>
      </c>
      <c r="K3407" s="5">
        <v>5.5367764397938348</v>
      </c>
      <c r="L3407">
        <f>YEAR(SalesData[Order Date])</f>
        <v>2024</v>
      </c>
      <c r="M3407">
        <f>MONTH(SalesData[Order Date])</f>
        <v>1</v>
      </c>
      <c r="N3407" t="str">
        <f>TEXT(SalesData[[#This Row],[Order Date]], "mmmm")</f>
        <v>January</v>
      </c>
      <c r="O3407" s="7">
        <f>IF(SalesData[Sales]=0,0,SalesData[Profit]/SalesData[Sales])</f>
        <v>0.1373801303090578</v>
      </c>
      <c r="P3407" s="8">
        <f t="shared" si="53"/>
        <v>4.2577898200116121E-3</v>
      </c>
      <c r="Q3407" t="str">
        <f>IF(SalesData[[#This Row],[Discount]]&gt;0, "Yes", "No")</f>
        <v>Yes</v>
      </c>
      <c r="R3407" t="str">
        <f>TEXT(SalesData[[#This Row],[Order Date]],"mmm-yyyy")</f>
        <v>Jan-2024</v>
      </c>
      <c r="S3407">
        <f>YEAR(SalesData[[#This Row],[Order Date]])*100 + MONTH(SalesData[[#This Row],[Order Date]])</f>
        <v>202401</v>
      </c>
    </row>
    <row r="3408" spans="1:19" x14ac:dyDescent="0.3">
      <c r="A3408" t="s">
        <v>8632</v>
      </c>
      <c r="B3408" s="3">
        <v>45314</v>
      </c>
      <c r="C3408" t="s">
        <v>8633</v>
      </c>
      <c r="D3408" t="s">
        <v>30</v>
      </c>
      <c r="E3408" t="s">
        <v>26</v>
      </c>
      <c r="F3408" t="s">
        <v>31</v>
      </c>
      <c r="G3408">
        <v>9</v>
      </c>
      <c r="H3408" s="5">
        <v>381.04</v>
      </c>
      <c r="I3408" s="5">
        <v>0.1</v>
      </c>
      <c r="J3408" s="5">
        <v>3086.424</v>
      </c>
      <c r="K3408" s="5">
        <v>483.29902047153399</v>
      </c>
      <c r="L3408">
        <f>YEAR(SalesData[Order Date])</f>
        <v>2024</v>
      </c>
      <c r="M3408">
        <f>MONTH(SalesData[Order Date])</f>
        <v>1</v>
      </c>
      <c r="N3408" t="str">
        <f>TEXT(SalesData[[#This Row],[Order Date]], "mmmm")</f>
        <v>January</v>
      </c>
      <c r="O3408" s="7">
        <f>IF(SalesData[Sales]=0,0,SalesData[Profit]/SalesData[Sales])</f>
        <v>0.156588667166771</v>
      </c>
      <c r="P3408" s="8">
        <f t="shared" si="53"/>
        <v>2.9159959875895212E-5</v>
      </c>
      <c r="Q3408" t="str">
        <f>IF(SalesData[[#This Row],[Discount]]&gt;0, "Yes", "No")</f>
        <v>Yes</v>
      </c>
      <c r="R3408" t="str">
        <f>TEXT(SalesData[[#This Row],[Order Date]],"mmm-yyyy")</f>
        <v>Jan-2024</v>
      </c>
      <c r="S3408">
        <f>YEAR(SalesData[[#This Row],[Order Date]])*100 + MONTH(SalesData[[#This Row],[Order Date]])</f>
        <v>202401</v>
      </c>
    </row>
    <row r="3409" spans="1:19" x14ac:dyDescent="0.3">
      <c r="A3409" t="s">
        <v>8643</v>
      </c>
      <c r="B3409" s="3">
        <v>45296</v>
      </c>
      <c r="C3409" t="s">
        <v>8644</v>
      </c>
      <c r="D3409" t="s">
        <v>23</v>
      </c>
      <c r="E3409" t="s">
        <v>19</v>
      </c>
      <c r="F3409" t="s">
        <v>15</v>
      </c>
      <c r="G3409">
        <v>5</v>
      </c>
      <c r="H3409" s="5">
        <v>146.88</v>
      </c>
      <c r="I3409" s="5">
        <v>0.26</v>
      </c>
      <c r="J3409" s="5">
        <v>543.45600000000002</v>
      </c>
      <c r="K3409" s="5">
        <v>140.32092476791419</v>
      </c>
      <c r="L3409">
        <f>YEAR(SalesData[Order Date])</f>
        <v>2024</v>
      </c>
      <c r="M3409">
        <f>MONTH(SalesData[Order Date])</f>
        <v>1</v>
      </c>
      <c r="N3409" t="str">
        <f>TEXT(SalesData[[#This Row],[Order Date]], "mmmm")</f>
        <v>January</v>
      </c>
      <c r="O3409" s="7">
        <f>IF(SalesData[Sales]=0,0,SalesData[Profit]/SalesData[Sales])</f>
        <v>0.25820107748909604</v>
      </c>
      <c r="P3409" s="8">
        <f t="shared" si="53"/>
        <v>3.5403050108932463E-4</v>
      </c>
      <c r="Q3409" t="str">
        <f>IF(SalesData[[#This Row],[Discount]]&gt;0, "Yes", "No")</f>
        <v>Yes</v>
      </c>
      <c r="R3409" t="str">
        <f>TEXT(SalesData[[#This Row],[Order Date]],"mmm-yyyy")</f>
        <v>Jan-2024</v>
      </c>
      <c r="S3409">
        <f>YEAR(SalesData[[#This Row],[Order Date]])*100 + MONTH(SalesData[[#This Row],[Order Date]])</f>
        <v>202401</v>
      </c>
    </row>
    <row r="3410" spans="1:19" x14ac:dyDescent="0.3">
      <c r="A3410" t="s">
        <v>8711</v>
      </c>
      <c r="B3410" s="3">
        <v>45299</v>
      </c>
      <c r="C3410" t="s">
        <v>8712</v>
      </c>
      <c r="D3410" t="s">
        <v>23</v>
      </c>
      <c r="E3410" t="s">
        <v>26</v>
      </c>
      <c r="F3410" t="s">
        <v>34</v>
      </c>
      <c r="G3410">
        <v>9</v>
      </c>
      <c r="H3410" s="5">
        <v>620.04</v>
      </c>
      <c r="I3410" s="5">
        <v>0.22</v>
      </c>
      <c r="J3410" s="5">
        <v>4352.6808000000001</v>
      </c>
      <c r="K3410" s="5">
        <v>1297.5711469649641</v>
      </c>
      <c r="L3410">
        <f>YEAR(SalesData[Order Date])</f>
        <v>2024</v>
      </c>
      <c r="M3410">
        <f>MONTH(SalesData[Order Date])</f>
        <v>1</v>
      </c>
      <c r="N3410" t="str">
        <f>TEXT(SalesData[[#This Row],[Order Date]], "mmmm")</f>
        <v>January</v>
      </c>
      <c r="O3410" s="7">
        <f>IF(SalesData[Sales]=0,0,SalesData[Profit]/SalesData[Sales])</f>
        <v>0.29810850061988559</v>
      </c>
      <c r="P3410" s="8">
        <f t="shared" si="53"/>
        <v>3.9423979814922338E-5</v>
      </c>
      <c r="Q3410" t="str">
        <f>IF(SalesData[[#This Row],[Discount]]&gt;0, "Yes", "No")</f>
        <v>Yes</v>
      </c>
      <c r="R3410" t="str">
        <f>TEXT(SalesData[[#This Row],[Order Date]],"mmm-yyyy")</f>
        <v>Jan-2024</v>
      </c>
      <c r="S3410">
        <f>YEAR(SalesData[[#This Row],[Order Date]])*100 + MONTH(SalesData[[#This Row],[Order Date]])</f>
        <v>202401</v>
      </c>
    </row>
    <row r="3411" spans="1:19" x14ac:dyDescent="0.3">
      <c r="A3411" t="s">
        <v>8767</v>
      </c>
      <c r="B3411" s="3">
        <v>45309</v>
      </c>
      <c r="C3411" t="s">
        <v>8768</v>
      </c>
      <c r="D3411" t="s">
        <v>30</v>
      </c>
      <c r="E3411" t="s">
        <v>19</v>
      </c>
      <c r="F3411" t="s">
        <v>44</v>
      </c>
      <c r="G3411">
        <v>6</v>
      </c>
      <c r="H3411" s="5">
        <v>21.62</v>
      </c>
      <c r="I3411" s="5">
        <v>0.27</v>
      </c>
      <c r="J3411" s="5">
        <v>94.695599999999999</v>
      </c>
      <c r="K3411" s="5">
        <v>22.76197507037061</v>
      </c>
      <c r="L3411">
        <f>YEAR(SalesData[Order Date])</f>
        <v>2024</v>
      </c>
      <c r="M3411">
        <f>MONTH(SalesData[Order Date])</f>
        <v>1</v>
      </c>
      <c r="N3411" t="str">
        <f>TEXT(SalesData[[#This Row],[Order Date]], "mmmm")</f>
        <v>January</v>
      </c>
      <c r="O3411" s="7">
        <f>IF(SalesData[Sales]=0,0,SalesData[Profit]/SalesData[Sales])</f>
        <v>0.24036993345383112</v>
      </c>
      <c r="P3411" s="8">
        <f t="shared" si="53"/>
        <v>2.0814061054579094E-3</v>
      </c>
      <c r="Q3411" t="str">
        <f>IF(SalesData[[#This Row],[Discount]]&gt;0, "Yes", "No")</f>
        <v>Yes</v>
      </c>
      <c r="R3411" t="str">
        <f>TEXT(SalesData[[#This Row],[Order Date]],"mmm-yyyy")</f>
        <v>Jan-2024</v>
      </c>
      <c r="S3411">
        <f>YEAR(SalesData[[#This Row],[Order Date]])*100 + MONTH(SalesData[[#This Row],[Order Date]])</f>
        <v>202401</v>
      </c>
    </row>
    <row r="3412" spans="1:19" x14ac:dyDescent="0.3">
      <c r="A3412" t="s">
        <v>8779</v>
      </c>
      <c r="B3412" s="3">
        <v>45312</v>
      </c>
      <c r="C3412" t="s">
        <v>8780</v>
      </c>
      <c r="D3412" t="s">
        <v>30</v>
      </c>
      <c r="E3412" t="s">
        <v>26</v>
      </c>
      <c r="F3412" t="s">
        <v>62</v>
      </c>
      <c r="G3412">
        <v>9</v>
      </c>
      <c r="H3412" s="5">
        <v>722.6</v>
      </c>
      <c r="I3412" s="5">
        <v>0.22</v>
      </c>
      <c r="J3412" s="5">
        <v>5072.652000000001</v>
      </c>
      <c r="K3412" s="5">
        <v>356.1850770872523</v>
      </c>
      <c r="L3412">
        <f>YEAR(SalesData[Order Date])</f>
        <v>2024</v>
      </c>
      <c r="M3412">
        <f>MONTH(SalesData[Order Date])</f>
        <v>1</v>
      </c>
      <c r="N3412" t="str">
        <f>TEXT(SalesData[[#This Row],[Order Date]], "mmmm")</f>
        <v>January</v>
      </c>
      <c r="O3412" s="7">
        <f>IF(SalesData[Sales]=0,0,SalesData[Profit]/SalesData[Sales])</f>
        <v>7.0216738125787506E-2</v>
      </c>
      <c r="P3412" s="8">
        <f t="shared" si="53"/>
        <v>3.3828458959928651E-5</v>
      </c>
      <c r="Q3412" t="str">
        <f>IF(SalesData[[#This Row],[Discount]]&gt;0, "Yes", "No")</f>
        <v>Yes</v>
      </c>
      <c r="R3412" t="str">
        <f>TEXT(SalesData[[#This Row],[Order Date]],"mmm-yyyy")</f>
        <v>Jan-2024</v>
      </c>
      <c r="S3412">
        <f>YEAR(SalesData[[#This Row],[Order Date]])*100 + MONTH(SalesData[[#This Row],[Order Date]])</f>
        <v>202401</v>
      </c>
    </row>
    <row r="3413" spans="1:19" x14ac:dyDescent="0.3">
      <c r="A3413" t="s">
        <v>8844</v>
      </c>
      <c r="B3413" s="3">
        <v>45305</v>
      </c>
      <c r="C3413" t="s">
        <v>8845</v>
      </c>
      <c r="D3413" t="s">
        <v>13</v>
      </c>
      <c r="E3413" t="s">
        <v>14</v>
      </c>
      <c r="F3413" t="s">
        <v>20</v>
      </c>
      <c r="G3413">
        <v>8</v>
      </c>
      <c r="H3413" s="5">
        <v>313.18</v>
      </c>
      <c r="I3413" s="5">
        <v>0.08</v>
      </c>
      <c r="J3413" s="5">
        <v>2305.0048000000002</v>
      </c>
      <c r="K3413" s="5">
        <v>209.71597357293231</v>
      </c>
      <c r="L3413">
        <f>YEAR(SalesData[Order Date])</f>
        <v>2024</v>
      </c>
      <c r="M3413">
        <f>MONTH(SalesData[Order Date])</f>
        <v>1</v>
      </c>
      <c r="N3413" t="str">
        <f>TEXT(SalesData[[#This Row],[Order Date]], "mmmm")</f>
        <v>January</v>
      </c>
      <c r="O3413" s="7">
        <f>IF(SalesData[Sales]=0,0,SalesData[Profit]/SalesData[Sales])</f>
        <v>9.0982879329766383E-2</v>
      </c>
      <c r="P3413" s="8">
        <f t="shared" si="53"/>
        <v>3.1930519190242035E-5</v>
      </c>
      <c r="Q3413" t="str">
        <f>IF(SalesData[[#This Row],[Discount]]&gt;0, "Yes", "No")</f>
        <v>Yes</v>
      </c>
      <c r="R3413" t="str">
        <f>TEXT(SalesData[[#This Row],[Order Date]],"mmm-yyyy")</f>
        <v>Jan-2024</v>
      </c>
      <c r="S3413">
        <f>YEAR(SalesData[[#This Row],[Order Date]])*100 + MONTH(SalesData[[#This Row],[Order Date]])</f>
        <v>202401</v>
      </c>
    </row>
    <row r="3414" spans="1:19" x14ac:dyDescent="0.3">
      <c r="A3414" t="s">
        <v>8867</v>
      </c>
      <c r="B3414" s="3">
        <v>45296</v>
      </c>
      <c r="C3414" t="s">
        <v>8868</v>
      </c>
      <c r="D3414" t="s">
        <v>13</v>
      </c>
      <c r="E3414" t="s">
        <v>14</v>
      </c>
      <c r="F3414" t="s">
        <v>91</v>
      </c>
      <c r="G3414">
        <v>4</v>
      </c>
      <c r="H3414" s="5">
        <v>915.54</v>
      </c>
      <c r="I3414" s="5">
        <v>0.17</v>
      </c>
      <c r="J3414" s="5">
        <v>3039.5927999999999</v>
      </c>
      <c r="K3414" s="5">
        <v>264.35113767969841</v>
      </c>
      <c r="L3414">
        <f>YEAR(SalesData[Order Date])</f>
        <v>2024</v>
      </c>
      <c r="M3414">
        <f>MONTH(SalesData[Order Date])</f>
        <v>1</v>
      </c>
      <c r="N3414" t="str">
        <f>TEXT(SalesData[[#This Row],[Order Date]], "mmmm")</f>
        <v>January</v>
      </c>
      <c r="O3414" s="7">
        <f>IF(SalesData[Sales]=0,0,SalesData[Profit]/SalesData[Sales])</f>
        <v>8.6969260382409916E-2</v>
      </c>
      <c r="P3414" s="8">
        <f t="shared" si="53"/>
        <v>4.642069161369247E-5</v>
      </c>
      <c r="Q3414" t="str">
        <f>IF(SalesData[[#This Row],[Discount]]&gt;0, "Yes", "No")</f>
        <v>Yes</v>
      </c>
      <c r="R3414" t="str">
        <f>TEXT(SalesData[[#This Row],[Order Date]],"mmm-yyyy")</f>
        <v>Jan-2024</v>
      </c>
      <c r="S3414">
        <f>YEAR(SalesData[[#This Row],[Order Date]])*100 + MONTH(SalesData[[#This Row],[Order Date]])</f>
        <v>202401</v>
      </c>
    </row>
    <row r="3415" spans="1:19" x14ac:dyDescent="0.3">
      <c r="A3415" t="s">
        <v>8872</v>
      </c>
      <c r="B3415" s="3">
        <v>45321</v>
      </c>
      <c r="C3415" t="s">
        <v>8873</v>
      </c>
      <c r="D3415" t="s">
        <v>23</v>
      </c>
      <c r="E3415" t="s">
        <v>19</v>
      </c>
      <c r="F3415" t="s">
        <v>62</v>
      </c>
      <c r="G3415">
        <v>3</v>
      </c>
      <c r="H3415" s="5">
        <v>73.39</v>
      </c>
      <c r="I3415" s="5">
        <v>0.1</v>
      </c>
      <c r="J3415" s="5">
        <v>198.15299999999999</v>
      </c>
      <c r="K3415" s="5">
        <v>37.519180747643723</v>
      </c>
      <c r="L3415">
        <f>YEAR(SalesData[Order Date])</f>
        <v>2024</v>
      </c>
      <c r="M3415">
        <f>MONTH(SalesData[Order Date])</f>
        <v>1</v>
      </c>
      <c r="N3415" t="str">
        <f>TEXT(SalesData[[#This Row],[Order Date]], "mmmm")</f>
        <v>January</v>
      </c>
      <c r="O3415" s="7">
        <f>IF(SalesData[Sales]=0,0,SalesData[Profit]/SalesData[Sales])</f>
        <v>0.18934450019754293</v>
      </c>
      <c r="P3415" s="8">
        <f t="shared" si="53"/>
        <v>4.5419448607893898E-4</v>
      </c>
      <c r="Q3415" t="str">
        <f>IF(SalesData[[#This Row],[Discount]]&gt;0, "Yes", "No")</f>
        <v>Yes</v>
      </c>
      <c r="R3415" t="str">
        <f>TEXT(SalesData[[#This Row],[Order Date]],"mmm-yyyy")</f>
        <v>Jan-2024</v>
      </c>
      <c r="S3415">
        <f>YEAR(SalesData[[#This Row],[Order Date]])*100 + MONTH(SalesData[[#This Row],[Order Date]])</f>
        <v>202401</v>
      </c>
    </row>
    <row r="3416" spans="1:19" x14ac:dyDescent="0.3">
      <c r="A3416" t="s">
        <v>8932</v>
      </c>
      <c r="B3416" s="3">
        <v>45306</v>
      </c>
      <c r="C3416" t="s">
        <v>8933</v>
      </c>
      <c r="D3416" t="s">
        <v>13</v>
      </c>
      <c r="E3416" t="s">
        <v>26</v>
      </c>
      <c r="F3416" t="s">
        <v>44</v>
      </c>
      <c r="G3416">
        <v>6</v>
      </c>
      <c r="H3416" s="5">
        <v>717.57</v>
      </c>
      <c r="I3416" s="5">
        <v>0.13</v>
      </c>
      <c r="J3416" s="5">
        <v>3745.7154</v>
      </c>
      <c r="K3416" s="5">
        <v>514.19080138685729</v>
      </c>
      <c r="L3416">
        <f>YEAR(SalesData[Order Date])</f>
        <v>2024</v>
      </c>
      <c r="M3416">
        <f>MONTH(SalesData[Order Date])</f>
        <v>1</v>
      </c>
      <c r="N3416" t="str">
        <f>TEXT(SalesData[[#This Row],[Order Date]], "mmmm")</f>
        <v>January</v>
      </c>
      <c r="O3416" s="7">
        <f>IF(SalesData[Sales]=0,0,SalesData[Profit]/SalesData[Sales])</f>
        <v>0.13727439126497898</v>
      </c>
      <c r="P3416" s="8">
        <f t="shared" si="53"/>
        <v>3.0194499026808072E-5</v>
      </c>
      <c r="Q3416" t="str">
        <f>IF(SalesData[[#This Row],[Discount]]&gt;0, "Yes", "No")</f>
        <v>Yes</v>
      </c>
      <c r="R3416" t="str">
        <f>TEXT(SalesData[[#This Row],[Order Date]],"mmm-yyyy")</f>
        <v>Jan-2024</v>
      </c>
      <c r="S3416">
        <f>YEAR(SalesData[[#This Row],[Order Date]])*100 + MONTH(SalesData[[#This Row],[Order Date]])</f>
        <v>202401</v>
      </c>
    </row>
    <row r="3417" spans="1:19" x14ac:dyDescent="0.3">
      <c r="A3417" t="s">
        <v>8989</v>
      </c>
      <c r="B3417" s="3">
        <v>45316</v>
      </c>
      <c r="C3417" t="s">
        <v>8990</v>
      </c>
      <c r="D3417" t="s">
        <v>13</v>
      </c>
      <c r="E3417" t="s">
        <v>14</v>
      </c>
      <c r="F3417" t="s">
        <v>53</v>
      </c>
      <c r="G3417">
        <v>6</v>
      </c>
      <c r="H3417" s="5">
        <v>277.17</v>
      </c>
      <c r="I3417" s="5">
        <v>0.2</v>
      </c>
      <c r="J3417" s="5">
        <v>1330.4159999999999</v>
      </c>
      <c r="K3417" s="5">
        <v>264.19681326508078</v>
      </c>
      <c r="L3417">
        <f>YEAR(SalesData[Order Date])</f>
        <v>2024</v>
      </c>
      <c r="M3417">
        <f>MONTH(SalesData[Order Date])</f>
        <v>1</v>
      </c>
      <c r="N3417" t="str">
        <f>TEXT(SalesData[[#This Row],[Order Date]], "mmmm")</f>
        <v>January</v>
      </c>
      <c r="O3417" s="7">
        <f>IF(SalesData[Sales]=0,0,SalesData[Profit]/SalesData[Sales])</f>
        <v>0.19858210760023992</v>
      </c>
      <c r="P3417" s="8">
        <f t="shared" si="53"/>
        <v>1.2026313574100132E-4</v>
      </c>
      <c r="Q3417" t="str">
        <f>IF(SalesData[[#This Row],[Discount]]&gt;0, "Yes", "No")</f>
        <v>Yes</v>
      </c>
      <c r="R3417" t="str">
        <f>TEXT(SalesData[[#This Row],[Order Date]],"mmm-yyyy")</f>
        <v>Jan-2024</v>
      </c>
      <c r="S3417">
        <f>YEAR(SalesData[[#This Row],[Order Date]])*100 + MONTH(SalesData[[#This Row],[Order Date]])</f>
        <v>202401</v>
      </c>
    </row>
    <row r="3418" spans="1:19" x14ac:dyDescent="0.3">
      <c r="A3418" t="s">
        <v>9030</v>
      </c>
      <c r="B3418" s="3">
        <v>45302</v>
      </c>
      <c r="C3418" t="s">
        <v>9031</v>
      </c>
      <c r="D3418" t="s">
        <v>23</v>
      </c>
      <c r="E3418" t="s">
        <v>19</v>
      </c>
      <c r="F3418" t="s">
        <v>44</v>
      </c>
      <c r="G3418">
        <v>1</v>
      </c>
      <c r="H3418" s="5">
        <v>523.53</v>
      </c>
      <c r="I3418" s="5">
        <v>0.21</v>
      </c>
      <c r="J3418" s="5">
        <v>413.58870000000002</v>
      </c>
      <c r="K3418" s="5">
        <v>30.368413962128361</v>
      </c>
      <c r="L3418">
        <f>YEAR(SalesData[Order Date])</f>
        <v>2024</v>
      </c>
      <c r="M3418">
        <f>MONTH(SalesData[Order Date])</f>
        <v>1</v>
      </c>
      <c r="N3418" t="str">
        <f>TEXT(SalesData[[#This Row],[Order Date]], "mmmm")</f>
        <v>January</v>
      </c>
      <c r="O3418" s="7">
        <f>IF(SalesData[Sales]=0,0,SalesData[Profit]/SalesData[Sales])</f>
        <v>7.3426604648841612E-2</v>
      </c>
      <c r="P3418" s="8">
        <f t="shared" si="53"/>
        <v>4.0112314480545531E-4</v>
      </c>
      <c r="Q3418" t="str">
        <f>IF(SalesData[[#This Row],[Discount]]&gt;0, "Yes", "No")</f>
        <v>Yes</v>
      </c>
      <c r="R3418" t="str">
        <f>TEXT(SalesData[[#This Row],[Order Date]],"mmm-yyyy")</f>
        <v>Jan-2024</v>
      </c>
      <c r="S3418">
        <f>YEAR(SalesData[[#This Row],[Order Date]])*100 + MONTH(SalesData[[#This Row],[Order Date]])</f>
        <v>202401</v>
      </c>
    </row>
    <row r="3419" spans="1:19" x14ac:dyDescent="0.3">
      <c r="A3419" t="s">
        <v>9076</v>
      </c>
      <c r="B3419" s="3">
        <v>45302</v>
      </c>
      <c r="C3419" t="s">
        <v>9077</v>
      </c>
      <c r="D3419" t="s">
        <v>13</v>
      </c>
      <c r="E3419" t="s">
        <v>14</v>
      </c>
      <c r="F3419" t="s">
        <v>15</v>
      </c>
      <c r="G3419">
        <v>4</v>
      </c>
      <c r="H3419" s="5">
        <v>627.41</v>
      </c>
      <c r="I3419" s="5">
        <v>0.13</v>
      </c>
      <c r="J3419" s="5">
        <v>2183.3868000000002</v>
      </c>
      <c r="K3419" s="5">
        <v>234.37149596447901</v>
      </c>
      <c r="L3419">
        <f>YEAR(SalesData[Order Date])</f>
        <v>2024</v>
      </c>
      <c r="M3419">
        <f>MONTH(SalesData[Order Date])</f>
        <v>1</v>
      </c>
      <c r="N3419" t="str">
        <f>TEXT(SalesData[[#This Row],[Order Date]], "mmmm")</f>
        <v>January</v>
      </c>
      <c r="O3419" s="7">
        <f>IF(SalesData[Sales]=0,0,SalesData[Profit]/SalesData[Sales])</f>
        <v>0.10734309466580955</v>
      </c>
      <c r="P3419" s="8">
        <f t="shared" si="53"/>
        <v>5.1800258204363976E-5</v>
      </c>
      <c r="Q3419" t="str">
        <f>IF(SalesData[[#This Row],[Discount]]&gt;0, "Yes", "No")</f>
        <v>Yes</v>
      </c>
      <c r="R3419" t="str">
        <f>TEXT(SalesData[[#This Row],[Order Date]],"mmm-yyyy")</f>
        <v>Jan-2024</v>
      </c>
      <c r="S3419">
        <f>YEAR(SalesData[[#This Row],[Order Date]])*100 + MONTH(SalesData[[#This Row],[Order Date]])</f>
        <v>202401</v>
      </c>
    </row>
    <row r="3420" spans="1:19" x14ac:dyDescent="0.3">
      <c r="A3420" t="s">
        <v>9097</v>
      </c>
      <c r="B3420" s="3">
        <v>45305</v>
      </c>
      <c r="C3420" t="s">
        <v>9098</v>
      </c>
      <c r="D3420" t="s">
        <v>23</v>
      </c>
      <c r="E3420" t="s">
        <v>19</v>
      </c>
      <c r="F3420" t="s">
        <v>27</v>
      </c>
      <c r="G3420">
        <v>7</v>
      </c>
      <c r="H3420" s="5">
        <v>848.68</v>
      </c>
      <c r="I3420" s="5">
        <v>0.25</v>
      </c>
      <c r="J3420" s="5">
        <v>4455.57</v>
      </c>
      <c r="K3420" s="5">
        <v>685.20244597686201</v>
      </c>
      <c r="L3420">
        <f>YEAR(SalesData[Order Date])</f>
        <v>2024</v>
      </c>
      <c r="M3420">
        <f>MONTH(SalesData[Order Date])</f>
        <v>1</v>
      </c>
      <c r="N3420" t="str">
        <f>TEXT(SalesData[[#This Row],[Order Date]], "mmmm")</f>
        <v>January</v>
      </c>
      <c r="O3420" s="7">
        <f>IF(SalesData[Sales]=0,0,SalesData[Profit]/SalesData[Sales])</f>
        <v>0.15378558657519958</v>
      </c>
      <c r="P3420" s="8">
        <f t="shared" si="53"/>
        <v>4.2082157838391054E-5</v>
      </c>
      <c r="Q3420" t="str">
        <f>IF(SalesData[[#This Row],[Discount]]&gt;0, "Yes", "No")</f>
        <v>Yes</v>
      </c>
      <c r="R3420" t="str">
        <f>TEXT(SalesData[[#This Row],[Order Date]],"mmm-yyyy")</f>
        <v>Jan-2024</v>
      </c>
      <c r="S3420">
        <f>YEAR(SalesData[[#This Row],[Order Date]])*100 + MONTH(SalesData[[#This Row],[Order Date]])</f>
        <v>202401</v>
      </c>
    </row>
    <row r="3421" spans="1:19" x14ac:dyDescent="0.3">
      <c r="A3421" t="s">
        <v>9123</v>
      </c>
      <c r="B3421" s="3">
        <v>45292</v>
      </c>
      <c r="C3421" t="s">
        <v>9124</v>
      </c>
      <c r="D3421" t="s">
        <v>30</v>
      </c>
      <c r="E3421" t="s">
        <v>26</v>
      </c>
      <c r="F3421" t="s">
        <v>20</v>
      </c>
      <c r="G3421">
        <v>7</v>
      </c>
      <c r="H3421" s="5">
        <v>913.13</v>
      </c>
      <c r="I3421" s="5">
        <v>0.28000000000000003</v>
      </c>
      <c r="J3421" s="5">
        <v>4602.1751999999997</v>
      </c>
      <c r="K3421" s="5">
        <v>1295.630745711172</v>
      </c>
      <c r="L3421">
        <f>YEAR(SalesData[Order Date])</f>
        <v>2024</v>
      </c>
      <c r="M3421">
        <f>MONTH(SalesData[Order Date])</f>
        <v>1</v>
      </c>
      <c r="N3421" t="str">
        <f>TEXT(SalesData[[#This Row],[Order Date]], "mmmm")</f>
        <v>January</v>
      </c>
      <c r="O3421" s="7">
        <f>IF(SalesData[Sales]=0,0,SalesData[Profit]/SalesData[Sales])</f>
        <v>0.28152573281242577</v>
      </c>
      <c r="P3421" s="8">
        <f t="shared" si="53"/>
        <v>4.380537272896521E-5</v>
      </c>
      <c r="Q3421" t="str">
        <f>IF(SalesData[[#This Row],[Discount]]&gt;0, "Yes", "No")</f>
        <v>Yes</v>
      </c>
      <c r="R3421" t="str">
        <f>TEXT(SalesData[[#This Row],[Order Date]],"mmm-yyyy")</f>
        <v>Jan-2024</v>
      </c>
      <c r="S3421">
        <f>YEAR(SalesData[[#This Row],[Order Date]])*100 + MONTH(SalesData[[#This Row],[Order Date]])</f>
        <v>202401</v>
      </c>
    </row>
    <row r="3422" spans="1:19" x14ac:dyDescent="0.3">
      <c r="A3422" t="s">
        <v>9263</v>
      </c>
      <c r="B3422" s="3">
        <v>45318</v>
      </c>
      <c r="C3422" t="s">
        <v>9264</v>
      </c>
      <c r="D3422" t="s">
        <v>30</v>
      </c>
      <c r="E3422" t="s">
        <v>14</v>
      </c>
      <c r="F3422" t="s">
        <v>34</v>
      </c>
      <c r="G3422">
        <v>9</v>
      </c>
      <c r="H3422" s="5">
        <v>295.75</v>
      </c>
      <c r="I3422" s="5">
        <v>0.27</v>
      </c>
      <c r="J3422" s="5">
        <v>1943.0775000000001</v>
      </c>
      <c r="K3422" s="5">
        <v>434.87889120478093</v>
      </c>
      <c r="L3422">
        <f>YEAR(SalesData[Order Date])</f>
        <v>2024</v>
      </c>
      <c r="M3422">
        <f>MONTH(SalesData[Order Date])</f>
        <v>1</v>
      </c>
      <c r="N3422" t="str">
        <f>TEXT(SalesData[[#This Row],[Order Date]], "mmmm")</f>
        <v>January</v>
      </c>
      <c r="O3422" s="7">
        <f>IF(SalesData[Sales]=0,0,SalesData[Profit]/SalesData[Sales])</f>
        <v>0.22380933915645718</v>
      </c>
      <c r="P3422" s="8">
        <f t="shared" si="53"/>
        <v>1.0143702451394759E-4</v>
      </c>
      <c r="Q3422" t="str">
        <f>IF(SalesData[[#This Row],[Discount]]&gt;0, "Yes", "No")</f>
        <v>Yes</v>
      </c>
      <c r="R3422" t="str">
        <f>TEXT(SalesData[[#This Row],[Order Date]],"mmm-yyyy")</f>
        <v>Jan-2024</v>
      </c>
      <c r="S3422">
        <f>YEAR(SalesData[[#This Row],[Order Date]])*100 + MONTH(SalesData[[#This Row],[Order Date]])</f>
        <v>202401</v>
      </c>
    </row>
    <row r="3423" spans="1:19" x14ac:dyDescent="0.3">
      <c r="A3423" t="s">
        <v>9307</v>
      </c>
      <c r="B3423" s="3">
        <v>45295</v>
      </c>
      <c r="C3423" t="s">
        <v>9308</v>
      </c>
      <c r="D3423" t="s">
        <v>30</v>
      </c>
      <c r="E3423" t="s">
        <v>14</v>
      </c>
      <c r="F3423" t="s">
        <v>27</v>
      </c>
      <c r="G3423">
        <v>7</v>
      </c>
      <c r="H3423" s="5">
        <v>17.09</v>
      </c>
      <c r="I3423" s="5">
        <v>0.24</v>
      </c>
      <c r="J3423" s="5">
        <v>90.918800000000005</v>
      </c>
      <c r="K3423" s="5">
        <v>25.021542313920708</v>
      </c>
      <c r="L3423">
        <f>YEAR(SalesData[Order Date])</f>
        <v>2024</v>
      </c>
      <c r="M3423">
        <f>MONTH(SalesData[Order Date])</f>
        <v>1</v>
      </c>
      <c r="N3423" t="str">
        <f>TEXT(SalesData[[#This Row],[Order Date]], "mmmm")</f>
        <v>January</v>
      </c>
      <c r="O3423" s="7">
        <f>IF(SalesData[Sales]=0,0,SalesData[Profit]/SalesData[Sales])</f>
        <v>0.27520757328430101</v>
      </c>
      <c r="P3423" s="8">
        <f t="shared" si="53"/>
        <v>2.0061857393630362E-3</v>
      </c>
      <c r="Q3423" t="str">
        <f>IF(SalesData[[#This Row],[Discount]]&gt;0, "Yes", "No")</f>
        <v>Yes</v>
      </c>
      <c r="R3423" t="str">
        <f>TEXT(SalesData[[#This Row],[Order Date]],"mmm-yyyy")</f>
        <v>Jan-2024</v>
      </c>
      <c r="S3423">
        <f>YEAR(SalesData[[#This Row],[Order Date]])*100 + MONTH(SalesData[[#This Row],[Order Date]])</f>
        <v>202401</v>
      </c>
    </row>
    <row r="3424" spans="1:19" x14ac:dyDescent="0.3">
      <c r="A3424" t="s">
        <v>9331</v>
      </c>
      <c r="B3424" s="3">
        <v>45315</v>
      </c>
      <c r="C3424" t="s">
        <v>9332</v>
      </c>
      <c r="D3424" t="s">
        <v>30</v>
      </c>
      <c r="E3424" t="s">
        <v>19</v>
      </c>
      <c r="F3424" t="s">
        <v>34</v>
      </c>
      <c r="G3424">
        <v>7</v>
      </c>
      <c r="H3424" s="5">
        <v>712.29</v>
      </c>
      <c r="I3424" s="5">
        <v>0.13</v>
      </c>
      <c r="J3424" s="5">
        <v>4337.8460999999998</v>
      </c>
      <c r="K3424" s="5">
        <v>1144.2079835303359</v>
      </c>
      <c r="L3424">
        <f>YEAR(SalesData[Order Date])</f>
        <v>2024</v>
      </c>
      <c r="M3424">
        <f>MONTH(SalesData[Order Date])</f>
        <v>1</v>
      </c>
      <c r="N3424" t="str">
        <f>TEXT(SalesData[[#This Row],[Order Date]], "mmmm")</f>
        <v>January</v>
      </c>
      <c r="O3424" s="7">
        <f>IF(SalesData[Sales]=0,0,SalesData[Profit]/SalesData[Sales])</f>
        <v>0.26377330065498084</v>
      </c>
      <c r="P3424" s="8">
        <f t="shared" si="53"/>
        <v>2.607284753601563E-5</v>
      </c>
      <c r="Q3424" t="str">
        <f>IF(SalesData[[#This Row],[Discount]]&gt;0, "Yes", "No")</f>
        <v>Yes</v>
      </c>
      <c r="R3424" t="str">
        <f>TEXT(SalesData[[#This Row],[Order Date]],"mmm-yyyy")</f>
        <v>Jan-2024</v>
      </c>
      <c r="S3424">
        <f>YEAR(SalesData[[#This Row],[Order Date]])*100 + MONTH(SalesData[[#This Row],[Order Date]])</f>
        <v>202401</v>
      </c>
    </row>
    <row r="3425" spans="1:19" x14ac:dyDescent="0.3">
      <c r="A3425" t="s">
        <v>9339</v>
      </c>
      <c r="B3425" s="3">
        <v>45293</v>
      </c>
      <c r="C3425" t="s">
        <v>9340</v>
      </c>
      <c r="D3425" t="s">
        <v>13</v>
      </c>
      <c r="E3425" t="s">
        <v>14</v>
      </c>
      <c r="F3425" t="s">
        <v>15</v>
      </c>
      <c r="G3425">
        <v>2</v>
      </c>
      <c r="H3425" s="5">
        <v>857.89</v>
      </c>
      <c r="I3425" s="5">
        <v>0.06</v>
      </c>
      <c r="J3425" s="5">
        <v>1612.8332</v>
      </c>
      <c r="K3425" s="5">
        <v>347.25837598807419</v>
      </c>
      <c r="L3425">
        <f>YEAR(SalesData[Order Date])</f>
        <v>2024</v>
      </c>
      <c r="M3425">
        <f>MONTH(SalesData[Order Date])</f>
        <v>1</v>
      </c>
      <c r="N3425" t="str">
        <f>TEXT(SalesData[[#This Row],[Order Date]], "mmmm")</f>
        <v>January</v>
      </c>
      <c r="O3425" s="7">
        <f>IF(SalesData[Sales]=0,0,SalesData[Profit]/SalesData[Sales])</f>
        <v>0.21530954099163768</v>
      </c>
      <c r="P3425" s="8">
        <f t="shared" si="53"/>
        <v>3.496951823660376E-5</v>
      </c>
      <c r="Q3425" t="str">
        <f>IF(SalesData[[#This Row],[Discount]]&gt;0, "Yes", "No")</f>
        <v>Yes</v>
      </c>
      <c r="R3425" t="str">
        <f>TEXT(SalesData[[#This Row],[Order Date]],"mmm-yyyy")</f>
        <v>Jan-2024</v>
      </c>
      <c r="S3425">
        <f>YEAR(SalesData[[#This Row],[Order Date]])*100 + MONTH(SalesData[[#This Row],[Order Date]])</f>
        <v>202401</v>
      </c>
    </row>
    <row r="3426" spans="1:19" x14ac:dyDescent="0.3">
      <c r="A3426" t="s">
        <v>9382</v>
      </c>
      <c r="B3426" s="3">
        <v>45306</v>
      </c>
      <c r="C3426" t="s">
        <v>9383</v>
      </c>
      <c r="D3426" t="s">
        <v>13</v>
      </c>
      <c r="E3426" t="s">
        <v>19</v>
      </c>
      <c r="F3426" t="s">
        <v>27</v>
      </c>
      <c r="G3426">
        <v>7</v>
      </c>
      <c r="H3426" s="5">
        <v>301.7</v>
      </c>
      <c r="I3426" s="5">
        <v>0.03</v>
      </c>
      <c r="J3426" s="5">
        <v>2048.5430000000001</v>
      </c>
      <c r="K3426" s="5">
        <v>409.41860809544329</v>
      </c>
      <c r="L3426">
        <f>YEAR(SalesData[Order Date])</f>
        <v>2024</v>
      </c>
      <c r="M3426">
        <f>MONTH(SalesData[Order Date])</f>
        <v>1</v>
      </c>
      <c r="N3426" t="str">
        <f>TEXT(SalesData[[#This Row],[Order Date]], "mmmm")</f>
        <v>January</v>
      </c>
      <c r="O3426" s="7">
        <f>IF(SalesData[Sales]=0,0,SalesData[Profit]/SalesData[Sales])</f>
        <v>0.19985843992312743</v>
      </c>
      <c r="P3426" s="8">
        <f t="shared" si="53"/>
        <v>1.4205218050097067E-5</v>
      </c>
      <c r="Q3426" t="str">
        <f>IF(SalesData[[#This Row],[Discount]]&gt;0, "Yes", "No")</f>
        <v>Yes</v>
      </c>
      <c r="R3426" t="str">
        <f>TEXT(SalesData[[#This Row],[Order Date]],"mmm-yyyy")</f>
        <v>Jan-2024</v>
      </c>
      <c r="S3426">
        <f>YEAR(SalesData[[#This Row],[Order Date]])*100 + MONTH(SalesData[[#This Row],[Order Date]])</f>
        <v>202401</v>
      </c>
    </row>
    <row r="3427" spans="1:19" x14ac:dyDescent="0.3">
      <c r="A3427" t="s">
        <v>9404</v>
      </c>
      <c r="B3427" s="3">
        <v>45319</v>
      </c>
      <c r="C3427" t="s">
        <v>9405</v>
      </c>
      <c r="D3427" t="s">
        <v>13</v>
      </c>
      <c r="E3427" t="s">
        <v>19</v>
      </c>
      <c r="F3427" t="s">
        <v>44</v>
      </c>
      <c r="G3427">
        <v>8</v>
      </c>
      <c r="H3427" s="5">
        <v>13.37</v>
      </c>
      <c r="I3427" s="5">
        <v>0.21</v>
      </c>
      <c r="J3427" s="5">
        <v>84.498400000000004</v>
      </c>
      <c r="K3427" s="5">
        <v>20.164517932232719</v>
      </c>
      <c r="L3427">
        <f>YEAR(SalesData[Order Date])</f>
        <v>2024</v>
      </c>
      <c r="M3427">
        <f>MONTH(SalesData[Order Date])</f>
        <v>1</v>
      </c>
      <c r="N3427" t="str">
        <f>TEXT(SalesData[[#This Row],[Order Date]], "mmmm")</f>
        <v>January</v>
      </c>
      <c r="O3427" s="7">
        <f>IF(SalesData[Sales]=0,0,SalesData[Profit]/SalesData[Sales])</f>
        <v>0.2386378668972752</v>
      </c>
      <c r="P3427" s="8">
        <f t="shared" si="53"/>
        <v>1.963350785340314E-3</v>
      </c>
      <c r="Q3427" t="str">
        <f>IF(SalesData[[#This Row],[Discount]]&gt;0, "Yes", "No")</f>
        <v>Yes</v>
      </c>
      <c r="R3427" t="str">
        <f>TEXT(SalesData[[#This Row],[Order Date]],"mmm-yyyy")</f>
        <v>Jan-2024</v>
      </c>
      <c r="S3427">
        <f>YEAR(SalesData[[#This Row],[Order Date]])*100 + MONTH(SalesData[[#This Row],[Order Date]])</f>
        <v>202401</v>
      </c>
    </row>
    <row r="3428" spans="1:19" x14ac:dyDescent="0.3">
      <c r="A3428" t="s">
        <v>9469</v>
      </c>
      <c r="B3428" s="3">
        <v>45309</v>
      </c>
      <c r="C3428" t="s">
        <v>9470</v>
      </c>
      <c r="D3428" t="s">
        <v>23</v>
      </c>
      <c r="E3428" t="s">
        <v>26</v>
      </c>
      <c r="F3428" t="s">
        <v>15</v>
      </c>
      <c r="G3428">
        <v>5</v>
      </c>
      <c r="H3428" s="5">
        <v>420.06</v>
      </c>
      <c r="I3428" s="5">
        <v>0.26</v>
      </c>
      <c r="J3428" s="5">
        <v>1554.222</v>
      </c>
      <c r="K3428" s="5">
        <v>233.18728678321139</v>
      </c>
      <c r="L3428">
        <f>YEAR(SalesData[Order Date])</f>
        <v>2024</v>
      </c>
      <c r="M3428">
        <f>MONTH(SalesData[Order Date])</f>
        <v>1</v>
      </c>
      <c r="N3428" t="str">
        <f>TEXT(SalesData[[#This Row],[Order Date]], "mmmm")</f>
        <v>January</v>
      </c>
      <c r="O3428" s="7">
        <f>IF(SalesData[Sales]=0,0,SalesData[Profit]/SalesData[Sales])</f>
        <v>0.15003473556751312</v>
      </c>
      <c r="P3428" s="8">
        <f t="shared" si="53"/>
        <v>1.2379183926105794E-4</v>
      </c>
      <c r="Q3428" t="str">
        <f>IF(SalesData[[#This Row],[Discount]]&gt;0, "Yes", "No")</f>
        <v>Yes</v>
      </c>
      <c r="R3428" t="str">
        <f>TEXT(SalesData[[#This Row],[Order Date]],"mmm-yyyy")</f>
        <v>Jan-2024</v>
      </c>
      <c r="S3428">
        <f>YEAR(SalesData[[#This Row],[Order Date]])*100 + MONTH(SalesData[[#This Row],[Order Date]])</f>
        <v>202401</v>
      </c>
    </row>
    <row r="3429" spans="1:19" x14ac:dyDescent="0.3">
      <c r="A3429" t="s">
        <v>9482</v>
      </c>
      <c r="B3429" s="3">
        <v>45308</v>
      </c>
      <c r="C3429" t="s">
        <v>9483</v>
      </c>
      <c r="D3429" t="s">
        <v>30</v>
      </c>
      <c r="E3429" t="s">
        <v>26</v>
      </c>
      <c r="F3429" t="s">
        <v>91</v>
      </c>
      <c r="G3429">
        <v>2</v>
      </c>
      <c r="H3429" s="5">
        <v>106.44</v>
      </c>
      <c r="I3429" s="5">
        <v>0.18</v>
      </c>
      <c r="J3429" s="5">
        <v>174.5616</v>
      </c>
      <c r="K3429" s="5">
        <v>31.381535617850801</v>
      </c>
      <c r="L3429">
        <f>YEAR(SalesData[Order Date])</f>
        <v>2024</v>
      </c>
      <c r="M3429">
        <f>MONTH(SalesData[Order Date])</f>
        <v>1</v>
      </c>
      <c r="N3429" t="str">
        <f>TEXT(SalesData[[#This Row],[Order Date]], "mmmm")</f>
        <v>January</v>
      </c>
      <c r="O3429" s="7">
        <f>IF(SalesData[Sales]=0,0,SalesData[Profit]/SalesData[Sales])</f>
        <v>0.17977341876936739</v>
      </c>
      <c r="P3429" s="8">
        <f t="shared" si="53"/>
        <v>8.4554678692220966E-4</v>
      </c>
      <c r="Q3429" t="str">
        <f>IF(SalesData[[#This Row],[Discount]]&gt;0, "Yes", "No")</f>
        <v>Yes</v>
      </c>
      <c r="R3429" t="str">
        <f>TEXT(SalesData[[#This Row],[Order Date]],"mmm-yyyy")</f>
        <v>Jan-2024</v>
      </c>
      <c r="S3429">
        <f>YEAR(SalesData[[#This Row],[Order Date]])*100 + MONTH(SalesData[[#This Row],[Order Date]])</f>
        <v>202401</v>
      </c>
    </row>
    <row r="3430" spans="1:19" x14ac:dyDescent="0.3">
      <c r="A3430" t="s">
        <v>9556</v>
      </c>
      <c r="B3430" s="3">
        <v>45294</v>
      </c>
      <c r="C3430" t="s">
        <v>9557</v>
      </c>
      <c r="D3430" t="s">
        <v>18</v>
      </c>
      <c r="E3430" t="s">
        <v>14</v>
      </c>
      <c r="F3430" t="s">
        <v>91</v>
      </c>
      <c r="G3430">
        <v>9</v>
      </c>
      <c r="H3430" s="5">
        <v>236.24</v>
      </c>
      <c r="I3430" s="5">
        <v>0.19</v>
      </c>
      <c r="J3430" s="5">
        <v>1722.1895999999999</v>
      </c>
      <c r="K3430" s="5">
        <v>401.36182926989892</v>
      </c>
      <c r="L3430">
        <f>YEAR(SalesData[Order Date])</f>
        <v>2024</v>
      </c>
      <c r="M3430">
        <f>MONTH(SalesData[Order Date])</f>
        <v>1</v>
      </c>
      <c r="N3430" t="str">
        <f>TEXT(SalesData[[#This Row],[Order Date]], "mmmm")</f>
        <v>January</v>
      </c>
      <c r="O3430" s="7">
        <f>IF(SalesData[Sales]=0,0,SalesData[Profit]/SalesData[Sales])</f>
        <v>0.23305321857122988</v>
      </c>
      <c r="P3430" s="8">
        <f t="shared" si="53"/>
        <v>8.9362983030439862E-5</v>
      </c>
      <c r="Q3430" t="str">
        <f>IF(SalesData[[#This Row],[Discount]]&gt;0, "Yes", "No")</f>
        <v>Yes</v>
      </c>
      <c r="R3430" t="str">
        <f>TEXT(SalesData[[#This Row],[Order Date]],"mmm-yyyy")</f>
        <v>Jan-2024</v>
      </c>
      <c r="S3430">
        <f>YEAR(SalesData[[#This Row],[Order Date]])*100 + MONTH(SalesData[[#This Row],[Order Date]])</f>
        <v>202401</v>
      </c>
    </row>
    <row r="3431" spans="1:19" x14ac:dyDescent="0.3">
      <c r="A3431" t="s">
        <v>9582</v>
      </c>
      <c r="B3431" s="3">
        <v>45310</v>
      </c>
      <c r="C3431" t="s">
        <v>9583</v>
      </c>
      <c r="D3431" t="s">
        <v>18</v>
      </c>
      <c r="E3431" t="s">
        <v>26</v>
      </c>
      <c r="F3431" t="s">
        <v>27</v>
      </c>
      <c r="G3431">
        <v>7</v>
      </c>
      <c r="H3431" s="5">
        <v>475.81</v>
      </c>
      <c r="I3431" s="5">
        <v>0.09</v>
      </c>
      <c r="J3431" s="5">
        <v>3030.9097000000002</v>
      </c>
      <c r="K3431" s="5">
        <v>209.21022288765761</v>
      </c>
      <c r="L3431">
        <f>YEAR(SalesData[Order Date])</f>
        <v>2024</v>
      </c>
      <c r="M3431">
        <f>MONTH(SalesData[Order Date])</f>
        <v>1</v>
      </c>
      <c r="N3431" t="str">
        <f>TEXT(SalesData[[#This Row],[Order Date]], "mmmm")</f>
        <v>January</v>
      </c>
      <c r="O3431" s="7">
        <f>IF(SalesData[Sales]=0,0,SalesData[Profit]/SalesData[Sales])</f>
        <v>6.9025554567876957E-2</v>
      </c>
      <c r="P3431" s="8">
        <f t="shared" si="53"/>
        <v>2.7021590250610237E-5</v>
      </c>
      <c r="Q3431" t="str">
        <f>IF(SalesData[[#This Row],[Discount]]&gt;0, "Yes", "No")</f>
        <v>Yes</v>
      </c>
      <c r="R3431" t="str">
        <f>TEXT(SalesData[[#This Row],[Order Date]],"mmm-yyyy")</f>
        <v>Jan-2024</v>
      </c>
      <c r="S3431">
        <f>YEAR(SalesData[[#This Row],[Order Date]])*100 + MONTH(SalesData[[#This Row],[Order Date]])</f>
        <v>202401</v>
      </c>
    </row>
    <row r="3432" spans="1:19" x14ac:dyDescent="0.3">
      <c r="A3432" t="s">
        <v>9680</v>
      </c>
      <c r="B3432" s="3">
        <v>45306</v>
      </c>
      <c r="C3432" t="s">
        <v>9681</v>
      </c>
      <c r="D3432" t="s">
        <v>13</v>
      </c>
      <c r="E3432" t="s">
        <v>19</v>
      </c>
      <c r="F3432" t="s">
        <v>91</v>
      </c>
      <c r="G3432">
        <v>9</v>
      </c>
      <c r="H3432" s="5">
        <v>323.38</v>
      </c>
      <c r="I3432" s="5">
        <v>0.05</v>
      </c>
      <c r="J3432" s="5">
        <v>2764.8989999999999</v>
      </c>
      <c r="K3432" s="5">
        <v>728.81138535323532</v>
      </c>
      <c r="L3432">
        <f>YEAR(SalesData[Order Date])</f>
        <v>2024</v>
      </c>
      <c r="M3432">
        <f>MONTH(SalesData[Order Date])</f>
        <v>1</v>
      </c>
      <c r="N3432" t="str">
        <f>TEXT(SalesData[[#This Row],[Order Date]], "mmmm")</f>
        <v>January</v>
      </c>
      <c r="O3432" s="7">
        <f>IF(SalesData[Sales]=0,0,SalesData[Profit]/SalesData[Sales])</f>
        <v>0.26359421640835173</v>
      </c>
      <c r="P3432" s="8">
        <f t="shared" si="53"/>
        <v>1.7179651046927936E-5</v>
      </c>
      <c r="Q3432" t="str">
        <f>IF(SalesData[[#This Row],[Discount]]&gt;0, "Yes", "No")</f>
        <v>Yes</v>
      </c>
      <c r="R3432" t="str">
        <f>TEXT(SalesData[[#This Row],[Order Date]],"mmm-yyyy")</f>
        <v>Jan-2024</v>
      </c>
      <c r="S3432">
        <f>YEAR(SalesData[[#This Row],[Order Date]])*100 + MONTH(SalesData[[#This Row],[Order Date]])</f>
        <v>202401</v>
      </c>
    </row>
    <row r="3433" spans="1:19" x14ac:dyDescent="0.3">
      <c r="A3433" t="s">
        <v>9682</v>
      </c>
      <c r="B3433" s="3">
        <v>45315</v>
      </c>
      <c r="C3433" t="s">
        <v>9683</v>
      </c>
      <c r="D3433" t="s">
        <v>23</v>
      </c>
      <c r="E3433" t="s">
        <v>19</v>
      </c>
      <c r="F3433" t="s">
        <v>27</v>
      </c>
      <c r="G3433">
        <v>2</v>
      </c>
      <c r="H3433" s="5">
        <v>445.79</v>
      </c>
      <c r="I3433" s="5">
        <v>0.27</v>
      </c>
      <c r="J3433" s="5">
        <v>650.85339999999997</v>
      </c>
      <c r="K3433" s="5">
        <v>175.29955331293749</v>
      </c>
      <c r="L3433">
        <f>YEAR(SalesData[Order Date])</f>
        <v>2024</v>
      </c>
      <c r="M3433">
        <f>MONTH(SalesData[Order Date])</f>
        <v>1</v>
      </c>
      <c r="N3433" t="str">
        <f>TEXT(SalesData[[#This Row],[Order Date]], "mmmm")</f>
        <v>January</v>
      </c>
      <c r="O3433" s="7">
        <f>IF(SalesData[Sales]=0,0,SalesData[Profit]/SalesData[Sales])</f>
        <v>0.26933800040521799</v>
      </c>
      <c r="P3433" s="8">
        <f t="shared" si="53"/>
        <v>3.0283317257004421E-4</v>
      </c>
      <c r="Q3433" t="str">
        <f>IF(SalesData[[#This Row],[Discount]]&gt;0, "Yes", "No")</f>
        <v>Yes</v>
      </c>
      <c r="R3433" t="str">
        <f>TEXT(SalesData[[#This Row],[Order Date]],"mmm-yyyy")</f>
        <v>Jan-2024</v>
      </c>
      <c r="S3433">
        <f>YEAR(SalesData[[#This Row],[Order Date]])*100 + MONTH(SalesData[[#This Row],[Order Date]])</f>
        <v>202401</v>
      </c>
    </row>
    <row r="3434" spans="1:19" x14ac:dyDescent="0.3">
      <c r="A3434" t="s">
        <v>9785</v>
      </c>
      <c r="B3434" s="3">
        <v>45320</v>
      </c>
      <c r="C3434" t="s">
        <v>9786</v>
      </c>
      <c r="D3434" t="s">
        <v>23</v>
      </c>
      <c r="E3434" t="s">
        <v>14</v>
      </c>
      <c r="F3434" t="s">
        <v>31</v>
      </c>
      <c r="G3434">
        <v>3</v>
      </c>
      <c r="H3434" s="5">
        <v>400.47</v>
      </c>
      <c r="I3434" s="5">
        <v>0.17</v>
      </c>
      <c r="J3434" s="5">
        <v>997.1703</v>
      </c>
      <c r="K3434" s="5">
        <v>238.70301454807839</v>
      </c>
      <c r="L3434">
        <f>YEAR(SalesData[Order Date])</f>
        <v>2024</v>
      </c>
      <c r="M3434">
        <f>MONTH(SalesData[Order Date])</f>
        <v>1</v>
      </c>
      <c r="N3434" t="str">
        <f>TEXT(SalesData[[#This Row],[Order Date]], "mmmm")</f>
        <v>January</v>
      </c>
      <c r="O3434" s="7">
        <f>IF(SalesData[Sales]=0,0,SalesData[Profit]/SalesData[Sales])</f>
        <v>0.23938038923549806</v>
      </c>
      <c r="P3434" s="8">
        <f t="shared" si="53"/>
        <v>1.4150040369232818E-4</v>
      </c>
      <c r="Q3434" t="str">
        <f>IF(SalesData[[#This Row],[Discount]]&gt;0, "Yes", "No")</f>
        <v>Yes</v>
      </c>
      <c r="R3434" t="str">
        <f>TEXT(SalesData[[#This Row],[Order Date]],"mmm-yyyy")</f>
        <v>Jan-2024</v>
      </c>
      <c r="S3434">
        <f>YEAR(SalesData[[#This Row],[Order Date]])*100 + MONTH(SalesData[[#This Row],[Order Date]])</f>
        <v>202401</v>
      </c>
    </row>
    <row r="3435" spans="1:19" x14ac:dyDescent="0.3">
      <c r="A3435" t="s">
        <v>9853</v>
      </c>
      <c r="B3435" s="3">
        <v>45309</v>
      </c>
      <c r="C3435" t="s">
        <v>9854</v>
      </c>
      <c r="D3435" t="s">
        <v>23</v>
      </c>
      <c r="E3435" t="s">
        <v>14</v>
      </c>
      <c r="F3435" t="s">
        <v>27</v>
      </c>
      <c r="G3435">
        <v>9</v>
      </c>
      <c r="H3435" s="5">
        <v>687.96</v>
      </c>
      <c r="I3435" s="5">
        <v>0.16</v>
      </c>
      <c r="J3435" s="5">
        <v>5200.9776000000002</v>
      </c>
      <c r="K3435" s="5">
        <v>389.74831408379077</v>
      </c>
      <c r="L3435">
        <f>YEAR(SalesData[Order Date])</f>
        <v>2024</v>
      </c>
      <c r="M3435">
        <f>MONTH(SalesData[Order Date])</f>
        <v>1</v>
      </c>
      <c r="N3435" t="str">
        <f>TEXT(SalesData[[#This Row],[Order Date]], "mmmm")</f>
        <v>January</v>
      </c>
      <c r="O3435" s="7">
        <f>IF(SalesData[Sales]=0,0,SalesData[Profit]/SalesData[Sales])</f>
        <v>7.493751061027272E-2</v>
      </c>
      <c r="P3435" s="8">
        <f t="shared" si="53"/>
        <v>2.5841295682565525E-5</v>
      </c>
      <c r="Q3435" t="str">
        <f>IF(SalesData[[#This Row],[Discount]]&gt;0, "Yes", "No")</f>
        <v>Yes</v>
      </c>
      <c r="R3435" t="str">
        <f>TEXT(SalesData[[#This Row],[Order Date]],"mmm-yyyy")</f>
        <v>Jan-2024</v>
      </c>
      <c r="S3435">
        <f>YEAR(SalesData[[#This Row],[Order Date]])*100 + MONTH(SalesData[[#This Row],[Order Date]])</f>
        <v>202401</v>
      </c>
    </row>
    <row r="3436" spans="1:19" x14ac:dyDescent="0.3">
      <c r="A3436" t="s">
        <v>9861</v>
      </c>
      <c r="B3436" s="3">
        <v>45320</v>
      </c>
      <c r="C3436" t="s">
        <v>9862</v>
      </c>
      <c r="D3436" t="s">
        <v>13</v>
      </c>
      <c r="E3436" t="s">
        <v>19</v>
      </c>
      <c r="F3436" t="s">
        <v>27</v>
      </c>
      <c r="G3436">
        <v>1</v>
      </c>
      <c r="H3436" s="5">
        <v>611.12</v>
      </c>
      <c r="I3436" s="5">
        <v>0.01</v>
      </c>
      <c r="J3436" s="5">
        <v>605.00879999999995</v>
      </c>
      <c r="K3436" s="5">
        <v>70.578241090513885</v>
      </c>
      <c r="L3436">
        <f>YEAR(SalesData[Order Date])</f>
        <v>2024</v>
      </c>
      <c r="M3436">
        <f>MONTH(SalesData[Order Date])</f>
        <v>1</v>
      </c>
      <c r="N3436" t="str">
        <f>TEXT(SalesData[[#This Row],[Order Date]], "mmmm")</f>
        <v>January</v>
      </c>
      <c r="O3436" s="7">
        <f>IF(SalesData[Sales]=0,0,SalesData[Profit]/SalesData[Sales])</f>
        <v>0.11665655291379876</v>
      </c>
      <c r="P3436" s="8">
        <f t="shared" si="53"/>
        <v>1.6363398350569445E-5</v>
      </c>
      <c r="Q3436" t="str">
        <f>IF(SalesData[[#This Row],[Discount]]&gt;0, "Yes", "No")</f>
        <v>Yes</v>
      </c>
      <c r="R3436" t="str">
        <f>TEXT(SalesData[[#This Row],[Order Date]],"mmm-yyyy")</f>
        <v>Jan-2024</v>
      </c>
      <c r="S3436">
        <f>YEAR(SalesData[[#This Row],[Order Date]])*100 + MONTH(SalesData[[#This Row],[Order Date]])</f>
        <v>202401</v>
      </c>
    </row>
    <row r="3437" spans="1:19" x14ac:dyDescent="0.3">
      <c r="A3437" t="s">
        <v>9909</v>
      </c>
      <c r="B3437" s="3">
        <v>45317</v>
      </c>
      <c r="C3437" t="s">
        <v>9910</v>
      </c>
      <c r="D3437" t="s">
        <v>13</v>
      </c>
      <c r="E3437" t="s">
        <v>19</v>
      </c>
      <c r="F3437" t="s">
        <v>44</v>
      </c>
      <c r="G3437">
        <v>4</v>
      </c>
      <c r="H3437" s="5">
        <v>755.28</v>
      </c>
      <c r="I3437" s="5">
        <v>0.28999999999999998</v>
      </c>
      <c r="J3437" s="5">
        <v>2144.9951999999998</v>
      </c>
      <c r="K3437" s="5">
        <v>530.35375395332915</v>
      </c>
      <c r="L3437">
        <f>YEAR(SalesData[Order Date])</f>
        <v>2024</v>
      </c>
      <c r="M3437">
        <f>MONTH(SalesData[Order Date])</f>
        <v>1</v>
      </c>
      <c r="N3437" t="str">
        <f>TEXT(SalesData[[#This Row],[Order Date]], "mmmm")</f>
        <v>January</v>
      </c>
      <c r="O3437" s="7">
        <f>IF(SalesData[Sales]=0,0,SalesData[Profit]/SalesData[Sales])</f>
        <v>0.24725172063477308</v>
      </c>
      <c r="P3437" s="8">
        <f t="shared" si="53"/>
        <v>9.5990890795466573E-5</v>
      </c>
      <c r="Q3437" t="str">
        <f>IF(SalesData[[#This Row],[Discount]]&gt;0, "Yes", "No")</f>
        <v>Yes</v>
      </c>
      <c r="R3437" t="str">
        <f>TEXT(SalesData[[#This Row],[Order Date]],"mmm-yyyy")</f>
        <v>Jan-2024</v>
      </c>
      <c r="S3437">
        <f>YEAR(SalesData[[#This Row],[Order Date]])*100 + MONTH(SalesData[[#This Row],[Order Date]])</f>
        <v>202401</v>
      </c>
    </row>
    <row r="3438" spans="1:19" x14ac:dyDescent="0.3">
      <c r="A3438" t="s">
        <v>9935</v>
      </c>
      <c r="B3438" s="3">
        <v>45320</v>
      </c>
      <c r="C3438" t="s">
        <v>9936</v>
      </c>
      <c r="D3438" t="s">
        <v>23</v>
      </c>
      <c r="E3438" t="s">
        <v>14</v>
      </c>
      <c r="F3438" t="s">
        <v>53</v>
      </c>
      <c r="G3438">
        <v>4</v>
      </c>
      <c r="H3438" s="5">
        <v>592.66999999999996</v>
      </c>
      <c r="I3438" s="5">
        <v>0.24</v>
      </c>
      <c r="J3438" s="5">
        <v>1801.7167999999999</v>
      </c>
      <c r="K3438" s="5">
        <v>104.91754017237299</v>
      </c>
      <c r="L3438">
        <f>YEAR(SalesData[Order Date])</f>
        <v>2024</v>
      </c>
      <c r="M3438">
        <f>MONTH(SalesData[Order Date])</f>
        <v>1</v>
      </c>
      <c r="N3438" t="str">
        <f>TEXT(SalesData[[#This Row],[Order Date]], "mmmm")</f>
        <v>January</v>
      </c>
      <c r="O3438" s="7">
        <f>IF(SalesData[Sales]=0,0,SalesData[Profit]/SalesData[Sales])</f>
        <v>5.8231981947647379E-2</v>
      </c>
      <c r="P3438" s="8">
        <f t="shared" si="53"/>
        <v>1.0123677594614203E-4</v>
      </c>
      <c r="Q3438" t="str">
        <f>IF(SalesData[[#This Row],[Discount]]&gt;0, "Yes", "No")</f>
        <v>Yes</v>
      </c>
      <c r="R3438" t="str">
        <f>TEXT(SalesData[[#This Row],[Order Date]],"mmm-yyyy")</f>
        <v>Jan-2024</v>
      </c>
      <c r="S3438">
        <f>YEAR(SalesData[[#This Row],[Order Date]])*100 + MONTH(SalesData[[#This Row],[Order Date]])</f>
        <v>202401</v>
      </c>
    </row>
    <row r="3439" spans="1:19" x14ac:dyDescent="0.3">
      <c r="A3439" t="s">
        <v>9949</v>
      </c>
      <c r="B3439" s="3">
        <v>45321</v>
      </c>
      <c r="C3439" t="s">
        <v>9950</v>
      </c>
      <c r="D3439" t="s">
        <v>13</v>
      </c>
      <c r="E3439" t="s">
        <v>19</v>
      </c>
      <c r="F3439" t="s">
        <v>91</v>
      </c>
      <c r="G3439">
        <v>3</v>
      </c>
      <c r="H3439" s="5">
        <v>88.83</v>
      </c>
      <c r="I3439" s="5">
        <v>0.26</v>
      </c>
      <c r="J3439" s="5">
        <v>197.20259999999999</v>
      </c>
      <c r="K3439" s="5">
        <v>29.830563853804449</v>
      </c>
      <c r="L3439">
        <f>YEAR(SalesData[Order Date])</f>
        <v>2024</v>
      </c>
      <c r="M3439">
        <f>MONTH(SalesData[Order Date])</f>
        <v>1</v>
      </c>
      <c r="N3439" t="str">
        <f>TEXT(SalesData[[#This Row],[Order Date]], "mmmm")</f>
        <v>January</v>
      </c>
      <c r="O3439" s="7">
        <f>IF(SalesData[Sales]=0,0,SalesData[Profit]/SalesData[Sales])</f>
        <v>0.15126861336414657</v>
      </c>
      <c r="P3439" s="8">
        <f t="shared" si="53"/>
        <v>9.7564636571728766E-4</v>
      </c>
      <c r="Q3439" t="str">
        <f>IF(SalesData[[#This Row],[Discount]]&gt;0, "Yes", "No")</f>
        <v>Yes</v>
      </c>
      <c r="R3439" t="str">
        <f>TEXT(SalesData[[#This Row],[Order Date]],"mmm-yyyy")</f>
        <v>Jan-2024</v>
      </c>
      <c r="S3439">
        <f>YEAR(SalesData[[#This Row],[Order Date]])*100 + MONTH(SalesData[[#This Row],[Order Date]])</f>
        <v>202401</v>
      </c>
    </row>
    <row r="3440" spans="1:19" x14ac:dyDescent="0.3">
      <c r="A3440" t="s">
        <v>9967</v>
      </c>
      <c r="B3440" s="3">
        <v>45316</v>
      </c>
      <c r="C3440" t="s">
        <v>9968</v>
      </c>
      <c r="D3440" t="s">
        <v>13</v>
      </c>
      <c r="E3440" t="s">
        <v>19</v>
      </c>
      <c r="F3440" t="s">
        <v>27</v>
      </c>
      <c r="G3440">
        <v>5</v>
      </c>
      <c r="H3440" s="5">
        <v>415.79</v>
      </c>
      <c r="I3440" s="5">
        <v>0.25</v>
      </c>
      <c r="J3440" s="5">
        <v>1559.2125000000001</v>
      </c>
      <c r="K3440" s="5">
        <v>261.88172396223922</v>
      </c>
      <c r="L3440">
        <f>YEAR(SalesData[Order Date])</f>
        <v>2024</v>
      </c>
      <c r="M3440">
        <f>MONTH(SalesData[Order Date])</f>
        <v>1</v>
      </c>
      <c r="N3440" t="str">
        <f>TEXT(SalesData[[#This Row],[Order Date]], "mmmm")</f>
        <v>January</v>
      </c>
      <c r="O3440" s="7">
        <f>IF(SalesData[Sales]=0,0,SalesData[Profit]/SalesData[Sales])</f>
        <v>0.16795768630782476</v>
      </c>
      <c r="P3440" s="8">
        <f t="shared" si="53"/>
        <v>1.2025301233795905E-4</v>
      </c>
      <c r="Q3440" t="str">
        <f>IF(SalesData[[#This Row],[Discount]]&gt;0, "Yes", "No")</f>
        <v>Yes</v>
      </c>
      <c r="R3440" t="str">
        <f>TEXT(SalesData[[#This Row],[Order Date]],"mmm-yyyy")</f>
        <v>Jan-2024</v>
      </c>
      <c r="S3440">
        <f>YEAR(SalesData[[#This Row],[Order Date]])*100 + MONTH(SalesData[[#This Row],[Order Date]])</f>
        <v>202401</v>
      </c>
    </row>
    <row r="3441" spans="1:19" x14ac:dyDescent="0.3">
      <c r="A3441" t="s">
        <v>10096</v>
      </c>
      <c r="B3441" s="3">
        <v>45301</v>
      </c>
      <c r="C3441" t="s">
        <v>10097</v>
      </c>
      <c r="D3441" t="s">
        <v>23</v>
      </c>
      <c r="E3441" t="s">
        <v>26</v>
      </c>
      <c r="F3441" t="s">
        <v>20</v>
      </c>
      <c r="G3441">
        <v>7</v>
      </c>
      <c r="H3441" s="5">
        <v>654.79999999999995</v>
      </c>
      <c r="I3441" s="5">
        <v>7.0000000000000007E-2</v>
      </c>
      <c r="J3441" s="5">
        <v>4262.7479999999996</v>
      </c>
      <c r="K3441" s="5">
        <v>476.85871559156669</v>
      </c>
      <c r="L3441">
        <f>YEAR(SalesData[Order Date])</f>
        <v>2024</v>
      </c>
      <c r="M3441">
        <f>MONTH(SalesData[Order Date])</f>
        <v>1</v>
      </c>
      <c r="N3441" t="str">
        <f>TEXT(SalesData[[#This Row],[Order Date]], "mmmm")</f>
        <v>January</v>
      </c>
      <c r="O3441" s="7">
        <f>IF(SalesData[Sales]=0,0,SalesData[Profit]/SalesData[Sales])</f>
        <v>0.11186650385891138</v>
      </c>
      <c r="P3441" s="8">
        <f t="shared" si="53"/>
        <v>1.5271838729383021E-5</v>
      </c>
      <c r="Q3441" t="str">
        <f>IF(SalesData[[#This Row],[Discount]]&gt;0, "Yes", "No")</f>
        <v>Yes</v>
      </c>
      <c r="R3441" t="str">
        <f>TEXT(SalesData[[#This Row],[Order Date]],"mmm-yyyy")</f>
        <v>Jan-2024</v>
      </c>
      <c r="S3441">
        <f>YEAR(SalesData[[#This Row],[Order Date]])*100 + MONTH(SalesData[[#This Row],[Order Date]])</f>
        <v>202401</v>
      </c>
    </row>
    <row r="3442" spans="1:19" x14ac:dyDescent="0.3">
      <c r="A3442" t="s">
        <v>10132</v>
      </c>
      <c r="B3442" s="3">
        <v>45304</v>
      </c>
      <c r="C3442" t="s">
        <v>10133</v>
      </c>
      <c r="D3442" t="s">
        <v>30</v>
      </c>
      <c r="E3442" t="s">
        <v>14</v>
      </c>
      <c r="F3442" t="s">
        <v>62</v>
      </c>
      <c r="G3442">
        <v>8</v>
      </c>
      <c r="H3442" s="5">
        <v>525.92999999999995</v>
      </c>
      <c r="I3442" s="5">
        <v>0.06</v>
      </c>
      <c r="J3442" s="5">
        <v>3954.9935999999989</v>
      </c>
      <c r="K3442" s="5">
        <v>252.9944842702094</v>
      </c>
      <c r="L3442">
        <f>YEAR(SalesData[Order Date])</f>
        <v>2024</v>
      </c>
      <c r="M3442">
        <f>MONTH(SalesData[Order Date])</f>
        <v>1</v>
      </c>
      <c r="N3442" t="str">
        <f>TEXT(SalesData[[#This Row],[Order Date]], "mmmm")</f>
        <v>January</v>
      </c>
      <c r="O3442" s="7">
        <f>IF(SalesData[Sales]=0,0,SalesData[Profit]/SalesData[Sales])</f>
        <v>6.3968367551899316E-2</v>
      </c>
      <c r="P3442" s="8">
        <f t="shared" si="53"/>
        <v>1.4260452911984486E-5</v>
      </c>
      <c r="Q3442" t="str">
        <f>IF(SalesData[[#This Row],[Discount]]&gt;0, "Yes", "No")</f>
        <v>Yes</v>
      </c>
      <c r="R3442" t="str">
        <f>TEXT(SalesData[[#This Row],[Order Date]],"mmm-yyyy")</f>
        <v>Jan-2024</v>
      </c>
      <c r="S3442">
        <f>YEAR(SalesData[[#This Row],[Order Date]])*100 + MONTH(SalesData[[#This Row],[Order Date]])</f>
        <v>202401</v>
      </c>
    </row>
    <row r="3443" spans="1:19" x14ac:dyDescent="0.3">
      <c r="A3443" t="s">
        <v>10146</v>
      </c>
      <c r="B3443" s="3">
        <v>45306</v>
      </c>
      <c r="C3443" t="s">
        <v>10147</v>
      </c>
      <c r="D3443" t="s">
        <v>23</v>
      </c>
      <c r="E3443" t="s">
        <v>14</v>
      </c>
      <c r="F3443" t="s">
        <v>53</v>
      </c>
      <c r="G3443">
        <v>5</v>
      </c>
      <c r="H3443" s="5">
        <v>213.66</v>
      </c>
      <c r="I3443" s="5">
        <v>0.27</v>
      </c>
      <c r="J3443" s="5">
        <v>779.85899999999992</v>
      </c>
      <c r="K3443" s="5">
        <v>65.940959228682246</v>
      </c>
      <c r="L3443">
        <f>YEAR(SalesData[Order Date])</f>
        <v>2024</v>
      </c>
      <c r="M3443">
        <f>MONTH(SalesData[Order Date])</f>
        <v>1</v>
      </c>
      <c r="N3443" t="str">
        <f>TEXT(SalesData[[#This Row],[Order Date]], "mmmm")</f>
        <v>January</v>
      </c>
      <c r="O3443" s="7">
        <f>IF(SalesData[Sales]=0,0,SalesData[Profit]/SalesData[Sales])</f>
        <v>8.4554976256839054E-2</v>
      </c>
      <c r="P3443" s="8">
        <f t="shared" si="53"/>
        <v>2.5273799494524013E-4</v>
      </c>
      <c r="Q3443" t="str">
        <f>IF(SalesData[[#This Row],[Discount]]&gt;0, "Yes", "No")</f>
        <v>Yes</v>
      </c>
      <c r="R3443" t="str">
        <f>TEXT(SalesData[[#This Row],[Order Date]],"mmm-yyyy")</f>
        <v>Jan-2024</v>
      </c>
      <c r="S3443">
        <f>YEAR(SalesData[[#This Row],[Order Date]])*100 + MONTH(SalesData[[#This Row],[Order Date]])</f>
        <v>202401</v>
      </c>
    </row>
    <row r="3444" spans="1:19" x14ac:dyDescent="0.3">
      <c r="A3444" t="s">
        <v>10197</v>
      </c>
      <c r="B3444" s="3">
        <v>45298</v>
      </c>
      <c r="C3444" t="s">
        <v>10198</v>
      </c>
      <c r="D3444" t="s">
        <v>13</v>
      </c>
      <c r="E3444" t="s">
        <v>26</v>
      </c>
      <c r="F3444" t="s">
        <v>20</v>
      </c>
      <c r="G3444">
        <v>3</v>
      </c>
      <c r="H3444" s="5">
        <v>215.77</v>
      </c>
      <c r="I3444" s="5">
        <v>0.04</v>
      </c>
      <c r="J3444" s="5">
        <v>621.41759999999999</v>
      </c>
      <c r="K3444" s="5">
        <v>124.1701136978717</v>
      </c>
      <c r="L3444">
        <f>YEAR(SalesData[Order Date])</f>
        <v>2024</v>
      </c>
      <c r="M3444">
        <f>MONTH(SalesData[Order Date])</f>
        <v>1</v>
      </c>
      <c r="N3444" t="str">
        <f>TEXT(SalesData[[#This Row],[Order Date]], "mmmm")</f>
        <v>January</v>
      </c>
      <c r="O3444" s="7">
        <f>IF(SalesData[Sales]=0,0,SalesData[Profit]/SalesData[Sales])</f>
        <v>0.19981750387802294</v>
      </c>
      <c r="P3444" s="8">
        <f t="shared" si="53"/>
        <v>6.1794194435432786E-5</v>
      </c>
      <c r="Q3444" t="str">
        <f>IF(SalesData[[#This Row],[Discount]]&gt;0, "Yes", "No")</f>
        <v>Yes</v>
      </c>
      <c r="R3444" t="str">
        <f>TEXT(SalesData[[#This Row],[Order Date]],"mmm-yyyy")</f>
        <v>Jan-2024</v>
      </c>
      <c r="S3444">
        <f>YEAR(SalesData[[#This Row],[Order Date]])*100 + MONTH(SalesData[[#This Row],[Order Date]])</f>
        <v>202401</v>
      </c>
    </row>
    <row r="3445" spans="1:19" x14ac:dyDescent="0.3">
      <c r="A3445" t="s">
        <v>10236</v>
      </c>
      <c r="B3445" s="3">
        <v>45292</v>
      </c>
      <c r="C3445" t="s">
        <v>10237</v>
      </c>
      <c r="D3445" t="s">
        <v>18</v>
      </c>
      <c r="E3445" t="s">
        <v>14</v>
      </c>
      <c r="F3445" t="s">
        <v>20</v>
      </c>
      <c r="G3445">
        <v>1</v>
      </c>
      <c r="H3445" s="5">
        <v>920.81</v>
      </c>
      <c r="I3445" s="5">
        <v>0.2</v>
      </c>
      <c r="J3445" s="5">
        <v>736.64800000000002</v>
      </c>
      <c r="K3445" s="5">
        <v>210.4653604655667</v>
      </c>
      <c r="L3445">
        <f>YEAR(SalesData[Order Date])</f>
        <v>2024</v>
      </c>
      <c r="M3445">
        <f>MONTH(SalesData[Order Date])</f>
        <v>1</v>
      </c>
      <c r="N3445" t="str">
        <f>TEXT(SalesData[[#This Row],[Order Date]], "mmmm")</f>
        <v>January</v>
      </c>
      <c r="O3445" s="7">
        <f>IF(SalesData[Sales]=0,0,SalesData[Profit]/SalesData[Sales])</f>
        <v>0.28570682397232694</v>
      </c>
      <c r="P3445" s="8">
        <f t="shared" si="53"/>
        <v>2.1720007384802513E-4</v>
      </c>
      <c r="Q3445" t="str">
        <f>IF(SalesData[[#This Row],[Discount]]&gt;0, "Yes", "No")</f>
        <v>Yes</v>
      </c>
      <c r="R3445" t="str">
        <f>TEXT(SalesData[[#This Row],[Order Date]],"mmm-yyyy")</f>
        <v>Jan-2024</v>
      </c>
      <c r="S3445">
        <f>YEAR(SalesData[[#This Row],[Order Date]])*100 + MONTH(SalesData[[#This Row],[Order Date]])</f>
        <v>202401</v>
      </c>
    </row>
    <row r="3446" spans="1:19" x14ac:dyDescent="0.3">
      <c r="A3446" t="s">
        <v>10271</v>
      </c>
      <c r="B3446" s="3">
        <v>45320</v>
      </c>
      <c r="C3446" t="s">
        <v>10272</v>
      </c>
      <c r="D3446" t="s">
        <v>30</v>
      </c>
      <c r="E3446" t="s">
        <v>19</v>
      </c>
      <c r="F3446" t="s">
        <v>31</v>
      </c>
      <c r="G3446">
        <v>8</v>
      </c>
      <c r="H3446" s="5">
        <v>882.31</v>
      </c>
      <c r="I3446" s="5">
        <v>0.08</v>
      </c>
      <c r="J3446" s="5">
        <v>6493.8015999999998</v>
      </c>
      <c r="K3446" s="5">
        <v>1668.1266091762509</v>
      </c>
      <c r="L3446">
        <f>YEAR(SalesData[Order Date])</f>
        <v>2024</v>
      </c>
      <c r="M3446">
        <f>MONTH(SalesData[Order Date])</f>
        <v>1</v>
      </c>
      <c r="N3446" t="str">
        <f>TEXT(SalesData[[#This Row],[Order Date]], "mmmm")</f>
        <v>January</v>
      </c>
      <c r="O3446" s="7">
        <f>IF(SalesData[Sales]=0,0,SalesData[Profit]/SalesData[Sales])</f>
        <v>0.25687982354992966</v>
      </c>
      <c r="P3446" s="8">
        <f t="shared" si="53"/>
        <v>1.1333884915732567E-5</v>
      </c>
      <c r="Q3446" t="str">
        <f>IF(SalesData[[#This Row],[Discount]]&gt;0, "Yes", "No")</f>
        <v>Yes</v>
      </c>
      <c r="R3446" t="str">
        <f>TEXT(SalesData[[#This Row],[Order Date]],"mmm-yyyy")</f>
        <v>Jan-2024</v>
      </c>
      <c r="S3446">
        <f>YEAR(SalesData[[#This Row],[Order Date]])*100 + MONTH(SalesData[[#This Row],[Order Date]])</f>
        <v>202401</v>
      </c>
    </row>
    <row r="3447" spans="1:19" x14ac:dyDescent="0.3">
      <c r="A3447" t="s">
        <v>10327</v>
      </c>
      <c r="B3447" s="3">
        <v>45321</v>
      </c>
      <c r="C3447" t="s">
        <v>10328</v>
      </c>
      <c r="D3447" t="s">
        <v>18</v>
      </c>
      <c r="E3447" t="s">
        <v>14</v>
      </c>
      <c r="F3447" t="s">
        <v>53</v>
      </c>
      <c r="G3447">
        <v>7</v>
      </c>
      <c r="H3447" s="5">
        <v>687.5</v>
      </c>
      <c r="I3447" s="5">
        <v>0.12</v>
      </c>
      <c r="J3447" s="5">
        <v>4235</v>
      </c>
      <c r="K3447" s="5">
        <v>583.56508872189113</v>
      </c>
      <c r="L3447">
        <f>YEAR(SalesData[Order Date])</f>
        <v>2024</v>
      </c>
      <c r="M3447">
        <f>MONTH(SalesData[Order Date])</f>
        <v>1</v>
      </c>
      <c r="N3447" t="str">
        <f>TEXT(SalesData[[#This Row],[Order Date]], "mmmm")</f>
        <v>January</v>
      </c>
      <c r="O3447" s="7">
        <f>IF(SalesData[Sales]=0,0,SalesData[Profit]/SalesData[Sales])</f>
        <v>0.13779577065451976</v>
      </c>
      <c r="P3447" s="8">
        <f t="shared" si="53"/>
        <v>2.4935064935064935E-5</v>
      </c>
      <c r="Q3447" t="str">
        <f>IF(SalesData[[#This Row],[Discount]]&gt;0, "Yes", "No")</f>
        <v>Yes</v>
      </c>
      <c r="R3447" t="str">
        <f>TEXT(SalesData[[#This Row],[Order Date]],"mmm-yyyy")</f>
        <v>Jan-2024</v>
      </c>
      <c r="S3447">
        <f>YEAR(SalesData[[#This Row],[Order Date]])*100 + MONTH(SalesData[[#This Row],[Order Date]])</f>
        <v>202401</v>
      </c>
    </row>
    <row r="3448" spans="1:19" x14ac:dyDescent="0.3">
      <c r="A3448" t="s">
        <v>10387</v>
      </c>
      <c r="B3448" s="3">
        <v>45318</v>
      </c>
      <c r="C3448" t="s">
        <v>10388</v>
      </c>
      <c r="D3448" t="s">
        <v>18</v>
      </c>
      <c r="E3448" t="s">
        <v>26</v>
      </c>
      <c r="F3448" t="s">
        <v>44</v>
      </c>
      <c r="G3448">
        <v>4</v>
      </c>
      <c r="H3448" s="5">
        <v>878.51</v>
      </c>
      <c r="I3448" s="5">
        <v>0.19</v>
      </c>
      <c r="J3448" s="5">
        <v>2846.3724000000002</v>
      </c>
      <c r="K3448" s="5">
        <v>676.54219061158517</v>
      </c>
      <c r="L3448">
        <f>YEAR(SalesData[Order Date])</f>
        <v>2024</v>
      </c>
      <c r="M3448">
        <f>MONTH(SalesData[Order Date])</f>
        <v>1</v>
      </c>
      <c r="N3448" t="str">
        <f>TEXT(SalesData[[#This Row],[Order Date]], "mmmm")</f>
        <v>January</v>
      </c>
      <c r="O3448" s="7">
        <f>IF(SalesData[Sales]=0,0,SalesData[Profit]/SalesData[Sales])</f>
        <v>0.23768576122069801</v>
      </c>
      <c r="P3448" s="8">
        <f t="shared" si="53"/>
        <v>5.406882107204244E-5</v>
      </c>
      <c r="Q3448" t="str">
        <f>IF(SalesData[[#This Row],[Discount]]&gt;0, "Yes", "No")</f>
        <v>Yes</v>
      </c>
      <c r="R3448" t="str">
        <f>TEXT(SalesData[[#This Row],[Order Date]],"mmm-yyyy")</f>
        <v>Jan-2024</v>
      </c>
      <c r="S3448">
        <f>YEAR(SalesData[[#This Row],[Order Date]])*100 + MONTH(SalesData[[#This Row],[Order Date]])</f>
        <v>202401</v>
      </c>
    </row>
    <row r="3449" spans="1:19" x14ac:dyDescent="0.3">
      <c r="A3449" t="s">
        <v>10389</v>
      </c>
      <c r="B3449" s="3">
        <v>45292</v>
      </c>
      <c r="C3449" t="s">
        <v>10390</v>
      </c>
      <c r="D3449" t="s">
        <v>23</v>
      </c>
      <c r="E3449" t="s">
        <v>26</v>
      </c>
      <c r="F3449" t="s">
        <v>31</v>
      </c>
      <c r="G3449">
        <v>6</v>
      </c>
      <c r="H3449" s="5">
        <v>820.27</v>
      </c>
      <c r="I3449" s="5">
        <v>0.03</v>
      </c>
      <c r="J3449" s="5">
        <v>4773.9713999999994</v>
      </c>
      <c r="K3449" s="5">
        <v>1245.1967143323261</v>
      </c>
      <c r="L3449">
        <f>YEAR(SalesData[Order Date])</f>
        <v>2024</v>
      </c>
      <c r="M3449">
        <f>MONTH(SalesData[Order Date])</f>
        <v>1</v>
      </c>
      <c r="N3449" t="str">
        <f>TEXT(SalesData[[#This Row],[Order Date]], "mmmm")</f>
        <v>January</v>
      </c>
      <c r="O3449" s="7">
        <f>IF(SalesData[Sales]=0,0,SalesData[Profit]/SalesData[Sales])</f>
        <v>0.26083036742371901</v>
      </c>
      <c r="P3449" s="8">
        <f t="shared" si="53"/>
        <v>6.0955539029831643E-6</v>
      </c>
      <c r="Q3449" t="str">
        <f>IF(SalesData[[#This Row],[Discount]]&gt;0, "Yes", "No")</f>
        <v>Yes</v>
      </c>
      <c r="R3449" t="str">
        <f>TEXT(SalesData[[#This Row],[Order Date]],"mmm-yyyy")</f>
        <v>Jan-2024</v>
      </c>
      <c r="S3449">
        <f>YEAR(SalesData[[#This Row],[Order Date]])*100 + MONTH(SalesData[[#This Row],[Order Date]])</f>
        <v>202401</v>
      </c>
    </row>
    <row r="3450" spans="1:19" x14ac:dyDescent="0.3">
      <c r="A3450" t="s">
        <v>10482</v>
      </c>
      <c r="B3450" s="3">
        <v>45301</v>
      </c>
      <c r="C3450" t="s">
        <v>10483</v>
      </c>
      <c r="D3450" t="s">
        <v>30</v>
      </c>
      <c r="E3450" t="s">
        <v>14</v>
      </c>
      <c r="F3450" t="s">
        <v>31</v>
      </c>
      <c r="G3450">
        <v>1</v>
      </c>
      <c r="H3450" s="5">
        <v>819.83</v>
      </c>
      <c r="I3450" s="5">
        <v>0.27</v>
      </c>
      <c r="J3450" s="5">
        <v>598.47590000000002</v>
      </c>
      <c r="K3450" s="5">
        <v>129.4818885712919</v>
      </c>
      <c r="L3450">
        <f>YEAR(SalesData[Order Date])</f>
        <v>2024</v>
      </c>
      <c r="M3450">
        <f>MONTH(SalesData[Order Date])</f>
        <v>1</v>
      </c>
      <c r="N3450" t="str">
        <f>TEXT(SalesData[[#This Row],[Order Date]], "mmmm")</f>
        <v>January</v>
      </c>
      <c r="O3450" s="7">
        <f>IF(SalesData[Sales]=0,0,SalesData[Profit]/SalesData[Sales])</f>
        <v>0.21635271958535324</v>
      </c>
      <c r="P3450" s="8">
        <f t="shared" si="53"/>
        <v>3.2933656977666103E-4</v>
      </c>
      <c r="Q3450" t="str">
        <f>IF(SalesData[[#This Row],[Discount]]&gt;0, "Yes", "No")</f>
        <v>Yes</v>
      </c>
      <c r="R3450" t="str">
        <f>TEXT(SalesData[[#This Row],[Order Date]],"mmm-yyyy")</f>
        <v>Jan-2024</v>
      </c>
      <c r="S3450">
        <f>YEAR(SalesData[[#This Row],[Order Date]])*100 + MONTH(SalesData[[#This Row],[Order Date]])</f>
        <v>202401</v>
      </c>
    </row>
    <row r="3451" spans="1:19" x14ac:dyDescent="0.3">
      <c r="A3451" t="s">
        <v>10516</v>
      </c>
      <c r="B3451" s="3">
        <v>45308</v>
      </c>
      <c r="C3451" t="s">
        <v>10517</v>
      </c>
      <c r="D3451" t="s">
        <v>30</v>
      </c>
      <c r="E3451" t="s">
        <v>26</v>
      </c>
      <c r="F3451" t="s">
        <v>31</v>
      </c>
      <c r="G3451">
        <v>4</v>
      </c>
      <c r="H3451" s="5">
        <v>357.54</v>
      </c>
      <c r="I3451" s="5">
        <v>0.11</v>
      </c>
      <c r="J3451" s="5">
        <v>1272.8424</v>
      </c>
      <c r="K3451" s="5">
        <v>296.5834342013344</v>
      </c>
      <c r="L3451">
        <f>YEAR(SalesData[Order Date])</f>
        <v>2024</v>
      </c>
      <c r="M3451">
        <f>MONTH(SalesData[Order Date])</f>
        <v>1</v>
      </c>
      <c r="N3451" t="str">
        <f>TEXT(SalesData[[#This Row],[Order Date]], "mmmm")</f>
        <v>January</v>
      </c>
      <c r="O3451" s="7">
        <f>IF(SalesData[Sales]=0,0,SalesData[Profit]/SalesData[Sales])</f>
        <v>0.23300876385115266</v>
      </c>
      <c r="P3451" s="8">
        <f t="shared" si="53"/>
        <v>7.6914471108127758E-5</v>
      </c>
      <c r="Q3451" t="str">
        <f>IF(SalesData[[#This Row],[Discount]]&gt;0, "Yes", "No")</f>
        <v>Yes</v>
      </c>
      <c r="R3451" t="str">
        <f>TEXT(SalesData[[#This Row],[Order Date]],"mmm-yyyy")</f>
        <v>Jan-2024</v>
      </c>
      <c r="S3451">
        <f>YEAR(SalesData[[#This Row],[Order Date]])*100 + MONTH(SalesData[[#This Row],[Order Date]])</f>
        <v>202401</v>
      </c>
    </row>
    <row r="3452" spans="1:19" x14ac:dyDescent="0.3">
      <c r="A3452" t="s">
        <v>10524</v>
      </c>
      <c r="B3452" s="3">
        <v>45294</v>
      </c>
      <c r="C3452" t="s">
        <v>10525</v>
      </c>
      <c r="D3452" t="s">
        <v>30</v>
      </c>
      <c r="E3452" t="s">
        <v>19</v>
      </c>
      <c r="F3452" t="s">
        <v>39</v>
      </c>
      <c r="G3452">
        <v>8</v>
      </c>
      <c r="H3452" s="5">
        <v>637.64</v>
      </c>
      <c r="I3452" s="5">
        <v>0.18</v>
      </c>
      <c r="J3452" s="5">
        <v>4182.9183999999996</v>
      </c>
      <c r="K3452" s="5">
        <v>1046.598254789131</v>
      </c>
      <c r="L3452">
        <f>YEAR(SalesData[Order Date])</f>
        <v>2024</v>
      </c>
      <c r="M3452">
        <f>MONTH(SalesData[Order Date])</f>
        <v>1</v>
      </c>
      <c r="N3452" t="str">
        <f>TEXT(SalesData[[#This Row],[Order Date]], "mmmm")</f>
        <v>January</v>
      </c>
      <c r="O3452" s="7">
        <f>IF(SalesData[Sales]=0,0,SalesData[Profit]/SalesData[Sales])</f>
        <v>0.25020766716107373</v>
      </c>
      <c r="P3452" s="8">
        <f t="shared" si="53"/>
        <v>3.5286368483783953E-5</v>
      </c>
      <c r="Q3452" t="str">
        <f>IF(SalesData[[#This Row],[Discount]]&gt;0, "Yes", "No")</f>
        <v>Yes</v>
      </c>
      <c r="R3452" t="str">
        <f>TEXT(SalesData[[#This Row],[Order Date]],"mmm-yyyy")</f>
        <v>Jan-2024</v>
      </c>
      <c r="S3452">
        <f>YEAR(SalesData[[#This Row],[Order Date]])*100 + MONTH(SalesData[[#This Row],[Order Date]])</f>
        <v>202401</v>
      </c>
    </row>
    <row r="3453" spans="1:19" x14ac:dyDescent="0.3">
      <c r="A3453" t="s">
        <v>10548</v>
      </c>
      <c r="B3453" s="3">
        <v>45295</v>
      </c>
      <c r="C3453" t="s">
        <v>8046</v>
      </c>
      <c r="D3453" t="s">
        <v>18</v>
      </c>
      <c r="E3453" t="s">
        <v>26</v>
      </c>
      <c r="F3453" t="s">
        <v>34</v>
      </c>
      <c r="G3453">
        <v>1</v>
      </c>
      <c r="H3453" s="5">
        <v>385.68</v>
      </c>
      <c r="I3453" s="5">
        <v>0.09</v>
      </c>
      <c r="J3453" s="5">
        <v>350.96879999999999</v>
      </c>
      <c r="K3453" s="5">
        <v>85.922936806539084</v>
      </c>
      <c r="L3453">
        <f>YEAR(SalesData[Order Date])</f>
        <v>2024</v>
      </c>
      <c r="M3453">
        <f>MONTH(SalesData[Order Date])</f>
        <v>1</v>
      </c>
      <c r="N3453" t="str">
        <f>TEXT(SalesData[[#This Row],[Order Date]], "mmmm")</f>
        <v>January</v>
      </c>
      <c r="O3453" s="7">
        <f>IF(SalesData[Sales]=0,0,SalesData[Profit]/SalesData[Sales])</f>
        <v>0.24481645321902998</v>
      </c>
      <c r="P3453" s="8">
        <f t="shared" si="53"/>
        <v>2.3335407591785936E-4</v>
      </c>
      <c r="Q3453" t="str">
        <f>IF(SalesData[[#This Row],[Discount]]&gt;0, "Yes", "No")</f>
        <v>Yes</v>
      </c>
      <c r="R3453" t="str">
        <f>TEXT(SalesData[[#This Row],[Order Date]],"mmm-yyyy")</f>
        <v>Jan-2024</v>
      </c>
      <c r="S3453">
        <f>YEAR(SalesData[[#This Row],[Order Date]])*100 + MONTH(SalesData[[#This Row],[Order Date]])</f>
        <v>202401</v>
      </c>
    </row>
    <row r="3454" spans="1:19" x14ac:dyDescent="0.3">
      <c r="A3454" t="s">
        <v>10590</v>
      </c>
      <c r="B3454" s="3">
        <v>45322</v>
      </c>
      <c r="C3454" t="s">
        <v>10591</v>
      </c>
      <c r="D3454" t="s">
        <v>18</v>
      </c>
      <c r="E3454" t="s">
        <v>26</v>
      </c>
      <c r="F3454" t="s">
        <v>44</v>
      </c>
      <c r="G3454">
        <v>2</v>
      </c>
      <c r="H3454" s="5">
        <v>574.65</v>
      </c>
      <c r="I3454" s="5">
        <v>0.03</v>
      </c>
      <c r="J3454" s="5">
        <v>1114.8209999999999</v>
      </c>
      <c r="K3454" s="5">
        <v>303.70978671787219</v>
      </c>
      <c r="L3454">
        <f>YEAR(SalesData[Order Date])</f>
        <v>2024</v>
      </c>
      <c r="M3454">
        <f>MONTH(SalesData[Order Date])</f>
        <v>1</v>
      </c>
      <c r="N3454" t="str">
        <f>TEXT(SalesData[[#This Row],[Order Date]], "mmmm")</f>
        <v>January</v>
      </c>
      <c r="O3454" s="7">
        <f>IF(SalesData[Sales]=0,0,SalesData[Profit]/SalesData[Sales])</f>
        <v>0.27242919420953876</v>
      </c>
      <c r="P3454" s="8">
        <f t="shared" si="53"/>
        <v>2.6102845210127905E-5</v>
      </c>
      <c r="Q3454" t="str">
        <f>IF(SalesData[[#This Row],[Discount]]&gt;0, "Yes", "No")</f>
        <v>Yes</v>
      </c>
      <c r="R3454" t="str">
        <f>TEXT(SalesData[[#This Row],[Order Date]],"mmm-yyyy")</f>
        <v>Jan-2024</v>
      </c>
      <c r="S3454">
        <f>YEAR(SalesData[[#This Row],[Order Date]])*100 + MONTH(SalesData[[#This Row],[Order Date]])</f>
        <v>202401</v>
      </c>
    </row>
    <row r="3455" spans="1:19" x14ac:dyDescent="0.3">
      <c r="A3455" t="s">
        <v>10632</v>
      </c>
      <c r="B3455" s="3">
        <v>45311</v>
      </c>
      <c r="C3455" t="s">
        <v>10633</v>
      </c>
      <c r="D3455" t="s">
        <v>23</v>
      </c>
      <c r="E3455" t="s">
        <v>26</v>
      </c>
      <c r="F3455" t="s">
        <v>91</v>
      </c>
      <c r="G3455">
        <v>4</v>
      </c>
      <c r="H3455" s="5">
        <v>537.79999999999995</v>
      </c>
      <c r="I3455" s="5">
        <v>0.05</v>
      </c>
      <c r="J3455" s="5">
        <v>2043.64</v>
      </c>
      <c r="K3455" s="5">
        <v>540.15992283249545</v>
      </c>
      <c r="L3455">
        <f>YEAR(SalesData[Order Date])</f>
        <v>2024</v>
      </c>
      <c r="M3455">
        <f>MONTH(SalesData[Order Date])</f>
        <v>1</v>
      </c>
      <c r="N3455" t="str">
        <f>TEXT(SalesData[[#This Row],[Order Date]], "mmmm")</f>
        <v>January</v>
      </c>
      <c r="O3455" s="7">
        <f>IF(SalesData[Sales]=0,0,SalesData[Profit]/SalesData[Sales])</f>
        <v>0.26431265919266378</v>
      </c>
      <c r="P3455" s="8">
        <f t="shared" si="53"/>
        <v>2.3242841204908891E-5</v>
      </c>
      <c r="Q3455" t="str">
        <f>IF(SalesData[[#This Row],[Discount]]&gt;0, "Yes", "No")</f>
        <v>Yes</v>
      </c>
      <c r="R3455" t="str">
        <f>TEXT(SalesData[[#This Row],[Order Date]],"mmm-yyyy")</f>
        <v>Jan-2024</v>
      </c>
      <c r="S3455">
        <f>YEAR(SalesData[[#This Row],[Order Date]])*100 + MONTH(SalesData[[#This Row],[Order Date]])</f>
        <v>202401</v>
      </c>
    </row>
    <row r="3456" spans="1:19" x14ac:dyDescent="0.3">
      <c r="A3456" t="s">
        <v>10644</v>
      </c>
      <c r="B3456" s="3">
        <v>45293</v>
      </c>
      <c r="C3456" t="s">
        <v>10645</v>
      </c>
      <c r="D3456" t="s">
        <v>18</v>
      </c>
      <c r="E3456" t="s">
        <v>26</v>
      </c>
      <c r="F3456" t="s">
        <v>15</v>
      </c>
      <c r="G3456">
        <v>8</v>
      </c>
      <c r="H3456" s="5">
        <v>34.43</v>
      </c>
      <c r="I3456" s="5">
        <v>0.1</v>
      </c>
      <c r="J3456" s="5">
        <v>247.89599999999999</v>
      </c>
      <c r="K3456" s="5">
        <v>67.75667224889979</v>
      </c>
      <c r="L3456">
        <f>YEAR(SalesData[Order Date])</f>
        <v>2024</v>
      </c>
      <c r="M3456">
        <f>MONTH(SalesData[Order Date])</f>
        <v>1</v>
      </c>
      <c r="N3456" t="str">
        <f>TEXT(SalesData[[#This Row],[Order Date]], "mmmm")</f>
        <v>January</v>
      </c>
      <c r="O3456" s="7">
        <f>IF(SalesData[Sales]=0,0,SalesData[Profit]/SalesData[Sales])</f>
        <v>0.27332700910422031</v>
      </c>
      <c r="P3456" s="8">
        <f t="shared" si="53"/>
        <v>3.6305547487656118E-4</v>
      </c>
      <c r="Q3456" t="str">
        <f>IF(SalesData[[#This Row],[Discount]]&gt;0, "Yes", "No")</f>
        <v>Yes</v>
      </c>
      <c r="R3456" t="str">
        <f>TEXT(SalesData[[#This Row],[Order Date]],"mmm-yyyy")</f>
        <v>Jan-2024</v>
      </c>
      <c r="S3456">
        <f>YEAR(SalesData[[#This Row],[Order Date]])*100 + MONTH(SalesData[[#This Row],[Order Date]])</f>
        <v>202401</v>
      </c>
    </row>
    <row r="3457" spans="1:19" x14ac:dyDescent="0.3">
      <c r="A3457" t="s">
        <v>10677</v>
      </c>
      <c r="B3457" s="3">
        <v>45322</v>
      </c>
      <c r="C3457" t="s">
        <v>10678</v>
      </c>
      <c r="D3457" t="s">
        <v>18</v>
      </c>
      <c r="E3457" t="s">
        <v>14</v>
      </c>
      <c r="F3457" t="s">
        <v>91</v>
      </c>
      <c r="G3457">
        <v>9</v>
      </c>
      <c r="H3457" s="5">
        <v>633.58000000000004</v>
      </c>
      <c r="I3457" s="5">
        <v>0.15</v>
      </c>
      <c r="J3457" s="5">
        <v>4846.8869999999997</v>
      </c>
      <c r="K3457" s="5">
        <v>817.71350398565198</v>
      </c>
      <c r="L3457">
        <f>YEAR(SalesData[Order Date])</f>
        <v>2024</v>
      </c>
      <c r="M3457">
        <f>MONTH(SalesData[Order Date])</f>
        <v>1</v>
      </c>
      <c r="N3457" t="str">
        <f>TEXT(SalesData[[#This Row],[Order Date]], "mmmm")</f>
        <v>January</v>
      </c>
      <c r="O3457" s="7">
        <f>IF(SalesData[Sales]=0,0,SalesData[Profit]/SalesData[Sales])</f>
        <v>0.16870900930548866</v>
      </c>
      <c r="P3457" s="8">
        <f t="shared" si="53"/>
        <v>2.6305544156486418E-5</v>
      </c>
      <c r="Q3457" t="str">
        <f>IF(SalesData[[#This Row],[Discount]]&gt;0, "Yes", "No")</f>
        <v>Yes</v>
      </c>
      <c r="R3457" t="str">
        <f>TEXT(SalesData[[#This Row],[Order Date]],"mmm-yyyy")</f>
        <v>Jan-2024</v>
      </c>
      <c r="S3457">
        <f>YEAR(SalesData[[#This Row],[Order Date]])*100 + MONTH(SalesData[[#This Row],[Order Date]])</f>
        <v>202401</v>
      </c>
    </row>
    <row r="3458" spans="1:19" x14ac:dyDescent="0.3">
      <c r="A3458" t="s">
        <v>10685</v>
      </c>
      <c r="B3458" s="3">
        <v>45316</v>
      </c>
      <c r="C3458" t="s">
        <v>10686</v>
      </c>
      <c r="D3458" t="s">
        <v>13</v>
      </c>
      <c r="E3458" t="s">
        <v>26</v>
      </c>
      <c r="F3458" t="s">
        <v>91</v>
      </c>
      <c r="G3458">
        <v>4</v>
      </c>
      <c r="H3458" s="5">
        <v>930.41</v>
      </c>
      <c r="I3458" s="5">
        <v>0.14000000000000001</v>
      </c>
      <c r="J3458" s="5">
        <v>3200.6104</v>
      </c>
      <c r="K3458" s="5">
        <v>608.83490986089589</v>
      </c>
      <c r="L3458">
        <f>YEAR(SalesData[Order Date])</f>
        <v>2024</v>
      </c>
      <c r="M3458">
        <f>MONTH(SalesData[Order Date])</f>
        <v>1</v>
      </c>
      <c r="N3458" t="str">
        <f>TEXT(SalesData[[#This Row],[Order Date]], "mmmm")</f>
        <v>January</v>
      </c>
      <c r="O3458" s="7">
        <f>IF(SalesData[Sales]=0,0,SalesData[Profit]/SalesData[Sales])</f>
        <v>0.19022462398450493</v>
      </c>
      <c r="P3458" s="8">
        <f t="shared" ref="P3458:P3521" si="54">IF(H:H*G:G=0, 0, (I:I/(H:H*G:G)))</f>
        <v>3.7617824399995707E-5</v>
      </c>
      <c r="Q3458" t="str">
        <f>IF(SalesData[[#This Row],[Discount]]&gt;0, "Yes", "No")</f>
        <v>Yes</v>
      </c>
      <c r="R3458" t="str">
        <f>TEXT(SalesData[[#This Row],[Order Date]],"mmm-yyyy")</f>
        <v>Jan-2024</v>
      </c>
      <c r="S3458">
        <f>YEAR(SalesData[[#This Row],[Order Date]])*100 + MONTH(SalesData[[#This Row],[Order Date]])</f>
        <v>202401</v>
      </c>
    </row>
    <row r="3459" spans="1:19" x14ac:dyDescent="0.3">
      <c r="A3459" t="s">
        <v>10711</v>
      </c>
      <c r="B3459" s="3">
        <v>45302</v>
      </c>
      <c r="C3459" t="s">
        <v>10712</v>
      </c>
      <c r="D3459" t="s">
        <v>18</v>
      </c>
      <c r="E3459" t="s">
        <v>26</v>
      </c>
      <c r="F3459" t="s">
        <v>53</v>
      </c>
      <c r="G3459">
        <v>6</v>
      </c>
      <c r="H3459" s="5">
        <v>621.78</v>
      </c>
      <c r="I3459" s="5">
        <v>0</v>
      </c>
      <c r="J3459" s="5">
        <v>3730.68</v>
      </c>
      <c r="K3459" s="5">
        <v>882.9478457936608</v>
      </c>
      <c r="L3459">
        <f>YEAR(SalesData[Order Date])</f>
        <v>2024</v>
      </c>
      <c r="M3459">
        <f>MONTH(SalesData[Order Date])</f>
        <v>1</v>
      </c>
      <c r="N3459" t="str">
        <f>TEXT(SalesData[[#This Row],[Order Date]], "mmmm")</f>
        <v>January</v>
      </c>
      <c r="O3459" s="7">
        <f>IF(SalesData[Sales]=0,0,SalesData[Profit]/SalesData[Sales])</f>
        <v>0.23667209350404239</v>
      </c>
      <c r="P3459" s="8">
        <f t="shared" si="54"/>
        <v>0</v>
      </c>
      <c r="Q3459" t="str">
        <f>IF(SalesData[[#This Row],[Discount]]&gt;0, "Yes", "No")</f>
        <v>No</v>
      </c>
      <c r="R3459" t="str">
        <f>TEXT(SalesData[[#This Row],[Order Date]],"mmm-yyyy")</f>
        <v>Jan-2024</v>
      </c>
      <c r="S3459">
        <f>YEAR(SalesData[[#This Row],[Order Date]])*100 + MONTH(SalesData[[#This Row],[Order Date]])</f>
        <v>202401</v>
      </c>
    </row>
    <row r="3460" spans="1:19" x14ac:dyDescent="0.3">
      <c r="A3460" t="s">
        <v>10721</v>
      </c>
      <c r="B3460" s="3">
        <v>45293</v>
      </c>
      <c r="C3460" t="s">
        <v>10722</v>
      </c>
      <c r="D3460" t="s">
        <v>13</v>
      </c>
      <c r="E3460" t="s">
        <v>19</v>
      </c>
      <c r="F3460" t="s">
        <v>20</v>
      </c>
      <c r="G3460">
        <v>9</v>
      </c>
      <c r="H3460" s="5">
        <v>260.48</v>
      </c>
      <c r="I3460" s="5">
        <v>0.02</v>
      </c>
      <c r="J3460" s="5">
        <v>2297.4335999999998</v>
      </c>
      <c r="K3460" s="5">
        <v>453.76457657214382</v>
      </c>
      <c r="L3460">
        <f>YEAR(SalesData[Order Date])</f>
        <v>2024</v>
      </c>
      <c r="M3460">
        <f>MONTH(SalesData[Order Date])</f>
        <v>1</v>
      </c>
      <c r="N3460" t="str">
        <f>TEXT(SalesData[[#This Row],[Order Date]], "mmmm")</f>
        <v>January</v>
      </c>
      <c r="O3460" s="7">
        <f>IF(SalesData[Sales]=0,0,SalesData[Profit]/SalesData[Sales])</f>
        <v>0.19750933240122537</v>
      </c>
      <c r="P3460" s="8">
        <f t="shared" si="54"/>
        <v>8.5312585312585301E-6</v>
      </c>
      <c r="Q3460" t="str">
        <f>IF(SalesData[[#This Row],[Discount]]&gt;0, "Yes", "No")</f>
        <v>Yes</v>
      </c>
      <c r="R3460" t="str">
        <f>TEXT(SalesData[[#This Row],[Order Date]],"mmm-yyyy")</f>
        <v>Jan-2024</v>
      </c>
      <c r="S3460">
        <f>YEAR(SalesData[[#This Row],[Order Date]])*100 + MONTH(SalesData[[#This Row],[Order Date]])</f>
        <v>202401</v>
      </c>
    </row>
    <row r="3461" spans="1:19" x14ac:dyDescent="0.3">
      <c r="A3461" t="s">
        <v>10786</v>
      </c>
      <c r="B3461" s="3">
        <v>45299</v>
      </c>
      <c r="C3461" t="s">
        <v>1106</v>
      </c>
      <c r="D3461" t="s">
        <v>23</v>
      </c>
      <c r="E3461" t="s">
        <v>26</v>
      </c>
      <c r="F3461" t="s">
        <v>44</v>
      </c>
      <c r="G3461">
        <v>7</v>
      </c>
      <c r="H3461" s="5">
        <v>176.16</v>
      </c>
      <c r="I3461" s="5">
        <v>0.17</v>
      </c>
      <c r="J3461" s="5">
        <v>1023.4896</v>
      </c>
      <c r="K3461" s="5">
        <v>166.44216581127151</v>
      </c>
      <c r="L3461">
        <f>YEAR(SalesData[Order Date])</f>
        <v>2024</v>
      </c>
      <c r="M3461">
        <f>MONTH(SalesData[Order Date])</f>
        <v>1</v>
      </c>
      <c r="N3461" t="str">
        <f>TEXT(SalesData[[#This Row],[Order Date]], "mmmm")</f>
        <v>January</v>
      </c>
      <c r="O3461" s="7">
        <f>IF(SalesData[Sales]=0,0,SalesData[Profit]/SalesData[Sales])</f>
        <v>0.16262223457011338</v>
      </c>
      <c r="P3461" s="8">
        <f t="shared" si="54"/>
        <v>1.3786168418321009E-4</v>
      </c>
      <c r="Q3461" t="str">
        <f>IF(SalesData[[#This Row],[Discount]]&gt;0, "Yes", "No")</f>
        <v>Yes</v>
      </c>
      <c r="R3461" t="str">
        <f>TEXT(SalesData[[#This Row],[Order Date]],"mmm-yyyy")</f>
        <v>Jan-2024</v>
      </c>
      <c r="S3461">
        <f>YEAR(SalesData[[#This Row],[Order Date]])*100 + MONTH(SalesData[[#This Row],[Order Date]])</f>
        <v>202401</v>
      </c>
    </row>
    <row r="3462" spans="1:19" x14ac:dyDescent="0.3">
      <c r="A3462" t="s">
        <v>10919</v>
      </c>
      <c r="B3462" s="3">
        <v>45296</v>
      </c>
      <c r="C3462" t="s">
        <v>10920</v>
      </c>
      <c r="D3462" t="s">
        <v>30</v>
      </c>
      <c r="E3462" t="s">
        <v>14</v>
      </c>
      <c r="F3462" t="s">
        <v>91</v>
      </c>
      <c r="G3462">
        <v>9</v>
      </c>
      <c r="H3462" s="5">
        <v>743.22</v>
      </c>
      <c r="I3462" s="5">
        <v>0.11</v>
      </c>
      <c r="J3462" s="5">
        <v>5953.1922000000004</v>
      </c>
      <c r="K3462" s="5">
        <v>1305.762227163782</v>
      </c>
      <c r="L3462">
        <f>YEAR(SalesData[Order Date])</f>
        <v>2024</v>
      </c>
      <c r="M3462">
        <f>MONTH(SalesData[Order Date])</f>
        <v>1</v>
      </c>
      <c r="N3462" t="str">
        <f>TEXT(SalesData[[#This Row],[Order Date]], "mmmm")</f>
        <v>January</v>
      </c>
      <c r="O3462" s="7">
        <f>IF(SalesData[Sales]=0,0,SalesData[Profit]/SalesData[Sales])</f>
        <v>0.21933816065333517</v>
      </c>
      <c r="P3462" s="8">
        <f t="shared" si="54"/>
        <v>1.6444958723153604E-5</v>
      </c>
      <c r="Q3462" t="str">
        <f>IF(SalesData[[#This Row],[Discount]]&gt;0, "Yes", "No")</f>
        <v>Yes</v>
      </c>
      <c r="R3462" t="str">
        <f>TEXT(SalesData[[#This Row],[Order Date]],"mmm-yyyy")</f>
        <v>Jan-2024</v>
      </c>
      <c r="S3462">
        <f>YEAR(SalesData[[#This Row],[Order Date]])*100 + MONTH(SalesData[[#This Row],[Order Date]])</f>
        <v>202401</v>
      </c>
    </row>
    <row r="3463" spans="1:19" x14ac:dyDescent="0.3">
      <c r="A3463" t="s">
        <v>10921</v>
      </c>
      <c r="B3463" s="3">
        <v>45294</v>
      </c>
      <c r="C3463" t="s">
        <v>10922</v>
      </c>
      <c r="D3463" t="s">
        <v>18</v>
      </c>
      <c r="E3463" t="s">
        <v>26</v>
      </c>
      <c r="F3463" t="s">
        <v>39</v>
      </c>
      <c r="G3463">
        <v>2</v>
      </c>
      <c r="H3463" s="5">
        <v>498.97</v>
      </c>
      <c r="I3463" s="5">
        <v>0.04</v>
      </c>
      <c r="J3463" s="5">
        <v>958.02240000000006</v>
      </c>
      <c r="K3463" s="5">
        <v>180.95200645327051</v>
      </c>
      <c r="L3463">
        <f>YEAR(SalesData[Order Date])</f>
        <v>2024</v>
      </c>
      <c r="M3463">
        <f>MONTH(SalesData[Order Date])</f>
        <v>1</v>
      </c>
      <c r="N3463" t="str">
        <f>TEXT(SalesData[[#This Row],[Order Date]], "mmmm")</f>
        <v>January</v>
      </c>
      <c r="O3463" s="7">
        <f>IF(SalesData[Sales]=0,0,SalesData[Profit]/SalesData[Sales])</f>
        <v>0.18888076777043053</v>
      </c>
      <c r="P3463" s="8">
        <f t="shared" si="54"/>
        <v>4.0082570094394449E-5</v>
      </c>
      <c r="Q3463" t="str">
        <f>IF(SalesData[[#This Row],[Discount]]&gt;0, "Yes", "No")</f>
        <v>Yes</v>
      </c>
      <c r="R3463" t="str">
        <f>TEXT(SalesData[[#This Row],[Order Date]],"mmm-yyyy")</f>
        <v>Jan-2024</v>
      </c>
      <c r="S3463">
        <f>YEAR(SalesData[[#This Row],[Order Date]])*100 + MONTH(SalesData[[#This Row],[Order Date]])</f>
        <v>202401</v>
      </c>
    </row>
    <row r="3464" spans="1:19" x14ac:dyDescent="0.3">
      <c r="A3464" t="s">
        <v>10939</v>
      </c>
      <c r="B3464" s="3">
        <v>45305</v>
      </c>
      <c r="C3464" t="s">
        <v>10940</v>
      </c>
      <c r="D3464" t="s">
        <v>23</v>
      </c>
      <c r="E3464" t="s">
        <v>26</v>
      </c>
      <c r="F3464" t="s">
        <v>44</v>
      </c>
      <c r="G3464">
        <v>7</v>
      </c>
      <c r="H3464" s="5">
        <v>665.92</v>
      </c>
      <c r="I3464" s="5">
        <v>0.02</v>
      </c>
      <c r="J3464" s="5">
        <v>4568.2111999999997</v>
      </c>
      <c r="K3464" s="5">
        <v>633.29044314643704</v>
      </c>
      <c r="L3464">
        <f>YEAR(SalesData[Order Date])</f>
        <v>2024</v>
      </c>
      <c r="M3464">
        <f>MONTH(SalesData[Order Date])</f>
        <v>1</v>
      </c>
      <c r="N3464" t="str">
        <f>TEXT(SalesData[[#This Row],[Order Date]], "mmmm")</f>
        <v>January</v>
      </c>
      <c r="O3464" s="7">
        <f>IF(SalesData[Sales]=0,0,SalesData[Profit]/SalesData[Sales])</f>
        <v>0.13862985212821094</v>
      </c>
      <c r="P3464" s="8">
        <f t="shared" si="54"/>
        <v>4.2905196677421577E-6</v>
      </c>
      <c r="Q3464" t="str">
        <f>IF(SalesData[[#This Row],[Discount]]&gt;0, "Yes", "No")</f>
        <v>Yes</v>
      </c>
      <c r="R3464" t="str">
        <f>TEXT(SalesData[[#This Row],[Order Date]],"mmm-yyyy")</f>
        <v>Jan-2024</v>
      </c>
      <c r="S3464">
        <f>YEAR(SalesData[[#This Row],[Order Date]])*100 + MONTH(SalesData[[#This Row],[Order Date]])</f>
        <v>202401</v>
      </c>
    </row>
    <row r="3465" spans="1:19" x14ac:dyDescent="0.3">
      <c r="A3465" t="s">
        <v>11040</v>
      </c>
      <c r="B3465" s="3">
        <v>45310</v>
      </c>
      <c r="C3465" t="s">
        <v>11041</v>
      </c>
      <c r="D3465" t="s">
        <v>13</v>
      </c>
      <c r="E3465" t="s">
        <v>14</v>
      </c>
      <c r="F3465" t="s">
        <v>15</v>
      </c>
      <c r="G3465">
        <v>9</v>
      </c>
      <c r="H3465" s="5">
        <v>502.2</v>
      </c>
      <c r="I3465" s="5">
        <v>0.19</v>
      </c>
      <c r="J3465" s="5">
        <v>3661.038</v>
      </c>
      <c r="K3465" s="5">
        <v>373.14914377140622</v>
      </c>
      <c r="L3465">
        <f>YEAR(SalesData[Order Date])</f>
        <v>2024</v>
      </c>
      <c r="M3465">
        <f>MONTH(SalesData[Order Date])</f>
        <v>1</v>
      </c>
      <c r="N3465" t="str">
        <f>TEXT(SalesData[[#This Row],[Order Date]], "mmmm")</f>
        <v>January</v>
      </c>
      <c r="O3465" s="7">
        <f>IF(SalesData[Sales]=0,0,SalesData[Profit]/SalesData[Sales])</f>
        <v>0.10192441153886035</v>
      </c>
      <c r="P3465" s="8">
        <f t="shared" si="54"/>
        <v>4.2037258285764857E-5</v>
      </c>
      <c r="Q3465" t="str">
        <f>IF(SalesData[[#This Row],[Discount]]&gt;0, "Yes", "No")</f>
        <v>Yes</v>
      </c>
      <c r="R3465" t="str">
        <f>TEXT(SalesData[[#This Row],[Order Date]],"mmm-yyyy")</f>
        <v>Jan-2024</v>
      </c>
      <c r="S3465">
        <f>YEAR(SalesData[[#This Row],[Order Date]])*100 + MONTH(SalesData[[#This Row],[Order Date]])</f>
        <v>202401</v>
      </c>
    </row>
    <row r="3466" spans="1:19" x14ac:dyDescent="0.3">
      <c r="A3466" t="s">
        <v>11123</v>
      </c>
      <c r="B3466" s="3">
        <v>45301</v>
      </c>
      <c r="C3466" t="s">
        <v>11124</v>
      </c>
      <c r="D3466" t="s">
        <v>30</v>
      </c>
      <c r="E3466" t="s">
        <v>14</v>
      </c>
      <c r="F3466" t="s">
        <v>20</v>
      </c>
      <c r="G3466">
        <v>8</v>
      </c>
      <c r="H3466" s="5">
        <v>928.77</v>
      </c>
      <c r="I3466" s="5">
        <v>0.28999999999999998</v>
      </c>
      <c r="J3466" s="5">
        <v>5275.4135999999999</v>
      </c>
      <c r="K3466" s="5">
        <v>635.63146375724284</v>
      </c>
      <c r="L3466">
        <f>YEAR(SalesData[Order Date])</f>
        <v>2024</v>
      </c>
      <c r="M3466">
        <f>MONTH(SalesData[Order Date])</f>
        <v>1</v>
      </c>
      <c r="N3466" t="str">
        <f>TEXT(SalesData[[#This Row],[Order Date]], "mmmm")</f>
        <v>January</v>
      </c>
      <c r="O3466" s="7">
        <f>IF(SalesData[Sales]=0,0,SalesData[Profit]/SalesData[Sales])</f>
        <v>0.12048940840529411</v>
      </c>
      <c r="P3466" s="8">
        <f t="shared" si="54"/>
        <v>3.903011509846356E-5</v>
      </c>
      <c r="Q3466" t="str">
        <f>IF(SalesData[[#This Row],[Discount]]&gt;0, "Yes", "No")</f>
        <v>Yes</v>
      </c>
      <c r="R3466" t="str">
        <f>TEXT(SalesData[[#This Row],[Order Date]],"mmm-yyyy")</f>
        <v>Jan-2024</v>
      </c>
      <c r="S3466">
        <f>YEAR(SalesData[[#This Row],[Order Date]])*100 + MONTH(SalesData[[#This Row],[Order Date]])</f>
        <v>202401</v>
      </c>
    </row>
    <row r="3467" spans="1:19" x14ac:dyDescent="0.3">
      <c r="A3467" t="s">
        <v>11158</v>
      </c>
      <c r="B3467" s="3">
        <v>45296</v>
      </c>
      <c r="C3467" t="s">
        <v>11159</v>
      </c>
      <c r="D3467" t="s">
        <v>13</v>
      </c>
      <c r="E3467" t="s">
        <v>26</v>
      </c>
      <c r="F3467" t="s">
        <v>53</v>
      </c>
      <c r="G3467">
        <v>8</v>
      </c>
      <c r="H3467" s="5">
        <v>891.89</v>
      </c>
      <c r="I3467" s="5">
        <v>0.28999999999999998</v>
      </c>
      <c r="J3467" s="5">
        <v>5065.9351999999999</v>
      </c>
      <c r="K3467" s="5">
        <v>306.89450912957022</v>
      </c>
      <c r="L3467">
        <f>YEAR(SalesData[Order Date])</f>
        <v>2024</v>
      </c>
      <c r="M3467">
        <f>MONTH(SalesData[Order Date])</f>
        <v>1</v>
      </c>
      <c r="N3467" t="str">
        <f>TEXT(SalesData[[#This Row],[Order Date]], "mmmm")</f>
        <v>January</v>
      </c>
      <c r="O3467" s="7">
        <f>IF(SalesData[Sales]=0,0,SalesData[Profit]/SalesData[Sales])</f>
        <v>6.058003053998208E-2</v>
      </c>
      <c r="P3467" s="8">
        <f t="shared" si="54"/>
        <v>4.0644025608539167E-5</v>
      </c>
      <c r="Q3467" t="str">
        <f>IF(SalesData[[#This Row],[Discount]]&gt;0, "Yes", "No")</f>
        <v>Yes</v>
      </c>
      <c r="R3467" t="str">
        <f>TEXT(SalesData[[#This Row],[Order Date]],"mmm-yyyy")</f>
        <v>Jan-2024</v>
      </c>
      <c r="S3467">
        <f>YEAR(SalesData[[#This Row],[Order Date]])*100 + MONTH(SalesData[[#This Row],[Order Date]])</f>
        <v>202401</v>
      </c>
    </row>
    <row r="3468" spans="1:19" x14ac:dyDescent="0.3">
      <c r="A3468" t="s">
        <v>11168</v>
      </c>
      <c r="B3468" s="3">
        <v>45315</v>
      </c>
      <c r="C3468" t="s">
        <v>11169</v>
      </c>
      <c r="D3468" t="s">
        <v>18</v>
      </c>
      <c r="E3468" t="s">
        <v>14</v>
      </c>
      <c r="F3468" t="s">
        <v>15</v>
      </c>
      <c r="G3468">
        <v>8</v>
      </c>
      <c r="H3468" s="5">
        <v>173.16</v>
      </c>
      <c r="I3468" s="5">
        <v>0.25</v>
      </c>
      <c r="J3468" s="5">
        <v>1038.96</v>
      </c>
      <c r="K3468" s="5">
        <v>233.38801133668761</v>
      </c>
      <c r="L3468">
        <f>YEAR(SalesData[Order Date])</f>
        <v>2024</v>
      </c>
      <c r="M3468">
        <f>MONTH(SalesData[Order Date])</f>
        <v>1</v>
      </c>
      <c r="N3468" t="str">
        <f>TEXT(SalesData[[#This Row],[Order Date]], "mmmm")</f>
        <v>January</v>
      </c>
      <c r="O3468" s="7">
        <f>IF(SalesData[Sales]=0,0,SalesData[Profit]/SalesData[Sales])</f>
        <v>0.22463618554774736</v>
      </c>
      <c r="P3468" s="8">
        <f t="shared" si="54"/>
        <v>1.8046893046893048E-4</v>
      </c>
      <c r="Q3468" t="str">
        <f>IF(SalesData[[#This Row],[Discount]]&gt;0, "Yes", "No")</f>
        <v>Yes</v>
      </c>
      <c r="R3468" t="str">
        <f>TEXT(SalesData[[#This Row],[Order Date]],"mmm-yyyy")</f>
        <v>Jan-2024</v>
      </c>
      <c r="S3468">
        <f>YEAR(SalesData[[#This Row],[Order Date]])*100 + MONTH(SalesData[[#This Row],[Order Date]])</f>
        <v>202401</v>
      </c>
    </row>
    <row r="3469" spans="1:19" x14ac:dyDescent="0.3">
      <c r="A3469" t="s">
        <v>11234</v>
      </c>
      <c r="B3469" s="3">
        <v>45302</v>
      </c>
      <c r="C3469" t="s">
        <v>11235</v>
      </c>
      <c r="D3469" t="s">
        <v>18</v>
      </c>
      <c r="E3469" t="s">
        <v>26</v>
      </c>
      <c r="F3469" t="s">
        <v>34</v>
      </c>
      <c r="G3469">
        <v>4</v>
      </c>
      <c r="H3469" s="5">
        <v>54.23</v>
      </c>
      <c r="I3469" s="5">
        <v>7.0000000000000007E-2</v>
      </c>
      <c r="J3469" s="5">
        <v>201.73560000000001</v>
      </c>
      <c r="K3469" s="5">
        <v>52.058083685089407</v>
      </c>
      <c r="L3469">
        <f>YEAR(SalesData[Order Date])</f>
        <v>2024</v>
      </c>
      <c r="M3469">
        <f>MONTH(SalesData[Order Date])</f>
        <v>1</v>
      </c>
      <c r="N3469" t="str">
        <f>TEXT(SalesData[[#This Row],[Order Date]], "mmmm")</f>
        <v>January</v>
      </c>
      <c r="O3469" s="7">
        <f>IF(SalesData[Sales]=0,0,SalesData[Profit]/SalesData[Sales])</f>
        <v>0.25805105140138579</v>
      </c>
      <c r="P3469" s="8">
        <f t="shared" si="54"/>
        <v>3.2269961276046473E-4</v>
      </c>
      <c r="Q3469" t="str">
        <f>IF(SalesData[[#This Row],[Discount]]&gt;0, "Yes", "No")</f>
        <v>Yes</v>
      </c>
      <c r="R3469" t="str">
        <f>TEXT(SalesData[[#This Row],[Order Date]],"mmm-yyyy")</f>
        <v>Jan-2024</v>
      </c>
      <c r="S3469">
        <f>YEAR(SalesData[[#This Row],[Order Date]])*100 + MONTH(SalesData[[#This Row],[Order Date]])</f>
        <v>202401</v>
      </c>
    </row>
    <row r="3470" spans="1:19" x14ac:dyDescent="0.3">
      <c r="A3470" t="s">
        <v>11252</v>
      </c>
      <c r="B3470" s="3">
        <v>45319</v>
      </c>
      <c r="C3470" t="s">
        <v>11253</v>
      </c>
      <c r="D3470" t="s">
        <v>18</v>
      </c>
      <c r="E3470" t="s">
        <v>19</v>
      </c>
      <c r="F3470" t="s">
        <v>31</v>
      </c>
      <c r="G3470">
        <v>6</v>
      </c>
      <c r="H3470" s="5">
        <v>48.22</v>
      </c>
      <c r="I3470" s="5">
        <v>0.18</v>
      </c>
      <c r="J3470" s="5">
        <v>237.2424</v>
      </c>
      <c r="K3470" s="5">
        <v>55.920284812328568</v>
      </c>
      <c r="L3470">
        <f>YEAR(SalesData[Order Date])</f>
        <v>2024</v>
      </c>
      <c r="M3470">
        <f>MONTH(SalesData[Order Date])</f>
        <v>1</v>
      </c>
      <c r="N3470" t="str">
        <f>TEXT(SalesData[[#This Row],[Order Date]], "mmmm")</f>
        <v>January</v>
      </c>
      <c r="O3470" s="7">
        <f>IF(SalesData[Sales]=0,0,SalesData[Profit]/SalesData[Sales])</f>
        <v>0.23570948874370082</v>
      </c>
      <c r="P3470" s="8">
        <f t="shared" si="54"/>
        <v>6.2214848610535052E-4</v>
      </c>
      <c r="Q3470" t="str">
        <f>IF(SalesData[[#This Row],[Discount]]&gt;0, "Yes", "No")</f>
        <v>Yes</v>
      </c>
      <c r="R3470" t="str">
        <f>TEXT(SalesData[[#This Row],[Order Date]],"mmm-yyyy")</f>
        <v>Jan-2024</v>
      </c>
      <c r="S3470">
        <f>YEAR(SalesData[[#This Row],[Order Date]])*100 + MONTH(SalesData[[#This Row],[Order Date]])</f>
        <v>202401</v>
      </c>
    </row>
    <row r="3471" spans="1:19" x14ac:dyDescent="0.3">
      <c r="A3471" t="s">
        <v>11287</v>
      </c>
      <c r="B3471" s="3">
        <v>45322</v>
      </c>
      <c r="C3471" t="s">
        <v>11288</v>
      </c>
      <c r="D3471" t="s">
        <v>23</v>
      </c>
      <c r="E3471" t="s">
        <v>14</v>
      </c>
      <c r="F3471" t="s">
        <v>27</v>
      </c>
      <c r="G3471">
        <v>8</v>
      </c>
      <c r="H3471" s="5">
        <v>237.98</v>
      </c>
      <c r="I3471" s="5">
        <v>0.21</v>
      </c>
      <c r="J3471" s="5">
        <v>1504.0336</v>
      </c>
      <c r="K3471" s="5">
        <v>142.72946109710671</v>
      </c>
      <c r="L3471">
        <f>YEAR(SalesData[Order Date])</f>
        <v>2024</v>
      </c>
      <c r="M3471">
        <f>MONTH(SalesData[Order Date])</f>
        <v>1</v>
      </c>
      <c r="N3471" t="str">
        <f>TEXT(SalesData[[#This Row],[Order Date]], "mmmm")</f>
        <v>January</v>
      </c>
      <c r="O3471" s="7">
        <f>IF(SalesData[Sales]=0,0,SalesData[Profit]/SalesData[Sales])</f>
        <v>9.4897787587396129E-2</v>
      </c>
      <c r="P3471" s="8">
        <f t="shared" si="54"/>
        <v>1.1030338683923018E-4</v>
      </c>
      <c r="Q3471" t="str">
        <f>IF(SalesData[[#This Row],[Discount]]&gt;0, "Yes", "No")</f>
        <v>Yes</v>
      </c>
      <c r="R3471" t="str">
        <f>TEXT(SalesData[[#This Row],[Order Date]],"mmm-yyyy")</f>
        <v>Jan-2024</v>
      </c>
      <c r="S3471">
        <f>YEAR(SalesData[[#This Row],[Order Date]])*100 + MONTH(SalesData[[#This Row],[Order Date]])</f>
        <v>202401</v>
      </c>
    </row>
    <row r="3472" spans="1:19" x14ac:dyDescent="0.3">
      <c r="A3472" t="s">
        <v>11293</v>
      </c>
      <c r="B3472" s="3">
        <v>45303</v>
      </c>
      <c r="C3472" t="s">
        <v>11294</v>
      </c>
      <c r="D3472" t="s">
        <v>30</v>
      </c>
      <c r="E3472" t="s">
        <v>14</v>
      </c>
      <c r="F3472" t="s">
        <v>31</v>
      </c>
      <c r="G3472">
        <v>7</v>
      </c>
      <c r="H3472" s="5">
        <v>417.16</v>
      </c>
      <c r="I3472" s="5">
        <v>0.06</v>
      </c>
      <c r="J3472" s="5">
        <v>2744.9128000000001</v>
      </c>
      <c r="K3472" s="5">
        <v>625.66362993285429</v>
      </c>
      <c r="L3472">
        <f>YEAR(SalesData[Order Date])</f>
        <v>2024</v>
      </c>
      <c r="M3472">
        <f>MONTH(SalesData[Order Date])</f>
        <v>1</v>
      </c>
      <c r="N3472" t="str">
        <f>TEXT(SalesData[[#This Row],[Order Date]], "mmmm")</f>
        <v>January</v>
      </c>
      <c r="O3472" s="7">
        <f>IF(SalesData[Sales]=0,0,SalesData[Profit]/SalesData[Sales])</f>
        <v>0.22793570343395037</v>
      </c>
      <c r="P3472" s="8">
        <f t="shared" si="54"/>
        <v>2.0547100804076541E-5</v>
      </c>
      <c r="Q3472" t="str">
        <f>IF(SalesData[[#This Row],[Discount]]&gt;0, "Yes", "No")</f>
        <v>Yes</v>
      </c>
      <c r="R3472" t="str">
        <f>TEXT(SalesData[[#This Row],[Order Date]],"mmm-yyyy")</f>
        <v>Jan-2024</v>
      </c>
      <c r="S3472">
        <f>YEAR(SalesData[[#This Row],[Order Date]])*100 + MONTH(SalesData[[#This Row],[Order Date]])</f>
        <v>202401</v>
      </c>
    </row>
    <row r="3473" spans="1:19" x14ac:dyDescent="0.3">
      <c r="A3473" t="s">
        <v>11318</v>
      </c>
      <c r="B3473" s="3">
        <v>45295</v>
      </c>
      <c r="C3473" t="s">
        <v>11319</v>
      </c>
      <c r="D3473" t="s">
        <v>13</v>
      </c>
      <c r="E3473" t="s">
        <v>19</v>
      </c>
      <c r="F3473" t="s">
        <v>20</v>
      </c>
      <c r="G3473">
        <v>5</v>
      </c>
      <c r="H3473" s="5">
        <v>286.11</v>
      </c>
      <c r="I3473" s="5">
        <v>0.24</v>
      </c>
      <c r="J3473" s="5">
        <v>1087.2180000000001</v>
      </c>
      <c r="K3473" s="5">
        <v>281.0892719067038</v>
      </c>
      <c r="L3473">
        <f>YEAR(SalesData[Order Date])</f>
        <v>2024</v>
      </c>
      <c r="M3473">
        <f>MONTH(SalesData[Order Date])</f>
        <v>1</v>
      </c>
      <c r="N3473" t="str">
        <f>TEXT(SalesData[[#This Row],[Order Date]], "mmmm")</f>
        <v>January</v>
      </c>
      <c r="O3473" s="7">
        <f>IF(SalesData[Sales]=0,0,SalesData[Profit]/SalesData[Sales])</f>
        <v>0.25853993578721451</v>
      </c>
      <c r="P3473" s="8">
        <f t="shared" si="54"/>
        <v>1.6776764181608469E-4</v>
      </c>
      <c r="Q3473" t="str">
        <f>IF(SalesData[[#This Row],[Discount]]&gt;0, "Yes", "No")</f>
        <v>Yes</v>
      </c>
      <c r="R3473" t="str">
        <f>TEXT(SalesData[[#This Row],[Order Date]],"mmm-yyyy")</f>
        <v>Jan-2024</v>
      </c>
      <c r="S3473">
        <f>YEAR(SalesData[[#This Row],[Order Date]])*100 + MONTH(SalesData[[#This Row],[Order Date]])</f>
        <v>202401</v>
      </c>
    </row>
    <row r="3474" spans="1:19" x14ac:dyDescent="0.3">
      <c r="A3474" t="s">
        <v>11340</v>
      </c>
      <c r="B3474" s="3">
        <v>45292</v>
      </c>
      <c r="C3474" t="s">
        <v>11341</v>
      </c>
      <c r="D3474" t="s">
        <v>30</v>
      </c>
      <c r="E3474" t="s">
        <v>26</v>
      </c>
      <c r="F3474" t="s">
        <v>62</v>
      </c>
      <c r="G3474">
        <v>5</v>
      </c>
      <c r="H3474" s="5">
        <v>505.19</v>
      </c>
      <c r="I3474" s="5">
        <v>0.01</v>
      </c>
      <c r="J3474" s="5">
        <v>2500.6905000000002</v>
      </c>
      <c r="K3474" s="5">
        <v>508.73162141517832</v>
      </c>
      <c r="L3474">
        <f>YEAR(SalesData[Order Date])</f>
        <v>2024</v>
      </c>
      <c r="M3474">
        <f>MONTH(SalesData[Order Date])</f>
        <v>1</v>
      </c>
      <c r="N3474" t="str">
        <f>TEXT(SalesData[[#This Row],[Order Date]], "mmmm")</f>
        <v>January</v>
      </c>
      <c r="O3474" s="7">
        <f>IF(SalesData[Sales]=0,0,SalesData[Profit]/SalesData[Sales])</f>
        <v>0.20343645941598062</v>
      </c>
      <c r="P3474" s="8">
        <f t="shared" si="54"/>
        <v>3.9589065500108875E-6</v>
      </c>
      <c r="Q3474" t="str">
        <f>IF(SalesData[[#This Row],[Discount]]&gt;0, "Yes", "No")</f>
        <v>Yes</v>
      </c>
      <c r="R3474" t="str">
        <f>TEXT(SalesData[[#This Row],[Order Date]],"mmm-yyyy")</f>
        <v>Jan-2024</v>
      </c>
      <c r="S3474">
        <f>YEAR(SalesData[[#This Row],[Order Date]])*100 + MONTH(SalesData[[#This Row],[Order Date]])</f>
        <v>202401</v>
      </c>
    </row>
    <row r="3475" spans="1:19" x14ac:dyDescent="0.3">
      <c r="A3475" t="s">
        <v>11352</v>
      </c>
      <c r="B3475" s="3">
        <v>45306</v>
      </c>
      <c r="C3475" t="s">
        <v>11353</v>
      </c>
      <c r="D3475" t="s">
        <v>30</v>
      </c>
      <c r="E3475" t="s">
        <v>14</v>
      </c>
      <c r="F3475" t="s">
        <v>31</v>
      </c>
      <c r="G3475">
        <v>1</v>
      </c>
      <c r="H3475" s="5">
        <v>409.79</v>
      </c>
      <c r="I3475" s="5">
        <v>0.21</v>
      </c>
      <c r="J3475" s="5">
        <v>323.73410000000001</v>
      </c>
      <c r="K3475" s="5">
        <v>70.963669820989494</v>
      </c>
      <c r="L3475">
        <f>YEAR(SalesData[Order Date])</f>
        <v>2024</v>
      </c>
      <c r="M3475">
        <f>MONTH(SalesData[Order Date])</f>
        <v>1</v>
      </c>
      <c r="N3475" t="str">
        <f>TEXT(SalesData[[#This Row],[Order Date]], "mmmm")</f>
        <v>January</v>
      </c>
      <c r="O3475" s="7">
        <f>IF(SalesData[Sales]=0,0,SalesData[Profit]/SalesData[Sales])</f>
        <v>0.21920356805473842</v>
      </c>
      <c r="P3475" s="8">
        <f t="shared" si="54"/>
        <v>5.1245760023426628E-4</v>
      </c>
      <c r="Q3475" t="str">
        <f>IF(SalesData[[#This Row],[Discount]]&gt;0, "Yes", "No")</f>
        <v>Yes</v>
      </c>
      <c r="R3475" t="str">
        <f>TEXT(SalesData[[#This Row],[Order Date]],"mmm-yyyy")</f>
        <v>Jan-2024</v>
      </c>
      <c r="S3475">
        <f>YEAR(SalesData[[#This Row],[Order Date]])*100 + MONTH(SalesData[[#This Row],[Order Date]])</f>
        <v>202401</v>
      </c>
    </row>
    <row r="3476" spans="1:19" x14ac:dyDescent="0.3">
      <c r="A3476" t="s">
        <v>11421</v>
      </c>
      <c r="B3476" s="3">
        <v>45294</v>
      </c>
      <c r="C3476" t="s">
        <v>11422</v>
      </c>
      <c r="D3476" t="s">
        <v>18</v>
      </c>
      <c r="E3476" t="s">
        <v>26</v>
      </c>
      <c r="F3476" t="s">
        <v>34</v>
      </c>
      <c r="G3476">
        <v>5</v>
      </c>
      <c r="H3476" s="5">
        <v>578.9</v>
      </c>
      <c r="I3476" s="5">
        <v>0.14000000000000001</v>
      </c>
      <c r="J3476" s="5">
        <v>2489.27</v>
      </c>
      <c r="K3476" s="5">
        <v>475.95366564395511</v>
      </c>
      <c r="L3476">
        <f>YEAR(SalesData[Order Date])</f>
        <v>2024</v>
      </c>
      <c r="M3476">
        <f>MONTH(SalesData[Order Date])</f>
        <v>1</v>
      </c>
      <c r="N3476" t="str">
        <f>TEXT(SalesData[[#This Row],[Order Date]], "mmmm")</f>
        <v>January</v>
      </c>
      <c r="O3476" s="7">
        <f>IF(SalesData[Sales]=0,0,SalesData[Profit]/SalesData[Sales])</f>
        <v>0.19120210569522594</v>
      </c>
      <c r="P3476" s="8">
        <f t="shared" si="54"/>
        <v>4.8367593712212822E-5</v>
      </c>
      <c r="Q3476" t="str">
        <f>IF(SalesData[[#This Row],[Discount]]&gt;0, "Yes", "No")</f>
        <v>Yes</v>
      </c>
      <c r="R3476" t="str">
        <f>TEXT(SalesData[[#This Row],[Order Date]],"mmm-yyyy")</f>
        <v>Jan-2024</v>
      </c>
      <c r="S3476">
        <f>YEAR(SalesData[[#This Row],[Order Date]])*100 + MONTH(SalesData[[#This Row],[Order Date]])</f>
        <v>202401</v>
      </c>
    </row>
    <row r="3477" spans="1:19" x14ac:dyDescent="0.3">
      <c r="A3477" t="s">
        <v>11425</v>
      </c>
      <c r="B3477" s="3">
        <v>45320</v>
      </c>
      <c r="C3477" t="s">
        <v>11426</v>
      </c>
      <c r="D3477" t="s">
        <v>18</v>
      </c>
      <c r="E3477" t="s">
        <v>26</v>
      </c>
      <c r="F3477" t="s">
        <v>91</v>
      </c>
      <c r="G3477">
        <v>3</v>
      </c>
      <c r="H3477" s="5">
        <v>334.65</v>
      </c>
      <c r="I3477" s="5">
        <v>0.03</v>
      </c>
      <c r="J3477" s="5">
        <v>973.83149999999989</v>
      </c>
      <c r="K3477" s="5">
        <v>136.78239356026711</v>
      </c>
      <c r="L3477">
        <f>YEAR(SalesData[Order Date])</f>
        <v>2024</v>
      </c>
      <c r="M3477">
        <f>MONTH(SalesData[Order Date])</f>
        <v>1</v>
      </c>
      <c r="N3477" t="str">
        <f>TEXT(SalesData[[#This Row],[Order Date]], "mmmm")</f>
        <v>January</v>
      </c>
      <c r="O3477" s="7">
        <f>IF(SalesData[Sales]=0,0,SalesData[Profit]/SalesData[Sales])</f>
        <v>0.1404579678930771</v>
      </c>
      <c r="P3477" s="8">
        <f t="shared" si="54"/>
        <v>2.9881966233378156E-5</v>
      </c>
      <c r="Q3477" t="str">
        <f>IF(SalesData[[#This Row],[Discount]]&gt;0, "Yes", "No")</f>
        <v>Yes</v>
      </c>
      <c r="R3477" t="str">
        <f>TEXT(SalesData[[#This Row],[Order Date]],"mmm-yyyy")</f>
        <v>Jan-2024</v>
      </c>
      <c r="S3477">
        <f>YEAR(SalesData[[#This Row],[Order Date]])*100 + MONTH(SalesData[[#This Row],[Order Date]])</f>
        <v>202401</v>
      </c>
    </row>
    <row r="3478" spans="1:19" x14ac:dyDescent="0.3">
      <c r="A3478" t="s">
        <v>11514</v>
      </c>
      <c r="B3478" s="3">
        <v>45303</v>
      </c>
      <c r="C3478" t="s">
        <v>11515</v>
      </c>
      <c r="D3478" t="s">
        <v>23</v>
      </c>
      <c r="E3478" t="s">
        <v>26</v>
      </c>
      <c r="F3478" t="s">
        <v>91</v>
      </c>
      <c r="G3478">
        <v>8</v>
      </c>
      <c r="H3478" s="5">
        <v>187.82</v>
      </c>
      <c r="I3478" s="5">
        <v>7.0000000000000007E-2</v>
      </c>
      <c r="J3478" s="5">
        <v>1397.3807999999999</v>
      </c>
      <c r="K3478" s="5">
        <v>313.67903218440608</v>
      </c>
      <c r="L3478">
        <f>YEAR(SalesData[Order Date])</f>
        <v>2024</v>
      </c>
      <c r="M3478">
        <f>MONTH(SalesData[Order Date])</f>
        <v>1</v>
      </c>
      <c r="N3478" t="str">
        <f>TEXT(SalesData[[#This Row],[Order Date]], "mmmm")</f>
        <v>January</v>
      </c>
      <c r="O3478" s="7">
        <f>IF(SalesData[Sales]=0,0,SalesData[Profit]/SalesData[Sales])</f>
        <v>0.22447641486444217</v>
      </c>
      <c r="P3478" s="8">
        <f t="shared" si="54"/>
        <v>4.6587157917154728E-5</v>
      </c>
      <c r="Q3478" t="str">
        <f>IF(SalesData[[#This Row],[Discount]]&gt;0, "Yes", "No")</f>
        <v>Yes</v>
      </c>
      <c r="R3478" t="str">
        <f>TEXT(SalesData[[#This Row],[Order Date]],"mmm-yyyy")</f>
        <v>Jan-2024</v>
      </c>
      <c r="S3478">
        <f>YEAR(SalesData[[#This Row],[Order Date]])*100 + MONTH(SalesData[[#This Row],[Order Date]])</f>
        <v>202401</v>
      </c>
    </row>
    <row r="3479" spans="1:19" x14ac:dyDescent="0.3">
      <c r="A3479" t="s">
        <v>11522</v>
      </c>
      <c r="B3479" s="3">
        <v>45310</v>
      </c>
      <c r="C3479" t="s">
        <v>11523</v>
      </c>
      <c r="D3479" t="s">
        <v>30</v>
      </c>
      <c r="E3479" t="s">
        <v>26</v>
      </c>
      <c r="F3479" t="s">
        <v>31</v>
      </c>
      <c r="G3479">
        <v>1</v>
      </c>
      <c r="H3479" s="5">
        <v>23</v>
      </c>
      <c r="I3479" s="5">
        <v>0.01</v>
      </c>
      <c r="J3479" s="5">
        <v>22.77</v>
      </c>
      <c r="K3479" s="5">
        <v>3.6994017239743462</v>
      </c>
      <c r="L3479">
        <f>YEAR(SalesData[Order Date])</f>
        <v>2024</v>
      </c>
      <c r="M3479">
        <f>MONTH(SalesData[Order Date])</f>
        <v>1</v>
      </c>
      <c r="N3479" t="str">
        <f>TEXT(SalesData[[#This Row],[Order Date]], "mmmm")</f>
        <v>January</v>
      </c>
      <c r="O3479" s="7">
        <f>IF(SalesData[Sales]=0,0,SalesData[Profit]/SalesData[Sales])</f>
        <v>0.16246823557199588</v>
      </c>
      <c r="P3479" s="8">
        <f t="shared" si="54"/>
        <v>4.3478260869565219E-4</v>
      </c>
      <c r="Q3479" t="str">
        <f>IF(SalesData[[#This Row],[Discount]]&gt;0, "Yes", "No")</f>
        <v>Yes</v>
      </c>
      <c r="R3479" t="str">
        <f>TEXT(SalesData[[#This Row],[Order Date]],"mmm-yyyy")</f>
        <v>Jan-2024</v>
      </c>
      <c r="S3479">
        <f>YEAR(SalesData[[#This Row],[Order Date]])*100 + MONTH(SalesData[[#This Row],[Order Date]])</f>
        <v>202401</v>
      </c>
    </row>
    <row r="3480" spans="1:19" x14ac:dyDescent="0.3">
      <c r="A3480" t="s">
        <v>11590</v>
      </c>
      <c r="B3480" s="3">
        <v>45316</v>
      </c>
      <c r="C3480" t="s">
        <v>8293</v>
      </c>
      <c r="D3480" t="s">
        <v>23</v>
      </c>
      <c r="E3480" t="s">
        <v>19</v>
      </c>
      <c r="F3480" t="s">
        <v>62</v>
      </c>
      <c r="G3480">
        <v>6</v>
      </c>
      <c r="H3480" s="5">
        <v>709.14</v>
      </c>
      <c r="I3480" s="5">
        <v>0.01</v>
      </c>
      <c r="J3480" s="5">
        <v>4212.2915999999996</v>
      </c>
      <c r="K3480" s="5">
        <v>791.15303428328662</v>
      </c>
      <c r="L3480">
        <f>YEAR(SalesData[Order Date])</f>
        <v>2024</v>
      </c>
      <c r="M3480">
        <f>MONTH(SalesData[Order Date])</f>
        <v>1</v>
      </c>
      <c r="N3480" t="str">
        <f>TEXT(SalesData[[#This Row],[Order Date]], "mmmm")</f>
        <v>January</v>
      </c>
      <c r="O3480" s="7">
        <f>IF(SalesData[Sales]=0,0,SalesData[Profit]/SalesData[Sales])</f>
        <v>0.1878201011257831</v>
      </c>
      <c r="P3480" s="8">
        <f t="shared" si="54"/>
        <v>2.3502646397984411E-6</v>
      </c>
      <c r="Q3480" t="str">
        <f>IF(SalesData[[#This Row],[Discount]]&gt;0, "Yes", "No")</f>
        <v>Yes</v>
      </c>
      <c r="R3480" t="str">
        <f>TEXT(SalesData[[#This Row],[Order Date]],"mmm-yyyy")</f>
        <v>Jan-2024</v>
      </c>
      <c r="S3480">
        <f>YEAR(SalesData[[#This Row],[Order Date]])*100 + MONTH(SalesData[[#This Row],[Order Date]])</f>
        <v>202401</v>
      </c>
    </row>
    <row r="3481" spans="1:19" x14ac:dyDescent="0.3">
      <c r="A3481" t="s">
        <v>11601</v>
      </c>
      <c r="B3481" s="3">
        <v>45317</v>
      </c>
      <c r="C3481" t="s">
        <v>11602</v>
      </c>
      <c r="D3481" t="s">
        <v>18</v>
      </c>
      <c r="E3481" t="s">
        <v>14</v>
      </c>
      <c r="F3481" t="s">
        <v>34</v>
      </c>
      <c r="G3481">
        <v>3</v>
      </c>
      <c r="H3481" s="5">
        <v>691.61</v>
      </c>
      <c r="I3481" s="5">
        <v>0.17</v>
      </c>
      <c r="J3481" s="5">
        <v>1722.1088999999999</v>
      </c>
      <c r="K3481" s="5">
        <v>430.81461010502818</v>
      </c>
      <c r="L3481">
        <f>YEAR(SalesData[Order Date])</f>
        <v>2024</v>
      </c>
      <c r="M3481">
        <f>MONTH(SalesData[Order Date])</f>
        <v>1</v>
      </c>
      <c r="N3481" t="str">
        <f>TEXT(SalesData[[#This Row],[Order Date]], "mmmm")</f>
        <v>January</v>
      </c>
      <c r="O3481" s="7">
        <f>IF(SalesData[Sales]=0,0,SalesData[Profit]/SalesData[Sales])</f>
        <v>0.25016687975134916</v>
      </c>
      <c r="P3481" s="8">
        <f t="shared" si="54"/>
        <v>8.1934423543133662E-5</v>
      </c>
      <c r="Q3481" t="str">
        <f>IF(SalesData[[#This Row],[Discount]]&gt;0, "Yes", "No")</f>
        <v>Yes</v>
      </c>
      <c r="R3481" t="str">
        <f>TEXT(SalesData[[#This Row],[Order Date]],"mmm-yyyy")</f>
        <v>Jan-2024</v>
      </c>
      <c r="S3481">
        <f>YEAR(SalesData[[#This Row],[Order Date]])*100 + MONTH(SalesData[[#This Row],[Order Date]])</f>
        <v>202401</v>
      </c>
    </row>
    <row r="3482" spans="1:19" x14ac:dyDescent="0.3">
      <c r="A3482" t="s">
        <v>11622</v>
      </c>
      <c r="B3482" s="3">
        <v>45297</v>
      </c>
      <c r="C3482" t="s">
        <v>11623</v>
      </c>
      <c r="D3482" t="s">
        <v>23</v>
      </c>
      <c r="E3482" t="s">
        <v>19</v>
      </c>
      <c r="F3482" t="s">
        <v>44</v>
      </c>
      <c r="G3482">
        <v>7</v>
      </c>
      <c r="H3482" s="5">
        <v>180.29</v>
      </c>
      <c r="I3482" s="5">
        <v>0.04</v>
      </c>
      <c r="J3482" s="5">
        <v>1211.5488</v>
      </c>
      <c r="K3482" s="5">
        <v>205.49802345120699</v>
      </c>
      <c r="L3482">
        <f>YEAR(SalesData[Order Date])</f>
        <v>2024</v>
      </c>
      <c r="M3482">
        <f>MONTH(SalesData[Order Date])</f>
        <v>1</v>
      </c>
      <c r="N3482" t="str">
        <f>TEXT(SalesData[[#This Row],[Order Date]], "mmmm")</f>
        <v>January</v>
      </c>
      <c r="O3482" s="7">
        <f>IF(SalesData[Sales]=0,0,SalesData[Profit]/SalesData[Sales])</f>
        <v>0.16961596879234825</v>
      </c>
      <c r="P3482" s="8">
        <f t="shared" si="54"/>
        <v>3.1694967631514308E-5</v>
      </c>
      <c r="Q3482" t="str">
        <f>IF(SalesData[[#This Row],[Discount]]&gt;0, "Yes", "No")</f>
        <v>Yes</v>
      </c>
      <c r="R3482" t="str">
        <f>TEXT(SalesData[[#This Row],[Order Date]],"mmm-yyyy")</f>
        <v>Jan-2024</v>
      </c>
      <c r="S3482">
        <f>YEAR(SalesData[[#This Row],[Order Date]])*100 + MONTH(SalesData[[#This Row],[Order Date]])</f>
        <v>202401</v>
      </c>
    </row>
    <row r="3483" spans="1:19" x14ac:dyDescent="0.3">
      <c r="A3483" t="s">
        <v>11628</v>
      </c>
      <c r="B3483" s="3">
        <v>45298</v>
      </c>
      <c r="C3483" t="s">
        <v>11629</v>
      </c>
      <c r="D3483" t="s">
        <v>13</v>
      </c>
      <c r="E3483" t="s">
        <v>26</v>
      </c>
      <c r="F3483" t="s">
        <v>31</v>
      </c>
      <c r="G3483">
        <v>9</v>
      </c>
      <c r="H3483" s="5">
        <v>464.18</v>
      </c>
      <c r="I3483" s="5">
        <v>0.02</v>
      </c>
      <c r="J3483" s="5">
        <v>4094.0675999999999</v>
      </c>
      <c r="K3483" s="5">
        <v>789.40558184586837</v>
      </c>
      <c r="L3483">
        <f>YEAR(SalesData[Order Date])</f>
        <v>2024</v>
      </c>
      <c r="M3483">
        <f>MONTH(SalesData[Order Date])</f>
        <v>1</v>
      </c>
      <c r="N3483" t="str">
        <f>TEXT(SalesData[[#This Row],[Order Date]], "mmmm")</f>
        <v>January</v>
      </c>
      <c r="O3483" s="7">
        <f>IF(SalesData[Sales]=0,0,SalesData[Profit]/SalesData[Sales])</f>
        <v>0.19281693879355299</v>
      </c>
      <c r="P3483" s="8">
        <f t="shared" si="54"/>
        <v>4.7874148438584652E-6</v>
      </c>
      <c r="Q3483" t="str">
        <f>IF(SalesData[[#This Row],[Discount]]&gt;0, "Yes", "No")</f>
        <v>Yes</v>
      </c>
      <c r="R3483" t="str">
        <f>TEXT(SalesData[[#This Row],[Order Date]],"mmm-yyyy")</f>
        <v>Jan-2024</v>
      </c>
      <c r="S3483">
        <f>YEAR(SalesData[[#This Row],[Order Date]])*100 + MONTH(SalesData[[#This Row],[Order Date]])</f>
        <v>202401</v>
      </c>
    </row>
    <row r="3484" spans="1:19" x14ac:dyDescent="0.3">
      <c r="A3484" t="s">
        <v>11636</v>
      </c>
      <c r="B3484" s="3">
        <v>45317</v>
      </c>
      <c r="C3484" t="s">
        <v>11637</v>
      </c>
      <c r="D3484" t="s">
        <v>30</v>
      </c>
      <c r="E3484" t="s">
        <v>19</v>
      </c>
      <c r="F3484" t="s">
        <v>34</v>
      </c>
      <c r="G3484">
        <v>2</v>
      </c>
      <c r="H3484" s="5">
        <v>223.79</v>
      </c>
      <c r="I3484" s="5">
        <v>0.19</v>
      </c>
      <c r="J3484" s="5">
        <v>362.53980000000001</v>
      </c>
      <c r="K3484" s="5">
        <v>22.253688741642168</v>
      </c>
      <c r="L3484">
        <f>YEAR(SalesData[Order Date])</f>
        <v>2024</v>
      </c>
      <c r="M3484">
        <f>MONTH(SalesData[Order Date])</f>
        <v>1</v>
      </c>
      <c r="N3484" t="str">
        <f>TEXT(SalesData[[#This Row],[Order Date]], "mmmm")</f>
        <v>January</v>
      </c>
      <c r="O3484" s="7">
        <f>IF(SalesData[Sales]=0,0,SalesData[Profit]/SalesData[Sales])</f>
        <v>6.1382746781573135E-2</v>
      </c>
      <c r="P3484" s="8">
        <f t="shared" si="54"/>
        <v>4.2450511640377143E-4</v>
      </c>
      <c r="Q3484" t="str">
        <f>IF(SalesData[[#This Row],[Discount]]&gt;0, "Yes", "No")</f>
        <v>Yes</v>
      </c>
      <c r="R3484" t="str">
        <f>TEXT(SalesData[[#This Row],[Order Date]],"mmm-yyyy")</f>
        <v>Jan-2024</v>
      </c>
      <c r="S3484">
        <f>YEAR(SalesData[[#This Row],[Order Date]])*100 + MONTH(SalesData[[#This Row],[Order Date]])</f>
        <v>202401</v>
      </c>
    </row>
    <row r="3485" spans="1:19" x14ac:dyDescent="0.3">
      <c r="A3485" t="s">
        <v>11654</v>
      </c>
      <c r="B3485" s="3">
        <v>45322</v>
      </c>
      <c r="C3485" t="s">
        <v>11655</v>
      </c>
      <c r="D3485" t="s">
        <v>18</v>
      </c>
      <c r="E3485" t="s">
        <v>26</v>
      </c>
      <c r="F3485" t="s">
        <v>31</v>
      </c>
      <c r="G3485">
        <v>8</v>
      </c>
      <c r="H3485" s="5">
        <v>9.9700000000000006</v>
      </c>
      <c r="I3485" s="5">
        <v>0.25</v>
      </c>
      <c r="J3485" s="5">
        <v>59.820000000000007</v>
      </c>
      <c r="K3485" s="5">
        <v>13.3513957077271</v>
      </c>
      <c r="L3485">
        <f>YEAR(SalesData[Order Date])</f>
        <v>2024</v>
      </c>
      <c r="M3485">
        <f>MONTH(SalesData[Order Date])</f>
        <v>1</v>
      </c>
      <c r="N3485" t="str">
        <f>TEXT(SalesData[[#This Row],[Order Date]], "mmmm")</f>
        <v>January</v>
      </c>
      <c r="O3485" s="7">
        <f>IF(SalesData[Sales]=0,0,SalesData[Profit]/SalesData[Sales])</f>
        <v>0.22319284031640085</v>
      </c>
      <c r="P3485" s="8">
        <f t="shared" si="54"/>
        <v>3.1344032096288863E-3</v>
      </c>
      <c r="Q3485" t="str">
        <f>IF(SalesData[[#This Row],[Discount]]&gt;0, "Yes", "No")</f>
        <v>Yes</v>
      </c>
      <c r="R3485" t="str">
        <f>TEXT(SalesData[[#This Row],[Order Date]],"mmm-yyyy")</f>
        <v>Jan-2024</v>
      </c>
      <c r="S3485">
        <f>YEAR(SalesData[[#This Row],[Order Date]])*100 + MONTH(SalesData[[#This Row],[Order Date]])</f>
        <v>202401</v>
      </c>
    </row>
    <row r="3486" spans="1:19" x14ac:dyDescent="0.3">
      <c r="A3486" t="s">
        <v>11774</v>
      </c>
      <c r="B3486" s="3">
        <v>45293</v>
      </c>
      <c r="C3486" t="s">
        <v>11775</v>
      </c>
      <c r="D3486" t="s">
        <v>13</v>
      </c>
      <c r="E3486" t="s">
        <v>26</v>
      </c>
      <c r="F3486" t="s">
        <v>27</v>
      </c>
      <c r="G3486">
        <v>9</v>
      </c>
      <c r="H3486" s="5">
        <v>99.39</v>
      </c>
      <c r="I3486" s="5">
        <v>0.24</v>
      </c>
      <c r="J3486" s="5">
        <v>679.82759999999996</v>
      </c>
      <c r="K3486" s="5">
        <v>154.37875023592039</v>
      </c>
      <c r="L3486">
        <f>YEAR(SalesData[Order Date])</f>
        <v>2024</v>
      </c>
      <c r="M3486">
        <f>MONTH(SalesData[Order Date])</f>
        <v>1</v>
      </c>
      <c r="N3486" t="str">
        <f>TEXT(SalesData[[#This Row],[Order Date]], "mmmm")</f>
        <v>January</v>
      </c>
      <c r="O3486" s="7">
        <f>IF(SalesData[Sales]=0,0,SalesData[Profit]/SalesData[Sales])</f>
        <v>0.22708514664000168</v>
      </c>
      <c r="P3486" s="8">
        <f t="shared" si="54"/>
        <v>2.6830331689975514E-4</v>
      </c>
      <c r="Q3486" t="str">
        <f>IF(SalesData[[#This Row],[Discount]]&gt;0, "Yes", "No")</f>
        <v>Yes</v>
      </c>
      <c r="R3486" t="str">
        <f>TEXT(SalesData[[#This Row],[Order Date]],"mmm-yyyy")</f>
        <v>Jan-2024</v>
      </c>
      <c r="S3486">
        <f>YEAR(SalesData[[#This Row],[Order Date]])*100 + MONTH(SalesData[[#This Row],[Order Date]])</f>
        <v>202401</v>
      </c>
    </row>
    <row r="3487" spans="1:19" x14ac:dyDescent="0.3">
      <c r="A3487" t="s">
        <v>11788</v>
      </c>
      <c r="B3487" s="3">
        <v>45297</v>
      </c>
      <c r="C3487" t="s">
        <v>11789</v>
      </c>
      <c r="D3487" t="s">
        <v>13</v>
      </c>
      <c r="E3487" t="s">
        <v>14</v>
      </c>
      <c r="F3487" t="s">
        <v>20</v>
      </c>
      <c r="G3487">
        <v>5</v>
      </c>
      <c r="H3487" s="5">
        <v>201.74</v>
      </c>
      <c r="I3487" s="5">
        <v>0.19</v>
      </c>
      <c r="J3487" s="5">
        <v>817.04700000000014</v>
      </c>
      <c r="K3487" s="5">
        <v>197.41159349925769</v>
      </c>
      <c r="L3487">
        <f>YEAR(SalesData[Order Date])</f>
        <v>2024</v>
      </c>
      <c r="M3487">
        <f>MONTH(SalesData[Order Date])</f>
        <v>1</v>
      </c>
      <c r="N3487" t="str">
        <f>TEXT(SalesData[[#This Row],[Order Date]], "mmmm")</f>
        <v>January</v>
      </c>
      <c r="O3487" s="7">
        <f>IF(SalesData[Sales]=0,0,SalesData[Profit]/SalesData[Sales])</f>
        <v>0.2416159578326065</v>
      </c>
      <c r="P3487" s="8">
        <f t="shared" si="54"/>
        <v>1.8836125706354713E-4</v>
      </c>
      <c r="Q3487" t="str">
        <f>IF(SalesData[[#This Row],[Discount]]&gt;0, "Yes", "No")</f>
        <v>Yes</v>
      </c>
      <c r="R3487" t="str">
        <f>TEXT(SalesData[[#This Row],[Order Date]],"mmm-yyyy")</f>
        <v>Jan-2024</v>
      </c>
      <c r="S3487">
        <f>YEAR(SalesData[[#This Row],[Order Date]])*100 + MONTH(SalesData[[#This Row],[Order Date]])</f>
        <v>202401</v>
      </c>
    </row>
    <row r="3488" spans="1:19" x14ac:dyDescent="0.3">
      <c r="A3488" t="s">
        <v>11843</v>
      </c>
      <c r="B3488" s="3">
        <v>45313</v>
      </c>
      <c r="C3488" t="s">
        <v>11844</v>
      </c>
      <c r="D3488" t="s">
        <v>30</v>
      </c>
      <c r="E3488" t="s">
        <v>19</v>
      </c>
      <c r="F3488" t="s">
        <v>34</v>
      </c>
      <c r="G3488">
        <v>5</v>
      </c>
      <c r="H3488" s="5">
        <v>667.71</v>
      </c>
      <c r="I3488" s="5">
        <v>0.05</v>
      </c>
      <c r="J3488" s="5">
        <v>3171.6224999999999</v>
      </c>
      <c r="K3488" s="5">
        <v>641.28215769436383</v>
      </c>
      <c r="L3488">
        <f>YEAR(SalesData[Order Date])</f>
        <v>2024</v>
      </c>
      <c r="M3488">
        <f>MONTH(SalesData[Order Date])</f>
        <v>1</v>
      </c>
      <c r="N3488" t="str">
        <f>TEXT(SalesData[[#This Row],[Order Date]], "mmmm")</f>
        <v>January</v>
      </c>
      <c r="O3488" s="7">
        <f>IF(SalesData[Sales]=0,0,SalesData[Profit]/SalesData[Sales])</f>
        <v>0.20219372188662549</v>
      </c>
      <c r="P3488" s="8">
        <f t="shared" si="54"/>
        <v>1.4976561680969283E-5</v>
      </c>
      <c r="Q3488" t="str">
        <f>IF(SalesData[[#This Row],[Discount]]&gt;0, "Yes", "No")</f>
        <v>Yes</v>
      </c>
      <c r="R3488" t="str">
        <f>TEXT(SalesData[[#This Row],[Order Date]],"mmm-yyyy")</f>
        <v>Jan-2024</v>
      </c>
      <c r="S3488">
        <f>YEAR(SalesData[[#This Row],[Order Date]])*100 + MONTH(SalesData[[#This Row],[Order Date]])</f>
        <v>202401</v>
      </c>
    </row>
    <row r="3489" spans="1:19" x14ac:dyDescent="0.3">
      <c r="A3489" t="s">
        <v>11950</v>
      </c>
      <c r="B3489" s="3">
        <v>45309</v>
      </c>
      <c r="C3489" t="s">
        <v>11951</v>
      </c>
      <c r="D3489" t="s">
        <v>18</v>
      </c>
      <c r="E3489" t="s">
        <v>19</v>
      </c>
      <c r="F3489" t="s">
        <v>15</v>
      </c>
      <c r="G3489">
        <v>9</v>
      </c>
      <c r="H3489" s="5">
        <v>207.03</v>
      </c>
      <c r="I3489" s="5">
        <v>0.05</v>
      </c>
      <c r="J3489" s="5">
        <v>1770.1065000000001</v>
      </c>
      <c r="K3489" s="5">
        <v>174.2329074525197</v>
      </c>
      <c r="L3489">
        <f>YEAR(SalesData[Order Date])</f>
        <v>2024</v>
      </c>
      <c r="M3489">
        <f>MONTH(SalesData[Order Date])</f>
        <v>1</v>
      </c>
      <c r="N3489" t="str">
        <f>TEXT(SalesData[[#This Row],[Order Date]], "mmmm")</f>
        <v>January</v>
      </c>
      <c r="O3489" s="7">
        <f>IF(SalesData[Sales]=0,0,SalesData[Profit]/SalesData[Sales])</f>
        <v>9.8430748349051134E-2</v>
      </c>
      <c r="P3489" s="8">
        <f t="shared" si="54"/>
        <v>2.6834543571248398E-5</v>
      </c>
      <c r="Q3489" t="str">
        <f>IF(SalesData[[#This Row],[Discount]]&gt;0, "Yes", "No")</f>
        <v>Yes</v>
      </c>
      <c r="R3489" t="str">
        <f>TEXT(SalesData[[#This Row],[Order Date]],"mmm-yyyy")</f>
        <v>Jan-2024</v>
      </c>
      <c r="S3489">
        <f>YEAR(SalesData[[#This Row],[Order Date]])*100 + MONTH(SalesData[[#This Row],[Order Date]])</f>
        <v>202401</v>
      </c>
    </row>
    <row r="3490" spans="1:19" x14ac:dyDescent="0.3">
      <c r="A3490" t="s">
        <v>11992</v>
      </c>
      <c r="B3490" s="3">
        <v>45314</v>
      </c>
      <c r="C3490" t="s">
        <v>11993</v>
      </c>
      <c r="D3490" t="s">
        <v>30</v>
      </c>
      <c r="E3490" t="s">
        <v>14</v>
      </c>
      <c r="F3490" t="s">
        <v>62</v>
      </c>
      <c r="G3490">
        <v>1</v>
      </c>
      <c r="H3490" s="5">
        <v>156.79</v>
      </c>
      <c r="I3490" s="5">
        <v>0.2</v>
      </c>
      <c r="J3490" s="5">
        <v>125.432</v>
      </c>
      <c r="K3490" s="5">
        <v>20.40138392426346</v>
      </c>
      <c r="L3490">
        <f>YEAR(SalesData[Order Date])</f>
        <v>2024</v>
      </c>
      <c r="M3490">
        <f>MONTH(SalesData[Order Date])</f>
        <v>1</v>
      </c>
      <c r="N3490" t="str">
        <f>TEXT(SalesData[[#This Row],[Order Date]], "mmmm")</f>
        <v>January</v>
      </c>
      <c r="O3490" s="7">
        <f>IF(SalesData[Sales]=0,0,SalesData[Profit]/SalesData[Sales])</f>
        <v>0.16264895660009773</v>
      </c>
      <c r="P3490" s="8">
        <f t="shared" si="54"/>
        <v>1.2755915555839022E-3</v>
      </c>
      <c r="Q3490" t="str">
        <f>IF(SalesData[[#This Row],[Discount]]&gt;0, "Yes", "No")</f>
        <v>Yes</v>
      </c>
      <c r="R3490" t="str">
        <f>TEXT(SalesData[[#This Row],[Order Date]],"mmm-yyyy")</f>
        <v>Jan-2024</v>
      </c>
      <c r="S3490">
        <f>YEAR(SalesData[[#This Row],[Order Date]])*100 + MONTH(SalesData[[#This Row],[Order Date]])</f>
        <v>202401</v>
      </c>
    </row>
    <row r="3491" spans="1:19" x14ac:dyDescent="0.3">
      <c r="A3491" t="s">
        <v>11996</v>
      </c>
      <c r="B3491" s="3">
        <v>45292</v>
      </c>
      <c r="C3491" t="s">
        <v>11997</v>
      </c>
      <c r="D3491" t="s">
        <v>18</v>
      </c>
      <c r="E3491" t="s">
        <v>19</v>
      </c>
      <c r="F3491" t="s">
        <v>20</v>
      </c>
      <c r="G3491">
        <v>1</v>
      </c>
      <c r="H3491" s="5">
        <v>913.02</v>
      </c>
      <c r="I3491" s="5">
        <v>7.0000000000000007E-2</v>
      </c>
      <c r="J3491" s="5">
        <v>849.10859999999991</v>
      </c>
      <c r="K3491" s="5">
        <v>45.511978172388773</v>
      </c>
      <c r="L3491">
        <f>YEAR(SalesData[Order Date])</f>
        <v>2024</v>
      </c>
      <c r="M3491">
        <f>MONTH(SalesData[Order Date])</f>
        <v>1</v>
      </c>
      <c r="N3491" t="str">
        <f>TEXT(SalesData[[#This Row],[Order Date]], "mmmm")</f>
        <v>January</v>
      </c>
      <c r="O3491" s="7">
        <f>IF(SalesData[Sales]=0,0,SalesData[Profit]/SalesData[Sales])</f>
        <v>5.3599714067657282E-2</v>
      </c>
      <c r="P3491" s="8">
        <f t="shared" si="54"/>
        <v>7.6668638145933291E-5</v>
      </c>
      <c r="Q3491" t="str">
        <f>IF(SalesData[[#This Row],[Discount]]&gt;0, "Yes", "No")</f>
        <v>Yes</v>
      </c>
      <c r="R3491" t="str">
        <f>TEXT(SalesData[[#This Row],[Order Date]],"mmm-yyyy")</f>
        <v>Jan-2024</v>
      </c>
      <c r="S3491">
        <f>YEAR(SalesData[[#This Row],[Order Date]])*100 + MONTH(SalesData[[#This Row],[Order Date]])</f>
        <v>202401</v>
      </c>
    </row>
    <row r="3492" spans="1:19" x14ac:dyDescent="0.3">
      <c r="A3492" t="s">
        <v>12012</v>
      </c>
      <c r="B3492" s="3">
        <v>45318</v>
      </c>
      <c r="C3492" t="s">
        <v>12013</v>
      </c>
      <c r="D3492" t="s">
        <v>23</v>
      </c>
      <c r="E3492" t="s">
        <v>19</v>
      </c>
      <c r="F3492" t="s">
        <v>53</v>
      </c>
      <c r="G3492">
        <v>3</v>
      </c>
      <c r="H3492" s="5">
        <v>351.56</v>
      </c>
      <c r="I3492" s="5">
        <v>0.2</v>
      </c>
      <c r="J3492" s="5">
        <v>843.74400000000014</v>
      </c>
      <c r="K3492" s="5">
        <v>43.413970935018973</v>
      </c>
      <c r="L3492">
        <f>YEAR(SalesData[Order Date])</f>
        <v>2024</v>
      </c>
      <c r="M3492">
        <f>MONTH(SalesData[Order Date])</f>
        <v>1</v>
      </c>
      <c r="N3492" t="str">
        <f>TEXT(SalesData[[#This Row],[Order Date]], "mmmm")</f>
        <v>January</v>
      </c>
      <c r="O3492" s="7">
        <f>IF(SalesData[Sales]=0,0,SalesData[Profit]/SalesData[Sales])</f>
        <v>5.1453961077079023E-2</v>
      </c>
      <c r="P3492" s="8">
        <f t="shared" si="54"/>
        <v>1.8963097811658513E-4</v>
      </c>
      <c r="Q3492" t="str">
        <f>IF(SalesData[[#This Row],[Discount]]&gt;0, "Yes", "No")</f>
        <v>Yes</v>
      </c>
      <c r="R3492" t="str">
        <f>TEXT(SalesData[[#This Row],[Order Date]],"mmm-yyyy")</f>
        <v>Jan-2024</v>
      </c>
      <c r="S3492">
        <f>YEAR(SalesData[[#This Row],[Order Date]])*100 + MONTH(SalesData[[#This Row],[Order Date]])</f>
        <v>202401</v>
      </c>
    </row>
    <row r="3493" spans="1:19" x14ac:dyDescent="0.3">
      <c r="A3493" t="s">
        <v>12091</v>
      </c>
      <c r="B3493" s="3">
        <v>45315</v>
      </c>
      <c r="C3493" t="s">
        <v>12092</v>
      </c>
      <c r="D3493" t="s">
        <v>18</v>
      </c>
      <c r="E3493" t="s">
        <v>19</v>
      </c>
      <c r="F3493" t="s">
        <v>91</v>
      </c>
      <c r="G3493">
        <v>2</v>
      </c>
      <c r="H3493" s="5">
        <v>278.75</v>
      </c>
      <c r="I3493" s="5">
        <v>7.0000000000000007E-2</v>
      </c>
      <c r="J3493" s="5">
        <v>518.47499999999991</v>
      </c>
      <c r="K3493" s="5">
        <v>36.935521815548192</v>
      </c>
      <c r="L3493">
        <f>YEAR(SalesData[Order Date])</f>
        <v>2024</v>
      </c>
      <c r="M3493">
        <f>MONTH(SalesData[Order Date])</f>
        <v>1</v>
      </c>
      <c r="N3493" t="str">
        <f>TEXT(SalesData[[#This Row],[Order Date]], "mmmm")</f>
        <v>January</v>
      </c>
      <c r="O3493" s="7">
        <f>IF(SalesData[Sales]=0,0,SalesData[Profit]/SalesData[Sales])</f>
        <v>7.1238771041126761E-2</v>
      </c>
      <c r="P3493" s="8">
        <f t="shared" si="54"/>
        <v>1.2556053811659193E-4</v>
      </c>
      <c r="Q3493" t="str">
        <f>IF(SalesData[[#This Row],[Discount]]&gt;0, "Yes", "No")</f>
        <v>Yes</v>
      </c>
      <c r="R3493" t="str">
        <f>TEXT(SalesData[[#This Row],[Order Date]],"mmm-yyyy")</f>
        <v>Jan-2024</v>
      </c>
      <c r="S3493">
        <f>YEAR(SalesData[[#This Row],[Order Date]])*100 + MONTH(SalesData[[#This Row],[Order Date]])</f>
        <v>202401</v>
      </c>
    </row>
    <row r="3494" spans="1:19" x14ac:dyDescent="0.3">
      <c r="A3494" t="s">
        <v>12182</v>
      </c>
      <c r="B3494" s="3">
        <v>45317</v>
      </c>
      <c r="C3494" t="s">
        <v>12183</v>
      </c>
      <c r="D3494" t="s">
        <v>23</v>
      </c>
      <c r="E3494" t="s">
        <v>14</v>
      </c>
      <c r="F3494" t="s">
        <v>34</v>
      </c>
      <c r="G3494">
        <v>6</v>
      </c>
      <c r="H3494" s="5">
        <v>872.75</v>
      </c>
      <c r="I3494" s="5">
        <v>0.08</v>
      </c>
      <c r="J3494" s="5">
        <v>4817.58</v>
      </c>
      <c r="K3494" s="5">
        <v>353.00266509052801</v>
      </c>
      <c r="L3494">
        <f>YEAR(SalesData[Order Date])</f>
        <v>2024</v>
      </c>
      <c r="M3494">
        <f>MONTH(SalesData[Order Date])</f>
        <v>1</v>
      </c>
      <c r="N3494" t="str">
        <f>TEXT(SalesData[[#This Row],[Order Date]], "mmmm")</f>
        <v>January</v>
      </c>
      <c r="O3494" s="7">
        <f>IF(SalesData[Sales]=0,0,SalesData[Profit]/SalesData[Sales])</f>
        <v>7.3273856394813999E-2</v>
      </c>
      <c r="P3494" s="8">
        <f t="shared" si="54"/>
        <v>1.5277379929342117E-5</v>
      </c>
      <c r="Q3494" t="str">
        <f>IF(SalesData[[#This Row],[Discount]]&gt;0, "Yes", "No")</f>
        <v>Yes</v>
      </c>
      <c r="R3494" t="str">
        <f>TEXT(SalesData[[#This Row],[Order Date]],"mmm-yyyy")</f>
        <v>Jan-2024</v>
      </c>
      <c r="S3494">
        <f>YEAR(SalesData[[#This Row],[Order Date]])*100 + MONTH(SalesData[[#This Row],[Order Date]])</f>
        <v>202401</v>
      </c>
    </row>
    <row r="3495" spans="1:19" x14ac:dyDescent="0.3">
      <c r="A3495" t="s">
        <v>12238</v>
      </c>
      <c r="B3495" s="3">
        <v>45313</v>
      </c>
      <c r="C3495" t="s">
        <v>12239</v>
      </c>
      <c r="D3495" t="s">
        <v>30</v>
      </c>
      <c r="E3495" t="s">
        <v>19</v>
      </c>
      <c r="F3495" t="s">
        <v>44</v>
      </c>
      <c r="G3495">
        <v>5</v>
      </c>
      <c r="H3495" s="5">
        <v>533.08000000000004</v>
      </c>
      <c r="I3495" s="5">
        <v>0.12</v>
      </c>
      <c r="J3495" s="5">
        <v>2345.5520000000001</v>
      </c>
      <c r="K3495" s="5">
        <v>549.237465104065</v>
      </c>
      <c r="L3495">
        <f>YEAR(SalesData[Order Date])</f>
        <v>2024</v>
      </c>
      <c r="M3495">
        <f>MONTH(SalesData[Order Date])</f>
        <v>1</v>
      </c>
      <c r="N3495" t="str">
        <f>TEXT(SalesData[[#This Row],[Order Date]], "mmmm")</f>
        <v>January</v>
      </c>
      <c r="O3495" s="7">
        <f>IF(SalesData[Sales]=0,0,SalesData[Profit]/SalesData[Sales])</f>
        <v>0.23416128276161219</v>
      </c>
      <c r="P3495" s="8">
        <f t="shared" si="54"/>
        <v>4.5021385157950023E-5</v>
      </c>
      <c r="Q3495" t="str">
        <f>IF(SalesData[[#This Row],[Discount]]&gt;0, "Yes", "No")</f>
        <v>Yes</v>
      </c>
      <c r="R3495" t="str">
        <f>TEXT(SalesData[[#This Row],[Order Date]],"mmm-yyyy")</f>
        <v>Jan-2024</v>
      </c>
      <c r="S3495">
        <f>YEAR(SalesData[[#This Row],[Order Date]])*100 + MONTH(SalesData[[#This Row],[Order Date]])</f>
        <v>202401</v>
      </c>
    </row>
    <row r="3496" spans="1:19" x14ac:dyDescent="0.3">
      <c r="A3496" t="s">
        <v>12246</v>
      </c>
      <c r="B3496" s="3">
        <v>45314</v>
      </c>
      <c r="C3496" t="s">
        <v>12247</v>
      </c>
      <c r="D3496" t="s">
        <v>23</v>
      </c>
      <c r="E3496" t="s">
        <v>26</v>
      </c>
      <c r="F3496" t="s">
        <v>27</v>
      </c>
      <c r="G3496">
        <v>1</v>
      </c>
      <c r="H3496" s="5">
        <v>580.89</v>
      </c>
      <c r="I3496" s="5">
        <v>0.1</v>
      </c>
      <c r="J3496" s="5">
        <v>522.80100000000004</v>
      </c>
      <c r="K3496" s="5">
        <v>153.80728063949331</v>
      </c>
      <c r="L3496">
        <f>YEAR(SalesData[Order Date])</f>
        <v>2024</v>
      </c>
      <c r="M3496">
        <f>MONTH(SalesData[Order Date])</f>
        <v>1</v>
      </c>
      <c r="N3496" t="str">
        <f>TEXT(SalesData[[#This Row],[Order Date]], "mmmm")</f>
        <v>January</v>
      </c>
      <c r="O3496" s="7">
        <f>IF(SalesData[Sales]=0,0,SalesData[Profit]/SalesData[Sales])</f>
        <v>0.29419852035381205</v>
      </c>
      <c r="P3496" s="8">
        <f t="shared" si="54"/>
        <v>1.721496324605347E-4</v>
      </c>
      <c r="Q3496" t="str">
        <f>IF(SalesData[[#This Row],[Discount]]&gt;0, "Yes", "No")</f>
        <v>Yes</v>
      </c>
      <c r="R3496" t="str">
        <f>TEXT(SalesData[[#This Row],[Order Date]],"mmm-yyyy")</f>
        <v>Jan-2024</v>
      </c>
      <c r="S3496">
        <f>YEAR(SalesData[[#This Row],[Order Date]])*100 + MONTH(SalesData[[#This Row],[Order Date]])</f>
        <v>202401</v>
      </c>
    </row>
    <row r="3497" spans="1:19" x14ac:dyDescent="0.3">
      <c r="A3497" t="s">
        <v>12258</v>
      </c>
      <c r="B3497" s="3">
        <v>45314</v>
      </c>
      <c r="C3497" t="s">
        <v>12259</v>
      </c>
      <c r="D3497" t="s">
        <v>13</v>
      </c>
      <c r="E3497" t="s">
        <v>26</v>
      </c>
      <c r="F3497" t="s">
        <v>34</v>
      </c>
      <c r="G3497">
        <v>6</v>
      </c>
      <c r="H3497" s="5">
        <v>752.06</v>
      </c>
      <c r="I3497" s="5">
        <v>0.05</v>
      </c>
      <c r="J3497" s="5">
        <v>4286.7419999999993</v>
      </c>
      <c r="K3497" s="5">
        <v>727.9770416761346</v>
      </c>
      <c r="L3497">
        <f>YEAR(SalesData[Order Date])</f>
        <v>2024</v>
      </c>
      <c r="M3497">
        <f>MONTH(SalesData[Order Date])</f>
        <v>1</v>
      </c>
      <c r="N3497" t="str">
        <f>TEXT(SalesData[[#This Row],[Order Date]], "mmmm")</f>
        <v>January</v>
      </c>
      <c r="O3497" s="7">
        <f>IF(SalesData[Sales]=0,0,SalesData[Profit]/SalesData[Sales])</f>
        <v>0.16982058674772932</v>
      </c>
      <c r="P3497" s="8">
        <f t="shared" si="54"/>
        <v>1.1080676187183648E-5</v>
      </c>
      <c r="Q3497" t="str">
        <f>IF(SalesData[[#This Row],[Discount]]&gt;0, "Yes", "No")</f>
        <v>Yes</v>
      </c>
      <c r="R3497" t="str">
        <f>TEXT(SalesData[[#This Row],[Order Date]],"mmm-yyyy")</f>
        <v>Jan-2024</v>
      </c>
      <c r="S3497">
        <f>YEAR(SalesData[[#This Row],[Order Date]])*100 + MONTH(SalesData[[#This Row],[Order Date]])</f>
        <v>202401</v>
      </c>
    </row>
    <row r="3498" spans="1:19" x14ac:dyDescent="0.3">
      <c r="A3498" t="s">
        <v>12353</v>
      </c>
      <c r="B3498" s="3">
        <v>45302</v>
      </c>
      <c r="C3498" t="s">
        <v>12354</v>
      </c>
      <c r="D3498" t="s">
        <v>18</v>
      </c>
      <c r="E3498" t="s">
        <v>26</v>
      </c>
      <c r="F3498" t="s">
        <v>91</v>
      </c>
      <c r="G3498">
        <v>2</v>
      </c>
      <c r="H3498" s="5">
        <v>865.68</v>
      </c>
      <c r="I3498" s="5">
        <v>0.08</v>
      </c>
      <c r="J3498" s="5">
        <v>1592.8512000000001</v>
      </c>
      <c r="K3498" s="5">
        <v>167.77543724318099</v>
      </c>
      <c r="L3498">
        <f>YEAR(SalesData[Order Date])</f>
        <v>2024</v>
      </c>
      <c r="M3498">
        <f>MONTH(SalesData[Order Date])</f>
        <v>1</v>
      </c>
      <c r="N3498" t="str">
        <f>TEXT(SalesData[[#This Row],[Order Date]], "mmmm")</f>
        <v>January</v>
      </c>
      <c r="O3498" s="7">
        <f>IF(SalesData[Sales]=0,0,SalesData[Profit]/SalesData[Sales])</f>
        <v>0.10533026389607578</v>
      </c>
      <c r="P3498" s="8">
        <f t="shared" si="54"/>
        <v>4.6206450420478704E-5</v>
      </c>
      <c r="Q3498" t="str">
        <f>IF(SalesData[[#This Row],[Discount]]&gt;0, "Yes", "No")</f>
        <v>Yes</v>
      </c>
      <c r="R3498" t="str">
        <f>TEXT(SalesData[[#This Row],[Order Date]],"mmm-yyyy")</f>
        <v>Jan-2024</v>
      </c>
      <c r="S3498">
        <f>YEAR(SalesData[[#This Row],[Order Date]])*100 + MONTH(SalesData[[#This Row],[Order Date]])</f>
        <v>202401</v>
      </c>
    </row>
    <row r="3499" spans="1:19" x14ac:dyDescent="0.3">
      <c r="A3499" t="s">
        <v>12357</v>
      </c>
      <c r="B3499" s="3">
        <v>45303</v>
      </c>
      <c r="C3499" t="s">
        <v>3122</v>
      </c>
      <c r="D3499" t="s">
        <v>18</v>
      </c>
      <c r="E3499" t="s">
        <v>26</v>
      </c>
      <c r="F3499" t="s">
        <v>53</v>
      </c>
      <c r="G3499">
        <v>8</v>
      </c>
      <c r="H3499" s="5">
        <v>487.18</v>
      </c>
      <c r="I3499" s="5">
        <v>7.0000000000000007E-2</v>
      </c>
      <c r="J3499" s="5">
        <v>3624.6192000000001</v>
      </c>
      <c r="K3499" s="5">
        <v>691.17402690390304</v>
      </c>
      <c r="L3499">
        <f>YEAR(SalesData[Order Date])</f>
        <v>2024</v>
      </c>
      <c r="M3499">
        <f>MONTH(SalesData[Order Date])</f>
        <v>1</v>
      </c>
      <c r="N3499" t="str">
        <f>TEXT(SalesData[[#This Row],[Order Date]], "mmmm")</f>
        <v>January</v>
      </c>
      <c r="O3499" s="7">
        <f>IF(SalesData[Sales]=0,0,SalesData[Profit]/SalesData[Sales])</f>
        <v>0.19068872859910443</v>
      </c>
      <c r="P3499" s="8">
        <f t="shared" si="54"/>
        <v>1.7960507409992201E-5</v>
      </c>
      <c r="Q3499" t="str">
        <f>IF(SalesData[[#This Row],[Discount]]&gt;0, "Yes", "No")</f>
        <v>Yes</v>
      </c>
      <c r="R3499" t="str">
        <f>TEXT(SalesData[[#This Row],[Order Date]],"mmm-yyyy")</f>
        <v>Jan-2024</v>
      </c>
      <c r="S3499">
        <f>YEAR(SalesData[[#This Row],[Order Date]])*100 + MONTH(SalesData[[#This Row],[Order Date]])</f>
        <v>202401</v>
      </c>
    </row>
    <row r="3500" spans="1:19" x14ac:dyDescent="0.3">
      <c r="A3500" t="s">
        <v>12380</v>
      </c>
      <c r="B3500" s="3">
        <v>45295</v>
      </c>
      <c r="C3500" t="s">
        <v>12381</v>
      </c>
      <c r="D3500" t="s">
        <v>23</v>
      </c>
      <c r="E3500" t="s">
        <v>26</v>
      </c>
      <c r="F3500" t="s">
        <v>15</v>
      </c>
      <c r="G3500">
        <v>9</v>
      </c>
      <c r="H3500" s="5">
        <v>683.14</v>
      </c>
      <c r="I3500" s="5">
        <v>0</v>
      </c>
      <c r="J3500" s="5">
        <v>6148.26</v>
      </c>
      <c r="K3500" s="5">
        <v>1609.027145955853</v>
      </c>
      <c r="L3500">
        <f>YEAR(SalesData[Order Date])</f>
        <v>2024</v>
      </c>
      <c r="M3500">
        <f>MONTH(SalesData[Order Date])</f>
        <v>1</v>
      </c>
      <c r="N3500" t="str">
        <f>TEXT(SalesData[[#This Row],[Order Date]], "mmmm")</f>
        <v>January</v>
      </c>
      <c r="O3500" s="7">
        <f>IF(SalesData[Sales]=0,0,SalesData[Profit]/SalesData[Sales])</f>
        <v>0.26170447345360359</v>
      </c>
      <c r="P3500" s="8">
        <f t="shared" si="54"/>
        <v>0</v>
      </c>
      <c r="Q3500" t="str">
        <f>IF(SalesData[[#This Row],[Discount]]&gt;0, "Yes", "No")</f>
        <v>No</v>
      </c>
      <c r="R3500" t="str">
        <f>TEXT(SalesData[[#This Row],[Order Date]],"mmm-yyyy")</f>
        <v>Jan-2024</v>
      </c>
      <c r="S3500">
        <f>YEAR(SalesData[[#This Row],[Order Date]])*100 + MONTH(SalesData[[#This Row],[Order Date]])</f>
        <v>202401</v>
      </c>
    </row>
    <row r="3501" spans="1:19" x14ac:dyDescent="0.3">
      <c r="A3501" t="s">
        <v>12438</v>
      </c>
      <c r="B3501" s="3">
        <v>45301</v>
      </c>
      <c r="C3501" t="s">
        <v>12439</v>
      </c>
      <c r="D3501" t="s">
        <v>30</v>
      </c>
      <c r="E3501" t="s">
        <v>14</v>
      </c>
      <c r="F3501" t="s">
        <v>44</v>
      </c>
      <c r="G3501">
        <v>9</v>
      </c>
      <c r="H3501" s="5">
        <v>572.25</v>
      </c>
      <c r="I3501" s="5">
        <v>0.17</v>
      </c>
      <c r="J3501" s="5">
        <v>4274.7075000000004</v>
      </c>
      <c r="K3501" s="5">
        <v>669.72201246165969</v>
      </c>
      <c r="L3501">
        <f>YEAR(SalesData[Order Date])</f>
        <v>2024</v>
      </c>
      <c r="M3501">
        <f>MONTH(SalesData[Order Date])</f>
        <v>1</v>
      </c>
      <c r="N3501" t="str">
        <f>TEXT(SalesData[[#This Row],[Order Date]], "mmmm")</f>
        <v>January</v>
      </c>
      <c r="O3501" s="7">
        <f>IF(SalesData[Sales]=0,0,SalesData[Profit]/SalesData[Sales])</f>
        <v>0.15667083945782481</v>
      </c>
      <c r="P3501" s="8">
        <f t="shared" si="54"/>
        <v>3.3008106402601817E-5</v>
      </c>
      <c r="Q3501" t="str">
        <f>IF(SalesData[[#This Row],[Discount]]&gt;0, "Yes", "No")</f>
        <v>Yes</v>
      </c>
      <c r="R3501" t="str">
        <f>TEXT(SalesData[[#This Row],[Order Date]],"mmm-yyyy")</f>
        <v>Jan-2024</v>
      </c>
      <c r="S3501">
        <f>YEAR(SalesData[[#This Row],[Order Date]])*100 + MONTH(SalesData[[#This Row],[Order Date]])</f>
        <v>202401</v>
      </c>
    </row>
    <row r="3502" spans="1:19" x14ac:dyDescent="0.3">
      <c r="A3502" t="s">
        <v>12440</v>
      </c>
      <c r="B3502" s="3">
        <v>45296</v>
      </c>
      <c r="C3502" t="s">
        <v>12441</v>
      </c>
      <c r="D3502" t="s">
        <v>13</v>
      </c>
      <c r="E3502" t="s">
        <v>26</v>
      </c>
      <c r="F3502" t="s">
        <v>44</v>
      </c>
      <c r="G3502">
        <v>9</v>
      </c>
      <c r="H3502" s="5">
        <v>19.829999999999998</v>
      </c>
      <c r="I3502" s="5">
        <v>0.12</v>
      </c>
      <c r="J3502" s="5">
        <v>157.05359999999999</v>
      </c>
      <c r="K3502" s="5">
        <v>19.512626352174191</v>
      </c>
      <c r="L3502">
        <f>YEAR(SalesData[Order Date])</f>
        <v>2024</v>
      </c>
      <c r="M3502">
        <f>MONTH(SalesData[Order Date])</f>
        <v>1</v>
      </c>
      <c r="N3502" t="str">
        <f>TEXT(SalesData[[#This Row],[Order Date]], "mmmm")</f>
        <v>January</v>
      </c>
      <c r="O3502" s="7">
        <f>IF(SalesData[Sales]=0,0,SalesData[Profit]/SalesData[Sales])</f>
        <v>0.12424182796302786</v>
      </c>
      <c r="P3502" s="8">
        <f t="shared" si="54"/>
        <v>6.7238191292654241E-4</v>
      </c>
      <c r="Q3502" t="str">
        <f>IF(SalesData[[#This Row],[Discount]]&gt;0, "Yes", "No")</f>
        <v>Yes</v>
      </c>
      <c r="R3502" t="str">
        <f>TEXT(SalesData[[#This Row],[Order Date]],"mmm-yyyy")</f>
        <v>Jan-2024</v>
      </c>
      <c r="S3502">
        <f>YEAR(SalesData[[#This Row],[Order Date]])*100 + MONTH(SalesData[[#This Row],[Order Date]])</f>
        <v>202401</v>
      </c>
    </row>
    <row r="3503" spans="1:19" x14ac:dyDescent="0.3">
      <c r="A3503" t="s">
        <v>12462</v>
      </c>
      <c r="B3503" s="3">
        <v>45292</v>
      </c>
      <c r="C3503" t="s">
        <v>12463</v>
      </c>
      <c r="D3503" t="s">
        <v>18</v>
      </c>
      <c r="E3503" t="s">
        <v>14</v>
      </c>
      <c r="F3503" t="s">
        <v>39</v>
      </c>
      <c r="G3503">
        <v>5</v>
      </c>
      <c r="H3503" s="5">
        <v>385.76</v>
      </c>
      <c r="I3503" s="5">
        <v>0.09</v>
      </c>
      <c r="J3503" s="5">
        <v>1755.2080000000001</v>
      </c>
      <c r="K3503" s="5">
        <v>91.456383752374151</v>
      </c>
      <c r="L3503">
        <f>YEAR(SalesData[Order Date])</f>
        <v>2024</v>
      </c>
      <c r="M3503">
        <f>MONTH(SalesData[Order Date])</f>
        <v>1</v>
      </c>
      <c r="N3503" t="str">
        <f>TEXT(SalesData[[#This Row],[Order Date]], "mmmm")</f>
        <v>January</v>
      </c>
      <c r="O3503" s="7">
        <f>IF(SalesData[Sales]=0,0,SalesData[Profit]/SalesData[Sales])</f>
        <v>5.2105724080777974E-2</v>
      </c>
      <c r="P3503" s="8">
        <f t="shared" si="54"/>
        <v>4.6661136457901286E-5</v>
      </c>
      <c r="Q3503" t="str">
        <f>IF(SalesData[[#This Row],[Discount]]&gt;0, "Yes", "No")</f>
        <v>Yes</v>
      </c>
      <c r="R3503" t="str">
        <f>TEXT(SalesData[[#This Row],[Order Date]],"mmm-yyyy")</f>
        <v>Jan-2024</v>
      </c>
      <c r="S3503">
        <f>YEAR(SalesData[[#This Row],[Order Date]])*100 + MONTH(SalesData[[#This Row],[Order Date]])</f>
        <v>202401</v>
      </c>
    </row>
    <row r="3504" spans="1:19" x14ac:dyDescent="0.3">
      <c r="A3504" t="s">
        <v>12475</v>
      </c>
      <c r="B3504" s="3">
        <v>45306</v>
      </c>
      <c r="C3504" t="s">
        <v>5633</v>
      </c>
      <c r="D3504" t="s">
        <v>13</v>
      </c>
      <c r="E3504" t="s">
        <v>26</v>
      </c>
      <c r="F3504" t="s">
        <v>27</v>
      </c>
      <c r="G3504">
        <v>5</v>
      </c>
      <c r="H3504" s="5">
        <v>216.15</v>
      </c>
      <c r="I3504" s="5">
        <v>0.18</v>
      </c>
      <c r="J3504" s="5">
        <v>886.21500000000003</v>
      </c>
      <c r="K3504" s="5">
        <v>229.2732187793045</v>
      </c>
      <c r="L3504">
        <f>YEAR(SalesData[Order Date])</f>
        <v>2024</v>
      </c>
      <c r="M3504">
        <f>MONTH(SalesData[Order Date])</f>
        <v>1</v>
      </c>
      <c r="N3504" t="str">
        <f>TEXT(SalesData[[#This Row],[Order Date]], "mmmm")</f>
        <v>January</v>
      </c>
      <c r="O3504" s="7">
        <f>IF(SalesData[Sales]=0,0,SalesData[Profit]/SalesData[Sales])</f>
        <v>0.25871060496527876</v>
      </c>
      <c r="P3504" s="8">
        <f t="shared" si="54"/>
        <v>1.6655100624566273E-4</v>
      </c>
      <c r="Q3504" t="str">
        <f>IF(SalesData[[#This Row],[Discount]]&gt;0, "Yes", "No")</f>
        <v>Yes</v>
      </c>
      <c r="R3504" t="str">
        <f>TEXT(SalesData[[#This Row],[Order Date]],"mmm-yyyy")</f>
        <v>Jan-2024</v>
      </c>
      <c r="S3504">
        <f>YEAR(SalesData[[#This Row],[Order Date]])*100 + MONTH(SalesData[[#This Row],[Order Date]])</f>
        <v>202401</v>
      </c>
    </row>
    <row r="3505" spans="1:19" x14ac:dyDescent="0.3">
      <c r="A3505" t="s">
        <v>12485</v>
      </c>
      <c r="B3505" s="3">
        <v>45294</v>
      </c>
      <c r="C3505" t="s">
        <v>12486</v>
      </c>
      <c r="D3505" t="s">
        <v>30</v>
      </c>
      <c r="E3505" t="s">
        <v>14</v>
      </c>
      <c r="F3505" t="s">
        <v>34</v>
      </c>
      <c r="G3505">
        <v>6</v>
      </c>
      <c r="H3505" s="5">
        <v>141.6</v>
      </c>
      <c r="I3505" s="5">
        <v>0.09</v>
      </c>
      <c r="J3505" s="5">
        <v>773.13599999999997</v>
      </c>
      <c r="K3505" s="5">
        <v>95.482135557650366</v>
      </c>
      <c r="L3505">
        <f>YEAR(SalesData[Order Date])</f>
        <v>2024</v>
      </c>
      <c r="M3505">
        <f>MONTH(SalesData[Order Date])</f>
        <v>1</v>
      </c>
      <c r="N3505" t="str">
        <f>TEXT(SalesData[[#This Row],[Order Date]], "mmmm")</f>
        <v>January</v>
      </c>
      <c r="O3505" s="7">
        <f>IF(SalesData[Sales]=0,0,SalesData[Profit]/SalesData[Sales])</f>
        <v>0.12349979247849067</v>
      </c>
      <c r="P3505" s="8">
        <f t="shared" si="54"/>
        <v>1.0593220338983052E-4</v>
      </c>
      <c r="Q3505" t="str">
        <f>IF(SalesData[[#This Row],[Discount]]&gt;0, "Yes", "No")</f>
        <v>Yes</v>
      </c>
      <c r="R3505" t="str">
        <f>TEXT(SalesData[[#This Row],[Order Date]],"mmm-yyyy")</f>
        <v>Jan-2024</v>
      </c>
      <c r="S3505">
        <f>YEAR(SalesData[[#This Row],[Order Date]])*100 + MONTH(SalesData[[#This Row],[Order Date]])</f>
        <v>202401</v>
      </c>
    </row>
    <row r="3506" spans="1:19" x14ac:dyDescent="0.3">
      <c r="A3506" t="s">
        <v>12526</v>
      </c>
      <c r="B3506" s="3">
        <v>45315</v>
      </c>
      <c r="C3506" t="s">
        <v>12527</v>
      </c>
      <c r="D3506" t="s">
        <v>13</v>
      </c>
      <c r="E3506" t="s">
        <v>14</v>
      </c>
      <c r="F3506" t="s">
        <v>39</v>
      </c>
      <c r="G3506">
        <v>8</v>
      </c>
      <c r="H3506" s="5">
        <v>209.62</v>
      </c>
      <c r="I3506" s="5">
        <v>0.19</v>
      </c>
      <c r="J3506" s="5">
        <v>1358.3376000000001</v>
      </c>
      <c r="K3506" s="5">
        <v>234.32439675569859</v>
      </c>
      <c r="L3506">
        <f>YEAR(SalesData[Order Date])</f>
        <v>2024</v>
      </c>
      <c r="M3506">
        <f>MONTH(SalesData[Order Date])</f>
        <v>1</v>
      </c>
      <c r="N3506" t="str">
        <f>TEXT(SalesData[[#This Row],[Order Date]], "mmmm")</f>
        <v>January</v>
      </c>
      <c r="O3506" s="7">
        <f>IF(SalesData[Sales]=0,0,SalesData[Profit]/SalesData[Sales])</f>
        <v>0.17250821648145392</v>
      </c>
      <c r="P3506" s="8">
        <f t="shared" si="54"/>
        <v>1.1330025760900677E-4</v>
      </c>
      <c r="Q3506" t="str">
        <f>IF(SalesData[[#This Row],[Discount]]&gt;0, "Yes", "No")</f>
        <v>Yes</v>
      </c>
      <c r="R3506" t="str">
        <f>TEXT(SalesData[[#This Row],[Order Date]],"mmm-yyyy")</f>
        <v>Jan-2024</v>
      </c>
      <c r="S3506">
        <f>YEAR(SalesData[[#This Row],[Order Date]])*100 + MONTH(SalesData[[#This Row],[Order Date]])</f>
        <v>202401</v>
      </c>
    </row>
    <row r="3507" spans="1:19" x14ac:dyDescent="0.3">
      <c r="A3507" t="s">
        <v>12528</v>
      </c>
      <c r="B3507" s="3">
        <v>45310</v>
      </c>
      <c r="C3507" t="s">
        <v>12529</v>
      </c>
      <c r="D3507" t="s">
        <v>23</v>
      </c>
      <c r="E3507" t="s">
        <v>19</v>
      </c>
      <c r="F3507" t="s">
        <v>27</v>
      </c>
      <c r="G3507">
        <v>8</v>
      </c>
      <c r="H3507" s="5">
        <v>571.16999999999996</v>
      </c>
      <c r="I3507" s="5">
        <v>0.17</v>
      </c>
      <c r="J3507" s="5">
        <v>3792.5688</v>
      </c>
      <c r="K3507" s="5">
        <v>744.63854149296833</v>
      </c>
      <c r="L3507">
        <f>YEAR(SalesData[Order Date])</f>
        <v>2024</v>
      </c>
      <c r="M3507">
        <f>MONTH(SalesData[Order Date])</f>
        <v>1</v>
      </c>
      <c r="N3507" t="str">
        <f>TEXT(SalesData[[#This Row],[Order Date]], "mmmm")</f>
        <v>January</v>
      </c>
      <c r="O3507" s="7">
        <f>IF(SalesData[Sales]=0,0,SalesData[Profit]/SalesData[Sales])</f>
        <v>0.19634147216867057</v>
      </c>
      <c r="P3507" s="8">
        <f t="shared" si="54"/>
        <v>3.7204334961570116E-5</v>
      </c>
      <c r="Q3507" t="str">
        <f>IF(SalesData[[#This Row],[Discount]]&gt;0, "Yes", "No")</f>
        <v>Yes</v>
      </c>
      <c r="R3507" t="str">
        <f>TEXT(SalesData[[#This Row],[Order Date]],"mmm-yyyy")</f>
        <v>Jan-2024</v>
      </c>
      <c r="S3507">
        <f>YEAR(SalesData[[#This Row],[Order Date]])*100 + MONTH(SalesData[[#This Row],[Order Date]])</f>
        <v>202401</v>
      </c>
    </row>
    <row r="3508" spans="1:19" x14ac:dyDescent="0.3">
      <c r="A3508" t="s">
        <v>12592</v>
      </c>
      <c r="B3508" s="3">
        <v>45299</v>
      </c>
      <c r="C3508" t="s">
        <v>12593</v>
      </c>
      <c r="D3508" t="s">
        <v>13</v>
      </c>
      <c r="E3508" t="s">
        <v>14</v>
      </c>
      <c r="F3508" t="s">
        <v>34</v>
      </c>
      <c r="G3508">
        <v>2</v>
      </c>
      <c r="H3508" s="5">
        <v>249.91</v>
      </c>
      <c r="I3508" s="5">
        <v>0</v>
      </c>
      <c r="J3508" s="5">
        <v>499.82</v>
      </c>
      <c r="K3508" s="5">
        <v>95.332132327676703</v>
      </c>
      <c r="L3508">
        <f>YEAR(SalesData[Order Date])</f>
        <v>2024</v>
      </c>
      <c r="M3508">
        <f>MONTH(SalesData[Order Date])</f>
        <v>1</v>
      </c>
      <c r="N3508" t="str">
        <f>TEXT(SalesData[[#This Row],[Order Date]], "mmmm")</f>
        <v>January</v>
      </c>
      <c r="O3508" s="7">
        <f>IF(SalesData[Sales]=0,0,SalesData[Profit]/SalesData[Sales])</f>
        <v>0.19073292850961687</v>
      </c>
      <c r="P3508" s="8">
        <f t="shared" si="54"/>
        <v>0</v>
      </c>
      <c r="Q3508" t="str">
        <f>IF(SalesData[[#This Row],[Discount]]&gt;0, "Yes", "No")</f>
        <v>No</v>
      </c>
      <c r="R3508" t="str">
        <f>TEXT(SalesData[[#This Row],[Order Date]],"mmm-yyyy")</f>
        <v>Jan-2024</v>
      </c>
      <c r="S3508">
        <f>YEAR(SalesData[[#This Row],[Order Date]])*100 + MONTH(SalesData[[#This Row],[Order Date]])</f>
        <v>202401</v>
      </c>
    </row>
    <row r="3509" spans="1:19" x14ac:dyDescent="0.3">
      <c r="A3509" t="s">
        <v>12632</v>
      </c>
      <c r="B3509" s="3">
        <v>45294</v>
      </c>
      <c r="C3509" t="s">
        <v>5314</v>
      </c>
      <c r="D3509" t="s">
        <v>30</v>
      </c>
      <c r="E3509" t="s">
        <v>26</v>
      </c>
      <c r="F3509" t="s">
        <v>34</v>
      </c>
      <c r="G3509">
        <v>7</v>
      </c>
      <c r="H3509" s="5">
        <v>664.2</v>
      </c>
      <c r="I3509" s="5">
        <v>0.15</v>
      </c>
      <c r="J3509" s="5">
        <v>3951.99</v>
      </c>
      <c r="K3509" s="5">
        <v>625.32839997238125</v>
      </c>
      <c r="L3509">
        <f>YEAR(SalesData[Order Date])</f>
        <v>2024</v>
      </c>
      <c r="M3509">
        <f>MONTH(SalesData[Order Date])</f>
        <v>1</v>
      </c>
      <c r="N3509" t="str">
        <f>TEXT(SalesData[[#This Row],[Order Date]], "mmmm")</f>
        <v>January</v>
      </c>
      <c r="O3509" s="7">
        <f>IF(SalesData[Sales]=0,0,SalesData[Profit]/SalesData[Sales])</f>
        <v>0.1582312708211259</v>
      </c>
      <c r="P3509" s="8">
        <f t="shared" si="54"/>
        <v>3.2262227384178601E-5</v>
      </c>
      <c r="Q3509" t="str">
        <f>IF(SalesData[[#This Row],[Discount]]&gt;0, "Yes", "No")</f>
        <v>Yes</v>
      </c>
      <c r="R3509" t="str">
        <f>TEXT(SalesData[[#This Row],[Order Date]],"mmm-yyyy")</f>
        <v>Jan-2024</v>
      </c>
      <c r="S3509">
        <f>YEAR(SalesData[[#This Row],[Order Date]])*100 + MONTH(SalesData[[#This Row],[Order Date]])</f>
        <v>202401</v>
      </c>
    </row>
    <row r="3510" spans="1:19" x14ac:dyDescent="0.3">
      <c r="A3510" t="s">
        <v>12655</v>
      </c>
      <c r="B3510" s="3">
        <v>45307</v>
      </c>
      <c r="C3510" t="s">
        <v>2901</v>
      </c>
      <c r="D3510" t="s">
        <v>18</v>
      </c>
      <c r="E3510" t="s">
        <v>19</v>
      </c>
      <c r="F3510" t="s">
        <v>62</v>
      </c>
      <c r="G3510">
        <v>9</v>
      </c>
      <c r="H3510" s="5">
        <v>430.67</v>
      </c>
      <c r="I3510" s="5">
        <v>0.11</v>
      </c>
      <c r="J3510" s="5">
        <v>3449.6667000000002</v>
      </c>
      <c r="K3510" s="5">
        <v>979.32870434502763</v>
      </c>
      <c r="L3510">
        <f>YEAR(SalesData[Order Date])</f>
        <v>2024</v>
      </c>
      <c r="M3510">
        <f>MONTH(SalesData[Order Date])</f>
        <v>1</v>
      </c>
      <c r="N3510" t="str">
        <f>TEXT(SalesData[[#This Row],[Order Date]], "mmmm")</f>
        <v>January</v>
      </c>
      <c r="O3510" s="7">
        <f>IF(SalesData[Sales]=0,0,SalesData[Profit]/SalesData[Sales])</f>
        <v>0.28389081888549628</v>
      </c>
      <c r="P3510" s="8">
        <f t="shared" si="54"/>
        <v>2.8379553305830966E-5</v>
      </c>
      <c r="Q3510" t="str">
        <f>IF(SalesData[[#This Row],[Discount]]&gt;0, "Yes", "No")</f>
        <v>Yes</v>
      </c>
      <c r="R3510" t="str">
        <f>TEXT(SalesData[[#This Row],[Order Date]],"mmm-yyyy")</f>
        <v>Jan-2024</v>
      </c>
      <c r="S3510">
        <f>YEAR(SalesData[[#This Row],[Order Date]])*100 + MONTH(SalesData[[#This Row],[Order Date]])</f>
        <v>202401</v>
      </c>
    </row>
    <row r="3511" spans="1:19" x14ac:dyDescent="0.3">
      <c r="A3511" t="s">
        <v>12695</v>
      </c>
      <c r="B3511" s="3">
        <v>45292</v>
      </c>
      <c r="C3511" t="s">
        <v>12696</v>
      </c>
      <c r="D3511" t="s">
        <v>18</v>
      </c>
      <c r="E3511" t="s">
        <v>26</v>
      </c>
      <c r="F3511" t="s">
        <v>34</v>
      </c>
      <c r="G3511">
        <v>5</v>
      </c>
      <c r="H3511" s="5">
        <v>607.22</v>
      </c>
      <c r="I3511" s="5">
        <v>0.13</v>
      </c>
      <c r="J3511" s="5">
        <v>2641.4070000000002</v>
      </c>
      <c r="K3511" s="5">
        <v>238.88003780972451</v>
      </c>
      <c r="L3511">
        <f>YEAR(SalesData[Order Date])</f>
        <v>2024</v>
      </c>
      <c r="M3511">
        <f>MONTH(SalesData[Order Date])</f>
        <v>1</v>
      </c>
      <c r="N3511" t="str">
        <f>TEXT(SalesData[[#This Row],[Order Date]], "mmmm")</f>
        <v>January</v>
      </c>
      <c r="O3511" s="7">
        <f>IF(SalesData[Sales]=0,0,SalesData[Profit]/SalesData[Sales])</f>
        <v>9.0436664175465767E-2</v>
      </c>
      <c r="P3511" s="8">
        <f t="shared" si="54"/>
        <v>4.2818088995751126E-5</v>
      </c>
      <c r="Q3511" t="str">
        <f>IF(SalesData[[#This Row],[Discount]]&gt;0, "Yes", "No")</f>
        <v>Yes</v>
      </c>
      <c r="R3511" t="str">
        <f>TEXT(SalesData[[#This Row],[Order Date]],"mmm-yyyy")</f>
        <v>Jan-2024</v>
      </c>
      <c r="S3511">
        <f>YEAR(SalesData[[#This Row],[Order Date]])*100 + MONTH(SalesData[[#This Row],[Order Date]])</f>
        <v>202401</v>
      </c>
    </row>
    <row r="3512" spans="1:19" x14ac:dyDescent="0.3">
      <c r="A3512" t="s">
        <v>12744</v>
      </c>
      <c r="B3512" s="3">
        <v>45300</v>
      </c>
      <c r="C3512" t="s">
        <v>12745</v>
      </c>
      <c r="D3512" t="s">
        <v>23</v>
      </c>
      <c r="E3512" t="s">
        <v>14</v>
      </c>
      <c r="F3512" t="s">
        <v>44</v>
      </c>
      <c r="G3512">
        <v>9</v>
      </c>
      <c r="H3512" s="5">
        <v>717.95</v>
      </c>
      <c r="I3512" s="5">
        <v>0.28000000000000003</v>
      </c>
      <c r="J3512" s="5">
        <v>4652.3159999999998</v>
      </c>
      <c r="K3512" s="5">
        <v>1374.1907246555979</v>
      </c>
      <c r="L3512">
        <f>YEAR(SalesData[Order Date])</f>
        <v>2024</v>
      </c>
      <c r="M3512">
        <f>MONTH(SalesData[Order Date])</f>
        <v>1</v>
      </c>
      <c r="N3512" t="str">
        <f>TEXT(SalesData[[#This Row],[Order Date]], "mmmm")</f>
        <v>January</v>
      </c>
      <c r="O3512" s="7">
        <f>IF(SalesData[Sales]=0,0,SalesData[Profit]/SalesData[Sales])</f>
        <v>0.29537776983670028</v>
      </c>
      <c r="P3512" s="8">
        <f t="shared" si="54"/>
        <v>4.3333255952519135E-5</v>
      </c>
      <c r="Q3512" t="str">
        <f>IF(SalesData[[#This Row],[Discount]]&gt;0, "Yes", "No")</f>
        <v>Yes</v>
      </c>
      <c r="R3512" t="str">
        <f>TEXT(SalesData[[#This Row],[Order Date]],"mmm-yyyy")</f>
        <v>Jan-2024</v>
      </c>
      <c r="S3512">
        <f>YEAR(SalesData[[#This Row],[Order Date]])*100 + MONTH(SalesData[[#This Row],[Order Date]])</f>
        <v>202401</v>
      </c>
    </row>
    <row r="3513" spans="1:19" x14ac:dyDescent="0.3">
      <c r="A3513" t="s">
        <v>12776</v>
      </c>
      <c r="B3513" s="3">
        <v>45303</v>
      </c>
      <c r="C3513" t="s">
        <v>12777</v>
      </c>
      <c r="D3513" t="s">
        <v>30</v>
      </c>
      <c r="E3513" t="s">
        <v>14</v>
      </c>
      <c r="F3513" t="s">
        <v>44</v>
      </c>
      <c r="G3513">
        <v>9</v>
      </c>
      <c r="H3513" s="5">
        <v>361.02</v>
      </c>
      <c r="I3513" s="5">
        <v>0.21</v>
      </c>
      <c r="J3513" s="5">
        <v>2566.8521999999998</v>
      </c>
      <c r="K3513" s="5">
        <v>558.22295269471294</v>
      </c>
      <c r="L3513">
        <f>YEAR(SalesData[Order Date])</f>
        <v>2024</v>
      </c>
      <c r="M3513">
        <f>MONTH(SalesData[Order Date])</f>
        <v>1</v>
      </c>
      <c r="N3513" t="str">
        <f>TEXT(SalesData[[#This Row],[Order Date]], "mmmm")</f>
        <v>January</v>
      </c>
      <c r="O3513" s="7">
        <f>IF(SalesData[Sales]=0,0,SalesData[Profit]/SalesData[Sales])</f>
        <v>0.21747374184408164</v>
      </c>
      <c r="P3513" s="8">
        <f t="shared" si="54"/>
        <v>6.4631691688364447E-5</v>
      </c>
      <c r="Q3513" t="str">
        <f>IF(SalesData[[#This Row],[Discount]]&gt;0, "Yes", "No")</f>
        <v>Yes</v>
      </c>
      <c r="R3513" t="str">
        <f>TEXT(SalesData[[#This Row],[Order Date]],"mmm-yyyy")</f>
        <v>Jan-2024</v>
      </c>
      <c r="S3513">
        <f>YEAR(SalesData[[#This Row],[Order Date]])*100 + MONTH(SalesData[[#This Row],[Order Date]])</f>
        <v>202401</v>
      </c>
    </row>
    <row r="3514" spans="1:19" x14ac:dyDescent="0.3">
      <c r="A3514" t="s">
        <v>12784</v>
      </c>
      <c r="B3514" s="3">
        <v>45293</v>
      </c>
      <c r="C3514" t="s">
        <v>12785</v>
      </c>
      <c r="D3514" t="s">
        <v>18</v>
      </c>
      <c r="E3514" t="s">
        <v>26</v>
      </c>
      <c r="F3514" t="s">
        <v>62</v>
      </c>
      <c r="G3514">
        <v>3</v>
      </c>
      <c r="H3514" s="5">
        <v>103.97</v>
      </c>
      <c r="I3514" s="5">
        <v>0.12</v>
      </c>
      <c r="J3514" s="5">
        <v>274.48079999999999</v>
      </c>
      <c r="K3514" s="5">
        <v>44.522550695850967</v>
      </c>
      <c r="L3514">
        <f>YEAR(SalesData[Order Date])</f>
        <v>2024</v>
      </c>
      <c r="M3514">
        <f>MONTH(SalesData[Order Date])</f>
        <v>1</v>
      </c>
      <c r="N3514" t="str">
        <f>TEXT(SalesData[[#This Row],[Order Date]], "mmmm")</f>
        <v>January</v>
      </c>
      <c r="O3514" s="7">
        <f>IF(SalesData[Sales]=0,0,SalesData[Profit]/SalesData[Sales])</f>
        <v>0.16220643008855617</v>
      </c>
      <c r="P3514" s="8">
        <f t="shared" si="54"/>
        <v>3.8472636337405025E-4</v>
      </c>
      <c r="Q3514" t="str">
        <f>IF(SalesData[[#This Row],[Discount]]&gt;0, "Yes", "No")</f>
        <v>Yes</v>
      </c>
      <c r="R3514" t="str">
        <f>TEXT(SalesData[[#This Row],[Order Date]],"mmm-yyyy")</f>
        <v>Jan-2024</v>
      </c>
      <c r="S3514">
        <f>YEAR(SalesData[[#This Row],[Order Date]])*100 + MONTH(SalesData[[#This Row],[Order Date]])</f>
        <v>202401</v>
      </c>
    </row>
    <row r="3515" spans="1:19" x14ac:dyDescent="0.3">
      <c r="A3515" t="s">
        <v>12808</v>
      </c>
      <c r="B3515" s="3">
        <v>45316</v>
      </c>
      <c r="C3515" t="s">
        <v>12809</v>
      </c>
      <c r="D3515" t="s">
        <v>18</v>
      </c>
      <c r="E3515" t="s">
        <v>19</v>
      </c>
      <c r="F3515" t="s">
        <v>15</v>
      </c>
      <c r="G3515">
        <v>7</v>
      </c>
      <c r="H3515" s="5">
        <v>549.66999999999996</v>
      </c>
      <c r="I3515" s="5">
        <v>0.14000000000000001</v>
      </c>
      <c r="J3515" s="5">
        <v>3309.0133999999998</v>
      </c>
      <c r="K3515" s="5">
        <v>585.99184494193912</v>
      </c>
      <c r="L3515">
        <f>YEAR(SalesData[Order Date])</f>
        <v>2024</v>
      </c>
      <c r="M3515">
        <f>MONTH(SalesData[Order Date])</f>
        <v>1</v>
      </c>
      <c r="N3515" t="str">
        <f>TEXT(SalesData[[#This Row],[Order Date]], "mmmm")</f>
        <v>January</v>
      </c>
      <c r="O3515" s="7">
        <f>IF(SalesData[Sales]=0,0,SalesData[Profit]/SalesData[Sales])</f>
        <v>0.17708959563051002</v>
      </c>
      <c r="P3515" s="8">
        <f t="shared" si="54"/>
        <v>3.6385467644222904E-5</v>
      </c>
      <c r="Q3515" t="str">
        <f>IF(SalesData[[#This Row],[Discount]]&gt;0, "Yes", "No")</f>
        <v>Yes</v>
      </c>
      <c r="R3515" t="str">
        <f>TEXT(SalesData[[#This Row],[Order Date]],"mmm-yyyy")</f>
        <v>Jan-2024</v>
      </c>
      <c r="S3515">
        <f>YEAR(SalesData[[#This Row],[Order Date]])*100 + MONTH(SalesData[[#This Row],[Order Date]])</f>
        <v>202401</v>
      </c>
    </row>
    <row r="3516" spans="1:19" x14ac:dyDescent="0.3">
      <c r="A3516" t="s">
        <v>12822</v>
      </c>
      <c r="B3516" s="3">
        <v>45300</v>
      </c>
      <c r="C3516" t="s">
        <v>12823</v>
      </c>
      <c r="D3516" t="s">
        <v>23</v>
      </c>
      <c r="E3516" t="s">
        <v>14</v>
      </c>
      <c r="F3516" t="s">
        <v>31</v>
      </c>
      <c r="G3516">
        <v>9</v>
      </c>
      <c r="H3516" s="5">
        <v>777.36</v>
      </c>
      <c r="I3516" s="5">
        <v>0.09</v>
      </c>
      <c r="J3516" s="5">
        <v>6366.5784000000003</v>
      </c>
      <c r="K3516" s="5">
        <v>1058.5158591943321</v>
      </c>
      <c r="L3516">
        <f>YEAR(SalesData[Order Date])</f>
        <v>2024</v>
      </c>
      <c r="M3516">
        <f>MONTH(SalesData[Order Date])</f>
        <v>1</v>
      </c>
      <c r="N3516" t="str">
        <f>TEXT(SalesData[[#This Row],[Order Date]], "mmmm")</f>
        <v>January</v>
      </c>
      <c r="O3516" s="7">
        <f>IF(SalesData[Sales]=0,0,SalesData[Profit]/SalesData[Sales])</f>
        <v>0.16626134050188277</v>
      </c>
      <c r="P3516" s="8">
        <f t="shared" si="54"/>
        <v>1.2864052691159823E-5</v>
      </c>
      <c r="Q3516" t="str">
        <f>IF(SalesData[[#This Row],[Discount]]&gt;0, "Yes", "No")</f>
        <v>Yes</v>
      </c>
      <c r="R3516" t="str">
        <f>TEXT(SalesData[[#This Row],[Order Date]],"mmm-yyyy")</f>
        <v>Jan-2024</v>
      </c>
      <c r="S3516">
        <f>YEAR(SalesData[[#This Row],[Order Date]])*100 + MONTH(SalesData[[#This Row],[Order Date]])</f>
        <v>202401</v>
      </c>
    </row>
    <row r="3517" spans="1:19" x14ac:dyDescent="0.3">
      <c r="A3517" t="s">
        <v>12840</v>
      </c>
      <c r="B3517" s="3">
        <v>45292</v>
      </c>
      <c r="C3517" t="s">
        <v>12841</v>
      </c>
      <c r="D3517" t="s">
        <v>18</v>
      </c>
      <c r="E3517" t="s">
        <v>14</v>
      </c>
      <c r="F3517" t="s">
        <v>20</v>
      </c>
      <c r="G3517">
        <v>5</v>
      </c>
      <c r="H3517" s="5">
        <v>108.61</v>
      </c>
      <c r="I3517" s="5">
        <v>0.03</v>
      </c>
      <c r="J3517" s="5">
        <v>526.75849999999991</v>
      </c>
      <c r="K3517" s="5">
        <v>42.103909387839437</v>
      </c>
      <c r="L3517">
        <f>YEAR(SalesData[Order Date])</f>
        <v>2024</v>
      </c>
      <c r="M3517">
        <f>MONTH(SalesData[Order Date])</f>
        <v>1</v>
      </c>
      <c r="N3517" t="str">
        <f>TEXT(SalesData[[#This Row],[Order Date]], "mmmm")</f>
        <v>January</v>
      </c>
      <c r="O3517" s="7">
        <f>IF(SalesData[Sales]=0,0,SalesData[Profit]/SalesData[Sales])</f>
        <v>7.9930194553746059E-2</v>
      </c>
      <c r="P3517" s="8">
        <f t="shared" si="54"/>
        <v>5.5243531903139677E-5</v>
      </c>
      <c r="Q3517" t="str">
        <f>IF(SalesData[[#This Row],[Discount]]&gt;0, "Yes", "No")</f>
        <v>Yes</v>
      </c>
      <c r="R3517" t="str">
        <f>TEXT(SalesData[[#This Row],[Order Date]],"mmm-yyyy")</f>
        <v>Jan-2024</v>
      </c>
      <c r="S3517">
        <f>YEAR(SalesData[[#This Row],[Order Date]])*100 + MONTH(SalesData[[#This Row],[Order Date]])</f>
        <v>202401</v>
      </c>
    </row>
    <row r="3518" spans="1:19" x14ac:dyDescent="0.3">
      <c r="A3518" t="s">
        <v>12884</v>
      </c>
      <c r="B3518" s="3">
        <v>45307</v>
      </c>
      <c r="C3518" t="s">
        <v>12885</v>
      </c>
      <c r="D3518" t="s">
        <v>18</v>
      </c>
      <c r="E3518" t="s">
        <v>26</v>
      </c>
      <c r="F3518" t="s">
        <v>91</v>
      </c>
      <c r="G3518">
        <v>1</v>
      </c>
      <c r="H3518" s="5">
        <v>179.89</v>
      </c>
      <c r="I3518" s="5">
        <v>0.2</v>
      </c>
      <c r="J3518" s="5">
        <v>143.91200000000001</v>
      </c>
      <c r="K3518" s="5">
        <v>19.68556954454705</v>
      </c>
      <c r="L3518">
        <f>YEAR(SalesData[Order Date])</f>
        <v>2024</v>
      </c>
      <c r="M3518">
        <f>MONTH(SalesData[Order Date])</f>
        <v>1</v>
      </c>
      <c r="N3518" t="str">
        <f>TEXT(SalesData[[#This Row],[Order Date]], "mmmm")</f>
        <v>January</v>
      </c>
      <c r="O3518" s="7">
        <f>IF(SalesData[Sales]=0,0,SalesData[Profit]/SalesData[Sales])</f>
        <v>0.13678893729881489</v>
      </c>
      <c r="P3518" s="8">
        <f t="shared" si="54"/>
        <v>1.1117905386625162E-3</v>
      </c>
      <c r="Q3518" t="str">
        <f>IF(SalesData[[#This Row],[Discount]]&gt;0, "Yes", "No")</f>
        <v>Yes</v>
      </c>
      <c r="R3518" t="str">
        <f>TEXT(SalesData[[#This Row],[Order Date]],"mmm-yyyy")</f>
        <v>Jan-2024</v>
      </c>
      <c r="S3518">
        <f>YEAR(SalesData[[#This Row],[Order Date]])*100 + MONTH(SalesData[[#This Row],[Order Date]])</f>
        <v>202401</v>
      </c>
    </row>
    <row r="3519" spans="1:19" x14ac:dyDescent="0.3">
      <c r="A3519" t="s">
        <v>12890</v>
      </c>
      <c r="B3519" s="3">
        <v>45316</v>
      </c>
      <c r="C3519" t="s">
        <v>12891</v>
      </c>
      <c r="D3519" t="s">
        <v>30</v>
      </c>
      <c r="E3519" t="s">
        <v>19</v>
      </c>
      <c r="F3519" t="s">
        <v>27</v>
      </c>
      <c r="G3519">
        <v>9</v>
      </c>
      <c r="H3519" s="5">
        <v>737.8</v>
      </c>
      <c r="I3519" s="5">
        <v>0.06</v>
      </c>
      <c r="J3519" s="5">
        <v>6241.7879999999996</v>
      </c>
      <c r="K3519" s="5">
        <v>1214.305543167555</v>
      </c>
      <c r="L3519">
        <f>YEAR(SalesData[Order Date])</f>
        <v>2024</v>
      </c>
      <c r="M3519">
        <f>MONTH(SalesData[Order Date])</f>
        <v>1</v>
      </c>
      <c r="N3519" t="str">
        <f>TEXT(SalesData[[#This Row],[Order Date]], "mmmm")</f>
        <v>January</v>
      </c>
      <c r="O3519" s="7">
        <f>IF(SalesData[Sales]=0,0,SalesData[Profit]/SalesData[Sales])</f>
        <v>0.194544502819954</v>
      </c>
      <c r="P3519" s="8">
        <f t="shared" si="54"/>
        <v>9.0358724134815212E-6</v>
      </c>
      <c r="Q3519" t="str">
        <f>IF(SalesData[[#This Row],[Discount]]&gt;0, "Yes", "No")</f>
        <v>Yes</v>
      </c>
      <c r="R3519" t="str">
        <f>TEXT(SalesData[[#This Row],[Order Date]],"mmm-yyyy")</f>
        <v>Jan-2024</v>
      </c>
      <c r="S3519">
        <f>YEAR(SalesData[[#This Row],[Order Date]])*100 + MONTH(SalesData[[#This Row],[Order Date]])</f>
        <v>202401</v>
      </c>
    </row>
    <row r="3520" spans="1:19" x14ac:dyDescent="0.3">
      <c r="A3520" t="s">
        <v>12932</v>
      </c>
      <c r="B3520" s="3">
        <v>45309</v>
      </c>
      <c r="C3520" t="s">
        <v>12933</v>
      </c>
      <c r="D3520" t="s">
        <v>30</v>
      </c>
      <c r="E3520" t="s">
        <v>19</v>
      </c>
      <c r="F3520" t="s">
        <v>53</v>
      </c>
      <c r="G3520">
        <v>4</v>
      </c>
      <c r="H3520" s="5">
        <v>656.61</v>
      </c>
      <c r="I3520" s="5">
        <v>0.27</v>
      </c>
      <c r="J3520" s="5">
        <v>1917.3012000000001</v>
      </c>
      <c r="K3520" s="5">
        <v>448.76146396196538</v>
      </c>
      <c r="L3520">
        <f>YEAR(SalesData[Order Date])</f>
        <v>2024</v>
      </c>
      <c r="M3520">
        <f>MONTH(SalesData[Order Date])</f>
        <v>1</v>
      </c>
      <c r="N3520" t="str">
        <f>TEXT(SalesData[[#This Row],[Order Date]], "mmmm")</f>
        <v>January</v>
      </c>
      <c r="O3520" s="7">
        <f>IF(SalesData[Sales]=0,0,SalesData[Profit]/SalesData[Sales])</f>
        <v>0.23405892822784721</v>
      </c>
      <c r="P3520" s="8">
        <f t="shared" si="54"/>
        <v>1.0280074930323937E-4</v>
      </c>
      <c r="Q3520" t="str">
        <f>IF(SalesData[[#This Row],[Discount]]&gt;0, "Yes", "No")</f>
        <v>Yes</v>
      </c>
      <c r="R3520" t="str">
        <f>TEXT(SalesData[[#This Row],[Order Date]],"mmm-yyyy")</f>
        <v>Jan-2024</v>
      </c>
      <c r="S3520">
        <f>YEAR(SalesData[[#This Row],[Order Date]])*100 + MONTH(SalesData[[#This Row],[Order Date]])</f>
        <v>202401</v>
      </c>
    </row>
    <row r="3521" spans="1:19" x14ac:dyDescent="0.3">
      <c r="A3521" t="s">
        <v>12934</v>
      </c>
      <c r="B3521" s="3">
        <v>45298</v>
      </c>
      <c r="C3521" t="s">
        <v>12935</v>
      </c>
      <c r="D3521" t="s">
        <v>23</v>
      </c>
      <c r="E3521" t="s">
        <v>19</v>
      </c>
      <c r="F3521" t="s">
        <v>31</v>
      </c>
      <c r="G3521">
        <v>2</v>
      </c>
      <c r="H3521" s="5">
        <v>644.79</v>
      </c>
      <c r="I3521" s="5">
        <v>0.25</v>
      </c>
      <c r="J3521" s="5">
        <v>967.18499999999995</v>
      </c>
      <c r="K3521" s="5">
        <v>196.05742397737049</v>
      </c>
      <c r="L3521">
        <f>YEAR(SalesData[Order Date])</f>
        <v>2024</v>
      </c>
      <c r="M3521">
        <f>MONTH(SalesData[Order Date])</f>
        <v>1</v>
      </c>
      <c r="N3521" t="str">
        <f>TEXT(SalesData[[#This Row],[Order Date]], "mmmm")</f>
        <v>January</v>
      </c>
      <c r="O3521" s="7">
        <f>IF(SalesData[Sales]=0,0,SalesData[Profit]/SalesData[Sales])</f>
        <v>0.20270933066307945</v>
      </c>
      <c r="P3521" s="8">
        <f t="shared" si="54"/>
        <v>1.9386156733199958E-4</v>
      </c>
      <c r="Q3521" t="str">
        <f>IF(SalesData[[#This Row],[Discount]]&gt;0, "Yes", "No")</f>
        <v>Yes</v>
      </c>
      <c r="R3521" t="str">
        <f>TEXT(SalesData[[#This Row],[Order Date]],"mmm-yyyy")</f>
        <v>Jan-2024</v>
      </c>
      <c r="S3521">
        <f>YEAR(SalesData[[#This Row],[Order Date]])*100 + MONTH(SalesData[[#This Row],[Order Date]])</f>
        <v>202401</v>
      </c>
    </row>
    <row r="3522" spans="1:19" x14ac:dyDescent="0.3">
      <c r="A3522" t="s">
        <v>12940</v>
      </c>
      <c r="B3522" s="3">
        <v>45318</v>
      </c>
      <c r="C3522" t="s">
        <v>12941</v>
      </c>
      <c r="D3522" t="s">
        <v>23</v>
      </c>
      <c r="E3522" t="s">
        <v>14</v>
      </c>
      <c r="F3522" t="s">
        <v>62</v>
      </c>
      <c r="G3522">
        <v>7</v>
      </c>
      <c r="H3522" s="5">
        <v>901.85</v>
      </c>
      <c r="I3522" s="5">
        <v>0.12</v>
      </c>
      <c r="J3522" s="5">
        <v>5555.3959999999997</v>
      </c>
      <c r="K3522" s="5">
        <v>901.03585045172952</v>
      </c>
      <c r="L3522">
        <f>YEAR(SalesData[Order Date])</f>
        <v>2024</v>
      </c>
      <c r="M3522">
        <f>MONTH(SalesData[Order Date])</f>
        <v>1</v>
      </c>
      <c r="N3522" t="str">
        <f>TEXT(SalesData[[#This Row],[Order Date]], "mmmm")</f>
        <v>January</v>
      </c>
      <c r="O3522" s="7">
        <f>IF(SalesData[Sales]=0,0,SalesData[Profit]/SalesData[Sales])</f>
        <v>0.16219111121002527</v>
      </c>
      <c r="P3522" s="8">
        <f t="shared" ref="P3522:P3585" si="55">IF(H:H*G:G=0, 0, (I:I/(H:H*G:G)))</f>
        <v>1.9008545925438978E-5</v>
      </c>
      <c r="Q3522" t="str">
        <f>IF(SalesData[[#This Row],[Discount]]&gt;0, "Yes", "No")</f>
        <v>Yes</v>
      </c>
      <c r="R3522" t="str">
        <f>TEXT(SalesData[[#This Row],[Order Date]],"mmm-yyyy")</f>
        <v>Jan-2024</v>
      </c>
      <c r="S3522">
        <f>YEAR(SalesData[[#This Row],[Order Date]])*100 + MONTH(SalesData[[#This Row],[Order Date]])</f>
        <v>202401</v>
      </c>
    </row>
    <row r="3523" spans="1:19" x14ac:dyDescent="0.3">
      <c r="A3523" t="s">
        <v>12946</v>
      </c>
      <c r="B3523" s="3">
        <v>45294</v>
      </c>
      <c r="C3523" t="s">
        <v>12947</v>
      </c>
      <c r="D3523" t="s">
        <v>23</v>
      </c>
      <c r="E3523" t="s">
        <v>26</v>
      </c>
      <c r="F3523" t="s">
        <v>20</v>
      </c>
      <c r="G3523">
        <v>5</v>
      </c>
      <c r="H3523" s="5">
        <v>728.61</v>
      </c>
      <c r="I3523" s="5">
        <v>0.16</v>
      </c>
      <c r="J3523" s="5">
        <v>3060.1619999999998</v>
      </c>
      <c r="K3523" s="5">
        <v>311.12837344568248</v>
      </c>
      <c r="L3523">
        <f>YEAR(SalesData[Order Date])</f>
        <v>2024</v>
      </c>
      <c r="M3523">
        <f>MONTH(SalesData[Order Date])</f>
        <v>1</v>
      </c>
      <c r="N3523" t="str">
        <f>TEXT(SalesData[[#This Row],[Order Date]], "mmmm")</f>
        <v>January</v>
      </c>
      <c r="O3523" s="7">
        <f>IF(SalesData[Sales]=0,0,SalesData[Profit]/SalesData[Sales])</f>
        <v>0.10167055647566453</v>
      </c>
      <c r="P3523" s="8">
        <f t="shared" si="55"/>
        <v>4.3919243491030863E-5</v>
      </c>
      <c r="Q3523" t="str">
        <f>IF(SalesData[[#This Row],[Discount]]&gt;0, "Yes", "No")</f>
        <v>Yes</v>
      </c>
      <c r="R3523" t="str">
        <f>TEXT(SalesData[[#This Row],[Order Date]],"mmm-yyyy")</f>
        <v>Jan-2024</v>
      </c>
      <c r="S3523">
        <f>YEAR(SalesData[[#This Row],[Order Date]])*100 + MONTH(SalesData[[#This Row],[Order Date]])</f>
        <v>202401</v>
      </c>
    </row>
    <row r="3524" spans="1:19" x14ac:dyDescent="0.3">
      <c r="A3524" t="s">
        <v>12952</v>
      </c>
      <c r="B3524" s="3">
        <v>45304</v>
      </c>
      <c r="C3524" t="s">
        <v>12953</v>
      </c>
      <c r="D3524" t="s">
        <v>30</v>
      </c>
      <c r="E3524" t="s">
        <v>26</v>
      </c>
      <c r="F3524" t="s">
        <v>44</v>
      </c>
      <c r="G3524">
        <v>5</v>
      </c>
      <c r="H3524" s="5">
        <v>931.24</v>
      </c>
      <c r="I3524" s="5">
        <v>0.06</v>
      </c>
      <c r="J3524" s="5">
        <v>4376.8280000000004</v>
      </c>
      <c r="K3524" s="5">
        <v>566.96599679896417</v>
      </c>
      <c r="L3524">
        <f>YEAR(SalesData[Order Date])</f>
        <v>2024</v>
      </c>
      <c r="M3524">
        <f>MONTH(SalesData[Order Date])</f>
        <v>1</v>
      </c>
      <c r="N3524" t="str">
        <f>TEXT(SalesData[[#This Row],[Order Date]], "mmmm")</f>
        <v>January</v>
      </c>
      <c r="O3524" s="7">
        <f>IF(SalesData[Sales]=0,0,SalesData[Profit]/SalesData[Sales])</f>
        <v>0.12953810311919137</v>
      </c>
      <c r="P3524" s="8">
        <f t="shared" si="55"/>
        <v>1.2886044413899746E-5</v>
      </c>
      <c r="Q3524" t="str">
        <f>IF(SalesData[[#This Row],[Discount]]&gt;0, "Yes", "No")</f>
        <v>Yes</v>
      </c>
      <c r="R3524" t="str">
        <f>TEXT(SalesData[[#This Row],[Order Date]],"mmm-yyyy")</f>
        <v>Jan-2024</v>
      </c>
      <c r="S3524">
        <f>YEAR(SalesData[[#This Row],[Order Date]])*100 + MONTH(SalesData[[#This Row],[Order Date]])</f>
        <v>202401</v>
      </c>
    </row>
    <row r="3525" spans="1:19" x14ac:dyDescent="0.3">
      <c r="A3525" t="s">
        <v>13065</v>
      </c>
      <c r="B3525" s="3">
        <v>45308</v>
      </c>
      <c r="C3525" t="s">
        <v>13066</v>
      </c>
      <c r="D3525" t="s">
        <v>18</v>
      </c>
      <c r="E3525" t="s">
        <v>19</v>
      </c>
      <c r="F3525" t="s">
        <v>31</v>
      </c>
      <c r="G3525">
        <v>3</v>
      </c>
      <c r="H3525" s="5">
        <v>800.71</v>
      </c>
      <c r="I3525" s="5">
        <v>0.13</v>
      </c>
      <c r="J3525" s="5">
        <v>2089.8530999999998</v>
      </c>
      <c r="K3525" s="5">
        <v>309.62520050696679</v>
      </c>
      <c r="L3525">
        <f>YEAR(SalesData[Order Date])</f>
        <v>2024</v>
      </c>
      <c r="M3525">
        <f>MONTH(SalesData[Order Date])</f>
        <v>1</v>
      </c>
      <c r="N3525" t="str">
        <f>TEXT(SalesData[[#This Row],[Order Date]], "mmmm")</f>
        <v>January</v>
      </c>
      <c r="O3525" s="7">
        <f>IF(SalesData[Sales]=0,0,SalesData[Profit]/SalesData[Sales])</f>
        <v>0.14815644243462223</v>
      </c>
      <c r="P3525" s="8">
        <f t="shared" si="55"/>
        <v>5.4118636376882186E-5</v>
      </c>
      <c r="Q3525" t="str">
        <f>IF(SalesData[[#This Row],[Discount]]&gt;0, "Yes", "No")</f>
        <v>Yes</v>
      </c>
      <c r="R3525" t="str">
        <f>TEXT(SalesData[[#This Row],[Order Date]],"mmm-yyyy")</f>
        <v>Jan-2024</v>
      </c>
      <c r="S3525">
        <f>YEAR(SalesData[[#This Row],[Order Date]])*100 + MONTH(SalesData[[#This Row],[Order Date]])</f>
        <v>202401</v>
      </c>
    </row>
    <row r="3526" spans="1:19" x14ac:dyDescent="0.3">
      <c r="A3526" t="s">
        <v>13073</v>
      </c>
      <c r="B3526" s="3">
        <v>45316</v>
      </c>
      <c r="C3526" t="s">
        <v>6932</v>
      </c>
      <c r="D3526" t="s">
        <v>13</v>
      </c>
      <c r="E3526" t="s">
        <v>26</v>
      </c>
      <c r="F3526" t="s">
        <v>91</v>
      </c>
      <c r="G3526">
        <v>5</v>
      </c>
      <c r="H3526" s="5">
        <v>10.96</v>
      </c>
      <c r="I3526" s="5">
        <v>0.23</v>
      </c>
      <c r="J3526" s="5">
        <v>42.196000000000012</v>
      </c>
      <c r="K3526" s="5">
        <v>12.280781477642551</v>
      </c>
      <c r="L3526">
        <f>YEAR(SalesData[Order Date])</f>
        <v>2024</v>
      </c>
      <c r="M3526">
        <f>MONTH(SalesData[Order Date])</f>
        <v>1</v>
      </c>
      <c r="N3526" t="str">
        <f>TEXT(SalesData[[#This Row],[Order Date]], "mmmm")</f>
        <v>January</v>
      </c>
      <c r="O3526" s="7">
        <f>IF(SalesData[Sales]=0,0,SalesData[Profit]/SalesData[Sales])</f>
        <v>0.29104136595038743</v>
      </c>
      <c r="P3526" s="8">
        <f t="shared" si="55"/>
        <v>4.1970802919708032E-3</v>
      </c>
      <c r="Q3526" t="str">
        <f>IF(SalesData[[#This Row],[Discount]]&gt;0, "Yes", "No")</f>
        <v>Yes</v>
      </c>
      <c r="R3526" t="str">
        <f>TEXT(SalesData[[#This Row],[Order Date]],"mmm-yyyy")</f>
        <v>Jan-2024</v>
      </c>
      <c r="S3526">
        <f>YEAR(SalesData[[#This Row],[Order Date]])*100 + MONTH(SalesData[[#This Row],[Order Date]])</f>
        <v>202401</v>
      </c>
    </row>
    <row r="3527" spans="1:19" x14ac:dyDescent="0.3">
      <c r="A3527" t="s">
        <v>13104</v>
      </c>
      <c r="B3527" s="3">
        <v>45304</v>
      </c>
      <c r="C3527" t="s">
        <v>13105</v>
      </c>
      <c r="D3527" t="s">
        <v>13</v>
      </c>
      <c r="E3527" t="s">
        <v>26</v>
      </c>
      <c r="F3527" t="s">
        <v>53</v>
      </c>
      <c r="G3527">
        <v>5</v>
      </c>
      <c r="H3527" s="5">
        <v>31.93</v>
      </c>
      <c r="I3527" s="5">
        <v>0.17</v>
      </c>
      <c r="J3527" s="5">
        <v>132.5095</v>
      </c>
      <c r="K3527" s="5">
        <v>30.099868773075251</v>
      </c>
      <c r="L3527">
        <f>YEAR(SalesData[Order Date])</f>
        <v>2024</v>
      </c>
      <c r="M3527">
        <f>MONTH(SalesData[Order Date])</f>
        <v>1</v>
      </c>
      <c r="N3527" t="str">
        <f>TEXT(SalesData[[#This Row],[Order Date]], "mmmm")</f>
        <v>January</v>
      </c>
      <c r="O3527" s="7">
        <f>IF(SalesData[Sales]=0,0,SalesData[Profit]/SalesData[Sales])</f>
        <v>0.22715253452073436</v>
      </c>
      <c r="P3527" s="8">
        <f t="shared" si="55"/>
        <v>1.0648293141246477E-3</v>
      </c>
      <c r="Q3527" t="str">
        <f>IF(SalesData[[#This Row],[Discount]]&gt;0, "Yes", "No")</f>
        <v>Yes</v>
      </c>
      <c r="R3527" t="str">
        <f>TEXT(SalesData[[#This Row],[Order Date]],"mmm-yyyy")</f>
        <v>Jan-2024</v>
      </c>
      <c r="S3527">
        <f>YEAR(SalesData[[#This Row],[Order Date]])*100 + MONTH(SalesData[[#This Row],[Order Date]])</f>
        <v>202401</v>
      </c>
    </row>
    <row r="3528" spans="1:19" x14ac:dyDescent="0.3">
      <c r="A3528" t="s">
        <v>13110</v>
      </c>
      <c r="B3528" s="3">
        <v>45309</v>
      </c>
      <c r="C3528" t="s">
        <v>6270</v>
      </c>
      <c r="D3528" t="s">
        <v>13</v>
      </c>
      <c r="E3528" t="s">
        <v>14</v>
      </c>
      <c r="F3528" t="s">
        <v>20</v>
      </c>
      <c r="G3528">
        <v>3</v>
      </c>
      <c r="H3528" s="5">
        <v>772.09</v>
      </c>
      <c r="I3528" s="5">
        <v>0.18</v>
      </c>
      <c r="J3528" s="5">
        <v>1899.3414</v>
      </c>
      <c r="K3528" s="5">
        <v>527.45586990508798</v>
      </c>
      <c r="L3528">
        <f>YEAR(SalesData[Order Date])</f>
        <v>2024</v>
      </c>
      <c r="M3528">
        <f>MONTH(SalesData[Order Date])</f>
        <v>1</v>
      </c>
      <c r="N3528" t="str">
        <f>TEXT(SalesData[[#This Row],[Order Date]], "mmmm")</f>
        <v>January</v>
      </c>
      <c r="O3528" s="7">
        <f>IF(SalesData[Sales]=0,0,SalesData[Profit]/SalesData[Sales])</f>
        <v>0.27770461377037742</v>
      </c>
      <c r="P3528" s="8">
        <f t="shared" si="55"/>
        <v>7.7711147664132415E-5</v>
      </c>
      <c r="Q3528" t="str">
        <f>IF(SalesData[[#This Row],[Discount]]&gt;0, "Yes", "No")</f>
        <v>Yes</v>
      </c>
      <c r="R3528" t="str">
        <f>TEXT(SalesData[[#This Row],[Order Date]],"mmm-yyyy")</f>
        <v>Jan-2024</v>
      </c>
      <c r="S3528">
        <f>YEAR(SalesData[[#This Row],[Order Date]])*100 + MONTH(SalesData[[#This Row],[Order Date]])</f>
        <v>202401</v>
      </c>
    </row>
    <row r="3529" spans="1:19" x14ac:dyDescent="0.3">
      <c r="A3529" t="s">
        <v>13113</v>
      </c>
      <c r="B3529" s="3">
        <v>45305</v>
      </c>
      <c r="C3529" t="s">
        <v>10109</v>
      </c>
      <c r="D3529" t="s">
        <v>30</v>
      </c>
      <c r="E3529" t="s">
        <v>14</v>
      </c>
      <c r="F3529" t="s">
        <v>44</v>
      </c>
      <c r="G3529">
        <v>7</v>
      </c>
      <c r="H3529" s="5">
        <v>104.91</v>
      </c>
      <c r="I3529" s="5">
        <v>0.26</v>
      </c>
      <c r="J3529" s="5">
        <v>543.43380000000002</v>
      </c>
      <c r="K3529" s="5">
        <v>124.3581176680824</v>
      </c>
      <c r="L3529">
        <f>YEAR(SalesData[Order Date])</f>
        <v>2024</v>
      </c>
      <c r="M3529">
        <f>MONTH(SalesData[Order Date])</f>
        <v>1</v>
      </c>
      <c r="N3529" t="str">
        <f>TEXT(SalesData[[#This Row],[Order Date]], "mmmm")</f>
        <v>January</v>
      </c>
      <c r="O3529" s="7">
        <f>IF(SalesData[Sales]=0,0,SalesData[Profit]/SalesData[Sales])</f>
        <v>0.22883765726033675</v>
      </c>
      <c r="P3529" s="8">
        <f t="shared" si="55"/>
        <v>3.5404496371039125E-4</v>
      </c>
      <c r="Q3529" t="str">
        <f>IF(SalesData[[#This Row],[Discount]]&gt;0, "Yes", "No")</f>
        <v>Yes</v>
      </c>
      <c r="R3529" t="str">
        <f>TEXT(SalesData[[#This Row],[Order Date]],"mmm-yyyy")</f>
        <v>Jan-2024</v>
      </c>
      <c r="S3529">
        <f>YEAR(SalesData[[#This Row],[Order Date]])*100 + MONTH(SalesData[[#This Row],[Order Date]])</f>
        <v>202401</v>
      </c>
    </row>
    <row r="3530" spans="1:19" x14ac:dyDescent="0.3">
      <c r="A3530" t="s">
        <v>13116</v>
      </c>
      <c r="B3530" s="3">
        <v>45312</v>
      </c>
      <c r="C3530" t="s">
        <v>13117</v>
      </c>
      <c r="D3530" t="s">
        <v>18</v>
      </c>
      <c r="E3530" t="s">
        <v>14</v>
      </c>
      <c r="F3530" t="s">
        <v>31</v>
      </c>
      <c r="G3530">
        <v>4</v>
      </c>
      <c r="H3530" s="5">
        <v>772.64</v>
      </c>
      <c r="I3530" s="5">
        <v>7.0000000000000007E-2</v>
      </c>
      <c r="J3530" s="5">
        <v>2874.2208000000001</v>
      </c>
      <c r="K3530" s="5">
        <v>225.1067519615859</v>
      </c>
      <c r="L3530">
        <f>YEAR(SalesData[Order Date])</f>
        <v>2024</v>
      </c>
      <c r="M3530">
        <f>MONTH(SalesData[Order Date])</f>
        <v>1</v>
      </c>
      <c r="N3530" t="str">
        <f>TEXT(SalesData[[#This Row],[Order Date]], "mmmm")</f>
        <v>January</v>
      </c>
      <c r="O3530" s="7">
        <f>IF(SalesData[Sales]=0,0,SalesData[Profit]/SalesData[Sales])</f>
        <v>7.8319227235981975E-2</v>
      </c>
      <c r="P3530" s="8">
        <f t="shared" si="55"/>
        <v>2.2649616897908471E-5</v>
      </c>
      <c r="Q3530" t="str">
        <f>IF(SalesData[[#This Row],[Discount]]&gt;0, "Yes", "No")</f>
        <v>Yes</v>
      </c>
      <c r="R3530" t="str">
        <f>TEXT(SalesData[[#This Row],[Order Date]],"mmm-yyyy")</f>
        <v>Jan-2024</v>
      </c>
      <c r="S3530">
        <f>YEAR(SalesData[[#This Row],[Order Date]])*100 + MONTH(SalesData[[#This Row],[Order Date]])</f>
        <v>202401</v>
      </c>
    </row>
    <row r="3531" spans="1:19" x14ac:dyDescent="0.3">
      <c r="A3531" t="s">
        <v>13126</v>
      </c>
      <c r="B3531" s="3">
        <v>45300</v>
      </c>
      <c r="C3531" t="s">
        <v>13127</v>
      </c>
      <c r="D3531" t="s">
        <v>30</v>
      </c>
      <c r="E3531" t="s">
        <v>26</v>
      </c>
      <c r="F3531" t="s">
        <v>53</v>
      </c>
      <c r="G3531">
        <v>2</v>
      </c>
      <c r="H3531" s="5">
        <v>453.88</v>
      </c>
      <c r="I3531" s="5">
        <v>0.05</v>
      </c>
      <c r="J3531" s="5">
        <v>862.37199999999996</v>
      </c>
      <c r="K3531" s="5">
        <v>85.200315934264864</v>
      </c>
      <c r="L3531">
        <f>YEAR(SalesData[Order Date])</f>
        <v>2024</v>
      </c>
      <c r="M3531">
        <f>MONTH(SalesData[Order Date])</f>
        <v>1</v>
      </c>
      <c r="N3531" t="str">
        <f>TEXT(SalesData[[#This Row],[Order Date]], "mmmm")</f>
        <v>January</v>
      </c>
      <c r="O3531" s="7">
        <f>IF(SalesData[Sales]=0,0,SalesData[Profit]/SalesData[Sales])</f>
        <v>9.8797637138340375E-2</v>
      </c>
      <c r="P3531" s="8">
        <f t="shared" si="55"/>
        <v>5.5080638054111222E-5</v>
      </c>
      <c r="Q3531" t="str">
        <f>IF(SalesData[[#This Row],[Discount]]&gt;0, "Yes", "No")</f>
        <v>Yes</v>
      </c>
      <c r="R3531" t="str">
        <f>TEXT(SalesData[[#This Row],[Order Date]],"mmm-yyyy")</f>
        <v>Jan-2024</v>
      </c>
      <c r="S3531">
        <f>YEAR(SalesData[[#This Row],[Order Date]])*100 + MONTH(SalesData[[#This Row],[Order Date]])</f>
        <v>202401</v>
      </c>
    </row>
    <row r="3532" spans="1:19" x14ac:dyDescent="0.3">
      <c r="A3532" t="s">
        <v>13140</v>
      </c>
      <c r="B3532" s="3">
        <v>45308</v>
      </c>
      <c r="C3532" t="s">
        <v>13141</v>
      </c>
      <c r="D3532" t="s">
        <v>30</v>
      </c>
      <c r="E3532" t="s">
        <v>14</v>
      </c>
      <c r="F3532" t="s">
        <v>44</v>
      </c>
      <c r="G3532">
        <v>7</v>
      </c>
      <c r="H3532" s="5">
        <v>656.1</v>
      </c>
      <c r="I3532" s="5">
        <v>0.27</v>
      </c>
      <c r="J3532" s="5">
        <v>3352.6709999999998</v>
      </c>
      <c r="K3532" s="5">
        <v>286.61759394958818</v>
      </c>
      <c r="L3532">
        <f>YEAR(SalesData[Order Date])</f>
        <v>2024</v>
      </c>
      <c r="M3532">
        <f>MONTH(SalesData[Order Date])</f>
        <v>1</v>
      </c>
      <c r="N3532" t="str">
        <f>TEXT(SalesData[[#This Row],[Order Date]], "mmmm")</f>
        <v>January</v>
      </c>
      <c r="O3532" s="7">
        <f>IF(SalesData[Sales]=0,0,SalesData[Profit]/SalesData[Sales])</f>
        <v>8.548932894089166E-2</v>
      </c>
      <c r="P3532" s="8">
        <f t="shared" si="55"/>
        <v>5.8788947677836575E-5</v>
      </c>
      <c r="Q3532" t="str">
        <f>IF(SalesData[[#This Row],[Discount]]&gt;0, "Yes", "No")</f>
        <v>Yes</v>
      </c>
      <c r="R3532" t="str">
        <f>TEXT(SalesData[[#This Row],[Order Date]],"mmm-yyyy")</f>
        <v>Jan-2024</v>
      </c>
      <c r="S3532">
        <f>YEAR(SalesData[[#This Row],[Order Date]])*100 + MONTH(SalesData[[#This Row],[Order Date]])</f>
        <v>202401</v>
      </c>
    </row>
    <row r="3533" spans="1:19" x14ac:dyDescent="0.3">
      <c r="A3533" t="s">
        <v>13151</v>
      </c>
      <c r="B3533" s="3">
        <v>45315</v>
      </c>
      <c r="C3533" t="s">
        <v>13152</v>
      </c>
      <c r="D3533" t="s">
        <v>30</v>
      </c>
      <c r="E3533" t="s">
        <v>26</v>
      </c>
      <c r="F3533" t="s">
        <v>91</v>
      </c>
      <c r="G3533">
        <v>4</v>
      </c>
      <c r="H3533" s="5">
        <v>679.66</v>
      </c>
      <c r="I3533" s="5">
        <v>0.02</v>
      </c>
      <c r="J3533" s="5">
        <v>2664.2671999999998</v>
      </c>
      <c r="K3533" s="5">
        <v>663.00590698328415</v>
      </c>
      <c r="L3533">
        <f>YEAR(SalesData[Order Date])</f>
        <v>2024</v>
      </c>
      <c r="M3533">
        <f>MONTH(SalesData[Order Date])</f>
        <v>1</v>
      </c>
      <c r="N3533" t="str">
        <f>TEXT(SalesData[[#This Row],[Order Date]], "mmmm")</f>
        <v>January</v>
      </c>
      <c r="O3533" s="7">
        <f>IF(SalesData[Sales]=0,0,SalesData[Profit]/SalesData[Sales])</f>
        <v>0.24885113136673537</v>
      </c>
      <c r="P3533" s="8">
        <f t="shared" si="55"/>
        <v>7.356619486213696E-6</v>
      </c>
      <c r="Q3533" t="str">
        <f>IF(SalesData[[#This Row],[Discount]]&gt;0, "Yes", "No")</f>
        <v>Yes</v>
      </c>
      <c r="R3533" t="str">
        <f>TEXT(SalesData[[#This Row],[Order Date]],"mmm-yyyy")</f>
        <v>Jan-2024</v>
      </c>
      <c r="S3533">
        <f>YEAR(SalesData[[#This Row],[Order Date]])*100 + MONTH(SalesData[[#This Row],[Order Date]])</f>
        <v>202401</v>
      </c>
    </row>
    <row r="3534" spans="1:19" x14ac:dyDescent="0.3">
      <c r="A3534" t="s">
        <v>13226</v>
      </c>
      <c r="B3534" s="3">
        <v>45304</v>
      </c>
      <c r="C3534" t="s">
        <v>13227</v>
      </c>
      <c r="D3534" t="s">
        <v>30</v>
      </c>
      <c r="E3534" t="s">
        <v>14</v>
      </c>
      <c r="F3534" t="s">
        <v>27</v>
      </c>
      <c r="G3534">
        <v>1</v>
      </c>
      <c r="H3534" s="5">
        <v>912.3</v>
      </c>
      <c r="I3534" s="5">
        <v>0.04</v>
      </c>
      <c r="J3534" s="5">
        <v>875.80799999999988</v>
      </c>
      <c r="K3534" s="5">
        <v>54.311790546067023</v>
      </c>
      <c r="L3534">
        <f>YEAR(SalesData[Order Date])</f>
        <v>2024</v>
      </c>
      <c r="M3534">
        <f>MONTH(SalesData[Order Date])</f>
        <v>1</v>
      </c>
      <c r="N3534" t="str">
        <f>TEXT(SalesData[[#This Row],[Order Date]], "mmmm")</f>
        <v>January</v>
      </c>
      <c r="O3534" s="7">
        <f>IF(SalesData[Sales]=0,0,SalesData[Profit]/SalesData[Sales])</f>
        <v>6.2013352865088044E-2</v>
      </c>
      <c r="P3534" s="8">
        <f t="shared" si="55"/>
        <v>4.384522635098104E-5</v>
      </c>
      <c r="Q3534" t="str">
        <f>IF(SalesData[[#This Row],[Discount]]&gt;0, "Yes", "No")</f>
        <v>Yes</v>
      </c>
      <c r="R3534" t="str">
        <f>TEXT(SalesData[[#This Row],[Order Date]],"mmm-yyyy")</f>
        <v>Jan-2024</v>
      </c>
      <c r="S3534">
        <f>YEAR(SalesData[[#This Row],[Order Date]])*100 + MONTH(SalesData[[#This Row],[Order Date]])</f>
        <v>202401</v>
      </c>
    </row>
    <row r="3535" spans="1:19" x14ac:dyDescent="0.3">
      <c r="A3535" t="s">
        <v>13271</v>
      </c>
      <c r="B3535" s="3">
        <v>45297</v>
      </c>
      <c r="C3535" t="s">
        <v>13272</v>
      </c>
      <c r="D3535" t="s">
        <v>13</v>
      </c>
      <c r="E3535" t="s">
        <v>26</v>
      </c>
      <c r="F3535" t="s">
        <v>20</v>
      </c>
      <c r="G3535">
        <v>4</v>
      </c>
      <c r="H3535" s="5">
        <v>501.33</v>
      </c>
      <c r="I3535" s="5">
        <v>0.04</v>
      </c>
      <c r="J3535" s="5">
        <v>1925.1071999999999</v>
      </c>
      <c r="K3535" s="5">
        <v>522.53092655953276</v>
      </c>
      <c r="L3535">
        <f>YEAR(SalesData[Order Date])</f>
        <v>2024</v>
      </c>
      <c r="M3535">
        <f>MONTH(SalesData[Order Date])</f>
        <v>1</v>
      </c>
      <c r="N3535" t="str">
        <f>TEXT(SalesData[[#This Row],[Order Date]], "mmmm")</f>
        <v>January</v>
      </c>
      <c r="O3535" s="7">
        <f>IF(SalesData[Sales]=0,0,SalesData[Profit]/SalesData[Sales])</f>
        <v>0.27142952172197621</v>
      </c>
      <c r="P3535" s="8">
        <f t="shared" si="55"/>
        <v>1.9946941136576706E-5</v>
      </c>
      <c r="Q3535" t="str">
        <f>IF(SalesData[[#This Row],[Discount]]&gt;0, "Yes", "No")</f>
        <v>Yes</v>
      </c>
      <c r="R3535" t="str">
        <f>TEXT(SalesData[[#This Row],[Order Date]],"mmm-yyyy")</f>
        <v>Jan-2024</v>
      </c>
      <c r="S3535">
        <f>YEAR(SalesData[[#This Row],[Order Date]])*100 + MONTH(SalesData[[#This Row],[Order Date]])</f>
        <v>202401</v>
      </c>
    </row>
    <row r="3536" spans="1:19" x14ac:dyDescent="0.3">
      <c r="A3536" t="s">
        <v>13276</v>
      </c>
      <c r="B3536" s="3">
        <v>45304</v>
      </c>
      <c r="C3536" t="s">
        <v>13277</v>
      </c>
      <c r="D3536" t="s">
        <v>23</v>
      </c>
      <c r="E3536" t="s">
        <v>26</v>
      </c>
      <c r="F3536" t="s">
        <v>91</v>
      </c>
      <c r="G3536">
        <v>8</v>
      </c>
      <c r="H3536" s="5">
        <v>288.44</v>
      </c>
      <c r="I3536" s="5">
        <v>0.12</v>
      </c>
      <c r="J3536" s="5">
        <v>2030.6176</v>
      </c>
      <c r="K3536" s="5">
        <v>459.32630361298101</v>
      </c>
      <c r="L3536">
        <f>YEAR(SalesData[Order Date])</f>
        <v>2024</v>
      </c>
      <c r="M3536">
        <f>MONTH(SalesData[Order Date])</f>
        <v>1</v>
      </c>
      <c r="N3536" t="str">
        <f>TEXT(SalesData[[#This Row],[Order Date]], "mmmm")</f>
        <v>January</v>
      </c>
      <c r="O3536" s="7">
        <f>IF(SalesData[Sales]=0,0,SalesData[Profit]/SalesData[Sales])</f>
        <v>0.22620029670430367</v>
      </c>
      <c r="P3536" s="8">
        <f t="shared" si="55"/>
        <v>5.2003882956594094E-5</v>
      </c>
      <c r="Q3536" t="str">
        <f>IF(SalesData[[#This Row],[Discount]]&gt;0, "Yes", "No")</f>
        <v>Yes</v>
      </c>
      <c r="R3536" t="str">
        <f>TEXT(SalesData[[#This Row],[Order Date]],"mmm-yyyy")</f>
        <v>Jan-2024</v>
      </c>
      <c r="S3536">
        <f>YEAR(SalesData[[#This Row],[Order Date]])*100 + MONTH(SalesData[[#This Row],[Order Date]])</f>
        <v>202401</v>
      </c>
    </row>
    <row r="3537" spans="1:19" x14ac:dyDescent="0.3">
      <c r="A3537" t="s">
        <v>13298</v>
      </c>
      <c r="B3537" s="3">
        <v>45293</v>
      </c>
      <c r="C3537" t="s">
        <v>13299</v>
      </c>
      <c r="D3537" t="s">
        <v>13</v>
      </c>
      <c r="E3537" t="s">
        <v>26</v>
      </c>
      <c r="F3537" t="s">
        <v>34</v>
      </c>
      <c r="G3537">
        <v>6</v>
      </c>
      <c r="H3537" s="5">
        <v>269</v>
      </c>
      <c r="I3537" s="5">
        <v>0.23</v>
      </c>
      <c r="J3537" s="5">
        <v>1242.78</v>
      </c>
      <c r="K3537" s="5">
        <v>274.08059860499958</v>
      </c>
      <c r="L3537">
        <f>YEAR(SalesData[Order Date])</f>
        <v>2024</v>
      </c>
      <c r="M3537">
        <f>MONTH(SalesData[Order Date])</f>
        <v>1</v>
      </c>
      <c r="N3537" t="str">
        <f>TEXT(SalesData[[#This Row],[Order Date]], "mmmm")</f>
        <v>January</v>
      </c>
      <c r="O3537" s="7">
        <f>IF(SalesData[Sales]=0,0,SalesData[Profit]/SalesData[Sales])</f>
        <v>0.22053830815188497</v>
      </c>
      <c r="P3537" s="8">
        <f t="shared" si="55"/>
        <v>1.4250309789343247E-4</v>
      </c>
      <c r="Q3537" t="str">
        <f>IF(SalesData[[#This Row],[Discount]]&gt;0, "Yes", "No")</f>
        <v>Yes</v>
      </c>
      <c r="R3537" t="str">
        <f>TEXT(SalesData[[#This Row],[Order Date]],"mmm-yyyy")</f>
        <v>Jan-2024</v>
      </c>
      <c r="S3537">
        <f>YEAR(SalesData[[#This Row],[Order Date]])*100 + MONTH(SalesData[[#This Row],[Order Date]])</f>
        <v>202401</v>
      </c>
    </row>
    <row r="3538" spans="1:19" x14ac:dyDescent="0.3">
      <c r="A3538" t="s">
        <v>13352</v>
      </c>
      <c r="B3538" s="3">
        <v>45299</v>
      </c>
      <c r="C3538" t="s">
        <v>1991</v>
      </c>
      <c r="D3538" t="s">
        <v>30</v>
      </c>
      <c r="E3538" t="s">
        <v>19</v>
      </c>
      <c r="F3538" t="s">
        <v>34</v>
      </c>
      <c r="G3538">
        <v>9</v>
      </c>
      <c r="H3538" s="5">
        <v>263.48</v>
      </c>
      <c r="I3538" s="5">
        <v>0.05</v>
      </c>
      <c r="J3538" s="5">
        <v>2252.7539999999999</v>
      </c>
      <c r="K3538" s="5">
        <v>123.77084421737641</v>
      </c>
      <c r="L3538">
        <f>YEAR(SalesData[Order Date])</f>
        <v>2024</v>
      </c>
      <c r="M3538">
        <f>MONTH(SalesData[Order Date])</f>
        <v>1</v>
      </c>
      <c r="N3538" t="str">
        <f>TEXT(SalesData[[#This Row],[Order Date]], "mmmm")</f>
        <v>January</v>
      </c>
      <c r="O3538" s="7">
        <f>IF(SalesData[Sales]=0,0,SalesData[Profit]/SalesData[Sales])</f>
        <v>5.4942015070165856E-2</v>
      </c>
      <c r="P3538" s="8">
        <f t="shared" si="55"/>
        <v>2.1085302700605571E-5</v>
      </c>
      <c r="Q3538" t="str">
        <f>IF(SalesData[[#This Row],[Discount]]&gt;0, "Yes", "No")</f>
        <v>Yes</v>
      </c>
      <c r="R3538" t="str">
        <f>TEXT(SalesData[[#This Row],[Order Date]],"mmm-yyyy")</f>
        <v>Jan-2024</v>
      </c>
      <c r="S3538">
        <f>YEAR(SalesData[[#This Row],[Order Date]])*100 + MONTH(SalesData[[#This Row],[Order Date]])</f>
        <v>202401</v>
      </c>
    </row>
    <row r="3539" spans="1:19" x14ac:dyDescent="0.3">
      <c r="A3539" t="s">
        <v>13365</v>
      </c>
      <c r="B3539" s="3">
        <v>45302</v>
      </c>
      <c r="C3539" t="s">
        <v>13366</v>
      </c>
      <c r="D3539" t="s">
        <v>30</v>
      </c>
      <c r="E3539" t="s">
        <v>19</v>
      </c>
      <c r="F3539" t="s">
        <v>15</v>
      </c>
      <c r="G3539">
        <v>8</v>
      </c>
      <c r="H3539" s="5">
        <v>790.41</v>
      </c>
      <c r="I3539" s="5">
        <v>0.15</v>
      </c>
      <c r="J3539" s="5">
        <v>5374.7879999999996</v>
      </c>
      <c r="K3539" s="5">
        <v>891.71705824883145</v>
      </c>
      <c r="L3539">
        <f>YEAR(SalesData[Order Date])</f>
        <v>2024</v>
      </c>
      <c r="M3539">
        <f>MONTH(SalesData[Order Date])</f>
        <v>1</v>
      </c>
      <c r="N3539" t="str">
        <f>TEXT(SalesData[[#This Row],[Order Date]], "mmmm")</f>
        <v>January</v>
      </c>
      <c r="O3539" s="7">
        <f>IF(SalesData[Sales]=0,0,SalesData[Profit]/SalesData[Sales])</f>
        <v>0.16590739174248947</v>
      </c>
      <c r="P3539" s="8">
        <f t="shared" si="55"/>
        <v>2.3721865867081643E-5</v>
      </c>
      <c r="Q3539" t="str">
        <f>IF(SalesData[[#This Row],[Discount]]&gt;0, "Yes", "No")</f>
        <v>Yes</v>
      </c>
      <c r="R3539" t="str">
        <f>TEXT(SalesData[[#This Row],[Order Date]],"mmm-yyyy")</f>
        <v>Jan-2024</v>
      </c>
      <c r="S3539">
        <f>YEAR(SalesData[[#This Row],[Order Date]])*100 + MONTH(SalesData[[#This Row],[Order Date]])</f>
        <v>202401</v>
      </c>
    </row>
    <row r="3540" spans="1:19" x14ac:dyDescent="0.3">
      <c r="A3540" t="s">
        <v>13533</v>
      </c>
      <c r="B3540" s="3">
        <v>45306</v>
      </c>
      <c r="C3540" t="s">
        <v>13534</v>
      </c>
      <c r="D3540" t="s">
        <v>23</v>
      </c>
      <c r="E3540" t="s">
        <v>19</v>
      </c>
      <c r="F3540" t="s">
        <v>44</v>
      </c>
      <c r="G3540">
        <v>1</v>
      </c>
      <c r="H3540" s="5">
        <v>72.260000000000005</v>
      </c>
      <c r="I3540" s="5">
        <v>0.18</v>
      </c>
      <c r="J3540" s="5">
        <v>59.253200000000007</v>
      </c>
      <c r="K3540" s="5">
        <v>5.3190299653709987</v>
      </c>
      <c r="L3540">
        <f>YEAR(SalesData[Order Date])</f>
        <v>2024</v>
      </c>
      <c r="M3540">
        <f>MONTH(SalesData[Order Date])</f>
        <v>1</v>
      </c>
      <c r="N3540" t="str">
        <f>TEXT(SalesData[[#This Row],[Order Date]], "mmmm")</f>
        <v>January</v>
      </c>
      <c r="O3540" s="7">
        <f>IF(SalesData[Sales]=0,0,SalesData[Profit]/SalesData[Sales])</f>
        <v>8.9767809424149206E-2</v>
      </c>
      <c r="P3540" s="8">
        <f t="shared" si="55"/>
        <v>2.4910047052311094E-3</v>
      </c>
      <c r="Q3540" t="str">
        <f>IF(SalesData[[#This Row],[Discount]]&gt;0, "Yes", "No")</f>
        <v>Yes</v>
      </c>
      <c r="R3540" t="str">
        <f>TEXT(SalesData[[#This Row],[Order Date]],"mmm-yyyy")</f>
        <v>Jan-2024</v>
      </c>
      <c r="S3540">
        <f>YEAR(SalesData[[#This Row],[Order Date]])*100 + MONTH(SalesData[[#This Row],[Order Date]])</f>
        <v>202401</v>
      </c>
    </row>
    <row r="3541" spans="1:19" x14ac:dyDescent="0.3">
      <c r="A3541" t="s">
        <v>13551</v>
      </c>
      <c r="B3541" s="3">
        <v>45299</v>
      </c>
      <c r="C3541" t="s">
        <v>13552</v>
      </c>
      <c r="D3541" t="s">
        <v>23</v>
      </c>
      <c r="E3541" t="s">
        <v>26</v>
      </c>
      <c r="F3541" t="s">
        <v>44</v>
      </c>
      <c r="G3541">
        <v>5</v>
      </c>
      <c r="H3541" s="5">
        <v>746.9</v>
      </c>
      <c r="I3541" s="5">
        <v>0.08</v>
      </c>
      <c r="J3541" s="5">
        <v>3435.74</v>
      </c>
      <c r="K3541" s="5">
        <v>478.28457507651251</v>
      </c>
      <c r="L3541">
        <f>YEAR(SalesData[Order Date])</f>
        <v>2024</v>
      </c>
      <c r="M3541">
        <f>MONTH(SalesData[Order Date])</f>
        <v>1</v>
      </c>
      <c r="N3541" t="str">
        <f>TEXT(SalesData[[#This Row],[Order Date]], "mmmm")</f>
        <v>January</v>
      </c>
      <c r="O3541" s="7">
        <f>IF(SalesData[Sales]=0,0,SalesData[Profit]/SalesData[Sales])</f>
        <v>0.1392086057374867</v>
      </c>
      <c r="P3541" s="8">
        <f t="shared" si="55"/>
        <v>2.1421877091980185E-5</v>
      </c>
      <c r="Q3541" t="str">
        <f>IF(SalesData[[#This Row],[Discount]]&gt;0, "Yes", "No")</f>
        <v>Yes</v>
      </c>
      <c r="R3541" t="str">
        <f>TEXT(SalesData[[#This Row],[Order Date]],"mmm-yyyy")</f>
        <v>Jan-2024</v>
      </c>
      <c r="S3541">
        <f>YEAR(SalesData[[#This Row],[Order Date]])*100 + MONTH(SalesData[[#This Row],[Order Date]])</f>
        <v>202401</v>
      </c>
    </row>
    <row r="3542" spans="1:19" x14ac:dyDescent="0.3">
      <c r="A3542" t="s">
        <v>13575</v>
      </c>
      <c r="B3542" s="3">
        <v>45300</v>
      </c>
      <c r="C3542" t="s">
        <v>13576</v>
      </c>
      <c r="D3542" t="s">
        <v>18</v>
      </c>
      <c r="E3542" t="s">
        <v>19</v>
      </c>
      <c r="F3542" t="s">
        <v>44</v>
      </c>
      <c r="G3542">
        <v>6</v>
      </c>
      <c r="H3542" s="5">
        <v>493.89</v>
      </c>
      <c r="I3542" s="5">
        <v>0.24</v>
      </c>
      <c r="J3542" s="5">
        <v>2252.1383999999998</v>
      </c>
      <c r="K3542" s="5">
        <v>149.44929221547989</v>
      </c>
      <c r="L3542">
        <f>YEAR(SalesData[Order Date])</f>
        <v>2024</v>
      </c>
      <c r="M3542">
        <f>MONTH(SalesData[Order Date])</f>
        <v>1</v>
      </c>
      <c r="N3542" t="str">
        <f>TEXT(SalesData[[#This Row],[Order Date]], "mmmm")</f>
        <v>January</v>
      </c>
      <c r="O3542" s="7">
        <f>IF(SalesData[Sales]=0,0,SalesData[Profit]/SalesData[Sales])</f>
        <v>6.6358840209589209E-2</v>
      </c>
      <c r="P3542" s="8">
        <f t="shared" si="55"/>
        <v>8.0989694061430677E-5</v>
      </c>
      <c r="Q3542" t="str">
        <f>IF(SalesData[[#This Row],[Discount]]&gt;0, "Yes", "No")</f>
        <v>Yes</v>
      </c>
      <c r="R3542" t="str">
        <f>TEXT(SalesData[[#This Row],[Order Date]],"mmm-yyyy")</f>
        <v>Jan-2024</v>
      </c>
      <c r="S3542">
        <f>YEAR(SalesData[[#This Row],[Order Date]])*100 + MONTH(SalesData[[#This Row],[Order Date]])</f>
        <v>202401</v>
      </c>
    </row>
    <row r="3543" spans="1:19" x14ac:dyDescent="0.3">
      <c r="A3543" t="s">
        <v>13585</v>
      </c>
      <c r="B3543" s="3">
        <v>45309</v>
      </c>
      <c r="C3543" t="s">
        <v>13586</v>
      </c>
      <c r="D3543" t="s">
        <v>30</v>
      </c>
      <c r="E3543" t="s">
        <v>14</v>
      </c>
      <c r="F3543" t="s">
        <v>91</v>
      </c>
      <c r="G3543">
        <v>2</v>
      </c>
      <c r="H3543" s="5">
        <v>779.64</v>
      </c>
      <c r="I3543" s="5">
        <v>0.17</v>
      </c>
      <c r="J3543" s="5">
        <v>1294.2023999999999</v>
      </c>
      <c r="K3543" s="5">
        <v>88.680744044534592</v>
      </c>
      <c r="L3543">
        <f>YEAR(SalesData[Order Date])</f>
        <v>2024</v>
      </c>
      <c r="M3543">
        <f>MONTH(SalesData[Order Date])</f>
        <v>1</v>
      </c>
      <c r="N3543" t="str">
        <f>TEXT(SalesData[[#This Row],[Order Date]], "mmmm")</f>
        <v>January</v>
      </c>
      <c r="O3543" s="7">
        <f>IF(SalesData[Sales]=0,0,SalesData[Profit]/SalesData[Sales])</f>
        <v>6.8521541950883877E-2</v>
      </c>
      <c r="P3543" s="8">
        <f t="shared" si="55"/>
        <v>1.0902467805653893E-4</v>
      </c>
      <c r="Q3543" t="str">
        <f>IF(SalesData[[#This Row],[Discount]]&gt;0, "Yes", "No")</f>
        <v>Yes</v>
      </c>
      <c r="R3543" t="str">
        <f>TEXT(SalesData[[#This Row],[Order Date]],"mmm-yyyy")</f>
        <v>Jan-2024</v>
      </c>
      <c r="S3543">
        <f>YEAR(SalesData[[#This Row],[Order Date]])*100 + MONTH(SalesData[[#This Row],[Order Date]])</f>
        <v>202401</v>
      </c>
    </row>
    <row r="3544" spans="1:19" x14ac:dyDescent="0.3">
      <c r="A3544" t="s">
        <v>13682</v>
      </c>
      <c r="B3544" s="3">
        <v>45321</v>
      </c>
      <c r="C3544" t="s">
        <v>13683</v>
      </c>
      <c r="D3544" t="s">
        <v>18</v>
      </c>
      <c r="E3544" t="s">
        <v>14</v>
      </c>
      <c r="F3544" t="s">
        <v>91</v>
      </c>
      <c r="G3544">
        <v>6</v>
      </c>
      <c r="H3544" s="5">
        <v>200.05</v>
      </c>
      <c r="I3544" s="5">
        <v>0.23</v>
      </c>
      <c r="J3544" s="5">
        <v>924.23100000000011</v>
      </c>
      <c r="K3544" s="5">
        <v>76.383950222765094</v>
      </c>
      <c r="L3544">
        <f>YEAR(SalesData[Order Date])</f>
        <v>2024</v>
      </c>
      <c r="M3544">
        <f>MONTH(SalesData[Order Date])</f>
        <v>1</v>
      </c>
      <c r="N3544" t="str">
        <f>TEXT(SalesData[[#This Row],[Order Date]], "mmmm")</f>
        <v>January</v>
      </c>
      <c r="O3544" s="7">
        <f>IF(SalesData[Sales]=0,0,SalesData[Profit]/SalesData[Sales])</f>
        <v>8.2645951307373469E-2</v>
      </c>
      <c r="P3544" s="8">
        <f t="shared" si="55"/>
        <v>1.916187619761726E-4</v>
      </c>
      <c r="Q3544" t="str">
        <f>IF(SalesData[[#This Row],[Discount]]&gt;0, "Yes", "No")</f>
        <v>Yes</v>
      </c>
      <c r="R3544" t="str">
        <f>TEXT(SalesData[[#This Row],[Order Date]],"mmm-yyyy")</f>
        <v>Jan-2024</v>
      </c>
      <c r="S3544">
        <f>YEAR(SalesData[[#This Row],[Order Date]])*100 + MONTH(SalesData[[#This Row],[Order Date]])</f>
        <v>202401</v>
      </c>
    </row>
    <row r="3545" spans="1:19" x14ac:dyDescent="0.3">
      <c r="A3545" t="s">
        <v>13715</v>
      </c>
      <c r="B3545" s="3">
        <v>45322</v>
      </c>
      <c r="C3545" t="s">
        <v>1106</v>
      </c>
      <c r="D3545" t="s">
        <v>30</v>
      </c>
      <c r="E3545" t="s">
        <v>14</v>
      </c>
      <c r="F3545" t="s">
        <v>15</v>
      </c>
      <c r="G3545">
        <v>5</v>
      </c>
      <c r="H3545" s="5">
        <v>928.45</v>
      </c>
      <c r="I3545" s="5">
        <v>0.27</v>
      </c>
      <c r="J3545" s="5">
        <v>3388.8425000000002</v>
      </c>
      <c r="K3545" s="5">
        <v>211.5547904913885</v>
      </c>
      <c r="L3545">
        <f>YEAR(SalesData[Order Date])</f>
        <v>2024</v>
      </c>
      <c r="M3545">
        <f>MONTH(SalesData[Order Date])</f>
        <v>1</v>
      </c>
      <c r="N3545" t="str">
        <f>TEXT(SalesData[[#This Row],[Order Date]], "mmmm")</f>
        <v>January</v>
      </c>
      <c r="O3545" s="7">
        <f>IF(SalesData[Sales]=0,0,SalesData[Profit]/SalesData[Sales])</f>
        <v>6.2426858283141956E-2</v>
      </c>
      <c r="P3545" s="8">
        <f t="shared" si="55"/>
        <v>5.816145188216921E-5</v>
      </c>
      <c r="Q3545" t="str">
        <f>IF(SalesData[[#This Row],[Discount]]&gt;0, "Yes", "No")</f>
        <v>Yes</v>
      </c>
      <c r="R3545" t="str">
        <f>TEXT(SalesData[[#This Row],[Order Date]],"mmm-yyyy")</f>
        <v>Jan-2024</v>
      </c>
      <c r="S3545">
        <f>YEAR(SalesData[[#This Row],[Order Date]])*100 + MONTH(SalesData[[#This Row],[Order Date]])</f>
        <v>202401</v>
      </c>
    </row>
    <row r="3546" spans="1:19" x14ac:dyDescent="0.3">
      <c r="A3546" t="s">
        <v>13738</v>
      </c>
      <c r="B3546" s="3">
        <v>45300</v>
      </c>
      <c r="C3546" t="s">
        <v>13739</v>
      </c>
      <c r="D3546" t="s">
        <v>13</v>
      </c>
      <c r="E3546" t="s">
        <v>19</v>
      </c>
      <c r="F3546" t="s">
        <v>53</v>
      </c>
      <c r="G3546">
        <v>9</v>
      </c>
      <c r="H3546" s="5">
        <v>368.01</v>
      </c>
      <c r="I3546" s="5">
        <v>0.08</v>
      </c>
      <c r="J3546" s="5">
        <v>3047.1228000000001</v>
      </c>
      <c r="K3546" s="5">
        <v>770.91825113976267</v>
      </c>
      <c r="L3546">
        <f>YEAR(SalesData[Order Date])</f>
        <v>2024</v>
      </c>
      <c r="M3546">
        <f>MONTH(SalesData[Order Date])</f>
        <v>1</v>
      </c>
      <c r="N3546" t="str">
        <f>TEXT(SalesData[[#This Row],[Order Date]], "mmmm")</f>
        <v>January</v>
      </c>
      <c r="O3546" s="7">
        <f>IF(SalesData[Sales]=0,0,SalesData[Profit]/SalesData[Sales])</f>
        <v>0.25299874725749899</v>
      </c>
      <c r="P3546" s="8">
        <f t="shared" si="55"/>
        <v>2.4153933015105267E-5</v>
      </c>
      <c r="Q3546" t="str">
        <f>IF(SalesData[[#This Row],[Discount]]&gt;0, "Yes", "No")</f>
        <v>Yes</v>
      </c>
      <c r="R3546" t="str">
        <f>TEXT(SalesData[[#This Row],[Order Date]],"mmm-yyyy")</f>
        <v>Jan-2024</v>
      </c>
      <c r="S3546">
        <f>YEAR(SalesData[[#This Row],[Order Date]])*100 + MONTH(SalesData[[#This Row],[Order Date]])</f>
        <v>202401</v>
      </c>
    </row>
    <row r="3547" spans="1:19" x14ac:dyDescent="0.3">
      <c r="A3547" t="s">
        <v>13823</v>
      </c>
      <c r="B3547" s="3">
        <v>45302</v>
      </c>
      <c r="C3547" t="s">
        <v>6491</v>
      </c>
      <c r="D3547" t="s">
        <v>23</v>
      </c>
      <c r="E3547" t="s">
        <v>14</v>
      </c>
      <c r="F3547" t="s">
        <v>39</v>
      </c>
      <c r="G3547">
        <v>5</v>
      </c>
      <c r="H3547" s="5">
        <v>232.42</v>
      </c>
      <c r="I3547" s="5">
        <v>0.21</v>
      </c>
      <c r="J3547" s="5">
        <v>918.05899999999997</v>
      </c>
      <c r="K3547" s="5">
        <v>142.8675415396844</v>
      </c>
      <c r="L3547">
        <f>YEAR(SalesData[Order Date])</f>
        <v>2024</v>
      </c>
      <c r="M3547">
        <f>MONTH(SalesData[Order Date])</f>
        <v>1</v>
      </c>
      <c r="N3547" t="str">
        <f>TEXT(SalesData[[#This Row],[Order Date]], "mmmm")</f>
        <v>January</v>
      </c>
      <c r="O3547" s="7">
        <f>IF(SalesData[Sales]=0,0,SalesData[Profit]/SalesData[Sales])</f>
        <v>0.15561912855239632</v>
      </c>
      <c r="P3547" s="8">
        <f t="shared" si="55"/>
        <v>1.8070734016005507E-4</v>
      </c>
      <c r="Q3547" t="str">
        <f>IF(SalesData[[#This Row],[Discount]]&gt;0, "Yes", "No")</f>
        <v>Yes</v>
      </c>
      <c r="R3547" t="str">
        <f>TEXT(SalesData[[#This Row],[Order Date]],"mmm-yyyy")</f>
        <v>Jan-2024</v>
      </c>
      <c r="S3547">
        <f>YEAR(SalesData[[#This Row],[Order Date]])*100 + MONTH(SalesData[[#This Row],[Order Date]])</f>
        <v>202401</v>
      </c>
    </row>
    <row r="3548" spans="1:19" x14ac:dyDescent="0.3">
      <c r="A3548" t="s">
        <v>13877</v>
      </c>
      <c r="B3548" s="3">
        <v>45301</v>
      </c>
      <c r="C3548" t="s">
        <v>13878</v>
      </c>
      <c r="D3548" t="s">
        <v>13</v>
      </c>
      <c r="E3548" t="s">
        <v>26</v>
      </c>
      <c r="F3548" t="s">
        <v>15</v>
      </c>
      <c r="G3548">
        <v>7</v>
      </c>
      <c r="H3548" s="5">
        <v>694.46</v>
      </c>
      <c r="I3548" s="5">
        <v>0.11</v>
      </c>
      <c r="J3548" s="5">
        <v>4326.4858000000004</v>
      </c>
      <c r="K3548" s="5">
        <v>1172.828584008412</v>
      </c>
      <c r="L3548">
        <f>YEAR(SalesData[Order Date])</f>
        <v>2024</v>
      </c>
      <c r="M3548">
        <f>MONTH(SalesData[Order Date])</f>
        <v>1</v>
      </c>
      <c r="N3548" t="str">
        <f>TEXT(SalesData[[#This Row],[Order Date]], "mmmm")</f>
        <v>January</v>
      </c>
      <c r="O3548" s="7">
        <f>IF(SalesData[Sales]=0,0,SalesData[Profit]/SalesData[Sales])</f>
        <v>0.27108111252980699</v>
      </c>
      <c r="P3548" s="8">
        <f t="shared" si="55"/>
        <v>2.2628064559925285E-5</v>
      </c>
      <c r="Q3548" t="str">
        <f>IF(SalesData[[#This Row],[Discount]]&gt;0, "Yes", "No")</f>
        <v>Yes</v>
      </c>
      <c r="R3548" t="str">
        <f>TEXT(SalesData[[#This Row],[Order Date]],"mmm-yyyy")</f>
        <v>Jan-2024</v>
      </c>
      <c r="S3548">
        <f>YEAR(SalesData[[#This Row],[Order Date]])*100 + MONTH(SalesData[[#This Row],[Order Date]])</f>
        <v>202401</v>
      </c>
    </row>
    <row r="3549" spans="1:19" x14ac:dyDescent="0.3">
      <c r="A3549" t="s">
        <v>13893</v>
      </c>
      <c r="B3549" s="3">
        <v>45319</v>
      </c>
      <c r="C3549" t="s">
        <v>13894</v>
      </c>
      <c r="D3549" t="s">
        <v>23</v>
      </c>
      <c r="E3549" t="s">
        <v>19</v>
      </c>
      <c r="F3549" t="s">
        <v>34</v>
      </c>
      <c r="G3549">
        <v>5</v>
      </c>
      <c r="H3549" s="5">
        <v>866.24</v>
      </c>
      <c r="I3549" s="5">
        <v>0.22</v>
      </c>
      <c r="J3549" s="5">
        <v>3378.3359999999998</v>
      </c>
      <c r="K3549" s="5">
        <v>622.90440089608353</v>
      </c>
      <c r="L3549">
        <f>YEAR(SalesData[Order Date])</f>
        <v>2024</v>
      </c>
      <c r="M3549">
        <f>MONTH(SalesData[Order Date])</f>
        <v>1</v>
      </c>
      <c r="N3549" t="str">
        <f>TEXT(SalesData[[#This Row],[Order Date]], "mmmm")</f>
        <v>January</v>
      </c>
      <c r="O3549" s="7">
        <f>IF(SalesData[Sales]=0,0,SalesData[Profit]/SalesData[Sales])</f>
        <v>0.18438201555324385</v>
      </c>
      <c r="P3549" s="8">
        <f t="shared" si="55"/>
        <v>5.0794237162910975E-5</v>
      </c>
      <c r="Q3549" t="str">
        <f>IF(SalesData[[#This Row],[Discount]]&gt;0, "Yes", "No")</f>
        <v>Yes</v>
      </c>
      <c r="R3549" t="str">
        <f>TEXT(SalesData[[#This Row],[Order Date]],"mmm-yyyy")</f>
        <v>Jan-2024</v>
      </c>
      <c r="S3549">
        <f>YEAR(SalesData[[#This Row],[Order Date]])*100 + MONTH(SalesData[[#This Row],[Order Date]])</f>
        <v>202401</v>
      </c>
    </row>
    <row r="3550" spans="1:19" x14ac:dyDescent="0.3">
      <c r="A3550" t="s">
        <v>14017</v>
      </c>
      <c r="B3550" s="3">
        <v>45297</v>
      </c>
      <c r="C3550" t="s">
        <v>14018</v>
      </c>
      <c r="D3550" t="s">
        <v>23</v>
      </c>
      <c r="E3550" t="s">
        <v>26</v>
      </c>
      <c r="F3550" t="s">
        <v>62</v>
      </c>
      <c r="G3550">
        <v>6</v>
      </c>
      <c r="H3550" s="5">
        <v>720.22</v>
      </c>
      <c r="I3550" s="5">
        <v>0.21</v>
      </c>
      <c r="J3550" s="5">
        <v>3413.8427999999999</v>
      </c>
      <c r="K3550" s="5">
        <v>469.9484530236877</v>
      </c>
      <c r="L3550">
        <f>YEAR(SalesData[Order Date])</f>
        <v>2024</v>
      </c>
      <c r="M3550">
        <f>MONTH(SalesData[Order Date])</f>
        <v>1</v>
      </c>
      <c r="N3550" t="str">
        <f>TEXT(SalesData[[#This Row],[Order Date]], "mmmm")</f>
        <v>January</v>
      </c>
      <c r="O3550" s="7">
        <f>IF(SalesData[Sales]=0,0,SalesData[Profit]/SalesData[Sales])</f>
        <v>0.13765966406645547</v>
      </c>
      <c r="P3550" s="8">
        <f t="shared" si="55"/>
        <v>4.8596262253200412E-5</v>
      </c>
      <c r="Q3550" t="str">
        <f>IF(SalesData[[#This Row],[Discount]]&gt;0, "Yes", "No")</f>
        <v>Yes</v>
      </c>
      <c r="R3550" t="str">
        <f>TEXT(SalesData[[#This Row],[Order Date]],"mmm-yyyy")</f>
        <v>Jan-2024</v>
      </c>
      <c r="S3550">
        <f>YEAR(SalesData[[#This Row],[Order Date]])*100 + MONTH(SalesData[[#This Row],[Order Date]])</f>
        <v>202401</v>
      </c>
    </row>
    <row r="3551" spans="1:19" x14ac:dyDescent="0.3">
      <c r="A3551" t="s">
        <v>14150</v>
      </c>
      <c r="B3551" s="3">
        <v>45302</v>
      </c>
      <c r="C3551" t="s">
        <v>14151</v>
      </c>
      <c r="D3551" t="s">
        <v>13</v>
      </c>
      <c r="E3551" t="s">
        <v>19</v>
      </c>
      <c r="F3551" t="s">
        <v>27</v>
      </c>
      <c r="G3551">
        <v>9</v>
      </c>
      <c r="H3551" s="5">
        <v>237.21</v>
      </c>
      <c r="I3551" s="5">
        <v>0.24</v>
      </c>
      <c r="J3551" s="5">
        <v>1622.5164</v>
      </c>
      <c r="K3551" s="5">
        <v>246.07888340854331</v>
      </c>
      <c r="L3551">
        <f>YEAR(SalesData[Order Date])</f>
        <v>2024</v>
      </c>
      <c r="M3551">
        <f>MONTH(SalesData[Order Date])</f>
        <v>1</v>
      </c>
      <c r="N3551" t="str">
        <f>TEXT(SalesData[[#This Row],[Order Date]], "mmmm")</f>
        <v>January</v>
      </c>
      <c r="O3551" s="7">
        <f>IF(SalesData[Sales]=0,0,SalesData[Profit]/SalesData[Sales])</f>
        <v>0.15166495907748193</v>
      </c>
      <c r="P3551" s="8">
        <f t="shared" si="55"/>
        <v>1.1241797001250651E-4</v>
      </c>
      <c r="Q3551" t="str">
        <f>IF(SalesData[[#This Row],[Discount]]&gt;0, "Yes", "No")</f>
        <v>Yes</v>
      </c>
      <c r="R3551" t="str">
        <f>TEXT(SalesData[[#This Row],[Order Date]],"mmm-yyyy")</f>
        <v>Jan-2024</v>
      </c>
      <c r="S3551">
        <f>YEAR(SalesData[[#This Row],[Order Date]])*100 + MONTH(SalesData[[#This Row],[Order Date]])</f>
        <v>202401</v>
      </c>
    </row>
    <row r="3552" spans="1:19" x14ac:dyDescent="0.3">
      <c r="A3552" t="s">
        <v>14177</v>
      </c>
      <c r="B3552" s="3">
        <v>45294</v>
      </c>
      <c r="C3552" t="s">
        <v>14178</v>
      </c>
      <c r="D3552" t="s">
        <v>30</v>
      </c>
      <c r="E3552" t="s">
        <v>19</v>
      </c>
      <c r="F3552" t="s">
        <v>34</v>
      </c>
      <c r="G3552">
        <v>7</v>
      </c>
      <c r="H3552" s="5">
        <v>364.75</v>
      </c>
      <c r="I3552" s="5">
        <v>0.06</v>
      </c>
      <c r="J3552" s="5">
        <v>2400.0549999999998</v>
      </c>
      <c r="K3552" s="5">
        <v>547.71432080242153</v>
      </c>
      <c r="L3552">
        <f>YEAR(SalesData[Order Date])</f>
        <v>2024</v>
      </c>
      <c r="M3552">
        <f>MONTH(SalesData[Order Date])</f>
        <v>1</v>
      </c>
      <c r="N3552" t="str">
        <f>TEXT(SalesData[[#This Row],[Order Date]], "mmmm")</f>
        <v>January</v>
      </c>
      <c r="O3552" s="7">
        <f>IF(SalesData[Sales]=0,0,SalesData[Profit]/SalesData[Sales])</f>
        <v>0.22820907054314238</v>
      </c>
      <c r="P3552" s="8">
        <f t="shared" si="55"/>
        <v>2.3499461470674631E-5</v>
      </c>
      <c r="Q3552" t="str">
        <f>IF(SalesData[[#This Row],[Discount]]&gt;0, "Yes", "No")</f>
        <v>Yes</v>
      </c>
      <c r="R3552" t="str">
        <f>TEXT(SalesData[[#This Row],[Order Date]],"mmm-yyyy")</f>
        <v>Jan-2024</v>
      </c>
      <c r="S3552">
        <f>YEAR(SalesData[[#This Row],[Order Date]])*100 + MONTH(SalesData[[#This Row],[Order Date]])</f>
        <v>202401</v>
      </c>
    </row>
    <row r="3553" spans="1:19" x14ac:dyDescent="0.3">
      <c r="A3553" t="s">
        <v>14242</v>
      </c>
      <c r="B3553" s="3">
        <v>45305</v>
      </c>
      <c r="C3553" t="s">
        <v>14243</v>
      </c>
      <c r="D3553" t="s">
        <v>23</v>
      </c>
      <c r="E3553" t="s">
        <v>19</v>
      </c>
      <c r="F3553" t="s">
        <v>39</v>
      </c>
      <c r="G3553">
        <v>2</v>
      </c>
      <c r="H3553" s="5">
        <v>833.67</v>
      </c>
      <c r="I3553" s="5">
        <v>0.18</v>
      </c>
      <c r="J3553" s="5">
        <v>1367.2188000000001</v>
      </c>
      <c r="K3553" s="5">
        <v>302.83591920030233</v>
      </c>
      <c r="L3553">
        <f>YEAR(SalesData[Order Date])</f>
        <v>2024</v>
      </c>
      <c r="M3553">
        <f>MONTH(SalesData[Order Date])</f>
        <v>1</v>
      </c>
      <c r="N3553" t="str">
        <f>TEXT(SalesData[[#This Row],[Order Date]], "mmmm")</f>
        <v>January</v>
      </c>
      <c r="O3553" s="7">
        <f>IF(SalesData[Sales]=0,0,SalesData[Profit]/SalesData[Sales])</f>
        <v>0.22149777285120884</v>
      </c>
      <c r="P3553" s="8">
        <f t="shared" si="55"/>
        <v>1.0795638562020944E-4</v>
      </c>
      <c r="Q3553" t="str">
        <f>IF(SalesData[[#This Row],[Discount]]&gt;0, "Yes", "No")</f>
        <v>Yes</v>
      </c>
      <c r="R3553" t="str">
        <f>TEXT(SalesData[[#This Row],[Order Date]],"mmm-yyyy")</f>
        <v>Jan-2024</v>
      </c>
      <c r="S3553">
        <f>YEAR(SalesData[[#This Row],[Order Date]])*100 + MONTH(SalesData[[#This Row],[Order Date]])</f>
        <v>202401</v>
      </c>
    </row>
    <row r="3554" spans="1:19" x14ac:dyDescent="0.3">
      <c r="A3554" t="s">
        <v>14392</v>
      </c>
      <c r="B3554" s="3">
        <v>45312</v>
      </c>
      <c r="C3554" t="s">
        <v>14393</v>
      </c>
      <c r="D3554" t="s">
        <v>13</v>
      </c>
      <c r="E3554" t="s">
        <v>14</v>
      </c>
      <c r="F3554" t="s">
        <v>91</v>
      </c>
      <c r="G3554">
        <v>4</v>
      </c>
      <c r="H3554" s="5">
        <v>456.21</v>
      </c>
      <c r="I3554" s="5">
        <v>0.18</v>
      </c>
      <c r="J3554" s="5">
        <v>1496.3688</v>
      </c>
      <c r="K3554" s="5">
        <v>354.51244269304232</v>
      </c>
      <c r="L3554">
        <f>YEAR(SalesData[Order Date])</f>
        <v>2024</v>
      </c>
      <c r="M3554">
        <f>MONTH(SalesData[Order Date])</f>
        <v>1</v>
      </c>
      <c r="N3554" t="str">
        <f>TEXT(SalesData[[#This Row],[Order Date]], "mmmm")</f>
        <v>January</v>
      </c>
      <c r="O3554" s="7">
        <f>IF(SalesData[Sales]=0,0,SalesData[Profit]/SalesData[Sales])</f>
        <v>0.23691515266359625</v>
      </c>
      <c r="P3554" s="8">
        <f t="shared" si="55"/>
        <v>9.863878477017163E-5</v>
      </c>
      <c r="Q3554" t="str">
        <f>IF(SalesData[[#This Row],[Discount]]&gt;0, "Yes", "No")</f>
        <v>Yes</v>
      </c>
      <c r="R3554" t="str">
        <f>TEXT(SalesData[[#This Row],[Order Date]],"mmm-yyyy")</f>
        <v>Jan-2024</v>
      </c>
      <c r="S3554">
        <f>YEAR(SalesData[[#This Row],[Order Date]])*100 + MONTH(SalesData[[#This Row],[Order Date]])</f>
        <v>202401</v>
      </c>
    </row>
    <row r="3555" spans="1:19" x14ac:dyDescent="0.3">
      <c r="A3555" t="s">
        <v>14402</v>
      </c>
      <c r="B3555" s="3">
        <v>45292</v>
      </c>
      <c r="C3555" t="s">
        <v>14403</v>
      </c>
      <c r="D3555" t="s">
        <v>30</v>
      </c>
      <c r="E3555" t="s">
        <v>26</v>
      </c>
      <c r="F3555" t="s">
        <v>44</v>
      </c>
      <c r="G3555">
        <v>7</v>
      </c>
      <c r="H3555" s="5">
        <v>396.11</v>
      </c>
      <c r="I3555" s="5">
        <v>0.28999999999999998</v>
      </c>
      <c r="J3555" s="5">
        <v>1968.6667</v>
      </c>
      <c r="K3555" s="5">
        <v>411.92730470133841</v>
      </c>
      <c r="L3555">
        <f>YEAR(SalesData[Order Date])</f>
        <v>2024</v>
      </c>
      <c r="M3555">
        <f>MONTH(SalesData[Order Date])</f>
        <v>1</v>
      </c>
      <c r="N3555" t="str">
        <f>TEXT(SalesData[[#This Row],[Order Date]], "mmmm")</f>
        <v>January</v>
      </c>
      <c r="O3555" s="7">
        <f>IF(SalesData[Sales]=0,0,SalesData[Profit]/SalesData[Sales])</f>
        <v>0.20924176992547211</v>
      </c>
      <c r="P3555" s="8">
        <f t="shared" si="55"/>
        <v>1.0458855224198183E-4</v>
      </c>
      <c r="Q3555" t="str">
        <f>IF(SalesData[[#This Row],[Discount]]&gt;0, "Yes", "No")</f>
        <v>Yes</v>
      </c>
      <c r="R3555" t="str">
        <f>TEXT(SalesData[[#This Row],[Order Date]],"mmm-yyyy")</f>
        <v>Jan-2024</v>
      </c>
      <c r="S3555">
        <f>YEAR(SalesData[[#This Row],[Order Date]])*100 + MONTH(SalesData[[#This Row],[Order Date]])</f>
        <v>202401</v>
      </c>
    </row>
    <row r="3556" spans="1:19" x14ac:dyDescent="0.3">
      <c r="A3556" t="s">
        <v>14418</v>
      </c>
      <c r="B3556" s="3">
        <v>45305</v>
      </c>
      <c r="C3556" t="s">
        <v>14419</v>
      </c>
      <c r="D3556" t="s">
        <v>18</v>
      </c>
      <c r="E3556" t="s">
        <v>19</v>
      </c>
      <c r="F3556" t="s">
        <v>27</v>
      </c>
      <c r="G3556">
        <v>2</v>
      </c>
      <c r="H3556" s="5">
        <v>351.95</v>
      </c>
      <c r="I3556" s="5">
        <v>0.19</v>
      </c>
      <c r="J3556" s="5">
        <v>570.15899999999999</v>
      </c>
      <c r="K3556" s="5">
        <v>154.69146915172541</v>
      </c>
      <c r="L3556">
        <f>YEAR(SalesData[Order Date])</f>
        <v>2024</v>
      </c>
      <c r="M3556">
        <f>MONTH(SalesData[Order Date])</f>
        <v>1</v>
      </c>
      <c r="N3556" t="str">
        <f>TEXT(SalesData[[#This Row],[Order Date]], "mmmm")</f>
        <v>January</v>
      </c>
      <c r="O3556" s="7">
        <f>IF(SalesData[Sales]=0,0,SalesData[Profit]/SalesData[Sales])</f>
        <v>0.27131286036303104</v>
      </c>
      <c r="P3556" s="8">
        <f t="shared" si="55"/>
        <v>2.6992470521380879E-4</v>
      </c>
      <c r="Q3556" t="str">
        <f>IF(SalesData[[#This Row],[Discount]]&gt;0, "Yes", "No")</f>
        <v>Yes</v>
      </c>
      <c r="R3556" t="str">
        <f>TEXT(SalesData[[#This Row],[Order Date]],"mmm-yyyy")</f>
        <v>Jan-2024</v>
      </c>
      <c r="S3556">
        <f>YEAR(SalesData[[#This Row],[Order Date]])*100 + MONTH(SalesData[[#This Row],[Order Date]])</f>
        <v>202401</v>
      </c>
    </row>
    <row r="3557" spans="1:19" x14ac:dyDescent="0.3">
      <c r="A3557" t="s">
        <v>14447</v>
      </c>
      <c r="B3557" s="3">
        <v>45298</v>
      </c>
      <c r="C3557" t="s">
        <v>14448</v>
      </c>
      <c r="D3557" t="s">
        <v>13</v>
      </c>
      <c r="E3557" t="s">
        <v>19</v>
      </c>
      <c r="F3557" t="s">
        <v>31</v>
      </c>
      <c r="G3557">
        <v>8</v>
      </c>
      <c r="H3557" s="5">
        <v>626.77</v>
      </c>
      <c r="I3557" s="5">
        <v>0.15</v>
      </c>
      <c r="J3557" s="5">
        <v>4262.0360000000001</v>
      </c>
      <c r="K3557" s="5">
        <v>895.4143318578499</v>
      </c>
      <c r="L3557">
        <f>YEAR(SalesData[Order Date])</f>
        <v>2024</v>
      </c>
      <c r="M3557">
        <f>MONTH(SalesData[Order Date])</f>
        <v>1</v>
      </c>
      <c r="N3557" t="str">
        <f>TEXT(SalesData[[#This Row],[Order Date]], "mmmm")</f>
        <v>January</v>
      </c>
      <c r="O3557" s="7">
        <f>IF(SalesData[Sales]=0,0,SalesData[Profit]/SalesData[Sales])</f>
        <v>0.21009074814427892</v>
      </c>
      <c r="P3557" s="8">
        <f t="shared" si="55"/>
        <v>2.991527992724604E-5</v>
      </c>
      <c r="Q3557" t="str">
        <f>IF(SalesData[[#This Row],[Discount]]&gt;0, "Yes", "No")</f>
        <v>Yes</v>
      </c>
      <c r="R3557" t="str">
        <f>TEXT(SalesData[[#This Row],[Order Date]],"mmm-yyyy")</f>
        <v>Jan-2024</v>
      </c>
      <c r="S3557">
        <f>YEAR(SalesData[[#This Row],[Order Date]])*100 + MONTH(SalesData[[#This Row],[Order Date]])</f>
        <v>202401</v>
      </c>
    </row>
    <row r="3558" spans="1:19" x14ac:dyDescent="0.3">
      <c r="A3558" t="s">
        <v>14466</v>
      </c>
      <c r="B3558" s="3">
        <v>45294</v>
      </c>
      <c r="C3558" t="s">
        <v>14467</v>
      </c>
      <c r="D3558" t="s">
        <v>13</v>
      </c>
      <c r="E3558" t="s">
        <v>14</v>
      </c>
      <c r="F3558" t="s">
        <v>20</v>
      </c>
      <c r="G3558">
        <v>8</v>
      </c>
      <c r="H3558" s="5">
        <v>544.91999999999996</v>
      </c>
      <c r="I3558" s="5">
        <v>0.01</v>
      </c>
      <c r="J3558" s="5">
        <v>4315.7664000000004</v>
      </c>
      <c r="K3558" s="5">
        <v>354.58226150114672</v>
      </c>
      <c r="L3558">
        <f>YEAR(SalesData[Order Date])</f>
        <v>2024</v>
      </c>
      <c r="M3558">
        <f>MONTH(SalesData[Order Date])</f>
        <v>1</v>
      </c>
      <c r="N3558" t="str">
        <f>TEXT(SalesData[[#This Row],[Order Date]], "mmmm")</f>
        <v>January</v>
      </c>
      <c r="O3558" s="7">
        <f>IF(SalesData[Sales]=0,0,SalesData[Profit]/SalesData[Sales])</f>
        <v>8.2159743748212763E-2</v>
      </c>
      <c r="P3558" s="8">
        <f t="shared" si="55"/>
        <v>2.293914703075681E-6</v>
      </c>
      <c r="Q3558" t="str">
        <f>IF(SalesData[[#This Row],[Discount]]&gt;0, "Yes", "No")</f>
        <v>Yes</v>
      </c>
      <c r="R3558" t="str">
        <f>TEXT(SalesData[[#This Row],[Order Date]],"mmm-yyyy")</f>
        <v>Jan-2024</v>
      </c>
      <c r="S3558">
        <f>YEAR(SalesData[[#This Row],[Order Date]])*100 + MONTH(SalesData[[#This Row],[Order Date]])</f>
        <v>202401</v>
      </c>
    </row>
    <row r="3559" spans="1:19" x14ac:dyDescent="0.3">
      <c r="A3559" t="s">
        <v>14496</v>
      </c>
      <c r="B3559" s="3">
        <v>45299</v>
      </c>
      <c r="C3559" t="s">
        <v>14497</v>
      </c>
      <c r="D3559" t="s">
        <v>23</v>
      </c>
      <c r="E3559" t="s">
        <v>19</v>
      </c>
      <c r="F3559" t="s">
        <v>62</v>
      </c>
      <c r="G3559">
        <v>3</v>
      </c>
      <c r="H3559" s="5">
        <v>322.17</v>
      </c>
      <c r="I3559" s="5">
        <v>0.01</v>
      </c>
      <c r="J3559" s="5">
        <v>956.84489999999994</v>
      </c>
      <c r="K3559" s="5">
        <v>133.97518314509099</v>
      </c>
      <c r="L3559">
        <f>YEAR(SalesData[Order Date])</f>
        <v>2024</v>
      </c>
      <c r="M3559">
        <f>MONTH(SalesData[Order Date])</f>
        <v>1</v>
      </c>
      <c r="N3559" t="str">
        <f>TEXT(SalesData[[#This Row],[Order Date]], "mmmm")</f>
        <v>January</v>
      </c>
      <c r="O3559" s="7">
        <f>IF(SalesData[Sales]=0,0,SalesData[Profit]/SalesData[Sales])</f>
        <v>0.1400176592309694</v>
      </c>
      <c r="P3559" s="8">
        <f t="shared" si="55"/>
        <v>1.034650443347715E-5</v>
      </c>
      <c r="Q3559" t="str">
        <f>IF(SalesData[[#This Row],[Discount]]&gt;0, "Yes", "No")</f>
        <v>Yes</v>
      </c>
      <c r="R3559" t="str">
        <f>TEXT(SalesData[[#This Row],[Order Date]],"mmm-yyyy")</f>
        <v>Jan-2024</v>
      </c>
      <c r="S3559">
        <f>YEAR(SalesData[[#This Row],[Order Date]])*100 + MONTH(SalesData[[#This Row],[Order Date]])</f>
        <v>202401</v>
      </c>
    </row>
    <row r="3560" spans="1:19" x14ac:dyDescent="0.3">
      <c r="A3560" t="s">
        <v>14501</v>
      </c>
      <c r="B3560" s="3">
        <v>45296</v>
      </c>
      <c r="C3560" t="s">
        <v>14502</v>
      </c>
      <c r="D3560" t="s">
        <v>30</v>
      </c>
      <c r="E3560" t="s">
        <v>14</v>
      </c>
      <c r="F3560" t="s">
        <v>31</v>
      </c>
      <c r="G3560">
        <v>9</v>
      </c>
      <c r="H3560" s="5">
        <v>129.97999999999999</v>
      </c>
      <c r="I3560" s="5">
        <v>0.23</v>
      </c>
      <c r="J3560" s="5">
        <v>900.76139999999998</v>
      </c>
      <c r="K3560" s="5">
        <v>88.210897552652057</v>
      </c>
      <c r="L3560">
        <f>YEAR(SalesData[Order Date])</f>
        <v>2024</v>
      </c>
      <c r="M3560">
        <f>MONTH(SalesData[Order Date])</f>
        <v>1</v>
      </c>
      <c r="N3560" t="str">
        <f>TEXT(SalesData[[#This Row],[Order Date]], "mmmm")</f>
        <v>January</v>
      </c>
      <c r="O3560" s="7">
        <f>IF(SalesData[Sales]=0,0,SalesData[Profit]/SalesData[Sales])</f>
        <v>9.7929260237674551E-2</v>
      </c>
      <c r="P3560" s="8">
        <f t="shared" si="55"/>
        <v>1.966114444957344E-4</v>
      </c>
      <c r="Q3560" t="str">
        <f>IF(SalesData[[#This Row],[Discount]]&gt;0, "Yes", "No")</f>
        <v>Yes</v>
      </c>
      <c r="R3560" t="str">
        <f>TEXT(SalesData[[#This Row],[Order Date]],"mmm-yyyy")</f>
        <v>Jan-2024</v>
      </c>
      <c r="S3560">
        <f>YEAR(SalesData[[#This Row],[Order Date]])*100 + MONTH(SalesData[[#This Row],[Order Date]])</f>
        <v>202401</v>
      </c>
    </row>
    <row r="3561" spans="1:19" x14ac:dyDescent="0.3">
      <c r="A3561" t="s">
        <v>14546</v>
      </c>
      <c r="B3561" s="3">
        <v>45320</v>
      </c>
      <c r="C3561" t="s">
        <v>14547</v>
      </c>
      <c r="D3561" t="s">
        <v>23</v>
      </c>
      <c r="E3561" t="s">
        <v>14</v>
      </c>
      <c r="F3561" t="s">
        <v>27</v>
      </c>
      <c r="G3561">
        <v>6</v>
      </c>
      <c r="H3561" s="5">
        <v>332.23</v>
      </c>
      <c r="I3561" s="5">
        <v>0.19</v>
      </c>
      <c r="J3561" s="5">
        <v>1614.6378</v>
      </c>
      <c r="K3561" s="5">
        <v>477.6021467287743</v>
      </c>
      <c r="L3561">
        <f>YEAR(SalesData[Order Date])</f>
        <v>2024</v>
      </c>
      <c r="M3561">
        <f>MONTH(SalesData[Order Date])</f>
        <v>1</v>
      </c>
      <c r="N3561" t="str">
        <f>TEXT(SalesData[[#This Row],[Order Date]], "mmmm")</f>
        <v>January</v>
      </c>
      <c r="O3561" s="7">
        <f>IF(SalesData[Sales]=0,0,SalesData[Profit]/SalesData[Sales])</f>
        <v>0.29579522214132131</v>
      </c>
      <c r="P3561" s="8">
        <f t="shared" si="55"/>
        <v>9.5315494286086946E-5</v>
      </c>
      <c r="Q3561" t="str">
        <f>IF(SalesData[[#This Row],[Discount]]&gt;0, "Yes", "No")</f>
        <v>Yes</v>
      </c>
      <c r="R3561" t="str">
        <f>TEXT(SalesData[[#This Row],[Order Date]],"mmm-yyyy")</f>
        <v>Jan-2024</v>
      </c>
      <c r="S3561">
        <f>YEAR(SalesData[[#This Row],[Order Date]])*100 + MONTH(SalesData[[#This Row],[Order Date]])</f>
        <v>202401</v>
      </c>
    </row>
    <row r="3562" spans="1:19" x14ac:dyDescent="0.3">
      <c r="A3562" t="s">
        <v>14569</v>
      </c>
      <c r="B3562" s="3">
        <v>45322</v>
      </c>
      <c r="C3562" t="s">
        <v>14570</v>
      </c>
      <c r="D3562" t="s">
        <v>23</v>
      </c>
      <c r="E3562" t="s">
        <v>19</v>
      </c>
      <c r="F3562" t="s">
        <v>53</v>
      </c>
      <c r="G3562">
        <v>9</v>
      </c>
      <c r="H3562" s="5">
        <v>301.26</v>
      </c>
      <c r="I3562" s="5">
        <v>0.01</v>
      </c>
      <c r="J3562" s="5">
        <v>2684.2266</v>
      </c>
      <c r="K3562" s="5">
        <v>732.21598649359407</v>
      </c>
      <c r="L3562">
        <f>YEAR(SalesData[Order Date])</f>
        <v>2024</v>
      </c>
      <c r="M3562">
        <f>MONTH(SalesData[Order Date])</f>
        <v>1</v>
      </c>
      <c r="N3562" t="str">
        <f>TEXT(SalesData[[#This Row],[Order Date]], "mmmm")</f>
        <v>January</v>
      </c>
      <c r="O3562" s="7">
        <f>IF(SalesData[Sales]=0,0,SalesData[Profit]/SalesData[Sales])</f>
        <v>0.27278471441032365</v>
      </c>
      <c r="P3562" s="8">
        <f t="shared" si="55"/>
        <v>3.6882132082291412E-6</v>
      </c>
      <c r="Q3562" t="str">
        <f>IF(SalesData[[#This Row],[Discount]]&gt;0, "Yes", "No")</f>
        <v>Yes</v>
      </c>
      <c r="R3562" t="str">
        <f>TEXT(SalesData[[#This Row],[Order Date]],"mmm-yyyy")</f>
        <v>Jan-2024</v>
      </c>
      <c r="S3562">
        <f>YEAR(SalesData[[#This Row],[Order Date]])*100 + MONTH(SalesData[[#This Row],[Order Date]])</f>
        <v>202401</v>
      </c>
    </row>
    <row r="3563" spans="1:19" x14ac:dyDescent="0.3">
      <c r="A3563" t="s">
        <v>14589</v>
      </c>
      <c r="B3563" s="3">
        <v>45321</v>
      </c>
      <c r="C3563" t="s">
        <v>14590</v>
      </c>
      <c r="D3563" t="s">
        <v>13</v>
      </c>
      <c r="E3563" t="s">
        <v>26</v>
      </c>
      <c r="F3563" t="s">
        <v>62</v>
      </c>
      <c r="G3563">
        <v>7</v>
      </c>
      <c r="H3563" s="5">
        <v>340.27</v>
      </c>
      <c r="I3563" s="5">
        <v>0.3</v>
      </c>
      <c r="J3563" s="5">
        <v>1667.3230000000001</v>
      </c>
      <c r="K3563" s="5">
        <v>302.09732496092772</v>
      </c>
      <c r="L3563">
        <f>YEAR(SalesData[Order Date])</f>
        <v>2024</v>
      </c>
      <c r="M3563">
        <f>MONTH(SalesData[Order Date])</f>
        <v>1</v>
      </c>
      <c r="N3563" t="str">
        <f>TEXT(SalesData[[#This Row],[Order Date]], "mmmm")</f>
        <v>January</v>
      </c>
      <c r="O3563" s="7">
        <f>IF(SalesData[Sales]=0,0,SalesData[Profit]/SalesData[Sales])</f>
        <v>0.18118704351881892</v>
      </c>
      <c r="P3563" s="8">
        <f t="shared" si="55"/>
        <v>1.2595040073219168E-4</v>
      </c>
      <c r="Q3563" t="str">
        <f>IF(SalesData[[#This Row],[Discount]]&gt;0, "Yes", "No")</f>
        <v>Yes</v>
      </c>
      <c r="R3563" t="str">
        <f>TEXT(SalesData[[#This Row],[Order Date]],"mmm-yyyy")</f>
        <v>Jan-2024</v>
      </c>
      <c r="S3563">
        <f>YEAR(SalesData[[#This Row],[Order Date]])*100 + MONTH(SalesData[[#This Row],[Order Date]])</f>
        <v>202401</v>
      </c>
    </row>
    <row r="3564" spans="1:19" x14ac:dyDescent="0.3">
      <c r="A3564" t="s">
        <v>14591</v>
      </c>
      <c r="B3564" s="3">
        <v>45322</v>
      </c>
      <c r="C3564" t="s">
        <v>14592</v>
      </c>
      <c r="D3564" t="s">
        <v>13</v>
      </c>
      <c r="E3564" t="s">
        <v>26</v>
      </c>
      <c r="F3564" t="s">
        <v>91</v>
      </c>
      <c r="G3564">
        <v>5</v>
      </c>
      <c r="H3564" s="5">
        <v>13.25</v>
      </c>
      <c r="I3564" s="5">
        <v>0.16</v>
      </c>
      <c r="J3564" s="5">
        <v>55.65</v>
      </c>
      <c r="K3564" s="5">
        <v>13.53287546588013</v>
      </c>
      <c r="L3564">
        <f>YEAR(SalesData[Order Date])</f>
        <v>2024</v>
      </c>
      <c r="M3564">
        <f>MONTH(SalesData[Order Date])</f>
        <v>1</v>
      </c>
      <c r="N3564" t="str">
        <f>TEXT(SalesData[[#This Row],[Order Date]], "mmmm")</f>
        <v>January</v>
      </c>
      <c r="O3564" s="7">
        <f>IF(SalesData[Sales]=0,0,SalesData[Profit]/SalesData[Sales])</f>
        <v>0.24317835518203287</v>
      </c>
      <c r="P3564" s="8">
        <f t="shared" si="55"/>
        <v>2.4150943396226416E-3</v>
      </c>
      <c r="Q3564" t="str">
        <f>IF(SalesData[[#This Row],[Discount]]&gt;0, "Yes", "No")</f>
        <v>Yes</v>
      </c>
      <c r="R3564" t="str">
        <f>TEXT(SalesData[[#This Row],[Order Date]],"mmm-yyyy")</f>
        <v>Jan-2024</v>
      </c>
      <c r="S3564">
        <f>YEAR(SalesData[[#This Row],[Order Date]])*100 + MONTH(SalesData[[#This Row],[Order Date]])</f>
        <v>202401</v>
      </c>
    </row>
    <row r="3565" spans="1:19" x14ac:dyDescent="0.3">
      <c r="A3565" t="s">
        <v>14609</v>
      </c>
      <c r="B3565" s="3">
        <v>45307</v>
      </c>
      <c r="C3565" t="s">
        <v>14610</v>
      </c>
      <c r="D3565" t="s">
        <v>30</v>
      </c>
      <c r="E3565" t="s">
        <v>19</v>
      </c>
      <c r="F3565" t="s">
        <v>62</v>
      </c>
      <c r="G3565">
        <v>5</v>
      </c>
      <c r="H3565" s="5">
        <v>453.29</v>
      </c>
      <c r="I3565" s="5">
        <v>0</v>
      </c>
      <c r="J3565" s="5">
        <v>2266.4499999999998</v>
      </c>
      <c r="K3565" s="5">
        <v>364.37416763217919</v>
      </c>
      <c r="L3565">
        <f>YEAR(SalesData[Order Date])</f>
        <v>2024</v>
      </c>
      <c r="M3565">
        <f>MONTH(SalesData[Order Date])</f>
        <v>1</v>
      </c>
      <c r="N3565" t="str">
        <f>TEXT(SalesData[[#This Row],[Order Date]], "mmmm")</f>
        <v>January</v>
      </c>
      <c r="O3565" s="7">
        <f>IF(SalesData[Sales]=0,0,SalesData[Profit]/SalesData[Sales])</f>
        <v>0.16076867684360088</v>
      </c>
      <c r="P3565" s="8">
        <f t="shared" si="55"/>
        <v>0</v>
      </c>
      <c r="Q3565" t="str">
        <f>IF(SalesData[[#This Row],[Discount]]&gt;0, "Yes", "No")</f>
        <v>No</v>
      </c>
      <c r="R3565" t="str">
        <f>TEXT(SalesData[[#This Row],[Order Date]],"mmm-yyyy")</f>
        <v>Jan-2024</v>
      </c>
      <c r="S3565">
        <f>YEAR(SalesData[[#This Row],[Order Date]])*100 + MONTH(SalesData[[#This Row],[Order Date]])</f>
        <v>202401</v>
      </c>
    </row>
    <row r="3566" spans="1:19" x14ac:dyDescent="0.3">
      <c r="A3566" t="s">
        <v>14688</v>
      </c>
      <c r="B3566" s="3">
        <v>45312</v>
      </c>
      <c r="C3566" t="s">
        <v>14689</v>
      </c>
      <c r="D3566" t="s">
        <v>18</v>
      </c>
      <c r="E3566" t="s">
        <v>26</v>
      </c>
      <c r="F3566" t="s">
        <v>27</v>
      </c>
      <c r="G3566">
        <v>5</v>
      </c>
      <c r="H3566" s="5">
        <v>490.8</v>
      </c>
      <c r="I3566" s="5">
        <v>0.24</v>
      </c>
      <c r="J3566" s="5">
        <v>1865.04</v>
      </c>
      <c r="K3566" s="5">
        <v>526.64203643074745</v>
      </c>
      <c r="L3566">
        <f>YEAR(SalesData[Order Date])</f>
        <v>2024</v>
      </c>
      <c r="M3566">
        <f>MONTH(SalesData[Order Date])</f>
        <v>1</v>
      </c>
      <c r="N3566" t="str">
        <f>TEXT(SalesData[[#This Row],[Order Date]], "mmmm")</f>
        <v>January</v>
      </c>
      <c r="O3566" s="7">
        <f>IF(SalesData[Sales]=0,0,SalesData[Profit]/SalesData[Sales])</f>
        <v>0.28237573265492827</v>
      </c>
      <c r="P3566" s="8">
        <f t="shared" si="55"/>
        <v>9.7799511002444979E-5</v>
      </c>
      <c r="Q3566" t="str">
        <f>IF(SalesData[[#This Row],[Discount]]&gt;0, "Yes", "No")</f>
        <v>Yes</v>
      </c>
      <c r="R3566" t="str">
        <f>TEXT(SalesData[[#This Row],[Order Date]],"mmm-yyyy")</f>
        <v>Jan-2024</v>
      </c>
      <c r="S3566">
        <f>YEAR(SalesData[[#This Row],[Order Date]])*100 + MONTH(SalesData[[#This Row],[Order Date]])</f>
        <v>202401</v>
      </c>
    </row>
    <row r="3567" spans="1:19" x14ac:dyDescent="0.3">
      <c r="A3567" t="s">
        <v>14753</v>
      </c>
      <c r="B3567" s="3">
        <v>45295</v>
      </c>
      <c r="C3567" t="s">
        <v>14754</v>
      </c>
      <c r="D3567" t="s">
        <v>18</v>
      </c>
      <c r="E3567" t="s">
        <v>19</v>
      </c>
      <c r="F3567" t="s">
        <v>31</v>
      </c>
      <c r="G3567">
        <v>5</v>
      </c>
      <c r="H3567" s="5">
        <v>313.89</v>
      </c>
      <c r="I3567" s="5">
        <v>0.18</v>
      </c>
      <c r="J3567" s="5">
        <v>1286.9490000000001</v>
      </c>
      <c r="K3567" s="5">
        <v>343.38964611858262</v>
      </c>
      <c r="L3567">
        <f>YEAR(SalesData[Order Date])</f>
        <v>2024</v>
      </c>
      <c r="M3567">
        <f>MONTH(SalesData[Order Date])</f>
        <v>1</v>
      </c>
      <c r="N3567" t="str">
        <f>TEXT(SalesData[[#This Row],[Order Date]], "mmmm")</f>
        <v>January</v>
      </c>
      <c r="O3567" s="7">
        <f>IF(SalesData[Sales]=0,0,SalesData[Profit]/SalesData[Sales])</f>
        <v>0.26682459531697261</v>
      </c>
      <c r="P3567" s="8">
        <f t="shared" si="55"/>
        <v>1.1468985950492211E-4</v>
      </c>
      <c r="Q3567" t="str">
        <f>IF(SalesData[[#This Row],[Discount]]&gt;0, "Yes", "No")</f>
        <v>Yes</v>
      </c>
      <c r="R3567" t="str">
        <f>TEXT(SalesData[[#This Row],[Order Date]],"mmm-yyyy")</f>
        <v>Jan-2024</v>
      </c>
      <c r="S3567">
        <f>YEAR(SalesData[[#This Row],[Order Date]])*100 + MONTH(SalesData[[#This Row],[Order Date]])</f>
        <v>202401</v>
      </c>
    </row>
    <row r="3568" spans="1:19" x14ac:dyDescent="0.3">
      <c r="A3568" t="s">
        <v>14854</v>
      </c>
      <c r="B3568" s="3">
        <v>45295</v>
      </c>
      <c r="C3568" t="s">
        <v>11084</v>
      </c>
      <c r="D3568" t="s">
        <v>18</v>
      </c>
      <c r="E3568" t="s">
        <v>14</v>
      </c>
      <c r="F3568" t="s">
        <v>31</v>
      </c>
      <c r="G3568">
        <v>3</v>
      </c>
      <c r="H3568" s="5">
        <v>238.49</v>
      </c>
      <c r="I3568" s="5">
        <v>0.14000000000000001</v>
      </c>
      <c r="J3568" s="5">
        <v>615.30420000000004</v>
      </c>
      <c r="K3568" s="5">
        <v>94.145810142458785</v>
      </c>
      <c r="L3568">
        <f>YEAR(SalesData[Order Date])</f>
        <v>2024</v>
      </c>
      <c r="M3568">
        <f>MONTH(SalesData[Order Date])</f>
        <v>1</v>
      </c>
      <c r="N3568" t="str">
        <f>TEXT(SalesData[[#This Row],[Order Date]], "mmmm")</f>
        <v>January</v>
      </c>
      <c r="O3568" s="7">
        <f>IF(SalesData[Sales]=0,0,SalesData[Profit]/SalesData[Sales])</f>
        <v>0.15300693566281326</v>
      </c>
      <c r="P3568" s="8">
        <f t="shared" si="55"/>
        <v>1.9567556990509737E-4</v>
      </c>
      <c r="Q3568" t="str">
        <f>IF(SalesData[[#This Row],[Discount]]&gt;0, "Yes", "No")</f>
        <v>Yes</v>
      </c>
      <c r="R3568" t="str">
        <f>TEXT(SalesData[[#This Row],[Order Date]],"mmm-yyyy")</f>
        <v>Jan-2024</v>
      </c>
      <c r="S3568">
        <f>YEAR(SalesData[[#This Row],[Order Date]])*100 + MONTH(SalesData[[#This Row],[Order Date]])</f>
        <v>202401</v>
      </c>
    </row>
    <row r="3569" spans="1:19" x14ac:dyDescent="0.3">
      <c r="A3569" t="s">
        <v>14855</v>
      </c>
      <c r="B3569" s="3">
        <v>45319</v>
      </c>
      <c r="C3569" t="s">
        <v>14856</v>
      </c>
      <c r="D3569" t="s">
        <v>30</v>
      </c>
      <c r="E3569" t="s">
        <v>19</v>
      </c>
      <c r="F3569" t="s">
        <v>91</v>
      </c>
      <c r="G3569">
        <v>3</v>
      </c>
      <c r="H3569" s="5">
        <v>461.78</v>
      </c>
      <c r="I3569" s="5">
        <v>0.04</v>
      </c>
      <c r="J3569" s="5">
        <v>1329.9264000000001</v>
      </c>
      <c r="K3569" s="5">
        <v>234.01518328436549</v>
      </c>
      <c r="L3569">
        <f>YEAR(SalesData[Order Date])</f>
        <v>2024</v>
      </c>
      <c r="M3569">
        <f>MONTH(SalesData[Order Date])</f>
        <v>1</v>
      </c>
      <c r="N3569" t="str">
        <f>TEXT(SalesData[[#This Row],[Order Date]], "mmmm")</f>
        <v>January</v>
      </c>
      <c r="O3569" s="7">
        <f>IF(SalesData[Sales]=0,0,SalesData[Profit]/SalesData[Sales])</f>
        <v>0.17596100301818618</v>
      </c>
      <c r="P3569" s="8">
        <f t="shared" si="55"/>
        <v>2.8873778278256602E-5</v>
      </c>
      <c r="Q3569" t="str">
        <f>IF(SalesData[[#This Row],[Discount]]&gt;0, "Yes", "No")</f>
        <v>Yes</v>
      </c>
      <c r="R3569" t="str">
        <f>TEXT(SalesData[[#This Row],[Order Date]],"mmm-yyyy")</f>
        <v>Jan-2024</v>
      </c>
      <c r="S3569">
        <f>YEAR(SalesData[[#This Row],[Order Date]])*100 + MONTH(SalesData[[#This Row],[Order Date]])</f>
        <v>202401</v>
      </c>
    </row>
    <row r="3570" spans="1:19" x14ac:dyDescent="0.3">
      <c r="A3570" t="s">
        <v>14903</v>
      </c>
      <c r="B3570" s="3">
        <v>45312</v>
      </c>
      <c r="C3570" t="s">
        <v>14904</v>
      </c>
      <c r="D3570" t="s">
        <v>18</v>
      </c>
      <c r="E3570" t="s">
        <v>19</v>
      </c>
      <c r="F3570" t="s">
        <v>91</v>
      </c>
      <c r="G3570">
        <v>6</v>
      </c>
      <c r="H3570" s="5">
        <v>362.07</v>
      </c>
      <c r="I3570" s="5">
        <v>0.26</v>
      </c>
      <c r="J3570" s="5">
        <v>1607.5907999999999</v>
      </c>
      <c r="K3570" s="5">
        <v>462.96497586073542</v>
      </c>
      <c r="L3570">
        <f>YEAR(SalesData[Order Date])</f>
        <v>2024</v>
      </c>
      <c r="M3570">
        <f>MONTH(SalesData[Order Date])</f>
        <v>1</v>
      </c>
      <c r="N3570" t="str">
        <f>TEXT(SalesData[[#This Row],[Order Date]], "mmmm")</f>
        <v>January</v>
      </c>
      <c r="O3570" s="7">
        <f>IF(SalesData[Sales]=0,0,SalesData[Profit]/SalesData[Sales])</f>
        <v>0.28798682840231199</v>
      </c>
      <c r="P3570" s="8">
        <f t="shared" si="55"/>
        <v>1.196821977334033E-4</v>
      </c>
      <c r="Q3570" t="str">
        <f>IF(SalesData[[#This Row],[Discount]]&gt;0, "Yes", "No")</f>
        <v>Yes</v>
      </c>
      <c r="R3570" t="str">
        <f>TEXT(SalesData[[#This Row],[Order Date]],"mmm-yyyy")</f>
        <v>Jan-2024</v>
      </c>
      <c r="S3570">
        <f>YEAR(SalesData[[#This Row],[Order Date]])*100 + MONTH(SalesData[[#This Row],[Order Date]])</f>
        <v>202401</v>
      </c>
    </row>
    <row r="3571" spans="1:19" x14ac:dyDescent="0.3">
      <c r="A3571" t="s">
        <v>14928</v>
      </c>
      <c r="B3571" s="3">
        <v>45312</v>
      </c>
      <c r="C3571" t="s">
        <v>14929</v>
      </c>
      <c r="D3571" t="s">
        <v>18</v>
      </c>
      <c r="E3571" t="s">
        <v>19</v>
      </c>
      <c r="F3571" t="s">
        <v>31</v>
      </c>
      <c r="G3571">
        <v>7</v>
      </c>
      <c r="H3571" s="5">
        <v>142.91</v>
      </c>
      <c r="I3571" s="5">
        <v>0.17</v>
      </c>
      <c r="J3571" s="5">
        <v>830.30709999999999</v>
      </c>
      <c r="K3571" s="5">
        <v>147.79042944040441</v>
      </c>
      <c r="L3571">
        <f>YEAR(SalesData[Order Date])</f>
        <v>2024</v>
      </c>
      <c r="M3571">
        <f>MONTH(SalesData[Order Date])</f>
        <v>1</v>
      </c>
      <c r="N3571" t="str">
        <f>TEXT(SalesData[[#This Row],[Order Date]], "mmmm")</f>
        <v>January</v>
      </c>
      <c r="O3571" s="7">
        <f>IF(SalesData[Sales]=0,0,SalesData[Profit]/SalesData[Sales])</f>
        <v>0.17799490024884096</v>
      </c>
      <c r="P3571" s="8">
        <f t="shared" si="55"/>
        <v>1.6993712326439218E-4</v>
      </c>
      <c r="Q3571" t="str">
        <f>IF(SalesData[[#This Row],[Discount]]&gt;0, "Yes", "No")</f>
        <v>Yes</v>
      </c>
      <c r="R3571" t="str">
        <f>TEXT(SalesData[[#This Row],[Order Date]],"mmm-yyyy")</f>
        <v>Jan-2024</v>
      </c>
      <c r="S3571">
        <f>YEAR(SalesData[[#This Row],[Order Date]])*100 + MONTH(SalesData[[#This Row],[Order Date]])</f>
        <v>202401</v>
      </c>
    </row>
    <row r="3572" spans="1:19" x14ac:dyDescent="0.3">
      <c r="A3572" t="s">
        <v>14943</v>
      </c>
      <c r="B3572" s="3">
        <v>45293</v>
      </c>
      <c r="C3572" t="s">
        <v>5324</v>
      </c>
      <c r="D3572" t="s">
        <v>23</v>
      </c>
      <c r="E3572" t="s">
        <v>26</v>
      </c>
      <c r="F3572" t="s">
        <v>62</v>
      </c>
      <c r="G3572">
        <v>9</v>
      </c>
      <c r="H3572" s="5">
        <v>635.46</v>
      </c>
      <c r="I3572" s="5">
        <v>0.1</v>
      </c>
      <c r="J3572" s="5">
        <v>5147.2260000000006</v>
      </c>
      <c r="K3572" s="5">
        <v>587.08056834317574</v>
      </c>
      <c r="L3572">
        <f>YEAR(SalesData[Order Date])</f>
        <v>2024</v>
      </c>
      <c r="M3572">
        <f>MONTH(SalesData[Order Date])</f>
        <v>1</v>
      </c>
      <c r="N3572" t="str">
        <f>TEXT(SalesData[[#This Row],[Order Date]], "mmmm")</f>
        <v>January</v>
      </c>
      <c r="O3572" s="7">
        <f>IF(SalesData[Sales]=0,0,SalesData[Profit]/SalesData[Sales])</f>
        <v>0.11405766297092369</v>
      </c>
      <c r="P3572" s="8">
        <f t="shared" si="55"/>
        <v>1.7485146368160247E-5</v>
      </c>
      <c r="Q3572" t="str">
        <f>IF(SalesData[[#This Row],[Discount]]&gt;0, "Yes", "No")</f>
        <v>Yes</v>
      </c>
      <c r="R3572" t="str">
        <f>TEXT(SalesData[[#This Row],[Order Date]],"mmm-yyyy")</f>
        <v>Jan-2024</v>
      </c>
      <c r="S3572">
        <f>YEAR(SalesData[[#This Row],[Order Date]])*100 + MONTH(SalesData[[#This Row],[Order Date]])</f>
        <v>202401</v>
      </c>
    </row>
    <row r="3573" spans="1:19" x14ac:dyDescent="0.3">
      <c r="A3573" t="s">
        <v>15002</v>
      </c>
      <c r="B3573" s="3">
        <v>45319</v>
      </c>
      <c r="C3573" t="s">
        <v>15003</v>
      </c>
      <c r="D3573" t="s">
        <v>30</v>
      </c>
      <c r="E3573" t="s">
        <v>26</v>
      </c>
      <c r="F3573" t="s">
        <v>34</v>
      </c>
      <c r="G3573">
        <v>4</v>
      </c>
      <c r="H3573" s="5">
        <v>11.22</v>
      </c>
      <c r="I3573" s="5">
        <v>7.0000000000000007E-2</v>
      </c>
      <c r="J3573" s="5">
        <v>41.738399999999999</v>
      </c>
      <c r="K3573" s="5">
        <v>10.69125169621033</v>
      </c>
      <c r="L3573">
        <f>YEAR(SalesData[Order Date])</f>
        <v>2024</v>
      </c>
      <c r="M3573">
        <f>MONTH(SalesData[Order Date])</f>
        <v>1</v>
      </c>
      <c r="N3573" t="str">
        <f>TEXT(SalesData[[#This Row],[Order Date]], "mmmm")</f>
        <v>January</v>
      </c>
      <c r="O3573" s="7">
        <f>IF(SalesData[Sales]=0,0,SalesData[Profit]/SalesData[Sales])</f>
        <v>0.25614905449682618</v>
      </c>
      <c r="P3573" s="8">
        <f t="shared" si="55"/>
        <v>1.5597147950089127E-3</v>
      </c>
      <c r="Q3573" t="str">
        <f>IF(SalesData[[#This Row],[Discount]]&gt;0, "Yes", "No")</f>
        <v>Yes</v>
      </c>
      <c r="R3573" t="str">
        <f>TEXT(SalesData[[#This Row],[Order Date]],"mmm-yyyy")</f>
        <v>Jan-2024</v>
      </c>
      <c r="S3573">
        <f>YEAR(SalesData[[#This Row],[Order Date]])*100 + MONTH(SalesData[[#This Row],[Order Date]])</f>
        <v>202401</v>
      </c>
    </row>
    <row r="3574" spans="1:19" x14ac:dyDescent="0.3">
      <c r="A3574" t="s">
        <v>15061</v>
      </c>
      <c r="B3574" s="3">
        <v>45306</v>
      </c>
      <c r="C3574" t="s">
        <v>15062</v>
      </c>
      <c r="D3574" t="s">
        <v>18</v>
      </c>
      <c r="E3574" t="s">
        <v>19</v>
      </c>
      <c r="F3574" t="s">
        <v>44</v>
      </c>
      <c r="G3574">
        <v>3</v>
      </c>
      <c r="H3574" s="5">
        <v>649.95000000000005</v>
      </c>
      <c r="I3574" s="5">
        <v>0.2</v>
      </c>
      <c r="J3574" s="5">
        <v>1559.88</v>
      </c>
      <c r="K3574" s="5">
        <v>318.40056978042139</v>
      </c>
      <c r="L3574">
        <f>YEAR(SalesData[Order Date])</f>
        <v>2024</v>
      </c>
      <c r="M3574">
        <f>MONTH(SalesData[Order Date])</f>
        <v>1</v>
      </c>
      <c r="N3574" t="str">
        <f>TEXT(SalesData[[#This Row],[Order Date]], "mmmm")</f>
        <v>January</v>
      </c>
      <c r="O3574" s="7">
        <f>IF(SalesData[Sales]=0,0,SalesData[Profit]/SalesData[Sales])</f>
        <v>0.20411863077956086</v>
      </c>
      <c r="P3574" s="8">
        <f t="shared" si="55"/>
        <v>1.0257199271738852E-4</v>
      </c>
      <c r="Q3574" t="str">
        <f>IF(SalesData[[#This Row],[Discount]]&gt;0, "Yes", "No")</f>
        <v>Yes</v>
      </c>
      <c r="R3574" t="str">
        <f>TEXT(SalesData[[#This Row],[Order Date]],"mmm-yyyy")</f>
        <v>Jan-2024</v>
      </c>
      <c r="S3574">
        <f>YEAR(SalesData[[#This Row],[Order Date]])*100 + MONTH(SalesData[[#This Row],[Order Date]])</f>
        <v>202401</v>
      </c>
    </row>
    <row r="3575" spans="1:19" x14ac:dyDescent="0.3">
      <c r="A3575" t="s">
        <v>15245</v>
      </c>
      <c r="B3575" s="3">
        <v>45320</v>
      </c>
      <c r="C3575" t="s">
        <v>15246</v>
      </c>
      <c r="D3575" t="s">
        <v>23</v>
      </c>
      <c r="E3575" t="s">
        <v>14</v>
      </c>
      <c r="F3575" t="s">
        <v>39</v>
      </c>
      <c r="G3575">
        <v>1</v>
      </c>
      <c r="H3575" s="5">
        <v>672.46</v>
      </c>
      <c r="I3575" s="5">
        <v>0.14000000000000001</v>
      </c>
      <c r="J3575" s="5">
        <v>578.31560000000002</v>
      </c>
      <c r="K3575" s="5">
        <v>82.913304539855616</v>
      </c>
      <c r="L3575">
        <f>YEAR(SalesData[Order Date])</f>
        <v>2024</v>
      </c>
      <c r="M3575">
        <f>MONTH(SalesData[Order Date])</f>
        <v>1</v>
      </c>
      <c r="N3575" t="str">
        <f>TEXT(SalesData[[#This Row],[Order Date]], "mmmm")</f>
        <v>January</v>
      </c>
      <c r="O3575" s="7">
        <f>IF(SalesData[Sales]=0,0,SalesData[Profit]/SalesData[Sales])</f>
        <v>0.14337034058886811</v>
      </c>
      <c r="P3575" s="8">
        <f t="shared" si="55"/>
        <v>2.0819082175891504E-4</v>
      </c>
      <c r="Q3575" t="str">
        <f>IF(SalesData[[#This Row],[Discount]]&gt;0, "Yes", "No")</f>
        <v>Yes</v>
      </c>
      <c r="R3575" t="str">
        <f>TEXT(SalesData[[#This Row],[Order Date]],"mmm-yyyy")</f>
        <v>Jan-2024</v>
      </c>
      <c r="S3575">
        <f>YEAR(SalesData[[#This Row],[Order Date]])*100 + MONTH(SalesData[[#This Row],[Order Date]])</f>
        <v>202401</v>
      </c>
    </row>
    <row r="3576" spans="1:19" x14ac:dyDescent="0.3">
      <c r="A3576" t="s">
        <v>15262</v>
      </c>
      <c r="B3576" s="3">
        <v>45296</v>
      </c>
      <c r="C3576" t="s">
        <v>15263</v>
      </c>
      <c r="D3576" t="s">
        <v>18</v>
      </c>
      <c r="E3576" t="s">
        <v>19</v>
      </c>
      <c r="F3576" t="s">
        <v>15</v>
      </c>
      <c r="G3576">
        <v>2</v>
      </c>
      <c r="H3576" s="5">
        <v>934.63</v>
      </c>
      <c r="I3576" s="5">
        <v>0.22</v>
      </c>
      <c r="J3576" s="5">
        <v>1458.0228</v>
      </c>
      <c r="K3576" s="5">
        <v>385.15551807414943</v>
      </c>
      <c r="L3576">
        <f>YEAR(SalesData[Order Date])</f>
        <v>2024</v>
      </c>
      <c r="M3576">
        <f>MONTH(SalesData[Order Date])</f>
        <v>1</v>
      </c>
      <c r="N3576" t="str">
        <f>TEXT(SalesData[[#This Row],[Order Date]], "mmmm")</f>
        <v>January</v>
      </c>
      <c r="O3576" s="7">
        <f>IF(SalesData[Sales]=0,0,SalesData[Profit]/SalesData[Sales])</f>
        <v>0.26416289105640145</v>
      </c>
      <c r="P3576" s="8">
        <f t="shared" si="55"/>
        <v>1.176936327744669E-4</v>
      </c>
      <c r="Q3576" t="str">
        <f>IF(SalesData[[#This Row],[Discount]]&gt;0, "Yes", "No")</f>
        <v>Yes</v>
      </c>
      <c r="R3576" t="str">
        <f>TEXT(SalesData[[#This Row],[Order Date]],"mmm-yyyy")</f>
        <v>Jan-2024</v>
      </c>
      <c r="S3576">
        <f>YEAR(SalesData[[#This Row],[Order Date]])*100 + MONTH(SalesData[[#This Row],[Order Date]])</f>
        <v>202401</v>
      </c>
    </row>
    <row r="3577" spans="1:19" x14ac:dyDescent="0.3">
      <c r="A3577" t="s">
        <v>15292</v>
      </c>
      <c r="B3577" s="3">
        <v>45295</v>
      </c>
      <c r="C3577" t="s">
        <v>15293</v>
      </c>
      <c r="D3577" t="s">
        <v>30</v>
      </c>
      <c r="E3577" t="s">
        <v>14</v>
      </c>
      <c r="F3577" t="s">
        <v>44</v>
      </c>
      <c r="G3577">
        <v>4</v>
      </c>
      <c r="H3577" s="5">
        <v>600.29999999999995</v>
      </c>
      <c r="I3577" s="5">
        <v>0</v>
      </c>
      <c r="J3577" s="5">
        <v>2401.1999999999998</v>
      </c>
      <c r="K3577" s="5">
        <v>588.21492982513212</v>
      </c>
      <c r="L3577">
        <f>YEAR(SalesData[Order Date])</f>
        <v>2024</v>
      </c>
      <c r="M3577">
        <f>MONTH(SalesData[Order Date])</f>
        <v>1</v>
      </c>
      <c r="N3577" t="str">
        <f>TEXT(SalesData[[#This Row],[Order Date]], "mmmm")</f>
        <v>January</v>
      </c>
      <c r="O3577" s="7">
        <f>IF(SalesData[Sales]=0,0,SalesData[Profit]/SalesData[Sales])</f>
        <v>0.24496707055852582</v>
      </c>
      <c r="P3577" s="8">
        <f t="shared" si="55"/>
        <v>0</v>
      </c>
      <c r="Q3577" t="str">
        <f>IF(SalesData[[#This Row],[Discount]]&gt;0, "Yes", "No")</f>
        <v>No</v>
      </c>
      <c r="R3577" t="str">
        <f>TEXT(SalesData[[#This Row],[Order Date]],"mmm-yyyy")</f>
        <v>Jan-2024</v>
      </c>
      <c r="S3577">
        <f>YEAR(SalesData[[#This Row],[Order Date]])*100 + MONTH(SalesData[[#This Row],[Order Date]])</f>
        <v>202401</v>
      </c>
    </row>
    <row r="3578" spans="1:19" x14ac:dyDescent="0.3">
      <c r="A3578" t="s">
        <v>15318</v>
      </c>
      <c r="B3578" s="3">
        <v>45292</v>
      </c>
      <c r="C3578" t="s">
        <v>15319</v>
      </c>
      <c r="D3578" t="s">
        <v>30</v>
      </c>
      <c r="E3578" t="s">
        <v>26</v>
      </c>
      <c r="F3578" t="s">
        <v>91</v>
      </c>
      <c r="G3578">
        <v>3</v>
      </c>
      <c r="H3578" s="5">
        <v>502.1</v>
      </c>
      <c r="I3578" s="5">
        <v>0</v>
      </c>
      <c r="J3578" s="5">
        <v>1506.3</v>
      </c>
      <c r="K3578" s="5">
        <v>207.0349763992933</v>
      </c>
      <c r="L3578">
        <f>YEAR(SalesData[Order Date])</f>
        <v>2024</v>
      </c>
      <c r="M3578">
        <f>MONTH(SalesData[Order Date])</f>
        <v>1</v>
      </c>
      <c r="N3578" t="str">
        <f>TEXT(SalesData[[#This Row],[Order Date]], "mmmm")</f>
        <v>January</v>
      </c>
      <c r="O3578" s="7">
        <f>IF(SalesData[Sales]=0,0,SalesData[Profit]/SalesData[Sales])</f>
        <v>0.13744604421383078</v>
      </c>
      <c r="P3578" s="8">
        <f t="shared" si="55"/>
        <v>0</v>
      </c>
      <c r="Q3578" t="str">
        <f>IF(SalesData[[#This Row],[Discount]]&gt;0, "Yes", "No")</f>
        <v>No</v>
      </c>
      <c r="R3578" t="str">
        <f>TEXT(SalesData[[#This Row],[Order Date]],"mmm-yyyy")</f>
        <v>Jan-2024</v>
      </c>
      <c r="S3578">
        <f>YEAR(SalesData[[#This Row],[Order Date]])*100 + MONTH(SalesData[[#This Row],[Order Date]])</f>
        <v>202401</v>
      </c>
    </row>
    <row r="3579" spans="1:19" x14ac:dyDescent="0.3">
      <c r="A3579" t="s">
        <v>15338</v>
      </c>
      <c r="B3579" s="3">
        <v>45298</v>
      </c>
      <c r="C3579" t="s">
        <v>15339</v>
      </c>
      <c r="D3579" t="s">
        <v>18</v>
      </c>
      <c r="E3579" t="s">
        <v>26</v>
      </c>
      <c r="F3579" t="s">
        <v>39</v>
      </c>
      <c r="G3579">
        <v>3</v>
      </c>
      <c r="H3579" s="5">
        <v>516.1</v>
      </c>
      <c r="I3579" s="5">
        <v>0.26</v>
      </c>
      <c r="J3579" s="5">
        <v>1145.742</v>
      </c>
      <c r="K3579" s="5">
        <v>342.02224018308419</v>
      </c>
      <c r="L3579">
        <f>YEAR(SalesData[Order Date])</f>
        <v>2024</v>
      </c>
      <c r="M3579">
        <f>MONTH(SalesData[Order Date])</f>
        <v>1</v>
      </c>
      <c r="N3579" t="str">
        <f>TEXT(SalesData[[#This Row],[Order Date]], "mmmm")</f>
        <v>January</v>
      </c>
      <c r="O3579" s="7">
        <f>IF(SalesData[Sales]=0,0,SalesData[Profit]/SalesData[Sales])</f>
        <v>0.29851593132056276</v>
      </c>
      <c r="P3579" s="8">
        <f t="shared" si="55"/>
        <v>1.6792611251049538E-4</v>
      </c>
      <c r="Q3579" t="str">
        <f>IF(SalesData[[#This Row],[Discount]]&gt;0, "Yes", "No")</f>
        <v>Yes</v>
      </c>
      <c r="R3579" t="str">
        <f>TEXT(SalesData[[#This Row],[Order Date]],"mmm-yyyy")</f>
        <v>Jan-2024</v>
      </c>
      <c r="S3579">
        <f>YEAR(SalesData[[#This Row],[Order Date]])*100 + MONTH(SalesData[[#This Row],[Order Date]])</f>
        <v>202401</v>
      </c>
    </row>
    <row r="3580" spans="1:19" x14ac:dyDescent="0.3">
      <c r="A3580" t="s">
        <v>15350</v>
      </c>
      <c r="B3580" s="3">
        <v>45305</v>
      </c>
      <c r="C3580" t="s">
        <v>15351</v>
      </c>
      <c r="D3580" t="s">
        <v>13</v>
      </c>
      <c r="E3580" t="s">
        <v>26</v>
      </c>
      <c r="F3580" t="s">
        <v>34</v>
      </c>
      <c r="G3580">
        <v>2</v>
      </c>
      <c r="H3580" s="5">
        <v>109.52</v>
      </c>
      <c r="I3580" s="5">
        <v>0.28000000000000003</v>
      </c>
      <c r="J3580" s="5">
        <v>157.7088</v>
      </c>
      <c r="K3580" s="5">
        <v>15.866817002044961</v>
      </c>
      <c r="L3580">
        <f>YEAR(SalesData[Order Date])</f>
        <v>2024</v>
      </c>
      <c r="M3580">
        <f>MONTH(SalesData[Order Date])</f>
        <v>1</v>
      </c>
      <c r="N3580" t="str">
        <f>TEXT(SalesData[[#This Row],[Order Date]], "mmmm")</f>
        <v>January</v>
      </c>
      <c r="O3580" s="7">
        <f>IF(SalesData[Sales]=0,0,SalesData[Profit]/SalesData[Sales])</f>
        <v>0.10060831736748337</v>
      </c>
      <c r="P3580" s="8">
        <f t="shared" si="55"/>
        <v>1.2783053323593865E-3</v>
      </c>
      <c r="Q3580" t="str">
        <f>IF(SalesData[[#This Row],[Discount]]&gt;0, "Yes", "No")</f>
        <v>Yes</v>
      </c>
      <c r="R3580" t="str">
        <f>TEXT(SalesData[[#This Row],[Order Date]],"mmm-yyyy")</f>
        <v>Jan-2024</v>
      </c>
      <c r="S3580">
        <f>YEAR(SalesData[[#This Row],[Order Date]])*100 + MONTH(SalesData[[#This Row],[Order Date]])</f>
        <v>202401</v>
      </c>
    </row>
    <row r="3581" spans="1:19" x14ac:dyDescent="0.3">
      <c r="A3581" t="s">
        <v>15359</v>
      </c>
      <c r="B3581" s="3">
        <v>45303</v>
      </c>
      <c r="C3581" t="s">
        <v>15360</v>
      </c>
      <c r="D3581" t="s">
        <v>13</v>
      </c>
      <c r="E3581" t="s">
        <v>26</v>
      </c>
      <c r="F3581" t="s">
        <v>34</v>
      </c>
      <c r="G3581">
        <v>6</v>
      </c>
      <c r="H3581" s="5">
        <v>264.60000000000002</v>
      </c>
      <c r="I3581" s="5">
        <v>0.11</v>
      </c>
      <c r="J3581" s="5">
        <v>1412.9639999999999</v>
      </c>
      <c r="K3581" s="5">
        <v>412.66195445498028</v>
      </c>
      <c r="L3581">
        <f>YEAR(SalesData[Order Date])</f>
        <v>2024</v>
      </c>
      <c r="M3581">
        <f>MONTH(SalesData[Order Date])</f>
        <v>1</v>
      </c>
      <c r="N3581" t="str">
        <f>TEXT(SalesData[[#This Row],[Order Date]], "mmmm")</f>
        <v>January</v>
      </c>
      <c r="O3581" s="7">
        <f>IF(SalesData[Sales]=0,0,SalesData[Profit]/SalesData[Sales])</f>
        <v>0.29205411776590223</v>
      </c>
      <c r="P3581" s="8">
        <f t="shared" si="55"/>
        <v>6.92869740488788E-5</v>
      </c>
      <c r="Q3581" t="str">
        <f>IF(SalesData[[#This Row],[Discount]]&gt;0, "Yes", "No")</f>
        <v>Yes</v>
      </c>
      <c r="R3581" t="str">
        <f>TEXT(SalesData[[#This Row],[Order Date]],"mmm-yyyy")</f>
        <v>Jan-2024</v>
      </c>
      <c r="S3581">
        <f>YEAR(SalesData[[#This Row],[Order Date]])*100 + MONTH(SalesData[[#This Row],[Order Date]])</f>
        <v>202401</v>
      </c>
    </row>
    <row r="3582" spans="1:19" x14ac:dyDescent="0.3">
      <c r="A3582" t="s">
        <v>15467</v>
      </c>
      <c r="B3582" s="3">
        <v>45297</v>
      </c>
      <c r="C3582" t="s">
        <v>15468</v>
      </c>
      <c r="D3582" t="s">
        <v>30</v>
      </c>
      <c r="E3582" t="s">
        <v>14</v>
      </c>
      <c r="F3582" t="s">
        <v>15</v>
      </c>
      <c r="G3582">
        <v>7</v>
      </c>
      <c r="H3582" s="5">
        <v>405.44</v>
      </c>
      <c r="I3582" s="5">
        <v>0.15</v>
      </c>
      <c r="J3582" s="5">
        <v>2412.3679999999999</v>
      </c>
      <c r="K3582" s="5">
        <v>212.31117677064921</v>
      </c>
      <c r="L3582">
        <f>YEAR(SalesData[Order Date])</f>
        <v>2024</v>
      </c>
      <c r="M3582">
        <f>MONTH(SalesData[Order Date])</f>
        <v>1</v>
      </c>
      <c r="N3582" t="str">
        <f>TEXT(SalesData[[#This Row],[Order Date]], "mmmm")</f>
        <v>January</v>
      </c>
      <c r="O3582" s="7">
        <f>IF(SalesData[Sales]=0,0,SalesData[Profit]/SalesData[Sales])</f>
        <v>8.8009448297543827E-2</v>
      </c>
      <c r="P3582" s="8">
        <f t="shared" si="55"/>
        <v>5.285263276581351E-5</v>
      </c>
      <c r="Q3582" t="str">
        <f>IF(SalesData[[#This Row],[Discount]]&gt;0, "Yes", "No")</f>
        <v>Yes</v>
      </c>
      <c r="R3582" t="str">
        <f>TEXT(SalesData[[#This Row],[Order Date]],"mmm-yyyy")</f>
        <v>Jan-2024</v>
      </c>
      <c r="S3582">
        <f>YEAR(SalesData[[#This Row],[Order Date]])*100 + MONTH(SalesData[[#This Row],[Order Date]])</f>
        <v>202401</v>
      </c>
    </row>
    <row r="3583" spans="1:19" x14ac:dyDescent="0.3">
      <c r="A3583" t="s">
        <v>15498</v>
      </c>
      <c r="B3583" s="3">
        <v>45321</v>
      </c>
      <c r="C3583" t="s">
        <v>15499</v>
      </c>
      <c r="D3583" t="s">
        <v>30</v>
      </c>
      <c r="E3583" t="s">
        <v>19</v>
      </c>
      <c r="F3583" t="s">
        <v>62</v>
      </c>
      <c r="G3583">
        <v>6</v>
      </c>
      <c r="H3583" s="5">
        <v>514.04</v>
      </c>
      <c r="I3583" s="5">
        <v>0</v>
      </c>
      <c r="J3583" s="5">
        <v>3084.24</v>
      </c>
      <c r="K3583" s="5">
        <v>898.24625138972306</v>
      </c>
      <c r="L3583">
        <f>YEAR(SalesData[Order Date])</f>
        <v>2024</v>
      </c>
      <c r="M3583">
        <f>MONTH(SalesData[Order Date])</f>
        <v>1</v>
      </c>
      <c r="N3583" t="str">
        <f>TEXT(SalesData[[#This Row],[Order Date]], "mmmm")</f>
        <v>January</v>
      </c>
      <c r="O3583" s="7">
        <f>IF(SalesData[Sales]=0,0,SalesData[Profit]/SalesData[Sales])</f>
        <v>0.29123746900037711</v>
      </c>
      <c r="P3583" s="8">
        <f t="shared" si="55"/>
        <v>0</v>
      </c>
      <c r="Q3583" t="str">
        <f>IF(SalesData[[#This Row],[Discount]]&gt;0, "Yes", "No")</f>
        <v>No</v>
      </c>
      <c r="R3583" t="str">
        <f>TEXT(SalesData[[#This Row],[Order Date]],"mmm-yyyy")</f>
        <v>Jan-2024</v>
      </c>
      <c r="S3583">
        <f>YEAR(SalesData[[#This Row],[Order Date]])*100 + MONTH(SalesData[[#This Row],[Order Date]])</f>
        <v>202401</v>
      </c>
    </row>
    <row r="3584" spans="1:19" x14ac:dyDescent="0.3">
      <c r="A3584" t="s">
        <v>15509</v>
      </c>
      <c r="B3584" s="3">
        <v>45304</v>
      </c>
      <c r="C3584" t="s">
        <v>15510</v>
      </c>
      <c r="D3584" t="s">
        <v>23</v>
      </c>
      <c r="E3584" t="s">
        <v>19</v>
      </c>
      <c r="F3584" t="s">
        <v>27</v>
      </c>
      <c r="G3584">
        <v>1</v>
      </c>
      <c r="H3584" s="5">
        <v>305.13</v>
      </c>
      <c r="I3584" s="5">
        <v>0.25</v>
      </c>
      <c r="J3584" s="5">
        <v>228.8475</v>
      </c>
      <c r="K3584" s="5">
        <v>13.757506370510431</v>
      </c>
      <c r="L3584">
        <f>YEAR(SalesData[Order Date])</f>
        <v>2024</v>
      </c>
      <c r="M3584">
        <f>MONTH(SalesData[Order Date])</f>
        <v>1</v>
      </c>
      <c r="N3584" t="str">
        <f>TEXT(SalesData[[#This Row],[Order Date]], "mmmm")</f>
        <v>January</v>
      </c>
      <c r="O3584" s="7">
        <f>IF(SalesData[Sales]=0,0,SalesData[Profit]/SalesData[Sales])</f>
        <v>6.0116480933855215E-2</v>
      </c>
      <c r="P3584" s="8">
        <f t="shared" si="55"/>
        <v>8.1932291154589848E-4</v>
      </c>
      <c r="Q3584" t="str">
        <f>IF(SalesData[[#This Row],[Discount]]&gt;0, "Yes", "No")</f>
        <v>Yes</v>
      </c>
      <c r="R3584" t="str">
        <f>TEXT(SalesData[[#This Row],[Order Date]],"mmm-yyyy")</f>
        <v>Jan-2024</v>
      </c>
      <c r="S3584">
        <f>YEAR(SalesData[[#This Row],[Order Date]])*100 + MONTH(SalesData[[#This Row],[Order Date]])</f>
        <v>202401</v>
      </c>
    </row>
    <row r="3585" spans="1:19" x14ac:dyDescent="0.3">
      <c r="A3585" t="s">
        <v>15530</v>
      </c>
      <c r="B3585" s="3">
        <v>45310</v>
      </c>
      <c r="C3585" t="s">
        <v>15531</v>
      </c>
      <c r="D3585" t="s">
        <v>30</v>
      </c>
      <c r="E3585" t="s">
        <v>19</v>
      </c>
      <c r="F3585" t="s">
        <v>27</v>
      </c>
      <c r="G3585">
        <v>2</v>
      </c>
      <c r="H3585" s="5">
        <v>951.9</v>
      </c>
      <c r="I3585" s="5">
        <v>0.15</v>
      </c>
      <c r="J3585" s="5">
        <v>1618.23</v>
      </c>
      <c r="K3585" s="5">
        <v>142.8647005817808</v>
      </c>
      <c r="L3585">
        <f>YEAR(SalesData[Order Date])</f>
        <v>2024</v>
      </c>
      <c r="M3585">
        <f>MONTH(SalesData[Order Date])</f>
        <v>1</v>
      </c>
      <c r="N3585" t="str">
        <f>TEXT(SalesData[[#This Row],[Order Date]], "mmmm")</f>
        <v>January</v>
      </c>
      <c r="O3585" s="7">
        <f>IF(SalesData[Sales]=0,0,SalesData[Profit]/SalesData[Sales])</f>
        <v>8.828454581968001E-2</v>
      </c>
      <c r="P3585" s="8">
        <f t="shared" si="55"/>
        <v>7.8789788843365894E-5</v>
      </c>
      <c r="Q3585" t="str">
        <f>IF(SalesData[[#This Row],[Discount]]&gt;0, "Yes", "No")</f>
        <v>Yes</v>
      </c>
      <c r="R3585" t="str">
        <f>TEXT(SalesData[[#This Row],[Order Date]],"mmm-yyyy")</f>
        <v>Jan-2024</v>
      </c>
      <c r="S3585">
        <f>YEAR(SalesData[[#This Row],[Order Date]])*100 + MONTH(SalesData[[#This Row],[Order Date]])</f>
        <v>202401</v>
      </c>
    </row>
    <row r="3586" spans="1:19" x14ac:dyDescent="0.3">
      <c r="A3586" t="s">
        <v>15557</v>
      </c>
      <c r="B3586" s="3">
        <v>45292</v>
      </c>
      <c r="C3586" t="s">
        <v>15558</v>
      </c>
      <c r="D3586" t="s">
        <v>18</v>
      </c>
      <c r="E3586" t="s">
        <v>26</v>
      </c>
      <c r="F3586" t="s">
        <v>20</v>
      </c>
      <c r="G3586">
        <v>5</v>
      </c>
      <c r="H3586" s="5">
        <v>876.29</v>
      </c>
      <c r="I3586" s="5">
        <v>0.21</v>
      </c>
      <c r="J3586" s="5">
        <v>3461.3454999999999</v>
      </c>
      <c r="K3586" s="5">
        <v>1021.05552863218</v>
      </c>
      <c r="L3586">
        <f>YEAR(SalesData[Order Date])</f>
        <v>2024</v>
      </c>
      <c r="M3586">
        <f>MONTH(SalesData[Order Date])</f>
        <v>1</v>
      </c>
      <c r="N3586" t="str">
        <f>TEXT(SalesData[[#This Row],[Order Date]], "mmmm")</f>
        <v>January</v>
      </c>
      <c r="O3586" s="7">
        <f>IF(SalesData[Sales]=0,0,SalesData[Profit]/SalesData[Sales])</f>
        <v>0.2949880411048767</v>
      </c>
      <c r="P3586" s="8">
        <f t="shared" ref="P3586:P3649" si="56">IF(H:H*G:G=0, 0, (I:I/(H:H*G:G)))</f>
        <v>4.7929338461011769E-5</v>
      </c>
      <c r="Q3586" t="str">
        <f>IF(SalesData[[#This Row],[Discount]]&gt;0, "Yes", "No")</f>
        <v>Yes</v>
      </c>
      <c r="R3586" t="str">
        <f>TEXT(SalesData[[#This Row],[Order Date]],"mmm-yyyy")</f>
        <v>Jan-2024</v>
      </c>
      <c r="S3586">
        <f>YEAR(SalesData[[#This Row],[Order Date]])*100 + MONTH(SalesData[[#This Row],[Order Date]])</f>
        <v>202401</v>
      </c>
    </row>
    <row r="3587" spans="1:19" x14ac:dyDescent="0.3">
      <c r="A3587" t="s">
        <v>15565</v>
      </c>
      <c r="B3587" s="3">
        <v>45314</v>
      </c>
      <c r="C3587" t="s">
        <v>15566</v>
      </c>
      <c r="D3587" t="s">
        <v>23</v>
      </c>
      <c r="E3587" t="s">
        <v>26</v>
      </c>
      <c r="F3587" t="s">
        <v>44</v>
      </c>
      <c r="G3587">
        <v>5</v>
      </c>
      <c r="H3587" s="5">
        <v>884.53</v>
      </c>
      <c r="I3587" s="5">
        <v>0.18</v>
      </c>
      <c r="J3587" s="5">
        <v>3626.5729999999999</v>
      </c>
      <c r="K3587" s="5">
        <v>616.99713894730871</v>
      </c>
      <c r="L3587">
        <f>YEAR(SalesData[Order Date])</f>
        <v>2024</v>
      </c>
      <c r="M3587">
        <f>MONTH(SalesData[Order Date])</f>
        <v>1</v>
      </c>
      <c r="N3587" t="str">
        <f>TEXT(SalesData[[#This Row],[Order Date]], "mmmm")</f>
        <v>January</v>
      </c>
      <c r="O3587" s="7">
        <f>IF(SalesData[Sales]=0,0,SalesData[Profit]/SalesData[Sales])</f>
        <v>0.17013228161884753</v>
      </c>
      <c r="P3587" s="8">
        <f t="shared" si="56"/>
        <v>4.0699580568211369E-5</v>
      </c>
      <c r="Q3587" t="str">
        <f>IF(SalesData[[#This Row],[Discount]]&gt;0, "Yes", "No")</f>
        <v>Yes</v>
      </c>
      <c r="R3587" t="str">
        <f>TEXT(SalesData[[#This Row],[Order Date]],"mmm-yyyy")</f>
        <v>Jan-2024</v>
      </c>
      <c r="S3587">
        <f>YEAR(SalesData[[#This Row],[Order Date]])*100 + MONTH(SalesData[[#This Row],[Order Date]])</f>
        <v>202401</v>
      </c>
    </row>
    <row r="3588" spans="1:19" x14ac:dyDescent="0.3">
      <c r="A3588" t="s">
        <v>15660</v>
      </c>
      <c r="B3588" s="3">
        <v>45313</v>
      </c>
      <c r="C3588" t="s">
        <v>15661</v>
      </c>
      <c r="D3588" t="s">
        <v>30</v>
      </c>
      <c r="E3588" t="s">
        <v>26</v>
      </c>
      <c r="F3588" t="s">
        <v>44</v>
      </c>
      <c r="G3588">
        <v>7</v>
      </c>
      <c r="H3588" s="5">
        <v>510.9</v>
      </c>
      <c r="I3588" s="5">
        <v>0.16</v>
      </c>
      <c r="J3588" s="5">
        <v>3004.0920000000001</v>
      </c>
      <c r="K3588" s="5">
        <v>278.80556973991872</v>
      </c>
      <c r="L3588">
        <f>YEAR(SalesData[Order Date])</f>
        <v>2024</v>
      </c>
      <c r="M3588">
        <f>MONTH(SalesData[Order Date])</f>
        <v>1</v>
      </c>
      <c r="N3588" t="str">
        <f>TEXT(SalesData[[#This Row],[Order Date]], "mmmm")</f>
        <v>January</v>
      </c>
      <c r="O3588" s="7">
        <f>IF(SalesData[Sales]=0,0,SalesData[Profit]/SalesData[Sales])</f>
        <v>9.2808598984291668E-2</v>
      </c>
      <c r="P3588" s="8">
        <f t="shared" si="56"/>
        <v>4.4738976036685967E-5</v>
      </c>
      <c r="Q3588" t="str">
        <f>IF(SalesData[[#This Row],[Discount]]&gt;0, "Yes", "No")</f>
        <v>Yes</v>
      </c>
      <c r="R3588" t="str">
        <f>TEXT(SalesData[[#This Row],[Order Date]],"mmm-yyyy")</f>
        <v>Jan-2024</v>
      </c>
      <c r="S3588">
        <f>YEAR(SalesData[[#This Row],[Order Date]])*100 + MONTH(SalesData[[#This Row],[Order Date]])</f>
        <v>202401</v>
      </c>
    </row>
    <row r="3589" spans="1:19" x14ac:dyDescent="0.3">
      <c r="A3589" t="s">
        <v>15736</v>
      </c>
      <c r="B3589" s="3">
        <v>45318</v>
      </c>
      <c r="C3589" t="s">
        <v>15737</v>
      </c>
      <c r="D3589" t="s">
        <v>30</v>
      </c>
      <c r="E3589" t="s">
        <v>14</v>
      </c>
      <c r="F3589" t="s">
        <v>27</v>
      </c>
      <c r="G3589">
        <v>7</v>
      </c>
      <c r="H3589" s="5">
        <v>737.14</v>
      </c>
      <c r="I3589" s="5">
        <v>0.06</v>
      </c>
      <c r="J3589" s="5">
        <v>4850.3811999999989</v>
      </c>
      <c r="K3589" s="5">
        <v>1047.398655575555</v>
      </c>
      <c r="L3589">
        <f>YEAR(SalesData[Order Date])</f>
        <v>2024</v>
      </c>
      <c r="M3589">
        <f>MONTH(SalesData[Order Date])</f>
        <v>1</v>
      </c>
      <c r="N3589" t="str">
        <f>TEXT(SalesData[[#This Row],[Order Date]], "mmmm")</f>
        <v>January</v>
      </c>
      <c r="O3589" s="7">
        <f>IF(SalesData[Sales]=0,0,SalesData[Profit]/SalesData[Sales])</f>
        <v>0.21594151312798987</v>
      </c>
      <c r="P3589" s="8">
        <f t="shared" si="56"/>
        <v>1.1627952046325761E-5</v>
      </c>
      <c r="Q3589" t="str">
        <f>IF(SalesData[[#This Row],[Discount]]&gt;0, "Yes", "No")</f>
        <v>Yes</v>
      </c>
      <c r="R3589" t="str">
        <f>TEXT(SalesData[[#This Row],[Order Date]],"mmm-yyyy")</f>
        <v>Jan-2024</v>
      </c>
      <c r="S3589">
        <f>YEAR(SalesData[[#This Row],[Order Date]])*100 + MONTH(SalesData[[#This Row],[Order Date]])</f>
        <v>202401</v>
      </c>
    </row>
    <row r="3590" spans="1:19" x14ac:dyDescent="0.3">
      <c r="A3590" t="s">
        <v>15808</v>
      </c>
      <c r="B3590" s="3">
        <v>45321</v>
      </c>
      <c r="C3590" t="s">
        <v>15809</v>
      </c>
      <c r="D3590" t="s">
        <v>18</v>
      </c>
      <c r="E3590" t="s">
        <v>26</v>
      </c>
      <c r="F3590" t="s">
        <v>20</v>
      </c>
      <c r="G3590">
        <v>3</v>
      </c>
      <c r="H3590" s="5">
        <v>809.09</v>
      </c>
      <c r="I3590" s="5">
        <v>0</v>
      </c>
      <c r="J3590" s="5">
        <v>2427.27</v>
      </c>
      <c r="K3590" s="5">
        <v>319.13004025985612</v>
      </c>
      <c r="L3590">
        <f>YEAR(SalesData[Order Date])</f>
        <v>2024</v>
      </c>
      <c r="M3590">
        <f>MONTH(SalesData[Order Date])</f>
        <v>1</v>
      </c>
      <c r="N3590" t="str">
        <f>TEXT(SalesData[[#This Row],[Order Date]], "mmmm")</f>
        <v>January</v>
      </c>
      <c r="O3590" s="7">
        <f>IF(SalesData[Sales]=0,0,SalesData[Profit]/SalesData[Sales])</f>
        <v>0.13147694333957743</v>
      </c>
      <c r="P3590" s="8">
        <f t="shared" si="56"/>
        <v>0</v>
      </c>
      <c r="Q3590" t="str">
        <f>IF(SalesData[[#This Row],[Discount]]&gt;0, "Yes", "No")</f>
        <v>No</v>
      </c>
      <c r="R3590" t="str">
        <f>TEXT(SalesData[[#This Row],[Order Date]],"mmm-yyyy")</f>
        <v>Jan-2024</v>
      </c>
      <c r="S3590">
        <f>YEAR(SalesData[[#This Row],[Order Date]])*100 + MONTH(SalesData[[#This Row],[Order Date]])</f>
        <v>202401</v>
      </c>
    </row>
    <row r="3591" spans="1:19" x14ac:dyDescent="0.3">
      <c r="A3591" t="s">
        <v>15840</v>
      </c>
      <c r="B3591" s="3">
        <v>45317</v>
      </c>
      <c r="C3591" t="s">
        <v>13062</v>
      </c>
      <c r="D3591" t="s">
        <v>18</v>
      </c>
      <c r="E3591" t="s">
        <v>14</v>
      </c>
      <c r="F3591" t="s">
        <v>20</v>
      </c>
      <c r="G3591">
        <v>5</v>
      </c>
      <c r="H3591" s="5">
        <v>791.28</v>
      </c>
      <c r="I3591" s="5">
        <v>0.18</v>
      </c>
      <c r="J3591" s="5">
        <v>3244.248</v>
      </c>
      <c r="K3591" s="5">
        <v>301.01101475914601</v>
      </c>
      <c r="L3591">
        <f>YEAR(SalesData[Order Date])</f>
        <v>2024</v>
      </c>
      <c r="M3591">
        <f>MONTH(SalesData[Order Date])</f>
        <v>1</v>
      </c>
      <c r="N3591" t="str">
        <f>TEXT(SalesData[[#This Row],[Order Date]], "mmmm")</f>
        <v>January</v>
      </c>
      <c r="O3591" s="7">
        <f>IF(SalesData[Sales]=0,0,SalesData[Profit]/SalesData[Sales])</f>
        <v>9.2782985381865385E-2</v>
      </c>
      <c r="P3591" s="8">
        <f t="shared" si="56"/>
        <v>4.5495905368516835E-5</v>
      </c>
      <c r="Q3591" t="str">
        <f>IF(SalesData[[#This Row],[Discount]]&gt;0, "Yes", "No")</f>
        <v>Yes</v>
      </c>
      <c r="R3591" t="str">
        <f>TEXT(SalesData[[#This Row],[Order Date]],"mmm-yyyy")</f>
        <v>Jan-2024</v>
      </c>
      <c r="S3591">
        <f>YEAR(SalesData[[#This Row],[Order Date]])*100 + MONTH(SalesData[[#This Row],[Order Date]])</f>
        <v>202401</v>
      </c>
    </row>
    <row r="3592" spans="1:19" x14ac:dyDescent="0.3">
      <c r="A3592" t="s">
        <v>15912</v>
      </c>
      <c r="B3592" s="3">
        <v>45305</v>
      </c>
      <c r="C3592" t="s">
        <v>15913</v>
      </c>
      <c r="D3592" t="s">
        <v>13</v>
      </c>
      <c r="E3592" t="s">
        <v>26</v>
      </c>
      <c r="F3592" t="s">
        <v>27</v>
      </c>
      <c r="G3592">
        <v>1</v>
      </c>
      <c r="H3592" s="5">
        <v>805.52</v>
      </c>
      <c r="I3592" s="5">
        <v>0.23</v>
      </c>
      <c r="J3592" s="5">
        <v>620.25040000000001</v>
      </c>
      <c r="K3592" s="5">
        <v>72.05134077319488</v>
      </c>
      <c r="L3592">
        <f>YEAR(SalesData[Order Date])</f>
        <v>2024</v>
      </c>
      <c r="M3592">
        <f>MONTH(SalesData[Order Date])</f>
        <v>1</v>
      </c>
      <c r="N3592" t="str">
        <f>TEXT(SalesData[[#This Row],[Order Date]], "mmmm")</f>
        <v>January</v>
      </c>
      <c r="O3592" s="7">
        <f>IF(SalesData[Sales]=0,0,SalesData[Profit]/SalesData[Sales])</f>
        <v>0.11616492431636462</v>
      </c>
      <c r="P3592" s="8">
        <f t="shared" si="56"/>
        <v>2.8552984407587649E-4</v>
      </c>
      <c r="Q3592" t="str">
        <f>IF(SalesData[[#This Row],[Discount]]&gt;0, "Yes", "No")</f>
        <v>Yes</v>
      </c>
      <c r="R3592" t="str">
        <f>TEXT(SalesData[[#This Row],[Order Date]],"mmm-yyyy")</f>
        <v>Jan-2024</v>
      </c>
      <c r="S3592">
        <f>YEAR(SalesData[[#This Row],[Order Date]])*100 + MONTH(SalesData[[#This Row],[Order Date]])</f>
        <v>202401</v>
      </c>
    </row>
    <row r="3593" spans="1:19" x14ac:dyDescent="0.3">
      <c r="A3593" t="s">
        <v>15990</v>
      </c>
      <c r="B3593" s="3">
        <v>45315</v>
      </c>
      <c r="C3593" t="s">
        <v>15991</v>
      </c>
      <c r="D3593" t="s">
        <v>13</v>
      </c>
      <c r="E3593" t="s">
        <v>14</v>
      </c>
      <c r="F3593" t="s">
        <v>53</v>
      </c>
      <c r="G3593">
        <v>9</v>
      </c>
      <c r="H3593" s="5">
        <v>311.66000000000003</v>
      </c>
      <c r="I3593" s="5">
        <v>0.14000000000000001</v>
      </c>
      <c r="J3593" s="5">
        <v>2412.2483999999999</v>
      </c>
      <c r="K3593" s="5">
        <v>528.2843188003618</v>
      </c>
      <c r="L3593">
        <f>YEAR(SalesData[Order Date])</f>
        <v>2024</v>
      </c>
      <c r="M3593">
        <f>MONTH(SalesData[Order Date])</f>
        <v>1</v>
      </c>
      <c r="N3593" t="str">
        <f>TEXT(SalesData[[#This Row],[Order Date]], "mmmm")</f>
        <v>January</v>
      </c>
      <c r="O3593" s="7">
        <f>IF(SalesData[Sales]=0,0,SalesData[Profit]/SalesData[Sales])</f>
        <v>0.21900079560643995</v>
      </c>
      <c r="P3593" s="8">
        <f t="shared" si="56"/>
        <v>4.9911941075388424E-5</v>
      </c>
      <c r="Q3593" t="str">
        <f>IF(SalesData[[#This Row],[Discount]]&gt;0, "Yes", "No")</f>
        <v>Yes</v>
      </c>
      <c r="R3593" t="str">
        <f>TEXT(SalesData[[#This Row],[Order Date]],"mmm-yyyy")</f>
        <v>Jan-2024</v>
      </c>
      <c r="S3593">
        <f>YEAR(SalesData[[#This Row],[Order Date]])*100 + MONTH(SalesData[[#This Row],[Order Date]])</f>
        <v>202401</v>
      </c>
    </row>
    <row r="3594" spans="1:19" x14ac:dyDescent="0.3">
      <c r="A3594" t="s">
        <v>16118</v>
      </c>
      <c r="B3594" s="3">
        <v>45294</v>
      </c>
      <c r="C3594" t="s">
        <v>16119</v>
      </c>
      <c r="D3594" t="s">
        <v>23</v>
      </c>
      <c r="E3594" t="s">
        <v>14</v>
      </c>
      <c r="F3594" t="s">
        <v>20</v>
      </c>
      <c r="G3594">
        <v>9</v>
      </c>
      <c r="H3594" s="5">
        <v>345.15</v>
      </c>
      <c r="I3594" s="5">
        <v>0.28000000000000003</v>
      </c>
      <c r="J3594" s="5">
        <v>2236.5720000000001</v>
      </c>
      <c r="K3594" s="5">
        <v>419.38911522271781</v>
      </c>
      <c r="L3594">
        <f>YEAR(SalesData[Order Date])</f>
        <v>2024</v>
      </c>
      <c r="M3594">
        <f>MONTH(SalesData[Order Date])</f>
        <v>1</v>
      </c>
      <c r="N3594" t="str">
        <f>TEXT(SalesData[[#This Row],[Order Date]], "mmmm")</f>
        <v>January</v>
      </c>
      <c r="O3594" s="7">
        <f>IF(SalesData[Sales]=0,0,SalesData[Profit]/SalesData[Sales])</f>
        <v>0.18751424734938907</v>
      </c>
      <c r="P3594" s="8">
        <f t="shared" si="56"/>
        <v>9.0137943245287888E-5</v>
      </c>
      <c r="Q3594" t="str">
        <f>IF(SalesData[[#This Row],[Discount]]&gt;0, "Yes", "No")</f>
        <v>Yes</v>
      </c>
      <c r="R3594" t="str">
        <f>TEXT(SalesData[[#This Row],[Order Date]],"mmm-yyyy")</f>
        <v>Jan-2024</v>
      </c>
      <c r="S3594">
        <f>YEAR(SalesData[[#This Row],[Order Date]])*100 + MONTH(SalesData[[#This Row],[Order Date]])</f>
        <v>202401</v>
      </c>
    </row>
    <row r="3595" spans="1:19" x14ac:dyDescent="0.3">
      <c r="A3595" t="s">
        <v>16160</v>
      </c>
      <c r="B3595" s="3">
        <v>45292</v>
      </c>
      <c r="C3595" t="s">
        <v>16161</v>
      </c>
      <c r="D3595" t="s">
        <v>13</v>
      </c>
      <c r="E3595" t="s">
        <v>14</v>
      </c>
      <c r="F3595" t="s">
        <v>91</v>
      </c>
      <c r="G3595">
        <v>3</v>
      </c>
      <c r="H3595" s="5">
        <v>237.92</v>
      </c>
      <c r="I3595" s="5">
        <v>0.24</v>
      </c>
      <c r="J3595" s="5">
        <v>542.45759999999996</v>
      </c>
      <c r="K3595" s="5">
        <v>69.377879214834891</v>
      </c>
      <c r="L3595">
        <f>YEAR(SalesData[Order Date])</f>
        <v>2024</v>
      </c>
      <c r="M3595">
        <f>MONTH(SalesData[Order Date])</f>
        <v>1</v>
      </c>
      <c r="N3595" t="str">
        <f>TEXT(SalesData[[#This Row],[Order Date]], "mmmm")</f>
        <v>January</v>
      </c>
      <c r="O3595" s="7">
        <f>IF(SalesData[Sales]=0,0,SalesData[Profit]/SalesData[Sales])</f>
        <v>0.12789548752720009</v>
      </c>
      <c r="P3595" s="8">
        <f t="shared" si="56"/>
        <v>3.3624747814391392E-4</v>
      </c>
      <c r="Q3595" t="str">
        <f>IF(SalesData[[#This Row],[Discount]]&gt;0, "Yes", "No")</f>
        <v>Yes</v>
      </c>
      <c r="R3595" t="str">
        <f>TEXT(SalesData[[#This Row],[Order Date]],"mmm-yyyy")</f>
        <v>Jan-2024</v>
      </c>
      <c r="S3595">
        <f>YEAR(SalesData[[#This Row],[Order Date]])*100 + MONTH(SalesData[[#This Row],[Order Date]])</f>
        <v>202401</v>
      </c>
    </row>
    <row r="3596" spans="1:19" x14ac:dyDescent="0.3">
      <c r="A3596" t="s">
        <v>16223</v>
      </c>
      <c r="B3596" s="3">
        <v>45293</v>
      </c>
      <c r="C3596" t="s">
        <v>16224</v>
      </c>
      <c r="D3596" t="s">
        <v>13</v>
      </c>
      <c r="E3596" t="s">
        <v>26</v>
      </c>
      <c r="F3596" t="s">
        <v>53</v>
      </c>
      <c r="G3596">
        <v>2</v>
      </c>
      <c r="H3596" s="5">
        <v>526.58000000000004</v>
      </c>
      <c r="I3596" s="5">
        <v>0.11</v>
      </c>
      <c r="J3596" s="5">
        <v>937.31240000000014</v>
      </c>
      <c r="K3596" s="5">
        <v>61.677788106052091</v>
      </c>
      <c r="L3596">
        <f>YEAR(SalesData[Order Date])</f>
        <v>2024</v>
      </c>
      <c r="M3596">
        <f>MONTH(SalesData[Order Date])</f>
        <v>1</v>
      </c>
      <c r="N3596" t="str">
        <f>TEXT(SalesData[[#This Row],[Order Date]], "mmmm")</f>
        <v>January</v>
      </c>
      <c r="O3596" s="7">
        <f>IF(SalesData[Sales]=0,0,SalesData[Profit]/SalesData[Sales])</f>
        <v>6.5802808227067175E-2</v>
      </c>
      <c r="P3596" s="8">
        <f t="shared" si="56"/>
        <v>1.0444756732120474E-4</v>
      </c>
      <c r="Q3596" t="str">
        <f>IF(SalesData[[#This Row],[Discount]]&gt;0, "Yes", "No")</f>
        <v>Yes</v>
      </c>
      <c r="R3596" t="str">
        <f>TEXT(SalesData[[#This Row],[Order Date]],"mmm-yyyy")</f>
        <v>Jan-2024</v>
      </c>
      <c r="S3596">
        <f>YEAR(SalesData[[#This Row],[Order Date]])*100 + MONTH(SalesData[[#This Row],[Order Date]])</f>
        <v>202401</v>
      </c>
    </row>
    <row r="3597" spans="1:19" x14ac:dyDescent="0.3">
      <c r="A3597" t="s">
        <v>16259</v>
      </c>
      <c r="B3597" s="3">
        <v>45310</v>
      </c>
      <c r="C3597" t="s">
        <v>16260</v>
      </c>
      <c r="D3597" t="s">
        <v>18</v>
      </c>
      <c r="E3597" t="s">
        <v>19</v>
      </c>
      <c r="F3597" t="s">
        <v>44</v>
      </c>
      <c r="G3597">
        <v>6</v>
      </c>
      <c r="H3597" s="5">
        <v>139.69999999999999</v>
      </c>
      <c r="I3597" s="5">
        <v>0.23</v>
      </c>
      <c r="J3597" s="5">
        <v>645.41399999999999</v>
      </c>
      <c r="K3597" s="5">
        <v>83.254006018830239</v>
      </c>
      <c r="L3597">
        <f>YEAR(SalesData[Order Date])</f>
        <v>2024</v>
      </c>
      <c r="M3597">
        <f>MONTH(SalesData[Order Date])</f>
        <v>1</v>
      </c>
      <c r="N3597" t="str">
        <f>TEXT(SalesData[[#This Row],[Order Date]], "mmmm")</f>
        <v>January</v>
      </c>
      <c r="O3597" s="7">
        <f>IF(SalesData[Sales]=0,0,SalesData[Profit]/SalesData[Sales])</f>
        <v>0.12899318269952348</v>
      </c>
      <c r="P3597" s="8">
        <f t="shared" si="56"/>
        <v>2.7439751849200672E-4</v>
      </c>
      <c r="Q3597" t="str">
        <f>IF(SalesData[[#This Row],[Discount]]&gt;0, "Yes", "No")</f>
        <v>Yes</v>
      </c>
      <c r="R3597" t="str">
        <f>TEXT(SalesData[[#This Row],[Order Date]],"mmm-yyyy")</f>
        <v>Jan-2024</v>
      </c>
      <c r="S3597">
        <f>YEAR(SalesData[[#This Row],[Order Date]])*100 + MONTH(SalesData[[#This Row],[Order Date]])</f>
        <v>202401</v>
      </c>
    </row>
    <row r="3598" spans="1:19" x14ac:dyDescent="0.3">
      <c r="A3598" t="s">
        <v>16276</v>
      </c>
      <c r="B3598" s="3">
        <v>45295</v>
      </c>
      <c r="C3598" t="s">
        <v>16277</v>
      </c>
      <c r="D3598" t="s">
        <v>18</v>
      </c>
      <c r="E3598" t="s">
        <v>26</v>
      </c>
      <c r="F3598" t="s">
        <v>31</v>
      </c>
      <c r="G3598">
        <v>7</v>
      </c>
      <c r="H3598" s="5">
        <v>920.41</v>
      </c>
      <c r="I3598" s="5">
        <v>0.24</v>
      </c>
      <c r="J3598" s="5">
        <v>4896.5811999999996</v>
      </c>
      <c r="K3598" s="5">
        <v>727.50687208454713</v>
      </c>
      <c r="L3598">
        <f>YEAR(SalesData[Order Date])</f>
        <v>2024</v>
      </c>
      <c r="M3598">
        <f>MONTH(SalesData[Order Date])</f>
        <v>1</v>
      </c>
      <c r="N3598" t="str">
        <f>TEXT(SalesData[[#This Row],[Order Date]], "mmmm")</f>
        <v>January</v>
      </c>
      <c r="O3598" s="7">
        <f>IF(SalesData[Sales]=0,0,SalesData[Profit]/SalesData[Sales])</f>
        <v>0.1485744527395047</v>
      </c>
      <c r="P3598" s="8">
        <f t="shared" si="56"/>
        <v>3.7250479987955676E-5</v>
      </c>
      <c r="Q3598" t="str">
        <f>IF(SalesData[[#This Row],[Discount]]&gt;0, "Yes", "No")</f>
        <v>Yes</v>
      </c>
      <c r="R3598" t="str">
        <f>TEXT(SalesData[[#This Row],[Order Date]],"mmm-yyyy")</f>
        <v>Jan-2024</v>
      </c>
      <c r="S3598">
        <f>YEAR(SalesData[[#This Row],[Order Date]])*100 + MONTH(SalesData[[#This Row],[Order Date]])</f>
        <v>202401</v>
      </c>
    </row>
    <row r="3599" spans="1:19" x14ac:dyDescent="0.3">
      <c r="A3599" t="s">
        <v>16280</v>
      </c>
      <c r="B3599" s="3">
        <v>45314</v>
      </c>
      <c r="C3599" t="s">
        <v>16281</v>
      </c>
      <c r="D3599" t="s">
        <v>13</v>
      </c>
      <c r="E3599" t="s">
        <v>19</v>
      </c>
      <c r="F3599" t="s">
        <v>27</v>
      </c>
      <c r="G3599">
        <v>1</v>
      </c>
      <c r="H3599" s="5">
        <v>577.6</v>
      </c>
      <c r="I3599" s="5">
        <v>7.0000000000000007E-2</v>
      </c>
      <c r="J3599" s="5">
        <v>537.16800000000001</v>
      </c>
      <c r="K3599" s="5">
        <v>49.61938735319535</v>
      </c>
      <c r="L3599">
        <f>YEAR(SalesData[Order Date])</f>
        <v>2024</v>
      </c>
      <c r="M3599">
        <f>MONTH(SalesData[Order Date])</f>
        <v>1</v>
      </c>
      <c r="N3599" t="str">
        <f>TEXT(SalesData[[#This Row],[Order Date]], "mmmm")</f>
        <v>January</v>
      </c>
      <c r="O3599" s="7">
        <f>IF(SalesData[Sales]=0,0,SalesData[Profit]/SalesData[Sales])</f>
        <v>9.2372195203726484E-2</v>
      </c>
      <c r="P3599" s="8">
        <f t="shared" si="56"/>
        <v>1.2119113573407203E-4</v>
      </c>
      <c r="Q3599" t="str">
        <f>IF(SalesData[[#This Row],[Discount]]&gt;0, "Yes", "No")</f>
        <v>Yes</v>
      </c>
      <c r="R3599" t="str">
        <f>TEXT(SalesData[[#This Row],[Order Date]],"mmm-yyyy")</f>
        <v>Jan-2024</v>
      </c>
      <c r="S3599">
        <f>YEAR(SalesData[[#This Row],[Order Date]])*100 + MONTH(SalesData[[#This Row],[Order Date]])</f>
        <v>202401</v>
      </c>
    </row>
    <row r="3600" spans="1:19" x14ac:dyDescent="0.3">
      <c r="A3600" t="s">
        <v>16286</v>
      </c>
      <c r="B3600" s="3">
        <v>45315</v>
      </c>
      <c r="C3600" t="s">
        <v>16287</v>
      </c>
      <c r="D3600" t="s">
        <v>18</v>
      </c>
      <c r="E3600" t="s">
        <v>19</v>
      </c>
      <c r="F3600" t="s">
        <v>39</v>
      </c>
      <c r="G3600">
        <v>5</v>
      </c>
      <c r="H3600" s="5">
        <v>918.59</v>
      </c>
      <c r="I3600" s="5">
        <v>0.2</v>
      </c>
      <c r="J3600" s="5">
        <v>3674.36</v>
      </c>
      <c r="K3600" s="5">
        <v>1037.690361130356</v>
      </c>
      <c r="L3600">
        <f>YEAR(SalesData[Order Date])</f>
        <v>2024</v>
      </c>
      <c r="M3600">
        <f>MONTH(SalesData[Order Date])</f>
        <v>1</v>
      </c>
      <c r="N3600" t="str">
        <f>TEXT(SalesData[[#This Row],[Order Date]], "mmmm")</f>
        <v>January</v>
      </c>
      <c r="O3600" s="7">
        <f>IF(SalesData[Sales]=0,0,SalesData[Profit]/SalesData[Sales])</f>
        <v>0.28241390640284458</v>
      </c>
      <c r="P3600" s="8">
        <f t="shared" si="56"/>
        <v>4.3544998312631321E-5</v>
      </c>
      <c r="Q3600" t="str">
        <f>IF(SalesData[[#This Row],[Discount]]&gt;0, "Yes", "No")</f>
        <v>Yes</v>
      </c>
      <c r="R3600" t="str">
        <f>TEXT(SalesData[[#This Row],[Order Date]],"mmm-yyyy")</f>
        <v>Jan-2024</v>
      </c>
      <c r="S3600">
        <f>YEAR(SalesData[[#This Row],[Order Date]])*100 + MONTH(SalesData[[#This Row],[Order Date]])</f>
        <v>202401</v>
      </c>
    </row>
    <row r="3601" spans="1:19" x14ac:dyDescent="0.3">
      <c r="A3601" t="s">
        <v>16310</v>
      </c>
      <c r="B3601" s="3">
        <v>45300</v>
      </c>
      <c r="C3601" t="s">
        <v>16311</v>
      </c>
      <c r="D3601" t="s">
        <v>18</v>
      </c>
      <c r="E3601" t="s">
        <v>14</v>
      </c>
      <c r="F3601" t="s">
        <v>20</v>
      </c>
      <c r="G3601">
        <v>2</v>
      </c>
      <c r="H3601" s="5">
        <v>184.29</v>
      </c>
      <c r="I3601" s="5">
        <v>0.16</v>
      </c>
      <c r="J3601" s="5">
        <v>309.60719999999998</v>
      </c>
      <c r="K3601" s="5">
        <v>16.14622758393508</v>
      </c>
      <c r="L3601">
        <f>YEAR(SalesData[Order Date])</f>
        <v>2024</v>
      </c>
      <c r="M3601">
        <f>MONTH(SalesData[Order Date])</f>
        <v>1</v>
      </c>
      <c r="N3601" t="str">
        <f>TEXT(SalesData[[#This Row],[Order Date]], "mmmm")</f>
        <v>January</v>
      </c>
      <c r="O3601" s="7">
        <f>IF(SalesData[Sales]=0,0,SalesData[Profit]/SalesData[Sales])</f>
        <v>5.2150685074297626E-2</v>
      </c>
      <c r="P3601" s="8">
        <f t="shared" si="56"/>
        <v>4.3409843181941508E-4</v>
      </c>
      <c r="Q3601" t="str">
        <f>IF(SalesData[[#This Row],[Discount]]&gt;0, "Yes", "No")</f>
        <v>Yes</v>
      </c>
      <c r="R3601" t="str">
        <f>TEXT(SalesData[[#This Row],[Order Date]],"mmm-yyyy")</f>
        <v>Jan-2024</v>
      </c>
      <c r="S3601">
        <f>YEAR(SalesData[[#This Row],[Order Date]])*100 + MONTH(SalesData[[#This Row],[Order Date]])</f>
        <v>202401</v>
      </c>
    </row>
    <row r="3602" spans="1:19" x14ac:dyDescent="0.3">
      <c r="A3602" t="s">
        <v>16324</v>
      </c>
      <c r="B3602" s="3">
        <v>45300</v>
      </c>
      <c r="C3602" t="s">
        <v>16325</v>
      </c>
      <c r="D3602" t="s">
        <v>30</v>
      </c>
      <c r="E3602" t="s">
        <v>14</v>
      </c>
      <c r="F3602" t="s">
        <v>62</v>
      </c>
      <c r="G3602">
        <v>9</v>
      </c>
      <c r="H3602" s="5">
        <v>576.29999999999995</v>
      </c>
      <c r="I3602" s="5">
        <v>0.16</v>
      </c>
      <c r="J3602" s="5">
        <v>4356.8280000000004</v>
      </c>
      <c r="K3602" s="5">
        <v>309.99449761508009</v>
      </c>
      <c r="L3602">
        <f>YEAR(SalesData[Order Date])</f>
        <v>2024</v>
      </c>
      <c r="M3602">
        <f>MONTH(SalesData[Order Date])</f>
        <v>1</v>
      </c>
      <c r="N3602" t="str">
        <f>TEXT(SalesData[[#This Row],[Order Date]], "mmmm")</f>
        <v>January</v>
      </c>
      <c r="O3602" s="7">
        <f>IF(SalesData[Sales]=0,0,SalesData[Profit]/SalesData[Sales])</f>
        <v>7.115141970605221E-2</v>
      </c>
      <c r="P3602" s="8">
        <f t="shared" si="56"/>
        <v>3.084813079607458E-5</v>
      </c>
      <c r="Q3602" t="str">
        <f>IF(SalesData[[#This Row],[Discount]]&gt;0, "Yes", "No")</f>
        <v>Yes</v>
      </c>
      <c r="R3602" t="str">
        <f>TEXT(SalesData[[#This Row],[Order Date]],"mmm-yyyy")</f>
        <v>Jan-2024</v>
      </c>
      <c r="S3602">
        <f>YEAR(SalesData[[#This Row],[Order Date]])*100 + MONTH(SalesData[[#This Row],[Order Date]])</f>
        <v>202401</v>
      </c>
    </row>
    <row r="3603" spans="1:19" x14ac:dyDescent="0.3">
      <c r="A3603" t="s">
        <v>16355</v>
      </c>
      <c r="B3603" s="3">
        <v>45293</v>
      </c>
      <c r="C3603" t="s">
        <v>1218</v>
      </c>
      <c r="D3603" t="s">
        <v>13</v>
      </c>
      <c r="E3603" t="s">
        <v>14</v>
      </c>
      <c r="F3603" t="s">
        <v>27</v>
      </c>
      <c r="G3603">
        <v>3</v>
      </c>
      <c r="H3603" s="5">
        <v>342.6</v>
      </c>
      <c r="I3603" s="5">
        <v>0.17</v>
      </c>
      <c r="J3603" s="5">
        <v>853.07400000000007</v>
      </c>
      <c r="K3603" s="5">
        <v>203.6522971753588</v>
      </c>
      <c r="L3603">
        <f>YEAR(SalesData[Order Date])</f>
        <v>2024</v>
      </c>
      <c r="M3603">
        <f>MONTH(SalesData[Order Date])</f>
        <v>1</v>
      </c>
      <c r="N3603" t="str">
        <f>TEXT(SalesData[[#This Row],[Order Date]], "mmmm")</f>
        <v>January</v>
      </c>
      <c r="O3603" s="7">
        <f>IF(SalesData[Sales]=0,0,SalesData[Profit]/SalesData[Sales])</f>
        <v>0.23872758655797596</v>
      </c>
      <c r="P3603" s="8">
        <f t="shared" si="56"/>
        <v>1.6540182914964E-4</v>
      </c>
      <c r="Q3603" t="str">
        <f>IF(SalesData[[#This Row],[Discount]]&gt;0, "Yes", "No")</f>
        <v>Yes</v>
      </c>
      <c r="R3603" t="str">
        <f>TEXT(SalesData[[#This Row],[Order Date]],"mmm-yyyy")</f>
        <v>Jan-2024</v>
      </c>
      <c r="S3603">
        <f>YEAR(SalesData[[#This Row],[Order Date]])*100 + MONTH(SalesData[[#This Row],[Order Date]])</f>
        <v>202401</v>
      </c>
    </row>
    <row r="3604" spans="1:19" x14ac:dyDescent="0.3">
      <c r="A3604" t="s">
        <v>16364</v>
      </c>
      <c r="B3604" s="3">
        <v>45304</v>
      </c>
      <c r="C3604" t="s">
        <v>16365</v>
      </c>
      <c r="D3604" t="s">
        <v>30</v>
      </c>
      <c r="E3604" t="s">
        <v>14</v>
      </c>
      <c r="F3604" t="s">
        <v>34</v>
      </c>
      <c r="G3604">
        <v>4</v>
      </c>
      <c r="H3604" s="5">
        <v>380.17</v>
      </c>
      <c r="I3604" s="5">
        <v>0.22</v>
      </c>
      <c r="J3604" s="5">
        <v>1186.1304</v>
      </c>
      <c r="K3604" s="5">
        <v>196.97550779834839</v>
      </c>
      <c r="L3604">
        <f>YEAR(SalesData[Order Date])</f>
        <v>2024</v>
      </c>
      <c r="M3604">
        <f>MONTH(SalesData[Order Date])</f>
        <v>1</v>
      </c>
      <c r="N3604" t="str">
        <f>TEXT(SalesData[[#This Row],[Order Date]], "mmmm")</f>
        <v>January</v>
      </c>
      <c r="O3604" s="7">
        <f>IF(SalesData[Sales]=0,0,SalesData[Profit]/SalesData[Sales])</f>
        <v>0.16606564320276118</v>
      </c>
      <c r="P3604" s="8">
        <f t="shared" si="56"/>
        <v>1.4467212036720415E-4</v>
      </c>
      <c r="Q3604" t="str">
        <f>IF(SalesData[[#This Row],[Discount]]&gt;0, "Yes", "No")</f>
        <v>Yes</v>
      </c>
      <c r="R3604" t="str">
        <f>TEXT(SalesData[[#This Row],[Order Date]],"mmm-yyyy")</f>
        <v>Jan-2024</v>
      </c>
      <c r="S3604">
        <f>YEAR(SalesData[[#This Row],[Order Date]])*100 + MONTH(SalesData[[#This Row],[Order Date]])</f>
        <v>202401</v>
      </c>
    </row>
    <row r="3605" spans="1:19" x14ac:dyDescent="0.3">
      <c r="A3605" t="s">
        <v>16385</v>
      </c>
      <c r="B3605" s="3">
        <v>45300</v>
      </c>
      <c r="C3605" t="s">
        <v>16386</v>
      </c>
      <c r="D3605" t="s">
        <v>18</v>
      </c>
      <c r="E3605" t="s">
        <v>14</v>
      </c>
      <c r="F3605" t="s">
        <v>62</v>
      </c>
      <c r="G3605">
        <v>2</v>
      </c>
      <c r="H3605" s="5">
        <v>492.29</v>
      </c>
      <c r="I3605" s="5">
        <v>0.04</v>
      </c>
      <c r="J3605" s="5">
        <v>945.19680000000005</v>
      </c>
      <c r="K3605" s="5">
        <v>140.73394312246049</v>
      </c>
      <c r="L3605">
        <f>YEAR(SalesData[Order Date])</f>
        <v>2024</v>
      </c>
      <c r="M3605">
        <f>MONTH(SalesData[Order Date])</f>
        <v>1</v>
      </c>
      <c r="N3605" t="str">
        <f>TEXT(SalesData[[#This Row],[Order Date]], "mmmm")</f>
        <v>January</v>
      </c>
      <c r="O3605" s="7">
        <f>IF(SalesData[Sales]=0,0,SalesData[Profit]/SalesData[Sales])</f>
        <v>0.14889379981233589</v>
      </c>
      <c r="P3605" s="8">
        <f t="shared" si="56"/>
        <v>4.0626460013406728E-5</v>
      </c>
      <c r="Q3605" t="str">
        <f>IF(SalesData[[#This Row],[Discount]]&gt;0, "Yes", "No")</f>
        <v>Yes</v>
      </c>
      <c r="R3605" t="str">
        <f>TEXT(SalesData[[#This Row],[Order Date]],"mmm-yyyy")</f>
        <v>Jan-2024</v>
      </c>
      <c r="S3605">
        <f>YEAR(SalesData[[#This Row],[Order Date]])*100 + MONTH(SalesData[[#This Row],[Order Date]])</f>
        <v>202401</v>
      </c>
    </row>
    <row r="3606" spans="1:19" x14ac:dyDescent="0.3">
      <c r="A3606" t="s">
        <v>16523</v>
      </c>
      <c r="B3606" s="3">
        <v>45313</v>
      </c>
      <c r="C3606" t="s">
        <v>16524</v>
      </c>
      <c r="D3606" t="s">
        <v>13</v>
      </c>
      <c r="E3606" t="s">
        <v>26</v>
      </c>
      <c r="F3606" t="s">
        <v>20</v>
      </c>
      <c r="G3606">
        <v>3</v>
      </c>
      <c r="H3606" s="5">
        <v>752.36</v>
      </c>
      <c r="I3606" s="5">
        <v>0.02</v>
      </c>
      <c r="J3606" s="5">
        <v>2211.9384</v>
      </c>
      <c r="K3606" s="5">
        <v>296.86248463615328</v>
      </c>
      <c r="L3606">
        <f>YEAR(SalesData[Order Date])</f>
        <v>2024</v>
      </c>
      <c r="M3606">
        <f>MONTH(SalesData[Order Date])</f>
        <v>1</v>
      </c>
      <c r="N3606" t="str">
        <f>TEXT(SalesData[[#This Row],[Order Date]], "mmmm")</f>
        <v>January</v>
      </c>
      <c r="O3606" s="7">
        <f>IF(SalesData[Sales]=0,0,SalesData[Profit]/SalesData[Sales])</f>
        <v>0.13420920068847905</v>
      </c>
      <c r="P3606" s="8">
        <f t="shared" si="56"/>
        <v>8.8610062558704169E-6</v>
      </c>
      <c r="Q3606" t="str">
        <f>IF(SalesData[[#This Row],[Discount]]&gt;0, "Yes", "No")</f>
        <v>Yes</v>
      </c>
      <c r="R3606" t="str">
        <f>TEXT(SalesData[[#This Row],[Order Date]],"mmm-yyyy")</f>
        <v>Jan-2024</v>
      </c>
      <c r="S3606">
        <f>YEAR(SalesData[[#This Row],[Order Date]])*100 + MONTH(SalesData[[#This Row],[Order Date]])</f>
        <v>202401</v>
      </c>
    </row>
    <row r="3607" spans="1:19" x14ac:dyDescent="0.3">
      <c r="A3607" t="s">
        <v>16628</v>
      </c>
      <c r="B3607" s="3">
        <v>45321</v>
      </c>
      <c r="C3607" t="s">
        <v>16629</v>
      </c>
      <c r="D3607" t="s">
        <v>23</v>
      </c>
      <c r="E3607" t="s">
        <v>19</v>
      </c>
      <c r="F3607" t="s">
        <v>44</v>
      </c>
      <c r="G3607">
        <v>2</v>
      </c>
      <c r="H3607" s="5">
        <v>687.07</v>
      </c>
      <c r="I3607" s="5">
        <v>0.08</v>
      </c>
      <c r="J3607" s="5">
        <v>1264.2088000000001</v>
      </c>
      <c r="K3607" s="5">
        <v>136.4087605031628</v>
      </c>
      <c r="L3607">
        <f>YEAR(SalesData[Order Date])</f>
        <v>2024</v>
      </c>
      <c r="M3607">
        <f>MONTH(SalesData[Order Date])</f>
        <v>1</v>
      </c>
      <c r="N3607" t="str">
        <f>TEXT(SalesData[[#This Row],[Order Date]], "mmmm")</f>
        <v>January</v>
      </c>
      <c r="O3607" s="7">
        <f>IF(SalesData[Sales]=0,0,SalesData[Profit]/SalesData[Sales])</f>
        <v>0.10790049911309176</v>
      </c>
      <c r="P3607" s="8">
        <f t="shared" si="56"/>
        <v>5.8218231039049875E-5</v>
      </c>
      <c r="Q3607" t="str">
        <f>IF(SalesData[[#This Row],[Discount]]&gt;0, "Yes", "No")</f>
        <v>Yes</v>
      </c>
      <c r="R3607" t="str">
        <f>TEXT(SalesData[[#This Row],[Order Date]],"mmm-yyyy")</f>
        <v>Jan-2024</v>
      </c>
      <c r="S3607">
        <f>YEAR(SalesData[[#This Row],[Order Date]])*100 + MONTH(SalesData[[#This Row],[Order Date]])</f>
        <v>202401</v>
      </c>
    </row>
    <row r="3608" spans="1:19" x14ac:dyDescent="0.3">
      <c r="A3608" t="s">
        <v>16632</v>
      </c>
      <c r="B3608" s="3">
        <v>45310</v>
      </c>
      <c r="C3608" t="s">
        <v>16633</v>
      </c>
      <c r="D3608" t="s">
        <v>30</v>
      </c>
      <c r="E3608" t="s">
        <v>19</v>
      </c>
      <c r="F3608" t="s">
        <v>44</v>
      </c>
      <c r="G3608">
        <v>1</v>
      </c>
      <c r="H3608" s="5">
        <v>153.49</v>
      </c>
      <c r="I3608" s="5">
        <v>0.04</v>
      </c>
      <c r="J3608" s="5">
        <v>147.35040000000001</v>
      </c>
      <c r="K3608" s="5">
        <v>32.233643429726648</v>
      </c>
      <c r="L3608">
        <f>YEAR(SalesData[Order Date])</f>
        <v>2024</v>
      </c>
      <c r="M3608">
        <f>MONTH(SalesData[Order Date])</f>
        <v>1</v>
      </c>
      <c r="N3608" t="str">
        <f>TEXT(SalesData[[#This Row],[Order Date]], "mmmm")</f>
        <v>January</v>
      </c>
      <c r="O3608" s="7">
        <f>IF(SalesData[Sales]=0,0,SalesData[Profit]/SalesData[Sales])</f>
        <v>0.21875504531868692</v>
      </c>
      <c r="P3608" s="8">
        <f t="shared" si="56"/>
        <v>2.6060329663170237E-4</v>
      </c>
      <c r="Q3608" t="str">
        <f>IF(SalesData[[#This Row],[Discount]]&gt;0, "Yes", "No")</f>
        <v>Yes</v>
      </c>
      <c r="R3608" t="str">
        <f>TEXT(SalesData[[#This Row],[Order Date]],"mmm-yyyy")</f>
        <v>Jan-2024</v>
      </c>
      <c r="S3608">
        <f>YEAR(SalesData[[#This Row],[Order Date]])*100 + MONTH(SalesData[[#This Row],[Order Date]])</f>
        <v>202401</v>
      </c>
    </row>
    <row r="3609" spans="1:19" x14ac:dyDescent="0.3">
      <c r="A3609" t="s">
        <v>16650</v>
      </c>
      <c r="B3609" s="3">
        <v>45301</v>
      </c>
      <c r="C3609" t="s">
        <v>16651</v>
      </c>
      <c r="D3609" t="s">
        <v>13</v>
      </c>
      <c r="E3609" t="s">
        <v>14</v>
      </c>
      <c r="F3609" t="s">
        <v>34</v>
      </c>
      <c r="G3609">
        <v>9</v>
      </c>
      <c r="H3609" s="5">
        <v>618.86</v>
      </c>
      <c r="I3609" s="5">
        <v>0.18</v>
      </c>
      <c r="J3609" s="5">
        <v>4567.1868000000004</v>
      </c>
      <c r="K3609" s="5">
        <v>513.23946862306025</v>
      </c>
      <c r="L3609">
        <f>YEAR(SalesData[Order Date])</f>
        <v>2024</v>
      </c>
      <c r="M3609">
        <f>MONTH(SalesData[Order Date])</f>
        <v>1</v>
      </c>
      <c r="N3609" t="str">
        <f>TEXT(SalesData[[#This Row],[Order Date]], "mmmm")</f>
        <v>January</v>
      </c>
      <c r="O3609" s="7">
        <f>IF(SalesData[Sales]=0,0,SalesData[Profit]/SalesData[Sales])</f>
        <v>0.112375405495361</v>
      </c>
      <c r="P3609" s="8">
        <f t="shared" si="56"/>
        <v>3.2317486992211486E-5</v>
      </c>
      <c r="Q3609" t="str">
        <f>IF(SalesData[[#This Row],[Discount]]&gt;0, "Yes", "No")</f>
        <v>Yes</v>
      </c>
      <c r="R3609" t="str">
        <f>TEXT(SalesData[[#This Row],[Order Date]],"mmm-yyyy")</f>
        <v>Jan-2024</v>
      </c>
      <c r="S3609">
        <f>YEAR(SalesData[[#This Row],[Order Date]])*100 + MONTH(SalesData[[#This Row],[Order Date]])</f>
        <v>202401</v>
      </c>
    </row>
    <row r="3610" spans="1:19" x14ac:dyDescent="0.3">
      <c r="A3610" t="s">
        <v>16669</v>
      </c>
      <c r="B3610" s="3">
        <v>45301</v>
      </c>
      <c r="C3610" t="s">
        <v>16670</v>
      </c>
      <c r="D3610" t="s">
        <v>13</v>
      </c>
      <c r="E3610" t="s">
        <v>14</v>
      </c>
      <c r="F3610" t="s">
        <v>27</v>
      </c>
      <c r="G3610">
        <v>9</v>
      </c>
      <c r="H3610" s="5">
        <v>368.28</v>
      </c>
      <c r="I3610" s="5">
        <v>7.0000000000000007E-2</v>
      </c>
      <c r="J3610" s="5">
        <v>3082.5036</v>
      </c>
      <c r="K3610" s="5">
        <v>429.7537000855213</v>
      </c>
      <c r="L3610">
        <f>YEAR(SalesData[Order Date])</f>
        <v>2024</v>
      </c>
      <c r="M3610">
        <f>MONTH(SalesData[Order Date])</f>
        <v>1</v>
      </c>
      <c r="N3610" t="str">
        <f>TEXT(SalesData[[#This Row],[Order Date]], "mmmm")</f>
        <v>January</v>
      </c>
      <c r="O3610" s="7">
        <f>IF(SalesData[Sales]=0,0,SalesData[Profit]/SalesData[Sales])</f>
        <v>0.13941709592343096</v>
      </c>
      <c r="P3610" s="8">
        <f t="shared" si="56"/>
        <v>2.1119196746436894E-5</v>
      </c>
      <c r="Q3610" t="str">
        <f>IF(SalesData[[#This Row],[Discount]]&gt;0, "Yes", "No")</f>
        <v>Yes</v>
      </c>
      <c r="R3610" t="str">
        <f>TEXT(SalesData[[#This Row],[Order Date]],"mmm-yyyy")</f>
        <v>Jan-2024</v>
      </c>
      <c r="S3610">
        <f>YEAR(SalesData[[#This Row],[Order Date]])*100 + MONTH(SalesData[[#This Row],[Order Date]])</f>
        <v>202401</v>
      </c>
    </row>
    <row r="3611" spans="1:19" x14ac:dyDescent="0.3">
      <c r="A3611" t="s">
        <v>16697</v>
      </c>
      <c r="B3611" s="3">
        <v>45321</v>
      </c>
      <c r="C3611" t="s">
        <v>16698</v>
      </c>
      <c r="D3611" t="s">
        <v>23</v>
      </c>
      <c r="E3611" t="s">
        <v>14</v>
      </c>
      <c r="F3611" t="s">
        <v>44</v>
      </c>
      <c r="G3611">
        <v>9</v>
      </c>
      <c r="H3611" s="5">
        <v>759.58</v>
      </c>
      <c r="I3611" s="5">
        <v>0.11</v>
      </c>
      <c r="J3611" s="5">
        <v>6084.2358000000004</v>
      </c>
      <c r="K3611" s="5">
        <v>1574.03638858824</v>
      </c>
      <c r="L3611">
        <f>YEAR(SalesData[Order Date])</f>
        <v>2024</v>
      </c>
      <c r="M3611">
        <f>MONTH(SalesData[Order Date])</f>
        <v>1</v>
      </c>
      <c r="N3611" t="str">
        <f>TEXT(SalesData[[#This Row],[Order Date]], "mmmm")</f>
        <v>January</v>
      </c>
      <c r="O3611" s="7">
        <f>IF(SalesData[Sales]=0,0,SalesData[Profit]/SalesData[Sales])</f>
        <v>0.25870732830378468</v>
      </c>
      <c r="P3611" s="8">
        <f t="shared" si="56"/>
        <v>1.609076360912902E-5</v>
      </c>
      <c r="Q3611" t="str">
        <f>IF(SalesData[[#This Row],[Discount]]&gt;0, "Yes", "No")</f>
        <v>Yes</v>
      </c>
      <c r="R3611" t="str">
        <f>TEXT(SalesData[[#This Row],[Order Date]],"mmm-yyyy")</f>
        <v>Jan-2024</v>
      </c>
      <c r="S3611">
        <f>YEAR(SalesData[[#This Row],[Order Date]])*100 + MONTH(SalesData[[#This Row],[Order Date]])</f>
        <v>202401</v>
      </c>
    </row>
    <row r="3612" spans="1:19" x14ac:dyDescent="0.3">
      <c r="A3612" t="s">
        <v>16724</v>
      </c>
      <c r="B3612" s="3">
        <v>45297</v>
      </c>
      <c r="C3612" t="s">
        <v>16725</v>
      </c>
      <c r="D3612" t="s">
        <v>18</v>
      </c>
      <c r="E3612" t="s">
        <v>19</v>
      </c>
      <c r="F3612" t="s">
        <v>62</v>
      </c>
      <c r="G3612">
        <v>9</v>
      </c>
      <c r="H3612" s="5">
        <v>132.09</v>
      </c>
      <c r="I3612" s="5">
        <v>0.26</v>
      </c>
      <c r="J3612" s="5">
        <v>879.71939999999995</v>
      </c>
      <c r="K3612" s="5">
        <v>135.2389423771983</v>
      </c>
      <c r="L3612">
        <f>YEAR(SalesData[Order Date])</f>
        <v>2024</v>
      </c>
      <c r="M3612">
        <f>MONTH(SalesData[Order Date])</f>
        <v>1</v>
      </c>
      <c r="N3612" t="str">
        <f>TEXT(SalesData[[#This Row],[Order Date]], "mmmm")</f>
        <v>January</v>
      </c>
      <c r="O3612" s="7">
        <f>IF(SalesData[Sales]=0,0,SalesData[Profit]/SalesData[Sales])</f>
        <v>0.15372963512819918</v>
      </c>
      <c r="P3612" s="8">
        <f t="shared" si="56"/>
        <v>2.1870610105904225E-4</v>
      </c>
      <c r="Q3612" t="str">
        <f>IF(SalesData[[#This Row],[Discount]]&gt;0, "Yes", "No")</f>
        <v>Yes</v>
      </c>
      <c r="R3612" t="str">
        <f>TEXT(SalesData[[#This Row],[Order Date]],"mmm-yyyy")</f>
        <v>Jan-2024</v>
      </c>
      <c r="S3612">
        <f>YEAR(SalesData[[#This Row],[Order Date]])*100 + MONTH(SalesData[[#This Row],[Order Date]])</f>
        <v>202401</v>
      </c>
    </row>
    <row r="3613" spans="1:19" x14ac:dyDescent="0.3">
      <c r="A3613" t="s">
        <v>16831</v>
      </c>
      <c r="B3613" s="3">
        <v>45300</v>
      </c>
      <c r="C3613" t="s">
        <v>16832</v>
      </c>
      <c r="D3613" t="s">
        <v>23</v>
      </c>
      <c r="E3613" t="s">
        <v>26</v>
      </c>
      <c r="F3613" t="s">
        <v>39</v>
      </c>
      <c r="G3613">
        <v>8</v>
      </c>
      <c r="H3613" s="5">
        <v>694.98</v>
      </c>
      <c r="I3613" s="5">
        <v>0.16</v>
      </c>
      <c r="J3613" s="5">
        <v>4670.2655999999997</v>
      </c>
      <c r="K3613" s="5">
        <v>543.98512557683671</v>
      </c>
      <c r="L3613">
        <f>YEAR(SalesData[Order Date])</f>
        <v>2024</v>
      </c>
      <c r="M3613">
        <f>MONTH(SalesData[Order Date])</f>
        <v>1</v>
      </c>
      <c r="N3613" t="str">
        <f>TEXT(SalesData[[#This Row],[Order Date]], "mmmm")</f>
        <v>January</v>
      </c>
      <c r="O3613" s="7">
        <f>IF(SalesData[Sales]=0,0,SalesData[Profit]/SalesData[Sales])</f>
        <v>0.11647841304289776</v>
      </c>
      <c r="P3613" s="8">
        <f t="shared" si="56"/>
        <v>2.8777806555584333E-5</v>
      </c>
      <c r="Q3613" t="str">
        <f>IF(SalesData[[#This Row],[Discount]]&gt;0, "Yes", "No")</f>
        <v>Yes</v>
      </c>
      <c r="R3613" t="str">
        <f>TEXT(SalesData[[#This Row],[Order Date]],"mmm-yyyy")</f>
        <v>Jan-2024</v>
      </c>
      <c r="S3613">
        <f>YEAR(SalesData[[#This Row],[Order Date]])*100 + MONTH(SalesData[[#This Row],[Order Date]])</f>
        <v>202401</v>
      </c>
    </row>
    <row r="3614" spans="1:19" x14ac:dyDescent="0.3">
      <c r="A3614" t="s">
        <v>16875</v>
      </c>
      <c r="B3614" s="3">
        <v>45293</v>
      </c>
      <c r="C3614" t="s">
        <v>16876</v>
      </c>
      <c r="D3614" t="s">
        <v>18</v>
      </c>
      <c r="E3614" t="s">
        <v>19</v>
      </c>
      <c r="F3614" t="s">
        <v>39</v>
      </c>
      <c r="G3614">
        <v>5</v>
      </c>
      <c r="H3614" s="5">
        <v>566.07000000000005</v>
      </c>
      <c r="I3614" s="5">
        <v>0.2</v>
      </c>
      <c r="J3614" s="5">
        <v>2264.2800000000002</v>
      </c>
      <c r="K3614" s="5">
        <v>428.35123903786757</v>
      </c>
      <c r="L3614">
        <f>YEAR(SalesData[Order Date])</f>
        <v>2024</v>
      </c>
      <c r="M3614">
        <f>MONTH(SalesData[Order Date])</f>
        <v>1</v>
      </c>
      <c r="N3614" t="str">
        <f>TEXT(SalesData[[#This Row],[Order Date]], "mmmm")</f>
        <v>January</v>
      </c>
      <c r="O3614" s="7">
        <f>IF(SalesData[Sales]=0,0,SalesData[Profit]/SalesData[Sales])</f>
        <v>0.189177680780587</v>
      </c>
      <c r="P3614" s="8">
        <f t="shared" si="56"/>
        <v>7.066263889624958E-5</v>
      </c>
      <c r="Q3614" t="str">
        <f>IF(SalesData[[#This Row],[Discount]]&gt;0, "Yes", "No")</f>
        <v>Yes</v>
      </c>
      <c r="R3614" t="str">
        <f>TEXT(SalesData[[#This Row],[Order Date]],"mmm-yyyy")</f>
        <v>Jan-2024</v>
      </c>
      <c r="S3614">
        <f>YEAR(SalesData[[#This Row],[Order Date]])*100 + MONTH(SalesData[[#This Row],[Order Date]])</f>
        <v>202401</v>
      </c>
    </row>
    <row r="3615" spans="1:19" x14ac:dyDescent="0.3">
      <c r="A3615" t="s">
        <v>16944</v>
      </c>
      <c r="B3615" s="3">
        <v>45297</v>
      </c>
      <c r="C3615" t="s">
        <v>16945</v>
      </c>
      <c r="D3615" t="s">
        <v>18</v>
      </c>
      <c r="E3615" t="s">
        <v>14</v>
      </c>
      <c r="F3615" t="s">
        <v>27</v>
      </c>
      <c r="G3615">
        <v>8</v>
      </c>
      <c r="H3615" s="5">
        <v>277</v>
      </c>
      <c r="I3615" s="5">
        <v>0.21</v>
      </c>
      <c r="J3615" s="5">
        <v>1750.64</v>
      </c>
      <c r="K3615" s="5">
        <v>248.8324715301577</v>
      </c>
      <c r="L3615">
        <f>YEAR(SalesData[Order Date])</f>
        <v>2024</v>
      </c>
      <c r="M3615">
        <f>MONTH(SalesData[Order Date])</f>
        <v>1</v>
      </c>
      <c r="N3615" t="str">
        <f>TEXT(SalesData[[#This Row],[Order Date]], "mmmm")</f>
        <v>January</v>
      </c>
      <c r="O3615" s="7">
        <f>IF(SalesData[Sales]=0,0,SalesData[Profit]/SalesData[Sales])</f>
        <v>0.1421380018337052</v>
      </c>
      <c r="P3615" s="8">
        <f t="shared" si="56"/>
        <v>9.4765342960288808E-5</v>
      </c>
      <c r="Q3615" t="str">
        <f>IF(SalesData[[#This Row],[Discount]]&gt;0, "Yes", "No")</f>
        <v>Yes</v>
      </c>
      <c r="R3615" t="str">
        <f>TEXT(SalesData[[#This Row],[Order Date]],"mmm-yyyy")</f>
        <v>Jan-2024</v>
      </c>
      <c r="S3615">
        <f>YEAR(SalesData[[#This Row],[Order Date]])*100 + MONTH(SalesData[[#This Row],[Order Date]])</f>
        <v>202401</v>
      </c>
    </row>
    <row r="3616" spans="1:19" x14ac:dyDescent="0.3">
      <c r="A3616" t="s">
        <v>16966</v>
      </c>
      <c r="B3616" s="3">
        <v>45319</v>
      </c>
      <c r="C3616" t="s">
        <v>16967</v>
      </c>
      <c r="D3616" t="s">
        <v>23</v>
      </c>
      <c r="E3616" t="s">
        <v>14</v>
      </c>
      <c r="F3616" t="s">
        <v>62</v>
      </c>
      <c r="G3616">
        <v>1</v>
      </c>
      <c r="H3616" s="5">
        <v>818.78</v>
      </c>
      <c r="I3616" s="5">
        <v>0.25</v>
      </c>
      <c r="J3616" s="5">
        <v>614.08500000000004</v>
      </c>
      <c r="K3616" s="5">
        <v>38.994350260297963</v>
      </c>
      <c r="L3616">
        <f>YEAR(SalesData[Order Date])</f>
        <v>2024</v>
      </c>
      <c r="M3616">
        <f>MONTH(SalesData[Order Date])</f>
        <v>1</v>
      </c>
      <c r="N3616" t="str">
        <f>TEXT(SalesData[[#This Row],[Order Date]], "mmmm")</f>
        <v>January</v>
      </c>
      <c r="O3616" s="7">
        <f>IF(SalesData[Sales]=0,0,SalesData[Profit]/SalesData[Sales])</f>
        <v>6.3499923073024031E-2</v>
      </c>
      <c r="P3616" s="8">
        <f t="shared" si="56"/>
        <v>3.0533232370111632E-4</v>
      </c>
      <c r="Q3616" t="str">
        <f>IF(SalesData[[#This Row],[Discount]]&gt;0, "Yes", "No")</f>
        <v>Yes</v>
      </c>
      <c r="R3616" t="str">
        <f>TEXT(SalesData[[#This Row],[Order Date]],"mmm-yyyy")</f>
        <v>Jan-2024</v>
      </c>
      <c r="S3616">
        <f>YEAR(SalesData[[#This Row],[Order Date]])*100 + MONTH(SalesData[[#This Row],[Order Date]])</f>
        <v>202401</v>
      </c>
    </row>
    <row r="3617" spans="1:19" x14ac:dyDescent="0.3">
      <c r="A3617" t="s">
        <v>16978</v>
      </c>
      <c r="B3617" s="3">
        <v>45314</v>
      </c>
      <c r="C3617" t="s">
        <v>16979</v>
      </c>
      <c r="D3617" t="s">
        <v>30</v>
      </c>
      <c r="E3617" t="s">
        <v>14</v>
      </c>
      <c r="F3617" t="s">
        <v>53</v>
      </c>
      <c r="G3617">
        <v>4</v>
      </c>
      <c r="H3617" s="5">
        <v>114.83</v>
      </c>
      <c r="I3617" s="5">
        <v>0.04</v>
      </c>
      <c r="J3617" s="5">
        <v>440.94720000000001</v>
      </c>
      <c r="K3617" s="5">
        <v>46.783605537207599</v>
      </c>
      <c r="L3617">
        <f>YEAR(SalesData[Order Date])</f>
        <v>2024</v>
      </c>
      <c r="M3617">
        <f>MONTH(SalesData[Order Date])</f>
        <v>1</v>
      </c>
      <c r="N3617" t="str">
        <f>TEXT(SalesData[[#This Row],[Order Date]], "mmmm")</f>
        <v>January</v>
      </c>
      <c r="O3617" s="7">
        <f>IF(SalesData[Sales]=0,0,SalesData[Profit]/SalesData[Sales])</f>
        <v>0.10609797621394942</v>
      </c>
      <c r="P3617" s="8">
        <f t="shared" si="56"/>
        <v>8.708525646608029E-5</v>
      </c>
      <c r="Q3617" t="str">
        <f>IF(SalesData[[#This Row],[Discount]]&gt;0, "Yes", "No")</f>
        <v>Yes</v>
      </c>
      <c r="R3617" t="str">
        <f>TEXT(SalesData[[#This Row],[Order Date]],"mmm-yyyy")</f>
        <v>Jan-2024</v>
      </c>
      <c r="S3617">
        <f>YEAR(SalesData[[#This Row],[Order Date]])*100 + MONTH(SalesData[[#This Row],[Order Date]])</f>
        <v>202401</v>
      </c>
    </row>
    <row r="3618" spans="1:19" x14ac:dyDescent="0.3">
      <c r="A3618" t="s">
        <v>16996</v>
      </c>
      <c r="B3618" s="3">
        <v>45314</v>
      </c>
      <c r="C3618" t="s">
        <v>16997</v>
      </c>
      <c r="D3618" t="s">
        <v>23</v>
      </c>
      <c r="E3618" t="s">
        <v>26</v>
      </c>
      <c r="F3618" t="s">
        <v>53</v>
      </c>
      <c r="G3618">
        <v>6</v>
      </c>
      <c r="H3618" s="5">
        <v>767.38</v>
      </c>
      <c r="I3618" s="5">
        <v>0.23</v>
      </c>
      <c r="J3618" s="5">
        <v>3545.2955999999999</v>
      </c>
      <c r="K3618" s="5">
        <v>757.65038536947065</v>
      </c>
      <c r="L3618">
        <f>YEAR(SalesData[Order Date])</f>
        <v>2024</v>
      </c>
      <c r="M3618">
        <f>MONTH(SalesData[Order Date])</f>
        <v>1</v>
      </c>
      <c r="N3618" t="str">
        <f>TEXT(SalesData[[#This Row],[Order Date]], "mmmm")</f>
        <v>January</v>
      </c>
      <c r="O3618" s="7">
        <f>IF(SalesData[Sales]=0,0,SalesData[Profit]/SalesData[Sales])</f>
        <v>0.21370584313744406</v>
      </c>
      <c r="P3618" s="8">
        <f t="shared" si="56"/>
        <v>4.9953521506076957E-5</v>
      </c>
      <c r="Q3618" t="str">
        <f>IF(SalesData[[#This Row],[Discount]]&gt;0, "Yes", "No")</f>
        <v>Yes</v>
      </c>
      <c r="R3618" t="str">
        <f>TEXT(SalesData[[#This Row],[Order Date]],"mmm-yyyy")</f>
        <v>Jan-2024</v>
      </c>
      <c r="S3618">
        <f>YEAR(SalesData[[#This Row],[Order Date]])*100 + MONTH(SalesData[[#This Row],[Order Date]])</f>
        <v>202401</v>
      </c>
    </row>
    <row r="3619" spans="1:19" x14ac:dyDescent="0.3">
      <c r="A3619" t="s">
        <v>17010</v>
      </c>
      <c r="B3619" s="3">
        <v>45304</v>
      </c>
      <c r="C3619" t="s">
        <v>17011</v>
      </c>
      <c r="D3619" t="s">
        <v>18</v>
      </c>
      <c r="E3619" t="s">
        <v>26</v>
      </c>
      <c r="F3619" t="s">
        <v>44</v>
      </c>
      <c r="G3619">
        <v>7</v>
      </c>
      <c r="H3619" s="5">
        <v>801.35</v>
      </c>
      <c r="I3619" s="5">
        <v>0.14000000000000001</v>
      </c>
      <c r="J3619" s="5">
        <v>4824.1269999999986</v>
      </c>
      <c r="K3619" s="5">
        <v>592.17897253939532</v>
      </c>
      <c r="L3619">
        <f>YEAR(SalesData[Order Date])</f>
        <v>2024</v>
      </c>
      <c r="M3619">
        <f>MONTH(SalesData[Order Date])</f>
        <v>1</v>
      </c>
      <c r="N3619" t="str">
        <f>TEXT(SalesData[[#This Row],[Order Date]], "mmmm")</f>
        <v>January</v>
      </c>
      <c r="O3619" s="7">
        <f>IF(SalesData[Sales]=0,0,SalesData[Profit]/SalesData[Sales])</f>
        <v>0.12275360340625267</v>
      </c>
      <c r="P3619" s="8">
        <f t="shared" si="56"/>
        <v>2.4957883571473143E-5</v>
      </c>
      <c r="Q3619" t="str">
        <f>IF(SalesData[[#This Row],[Discount]]&gt;0, "Yes", "No")</f>
        <v>Yes</v>
      </c>
      <c r="R3619" t="str">
        <f>TEXT(SalesData[[#This Row],[Order Date]],"mmm-yyyy")</f>
        <v>Jan-2024</v>
      </c>
      <c r="S3619">
        <f>YEAR(SalesData[[#This Row],[Order Date]])*100 + MONTH(SalesData[[#This Row],[Order Date]])</f>
        <v>202401</v>
      </c>
    </row>
    <row r="3620" spans="1:19" x14ac:dyDescent="0.3">
      <c r="A3620" t="s">
        <v>17083</v>
      </c>
      <c r="B3620" s="3">
        <v>45320</v>
      </c>
      <c r="C3620" t="s">
        <v>17084</v>
      </c>
      <c r="D3620" t="s">
        <v>23</v>
      </c>
      <c r="E3620" t="s">
        <v>14</v>
      </c>
      <c r="F3620" t="s">
        <v>34</v>
      </c>
      <c r="G3620">
        <v>1</v>
      </c>
      <c r="H3620" s="5">
        <v>322.22000000000003</v>
      </c>
      <c r="I3620" s="5">
        <v>0.09</v>
      </c>
      <c r="J3620" s="5">
        <v>293.22019999999998</v>
      </c>
      <c r="K3620" s="5">
        <v>33.164850886884409</v>
      </c>
      <c r="L3620">
        <f>YEAR(SalesData[Order Date])</f>
        <v>2024</v>
      </c>
      <c r="M3620">
        <f>MONTH(SalesData[Order Date])</f>
        <v>1</v>
      </c>
      <c r="N3620" t="str">
        <f>TEXT(SalesData[[#This Row],[Order Date]], "mmmm")</f>
        <v>January</v>
      </c>
      <c r="O3620" s="7">
        <f>IF(SalesData[Sales]=0,0,SalesData[Profit]/SalesData[Sales])</f>
        <v>0.11310561443885657</v>
      </c>
      <c r="P3620" s="8">
        <f t="shared" si="56"/>
        <v>2.7931227111911114E-4</v>
      </c>
      <c r="Q3620" t="str">
        <f>IF(SalesData[[#This Row],[Discount]]&gt;0, "Yes", "No")</f>
        <v>Yes</v>
      </c>
      <c r="R3620" t="str">
        <f>TEXT(SalesData[[#This Row],[Order Date]],"mmm-yyyy")</f>
        <v>Jan-2024</v>
      </c>
      <c r="S3620">
        <f>YEAR(SalesData[[#This Row],[Order Date]])*100 + MONTH(SalesData[[#This Row],[Order Date]])</f>
        <v>202401</v>
      </c>
    </row>
    <row r="3621" spans="1:19" x14ac:dyDescent="0.3">
      <c r="A3621" t="s">
        <v>17094</v>
      </c>
      <c r="B3621" s="3">
        <v>45300</v>
      </c>
      <c r="C3621" t="s">
        <v>17095</v>
      </c>
      <c r="D3621" t="s">
        <v>13</v>
      </c>
      <c r="E3621" t="s">
        <v>19</v>
      </c>
      <c r="F3621" t="s">
        <v>39</v>
      </c>
      <c r="G3621">
        <v>5</v>
      </c>
      <c r="H3621" s="5">
        <v>283.52</v>
      </c>
      <c r="I3621" s="5">
        <v>0.11</v>
      </c>
      <c r="J3621" s="5">
        <v>1261.664</v>
      </c>
      <c r="K3621" s="5">
        <v>208.77098677625091</v>
      </c>
      <c r="L3621">
        <f>YEAR(SalesData[Order Date])</f>
        <v>2024</v>
      </c>
      <c r="M3621">
        <f>MONTH(SalesData[Order Date])</f>
        <v>1</v>
      </c>
      <c r="N3621" t="str">
        <f>TEXT(SalesData[[#This Row],[Order Date]], "mmmm")</f>
        <v>January</v>
      </c>
      <c r="O3621" s="7">
        <f>IF(SalesData[Sales]=0,0,SalesData[Profit]/SalesData[Sales])</f>
        <v>0.16547273028021003</v>
      </c>
      <c r="P3621" s="8">
        <f t="shared" si="56"/>
        <v>7.7595936794582396E-5</v>
      </c>
      <c r="Q3621" t="str">
        <f>IF(SalesData[[#This Row],[Discount]]&gt;0, "Yes", "No")</f>
        <v>Yes</v>
      </c>
      <c r="R3621" t="str">
        <f>TEXT(SalesData[[#This Row],[Order Date]],"mmm-yyyy")</f>
        <v>Jan-2024</v>
      </c>
      <c r="S3621">
        <f>YEAR(SalesData[[#This Row],[Order Date]])*100 + MONTH(SalesData[[#This Row],[Order Date]])</f>
        <v>202401</v>
      </c>
    </row>
    <row r="3622" spans="1:19" x14ac:dyDescent="0.3">
      <c r="A3622" t="s">
        <v>17107</v>
      </c>
      <c r="B3622" s="3">
        <v>45295</v>
      </c>
      <c r="C3622" t="s">
        <v>17108</v>
      </c>
      <c r="D3622" t="s">
        <v>23</v>
      </c>
      <c r="E3622" t="s">
        <v>14</v>
      </c>
      <c r="F3622" t="s">
        <v>20</v>
      </c>
      <c r="G3622">
        <v>2</v>
      </c>
      <c r="H3622" s="5">
        <v>67.78</v>
      </c>
      <c r="I3622" s="5">
        <v>0.24</v>
      </c>
      <c r="J3622" s="5">
        <v>103.0256</v>
      </c>
      <c r="K3622" s="5">
        <v>5.2965700240184619</v>
      </c>
      <c r="L3622">
        <f>YEAR(SalesData[Order Date])</f>
        <v>2024</v>
      </c>
      <c r="M3622">
        <f>MONTH(SalesData[Order Date])</f>
        <v>1</v>
      </c>
      <c r="N3622" t="str">
        <f>TEXT(SalesData[[#This Row],[Order Date]], "mmmm")</f>
        <v>January</v>
      </c>
      <c r="O3622" s="7">
        <f>IF(SalesData[Sales]=0,0,SalesData[Profit]/SalesData[Sales])</f>
        <v>5.1410232253133806E-2</v>
      </c>
      <c r="P3622" s="8">
        <f t="shared" si="56"/>
        <v>1.7704337562702861E-3</v>
      </c>
      <c r="Q3622" t="str">
        <f>IF(SalesData[[#This Row],[Discount]]&gt;0, "Yes", "No")</f>
        <v>Yes</v>
      </c>
      <c r="R3622" t="str">
        <f>TEXT(SalesData[[#This Row],[Order Date]],"mmm-yyyy")</f>
        <v>Jan-2024</v>
      </c>
      <c r="S3622">
        <f>YEAR(SalesData[[#This Row],[Order Date]])*100 + MONTH(SalesData[[#This Row],[Order Date]])</f>
        <v>202401</v>
      </c>
    </row>
    <row r="3623" spans="1:19" x14ac:dyDescent="0.3">
      <c r="A3623" t="s">
        <v>17114</v>
      </c>
      <c r="B3623" s="3">
        <v>45307</v>
      </c>
      <c r="C3623" t="s">
        <v>17115</v>
      </c>
      <c r="D3623" t="s">
        <v>23</v>
      </c>
      <c r="E3623" t="s">
        <v>19</v>
      </c>
      <c r="F3623" t="s">
        <v>31</v>
      </c>
      <c r="G3623">
        <v>6</v>
      </c>
      <c r="H3623" s="5">
        <v>408.82</v>
      </c>
      <c r="I3623" s="5">
        <v>0.28999999999999998</v>
      </c>
      <c r="J3623" s="5">
        <v>1741.5732</v>
      </c>
      <c r="K3623" s="5">
        <v>125.2407914287116</v>
      </c>
      <c r="L3623">
        <f>YEAR(SalesData[Order Date])</f>
        <v>2024</v>
      </c>
      <c r="M3623">
        <f>MONTH(SalesData[Order Date])</f>
        <v>1</v>
      </c>
      <c r="N3623" t="str">
        <f>TEXT(SalesData[[#This Row],[Order Date]], "mmmm")</f>
        <v>January</v>
      </c>
      <c r="O3623" s="7">
        <f>IF(SalesData[Sales]=0,0,SalesData[Profit]/SalesData[Sales])</f>
        <v>7.1912447566781348E-2</v>
      </c>
      <c r="P3623" s="8">
        <f t="shared" si="56"/>
        <v>1.1822644032418503E-4</v>
      </c>
      <c r="Q3623" t="str">
        <f>IF(SalesData[[#This Row],[Discount]]&gt;0, "Yes", "No")</f>
        <v>Yes</v>
      </c>
      <c r="R3623" t="str">
        <f>TEXT(SalesData[[#This Row],[Order Date]],"mmm-yyyy")</f>
        <v>Jan-2024</v>
      </c>
      <c r="S3623">
        <f>YEAR(SalesData[[#This Row],[Order Date]])*100 + MONTH(SalesData[[#This Row],[Order Date]])</f>
        <v>202401</v>
      </c>
    </row>
    <row r="3624" spans="1:19" x14ac:dyDescent="0.3">
      <c r="A3624" t="s">
        <v>17209</v>
      </c>
      <c r="B3624" s="3">
        <v>45321</v>
      </c>
      <c r="C3624" t="s">
        <v>17210</v>
      </c>
      <c r="D3624" t="s">
        <v>30</v>
      </c>
      <c r="E3624" t="s">
        <v>19</v>
      </c>
      <c r="F3624" t="s">
        <v>15</v>
      </c>
      <c r="G3624">
        <v>8</v>
      </c>
      <c r="H3624" s="5">
        <v>773.63</v>
      </c>
      <c r="I3624" s="5">
        <v>0.04</v>
      </c>
      <c r="J3624" s="5">
        <v>5941.4784</v>
      </c>
      <c r="K3624" s="5">
        <v>1529.6904230266589</v>
      </c>
      <c r="L3624">
        <f>YEAR(SalesData[Order Date])</f>
        <v>2024</v>
      </c>
      <c r="M3624">
        <f>MONTH(SalesData[Order Date])</f>
        <v>1</v>
      </c>
      <c r="N3624" t="str">
        <f>TEXT(SalesData[[#This Row],[Order Date]], "mmmm")</f>
        <v>January</v>
      </c>
      <c r="O3624" s="7">
        <f>IF(SalesData[Sales]=0,0,SalesData[Profit]/SalesData[Sales])</f>
        <v>0.25745956141600362</v>
      </c>
      <c r="P3624" s="8">
        <f t="shared" si="56"/>
        <v>6.46303788632809E-6</v>
      </c>
      <c r="Q3624" t="str">
        <f>IF(SalesData[[#This Row],[Discount]]&gt;0, "Yes", "No")</f>
        <v>Yes</v>
      </c>
      <c r="R3624" t="str">
        <f>TEXT(SalesData[[#This Row],[Order Date]],"mmm-yyyy")</f>
        <v>Jan-2024</v>
      </c>
      <c r="S3624">
        <f>YEAR(SalesData[[#This Row],[Order Date]])*100 + MONTH(SalesData[[#This Row],[Order Date]])</f>
        <v>202401</v>
      </c>
    </row>
    <row r="3625" spans="1:19" x14ac:dyDescent="0.3">
      <c r="A3625" t="s">
        <v>17215</v>
      </c>
      <c r="B3625" s="3">
        <v>45321</v>
      </c>
      <c r="C3625" t="s">
        <v>17216</v>
      </c>
      <c r="D3625" t="s">
        <v>23</v>
      </c>
      <c r="E3625" t="s">
        <v>19</v>
      </c>
      <c r="F3625" t="s">
        <v>44</v>
      </c>
      <c r="G3625">
        <v>1</v>
      </c>
      <c r="H3625" s="5">
        <v>349.36</v>
      </c>
      <c r="I3625" s="5">
        <v>0.24</v>
      </c>
      <c r="J3625" s="5">
        <v>265.5136</v>
      </c>
      <c r="K3625" s="5">
        <v>29.63699560139516</v>
      </c>
      <c r="L3625">
        <f>YEAR(SalesData[Order Date])</f>
        <v>2024</v>
      </c>
      <c r="M3625">
        <f>MONTH(SalesData[Order Date])</f>
        <v>1</v>
      </c>
      <c r="N3625" t="str">
        <f>TEXT(SalesData[[#This Row],[Order Date]], "mmmm")</f>
        <v>January</v>
      </c>
      <c r="O3625" s="7">
        <f>IF(SalesData[Sales]=0,0,SalesData[Profit]/SalesData[Sales])</f>
        <v>0.11162138437125316</v>
      </c>
      <c r="P3625" s="8">
        <f t="shared" si="56"/>
        <v>6.869704602702083E-4</v>
      </c>
      <c r="Q3625" t="str">
        <f>IF(SalesData[[#This Row],[Discount]]&gt;0, "Yes", "No")</f>
        <v>Yes</v>
      </c>
      <c r="R3625" t="str">
        <f>TEXT(SalesData[[#This Row],[Order Date]],"mmm-yyyy")</f>
        <v>Jan-2024</v>
      </c>
      <c r="S3625">
        <f>YEAR(SalesData[[#This Row],[Order Date]])*100 + MONTH(SalesData[[#This Row],[Order Date]])</f>
        <v>202401</v>
      </c>
    </row>
    <row r="3626" spans="1:19" x14ac:dyDescent="0.3">
      <c r="A3626" t="s">
        <v>17226</v>
      </c>
      <c r="B3626" s="3">
        <v>45294</v>
      </c>
      <c r="C3626" t="s">
        <v>17227</v>
      </c>
      <c r="D3626" t="s">
        <v>23</v>
      </c>
      <c r="E3626" t="s">
        <v>26</v>
      </c>
      <c r="F3626" t="s">
        <v>62</v>
      </c>
      <c r="G3626">
        <v>2</v>
      </c>
      <c r="H3626" s="5">
        <v>398.34</v>
      </c>
      <c r="I3626" s="5">
        <v>0.14000000000000001</v>
      </c>
      <c r="J3626" s="5">
        <v>685.14479999999992</v>
      </c>
      <c r="K3626" s="5">
        <v>93.712074985957926</v>
      </c>
      <c r="L3626">
        <f>YEAR(SalesData[Order Date])</f>
        <v>2024</v>
      </c>
      <c r="M3626">
        <f>MONTH(SalesData[Order Date])</f>
        <v>1</v>
      </c>
      <c r="N3626" t="str">
        <f>TEXT(SalesData[[#This Row],[Order Date]], "mmmm")</f>
        <v>January</v>
      </c>
      <c r="O3626" s="7">
        <f>IF(SalesData[Sales]=0,0,SalesData[Profit]/SalesData[Sales])</f>
        <v>0.13677703601626684</v>
      </c>
      <c r="P3626" s="8">
        <f t="shared" si="56"/>
        <v>1.757292764974645E-4</v>
      </c>
      <c r="Q3626" t="str">
        <f>IF(SalesData[[#This Row],[Discount]]&gt;0, "Yes", "No")</f>
        <v>Yes</v>
      </c>
      <c r="R3626" t="str">
        <f>TEXT(SalesData[[#This Row],[Order Date]],"mmm-yyyy")</f>
        <v>Jan-2024</v>
      </c>
      <c r="S3626">
        <f>YEAR(SalesData[[#This Row],[Order Date]])*100 + MONTH(SalesData[[#This Row],[Order Date]])</f>
        <v>202401</v>
      </c>
    </row>
    <row r="3627" spans="1:19" x14ac:dyDescent="0.3">
      <c r="A3627" t="s">
        <v>17229</v>
      </c>
      <c r="B3627" s="3">
        <v>45306</v>
      </c>
      <c r="C3627" t="s">
        <v>17230</v>
      </c>
      <c r="D3627" t="s">
        <v>23</v>
      </c>
      <c r="E3627" t="s">
        <v>19</v>
      </c>
      <c r="F3627" t="s">
        <v>27</v>
      </c>
      <c r="G3627">
        <v>8</v>
      </c>
      <c r="H3627" s="5">
        <v>516.12</v>
      </c>
      <c r="I3627" s="5">
        <v>0.08</v>
      </c>
      <c r="J3627" s="5">
        <v>3798.6432</v>
      </c>
      <c r="K3627" s="5">
        <v>485.62806702096731</v>
      </c>
      <c r="L3627">
        <f>YEAR(SalesData[Order Date])</f>
        <v>2024</v>
      </c>
      <c r="M3627">
        <f>MONTH(SalesData[Order Date])</f>
        <v>1</v>
      </c>
      <c r="N3627" t="str">
        <f>TEXT(SalesData[[#This Row],[Order Date]], "mmmm")</f>
        <v>January</v>
      </c>
      <c r="O3627" s="7">
        <f>IF(SalesData[Sales]=0,0,SalesData[Profit]/SalesData[Sales])</f>
        <v>0.12784250624564247</v>
      </c>
      <c r="P3627" s="8">
        <f t="shared" si="56"/>
        <v>1.9375339068433697E-5</v>
      </c>
      <c r="Q3627" t="str">
        <f>IF(SalesData[[#This Row],[Discount]]&gt;0, "Yes", "No")</f>
        <v>Yes</v>
      </c>
      <c r="R3627" t="str">
        <f>TEXT(SalesData[[#This Row],[Order Date]],"mmm-yyyy")</f>
        <v>Jan-2024</v>
      </c>
      <c r="S3627">
        <f>YEAR(SalesData[[#This Row],[Order Date]])*100 + MONTH(SalesData[[#This Row],[Order Date]])</f>
        <v>202401</v>
      </c>
    </row>
    <row r="3628" spans="1:19" x14ac:dyDescent="0.3">
      <c r="A3628" t="s">
        <v>17275</v>
      </c>
      <c r="B3628" s="3">
        <v>45313</v>
      </c>
      <c r="C3628" t="s">
        <v>17276</v>
      </c>
      <c r="D3628" t="s">
        <v>23</v>
      </c>
      <c r="E3628" t="s">
        <v>14</v>
      </c>
      <c r="F3628" t="s">
        <v>39</v>
      </c>
      <c r="G3628">
        <v>7</v>
      </c>
      <c r="H3628" s="5">
        <v>724.5</v>
      </c>
      <c r="I3628" s="5">
        <v>0.02</v>
      </c>
      <c r="J3628" s="5">
        <v>4970.07</v>
      </c>
      <c r="K3628" s="5">
        <v>1137.6484315684129</v>
      </c>
      <c r="L3628">
        <f>YEAR(SalesData[Order Date])</f>
        <v>2024</v>
      </c>
      <c r="M3628">
        <f>MONTH(SalesData[Order Date])</f>
        <v>1</v>
      </c>
      <c r="N3628" t="str">
        <f>TEXT(SalesData[[#This Row],[Order Date]], "mmmm")</f>
        <v>January</v>
      </c>
      <c r="O3628" s="7">
        <f>IF(SalesData[Sales]=0,0,SalesData[Profit]/SalesData[Sales])</f>
        <v>0.22889988100135672</v>
      </c>
      <c r="P3628" s="8">
        <f t="shared" si="56"/>
        <v>3.9436064280784774E-6</v>
      </c>
      <c r="Q3628" t="str">
        <f>IF(SalesData[[#This Row],[Discount]]&gt;0, "Yes", "No")</f>
        <v>Yes</v>
      </c>
      <c r="R3628" t="str">
        <f>TEXT(SalesData[[#This Row],[Order Date]],"mmm-yyyy")</f>
        <v>Jan-2024</v>
      </c>
      <c r="S3628">
        <f>YEAR(SalesData[[#This Row],[Order Date]])*100 + MONTH(SalesData[[#This Row],[Order Date]])</f>
        <v>202401</v>
      </c>
    </row>
    <row r="3629" spans="1:19" x14ac:dyDescent="0.3">
      <c r="A3629" t="s">
        <v>17291</v>
      </c>
      <c r="B3629" s="3">
        <v>45320</v>
      </c>
      <c r="C3629" t="s">
        <v>17292</v>
      </c>
      <c r="D3629" t="s">
        <v>23</v>
      </c>
      <c r="E3629" t="s">
        <v>26</v>
      </c>
      <c r="F3629" t="s">
        <v>31</v>
      </c>
      <c r="G3629">
        <v>2</v>
      </c>
      <c r="H3629" s="5">
        <v>100.5</v>
      </c>
      <c r="I3629" s="5">
        <v>0.14000000000000001</v>
      </c>
      <c r="J3629" s="5">
        <v>172.86</v>
      </c>
      <c r="K3629" s="5">
        <v>50.86319770502778</v>
      </c>
      <c r="L3629">
        <f>YEAR(SalesData[Order Date])</f>
        <v>2024</v>
      </c>
      <c r="M3629">
        <f>MONTH(SalesData[Order Date])</f>
        <v>1</v>
      </c>
      <c r="N3629" t="str">
        <f>TEXT(SalesData[[#This Row],[Order Date]], "mmmm")</f>
        <v>January</v>
      </c>
      <c r="O3629" s="7">
        <f>IF(SalesData[Sales]=0,0,SalesData[Profit]/SalesData[Sales])</f>
        <v>0.29424504052428424</v>
      </c>
      <c r="P3629" s="8">
        <f t="shared" si="56"/>
        <v>6.9651741293532343E-4</v>
      </c>
      <c r="Q3629" t="str">
        <f>IF(SalesData[[#This Row],[Discount]]&gt;0, "Yes", "No")</f>
        <v>Yes</v>
      </c>
      <c r="R3629" t="str">
        <f>TEXT(SalesData[[#This Row],[Order Date]],"mmm-yyyy")</f>
        <v>Jan-2024</v>
      </c>
      <c r="S3629">
        <f>YEAR(SalesData[[#This Row],[Order Date]])*100 + MONTH(SalesData[[#This Row],[Order Date]])</f>
        <v>202401</v>
      </c>
    </row>
    <row r="3630" spans="1:19" x14ac:dyDescent="0.3">
      <c r="A3630" t="s">
        <v>17317</v>
      </c>
      <c r="B3630" s="3">
        <v>45305</v>
      </c>
      <c r="C3630" t="s">
        <v>17318</v>
      </c>
      <c r="D3630" t="s">
        <v>23</v>
      </c>
      <c r="E3630" t="s">
        <v>26</v>
      </c>
      <c r="F3630" t="s">
        <v>34</v>
      </c>
      <c r="G3630">
        <v>6</v>
      </c>
      <c r="H3630" s="5">
        <v>970.04</v>
      </c>
      <c r="I3630" s="5">
        <v>0.01</v>
      </c>
      <c r="J3630" s="5">
        <v>5762.0375999999997</v>
      </c>
      <c r="K3630" s="5">
        <v>667.41645041455297</v>
      </c>
      <c r="L3630">
        <f>YEAR(SalesData[Order Date])</f>
        <v>2024</v>
      </c>
      <c r="M3630">
        <f>MONTH(SalesData[Order Date])</f>
        <v>1</v>
      </c>
      <c r="N3630" t="str">
        <f>TEXT(SalesData[[#This Row],[Order Date]], "mmmm")</f>
        <v>January</v>
      </c>
      <c r="O3630" s="7">
        <f>IF(SalesData[Sales]=0,0,SalesData[Profit]/SalesData[Sales])</f>
        <v>0.11582993669020018</v>
      </c>
      <c r="P3630" s="8">
        <f t="shared" si="56"/>
        <v>1.7181422071942052E-6</v>
      </c>
      <c r="Q3630" t="str">
        <f>IF(SalesData[[#This Row],[Discount]]&gt;0, "Yes", "No")</f>
        <v>Yes</v>
      </c>
      <c r="R3630" t="str">
        <f>TEXT(SalesData[[#This Row],[Order Date]],"mmm-yyyy")</f>
        <v>Jan-2024</v>
      </c>
      <c r="S3630">
        <f>YEAR(SalesData[[#This Row],[Order Date]])*100 + MONTH(SalesData[[#This Row],[Order Date]])</f>
        <v>202401</v>
      </c>
    </row>
    <row r="3631" spans="1:19" x14ac:dyDescent="0.3">
      <c r="A3631" t="s">
        <v>17345</v>
      </c>
      <c r="B3631" s="3">
        <v>45309</v>
      </c>
      <c r="C3631" t="s">
        <v>17346</v>
      </c>
      <c r="D3631" t="s">
        <v>23</v>
      </c>
      <c r="E3631" t="s">
        <v>19</v>
      </c>
      <c r="F3631" t="s">
        <v>34</v>
      </c>
      <c r="G3631">
        <v>8</v>
      </c>
      <c r="H3631" s="5">
        <v>178.59</v>
      </c>
      <c r="I3631" s="5">
        <v>0.2</v>
      </c>
      <c r="J3631" s="5">
        <v>1142.9760000000001</v>
      </c>
      <c r="K3631" s="5">
        <v>263.12811744848062</v>
      </c>
      <c r="L3631">
        <f>YEAR(SalesData[Order Date])</f>
        <v>2024</v>
      </c>
      <c r="M3631">
        <f>MONTH(SalesData[Order Date])</f>
        <v>1</v>
      </c>
      <c r="N3631" t="str">
        <f>TEXT(SalesData[[#This Row],[Order Date]], "mmmm")</f>
        <v>January</v>
      </c>
      <c r="O3631" s="7">
        <f>IF(SalesData[Sales]=0,0,SalesData[Profit]/SalesData[Sales])</f>
        <v>0.23021316059871827</v>
      </c>
      <c r="P3631" s="8">
        <f t="shared" si="56"/>
        <v>1.3998544151408253E-4</v>
      </c>
      <c r="Q3631" t="str">
        <f>IF(SalesData[[#This Row],[Discount]]&gt;0, "Yes", "No")</f>
        <v>Yes</v>
      </c>
      <c r="R3631" t="str">
        <f>TEXT(SalesData[[#This Row],[Order Date]],"mmm-yyyy")</f>
        <v>Jan-2024</v>
      </c>
      <c r="S3631">
        <f>YEAR(SalesData[[#This Row],[Order Date]])*100 + MONTH(SalesData[[#This Row],[Order Date]])</f>
        <v>202401</v>
      </c>
    </row>
    <row r="3632" spans="1:19" x14ac:dyDescent="0.3">
      <c r="A3632" t="s">
        <v>17349</v>
      </c>
      <c r="B3632" s="3">
        <v>45308</v>
      </c>
      <c r="C3632" t="s">
        <v>17350</v>
      </c>
      <c r="D3632" t="s">
        <v>13</v>
      </c>
      <c r="E3632" t="s">
        <v>26</v>
      </c>
      <c r="F3632" t="s">
        <v>44</v>
      </c>
      <c r="G3632">
        <v>3</v>
      </c>
      <c r="H3632" s="5">
        <v>778.13</v>
      </c>
      <c r="I3632" s="5">
        <v>7.0000000000000007E-2</v>
      </c>
      <c r="J3632" s="5">
        <v>2170.9827</v>
      </c>
      <c r="K3632" s="5">
        <v>482.95896934064149</v>
      </c>
      <c r="L3632">
        <f>YEAR(SalesData[Order Date])</f>
        <v>2024</v>
      </c>
      <c r="M3632">
        <f>MONTH(SalesData[Order Date])</f>
        <v>1</v>
      </c>
      <c r="N3632" t="str">
        <f>TEXT(SalesData[[#This Row],[Order Date]], "mmmm")</f>
        <v>January</v>
      </c>
      <c r="O3632" s="7">
        <f>IF(SalesData[Sales]=0,0,SalesData[Profit]/SalesData[Sales])</f>
        <v>0.22246099397320923</v>
      </c>
      <c r="P3632" s="8">
        <f t="shared" si="56"/>
        <v>2.9986420435317153E-5</v>
      </c>
      <c r="Q3632" t="str">
        <f>IF(SalesData[[#This Row],[Discount]]&gt;0, "Yes", "No")</f>
        <v>Yes</v>
      </c>
      <c r="R3632" t="str">
        <f>TEXT(SalesData[[#This Row],[Order Date]],"mmm-yyyy")</f>
        <v>Jan-2024</v>
      </c>
      <c r="S3632">
        <f>YEAR(SalesData[[#This Row],[Order Date]])*100 + MONTH(SalesData[[#This Row],[Order Date]])</f>
        <v>202401</v>
      </c>
    </row>
    <row r="3633" spans="1:19" x14ac:dyDescent="0.3">
      <c r="A3633" t="s">
        <v>17388</v>
      </c>
      <c r="B3633" s="3">
        <v>45314</v>
      </c>
      <c r="C3633" t="s">
        <v>17389</v>
      </c>
      <c r="D3633" t="s">
        <v>18</v>
      </c>
      <c r="E3633" t="s">
        <v>14</v>
      </c>
      <c r="F3633" t="s">
        <v>34</v>
      </c>
      <c r="G3633">
        <v>9</v>
      </c>
      <c r="H3633" s="5">
        <v>373.05</v>
      </c>
      <c r="I3633" s="5">
        <v>0.09</v>
      </c>
      <c r="J3633" s="5">
        <v>3055.279500000001</v>
      </c>
      <c r="K3633" s="5">
        <v>639.85024703458362</v>
      </c>
      <c r="L3633">
        <f>YEAR(SalesData[Order Date])</f>
        <v>2024</v>
      </c>
      <c r="M3633">
        <f>MONTH(SalesData[Order Date])</f>
        <v>1</v>
      </c>
      <c r="N3633" t="str">
        <f>TEXT(SalesData[[#This Row],[Order Date]], "mmmm")</f>
        <v>January</v>
      </c>
      <c r="O3633" s="7">
        <f>IF(SalesData[Sales]=0,0,SalesData[Profit]/SalesData[Sales])</f>
        <v>0.20942445594080131</v>
      </c>
      <c r="P3633" s="8">
        <f t="shared" si="56"/>
        <v>2.6806058169146224E-5</v>
      </c>
      <c r="Q3633" t="str">
        <f>IF(SalesData[[#This Row],[Discount]]&gt;0, "Yes", "No")</f>
        <v>Yes</v>
      </c>
      <c r="R3633" t="str">
        <f>TEXT(SalesData[[#This Row],[Order Date]],"mmm-yyyy")</f>
        <v>Jan-2024</v>
      </c>
      <c r="S3633">
        <f>YEAR(SalesData[[#This Row],[Order Date]])*100 + MONTH(SalesData[[#This Row],[Order Date]])</f>
        <v>202401</v>
      </c>
    </row>
    <row r="3634" spans="1:19" x14ac:dyDescent="0.3">
      <c r="A3634" t="s">
        <v>17417</v>
      </c>
      <c r="B3634" s="3">
        <v>45303</v>
      </c>
      <c r="C3634" t="s">
        <v>17418</v>
      </c>
      <c r="D3634" t="s">
        <v>13</v>
      </c>
      <c r="E3634" t="s">
        <v>19</v>
      </c>
      <c r="F3634" t="s">
        <v>39</v>
      </c>
      <c r="G3634">
        <v>6</v>
      </c>
      <c r="H3634" s="5">
        <v>39.450000000000003</v>
      </c>
      <c r="I3634" s="5">
        <v>0.28999999999999998</v>
      </c>
      <c r="J3634" s="5">
        <v>168.05699999999999</v>
      </c>
      <c r="K3634" s="5">
        <v>28.107643638453951</v>
      </c>
      <c r="L3634">
        <f>YEAR(SalesData[Order Date])</f>
        <v>2024</v>
      </c>
      <c r="M3634">
        <f>MONTH(SalesData[Order Date])</f>
        <v>1</v>
      </c>
      <c r="N3634" t="str">
        <f>TEXT(SalesData[[#This Row],[Order Date]], "mmmm")</f>
        <v>January</v>
      </c>
      <c r="O3634" s="7">
        <f>IF(SalesData[Sales]=0,0,SalesData[Profit]/SalesData[Sales])</f>
        <v>0.16725065685127041</v>
      </c>
      <c r="P3634" s="8">
        <f t="shared" si="56"/>
        <v>1.2251795521757496E-3</v>
      </c>
      <c r="Q3634" t="str">
        <f>IF(SalesData[[#This Row],[Discount]]&gt;0, "Yes", "No")</f>
        <v>Yes</v>
      </c>
      <c r="R3634" t="str">
        <f>TEXT(SalesData[[#This Row],[Order Date]],"mmm-yyyy")</f>
        <v>Jan-2024</v>
      </c>
      <c r="S3634">
        <f>YEAR(SalesData[[#This Row],[Order Date]])*100 + MONTH(SalesData[[#This Row],[Order Date]])</f>
        <v>202401</v>
      </c>
    </row>
    <row r="3635" spans="1:19" x14ac:dyDescent="0.3">
      <c r="A3635" t="s">
        <v>17459</v>
      </c>
      <c r="B3635" s="3">
        <v>45295</v>
      </c>
      <c r="C3635" t="s">
        <v>17460</v>
      </c>
      <c r="D3635" t="s">
        <v>13</v>
      </c>
      <c r="E3635" t="s">
        <v>19</v>
      </c>
      <c r="F3635" t="s">
        <v>34</v>
      </c>
      <c r="G3635">
        <v>3</v>
      </c>
      <c r="H3635" s="5">
        <v>111.52</v>
      </c>
      <c r="I3635" s="5">
        <v>0.28999999999999998</v>
      </c>
      <c r="J3635" s="5">
        <v>237.5376</v>
      </c>
      <c r="K3635" s="5">
        <v>67.783796052956021</v>
      </c>
      <c r="L3635">
        <f>YEAR(SalesData[Order Date])</f>
        <v>2024</v>
      </c>
      <c r="M3635">
        <f>MONTH(SalesData[Order Date])</f>
        <v>1</v>
      </c>
      <c r="N3635" t="str">
        <f>TEXT(SalesData[[#This Row],[Order Date]], "mmmm")</f>
        <v>January</v>
      </c>
      <c r="O3635" s="7">
        <f>IF(SalesData[Sales]=0,0,SalesData[Profit]/SalesData[Sales])</f>
        <v>0.28536028002706104</v>
      </c>
      <c r="P3635" s="8">
        <f t="shared" si="56"/>
        <v>8.6681013868962215E-4</v>
      </c>
      <c r="Q3635" t="str">
        <f>IF(SalesData[[#This Row],[Discount]]&gt;0, "Yes", "No")</f>
        <v>Yes</v>
      </c>
      <c r="R3635" t="str">
        <f>TEXT(SalesData[[#This Row],[Order Date]],"mmm-yyyy")</f>
        <v>Jan-2024</v>
      </c>
      <c r="S3635">
        <f>YEAR(SalesData[[#This Row],[Order Date]])*100 + MONTH(SalesData[[#This Row],[Order Date]])</f>
        <v>202401</v>
      </c>
    </row>
    <row r="3636" spans="1:19" x14ac:dyDescent="0.3">
      <c r="A3636" t="s">
        <v>17484</v>
      </c>
      <c r="B3636" s="3">
        <v>45300</v>
      </c>
      <c r="C3636" t="s">
        <v>17485</v>
      </c>
      <c r="D3636" t="s">
        <v>13</v>
      </c>
      <c r="E3636" t="s">
        <v>14</v>
      </c>
      <c r="F3636" t="s">
        <v>44</v>
      </c>
      <c r="G3636">
        <v>8</v>
      </c>
      <c r="H3636" s="5">
        <v>405.8</v>
      </c>
      <c r="I3636" s="5">
        <v>0.04</v>
      </c>
      <c r="J3636" s="5">
        <v>3116.5439999999999</v>
      </c>
      <c r="K3636" s="5">
        <v>381.17702633077153</v>
      </c>
      <c r="L3636">
        <f>YEAR(SalesData[Order Date])</f>
        <v>2024</v>
      </c>
      <c r="M3636">
        <f>MONTH(SalesData[Order Date])</f>
        <v>1</v>
      </c>
      <c r="N3636" t="str">
        <f>TEXT(SalesData[[#This Row],[Order Date]], "mmmm")</f>
        <v>January</v>
      </c>
      <c r="O3636" s="7">
        <f>IF(SalesData[Sales]=0,0,SalesData[Profit]/SalesData[Sales])</f>
        <v>0.12230760301499724</v>
      </c>
      <c r="P3636" s="8">
        <f t="shared" si="56"/>
        <v>1.232134056185313E-5</v>
      </c>
      <c r="Q3636" t="str">
        <f>IF(SalesData[[#This Row],[Discount]]&gt;0, "Yes", "No")</f>
        <v>Yes</v>
      </c>
      <c r="R3636" t="str">
        <f>TEXT(SalesData[[#This Row],[Order Date]],"mmm-yyyy")</f>
        <v>Jan-2024</v>
      </c>
      <c r="S3636">
        <f>YEAR(SalesData[[#This Row],[Order Date]])*100 + MONTH(SalesData[[#This Row],[Order Date]])</f>
        <v>202401</v>
      </c>
    </row>
    <row r="3637" spans="1:19" x14ac:dyDescent="0.3">
      <c r="A3637" t="s">
        <v>17511</v>
      </c>
      <c r="B3637" s="3">
        <v>45321</v>
      </c>
      <c r="C3637" t="s">
        <v>17512</v>
      </c>
      <c r="D3637" t="s">
        <v>18</v>
      </c>
      <c r="E3637" t="s">
        <v>26</v>
      </c>
      <c r="F3637" t="s">
        <v>44</v>
      </c>
      <c r="G3637">
        <v>6</v>
      </c>
      <c r="H3637" s="5">
        <v>257.48</v>
      </c>
      <c r="I3637" s="5">
        <v>0.27</v>
      </c>
      <c r="J3637" s="5">
        <v>1127.7624000000001</v>
      </c>
      <c r="K3637" s="5">
        <v>143.90813715914311</v>
      </c>
      <c r="L3637">
        <f>YEAR(SalesData[Order Date])</f>
        <v>2024</v>
      </c>
      <c r="M3637">
        <f>MONTH(SalesData[Order Date])</f>
        <v>1</v>
      </c>
      <c r="N3637" t="str">
        <f>TEXT(SalesData[[#This Row],[Order Date]], "mmmm")</f>
        <v>January</v>
      </c>
      <c r="O3637" s="7">
        <f>IF(SalesData[Sales]=0,0,SalesData[Profit]/SalesData[Sales])</f>
        <v>0.1276050142823906</v>
      </c>
      <c r="P3637" s="8">
        <f t="shared" si="56"/>
        <v>1.7477085598881467E-4</v>
      </c>
      <c r="Q3637" t="str">
        <f>IF(SalesData[[#This Row],[Discount]]&gt;0, "Yes", "No")</f>
        <v>Yes</v>
      </c>
      <c r="R3637" t="str">
        <f>TEXT(SalesData[[#This Row],[Order Date]],"mmm-yyyy")</f>
        <v>Jan-2024</v>
      </c>
      <c r="S3637">
        <f>YEAR(SalesData[[#This Row],[Order Date]])*100 + MONTH(SalesData[[#This Row],[Order Date]])</f>
        <v>202401</v>
      </c>
    </row>
    <row r="3638" spans="1:19" x14ac:dyDescent="0.3">
      <c r="A3638" t="s">
        <v>17548</v>
      </c>
      <c r="B3638" s="3">
        <v>45292</v>
      </c>
      <c r="C3638" t="s">
        <v>17549</v>
      </c>
      <c r="D3638" t="s">
        <v>23</v>
      </c>
      <c r="E3638" t="s">
        <v>14</v>
      </c>
      <c r="F3638" t="s">
        <v>91</v>
      </c>
      <c r="G3638">
        <v>3</v>
      </c>
      <c r="H3638" s="5">
        <v>34.19</v>
      </c>
      <c r="I3638" s="5">
        <v>0.2</v>
      </c>
      <c r="J3638" s="5">
        <v>82.055999999999997</v>
      </c>
      <c r="K3638" s="5">
        <v>17.668956675539601</v>
      </c>
      <c r="L3638">
        <f>YEAR(SalesData[Order Date])</f>
        <v>2024</v>
      </c>
      <c r="M3638">
        <f>MONTH(SalesData[Order Date])</f>
        <v>1</v>
      </c>
      <c r="N3638" t="str">
        <f>TEXT(SalesData[[#This Row],[Order Date]], "mmmm")</f>
        <v>January</v>
      </c>
      <c r="O3638" s="7">
        <f>IF(SalesData[Sales]=0,0,SalesData[Profit]/SalesData[Sales])</f>
        <v>0.21532802812152191</v>
      </c>
      <c r="P3638" s="8">
        <f t="shared" si="56"/>
        <v>1.949887881446817E-3</v>
      </c>
      <c r="Q3638" t="str">
        <f>IF(SalesData[[#This Row],[Discount]]&gt;0, "Yes", "No")</f>
        <v>Yes</v>
      </c>
      <c r="R3638" t="str">
        <f>TEXT(SalesData[[#This Row],[Order Date]],"mmm-yyyy")</f>
        <v>Jan-2024</v>
      </c>
      <c r="S3638">
        <f>YEAR(SalesData[[#This Row],[Order Date]])*100 + MONTH(SalesData[[#This Row],[Order Date]])</f>
        <v>202401</v>
      </c>
    </row>
    <row r="3639" spans="1:19" x14ac:dyDescent="0.3">
      <c r="A3639" t="s">
        <v>17572</v>
      </c>
      <c r="B3639" s="3">
        <v>45292</v>
      </c>
      <c r="C3639" t="s">
        <v>17573</v>
      </c>
      <c r="D3639" t="s">
        <v>23</v>
      </c>
      <c r="E3639" t="s">
        <v>19</v>
      </c>
      <c r="F3639" t="s">
        <v>34</v>
      </c>
      <c r="G3639">
        <v>2</v>
      </c>
      <c r="H3639" s="5">
        <v>355.13</v>
      </c>
      <c r="I3639" s="5">
        <v>0.02</v>
      </c>
      <c r="J3639" s="5">
        <v>696.0548</v>
      </c>
      <c r="K3639" s="5">
        <v>165.13397912970251</v>
      </c>
      <c r="L3639">
        <f>YEAR(SalesData[Order Date])</f>
        <v>2024</v>
      </c>
      <c r="M3639">
        <f>MONTH(SalesData[Order Date])</f>
        <v>1</v>
      </c>
      <c r="N3639" t="str">
        <f>TEXT(SalesData[[#This Row],[Order Date]], "mmmm")</f>
        <v>January</v>
      </c>
      <c r="O3639" s="7">
        <f>IF(SalesData[Sales]=0,0,SalesData[Profit]/SalesData[Sales])</f>
        <v>0.23724278480617117</v>
      </c>
      <c r="P3639" s="8">
        <f t="shared" si="56"/>
        <v>2.8158702446991244E-5</v>
      </c>
      <c r="Q3639" t="str">
        <f>IF(SalesData[[#This Row],[Discount]]&gt;0, "Yes", "No")</f>
        <v>Yes</v>
      </c>
      <c r="R3639" t="str">
        <f>TEXT(SalesData[[#This Row],[Order Date]],"mmm-yyyy")</f>
        <v>Jan-2024</v>
      </c>
      <c r="S3639">
        <f>YEAR(SalesData[[#This Row],[Order Date]])*100 + MONTH(SalesData[[#This Row],[Order Date]])</f>
        <v>202401</v>
      </c>
    </row>
    <row r="3640" spans="1:19" x14ac:dyDescent="0.3">
      <c r="A3640" t="s">
        <v>17602</v>
      </c>
      <c r="B3640" s="3">
        <v>45296</v>
      </c>
      <c r="C3640" t="s">
        <v>17603</v>
      </c>
      <c r="D3640" t="s">
        <v>13</v>
      </c>
      <c r="E3640" t="s">
        <v>26</v>
      </c>
      <c r="F3640" t="s">
        <v>62</v>
      </c>
      <c r="G3640">
        <v>2</v>
      </c>
      <c r="H3640" s="5">
        <v>500.79</v>
      </c>
      <c r="I3640" s="5">
        <v>0.06</v>
      </c>
      <c r="J3640" s="5">
        <v>941.48519999999996</v>
      </c>
      <c r="K3640" s="5">
        <v>94.199900208300519</v>
      </c>
      <c r="L3640">
        <f>YEAR(SalesData[Order Date])</f>
        <v>2024</v>
      </c>
      <c r="M3640">
        <f>MONTH(SalesData[Order Date])</f>
        <v>1</v>
      </c>
      <c r="N3640" t="str">
        <f>TEXT(SalesData[[#This Row],[Order Date]], "mmmm")</f>
        <v>January</v>
      </c>
      <c r="O3640" s="7">
        <f>IF(SalesData[Sales]=0,0,SalesData[Profit]/SalesData[Sales])</f>
        <v>0.10005457356982407</v>
      </c>
      <c r="P3640" s="8">
        <f t="shared" si="56"/>
        <v>5.9905349547714609E-5</v>
      </c>
      <c r="Q3640" t="str">
        <f>IF(SalesData[[#This Row],[Discount]]&gt;0, "Yes", "No")</f>
        <v>Yes</v>
      </c>
      <c r="R3640" t="str">
        <f>TEXT(SalesData[[#This Row],[Order Date]],"mmm-yyyy")</f>
        <v>Jan-2024</v>
      </c>
      <c r="S3640">
        <f>YEAR(SalesData[[#This Row],[Order Date]])*100 + MONTH(SalesData[[#This Row],[Order Date]])</f>
        <v>202401</v>
      </c>
    </row>
    <row r="3641" spans="1:19" x14ac:dyDescent="0.3">
      <c r="A3641" t="s">
        <v>17672</v>
      </c>
      <c r="B3641" s="3">
        <v>45296</v>
      </c>
      <c r="C3641" t="s">
        <v>5760</v>
      </c>
      <c r="D3641" t="s">
        <v>30</v>
      </c>
      <c r="E3641" t="s">
        <v>14</v>
      </c>
      <c r="F3641" t="s">
        <v>20</v>
      </c>
      <c r="G3641">
        <v>1</v>
      </c>
      <c r="H3641" s="5">
        <v>650.13</v>
      </c>
      <c r="I3641" s="5">
        <v>0.03</v>
      </c>
      <c r="J3641" s="5">
        <v>630.62609999999995</v>
      </c>
      <c r="K3641" s="5">
        <v>52.645818987577549</v>
      </c>
      <c r="L3641">
        <f>YEAR(SalesData[Order Date])</f>
        <v>2024</v>
      </c>
      <c r="M3641">
        <f>MONTH(SalesData[Order Date])</f>
        <v>1</v>
      </c>
      <c r="N3641" t="str">
        <f>TEXT(SalesData[[#This Row],[Order Date]], "mmmm")</f>
        <v>January</v>
      </c>
      <c r="O3641" s="7">
        <f>IF(SalesData[Sales]=0,0,SalesData[Profit]/SalesData[Sales])</f>
        <v>8.3481827009027301E-2</v>
      </c>
      <c r="P3641" s="8">
        <f t="shared" si="56"/>
        <v>4.6144617230400075E-5</v>
      </c>
      <c r="Q3641" t="str">
        <f>IF(SalesData[[#This Row],[Discount]]&gt;0, "Yes", "No")</f>
        <v>Yes</v>
      </c>
      <c r="R3641" t="str">
        <f>TEXT(SalesData[[#This Row],[Order Date]],"mmm-yyyy")</f>
        <v>Jan-2024</v>
      </c>
      <c r="S3641">
        <f>YEAR(SalesData[[#This Row],[Order Date]])*100 + MONTH(SalesData[[#This Row],[Order Date]])</f>
        <v>202401</v>
      </c>
    </row>
    <row r="3642" spans="1:19" x14ac:dyDescent="0.3">
      <c r="A3642" t="s">
        <v>17673</v>
      </c>
      <c r="B3642" s="3">
        <v>45319</v>
      </c>
      <c r="C3642" t="s">
        <v>17674</v>
      </c>
      <c r="D3642" t="s">
        <v>13</v>
      </c>
      <c r="E3642" t="s">
        <v>14</v>
      </c>
      <c r="F3642" t="s">
        <v>27</v>
      </c>
      <c r="G3642">
        <v>2</v>
      </c>
      <c r="H3642" s="5">
        <v>139.36000000000001</v>
      </c>
      <c r="I3642" s="5">
        <v>0.27</v>
      </c>
      <c r="J3642" s="5">
        <v>203.46559999999999</v>
      </c>
      <c r="K3642" s="5">
        <v>48.888905807316242</v>
      </c>
      <c r="L3642">
        <f>YEAR(SalesData[Order Date])</f>
        <v>2024</v>
      </c>
      <c r="M3642">
        <f>MONTH(SalesData[Order Date])</f>
        <v>1</v>
      </c>
      <c r="N3642" t="str">
        <f>TEXT(SalesData[[#This Row],[Order Date]], "mmmm")</f>
        <v>January</v>
      </c>
      <c r="O3642" s="7">
        <f>IF(SalesData[Sales]=0,0,SalesData[Profit]/SalesData[Sales])</f>
        <v>0.24028094089279092</v>
      </c>
      <c r="P3642" s="8">
        <f t="shared" si="56"/>
        <v>9.6871412169919626E-4</v>
      </c>
      <c r="Q3642" t="str">
        <f>IF(SalesData[[#This Row],[Discount]]&gt;0, "Yes", "No")</f>
        <v>Yes</v>
      </c>
      <c r="R3642" t="str">
        <f>TEXT(SalesData[[#This Row],[Order Date]],"mmm-yyyy")</f>
        <v>Jan-2024</v>
      </c>
      <c r="S3642">
        <f>YEAR(SalesData[[#This Row],[Order Date]])*100 + MONTH(SalesData[[#This Row],[Order Date]])</f>
        <v>202401</v>
      </c>
    </row>
    <row r="3643" spans="1:19" x14ac:dyDescent="0.3">
      <c r="A3643" t="s">
        <v>17757</v>
      </c>
      <c r="B3643" s="3">
        <v>45307</v>
      </c>
      <c r="C3643" t="s">
        <v>17758</v>
      </c>
      <c r="D3643" t="s">
        <v>23</v>
      </c>
      <c r="E3643" t="s">
        <v>14</v>
      </c>
      <c r="F3643" t="s">
        <v>62</v>
      </c>
      <c r="G3643">
        <v>4</v>
      </c>
      <c r="H3643" s="5">
        <v>334.27</v>
      </c>
      <c r="I3643" s="5">
        <v>0.04</v>
      </c>
      <c r="J3643" s="5">
        <v>1283.5968</v>
      </c>
      <c r="K3643" s="5">
        <v>231.7620018265506</v>
      </c>
      <c r="L3643">
        <f>YEAR(SalesData[Order Date])</f>
        <v>2024</v>
      </c>
      <c r="M3643">
        <f>MONTH(SalesData[Order Date])</f>
        <v>1</v>
      </c>
      <c r="N3643" t="str">
        <f>TEXT(SalesData[[#This Row],[Order Date]], "mmmm")</f>
        <v>January</v>
      </c>
      <c r="O3643" s="7">
        <f>IF(SalesData[Sales]=0,0,SalesData[Profit]/SalesData[Sales])</f>
        <v>0.18055669960111354</v>
      </c>
      <c r="P3643" s="8">
        <f t="shared" si="56"/>
        <v>2.9915936219223983E-5</v>
      </c>
      <c r="Q3643" t="str">
        <f>IF(SalesData[[#This Row],[Discount]]&gt;0, "Yes", "No")</f>
        <v>Yes</v>
      </c>
      <c r="R3643" t="str">
        <f>TEXT(SalesData[[#This Row],[Order Date]],"mmm-yyyy")</f>
        <v>Jan-2024</v>
      </c>
      <c r="S3643">
        <f>YEAR(SalesData[[#This Row],[Order Date]])*100 + MONTH(SalesData[[#This Row],[Order Date]])</f>
        <v>202401</v>
      </c>
    </row>
    <row r="3644" spans="1:19" x14ac:dyDescent="0.3">
      <c r="A3644" t="s">
        <v>17759</v>
      </c>
      <c r="B3644" s="3">
        <v>45320</v>
      </c>
      <c r="C3644" t="s">
        <v>17760</v>
      </c>
      <c r="D3644" t="s">
        <v>13</v>
      </c>
      <c r="E3644" t="s">
        <v>19</v>
      </c>
      <c r="F3644" t="s">
        <v>31</v>
      </c>
      <c r="G3644">
        <v>3</v>
      </c>
      <c r="H3644" s="5">
        <v>505.36</v>
      </c>
      <c r="I3644" s="5">
        <v>0.1</v>
      </c>
      <c r="J3644" s="5">
        <v>1364.472</v>
      </c>
      <c r="K3644" s="5">
        <v>207.05019427101689</v>
      </c>
      <c r="L3644">
        <f>YEAR(SalesData[Order Date])</f>
        <v>2024</v>
      </c>
      <c r="M3644">
        <f>MONTH(SalesData[Order Date])</f>
        <v>1</v>
      </c>
      <c r="N3644" t="str">
        <f>TEXT(SalesData[[#This Row],[Order Date]], "mmmm")</f>
        <v>January</v>
      </c>
      <c r="O3644" s="7">
        <f>IF(SalesData[Sales]=0,0,SalesData[Profit]/SalesData[Sales])</f>
        <v>0.15174382051886509</v>
      </c>
      <c r="P3644" s="8">
        <f t="shared" si="56"/>
        <v>6.5959579969394758E-5</v>
      </c>
      <c r="Q3644" t="str">
        <f>IF(SalesData[[#This Row],[Discount]]&gt;0, "Yes", "No")</f>
        <v>Yes</v>
      </c>
      <c r="R3644" t="str">
        <f>TEXT(SalesData[[#This Row],[Order Date]],"mmm-yyyy")</f>
        <v>Jan-2024</v>
      </c>
      <c r="S3644">
        <f>YEAR(SalesData[[#This Row],[Order Date]])*100 + MONTH(SalesData[[#This Row],[Order Date]])</f>
        <v>202401</v>
      </c>
    </row>
    <row r="3645" spans="1:19" x14ac:dyDescent="0.3">
      <c r="A3645" t="s">
        <v>17763</v>
      </c>
      <c r="B3645" s="3">
        <v>45322</v>
      </c>
      <c r="C3645" t="s">
        <v>17764</v>
      </c>
      <c r="D3645" t="s">
        <v>18</v>
      </c>
      <c r="E3645" t="s">
        <v>26</v>
      </c>
      <c r="F3645" t="s">
        <v>34</v>
      </c>
      <c r="G3645">
        <v>3</v>
      </c>
      <c r="H3645" s="5">
        <v>168.35</v>
      </c>
      <c r="I3645" s="5">
        <v>0.18</v>
      </c>
      <c r="J3645" s="5">
        <v>414.14100000000002</v>
      </c>
      <c r="K3645" s="5">
        <v>83.124345905291392</v>
      </c>
      <c r="L3645">
        <f>YEAR(SalesData[Order Date])</f>
        <v>2024</v>
      </c>
      <c r="M3645">
        <f>MONTH(SalesData[Order Date])</f>
        <v>1</v>
      </c>
      <c r="N3645" t="str">
        <f>TEXT(SalesData[[#This Row],[Order Date]], "mmmm")</f>
        <v>January</v>
      </c>
      <c r="O3645" s="7">
        <f>IF(SalesData[Sales]=0,0,SalesData[Profit]/SalesData[Sales])</f>
        <v>0.20071508473030053</v>
      </c>
      <c r="P3645" s="8">
        <f t="shared" si="56"/>
        <v>3.5640035640035643E-4</v>
      </c>
      <c r="Q3645" t="str">
        <f>IF(SalesData[[#This Row],[Discount]]&gt;0, "Yes", "No")</f>
        <v>Yes</v>
      </c>
      <c r="R3645" t="str">
        <f>TEXT(SalesData[[#This Row],[Order Date]],"mmm-yyyy")</f>
        <v>Jan-2024</v>
      </c>
      <c r="S3645">
        <f>YEAR(SalesData[[#This Row],[Order Date]])*100 + MONTH(SalesData[[#This Row],[Order Date]])</f>
        <v>202401</v>
      </c>
    </row>
    <row r="3646" spans="1:19" x14ac:dyDescent="0.3">
      <c r="A3646" t="s">
        <v>17961</v>
      </c>
      <c r="B3646" s="3">
        <v>45296</v>
      </c>
      <c r="C3646" t="s">
        <v>17962</v>
      </c>
      <c r="D3646" t="s">
        <v>18</v>
      </c>
      <c r="E3646" t="s">
        <v>26</v>
      </c>
      <c r="F3646" t="s">
        <v>20</v>
      </c>
      <c r="G3646">
        <v>4</v>
      </c>
      <c r="H3646" s="5">
        <v>519.20000000000005</v>
      </c>
      <c r="I3646" s="5">
        <v>0.24</v>
      </c>
      <c r="J3646" s="5">
        <v>1578.3679999999999</v>
      </c>
      <c r="K3646" s="5">
        <v>445.83044804638871</v>
      </c>
      <c r="L3646">
        <f>YEAR(SalesData[Order Date])</f>
        <v>2024</v>
      </c>
      <c r="M3646">
        <f>MONTH(SalesData[Order Date])</f>
        <v>1</v>
      </c>
      <c r="N3646" t="str">
        <f>TEXT(SalesData[[#This Row],[Order Date]], "mmmm")</f>
        <v>January</v>
      </c>
      <c r="O3646" s="7">
        <f>IF(SalesData[Sales]=0,0,SalesData[Profit]/SalesData[Sales])</f>
        <v>0.28246292882673035</v>
      </c>
      <c r="P3646" s="8">
        <f t="shared" si="56"/>
        <v>1.1556240369799691E-4</v>
      </c>
      <c r="Q3646" t="str">
        <f>IF(SalesData[[#This Row],[Discount]]&gt;0, "Yes", "No")</f>
        <v>Yes</v>
      </c>
      <c r="R3646" t="str">
        <f>TEXT(SalesData[[#This Row],[Order Date]],"mmm-yyyy")</f>
        <v>Jan-2024</v>
      </c>
      <c r="S3646">
        <f>YEAR(SalesData[[#This Row],[Order Date]])*100 + MONTH(SalesData[[#This Row],[Order Date]])</f>
        <v>202401</v>
      </c>
    </row>
    <row r="3647" spans="1:19" x14ac:dyDescent="0.3">
      <c r="A3647" t="s">
        <v>18047</v>
      </c>
      <c r="B3647" s="3">
        <v>45307</v>
      </c>
      <c r="C3647" t="s">
        <v>18048</v>
      </c>
      <c r="D3647" t="s">
        <v>30</v>
      </c>
      <c r="E3647" t="s">
        <v>26</v>
      </c>
      <c r="F3647" t="s">
        <v>91</v>
      </c>
      <c r="G3647">
        <v>6</v>
      </c>
      <c r="H3647" s="5">
        <v>824.19</v>
      </c>
      <c r="I3647" s="5">
        <v>0.24</v>
      </c>
      <c r="J3647" s="5">
        <v>3758.3063999999999</v>
      </c>
      <c r="K3647" s="5">
        <v>587.16689241568224</v>
      </c>
      <c r="L3647">
        <f>YEAR(SalesData[Order Date])</f>
        <v>2024</v>
      </c>
      <c r="M3647">
        <f>MONTH(SalesData[Order Date])</f>
        <v>1</v>
      </c>
      <c r="N3647" t="str">
        <f>TEXT(SalesData[[#This Row],[Order Date]], "mmmm")</f>
        <v>January</v>
      </c>
      <c r="O3647" s="7">
        <f>IF(SalesData[Sales]=0,0,SalesData[Profit]/SalesData[Sales])</f>
        <v>0.15623177833922275</v>
      </c>
      <c r="P3647" s="8">
        <f t="shared" si="56"/>
        <v>4.8532498574357847E-5</v>
      </c>
      <c r="Q3647" t="str">
        <f>IF(SalesData[[#This Row],[Discount]]&gt;0, "Yes", "No")</f>
        <v>Yes</v>
      </c>
      <c r="R3647" t="str">
        <f>TEXT(SalesData[[#This Row],[Order Date]],"mmm-yyyy")</f>
        <v>Jan-2024</v>
      </c>
      <c r="S3647">
        <f>YEAR(SalesData[[#This Row],[Order Date]])*100 + MONTH(SalesData[[#This Row],[Order Date]])</f>
        <v>202401</v>
      </c>
    </row>
    <row r="3648" spans="1:19" x14ac:dyDescent="0.3">
      <c r="A3648" t="s">
        <v>18085</v>
      </c>
      <c r="B3648" s="3">
        <v>45312</v>
      </c>
      <c r="C3648" t="s">
        <v>18086</v>
      </c>
      <c r="D3648" t="s">
        <v>18</v>
      </c>
      <c r="E3648" t="s">
        <v>26</v>
      </c>
      <c r="F3648" t="s">
        <v>53</v>
      </c>
      <c r="G3648">
        <v>2</v>
      </c>
      <c r="H3648" s="5">
        <v>469.95</v>
      </c>
      <c r="I3648" s="5">
        <v>0.01</v>
      </c>
      <c r="J3648" s="5">
        <v>930.50099999999998</v>
      </c>
      <c r="K3648" s="5">
        <v>141.49669878569941</v>
      </c>
      <c r="L3648">
        <f>YEAR(SalesData[Order Date])</f>
        <v>2024</v>
      </c>
      <c r="M3648">
        <f>MONTH(SalesData[Order Date])</f>
        <v>1</v>
      </c>
      <c r="N3648" t="str">
        <f>TEXT(SalesData[[#This Row],[Order Date]], "mmmm")</f>
        <v>January</v>
      </c>
      <c r="O3648" s="7">
        <f>IF(SalesData[Sales]=0,0,SalesData[Profit]/SalesData[Sales])</f>
        <v>0.15206506901733519</v>
      </c>
      <c r="P3648" s="8">
        <f t="shared" si="56"/>
        <v>1.0639429726566657E-5</v>
      </c>
      <c r="Q3648" t="str">
        <f>IF(SalesData[[#This Row],[Discount]]&gt;0, "Yes", "No")</f>
        <v>Yes</v>
      </c>
      <c r="R3648" t="str">
        <f>TEXT(SalesData[[#This Row],[Order Date]],"mmm-yyyy")</f>
        <v>Jan-2024</v>
      </c>
      <c r="S3648">
        <f>YEAR(SalesData[[#This Row],[Order Date]])*100 + MONTH(SalesData[[#This Row],[Order Date]])</f>
        <v>202401</v>
      </c>
    </row>
    <row r="3649" spans="1:19" x14ac:dyDescent="0.3">
      <c r="A3649" t="s">
        <v>18118</v>
      </c>
      <c r="B3649" s="3">
        <v>45298</v>
      </c>
      <c r="C3649" t="s">
        <v>18119</v>
      </c>
      <c r="D3649" t="s">
        <v>13</v>
      </c>
      <c r="E3649" t="s">
        <v>19</v>
      </c>
      <c r="F3649" t="s">
        <v>53</v>
      </c>
      <c r="G3649">
        <v>1</v>
      </c>
      <c r="H3649" s="5">
        <v>839.06</v>
      </c>
      <c r="I3649" s="5">
        <v>0.27</v>
      </c>
      <c r="J3649" s="5">
        <v>612.51379999999995</v>
      </c>
      <c r="K3649" s="5">
        <v>91.984568840999927</v>
      </c>
      <c r="L3649">
        <f>YEAR(SalesData[Order Date])</f>
        <v>2024</v>
      </c>
      <c r="M3649">
        <f>MONTH(SalesData[Order Date])</f>
        <v>1</v>
      </c>
      <c r="N3649" t="str">
        <f>TEXT(SalesData[[#This Row],[Order Date]], "mmmm")</f>
        <v>January</v>
      </c>
      <c r="O3649" s="7">
        <f>IF(SalesData[Sales]=0,0,SalesData[Profit]/SalesData[Sales])</f>
        <v>0.15017550435761601</v>
      </c>
      <c r="P3649" s="8">
        <f t="shared" si="56"/>
        <v>3.2178866827163734E-4</v>
      </c>
      <c r="Q3649" t="str">
        <f>IF(SalesData[[#This Row],[Discount]]&gt;0, "Yes", "No")</f>
        <v>Yes</v>
      </c>
      <c r="R3649" t="str">
        <f>TEXT(SalesData[[#This Row],[Order Date]],"mmm-yyyy")</f>
        <v>Jan-2024</v>
      </c>
      <c r="S3649">
        <f>YEAR(SalesData[[#This Row],[Order Date]])*100 + MONTH(SalesData[[#This Row],[Order Date]])</f>
        <v>202401</v>
      </c>
    </row>
    <row r="3650" spans="1:19" x14ac:dyDescent="0.3">
      <c r="A3650" t="s">
        <v>18124</v>
      </c>
      <c r="B3650" s="3">
        <v>45300</v>
      </c>
      <c r="C3650" t="s">
        <v>18125</v>
      </c>
      <c r="D3650" t="s">
        <v>13</v>
      </c>
      <c r="E3650" t="s">
        <v>14</v>
      </c>
      <c r="F3650" t="s">
        <v>91</v>
      </c>
      <c r="G3650">
        <v>6</v>
      </c>
      <c r="H3650" s="5">
        <v>114.89</v>
      </c>
      <c r="I3650" s="5">
        <v>0.19</v>
      </c>
      <c r="J3650" s="5">
        <v>558.36540000000002</v>
      </c>
      <c r="K3650" s="5">
        <v>94.116032917037998</v>
      </c>
      <c r="L3650">
        <f>YEAR(SalesData[Order Date])</f>
        <v>2024</v>
      </c>
      <c r="M3650">
        <f>MONTH(SalesData[Order Date])</f>
        <v>1</v>
      </c>
      <c r="N3650" t="str">
        <f>TEXT(SalesData[[#This Row],[Order Date]], "mmmm")</f>
        <v>January</v>
      </c>
      <c r="O3650" s="7">
        <f>IF(SalesData[Sales]=0,0,SalesData[Profit]/SalesData[Sales])</f>
        <v>0.16855634843605638</v>
      </c>
      <c r="P3650" s="8">
        <f t="shared" ref="P3650:P3713" si="57">IF(H:H*G:G=0, 0, (I:I/(H:H*G:G)))</f>
        <v>2.7562596106420634E-4</v>
      </c>
      <c r="Q3650" t="str">
        <f>IF(SalesData[[#This Row],[Discount]]&gt;0, "Yes", "No")</f>
        <v>Yes</v>
      </c>
      <c r="R3650" t="str">
        <f>TEXT(SalesData[[#This Row],[Order Date]],"mmm-yyyy")</f>
        <v>Jan-2024</v>
      </c>
      <c r="S3650">
        <f>YEAR(SalesData[[#This Row],[Order Date]])*100 + MONTH(SalesData[[#This Row],[Order Date]])</f>
        <v>202401</v>
      </c>
    </row>
    <row r="3651" spans="1:19" x14ac:dyDescent="0.3">
      <c r="A3651" t="s">
        <v>18162</v>
      </c>
      <c r="B3651" s="3">
        <v>45318</v>
      </c>
      <c r="C3651" t="s">
        <v>18163</v>
      </c>
      <c r="D3651" t="s">
        <v>23</v>
      </c>
      <c r="E3651" t="s">
        <v>14</v>
      </c>
      <c r="F3651" t="s">
        <v>27</v>
      </c>
      <c r="G3651">
        <v>9</v>
      </c>
      <c r="H3651" s="5">
        <v>234.07</v>
      </c>
      <c r="I3651" s="5">
        <v>0.12</v>
      </c>
      <c r="J3651" s="5">
        <v>1853.8344</v>
      </c>
      <c r="K3651" s="5">
        <v>195.44921883075739</v>
      </c>
      <c r="L3651">
        <f>YEAR(SalesData[Order Date])</f>
        <v>2024</v>
      </c>
      <c r="M3651">
        <f>MONTH(SalesData[Order Date])</f>
        <v>1</v>
      </c>
      <c r="N3651" t="str">
        <f>TEXT(SalesData[[#This Row],[Order Date]], "mmmm")</f>
        <v>January</v>
      </c>
      <c r="O3651" s="7">
        <f>IF(SalesData[Sales]=0,0,SalesData[Profit]/SalesData[Sales])</f>
        <v>0.1054297076539077</v>
      </c>
      <c r="P3651" s="8">
        <f t="shared" si="57"/>
        <v>5.6963016761367674E-5</v>
      </c>
      <c r="Q3651" t="str">
        <f>IF(SalesData[[#This Row],[Discount]]&gt;0, "Yes", "No")</f>
        <v>Yes</v>
      </c>
      <c r="R3651" t="str">
        <f>TEXT(SalesData[[#This Row],[Order Date]],"mmm-yyyy")</f>
        <v>Jan-2024</v>
      </c>
      <c r="S3651">
        <f>YEAR(SalesData[[#This Row],[Order Date]])*100 + MONTH(SalesData[[#This Row],[Order Date]])</f>
        <v>202401</v>
      </c>
    </row>
    <row r="3652" spans="1:19" x14ac:dyDescent="0.3">
      <c r="A3652" t="s">
        <v>18293</v>
      </c>
      <c r="B3652" s="3">
        <v>45298</v>
      </c>
      <c r="C3652" t="s">
        <v>18294</v>
      </c>
      <c r="D3652" t="s">
        <v>23</v>
      </c>
      <c r="E3652" t="s">
        <v>26</v>
      </c>
      <c r="F3652" t="s">
        <v>20</v>
      </c>
      <c r="G3652">
        <v>9</v>
      </c>
      <c r="H3652" s="5">
        <v>306.82</v>
      </c>
      <c r="I3652" s="5">
        <v>0.01</v>
      </c>
      <c r="J3652" s="5">
        <v>2733.7662</v>
      </c>
      <c r="K3652" s="5">
        <v>707.31479462945288</v>
      </c>
      <c r="L3652">
        <f>YEAR(SalesData[Order Date])</f>
        <v>2024</v>
      </c>
      <c r="M3652">
        <f>MONTH(SalesData[Order Date])</f>
        <v>1</v>
      </c>
      <c r="N3652" t="str">
        <f>TEXT(SalesData[[#This Row],[Order Date]], "mmmm")</f>
        <v>January</v>
      </c>
      <c r="O3652" s="7">
        <f>IF(SalesData[Sales]=0,0,SalesData[Profit]/SalesData[Sales])</f>
        <v>0.25873273092243693</v>
      </c>
      <c r="P3652" s="8">
        <f t="shared" si="57"/>
        <v>3.6213777169386322E-6</v>
      </c>
      <c r="Q3652" t="str">
        <f>IF(SalesData[[#This Row],[Discount]]&gt;0, "Yes", "No")</f>
        <v>Yes</v>
      </c>
      <c r="R3652" t="str">
        <f>TEXT(SalesData[[#This Row],[Order Date]],"mmm-yyyy")</f>
        <v>Jan-2024</v>
      </c>
      <c r="S3652">
        <f>YEAR(SalesData[[#This Row],[Order Date]])*100 + MONTH(SalesData[[#This Row],[Order Date]])</f>
        <v>202401</v>
      </c>
    </row>
    <row r="3653" spans="1:19" x14ac:dyDescent="0.3">
      <c r="A3653" t="s">
        <v>18323</v>
      </c>
      <c r="B3653" s="3">
        <v>45313</v>
      </c>
      <c r="C3653" t="s">
        <v>18324</v>
      </c>
      <c r="D3653" t="s">
        <v>13</v>
      </c>
      <c r="E3653" t="s">
        <v>19</v>
      </c>
      <c r="F3653" t="s">
        <v>20</v>
      </c>
      <c r="G3653">
        <v>9</v>
      </c>
      <c r="H3653" s="5">
        <v>696.66</v>
      </c>
      <c r="I3653" s="5">
        <v>0.17</v>
      </c>
      <c r="J3653" s="5">
        <v>5204.0501999999997</v>
      </c>
      <c r="K3653" s="5">
        <v>1126.95138736532</v>
      </c>
      <c r="L3653">
        <f>YEAR(SalesData[Order Date])</f>
        <v>2024</v>
      </c>
      <c r="M3653">
        <f>MONTH(SalesData[Order Date])</f>
        <v>1</v>
      </c>
      <c r="N3653" t="str">
        <f>TEXT(SalesData[[#This Row],[Order Date]], "mmmm")</f>
        <v>January</v>
      </c>
      <c r="O3653" s="7">
        <f>IF(SalesData[Sales]=0,0,SalesData[Profit]/SalesData[Sales])</f>
        <v>0.21655275104097191</v>
      </c>
      <c r="P3653" s="8">
        <f t="shared" si="57"/>
        <v>2.7113497098855815E-5</v>
      </c>
      <c r="Q3653" t="str">
        <f>IF(SalesData[[#This Row],[Discount]]&gt;0, "Yes", "No")</f>
        <v>Yes</v>
      </c>
      <c r="R3653" t="str">
        <f>TEXT(SalesData[[#This Row],[Order Date]],"mmm-yyyy")</f>
        <v>Jan-2024</v>
      </c>
      <c r="S3653">
        <f>YEAR(SalesData[[#This Row],[Order Date]])*100 + MONTH(SalesData[[#This Row],[Order Date]])</f>
        <v>202401</v>
      </c>
    </row>
    <row r="3654" spans="1:19" x14ac:dyDescent="0.3">
      <c r="A3654" t="s">
        <v>18360</v>
      </c>
      <c r="B3654" s="3">
        <v>45297</v>
      </c>
      <c r="C3654" t="s">
        <v>18361</v>
      </c>
      <c r="D3654" t="s">
        <v>23</v>
      </c>
      <c r="E3654" t="s">
        <v>14</v>
      </c>
      <c r="F3654" t="s">
        <v>91</v>
      </c>
      <c r="G3654">
        <v>2</v>
      </c>
      <c r="H3654" s="5">
        <v>356.09</v>
      </c>
      <c r="I3654" s="5">
        <v>0.01</v>
      </c>
      <c r="J3654" s="5">
        <v>705.05819999999994</v>
      </c>
      <c r="K3654" s="5">
        <v>107.6697897357632</v>
      </c>
      <c r="L3654">
        <f>YEAR(SalesData[Order Date])</f>
        <v>2024</v>
      </c>
      <c r="M3654">
        <f>MONTH(SalesData[Order Date])</f>
        <v>1</v>
      </c>
      <c r="N3654" t="str">
        <f>TEXT(SalesData[[#This Row],[Order Date]], "mmmm")</f>
        <v>January</v>
      </c>
      <c r="O3654" s="7">
        <f>IF(SalesData[Sales]=0,0,SalesData[Profit]/SalesData[Sales])</f>
        <v>0.15271049926908617</v>
      </c>
      <c r="P3654" s="8">
        <f t="shared" si="57"/>
        <v>1.4041394029599259E-5</v>
      </c>
      <c r="Q3654" t="str">
        <f>IF(SalesData[[#This Row],[Discount]]&gt;0, "Yes", "No")</f>
        <v>Yes</v>
      </c>
      <c r="R3654" t="str">
        <f>TEXT(SalesData[[#This Row],[Order Date]],"mmm-yyyy")</f>
        <v>Jan-2024</v>
      </c>
      <c r="S3654">
        <f>YEAR(SalesData[[#This Row],[Order Date]])*100 + MONTH(SalesData[[#This Row],[Order Date]])</f>
        <v>202401</v>
      </c>
    </row>
    <row r="3655" spans="1:19" x14ac:dyDescent="0.3">
      <c r="A3655" t="s">
        <v>18395</v>
      </c>
      <c r="B3655" s="3">
        <v>45313</v>
      </c>
      <c r="C3655" t="s">
        <v>18396</v>
      </c>
      <c r="D3655" t="s">
        <v>13</v>
      </c>
      <c r="E3655" t="s">
        <v>26</v>
      </c>
      <c r="F3655" t="s">
        <v>27</v>
      </c>
      <c r="G3655">
        <v>1</v>
      </c>
      <c r="H3655" s="5">
        <v>942.47</v>
      </c>
      <c r="I3655" s="5">
        <v>0.02</v>
      </c>
      <c r="J3655" s="5">
        <v>923.62059999999997</v>
      </c>
      <c r="K3655" s="5">
        <v>120.1541907960499</v>
      </c>
      <c r="L3655">
        <f>YEAR(SalesData[Order Date])</f>
        <v>2024</v>
      </c>
      <c r="M3655">
        <f>MONTH(SalesData[Order Date])</f>
        <v>1</v>
      </c>
      <c r="N3655" t="str">
        <f>TEXT(SalesData[[#This Row],[Order Date]], "mmmm")</f>
        <v>January</v>
      </c>
      <c r="O3655" s="7">
        <f>IF(SalesData[Sales]=0,0,SalesData[Profit]/SalesData[Sales])</f>
        <v>0.13009041894047177</v>
      </c>
      <c r="P3655" s="8">
        <f t="shared" si="57"/>
        <v>2.1220834615425423E-5</v>
      </c>
      <c r="Q3655" t="str">
        <f>IF(SalesData[[#This Row],[Discount]]&gt;0, "Yes", "No")</f>
        <v>Yes</v>
      </c>
      <c r="R3655" t="str">
        <f>TEXT(SalesData[[#This Row],[Order Date]],"mmm-yyyy")</f>
        <v>Jan-2024</v>
      </c>
      <c r="S3655">
        <f>YEAR(SalesData[[#This Row],[Order Date]])*100 + MONTH(SalesData[[#This Row],[Order Date]])</f>
        <v>202401</v>
      </c>
    </row>
    <row r="3656" spans="1:19" x14ac:dyDescent="0.3">
      <c r="A3656" t="s">
        <v>18429</v>
      </c>
      <c r="B3656" s="3">
        <v>45304</v>
      </c>
      <c r="C3656" t="s">
        <v>18430</v>
      </c>
      <c r="D3656" t="s">
        <v>30</v>
      </c>
      <c r="E3656" t="s">
        <v>19</v>
      </c>
      <c r="F3656" t="s">
        <v>91</v>
      </c>
      <c r="G3656">
        <v>7</v>
      </c>
      <c r="H3656" s="5">
        <v>749.28</v>
      </c>
      <c r="I3656" s="5">
        <v>0.2</v>
      </c>
      <c r="J3656" s="5">
        <v>4195.9679999999998</v>
      </c>
      <c r="K3656" s="5">
        <v>863.96692340460936</v>
      </c>
      <c r="L3656">
        <f>YEAR(SalesData[Order Date])</f>
        <v>2024</v>
      </c>
      <c r="M3656">
        <f>MONTH(SalesData[Order Date])</f>
        <v>1</v>
      </c>
      <c r="N3656" t="str">
        <f>TEXT(SalesData[[#This Row],[Order Date]], "mmmm")</f>
        <v>January</v>
      </c>
      <c r="O3656" s="7">
        <f>IF(SalesData[Sales]=0,0,SalesData[Profit]/SalesData[Sales])</f>
        <v>0.20590407824955037</v>
      </c>
      <c r="P3656" s="8">
        <f t="shared" si="57"/>
        <v>3.8131844666117572E-5</v>
      </c>
      <c r="Q3656" t="str">
        <f>IF(SalesData[[#This Row],[Discount]]&gt;0, "Yes", "No")</f>
        <v>Yes</v>
      </c>
      <c r="R3656" t="str">
        <f>TEXT(SalesData[[#This Row],[Order Date]],"mmm-yyyy")</f>
        <v>Jan-2024</v>
      </c>
      <c r="S3656">
        <f>YEAR(SalesData[[#This Row],[Order Date]])*100 + MONTH(SalesData[[#This Row],[Order Date]])</f>
        <v>202401</v>
      </c>
    </row>
    <row r="3657" spans="1:19" x14ac:dyDescent="0.3">
      <c r="A3657" t="s">
        <v>18524</v>
      </c>
      <c r="B3657" s="3">
        <v>45304</v>
      </c>
      <c r="C3657" t="s">
        <v>18525</v>
      </c>
      <c r="D3657" t="s">
        <v>13</v>
      </c>
      <c r="E3657" t="s">
        <v>19</v>
      </c>
      <c r="F3657" t="s">
        <v>91</v>
      </c>
      <c r="G3657">
        <v>4</v>
      </c>
      <c r="H3657" s="5">
        <v>763.67</v>
      </c>
      <c r="I3657" s="5">
        <v>0.08</v>
      </c>
      <c r="J3657" s="5">
        <v>2810.3056000000001</v>
      </c>
      <c r="K3657" s="5">
        <v>300.8619922067507</v>
      </c>
      <c r="L3657">
        <f>YEAR(SalesData[Order Date])</f>
        <v>2024</v>
      </c>
      <c r="M3657">
        <f>MONTH(SalesData[Order Date])</f>
        <v>1</v>
      </c>
      <c r="N3657" t="str">
        <f>TEXT(SalesData[[#This Row],[Order Date]], "mmmm")</f>
        <v>January</v>
      </c>
      <c r="O3657" s="7">
        <f>IF(SalesData[Sales]=0,0,SalesData[Profit]/SalesData[Sales])</f>
        <v>0.10705668173836706</v>
      </c>
      <c r="P3657" s="8">
        <f t="shared" si="57"/>
        <v>2.6189322613170613E-5</v>
      </c>
      <c r="Q3657" t="str">
        <f>IF(SalesData[[#This Row],[Discount]]&gt;0, "Yes", "No")</f>
        <v>Yes</v>
      </c>
      <c r="R3657" t="str">
        <f>TEXT(SalesData[[#This Row],[Order Date]],"mmm-yyyy")</f>
        <v>Jan-2024</v>
      </c>
      <c r="S3657">
        <f>YEAR(SalesData[[#This Row],[Order Date]])*100 + MONTH(SalesData[[#This Row],[Order Date]])</f>
        <v>202401</v>
      </c>
    </row>
    <row r="3658" spans="1:19" x14ac:dyDescent="0.3">
      <c r="A3658" t="s">
        <v>18545</v>
      </c>
      <c r="B3658" s="3">
        <v>45305</v>
      </c>
      <c r="C3658" t="s">
        <v>18546</v>
      </c>
      <c r="D3658" t="s">
        <v>13</v>
      </c>
      <c r="E3658" t="s">
        <v>26</v>
      </c>
      <c r="F3658" t="s">
        <v>53</v>
      </c>
      <c r="G3658">
        <v>2</v>
      </c>
      <c r="H3658" s="5">
        <v>924.58</v>
      </c>
      <c r="I3658" s="5">
        <v>0.23</v>
      </c>
      <c r="J3658" s="5">
        <v>1423.8532</v>
      </c>
      <c r="K3658" s="5">
        <v>296.83200303870348</v>
      </c>
      <c r="L3658">
        <f>YEAR(SalesData[Order Date])</f>
        <v>2024</v>
      </c>
      <c r="M3658">
        <f>MONTH(SalesData[Order Date])</f>
        <v>1</v>
      </c>
      <c r="N3658" t="str">
        <f>TEXT(SalesData[[#This Row],[Order Date]], "mmmm")</f>
        <v>January</v>
      </c>
      <c r="O3658" s="7">
        <f>IF(SalesData[Sales]=0,0,SalesData[Profit]/SalesData[Sales])</f>
        <v>0.20847093158108115</v>
      </c>
      <c r="P3658" s="8">
        <f t="shared" si="57"/>
        <v>1.2438079993077938E-4</v>
      </c>
      <c r="Q3658" t="str">
        <f>IF(SalesData[[#This Row],[Discount]]&gt;0, "Yes", "No")</f>
        <v>Yes</v>
      </c>
      <c r="R3658" t="str">
        <f>TEXT(SalesData[[#This Row],[Order Date]],"mmm-yyyy")</f>
        <v>Jan-2024</v>
      </c>
      <c r="S3658">
        <f>YEAR(SalesData[[#This Row],[Order Date]])*100 + MONTH(SalesData[[#This Row],[Order Date]])</f>
        <v>202401</v>
      </c>
    </row>
    <row r="3659" spans="1:19" x14ac:dyDescent="0.3">
      <c r="A3659" t="s">
        <v>18598</v>
      </c>
      <c r="B3659" s="3">
        <v>45308</v>
      </c>
      <c r="C3659" t="s">
        <v>18599</v>
      </c>
      <c r="D3659" t="s">
        <v>30</v>
      </c>
      <c r="E3659" t="s">
        <v>26</v>
      </c>
      <c r="F3659" t="s">
        <v>53</v>
      </c>
      <c r="G3659">
        <v>3</v>
      </c>
      <c r="H3659" s="5">
        <v>669.76</v>
      </c>
      <c r="I3659" s="5">
        <v>0.11</v>
      </c>
      <c r="J3659" s="5">
        <v>1788.2592</v>
      </c>
      <c r="K3659" s="5">
        <v>409.34647157758133</v>
      </c>
      <c r="L3659">
        <f>YEAR(SalesData[Order Date])</f>
        <v>2024</v>
      </c>
      <c r="M3659">
        <f>MONTH(SalesData[Order Date])</f>
        <v>1</v>
      </c>
      <c r="N3659" t="str">
        <f>TEXT(SalesData[[#This Row],[Order Date]], "mmmm")</f>
        <v>January</v>
      </c>
      <c r="O3659" s="7">
        <f>IF(SalesData[Sales]=0,0,SalesData[Profit]/SalesData[Sales])</f>
        <v>0.22890779568061573</v>
      </c>
      <c r="P3659" s="8">
        <f t="shared" si="57"/>
        <v>5.474597865902214E-5</v>
      </c>
      <c r="Q3659" t="str">
        <f>IF(SalesData[[#This Row],[Discount]]&gt;0, "Yes", "No")</f>
        <v>Yes</v>
      </c>
      <c r="R3659" t="str">
        <f>TEXT(SalesData[[#This Row],[Order Date]],"mmm-yyyy")</f>
        <v>Jan-2024</v>
      </c>
      <c r="S3659">
        <f>YEAR(SalesData[[#This Row],[Order Date]])*100 + MONTH(SalesData[[#This Row],[Order Date]])</f>
        <v>202401</v>
      </c>
    </row>
    <row r="3660" spans="1:19" x14ac:dyDescent="0.3">
      <c r="A3660" t="s">
        <v>18618</v>
      </c>
      <c r="B3660" s="3">
        <v>45320</v>
      </c>
      <c r="C3660" t="s">
        <v>18619</v>
      </c>
      <c r="D3660" t="s">
        <v>23</v>
      </c>
      <c r="E3660" t="s">
        <v>14</v>
      </c>
      <c r="F3660" t="s">
        <v>91</v>
      </c>
      <c r="G3660">
        <v>3</v>
      </c>
      <c r="H3660" s="5">
        <v>278.8</v>
      </c>
      <c r="I3660" s="5">
        <v>0.3</v>
      </c>
      <c r="J3660" s="5">
        <v>585.48</v>
      </c>
      <c r="K3660" s="5">
        <v>151.385331176732</v>
      </c>
      <c r="L3660">
        <f>YEAR(SalesData[Order Date])</f>
        <v>2024</v>
      </c>
      <c r="M3660">
        <f>MONTH(SalesData[Order Date])</f>
        <v>1</v>
      </c>
      <c r="N3660" t="str">
        <f>TEXT(SalesData[[#This Row],[Order Date]], "mmmm")</f>
        <v>January</v>
      </c>
      <c r="O3660" s="7">
        <f>IF(SalesData[Sales]=0,0,SalesData[Profit]/SalesData[Sales])</f>
        <v>0.25856618702044815</v>
      </c>
      <c r="P3660" s="8">
        <f t="shared" si="57"/>
        <v>3.5868005738880915E-4</v>
      </c>
      <c r="Q3660" t="str">
        <f>IF(SalesData[[#This Row],[Discount]]&gt;0, "Yes", "No")</f>
        <v>Yes</v>
      </c>
      <c r="R3660" t="str">
        <f>TEXT(SalesData[[#This Row],[Order Date]],"mmm-yyyy")</f>
        <v>Jan-2024</v>
      </c>
      <c r="S3660">
        <f>YEAR(SalesData[[#This Row],[Order Date]])*100 + MONTH(SalesData[[#This Row],[Order Date]])</f>
        <v>202401</v>
      </c>
    </row>
    <row r="3661" spans="1:19" x14ac:dyDescent="0.3">
      <c r="A3661" t="s">
        <v>18661</v>
      </c>
      <c r="B3661" s="3">
        <v>45292</v>
      </c>
      <c r="C3661" t="s">
        <v>18662</v>
      </c>
      <c r="D3661" t="s">
        <v>13</v>
      </c>
      <c r="E3661" t="s">
        <v>19</v>
      </c>
      <c r="F3661" t="s">
        <v>91</v>
      </c>
      <c r="G3661">
        <v>7</v>
      </c>
      <c r="H3661" s="5">
        <v>533.83000000000004</v>
      </c>
      <c r="I3661" s="5">
        <v>0.08</v>
      </c>
      <c r="J3661" s="5">
        <v>3437.8652000000011</v>
      </c>
      <c r="K3661" s="5">
        <v>833.11389926644608</v>
      </c>
      <c r="L3661">
        <f>YEAR(SalesData[Order Date])</f>
        <v>2024</v>
      </c>
      <c r="M3661">
        <f>MONTH(SalesData[Order Date])</f>
        <v>1</v>
      </c>
      <c r="N3661" t="str">
        <f>TEXT(SalesData[[#This Row],[Order Date]], "mmmm")</f>
        <v>January</v>
      </c>
      <c r="O3661" s="7">
        <f>IF(SalesData[Sales]=0,0,SalesData[Profit]/SalesData[Sales])</f>
        <v>0.2423346614248999</v>
      </c>
      <c r="P3661" s="8">
        <f t="shared" si="57"/>
        <v>2.1408634637565193E-5</v>
      </c>
      <c r="Q3661" t="str">
        <f>IF(SalesData[[#This Row],[Discount]]&gt;0, "Yes", "No")</f>
        <v>Yes</v>
      </c>
      <c r="R3661" t="str">
        <f>TEXT(SalesData[[#This Row],[Order Date]],"mmm-yyyy")</f>
        <v>Jan-2024</v>
      </c>
      <c r="S3661">
        <f>YEAR(SalesData[[#This Row],[Order Date]])*100 + MONTH(SalesData[[#This Row],[Order Date]])</f>
        <v>202401</v>
      </c>
    </row>
    <row r="3662" spans="1:19" x14ac:dyDescent="0.3">
      <c r="A3662" t="s">
        <v>18692</v>
      </c>
      <c r="B3662" s="3">
        <v>45301</v>
      </c>
      <c r="C3662" t="s">
        <v>18693</v>
      </c>
      <c r="D3662" t="s">
        <v>30</v>
      </c>
      <c r="E3662" t="s">
        <v>14</v>
      </c>
      <c r="F3662" t="s">
        <v>62</v>
      </c>
      <c r="G3662">
        <v>5</v>
      </c>
      <c r="H3662" s="5">
        <v>921.18</v>
      </c>
      <c r="I3662" s="5">
        <v>0.06</v>
      </c>
      <c r="J3662" s="5">
        <v>4329.5459999999994</v>
      </c>
      <c r="K3662" s="5">
        <v>748.29902231439803</v>
      </c>
      <c r="L3662">
        <f>YEAR(SalesData[Order Date])</f>
        <v>2024</v>
      </c>
      <c r="M3662">
        <f>MONTH(SalesData[Order Date])</f>
        <v>1</v>
      </c>
      <c r="N3662" t="str">
        <f>TEXT(SalesData[[#This Row],[Order Date]], "mmmm")</f>
        <v>January</v>
      </c>
      <c r="O3662" s="7">
        <f>IF(SalesData[Sales]=0,0,SalesData[Profit]/SalesData[Sales])</f>
        <v>0.17283544794636624</v>
      </c>
      <c r="P3662" s="8">
        <f t="shared" si="57"/>
        <v>1.3026770012375433E-5</v>
      </c>
      <c r="Q3662" t="str">
        <f>IF(SalesData[[#This Row],[Discount]]&gt;0, "Yes", "No")</f>
        <v>Yes</v>
      </c>
      <c r="R3662" t="str">
        <f>TEXT(SalesData[[#This Row],[Order Date]],"mmm-yyyy")</f>
        <v>Jan-2024</v>
      </c>
      <c r="S3662">
        <f>YEAR(SalesData[[#This Row],[Order Date]])*100 + MONTH(SalesData[[#This Row],[Order Date]])</f>
        <v>202401</v>
      </c>
    </row>
    <row r="3663" spans="1:19" x14ac:dyDescent="0.3">
      <c r="A3663" t="s">
        <v>18724</v>
      </c>
      <c r="B3663" s="3">
        <v>45310</v>
      </c>
      <c r="C3663" t="s">
        <v>18725</v>
      </c>
      <c r="D3663" t="s">
        <v>18</v>
      </c>
      <c r="E3663" t="s">
        <v>26</v>
      </c>
      <c r="F3663" t="s">
        <v>34</v>
      </c>
      <c r="G3663">
        <v>9</v>
      </c>
      <c r="H3663" s="5">
        <v>634.19000000000005</v>
      </c>
      <c r="I3663" s="5">
        <v>0.25</v>
      </c>
      <c r="J3663" s="5">
        <v>4280.7825000000012</v>
      </c>
      <c r="K3663" s="5">
        <v>262.97216287722131</v>
      </c>
      <c r="L3663">
        <f>YEAR(SalesData[Order Date])</f>
        <v>2024</v>
      </c>
      <c r="M3663">
        <f>MONTH(SalesData[Order Date])</f>
        <v>1</v>
      </c>
      <c r="N3663" t="str">
        <f>TEXT(SalesData[[#This Row],[Order Date]], "mmmm")</f>
        <v>January</v>
      </c>
      <c r="O3663" s="7">
        <f>IF(SalesData[Sales]=0,0,SalesData[Profit]/SalesData[Sales])</f>
        <v>6.1430862903504496E-2</v>
      </c>
      <c r="P3663" s="8">
        <f t="shared" si="57"/>
        <v>4.3800403314113708E-5</v>
      </c>
      <c r="Q3663" t="str">
        <f>IF(SalesData[[#This Row],[Discount]]&gt;0, "Yes", "No")</f>
        <v>Yes</v>
      </c>
      <c r="R3663" t="str">
        <f>TEXT(SalesData[[#This Row],[Order Date]],"mmm-yyyy")</f>
        <v>Jan-2024</v>
      </c>
      <c r="S3663">
        <f>YEAR(SalesData[[#This Row],[Order Date]])*100 + MONTH(SalesData[[#This Row],[Order Date]])</f>
        <v>202401</v>
      </c>
    </row>
    <row r="3664" spans="1:19" x14ac:dyDescent="0.3">
      <c r="A3664" t="s">
        <v>18766</v>
      </c>
      <c r="B3664" s="3">
        <v>45303</v>
      </c>
      <c r="C3664" t="s">
        <v>18767</v>
      </c>
      <c r="D3664" t="s">
        <v>30</v>
      </c>
      <c r="E3664" t="s">
        <v>14</v>
      </c>
      <c r="F3664" t="s">
        <v>20</v>
      </c>
      <c r="G3664">
        <v>6</v>
      </c>
      <c r="H3664" s="5">
        <v>651.91999999999996</v>
      </c>
      <c r="I3664" s="5">
        <v>0.23</v>
      </c>
      <c r="J3664" s="5">
        <v>3011.8703999999998</v>
      </c>
      <c r="K3664" s="5">
        <v>186.13262308063821</v>
      </c>
      <c r="L3664">
        <f>YEAR(SalesData[Order Date])</f>
        <v>2024</v>
      </c>
      <c r="M3664">
        <f>MONTH(SalesData[Order Date])</f>
        <v>1</v>
      </c>
      <c r="N3664" t="str">
        <f>TEXT(SalesData[[#This Row],[Order Date]], "mmmm")</f>
        <v>January</v>
      </c>
      <c r="O3664" s="7">
        <f>IF(SalesData[Sales]=0,0,SalesData[Profit]/SalesData[Sales])</f>
        <v>6.1799678724767916E-2</v>
      </c>
      <c r="P3664" s="8">
        <f t="shared" si="57"/>
        <v>5.8800670838957754E-5</v>
      </c>
      <c r="Q3664" t="str">
        <f>IF(SalesData[[#This Row],[Discount]]&gt;0, "Yes", "No")</f>
        <v>Yes</v>
      </c>
      <c r="R3664" t="str">
        <f>TEXT(SalesData[[#This Row],[Order Date]],"mmm-yyyy")</f>
        <v>Jan-2024</v>
      </c>
      <c r="S3664">
        <f>YEAR(SalesData[[#This Row],[Order Date]])*100 + MONTH(SalesData[[#This Row],[Order Date]])</f>
        <v>202401</v>
      </c>
    </row>
    <row r="3665" spans="1:19" x14ac:dyDescent="0.3">
      <c r="A3665" t="s">
        <v>18848</v>
      </c>
      <c r="B3665" s="3">
        <v>45311</v>
      </c>
      <c r="C3665" t="s">
        <v>18849</v>
      </c>
      <c r="D3665" t="s">
        <v>30</v>
      </c>
      <c r="E3665" t="s">
        <v>19</v>
      </c>
      <c r="F3665" t="s">
        <v>31</v>
      </c>
      <c r="G3665">
        <v>3</v>
      </c>
      <c r="H3665" s="5">
        <v>447.16</v>
      </c>
      <c r="I3665" s="5">
        <v>0.13</v>
      </c>
      <c r="J3665" s="5">
        <v>1167.0876000000001</v>
      </c>
      <c r="K3665" s="5">
        <v>300.10622193909109</v>
      </c>
      <c r="L3665">
        <f>YEAR(SalesData[Order Date])</f>
        <v>2024</v>
      </c>
      <c r="M3665">
        <f>MONTH(SalesData[Order Date])</f>
        <v>1</v>
      </c>
      <c r="N3665" t="str">
        <f>TEXT(SalesData[[#This Row],[Order Date]], "mmmm")</f>
        <v>January</v>
      </c>
      <c r="O3665" s="7">
        <f>IF(SalesData[Sales]=0,0,SalesData[Profit]/SalesData[Sales])</f>
        <v>0.25714112800023842</v>
      </c>
      <c r="P3665" s="8">
        <f t="shared" si="57"/>
        <v>9.6907892775143878E-5</v>
      </c>
      <c r="Q3665" t="str">
        <f>IF(SalesData[[#This Row],[Discount]]&gt;0, "Yes", "No")</f>
        <v>Yes</v>
      </c>
      <c r="R3665" t="str">
        <f>TEXT(SalesData[[#This Row],[Order Date]],"mmm-yyyy")</f>
        <v>Jan-2024</v>
      </c>
      <c r="S3665">
        <f>YEAR(SalesData[[#This Row],[Order Date]])*100 + MONTH(SalesData[[#This Row],[Order Date]])</f>
        <v>202401</v>
      </c>
    </row>
    <row r="3666" spans="1:19" x14ac:dyDescent="0.3">
      <c r="A3666" t="s">
        <v>18862</v>
      </c>
      <c r="B3666" s="3">
        <v>45305</v>
      </c>
      <c r="C3666" t="s">
        <v>18863</v>
      </c>
      <c r="D3666" t="s">
        <v>13</v>
      </c>
      <c r="E3666" t="s">
        <v>19</v>
      </c>
      <c r="F3666" t="s">
        <v>34</v>
      </c>
      <c r="G3666">
        <v>1</v>
      </c>
      <c r="H3666" s="5">
        <v>872.45</v>
      </c>
      <c r="I3666" s="5">
        <v>0.26</v>
      </c>
      <c r="J3666" s="5">
        <v>645.61300000000006</v>
      </c>
      <c r="K3666" s="5">
        <v>102.5586210317919</v>
      </c>
      <c r="L3666">
        <f>YEAR(SalesData[Order Date])</f>
        <v>2024</v>
      </c>
      <c r="M3666">
        <f>MONTH(SalesData[Order Date])</f>
        <v>1</v>
      </c>
      <c r="N3666" t="str">
        <f>TEXT(SalesData[[#This Row],[Order Date]], "mmmm")</f>
        <v>January</v>
      </c>
      <c r="O3666" s="7">
        <f>IF(SalesData[Sales]=0,0,SalesData[Profit]/SalesData[Sales])</f>
        <v>0.15885464052271545</v>
      </c>
      <c r="P3666" s="8">
        <f t="shared" si="57"/>
        <v>2.980113473551493E-4</v>
      </c>
      <c r="Q3666" t="str">
        <f>IF(SalesData[[#This Row],[Discount]]&gt;0, "Yes", "No")</f>
        <v>Yes</v>
      </c>
      <c r="R3666" t="str">
        <f>TEXT(SalesData[[#This Row],[Order Date]],"mmm-yyyy")</f>
        <v>Jan-2024</v>
      </c>
      <c r="S3666">
        <f>YEAR(SalesData[[#This Row],[Order Date]])*100 + MONTH(SalesData[[#This Row],[Order Date]])</f>
        <v>202401</v>
      </c>
    </row>
    <row r="3667" spans="1:19" x14ac:dyDescent="0.3">
      <c r="A3667" t="s">
        <v>18867</v>
      </c>
      <c r="B3667" s="3">
        <v>45318</v>
      </c>
      <c r="C3667" t="s">
        <v>18868</v>
      </c>
      <c r="D3667" t="s">
        <v>23</v>
      </c>
      <c r="E3667" t="s">
        <v>14</v>
      </c>
      <c r="F3667" t="s">
        <v>20</v>
      </c>
      <c r="G3667">
        <v>8</v>
      </c>
      <c r="H3667" s="5">
        <v>683.92</v>
      </c>
      <c r="I3667" s="5">
        <v>0.21</v>
      </c>
      <c r="J3667" s="5">
        <v>4322.3743999999997</v>
      </c>
      <c r="K3667" s="5">
        <v>481.04068122841937</v>
      </c>
      <c r="L3667">
        <f>YEAR(SalesData[Order Date])</f>
        <v>2024</v>
      </c>
      <c r="M3667">
        <f>MONTH(SalesData[Order Date])</f>
        <v>1</v>
      </c>
      <c r="N3667" t="str">
        <f>TEXT(SalesData[[#This Row],[Order Date]], "mmmm")</f>
        <v>January</v>
      </c>
      <c r="O3667" s="7">
        <f>IF(SalesData[Sales]=0,0,SalesData[Profit]/SalesData[Sales])</f>
        <v>0.11129084080000552</v>
      </c>
      <c r="P3667" s="8">
        <f t="shared" si="57"/>
        <v>3.8381682068078142E-5</v>
      </c>
      <c r="Q3667" t="str">
        <f>IF(SalesData[[#This Row],[Discount]]&gt;0, "Yes", "No")</f>
        <v>Yes</v>
      </c>
      <c r="R3667" t="str">
        <f>TEXT(SalesData[[#This Row],[Order Date]],"mmm-yyyy")</f>
        <v>Jan-2024</v>
      </c>
      <c r="S3667">
        <f>YEAR(SalesData[[#This Row],[Order Date]])*100 + MONTH(SalesData[[#This Row],[Order Date]])</f>
        <v>202401</v>
      </c>
    </row>
    <row r="3668" spans="1:19" x14ac:dyDescent="0.3">
      <c r="A3668" t="s">
        <v>18914</v>
      </c>
      <c r="B3668" s="3">
        <v>45309</v>
      </c>
      <c r="C3668" t="s">
        <v>7314</v>
      </c>
      <c r="D3668" t="s">
        <v>18</v>
      </c>
      <c r="E3668" t="s">
        <v>19</v>
      </c>
      <c r="F3668" t="s">
        <v>62</v>
      </c>
      <c r="G3668">
        <v>6</v>
      </c>
      <c r="H3668" s="5">
        <v>102.81</v>
      </c>
      <c r="I3668" s="5">
        <v>0.09</v>
      </c>
      <c r="J3668" s="5">
        <v>561.34260000000006</v>
      </c>
      <c r="K3668" s="5">
        <v>56.952828662192083</v>
      </c>
      <c r="L3668">
        <f>YEAR(SalesData[Order Date])</f>
        <v>2024</v>
      </c>
      <c r="M3668">
        <f>MONTH(SalesData[Order Date])</f>
        <v>1</v>
      </c>
      <c r="N3668" t="str">
        <f>TEXT(SalesData[[#This Row],[Order Date]], "mmmm")</f>
        <v>January</v>
      </c>
      <c r="O3668" s="7">
        <f>IF(SalesData[Sales]=0,0,SalesData[Profit]/SalesData[Sales])</f>
        <v>0.10145823363876548</v>
      </c>
      <c r="P3668" s="8">
        <f t="shared" si="57"/>
        <v>1.4590020426028595E-4</v>
      </c>
      <c r="Q3668" t="str">
        <f>IF(SalesData[[#This Row],[Discount]]&gt;0, "Yes", "No")</f>
        <v>Yes</v>
      </c>
      <c r="R3668" t="str">
        <f>TEXT(SalesData[[#This Row],[Order Date]],"mmm-yyyy")</f>
        <v>Jan-2024</v>
      </c>
      <c r="S3668">
        <f>YEAR(SalesData[[#This Row],[Order Date]])*100 + MONTH(SalesData[[#This Row],[Order Date]])</f>
        <v>202401</v>
      </c>
    </row>
    <row r="3669" spans="1:19" x14ac:dyDescent="0.3">
      <c r="A3669" t="s">
        <v>18921</v>
      </c>
      <c r="B3669" s="3">
        <v>45322</v>
      </c>
      <c r="C3669" t="s">
        <v>18922</v>
      </c>
      <c r="D3669" t="s">
        <v>13</v>
      </c>
      <c r="E3669" t="s">
        <v>14</v>
      </c>
      <c r="F3669" t="s">
        <v>91</v>
      </c>
      <c r="G3669">
        <v>8</v>
      </c>
      <c r="H3669" s="5">
        <v>562.27</v>
      </c>
      <c r="I3669" s="5">
        <v>0.27</v>
      </c>
      <c r="J3669" s="5">
        <v>3283.6568000000002</v>
      </c>
      <c r="K3669" s="5">
        <v>895.4643838329655</v>
      </c>
      <c r="L3669">
        <f>YEAR(SalesData[Order Date])</f>
        <v>2024</v>
      </c>
      <c r="M3669">
        <f>MONTH(SalesData[Order Date])</f>
        <v>1</v>
      </c>
      <c r="N3669" t="str">
        <f>TEXT(SalesData[[#This Row],[Order Date]], "mmmm")</f>
        <v>January</v>
      </c>
      <c r="O3669" s="7">
        <f>IF(SalesData[Sales]=0,0,SalesData[Profit]/SalesData[Sales])</f>
        <v>0.27270340305751972</v>
      </c>
      <c r="P3669" s="8">
        <f t="shared" si="57"/>
        <v>6.0024543368844155E-5</v>
      </c>
      <c r="Q3669" t="str">
        <f>IF(SalesData[[#This Row],[Discount]]&gt;0, "Yes", "No")</f>
        <v>Yes</v>
      </c>
      <c r="R3669" t="str">
        <f>TEXT(SalesData[[#This Row],[Order Date]],"mmm-yyyy")</f>
        <v>Jan-2024</v>
      </c>
      <c r="S3669">
        <f>YEAR(SalesData[[#This Row],[Order Date]])*100 + MONTH(SalesData[[#This Row],[Order Date]])</f>
        <v>202401</v>
      </c>
    </row>
    <row r="3670" spans="1:19" x14ac:dyDescent="0.3">
      <c r="A3670" t="s">
        <v>18931</v>
      </c>
      <c r="B3670" s="3">
        <v>45312</v>
      </c>
      <c r="C3670" t="s">
        <v>18932</v>
      </c>
      <c r="D3670" t="s">
        <v>23</v>
      </c>
      <c r="E3670" t="s">
        <v>14</v>
      </c>
      <c r="F3670" t="s">
        <v>34</v>
      </c>
      <c r="G3670">
        <v>6</v>
      </c>
      <c r="H3670" s="5">
        <v>353</v>
      </c>
      <c r="I3670" s="5">
        <v>0</v>
      </c>
      <c r="J3670" s="5">
        <v>2118</v>
      </c>
      <c r="K3670" s="5">
        <v>446.20244122985008</v>
      </c>
      <c r="L3670">
        <f>YEAR(SalesData[Order Date])</f>
        <v>2024</v>
      </c>
      <c r="M3670">
        <f>MONTH(SalesData[Order Date])</f>
        <v>1</v>
      </c>
      <c r="N3670" t="str">
        <f>TEXT(SalesData[[#This Row],[Order Date]], "mmmm")</f>
        <v>January</v>
      </c>
      <c r="O3670" s="7">
        <f>IF(SalesData[Sales]=0,0,SalesData[Profit]/SalesData[Sales])</f>
        <v>0.21067159642580269</v>
      </c>
      <c r="P3670" s="8">
        <f t="shared" si="57"/>
        <v>0</v>
      </c>
      <c r="Q3670" t="str">
        <f>IF(SalesData[[#This Row],[Discount]]&gt;0, "Yes", "No")</f>
        <v>No</v>
      </c>
      <c r="R3670" t="str">
        <f>TEXT(SalesData[[#This Row],[Order Date]],"mmm-yyyy")</f>
        <v>Jan-2024</v>
      </c>
      <c r="S3670">
        <f>YEAR(SalesData[[#This Row],[Order Date]])*100 + MONTH(SalesData[[#This Row],[Order Date]])</f>
        <v>202401</v>
      </c>
    </row>
    <row r="3671" spans="1:19" x14ac:dyDescent="0.3">
      <c r="A3671" t="s">
        <v>18937</v>
      </c>
      <c r="B3671" s="3">
        <v>45319</v>
      </c>
      <c r="C3671" t="s">
        <v>18938</v>
      </c>
      <c r="D3671" t="s">
        <v>30</v>
      </c>
      <c r="E3671" t="s">
        <v>26</v>
      </c>
      <c r="F3671" t="s">
        <v>62</v>
      </c>
      <c r="G3671">
        <v>9</v>
      </c>
      <c r="H3671" s="5">
        <v>457.13</v>
      </c>
      <c r="I3671" s="5">
        <v>0.21</v>
      </c>
      <c r="J3671" s="5">
        <v>3250.1943000000001</v>
      </c>
      <c r="K3671" s="5">
        <v>308.05685332942107</v>
      </c>
      <c r="L3671">
        <f>YEAR(SalesData[Order Date])</f>
        <v>2024</v>
      </c>
      <c r="M3671">
        <f>MONTH(SalesData[Order Date])</f>
        <v>1</v>
      </c>
      <c r="N3671" t="str">
        <f>TEXT(SalesData[[#This Row],[Order Date]], "mmmm")</f>
        <v>January</v>
      </c>
      <c r="O3671" s="7">
        <f>IF(SalesData[Sales]=0,0,SalesData[Profit]/SalesData[Sales])</f>
        <v>9.4781057652282841E-2</v>
      </c>
      <c r="P3671" s="8">
        <f t="shared" si="57"/>
        <v>5.1043102253917558E-5</v>
      </c>
      <c r="Q3671" t="str">
        <f>IF(SalesData[[#This Row],[Discount]]&gt;0, "Yes", "No")</f>
        <v>Yes</v>
      </c>
      <c r="R3671" t="str">
        <f>TEXT(SalesData[[#This Row],[Order Date]],"mmm-yyyy")</f>
        <v>Jan-2024</v>
      </c>
      <c r="S3671">
        <f>YEAR(SalesData[[#This Row],[Order Date]])*100 + MONTH(SalesData[[#This Row],[Order Date]])</f>
        <v>202401</v>
      </c>
    </row>
    <row r="3672" spans="1:19" x14ac:dyDescent="0.3">
      <c r="A3672" t="s">
        <v>19114</v>
      </c>
      <c r="B3672" s="3">
        <v>45313</v>
      </c>
      <c r="C3672" t="s">
        <v>19115</v>
      </c>
      <c r="D3672" t="s">
        <v>30</v>
      </c>
      <c r="E3672" t="s">
        <v>14</v>
      </c>
      <c r="F3672" t="s">
        <v>20</v>
      </c>
      <c r="G3672">
        <v>5</v>
      </c>
      <c r="H3672" s="5">
        <v>630.37</v>
      </c>
      <c r="I3672" s="5">
        <v>0.27</v>
      </c>
      <c r="J3672" s="5">
        <v>2300.8505</v>
      </c>
      <c r="K3672" s="5">
        <v>319.55440188714198</v>
      </c>
      <c r="L3672">
        <f>YEAR(SalesData[Order Date])</f>
        <v>2024</v>
      </c>
      <c r="M3672">
        <f>MONTH(SalesData[Order Date])</f>
        <v>1</v>
      </c>
      <c r="N3672" t="str">
        <f>TEXT(SalesData[[#This Row],[Order Date]], "mmmm")</f>
        <v>January</v>
      </c>
      <c r="O3672" s="7">
        <f>IF(SalesData[Sales]=0,0,SalesData[Profit]/SalesData[Sales])</f>
        <v>0.13888533908967227</v>
      </c>
      <c r="P3672" s="8">
        <f t="shared" si="57"/>
        <v>8.5663975125719818E-5</v>
      </c>
      <c r="Q3672" t="str">
        <f>IF(SalesData[[#This Row],[Discount]]&gt;0, "Yes", "No")</f>
        <v>Yes</v>
      </c>
      <c r="R3672" t="str">
        <f>TEXT(SalesData[[#This Row],[Order Date]],"mmm-yyyy")</f>
        <v>Jan-2024</v>
      </c>
      <c r="S3672">
        <f>YEAR(SalesData[[#This Row],[Order Date]])*100 + MONTH(SalesData[[#This Row],[Order Date]])</f>
        <v>202401</v>
      </c>
    </row>
    <row r="3673" spans="1:19" x14ac:dyDescent="0.3">
      <c r="A3673" t="s">
        <v>19139</v>
      </c>
      <c r="B3673" s="3">
        <v>45304</v>
      </c>
      <c r="C3673" t="s">
        <v>19140</v>
      </c>
      <c r="D3673" t="s">
        <v>23</v>
      </c>
      <c r="E3673" t="s">
        <v>26</v>
      </c>
      <c r="F3673" t="s">
        <v>91</v>
      </c>
      <c r="G3673">
        <v>1</v>
      </c>
      <c r="H3673" s="5">
        <v>806.56</v>
      </c>
      <c r="I3673" s="5">
        <v>0.01</v>
      </c>
      <c r="J3673" s="5">
        <v>798.49439999999993</v>
      </c>
      <c r="K3673" s="5">
        <v>206.27459683494041</v>
      </c>
      <c r="L3673">
        <f>YEAR(SalesData[Order Date])</f>
        <v>2024</v>
      </c>
      <c r="M3673">
        <f>MONTH(SalesData[Order Date])</f>
        <v>1</v>
      </c>
      <c r="N3673" t="str">
        <f>TEXT(SalesData[[#This Row],[Order Date]], "mmmm")</f>
        <v>January</v>
      </c>
      <c r="O3673" s="7">
        <f>IF(SalesData[Sales]=0,0,SalesData[Profit]/SalesData[Sales])</f>
        <v>0.25832942201590947</v>
      </c>
      <c r="P3673" s="8">
        <f t="shared" si="57"/>
        <v>1.2398333663955566E-5</v>
      </c>
      <c r="Q3673" t="str">
        <f>IF(SalesData[[#This Row],[Discount]]&gt;0, "Yes", "No")</f>
        <v>Yes</v>
      </c>
      <c r="R3673" t="str">
        <f>TEXT(SalesData[[#This Row],[Order Date]],"mmm-yyyy")</f>
        <v>Jan-2024</v>
      </c>
      <c r="S3673">
        <f>YEAR(SalesData[[#This Row],[Order Date]])*100 + MONTH(SalesData[[#This Row],[Order Date]])</f>
        <v>202401</v>
      </c>
    </row>
    <row r="3674" spans="1:19" x14ac:dyDescent="0.3">
      <c r="A3674" t="s">
        <v>19150</v>
      </c>
      <c r="B3674" s="3">
        <v>45315</v>
      </c>
      <c r="C3674" t="s">
        <v>19151</v>
      </c>
      <c r="D3674" t="s">
        <v>13</v>
      </c>
      <c r="E3674" t="s">
        <v>26</v>
      </c>
      <c r="F3674" t="s">
        <v>31</v>
      </c>
      <c r="G3674">
        <v>9</v>
      </c>
      <c r="H3674" s="5">
        <v>218.92</v>
      </c>
      <c r="I3674" s="5">
        <v>0.05</v>
      </c>
      <c r="J3674" s="5">
        <v>1871.7660000000001</v>
      </c>
      <c r="K3674" s="5">
        <v>284.02327402526078</v>
      </c>
      <c r="L3674">
        <f>YEAR(SalesData[Order Date])</f>
        <v>2024</v>
      </c>
      <c r="M3674">
        <f>MONTH(SalesData[Order Date])</f>
        <v>1</v>
      </c>
      <c r="N3674" t="str">
        <f>TEXT(SalesData[[#This Row],[Order Date]], "mmmm")</f>
        <v>January</v>
      </c>
      <c r="O3674" s="7">
        <f>IF(SalesData[Sales]=0,0,SalesData[Profit]/SalesData[Sales])</f>
        <v>0.15174080201545534</v>
      </c>
      <c r="P3674" s="8">
        <f t="shared" si="57"/>
        <v>2.5377103761901863E-5</v>
      </c>
      <c r="Q3674" t="str">
        <f>IF(SalesData[[#This Row],[Discount]]&gt;0, "Yes", "No")</f>
        <v>Yes</v>
      </c>
      <c r="R3674" t="str">
        <f>TEXT(SalesData[[#This Row],[Order Date]],"mmm-yyyy")</f>
        <v>Jan-2024</v>
      </c>
      <c r="S3674">
        <f>YEAR(SalesData[[#This Row],[Order Date]])*100 + MONTH(SalesData[[#This Row],[Order Date]])</f>
        <v>202401</v>
      </c>
    </row>
    <row r="3675" spans="1:19" x14ac:dyDescent="0.3">
      <c r="A3675" t="s">
        <v>19192</v>
      </c>
      <c r="B3675" s="3">
        <v>45316</v>
      </c>
      <c r="C3675" t="s">
        <v>19193</v>
      </c>
      <c r="D3675" t="s">
        <v>23</v>
      </c>
      <c r="E3675" t="s">
        <v>19</v>
      </c>
      <c r="F3675" t="s">
        <v>44</v>
      </c>
      <c r="G3675">
        <v>8</v>
      </c>
      <c r="H3675" s="5">
        <v>209.06</v>
      </c>
      <c r="I3675" s="5">
        <v>0.16</v>
      </c>
      <c r="J3675" s="5">
        <v>1404.8832</v>
      </c>
      <c r="K3675" s="5">
        <v>341.60107705528333</v>
      </c>
      <c r="L3675">
        <f>YEAR(SalesData[Order Date])</f>
        <v>2024</v>
      </c>
      <c r="M3675">
        <f>MONTH(SalesData[Order Date])</f>
        <v>1</v>
      </c>
      <c r="N3675" t="str">
        <f>TEXT(SalesData[[#This Row],[Order Date]], "mmmm")</f>
        <v>January</v>
      </c>
      <c r="O3675" s="7">
        <f>IF(SalesData[Sales]=0,0,SalesData[Profit]/SalesData[Sales])</f>
        <v>0.2431526528719849</v>
      </c>
      <c r="P3675" s="8">
        <f t="shared" si="57"/>
        <v>9.5666315890175076E-5</v>
      </c>
      <c r="Q3675" t="str">
        <f>IF(SalesData[[#This Row],[Discount]]&gt;0, "Yes", "No")</f>
        <v>Yes</v>
      </c>
      <c r="R3675" t="str">
        <f>TEXT(SalesData[[#This Row],[Order Date]],"mmm-yyyy")</f>
        <v>Jan-2024</v>
      </c>
      <c r="S3675">
        <f>YEAR(SalesData[[#This Row],[Order Date]])*100 + MONTH(SalesData[[#This Row],[Order Date]])</f>
        <v>202401</v>
      </c>
    </row>
    <row r="3676" spans="1:19" x14ac:dyDescent="0.3">
      <c r="A3676" t="s">
        <v>19218</v>
      </c>
      <c r="B3676" s="3">
        <v>45314</v>
      </c>
      <c r="C3676" t="s">
        <v>19219</v>
      </c>
      <c r="D3676" t="s">
        <v>23</v>
      </c>
      <c r="E3676" t="s">
        <v>14</v>
      </c>
      <c r="F3676" t="s">
        <v>15</v>
      </c>
      <c r="G3676">
        <v>3</v>
      </c>
      <c r="H3676" s="5">
        <v>33.81</v>
      </c>
      <c r="I3676" s="5">
        <v>0.18</v>
      </c>
      <c r="J3676" s="5">
        <v>83.172600000000017</v>
      </c>
      <c r="K3676" s="5">
        <v>7.5868389425235376</v>
      </c>
      <c r="L3676">
        <f>YEAR(SalesData[Order Date])</f>
        <v>2024</v>
      </c>
      <c r="M3676">
        <f>MONTH(SalesData[Order Date])</f>
        <v>1</v>
      </c>
      <c r="N3676" t="str">
        <f>TEXT(SalesData[[#This Row],[Order Date]], "mmmm")</f>
        <v>January</v>
      </c>
      <c r="O3676" s="7">
        <f>IF(SalesData[Sales]=0,0,SalesData[Profit]/SalesData[Sales])</f>
        <v>9.1218008605280301E-2</v>
      </c>
      <c r="P3676" s="8">
        <f t="shared" si="57"/>
        <v>1.7746228926353148E-3</v>
      </c>
      <c r="Q3676" t="str">
        <f>IF(SalesData[[#This Row],[Discount]]&gt;0, "Yes", "No")</f>
        <v>Yes</v>
      </c>
      <c r="R3676" t="str">
        <f>TEXT(SalesData[[#This Row],[Order Date]],"mmm-yyyy")</f>
        <v>Jan-2024</v>
      </c>
      <c r="S3676">
        <f>YEAR(SalesData[[#This Row],[Order Date]])*100 + MONTH(SalesData[[#This Row],[Order Date]])</f>
        <v>202401</v>
      </c>
    </row>
    <row r="3677" spans="1:19" x14ac:dyDescent="0.3">
      <c r="A3677" t="s">
        <v>19248</v>
      </c>
      <c r="B3677" s="3">
        <v>45297</v>
      </c>
      <c r="C3677" t="s">
        <v>19249</v>
      </c>
      <c r="D3677" t="s">
        <v>13</v>
      </c>
      <c r="E3677" t="s">
        <v>14</v>
      </c>
      <c r="F3677" t="s">
        <v>91</v>
      </c>
      <c r="G3677">
        <v>4</v>
      </c>
      <c r="H3677" s="5">
        <v>762.98</v>
      </c>
      <c r="I3677" s="5">
        <v>0.1</v>
      </c>
      <c r="J3677" s="5">
        <v>2746.7280000000001</v>
      </c>
      <c r="K3677" s="5">
        <v>248.66540330185481</v>
      </c>
      <c r="L3677">
        <f>YEAR(SalesData[Order Date])</f>
        <v>2024</v>
      </c>
      <c r="M3677">
        <f>MONTH(SalesData[Order Date])</f>
        <v>1</v>
      </c>
      <c r="N3677" t="str">
        <f>TEXT(SalesData[[#This Row],[Order Date]], "mmmm")</f>
        <v>January</v>
      </c>
      <c r="O3677" s="7">
        <f>IF(SalesData[Sales]=0,0,SalesData[Profit]/SalesData[Sales])</f>
        <v>9.0531499042444244E-2</v>
      </c>
      <c r="P3677" s="8">
        <f t="shared" si="57"/>
        <v>3.2766258617526019E-5</v>
      </c>
      <c r="Q3677" t="str">
        <f>IF(SalesData[[#This Row],[Discount]]&gt;0, "Yes", "No")</f>
        <v>Yes</v>
      </c>
      <c r="R3677" t="str">
        <f>TEXT(SalesData[[#This Row],[Order Date]],"mmm-yyyy")</f>
        <v>Jan-2024</v>
      </c>
      <c r="S3677">
        <f>YEAR(SalesData[[#This Row],[Order Date]])*100 + MONTH(SalesData[[#This Row],[Order Date]])</f>
        <v>202401</v>
      </c>
    </row>
    <row r="3678" spans="1:19" x14ac:dyDescent="0.3">
      <c r="A3678" t="s">
        <v>19252</v>
      </c>
      <c r="B3678" s="3">
        <v>45302</v>
      </c>
      <c r="C3678" t="s">
        <v>19253</v>
      </c>
      <c r="D3678" t="s">
        <v>30</v>
      </c>
      <c r="E3678" t="s">
        <v>14</v>
      </c>
      <c r="F3678" t="s">
        <v>91</v>
      </c>
      <c r="G3678">
        <v>2</v>
      </c>
      <c r="H3678" s="5">
        <v>902.93</v>
      </c>
      <c r="I3678" s="5">
        <v>0.21</v>
      </c>
      <c r="J3678" s="5">
        <v>1426.6294</v>
      </c>
      <c r="K3678" s="5">
        <v>195.87257605887061</v>
      </c>
      <c r="L3678">
        <f>YEAR(SalesData[Order Date])</f>
        <v>2024</v>
      </c>
      <c r="M3678">
        <f>MONTH(SalesData[Order Date])</f>
        <v>1</v>
      </c>
      <c r="N3678" t="str">
        <f>TEXT(SalesData[[#This Row],[Order Date]], "mmmm")</f>
        <v>January</v>
      </c>
      <c r="O3678" s="7">
        <f>IF(SalesData[Sales]=0,0,SalesData[Profit]/SalesData[Sales])</f>
        <v>0.13729744813815739</v>
      </c>
      <c r="P3678" s="8">
        <f t="shared" si="57"/>
        <v>1.1628808434762385E-4</v>
      </c>
      <c r="Q3678" t="str">
        <f>IF(SalesData[[#This Row],[Discount]]&gt;0, "Yes", "No")</f>
        <v>Yes</v>
      </c>
      <c r="R3678" t="str">
        <f>TEXT(SalesData[[#This Row],[Order Date]],"mmm-yyyy")</f>
        <v>Jan-2024</v>
      </c>
      <c r="S3678">
        <f>YEAR(SalesData[[#This Row],[Order Date]])*100 + MONTH(SalesData[[#This Row],[Order Date]])</f>
        <v>202401</v>
      </c>
    </row>
    <row r="3679" spans="1:19" x14ac:dyDescent="0.3">
      <c r="A3679" t="s">
        <v>19260</v>
      </c>
      <c r="B3679" s="3">
        <v>45320</v>
      </c>
      <c r="C3679" t="s">
        <v>19261</v>
      </c>
      <c r="D3679" t="s">
        <v>30</v>
      </c>
      <c r="E3679" t="s">
        <v>26</v>
      </c>
      <c r="F3679" t="s">
        <v>27</v>
      </c>
      <c r="G3679">
        <v>2</v>
      </c>
      <c r="H3679" s="5">
        <v>590.1</v>
      </c>
      <c r="I3679" s="5">
        <v>0.12</v>
      </c>
      <c r="J3679" s="5">
        <v>1038.576</v>
      </c>
      <c r="K3679" s="5">
        <v>97.637515821886637</v>
      </c>
      <c r="L3679">
        <f>YEAR(SalesData[Order Date])</f>
        <v>2024</v>
      </c>
      <c r="M3679">
        <f>MONTH(SalesData[Order Date])</f>
        <v>1</v>
      </c>
      <c r="N3679" t="str">
        <f>TEXT(SalesData[[#This Row],[Order Date]], "mmmm")</f>
        <v>January</v>
      </c>
      <c r="O3679" s="7">
        <f>IF(SalesData[Sales]=0,0,SalesData[Profit]/SalesData[Sales])</f>
        <v>9.401094943642703E-2</v>
      </c>
      <c r="P3679" s="8">
        <f t="shared" si="57"/>
        <v>1.0167768174885612E-4</v>
      </c>
      <c r="Q3679" t="str">
        <f>IF(SalesData[[#This Row],[Discount]]&gt;0, "Yes", "No")</f>
        <v>Yes</v>
      </c>
      <c r="R3679" t="str">
        <f>TEXT(SalesData[[#This Row],[Order Date]],"mmm-yyyy")</f>
        <v>Jan-2024</v>
      </c>
      <c r="S3679">
        <f>YEAR(SalesData[[#This Row],[Order Date]])*100 + MONTH(SalesData[[#This Row],[Order Date]])</f>
        <v>202401</v>
      </c>
    </row>
    <row r="3680" spans="1:19" x14ac:dyDescent="0.3">
      <c r="A3680" t="s">
        <v>19275</v>
      </c>
      <c r="B3680" s="3">
        <v>45318</v>
      </c>
      <c r="C3680" t="s">
        <v>19276</v>
      </c>
      <c r="D3680" t="s">
        <v>23</v>
      </c>
      <c r="E3680" t="s">
        <v>19</v>
      </c>
      <c r="F3680" t="s">
        <v>39</v>
      </c>
      <c r="G3680">
        <v>2</v>
      </c>
      <c r="H3680" s="5">
        <v>752.57</v>
      </c>
      <c r="I3680" s="5">
        <v>0.02</v>
      </c>
      <c r="J3680" s="5">
        <v>1475.0372</v>
      </c>
      <c r="K3680" s="5">
        <v>202.78917824861591</v>
      </c>
      <c r="L3680">
        <f>YEAR(SalesData[Order Date])</f>
        <v>2024</v>
      </c>
      <c r="M3680">
        <f>MONTH(SalesData[Order Date])</f>
        <v>1</v>
      </c>
      <c r="N3680" t="str">
        <f>TEXT(SalesData[[#This Row],[Order Date]], "mmmm")</f>
        <v>January</v>
      </c>
      <c r="O3680" s="7">
        <f>IF(SalesData[Sales]=0,0,SalesData[Profit]/SalesData[Sales])</f>
        <v>0.13748072133273379</v>
      </c>
      <c r="P3680" s="8">
        <f t="shared" si="57"/>
        <v>1.3287800470388136E-5</v>
      </c>
      <c r="Q3680" t="str">
        <f>IF(SalesData[[#This Row],[Discount]]&gt;0, "Yes", "No")</f>
        <v>Yes</v>
      </c>
      <c r="R3680" t="str">
        <f>TEXT(SalesData[[#This Row],[Order Date]],"mmm-yyyy")</f>
        <v>Jan-2024</v>
      </c>
      <c r="S3680">
        <f>YEAR(SalesData[[#This Row],[Order Date]])*100 + MONTH(SalesData[[#This Row],[Order Date]])</f>
        <v>202401</v>
      </c>
    </row>
    <row r="3681" spans="1:19" x14ac:dyDescent="0.3">
      <c r="A3681" t="s">
        <v>19289</v>
      </c>
      <c r="B3681" s="3">
        <v>45307</v>
      </c>
      <c r="C3681" t="s">
        <v>19290</v>
      </c>
      <c r="D3681" t="s">
        <v>30</v>
      </c>
      <c r="E3681" t="s">
        <v>19</v>
      </c>
      <c r="F3681" t="s">
        <v>15</v>
      </c>
      <c r="G3681">
        <v>1</v>
      </c>
      <c r="H3681" s="5">
        <v>596.88</v>
      </c>
      <c r="I3681" s="5">
        <v>7.0000000000000007E-2</v>
      </c>
      <c r="J3681" s="5">
        <v>555.09839999999997</v>
      </c>
      <c r="K3681" s="5">
        <v>52.021049979279233</v>
      </c>
      <c r="L3681">
        <f>YEAR(SalesData[Order Date])</f>
        <v>2024</v>
      </c>
      <c r="M3681">
        <f>MONTH(SalesData[Order Date])</f>
        <v>1</v>
      </c>
      <c r="N3681" t="str">
        <f>TEXT(SalesData[[#This Row],[Order Date]], "mmmm")</f>
        <v>January</v>
      </c>
      <c r="O3681" s="7">
        <f>IF(SalesData[Sales]=0,0,SalesData[Profit]/SalesData[Sales])</f>
        <v>9.371500616697731E-2</v>
      </c>
      <c r="P3681" s="8">
        <f t="shared" si="57"/>
        <v>1.1727650449001475E-4</v>
      </c>
      <c r="Q3681" t="str">
        <f>IF(SalesData[[#This Row],[Discount]]&gt;0, "Yes", "No")</f>
        <v>Yes</v>
      </c>
      <c r="R3681" t="str">
        <f>TEXT(SalesData[[#This Row],[Order Date]],"mmm-yyyy")</f>
        <v>Jan-2024</v>
      </c>
      <c r="S3681">
        <f>YEAR(SalesData[[#This Row],[Order Date]])*100 + MONTH(SalesData[[#This Row],[Order Date]])</f>
        <v>202401</v>
      </c>
    </row>
    <row r="3682" spans="1:19" x14ac:dyDescent="0.3">
      <c r="A3682" t="s">
        <v>19305</v>
      </c>
      <c r="B3682" s="3">
        <v>45311</v>
      </c>
      <c r="C3682" t="s">
        <v>19306</v>
      </c>
      <c r="D3682" t="s">
        <v>23</v>
      </c>
      <c r="E3682" t="s">
        <v>14</v>
      </c>
      <c r="F3682" t="s">
        <v>20</v>
      </c>
      <c r="G3682">
        <v>5</v>
      </c>
      <c r="H3682" s="5">
        <v>769.4</v>
      </c>
      <c r="I3682" s="5">
        <v>0.13</v>
      </c>
      <c r="J3682" s="5">
        <v>3346.89</v>
      </c>
      <c r="K3682" s="5">
        <v>255.69109817379879</v>
      </c>
      <c r="L3682">
        <f>YEAR(SalesData[Order Date])</f>
        <v>2024</v>
      </c>
      <c r="M3682">
        <f>MONTH(SalesData[Order Date])</f>
        <v>1</v>
      </c>
      <c r="N3682" t="str">
        <f>TEXT(SalesData[[#This Row],[Order Date]], "mmmm")</f>
        <v>January</v>
      </c>
      <c r="O3682" s="7">
        <f>IF(SalesData[Sales]=0,0,SalesData[Profit]/SalesData[Sales])</f>
        <v>7.6396624380782999E-2</v>
      </c>
      <c r="P3682" s="8">
        <f t="shared" si="57"/>
        <v>3.3792565635560177E-5</v>
      </c>
      <c r="Q3682" t="str">
        <f>IF(SalesData[[#This Row],[Discount]]&gt;0, "Yes", "No")</f>
        <v>Yes</v>
      </c>
      <c r="R3682" t="str">
        <f>TEXT(SalesData[[#This Row],[Order Date]],"mmm-yyyy")</f>
        <v>Jan-2024</v>
      </c>
      <c r="S3682">
        <f>YEAR(SalesData[[#This Row],[Order Date]])*100 + MONTH(SalesData[[#This Row],[Order Date]])</f>
        <v>202401</v>
      </c>
    </row>
    <row r="3683" spans="1:19" x14ac:dyDescent="0.3">
      <c r="A3683" t="s">
        <v>19343</v>
      </c>
      <c r="B3683" s="3">
        <v>45307</v>
      </c>
      <c r="C3683" t="s">
        <v>19344</v>
      </c>
      <c r="D3683" t="s">
        <v>23</v>
      </c>
      <c r="E3683" t="s">
        <v>26</v>
      </c>
      <c r="F3683" t="s">
        <v>27</v>
      </c>
      <c r="G3683">
        <v>4</v>
      </c>
      <c r="H3683" s="5">
        <v>648.16999999999996</v>
      </c>
      <c r="I3683" s="5">
        <v>0.02</v>
      </c>
      <c r="J3683" s="5">
        <v>2540.8263999999999</v>
      </c>
      <c r="K3683" s="5">
        <v>337.21776707281811</v>
      </c>
      <c r="L3683">
        <f>YEAR(SalesData[Order Date])</f>
        <v>2024</v>
      </c>
      <c r="M3683">
        <f>MONTH(SalesData[Order Date])</f>
        <v>1</v>
      </c>
      <c r="N3683" t="str">
        <f>TEXT(SalesData[[#This Row],[Order Date]], "mmmm")</f>
        <v>January</v>
      </c>
      <c r="O3683" s="7">
        <f>IF(SalesData[Sales]=0,0,SalesData[Profit]/SalesData[Sales])</f>
        <v>0.13271971948686384</v>
      </c>
      <c r="P3683" s="8">
        <f t="shared" si="57"/>
        <v>7.7140256414212332E-6</v>
      </c>
      <c r="Q3683" t="str">
        <f>IF(SalesData[[#This Row],[Discount]]&gt;0, "Yes", "No")</f>
        <v>Yes</v>
      </c>
      <c r="R3683" t="str">
        <f>TEXT(SalesData[[#This Row],[Order Date]],"mmm-yyyy")</f>
        <v>Jan-2024</v>
      </c>
      <c r="S3683">
        <f>YEAR(SalesData[[#This Row],[Order Date]])*100 + MONTH(SalesData[[#This Row],[Order Date]])</f>
        <v>202401</v>
      </c>
    </row>
    <row r="3684" spans="1:19" x14ac:dyDescent="0.3">
      <c r="A3684" t="s">
        <v>35</v>
      </c>
      <c r="B3684" s="3">
        <v>45334</v>
      </c>
      <c r="C3684" t="s">
        <v>36</v>
      </c>
      <c r="D3684" t="s">
        <v>18</v>
      </c>
      <c r="E3684" t="s">
        <v>26</v>
      </c>
      <c r="F3684" t="s">
        <v>34</v>
      </c>
      <c r="G3684">
        <v>3</v>
      </c>
      <c r="H3684" s="5">
        <v>586.32000000000005</v>
      </c>
      <c r="I3684" s="5">
        <v>0.27</v>
      </c>
      <c r="J3684" s="5">
        <v>1284.0408</v>
      </c>
      <c r="K3684" s="5">
        <v>186.12773346010411</v>
      </c>
      <c r="L3684">
        <f>YEAR(SalesData[Order Date])</f>
        <v>2024</v>
      </c>
      <c r="M3684">
        <f>MONTH(SalesData[Order Date])</f>
        <v>2</v>
      </c>
      <c r="N3684" t="str">
        <f>TEXT(SalesData[[#This Row],[Order Date]], "mmmm")</f>
        <v>February</v>
      </c>
      <c r="O3684" s="7">
        <f>IF(SalesData[Sales]=0,0,SalesData[Profit]/SalesData[Sales])</f>
        <v>0.14495468793523081</v>
      </c>
      <c r="P3684" s="8">
        <f t="shared" si="57"/>
        <v>1.5349979533360624E-4</v>
      </c>
      <c r="Q3684" t="str">
        <f>IF(SalesData[[#This Row],[Discount]]&gt;0, "Yes", "No")</f>
        <v>Yes</v>
      </c>
      <c r="R3684" t="str">
        <f>TEXT(SalesData[[#This Row],[Order Date]],"mmm-yyyy")</f>
        <v>Feb-2024</v>
      </c>
      <c r="S3684">
        <f>YEAR(SalesData[[#This Row],[Order Date]])*100 + MONTH(SalesData[[#This Row],[Order Date]])</f>
        <v>202402</v>
      </c>
    </row>
    <row r="3685" spans="1:19" x14ac:dyDescent="0.3">
      <c r="A3685" t="s">
        <v>108</v>
      </c>
      <c r="B3685" s="3">
        <v>45341</v>
      </c>
      <c r="C3685" t="s">
        <v>109</v>
      </c>
      <c r="D3685" t="s">
        <v>23</v>
      </c>
      <c r="E3685" t="s">
        <v>19</v>
      </c>
      <c r="F3685" t="s">
        <v>44</v>
      </c>
      <c r="G3685">
        <v>7</v>
      </c>
      <c r="H3685" s="5">
        <v>333.27</v>
      </c>
      <c r="I3685" s="5">
        <v>0.19</v>
      </c>
      <c r="J3685" s="5">
        <v>1889.6409000000001</v>
      </c>
      <c r="K3685" s="5">
        <v>295.55823843610892</v>
      </c>
      <c r="L3685">
        <f>YEAR(SalesData[Order Date])</f>
        <v>2024</v>
      </c>
      <c r="M3685">
        <f>MONTH(SalesData[Order Date])</f>
        <v>2</v>
      </c>
      <c r="N3685" t="str">
        <f>TEXT(SalesData[[#This Row],[Order Date]], "mmmm")</f>
        <v>February</v>
      </c>
      <c r="O3685" s="7">
        <f>IF(SalesData[Sales]=0,0,SalesData[Profit]/SalesData[Sales])</f>
        <v>0.15640973818682105</v>
      </c>
      <c r="P3685" s="8">
        <f t="shared" si="57"/>
        <v>8.1444045797272917E-5</v>
      </c>
      <c r="Q3685" t="str">
        <f>IF(SalesData[[#This Row],[Discount]]&gt;0, "Yes", "No")</f>
        <v>Yes</v>
      </c>
      <c r="R3685" t="str">
        <f>TEXT(SalesData[[#This Row],[Order Date]],"mmm-yyyy")</f>
        <v>Feb-2024</v>
      </c>
      <c r="S3685">
        <f>YEAR(SalesData[[#This Row],[Order Date]])*100 + MONTH(SalesData[[#This Row],[Order Date]])</f>
        <v>202402</v>
      </c>
    </row>
    <row r="3686" spans="1:19" x14ac:dyDescent="0.3">
      <c r="A3686" t="s">
        <v>210</v>
      </c>
      <c r="B3686" s="3">
        <v>45334</v>
      </c>
      <c r="C3686" t="s">
        <v>211</v>
      </c>
      <c r="D3686" t="s">
        <v>18</v>
      </c>
      <c r="E3686" t="s">
        <v>26</v>
      </c>
      <c r="F3686" t="s">
        <v>62</v>
      </c>
      <c r="G3686">
        <v>8</v>
      </c>
      <c r="H3686" s="5">
        <v>864.84</v>
      </c>
      <c r="I3686" s="5">
        <v>0.14000000000000001</v>
      </c>
      <c r="J3686" s="5">
        <v>5950.0992000000006</v>
      </c>
      <c r="K3686" s="5">
        <v>342.58164239334752</v>
      </c>
      <c r="L3686">
        <f>YEAR(SalesData[Order Date])</f>
        <v>2024</v>
      </c>
      <c r="M3686">
        <f>MONTH(SalesData[Order Date])</f>
        <v>2</v>
      </c>
      <c r="N3686" t="str">
        <f>TEXT(SalesData[[#This Row],[Order Date]], "mmmm")</f>
        <v>February</v>
      </c>
      <c r="O3686" s="7">
        <f>IF(SalesData[Sales]=0,0,SalesData[Profit]/SalesData[Sales])</f>
        <v>5.7575786701732218E-2</v>
      </c>
      <c r="P3686" s="8">
        <f t="shared" si="57"/>
        <v>2.0234956755006709E-5</v>
      </c>
      <c r="Q3686" t="str">
        <f>IF(SalesData[[#This Row],[Discount]]&gt;0, "Yes", "No")</f>
        <v>Yes</v>
      </c>
      <c r="R3686" t="str">
        <f>TEXT(SalesData[[#This Row],[Order Date]],"mmm-yyyy")</f>
        <v>Feb-2024</v>
      </c>
      <c r="S3686">
        <f>YEAR(SalesData[[#This Row],[Order Date]])*100 + MONTH(SalesData[[#This Row],[Order Date]])</f>
        <v>202402</v>
      </c>
    </row>
    <row r="3687" spans="1:19" x14ac:dyDescent="0.3">
      <c r="A3687" t="s">
        <v>262</v>
      </c>
      <c r="B3687" s="3">
        <v>45328</v>
      </c>
      <c r="C3687" t="s">
        <v>263</v>
      </c>
      <c r="D3687" t="s">
        <v>30</v>
      </c>
      <c r="E3687" t="s">
        <v>19</v>
      </c>
      <c r="F3687" t="s">
        <v>62</v>
      </c>
      <c r="G3687">
        <v>5</v>
      </c>
      <c r="H3687" s="5">
        <v>219.11</v>
      </c>
      <c r="I3687" s="5">
        <v>0.17</v>
      </c>
      <c r="J3687" s="5">
        <v>909.30650000000014</v>
      </c>
      <c r="K3687" s="5">
        <v>99.821097109707864</v>
      </c>
      <c r="L3687">
        <f>YEAR(SalesData[Order Date])</f>
        <v>2024</v>
      </c>
      <c r="M3687">
        <f>MONTH(SalesData[Order Date])</f>
        <v>2</v>
      </c>
      <c r="N3687" t="str">
        <f>TEXT(SalesData[[#This Row],[Order Date]], "mmmm")</f>
        <v>February</v>
      </c>
      <c r="O3687" s="7">
        <f>IF(SalesData[Sales]=0,0,SalesData[Profit]/SalesData[Sales])</f>
        <v>0.10977717316406277</v>
      </c>
      <c r="P3687" s="8">
        <f t="shared" si="57"/>
        <v>1.551732006754598E-4</v>
      </c>
      <c r="Q3687" t="str">
        <f>IF(SalesData[[#This Row],[Discount]]&gt;0, "Yes", "No")</f>
        <v>Yes</v>
      </c>
      <c r="R3687" t="str">
        <f>TEXT(SalesData[[#This Row],[Order Date]],"mmm-yyyy")</f>
        <v>Feb-2024</v>
      </c>
      <c r="S3687">
        <f>YEAR(SalesData[[#This Row],[Order Date]])*100 + MONTH(SalesData[[#This Row],[Order Date]])</f>
        <v>202402</v>
      </c>
    </row>
    <row r="3688" spans="1:19" x14ac:dyDescent="0.3">
      <c r="A3688" t="s">
        <v>320</v>
      </c>
      <c r="B3688" s="3">
        <v>45332</v>
      </c>
      <c r="C3688" t="s">
        <v>321</v>
      </c>
      <c r="D3688" t="s">
        <v>13</v>
      </c>
      <c r="E3688" t="s">
        <v>14</v>
      </c>
      <c r="F3688" t="s">
        <v>15</v>
      </c>
      <c r="G3688">
        <v>4</v>
      </c>
      <c r="H3688" s="5">
        <v>240.39</v>
      </c>
      <c r="I3688" s="5">
        <v>0.28999999999999998</v>
      </c>
      <c r="J3688" s="5">
        <v>682.70759999999996</v>
      </c>
      <c r="K3688" s="5">
        <v>166.6491898302512</v>
      </c>
      <c r="L3688">
        <f>YEAR(SalesData[Order Date])</f>
        <v>2024</v>
      </c>
      <c r="M3688">
        <f>MONTH(SalesData[Order Date])</f>
        <v>2</v>
      </c>
      <c r="N3688" t="str">
        <f>TEXT(SalesData[[#This Row],[Order Date]], "mmmm")</f>
        <v>February</v>
      </c>
      <c r="O3688" s="7">
        <f>IF(SalesData[Sales]=0,0,SalesData[Profit]/SalesData[Sales])</f>
        <v>0.24410038767731781</v>
      </c>
      <c r="P3688" s="8">
        <f t="shared" si="57"/>
        <v>3.0159324431132742E-4</v>
      </c>
      <c r="Q3688" t="str">
        <f>IF(SalesData[[#This Row],[Discount]]&gt;0, "Yes", "No")</f>
        <v>Yes</v>
      </c>
      <c r="R3688" t="str">
        <f>TEXT(SalesData[[#This Row],[Order Date]],"mmm-yyyy")</f>
        <v>Feb-2024</v>
      </c>
      <c r="S3688">
        <f>YEAR(SalesData[[#This Row],[Order Date]])*100 + MONTH(SalesData[[#This Row],[Order Date]])</f>
        <v>202402</v>
      </c>
    </row>
    <row r="3689" spans="1:19" x14ac:dyDescent="0.3">
      <c r="A3689" t="s">
        <v>398</v>
      </c>
      <c r="B3689" s="3">
        <v>45328</v>
      </c>
      <c r="C3689" t="s">
        <v>399</v>
      </c>
      <c r="D3689" t="s">
        <v>18</v>
      </c>
      <c r="E3689" t="s">
        <v>14</v>
      </c>
      <c r="F3689" t="s">
        <v>53</v>
      </c>
      <c r="G3689">
        <v>5</v>
      </c>
      <c r="H3689" s="5">
        <v>364.45</v>
      </c>
      <c r="I3689" s="5">
        <v>0.04</v>
      </c>
      <c r="J3689" s="5">
        <v>1749.36</v>
      </c>
      <c r="K3689" s="5">
        <v>449.37797027296881</v>
      </c>
      <c r="L3689">
        <f>YEAR(SalesData[Order Date])</f>
        <v>2024</v>
      </c>
      <c r="M3689">
        <f>MONTH(SalesData[Order Date])</f>
        <v>2</v>
      </c>
      <c r="N3689" t="str">
        <f>TEXT(SalesData[[#This Row],[Order Date]], "mmmm")</f>
        <v>February</v>
      </c>
      <c r="O3689" s="7">
        <f>IF(SalesData[Sales]=0,0,SalesData[Profit]/SalesData[Sales])</f>
        <v>0.25688135676645679</v>
      </c>
      <c r="P3689" s="8">
        <f t="shared" si="57"/>
        <v>2.1950884895047331E-5</v>
      </c>
      <c r="Q3689" t="str">
        <f>IF(SalesData[[#This Row],[Discount]]&gt;0, "Yes", "No")</f>
        <v>Yes</v>
      </c>
      <c r="R3689" t="str">
        <f>TEXT(SalesData[[#This Row],[Order Date]],"mmm-yyyy")</f>
        <v>Feb-2024</v>
      </c>
      <c r="S3689">
        <f>YEAR(SalesData[[#This Row],[Order Date]])*100 + MONTH(SalesData[[#This Row],[Order Date]])</f>
        <v>202402</v>
      </c>
    </row>
    <row r="3690" spans="1:19" x14ac:dyDescent="0.3">
      <c r="A3690" t="s">
        <v>480</v>
      </c>
      <c r="B3690" s="3">
        <v>45342</v>
      </c>
      <c r="C3690" t="s">
        <v>481</v>
      </c>
      <c r="D3690" t="s">
        <v>23</v>
      </c>
      <c r="E3690" t="s">
        <v>19</v>
      </c>
      <c r="F3690" t="s">
        <v>20</v>
      </c>
      <c r="G3690">
        <v>9</v>
      </c>
      <c r="H3690" s="5">
        <v>614.64</v>
      </c>
      <c r="I3690" s="5">
        <v>0.08</v>
      </c>
      <c r="J3690" s="5">
        <v>5089.2191999999995</v>
      </c>
      <c r="K3690" s="5">
        <v>598.27391637218295</v>
      </c>
      <c r="L3690">
        <f>YEAR(SalesData[Order Date])</f>
        <v>2024</v>
      </c>
      <c r="M3690">
        <f>MONTH(SalesData[Order Date])</f>
        <v>2</v>
      </c>
      <c r="N3690" t="str">
        <f>TEXT(SalesData[[#This Row],[Order Date]], "mmmm")</f>
        <v>February</v>
      </c>
      <c r="O3690" s="7">
        <f>IF(SalesData[Sales]=0,0,SalesData[Profit]/SalesData[Sales])</f>
        <v>0.1175571129599179</v>
      </c>
      <c r="P3690" s="8">
        <f t="shared" si="57"/>
        <v>1.4461943395953548E-5</v>
      </c>
      <c r="Q3690" t="str">
        <f>IF(SalesData[[#This Row],[Discount]]&gt;0, "Yes", "No")</f>
        <v>Yes</v>
      </c>
      <c r="R3690" t="str">
        <f>TEXT(SalesData[[#This Row],[Order Date]],"mmm-yyyy")</f>
        <v>Feb-2024</v>
      </c>
      <c r="S3690">
        <f>YEAR(SalesData[[#This Row],[Order Date]])*100 + MONTH(SalesData[[#This Row],[Order Date]])</f>
        <v>202402</v>
      </c>
    </row>
    <row r="3691" spans="1:19" x14ac:dyDescent="0.3">
      <c r="A3691" t="s">
        <v>558</v>
      </c>
      <c r="B3691" s="3">
        <v>45346</v>
      </c>
      <c r="C3691" t="s">
        <v>559</v>
      </c>
      <c r="D3691" t="s">
        <v>13</v>
      </c>
      <c r="E3691" t="s">
        <v>14</v>
      </c>
      <c r="F3691" t="s">
        <v>31</v>
      </c>
      <c r="G3691">
        <v>1</v>
      </c>
      <c r="H3691" s="5">
        <v>246.51</v>
      </c>
      <c r="I3691" s="5">
        <v>0.25</v>
      </c>
      <c r="J3691" s="5">
        <v>184.88249999999999</v>
      </c>
      <c r="K3691" s="5">
        <v>11.48727922450451</v>
      </c>
      <c r="L3691">
        <f>YEAR(SalesData[Order Date])</f>
        <v>2024</v>
      </c>
      <c r="M3691">
        <f>MONTH(SalesData[Order Date])</f>
        <v>2</v>
      </c>
      <c r="N3691" t="str">
        <f>TEXT(SalesData[[#This Row],[Order Date]], "mmmm")</f>
        <v>February</v>
      </c>
      <c r="O3691" s="7">
        <f>IF(SalesData[Sales]=0,0,SalesData[Profit]/SalesData[Sales])</f>
        <v>6.213286397849721E-2</v>
      </c>
      <c r="P3691" s="8">
        <f t="shared" si="57"/>
        <v>1.0141576406636648E-3</v>
      </c>
      <c r="Q3691" t="str">
        <f>IF(SalesData[[#This Row],[Discount]]&gt;0, "Yes", "No")</f>
        <v>Yes</v>
      </c>
      <c r="R3691" t="str">
        <f>TEXT(SalesData[[#This Row],[Order Date]],"mmm-yyyy")</f>
        <v>Feb-2024</v>
      </c>
      <c r="S3691">
        <f>YEAR(SalesData[[#This Row],[Order Date]])*100 + MONTH(SalesData[[#This Row],[Order Date]])</f>
        <v>202402</v>
      </c>
    </row>
    <row r="3692" spans="1:19" x14ac:dyDescent="0.3">
      <c r="A3692" t="s">
        <v>732</v>
      </c>
      <c r="B3692" s="3">
        <v>45351</v>
      </c>
      <c r="C3692" t="s">
        <v>733</v>
      </c>
      <c r="D3692" t="s">
        <v>18</v>
      </c>
      <c r="E3692" t="s">
        <v>19</v>
      </c>
      <c r="F3692" t="s">
        <v>91</v>
      </c>
      <c r="G3692">
        <v>2</v>
      </c>
      <c r="H3692" s="5">
        <v>810.22</v>
      </c>
      <c r="I3692" s="5">
        <v>0.28000000000000003</v>
      </c>
      <c r="J3692" s="5">
        <v>1166.7167999999999</v>
      </c>
      <c r="K3692" s="5">
        <v>274.98438955808268</v>
      </c>
      <c r="L3692">
        <f>YEAR(SalesData[Order Date])</f>
        <v>2024</v>
      </c>
      <c r="M3692">
        <f>MONTH(SalesData[Order Date])</f>
        <v>2</v>
      </c>
      <c r="N3692" t="str">
        <f>TEXT(SalesData[[#This Row],[Order Date]], "mmmm")</f>
        <v>February</v>
      </c>
      <c r="O3692" s="7">
        <f>IF(SalesData[Sales]=0,0,SalesData[Profit]/SalesData[Sales])</f>
        <v>0.23569077736609492</v>
      </c>
      <c r="P3692" s="8">
        <f t="shared" si="57"/>
        <v>1.727925748562119E-4</v>
      </c>
      <c r="Q3692" t="str">
        <f>IF(SalesData[[#This Row],[Discount]]&gt;0, "Yes", "No")</f>
        <v>Yes</v>
      </c>
      <c r="R3692" t="str">
        <f>TEXT(SalesData[[#This Row],[Order Date]],"mmm-yyyy")</f>
        <v>Feb-2024</v>
      </c>
      <c r="S3692">
        <f>YEAR(SalesData[[#This Row],[Order Date]])*100 + MONTH(SalesData[[#This Row],[Order Date]])</f>
        <v>202402</v>
      </c>
    </row>
    <row r="3693" spans="1:19" x14ac:dyDescent="0.3">
      <c r="A3693" t="s">
        <v>748</v>
      </c>
      <c r="B3693" s="3">
        <v>45326</v>
      </c>
      <c r="C3693" t="s">
        <v>749</v>
      </c>
      <c r="D3693" t="s">
        <v>18</v>
      </c>
      <c r="E3693" t="s">
        <v>14</v>
      </c>
      <c r="F3693" t="s">
        <v>15</v>
      </c>
      <c r="G3693">
        <v>2</v>
      </c>
      <c r="H3693" s="5">
        <v>608.39</v>
      </c>
      <c r="I3693" s="5">
        <v>0.18</v>
      </c>
      <c r="J3693" s="5">
        <v>997.75960000000009</v>
      </c>
      <c r="K3693" s="5">
        <v>88.883347937069757</v>
      </c>
      <c r="L3693">
        <f>YEAR(SalesData[Order Date])</f>
        <v>2024</v>
      </c>
      <c r="M3693">
        <f>MONTH(SalesData[Order Date])</f>
        <v>2</v>
      </c>
      <c r="N3693" t="str">
        <f>TEXT(SalesData[[#This Row],[Order Date]], "mmmm")</f>
        <v>February</v>
      </c>
      <c r="O3693" s="7">
        <f>IF(SalesData[Sales]=0,0,SalesData[Profit]/SalesData[Sales])</f>
        <v>8.9082929331945032E-2</v>
      </c>
      <c r="P3693" s="8">
        <f t="shared" si="57"/>
        <v>1.4793142556583771E-4</v>
      </c>
      <c r="Q3693" t="str">
        <f>IF(SalesData[[#This Row],[Discount]]&gt;0, "Yes", "No")</f>
        <v>Yes</v>
      </c>
      <c r="R3693" t="str">
        <f>TEXT(SalesData[[#This Row],[Order Date]],"mmm-yyyy")</f>
        <v>Feb-2024</v>
      </c>
      <c r="S3693">
        <f>YEAR(SalesData[[#This Row],[Order Date]])*100 + MONTH(SalesData[[#This Row],[Order Date]])</f>
        <v>202402</v>
      </c>
    </row>
    <row r="3694" spans="1:19" x14ac:dyDescent="0.3">
      <c r="A3694" t="s">
        <v>768</v>
      </c>
      <c r="B3694" s="3">
        <v>45326</v>
      </c>
      <c r="C3694" t="s">
        <v>769</v>
      </c>
      <c r="D3694" t="s">
        <v>13</v>
      </c>
      <c r="E3694" t="s">
        <v>14</v>
      </c>
      <c r="F3694" t="s">
        <v>15</v>
      </c>
      <c r="G3694">
        <v>3</v>
      </c>
      <c r="H3694" s="5">
        <v>6.67</v>
      </c>
      <c r="I3694" s="5">
        <v>0.12</v>
      </c>
      <c r="J3694" s="5">
        <v>17.608799999999999</v>
      </c>
      <c r="K3694" s="5">
        <v>2.477250078169857</v>
      </c>
      <c r="L3694">
        <f>YEAR(SalesData[Order Date])</f>
        <v>2024</v>
      </c>
      <c r="M3694">
        <f>MONTH(SalesData[Order Date])</f>
        <v>2</v>
      </c>
      <c r="N3694" t="str">
        <f>TEXT(SalesData[[#This Row],[Order Date]], "mmmm")</f>
        <v>February</v>
      </c>
      <c r="O3694" s="7">
        <f>IF(SalesData[Sales]=0,0,SalesData[Profit]/SalesData[Sales])</f>
        <v>0.14068250409851082</v>
      </c>
      <c r="P3694" s="8">
        <f t="shared" si="57"/>
        <v>5.9970014992503755E-3</v>
      </c>
      <c r="Q3694" t="str">
        <f>IF(SalesData[[#This Row],[Discount]]&gt;0, "Yes", "No")</f>
        <v>Yes</v>
      </c>
      <c r="R3694" t="str">
        <f>TEXT(SalesData[[#This Row],[Order Date]],"mmm-yyyy")</f>
        <v>Feb-2024</v>
      </c>
      <c r="S3694">
        <f>YEAR(SalesData[[#This Row],[Order Date]])*100 + MONTH(SalesData[[#This Row],[Order Date]])</f>
        <v>202402</v>
      </c>
    </row>
    <row r="3695" spans="1:19" x14ac:dyDescent="0.3">
      <c r="A3695" t="s">
        <v>778</v>
      </c>
      <c r="B3695" s="3">
        <v>45327</v>
      </c>
      <c r="C3695" t="s">
        <v>779</v>
      </c>
      <c r="D3695" t="s">
        <v>13</v>
      </c>
      <c r="E3695" t="s">
        <v>26</v>
      </c>
      <c r="F3695" t="s">
        <v>39</v>
      </c>
      <c r="G3695">
        <v>5</v>
      </c>
      <c r="H3695" s="5">
        <v>845.3</v>
      </c>
      <c r="I3695" s="5">
        <v>0.08</v>
      </c>
      <c r="J3695" s="5">
        <v>3888.38</v>
      </c>
      <c r="K3695" s="5">
        <v>381.23328838795987</v>
      </c>
      <c r="L3695">
        <f>YEAR(SalesData[Order Date])</f>
        <v>2024</v>
      </c>
      <c r="M3695">
        <f>MONTH(SalesData[Order Date])</f>
        <v>2</v>
      </c>
      <c r="N3695" t="str">
        <f>TEXT(SalesData[[#This Row],[Order Date]], "mmmm")</f>
        <v>February</v>
      </c>
      <c r="O3695" s="7">
        <f>IF(SalesData[Sales]=0,0,SalesData[Profit]/SalesData[Sales])</f>
        <v>9.8044246804057184E-2</v>
      </c>
      <c r="P3695" s="8">
        <f t="shared" si="57"/>
        <v>1.8928191174730864E-5</v>
      </c>
      <c r="Q3695" t="str">
        <f>IF(SalesData[[#This Row],[Discount]]&gt;0, "Yes", "No")</f>
        <v>Yes</v>
      </c>
      <c r="R3695" t="str">
        <f>TEXT(SalesData[[#This Row],[Order Date]],"mmm-yyyy")</f>
        <v>Feb-2024</v>
      </c>
      <c r="S3695">
        <f>YEAR(SalesData[[#This Row],[Order Date]])*100 + MONTH(SalesData[[#This Row],[Order Date]])</f>
        <v>202402</v>
      </c>
    </row>
    <row r="3696" spans="1:19" x14ac:dyDescent="0.3">
      <c r="A3696" t="s">
        <v>836</v>
      </c>
      <c r="B3696" s="3">
        <v>45333</v>
      </c>
      <c r="C3696" t="s">
        <v>837</v>
      </c>
      <c r="D3696" t="s">
        <v>30</v>
      </c>
      <c r="E3696" t="s">
        <v>26</v>
      </c>
      <c r="F3696" t="s">
        <v>31</v>
      </c>
      <c r="G3696">
        <v>4</v>
      </c>
      <c r="H3696" s="5">
        <v>735.77</v>
      </c>
      <c r="I3696" s="5">
        <v>0.2</v>
      </c>
      <c r="J3696" s="5">
        <v>2354.4639999999999</v>
      </c>
      <c r="K3696" s="5">
        <v>679.3224066701988</v>
      </c>
      <c r="L3696">
        <f>YEAR(SalesData[Order Date])</f>
        <v>2024</v>
      </c>
      <c r="M3696">
        <f>MONTH(SalesData[Order Date])</f>
        <v>2</v>
      </c>
      <c r="N3696" t="str">
        <f>TEXT(SalesData[[#This Row],[Order Date]], "mmmm")</f>
        <v>February</v>
      </c>
      <c r="O3696" s="7">
        <f>IF(SalesData[Sales]=0,0,SalesData[Profit]/SalesData[Sales])</f>
        <v>0.2885252892676205</v>
      </c>
      <c r="P3696" s="8">
        <f t="shared" si="57"/>
        <v>6.7956018864590836E-5</v>
      </c>
      <c r="Q3696" t="str">
        <f>IF(SalesData[[#This Row],[Discount]]&gt;0, "Yes", "No")</f>
        <v>Yes</v>
      </c>
      <c r="R3696" t="str">
        <f>TEXT(SalesData[[#This Row],[Order Date]],"mmm-yyyy")</f>
        <v>Feb-2024</v>
      </c>
      <c r="S3696">
        <f>YEAR(SalesData[[#This Row],[Order Date]])*100 + MONTH(SalesData[[#This Row],[Order Date]])</f>
        <v>202402</v>
      </c>
    </row>
    <row r="3697" spans="1:19" x14ac:dyDescent="0.3">
      <c r="A3697" t="s">
        <v>840</v>
      </c>
      <c r="B3697" s="3">
        <v>45336</v>
      </c>
      <c r="C3697" t="s">
        <v>841</v>
      </c>
      <c r="D3697" t="s">
        <v>13</v>
      </c>
      <c r="E3697" t="s">
        <v>14</v>
      </c>
      <c r="F3697" t="s">
        <v>27</v>
      </c>
      <c r="G3697">
        <v>8</v>
      </c>
      <c r="H3697" s="5">
        <v>601.88</v>
      </c>
      <c r="I3697" s="5">
        <v>0.27</v>
      </c>
      <c r="J3697" s="5">
        <v>3514.9792000000002</v>
      </c>
      <c r="K3697" s="5">
        <v>970.17454277151023</v>
      </c>
      <c r="L3697">
        <f>YEAR(SalesData[Order Date])</f>
        <v>2024</v>
      </c>
      <c r="M3697">
        <f>MONTH(SalesData[Order Date])</f>
        <v>2</v>
      </c>
      <c r="N3697" t="str">
        <f>TEXT(SalesData[[#This Row],[Order Date]], "mmmm")</f>
        <v>February</v>
      </c>
      <c r="O3697" s="7">
        <f>IF(SalesData[Sales]=0,0,SalesData[Profit]/SalesData[Sales])</f>
        <v>0.27601146054335407</v>
      </c>
      <c r="P3697" s="8">
        <f t="shared" si="57"/>
        <v>5.6074300525021601E-5</v>
      </c>
      <c r="Q3697" t="str">
        <f>IF(SalesData[[#This Row],[Discount]]&gt;0, "Yes", "No")</f>
        <v>Yes</v>
      </c>
      <c r="R3697" t="str">
        <f>TEXT(SalesData[[#This Row],[Order Date]],"mmm-yyyy")</f>
        <v>Feb-2024</v>
      </c>
      <c r="S3697">
        <f>YEAR(SalesData[[#This Row],[Order Date]])*100 + MONTH(SalesData[[#This Row],[Order Date]])</f>
        <v>202402</v>
      </c>
    </row>
    <row r="3698" spans="1:19" x14ac:dyDescent="0.3">
      <c r="A3698" t="s">
        <v>854</v>
      </c>
      <c r="B3698" s="3">
        <v>45335</v>
      </c>
      <c r="C3698" t="s">
        <v>855</v>
      </c>
      <c r="D3698" t="s">
        <v>30</v>
      </c>
      <c r="E3698" t="s">
        <v>14</v>
      </c>
      <c r="F3698" t="s">
        <v>44</v>
      </c>
      <c r="G3698">
        <v>6</v>
      </c>
      <c r="H3698" s="5">
        <v>846.65</v>
      </c>
      <c r="I3698" s="5">
        <v>0.18</v>
      </c>
      <c r="J3698" s="5">
        <v>4165.518</v>
      </c>
      <c r="K3698" s="5">
        <v>844.95942830179183</v>
      </c>
      <c r="L3698">
        <f>YEAR(SalesData[Order Date])</f>
        <v>2024</v>
      </c>
      <c r="M3698">
        <f>MONTH(SalesData[Order Date])</f>
        <v>2</v>
      </c>
      <c r="N3698" t="str">
        <f>TEXT(SalesData[[#This Row],[Order Date]], "mmmm")</f>
        <v>February</v>
      </c>
      <c r="O3698" s="7">
        <f>IF(SalesData[Sales]=0,0,SalesData[Profit]/SalesData[Sales])</f>
        <v>0.20284618342827754</v>
      </c>
      <c r="P3698" s="8">
        <f t="shared" si="57"/>
        <v>3.543376838126735E-5</v>
      </c>
      <c r="Q3698" t="str">
        <f>IF(SalesData[[#This Row],[Discount]]&gt;0, "Yes", "No")</f>
        <v>Yes</v>
      </c>
      <c r="R3698" t="str">
        <f>TEXT(SalesData[[#This Row],[Order Date]],"mmm-yyyy")</f>
        <v>Feb-2024</v>
      </c>
      <c r="S3698">
        <f>YEAR(SalesData[[#This Row],[Order Date]])*100 + MONTH(SalesData[[#This Row],[Order Date]])</f>
        <v>202402</v>
      </c>
    </row>
    <row r="3699" spans="1:19" x14ac:dyDescent="0.3">
      <c r="A3699" t="s">
        <v>874</v>
      </c>
      <c r="B3699" s="3">
        <v>45340</v>
      </c>
      <c r="C3699" t="s">
        <v>875</v>
      </c>
      <c r="D3699" t="s">
        <v>18</v>
      </c>
      <c r="E3699" t="s">
        <v>19</v>
      </c>
      <c r="F3699" t="s">
        <v>91</v>
      </c>
      <c r="G3699">
        <v>2</v>
      </c>
      <c r="H3699" s="5">
        <v>395.68</v>
      </c>
      <c r="I3699" s="5">
        <v>0.15</v>
      </c>
      <c r="J3699" s="5">
        <v>672.65599999999995</v>
      </c>
      <c r="K3699" s="5">
        <v>115.4564240459368</v>
      </c>
      <c r="L3699">
        <f>YEAR(SalesData[Order Date])</f>
        <v>2024</v>
      </c>
      <c r="M3699">
        <f>MONTH(SalesData[Order Date])</f>
        <v>2</v>
      </c>
      <c r="N3699" t="str">
        <f>TEXT(SalesData[[#This Row],[Order Date]], "mmmm")</f>
        <v>February</v>
      </c>
      <c r="O3699" s="7">
        <f>IF(SalesData[Sales]=0,0,SalesData[Profit]/SalesData[Sales])</f>
        <v>0.17164259895984993</v>
      </c>
      <c r="P3699" s="8">
        <f t="shared" si="57"/>
        <v>1.8954710877476747E-4</v>
      </c>
      <c r="Q3699" t="str">
        <f>IF(SalesData[[#This Row],[Discount]]&gt;0, "Yes", "No")</f>
        <v>Yes</v>
      </c>
      <c r="R3699" t="str">
        <f>TEXT(SalesData[[#This Row],[Order Date]],"mmm-yyyy")</f>
        <v>Feb-2024</v>
      </c>
      <c r="S3699">
        <f>YEAR(SalesData[[#This Row],[Order Date]])*100 + MONTH(SalesData[[#This Row],[Order Date]])</f>
        <v>202402</v>
      </c>
    </row>
    <row r="3700" spans="1:19" x14ac:dyDescent="0.3">
      <c r="A3700" t="s">
        <v>884</v>
      </c>
      <c r="B3700" s="3">
        <v>45348</v>
      </c>
      <c r="C3700" t="s">
        <v>885</v>
      </c>
      <c r="D3700" t="s">
        <v>30</v>
      </c>
      <c r="E3700" t="s">
        <v>19</v>
      </c>
      <c r="F3700" t="s">
        <v>20</v>
      </c>
      <c r="G3700">
        <v>7</v>
      </c>
      <c r="H3700" s="5">
        <v>108.26</v>
      </c>
      <c r="I3700" s="5">
        <v>7.0000000000000007E-2</v>
      </c>
      <c r="J3700" s="5">
        <v>704.77260000000001</v>
      </c>
      <c r="K3700" s="5">
        <v>71.333416906891827</v>
      </c>
      <c r="L3700">
        <f>YEAR(SalesData[Order Date])</f>
        <v>2024</v>
      </c>
      <c r="M3700">
        <f>MONTH(SalesData[Order Date])</f>
        <v>2</v>
      </c>
      <c r="N3700" t="str">
        <f>TEXT(SalesData[[#This Row],[Order Date]], "mmmm")</f>
        <v>February</v>
      </c>
      <c r="O3700" s="7">
        <f>IF(SalesData[Sales]=0,0,SalesData[Profit]/SalesData[Sales])</f>
        <v>0.10121479879735935</v>
      </c>
      <c r="P3700" s="8">
        <f t="shared" si="57"/>
        <v>9.2370219841123223E-5</v>
      </c>
      <c r="Q3700" t="str">
        <f>IF(SalesData[[#This Row],[Discount]]&gt;0, "Yes", "No")</f>
        <v>Yes</v>
      </c>
      <c r="R3700" t="str">
        <f>TEXT(SalesData[[#This Row],[Order Date]],"mmm-yyyy")</f>
        <v>Feb-2024</v>
      </c>
      <c r="S3700">
        <f>YEAR(SalesData[[#This Row],[Order Date]])*100 + MONTH(SalesData[[#This Row],[Order Date]])</f>
        <v>202402</v>
      </c>
    </row>
    <row r="3701" spans="1:19" x14ac:dyDescent="0.3">
      <c r="A3701" t="s">
        <v>920</v>
      </c>
      <c r="B3701" s="3">
        <v>45342</v>
      </c>
      <c r="C3701" t="s">
        <v>921</v>
      </c>
      <c r="D3701" t="s">
        <v>13</v>
      </c>
      <c r="E3701" t="s">
        <v>26</v>
      </c>
      <c r="F3701" t="s">
        <v>20</v>
      </c>
      <c r="G3701">
        <v>5</v>
      </c>
      <c r="H3701" s="5">
        <v>266.93</v>
      </c>
      <c r="I3701" s="5">
        <v>0.11</v>
      </c>
      <c r="J3701" s="5">
        <v>1187.8385000000001</v>
      </c>
      <c r="K3701" s="5">
        <v>110.4742526170262</v>
      </c>
      <c r="L3701">
        <f>YEAR(SalesData[Order Date])</f>
        <v>2024</v>
      </c>
      <c r="M3701">
        <f>MONTH(SalesData[Order Date])</f>
        <v>2</v>
      </c>
      <c r="N3701" t="str">
        <f>TEXT(SalesData[[#This Row],[Order Date]], "mmmm")</f>
        <v>February</v>
      </c>
      <c r="O3701" s="7">
        <f>IF(SalesData[Sales]=0,0,SalesData[Profit]/SalesData[Sales])</f>
        <v>9.3004438412314622E-2</v>
      </c>
      <c r="P3701" s="8">
        <f t="shared" si="57"/>
        <v>8.2418611621024236E-5</v>
      </c>
      <c r="Q3701" t="str">
        <f>IF(SalesData[[#This Row],[Discount]]&gt;0, "Yes", "No")</f>
        <v>Yes</v>
      </c>
      <c r="R3701" t="str">
        <f>TEXT(SalesData[[#This Row],[Order Date]],"mmm-yyyy")</f>
        <v>Feb-2024</v>
      </c>
      <c r="S3701">
        <f>YEAR(SalesData[[#This Row],[Order Date]])*100 + MONTH(SalesData[[#This Row],[Order Date]])</f>
        <v>202402</v>
      </c>
    </row>
    <row r="3702" spans="1:19" x14ac:dyDescent="0.3">
      <c r="A3702" t="s">
        <v>995</v>
      </c>
      <c r="B3702" s="3">
        <v>45336</v>
      </c>
      <c r="C3702" t="s">
        <v>996</v>
      </c>
      <c r="D3702" t="s">
        <v>18</v>
      </c>
      <c r="E3702" t="s">
        <v>26</v>
      </c>
      <c r="F3702" t="s">
        <v>91</v>
      </c>
      <c r="G3702">
        <v>3</v>
      </c>
      <c r="H3702" s="5">
        <v>220.26</v>
      </c>
      <c r="I3702" s="5">
        <v>0.3</v>
      </c>
      <c r="J3702" s="5">
        <v>462.54599999999988</v>
      </c>
      <c r="K3702" s="5">
        <v>74.039966142165582</v>
      </c>
      <c r="L3702">
        <f>YEAR(SalesData[Order Date])</f>
        <v>2024</v>
      </c>
      <c r="M3702">
        <f>MONTH(SalesData[Order Date])</f>
        <v>2</v>
      </c>
      <c r="N3702" t="str">
        <f>TEXT(SalesData[[#This Row],[Order Date]], "mmmm")</f>
        <v>February</v>
      </c>
      <c r="O3702" s="7">
        <f>IF(SalesData[Sales]=0,0,SalesData[Profit]/SalesData[Sales])</f>
        <v>0.16007049275567317</v>
      </c>
      <c r="P3702" s="8">
        <f t="shared" si="57"/>
        <v>4.5400889857441208E-4</v>
      </c>
      <c r="Q3702" t="str">
        <f>IF(SalesData[[#This Row],[Discount]]&gt;0, "Yes", "No")</f>
        <v>Yes</v>
      </c>
      <c r="R3702" t="str">
        <f>TEXT(SalesData[[#This Row],[Order Date]],"mmm-yyyy")</f>
        <v>Feb-2024</v>
      </c>
      <c r="S3702">
        <f>YEAR(SalesData[[#This Row],[Order Date]])*100 + MONTH(SalesData[[#This Row],[Order Date]])</f>
        <v>202402</v>
      </c>
    </row>
    <row r="3703" spans="1:19" x14ac:dyDescent="0.3">
      <c r="A3703" t="s">
        <v>1017</v>
      </c>
      <c r="B3703" s="3">
        <v>45328</v>
      </c>
      <c r="C3703" t="s">
        <v>1018</v>
      </c>
      <c r="D3703" t="s">
        <v>30</v>
      </c>
      <c r="E3703" t="s">
        <v>26</v>
      </c>
      <c r="F3703" t="s">
        <v>44</v>
      </c>
      <c r="G3703">
        <v>8</v>
      </c>
      <c r="H3703" s="5">
        <v>256.69</v>
      </c>
      <c r="I3703" s="5">
        <v>0.17</v>
      </c>
      <c r="J3703" s="5">
        <v>1704.4215999999999</v>
      </c>
      <c r="K3703" s="5">
        <v>298.23020218397761</v>
      </c>
      <c r="L3703">
        <f>YEAR(SalesData[Order Date])</f>
        <v>2024</v>
      </c>
      <c r="M3703">
        <f>MONTH(SalesData[Order Date])</f>
        <v>2</v>
      </c>
      <c r="N3703" t="str">
        <f>TEXT(SalesData[[#This Row],[Order Date]], "mmmm")</f>
        <v>February</v>
      </c>
      <c r="O3703" s="7">
        <f>IF(SalesData[Sales]=0,0,SalesData[Profit]/SalesData[Sales])</f>
        <v>0.1749744324901642</v>
      </c>
      <c r="P3703" s="8">
        <f t="shared" si="57"/>
        <v>8.2784681912033973E-5</v>
      </c>
      <c r="Q3703" t="str">
        <f>IF(SalesData[[#This Row],[Discount]]&gt;0, "Yes", "No")</f>
        <v>Yes</v>
      </c>
      <c r="R3703" t="str">
        <f>TEXT(SalesData[[#This Row],[Order Date]],"mmm-yyyy")</f>
        <v>Feb-2024</v>
      </c>
      <c r="S3703">
        <f>YEAR(SalesData[[#This Row],[Order Date]])*100 + MONTH(SalesData[[#This Row],[Order Date]])</f>
        <v>202402</v>
      </c>
    </row>
    <row r="3704" spans="1:19" x14ac:dyDescent="0.3">
      <c r="A3704" t="s">
        <v>1151</v>
      </c>
      <c r="B3704" s="3">
        <v>45339</v>
      </c>
      <c r="C3704" t="s">
        <v>1152</v>
      </c>
      <c r="D3704" t="s">
        <v>30</v>
      </c>
      <c r="E3704" t="s">
        <v>26</v>
      </c>
      <c r="F3704" t="s">
        <v>91</v>
      </c>
      <c r="G3704">
        <v>6</v>
      </c>
      <c r="H3704" s="5">
        <v>654.73</v>
      </c>
      <c r="I3704" s="5">
        <v>0</v>
      </c>
      <c r="J3704" s="5">
        <v>3928.38</v>
      </c>
      <c r="K3704" s="5">
        <v>807.09953263013006</v>
      </c>
      <c r="L3704">
        <f>YEAR(SalesData[Order Date])</f>
        <v>2024</v>
      </c>
      <c r="M3704">
        <f>MONTH(SalesData[Order Date])</f>
        <v>2</v>
      </c>
      <c r="N3704" t="str">
        <f>TEXT(SalesData[[#This Row],[Order Date]], "mmmm")</f>
        <v>February</v>
      </c>
      <c r="O3704" s="7">
        <f>IF(SalesData[Sales]=0,0,SalesData[Profit]/SalesData[Sales])</f>
        <v>0.2054535285868806</v>
      </c>
      <c r="P3704" s="8">
        <f t="shared" si="57"/>
        <v>0</v>
      </c>
      <c r="Q3704" t="str">
        <f>IF(SalesData[[#This Row],[Discount]]&gt;0, "Yes", "No")</f>
        <v>No</v>
      </c>
      <c r="R3704" t="str">
        <f>TEXT(SalesData[[#This Row],[Order Date]],"mmm-yyyy")</f>
        <v>Feb-2024</v>
      </c>
      <c r="S3704">
        <f>YEAR(SalesData[[#This Row],[Order Date]])*100 + MONTH(SalesData[[#This Row],[Order Date]])</f>
        <v>202402</v>
      </c>
    </row>
    <row r="3705" spans="1:19" x14ac:dyDescent="0.3">
      <c r="A3705" t="s">
        <v>1153</v>
      </c>
      <c r="B3705" s="3">
        <v>45336</v>
      </c>
      <c r="C3705" t="s">
        <v>1154</v>
      </c>
      <c r="D3705" t="s">
        <v>30</v>
      </c>
      <c r="E3705" t="s">
        <v>19</v>
      </c>
      <c r="F3705" t="s">
        <v>34</v>
      </c>
      <c r="G3705">
        <v>9</v>
      </c>
      <c r="H3705" s="5">
        <v>675.87</v>
      </c>
      <c r="I3705" s="5">
        <v>0.2</v>
      </c>
      <c r="J3705" s="5">
        <v>4866.2640000000001</v>
      </c>
      <c r="K3705" s="5">
        <v>804.74851857399142</v>
      </c>
      <c r="L3705">
        <f>YEAR(SalesData[Order Date])</f>
        <v>2024</v>
      </c>
      <c r="M3705">
        <f>MONTH(SalesData[Order Date])</f>
        <v>2</v>
      </c>
      <c r="N3705" t="str">
        <f>TEXT(SalesData[[#This Row],[Order Date]], "mmmm")</f>
        <v>February</v>
      </c>
      <c r="O3705" s="7">
        <f>IF(SalesData[Sales]=0,0,SalesData[Profit]/SalesData[Sales])</f>
        <v>0.16537296755251901</v>
      </c>
      <c r="P3705" s="8">
        <f t="shared" si="57"/>
        <v>3.2879432764025958E-5</v>
      </c>
      <c r="Q3705" t="str">
        <f>IF(SalesData[[#This Row],[Discount]]&gt;0, "Yes", "No")</f>
        <v>Yes</v>
      </c>
      <c r="R3705" t="str">
        <f>TEXT(SalesData[[#This Row],[Order Date]],"mmm-yyyy")</f>
        <v>Feb-2024</v>
      </c>
      <c r="S3705">
        <f>YEAR(SalesData[[#This Row],[Order Date]])*100 + MONTH(SalesData[[#This Row],[Order Date]])</f>
        <v>202402</v>
      </c>
    </row>
    <row r="3706" spans="1:19" x14ac:dyDescent="0.3">
      <c r="A3706" t="s">
        <v>1267</v>
      </c>
      <c r="B3706" s="3">
        <v>45334</v>
      </c>
      <c r="C3706" t="s">
        <v>1268</v>
      </c>
      <c r="D3706" t="s">
        <v>23</v>
      </c>
      <c r="E3706" t="s">
        <v>26</v>
      </c>
      <c r="F3706" t="s">
        <v>20</v>
      </c>
      <c r="G3706">
        <v>7</v>
      </c>
      <c r="H3706" s="5">
        <v>257.47000000000003</v>
      </c>
      <c r="I3706" s="5">
        <v>0.2</v>
      </c>
      <c r="J3706" s="5">
        <v>1441.8320000000001</v>
      </c>
      <c r="K3706" s="5">
        <v>348.16697125306519</v>
      </c>
      <c r="L3706">
        <f>YEAR(SalesData[Order Date])</f>
        <v>2024</v>
      </c>
      <c r="M3706">
        <f>MONTH(SalesData[Order Date])</f>
        <v>2</v>
      </c>
      <c r="N3706" t="str">
        <f>TEXT(SalesData[[#This Row],[Order Date]], "mmmm")</f>
        <v>February</v>
      </c>
      <c r="O3706" s="7">
        <f>IF(SalesData[Sales]=0,0,SalesData[Profit]/SalesData[Sales])</f>
        <v>0.24147540854486871</v>
      </c>
      <c r="P3706" s="8">
        <f t="shared" si="57"/>
        <v>1.1096993269673582E-4</v>
      </c>
      <c r="Q3706" t="str">
        <f>IF(SalesData[[#This Row],[Discount]]&gt;0, "Yes", "No")</f>
        <v>Yes</v>
      </c>
      <c r="R3706" t="str">
        <f>TEXT(SalesData[[#This Row],[Order Date]],"mmm-yyyy")</f>
        <v>Feb-2024</v>
      </c>
      <c r="S3706">
        <f>YEAR(SalesData[[#This Row],[Order Date]])*100 + MONTH(SalesData[[#This Row],[Order Date]])</f>
        <v>202402</v>
      </c>
    </row>
    <row r="3707" spans="1:19" x14ac:dyDescent="0.3">
      <c r="A3707" t="s">
        <v>1271</v>
      </c>
      <c r="B3707" s="3">
        <v>45337</v>
      </c>
      <c r="C3707" t="s">
        <v>1272</v>
      </c>
      <c r="D3707" t="s">
        <v>13</v>
      </c>
      <c r="E3707" t="s">
        <v>26</v>
      </c>
      <c r="F3707" t="s">
        <v>62</v>
      </c>
      <c r="G3707">
        <v>4</v>
      </c>
      <c r="H3707" s="5">
        <v>306.91000000000003</v>
      </c>
      <c r="I3707" s="5">
        <v>0.19</v>
      </c>
      <c r="J3707" s="5">
        <v>994.38840000000016</v>
      </c>
      <c r="K3707" s="5">
        <v>243.6913596653026</v>
      </c>
      <c r="L3707">
        <f>YEAR(SalesData[Order Date])</f>
        <v>2024</v>
      </c>
      <c r="M3707">
        <f>MONTH(SalesData[Order Date])</f>
        <v>2</v>
      </c>
      <c r="N3707" t="str">
        <f>TEXT(SalesData[[#This Row],[Order Date]], "mmmm")</f>
        <v>February</v>
      </c>
      <c r="O3707" s="7">
        <f>IF(SalesData[Sales]=0,0,SalesData[Profit]/SalesData[Sales])</f>
        <v>0.24506657525902611</v>
      </c>
      <c r="P3707" s="8">
        <f t="shared" si="57"/>
        <v>1.5476849890847479E-4</v>
      </c>
      <c r="Q3707" t="str">
        <f>IF(SalesData[[#This Row],[Discount]]&gt;0, "Yes", "No")</f>
        <v>Yes</v>
      </c>
      <c r="R3707" t="str">
        <f>TEXT(SalesData[[#This Row],[Order Date]],"mmm-yyyy")</f>
        <v>Feb-2024</v>
      </c>
      <c r="S3707">
        <f>YEAR(SalesData[[#This Row],[Order Date]])*100 + MONTH(SalesData[[#This Row],[Order Date]])</f>
        <v>202402</v>
      </c>
    </row>
    <row r="3708" spans="1:19" x14ac:dyDescent="0.3">
      <c r="A3708" t="s">
        <v>1311</v>
      </c>
      <c r="B3708" s="3">
        <v>45341</v>
      </c>
      <c r="C3708" t="s">
        <v>1312</v>
      </c>
      <c r="D3708" t="s">
        <v>18</v>
      </c>
      <c r="E3708" t="s">
        <v>19</v>
      </c>
      <c r="F3708" t="s">
        <v>91</v>
      </c>
      <c r="G3708">
        <v>1</v>
      </c>
      <c r="H3708" s="5">
        <v>568.96</v>
      </c>
      <c r="I3708" s="5">
        <v>0.28999999999999998</v>
      </c>
      <c r="J3708" s="5">
        <v>403.96159999999998</v>
      </c>
      <c r="K3708" s="5">
        <v>56.48957390936939</v>
      </c>
      <c r="L3708">
        <f>YEAR(SalesData[Order Date])</f>
        <v>2024</v>
      </c>
      <c r="M3708">
        <f>MONTH(SalesData[Order Date])</f>
        <v>2</v>
      </c>
      <c r="N3708" t="str">
        <f>TEXT(SalesData[[#This Row],[Order Date]], "mmmm")</f>
        <v>February</v>
      </c>
      <c r="O3708" s="7">
        <f>IF(SalesData[Sales]=0,0,SalesData[Profit]/SalesData[Sales])</f>
        <v>0.13983896961832359</v>
      </c>
      <c r="P3708" s="8">
        <f t="shared" si="57"/>
        <v>5.0970191226096728E-4</v>
      </c>
      <c r="Q3708" t="str">
        <f>IF(SalesData[[#This Row],[Discount]]&gt;0, "Yes", "No")</f>
        <v>Yes</v>
      </c>
      <c r="R3708" t="str">
        <f>TEXT(SalesData[[#This Row],[Order Date]],"mmm-yyyy")</f>
        <v>Feb-2024</v>
      </c>
      <c r="S3708">
        <f>YEAR(SalesData[[#This Row],[Order Date]])*100 + MONTH(SalesData[[#This Row],[Order Date]])</f>
        <v>202402</v>
      </c>
    </row>
    <row r="3709" spans="1:19" x14ac:dyDescent="0.3">
      <c r="A3709" t="s">
        <v>1329</v>
      </c>
      <c r="B3709" s="3">
        <v>45349</v>
      </c>
      <c r="C3709" t="s">
        <v>1330</v>
      </c>
      <c r="D3709" t="s">
        <v>23</v>
      </c>
      <c r="E3709" t="s">
        <v>26</v>
      </c>
      <c r="F3709" t="s">
        <v>91</v>
      </c>
      <c r="G3709">
        <v>2</v>
      </c>
      <c r="H3709" s="5">
        <v>469.95</v>
      </c>
      <c r="I3709" s="5">
        <v>0.24</v>
      </c>
      <c r="J3709" s="5">
        <v>714.32399999999996</v>
      </c>
      <c r="K3709" s="5">
        <v>141.74259655359549</v>
      </c>
      <c r="L3709">
        <f>YEAR(SalesData[Order Date])</f>
        <v>2024</v>
      </c>
      <c r="M3709">
        <f>MONTH(SalesData[Order Date])</f>
        <v>2</v>
      </c>
      <c r="N3709" t="str">
        <f>TEXT(SalesData[[#This Row],[Order Date]], "mmmm")</f>
        <v>February</v>
      </c>
      <c r="O3709" s="7">
        <f>IF(SalesData[Sales]=0,0,SalesData[Profit]/SalesData[Sales])</f>
        <v>0.19842899938066688</v>
      </c>
      <c r="P3709" s="8">
        <f t="shared" si="57"/>
        <v>2.5534631343759976E-4</v>
      </c>
      <c r="Q3709" t="str">
        <f>IF(SalesData[[#This Row],[Discount]]&gt;0, "Yes", "No")</f>
        <v>Yes</v>
      </c>
      <c r="R3709" t="str">
        <f>TEXT(SalesData[[#This Row],[Order Date]],"mmm-yyyy")</f>
        <v>Feb-2024</v>
      </c>
      <c r="S3709">
        <f>YEAR(SalesData[[#This Row],[Order Date]])*100 + MONTH(SalesData[[#This Row],[Order Date]])</f>
        <v>202402</v>
      </c>
    </row>
    <row r="3710" spans="1:19" x14ac:dyDescent="0.3">
      <c r="A3710" t="s">
        <v>1474</v>
      </c>
      <c r="B3710" s="3">
        <v>45337</v>
      </c>
      <c r="C3710" t="s">
        <v>1475</v>
      </c>
      <c r="D3710" t="s">
        <v>18</v>
      </c>
      <c r="E3710" t="s">
        <v>26</v>
      </c>
      <c r="F3710" t="s">
        <v>31</v>
      </c>
      <c r="G3710">
        <v>7</v>
      </c>
      <c r="H3710" s="5">
        <v>961.47</v>
      </c>
      <c r="I3710" s="5">
        <v>0.04</v>
      </c>
      <c r="J3710" s="5">
        <v>6461.0783999999994</v>
      </c>
      <c r="K3710" s="5">
        <v>980.64430963805785</v>
      </c>
      <c r="L3710">
        <f>YEAR(SalesData[Order Date])</f>
        <v>2024</v>
      </c>
      <c r="M3710">
        <f>MONTH(SalesData[Order Date])</f>
        <v>2</v>
      </c>
      <c r="N3710" t="str">
        <f>TEXT(SalesData[[#This Row],[Order Date]], "mmmm")</f>
        <v>February</v>
      </c>
      <c r="O3710" s="7">
        <f>IF(SalesData[Sales]=0,0,SalesData[Profit]/SalesData[Sales])</f>
        <v>0.15177718778927957</v>
      </c>
      <c r="P3710" s="8">
        <f t="shared" si="57"/>
        <v>5.9432803044148175E-6</v>
      </c>
      <c r="Q3710" t="str">
        <f>IF(SalesData[[#This Row],[Discount]]&gt;0, "Yes", "No")</f>
        <v>Yes</v>
      </c>
      <c r="R3710" t="str">
        <f>TEXT(SalesData[[#This Row],[Order Date]],"mmm-yyyy")</f>
        <v>Feb-2024</v>
      </c>
      <c r="S3710">
        <f>YEAR(SalesData[[#This Row],[Order Date]])*100 + MONTH(SalesData[[#This Row],[Order Date]])</f>
        <v>202402</v>
      </c>
    </row>
    <row r="3711" spans="1:19" x14ac:dyDescent="0.3">
      <c r="A3711" t="s">
        <v>1480</v>
      </c>
      <c r="B3711" s="3">
        <v>45336</v>
      </c>
      <c r="C3711" t="s">
        <v>1481</v>
      </c>
      <c r="D3711" t="s">
        <v>30</v>
      </c>
      <c r="E3711" t="s">
        <v>26</v>
      </c>
      <c r="F3711" t="s">
        <v>20</v>
      </c>
      <c r="G3711">
        <v>9</v>
      </c>
      <c r="H3711" s="5">
        <v>42.23</v>
      </c>
      <c r="I3711" s="5">
        <v>0.04</v>
      </c>
      <c r="J3711" s="5">
        <v>364.86720000000003</v>
      </c>
      <c r="K3711" s="5">
        <v>104.7199613549097</v>
      </c>
      <c r="L3711">
        <f>YEAR(SalesData[Order Date])</f>
        <v>2024</v>
      </c>
      <c r="M3711">
        <f>MONTH(SalesData[Order Date])</f>
        <v>2</v>
      </c>
      <c r="N3711" t="str">
        <f>TEXT(SalesData[[#This Row],[Order Date]], "mmmm")</f>
        <v>February</v>
      </c>
      <c r="O3711" s="7">
        <f>IF(SalesData[Sales]=0,0,SalesData[Profit]/SalesData[Sales])</f>
        <v>0.2870084276002603</v>
      </c>
      <c r="P3711" s="8">
        <f t="shared" si="57"/>
        <v>1.0524377088431079E-4</v>
      </c>
      <c r="Q3711" t="str">
        <f>IF(SalesData[[#This Row],[Discount]]&gt;0, "Yes", "No")</f>
        <v>Yes</v>
      </c>
      <c r="R3711" t="str">
        <f>TEXT(SalesData[[#This Row],[Order Date]],"mmm-yyyy")</f>
        <v>Feb-2024</v>
      </c>
      <c r="S3711">
        <f>YEAR(SalesData[[#This Row],[Order Date]])*100 + MONTH(SalesData[[#This Row],[Order Date]])</f>
        <v>202402</v>
      </c>
    </row>
    <row r="3712" spans="1:19" x14ac:dyDescent="0.3">
      <c r="A3712" t="s">
        <v>1524</v>
      </c>
      <c r="B3712" s="3">
        <v>45323</v>
      </c>
      <c r="C3712" t="s">
        <v>1525</v>
      </c>
      <c r="D3712" t="s">
        <v>13</v>
      </c>
      <c r="E3712" t="s">
        <v>26</v>
      </c>
      <c r="F3712" t="s">
        <v>53</v>
      </c>
      <c r="G3712">
        <v>9</v>
      </c>
      <c r="H3712" s="5">
        <v>14.83</v>
      </c>
      <c r="I3712" s="5">
        <v>0.22</v>
      </c>
      <c r="J3712" s="5">
        <v>104.1066</v>
      </c>
      <c r="K3712" s="5">
        <v>14.730840937186469</v>
      </c>
      <c r="L3712">
        <f>YEAR(SalesData[Order Date])</f>
        <v>2024</v>
      </c>
      <c r="M3712">
        <f>MONTH(SalesData[Order Date])</f>
        <v>2</v>
      </c>
      <c r="N3712" t="str">
        <f>TEXT(SalesData[[#This Row],[Order Date]], "mmmm")</f>
        <v>February</v>
      </c>
      <c r="O3712" s="7">
        <f>IF(SalesData[Sales]=0,0,SalesData[Profit]/SalesData[Sales])</f>
        <v>0.14149766621123416</v>
      </c>
      <c r="P3712" s="8">
        <f t="shared" si="57"/>
        <v>1.6483104817561999E-3</v>
      </c>
      <c r="Q3712" t="str">
        <f>IF(SalesData[[#This Row],[Discount]]&gt;0, "Yes", "No")</f>
        <v>Yes</v>
      </c>
      <c r="R3712" t="str">
        <f>TEXT(SalesData[[#This Row],[Order Date]],"mmm-yyyy")</f>
        <v>Feb-2024</v>
      </c>
      <c r="S3712">
        <f>YEAR(SalesData[[#This Row],[Order Date]])*100 + MONTH(SalesData[[#This Row],[Order Date]])</f>
        <v>202402</v>
      </c>
    </row>
    <row r="3713" spans="1:19" x14ac:dyDescent="0.3">
      <c r="A3713" t="s">
        <v>1598</v>
      </c>
      <c r="B3713" s="3">
        <v>45338</v>
      </c>
      <c r="C3713" t="s">
        <v>1599</v>
      </c>
      <c r="D3713" t="s">
        <v>30</v>
      </c>
      <c r="E3713" t="s">
        <v>14</v>
      </c>
      <c r="F3713" t="s">
        <v>44</v>
      </c>
      <c r="G3713">
        <v>9</v>
      </c>
      <c r="H3713" s="5">
        <v>870.1</v>
      </c>
      <c r="I3713" s="5">
        <v>0.28000000000000003</v>
      </c>
      <c r="J3713" s="5">
        <v>5638.2480000000014</v>
      </c>
      <c r="K3713" s="5">
        <v>1683.9741418928711</v>
      </c>
      <c r="L3713">
        <f>YEAR(SalesData[Order Date])</f>
        <v>2024</v>
      </c>
      <c r="M3713">
        <f>MONTH(SalesData[Order Date])</f>
        <v>2</v>
      </c>
      <c r="N3713" t="str">
        <f>TEXT(SalesData[[#This Row],[Order Date]], "mmmm")</f>
        <v>February</v>
      </c>
      <c r="O3713" s="7">
        <f>IF(SalesData[Sales]=0,0,SalesData[Profit]/SalesData[Sales])</f>
        <v>0.2986697537768595</v>
      </c>
      <c r="P3713" s="8">
        <f t="shared" si="57"/>
        <v>3.5755787968177353E-5</v>
      </c>
      <c r="Q3713" t="str">
        <f>IF(SalesData[[#This Row],[Discount]]&gt;0, "Yes", "No")</f>
        <v>Yes</v>
      </c>
      <c r="R3713" t="str">
        <f>TEXT(SalesData[[#This Row],[Order Date]],"mmm-yyyy")</f>
        <v>Feb-2024</v>
      </c>
      <c r="S3713">
        <f>YEAR(SalesData[[#This Row],[Order Date]])*100 + MONTH(SalesData[[#This Row],[Order Date]])</f>
        <v>202402</v>
      </c>
    </row>
    <row r="3714" spans="1:19" x14ac:dyDescent="0.3">
      <c r="A3714" t="s">
        <v>1630</v>
      </c>
      <c r="B3714" s="3">
        <v>45348</v>
      </c>
      <c r="C3714" t="s">
        <v>1631</v>
      </c>
      <c r="D3714" t="s">
        <v>23</v>
      </c>
      <c r="E3714" t="s">
        <v>19</v>
      </c>
      <c r="F3714" t="s">
        <v>39</v>
      </c>
      <c r="G3714">
        <v>5</v>
      </c>
      <c r="H3714" s="5">
        <v>47.75</v>
      </c>
      <c r="I3714" s="5">
        <v>0.09</v>
      </c>
      <c r="J3714" s="5">
        <v>217.26249999999999</v>
      </c>
      <c r="K3714" s="5">
        <v>63.610088990789379</v>
      </c>
      <c r="L3714">
        <f>YEAR(SalesData[Order Date])</f>
        <v>2024</v>
      </c>
      <c r="M3714">
        <f>MONTH(SalesData[Order Date])</f>
        <v>2</v>
      </c>
      <c r="N3714" t="str">
        <f>TEXT(SalesData[[#This Row],[Order Date]], "mmmm")</f>
        <v>February</v>
      </c>
      <c r="O3714" s="7">
        <f>IF(SalesData[Sales]=0,0,SalesData[Profit]/SalesData[Sales])</f>
        <v>0.29277988143738282</v>
      </c>
      <c r="P3714" s="8">
        <f t="shared" ref="P3714:P3777" si="58">IF(H:H*G:G=0, 0, (I:I/(H:H*G:G)))</f>
        <v>3.769633507853403E-4</v>
      </c>
      <c r="Q3714" t="str">
        <f>IF(SalesData[[#This Row],[Discount]]&gt;0, "Yes", "No")</f>
        <v>Yes</v>
      </c>
      <c r="R3714" t="str">
        <f>TEXT(SalesData[[#This Row],[Order Date]],"mmm-yyyy")</f>
        <v>Feb-2024</v>
      </c>
      <c r="S3714">
        <f>YEAR(SalesData[[#This Row],[Order Date]])*100 + MONTH(SalesData[[#This Row],[Order Date]])</f>
        <v>202402</v>
      </c>
    </row>
    <row r="3715" spans="1:19" x14ac:dyDescent="0.3">
      <c r="A3715" t="s">
        <v>1734</v>
      </c>
      <c r="B3715" s="3">
        <v>45339</v>
      </c>
      <c r="C3715" t="s">
        <v>1735</v>
      </c>
      <c r="D3715" t="s">
        <v>18</v>
      </c>
      <c r="E3715" t="s">
        <v>19</v>
      </c>
      <c r="F3715" t="s">
        <v>53</v>
      </c>
      <c r="G3715">
        <v>9</v>
      </c>
      <c r="H3715" s="5">
        <v>876.31</v>
      </c>
      <c r="I3715" s="5">
        <v>7.0000000000000007E-2</v>
      </c>
      <c r="J3715" s="5">
        <v>7334.7146999999986</v>
      </c>
      <c r="K3715" s="5">
        <v>949.7634765593956</v>
      </c>
      <c r="L3715">
        <f>YEAR(SalesData[Order Date])</f>
        <v>2024</v>
      </c>
      <c r="M3715">
        <f>MONTH(SalesData[Order Date])</f>
        <v>2</v>
      </c>
      <c r="N3715" t="str">
        <f>TEXT(SalesData[[#This Row],[Order Date]], "mmmm")</f>
        <v>February</v>
      </c>
      <c r="O3715" s="7">
        <f>IF(SalesData[Sales]=0,0,SalesData[Profit]/SalesData[Sales])</f>
        <v>0.12948880977734495</v>
      </c>
      <c r="P3715" s="8">
        <f t="shared" si="58"/>
        <v>8.8756008464787338E-6</v>
      </c>
      <c r="Q3715" t="str">
        <f>IF(SalesData[[#This Row],[Discount]]&gt;0, "Yes", "No")</f>
        <v>Yes</v>
      </c>
      <c r="R3715" t="str">
        <f>TEXT(SalesData[[#This Row],[Order Date]],"mmm-yyyy")</f>
        <v>Feb-2024</v>
      </c>
      <c r="S3715">
        <f>YEAR(SalesData[[#This Row],[Order Date]])*100 + MONTH(SalesData[[#This Row],[Order Date]])</f>
        <v>202402</v>
      </c>
    </row>
    <row r="3716" spans="1:19" x14ac:dyDescent="0.3">
      <c r="A3716" t="s">
        <v>1779</v>
      </c>
      <c r="B3716" s="3">
        <v>45340</v>
      </c>
      <c r="C3716" t="s">
        <v>1780</v>
      </c>
      <c r="D3716" t="s">
        <v>23</v>
      </c>
      <c r="E3716" t="s">
        <v>26</v>
      </c>
      <c r="F3716" t="s">
        <v>44</v>
      </c>
      <c r="G3716">
        <v>4</v>
      </c>
      <c r="H3716" s="5">
        <v>284.99</v>
      </c>
      <c r="I3716" s="5">
        <v>0.28999999999999998</v>
      </c>
      <c r="J3716" s="5">
        <v>809.37159999999994</v>
      </c>
      <c r="K3716" s="5">
        <v>237.35987843355409</v>
      </c>
      <c r="L3716">
        <f>YEAR(SalesData[Order Date])</f>
        <v>2024</v>
      </c>
      <c r="M3716">
        <f>MONTH(SalesData[Order Date])</f>
        <v>2</v>
      </c>
      <c r="N3716" t="str">
        <f>TEXT(SalesData[[#This Row],[Order Date]], "mmmm")</f>
        <v>February</v>
      </c>
      <c r="O3716" s="7">
        <f>IF(SalesData[Sales]=0,0,SalesData[Profit]/SalesData[Sales])</f>
        <v>0.29326440220234329</v>
      </c>
      <c r="P3716" s="8">
        <f t="shared" si="58"/>
        <v>2.543948910488087E-4</v>
      </c>
      <c r="Q3716" t="str">
        <f>IF(SalesData[[#This Row],[Discount]]&gt;0, "Yes", "No")</f>
        <v>Yes</v>
      </c>
      <c r="R3716" t="str">
        <f>TEXT(SalesData[[#This Row],[Order Date]],"mmm-yyyy")</f>
        <v>Feb-2024</v>
      </c>
      <c r="S3716">
        <f>YEAR(SalesData[[#This Row],[Order Date]])*100 + MONTH(SalesData[[#This Row],[Order Date]])</f>
        <v>202402</v>
      </c>
    </row>
    <row r="3717" spans="1:19" x14ac:dyDescent="0.3">
      <c r="A3717" t="s">
        <v>1821</v>
      </c>
      <c r="B3717" s="3">
        <v>45342</v>
      </c>
      <c r="C3717" t="s">
        <v>1822</v>
      </c>
      <c r="D3717" t="s">
        <v>13</v>
      </c>
      <c r="E3717" t="s">
        <v>14</v>
      </c>
      <c r="F3717" t="s">
        <v>15</v>
      </c>
      <c r="G3717">
        <v>7</v>
      </c>
      <c r="H3717" s="5">
        <v>84.42</v>
      </c>
      <c r="I3717" s="5">
        <v>0.14000000000000001</v>
      </c>
      <c r="J3717" s="5">
        <v>508.20839999999998</v>
      </c>
      <c r="K3717" s="5">
        <v>53.400248412843553</v>
      </c>
      <c r="L3717">
        <f>YEAR(SalesData[Order Date])</f>
        <v>2024</v>
      </c>
      <c r="M3717">
        <f>MONTH(SalesData[Order Date])</f>
        <v>2</v>
      </c>
      <c r="N3717" t="str">
        <f>TEXT(SalesData[[#This Row],[Order Date]], "mmmm")</f>
        <v>February</v>
      </c>
      <c r="O3717" s="7">
        <f>IF(SalesData[Sales]=0,0,SalesData[Profit]/SalesData[Sales])</f>
        <v>0.10507549346457783</v>
      </c>
      <c r="P3717" s="8">
        <f t="shared" si="58"/>
        <v>2.3691068467187872E-4</v>
      </c>
      <c r="Q3717" t="str">
        <f>IF(SalesData[[#This Row],[Discount]]&gt;0, "Yes", "No")</f>
        <v>Yes</v>
      </c>
      <c r="R3717" t="str">
        <f>TEXT(SalesData[[#This Row],[Order Date]],"mmm-yyyy")</f>
        <v>Feb-2024</v>
      </c>
      <c r="S3717">
        <f>YEAR(SalesData[[#This Row],[Order Date]])*100 + MONTH(SalesData[[#This Row],[Order Date]])</f>
        <v>202402</v>
      </c>
    </row>
    <row r="3718" spans="1:19" x14ac:dyDescent="0.3">
      <c r="A3718" t="s">
        <v>1899</v>
      </c>
      <c r="B3718" s="3">
        <v>45326</v>
      </c>
      <c r="C3718" t="s">
        <v>1900</v>
      </c>
      <c r="D3718" t="s">
        <v>13</v>
      </c>
      <c r="E3718" t="s">
        <v>14</v>
      </c>
      <c r="F3718" t="s">
        <v>39</v>
      </c>
      <c r="G3718">
        <v>9</v>
      </c>
      <c r="H3718" s="5">
        <v>682.14</v>
      </c>
      <c r="I3718" s="5">
        <v>0.16</v>
      </c>
      <c r="J3718" s="5">
        <v>5156.9784</v>
      </c>
      <c r="K3718" s="5">
        <v>627.98718796377705</v>
      </c>
      <c r="L3718">
        <f>YEAR(SalesData[Order Date])</f>
        <v>2024</v>
      </c>
      <c r="M3718">
        <f>MONTH(SalesData[Order Date])</f>
        <v>2</v>
      </c>
      <c r="N3718" t="str">
        <f>TEXT(SalesData[[#This Row],[Order Date]], "mmmm")</f>
        <v>February</v>
      </c>
      <c r="O3718" s="7">
        <f>IF(SalesData[Sales]=0,0,SalesData[Profit]/SalesData[Sales])</f>
        <v>0.12177425214031865</v>
      </c>
      <c r="P3718" s="8">
        <f t="shared" si="58"/>
        <v>2.6061772917257127E-5</v>
      </c>
      <c r="Q3718" t="str">
        <f>IF(SalesData[[#This Row],[Discount]]&gt;0, "Yes", "No")</f>
        <v>Yes</v>
      </c>
      <c r="R3718" t="str">
        <f>TEXT(SalesData[[#This Row],[Order Date]],"mmm-yyyy")</f>
        <v>Feb-2024</v>
      </c>
      <c r="S3718">
        <f>YEAR(SalesData[[#This Row],[Order Date]])*100 + MONTH(SalesData[[#This Row],[Order Date]])</f>
        <v>202402</v>
      </c>
    </row>
    <row r="3719" spans="1:19" x14ac:dyDescent="0.3">
      <c r="A3719" t="s">
        <v>1929</v>
      </c>
      <c r="B3719" s="3">
        <v>45324</v>
      </c>
      <c r="C3719" t="s">
        <v>1373</v>
      </c>
      <c r="D3719" t="s">
        <v>30</v>
      </c>
      <c r="E3719" t="s">
        <v>26</v>
      </c>
      <c r="F3719" t="s">
        <v>34</v>
      </c>
      <c r="G3719">
        <v>3</v>
      </c>
      <c r="H3719" s="5">
        <v>656.77</v>
      </c>
      <c r="I3719" s="5">
        <v>0.19</v>
      </c>
      <c r="J3719" s="5">
        <v>1595.9511</v>
      </c>
      <c r="K3719" s="5">
        <v>278.71842033032812</v>
      </c>
      <c r="L3719">
        <f>YEAR(SalesData[Order Date])</f>
        <v>2024</v>
      </c>
      <c r="M3719">
        <f>MONTH(SalesData[Order Date])</f>
        <v>2</v>
      </c>
      <c r="N3719" t="str">
        <f>TEXT(SalesData[[#This Row],[Order Date]], "mmmm")</f>
        <v>February</v>
      </c>
      <c r="O3719" s="7">
        <f>IF(SalesData[Sales]=0,0,SalesData[Profit]/SalesData[Sales])</f>
        <v>0.17464095255194731</v>
      </c>
      <c r="P3719" s="8">
        <f t="shared" si="58"/>
        <v>9.6431526003522286E-5</v>
      </c>
      <c r="Q3719" t="str">
        <f>IF(SalesData[[#This Row],[Discount]]&gt;0, "Yes", "No")</f>
        <v>Yes</v>
      </c>
      <c r="R3719" t="str">
        <f>TEXT(SalesData[[#This Row],[Order Date]],"mmm-yyyy")</f>
        <v>Feb-2024</v>
      </c>
      <c r="S3719">
        <f>YEAR(SalesData[[#This Row],[Order Date]])*100 + MONTH(SalesData[[#This Row],[Order Date]])</f>
        <v>202402</v>
      </c>
    </row>
    <row r="3720" spans="1:19" x14ac:dyDescent="0.3">
      <c r="A3720" t="s">
        <v>1974</v>
      </c>
      <c r="B3720" s="3">
        <v>45331</v>
      </c>
      <c r="C3720" t="s">
        <v>1975</v>
      </c>
      <c r="D3720" t="s">
        <v>13</v>
      </c>
      <c r="E3720" t="s">
        <v>14</v>
      </c>
      <c r="F3720" t="s">
        <v>39</v>
      </c>
      <c r="G3720">
        <v>8</v>
      </c>
      <c r="H3720" s="5">
        <v>531.51</v>
      </c>
      <c r="I3720" s="5">
        <v>0.15</v>
      </c>
      <c r="J3720" s="5">
        <v>3614.268</v>
      </c>
      <c r="K3720" s="5">
        <v>921.38126609265828</v>
      </c>
      <c r="L3720">
        <f>YEAR(SalesData[Order Date])</f>
        <v>2024</v>
      </c>
      <c r="M3720">
        <f>MONTH(SalesData[Order Date])</f>
        <v>2</v>
      </c>
      <c r="N3720" t="str">
        <f>TEXT(SalesData[[#This Row],[Order Date]], "mmmm")</f>
        <v>February</v>
      </c>
      <c r="O3720" s="7">
        <f>IF(SalesData[Sales]=0,0,SalesData[Profit]/SalesData[Sales])</f>
        <v>0.25492887248335161</v>
      </c>
      <c r="P3720" s="8">
        <f t="shared" si="58"/>
        <v>3.5276852740305918E-5</v>
      </c>
      <c r="Q3720" t="str">
        <f>IF(SalesData[[#This Row],[Discount]]&gt;0, "Yes", "No")</f>
        <v>Yes</v>
      </c>
      <c r="R3720" t="str">
        <f>TEXT(SalesData[[#This Row],[Order Date]],"mmm-yyyy")</f>
        <v>Feb-2024</v>
      </c>
      <c r="S3720">
        <f>YEAR(SalesData[[#This Row],[Order Date]])*100 + MONTH(SalesData[[#This Row],[Order Date]])</f>
        <v>202402</v>
      </c>
    </row>
    <row r="3721" spans="1:19" x14ac:dyDescent="0.3">
      <c r="A3721" t="s">
        <v>1988</v>
      </c>
      <c r="B3721" s="3">
        <v>45348</v>
      </c>
      <c r="C3721" t="s">
        <v>1989</v>
      </c>
      <c r="D3721" t="s">
        <v>18</v>
      </c>
      <c r="E3721" t="s">
        <v>26</v>
      </c>
      <c r="F3721" t="s">
        <v>31</v>
      </c>
      <c r="G3721">
        <v>4</v>
      </c>
      <c r="H3721" s="5">
        <v>913.29</v>
      </c>
      <c r="I3721" s="5">
        <v>0.09</v>
      </c>
      <c r="J3721" s="5">
        <v>3324.3755999999998</v>
      </c>
      <c r="K3721" s="5">
        <v>445.80759036285292</v>
      </c>
      <c r="L3721">
        <f>YEAR(SalesData[Order Date])</f>
        <v>2024</v>
      </c>
      <c r="M3721">
        <f>MONTH(SalesData[Order Date])</f>
        <v>2</v>
      </c>
      <c r="N3721" t="str">
        <f>TEXT(SalesData[[#This Row],[Order Date]], "mmmm")</f>
        <v>February</v>
      </c>
      <c r="O3721" s="7">
        <f>IF(SalesData[Sales]=0,0,SalesData[Profit]/SalesData[Sales])</f>
        <v>0.13410265385260706</v>
      </c>
      <c r="P3721" s="8">
        <f t="shared" si="58"/>
        <v>2.4636205367407944E-5</v>
      </c>
      <c r="Q3721" t="str">
        <f>IF(SalesData[[#This Row],[Discount]]&gt;0, "Yes", "No")</f>
        <v>Yes</v>
      </c>
      <c r="R3721" t="str">
        <f>TEXT(SalesData[[#This Row],[Order Date]],"mmm-yyyy")</f>
        <v>Feb-2024</v>
      </c>
      <c r="S3721">
        <f>YEAR(SalesData[[#This Row],[Order Date]])*100 + MONTH(SalesData[[#This Row],[Order Date]])</f>
        <v>202402</v>
      </c>
    </row>
    <row r="3722" spans="1:19" x14ac:dyDescent="0.3">
      <c r="A3722" t="s">
        <v>2088</v>
      </c>
      <c r="B3722" s="3">
        <v>45347</v>
      </c>
      <c r="C3722" t="s">
        <v>2089</v>
      </c>
      <c r="D3722" t="s">
        <v>18</v>
      </c>
      <c r="E3722" t="s">
        <v>19</v>
      </c>
      <c r="F3722" t="s">
        <v>53</v>
      </c>
      <c r="G3722">
        <v>3</v>
      </c>
      <c r="H3722" s="5">
        <v>631.80999999999995</v>
      </c>
      <c r="I3722" s="5">
        <v>0.28000000000000003</v>
      </c>
      <c r="J3722" s="5">
        <v>1364.7095999999999</v>
      </c>
      <c r="K3722" s="5">
        <v>374.71816930181399</v>
      </c>
      <c r="L3722">
        <f>YEAR(SalesData[Order Date])</f>
        <v>2024</v>
      </c>
      <c r="M3722">
        <f>MONTH(SalesData[Order Date])</f>
        <v>2</v>
      </c>
      <c r="N3722" t="str">
        <f>TEXT(SalesData[[#This Row],[Order Date]], "mmmm")</f>
        <v>February</v>
      </c>
      <c r="O3722" s="7">
        <f>IF(SalesData[Sales]=0,0,SalesData[Profit]/SalesData[Sales])</f>
        <v>0.27457722089872749</v>
      </c>
      <c r="P3722" s="8">
        <f t="shared" si="58"/>
        <v>1.4772373551120329E-4</v>
      </c>
      <c r="Q3722" t="str">
        <f>IF(SalesData[[#This Row],[Discount]]&gt;0, "Yes", "No")</f>
        <v>Yes</v>
      </c>
      <c r="R3722" t="str">
        <f>TEXT(SalesData[[#This Row],[Order Date]],"mmm-yyyy")</f>
        <v>Feb-2024</v>
      </c>
      <c r="S3722">
        <f>YEAR(SalesData[[#This Row],[Order Date]])*100 + MONTH(SalesData[[#This Row],[Order Date]])</f>
        <v>202402</v>
      </c>
    </row>
    <row r="3723" spans="1:19" x14ac:dyDescent="0.3">
      <c r="A3723" t="s">
        <v>2117</v>
      </c>
      <c r="B3723" s="3">
        <v>45348</v>
      </c>
      <c r="C3723" t="s">
        <v>2118</v>
      </c>
      <c r="D3723" t="s">
        <v>30</v>
      </c>
      <c r="E3723" t="s">
        <v>14</v>
      </c>
      <c r="F3723" t="s">
        <v>44</v>
      </c>
      <c r="G3723">
        <v>5</v>
      </c>
      <c r="H3723" s="5">
        <v>42.85</v>
      </c>
      <c r="I3723" s="5">
        <v>0.08</v>
      </c>
      <c r="J3723" s="5">
        <v>197.11</v>
      </c>
      <c r="K3723" s="5">
        <v>21.22828389841758</v>
      </c>
      <c r="L3723">
        <f>YEAR(SalesData[Order Date])</f>
        <v>2024</v>
      </c>
      <c r="M3723">
        <f>MONTH(SalesData[Order Date])</f>
        <v>2</v>
      </c>
      <c r="N3723" t="str">
        <f>TEXT(SalesData[[#This Row],[Order Date]], "mmmm")</f>
        <v>February</v>
      </c>
      <c r="O3723" s="7">
        <f>IF(SalesData[Sales]=0,0,SalesData[Profit]/SalesData[Sales])</f>
        <v>0.10769765054242594</v>
      </c>
      <c r="P3723" s="8">
        <f t="shared" si="58"/>
        <v>3.7339556592765462E-4</v>
      </c>
      <c r="Q3723" t="str">
        <f>IF(SalesData[[#This Row],[Discount]]&gt;0, "Yes", "No")</f>
        <v>Yes</v>
      </c>
      <c r="R3723" t="str">
        <f>TEXT(SalesData[[#This Row],[Order Date]],"mmm-yyyy")</f>
        <v>Feb-2024</v>
      </c>
      <c r="S3723">
        <f>YEAR(SalesData[[#This Row],[Order Date]])*100 + MONTH(SalesData[[#This Row],[Order Date]])</f>
        <v>202402</v>
      </c>
    </row>
    <row r="3724" spans="1:19" x14ac:dyDescent="0.3">
      <c r="A3724" t="s">
        <v>2129</v>
      </c>
      <c r="B3724" s="3">
        <v>45340</v>
      </c>
      <c r="C3724" t="s">
        <v>2130</v>
      </c>
      <c r="D3724" t="s">
        <v>30</v>
      </c>
      <c r="E3724" t="s">
        <v>14</v>
      </c>
      <c r="F3724" t="s">
        <v>62</v>
      </c>
      <c r="G3724">
        <v>5</v>
      </c>
      <c r="H3724" s="5">
        <v>591.15</v>
      </c>
      <c r="I3724" s="5">
        <v>0.03</v>
      </c>
      <c r="J3724" s="5">
        <v>2867.0774999999999</v>
      </c>
      <c r="K3724" s="5">
        <v>835.71924303866513</v>
      </c>
      <c r="L3724">
        <f>YEAR(SalesData[Order Date])</f>
        <v>2024</v>
      </c>
      <c r="M3724">
        <f>MONTH(SalesData[Order Date])</f>
        <v>2</v>
      </c>
      <c r="N3724" t="str">
        <f>TEXT(SalesData[[#This Row],[Order Date]], "mmmm")</f>
        <v>February</v>
      </c>
      <c r="O3724" s="7">
        <f>IF(SalesData[Sales]=0,0,SalesData[Profit]/SalesData[Sales])</f>
        <v>0.29148819417635735</v>
      </c>
      <c r="P3724" s="8">
        <f t="shared" si="58"/>
        <v>1.0149708195889368E-5</v>
      </c>
      <c r="Q3724" t="str">
        <f>IF(SalesData[[#This Row],[Discount]]&gt;0, "Yes", "No")</f>
        <v>Yes</v>
      </c>
      <c r="R3724" t="str">
        <f>TEXT(SalesData[[#This Row],[Order Date]],"mmm-yyyy")</f>
        <v>Feb-2024</v>
      </c>
      <c r="S3724">
        <f>YEAR(SalesData[[#This Row],[Order Date]])*100 + MONTH(SalesData[[#This Row],[Order Date]])</f>
        <v>202402</v>
      </c>
    </row>
    <row r="3725" spans="1:19" x14ac:dyDescent="0.3">
      <c r="A3725" t="s">
        <v>2185</v>
      </c>
      <c r="B3725" s="3">
        <v>45343</v>
      </c>
      <c r="C3725" t="s">
        <v>2186</v>
      </c>
      <c r="D3725" t="s">
        <v>13</v>
      </c>
      <c r="E3725" t="s">
        <v>19</v>
      </c>
      <c r="F3725" t="s">
        <v>62</v>
      </c>
      <c r="G3725">
        <v>2</v>
      </c>
      <c r="H3725" s="5">
        <v>961.7</v>
      </c>
      <c r="I3725" s="5">
        <v>0.02</v>
      </c>
      <c r="J3725" s="5">
        <v>1884.932</v>
      </c>
      <c r="K3725" s="5">
        <v>488.00197746905849</v>
      </c>
      <c r="L3725">
        <f>YEAR(SalesData[Order Date])</f>
        <v>2024</v>
      </c>
      <c r="M3725">
        <f>MONTH(SalesData[Order Date])</f>
        <v>2</v>
      </c>
      <c r="N3725" t="str">
        <f>TEXT(SalesData[[#This Row],[Order Date]], "mmmm")</f>
        <v>February</v>
      </c>
      <c r="O3725" s="7">
        <f>IF(SalesData[Sales]=0,0,SalesData[Profit]/SalesData[Sales])</f>
        <v>0.25889633019602748</v>
      </c>
      <c r="P3725" s="8">
        <f t="shared" si="58"/>
        <v>1.0398253093480296E-5</v>
      </c>
      <c r="Q3725" t="str">
        <f>IF(SalesData[[#This Row],[Discount]]&gt;0, "Yes", "No")</f>
        <v>Yes</v>
      </c>
      <c r="R3725" t="str">
        <f>TEXT(SalesData[[#This Row],[Order Date]],"mmm-yyyy")</f>
        <v>Feb-2024</v>
      </c>
      <c r="S3725">
        <f>YEAR(SalesData[[#This Row],[Order Date]])*100 + MONTH(SalesData[[#This Row],[Order Date]])</f>
        <v>202402</v>
      </c>
    </row>
    <row r="3726" spans="1:19" x14ac:dyDescent="0.3">
      <c r="A3726" t="s">
        <v>2347</v>
      </c>
      <c r="B3726" s="3">
        <v>45328</v>
      </c>
      <c r="C3726" t="s">
        <v>2348</v>
      </c>
      <c r="D3726" t="s">
        <v>18</v>
      </c>
      <c r="E3726" t="s">
        <v>26</v>
      </c>
      <c r="F3726" t="s">
        <v>44</v>
      </c>
      <c r="G3726">
        <v>7</v>
      </c>
      <c r="H3726" s="5">
        <v>726.54</v>
      </c>
      <c r="I3726" s="5">
        <v>0.16</v>
      </c>
      <c r="J3726" s="5">
        <v>4272.0551999999998</v>
      </c>
      <c r="K3726" s="5">
        <v>953.43847092035605</v>
      </c>
      <c r="L3726">
        <f>YEAR(SalesData[Order Date])</f>
        <v>2024</v>
      </c>
      <c r="M3726">
        <f>MONTH(SalesData[Order Date])</f>
        <v>2</v>
      </c>
      <c r="N3726" t="str">
        <f>TEXT(SalesData[[#This Row],[Order Date]], "mmmm")</f>
        <v>February</v>
      </c>
      <c r="O3726" s="7">
        <f>IF(SalesData[Sales]=0,0,SalesData[Profit]/SalesData[Sales])</f>
        <v>0.22318027887850234</v>
      </c>
      <c r="P3726" s="8">
        <f t="shared" si="58"/>
        <v>3.1460267648227021E-5</v>
      </c>
      <c r="Q3726" t="str">
        <f>IF(SalesData[[#This Row],[Discount]]&gt;0, "Yes", "No")</f>
        <v>Yes</v>
      </c>
      <c r="R3726" t="str">
        <f>TEXT(SalesData[[#This Row],[Order Date]],"mmm-yyyy")</f>
        <v>Feb-2024</v>
      </c>
      <c r="S3726">
        <f>YEAR(SalesData[[#This Row],[Order Date]])*100 + MONTH(SalesData[[#This Row],[Order Date]])</f>
        <v>202402</v>
      </c>
    </row>
    <row r="3727" spans="1:19" x14ac:dyDescent="0.3">
      <c r="A3727" t="s">
        <v>2373</v>
      </c>
      <c r="B3727" s="3">
        <v>45344</v>
      </c>
      <c r="C3727" t="s">
        <v>2374</v>
      </c>
      <c r="D3727" t="s">
        <v>23</v>
      </c>
      <c r="E3727" t="s">
        <v>14</v>
      </c>
      <c r="F3727" t="s">
        <v>62</v>
      </c>
      <c r="G3727">
        <v>6</v>
      </c>
      <c r="H3727" s="5">
        <v>407.58</v>
      </c>
      <c r="I3727" s="5">
        <v>0.09</v>
      </c>
      <c r="J3727" s="5">
        <v>2225.3868000000002</v>
      </c>
      <c r="K3727" s="5">
        <v>125.997119176884</v>
      </c>
      <c r="L3727">
        <f>YEAR(SalesData[Order Date])</f>
        <v>2024</v>
      </c>
      <c r="M3727">
        <f>MONTH(SalesData[Order Date])</f>
        <v>2</v>
      </c>
      <c r="N3727" t="str">
        <f>TEXT(SalesData[[#This Row],[Order Date]], "mmmm")</f>
        <v>February</v>
      </c>
      <c r="O3727" s="7">
        <f>IF(SalesData[Sales]=0,0,SalesData[Profit]/SalesData[Sales])</f>
        <v>5.6618076092157993E-2</v>
      </c>
      <c r="P3727" s="8">
        <f t="shared" si="58"/>
        <v>3.6802590902399525E-5</v>
      </c>
      <c r="Q3727" t="str">
        <f>IF(SalesData[[#This Row],[Discount]]&gt;0, "Yes", "No")</f>
        <v>Yes</v>
      </c>
      <c r="R3727" t="str">
        <f>TEXT(SalesData[[#This Row],[Order Date]],"mmm-yyyy")</f>
        <v>Feb-2024</v>
      </c>
      <c r="S3727">
        <f>YEAR(SalesData[[#This Row],[Order Date]])*100 + MONTH(SalesData[[#This Row],[Order Date]])</f>
        <v>202402</v>
      </c>
    </row>
    <row r="3728" spans="1:19" x14ac:dyDescent="0.3">
      <c r="A3728" t="s">
        <v>2476</v>
      </c>
      <c r="B3728" s="3">
        <v>45337</v>
      </c>
      <c r="C3728" t="s">
        <v>2477</v>
      </c>
      <c r="D3728" t="s">
        <v>30</v>
      </c>
      <c r="E3728" t="s">
        <v>14</v>
      </c>
      <c r="F3728" t="s">
        <v>39</v>
      </c>
      <c r="G3728">
        <v>9</v>
      </c>
      <c r="H3728" s="5">
        <v>612.57000000000005</v>
      </c>
      <c r="I3728" s="5">
        <v>0.12</v>
      </c>
      <c r="J3728" s="5">
        <v>4851.5544</v>
      </c>
      <c r="K3728" s="5">
        <v>405.73603112807922</v>
      </c>
      <c r="L3728">
        <f>YEAR(SalesData[Order Date])</f>
        <v>2024</v>
      </c>
      <c r="M3728">
        <f>MONTH(SalesData[Order Date])</f>
        <v>2</v>
      </c>
      <c r="N3728" t="str">
        <f>TEXT(SalesData[[#This Row],[Order Date]], "mmmm")</f>
        <v>February</v>
      </c>
      <c r="O3728" s="7">
        <f>IF(SalesData[Sales]=0,0,SalesData[Profit]/SalesData[Sales])</f>
        <v>8.3630110615286357E-2</v>
      </c>
      <c r="P3728" s="8">
        <f t="shared" si="58"/>
        <v>2.176621991500291E-5</v>
      </c>
      <c r="Q3728" t="str">
        <f>IF(SalesData[[#This Row],[Discount]]&gt;0, "Yes", "No")</f>
        <v>Yes</v>
      </c>
      <c r="R3728" t="str">
        <f>TEXT(SalesData[[#This Row],[Order Date]],"mmm-yyyy")</f>
        <v>Feb-2024</v>
      </c>
      <c r="S3728">
        <f>YEAR(SalesData[[#This Row],[Order Date]])*100 + MONTH(SalesData[[#This Row],[Order Date]])</f>
        <v>202402</v>
      </c>
    </row>
    <row r="3729" spans="1:19" x14ac:dyDescent="0.3">
      <c r="A3729" t="s">
        <v>2488</v>
      </c>
      <c r="B3729" s="3">
        <v>45336</v>
      </c>
      <c r="C3729" t="s">
        <v>2489</v>
      </c>
      <c r="D3729" t="s">
        <v>23</v>
      </c>
      <c r="E3729" t="s">
        <v>14</v>
      </c>
      <c r="F3729" t="s">
        <v>44</v>
      </c>
      <c r="G3729">
        <v>7</v>
      </c>
      <c r="H3729" s="5">
        <v>227.77</v>
      </c>
      <c r="I3729" s="5">
        <v>0.28999999999999998</v>
      </c>
      <c r="J3729" s="5">
        <v>1132.0169000000001</v>
      </c>
      <c r="K3729" s="5">
        <v>156.807600243927</v>
      </c>
      <c r="L3729">
        <f>YEAR(SalesData[Order Date])</f>
        <v>2024</v>
      </c>
      <c r="M3729">
        <f>MONTH(SalesData[Order Date])</f>
        <v>2</v>
      </c>
      <c r="N3729" t="str">
        <f>TEXT(SalesData[[#This Row],[Order Date]], "mmmm")</f>
        <v>February</v>
      </c>
      <c r="O3729" s="7">
        <f>IF(SalesData[Sales]=0,0,SalesData[Profit]/SalesData[Sales])</f>
        <v>0.138520547037705</v>
      </c>
      <c r="P3729" s="8">
        <f t="shared" si="58"/>
        <v>1.8188774390205656E-4</v>
      </c>
      <c r="Q3729" t="str">
        <f>IF(SalesData[[#This Row],[Discount]]&gt;0, "Yes", "No")</f>
        <v>Yes</v>
      </c>
      <c r="R3729" t="str">
        <f>TEXT(SalesData[[#This Row],[Order Date]],"mmm-yyyy")</f>
        <v>Feb-2024</v>
      </c>
      <c r="S3729">
        <f>YEAR(SalesData[[#This Row],[Order Date]])*100 + MONTH(SalesData[[#This Row],[Order Date]])</f>
        <v>202402</v>
      </c>
    </row>
    <row r="3730" spans="1:19" x14ac:dyDescent="0.3">
      <c r="A3730" t="s">
        <v>2546</v>
      </c>
      <c r="B3730" s="3">
        <v>45337</v>
      </c>
      <c r="C3730" t="s">
        <v>2547</v>
      </c>
      <c r="D3730" t="s">
        <v>30</v>
      </c>
      <c r="E3730" t="s">
        <v>19</v>
      </c>
      <c r="F3730" t="s">
        <v>34</v>
      </c>
      <c r="G3730">
        <v>6</v>
      </c>
      <c r="H3730" s="5">
        <v>298.7</v>
      </c>
      <c r="I3730" s="5">
        <v>0.11</v>
      </c>
      <c r="J3730" s="5">
        <v>1595.058</v>
      </c>
      <c r="K3730" s="5">
        <v>228.9333926555212</v>
      </c>
      <c r="L3730">
        <f>YEAR(SalesData[Order Date])</f>
        <v>2024</v>
      </c>
      <c r="M3730">
        <f>MONTH(SalesData[Order Date])</f>
        <v>2</v>
      </c>
      <c r="N3730" t="str">
        <f>TEXT(SalesData[[#This Row],[Order Date]], "mmmm")</f>
        <v>February</v>
      </c>
      <c r="O3730" s="7">
        <f>IF(SalesData[Sales]=0,0,SalesData[Profit]/SalesData[Sales])</f>
        <v>0.14352668846870847</v>
      </c>
      <c r="P3730" s="8">
        <f t="shared" si="58"/>
        <v>6.1377078451065731E-5</v>
      </c>
      <c r="Q3730" t="str">
        <f>IF(SalesData[[#This Row],[Discount]]&gt;0, "Yes", "No")</f>
        <v>Yes</v>
      </c>
      <c r="R3730" t="str">
        <f>TEXT(SalesData[[#This Row],[Order Date]],"mmm-yyyy")</f>
        <v>Feb-2024</v>
      </c>
      <c r="S3730">
        <f>YEAR(SalesData[[#This Row],[Order Date]])*100 + MONTH(SalesData[[#This Row],[Order Date]])</f>
        <v>202402</v>
      </c>
    </row>
    <row r="3731" spans="1:19" x14ac:dyDescent="0.3">
      <c r="A3731" t="s">
        <v>2602</v>
      </c>
      <c r="B3731" s="3">
        <v>45340</v>
      </c>
      <c r="C3731" t="s">
        <v>2603</v>
      </c>
      <c r="D3731" t="s">
        <v>18</v>
      </c>
      <c r="E3731" t="s">
        <v>14</v>
      </c>
      <c r="F3731" t="s">
        <v>27</v>
      </c>
      <c r="G3731">
        <v>9</v>
      </c>
      <c r="H3731" s="5">
        <v>902.33</v>
      </c>
      <c r="I3731" s="5">
        <v>0.19</v>
      </c>
      <c r="J3731" s="5">
        <v>6577.9857000000011</v>
      </c>
      <c r="K3731" s="5">
        <v>999.93399868211429</v>
      </c>
      <c r="L3731">
        <f>YEAR(SalesData[Order Date])</f>
        <v>2024</v>
      </c>
      <c r="M3731">
        <f>MONTH(SalesData[Order Date])</f>
        <v>2</v>
      </c>
      <c r="N3731" t="str">
        <f>TEXT(SalesData[[#This Row],[Order Date]], "mmmm")</f>
        <v>February</v>
      </c>
      <c r="O3731" s="7">
        <f>IF(SalesData[Sales]=0,0,SalesData[Profit]/SalesData[Sales])</f>
        <v>0.15201218796844057</v>
      </c>
      <c r="P3731" s="8">
        <f t="shared" si="58"/>
        <v>2.339621990969059E-5</v>
      </c>
      <c r="Q3731" t="str">
        <f>IF(SalesData[[#This Row],[Discount]]&gt;0, "Yes", "No")</f>
        <v>Yes</v>
      </c>
      <c r="R3731" t="str">
        <f>TEXT(SalesData[[#This Row],[Order Date]],"mmm-yyyy")</f>
        <v>Feb-2024</v>
      </c>
      <c r="S3731">
        <f>YEAR(SalesData[[#This Row],[Order Date]])*100 + MONTH(SalesData[[#This Row],[Order Date]])</f>
        <v>202402</v>
      </c>
    </row>
    <row r="3732" spans="1:19" x14ac:dyDescent="0.3">
      <c r="A3732" t="s">
        <v>2824</v>
      </c>
      <c r="B3732" s="3">
        <v>45337</v>
      </c>
      <c r="C3732" t="s">
        <v>2825</v>
      </c>
      <c r="D3732" t="s">
        <v>13</v>
      </c>
      <c r="E3732" t="s">
        <v>19</v>
      </c>
      <c r="F3732" t="s">
        <v>27</v>
      </c>
      <c r="G3732">
        <v>4</v>
      </c>
      <c r="H3732" s="5">
        <v>197.78</v>
      </c>
      <c r="I3732" s="5">
        <v>0.04</v>
      </c>
      <c r="J3732" s="5">
        <v>759.47519999999997</v>
      </c>
      <c r="K3732" s="5">
        <v>96.948526109746979</v>
      </c>
      <c r="L3732">
        <f>YEAR(SalesData[Order Date])</f>
        <v>2024</v>
      </c>
      <c r="M3732">
        <f>MONTH(SalesData[Order Date])</f>
        <v>2</v>
      </c>
      <c r="N3732" t="str">
        <f>TEXT(SalesData[[#This Row],[Order Date]], "mmmm")</f>
        <v>February</v>
      </c>
      <c r="O3732" s="7">
        <f>IF(SalesData[Sales]=0,0,SalesData[Profit]/SalesData[Sales])</f>
        <v>0.12765199720773895</v>
      </c>
      <c r="P3732" s="8">
        <f t="shared" si="58"/>
        <v>5.056122964910507E-5</v>
      </c>
      <c r="Q3732" t="str">
        <f>IF(SalesData[[#This Row],[Discount]]&gt;0, "Yes", "No")</f>
        <v>Yes</v>
      </c>
      <c r="R3732" t="str">
        <f>TEXT(SalesData[[#This Row],[Order Date]],"mmm-yyyy")</f>
        <v>Feb-2024</v>
      </c>
      <c r="S3732">
        <f>YEAR(SalesData[[#This Row],[Order Date]])*100 + MONTH(SalesData[[#This Row],[Order Date]])</f>
        <v>202402</v>
      </c>
    </row>
    <row r="3733" spans="1:19" x14ac:dyDescent="0.3">
      <c r="A3733" t="s">
        <v>2844</v>
      </c>
      <c r="B3733" s="3">
        <v>45333</v>
      </c>
      <c r="C3733" t="s">
        <v>2845</v>
      </c>
      <c r="D3733" t="s">
        <v>30</v>
      </c>
      <c r="E3733" t="s">
        <v>19</v>
      </c>
      <c r="F3733" t="s">
        <v>39</v>
      </c>
      <c r="G3733">
        <v>6</v>
      </c>
      <c r="H3733" s="5">
        <v>863.87</v>
      </c>
      <c r="I3733" s="5">
        <v>0.05</v>
      </c>
      <c r="J3733" s="5">
        <v>4924.0590000000002</v>
      </c>
      <c r="K3733" s="5">
        <v>668.49101420052466</v>
      </c>
      <c r="L3733">
        <f>YEAR(SalesData[Order Date])</f>
        <v>2024</v>
      </c>
      <c r="M3733">
        <f>MONTH(SalesData[Order Date])</f>
        <v>2</v>
      </c>
      <c r="N3733" t="str">
        <f>TEXT(SalesData[[#This Row],[Order Date]], "mmmm")</f>
        <v>February</v>
      </c>
      <c r="O3733" s="7">
        <f>IF(SalesData[Sales]=0,0,SalesData[Profit]/SalesData[Sales])</f>
        <v>0.13576015522976564</v>
      </c>
      <c r="P3733" s="8">
        <f t="shared" si="58"/>
        <v>9.6465131713490838E-6</v>
      </c>
      <c r="Q3733" t="str">
        <f>IF(SalesData[[#This Row],[Discount]]&gt;0, "Yes", "No")</f>
        <v>Yes</v>
      </c>
      <c r="R3733" t="str">
        <f>TEXT(SalesData[[#This Row],[Order Date]],"mmm-yyyy")</f>
        <v>Feb-2024</v>
      </c>
      <c r="S3733">
        <f>YEAR(SalesData[[#This Row],[Order Date]])*100 + MONTH(SalesData[[#This Row],[Order Date]])</f>
        <v>202402</v>
      </c>
    </row>
    <row r="3734" spans="1:19" x14ac:dyDescent="0.3">
      <c r="A3734" t="s">
        <v>3053</v>
      </c>
      <c r="B3734" s="3">
        <v>45345</v>
      </c>
      <c r="C3734" t="s">
        <v>3054</v>
      </c>
      <c r="D3734" t="s">
        <v>23</v>
      </c>
      <c r="E3734" t="s">
        <v>26</v>
      </c>
      <c r="F3734" t="s">
        <v>53</v>
      </c>
      <c r="G3734">
        <v>3</v>
      </c>
      <c r="H3734" s="5">
        <v>356.79</v>
      </c>
      <c r="I3734" s="5">
        <v>0.25</v>
      </c>
      <c r="J3734" s="5">
        <v>802.77750000000015</v>
      </c>
      <c r="K3734" s="5">
        <v>194.6284349910664</v>
      </c>
      <c r="L3734">
        <f>YEAR(SalesData[Order Date])</f>
        <v>2024</v>
      </c>
      <c r="M3734">
        <f>MONTH(SalesData[Order Date])</f>
        <v>2</v>
      </c>
      <c r="N3734" t="str">
        <f>TEXT(SalesData[[#This Row],[Order Date]], "mmmm")</f>
        <v>February</v>
      </c>
      <c r="O3734" s="7">
        <f>IF(SalesData[Sales]=0,0,SalesData[Profit]/SalesData[Sales])</f>
        <v>0.24244380913897856</v>
      </c>
      <c r="P3734" s="8">
        <f t="shared" si="58"/>
        <v>2.3356409465885626E-4</v>
      </c>
      <c r="Q3734" t="str">
        <f>IF(SalesData[[#This Row],[Discount]]&gt;0, "Yes", "No")</f>
        <v>Yes</v>
      </c>
      <c r="R3734" t="str">
        <f>TEXT(SalesData[[#This Row],[Order Date]],"mmm-yyyy")</f>
        <v>Feb-2024</v>
      </c>
      <c r="S3734">
        <f>YEAR(SalesData[[#This Row],[Order Date]])*100 + MONTH(SalesData[[#This Row],[Order Date]])</f>
        <v>202402</v>
      </c>
    </row>
    <row r="3735" spans="1:19" x14ac:dyDescent="0.3">
      <c r="A3735" t="s">
        <v>3055</v>
      </c>
      <c r="B3735" s="3">
        <v>45349</v>
      </c>
      <c r="C3735" t="s">
        <v>3056</v>
      </c>
      <c r="D3735" t="s">
        <v>30</v>
      </c>
      <c r="E3735" t="s">
        <v>19</v>
      </c>
      <c r="F3735" t="s">
        <v>44</v>
      </c>
      <c r="G3735">
        <v>7</v>
      </c>
      <c r="H3735" s="5">
        <v>558.49</v>
      </c>
      <c r="I3735" s="5">
        <v>0.05</v>
      </c>
      <c r="J3735" s="5">
        <v>3713.9585000000002</v>
      </c>
      <c r="K3735" s="5">
        <v>281.11879300447163</v>
      </c>
      <c r="L3735">
        <f>YEAR(SalesData[Order Date])</f>
        <v>2024</v>
      </c>
      <c r="M3735">
        <f>MONTH(SalesData[Order Date])</f>
        <v>2</v>
      </c>
      <c r="N3735" t="str">
        <f>TEXT(SalesData[[#This Row],[Order Date]], "mmmm")</f>
        <v>February</v>
      </c>
      <c r="O3735" s="7">
        <f>IF(SalesData[Sales]=0,0,SalesData[Profit]/SalesData[Sales])</f>
        <v>7.5692497103689124E-2</v>
      </c>
      <c r="P3735" s="8">
        <f t="shared" si="58"/>
        <v>1.2789588251995814E-5</v>
      </c>
      <c r="Q3735" t="str">
        <f>IF(SalesData[[#This Row],[Discount]]&gt;0, "Yes", "No")</f>
        <v>Yes</v>
      </c>
      <c r="R3735" t="str">
        <f>TEXT(SalesData[[#This Row],[Order Date]],"mmm-yyyy")</f>
        <v>Feb-2024</v>
      </c>
      <c r="S3735">
        <f>YEAR(SalesData[[#This Row],[Order Date]])*100 + MONTH(SalesData[[#This Row],[Order Date]])</f>
        <v>202402</v>
      </c>
    </row>
    <row r="3736" spans="1:19" x14ac:dyDescent="0.3">
      <c r="A3736" t="s">
        <v>3153</v>
      </c>
      <c r="B3736" s="3">
        <v>45339</v>
      </c>
      <c r="C3736" t="s">
        <v>3154</v>
      </c>
      <c r="D3736" t="s">
        <v>13</v>
      </c>
      <c r="E3736" t="s">
        <v>14</v>
      </c>
      <c r="F3736" t="s">
        <v>27</v>
      </c>
      <c r="G3736">
        <v>7</v>
      </c>
      <c r="H3736" s="5">
        <v>364.72</v>
      </c>
      <c r="I3736" s="5">
        <v>0.13</v>
      </c>
      <c r="J3736" s="5">
        <v>2221.1448</v>
      </c>
      <c r="K3736" s="5">
        <v>210.53336283804529</v>
      </c>
      <c r="L3736">
        <f>YEAR(SalesData[Order Date])</f>
        <v>2024</v>
      </c>
      <c r="M3736">
        <f>MONTH(SalesData[Order Date])</f>
        <v>2</v>
      </c>
      <c r="N3736" t="str">
        <f>TEXT(SalesData[[#This Row],[Order Date]], "mmmm")</f>
        <v>February</v>
      </c>
      <c r="O3736" s="7">
        <f>IF(SalesData[Sales]=0,0,SalesData[Profit]/SalesData[Sales])</f>
        <v>9.4785969306478937E-2</v>
      </c>
      <c r="P3736" s="8">
        <f t="shared" si="58"/>
        <v>5.0919687901482154E-5</v>
      </c>
      <c r="Q3736" t="str">
        <f>IF(SalesData[[#This Row],[Discount]]&gt;0, "Yes", "No")</f>
        <v>Yes</v>
      </c>
      <c r="R3736" t="str">
        <f>TEXT(SalesData[[#This Row],[Order Date]],"mmm-yyyy")</f>
        <v>Feb-2024</v>
      </c>
      <c r="S3736">
        <f>YEAR(SalesData[[#This Row],[Order Date]])*100 + MONTH(SalesData[[#This Row],[Order Date]])</f>
        <v>202402</v>
      </c>
    </row>
    <row r="3737" spans="1:19" x14ac:dyDescent="0.3">
      <c r="A3737" t="s">
        <v>3232</v>
      </c>
      <c r="B3737" s="3">
        <v>45330</v>
      </c>
      <c r="C3737" t="s">
        <v>3233</v>
      </c>
      <c r="D3737" t="s">
        <v>23</v>
      </c>
      <c r="E3737" t="s">
        <v>19</v>
      </c>
      <c r="F3737" t="s">
        <v>27</v>
      </c>
      <c r="G3737">
        <v>4</v>
      </c>
      <c r="H3737" s="5">
        <v>972.47</v>
      </c>
      <c r="I3737" s="5">
        <v>0.12</v>
      </c>
      <c r="J3737" s="5">
        <v>3423.0944</v>
      </c>
      <c r="K3737" s="5">
        <v>293.60232357596823</v>
      </c>
      <c r="L3737">
        <f>YEAR(SalesData[Order Date])</f>
        <v>2024</v>
      </c>
      <c r="M3737">
        <f>MONTH(SalesData[Order Date])</f>
        <v>2</v>
      </c>
      <c r="N3737" t="str">
        <f>TEXT(SalesData[[#This Row],[Order Date]], "mmmm")</f>
        <v>February</v>
      </c>
      <c r="O3737" s="7">
        <f>IF(SalesData[Sales]=0,0,SalesData[Profit]/SalesData[Sales])</f>
        <v>8.577102740022835E-2</v>
      </c>
      <c r="P3737" s="8">
        <f t="shared" si="58"/>
        <v>3.0849280697605068E-5</v>
      </c>
      <c r="Q3737" t="str">
        <f>IF(SalesData[[#This Row],[Discount]]&gt;0, "Yes", "No")</f>
        <v>Yes</v>
      </c>
      <c r="R3737" t="str">
        <f>TEXT(SalesData[[#This Row],[Order Date]],"mmm-yyyy")</f>
        <v>Feb-2024</v>
      </c>
      <c r="S3737">
        <f>YEAR(SalesData[[#This Row],[Order Date]])*100 + MONTH(SalesData[[#This Row],[Order Date]])</f>
        <v>202402</v>
      </c>
    </row>
    <row r="3738" spans="1:19" x14ac:dyDescent="0.3">
      <c r="A3738" t="s">
        <v>3330</v>
      </c>
      <c r="B3738" s="3">
        <v>45332</v>
      </c>
      <c r="C3738" t="s">
        <v>3331</v>
      </c>
      <c r="D3738" t="s">
        <v>18</v>
      </c>
      <c r="E3738" t="s">
        <v>14</v>
      </c>
      <c r="F3738" t="s">
        <v>44</v>
      </c>
      <c r="G3738">
        <v>4</v>
      </c>
      <c r="H3738" s="5">
        <v>157.82</v>
      </c>
      <c r="I3738" s="5">
        <v>0.26</v>
      </c>
      <c r="J3738" s="5">
        <v>467.1472</v>
      </c>
      <c r="K3738" s="5">
        <v>59.355477721002742</v>
      </c>
      <c r="L3738">
        <f>YEAR(SalesData[Order Date])</f>
        <v>2024</v>
      </c>
      <c r="M3738">
        <f>MONTH(SalesData[Order Date])</f>
        <v>2</v>
      </c>
      <c r="N3738" t="str">
        <f>TEXT(SalesData[[#This Row],[Order Date]], "mmmm")</f>
        <v>February</v>
      </c>
      <c r="O3738" s="7">
        <f>IF(SalesData[Sales]=0,0,SalesData[Profit]/SalesData[Sales])</f>
        <v>0.12705947444617616</v>
      </c>
      <c r="P3738" s="8">
        <f t="shared" si="58"/>
        <v>4.1186161449752884E-4</v>
      </c>
      <c r="Q3738" t="str">
        <f>IF(SalesData[[#This Row],[Discount]]&gt;0, "Yes", "No")</f>
        <v>Yes</v>
      </c>
      <c r="R3738" t="str">
        <f>TEXT(SalesData[[#This Row],[Order Date]],"mmm-yyyy")</f>
        <v>Feb-2024</v>
      </c>
      <c r="S3738">
        <f>YEAR(SalesData[[#This Row],[Order Date]])*100 + MONTH(SalesData[[#This Row],[Order Date]])</f>
        <v>202402</v>
      </c>
    </row>
    <row r="3739" spans="1:19" x14ac:dyDescent="0.3">
      <c r="A3739" t="s">
        <v>3340</v>
      </c>
      <c r="B3739" s="3">
        <v>45336</v>
      </c>
      <c r="C3739" t="s">
        <v>3341</v>
      </c>
      <c r="D3739" t="s">
        <v>30</v>
      </c>
      <c r="E3739" t="s">
        <v>19</v>
      </c>
      <c r="F3739" t="s">
        <v>27</v>
      </c>
      <c r="G3739">
        <v>8</v>
      </c>
      <c r="H3739" s="5">
        <v>123.59</v>
      </c>
      <c r="I3739" s="5">
        <v>0.03</v>
      </c>
      <c r="J3739" s="5">
        <v>959.05840000000001</v>
      </c>
      <c r="K3739" s="5">
        <v>125.3123340032918</v>
      </c>
      <c r="L3739">
        <f>YEAR(SalesData[Order Date])</f>
        <v>2024</v>
      </c>
      <c r="M3739">
        <f>MONTH(SalesData[Order Date])</f>
        <v>2</v>
      </c>
      <c r="N3739" t="str">
        <f>TEXT(SalesData[[#This Row],[Order Date]], "mmmm")</f>
        <v>February</v>
      </c>
      <c r="O3739" s="7">
        <f>IF(SalesData[Sales]=0,0,SalesData[Profit]/SalesData[Sales])</f>
        <v>0.13066183874026002</v>
      </c>
      <c r="P3739" s="8">
        <f t="shared" si="58"/>
        <v>3.034226070070394E-5</v>
      </c>
      <c r="Q3739" t="str">
        <f>IF(SalesData[[#This Row],[Discount]]&gt;0, "Yes", "No")</f>
        <v>Yes</v>
      </c>
      <c r="R3739" t="str">
        <f>TEXT(SalesData[[#This Row],[Order Date]],"mmm-yyyy")</f>
        <v>Feb-2024</v>
      </c>
      <c r="S3739">
        <f>YEAR(SalesData[[#This Row],[Order Date]])*100 + MONTH(SalesData[[#This Row],[Order Date]])</f>
        <v>202402</v>
      </c>
    </row>
    <row r="3740" spans="1:19" x14ac:dyDescent="0.3">
      <c r="A3740" t="s">
        <v>3409</v>
      </c>
      <c r="B3740" s="3">
        <v>45325</v>
      </c>
      <c r="C3740" t="s">
        <v>3410</v>
      </c>
      <c r="D3740" t="s">
        <v>30</v>
      </c>
      <c r="E3740" t="s">
        <v>19</v>
      </c>
      <c r="F3740" t="s">
        <v>34</v>
      </c>
      <c r="G3740">
        <v>1</v>
      </c>
      <c r="H3740" s="5">
        <v>869.26</v>
      </c>
      <c r="I3740" s="5">
        <v>0.26</v>
      </c>
      <c r="J3740" s="5">
        <v>643.25239999999997</v>
      </c>
      <c r="K3740" s="5">
        <v>118.2092062638983</v>
      </c>
      <c r="L3740">
        <f>YEAR(SalesData[Order Date])</f>
        <v>2024</v>
      </c>
      <c r="M3740">
        <f>MONTH(SalesData[Order Date])</f>
        <v>2</v>
      </c>
      <c r="N3740" t="str">
        <f>TEXT(SalesData[[#This Row],[Order Date]], "mmmm")</f>
        <v>February</v>
      </c>
      <c r="O3740" s="7">
        <f>IF(SalesData[Sales]=0,0,SalesData[Profit]/SalesData[Sales])</f>
        <v>0.18376799878849781</v>
      </c>
      <c r="P3740" s="8">
        <f t="shared" si="58"/>
        <v>2.9910498585003335E-4</v>
      </c>
      <c r="Q3740" t="str">
        <f>IF(SalesData[[#This Row],[Discount]]&gt;0, "Yes", "No")</f>
        <v>Yes</v>
      </c>
      <c r="R3740" t="str">
        <f>TEXT(SalesData[[#This Row],[Order Date]],"mmm-yyyy")</f>
        <v>Feb-2024</v>
      </c>
      <c r="S3740">
        <f>YEAR(SalesData[[#This Row],[Order Date]])*100 + MONTH(SalesData[[#This Row],[Order Date]])</f>
        <v>202402</v>
      </c>
    </row>
    <row r="3741" spans="1:19" x14ac:dyDescent="0.3">
      <c r="A3741" t="s">
        <v>3427</v>
      </c>
      <c r="B3741" s="3">
        <v>45340</v>
      </c>
      <c r="C3741" t="s">
        <v>3428</v>
      </c>
      <c r="D3741" t="s">
        <v>13</v>
      </c>
      <c r="E3741" t="s">
        <v>14</v>
      </c>
      <c r="F3741" t="s">
        <v>34</v>
      </c>
      <c r="G3741">
        <v>1</v>
      </c>
      <c r="H3741" s="5">
        <v>462.18</v>
      </c>
      <c r="I3741" s="5">
        <v>0.1</v>
      </c>
      <c r="J3741" s="5">
        <v>415.96199999999999</v>
      </c>
      <c r="K3741" s="5">
        <v>113.9575511177239</v>
      </c>
      <c r="L3741">
        <f>YEAR(SalesData[Order Date])</f>
        <v>2024</v>
      </c>
      <c r="M3741">
        <f>MONTH(SalesData[Order Date])</f>
        <v>2</v>
      </c>
      <c r="N3741" t="str">
        <f>TEXT(SalesData[[#This Row],[Order Date]], "mmmm")</f>
        <v>February</v>
      </c>
      <c r="O3741" s="7">
        <f>IF(SalesData[Sales]=0,0,SalesData[Profit]/SalesData[Sales])</f>
        <v>0.27396144628048691</v>
      </c>
      <c r="P3741" s="8">
        <f t="shared" si="58"/>
        <v>2.1636591804059026E-4</v>
      </c>
      <c r="Q3741" t="str">
        <f>IF(SalesData[[#This Row],[Discount]]&gt;0, "Yes", "No")</f>
        <v>Yes</v>
      </c>
      <c r="R3741" t="str">
        <f>TEXT(SalesData[[#This Row],[Order Date]],"mmm-yyyy")</f>
        <v>Feb-2024</v>
      </c>
      <c r="S3741">
        <f>YEAR(SalesData[[#This Row],[Order Date]])*100 + MONTH(SalesData[[#This Row],[Order Date]])</f>
        <v>202402</v>
      </c>
    </row>
    <row r="3742" spans="1:19" x14ac:dyDescent="0.3">
      <c r="A3742" t="s">
        <v>3513</v>
      </c>
      <c r="B3742" s="3">
        <v>45327</v>
      </c>
      <c r="C3742" t="s">
        <v>3514</v>
      </c>
      <c r="D3742" t="s">
        <v>23</v>
      </c>
      <c r="E3742" t="s">
        <v>14</v>
      </c>
      <c r="F3742" t="s">
        <v>27</v>
      </c>
      <c r="G3742">
        <v>5</v>
      </c>
      <c r="H3742" s="5">
        <v>212.45</v>
      </c>
      <c r="I3742" s="5">
        <v>0.14000000000000001</v>
      </c>
      <c r="J3742" s="5">
        <v>913.53499999999997</v>
      </c>
      <c r="K3742" s="5">
        <v>80.685847585502685</v>
      </c>
      <c r="L3742">
        <f>YEAR(SalesData[Order Date])</f>
        <v>2024</v>
      </c>
      <c r="M3742">
        <f>MONTH(SalesData[Order Date])</f>
        <v>2</v>
      </c>
      <c r="N3742" t="str">
        <f>TEXT(SalesData[[#This Row],[Order Date]], "mmmm")</f>
        <v>February</v>
      </c>
      <c r="O3742" s="7">
        <f>IF(SalesData[Sales]=0,0,SalesData[Profit]/SalesData[Sales])</f>
        <v>8.8322666986489509E-2</v>
      </c>
      <c r="P3742" s="8">
        <f t="shared" si="58"/>
        <v>1.3179571663920925E-4</v>
      </c>
      <c r="Q3742" t="str">
        <f>IF(SalesData[[#This Row],[Discount]]&gt;0, "Yes", "No")</f>
        <v>Yes</v>
      </c>
      <c r="R3742" t="str">
        <f>TEXT(SalesData[[#This Row],[Order Date]],"mmm-yyyy")</f>
        <v>Feb-2024</v>
      </c>
      <c r="S3742">
        <f>YEAR(SalesData[[#This Row],[Order Date]])*100 + MONTH(SalesData[[#This Row],[Order Date]])</f>
        <v>202402</v>
      </c>
    </row>
    <row r="3743" spans="1:19" x14ac:dyDescent="0.3">
      <c r="A3743" t="s">
        <v>3615</v>
      </c>
      <c r="B3743" s="3">
        <v>45331</v>
      </c>
      <c r="C3743" t="s">
        <v>3616</v>
      </c>
      <c r="D3743" t="s">
        <v>18</v>
      </c>
      <c r="E3743" t="s">
        <v>26</v>
      </c>
      <c r="F3743" t="s">
        <v>62</v>
      </c>
      <c r="G3743">
        <v>6</v>
      </c>
      <c r="H3743" s="5">
        <v>420.04</v>
      </c>
      <c r="I3743" s="5">
        <v>0.11</v>
      </c>
      <c r="J3743" s="5">
        <v>2243.0136000000002</v>
      </c>
      <c r="K3743" s="5">
        <v>276.97129426105812</v>
      </c>
      <c r="L3743">
        <f>YEAR(SalesData[Order Date])</f>
        <v>2024</v>
      </c>
      <c r="M3743">
        <f>MONTH(SalesData[Order Date])</f>
        <v>2</v>
      </c>
      <c r="N3743" t="str">
        <f>TEXT(SalesData[[#This Row],[Order Date]], "mmmm")</f>
        <v>February</v>
      </c>
      <c r="O3743" s="7">
        <f>IF(SalesData[Sales]=0,0,SalesData[Profit]/SalesData[Sales])</f>
        <v>0.12348177213952607</v>
      </c>
      <c r="P3743" s="8">
        <f t="shared" si="58"/>
        <v>4.3646636828238575E-5</v>
      </c>
      <c r="Q3743" t="str">
        <f>IF(SalesData[[#This Row],[Discount]]&gt;0, "Yes", "No")</f>
        <v>Yes</v>
      </c>
      <c r="R3743" t="str">
        <f>TEXT(SalesData[[#This Row],[Order Date]],"mmm-yyyy")</f>
        <v>Feb-2024</v>
      </c>
      <c r="S3743">
        <f>YEAR(SalesData[[#This Row],[Order Date]])*100 + MONTH(SalesData[[#This Row],[Order Date]])</f>
        <v>202402</v>
      </c>
    </row>
    <row r="3744" spans="1:19" x14ac:dyDescent="0.3">
      <c r="A3744" t="s">
        <v>3644</v>
      </c>
      <c r="B3744" s="3">
        <v>45333</v>
      </c>
      <c r="C3744" t="s">
        <v>3645</v>
      </c>
      <c r="D3744" t="s">
        <v>23</v>
      </c>
      <c r="E3744" t="s">
        <v>19</v>
      </c>
      <c r="F3744" t="s">
        <v>31</v>
      </c>
      <c r="G3744">
        <v>2</v>
      </c>
      <c r="H3744" s="5">
        <v>299.14999999999998</v>
      </c>
      <c r="I3744" s="5">
        <v>0.28999999999999998</v>
      </c>
      <c r="J3744" s="5">
        <v>424.79299999999989</v>
      </c>
      <c r="K3744" s="5">
        <v>45.737565453025127</v>
      </c>
      <c r="L3744">
        <f>YEAR(SalesData[Order Date])</f>
        <v>2024</v>
      </c>
      <c r="M3744">
        <f>MONTH(SalesData[Order Date])</f>
        <v>2</v>
      </c>
      <c r="N3744" t="str">
        <f>TEXT(SalesData[[#This Row],[Order Date]], "mmmm")</f>
        <v>February</v>
      </c>
      <c r="O3744" s="7">
        <f>IF(SalesData[Sales]=0,0,SalesData[Profit]/SalesData[Sales])</f>
        <v>0.10767024280773256</v>
      </c>
      <c r="P3744" s="8">
        <f t="shared" si="58"/>
        <v>4.8470666889520307E-4</v>
      </c>
      <c r="Q3744" t="str">
        <f>IF(SalesData[[#This Row],[Discount]]&gt;0, "Yes", "No")</f>
        <v>Yes</v>
      </c>
      <c r="R3744" t="str">
        <f>TEXT(SalesData[[#This Row],[Order Date]],"mmm-yyyy")</f>
        <v>Feb-2024</v>
      </c>
      <c r="S3744">
        <f>YEAR(SalesData[[#This Row],[Order Date]])*100 + MONTH(SalesData[[#This Row],[Order Date]])</f>
        <v>202402</v>
      </c>
    </row>
    <row r="3745" spans="1:19" x14ac:dyDescent="0.3">
      <c r="A3745" t="s">
        <v>3708</v>
      </c>
      <c r="B3745" s="3">
        <v>45326</v>
      </c>
      <c r="C3745" t="s">
        <v>3709</v>
      </c>
      <c r="D3745" t="s">
        <v>13</v>
      </c>
      <c r="E3745" t="s">
        <v>26</v>
      </c>
      <c r="F3745" t="s">
        <v>15</v>
      </c>
      <c r="G3745">
        <v>8</v>
      </c>
      <c r="H3745" s="5">
        <v>281.89999999999998</v>
      </c>
      <c r="I3745" s="5">
        <v>0.28000000000000003</v>
      </c>
      <c r="J3745" s="5">
        <v>1623.7439999999999</v>
      </c>
      <c r="K3745" s="5">
        <v>213.16383368593119</v>
      </c>
      <c r="L3745">
        <f>YEAR(SalesData[Order Date])</f>
        <v>2024</v>
      </c>
      <c r="M3745">
        <f>MONTH(SalesData[Order Date])</f>
        <v>2</v>
      </c>
      <c r="N3745" t="str">
        <f>TEXT(SalesData[[#This Row],[Order Date]], "mmmm")</f>
        <v>February</v>
      </c>
      <c r="O3745" s="7">
        <f>IF(SalesData[Sales]=0,0,SalesData[Profit]/SalesData[Sales])</f>
        <v>0.13127921253961905</v>
      </c>
      <c r="P3745" s="8">
        <f t="shared" si="58"/>
        <v>1.2415750266051793E-4</v>
      </c>
      <c r="Q3745" t="str">
        <f>IF(SalesData[[#This Row],[Discount]]&gt;0, "Yes", "No")</f>
        <v>Yes</v>
      </c>
      <c r="R3745" t="str">
        <f>TEXT(SalesData[[#This Row],[Order Date]],"mmm-yyyy")</f>
        <v>Feb-2024</v>
      </c>
      <c r="S3745">
        <f>YEAR(SalesData[[#This Row],[Order Date]])*100 + MONTH(SalesData[[#This Row],[Order Date]])</f>
        <v>202402</v>
      </c>
    </row>
    <row r="3746" spans="1:19" x14ac:dyDescent="0.3">
      <c r="A3746" t="s">
        <v>3752</v>
      </c>
      <c r="B3746" s="3">
        <v>45341</v>
      </c>
      <c r="C3746" t="s">
        <v>3753</v>
      </c>
      <c r="D3746" t="s">
        <v>23</v>
      </c>
      <c r="E3746" t="s">
        <v>26</v>
      </c>
      <c r="F3746" t="s">
        <v>91</v>
      </c>
      <c r="G3746">
        <v>8</v>
      </c>
      <c r="H3746" s="5">
        <v>933.24</v>
      </c>
      <c r="I3746" s="5">
        <v>0.06</v>
      </c>
      <c r="J3746" s="5">
        <v>7017.9647999999997</v>
      </c>
      <c r="K3746" s="5">
        <v>1954.4334790000339</v>
      </c>
      <c r="L3746">
        <f>YEAR(SalesData[Order Date])</f>
        <v>2024</v>
      </c>
      <c r="M3746">
        <f>MONTH(SalesData[Order Date])</f>
        <v>2</v>
      </c>
      <c r="N3746" t="str">
        <f>TEXT(SalesData[[#This Row],[Order Date]], "mmmm")</f>
        <v>February</v>
      </c>
      <c r="O3746" s="7">
        <f>IF(SalesData[Sales]=0,0,SalesData[Profit]/SalesData[Sales])</f>
        <v>0.27849006580939734</v>
      </c>
      <c r="P3746" s="8">
        <f t="shared" si="58"/>
        <v>8.0365179375080362E-6</v>
      </c>
      <c r="Q3746" t="str">
        <f>IF(SalesData[[#This Row],[Discount]]&gt;0, "Yes", "No")</f>
        <v>Yes</v>
      </c>
      <c r="R3746" t="str">
        <f>TEXT(SalesData[[#This Row],[Order Date]],"mmm-yyyy")</f>
        <v>Feb-2024</v>
      </c>
      <c r="S3746">
        <f>YEAR(SalesData[[#This Row],[Order Date]])*100 + MONTH(SalesData[[#This Row],[Order Date]])</f>
        <v>202402</v>
      </c>
    </row>
    <row r="3747" spans="1:19" x14ac:dyDescent="0.3">
      <c r="A3747" t="s">
        <v>3756</v>
      </c>
      <c r="B3747" s="3">
        <v>45337</v>
      </c>
      <c r="C3747" t="s">
        <v>3757</v>
      </c>
      <c r="D3747" t="s">
        <v>18</v>
      </c>
      <c r="E3747" t="s">
        <v>14</v>
      </c>
      <c r="F3747" t="s">
        <v>91</v>
      </c>
      <c r="G3747">
        <v>9</v>
      </c>
      <c r="H3747" s="5">
        <v>714.48</v>
      </c>
      <c r="I3747" s="5">
        <v>0.28000000000000003</v>
      </c>
      <c r="J3747" s="5">
        <v>4629.8303999999998</v>
      </c>
      <c r="K3747" s="5">
        <v>932.0109052886238</v>
      </c>
      <c r="L3747">
        <f>YEAR(SalesData[Order Date])</f>
        <v>2024</v>
      </c>
      <c r="M3747">
        <f>MONTH(SalesData[Order Date])</f>
        <v>2</v>
      </c>
      <c r="N3747" t="str">
        <f>TEXT(SalesData[[#This Row],[Order Date]], "mmmm")</f>
        <v>February</v>
      </c>
      <c r="O3747" s="7">
        <f>IF(SalesData[Sales]=0,0,SalesData[Profit]/SalesData[Sales])</f>
        <v>0.20130562564205889</v>
      </c>
      <c r="P3747" s="8">
        <f t="shared" si="58"/>
        <v>4.3543711665982417E-5</v>
      </c>
      <c r="Q3747" t="str">
        <f>IF(SalesData[[#This Row],[Discount]]&gt;0, "Yes", "No")</f>
        <v>Yes</v>
      </c>
      <c r="R3747" t="str">
        <f>TEXT(SalesData[[#This Row],[Order Date]],"mmm-yyyy")</f>
        <v>Feb-2024</v>
      </c>
      <c r="S3747">
        <f>YEAR(SalesData[[#This Row],[Order Date]])*100 + MONTH(SalesData[[#This Row],[Order Date]])</f>
        <v>202402</v>
      </c>
    </row>
    <row r="3748" spans="1:19" x14ac:dyDescent="0.3">
      <c r="A3748" t="s">
        <v>3861</v>
      </c>
      <c r="B3748" s="3">
        <v>45344</v>
      </c>
      <c r="C3748" t="s">
        <v>3862</v>
      </c>
      <c r="D3748" t="s">
        <v>13</v>
      </c>
      <c r="E3748" t="s">
        <v>26</v>
      </c>
      <c r="F3748" t="s">
        <v>27</v>
      </c>
      <c r="G3748">
        <v>7</v>
      </c>
      <c r="H3748" s="5">
        <v>760.26</v>
      </c>
      <c r="I3748" s="5">
        <v>0.11</v>
      </c>
      <c r="J3748" s="5">
        <v>4736.4197999999997</v>
      </c>
      <c r="K3748" s="5">
        <v>1407.9672587250241</v>
      </c>
      <c r="L3748">
        <f>YEAR(SalesData[Order Date])</f>
        <v>2024</v>
      </c>
      <c r="M3748">
        <f>MONTH(SalesData[Order Date])</f>
        <v>2</v>
      </c>
      <c r="N3748" t="str">
        <f>TEXT(SalesData[[#This Row],[Order Date]], "mmmm")</f>
        <v>February</v>
      </c>
      <c r="O3748" s="7">
        <f>IF(SalesData[Sales]=0,0,SalesData[Profit]/SalesData[Sales])</f>
        <v>0.29726403447705885</v>
      </c>
      <c r="P3748" s="8">
        <f t="shared" si="58"/>
        <v>2.0669620543347953E-5</v>
      </c>
      <c r="Q3748" t="str">
        <f>IF(SalesData[[#This Row],[Discount]]&gt;0, "Yes", "No")</f>
        <v>Yes</v>
      </c>
      <c r="R3748" t="str">
        <f>TEXT(SalesData[[#This Row],[Order Date]],"mmm-yyyy")</f>
        <v>Feb-2024</v>
      </c>
      <c r="S3748">
        <f>YEAR(SalesData[[#This Row],[Order Date]])*100 + MONTH(SalesData[[#This Row],[Order Date]])</f>
        <v>202402</v>
      </c>
    </row>
    <row r="3749" spans="1:19" x14ac:dyDescent="0.3">
      <c r="A3749" t="s">
        <v>3879</v>
      </c>
      <c r="B3749" s="3">
        <v>45337</v>
      </c>
      <c r="C3749" t="s">
        <v>3880</v>
      </c>
      <c r="D3749" t="s">
        <v>13</v>
      </c>
      <c r="E3749" t="s">
        <v>19</v>
      </c>
      <c r="F3749" t="s">
        <v>20</v>
      </c>
      <c r="G3749">
        <v>4</v>
      </c>
      <c r="H3749" s="5">
        <v>375.81</v>
      </c>
      <c r="I3749" s="5">
        <v>0.13</v>
      </c>
      <c r="J3749" s="5">
        <v>1307.8188</v>
      </c>
      <c r="K3749" s="5">
        <v>287.00349637014619</v>
      </c>
      <c r="L3749">
        <f>YEAR(SalesData[Order Date])</f>
        <v>2024</v>
      </c>
      <c r="M3749">
        <f>MONTH(SalesData[Order Date])</f>
        <v>2</v>
      </c>
      <c r="N3749" t="str">
        <f>TEXT(SalesData[[#This Row],[Order Date]], "mmmm")</f>
        <v>February</v>
      </c>
      <c r="O3749" s="7">
        <f>IF(SalesData[Sales]=0,0,SalesData[Profit]/SalesData[Sales])</f>
        <v>0.21945203446390754</v>
      </c>
      <c r="P3749" s="8">
        <f t="shared" si="58"/>
        <v>8.647987014714883E-5</v>
      </c>
      <c r="Q3749" t="str">
        <f>IF(SalesData[[#This Row],[Discount]]&gt;0, "Yes", "No")</f>
        <v>Yes</v>
      </c>
      <c r="R3749" t="str">
        <f>TEXT(SalesData[[#This Row],[Order Date]],"mmm-yyyy")</f>
        <v>Feb-2024</v>
      </c>
      <c r="S3749">
        <f>YEAR(SalesData[[#This Row],[Order Date]])*100 + MONTH(SalesData[[#This Row],[Order Date]])</f>
        <v>202402</v>
      </c>
    </row>
    <row r="3750" spans="1:19" x14ac:dyDescent="0.3">
      <c r="A3750" t="s">
        <v>3941</v>
      </c>
      <c r="B3750" s="3">
        <v>45326</v>
      </c>
      <c r="C3750" t="s">
        <v>3942</v>
      </c>
      <c r="D3750" t="s">
        <v>23</v>
      </c>
      <c r="E3750" t="s">
        <v>26</v>
      </c>
      <c r="F3750" t="s">
        <v>15</v>
      </c>
      <c r="G3750">
        <v>4</v>
      </c>
      <c r="H3750" s="5">
        <v>532.5</v>
      </c>
      <c r="I3750" s="5">
        <v>0.02</v>
      </c>
      <c r="J3750" s="5">
        <v>2087.4</v>
      </c>
      <c r="K3750" s="5">
        <v>593.1173970730639</v>
      </c>
      <c r="L3750">
        <f>YEAR(SalesData[Order Date])</f>
        <v>2024</v>
      </c>
      <c r="M3750">
        <f>MONTH(SalesData[Order Date])</f>
        <v>2</v>
      </c>
      <c r="N3750" t="str">
        <f>TEXT(SalesData[[#This Row],[Order Date]], "mmmm")</f>
        <v>February</v>
      </c>
      <c r="O3750" s="7">
        <f>IF(SalesData[Sales]=0,0,SalesData[Profit]/SalesData[Sales])</f>
        <v>0.28414170598498795</v>
      </c>
      <c r="P3750" s="8">
        <f t="shared" si="58"/>
        <v>9.3896713615023471E-6</v>
      </c>
      <c r="Q3750" t="str">
        <f>IF(SalesData[[#This Row],[Discount]]&gt;0, "Yes", "No")</f>
        <v>Yes</v>
      </c>
      <c r="R3750" t="str">
        <f>TEXT(SalesData[[#This Row],[Order Date]],"mmm-yyyy")</f>
        <v>Feb-2024</v>
      </c>
      <c r="S3750">
        <f>YEAR(SalesData[[#This Row],[Order Date]])*100 + MONTH(SalesData[[#This Row],[Order Date]])</f>
        <v>202402</v>
      </c>
    </row>
    <row r="3751" spans="1:19" x14ac:dyDescent="0.3">
      <c r="A3751" t="s">
        <v>3953</v>
      </c>
      <c r="B3751" s="3">
        <v>45335</v>
      </c>
      <c r="C3751" t="s">
        <v>3954</v>
      </c>
      <c r="D3751" t="s">
        <v>23</v>
      </c>
      <c r="E3751" t="s">
        <v>26</v>
      </c>
      <c r="F3751" t="s">
        <v>39</v>
      </c>
      <c r="G3751">
        <v>3</v>
      </c>
      <c r="H3751" s="5">
        <v>250.61</v>
      </c>
      <c r="I3751" s="5">
        <v>0.12</v>
      </c>
      <c r="J3751" s="5">
        <v>661.61040000000003</v>
      </c>
      <c r="K3751" s="5">
        <v>76.099734474539702</v>
      </c>
      <c r="L3751">
        <f>YEAR(SalesData[Order Date])</f>
        <v>2024</v>
      </c>
      <c r="M3751">
        <f>MONTH(SalesData[Order Date])</f>
        <v>2</v>
      </c>
      <c r="N3751" t="str">
        <f>TEXT(SalesData[[#This Row],[Order Date]], "mmmm")</f>
        <v>February</v>
      </c>
      <c r="O3751" s="7">
        <f>IF(SalesData[Sales]=0,0,SalesData[Profit]/SalesData[Sales])</f>
        <v>0.11502197437425364</v>
      </c>
      <c r="P3751" s="8">
        <f t="shared" si="58"/>
        <v>1.59610550257372E-4</v>
      </c>
      <c r="Q3751" t="str">
        <f>IF(SalesData[[#This Row],[Discount]]&gt;0, "Yes", "No")</f>
        <v>Yes</v>
      </c>
      <c r="R3751" t="str">
        <f>TEXT(SalesData[[#This Row],[Order Date]],"mmm-yyyy")</f>
        <v>Feb-2024</v>
      </c>
      <c r="S3751">
        <f>YEAR(SalesData[[#This Row],[Order Date]])*100 + MONTH(SalesData[[#This Row],[Order Date]])</f>
        <v>202402</v>
      </c>
    </row>
    <row r="3752" spans="1:19" x14ac:dyDescent="0.3">
      <c r="A3752" t="s">
        <v>4014</v>
      </c>
      <c r="B3752" s="3">
        <v>45323</v>
      </c>
      <c r="C3752" t="s">
        <v>4015</v>
      </c>
      <c r="D3752" t="s">
        <v>18</v>
      </c>
      <c r="E3752" t="s">
        <v>26</v>
      </c>
      <c r="F3752" t="s">
        <v>44</v>
      </c>
      <c r="G3752">
        <v>8</v>
      </c>
      <c r="H3752" s="5">
        <v>476.91</v>
      </c>
      <c r="I3752" s="5">
        <v>0.26</v>
      </c>
      <c r="J3752" s="5">
        <v>2823.3072000000002</v>
      </c>
      <c r="K3752" s="5">
        <v>254.21518435943511</v>
      </c>
      <c r="L3752">
        <f>YEAR(SalesData[Order Date])</f>
        <v>2024</v>
      </c>
      <c r="M3752">
        <f>MONTH(SalesData[Order Date])</f>
        <v>2</v>
      </c>
      <c r="N3752" t="str">
        <f>TEXT(SalesData[[#This Row],[Order Date]], "mmmm")</f>
        <v>February</v>
      </c>
      <c r="O3752" s="7">
        <f>IF(SalesData[Sales]=0,0,SalesData[Profit]/SalesData[Sales])</f>
        <v>9.0041630736972258E-2</v>
      </c>
      <c r="P3752" s="8">
        <f t="shared" si="58"/>
        <v>6.8147029837914904E-5</v>
      </c>
      <c r="Q3752" t="str">
        <f>IF(SalesData[[#This Row],[Discount]]&gt;0, "Yes", "No")</f>
        <v>Yes</v>
      </c>
      <c r="R3752" t="str">
        <f>TEXT(SalesData[[#This Row],[Order Date]],"mmm-yyyy")</f>
        <v>Feb-2024</v>
      </c>
      <c r="S3752">
        <f>YEAR(SalesData[[#This Row],[Order Date]])*100 + MONTH(SalesData[[#This Row],[Order Date]])</f>
        <v>202402</v>
      </c>
    </row>
    <row r="3753" spans="1:19" x14ac:dyDescent="0.3">
      <c r="A3753" t="s">
        <v>4054</v>
      </c>
      <c r="B3753" s="3">
        <v>45333</v>
      </c>
      <c r="C3753" t="s">
        <v>4055</v>
      </c>
      <c r="D3753" t="s">
        <v>30</v>
      </c>
      <c r="E3753" t="s">
        <v>19</v>
      </c>
      <c r="F3753" t="s">
        <v>53</v>
      </c>
      <c r="G3753">
        <v>9</v>
      </c>
      <c r="H3753" s="5">
        <v>866.36</v>
      </c>
      <c r="I3753" s="5">
        <v>0.05</v>
      </c>
      <c r="J3753" s="5">
        <v>7407.3779999999997</v>
      </c>
      <c r="K3753" s="5">
        <v>711.57811657354966</v>
      </c>
      <c r="L3753">
        <f>YEAR(SalesData[Order Date])</f>
        <v>2024</v>
      </c>
      <c r="M3753">
        <f>MONTH(SalesData[Order Date])</f>
        <v>2</v>
      </c>
      <c r="N3753" t="str">
        <f>TEXT(SalesData[[#This Row],[Order Date]], "mmmm")</f>
        <v>February</v>
      </c>
      <c r="O3753" s="7">
        <f>IF(SalesData[Sales]=0,0,SalesData[Profit]/SalesData[Sales])</f>
        <v>9.6063427109234836E-2</v>
      </c>
      <c r="P3753" s="8">
        <f t="shared" si="58"/>
        <v>6.4125254577260677E-6</v>
      </c>
      <c r="Q3753" t="str">
        <f>IF(SalesData[[#This Row],[Discount]]&gt;0, "Yes", "No")</f>
        <v>Yes</v>
      </c>
      <c r="R3753" t="str">
        <f>TEXT(SalesData[[#This Row],[Order Date]],"mmm-yyyy")</f>
        <v>Feb-2024</v>
      </c>
      <c r="S3753">
        <f>YEAR(SalesData[[#This Row],[Order Date]])*100 + MONTH(SalesData[[#This Row],[Order Date]])</f>
        <v>202402</v>
      </c>
    </row>
    <row r="3754" spans="1:19" x14ac:dyDescent="0.3">
      <c r="A3754" t="s">
        <v>4123</v>
      </c>
      <c r="B3754" s="3">
        <v>45334</v>
      </c>
      <c r="C3754" t="s">
        <v>4124</v>
      </c>
      <c r="D3754" t="s">
        <v>30</v>
      </c>
      <c r="E3754" t="s">
        <v>19</v>
      </c>
      <c r="F3754" t="s">
        <v>15</v>
      </c>
      <c r="G3754">
        <v>5</v>
      </c>
      <c r="H3754" s="5">
        <v>921.43</v>
      </c>
      <c r="I3754" s="5">
        <v>0.09</v>
      </c>
      <c r="J3754" s="5">
        <v>4192.5065000000004</v>
      </c>
      <c r="K3754" s="5">
        <v>1249.1840590262971</v>
      </c>
      <c r="L3754">
        <f>YEAR(SalesData[Order Date])</f>
        <v>2024</v>
      </c>
      <c r="M3754">
        <f>MONTH(SalesData[Order Date])</f>
        <v>2</v>
      </c>
      <c r="N3754" t="str">
        <f>TEXT(SalesData[[#This Row],[Order Date]], "mmmm")</f>
        <v>February</v>
      </c>
      <c r="O3754" s="7">
        <f>IF(SalesData[Sales]=0,0,SalesData[Profit]/SalesData[Sales])</f>
        <v>0.29795637979960127</v>
      </c>
      <c r="P3754" s="8">
        <f t="shared" si="58"/>
        <v>1.9534853434335761E-5</v>
      </c>
      <c r="Q3754" t="str">
        <f>IF(SalesData[[#This Row],[Discount]]&gt;0, "Yes", "No")</f>
        <v>Yes</v>
      </c>
      <c r="R3754" t="str">
        <f>TEXT(SalesData[[#This Row],[Order Date]],"mmm-yyyy")</f>
        <v>Feb-2024</v>
      </c>
      <c r="S3754">
        <f>YEAR(SalesData[[#This Row],[Order Date]])*100 + MONTH(SalesData[[#This Row],[Order Date]])</f>
        <v>202402</v>
      </c>
    </row>
    <row r="3755" spans="1:19" x14ac:dyDescent="0.3">
      <c r="A3755" t="s">
        <v>4135</v>
      </c>
      <c r="B3755" s="3">
        <v>45327</v>
      </c>
      <c r="C3755" t="s">
        <v>4136</v>
      </c>
      <c r="D3755" t="s">
        <v>23</v>
      </c>
      <c r="E3755" t="s">
        <v>14</v>
      </c>
      <c r="F3755" t="s">
        <v>20</v>
      </c>
      <c r="G3755">
        <v>7</v>
      </c>
      <c r="H3755" s="5">
        <v>413.02</v>
      </c>
      <c r="I3755" s="5">
        <v>0.16</v>
      </c>
      <c r="J3755" s="5">
        <v>2428.5576000000001</v>
      </c>
      <c r="K3755" s="5">
        <v>290.06480184948248</v>
      </c>
      <c r="L3755">
        <f>YEAR(SalesData[Order Date])</f>
        <v>2024</v>
      </c>
      <c r="M3755">
        <f>MONTH(SalesData[Order Date])</f>
        <v>2</v>
      </c>
      <c r="N3755" t="str">
        <f>TEXT(SalesData[[#This Row],[Order Date]], "mmmm")</f>
        <v>February</v>
      </c>
      <c r="O3755" s="7">
        <f>IF(SalesData[Sales]=0,0,SalesData[Profit]/SalesData[Sales])</f>
        <v>0.11943912792082118</v>
      </c>
      <c r="P3755" s="8">
        <f t="shared" si="58"/>
        <v>5.5341491591552124E-5</v>
      </c>
      <c r="Q3755" t="str">
        <f>IF(SalesData[[#This Row],[Discount]]&gt;0, "Yes", "No")</f>
        <v>Yes</v>
      </c>
      <c r="R3755" t="str">
        <f>TEXT(SalesData[[#This Row],[Order Date]],"mmm-yyyy")</f>
        <v>Feb-2024</v>
      </c>
      <c r="S3755">
        <f>YEAR(SalesData[[#This Row],[Order Date]])*100 + MONTH(SalesData[[#This Row],[Order Date]])</f>
        <v>202402</v>
      </c>
    </row>
    <row r="3756" spans="1:19" x14ac:dyDescent="0.3">
      <c r="A3756" t="s">
        <v>4155</v>
      </c>
      <c r="B3756" s="3">
        <v>45348</v>
      </c>
      <c r="C3756" t="s">
        <v>4156</v>
      </c>
      <c r="D3756" t="s">
        <v>13</v>
      </c>
      <c r="E3756" t="s">
        <v>26</v>
      </c>
      <c r="F3756" t="s">
        <v>39</v>
      </c>
      <c r="G3756">
        <v>1</v>
      </c>
      <c r="H3756" s="5">
        <v>534.72</v>
      </c>
      <c r="I3756" s="5">
        <v>0.11</v>
      </c>
      <c r="J3756" s="5">
        <v>475.9008</v>
      </c>
      <c r="K3756" s="5">
        <v>24.42392559352448</v>
      </c>
      <c r="L3756">
        <f>YEAR(SalesData[Order Date])</f>
        <v>2024</v>
      </c>
      <c r="M3756">
        <f>MONTH(SalesData[Order Date])</f>
        <v>2</v>
      </c>
      <c r="N3756" t="str">
        <f>TEXT(SalesData[[#This Row],[Order Date]], "mmmm")</f>
        <v>February</v>
      </c>
      <c r="O3756" s="7">
        <f>IF(SalesData[Sales]=0,0,SalesData[Profit]/SalesData[Sales])</f>
        <v>5.1321463619150208E-2</v>
      </c>
      <c r="P3756" s="8">
        <f t="shared" si="58"/>
        <v>2.0571514063435069E-4</v>
      </c>
      <c r="Q3756" t="str">
        <f>IF(SalesData[[#This Row],[Discount]]&gt;0, "Yes", "No")</f>
        <v>Yes</v>
      </c>
      <c r="R3756" t="str">
        <f>TEXT(SalesData[[#This Row],[Order Date]],"mmm-yyyy")</f>
        <v>Feb-2024</v>
      </c>
      <c r="S3756">
        <f>YEAR(SalesData[[#This Row],[Order Date]])*100 + MONTH(SalesData[[#This Row],[Order Date]])</f>
        <v>202402</v>
      </c>
    </row>
    <row r="3757" spans="1:19" x14ac:dyDescent="0.3">
      <c r="A3757" t="s">
        <v>4308</v>
      </c>
      <c r="B3757" s="3">
        <v>45345</v>
      </c>
      <c r="C3757" t="s">
        <v>4309</v>
      </c>
      <c r="D3757" t="s">
        <v>13</v>
      </c>
      <c r="E3757" t="s">
        <v>19</v>
      </c>
      <c r="F3757" t="s">
        <v>27</v>
      </c>
      <c r="G3757">
        <v>8</v>
      </c>
      <c r="H3757" s="5">
        <v>773.4</v>
      </c>
      <c r="I3757" s="5">
        <v>0.12</v>
      </c>
      <c r="J3757" s="5">
        <v>5444.7359999999999</v>
      </c>
      <c r="K3757" s="5">
        <v>780.55953689286036</v>
      </c>
      <c r="L3757">
        <f>YEAR(SalesData[Order Date])</f>
        <v>2024</v>
      </c>
      <c r="M3757">
        <f>MONTH(SalesData[Order Date])</f>
        <v>2</v>
      </c>
      <c r="N3757" t="str">
        <f>TEXT(SalesData[[#This Row],[Order Date]], "mmmm")</f>
        <v>February</v>
      </c>
      <c r="O3757" s="7">
        <f>IF(SalesData[Sales]=0,0,SalesData[Profit]/SalesData[Sales])</f>
        <v>0.14336040110904558</v>
      </c>
      <c r="P3757" s="8">
        <f t="shared" si="58"/>
        <v>1.9394879751745538E-5</v>
      </c>
      <c r="Q3757" t="str">
        <f>IF(SalesData[[#This Row],[Discount]]&gt;0, "Yes", "No")</f>
        <v>Yes</v>
      </c>
      <c r="R3757" t="str">
        <f>TEXT(SalesData[[#This Row],[Order Date]],"mmm-yyyy")</f>
        <v>Feb-2024</v>
      </c>
      <c r="S3757">
        <f>YEAR(SalesData[[#This Row],[Order Date]])*100 + MONTH(SalesData[[#This Row],[Order Date]])</f>
        <v>202402</v>
      </c>
    </row>
    <row r="3758" spans="1:19" x14ac:dyDescent="0.3">
      <c r="A3758" t="s">
        <v>4360</v>
      </c>
      <c r="B3758" s="3">
        <v>45339</v>
      </c>
      <c r="C3758" t="s">
        <v>4361</v>
      </c>
      <c r="D3758" t="s">
        <v>23</v>
      </c>
      <c r="E3758" t="s">
        <v>14</v>
      </c>
      <c r="F3758" t="s">
        <v>39</v>
      </c>
      <c r="G3758">
        <v>4</v>
      </c>
      <c r="H3758" s="5">
        <v>859.17</v>
      </c>
      <c r="I3758" s="5">
        <v>0.14000000000000001</v>
      </c>
      <c r="J3758" s="5">
        <v>2955.5448000000001</v>
      </c>
      <c r="K3758" s="5">
        <v>232.77420638712539</v>
      </c>
      <c r="L3758">
        <f>YEAR(SalesData[Order Date])</f>
        <v>2024</v>
      </c>
      <c r="M3758">
        <f>MONTH(SalesData[Order Date])</f>
        <v>2</v>
      </c>
      <c r="N3758" t="str">
        <f>TEXT(SalesData[[#This Row],[Order Date]], "mmmm")</f>
        <v>February</v>
      </c>
      <c r="O3758" s="7">
        <f>IF(SalesData[Sales]=0,0,SalesData[Profit]/SalesData[Sales])</f>
        <v>7.8758476740777322E-2</v>
      </c>
      <c r="P3758" s="8">
        <f t="shared" si="58"/>
        <v>4.0736990351152862E-5</v>
      </c>
      <c r="Q3758" t="str">
        <f>IF(SalesData[[#This Row],[Discount]]&gt;0, "Yes", "No")</f>
        <v>Yes</v>
      </c>
      <c r="R3758" t="str">
        <f>TEXT(SalesData[[#This Row],[Order Date]],"mmm-yyyy")</f>
        <v>Feb-2024</v>
      </c>
      <c r="S3758">
        <f>YEAR(SalesData[[#This Row],[Order Date]])*100 + MONTH(SalesData[[#This Row],[Order Date]])</f>
        <v>202402</v>
      </c>
    </row>
    <row r="3759" spans="1:19" x14ac:dyDescent="0.3">
      <c r="A3759" t="s">
        <v>4430</v>
      </c>
      <c r="B3759" s="3">
        <v>45341</v>
      </c>
      <c r="C3759" t="s">
        <v>4431</v>
      </c>
      <c r="D3759" t="s">
        <v>30</v>
      </c>
      <c r="E3759" t="s">
        <v>14</v>
      </c>
      <c r="F3759" t="s">
        <v>31</v>
      </c>
      <c r="G3759">
        <v>1</v>
      </c>
      <c r="H3759" s="5">
        <v>392.68</v>
      </c>
      <c r="I3759" s="5">
        <v>0.25</v>
      </c>
      <c r="J3759" s="5">
        <v>294.51</v>
      </c>
      <c r="K3759" s="5">
        <v>72.125350668057919</v>
      </c>
      <c r="L3759">
        <f>YEAR(SalesData[Order Date])</f>
        <v>2024</v>
      </c>
      <c r="M3759">
        <f>MONTH(SalesData[Order Date])</f>
        <v>2</v>
      </c>
      <c r="N3759" t="str">
        <f>TEXT(SalesData[[#This Row],[Order Date]], "mmmm")</f>
        <v>February</v>
      </c>
      <c r="O3759" s="7">
        <f>IF(SalesData[Sales]=0,0,SalesData[Profit]/SalesData[Sales])</f>
        <v>0.24489949634327501</v>
      </c>
      <c r="P3759" s="8">
        <f t="shared" si="58"/>
        <v>6.3665070795558727E-4</v>
      </c>
      <c r="Q3759" t="str">
        <f>IF(SalesData[[#This Row],[Discount]]&gt;0, "Yes", "No")</f>
        <v>Yes</v>
      </c>
      <c r="R3759" t="str">
        <f>TEXT(SalesData[[#This Row],[Order Date]],"mmm-yyyy")</f>
        <v>Feb-2024</v>
      </c>
      <c r="S3759">
        <f>YEAR(SalesData[[#This Row],[Order Date]])*100 + MONTH(SalesData[[#This Row],[Order Date]])</f>
        <v>202402</v>
      </c>
    </row>
    <row r="3760" spans="1:19" x14ac:dyDescent="0.3">
      <c r="A3760" t="s">
        <v>4713</v>
      </c>
      <c r="B3760" s="3">
        <v>45326</v>
      </c>
      <c r="C3760" t="s">
        <v>4714</v>
      </c>
      <c r="D3760" t="s">
        <v>30</v>
      </c>
      <c r="E3760" t="s">
        <v>14</v>
      </c>
      <c r="F3760" t="s">
        <v>15</v>
      </c>
      <c r="G3760">
        <v>8</v>
      </c>
      <c r="H3760" s="5">
        <v>698.1</v>
      </c>
      <c r="I3760" s="5">
        <v>7.0000000000000007E-2</v>
      </c>
      <c r="J3760" s="5">
        <v>5193.8639999999996</v>
      </c>
      <c r="K3760" s="5">
        <v>621.64346191591937</v>
      </c>
      <c r="L3760">
        <f>YEAR(SalesData[Order Date])</f>
        <v>2024</v>
      </c>
      <c r="M3760">
        <f>MONTH(SalesData[Order Date])</f>
        <v>2</v>
      </c>
      <c r="N3760" t="str">
        <f>TEXT(SalesData[[#This Row],[Order Date]], "mmmm")</f>
        <v>February</v>
      </c>
      <c r="O3760" s="7">
        <f>IF(SalesData[Sales]=0,0,SalesData[Profit]/SalesData[Sales])</f>
        <v>0.11968805149998525</v>
      </c>
      <c r="P3760" s="8">
        <f t="shared" si="58"/>
        <v>1.2534020913909182E-5</v>
      </c>
      <c r="Q3760" t="str">
        <f>IF(SalesData[[#This Row],[Discount]]&gt;0, "Yes", "No")</f>
        <v>Yes</v>
      </c>
      <c r="R3760" t="str">
        <f>TEXT(SalesData[[#This Row],[Order Date]],"mmm-yyyy")</f>
        <v>Feb-2024</v>
      </c>
      <c r="S3760">
        <f>YEAR(SalesData[[#This Row],[Order Date]])*100 + MONTH(SalesData[[#This Row],[Order Date]])</f>
        <v>202402</v>
      </c>
    </row>
    <row r="3761" spans="1:19" x14ac:dyDescent="0.3">
      <c r="A3761" t="s">
        <v>4723</v>
      </c>
      <c r="B3761" s="3">
        <v>45343</v>
      </c>
      <c r="C3761" t="s">
        <v>4724</v>
      </c>
      <c r="D3761" t="s">
        <v>18</v>
      </c>
      <c r="E3761" t="s">
        <v>14</v>
      </c>
      <c r="F3761" t="s">
        <v>39</v>
      </c>
      <c r="G3761">
        <v>2</v>
      </c>
      <c r="H3761" s="5">
        <v>600.6</v>
      </c>
      <c r="I3761" s="5">
        <v>0.13</v>
      </c>
      <c r="J3761" s="5">
        <v>1045.0440000000001</v>
      </c>
      <c r="K3761" s="5">
        <v>115.34762056864869</v>
      </c>
      <c r="L3761">
        <f>YEAR(SalesData[Order Date])</f>
        <v>2024</v>
      </c>
      <c r="M3761">
        <f>MONTH(SalesData[Order Date])</f>
        <v>2</v>
      </c>
      <c r="N3761" t="str">
        <f>TEXT(SalesData[[#This Row],[Order Date]], "mmmm")</f>
        <v>February</v>
      </c>
      <c r="O3761" s="7">
        <f>IF(SalesData[Sales]=0,0,SalesData[Profit]/SalesData[Sales])</f>
        <v>0.11037585074757492</v>
      </c>
      <c r="P3761" s="8">
        <f t="shared" si="58"/>
        <v>1.0822510822510823E-4</v>
      </c>
      <c r="Q3761" t="str">
        <f>IF(SalesData[[#This Row],[Discount]]&gt;0, "Yes", "No")</f>
        <v>Yes</v>
      </c>
      <c r="R3761" t="str">
        <f>TEXT(SalesData[[#This Row],[Order Date]],"mmm-yyyy")</f>
        <v>Feb-2024</v>
      </c>
      <c r="S3761">
        <f>YEAR(SalesData[[#This Row],[Order Date]])*100 + MONTH(SalesData[[#This Row],[Order Date]])</f>
        <v>202402</v>
      </c>
    </row>
    <row r="3762" spans="1:19" x14ac:dyDescent="0.3">
      <c r="A3762" t="s">
        <v>4773</v>
      </c>
      <c r="B3762" s="3">
        <v>45334</v>
      </c>
      <c r="C3762" t="s">
        <v>3852</v>
      </c>
      <c r="D3762" t="s">
        <v>13</v>
      </c>
      <c r="E3762" t="s">
        <v>14</v>
      </c>
      <c r="F3762" t="s">
        <v>15</v>
      </c>
      <c r="G3762">
        <v>1</v>
      </c>
      <c r="H3762" s="5">
        <v>831.78</v>
      </c>
      <c r="I3762" s="5">
        <v>0.24</v>
      </c>
      <c r="J3762" s="5">
        <v>632.15279999999996</v>
      </c>
      <c r="K3762" s="5">
        <v>151.99196163010271</v>
      </c>
      <c r="L3762">
        <f>YEAR(SalesData[Order Date])</f>
        <v>2024</v>
      </c>
      <c r="M3762">
        <f>MONTH(SalesData[Order Date])</f>
        <v>2</v>
      </c>
      <c r="N3762" t="str">
        <f>TEXT(SalesData[[#This Row],[Order Date]], "mmmm")</f>
        <v>February</v>
      </c>
      <c r="O3762" s="7">
        <f>IF(SalesData[Sales]=0,0,SalesData[Profit]/SalesData[Sales])</f>
        <v>0.24043547957092448</v>
      </c>
      <c r="P3762" s="8">
        <f t="shared" si="58"/>
        <v>2.8853783452355188E-4</v>
      </c>
      <c r="Q3762" t="str">
        <f>IF(SalesData[[#This Row],[Discount]]&gt;0, "Yes", "No")</f>
        <v>Yes</v>
      </c>
      <c r="R3762" t="str">
        <f>TEXT(SalesData[[#This Row],[Order Date]],"mmm-yyyy")</f>
        <v>Feb-2024</v>
      </c>
      <c r="S3762">
        <f>YEAR(SalesData[[#This Row],[Order Date]])*100 + MONTH(SalesData[[#This Row],[Order Date]])</f>
        <v>202402</v>
      </c>
    </row>
    <row r="3763" spans="1:19" x14ac:dyDescent="0.3">
      <c r="A3763" t="s">
        <v>4786</v>
      </c>
      <c r="B3763" s="3">
        <v>45350</v>
      </c>
      <c r="C3763" t="s">
        <v>4787</v>
      </c>
      <c r="D3763" t="s">
        <v>18</v>
      </c>
      <c r="E3763" t="s">
        <v>14</v>
      </c>
      <c r="F3763" t="s">
        <v>39</v>
      </c>
      <c r="G3763">
        <v>4</v>
      </c>
      <c r="H3763" s="5">
        <v>874.51</v>
      </c>
      <c r="I3763" s="5">
        <v>0.25</v>
      </c>
      <c r="J3763" s="5">
        <v>2623.53</v>
      </c>
      <c r="K3763" s="5">
        <v>396.82318409119353</v>
      </c>
      <c r="L3763">
        <f>YEAR(SalesData[Order Date])</f>
        <v>2024</v>
      </c>
      <c r="M3763">
        <f>MONTH(SalesData[Order Date])</f>
        <v>2</v>
      </c>
      <c r="N3763" t="str">
        <f>TEXT(SalesData[[#This Row],[Order Date]], "mmmm")</f>
        <v>February</v>
      </c>
      <c r="O3763" s="7">
        <f>IF(SalesData[Sales]=0,0,SalesData[Profit]/SalesData[Sales])</f>
        <v>0.1512554398429572</v>
      </c>
      <c r="P3763" s="8">
        <f t="shared" si="58"/>
        <v>7.1468593841122463E-5</v>
      </c>
      <c r="Q3763" t="str">
        <f>IF(SalesData[[#This Row],[Discount]]&gt;0, "Yes", "No")</f>
        <v>Yes</v>
      </c>
      <c r="R3763" t="str">
        <f>TEXT(SalesData[[#This Row],[Order Date]],"mmm-yyyy")</f>
        <v>Feb-2024</v>
      </c>
      <c r="S3763">
        <f>YEAR(SalesData[[#This Row],[Order Date]])*100 + MONTH(SalesData[[#This Row],[Order Date]])</f>
        <v>202402</v>
      </c>
    </row>
    <row r="3764" spans="1:19" x14ac:dyDescent="0.3">
      <c r="A3764" t="s">
        <v>4911</v>
      </c>
      <c r="B3764" s="3">
        <v>45333</v>
      </c>
      <c r="C3764" t="s">
        <v>4912</v>
      </c>
      <c r="D3764" t="s">
        <v>23</v>
      </c>
      <c r="E3764" t="s">
        <v>19</v>
      </c>
      <c r="F3764" t="s">
        <v>34</v>
      </c>
      <c r="G3764">
        <v>3</v>
      </c>
      <c r="H3764" s="5">
        <v>660.62</v>
      </c>
      <c r="I3764" s="5">
        <v>0.1</v>
      </c>
      <c r="J3764" s="5">
        <v>1783.674</v>
      </c>
      <c r="K3764" s="5">
        <v>440.94036719594578</v>
      </c>
      <c r="L3764">
        <f>YEAR(SalesData[Order Date])</f>
        <v>2024</v>
      </c>
      <c r="M3764">
        <f>MONTH(SalesData[Order Date])</f>
        <v>2</v>
      </c>
      <c r="N3764" t="str">
        <f>TEXT(SalesData[[#This Row],[Order Date]], "mmmm")</f>
        <v>February</v>
      </c>
      <c r="O3764" s="7">
        <f>IF(SalesData[Sales]=0,0,SalesData[Profit]/SalesData[Sales])</f>
        <v>0.24720905680967811</v>
      </c>
      <c r="P3764" s="8">
        <f t="shared" si="58"/>
        <v>5.0457650893605E-5</v>
      </c>
      <c r="Q3764" t="str">
        <f>IF(SalesData[[#This Row],[Discount]]&gt;0, "Yes", "No")</f>
        <v>Yes</v>
      </c>
      <c r="R3764" t="str">
        <f>TEXT(SalesData[[#This Row],[Order Date]],"mmm-yyyy")</f>
        <v>Feb-2024</v>
      </c>
      <c r="S3764">
        <f>YEAR(SalesData[[#This Row],[Order Date]])*100 + MONTH(SalesData[[#This Row],[Order Date]])</f>
        <v>202402</v>
      </c>
    </row>
    <row r="3765" spans="1:19" x14ac:dyDescent="0.3">
      <c r="A3765" t="s">
        <v>4973</v>
      </c>
      <c r="B3765" s="3">
        <v>45332</v>
      </c>
      <c r="C3765" t="s">
        <v>4974</v>
      </c>
      <c r="D3765" t="s">
        <v>23</v>
      </c>
      <c r="E3765" t="s">
        <v>26</v>
      </c>
      <c r="F3765" t="s">
        <v>34</v>
      </c>
      <c r="G3765">
        <v>3</v>
      </c>
      <c r="H3765" s="5">
        <v>985.51</v>
      </c>
      <c r="I3765" s="5">
        <v>0.04</v>
      </c>
      <c r="J3765" s="5">
        <v>2838.2687999999998</v>
      </c>
      <c r="K3765" s="5">
        <v>789.25168575736893</v>
      </c>
      <c r="L3765">
        <f>YEAR(SalesData[Order Date])</f>
        <v>2024</v>
      </c>
      <c r="M3765">
        <f>MONTH(SalesData[Order Date])</f>
        <v>2</v>
      </c>
      <c r="N3765" t="str">
        <f>TEXT(SalesData[[#This Row],[Order Date]], "mmmm")</f>
        <v>February</v>
      </c>
      <c r="O3765" s="7">
        <f>IF(SalesData[Sales]=0,0,SalesData[Profit]/SalesData[Sales])</f>
        <v>0.27807503142668127</v>
      </c>
      <c r="P3765" s="8">
        <f t="shared" si="58"/>
        <v>1.3529373962043342E-5</v>
      </c>
      <c r="Q3765" t="str">
        <f>IF(SalesData[[#This Row],[Discount]]&gt;0, "Yes", "No")</f>
        <v>Yes</v>
      </c>
      <c r="R3765" t="str">
        <f>TEXT(SalesData[[#This Row],[Order Date]],"mmm-yyyy")</f>
        <v>Feb-2024</v>
      </c>
      <c r="S3765">
        <f>YEAR(SalesData[[#This Row],[Order Date]])*100 + MONTH(SalesData[[#This Row],[Order Date]])</f>
        <v>202402</v>
      </c>
    </row>
    <row r="3766" spans="1:19" x14ac:dyDescent="0.3">
      <c r="A3766" t="s">
        <v>5002</v>
      </c>
      <c r="B3766" s="3">
        <v>45350</v>
      </c>
      <c r="C3766" t="s">
        <v>5003</v>
      </c>
      <c r="D3766" t="s">
        <v>13</v>
      </c>
      <c r="E3766" t="s">
        <v>19</v>
      </c>
      <c r="F3766" t="s">
        <v>27</v>
      </c>
      <c r="G3766">
        <v>9</v>
      </c>
      <c r="H3766" s="5">
        <v>571.98</v>
      </c>
      <c r="I3766" s="5">
        <v>0.23</v>
      </c>
      <c r="J3766" s="5">
        <v>3963.8213999999998</v>
      </c>
      <c r="K3766" s="5">
        <v>479.57434603797037</v>
      </c>
      <c r="L3766">
        <f>YEAR(SalesData[Order Date])</f>
        <v>2024</v>
      </c>
      <c r="M3766">
        <f>MONTH(SalesData[Order Date])</f>
        <v>2</v>
      </c>
      <c r="N3766" t="str">
        <f>TEXT(SalesData[[#This Row],[Order Date]], "mmmm")</f>
        <v>February</v>
      </c>
      <c r="O3766" s="7">
        <f>IF(SalesData[Sales]=0,0,SalesData[Profit]/SalesData[Sales])</f>
        <v>0.12098787953412088</v>
      </c>
      <c r="P3766" s="8">
        <f t="shared" si="58"/>
        <v>4.4679106884079092E-5</v>
      </c>
      <c r="Q3766" t="str">
        <f>IF(SalesData[[#This Row],[Discount]]&gt;0, "Yes", "No")</f>
        <v>Yes</v>
      </c>
      <c r="R3766" t="str">
        <f>TEXT(SalesData[[#This Row],[Order Date]],"mmm-yyyy")</f>
        <v>Feb-2024</v>
      </c>
      <c r="S3766">
        <f>YEAR(SalesData[[#This Row],[Order Date]])*100 + MONTH(SalesData[[#This Row],[Order Date]])</f>
        <v>202402</v>
      </c>
    </row>
    <row r="3767" spans="1:19" x14ac:dyDescent="0.3">
      <c r="A3767" t="s">
        <v>5123</v>
      </c>
      <c r="B3767" s="3">
        <v>45325</v>
      </c>
      <c r="C3767" t="s">
        <v>5124</v>
      </c>
      <c r="D3767" t="s">
        <v>18</v>
      </c>
      <c r="E3767" t="s">
        <v>19</v>
      </c>
      <c r="F3767" t="s">
        <v>62</v>
      </c>
      <c r="G3767">
        <v>6</v>
      </c>
      <c r="H3767" s="5">
        <v>504.33</v>
      </c>
      <c r="I3767" s="5">
        <v>0.22</v>
      </c>
      <c r="J3767" s="5">
        <v>2360.2644</v>
      </c>
      <c r="K3767" s="5">
        <v>436.95368910474639</v>
      </c>
      <c r="L3767">
        <f>YEAR(SalesData[Order Date])</f>
        <v>2024</v>
      </c>
      <c r="M3767">
        <f>MONTH(SalesData[Order Date])</f>
        <v>2</v>
      </c>
      <c r="N3767" t="str">
        <f>TEXT(SalesData[[#This Row],[Order Date]], "mmmm")</f>
        <v>February</v>
      </c>
      <c r="O3767" s="7">
        <f>IF(SalesData[Sales]=0,0,SalesData[Profit]/SalesData[Sales])</f>
        <v>0.18512912752687638</v>
      </c>
      <c r="P3767" s="8">
        <f t="shared" si="58"/>
        <v>7.2703719125704729E-5</v>
      </c>
      <c r="Q3767" t="str">
        <f>IF(SalesData[[#This Row],[Discount]]&gt;0, "Yes", "No")</f>
        <v>Yes</v>
      </c>
      <c r="R3767" t="str">
        <f>TEXT(SalesData[[#This Row],[Order Date]],"mmm-yyyy")</f>
        <v>Feb-2024</v>
      </c>
      <c r="S3767">
        <f>YEAR(SalesData[[#This Row],[Order Date]])*100 + MONTH(SalesData[[#This Row],[Order Date]])</f>
        <v>202402</v>
      </c>
    </row>
    <row r="3768" spans="1:19" x14ac:dyDescent="0.3">
      <c r="A3768" t="s">
        <v>5265</v>
      </c>
      <c r="B3768" s="3">
        <v>45343</v>
      </c>
      <c r="C3768" t="s">
        <v>5266</v>
      </c>
      <c r="D3768" t="s">
        <v>18</v>
      </c>
      <c r="E3768" t="s">
        <v>19</v>
      </c>
      <c r="F3768" t="s">
        <v>44</v>
      </c>
      <c r="G3768">
        <v>5</v>
      </c>
      <c r="H3768" s="5">
        <v>485.03</v>
      </c>
      <c r="I3768" s="5">
        <v>0.2</v>
      </c>
      <c r="J3768" s="5">
        <v>1940.12</v>
      </c>
      <c r="K3768" s="5">
        <v>113.7246174694594</v>
      </c>
      <c r="L3768">
        <f>YEAR(SalesData[Order Date])</f>
        <v>2024</v>
      </c>
      <c r="M3768">
        <f>MONTH(SalesData[Order Date])</f>
        <v>2</v>
      </c>
      <c r="N3768" t="str">
        <f>TEXT(SalesData[[#This Row],[Order Date]], "mmmm")</f>
        <v>February</v>
      </c>
      <c r="O3768" s="7">
        <f>IF(SalesData[Sales]=0,0,SalesData[Profit]/SalesData[Sales])</f>
        <v>5.8617311026874321E-2</v>
      </c>
      <c r="P3768" s="8">
        <f t="shared" si="58"/>
        <v>8.2469125621095624E-5</v>
      </c>
      <c r="Q3768" t="str">
        <f>IF(SalesData[[#This Row],[Discount]]&gt;0, "Yes", "No")</f>
        <v>Yes</v>
      </c>
      <c r="R3768" t="str">
        <f>TEXT(SalesData[[#This Row],[Order Date]],"mmm-yyyy")</f>
        <v>Feb-2024</v>
      </c>
      <c r="S3768">
        <f>YEAR(SalesData[[#This Row],[Order Date]])*100 + MONTH(SalesData[[#This Row],[Order Date]])</f>
        <v>202402</v>
      </c>
    </row>
    <row r="3769" spans="1:19" x14ac:dyDescent="0.3">
      <c r="A3769" t="s">
        <v>5287</v>
      </c>
      <c r="B3769" s="3">
        <v>45341</v>
      </c>
      <c r="C3769" t="s">
        <v>5288</v>
      </c>
      <c r="D3769" t="s">
        <v>30</v>
      </c>
      <c r="E3769" t="s">
        <v>26</v>
      </c>
      <c r="F3769" t="s">
        <v>27</v>
      </c>
      <c r="G3769">
        <v>9</v>
      </c>
      <c r="H3769" s="5">
        <v>377.44</v>
      </c>
      <c r="I3769" s="5">
        <v>0</v>
      </c>
      <c r="J3769" s="5">
        <v>3396.96</v>
      </c>
      <c r="K3769" s="5">
        <v>560.2994070684183</v>
      </c>
      <c r="L3769">
        <f>YEAR(SalesData[Order Date])</f>
        <v>2024</v>
      </c>
      <c r="M3769">
        <f>MONTH(SalesData[Order Date])</f>
        <v>2</v>
      </c>
      <c r="N3769" t="str">
        <f>TEXT(SalesData[[#This Row],[Order Date]], "mmmm")</f>
        <v>February</v>
      </c>
      <c r="O3769" s="7">
        <f>IF(SalesData[Sales]=0,0,SalesData[Profit]/SalesData[Sales])</f>
        <v>0.16494142029002939</v>
      </c>
      <c r="P3769" s="8">
        <f t="shared" si="58"/>
        <v>0</v>
      </c>
      <c r="Q3769" t="str">
        <f>IF(SalesData[[#This Row],[Discount]]&gt;0, "Yes", "No")</f>
        <v>No</v>
      </c>
      <c r="R3769" t="str">
        <f>TEXT(SalesData[[#This Row],[Order Date]],"mmm-yyyy")</f>
        <v>Feb-2024</v>
      </c>
      <c r="S3769">
        <f>YEAR(SalesData[[#This Row],[Order Date]])*100 + MONTH(SalesData[[#This Row],[Order Date]])</f>
        <v>202402</v>
      </c>
    </row>
    <row r="3770" spans="1:19" x14ac:dyDescent="0.3">
      <c r="A3770" t="s">
        <v>5295</v>
      </c>
      <c r="B3770" s="3">
        <v>45344</v>
      </c>
      <c r="C3770" t="s">
        <v>5296</v>
      </c>
      <c r="D3770" t="s">
        <v>18</v>
      </c>
      <c r="E3770" t="s">
        <v>26</v>
      </c>
      <c r="F3770" t="s">
        <v>34</v>
      </c>
      <c r="G3770">
        <v>9</v>
      </c>
      <c r="H3770" s="5">
        <v>274.47000000000003</v>
      </c>
      <c r="I3770" s="5">
        <v>0.17</v>
      </c>
      <c r="J3770" s="5">
        <v>2050.2909</v>
      </c>
      <c r="K3770" s="5">
        <v>510.9722160331745</v>
      </c>
      <c r="L3770">
        <f>YEAR(SalesData[Order Date])</f>
        <v>2024</v>
      </c>
      <c r="M3770">
        <f>MONTH(SalesData[Order Date])</f>
        <v>2</v>
      </c>
      <c r="N3770" t="str">
        <f>TEXT(SalesData[[#This Row],[Order Date]], "mmmm")</f>
        <v>February</v>
      </c>
      <c r="O3770" s="7">
        <f>IF(SalesData[Sales]=0,0,SalesData[Profit]/SalesData[Sales])</f>
        <v>0.24921937469125699</v>
      </c>
      <c r="P3770" s="8">
        <f t="shared" si="58"/>
        <v>6.8819502637406231E-5</v>
      </c>
      <c r="Q3770" t="str">
        <f>IF(SalesData[[#This Row],[Discount]]&gt;0, "Yes", "No")</f>
        <v>Yes</v>
      </c>
      <c r="R3770" t="str">
        <f>TEXT(SalesData[[#This Row],[Order Date]],"mmm-yyyy")</f>
        <v>Feb-2024</v>
      </c>
      <c r="S3770">
        <f>YEAR(SalesData[[#This Row],[Order Date]])*100 + MONTH(SalesData[[#This Row],[Order Date]])</f>
        <v>202402</v>
      </c>
    </row>
    <row r="3771" spans="1:19" x14ac:dyDescent="0.3">
      <c r="A3771" t="s">
        <v>5305</v>
      </c>
      <c r="B3771" s="3">
        <v>45329</v>
      </c>
      <c r="C3771" t="s">
        <v>5306</v>
      </c>
      <c r="D3771" t="s">
        <v>23</v>
      </c>
      <c r="E3771" t="s">
        <v>26</v>
      </c>
      <c r="F3771" t="s">
        <v>15</v>
      </c>
      <c r="G3771">
        <v>5</v>
      </c>
      <c r="H3771" s="5">
        <v>510.01</v>
      </c>
      <c r="I3771" s="5">
        <v>0.04</v>
      </c>
      <c r="J3771" s="5">
        <v>2448.0479999999998</v>
      </c>
      <c r="K3771" s="5">
        <v>346.29790072838898</v>
      </c>
      <c r="L3771">
        <f>YEAR(SalesData[Order Date])</f>
        <v>2024</v>
      </c>
      <c r="M3771">
        <f>MONTH(SalesData[Order Date])</f>
        <v>2</v>
      </c>
      <c r="N3771" t="str">
        <f>TEXT(SalesData[[#This Row],[Order Date]], "mmmm")</f>
        <v>February</v>
      </c>
      <c r="O3771" s="7">
        <f>IF(SalesData[Sales]=0,0,SalesData[Profit]/SalesData[Sales])</f>
        <v>0.14145878705335393</v>
      </c>
      <c r="P3771" s="8">
        <f t="shared" si="58"/>
        <v>1.5685966941824671E-5</v>
      </c>
      <c r="Q3771" t="str">
        <f>IF(SalesData[[#This Row],[Discount]]&gt;0, "Yes", "No")</f>
        <v>Yes</v>
      </c>
      <c r="R3771" t="str">
        <f>TEXT(SalesData[[#This Row],[Order Date]],"mmm-yyyy")</f>
        <v>Feb-2024</v>
      </c>
      <c r="S3771">
        <f>YEAR(SalesData[[#This Row],[Order Date]])*100 + MONTH(SalesData[[#This Row],[Order Date]])</f>
        <v>202402</v>
      </c>
    </row>
    <row r="3772" spans="1:19" x14ac:dyDescent="0.3">
      <c r="A3772" t="s">
        <v>5535</v>
      </c>
      <c r="B3772" s="3">
        <v>45328</v>
      </c>
      <c r="C3772" t="s">
        <v>5536</v>
      </c>
      <c r="D3772" t="s">
        <v>13</v>
      </c>
      <c r="E3772" t="s">
        <v>14</v>
      </c>
      <c r="F3772" t="s">
        <v>53</v>
      </c>
      <c r="G3772">
        <v>8</v>
      </c>
      <c r="H3772" s="5">
        <v>101.2</v>
      </c>
      <c r="I3772" s="5">
        <v>0.04</v>
      </c>
      <c r="J3772" s="5">
        <v>777.21600000000001</v>
      </c>
      <c r="K3772" s="5">
        <v>55.435545014506182</v>
      </c>
      <c r="L3772">
        <f>YEAR(SalesData[Order Date])</f>
        <v>2024</v>
      </c>
      <c r="M3772">
        <f>MONTH(SalesData[Order Date])</f>
        <v>2</v>
      </c>
      <c r="N3772" t="str">
        <f>TEXT(SalesData[[#This Row],[Order Date]], "mmmm")</f>
        <v>February</v>
      </c>
      <c r="O3772" s="7">
        <f>IF(SalesData[Sales]=0,0,SalesData[Profit]/SalesData[Sales])</f>
        <v>7.1325789760512112E-2</v>
      </c>
      <c r="P3772" s="8">
        <f t="shared" si="58"/>
        <v>4.9407114624505928E-5</v>
      </c>
      <c r="Q3772" t="str">
        <f>IF(SalesData[[#This Row],[Discount]]&gt;0, "Yes", "No")</f>
        <v>Yes</v>
      </c>
      <c r="R3772" t="str">
        <f>TEXT(SalesData[[#This Row],[Order Date]],"mmm-yyyy")</f>
        <v>Feb-2024</v>
      </c>
      <c r="S3772">
        <f>YEAR(SalesData[[#This Row],[Order Date]])*100 + MONTH(SalesData[[#This Row],[Order Date]])</f>
        <v>202402</v>
      </c>
    </row>
    <row r="3773" spans="1:19" x14ac:dyDescent="0.3">
      <c r="A3773" t="s">
        <v>5661</v>
      </c>
      <c r="B3773" s="3">
        <v>45341</v>
      </c>
      <c r="C3773" t="s">
        <v>5662</v>
      </c>
      <c r="D3773" t="s">
        <v>30</v>
      </c>
      <c r="E3773" t="s">
        <v>19</v>
      </c>
      <c r="F3773" t="s">
        <v>15</v>
      </c>
      <c r="G3773">
        <v>3</v>
      </c>
      <c r="H3773" s="5">
        <v>629.12</v>
      </c>
      <c r="I3773" s="5">
        <v>0</v>
      </c>
      <c r="J3773" s="5">
        <v>1887.36</v>
      </c>
      <c r="K3773" s="5">
        <v>174.06989164870771</v>
      </c>
      <c r="L3773">
        <f>YEAR(SalesData[Order Date])</f>
        <v>2024</v>
      </c>
      <c r="M3773">
        <f>MONTH(SalesData[Order Date])</f>
        <v>2</v>
      </c>
      <c r="N3773" t="str">
        <f>TEXT(SalesData[[#This Row],[Order Date]], "mmmm")</f>
        <v>February</v>
      </c>
      <c r="O3773" s="7">
        <f>IF(SalesData[Sales]=0,0,SalesData[Profit]/SalesData[Sales])</f>
        <v>9.2229300000374978E-2</v>
      </c>
      <c r="P3773" s="8">
        <f t="shared" si="58"/>
        <v>0</v>
      </c>
      <c r="Q3773" t="str">
        <f>IF(SalesData[[#This Row],[Discount]]&gt;0, "Yes", "No")</f>
        <v>No</v>
      </c>
      <c r="R3773" t="str">
        <f>TEXT(SalesData[[#This Row],[Order Date]],"mmm-yyyy")</f>
        <v>Feb-2024</v>
      </c>
      <c r="S3773">
        <f>YEAR(SalesData[[#This Row],[Order Date]])*100 + MONTH(SalesData[[#This Row],[Order Date]])</f>
        <v>202402</v>
      </c>
    </row>
    <row r="3774" spans="1:19" x14ac:dyDescent="0.3">
      <c r="A3774" t="s">
        <v>5759</v>
      </c>
      <c r="B3774" s="3">
        <v>45335</v>
      </c>
      <c r="C3774" t="s">
        <v>5760</v>
      </c>
      <c r="D3774" t="s">
        <v>23</v>
      </c>
      <c r="E3774" t="s">
        <v>19</v>
      </c>
      <c r="F3774" t="s">
        <v>91</v>
      </c>
      <c r="G3774">
        <v>8</v>
      </c>
      <c r="H3774" s="5">
        <v>833.98</v>
      </c>
      <c r="I3774" s="5">
        <v>0.18</v>
      </c>
      <c r="J3774" s="5">
        <v>5470.9088000000002</v>
      </c>
      <c r="K3774" s="5">
        <v>1041.782792004959</v>
      </c>
      <c r="L3774">
        <f>YEAR(SalesData[Order Date])</f>
        <v>2024</v>
      </c>
      <c r="M3774">
        <f>MONTH(SalesData[Order Date])</f>
        <v>2</v>
      </c>
      <c r="N3774" t="str">
        <f>TEXT(SalesData[[#This Row],[Order Date]], "mmmm")</f>
        <v>February</v>
      </c>
      <c r="O3774" s="7">
        <f>IF(SalesData[Sales]=0,0,SalesData[Profit]/SalesData[Sales])</f>
        <v>0.19042225525765646</v>
      </c>
      <c r="P3774" s="8">
        <f t="shared" si="58"/>
        <v>2.6979064246144992E-5</v>
      </c>
      <c r="Q3774" t="str">
        <f>IF(SalesData[[#This Row],[Discount]]&gt;0, "Yes", "No")</f>
        <v>Yes</v>
      </c>
      <c r="R3774" t="str">
        <f>TEXT(SalesData[[#This Row],[Order Date]],"mmm-yyyy")</f>
        <v>Feb-2024</v>
      </c>
      <c r="S3774">
        <f>YEAR(SalesData[[#This Row],[Order Date]])*100 + MONTH(SalesData[[#This Row],[Order Date]])</f>
        <v>202402</v>
      </c>
    </row>
    <row r="3775" spans="1:19" x14ac:dyDescent="0.3">
      <c r="A3775" t="s">
        <v>5904</v>
      </c>
      <c r="B3775" s="3">
        <v>45332</v>
      </c>
      <c r="C3775" t="s">
        <v>5905</v>
      </c>
      <c r="D3775" t="s">
        <v>13</v>
      </c>
      <c r="E3775" t="s">
        <v>19</v>
      </c>
      <c r="F3775" t="s">
        <v>34</v>
      </c>
      <c r="G3775">
        <v>5</v>
      </c>
      <c r="H3775" s="5">
        <v>854.67</v>
      </c>
      <c r="I3775" s="5">
        <v>0.13</v>
      </c>
      <c r="J3775" s="5">
        <v>3717.814499999999</v>
      </c>
      <c r="K3775" s="5">
        <v>798.93197635607146</v>
      </c>
      <c r="L3775">
        <f>YEAR(SalesData[Order Date])</f>
        <v>2024</v>
      </c>
      <c r="M3775">
        <f>MONTH(SalesData[Order Date])</f>
        <v>2</v>
      </c>
      <c r="N3775" t="str">
        <f>TEXT(SalesData[[#This Row],[Order Date]], "mmmm")</f>
        <v>February</v>
      </c>
      <c r="O3775" s="7">
        <f>IF(SalesData[Sales]=0,0,SalesData[Profit]/SalesData[Sales])</f>
        <v>0.21489290989533547</v>
      </c>
      <c r="P3775" s="8">
        <f t="shared" si="58"/>
        <v>3.0421098201645084E-5</v>
      </c>
      <c r="Q3775" t="str">
        <f>IF(SalesData[[#This Row],[Discount]]&gt;0, "Yes", "No")</f>
        <v>Yes</v>
      </c>
      <c r="R3775" t="str">
        <f>TEXT(SalesData[[#This Row],[Order Date]],"mmm-yyyy")</f>
        <v>Feb-2024</v>
      </c>
      <c r="S3775">
        <f>YEAR(SalesData[[#This Row],[Order Date]])*100 + MONTH(SalesData[[#This Row],[Order Date]])</f>
        <v>202402</v>
      </c>
    </row>
    <row r="3776" spans="1:19" x14ac:dyDescent="0.3">
      <c r="A3776" t="s">
        <v>6049</v>
      </c>
      <c r="B3776" s="3">
        <v>45350</v>
      </c>
      <c r="C3776" t="s">
        <v>6050</v>
      </c>
      <c r="D3776" t="s">
        <v>13</v>
      </c>
      <c r="E3776" t="s">
        <v>19</v>
      </c>
      <c r="F3776" t="s">
        <v>15</v>
      </c>
      <c r="G3776">
        <v>7</v>
      </c>
      <c r="H3776" s="5">
        <v>801.98</v>
      </c>
      <c r="I3776" s="5">
        <v>0.24</v>
      </c>
      <c r="J3776" s="5">
        <v>4266.5336000000007</v>
      </c>
      <c r="K3776" s="5">
        <v>681.71371494010043</v>
      </c>
      <c r="L3776">
        <f>YEAR(SalesData[Order Date])</f>
        <v>2024</v>
      </c>
      <c r="M3776">
        <f>MONTH(SalesData[Order Date])</f>
        <v>2</v>
      </c>
      <c r="N3776" t="str">
        <f>TEXT(SalesData[[#This Row],[Order Date]], "mmmm")</f>
        <v>February</v>
      </c>
      <c r="O3776" s="7">
        <f>IF(SalesData[Sales]=0,0,SalesData[Profit]/SalesData[Sales])</f>
        <v>0.15978163512883159</v>
      </c>
      <c r="P3776" s="8">
        <f t="shared" si="58"/>
        <v>4.2751333307207515E-5</v>
      </c>
      <c r="Q3776" t="str">
        <f>IF(SalesData[[#This Row],[Discount]]&gt;0, "Yes", "No")</f>
        <v>Yes</v>
      </c>
      <c r="R3776" t="str">
        <f>TEXT(SalesData[[#This Row],[Order Date]],"mmm-yyyy")</f>
        <v>Feb-2024</v>
      </c>
      <c r="S3776">
        <f>YEAR(SalesData[[#This Row],[Order Date]])*100 + MONTH(SalesData[[#This Row],[Order Date]])</f>
        <v>202402</v>
      </c>
    </row>
    <row r="3777" spans="1:19" x14ac:dyDescent="0.3">
      <c r="A3777" t="s">
        <v>6055</v>
      </c>
      <c r="B3777" s="3">
        <v>45345</v>
      </c>
      <c r="C3777" t="s">
        <v>6056</v>
      </c>
      <c r="D3777" t="s">
        <v>18</v>
      </c>
      <c r="E3777" t="s">
        <v>14</v>
      </c>
      <c r="F3777" t="s">
        <v>27</v>
      </c>
      <c r="G3777">
        <v>1</v>
      </c>
      <c r="H3777" s="5">
        <v>724.81</v>
      </c>
      <c r="I3777" s="5">
        <v>0.22</v>
      </c>
      <c r="J3777" s="5">
        <v>565.35180000000003</v>
      </c>
      <c r="K3777" s="5">
        <v>102.5112124697087</v>
      </c>
      <c r="L3777">
        <f>YEAR(SalesData[Order Date])</f>
        <v>2024</v>
      </c>
      <c r="M3777">
        <f>MONTH(SalesData[Order Date])</f>
        <v>2</v>
      </c>
      <c r="N3777" t="str">
        <f>TEXT(SalesData[[#This Row],[Order Date]], "mmmm")</f>
        <v>February</v>
      </c>
      <c r="O3777" s="7">
        <f>IF(SalesData[Sales]=0,0,SalesData[Profit]/SalesData[Sales])</f>
        <v>0.18132287271343028</v>
      </c>
      <c r="P3777" s="8">
        <f t="shared" si="58"/>
        <v>3.035278210841462E-4</v>
      </c>
      <c r="Q3777" t="str">
        <f>IF(SalesData[[#This Row],[Discount]]&gt;0, "Yes", "No")</f>
        <v>Yes</v>
      </c>
      <c r="R3777" t="str">
        <f>TEXT(SalesData[[#This Row],[Order Date]],"mmm-yyyy")</f>
        <v>Feb-2024</v>
      </c>
      <c r="S3777">
        <f>YEAR(SalesData[[#This Row],[Order Date]])*100 + MONTH(SalesData[[#This Row],[Order Date]])</f>
        <v>202402</v>
      </c>
    </row>
    <row r="3778" spans="1:19" x14ac:dyDescent="0.3">
      <c r="A3778" t="s">
        <v>6080</v>
      </c>
      <c r="B3778" s="3">
        <v>45330</v>
      </c>
      <c r="C3778" t="s">
        <v>6081</v>
      </c>
      <c r="D3778" t="s">
        <v>23</v>
      </c>
      <c r="E3778" t="s">
        <v>19</v>
      </c>
      <c r="F3778" t="s">
        <v>31</v>
      </c>
      <c r="G3778">
        <v>1</v>
      </c>
      <c r="H3778" s="5">
        <v>809.63</v>
      </c>
      <c r="I3778" s="5">
        <v>0.05</v>
      </c>
      <c r="J3778" s="5">
        <v>769.14850000000001</v>
      </c>
      <c r="K3778" s="5">
        <v>137.86498234484219</v>
      </c>
      <c r="L3778">
        <f>YEAR(SalesData[Order Date])</f>
        <v>2024</v>
      </c>
      <c r="M3778">
        <f>MONTH(SalesData[Order Date])</f>
        <v>2</v>
      </c>
      <c r="N3778" t="str">
        <f>TEXT(SalesData[[#This Row],[Order Date]], "mmmm")</f>
        <v>February</v>
      </c>
      <c r="O3778" s="7">
        <f>IF(SalesData[Sales]=0,0,SalesData[Profit]/SalesData[Sales])</f>
        <v>0.17924364715635821</v>
      </c>
      <c r="P3778" s="8">
        <f t="shared" ref="P3778:P3841" si="59">IF(H:H*G:G=0, 0, (I:I/(H:H*G:G)))</f>
        <v>6.1756604868890729E-5</v>
      </c>
      <c r="Q3778" t="str">
        <f>IF(SalesData[[#This Row],[Discount]]&gt;0, "Yes", "No")</f>
        <v>Yes</v>
      </c>
      <c r="R3778" t="str">
        <f>TEXT(SalesData[[#This Row],[Order Date]],"mmm-yyyy")</f>
        <v>Feb-2024</v>
      </c>
      <c r="S3778">
        <f>YEAR(SalesData[[#This Row],[Order Date]])*100 + MONTH(SalesData[[#This Row],[Order Date]])</f>
        <v>202402</v>
      </c>
    </row>
    <row r="3779" spans="1:19" x14ac:dyDescent="0.3">
      <c r="A3779" t="s">
        <v>6132</v>
      </c>
      <c r="B3779" s="3">
        <v>45342</v>
      </c>
      <c r="C3779" t="s">
        <v>6133</v>
      </c>
      <c r="D3779" t="s">
        <v>30</v>
      </c>
      <c r="E3779" t="s">
        <v>14</v>
      </c>
      <c r="F3779" t="s">
        <v>91</v>
      </c>
      <c r="G3779">
        <v>2</v>
      </c>
      <c r="H3779" s="5">
        <v>572.83000000000004</v>
      </c>
      <c r="I3779" s="5">
        <v>0.04</v>
      </c>
      <c r="J3779" s="5">
        <v>1099.8335999999999</v>
      </c>
      <c r="K3779" s="5">
        <v>178.83325567328771</v>
      </c>
      <c r="L3779">
        <f>YEAR(SalesData[Order Date])</f>
        <v>2024</v>
      </c>
      <c r="M3779">
        <f>MONTH(SalesData[Order Date])</f>
        <v>2</v>
      </c>
      <c r="N3779" t="str">
        <f>TEXT(SalesData[[#This Row],[Order Date]], "mmmm")</f>
        <v>February</v>
      </c>
      <c r="O3779" s="7">
        <f>IF(SalesData[Sales]=0,0,SalesData[Profit]/SalesData[Sales])</f>
        <v>0.16260028396412668</v>
      </c>
      <c r="P3779" s="8">
        <f t="shared" si="59"/>
        <v>3.4914372501440214E-5</v>
      </c>
      <c r="Q3779" t="str">
        <f>IF(SalesData[[#This Row],[Discount]]&gt;0, "Yes", "No")</f>
        <v>Yes</v>
      </c>
      <c r="R3779" t="str">
        <f>TEXT(SalesData[[#This Row],[Order Date]],"mmm-yyyy")</f>
        <v>Feb-2024</v>
      </c>
      <c r="S3779">
        <f>YEAR(SalesData[[#This Row],[Order Date]])*100 + MONTH(SalesData[[#This Row],[Order Date]])</f>
        <v>202402</v>
      </c>
    </row>
    <row r="3780" spans="1:19" x14ac:dyDescent="0.3">
      <c r="A3780" t="s">
        <v>6138</v>
      </c>
      <c r="B3780" s="3">
        <v>45328</v>
      </c>
      <c r="C3780" t="s">
        <v>6139</v>
      </c>
      <c r="D3780" t="s">
        <v>18</v>
      </c>
      <c r="E3780" t="s">
        <v>14</v>
      </c>
      <c r="F3780" t="s">
        <v>91</v>
      </c>
      <c r="G3780">
        <v>3</v>
      </c>
      <c r="H3780" s="5">
        <v>14.04</v>
      </c>
      <c r="I3780" s="5">
        <v>0</v>
      </c>
      <c r="J3780" s="5">
        <v>42.12</v>
      </c>
      <c r="K3780" s="5">
        <v>7.6426216308724317</v>
      </c>
      <c r="L3780">
        <f>YEAR(SalesData[Order Date])</f>
        <v>2024</v>
      </c>
      <c r="M3780">
        <f>MONTH(SalesData[Order Date])</f>
        <v>2</v>
      </c>
      <c r="N3780" t="str">
        <f>TEXT(SalesData[[#This Row],[Order Date]], "mmmm")</f>
        <v>February</v>
      </c>
      <c r="O3780" s="7">
        <f>IF(SalesData[Sales]=0,0,SalesData[Profit]/SalesData[Sales])</f>
        <v>0.18144875666838634</v>
      </c>
      <c r="P3780" s="8">
        <f t="shared" si="59"/>
        <v>0</v>
      </c>
      <c r="Q3780" t="str">
        <f>IF(SalesData[[#This Row],[Discount]]&gt;0, "Yes", "No")</f>
        <v>No</v>
      </c>
      <c r="R3780" t="str">
        <f>TEXT(SalesData[[#This Row],[Order Date]],"mmm-yyyy")</f>
        <v>Feb-2024</v>
      </c>
      <c r="S3780">
        <f>YEAR(SalesData[[#This Row],[Order Date]])*100 + MONTH(SalesData[[#This Row],[Order Date]])</f>
        <v>202402</v>
      </c>
    </row>
    <row r="3781" spans="1:19" x14ac:dyDescent="0.3">
      <c r="A3781" t="s">
        <v>6150</v>
      </c>
      <c r="B3781" s="3">
        <v>45331</v>
      </c>
      <c r="C3781" t="s">
        <v>6151</v>
      </c>
      <c r="D3781" t="s">
        <v>13</v>
      </c>
      <c r="E3781" t="s">
        <v>19</v>
      </c>
      <c r="F3781" t="s">
        <v>27</v>
      </c>
      <c r="G3781">
        <v>3</v>
      </c>
      <c r="H3781" s="5">
        <v>10.38</v>
      </c>
      <c r="I3781" s="5">
        <v>0.2</v>
      </c>
      <c r="J3781" s="5">
        <v>24.911999999999999</v>
      </c>
      <c r="K3781" s="5">
        <v>6.8269023452658946</v>
      </c>
      <c r="L3781">
        <f>YEAR(SalesData[Order Date])</f>
        <v>2024</v>
      </c>
      <c r="M3781">
        <f>MONTH(SalesData[Order Date])</f>
        <v>2</v>
      </c>
      <c r="N3781" t="str">
        <f>TEXT(SalesData[[#This Row],[Order Date]], "mmmm")</f>
        <v>February</v>
      </c>
      <c r="O3781" s="7">
        <f>IF(SalesData[Sales]=0,0,SalesData[Profit]/SalesData[Sales])</f>
        <v>0.27404071713495082</v>
      </c>
      <c r="P3781" s="8">
        <f t="shared" si="59"/>
        <v>6.4226075786769435E-3</v>
      </c>
      <c r="Q3781" t="str">
        <f>IF(SalesData[[#This Row],[Discount]]&gt;0, "Yes", "No")</f>
        <v>Yes</v>
      </c>
      <c r="R3781" t="str">
        <f>TEXT(SalesData[[#This Row],[Order Date]],"mmm-yyyy")</f>
        <v>Feb-2024</v>
      </c>
      <c r="S3781">
        <f>YEAR(SalesData[[#This Row],[Order Date]])*100 + MONTH(SalesData[[#This Row],[Order Date]])</f>
        <v>202402</v>
      </c>
    </row>
    <row r="3782" spans="1:19" x14ac:dyDescent="0.3">
      <c r="A3782" t="s">
        <v>6190</v>
      </c>
      <c r="B3782" s="3">
        <v>45328</v>
      </c>
      <c r="C3782" t="s">
        <v>6191</v>
      </c>
      <c r="D3782" t="s">
        <v>23</v>
      </c>
      <c r="E3782" t="s">
        <v>14</v>
      </c>
      <c r="F3782" t="s">
        <v>34</v>
      </c>
      <c r="G3782">
        <v>8</v>
      </c>
      <c r="H3782" s="5">
        <v>531.01</v>
      </c>
      <c r="I3782" s="5">
        <v>0.17</v>
      </c>
      <c r="J3782" s="5">
        <v>3525.9063999999998</v>
      </c>
      <c r="K3782" s="5">
        <v>1011.9098800183471</v>
      </c>
      <c r="L3782">
        <f>YEAR(SalesData[Order Date])</f>
        <v>2024</v>
      </c>
      <c r="M3782">
        <f>MONTH(SalesData[Order Date])</f>
        <v>2</v>
      </c>
      <c r="N3782" t="str">
        <f>TEXT(SalesData[[#This Row],[Order Date]], "mmmm")</f>
        <v>February</v>
      </c>
      <c r="O3782" s="7">
        <f>IF(SalesData[Sales]=0,0,SalesData[Profit]/SalesData[Sales])</f>
        <v>0.28699283679746779</v>
      </c>
      <c r="P3782" s="8">
        <f t="shared" si="59"/>
        <v>4.0018078755578992E-5</v>
      </c>
      <c r="Q3782" t="str">
        <f>IF(SalesData[[#This Row],[Discount]]&gt;0, "Yes", "No")</f>
        <v>Yes</v>
      </c>
      <c r="R3782" t="str">
        <f>TEXT(SalesData[[#This Row],[Order Date]],"mmm-yyyy")</f>
        <v>Feb-2024</v>
      </c>
      <c r="S3782">
        <f>YEAR(SalesData[[#This Row],[Order Date]])*100 + MONTH(SalesData[[#This Row],[Order Date]])</f>
        <v>202402</v>
      </c>
    </row>
    <row r="3783" spans="1:19" x14ac:dyDescent="0.3">
      <c r="A3783" t="s">
        <v>6202</v>
      </c>
      <c r="B3783" s="3">
        <v>45347</v>
      </c>
      <c r="C3783" t="s">
        <v>6203</v>
      </c>
      <c r="D3783" t="s">
        <v>30</v>
      </c>
      <c r="E3783" t="s">
        <v>14</v>
      </c>
      <c r="F3783" t="s">
        <v>15</v>
      </c>
      <c r="G3783">
        <v>5</v>
      </c>
      <c r="H3783" s="5">
        <v>359.92</v>
      </c>
      <c r="I3783" s="5">
        <v>0.21</v>
      </c>
      <c r="J3783" s="5">
        <v>1421.684</v>
      </c>
      <c r="K3783" s="5">
        <v>205.20521581076511</v>
      </c>
      <c r="L3783">
        <f>YEAR(SalesData[Order Date])</f>
        <v>2024</v>
      </c>
      <c r="M3783">
        <f>MONTH(SalesData[Order Date])</f>
        <v>2</v>
      </c>
      <c r="N3783" t="str">
        <f>TEXT(SalesData[[#This Row],[Order Date]], "mmmm")</f>
        <v>February</v>
      </c>
      <c r="O3783" s="7">
        <f>IF(SalesData[Sales]=0,0,SalesData[Profit]/SalesData[Sales])</f>
        <v>0.14433954086193918</v>
      </c>
      <c r="P3783" s="8">
        <f t="shared" si="59"/>
        <v>1.1669259835519004E-4</v>
      </c>
      <c r="Q3783" t="str">
        <f>IF(SalesData[[#This Row],[Discount]]&gt;0, "Yes", "No")</f>
        <v>Yes</v>
      </c>
      <c r="R3783" t="str">
        <f>TEXT(SalesData[[#This Row],[Order Date]],"mmm-yyyy")</f>
        <v>Feb-2024</v>
      </c>
      <c r="S3783">
        <f>YEAR(SalesData[[#This Row],[Order Date]])*100 + MONTH(SalesData[[#This Row],[Order Date]])</f>
        <v>202402</v>
      </c>
    </row>
    <row r="3784" spans="1:19" x14ac:dyDescent="0.3">
      <c r="A3784" t="s">
        <v>6251</v>
      </c>
      <c r="B3784" s="3">
        <v>45337</v>
      </c>
      <c r="C3784" t="s">
        <v>6252</v>
      </c>
      <c r="D3784" t="s">
        <v>13</v>
      </c>
      <c r="E3784" t="s">
        <v>14</v>
      </c>
      <c r="F3784" t="s">
        <v>62</v>
      </c>
      <c r="G3784">
        <v>6</v>
      </c>
      <c r="H3784" s="5">
        <v>424.1</v>
      </c>
      <c r="I3784" s="5">
        <v>0.24</v>
      </c>
      <c r="J3784" s="5">
        <v>1933.896</v>
      </c>
      <c r="K3784" s="5">
        <v>121.4430493917941</v>
      </c>
      <c r="L3784">
        <f>YEAR(SalesData[Order Date])</f>
        <v>2024</v>
      </c>
      <c r="M3784">
        <f>MONTH(SalesData[Order Date])</f>
        <v>2</v>
      </c>
      <c r="N3784" t="str">
        <f>TEXT(SalesData[[#This Row],[Order Date]], "mmmm")</f>
        <v>February</v>
      </c>
      <c r="O3784" s="7">
        <f>IF(SalesData[Sales]=0,0,SalesData[Profit]/SalesData[Sales])</f>
        <v>6.2797094255220606E-2</v>
      </c>
      <c r="P3784" s="8">
        <f t="shared" si="59"/>
        <v>9.4317377976892229E-5</v>
      </c>
      <c r="Q3784" t="str">
        <f>IF(SalesData[[#This Row],[Discount]]&gt;0, "Yes", "No")</f>
        <v>Yes</v>
      </c>
      <c r="R3784" t="str">
        <f>TEXT(SalesData[[#This Row],[Order Date]],"mmm-yyyy")</f>
        <v>Feb-2024</v>
      </c>
      <c r="S3784">
        <f>YEAR(SalesData[[#This Row],[Order Date]])*100 + MONTH(SalesData[[#This Row],[Order Date]])</f>
        <v>202402</v>
      </c>
    </row>
    <row r="3785" spans="1:19" x14ac:dyDescent="0.3">
      <c r="A3785" t="s">
        <v>6286</v>
      </c>
      <c r="B3785" s="3">
        <v>45336</v>
      </c>
      <c r="C3785" t="s">
        <v>6287</v>
      </c>
      <c r="D3785" t="s">
        <v>23</v>
      </c>
      <c r="E3785" t="s">
        <v>19</v>
      </c>
      <c r="F3785" t="s">
        <v>15</v>
      </c>
      <c r="G3785">
        <v>8</v>
      </c>
      <c r="H3785" s="5">
        <v>749.54</v>
      </c>
      <c r="I3785" s="5">
        <v>0.1</v>
      </c>
      <c r="J3785" s="5">
        <v>5396.6880000000001</v>
      </c>
      <c r="K3785" s="5">
        <v>896.99200778569013</v>
      </c>
      <c r="L3785">
        <f>YEAR(SalesData[Order Date])</f>
        <v>2024</v>
      </c>
      <c r="M3785">
        <f>MONTH(SalesData[Order Date])</f>
        <v>2</v>
      </c>
      <c r="N3785" t="str">
        <f>TEXT(SalesData[[#This Row],[Order Date]], "mmmm")</f>
        <v>February</v>
      </c>
      <c r="O3785" s="7">
        <f>IF(SalesData[Sales]=0,0,SalesData[Profit]/SalesData[Sales])</f>
        <v>0.16621157417024851</v>
      </c>
      <c r="P3785" s="8">
        <f t="shared" si="59"/>
        <v>1.6676895162366254E-5</v>
      </c>
      <c r="Q3785" t="str">
        <f>IF(SalesData[[#This Row],[Discount]]&gt;0, "Yes", "No")</f>
        <v>Yes</v>
      </c>
      <c r="R3785" t="str">
        <f>TEXT(SalesData[[#This Row],[Order Date]],"mmm-yyyy")</f>
        <v>Feb-2024</v>
      </c>
      <c r="S3785">
        <f>YEAR(SalesData[[#This Row],[Order Date]])*100 + MONTH(SalesData[[#This Row],[Order Date]])</f>
        <v>202402</v>
      </c>
    </row>
    <row r="3786" spans="1:19" x14ac:dyDescent="0.3">
      <c r="A3786" t="s">
        <v>6333</v>
      </c>
      <c r="B3786" s="3">
        <v>45344</v>
      </c>
      <c r="C3786" t="s">
        <v>6334</v>
      </c>
      <c r="D3786" t="s">
        <v>18</v>
      </c>
      <c r="E3786" t="s">
        <v>14</v>
      </c>
      <c r="F3786" t="s">
        <v>27</v>
      </c>
      <c r="G3786">
        <v>8</v>
      </c>
      <c r="H3786" s="5">
        <v>747.76</v>
      </c>
      <c r="I3786" s="5">
        <v>0.13</v>
      </c>
      <c r="J3786" s="5">
        <v>5204.4096</v>
      </c>
      <c r="K3786" s="5">
        <v>1059.3395377592781</v>
      </c>
      <c r="L3786">
        <f>YEAR(SalesData[Order Date])</f>
        <v>2024</v>
      </c>
      <c r="M3786">
        <f>MONTH(SalesData[Order Date])</f>
        <v>2</v>
      </c>
      <c r="N3786" t="str">
        <f>TEXT(SalesData[[#This Row],[Order Date]], "mmmm")</f>
        <v>February</v>
      </c>
      <c r="O3786" s="7">
        <f>IF(SalesData[Sales]=0,0,SalesData[Profit]/SalesData[Sales])</f>
        <v>0.20354653441559981</v>
      </c>
      <c r="P3786" s="8">
        <f t="shared" si="59"/>
        <v>2.1731571627260086E-5</v>
      </c>
      <c r="Q3786" t="str">
        <f>IF(SalesData[[#This Row],[Discount]]&gt;0, "Yes", "No")</f>
        <v>Yes</v>
      </c>
      <c r="R3786" t="str">
        <f>TEXT(SalesData[[#This Row],[Order Date]],"mmm-yyyy")</f>
        <v>Feb-2024</v>
      </c>
      <c r="S3786">
        <f>YEAR(SalesData[[#This Row],[Order Date]])*100 + MONTH(SalesData[[#This Row],[Order Date]])</f>
        <v>202402</v>
      </c>
    </row>
    <row r="3787" spans="1:19" x14ac:dyDescent="0.3">
      <c r="A3787" t="s">
        <v>6338</v>
      </c>
      <c r="B3787" s="3">
        <v>45344</v>
      </c>
      <c r="C3787" t="s">
        <v>6339</v>
      </c>
      <c r="D3787" t="s">
        <v>30</v>
      </c>
      <c r="E3787" t="s">
        <v>14</v>
      </c>
      <c r="F3787" t="s">
        <v>53</v>
      </c>
      <c r="G3787">
        <v>7</v>
      </c>
      <c r="H3787" s="5">
        <v>843.04</v>
      </c>
      <c r="I3787" s="5">
        <v>0.28999999999999998</v>
      </c>
      <c r="J3787" s="5">
        <v>4189.9087999999992</v>
      </c>
      <c r="K3787" s="5">
        <v>449.23047045368457</v>
      </c>
      <c r="L3787">
        <f>YEAR(SalesData[Order Date])</f>
        <v>2024</v>
      </c>
      <c r="M3787">
        <f>MONTH(SalesData[Order Date])</f>
        <v>2</v>
      </c>
      <c r="N3787" t="str">
        <f>TEXT(SalesData[[#This Row],[Order Date]], "mmmm")</f>
        <v>February</v>
      </c>
      <c r="O3787" s="7">
        <f>IF(SalesData[Sales]=0,0,SalesData[Profit]/SalesData[Sales])</f>
        <v>0.10721724311843844</v>
      </c>
      <c r="P3787" s="8">
        <f t="shared" si="59"/>
        <v>4.9141881083425968E-5</v>
      </c>
      <c r="Q3787" t="str">
        <f>IF(SalesData[[#This Row],[Discount]]&gt;0, "Yes", "No")</f>
        <v>Yes</v>
      </c>
      <c r="R3787" t="str">
        <f>TEXT(SalesData[[#This Row],[Order Date]],"mmm-yyyy")</f>
        <v>Feb-2024</v>
      </c>
      <c r="S3787">
        <f>YEAR(SalesData[[#This Row],[Order Date]])*100 + MONTH(SalesData[[#This Row],[Order Date]])</f>
        <v>202402</v>
      </c>
    </row>
    <row r="3788" spans="1:19" x14ac:dyDescent="0.3">
      <c r="A3788" t="s">
        <v>6462</v>
      </c>
      <c r="B3788" s="3">
        <v>45341</v>
      </c>
      <c r="C3788" t="s">
        <v>6463</v>
      </c>
      <c r="D3788" t="s">
        <v>13</v>
      </c>
      <c r="E3788" t="s">
        <v>14</v>
      </c>
      <c r="F3788" t="s">
        <v>44</v>
      </c>
      <c r="G3788">
        <v>2</v>
      </c>
      <c r="H3788" s="5">
        <v>876.32</v>
      </c>
      <c r="I3788" s="5">
        <v>0.04</v>
      </c>
      <c r="J3788" s="5">
        <v>1682.5344</v>
      </c>
      <c r="K3788" s="5">
        <v>305.04526577441351</v>
      </c>
      <c r="L3788">
        <f>YEAR(SalesData[Order Date])</f>
        <v>2024</v>
      </c>
      <c r="M3788">
        <f>MONTH(SalesData[Order Date])</f>
        <v>2</v>
      </c>
      <c r="N3788" t="str">
        <f>TEXT(SalesData[[#This Row],[Order Date]], "mmmm")</f>
        <v>February</v>
      </c>
      <c r="O3788" s="7">
        <f>IF(SalesData[Sales]=0,0,SalesData[Profit]/SalesData[Sales])</f>
        <v>0.18130105736584851</v>
      </c>
      <c r="P3788" s="8">
        <f t="shared" si="59"/>
        <v>2.2822713164140951E-5</v>
      </c>
      <c r="Q3788" t="str">
        <f>IF(SalesData[[#This Row],[Discount]]&gt;0, "Yes", "No")</f>
        <v>Yes</v>
      </c>
      <c r="R3788" t="str">
        <f>TEXT(SalesData[[#This Row],[Order Date]],"mmm-yyyy")</f>
        <v>Feb-2024</v>
      </c>
      <c r="S3788">
        <f>YEAR(SalesData[[#This Row],[Order Date]])*100 + MONTH(SalesData[[#This Row],[Order Date]])</f>
        <v>202402</v>
      </c>
    </row>
    <row r="3789" spans="1:19" x14ac:dyDescent="0.3">
      <c r="A3789" t="s">
        <v>6580</v>
      </c>
      <c r="B3789" s="3">
        <v>45329</v>
      </c>
      <c r="C3789" t="s">
        <v>6581</v>
      </c>
      <c r="D3789" t="s">
        <v>18</v>
      </c>
      <c r="E3789" t="s">
        <v>14</v>
      </c>
      <c r="F3789" t="s">
        <v>44</v>
      </c>
      <c r="G3789">
        <v>4</v>
      </c>
      <c r="H3789" s="5">
        <v>217.68</v>
      </c>
      <c r="I3789" s="5">
        <v>0.03</v>
      </c>
      <c r="J3789" s="5">
        <v>844.59839999999997</v>
      </c>
      <c r="K3789" s="5">
        <v>210.20558430388871</v>
      </c>
      <c r="L3789">
        <f>YEAR(SalesData[Order Date])</f>
        <v>2024</v>
      </c>
      <c r="M3789">
        <f>MONTH(SalesData[Order Date])</f>
        <v>2</v>
      </c>
      <c r="N3789" t="str">
        <f>TEXT(SalesData[[#This Row],[Order Date]], "mmmm")</f>
        <v>February</v>
      </c>
      <c r="O3789" s="7">
        <f>IF(SalesData[Sales]=0,0,SalesData[Profit]/SalesData[Sales])</f>
        <v>0.24888229045175639</v>
      </c>
      <c r="P3789" s="8">
        <f t="shared" si="59"/>
        <v>3.4454244762954797E-5</v>
      </c>
      <c r="Q3789" t="str">
        <f>IF(SalesData[[#This Row],[Discount]]&gt;0, "Yes", "No")</f>
        <v>Yes</v>
      </c>
      <c r="R3789" t="str">
        <f>TEXT(SalesData[[#This Row],[Order Date]],"mmm-yyyy")</f>
        <v>Feb-2024</v>
      </c>
      <c r="S3789">
        <f>YEAR(SalesData[[#This Row],[Order Date]])*100 + MONTH(SalesData[[#This Row],[Order Date]])</f>
        <v>202402</v>
      </c>
    </row>
    <row r="3790" spans="1:19" x14ac:dyDescent="0.3">
      <c r="A3790" t="s">
        <v>6584</v>
      </c>
      <c r="B3790" s="3">
        <v>45339</v>
      </c>
      <c r="C3790" t="s">
        <v>1048</v>
      </c>
      <c r="D3790" t="s">
        <v>18</v>
      </c>
      <c r="E3790" t="s">
        <v>19</v>
      </c>
      <c r="F3790" t="s">
        <v>31</v>
      </c>
      <c r="G3790">
        <v>4</v>
      </c>
      <c r="H3790" s="5">
        <v>218.69</v>
      </c>
      <c r="I3790" s="5">
        <v>0.01</v>
      </c>
      <c r="J3790" s="5">
        <v>866.01239999999996</v>
      </c>
      <c r="K3790" s="5">
        <v>227.14049780770941</v>
      </c>
      <c r="L3790">
        <f>YEAR(SalesData[Order Date])</f>
        <v>2024</v>
      </c>
      <c r="M3790">
        <f>MONTH(SalesData[Order Date])</f>
        <v>2</v>
      </c>
      <c r="N3790" t="str">
        <f>TEXT(SalesData[[#This Row],[Order Date]], "mmmm")</f>
        <v>February</v>
      </c>
      <c r="O3790" s="7">
        <f>IF(SalesData[Sales]=0,0,SalesData[Profit]/SalesData[Sales])</f>
        <v>0.26228319341352319</v>
      </c>
      <c r="P3790" s="8">
        <f t="shared" si="59"/>
        <v>1.1431706982486625E-5</v>
      </c>
      <c r="Q3790" t="str">
        <f>IF(SalesData[[#This Row],[Discount]]&gt;0, "Yes", "No")</f>
        <v>Yes</v>
      </c>
      <c r="R3790" t="str">
        <f>TEXT(SalesData[[#This Row],[Order Date]],"mmm-yyyy")</f>
        <v>Feb-2024</v>
      </c>
      <c r="S3790">
        <f>YEAR(SalesData[[#This Row],[Order Date]])*100 + MONTH(SalesData[[#This Row],[Order Date]])</f>
        <v>202402</v>
      </c>
    </row>
    <row r="3791" spans="1:19" x14ac:dyDescent="0.3">
      <c r="A3791" t="s">
        <v>6659</v>
      </c>
      <c r="B3791" s="3">
        <v>45328</v>
      </c>
      <c r="C3791" t="s">
        <v>6660</v>
      </c>
      <c r="D3791" t="s">
        <v>23</v>
      </c>
      <c r="E3791" t="s">
        <v>19</v>
      </c>
      <c r="F3791" t="s">
        <v>20</v>
      </c>
      <c r="G3791">
        <v>3</v>
      </c>
      <c r="H3791" s="5">
        <v>148.33000000000001</v>
      </c>
      <c r="I3791" s="5">
        <v>0.03</v>
      </c>
      <c r="J3791" s="5">
        <v>431.64030000000002</v>
      </c>
      <c r="K3791" s="5">
        <v>119.304344127508</v>
      </c>
      <c r="L3791">
        <f>YEAR(SalesData[Order Date])</f>
        <v>2024</v>
      </c>
      <c r="M3791">
        <f>MONTH(SalesData[Order Date])</f>
        <v>2</v>
      </c>
      <c r="N3791" t="str">
        <f>TEXT(SalesData[[#This Row],[Order Date]], "mmmm")</f>
        <v>February</v>
      </c>
      <c r="O3791" s="7">
        <f>IF(SalesData[Sales]=0,0,SalesData[Profit]/SalesData[Sales])</f>
        <v>0.27639760265088315</v>
      </c>
      <c r="P3791" s="8">
        <f t="shared" si="59"/>
        <v>6.7417245331355757E-5</v>
      </c>
      <c r="Q3791" t="str">
        <f>IF(SalesData[[#This Row],[Discount]]&gt;0, "Yes", "No")</f>
        <v>Yes</v>
      </c>
      <c r="R3791" t="str">
        <f>TEXT(SalesData[[#This Row],[Order Date]],"mmm-yyyy")</f>
        <v>Feb-2024</v>
      </c>
      <c r="S3791">
        <f>YEAR(SalesData[[#This Row],[Order Date]])*100 + MONTH(SalesData[[#This Row],[Order Date]])</f>
        <v>202402</v>
      </c>
    </row>
    <row r="3792" spans="1:19" x14ac:dyDescent="0.3">
      <c r="A3792" t="s">
        <v>6661</v>
      </c>
      <c r="B3792" s="3">
        <v>45348</v>
      </c>
      <c r="C3792" t="s">
        <v>6662</v>
      </c>
      <c r="D3792" t="s">
        <v>23</v>
      </c>
      <c r="E3792" t="s">
        <v>19</v>
      </c>
      <c r="F3792" t="s">
        <v>44</v>
      </c>
      <c r="G3792">
        <v>5</v>
      </c>
      <c r="H3792" s="5">
        <v>726.63</v>
      </c>
      <c r="I3792" s="5">
        <v>0.14000000000000001</v>
      </c>
      <c r="J3792" s="5">
        <v>3124.509</v>
      </c>
      <c r="K3792" s="5">
        <v>515.19269065811488</v>
      </c>
      <c r="L3792">
        <f>YEAR(SalesData[Order Date])</f>
        <v>2024</v>
      </c>
      <c r="M3792">
        <f>MONTH(SalesData[Order Date])</f>
        <v>2</v>
      </c>
      <c r="N3792" t="str">
        <f>TEXT(SalesData[[#This Row],[Order Date]], "mmmm")</f>
        <v>February</v>
      </c>
      <c r="O3792" s="7">
        <f>IF(SalesData[Sales]=0,0,SalesData[Profit]/SalesData[Sales])</f>
        <v>0.16488756814530375</v>
      </c>
      <c r="P3792" s="8">
        <f t="shared" si="59"/>
        <v>3.8534054470638429E-5</v>
      </c>
      <c r="Q3792" t="str">
        <f>IF(SalesData[[#This Row],[Discount]]&gt;0, "Yes", "No")</f>
        <v>Yes</v>
      </c>
      <c r="R3792" t="str">
        <f>TEXT(SalesData[[#This Row],[Order Date]],"mmm-yyyy")</f>
        <v>Feb-2024</v>
      </c>
      <c r="S3792">
        <f>YEAR(SalesData[[#This Row],[Order Date]])*100 + MONTH(SalesData[[#This Row],[Order Date]])</f>
        <v>202402</v>
      </c>
    </row>
    <row r="3793" spans="1:19" x14ac:dyDescent="0.3">
      <c r="A3793" t="s">
        <v>6693</v>
      </c>
      <c r="B3793" s="3">
        <v>45340</v>
      </c>
      <c r="C3793" t="s">
        <v>6694</v>
      </c>
      <c r="D3793" t="s">
        <v>23</v>
      </c>
      <c r="E3793" t="s">
        <v>14</v>
      </c>
      <c r="F3793" t="s">
        <v>15</v>
      </c>
      <c r="G3793">
        <v>8</v>
      </c>
      <c r="H3793" s="5">
        <v>114.86</v>
      </c>
      <c r="I3793" s="5">
        <v>0.24</v>
      </c>
      <c r="J3793" s="5">
        <v>698.34879999999998</v>
      </c>
      <c r="K3793" s="5">
        <v>83.283719510766815</v>
      </c>
      <c r="L3793">
        <f>YEAR(SalesData[Order Date])</f>
        <v>2024</v>
      </c>
      <c r="M3793">
        <f>MONTH(SalesData[Order Date])</f>
        <v>2</v>
      </c>
      <c r="N3793" t="str">
        <f>TEXT(SalesData[[#This Row],[Order Date]], "mmmm")</f>
        <v>February</v>
      </c>
      <c r="O3793" s="7">
        <f>IF(SalesData[Sales]=0,0,SalesData[Profit]/SalesData[Sales])</f>
        <v>0.11925805487281831</v>
      </c>
      <c r="P3793" s="8">
        <f t="shared" si="59"/>
        <v>2.6118753264844159E-4</v>
      </c>
      <c r="Q3793" t="str">
        <f>IF(SalesData[[#This Row],[Discount]]&gt;0, "Yes", "No")</f>
        <v>Yes</v>
      </c>
      <c r="R3793" t="str">
        <f>TEXT(SalesData[[#This Row],[Order Date]],"mmm-yyyy")</f>
        <v>Feb-2024</v>
      </c>
      <c r="S3793">
        <f>YEAR(SalesData[[#This Row],[Order Date]])*100 + MONTH(SalesData[[#This Row],[Order Date]])</f>
        <v>202402</v>
      </c>
    </row>
    <row r="3794" spans="1:19" x14ac:dyDescent="0.3">
      <c r="A3794" t="s">
        <v>6713</v>
      </c>
      <c r="B3794" s="3">
        <v>45350</v>
      </c>
      <c r="C3794" t="s">
        <v>6714</v>
      </c>
      <c r="D3794" t="s">
        <v>13</v>
      </c>
      <c r="E3794" t="s">
        <v>26</v>
      </c>
      <c r="F3794" t="s">
        <v>27</v>
      </c>
      <c r="G3794">
        <v>8</v>
      </c>
      <c r="H3794" s="5">
        <v>604.25</v>
      </c>
      <c r="I3794" s="5">
        <v>0.14000000000000001</v>
      </c>
      <c r="J3794" s="5">
        <v>4157.24</v>
      </c>
      <c r="K3794" s="5">
        <v>1138.169991222278</v>
      </c>
      <c r="L3794">
        <f>YEAR(SalesData[Order Date])</f>
        <v>2024</v>
      </c>
      <c r="M3794">
        <f>MONTH(SalesData[Order Date])</f>
        <v>2</v>
      </c>
      <c r="N3794" t="str">
        <f>TEXT(SalesData[[#This Row],[Order Date]], "mmmm")</f>
        <v>February</v>
      </c>
      <c r="O3794" s="7">
        <f>IF(SalesData[Sales]=0,0,SalesData[Profit]/SalesData[Sales])</f>
        <v>0.27378019821378557</v>
      </c>
      <c r="P3794" s="8">
        <f t="shared" si="59"/>
        <v>2.8961522548613988E-5</v>
      </c>
      <c r="Q3794" t="str">
        <f>IF(SalesData[[#This Row],[Discount]]&gt;0, "Yes", "No")</f>
        <v>Yes</v>
      </c>
      <c r="R3794" t="str">
        <f>TEXT(SalesData[[#This Row],[Order Date]],"mmm-yyyy")</f>
        <v>Feb-2024</v>
      </c>
      <c r="S3794">
        <f>YEAR(SalesData[[#This Row],[Order Date]])*100 + MONTH(SalesData[[#This Row],[Order Date]])</f>
        <v>202402</v>
      </c>
    </row>
    <row r="3795" spans="1:19" x14ac:dyDescent="0.3">
      <c r="A3795" t="s">
        <v>6757</v>
      </c>
      <c r="B3795" s="3">
        <v>45323</v>
      </c>
      <c r="C3795" t="s">
        <v>6758</v>
      </c>
      <c r="D3795" t="s">
        <v>23</v>
      </c>
      <c r="E3795" t="s">
        <v>26</v>
      </c>
      <c r="F3795" t="s">
        <v>91</v>
      </c>
      <c r="G3795">
        <v>3</v>
      </c>
      <c r="H3795" s="5">
        <v>458.41</v>
      </c>
      <c r="I3795" s="5">
        <v>0.12</v>
      </c>
      <c r="J3795" s="5">
        <v>1210.2023999999999</v>
      </c>
      <c r="K3795" s="5">
        <v>321.6614678396835</v>
      </c>
      <c r="L3795">
        <f>YEAR(SalesData[Order Date])</f>
        <v>2024</v>
      </c>
      <c r="M3795">
        <f>MONTH(SalesData[Order Date])</f>
        <v>2</v>
      </c>
      <c r="N3795" t="str">
        <f>TEXT(SalesData[[#This Row],[Order Date]], "mmmm")</f>
        <v>February</v>
      </c>
      <c r="O3795" s="7">
        <f>IF(SalesData[Sales]=0,0,SalesData[Profit]/SalesData[Sales])</f>
        <v>0.26579146417135147</v>
      </c>
      <c r="P3795" s="8">
        <f t="shared" si="59"/>
        <v>8.7258131367116767E-5</v>
      </c>
      <c r="Q3795" t="str">
        <f>IF(SalesData[[#This Row],[Discount]]&gt;0, "Yes", "No")</f>
        <v>Yes</v>
      </c>
      <c r="R3795" t="str">
        <f>TEXT(SalesData[[#This Row],[Order Date]],"mmm-yyyy")</f>
        <v>Feb-2024</v>
      </c>
      <c r="S3795">
        <f>YEAR(SalesData[[#This Row],[Order Date]])*100 + MONTH(SalesData[[#This Row],[Order Date]])</f>
        <v>202402</v>
      </c>
    </row>
    <row r="3796" spans="1:19" x14ac:dyDescent="0.3">
      <c r="A3796" t="s">
        <v>6787</v>
      </c>
      <c r="B3796" s="3">
        <v>45330</v>
      </c>
      <c r="C3796" t="s">
        <v>6788</v>
      </c>
      <c r="D3796" t="s">
        <v>23</v>
      </c>
      <c r="E3796" t="s">
        <v>19</v>
      </c>
      <c r="F3796" t="s">
        <v>44</v>
      </c>
      <c r="G3796">
        <v>6</v>
      </c>
      <c r="H3796" s="5">
        <v>134.4</v>
      </c>
      <c r="I3796" s="5">
        <v>0.3</v>
      </c>
      <c r="J3796" s="5">
        <v>564.48</v>
      </c>
      <c r="K3796" s="5">
        <v>94.104737101144167</v>
      </c>
      <c r="L3796">
        <f>YEAR(SalesData[Order Date])</f>
        <v>2024</v>
      </c>
      <c r="M3796">
        <f>MONTH(SalesData[Order Date])</f>
        <v>2</v>
      </c>
      <c r="N3796" t="str">
        <f>TEXT(SalesData[[#This Row],[Order Date]], "mmmm")</f>
        <v>February</v>
      </c>
      <c r="O3796" s="7">
        <f>IF(SalesData[Sales]=0,0,SalesData[Profit]/SalesData[Sales])</f>
        <v>0.16671048947906775</v>
      </c>
      <c r="P3796" s="8">
        <f t="shared" si="59"/>
        <v>3.7202380952380945E-4</v>
      </c>
      <c r="Q3796" t="str">
        <f>IF(SalesData[[#This Row],[Discount]]&gt;0, "Yes", "No")</f>
        <v>Yes</v>
      </c>
      <c r="R3796" t="str">
        <f>TEXT(SalesData[[#This Row],[Order Date]],"mmm-yyyy")</f>
        <v>Feb-2024</v>
      </c>
      <c r="S3796">
        <f>YEAR(SalesData[[#This Row],[Order Date]])*100 + MONTH(SalesData[[#This Row],[Order Date]])</f>
        <v>202402</v>
      </c>
    </row>
    <row r="3797" spans="1:19" x14ac:dyDescent="0.3">
      <c r="A3797" t="s">
        <v>6795</v>
      </c>
      <c r="B3797" s="3">
        <v>45333</v>
      </c>
      <c r="C3797" t="s">
        <v>6796</v>
      </c>
      <c r="D3797" t="s">
        <v>18</v>
      </c>
      <c r="E3797" t="s">
        <v>19</v>
      </c>
      <c r="F3797" t="s">
        <v>91</v>
      </c>
      <c r="G3797">
        <v>4</v>
      </c>
      <c r="H3797" s="5">
        <v>313.12</v>
      </c>
      <c r="I3797" s="5">
        <v>0.16</v>
      </c>
      <c r="J3797" s="5">
        <v>1052.0832</v>
      </c>
      <c r="K3797" s="5">
        <v>114.81253678148001</v>
      </c>
      <c r="L3797">
        <f>YEAR(SalesData[Order Date])</f>
        <v>2024</v>
      </c>
      <c r="M3797">
        <f>MONTH(SalesData[Order Date])</f>
        <v>2</v>
      </c>
      <c r="N3797" t="str">
        <f>TEXT(SalesData[[#This Row],[Order Date]], "mmmm")</f>
        <v>February</v>
      </c>
      <c r="O3797" s="7">
        <f>IF(SalesData[Sales]=0,0,SalesData[Profit]/SalesData[Sales])</f>
        <v>0.10912876166208148</v>
      </c>
      <c r="P3797" s="8">
        <f t="shared" si="59"/>
        <v>1.2774655084312725E-4</v>
      </c>
      <c r="Q3797" t="str">
        <f>IF(SalesData[[#This Row],[Discount]]&gt;0, "Yes", "No")</f>
        <v>Yes</v>
      </c>
      <c r="R3797" t="str">
        <f>TEXT(SalesData[[#This Row],[Order Date]],"mmm-yyyy")</f>
        <v>Feb-2024</v>
      </c>
      <c r="S3797">
        <f>YEAR(SalesData[[#This Row],[Order Date]])*100 + MONTH(SalesData[[#This Row],[Order Date]])</f>
        <v>202402</v>
      </c>
    </row>
    <row r="3798" spans="1:19" x14ac:dyDescent="0.3">
      <c r="A3798" t="s">
        <v>6801</v>
      </c>
      <c r="B3798" s="3">
        <v>45338</v>
      </c>
      <c r="C3798" t="s">
        <v>6802</v>
      </c>
      <c r="D3798" t="s">
        <v>23</v>
      </c>
      <c r="E3798" t="s">
        <v>26</v>
      </c>
      <c r="F3798" t="s">
        <v>27</v>
      </c>
      <c r="G3798">
        <v>7</v>
      </c>
      <c r="H3798" s="5">
        <v>686.3</v>
      </c>
      <c r="I3798" s="5">
        <v>0.19</v>
      </c>
      <c r="J3798" s="5">
        <v>3891.3209999999999</v>
      </c>
      <c r="K3798" s="5">
        <v>826.39873191890706</v>
      </c>
      <c r="L3798">
        <f>YEAR(SalesData[Order Date])</f>
        <v>2024</v>
      </c>
      <c r="M3798">
        <f>MONTH(SalesData[Order Date])</f>
        <v>2</v>
      </c>
      <c r="N3798" t="str">
        <f>TEXT(SalesData[[#This Row],[Order Date]], "mmmm")</f>
        <v>February</v>
      </c>
      <c r="O3798" s="7">
        <f>IF(SalesData[Sales]=0,0,SalesData[Profit]/SalesData[Sales])</f>
        <v>0.21236971504507263</v>
      </c>
      <c r="P3798" s="8">
        <f t="shared" si="59"/>
        <v>3.9549551424824636E-5</v>
      </c>
      <c r="Q3798" t="str">
        <f>IF(SalesData[[#This Row],[Discount]]&gt;0, "Yes", "No")</f>
        <v>Yes</v>
      </c>
      <c r="R3798" t="str">
        <f>TEXT(SalesData[[#This Row],[Order Date]],"mmm-yyyy")</f>
        <v>Feb-2024</v>
      </c>
      <c r="S3798">
        <f>YEAR(SalesData[[#This Row],[Order Date]])*100 + MONTH(SalesData[[#This Row],[Order Date]])</f>
        <v>202402</v>
      </c>
    </row>
    <row r="3799" spans="1:19" x14ac:dyDescent="0.3">
      <c r="A3799" t="s">
        <v>6848</v>
      </c>
      <c r="B3799" s="3">
        <v>45342</v>
      </c>
      <c r="C3799" t="s">
        <v>6849</v>
      </c>
      <c r="D3799" t="s">
        <v>23</v>
      </c>
      <c r="E3799" t="s">
        <v>19</v>
      </c>
      <c r="F3799" t="s">
        <v>91</v>
      </c>
      <c r="G3799">
        <v>3</v>
      </c>
      <c r="H3799" s="5">
        <v>737.63</v>
      </c>
      <c r="I3799" s="5">
        <v>0.19</v>
      </c>
      <c r="J3799" s="5">
        <v>1792.4409000000001</v>
      </c>
      <c r="K3799" s="5">
        <v>498.71448082270399</v>
      </c>
      <c r="L3799">
        <f>YEAR(SalesData[Order Date])</f>
        <v>2024</v>
      </c>
      <c r="M3799">
        <f>MONTH(SalesData[Order Date])</f>
        <v>2</v>
      </c>
      <c r="N3799" t="str">
        <f>TEXT(SalesData[[#This Row],[Order Date]], "mmmm")</f>
        <v>February</v>
      </c>
      <c r="O3799" s="7">
        <f>IF(SalesData[Sales]=0,0,SalesData[Profit]/SalesData[Sales])</f>
        <v>0.2782320358917853</v>
      </c>
      <c r="P3799" s="8">
        <f t="shared" si="59"/>
        <v>8.5860571469887804E-5</v>
      </c>
      <c r="Q3799" t="str">
        <f>IF(SalesData[[#This Row],[Discount]]&gt;0, "Yes", "No")</f>
        <v>Yes</v>
      </c>
      <c r="R3799" t="str">
        <f>TEXT(SalesData[[#This Row],[Order Date]],"mmm-yyyy")</f>
        <v>Feb-2024</v>
      </c>
      <c r="S3799">
        <f>YEAR(SalesData[[#This Row],[Order Date]])*100 + MONTH(SalesData[[#This Row],[Order Date]])</f>
        <v>202402</v>
      </c>
    </row>
    <row r="3800" spans="1:19" x14ac:dyDescent="0.3">
      <c r="A3800" t="s">
        <v>6903</v>
      </c>
      <c r="B3800" s="3">
        <v>45324</v>
      </c>
      <c r="C3800" t="s">
        <v>6904</v>
      </c>
      <c r="D3800" t="s">
        <v>13</v>
      </c>
      <c r="E3800" t="s">
        <v>14</v>
      </c>
      <c r="F3800" t="s">
        <v>53</v>
      </c>
      <c r="G3800">
        <v>9</v>
      </c>
      <c r="H3800" s="5">
        <v>341.2</v>
      </c>
      <c r="I3800" s="5">
        <v>0.12</v>
      </c>
      <c r="J3800" s="5">
        <v>2702.3040000000001</v>
      </c>
      <c r="K3800" s="5">
        <v>187.91387083382619</v>
      </c>
      <c r="L3800">
        <f>YEAR(SalesData[Order Date])</f>
        <v>2024</v>
      </c>
      <c r="M3800">
        <f>MONTH(SalesData[Order Date])</f>
        <v>2</v>
      </c>
      <c r="N3800" t="str">
        <f>TEXT(SalesData[[#This Row],[Order Date]], "mmmm")</f>
        <v>February</v>
      </c>
      <c r="O3800" s="7">
        <f>IF(SalesData[Sales]=0,0,SalesData[Profit]/SalesData[Sales])</f>
        <v>6.9538390511883999E-2</v>
      </c>
      <c r="P3800" s="8">
        <f t="shared" si="59"/>
        <v>3.9077764751856194E-5</v>
      </c>
      <c r="Q3800" t="str">
        <f>IF(SalesData[[#This Row],[Discount]]&gt;0, "Yes", "No")</f>
        <v>Yes</v>
      </c>
      <c r="R3800" t="str">
        <f>TEXT(SalesData[[#This Row],[Order Date]],"mmm-yyyy")</f>
        <v>Feb-2024</v>
      </c>
      <c r="S3800">
        <f>YEAR(SalesData[[#This Row],[Order Date]])*100 + MONTH(SalesData[[#This Row],[Order Date]])</f>
        <v>202402</v>
      </c>
    </row>
    <row r="3801" spans="1:19" x14ac:dyDescent="0.3">
      <c r="A3801" t="s">
        <v>6917</v>
      </c>
      <c r="B3801" s="3">
        <v>45340</v>
      </c>
      <c r="C3801" t="s">
        <v>6918</v>
      </c>
      <c r="D3801" t="s">
        <v>30</v>
      </c>
      <c r="E3801" t="s">
        <v>14</v>
      </c>
      <c r="F3801" t="s">
        <v>20</v>
      </c>
      <c r="G3801">
        <v>4</v>
      </c>
      <c r="H3801" s="5">
        <v>133.38</v>
      </c>
      <c r="I3801" s="5">
        <v>0.19</v>
      </c>
      <c r="J3801" s="5">
        <v>432.15120000000002</v>
      </c>
      <c r="K3801" s="5">
        <v>121.9064753317197</v>
      </c>
      <c r="L3801">
        <f>YEAR(SalesData[Order Date])</f>
        <v>2024</v>
      </c>
      <c r="M3801">
        <f>MONTH(SalesData[Order Date])</f>
        <v>2</v>
      </c>
      <c r="N3801" t="str">
        <f>TEXT(SalesData[[#This Row],[Order Date]], "mmmm")</f>
        <v>February</v>
      </c>
      <c r="O3801" s="7">
        <f>IF(SalesData[Sales]=0,0,SalesData[Profit]/SalesData[Sales])</f>
        <v>0.28209218285572202</v>
      </c>
      <c r="P3801" s="8">
        <f t="shared" si="59"/>
        <v>3.5612535612535614E-4</v>
      </c>
      <c r="Q3801" t="str">
        <f>IF(SalesData[[#This Row],[Discount]]&gt;0, "Yes", "No")</f>
        <v>Yes</v>
      </c>
      <c r="R3801" t="str">
        <f>TEXT(SalesData[[#This Row],[Order Date]],"mmm-yyyy")</f>
        <v>Feb-2024</v>
      </c>
      <c r="S3801">
        <f>YEAR(SalesData[[#This Row],[Order Date]])*100 + MONTH(SalesData[[#This Row],[Order Date]])</f>
        <v>202402</v>
      </c>
    </row>
    <row r="3802" spans="1:19" x14ac:dyDescent="0.3">
      <c r="A3802" t="s">
        <v>7009</v>
      </c>
      <c r="B3802" s="3">
        <v>45336</v>
      </c>
      <c r="C3802" t="s">
        <v>7010</v>
      </c>
      <c r="D3802" t="s">
        <v>18</v>
      </c>
      <c r="E3802" t="s">
        <v>14</v>
      </c>
      <c r="F3802" t="s">
        <v>44</v>
      </c>
      <c r="G3802">
        <v>2</v>
      </c>
      <c r="H3802" s="5">
        <v>819.45</v>
      </c>
      <c r="I3802" s="5">
        <v>0.27</v>
      </c>
      <c r="J3802" s="5">
        <v>1196.3969999999999</v>
      </c>
      <c r="K3802" s="5">
        <v>174.9471259402905</v>
      </c>
      <c r="L3802">
        <f>YEAR(SalesData[Order Date])</f>
        <v>2024</v>
      </c>
      <c r="M3802">
        <f>MONTH(SalesData[Order Date])</f>
        <v>2</v>
      </c>
      <c r="N3802" t="str">
        <f>TEXT(SalesData[[#This Row],[Order Date]], "mmmm")</f>
        <v>February</v>
      </c>
      <c r="O3802" s="7">
        <f>IF(SalesData[Sales]=0,0,SalesData[Profit]/SalesData[Sales])</f>
        <v>0.14622832215417667</v>
      </c>
      <c r="P3802" s="8">
        <f t="shared" si="59"/>
        <v>1.6474464579901152E-4</v>
      </c>
      <c r="Q3802" t="str">
        <f>IF(SalesData[[#This Row],[Discount]]&gt;0, "Yes", "No")</f>
        <v>Yes</v>
      </c>
      <c r="R3802" t="str">
        <f>TEXT(SalesData[[#This Row],[Order Date]],"mmm-yyyy")</f>
        <v>Feb-2024</v>
      </c>
      <c r="S3802">
        <f>YEAR(SalesData[[#This Row],[Order Date]])*100 + MONTH(SalesData[[#This Row],[Order Date]])</f>
        <v>202402</v>
      </c>
    </row>
    <row r="3803" spans="1:19" x14ac:dyDescent="0.3">
      <c r="A3803" t="s">
        <v>7027</v>
      </c>
      <c r="B3803" s="3">
        <v>45326</v>
      </c>
      <c r="C3803" t="s">
        <v>7028</v>
      </c>
      <c r="D3803" t="s">
        <v>23</v>
      </c>
      <c r="E3803" t="s">
        <v>14</v>
      </c>
      <c r="F3803" t="s">
        <v>31</v>
      </c>
      <c r="G3803">
        <v>7</v>
      </c>
      <c r="H3803" s="5">
        <v>811.27</v>
      </c>
      <c r="I3803" s="5">
        <v>0.21</v>
      </c>
      <c r="J3803" s="5">
        <v>4486.3230999999996</v>
      </c>
      <c r="K3803" s="5">
        <v>311.49144500588841</v>
      </c>
      <c r="L3803">
        <f>YEAR(SalesData[Order Date])</f>
        <v>2024</v>
      </c>
      <c r="M3803">
        <f>MONTH(SalesData[Order Date])</f>
        <v>2</v>
      </c>
      <c r="N3803" t="str">
        <f>TEXT(SalesData[[#This Row],[Order Date]], "mmmm")</f>
        <v>February</v>
      </c>
      <c r="O3803" s="7">
        <f>IF(SalesData[Sales]=0,0,SalesData[Profit]/SalesData[Sales])</f>
        <v>6.9431344569428899E-2</v>
      </c>
      <c r="P3803" s="8">
        <f t="shared" si="59"/>
        <v>3.6979057527087165E-5</v>
      </c>
      <c r="Q3803" t="str">
        <f>IF(SalesData[[#This Row],[Discount]]&gt;0, "Yes", "No")</f>
        <v>Yes</v>
      </c>
      <c r="R3803" t="str">
        <f>TEXT(SalesData[[#This Row],[Order Date]],"mmm-yyyy")</f>
        <v>Feb-2024</v>
      </c>
      <c r="S3803">
        <f>YEAR(SalesData[[#This Row],[Order Date]])*100 + MONTH(SalesData[[#This Row],[Order Date]])</f>
        <v>202402</v>
      </c>
    </row>
    <row r="3804" spans="1:19" x14ac:dyDescent="0.3">
      <c r="A3804" t="s">
        <v>7058</v>
      </c>
      <c r="B3804" s="3">
        <v>45348</v>
      </c>
      <c r="C3804" t="s">
        <v>7059</v>
      </c>
      <c r="D3804" t="s">
        <v>13</v>
      </c>
      <c r="E3804" t="s">
        <v>26</v>
      </c>
      <c r="F3804" t="s">
        <v>27</v>
      </c>
      <c r="G3804">
        <v>4</v>
      </c>
      <c r="H3804" s="5">
        <v>312.49</v>
      </c>
      <c r="I3804" s="5">
        <v>0.12</v>
      </c>
      <c r="J3804" s="5">
        <v>1099.9648</v>
      </c>
      <c r="K3804" s="5">
        <v>308.92442195634169</v>
      </c>
      <c r="L3804">
        <f>YEAR(SalesData[Order Date])</f>
        <v>2024</v>
      </c>
      <c r="M3804">
        <f>MONTH(SalesData[Order Date])</f>
        <v>2</v>
      </c>
      <c r="N3804" t="str">
        <f>TEXT(SalesData[[#This Row],[Order Date]], "mmmm")</f>
        <v>February</v>
      </c>
      <c r="O3804" s="7">
        <f>IF(SalesData[Sales]=0,0,SalesData[Profit]/SalesData[Sales])</f>
        <v>0.2808493707765391</v>
      </c>
      <c r="P3804" s="8">
        <f t="shared" si="59"/>
        <v>9.6003072098307138E-5</v>
      </c>
      <c r="Q3804" t="str">
        <f>IF(SalesData[[#This Row],[Discount]]&gt;0, "Yes", "No")</f>
        <v>Yes</v>
      </c>
      <c r="R3804" t="str">
        <f>TEXT(SalesData[[#This Row],[Order Date]],"mmm-yyyy")</f>
        <v>Feb-2024</v>
      </c>
      <c r="S3804">
        <f>YEAR(SalesData[[#This Row],[Order Date]])*100 + MONTH(SalesData[[#This Row],[Order Date]])</f>
        <v>202402</v>
      </c>
    </row>
    <row r="3805" spans="1:19" x14ac:dyDescent="0.3">
      <c r="A3805" t="s">
        <v>7201</v>
      </c>
      <c r="B3805" s="3">
        <v>45327</v>
      </c>
      <c r="C3805" t="s">
        <v>7202</v>
      </c>
      <c r="D3805" t="s">
        <v>23</v>
      </c>
      <c r="E3805" t="s">
        <v>26</v>
      </c>
      <c r="F3805" t="s">
        <v>15</v>
      </c>
      <c r="G3805">
        <v>5</v>
      </c>
      <c r="H3805" s="5">
        <v>685.85</v>
      </c>
      <c r="I3805" s="5">
        <v>0.26</v>
      </c>
      <c r="J3805" s="5">
        <v>2537.645</v>
      </c>
      <c r="K3805" s="5">
        <v>592.51807023635047</v>
      </c>
      <c r="L3805">
        <f>YEAR(SalesData[Order Date])</f>
        <v>2024</v>
      </c>
      <c r="M3805">
        <f>MONTH(SalesData[Order Date])</f>
        <v>2</v>
      </c>
      <c r="N3805" t="str">
        <f>TEXT(SalesData[[#This Row],[Order Date]], "mmmm")</f>
        <v>February</v>
      </c>
      <c r="O3805" s="7">
        <f>IF(SalesData[Sales]=0,0,SalesData[Profit]/SalesData[Sales])</f>
        <v>0.23349131586031555</v>
      </c>
      <c r="P3805" s="8">
        <f t="shared" si="59"/>
        <v>7.5818327622658018E-5</v>
      </c>
      <c r="Q3805" t="str">
        <f>IF(SalesData[[#This Row],[Discount]]&gt;0, "Yes", "No")</f>
        <v>Yes</v>
      </c>
      <c r="R3805" t="str">
        <f>TEXT(SalesData[[#This Row],[Order Date]],"mmm-yyyy")</f>
        <v>Feb-2024</v>
      </c>
      <c r="S3805">
        <f>YEAR(SalesData[[#This Row],[Order Date]])*100 + MONTH(SalesData[[#This Row],[Order Date]])</f>
        <v>202402</v>
      </c>
    </row>
    <row r="3806" spans="1:19" x14ac:dyDescent="0.3">
      <c r="A3806" t="s">
        <v>7219</v>
      </c>
      <c r="B3806" s="3">
        <v>45337</v>
      </c>
      <c r="C3806" t="s">
        <v>7220</v>
      </c>
      <c r="D3806" t="s">
        <v>13</v>
      </c>
      <c r="E3806" t="s">
        <v>26</v>
      </c>
      <c r="F3806" t="s">
        <v>31</v>
      </c>
      <c r="G3806">
        <v>4</v>
      </c>
      <c r="H3806" s="5">
        <v>821.37</v>
      </c>
      <c r="I3806" s="5">
        <v>0.01</v>
      </c>
      <c r="J3806" s="5">
        <v>3252.6251999999999</v>
      </c>
      <c r="K3806" s="5">
        <v>191.89639545252811</v>
      </c>
      <c r="L3806">
        <f>YEAR(SalesData[Order Date])</f>
        <v>2024</v>
      </c>
      <c r="M3806">
        <f>MONTH(SalesData[Order Date])</f>
        <v>2</v>
      </c>
      <c r="N3806" t="str">
        <f>TEXT(SalesData[[#This Row],[Order Date]], "mmmm")</f>
        <v>February</v>
      </c>
      <c r="O3806" s="7">
        <f>IF(SalesData[Sales]=0,0,SalesData[Profit]/SalesData[Sales])</f>
        <v>5.8997389386434104E-2</v>
      </c>
      <c r="P3806" s="8">
        <f t="shared" si="59"/>
        <v>3.0436952895771699E-6</v>
      </c>
      <c r="Q3806" t="str">
        <f>IF(SalesData[[#This Row],[Discount]]&gt;0, "Yes", "No")</f>
        <v>Yes</v>
      </c>
      <c r="R3806" t="str">
        <f>TEXT(SalesData[[#This Row],[Order Date]],"mmm-yyyy")</f>
        <v>Feb-2024</v>
      </c>
      <c r="S3806">
        <f>YEAR(SalesData[[#This Row],[Order Date]])*100 + MONTH(SalesData[[#This Row],[Order Date]])</f>
        <v>202402</v>
      </c>
    </row>
    <row r="3807" spans="1:19" x14ac:dyDescent="0.3">
      <c r="A3807" t="s">
        <v>7230</v>
      </c>
      <c r="B3807" s="3">
        <v>45336</v>
      </c>
      <c r="C3807" t="s">
        <v>7231</v>
      </c>
      <c r="D3807" t="s">
        <v>30</v>
      </c>
      <c r="E3807" t="s">
        <v>26</v>
      </c>
      <c r="F3807" t="s">
        <v>53</v>
      </c>
      <c r="G3807">
        <v>7</v>
      </c>
      <c r="H3807" s="5">
        <v>759.05</v>
      </c>
      <c r="I3807" s="5">
        <v>0.19</v>
      </c>
      <c r="J3807" s="5">
        <v>4303.8135000000002</v>
      </c>
      <c r="K3807" s="5">
        <v>1165.3763569813871</v>
      </c>
      <c r="L3807">
        <f>YEAR(SalesData[Order Date])</f>
        <v>2024</v>
      </c>
      <c r="M3807">
        <f>MONTH(SalesData[Order Date])</f>
        <v>2</v>
      </c>
      <c r="N3807" t="str">
        <f>TEXT(SalesData[[#This Row],[Order Date]], "mmmm")</f>
        <v>February</v>
      </c>
      <c r="O3807" s="7">
        <f>IF(SalesData[Sales]=0,0,SalesData[Profit]/SalesData[Sales])</f>
        <v>0.27077761547552814</v>
      </c>
      <c r="P3807" s="8">
        <f t="shared" si="59"/>
        <v>3.5758984444841772E-5</v>
      </c>
      <c r="Q3807" t="str">
        <f>IF(SalesData[[#This Row],[Discount]]&gt;0, "Yes", "No")</f>
        <v>Yes</v>
      </c>
      <c r="R3807" t="str">
        <f>TEXT(SalesData[[#This Row],[Order Date]],"mmm-yyyy")</f>
        <v>Feb-2024</v>
      </c>
      <c r="S3807">
        <f>YEAR(SalesData[[#This Row],[Order Date]])*100 + MONTH(SalesData[[#This Row],[Order Date]])</f>
        <v>202402</v>
      </c>
    </row>
    <row r="3808" spans="1:19" x14ac:dyDescent="0.3">
      <c r="A3808" t="s">
        <v>7236</v>
      </c>
      <c r="B3808" s="3">
        <v>45325</v>
      </c>
      <c r="C3808" t="s">
        <v>7237</v>
      </c>
      <c r="D3808" t="s">
        <v>30</v>
      </c>
      <c r="E3808" t="s">
        <v>26</v>
      </c>
      <c r="F3808" t="s">
        <v>31</v>
      </c>
      <c r="G3808">
        <v>3</v>
      </c>
      <c r="H3808" s="5">
        <v>385.39</v>
      </c>
      <c r="I3808" s="5">
        <v>0.21</v>
      </c>
      <c r="J3808" s="5">
        <v>913.37430000000006</v>
      </c>
      <c r="K3808" s="5">
        <v>244.25085007148351</v>
      </c>
      <c r="L3808">
        <f>YEAR(SalesData[Order Date])</f>
        <v>2024</v>
      </c>
      <c r="M3808">
        <f>MONTH(SalesData[Order Date])</f>
        <v>2</v>
      </c>
      <c r="N3808" t="str">
        <f>TEXT(SalesData[[#This Row],[Order Date]], "mmmm")</f>
        <v>February</v>
      </c>
      <c r="O3808" s="7">
        <f>IF(SalesData[Sales]=0,0,SalesData[Profit]/SalesData[Sales])</f>
        <v>0.26741594335584379</v>
      </c>
      <c r="P3808" s="8">
        <f t="shared" si="59"/>
        <v>1.8163418874386983E-4</v>
      </c>
      <c r="Q3808" t="str">
        <f>IF(SalesData[[#This Row],[Discount]]&gt;0, "Yes", "No")</f>
        <v>Yes</v>
      </c>
      <c r="R3808" t="str">
        <f>TEXT(SalesData[[#This Row],[Order Date]],"mmm-yyyy")</f>
        <v>Feb-2024</v>
      </c>
      <c r="S3808">
        <f>YEAR(SalesData[[#This Row],[Order Date]])*100 + MONTH(SalesData[[#This Row],[Order Date]])</f>
        <v>202402</v>
      </c>
    </row>
    <row r="3809" spans="1:19" x14ac:dyDescent="0.3">
      <c r="A3809" t="s">
        <v>7242</v>
      </c>
      <c r="B3809" s="3">
        <v>45348</v>
      </c>
      <c r="C3809" t="s">
        <v>7243</v>
      </c>
      <c r="D3809" t="s">
        <v>13</v>
      </c>
      <c r="E3809" t="s">
        <v>14</v>
      </c>
      <c r="F3809" t="s">
        <v>20</v>
      </c>
      <c r="G3809">
        <v>2</v>
      </c>
      <c r="H3809" s="5">
        <v>497.13</v>
      </c>
      <c r="I3809" s="5">
        <v>0.02</v>
      </c>
      <c r="J3809" s="5">
        <v>974.37479999999994</v>
      </c>
      <c r="K3809" s="5">
        <v>200.51033230468869</v>
      </c>
      <c r="L3809">
        <f>YEAR(SalesData[Order Date])</f>
        <v>2024</v>
      </c>
      <c r="M3809">
        <f>MONTH(SalesData[Order Date])</f>
        <v>2</v>
      </c>
      <c r="N3809" t="str">
        <f>TEXT(SalesData[[#This Row],[Order Date]], "mmmm")</f>
        <v>February</v>
      </c>
      <c r="O3809" s="7">
        <f>IF(SalesData[Sales]=0,0,SalesData[Profit]/SalesData[Sales])</f>
        <v>0.20578357763838792</v>
      </c>
      <c r="P3809" s="8">
        <f t="shared" si="59"/>
        <v>2.0115462756220709E-5</v>
      </c>
      <c r="Q3809" t="str">
        <f>IF(SalesData[[#This Row],[Discount]]&gt;0, "Yes", "No")</f>
        <v>Yes</v>
      </c>
      <c r="R3809" t="str">
        <f>TEXT(SalesData[[#This Row],[Order Date]],"mmm-yyyy")</f>
        <v>Feb-2024</v>
      </c>
      <c r="S3809">
        <f>YEAR(SalesData[[#This Row],[Order Date]])*100 + MONTH(SalesData[[#This Row],[Order Date]])</f>
        <v>202402</v>
      </c>
    </row>
    <row r="3810" spans="1:19" x14ac:dyDescent="0.3">
      <c r="A3810" t="s">
        <v>7384</v>
      </c>
      <c r="B3810" s="3">
        <v>45332</v>
      </c>
      <c r="C3810" t="s">
        <v>7385</v>
      </c>
      <c r="D3810" t="s">
        <v>18</v>
      </c>
      <c r="E3810" t="s">
        <v>19</v>
      </c>
      <c r="F3810" t="s">
        <v>53</v>
      </c>
      <c r="G3810">
        <v>8</v>
      </c>
      <c r="H3810" s="5">
        <v>326.33999999999997</v>
      </c>
      <c r="I3810" s="5">
        <v>0.28000000000000003</v>
      </c>
      <c r="J3810" s="5">
        <v>1879.7184</v>
      </c>
      <c r="K3810" s="5">
        <v>314.23660616917851</v>
      </c>
      <c r="L3810">
        <f>YEAR(SalesData[Order Date])</f>
        <v>2024</v>
      </c>
      <c r="M3810">
        <f>MONTH(SalesData[Order Date])</f>
        <v>2</v>
      </c>
      <c r="N3810" t="str">
        <f>TEXT(SalesData[[#This Row],[Order Date]], "mmmm")</f>
        <v>February</v>
      </c>
      <c r="O3810" s="7">
        <f>IF(SalesData[Sales]=0,0,SalesData[Profit]/SalesData[Sales])</f>
        <v>0.16717217119818506</v>
      </c>
      <c r="P3810" s="8">
        <f t="shared" si="59"/>
        <v>1.0725010725010726E-4</v>
      </c>
      <c r="Q3810" t="str">
        <f>IF(SalesData[[#This Row],[Discount]]&gt;0, "Yes", "No")</f>
        <v>Yes</v>
      </c>
      <c r="R3810" t="str">
        <f>TEXT(SalesData[[#This Row],[Order Date]],"mmm-yyyy")</f>
        <v>Feb-2024</v>
      </c>
      <c r="S3810">
        <f>YEAR(SalesData[[#This Row],[Order Date]])*100 + MONTH(SalesData[[#This Row],[Order Date]])</f>
        <v>202402</v>
      </c>
    </row>
    <row r="3811" spans="1:19" x14ac:dyDescent="0.3">
      <c r="A3811" t="s">
        <v>7388</v>
      </c>
      <c r="B3811" s="3">
        <v>45325</v>
      </c>
      <c r="C3811" t="s">
        <v>7389</v>
      </c>
      <c r="D3811" t="s">
        <v>18</v>
      </c>
      <c r="E3811" t="s">
        <v>14</v>
      </c>
      <c r="F3811" t="s">
        <v>91</v>
      </c>
      <c r="G3811">
        <v>6</v>
      </c>
      <c r="H3811" s="5">
        <v>584.82000000000005</v>
      </c>
      <c r="I3811" s="5">
        <v>0.27</v>
      </c>
      <c r="J3811" s="5">
        <v>2561.5115999999998</v>
      </c>
      <c r="K3811" s="5">
        <v>317.53350603504867</v>
      </c>
      <c r="L3811">
        <f>YEAR(SalesData[Order Date])</f>
        <v>2024</v>
      </c>
      <c r="M3811">
        <f>MONTH(SalesData[Order Date])</f>
        <v>2</v>
      </c>
      <c r="N3811" t="str">
        <f>TEXT(SalesData[[#This Row],[Order Date]], "mmmm")</f>
        <v>February</v>
      </c>
      <c r="O3811" s="7">
        <f>IF(SalesData[Sales]=0,0,SalesData[Profit]/SalesData[Sales])</f>
        <v>0.1239633293228298</v>
      </c>
      <c r="P3811" s="8">
        <f t="shared" si="59"/>
        <v>7.6946752847029852E-5</v>
      </c>
      <c r="Q3811" t="str">
        <f>IF(SalesData[[#This Row],[Discount]]&gt;0, "Yes", "No")</f>
        <v>Yes</v>
      </c>
      <c r="R3811" t="str">
        <f>TEXT(SalesData[[#This Row],[Order Date]],"mmm-yyyy")</f>
        <v>Feb-2024</v>
      </c>
      <c r="S3811">
        <f>YEAR(SalesData[[#This Row],[Order Date]])*100 + MONTH(SalesData[[#This Row],[Order Date]])</f>
        <v>202402</v>
      </c>
    </row>
    <row r="3812" spans="1:19" x14ac:dyDescent="0.3">
      <c r="A3812" t="s">
        <v>7400</v>
      </c>
      <c r="B3812" s="3">
        <v>45337</v>
      </c>
      <c r="C3812" t="s">
        <v>7401</v>
      </c>
      <c r="D3812" t="s">
        <v>30</v>
      </c>
      <c r="E3812" t="s">
        <v>19</v>
      </c>
      <c r="F3812" t="s">
        <v>91</v>
      </c>
      <c r="G3812">
        <v>6</v>
      </c>
      <c r="H3812" s="5">
        <v>662.2</v>
      </c>
      <c r="I3812" s="5">
        <v>0.19</v>
      </c>
      <c r="J3812" s="5">
        <v>3218.2919999999999</v>
      </c>
      <c r="K3812" s="5">
        <v>331.57790409429617</v>
      </c>
      <c r="L3812">
        <f>YEAR(SalesData[Order Date])</f>
        <v>2024</v>
      </c>
      <c r="M3812">
        <f>MONTH(SalesData[Order Date])</f>
        <v>2</v>
      </c>
      <c r="N3812" t="str">
        <f>TEXT(SalesData[[#This Row],[Order Date]], "mmmm")</f>
        <v>February</v>
      </c>
      <c r="O3812" s="7">
        <f>IF(SalesData[Sales]=0,0,SalesData[Profit]/SalesData[Sales])</f>
        <v>0.10302915462434614</v>
      </c>
      <c r="P3812" s="8">
        <f t="shared" si="59"/>
        <v>4.7820396657605958E-5</v>
      </c>
      <c r="Q3812" t="str">
        <f>IF(SalesData[[#This Row],[Discount]]&gt;0, "Yes", "No")</f>
        <v>Yes</v>
      </c>
      <c r="R3812" t="str">
        <f>TEXT(SalesData[[#This Row],[Order Date]],"mmm-yyyy")</f>
        <v>Feb-2024</v>
      </c>
      <c r="S3812">
        <f>YEAR(SalesData[[#This Row],[Order Date]])*100 + MONTH(SalesData[[#This Row],[Order Date]])</f>
        <v>202402</v>
      </c>
    </row>
    <row r="3813" spans="1:19" x14ac:dyDescent="0.3">
      <c r="A3813" t="s">
        <v>7456</v>
      </c>
      <c r="B3813" s="3">
        <v>45342</v>
      </c>
      <c r="C3813" t="s">
        <v>7457</v>
      </c>
      <c r="D3813" t="s">
        <v>13</v>
      </c>
      <c r="E3813" t="s">
        <v>14</v>
      </c>
      <c r="F3813" t="s">
        <v>62</v>
      </c>
      <c r="G3813">
        <v>4</v>
      </c>
      <c r="H3813" s="5">
        <v>244.11</v>
      </c>
      <c r="I3813" s="5">
        <v>0.3</v>
      </c>
      <c r="J3813" s="5">
        <v>683.50800000000004</v>
      </c>
      <c r="K3813" s="5">
        <v>148.07330703840259</v>
      </c>
      <c r="L3813">
        <f>YEAR(SalesData[Order Date])</f>
        <v>2024</v>
      </c>
      <c r="M3813">
        <f>MONTH(SalesData[Order Date])</f>
        <v>2</v>
      </c>
      <c r="N3813" t="str">
        <f>TEXT(SalesData[[#This Row],[Order Date]], "mmmm")</f>
        <v>February</v>
      </c>
      <c r="O3813" s="7">
        <f>IF(SalesData[Sales]=0,0,SalesData[Profit]/SalesData[Sales])</f>
        <v>0.21663726984673565</v>
      </c>
      <c r="P3813" s="8">
        <f t="shared" si="59"/>
        <v>3.0723854000245789E-4</v>
      </c>
      <c r="Q3813" t="str">
        <f>IF(SalesData[[#This Row],[Discount]]&gt;0, "Yes", "No")</f>
        <v>Yes</v>
      </c>
      <c r="R3813" t="str">
        <f>TEXT(SalesData[[#This Row],[Order Date]],"mmm-yyyy")</f>
        <v>Feb-2024</v>
      </c>
      <c r="S3813">
        <f>YEAR(SalesData[[#This Row],[Order Date]])*100 + MONTH(SalesData[[#This Row],[Order Date]])</f>
        <v>202402</v>
      </c>
    </row>
    <row r="3814" spans="1:19" x14ac:dyDescent="0.3">
      <c r="A3814" t="s">
        <v>7563</v>
      </c>
      <c r="B3814" s="3">
        <v>45344</v>
      </c>
      <c r="C3814" t="s">
        <v>7564</v>
      </c>
      <c r="D3814" t="s">
        <v>13</v>
      </c>
      <c r="E3814" t="s">
        <v>26</v>
      </c>
      <c r="F3814" t="s">
        <v>91</v>
      </c>
      <c r="G3814">
        <v>3</v>
      </c>
      <c r="H3814" s="5">
        <v>364.15</v>
      </c>
      <c r="I3814" s="5">
        <v>0.25</v>
      </c>
      <c r="J3814" s="5">
        <v>819.33749999999986</v>
      </c>
      <c r="K3814" s="5">
        <v>76.126611110948616</v>
      </c>
      <c r="L3814">
        <f>YEAR(SalesData[Order Date])</f>
        <v>2024</v>
      </c>
      <c r="M3814">
        <f>MONTH(SalesData[Order Date])</f>
        <v>2</v>
      </c>
      <c r="N3814" t="str">
        <f>TEXT(SalesData[[#This Row],[Order Date]], "mmmm")</f>
        <v>February</v>
      </c>
      <c r="O3814" s="7">
        <f>IF(SalesData[Sales]=0,0,SalesData[Profit]/SalesData[Sales])</f>
        <v>9.2912397041449504E-2</v>
      </c>
      <c r="P3814" s="8">
        <f t="shared" si="59"/>
        <v>2.2884342532839035E-4</v>
      </c>
      <c r="Q3814" t="str">
        <f>IF(SalesData[[#This Row],[Discount]]&gt;0, "Yes", "No")</f>
        <v>Yes</v>
      </c>
      <c r="R3814" t="str">
        <f>TEXT(SalesData[[#This Row],[Order Date]],"mmm-yyyy")</f>
        <v>Feb-2024</v>
      </c>
      <c r="S3814">
        <f>YEAR(SalesData[[#This Row],[Order Date]])*100 + MONTH(SalesData[[#This Row],[Order Date]])</f>
        <v>202402</v>
      </c>
    </row>
    <row r="3815" spans="1:19" x14ac:dyDescent="0.3">
      <c r="A3815" t="s">
        <v>7565</v>
      </c>
      <c r="B3815" s="3">
        <v>45332</v>
      </c>
      <c r="C3815" t="s">
        <v>7566</v>
      </c>
      <c r="D3815" t="s">
        <v>23</v>
      </c>
      <c r="E3815" t="s">
        <v>26</v>
      </c>
      <c r="F3815" t="s">
        <v>27</v>
      </c>
      <c r="G3815">
        <v>6</v>
      </c>
      <c r="H3815" s="5">
        <v>115.86</v>
      </c>
      <c r="I3815" s="5">
        <v>0.1</v>
      </c>
      <c r="J3815" s="5">
        <v>625.64400000000001</v>
      </c>
      <c r="K3815" s="5">
        <v>136.11257722117711</v>
      </c>
      <c r="L3815">
        <f>YEAR(SalesData[Order Date])</f>
        <v>2024</v>
      </c>
      <c r="M3815">
        <f>MONTH(SalesData[Order Date])</f>
        <v>2</v>
      </c>
      <c r="N3815" t="str">
        <f>TEXT(SalesData[[#This Row],[Order Date]], "mmmm")</f>
        <v>February</v>
      </c>
      <c r="O3815" s="7">
        <f>IF(SalesData[Sales]=0,0,SalesData[Profit]/SalesData[Sales])</f>
        <v>0.21755595389898585</v>
      </c>
      <c r="P3815" s="8">
        <f t="shared" si="59"/>
        <v>1.4385177513090514E-4</v>
      </c>
      <c r="Q3815" t="str">
        <f>IF(SalesData[[#This Row],[Discount]]&gt;0, "Yes", "No")</f>
        <v>Yes</v>
      </c>
      <c r="R3815" t="str">
        <f>TEXT(SalesData[[#This Row],[Order Date]],"mmm-yyyy")</f>
        <v>Feb-2024</v>
      </c>
      <c r="S3815">
        <f>YEAR(SalesData[[#This Row],[Order Date]])*100 + MONTH(SalesData[[#This Row],[Order Date]])</f>
        <v>202402</v>
      </c>
    </row>
    <row r="3816" spans="1:19" x14ac:dyDescent="0.3">
      <c r="A3816" t="s">
        <v>7601</v>
      </c>
      <c r="B3816" s="3">
        <v>45337</v>
      </c>
      <c r="C3816" t="s">
        <v>7602</v>
      </c>
      <c r="D3816" t="s">
        <v>13</v>
      </c>
      <c r="E3816" t="s">
        <v>19</v>
      </c>
      <c r="F3816" t="s">
        <v>20</v>
      </c>
      <c r="G3816">
        <v>5</v>
      </c>
      <c r="H3816" s="5">
        <v>752.48</v>
      </c>
      <c r="I3816" s="5">
        <v>0.25</v>
      </c>
      <c r="J3816" s="5">
        <v>2821.8</v>
      </c>
      <c r="K3816" s="5">
        <v>211.59392179871571</v>
      </c>
      <c r="L3816">
        <f>YEAR(SalesData[Order Date])</f>
        <v>2024</v>
      </c>
      <c r="M3816">
        <f>MONTH(SalesData[Order Date])</f>
        <v>2</v>
      </c>
      <c r="N3816" t="str">
        <f>TEXT(SalesData[[#This Row],[Order Date]], "mmmm")</f>
        <v>February</v>
      </c>
      <c r="O3816" s="7">
        <f>IF(SalesData[Sales]=0,0,SalesData[Profit]/SalesData[Sales])</f>
        <v>7.4985442553942766E-2</v>
      </c>
      <c r="P3816" s="8">
        <f t="shared" si="59"/>
        <v>6.6446948756113122E-5</v>
      </c>
      <c r="Q3816" t="str">
        <f>IF(SalesData[[#This Row],[Discount]]&gt;0, "Yes", "No")</f>
        <v>Yes</v>
      </c>
      <c r="R3816" t="str">
        <f>TEXT(SalesData[[#This Row],[Order Date]],"mmm-yyyy")</f>
        <v>Feb-2024</v>
      </c>
      <c r="S3816">
        <f>YEAR(SalesData[[#This Row],[Order Date]])*100 + MONTH(SalesData[[#This Row],[Order Date]])</f>
        <v>202402</v>
      </c>
    </row>
    <row r="3817" spans="1:19" x14ac:dyDescent="0.3">
      <c r="A3817" t="s">
        <v>7625</v>
      </c>
      <c r="B3817" s="3">
        <v>45338</v>
      </c>
      <c r="C3817" t="s">
        <v>7626</v>
      </c>
      <c r="D3817" t="s">
        <v>30</v>
      </c>
      <c r="E3817" t="s">
        <v>19</v>
      </c>
      <c r="F3817" t="s">
        <v>31</v>
      </c>
      <c r="G3817">
        <v>7</v>
      </c>
      <c r="H3817" s="5">
        <v>977.46</v>
      </c>
      <c r="I3817" s="5">
        <v>0.21</v>
      </c>
      <c r="J3817" s="5">
        <v>5405.3538000000008</v>
      </c>
      <c r="K3817" s="5">
        <v>1499.1624381031429</v>
      </c>
      <c r="L3817">
        <f>YEAR(SalesData[Order Date])</f>
        <v>2024</v>
      </c>
      <c r="M3817">
        <f>MONTH(SalesData[Order Date])</f>
        <v>2</v>
      </c>
      <c r="N3817" t="str">
        <f>TEXT(SalesData[[#This Row],[Order Date]], "mmmm")</f>
        <v>February</v>
      </c>
      <c r="O3817" s="7">
        <f>IF(SalesData[Sales]=0,0,SalesData[Profit]/SalesData[Sales])</f>
        <v>0.27734769888756267</v>
      </c>
      <c r="P3817" s="8">
        <f t="shared" si="59"/>
        <v>3.069179301454791E-5</v>
      </c>
      <c r="Q3817" t="str">
        <f>IF(SalesData[[#This Row],[Discount]]&gt;0, "Yes", "No")</f>
        <v>Yes</v>
      </c>
      <c r="R3817" t="str">
        <f>TEXT(SalesData[[#This Row],[Order Date]],"mmm-yyyy")</f>
        <v>Feb-2024</v>
      </c>
      <c r="S3817">
        <f>YEAR(SalesData[[#This Row],[Order Date]])*100 + MONTH(SalesData[[#This Row],[Order Date]])</f>
        <v>202402</v>
      </c>
    </row>
    <row r="3818" spans="1:19" x14ac:dyDescent="0.3">
      <c r="A3818" t="s">
        <v>7703</v>
      </c>
      <c r="B3818" s="3">
        <v>45329</v>
      </c>
      <c r="C3818" t="s">
        <v>7704</v>
      </c>
      <c r="D3818" t="s">
        <v>30</v>
      </c>
      <c r="E3818" t="s">
        <v>14</v>
      </c>
      <c r="F3818" t="s">
        <v>15</v>
      </c>
      <c r="G3818">
        <v>3</v>
      </c>
      <c r="H3818" s="5">
        <v>172.96</v>
      </c>
      <c r="I3818" s="5">
        <v>0.08</v>
      </c>
      <c r="J3818" s="5">
        <v>477.36959999999999</v>
      </c>
      <c r="K3818" s="5">
        <v>97.475203664532273</v>
      </c>
      <c r="L3818">
        <f>YEAR(SalesData[Order Date])</f>
        <v>2024</v>
      </c>
      <c r="M3818">
        <f>MONTH(SalesData[Order Date])</f>
        <v>2</v>
      </c>
      <c r="N3818" t="str">
        <f>TEXT(SalesData[[#This Row],[Order Date]], "mmmm")</f>
        <v>February</v>
      </c>
      <c r="O3818" s="7">
        <f>IF(SalesData[Sales]=0,0,SalesData[Profit]/SalesData[Sales])</f>
        <v>0.20419231485317094</v>
      </c>
      <c r="P3818" s="8">
        <f t="shared" si="59"/>
        <v>1.5417823003391923E-4</v>
      </c>
      <c r="Q3818" t="str">
        <f>IF(SalesData[[#This Row],[Discount]]&gt;0, "Yes", "No")</f>
        <v>Yes</v>
      </c>
      <c r="R3818" t="str">
        <f>TEXT(SalesData[[#This Row],[Order Date]],"mmm-yyyy")</f>
        <v>Feb-2024</v>
      </c>
      <c r="S3818">
        <f>YEAR(SalesData[[#This Row],[Order Date]])*100 + MONTH(SalesData[[#This Row],[Order Date]])</f>
        <v>202402</v>
      </c>
    </row>
    <row r="3819" spans="1:19" x14ac:dyDescent="0.3">
      <c r="A3819" t="s">
        <v>7863</v>
      </c>
      <c r="B3819" s="3">
        <v>45323</v>
      </c>
      <c r="C3819" t="s">
        <v>3627</v>
      </c>
      <c r="D3819" t="s">
        <v>18</v>
      </c>
      <c r="E3819" t="s">
        <v>26</v>
      </c>
      <c r="F3819" t="s">
        <v>20</v>
      </c>
      <c r="G3819">
        <v>2</v>
      </c>
      <c r="H3819" s="5">
        <v>375.91</v>
      </c>
      <c r="I3819" s="5">
        <v>0.15</v>
      </c>
      <c r="J3819" s="5">
        <v>639.04700000000003</v>
      </c>
      <c r="K3819" s="5">
        <v>170.48814189407699</v>
      </c>
      <c r="L3819">
        <f>YEAR(SalesData[Order Date])</f>
        <v>2024</v>
      </c>
      <c r="M3819">
        <f>MONTH(SalesData[Order Date])</f>
        <v>2</v>
      </c>
      <c r="N3819" t="str">
        <f>TEXT(SalesData[[#This Row],[Order Date]], "mmmm")</f>
        <v>February</v>
      </c>
      <c r="O3819" s="7">
        <f>IF(SalesData[Sales]=0,0,SalesData[Profit]/SalesData[Sales])</f>
        <v>0.26678498122059408</v>
      </c>
      <c r="P3819" s="8">
        <f t="shared" si="59"/>
        <v>1.9951584155781968E-4</v>
      </c>
      <c r="Q3819" t="str">
        <f>IF(SalesData[[#This Row],[Discount]]&gt;0, "Yes", "No")</f>
        <v>Yes</v>
      </c>
      <c r="R3819" t="str">
        <f>TEXT(SalesData[[#This Row],[Order Date]],"mmm-yyyy")</f>
        <v>Feb-2024</v>
      </c>
      <c r="S3819">
        <f>YEAR(SalesData[[#This Row],[Order Date]])*100 + MONTH(SalesData[[#This Row],[Order Date]])</f>
        <v>202402</v>
      </c>
    </row>
    <row r="3820" spans="1:19" x14ac:dyDescent="0.3">
      <c r="A3820" t="s">
        <v>7870</v>
      </c>
      <c r="B3820" s="3">
        <v>45345</v>
      </c>
      <c r="C3820" t="s">
        <v>7871</v>
      </c>
      <c r="D3820" t="s">
        <v>30</v>
      </c>
      <c r="E3820" t="s">
        <v>14</v>
      </c>
      <c r="F3820" t="s">
        <v>53</v>
      </c>
      <c r="G3820">
        <v>6</v>
      </c>
      <c r="H3820" s="5">
        <v>619.13</v>
      </c>
      <c r="I3820" s="5">
        <v>0.2</v>
      </c>
      <c r="J3820" s="5">
        <v>2971.8240000000001</v>
      </c>
      <c r="K3820" s="5">
        <v>184.55021971071301</v>
      </c>
      <c r="L3820">
        <f>YEAR(SalesData[Order Date])</f>
        <v>2024</v>
      </c>
      <c r="M3820">
        <f>MONTH(SalesData[Order Date])</f>
        <v>2</v>
      </c>
      <c r="N3820" t="str">
        <f>TEXT(SalesData[[#This Row],[Order Date]], "mmmm")</f>
        <v>February</v>
      </c>
      <c r="O3820" s="7">
        <f>IF(SalesData[Sales]=0,0,SalesData[Profit]/SalesData[Sales])</f>
        <v>6.2099982943375182E-2</v>
      </c>
      <c r="P3820" s="8">
        <f t="shared" si="59"/>
        <v>5.3838989119140308E-5</v>
      </c>
      <c r="Q3820" t="str">
        <f>IF(SalesData[[#This Row],[Discount]]&gt;0, "Yes", "No")</f>
        <v>Yes</v>
      </c>
      <c r="R3820" t="str">
        <f>TEXT(SalesData[[#This Row],[Order Date]],"mmm-yyyy")</f>
        <v>Feb-2024</v>
      </c>
      <c r="S3820">
        <f>YEAR(SalesData[[#This Row],[Order Date]])*100 + MONTH(SalesData[[#This Row],[Order Date]])</f>
        <v>202402</v>
      </c>
    </row>
    <row r="3821" spans="1:19" x14ac:dyDescent="0.3">
      <c r="A3821" t="s">
        <v>7887</v>
      </c>
      <c r="B3821" s="3">
        <v>45337</v>
      </c>
      <c r="C3821" t="s">
        <v>7888</v>
      </c>
      <c r="D3821" t="s">
        <v>30</v>
      </c>
      <c r="E3821" t="s">
        <v>26</v>
      </c>
      <c r="F3821" t="s">
        <v>15</v>
      </c>
      <c r="G3821">
        <v>8</v>
      </c>
      <c r="H3821" s="5">
        <v>14.9</v>
      </c>
      <c r="I3821" s="5">
        <v>0.19</v>
      </c>
      <c r="J3821" s="5">
        <v>96.552000000000007</v>
      </c>
      <c r="K3821" s="5">
        <v>14.84949960785104</v>
      </c>
      <c r="L3821">
        <f>YEAR(SalesData[Order Date])</f>
        <v>2024</v>
      </c>
      <c r="M3821">
        <f>MONTH(SalesData[Order Date])</f>
        <v>2</v>
      </c>
      <c r="N3821" t="str">
        <f>TEXT(SalesData[[#This Row],[Order Date]], "mmmm")</f>
        <v>February</v>
      </c>
      <c r="O3821" s="7">
        <f>IF(SalesData[Sales]=0,0,SalesData[Profit]/SalesData[Sales])</f>
        <v>0.15379794937288754</v>
      </c>
      <c r="P3821" s="8">
        <f t="shared" si="59"/>
        <v>1.5939597315436241E-3</v>
      </c>
      <c r="Q3821" t="str">
        <f>IF(SalesData[[#This Row],[Discount]]&gt;0, "Yes", "No")</f>
        <v>Yes</v>
      </c>
      <c r="R3821" t="str">
        <f>TEXT(SalesData[[#This Row],[Order Date]],"mmm-yyyy")</f>
        <v>Feb-2024</v>
      </c>
      <c r="S3821">
        <f>YEAR(SalesData[[#This Row],[Order Date]])*100 + MONTH(SalesData[[#This Row],[Order Date]])</f>
        <v>202402</v>
      </c>
    </row>
    <row r="3822" spans="1:19" x14ac:dyDescent="0.3">
      <c r="A3822" t="s">
        <v>7893</v>
      </c>
      <c r="B3822" s="3">
        <v>45347</v>
      </c>
      <c r="C3822" t="s">
        <v>7894</v>
      </c>
      <c r="D3822" t="s">
        <v>18</v>
      </c>
      <c r="E3822" t="s">
        <v>14</v>
      </c>
      <c r="F3822" t="s">
        <v>39</v>
      </c>
      <c r="G3822">
        <v>4</v>
      </c>
      <c r="H3822" s="5">
        <v>471.49</v>
      </c>
      <c r="I3822" s="5">
        <v>0.13</v>
      </c>
      <c r="J3822" s="5">
        <v>1640.7852</v>
      </c>
      <c r="K3822" s="5">
        <v>317.27832725371547</v>
      </c>
      <c r="L3822">
        <f>YEAR(SalesData[Order Date])</f>
        <v>2024</v>
      </c>
      <c r="M3822">
        <f>MONTH(SalesData[Order Date])</f>
        <v>2</v>
      </c>
      <c r="N3822" t="str">
        <f>TEXT(SalesData[[#This Row],[Order Date]], "mmmm")</f>
        <v>February</v>
      </c>
      <c r="O3822" s="7">
        <f>IF(SalesData[Sales]=0,0,SalesData[Profit]/SalesData[Sales])</f>
        <v>0.19336981297351749</v>
      </c>
      <c r="P3822" s="8">
        <f t="shared" si="59"/>
        <v>6.893041209781756E-5</v>
      </c>
      <c r="Q3822" t="str">
        <f>IF(SalesData[[#This Row],[Discount]]&gt;0, "Yes", "No")</f>
        <v>Yes</v>
      </c>
      <c r="R3822" t="str">
        <f>TEXT(SalesData[[#This Row],[Order Date]],"mmm-yyyy")</f>
        <v>Feb-2024</v>
      </c>
      <c r="S3822">
        <f>YEAR(SalesData[[#This Row],[Order Date]])*100 + MONTH(SalesData[[#This Row],[Order Date]])</f>
        <v>202402</v>
      </c>
    </row>
    <row r="3823" spans="1:19" x14ac:dyDescent="0.3">
      <c r="A3823" t="s">
        <v>7928</v>
      </c>
      <c r="B3823" s="3">
        <v>45334</v>
      </c>
      <c r="C3823" t="s">
        <v>7929</v>
      </c>
      <c r="D3823" t="s">
        <v>30</v>
      </c>
      <c r="E3823" t="s">
        <v>19</v>
      </c>
      <c r="F3823" t="s">
        <v>91</v>
      </c>
      <c r="G3823">
        <v>8</v>
      </c>
      <c r="H3823" s="5">
        <v>146.12</v>
      </c>
      <c r="I3823" s="5">
        <v>0.19</v>
      </c>
      <c r="J3823" s="5">
        <v>946.85760000000005</v>
      </c>
      <c r="K3823" s="5">
        <v>207.83909058170809</v>
      </c>
      <c r="L3823">
        <f>YEAR(SalesData[Order Date])</f>
        <v>2024</v>
      </c>
      <c r="M3823">
        <f>MONTH(SalesData[Order Date])</f>
        <v>2</v>
      </c>
      <c r="N3823" t="str">
        <f>TEXT(SalesData[[#This Row],[Order Date]], "mmmm")</f>
        <v>February</v>
      </c>
      <c r="O3823" s="7">
        <f>IF(SalesData[Sales]=0,0,SalesData[Profit]/SalesData[Sales])</f>
        <v>0.21950406331607633</v>
      </c>
      <c r="P3823" s="8">
        <f t="shared" si="59"/>
        <v>1.625376402956474E-4</v>
      </c>
      <c r="Q3823" t="str">
        <f>IF(SalesData[[#This Row],[Discount]]&gt;0, "Yes", "No")</f>
        <v>Yes</v>
      </c>
      <c r="R3823" t="str">
        <f>TEXT(SalesData[[#This Row],[Order Date]],"mmm-yyyy")</f>
        <v>Feb-2024</v>
      </c>
      <c r="S3823">
        <f>YEAR(SalesData[[#This Row],[Order Date]])*100 + MONTH(SalesData[[#This Row],[Order Date]])</f>
        <v>202402</v>
      </c>
    </row>
    <row r="3824" spans="1:19" x14ac:dyDescent="0.3">
      <c r="A3824" t="s">
        <v>7930</v>
      </c>
      <c r="B3824" s="3">
        <v>45341</v>
      </c>
      <c r="C3824" t="s">
        <v>7931</v>
      </c>
      <c r="D3824" t="s">
        <v>13</v>
      </c>
      <c r="E3824" t="s">
        <v>26</v>
      </c>
      <c r="F3824" t="s">
        <v>53</v>
      </c>
      <c r="G3824">
        <v>1</v>
      </c>
      <c r="H3824" s="5">
        <v>402.92</v>
      </c>
      <c r="I3824" s="5">
        <v>0.24</v>
      </c>
      <c r="J3824" s="5">
        <v>306.2192</v>
      </c>
      <c r="K3824" s="5">
        <v>83.862943123220433</v>
      </c>
      <c r="L3824">
        <f>YEAR(SalesData[Order Date])</f>
        <v>2024</v>
      </c>
      <c r="M3824">
        <f>MONTH(SalesData[Order Date])</f>
        <v>2</v>
      </c>
      <c r="N3824" t="str">
        <f>TEXT(SalesData[[#This Row],[Order Date]], "mmmm")</f>
        <v>February</v>
      </c>
      <c r="O3824" s="7">
        <f>IF(SalesData[Sales]=0,0,SalesData[Profit]/SalesData[Sales])</f>
        <v>0.27386572469401144</v>
      </c>
      <c r="P3824" s="8">
        <f t="shared" si="59"/>
        <v>5.9565174228134608E-4</v>
      </c>
      <c r="Q3824" t="str">
        <f>IF(SalesData[[#This Row],[Discount]]&gt;0, "Yes", "No")</f>
        <v>Yes</v>
      </c>
      <c r="R3824" t="str">
        <f>TEXT(SalesData[[#This Row],[Order Date]],"mmm-yyyy")</f>
        <v>Feb-2024</v>
      </c>
      <c r="S3824">
        <f>YEAR(SalesData[[#This Row],[Order Date]])*100 + MONTH(SalesData[[#This Row],[Order Date]])</f>
        <v>202402</v>
      </c>
    </row>
    <row r="3825" spans="1:19" x14ac:dyDescent="0.3">
      <c r="A3825" t="s">
        <v>8028</v>
      </c>
      <c r="B3825" s="3">
        <v>45332</v>
      </c>
      <c r="C3825" t="s">
        <v>8029</v>
      </c>
      <c r="D3825" t="s">
        <v>23</v>
      </c>
      <c r="E3825" t="s">
        <v>14</v>
      </c>
      <c r="F3825" t="s">
        <v>31</v>
      </c>
      <c r="G3825">
        <v>3</v>
      </c>
      <c r="H3825" s="5">
        <v>334.18</v>
      </c>
      <c r="I3825" s="5">
        <v>0.17</v>
      </c>
      <c r="J3825" s="5">
        <v>832.1081999999999</v>
      </c>
      <c r="K3825" s="5">
        <v>67.619305011291402</v>
      </c>
      <c r="L3825">
        <f>YEAR(SalesData[Order Date])</f>
        <v>2024</v>
      </c>
      <c r="M3825">
        <f>MONTH(SalesData[Order Date])</f>
        <v>2</v>
      </c>
      <c r="N3825" t="str">
        <f>TEXT(SalesData[[#This Row],[Order Date]], "mmmm")</f>
        <v>February</v>
      </c>
      <c r="O3825" s="7">
        <f>IF(SalesData[Sales]=0,0,SalesData[Profit]/SalesData[Sales])</f>
        <v>8.1262635089152366E-2</v>
      </c>
      <c r="P3825" s="8">
        <f t="shared" si="59"/>
        <v>1.6956929399325715E-4</v>
      </c>
      <c r="Q3825" t="str">
        <f>IF(SalesData[[#This Row],[Discount]]&gt;0, "Yes", "No")</f>
        <v>Yes</v>
      </c>
      <c r="R3825" t="str">
        <f>TEXT(SalesData[[#This Row],[Order Date]],"mmm-yyyy")</f>
        <v>Feb-2024</v>
      </c>
      <c r="S3825">
        <f>YEAR(SalesData[[#This Row],[Order Date]])*100 + MONTH(SalesData[[#This Row],[Order Date]])</f>
        <v>202402</v>
      </c>
    </row>
    <row r="3826" spans="1:19" x14ac:dyDescent="0.3">
      <c r="A3826" t="s">
        <v>8032</v>
      </c>
      <c r="B3826" s="3">
        <v>45348</v>
      </c>
      <c r="C3826" t="s">
        <v>8033</v>
      </c>
      <c r="D3826" t="s">
        <v>23</v>
      </c>
      <c r="E3826" t="s">
        <v>14</v>
      </c>
      <c r="F3826" t="s">
        <v>15</v>
      </c>
      <c r="G3826">
        <v>6</v>
      </c>
      <c r="H3826" s="5">
        <v>435.46</v>
      </c>
      <c r="I3826" s="5">
        <v>0.17</v>
      </c>
      <c r="J3826" s="5">
        <v>2168.590799999999</v>
      </c>
      <c r="K3826" s="5">
        <v>121.49623347323499</v>
      </c>
      <c r="L3826">
        <f>YEAR(SalesData[Order Date])</f>
        <v>2024</v>
      </c>
      <c r="M3826">
        <f>MONTH(SalesData[Order Date])</f>
        <v>2</v>
      </c>
      <c r="N3826" t="str">
        <f>TEXT(SalesData[[#This Row],[Order Date]], "mmmm")</f>
        <v>February</v>
      </c>
      <c r="O3826" s="7">
        <f>IF(SalesData[Sales]=0,0,SalesData[Profit]/SalesData[Sales])</f>
        <v>5.602543064981879E-2</v>
      </c>
      <c r="P3826" s="8">
        <f t="shared" si="59"/>
        <v>6.5065294937154589E-5</v>
      </c>
      <c r="Q3826" t="str">
        <f>IF(SalesData[[#This Row],[Discount]]&gt;0, "Yes", "No")</f>
        <v>Yes</v>
      </c>
      <c r="R3826" t="str">
        <f>TEXT(SalesData[[#This Row],[Order Date]],"mmm-yyyy")</f>
        <v>Feb-2024</v>
      </c>
      <c r="S3826">
        <f>YEAR(SalesData[[#This Row],[Order Date]])*100 + MONTH(SalesData[[#This Row],[Order Date]])</f>
        <v>202402</v>
      </c>
    </row>
    <row r="3827" spans="1:19" x14ac:dyDescent="0.3">
      <c r="A3827" t="s">
        <v>8058</v>
      </c>
      <c r="B3827" s="3">
        <v>45342</v>
      </c>
      <c r="C3827" t="s">
        <v>8059</v>
      </c>
      <c r="D3827" t="s">
        <v>30</v>
      </c>
      <c r="E3827" t="s">
        <v>19</v>
      </c>
      <c r="F3827" t="s">
        <v>91</v>
      </c>
      <c r="G3827">
        <v>6</v>
      </c>
      <c r="H3827" s="5">
        <v>870.23</v>
      </c>
      <c r="I3827" s="5">
        <v>0.21</v>
      </c>
      <c r="J3827" s="5">
        <v>4124.8901999999998</v>
      </c>
      <c r="K3827" s="5">
        <v>473.7713172627565</v>
      </c>
      <c r="L3827">
        <f>YEAR(SalesData[Order Date])</f>
        <v>2024</v>
      </c>
      <c r="M3827">
        <f>MONTH(SalesData[Order Date])</f>
        <v>2</v>
      </c>
      <c r="N3827" t="str">
        <f>TEXT(SalesData[[#This Row],[Order Date]], "mmmm")</f>
        <v>February</v>
      </c>
      <c r="O3827" s="7">
        <f>IF(SalesData[Sales]=0,0,SalesData[Profit]/SalesData[Sales])</f>
        <v>0.11485670994654755</v>
      </c>
      <c r="P3827" s="8">
        <f t="shared" si="59"/>
        <v>4.0219252381554297E-5</v>
      </c>
      <c r="Q3827" t="str">
        <f>IF(SalesData[[#This Row],[Discount]]&gt;0, "Yes", "No")</f>
        <v>Yes</v>
      </c>
      <c r="R3827" t="str">
        <f>TEXT(SalesData[[#This Row],[Order Date]],"mmm-yyyy")</f>
        <v>Feb-2024</v>
      </c>
      <c r="S3827">
        <f>YEAR(SalesData[[#This Row],[Order Date]])*100 + MONTH(SalesData[[#This Row],[Order Date]])</f>
        <v>202402</v>
      </c>
    </row>
    <row r="3828" spans="1:19" x14ac:dyDescent="0.3">
      <c r="A3828" t="s">
        <v>8115</v>
      </c>
      <c r="B3828" s="3">
        <v>45340</v>
      </c>
      <c r="C3828" t="s">
        <v>8116</v>
      </c>
      <c r="D3828" t="s">
        <v>13</v>
      </c>
      <c r="E3828" t="s">
        <v>14</v>
      </c>
      <c r="F3828" t="s">
        <v>91</v>
      </c>
      <c r="G3828">
        <v>7</v>
      </c>
      <c r="H3828" s="5">
        <v>872.35</v>
      </c>
      <c r="I3828" s="5">
        <v>0.28999999999999998</v>
      </c>
      <c r="J3828" s="5">
        <v>4335.5794999999998</v>
      </c>
      <c r="K3828" s="5">
        <v>519.25913941886574</v>
      </c>
      <c r="L3828">
        <f>YEAR(SalesData[Order Date])</f>
        <v>2024</v>
      </c>
      <c r="M3828">
        <f>MONTH(SalesData[Order Date])</f>
        <v>2</v>
      </c>
      <c r="N3828" t="str">
        <f>TEXT(SalesData[[#This Row],[Order Date]], "mmmm")</f>
        <v>February</v>
      </c>
      <c r="O3828" s="7">
        <f>IF(SalesData[Sales]=0,0,SalesData[Profit]/SalesData[Sales])</f>
        <v>0.11976695143495023</v>
      </c>
      <c r="P3828" s="8">
        <f t="shared" si="59"/>
        <v>4.7490767958470139E-5</v>
      </c>
      <c r="Q3828" t="str">
        <f>IF(SalesData[[#This Row],[Discount]]&gt;0, "Yes", "No")</f>
        <v>Yes</v>
      </c>
      <c r="R3828" t="str">
        <f>TEXT(SalesData[[#This Row],[Order Date]],"mmm-yyyy")</f>
        <v>Feb-2024</v>
      </c>
      <c r="S3828">
        <f>YEAR(SalesData[[#This Row],[Order Date]])*100 + MONTH(SalesData[[#This Row],[Order Date]])</f>
        <v>202402</v>
      </c>
    </row>
    <row r="3829" spans="1:19" x14ac:dyDescent="0.3">
      <c r="A3829" t="s">
        <v>8128</v>
      </c>
      <c r="B3829" s="3">
        <v>45334</v>
      </c>
      <c r="C3829" t="s">
        <v>8129</v>
      </c>
      <c r="D3829" t="s">
        <v>30</v>
      </c>
      <c r="E3829" t="s">
        <v>19</v>
      </c>
      <c r="F3829" t="s">
        <v>53</v>
      </c>
      <c r="G3829">
        <v>7</v>
      </c>
      <c r="H3829" s="5">
        <v>267.93</v>
      </c>
      <c r="I3829" s="5">
        <v>0.19</v>
      </c>
      <c r="J3829" s="5">
        <v>1519.1631</v>
      </c>
      <c r="K3829" s="5">
        <v>306.14778704105851</v>
      </c>
      <c r="L3829">
        <f>YEAR(SalesData[Order Date])</f>
        <v>2024</v>
      </c>
      <c r="M3829">
        <f>MONTH(SalesData[Order Date])</f>
        <v>2</v>
      </c>
      <c r="N3829" t="str">
        <f>TEXT(SalesData[[#This Row],[Order Date]], "mmmm")</f>
        <v>February</v>
      </c>
      <c r="O3829" s="7">
        <f>IF(SalesData[Sales]=0,0,SalesData[Profit]/SalesData[Sales])</f>
        <v>0.2015239752999915</v>
      </c>
      <c r="P3829" s="8">
        <f t="shared" si="59"/>
        <v>1.0130577816167336E-4</v>
      </c>
      <c r="Q3829" t="str">
        <f>IF(SalesData[[#This Row],[Discount]]&gt;0, "Yes", "No")</f>
        <v>Yes</v>
      </c>
      <c r="R3829" t="str">
        <f>TEXT(SalesData[[#This Row],[Order Date]],"mmm-yyyy")</f>
        <v>Feb-2024</v>
      </c>
      <c r="S3829">
        <f>YEAR(SalesData[[#This Row],[Order Date]])*100 + MONTH(SalesData[[#This Row],[Order Date]])</f>
        <v>202402</v>
      </c>
    </row>
    <row r="3830" spans="1:19" x14ac:dyDescent="0.3">
      <c r="A3830" t="s">
        <v>8134</v>
      </c>
      <c r="B3830" s="3">
        <v>45342</v>
      </c>
      <c r="C3830" t="s">
        <v>8135</v>
      </c>
      <c r="D3830" t="s">
        <v>18</v>
      </c>
      <c r="E3830" t="s">
        <v>14</v>
      </c>
      <c r="F3830" t="s">
        <v>27</v>
      </c>
      <c r="G3830">
        <v>7</v>
      </c>
      <c r="H3830" s="5">
        <v>820.02</v>
      </c>
      <c r="I3830" s="5">
        <v>0.04</v>
      </c>
      <c r="J3830" s="5">
        <v>5510.5343999999996</v>
      </c>
      <c r="K3830" s="5">
        <v>383.60580396568332</v>
      </c>
      <c r="L3830">
        <f>YEAR(SalesData[Order Date])</f>
        <v>2024</v>
      </c>
      <c r="M3830">
        <f>MONTH(SalesData[Order Date])</f>
        <v>2</v>
      </c>
      <c r="N3830" t="str">
        <f>TEXT(SalesData[[#This Row],[Order Date]], "mmmm")</f>
        <v>February</v>
      </c>
      <c r="O3830" s="7">
        <f>IF(SalesData[Sales]=0,0,SalesData[Profit]/SalesData[Sales])</f>
        <v>6.9613176530697887E-2</v>
      </c>
      <c r="P3830" s="8">
        <f t="shared" si="59"/>
        <v>6.9684711522715484E-6</v>
      </c>
      <c r="Q3830" t="str">
        <f>IF(SalesData[[#This Row],[Discount]]&gt;0, "Yes", "No")</f>
        <v>Yes</v>
      </c>
      <c r="R3830" t="str">
        <f>TEXT(SalesData[[#This Row],[Order Date]],"mmm-yyyy")</f>
        <v>Feb-2024</v>
      </c>
      <c r="S3830">
        <f>YEAR(SalesData[[#This Row],[Order Date]])*100 + MONTH(SalesData[[#This Row],[Order Date]])</f>
        <v>202402</v>
      </c>
    </row>
    <row r="3831" spans="1:19" x14ac:dyDescent="0.3">
      <c r="A3831" t="s">
        <v>8154</v>
      </c>
      <c r="B3831" s="3">
        <v>45333</v>
      </c>
      <c r="C3831" t="s">
        <v>8155</v>
      </c>
      <c r="D3831" t="s">
        <v>18</v>
      </c>
      <c r="E3831" t="s">
        <v>26</v>
      </c>
      <c r="F3831" t="s">
        <v>53</v>
      </c>
      <c r="G3831">
        <v>7</v>
      </c>
      <c r="H3831" s="5">
        <v>833.65</v>
      </c>
      <c r="I3831" s="5">
        <v>0.3</v>
      </c>
      <c r="J3831" s="5">
        <v>4084.8850000000002</v>
      </c>
      <c r="K3831" s="5">
        <v>1105.4794774610459</v>
      </c>
      <c r="L3831">
        <f>YEAR(SalesData[Order Date])</f>
        <v>2024</v>
      </c>
      <c r="M3831">
        <f>MONTH(SalesData[Order Date])</f>
        <v>2</v>
      </c>
      <c r="N3831" t="str">
        <f>TEXT(SalesData[[#This Row],[Order Date]], "mmmm")</f>
        <v>February</v>
      </c>
      <c r="O3831" s="7">
        <f>IF(SalesData[Sales]=0,0,SalesData[Profit]/SalesData[Sales])</f>
        <v>0.27062682975433722</v>
      </c>
      <c r="P3831" s="8">
        <f t="shared" si="59"/>
        <v>5.1409035994893368E-5</v>
      </c>
      <c r="Q3831" t="str">
        <f>IF(SalesData[[#This Row],[Discount]]&gt;0, "Yes", "No")</f>
        <v>Yes</v>
      </c>
      <c r="R3831" t="str">
        <f>TEXT(SalesData[[#This Row],[Order Date]],"mmm-yyyy")</f>
        <v>Feb-2024</v>
      </c>
      <c r="S3831">
        <f>YEAR(SalesData[[#This Row],[Order Date]])*100 + MONTH(SalesData[[#This Row],[Order Date]])</f>
        <v>202402</v>
      </c>
    </row>
    <row r="3832" spans="1:19" x14ac:dyDescent="0.3">
      <c r="A3832" t="s">
        <v>8191</v>
      </c>
      <c r="B3832" s="3">
        <v>45325</v>
      </c>
      <c r="C3832" t="s">
        <v>5980</v>
      </c>
      <c r="D3832" t="s">
        <v>23</v>
      </c>
      <c r="E3832" t="s">
        <v>14</v>
      </c>
      <c r="F3832" t="s">
        <v>62</v>
      </c>
      <c r="G3832">
        <v>2</v>
      </c>
      <c r="H3832" s="5">
        <v>98.5</v>
      </c>
      <c r="I3832" s="5">
        <v>0.24</v>
      </c>
      <c r="J3832" s="5">
        <v>149.72</v>
      </c>
      <c r="K3832" s="5">
        <v>27.920886689060811</v>
      </c>
      <c r="L3832">
        <f>YEAR(SalesData[Order Date])</f>
        <v>2024</v>
      </c>
      <c r="M3832">
        <f>MONTH(SalesData[Order Date])</f>
        <v>2</v>
      </c>
      <c r="N3832" t="str">
        <f>TEXT(SalesData[[#This Row],[Order Date]], "mmmm")</f>
        <v>February</v>
      </c>
      <c r="O3832" s="7">
        <f>IF(SalesData[Sales]=0,0,SalesData[Profit]/SalesData[Sales])</f>
        <v>0.1864873543218061</v>
      </c>
      <c r="P3832" s="8">
        <f t="shared" si="59"/>
        <v>1.2182741116751269E-3</v>
      </c>
      <c r="Q3832" t="str">
        <f>IF(SalesData[[#This Row],[Discount]]&gt;0, "Yes", "No")</f>
        <v>Yes</v>
      </c>
      <c r="R3832" t="str">
        <f>TEXT(SalesData[[#This Row],[Order Date]],"mmm-yyyy")</f>
        <v>Feb-2024</v>
      </c>
      <c r="S3832">
        <f>YEAR(SalesData[[#This Row],[Order Date]])*100 + MONTH(SalesData[[#This Row],[Order Date]])</f>
        <v>202402</v>
      </c>
    </row>
    <row r="3833" spans="1:19" x14ac:dyDescent="0.3">
      <c r="A3833" t="s">
        <v>8317</v>
      </c>
      <c r="B3833" s="3">
        <v>45335</v>
      </c>
      <c r="C3833" t="s">
        <v>8318</v>
      </c>
      <c r="D3833" t="s">
        <v>23</v>
      </c>
      <c r="E3833" t="s">
        <v>14</v>
      </c>
      <c r="F3833" t="s">
        <v>91</v>
      </c>
      <c r="G3833">
        <v>6</v>
      </c>
      <c r="H3833" s="5">
        <v>853.85</v>
      </c>
      <c r="I3833" s="5">
        <v>0</v>
      </c>
      <c r="J3833" s="5">
        <v>5123.1000000000004</v>
      </c>
      <c r="K3833" s="5">
        <v>628.61876556160735</v>
      </c>
      <c r="L3833">
        <f>YEAR(SalesData[Order Date])</f>
        <v>2024</v>
      </c>
      <c r="M3833">
        <f>MONTH(SalesData[Order Date])</f>
        <v>2</v>
      </c>
      <c r="N3833" t="str">
        <f>TEXT(SalesData[[#This Row],[Order Date]], "mmmm")</f>
        <v>February</v>
      </c>
      <c r="O3833" s="7">
        <f>IF(SalesData[Sales]=0,0,SalesData[Profit]/SalesData[Sales])</f>
        <v>0.12270280993180054</v>
      </c>
      <c r="P3833" s="8">
        <f t="shared" si="59"/>
        <v>0</v>
      </c>
      <c r="Q3833" t="str">
        <f>IF(SalesData[[#This Row],[Discount]]&gt;0, "Yes", "No")</f>
        <v>No</v>
      </c>
      <c r="R3833" t="str">
        <f>TEXT(SalesData[[#This Row],[Order Date]],"mmm-yyyy")</f>
        <v>Feb-2024</v>
      </c>
      <c r="S3833">
        <f>YEAR(SalesData[[#This Row],[Order Date]])*100 + MONTH(SalesData[[#This Row],[Order Date]])</f>
        <v>202402</v>
      </c>
    </row>
    <row r="3834" spans="1:19" x14ac:dyDescent="0.3">
      <c r="A3834" t="s">
        <v>8370</v>
      </c>
      <c r="B3834" s="3">
        <v>45324</v>
      </c>
      <c r="C3834" t="s">
        <v>2533</v>
      </c>
      <c r="D3834" t="s">
        <v>18</v>
      </c>
      <c r="E3834" t="s">
        <v>14</v>
      </c>
      <c r="F3834" t="s">
        <v>15</v>
      </c>
      <c r="G3834">
        <v>5</v>
      </c>
      <c r="H3834" s="5">
        <v>218.9</v>
      </c>
      <c r="I3834" s="5">
        <v>0.05</v>
      </c>
      <c r="J3834" s="5">
        <v>1039.7750000000001</v>
      </c>
      <c r="K3834" s="5">
        <v>103.733522426684</v>
      </c>
      <c r="L3834">
        <f>YEAR(SalesData[Order Date])</f>
        <v>2024</v>
      </c>
      <c r="M3834">
        <f>MONTH(SalesData[Order Date])</f>
        <v>2</v>
      </c>
      <c r="N3834" t="str">
        <f>TEXT(SalesData[[#This Row],[Order Date]], "mmmm")</f>
        <v>February</v>
      </c>
      <c r="O3834" s="7">
        <f>IF(SalesData[Sales]=0,0,SalesData[Profit]/SalesData[Sales])</f>
        <v>9.9765355415050369E-2</v>
      </c>
      <c r="P3834" s="8">
        <f t="shared" si="59"/>
        <v>4.5682960255824577E-5</v>
      </c>
      <c r="Q3834" t="str">
        <f>IF(SalesData[[#This Row],[Discount]]&gt;0, "Yes", "No")</f>
        <v>Yes</v>
      </c>
      <c r="R3834" t="str">
        <f>TEXT(SalesData[[#This Row],[Order Date]],"mmm-yyyy")</f>
        <v>Feb-2024</v>
      </c>
      <c r="S3834">
        <f>YEAR(SalesData[[#This Row],[Order Date]])*100 + MONTH(SalesData[[#This Row],[Order Date]])</f>
        <v>202402</v>
      </c>
    </row>
    <row r="3835" spans="1:19" x14ac:dyDescent="0.3">
      <c r="A3835" t="s">
        <v>8371</v>
      </c>
      <c r="B3835" s="3">
        <v>45331</v>
      </c>
      <c r="C3835" t="s">
        <v>8372</v>
      </c>
      <c r="D3835" t="s">
        <v>23</v>
      </c>
      <c r="E3835" t="s">
        <v>26</v>
      </c>
      <c r="F3835" t="s">
        <v>15</v>
      </c>
      <c r="G3835">
        <v>6</v>
      </c>
      <c r="H3835" s="5">
        <v>643.03</v>
      </c>
      <c r="I3835" s="5">
        <v>0.02</v>
      </c>
      <c r="J3835" s="5">
        <v>3781.0164</v>
      </c>
      <c r="K3835" s="5">
        <v>821.99095943086832</v>
      </c>
      <c r="L3835">
        <f>YEAR(SalesData[Order Date])</f>
        <v>2024</v>
      </c>
      <c r="M3835">
        <f>MONTH(SalesData[Order Date])</f>
        <v>2</v>
      </c>
      <c r="N3835" t="str">
        <f>TEXT(SalesData[[#This Row],[Order Date]], "mmmm")</f>
        <v>February</v>
      </c>
      <c r="O3835" s="7">
        <f>IF(SalesData[Sales]=0,0,SalesData[Profit]/SalesData[Sales])</f>
        <v>0.21739946947357019</v>
      </c>
      <c r="P3835" s="8">
        <f t="shared" si="59"/>
        <v>5.1837913212965704E-6</v>
      </c>
      <c r="Q3835" t="str">
        <f>IF(SalesData[[#This Row],[Discount]]&gt;0, "Yes", "No")</f>
        <v>Yes</v>
      </c>
      <c r="R3835" t="str">
        <f>TEXT(SalesData[[#This Row],[Order Date]],"mmm-yyyy")</f>
        <v>Feb-2024</v>
      </c>
      <c r="S3835">
        <f>YEAR(SalesData[[#This Row],[Order Date]])*100 + MONTH(SalesData[[#This Row],[Order Date]])</f>
        <v>202402</v>
      </c>
    </row>
    <row r="3836" spans="1:19" x14ac:dyDescent="0.3">
      <c r="A3836" t="s">
        <v>8394</v>
      </c>
      <c r="B3836" s="3">
        <v>45329</v>
      </c>
      <c r="C3836" t="s">
        <v>8395</v>
      </c>
      <c r="D3836" t="s">
        <v>23</v>
      </c>
      <c r="E3836" t="s">
        <v>14</v>
      </c>
      <c r="F3836" t="s">
        <v>53</v>
      </c>
      <c r="G3836">
        <v>2</v>
      </c>
      <c r="H3836" s="5">
        <v>843.9</v>
      </c>
      <c r="I3836" s="5">
        <v>0.19</v>
      </c>
      <c r="J3836" s="5">
        <v>1367.1179999999999</v>
      </c>
      <c r="K3836" s="5">
        <v>117.0905072117781</v>
      </c>
      <c r="L3836">
        <f>YEAR(SalesData[Order Date])</f>
        <v>2024</v>
      </c>
      <c r="M3836">
        <f>MONTH(SalesData[Order Date])</f>
        <v>2</v>
      </c>
      <c r="N3836" t="str">
        <f>TEXT(SalesData[[#This Row],[Order Date]], "mmmm")</f>
        <v>February</v>
      </c>
      <c r="O3836" s="7">
        <f>IF(SalesData[Sales]=0,0,SalesData[Profit]/SalesData[Sales])</f>
        <v>8.5647696257220018E-2</v>
      </c>
      <c r="P3836" s="8">
        <f t="shared" si="59"/>
        <v>1.1257257968953668E-4</v>
      </c>
      <c r="Q3836" t="str">
        <f>IF(SalesData[[#This Row],[Discount]]&gt;0, "Yes", "No")</f>
        <v>Yes</v>
      </c>
      <c r="R3836" t="str">
        <f>TEXT(SalesData[[#This Row],[Order Date]],"mmm-yyyy")</f>
        <v>Feb-2024</v>
      </c>
      <c r="S3836">
        <f>YEAR(SalesData[[#This Row],[Order Date]])*100 + MONTH(SalesData[[#This Row],[Order Date]])</f>
        <v>202402</v>
      </c>
    </row>
    <row r="3837" spans="1:19" x14ac:dyDescent="0.3">
      <c r="A3837" t="s">
        <v>8485</v>
      </c>
      <c r="B3837" s="3">
        <v>45328</v>
      </c>
      <c r="C3837" t="s">
        <v>8486</v>
      </c>
      <c r="D3837" t="s">
        <v>23</v>
      </c>
      <c r="E3837" t="s">
        <v>19</v>
      </c>
      <c r="F3837" t="s">
        <v>44</v>
      </c>
      <c r="G3837">
        <v>7</v>
      </c>
      <c r="H3837" s="5">
        <v>961.49</v>
      </c>
      <c r="I3837" s="5">
        <v>0.02</v>
      </c>
      <c r="J3837" s="5">
        <v>6595.8213999999998</v>
      </c>
      <c r="K3837" s="5">
        <v>555.88277618110465</v>
      </c>
      <c r="L3837">
        <f>YEAR(SalesData[Order Date])</f>
        <v>2024</v>
      </c>
      <c r="M3837">
        <f>MONTH(SalesData[Order Date])</f>
        <v>2</v>
      </c>
      <c r="N3837" t="str">
        <f>TEXT(SalesData[[#This Row],[Order Date]], "mmmm")</f>
        <v>February</v>
      </c>
      <c r="O3837" s="7">
        <f>IF(SalesData[Sales]=0,0,SalesData[Profit]/SalesData[Sales])</f>
        <v>8.4278021260718899E-2</v>
      </c>
      <c r="P3837" s="8">
        <f t="shared" si="59"/>
        <v>2.9715783389768556E-6</v>
      </c>
      <c r="Q3837" t="str">
        <f>IF(SalesData[[#This Row],[Discount]]&gt;0, "Yes", "No")</f>
        <v>Yes</v>
      </c>
      <c r="R3837" t="str">
        <f>TEXT(SalesData[[#This Row],[Order Date]],"mmm-yyyy")</f>
        <v>Feb-2024</v>
      </c>
      <c r="S3837">
        <f>YEAR(SalesData[[#This Row],[Order Date]])*100 + MONTH(SalesData[[#This Row],[Order Date]])</f>
        <v>202402</v>
      </c>
    </row>
    <row r="3838" spans="1:19" x14ac:dyDescent="0.3">
      <c r="A3838" t="s">
        <v>8595</v>
      </c>
      <c r="B3838" s="3">
        <v>45323</v>
      </c>
      <c r="C3838" t="s">
        <v>8013</v>
      </c>
      <c r="D3838" t="s">
        <v>13</v>
      </c>
      <c r="E3838" t="s">
        <v>26</v>
      </c>
      <c r="F3838" t="s">
        <v>44</v>
      </c>
      <c r="G3838">
        <v>8</v>
      </c>
      <c r="H3838" s="5">
        <v>313.38</v>
      </c>
      <c r="I3838" s="5">
        <v>0.06</v>
      </c>
      <c r="J3838" s="5">
        <v>2356.6176</v>
      </c>
      <c r="K3838" s="5">
        <v>488.12464461054532</v>
      </c>
      <c r="L3838">
        <f>YEAR(SalesData[Order Date])</f>
        <v>2024</v>
      </c>
      <c r="M3838">
        <f>MONTH(SalesData[Order Date])</f>
        <v>2</v>
      </c>
      <c r="N3838" t="str">
        <f>TEXT(SalesData[[#This Row],[Order Date]], "mmmm")</f>
        <v>February</v>
      </c>
      <c r="O3838" s="7">
        <f>IF(SalesData[Sales]=0,0,SalesData[Profit]/SalesData[Sales])</f>
        <v>0.20712933851064563</v>
      </c>
      <c r="P3838" s="8">
        <f t="shared" si="59"/>
        <v>2.3932605782117557E-5</v>
      </c>
      <c r="Q3838" t="str">
        <f>IF(SalesData[[#This Row],[Discount]]&gt;0, "Yes", "No")</f>
        <v>Yes</v>
      </c>
      <c r="R3838" t="str">
        <f>TEXT(SalesData[[#This Row],[Order Date]],"mmm-yyyy")</f>
        <v>Feb-2024</v>
      </c>
      <c r="S3838">
        <f>YEAR(SalesData[[#This Row],[Order Date]])*100 + MONTH(SalesData[[#This Row],[Order Date]])</f>
        <v>202402</v>
      </c>
    </row>
    <row r="3839" spans="1:19" x14ac:dyDescent="0.3">
      <c r="A3839" t="s">
        <v>8608</v>
      </c>
      <c r="B3839" s="3">
        <v>45330</v>
      </c>
      <c r="C3839" t="s">
        <v>8609</v>
      </c>
      <c r="D3839" t="s">
        <v>30</v>
      </c>
      <c r="E3839" t="s">
        <v>26</v>
      </c>
      <c r="F3839" t="s">
        <v>31</v>
      </c>
      <c r="G3839">
        <v>4</v>
      </c>
      <c r="H3839" s="5">
        <v>891.13</v>
      </c>
      <c r="I3839" s="5">
        <v>0.18</v>
      </c>
      <c r="J3839" s="5">
        <v>2922.9063999999998</v>
      </c>
      <c r="K3839" s="5">
        <v>875.35396720903077</v>
      </c>
      <c r="L3839">
        <f>YEAR(SalesData[Order Date])</f>
        <v>2024</v>
      </c>
      <c r="M3839">
        <f>MONTH(SalesData[Order Date])</f>
        <v>2</v>
      </c>
      <c r="N3839" t="str">
        <f>TEXT(SalesData[[#This Row],[Order Date]], "mmmm")</f>
        <v>February</v>
      </c>
      <c r="O3839" s="7">
        <f>IF(SalesData[Sales]=0,0,SalesData[Profit]/SalesData[Sales])</f>
        <v>0.2994806700649158</v>
      </c>
      <c r="P3839" s="8">
        <f t="shared" si="59"/>
        <v>5.0497682717448629E-5</v>
      </c>
      <c r="Q3839" t="str">
        <f>IF(SalesData[[#This Row],[Discount]]&gt;0, "Yes", "No")</f>
        <v>Yes</v>
      </c>
      <c r="R3839" t="str">
        <f>TEXT(SalesData[[#This Row],[Order Date]],"mmm-yyyy")</f>
        <v>Feb-2024</v>
      </c>
      <c r="S3839">
        <f>YEAR(SalesData[[#This Row],[Order Date]])*100 + MONTH(SalesData[[#This Row],[Order Date]])</f>
        <v>202402</v>
      </c>
    </row>
    <row r="3840" spans="1:19" x14ac:dyDescent="0.3">
      <c r="A3840" t="s">
        <v>8630</v>
      </c>
      <c r="B3840" s="3">
        <v>45336</v>
      </c>
      <c r="C3840" t="s">
        <v>8631</v>
      </c>
      <c r="D3840" t="s">
        <v>18</v>
      </c>
      <c r="E3840" t="s">
        <v>14</v>
      </c>
      <c r="F3840" t="s">
        <v>34</v>
      </c>
      <c r="G3840">
        <v>2</v>
      </c>
      <c r="H3840" s="5">
        <v>626.44000000000005</v>
      </c>
      <c r="I3840" s="5">
        <v>0.18</v>
      </c>
      <c r="J3840" s="5">
        <v>1027.3616</v>
      </c>
      <c r="K3840" s="5">
        <v>118.2602779408124</v>
      </c>
      <c r="L3840">
        <f>YEAR(SalesData[Order Date])</f>
        <v>2024</v>
      </c>
      <c r="M3840">
        <f>MONTH(SalesData[Order Date])</f>
        <v>2</v>
      </c>
      <c r="N3840" t="str">
        <f>TEXT(SalesData[[#This Row],[Order Date]], "mmmm")</f>
        <v>February</v>
      </c>
      <c r="O3840" s="7">
        <f>IF(SalesData[Sales]=0,0,SalesData[Profit]/SalesData[Sales])</f>
        <v>0.11511066594353186</v>
      </c>
      <c r="P3840" s="8">
        <f t="shared" si="59"/>
        <v>1.4366898665474744E-4</v>
      </c>
      <c r="Q3840" t="str">
        <f>IF(SalesData[[#This Row],[Discount]]&gt;0, "Yes", "No")</f>
        <v>Yes</v>
      </c>
      <c r="R3840" t="str">
        <f>TEXT(SalesData[[#This Row],[Order Date]],"mmm-yyyy")</f>
        <v>Feb-2024</v>
      </c>
      <c r="S3840">
        <f>YEAR(SalesData[[#This Row],[Order Date]])*100 + MONTH(SalesData[[#This Row],[Order Date]])</f>
        <v>202402</v>
      </c>
    </row>
    <row r="3841" spans="1:19" x14ac:dyDescent="0.3">
      <c r="A3841" t="s">
        <v>8686</v>
      </c>
      <c r="B3841" s="3">
        <v>45348</v>
      </c>
      <c r="C3841" t="s">
        <v>395</v>
      </c>
      <c r="D3841" t="s">
        <v>30</v>
      </c>
      <c r="E3841" t="s">
        <v>14</v>
      </c>
      <c r="F3841" t="s">
        <v>53</v>
      </c>
      <c r="G3841">
        <v>1</v>
      </c>
      <c r="H3841" s="5">
        <v>223.04</v>
      </c>
      <c r="I3841" s="5">
        <v>0.18</v>
      </c>
      <c r="J3841" s="5">
        <v>182.89279999999999</v>
      </c>
      <c r="K3841" s="5">
        <v>47.400385391212311</v>
      </c>
      <c r="L3841">
        <f>YEAR(SalesData[Order Date])</f>
        <v>2024</v>
      </c>
      <c r="M3841">
        <f>MONTH(SalesData[Order Date])</f>
        <v>2</v>
      </c>
      <c r="N3841" t="str">
        <f>TEXT(SalesData[[#This Row],[Order Date]], "mmmm")</f>
        <v>February</v>
      </c>
      <c r="O3841" s="7">
        <f>IF(SalesData[Sales]=0,0,SalesData[Profit]/SalesData[Sales])</f>
        <v>0.25917031939591012</v>
      </c>
      <c r="P3841" s="8">
        <f t="shared" si="59"/>
        <v>8.0703012912482068E-4</v>
      </c>
      <c r="Q3841" t="str">
        <f>IF(SalesData[[#This Row],[Discount]]&gt;0, "Yes", "No")</f>
        <v>Yes</v>
      </c>
      <c r="R3841" t="str">
        <f>TEXT(SalesData[[#This Row],[Order Date]],"mmm-yyyy")</f>
        <v>Feb-2024</v>
      </c>
      <c r="S3841">
        <f>YEAR(SalesData[[#This Row],[Order Date]])*100 + MONTH(SalesData[[#This Row],[Order Date]])</f>
        <v>202402</v>
      </c>
    </row>
    <row r="3842" spans="1:19" x14ac:dyDescent="0.3">
      <c r="A3842" t="s">
        <v>8856</v>
      </c>
      <c r="B3842" s="3">
        <v>45351</v>
      </c>
      <c r="C3842" t="s">
        <v>8857</v>
      </c>
      <c r="D3842" t="s">
        <v>13</v>
      </c>
      <c r="E3842" t="s">
        <v>14</v>
      </c>
      <c r="F3842" t="s">
        <v>91</v>
      </c>
      <c r="G3842">
        <v>7</v>
      </c>
      <c r="H3842" s="5">
        <v>837.51</v>
      </c>
      <c r="I3842" s="5">
        <v>0.01</v>
      </c>
      <c r="J3842" s="5">
        <v>5803.9443000000001</v>
      </c>
      <c r="K3842" s="5">
        <v>981.30856324052536</v>
      </c>
      <c r="L3842">
        <f>YEAR(SalesData[Order Date])</f>
        <v>2024</v>
      </c>
      <c r="M3842">
        <f>MONTH(SalesData[Order Date])</f>
        <v>2</v>
      </c>
      <c r="N3842" t="str">
        <f>TEXT(SalesData[[#This Row],[Order Date]], "mmmm")</f>
        <v>February</v>
      </c>
      <c r="O3842" s="7">
        <f>IF(SalesData[Sales]=0,0,SalesData[Profit]/SalesData[Sales])</f>
        <v>0.16907615106515156</v>
      </c>
      <c r="P3842" s="8">
        <f t="shared" ref="P3842:P3905" si="60">IF(H:H*G:G=0, 0, (I:I/(H:H*G:G)))</f>
        <v>1.7057365626337938E-6</v>
      </c>
      <c r="Q3842" t="str">
        <f>IF(SalesData[[#This Row],[Discount]]&gt;0, "Yes", "No")</f>
        <v>Yes</v>
      </c>
      <c r="R3842" t="str">
        <f>TEXT(SalesData[[#This Row],[Order Date]],"mmm-yyyy")</f>
        <v>Feb-2024</v>
      </c>
      <c r="S3842">
        <f>YEAR(SalesData[[#This Row],[Order Date]])*100 + MONTH(SalesData[[#This Row],[Order Date]])</f>
        <v>202402</v>
      </c>
    </row>
    <row r="3843" spans="1:19" x14ac:dyDescent="0.3">
      <c r="A3843" t="s">
        <v>8901</v>
      </c>
      <c r="B3843" s="3">
        <v>45331</v>
      </c>
      <c r="C3843" t="s">
        <v>8902</v>
      </c>
      <c r="D3843" t="s">
        <v>18</v>
      </c>
      <c r="E3843" t="s">
        <v>19</v>
      </c>
      <c r="F3843" t="s">
        <v>91</v>
      </c>
      <c r="G3843">
        <v>6</v>
      </c>
      <c r="H3843" s="5">
        <v>894.45</v>
      </c>
      <c r="I3843" s="5">
        <v>0.01</v>
      </c>
      <c r="J3843" s="5">
        <v>5313.0330000000004</v>
      </c>
      <c r="K3843" s="5">
        <v>1386.98743832893</v>
      </c>
      <c r="L3843">
        <f>YEAR(SalesData[Order Date])</f>
        <v>2024</v>
      </c>
      <c r="M3843">
        <f>MONTH(SalesData[Order Date])</f>
        <v>2</v>
      </c>
      <c r="N3843" t="str">
        <f>TEXT(SalesData[[#This Row],[Order Date]], "mmmm")</f>
        <v>February</v>
      </c>
      <c r="O3843" s="7">
        <f>IF(SalesData[Sales]=0,0,SalesData[Profit]/SalesData[Sales])</f>
        <v>0.26105379701743431</v>
      </c>
      <c r="P3843" s="8">
        <f t="shared" si="60"/>
        <v>1.8633424637114054E-6</v>
      </c>
      <c r="Q3843" t="str">
        <f>IF(SalesData[[#This Row],[Discount]]&gt;0, "Yes", "No")</f>
        <v>Yes</v>
      </c>
      <c r="R3843" t="str">
        <f>TEXT(SalesData[[#This Row],[Order Date]],"mmm-yyyy")</f>
        <v>Feb-2024</v>
      </c>
      <c r="S3843">
        <f>YEAR(SalesData[[#This Row],[Order Date]])*100 + MONTH(SalesData[[#This Row],[Order Date]])</f>
        <v>202402</v>
      </c>
    </row>
    <row r="3844" spans="1:19" x14ac:dyDescent="0.3">
      <c r="A3844" t="s">
        <v>8906</v>
      </c>
      <c r="B3844" s="3">
        <v>45325</v>
      </c>
      <c r="C3844" t="s">
        <v>8907</v>
      </c>
      <c r="D3844" t="s">
        <v>13</v>
      </c>
      <c r="E3844" t="s">
        <v>14</v>
      </c>
      <c r="F3844" t="s">
        <v>39</v>
      </c>
      <c r="G3844">
        <v>5</v>
      </c>
      <c r="H3844" s="5">
        <v>207.66</v>
      </c>
      <c r="I3844" s="5">
        <v>0.1</v>
      </c>
      <c r="J3844" s="5">
        <v>934.47</v>
      </c>
      <c r="K3844" s="5">
        <v>142.9606026498621</v>
      </c>
      <c r="L3844">
        <f>YEAR(SalesData[Order Date])</f>
        <v>2024</v>
      </c>
      <c r="M3844">
        <f>MONTH(SalesData[Order Date])</f>
        <v>2</v>
      </c>
      <c r="N3844" t="str">
        <f>TEXT(SalesData[[#This Row],[Order Date]], "mmmm")</f>
        <v>February</v>
      </c>
      <c r="O3844" s="7">
        <f>IF(SalesData[Sales]=0,0,SalesData[Profit]/SalesData[Sales])</f>
        <v>0.15298575946778611</v>
      </c>
      <c r="P3844" s="8">
        <f t="shared" si="60"/>
        <v>9.6311278050659747E-5</v>
      </c>
      <c r="Q3844" t="str">
        <f>IF(SalesData[[#This Row],[Discount]]&gt;0, "Yes", "No")</f>
        <v>Yes</v>
      </c>
      <c r="R3844" t="str">
        <f>TEXT(SalesData[[#This Row],[Order Date]],"mmm-yyyy")</f>
        <v>Feb-2024</v>
      </c>
      <c r="S3844">
        <f>YEAR(SalesData[[#This Row],[Order Date]])*100 + MONTH(SalesData[[#This Row],[Order Date]])</f>
        <v>202402</v>
      </c>
    </row>
    <row r="3845" spans="1:19" x14ac:dyDescent="0.3">
      <c r="A3845" t="s">
        <v>9095</v>
      </c>
      <c r="B3845" s="3">
        <v>45340</v>
      </c>
      <c r="C3845" t="s">
        <v>9096</v>
      </c>
      <c r="D3845" t="s">
        <v>13</v>
      </c>
      <c r="E3845" t="s">
        <v>14</v>
      </c>
      <c r="F3845" t="s">
        <v>27</v>
      </c>
      <c r="G3845">
        <v>9</v>
      </c>
      <c r="H3845" s="5">
        <v>54.77</v>
      </c>
      <c r="I3845" s="5">
        <v>0.01</v>
      </c>
      <c r="J3845" s="5">
        <v>488.00069999999999</v>
      </c>
      <c r="K3845" s="5">
        <v>118.9733984321458</v>
      </c>
      <c r="L3845">
        <f>YEAR(SalesData[Order Date])</f>
        <v>2024</v>
      </c>
      <c r="M3845">
        <f>MONTH(SalesData[Order Date])</f>
        <v>2</v>
      </c>
      <c r="N3845" t="str">
        <f>TEXT(SalesData[[#This Row],[Order Date]], "mmmm")</f>
        <v>February</v>
      </c>
      <c r="O3845" s="7">
        <f>IF(SalesData[Sales]=0,0,SalesData[Profit]/SalesData[Sales])</f>
        <v>0.24379759789718702</v>
      </c>
      <c r="P3845" s="8">
        <f t="shared" si="60"/>
        <v>2.0286856145903069E-5</v>
      </c>
      <c r="Q3845" t="str">
        <f>IF(SalesData[[#This Row],[Discount]]&gt;0, "Yes", "No")</f>
        <v>Yes</v>
      </c>
      <c r="R3845" t="str">
        <f>TEXT(SalesData[[#This Row],[Order Date]],"mmm-yyyy")</f>
        <v>Feb-2024</v>
      </c>
      <c r="S3845">
        <f>YEAR(SalesData[[#This Row],[Order Date]])*100 + MONTH(SalesData[[#This Row],[Order Date]])</f>
        <v>202402</v>
      </c>
    </row>
    <row r="3846" spans="1:19" x14ac:dyDescent="0.3">
      <c r="A3846" t="s">
        <v>9170</v>
      </c>
      <c r="B3846" s="3">
        <v>45342</v>
      </c>
      <c r="C3846" t="s">
        <v>9171</v>
      </c>
      <c r="D3846" t="s">
        <v>18</v>
      </c>
      <c r="E3846" t="s">
        <v>26</v>
      </c>
      <c r="F3846" t="s">
        <v>34</v>
      </c>
      <c r="G3846">
        <v>7</v>
      </c>
      <c r="H3846" s="5">
        <v>305.56</v>
      </c>
      <c r="I3846" s="5">
        <v>7.0000000000000007E-2</v>
      </c>
      <c r="J3846" s="5">
        <v>1989.1956</v>
      </c>
      <c r="K3846" s="5">
        <v>518.3311594505393</v>
      </c>
      <c r="L3846">
        <f>YEAR(SalesData[Order Date])</f>
        <v>2024</v>
      </c>
      <c r="M3846">
        <f>MONTH(SalesData[Order Date])</f>
        <v>2</v>
      </c>
      <c r="N3846" t="str">
        <f>TEXT(SalesData[[#This Row],[Order Date]], "mmmm")</f>
        <v>February</v>
      </c>
      <c r="O3846" s="7">
        <f>IF(SalesData[Sales]=0,0,SalesData[Profit]/SalesData[Sales])</f>
        <v>0.26057324852847014</v>
      </c>
      <c r="P3846" s="8">
        <f t="shared" si="60"/>
        <v>3.2726796701138897E-5</v>
      </c>
      <c r="Q3846" t="str">
        <f>IF(SalesData[[#This Row],[Discount]]&gt;0, "Yes", "No")</f>
        <v>Yes</v>
      </c>
      <c r="R3846" t="str">
        <f>TEXT(SalesData[[#This Row],[Order Date]],"mmm-yyyy")</f>
        <v>Feb-2024</v>
      </c>
      <c r="S3846">
        <f>YEAR(SalesData[[#This Row],[Order Date]])*100 + MONTH(SalesData[[#This Row],[Order Date]])</f>
        <v>202402</v>
      </c>
    </row>
    <row r="3847" spans="1:19" x14ac:dyDescent="0.3">
      <c r="A3847" t="s">
        <v>9200</v>
      </c>
      <c r="B3847" s="3">
        <v>45329</v>
      </c>
      <c r="C3847" t="s">
        <v>9201</v>
      </c>
      <c r="D3847" t="s">
        <v>30</v>
      </c>
      <c r="E3847" t="s">
        <v>19</v>
      </c>
      <c r="F3847" t="s">
        <v>27</v>
      </c>
      <c r="G3847">
        <v>8</v>
      </c>
      <c r="H3847" s="5">
        <v>881.3</v>
      </c>
      <c r="I3847" s="5">
        <v>0.28999999999999998</v>
      </c>
      <c r="J3847" s="5">
        <v>5005.7839999999997</v>
      </c>
      <c r="K3847" s="5">
        <v>759.55328126879181</v>
      </c>
      <c r="L3847">
        <f>YEAR(SalesData[Order Date])</f>
        <v>2024</v>
      </c>
      <c r="M3847">
        <f>MONTH(SalesData[Order Date])</f>
        <v>2</v>
      </c>
      <c r="N3847" t="str">
        <f>TEXT(SalesData[[#This Row],[Order Date]], "mmmm")</f>
        <v>February</v>
      </c>
      <c r="O3847" s="7">
        <f>IF(SalesData[Sales]=0,0,SalesData[Profit]/SalesData[Sales])</f>
        <v>0.15173512905646586</v>
      </c>
      <c r="P3847" s="8">
        <f t="shared" si="60"/>
        <v>4.1132418018835812E-5</v>
      </c>
      <c r="Q3847" t="str">
        <f>IF(SalesData[[#This Row],[Discount]]&gt;0, "Yes", "No")</f>
        <v>Yes</v>
      </c>
      <c r="R3847" t="str">
        <f>TEXT(SalesData[[#This Row],[Order Date]],"mmm-yyyy")</f>
        <v>Feb-2024</v>
      </c>
      <c r="S3847">
        <f>YEAR(SalesData[[#This Row],[Order Date]])*100 + MONTH(SalesData[[#This Row],[Order Date]])</f>
        <v>202402</v>
      </c>
    </row>
    <row r="3848" spans="1:19" x14ac:dyDescent="0.3">
      <c r="A3848" t="s">
        <v>9214</v>
      </c>
      <c r="B3848" s="3">
        <v>45343</v>
      </c>
      <c r="C3848" t="s">
        <v>9215</v>
      </c>
      <c r="D3848" t="s">
        <v>23</v>
      </c>
      <c r="E3848" t="s">
        <v>26</v>
      </c>
      <c r="F3848" t="s">
        <v>20</v>
      </c>
      <c r="G3848">
        <v>4</v>
      </c>
      <c r="H3848" s="5">
        <v>962.1</v>
      </c>
      <c r="I3848" s="5">
        <v>0.06</v>
      </c>
      <c r="J3848" s="5">
        <v>3617.4960000000001</v>
      </c>
      <c r="K3848" s="5">
        <v>597.62081237856785</v>
      </c>
      <c r="L3848">
        <f>YEAR(SalesData[Order Date])</f>
        <v>2024</v>
      </c>
      <c r="M3848">
        <f>MONTH(SalesData[Order Date])</f>
        <v>2</v>
      </c>
      <c r="N3848" t="str">
        <f>TEXT(SalesData[[#This Row],[Order Date]], "mmmm")</f>
        <v>February</v>
      </c>
      <c r="O3848" s="7">
        <f>IF(SalesData[Sales]=0,0,SalesData[Profit]/SalesData[Sales])</f>
        <v>0.16520289514585995</v>
      </c>
      <c r="P3848" s="8">
        <f t="shared" si="60"/>
        <v>1.5590894917368256E-5</v>
      </c>
      <c r="Q3848" t="str">
        <f>IF(SalesData[[#This Row],[Discount]]&gt;0, "Yes", "No")</f>
        <v>Yes</v>
      </c>
      <c r="R3848" t="str">
        <f>TEXT(SalesData[[#This Row],[Order Date]],"mmm-yyyy")</f>
        <v>Feb-2024</v>
      </c>
      <c r="S3848">
        <f>YEAR(SalesData[[#This Row],[Order Date]])*100 + MONTH(SalesData[[#This Row],[Order Date]])</f>
        <v>202402</v>
      </c>
    </row>
    <row r="3849" spans="1:19" x14ac:dyDescent="0.3">
      <c r="A3849" t="s">
        <v>9220</v>
      </c>
      <c r="B3849" s="3">
        <v>45343</v>
      </c>
      <c r="C3849" t="s">
        <v>9221</v>
      </c>
      <c r="D3849" t="s">
        <v>23</v>
      </c>
      <c r="E3849" t="s">
        <v>19</v>
      </c>
      <c r="F3849" t="s">
        <v>53</v>
      </c>
      <c r="G3849">
        <v>7</v>
      </c>
      <c r="H3849" s="5">
        <v>844.12</v>
      </c>
      <c r="I3849" s="5">
        <v>0.14000000000000001</v>
      </c>
      <c r="J3849" s="5">
        <v>5081.6023999999998</v>
      </c>
      <c r="K3849" s="5">
        <v>1250.292779035213</v>
      </c>
      <c r="L3849">
        <f>YEAR(SalesData[Order Date])</f>
        <v>2024</v>
      </c>
      <c r="M3849">
        <f>MONTH(SalesData[Order Date])</f>
        <v>2</v>
      </c>
      <c r="N3849" t="str">
        <f>TEXT(SalesData[[#This Row],[Order Date]], "mmmm")</f>
        <v>February</v>
      </c>
      <c r="O3849" s="7">
        <f>IF(SalesData[Sales]=0,0,SalesData[Profit]/SalesData[Sales])</f>
        <v>0.24604301569032891</v>
      </c>
      <c r="P3849" s="8">
        <f t="shared" si="60"/>
        <v>2.3693313746860637E-5</v>
      </c>
      <c r="Q3849" t="str">
        <f>IF(SalesData[[#This Row],[Discount]]&gt;0, "Yes", "No")</f>
        <v>Yes</v>
      </c>
      <c r="R3849" t="str">
        <f>TEXT(SalesData[[#This Row],[Order Date]],"mmm-yyyy")</f>
        <v>Feb-2024</v>
      </c>
      <c r="S3849">
        <f>YEAR(SalesData[[#This Row],[Order Date]])*100 + MONTH(SalesData[[#This Row],[Order Date]])</f>
        <v>202402</v>
      </c>
    </row>
    <row r="3850" spans="1:19" x14ac:dyDescent="0.3">
      <c r="A3850" t="s">
        <v>9228</v>
      </c>
      <c r="B3850" s="3">
        <v>45340</v>
      </c>
      <c r="C3850" t="s">
        <v>9229</v>
      </c>
      <c r="D3850" t="s">
        <v>23</v>
      </c>
      <c r="E3850" t="s">
        <v>19</v>
      </c>
      <c r="F3850" t="s">
        <v>20</v>
      </c>
      <c r="G3850">
        <v>4</v>
      </c>
      <c r="H3850" s="5">
        <v>210.69</v>
      </c>
      <c r="I3850" s="5">
        <v>0.01</v>
      </c>
      <c r="J3850" s="5">
        <v>834.33240000000001</v>
      </c>
      <c r="K3850" s="5">
        <v>45.60945900979123</v>
      </c>
      <c r="L3850">
        <f>YEAR(SalesData[Order Date])</f>
        <v>2024</v>
      </c>
      <c r="M3850">
        <f>MONTH(SalesData[Order Date])</f>
        <v>2</v>
      </c>
      <c r="N3850" t="str">
        <f>TEXT(SalesData[[#This Row],[Order Date]], "mmmm")</f>
        <v>February</v>
      </c>
      <c r="O3850" s="7">
        <f>IF(SalesData[Sales]=0,0,SalesData[Profit]/SalesData[Sales])</f>
        <v>5.4665813061785959E-2</v>
      </c>
      <c r="P3850" s="8">
        <f t="shared" si="60"/>
        <v>1.1865774360434762E-5</v>
      </c>
      <c r="Q3850" t="str">
        <f>IF(SalesData[[#This Row],[Discount]]&gt;0, "Yes", "No")</f>
        <v>Yes</v>
      </c>
      <c r="R3850" t="str">
        <f>TEXT(SalesData[[#This Row],[Order Date]],"mmm-yyyy")</f>
        <v>Feb-2024</v>
      </c>
      <c r="S3850">
        <f>YEAR(SalesData[[#This Row],[Order Date]])*100 + MONTH(SalesData[[#This Row],[Order Date]])</f>
        <v>202402</v>
      </c>
    </row>
    <row r="3851" spans="1:19" x14ac:dyDescent="0.3">
      <c r="A3851" t="s">
        <v>9299</v>
      </c>
      <c r="B3851" s="3">
        <v>45330</v>
      </c>
      <c r="C3851" t="s">
        <v>9300</v>
      </c>
      <c r="D3851" t="s">
        <v>18</v>
      </c>
      <c r="E3851" t="s">
        <v>19</v>
      </c>
      <c r="F3851" t="s">
        <v>91</v>
      </c>
      <c r="G3851">
        <v>1</v>
      </c>
      <c r="H3851" s="5">
        <v>428.98</v>
      </c>
      <c r="I3851" s="5">
        <v>0.28999999999999998</v>
      </c>
      <c r="J3851" s="5">
        <v>304.57580000000002</v>
      </c>
      <c r="K3851" s="5">
        <v>60.889715016955293</v>
      </c>
      <c r="L3851">
        <f>YEAR(SalesData[Order Date])</f>
        <v>2024</v>
      </c>
      <c r="M3851">
        <f>MONTH(SalesData[Order Date])</f>
        <v>2</v>
      </c>
      <c r="N3851" t="str">
        <f>TEXT(SalesData[[#This Row],[Order Date]], "mmmm")</f>
        <v>February</v>
      </c>
      <c r="O3851" s="7">
        <f>IF(SalesData[Sales]=0,0,SalesData[Profit]/SalesData[Sales])</f>
        <v>0.19991645763371643</v>
      </c>
      <c r="P3851" s="8">
        <f t="shared" si="60"/>
        <v>6.7602219217679138E-4</v>
      </c>
      <c r="Q3851" t="str">
        <f>IF(SalesData[[#This Row],[Discount]]&gt;0, "Yes", "No")</f>
        <v>Yes</v>
      </c>
      <c r="R3851" t="str">
        <f>TEXT(SalesData[[#This Row],[Order Date]],"mmm-yyyy")</f>
        <v>Feb-2024</v>
      </c>
      <c r="S3851">
        <f>YEAR(SalesData[[#This Row],[Order Date]])*100 + MONTH(SalesData[[#This Row],[Order Date]])</f>
        <v>202402</v>
      </c>
    </row>
    <row r="3852" spans="1:19" x14ac:dyDescent="0.3">
      <c r="A3852" t="s">
        <v>9301</v>
      </c>
      <c r="B3852" s="3">
        <v>45343</v>
      </c>
      <c r="C3852" t="s">
        <v>9302</v>
      </c>
      <c r="D3852" t="s">
        <v>23</v>
      </c>
      <c r="E3852" t="s">
        <v>14</v>
      </c>
      <c r="F3852" t="s">
        <v>27</v>
      </c>
      <c r="G3852">
        <v>7</v>
      </c>
      <c r="H3852" s="5">
        <v>847.66</v>
      </c>
      <c r="I3852" s="5">
        <v>0.21</v>
      </c>
      <c r="J3852" s="5">
        <v>4687.5598</v>
      </c>
      <c r="K3852" s="5">
        <v>553.0512157430345</v>
      </c>
      <c r="L3852">
        <f>YEAR(SalesData[Order Date])</f>
        <v>2024</v>
      </c>
      <c r="M3852">
        <f>MONTH(SalesData[Order Date])</f>
        <v>2</v>
      </c>
      <c r="N3852" t="str">
        <f>TEXT(SalesData[[#This Row],[Order Date]], "mmmm")</f>
        <v>February</v>
      </c>
      <c r="O3852" s="7">
        <f>IF(SalesData[Sales]=0,0,SalesData[Profit]/SalesData[Sales])</f>
        <v>0.11798275421319095</v>
      </c>
      <c r="P3852" s="8">
        <f t="shared" si="60"/>
        <v>3.5391548498218626E-5</v>
      </c>
      <c r="Q3852" t="str">
        <f>IF(SalesData[[#This Row],[Discount]]&gt;0, "Yes", "No")</f>
        <v>Yes</v>
      </c>
      <c r="R3852" t="str">
        <f>TEXT(SalesData[[#This Row],[Order Date]],"mmm-yyyy")</f>
        <v>Feb-2024</v>
      </c>
      <c r="S3852">
        <f>YEAR(SalesData[[#This Row],[Order Date]])*100 + MONTH(SalesData[[#This Row],[Order Date]])</f>
        <v>202402</v>
      </c>
    </row>
    <row r="3853" spans="1:19" x14ac:dyDescent="0.3">
      <c r="A3853" t="s">
        <v>9380</v>
      </c>
      <c r="B3853" s="3">
        <v>45324</v>
      </c>
      <c r="C3853" t="s">
        <v>9381</v>
      </c>
      <c r="D3853" t="s">
        <v>13</v>
      </c>
      <c r="E3853" t="s">
        <v>19</v>
      </c>
      <c r="F3853" t="s">
        <v>39</v>
      </c>
      <c r="G3853">
        <v>4</v>
      </c>
      <c r="H3853" s="5">
        <v>657.78</v>
      </c>
      <c r="I3853" s="5">
        <v>0.01</v>
      </c>
      <c r="J3853" s="5">
        <v>2604.8087999999998</v>
      </c>
      <c r="K3853" s="5">
        <v>351.23449477772391</v>
      </c>
      <c r="L3853">
        <f>YEAR(SalesData[Order Date])</f>
        <v>2024</v>
      </c>
      <c r="M3853">
        <f>MONTH(SalesData[Order Date])</f>
        <v>2</v>
      </c>
      <c r="N3853" t="str">
        <f>TEXT(SalesData[[#This Row],[Order Date]], "mmmm")</f>
        <v>February</v>
      </c>
      <c r="O3853" s="7">
        <f>IF(SalesData[Sales]=0,0,SalesData[Profit]/SalesData[Sales])</f>
        <v>0.13484079705877988</v>
      </c>
      <c r="P3853" s="8">
        <f t="shared" si="60"/>
        <v>3.8006628355985286E-6</v>
      </c>
      <c r="Q3853" t="str">
        <f>IF(SalesData[[#This Row],[Discount]]&gt;0, "Yes", "No")</f>
        <v>Yes</v>
      </c>
      <c r="R3853" t="str">
        <f>TEXT(SalesData[[#This Row],[Order Date]],"mmm-yyyy")</f>
        <v>Feb-2024</v>
      </c>
      <c r="S3853">
        <f>YEAR(SalesData[[#This Row],[Order Date]])*100 + MONTH(SalesData[[#This Row],[Order Date]])</f>
        <v>202402</v>
      </c>
    </row>
    <row r="3854" spans="1:19" x14ac:dyDescent="0.3">
      <c r="A3854" t="s">
        <v>9410</v>
      </c>
      <c r="B3854" s="3">
        <v>45335</v>
      </c>
      <c r="C3854" t="s">
        <v>9411</v>
      </c>
      <c r="D3854" t="s">
        <v>13</v>
      </c>
      <c r="E3854" t="s">
        <v>19</v>
      </c>
      <c r="F3854" t="s">
        <v>31</v>
      </c>
      <c r="G3854">
        <v>9</v>
      </c>
      <c r="H3854" s="5">
        <v>358.3</v>
      </c>
      <c r="I3854" s="5">
        <v>0.04</v>
      </c>
      <c r="J3854" s="5">
        <v>3095.712</v>
      </c>
      <c r="K3854" s="5">
        <v>856.98108561479603</v>
      </c>
      <c r="L3854">
        <f>YEAR(SalesData[Order Date])</f>
        <v>2024</v>
      </c>
      <c r="M3854">
        <f>MONTH(SalesData[Order Date])</f>
        <v>2</v>
      </c>
      <c r="N3854" t="str">
        <f>TEXT(SalesData[[#This Row],[Order Date]], "mmmm")</f>
        <v>February</v>
      </c>
      <c r="O3854" s="7">
        <f>IF(SalesData[Sales]=0,0,SalesData[Profit]/SalesData[Sales])</f>
        <v>0.27682842771381705</v>
      </c>
      <c r="P3854" s="8">
        <f t="shared" si="60"/>
        <v>1.2404254659348156E-5</v>
      </c>
      <c r="Q3854" t="str">
        <f>IF(SalesData[[#This Row],[Discount]]&gt;0, "Yes", "No")</f>
        <v>Yes</v>
      </c>
      <c r="R3854" t="str">
        <f>TEXT(SalesData[[#This Row],[Order Date]],"mmm-yyyy")</f>
        <v>Feb-2024</v>
      </c>
      <c r="S3854">
        <f>YEAR(SalesData[[#This Row],[Order Date]])*100 + MONTH(SalesData[[#This Row],[Order Date]])</f>
        <v>202402</v>
      </c>
    </row>
    <row r="3855" spans="1:19" x14ac:dyDescent="0.3">
      <c r="A3855" t="s">
        <v>9448</v>
      </c>
      <c r="B3855" s="3">
        <v>45332</v>
      </c>
      <c r="C3855" t="s">
        <v>9449</v>
      </c>
      <c r="D3855" t="s">
        <v>13</v>
      </c>
      <c r="E3855" t="s">
        <v>26</v>
      </c>
      <c r="F3855" t="s">
        <v>20</v>
      </c>
      <c r="G3855">
        <v>9</v>
      </c>
      <c r="H3855" s="5">
        <v>757.84</v>
      </c>
      <c r="I3855" s="5">
        <v>0.03</v>
      </c>
      <c r="J3855" s="5">
        <v>6615.9432000000006</v>
      </c>
      <c r="K3855" s="5">
        <v>1096.1191339949189</v>
      </c>
      <c r="L3855">
        <f>YEAR(SalesData[Order Date])</f>
        <v>2024</v>
      </c>
      <c r="M3855">
        <f>MONTH(SalesData[Order Date])</f>
        <v>2</v>
      </c>
      <c r="N3855" t="str">
        <f>TEXT(SalesData[[#This Row],[Order Date]], "mmmm")</f>
        <v>February</v>
      </c>
      <c r="O3855" s="7">
        <f>IF(SalesData[Sales]=0,0,SalesData[Profit]/SalesData[Sales])</f>
        <v>0.16567843780686006</v>
      </c>
      <c r="P3855" s="8">
        <f t="shared" si="60"/>
        <v>4.3984658151236843E-6</v>
      </c>
      <c r="Q3855" t="str">
        <f>IF(SalesData[[#This Row],[Discount]]&gt;0, "Yes", "No")</f>
        <v>Yes</v>
      </c>
      <c r="R3855" t="str">
        <f>TEXT(SalesData[[#This Row],[Order Date]],"mmm-yyyy")</f>
        <v>Feb-2024</v>
      </c>
      <c r="S3855">
        <f>YEAR(SalesData[[#This Row],[Order Date]])*100 + MONTH(SalesData[[#This Row],[Order Date]])</f>
        <v>202402</v>
      </c>
    </row>
    <row r="3856" spans="1:19" x14ac:dyDescent="0.3">
      <c r="A3856" t="s">
        <v>9534</v>
      </c>
      <c r="B3856" s="3">
        <v>45333</v>
      </c>
      <c r="C3856" t="s">
        <v>9535</v>
      </c>
      <c r="D3856" t="s">
        <v>23</v>
      </c>
      <c r="E3856" t="s">
        <v>19</v>
      </c>
      <c r="F3856" t="s">
        <v>15</v>
      </c>
      <c r="G3856">
        <v>5</v>
      </c>
      <c r="H3856" s="5">
        <v>133.65</v>
      </c>
      <c r="I3856" s="5">
        <v>0.28999999999999998</v>
      </c>
      <c r="J3856" s="5">
        <v>474.45749999999998</v>
      </c>
      <c r="K3856" s="5">
        <v>103.574770123969</v>
      </c>
      <c r="L3856">
        <f>YEAR(SalesData[Order Date])</f>
        <v>2024</v>
      </c>
      <c r="M3856">
        <f>MONTH(SalesData[Order Date])</f>
        <v>2</v>
      </c>
      <c r="N3856" t="str">
        <f>TEXT(SalesData[[#This Row],[Order Date]], "mmmm")</f>
        <v>February</v>
      </c>
      <c r="O3856" s="7">
        <f>IF(SalesData[Sales]=0,0,SalesData[Profit]/SalesData[Sales])</f>
        <v>0.21830147088826504</v>
      </c>
      <c r="P3856" s="8">
        <f t="shared" si="60"/>
        <v>4.3396932285821171E-4</v>
      </c>
      <c r="Q3856" t="str">
        <f>IF(SalesData[[#This Row],[Discount]]&gt;0, "Yes", "No")</f>
        <v>Yes</v>
      </c>
      <c r="R3856" t="str">
        <f>TEXT(SalesData[[#This Row],[Order Date]],"mmm-yyyy")</f>
        <v>Feb-2024</v>
      </c>
      <c r="S3856">
        <f>YEAR(SalesData[[#This Row],[Order Date]])*100 + MONTH(SalesData[[#This Row],[Order Date]])</f>
        <v>202402</v>
      </c>
    </row>
    <row r="3857" spans="1:19" x14ac:dyDescent="0.3">
      <c r="A3857" t="s">
        <v>9540</v>
      </c>
      <c r="B3857" s="3">
        <v>45329</v>
      </c>
      <c r="C3857" t="s">
        <v>9541</v>
      </c>
      <c r="D3857" t="s">
        <v>30</v>
      </c>
      <c r="E3857" t="s">
        <v>19</v>
      </c>
      <c r="F3857" t="s">
        <v>31</v>
      </c>
      <c r="G3857">
        <v>7</v>
      </c>
      <c r="H3857" s="5">
        <v>404.57</v>
      </c>
      <c r="I3857" s="5">
        <v>0.28000000000000003</v>
      </c>
      <c r="J3857" s="5">
        <v>2039.0328</v>
      </c>
      <c r="K3857" s="5">
        <v>193.86309902155591</v>
      </c>
      <c r="L3857">
        <f>YEAR(SalesData[Order Date])</f>
        <v>2024</v>
      </c>
      <c r="M3857">
        <f>MONTH(SalesData[Order Date])</f>
        <v>2</v>
      </c>
      <c r="N3857" t="str">
        <f>TEXT(SalesData[[#This Row],[Order Date]], "mmmm")</f>
        <v>February</v>
      </c>
      <c r="O3857" s="7">
        <f>IF(SalesData[Sales]=0,0,SalesData[Profit]/SalesData[Sales])</f>
        <v>9.5076008106174614E-2</v>
      </c>
      <c r="P3857" s="8">
        <f t="shared" si="60"/>
        <v>9.887040561583906E-5</v>
      </c>
      <c r="Q3857" t="str">
        <f>IF(SalesData[[#This Row],[Discount]]&gt;0, "Yes", "No")</f>
        <v>Yes</v>
      </c>
      <c r="R3857" t="str">
        <f>TEXT(SalesData[[#This Row],[Order Date]],"mmm-yyyy")</f>
        <v>Feb-2024</v>
      </c>
      <c r="S3857">
        <f>YEAR(SalesData[[#This Row],[Order Date]])*100 + MONTH(SalesData[[#This Row],[Order Date]])</f>
        <v>202402</v>
      </c>
    </row>
    <row r="3858" spans="1:19" x14ac:dyDescent="0.3">
      <c r="A3858" t="s">
        <v>9564</v>
      </c>
      <c r="B3858" s="3">
        <v>45345</v>
      </c>
      <c r="C3858" t="s">
        <v>9565</v>
      </c>
      <c r="D3858" t="s">
        <v>30</v>
      </c>
      <c r="E3858" t="s">
        <v>14</v>
      </c>
      <c r="F3858" t="s">
        <v>34</v>
      </c>
      <c r="G3858">
        <v>6</v>
      </c>
      <c r="H3858" s="5">
        <v>341.1</v>
      </c>
      <c r="I3858" s="5">
        <v>0.03</v>
      </c>
      <c r="J3858" s="5">
        <v>1985.202</v>
      </c>
      <c r="K3858" s="5">
        <v>535.52736604188817</v>
      </c>
      <c r="L3858">
        <f>YEAR(SalesData[Order Date])</f>
        <v>2024</v>
      </c>
      <c r="M3858">
        <f>MONTH(SalesData[Order Date])</f>
        <v>2</v>
      </c>
      <c r="N3858" t="str">
        <f>TEXT(SalesData[[#This Row],[Order Date]], "mmmm")</f>
        <v>February</v>
      </c>
      <c r="O3858" s="7">
        <f>IF(SalesData[Sales]=0,0,SalesData[Profit]/SalesData[Sales])</f>
        <v>0.26975963455703156</v>
      </c>
      <c r="P3858" s="8">
        <f t="shared" si="60"/>
        <v>1.4658457930225739E-5</v>
      </c>
      <c r="Q3858" t="str">
        <f>IF(SalesData[[#This Row],[Discount]]&gt;0, "Yes", "No")</f>
        <v>Yes</v>
      </c>
      <c r="R3858" t="str">
        <f>TEXT(SalesData[[#This Row],[Order Date]],"mmm-yyyy")</f>
        <v>Feb-2024</v>
      </c>
      <c r="S3858">
        <f>YEAR(SalesData[[#This Row],[Order Date]])*100 + MONTH(SalesData[[#This Row],[Order Date]])</f>
        <v>202402</v>
      </c>
    </row>
    <row r="3859" spans="1:19" x14ac:dyDescent="0.3">
      <c r="A3859" t="s">
        <v>9623</v>
      </c>
      <c r="B3859" s="3">
        <v>45346</v>
      </c>
      <c r="C3859" t="s">
        <v>9624</v>
      </c>
      <c r="D3859" t="s">
        <v>18</v>
      </c>
      <c r="E3859" t="s">
        <v>14</v>
      </c>
      <c r="F3859" t="s">
        <v>20</v>
      </c>
      <c r="G3859">
        <v>3</v>
      </c>
      <c r="H3859" s="5">
        <v>91.76</v>
      </c>
      <c r="I3859" s="5">
        <v>0.28999999999999998</v>
      </c>
      <c r="J3859" s="5">
        <v>195.44880000000001</v>
      </c>
      <c r="K3859" s="5">
        <v>21.34081918852339</v>
      </c>
      <c r="L3859">
        <f>YEAR(SalesData[Order Date])</f>
        <v>2024</v>
      </c>
      <c r="M3859">
        <f>MONTH(SalesData[Order Date])</f>
        <v>2</v>
      </c>
      <c r="N3859" t="str">
        <f>TEXT(SalesData[[#This Row],[Order Date]], "mmmm")</f>
        <v>February</v>
      </c>
      <c r="O3859" s="7">
        <f>IF(SalesData[Sales]=0,0,SalesData[Profit]/SalesData[Sales])</f>
        <v>0.10918879618868671</v>
      </c>
      <c r="P3859" s="8">
        <f t="shared" si="60"/>
        <v>1.0534728276663759E-3</v>
      </c>
      <c r="Q3859" t="str">
        <f>IF(SalesData[[#This Row],[Discount]]&gt;0, "Yes", "No")</f>
        <v>Yes</v>
      </c>
      <c r="R3859" t="str">
        <f>TEXT(SalesData[[#This Row],[Order Date]],"mmm-yyyy")</f>
        <v>Feb-2024</v>
      </c>
      <c r="S3859">
        <f>YEAR(SalesData[[#This Row],[Order Date]])*100 + MONTH(SalesData[[#This Row],[Order Date]])</f>
        <v>202402</v>
      </c>
    </row>
    <row r="3860" spans="1:19" x14ac:dyDescent="0.3">
      <c r="A3860" t="s">
        <v>9655</v>
      </c>
      <c r="B3860" s="3">
        <v>45323</v>
      </c>
      <c r="C3860" t="s">
        <v>9656</v>
      </c>
      <c r="D3860" t="s">
        <v>13</v>
      </c>
      <c r="E3860" t="s">
        <v>19</v>
      </c>
      <c r="F3860" t="s">
        <v>39</v>
      </c>
      <c r="G3860">
        <v>6</v>
      </c>
      <c r="H3860" s="5">
        <v>875.35</v>
      </c>
      <c r="I3860" s="5">
        <v>0.28999999999999998</v>
      </c>
      <c r="J3860" s="5">
        <v>3728.991</v>
      </c>
      <c r="K3860" s="5">
        <v>434.43232964884987</v>
      </c>
      <c r="L3860">
        <f>YEAR(SalesData[Order Date])</f>
        <v>2024</v>
      </c>
      <c r="M3860">
        <f>MONTH(SalesData[Order Date])</f>
        <v>2</v>
      </c>
      <c r="N3860" t="str">
        <f>TEXT(SalesData[[#This Row],[Order Date]], "mmmm")</f>
        <v>February</v>
      </c>
      <c r="O3860" s="7">
        <f>IF(SalesData[Sales]=0,0,SalesData[Profit]/SalesData[Sales])</f>
        <v>0.11650130816857694</v>
      </c>
      <c r="P3860" s="8">
        <f t="shared" si="60"/>
        <v>5.5216008834561407E-5</v>
      </c>
      <c r="Q3860" t="str">
        <f>IF(SalesData[[#This Row],[Discount]]&gt;0, "Yes", "No")</f>
        <v>Yes</v>
      </c>
      <c r="R3860" t="str">
        <f>TEXT(SalesData[[#This Row],[Order Date]],"mmm-yyyy")</f>
        <v>Feb-2024</v>
      </c>
      <c r="S3860">
        <f>YEAR(SalesData[[#This Row],[Order Date]])*100 + MONTH(SalesData[[#This Row],[Order Date]])</f>
        <v>202402</v>
      </c>
    </row>
    <row r="3861" spans="1:19" x14ac:dyDescent="0.3">
      <c r="A3861" t="s">
        <v>9765</v>
      </c>
      <c r="B3861" s="3">
        <v>45324</v>
      </c>
      <c r="C3861" t="s">
        <v>9766</v>
      </c>
      <c r="D3861" t="s">
        <v>23</v>
      </c>
      <c r="E3861" t="s">
        <v>14</v>
      </c>
      <c r="F3861" t="s">
        <v>34</v>
      </c>
      <c r="G3861">
        <v>7</v>
      </c>
      <c r="H3861" s="5">
        <v>466.51</v>
      </c>
      <c r="I3861" s="5">
        <v>0.24</v>
      </c>
      <c r="J3861" s="5">
        <v>2481.8332</v>
      </c>
      <c r="K3861" s="5">
        <v>453.92519086105477</v>
      </c>
      <c r="L3861">
        <f>YEAR(SalesData[Order Date])</f>
        <v>2024</v>
      </c>
      <c r="M3861">
        <f>MONTH(SalesData[Order Date])</f>
        <v>2</v>
      </c>
      <c r="N3861" t="str">
        <f>TEXT(SalesData[[#This Row],[Order Date]], "mmmm")</f>
        <v>February</v>
      </c>
      <c r="O3861" s="7">
        <f>IF(SalesData[Sales]=0,0,SalesData[Profit]/SalesData[Sales])</f>
        <v>0.18289915327954143</v>
      </c>
      <c r="P3861" s="8">
        <f t="shared" si="60"/>
        <v>7.3494060761214743E-5</v>
      </c>
      <c r="Q3861" t="str">
        <f>IF(SalesData[[#This Row],[Discount]]&gt;0, "Yes", "No")</f>
        <v>Yes</v>
      </c>
      <c r="R3861" t="str">
        <f>TEXT(SalesData[[#This Row],[Order Date]],"mmm-yyyy")</f>
        <v>Feb-2024</v>
      </c>
      <c r="S3861">
        <f>YEAR(SalesData[[#This Row],[Order Date]])*100 + MONTH(SalesData[[#This Row],[Order Date]])</f>
        <v>202402</v>
      </c>
    </row>
    <row r="3862" spans="1:19" x14ac:dyDescent="0.3">
      <c r="A3862" t="s">
        <v>9783</v>
      </c>
      <c r="B3862" s="3">
        <v>45339</v>
      </c>
      <c r="C3862" t="s">
        <v>9784</v>
      </c>
      <c r="D3862" t="s">
        <v>23</v>
      </c>
      <c r="E3862" t="s">
        <v>26</v>
      </c>
      <c r="F3862" t="s">
        <v>53</v>
      </c>
      <c r="G3862">
        <v>1</v>
      </c>
      <c r="H3862" s="5">
        <v>903.4</v>
      </c>
      <c r="I3862" s="5">
        <v>0.1</v>
      </c>
      <c r="J3862" s="5">
        <v>813.06</v>
      </c>
      <c r="K3862" s="5">
        <v>117.832501871099</v>
      </c>
      <c r="L3862">
        <f>YEAR(SalesData[Order Date])</f>
        <v>2024</v>
      </c>
      <c r="M3862">
        <f>MONTH(SalesData[Order Date])</f>
        <v>2</v>
      </c>
      <c r="N3862" t="str">
        <f>TEXT(SalesData[[#This Row],[Order Date]], "mmmm")</f>
        <v>February</v>
      </c>
      <c r="O3862" s="7">
        <f>IF(SalesData[Sales]=0,0,SalesData[Profit]/SalesData[Sales])</f>
        <v>0.14492473110360737</v>
      </c>
      <c r="P3862" s="8">
        <f t="shared" si="60"/>
        <v>1.1069293779056897E-4</v>
      </c>
      <c r="Q3862" t="str">
        <f>IF(SalesData[[#This Row],[Discount]]&gt;0, "Yes", "No")</f>
        <v>Yes</v>
      </c>
      <c r="R3862" t="str">
        <f>TEXT(SalesData[[#This Row],[Order Date]],"mmm-yyyy")</f>
        <v>Feb-2024</v>
      </c>
      <c r="S3862">
        <f>YEAR(SalesData[[#This Row],[Order Date]])*100 + MONTH(SalesData[[#This Row],[Order Date]])</f>
        <v>202402</v>
      </c>
    </row>
    <row r="3863" spans="1:19" x14ac:dyDescent="0.3">
      <c r="A3863" t="s">
        <v>9895</v>
      </c>
      <c r="B3863" s="3">
        <v>45340</v>
      </c>
      <c r="C3863" t="s">
        <v>9896</v>
      </c>
      <c r="D3863" t="s">
        <v>13</v>
      </c>
      <c r="E3863" t="s">
        <v>26</v>
      </c>
      <c r="F3863" t="s">
        <v>27</v>
      </c>
      <c r="G3863">
        <v>9</v>
      </c>
      <c r="H3863" s="5">
        <v>309.68</v>
      </c>
      <c r="I3863" s="5">
        <v>0.08</v>
      </c>
      <c r="J3863" s="5">
        <v>2564.1504</v>
      </c>
      <c r="K3863" s="5">
        <v>201.95013576626491</v>
      </c>
      <c r="L3863">
        <f>YEAR(SalesData[Order Date])</f>
        <v>2024</v>
      </c>
      <c r="M3863">
        <f>MONTH(SalesData[Order Date])</f>
        <v>2</v>
      </c>
      <c r="N3863" t="str">
        <f>TEXT(SalesData[[#This Row],[Order Date]], "mmmm")</f>
        <v>February</v>
      </c>
      <c r="O3863" s="7">
        <f>IF(SalesData[Sales]=0,0,SalesData[Profit]/SalesData[Sales])</f>
        <v>7.8759083619379305E-2</v>
      </c>
      <c r="P3863" s="8">
        <f t="shared" si="60"/>
        <v>2.8703464508166136E-5</v>
      </c>
      <c r="Q3863" t="str">
        <f>IF(SalesData[[#This Row],[Discount]]&gt;0, "Yes", "No")</f>
        <v>Yes</v>
      </c>
      <c r="R3863" t="str">
        <f>TEXT(SalesData[[#This Row],[Order Date]],"mmm-yyyy")</f>
        <v>Feb-2024</v>
      </c>
      <c r="S3863">
        <f>YEAR(SalesData[[#This Row],[Order Date]])*100 + MONTH(SalesData[[#This Row],[Order Date]])</f>
        <v>202402</v>
      </c>
    </row>
    <row r="3864" spans="1:19" x14ac:dyDescent="0.3">
      <c r="A3864" t="s">
        <v>9975</v>
      </c>
      <c r="B3864" s="3">
        <v>45333</v>
      </c>
      <c r="C3864" t="s">
        <v>9976</v>
      </c>
      <c r="D3864" t="s">
        <v>23</v>
      </c>
      <c r="E3864" t="s">
        <v>19</v>
      </c>
      <c r="F3864" t="s">
        <v>15</v>
      </c>
      <c r="G3864">
        <v>8</v>
      </c>
      <c r="H3864" s="5">
        <v>445.6</v>
      </c>
      <c r="I3864" s="5">
        <v>0.11</v>
      </c>
      <c r="J3864" s="5">
        <v>3172.672</v>
      </c>
      <c r="K3864" s="5">
        <v>677.90483464876422</v>
      </c>
      <c r="L3864">
        <f>YEAR(SalesData[Order Date])</f>
        <v>2024</v>
      </c>
      <c r="M3864">
        <f>MONTH(SalesData[Order Date])</f>
        <v>2</v>
      </c>
      <c r="N3864" t="str">
        <f>TEXT(SalesData[[#This Row],[Order Date]], "mmmm")</f>
        <v>February</v>
      </c>
      <c r="O3864" s="7">
        <f>IF(SalesData[Sales]=0,0,SalesData[Profit]/SalesData[Sales])</f>
        <v>0.213670002650373</v>
      </c>
      <c r="P3864" s="8">
        <f t="shared" si="60"/>
        <v>3.0857271095152599E-5</v>
      </c>
      <c r="Q3864" t="str">
        <f>IF(SalesData[[#This Row],[Discount]]&gt;0, "Yes", "No")</f>
        <v>Yes</v>
      </c>
      <c r="R3864" t="str">
        <f>TEXT(SalesData[[#This Row],[Order Date]],"mmm-yyyy")</f>
        <v>Feb-2024</v>
      </c>
      <c r="S3864">
        <f>YEAR(SalesData[[#This Row],[Order Date]])*100 + MONTH(SalesData[[#This Row],[Order Date]])</f>
        <v>202402</v>
      </c>
    </row>
    <row r="3865" spans="1:19" x14ac:dyDescent="0.3">
      <c r="A3865" t="s">
        <v>10056</v>
      </c>
      <c r="B3865" s="3">
        <v>45336</v>
      </c>
      <c r="C3865" t="s">
        <v>10057</v>
      </c>
      <c r="D3865" t="s">
        <v>13</v>
      </c>
      <c r="E3865" t="s">
        <v>14</v>
      </c>
      <c r="F3865" t="s">
        <v>34</v>
      </c>
      <c r="G3865">
        <v>8</v>
      </c>
      <c r="H3865" s="5">
        <v>446.35</v>
      </c>
      <c r="I3865" s="5">
        <v>0.22</v>
      </c>
      <c r="J3865" s="5">
        <v>2785.2240000000002</v>
      </c>
      <c r="K3865" s="5">
        <v>650.75087449404725</v>
      </c>
      <c r="L3865">
        <f>YEAR(SalesData[Order Date])</f>
        <v>2024</v>
      </c>
      <c r="M3865">
        <f>MONTH(SalesData[Order Date])</f>
        <v>2</v>
      </c>
      <c r="N3865" t="str">
        <f>TEXT(SalesData[[#This Row],[Order Date]], "mmmm")</f>
        <v>February</v>
      </c>
      <c r="O3865" s="7">
        <f>IF(SalesData[Sales]=0,0,SalesData[Profit]/SalesData[Sales])</f>
        <v>0.2336439993673928</v>
      </c>
      <c r="P3865" s="8">
        <f t="shared" si="60"/>
        <v>6.1610843508457487E-5</v>
      </c>
      <c r="Q3865" t="str">
        <f>IF(SalesData[[#This Row],[Discount]]&gt;0, "Yes", "No")</f>
        <v>Yes</v>
      </c>
      <c r="R3865" t="str">
        <f>TEXT(SalesData[[#This Row],[Order Date]],"mmm-yyyy")</f>
        <v>Feb-2024</v>
      </c>
      <c r="S3865">
        <f>YEAR(SalesData[[#This Row],[Order Date]])*100 + MONTH(SalesData[[#This Row],[Order Date]])</f>
        <v>202402</v>
      </c>
    </row>
    <row r="3866" spans="1:19" x14ac:dyDescent="0.3">
      <c r="A3866" t="s">
        <v>10163</v>
      </c>
      <c r="B3866" s="3">
        <v>45343</v>
      </c>
      <c r="C3866" t="s">
        <v>10164</v>
      </c>
      <c r="D3866" t="s">
        <v>13</v>
      </c>
      <c r="E3866" t="s">
        <v>19</v>
      </c>
      <c r="F3866" t="s">
        <v>44</v>
      </c>
      <c r="G3866">
        <v>5</v>
      </c>
      <c r="H3866" s="5">
        <v>869.33</v>
      </c>
      <c r="I3866" s="5">
        <v>0.23</v>
      </c>
      <c r="J3866" s="5">
        <v>3346.9205000000011</v>
      </c>
      <c r="K3866" s="5">
        <v>807.45389335645098</v>
      </c>
      <c r="L3866">
        <f>YEAR(SalesData[Order Date])</f>
        <v>2024</v>
      </c>
      <c r="M3866">
        <f>MONTH(SalesData[Order Date])</f>
        <v>2</v>
      </c>
      <c r="N3866" t="str">
        <f>TEXT(SalesData[[#This Row],[Order Date]], "mmmm")</f>
        <v>February</v>
      </c>
      <c r="O3866" s="7">
        <f>IF(SalesData[Sales]=0,0,SalesData[Profit]/SalesData[Sales])</f>
        <v>0.24125278546546017</v>
      </c>
      <c r="P3866" s="8">
        <f t="shared" si="60"/>
        <v>5.2914313321753527E-5</v>
      </c>
      <c r="Q3866" t="str">
        <f>IF(SalesData[[#This Row],[Discount]]&gt;0, "Yes", "No")</f>
        <v>Yes</v>
      </c>
      <c r="R3866" t="str">
        <f>TEXT(SalesData[[#This Row],[Order Date]],"mmm-yyyy")</f>
        <v>Feb-2024</v>
      </c>
      <c r="S3866">
        <f>YEAR(SalesData[[#This Row],[Order Date]])*100 + MONTH(SalesData[[#This Row],[Order Date]])</f>
        <v>202402</v>
      </c>
    </row>
    <row r="3867" spans="1:19" x14ac:dyDescent="0.3">
      <c r="A3867" t="s">
        <v>10199</v>
      </c>
      <c r="B3867" s="3">
        <v>45347</v>
      </c>
      <c r="C3867" t="s">
        <v>10200</v>
      </c>
      <c r="D3867" t="s">
        <v>30</v>
      </c>
      <c r="E3867" t="s">
        <v>19</v>
      </c>
      <c r="F3867" t="s">
        <v>27</v>
      </c>
      <c r="G3867">
        <v>1</v>
      </c>
      <c r="H3867" s="5">
        <v>156.13</v>
      </c>
      <c r="I3867" s="5">
        <v>0.17</v>
      </c>
      <c r="J3867" s="5">
        <v>129.58789999999999</v>
      </c>
      <c r="K3867" s="5">
        <v>24.89592489207212</v>
      </c>
      <c r="L3867">
        <f>YEAR(SalesData[Order Date])</f>
        <v>2024</v>
      </c>
      <c r="M3867">
        <f>MONTH(SalesData[Order Date])</f>
        <v>2</v>
      </c>
      <c r="N3867" t="str">
        <f>TEXT(SalesData[[#This Row],[Order Date]], "mmmm")</f>
        <v>February</v>
      </c>
      <c r="O3867" s="7">
        <f>IF(SalesData[Sales]=0,0,SalesData[Profit]/SalesData[Sales])</f>
        <v>0.19211612266324343</v>
      </c>
      <c r="P3867" s="8">
        <f t="shared" si="60"/>
        <v>1.0888362262217383E-3</v>
      </c>
      <c r="Q3867" t="str">
        <f>IF(SalesData[[#This Row],[Discount]]&gt;0, "Yes", "No")</f>
        <v>Yes</v>
      </c>
      <c r="R3867" t="str">
        <f>TEXT(SalesData[[#This Row],[Order Date]],"mmm-yyyy")</f>
        <v>Feb-2024</v>
      </c>
      <c r="S3867">
        <f>YEAR(SalesData[[#This Row],[Order Date]])*100 + MONTH(SalesData[[#This Row],[Order Date]])</f>
        <v>202402</v>
      </c>
    </row>
    <row r="3868" spans="1:19" x14ac:dyDescent="0.3">
      <c r="A3868" t="s">
        <v>10257</v>
      </c>
      <c r="B3868" s="3">
        <v>45342</v>
      </c>
      <c r="C3868" t="s">
        <v>10258</v>
      </c>
      <c r="D3868" t="s">
        <v>13</v>
      </c>
      <c r="E3868" t="s">
        <v>26</v>
      </c>
      <c r="F3868" t="s">
        <v>31</v>
      </c>
      <c r="G3868">
        <v>6</v>
      </c>
      <c r="H3868" s="5">
        <v>858.63</v>
      </c>
      <c r="I3868" s="5">
        <v>0.18</v>
      </c>
      <c r="J3868" s="5">
        <v>4224.4596000000001</v>
      </c>
      <c r="K3868" s="5">
        <v>695.33853583280143</v>
      </c>
      <c r="L3868">
        <f>YEAR(SalesData[Order Date])</f>
        <v>2024</v>
      </c>
      <c r="M3868">
        <f>MONTH(SalesData[Order Date])</f>
        <v>2</v>
      </c>
      <c r="N3868" t="str">
        <f>TEXT(SalesData[[#This Row],[Order Date]], "mmmm")</f>
        <v>February</v>
      </c>
      <c r="O3868" s="7">
        <f>IF(SalesData[Sales]=0,0,SalesData[Profit]/SalesData[Sales])</f>
        <v>0.16459822123350437</v>
      </c>
      <c r="P3868" s="8">
        <f t="shared" si="60"/>
        <v>3.4939380175395687E-5</v>
      </c>
      <c r="Q3868" t="str">
        <f>IF(SalesData[[#This Row],[Discount]]&gt;0, "Yes", "No")</f>
        <v>Yes</v>
      </c>
      <c r="R3868" t="str">
        <f>TEXT(SalesData[[#This Row],[Order Date]],"mmm-yyyy")</f>
        <v>Feb-2024</v>
      </c>
      <c r="S3868">
        <f>YEAR(SalesData[[#This Row],[Order Date]])*100 + MONTH(SalesData[[#This Row],[Order Date]])</f>
        <v>202402</v>
      </c>
    </row>
    <row r="3869" spans="1:19" x14ac:dyDescent="0.3">
      <c r="A3869" t="s">
        <v>10267</v>
      </c>
      <c r="B3869" s="3">
        <v>45337</v>
      </c>
      <c r="C3869" t="s">
        <v>10268</v>
      </c>
      <c r="D3869" t="s">
        <v>23</v>
      </c>
      <c r="E3869" t="s">
        <v>26</v>
      </c>
      <c r="F3869" t="s">
        <v>27</v>
      </c>
      <c r="G3869">
        <v>1</v>
      </c>
      <c r="H3869" s="5">
        <v>789.96</v>
      </c>
      <c r="I3869" s="5">
        <v>0.15</v>
      </c>
      <c r="J3869" s="5">
        <v>671.46600000000001</v>
      </c>
      <c r="K3869" s="5">
        <v>65.6831965214256</v>
      </c>
      <c r="L3869">
        <f>YEAR(SalesData[Order Date])</f>
        <v>2024</v>
      </c>
      <c r="M3869">
        <f>MONTH(SalesData[Order Date])</f>
        <v>2</v>
      </c>
      <c r="N3869" t="str">
        <f>TEXT(SalesData[[#This Row],[Order Date]], "mmmm")</f>
        <v>February</v>
      </c>
      <c r="O3869" s="7">
        <f>IF(SalesData[Sales]=0,0,SalesData[Profit]/SalesData[Sales])</f>
        <v>9.7820584395078236E-2</v>
      </c>
      <c r="P3869" s="8">
        <f t="shared" si="60"/>
        <v>1.898830320522558E-4</v>
      </c>
      <c r="Q3869" t="str">
        <f>IF(SalesData[[#This Row],[Discount]]&gt;0, "Yes", "No")</f>
        <v>Yes</v>
      </c>
      <c r="R3869" t="str">
        <f>TEXT(SalesData[[#This Row],[Order Date]],"mmm-yyyy")</f>
        <v>Feb-2024</v>
      </c>
      <c r="S3869">
        <f>YEAR(SalesData[[#This Row],[Order Date]])*100 + MONTH(SalesData[[#This Row],[Order Date]])</f>
        <v>202402</v>
      </c>
    </row>
    <row r="3870" spans="1:19" x14ac:dyDescent="0.3">
      <c r="A3870" t="s">
        <v>10279</v>
      </c>
      <c r="B3870" s="3">
        <v>45345</v>
      </c>
      <c r="C3870" t="s">
        <v>10280</v>
      </c>
      <c r="D3870" t="s">
        <v>13</v>
      </c>
      <c r="E3870" t="s">
        <v>14</v>
      </c>
      <c r="F3870" t="s">
        <v>39</v>
      </c>
      <c r="G3870">
        <v>3</v>
      </c>
      <c r="H3870" s="5">
        <v>671.96</v>
      </c>
      <c r="I3870" s="5">
        <v>0.1</v>
      </c>
      <c r="J3870" s="5">
        <v>1814.2919999999999</v>
      </c>
      <c r="K3870" s="5">
        <v>348.40989220046782</v>
      </c>
      <c r="L3870">
        <f>YEAR(SalesData[Order Date])</f>
        <v>2024</v>
      </c>
      <c r="M3870">
        <f>MONTH(SalesData[Order Date])</f>
        <v>2</v>
      </c>
      <c r="N3870" t="str">
        <f>TEXT(SalesData[[#This Row],[Order Date]], "mmmm")</f>
        <v>February</v>
      </c>
      <c r="O3870" s="7">
        <f>IF(SalesData[Sales]=0,0,SalesData[Profit]/SalesData[Sales])</f>
        <v>0.19203628313439502</v>
      </c>
      <c r="P3870" s="8">
        <f t="shared" si="60"/>
        <v>4.9606127348850133E-5</v>
      </c>
      <c r="Q3870" t="str">
        <f>IF(SalesData[[#This Row],[Discount]]&gt;0, "Yes", "No")</f>
        <v>Yes</v>
      </c>
      <c r="R3870" t="str">
        <f>TEXT(SalesData[[#This Row],[Order Date]],"mmm-yyyy")</f>
        <v>Feb-2024</v>
      </c>
      <c r="S3870">
        <f>YEAR(SalesData[[#This Row],[Order Date]])*100 + MONTH(SalesData[[#This Row],[Order Date]])</f>
        <v>202402</v>
      </c>
    </row>
    <row r="3871" spans="1:19" x14ac:dyDescent="0.3">
      <c r="A3871" t="s">
        <v>10288</v>
      </c>
      <c r="B3871" s="3">
        <v>45343</v>
      </c>
      <c r="C3871" t="s">
        <v>10289</v>
      </c>
      <c r="D3871" t="s">
        <v>13</v>
      </c>
      <c r="E3871" t="s">
        <v>14</v>
      </c>
      <c r="F3871" t="s">
        <v>34</v>
      </c>
      <c r="G3871">
        <v>9</v>
      </c>
      <c r="H3871" s="5">
        <v>613.14</v>
      </c>
      <c r="I3871" s="5">
        <v>0.18</v>
      </c>
      <c r="J3871" s="5">
        <v>4524.9732000000004</v>
      </c>
      <c r="K3871" s="5">
        <v>1104.0192012372149</v>
      </c>
      <c r="L3871">
        <f>YEAR(SalesData[Order Date])</f>
        <v>2024</v>
      </c>
      <c r="M3871">
        <f>MONTH(SalesData[Order Date])</f>
        <v>2</v>
      </c>
      <c r="N3871" t="str">
        <f>TEXT(SalesData[[#This Row],[Order Date]], "mmmm")</f>
        <v>February</v>
      </c>
      <c r="O3871" s="7">
        <f>IF(SalesData[Sales]=0,0,SalesData[Profit]/SalesData[Sales])</f>
        <v>0.24398358894970137</v>
      </c>
      <c r="P3871" s="8">
        <f t="shared" si="60"/>
        <v>3.2618977721238212E-5</v>
      </c>
      <c r="Q3871" t="str">
        <f>IF(SalesData[[#This Row],[Discount]]&gt;0, "Yes", "No")</f>
        <v>Yes</v>
      </c>
      <c r="R3871" t="str">
        <f>TEXT(SalesData[[#This Row],[Order Date]],"mmm-yyyy")</f>
        <v>Feb-2024</v>
      </c>
      <c r="S3871">
        <f>YEAR(SalesData[[#This Row],[Order Date]])*100 + MONTH(SalesData[[#This Row],[Order Date]])</f>
        <v>202402</v>
      </c>
    </row>
    <row r="3872" spans="1:19" x14ac:dyDescent="0.3">
      <c r="A3872" t="s">
        <v>10504</v>
      </c>
      <c r="B3872" s="3">
        <v>45324</v>
      </c>
      <c r="C3872" t="s">
        <v>831</v>
      </c>
      <c r="D3872" t="s">
        <v>13</v>
      </c>
      <c r="E3872" t="s">
        <v>26</v>
      </c>
      <c r="F3872" t="s">
        <v>91</v>
      </c>
      <c r="G3872">
        <v>6</v>
      </c>
      <c r="H3872" s="5">
        <v>563.92999999999995</v>
      </c>
      <c r="I3872" s="5">
        <v>0.3</v>
      </c>
      <c r="J3872" s="5">
        <v>2368.5059999999999</v>
      </c>
      <c r="K3872" s="5">
        <v>280.26450586416479</v>
      </c>
      <c r="L3872">
        <f>YEAR(SalesData[Order Date])</f>
        <v>2024</v>
      </c>
      <c r="M3872">
        <f>MONTH(SalesData[Order Date])</f>
        <v>2</v>
      </c>
      <c r="N3872" t="str">
        <f>TEXT(SalesData[[#This Row],[Order Date]], "mmmm")</f>
        <v>February</v>
      </c>
      <c r="O3872" s="7">
        <f>IF(SalesData[Sales]=0,0,SalesData[Profit]/SalesData[Sales])</f>
        <v>0.1183296583855666</v>
      </c>
      <c r="P3872" s="8">
        <f t="shared" si="60"/>
        <v>8.8663486602947174E-5</v>
      </c>
      <c r="Q3872" t="str">
        <f>IF(SalesData[[#This Row],[Discount]]&gt;0, "Yes", "No")</f>
        <v>Yes</v>
      </c>
      <c r="R3872" t="str">
        <f>TEXT(SalesData[[#This Row],[Order Date]],"mmm-yyyy")</f>
        <v>Feb-2024</v>
      </c>
      <c r="S3872">
        <f>YEAR(SalesData[[#This Row],[Order Date]])*100 + MONTH(SalesData[[#This Row],[Order Date]])</f>
        <v>202402</v>
      </c>
    </row>
    <row r="3873" spans="1:19" x14ac:dyDescent="0.3">
      <c r="A3873" t="s">
        <v>10540</v>
      </c>
      <c r="B3873" s="3">
        <v>45341</v>
      </c>
      <c r="C3873" t="s">
        <v>10541</v>
      </c>
      <c r="D3873" t="s">
        <v>13</v>
      </c>
      <c r="E3873" t="s">
        <v>26</v>
      </c>
      <c r="F3873" t="s">
        <v>62</v>
      </c>
      <c r="G3873">
        <v>2</v>
      </c>
      <c r="H3873" s="5">
        <v>92.62</v>
      </c>
      <c r="I3873" s="5">
        <v>0.25</v>
      </c>
      <c r="J3873" s="5">
        <v>138.93</v>
      </c>
      <c r="K3873" s="5">
        <v>18.259779412986589</v>
      </c>
      <c r="L3873">
        <f>YEAR(SalesData[Order Date])</f>
        <v>2024</v>
      </c>
      <c r="M3873">
        <f>MONTH(SalesData[Order Date])</f>
        <v>2</v>
      </c>
      <c r="N3873" t="str">
        <f>TEXT(SalesData[[#This Row],[Order Date]], "mmmm")</f>
        <v>February</v>
      </c>
      <c r="O3873" s="7">
        <f>IF(SalesData[Sales]=0,0,SalesData[Profit]/SalesData[Sales])</f>
        <v>0.13143150804712148</v>
      </c>
      <c r="P3873" s="8">
        <f t="shared" si="60"/>
        <v>1.3496005182465989E-3</v>
      </c>
      <c r="Q3873" t="str">
        <f>IF(SalesData[[#This Row],[Discount]]&gt;0, "Yes", "No")</f>
        <v>Yes</v>
      </c>
      <c r="R3873" t="str">
        <f>TEXT(SalesData[[#This Row],[Order Date]],"mmm-yyyy")</f>
        <v>Feb-2024</v>
      </c>
      <c r="S3873">
        <f>YEAR(SalesData[[#This Row],[Order Date]])*100 + MONTH(SalesData[[#This Row],[Order Date]])</f>
        <v>202402</v>
      </c>
    </row>
    <row r="3874" spans="1:19" x14ac:dyDescent="0.3">
      <c r="A3874" t="s">
        <v>10549</v>
      </c>
      <c r="B3874" s="3">
        <v>45349</v>
      </c>
      <c r="C3874" t="s">
        <v>10550</v>
      </c>
      <c r="D3874" t="s">
        <v>18</v>
      </c>
      <c r="E3874" t="s">
        <v>14</v>
      </c>
      <c r="F3874" t="s">
        <v>20</v>
      </c>
      <c r="G3874">
        <v>5</v>
      </c>
      <c r="H3874" s="5">
        <v>264.75</v>
      </c>
      <c r="I3874" s="5">
        <v>0.23</v>
      </c>
      <c r="J3874" s="5">
        <v>1019.2875</v>
      </c>
      <c r="K3874" s="5">
        <v>230.04394540109621</v>
      </c>
      <c r="L3874">
        <f>YEAR(SalesData[Order Date])</f>
        <v>2024</v>
      </c>
      <c r="M3874">
        <f>MONTH(SalesData[Order Date])</f>
        <v>2</v>
      </c>
      <c r="N3874" t="str">
        <f>TEXT(SalesData[[#This Row],[Order Date]], "mmmm")</f>
        <v>February</v>
      </c>
      <c r="O3874" s="7">
        <f>IF(SalesData[Sales]=0,0,SalesData[Profit]/SalesData[Sales])</f>
        <v>0.22569093155865858</v>
      </c>
      <c r="P3874" s="8">
        <f t="shared" si="60"/>
        <v>1.7374881964117092E-4</v>
      </c>
      <c r="Q3874" t="str">
        <f>IF(SalesData[[#This Row],[Discount]]&gt;0, "Yes", "No")</f>
        <v>Yes</v>
      </c>
      <c r="R3874" t="str">
        <f>TEXT(SalesData[[#This Row],[Order Date]],"mmm-yyyy")</f>
        <v>Feb-2024</v>
      </c>
      <c r="S3874">
        <f>YEAR(SalesData[[#This Row],[Order Date]])*100 + MONTH(SalesData[[#This Row],[Order Date]])</f>
        <v>202402</v>
      </c>
    </row>
    <row r="3875" spans="1:19" x14ac:dyDescent="0.3">
      <c r="A3875" t="s">
        <v>10594</v>
      </c>
      <c r="B3875" s="3">
        <v>45337</v>
      </c>
      <c r="C3875" t="s">
        <v>10595</v>
      </c>
      <c r="D3875" t="s">
        <v>23</v>
      </c>
      <c r="E3875" t="s">
        <v>19</v>
      </c>
      <c r="F3875" t="s">
        <v>31</v>
      </c>
      <c r="G3875">
        <v>3</v>
      </c>
      <c r="H3875" s="5">
        <v>198.03</v>
      </c>
      <c r="I3875" s="5">
        <v>0.11</v>
      </c>
      <c r="J3875" s="5">
        <v>528.74009999999998</v>
      </c>
      <c r="K3875" s="5">
        <v>133.05352568774879</v>
      </c>
      <c r="L3875">
        <f>YEAR(SalesData[Order Date])</f>
        <v>2024</v>
      </c>
      <c r="M3875">
        <f>MONTH(SalesData[Order Date])</f>
        <v>2</v>
      </c>
      <c r="N3875" t="str">
        <f>TEXT(SalesData[[#This Row],[Order Date]], "mmmm")</f>
        <v>February</v>
      </c>
      <c r="O3875" s="7">
        <f>IF(SalesData[Sales]=0,0,SalesData[Profit]/SalesData[Sales])</f>
        <v>0.25164258524698391</v>
      </c>
      <c r="P3875" s="8">
        <f t="shared" si="60"/>
        <v>1.8515713107441632E-4</v>
      </c>
      <c r="Q3875" t="str">
        <f>IF(SalesData[[#This Row],[Discount]]&gt;0, "Yes", "No")</f>
        <v>Yes</v>
      </c>
      <c r="R3875" t="str">
        <f>TEXT(SalesData[[#This Row],[Order Date]],"mmm-yyyy")</f>
        <v>Feb-2024</v>
      </c>
      <c r="S3875">
        <f>YEAR(SalesData[[#This Row],[Order Date]])*100 + MONTH(SalesData[[#This Row],[Order Date]])</f>
        <v>202402</v>
      </c>
    </row>
    <row r="3876" spans="1:19" x14ac:dyDescent="0.3">
      <c r="A3876" t="s">
        <v>10648</v>
      </c>
      <c r="B3876" s="3">
        <v>45337</v>
      </c>
      <c r="C3876" t="s">
        <v>10649</v>
      </c>
      <c r="D3876" t="s">
        <v>18</v>
      </c>
      <c r="E3876" t="s">
        <v>19</v>
      </c>
      <c r="F3876" t="s">
        <v>31</v>
      </c>
      <c r="G3876">
        <v>3</v>
      </c>
      <c r="H3876" s="5">
        <v>579.23</v>
      </c>
      <c r="I3876" s="5">
        <v>0.15</v>
      </c>
      <c r="J3876" s="5">
        <v>1477.0364999999999</v>
      </c>
      <c r="K3876" s="5">
        <v>402.45677532621153</v>
      </c>
      <c r="L3876">
        <f>YEAR(SalesData[Order Date])</f>
        <v>2024</v>
      </c>
      <c r="M3876">
        <f>MONTH(SalesData[Order Date])</f>
        <v>2</v>
      </c>
      <c r="N3876" t="str">
        <f>TEXT(SalesData[[#This Row],[Order Date]], "mmmm")</f>
        <v>February</v>
      </c>
      <c r="O3876" s="7">
        <f>IF(SalesData[Sales]=0,0,SalesData[Profit]/SalesData[Sales])</f>
        <v>0.27247584966668836</v>
      </c>
      <c r="P3876" s="8">
        <f t="shared" si="60"/>
        <v>8.632149577887885E-5</v>
      </c>
      <c r="Q3876" t="str">
        <f>IF(SalesData[[#This Row],[Discount]]&gt;0, "Yes", "No")</f>
        <v>Yes</v>
      </c>
      <c r="R3876" t="str">
        <f>TEXT(SalesData[[#This Row],[Order Date]],"mmm-yyyy")</f>
        <v>Feb-2024</v>
      </c>
      <c r="S3876">
        <f>YEAR(SalesData[[#This Row],[Order Date]])*100 + MONTH(SalesData[[#This Row],[Order Date]])</f>
        <v>202402</v>
      </c>
    </row>
    <row r="3877" spans="1:19" x14ac:dyDescent="0.3">
      <c r="A3877" t="s">
        <v>10650</v>
      </c>
      <c r="B3877" s="3">
        <v>45327</v>
      </c>
      <c r="C3877" t="s">
        <v>10651</v>
      </c>
      <c r="D3877" t="s">
        <v>18</v>
      </c>
      <c r="E3877" t="s">
        <v>26</v>
      </c>
      <c r="F3877" t="s">
        <v>20</v>
      </c>
      <c r="G3877">
        <v>1</v>
      </c>
      <c r="H3877" s="5">
        <v>905.78</v>
      </c>
      <c r="I3877" s="5">
        <v>0.28000000000000003</v>
      </c>
      <c r="J3877" s="5">
        <v>652.16159999999991</v>
      </c>
      <c r="K3877" s="5">
        <v>137.45413251380921</v>
      </c>
      <c r="L3877">
        <f>YEAR(SalesData[Order Date])</f>
        <v>2024</v>
      </c>
      <c r="M3877">
        <f>MONTH(SalesData[Order Date])</f>
        <v>2</v>
      </c>
      <c r="N3877" t="str">
        <f>TEXT(SalesData[[#This Row],[Order Date]], "mmmm")</f>
        <v>February</v>
      </c>
      <c r="O3877" s="7">
        <f>IF(SalesData[Sales]=0,0,SalesData[Profit]/SalesData[Sales])</f>
        <v>0.21076698246846984</v>
      </c>
      <c r="P3877" s="8">
        <f t="shared" si="60"/>
        <v>3.0912583629578928E-4</v>
      </c>
      <c r="Q3877" t="str">
        <f>IF(SalesData[[#This Row],[Discount]]&gt;0, "Yes", "No")</f>
        <v>Yes</v>
      </c>
      <c r="R3877" t="str">
        <f>TEXT(SalesData[[#This Row],[Order Date]],"mmm-yyyy")</f>
        <v>Feb-2024</v>
      </c>
      <c r="S3877">
        <f>YEAR(SalesData[[#This Row],[Order Date]])*100 + MONTH(SalesData[[#This Row],[Order Date]])</f>
        <v>202402</v>
      </c>
    </row>
    <row r="3878" spans="1:19" x14ac:dyDescent="0.3">
      <c r="A3878" t="s">
        <v>10793</v>
      </c>
      <c r="B3878" s="3">
        <v>45339</v>
      </c>
      <c r="C3878" t="s">
        <v>10794</v>
      </c>
      <c r="D3878" t="s">
        <v>13</v>
      </c>
      <c r="E3878" t="s">
        <v>14</v>
      </c>
      <c r="F3878" t="s">
        <v>39</v>
      </c>
      <c r="G3878">
        <v>5</v>
      </c>
      <c r="H3878" s="5">
        <v>583.54</v>
      </c>
      <c r="I3878" s="5">
        <v>0.1</v>
      </c>
      <c r="J3878" s="5">
        <v>2625.93</v>
      </c>
      <c r="K3878" s="5">
        <v>393.61420973618209</v>
      </c>
      <c r="L3878">
        <f>YEAR(SalesData[Order Date])</f>
        <v>2024</v>
      </c>
      <c r="M3878">
        <f>MONTH(SalesData[Order Date])</f>
        <v>2</v>
      </c>
      <c r="N3878" t="str">
        <f>TEXT(SalesData[[#This Row],[Order Date]], "mmmm")</f>
        <v>February</v>
      </c>
      <c r="O3878" s="7">
        <f>IF(SalesData[Sales]=0,0,SalesData[Profit]/SalesData[Sales])</f>
        <v>0.1498951646602088</v>
      </c>
      <c r="P3878" s="8">
        <f t="shared" si="60"/>
        <v>3.4273571648901537E-5</v>
      </c>
      <c r="Q3878" t="str">
        <f>IF(SalesData[[#This Row],[Discount]]&gt;0, "Yes", "No")</f>
        <v>Yes</v>
      </c>
      <c r="R3878" t="str">
        <f>TEXT(SalesData[[#This Row],[Order Date]],"mmm-yyyy")</f>
        <v>Feb-2024</v>
      </c>
      <c r="S3878">
        <f>YEAR(SalesData[[#This Row],[Order Date]])*100 + MONTH(SalesData[[#This Row],[Order Date]])</f>
        <v>202402</v>
      </c>
    </row>
    <row r="3879" spans="1:19" x14ac:dyDescent="0.3">
      <c r="A3879" t="s">
        <v>10797</v>
      </c>
      <c r="B3879" s="3">
        <v>45323</v>
      </c>
      <c r="C3879" t="s">
        <v>10798</v>
      </c>
      <c r="D3879" t="s">
        <v>13</v>
      </c>
      <c r="E3879" t="s">
        <v>26</v>
      </c>
      <c r="F3879" t="s">
        <v>34</v>
      </c>
      <c r="G3879">
        <v>4</v>
      </c>
      <c r="H3879" s="5">
        <v>435.77</v>
      </c>
      <c r="I3879" s="5">
        <v>0.17</v>
      </c>
      <c r="J3879" s="5">
        <v>1446.7564</v>
      </c>
      <c r="K3879" s="5">
        <v>378.67227413950519</v>
      </c>
      <c r="L3879">
        <f>YEAR(SalesData[Order Date])</f>
        <v>2024</v>
      </c>
      <c r="M3879">
        <f>MONTH(SalesData[Order Date])</f>
        <v>2</v>
      </c>
      <c r="N3879" t="str">
        <f>TEXT(SalesData[[#This Row],[Order Date]], "mmmm")</f>
        <v>February</v>
      </c>
      <c r="O3879" s="7">
        <f>IF(SalesData[Sales]=0,0,SalesData[Profit]/SalesData[Sales])</f>
        <v>0.26173879316483772</v>
      </c>
      <c r="P3879" s="8">
        <f t="shared" si="60"/>
        <v>9.752851274755033E-5</v>
      </c>
      <c r="Q3879" t="str">
        <f>IF(SalesData[[#This Row],[Discount]]&gt;0, "Yes", "No")</f>
        <v>Yes</v>
      </c>
      <c r="R3879" t="str">
        <f>TEXT(SalesData[[#This Row],[Order Date]],"mmm-yyyy")</f>
        <v>Feb-2024</v>
      </c>
      <c r="S3879">
        <f>YEAR(SalesData[[#This Row],[Order Date]])*100 + MONTH(SalesData[[#This Row],[Order Date]])</f>
        <v>202402</v>
      </c>
    </row>
    <row r="3880" spans="1:19" x14ac:dyDescent="0.3">
      <c r="A3880" t="s">
        <v>10799</v>
      </c>
      <c r="B3880" s="3">
        <v>45326</v>
      </c>
      <c r="C3880" t="s">
        <v>10800</v>
      </c>
      <c r="D3880" t="s">
        <v>23</v>
      </c>
      <c r="E3880" t="s">
        <v>14</v>
      </c>
      <c r="F3880" t="s">
        <v>15</v>
      </c>
      <c r="G3880">
        <v>9</v>
      </c>
      <c r="H3880" s="5">
        <v>718.47</v>
      </c>
      <c r="I3880" s="5">
        <v>0.14000000000000001</v>
      </c>
      <c r="J3880" s="5">
        <v>5560.9578000000001</v>
      </c>
      <c r="K3880" s="5">
        <v>795.53664905531434</v>
      </c>
      <c r="L3880">
        <f>YEAR(SalesData[Order Date])</f>
        <v>2024</v>
      </c>
      <c r="M3880">
        <f>MONTH(SalesData[Order Date])</f>
        <v>2</v>
      </c>
      <c r="N3880" t="str">
        <f>TEXT(SalesData[[#This Row],[Order Date]], "mmmm")</f>
        <v>February</v>
      </c>
      <c r="O3880" s="7">
        <f>IF(SalesData[Sales]=0,0,SalesData[Profit]/SalesData[Sales])</f>
        <v>0.14305748715721495</v>
      </c>
      <c r="P3880" s="8">
        <f t="shared" si="60"/>
        <v>2.1650946532987536E-5</v>
      </c>
      <c r="Q3880" t="str">
        <f>IF(SalesData[[#This Row],[Discount]]&gt;0, "Yes", "No")</f>
        <v>Yes</v>
      </c>
      <c r="R3880" t="str">
        <f>TEXT(SalesData[[#This Row],[Order Date]],"mmm-yyyy")</f>
        <v>Feb-2024</v>
      </c>
      <c r="S3880">
        <f>YEAR(SalesData[[#This Row],[Order Date]])*100 + MONTH(SalesData[[#This Row],[Order Date]])</f>
        <v>202402</v>
      </c>
    </row>
    <row r="3881" spans="1:19" x14ac:dyDescent="0.3">
      <c r="A3881" t="s">
        <v>10811</v>
      </c>
      <c r="B3881" s="3">
        <v>45334</v>
      </c>
      <c r="C3881" t="s">
        <v>10812</v>
      </c>
      <c r="D3881" t="s">
        <v>30</v>
      </c>
      <c r="E3881" t="s">
        <v>19</v>
      </c>
      <c r="F3881" t="s">
        <v>39</v>
      </c>
      <c r="G3881">
        <v>1</v>
      </c>
      <c r="H3881" s="5">
        <v>928.4</v>
      </c>
      <c r="I3881" s="5">
        <v>7.0000000000000007E-2</v>
      </c>
      <c r="J3881" s="5">
        <v>863.41199999999992</v>
      </c>
      <c r="K3881" s="5">
        <v>61.402344440409557</v>
      </c>
      <c r="L3881">
        <f>YEAR(SalesData[Order Date])</f>
        <v>2024</v>
      </c>
      <c r="M3881">
        <f>MONTH(SalesData[Order Date])</f>
        <v>2</v>
      </c>
      <c r="N3881" t="str">
        <f>TEXT(SalesData[[#This Row],[Order Date]], "mmmm")</f>
        <v>February</v>
      </c>
      <c r="O3881" s="7">
        <f>IF(SalesData[Sales]=0,0,SalesData[Profit]/SalesData[Sales])</f>
        <v>7.1115926626465195E-2</v>
      </c>
      <c r="P3881" s="8">
        <f t="shared" si="60"/>
        <v>7.5398535114174934E-5</v>
      </c>
      <c r="Q3881" t="str">
        <f>IF(SalesData[[#This Row],[Discount]]&gt;0, "Yes", "No")</f>
        <v>Yes</v>
      </c>
      <c r="R3881" t="str">
        <f>TEXT(SalesData[[#This Row],[Order Date]],"mmm-yyyy")</f>
        <v>Feb-2024</v>
      </c>
      <c r="S3881">
        <f>YEAR(SalesData[[#This Row],[Order Date]])*100 + MONTH(SalesData[[#This Row],[Order Date]])</f>
        <v>202402</v>
      </c>
    </row>
    <row r="3882" spans="1:19" x14ac:dyDescent="0.3">
      <c r="A3882" t="s">
        <v>10820</v>
      </c>
      <c r="B3882" s="3">
        <v>45348</v>
      </c>
      <c r="C3882" t="s">
        <v>10821</v>
      </c>
      <c r="D3882" t="s">
        <v>30</v>
      </c>
      <c r="E3882" t="s">
        <v>19</v>
      </c>
      <c r="F3882" t="s">
        <v>91</v>
      </c>
      <c r="G3882">
        <v>1</v>
      </c>
      <c r="H3882" s="5">
        <v>156.46</v>
      </c>
      <c r="I3882" s="5">
        <v>0.01</v>
      </c>
      <c r="J3882" s="5">
        <v>154.8954</v>
      </c>
      <c r="K3882" s="5">
        <v>8.2567017778429506</v>
      </c>
      <c r="L3882">
        <f>YEAR(SalesData[Order Date])</f>
        <v>2024</v>
      </c>
      <c r="M3882">
        <f>MONTH(SalesData[Order Date])</f>
        <v>2</v>
      </c>
      <c r="N3882" t="str">
        <f>TEXT(SalesData[[#This Row],[Order Date]], "mmmm")</f>
        <v>February</v>
      </c>
      <c r="O3882" s="7">
        <f>IF(SalesData[Sales]=0,0,SalesData[Profit]/SalesData[Sales])</f>
        <v>5.3305016016246778E-2</v>
      </c>
      <c r="P3882" s="8">
        <f t="shared" si="60"/>
        <v>6.3914099450338737E-5</v>
      </c>
      <c r="Q3882" t="str">
        <f>IF(SalesData[[#This Row],[Discount]]&gt;0, "Yes", "No")</f>
        <v>Yes</v>
      </c>
      <c r="R3882" t="str">
        <f>TEXT(SalesData[[#This Row],[Order Date]],"mmm-yyyy")</f>
        <v>Feb-2024</v>
      </c>
      <c r="S3882">
        <f>YEAR(SalesData[[#This Row],[Order Date]])*100 + MONTH(SalesData[[#This Row],[Order Date]])</f>
        <v>202402</v>
      </c>
    </row>
    <row r="3883" spans="1:19" x14ac:dyDescent="0.3">
      <c r="A3883" t="s">
        <v>10830</v>
      </c>
      <c r="B3883" s="3">
        <v>45331</v>
      </c>
      <c r="C3883" t="s">
        <v>10831</v>
      </c>
      <c r="D3883" t="s">
        <v>13</v>
      </c>
      <c r="E3883" t="s">
        <v>19</v>
      </c>
      <c r="F3883" t="s">
        <v>20</v>
      </c>
      <c r="G3883">
        <v>4</v>
      </c>
      <c r="H3883" s="5">
        <v>268.38</v>
      </c>
      <c r="I3883" s="5">
        <v>0.28999999999999998</v>
      </c>
      <c r="J3883" s="5">
        <v>762.19919999999991</v>
      </c>
      <c r="K3883" s="5">
        <v>216.47769952835529</v>
      </c>
      <c r="L3883">
        <f>YEAR(SalesData[Order Date])</f>
        <v>2024</v>
      </c>
      <c r="M3883">
        <f>MONTH(SalesData[Order Date])</f>
        <v>2</v>
      </c>
      <c r="N3883" t="str">
        <f>TEXT(SalesData[[#This Row],[Order Date]], "mmmm")</f>
        <v>February</v>
      </c>
      <c r="O3883" s="7">
        <f>IF(SalesData[Sales]=0,0,SalesData[Profit]/SalesData[Sales])</f>
        <v>0.28401722217545666</v>
      </c>
      <c r="P3883" s="8">
        <f t="shared" si="60"/>
        <v>2.7013935464639691E-4</v>
      </c>
      <c r="Q3883" t="str">
        <f>IF(SalesData[[#This Row],[Discount]]&gt;0, "Yes", "No")</f>
        <v>Yes</v>
      </c>
      <c r="R3883" t="str">
        <f>TEXT(SalesData[[#This Row],[Order Date]],"mmm-yyyy")</f>
        <v>Feb-2024</v>
      </c>
      <c r="S3883">
        <f>YEAR(SalesData[[#This Row],[Order Date]])*100 + MONTH(SalesData[[#This Row],[Order Date]])</f>
        <v>202402</v>
      </c>
    </row>
    <row r="3884" spans="1:19" x14ac:dyDescent="0.3">
      <c r="A3884" t="s">
        <v>10880</v>
      </c>
      <c r="B3884" s="3">
        <v>45325</v>
      </c>
      <c r="C3884" t="s">
        <v>10881</v>
      </c>
      <c r="D3884" t="s">
        <v>13</v>
      </c>
      <c r="E3884" t="s">
        <v>14</v>
      </c>
      <c r="F3884" t="s">
        <v>91</v>
      </c>
      <c r="G3884">
        <v>3</v>
      </c>
      <c r="H3884" s="5">
        <v>266.76</v>
      </c>
      <c r="I3884" s="5">
        <v>0.25</v>
      </c>
      <c r="J3884" s="5">
        <v>600.21</v>
      </c>
      <c r="K3884" s="5">
        <v>130.99256261814239</v>
      </c>
      <c r="L3884">
        <f>YEAR(SalesData[Order Date])</f>
        <v>2024</v>
      </c>
      <c r="M3884">
        <f>MONTH(SalesData[Order Date])</f>
        <v>2</v>
      </c>
      <c r="N3884" t="str">
        <f>TEXT(SalesData[[#This Row],[Order Date]], "mmmm")</f>
        <v>February</v>
      </c>
      <c r="O3884" s="7">
        <f>IF(SalesData[Sales]=0,0,SalesData[Profit]/SalesData[Sales])</f>
        <v>0.21824455210366769</v>
      </c>
      <c r="P3884" s="8">
        <f t="shared" si="60"/>
        <v>3.1239066326785628E-4</v>
      </c>
      <c r="Q3884" t="str">
        <f>IF(SalesData[[#This Row],[Discount]]&gt;0, "Yes", "No")</f>
        <v>Yes</v>
      </c>
      <c r="R3884" t="str">
        <f>TEXT(SalesData[[#This Row],[Order Date]],"mmm-yyyy")</f>
        <v>Feb-2024</v>
      </c>
      <c r="S3884">
        <f>YEAR(SalesData[[#This Row],[Order Date]])*100 + MONTH(SalesData[[#This Row],[Order Date]])</f>
        <v>202402</v>
      </c>
    </row>
    <row r="3885" spans="1:19" x14ac:dyDescent="0.3">
      <c r="A3885" t="s">
        <v>10885</v>
      </c>
      <c r="B3885" s="3">
        <v>45341</v>
      </c>
      <c r="C3885" t="s">
        <v>10886</v>
      </c>
      <c r="D3885" t="s">
        <v>18</v>
      </c>
      <c r="E3885" t="s">
        <v>26</v>
      </c>
      <c r="F3885" t="s">
        <v>53</v>
      </c>
      <c r="G3885">
        <v>1</v>
      </c>
      <c r="H3885" s="5">
        <v>139.16</v>
      </c>
      <c r="I3885" s="5">
        <v>0.08</v>
      </c>
      <c r="J3885" s="5">
        <v>128.02719999999999</v>
      </c>
      <c r="K3885" s="5">
        <v>37.796286093846838</v>
      </c>
      <c r="L3885">
        <f>YEAR(SalesData[Order Date])</f>
        <v>2024</v>
      </c>
      <c r="M3885">
        <f>MONTH(SalesData[Order Date])</f>
        <v>2</v>
      </c>
      <c r="N3885" t="str">
        <f>TEXT(SalesData[[#This Row],[Order Date]], "mmmm")</f>
        <v>February</v>
      </c>
      <c r="O3885" s="7">
        <f>IF(SalesData[Sales]=0,0,SalesData[Profit]/SalesData[Sales])</f>
        <v>0.295220750698655</v>
      </c>
      <c r="P3885" s="8">
        <f t="shared" si="60"/>
        <v>5.7487783845932747E-4</v>
      </c>
      <c r="Q3885" t="str">
        <f>IF(SalesData[[#This Row],[Discount]]&gt;0, "Yes", "No")</f>
        <v>Yes</v>
      </c>
      <c r="R3885" t="str">
        <f>TEXT(SalesData[[#This Row],[Order Date]],"mmm-yyyy")</f>
        <v>Feb-2024</v>
      </c>
      <c r="S3885">
        <f>YEAR(SalesData[[#This Row],[Order Date]])*100 + MONTH(SalesData[[#This Row],[Order Date]])</f>
        <v>202402</v>
      </c>
    </row>
    <row r="3886" spans="1:19" x14ac:dyDescent="0.3">
      <c r="A3886" t="s">
        <v>10914</v>
      </c>
      <c r="B3886" s="3">
        <v>45328</v>
      </c>
      <c r="C3886" t="s">
        <v>10915</v>
      </c>
      <c r="D3886" t="s">
        <v>13</v>
      </c>
      <c r="E3886" t="s">
        <v>14</v>
      </c>
      <c r="F3886" t="s">
        <v>39</v>
      </c>
      <c r="G3886">
        <v>1</v>
      </c>
      <c r="H3886" s="5">
        <v>429.42</v>
      </c>
      <c r="I3886" s="5">
        <v>0.11</v>
      </c>
      <c r="J3886" s="5">
        <v>382.18380000000002</v>
      </c>
      <c r="K3886" s="5">
        <v>84.117091496675059</v>
      </c>
      <c r="L3886">
        <f>YEAR(SalesData[Order Date])</f>
        <v>2024</v>
      </c>
      <c r="M3886">
        <f>MONTH(SalesData[Order Date])</f>
        <v>2</v>
      </c>
      <c r="N3886" t="str">
        <f>TEXT(SalesData[[#This Row],[Order Date]], "mmmm")</f>
        <v>February</v>
      </c>
      <c r="O3886" s="7">
        <f>IF(SalesData[Sales]=0,0,SalesData[Profit]/SalesData[Sales])</f>
        <v>0.22009591064999368</v>
      </c>
      <c r="P3886" s="8">
        <f t="shared" si="60"/>
        <v>2.5615947091425643E-4</v>
      </c>
      <c r="Q3886" t="str">
        <f>IF(SalesData[[#This Row],[Discount]]&gt;0, "Yes", "No")</f>
        <v>Yes</v>
      </c>
      <c r="R3886" t="str">
        <f>TEXT(SalesData[[#This Row],[Order Date]],"mmm-yyyy")</f>
        <v>Feb-2024</v>
      </c>
      <c r="S3886">
        <f>YEAR(SalesData[[#This Row],[Order Date]])*100 + MONTH(SalesData[[#This Row],[Order Date]])</f>
        <v>202402</v>
      </c>
    </row>
    <row r="3887" spans="1:19" x14ac:dyDescent="0.3">
      <c r="A3887" t="s">
        <v>10927</v>
      </c>
      <c r="B3887" s="3">
        <v>45324</v>
      </c>
      <c r="C3887" t="s">
        <v>10928</v>
      </c>
      <c r="D3887" t="s">
        <v>23</v>
      </c>
      <c r="E3887" t="s">
        <v>26</v>
      </c>
      <c r="F3887" t="s">
        <v>15</v>
      </c>
      <c r="G3887">
        <v>7</v>
      </c>
      <c r="H3887" s="5">
        <v>627.73</v>
      </c>
      <c r="I3887" s="5">
        <v>0.1</v>
      </c>
      <c r="J3887" s="5">
        <v>3954.699000000001</v>
      </c>
      <c r="K3887" s="5">
        <v>281.79527469604062</v>
      </c>
      <c r="L3887">
        <f>YEAR(SalesData[Order Date])</f>
        <v>2024</v>
      </c>
      <c r="M3887">
        <f>MONTH(SalesData[Order Date])</f>
        <v>2</v>
      </c>
      <c r="N3887" t="str">
        <f>TEXT(SalesData[[#This Row],[Order Date]], "mmmm")</f>
        <v>February</v>
      </c>
      <c r="O3887" s="7">
        <f>IF(SalesData[Sales]=0,0,SalesData[Profit]/SalesData[Sales])</f>
        <v>7.1255808519444977E-2</v>
      </c>
      <c r="P3887" s="8">
        <f t="shared" si="60"/>
        <v>2.2757737061657536E-5</v>
      </c>
      <c r="Q3887" t="str">
        <f>IF(SalesData[[#This Row],[Discount]]&gt;0, "Yes", "No")</f>
        <v>Yes</v>
      </c>
      <c r="R3887" t="str">
        <f>TEXT(SalesData[[#This Row],[Order Date]],"mmm-yyyy")</f>
        <v>Feb-2024</v>
      </c>
      <c r="S3887">
        <f>YEAR(SalesData[[#This Row],[Order Date]])*100 + MONTH(SalesData[[#This Row],[Order Date]])</f>
        <v>202402</v>
      </c>
    </row>
    <row r="3888" spans="1:19" x14ac:dyDescent="0.3">
      <c r="A3888" t="s">
        <v>10972</v>
      </c>
      <c r="B3888" s="3">
        <v>45333</v>
      </c>
      <c r="C3888" t="s">
        <v>10973</v>
      </c>
      <c r="D3888" t="s">
        <v>13</v>
      </c>
      <c r="E3888" t="s">
        <v>19</v>
      </c>
      <c r="F3888" t="s">
        <v>34</v>
      </c>
      <c r="G3888">
        <v>6</v>
      </c>
      <c r="H3888" s="5">
        <v>344.23</v>
      </c>
      <c r="I3888" s="5">
        <v>0.05</v>
      </c>
      <c r="J3888" s="5">
        <v>1962.1110000000001</v>
      </c>
      <c r="K3888" s="5">
        <v>466.80013922844188</v>
      </c>
      <c r="L3888">
        <f>YEAR(SalesData[Order Date])</f>
        <v>2024</v>
      </c>
      <c r="M3888">
        <f>MONTH(SalesData[Order Date])</f>
        <v>2</v>
      </c>
      <c r="N3888" t="str">
        <f>TEXT(SalesData[[#This Row],[Order Date]], "mmmm")</f>
        <v>February</v>
      </c>
      <c r="O3888" s="7">
        <f>IF(SalesData[Sales]=0,0,SalesData[Profit]/SalesData[Sales])</f>
        <v>0.23790710068311213</v>
      </c>
      <c r="P3888" s="8">
        <f t="shared" si="60"/>
        <v>2.4208620205482768E-5</v>
      </c>
      <c r="Q3888" t="str">
        <f>IF(SalesData[[#This Row],[Discount]]&gt;0, "Yes", "No")</f>
        <v>Yes</v>
      </c>
      <c r="R3888" t="str">
        <f>TEXT(SalesData[[#This Row],[Order Date]],"mmm-yyyy")</f>
        <v>Feb-2024</v>
      </c>
      <c r="S3888">
        <f>YEAR(SalesData[[#This Row],[Order Date]])*100 + MONTH(SalesData[[#This Row],[Order Date]])</f>
        <v>202402</v>
      </c>
    </row>
    <row r="3889" spans="1:19" x14ac:dyDescent="0.3">
      <c r="A3889" t="s">
        <v>10990</v>
      </c>
      <c r="B3889" s="3">
        <v>45325</v>
      </c>
      <c r="C3889" t="s">
        <v>10991</v>
      </c>
      <c r="D3889" t="s">
        <v>23</v>
      </c>
      <c r="E3889" t="s">
        <v>14</v>
      </c>
      <c r="F3889" t="s">
        <v>27</v>
      </c>
      <c r="G3889">
        <v>2</v>
      </c>
      <c r="H3889" s="5">
        <v>516.85</v>
      </c>
      <c r="I3889" s="5">
        <v>0.17</v>
      </c>
      <c r="J3889" s="5">
        <v>857.971</v>
      </c>
      <c r="K3889" s="5">
        <v>121.2049964158691</v>
      </c>
      <c r="L3889">
        <f>YEAR(SalesData[Order Date])</f>
        <v>2024</v>
      </c>
      <c r="M3889">
        <f>MONTH(SalesData[Order Date])</f>
        <v>2</v>
      </c>
      <c r="N3889" t="str">
        <f>TEXT(SalesData[[#This Row],[Order Date]], "mmmm")</f>
        <v>February</v>
      </c>
      <c r="O3889" s="7">
        <f>IF(SalesData[Sales]=0,0,SalesData[Profit]/SalesData[Sales])</f>
        <v>0.14126933942507278</v>
      </c>
      <c r="P3889" s="8">
        <f t="shared" si="60"/>
        <v>1.644577730482732E-4</v>
      </c>
      <c r="Q3889" t="str">
        <f>IF(SalesData[[#This Row],[Discount]]&gt;0, "Yes", "No")</f>
        <v>Yes</v>
      </c>
      <c r="R3889" t="str">
        <f>TEXT(SalesData[[#This Row],[Order Date]],"mmm-yyyy")</f>
        <v>Feb-2024</v>
      </c>
      <c r="S3889">
        <f>YEAR(SalesData[[#This Row],[Order Date]])*100 + MONTH(SalesData[[#This Row],[Order Date]])</f>
        <v>202402</v>
      </c>
    </row>
    <row r="3890" spans="1:19" x14ac:dyDescent="0.3">
      <c r="A3890" t="s">
        <v>11023</v>
      </c>
      <c r="B3890" s="3">
        <v>45339</v>
      </c>
      <c r="C3890" t="s">
        <v>11024</v>
      </c>
      <c r="D3890" t="s">
        <v>23</v>
      </c>
      <c r="E3890" t="s">
        <v>26</v>
      </c>
      <c r="F3890" t="s">
        <v>27</v>
      </c>
      <c r="G3890">
        <v>7</v>
      </c>
      <c r="H3890" s="5">
        <v>850.1</v>
      </c>
      <c r="I3890" s="5">
        <v>0.27</v>
      </c>
      <c r="J3890" s="5">
        <v>4344.0110000000004</v>
      </c>
      <c r="K3890" s="5">
        <v>1041.025835182804</v>
      </c>
      <c r="L3890">
        <f>YEAR(SalesData[Order Date])</f>
        <v>2024</v>
      </c>
      <c r="M3890">
        <f>MONTH(SalesData[Order Date])</f>
        <v>2</v>
      </c>
      <c r="N3890" t="str">
        <f>TEXT(SalesData[[#This Row],[Order Date]], "mmmm")</f>
        <v>February</v>
      </c>
      <c r="O3890" s="7">
        <f>IF(SalesData[Sales]=0,0,SalesData[Profit]/SalesData[Sales])</f>
        <v>0.23964622446462588</v>
      </c>
      <c r="P3890" s="8">
        <f t="shared" si="60"/>
        <v>4.5372813282470976E-5</v>
      </c>
      <c r="Q3890" t="str">
        <f>IF(SalesData[[#This Row],[Discount]]&gt;0, "Yes", "No")</f>
        <v>Yes</v>
      </c>
      <c r="R3890" t="str">
        <f>TEXT(SalesData[[#This Row],[Order Date]],"mmm-yyyy")</f>
        <v>Feb-2024</v>
      </c>
      <c r="S3890">
        <f>YEAR(SalesData[[#This Row],[Order Date]])*100 + MONTH(SalesData[[#This Row],[Order Date]])</f>
        <v>202402</v>
      </c>
    </row>
    <row r="3891" spans="1:19" x14ac:dyDescent="0.3">
      <c r="A3891" t="s">
        <v>11033</v>
      </c>
      <c r="B3891" s="3">
        <v>45348</v>
      </c>
      <c r="C3891" t="s">
        <v>11034</v>
      </c>
      <c r="D3891" t="s">
        <v>13</v>
      </c>
      <c r="E3891" t="s">
        <v>19</v>
      </c>
      <c r="F3891" t="s">
        <v>27</v>
      </c>
      <c r="G3891">
        <v>7</v>
      </c>
      <c r="H3891" s="5">
        <v>712.79</v>
      </c>
      <c r="I3891" s="5">
        <v>0.17</v>
      </c>
      <c r="J3891" s="5">
        <v>4141.3098999999993</v>
      </c>
      <c r="K3891" s="5">
        <v>813.19711686851701</v>
      </c>
      <c r="L3891">
        <f>YEAR(SalesData[Order Date])</f>
        <v>2024</v>
      </c>
      <c r="M3891">
        <f>MONTH(SalesData[Order Date])</f>
        <v>2</v>
      </c>
      <c r="N3891" t="str">
        <f>TEXT(SalesData[[#This Row],[Order Date]], "mmmm")</f>
        <v>February</v>
      </c>
      <c r="O3891" s="7">
        <f>IF(SalesData[Sales]=0,0,SalesData[Profit]/SalesData[Sales])</f>
        <v>0.1963622951444704</v>
      </c>
      <c r="P3891" s="8">
        <f t="shared" si="60"/>
        <v>3.4071345397261871E-5</v>
      </c>
      <c r="Q3891" t="str">
        <f>IF(SalesData[[#This Row],[Discount]]&gt;0, "Yes", "No")</f>
        <v>Yes</v>
      </c>
      <c r="R3891" t="str">
        <f>TEXT(SalesData[[#This Row],[Order Date]],"mmm-yyyy")</f>
        <v>Feb-2024</v>
      </c>
      <c r="S3891">
        <f>YEAR(SalesData[[#This Row],[Order Date]])*100 + MONTH(SalesData[[#This Row],[Order Date]])</f>
        <v>202402</v>
      </c>
    </row>
    <row r="3892" spans="1:19" x14ac:dyDescent="0.3">
      <c r="A3892" t="s">
        <v>11069</v>
      </c>
      <c r="B3892" s="3">
        <v>45348</v>
      </c>
      <c r="C3892" t="s">
        <v>11070</v>
      </c>
      <c r="D3892" t="s">
        <v>18</v>
      </c>
      <c r="E3892" t="s">
        <v>26</v>
      </c>
      <c r="F3892" t="s">
        <v>27</v>
      </c>
      <c r="G3892">
        <v>2</v>
      </c>
      <c r="H3892" s="5">
        <v>290.33999999999997</v>
      </c>
      <c r="I3892" s="5">
        <v>0</v>
      </c>
      <c r="J3892" s="5">
        <v>580.67999999999995</v>
      </c>
      <c r="K3892" s="5">
        <v>169.385867890474</v>
      </c>
      <c r="L3892">
        <f>YEAR(SalesData[Order Date])</f>
        <v>2024</v>
      </c>
      <c r="M3892">
        <f>MONTH(SalesData[Order Date])</f>
        <v>2</v>
      </c>
      <c r="N3892" t="str">
        <f>TEXT(SalesData[[#This Row],[Order Date]], "mmmm")</f>
        <v>February</v>
      </c>
      <c r="O3892" s="7">
        <f>IF(SalesData[Sales]=0,0,SalesData[Profit]/SalesData[Sales])</f>
        <v>0.2917026036551526</v>
      </c>
      <c r="P3892" s="8">
        <f t="shared" si="60"/>
        <v>0</v>
      </c>
      <c r="Q3892" t="str">
        <f>IF(SalesData[[#This Row],[Discount]]&gt;0, "Yes", "No")</f>
        <v>No</v>
      </c>
      <c r="R3892" t="str">
        <f>TEXT(SalesData[[#This Row],[Order Date]],"mmm-yyyy")</f>
        <v>Feb-2024</v>
      </c>
      <c r="S3892">
        <f>YEAR(SalesData[[#This Row],[Order Date]])*100 + MONTH(SalesData[[#This Row],[Order Date]])</f>
        <v>202402</v>
      </c>
    </row>
    <row r="3893" spans="1:19" x14ac:dyDescent="0.3">
      <c r="A3893" t="s">
        <v>11085</v>
      </c>
      <c r="B3893" s="3">
        <v>45329</v>
      </c>
      <c r="C3893" t="s">
        <v>11086</v>
      </c>
      <c r="D3893" t="s">
        <v>23</v>
      </c>
      <c r="E3893" t="s">
        <v>19</v>
      </c>
      <c r="F3893" t="s">
        <v>62</v>
      </c>
      <c r="G3893">
        <v>8</v>
      </c>
      <c r="H3893" s="5">
        <v>993.79</v>
      </c>
      <c r="I3893" s="5">
        <v>0.03</v>
      </c>
      <c r="J3893" s="5">
        <v>7711.8103999999994</v>
      </c>
      <c r="K3893" s="5">
        <v>1993.958399557948</v>
      </c>
      <c r="L3893">
        <f>YEAR(SalesData[Order Date])</f>
        <v>2024</v>
      </c>
      <c r="M3893">
        <f>MONTH(SalesData[Order Date])</f>
        <v>2</v>
      </c>
      <c r="N3893" t="str">
        <f>TEXT(SalesData[[#This Row],[Order Date]], "mmmm")</f>
        <v>February</v>
      </c>
      <c r="O3893" s="7">
        <f>IF(SalesData[Sales]=0,0,SalesData[Profit]/SalesData[Sales])</f>
        <v>0.25855905372854449</v>
      </c>
      <c r="P3893" s="8">
        <f t="shared" si="60"/>
        <v>3.77343301904829E-6</v>
      </c>
      <c r="Q3893" t="str">
        <f>IF(SalesData[[#This Row],[Discount]]&gt;0, "Yes", "No")</f>
        <v>Yes</v>
      </c>
      <c r="R3893" t="str">
        <f>TEXT(SalesData[[#This Row],[Order Date]],"mmm-yyyy")</f>
        <v>Feb-2024</v>
      </c>
      <c r="S3893">
        <f>YEAR(SalesData[[#This Row],[Order Date]])*100 + MONTH(SalesData[[#This Row],[Order Date]])</f>
        <v>202402</v>
      </c>
    </row>
    <row r="3894" spans="1:19" x14ac:dyDescent="0.3">
      <c r="A3894" t="s">
        <v>11150</v>
      </c>
      <c r="B3894" s="3">
        <v>45328</v>
      </c>
      <c r="C3894" t="s">
        <v>11151</v>
      </c>
      <c r="D3894" t="s">
        <v>23</v>
      </c>
      <c r="E3894" t="s">
        <v>19</v>
      </c>
      <c r="F3894" t="s">
        <v>39</v>
      </c>
      <c r="G3894">
        <v>2</v>
      </c>
      <c r="H3894" s="5">
        <v>480.19</v>
      </c>
      <c r="I3894" s="5">
        <v>0.22</v>
      </c>
      <c r="J3894" s="5">
        <v>749.09640000000002</v>
      </c>
      <c r="K3894" s="5">
        <v>80.748580667944026</v>
      </c>
      <c r="L3894">
        <f>YEAR(SalesData[Order Date])</f>
        <v>2024</v>
      </c>
      <c r="M3894">
        <f>MONTH(SalesData[Order Date])</f>
        <v>2</v>
      </c>
      <c r="N3894" t="str">
        <f>TEXT(SalesData[[#This Row],[Order Date]], "mmmm")</f>
        <v>February</v>
      </c>
      <c r="O3894" s="7">
        <f>IF(SalesData[Sales]=0,0,SalesData[Profit]/SalesData[Sales])</f>
        <v>0.10779464521247736</v>
      </c>
      <c r="P3894" s="8">
        <f t="shared" si="60"/>
        <v>2.2907599075366002E-4</v>
      </c>
      <c r="Q3894" t="str">
        <f>IF(SalesData[[#This Row],[Discount]]&gt;0, "Yes", "No")</f>
        <v>Yes</v>
      </c>
      <c r="R3894" t="str">
        <f>TEXT(SalesData[[#This Row],[Order Date]],"mmm-yyyy")</f>
        <v>Feb-2024</v>
      </c>
      <c r="S3894">
        <f>YEAR(SalesData[[#This Row],[Order Date]])*100 + MONTH(SalesData[[#This Row],[Order Date]])</f>
        <v>202402</v>
      </c>
    </row>
    <row r="3895" spans="1:19" x14ac:dyDescent="0.3">
      <c r="A3895" t="s">
        <v>11170</v>
      </c>
      <c r="B3895" s="3">
        <v>45329</v>
      </c>
      <c r="C3895" t="s">
        <v>11171</v>
      </c>
      <c r="D3895" t="s">
        <v>23</v>
      </c>
      <c r="E3895" t="s">
        <v>26</v>
      </c>
      <c r="F3895" t="s">
        <v>27</v>
      </c>
      <c r="G3895">
        <v>6</v>
      </c>
      <c r="H3895" s="5">
        <v>760.63</v>
      </c>
      <c r="I3895" s="5">
        <v>7.0000000000000007E-2</v>
      </c>
      <c r="J3895" s="5">
        <v>4244.3153999999986</v>
      </c>
      <c r="K3895" s="5">
        <v>909.91596641127614</v>
      </c>
      <c r="L3895">
        <f>YEAR(SalesData[Order Date])</f>
        <v>2024</v>
      </c>
      <c r="M3895">
        <f>MONTH(SalesData[Order Date])</f>
        <v>2</v>
      </c>
      <c r="N3895" t="str">
        <f>TEXT(SalesData[[#This Row],[Order Date]], "mmmm")</f>
        <v>February</v>
      </c>
      <c r="O3895" s="7">
        <f>IF(SalesData[Sales]=0,0,SalesData[Profit]/SalesData[Sales])</f>
        <v>0.21438462523573917</v>
      </c>
      <c r="P3895" s="8">
        <f t="shared" si="60"/>
        <v>1.5338162663406214E-5</v>
      </c>
      <c r="Q3895" t="str">
        <f>IF(SalesData[[#This Row],[Discount]]&gt;0, "Yes", "No")</f>
        <v>Yes</v>
      </c>
      <c r="R3895" t="str">
        <f>TEXT(SalesData[[#This Row],[Order Date]],"mmm-yyyy")</f>
        <v>Feb-2024</v>
      </c>
      <c r="S3895">
        <f>YEAR(SalesData[[#This Row],[Order Date]])*100 + MONTH(SalesData[[#This Row],[Order Date]])</f>
        <v>202402</v>
      </c>
    </row>
    <row r="3896" spans="1:19" x14ac:dyDescent="0.3">
      <c r="A3896" t="s">
        <v>11179</v>
      </c>
      <c r="B3896" s="3">
        <v>45332</v>
      </c>
      <c r="C3896" t="s">
        <v>11180</v>
      </c>
      <c r="D3896" t="s">
        <v>18</v>
      </c>
      <c r="E3896" t="s">
        <v>26</v>
      </c>
      <c r="F3896" t="s">
        <v>15</v>
      </c>
      <c r="G3896">
        <v>6</v>
      </c>
      <c r="H3896" s="5">
        <v>198.72</v>
      </c>
      <c r="I3896" s="5">
        <v>0.02</v>
      </c>
      <c r="J3896" s="5">
        <v>1168.4736</v>
      </c>
      <c r="K3896" s="5">
        <v>81.542043079352069</v>
      </c>
      <c r="L3896">
        <f>YEAR(SalesData[Order Date])</f>
        <v>2024</v>
      </c>
      <c r="M3896">
        <f>MONTH(SalesData[Order Date])</f>
        <v>2</v>
      </c>
      <c r="N3896" t="str">
        <f>TEXT(SalesData[[#This Row],[Order Date]], "mmmm")</f>
        <v>February</v>
      </c>
      <c r="O3896" s="7">
        <f>IF(SalesData[Sales]=0,0,SalesData[Profit]/SalesData[Sales])</f>
        <v>6.9785096624649517E-2</v>
      </c>
      <c r="P3896" s="8">
        <f t="shared" si="60"/>
        <v>1.6774020397208803E-5</v>
      </c>
      <c r="Q3896" t="str">
        <f>IF(SalesData[[#This Row],[Discount]]&gt;0, "Yes", "No")</f>
        <v>Yes</v>
      </c>
      <c r="R3896" t="str">
        <f>TEXT(SalesData[[#This Row],[Order Date]],"mmm-yyyy")</f>
        <v>Feb-2024</v>
      </c>
      <c r="S3896">
        <f>YEAR(SalesData[[#This Row],[Order Date]])*100 + MONTH(SalesData[[#This Row],[Order Date]])</f>
        <v>202402</v>
      </c>
    </row>
    <row r="3897" spans="1:19" x14ac:dyDescent="0.3">
      <c r="A3897" t="s">
        <v>11210</v>
      </c>
      <c r="B3897" s="3">
        <v>45327</v>
      </c>
      <c r="C3897" t="s">
        <v>11211</v>
      </c>
      <c r="D3897" t="s">
        <v>18</v>
      </c>
      <c r="E3897" t="s">
        <v>26</v>
      </c>
      <c r="F3897" t="s">
        <v>53</v>
      </c>
      <c r="G3897">
        <v>9</v>
      </c>
      <c r="H3897" s="5">
        <v>514.99</v>
      </c>
      <c r="I3897" s="5">
        <v>0.18</v>
      </c>
      <c r="J3897" s="5">
        <v>3800.6262000000002</v>
      </c>
      <c r="K3897" s="5">
        <v>449.46488954418243</v>
      </c>
      <c r="L3897">
        <f>YEAR(SalesData[Order Date])</f>
        <v>2024</v>
      </c>
      <c r="M3897">
        <f>MONTH(SalesData[Order Date])</f>
        <v>2</v>
      </c>
      <c r="N3897" t="str">
        <f>TEXT(SalesData[[#This Row],[Order Date]], "mmmm")</f>
        <v>February</v>
      </c>
      <c r="O3897" s="7">
        <f>IF(SalesData[Sales]=0,0,SalesData[Profit]/SalesData[Sales])</f>
        <v>0.11826074596448932</v>
      </c>
      <c r="P3897" s="8">
        <f t="shared" si="60"/>
        <v>3.8835705547680538E-5</v>
      </c>
      <c r="Q3897" t="str">
        <f>IF(SalesData[[#This Row],[Discount]]&gt;0, "Yes", "No")</f>
        <v>Yes</v>
      </c>
      <c r="R3897" t="str">
        <f>TEXT(SalesData[[#This Row],[Order Date]],"mmm-yyyy")</f>
        <v>Feb-2024</v>
      </c>
      <c r="S3897">
        <f>YEAR(SalesData[[#This Row],[Order Date]])*100 + MONTH(SalesData[[#This Row],[Order Date]])</f>
        <v>202402</v>
      </c>
    </row>
    <row r="3898" spans="1:19" x14ac:dyDescent="0.3">
      <c r="A3898" t="s">
        <v>11303</v>
      </c>
      <c r="B3898" s="3">
        <v>45341</v>
      </c>
      <c r="C3898" t="s">
        <v>11304</v>
      </c>
      <c r="D3898" t="s">
        <v>23</v>
      </c>
      <c r="E3898" t="s">
        <v>26</v>
      </c>
      <c r="F3898" t="s">
        <v>91</v>
      </c>
      <c r="G3898">
        <v>3</v>
      </c>
      <c r="H3898" s="5">
        <v>837.91</v>
      </c>
      <c r="I3898" s="5">
        <v>0.27</v>
      </c>
      <c r="J3898" s="5">
        <v>1835.0228999999999</v>
      </c>
      <c r="K3898" s="5">
        <v>217.85712073540219</v>
      </c>
      <c r="L3898">
        <f>YEAR(SalesData[Order Date])</f>
        <v>2024</v>
      </c>
      <c r="M3898">
        <f>MONTH(SalesData[Order Date])</f>
        <v>2</v>
      </c>
      <c r="N3898" t="str">
        <f>TEXT(SalesData[[#This Row],[Order Date]], "mmmm")</f>
        <v>February</v>
      </c>
      <c r="O3898" s="7">
        <f>IF(SalesData[Sales]=0,0,SalesData[Profit]/SalesData[Sales])</f>
        <v>0.11872174496318394</v>
      </c>
      <c r="P3898" s="8">
        <f t="shared" si="60"/>
        <v>1.0741010371042236E-4</v>
      </c>
      <c r="Q3898" t="str">
        <f>IF(SalesData[[#This Row],[Discount]]&gt;0, "Yes", "No")</f>
        <v>Yes</v>
      </c>
      <c r="R3898" t="str">
        <f>TEXT(SalesData[[#This Row],[Order Date]],"mmm-yyyy")</f>
        <v>Feb-2024</v>
      </c>
      <c r="S3898">
        <f>YEAR(SalesData[[#This Row],[Order Date]])*100 + MONTH(SalesData[[#This Row],[Order Date]])</f>
        <v>202402</v>
      </c>
    </row>
    <row r="3899" spans="1:19" x14ac:dyDescent="0.3">
      <c r="A3899" t="s">
        <v>11307</v>
      </c>
      <c r="B3899" s="3">
        <v>45332</v>
      </c>
      <c r="C3899" t="s">
        <v>11308</v>
      </c>
      <c r="D3899" t="s">
        <v>30</v>
      </c>
      <c r="E3899" t="s">
        <v>14</v>
      </c>
      <c r="F3899" t="s">
        <v>34</v>
      </c>
      <c r="G3899">
        <v>2</v>
      </c>
      <c r="H3899" s="5">
        <v>218.36</v>
      </c>
      <c r="I3899" s="5">
        <v>0.03</v>
      </c>
      <c r="J3899" s="5">
        <v>423.61840000000001</v>
      </c>
      <c r="K3899" s="5">
        <v>102.73690110609211</v>
      </c>
      <c r="L3899">
        <f>YEAR(SalesData[Order Date])</f>
        <v>2024</v>
      </c>
      <c r="M3899">
        <f>MONTH(SalesData[Order Date])</f>
        <v>2</v>
      </c>
      <c r="N3899" t="str">
        <f>TEXT(SalesData[[#This Row],[Order Date]], "mmmm")</f>
        <v>February</v>
      </c>
      <c r="O3899" s="7">
        <f>IF(SalesData[Sales]=0,0,SalesData[Profit]/SalesData[Sales])</f>
        <v>0.24252228209655696</v>
      </c>
      <c r="P3899" s="8">
        <f t="shared" si="60"/>
        <v>6.8693899981681615E-5</v>
      </c>
      <c r="Q3899" t="str">
        <f>IF(SalesData[[#This Row],[Discount]]&gt;0, "Yes", "No")</f>
        <v>Yes</v>
      </c>
      <c r="R3899" t="str">
        <f>TEXT(SalesData[[#This Row],[Order Date]],"mmm-yyyy")</f>
        <v>Feb-2024</v>
      </c>
      <c r="S3899">
        <f>YEAR(SalesData[[#This Row],[Order Date]])*100 + MONTH(SalesData[[#This Row],[Order Date]])</f>
        <v>202402</v>
      </c>
    </row>
    <row r="3900" spans="1:19" x14ac:dyDescent="0.3">
      <c r="A3900" t="s">
        <v>11412</v>
      </c>
      <c r="B3900" s="3">
        <v>45334</v>
      </c>
      <c r="C3900" t="s">
        <v>11413</v>
      </c>
      <c r="D3900" t="s">
        <v>13</v>
      </c>
      <c r="E3900" t="s">
        <v>14</v>
      </c>
      <c r="F3900" t="s">
        <v>34</v>
      </c>
      <c r="G3900">
        <v>8</v>
      </c>
      <c r="H3900" s="5">
        <v>472.96</v>
      </c>
      <c r="I3900" s="5">
        <v>0.13</v>
      </c>
      <c r="J3900" s="5">
        <v>3291.8015999999998</v>
      </c>
      <c r="K3900" s="5">
        <v>354.06324062594939</v>
      </c>
      <c r="L3900">
        <f>YEAR(SalesData[Order Date])</f>
        <v>2024</v>
      </c>
      <c r="M3900">
        <f>MONTH(SalesData[Order Date])</f>
        <v>2</v>
      </c>
      <c r="N3900" t="str">
        <f>TEXT(SalesData[[#This Row],[Order Date]], "mmmm")</f>
        <v>February</v>
      </c>
      <c r="O3900" s="7">
        <f>IF(SalesData[Sales]=0,0,SalesData[Profit]/SalesData[Sales])</f>
        <v>0.10755910703304519</v>
      </c>
      <c r="P3900" s="8">
        <f t="shared" si="60"/>
        <v>3.4358085250338295E-5</v>
      </c>
      <c r="Q3900" t="str">
        <f>IF(SalesData[[#This Row],[Discount]]&gt;0, "Yes", "No")</f>
        <v>Yes</v>
      </c>
      <c r="R3900" t="str">
        <f>TEXT(SalesData[[#This Row],[Order Date]],"mmm-yyyy")</f>
        <v>Feb-2024</v>
      </c>
      <c r="S3900">
        <f>YEAR(SalesData[[#This Row],[Order Date]])*100 + MONTH(SalesData[[#This Row],[Order Date]])</f>
        <v>202402</v>
      </c>
    </row>
    <row r="3901" spans="1:19" x14ac:dyDescent="0.3">
      <c r="A3901" t="s">
        <v>11469</v>
      </c>
      <c r="B3901" s="3">
        <v>45331</v>
      </c>
      <c r="C3901" t="s">
        <v>11470</v>
      </c>
      <c r="D3901" t="s">
        <v>30</v>
      </c>
      <c r="E3901" t="s">
        <v>26</v>
      </c>
      <c r="F3901" t="s">
        <v>15</v>
      </c>
      <c r="G3901">
        <v>8</v>
      </c>
      <c r="H3901" s="5">
        <v>361.26</v>
      </c>
      <c r="I3901" s="5">
        <v>0.22</v>
      </c>
      <c r="J3901" s="5">
        <v>2254.2624000000001</v>
      </c>
      <c r="K3901" s="5">
        <v>544.62497800265135</v>
      </c>
      <c r="L3901">
        <f>YEAR(SalesData[Order Date])</f>
        <v>2024</v>
      </c>
      <c r="M3901">
        <f>MONTH(SalesData[Order Date])</f>
        <v>2</v>
      </c>
      <c r="N3901" t="str">
        <f>TEXT(SalesData[[#This Row],[Order Date]], "mmmm")</f>
        <v>February</v>
      </c>
      <c r="O3901" s="7">
        <f>IF(SalesData[Sales]=0,0,SalesData[Profit]/SalesData[Sales])</f>
        <v>0.24159786278769113</v>
      </c>
      <c r="P3901" s="8">
        <f t="shared" si="60"/>
        <v>7.6122460277916178E-5</v>
      </c>
      <c r="Q3901" t="str">
        <f>IF(SalesData[[#This Row],[Discount]]&gt;0, "Yes", "No")</f>
        <v>Yes</v>
      </c>
      <c r="R3901" t="str">
        <f>TEXT(SalesData[[#This Row],[Order Date]],"mmm-yyyy")</f>
        <v>Feb-2024</v>
      </c>
      <c r="S3901">
        <f>YEAR(SalesData[[#This Row],[Order Date]])*100 + MONTH(SalesData[[#This Row],[Order Date]])</f>
        <v>202402</v>
      </c>
    </row>
    <row r="3902" spans="1:19" x14ac:dyDescent="0.3">
      <c r="A3902" t="s">
        <v>11479</v>
      </c>
      <c r="B3902" s="3">
        <v>45324</v>
      </c>
      <c r="C3902" t="s">
        <v>11480</v>
      </c>
      <c r="D3902" t="s">
        <v>18</v>
      </c>
      <c r="E3902" t="s">
        <v>14</v>
      </c>
      <c r="F3902" t="s">
        <v>91</v>
      </c>
      <c r="G3902">
        <v>6</v>
      </c>
      <c r="H3902" s="5">
        <v>202.77</v>
      </c>
      <c r="I3902" s="5">
        <v>0.05</v>
      </c>
      <c r="J3902" s="5">
        <v>1155.789</v>
      </c>
      <c r="K3902" s="5">
        <v>231.98999395208909</v>
      </c>
      <c r="L3902">
        <f>YEAR(SalesData[Order Date])</f>
        <v>2024</v>
      </c>
      <c r="M3902">
        <f>MONTH(SalesData[Order Date])</f>
        <v>2</v>
      </c>
      <c r="N3902" t="str">
        <f>TEXT(SalesData[[#This Row],[Order Date]], "mmmm")</f>
        <v>February</v>
      </c>
      <c r="O3902" s="7">
        <f>IF(SalesData[Sales]=0,0,SalesData[Profit]/SalesData[Sales])</f>
        <v>0.2007200223847857</v>
      </c>
      <c r="P3902" s="8">
        <f t="shared" si="60"/>
        <v>4.1097466752149398E-5</v>
      </c>
      <c r="Q3902" t="str">
        <f>IF(SalesData[[#This Row],[Discount]]&gt;0, "Yes", "No")</f>
        <v>Yes</v>
      </c>
      <c r="R3902" t="str">
        <f>TEXT(SalesData[[#This Row],[Order Date]],"mmm-yyyy")</f>
        <v>Feb-2024</v>
      </c>
      <c r="S3902">
        <f>YEAR(SalesData[[#This Row],[Order Date]])*100 + MONTH(SalesData[[#This Row],[Order Date]])</f>
        <v>202402</v>
      </c>
    </row>
    <row r="3903" spans="1:19" x14ac:dyDescent="0.3">
      <c r="A3903" t="s">
        <v>11531</v>
      </c>
      <c r="B3903" s="3">
        <v>45345</v>
      </c>
      <c r="C3903" t="s">
        <v>5270</v>
      </c>
      <c r="D3903" t="s">
        <v>30</v>
      </c>
      <c r="E3903" t="s">
        <v>26</v>
      </c>
      <c r="F3903" t="s">
        <v>91</v>
      </c>
      <c r="G3903">
        <v>7</v>
      </c>
      <c r="H3903" s="5">
        <v>839.32</v>
      </c>
      <c r="I3903" s="5">
        <v>0.09</v>
      </c>
      <c r="J3903" s="5">
        <v>5346.4684000000007</v>
      </c>
      <c r="K3903" s="5">
        <v>656.29216572884752</v>
      </c>
      <c r="L3903">
        <f>YEAR(SalesData[Order Date])</f>
        <v>2024</v>
      </c>
      <c r="M3903">
        <f>MONTH(SalesData[Order Date])</f>
        <v>2</v>
      </c>
      <c r="N3903" t="str">
        <f>TEXT(SalesData[[#This Row],[Order Date]], "mmmm")</f>
        <v>February</v>
      </c>
      <c r="O3903" s="7">
        <f>IF(SalesData[Sales]=0,0,SalesData[Profit]/SalesData[Sales])</f>
        <v>0.1227524632388826</v>
      </c>
      <c r="P3903" s="8">
        <f t="shared" si="60"/>
        <v>1.5318523158202897E-5</v>
      </c>
      <c r="Q3903" t="str">
        <f>IF(SalesData[[#This Row],[Discount]]&gt;0, "Yes", "No")</f>
        <v>Yes</v>
      </c>
      <c r="R3903" t="str">
        <f>TEXT(SalesData[[#This Row],[Order Date]],"mmm-yyyy")</f>
        <v>Feb-2024</v>
      </c>
      <c r="S3903">
        <f>YEAR(SalesData[[#This Row],[Order Date]])*100 + MONTH(SalesData[[#This Row],[Order Date]])</f>
        <v>202402</v>
      </c>
    </row>
    <row r="3904" spans="1:19" x14ac:dyDescent="0.3">
      <c r="A3904" t="s">
        <v>11540</v>
      </c>
      <c r="B3904" s="3">
        <v>45348</v>
      </c>
      <c r="C3904" t="s">
        <v>11541</v>
      </c>
      <c r="D3904" t="s">
        <v>23</v>
      </c>
      <c r="E3904" t="s">
        <v>19</v>
      </c>
      <c r="F3904" t="s">
        <v>91</v>
      </c>
      <c r="G3904">
        <v>9</v>
      </c>
      <c r="H3904" s="5">
        <v>787.96</v>
      </c>
      <c r="I3904" s="5">
        <v>0.04</v>
      </c>
      <c r="J3904" s="5">
        <v>6807.9744000000001</v>
      </c>
      <c r="K3904" s="5">
        <v>1290.5524759599291</v>
      </c>
      <c r="L3904">
        <f>YEAR(SalesData[Order Date])</f>
        <v>2024</v>
      </c>
      <c r="M3904">
        <f>MONTH(SalesData[Order Date])</f>
        <v>2</v>
      </c>
      <c r="N3904" t="str">
        <f>TEXT(SalesData[[#This Row],[Order Date]], "mmmm")</f>
        <v>February</v>
      </c>
      <c r="O3904" s="7">
        <f>IF(SalesData[Sales]=0,0,SalesData[Profit]/SalesData[Sales])</f>
        <v>0.18956482503223412</v>
      </c>
      <c r="P3904" s="8">
        <f t="shared" si="60"/>
        <v>5.640444241388452E-6</v>
      </c>
      <c r="Q3904" t="str">
        <f>IF(SalesData[[#This Row],[Discount]]&gt;0, "Yes", "No")</f>
        <v>Yes</v>
      </c>
      <c r="R3904" t="str">
        <f>TEXT(SalesData[[#This Row],[Order Date]],"mmm-yyyy")</f>
        <v>Feb-2024</v>
      </c>
      <c r="S3904">
        <f>YEAR(SalesData[[#This Row],[Order Date]])*100 + MONTH(SalesData[[#This Row],[Order Date]])</f>
        <v>202402</v>
      </c>
    </row>
    <row r="3905" spans="1:19" x14ac:dyDescent="0.3">
      <c r="A3905" t="s">
        <v>11554</v>
      </c>
      <c r="B3905" s="3">
        <v>45348</v>
      </c>
      <c r="C3905" t="s">
        <v>11555</v>
      </c>
      <c r="D3905" t="s">
        <v>23</v>
      </c>
      <c r="E3905" t="s">
        <v>14</v>
      </c>
      <c r="F3905" t="s">
        <v>27</v>
      </c>
      <c r="G3905">
        <v>6</v>
      </c>
      <c r="H3905" s="5">
        <v>397.43</v>
      </c>
      <c r="I3905" s="5">
        <v>0.15</v>
      </c>
      <c r="J3905" s="5">
        <v>2026.893</v>
      </c>
      <c r="K3905" s="5">
        <v>240.2857260446703</v>
      </c>
      <c r="L3905">
        <f>YEAR(SalesData[Order Date])</f>
        <v>2024</v>
      </c>
      <c r="M3905">
        <f>MONTH(SalesData[Order Date])</f>
        <v>2</v>
      </c>
      <c r="N3905" t="str">
        <f>TEXT(SalesData[[#This Row],[Order Date]], "mmmm")</f>
        <v>February</v>
      </c>
      <c r="O3905" s="7">
        <f>IF(SalesData[Sales]=0,0,SalesData[Profit]/SalesData[Sales])</f>
        <v>0.11854879662847043</v>
      </c>
      <c r="P3905" s="8">
        <f t="shared" si="60"/>
        <v>6.2904159223007832E-5</v>
      </c>
      <c r="Q3905" t="str">
        <f>IF(SalesData[[#This Row],[Discount]]&gt;0, "Yes", "No")</f>
        <v>Yes</v>
      </c>
      <c r="R3905" t="str">
        <f>TEXT(SalesData[[#This Row],[Order Date]],"mmm-yyyy")</f>
        <v>Feb-2024</v>
      </c>
      <c r="S3905">
        <f>YEAR(SalesData[[#This Row],[Order Date]])*100 + MONTH(SalesData[[#This Row],[Order Date]])</f>
        <v>202402</v>
      </c>
    </row>
    <row r="3906" spans="1:19" x14ac:dyDescent="0.3">
      <c r="A3906" t="s">
        <v>11638</v>
      </c>
      <c r="B3906" s="3">
        <v>45330</v>
      </c>
      <c r="C3906" t="s">
        <v>11639</v>
      </c>
      <c r="D3906" t="s">
        <v>13</v>
      </c>
      <c r="E3906" t="s">
        <v>14</v>
      </c>
      <c r="F3906" t="s">
        <v>53</v>
      </c>
      <c r="G3906">
        <v>2</v>
      </c>
      <c r="H3906" s="5">
        <v>67.56</v>
      </c>
      <c r="I3906" s="5">
        <v>0.12</v>
      </c>
      <c r="J3906" s="5">
        <v>118.90560000000001</v>
      </c>
      <c r="K3906" s="5">
        <v>23.243844868840391</v>
      </c>
      <c r="L3906">
        <f>YEAR(SalesData[Order Date])</f>
        <v>2024</v>
      </c>
      <c r="M3906">
        <f>MONTH(SalesData[Order Date])</f>
        <v>2</v>
      </c>
      <c r="N3906" t="str">
        <f>TEXT(SalesData[[#This Row],[Order Date]], "mmmm")</f>
        <v>February</v>
      </c>
      <c r="O3906" s="7">
        <f>IF(SalesData[Sales]=0,0,SalesData[Profit]/SalesData[Sales])</f>
        <v>0.19548149850671784</v>
      </c>
      <c r="P3906" s="8">
        <f t="shared" ref="P3906:P3969" si="61">IF(H:H*G:G=0, 0, (I:I/(H:H*G:G)))</f>
        <v>8.8809946714031964E-4</v>
      </c>
      <c r="Q3906" t="str">
        <f>IF(SalesData[[#This Row],[Discount]]&gt;0, "Yes", "No")</f>
        <v>Yes</v>
      </c>
      <c r="R3906" t="str">
        <f>TEXT(SalesData[[#This Row],[Order Date]],"mmm-yyyy")</f>
        <v>Feb-2024</v>
      </c>
      <c r="S3906">
        <f>YEAR(SalesData[[#This Row],[Order Date]])*100 + MONTH(SalesData[[#This Row],[Order Date]])</f>
        <v>202402</v>
      </c>
    </row>
    <row r="3907" spans="1:19" x14ac:dyDescent="0.3">
      <c r="A3907" t="s">
        <v>11749</v>
      </c>
      <c r="B3907" s="3">
        <v>45328</v>
      </c>
      <c r="C3907" t="s">
        <v>11750</v>
      </c>
      <c r="D3907" t="s">
        <v>18</v>
      </c>
      <c r="E3907" t="s">
        <v>14</v>
      </c>
      <c r="F3907" t="s">
        <v>39</v>
      </c>
      <c r="G3907">
        <v>5</v>
      </c>
      <c r="H3907" s="5">
        <v>204.99</v>
      </c>
      <c r="I3907" s="5">
        <v>0.14000000000000001</v>
      </c>
      <c r="J3907" s="5">
        <v>881.45699999999999</v>
      </c>
      <c r="K3907" s="5">
        <v>248.70108879617791</v>
      </c>
      <c r="L3907">
        <f>YEAR(SalesData[Order Date])</f>
        <v>2024</v>
      </c>
      <c r="M3907">
        <f>MONTH(SalesData[Order Date])</f>
        <v>2</v>
      </c>
      <c r="N3907" t="str">
        <f>TEXT(SalesData[[#This Row],[Order Date]], "mmmm")</f>
        <v>February</v>
      </c>
      <c r="O3907" s="7">
        <f>IF(SalesData[Sales]=0,0,SalesData[Profit]/SalesData[Sales])</f>
        <v>0.28214772677076466</v>
      </c>
      <c r="P3907" s="8">
        <f t="shared" si="61"/>
        <v>1.3659202887945755E-4</v>
      </c>
      <c r="Q3907" t="str">
        <f>IF(SalesData[[#This Row],[Discount]]&gt;0, "Yes", "No")</f>
        <v>Yes</v>
      </c>
      <c r="R3907" t="str">
        <f>TEXT(SalesData[[#This Row],[Order Date]],"mmm-yyyy")</f>
        <v>Feb-2024</v>
      </c>
      <c r="S3907">
        <f>YEAR(SalesData[[#This Row],[Order Date]])*100 + MONTH(SalesData[[#This Row],[Order Date]])</f>
        <v>202402</v>
      </c>
    </row>
    <row r="3908" spans="1:19" x14ac:dyDescent="0.3">
      <c r="A3908" t="s">
        <v>11841</v>
      </c>
      <c r="B3908" s="3">
        <v>45328</v>
      </c>
      <c r="C3908" t="s">
        <v>11842</v>
      </c>
      <c r="D3908" t="s">
        <v>13</v>
      </c>
      <c r="E3908" t="s">
        <v>26</v>
      </c>
      <c r="F3908" t="s">
        <v>27</v>
      </c>
      <c r="G3908">
        <v>8</v>
      </c>
      <c r="H3908" s="5">
        <v>909.62</v>
      </c>
      <c r="I3908" s="5">
        <v>0.15</v>
      </c>
      <c r="J3908" s="5">
        <v>6185.4160000000002</v>
      </c>
      <c r="K3908" s="5">
        <v>1811.87867022727</v>
      </c>
      <c r="L3908">
        <f>YEAR(SalesData[Order Date])</f>
        <v>2024</v>
      </c>
      <c r="M3908">
        <f>MONTH(SalesData[Order Date])</f>
        <v>2</v>
      </c>
      <c r="N3908" t="str">
        <f>TEXT(SalesData[[#This Row],[Order Date]], "mmmm")</f>
        <v>February</v>
      </c>
      <c r="O3908" s="7">
        <f>IF(SalesData[Sales]=0,0,SalesData[Profit]/SalesData[Sales])</f>
        <v>0.29292753635766294</v>
      </c>
      <c r="P3908" s="8">
        <f t="shared" si="61"/>
        <v>2.0613003232118905E-5</v>
      </c>
      <c r="Q3908" t="str">
        <f>IF(SalesData[[#This Row],[Discount]]&gt;0, "Yes", "No")</f>
        <v>Yes</v>
      </c>
      <c r="R3908" t="str">
        <f>TEXT(SalesData[[#This Row],[Order Date]],"mmm-yyyy")</f>
        <v>Feb-2024</v>
      </c>
      <c r="S3908">
        <f>YEAR(SalesData[[#This Row],[Order Date]])*100 + MONTH(SalesData[[#This Row],[Order Date]])</f>
        <v>202402</v>
      </c>
    </row>
    <row r="3909" spans="1:19" x14ac:dyDescent="0.3">
      <c r="A3909" t="s">
        <v>11851</v>
      </c>
      <c r="B3909" s="3">
        <v>45347</v>
      </c>
      <c r="C3909" t="s">
        <v>11852</v>
      </c>
      <c r="D3909" t="s">
        <v>23</v>
      </c>
      <c r="E3909" t="s">
        <v>26</v>
      </c>
      <c r="F3909" t="s">
        <v>44</v>
      </c>
      <c r="G3909">
        <v>2</v>
      </c>
      <c r="H3909" s="5">
        <v>484.69</v>
      </c>
      <c r="I3909" s="5">
        <v>0</v>
      </c>
      <c r="J3909" s="5">
        <v>969.38</v>
      </c>
      <c r="K3909" s="5">
        <v>217.6570764504292</v>
      </c>
      <c r="L3909">
        <f>YEAR(SalesData[Order Date])</f>
        <v>2024</v>
      </c>
      <c r="M3909">
        <f>MONTH(SalesData[Order Date])</f>
        <v>2</v>
      </c>
      <c r="N3909" t="str">
        <f>TEXT(SalesData[[#This Row],[Order Date]], "mmmm")</f>
        <v>February</v>
      </c>
      <c r="O3909" s="7">
        <f>IF(SalesData[Sales]=0,0,SalesData[Profit]/SalesData[Sales])</f>
        <v>0.22453225407005425</v>
      </c>
      <c r="P3909" s="8">
        <f t="shared" si="61"/>
        <v>0</v>
      </c>
      <c r="Q3909" t="str">
        <f>IF(SalesData[[#This Row],[Discount]]&gt;0, "Yes", "No")</f>
        <v>No</v>
      </c>
      <c r="R3909" t="str">
        <f>TEXT(SalesData[[#This Row],[Order Date]],"mmm-yyyy")</f>
        <v>Feb-2024</v>
      </c>
      <c r="S3909">
        <f>YEAR(SalesData[[#This Row],[Order Date]])*100 + MONTH(SalesData[[#This Row],[Order Date]])</f>
        <v>202402</v>
      </c>
    </row>
    <row r="3910" spans="1:19" x14ac:dyDescent="0.3">
      <c r="A3910" t="s">
        <v>11887</v>
      </c>
      <c r="B3910" s="3">
        <v>45346</v>
      </c>
      <c r="C3910" t="s">
        <v>11888</v>
      </c>
      <c r="D3910" t="s">
        <v>23</v>
      </c>
      <c r="E3910" t="s">
        <v>19</v>
      </c>
      <c r="F3910" t="s">
        <v>62</v>
      </c>
      <c r="G3910">
        <v>8</v>
      </c>
      <c r="H3910" s="5">
        <v>727.95</v>
      </c>
      <c r="I3910" s="5">
        <v>0.27</v>
      </c>
      <c r="J3910" s="5">
        <v>4251.2280000000001</v>
      </c>
      <c r="K3910" s="5">
        <v>666.69613845311517</v>
      </c>
      <c r="L3910">
        <f>YEAR(SalesData[Order Date])</f>
        <v>2024</v>
      </c>
      <c r="M3910">
        <f>MONTH(SalesData[Order Date])</f>
        <v>2</v>
      </c>
      <c r="N3910" t="str">
        <f>TEXT(SalesData[[#This Row],[Order Date]], "mmmm")</f>
        <v>February</v>
      </c>
      <c r="O3910" s="7">
        <f>IF(SalesData[Sales]=0,0,SalesData[Profit]/SalesData[Sales])</f>
        <v>0.15682436661903693</v>
      </c>
      <c r="P3910" s="8">
        <f t="shared" si="61"/>
        <v>4.6363074386977125E-5</v>
      </c>
      <c r="Q3910" t="str">
        <f>IF(SalesData[[#This Row],[Discount]]&gt;0, "Yes", "No")</f>
        <v>Yes</v>
      </c>
      <c r="R3910" t="str">
        <f>TEXT(SalesData[[#This Row],[Order Date]],"mmm-yyyy")</f>
        <v>Feb-2024</v>
      </c>
      <c r="S3910">
        <f>YEAR(SalesData[[#This Row],[Order Date]])*100 + MONTH(SalesData[[#This Row],[Order Date]])</f>
        <v>202402</v>
      </c>
    </row>
    <row r="3911" spans="1:19" x14ac:dyDescent="0.3">
      <c r="A3911" t="s">
        <v>11970</v>
      </c>
      <c r="B3911" s="3">
        <v>45330</v>
      </c>
      <c r="C3911" t="s">
        <v>11971</v>
      </c>
      <c r="D3911" t="s">
        <v>13</v>
      </c>
      <c r="E3911" t="s">
        <v>26</v>
      </c>
      <c r="F3911" t="s">
        <v>34</v>
      </c>
      <c r="G3911">
        <v>2</v>
      </c>
      <c r="H3911" s="5">
        <v>359.01</v>
      </c>
      <c r="I3911" s="5">
        <v>0.11</v>
      </c>
      <c r="J3911" s="5">
        <v>639.03779999999995</v>
      </c>
      <c r="K3911" s="5">
        <v>157.63970616227701</v>
      </c>
      <c r="L3911">
        <f>YEAR(SalesData[Order Date])</f>
        <v>2024</v>
      </c>
      <c r="M3911">
        <f>MONTH(SalesData[Order Date])</f>
        <v>2</v>
      </c>
      <c r="N3911" t="str">
        <f>TEXT(SalesData[[#This Row],[Order Date]], "mmmm")</f>
        <v>February</v>
      </c>
      <c r="O3911" s="7">
        <f>IF(SalesData[Sales]=0,0,SalesData[Profit]/SalesData[Sales])</f>
        <v>0.24668291322090341</v>
      </c>
      <c r="P3911" s="8">
        <f t="shared" si="61"/>
        <v>1.5319907523467314E-4</v>
      </c>
      <c r="Q3911" t="str">
        <f>IF(SalesData[[#This Row],[Discount]]&gt;0, "Yes", "No")</f>
        <v>Yes</v>
      </c>
      <c r="R3911" t="str">
        <f>TEXT(SalesData[[#This Row],[Order Date]],"mmm-yyyy")</f>
        <v>Feb-2024</v>
      </c>
      <c r="S3911">
        <f>YEAR(SalesData[[#This Row],[Order Date]])*100 + MONTH(SalesData[[#This Row],[Order Date]])</f>
        <v>202402</v>
      </c>
    </row>
    <row r="3912" spans="1:19" x14ac:dyDescent="0.3">
      <c r="A3912" t="s">
        <v>12097</v>
      </c>
      <c r="B3912" s="3">
        <v>45338</v>
      </c>
      <c r="C3912" t="s">
        <v>12098</v>
      </c>
      <c r="D3912" t="s">
        <v>18</v>
      </c>
      <c r="E3912" t="s">
        <v>19</v>
      </c>
      <c r="F3912" t="s">
        <v>62</v>
      </c>
      <c r="G3912">
        <v>3</v>
      </c>
      <c r="H3912" s="5">
        <v>213.65</v>
      </c>
      <c r="I3912" s="5">
        <v>0.12</v>
      </c>
      <c r="J3912" s="5">
        <v>564.03600000000006</v>
      </c>
      <c r="K3912" s="5">
        <v>101.44585450682931</v>
      </c>
      <c r="L3912">
        <f>YEAR(SalesData[Order Date])</f>
        <v>2024</v>
      </c>
      <c r="M3912">
        <f>MONTH(SalesData[Order Date])</f>
        <v>2</v>
      </c>
      <c r="N3912" t="str">
        <f>TEXT(SalesData[[#This Row],[Order Date]], "mmmm")</f>
        <v>February</v>
      </c>
      <c r="O3912" s="7">
        <f>IF(SalesData[Sales]=0,0,SalesData[Profit]/SalesData[Sales])</f>
        <v>0.17985705612200159</v>
      </c>
      <c r="P3912" s="8">
        <f t="shared" si="61"/>
        <v>1.8722209220688039E-4</v>
      </c>
      <c r="Q3912" t="str">
        <f>IF(SalesData[[#This Row],[Discount]]&gt;0, "Yes", "No")</f>
        <v>Yes</v>
      </c>
      <c r="R3912" t="str">
        <f>TEXT(SalesData[[#This Row],[Order Date]],"mmm-yyyy")</f>
        <v>Feb-2024</v>
      </c>
      <c r="S3912">
        <f>YEAR(SalesData[[#This Row],[Order Date]])*100 + MONTH(SalesData[[#This Row],[Order Date]])</f>
        <v>202402</v>
      </c>
    </row>
    <row r="3913" spans="1:19" x14ac:dyDescent="0.3">
      <c r="A3913" t="s">
        <v>12143</v>
      </c>
      <c r="B3913" s="3">
        <v>45330</v>
      </c>
      <c r="C3913" t="s">
        <v>12144</v>
      </c>
      <c r="D3913" t="s">
        <v>30</v>
      </c>
      <c r="E3913" t="s">
        <v>19</v>
      </c>
      <c r="F3913" t="s">
        <v>91</v>
      </c>
      <c r="G3913">
        <v>4</v>
      </c>
      <c r="H3913" s="5">
        <v>291.01</v>
      </c>
      <c r="I3913" s="5">
        <v>0.28000000000000003</v>
      </c>
      <c r="J3913" s="5">
        <v>838.10879999999997</v>
      </c>
      <c r="K3913" s="5">
        <v>180.59105006226011</v>
      </c>
      <c r="L3913">
        <f>YEAR(SalesData[Order Date])</f>
        <v>2024</v>
      </c>
      <c r="M3913">
        <f>MONTH(SalesData[Order Date])</f>
        <v>2</v>
      </c>
      <c r="N3913" t="str">
        <f>TEXT(SalesData[[#This Row],[Order Date]], "mmmm")</f>
        <v>February</v>
      </c>
      <c r="O3913" s="7">
        <f>IF(SalesData[Sales]=0,0,SalesData[Profit]/SalesData[Sales])</f>
        <v>0.21547447069194373</v>
      </c>
      <c r="P3913" s="8">
        <f t="shared" si="61"/>
        <v>2.4054156214563076E-4</v>
      </c>
      <c r="Q3913" t="str">
        <f>IF(SalesData[[#This Row],[Discount]]&gt;0, "Yes", "No")</f>
        <v>Yes</v>
      </c>
      <c r="R3913" t="str">
        <f>TEXT(SalesData[[#This Row],[Order Date]],"mmm-yyyy")</f>
        <v>Feb-2024</v>
      </c>
      <c r="S3913">
        <f>YEAR(SalesData[[#This Row],[Order Date]])*100 + MONTH(SalesData[[#This Row],[Order Date]])</f>
        <v>202402</v>
      </c>
    </row>
    <row r="3914" spans="1:19" x14ac:dyDescent="0.3">
      <c r="A3914" t="s">
        <v>12147</v>
      </c>
      <c r="B3914" s="3">
        <v>45336</v>
      </c>
      <c r="C3914" t="s">
        <v>12148</v>
      </c>
      <c r="D3914" t="s">
        <v>18</v>
      </c>
      <c r="E3914" t="s">
        <v>14</v>
      </c>
      <c r="F3914" t="s">
        <v>39</v>
      </c>
      <c r="G3914">
        <v>6</v>
      </c>
      <c r="H3914" s="5">
        <v>797.97</v>
      </c>
      <c r="I3914" s="5">
        <v>0.23</v>
      </c>
      <c r="J3914" s="5">
        <v>3686.6214</v>
      </c>
      <c r="K3914" s="5">
        <v>933.42179147324055</v>
      </c>
      <c r="L3914">
        <f>YEAR(SalesData[Order Date])</f>
        <v>2024</v>
      </c>
      <c r="M3914">
        <f>MONTH(SalesData[Order Date])</f>
        <v>2</v>
      </c>
      <c r="N3914" t="str">
        <f>TEXT(SalesData[[#This Row],[Order Date]], "mmmm")</f>
        <v>February</v>
      </c>
      <c r="O3914" s="7">
        <f>IF(SalesData[Sales]=0,0,SalesData[Profit]/SalesData[Sales])</f>
        <v>0.25319165984151248</v>
      </c>
      <c r="P3914" s="8">
        <f t="shared" si="61"/>
        <v>4.8038564524146691E-5</v>
      </c>
      <c r="Q3914" t="str">
        <f>IF(SalesData[[#This Row],[Discount]]&gt;0, "Yes", "No")</f>
        <v>Yes</v>
      </c>
      <c r="R3914" t="str">
        <f>TEXT(SalesData[[#This Row],[Order Date]],"mmm-yyyy")</f>
        <v>Feb-2024</v>
      </c>
      <c r="S3914">
        <f>YEAR(SalesData[[#This Row],[Order Date]])*100 + MONTH(SalesData[[#This Row],[Order Date]])</f>
        <v>202402</v>
      </c>
    </row>
    <row r="3915" spans="1:19" x14ac:dyDescent="0.3">
      <c r="A3915" t="s">
        <v>12170</v>
      </c>
      <c r="B3915" s="3">
        <v>45335</v>
      </c>
      <c r="C3915" t="s">
        <v>12171</v>
      </c>
      <c r="D3915" t="s">
        <v>23</v>
      </c>
      <c r="E3915" t="s">
        <v>26</v>
      </c>
      <c r="F3915" t="s">
        <v>15</v>
      </c>
      <c r="G3915">
        <v>8</v>
      </c>
      <c r="H3915" s="5">
        <v>266.44</v>
      </c>
      <c r="I3915" s="5">
        <v>0.18</v>
      </c>
      <c r="J3915" s="5">
        <v>1747.8463999999999</v>
      </c>
      <c r="K3915" s="5">
        <v>144.1862386829205</v>
      </c>
      <c r="L3915">
        <f>YEAR(SalesData[Order Date])</f>
        <v>2024</v>
      </c>
      <c r="M3915">
        <f>MONTH(SalesData[Order Date])</f>
        <v>2</v>
      </c>
      <c r="N3915" t="str">
        <f>TEXT(SalesData[[#This Row],[Order Date]], "mmmm")</f>
        <v>February</v>
      </c>
      <c r="O3915" s="7">
        <f>IF(SalesData[Sales]=0,0,SalesData[Profit]/SalesData[Sales])</f>
        <v>8.2493655439585825E-2</v>
      </c>
      <c r="P3915" s="8">
        <f t="shared" si="61"/>
        <v>8.4446779762798382E-5</v>
      </c>
      <c r="Q3915" t="str">
        <f>IF(SalesData[[#This Row],[Discount]]&gt;0, "Yes", "No")</f>
        <v>Yes</v>
      </c>
      <c r="R3915" t="str">
        <f>TEXT(SalesData[[#This Row],[Order Date]],"mmm-yyyy")</f>
        <v>Feb-2024</v>
      </c>
      <c r="S3915">
        <f>YEAR(SalesData[[#This Row],[Order Date]])*100 + MONTH(SalesData[[#This Row],[Order Date]])</f>
        <v>202402</v>
      </c>
    </row>
    <row r="3916" spans="1:19" x14ac:dyDescent="0.3">
      <c r="A3916" t="s">
        <v>12201</v>
      </c>
      <c r="B3916" s="3">
        <v>45324</v>
      </c>
      <c r="C3916" t="s">
        <v>12202</v>
      </c>
      <c r="D3916" t="s">
        <v>18</v>
      </c>
      <c r="E3916" t="s">
        <v>14</v>
      </c>
      <c r="F3916" t="s">
        <v>44</v>
      </c>
      <c r="G3916">
        <v>3</v>
      </c>
      <c r="H3916" s="5">
        <v>795.44</v>
      </c>
      <c r="I3916" s="5">
        <v>0.21</v>
      </c>
      <c r="J3916" s="5">
        <v>1885.1928</v>
      </c>
      <c r="K3916" s="5">
        <v>312.98610704596882</v>
      </c>
      <c r="L3916">
        <f>YEAR(SalesData[Order Date])</f>
        <v>2024</v>
      </c>
      <c r="M3916">
        <f>MONTH(SalesData[Order Date])</f>
        <v>2</v>
      </c>
      <c r="N3916" t="str">
        <f>TEXT(SalesData[[#This Row],[Order Date]], "mmmm")</f>
        <v>February</v>
      </c>
      <c r="O3916" s="7">
        <f>IF(SalesData[Sales]=0,0,SalesData[Profit]/SalesData[Sales])</f>
        <v>0.16602339402419147</v>
      </c>
      <c r="P3916" s="8">
        <f t="shared" si="61"/>
        <v>8.8001609172281994E-5</v>
      </c>
      <c r="Q3916" t="str">
        <f>IF(SalesData[[#This Row],[Discount]]&gt;0, "Yes", "No")</f>
        <v>Yes</v>
      </c>
      <c r="R3916" t="str">
        <f>TEXT(SalesData[[#This Row],[Order Date]],"mmm-yyyy")</f>
        <v>Feb-2024</v>
      </c>
      <c r="S3916">
        <f>YEAR(SalesData[[#This Row],[Order Date]])*100 + MONTH(SalesData[[#This Row],[Order Date]])</f>
        <v>202402</v>
      </c>
    </row>
    <row r="3917" spans="1:19" x14ac:dyDescent="0.3">
      <c r="A3917" t="s">
        <v>12242</v>
      </c>
      <c r="B3917" s="3">
        <v>45323</v>
      </c>
      <c r="C3917" t="s">
        <v>12243</v>
      </c>
      <c r="D3917" t="s">
        <v>30</v>
      </c>
      <c r="E3917" t="s">
        <v>19</v>
      </c>
      <c r="F3917" t="s">
        <v>44</v>
      </c>
      <c r="G3917">
        <v>2</v>
      </c>
      <c r="H3917" s="5">
        <v>595.16999999999996</v>
      </c>
      <c r="I3917" s="5">
        <v>0.05</v>
      </c>
      <c r="J3917" s="5">
        <v>1130.8230000000001</v>
      </c>
      <c r="K3917" s="5">
        <v>282.15596222299308</v>
      </c>
      <c r="L3917">
        <f>YEAR(SalesData[Order Date])</f>
        <v>2024</v>
      </c>
      <c r="M3917">
        <f>MONTH(SalesData[Order Date])</f>
        <v>2</v>
      </c>
      <c r="N3917" t="str">
        <f>TEXT(SalesData[[#This Row],[Order Date]], "mmmm")</f>
        <v>February</v>
      </c>
      <c r="O3917" s="7">
        <f>IF(SalesData[Sales]=0,0,SalesData[Profit]/SalesData[Sales])</f>
        <v>0.24951381624090865</v>
      </c>
      <c r="P3917" s="8">
        <f t="shared" si="61"/>
        <v>4.2004805349732011E-5</v>
      </c>
      <c r="Q3917" t="str">
        <f>IF(SalesData[[#This Row],[Discount]]&gt;0, "Yes", "No")</f>
        <v>Yes</v>
      </c>
      <c r="R3917" t="str">
        <f>TEXT(SalesData[[#This Row],[Order Date]],"mmm-yyyy")</f>
        <v>Feb-2024</v>
      </c>
      <c r="S3917">
        <f>YEAR(SalesData[[#This Row],[Order Date]])*100 + MONTH(SalesData[[#This Row],[Order Date]])</f>
        <v>202402</v>
      </c>
    </row>
    <row r="3918" spans="1:19" x14ac:dyDescent="0.3">
      <c r="A3918" t="s">
        <v>12244</v>
      </c>
      <c r="B3918" s="3">
        <v>45333</v>
      </c>
      <c r="C3918" t="s">
        <v>12245</v>
      </c>
      <c r="D3918" t="s">
        <v>18</v>
      </c>
      <c r="E3918" t="s">
        <v>19</v>
      </c>
      <c r="F3918" t="s">
        <v>20</v>
      </c>
      <c r="G3918">
        <v>3</v>
      </c>
      <c r="H3918" s="5">
        <v>364.51</v>
      </c>
      <c r="I3918" s="5">
        <v>0.17</v>
      </c>
      <c r="J3918" s="5">
        <v>907.62989999999991</v>
      </c>
      <c r="K3918" s="5">
        <v>208.1397257834887</v>
      </c>
      <c r="L3918">
        <f>YEAR(SalesData[Order Date])</f>
        <v>2024</v>
      </c>
      <c r="M3918">
        <f>MONTH(SalesData[Order Date])</f>
        <v>2</v>
      </c>
      <c r="N3918" t="str">
        <f>TEXT(SalesData[[#This Row],[Order Date]], "mmmm")</f>
        <v>February</v>
      </c>
      <c r="O3918" s="7">
        <f>IF(SalesData[Sales]=0,0,SalesData[Profit]/SalesData[Sales])</f>
        <v>0.22932224443409008</v>
      </c>
      <c r="P3918" s="8">
        <f t="shared" si="61"/>
        <v>1.5545984106517426E-4</v>
      </c>
      <c r="Q3918" t="str">
        <f>IF(SalesData[[#This Row],[Discount]]&gt;0, "Yes", "No")</f>
        <v>Yes</v>
      </c>
      <c r="R3918" t="str">
        <f>TEXT(SalesData[[#This Row],[Order Date]],"mmm-yyyy")</f>
        <v>Feb-2024</v>
      </c>
      <c r="S3918">
        <f>YEAR(SalesData[[#This Row],[Order Date]])*100 + MONTH(SalesData[[#This Row],[Order Date]])</f>
        <v>202402</v>
      </c>
    </row>
    <row r="3919" spans="1:19" x14ac:dyDescent="0.3">
      <c r="A3919" t="s">
        <v>12324</v>
      </c>
      <c r="B3919" s="3">
        <v>45344</v>
      </c>
      <c r="C3919" t="s">
        <v>12325</v>
      </c>
      <c r="D3919" t="s">
        <v>13</v>
      </c>
      <c r="E3919" t="s">
        <v>26</v>
      </c>
      <c r="F3919" t="s">
        <v>53</v>
      </c>
      <c r="G3919">
        <v>8</v>
      </c>
      <c r="H3919" s="5">
        <v>645.88</v>
      </c>
      <c r="I3919" s="5">
        <v>0.12</v>
      </c>
      <c r="J3919" s="5">
        <v>4546.9952000000003</v>
      </c>
      <c r="K3919" s="5">
        <v>272.14968153686311</v>
      </c>
      <c r="L3919">
        <f>YEAR(SalesData[Order Date])</f>
        <v>2024</v>
      </c>
      <c r="M3919">
        <f>MONTH(SalesData[Order Date])</f>
        <v>2</v>
      </c>
      <c r="N3919" t="str">
        <f>TEXT(SalesData[[#This Row],[Order Date]], "mmmm")</f>
        <v>February</v>
      </c>
      <c r="O3919" s="7">
        <f>IF(SalesData[Sales]=0,0,SalesData[Profit]/SalesData[Sales])</f>
        <v>5.9852643243798256E-2</v>
      </c>
      <c r="P3919" s="8">
        <f t="shared" si="61"/>
        <v>2.3224128321050349E-5</v>
      </c>
      <c r="Q3919" t="str">
        <f>IF(SalesData[[#This Row],[Discount]]&gt;0, "Yes", "No")</f>
        <v>Yes</v>
      </c>
      <c r="R3919" t="str">
        <f>TEXT(SalesData[[#This Row],[Order Date]],"mmm-yyyy")</f>
        <v>Feb-2024</v>
      </c>
      <c r="S3919">
        <f>YEAR(SalesData[[#This Row],[Order Date]])*100 + MONTH(SalesData[[#This Row],[Order Date]])</f>
        <v>202402</v>
      </c>
    </row>
    <row r="3920" spans="1:19" x14ac:dyDescent="0.3">
      <c r="A3920" t="s">
        <v>12351</v>
      </c>
      <c r="B3920" s="3">
        <v>45335</v>
      </c>
      <c r="C3920" t="s">
        <v>12352</v>
      </c>
      <c r="D3920" t="s">
        <v>18</v>
      </c>
      <c r="E3920" t="s">
        <v>14</v>
      </c>
      <c r="F3920" t="s">
        <v>20</v>
      </c>
      <c r="G3920">
        <v>1</v>
      </c>
      <c r="H3920" s="5">
        <v>755.54</v>
      </c>
      <c r="I3920" s="5">
        <v>0.21</v>
      </c>
      <c r="J3920" s="5">
        <v>596.87660000000005</v>
      </c>
      <c r="K3920" s="5">
        <v>148.33569108779469</v>
      </c>
      <c r="L3920">
        <f>YEAR(SalesData[Order Date])</f>
        <v>2024</v>
      </c>
      <c r="M3920">
        <f>MONTH(SalesData[Order Date])</f>
        <v>2</v>
      </c>
      <c r="N3920" t="str">
        <f>TEXT(SalesData[[#This Row],[Order Date]], "mmmm")</f>
        <v>February</v>
      </c>
      <c r="O3920" s="7">
        <f>IF(SalesData[Sales]=0,0,SalesData[Profit]/SalesData[Sales])</f>
        <v>0.24851986338180232</v>
      </c>
      <c r="P3920" s="8">
        <f t="shared" si="61"/>
        <v>2.7794689890674223E-4</v>
      </c>
      <c r="Q3920" t="str">
        <f>IF(SalesData[[#This Row],[Discount]]&gt;0, "Yes", "No")</f>
        <v>Yes</v>
      </c>
      <c r="R3920" t="str">
        <f>TEXT(SalesData[[#This Row],[Order Date]],"mmm-yyyy")</f>
        <v>Feb-2024</v>
      </c>
      <c r="S3920">
        <f>YEAR(SalesData[[#This Row],[Order Date]])*100 + MONTH(SalesData[[#This Row],[Order Date]])</f>
        <v>202402</v>
      </c>
    </row>
    <row r="3921" spans="1:19" x14ac:dyDescent="0.3">
      <c r="A3921" t="s">
        <v>12384</v>
      </c>
      <c r="B3921" s="3">
        <v>45327</v>
      </c>
      <c r="C3921" t="s">
        <v>12385</v>
      </c>
      <c r="D3921" t="s">
        <v>30</v>
      </c>
      <c r="E3921" t="s">
        <v>26</v>
      </c>
      <c r="F3921" t="s">
        <v>15</v>
      </c>
      <c r="G3921">
        <v>4</v>
      </c>
      <c r="H3921" s="5">
        <v>144.94999999999999</v>
      </c>
      <c r="I3921" s="5">
        <v>0.28999999999999998</v>
      </c>
      <c r="J3921" s="5">
        <v>411.65800000000002</v>
      </c>
      <c r="K3921" s="5">
        <v>39.579993420062607</v>
      </c>
      <c r="L3921">
        <f>YEAR(SalesData[Order Date])</f>
        <v>2024</v>
      </c>
      <c r="M3921">
        <f>MONTH(SalesData[Order Date])</f>
        <v>2</v>
      </c>
      <c r="N3921" t="str">
        <f>TEXT(SalesData[[#This Row],[Order Date]], "mmmm")</f>
        <v>February</v>
      </c>
      <c r="O3921" s="7">
        <f>IF(SalesData[Sales]=0,0,SalesData[Profit]/SalesData[Sales])</f>
        <v>9.6147757167509451E-2</v>
      </c>
      <c r="P3921" s="8">
        <f t="shared" si="61"/>
        <v>5.0017247326664366E-4</v>
      </c>
      <c r="Q3921" t="str">
        <f>IF(SalesData[[#This Row],[Discount]]&gt;0, "Yes", "No")</f>
        <v>Yes</v>
      </c>
      <c r="R3921" t="str">
        <f>TEXT(SalesData[[#This Row],[Order Date]],"mmm-yyyy")</f>
        <v>Feb-2024</v>
      </c>
      <c r="S3921">
        <f>YEAR(SalesData[[#This Row],[Order Date]])*100 + MONTH(SalesData[[#This Row],[Order Date]])</f>
        <v>202402</v>
      </c>
    </row>
    <row r="3922" spans="1:19" x14ac:dyDescent="0.3">
      <c r="A3922" t="s">
        <v>12426</v>
      </c>
      <c r="B3922" s="3">
        <v>45323</v>
      </c>
      <c r="C3922" t="s">
        <v>12427</v>
      </c>
      <c r="D3922" t="s">
        <v>30</v>
      </c>
      <c r="E3922" t="s">
        <v>19</v>
      </c>
      <c r="F3922" t="s">
        <v>34</v>
      </c>
      <c r="G3922">
        <v>1</v>
      </c>
      <c r="H3922" s="5">
        <v>838.38</v>
      </c>
      <c r="I3922" s="5">
        <v>0.26</v>
      </c>
      <c r="J3922" s="5">
        <v>620.40120000000002</v>
      </c>
      <c r="K3922" s="5">
        <v>133.0119414911685</v>
      </c>
      <c r="L3922">
        <f>YEAR(SalesData[Order Date])</f>
        <v>2024</v>
      </c>
      <c r="M3922">
        <f>MONTH(SalesData[Order Date])</f>
        <v>2</v>
      </c>
      <c r="N3922" t="str">
        <f>TEXT(SalesData[[#This Row],[Order Date]], "mmmm")</f>
        <v>February</v>
      </c>
      <c r="O3922" s="7">
        <f>IF(SalesData[Sales]=0,0,SalesData[Profit]/SalesData[Sales])</f>
        <v>0.21439665411860664</v>
      </c>
      <c r="P3922" s="8">
        <f t="shared" si="61"/>
        <v>3.1012190176292373E-4</v>
      </c>
      <c r="Q3922" t="str">
        <f>IF(SalesData[[#This Row],[Discount]]&gt;0, "Yes", "No")</f>
        <v>Yes</v>
      </c>
      <c r="R3922" t="str">
        <f>TEXT(SalesData[[#This Row],[Order Date]],"mmm-yyyy")</f>
        <v>Feb-2024</v>
      </c>
      <c r="S3922">
        <f>YEAR(SalesData[[#This Row],[Order Date]])*100 + MONTH(SalesData[[#This Row],[Order Date]])</f>
        <v>202402</v>
      </c>
    </row>
    <row r="3923" spans="1:19" x14ac:dyDescent="0.3">
      <c r="A3923" t="s">
        <v>12516</v>
      </c>
      <c r="B3923" s="3">
        <v>45338</v>
      </c>
      <c r="C3923" t="s">
        <v>12517</v>
      </c>
      <c r="D3923" t="s">
        <v>23</v>
      </c>
      <c r="E3923" t="s">
        <v>26</v>
      </c>
      <c r="F3923" t="s">
        <v>15</v>
      </c>
      <c r="G3923">
        <v>8</v>
      </c>
      <c r="H3923" s="5">
        <v>871.29</v>
      </c>
      <c r="I3923" s="5">
        <v>0.13</v>
      </c>
      <c r="J3923" s="5">
        <v>6064.1783999999998</v>
      </c>
      <c r="K3923" s="5">
        <v>1511.14971643627</v>
      </c>
      <c r="L3923">
        <f>YEAR(SalesData[Order Date])</f>
        <v>2024</v>
      </c>
      <c r="M3923">
        <f>MONTH(SalesData[Order Date])</f>
        <v>2</v>
      </c>
      <c r="N3923" t="str">
        <f>TEXT(SalesData[[#This Row],[Order Date]], "mmmm")</f>
        <v>February</v>
      </c>
      <c r="O3923" s="7">
        <f>IF(SalesData[Sales]=0,0,SalesData[Profit]/SalesData[Sales])</f>
        <v>0.24919281999293919</v>
      </c>
      <c r="P3923" s="8">
        <f t="shared" si="61"/>
        <v>1.8650506719921037E-5</v>
      </c>
      <c r="Q3923" t="str">
        <f>IF(SalesData[[#This Row],[Discount]]&gt;0, "Yes", "No")</f>
        <v>Yes</v>
      </c>
      <c r="R3923" t="str">
        <f>TEXT(SalesData[[#This Row],[Order Date]],"mmm-yyyy")</f>
        <v>Feb-2024</v>
      </c>
      <c r="S3923">
        <f>YEAR(SalesData[[#This Row],[Order Date]])*100 + MONTH(SalesData[[#This Row],[Order Date]])</f>
        <v>202402</v>
      </c>
    </row>
    <row r="3924" spans="1:19" x14ac:dyDescent="0.3">
      <c r="A3924" t="s">
        <v>12538</v>
      </c>
      <c r="B3924" s="3">
        <v>45332</v>
      </c>
      <c r="C3924" t="s">
        <v>12539</v>
      </c>
      <c r="D3924" t="s">
        <v>13</v>
      </c>
      <c r="E3924" t="s">
        <v>26</v>
      </c>
      <c r="F3924" t="s">
        <v>62</v>
      </c>
      <c r="G3924">
        <v>1</v>
      </c>
      <c r="H3924" s="5">
        <v>887.51</v>
      </c>
      <c r="I3924" s="5">
        <v>0.21</v>
      </c>
      <c r="J3924" s="5">
        <v>701.13290000000006</v>
      </c>
      <c r="K3924" s="5">
        <v>63.124784264021017</v>
      </c>
      <c r="L3924">
        <f>YEAR(SalesData[Order Date])</f>
        <v>2024</v>
      </c>
      <c r="M3924">
        <f>MONTH(SalesData[Order Date])</f>
        <v>2</v>
      </c>
      <c r="N3924" t="str">
        <f>TEXT(SalesData[[#This Row],[Order Date]], "mmmm")</f>
        <v>February</v>
      </c>
      <c r="O3924" s="7">
        <f>IF(SalesData[Sales]=0,0,SalesData[Profit]/SalesData[Sales])</f>
        <v>9.0032551979832939E-2</v>
      </c>
      <c r="P3924" s="8">
        <f t="shared" si="61"/>
        <v>2.3661705220222871E-4</v>
      </c>
      <c r="Q3924" t="str">
        <f>IF(SalesData[[#This Row],[Discount]]&gt;0, "Yes", "No")</f>
        <v>Yes</v>
      </c>
      <c r="R3924" t="str">
        <f>TEXT(SalesData[[#This Row],[Order Date]],"mmm-yyyy")</f>
        <v>Feb-2024</v>
      </c>
      <c r="S3924">
        <f>YEAR(SalesData[[#This Row],[Order Date]])*100 + MONTH(SalesData[[#This Row],[Order Date]])</f>
        <v>202402</v>
      </c>
    </row>
    <row r="3925" spans="1:19" x14ac:dyDescent="0.3">
      <c r="A3925" t="s">
        <v>12596</v>
      </c>
      <c r="B3925" s="3">
        <v>45346</v>
      </c>
      <c r="C3925" t="s">
        <v>1326</v>
      </c>
      <c r="D3925" t="s">
        <v>13</v>
      </c>
      <c r="E3925" t="s">
        <v>26</v>
      </c>
      <c r="F3925" t="s">
        <v>44</v>
      </c>
      <c r="G3925">
        <v>3</v>
      </c>
      <c r="H3925" s="5">
        <v>571.42999999999995</v>
      </c>
      <c r="I3925" s="5">
        <v>0.18</v>
      </c>
      <c r="J3925" s="5">
        <v>1405.7177999999999</v>
      </c>
      <c r="K3925" s="5">
        <v>313.65857645005269</v>
      </c>
      <c r="L3925">
        <f>YEAR(SalesData[Order Date])</f>
        <v>2024</v>
      </c>
      <c r="M3925">
        <f>MONTH(SalesData[Order Date])</f>
        <v>2</v>
      </c>
      <c r="N3925" t="str">
        <f>TEXT(SalesData[[#This Row],[Order Date]], "mmmm")</f>
        <v>February</v>
      </c>
      <c r="O3925" s="7">
        <f>IF(SalesData[Sales]=0,0,SalesData[Profit]/SalesData[Sales])</f>
        <v>0.22313054330680931</v>
      </c>
      <c r="P3925" s="8">
        <f t="shared" si="61"/>
        <v>1.0499973750065625E-4</v>
      </c>
      <c r="Q3925" t="str">
        <f>IF(SalesData[[#This Row],[Discount]]&gt;0, "Yes", "No")</f>
        <v>Yes</v>
      </c>
      <c r="R3925" t="str">
        <f>TEXT(SalesData[[#This Row],[Order Date]],"mmm-yyyy")</f>
        <v>Feb-2024</v>
      </c>
      <c r="S3925">
        <f>YEAR(SalesData[[#This Row],[Order Date]])*100 + MONTH(SalesData[[#This Row],[Order Date]])</f>
        <v>202402</v>
      </c>
    </row>
    <row r="3926" spans="1:19" x14ac:dyDescent="0.3">
      <c r="A3926" t="s">
        <v>12693</v>
      </c>
      <c r="B3926" s="3">
        <v>45342</v>
      </c>
      <c r="C3926" t="s">
        <v>12694</v>
      </c>
      <c r="D3926" t="s">
        <v>13</v>
      </c>
      <c r="E3926" t="s">
        <v>26</v>
      </c>
      <c r="F3926" t="s">
        <v>44</v>
      </c>
      <c r="G3926">
        <v>1</v>
      </c>
      <c r="H3926" s="5">
        <v>881.88</v>
      </c>
      <c r="I3926" s="5">
        <v>7.0000000000000007E-2</v>
      </c>
      <c r="J3926" s="5">
        <v>820.14839999999992</v>
      </c>
      <c r="K3926" s="5">
        <v>145.56578492169979</v>
      </c>
      <c r="L3926">
        <f>YEAR(SalesData[Order Date])</f>
        <v>2024</v>
      </c>
      <c r="M3926">
        <f>MONTH(SalesData[Order Date])</f>
        <v>2</v>
      </c>
      <c r="N3926" t="str">
        <f>TEXT(SalesData[[#This Row],[Order Date]], "mmmm")</f>
        <v>February</v>
      </c>
      <c r="O3926" s="7">
        <f>IF(SalesData[Sales]=0,0,SalesData[Profit]/SalesData[Sales])</f>
        <v>0.1774871290631059</v>
      </c>
      <c r="P3926" s="8">
        <f t="shared" si="61"/>
        <v>7.9375878804372485E-5</v>
      </c>
      <c r="Q3926" t="str">
        <f>IF(SalesData[[#This Row],[Discount]]&gt;0, "Yes", "No")</f>
        <v>Yes</v>
      </c>
      <c r="R3926" t="str">
        <f>TEXT(SalesData[[#This Row],[Order Date]],"mmm-yyyy")</f>
        <v>Feb-2024</v>
      </c>
      <c r="S3926">
        <f>YEAR(SalesData[[#This Row],[Order Date]])*100 + MONTH(SalesData[[#This Row],[Order Date]])</f>
        <v>202402</v>
      </c>
    </row>
    <row r="3927" spans="1:19" x14ac:dyDescent="0.3">
      <c r="A3927" t="s">
        <v>12936</v>
      </c>
      <c r="B3927" s="3">
        <v>45345</v>
      </c>
      <c r="C3927" t="s">
        <v>12937</v>
      </c>
      <c r="D3927" t="s">
        <v>30</v>
      </c>
      <c r="E3927" t="s">
        <v>19</v>
      </c>
      <c r="F3927" t="s">
        <v>34</v>
      </c>
      <c r="G3927">
        <v>8</v>
      </c>
      <c r="H3927" s="5">
        <v>616.16</v>
      </c>
      <c r="I3927" s="5">
        <v>0.22</v>
      </c>
      <c r="J3927" s="5">
        <v>3844.8384000000001</v>
      </c>
      <c r="K3927" s="5">
        <v>775.65618740976788</v>
      </c>
      <c r="L3927">
        <f>YEAR(SalesData[Order Date])</f>
        <v>2024</v>
      </c>
      <c r="M3927">
        <f>MONTH(SalesData[Order Date])</f>
        <v>2</v>
      </c>
      <c r="N3927" t="str">
        <f>TEXT(SalesData[[#This Row],[Order Date]], "mmmm")</f>
        <v>February</v>
      </c>
      <c r="O3927" s="7">
        <f>IF(SalesData[Sales]=0,0,SalesData[Profit]/SalesData[Sales])</f>
        <v>0.20173960689993314</v>
      </c>
      <c r="P3927" s="8">
        <f t="shared" si="61"/>
        <v>4.4631264606595695E-5</v>
      </c>
      <c r="Q3927" t="str">
        <f>IF(SalesData[[#This Row],[Discount]]&gt;0, "Yes", "No")</f>
        <v>Yes</v>
      </c>
      <c r="R3927" t="str">
        <f>TEXT(SalesData[[#This Row],[Order Date]],"mmm-yyyy")</f>
        <v>Feb-2024</v>
      </c>
      <c r="S3927">
        <f>YEAR(SalesData[[#This Row],[Order Date]])*100 + MONTH(SalesData[[#This Row],[Order Date]])</f>
        <v>202402</v>
      </c>
    </row>
    <row r="3928" spans="1:19" x14ac:dyDescent="0.3">
      <c r="A3928" t="s">
        <v>13122</v>
      </c>
      <c r="B3928" s="3">
        <v>45343</v>
      </c>
      <c r="C3928" t="s">
        <v>13123</v>
      </c>
      <c r="D3928" t="s">
        <v>30</v>
      </c>
      <c r="E3928" t="s">
        <v>26</v>
      </c>
      <c r="F3928" t="s">
        <v>34</v>
      </c>
      <c r="G3928">
        <v>4</v>
      </c>
      <c r="H3928" s="5">
        <v>249.62</v>
      </c>
      <c r="I3928" s="5">
        <v>7.0000000000000007E-2</v>
      </c>
      <c r="J3928" s="5">
        <v>928.58639999999991</v>
      </c>
      <c r="K3928" s="5">
        <v>167.62144826945089</v>
      </c>
      <c r="L3928">
        <f>YEAR(SalesData[Order Date])</f>
        <v>2024</v>
      </c>
      <c r="M3928">
        <f>MONTH(SalesData[Order Date])</f>
        <v>2</v>
      </c>
      <c r="N3928" t="str">
        <f>TEXT(SalesData[[#This Row],[Order Date]], "mmmm")</f>
        <v>February</v>
      </c>
      <c r="O3928" s="7">
        <f>IF(SalesData[Sales]=0,0,SalesData[Profit]/SalesData[Sales])</f>
        <v>0.18051249541179035</v>
      </c>
      <c r="P3928" s="8">
        <f t="shared" si="61"/>
        <v>7.0106561974200786E-5</v>
      </c>
      <c r="Q3928" t="str">
        <f>IF(SalesData[[#This Row],[Discount]]&gt;0, "Yes", "No")</f>
        <v>Yes</v>
      </c>
      <c r="R3928" t="str">
        <f>TEXT(SalesData[[#This Row],[Order Date]],"mmm-yyyy")</f>
        <v>Feb-2024</v>
      </c>
      <c r="S3928">
        <f>YEAR(SalesData[[#This Row],[Order Date]])*100 + MONTH(SalesData[[#This Row],[Order Date]])</f>
        <v>202402</v>
      </c>
    </row>
    <row r="3929" spans="1:19" x14ac:dyDescent="0.3">
      <c r="A3929" t="s">
        <v>13146</v>
      </c>
      <c r="B3929" s="3">
        <v>45329</v>
      </c>
      <c r="C3929" t="s">
        <v>9747</v>
      </c>
      <c r="D3929" t="s">
        <v>18</v>
      </c>
      <c r="E3929" t="s">
        <v>26</v>
      </c>
      <c r="F3929" t="s">
        <v>53</v>
      </c>
      <c r="G3929">
        <v>4</v>
      </c>
      <c r="H3929" s="5">
        <v>928.37</v>
      </c>
      <c r="I3929" s="5">
        <v>0.21</v>
      </c>
      <c r="J3929" s="5">
        <v>2933.6491999999998</v>
      </c>
      <c r="K3929" s="5">
        <v>253.56081431685629</v>
      </c>
      <c r="L3929">
        <f>YEAR(SalesData[Order Date])</f>
        <v>2024</v>
      </c>
      <c r="M3929">
        <f>MONTH(SalesData[Order Date])</f>
        <v>2</v>
      </c>
      <c r="N3929" t="str">
        <f>TEXT(SalesData[[#This Row],[Order Date]], "mmmm")</f>
        <v>February</v>
      </c>
      <c r="O3929" s="7">
        <f>IF(SalesData[Sales]=0,0,SalesData[Profit]/SalesData[Sales])</f>
        <v>8.6431879556988722E-2</v>
      </c>
      <c r="P3929" s="8">
        <f t="shared" si="61"/>
        <v>5.6550728696532632E-5</v>
      </c>
      <c r="Q3929" t="str">
        <f>IF(SalesData[[#This Row],[Discount]]&gt;0, "Yes", "No")</f>
        <v>Yes</v>
      </c>
      <c r="R3929" t="str">
        <f>TEXT(SalesData[[#This Row],[Order Date]],"mmm-yyyy")</f>
        <v>Feb-2024</v>
      </c>
      <c r="S3929">
        <f>YEAR(SalesData[[#This Row],[Order Date]])*100 + MONTH(SalesData[[#This Row],[Order Date]])</f>
        <v>202402</v>
      </c>
    </row>
    <row r="3930" spans="1:19" x14ac:dyDescent="0.3">
      <c r="A3930" t="s">
        <v>13157</v>
      </c>
      <c r="B3930" s="3">
        <v>45333</v>
      </c>
      <c r="C3930" t="s">
        <v>13158</v>
      </c>
      <c r="D3930" t="s">
        <v>30</v>
      </c>
      <c r="E3930" t="s">
        <v>14</v>
      </c>
      <c r="F3930" t="s">
        <v>62</v>
      </c>
      <c r="G3930">
        <v>6</v>
      </c>
      <c r="H3930" s="5">
        <v>343.84</v>
      </c>
      <c r="I3930" s="5">
        <v>0</v>
      </c>
      <c r="J3930" s="5">
        <v>2063.04</v>
      </c>
      <c r="K3930" s="5">
        <v>218.58543708257719</v>
      </c>
      <c r="L3930">
        <f>YEAR(SalesData[Order Date])</f>
        <v>2024</v>
      </c>
      <c r="M3930">
        <f>MONTH(SalesData[Order Date])</f>
        <v>2</v>
      </c>
      <c r="N3930" t="str">
        <f>TEXT(SalesData[[#This Row],[Order Date]], "mmmm")</f>
        <v>February</v>
      </c>
      <c r="O3930" s="7">
        <f>IF(SalesData[Sales]=0,0,SalesData[Profit]/SalesData[Sales])</f>
        <v>0.10595307753731251</v>
      </c>
      <c r="P3930" s="8">
        <f t="shared" si="61"/>
        <v>0</v>
      </c>
      <c r="Q3930" t="str">
        <f>IF(SalesData[[#This Row],[Discount]]&gt;0, "Yes", "No")</f>
        <v>No</v>
      </c>
      <c r="R3930" t="str">
        <f>TEXT(SalesData[[#This Row],[Order Date]],"mmm-yyyy")</f>
        <v>Feb-2024</v>
      </c>
      <c r="S3930">
        <f>YEAR(SalesData[[#This Row],[Order Date]])*100 + MONTH(SalesData[[#This Row],[Order Date]])</f>
        <v>202402</v>
      </c>
    </row>
    <row r="3931" spans="1:19" x14ac:dyDescent="0.3">
      <c r="A3931" t="s">
        <v>13188</v>
      </c>
      <c r="B3931" s="3">
        <v>45351</v>
      </c>
      <c r="C3931" t="s">
        <v>13189</v>
      </c>
      <c r="D3931" t="s">
        <v>18</v>
      </c>
      <c r="E3931" t="s">
        <v>19</v>
      </c>
      <c r="F3931" t="s">
        <v>62</v>
      </c>
      <c r="G3931">
        <v>3</v>
      </c>
      <c r="H3931" s="5">
        <v>446.38</v>
      </c>
      <c r="I3931" s="5">
        <v>0.23</v>
      </c>
      <c r="J3931" s="5">
        <v>1031.1378</v>
      </c>
      <c r="K3931" s="5">
        <v>237.35251944951949</v>
      </c>
      <c r="L3931">
        <f>YEAR(SalesData[Order Date])</f>
        <v>2024</v>
      </c>
      <c r="M3931">
        <f>MONTH(SalesData[Order Date])</f>
        <v>2</v>
      </c>
      <c r="N3931" t="str">
        <f>TEXT(SalesData[[#This Row],[Order Date]], "mmmm")</f>
        <v>February</v>
      </c>
      <c r="O3931" s="7">
        <f>IF(SalesData[Sales]=0,0,SalesData[Profit]/SalesData[Sales])</f>
        <v>0.23018506299499397</v>
      </c>
      <c r="P3931" s="8">
        <f t="shared" si="61"/>
        <v>1.7175201995310425E-4</v>
      </c>
      <c r="Q3931" t="str">
        <f>IF(SalesData[[#This Row],[Discount]]&gt;0, "Yes", "No")</f>
        <v>Yes</v>
      </c>
      <c r="R3931" t="str">
        <f>TEXT(SalesData[[#This Row],[Order Date]],"mmm-yyyy")</f>
        <v>Feb-2024</v>
      </c>
      <c r="S3931">
        <f>YEAR(SalesData[[#This Row],[Order Date]])*100 + MONTH(SalesData[[#This Row],[Order Date]])</f>
        <v>202402</v>
      </c>
    </row>
    <row r="3932" spans="1:19" x14ac:dyDescent="0.3">
      <c r="A3932" t="s">
        <v>13201</v>
      </c>
      <c r="B3932" s="3">
        <v>45331</v>
      </c>
      <c r="C3932" t="s">
        <v>13202</v>
      </c>
      <c r="D3932" t="s">
        <v>18</v>
      </c>
      <c r="E3932" t="s">
        <v>14</v>
      </c>
      <c r="F3932" t="s">
        <v>62</v>
      </c>
      <c r="G3932">
        <v>4</v>
      </c>
      <c r="H3932" s="5">
        <v>547.71</v>
      </c>
      <c r="I3932" s="5">
        <v>0.02</v>
      </c>
      <c r="J3932" s="5">
        <v>2147.0232000000001</v>
      </c>
      <c r="K3932" s="5">
        <v>442.83620836555042</v>
      </c>
      <c r="L3932">
        <f>YEAR(SalesData[Order Date])</f>
        <v>2024</v>
      </c>
      <c r="M3932">
        <f>MONTH(SalesData[Order Date])</f>
        <v>2</v>
      </c>
      <c r="N3932" t="str">
        <f>TEXT(SalesData[[#This Row],[Order Date]], "mmmm")</f>
        <v>February</v>
      </c>
      <c r="O3932" s="7">
        <f>IF(SalesData[Sales]=0,0,SalesData[Profit]/SalesData[Sales])</f>
        <v>0.20625590276134437</v>
      </c>
      <c r="P3932" s="8">
        <f t="shared" si="61"/>
        <v>9.128918588304029E-6</v>
      </c>
      <c r="Q3932" t="str">
        <f>IF(SalesData[[#This Row],[Discount]]&gt;0, "Yes", "No")</f>
        <v>Yes</v>
      </c>
      <c r="R3932" t="str">
        <f>TEXT(SalesData[[#This Row],[Order Date]],"mmm-yyyy")</f>
        <v>Feb-2024</v>
      </c>
      <c r="S3932">
        <f>YEAR(SalesData[[#This Row],[Order Date]])*100 + MONTH(SalesData[[#This Row],[Order Date]])</f>
        <v>202402</v>
      </c>
    </row>
    <row r="3933" spans="1:19" x14ac:dyDescent="0.3">
      <c r="A3933" t="s">
        <v>13282</v>
      </c>
      <c r="B3933" s="3">
        <v>45342</v>
      </c>
      <c r="C3933" t="s">
        <v>13283</v>
      </c>
      <c r="D3933" t="s">
        <v>30</v>
      </c>
      <c r="E3933" t="s">
        <v>19</v>
      </c>
      <c r="F3933" t="s">
        <v>44</v>
      </c>
      <c r="G3933">
        <v>9</v>
      </c>
      <c r="H3933" s="5">
        <v>420.51</v>
      </c>
      <c r="I3933" s="5">
        <v>0.08</v>
      </c>
      <c r="J3933" s="5">
        <v>3481.8227999999999</v>
      </c>
      <c r="K3933" s="5">
        <v>406.46997866995059</v>
      </c>
      <c r="L3933">
        <f>YEAR(SalesData[Order Date])</f>
        <v>2024</v>
      </c>
      <c r="M3933">
        <f>MONTH(SalesData[Order Date])</f>
        <v>2</v>
      </c>
      <c r="N3933" t="str">
        <f>TEXT(SalesData[[#This Row],[Order Date]], "mmmm")</f>
        <v>February</v>
      </c>
      <c r="O3933" s="7">
        <f>IF(SalesData[Sales]=0,0,SalesData[Profit]/SalesData[Sales])</f>
        <v>0.11674057010309387</v>
      </c>
      <c r="P3933" s="8">
        <f t="shared" si="61"/>
        <v>2.1138353163750895E-5</v>
      </c>
      <c r="Q3933" t="str">
        <f>IF(SalesData[[#This Row],[Discount]]&gt;0, "Yes", "No")</f>
        <v>Yes</v>
      </c>
      <c r="R3933" t="str">
        <f>TEXT(SalesData[[#This Row],[Order Date]],"mmm-yyyy")</f>
        <v>Feb-2024</v>
      </c>
      <c r="S3933">
        <f>YEAR(SalesData[[#This Row],[Order Date]])*100 + MONTH(SalesData[[#This Row],[Order Date]])</f>
        <v>202402</v>
      </c>
    </row>
    <row r="3934" spans="1:19" x14ac:dyDescent="0.3">
      <c r="A3934" t="s">
        <v>13337</v>
      </c>
      <c r="B3934" s="3">
        <v>45347</v>
      </c>
      <c r="C3934" t="s">
        <v>13338</v>
      </c>
      <c r="D3934" t="s">
        <v>18</v>
      </c>
      <c r="E3934" t="s">
        <v>14</v>
      </c>
      <c r="F3934" t="s">
        <v>27</v>
      </c>
      <c r="G3934">
        <v>4</v>
      </c>
      <c r="H3934" s="5">
        <v>202.24</v>
      </c>
      <c r="I3934" s="5">
        <v>0.04</v>
      </c>
      <c r="J3934" s="5">
        <v>776.60159999999996</v>
      </c>
      <c r="K3934" s="5">
        <v>159.7162471494278</v>
      </c>
      <c r="L3934">
        <f>YEAR(SalesData[Order Date])</f>
        <v>2024</v>
      </c>
      <c r="M3934">
        <f>MONTH(SalesData[Order Date])</f>
        <v>2</v>
      </c>
      <c r="N3934" t="str">
        <f>TEXT(SalesData[[#This Row],[Order Date]], "mmmm")</f>
        <v>February</v>
      </c>
      <c r="O3934" s="7">
        <f>IF(SalesData[Sales]=0,0,SalesData[Profit]/SalesData[Sales])</f>
        <v>0.20566046625377518</v>
      </c>
      <c r="P3934" s="8">
        <f t="shared" si="61"/>
        <v>4.9446202531645569E-5</v>
      </c>
      <c r="Q3934" t="str">
        <f>IF(SalesData[[#This Row],[Discount]]&gt;0, "Yes", "No")</f>
        <v>Yes</v>
      </c>
      <c r="R3934" t="str">
        <f>TEXT(SalesData[[#This Row],[Order Date]],"mmm-yyyy")</f>
        <v>Feb-2024</v>
      </c>
      <c r="S3934">
        <f>YEAR(SalesData[[#This Row],[Order Date]])*100 + MONTH(SalesData[[#This Row],[Order Date]])</f>
        <v>202402</v>
      </c>
    </row>
    <row r="3935" spans="1:19" x14ac:dyDescent="0.3">
      <c r="A3935" t="s">
        <v>13355</v>
      </c>
      <c r="B3935" s="3">
        <v>45349</v>
      </c>
      <c r="C3935" t="s">
        <v>13356</v>
      </c>
      <c r="D3935" t="s">
        <v>18</v>
      </c>
      <c r="E3935" t="s">
        <v>19</v>
      </c>
      <c r="F3935" t="s">
        <v>39</v>
      </c>
      <c r="G3935">
        <v>9</v>
      </c>
      <c r="H3935" s="5">
        <v>286.81</v>
      </c>
      <c r="I3935" s="5">
        <v>7.0000000000000007E-2</v>
      </c>
      <c r="J3935" s="5">
        <v>2400.5997000000002</v>
      </c>
      <c r="K3935" s="5">
        <v>702.33990418130213</v>
      </c>
      <c r="L3935">
        <f>YEAR(SalesData[Order Date])</f>
        <v>2024</v>
      </c>
      <c r="M3935">
        <f>MONTH(SalesData[Order Date])</f>
        <v>2</v>
      </c>
      <c r="N3935" t="str">
        <f>TEXT(SalesData[[#This Row],[Order Date]], "mmmm")</f>
        <v>February</v>
      </c>
      <c r="O3935" s="7">
        <f>IF(SalesData[Sales]=0,0,SalesData[Profit]/SalesData[Sales])</f>
        <v>0.2925685211829786</v>
      </c>
      <c r="P3935" s="8">
        <f t="shared" si="61"/>
        <v>2.7118223833819528E-5</v>
      </c>
      <c r="Q3935" t="str">
        <f>IF(SalesData[[#This Row],[Discount]]&gt;0, "Yes", "No")</f>
        <v>Yes</v>
      </c>
      <c r="R3935" t="str">
        <f>TEXT(SalesData[[#This Row],[Order Date]],"mmm-yyyy")</f>
        <v>Feb-2024</v>
      </c>
      <c r="S3935">
        <f>YEAR(SalesData[[#This Row],[Order Date]])*100 + MONTH(SalesData[[#This Row],[Order Date]])</f>
        <v>202402</v>
      </c>
    </row>
    <row r="3936" spans="1:19" x14ac:dyDescent="0.3">
      <c r="A3936" t="s">
        <v>13357</v>
      </c>
      <c r="B3936" s="3">
        <v>45331</v>
      </c>
      <c r="C3936" t="s">
        <v>13358</v>
      </c>
      <c r="D3936" t="s">
        <v>13</v>
      </c>
      <c r="E3936" t="s">
        <v>26</v>
      </c>
      <c r="F3936" t="s">
        <v>44</v>
      </c>
      <c r="G3936">
        <v>9</v>
      </c>
      <c r="H3936" s="5">
        <v>393.01</v>
      </c>
      <c r="I3936" s="5">
        <v>0</v>
      </c>
      <c r="J3936" s="5">
        <v>3537.09</v>
      </c>
      <c r="K3936" s="5">
        <v>486.59477651802888</v>
      </c>
      <c r="L3936">
        <f>YEAR(SalesData[Order Date])</f>
        <v>2024</v>
      </c>
      <c r="M3936">
        <f>MONTH(SalesData[Order Date])</f>
        <v>2</v>
      </c>
      <c r="N3936" t="str">
        <f>TEXT(SalesData[[#This Row],[Order Date]], "mmmm")</f>
        <v>February</v>
      </c>
      <c r="O3936" s="7">
        <f>IF(SalesData[Sales]=0,0,SalesData[Profit]/SalesData[Sales])</f>
        <v>0.1375692381358769</v>
      </c>
      <c r="P3936" s="8">
        <f t="shared" si="61"/>
        <v>0</v>
      </c>
      <c r="Q3936" t="str">
        <f>IF(SalesData[[#This Row],[Discount]]&gt;0, "Yes", "No")</f>
        <v>No</v>
      </c>
      <c r="R3936" t="str">
        <f>TEXT(SalesData[[#This Row],[Order Date]],"mmm-yyyy")</f>
        <v>Feb-2024</v>
      </c>
      <c r="S3936">
        <f>YEAR(SalesData[[#This Row],[Order Date]])*100 + MONTH(SalesData[[#This Row],[Order Date]])</f>
        <v>202402</v>
      </c>
    </row>
    <row r="3937" spans="1:19" x14ac:dyDescent="0.3">
      <c r="A3937" t="s">
        <v>13392</v>
      </c>
      <c r="B3937" s="3">
        <v>45333</v>
      </c>
      <c r="C3937" t="s">
        <v>8633</v>
      </c>
      <c r="D3937" t="s">
        <v>18</v>
      </c>
      <c r="E3937" t="s">
        <v>26</v>
      </c>
      <c r="F3937" t="s">
        <v>27</v>
      </c>
      <c r="G3937">
        <v>4</v>
      </c>
      <c r="H3937" s="5">
        <v>952.24</v>
      </c>
      <c r="I3937" s="5">
        <v>0.16</v>
      </c>
      <c r="J3937" s="5">
        <v>3199.5264000000002</v>
      </c>
      <c r="K3937" s="5">
        <v>529.49661902420814</v>
      </c>
      <c r="L3937">
        <f>YEAR(SalesData[Order Date])</f>
        <v>2024</v>
      </c>
      <c r="M3937">
        <f>MONTH(SalesData[Order Date])</f>
        <v>2</v>
      </c>
      <c r="N3937" t="str">
        <f>TEXT(SalesData[[#This Row],[Order Date]], "mmmm")</f>
        <v>February</v>
      </c>
      <c r="O3937" s="7">
        <f>IF(SalesData[Sales]=0,0,SalesData[Profit]/SalesData[Sales])</f>
        <v>0.16549218628863574</v>
      </c>
      <c r="P3937" s="8">
        <f t="shared" si="61"/>
        <v>4.2006216920104177E-5</v>
      </c>
      <c r="Q3937" t="str">
        <f>IF(SalesData[[#This Row],[Discount]]&gt;0, "Yes", "No")</f>
        <v>Yes</v>
      </c>
      <c r="R3937" t="str">
        <f>TEXT(SalesData[[#This Row],[Order Date]],"mmm-yyyy")</f>
        <v>Feb-2024</v>
      </c>
      <c r="S3937">
        <f>YEAR(SalesData[[#This Row],[Order Date]])*100 + MONTH(SalesData[[#This Row],[Order Date]])</f>
        <v>202402</v>
      </c>
    </row>
    <row r="3938" spans="1:19" x14ac:dyDescent="0.3">
      <c r="A3938" t="s">
        <v>13465</v>
      </c>
      <c r="B3938" s="3">
        <v>45334</v>
      </c>
      <c r="C3938" t="s">
        <v>13466</v>
      </c>
      <c r="D3938" t="s">
        <v>23</v>
      </c>
      <c r="E3938" t="s">
        <v>14</v>
      </c>
      <c r="F3938" t="s">
        <v>91</v>
      </c>
      <c r="G3938">
        <v>5</v>
      </c>
      <c r="H3938" s="5">
        <v>831.11</v>
      </c>
      <c r="I3938" s="5">
        <v>0.23</v>
      </c>
      <c r="J3938" s="5">
        <v>3199.7734999999998</v>
      </c>
      <c r="K3938" s="5">
        <v>239.89962528315161</v>
      </c>
      <c r="L3938">
        <f>YEAR(SalesData[Order Date])</f>
        <v>2024</v>
      </c>
      <c r="M3938">
        <f>MONTH(SalesData[Order Date])</f>
        <v>2</v>
      </c>
      <c r="N3938" t="str">
        <f>TEXT(SalesData[[#This Row],[Order Date]], "mmmm")</f>
        <v>February</v>
      </c>
      <c r="O3938" s="7">
        <f>IF(SalesData[Sales]=0,0,SalesData[Profit]/SalesData[Sales])</f>
        <v>7.4973939650150742E-2</v>
      </c>
      <c r="P3938" s="8">
        <f t="shared" si="61"/>
        <v>5.5347667577095692E-5</v>
      </c>
      <c r="Q3938" t="str">
        <f>IF(SalesData[[#This Row],[Discount]]&gt;0, "Yes", "No")</f>
        <v>Yes</v>
      </c>
      <c r="R3938" t="str">
        <f>TEXT(SalesData[[#This Row],[Order Date]],"mmm-yyyy")</f>
        <v>Feb-2024</v>
      </c>
      <c r="S3938">
        <f>YEAR(SalesData[[#This Row],[Order Date]])*100 + MONTH(SalesData[[#This Row],[Order Date]])</f>
        <v>202402</v>
      </c>
    </row>
    <row r="3939" spans="1:19" x14ac:dyDescent="0.3">
      <c r="A3939" t="s">
        <v>13557</v>
      </c>
      <c r="B3939" s="3">
        <v>45323</v>
      </c>
      <c r="C3939" t="s">
        <v>13558</v>
      </c>
      <c r="D3939" t="s">
        <v>30</v>
      </c>
      <c r="E3939" t="s">
        <v>14</v>
      </c>
      <c r="F3939" t="s">
        <v>20</v>
      </c>
      <c r="G3939">
        <v>4</v>
      </c>
      <c r="H3939" s="5">
        <v>306.14</v>
      </c>
      <c r="I3939" s="5">
        <v>0.14000000000000001</v>
      </c>
      <c r="J3939" s="5">
        <v>1053.1215999999999</v>
      </c>
      <c r="K3939" s="5">
        <v>167.49476998652659</v>
      </c>
      <c r="L3939">
        <f>YEAR(SalesData[Order Date])</f>
        <v>2024</v>
      </c>
      <c r="M3939">
        <f>MONTH(SalesData[Order Date])</f>
        <v>2</v>
      </c>
      <c r="N3939" t="str">
        <f>TEXT(SalesData[[#This Row],[Order Date]], "mmmm")</f>
        <v>February</v>
      </c>
      <c r="O3939" s="7">
        <f>IF(SalesData[Sales]=0,0,SalesData[Profit]/SalesData[Sales])</f>
        <v>0.15904599239681971</v>
      </c>
      <c r="P3939" s="8">
        <f t="shared" si="61"/>
        <v>1.1432677859802706E-4</v>
      </c>
      <c r="Q3939" t="str">
        <f>IF(SalesData[[#This Row],[Discount]]&gt;0, "Yes", "No")</f>
        <v>Yes</v>
      </c>
      <c r="R3939" t="str">
        <f>TEXT(SalesData[[#This Row],[Order Date]],"mmm-yyyy")</f>
        <v>Feb-2024</v>
      </c>
      <c r="S3939">
        <f>YEAR(SalesData[[#This Row],[Order Date]])*100 + MONTH(SalesData[[#This Row],[Order Date]])</f>
        <v>202402</v>
      </c>
    </row>
    <row r="3940" spans="1:19" x14ac:dyDescent="0.3">
      <c r="A3940" t="s">
        <v>13581</v>
      </c>
      <c r="B3940" s="3">
        <v>45330</v>
      </c>
      <c r="C3940" t="s">
        <v>13582</v>
      </c>
      <c r="D3940" t="s">
        <v>13</v>
      </c>
      <c r="E3940" t="s">
        <v>19</v>
      </c>
      <c r="F3940" t="s">
        <v>91</v>
      </c>
      <c r="G3940">
        <v>6</v>
      </c>
      <c r="H3940" s="5">
        <v>459.27</v>
      </c>
      <c r="I3940" s="5">
        <v>0.28000000000000003</v>
      </c>
      <c r="J3940" s="5">
        <v>1984.0463999999999</v>
      </c>
      <c r="K3940" s="5">
        <v>141.2481461986483</v>
      </c>
      <c r="L3940">
        <f>YEAR(SalesData[Order Date])</f>
        <v>2024</v>
      </c>
      <c r="M3940">
        <f>MONTH(SalesData[Order Date])</f>
        <v>2</v>
      </c>
      <c r="N3940" t="str">
        <f>TEXT(SalesData[[#This Row],[Order Date]], "mmmm")</f>
        <v>February</v>
      </c>
      <c r="O3940" s="7">
        <f>IF(SalesData[Sales]=0,0,SalesData[Profit]/SalesData[Sales])</f>
        <v>7.1191957102741302E-2</v>
      </c>
      <c r="P3940" s="8">
        <f t="shared" si="61"/>
        <v>1.0161052685058173E-4</v>
      </c>
      <c r="Q3940" t="str">
        <f>IF(SalesData[[#This Row],[Discount]]&gt;0, "Yes", "No")</f>
        <v>Yes</v>
      </c>
      <c r="R3940" t="str">
        <f>TEXT(SalesData[[#This Row],[Order Date]],"mmm-yyyy")</f>
        <v>Feb-2024</v>
      </c>
      <c r="S3940">
        <f>YEAR(SalesData[[#This Row],[Order Date]])*100 + MONTH(SalesData[[#This Row],[Order Date]])</f>
        <v>202402</v>
      </c>
    </row>
    <row r="3941" spans="1:19" x14ac:dyDescent="0.3">
      <c r="A3941" t="s">
        <v>13601</v>
      </c>
      <c r="B3941" s="3">
        <v>45323</v>
      </c>
      <c r="C3941" t="s">
        <v>13602</v>
      </c>
      <c r="D3941" t="s">
        <v>13</v>
      </c>
      <c r="E3941" t="s">
        <v>14</v>
      </c>
      <c r="F3941" t="s">
        <v>53</v>
      </c>
      <c r="G3941">
        <v>9</v>
      </c>
      <c r="H3941" s="5">
        <v>94.73</v>
      </c>
      <c r="I3941" s="5">
        <v>0.25</v>
      </c>
      <c r="J3941" s="5">
        <v>639.42750000000001</v>
      </c>
      <c r="K3941" s="5">
        <v>118.4917599878279</v>
      </c>
      <c r="L3941">
        <f>YEAR(SalesData[Order Date])</f>
        <v>2024</v>
      </c>
      <c r="M3941">
        <f>MONTH(SalesData[Order Date])</f>
        <v>2</v>
      </c>
      <c r="N3941" t="str">
        <f>TEXT(SalesData[[#This Row],[Order Date]], "mmmm")</f>
        <v>February</v>
      </c>
      <c r="O3941" s="7">
        <f>IF(SalesData[Sales]=0,0,SalesData[Profit]/SalesData[Sales])</f>
        <v>0.18530913979744051</v>
      </c>
      <c r="P3941" s="8">
        <f t="shared" si="61"/>
        <v>2.9323105434157895E-4</v>
      </c>
      <c r="Q3941" t="str">
        <f>IF(SalesData[[#This Row],[Discount]]&gt;0, "Yes", "No")</f>
        <v>Yes</v>
      </c>
      <c r="R3941" t="str">
        <f>TEXT(SalesData[[#This Row],[Order Date]],"mmm-yyyy")</f>
        <v>Feb-2024</v>
      </c>
      <c r="S3941">
        <f>YEAR(SalesData[[#This Row],[Order Date]])*100 + MONTH(SalesData[[#This Row],[Order Date]])</f>
        <v>202402</v>
      </c>
    </row>
    <row r="3942" spans="1:19" x14ac:dyDescent="0.3">
      <c r="A3942" t="s">
        <v>13616</v>
      </c>
      <c r="B3942" s="3">
        <v>45348</v>
      </c>
      <c r="C3942" t="s">
        <v>13617</v>
      </c>
      <c r="D3942" t="s">
        <v>18</v>
      </c>
      <c r="E3942" t="s">
        <v>19</v>
      </c>
      <c r="F3942" t="s">
        <v>44</v>
      </c>
      <c r="G3942">
        <v>8</v>
      </c>
      <c r="H3942" s="5">
        <v>979.81</v>
      </c>
      <c r="I3942" s="5">
        <v>0.12</v>
      </c>
      <c r="J3942" s="5">
        <v>6897.8624</v>
      </c>
      <c r="K3942" s="5">
        <v>799.31041579436874</v>
      </c>
      <c r="L3942">
        <f>YEAR(SalesData[Order Date])</f>
        <v>2024</v>
      </c>
      <c r="M3942">
        <f>MONTH(SalesData[Order Date])</f>
        <v>2</v>
      </c>
      <c r="N3942" t="str">
        <f>TEXT(SalesData[[#This Row],[Order Date]], "mmmm")</f>
        <v>February</v>
      </c>
      <c r="O3942" s="7">
        <f>IF(SalesData[Sales]=0,0,SalesData[Profit]/SalesData[Sales])</f>
        <v>0.11587798791033709</v>
      </c>
      <c r="P3942" s="8">
        <f t="shared" si="61"/>
        <v>1.5309090537961441E-5</v>
      </c>
      <c r="Q3942" t="str">
        <f>IF(SalesData[[#This Row],[Discount]]&gt;0, "Yes", "No")</f>
        <v>Yes</v>
      </c>
      <c r="R3942" t="str">
        <f>TEXT(SalesData[[#This Row],[Order Date]],"mmm-yyyy")</f>
        <v>Feb-2024</v>
      </c>
      <c r="S3942">
        <f>YEAR(SalesData[[#This Row],[Order Date]])*100 + MONTH(SalesData[[#This Row],[Order Date]])</f>
        <v>202402</v>
      </c>
    </row>
    <row r="3943" spans="1:19" x14ac:dyDescent="0.3">
      <c r="A3943" t="s">
        <v>13618</v>
      </c>
      <c r="B3943" s="3">
        <v>45349</v>
      </c>
      <c r="C3943" t="s">
        <v>13619</v>
      </c>
      <c r="D3943" t="s">
        <v>30</v>
      </c>
      <c r="E3943" t="s">
        <v>14</v>
      </c>
      <c r="F3943" t="s">
        <v>27</v>
      </c>
      <c r="G3943">
        <v>2</v>
      </c>
      <c r="H3943" s="5">
        <v>509.86</v>
      </c>
      <c r="I3943" s="5">
        <v>0.02</v>
      </c>
      <c r="J3943" s="5">
        <v>999.32560000000001</v>
      </c>
      <c r="K3943" s="5">
        <v>124.2066060470919</v>
      </c>
      <c r="L3943">
        <f>YEAR(SalesData[Order Date])</f>
        <v>2024</v>
      </c>
      <c r="M3943">
        <f>MONTH(SalesData[Order Date])</f>
        <v>2</v>
      </c>
      <c r="N3943" t="str">
        <f>TEXT(SalesData[[#This Row],[Order Date]], "mmmm")</f>
        <v>February</v>
      </c>
      <c r="O3943" s="7">
        <f>IF(SalesData[Sales]=0,0,SalesData[Profit]/SalesData[Sales])</f>
        <v>0.12429042751140558</v>
      </c>
      <c r="P3943" s="8">
        <f t="shared" si="61"/>
        <v>1.9613227160396972E-5</v>
      </c>
      <c r="Q3943" t="str">
        <f>IF(SalesData[[#This Row],[Discount]]&gt;0, "Yes", "No")</f>
        <v>Yes</v>
      </c>
      <c r="R3943" t="str">
        <f>TEXT(SalesData[[#This Row],[Order Date]],"mmm-yyyy")</f>
        <v>Feb-2024</v>
      </c>
      <c r="S3943">
        <f>YEAR(SalesData[[#This Row],[Order Date]])*100 + MONTH(SalesData[[#This Row],[Order Date]])</f>
        <v>202402</v>
      </c>
    </row>
    <row r="3944" spans="1:19" x14ac:dyDescent="0.3">
      <c r="A3944" t="s">
        <v>13639</v>
      </c>
      <c r="B3944" s="3">
        <v>45344</v>
      </c>
      <c r="C3944" t="s">
        <v>3506</v>
      </c>
      <c r="D3944" t="s">
        <v>13</v>
      </c>
      <c r="E3944" t="s">
        <v>26</v>
      </c>
      <c r="F3944" t="s">
        <v>31</v>
      </c>
      <c r="G3944">
        <v>4</v>
      </c>
      <c r="H3944" s="5">
        <v>415.85</v>
      </c>
      <c r="I3944" s="5">
        <v>0.11</v>
      </c>
      <c r="J3944" s="5">
        <v>1480.4259999999999</v>
      </c>
      <c r="K3944" s="5">
        <v>175.31870046218</v>
      </c>
      <c r="L3944">
        <f>YEAR(SalesData[Order Date])</f>
        <v>2024</v>
      </c>
      <c r="M3944">
        <f>MONTH(SalesData[Order Date])</f>
        <v>2</v>
      </c>
      <c r="N3944" t="str">
        <f>TEXT(SalesData[[#This Row],[Order Date]], "mmmm")</f>
        <v>February</v>
      </c>
      <c r="O3944" s="7">
        <f>IF(SalesData[Sales]=0,0,SalesData[Profit]/SalesData[Sales])</f>
        <v>0.11842449434296616</v>
      </c>
      <c r="P3944" s="8">
        <f t="shared" si="61"/>
        <v>6.6129614043525313E-5</v>
      </c>
      <c r="Q3944" t="str">
        <f>IF(SalesData[[#This Row],[Discount]]&gt;0, "Yes", "No")</f>
        <v>Yes</v>
      </c>
      <c r="R3944" t="str">
        <f>TEXT(SalesData[[#This Row],[Order Date]],"mmm-yyyy")</f>
        <v>Feb-2024</v>
      </c>
      <c r="S3944">
        <f>YEAR(SalesData[[#This Row],[Order Date]])*100 + MONTH(SalesData[[#This Row],[Order Date]])</f>
        <v>202402</v>
      </c>
    </row>
    <row r="3945" spans="1:19" x14ac:dyDescent="0.3">
      <c r="A3945" t="s">
        <v>13651</v>
      </c>
      <c r="B3945" s="3">
        <v>45345</v>
      </c>
      <c r="C3945" t="s">
        <v>13652</v>
      </c>
      <c r="D3945" t="s">
        <v>18</v>
      </c>
      <c r="E3945" t="s">
        <v>19</v>
      </c>
      <c r="F3945" t="s">
        <v>20</v>
      </c>
      <c r="G3945">
        <v>2</v>
      </c>
      <c r="H3945" s="5">
        <v>984.58</v>
      </c>
      <c r="I3945" s="5">
        <v>0.2</v>
      </c>
      <c r="J3945" s="5">
        <v>1575.328</v>
      </c>
      <c r="K3945" s="5">
        <v>447.7247472020785</v>
      </c>
      <c r="L3945">
        <f>YEAR(SalesData[Order Date])</f>
        <v>2024</v>
      </c>
      <c r="M3945">
        <f>MONTH(SalesData[Order Date])</f>
        <v>2</v>
      </c>
      <c r="N3945" t="str">
        <f>TEXT(SalesData[[#This Row],[Order Date]], "mmmm")</f>
        <v>February</v>
      </c>
      <c r="O3945" s="7">
        <f>IF(SalesData[Sales]=0,0,SalesData[Profit]/SalesData[Sales])</f>
        <v>0.28421049280027938</v>
      </c>
      <c r="P3945" s="8">
        <f t="shared" si="61"/>
        <v>1.0156615003351683E-4</v>
      </c>
      <c r="Q3945" t="str">
        <f>IF(SalesData[[#This Row],[Discount]]&gt;0, "Yes", "No")</f>
        <v>Yes</v>
      </c>
      <c r="R3945" t="str">
        <f>TEXT(SalesData[[#This Row],[Order Date]],"mmm-yyyy")</f>
        <v>Feb-2024</v>
      </c>
      <c r="S3945">
        <f>YEAR(SalesData[[#This Row],[Order Date]])*100 + MONTH(SalesData[[#This Row],[Order Date]])</f>
        <v>202402</v>
      </c>
    </row>
    <row r="3946" spans="1:19" x14ac:dyDescent="0.3">
      <c r="A3946" t="s">
        <v>13750</v>
      </c>
      <c r="B3946" s="3">
        <v>45350</v>
      </c>
      <c r="C3946" t="s">
        <v>13751</v>
      </c>
      <c r="D3946" t="s">
        <v>30</v>
      </c>
      <c r="E3946" t="s">
        <v>19</v>
      </c>
      <c r="F3946" t="s">
        <v>53</v>
      </c>
      <c r="G3946">
        <v>5</v>
      </c>
      <c r="H3946" s="5">
        <v>630.9</v>
      </c>
      <c r="I3946" s="5">
        <v>0.18</v>
      </c>
      <c r="J3946" s="5">
        <v>2586.69</v>
      </c>
      <c r="K3946" s="5">
        <v>390.86021465831749</v>
      </c>
      <c r="L3946">
        <f>YEAR(SalesData[Order Date])</f>
        <v>2024</v>
      </c>
      <c r="M3946">
        <f>MONTH(SalesData[Order Date])</f>
        <v>2</v>
      </c>
      <c r="N3946" t="str">
        <f>TEXT(SalesData[[#This Row],[Order Date]], "mmmm")</f>
        <v>February</v>
      </c>
      <c r="O3946" s="7">
        <f>IF(SalesData[Sales]=0,0,SalesData[Profit]/SalesData[Sales])</f>
        <v>0.15110439003449097</v>
      </c>
      <c r="P3946" s="8">
        <f t="shared" si="61"/>
        <v>5.7061340941512125E-5</v>
      </c>
      <c r="Q3946" t="str">
        <f>IF(SalesData[[#This Row],[Discount]]&gt;0, "Yes", "No")</f>
        <v>Yes</v>
      </c>
      <c r="R3946" t="str">
        <f>TEXT(SalesData[[#This Row],[Order Date]],"mmm-yyyy")</f>
        <v>Feb-2024</v>
      </c>
      <c r="S3946">
        <f>YEAR(SalesData[[#This Row],[Order Date]])*100 + MONTH(SalesData[[#This Row],[Order Date]])</f>
        <v>202402</v>
      </c>
    </row>
    <row r="3947" spans="1:19" x14ac:dyDescent="0.3">
      <c r="A3947" t="s">
        <v>13797</v>
      </c>
      <c r="B3947" s="3">
        <v>45336</v>
      </c>
      <c r="C3947" t="s">
        <v>13798</v>
      </c>
      <c r="D3947" t="s">
        <v>23</v>
      </c>
      <c r="E3947" t="s">
        <v>14</v>
      </c>
      <c r="F3947" t="s">
        <v>62</v>
      </c>
      <c r="G3947">
        <v>4</v>
      </c>
      <c r="H3947" s="5">
        <v>464.93</v>
      </c>
      <c r="I3947" s="5">
        <v>0.28999999999999998</v>
      </c>
      <c r="J3947" s="5">
        <v>1320.4012</v>
      </c>
      <c r="K3947" s="5">
        <v>138.97130693714709</v>
      </c>
      <c r="L3947">
        <f>YEAR(SalesData[Order Date])</f>
        <v>2024</v>
      </c>
      <c r="M3947">
        <f>MONTH(SalesData[Order Date])</f>
        <v>2</v>
      </c>
      <c r="N3947" t="str">
        <f>TEXT(SalesData[[#This Row],[Order Date]], "mmmm")</f>
        <v>February</v>
      </c>
      <c r="O3947" s="7">
        <f>IF(SalesData[Sales]=0,0,SalesData[Profit]/SalesData[Sales])</f>
        <v>0.10524930372461573</v>
      </c>
      <c r="P3947" s="8">
        <f t="shared" si="61"/>
        <v>1.5593745294990643E-4</v>
      </c>
      <c r="Q3947" t="str">
        <f>IF(SalesData[[#This Row],[Discount]]&gt;0, "Yes", "No")</f>
        <v>Yes</v>
      </c>
      <c r="R3947" t="str">
        <f>TEXT(SalesData[[#This Row],[Order Date]],"mmm-yyyy")</f>
        <v>Feb-2024</v>
      </c>
      <c r="S3947">
        <f>YEAR(SalesData[[#This Row],[Order Date]])*100 + MONTH(SalesData[[#This Row],[Order Date]])</f>
        <v>202402</v>
      </c>
    </row>
    <row r="3948" spans="1:19" x14ac:dyDescent="0.3">
      <c r="A3948" t="s">
        <v>13808</v>
      </c>
      <c r="B3948" s="3">
        <v>45334</v>
      </c>
      <c r="C3948" t="s">
        <v>11051</v>
      </c>
      <c r="D3948" t="s">
        <v>30</v>
      </c>
      <c r="E3948" t="s">
        <v>14</v>
      </c>
      <c r="F3948" t="s">
        <v>31</v>
      </c>
      <c r="G3948">
        <v>1</v>
      </c>
      <c r="H3948" s="5">
        <v>321.07</v>
      </c>
      <c r="I3948" s="5">
        <v>0.03</v>
      </c>
      <c r="J3948" s="5">
        <v>311.43790000000001</v>
      </c>
      <c r="K3948" s="5">
        <v>45.714886445312032</v>
      </c>
      <c r="L3948">
        <f>YEAR(SalesData[Order Date])</f>
        <v>2024</v>
      </c>
      <c r="M3948">
        <f>MONTH(SalesData[Order Date])</f>
        <v>2</v>
      </c>
      <c r="N3948" t="str">
        <f>TEXT(SalesData[[#This Row],[Order Date]], "mmmm")</f>
        <v>February</v>
      </c>
      <c r="O3948" s="7">
        <f>IF(SalesData[Sales]=0,0,SalesData[Profit]/SalesData[Sales])</f>
        <v>0.14678652291616412</v>
      </c>
      <c r="P3948" s="8">
        <f t="shared" si="61"/>
        <v>9.3437568131560101E-5</v>
      </c>
      <c r="Q3948" t="str">
        <f>IF(SalesData[[#This Row],[Discount]]&gt;0, "Yes", "No")</f>
        <v>Yes</v>
      </c>
      <c r="R3948" t="str">
        <f>TEXT(SalesData[[#This Row],[Order Date]],"mmm-yyyy")</f>
        <v>Feb-2024</v>
      </c>
      <c r="S3948">
        <f>YEAR(SalesData[[#This Row],[Order Date]])*100 + MONTH(SalesData[[#This Row],[Order Date]])</f>
        <v>202402</v>
      </c>
    </row>
    <row r="3949" spans="1:19" x14ac:dyDescent="0.3">
      <c r="A3949" t="s">
        <v>13832</v>
      </c>
      <c r="B3949" s="3">
        <v>45351</v>
      </c>
      <c r="C3949" t="s">
        <v>13833</v>
      </c>
      <c r="D3949" t="s">
        <v>23</v>
      </c>
      <c r="E3949" t="s">
        <v>14</v>
      </c>
      <c r="F3949" t="s">
        <v>91</v>
      </c>
      <c r="G3949">
        <v>4</v>
      </c>
      <c r="H3949" s="5">
        <v>318.14</v>
      </c>
      <c r="I3949" s="5">
        <v>0.16</v>
      </c>
      <c r="J3949" s="5">
        <v>1068.9503999999999</v>
      </c>
      <c r="K3949" s="5">
        <v>80.049705781569045</v>
      </c>
      <c r="L3949">
        <f>YEAR(SalesData[Order Date])</f>
        <v>2024</v>
      </c>
      <c r="M3949">
        <f>MONTH(SalesData[Order Date])</f>
        <v>2</v>
      </c>
      <c r="N3949" t="str">
        <f>TEXT(SalesData[[#This Row],[Order Date]], "mmmm")</f>
        <v>February</v>
      </c>
      <c r="O3949" s="7">
        <f>IF(SalesData[Sales]=0,0,SalesData[Profit]/SalesData[Sales])</f>
        <v>7.4886267671137083E-2</v>
      </c>
      <c r="P3949" s="8">
        <f t="shared" si="61"/>
        <v>1.2573081033507262E-4</v>
      </c>
      <c r="Q3949" t="str">
        <f>IF(SalesData[[#This Row],[Discount]]&gt;0, "Yes", "No")</f>
        <v>Yes</v>
      </c>
      <c r="R3949" t="str">
        <f>TEXT(SalesData[[#This Row],[Order Date]],"mmm-yyyy")</f>
        <v>Feb-2024</v>
      </c>
      <c r="S3949">
        <f>YEAR(SalesData[[#This Row],[Order Date]])*100 + MONTH(SalesData[[#This Row],[Order Date]])</f>
        <v>202402</v>
      </c>
    </row>
    <row r="3950" spans="1:19" x14ac:dyDescent="0.3">
      <c r="A3950" t="s">
        <v>13944</v>
      </c>
      <c r="B3950" s="3">
        <v>45340</v>
      </c>
      <c r="C3950" t="s">
        <v>13945</v>
      </c>
      <c r="D3950" t="s">
        <v>18</v>
      </c>
      <c r="E3950" t="s">
        <v>26</v>
      </c>
      <c r="F3950" t="s">
        <v>53</v>
      </c>
      <c r="G3950">
        <v>7</v>
      </c>
      <c r="H3950" s="5">
        <v>734.15</v>
      </c>
      <c r="I3950" s="5">
        <v>0.15</v>
      </c>
      <c r="J3950" s="5">
        <v>4368.1925000000001</v>
      </c>
      <c r="K3950" s="5">
        <v>244.17472350073581</v>
      </c>
      <c r="L3950">
        <f>YEAR(SalesData[Order Date])</f>
        <v>2024</v>
      </c>
      <c r="M3950">
        <f>MONTH(SalesData[Order Date])</f>
        <v>2</v>
      </c>
      <c r="N3950" t="str">
        <f>TEXT(SalesData[[#This Row],[Order Date]], "mmmm")</f>
        <v>February</v>
      </c>
      <c r="O3950" s="7">
        <f>IF(SalesData[Sales]=0,0,SalesData[Profit]/SalesData[Sales])</f>
        <v>5.5898343193606002E-2</v>
      </c>
      <c r="P3950" s="8">
        <f t="shared" si="61"/>
        <v>2.9188274097352622E-5</v>
      </c>
      <c r="Q3950" t="str">
        <f>IF(SalesData[[#This Row],[Discount]]&gt;0, "Yes", "No")</f>
        <v>Yes</v>
      </c>
      <c r="R3950" t="str">
        <f>TEXT(SalesData[[#This Row],[Order Date]],"mmm-yyyy")</f>
        <v>Feb-2024</v>
      </c>
      <c r="S3950">
        <f>YEAR(SalesData[[#This Row],[Order Date]])*100 + MONTH(SalesData[[#This Row],[Order Date]])</f>
        <v>202402</v>
      </c>
    </row>
    <row r="3951" spans="1:19" x14ac:dyDescent="0.3">
      <c r="A3951" t="s">
        <v>13985</v>
      </c>
      <c r="B3951" s="3">
        <v>45328</v>
      </c>
      <c r="C3951" t="s">
        <v>13986</v>
      </c>
      <c r="D3951" t="s">
        <v>30</v>
      </c>
      <c r="E3951" t="s">
        <v>14</v>
      </c>
      <c r="F3951" t="s">
        <v>44</v>
      </c>
      <c r="G3951">
        <v>3</v>
      </c>
      <c r="H3951" s="5">
        <v>762.04</v>
      </c>
      <c r="I3951" s="5">
        <v>0.12</v>
      </c>
      <c r="J3951" s="5">
        <v>2011.7855999999999</v>
      </c>
      <c r="K3951" s="5">
        <v>393.94670375509571</v>
      </c>
      <c r="L3951">
        <f>YEAR(SalesData[Order Date])</f>
        <v>2024</v>
      </c>
      <c r="M3951">
        <f>MONTH(SalesData[Order Date])</f>
        <v>2</v>
      </c>
      <c r="N3951" t="str">
        <f>TEXT(SalesData[[#This Row],[Order Date]], "mmmm")</f>
        <v>February</v>
      </c>
      <c r="O3951" s="7">
        <f>IF(SalesData[Sales]=0,0,SalesData[Profit]/SalesData[Sales])</f>
        <v>0.19581942715719594</v>
      </c>
      <c r="P3951" s="8">
        <f t="shared" si="61"/>
        <v>5.2490682903784581E-5</v>
      </c>
      <c r="Q3951" t="str">
        <f>IF(SalesData[[#This Row],[Discount]]&gt;0, "Yes", "No")</f>
        <v>Yes</v>
      </c>
      <c r="R3951" t="str">
        <f>TEXT(SalesData[[#This Row],[Order Date]],"mmm-yyyy")</f>
        <v>Feb-2024</v>
      </c>
      <c r="S3951">
        <f>YEAR(SalesData[[#This Row],[Order Date]])*100 + MONTH(SalesData[[#This Row],[Order Date]])</f>
        <v>202402</v>
      </c>
    </row>
    <row r="3952" spans="1:19" x14ac:dyDescent="0.3">
      <c r="A3952" t="s">
        <v>13987</v>
      </c>
      <c r="B3952" s="3">
        <v>45345</v>
      </c>
      <c r="C3952" t="s">
        <v>13988</v>
      </c>
      <c r="D3952" t="s">
        <v>30</v>
      </c>
      <c r="E3952" t="s">
        <v>14</v>
      </c>
      <c r="F3952" t="s">
        <v>44</v>
      </c>
      <c r="G3952">
        <v>3</v>
      </c>
      <c r="H3952" s="5">
        <v>49.03</v>
      </c>
      <c r="I3952" s="5">
        <v>0.15</v>
      </c>
      <c r="J3952" s="5">
        <v>125.0265</v>
      </c>
      <c r="K3952" s="5">
        <v>32.275439803889157</v>
      </c>
      <c r="L3952">
        <f>YEAR(SalesData[Order Date])</f>
        <v>2024</v>
      </c>
      <c r="M3952">
        <f>MONTH(SalesData[Order Date])</f>
        <v>2</v>
      </c>
      <c r="N3952" t="str">
        <f>TEXT(SalesData[[#This Row],[Order Date]], "mmmm")</f>
        <v>February</v>
      </c>
      <c r="O3952" s="7">
        <f>IF(SalesData[Sales]=0,0,SalesData[Profit]/SalesData[Sales])</f>
        <v>0.25814879088744513</v>
      </c>
      <c r="P3952" s="8">
        <f t="shared" si="61"/>
        <v>1.0197838058331632E-3</v>
      </c>
      <c r="Q3952" t="str">
        <f>IF(SalesData[[#This Row],[Discount]]&gt;0, "Yes", "No")</f>
        <v>Yes</v>
      </c>
      <c r="R3952" t="str">
        <f>TEXT(SalesData[[#This Row],[Order Date]],"mmm-yyyy")</f>
        <v>Feb-2024</v>
      </c>
      <c r="S3952">
        <f>YEAR(SalesData[[#This Row],[Order Date]])*100 + MONTH(SalesData[[#This Row],[Order Date]])</f>
        <v>202402</v>
      </c>
    </row>
    <row r="3953" spans="1:19" x14ac:dyDescent="0.3">
      <c r="A3953" t="s">
        <v>14012</v>
      </c>
      <c r="B3953" s="3">
        <v>45327</v>
      </c>
      <c r="C3953" t="s">
        <v>3110</v>
      </c>
      <c r="D3953" t="s">
        <v>30</v>
      </c>
      <c r="E3953" t="s">
        <v>26</v>
      </c>
      <c r="F3953" t="s">
        <v>39</v>
      </c>
      <c r="G3953">
        <v>3</v>
      </c>
      <c r="H3953" s="5">
        <v>951.17</v>
      </c>
      <c r="I3953" s="5">
        <v>0.06</v>
      </c>
      <c r="J3953" s="5">
        <v>2682.299399999999</v>
      </c>
      <c r="K3953" s="5">
        <v>182.55129250491629</v>
      </c>
      <c r="L3953">
        <f>YEAR(SalesData[Order Date])</f>
        <v>2024</v>
      </c>
      <c r="M3953">
        <f>MONTH(SalesData[Order Date])</f>
        <v>2</v>
      </c>
      <c r="N3953" t="str">
        <f>TEXT(SalesData[[#This Row],[Order Date]], "mmmm")</f>
        <v>February</v>
      </c>
      <c r="O3953" s="7">
        <f>IF(SalesData[Sales]=0,0,SalesData[Profit]/SalesData[Sales])</f>
        <v>6.805776137627155E-2</v>
      </c>
      <c r="P3953" s="8">
        <f t="shared" si="61"/>
        <v>2.1026735494180853E-5</v>
      </c>
      <c r="Q3953" t="str">
        <f>IF(SalesData[[#This Row],[Discount]]&gt;0, "Yes", "No")</f>
        <v>Yes</v>
      </c>
      <c r="R3953" t="str">
        <f>TEXT(SalesData[[#This Row],[Order Date]],"mmm-yyyy")</f>
        <v>Feb-2024</v>
      </c>
      <c r="S3953">
        <f>YEAR(SalesData[[#This Row],[Order Date]])*100 + MONTH(SalesData[[#This Row],[Order Date]])</f>
        <v>202402</v>
      </c>
    </row>
    <row r="3954" spans="1:19" x14ac:dyDescent="0.3">
      <c r="A3954" t="s">
        <v>14087</v>
      </c>
      <c r="B3954" s="3">
        <v>45344</v>
      </c>
      <c r="C3954" t="s">
        <v>14088</v>
      </c>
      <c r="D3954" t="s">
        <v>13</v>
      </c>
      <c r="E3954" t="s">
        <v>19</v>
      </c>
      <c r="F3954" t="s">
        <v>53</v>
      </c>
      <c r="G3954">
        <v>8</v>
      </c>
      <c r="H3954" s="5">
        <v>613.63</v>
      </c>
      <c r="I3954" s="5">
        <v>0.06</v>
      </c>
      <c r="J3954" s="5">
        <v>4614.4975999999997</v>
      </c>
      <c r="K3954" s="5">
        <v>586.17225129667838</v>
      </c>
      <c r="L3954">
        <f>YEAR(SalesData[Order Date])</f>
        <v>2024</v>
      </c>
      <c r="M3954">
        <f>MONTH(SalesData[Order Date])</f>
        <v>2</v>
      </c>
      <c r="N3954" t="str">
        <f>TEXT(SalesData[[#This Row],[Order Date]], "mmmm")</f>
        <v>February</v>
      </c>
      <c r="O3954" s="7">
        <f>IF(SalesData[Sales]=0,0,SalesData[Profit]/SalesData[Sales])</f>
        <v>0.12702840094589679</v>
      </c>
      <c r="P3954" s="8">
        <f t="shared" si="61"/>
        <v>1.2222348972507862E-5</v>
      </c>
      <c r="Q3954" t="str">
        <f>IF(SalesData[[#This Row],[Discount]]&gt;0, "Yes", "No")</f>
        <v>Yes</v>
      </c>
      <c r="R3954" t="str">
        <f>TEXT(SalesData[[#This Row],[Order Date]],"mmm-yyyy")</f>
        <v>Feb-2024</v>
      </c>
      <c r="S3954">
        <f>YEAR(SalesData[[#This Row],[Order Date]])*100 + MONTH(SalesData[[#This Row],[Order Date]])</f>
        <v>202402</v>
      </c>
    </row>
    <row r="3955" spans="1:19" x14ac:dyDescent="0.3">
      <c r="A3955" t="s">
        <v>14100</v>
      </c>
      <c r="B3955" s="3">
        <v>45325</v>
      </c>
      <c r="C3955" t="s">
        <v>14101</v>
      </c>
      <c r="D3955" t="s">
        <v>13</v>
      </c>
      <c r="E3955" t="s">
        <v>14</v>
      </c>
      <c r="F3955" t="s">
        <v>39</v>
      </c>
      <c r="G3955">
        <v>1</v>
      </c>
      <c r="H3955" s="5">
        <v>683.22</v>
      </c>
      <c r="I3955" s="5">
        <v>0.19</v>
      </c>
      <c r="J3955" s="5">
        <v>553.40820000000008</v>
      </c>
      <c r="K3955" s="5">
        <v>97.47504143708386</v>
      </c>
      <c r="L3955">
        <f>YEAR(SalesData[Order Date])</f>
        <v>2024</v>
      </c>
      <c r="M3955">
        <f>MONTH(SalesData[Order Date])</f>
        <v>2</v>
      </c>
      <c r="N3955" t="str">
        <f>TEXT(SalesData[[#This Row],[Order Date]], "mmmm")</f>
        <v>February</v>
      </c>
      <c r="O3955" s="7">
        <f>IF(SalesData[Sales]=0,0,SalesData[Profit]/SalesData[Sales])</f>
        <v>0.17613588204346059</v>
      </c>
      <c r="P3955" s="8">
        <f t="shared" si="61"/>
        <v>2.780949035449782E-4</v>
      </c>
      <c r="Q3955" t="str">
        <f>IF(SalesData[[#This Row],[Discount]]&gt;0, "Yes", "No")</f>
        <v>Yes</v>
      </c>
      <c r="R3955" t="str">
        <f>TEXT(SalesData[[#This Row],[Order Date]],"mmm-yyyy")</f>
        <v>Feb-2024</v>
      </c>
      <c r="S3955">
        <f>YEAR(SalesData[[#This Row],[Order Date]])*100 + MONTH(SalesData[[#This Row],[Order Date]])</f>
        <v>202402</v>
      </c>
    </row>
    <row r="3956" spans="1:19" x14ac:dyDescent="0.3">
      <c r="A3956" t="s">
        <v>14140</v>
      </c>
      <c r="B3956" s="3">
        <v>45341</v>
      </c>
      <c r="C3956" t="s">
        <v>14141</v>
      </c>
      <c r="D3956" t="s">
        <v>18</v>
      </c>
      <c r="E3956" t="s">
        <v>26</v>
      </c>
      <c r="F3956" t="s">
        <v>27</v>
      </c>
      <c r="G3956">
        <v>8</v>
      </c>
      <c r="H3956" s="5">
        <v>578.19000000000005</v>
      </c>
      <c r="I3956" s="5">
        <v>0.05</v>
      </c>
      <c r="J3956" s="5">
        <v>4394.2440000000006</v>
      </c>
      <c r="K3956" s="5">
        <v>854.76535480035636</v>
      </c>
      <c r="L3956">
        <f>YEAR(SalesData[Order Date])</f>
        <v>2024</v>
      </c>
      <c r="M3956">
        <f>MONTH(SalesData[Order Date])</f>
        <v>2</v>
      </c>
      <c r="N3956" t="str">
        <f>TEXT(SalesData[[#This Row],[Order Date]], "mmmm")</f>
        <v>February</v>
      </c>
      <c r="O3956" s="7">
        <f>IF(SalesData[Sales]=0,0,SalesData[Profit]/SalesData[Sales])</f>
        <v>0.1945193200014283</v>
      </c>
      <c r="P3956" s="8">
        <f t="shared" si="61"/>
        <v>1.080959546169944E-5</v>
      </c>
      <c r="Q3956" t="str">
        <f>IF(SalesData[[#This Row],[Discount]]&gt;0, "Yes", "No")</f>
        <v>Yes</v>
      </c>
      <c r="R3956" t="str">
        <f>TEXT(SalesData[[#This Row],[Order Date]],"mmm-yyyy")</f>
        <v>Feb-2024</v>
      </c>
      <c r="S3956">
        <f>YEAR(SalesData[[#This Row],[Order Date]])*100 + MONTH(SalesData[[#This Row],[Order Date]])</f>
        <v>202402</v>
      </c>
    </row>
    <row r="3957" spans="1:19" x14ac:dyDescent="0.3">
      <c r="A3957" t="s">
        <v>14160</v>
      </c>
      <c r="B3957" s="3">
        <v>45347</v>
      </c>
      <c r="C3957" t="s">
        <v>14161</v>
      </c>
      <c r="D3957" t="s">
        <v>13</v>
      </c>
      <c r="E3957" t="s">
        <v>26</v>
      </c>
      <c r="F3957" t="s">
        <v>15</v>
      </c>
      <c r="G3957">
        <v>8</v>
      </c>
      <c r="H3957" s="5">
        <v>321.69</v>
      </c>
      <c r="I3957" s="5">
        <v>0.05</v>
      </c>
      <c r="J3957" s="5">
        <v>2444.8440000000001</v>
      </c>
      <c r="K3957" s="5">
        <v>316.49687557210319</v>
      </c>
      <c r="L3957">
        <f>YEAR(SalesData[Order Date])</f>
        <v>2024</v>
      </c>
      <c r="M3957">
        <f>MONTH(SalesData[Order Date])</f>
        <v>2</v>
      </c>
      <c r="N3957" t="str">
        <f>TEXT(SalesData[[#This Row],[Order Date]], "mmmm")</f>
        <v>February</v>
      </c>
      <c r="O3957" s="7">
        <f>IF(SalesData[Sales]=0,0,SalesData[Profit]/SalesData[Sales])</f>
        <v>0.12945483457108231</v>
      </c>
      <c r="P3957" s="8">
        <f t="shared" si="61"/>
        <v>1.9428642481892508E-5</v>
      </c>
      <c r="Q3957" t="str">
        <f>IF(SalesData[[#This Row],[Discount]]&gt;0, "Yes", "No")</f>
        <v>Yes</v>
      </c>
      <c r="R3957" t="str">
        <f>TEXT(SalesData[[#This Row],[Order Date]],"mmm-yyyy")</f>
        <v>Feb-2024</v>
      </c>
      <c r="S3957">
        <f>YEAR(SalesData[[#This Row],[Order Date]])*100 + MONTH(SalesData[[#This Row],[Order Date]])</f>
        <v>202402</v>
      </c>
    </row>
    <row r="3958" spans="1:19" x14ac:dyDescent="0.3">
      <c r="A3958" t="s">
        <v>14166</v>
      </c>
      <c r="B3958" s="3">
        <v>45351</v>
      </c>
      <c r="C3958" t="s">
        <v>14167</v>
      </c>
      <c r="D3958" t="s">
        <v>23</v>
      </c>
      <c r="E3958" t="s">
        <v>19</v>
      </c>
      <c r="F3958" t="s">
        <v>62</v>
      </c>
      <c r="G3958">
        <v>5</v>
      </c>
      <c r="H3958" s="5">
        <v>620.01</v>
      </c>
      <c r="I3958" s="5">
        <v>0.28000000000000003</v>
      </c>
      <c r="J3958" s="5">
        <v>2232.0360000000001</v>
      </c>
      <c r="K3958" s="5">
        <v>191.64992435992681</v>
      </c>
      <c r="L3958">
        <f>YEAR(SalesData[Order Date])</f>
        <v>2024</v>
      </c>
      <c r="M3958">
        <f>MONTH(SalesData[Order Date])</f>
        <v>2</v>
      </c>
      <c r="N3958" t="str">
        <f>TEXT(SalesData[[#This Row],[Order Date]], "mmmm")</f>
        <v>February</v>
      </c>
      <c r="O3958" s="7">
        <f>IF(SalesData[Sales]=0,0,SalesData[Profit]/SalesData[Sales])</f>
        <v>8.5863276560022697E-2</v>
      </c>
      <c r="P3958" s="8">
        <f t="shared" si="61"/>
        <v>9.0321123852841087E-5</v>
      </c>
      <c r="Q3958" t="str">
        <f>IF(SalesData[[#This Row],[Discount]]&gt;0, "Yes", "No")</f>
        <v>Yes</v>
      </c>
      <c r="R3958" t="str">
        <f>TEXT(SalesData[[#This Row],[Order Date]],"mmm-yyyy")</f>
        <v>Feb-2024</v>
      </c>
      <c r="S3958">
        <f>YEAR(SalesData[[#This Row],[Order Date]])*100 + MONTH(SalesData[[#This Row],[Order Date]])</f>
        <v>202402</v>
      </c>
    </row>
    <row r="3959" spans="1:19" x14ac:dyDescent="0.3">
      <c r="A3959" t="s">
        <v>14168</v>
      </c>
      <c r="B3959" s="3">
        <v>45341</v>
      </c>
      <c r="C3959" t="s">
        <v>14169</v>
      </c>
      <c r="D3959" t="s">
        <v>18</v>
      </c>
      <c r="E3959" t="s">
        <v>26</v>
      </c>
      <c r="F3959" t="s">
        <v>39</v>
      </c>
      <c r="G3959">
        <v>1</v>
      </c>
      <c r="H3959" s="5">
        <v>599.51</v>
      </c>
      <c r="I3959" s="5">
        <v>0.06</v>
      </c>
      <c r="J3959" s="5">
        <v>563.5394</v>
      </c>
      <c r="K3959" s="5">
        <v>135.2818465008061</v>
      </c>
      <c r="L3959">
        <f>YEAR(SalesData[Order Date])</f>
        <v>2024</v>
      </c>
      <c r="M3959">
        <f>MONTH(SalesData[Order Date])</f>
        <v>2</v>
      </c>
      <c r="N3959" t="str">
        <f>TEXT(SalesData[[#This Row],[Order Date]], "mmmm")</f>
        <v>February</v>
      </c>
      <c r="O3959" s="7">
        <f>IF(SalesData[Sales]=0,0,SalesData[Profit]/SalesData[Sales])</f>
        <v>0.24005747690544105</v>
      </c>
      <c r="P3959" s="8">
        <f t="shared" si="61"/>
        <v>1.0008173341562275E-4</v>
      </c>
      <c r="Q3959" t="str">
        <f>IF(SalesData[[#This Row],[Discount]]&gt;0, "Yes", "No")</f>
        <v>Yes</v>
      </c>
      <c r="R3959" t="str">
        <f>TEXT(SalesData[[#This Row],[Order Date]],"mmm-yyyy")</f>
        <v>Feb-2024</v>
      </c>
      <c r="S3959">
        <f>YEAR(SalesData[[#This Row],[Order Date]])*100 + MONTH(SalesData[[#This Row],[Order Date]])</f>
        <v>202402</v>
      </c>
    </row>
    <row r="3960" spans="1:19" x14ac:dyDescent="0.3">
      <c r="A3960" t="s">
        <v>14464</v>
      </c>
      <c r="B3960" s="3">
        <v>45333</v>
      </c>
      <c r="C3960" t="s">
        <v>14465</v>
      </c>
      <c r="D3960" t="s">
        <v>23</v>
      </c>
      <c r="E3960" t="s">
        <v>14</v>
      </c>
      <c r="F3960" t="s">
        <v>62</v>
      </c>
      <c r="G3960">
        <v>8</v>
      </c>
      <c r="H3960" s="5">
        <v>181.37</v>
      </c>
      <c r="I3960" s="5">
        <v>0.25</v>
      </c>
      <c r="J3960" s="5">
        <v>1088.22</v>
      </c>
      <c r="K3960" s="5">
        <v>66.508856783875288</v>
      </c>
      <c r="L3960">
        <f>YEAR(SalesData[Order Date])</f>
        <v>2024</v>
      </c>
      <c r="M3960">
        <f>MONTH(SalesData[Order Date])</f>
        <v>2</v>
      </c>
      <c r="N3960" t="str">
        <f>TEXT(SalesData[[#This Row],[Order Date]], "mmmm")</f>
        <v>February</v>
      </c>
      <c r="O3960" s="7">
        <f>IF(SalesData[Sales]=0,0,SalesData[Profit]/SalesData[Sales])</f>
        <v>6.1117105717479268E-2</v>
      </c>
      <c r="P3960" s="8">
        <f t="shared" si="61"/>
        <v>1.722997188068589E-4</v>
      </c>
      <c r="Q3960" t="str">
        <f>IF(SalesData[[#This Row],[Discount]]&gt;0, "Yes", "No")</f>
        <v>Yes</v>
      </c>
      <c r="R3960" t="str">
        <f>TEXT(SalesData[[#This Row],[Order Date]],"mmm-yyyy")</f>
        <v>Feb-2024</v>
      </c>
      <c r="S3960">
        <f>YEAR(SalesData[[#This Row],[Order Date]])*100 + MONTH(SalesData[[#This Row],[Order Date]])</f>
        <v>202402</v>
      </c>
    </row>
    <row r="3961" spans="1:19" x14ac:dyDescent="0.3">
      <c r="A3961" t="s">
        <v>14515</v>
      </c>
      <c r="B3961" s="3">
        <v>45328</v>
      </c>
      <c r="C3961" t="s">
        <v>3331</v>
      </c>
      <c r="D3961" t="s">
        <v>30</v>
      </c>
      <c r="E3961" t="s">
        <v>19</v>
      </c>
      <c r="F3961" t="s">
        <v>15</v>
      </c>
      <c r="G3961">
        <v>2</v>
      </c>
      <c r="H3961" s="5">
        <v>283.68</v>
      </c>
      <c r="I3961" s="5">
        <v>0.3</v>
      </c>
      <c r="J3961" s="5">
        <v>397.15199999999999</v>
      </c>
      <c r="K3961" s="5">
        <v>69.043073637629377</v>
      </c>
      <c r="L3961">
        <f>YEAR(SalesData[Order Date])</f>
        <v>2024</v>
      </c>
      <c r="M3961">
        <f>MONTH(SalesData[Order Date])</f>
        <v>2</v>
      </c>
      <c r="N3961" t="str">
        <f>TEXT(SalesData[[#This Row],[Order Date]], "mmmm")</f>
        <v>February</v>
      </c>
      <c r="O3961" s="7">
        <f>IF(SalesData[Sales]=0,0,SalesData[Profit]/SalesData[Sales])</f>
        <v>0.17384546379630311</v>
      </c>
      <c r="P3961" s="8">
        <f t="shared" si="61"/>
        <v>5.287648054145516E-4</v>
      </c>
      <c r="Q3961" t="str">
        <f>IF(SalesData[[#This Row],[Discount]]&gt;0, "Yes", "No")</f>
        <v>Yes</v>
      </c>
      <c r="R3961" t="str">
        <f>TEXT(SalesData[[#This Row],[Order Date]],"mmm-yyyy")</f>
        <v>Feb-2024</v>
      </c>
      <c r="S3961">
        <f>YEAR(SalesData[[#This Row],[Order Date]])*100 + MONTH(SalesData[[#This Row],[Order Date]])</f>
        <v>202402</v>
      </c>
    </row>
    <row r="3962" spans="1:19" x14ac:dyDescent="0.3">
      <c r="A3962" t="s">
        <v>14536</v>
      </c>
      <c r="B3962" s="3">
        <v>45346</v>
      </c>
      <c r="C3962" t="s">
        <v>14537</v>
      </c>
      <c r="D3962" t="s">
        <v>30</v>
      </c>
      <c r="E3962" t="s">
        <v>26</v>
      </c>
      <c r="F3962" t="s">
        <v>15</v>
      </c>
      <c r="G3962">
        <v>8</v>
      </c>
      <c r="H3962" s="5">
        <v>983.36</v>
      </c>
      <c r="I3962" s="5">
        <v>0.16</v>
      </c>
      <c r="J3962" s="5">
        <v>6608.1791999999996</v>
      </c>
      <c r="K3962" s="5">
        <v>1382.976263867467</v>
      </c>
      <c r="L3962">
        <f>YEAR(SalesData[Order Date])</f>
        <v>2024</v>
      </c>
      <c r="M3962">
        <f>MONTH(SalesData[Order Date])</f>
        <v>2</v>
      </c>
      <c r="N3962" t="str">
        <f>TEXT(SalesData[[#This Row],[Order Date]], "mmmm")</f>
        <v>February</v>
      </c>
      <c r="O3962" s="7">
        <f>IF(SalesData[Sales]=0,0,SalesData[Profit]/SalesData[Sales])</f>
        <v>0.2092825000671088</v>
      </c>
      <c r="P3962" s="8">
        <f t="shared" si="61"/>
        <v>2.0338431500162706E-5</v>
      </c>
      <c r="Q3962" t="str">
        <f>IF(SalesData[[#This Row],[Discount]]&gt;0, "Yes", "No")</f>
        <v>Yes</v>
      </c>
      <c r="R3962" t="str">
        <f>TEXT(SalesData[[#This Row],[Order Date]],"mmm-yyyy")</f>
        <v>Feb-2024</v>
      </c>
      <c r="S3962">
        <f>YEAR(SalesData[[#This Row],[Order Date]])*100 + MONTH(SalesData[[#This Row],[Order Date]])</f>
        <v>202402</v>
      </c>
    </row>
    <row r="3963" spans="1:19" x14ac:dyDescent="0.3">
      <c r="A3963" t="s">
        <v>14538</v>
      </c>
      <c r="B3963" s="3">
        <v>45327</v>
      </c>
      <c r="C3963" t="s">
        <v>14539</v>
      </c>
      <c r="D3963" t="s">
        <v>23</v>
      </c>
      <c r="E3963" t="s">
        <v>26</v>
      </c>
      <c r="F3963" t="s">
        <v>62</v>
      </c>
      <c r="G3963">
        <v>3</v>
      </c>
      <c r="H3963" s="5">
        <v>653.12</v>
      </c>
      <c r="I3963" s="5">
        <v>0.06</v>
      </c>
      <c r="J3963" s="5">
        <v>1841.7983999999999</v>
      </c>
      <c r="K3963" s="5">
        <v>345.1702435481854</v>
      </c>
      <c r="L3963">
        <f>YEAR(SalesData[Order Date])</f>
        <v>2024</v>
      </c>
      <c r="M3963">
        <f>MONTH(SalesData[Order Date])</f>
        <v>2</v>
      </c>
      <c r="N3963" t="str">
        <f>TEXT(SalesData[[#This Row],[Order Date]], "mmmm")</f>
        <v>February</v>
      </c>
      <c r="O3963" s="7">
        <f>IF(SalesData[Sales]=0,0,SalesData[Profit]/SalesData[Sales])</f>
        <v>0.18740935139708309</v>
      </c>
      <c r="P3963" s="8">
        <f t="shared" si="61"/>
        <v>3.0622243998040176E-5</v>
      </c>
      <c r="Q3963" t="str">
        <f>IF(SalesData[[#This Row],[Discount]]&gt;0, "Yes", "No")</f>
        <v>Yes</v>
      </c>
      <c r="R3963" t="str">
        <f>TEXT(SalesData[[#This Row],[Order Date]],"mmm-yyyy")</f>
        <v>Feb-2024</v>
      </c>
      <c r="S3963">
        <f>YEAR(SalesData[[#This Row],[Order Date]])*100 + MONTH(SalesData[[#This Row],[Order Date]])</f>
        <v>202402</v>
      </c>
    </row>
    <row r="3964" spans="1:19" x14ac:dyDescent="0.3">
      <c r="A3964" t="s">
        <v>14542</v>
      </c>
      <c r="B3964" s="3">
        <v>45323</v>
      </c>
      <c r="C3964" t="s">
        <v>14543</v>
      </c>
      <c r="D3964" t="s">
        <v>23</v>
      </c>
      <c r="E3964" t="s">
        <v>19</v>
      </c>
      <c r="F3964" t="s">
        <v>53</v>
      </c>
      <c r="G3964">
        <v>8</v>
      </c>
      <c r="H3964" s="5">
        <v>463.94</v>
      </c>
      <c r="I3964" s="5">
        <v>0.06</v>
      </c>
      <c r="J3964" s="5">
        <v>3488.8287999999998</v>
      </c>
      <c r="K3964" s="5">
        <v>431.36501554177931</v>
      </c>
      <c r="L3964">
        <f>YEAR(SalesData[Order Date])</f>
        <v>2024</v>
      </c>
      <c r="M3964">
        <f>MONTH(SalesData[Order Date])</f>
        <v>2</v>
      </c>
      <c r="N3964" t="str">
        <f>TEXT(SalesData[[#This Row],[Order Date]], "mmmm")</f>
        <v>February</v>
      </c>
      <c r="O3964" s="7">
        <f>IF(SalesData[Sales]=0,0,SalesData[Profit]/SalesData[Sales])</f>
        <v>0.12364178360995511</v>
      </c>
      <c r="P3964" s="8">
        <f t="shared" si="61"/>
        <v>1.6165883519420614E-5</v>
      </c>
      <c r="Q3964" t="str">
        <f>IF(SalesData[[#This Row],[Discount]]&gt;0, "Yes", "No")</f>
        <v>Yes</v>
      </c>
      <c r="R3964" t="str">
        <f>TEXT(SalesData[[#This Row],[Order Date]],"mmm-yyyy")</f>
        <v>Feb-2024</v>
      </c>
      <c r="S3964">
        <f>YEAR(SalesData[[#This Row],[Order Date]])*100 + MONTH(SalesData[[#This Row],[Order Date]])</f>
        <v>202402</v>
      </c>
    </row>
    <row r="3965" spans="1:19" x14ac:dyDescent="0.3">
      <c r="A3965" t="s">
        <v>14713</v>
      </c>
      <c r="B3965" s="3">
        <v>45349</v>
      </c>
      <c r="C3965" t="s">
        <v>14714</v>
      </c>
      <c r="D3965" t="s">
        <v>13</v>
      </c>
      <c r="E3965" t="s">
        <v>19</v>
      </c>
      <c r="F3965" t="s">
        <v>91</v>
      </c>
      <c r="G3965">
        <v>7</v>
      </c>
      <c r="H3965" s="5">
        <v>556.87</v>
      </c>
      <c r="I3965" s="5">
        <v>0.27</v>
      </c>
      <c r="J3965" s="5">
        <v>2845.6057000000001</v>
      </c>
      <c r="K3965" s="5">
        <v>513.01379481887591</v>
      </c>
      <c r="L3965">
        <f>YEAR(SalesData[Order Date])</f>
        <v>2024</v>
      </c>
      <c r="M3965">
        <f>MONTH(SalesData[Order Date])</f>
        <v>2</v>
      </c>
      <c r="N3965" t="str">
        <f>TEXT(SalesData[[#This Row],[Order Date]], "mmmm")</f>
        <v>February</v>
      </c>
      <c r="O3965" s="7">
        <f>IF(SalesData[Sales]=0,0,SalesData[Profit]/SalesData[Sales])</f>
        <v>0.18028281107915825</v>
      </c>
      <c r="P3965" s="8">
        <f t="shared" si="61"/>
        <v>6.9264691169264948E-5</v>
      </c>
      <c r="Q3965" t="str">
        <f>IF(SalesData[[#This Row],[Discount]]&gt;0, "Yes", "No")</f>
        <v>Yes</v>
      </c>
      <c r="R3965" t="str">
        <f>TEXT(SalesData[[#This Row],[Order Date]],"mmm-yyyy")</f>
        <v>Feb-2024</v>
      </c>
      <c r="S3965">
        <f>YEAR(SalesData[[#This Row],[Order Date]])*100 + MONTH(SalesData[[#This Row],[Order Date]])</f>
        <v>202402</v>
      </c>
    </row>
    <row r="3966" spans="1:19" x14ac:dyDescent="0.3">
      <c r="A3966" t="s">
        <v>14806</v>
      </c>
      <c r="B3966" s="3">
        <v>45332</v>
      </c>
      <c r="C3966" t="s">
        <v>14807</v>
      </c>
      <c r="D3966" t="s">
        <v>13</v>
      </c>
      <c r="E3966" t="s">
        <v>26</v>
      </c>
      <c r="F3966" t="s">
        <v>27</v>
      </c>
      <c r="G3966">
        <v>6</v>
      </c>
      <c r="H3966" s="5">
        <v>206.07</v>
      </c>
      <c r="I3966" s="5">
        <v>0.13</v>
      </c>
      <c r="J3966" s="5">
        <v>1075.6854000000001</v>
      </c>
      <c r="K3966" s="5">
        <v>264.74929642770462</v>
      </c>
      <c r="L3966">
        <f>YEAR(SalesData[Order Date])</f>
        <v>2024</v>
      </c>
      <c r="M3966">
        <f>MONTH(SalesData[Order Date])</f>
        <v>2</v>
      </c>
      <c r="N3966" t="str">
        <f>TEXT(SalesData[[#This Row],[Order Date]], "mmmm")</f>
        <v>February</v>
      </c>
      <c r="O3966" s="7">
        <f>IF(SalesData[Sales]=0,0,SalesData[Profit]/SalesData[Sales])</f>
        <v>0.24612149279678297</v>
      </c>
      <c r="P3966" s="8">
        <f t="shared" si="61"/>
        <v>1.051422655731871E-4</v>
      </c>
      <c r="Q3966" t="str">
        <f>IF(SalesData[[#This Row],[Discount]]&gt;0, "Yes", "No")</f>
        <v>Yes</v>
      </c>
      <c r="R3966" t="str">
        <f>TEXT(SalesData[[#This Row],[Order Date]],"mmm-yyyy")</f>
        <v>Feb-2024</v>
      </c>
      <c r="S3966">
        <f>YEAR(SalesData[[#This Row],[Order Date]])*100 + MONTH(SalesData[[#This Row],[Order Date]])</f>
        <v>202402</v>
      </c>
    </row>
    <row r="3967" spans="1:19" x14ac:dyDescent="0.3">
      <c r="A3967" t="s">
        <v>14821</v>
      </c>
      <c r="B3967" s="3">
        <v>45334</v>
      </c>
      <c r="C3967" t="s">
        <v>14822</v>
      </c>
      <c r="D3967" t="s">
        <v>13</v>
      </c>
      <c r="E3967" t="s">
        <v>14</v>
      </c>
      <c r="F3967" t="s">
        <v>31</v>
      </c>
      <c r="G3967">
        <v>1</v>
      </c>
      <c r="H3967" s="5">
        <v>570.4</v>
      </c>
      <c r="I3967" s="5">
        <v>7.0000000000000007E-2</v>
      </c>
      <c r="J3967" s="5">
        <v>530.47199999999998</v>
      </c>
      <c r="K3967" s="5">
        <v>135.66223779408409</v>
      </c>
      <c r="L3967">
        <f>YEAR(SalesData[Order Date])</f>
        <v>2024</v>
      </c>
      <c r="M3967">
        <f>MONTH(SalesData[Order Date])</f>
        <v>2</v>
      </c>
      <c r="N3967" t="str">
        <f>TEXT(SalesData[[#This Row],[Order Date]], "mmmm")</f>
        <v>February</v>
      </c>
      <c r="O3967" s="7">
        <f>IF(SalesData[Sales]=0,0,SalesData[Profit]/SalesData[Sales])</f>
        <v>0.25573873417274445</v>
      </c>
      <c r="P3967" s="8">
        <f t="shared" si="61"/>
        <v>1.2272089761570829E-4</v>
      </c>
      <c r="Q3967" t="str">
        <f>IF(SalesData[[#This Row],[Discount]]&gt;0, "Yes", "No")</f>
        <v>Yes</v>
      </c>
      <c r="R3967" t="str">
        <f>TEXT(SalesData[[#This Row],[Order Date]],"mmm-yyyy")</f>
        <v>Feb-2024</v>
      </c>
      <c r="S3967">
        <f>YEAR(SalesData[[#This Row],[Order Date]])*100 + MONTH(SalesData[[#This Row],[Order Date]])</f>
        <v>202402</v>
      </c>
    </row>
    <row r="3968" spans="1:19" x14ac:dyDescent="0.3">
      <c r="A3968" t="s">
        <v>14831</v>
      </c>
      <c r="B3968" s="3">
        <v>45324</v>
      </c>
      <c r="C3968" t="s">
        <v>14832</v>
      </c>
      <c r="D3968" t="s">
        <v>18</v>
      </c>
      <c r="E3968" t="s">
        <v>19</v>
      </c>
      <c r="F3968" t="s">
        <v>15</v>
      </c>
      <c r="G3968">
        <v>7</v>
      </c>
      <c r="H3968" s="5">
        <v>188.96</v>
      </c>
      <c r="I3968" s="5">
        <v>0.27</v>
      </c>
      <c r="J3968" s="5">
        <v>965.5856</v>
      </c>
      <c r="K3968" s="5">
        <v>179.37238096792129</v>
      </c>
      <c r="L3968">
        <f>YEAR(SalesData[Order Date])</f>
        <v>2024</v>
      </c>
      <c r="M3968">
        <f>MONTH(SalesData[Order Date])</f>
        <v>2</v>
      </c>
      <c r="N3968" t="str">
        <f>TEXT(SalesData[[#This Row],[Order Date]], "mmmm")</f>
        <v>February</v>
      </c>
      <c r="O3968" s="7">
        <f>IF(SalesData[Sales]=0,0,SalesData[Profit]/SalesData[Sales])</f>
        <v>0.18576538524178621</v>
      </c>
      <c r="P3968" s="8">
        <f t="shared" si="61"/>
        <v>2.0412483367606145E-4</v>
      </c>
      <c r="Q3968" t="str">
        <f>IF(SalesData[[#This Row],[Discount]]&gt;0, "Yes", "No")</f>
        <v>Yes</v>
      </c>
      <c r="R3968" t="str">
        <f>TEXT(SalesData[[#This Row],[Order Date]],"mmm-yyyy")</f>
        <v>Feb-2024</v>
      </c>
      <c r="S3968">
        <f>YEAR(SalesData[[#This Row],[Order Date]])*100 + MONTH(SalesData[[#This Row],[Order Date]])</f>
        <v>202402</v>
      </c>
    </row>
    <row r="3969" spans="1:19" x14ac:dyDescent="0.3">
      <c r="A3969" t="s">
        <v>14846</v>
      </c>
      <c r="B3969" s="3">
        <v>45329</v>
      </c>
      <c r="C3969" t="s">
        <v>14847</v>
      </c>
      <c r="D3969" t="s">
        <v>30</v>
      </c>
      <c r="E3969" t="s">
        <v>14</v>
      </c>
      <c r="F3969" t="s">
        <v>44</v>
      </c>
      <c r="G3969">
        <v>8</v>
      </c>
      <c r="H3969" s="5">
        <v>995.49</v>
      </c>
      <c r="I3969" s="5">
        <v>0.28000000000000003</v>
      </c>
      <c r="J3969" s="5">
        <v>5734.0223999999998</v>
      </c>
      <c r="K3969" s="5">
        <v>1073.133586660384</v>
      </c>
      <c r="L3969">
        <f>YEAR(SalesData[Order Date])</f>
        <v>2024</v>
      </c>
      <c r="M3969">
        <f>MONTH(SalesData[Order Date])</f>
        <v>2</v>
      </c>
      <c r="N3969" t="str">
        <f>TEXT(SalesData[[#This Row],[Order Date]], "mmmm")</f>
        <v>February</v>
      </c>
      <c r="O3969" s="7">
        <f>IF(SalesData[Sales]=0,0,SalesData[Profit]/SalesData[Sales])</f>
        <v>0.18715196973426265</v>
      </c>
      <c r="P3969" s="8">
        <f t="shared" si="61"/>
        <v>3.515856512873058E-5</v>
      </c>
      <c r="Q3969" t="str">
        <f>IF(SalesData[[#This Row],[Discount]]&gt;0, "Yes", "No")</f>
        <v>Yes</v>
      </c>
      <c r="R3969" t="str">
        <f>TEXT(SalesData[[#This Row],[Order Date]],"mmm-yyyy")</f>
        <v>Feb-2024</v>
      </c>
      <c r="S3969">
        <f>YEAR(SalesData[[#This Row],[Order Date]])*100 + MONTH(SalesData[[#This Row],[Order Date]])</f>
        <v>202402</v>
      </c>
    </row>
    <row r="3970" spans="1:19" x14ac:dyDescent="0.3">
      <c r="A3970" t="s">
        <v>14848</v>
      </c>
      <c r="B3970" s="3">
        <v>45349</v>
      </c>
      <c r="C3970" t="s">
        <v>14849</v>
      </c>
      <c r="D3970" t="s">
        <v>18</v>
      </c>
      <c r="E3970" t="s">
        <v>26</v>
      </c>
      <c r="F3970" t="s">
        <v>53</v>
      </c>
      <c r="G3970">
        <v>2</v>
      </c>
      <c r="H3970" s="5">
        <v>989.28</v>
      </c>
      <c r="I3970" s="5">
        <v>0.27</v>
      </c>
      <c r="J3970" s="5">
        <v>1444.3488</v>
      </c>
      <c r="K3970" s="5">
        <v>158.76071396856159</v>
      </c>
      <c r="L3970">
        <f>YEAR(SalesData[Order Date])</f>
        <v>2024</v>
      </c>
      <c r="M3970">
        <f>MONTH(SalesData[Order Date])</f>
        <v>2</v>
      </c>
      <c r="N3970" t="str">
        <f>TEXT(SalesData[[#This Row],[Order Date]], "mmmm")</f>
        <v>February</v>
      </c>
      <c r="O3970" s="7">
        <f>IF(SalesData[Sales]=0,0,SalesData[Profit]/SalesData[Sales])</f>
        <v>0.10991854181521914</v>
      </c>
      <c r="P3970" s="8">
        <f t="shared" ref="P3970:P4033" si="62">IF(H:H*G:G=0, 0, (I:I/(H:H*G:G)))</f>
        <v>1.3646288209606989E-4</v>
      </c>
      <c r="Q3970" t="str">
        <f>IF(SalesData[[#This Row],[Discount]]&gt;0, "Yes", "No")</f>
        <v>Yes</v>
      </c>
      <c r="R3970" t="str">
        <f>TEXT(SalesData[[#This Row],[Order Date]],"mmm-yyyy")</f>
        <v>Feb-2024</v>
      </c>
      <c r="S3970">
        <f>YEAR(SalesData[[#This Row],[Order Date]])*100 + MONTH(SalesData[[#This Row],[Order Date]])</f>
        <v>202402</v>
      </c>
    </row>
    <row r="3971" spans="1:19" x14ac:dyDescent="0.3">
      <c r="A3971" t="s">
        <v>14868</v>
      </c>
      <c r="B3971" s="3">
        <v>45328</v>
      </c>
      <c r="C3971" t="s">
        <v>14869</v>
      </c>
      <c r="D3971" t="s">
        <v>13</v>
      </c>
      <c r="E3971" t="s">
        <v>19</v>
      </c>
      <c r="F3971" t="s">
        <v>31</v>
      </c>
      <c r="G3971">
        <v>6</v>
      </c>
      <c r="H3971" s="5">
        <v>746.27</v>
      </c>
      <c r="I3971" s="5">
        <v>7.0000000000000007E-2</v>
      </c>
      <c r="J3971" s="5">
        <v>4164.1866</v>
      </c>
      <c r="K3971" s="5">
        <v>723.21897190197421</v>
      </c>
      <c r="L3971">
        <f>YEAR(SalesData[Order Date])</f>
        <v>2024</v>
      </c>
      <c r="M3971">
        <f>MONTH(SalesData[Order Date])</f>
        <v>2</v>
      </c>
      <c r="N3971" t="str">
        <f>TEXT(SalesData[[#This Row],[Order Date]], "mmmm")</f>
        <v>February</v>
      </c>
      <c r="O3971" s="7">
        <f>IF(SalesData[Sales]=0,0,SalesData[Profit]/SalesData[Sales])</f>
        <v>0.17367592794760306</v>
      </c>
      <c r="P3971" s="8">
        <f t="shared" si="62"/>
        <v>1.5633305193383987E-5</v>
      </c>
      <c r="Q3971" t="str">
        <f>IF(SalesData[[#This Row],[Discount]]&gt;0, "Yes", "No")</f>
        <v>Yes</v>
      </c>
      <c r="R3971" t="str">
        <f>TEXT(SalesData[[#This Row],[Order Date]],"mmm-yyyy")</f>
        <v>Feb-2024</v>
      </c>
      <c r="S3971">
        <f>YEAR(SalesData[[#This Row],[Order Date]])*100 + MONTH(SalesData[[#This Row],[Order Date]])</f>
        <v>202402</v>
      </c>
    </row>
    <row r="3972" spans="1:19" x14ac:dyDescent="0.3">
      <c r="A3972" t="s">
        <v>14899</v>
      </c>
      <c r="B3972" s="3">
        <v>45324</v>
      </c>
      <c r="C3972" t="s">
        <v>14900</v>
      </c>
      <c r="D3972" t="s">
        <v>30</v>
      </c>
      <c r="E3972" t="s">
        <v>26</v>
      </c>
      <c r="F3972" t="s">
        <v>39</v>
      </c>
      <c r="G3972">
        <v>5</v>
      </c>
      <c r="H3972" s="5">
        <v>471.35</v>
      </c>
      <c r="I3972" s="5">
        <v>0.05</v>
      </c>
      <c r="J3972" s="5">
        <v>2238.9124999999999</v>
      </c>
      <c r="K3972" s="5">
        <v>624.5906176051958</v>
      </c>
      <c r="L3972">
        <f>YEAR(SalesData[Order Date])</f>
        <v>2024</v>
      </c>
      <c r="M3972">
        <f>MONTH(SalesData[Order Date])</f>
        <v>2</v>
      </c>
      <c r="N3972" t="str">
        <f>TEXT(SalesData[[#This Row],[Order Date]], "mmmm")</f>
        <v>February</v>
      </c>
      <c r="O3972" s="7">
        <f>IF(SalesData[Sales]=0,0,SalesData[Profit]/SalesData[Sales])</f>
        <v>0.27897053484903755</v>
      </c>
      <c r="P3972" s="8">
        <f t="shared" si="62"/>
        <v>2.1215657154980378E-5</v>
      </c>
      <c r="Q3972" t="str">
        <f>IF(SalesData[[#This Row],[Discount]]&gt;0, "Yes", "No")</f>
        <v>Yes</v>
      </c>
      <c r="R3972" t="str">
        <f>TEXT(SalesData[[#This Row],[Order Date]],"mmm-yyyy")</f>
        <v>Feb-2024</v>
      </c>
      <c r="S3972">
        <f>YEAR(SalesData[[#This Row],[Order Date]])*100 + MONTH(SalesData[[#This Row],[Order Date]])</f>
        <v>202402</v>
      </c>
    </row>
    <row r="3973" spans="1:19" x14ac:dyDescent="0.3">
      <c r="A3973" t="s">
        <v>14932</v>
      </c>
      <c r="B3973" s="3">
        <v>45330</v>
      </c>
      <c r="C3973" t="s">
        <v>14933</v>
      </c>
      <c r="D3973" t="s">
        <v>23</v>
      </c>
      <c r="E3973" t="s">
        <v>19</v>
      </c>
      <c r="F3973" t="s">
        <v>34</v>
      </c>
      <c r="G3973">
        <v>9</v>
      </c>
      <c r="H3973" s="5">
        <v>589.52</v>
      </c>
      <c r="I3973" s="5">
        <v>0.06</v>
      </c>
      <c r="J3973" s="5">
        <v>4987.3392000000003</v>
      </c>
      <c r="K3973" s="5">
        <v>932.41396177588695</v>
      </c>
      <c r="L3973">
        <f>YEAR(SalesData[Order Date])</f>
        <v>2024</v>
      </c>
      <c r="M3973">
        <f>MONTH(SalesData[Order Date])</f>
        <v>2</v>
      </c>
      <c r="N3973" t="str">
        <f>TEXT(SalesData[[#This Row],[Order Date]], "mmmm")</f>
        <v>February</v>
      </c>
      <c r="O3973" s="7">
        <f>IF(SalesData[Sales]=0,0,SalesData[Profit]/SalesData[Sales])</f>
        <v>0.18695619535480701</v>
      </c>
      <c r="P3973" s="8">
        <f t="shared" si="62"/>
        <v>1.1308635273895145E-5</v>
      </c>
      <c r="Q3973" t="str">
        <f>IF(SalesData[[#This Row],[Discount]]&gt;0, "Yes", "No")</f>
        <v>Yes</v>
      </c>
      <c r="R3973" t="str">
        <f>TEXT(SalesData[[#This Row],[Order Date]],"mmm-yyyy")</f>
        <v>Feb-2024</v>
      </c>
      <c r="S3973">
        <f>YEAR(SalesData[[#This Row],[Order Date]])*100 + MONTH(SalesData[[#This Row],[Order Date]])</f>
        <v>202402</v>
      </c>
    </row>
    <row r="3974" spans="1:19" x14ac:dyDescent="0.3">
      <c r="A3974" t="s">
        <v>15027</v>
      </c>
      <c r="B3974" s="3">
        <v>45334</v>
      </c>
      <c r="C3974" t="s">
        <v>11541</v>
      </c>
      <c r="D3974" t="s">
        <v>30</v>
      </c>
      <c r="E3974" t="s">
        <v>19</v>
      </c>
      <c r="F3974" t="s">
        <v>27</v>
      </c>
      <c r="G3974">
        <v>2</v>
      </c>
      <c r="H3974" s="5">
        <v>581.66999999999996</v>
      </c>
      <c r="I3974" s="5">
        <v>0.05</v>
      </c>
      <c r="J3974" s="5">
        <v>1105.173</v>
      </c>
      <c r="K3974" s="5">
        <v>106.0781518349674</v>
      </c>
      <c r="L3974">
        <f>YEAR(SalesData[Order Date])</f>
        <v>2024</v>
      </c>
      <c r="M3974">
        <f>MONTH(SalesData[Order Date])</f>
        <v>2</v>
      </c>
      <c r="N3974" t="str">
        <f>TEXT(SalesData[[#This Row],[Order Date]], "mmmm")</f>
        <v>February</v>
      </c>
      <c r="O3974" s="7">
        <f>IF(SalesData[Sales]=0,0,SalesData[Profit]/SalesData[Sales])</f>
        <v>9.598330020274419E-2</v>
      </c>
      <c r="P3974" s="8">
        <f t="shared" si="62"/>
        <v>4.2979696391424699E-5</v>
      </c>
      <c r="Q3974" t="str">
        <f>IF(SalesData[[#This Row],[Discount]]&gt;0, "Yes", "No")</f>
        <v>Yes</v>
      </c>
      <c r="R3974" t="str">
        <f>TEXT(SalesData[[#This Row],[Order Date]],"mmm-yyyy")</f>
        <v>Feb-2024</v>
      </c>
      <c r="S3974">
        <f>YEAR(SalesData[[#This Row],[Order Date]])*100 + MONTH(SalesData[[#This Row],[Order Date]])</f>
        <v>202402</v>
      </c>
    </row>
    <row r="3975" spans="1:19" x14ac:dyDescent="0.3">
      <c r="A3975" t="s">
        <v>15038</v>
      </c>
      <c r="B3975" s="3">
        <v>45333</v>
      </c>
      <c r="C3975" t="s">
        <v>15039</v>
      </c>
      <c r="D3975" t="s">
        <v>18</v>
      </c>
      <c r="E3975" t="s">
        <v>26</v>
      </c>
      <c r="F3975" t="s">
        <v>31</v>
      </c>
      <c r="G3975">
        <v>2</v>
      </c>
      <c r="H3975" s="5">
        <v>420.74</v>
      </c>
      <c r="I3975" s="5">
        <v>0</v>
      </c>
      <c r="J3975" s="5">
        <v>841.48</v>
      </c>
      <c r="K3975" s="5">
        <v>119.9426635076918</v>
      </c>
      <c r="L3975">
        <f>YEAR(SalesData[Order Date])</f>
        <v>2024</v>
      </c>
      <c r="M3975">
        <f>MONTH(SalesData[Order Date])</f>
        <v>2</v>
      </c>
      <c r="N3975" t="str">
        <f>TEXT(SalesData[[#This Row],[Order Date]], "mmmm")</f>
        <v>February</v>
      </c>
      <c r="O3975" s="7">
        <f>IF(SalesData[Sales]=0,0,SalesData[Profit]/SalesData[Sales])</f>
        <v>0.14253774719267456</v>
      </c>
      <c r="P3975" s="8">
        <f t="shared" si="62"/>
        <v>0</v>
      </c>
      <c r="Q3975" t="str">
        <f>IF(SalesData[[#This Row],[Discount]]&gt;0, "Yes", "No")</f>
        <v>No</v>
      </c>
      <c r="R3975" t="str">
        <f>TEXT(SalesData[[#This Row],[Order Date]],"mmm-yyyy")</f>
        <v>Feb-2024</v>
      </c>
      <c r="S3975">
        <f>YEAR(SalesData[[#This Row],[Order Date]])*100 + MONTH(SalesData[[#This Row],[Order Date]])</f>
        <v>202402</v>
      </c>
    </row>
    <row r="3976" spans="1:19" x14ac:dyDescent="0.3">
      <c r="A3976" t="s">
        <v>15054</v>
      </c>
      <c r="B3976" s="3">
        <v>45327</v>
      </c>
      <c r="C3976" t="s">
        <v>15055</v>
      </c>
      <c r="D3976" t="s">
        <v>18</v>
      </c>
      <c r="E3976" t="s">
        <v>14</v>
      </c>
      <c r="F3976" t="s">
        <v>20</v>
      </c>
      <c r="G3976">
        <v>6</v>
      </c>
      <c r="H3976" s="5">
        <v>805.2</v>
      </c>
      <c r="I3976" s="5">
        <v>0.27</v>
      </c>
      <c r="J3976" s="5">
        <v>3526.7759999999998</v>
      </c>
      <c r="K3976" s="5">
        <v>918.47481781856698</v>
      </c>
      <c r="L3976">
        <f>YEAR(SalesData[Order Date])</f>
        <v>2024</v>
      </c>
      <c r="M3976">
        <f>MONTH(SalesData[Order Date])</f>
        <v>2</v>
      </c>
      <c r="N3976" t="str">
        <f>TEXT(SalesData[[#This Row],[Order Date]], "mmmm")</f>
        <v>February</v>
      </c>
      <c r="O3976" s="7">
        <f>IF(SalesData[Sales]=0,0,SalesData[Profit]/SalesData[Sales])</f>
        <v>0.26042902010747693</v>
      </c>
      <c r="P3976" s="8">
        <f t="shared" si="62"/>
        <v>5.588673621460506E-5</v>
      </c>
      <c r="Q3976" t="str">
        <f>IF(SalesData[[#This Row],[Discount]]&gt;0, "Yes", "No")</f>
        <v>Yes</v>
      </c>
      <c r="R3976" t="str">
        <f>TEXT(SalesData[[#This Row],[Order Date]],"mmm-yyyy")</f>
        <v>Feb-2024</v>
      </c>
      <c r="S3976">
        <f>YEAR(SalesData[[#This Row],[Order Date]])*100 + MONTH(SalesData[[#This Row],[Order Date]])</f>
        <v>202402</v>
      </c>
    </row>
    <row r="3977" spans="1:19" x14ac:dyDescent="0.3">
      <c r="A3977" t="s">
        <v>15099</v>
      </c>
      <c r="B3977" s="3">
        <v>45344</v>
      </c>
      <c r="C3977" t="s">
        <v>15100</v>
      </c>
      <c r="D3977" t="s">
        <v>30</v>
      </c>
      <c r="E3977" t="s">
        <v>14</v>
      </c>
      <c r="F3977" t="s">
        <v>27</v>
      </c>
      <c r="G3977">
        <v>6</v>
      </c>
      <c r="H3977" s="5">
        <v>377.96</v>
      </c>
      <c r="I3977" s="5">
        <v>0.15</v>
      </c>
      <c r="J3977" s="5">
        <v>1927.596</v>
      </c>
      <c r="K3977" s="5">
        <v>569.09862647392401</v>
      </c>
      <c r="L3977">
        <f>YEAR(SalesData[Order Date])</f>
        <v>2024</v>
      </c>
      <c r="M3977">
        <f>MONTH(SalesData[Order Date])</f>
        <v>2</v>
      </c>
      <c r="N3977" t="str">
        <f>TEXT(SalesData[[#This Row],[Order Date]], "mmmm")</f>
        <v>February</v>
      </c>
      <c r="O3977" s="7">
        <f>IF(SalesData[Sales]=0,0,SalesData[Profit]/SalesData[Sales])</f>
        <v>0.29523750125748549</v>
      </c>
      <c r="P3977" s="8">
        <f t="shared" si="62"/>
        <v>6.6144565562493385E-5</v>
      </c>
      <c r="Q3977" t="str">
        <f>IF(SalesData[[#This Row],[Discount]]&gt;0, "Yes", "No")</f>
        <v>Yes</v>
      </c>
      <c r="R3977" t="str">
        <f>TEXT(SalesData[[#This Row],[Order Date]],"mmm-yyyy")</f>
        <v>Feb-2024</v>
      </c>
      <c r="S3977">
        <f>YEAR(SalesData[[#This Row],[Order Date]])*100 + MONTH(SalesData[[#This Row],[Order Date]])</f>
        <v>202402</v>
      </c>
    </row>
    <row r="3978" spans="1:19" x14ac:dyDescent="0.3">
      <c r="A3978" t="s">
        <v>15102</v>
      </c>
      <c r="B3978" s="3">
        <v>45349</v>
      </c>
      <c r="C3978" t="s">
        <v>15103</v>
      </c>
      <c r="D3978" t="s">
        <v>13</v>
      </c>
      <c r="E3978" t="s">
        <v>19</v>
      </c>
      <c r="F3978" t="s">
        <v>53</v>
      </c>
      <c r="G3978">
        <v>2</v>
      </c>
      <c r="H3978" s="5">
        <v>786.55</v>
      </c>
      <c r="I3978" s="5">
        <v>0.12</v>
      </c>
      <c r="J3978" s="5">
        <v>1384.328</v>
      </c>
      <c r="K3978" s="5">
        <v>323.73313547973828</v>
      </c>
      <c r="L3978">
        <f>YEAR(SalesData[Order Date])</f>
        <v>2024</v>
      </c>
      <c r="M3978">
        <f>MONTH(SalesData[Order Date])</f>
        <v>2</v>
      </c>
      <c r="N3978" t="str">
        <f>TEXT(SalesData[[#This Row],[Order Date]], "mmmm")</f>
        <v>February</v>
      </c>
      <c r="O3978" s="7">
        <f>IF(SalesData[Sales]=0,0,SalesData[Profit]/SalesData[Sales])</f>
        <v>0.23385580258416958</v>
      </c>
      <c r="P3978" s="8">
        <f t="shared" si="62"/>
        <v>7.628249952323438E-5</v>
      </c>
      <c r="Q3978" t="str">
        <f>IF(SalesData[[#This Row],[Discount]]&gt;0, "Yes", "No")</f>
        <v>Yes</v>
      </c>
      <c r="R3978" t="str">
        <f>TEXT(SalesData[[#This Row],[Order Date]],"mmm-yyyy")</f>
        <v>Feb-2024</v>
      </c>
      <c r="S3978">
        <f>YEAR(SalesData[[#This Row],[Order Date]])*100 + MONTH(SalesData[[#This Row],[Order Date]])</f>
        <v>202402</v>
      </c>
    </row>
    <row r="3979" spans="1:19" x14ac:dyDescent="0.3">
      <c r="A3979" t="s">
        <v>15229</v>
      </c>
      <c r="B3979" s="3">
        <v>45349</v>
      </c>
      <c r="C3979" t="s">
        <v>15230</v>
      </c>
      <c r="D3979" t="s">
        <v>30</v>
      </c>
      <c r="E3979" t="s">
        <v>26</v>
      </c>
      <c r="F3979" t="s">
        <v>27</v>
      </c>
      <c r="G3979">
        <v>3</v>
      </c>
      <c r="H3979" s="5">
        <v>229.44</v>
      </c>
      <c r="I3979" s="5">
        <v>0.25</v>
      </c>
      <c r="J3979" s="5">
        <v>516.24</v>
      </c>
      <c r="K3979" s="5">
        <v>79.902079894448491</v>
      </c>
      <c r="L3979">
        <f>YEAR(SalesData[Order Date])</f>
        <v>2024</v>
      </c>
      <c r="M3979">
        <f>MONTH(SalesData[Order Date])</f>
        <v>2</v>
      </c>
      <c r="N3979" t="str">
        <f>TEXT(SalesData[[#This Row],[Order Date]], "mmmm")</f>
        <v>February</v>
      </c>
      <c r="O3979" s="7">
        <f>IF(SalesData[Sales]=0,0,SalesData[Profit]/SalesData[Sales])</f>
        <v>0.15477700273990486</v>
      </c>
      <c r="P3979" s="8">
        <f t="shared" si="62"/>
        <v>3.6320316132031614E-4</v>
      </c>
      <c r="Q3979" t="str">
        <f>IF(SalesData[[#This Row],[Discount]]&gt;0, "Yes", "No")</f>
        <v>Yes</v>
      </c>
      <c r="R3979" t="str">
        <f>TEXT(SalesData[[#This Row],[Order Date]],"mmm-yyyy")</f>
        <v>Feb-2024</v>
      </c>
      <c r="S3979">
        <f>YEAR(SalesData[[#This Row],[Order Date]])*100 + MONTH(SalesData[[#This Row],[Order Date]])</f>
        <v>202402</v>
      </c>
    </row>
    <row r="3980" spans="1:19" x14ac:dyDescent="0.3">
      <c r="A3980" t="s">
        <v>15244</v>
      </c>
      <c r="B3980" s="3">
        <v>45343</v>
      </c>
      <c r="C3980" t="s">
        <v>6770</v>
      </c>
      <c r="D3980" t="s">
        <v>13</v>
      </c>
      <c r="E3980" t="s">
        <v>26</v>
      </c>
      <c r="F3980" t="s">
        <v>20</v>
      </c>
      <c r="G3980">
        <v>8</v>
      </c>
      <c r="H3980" s="5">
        <v>918.69</v>
      </c>
      <c r="I3980" s="5">
        <v>0.28000000000000003</v>
      </c>
      <c r="J3980" s="5">
        <v>5291.6544000000004</v>
      </c>
      <c r="K3980" s="5">
        <v>645.66118870523337</v>
      </c>
      <c r="L3980">
        <f>YEAR(SalesData[Order Date])</f>
        <v>2024</v>
      </c>
      <c r="M3980">
        <f>MONTH(SalesData[Order Date])</f>
        <v>2</v>
      </c>
      <c r="N3980" t="str">
        <f>TEXT(SalesData[[#This Row],[Order Date]], "mmmm")</f>
        <v>February</v>
      </c>
      <c r="O3980" s="7">
        <f>IF(SalesData[Sales]=0,0,SalesData[Profit]/SalesData[Sales])</f>
        <v>0.12201499567039627</v>
      </c>
      <c r="P3980" s="8">
        <f t="shared" si="62"/>
        <v>3.8097726110004464E-5</v>
      </c>
      <c r="Q3980" t="str">
        <f>IF(SalesData[[#This Row],[Discount]]&gt;0, "Yes", "No")</f>
        <v>Yes</v>
      </c>
      <c r="R3980" t="str">
        <f>TEXT(SalesData[[#This Row],[Order Date]],"mmm-yyyy")</f>
        <v>Feb-2024</v>
      </c>
      <c r="S3980">
        <f>YEAR(SalesData[[#This Row],[Order Date]])*100 + MONTH(SalesData[[#This Row],[Order Date]])</f>
        <v>202402</v>
      </c>
    </row>
    <row r="3981" spans="1:19" x14ac:dyDescent="0.3">
      <c r="A3981" t="s">
        <v>15253</v>
      </c>
      <c r="B3981" s="3">
        <v>45327</v>
      </c>
      <c r="C3981" t="s">
        <v>15254</v>
      </c>
      <c r="D3981" t="s">
        <v>23</v>
      </c>
      <c r="E3981" t="s">
        <v>14</v>
      </c>
      <c r="F3981" t="s">
        <v>39</v>
      </c>
      <c r="G3981">
        <v>7</v>
      </c>
      <c r="H3981" s="5">
        <v>430.49</v>
      </c>
      <c r="I3981" s="5">
        <v>0.16</v>
      </c>
      <c r="J3981" s="5">
        <v>2531.2811999999999</v>
      </c>
      <c r="K3981" s="5">
        <v>322.27552829706468</v>
      </c>
      <c r="L3981">
        <f>YEAR(SalesData[Order Date])</f>
        <v>2024</v>
      </c>
      <c r="M3981">
        <f>MONTH(SalesData[Order Date])</f>
        <v>2</v>
      </c>
      <c r="N3981" t="str">
        <f>TEXT(SalesData[[#This Row],[Order Date]], "mmmm")</f>
        <v>February</v>
      </c>
      <c r="O3981" s="7">
        <f>IF(SalesData[Sales]=0,0,SalesData[Profit]/SalesData[Sales])</f>
        <v>0.1273171579266123</v>
      </c>
      <c r="P3981" s="8">
        <f t="shared" si="62"/>
        <v>5.309564184334794E-5</v>
      </c>
      <c r="Q3981" t="str">
        <f>IF(SalesData[[#This Row],[Discount]]&gt;0, "Yes", "No")</f>
        <v>Yes</v>
      </c>
      <c r="R3981" t="str">
        <f>TEXT(SalesData[[#This Row],[Order Date]],"mmm-yyyy")</f>
        <v>Feb-2024</v>
      </c>
      <c r="S3981">
        <f>YEAR(SalesData[[#This Row],[Order Date]])*100 + MONTH(SalesData[[#This Row],[Order Date]])</f>
        <v>202402</v>
      </c>
    </row>
    <row r="3982" spans="1:19" x14ac:dyDescent="0.3">
      <c r="A3982" t="s">
        <v>15268</v>
      </c>
      <c r="B3982" s="3">
        <v>45344</v>
      </c>
      <c r="C3982" t="s">
        <v>15269</v>
      </c>
      <c r="D3982" t="s">
        <v>23</v>
      </c>
      <c r="E3982" t="s">
        <v>26</v>
      </c>
      <c r="F3982" t="s">
        <v>62</v>
      </c>
      <c r="G3982">
        <v>6</v>
      </c>
      <c r="H3982" s="5">
        <v>361.54</v>
      </c>
      <c r="I3982" s="5">
        <v>0.27</v>
      </c>
      <c r="J3982" s="5">
        <v>1583.5452</v>
      </c>
      <c r="K3982" s="5">
        <v>123.7409392325151</v>
      </c>
      <c r="L3982">
        <f>YEAR(SalesData[Order Date])</f>
        <v>2024</v>
      </c>
      <c r="M3982">
        <f>MONTH(SalesData[Order Date])</f>
        <v>2</v>
      </c>
      <c r="N3982" t="str">
        <f>TEXT(SalesData[[#This Row],[Order Date]], "mmmm")</f>
        <v>February</v>
      </c>
      <c r="O3982" s="7">
        <f>IF(SalesData[Sales]=0,0,SalesData[Profit]/SalesData[Sales])</f>
        <v>7.8141715962711453E-2</v>
      </c>
      <c r="P3982" s="8">
        <f t="shared" si="62"/>
        <v>1.2446755545721081E-4</v>
      </c>
      <c r="Q3982" t="str">
        <f>IF(SalesData[[#This Row],[Discount]]&gt;0, "Yes", "No")</f>
        <v>Yes</v>
      </c>
      <c r="R3982" t="str">
        <f>TEXT(SalesData[[#This Row],[Order Date]],"mmm-yyyy")</f>
        <v>Feb-2024</v>
      </c>
      <c r="S3982">
        <f>YEAR(SalesData[[#This Row],[Order Date]])*100 + MONTH(SalesData[[#This Row],[Order Date]])</f>
        <v>202402</v>
      </c>
    </row>
    <row r="3983" spans="1:19" x14ac:dyDescent="0.3">
      <c r="A3983" t="s">
        <v>15278</v>
      </c>
      <c r="B3983" s="3">
        <v>45343</v>
      </c>
      <c r="C3983" t="s">
        <v>15279</v>
      </c>
      <c r="D3983" t="s">
        <v>23</v>
      </c>
      <c r="E3983" t="s">
        <v>14</v>
      </c>
      <c r="F3983" t="s">
        <v>31</v>
      </c>
      <c r="G3983">
        <v>5</v>
      </c>
      <c r="H3983" s="5">
        <v>103.22</v>
      </c>
      <c r="I3983" s="5">
        <v>0.17</v>
      </c>
      <c r="J3983" s="5">
        <v>428.363</v>
      </c>
      <c r="K3983" s="5">
        <v>62.710088374835728</v>
      </c>
      <c r="L3983">
        <f>YEAR(SalesData[Order Date])</f>
        <v>2024</v>
      </c>
      <c r="M3983">
        <f>MONTH(SalesData[Order Date])</f>
        <v>2</v>
      </c>
      <c r="N3983" t="str">
        <f>TEXT(SalesData[[#This Row],[Order Date]], "mmmm")</f>
        <v>February</v>
      </c>
      <c r="O3983" s="7">
        <f>IF(SalesData[Sales]=0,0,SalesData[Profit]/SalesData[Sales])</f>
        <v>0.14639473618131288</v>
      </c>
      <c r="P3983" s="8">
        <f t="shared" si="62"/>
        <v>3.2939352838597173E-4</v>
      </c>
      <c r="Q3983" t="str">
        <f>IF(SalesData[[#This Row],[Discount]]&gt;0, "Yes", "No")</f>
        <v>Yes</v>
      </c>
      <c r="R3983" t="str">
        <f>TEXT(SalesData[[#This Row],[Order Date]],"mmm-yyyy")</f>
        <v>Feb-2024</v>
      </c>
      <c r="S3983">
        <f>YEAR(SalesData[[#This Row],[Order Date]])*100 + MONTH(SalesData[[#This Row],[Order Date]])</f>
        <v>202402</v>
      </c>
    </row>
    <row r="3984" spans="1:19" x14ac:dyDescent="0.3">
      <c r="A3984" t="s">
        <v>15306</v>
      </c>
      <c r="B3984" s="3">
        <v>45338</v>
      </c>
      <c r="C3984" t="s">
        <v>15307</v>
      </c>
      <c r="D3984" t="s">
        <v>30</v>
      </c>
      <c r="E3984" t="s">
        <v>26</v>
      </c>
      <c r="F3984" t="s">
        <v>34</v>
      </c>
      <c r="G3984">
        <v>4</v>
      </c>
      <c r="H3984" s="5">
        <v>839.13</v>
      </c>
      <c r="I3984" s="5">
        <v>0.02</v>
      </c>
      <c r="J3984" s="5">
        <v>3289.3896</v>
      </c>
      <c r="K3984" s="5">
        <v>205.09817394278639</v>
      </c>
      <c r="L3984">
        <f>YEAR(SalesData[Order Date])</f>
        <v>2024</v>
      </c>
      <c r="M3984">
        <f>MONTH(SalesData[Order Date])</f>
        <v>2</v>
      </c>
      <c r="N3984" t="str">
        <f>TEXT(SalesData[[#This Row],[Order Date]], "mmmm")</f>
        <v>February</v>
      </c>
      <c r="O3984" s="7">
        <f>IF(SalesData[Sales]=0,0,SalesData[Profit]/SalesData[Sales])</f>
        <v>6.2351438681142055E-2</v>
      </c>
      <c r="P3984" s="8">
        <f t="shared" si="62"/>
        <v>5.9585523101307311E-6</v>
      </c>
      <c r="Q3984" t="str">
        <f>IF(SalesData[[#This Row],[Discount]]&gt;0, "Yes", "No")</f>
        <v>Yes</v>
      </c>
      <c r="R3984" t="str">
        <f>TEXT(SalesData[[#This Row],[Order Date]],"mmm-yyyy")</f>
        <v>Feb-2024</v>
      </c>
      <c r="S3984">
        <f>YEAR(SalesData[[#This Row],[Order Date]])*100 + MONTH(SalesData[[#This Row],[Order Date]])</f>
        <v>202402</v>
      </c>
    </row>
    <row r="3985" spans="1:19" x14ac:dyDescent="0.3">
      <c r="A3985" t="s">
        <v>15334</v>
      </c>
      <c r="B3985" s="3">
        <v>45337</v>
      </c>
      <c r="C3985" t="s">
        <v>2529</v>
      </c>
      <c r="D3985" t="s">
        <v>30</v>
      </c>
      <c r="E3985" t="s">
        <v>26</v>
      </c>
      <c r="F3985" t="s">
        <v>39</v>
      </c>
      <c r="G3985">
        <v>7</v>
      </c>
      <c r="H3985" s="5">
        <v>520.67999999999995</v>
      </c>
      <c r="I3985" s="5">
        <v>7.0000000000000007E-2</v>
      </c>
      <c r="J3985" s="5">
        <v>3389.6268</v>
      </c>
      <c r="K3985" s="5">
        <v>538.13615678204576</v>
      </c>
      <c r="L3985">
        <f>YEAR(SalesData[Order Date])</f>
        <v>2024</v>
      </c>
      <c r="M3985">
        <f>MONTH(SalesData[Order Date])</f>
        <v>2</v>
      </c>
      <c r="N3985" t="str">
        <f>TEXT(SalesData[[#This Row],[Order Date]], "mmmm")</f>
        <v>February</v>
      </c>
      <c r="O3985" s="7">
        <f>IF(SalesData[Sales]=0,0,SalesData[Profit]/SalesData[Sales])</f>
        <v>0.15875970675652132</v>
      </c>
      <c r="P3985" s="8">
        <f t="shared" si="62"/>
        <v>1.9205654144580168E-5</v>
      </c>
      <c r="Q3985" t="str">
        <f>IF(SalesData[[#This Row],[Discount]]&gt;0, "Yes", "No")</f>
        <v>Yes</v>
      </c>
      <c r="R3985" t="str">
        <f>TEXT(SalesData[[#This Row],[Order Date]],"mmm-yyyy")</f>
        <v>Feb-2024</v>
      </c>
      <c r="S3985">
        <f>YEAR(SalesData[[#This Row],[Order Date]])*100 + MONTH(SalesData[[#This Row],[Order Date]])</f>
        <v>202402</v>
      </c>
    </row>
    <row r="3986" spans="1:19" x14ac:dyDescent="0.3">
      <c r="A3986" t="s">
        <v>15379</v>
      </c>
      <c r="B3986" s="3">
        <v>45323</v>
      </c>
      <c r="C3986" t="s">
        <v>15380</v>
      </c>
      <c r="D3986" t="s">
        <v>30</v>
      </c>
      <c r="E3986" t="s">
        <v>14</v>
      </c>
      <c r="F3986" t="s">
        <v>34</v>
      </c>
      <c r="G3986">
        <v>6</v>
      </c>
      <c r="H3986" s="5">
        <v>261.33999999999997</v>
      </c>
      <c r="I3986" s="5">
        <v>0.09</v>
      </c>
      <c r="J3986" s="5">
        <v>1426.9164000000001</v>
      </c>
      <c r="K3986" s="5">
        <v>85.54964695871287</v>
      </c>
      <c r="L3986">
        <f>YEAR(SalesData[Order Date])</f>
        <v>2024</v>
      </c>
      <c r="M3986">
        <f>MONTH(SalesData[Order Date])</f>
        <v>2</v>
      </c>
      <c r="N3986" t="str">
        <f>TEXT(SalesData[[#This Row],[Order Date]], "mmmm")</f>
        <v>February</v>
      </c>
      <c r="O3986" s="7">
        <f>IF(SalesData[Sales]=0,0,SalesData[Profit]/SalesData[Sales])</f>
        <v>5.9954211023654128E-2</v>
      </c>
      <c r="P3986" s="8">
        <f t="shared" si="62"/>
        <v>5.739649498737277E-5</v>
      </c>
      <c r="Q3986" t="str">
        <f>IF(SalesData[[#This Row],[Discount]]&gt;0, "Yes", "No")</f>
        <v>Yes</v>
      </c>
      <c r="R3986" t="str">
        <f>TEXT(SalesData[[#This Row],[Order Date]],"mmm-yyyy")</f>
        <v>Feb-2024</v>
      </c>
      <c r="S3986">
        <f>YEAR(SalesData[[#This Row],[Order Date]])*100 + MONTH(SalesData[[#This Row],[Order Date]])</f>
        <v>202402</v>
      </c>
    </row>
    <row r="3987" spans="1:19" x14ac:dyDescent="0.3">
      <c r="A3987" t="s">
        <v>15389</v>
      </c>
      <c r="B3987" s="3">
        <v>45343</v>
      </c>
      <c r="C3987" t="s">
        <v>15390</v>
      </c>
      <c r="D3987" t="s">
        <v>18</v>
      </c>
      <c r="E3987" t="s">
        <v>26</v>
      </c>
      <c r="F3987" t="s">
        <v>34</v>
      </c>
      <c r="G3987">
        <v>1</v>
      </c>
      <c r="H3987" s="5">
        <v>142.25</v>
      </c>
      <c r="I3987" s="5">
        <v>0.18</v>
      </c>
      <c r="J3987" s="5">
        <v>116.645</v>
      </c>
      <c r="K3987" s="5">
        <v>27.161966252874588</v>
      </c>
      <c r="L3987">
        <f>YEAR(SalesData[Order Date])</f>
        <v>2024</v>
      </c>
      <c r="M3987">
        <f>MONTH(SalesData[Order Date])</f>
        <v>2</v>
      </c>
      <c r="N3987" t="str">
        <f>TEXT(SalesData[[#This Row],[Order Date]], "mmmm")</f>
        <v>February</v>
      </c>
      <c r="O3987" s="7">
        <f>IF(SalesData[Sales]=0,0,SalesData[Profit]/SalesData[Sales])</f>
        <v>0.23286009904303304</v>
      </c>
      <c r="P3987" s="8">
        <f t="shared" si="62"/>
        <v>1.2653778558875219E-3</v>
      </c>
      <c r="Q3987" t="str">
        <f>IF(SalesData[[#This Row],[Discount]]&gt;0, "Yes", "No")</f>
        <v>Yes</v>
      </c>
      <c r="R3987" t="str">
        <f>TEXT(SalesData[[#This Row],[Order Date]],"mmm-yyyy")</f>
        <v>Feb-2024</v>
      </c>
      <c r="S3987">
        <f>YEAR(SalesData[[#This Row],[Order Date]])*100 + MONTH(SalesData[[#This Row],[Order Date]])</f>
        <v>202402</v>
      </c>
    </row>
    <row r="3988" spans="1:19" x14ac:dyDescent="0.3">
      <c r="A3988" t="s">
        <v>15436</v>
      </c>
      <c r="B3988" s="3">
        <v>45338</v>
      </c>
      <c r="C3988" t="s">
        <v>15437</v>
      </c>
      <c r="D3988" t="s">
        <v>30</v>
      </c>
      <c r="E3988" t="s">
        <v>14</v>
      </c>
      <c r="F3988" t="s">
        <v>62</v>
      </c>
      <c r="G3988">
        <v>8</v>
      </c>
      <c r="H3988" s="5">
        <v>978.67</v>
      </c>
      <c r="I3988" s="5">
        <v>0.1</v>
      </c>
      <c r="J3988" s="5">
        <v>7046.424</v>
      </c>
      <c r="K3988" s="5">
        <v>1521.2247214817171</v>
      </c>
      <c r="L3988">
        <f>YEAR(SalesData[Order Date])</f>
        <v>2024</v>
      </c>
      <c r="M3988">
        <f>MONTH(SalesData[Order Date])</f>
        <v>2</v>
      </c>
      <c r="N3988" t="str">
        <f>TEXT(SalesData[[#This Row],[Order Date]], "mmmm")</f>
        <v>February</v>
      </c>
      <c r="O3988" s="7">
        <f>IF(SalesData[Sales]=0,0,SalesData[Profit]/SalesData[Sales])</f>
        <v>0.21588606099799232</v>
      </c>
      <c r="P3988" s="8">
        <f t="shared" si="62"/>
        <v>1.2772436061185079E-5</v>
      </c>
      <c r="Q3988" t="str">
        <f>IF(SalesData[[#This Row],[Discount]]&gt;0, "Yes", "No")</f>
        <v>Yes</v>
      </c>
      <c r="R3988" t="str">
        <f>TEXT(SalesData[[#This Row],[Order Date]],"mmm-yyyy")</f>
        <v>Feb-2024</v>
      </c>
      <c r="S3988">
        <f>YEAR(SalesData[[#This Row],[Order Date]])*100 + MONTH(SalesData[[#This Row],[Order Date]])</f>
        <v>202402</v>
      </c>
    </row>
    <row r="3989" spans="1:19" x14ac:dyDescent="0.3">
      <c r="A3989" t="s">
        <v>15440</v>
      </c>
      <c r="B3989" s="3">
        <v>45327</v>
      </c>
      <c r="C3989" t="s">
        <v>15441</v>
      </c>
      <c r="D3989" t="s">
        <v>23</v>
      </c>
      <c r="E3989" t="s">
        <v>14</v>
      </c>
      <c r="F3989" t="s">
        <v>34</v>
      </c>
      <c r="G3989">
        <v>2</v>
      </c>
      <c r="H3989" s="5">
        <v>630.07000000000005</v>
      </c>
      <c r="I3989" s="5">
        <v>0.17</v>
      </c>
      <c r="J3989" s="5">
        <v>1045.9161999999999</v>
      </c>
      <c r="K3989" s="5">
        <v>149.93751279967489</v>
      </c>
      <c r="L3989">
        <f>YEAR(SalesData[Order Date])</f>
        <v>2024</v>
      </c>
      <c r="M3989">
        <f>MONTH(SalesData[Order Date])</f>
        <v>2</v>
      </c>
      <c r="N3989" t="str">
        <f>TEXT(SalesData[[#This Row],[Order Date]], "mmmm")</f>
        <v>February</v>
      </c>
      <c r="O3989" s="7">
        <f>IF(SalesData[Sales]=0,0,SalesData[Profit]/SalesData[Sales])</f>
        <v>0.14335518734643837</v>
      </c>
      <c r="P3989" s="8">
        <f t="shared" si="62"/>
        <v>1.3490564540447885E-4</v>
      </c>
      <c r="Q3989" t="str">
        <f>IF(SalesData[[#This Row],[Discount]]&gt;0, "Yes", "No")</f>
        <v>Yes</v>
      </c>
      <c r="R3989" t="str">
        <f>TEXT(SalesData[[#This Row],[Order Date]],"mmm-yyyy")</f>
        <v>Feb-2024</v>
      </c>
      <c r="S3989">
        <f>YEAR(SalesData[[#This Row],[Order Date]])*100 + MONTH(SalesData[[#This Row],[Order Date]])</f>
        <v>202402</v>
      </c>
    </row>
    <row r="3990" spans="1:19" x14ac:dyDescent="0.3">
      <c r="A3990" t="s">
        <v>15696</v>
      </c>
      <c r="B3990" s="3">
        <v>45341</v>
      </c>
      <c r="C3990" t="s">
        <v>15697</v>
      </c>
      <c r="D3990" t="s">
        <v>13</v>
      </c>
      <c r="E3990" t="s">
        <v>14</v>
      </c>
      <c r="F3990" t="s">
        <v>44</v>
      </c>
      <c r="G3990">
        <v>5</v>
      </c>
      <c r="H3990" s="5">
        <v>564.38</v>
      </c>
      <c r="I3990" s="5">
        <v>0.1</v>
      </c>
      <c r="J3990" s="5">
        <v>2539.71</v>
      </c>
      <c r="K3990" s="5">
        <v>253.7294790216647</v>
      </c>
      <c r="L3990">
        <f>YEAR(SalesData[Order Date])</f>
        <v>2024</v>
      </c>
      <c r="M3990">
        <f>MONTH(SalesData[Order Date])</f>
        <v>2</v>
      </c>
      <c r="N3990" t="str">
        <f>TEXT(SalesData[[#This Row],[Order Date]], "mmmm")</f>
        <v>February</v>
      </c>
      <c r="O3990" s="7">
        <f>IF(SalesData[Sales]=0,0,SalesData[Profit]/SalesData[Sales])</f>
        <v>9.9904902143026053E-2</v>
      </c>
      <c r="P3990" s="8">
        <f t="shared" si="62"/>
        <v>3.5437116836174212E-5</v>
      </c>
      <c r="Q3990" t="str">
        <f>IF(SalesData[[#This Row],[Discount]]&gt;0, "Yes", "No")</f>
        <v>Yes</v>
      </c>
      <c r="R3990" t="str">
        <f>TEXT(SalesData[[#This Row],[Order Date]],"mmm-yyyy")</f>
        <v>Feb-2024</v>
      </c>
      <c r="S3990">
        <f>YEAR(SalesData[[#This Row],[Order Date]])*100 + MONTH(SalesData[[#This Row],[Order Date]])</f>
        <v>202402</v>
      </c>
    </row>
    <row r="3991" spans="1:19" x14ac:dyDescent="0.3">
      <c r="A3991" t="s">
        <v>15798</v>
      </c>
      <c r="B3991" s="3">
        <v>45336</v>
      </c>
      <c r="C3991" t="s">
        <v>15799</v>
      </c>
      <c r="D3991" t="s">
        <v>18</v>
      </c>
      <c r="E3991" t="s">
        <v>19</v>
      </c>
      <c r="F3991" t="s">
        <v>62</v>
      </c>
      <c r="G3991">
        <v>3</v>
      </c>
      <c r="H3991" s="5">
        <v>794.23</v>
      </c>
      <c r="I3991" s="5">
        <v>0.1</v>
      </c>
      <c r="J3991" s="5">
        <v>2144.4209999999998</v>
      </c>
      <c r="K3991" s="5">
        <v>392.59006711595111</v>
      </c>
      <c r="L3991">
        <f>YEAR(SalesData[Order Date])</f>
        <v>2024</v>
      </c>
      <c r="M3991">
        <f>MONTH(SalesData[Order Date])</f>
        <v>2</v>
      </c>
      <c r="N3991" t="str">
        <f>TEXT(SalesData[[#This Row],[Order Date]], "mmmm")</f>
        <v>February</v>
      </c>
      <c r="O3991" s="7">
        <f>IF(SalesData[Sales]=0,0,SalesData[Profit]/SalesData[Sales])</f>
        <v>0.18307508978691739</v>
      </c>
      <c r="P3991" s="8">
        <f t="shared" si="62"/>
        <v>4.1969370753224295E-5</v>
      </c>
      <c r="Q3991" t="str">
        <f>IF(SalesData[[#This Row],[Discount]]&gt;0, "Yes", "No")</f>
        <v>Yes</v>
      </c>
      <c r="R3991" t="str">
        <f>TEXT(SalesData[[#This Row],[Order Date]],"mmm-yyyy")</f>
        <v>Feb-2024</v>
      </c>
      <c r="S3991">
        <f>YEAR(SalesData[[#This Row],[Order Date]])*100 + MONTH(SalesData[[#This Row],[Order Date]])</f>
        <v>202402</v>
      </c>
    </row>
    <row r="3992" spans="1:19" x14ac:dyDescent="0.3">
      <c r="A3992" t="s">
        <v>15851</v>
      </c>
      <c r="B3992" s="3">
        <v>45330</v>
      </c>
      <c r="C3992" t="s">
        <v>15852</v>
      </c>
      <c r="D3992" t="s">
        <v>30</v>
      </c>
      <c r="E3992" t="s">
        <v>19</v>
      </c>
      <c r="F3992" t="s">
        <v>62</v>
      </c>
      <c r="G3992">
        <v>5</v>
      </c>
      <c r="H3992" s="5">
        <v>39.51</v>
      </c>
      <c r="I3992" s="5">
        <v>0.23</v>
      </c>
      <c r="J3992" s="5">
        <v>152.11349999999999</v>
      </c>
      <c r="K3992" s="5">
        <v>17.636243132005578</v>
      </c>
      <c r="L3992">
        <f>YEAR(SalesData[Order Date])</f>
        <v>2024</v>
      </c>
      <c r="M3992">
        <f>MONTH(SalesData[Order Date])</f>
        <v>2</v>
      </c>
      <c r="N3992" t="str">
        <f>TEXT(SalesData[[#This Row],[Order Date]], "mmmm")</f>
        <v>February</v>
      </c>
      <c r="O3992" s="7">
        <f>IF(SalesData[Sales]=0,0,SalesData[Profit]/SalesData[Sales])</f>
        <v>0.11594134072258926</v>
      </c>
      <c r="P3992" s="8">
        <f t="shared" si="62"/>
        <v>1.164262212098203E-3</v>
      </c>
      <c r="Q3992" t="str">
        <f>IF(SalesData[[#This Row],[Discount]]&gt;0, "Yes", "No")</f>
        <v>Yes</v>
      </c>
      <c r="R3992" t="str">
        <f>TEXT(SalesData[[#This Row],[Order Date]],"mmm-yyyy")</f>
        <v>Feb-2024</v>
      </c>
      <c r="S3992">
        <f>YEAR(SalesData[[#This Row],[Order Date]])*100 + MONTH(SalesData[[#This Row],[Order Date]])</f>
        <v>202402</v>
      </c>
    </row>
    <row r="3993" spans="1:19" x14ac:dyDescent="0.3">
      <c r="A3993" t="s">
        <v>15894</v>
      </c>
      <c r="B3993" s="3">
        <v>45332</v>
      </c>
      <c r="C3993" t="s">
        <v>2839</v>
      </c>
      <c r="D3993" t="s">
        <v>13</v>
      </c>
      <c r="E3993" t="s">
        <v>26</v>
      </c>
      <c r="F3993" t="s">
        <v>31</v>
      </c>
      <c r="G3993">
        <v>5</v>
      </c>
      <c r="H3993" s="5">
        <v>161.83000000000001</v>
      </c>
      <c r="I3993" s="5">
        <v>0.28000000000000003</v>
      </c>
      <c r="J3993" s="5">
        <v>582.58800000000008</v>
      </c>
      <c r="K3993" s="5">
        <v>115.63047733150511</v>
      </c>
      <c r="L3993">
        <f>YEAR(SalesData[Order Date])</f>
        <v>2024</v>
      </c>
      <c r="M3993">
        <f>MONTH(SalesData[Order Date])</f>
        <v>2</v>
      </c>
      <c r="N3993" t="str">
        <f>TEXT(SalesData[[#This Row],[Order Date]], "mmmm")</f>
        <v>February</v>
      </c>
      <c r="O3993" s="7">
        <f>IF(SalesData[Sales]=0,0,SalesData[Profit]/SalesData[Sales])</f>
        <v>0.19847727267212006</v>
      </c>
      <c r="P3993" s="8">
        <f t="shared" si="62"/>
        <v>3.4604214298955695E-4</v>
      </c>
      <c r="Q3993" t="str">
        <f>IF(SalesData[[#This Row],[Discount]]&gt;0, "Yes", "No")</f>
        <v>Yes</v>
      </c>
      <c r="R3993" t="str">
        <f>TEXT(SalesData[[#This Row],[Order Date]],"mmm-yyyy")</f>
        <v>Feb-2024</v>
      </c>
      <c r="S3993">
        <f>YEAR(SalesData[[#This Row],[Order Date]])*100 + MONTH(SalesData[[#This Row],[Order Date]])</f>
        <v>202402</v>
      </c>
    </row>
    <row r="3994" spans="1:19" x14ac:dyDescent="0.3">
      <c r="A3994" t="s">
        <v>15907</v>
      </c>
      <c r="B3994" s="3">
        <v>45351</v>
      </c>
      <c r="C3994" t="s">
        <v>15908</v>
      </c>
      <c r="D3994" t="s">
        <v>30</v>
      </c>
      <c r="E3994" t="s">
        <v>19</v>
      </c>
      <c r="F3994" t="s">
        <v>34</v>
      </c>
      <c r="G3994">
        <v>8</v>
      </c>
      <c r="H3994" s="5">
        <v>643.98</v>
      </c>
      <c r="I3994" s="5">
        <v>0.1</v>
      </c>
      <c r="J3994" s="5">
        <v>4636.6559999999999</v>
      </c>
      <c r="K3994" s="5">
        <v>361.62289033256229</v>
      </c>
      <c r="L3994">
        <f>YEAR(SalesData[Order Date])</f>
        <v>2024</v>
      </c>
      <c r="M3994">
        <f>MONTH(SalesData[Order Date])</f>
        <v>2</v>
      </c>
      <c r="N3994" t="str">
        <f>TEXT(SalesData[[#This Row],[Order Date]], "mmmm")</f>
        <v>February</v>
      </c>
      <c r="O3994" s="7">
        <f>IF(SalesData[Sales]=0,0,SalesData[Profit]/SalesData[Sales])</f>
        <v>7.7992175898441096E-2</v>
      </c>
      <c r="P3994" s="8">
        <f t="shared" si="62"/>
        <v>1.9410540700021739E-5</v>
      </c>
      <c r="Q3994" t="str">
        <f>IF(SalesData[[#This Row],[Discount]]&gt;0, "Yes", "No")</f>
        <v>Yes</v>
      </c>
      <c r="R3994" t="str">
        <f>TEXT(SalesData[[#This Row],[Order Date]],"mmm-yyyy")</f>
        <v>Feb-2024</v>
      </c>
      <c r="S3994">
        <f>YEAR(SalesData[[#This Row],[Order Date]])*100 + MONTH(SalesData[[#This Row],[Order Date]])</f>
        <v>202402</v>
      </c>
    </row>
    <row r="3995" spans="1:19" x14ac:dyDescent="0.3">
      <c r="A3995" t="s">
        <v>15921</v>
      </c>
      <c r="B3995" s="3">
        <v>45332</v>
      </c>
      <c r="C3995" t="s">
        <v>15922</v>
      </c>
      <c r="D3995" t="s">
        <v>30</v>
      </c>
      <c r="E3995" t="s">
        <v>14</v>
      </c>
      <c r="F3995" t="s">
        <v>27</v>
      </c>
      <c r="G3995">
        <v>6</v>
      </c>
      <c r="H3995" s="5">
        <v>783.51</v>
      </c>
      <c r="I3995" s="5">
        <v>0</v>
      </c>
      <c r="J3995" s="5">
        <v>4701.0599999999986</v>
      </c>
      <c r="K3995" s="5">
        <v>605.01405128800059</v>
      </c>
      <c r="L3995">
        <f>YEAR(SalesData[Order Date])</f>
        <v>2024</v>
      </c>
      <c r="M3995">
        <f>MONTH(SalesData[Order Date])</f>
        <v>2</v>
      </c>
      <c r="N3995" t="str">
        <f>TEXT(SalesData[[#This Row],[Order Date]], "mmmm")</f>
        <v>February</v>
      </c>
      <c r="O3995" s="7">
        <f>IF(SalesData[Sales]=0,0,SalesData[Profit]/SalesData[Sales])</f>
        <v>0.12869736852709832</v>
      </c>
      <c r="P3995" s="8">
        <f t="shared" si="62"/>
        <v>0</v>
      </c>
      <c r="Q3995" t="str">
        <f>IF(SalesData[[#This Row],[Discount]]&gt;0, "Yes", "No")</f>
        <v>No</v>
      </c>
      <c r="R3995" t="str">
        <f>TEXT(SalesData[[#This Row],[Order Date]],"mmm-yyyy")</f>
        <v>Feb-2024</v>
      </c>
      <c r="S3995">
        <f>YEAR(SalesData[[#This Row],[Order Date]])*100 + MONTH(SalesData[[#This Row],[Order Date]])</f>
        <v>202402</v>
      </c>
    </row>
    <row r="3996" spans="1:19" x14ac:dyDescent="0.3">
      <c r="A3996" t="s">
        <v>15935</v>
      </c>
      <c r="B3996" s="3">
        <v>45327</v>
      </c>
      <c r="C3996" t="s">
        <v>15936</v>
      </c>
      <c r="D3996" t="s">
        <v>18</v>
      </c>
      <c r="E3996" t="s">
        <v>26</v>
      </c>
      <c r="F3996" t="s">
        <v>62</v>
      </c>
      <c r="G3996">
        <v>4</v>
      </c>
      <c r="H3996" s="5">
        <v>983.58</v>
      </c>
      <c r="I3996" s="5">
        <v>0.28999999999999998</v>
      </c>
      <c r="J3996" s="5">
        <v>2793.3672000000001</v>
      </c>
      <c r="K3996" s="5">
        <v>726.11707316123238</v>
      </c>
      <c r="L3996">
        <f>YEAR(SalesData[Order Date])</f>
        <v>2024</v>
      </c>
      <c r="M3996">
        <f>MONTH(SalesData[Order Date])</f>
        <v>2</v>
      </c>
      <c r="N3996" t="str">
        <f>TEXT(SalesData[[#This Row],[Order Date]], "mmmm")</f>
        <v>February</v>
      </c>
      <c r="O3996" s="7">
        <f>IF(SalesData[Sales]=0,0,SalesData[Profit]/SalesData[Sales])</f>
        <v>0.25994329465930305</v>
      </c>
      <c r="P3996" s="8">
        <f t="shared" si="62"/>
        <v>7.3710323512068152E-5</v>
      </c>
      <c r="Q3996" t="str">
        <f>IF(SalesData[[#This Row],[Discount]]&gt;0, "Yes", "No")</f>
        <v>Yes</v>
      </c>
      <c r="R3996" t="str">
        <f>TEXT(SalesData[[#This Row],[Order Date]],"mmm-yyyy")</f>
        <v>Feb-2024</v>
      </c>
      <c r="S3996">
        <f>YEAR(SalesData[[#This Row],[Order Date]])*100 + MONTH(SalesData[[#This Row],[Order Date]])</f>
        <v>202402</v>
      </c>
    </row>
    <row r="3997" spans="1:19" x14ac:dyDescent="0.3">
      <c r="A3997" t="s">
        <v>15953</v>
      </c>
      <c r="B3997" s="3">
        <v>45341</v>
      </c>
      <c r="C3997" t="s">
        <v>15954</v>
      </c>
      <c r="D3997" t="s">
        <v>23</v>
      </c>
      <c r="E3997" t="s">
        <v>14</v>
      </c>
      <c r="F3997" t="s">
        <v>62</v>
      </c>
      <c r="G3997">
        <v>9</v>
      </c>
      <c r="H3997" s="5">
        <v>61.46</v>
      </c>
      <c r="I3997" s="5">
        <v>0.27</v>
      </c>
      <c r="J3997" s="5">
        <v>403.79219999999998</v>
      </c>
      <c r="K3997" s="5">
        <v>83.372231691565872</v>
      </c>
      <c r="L3997">
        <f>YEAR(SalesData[Order Date])</f>
        <v>2024</v>
      </c>
      <c r="M3997">
        <f>MONTH(SalesData[Order Date])</f>
        <v>2</v>
      </c>
      <c r="N3997" t="str">
        <f>TEXT(SalesData[[#This Row],[Order Date]], "mmmm")</f>
        <v>February</v>
      </c>
      <c r="O3997" s="7">
        <f>IF(SalesData[Sales]=0,0,SalesData[Profit]/SalesData[Sales])</f>
        <v>0.20647311090101758</v>
      </c>
      <c r="P3997" s="8">
        <f t="shared" si="62"/>
        <v>4.8812235600390503E-4</v>
      </c>
      <c r="Q3997" t="str">
        <f>IF(SalesData[[#This Row],[Discount]]&gt;0, "Yes", "No")</f>
        <v>Yes</v>
      </c>
      <c r="R3997" t="str">
        <f>TEXT(SalesData[[#This Row],[Order Date]],"mmm-yyyy")</f>
        <v>Feb-2024</v>
      </c>
      <c r="S3997">
        <f>YEAR(SalesData[[#This Row],[Order Date]])*100 + MONTH(SalesData[[#This Row],[Order Date]])</f>
        <v>202402</v>
      </c>
    </row>
    <row r="3998" spans="1:19" x14ac:dyDescent="0.3">
      <c r="A3998" t="s">
        <v>15957</v>
      </c>
      <c r="B3998" s="3">
        <v>45332</v>
      </c>
      <c r="C3998" t="s">
        <v>15958</v>
      </c>
      <c r="D3998" t="s">
        <v>23</v>
      </c>
      <c r="E3998" t="s">
        <v>19</v>
      </c>
      <c r="F3998" t="s">
        <v>44</v>
      </c>
      <c r="G3998">
        <v>7</v>
      </c>
      <c r="H3998" s="5">
        <v>162.26</v>
      </c>
      <c r="I3998" s="5">
        <v>0.21</v>
      </c>
      <c r="J3998" s="5">
        <v>897.29779999999994</v>
      </c>
      <c r="K3998" s="5">
        <v>227.40324848949919</v>
      </c>
      <c r="L3998">
        <f>YEAR(SalesData[Order Date])</f>
        <v>2024</v>
      </c>
      <c r="M3998">
        <f>MONTH(SalesData[Order Date])</f>
        <v>2</v>
      </c>
      <c r="N3998" t="str">
        <f>TEXT(SalesData[[#This Row],[Order Date]], "mmmm")</f>
        <v>February</v>
      </c>
      <c r="O3998" s="7">
        <f>IF(SalesData[Sales]=0,0,SalesData[Profit]/SalesData[Sales])</f>
        <v>0.25343118916540219</v>
      </c>
      <c r="P3998" s="8">
        <f t="shared" si="62"/>
        <v>1.8488845063478369E-4</v>
      </c>
      <c r="Q3998" t="str">
        <f>IF(SalesData[[#This Row],[Discount]]&gt;0, "Yes", "No")</f>
        <v>Yes</v>
      </c>
      <c r="R3998" t="str">
        <f>TEXT(SalesData[[#This Row],[Order Date]],"mmm-yyyy")</f>
        <v>Feb-2024</v>
      </c>
      <c r="S3998">
        <f>YEAR(SalesData[[#This Row],[Order Date]])*100 + MONTH(SalesData[[#This Row],[Order Date]])</f>
        <v>202402</v>
      </c>
    </row>
    <row r="3999" spans="1:19" x14ac:dyDescent="0.3">
      <c r="A3999" t="s">
        <v>15982</v>
      </c>
      <c r="B3999" s="3">
        <v>45332</v>
      </c>
      <c r="C3999" t="s">
        <v>15983</v>
      </c>
      <c r="D3999" t="s">
        <v>18</v>
      </c>
      <c r="E3999" t="s">
        <v>19</v>
      </c>
      <c r="F3999" t="s">
        <v>34</v>
      </c>
      <c r="G3999">
        <v>7</v>
      </c>
      <c r="H3999" s="5">
        <v>151.69999999999999</v>
      </c>
      <c r="I3999" s="5">
        <v>0.09</v>
      </c>
      <c r="J3999" s="5">
        <v>966.32899999999995</v>
      </c>
      <c r="K3999" s="5">
        <v>91.579651802957486</v>
      </c>
      <c r="L3999">
        <f>YEAR(SalesData[Order Date])</f>
        <v>2024</v>
      </c>
      <c r="M3999">
        <f>MONTH(SalesData[Order Date])</f>
        <v>2</v>
      </c>
      <c r="N3999" t="str">
        <f>TEXT(SalesData[[#This Row],[Order Date]], "mmmm")</f>
        <v>February</v>
      </c>
      <c r="O3999" s="7">
        <f>IF(SalesData[Sales]=0,0,SalesData[Profit]/SalesData[Sales])</f>
        <v>9.4770675207882085E-2</v>
      </c>
      <c r="P3999" s="8">
        <f t="shared" si="62"/>
        <v>8.4753743290328666E-5</v>
      </c>
      <c r="Q3999" t="str">
        <f>IF(SalesData[[#This Row],[Discount]]&gt;0, "Yes", "No")</f>
        <v>Yes</v>
      </c>
      <c r="R3999" t="str">
        <f>TEXT(SalesData[[#This Row],[Order Date]],"mmm-yyyy")</f>
        <v>Feb-2024</v>
      </c>
      <c r="S3999">
        <f>YEAR(SalesData[[#This Row],[Order Date]])*100 + MONTH(SalesData[[#This Row],[Order Date]])</f>
        <v>202402</v>
      </c>
    </row>
    <row r="4000" spans="1:19" x14ac:dyDescent="0.3">
      <c r="A4000" t="s">
        <v>16036</v>
      </c>
      <c r="B4000" s="3">
        <v>45348</v>
      </c>
      <c r="C4000" t="s">
        <v>16037</v>
      </c>
      <c r="D4000" t="s">
        <v>23</v>
      </c>
      <c r="E4000" t="s">
        <v>26</v>
      </c>
      <c r="F4000" t="s">
        <v>20</v>
      </c>
      <c r="G4000">
        <v>8</v>
      </c>
      <c r="H4000" s="5">
        <v>866.32</v>
      </c>
      <c r="I4000" s="5">
        <v>0.12</v>
      </c>
      <c r="J4000" s="5">
        <v>6098.8928000000014</v>
      </c>
      <c r="K4000" s="5">
        <v>1304.094662906801</v>
      </c>
      <c r="L4000">
        <f>YEAR(SalesData[Order Date])</f>
        <v>2024</v>
      </c>
      <c r="M4000">
        <f>MONTH(SalesData[Order Date])</f>
        <v>2</v>
      </c>
      <c r="N4000" t="str">
        <f>TEXT(SalesData[[#This Row],[Order Date]], "mmmm")</f>
        <v>February</v>
      </c>
      <c r="O4000" s="7">
        <f>IF(SalesData[Sales]=0,0,SalesData[Profit]/SalesData[Sales])</f>
        <v>0.2138248212703133</v>
      </c>
      <c r="P4000" s="8">
        <f t="shared" si="62"/>
        <v>1.7314618154954287E-5</v>
      </c>
      <c r="Q4000" t="str">
        <f>IF(SalesData[[#This Row],[Discount]]&gt;0, "Yes", "No")</f>
        <v>Yes</v>
      </c>
      <c r="R4000" t="str">
        <f>TEXT(SalesData[[#This Row],[Order Date]],"mmm-yyyy")</f>
        <v>Feb-2024</v>
      </c>
      <c r="S4000">
        <f>YEAR(SalesData[[#This Row],[Order Date]])*100 + MONTH(SalesData[[#This Row],[Order Date]])</f>
        <v>202402</v>
      </c>
    </row>
    <row r="4001" spans="1:19" x14ac:dyDescent="0.3">
      <c r="A4001" t="s">
        <v>16065</v>
      </c>
      <c r="B4001" s="3">
        <v>45327</v>
      </c>
      <c r="C4001" t="s">
        <v>16066</v>
      </c>
      <c r="D4001" t="s">
        <v>30</v>
      </c>
      <c r="E4001" t="s">
        <v>26</v>
      </c>
      <c r="F4001" t="s">
        <v>20</v>
      </c>
      <c r="G4001">
        <v>3</v>
      </c>
      <c r="H4001" s="5">
        <v>149.76</v>
      </c>
      <c r="I4001" s="5">
        <v>0.23</v>
      </c>
      <c r="J4001" s="5">
        <v>345.94560000000001</v>
      </c>
      <c r="K4001" s="5">
        <v>58.647409248808863</v>
      </c>
      <c r="L4001">
        <f>YEAR(SalesData[Order Date])</f>
        <v>2024</v>
      </c>
      <c r="M4001">
        <f>MONTH(SalesData[Order Date])</f>
        <v>2</v>
      </c>
      <c r="N4001" t="str">
        <f>TEXT(SalesData[[#This Row],[Order Date]], "mmmm")</f>
        <v>February</v>
      </c>
      <c r="O4001" s="7">
        <f>IF(SalesData[Sales]=0,0,SalesData[Profit]/SalesData[Sales])</f>
        <v>0.169527836887675</v>
      </c>
      <c r="P4001" s="8">
        <f t="shared" si="62"/>
        <v>5.1193019943019953E-4</v>
      </c>
      <c r="Q4001" t="str">
        <f>IF(SalesData[[#This Row],[Discount]]&gt;0, "Yes", "No")</f>
        <v>Yes</v>
      </c>
      <c r="R4001" t="str">
        <f>TEXT(SalesData[[#This Row],[Order Date]],"mmm-yyyy")</f>
        <v>Feb-2024</v>
      </c>
      <c r="S4001">
        <f>YEAR(SalesData[[#This Row],[Order Date]])*100 + MONTH(SalesData[[#This Row],[Order Date]])</f>
        <v>202402</v>
      </c>
    </row>
    <row r="4002" spans="1:19" x14ac:dyDescent="0.3">
      <c r="A4002" t="s">
        <v>16097</v>
      </c>
      <c r="B4002" s="3">
        <v>45324</v>
      </c>
      <c r="C4002" t="s">
        <v>16098</v>
      </c>
      <c r="D4002" t="s">
        <v>23</v>
      </c>
      <c r="E4002" t="s">
        <v>14</v>
      </c>
      <c r="F4002" t="s">
        <v>44</v>
      </c>
      <c r="G4002">
        <v>4</v>
      </c>
      <c r="H4002" s="5">
        <v>607.37</v>
      </c>
      <c r="I4002" s="5">
        <v>0.11</v>
      </c>
      <c r="J4002" s="5">
        <v>2162.2372</v>
      </c>
      <c r="K4002" s="5">
        <v>142.4337851822622</v>
      </c>
      <c r="L4002">
        <f>YEAR(SalesData[Order Date])</f>
        <v>2024</v>
      </c>
      <c r="M4002">
        <f>MONTH(SalesData[Order Date])</f>
        <v>2</v>
      </c>
      <c r="N4002" t="str">
        <f>TEXT(SalesData[[#This Row],[Order Date]], "mmmm")</f>
        <v>February</v>
      </c>
      <c r="O4002" s="7">
        <f>IF(SalesData[Sales]=0,0,SalesData[Profit]/SalesData[Sales])</f>
        <v>6.5873339512548479E-2</v>
      </c>
      <c r="P4002" s="8">
        <f t="shared" si="62"/>
        <v>4.527717865551476E-5</v>
      </c>
      <c r="Q4002" t="str">
        <f>IF(SalesData[[#This Row],[Discount]]&gt;0, "Yes", "No")</f>
        <v>Yes</v>
      </c>
      <c r="R4002" t="str">
        <f>TEXT(SalesData[[#This Row],[Order Date]],"mmm-yyyy")</f>
        <v>Feb-2024</v>
      </c>
      <c r="S4002">
        <f>YEAR(SalesData[[#This Row],[Order Date]])*100 + MONTH(SalesData[[#This Row],[Order Date]])</f>
        <v>202402</v>
      </c>
    </row>
    <row r="4003" spans="1:19" x14ac:dyDescent="0.3">
      <c r="A4003" t="s">
        <v>16100</v>
      </c>
      <c r="B4003" s="3">
        <v>45345</v>
      </c>
      <c r="C4003" t="s">
        <v>16101</v>
      </c>
      <c r="D4003" t="s">
        <v>13</v>
      </c>
      <c r="E4003" t="s">
        <v>26</v>
      </c>
      <c r="F4003" t="s">
        <v>53</v>
      </c>
      <c r="G4003">
        <v>8</v>
      </c>
      <c r="H4003" s="5">
        <v>245.55</v>
      </c>
      <c r="I4003" s="5">
        <v>0.3</v>
      </c>
      <c r="J4003" s="5">
        <v>1375.08</v>
      </c>
      <c r="K4003" s="5">
        <v>305.72936696883278</v>
      </c>
      <c r="L4003">
        <f>YEAR(SalesData[Order Date])</f>
        <v>2024</v>
      </c>
      <c r="M4003">
        <f>MONTH(SalesData[Order Date])</f>
        <v>2</v>
      </c>
      <c r="N4003" t="str">
        <f>TEXT(SalesData[[#This Row],[Order Date]], "mmmm")</f>
        <v>February</v>
      </c>
      <c r="O4003" s="7">
        <f>IF(SalesData[Sales]=0,0,SalesData[Profit]/SalesData[Sales])</f>
        <v>0.22233569462782732</v>
      </c>
      <c r="P4003" s="8">
        <f t="shared" si="62"/>
        <v>1.5271838729383016E-4</v>
      </c>
      <c r="Q4003" t="str">
        <f>IF(SalesData[[#This Row],[Discount]]&gt;0, "Yes", "No")</f>
        <v>Yes</v>
      </c>
      <c r="R4003" t="str">
        <f>TEXT(SalesData[[#This Row],[Order Date]],"mmm-yyyy")</f>
        <v>Feb-2024</v>
      </c>
      <c r="S4003">
        <f>YEAR(SalesData[[#This Row],[Order Date]])*100 + MONTH(SalesData[[#This Row],[Order Date]])</f>
        <v>202402</v>
      </c>
    </row>
    <row r="4004" spans="1:19" x14ac:dyDescent="0.3">
      <c r="A4004" t="s">
        <v>16106</v>
      </c>
      <c r="B4004" s="3">
        <v>45327</v>
      </c>
      <c r="C4004" t="s">
        <v>16107</v>
      </c>
      <c r="D4004" t="s">
        <v>13</v>
      </c>
      <c r="E4004" t="s">
        <v>26</v>
      </c>
      <c r="F4004" t="s">
        <v>15</v>
      </c>
      <c r="G4004">
        <v>6</v>
      </c>
      <c r="H4004" s="5">
        <v>515.03</v>
      </c>
      <c r="I4004" s="5">
        <v>0.2</v>
      </c>
      <c r="J4004" s="5">
        <v>2472.1439999999998</v>
      </c>
      <c r="K4004" s="5">
        <v>204.3707261304254</v>
      </c>
      <c r="L4004">
        <f>YEAR(SalesData[Order Date])</f>
        <v>2024</v>
      </c>
      <c r="M4004">
        <f>MONTH(SalesData[Order Date])</f>
        <v>2</v>
      </c>
      <c r="N4004" t="str">
        <f>TEXT(SalesData[[#This Row],[Order Date]], "mmmm")</f>
        <v>February</v>
      </c>
      <c r="O4004" s="7">
        <f>IF(SalesData[Sales]=0,0,SalesData[Profit]/SalesData[Sales])</f>
        <v>8.266942626741218E-2</v>
      </c>
      <c r="P4004" s="8">
        <f t="shared" si="62"/>
        <v>6.4721148929835809E-5</v>
      </c>
      <c r="Q4004" t="str">
        <f>IF(SalesData[[#This Row],[Discount]]&gt;0, "Yes", "No")</f>
        <v>Yes</v>
      </c>
      <c r="R4004" t="str">
        <f>TEXT(SalesData[[#This Row],[Order Date]],"mmm-yyyy")</f>
        <v>Feb-2024</v>
      </c>
      <c r="S4004">
        <f>YEAR(SalesData[[#This Row],[Order Date]])*100 + MONTH(SalesData[[#This Row],[Order Date]])</f>
        <v>202402</v>
      </c>
    </row>
    <row r="4005" spans="1:19" x14ac:dyDescent="0.3">
      <c r="A4005" t="s">
        <v>16112</v>
      </c>
      <c r="B4005" s="3">
        <v>45336</v>
      </c>
      <c r="C4005" t="s">
        <v>16113</v>
      </c>
      <c r="D4005" t="s">
        <v>23</v>
      </c>
      <c r="E4005" t="s">
        <v>14</v>
      </c>
      <c r="F4005" t="s">
        <v>91</v>
      </c>
      <c r="G4005">
        <v>9</v>
      </c>
      <c r="H4005" s="5">
        <v>643.27</v>
      </c>
      <c r="I4005" s="5">
        <v>0.09</v>
      </c>
      <c r="J4005" s="5">
        <v>5268.3813</v>
      </c>
      <c r="K4005" s="5">
        <v>849.97454434894291</v>
      </c>
      <c r="L4005">
        <f>YEAR(SalesData[Order Date])</f>
        <v>2024</v>
      </c>
      <c r="M4005">
        <f>MONTH(SalesData[Order Date])</f>
        <v>2</v>
      </c>
      <c r="N4005" t="str">
        <f>TEXT(SalesData[[#This Row],[Order Date]], "mmmm")</f>
        <v>February</v>
      </c>
      <c r="O4005" s="7">
        <f>IF(SalesData[Sales]=0,0,SalesData[Profit]/SalesData[Sales])</f>
        <v>0.16133504694296574</v>
      </c>
      <c r="P4005" s="8">
        <f t="shared" si="62"/>
        <v>1.5545571843860277E-5</v>
      </c>
      <c r="Q4005" t="str">
        <f>IF(SalesData[[#This Row],[Discount]]&gt;0, "Yes", "No")</f>
        <v>Yes</v>
      </c>
      <c r="R4005" t="str">
        <f>TEXT(SalesData[[#This Row],[Order Date]],"mmm-yyyy")</f>
        <v>Feb-2024</v>
      </c>
      <c r="S4005">
        <f>YEAR(SalesData[[#This Row],[Order Date]])*100 + MONTH(SalesData[[#This Row],[Order Date]])</f>
        <v>202402</v>
      </c>
    </row>
    <row r="4006" spans="1:19" x14ac:dyDescent="0.3">
      <c r="A4006" t="s">
        <v>16216</v>
      </c>
      <c r="B4006" s="3">
        <v>45335</v>
      </c>
      <c r="C4006" t="s">
        <v>16217</v>
      </c>
      <c r="D4006" t="s">
        <v>13</v>
      </c>
      <c r="E4006" t="s">
        <v>19</v>
      </c>
      <c r="F4006" t="s">
        <v>34</v>
      </c>
      <c r="G4006">
        <v>6</v>
      </c>
      <c r="H4006" s="5">
        <v>55.95</v>
      </c>
      <c r="I4006" s="5">
        <v>0.18</v>
      </c>
      <c r="J4006" s="5">
        <v>275.27400000000011</v>
      </c>
      <c r="K4006" s="5">
        <v>70.185504587489305</v>
      </c>
      <c r="L4006">
        <f>YEAR(SalesData[Order Date])</f>
        <v>2024</v>
      </c>
      <c r="M4006">
        <f>MONTH(SalesData[Order Date])</f>
        <v>2</v>
      </c>
      <c r="N4006" t="str">
        <f>TEXT(SalesData[[#This Row],[Order Date]], "mmmm")</f>
        <v>February</v>
      </c>
      <c r="O4006" s="7">
        <f>IF(SalesData[Sales]=0,0,SalesData[Profit]/SalesData[Sales])</f>
        <v>0.25496597785293662</v>
      </c>
      <c r="P4006" s="8">
        <f t="shared" si="62"/>
        <v>5.3619302949061657E-4</v>
      </c>
      <c r="Q4006" t="str">
        <f>IF(SalesData[[#This Row],[Discount]]&gt;0, "Yes", "No")</f>
        <v>Yes</v>
      </c>
      <c r="R4006" t="str">
        <f>TEXT(SalesData[[#This Row],[Order Date]],"mmm-yyyy")</f>
        <v>Feb-2024</v>
      </c>
      <c r="S4006">
        <f>YEAR(SalesData[[#This Row],[Order Date]])*100 + MONTH(SalesData[[#This Row],[Order Date]])</f>
        <v>202402</v>
      </c>
    </row>
    <row r="4007" spans="1:19" x14ac:dyDescent="0.3">
      <c r="A4007" t="s">
        <v>16227</v>
      </c>
      <c r="B4007" s="3">
        <v>45330</v>
      </c>
      <c r="C4007" t="s">
        <v>16228</v>
      </c>
      <c r="D4007" t="s">
        <v>23</v>
      </c>
      <c r="E4007" t="s">
        <v>26</v>
      </c>
      <c r="F4007" t="s">
        <v>39</v>
      </c>
      <c r="G4007">
        <v>5</v>
      </c>
      <c r="H4007" s="5">
        <v>961.12</v>
      </c>
      <c r="I4007" s="5">
        <v>0.16</v>
      </c>
      <c r="J4007" s="5">
        <v>4036.7040000000002</v>
      </c>
      <c r="K4007" s="5">
        <v>348.55192561084942</v>
      </c>
      <c r="L4007">
        <f>YEAR(SalesData[Order Date])</f>
        <v>2024</v>
      </c>
      <c r="M4007">
        <f>MONTH(SalesData[Order Date])</f>
        <v>2</v>
      </c>
      <c r="N4007" t="str">
        <f>TEXT(SalesData[[#This Row],[Order Date]], "mmmm")</f>
        <v>February</v>
      </c>
      <c r="O4007" s="7">
        <f>IF(SalesData[Sales]=0,0,SalesData[Profit]/SalesData[Sales])</f>
        <v>8.6345673502652015E-2</v>
      </c>
      <c r="P4007" s="8">
        <f t="shared" si="62"/>
        <v>3.3294489761944396E-5</v>
      </c>
      <c r="Q4007" t="str">
        <f>IF(SalesData[[#This Row],[Discount]]&gt;0, "Yes", "No")</f>
        <v>Yes</v>
      </c>
      <c r="R4007" t="str">
        <f>TEXT(SalesData[[#This Row],[Order Date]],"mmm-yyyy")</f>
        <v>Feb-2024</v>
      </c>
      <c r="S4007">
        <f>YEAR(SalesData[[#This Row],[Order Date]])*100 + MONTH(SalesData[[#This Row],[Order Date]])</f>
        <v>202402</v>
      </c>
    </row>
    <row r="4008" spans="1:19" x14ac:dyDescent="0.3">
      <c r="A4008" t="s">
        <v>16231</v>
      </c>
      <c r="B4008" s="3">
        <v>45344</v>
      </c>
      <c r="C4008" t="s">
        <v>16232</v>
      </c>
      <c r="D4008" t="s">
        <v>18</v>
      </c>
      <c r="E4008" t="s">
        <v>14</v>
      </c>
      <c r="F4008" t="s">
        <v>34</v>
      </c>
      <c r="G4008">
        <v>9</v>
      </c>
      <c r="H4008" s="5">
        <v>60.53</v>
      </c>
      <c r="I4008" s="5">
        <v>0.3</v>
      </c>
      <c r="J4008" s="5">
        <v>381.33899999999988</v>
      </c>
      <c r="K4008" s="5">
        <v>60.314871772126793</v>
      </c>
      <c r="L4008">
        <f>YEAR(SalesData[Order Date])</f>
        <v>2024</v>
      </c>
      <c r="M4008">
        <f>MONTH(SalesData[Order Date])</f>
        <v>2</v>
      </c>
      <c r="N4008" t="str">
        <f>TEXT(SalesData[[#This Row],[Order Date]], "mmmm")</f>
        <v>February</v>
      </c>
      <c r="O4008" s="7">
        <f>IF(SalesData[Sales]=0,0,SalesData[Profit]/SalesData[Sales])</f>
        <v>0.15816601966262778</v>
      </c>
      <c r="P4008" s="8">
        <f t="shared" si="62"/>
        <v>5.5069111735227706E-4</v>
      </c>
      <c r="Q4008" t="str">
        <f>IF(SalesData[[#This Row],[Discount]]&gt;0, "Yes", "No")</f>
        <v>Yes</v>
      </c>
      <c r="R4008" t="str">
        <f>TEXT(SalesData[[#This Row],[Order Date]],"mmm-yyyy")</f>
        <v>Feb-2024</v>
      </c>
      <c r="S4008">
        <f>YEAR(SalesData[[#This Row],[Order Date]])*100 + MONTH(SalesData[[#This Row],[Order Date]])</f>
        <v>202402</v>
      </c>
    </row>
    <row r="4009" spans="1:19" x14ac:dyDescent="0.3">
      <c r="A4009" t="s">
        <v>16255</v>
      </c>
      <c r="B4009" s="3">
        <v>45338</v>
      </c>
      <c r="C4009" t="s">
        <v>16256</v>
      </c>
      <c r="D4009" t="s">
        <v>30</v>
      </c>
      <c r="E4009" t="s">
        <v>14</v>
      </c>
      <c r="F4009" t="s">
        <v>53</v>
      </c>
      <c r="G4009">
        <v>1</v>
      </c>
      <c r="H4009" s="5">
        <v>526.24</v>
      </c>
      <c r="I4009" s="5">
        <v>0.26</v>
      </c>
      <c r="J4009" s="5">
        <v>389.41759999999999</v>
      </c>
      <c r="K4009" s="5">
        <v>23.333902087698672</v>
      </c>
      <c r="L4009">
        <f>YEAR(SalesData[Order Date])</f>
        <v>2024</v>
      </c>
      <c r="M4009">
        <f>MONTH(SalesData[Order Date])</f>
        <v>2</v>
      </c>
      <c r="N4009" t="str">
        <f>TEXT(SalesData[[#This Row],[Order Date]], "mmmm")</f>
        <v>February</v>
      </c>
      <c r="O4009" s="7">
        <f>IF(SalesData[Sales]=0,0,SalesData[Profit]/SalesData[Sales])</f>
        <v>5.9919998704985787E-2</v>
      </c>
      <c r="P4009" s="8">
        <f t="shared" si="62"/>
        <v>4.9407114624505926E-4</v>
      </c>
      <c r="Q4009" t="str">
        <f>IF(SalesData[[#This Row],[Discount]]&gt;0, "Yes", "No")</f>
        <v>Yes</v>
      </c>
      <c r="R4009" t="str">
        <f>TEXT(SalesData[[#This Row],[Order Date]],"mmm-yyyy")</f>
        <v>Feb-2024</v>
      </c>
      <c r="S4009">
        <f>YEAR(SalesData[[#This Row],[Order Date]])*100 + MONTH(SalesData[[#This Row],[Order Date]])</f>
        <v>202402</v>
      </c>
    </row>
    <row r="4010" spans="1:19" x14ac:dyDescent="0.3">
      <c r="A4010" t="s">
        <v>16314</v>
      </c>
      <c r="B4010" s="3">
        <v>45334</v>
      </c>
      <c r="C4010" t="s">
        <v>16315</v>
      </c>
      <c r="D4010" t="s">
        <v>18</v>
      </c>
      <c r="E4010" t="s">
        <v>19</v>
      </c>
      <c r="F4010" t="s">
        <v>34</v>
      </c>
      <c r="G4010">
        <v>5</v>
      </c>
      <c r="H4010" s="5">
        <v>707.96</v>
      </c>
      <c r="I4010" s="5">
        <v>0.12</v>
      </c>
      <c r="J4010" s="5">
        <v>3115.0239999999999</v>
      </c>
      <c r="K4010" s="5">
        <v>242.04012940235469</v>
      </c>
      <c r="L4010">
        <f>YEAR(SalesData[Order Date])</f>
        <v>2024</v>
      </c>
      <c r="M4010">
        <f>MONTH(SalesData[Order Date])</f>
        <v>2</v>
      </c>
      <c r="N4010" t="str">
        <f>TEXT(SalesData[[#This Row],[Order Date]], "mmmm")</f>
        <v>February</v>
      </c>
      <c r="O4010" s="7">
        <f>IF(SalesData[Sales]=0,0,SalesData[Profit]/SalesData[Sales])</f>
        <v>7.7700887505956523E-2</v>
      </c>
      <c r="P4010" s="8">
        <f t="shared" si="62"/>
        <v>3.3900220351432282E-5</v>
      </c>
      <c r="Q4010" t="str">
        <f>IF(SalesData[[#This Row],[Discount]]&gt;0, "Yes", "No")</f>
        <v>Yes</v>
      </c>
      <c r="R4010" t="str">
        <f>TEXT(SalesData[[#This Row],[Order Date]],"mmm-yyyy")</f>
        <v>Feb-2024</v>
      </c>
      <c r="S4010">
        <f>YEAR(SalesData[[#This Row],[Order Date]])*100 + MONTH(SalesData[[#This Row],[Order Date]])</f>
        <v>202402</v>
      </c>
    </row>
    <row r="4011" spans="1:19" x14ac:dyDescent="0.3">
      <c r="A4011" t="s">
        <v>16407</v>
      </c>
      <c r="B4011" s="3">
        <v>45329</v>
      </c>
      <c r="C4011" t="s">
        <v>16408</v>
      </c>
      <c r="D4011" t="s">
        <v>30</v>
      </c>
      <c r="E4011" t="s">
        <v>26</v>
      </c>
      <c r="F4011" t="s">
        <v>27</v>
      </c>
      <c r="G4011">
        <v>7</v>
      </c>
      <c r="H4011" s="5">
        <v>978.89</v>
      </c>
      <c r="I4011" s="5">
        <v>0.06</v>
      </c>
      <c r="J4011" s="5">
        <v>6441.096199999999</v>
      </c>
      <c r="K4011" s="5">
        <v>1469.2685580749351</v>
      </c>
      <c r="L4011">
        <f>YEAR(SalesData[Order Date])</f>
        <v>2024</v>
      </c>
      <c r="M4011">
        <f>MONTH(SalesData[Order Date])</f>
        <v>2</v>
      </c>
      <c r="N4011" t="str">
        <f>TEXT(SalesData[[#This Row],[Order Date]], "mmmm")</f>
        <v>February</v>
      </c>
      <c r="O4011" s="7">
        <f>IF(SalesData[Sales]=0,0,SalesData[Profit]/SalesData[Sales])</f>
        <v>0.2281084635989345</v>
      </c>
      <c r="P4011" s="8">
        <f t="shared" si="62"/>
        <v>8.7562735051216901E-6</v>
      </c>
      <c r="Q4011" t="str">
        <f>IF(SalesData[[#This Row],[Discount]]&gt;0, "Yes", "No")</f>
        <v>Yes</v>
      </c>
      <c r="R4011" t="str">
        <f>TEXT(SalesData[[#This Row],[Order Date]],"mmm-yyyy")</f>
        <v>Feb-2024</v>
      </c>
      <c r="S4011">
        <f>YEAR(SalesData[[#This Row],[Order Date]])*100 + MONTH(SalesData[[#This Row],[Order Date]])</f>
        <v>202402</v>
      </c>
    </row>
    <row r="4012" spans="1:19" x14ac:dyDescent="0.3">
      <c r="A4012" t="s">
        <v>16411</v>
      </c>
      <c r="B4012" s="3">
        <v>45338</v>
      </c>
      <c r="C4012" t="s">
        <v>16412</v>
      </c>
      <c r="D4012" t="s">
        <v>18</v>
      </c>
      <c r="E4012" t="s">
        <v>19</v>
      </c>
      <c r="F4012" t="s">
        <v>20</v>
      </c>
      <c r="G4012">
        <v>9</v>
      </c>
      <c r="H4012" s="5">
        <v>392.15</v>
      </c>
      <c r="I4012" s="5">
        <v>0.24</v>
      </c>
      <c r="J4012" s="5">
        <v>2682.306</v>
      </c>
      <c r="K4012" s="5">
        <v>484.67570446561331</v>
      </c>
      <c r="L4012">
        <f>YEAR(SalesData[Order Date])</f>
        <v>2024</v>
      </c>
      <c r="M4012">
        <f>MONTH(SalesData[Order Date])</f>
        <v>2</v>
      </c>
      <c r="N4012" t="str">
        <f>TEXT(SalesData[[#This Row],[Order Date]], "mmmm")</f>
        <v>February</v>
      </c>
      <c r="O4012" s="7">
        <f>IF(SalesData[Sales]=0,0,SalesData[Profit]/SalesData[Sales])</f>
        <v>0.18069366599694939</v>
      </c>
      <c r="P4012" s="8">
        <f t="shared" si="62"/>
        <v>6.800119002082537E-5</v>
      </c>
      <c r="Q4012" t="str">
        <f>IF(SalesData[[#This Row],[Discount]]&gt;0, "Yes", "No")</f>
        <v>Yes</v>
      </c>
      <c r="R4012" t="str">
        <f>TEXT(SalesData[[#This Row],[Order Date]],"mmm-yyyy")</f>
        <v>Feb-2024</v>
      </c>
      <c r="S4012">
        <f>YEAR(SalesData[[#This Row],[Order Date]])*100 + MONTH(SalesData[[#This Row],[Order Date]])</f>
        <v>202402</v>
      </c>
    </row>
    <row r="4013" spans="1:19" x14ac:dyDescent="0.3">
      <c r="A4013" t="s">
        <v>16459</v>
      </c>
      <c r="B4013" s="3">
        <v>45323</v>
      </c>
      <c r="C4013" t="s">
        <v>5855</v>
      </c>
      <c r="D4013" t="s">
        <v>13</v>
      </c>
      <c r="E4013" t="s">
        <v>26</v>
      </c>
      <c r="F4013" t="s">
        <v>15</v>
      </c>
      <c r="G4013">
        <v>3</v>
      </c>
      <c r="H4013" s="5">
        <v>513.77</v>
      </c>
      <c r="I4013" s="5">
        <v>0.26</v>
      </c>
      <c r="J4013" s="5">
        <v>1140.5694000000001</v>
      </c>
      <c r="K4013" s="5">
        <v>83.261829499611878</v>
      </c>
      <c r="L4013">
        <f>YEAR(SalesData[Order Date])</f>
        <v>2024</v>
      </c>
      <c r="M4013">
        <f>MONTH(SalesData[Order Date])</f>
        <v>2</v>
      </c>
      <c r="N4013" t="str">
        <f>TEXT(SalesData[[#This Row],[Order Date]], "mmmm")</f>
        <v>February</v>
      </c>
      <c r="O4013" s="7">
        <f>IF(SalesData[Sales]=0,0,SalesData[Profit]/SalesData[Sales])</f>
        <v>7.3000230849268682E-2</v>
      </c>
      <c r="P4013" s="8">
        <f t="shared" si="62"/>
        <v>1.6868767477016305E-4</v>
      </c>
      <c r="Q4013" t="str">
        <f>IF(SalesData[[#This Row],[Discount]]&gt;0, "Yes", "No")</f>
        <v>Yes</v>
      </c>
      <c r="R4013" t="str">
        <f>TEXT(SalesData[[#This Row],[Order Date]],"mmm-yyyy")</f>
        <v>Feb-2024</v>
      </c>
      <c r="S4013">
        <f>YEAR(SalesData[[#This Row],[Order Date]])*100 + MONTH(SalesData[[#This Row],[Order Date]])</f>
        <v>202402</v>
      </c>
    </row>
    <row r="4014" spans="1:19" x14ac:dyDescent="0.3">
      <c r="A4014" t="s">
        <v>16525</v>
      </c>
      <c r="B4014" s="3">
        <v>45346</v>
      </c>
      <c r="C4014" t="s">
        <v>16526</v>
      </c>
      <c r="D4014" t="s">
        <v>18</v>
      </c>
      <c r="E4014" t="s">
        <v>14</v>
      </c>
      <c r="F4014" t="s">
        <v>31</v>
      </c>
      <c r="G4014">
        <v>7</v>
      </c>
      <c r="H4014" s="5">
        <v>867.23</v>
      </c>
      <c r="I4014" s="5">
        <v>0.02</v>
      </c>
      <c r="J4014" s="5">
        <v>5949.1978000000008</v>
      </c>
      <c r="K4014" s="5">
        <v>1333.8629379079689</v>
      </c>
      <c r="L4014">
        <f>YEAR(SalesData[Order Date])</f>
        <v>2024</v>
      </c>
      <c r="M4014">
        <f>MONTH(SalesData[Order Date])</f>
        <v>2</v>
      </c>
      <c r="N4014" t="str">
        <f>TEXT(SalesData[[#This Row],[Order Date]], "mmmm")</f>
        <v>February</v>
      </c>
      <c r="O4014" s="7">
        <f>IF(SalesData[Sales]=0,0,SalesData[Profit]/SalesData[Sales])</f>
        <v>0.2242088736582214</v>
      </c>
      <c r="P4014" s="8">
        <f t="shared" si="62"/>
        <v>3.2945618315128131E-6</v>
      </c>
      <c r="Q4014" t="str">
        <f>IF(SalesData[[#This Row],[Discount]]&gt;0, "Yes", "No")</f>
        <v>Yes</v>
      </c>
      <c r="R4014" t="str">
        <f>TEXT(SalesData[[#This Row],[Order Date]],"mmm-yyyy")</f>
        <v>Feb-2024</v>
      </c>
      <c r="S4014">
        <f>YEAR(SalesData[[#This Row],[Order Date]])*100 + MONTH(SalesData[[#This Row],[Order Date]])</f>
        <v>202402</v>
      </c>
    </row>
    <row r="4015" spans="1:19" x14ac:dyDescent="0.3">
      <c r="A4015" t="s">
        <v>16648</v>
      </c>
      <c r="B4015" s="3">
        <v>45341</v>
      </c>
      <c r="C4015" t="s">
        <v>16649</v>
      </c>
      <c r="D4015" t="s">
        <v>18</v>
      </c>
      <c r="E4015" t="s">
        <v>26</v>
      </c>
      <c r="F4015" t="s">
        <v>34</v>
      </c>
      <c r="G4015">
        <v>8</v>
      </c>
      <c r="H4015" s="5">
        <v>529.87</v>
      </c>
      <c r="I4015" s="5">
        <v>0.17</v>
      </c>
      <c r="J4015" s="5">
        <v>3518.3368</v>
      </c>
      <c r="K4015" s="5">
        <v>786.15750764241784</v>
      </c>
      <c r="L4015">
        <f>YEAR(SalesData[Order Date])</f>
        <v>2024</v>
      </c>
      <c r="M4015">
        <f>MONTH(SalesData[Order Date])</f>
        <v>2</v>
      </c>
      <c r="N4015" t="str">
        <f>TEXT(SalesData[[#This Row],[Order Date]], "mmmm")</f>
        <v>February</v>
      </c>
      <c r="O4015" s="7">
        <f>IF(SalesData[Sales]=0,0,SalesData[Profit]/SalesData[Sales])</f>
        <v>0.22344577916543346</v>
      </c>
      <c r="P4015" s="8">
        <f t="shared" si="62"/>
        <v>4.0104176496121694E-5</v>
      </c>
      <c r="Q4015" t="str">
        <f>IF(SalesData[[#This Row],[Discount]]&gt;0, "Yes", "No")</f>
        <v>Yes</v>
      </c>
      <c r="R4015" t="str">
        <f>TEXT(SalesData[[#This Row],[Order Date]],"mmm-yyyy")</f>
        <v>Feb-2024</v>
      </c>
      <c r="S4015">
        <f>YEAR(SalesData[[#This Row],[Order Date]])*100 + MONTH(SalesData[[#This Row],[Order Date]])</f>
        <v>202402</v>
      </c>
    </row>
    <row r="4016" spans="1:19" x14ac:dyDescent="0.3">
      <c r="A4016" t="s">
        <v>16777</v>
      </c>
      <c r="B4016" s="3">
        <v>45347</v>
      </c>
      <c r="C4016" t="s">
        <v>16778</v>
      </c>
      <c r="D4016" t="s">
        <v>13</v>
      </c>
      <c r="E4016" t="s">
        <v>26</v>
      </c>
      <c r="F4016" t="s">
        <v>20</v>
      </c>
      <c r="G4016">
        <v>4</v>
      </c>
      <c r="H4016" s="5">
        <v>283.5</v>
      </c>
      <c r="I4016" s="5">
        <v>0.03</v>
      </c>
      <c r="J4016" s="5">
        <v>1099.98</v>
      </c>
      <c r="K4016" s="5">
        <v>258.87826586687561</v>
      </c>
      <c r="L4016">
        <f>YEAR(SalesData[Order Date])</f>
        <v>2024</v>
      </c>
      <c r="M4016">
        <f>MONTH(SalesData[Order Date])</f>
        <v>2</v>
      </c>
      <c r="N4016" t="str">
        <f>TEXT(SalesData[[#This Row],[Order Date]], "mmmm")</f>
        <v>February</v>
      </c>
      <c r="O4016" s="7">
        <f>IF(SalesData[Sales]=0,0,SalesData[Profit]/SalesData[Sales])</f>
        <v>0.23534815711819815</v>
      </c>
      <c r="P4016" s="8">
        <f t="shared" si="62"/>
        <v>2.6455026455026453E-5</v>
      </c>
      <c r="Q4016" t="str">
        <f>IF(SalesData[[#This Row],[Discount]]&gt;0, "Yes", "No")</f>
        <v>Yes</v>
      </c>
      <c r="R4016" t="str">
        <f>TEXT(SalesData[[#This Row],[Order Date]],"mmm-yyyy")</f>
        <v>Feb-2024</v>
      </c>
      <c r="S4016">
        <f>YEAR(SalesData[[#This Row],[Order Date]])*100 + MONTH(SalesData[[#This Row],[Order Date]])</f>
        <v>202402</v>
      </c>
    </row>
    <row r="4017" spans="1:19" x14ac:dyDescent="0.3">
      <c r="A4017" t="s">
        <v>16782</v>
      </c>
      <c r="B4017" s="3">
        <v>45334</v>
      </c>
      <c r="C4017" t="s">
        <v>16783</v>
      </c>
      <c r="D4017" t="s">
        <v>18</v>
      </c>
      <c r="E4017" t="s">
        <v>26</v>
      </c>
      <c r="F4017" t="s">
        <v>27</v>
      </c>
      <c r="G4017">
        <v>6</v>
      </c>
      <c r="H4017" s="5">
        <v>829.58</v>
      </c>
      <c r="I4017" s="5">
        <v>0.22</v>
      </c>
      <c r="J4017" s="5">
        <v>3882.434400000001</v>
      </c>
      <c r="K4017" s="5">
        <v>1043.879690334408</v>
      </c>
      <c r="L4017">
        <f>YEAR(SalesData[Order Date])</f>
        <v>2024</v>
      </c>
      <c r="M4017">
        <f>MONTH(SalesData[Order Date])</f>
        <v>2</v>
      </c>
      <c r="N4017" t="str">
        <f>TEXT(SalesData[[#This Row],[Order Date]], "mmmm")</f>
        <v>February</v>
      </c>
      <c r="O4017" s="7">
        <f>IF(SalesData[Sales]=0,0,SalesData[Profit]/SalesData[Sales])</f>
        <v>0.26887246062274939</v>
      </c>
      <c r="P4017" s="8">
        <f t="shared" si="62"/>
        <v>4.4199072623094416E-5</v>
      </c>
      <c r="Q4017" t="str">
        <f>IF(SalesData[[#This Row],[Discount]]&gt;0, "Yes", "No")</f>
        <v>Yes</v>
      </c>
      <c r="R4017" t="str">
        <f>TEXT(SalesData[[#This Row],[Order Date]],"mmm-yyyy")</f>
        <v>Feb-2024</v>
      </c>
      <c r="S4017">
        <f>YEAR(SalesData[[#This Row],[Order Date]])*100 + MONTH(SalesData[[#This Row],[Order Date]])</f>
        <v>202402</v>
      </c>
    </row>
    <row r="4018" spans="1:19" x14ac:dyDescent="0.3">
      <c r="A4018" t="s">
        <v>16883</v>
      </c>
      <c r="B4018" s="3">
        <v>45324</v>
      </c>
      <c r="C4018" t="s">
        <v>16884</v>
      </c>
      <c r="D4018" t="s">
        <v>30</v>
      </c>
      <c r="E4018" t="s">
        <v>14</v>
      </c>
      <c r="F4018" t="s">
        <v>91</v>
      </c>
      <c r="G4018">
        <v>9</v>
      </c>
      <c r="H4018" s="5">
        <v>859.86</v>
      </c>
      <c r="I4018" s="5">
        <v>0.04</v>
      </c>
      <c r="J4018" s="5">
        <v>7429.1903999999986</v>
      </c>
      <c r="K4018" s="5">
        <v>790.01540382650478</v>
      </c>
      <c r="L4018">
        <f>YEAR(SalesData[Order Date])</f>
        <v>2024</v>
      </c>
      <c r="M4018">
        <f>MONTH(SalesData[Order Date])</f>
        <v>2</v>
      </c>
      <c r="N4018" t="str">
        <f>TEXT(SalesData[[#This Row],[Order Date]], "mmmm")</f>
        <v>February</v>
      </c>
      <c r="O4018" s="7">
        <f>IF(SalesData[Sales]=0,0,SalesData[Profit]/SalesData[Sales])</f>
        <v>0.10633936691493395</v>
      </c>
      <c r="P4018" s="8">
        <f t="shared" si="62"/>
        <v>5.1688000889033622E-6</v>
      </c>
      <c r="Q4018" t="str">
        <f>IF(SalesData[[#This Row],[Discount]]&gt;0, "Yes", "No")</f>
        <v>Yes</v>
      </c>
      <c r="R4018" t="str">
        <f>TEXT(SalesData[[#This Row],[Order Date]],"mmm-yyyy")</f>
        <v>Feb-2024</v>
      </c>
      <c r="S4018">
        <f>YEAR(SalesData[[#This Row],[Order Date]])*100 + MONTH(SalesData[[#This Row],[Order Date]])</f>
        <v>202402</v>
      </c>
    </row>
    <row r="4019" spans="1:19" x14ac:dyDescent="0.3">
      <c r="A4019" t="s">
        <v>16936</v>
      </c>
      <c r="B4019" s="3">
        <v>45329</v>
      </c>
      <c r="C4019" t="s">
        <v>16937</v>
      </c>
      <c r="D4019" t="s">
        <v>13</v>
      </c>
      <c r="E4019" t="s">
        <v>26</v>
      </c>
      <c r="F4019" t="s">
        <v>44</v>
      </c>
      <c r="G4019">
        <v>9</v>
      </c>
      <c r="H4019" s="5">
        <v>604.74</v>
      </c>
      <c r="I4019" s="5">
        <v>0.17</v>
      </c>
      <c r="J4019" s="5">
        <v>4517.4078</v>
      </c>
      <c r="K4019" s="5">
        <v>587.75514786104213</v>
      </c>
      <c r="L4019">
        <f>YEAR(SalesData[Order Date])</f>
        <v>2024</v>
      </c>
      <c r="M4019">
        <f>MONTH(SalesData[Order Date])</f>
        <v>2</v>
      </c>
      <c r="N4019" t="str">
        <f>TEXT(SalesData[[#This Row],[Order Date]], "mmmm")</f>
        <v>February</v>
      </c>
      <c r="O4019" s="7">
        <f>IF(SalesData[Sales]=0,0,SalesData[Profit]/SalesData[Sales])</f>
        <v>0.13010894165035136</v>
      </c>
      <c r="P4019" s="8">
        <f t="shared" si="62"/>
        <v>3.123472713709841E-5</v>
      </c>
      <c r="Q4019" t="str">
        <f>IF(SalesData[[#This Row],[Discount]]&gt;0, "Yes", "No")</f>
        <v>Yes</v>
      </c>
      <c r="R4019" t="str">
        <f>TEXT(SalesData[[#This Row],[Order Date]],"mmm-yyyy")</f>
        <v>Feb-2024</v>
      </c>
      <c r="S4019">
        <f>YEAR(SalesData[[#This Row],[Order Date]])*100 + MONTH(SalesData[[#This Row],[Order Date]])</f>
        <v>202402</v>
      </c>
    </row>
    <row r="4020" spans="1:19" x14ac:dyDescent="0.3">
      <c r="A4020" t="s">
        <v>16946</v>
      </c>
      <c r="B4020" s="3">
        <v>45325</v>
      </c>
      <c r="C4020" t="s">
        <v>16947</v>
      </c>
      <c r="D4020" t="s">
        <v>30</v>
      </c>
      <c r="E4020" t="s">
        <v>19</v>
      </c>
      <c r="F4020" t="s">
        <v>20</v>
      </c>
      <c r="G4020">
        <v>5</v>
      </c>
      <c r="H4020" s="5">
        <v>623.76</v>
      </c>
      <c r="I4020" s="5">
        <v>0.28999999999999998</v>
      </c>
      <c r="J4020" s="5">
        <v>2214.348</v>
      </c>
      <c r="K4020" s="5">
        <v>390.71594440213852</v>
      </c>
      <c r="L4020">
        <f>YEAR(SalesData[Order Date])</f>
        <v>2024</v>
      </c>
      <c r="M4020">
        <f>MONTH(SalesData[Order Date])</f>
        <v>2</v>
      </c>
      <c r="N4020" t="str">
        <f>TEXT(SalesData[[#This Row],[Order Date]], "mmmm")</f>
        <v>February</v>
      </c>
      <c r="O4020" s="7">
        <f>IF(SalesData[Sales]=0,0,SalesData[Profit]/SalesData[Sales])</f>
        <v>0.17644739869349285</v>
      </c>
      <c r="P4020" s="8">
        <f t="shared" si="62"/>
        <v>9.2984481210722057E-5</v>
      </c>
      <c r="Q4020" t="str">
        <f>IF(SalesData[[#This Row],[Discount]]&gt;0, "Yes", "No")</f>
        <v>Yes</v>
      </c>
      <c r="R4020" t="str">
        <f>TEXT(SalesData[[#This Row],[Order Date]],"mmm-yyyy")</f>
        <v>Feb-2024</v>
      </c>
      <c r="S4020">
        <f>YEAR(SalesData[[#This Row],[Order Date]])*100 + MONTH(SalesData[[#This Row],[Order Date]])</f>
        <v>202402</v>
      </c>
    </row>
    <row r="4021" spans="1:19" x14ac:dyDescent="0.3">
      <c r="A4021" t="s">
        <v>17004</v>
      </c>
      <c r="B4021" s="3">
        <v>45332</v>
      </c>
      <c r="C4021" t="s">
        <v>17005</v>
      </c>
      <c r="D4021" t="s">
        <v>13</v>
      </c>
      <c r="E4021" t="s">
        <v>19</v>
      </c>
      <c r="F4021" t="s">
        <v>91</v>
      </c>
      <c r="G4021">
        <v>6</v>
      </c>
      <c r="H4021" s="5">
        <v>947.89</v>
      </c>
      <c r="I4021" s="5">
        <v>0.19</v>
      </c>
      <c r="J4021" s="5">
        <v>4606.7454000000007</v>
      </c>
      <c r="K4021" s="5">
        <v>1126.7908925342349</v>
      </c>
      <c r="L4021">
        <f>YEAR(SalesData[Order Date])</f>
        <v>2024</v>
      </c>
      <c r="M4021">
        <f>MONTH(SalesData[Order Date])</f>
        <v>2</v>
      </c>
      <c r="N4021" t="str">
        <f>TEXT(SalesData[[#This Row],[Order Date]], "mmmm")</f>
        <v>February</v>
      </c>
      <c r="O4021" s="7">
        <f>IF(SalesData[Sales]=0,0,SalesData[Profit]/SalesData[Sales])</f>
        <v>0.24459586860047328</v>
      </c>
      <c r="P4021" s="8">
        <f t="shared" si="62"/>
        <v>3.3407533222912643E-5</v>
      </c>
      <c r="Q4021" t="str">
        <f>IF(SalesData[[#This Row],[Discount]]&gt;0, "Yes", "No")</f>
        <v>Yes</v>
      </c>
      <c r="R4021" t="str">
        <f>TEXT(SalesData[[#This Row],[Order Date]],"mmm-yyyy")</f>
        <v>Feb-2024</v>
      </c>
      <c r="S4021">
        <f>YEAR(SalesData[[#This Row],[Order Date]])*100 + MONTH(SalesData[[#This Row],[Order Date]])</f>
        <v>202402</v>
      </c>
    </row>
    <row r="4022" spans="1:19" x14ac:dyDescent="0.3">
      <c r="A4022" t="s">
        <v>17040</v>
      </c>
      <c r="B4022" s="3">
        <v>45323</v>
      </c>
      <c r="C4022" t="s">
        <v>17041</v>
      </c>
      <c r="D4022" t="s">
        <v>13</v>
      </c>
      <c r="E4022" t="s">
        <v>26</v>
      </c>
      <c r="F4022" t="s">
        <v>91</v>
      </c>
      <c r="G4022">
        <v>1</v>
      </c>
      <c r="H4022" s="5">
        <v>156.69</v>
      </c>
      <c r="I4022" s="5">
        <v>0.03</v>
      </c>
      <c r="J4022" s="5">
        <v>151.98929999999999</v>
      </c>
      <c r="K4022" s="5">
        <v>25.173146167001988</v>
      </c>
      <c r="L4022">
        <f>YEAR(SalesData[Order Date])</f>
        <v>2024</v>
      </c>
      <c r="M4022">
        <f>MONTH(SalesData[Order Date])</f>
        <v>2</v>
      </c>
      <c r="N4022" t="str">
        <f>TEXT(SalesData[[#This Row],[Order Date]], "mmmm")</f>
        <v>February</v>
      </c>
      <c r="O4022" s="7">
        <f>IF(SalesData[Sales]=0,0,SalesData[Profit]/SalesData[Sales])</f>
        <v>0.16562446282075113</v>
      </c>
      <c r="P4022" s="8">
        <f t="shared" si="62"/>
        <v>1.9146084625694046E-4</v>
      </c>
      <c r="Q4022" t="str">
        <f>IF(SalesData[[#This Row],[Discount]]&gt;0, "Yes", "No")</f>
        <v>Yes</v>
      </c>
      <c r="R4022" t="str">
        <f>TEXT(SalesData[[#This Row],[Order Date]],"mmm-yyyy")</f>
        <v>Feb-2024</v>
      </c>
      <c r="S4022">
        <f>YEAR(SalesData[[#This Row],[Order Date]])*100 + MONTH(SalesData[[#This Row],[Order Date]])</f>
        <v>202402</v>
      </c>
    </row>
    <row r="4023" spans="1:19" x14ac:dyDescent="0.3">
      <c r="A4023" t="s">
        <v>17073</v>
      </c>
      <c r="B4023" s="3">
        <v>45324</v>
      </c>
      <c r="C4023" t="s">
        <v>13037</v>
      </c>
      <c r="D4023" t="s">
        <v>18</v>
      </c>
      <c r="E4023" t="s">
        <v>26</v>
      </c>
      <c r="F4023" t="s">
        <v>15</v>
      </c>
      <c r="G4023">
        <v>2</v>
      </c>
      <c r="H4023" s="5">
        <v>478.75</v>
      </c>
      <c r="I4023" s="5">
        <v>0.16</v>
      </c>
      <c r="J4023" s="5">
        <v>804.3</v>
      </c>
      <c r="K4023" s="5">
        <v>57.733204680935039</v>
      </c>
      <c r="L4023">
        <f>YEAR(SalesData[Order Date])</f>
        <v>2024</v>
      </c>
      <c r="M4023">
        <f>MONTH(SalesData[Order Date])</f>
        <v>2</v>
      </c>
      <c r="N4023" t="str">
        <f>TEXT(SalesData[[#This Row],[Order Date]], "mmmm")</f>
        <v>February</v>
      </c>
      <c r="O4023" s="7">
        <f>IF(SalesData[Sales]=0,0,SalesData[Profit]/SalesData[Sales])</f>
        <v>7.1780684671061842E-2</v>
      </c>
      <c r="P4023" s="8">
        <f t="shared" si="62"/>
        <v>1.6710182767624022E-4</v>
      </c>
      <c r="Q4023" t="str">
        <f>IF(SalesData[[#This Row],[Discount]]&gt;0, "Yes", "No")</f>
        <v>Yes</v>
      </c>
      <c r="R4023" t="str">
        <f>TEXT(SalesData[[#This Row],[Order Date]],"mmm-yyyy")</f>
        <v>Feb-2024</v>
      </c>
      <c r="S4023">
        <f>YEAR(SalesData[[#This Row],[Order Date]])*100 + MONTH(SalesData[[#This Row],[Order Date]])</f>
        <v>202402</v>
      </c>
    </row>
    <row r="4024" spans="1:19" x14ac:dyDescent="0.3">
      <c r="A4024" t="s">
        <v>17124</v>
      </c>
      <c r="B4024" s="3">
        <v>45333</v>
      </c>
      <c r="C4024" t="s">
        <v>17125</v>
      </c>
      <c r="D4024" t="s">
        <v>18</v>
      </c>
      <c r="E4024" t="s">
        <v>19</v>
      </c>
      <c r="F4024" t="s">
        <v>53</v>
      </c>
      <c r="G4024">
        <v>5</v>
      </c>
      <c r="H4024" s="5">
        <v>890.57</v>
      </c>
      <c r="I4024" s="5">
        <v>0.17</v>
      </c>
      <c r="J4024" s="5">
        <v>3695.8654999999999</v>
      </c>
      <c r="K4024" s="5">
        <v>564.93497973229171</v>
      </c>
      <c r="L4024">
        <f>YEAR(SalesData[Order Date])</f>
        <v>2024</v>
      </c>
      <c r="M4024">
        <f>MONTH(SalesData[Order Date])</f>
        <v>2</v>
      </c>
      <c r="N4024" t="str">
        <f>TEXT(SalesData[[#This Row],[Order Date]], "mmmm")</f>
        <v>February</v>
      </c>
      <c r="O4024" s="7">
        <f>IF(SalesData[Sales]=0,0,SalesData[Profit]/SalesData[Sales])</f>
        <v>0.15285593583757084</v>
      </c>
      <c r="P4024" s="8">
        <f t="shared" si="62"/>
        <v>3.8177796242855698E-5</v>
      </c>
      <c r="Q4024" t="str">
        <f>IF(SalesData[[#This Row],[Discount]]&gt;0, "Yes", "No")</f>
        <v>Yes</v>
      </c>
      <c r="R4024" t="str">
        <f>TEXT(SalesData[[#This Row],[Order Date]],"mmm-yyyy")</f>
        <v>Feb-2024</v>
      </c>
      <c r="S4024">
        <f>YEAR(SalesData[[#This Row],[Order Date]])*100 + MONTH(SalesData[[#This Row],[Order Date]])</f>
        <v>202402</v>
      </c>
    </row>
    <row r="4025" spans="1:19" x14ac:dyDescent="0.3">
      <c r="A4025" t="s">
        <v>17151</v>
      </c>
      <c r="B4025" s="3">
        <v>45337</v>
      </c>
      <c r="C4025" t="s">
        <v>17152</v>
      </c>
      <c r="D4025" t="s">
        <v>18</v>
      </c>
      <c r="E4025" t="s">
        <v>14</v>
      </c>
      <c r="F4025" t="s">
        <v>34</v>
      </c>
      <c r="G4025">
        <v>3</v>
      </c>
      <c r="H4025" s="5">
        <v>828.23</v>
      </c>
      <c r="I4025" s="5">
        <v>0.02</v>
      </c>
      <c r="J4025" s="5">
        <v>2434.9962</v>
      </c>
      <c r="K4025" s="5">
        <v>174.42309104905831</v>
      </c>
      <c r="L4025">
        <f>YEAR(SalesData[Order Date])</f>
        <v>2024</v>
      </c>
      <c r="M4025">
        <f>MONTH(SalesData[Order Date])</f>
        <v>2</v>
      </c>
      <c r="N4025" t="str">
        <f>TEXT(SalesData[[#This Row],[Order Date]], "mmmm")</f>
        <v>February</v>
      </c>
      <c r="O4025" s="7">
        <f>IF(SalesData[Sales]=0,0,SalesData[Profit]/SalesData[Sales])</f>
        <v>7.163177135514967E-2</v>
      </c>
      <c r="P4025" s="8">
        <f t="shared" si="62"/>
        <v>8.0492938756947551E-6</v>
      </c>
      <c r="Q4025" t="str">
        <f>IF(SalesData[[#This Row],[Discount]]&gt;0, "Yes", "No")</f>
        <v>Yes</v>
      </c>
      <c r="R4025" t="str">
        <f>TEXT(SalesData[[#This Row],[Order Date]],"mmm-yyyy")</f>
        <v>Feb-2024</v>
      </c>
      <c r="S4025">
        <f>YEAR(SalesData[[#This Row],[Order Date]])*100 + MONTH(SalesData[[#This Row],[Order Date]])</f>
        <v>202402</v>
      </c>
    </row>
    <row r="4026" spans="1:19" x14ac:dyDescent="0.3">
      <c r="A4026" t="s">
        <v>17287</v>
      </c>
      <c r="B4026" s="3">
        <v>45332</v>
      </c>
      <c r="C4026" t="s">
        <v>17288</v>
      </c>
      <c r="D4026" t="s">
        <v>18</v>
      </c>
      <c r="E4026" t="s">
        <v>26</v>
      </c>
      <c r="F4026" t="s">
        <v>44</v>
      </c>
      <c r="G4026">
        <v>1</v>
      </c>
      <c r="H4026" s="5">
        <v>141.68</v>
      </c>
      <c r="I4026" s="5">
        <v>0.22</v>
      </c>
      <c r="J4026" s="5">
        <v>110.5104</v>
      </c>
      <c r="K4026" s="5">
        <v>12.002113484842329</v>
      </c>
      <c r="L4026">
        <f>YEAR(SalesData[Order Date])</f>
        <v>2024</v>
      </c>
      <c r="M4026">
        <f>MONTH(SalesData[Order Date])</f>
        <v>2</v>
      </c>
      <c r="N4026" t="str">
        <f>TEXT(SalesData[[#This Row],[Order Date]], "mmmm")</f>
        <v>February</v>
      </c>
      <c r="O4026" s="7">
        <f>IF(SalesData[Sales]=0,0,SalesData[Profit]/SalesData[Sales])</f>
        <v>0.10860618986848594</v>
      </c>
      <c r="P4026" s="8">
        <f t="shared" si="62"/>
        <v>1.5527950310559005E-3</v>
      </c>
      <c r="Q4026" t="str">
        <f>IF(SalesData[[#This Row],[Discount]]&gt;0, "Yes", "No")</f>
        <v>Yes</v>
      </c>
      <c r="R4026" t="str">
        <f>TEXT(SalesData[[#This Row],[Order Date]],"mmm-yyyy")</f>
        <v>Feb-2024</v>
      </c>
      <c r="S4026">
        <f>YEAR(SalesData[[#This Row],[Order Date]])*100 + MONTH(SalesData[[#This Row],[Order Date]])</f>
        <v>202402</v>
      </c>
    </row>
    <row r="4027" spans="1:19" x14ac:dyDescent="0.3">
      <c r="A4027" t="s">
        <v>17327</v>
      </c>
      <c r="B4027" s="3">
        <v>45336</v>
      </c>
      <c r="C4027" t="s">
        <v>7310</v>
      </c>
      <c r="D4027" t="s">
        <v>30</v>
      </c>
      <c r="E4027" t="s">
        <v>19</v>
      </c>
      <c r="F4027" t="s">
        <v>44</v>
      </c>
      <c r="G4027">
        <v>3</v>
      </c>
      <c r="H4027" s="5">
        <v>52.81</v>
      </c>
      <c r="I4027" s="5">
        <v>0</v>
      </c>
      <c r="J4027" s="5">
        <v>158.43</v>
      </c>
      <c r="K4027" s="5">
        <v>11.34997988660494</v>
      </c>
      <c r="L4027">
        <f>YEAR(SalesData[Order Date])</f>
        <v>2024</v>
      </c>
      <c r="M4027">
        <f>MONTH(SalesData[Order Date])</f>
        <v>2</v>
      </c>
      <c r="N4027" t="str">
        <f>TEXT(SalesData[[#This Row],[Order Date]], "mmmm")</f>
        <v>February</v>
      </c>
      <c r="O4027" s="7">
        <f>IF(SalesData[Sales]=0,0,SalesData[Profit]/SalesData[Sales])</f>
        <v>7.1640345178343362E-2</v>
      </c>
      <c r="P4027" s="8">
        <f t="shared" si="62"/>
        <v>0</v>
      </c>
      <c r="Q4027" t="str">
        <f>IF(SalesData[[#This Row],[Discount]]&gt;0, "Yes", "No")</f>
        <v>No</v>
      </c>
      <c r="R4027" t="str">
        <f>TEXT(SalesData[[#This Row],[Order Date]],"mmm-yyyy")</f>
        <v>Feb-2024</v>
      </c>
      <c r="S4027">
        <f>YEAR(SalesData[[#This Row],[Order Date]])*100 + MONTH(SalesData[[#This Row],[Order Date]])</f>
        <v>202402</v>
      </c>
    </row>
    <row r="4028" spans="1:19" x14ac:dyDescent="0.3">
      <c r="A4028" t="s">
        <v>17365</v>
      </c>
      <c r="B4028" s="3">
        <v>45345</v>
      </c>
      <c r="C4028" t="s">
        <v>17366</v>
      </c>
      <c r="D4028" t="s">
        <v>18</v>
      </c>
      <c r="E4028" t="s">
        <v>26</v>
      </c>
      <c r="F4028" t="s">
        <v>53</v>
      </c>
      <c r="G4028">
        <v>9</v>
      </c>
      <c r="H4028" s="5">
        <v>47.84</v>
      </c>
      <c r="I4028" s="5">
        <v>7.0000000000000007E-2</v>
      </c>
      <c r="J4028" s="5">
        <v>400.42079999999999</v>
      </c>
      <c r="K4028" s="5">
        <v>114.42381649821159</v>
      </c>
      <c r="L4028">
        <f>YEAR(SalesData[Order Date])</f>
        <v>2024</v>
      </c>
      <c r="M4028">
        <f>MONTH(SalesData[Order Date])</f>
        <v>2</v>
      </c>
      <c r="N4028" t="str">
        <f>TEXT(SalesData[[#This Row],[Order Date]], "mmmm")</f>
        <v>February</v>
      </c>
      <c r="O4028" s="7">
        <f>IF(SalesData[Sales]=0,0,SalesData[Profit]/SalesData[Sales])</f>
        <v>0.28575892285868165</v>
      </c>
      <c r="P4028" s="8">
        <f t="shared" si="62"/>
        <v>1.62578966926793E-4</v>
      </c>
      <c r="Q4028" t="str">
        <f>IF(SalesData[[#This Row],[Discount]]&gt;0, "Yes", "No")</f>
        <v>Yes</v>
      </c>
      <c r="R4028" t="str">
        <f>TEXT(SalesData[[#This Row],[Order Date]],"mmm-yyyy")</f>
        <v>Feb-2024</v>
      </c>
      <c r="S4028">
        <f>YEAR(SalesData[[#This Row],[Order Date]])*100 + MONTH(SalesData[[#This Row],[Order Date]])</f>
        <v>202402</v>
      </c>
    </row>
    <row r="4029" spans="1:19" x14ac:dyDescent="0.3">
      <c r="A4029" t="s">
        <v>17395</v>
      </c>
      <c r="B4029" s="3">
        <v>45332</v>
      </c>
      <c r="C4029" t="s">
        <v>17396</v>
      </c>
      <c r="D4029" t="s">
        <v>18</v>
      </c>
      <c r="E4029" t="s">
        <v>26</v>
      </c>
      <c r="F4029" t="s">
        <v>15</v>
      </c>
      <c r="G4029">
        <v>4</v>
      </c>
      <c r="H4029" s="5">
        <v>396.19</v>
      </c>
      <c r="I4029" s="5">
        <v>0.24</v>
      </c>
      <c r="J4029" s="5">
        <v>1204.4176</v>
      </c>
      <c r="K4029" s="5">
        <v>183.3796853030413</v>
      </c>
      <c r="L4029">
        <f>YEAR(SalesData[Order Date])</f>
        <v>2024</v>
      </c>
      <c r="M4029">
        <f>MONTH(SalesData[Order Date])</f>
        <v>2</v>
      </c>
      <c r="N4029" t="str">
        <f>TEXT(SalesData[[#This Row],[Order Date]], "mmmm")</f>
        <v>February</v>
      </c>
      <c r="O4029" s="7">
        <f>IF(SalesData[Sales]=0,0,SalesData[Profit]/SalesData[Sales])</f>
        <v>0.15225589970043721</v>
      </c>
      <c r="P4029" s="8">
        <f t="shared" si="62"/>
        <v>1.5144248971453089E-4</v>
      </c>
      <c r="Q4029" t="str">
        <f>IF(SalesData[[#This Row],[Discount]]&gt;0, "Yes", "No")</f>
        <v>Yes</v>
      </c>
      <c r="R4029" t="str">
        <f>TEXT(SalesData[[#This Row],[Order Date]],"mmm-yyyy")</f>
        <v>Feb-2024</v>
      </c>
      <c r="S4029">
        <f>YEAR(SalesData[[#This Row],[Order Date]])*100 + MONTH(SalesData[[#This Row],[Order Date]])</f>
        <v>202402</v>
      </c>
    </row>
    <row r="4030" spans="1:19" x14ac:dyDescent="0.3">
      <c r="A4030" t="s">
        <v>17420</v>
      </c>
      <c r="B4030" s="3">
        <v>45337</v>
      </c>
      <c r="C4030" t="s">
        <v>17421</v>
      </c>
      <c r="D4030" t="s">
        <v>13</v>
      </c>
      <c r="E4030" t="s">
        <v>14</v>
      </c>
      <c r="F4030" t="s">
        <v>62</v>
      </c>
      <c r="G4030">
        <v>4</v>
      </c>
      <c r="H4030" s="5">
        <v>47.8</v>
      </c>
      <c r="I4030" s="5">
        <v>0.28999999999999998</v>
      </c>
      <c r="J4030" s="5">
        <v>135.75200000000001</v>
      </c>
      <c r="K4030" s="5">
        <v>16.953185450093411</v>
      </c>
      <c r="L4030">
        <f>YEAR(SalesData[Order Date])</f>
        <v>2024</v>
      </c>
      <c r="M4030">
        <f>MONTH(SalesData[Order Date])</f>
        <v>2</v>
      </c>
      <c r="N4030" t="str">
        <f>TEXT(SalesData[[#This Row],[Order Date]], "mmmm")</f>
        <v>February</v>
      </c>
      <c r="O4030" s="7">
        <f>IF(SalesData[Sales]=0,0,SalesData[Profit]/SalesData[Sales])</f>
        <v>0.12488350411112477</v>
      </c>
      <c r="P4030" s="8">
        <f t="shared" si="62"/>
        <v>1.5167364016736402E-3</v>
      </c>
      <c r="Q4030" t="str">
        <f>IF(SalesData[[#This Row],[Discount]]&gt;0, "Yes", "No")</f>
        <v>Yes</v>
      </c>
      <c r="R4030" t="str">
        <f>TEXT(SalesData[[#This Row],[Order Date]],"mmm-yyyy")</f>
        <v>Feb-2024</v>
      </c>
      <c r="S4030">
        <f>YEAR(SalesData[[#This Row],[Order Date]])*100 + MONTH(SalesData[[#This Row],[Order Date]])</f>
        <v>202402</v>
      </c>
    </row>
    <row r="4031" spans="1:19" x14ac:dyDescent="0.3">
      <c r="A4031" t="s">
        <v>17461</v>
      </c>
      <c r="B4031" s="3">
        <v>45342</v>
      </c>
      <c r="C4031" t="s">
        <v>17462</v>
      </c>
      <c r="D4031" t="s">
        <v>23</v>
      </c>
      <c r="E4031" t="s">
        <v>19</v>
      </c>
      <c r="F4031" t="s">
        <v>20</v>
      </c>
      <c r="G4031">
        <v>7</v>
      </c>
      <c r="H4031" s="5">
        <v>424.21</v>
      </c>
      <c r="I4031" s="5">
        <v>0.09</v>
      </c>
      <c r="J4031" s="5">
        <v>2702.2177000000001</v>
      </c>
      <c r="K4031" s="5">
        <v>650.75571127410569</v>
      </c>
      <c r="L4031">
        <f>YEAR(SalesData[Order Date])</f>
        <v>2024</v>
      </c>
      <c r="M4031">
        <f>MONTH(SalesData[Order Date])</f>
        <v>2</v>
      </c>
      <c r="N4031" t="str">
        <f>TEXT(SalesData[[#This Row],[Order Date]], "mmmm")</f>
        <v>February</v>
      </c>
      <c r="O4031" s="7">
        <f>IF(SalesData[Sales]=0,0,SalesData[Profit]/SalesData[Sales])</f>
        <v>0.24082282906891833</v>
      </c>
      <c r="P4031" s="8">
        <f t="shared" si="62"/>
        <v>3.0308438879665396E-5</v>
      </c>
      <c r="Q4031" t="str">
        <f>IF(SalesData[[#This Row],[Discount]]&gt;0, "Yes", "No")</f>
        <v>Yes</v>
      </c>
      <c r="R4031" t="str">
        <f>TEXT(SalesData[[#This Row],[Order Date]],"mmm-yyyy")</f>
        <v>Feb-2024</v>
      </c>
      <c r="S4031">
        <f>YEAR(SalesData[[#This Row],[Order Date]])*100 + MONTH(SalesData[[#This Row],[Order Date]])</f>
        <v>202402</v>
      </c>
    </row>
    <row r="4032" spans="1:19" x14ac:dyDescent="0.3">
      <c r="A4032" t="s">
        <v>17493</v>
      </c>
      <c r="B4032" s="3">
        <v>45328</v>
      </c>
      <c r="C4032" t="s">
        <v>17494</v>
      </c>
      <c r="D4032" t="s">
        <v>30</v>
      </c>
      <c r="E4032" t="s">
        <v>19</v>
      </c>
      <c r="F4032" t="s">
        <v>34</v>
      </c>
      <c r="G4032">
        <v>4</v>
      </c>
      <c r="H4032" s="5">
        <v>868.25</v>
      </c>
      <c r="I4032" s="5">
        <v>0.28000000000000003</v>
      </c>
      <c r="J4032" s="5">
        <v>2500.56</v>
      </c>
      <c r="K4032" s="5">
        <v>701.98078579454443</v>
      </c>
      <c r="L4032">
        <f>YEAR(SalesData[Order Date])</f>
        <v>2024</v>
      </c>
      <c r="M4032">
        <f>MONTH(SalesData[Order Date])</f>
        <v>2</v>
      </c>
      <c r="N4032" t="str">
        <f>TEXT(SalesData[[#This Row],[Order Date]], "mmmm")</f>
        <v>February</v>
      </c>
      <c r="O4032" s="7">
        <f>IF(SalesData[Sales]=0,0,SalesData[Profit]/SalesData[Sales])</f>
        <v>0.28072943092529051</v>
      </c>
      <c r="P4032" s="8">
        <f t="shared" si="62"/>
        <v>8.0621940685286501E-5</v>
      </c>
      <c r="Q4032" t="str">
        <f>IF(SalesData[[#This Row],[Discount]]&gt;0, "Yes", "No")</f>
        <v>Yes</v>
      </c>
      <c r="R4032" t="str">
        <f>TEXT(SalesData[[#This Row],[Order Date]],"mmm-yyyy")</f>
        <v>Feb-2024</v>
      </c>
      <c r="S4032">
        <f>YEAR(SalesData[[#This Row],[Order Date]])*100 + MONTH(SalesData[[#This Row],[Order Date]])</f>
        <v>202402</v>
      </c>
    </row>
    <row r="4033" spans="1:19" x14ac:dyDescent="0.3">
      <c r="A4033" t="s">
        <v>17574</v>
      </c>
      <c r="B4033" s="3">
        <v>45340</v>
      </c>
      <c r="C4033" t="s">
        <v>17575</v>
      </c>
      <c r="D4033" t="s">
        <v>23</v>
      </c>
      <c r="E4033" t="s">
        <v>26</v>
      </c>
      <c r="F4033" t="s">
        <v>91</v>
      </c>
      <c r="G4033">
        <v>1</v>
      </c>
      <c r="H4033" s="5">
        <v>857.38</v>
      </c>
      <c r="I4033" s="5">
        <v>0.13</v>
      </c>
      <c r="J4033" s="5">
        <v>745.92060000000004</v>
      </c>
      <c r="K4033" s="5">
        <v>123.6729890299692</v>
      </c>
      <c r="L4033">
        <f>YEAR(SalesData[Order Date])</f>
        <v>2024</v>
      </c>
      <c r="M4033">
        <f>MONTH(SalesData[Order Date])</f>
        <v>2</v>
      </c>
      <c r="N4033" t="str">
        <f>TEXT(SalesData[[#This Row],[Order Date]], "mmmm")</f>
        <v>February</v>
      </c>
      <c r="O4033" s="7">
        <f>IF(SalesData[Sales]=0,0,SalesData[Profit]/SalesData[Sales])</f>
        <v>0.16579913335275792</v>
      </c>
      <c r="P4033" s="8">
        <f t="shared" si="62"/>
        <v>1.516247171615853E-4</v>
      </c>
      <c r="Q4033" t="str">
        <f>IF(SalesData[[#This Row],[Discount]]&gt;0, "Yes", "No")</f>
        <v>Yes</v>
      </c>
      <c r="R4033" t="str">
        <f>TEXT(SalesData[[#This Row],[Order Date]],"mmm-yyyy")</f>
        <v>Feb-2024</v>
      </c>
      <c r="S4033">
        <f>YEAR(SalesData[[#This Row],[Order Date]])*100 + MONTH(SalesData[[#This Row],[Order Date]])</f>
        <v>202402</v>
      </c>
    </row>
    <row r="4034" spans="1:19" x14ac:dyDescent="0.3">
      <c r="A4034" t="s">
        <v>17640</v>
      </c>
      <c r="B4034" s="3">
        <v>45324</v>
      </c>
      <c r="C4034" t="s">
        <v>17641</v>
      </c>
      <c r="D4034" t="s">
        <v>13</v>
      </c>
      <c r="E4034" t="s">
        <v>26</v>
      </c>
      <c r="F4034" t="s">
        <v>62</v>
      </c>
      <c r="G4034">
        <v>9</v>
      </c>
      <c r="H4034" s="5">
        <v>820.28</v>
      </c>
      <c r="I4034" s="5">
        <v>0.12</v>
      </c>
      <c r="J4034" s="5">
        <v>6496.6175999999996</v>
      </c>
      <c r="K4034" s="5">
        <v>719.671909813654</v>
      </c>
      <c r="L4034">
        <f>YEAR(SalesData[Order Date])</f>
        <v>2024</v>
      </c>
      <c r="M4034">
        <f>MONTH(SalesData[Order Date])</f>
        <v>2</v>
      </c>
      <c r="N4034" t="str">
        <f>TEXT(SalesData[[#This Row],[Order Date]], "mmmm")</f>
        <v>February</v>
      </c>
      <c r="O4034" s="7">
        <f>IF(SalesData[Sales]=0,0,SalesData[Profit]/SalesData[Sales])</f>
        <v>0.11077639998599487</v>
      </c>
      <c r="P4034" s="8">
        <f t="shared" ref="P4034:P4097" si="63">IF(H:H*G:G=0, 0, (I:I/(H:H*G:G)))</f>
        <v>1.6254612246224866E-5</v>
      </c>
      <c r="Q4034" t="str">
        <f>IF(SalesData[[#This Row],[Discount]]&gt;0, "Yes", "No")</f>
        <v>Yes</v>
      </c>
      <c r="R4034" t="str">
        <f>TEXT(SalesData[[#This Row],[Order Date]],"mmm-yyyy")</f>
        <v>Feb-2024</v>
      </c>
      <c r="S4034">
        <f>YEAR(SalesData[[#This Row],[Order Date]])*100 + MONTH(SalesData[[#This Row],[Order Date]])</f>
        <v>202402</v>
      </c>
    </row>
    <row r="4035" spans="1:19" x14ac:dyDescent="0.3">
      <c r="A4035" t="s">
        <v>17722</v>
      </c>
      <c r="B4035" s="3">
        <v>45351</v>
      </c>
      <c r="C4035" t="s">
        <v>17723</v>
      </c>
      <c r="D4035" t="s">
        <v>18</v>
      </c>
      <c r="E4035" t="s">
        <v>26</v>
      </c>
      <c r="F4035" t="s">
        <v>62</v>
      </c>
      <c r="G4035">
        <v>4</v>
      </c>
      <c r="H4035" s="5">
        <v>984</v>
      </c>
      <c r="I4035" s="5">
        <v>7.0000000000000007E-2</v>
      </c>
      <c r="J4035" s="5">
        <v>3660.48</v>
      </c>
      <c r="K4035" s="5">
        <v>654.00992570489723</v>
      </c>
      <c r="L4035">
        <f>YEAR(SalesData[Order Date])</f>
        <v>2024</v>
      </c>
      <c r="M4035">
        <f>MONTH(SalesData[Order Date])</f>
        <v>2</v>
      </c>
      <c r="N4035" t="str">
        <f>TEXT(SalesData[[#This Row],[Order Date]], "mmmm")</f>
        <v>February</v>
      </c>
      <c r="O4035" s="7">
        <f>IF(SalesData[Sales]=0,0,SalesData[Profit]/SalesData[Sales])</f>
        <v>0.17866780468815488</v>
      </c>
      <c r="P4035" s="8">
        <f t="shared" si="63"/>
        <v>1.7784552845528459E-5</v>
      </c>
      <c r="Q4035" t="str">
        <f>IF(SalesData[[#This Row],[Discount]]&gt;0, "Yes", "No")</f>
        <v>Yes</v>
      </c>
      <c r="R4035" t="str">
        <f>TEXT(SalesData[[#This Row],[Order Date]],"mmm-yyyy")</f>
        <v>Feb-2024</v>
      </c>
      <c r="S4035">
        <f>YEAR(SalesData[[#This Row],[Order Date]])*100 + MONTH(SalesData[[#This Row],[Order Date]])</f>
        <v>202402</v>
      </c>
    </row>
    <row r="4036" spans="1:19" x14ac:dyDescent="0.3">
      <c r="A4036" t="s">
        <v>17737</v>
      </c>
      <c r="B4036" s="3">
        <v>45348</v>
      </c>
      <c r="C4036" t="s">
        <v>7665</v>
      </c>
      <c r="D4036" t="s">
        <v>23</v>
      </c>
      <c r="E4036" t="s">
        <v>26</v>
      </c>
      <c r="F4036" t="s">
        <v>62</v>
      </c>
      <c r="G4036">
        <v>5</v>
      </c>
      <c r="H4036" s="5">
        <v>999.65</v>
      </c>
      <c r="I4036" s="5">
        <v>0.2</v>
      </c>
      <c r="J4036" s="5">
        <v>3998.6</v>
      </c>
      <c r="K4036" s="5">
        <v>278.82501669553182</v>
      </c>
      <c r="L4036">
        <f>YEAR(SalesData[Order Date])</f>
        <v>2024</v>
      </c>
      <c r="M4036">
        <f>MONTH(SalesData[Order Date])</f>
        <v>2</v>
      </c>
      <c r="N4036" t="str">
        <f>TEXT(SalesData[[#This Row],[Order Date]], "mmmm")</f>
        <v>February</v>
      </c>
      <c r="O4036" s="7">
        <f>IF(SalesData[Sales]=0,0,SalesData[Profit]/SalesData[Sales])</f>
        <v>6.9730659904849654E-2</v>
      </c>
      <c r="P4036" s="8">
        <f t="shared" si="63"/>
        <v>4.0014004901715603E-5</v>
      </c>
      <c r="Q4036" t="str">
        <f>IF(SalesData[[#This Row],[Discount]]&gt;0, "Yes", "No")</f>
        <v>Yes</v>
      </c>
      <c r="R4036" t="str">
        <f>TEXT(SalesData[[#This Row],[Order Date]],"mmm-yyyy")</f>
        <v>Feb-2024</v>
      </c>
      <c r="S4036">
        <f>YEAR(SalesData[[#This Row],[Order Date]])*100 + MONTH(SalesData[[#This Row],[Order Date]])</f>
        <v>202402</v>
      </c>
    </row>
    <row r="4037" spans="1:19" x14ac:dyDescent="0.3">
      <c r="A4037" t="s">
        <v>17769</v>
      </c>
      <c r="B4037" s="3">
        <v>45348</v>
      </c>
      <c r="C4037" t="s">
        <v>5833</v>
      </c>
      <c r="D4037" t="s">
        <v>23</v>
      </c>
      <c r="E4037" t="s">
        <v>26</v>
      </c>
      <c r="F4037" t="s">
        <v>44</v>
      </c>
      <c r="G4037">
        <v>7</v>
      </c>
      <c r="H4037" s="5">
        <v>927.21</v>
      </c>
      <c r="I4037" s="5">
        <v>0.06</v>
      </c>
      <c r="J4037" s="5">
        <v>6101.0418</v>
      </c>
      <c r="K4037" s="5">
        <v>1756.065635990798</v>
      </c>
      <c r="L4037">
        <f>YEAR(SalesData[Order Date])</f>
        <v>2024</v>
      </c>
      <c r="M4037">
        <f>MONTH(SalesData[Order Date])</f>
        <v>2</v>
      </c>
      <c r="N4037" t="str">
        <f>TEXT(SalesData[[#This Row],[Order Date]], "mmmm")</f>
        <v>February</v>
      </c>
      <c r="O4037" s="7">
        <f>IF(SalesData[Sales]=0,0,SalesData[Profit]/SalesData[Sales])</f>
        <v>0.28783045479065528</v>
      </c>
      <c r="P4037" s="8">
        <f t="shared" si="63"/>
        <v>9.2443228302418768E-6</v>
      </c>
      <c r="Q4037" t="str">
        <f>IF(SalesData[[#This Row],[Discount]]&gt;0, "Yes", "No")</f>
        <v>Yes</v>
      </c>
      <c r="R4037" t="str">
        <f>TEXT(SalesData[[#This Row],[Order Date]],"mmm-yyyy")</f>
        <v>Feb-2024</v>
      </c>
      <c r="S4037">
        <f>YEAR(SalesData[[#This Row],[Order Date]])*100 + MONTH(SalesData[[#This Row],[Order Date]])</f>
        <v>202402</v>
      </c>
    </row>
    <row r="4038" spans="1:19" x14ac:dyDescent="0.3">
      <c r="A4038" t="s">
        <v>17878</v>
      </c>
      <c r="B4038" s="3">
        <v>45327</v>
      </c>
      <c r="C4038" t="s">
        <v>17879</v>
      </c>
      <c r="D4038" t="s">
        <v>13</v>
      </c>
      <c r="E4038" t="s">
        <v>19</v>
      </c>
      <c r="F4038" t="s">
        <v>53</v>
      </c>
      <c r="G4038">
        <v>3</v>
      </c>
      <c r="H4038" s="5">
        <v>908.36</v>
      </c>
      <c r="I4038" s="5">
        <v>0.15</v>
      </c>
      <c r="J4038" s="5">
        <v>2316.3180000000002</v>
      </c>
      <c r="K4038" s="5">
        <v>675.71184966120063</v>
      </c>
      <c r="L4038">
        <f>YEAR(SalesData[Order Date])</f>
        <v>2024</v>
      </c>
      <c r="M4038">
        <f>MONTH(SalesData[Order Date])</f>
        <v>2</v>
      </c>
      <c r="N4038" t="str">
        <f>TEXT(SalesData[[#This Row],[Order Date]], "mmmm")</f>
        <v>February</v>
      </c>
      <c r="O4038" s="7">
        <f>IF(SalesData[Sales]=0,0,SalesData[Profit]/SalesData[Sales])</f>
        <v>0.29171808433090818</v>
      </c>
      <c r="P4038" s="8">
        <f t="shared" si="63"/>
        <v>5.5044255581487516E-5</v>
      </c>
      <c r="Q4038" t="str">
        <f>IF(SalesData[[#This Row],[Discount]]&gt;0, "Yes", "No")</f>
        <v>Yes</v>
      </c>
      <c r="R4038" t="str">
        <f>TEXT(SalesData[[#This Row],[Order Date]],"mmm-yyyy")</f>
        <v>Feb-2024</v>
      </c>
      <c r="S4038">
        <f>YEAR(SalesData[[#This Row],[Order Date]])*100 + MONTH(SalesData[[#This Row],[Order Date]])</f>
        <v>202402</v>
      </c>
    </row>
    <row r="4039" spans="1:19" x14ac:dyDescent="0.3">
      <c r="A4039" t="s">
        <v>17928</v>
      </c>
      <c r="B4039" s="3">
        <v>45348</v>
      </c>
      <c r="C4039" t="s">
        <v>17929</v>
      </c>
      <c r="D4039" t="s">
        <v>18</v>
      </c>
      <c r="E4039" t="s">
        <v>19</v>
      </c>
      <c r="F4039" t="s">
        <v>27</v>
      </c>
      <c r="G4039">
        <v>5</v>
      </c>
      <c r="H4039" s="5">
        <v>590.64</v>
      </c>
      <c r="I4039" s="5">
        <v>0.09</v>
      </c>
      <c r="J4039" s="5">
        <v>2687.4119999999998</v>
      </c>
      <c r="K4039" s="5">
        <v>460.74323191147982</v>
      </c>
      <c r="L4039">
        <f>YEAR(SalesData[Order Date])</f>
        <v>2024</v>
      </c>
      <c r="M4039">
        <f>MONTH(SalesData[Order Date])</f>
        <v>2</v>
      </c>
      <c r="N4039" t="str">
        <f>TEXT(SalesData[[#This Row],[Order Date]], "mmmm")</f>
        <v>February</v>
      </c>
      <c r="O4039" s="7">
        <f>IF(SalesData[Sales]=0,0,SalesData[Profit]/SalesData[Sales])</f>
        <v>0.17144495593213094</v>
      </c>
      <c r="P4039" s="8">
        <f t="shared" si="63"/>
        <v>3.0475416497358797E-5</v>
      </c>
      <c r="Q4039" t="str">
        <f>IF(SalesData[[#This Row],[Discount]]&gt;0, "Yes", "No")</f>
        <v>Yes</v>
      </c>
      <c r="R4039" t="str">
        <f>TEXT(SalesData[[#This Row],[Order Date]],"mmm-yyyy")</f>
        <v>Feb-2024</v>
      </c>
      <c r="S4039">
        <f>YEAR(SalesData[[#This Row],[Order Date]])*100 + MONTH(SalesData[[#This Row],[Order Date]])</f>
        <v>202402</v>
      </c>
    </row>
    <row r="4040" spans="1:19" x14ac:dyDescent="0.3">
      <c r="A4040" t="s">
        <v>18037</v>
      </c>
      <c r="B4040" s="3">
        <v>45345</v>
      </c>
      <c r="C4040" t="s">
        <v>18038</v>
      </c>
      <c r="D4040" t="s">
        <v>23</v>
      </c>
      <c r="E4040" t="s">
        <v>14</v>
      </c>
      <c r="F4040" t="s">
        <v>39</v>
      </c>
      <c r="G4040">
        <v>1</v>
      </c>
      <c r="H4040" s="5">
        <v>847.02</v>
      </c>
      <c r="I4040" s="5">
        <v>0.27</v>
      </c>
      <c r="J4040" s="5">
        <v>618.32459999999992</v>
      </c>
      <c r="K4040" s="5">
        <v>84.598256292056575</v>
      </c>
      <c r="L4040">
        <f>YEAR(SalesData[Order Date])</f>
        <v>2024</v>
      </c>
      <c r="M4040">
        <f>MONTH(SalesData[Order Date])</f>
        <v>2</v>
      </c>
      <c r="N4040" t="str">
        <f>TEXT(SalesData[[#This Row],[Order Date]], "mmmm")</f>
        <v>February</v>
      </c>
      <c r="O4040" s="7">
        <f>IF(SalesData[Sales]=0,0,SalesData[Profit]/SalesData[Sales])</f>
        <v>0.1368185194185329</v>
      </c>
      <c r="P4040" s="8">
        <f t="shared" si="63"/>
        <v>3.1876461004462709E-4</v>
      </c>
      <c r="Q4040" t="str">
        <f>IF(SalesData[[#This Row],[Discount]]&gt;0, "Yes", "No")</f>
        <v>Yes</v>
      </c>
      <c r="R4040" t="str">
        <f>TEXT(SalesData[[#This Row],[Order Date]],"mmm-yyyy")</f>
        <v>Feb-2024</v>
      </c>
      <c r="S4040">
        <f>YEAR(SalesData[[#This Row],[Order Date]])*100 + MONTH(SalesData[[#This Row],[Order Date]])</f>
        <v>202402</v>
      </c>
    </row>
    <row r="4041" spans="1:19" x14ac:dyDescent="0.3">
      <c r="A4041" t="s">
        <v>18057</v>
      </c>
      <c r="B4041" s="3">
        <v>45326</v>
      </c>
      <c r="C4041" t="s">
        <v>18058</v>
      </c>
      <c r="D4041" t="s">
        <v>23</v>
      </c>
      <c r="E4041" t="s">
        <v>14</v>
      </c>
      <c r="F4041" t="s">
        <v>91</v>
      </c>
      <c r="G4041">
        <v>1</v>
      </c>
      <c r="H4041" s="5">
        <v>488.16</v>
      </c>
      <c r="I4041" s="5">
        <v>0.2</v>
      </c>
      <c r="J4041" s="5">
        <v>390.52800000000002</v>
      </c>
      <c r="K4041" s="5">
        <v>59.330806168599473</v>
      </c>
      <c r="L4041">
        <f>YEAR(SalesData[Order Date])</f>
        <v>2024</v>
      </c>
      <c r="M4041">
        <f>MONTH(SalesData[Order Date])</f>
        <v>2</v>
      </c>
      <c r="N4041" t="str">
        <f>TEXT(SalesData[[#This Row],[Order Date]], "mmmm")</f>
        <v>February</v>
      </c>
      <c r="O4041" s="7">
        <f>IF(SalesData[Sales]=0,0,SalesData[Profit]/SalesData[Sales])</f>
        <v>0.15192458970573036</v>
      </c>
      <c r="P4041" s="8">
        <f t="shared" si="63"/>
        <v>4.0970173713536544E-4</v>
      </c>
      <c r="Q4041" t="str">
        <f>IF(SalesData[[#This Row],[Discount]]&gt;0, "Yes", "No")</f>
        <v>Yes</v>
      </c>
      <c r="R4041" t="str">
        <f>TEXT(SalesData[[#This Row],[Order Date]],"mmm-yyyy")</f>
        <v>Feb-2024</v>
      </c>
      <c r="S4041">
        <f>YEAR(SalesData[[#This Row],[Order Date]])*100 + MONTH(SalesData[[#This Row],[Order Date]])</f>
        <v>202402</v>
      </c>
    </row>
    <row r="4042" spans="1:19" x14ac:dyDescent="0.3">
      <c r="A4042" t="s">
        <v>18192</v>
      </c>
      <c r="B4042" s="3">
        <v>45346</v>
      </c>
      <c r="C4042" t="s">
        <v>18193</v>
      </c>
      <c r="D4042" t="s">
        <v>13</v>
      </c>
      <c r="E4042" t="s">
        <v>19</v>
      </c>
      <c r="F4042" t="s">
        <v>34</v>
      </c>
      <c r="G4042">
        <v>8</v>
      </c>
      <c r="H4042" s="5">
        <v>570.17999999999995</v>
      </c>
      <c r="I4042" s="5">
        <v>0.28000000000000003</v>
      </c>
      <c r="J4042" s="5">
        <v>3284.2368000000001</v>
      </c>
      <c r="K4042" s="5">
        <v>308.89115721869177</v>
      </c>
      <c r="L4042">
        <f>YEAR(SalesData[Order Date])</f>
        <v>2024</v>
      </c>
      <c r="M4042">
        <f>MONTH(SalesData[Order Date])</f>
        <v>2</v>
      </c>
      <c r="N4042" t="str">
        <f>TEXT(SalesData[[#This Row],[Order Date]], "mmmm")</f>
        <v>February</v>
      </c>
      <c r="O4042" s="7">
        <f>IF(SalesData[Sales]=0,0,SalesData[Profit]/SalesData[Sales])</f>
        <v>9.4052644808891903E-2</v>
      </c>
      <c r="P4042" s="8">
        <f t="shared" si="63"/>
        <v>6.13841243116209E-5</v>
      </c>
      <c r="Q4042" t="str">
        <f>IF(SalesData[[#This Row],[Discount]]&gt;0, "Yes", "No")</f>
        <v>Yes</v>
      </c>
      <c r="R4042" t="str">
        <f>TEXT(SalesData[[#This Row],[Order Date]],"mmm-yyyy")</f>
        <v>Feb-2024</v>
      </c>
      <c r="S4042">
        <f>YEAR(SalesData[[#This Row],[Order Date]])*100 + MONTH(SalesData[[#This Row],[Order Date]])</f>
        <v>202402</v>
      </c>
    </row>
    <row r="4043" spans="1:19" x14ac:dyDescent="0.3">
      <c r="A4043" t="s">
        <v>18203</v>
      </c>
      <c r="B4043" s="3">
        <v>45330</v>
      </c>
      <c r="C4043" t="s">
        <v>18204</v>
      </c>
      <c r="D4043" t="s">
        <v>30</v>
      </c>
      <c r="E4043" t="s">
        <v>14</v>
      </c>
      <c r="F4043" t="s">
        <v>91</v>
      </c>
      <c r="G4043">
        <v>4</v>
      </c>
      <c r="H4043" s="5">
        <v>198.19</v>
      </c>
      <c r="I4043" s="5">
        <v>0.13</v>
      </c>
      <c r="J4043" s="5">
        <v>689.70119999999997</v>
      </c>
      <c r="K4043" s="5">
        <v>141.93013262256531</v>
      </c>
      <c r="L4043">
        <f>YEAR(SalesData[Order Date])</f>
        <v>2024</v>
      </c>
      <c r="M4043">
        <f>MONTH(SalesData[Order Date])</f>
        <v>2</v>
      </c>
      <c r="N4043" t="str">
        <f>TEXT(SalesData[[#This Row],[Order Date]], "mmmm")</f>
        <v>February</v>
      </c>
      <c r="O4043" s="7">
        <f>IF(SalesData[Sales]=0,0,SalesData[Profit]/SalesData[Sales])</f>
        <v>0.20578495821460846</v>
      </c>
      <c r="P4043" s="8">
        <f t="shared" si="63"/>
        <v>1.6398405570412233E-4</v>
      </c>
      <c r="Q4043" t="str">
        <f>IF(SalesData[[#This Row],[Discount]]&gt;0, "Yes", "No")</f>
        <v>Yes</v>
      </c>
      <c r="R4043" t="str">
        <f>TEXT(SalesData[[#This Row],[Order Date]],"mmm-yyyy")</f>
        <v>Feb-2024</v>
      </c>
      <c r="S4043">
        <f>YEAR(SalesData[[#This Row],[Order Date]])*100 + MONTH(SalesData[[#This Row],[Order Date]])</f>
        <v>202402</v>
      </c>
    </row>
    <row r="4044" spans="1:19" x14ac:dyDescent="0.3">
      <c r="A4044" t="s">
        <v>18272</v>
      </c>
      <c r="B4044" s="3">
        <v>45340</v>
      </c>
      <c r="C4044" t="s">
        <v>18273</v>
      </c>
      <c r="D4044" t="s">
        <v>13</v>
      </c>
      <c r="E4044" t="s">
        <v>19</v>
      </c>
      <c r="F4044" t="s">
        <v>91</v>
      </c>
      <c r="G4044">
        <v>5</v>
      </c>
      <c r="H4044" s="5">
        <v>26.07</v>
      </c>
      <c r="I4044" s="5">
        <v>0.24</v>
      </c>
      <c r="J4044" s="5">
        <v>99.066000000000003</v>
      </c>
      <c r="K4044" s="5">
        <v>28.077311293449871</v>
      </c>
      <c r="L4044">
        <f>YEAR(SalesData[Order Date])</f>
        <v>2024</v>
      </c>
      <c r="M4044">
        <f>MONTH(SalesData[Order Date])</f>
        <v>2</v>
      </c>
      <c r="N4044" t="str">
        <f>TEXT(SalesData[[#This Row],[Order Date]], "mmmm")</f>
        <v>February</v>
      </c>
      <c r="O4044" s="7">
        <f>IF(SalesData[Sales]=0,0,SalesData[Profit]/SalesData[Sales])</f>
        <v>0.28342025814557842</v>
      </c>
      <c r="P4044" s="8">
        <f t="shared" si="63"/>
        <v>1.8411967779056386E-3</v>
      </c>
      <c r="Q4044" t="str">
        <f>IF(SalesData[[#This Row],[Discount]]&gt;0, "Yes", "No")</f>
        <v>Yes</v>
      </c>
      <c r="R4044" t="str">
        <f>TEXT(SalesData[[#This Row],[Order Date]],"mmm-yyyy")</f>
        <v>Feb-2024</v>
      </c>
      <c r="S4044">
        <f>YEAR(SalesData[[#This Row],[Order Date]])*100 + MONTH(SalesData[[#This Row],[Order Date]])</f>
        <v>202402</v>
      </c>
    </row>
    <row r="4045" spans="1:19" x14ac:dyDescent="0.3">
      <c r="A4045" t="s">
        <v>18348</v>
      </c>
      <c r="B4045" s="3">
        <v>45344</v>
      </c>
      <c r="C4045" t="s">
        <v>18349</v>
      </c>
      <c r="D4045" t="s">
        <v>18</v>
      </c>
      <c r="E4045" t="s">
        <v>19</v>
      </c>
      <c r="F4045" t="s">
        <v>53</v>
      </c>
      <c r="G4045">
        <v>1</v>
      </c>
      <c r="H4045" s="5">
        <v>819.33</v>
      </c>
      <c r="I4045" s="5">
        <v>0.09</v>
      </c>
      <c r="J4045" s="5">
        <v>745.59030000000007</v>
      </c>
      <c r="K4045" s="5">
        <v>220.1642914479026</v>
      </c>
      <c r="L4045">
        <f>YEAR(SalesData[Order Date])</f>
        <v>2024</v>
      </c>
      <c r="M4045">
        <f>MONTH(SalesData[Order Date])</f>
        <v>2</v>
      </c>
      <c r="N4045" t="str">
        <f>TEXT(SalesData[[#This Row],[Order Date]], "mmmm")</f>
        <v>February</v>
      </c>
      <c r="O4045" s="7">
        <f>IF(SalesData[Sales]=0,0,SalesData[Profit]/SalesData[Sales])</f>
        <v>0.29528856725724917</v>
      </c>
      <c r="P4045" s="8">
        <f t="shared" si="63"/>
        <v>1.098458496576471E-4</v>
      </c>
      <c r="Q4045" t="str">
        <f>IF(SalesData[[#This Row],[Discount]]&gt;0, "Yes", "No")</f>
        <v>Yes</v>
      </c>
      <c r="R4045" t="str">
        <f>TEXT(SalesData[[#This Row],[Order Date]],"mmm-yyyy")</f>
        <v>Feb-2024</v>
      </c>
      <c r="S4045">
        <f>YEAR(SalesData[[#This Row],[Order Date]])*100 + MONTH(SalesData[[#This Row],[Order Date]])</f>
        <v>202402</v>
      </c>
    </row>
    <row r="4046" spans="1:19" x14ac:dyDescent="0.3">
      <c r="A4046" t="s">
        <v>18397</v>
      </c>
      <c r="B4046" s="3">
        <v>45350</v>
      </c>
      <c r="C4046" t="s">
        <v>18398</v>
      </c>
      <c r="D4046" t="s">
        <v>30</v>
      </c>
      <c r="E4046" t="s">
        <v>19</v>
      </c>
      <c r="F4046" t="s">
        <v>31</v>
      </c>
      <c r="G4046">
        <v>4</v>
      </c>
      <c r="H4046" s="5">
        <v>685.61</v>
      </c>
      <c r="I4046" s="5">
        <v>0.28000000000000003</v>
      </c>
      <c r="J4046" s="5">
        <v>1974.5568000000001</v>
      </c>
      <c r="K4046" s="5">
        <v>105.79983760605251</v>
      </c>
      <c r="L4046">
        <f>YEAR(SalesData[Order Date])</f>
        <v>2024</v>
      </c>
      <c r="M4046">
        <f>MONTH(SalesData[Order Date])</f>
        <v>2</v>
      </c>
      <c r="N4046" t="str">
        <f>TEXT(SalesData[[#This Row],[Order Date]], "mmmm")</f>
        <v>February</v>
      </c>
      <c r="O4046" s="7">
        <f>IF(SalesData[Sales]=0,0,SalesData[Profit]/SalesData[Sales])</f>
        <v>5.3581562002193356E-2</v>
      </c>
      <c r="P4046" s="8">
        <f t="shared" si="63"/>
        <v>1.0209886086842374E-4</v>
      </c>
      <c r="Q4046" t="str">
        <f>IF(SalesData[[#This Row],[Discount]]&gt;0, "Yes", "No")</f>
        <v>Yes</v>
      </c>
      <c r="R4046" t="str">
        <f>TEXT(SalesData[[#This Row],[Order Date]],"mmm-yyyy")</f>
        <v>Feb-2024</v>
      </c>
      <c r="S4046">
        <f>YEAR(SalesData[[#This Row],[Order Date]])*100 + MONTH(SalesData[[#This Row],[Order Date]])</f>
        <v>202402</v>
      </c>
    </row>
    <row r="4047" spans="1:19" x14ac:dyDescent="0.3">
      <c r="A4047" t="s">
        <v>18405</v>
      </c>
      <c r="B4047" s="3">
        <v>45331</v>
      </c>
      <c r="C4047" t="s">
        <v>18406</v>
      </c>
      <c r="D4047" t="s">
        <v>13</v>
      </c>
      <c r="E4047" t="s">
        <v>19</v>
      </c>
      <c r="F4047" t="s">
        <v>44</v>
      </c>
      <c r="G4047">
        <v>5</v>
      </c>
      <c r="H4047" s="5">
        <v>12.23</v>
      </c>
      <c r="I4047" s="5">
        <v>0.13</v>
      </c>
      <c r="J4047" s="5">
        <v>53.200500000000012</v>
      </c>
      <c r="K4047" s="5">
        <v>14.98051652437559</v>
      </c>
      <c r="L4047">
        <f>YEAR(SalesData[Order Date])</f>
        <v>2024</v>
      </c>
      <c r="M4047">
        <f>MONTH(SalesData[Order Date])</f>
        <v>2</v>
      </c>
      <c r="N4047" t="str">
        <f>TEXT(SalesData[[#This Row],[Order Date]], "mmmm")</f>
        <v>February</v>
      </c>
      <c r="O4047" s="7">
        <f>IF(SalesData[Sales]=0,0,SalesData[Profit]/SalesData[Sales])</f>
        <v>0.28158600998816902</v>
      </c>
      <c r="P4047" s="8">
        <f t="shared" si="63"/>
        <v>2.1259198691741619E-3</v>
      </c>
      <c r="Q4047" t="str">
        <f>IF(SalesData[[#This Row],[Discount]]&gt;0, "Yes", "No")</f>
        <v>Yes</v>
      </c>
      <c r="R4047" t="str">
        <f>TEXT(SalesData[[#This Row],[Order Date]],"mmm-yyyy")</f>
        <v>Feb-2024</v>
      </c>
      <c r="S4047">
        <f>YEAR(SalesData[[#This Row],[Order Date]])*100 + MONTH(SalesData[[#This Row],[Order Date]])</f>
        <v>202402</v>
      </c>
    </row>
    <row r="4048" spans="1:19" x14ac:dyDescent="0.3">
      <c r="A4048" t="s">
        <v>18462</v>
      </c>
      <c r="B4048" s="3">
        <v>45348</v>
      </c>
      <c r="C4048" t="s">
        <v>18463</v>
      </c>
      <c r="D4048" t="s">
        <v>23</v>
      </c>
      <c r="E4048" t="s">
        <v>26</v>
      </c>
      <c r="F4048" t="s">
        <v>39</v>
      </c>
      <c r="G4048">
        <v>8</v>
      </c>
      <c r="H4048" s="5">
        <v>649.05999999999995</v>
      </c>
      <c r="I4048" s="5">
        <v>0.24</v>
      </c>
      <c r="J4048" s="5">
        <v>3946.2847999999999</v>
      </c>
      <c r="K4048" s="5">
        <v>734.87424896894038</v>
      </c>
      <c r="L4048">
        <f>YEAR(SalesData[Order Date])</f>
        <v>2024</v>
      </c>
      <c r="M4048">
        <f>MONTH(SalesData[Order Date])</f>
        <v>2</v>
      </c>
      <c r="N4048" t="str">
        <f>TEXT(SalesData[[#This Row],[Order Date]], "mmmm")</f>
        <v>February</v>
      </c>
      <c r="O4048" s="7">
        <f>IF(SalesData[Sales]=0,0,SalesData[Profit]/SalesData[Sales])</f>
        <v>0.18621926348775952</v>
      </c>
      <c r="P4048" s="8">
        <f t="shared" si="63"/>
        <v>4.622068838011894E-5</v>
      </c>
      <c r="Q4048" t="str">
        <f>IF(SalesData[[#This Row],[Discount]]&gt;0, "Yes", "No")</f>
        <v>Yes</v>
      </c>
      <c r="R4048" t="str">
        <f>TEXT(SalesData[[#This Row],[Order Date]],"mmm-yyyy")</f>
        <v>Feb-2024</v>
      </c>
      <c r="S4048">
        <f>YEAR(SalesData[[#This Row],[Order Date]])*100 + MONTH(SalesData[[#This Row],[Order Date]])</f>
        <v>202402</v>
      </c>
    </row>
    <row r="4049" spans="1:19" x14ac:dyDescent="0.3">
      <c r="A4049" t="s">
        <v>18560</v>
      </c>
      <c r="B4049" s="3">
        <v>45337</v>
      </c>
      <c r="C4049" t="s">
        <v>18561</v>
      </c>
      <c r="D4049" t="s">
        <v>18</v>
      </c>
      <c r="E4049" t="s">
        <v>26</v>
      </c>
      <c r="F4049" t="s">
        <v>91</v>
      </c>
      <c r="G4049">
        <v>1</v>
      </c>
      <c r="H4049" s="5">
        <v>728.96</v>
      </c>
      <c r="I4049" s="5">
        <v>0.05</v>
      </c>
      <c r="J4049" s="5">
        <v>692.51200000000006</v>
      </c>
      <c r="K4049" s="5">
        <v>99.196067369438623</v>
      </c>
      <c r="L4049">
        <f>YEAR(SalesData[Order Date])</f>
        <v>2024</v>
      </c>
      <c r="M4049">
        <f>MONTH(SalesData[Order Date])</f>
        <v>2</v>
      </c>
      <c r="N4049" t="str">
        <f>TEXT(SalesData[[#This Row],[Order Date]], "mmmm")</f>
        <v>February</v>
      </c>
      <c r="O4049" s="7">
        <f>IF(SalesData[Sales]=0,0,SalesData[Profit]/SalesData[Sales])</f>
        <v>0.14324093643061581</v>
      </c>
      <c r="P4049" s="8">
        <f t="shared" si="63"/>
        <v>6.8590869183494295E-5</v>
      </c>
      <c r="Q4049" t="str">
        <f>IF(SalesData[[#This Row],[Discount]]&gt;0, "Yes", "No")</f>
        <v>Yes</v>
      </c>
      <c r="R4049" t="str">
        <f>TEXT(SalesData[[#This Row],[Order Date]],"mmm-yyyy")</f>
        <v>Feb-2024</v>
      </c>
      <c r="S4049">
        <f>YEAR(SalesData[[#This Row],[Order Date]])*100 + MONTH(SalesData[[#This Row],[Order Date]])</f>
        <v>202402</v>
      </c>
    </row>
    <row r="4050" spans="1:19" x14ac:dyDescent="0.3">
      <c r="A4050" t="s">
        <v>18562</v>
      </c>
      <c r="B4050" s="3">
        <v>45324</v>
      </c>
      <c r="C4050" t="s">
        <v>18563</v>
      </c>
      <c r="D4050" t="s">
        <v>23</v>
      </c>
      <c r="E4050" t="s">
        <v>14</v>
      </c>
      <c r="F4050" t="s">
        <v>31</v>
      </c>
      <c r="G4050">
        <v>3</v>
      </c>
      <c r="H4050" s="5">
        <v>774.07</v>
      </c>
      <c r="I4050" s="5">
        <v>0.26</v>
      </c>
      <c r="J4050" s="5">
        <v>1718.4354000000001</v>
      </c>
      <c r="K4050" s="5">
        <v>250.17252145058561</v>
      </c>
      <c r="L4050">
        <f>YEAR(SalesData[Order Date])</f>
        <v>2024</v>
      </c>
      <c r="M4050">
        <f>MONTH(SalesData[Order Date])</f>
        <v>2</v>
      </c>
      <c r="N4050" t="str">
        <f>TEXT(SalesData[[#This Row],[Order Date]], "mmmm")</f>
        <v>February</v>
      </c>
      <c r="O4050" s="7">
        <f>IF(SalesData[Sales]=0,0,SalesData[Profit]/SalesData[Sales])</f>
        <v>0.14558156882160692</v>
      </c>
      <c r="P4050" s="8">
        <f t="shared" si="63"/>
        <v>1.1196231176336334E-4</v>
      </c>
      <c r="Q4050" t="str">
        <f>IF(SalesData[[#This Row],[Discount]]&gt;0, "Yes", "No")</f>
        <v>Yes</v>
      </c>
      <c r="R4050" t="str">
        <f>TEXT(SalesData[[#This Row],[Order Date]],"mmm-yyyy")</f>
        <v>Feb-2024</v>
      </c>
      <c r="S4050">
        <f>YEAR(SalesData[[#This Row],[Order Date]])*100 + MONTH(SalesData[[#This Row],[Order Date]])</f>
        <v>202402</v>
      </c>
    </row>
    <row r="4051" spans="1:19" x14ac:dyDescent="0.3">
      <c r="A4051" t="s">
        <v>18620</v>
      </c>
      <c r="B4051" s="3">
        <v>45345</v>
      </c>
      <c r="C4051" t="s">
        <v>18621</v>
      </c>
      <c r="D4051" t="s">
        <v>30</v>
      </c>
      <c r="E4051" t="s">
        <v>26</v>
      </c>
      <c r="F4051" t="s">
        <v>53</v>
      </c>
      <c r="G4051">
        <v>2</v>
      </c>
      <c r="H4051" s="5">
        <v>860.24</v>
      </c>
      <c r="I4051" s="5">
        <v>0.15</v>
      </c>
      <c r="J4051" s="5">
        <v>1462.4079999999999</v>
      </c>
      <c r="K4051" s="5">
        <v>151.5754786837993</v>
      </c>
      <c r="L4051">
        <f>YEAR(SalesData[Order Date])</f>
        <v>2024</v>
      </c>
      <c r="M4051">
        <f>MONTH(SalesData[Order Date])</f>
        <v>2</v>
      </c>
      <c r="N4051" t="str">
        <f>TEXT(SalesData[[#This Row],[Order Date]], "mmmm")</f>
        <v>February</v>
      </c>
      <c r="O4051" s="7">
        <f>IF(SalesData[Sales]=0,0,SalesData[Profit]/SalesData[Sales])</f>
        <v>0.10364787301751585</v>
      </c>
      <c r="P4051" s="8">
        <f t="shared" si="63"/>
        <v>8.7184971635822551E-5</v>
      </c>
      <c r="Q4051" t="str">
        <f>IF(SalesData[[#This Row],[Discount]]&gt;0, "Yes", "No")</f>
        <v>Yes</v>
      </c>
      <c r="R4051" t="str">
        <f>TEXT(SalesData[[#This Row],[Order Date]],"mmm-yyyy")</f>
        <v>Feb-2024</v>
      </c>
      <c r="S4051">
        <f>YEAR(SalesData[[#This Row],[Order Date]])*100 + MONTH(SalesData[[#This Row],[Order Date]])</f>
        <v>202402</v>
      </c>
    </row>
    <row r="4052" spans="1:19" x14ac:dyDescent="0.3">
      <c r="A4052" t="s">
        <v>18655</v>
      </c>
      <c r="B4052" s="3">
        <v>45334</v>
      </c>
      <c r="C4052" t="s">
        <v>18656</v>
      </c>
      <c r="D4052" t="s">
        <v>23</v>
      </c>
      <c r="E4052" t="s">
        <v>19</v>
      </c>
      <c r="F4052" t="s">
        <v>53</v>
      </c>
      <c r="G4052">
        <v>4</v>
      </c>
      <c r="H4052" s="5">
        <v>97.14</v>
      </c>
      <c r="I4052" s="5">
        <v>0.1</v>
      </c>
      <c r="J4052" s="5">
        <v>349.70400000000001</v>
      </c>
      <c r="K4052" s="5">
        <v>101.7156824453878</v>
      </c>
      <c r="L4052">
        <f>YEAR(SalesData[Order Date])</f>
        <v>2024</v>
      </c>
      <c r="M4052">
        <f>MONTH(SalesData[Order Date])</f>
        <v>2</v>
      </c>
      <c r="N4052" t="str">
        <f>TEXT(SalesData[[#This Row],[Order Date]], "mmmm")</f>
        <v>February</v>
      </c>
      <c r="O4052" s="7">
        <f>IF(SalesData[Sales]=0,0,SalesData[Profit]/SalesData[Sales])</f>
        <v>0.29086222189448163</v>
      </c>
      <c r="P4052" s="8">
        <f t="shared" si="63"/>
        <v>2.5736051060325303E-4</v>
      </c>
      <c r="Q4052" t="str">
        <f>IF(SalesData[[#This Row],[Discount]]&gt;0, "Yes", "No")</f>
        <v>Yes</v>
      </c>
      <c r="R4052" t="str">
        <f>TEXT(SalesData[[#This Row],[Order Date]],"mmm-yyyy")</f>
        <v>Feb-2024</v>
      </c>
      <c r="S4052">
        <f>YEAR(SalesData[[#This Row],[Order Date]])*100 + MONTH(SalesData[[#This Row],[Order Date]])</f>
        <v>202402</v>
      </c>
    </row>
    <row r="4053" spans="1:19" x14ac:dyDescent="0.3">
      <c r="A4053" t="s">
        <v>18744</v>
      </c>
      <c r="B4053" s="3">
        <v>45324</v>
      </c>
      <c r="C4053" t="s">
        <v>18745</v>
      </c>
      <c r="D4053" t="s">
        <v>30</v>
      </c>
      <c r="E4053" t="s">
        <v>14</v>
      </c>
      <c r="F4053" t="s">
        <v>53</v>
      </c>
      <c r="G4053">
        <v>8</v>
      </c>
      <c r="H4053" s="5">
        <v>93.12</v>
      </c>
      <c r="I4053" s="5">
        <v>0.02</v>
      </c>
      <c r="J4053" s="5">
        <v>730.06079999999997</v>
      </c>
      <c r="K4053" s="5">
        <v>86.50481349597554</v>
      </c>
      <c r="L4053">
        <f>YEAR(SalesData[Order Date])</f>
        <v>2024</v>
      </c>
      <c r="M4053">
        <f>MONTH(SalesData[Order Date])</f>
        <v>2</v>
      </c>
      <c r="N4053" t="str">
        <f>TEXT(SalesData[[#This Row],[Order Date]], "mmmm")</f>
        <v>February</v>
      </c>
      <c r="O4053" s="7">
        <f>IF(SalesData[Sales]=0,0,SalesData[Profit]/SalesData[Sales])</f>
        <v>0.1184898757692175</v>
      </c>
      <c r="P4053" s="8">
        <f t="shared" si="63"/>
        <v>2.6847079037800687E-5</v>
      </c>
      <c r="Q4053" t="str">
        <f>IF(SalesData[[#This Row],[Discount]]&gt;0, "Yes", "No")</f>
        <v>Yes</v>
      </c>
      <c r="R4053" t="str">
        <f>TEXT(SalesData[[#This Row],[Order Date]],"mmm-yyyy")</f>
        <v>Feb-2024</v>
      </c>
      <c r="S4053">
        <f>YEAR(SalesData[[#This Row],[Order Date]])*100 + MONTH(SalesData[[#This Row],[Order Date]])</f>
        <v>202402</v>
      </c>
    </row>
    <row r="4054" spans="1:19" x14ac:dyDescent="0.3">
      <c r="A4054" t="s">
        <v>18746</v>
      </c>
      <c r="B4054" s="3">
        <v>45331</v>
      </c>
      <c r="C4054" t="s">
        <v>18747</v>
      </c>
      <c r="D4054" t="s">
        <v>18</v>
      </c>
      <c r="E4054" t="s">
        <v>19</v>
      </c>
      <c r="F4054" t="s">
        <v>62</v>
      </c>
      <c r="G4054">
        <v>5</v>
      </c>
      <c r="H4054" s="5">
        <v>610.01</v>
      </c>
      <c r="I4054" s="5">
        <v>0.23</v>
      </c>
      <c r="J4054" s="5">
        <v>2348.5385000000001</v>
      </c>
      <c r="K4054" s="5">
        <v>586.71332265027058</v>
      </c>
      <c r="L4054">
        <f>YEAR(SalesData[Order Date])</f>
        <v>2024</v>
      </c>
      <c r="M4054">
        <f>MONTH(SalesData[Order Date])</f>
        <v>2</v>
      </c>
      <c r="N4054" t="str">
        <f>TEXT(SalesData[[#This Row],[Order Date]], "mmmm")</f>
        <v>February</v>
      </c>
      <c r="O4054" s="7">
        <f>IF(SalesData[Sales]=0,0,SalesData[Profit]/SalesData[Sales])</f>
        <v>0.24982061083957982</v>
      </c>
      <c r="P4054" s="8">
        <f t="shared" si="63"/>
        <v>7.5408599859018706E-5</v>
      </c>
      <c r="Q4054" t="str">
        <f>IF(SalesData[[#This Row],[Discount]]&gt;0, "Yes", "No")</f>
        <v>Yes</v>
      </c>
      <c r="R4054" t="str">
        <f>TEXT(SalesData[[#This Row],[Order Date]],"mmm-yyyy")</f>
        <v>Feb-2024</v>
      </c>
      <c r="S4054">
        <f>YEAR(SalesData[[#This Row],[Order Date]])*100 + MONTH(SalesData[[#This Row],[Order Date]])</f>
        <v>202402</v>
      </c>
    </row>
    <row r="4055" spans="1:19" x14ac:dyDescent="0.3">
      <c r="A4055" t="s">
        <v>18941</v>
      </c>
      <c r="B4055" s="3">
        <v>45351</v>
      </c>
      <c r="C4055" t="s">
        <v>3494</v>
      </c>
      <c r="D4055" t="s">
        <v>30</v>
      </c>
      <c r="E4055" t="s">
        <v>19</v>
      </c>
      <c r="F4055" t="s">
        <v>34</v>
      </c>
      <c r="G4055">
        <v>4</v>
      </c>
      <c r="H4055" s="5">
        <v>303.89</v>
      </c>
      <c r="I4055" s="5">
        <v>0.08</v>
      </c>
      <c r="J4055" s="5">
        <v>1118.3152</v>
      </c>
      <c r="K4055" s="5">
        <v>202.10749140999511</v>
      </c>
      <c r="L4055">
        <f>YEAR(SalesData[Order Date])</f>
        <v>2024</v>
      </c>
      <c r="M4055">
        <f>MONTH(SalesData[Order Date])</f>
        <v>2</v>
      </c>
      <c r="N4055" t="str">
        <f>TEXT(SalesData[[#This Row],[Order Date]], "mmmm")</f>
        <v>February</v>
      </c>
      <c r="O4055" s="7">
        <f>IF(SalesData[Sales]=0,0,SalesData[Profit]/SalesData[Sales])</f>
        <v>0.18072497933498097</v>
      </c>
      <c r="P4055" s="8">
        <f t="shared" si="63"/>
        <v>6.58132877027872E-5</v>
      </c>
      <c r="Q4055" t="str">
        <f>IF(SalesData[[#This Row],[Discount]]&gt;0, "Yes", "No")</f>
        <v>Yes</v>
      </c>
      <c r="R4055" t="str">
        <f>TEXT(SalesData[[#This Row],[Order Date]],"mmm-yyyy")</f>
        <v>Feb-2024</v>
      </c>
      <c r="S4055">
        <f>YEAR(SalesData[[#This Row],[Order Date]])*100 + MONTH(SalesData[[#This Row],[Order Date]])</f>
        <v>202402</v>
      </c>
    </row>
    <row r="4056" spans="1:19" x14ac:dyDescent="0.3">
      <c r="A4056" t="s">
        <v>19033</v>
      </c>
      <c r="B4056" s="3">
        <v>45337</v>
      </c>
      <c r="C4056" t="s">
        <v>19034</v>
      </c>
      <c r="D4056" t="s">
        <v>18</v>
      </c>
      <c r="E4056" t="s">
        <v>19</v>
      </c>
      <c r="F4056" t="s">
        <v>31</v>
      </c>
      <c r="G4056">
        <v>3</v>
      </c>
      <c r="H4056" s="5">
        <v>344.05</v>
      </c>
      <c r="I4056" s="5">
        <v>0.16</v>
      </c>
      <c r="J4056" s="5">
        <v>867.00600000000009</v>
      </c>
      <c r="K4056" s="5">
        <v>192.84111401777929</v>
      </c>
      <c r="L4056">
        <f>YEAR(SalesData[Order Date])</f>
        <v>2024</v>
      </c>
      <c r="M4056">
        <f>MONTH(SalesData[Order Date])</f>
        <v>2</v>
      </c>
      <c r="N4056" t="str">
        <f>TEXT(SalesData[[#This Row],[Order Date]], "mmmm")</f>
        <v>February</v>
      </c>
      <c r="O4056" s="7">
        <f>IF(SalesData[Sales]=0,0,SalesData[Profit]/SalesData[Sales])</f>
        <v>0.2224218909878124</v>
      </c>
      <c r="P4056" s="8">
        <f t="shared" si="63"/>
        <v>1.5501622826139609E-4</v>
      </c>
      <c r="Q4056" t="str">
        <f>IF(SalesData[[#This Row],[Discount]]&gt;0, "Yes", "No")</f>
        <v>Yes</v>
      </c>
      <c r="R4056" t="str">
        <f>TEXT(SalesData[[#This Row],[Order Date]],"mmm-yyyy")</f>
        <v>Feb-2024</v>
      </c>
      <c r="S4056">
        <f>YEAR(SalesData[[#This Row],[Order Date]])*100 + MONTH(SalesData[[#This Row],[Order Date]])</f>
        <v>202402</v>
      </c>
    </row>
    <row r="4057" spans="1:19" x14ac:dyDescent="0.3">
      <c r="A4057" t="s">
        <v>19052</v>
      </c>
      <c r="B4057" s="3">
        <v>45337</v>
      </c>
      <c r="C4057" t="s">
        <v>19053</v>
      </c>
      <c r="D4057" t="s">
        <v>13</v>
      </c>
      <c r="E4057" t="s">
        <v>26</v>
      </c>
      <c r="F4057" t="s">
        <v>31</v>
      </c>
      <c r="G4057">
        <v>8</v>
      </c>
      <c r="H4057" s="5">
        <v>720.11</v>
      </c>
      <c r="I4057" s="5">
        <v>0.01</v>
      </c>
      <c r="J4057" s="5">
        <v>5703.2712000000001</v>
      </c>
      <c r="K4057" s="5">
        <v>763.89006179099761</v>
      </c>
      <c r="L4057">
        <f>YEAR(SalesData[Order Date])</f>
        <v>2024</v>
      </c>
      <c r="M4057">
        <f>MONTH(SalesData[Order Date])</f>
        <v>2</v>
      </c>
      <c r="N4057" t="str">
        <f>TEXT(SalesData[[#This Row],[Order Date]], "mmmm")</f>
        <v>February</v>
      </c>
      <c r="O4057" s="7">
        <f>IF(SalesData[Sales]=0,0,SalesData[Profit]/SalesData[Sales])</f>
        <v>0.13393893346523617</v>
      </c>
      <c r="P4057" s="8">
        <f t="shared" si="63"/>
        <v>1.7358459124300455E-6</v>
      </c>
      <c r="Q4057" t="str">
        <f>IF(SalesData[[#This Row],[Discount]]&gt;0, "Yes", "No")</f>
        <v>Yes</v>
      </c>
      <c r="R4057" t="str">
        <f>TEXT(SalesData[[#This Row],[Order Date]],"mmm-yyyy")</f>
        <v>Feb-2024</v>
      </c>
      <c r="S4057">
        <f>YEAR(SalesData[[#This Row],[Order Date]])*100 + MONTH(SalesData[[#This Row],[Order Date]])</f>
        <v>202402</v>
      </c>
    </row>
    <row r="4058" spans="1:19" x14ac:dyDescent="0.3">
      <c r="A4058" t="s">
        <v>19106</v>
      </c>
      <c r="B4058" s="3">
        <v>45344</v>
      </c>
      <c r="C4058" t="s">
        <v>19107</v>
      </c>
      <c r="D4058" t="s">
        <v>23</v>
      </c>
      <c r="E4058" t="s">
        <v>19</v>
      </c>
      <c r="F4058" t="s">
        <v>53</v>
      </c>
      <c r="G4058">
        <v>4</v>
      </c>
      <c r="H4058" s="5">
        <v>192.57</v>
      </c>
      <c r="I4058" s="5">
        <v>0.05</v>
      </c>
      <c r="J4058" s="5">
        <v>731.76599999999996</v>
      </c>
      <c r="K4058" s="5">
        <v>147.0267198466444</v>
      </c>
      <c r="L4058">
        <f>YEAR(SalesData[Order Date])</f>
        <v>2024</v>
      </c>
      <c r="M4058">
        <f>MONTH(SalesData[Order Date])</f>
        <v>2</v>
      </c>
      <c r="N4058" t="str">
        <f>TEXT(SalesData[[#This Row],[Order Date]], "mmmm")</f>
        <v>February</v>
      </c>
      <c r="O4058" s="7">
        <f>IF(SalesData[Sales]=0,0,SalesData[Profit]/SalesData[Sales])</f>
        <v>0.2009204033074021</v>
      </c>
      <c r="P4058" s="8">
        <f t="shared" si="63"/>
        <v>6.4911460767513122E-5</v>
      </c>
      <c r="Q4058" t="str">
        <f>IF(SalesData[[#This Row],[Discount]]&gt;0, "Yes", "No")</f>
        <v>Yes</v>
      </c>
      <c r="R4058" t="str">
        <f>TEXT(SalesData[[#This Row],[Order Date]],"mmm-yyyy")</f>
        <v>Feb-2024</v>
      </c>
      <c r="S4058">
        <f>YEAR(SalesData[[#This Row],[Order Date]])*100 + MONTH(SalesData[[#This Row],[Order Date]])</f>
        <v>202402</v>
      </c>
    </row>
    <row r="4059" spans="1:19" x14ac:dyDescent="0.3">
      <c r="A4059" t="s">
        <v>19144</v>
      </c>
      <c r="B4059" s="3">
        <v>45329</v>
      </c>
      <c r="C4059" t="s">
        <v>19145</v>
      </c>
      <c r="D4059" t="s">
        <v>13</v>
      </c>
      <c r="E4059" t="s">
        <v>14</v>
      </c>
      <c r="F4059" t="s">
        <v>20</v>
      </c>
      <c r="G4059">
        <v>5</v>
      </c>
      <c r="H4059" s="5">
        <v>137.57</v>
      </c>
      <c r="I4059" s="5">
        <v>0.25</v>
      </c>
      <c r="J4059" s="5">
        <v>515.88749999999993</v>
      </c>
      <c r="K4059" s="5">
        <v>78.977607671663719</v>
      </c>
      <c r="L4059">
        <f>YEAR(SalesData[Order Date])</f>
        <v>2024</v>
      </c>
      <c r="M4059">
        <f>MONTH(SalesData[Order Date])</f>
        <v>2</v>
      </c>
      <c r="N4059" t="str">
        <f>TEXT(SalesData[[#This Row],[Order Date]], "mmmm")</f>
        <v>February</v>
      </c>
      <c r="O4059" s="7">
        <f>IF(SalesData[Sales]=0,0,SalesData[Profit]/SalesData[Sales])</f>
        <v>0.15309075655382953</v>
      </c>
      <c r="P4059" s="8">
        <f t="shared" si="63"/>
        <v>3.6345133386639535E-4</v>
      </c>
      <c r="Q4059" t="str">
        <f>IF(SalesData[[#This Row],[Discount]]&gt;0, "Yes", "No")</f>
        <v>Yes</v>
      </c>
      <c r="R4059" t="str">
        <f>TEXT(SalesData[[#This Row],[Order Date]],"mmm-yyyy")</f>
        <v>Feb-2024</v>
      </c>
      <c r="S4059">
        <f>YEAR(SalesData[[#This Row],[Order Date]])*100 + MONTH(SalesData[[#This Row],[Order Date]])</f>
        <v>202402</v>
      </c>
    </row>
    <row r="4060" spans="1:19" x14ac:dyDescent="0.3">
      <c r="A4060" t="s">
        <v>19162</v>
      </c>
      <c r="B4060" s="3">
        <v>45342</v>
      </c>
      <c r="C4060" t="s">
        <v>19163</v>
      </c>
      <c r="D4060" t="s">
        <v>23</v>
      </c>
      <c r="E4060" t="s">
        <v>14</v>
      </c>
      <c r="F4060" t="s">
        <v>27</v>
      </c>
      <c r="G4060">
        <v>9</v>
      </c>
      <c r="H4060" s="5">
        <v>38.049999999999997</v>
      </c>
      <c r="I4060" s="5">
        <v>0.26</v>
      </c>
      <c r="J4060" s="5">
        <v>253.41300000000001</v>
      </c>
      <c r="K4060" s="5">
        <v>65.681520741019256</v>
      </c>
      <c r="L4060">
        <f>YEAR(SalesData[Order Date])</f>
        <v>2024</v>
      </c>
      <c r="M4060">
        <f>MONTH(SalesData[Order Date])</f>
        <v>2</v>
      </c>
      <c r="N4060" t="str">
        <f>TEXT(SalesData[[#This Row],[Order Date]], "mmmm")</f>
        <v>February</v>
      </c>
      <c r="O4060" s="7">
        <f>IF(SalesData[Sales]=0,0,SalesData[Profit]/SalesData[Sales])</f>
        <v>0.25918765312363318</v>
      </c>
      <c r="P4060" s="8">
        <f t="shared" si="63"/>
        <v>7.5923492480654115E-4</v>
      </c>
      <c r="Q4060" t="str">
        <f>IF(SalesData[[#This Row],[Discount]]&gt;0, "Yes", "No")</f>
        <v>Yes</v>
      </c>
      <c r="R4060" t="str">
        <f>TEXT(SalesData[[#This Row],[Order Date]],"mmm-yyyy")</f>
        <v>Feb-2024</v>
      </c>
      <c r="S4060">
        <f>YEAR(SalesData[[#This Row],[Order Date]])*100 + MONTH(SalesData[[#This Row],[Order Date]])</f>
        <v>202402</v>
      </c>
    </row>
    <row r="4061" spans="1:19" x14ac:dyDescent="0.3">
      <c r="A4061" t="s">
        <v>19166</v>
      </c>
      <c r="B4061" s="3">
        <v>45343</v>
      </c>
      <c r="C4061" t="s">
        <v>19167</v>
      </c>
      <c r="D4061" t="s">
        <v>30</v>
      </c>
      <c r="E4061" t="s">
        <v>26</v>
      </c>
      <c r="F4061" t="s">
        <v>27</v>
      </c>
      <c r="G4061">
        <v>1</v>
      </c>
      <c r="H4061" s="5">
        <v>267.58</v>
      </c>
      <c r="I4061" s="5">
        <v>0.03</v>
      </c>
      <c r="J4061" s="5">
        <v>259.55259999999998</v>
      </c>
      <c r="K4061" s="5">
        <v>57.992239944759177</v>
      </c>
      <c r="L4061">
        <f>YEAR(SalesData[Order Date])</f>
        <v>2024</v>
      </c>
      <c r="M4061">
        <f>MONTH(SalesData[Order Date])</f>
        <v>2</v>
      </c>
      <c r="N4061" t="str">
        <f>TEXT(SalesData[[#This Row],[Order Date]], "mmmm")</f>
        <v>February</v>
      </c>
      <c r="O4061" s="7">
        <f>IF(SalesData[Sales]=0,0,SalesData[Profit]/SalesData[Sales])</f>
        <v>0.22343155084849536</v>
      </c>
      <c r="P4061" s="8">
        <f t="shared" si="63"/>
        <v>1.1211600269078407E-4</v>
      </c>
      <c r="Q4061" t="str">
        <f>IF(SalesData[[#This Row],[Discount]]&gt;0, "Yes", "No")</f>
        <v>Yes</v>
      </c>
      <c r="R4061" t="str">
        <f>TEXT(SalesData[[#This Row],[Order Date]],"mmm-yyyy")</f>
        <v>Feb-2024</v>
      </c>
      <c r="S4061">
        <f>YEAR(SalesData[[#This Row],[Order Date]])*100 + MONTH(SalesData[[#This Row],[Order Date]])</f>
        <v>202402</v>
      </c>
    </row>
    <row r="4062" spans="1:19" x14ac:dyDescent="0.3">
      <c r="A4062" t="s">
        <v>19194</v>
      </c>
      <c r="B4062" s="3">
        <v>45338</v>
      </c>
      <c r="C4062" t="s">
        <v>19195</v>
      </c>
      <c r="D4062" t="s">
        <v>18</v>
      </c>
      <c r="E4062" t="s">
        <v>19</v>
      </c>
      <c r="F4062" t="s">
        <v>62</v>
      </c>
      <c r="G4062">
        <v>1</v>
      </c>
      <c r="H4062" s="5">
        <v>796.01</v>
      </c>
      <c r="I4062" s="5">
        <v>0.13</v>
      </c>
      <c r="J4062" s="5">
        <v>692.52869999999996</v>
      </c>
      <c r="K4062" s="5">
        <v>42.524308681959859</v>
      </c>
      <c r="L4062">
        <f>YEAR(SalesData[Order Date])</f>
        <v>2024</v>
      </c>
      <c r="M4062">
        <f>MONTH(SalesData[Order Date])</f>
        <v>2</v>
      </c>
      <c r="N4062" t="str">
        <f>TEXT(SalesData[[#This Row],[Order Date]], "mmmm")</f>
        <v>February</v>
      </c>
      <c r="O4062" s="7">
        <f>IF(SalesData[Sales]=0,0,SalesData[Profit]/SalesData[Sales])</f>
        <v>6.1404399098492032E-2</v>
      </c>
      <c r="P4062" s="8">
        <f t="shared" si="63"/>
        <v>1.6331453122448212E-4</v>
      </c>
      <c r="Q4062" t="str">
        <f>IF(SalesData[[#This Row],[Discount]]&gt;0, "Yes", "No")</f>
        <v>Yes</v>
      </c>
      <c r="R4062" t="str">
        <f>TEXT(SalesData[[#This Row],[Order Date]],"mmm-yyyy")</f>
        <v>Feb-2024</v>
      </c>
      <c r="S4062">
        <f>YEAR(SalesData[[#This Row],[Order Date]])*100 + MONTH(SalesData[[#This Row],[Order Date]])</f>
        <v>202402</v>
      </c>
    </row>
    <row r="4063" spans="1:19" x14ac:dyDescent="0.3">
      <c r="A4063" t="s">
        <v>19216</v>
      </c>
      <c r="B4063" s="3">
        <v>45346</v>
      </c>
      <c r="C4063" t="s">
        <v>19217</v>
      </c>
      <c r="D4063" t="s">
        <v>13</v>
      </c>
      <c r="E4063" t="s">
        <v>19</v>
      </c>
      <c r="F4063" t="s">
        <v>34</v>
      </c>
      <c r="G4063">
        <v>8</v>
      </c>
      <c r="H4063" s="5">
        <v>854.53</v>
      </c>
      <c r="I4063" s="5">
        <v>0.24</v>
      </c>
      <c r="J4063" s="5">
        <v>5195.5424000000003</v>
      </c>
      <c r="K4063" s="5">
        <v>323.17580302442718</v>
      </c>
      <c r="L4063">
        <f>YEAR(SalesData[Order Date])</f>
        <v>2024</v>
      </c>
      <c r="M4063">
        <f>MONTH(SalesData[Order Date])</f>
        <v>2</v>
      </c>
      <c r="N4063" t="str">
        <f>TEXT(SalesData[[#This Row],[Order Date]], "mmmm")</f>
        <v>February</v>
      </c>
      <c r="O4063" s="7">
        <f>IF(SalesData[Sales]=0,0,SalesData[Profit]/SalesData[Sales])</f>
        <v>6.2202514798922082E-2</v>
      </c>
      <c r="P4063" s="8">
        <f t="shared" si="63"/>
        <v>3.5107017892876784E-5</v>
      </c>
      <c r="Q4063" t="str">
        <f>IF(SalesData[[#This Row],[Discount]]&gt;0, "Yes", "No")</f>
        <v>Yes</v>
      </c>
      <c r="R4063" t="str">
        <f>TEXT(SalesData[[#This Row],[Order Date]],"mmm-yyyy")</f>
        <v>Feb-2024</v>
      </c>
      <c r="S4063">
        <f>YEAR(SalesData[[#This Row],[Order Date]])*100 + MONTH(SalesData[[#This Row],[Order Date]])</f>
        <v>202402</v>
      </c>
    </row>
    <row r="4064" spans="1:19" x14ac:dyDescent="0.3">
      <c r="A4064" t="s">
        <v>19230</v>
      </c>
      <c r="B4064" s="3">
        <v>45346</v>
      </c>
      <c r="C4064" t="s">
        <v>19231</v>
      </c>
      <c r="D4064" t="s">
        <v>23</v>
      </c>
      <c r="E4064" t="s">
        <v>19</v>
      </c>
      <c r="F4064" t="s">
        <v>27</v>
      </c>
      <c r="G4064">
        <v>7</v>
      </c>
      <c r="H4064" s="5">
        <v>86.84</v>
      </c>
      <c r="I4064" s="5">
        <v>0.19</v>
      </c>
      <c r="J4064" s="5">
        <v>492.38279999999997</v>
      </c>
      <c r="K4064" s="5">
        <v>134.90731777971791</v>
      </c>
      <c r="L4064">
        <f>YEAR(SalesData[Order Date])</f>
        <v>2024</v>
      </c>
      <c r="M4064">
        <f>MONTH(SalesData[Order Date])</f>
        <v>2</v>
      </c>
      <c r="N4064" t="str">
        <f>TEXT(SalesData[[#This Row],[Order Date]], "mmmm")</f>
        <v>February</v>
      </c>
      <c r="O4064" s="7">
        <f>IF(SalesData[Sales]=0,0,SalesData[Profit]/SalesData[Sales])</f>
        <v>0.27398868884071076</v>
      </c>
      <c r="P4064" s="8">
        <f t="shared" si="63"/>
        <v>3.1256168980719882E-4</v>
      </c>
      <c r="Q4064" t="str">
        <f>IF(SalesData[[#This Row],[Discount]]&gt;0, "Yes", "No")</f>
        <v>Yes</v>
      </c>
      <c r="R4064" t="str">
        <f>TEXT(SalesData[[#This Row],[Order Date]],"mmm-yyyy")</f>
        <v>Feb-2024</v>
      </c>
      <c r="S4064">
        <f>YEAR(SalesData[[#This Row],[Order Date]])*100 + MONTH(SalesData[[#This Row],[Order Date]])</f>
        <v>202402</v>
      </c>
    </row>
    <row r="4065" spans="1:19" x14ac:dyDescent="0.3">
      <c r="A4065" t="s">
        <v>19236</v>
      </c>
      <c r="B4065" s="3">
        <v>45334</v>
      </c>
      <c r="C4065" t="s">
        <v>19237</v>
      </c>
      <c r="D4065" t="s">
        <v>18</v>
      </c>
      <c r="E4065" t="s">
        <v>26</v>
      </c>
      <c r="F4065" t="s">
        <v>91</v>
      </c>
      <c r="G4065">
        <v>9</v>
      </c>
      <c r="H4065" s="5">
        <v>209.93</v>
      </c>
      <c r="I4065" s="5">
        <v>0.16</v>
      </c>
      <c r="J4065" s="5">
        <v>1587.0708</v>
      </c>
      <c r="K4065" s="5">
        <v>83.452265395882421</v>
      </c>
      <c r="L4065">
        <f>YEAR(SalesData[Order Date])</f>
        <v>2024</v>
      </c>
      <c r="M4065">
        <f>MONTH(SalesData[Order Date])</f>
        <v>2</v>
      </c>
      <c r="N4065" t="str">
        <f>TEXT(SalesData[[#This Row],[Order Date]], "mmmm")</f>
        <v>February</v>
      </c>
      <c r="O4065" s="7">
        <f>IF(SalesData[Sales]=0,0,SalesData[Profit]/SalesData[Sales])</f>
        <v>5.2582572495116428E-2</v>
      </c>
      <c r="P4065" s="8">
        <f t="shared" si="63"/>
        <v>8.46843127603381E-5</v>
      </c>
      <c r="Q4065" t="str">
        <f>IF(SalesData[[#This Row],[Discount]]&gt;0, "Yes", "No")</f>
        <v>Yes</v>
      </c>
      <c r="R4065" t="str">
        <f>TEXT(SalesData[[#This Row],[Order Date]],"mmm-yyyy")</f>
        <v>Feb-2024</v>
      </c>
      <c r="S4065">
        <f>YEAR(SalesData[[#This Row],[Order Date]])*100 + MONTH(SalesData[[#This Row],[Order Date]])</f>
        <v>202402</v>
      </c>
    </row>
    <row r="4066" spans="1:19" x14ac:dyDescent="0.3">
      <c r="A4066" t="s">
        <v>19258</v>
      </c>
      <c r="B4066" s="3">
        <v>45323</v>
      </c>
      <c r="C4066" t="s">
        <v>19259</v>
      </c>
      <c r="D4066" t="s">
        <v>18</v>
      </c>
      <c r="E4066" t="s">
        <v>26</v>
      </c>
      <c r="F4066" t="s">
        <v>91</v>
      </c>
      <c r="G4066">
        <v>2</v>
      </c>
      <c r="H4066" s="5">
        <v>575.58000000000004</v>
      </c>
      <c r="I4066" s="5">
        <v>0.11</v>
      </c>
      <c r="J4066" s="5">
        <v>1024.5324000000001</v>
      </c>
      <c r="K4066" s="5">
        <v>242.4290500496711</v>
      </c>
      <c r="L4066">
        <f>YEAR(SalesData[Order Date])</f>
        <v>2024</v>
      </c>
      <c r="M4066">
        <f>MONTH(SalesData[Order Date])</f>
        <v>2</v>
      </c>
      <c r="N4066" t="str">
        <f>TEXT(SalesData[[#This Row],[Order Date]], "mmmm")</f>
        <v>February</v>
      </c>
      <c r="O4066" s="7">
        <f>IF(SalesData[Sales]=0,0,SalesData[Profit]/SalesData[Sales])</f>
        <v>0.23662409314695279</v>
      </c>
      <c r="P4066" s="8">
        <f t="shared" si="63"/>
        <v>9.5555787205948772E-5</v>
      </c>
      <c r="Q4066" t="str">
        <f>IF(SalesData[[#This Row],[Discount]]&gt;0, "Yes", "No")</f>
        <v>Yes</v>
      </c>
      <c r="R4066" t="str">
        <f>TEXT(SalesData[[#This Row],[Order Date]],"mmm-yyyy")</f>
        <v>Feb-2024</v>
      </c>
      <c r="S4066">
        <f>YEAR(SalesData[[#This Row],[Order Date]])*100 + MONTH(SalesData[[#This Row],[Order Date]])</f>
        <v>202402</v>
      </c>
    </row>
    <row r="4067" spans="1:19" x14ac:dyDescent="0.3">
      <c r="A4067" t="s">
        <v>19315</v>
      </c>
      <c r="B4067" s="3">
        <v>45345</v>
      </c>
      <c r="C4067" t="s">
        <v>19316</v>
      </c>
      <c r="D4067" t="s">
        <v>23</v>
      </c>
      <c r="E4067" t="s">
        <v>26</v>
      </c>
      <c r="F4067" t="s">
        <v>20</v>
      </c>
      <c r="G4067">
        <v>5</v>
      </c>
      <c r="H4067" s="5">
        <v>160.33000000000001</v>
      </c>
      <c r="I4067" s="5">
        <v>0.09</v>
      </c>
      <c r="J4067" s="5">
        <v>729.50150000000008</v>
      </c>
      <c r="K4067" s="5">
        <v>66.602633876874634</v>
      </c>
      <c r="L4067">
        <f>YEAR(SalesData[Order Date])</f>
        <v>2024</v>
      </c>
      <c r="M4067">
        <f>MONTH(SalesData[Order Date])</f>
        <v>2</v>
      </c>
      <c r="N4067" t="str">
        <f>TEXT(SalesData[[#This Row],[Order Date]], "mmmm")</f>
        <v>February</v>
      </c>
      <c r="O4067" s="7">
        <f>IF(SalesData[Sales]=0,0,SalesData[Profit]/SalesData[Sales])</f>
        <v>9.1298830608127088E-2</v>
      </c>
      <c r="P4067" s="8">
        <f t="shared" si="63"/>
        <v>1.1226844632944551E-4</v>
      </c>
      <c r="Q4067" t="str">
        <f>IF(SalesData[[#This Row],[Discount]]&gt;0, "Yes", "No")</f>
        <v>Yes</v>
      </c>
      <c r="R4067" t="str">
        <f>TEXT(SalesData[[#This Row],[Order Date]],"mmm-yyyy")</f>
        <v>Feb-2024</v>
      </c>
      <c r="S4067">
        <f>YEAR(SalesData[[#This Row],[Order Date]])*100 + MONTH(SalesData[[#This Row],[Order Date]])</f>
        <v>202402</v>
      </c>
    </row>
    <row r="4068" spans="1:19" x14ac:dyDescent="0.3">
      <c r="A4068" t="s">
        <v>19341</v>
      </c>
      <c r="B4068" s="3">
        <v>45332</v>
      </c>
      <c r="C4068" t="s">
        <v>19342</v>
      </c>
      <c r="D4068" t="s">
        <v>23</v>
      </c>
      <c r="E4068" t="s">
        <v>19</v>
      </c>
      <c r="F4068" t="s">
        <v>53</v>
      </c>
      <c r="G4068">
        <v>8</v>
      </c>
      <c r="H4068" s="5">
        <v>357.42</v>
      </c>
      <c r="I4068" s="5">
        <v>0.18</v>
      </c>
      <c r="J4068" s="5">
        <v>2344.6752000000001</v>
      </c>
      <c r="K4068" s="5">
        <v>654.31754650549362</v>
      </c>
      <c r="L4068">
        <f>YEAR(SalesData[Order Date])</f>
        <v>2024</v>
      </c>
      <c r="M4068">
        <f>MONTH(SalesData[Order Date])</f>
        <v>2</v>
      </c>
      <c r="N4068" t="str">
        <f>TEXT(SalesData[[#This Row],[Order Date]], "mmmm")</f>
        <v>February</v>
      </c>
      <c r="O4068" s="7">
        <f>IF(SalesData[Sales]=0,0,SalesData[Profit]/SalesData[Sales])</f>
        <v>0.27906532491387021</v>
      </c>
      <c r="P4068" s="8">
        <f t="shared" si="63"/>
        <v>6.2951149907671645E-5</v>
      </c>
      <c r="Q4068" t="str">
        <f>IF(SalesData[[#This Row],[Discount]]&gt;0, "Yes", "No")</f>
        <v>Yes</v>
      </c>
      <c r="R4068" t="str">
        <f>TEXT(SalesData[[#This Row],[Order Date]],"mmm-yyyy")</f>
        <v>Feb-2024</v>
      </c>
      <c r="S4068">
        <f>YEAR(SalesData[[#This Row],[Order Date]])*100 + MONTH(SalesData[[#This Row],[Order Date]])</f>
        <v>202402</v>
      </c>
    </row>
    <row r="4069" spans="1:19" x14ac:dyDescent="0.3">
      <c r="A4069" t="s">
        <v>77</v>
      </c>
      <c r="B4069" s="3">
        <v>45356</v>
      </c>
      <c r="C4069" t="s">
        <v>78</v>
      </c>
      <c r="D4069" t="s">
        <v>30</v>
      </c>
      <c r="E4069" t="s">
        <v>19</v>
      </c>
      <c r="F4069" t="s">
        <v>15</v>
      </c>
      <c r="G4069">
        <v>5</v>
      </c>
      <c r="H4069" s="5">
        <v>23.91</v>
      </c>
      <c r="I4069" s="5">
        <v>0.2</v>
      </c>
      <c r="J4069" s="5">
        <v>95.64</v>
      </c>
      <c r="K4069" s="5">
        <v>11.79099716007649</v>
      </c>
      <c r="L4069">
        <f>YEAR(SalesData[Order Date])</f>
        <v>2024</v>
      </c>
      <c r="M4069">
        <f>MONTH(SalesData[Order Date])</f>
        <v>3</v>
      </c>
      <c r="N4069" t="str">
        <f>TEXT(SalesData[[#This Row],[Order Date]], "mmmm")</f>
        <v>March</v>
      </c>
      <c r="O4069" s="7">
        <f>IF(SalesData[Sales]=0,0,SalesData[Profit]/SalesData[Sales])</f>
        <v>0.12328520660891353</v>
      </c>
      <c r="P4069" s="8">
        <f t="shared" si="63"/>
        <v>1.6729401923881223E-3</v>
      </c>
      <c r="Q4069" t="str">
        <f>IF(SalesData[[#This Row],[Discount]]&gt;0, "Yes", "No")</f>
        <v>Yes</v>
      </c>
      <c r="R4069" t="str">
        <f>TEXT(SalesData[[#This Row],[Order Date]],"mmm-yyyy")</f>
        <v>Mar-2024</v>
      </c>
      <c r="S4069">
        <f>YEAR(SalesData[[#This Row],[Order Date]])*100 + MONTH(SalesData[[#This Row],[Order Date]])</f>
        <v>202403</v>
      </c>
    </row>
    <row r="4070" spans="1:19" x14ac:dyDescent="0.3">
      <c r="A4070" t="s">
        <v>148</v>
      </c>
      <c r="B4070" s="3">
        <v>45363</v>
      </c>
      <c r="C4070" t="s">
        <v>149</v>
      </c>
      <c r="D4070" t="s">
        <v>23</v>
      </c>
      <c r="E4070" t="s">
        <v>19</v>
      </c>
      <c r="F4070" t="s">
        <v>34</v>
      </c>
      <c r="G4070">
        <v>9</v>
      </c>
      <c r="H4070" s="5">
        <v>884.09</v>
      </c>
      <c r="I4070" s="5">
        <v>0.21</v>
      </c>
      <c r="J4070" s="5">
        <v>6285.8799000000008</v>
      </c>
      <c r="K4070" s="5">
        <v>596.84802888913521</v>
      </c>
      <c r="L4070">
        <f>YEAR(SalesData[Order Date])</f>
        <v>2024</v>
      </c>
      <c r="M4070">
        <f>MONTH(SalesData[Order Date])</f>
        <v>3</v>
      </c>
      <c r="N4070" t="str">
        <f>TEXT(SalesData[[#This Row],[Order Date]], "mmmm")</f>
        <v>March</v>
      </c>
      <c r="O4070" s="7">
        <f>IF(SalesData[Sales]=0,0,SalesData[Profit]/SalesData[Sales])</f>
        <v>9.4950593772740566E-2</v>
      </c>
      <c r="P4070" s="8">
        <f t="shared" si="63"/>
        <v>2.6392486436147148E-5</v>
      </c>
      <c r="Q4070" t="str">
        <f>IF(SalesData[[#This Row],[Discount]]&gt;0, "Yes", "No")</f>
        <v>Yes</v>
      </c>
      <c r="R4070" t="str">
        <f>TEXT(SalesData[[#This Row],[Order Date]],"mmm-yyyy")</f>
        <v>Mar-2024</v>
      </c>
      <c r="S4070">
        <f>YEAR(SalesData[[#This Row],[Order Date]])*100 + MONTH(SalesData[[#This Row],[Order Date]])</f>
        <v>202403</v>
      </c>
    </row>
    <row r="4071" spans="1:19" x14ac:dyDescent="0.3">
      <c r="A4071" t="s">
        <v>212</v>
      </c>
      <c r="B4071" s="3">
        <v>45358</v>
      </c>
      <c r="C4071" t="s">
        <v>213</v>
      </c>
      <c r="D4071" t="s">
        <v>18</v>
      </c>
      <c r="E4071" t="s">
        <v>26</v>
      </c>
      <c r="F4071" t="s">
        <v>31</v>
      </c>
      <c r="G4071">
        <v>5</v>
      </c>
      <c r="H4071" s="5">
        <v>142.36000000000001</v>
      </c>
      <c r="I4071" s="5">
        <v>0.24</v>
      </c>
      <c r="J4071" s="5">
        <v>540.96800000000007</v>
      </c>
      <c r="K4071" s="5">
        <v>94.106122378655854</v>
      </c>
      <c r="L4071">
        <f>YEAR(SalesData[Order Date])</f>
        <v>2024</v>
      </c>
      <c r="M4071">
        <f>MONTH(SalesData[Order Date])</f>
        <v>3</v>
      </c>
      <c r="N4071" t="str">
        <f>TEXT(SalesData[[#This Row],[Order Date]], "mmmm")</f>
        <v>March</v>
      </c>
      <c r="O4071" s="7">
        <f>IF(SalesData[Sales]=0,0,SalesData[Profit]/SalesData[Sales])</f>
        <v>0.17395875981325298</v>
      </c>
      <c r="P4071" s="8">
        <f t="shared" si="63"/>
        <v>3.3717336330429894E-4</v>
      </c>
      <c r="Q4071" t="str">
        <f>IF(SalesData[[#This Row],[Discount]]&gt;0, "Yes", "No")</f>
        <v>Yes</v>
      </c>
      <c r="R4071" t="str">
        <f>TEXT(SalesData[[#This Row],[Order Date]],"mmm-yyyy")</f>
        <v>Mar-2024</v>
      </c>
      <c r="S4071">
        <f>YEAR(SalesData[[#This Row],[Order Date]])*100 + MONTH(SalesData[[#This Row],[Order Date]])</f>
        <v>202403</v>
      </c>
    </row>
    <row r="4072" spans="1:19" x14ac:dyDescent="0.3">
      <c r="A4072" t="s">
        <v>218</v>
      </c>
      <c r="B4072" s="3">
        <v>45371</v>
      </c>
      <c r="C4072" t="s">
        <v>219</v>
      </c>
      <c r="D4072" t="s">
        <v>13</v>
      </c>
      <c r="E4072" t="s">
        <v>14</v>
      </c>
      <c r="F4072" t="s">
        <v>27</v>
      </c>
      <c r="G4072">
        <v>7</v>
      </c>
      <c r="H4072" s="5">
        <v>49.87</v>
      </c>
      <c r="I4072" s="5">
        <v>0.2</v>
      </c>
      <c r="J4072" s="5">
        <v>279.27199999999999</v>
      </c>
      <c r="K4072" s="5">
        <v>51.695956154393983</v>
      </c>
      <c r="L4072">
        <f>YEAR(SalesData[Order Date])</f>
        <v>2024</v>
      </c>
      <c r="M4072">
        <f>MONTH(SalesData[Order Date])</f>
        <v>3</v>
      </c>
      <c r="N4072" t="str">
        <f>TEXT(SalesData[[#This Row],[Order Date]], "mmmm")</f>
        <v>March</v>
      </c>
      <c r="O4072" s="7">
        <f>IF(SalesData[Sales]=0,0,SalesData[Profit]/SalesData[Sales])</f>
        <v>0.18510970005727029</v>
      </c>
      <c r="P4072" s="8">
        <f t="shared" si="63"/>
        <v>5.7291815864103819E-4</v>
      </c>
      <c r="Q4072" t="str">
        <f>IF(SalesData[[#This Row],[Discount]]&gt;0, "Yes", "No")</f>
        <v>Yes</v>
      </c>
      <c r="R4072" t="str">
        <f>TEXT(SalesData[[#This Row],[Order Date]],"mmm-yyyy")</f>
        <v>Mar-2024</v>
      </c>
      <c r="S4072">
        <f>YEAR(SalesData[[#This Row],[Order Date]])*100 + MONTH(SalesData[[#This Row],[Order Date]])</f>
        <v>202403</v>
      </c>
    </row>
    <row r="4073" spans="1:19" x14ac:dyDescent="0.3">
      <c r="A4073" t="s">
        <v>226</v>
      </c>
      <c r="B4073" s="3">
        <v>45378</v>
      </c>
      <c r="C4073" t="s">
        <v>227</v>
      </c>
      <c r="D4073" t="s">
        <v>23</v>
      </c>
      <c r="E4073" t="s">
        <v>19</v>
      </c>
      <c r="F4073" t="s">
        <v>20</v>
      </c>
      <c r="G4073">
        <v>4</v>
      </c>
      <c r="H4073" s="5">
        <v>17.149999999999999</v>
      </c>
      <c r="I4073" s="5">
        <v>0.25</v>
      </c>
      <c r="J4073" s="5">
        <v>51.45</v>
      </c>
      <c r="K4073" s="5">
        <v>10.424070734021489</v>
      </c>
      <c r="L4073">
        <f>YEAR(SalesData[Order Date])</f>
        <v>2024</v>
      </c>
      <c r="M4073">
        <f>MONTH(SalesData[Order Date])</f>
        <v>3</v>
      </c>
      <c r="N4073" t="str">
        <f>TEXT(SalesData[[#This Row],[Order Date]], "mmmm")</f>
        <v>March</v>
      </c>
      <c r="O4073" s="7">
        <f>IF(SalesData[Sales]=0,0,SalesData[Profit]/SalesData[Sales])</f>
        <v>0.20260584517048569</v>
      </c>
      <c r="P4073" s="8">
        <f t="shared" si="63"/>
        <v>3.644314868804665E-3</v>
      </c>
      <c r="Q4073" t="str">
        <f>IF(SalesData[[#This Row],[Discount]]&gt;0, "Yes", "No")</f>
        <v>Yes</v>
      </c>
      <c r="R4073" t="str">
        <f>TEXT(SalesData[[#This Row],[Order Date]],"mmm-yyyy")</f>
        <v>Mar-2024</v>
      </c>
      <c r="S4073">
        <f>YEAR(SalesData[[#This Row],[Order Date]])*100 + MONTH(SalesData[[#This Row],[Order Date]])</f>
        <v>202403</v>
      </c>
    </row>
    <row r="4074" spans="1:19" x14ac:dyDescent="0.3">
      <c r="A4074" t="s">
        <v>296</v>
      </c>
      <c r="B4074" s="3">
        <v>45377</v>
      </c>
      <c r="C4074" t="s">
        <v>297</v>
      </c>
      <c r="D4074" t="s">
        <v>13</v>
      </c>
      <c r="E4074" t="s">
        <v>14</v>
      </c>
      <c r="F4074" t="s">
        <v>91</v>
      </c>
      <c r="G4074">
        <v>8</v>
      </c>
      <c r="H4074" s="5">
        <v>781.96</v>
      </c>
      <c r="I4074" s="5">
        <v>0.05</v>
      </c>
      <c r="J4074" s="5">
        <v>5942.8959999999997</v>
      </c>
      <c r="K4074" s="5">
        <v>740.55254083146872</v>
      </c>
      <c r="L4074">
        <f>YEAR(SalesData[Order Date])</f>
        <v>2024</v>
      </c>
      <c r="M4074">
        <f>MONTH(SalesData[Order Date])</f>
        <v>3</v>
      </c>
      <c r="N4074" t="str">
        <f>TEXT(SalesData[[#This Row],[Order Date]], "mmmm")</f>
        <v>March</v>
      </c>
      <c r="O4074" s="7">
        <f>IF(SalesData[Sales]=0,0,SalesData[Profit]/SalesData[Sales])</f>
        <v>0.12461139162311922</v>
      </c>
      <c r="P4074" s="8">
        <f t="shared" si="63"/>
        <v>7.9927362013402219E-6</v>
      </c>
      <c r="Q4074" t="str">
        <f>IF(SalesData[[#This Row],[Discount]]&gt;0, "Yes", "No")</f>
        <v>Yes</v>
      </c>
      <c r="R4074" t="str">
        <f>TEXT(SalesData[[#This Row],[Order Date]],"mmm-yyyy")</f>
        <v>Mar-2024</v>
      </c>
      <c r="S4074">
        <f>YEAR(SalesData[[#This Row],[Order Date]])*100 + MONTH(SalesData[[#This Row],[Order Date]])</f>
        <v>202403</v>
      </c>
    </row>
    <row r="4075" spans="1:19" x14ac:dyDescent="0.3">
      <c r="A4075" t="s">
        <v>306</v>
      </c>
      <c r="B4075" s="3">
        <v>45370</v>
      </c>
      <c r="C4075" t="s">
        <v>307</v>
      </c>
      <c r="D4075" t="s">
        <v>23</v>
      </c>
      <c r="E4075" t="s">
        <v>19</v>
      </c>
      <c r="F4075" t="s">
        <v>44</v>
      </c>
      <c r="G4075">
        <v>4</v>
      </c>
      <c r="H4075" s="5">
        <v>428.83</v>
      </c>
      <c r="I4075" s="5">
        <v>0.27</v>
      </c>
      <c r="J4075" s="5">
        <v>1252.1836000000001</v>
      </c>
      <c r="K4075" s="5">
        <v>98.503285708573287</v>
      </c>
      <c r="L4075">
        <f>YEAR(SalesData[Order Date])</f>
        <v>2024</v>
      </c>
      <c r="M4075">
        <f>MONTH(SalesData[Order Date])</f>
        <v>3</v>
      </c>
      <c r="N4075" t="str">
        <f>TEXT(SalesData[[#This Row],[Order Date]], "mmmm")</f>
        <v>March</v>
      </c>
      <c r="O4075" s="7">
        <f>IF(SalesData[Sales]=0,0,SalesData[Profit]/SalesData[Sales])</f>
        <v>7.8665209885014686E-2</v>
      </c>
      <c r="P4075" s="8">
        <f t="shared" si="63"/>
        <v>1.5740503229718072E-4</v>
      </c>
      <c r="Q4075" t="str">
        <f>IF(SalesData[[#This Row],[Discount]]&gt;0, "Yes", "No")</f>
        <v>Yes</v>
      </c>
      <c r="R4075" t="str">
        <f>TEXT(SalesData[[#This Row],[Order Date]],"mmm-yyyy")</f>
        <v>Mar-2024</v>
      </c>
      <c r="S4075">
        <f>YEAR(SalesData[[#This Row],[Order Date]])*100 + MONTH(SalesData[[#This Row],[Order Date]])</f>
        <v>202403</v>
      </c>
    </row>
    <row r="4076" spans="1:19" x14ac:dyDescent="0.3">
      <c r="A4076" t="s">
        <v>328</v>
      </c>
      <c r="B4076" s="3">
        <v>45369</v>
      </c>
      <c r="C4076" t="s">
        <v>329</v>
      </c>
      <c r="D4076" t="s">
        <v>18</v>
      </c>
      <c r="E4076" t="s">
        <v>14</v>
      </c>
      <c r="F4076" t="s">
        <v>53</v>
      </c>
      <c r="G4076">
        <v>3</v>
      </c>
      <c r="H4076" s="5">
        <v>458.35</v>
      </c>
      <c r="I4076" s="5">
        <v>0.13</v>
      </c>
      <c r="J4076" s="5">
        <v>1196.2935</v>
      </c>
      <c r="K4076" s="5">
        <v>167.67727819658191</v>
      </c>
      <c r="L4076">
        <f>YEAR(SalesData[Order Date])</f>
        <v>2024</v>
      </c>
      <c r="M4076">
        <f>MONTH(SalesData[Order Date])</f>
        <v>3</v>
      </c>
      <c r="N4076" t="str">
        <f>TEXT(SalesData[[#This Row],[Order Date]], "mmmm")</f>
        <v>March</v>
      </c>
      <c r="O4076" s="7">
        <f>IF(SalesData[Sales]=0,0,SalesData[Profit]/SalesData[Sales])</f>
        <v>0.14016399670865209</v>
      </c>
      <c r="P4076" s="8">
        <f t="shared" si="63"/>
        <v>9.4542016653939841E-5</v>
      </c>
      <c r="Q4076" t="str">
        <f>IF(SalesData[[#This Row],[Discount]]&gt;0, "Yes", "No")</f>
        <v>Yes</v>
      </c>
      <c r="R4076" t="str">
        <f>TEXT(SalesData[[#This Row],[Order Date]],"mmm-yyyy")</f>
        <v>Mar-2024</v>
      </c>
      <c r="S4076">
        <f>YEAR(SalesData[[#This Row],[Order Date]])*100 + MONTH(SalesData[[#This Row],[Order Date]])</f>
        <v>202403</v>
      </c>
    </row>
    <row r="4077" spans="1:19" x14ac:dyDescent="0.3">
      <c r="A4077" t="s">
        <v>368</v>
      </c>
      <c r="B4077" s="3">
        <v>45361</v>
      </c>
      <c r="C4077" t="s">
        <v>369</v>
      </c>
      <c r="D4077" t="s">
        <v>18</v>
      </c>
      <c r="E4077" t="s">
        <v>19</v>
      </c>
      <c r="F4077" t="s">
        <v>34</v>
      </c>
      <c r="G4077">
        <v>8</v>
      </c>
      <c r="H4077" s="5">
        <v>367.21</v>
      </c>
      <c r="I4077" s="5">
        <v>0.22</v>
      </c>
      <c r="J4077" s="5">
        <v>2291.3904000000002</v>
      </c>
      <c r="K4077" s="5">
        <v>396.94384683185689</v>
      </c>
      <c r="L4077">
        <f>YEAR(SalesData[Order Date])</f>
        <v>2024</v>
      </c>
      <c r="M4077">
        <f>MONTH(SalesData[Order Date])</f>
        <v>3</v>
      </c>
      <c r="N4077" t="str">
        <f>TEXT(SalesData[[#This Row],[Order Date]], "mmmm")</f>
        <v>March</v>
      </c>
      <c r="O4077" s="7">
        <f>IF(SalesData[Sales]=0,0,SalesData[Profit]/SalesData[Sales])</f>
        <v>0.1732327441154754</v>
      </c>
      <c r="P4077" s="8">
        <f t="shared" si="63"/>
        <v>7.4889028076577434E-5</v>
      </c>
      <c r="Q4077" t="str">
        <f>IF(SalesData[[#This Row],[Discount]]&gt;0, "Yes", "No")</f>
        <v>Yes</v>
      </c>
      <c r="R4077" t="str">
        <f>TEXT(SalesData[[#This Row],[Order Date]],"mmm-yyyy")</f>
        <v>Mar-2024</v>
      </c>
      <c r="S4077">
        <f>YEAR(SalesData[[#This Row],[Order Date]])*100 + MONTH(SalesData[[#This Row],[Order Date]])</f>
        <v>202403</v>
      </c>
    </row>
    <row r="4078" spans="1:19" x14ac:dyDescent="0.3">
      <c r="A4078" t="s">
        <v>382</v>
      </c>
      <c r="B4078" s="3">
        <v>45377</v>
      </c>
      <c r="C4078" t="s">
        <v>383</v>
      </c>
      <c r="D4078" t="s">
        <v>30</v>
      </c>
      <c r="E4078" t="s">
        <v>14</v>
      </c>
      <c r="F4078" t="s">
        <v>27</v>
      </c>
      <c r="G4078">
        <v>1</v>
      </c>
      <c r="H4078" s="5">
        <v>316.11</v>
      </c>
      <c r="I4078" s="5">
        <v>0.09</v>
      </c>
      <c r="J4078" s="5">
        <v>287.6601</v>
      </c>
      <c r="K4078" s="5">
        <v>69.251046509977243</v>
      </c>
      <c r="L4078">
        <f>YEAR(SalesData[Order Date])</f>
        <v>2024</v>
      </c>
      <c r="M4078">
        <f>MONTH(SalesData[Order Date])</f>
        <v>3</v>
      </c>
      <c r="N4078" t="str">
        <f>TEXT(SalesData[[#This Row],[Order Date]], "mmmm")</f>
        <v>March</v>
      </c>
      <c r="O4078" s="7">
        <f>IF(SalesData[Sales]=0,0,SalesData[Profit]/SalesData[Sales])</f>
        <v>0.24073914494911614</v>
      </c>
      <c r="P4078" s="8">
        <f t="shared" si="63"/>
        <v>2.8471101831640882E-4</v>
      </c>
      <c r="Q4078" t="str">
        <f>IF(SalesData[[#This Row],[Discount]]&gt;0, "Yes", "No")</f>
        <v>Yes</v>
      </c>
      <c r="R4078" t="str">
        <f>TEXT(SalesData[[#This Row],[Order Date]],"mmm-yyyy")</f>
        <v>Mar-2024</v>
      </c>
      <c r="S4078">
        <f>YEAR(SalesData[[#This Row],[Order Date]])*100 + MONTH(SalesData[[#This Row],[Order Date]])</f>
        <v>202403</v>
      </c>
    </row>
    <row r="4079" spans="1:19" x14ac:dyDescent="0.3">
      <c r="A4079" t="s">
        <v>394</v>
      </c>
      <c r="B4079" s="3">
        <v>45372</v>
      </c>
      <c r="C4079" t="s">
        <v>395</v>
      </c>
      <c r="D4079" t="s">
        <v>18</v>
      </c>
      <c r="E4079" t="s">
        <v>19</v>
      </c>
      <c r="F4079" t="s">
        <v>91</v>
      </c>
      <c r="G4079">
        <v>2</v>
      </c>
      <c r="H4079" s="5">
        <v>817.45</v>
      </c>
      <c r="I4079" s="5">
        <v>0.08</v>
      </c>
      <c r="J4079" s="5">
        <v>1504.1079999999999</v>
      </c>
      <c r="K4079" s="5">
        <v>273.99889821104262</v>
      </c>
      <c r="L4079">
        <f>YEAR(SalesData[Order Date])</f>
        <v>2024</v>
      </c>
      <c r="M4079">
        <f>MONTH(SalesData[Order Date])</f>
        <v>3</v>
      </c>
      <c r="N4079" t="str">
        <f>TEXT(SalesData[[#This Row],[Order Date]], "mmmm")</f>
        <v>March</v>
      </c>
      <c r="O4079" s="7">
        <f>IF(SalesData[Sales]=0,0,SalesData[Profit]/SalesData[Sales])</f>
        <v>0.18216703734774539</v>
      </c>
      <c r="P4079" s="8">
        <f t="shared" si="63"/>
        <v>4.8932656431586027E-5</v>
      </c>
      <c r="Q4079" t="str">
        <f>IF(SalesData[[#This Row],[Discount]]&gt;0, "Yes", "No")</f>
        <v>Yes</v>
      </c>
      <c r="R4079" t="str">
        <f>TEXT(SalesData[[#This Row],[Order Date]],"mmm-yyyy")</f>
        <v>Mar-2024</v>
      </c>
      <c r="S4079">
        <f>YEAR(SalesData[[#This Row],[Order Date]])*100 + MONTH(SalesData[[#This Row],[Order Date]])</f>
        <v>202403</v>
      </c>
    </row>
    <row r="4080" spans="1:19" x14ac:dyDescent="0.3">
      <c r="A4080" t="s">
        <v>402</v>
      </c>
      <c r="B4080" s="3">
        <v>45364</v>
      </c>
      <c r="C4080" t="s">
        <v>403</v>
      </c>
      <c r="D4080" t="s">
        <v>13</v>
      </c>
      <c r="E4080" t="s">
        <v>19</v>
      </c>
      <c r="F4080" t="s">
        <v>91</v>
      </c>
      <c r="G4080">
        <v>2</v>
      </c>
      <c r="H4080" s="5">
        <v>240.36</v>
      </c>
      <c r="I4080" s="5">
        <v>0.09</v>
      </c>
      <c r="J4080" s="5">
        <v>437.45519999999999</v>
      </c>
      <c r="K4080" s="5">
        <v>25.385925598663231</v>
      </c>
      <c r="L4080">
        <f>YEAR(SalesData[Order Date])</f>
        <v>2024</v>
      </c>
      <c r="M4080">
        <f>MONTH(SalesData[Order Date])</f>
        <v>3</v>
      </c>
      <c r="N4080" t="str">
        <f>TEXT(SalesData[[#This Row],[Order Date]], "mmmm")</f>
        <v>March</v>
      </c>
      <c r="O4080" s="7">
        <f>IF(SalesData[Sales]=0,0,SalesData[Profit]/SalesData[Sales])</f>
        <v>5.8030915162657189E-2</v>
      </c>
      <c r="P4080" s="8">
        <f t="shared" si="63"/>
        <v>1.8721917124313528E-4</v>
      </c>
      <c r="Q4080" t="str">
        <f>IF(SalesData[[#This Row],[Discount]]&gt;0, "Yes", "No")</f>
        <v>Yes</v>
      </c>
      <c r="R4080" t="str">
        <f>TEXT(SalesData[[#This Row],[Order Date]],"mmm-yyyy")</f>
        <v>Mar-2024</v>
      </c>
      <c r="S4080">
        <f>YEAR(SalesData[[#This Row],[Order Date]])*100 + MONTH(SalesData[[#This Row],[Order Date]])</f>
        <v>202403</v>
      </c>
    </row>
    <row r="4081" spans="1:19" x14ac:dyDescent="0.3">
      <c r="A4081" t="s">
        <v>416</v>
      </c>
      <c r="B4081" s="3">
        <v>45375</v>
      </c>
      <c r="C4081" t="s">
        <v>417</v>
      </c>
      <c r="D4081" t="s">
        <v>30</v>
      </c>
      <c r="E4081" t="s">
        <v>19</v>
      </c>
      <c r="F4081" t="s">
        <v>34</v>
      </c>
      <c r="G4081">
        <v>2</v>
      </c>
      <c r="H4081" s="5">
        <v>713.35</v>
      </c>
      <c r="I4081" s="5">
        <v>7.0000000000000007E-2</v>
      </c>
      <c r="J4081" s="5">
        <v>1326.8309999999999</v>
      </c>
      <c r="K4081" s="5">
        <v>394.88172753438619</v>
      </c>
      <c r="L4081">
        <f>YEAR(SalesData[Order Date])</f>
        <v>2024</v>
      </c>
      <c r="M4081">
        <f>MONTH(SalesData[Order Date])</f>
        <v>3</v>
      </c>
      <c r="N4081" t="str">
        <f>TEXT(SalesData[[#This Row],[Order Date]], "mmmm")</f>
        <v>March</v>
      </c>
      <c r="O4081" s="7">
        <f>IF(SalesData[Sales]=0,0,SalesData[Profit]/SalesData[Sales])</f>
        <v>0.29761267827958965</v>
      </c>
      <c r="P4081" s="8">
        <f t="shared" si="63"/>
        <v>4.9064274199200959E-5</v>
      </c>
      <c r="Q4081" t="str">
        <f>IF(SalesData[[#This Row],[Discount]]&gt;0, "Yes", "No")</f>
        <v>Yes</v>
      </c>
      <c r="R4081" t="str">
        <f>TEXT(SalesData[[#This Row],[Order Date]],"mmm-yyyy")</f>
        <v>Mar-2024</v>
      </c>
      <c r="S4081">
        <f>YEAR(SalesData[[#This Row],[Order Date]])*100 + MONTH(SalesData[[#This Row],[Order Date]])</f>
        <v>202403</v>
      </c>
    </row>
    <row r="4082" spans="1:19" x14ac:dyDescent="0.3">
      <c r="A4082" t="s">
        <v>426</v>
      </c>
      <c r="B4082" s="3">
        <v>45359</v>
      </c>
      <c r="C4082" t="s">
        <v>427</v>
      </c>
      <c r="D4082" t="s">
        <v>30</v>
      </c>
      <c r="E4082" t="s">
        <v>14</v>
      </c>
      <c r="F4082" t="s">
        <v>39</v>
      </c>
      <c r="G4082">
        <v>3</v>
      </c>
      <c r="H4082" s="5">
        <v>450.56</v>
      </c>
      <c r="I4082" s="5">
        <v>0.14000000000000001</v>
      </c>
      <c r="J4082" s="5">
        <v>1162.4448</v>
      </c>
      <c r="K4082" s="5">
        <v>316.76467160429769</v>
      </c>
      <c r="L4082">
        <f>YEAR(SalesData[Order Date])</f>
        <v>2024</v>
      </c>
      <c r="M4082">
        <f>MONTH(SalesData[Order Date])</f>
        <v>3</v>
      </c>
      <c r="N4082" t="str">
        <f>TEXT(SalesData[[#This Row],[Order Date]], "mmmm")</f>
        <v>March</v>
      </c>
      <c r="O4082" s="7">
        <f>IF(SalesData[Sales]=0,0,SalesData[Profit]/SalesData[Sales])</f>
        <v>0.27249867830652924</v>
      </c>
      <c r="P4082" s="8">
        <f t="shared" si="63"/>
        <v>1.0357481060606061E-4</v>
      </c>
      <c r="Q4082" t="str">
        <f>IF(SalesData[[#This Row],[Discount]]&gt;0, "Yes", "No")</f>
        <v>Yes</v>
      </c>
      <c r="R4082" t="str">
        <f>TEXT(SalesData[[#This Row],[Order Date]],"mmm-yyyy")</f>
        <v>Mar-2024</v>
      </c>
      <c r="S4082">
        <f>YEAR(SalesData[[#This Row],[Order Date]])*100 + MONTH(SalesData[[#This Row],[Order Date]])</f>
        <v>202403</v>
      </c>
    </row>
    <row r="4083" spans="1:19" x14ac:dyDescent="0.3">
      <c r="A4083" t="s">
        <v>498</v>
      </c>
      <c r="B4083" s="3">
        <v>45373</v>
      </c>
      <c r="C4083" t="s">
        <v>499</v>
      </c>
      <c r="D4083" t="s">
        <v>18</v>
      </c>
      <c r="E4083" t="s">
        <v>26</v>
      </c>
      <c r="F4083" t="s">
        <v>62</v>
      </c>
      <c r="G4083">
        <v>9</v>
      </c>
      <c r="H4083" s="5">
        <v>575.97</v>
      </c>
      <c r="I4083" s="5">
        <v>0.01</v>
      </c>
      <c r="J4083" s="5">
        <v>5131.8927000000003</v>
      </c>
      <c r="K4083" s="5">
        <v>459.48891600849521</v>
      </c>
      <c r="L4083">
        <f>YEAR(SalesData[Order Date])</f>
        <v>2024</v>
      </c>
      <c r="M4083">
        <f>MONTH(SalesData[Order Date])</f>
        <v>3</v>
      </c>
      <c r="N4083" t="str">
        <f>TEXT(SalesData[[#This Row],[Order Date]], "mmmm")</f>
        <v>March</v>
      </c>
      <c r="O4083" s="7">
        <f>IF(SalesData[Sales]=0,0,SalesData[Profit]/SalesData[Sales])</f>
        <v>8.953595542020884E-2</v>
      </c>
      <c r="P4083" s="8">
        <f t="shared" si="63"/>
        <v>1.9291128203050697E-6</v>
      </c>
      <c r="Q4083" t="str">
        <f>IF(SalesData[[#This Row],[Discount]]&gt;0, "Yes", "No")</f>
        <v>Yes</v>
      </c>
      <c r="R4083" t="str">
        <f>TEXT(SalesData[[#This Row],[Order Date]],"mmm-yyyy")</f>
        <v>Mar-2024</v>
      </c>
      <c r="S4083">
        <f>YEAR(SalesData[[#This Row],[Order Date]])*100 + MONTH(SalesData[[#This Row],[Order Date]])</f>
        <v>202403</v>
      </c>
    </row>
    <row r="4084" spans="1:19" x14ac:dyDescent="0.3">
      <c r="A4084" t="s">
        <v>542</v>
      </c>
      <c r="B4084" s="3">
        <v>45353</v>
      </c>
      <c r="C4084" t="s">
        <v>543</v>
      </c>
      <c r="D4084" t="s">
        <v>18</v>
      </c>
      <c r="E4084" t="s">
        <v>26</v>
      </c>
      <c r="F4084" t="s">
        <v>44</v>
      </c>
      <c r="G4084">
        <v>9</v>
      </c>
      <c r="H4084" s="5">
        <v>781.2</v>
      </c>
      <c r="I4084" s="5">
        <v>0.11</v>
      </c>
      <c r="J4084" s="5">
        <v>6257.4120000000003</v>
      </c>
      <c r="K4084" s="5">
        <v>1108.2507002389659</v>
      </c>
      <c r="L4084">
        <f>YEAR(SalesData[Order Date])</f>
        <v>2024</v>
      </c>
      <c r="M4084">
        <f>MONTH(SalesData[Order Date])</f>
        <v>3</v>
      </c>
      <c r="N4084" t="str">
        <f>TEXT(SalesData[[#This Row],[Order Date]], "mmmm")</f>
        <v>March</v>
      </c>
      <c r="O4084" s="7">
        <f>IF(SalesData[Sales]=0,0,SalesData[Profit]/SalesData[Sales])</f>
        <v>0.17711007365968004</v>
      </c>
      <c r="P4084" s="8">
        <f t="shared" si="63"/>
        <v>1.5645445752972633E-5</v>
      </c>
      <c r="Q4084" t="str">
        <f>IF(SalesData[[#This Row],[Discount]]&gt;0, "Yes", "No")</f>
        <v>Yes</v>
      </c>
      <c r="R4084" t="str">
        <f>TEXT(SalesData[[#This Row],[Order Date]],"mmm-yyyy")</f>
        <v>Mar-2024</v>
      </c>
      <c r="S4084">
        <f>YEAR(SalesData[[#This Row],[Order Date]])*100 + MONTH(SalesData[[#This Row],[Order Date]])</f>
        <v>202403</v>
      </c>
    </row>
    <row r="4085" spans="1:19" x14ac:dyDescent="0.3">
      <c r="A4085" t="s">
        <v>570</v>
      </c>
      <c r="B4085" s="3">
        <v>45374</v>
      </c>
      <c r="C4085" t="s">
        <v>571</v>
      </c>
      <c r="D4085" t="s">
        <v>23</v>
      </c>
      <c r="E4085" t="s">
        <v>14</v>
      </c>
      <c r="F4085" t="s">
        <v>27</v>
      </c>
      <c r="G4085">
        <v>9</v>
      </c>
      <c r="H4085" s="5">
        <v>793.14</v>
      </c>
      <c r="I4085" s="5">
        <v>0.21</v>
      </c>
      <c r="J4085" s="5">
        <v>5639.2254000000003</v>
      </c>
      <c r="K4085" s="5">
        <v>633.94982816755305</v>
      </c>
      <c r="L4085">
        <f>YEAR(SalesData[Order Date])</f>
        <v>2024</v>
      </c>
      <c r="M4085">
        <f>MONTH(SalesData[Order Date])</f>
        <v>3</v>
      </c>
      <c r="N4085" t="str">
        <f>TEXT(SalesData[[#This Row],[Order Date]], "mmmm")</f>
        <v>March</v>
      </c>
      <c r="O4085" s="7">
        <f>IF(SalesData[Sales]=0,0,SalesData[Profit]/SalesData[Sales])</f>
        <v>0.11241789132378943</v>
      </c>
      <c r="P4085" s="8">
        <f t="shared" si="63"/>
        <v>2.9418934025939093E-5</v>
      </c>
      <c r="Q4085" t="str">
        <f>IF(SalesData[[#This Row],[Discount]]&gt;0, "Yes", "No")</f>
        <v>Yes</v>
      </c>
      <c r="R4085" t="str">
        <f>TEXT(SalesData[[#This Row],[Order Date]],"mmm-yyyy")</f>
        <v>Mar-2024</v>
      </c>
      <c r="S4085">
        <f>YEAR(SalesData[[#This Row],[Order Date]])*100 + MONTH(SalesData[[#This Row],[Order Date]])</f>
        <v>202403</v>
      </c>
    </row>
    <row r="4086" spans="1:19" x14ac:dyDescent="0.3">
      <c r="A4086" t="s">
        <v>594</v>
      </c>
      <c r="B4086" s="3">
        <v>45371</v>
      </c>
      <c r="C4086" t="s">
        <v>595</v>
      </c>
      <c r="D4086" t="s">
        <v>18</v>
      </c>
      <c r="E4086" t="s">
        <v>14</v>
      </c>
      <c r="F4086" t="s">
        <v>62</v>
      </c>
      <c r="G4086">
        <v>3</v>
      </c>
      <c r="H4086" s="5">
        <v>336.57</v>
      </c>
      <c r="I4086" s="5">
        <v>0.19</v>
      </c>
      <c r="J4086" s="5">
        <v>817.8651000000001</v>
      </c>
      <c r="K4086" s="5">
        <v>84.825499023665827</v>
      </c>
      <c r="L4086">
        <f>YEAR(SalesData[Order Date])</f>
        <v>2024</v>
      </c>
      <c r="M4086">
        <f>MONTH(SalesData[Order Date])</f>
        <v>3</v>
      </c>
      <c r="N4086" t="str">
        <f>TEXT(SalesData[[#This Row],[Order Date]], "mmmm")</f>
        <v>March</v>
      </c>
      <c r="O4086" s="7">
        <f>IF(SalesData[Sales]=0,0,SalesData[Profit]/SalesData[Sales])</f>
        <v>0.103715758287847</v>
      </c>
      <c r="P4086" s="8">
        <f t="shared" si="63"/>
        <v>1.8817284170702479E-4</v>
      </c>
      <c r="Q4086" t="str">
        <f>IF(SalesData[[#This Row],[Discount]]&gt;0, "Yes", "No")</f>
        <v>Yes</v>
      </c>
      <c r="R4086" t="str">
        <f>TEXT(SalesData[[#This Row],[Order Date]],"mmm-yyyy")</f>
        <v>Mar-2024</v>
      </c>
      <c r="S4086">
        <f>YEAR(SalesData[[#This Row],[Order Date]])*100 + MONTH(SalesData[[#This Row],[Order Date]])</f>
        <v>202403</v>
      </c>
    </row>
    <row r="4087" spans="1:19" x14ac:dyDescent="0.3">
      <c r="A4087" t="s">
        <v>596</v>
      </c>
      <c r="B4087" s="3">
        <v>45375</v>
      </c>
      <c r="C4087" t="s">
        <v>597</v>
      </c>
      <c r="D4087" t="s">
        <v>18</v>
      </c>
      <c r="E4087" t="s">
        <v>26</v>
      </c>
      <c r="F4087" t="s">
        <v>15</v>
      </c>
      <c r="G4087">
        <v>9</v>
      </c>
      <c r="H4087" s="5">
        <v>799.97</v>
      </c>
      <c r="I4087" s="5">
        <v>0.1</v>
      </c>
      <c r="J4087" s="5">
        <v>6479.7570000000014</v>
      </c>
      <c r="K4087" s="5">
        <v>1560.178895016659</v>
      </c>
      <c r="L4087">
        <f>YEAR(SalesData[Order Date])</f>
        <v>2024</v>
      </c>
      <c r="M4087">
        <f>MONTH(SalesData[Order Date])</f>
        <v>3</v>
      </c>
      <c r="N4087" t="str">
        <f>TEXT(SalesData[[#This Row],[Order Date]], "mmmm")</f>
        <v>March</v>
      </c>
      <c r="O4087" s="7">
        <f>IF(SalesData[Sales]=0,0,SalesData[Profit]/SalesData[Sales])</f>
        <v>0.24077737714804098</v>
      </c>
      <c r="P4087" s="8">
        <f t="shared" si="63"/>
        <v>1.3889409741754205E-5</v>
      </c>
      <c r="Q4087" t="str">
        <f>IF(SalesData[[#This Row],[Discount]]&gt;0, "Yes", "No")</f>
        <v>Yes</v>
      </c>
      <c r="R4087" t="str">
        <f>TEXT(SalesData[[#This Row],[Order Date]],"mmm-yyyy")</f>
        <v>Mar-2024</v>
      </c>
      <c r="S4087">
        <f>YEAR(SalesData[[#This Row],[Order Date]])*100 + MONTH(SalesData[[#This Row],[Order Date]])</f>
        <v>202403</v>
      </c>
    </row>
    <row r="4088" spans="1:19" x14ac:dyDescent="0.3">
      <c r="A4088" t="s">
        <v>618</v>
      </c>
      <c r="B4088" s="3">
        <v>45357</v>
      </c>
      <c r="C4088" t="s">
        <v>619</v>
      </c>
      <c r="D4088" t="s">
        <v>30</v>
      </c>
      <c r="E4088" t="s">
        <v>26</v>
      </c>
      <c r="F4088" t="s">
        <v>62</v>
      </c>
      <c r="G4088">
        <v>3</v>
      </c>
      <c r="H4088" s="5">
        <v>562.55999999999995</v>
      </c>
      <c r="I4088" s="5">
        <v>0.13</v>
      </c>
      <c r="J4088" s="5">
        <v>1468.2816</v>
      </c>
      <c r="K4088" s="5">
        <v>368.78327976126241</v>
      </c>
      <c r="L4088">
        <f>YEAR(SalesData[Order Date])</f>
        <v>2024</v>
      </c>
      <c r="M4088">
        <f>MONTH(SalesData[Order Date])</f>
        <v>3</v>
      </c>
      <c r="N4088" t="str">
        <f>TEXT(SalesData[[#This Row],[Order Date]], "mmmm")</f>
        <v>March</v>
      </c>
      <c r="O4088" s="7">
        <f>IF(SalesData[Sales]=0,0,SalesData[Profit]/SalesData[Sales])</f>
        <v>0.25116658804500608</v>
      </c>
      <c r="P4088" s="8">
        <f t="shared" si="63"/>
        <v>7.7028820629503229E-5</v>
      </c>
      <c r="Q4088" t="str">
        <f>IF(SalesData[[#This Row],[Discount]]&gt;0, "Yes", "No")</f>
        <v>Yes</v>
      </c>
      <c r="R4088" t="str">
        <f>TEXT(SalesData[[#This Row],[Order Date]],"mmm-yyyy")</f>
        <v>Mar-2024</v>
      </c>
      <c r="S4088">
        <f>YEAR(SalesData[[#This Row],[Order Date]])*100 + MONTH(SalesData[[#This Row],[Order Date]])</f>
        <v>202403</v>
      </c>
    </row>
    <row r="4089" spans="1:19" x14ac:dyDescent="0.3">
      <c r="A4089" t="s">
        <v>620</v>
      </c>
      <c r="B4089" s="3">
        <v>45370</v>
      </c>
      <c r="C4089" t="s">
        <v>621</v>
      </c>
      <c r="D4089" t="s">
        <v>23</v>
      </c>
      <c r="E4089" t="s">
        <v>14</v>
      </c>
      <c r="F4089" t="s">
        <v>31</v>
      </c>
      <c r="G4089">
        <v>5</v>
      </c>
      <c r="H4089" s="5">
        <v>397.12</v>
      </c>
      <c r="I4089" s="5">
        <v>0.18</v>
      </c>
      <c r="J4089" s="5">
        <v>1628.192</v>
      </c>
      <c r="K4089" s="5">
        <v>403.86853110021372</v>
      </c>
      <c r="L4089">
        <f>YEAR(SalesData[Order Date])</f>
        <v>2024</v>
      </c>
      <c r="M4089">
        <f>MONTH(SalesData[Order Date])</f>
        <v>3</v>
      </c>
      <c r="N4089" t="str">
        <f>TEXT(SalesData[[#This Row],[Order Date]], "mmmm")</f>
        <v>March</v>
      </c>
      <c r="O4089" s="7">
        <f>IF(SalesData[Sales]=0,0,SalesData[Profit]/SalesData[Sales])</f>
        <v>0.24804723957629918</v>
      </c>
      <c r="P4089" s="8">
        <f t="shared" si="63"/>
        <v>9.0652699435938758E-5</v>
      </c>
      <c r="Q4089" t="str">
        <f>IF(SalesData[[#This Row],[Discount]]&gt;0, "Yes", "No")</f>
        <v>Yes</v>
      </c>
      <c r="R4089" t="str">
        <f>TEXT(SalesData[[#This Row],[Order Date]],"mmm-yyyy")</f>
        <v>Mar-2024</v>
      </c>
      <c r="S4089">
        <f>YEAR(SalesData[[#This Row],[Order Date]])*100 + MONTH(SalesData[[#This Row],[Order Date]])</f>
        <v>202403</v>
      </c>
    </row>
    <row r="4090" spans="1:19" x14ac:dyDescent="0.3">
      <c r="A4090" t="s">
        <v>624</v>
      </c>
      <c r="B4090" s="3">
        <v>45353</v>
      </c>
      <c r="C4090" t="s">
        <v>625</v>
      </c>
      <c r="D4090" t="s">
        <v>30</v>
      </c>
      <c r="E4090" t="s">
        <v>14</v>
      </c>
      <c r="F4090" t="s">
        <v>27</v>
      </c>
      <c r="G4090">
        <v>3</v>
      </c>
      <c r="H4090" s="5">
        <v>832.46</v>
      </c>
      <c r="I4090" s="5">
        <v>0.23</v>
      </c>
      <c r="J4090" s="5">
        <v>1922.9826</v>
      </c>
      <c r="K4090" s="5">
        <v>322.01121168076031</v>
      </c>
      <c r="L4090">
        <f>YEAR(SalesData[Order Date])</f>
        <v>2024</v>
      </c>
      <c r="M4090">
        <f>MONTH(SalesData[Order Date])</f>
        <v>3</v>
      </c>
      <c r="N4090" t="str">
        <f>TEXT(SalesData[[#This Row],[Order Date]], "mmmm")</f>
        <v>March</v>
      </c>
      <c r="O4090" s="7">
        <f>IF(SalesData[Sales]=0,0,SalesData[Profit]/SalesData[Sales])</f>
        <v>0.16745404335991407</v>
      </c>
      <c r="P4090" s="8">
        <f t="shared" si="63"/>
        <v>9.2096517149973175E-5</v>
      </c>
      <c r="Q4090" t="str">
        <f>IF(SalesData[[#This Row],[Discount]]&gt;0, "Yes", "No")</f>
        <v>Yes</v>
      </c>
      <c r="R4090" t="str">
        <f>TEXT(SalesData[[#This Row],[Order Date]],"mmm-yyyy")</f>
        <v>Mar-2024</v>
      </c>
      <c r="S4090">
        <f>YEAR(SalesData[[#This Row],[Order Date]])*100 + MONTH(SalesData[[#This Row],[Order Date]])</f>
        <v>202403</v>
      </c>
    </row>
    <row r="4091" spans="1:19" x14ac:dyDescent="0.3">
      <c r="A4091" t="s">
        <v>628</v>
      </c>
      <c r="B4091" s="3">
        <v>45355</v>
      </c>
      <c r="C4091" t="s">
        <v>629</v>
      </c>
      <c r="D4091" t="s">
        <v>13</v>
      </c>
      <c r="E4091" t="s">
        <v>19</v>
      </c>
      <c r="F4091" t="s">
        <v>31</v>
      </c>
      <c r="G4091">
        <v>6</v>
      </c>
      <c r="H4091" s="5">
        <v>32.25</v>
      </c>
      <c r="I4091" s="5">
        <v>0.2</v>
      </c>
      <c r="J4091" s="5">
        <v>154.80000000000001</v>
      </c>
      <c r="K4091" s="5">
        <v>32.564479075152697</v>
      </c>
      <c r="L4091">
        <f>YEAR(SalesData[Order Date])</f>
        <v>2024</v>
      </c>
      <c r="M4091">
        <f>MONTH(SalesData[Order Date])</f>
        <v>3</v>
      </c>
      <c r="N4091" t="str">
        <f>TEXT(SalesData[[#This Row],[Order Date]], "mmmm")</f>
        <v>March</v>
      </c>
      <c r="O4091" s="7">
        <f>IF(SalesData[Sales]=0,0,SalesData[Profit]/SalesData[Sales])</f>
        <v>0.21036485190667115</v>
      </c>
      <c r="P4091" s="8">
        <f t="shared" si="63"/>
        <v>1.03359173126615E-3</v>
      </c>
      <c r="Q4091" t="str">
        <f>IF(SalesData[[#This Row],[Discount]]&gt;0, "Yes", "No")</f>
        <v>Yes</v>
      </c>
      <c r="R4091" t="str">
        <f>TEXT(SalesData[[#This Row],[Order Date]],"mmm-yyyy")</f>
        <v>Mar-2024</v>
      </c>
      <c r="S4091">
        <f>YEAR(SalesData[[#This Row],[Order Date]])*100 + MONTH(SalesData[[#This Row],[Order Date]])</f>
        <v>202403</v>
      </c>
    </row>
    <row r="4092" spans="1:19" x14ac:dyDescent="0.3">
      <c r="A4092" t="s">
        <v>788</v>
      </c>
      <c r="B4092" s="3">
        <v>45373</v>
      </c>
      <c r="C4092" t="s">
        <v>789</v>
      </c>
      <c r="D4092" t="s">
        <v>23</v>
      </c>
      <c r="E4092" t="s">
        <v>14</v>
      </c>
      <c r="F4092" t="s">
        <v>53</v>
      </c>
      <c r="G4092">
        <v>3</v>
      </c>
      <c r="H4092" s="5">
        <v>421.45</v>
      </c>
      <c r="I4092" s="5">
        <v>0.14000000000000001</v>
      </c>
      <c r="J4092" s="5">
        <v>1087.3409999999999</v>
      </c>
      <c r="K4092" s="5">
        <v>295.40566956687741</v>
      </c>
      <c r="L4092">
        <f>YEAR(SalesData[Order Date])</f>
        <v>2024</v>
      </c>
      <c r="M4092">
        <f>MONTH(SalesData[Order Date])</f>
        <v>3</v>
      </c>
      <c r="N4092" t="str">
        <f>TEXT(SalesData[[#This Row],[Order Date]], "mmmm")</f>
        <v>March</v>
      </c>
      <c r="O4092" s="7">
        <f>IF(SalesData[Sales]=0,0,SalesData[Profit]/SalesData[Sales])</f>
        <v>0.271677118371217</v>
      </c>
      <c r="P4092" s="8">
        <f t="shared" si="63"/>
        <v>1.1072883299719225E-4</v>
      </c>
      <c r="Q4092" t="str">
        <f>IF(SalesData[[#This Row],[Discount]]&gt;0, "Yes", "No")</f>
        <v>Yes</v>
      </c>
      <c r="R4092" t="str">
        <f>TEXT(SalesData[[#This Row],[Order Date]],"mmm-yyyy")</f>
        <v>Mar-2024</v>
      </c>
      <c r="S4092">
        <f>YEAR(SalesData[[#This Row],[Order Date]])*100 + MONTH(SalesData[[#This Row],[Order Date]])</f>
        <v>202403</v>
      </c>
    </row>
    <row r="4093" spans="1:19" x14ac:dyDescent="0.3">
      <c r="A4093" t="s">
        <v>798</v>
      </c>
      <c r="B4093" s="3">
        <v>45352</v>
      </c>
      <c r="C4093" t="s">
        <v>799</v>
      </c>
      <c r="D4093" t="s">
        <v>18</v>
      </c>
      <c r="E4093" t="s">
        <v>26</v>
      </c>
      <c r="F4093" t="s">
        <v>62</v>
      </c>
      <c r="G4093">
        <v>6</v>
      </c>
      <c r="H4093" s="5">
        <v>138.80000000000001</v>
      </c>
      <c r="I4093" s="5">
        <v>0.23</v>
      </c>
      <c r="J4093" s="5">
        <v>641.25600000000009</v>
      </c>
      <c r="K4093" s="5">
        <v>59.852548946454391</v>
      </c>
      <c r="L4093">
        <f>YEAR(SalesData[Order Date])</f>
        <v>2024</v>
      </c>
      <c r="M4093">
        <f>MONTH(SalesData[Order Date])</f>
        <v>3</v>
      </c>
      <c r="N4093" t="str">
        <f>TEXT(SalesData[[#This Row],[Order Date]], "mmmm")</f>
        <v>March</v>
      </c>
      <c r="O4093" s="7">
        <f>IF(SalesData[Sales]=0,0,SalesData[Profit]/SalesData[Sales])</f>
        <v>9.3336434975196156E-2</v>
      </c>
      <c r="P4093" s="8">
        <f t="shared" si="63"/>
        <v>2.7617675312199808E-4</v>
      </c>
      <c r="Q4093" t="str">
        <f>IF(SalesData[[#This Row],[Discount]]&gt;0, "Yes", "No")</f>
        <v>Yes</v>
      </c>
      <c r="R4093" t="str">
        <f>TEXT(SalesData[[#This Row],[Order Date]],"mmm-yyyy")</f>
        <v>Mar-2024</v>
      </c>
      <c r="S4093">
        <f>YEAR(SalesData[[#This Row],[Order Date]])*100 + MONTH(SalesData[[#This Row],[Order Date]])</f>
        <v>202403</v>
      </c>
    </row>
    <row r="4094" spans="1:19" x14ac:dyDescent="0.3">
      <c r="A4094" t="s">
        <v>862</v>
      </c>
      <c r="B4094" s="3">
        <v>45377</v>
      </c>
      <c r="C4094" t="s">
        <v>863</v>
      </c>
      <c r="D4094" t="s">
        <v>18</v>
      </c>
      <c r="E4094" t="s">
        <v>26</v>
      </c>
      <c r="F4094" t="s">
        <v>39</v>
      </c>
      <c r="G4094">
        <v>8</v>
      </c>
      <c r="H4094" s="5">
        <v>389.67</v>
      </c>
      <c r="I4094" s="5">
        <v>0.16</v>
      </c>
      <c r="J4094" s="5">
        <v>2618.5823999999998</v>
      </c>
      <c r="K4094" s="5">
        <v>420.0576307329315</v>
      </c>
      <c r="L4094">
        <f>YEAR(SalesData[Order Date])</f>
        <v>2024</v>
      </c>
      <c r="M4094">
        <f>MONTH(SalesData[Order Date])</f>
        <v>3</v>
      </c>
      <c r="N4094" t="str">
        <f>TEXT(SalesData[[#This Row],[Order Date]], "mmmm")</f>
        <v>March</v>
      </c>
      <c r="O4094" s="7">
        <f>IF(SalesData[Sales]=0,0,SalesData[Profit]/SalesData[Sales])</f>
        <v>0.16041413504227767</v>
      </c>
      <c r="P4094" s="8">
        <f t="shared" si="63"/>
        <v>5.1325480534811508E-5</v>
      </c>
      <c r="Q4094" t="str">
        <f>IF(SalesData[[#This Row],[Discount]]&gt;0, "Yes", "No")</f>
        <v>Yes</v>
      </c>
      <c r="R4094" t="str">
        <f>TEXT(SalesData[[#This Row],[Order Date]],"mmm-yyyy")</f>
        <v>Mar-2024</v>
      </c>
      <c r="S4094">
        <f>YEAR(SalesData[[#This Row],[Order Date]])*100 + MONTH(SalesData[[#This Row],[Order Date]])</f>
        <v>202403</v>
      </c>
    </row>
    <row r="4095" spans="1:19" x14ac:dyDescent="0.3">
      <c r="A4095" t="s">
        <v>870</v>
      </c>
      <c r="B4095" s="3">
        <v>45352</v>
      </c>
      <c r="C4095" t="s">
        <v>871</v>
      </c>
      <c r="D4095" t="s">
        <v>13</v>
      </c>
      <c r="E4095" t="s">
        <v>14</v>
      </c>
      <c r="F4095" t="s">
        <v>91</v>
      </c>
      <c r="G4095">
        <v>7</v>
      </c>
      <c r="H4095" s="5">
        <v>504.08</v>
      </c>
      <c r="I4095" s="5">
        <v>0.2</v>
      </c>
      <c r="J4095" s="5">
        <v>2822.848</v>
      </c>
      <c r="K4095" s="5">
        <v>547.73887907710036</v>
      </c>
      <c r="L4095">
        <f>YEAR(SalesData[Order Date])</f>
        <v>2024</v>
      </c>
      <c r="M4095">
        <f>MONTH(SalesData[Order Date])</f>
        <v>3</v>
      </c>
      <c r="N4095" t="str">
        <f>TEXT(SalesData[[#This Row],[Order Date]], "mmmm")</f>
        <v>March</v>
      </c>
      <c r="O4095" s="7">
        <f>IF(SalesData[Sales]=0,0,SalesData[Profit]/SalesData[Sales])</f>
        <v>0.19403768076676475</v>
      </c>
      <c r="P4095" s="8">
        <f t="shared" si="63"/>
        <v>5.6680345523386317E-5</v>
      </c>
      <c r="Q4095" t="str">
        <f>IF(SalesData[[#This Row],[Discount]]&gt;0, "Yes", "No")</f>
        <v>Yes</v>
      </c>
      <c r="R4095" t="str">
        <f>TEXT(SalesData[[#This Row],[Order Date]],"mmm-yyyy")</f>
        <v>Mar-2024</v>
      </c>
      <c r="S4095">
        <f>YEAR(SalesData[[#This Row],[Order Date]])*100 + MONTH(SalesData[[#This Row],[Order Date]])</f>
        <v>202403</v>
      </c>
    </row>
    <row r="4096" spans="1:19" x14ac:dyDescent="0.3">
      <c r="A4096" t="s">
        <v>890</v>
      </c>
      <c r="B4096" s="3">
        <v>45374</v>
      </c>
      <c r="C4096" t="s">
        <v>891</v>
      </c>
      <c r="D4096" t="s">
        <v>23</v>
      </c>
      <c r="E4096" t="s">
        <v>14</v>
      </c>
      <c r="F4096" t="s">
        <v>39</v>
      </c>
      <c r="G4096">
        <v>8</v>
      </c>
      <c r="H4096" s="5">
        <v>880.59</v>
      </c>
      <c r="I4096" s="5">
        <v>7.0000000000000007E-2</v>
      </c>
      <c r="J4096" s="5">
        <v>6551.5896000000002</v>
      </c>
      <c r="K4096" s="5">
        <v>821.49161085932406</v>
      </c>
      <c r="L4096">
        <f>YEAR(SalesData[Order Date])</f>
        <v>2024</v>
      </c>
      <c r="M4096">
        <f>MONTH(SalesData[Order Date])</f>
        <v>3</v>
      </c>
      <c r="N4096" t="str">
        <f>TEXT(SalesData[[#This Row],[Order Date]], "mmmm")</f>
        <v>March</v>
      </c>
      <c r="O4096" s="7">
        <f>IF(SalesData[Sales]=0,0,SalesData[Profit]/SalesData[Sales])</f>
        <v>0.1253881364698613</v>
      </c>
      <c r="P4096" s="8">
        <f t="shared" si="63"/>
        <v>9.9365198332935875E-6</v>
      </c>
      <c r="Q4096" t="str">
        <f>IF(SalesData[[#This Row],[Discount]]&gt;0, "Yes", "No")</f>
        <v>Yes</v>
      </c>
      <c r="R4096" t="str">
        <f>TEXT(SalesData[[#This Row],[Order Date]],"mmm-yyyy")</f>
        <v>Mar-2024</v>
      </c>
      <c r="S4096">
        <f>YEAR(SalesData[[#This Row],[Order Date]])*100 + MONTH(SalesData[[#This Row],[Order Date]])</f>
        <v>202403</v>
      </c>
    </row>
    <row r="4097" spans="1:19" x14ac:dyDescent="0.3">
      <c r="A4097" t="s">
        <v>900</v>
      </c>
      <c r="B4097" s="3">
        <v>45358</v>
      </c>
      <c r="C4097" t="s">
        <v>901</v>
      </c>
      <c r="D4097" t="s">
        <v>18</v>
      </c>
      <c r="E4097" t="s">
        <v>19</v>
      </c>
      <c r="F4097" t="s">
        <v>15</v>
      </c>
      <c r="G4097">
        <v>3</v>
      </c>
      <c r="H4097" s="5">
        <v>332.89</v>
      </c>
      <c r="I4097" s="5">
        <v>0.11</v>
      </c>
      <c r="J4097" s="5">
        <v>888.81629999999996</v>
      </c>
      <c r="K4097" s="5">
        <v>102.7047152980997</v>
      </c>
      <c r="L4097">
        <f>YEAR(SalesData[Order Date])</f>
        <v>2024</v>
      </c>
      <c r="M4097">
        <f>MONTH(SalesData[Order Date])</f>
        <v>3</v>
      </c>
      <c r="N4097" t="str">
        <f>TEXT(SalesData[[#This Row],[Order Date]], "mmmm")</f>
        <v>March</v>
      </c>
      <c r="O4097" s="7">
        <f>IF(SalesData[Sales]=0,0,SalesData[Profit]/SalesData[Sales])</f>
        <v>0.11555224099524244</v>
      </c>
      <c r="P4097" s="8">
        <f t="shared" si="63"/>
        <v>1.1014649483813473E-4</v>
      </c>
      <c r="Q4097" t="str">
        <f>IF(SalesData[[#This Row],[Discount]]&gt;0, "Yes", "No")</f>
        <v>Yes</v>
      </c>
      <c r="R4097" t="str">
        <f>TEXT(SalesData[[#This Row],[Order Date]],"mmm-yyyy")</f>
        <v>Mar-2024</v>
      </c>
      <c r="S4097">
        <f>YEAR(SalesData[[#This Row],[Order Date]])*100 + MONTH(SalesData[[#This Row],[Order Date]])</f>
        <v>202403</v>
      </c>
    </row>
    <row r="4098" spans="1:19" x14ac:dyDescent="0.3">
      <c r="A4098" t="s">
        <v>1015</v>
      </c>
      <c r="B4098" s="3">
        <v>45359</v>
      </c>
      <c r="C4098" t="s">
        <v>1016</v>
      </c>
      <c r="D4098" t="s">
        <v>30</v>
      </c>
      <c r="E4098" t="s">
        <v>14</v>
      </c>
      <c r="F4098" t="s">
        <v>91</v>
      </c>
      <c r="G4098">
        <v>7</v>
      </c>
      <c r="H4098" s="5">
        <v>251.28</v>
      </c>
      <c r="I4098" s="5">
        <v>0.25</v>
      </c>
      <c r="J4098" s="5">
        <v>1319.22</v>
      </c>
      <c r="K4098" s="5">
        <v>235.52579048378789</v>
      </c>
      <c r="L4098">
        <f>YEAR(SalesData[Order Date])</f>
        <v>2024</v>
      </c>
      <c r="M4098">
        <f>MONTH(SalesData[Order Date])</f>
        <v>3</v>
      </c>
      <c r="N4098" t="str">
        <f>TEXT(SalesData[[#This Row],[Order Date]], "mmmm")</f>
        <v>March</v>
      </c>
      <c r="O4098" s="7">
        <f>IF(SalesData[Sales]=0,0,SalesData[Profit]/SalesData[Sales])</f>
        <v>0.17853412659282597</v>
      </c>
      <c r="P4098" s="8">
        <f t="shared" ref="P4098:P4161" si="64">IF(H:H*G:G=0, 0, (I:I/(H:H*G:G)))</f>
        <v>1.4212944012370946E-4</v>
      </c>
      <c r="Q4098" t="str">
        <f>IF(SalesData[[#This Row],[Discount]]&gt;0, "Yes", "No")</f>
        <v>Yes</v>
      </c>
      <c r="R4098" t="str">
        <f>TEXT(SalesData[[#This Row],[Order Date]],"mmm-yyyy")</f>
        <v>Mar-2024</v>
      </c>
      <c r="S4098">
        <f>YEAR(SalesData[[#This Row],[Order Date]])*100 + MONTH(SalesData[[#This Row],[Order Date]])</f>
        <v>202403</v>
      </c>
    </row>
    <row r="4099" spans="1:19" x14ac:dyDescent="0.3">
      <c r="A4099" t="s">
        <v>1037</v>
      </c>
      <c r="B4099" s="3">
        <v>45370</v>
      </c>
      <c r="C4099" t="s">
        <v>1038</v>
      </c>
      <c r="D4099" t="s">
        <v>30</v>
      </c>
      <c r="E4099" t="s">
        <v>14</v>
      </c>
      <c r="F4099" t="s">
        <v>20</v>
      </c>
      <c r="G4099">
        <v>8</v>
      </c>
      <c r="H4099" s="5">
        <v>234.89</v>
      </c>
      <c r="I4099" s="5">
        <v>0.14000000000000001</v>
      </c>
      <c r="J4099" s="5">
        <v>1616.0432000000001</v>
      </c>
      <c r="K4099" s="5">
        <v>471.74894950126043</v>
      </c>
      <c r="L4099">
        <f>YEAR(SalesData[Order Date])</f>
        <v>2024</v>
      </c>
      <c r="M4099">
        <f>MONTH(SalesData[Order Date])</f>
        <v>3</v>
      </c>
      <c r="N4099" t="str">
        <f>TEXT(SalesData[[#This Row],[Order Date]], "mmmm")</f>
        <v>March</v>
      </c>
      <c r="O4099" s="7">
        <f>IF(SalesData[Sales]=0,0,SalesData[Profit]/SalesData[Sales])</f>
        <v>0.29191605119297581</v>
      </c>
      <c r="P4099" s="8">
        <f t="shared" si="64"/>
        <v>7.4502958831793611E-5</v>
      </c>
      <c r="Q4099" t="str">
        <f>IF(SalesData[[#This Row],[Discount]]&gt;0, "Yes", "No")</f>
        <v>Yes</v>
      </c>
      <c r="R4099" t="str">
        <f>TEXT(SalesData[[#This Row],[Order Date]],"mmm-yyyy")</f>
        <v>Mar-2024</v>
      </c>
      <c r="S4099">
        <f>YEAR(SalesData[[#This Row],[Order Date]])*100 + MONTH(SalesData[[#This Row],[Order Date]])</f>
        <v>202403</v>
      </c>
    </row>
    <row r="4100" spans="1:19" x14ac:dyDescent="0.3">
      <c r="A4100" t="s">
        <v>1045</v>
      </c>
      <c r="B4100" s="3">
        <v>45374</v>
      </c>
      <c r="C4100" t="s">
        <v>1046</v>
      </c>
      <c r="D4100" t="s">
        <v>13</v>
      </c>
      <c r="E4100" t="s">
        <v>19</v>
      </c>
      <c r="F4100" t="s">
        <v>27</v>
      </c>
      <c r="G4100">
        <v>8</v>
      </c>
      <c r="H4100" s="5">
        <v>329.08</v>
      </c>
      <c r="I4100" s="5">
        <v>0.28999999999999998</v>
      </c>
      <c r="J4100" s="5">
        <v>1869.1744000000001</v>
      </c>
      <c r="K4100" s="5">
        <v>555.2847526012539</v>
      </c>
      <c r="L4100">
        <f>YEAR(SalesData[Order Date])</f>
        <v>2024</v>
      </c>
      <c r="M4100">
        <f>MONTH(SalesData[Order Date])</f>
        <v>3</v>
      </c>
      <c r="N4100" t="str">
        <f>TEXT(SalesData[[#This Row],[Order Date]], "mmmm")</f>
        <v>March</v>
      </c>
      <c r="O4100" s="7">
        <f>IF(SalesData[Sales]=0,0,SalesData[Profit]/SalesData[Sales])</f>
        <v>0.29707487573190272</v>
      </c>
      <c r="P4100" s="8">
        <f t="shared" si="64"/>
        <v>1.1015558526801993E-4</v>
      </c>
      <c r="Q4100" t="str">
        <f>IF(SalesData[[#This Row],[Discount]]&gt;0, "Yes", "No")</f>
        <v>Yes</v>
      </c>
      <c r="R4100" t="str">
        <f>TEXT(SalesData[[#This Row],[Order Date]],"mmm-yyyy")</f>
        <v>Mar-2024</v>
      </c>
      <c r="S4100">
        <f>YEAR(SalesData[[#This Row],[Order Date]])*100 + MONTH(SalesData[[#This Row],[Order Date]])</f>
        <v>202403</v>
      </c>
    </row>
    <row r="4101" spans="1:19" x14ac:dyDescent="0.3">
      <c r="A4101" t="s">
        <v>1113</v>
      </c>
      <c r="B4101" s="3">
        <v>45376</v>
      </c>
      <c r="C4101" t="s">
        <v>1114</v>
      </c>
      <c r="D4101" t="s">
        <v>18</v>
      </c>
      <c r="E4101" t="s">
        <v>14</v>
      </c>
      <c r="F4101" t="s">
        <v>62</v>
      </c>
      <c r="G4101">
        <v>7</v>
      </c>
      <c r="H4101" s="5">
        <v>765.54</v>
      </c>
      <c r="I4101" s="5">
        <v>0.3</v>
      </c>
      <c r="J4101" s="5">
        <v>3751.1460000000002</v>
      </c>
      <c r="K4101" s="5">
        <v>251.20470824350181</v>
      </c>
      <c r="L4101">
        <f>YEAR(SalesData[Order Date])</f>
        <v>2024</v>
      </c>
      <c r="M4101">
        <f>MONTH(SalesData[Order Date])</f>
        <v>3</v>
      </c>
      <c r="N4101" t="str">
        <f>TEXT(SalesData[[#This Row],[Order Date]], "mmmm")</f>
        <v>March</v>
      </c>
      <c r="O4101" s="7">
        <f>IF(SalesData[Sales]=0,0,SalesData[Profit]/SalesData[Sales])</f>
        <v>6.6967456943425235E-2</v>
      </c>
      <c r="P4101" s="8">
        <f t="shared" si="64"/>
        <v>5.5982891628318386E-5</v>
      </c>
      <c r="Q4101" t="str">
        <f>IF(SalesData[[#This Row],[Discount]]&gt;0, "Yes", "No")</f>
        <v>Yes</v>
      </c>
      <c r="R4101" t="str">
        <f>TEXT(SalesData[[#This Row],[Order Date]],"mmm-yyyy")</f>
        <v>Mar-2024</v>
      </c>
      <c r="S4101">
        <f>YEAR(SalesData[[#This Row],[Order Date]])*100 + MONTH(SalesData[[#This Row],[Order Date]])</f>
        <v>202403</v>
      </c>
    </row>
    <row r="4102" spans="1:19" x14ac:dyDescent="0.3">
      <c r="A4102" t="s">
        <v>1127</v>
      </c>
      <c r="B4102" s="3">
        <v>45358</v>
      </c>
      <c r="C4102" t="s">
        <v>1128</v>
      </c>
      <c r="D4102" t="s">
        <v>18</v>
      </c>
      <c r="E4102" t="s">
        <v>26</v>
      </c>
      <c r="F4102" t="s">
        <v>44</v>
      </c>
      <c r="G4102">
        <v>1</v>
      </c>
      <c r="H4102" s="5">
        <v>90.3</v>
      </c>
      <c r="I4102" s="5">
        <v>0.28999999999999998</v>
      </c>
      <c r="J4102" s="5">
        <v>64.113</v>
      </c>
      <c r="K4102" s="5">
        <v>8.7923140752016966</v>
      </c>
      <c r="L4102">
        <f>YEAR(SalesData[Order Date])</f>
        <v>2024</v>
      </c>
      <c r="M4102">
        <f>MONTH(SalesData[Order Date])</f>
        <v>3</v>
      </c>
      <c r="N4102" t="str">
        <f>TEXT(SalesData[[#This Row],[Order Date]], "mmmm")</f>
        <v>March</v>
      </c>
      <c r="O4102" s="7">
        <f>IF(SalesData[Sales]=0,0,SalesData[Profit]/SalesData[Sales])</f>
        <v>0.13713777354361356</v>
      </c>
      <c r="P4102" s="8">
        <f t="shared" si="64"/>
        <v>3.2115171650055371E-3</v>
      </c>
      <c r="Q4102" t="str">
        <f>IF(SalesData[[#This Row],[Discount]]&gt;0, "Yes", "No")</f>
        <v>Yes</v>
      </c>
      <c r="R4102" t="str">
        <f>TEXT(SalesData[[#This Row],[Order Date]],"mmm-yyyy")</f>
        <v>Mar-2024</v>
      </c>
      <c r="S4102">
        <f>YEAR(SalesData[[#This Row],[Order Date]])*100 + MONTH(SalesData[[#This Row],[Order Date]])</f>
        <v>202403</v>
      </c>
    </row>
    <row r="4103" spans="1:19" x14ac:dyDescent="0.3">
      <c r="A4103" t="s">
        <v>1149</v>
      </c>
      <c r="B4103" s="3">
        <v>45356</v>
      </c>
      <c r="C4103" t="s">
        <v>1150</v>
      </c>
      <c r="D4103" t="s">
        <v>18</v>
      </c>
      <c r="E4103" t="s">
        <v>26</v>
      </c>
      <c r="F4103" t="s">
        <v>62</v>
      </c>
      <c r="G4103">
        <v>9</v>
      </c>
      <c r="H4103" s="5">
        <v>258.33</v>
      </c>
      <c r="I4103" s="5">
        <v>0.15</v>
      </c>
      <c r="J4103" s="5">
        <v>1976.2245</v>
      </c>
      <c r="K4103" s="5">
        <v>468.33294322412252</v>
      </c>
      <c r="L4103">
        <f>YEAR(SalesData[Order Date])</f>
        <v>2024</v>
      </c>
      <c r="M4103">
        <f>MONTH(SalesData[Order Date])</f>
        <v>3</v>
      </c>
      <c r="N4103" t="str">
        <f>TEXT(SalesData[[#This Row],[Order Date]], "mmmm")</f>
        <v>March</v>
      </c>
      <c r="O4103" s="7">
        <f>IF(SalesData[Sales]=0,0,SalesData[Profit]/SalesData[Sales])</f>
        <v>0.2369836742860553</v>
      </c>
      <c r="P4103" s="8">
        <f t="shared" si="64"/>
        <v>6.4516961509180764E-5</v>
      </c>
      <c r="Q4103" t="str">
        <f>IF(SalesData[[#This Row],[Discount]]&gt;0, "Yes", "No")</f>
        <v>Yes</v>
      </c>
      <c r="R4103" t="str">
        <f>TEXT(SalesData[[#This Row],[Order Date]],"mmm-yyyy")</f>
        <v>Mar-2024</v>
      </c>
      <c r="S4103">
        <f>YEAR(SalesData[[#This Row],[Order Date]])*100 + MONTH(SalesData[[#This Row],[Order Date]])</f>
        <v>202403</v>
      </c>
    </row>
    <row r="4104" spans="1:19" x14ac:dyDescent="0.3">
      <c r="A4104" t="s">
        <v>1165</v>
      </c>
      <c r="B4104" s="3">
        <v>45361</v>
      </c>
      <c r="C4104" t="s">
        <v>1166</v>
      </c>
      <c r="D4104" t="s">
        <v>30</v>
      </c>
      <c r="E4104" t="s">
        <v>19</v>
      </c>
      <c r="F4104" t="s">
        <v>44</v>
      </c>
      <c r="G4104">
        <v>6</v>
      </c>
      <c r="H4104" s="5">
        <v>828.8</v>
      </c>
      <c r="I4104" s="5">
        <v>0.26</v>
      </c>
      <c r="J4104" s="5">
        <v>3679.8719999999989</v>
      </c>
      <c r="K4104" s="5">
        <v>222.05301362497531</v>
      </c>
      <c r="L4104">
        <f>YEAR(SalesData[Order Date])</f>
        <v>2024</v>
      </c>
      <c r="M4104">
        <f>MONTH(SalesData[Order Date])</f>
        <v>3</v>
      </c>
      <c r="N4104" t="str">
        <f>TEXT(SalesData[[#This Row],[Order Date]], "mmmm")</f>
        <v>March</v>
      </c>
      <c r="O4104" s="7">
        <f>IF(SalesData[Sales]=0,0,SalesData[Profit]/SalesData[Sales])</f>
        <v>6.0342591705628723E-2</v>
      </c>
      <c r="P4104" s="8">
        <f t="shared" si="64"/>
        <v>5.2284427284427292E-5</v>
      </c>
      <c r="Q4104" t="str">
        <f>IF(SalesData[[#This Row],[Discount]]&gt;0, "Yes", "No")</f>
        <v>Yes</v>
      </c>
      <c r="R4104" t="str">
        <f>TEXT(SalesData[[#This Row],[Order Date]],"mmm-yyyy")</f>
        <v>Mar-2024</v>
      </c>
      <c r="S4104">
        <f>YEAR(SalesData[[#This Row],[Order Date]])*100 + MONTH(SalesData[[#This Row],[Order Date]])</f>
        <v>202403</v>
      </c>
    </row>
    <row r="4105" spans="1:19" x14ac:dyDescent="0.3">
      <c r="A4105" t="s">
        <v>1223</v>
      </c>
      <c r="B4105" s="3">
        <v>45365</v>
      </c>
      <c r="C4105" t="s">
        <v>1224</v>
      </c>
      <c r="D4105" t="s">
        <v>23</v>
      </c>
      <c r="E4105" t="s">
        <v>26</v>
      </c>
      <c r="F4105" t="s">
        <v>20</v>
      </c>
      <c r="G4105">
        <v>3</v>
      </c>
      <c r="H4105" s="5">
        <v>690.33</v>
      </c>
      <c r="I4105" s="5">
        <v>0.21</v>
      </c>
      <c r="J4105" s="5">
        <v>1636.0821000000001</v>
      </c>
      <c r="K4105" s="5">
        <v>209.55999611213221</v>
      </c>
      <c r="L4105">
        <f>YEAR(SalesData[Order Date])</f>
        <v>2024</v>
      </c>
      <c r="M4105">
        <f>MONTH(SalesData[Order Date])</f>
        <v>3</v>
      </c>
      <c r="N4105" t="str">
        <f>TEXT(SalesData[[#This Row],[Order Date]], "mmmm")</f>
        <v>March</v>
      </c>
      <c r="O4105" s="7">
        <f>IF(SalesData[Sales]=0,0,SalesData[Profit]/SalesData[Sales])</f>
        <v>0.12808647934729694</v>
      </c>
      <c r="P4105" s="8">
        <f t="shared" si="64"/>
        <v>1.0140077933741831E-4</v>
      </c>
      <c r="Q4105" t="str">
        <f>IF(SalesData[[#This Row],[Discount]]&gt;0, "Yes", "No")</f>
        <v>Yes</v>
      </c>
      <c r="R4105" t="str">
        <f>TEXT(SalesData[[#This Row],[Order Date]],"mmm-yyyy")</f>
        <v>Mar-2024</v>
      </c>
      <c r="S4105">
        <f>YEAR(SalesData[[#This Row],[Order Date]])*100 + MONTH(SalesData[[#This Row],[Order Date]])</f>
        <v>202403</v>
      </c>
    </row>
    <row r="4106" spans="1:19" x14ac:dyDescent="0.3">
      <c r="A4106" t="s">
        <v>1259</v>
      </c>
      <c r="B4106" s="3">
        <v>45376</v>
      </c>
      <c r="C4106" t="s">
        <v>1260</v>
      </c>
      <c r="D4106" t="s">
        <v>30</v>
      </c>
      <c r="E4106" t="s">
        <v>26</v>
      </c>
      <c r="F4106" t="s">
        <v>15</v>
      </c>
      <c r="G4106">
        <v>3</v>
      </c>
      <c r="H4106" s="5">
        <v>139.34</v>
      </c>
      <c r="I4106" s="5">
        <v>0.3</v>
      </c>
      <c r="J4106" s="5">
        <v>292.61399999999998</v>
      </c>
      <c r="K4106" s="5">
        <v>34.473424180788371</v>
      </c>
      <c r="L4106">
        <f>YEAR(SalesData[Order Date])</f>
        <v>2024</v>
      </c>
      <c r="M4106">
        <f>MONTH(SalesData[Order Date])</f>
        <v>3</v>
      </c>
      <c r="N4106" t="str">
        <f>TEXT(SalesData[[#This Row],[Order Date]], "mmmm")</f>
        <v>March</v>
      </c>
      <c r="O4106" s="7">
        <f>IF(SalesData[Sales]=0,0,SalesData[Profit]/SalesData[Sales])</f>
        <v>0.11781194399717161</v>
      </c>
      <c r="P4106" s="8">
        <f t="shared" si="64"/>
        <v>7.176690110521028E-4</v>
      </c>
      <c r="Q4106" t="str">
        <f>IF(SalesData[[#This Row],[Discount]]&gt;0, "Yes", "No")</f>
        <v>Yes</v>
      </c>
      <c r="R4106" t="str">
        <f>TEXT(SalesData[[#This Row],[Order Date]],"mmm-yyyy")</f>
        <v>Mar-2024</v>
      </c>
      <c r="S4106">
        <f>YEAR(SalesData[[#This Row],[Order Date]])*100 + MONTH(SalesData[[#This Row],[Order Date]])</f>
        <v>202403</v>
      </c>
    </row>
    <row r="4107" spans="1:19" x14ac:dyDescent="0.3">
      <c r="A4107" t="s">
        <v>1289</v>
      </c>
      <c r="B4107" s="3">
        <v>45378</v>
      </c>
      <c r="C4107" t="s">
        <v>1290</v>
      </c>
      <c r="D4107" t="s">
        <v>23</v>
      </c>
      <c r="E4107" t="s">
        <v>19</v>
      </c>
      <c r="F4107" t="s">
        <v>62</v>
      </c>
      <c r="G4107">
        <v>2</v>
      </c>
      <c r="H4107" s="5">
        <v>432.65</v>
      </c>
      <c r="I4107" s="5">
        <v>0.22</v>
      </c>
      <c r="J4107" s="5">
        <v>674.93399999999997</v>
      </c>
      <c r="K4107" s="5">
        <v>188.30210887572949</v>
      </c>
      <c r="L4107">
        <f>YEAR(SalesData[Order Date])</f>
        <v>2024</v>
      </c>
      <c r="M4107">
        <f>MONTH(SalesData[Order Date])</f>
        <v>3</v>
      </c>
      <c r="N4107" t="str">
        <f>TEXT(SalesData[[#This Row],[Order Date]], "mmmm")</f>
        <v>March</v>
      </c>
      <c r="O4107" s="7">
        <f>IF(SalesData[Sales]=0,0,SalesData[Profit]/SalesData[Sales])</f>
        <v>0.27899336657470136</v>
      </c>
      <c r="P4107" s="8">
        <f t="shared" si="64"/>
        <v>2.542470819369005E-4</v>
      </c>
      <c r="Q4107" t="str">
        <f>IF(SalesData[[#This Row],[Discount]]&gt;0, "Yes", "No")</f>
        <v>Yes</v>
      </c>
      <c r="R4107" t="str">
        <f>TEXT(SalesData[[#This Row],[Order Date]],"mmm-yyyy")</f>
        <v>Mar-2024</v>
      </c>
      <c r="S4107">
        <f>YEAR(SalesData[[#This Row],[Order Date]])*100 + MONTH(SalesData[[#This Row],[Order Date]])</f>
        <v>202403</v>
      </c>
    </row>
    <row r="4108" spans="1:19" x14ac:dyDescent="0.3">
      <c r="A4108" t="s">
        <v>1337</v>
      </c>
      <c r="B4108" s="3">
        <v>45368</v>
      </c>
      <c r="C4108" t="s">
        <v>1338</v>
      </c>
      <c r="D4108" t="s">
        <v>13</v>
      </c>
      <c r="E4108" t="s">
        <v>14</v>
      </c>
      <c r="F4108" t="s">
        <v>31</v>
      </c>
      <c r="G4108">
        <v>7</v>
      </c>
      <c r="H4108" s="5">
        <v>731.77</v>
      </c>
      <c r="I4108" s="5">
        <v>0.01</v>
      </c>
      <c r="J4108" s="5">
        <v>5071.1660999999986</v>
      </c>
      <c r="K4108" s="5">
        <v>907.44483535698384</v>
      </c>
      <c r="L4108">
        <f>YEAR(SalesData[Order Date])</f>
        <v>2024</v>
      </c>
      <c r="M4108">
        <f>MONTH(SalesData[Order Date])</f>
        <v>3</v>
      </c>
      <c r="N4108" t="str">
        <f>TEXT(SalesData[[#This Row],[Order Date]], "mmmm")</f>
        <v>March</v>
      </c>
      <c r="O4108" s="7">
        <f>IF(SalesData[Sales]=0,0,SalesData[Profit]/SalesData[Sales])</f>
        <v>0.17894204556955531</v>
      </c>
      <c r="P4108" s="8">
        <f t="shared" si="64"/>
        <v>1.9522137127395613E-6</v>
      </c>
      <c r="Q4108" t="str">
        <f>IF(SalesData[[#This Row],[Discount]]&gt;0, "Yes", "No")</f>
        <v>Yes</v>
      </c>
      <c r="R4108" t="str">
        <f>TEXT(SalesData[[#This Row],[Order Date]],"mmm-yyyy")</f>
        <v>Mar-2024</v>
      </c>
      <c r="S4108">
        <f>YEAR(SalesData[[#This Row],[Order Date]])*100 + MONTH(SalesData[[#This Row],[Order Date]])</f>
        <v>202403</v>
      </c>
    </row>
    <row r="4109" spans="1:19" x14ac:dyDescent="0.3">
      <c r="A4109" t="s">
        <v>1406</v>
      </c>
      <c r="B4109" s="3">
        <v>45361</v>
      </c>
      <c r="C4109" t="s">
        <v>1407</v>
      </c>
      <c r="D4109" t="s">
        <v>23</v>
      </c>
      <c r="E4109" t="s">
        <v>14</v>
      </c>
      <c r="F4109" t="s">
        <v>27</v>
      </c>
      <c r="G4109">
        <v>2</v>
      </c>
      <c r="H4109" s="5">
        <v>903.59</v>
      </c>
      <c r="I4109" s="5">
        <v>0.03</v>
      </c>
      <c r="J4109" s="5">
        <v>1752.9646</v>
      </c>
      <c r="K4109" s="5">
        <v>111.2065275627515</v>
      </c>
      <c r="L4109">
        <f>YEAR(SalesData[Order Date])</f>
        <v>2024</v>
      </c>
      <c r="M4109">
        <f>MONTH(SalesData[Order Date])</f>
        <v>3</v>
      </c>
      <c r="N4109" t="str">
        <f>TEXT(SalesData[[#This Row],[Order Date]], "mmmm")</f>
        <v>March</v>
      </c>
      <c r="O4109" s="7">
        <f>IF(SalesData[Sales]=0,0,SalesData[Profit]/SalesData[Sales])</f>
        <v>6.34391176882588E-2</v>
      </c>
      <c r="P4109" s="8">
        <f t="shared" si="64"/>
        <v>1.6600449318828228E-5</v>
      </c>
      <c r="Q4109" t="str">
        <f>IF(SalesData[[#This Row],[Discount]]&gt;0, "Yes", "No")</f>
        <v>Yes</v>
      </c>
      <c r="R4109" t="str">
        <f>TEXT(SalesData[[#This Row],[Order Date]],"mmm-yyyy")</f>
        <v>Mar-2024</v>
      </c>
      <c r="S4109">
        <f>YEAR(SalesData[[#This Row],[Order Date]])*100 + MONTH(SalesData[[#This Row],[Order Date]])</f>
        <v>202403</v>
      </c>
    </row>
    <row r="4110" spans="1:19" x14ac:dyDescent="0.3">
      <c r="A4110" t="s">
        <v>1442</v>
      </c>
      <c r="B4110" s="3">
        <v>45361</v>
      </c>
      <c r="C4110" t="s">
        <v>1443</v>
      </c>
      <c r="D4110" t="s">
        <v>30</v>
      </c>
      <c r="E4110" t="s">
        <v>14</v>
      </c>
      <c r="F4110" t="s">
        <v>53</v>
      </c>
      <c r="G4110">
        <v>9</v>
      </c>
      <c r="H4110" s="5">
        <v>503.02</v>
      </c>
      <c r="I4110" s="5">
        <v>0.28000000000000003</v>
      </c>
      <c r="J4110" s="5">
        <v>3259.5695999999998</v>
      </c>
      <c r="K4110" s="5">
        <v>290.29375478808652</v>
      </c>
      <c r="L4110">
        <f>YEAR(SalesData[Order Date])</f>
        <v>2024</v>
      </c>
      <c r="M4110">
        <f>MONTH(SalesData[Order Date])</f>
        <v>3</v>
      </c>
      <c r="N4110" t="str">
        <f>TEXT(SalesData[[#This Row],[Order Date]], "mmmm")</f>
        <v>March</v>
      </c>
      <c r="O4110" s="7">
        <f>IF(SalesData[Sales]=0,0,SalesData[Profit]/SalesData[Sales])</f>
        <v>8.9058922008625474E-2</v>
      </c>
      <c r="P4110" s="8">
        <f t="shared" si="64"/>
        <v>6.1848656337941063E-5</v>
      </c>
      <c r="Q4110" t="str">
        <f>IF(SalesData[[#This Row],[Discount]]&gt;0, "Yes", "No")</f>
        <v>Yes</v>
      </c>
      <c r="R4110" t="str">
        <f>TEXT(SalesData[[#This Row],[Order Date]],"mmm-yyyy")</f>
        <v>Mar-2024</v>
      </c>
      <c r="S4110">
        <f>YEAR(SalesData[[#This Row],[Order Date]])*100 + MONTH(SalesData[[#This Row],[Order Date]])</f>
        <v>202403</v>
      </c>
    </row>
    <row r="4111" spans="1:19" x14ac:dyDescent="0.3">
      <c r="A4111" t="s">
        <v>1464</v>
      </c>
      <c r="B4111" s="3">
        <v>45355</v>
      </c>
      <c r="C4111" t="s">
        <v>1465</v>
      </c>
      <c r="D4111" t="s">
        <v>13</v>
      </c>
      <c r="E4111" t="s">
        <v>26</v>
      </c>
      <c r="F4111" t="s">
        <v>39</v>
      </c>
      <c r="G4111">
        <v>4</v>
      </c>
      <c r="H4111" s="5">
        <v>397.6</v>
      </c>
      <c r="I4111" s="5">
        <v>0.13</v>
      </c>
      <c r="J4111" s="5">
        <v>1383.6479999999999</v>
      </c>
      <c r="K4111" s="5">
        <v>252.84297438236641</v>
      </c>
      <c r="L4111">
        <f>YEAR(SalesData[Order Date])</f>
        <v>2024</v>
      </c>
      <c r="M4111">
        <f>MONTH(SalesData[Order Date])</f>
        <v>3</v>
      </c>
      <c r="N4111" t="str">
        <f>TEXT(SalesData[[#This Row],[Order Date]], "mmmm")</f>
        <v>March</v>
      </c>
      <c r="O4111" s="7">
        <f>IF(SalesData[Sales]=0,0,SalesData[Profit]/SalesData[Sales])</f>
        <v>0.18273648672376674</v>
      </c>
      <c r="P4111" s="8">
        <f t="shared" si="64"/>
        <v>8.1740442655935615E-5</v>
      </c>
      <c r="Q4111" t="str">
        <f>IF(SalesData[[#This Row],[Discount]]&gt;0, "Yes", "No")</f>
        <v>Yes</v>
      </c>
      <c r="R4111" t="str">
        <f>TEXT(SalesData[[#This Row],[Order Date]],"mmm-yyyy")</f>
        <v>Mar-2024</v>
      </c>
      <c r="S4111">
        <f>YEAR(SalesData[[#This Row],[Order Date]])*100 + MONTH(SalesData[[#This Row],[Order Date]])</f>
        <v>202403</v>
      </c>
    </row>
    <row r="4112" spans="1:19" x14ac:dyDescent="0.3">
      <c r="A4112" t="s">
        <v>1588</v>
      </c>
      <c r="B4112" s="3">
        <v>45368</v>
      </c>
      <c r="C4112" t="s">
        <v>1589</v>
      </c>
      <c r="D4112" t="s">
        <v>18</v>
      </c>
      <c r="E4112" t="s">
        <v>14</v>
      </c>
      <c r="F4112" t="s">
        <v>20</v>
      </c>
      <c r="G4112">
        <v>8</v>
      </c>
      <c r="H4112" s="5">
        <v>305.02999999999997</v>
      </c>
      <c r="I4112" s="5">
        <v>0.19</v>
      </c>
      <c r="J4112" s="5">
        <v>1976.5944</v>
      </c>
      <c r="K4112" s="5">
        <v>314.24525984684828</v>
      </c>
      <c r="L4112">
        <f>YEAR(SalesData[Order Date])</f>
        <v>2024</v>
      </c>
      <c r="M4112">
        <f>MONTH(SalesData[Order Date])</f>
        <v>3</v>
      </c>
      <c r="N4112" t="str">
        <f>TEXT(SalesData[[#This Row],[Order Date]], "mmmm")</f>
        <v>March</v>
      </c>
      <c r="O4112" s="7">
        <f>IF(SalesData[Sales]=0,0,SalesData[Profit]/SalesData[Sales])</f>
        <v>0.15898317826198854</v>
      </c>
      <c r="P4112" s="8">
        <f t="shared" si="64"/>
        <v>7.7861193980919915E-5</v>
      </c>
      <c r="Q4112" t="str">
        <f>IF(SalesData[[#This Row],[Discount]]&gt;0, "Yes", "No")</f>
        <v>Yes</v>
      </c>
      <c r="R4112" t="str">
        <f>TEXT(SalesData[[#This Row],[Order Date]],"mmm-yyyy")</f>
        <v>Mar-2024</v>
      </c>
      <c r="S4112">
        <f>YEAR(SalesData[[#This Row],[Order Date]])*100 + MONTH(SalesData[[#This Row],[Order Date]])</f>
        <v>202403</v>
      </c>
    </row>
    <row r="4113" spans="1:19" x14ac:dyDescent="0.3">
      <c r="A4113" t="s">
        <v>1618</v>
      </c>
      <c r="B4113" s="3">
        <v>45381</v>
      </c>
      <c r="C4113" t="s">
        <v>1619</v>
      </c>
      <c r="D4113" t="s">
        <v>18</v>
      </c>
      <c r="E4113" t="s">
        <v>19</v>
      </c>
      <c r="F4113" t="s">
        <v>15</v>
      </c>
      <c r="G4113">
        <v>1</v>
      </c>
      <c r="H4113" s="5">
        <v>849.4</v>
      </c>
      <c r="I4113" s="5">
        <v>0.19</v>
      </c>
      <c r="J4113" s="5">
        <v>688.01400000000001</v>
      </c>
      <c r="K4113" s="5">
        <v>185.3613805022045</v>
      </c>
      <c r="L4113">
        <f>YEAR(SalesData[Order Date])</f>
        <v>2024</v>
      </c>
      <c r="M4113">
        <f>MONTH(SalesData[Order Date])</f>
        <v>3</v>
      </c>
      <c r="N4113" t="str">
        <f>TEXT(SalesData[[#This Row],[Order Date]], "mmmm")</f>
        <v>March</v>
      </c>
      <c r="O4113" s="7">
        <f>IF(SalesData[Sales]=0,0,SalesData[Profit]/SalesData[Sales])</f>
        <v>0.26941512891046476</v>
      </c>
      <c r="P4113" s="8">
        <f t="shared" si="64"/>
        <v>2.2368730868848599E-4</v>
      </c>
      <c r="Q4113" t="str">
        <f>IF(SalesData[[#This Row],[Discount]]&gt;0, "Yes", "No")</f>
        <v>Yes</v>
      </c>
      <c r="R4113" t="str">
        <f>TEXT(SalesData[[#This Row],[Order Date]],"mmm-yyyy")</f>
        <v>Mar-2024</v>
      </c>
      <c r="S4113">
        <f>YEAR(SalesData[[#This Row],[Order Date]])*100 + MONTH(SalesData[[#This Row],[Order Date]])</f>
        <v>202403</v>
      </c>
    </row>
    <row r="4114" spans="1:19" x14ac:dyDescent="0.3">
      <c r="A4114" t="s">
        <v>1634</v>
      </c>
      <c r="B4114" s="3">
        <v>45359</v>
      </c>
      <c r="C4114" t="s">
        <v>1635</v>
      </c>
      <c r="D4114" t="s">
        <v>13</v>
      </c>
      <c r="E4114" t="s">
        <v>19</v>
      </c>
      <c r="F4114" t="s">
        <v>34</v>
      </c>
      <c r="G4114">
        <v>9</v>
      </c>
      <c r="H4114" s="5">
        <v>467.21</v>
      </c>
      <c r="I4114" s="5">
        <v>0.13</v>
      </c>
      <c r="J4114" s="5">
        <v>3658.2543000000001</v>
      </c>
      <c r="K4114" s="5">
        <v>1042.652211667915</v>
      </c>
      <c r="L4114">
        <f>YEAR(SalesData[Order Date])</f>
        <v>2024</v>
      </c>
      <c r="M4114">
        <f>MONTH(SalesData[Order Date])</f>
        <v>3</v>
      </c>
      <c r="N4114" t="str">
        <f>TEXT(SalesData[[#This Row],[Order Date]], "mmmm")</f>
        <v>March</v>
      </c>
      <c r="O4114" s="7">
        <f>IF(SalesData[Sales]=0,0,SalesData[Profit]/SalesData[Sales])</f>
        <v>0.28501359560157286</v>
      </c>
      <c r="P4114" s="8">
        <f t="shared" si="64"/>
        <v>3.0916385446468281E-5</v>
      </c>
      <c r="Q4114" t="str">
        <f>IF(SalesData[[#This Row],[Discount]]&gt;0, "Yes", "No")</f>
        <v>Yes</v>
      </c>
      <c r="R4114" t="str">
        <f>TEXT(SalesData[[#This Row],[Order Date]],"mmm-yyyy")</f>
        <v>Mar-2024</v>
      </c>
      <c r="S4114">
        <f>YEAR(SalesData[[#This Row],[Order Date]])*100 + MONTH(SalesData[[#This Row],[Order Date]])</f>
        <v>202403</v>
      </c>
    </row>
    <row r="4115" spans="1:19" x14ac:dyDescent="0.3">
      <c r="A4115" t="s">
        <v>1710</v>
      </c>
      <c r="B4115" s="3">
        <v>45361</v>
      </c>
      <c r="C4115" t="s">
        <v>1711</v>
      </c>
      <c r="D4115" t="s">
        <v>30</v>
      </c>
      <c r="E4115" t="s">
        <v>19</v>
      </c>
      <c r="F4115" t="s">
        <v>15</v>
      </c>
      <c r="G4115">
        <v>6</v>
      </c>
      <c r="H4115" s="5">
        <v>141.5</v>
      </c>
      <c r="I4115" s="5">
        <v>0.25</v>
      </c>
      <c r="J4115" s="5">
        <v>636.75</v>
      </c>
      <c r="K4115" s="5">
        <v>97.861185067312334</v>
      </c>
      <c r="L4115">
        <f>YEAR(SalesData[Order Date])</f>
        <v>2024</v>
      </c>
      <c r="M4115">
        <f>MONTH(SalesData[Order Date])</f>
        <v>3</v>
      </c>
      <c r="N4115" t="str">
        <f>TEXT(SalesData[[#This Row],[Order Date]], "mmmm")</f>
        <v>March</v>
      </c>
      <c r="O4115" s="7">
        <f>IF(SalesData[Sales]=0,0,SalesData[Profit]/SalesData[Sales])</f>
        <v>0.15368855134246145</v>
      </c>
      <c r="P4115" s="8">
        <f t="shared" si="64"/>
        <v>2.9446407538280328E-4</v>
      </c>
      <c r="Q4115" t="str">
        <f>IF(SalesData[[#This Row],[Discount]]&gt;0, "Yes", "No")</f>
        <v>Yes</v>
      </c>
      <c r="R4115" t="str">
        <f>TEXT(SalesData[[#This Row],[Order Date]],"mmm-yyyy")</f>
        <v>Mar-2024</v>
      </c>
      <c r="S4115">
        <f>YEAR(SalesData[[#This Row],[Order Date]])*100 + MONTH(SalesData[[#This Row],[Order Date]])</f>
        <v>202403</v>
      </c>
    </row>
    <row r="4116" spans="1:19" x14ac:dyDescent="0.3">
      <c r="A4116" t="s">
        <v>1718</v>
      </c>
      <c r="B4116" s="3">
        <v>45380</v>
      </c>
      <c r="C4116" t="s">
        <v>1719</v>
      </c>
      <c r="D4116" t="s">
        <v>13</v>
      </c>
      <c r="E4116" t="s">
        <v>14</v>
      </c>
      <c r="F4116" t="s">
        <v>27</v>
      </c>
      <c r="G4116">
        <v>2</v>
      </c>
      <c r="H4116" s="5">
        <v>349.15</v>
      </c>
      <c r="I4116" s="5">
        <v>0.04</v>
      </c>
      <c r="J4116" s="5">
        <v>670.36799999999994</v>
      </c>
      <c r="K4116" s="5">
        <v>100.6631168437935</v>
      </c>
      <c r="L4116">
        <f>YEAR(SalesData[Order Date])</f>
        <v>2024</v>
      </c>
      <c r="M4116">
        <f>MONTH(SalesData[Order Date])</f>
        <v>3</v>
      </c>
      <c r="N4116" t="str">
        <f>TEXT(SalesData[[#This Row],[Order Date]], "mmmm")</f>
        <v>March</v>
      </c>
      <c r="O4116" s="7">
        <f>IF(SalesData[Sales]=0,0,SalesData[Profit]/SalesData[Sales])</f>
        <v>0.15016098149642212</v>
      </c>
      <c r="P4116" s="8">
        <f t="shared" si="64"/>
        <v>5.72819704997852E-5</v>
      </c>
      <c r="Q4116" t="str">
        <f>IF(SalesData[[#This Row],[Discount]]&gt;0, "Yes", "No")</f>
        <v>Yes</v>
      </c>
      <c r="R4116" t="str">
        <f>TEXT(SalesData[[#This Row],[Order Date]],"mmm-yyyy")</f>
        <v>Mar-2024</v>
      </c>
      <c r="S4116">
        <f>YEAR(SalesData[[#This Row],[Order Date]])*100 + MONTH(SalesData[[#This Row],[Order Date]])</f>
        <v>202403</v>
      </c>
    </row>
    <row r="4117" spans="1:19" x14ac:dyDescent="0.3">
      <c r="A4117" t="s">
        <v>1748</v>
      </c>
      <c r="B4117" s="3">
        <v>45380</v>
      </c>
      <c r="C4117" t="s">
        <v>1749</v>
      </c>
      <c r="D4117" t="s">
        <v>13</v>
      </c>
      <c r="E4117" t="s">
        <v>14</v>
      </c>
      <c r="F4117" t="s">
        <v>20</v>
      </c>
      <c r="G4117">
        <v>5</v>
      </c>
      <c r="H4117" s="5">
        <v>317.60000000000002</v>
      </c>
      <c r="I4117" s="5">
        <v>0.01</v>
      </c>
      <c r="J4117" s="5">
        <v>1572.12</v>
      </c>
      <c r="K4117" s="5">
        <v>337.77767051405982</v>
      </c>
      <c r="L4117">
        <f>YEAR(SalesData[Order Date])</f>
        <v>2024</v>
      </c>
      <c r="M4117">
        <f>MONTH(SalesData[Order Date])</f>
        <v>3</v>
      </c>
      <c r="N4117" t="str">
        <f>TEXT(SalesData[[#This Row],[Order Date]], "mmmm")</f>
        <v>March</v>
      </c>
      <c r="O4117" s="7">
        <f>IF(SalesData[Sales]=0,0,SalesData[Profit]/SalesData[Sales])</f>
        <v>0.21485489053892823</v>
      </c>
      <c r="P4117" s="8">
        <f t="shared" si="64"/>
        <v>6.297229219143577E-6</v>
      </c>
      <c r="Q4117" t="str">
        <f>IF(SalesData[[#This Row],[Discount]]&gt;0, "Yes", "No")</f>
        <v>Yes</v>
      </c>
      <c r="R4117" t="str">
        <f>TEXT(SalesData[[#This Row],[Order Date]],"mmm-yyyy")</f>
        <v>Mar-2024</v>
      </c>
      <c r="S4117">
        <f>YEAR(SalesData[[#This Row],[Order Date]])*100 + MONTH(SalesData[[#This Row],[Order Date]])</f>
        <v>202403</v>
      </c>
    </row>
    <row r="4118" spans="1:19" x14ac:dyDescent="0.3">
      <c r="A4118" t="s">
        <v>1789</v>
      </c>
      <c r="B4118" s="3">
        <v>45360</v>
      </c>
      <c r="C4118" t="s">
        <v>1790</v>
      </c>
      <c r="D4118" t="s">
        <v>13</v>
      </c>
      <c r="E4118" t="s">
        <v>19</v>
      </c>
      <c r="F4118" t="s">
        <v>44</v>
      </c>
      <c r="G4118">
        <v>5</v>
      </c>
      <c r="H4118" s="5">
        <v>432.73</v>
      </c>
      <c r="I4118" s="5">
        <v>0.11</v>
      </c>
      <c r="J4118" s="5">
        <v>1925.6485</v>
      </c>
      <c r="K4118" s="5">
        <v>557.84415624344854</v>
      </c>
      <c r="L4118">
        <f>YEAR(SalesData[Order Date])</f>
        <v>2024</v>
      </c>
      <c r="M4118">
        <f>MONTH(SalesData[Order Date])</f>
        <v>3</v>
      </c>
      <c r="N4118" t="str">
        <f>TEXT(SalesData[[#This Row],[Order Date]], "mmmm")</f>
        <v>March</v>
      </c>
      <c r="O4118" s="7">
        <f>IF(SalesData[Sales]=0,0,SalesData[Profit]/SalesData[Sales])</f>
        <v>0.2896915798721566</v>
      </c>
      <c r="P4118" s="8">
        <f t="shared" si="64"/>
        <v>5.0840015714186674E-5</v>
      </c>
      <c r="Q4118" t="str">
        <f>IF(SalesData[[#This Row],[Discount]]&gt;0, "Yes", "No")</f>
        <v>Yes</v>
      </c>
      <c r="R4118" t="str">
        <f>TEXT(SalesData[[#This Row],[Order Date]],"mmm-yyyy")</f>
        <v>Mar-2024</v>
      </c>
      <c r="S4118">
        <f>YEAR(SalesData[[#This Row],[Order Date]])*100 + MONTH(SalesData[[#This Row],[Order Date]])</f>
        <v>202403</v>
      </c>
    </row>
    <row r="4119" spans="1:19" x14ac:dyDescent="0.3">
      <c r="A4119" t="s">
        <v>1829</v>
      </c>
      <c r="B4119" s="3">
        <v>45374</v>
      </c>
      <c r="C4119" t="s">
        <v>1830</v>
      </c>
      <c r="D4119" t="s">
        <v>13</v>
      </c>
      <c r="E4119" t="s">
        <v>26</v>
      </c>
      <c r="F4119" t="s">
        <v>34</v>
      </c>
      <c r="G4119">
        <v>6</v>
      </c>
      <c r="H4119" s="5">
        <v>149.07</v>
      </c>
      <c r="I4119" s="5">
        <v>0.27</v>
      </c>
      <c r="J4119" s="5">
        <v>652.92660000000001</v>
      </c>
      <c r="K4119" s="5">
        <v>151.78478759112559</v>
      </c>
      <c r="L4119">
        <f>YEAR(SalesData[Order Date])</f>
        <v>2024</v>
      </c>
      <c r="M4119">
        <f>MONTH(SalesData[Order Date])</f>
        <v>3</v>
      </c>
      <c r="N4119" t="str">
        <f>TEXT(SalesData[[#This Row],[Order Date]], "mmmm")</f>
        <v>March</v>
      </c>
      <c r="O4119" s="7">
        <f>IF(SalesData[Sales]=0,0,SalesData[Profit]/SalesData[Sales])</f>
        <v>0.23246837790208821</v>
      </c>
      <c r="P4119" s="8">
        <f t="shared" si="64"/>
        <v>3.0187160394445564E-4</v>
      </c>
      <c r="Q4119" t="str">
        <f>IF(SalesData[[#This Row],[Discount]]&gt;0, "Yes", "No")</f>
        <v>Yes</v>
      </c>
      <c r="R4119" t="str">
        <f>TEXT(SalesData[[#This Row],[Order Date]],"mmm-yyyy")</f>
        <v>Mar-2024</v>
      </c>
      <c r="S4119">
        <f>YEAR(SalesData[[#This Row],[Order Date]])*100 + MONTH(SalesData[[#This Row],[Order Date]])</f>
        <v>202403</v>
      </c>
    </row>
    <row r="4120" spans="1:19" x14ac:dyDescent="0.3">
      <c r="A4120" t="s">
        <v>1849</v>
      </c>
      <c r="B4120" s="3">
        <v>45369</v>
      </c>
      <c r="C4120" t="s">
        <v>1850</v>
      </c>
      <c r="D4120" t="s">
        <v>13</v>
      </c>
      <c r="E4120" t="s">
        <v>19</v>
      </c>
      <c r="F4120" t="s">
        <v>31</v>
      </c>
      <c r="G4120">
        <v>5</v>
      </c>
      <c r="H4120" s="5">
        <v>116.15</v>
      </c>
      <c r="I4120" s="5">
        <v>0.22</v>
      </c>
      <c r="J4120" s="5">
        <v>452.98500000000001</v>
      </c>
      <c r="K4120" s="5">
        <v>30.84532295441791</v>
      </c>
      <c r="L4120">
        <f>YEAR(SalesData[Order Date])</f>
        <v>2024</v>
      </c>
      <c r="M4120">
        <f>MONTH(SalesData[Order Date])</f>
        <v>3</v>
      </c>
      <c r="N4120" t="str">
        <f>TEXT(SalesData[[#This Row],[Order Date]], "mmmm")</f>
        <v>March</v>
      </c>
      <c r="O4120" s="7">
        <f>IF(SalesData[Sales]=0,0,SalesData[Profit]/SalesData[Sales])</f>
        <v>6.8093475400770237E-2</v>
      </c>
      <c r="P4120" s="8">
        <f t="shared" si="64"/>
        <v>3.7882049074472663E-4</v>
      </c>
      <c r="Q4120" t="str">
        <f>IF(SalesData[[#This Row],[Discount]]&gt;0, "Yes", "No")</f>
        <v>Yes</v>
      </c>
      <c r="R4120" t="str">
        <f>TEXT(SalesData[[#This Row],[Order Date]],"mmm-yyyy")</f>
        <v>Mar-2024</v>
      </c>
      <c r="S4120">
        <f>YEAR(SalesData[[#This Row],[Order Date]])*100 + MONTH(SalesData[[#This Row],[Order Date]])</f>
        <v>202403</v>
      </c>
    </row>
    <row r="4121" spans="1:19" x14ac:dyDescent="0.3">
      <c r="A4121" t="s">
        <v>1853</v>
      </c>
      <c r="B4121" s="3">
        <v>45380</v>
      </c>
      <c r="C4121" t="s">
        <v>1854</v>
      </c>
      <c r="D4121" t="s">
        <v>13</v>
      </c>
      <c r="E4121" t="s">
        <v>19</v>
      </c>
      <c r="F4121" t="s">
        <v>27</v>
      </c>
      <c r="G4121">
        <v>3</v>
      </c>
      <c r="H4121" s="5">
        <v>775.42</v>
      </c>
      <c r="I4121" s="5">
        <v>0.03</v>
      </c>
      <c r="J4121" s="5">
        <v>2256.4722000000002</v>
      </c>
      <c r="K4121" s="5">
        <v>268.22641469875202</v>
      </c>
      <c r="L4121">
        <f>YEAR(SalesData[Order Date])</f>
        <v>2024</v>
      </c>
      <c r="M4121">
        <f>MONTH(SalesData[Order Date])</f>
        <v>3</v>
      </c>
      <c r="N4121" t="str">
        <f>TEXT(SalesData[[#This Row],[Order Date]], "mmmm")</f>
        <v>March</v>
      </c>
      <c r="O4121" s="7">
        <f>IF(SalesData[Sales]=0,0,SalesData[Profit]/SalesData[Sales])</f>
        <v>0.11886980690422511</v>
      </c>
      <c r="P4121" s="8">
        <f t="shared" si="64"/>
        <v>1.2896236878078977E-5</v>
      </c>
      <c r="Q4121" t="str">
        <f>IF(SalesData[[#This Row],[Discount]]&gt;0, "Yes", "No")</f>
        <v>Yes</v>
      </c>
      <c r="R4121" t="str">
        <f>TEXT(SalesData[[#This Row],[Order Date]],"mmm-yyyy")</f>
        <v>Mar-2024</v>
      </c>
      <c r="S4121">
        <f>YEAR(SalesData[[#This Row],[Order Date]])*100 + MONTH(SalesData[[#This Row],[Order Date]])</f>
        <v>202403</v>
      </c>
    </row>
    <row r="4122" spans="1:19" x14ac:dyDescent="0.3">
      <c r="A4122" t="s">
        <v>1871</v>
      </c>
      <c r="B4122" s="3">
        <v>45365</v>
      </c>
      <c r="C4122" t="s">
        <v>1872</v>
      </c>
      <c r="D4122" t="s">
        <v>30</v>
      </c>
      <c r="E4122" t="s">
        <v>14</v>
      </c>
      <c r="F4122" t="s">
        <v>27</v>
      </c>
      <c r="G4122">
        <v>8</v>
      </c>
      <c r="H4122" s="5">
        <v>607.70000000000005</v>
      </c>
      <c r="I4122" s="5">
        <v>0.21</v>
      </c>
      <c r="J4122" s="5">
        <v>3840.6640000000011</v>
      </c>
      <c r="K4122" s="5">
        <v>1057.6728973608019</v>
      </c>
      <c r="L4122">
        <f>YEAR(SalesData[Order Date])</f>
        <v>2024</v>
      </c>
      <c r="M4122">
        <f>MONTH(SalesData[Order Date])</f>
        <v>3</v>
      </c>
      <c r="N4122" t="str">
        <f>TEXT(SalesData[[#This Row],[Order Date]], "mmmm")</f>
        <v>March</v>
      </c>
      <c r="O4122" s="7">
        <f>IF(SalesData[Sales]=0,0,SalesData[Profit]/SalesData[Sales])</f>
        <v>0.27538803117398492</v>
      </c>
      <c r="P4122" s="8">
        <f t="shared" si="64"/>
        <v>4.319565575119302E-5</v>
      </c>
      <c r="Q4122" t="str">
        <f>IF(SalesData[[#This Row],[Discount]]&gt;0, "Yes", "No")</f>
        <v>Yes</v>
      </c>
      <c r="R4122" t="str">
        <f>TEXT(SalesData[[#This Row],[Order Date]],"mmm-yyyy")</f>
        <v>Mar-2024</v>
      </c>
      <c r="S4122">
        <f>YEAR(SalesData[[#This Row],[Order Date]])*100 + MONTH(SalesData[[#This Row],[Order Date]])</f>
        <v>202403</v>
      </c>
    </row>
    <row r="4123" spans="1:19" x14ac:dyDescent="0.3">
      <c r="A4123" t="s">
        <v>1881</v>
      </c>
      <c r="B4123" s="3">
        <v>45363</v>
      </c>
      <c r="C4123" t="s">
        <v>1882</v>
      </c>
      <c r="D4123" t="s">
        <v>23</v>
      </c>
      <c r="E4123" t="s">
        <v>14</v>
      </c>
      <c r="F4123" t="s">
        <v>27</v>
      </c>
      <c r="G4123">
        <v>4</v>
      </c>
      <c r="H4123" s="5">
        <v>848.49</v>
      </c>
      <c r="I4123" s="5">
        <v>0.22</v>
      </c>
      <c r="J4123" s="5">
        <v>2647.2887999999998</v>
      </c>
      <c r="K4123" s="5">
        <v>148.99623519959471</v>
      </c>
      <c r="L4123">
        <f>YEAR(SalesData[Order Date])</f>
        <v>2024</v>
      </c>
      <c r="M4123">
        <f>MONTH(SalesData[Order Date])</f>
        <v>3</v>
      </c>
      <c r="N4123" t="str">
        <f>TEXT(SalesData[[#This Row],[Order Date]], "mmmm")</f>
        <v>March</v>
      </c>
      <c r="O4123" s="7">
        <f>IF(SalesData[Sales]=0,0,SalesData[Profit]/SalesData[Sales])</f>
        <v>5.628257680068556E-2</v>
      </c>
      <c r="P4123" s="8">
        <f t="shared" si="64"/>
        <v>6.4821035015144547E-5</v>
      </c>
      <c r="Q4123" t="str">
        <f>IF(SalesData[[#This Row],[Discount]]&gt;0, "Yes", "No")</f>
        <v>Yes</v>
      </c>
      <c r="R4123" t="str">
        <f>TEXT(SalesData[[#This Row],[Order Date]],"mmm-yyyy")</f>
        <v>Mar-2024</v>
      </c>
      <c r="S4123">
        <f>YEAR(SalesData[[#This Row],[Order Date]])*100 + MONTH(SalesData[[#This Row],[Order Date]])</f>
        <v>202403</v>
      </c>
    </row>
    <row r="4124" spans="1:19" x14ac:dyDescent="0.3">
      <c r="A4124" t="s">
        <v>1936</v>
      </c>
      <c r="B4124" s="3">
        <v>45379</v>
      </c>
      <c r="C4124" t="s">
        <v>1937</v>
      </c>
      <c r="D4124" t="s">
        <v>23</v>
      </c>
      <c r="E4124" t="s">
        <v>19</v>
      </c>
      <c r="F4124" t="s">
        <v>53</v>
      </c>
      <c r="G4124">
        <v>9</v>
      </c>
      <c r="H4124" s="5">
        <v>13.85</v>
      </c>
      <c r="I4124" s="5">
        <v>0.01</v>
      </c>
      <c r="J4124" s="5">
        <v>123.40349999999999</v>
      </c>
      <c r="K4124" s="5">
        <v>30.93887736993203</v>
      </c>
      <c r="L4124">
        <f>YEAR(SalesData[Order Date])</f>
        <v>2024</v>
      </c>
      <c r="M4124">
        <f>MONTH(SalesData[Order Date])</f>
        <v>3</v>
      </c>
      <c r="N4124" t="str">
        <f>TEXT(SalesData[[#This Row],[Order Date]], "mmmm")</f>
        <v>March</v>
      </c>
      <c r="O4124" s="7">
        <f>IF(SalesData[Sales]=0,0,SalesData[Profit]/SalesData[Sales])</f>
        <v>0.25071312701772663</v>
      </c>
      <c r="P4124" s="8">
        <f t="shared" si="64"/>
        <v>8.0224628961091064E-5</v>
      </c>
      <c r="Q4124" t="str">
        <f>IF(SalesData[[#This Row],[Discount]]&gt;0, "Yes", "No")</f>
        <v>Yes</v>
      </c>
      <c r="R4124" t="str">
        <f>TEXT(SalesData[[#This Row],[Order Date]],"mmm-yyyy")</f>
        <v>Mar-2024</v>
      </c>
      <c r="S4124">
        <f>YEAR(SalesData[[#This Row],[Order Date]])*100 + MONTH(SalesData[[#This Row],[Order Date]])</f>
        <v>202403</v>
      </c>
    </row>
    <row r="4125" spans="1:19" x14ac:dyDescent="0.3">
      <c r="A4125" t="s">
        <v>1952</v>
      </c>
      <c r="B4125" s="3">
        <v>45358</v>
      </c>
      <c r="C4125" t="s">
        <v>1953</v>
      </c>
      <c r="D4125" t="s">
        <v>30</v>
      </c>
      <c r="E4125" t="s">
        <v>19</v>
      </c>
      <c r="F4125" t="s">
        <v>62</v>
      </c>
      <c r="G4125">
        <v>6</v>
      </c>
      <c r="H4125" s="5">
        <v>324.45</v>
      </c>
      <c r="I4125" s="5">
        <v>0.28999999999999998</v>
      </c>
      <c r="J4125" s="5">
        <v>1382.1569999999999</v>
      </c>
      <c r="K4125" s="5">
        <v>312.53518105722992</v>
      </c>
      <c r="L4125">
        <f>YEAR(SalesData[Order Date])</f>
        <v>2024</v>
      </c>
      <c r="M4125">
        <f>MONTH(SalesData[Order Date])</f>
        <v>3</v>
      </c>
      <c r="N4125" t="str">
        <f>TEXT(SalesData[[#This Row],[Order Date]], "mmmm")</f>
        <v>March</v>
      </c>
      <c r="O4125" s="7">
        <f>IF(SalesData[Sales]=0,0,SalesData[Profit]/SalesData[Sales])</f>
        <v>0.22612133140969509</v>
      </c>
      <c r="P4125" s="8">
        <f t="shared" si="64"/>
        <v>1.4897005188267324E-4</v>
      </c>
      <c r="Q4125" t="str">
        <f>IF(SalesData[[#This Row],[Discount]]&gt;0, "Yes", "No")</f>
        <v>Yes</v>
      </c>
      <c r="R4125" t="str">
        <f>TEXT(SalesData[[#This Row],[Order Date]],"mmm-yyyy")</f>
        <v>Mar-2024</v>
      </c>
      <c r="S4125">
        <f>YEAR(SalesData[[#This Row],[Order Date]])*100 + MONTH(SalesData[[#This Row],[Order Date]])</f>
        <v>202403</v>
      </c>
    </row>
    <row r="4126" spans="1:19" x14ac:dyDescent="0.3">
      <c r="A4126" t="s">
        <v>2012</v>
      </c>
      <c r="B4126" s="3">
        <v>45359</v>
      </c>
      <c r="C4126" t="s">
        <v>2013</v>
      </c>
      <c r="D4126" t="s">
        <v>30</v>
      </c>
      <c r="E4126" t="s">
        <v>19</v>
      </c>
      <c r="F4126" t="s">
        <v>31</v>
      </c>
      <c r="G4126">
        <v>2</v>
      </c>
      <c r="H4126" s="5">
        <v>600.16999999999996</v>
      </c>
      <c r="I4126" s="5">
        <v>0.23</v>
      </c>
      <c r="J4126" s="5">
        <v>924.26179999999999</v>
      </c>
      <c r="K4126" s="5">
        <v>258.54133114662778</v>
      </c>
      <c r="L4126">
        <f>YEAR(SalesData[Order Date])</f>
        <v>2024</v>
      </c>
      <c r="M4126">
        <f>MONTH(SalesData[Order Date])</f>
        <v>3</v>
      </c>
      <c r="N4126" t="str">
        <f>TEXT(SalesData[[#This Row],[Order Date]], "mmmm")</f>
        <v>March</v>
      </c>
      <c r="O4126" s="7">
        <f>IF(SalesData[Sales]=0,0,SalesData[Profit]/SalesData[Sales])</f>
        <v>0.27972737934925773</v>
      </c>
      <c r="P4126" s="8">
        <f t="shared" si="64"/>
        <v>1.9161237649332691E-4</v>
      </c>
      <c r="Q4126" t="str">
        <f>IF(SalesData[[#This Row],[Discount]]&gt;0, "Yes", "No")</f>
        <v>Yes</v>
      </c>
      <c r="R4126" t="str">
        <f>TEXT(SalesData[[#This Row],[Order Date]],"mmm-yyyy")</f>
        <v>Mar-2024</v>
      </c>
      <c r="S4126">
        <f>YEAR(SalesData[[#This Row],[Order Date]])*100 + MONTH(SalesData[[#This Row],[Order Date]])</f>
        <v>202403</v>
      </c>
    </row>
    <row r="4127" spans="1:19" x14ac:dyDescent="0.3">
      <c r="A4127" t="s">
        <v>2034</v>
      </c>
      <c r="B4127" s="3">
        <v>45360</v>
      </c>
      <c r="C4127" t="s">
        <v>2035</v>
      </c>
      <c r="D4127" t="s">
        <v>23</v>
      </c>
      <c r="E4127" t="s">
        <v>14</v>
      </c>
      <c r="F4127" t="s">
        <v>44</v>
      </c>
      <c r="G4127">
        <v>8</v>
      </c>
      <c r="H4127" s="5">
        <v>887.91</v>
      </c>
      <c r="I4127" s="5">
        <v>0.24</v>
      </c>
      <c r="J4127" s="5">
        <v>5398.4928</v>
      </c>
      <c r="K4127" s="5">
        <v>978.41106898683597</v>
      </c>
      <c r="L4127">
        <f>YEAR(SalesData[Order Date])</f>
        <v>2024</v>
      </c>
      <c r="M4127">
        <f>MONTH(SalesData[Order Date])</f>
        <v>3</v>
      </c>
      <c r="N4127" t="str">
        <f>TEXT(SalesData[[#This Row],[Order Date]], "mmmm")</f>
        <v>March</v>
      </c>
      <c r="O4127" s="7">
        <f>IF(SalesData[Sales]=0,0,SalesData[Profit]/SalesData[Sales])</f>
        <v>0.1812378204870137</v>
      </c>
      <c r="P4127" s="8">
        <f t="shared" si="64"/>
        <v>3.3787208162989491E-5</v>
      </c>
      <c r="Q4127" t="str">
        <f>IF(SalesData[[#This Row],[Discount]]&gt;0, "Yes", "No")</f>
        <v>Yes</v>
      </c>
      <c r="R4127" t="str">
        <f>TEXT(SalesData[[#This Row],[Order Date]],"mmm-yyyy")</f>
        <v>Mar-2024</v>
      </c>
      <c r="S4127">
        <f>YEAR(SalesData[[#This Row],[Order Date]])*100 + MONTH(SalesData[[#This Row],[Order Date]])</f>
        <v>202403</v>
      </c>
    </row>
    <row r="4128" spans="1:19" x14ac:dyDescent="0.3">
      <c r="A4128" t="s">
        <v>2123</v>
      </c>
      <c r="B4128" s="3">
        <v>45381</v>
      </c>
      <c r="C4128" t="s">
        <v>2124</v>
      </c>
      <c r="D4128" t="s">
        <v>23</v>
      </c>
      <c r="E4128" t="s">
        <v>26</v>
      </c>
      <c r="F4128" t="s">
        <v>62</v>
      </c>
      <c r="G4128">
        <v>5</v>
      </c>
      <c r="H4128" s="5">
        <v>892.71</v>
      </c>
      <c r="I4128" s="5">
        <v>0.3</v>
      </c>
      <c r="J4128" s="5">
        <v>3124.4850000000001</v>
      </c>
      <c r="K4128" s="5">
        <v>928.40801164216998</v>
      </c>
      <c r="L4128">
        <f>YEAR(SalesData[Order Date])</f>
        <v>2024</v>
      </c>
      <c r="M4128">
        <f>MONTH(SalesData[Order Date])</f>
        <v>3</v>
      </c>
      <c r="N4128" t="str">
        <f>TEXT(SalesData[[#This Row],[Order Date]], "mmmm")</f>
        <v>March</v>
      </c>
      <c r="O4128" s="7">
        <f>IF(SalesData[Sales]=0,0,SalesData[Profit]/SalesData[Sales])</f>
        <v>0.29713953232042079</v>
      </c>
      <c r="P4128" s="8">
        <f t="shared" si="64"/>
        <v>6.7211076385388307E-5</v>
      </c>
      <c r="Q4128" t="str">
        <f>IF(SalesData[[#This Row],[Discount]]&gt;0, "Yes", "No")</f>
        <v>Yes</v>
      </c>
      <c r="R4128" t="str">
        <f>TEXT(SalesData[[#This Row],[Order Date]],"mmm-yyyy")</f>
        <v>Mar-2024</v>
      </c>
      <c r="S4128">
        <f>YEAR(SalesData[[#This Row],[Order Date]])*100 + MONTH(SalesData[[#This Row],[Order Date]])</f>
        <v>202403</v>
      </c>
    </row>
    <row r="4129" spans="1:19" x14ac:dyDescent="0.3">
      <c r="A4129" t="s">
        <v>2145</v>
      </c>
      <c r="B4129" s="3">
        <v>45382</v>
      </c>
      <c r="C4129" t="s">
        <v>2146</v>
      </c>
      <c r="D4129" t="s">
        <v>18</v>
      </c>
      <c r="E4129" t="s">
        <v>14</v>
      </c>
      <c r="F4129" t="s">
        <v>20</v>
      </c>
      <c r="G4129">
        <v>4</v>
      </c>
      <c r="H4129" s="5">
        <v>812.63</v>
      </c>
      <c r="I4129" s="5">
        <v>0.21</v>
      </c>
      <c r="J4129" s="5">
        <v>2567.9108000000001</v>
      </c>
      <c r="K4129" s="5">
        <v>511.44215208425112</v>
      </c>
      <c r="L4129">
        <f>YEAR(SalesData[Order Date])</f>
        <v>2024</v>
      </c>
      <c r="M4129">
        <f>MONTH(SalesData[Order Date])</f>
        <v>3</v>
      </c>
      <c r="N4129" t="str">
        <f>TEXT(SalesData[[#This Row],[Order Date]], "mmmm")</f>
        <v>March</v>
      </c>
      <c r="O4129" s="7">
        <f>IF(SalesData[Sales]=0,0,SalesData[Profit]/SalesData[Sales])</f>
        <v>0.1991666346370953</v>
      </c>
      <c r="P4129" s="8">
        <f t="shared" si="64"/>
        <v>6.4605047807735373E-5</v>
      </c>
      <c r="Q4129" t="str">
        <f>IF(SalesData[[#This Row],[Discount]]&gt;0, "Yes", "No")</f>
        <v>Yes</v>
      </c>
      <c r="R4129" t="str">
        <f>TEXT(SalesData[[#This Row],[Order Date]],"mmm-yyyy")</f>
        <v>Mar-2024</v>
      </c>
      <c r="S4129">
        <f>YEAR(SalesData[[#This Row],[Order Date]])*100 + MONTH(SalesData[[#This Row],[Order Date]])</f>
        <v>202403</v>
      </c>
    </row>
    <row r="4130" spans="1:19" x14ac:dyDescent="0.3">
      <c r="A4130" t="s">
        <v>2181</v>
      </c>
      <c r="B4130" s="3">
        <v>45376</v>
      </c>
      <c r="C4130" t="s">
        <v>2182</v>
      </c>
      <c r="D4130" t="s">
        <v>30</v>
      </c>
      <c r="E4130" t="s">
        <v>26</v>
      </c>
      <c r="F4130" t="s">
        <v>27</v>
      </c>
      <c r="G4130">
        <v>6</v>
      </c>
      <c r="H4130" s="5">
        <v>332.59</v>
      </c>
      <c r="I4130" s="5">
        <v>0.18</v>
      </c>
      <c r="J4130" s="5">
        <v>1636.3427999999999</v>
      </c>
      <c r="K4130" s="5">
        <v>197.64590196340271</v>
      </c>
      <c r="L4130">
        <f>YEAR(SalesData[Order Date])</f>
        <v>2024</v>
      </c>
      <c r="M4130">
        <f>MONTH(SalesData[Order Date])</f>
        <v>3</v>
      </c>
      <c r="N4130" t="str">
        <f>TEXT(SalesData[[#This Row],[Order Date]], "mmmm")</f>
        <v>March</v>
      </c>
      <c r="O4130" s="7">
        <f>IF(SalesData[Sales]=0,0,SalesData[Profit]/SalesData[Sales])</f>
        <v>0.12078514475292262</v>
      </c>
      <c r="P4130" s="8">
        <f t="shared" si="64"/>
        <v>9.0201148561291672E-5</v>
      </c>
      <c r="Q4130" t="str">
        <f>IF(SalesData[[#This Row],[Discount]]&gt;0, "Yes", "No")</f>
        <v>Yes</v>
      </c>
      <c r="R4130" t="str">
        <f>TEXT(SalesData[[#This Row],[Order Date]],"mmm-yyyy")</f>
        <v>Mar-2024</v>
      </c>
      <c r="S4130">
        <f>YEAR(SalesData[[#This Row],[Order Date]])*100 + MONTH(SalesData[[#This Row],[Order Date]])</f>
        <v>202403</v>
      </c>
    </row>
    <row r="4131" spans="1:19" x14ac:dyDescent="0.3">
      <c r="A4131" t="s">
        <v>2215</v>
      </c>
      <c r="B4131" s="3">
        <v>45362</v>
      </c>
      <c r="C4131" t="s">
        <v>2216</v>
      </c>
      <c r="D4131" t="s">
        <v>13</v>
      </c>
      <c r="E4131" t="s">
        <v>19</v>
      </c>
      <c r="F4131" t="s">
        <v>62</v>
      </c>
      <c r="G4131">
        <v>1</v>
      </c>
      <c r="H4131" s="5">
        <v>691.03</v>
      </c>
      <c r="I4131" s="5">
        <v>0.13</v>
      </c>
      <c r="J4131" s="5">
        <v>601.1961</v>
      </c>
      <c r="K4131" s="5">
        <v>52.141433483208637</v>
      </c>
      <c r="L4131">
        <f>YEAR(SalesData[Order Date])</f>
        <v>2024</v>
      </c>
      <c r="M4131">
        <f>MONTH(SalesData[Order Date])</f>
        <v>3</v>
      </c>
      <c r="N4131" t="str">
        <f>TEXT(SalesData[[#This Row],[Order Date]], "mmmm")</f>
        <v>March</v>
      </c>
      <c r="O4131" s="7">
        <f>IF(SalesData[Sales]=0,0,SalesData[Profit]/SalesData[Sales])</f>
        <v>8.6729493892606146E-2</v>
      </c>
      <c r="P4131" s="8">
        <f t="shared" si="64"/>
        <v>1.8812497286659047E-4</v>
      </c>
      <c r="Q4131" t="str">
        <f>IF(SalesData[[#This Row],[Discount]]&gt;0, "Yes", "No")</f>
        <v>Yes</v>
      </c>
      <c r="R4131" t="str">
        <f>TEXT(SalesData[[#This Row],[Order Date]],"mmm-yyyy")</f>
        <v>Mar-2024</v>
      </c>
      <c r="S4131">
        <f>YEAR(SalesData[[#This Row],[Order Date]])*100 + MONTH(SalesData[[#This Row],[Order Date]])</f>
        <v>202403</v>
      </c>
    </row>
    <row r="4132" spans="1:19" x14ac:dyDescent="0.3">
      <c r="A4132" t="s">
        <v>2233</v>
      </c>
      <c r="B4132" s="3">
        <v>45358</v>
      </c>
      <c r="C4132" t="s">
        <v>2234</v>
      </c>
      <c r="D4132" t="s">
        <v>13</v>
      </c>
      <c r="E4132" t="s">
        <v>19</v>
      </c>
      <c r="F4132" t="s">
        <v>91</v>
      </c>
      <c r="G4132">
        <v>1</v>
      </c>
      <c r="H4132" s="5">
        <v>611.95000000000005</v>
      </c>
      <c r="I4132" s="5">
        <v>7.0000000000000007E-2</v>
      </c>
      <c r="J4132" s="5">
        <v>569.11350000000004</v>
      </c>
      <c r="K4132" s="5">
        <v>163.28228447355451</v>
      </c>
      <c r="L4132">
        <f>YEAR(SalesData[Order Date])</f>
        <v>2024</v>
      </c>
      <c r="M4132">
        <f>MONTH(SalesData[Order Date])</f>
        <v>3</v>
      </c>
      <c r="N4132" t="str">
        <f>TEXT(SalesData[[#This Row],[Order Date]], "mmmm")</f>
        <v>March</v>
      </c>
      <c r="O4132" s="7">
        <f>IF(SalesData[Sales]=0,0,SalesData[Profit]/SalesData[Sales])</f>
        <v>0.28690636309550643</v>
      </c>
      <c r="P4132" s="8">
        <f t="shared" si="64"/>
        <v>1.1438843042732249E-4</v>
      </c>
      <c r="Q4132" t="str">
        <f>IF(SalesData[[#This Row],[Discount]]&gt;0, "Yes", "No")</f>
        <v>Yes</v>
      </c>
      <c r="R4132" t="str">
        <f>TEXT(SalesData[[#This Row],[Order Date]],"mmm-yyyy")</f>
        <v>Mar-2024</v>
      </c>
      <c r="S4132">
        <f>YEAR(SalesData[[#This Row],[Order Date]])*100 + MONTH(SalesData[[#This Row],[Order Date]])</f>
        <v>202403</v>
      </c>
    </row>
    <row r="4133" spans="1:19" x14ac:dyDescent="0.3">
      <c r="A4133" t="s">
        <v>2301</v>
      </c>
      <c r="B4133" s="3">
        <v>45354</v>
      </c>
      <c r="C4133" t="s">
        <v>2302</v>
      </c>
      <c r="D4133" t="s">
        <v>18</v>
      </c>
      <c r="E4133" t="s">
        <v>19</v>
      </c>
      <c r="F4133" t="s">
        <v>15</v>
      </c>
      <c r="G4133">
        <v>1</v>
      </c>
      <c r="H4133" s="5">
        <v>157.51</v>
      </c>
      <c r="I4133" s="5">
        <v>0.17</v>
      </c>
      <c r="J4133" s="5">
        <v>130.73330000000001</v>
      </c>
      <c r="K4133" s="5">
        <v>10.48199823704114</v>
      </c>
      <c r="L4133">
        <f>YEAR(SalesData[Order Date])</f>
        <v>2024</v>
      </c>
      <c r="M4133">
        <f>MONTH(SalesData[Order Date])</f>
        <v>3</v>
      </c>
      <c r="N4133" t="str">
        <f>TEXT(SalesData[[#This Row],[Order Date]], "mmmm")</f>
        <v>March</v>
      </c>
      <c r="O4133" s="7">
        <f>IF(SalesData[Sales]=0,0,SalesData[Profit]/SalesData[Sales])</f>
        <v>8.017848732527319E-2</v>
      </c>
      <c r="P4133" s="8">
        <f t="shared" si="64"/>
        <v>1.079296552599835E-3</v>
      </c>
      <c r="Q4133" t="str">
        <f>IF(SalesData[[#This Row],[Discount]]&gt;0, "Yes", "No")</f>
        <v>Yes</v>
      </c>
      <c r="R4133" t="str">
        <f>TEXT(SalesData[[#This Row],[Order Date]],"mmm-yyyy")</f>
        <v>Mar-2024</v>
      </c>
      <c r="S4133">
        <f>YEAR(SalesData[[#This Row],[Order Date]])*100 + MONTH(SalesData[[#This Row],[Order Date]])</f>
        <v>202403</v>
      </c>
    </row>
    <row r="4134" spans="1:19" x14ac:dyDescent="0.3">
      <c r="A4134" t="s">
        <v>2319</v>
      </c>
      <c r="B4134" s="3">
        <v>45374</v>
      </c>
      <c r="C4134" t="s">
        <v>2320</v>
      </c>
      <c r="D4134" t="s">
        <v>30</v>
      </c>
      <c r="E4134" t="s">
        <v>26</v>
      </c>
      <c r="F4134" t="s">
        <v>34</v>
      </c>
      <c r="G4134">
        <v>5</v>
      </c>
      <c r="H4134" s="5">
        <v>450.47</v>
      </c>
      <c r="I4134" s="5">
        <v>0.19</v>
      </c>
      <c r="J4134" s="5">
        <v>1824.4034999999999</v>
      </c>
      <c r="K4134" s="5">
        <v>121.7222915324086</v>
      </c>
      <c r="L4134">
        <f>YEAR(SalesData[Order Date])</f>
        <v>2024</v>
      </c>
      <c r="M4134">
        <f>MONTH(SalesData[Order Date])</f>
        <v>3</v>
      </c>
      <c r="N4134" t="str">
        <f>TEXT(SalesData[[#This Row],[Order Date]], "mmmm")</f>
        <v>March</v>
      </c>
      <c r="O4134" s="7">
        <f>IF(SalesData[Sales]=0,0,SalesData[Profit]/SalesData[Sales])</f>
        <v>6.6718953089274724E-2</v>
      </c>
      <c r="P4134" s="8">
        <f t="shared" si="64"/>
        <v>8.4356338934890208E-5</v>
      </c>
      <c r="Q4134" t="str">
        <f>IF(SalesData[[#This Row],[Discount]]&gt;0, "Yes", "No")</f>
        <v>Yes</v>
      </c>
      <c r="R4134" t="str">
        <f>TEXT(SalesData[[#This Row],[Order Date]],"mmm-yyyy")</f>
        <v>Mar-2024</v>
      </c>
      <c r="S4134">
        <f>YEAR(SalesData[[#This Row],[Order Date]])*100 + MONTH(SalesData[[#This Row],[Order Date]])</f>
        <v>202403</v>
      </c>
    </row>
    <row r="4135" spans="1:19" x14ac:dyDescent="0.3">
      <c r="A4135" t="s">
        <v>2341</v>
      </c>
      <c r="B4135" s="3">
        <v>45359</v>
      </c>
      <c r="C4135" t="s">
        <v>2342</v>
      </c>
      <c r="D4135" t="s">
        <v>13</v>
      </c>
      <c r="E4135" t="s">
        <v>19</v>
      </c>
      <c r="F4135" t="s">
        <v>62</v>
      </c>
      <c r="G4135">
        <v>4</v>
      </c>
      <c r="H4135" s="5">
        <v>325.8</v>
      </c>
      <c r="I4135" s="5">
        <v>0.23</v>
      </c>
      <c r="J4135" s="5">
        <v>1003.4640000000001</v>
      </c>
      <c r="K4135" s="5">
        <v>98.276956431909483</v>
      </c>
      <c r="L4135">
        <f>YEAR(SalesData[Order Date])</f>
        <v>2024</v>
      </c>
      <c r="M4135">
        <f>MONTH(SalesData[Order Date])</f>
        <v>3</v>
      </c>
      <c r="N4135" t="str">
        <f>TEXT(SalesData[[#This Row],[Order Date]], "mmmm")</f>
        <v>March</v>
      </c>
      <c r="O4135" s="7">
        <f>IF(SalesData[Sales]=0,0,SalesData[Profit]/SalesData[Sales])</f>
        <v>9.7937700238284062E-2</v>
      </c>
      <c r="P4135" s="8">
        <f t="shared" si="64"/>
        <v>1.7648864333947206E-4</v>
      </c>
      <c r="Q4135" t="str">
        <f>IF(SalesData[[#This Row],[Discount]]&gt;0, "Yes", "No")</f>
        <v>Yes</v>
      </c>
      <c r="R4135" t="str">
        <f>TEXT(SalesData[[#This Row],[Order Date]],"mmm-yyyy")</f>
        <v>Mar-2024</v>
      </c>
      <c r="S4135">
        <f>YEAR(SalesData[[#This Row],[Order Date]])*100 + MONTH(SalesData[[#This Row],[Order Date]])</f>
        <v>202403</v>
      </c>
    </row>
    <row r="4136" spans="1:19" x14ac:dyDescent="0.3">
      <c r="A4136" t="s">
        <v>2345</v>
      </c>
      <c r="B4136" s="3">
        <v>45381</v>
      </c>
      <c r="C4136" t="s">
        <v>2346</v>
      </c>
      <c r="D4136" t="s">
        <v>13</v>
      </c>
      <c r="E4136" t="s">
        <v>14</v>
      </c>
      <c r="F4136" t="s">
        <v>20</v>
      </c>
      <c r="G4136">
        <v>4</v>
      </c>
      <c r="H4136" s="5">
        <v>956.85</v>
      </c>
      <c r="I4136" s="5">
        <v>0.15</v>
      </c>
      <c r="J4136" s="5">
        <v>3253.29</v>
      </c>
      <c r="K4136" s="5">
        <v>560.61975247040004</v>
      </c>
      <c r="L4136">
        <f>YEAR(SalesData[Order Date])</f>
        <v>2024</v>
      </c>
      <c r="M4136">
        <f>MONTH(SalesData[Order Date])</f>
        <v>3</v>
      </c>
      <c r="N4136" t="str">
        <f>TEXT(SalesData[[#This Row],[Order Date]], "mmmm")</f>
        <v>March</v>
      </c>
      <c r="O4136" s="7">
        <f>IF(SalesData[Sales]=0,0,SalesData[Profit]/SalesData[Sales])</f>
        <v>0.17232394052494554</v>
      </c>
      <c r="P4136" s="8">
        <f t="shared" si="64"/>
        <v>3.9191095783038088E-5</v>
      </c>
      <c r="Q4136" t="str">
        <f>IF(SalesData[[#This Row],[Discount]]&gt;0, "Yes", "No")</f>
        <v>Yes</v>
      </c>
      <c r="R4136" t="str">
        <f>TEXT(SalesData[[#This Row],[Order Date]],"mmm-yyyy")</f>
        <v>Mar-2024</v>
      </c>
      <c r="S4136">
        <f>YEAR(SalesData[[#This Row],[Order Date]])*100 + MONTH(SalesData[[#This Row],[Order Date]])</f>
        <v>202403</v>
      </c>
    </row>
    <row r="4137" spans="1:19" x14ac:dyDescent="0.3">
      <c r="A4137" t="s">
        <v>2386</v>
      </c>
      <c r="B4137" s="3">
        <v>45371</v>
      </c>
      <c r="C4137" t="s">
        <v>2387</v>
      </c>
      <c r="D4137" t="s">
        <v>23</v>
      </c>
      <c r="E4137" t="s">
        <v>19</v>
      </c>
      <c r="F4137" t="s">
        <v>91</v>
      </c>
      <c r="G4137">
        <v>8</v>
      </c>
      <c r="H4137" s="5">
        <v>670.62</v>
      </c>
      <c r="I4137" s="5">
        <v>0.13</v>
      </c>
      <c r="J4137" s="5">
        <v>4667.5151999999998</v>
      </c>
      <c r="K4137" s="5">
        <v>766.91475691226083</v>
      </c>
      <c r="L4137">
        <f>YEAR(SalesData[Order Date])</f>
        <v>2024</v>
      </c>
      <c r="M4137">
        <f>MONTH(SalesData[Order Date])</f>
        <v>3</v>
      </c>
      <c r="N4137" t="str">
        <f>TEXT(SalesData[[#This Row],[Order Date]], "mmmm")</f>
        <v>March</v>
      </c>
      <c r="O4137" s="7">
        <f>IF(SalesData[Sales]=0,0,SalesData[Profit]/SalesData[Sales])</f>
        <v>0.16430900041038127</v>
      </c>
      <c r="P4137" s="8">
        <f t="shared" si="64"/>
        <v>2.4231308341534701E-5</v>
      </c>
      <c r="Q4137" t="str">
        <f>IF(SalesData[[#This Row],[Discount]]&gt;0, "Yes", "No")</f>
        <v>Yes</v>
      </c>
      <c r="R4137" t="str">
        <f>TEXT(SalesData[[#This Row],[Order Date]],"mmm-yyyy")</f>
        <v>Mar-2024</v>
      </c>
      <c r="S4137">
        <f>YEAR(SalesData[[#This Row],[Order Date]])*100 + MONTH(SalesData[[#This Row],[Order Date]])</f>
        <v>202403</v>
      </c>
    </row>
    <row r="4138" spans="1:19" x14ac:dyDescent="0.3">
      <c r="A4138" t="s">
        <v>2552</v>
      </c>
      <c r="B4138" s="3">
        <v>45377</v>
      </c>
      <c r="C4138" t="s">
        <v>2553</v>
      </c>
      <c r="D4138" t="s">
        <v>13</v>
      </c>
      <c r="E4138" t="s">
        <v>19</v>
      </c>
      <c r="F4138" t="s">
        <v>31</v>
      </c>
      <c r="G4138">
        <v>7</v>
      </c>
      <c r="H4138" s="5">
        <v>203.16</v>
      </c>
      <c r="I4138" s="5">
        <v>0.11</v>
      </c>
      <c r="J4138" s="5">
        <v>1265.6867999999999</v>
      </c>
      <c r="K4138" s="5">
        <v>364.18101474384929</v>
      </c>
      <c r="L4138">
        <f>YEAR(SalesData[Order Date])</f>
        <v>2024</v>
      </c>
      <c r="M4138">
        <f>MONTH(SalesData[Order Date])</f>
        <v>3</v>
      </c>
      <c r="N4138" t="str">
        <f>TEXT(SalesData[[#This Row],[Order Date]], "mmmm")</f>
        <v>March</v>
      </c>
      <c r="O4138" s="7">
        <f>IF(SalesData[Sales]=0,0,SalesData[Profit]/SalesData[Sales])</f>
        <v>0.28773391232637435</v>
      </c>
      <c r="P4138" s="8">
        <f t="shared" si="64"/>
        <v>7.7349309481618996E-5</v>
      </c>
      <c r="Q4138" t="str">
        <f>IF(SalesData[[#This Row],[Discount]]&gt;0, "Yes", "No")</f>
        <v>Yes</v>
      </c>
      <c r="R4138" t="str">
        <f>TEXT(SalesData[[#This Row],[Order Date]],"mmm-yyyy")</f>
        <v>Mar-2024</v>
      </c>
      <c r="S4138">
        <f>YEAR(SalesData[[#This Row],[Order Date]])*100 + MONTH(SalesData[[#This Row],[Order Date]])</f>
        <v>202403</v>
      </c>
    </row>
    <row r="4139" spans="1:19" x14ac:dyDescent="0.3">
      <c r="A4139" t="s">
        <v>2570</v>
      </c>
      <c r="B4139" s="3">
        <v>45370</v>
      </c>
      <c r="C4139" t="s">
        <v>2571</v>
      </c>
      <c r="D4139" t="s">
        <v>13</v>
      </c>
      <c r="E4139" t="s">
        <v>19</v>
      </c>
      <c r="F4139" t="s">
        <v>27</v>
      </c>
      <c r="G4139">
        <v>2</v>
      </c>
      <c r="H4139" s="5">
        <v>179.49</v>
      </c>
      <c r="I4139" s="5">
        <v>0.21</v>
      </c>
      <c r="J4139" s="5">
        <v>283.5942</v>
      </c>
      <c r="K4139" s="5">
        <v>62.707198357947512</v>
      </c>
      <c r="L4139">
        <f>YEAR(SalesData[Order Date])</f>
        <v>2024</v>
      </c>
      <c r="M4139">
        <f>MONTH(SalesData[Order Date])</f>
        <v>3</v>
      </c>
      <c r="N4139" t="str">
        <f>TEXT(SalesData[[#This Row],[Order Date]], "mmmm")</f>
        <v>March</v>
      </c>
      <c r="O4139" s="7">
        <f>IF(SalesData[Sales]=0,0,SalesData[Profit]/SalesData[Sales])</f>
        <v>0.2211159408688454</v>
      </c>
      <c r="P4139" s="8">
        <f t="shared" si="64"/>
        <v>5.84990807287314E-4</v>
      </c>
      <c r="Q4139" t="str">
        <f>IF(SalesData[[#This Row],[Discount]]&gt;0, "Yes", "No")</f>
        <v>Yes</v>
      </c>
      <c r="R4139" t="str">
        <f>TEXT(SalesData[[#This Row],[Order Date]],"mmm-yyyy")</f>
        <v>Mar-2024</v>
      </c>
      <c r="S4139">
        <f>YEAR(SalesData[[#This Row],[Order Date]])*100 + MONTH(SalesData[[#This Row],[Order Date]])</f>
        <v>202403</v>
      </c>
    </row>
    <row r="4140" spans="1:19" x14ac:dyDescent="0.3">
      <c r="A4140" t="s">
        <v>2578</v>
      </c>
      <c r="B4140" s="3">
        <v>45363</v>
      </c>
      <c r="C4140" t="s">
        <v>2579</v>
      </c>
      <c r="D4140" t="s">
        <v>23</v>
      </c>
      <c r="E4140" t="s">
        <v>14</v>
      </c>
      <c r="F4140" t="s">
        <v>34</v>
      </c>
      <c r="G4140">
        <v>3</v>
      </c>
      <c r="H4140" s="5">
        <v>661.69</v>
      </c>
      <c r="I4140" s="5">
        <v>0.26</v>
      </c>
      <c r="J4140" s="5">
        <v>1468.9518</v>
      </c>
      <c r="K4140" s="5">
        <v>374.14171668219763</v>
      </c>
      <c r="L4140">
        <f>YEAR(SalesData[Order Date])</f>
        <v>2024</v>
      </c>
      <c r="M4140">
        <f>MONTH(SalesData[Order Date])</f>
        <v>3</v>
      </c>
      <c r="N4140" t="str">
        <f>TEXT(SalesData[[#This Row],[Order Date]], "mmmm")</f>
        <v>March</v>
      </c>
      <c r="O4140" s="7">
        <f>IF(SalesData[Sales]=0,0,SalesData[Profit]/SalesData[Sales])</f>
        <v>0.25469979115870078</v>
      </c>
      <c r="P4140" s="8">
        <f t="shared" si="64"/>
        <v>1.3097774889550494E-4</v>
      </c>
      <c r="Q4140" t="str">
        <f>IF(SalesData[[#This Row],[Discount]]&gt;0, "Yes", "No")</f>
        <v>Yes</v>
      </c>
      <c r="R4140" t="str">
        <f>TEXT(SalesData[[#This Row],[Order Date]],"mmm-yyyy")</f>
        <v>Mar-2024</v>
      </c>
      <c r="S4140">
        <f>YEAR(SalesData[[#This Row],[Order Date]])*100 + MONTH(SalesData[[#This Row],[Order Date]])</f>
        <v>202403</v>
      </c>
    </row>
    <row r="4141" spans="1:19" x14ac:dyDescent="0.3">
      <c r="A4141" t="s">
        <v>2628</v>
      </c>
      <c r="B4141" s="3">
        <v>45358</v>
      </c>
      <c r="C4141" t="s">
        <v>2629</v>
      </c>
      <c r="D4141" t="s">
        <v>30</v>
      </c>
      <c r="E4141" t="s">
        <v>14</v>
      </c>
      <c r="F4141" t="s">
        <v>20</v>
      </c>
      <c r="G4141">
        <v>8</v>
      </c>
      <c r="H4141" s="5">
        <v>842.98</v>
      </c>
      <c r="I4141" s="5">
        <v>0.28000000000000003</v>
      </c>
      <c r="J4141" s="5">
        <v>4855.5648000000001</v>
      </c>
      <c r="K4141" s="5">
        <v>1243.8486517323331</v>
      </c>
      <c r="L4141">
        <f>YEAR(SalesData[Order Date])</f>
        <v>2024</v>
      </c>
      <c r="M4141">
        <f>MONTH(SalesData[Order Date])</f>
        <v>3</v>
      </c>
      <c r="N4141" t="str">
        <f>TEXT(SalesData[[#This Row],[Order Date]], "mmmm")</f>
        <v>March</v>
      </c>
      <c r="O4141" s="7">
        <f>IF(SalesData[Sales]=0,0,SalesData[Profit]/SalesData[Sales])</f>
        <v>0.25616971515493586</v>
      </c>
      <c r="P4141" s="8">
        <f t="shared" si="64"/>
        <v>4.1519371752592001E-5</v>
      </c>
      <c r="Q4141" t="str">
        <f>IF(SalesData[[#This Row],[Discount]]&gt;0, "Yes", "No")</f>
        <v>Yes</v>
      </c>
      <c r="R4141" t="str">
        <f>TEXT(SalesData[[#This Row],[Order Date]],"mmm-yyyy")</f>
        <v>Mar-2024</v>
      </c>
      <c r="S4141">
        <f>YEAR(SalesData[[#This Row],[Order Date]])*100 + MONTH(SalesData[[#This Row],[Order Date]])</f>
        <v>202403</v>
      </c>
    </row>
    <row r="4142" spans="1:19" x14ac:dyDescent="0.3">
      <c r="A4142" t="s">
        <v>2656</v>
      </c>
      <c r="B4142" s="3">
        <v>45378</v>
      </c>
      <c r="C4142" t="s">
        <v>2657</v>
      </c>
      <c r="D4142" t="s">
        <v>30</v>
      </c>
      <c r="E4142" t="s">
        <v>26</v>
      </c>
      <c r="F4142" t="s">
        <v>44</v>
      </c>
      <c r="G4142">
        <v>7</v>
      </c>
      <c r="H4142" s="5">
        <v>91.28</v>
      </c>
      <c r="I4142" s="5">
        <v>0.17</v>
      </c>
      <c r="J4142" s="5">
        <v>530.33680000000004</v>
      </c>
      <c r="K4142" s="5">
        <v>58.736512074138219</v>
      </c>
      <c r="L4142">
        <f>YEAR(SalesData[Order Date])</f>
        <v>2024</v>
      </c>
      <c r="M4142">
        <f>MONTH(SalesData[Order Date])</f>
        <v>3</v>
      </c>
      <c r="N4142" t="str">
        <f>TEXT(SalesData[[#This Row],[Order Date]], "mmmm")</f>
        <v>March</v>
      </c>
      <c r="O4142" s="7">
        <f>IF(SalesData[Sales]=0,0,SalesData[Profit]/SalesData[Sales])</f>
        <v>0.11075322714572743</v>
      </c>
      <c r="P4142" s="8">
        <f t="shared" si="64"/>
        <v>2.6605734318267183E-4</v>
      </c>
      <c r="Q4142" t="str">
        <f>IF(SalesData[[#This Row],[Discount]]&gt;0, "Yes", "No")</f>
        <v>Yes</v>
      </c>
      <c r="R4142" t="str">
        <f>TEXT(SalesData[[#This Row],[Order Date]],"mmm-yyyy")</f>
        <v>Mar-2024</v>
      </c>
      <c r="S4142">
        <f>YEAR(SalesData[[#This Row],[Order Date]])*100 + MONTH(SalesData[[#This Row],[Order Date]])</f>
        <v>202403</v>
      </c>
    </row>
    <row r="4143" spans="1:19" x14ac:dyDescent="0.3">
      <c r="A4143" t="s">
        <v>2668</v>
      </c>
      <c r="B4143" s="3">
        <v>45371</v>
      </c>
      <c r="C4143" t="s">
        <v>2669</v>
      </c>
      <c r="D4143" t="s">
        <v>18</v>
      </c>
      <c r="E4143" t="s">
        <v>26</v>
      </c>
      <c r="F4143" t="s">
        <v>15</v>
      </c>
      <c r="G4143">
        <v>2</v>
      </c>
      <c r="H4143" s="5">
        <v>978.54</v>
      </c>
      <c r="I4143" s="5">
        <v>0.08</v>
      </c>
      <c r="J4143" s="5">
        <v>1800.5136</v>
      </c>
      <c r="K4143" s="5">
        <v>286.98037145749709</v>
      </c>
      <c r="L4143">
        <f>YEAR(SalesData[Order Date])</f>
        <v>2024</v>
      </c>
      <c r="M4143">
        <f>MONTH(SalesData[Order Date])</f>
        <v>3</v>
      </c>
      <c r="N4143" t="str">
        <f>TEXT(SalesData[[#This Row],[Order Date]], "mmmm")</f>
        <v>March</v>
      </c>
      <c r="O4143" s="7">
        <f>IF(SalesData[Sales]=0,0,SalesData[Profit]/SalesData[Sales])</f>
        <v>0.15938806097187885</v>
      </c>
      <c r="P4143" s="8">
        <f t="shared" si="64"/>
        <v>4.0877225253949765E-5</v>
      </c>
      <c r="Q4143" t="str">
        <f>IF(SalesData[[#This Row],[Discount]]&gt;0, "Yes", "No")</f>
        <v>Yes</v>
      </c>
      <c r="R4143" t="str">
        <f>TEXT(SalesData[[#This Row],[Order Date]],"mmm-yyyy")</f>
        <v>Mar-2024</v>
      </c>
      <c r="S4143">
        <f>YEAR(SalesData[[#This Row],[Order Date]])*100 + MONTH(SalesData[[#This Row],[Order Date]])</f>
        <v>202403</v>
      </c>
    </row>
    <row r="4144" spans="1:19" x14ac:dyDescent="0.3">
      <c r="A4144" t="s">
        <v>2682</v>
      </c>
      <c r="B4144" s="3">
        <v>45357</v>
      </c>
      <c r="C4144" t="s">
        <v>2683</v>
      </c>
      <c r="D4144" t="s">
        <v>13</v>
      </c>
      <c r="E4144" t="s">
        <v>26</v>
      </c>
      <c r="F4144" t="s">
        <v>62</v>
      </c>
      <c r="G4144">
        <v>2</v>
      </c>
      <c r="H4144" s="5">
        <v>8.92</v>
      </c>
      <c r="I4144" s="5">
        <v>7.0000000000000007E-2</v>
      </c>
      <c r="J4144" s="5">
        <v>16.591200000000001</v>
      </c>
      <c r="K4144" s="5">
        <v>2.9416740177034502</v>
      </c>
      <c r="L4144">
        <f>YEAR(SalesData[Order Date])</f>
        <v>2024</v>
      </c>
      <c r="M4144">
        <f>MONTH(SalesData[Order Date])</f>
        <v>3</v>
      </c>
      <c r="N4144" t="str">
        <f>TEXT(SalesData[[#This Row],[Order Date]], "mmmm")</f>
        <v>March</v>
      </c>
      <c r="O4144" s="7">
        <f>IF(SalesData[Sales]=0,0,SalesData[Profit]/SalesData[Sales])</f>
        <v>0.17730327026998952</v>
      </c>
      <c r="P4144" s="8">
        <f t="shared" si="64"/>
        <v>3.9237668161434978E-3</v>
      </c>
      <c r="Q4144" t="str">
        <f>IF(SalesData[[#This Row],[Discount]]&gt;0, "Yes", "No")</f>
        <v>Yes</v>
      </c>
      <c r="R4144" t="str">
        <f>TEXT(SalesData[[#This Row],[Order Date]],"mmm-yyyy")</f>
        <v>Mar-2024</v>
      </c>
      <c r="S4144">
        <f>YEAR(SalesData[[#This Row],[Order Date]])*100 + MONTH(SalesData[[#This Row],[Order Date]])</f>
        <v>202403</v>
      </c>
    </row>
    <row r="4145" spans="1:19" x14ac:dyDescent="0.3">
      <c r="A4145" t="s">
        <v>2733</v>
      </c>
      <c r="B4145" s="3">
        <v>45382</v>
      </c>
      <c r="C4145" t="s">
        <v>2734</v>
      </c>
      <c r="D4145" t="s">
        <v>18</v>
      </c>
      <c r="E4145" t="s">
        <v>26</v>
      </c>
      <c r="F4145" t="s">
        <v>31</v>
      </c>
      <c r="G4145">
        <v>5</v>
      </c>
      <c r="H4145" s="5">
        <v>665.7</v>
      </c>
      <c r="I4145" s="5">
        <v>0.15</v>
      </c>
      <c r="J4145" s="5">
        <v>2829.2249999999999</v>
      </c>
      <c r="K4145" s="5">
        <v>744.57662575996471</v>
      </c>
      <c r="L4145">
        <f>YEAR(SalesData[Order Date])</f>
        <v>2024</v>
      </c>
      <c r="M4145">
        <f>MONTH(SalesData[Order Date])</f>
        <v>3</v>
      </c>
      <c r="N4145" t="str">
        <f>TEXT(SalesData[[#This Row],[Order Date]], "mmmm")</f>
        <v>March</v>
      </c>
      <c r="O4145" s="7">
        <f>IF(SalesData[Sales]=0,0,SalesData[Profit]/SalesData[Sales])</f>
        <v>0.26317335162808358</v>
      </c>
      <c r="P4145" s="8">
        <f t="shared" si="64"/>
        <v>4.5065344749887332E-5</v>
      </c>
      <c r="Q4145" t="str">
        <f>IF(SalesData[[#This Row],[Discount]]&gt;0, "Yes", "No")</f>
        <v>Yes</v>
      </c>
      <c r="R4145" t="str">
        <f>TEXT(SalesData[[#This Row],[Order Date]],"mmm-yyyy")</f>
        <v>Mar-2024</v>
      </c>
      <c r="S4145">
        <f>YEAR(SalesData[[#This Row],[Order Date]])*100 + MONTH(SalesData[[#This Row],[Order Date]])</f>
        <v>202403</v>
      </c>
    </row>
    <row r="4146" spans="1:19" x14ac:dyDescent="0.3">
      <c r="A4146" t="s">
        <v>2747</v>
      </c>
      <c r="B4146" s="3">
        <v>45357</v>
      </c>
      <c r="C4146" t="s">
        <v>2748</v>
      </c>
      <c r="D4146" t="s">
        <v>18</v>
      </c>
      <c r="E4146" t="s">
        <v>26</v>
      </c>
      <c r="F4146" t="s">
        <v>31</v>
      </c>
      <c r="G4146">
        <v>7</v>
      </c>
      <c r="H4146" s="5">
        <v>429.94</v>
      </c>
      <c r="I4146" s="5">
        <v>0.19</v>
      </c>
      <c r="J4146" s="5">
        <v>2437.7597999999998</v>
      </c>
      <c r="K4146" s="5">
        <v>604.37425815950394</v>
      </c>
      <c r="L4146">
        <f>YEAR(SalesData[Order Date])</f>
        <v>2024</v>
      </c>
      <c r="M4146">
        <f>MONTH(SalesData[Order Date])</f>
        <v>3</v>
      </c>
      <c r="N4146" t="str">
        <f>TEXT(SalesData[[#This Row],[Order Date]], "mmmm")</f>
        <v>March</v>
      </c>
      <c r="O4146" s="7">
        <f>IF(SalesData[Sales]=0,0,SalesData[Profit]/SalesData[Sales])</f>
        <v>0.24792198893406314</v>
      </c>
      <c r="P4146" s="8">
        <f t="shared" si="64"/>
        <v>6.3131732667016658E-5</v>
      </c>
      <c r="Q4146" t="str">
        <f>IF(SalesData[[#This Row],[Discount]]&gt;0, "Yes", "No")</f>
        <v>Yes</v>
      </c>
      <c r="R4146" t="str">
        <f>TEXT(SalesData[[#This Row],[Order Date]],"mmm-yyyy")</f>
        <v>Mar-2024</v>
      </c>
      <c r="S4146">
        <f>YEAR(SalesData[[#This Row],[Order Date]])*100 + MONTH(SalesData[[#This Row],[Order Date]])</f>
        <v>202403</v>
      </c>
    </row>
    <row r="4147" spans="1:19" x14ac:dyDescent="0.3">
      <c r="A4147" t="s">
        <v>2801</v>
      </c>
      <c r="B4147" s="3">
        <v>45356</v>
      </c>
      <c r="C4147" t="s">
        <v>2802</v>
      </c>
      <c r="D4147" t="s">
        <v>13</v>
      </c>
      <c r="E4147" t="s">
        <v>14</v>
      </c>
      <c r="F4147" t="s">
        <v>20</v>
      </c>
      <c r="G4147">
        <v>5</v>
      </c>
      <c r="H4147" s="5">
        <v>201.56</v>
      </c>
      <c r="I4147" s="5">
        <v>0.22</v>
      </c>
      <c r="J4147" s="5">
        <v>786.08399999999995</v>
      </c>
      <c r="K4147" s="5">
        <v>193.50586701940321</v>
      </c>
      <c r="L4147">
        <f>YEAR(SalesData[Order Date])</f>
        <v>2024</v>
      </c>
      <c r="M4147">
        <f>MONTH(SalesData[Order Date])</f>
        <v>3</v>
      </c>
      <c r="N4147" t="str">
        <f>TEXT(SalesData[[#This Row],[Order Date]], "mmmm")</f>
        <v>March</v>
      </c>
      <c r="O4147" s="7">
        <f>IF(SalesData[Sales]=0,0,SalesData[Profit]/SalesData[Sales])</f>
        <v>0.24616436286631355</v>
      </c>
      <c r="P4147" s="8">
        <f t="shared" si="64"/>
        <v>2.1829728120658861E-4</v>
      </c>
      <c r="Q4147" t="str">
        <f>IF(SalesData[[#This Row],[Discount]]&gt;0, "Yes", "No")</f>
        <v>Yes</v>
      </c>
      <c r="R4147" t="str">
        <f>TEXT(SalesData[[#This Row],[Order Date]],"mmm-yyyy")</f>
        <v>Mar-2024</v>
      </c>
      <c r="S4147">
        <f>YEAR(SalesData[[#This Row],[Order Date]])*100 + MONTH(SalesData[[#This Row],[Order Date]])</f>
        <v>202403</v>
      </c>
    </row>
    <row r="4148" spans="1:19" x14ac:dyDescent="0.3">
      <c r="A4148" t="s">
        <v>2840</v>
      </c>
      <c r="B4148" s="3">
        <v>45358</v>
      </c>
      <c r="C4148" t="s">
        <v>2841</v>
      </c>
      <c r="D4148" t="s">
        <v>30</v>
      </c>
      <c r="E4148" t="s">
        <v>14</v>
      </c>
      <c r="F4148" t="s">
        <v>53</v>
      </c>
      <c r="G4148">
        <v>4</v>
      </c>
      <c r="H4148" s="5">
        <v>526.22</v>
      </c>
      <c r="I4148" s="5">
        <v>0.3</v>
      </c>
      <c r="J4148" s="5">
        <v>1473.4159999999999</v>
      </c>
      <c r="K4148" s="5">
        <v>104.9315038533464</v>
      </c>
      <c r="L4148">
        <f>YEAR(SalesData[Order Date])</f>
        <v>2024</v>
      </c>
      <c r="M4148">
        <f>MONTH(SalesData[Order Date])</f>
        <v>3</v>
      </c>
      <c r="N4148" t="str">
        <f>TEXT(SalesData[[#This Row],[Order Date]], "mmmm")</f>
        <v>March</v>
      </c>
      <c r="O4148" s="7">
        <f>IF(SalesData[Sales]=0,0,SalesData[Profit]/SalesData[Sales])</f>
        <v>7.1216481871614265E-2</v>
      </c>
      <c r="P4148" s="8">
        <f t="shared" si="64"/>
        <v>1.4252593972102922E-4</v>
      </c>
      <c r="Q4148" t="str">
        <f>IF(SalesData[[#This Row],[Discount]]&gt;0, "Yes", "No")</f>
        <v>Yes</v>
      </c>
      <c r="R4148" t="str">
        <f>TEXT(SalesData[[#This Row],[Order Date]],"mmm-yyyy")</f>
        <v>Mar-2024</v>
      </c>
      <c r="S4148">
        <f>YEAR(SalesData[[#This Row],[Order Date]])*100 + MONTH(SalesData[[#This Row],[Order Date]])</f>
        <v>202403</v>
      </c>
    </row>
    <row r="4149" spans="1:19" x14ac:dyDescent="0.3">
      <c r="A4149" t="s">
        <v>2842</v>
      </c>
      <c r="B4149" s="3">
        <v>45355</v>
      </c>
      <c r="C4149" t="s">
        <v>2843</v>
      </c>
      <c r="D4149" t="s">
        <v>18</v>
      </c>
      <c r="E4149" t="s">
        <v>14</v>
      </c>
      <c r="F4149" t="s">
        <v>15</v>
      </c>
      <c r="G4149">
        <v>7</v>
      </c>
      <c r="H4149" s="5">
        <v>407.65</v>
      </c>
      <c r="I4149" s="5">
        <v>0.28000000000000003</v>
      </c>
      <c r="J4149" s="5">
        <v>2054.556</v>
      </c>
      <c r="K4149" s="5">
        <v>509.71444138909447</v>
      </c>
      <c r="L4149">
        <f>YEAR(SalesData[Order Date])</f>
        <v>2024</v>
      </c>
      <c r="M4149">
        <f>MONTH(SalesData[Order Date])</f>
        <v>3</v>
      </c>
      <c r="N4149" t="str">
        <f>TEXT(SalesData[[#This Row],[Order Date]], "mmmm")</f>
        <v>March</v>
      </c>
      <c r="O4149" s="7">
        <f>IF(SalesData[Sales]=0,0,SalesData[Profit]/SalesData[Sales])</f>
        <v>0.24808982640974228</v>
      </c>
      <c r="P4149" s="8">
        <f t="shared" si="64"/>
        <v>9.8123390163130152E-5</v>
      </c>
      <c r="Q4149" t="str">
        <f>IF(SalesData[[#This Row],[Discount]]&gt;0, "Yes", "No")</f>
        <v>Yes</v>
      </c>
      <c r="R4149" t="str">
        <f>TEXT(SalesData[[#This Row],[Order Date]],"mmm-yyyy")</f>
        <v>Mar-2024</v>
      </c>
      <c r="S4149">
        <f>YEAR(SalesData[[#This Row],[Order Date]])*100 + MONTH(SalesData[[#This Row],[Order Date]])</f>
        <v>202403</v>
      </c>
    </row>
    <row r="4150" spans="1:19" x14ac:dyDescent="0.3">
      <c r="A4150" t="s">
        <v>2884</v>
      </c>
      <c r="B4150" s="3">
        <v>45367</v>
      </c>
      <c r="C4150" t="s">
        <v>2885</v>
      </c>
      <c r="D4150" t="s">
        <v>18</v>
      </c>
      <c r="E4150" t="s">
        <v>26</v>
      </c>
      <c r="F4150" t="s">
        <v>39</v>
      </c>
      <c r="G4150">
        <v>9</v>
      </c>
      <c r="H4150" s="5">
        <v>26.15</v>
      </c>
      <c r="I4150" s="5">
        <v>0.2</v>
      </c>
      <c r="J4150" s="5">
        <v>188.28</v>
      </c>
      <c r="K4150" s="5">
        <v>10.771394574038119</v>
      </c>
      <c r="L4150">
        <f>YEAR(SalesData[Order Date])</f>
        <v>2024</v>
      </c>
      <c r="M4150">
        <f>MONTH(SalesData[Order Date])</f>
        <v>3</v>
      </c>
      <c r="N4150" t="str">
        <f>TEXT(SalesData[[#This Row],[Order Date]], "mmmm")</f>
        <v>March</v>
      </c>
      <c r="O4150" s="7">
        <f>IF(SalesData[Sales]=0,0,SalesData[Profit]/SalesData[Sales])</f>
        <v>5.720944643105013E-2</v>
      </c>
      <c r="P4150" s="8">
        <f t="shared" si="64"/>
        <v>8.4979817293392827E-4</v>
      </c>
      <c r="Q4150" t="str">
        <f>IF(SalesData[[#This Row],[Discount]]&gt;0, "Yes", "No")</f>
        <v>Yes</v>
      </c>
      <c r="R4150" t="str">
        <f>TEXT(SalesData[[#This Row],[Order Date]],"mmm-yyyy")</f>
        <v>Mar-2024</v>
      </c>
      <c r="S4150">
        <f>YEAR(SalesData[[#This Row],[Order Date]])*100 + MONTH(SalesData[[#This Row],[Order Date]])</f>
        <v>202403</v>
      </c>
    </row>
    <row r="4151" spans="1:19" x14ac:dyDescent="0.3">
      <c r="A4151" t="s">
        <v>2971</v>
      </c>
      <c r="B4151" s="3">
        <v>45382</v>
      </c>
      <c r="C4151" t="s">
        <v>2972</v>
      </c>
      <c r="D4151" t="s">
        <v>23</v>
      </c>
      <c r="E4151" t="s">
        <v>26</v>
      </c>
      <c r="F4151" t="s">
        <v>27</v>
      </c>
      <c r="G4151">
        <v>4</v>
      </c>
      <c r="H4151" s="5">
        <v>649.08000000000004</v>
      </c>
      <c r="I4151" s="5">
        <v>0.14000000000000001</v>
      </c>
      <c r="J4151" s="5">
        <v>2232.8352</v>
      </c>
      <c r="K4151" s="5">
        <v>374.69638991560657</v>
      </c>
      <c r="L4151">
        <f>YEAR(SalesData[Order Date])</f>
        <v>2024</v>
      </c>
      <c r="M4151">
        <f>MONTH(SalesData[Order Date])</f>
        <v>3</v>
      </c>
      <c r="N4151" t="str">
        <f>TEXT(SalesData[[#This Row],[Order Date]], "mmmm")</f>
        <v>March</v>
      </c>
      <c r="O4151" s="7">
        <f>IF(SalesData[Sales]=0,0,SalesData[Profit]/SalesData[Sales])</f>
        <v>0.16781193252220611</v>
      </c>
      <c r="P4151" s="8">
        <f t="shared" si="64"/>
        <v>5.3922474887533123E-5</v>
      </c>
      <c r="Q4151" t="str">
        <f>IF(SalesData[[#This Row],[Discount]]&gt;0, "Yes", "No")</f>
        <v>Yes</v>
      </c>
      <c r="R4151" t="str">
        <f>TEXT(SalesData[[#This Row],[Order Date]],"mmm-yyyy")</f>
        <v>Mar-2024</v>
      </c>
      <c r="S4151">
        <f>YEAR(SalesData[[#This Row],[Order Date]])*100 + MONTH(SalesData[[#This Row],[Order Date]])</f>
        <v>202403</v>
      </c>
    </row>
    <row r="4152" spans="1:19" x14ac:dyDescent="0.3">
      <c r="A4152" t="s">
        <v>3019</v>
      </c>
      <c r="B4152" s="3">
        <v>45375</v>
      </c>
      <c r="C4152" t="s">
        <v>3020</v>
      </c>
      <c r="D4152" t="s">
        <v>23</v>
      </c>
      <c r="E4152" t="s">
        <v>26</v>
      </c>
      <c r="F4152" t="s">
        <v>62</v>
      </c>
      <c r="G4152">
        <v>4</v>
      </c>
      <c r="H4152" s="5">
        <v>910.44</v>
      </c>
      <c r="I4152" s="5">
        <v>0.22</v>
      </c>
      <c r="J4152" s="5">
        <v>2840.5727999999999</v>
      </c>
      <c r="K4152" s="5">
        <v>462.32456654556978</v>
      </c>
      <c r="L4152">
        <f>YEAR(SalesData[Order Date])</f>
        <v>2024</v>
      </c>
      <c r="M4152">
        <f>MONTH(SalesData[Order Date])</f>
        <v>3</v>
      </c>
      <c r="N4152" t="str">
        <f>TEXT(SalesData[[#This Row],[Order Date]], "mmmm")</f>
        <v>March</v>
      </c>
      <c r="O4152" s="7">
        <f>IF(SalesData[Sales]=0,0,SalesData[Profit]/SalesData[Sales])</f>
        <v>0.16275751374707587</v>
      </c>
      <c r="P4152" s="8">
        <f t="shared" si="64"/>
        <v>6.0410351039058037E-5</v>
      </c>
      <c r="Q4152" t="str">
        <f>IF(SalesData[[#This Row],[Discount]]&gt;0, "Yes", "No")</f>
        <v>Yes</v>
      </c>
      <c r="R4152" t="str">
        <f>TEXT(SalesData[[#This Row],[Order Date]],"mmm-yyyy")</f>
        <v>Mar-2024</v>
      </c>
      <c r="S4152">
        <f>YEAR(SalesData[[#This Row],[Order Date]])*100 + MONTH(SalesData[[#This Row],[Order Date]])</f>
        <v>202403</v>
      </c>
    </row>
    <row r="4153" spans="1:19" x14ac:dyDescent="0.3">
      <c r="A4153" t="s">
        <v>3137</v>
      </c>
      <c r="B4153" s="3">
        <v>45366</v>
      </c>
      <c r="C4153" t="s">
        <v>3138</v>
      </c>
      <c r="D4153" t="s">
        <v>30</v>
      </c>
      <c r="E4153" t="s">
        <v>26</v>
      </c>
      <c r="F4153" t="s">
        <v>53</v>
      </c>
      <c r="G4153">
        <v>2</v>
      </c>
      <c r="H4153" s="5">
        <v>685.12</v>
      </c>
      <c r="I4153" s="5">
        <v>0.01</v>
      </c>
      <c r="J4153" s="5">
        <v>1356.5376000000001</v>
      </c>
      <c r="K4153" s="5">
        <v>374.20269468956889</v>
      </c>
      <c r="L4153">
        <f>YEAR(SalesData[Order Date])</f>
        <v>2024</v>
      </c>
      <c r="M4153">
        <f>MONTH(SalesData[Order Date])</f>
        <v>3</v>
      </c>
      <c r="N4153" t="str">
        <f>TEXT(SalesData[[#This Row],[Order Date]], "mmmm")</f>
        <v>March</v>
      </c>
      <c r="O4153" s="7">
        <f>IF(SalesData[Sales]=0,0,SalesData[Profit]/SalesData[Sales])</f>
        <v>0.27585132523386663</v>
      </c>
      <c r="P4153" s="8">
        <f t="shared" si="64"/>
        <v>7.2979915927136857E-6</v>
      </c>
      <c r="Q4153" t="str">
        <f>IF(SalesData[[#This Row],[Discount]]&gt;0, "Yes", "No")</f>
        <v>Yes</v>
      </c>
      <c r="R4153" t="str">
        <f>TEXT(SalesData[[#This Row],[Order Date]],"mmm-yyyy")</f>
        <v>Mar-2024</v>
      </c>
      <c r="S4153">
        <f>YEAR(SalesData[[#This Row],[Order Date]])*100 + MONTH(SalesData[[#This Row],[Order Date]])</f>
        <v>202403</v>
      </c>
    </row>
    <row r="4154" spans="1:19" x14ac:dyDescent="0.3">
      <c r="A4154" t="s">
        <v>3242</v>
      </c>
      <c r="B4154" s="3">
        <v>45377</v>
      </c>
      <c r="C4154" t="s">
        <v>3243</v>
      </c>
      <c r="D4154" t="s">
        <v>23</v>
      </c>
      <c r="E4154" t="s">
        <v>19</v>
      </c>
      <c r="F4154" t="s">
        <v>44</v>
      </c>
      <c r="G4154">
        <v>4</v>
      </c>
      <c r="H4154" s="5">
        <v>954.65</v>
      </c>
      <c r="I4154" s="5">
        <v>0.22</v>
      </c>
      <c r="J4154" s="5">
        <v>2978.5079999999998</v>
      </c>
      <c r="K4154" s="5">
        <v>277.36377339843818</v>
      </c>
      <c r="L4154">
        <f>YEAR(SalesData[Order Date])</f>
        <v>2024</v>
      </c>
      <c r="M4154">
        <f>MONTH(SalesData[Order Date])</f>
        <v>3</v>
      </c>
      <c r="N4154" t="str">
        <f>TEXT(SalesData[[#This Row],[Order Date]], "mmmm")</f>
        <v>March</v>
      </c>
      <c r="O4154" s="7">
        <f>IF(SalesData[Sales]=0,0,SalesData[Profit]/SalesData[Sales])</f>
        <v>9.3121715099787616E-2</v>
      </c>
      <c r="P4154" s="8">
        <f t="shared" si="64"/>
        <v>5.7612737652542818E-5</v>
      </c>
      <c r="Q4154" t="str">
        <f>IF(SalesData[[#This Row],[Discount]]&gt;0, "Yes", "No")</f>
        <v>Yes</v>
      </c>
      <c r="R4154" t="str">
        <f>TEXT(SalesData[[#This Row],[Order Date]],"mmm-yyyy")</f>
        <v>Mar-2024</v>
      </c>
      <c r="S4154">
        <f>YEAR(SalesData[[#This Row],[Order Date]])*100 + MONTH(SalesData[[#This Row],[Order Date]])</f>
        <v>202403</v>
      </c>
    </row>
    <row r="4155" spans="1:19" x14ac:dyDescent="0.3">
      <c r="A4155" t="s">
        <v>3342</v>
      </c>
      <c r="B4155" s="3">
        <v>45378</v>
      </c>
      <c r="C4155" t="s">
        <v>3343</v>
      </c>
      <c r="D4155" t="s">
        <v>13</v>
      </c>
      <c r="E4155" t="s">
        <v>19</v>
      </c>
      <c r="F4155" t="s">
        <v>62</v>
      </c>
      <c r="G4155">
        <v>3</v>
      </c>
      <c r="H4155" s="5">
        <v>189.01</v>
      </c>
      <c r="I4155" s="5">
        <v>0.23</v>
      </c>
      <c r="J4155" s="5">
        <v>436.61309999999997</v>
      </c>
      <c r="K4155" s="5">
        <v>53.619998482010267</v>
      </c>
      <c r="L4155">
        <f>YEAR(SalesData[Order Date])</f>
        <v>2024</v>
      </c>
      <c r="M4155">
        <f>MONTH(SalesData[Order Date])</f>
        <v>3</v>
      </c>
      <c r="N4155" t="str">
        <f>TEXT(SalesData[[#This Row],[Order Date]], "mmmm")</f>
        <v>March</v>
      </c>
      <c r="O4155" s="7">
        <f>IF(SalesData[Sales]=0,0,SalesData[Profit]/SalesData[Sales])</f>
        <v>0.12280895484356807</v>
      </c>
      <c r="P4155" s="8">
        <f t="shared" si="64"/>
        <v>4.0562227748090936E-4</v>
      </c>
      <c r="Q4155" t="str">
        <f>IF(SalesData[[#This Row],[Discount]]&gt;0, "Yes", "No")</f>
        <v>Yes</v>
      </c>
      <c r="R4155" t="str">
        <f>TEXT(SalesData[[#This Row],[Order Date]],"mmm-yyyy")</f>
        <v>Mar-2024</v>
      </c>
      <c r="S4155">
        <f>YEAR(SalesData[[#This Row],[Order Date]])*100 + MONTH(SalesData[[#This Row],[Order Date]])</f>
        <v>202403</v>
      </c>
    </row>
    <row r="4156" spans="1:19" x14ac:dyDescent="0.3">
      <c r="A4156" t="s">
        <v>3366</v>
      </c>
      <c r="B4156" s="3">
        <v>45370</v>
      </c>
      <c r="C4156" t="s">
        <v>3367</v>
      </c>
      <c r="D4156" t="s">
        <v>18</v>
      </c>
      <c r="E4156" t="s">
        <v>19</v>
      </c>
      <c r="F4156" t="s">
        <v>44</v>
      </c>
      <c r="G4156">
        <v>9</v>
      </c>
      <c r="H4156" s="5">
        <v>250.04</v>
      </c>
      <c r="I4156" s="5">
        <v>0.21</v>
      </c>
      <c r="J4156" s="5">
        <v>1777.7844</v>
      </c>
      <c r="K4156" s="5">
        <v>473.94069882459468</v>
      </c>
      <c r="L4156">
        <f>YEAR(SalesData[Order Date])</f>
        <v>2024</v>
      </c>
      <c r="M4156">
        <f>MONTH(SalesData[Order Date])</f>
        <v>3</v>
      </c>
      <c r="N4156" t="str">
        <f>TEXT(SalesData[[#This Row],[Order Date]], "mmmm")</f>
        <v>March</v>
      </c>
      <c r="O4156" s="7">
        <f>IF(SalesData[Sales]=0,0,SalesData[Profit]/SalesData[Sales])</f>
        <v>0.26659065003866311</v>
      </c>
      <c r="P4156" s="8">
        <f t="shared" si="64"/>
        <v>9.3318402388951088E-5</v>
      </c>
      <c r="Q4156" t="str">
        <f>IF(SalesData[[#This Row],[Discount]]&gt;0, "Yes", "No")</f>
        <v>Yes</v>
      </c>
      <c r="R4156" t="str">
        <f>TEXT(SalesData[[#This Row],[Order Date]],"mmm-yyyy")</f>
        <v>Mar-2024</v>
      </c>
      <c r="S4156">
        <f>YEAR(SalesData[[#This Row],[Order Date]])*100 + MONTH(SalesData[[#This Row],[Order Date]])</f>
        <v>202403</v>
      </c>
    </row>
    <row r="4157" spans="1:19" x14ac:dyDescent="0.3">
      <c r="A4157" t="s">
        <v>3397</v>
      </c>
      <c r="B4157" s="3">
        <v>45371</v>
      </c>
      <c r="C4157" t="s">
        <v>3398</v>
      </c>
      <c r="D4157" t="s">
        <v>18</v>
      </c>
      <c r="E4157" t="s">
        <v>26</v>
      </c>
      <c r="F4157" t="s">
        <v>31</v>
      </c>
      <c r="G4157">
        <v>7</v>
      </c>
      <c r="H4157" s="5">
        <v>725.97</v>
      </c>
      <c r="I4157" s="5">
        <v>0.14000000000000001</v>
      </c>
      <c r="J4157" s="5">
        <v>4370.3393999999998</v>
      </c>
      <c r="K4157" s="5">
        <v>416.14465219424369</v>
      </c>
      <c r="L4157">
        <f>YEAR(SalesData[Order Date])</f>
        <v>2024</v>
      </c>
      <c r="M4157">
        <f>MONTH(SalesData[Order Date])</f>
        <v>3</v>
      </c>
      <c r="N4157" t="str">
        <f>TEXT(SalesData[[#This Row],[Order Date]], "mmmm")</f>
        <v>March</v>
      </c>
      <c r="O4157" s="7">
        <f>IF(SalesData[Sales]=0,0,SalesData[Profit]/SalesData[Sales])</f>
        <v>9.5220213833791423E-2</v>
      </c>
      <c r="P4157" s="8">
        <f t="shared" si="64"/>
        <v>2.7549347769191567E-5</v>
      </c>
      <c r="Q4157" t="str">
        <f>IF(SalesData[[#This Row],[Discount]]&gt;0, "Yes", "No")</f>
        <v>Yes</v>
      </c>
      <c r="R4157" t="str">
        <f>TEXT(SalesData[[#This Row],[Order Date]],"mmm-yyyy")</f>
        <v>Mar-2024</v>
      </c>
      <c r="S4157">
        <f>YEAR(SalesData[[#This Row],[Order Date]])*100 + MONTH(SalesData[[#This Row],[Order Date]])</f>
        <v>202403</v>
      </c>
    </row>
    <row r="4158" spans="1:19" x14ac:dyDescent="0.3">
      <c r="A4158" t="s">
        <v>3431</v>
      </c>
      <c r="B4158" s="3">
        <v>45372</v>
      </c>
      <c r="C4158" t="s">
        <v>3432</v>
      </c>
      <c r="D4158" t="s">
        <v>18</v>
      </c>
      <c r="E4158" t="s">
        <v>14</v>
      </c>
      <c r="F4158" t="s">
        <v>44</v>
      </c>
      <c r="G4158">
        <v>2</v>
      </c>
      <c r="H4158" s="5">
        <v>322.43</v>
      </c>
      <c r="I4158" s="5">
        <v>0.28000000000000003</v>
      </c>
      <c r="J4158" s="5">
        <v>464.29919999999998</v>
      </c>
      <c r="K4158" s="5">
        <v>76.20680148098937</v>
      </c>
      <c r="L4158">
        <f>YEAR(SalesData[Order Date])</f>
        <v>2024</v>
      </c>
      <c r="M4158">
        <f>MONTH(SalesData[Order Date])</f>
        <v>3</v>
      </c>
      <c r="N4158" t="str">
        <f>TEXT(SalesData[[#This Row],[Order Date]], "mmmm")</f>
        <v>March</v>
      </c>
      <c r="O4158" s="7">
        <f>IF(SalesData[Sales]=0,0,SalesData[Profit]/SalesData[Sales])</f>
        <v>0.16413295883557277</v>
      </c>
      <c r="P4158" s="8">
        <f t="shared" si="64"/>
        <v>4.3420277269484855E-4</v>
      </c>
      <c r="Q4158" t="str">
        <f>IF(SalesData[[#This Row],[Discount]]&gt;0, "Yes", "No")</f>
        <v>Yes</v>
      </c>
      <c r="R4158" t="str">
        <f>TEXT(SalesData[[#This Row],[Order Date]],"mmm-yyyy")</f>
        <v>Mar-2024</v>
      </c>
      <c r="S4158">
        <f>YEAR(SalesData[[#This Row],[Order Date]])*100 + MONTH(SalesData[[#This Row],[Order Date]])</f>
        <v>202403</v>
      </c>
    </row>
    <row r="4159" spans="1:19" x14ac:dyDescent="0.3">
      <c r="A4159" t="s">
        <v>3451</v>
      </c>
      <c r="B4159" s="3">
        <v>45361</v>
      </c>
      <c r="C4159" t="s">
        <v>3452</v>
      </c>
      <c r="D4159" t="s">
        <v>23</v>
      </c>
      <c r="E4159" t="s">
        <v>14</v>
      </c>
      <c r="F4159" t="s">
        <v>91</v>
      </c>
      <c r="G4159">
        <v>5</v>
      </c>
      <c r="H4159" s="5">
        <v>638.74</v>
      </c>
      <c r="I4159" s="5">
        <v>0.06</v>
      </c>
      <c r="J4159" s="5">
        <v>3002.078</v>
      </c>
      <c r="K4159" s="5">
        <v>880.35445081716978</v>
      </c>
      <c r="L4159">
        <f>YEAR(SalesData[Order Date])</f>
        <v>2024</v>
      </c>
      <c r="M4159">
        <f>MONTH(SalesData[Order Date])</f>
        <v>3</v>
      </c>
      <c r="N4159" t="str">
        <f>TEXT(SalesData[[#This Row],[Order Date]], "mmmm")</f>
        <v>March</v>
      </c>
      <c r="O4159" s="7">
        <f>IF(SalesData[Sales]=0,0,SalesData[Profit]/SalesData[Sales])</f>
        <v>0.29324836024152928</v>
      </c>
      <c r="P4159" s="8">
        <f t="shared" si="64"/>
        <v>1.8786986880420828E-5</v>
      </c>
      <c r="Q4159" t="str">
        <f>IF(SalesData[[#This Row],[Discount]]&gt;0, "Yes", "No")</f>
        <v>Yes</v>
      </c>
      <c r="R4159" t="str">
        <f>TEXT(SalesData[[#This Row],[Order Date]],"mmm-yyyy")</f>
        <v>Mar-2024</v>
      </c>
      <c r="S4159">
        <f>YEAR(SalesData[[#This Row],[Order Date]])*100 + MONTH(SalesData[[#This Row],[Order Date]])</f>
        <v>202403</v>
      </c>
    </row>
    <row r="4160" spans="1:19" x14ac:dyDescent="0.3">
      <c r="A4160" t="s">
        <v>3571</v>
      </c>
      <c r="B4160" s="3">
        <v>45368</v>
      </c>
      <c r="C4160" t="s">
        <v>3572</v>
      </c>
      <c r="D4160" t="s">
        <v>18</v>
      </c>
      <c r="E4160" t="s">
        <v>14</v>
      </c>
      <c r="F4160" t="s">
        <v>20</v>
      </c>
      <c r="G4160">
        <v>8</v>
      </c>
      <c r="H4160" s="5">
        <v>883.41</v>
      </c>
      <c r="I4160" s="5">
        <v>0.12</v>
      </c>
      <c r="J4160" s="5">
        <v>6219.2064</v>
      </c>
      <c r="K4160" s="5">
        <v>1668.214621906626</v>
      </c>
      <c r="L4160">
        <f>YEAR(SalesData[Order Date])</f>
        <v>2024</v>
      </c>
      <c r="M4160">
        <f>MONTH(SalesData[Order Date])</f>
        <v>3</v>
      </c>
      <c r="N4160" t="str">
        <f>TEXT(SalesData[[#This Row],[Order Date]], "mmmm")</f>
        <v>March</v>
      </c>
      <c r="O4160" s="7">
        <f>IF(SalesData[Sales]=0,0,SalesData[Profit]/SalesData[Sales])</f>
        <v>0.26823593150190772</v>
      </c>
      <c r="P4160" s="8">
        <f t="shared" si="64"/>
        <v>1.697965836927361E-5</v>
      </c>
      <c r="Q4160" t="str">
        <f>IF(SalesData[[#This Row],[Discount]]&gt;0, "Yes", "No")</f>
        <v>Yes</v>
      </c>
      <c r="R4160" t="str">
        <f>TEXT(SalesData[[#This Row],[Order Date]],"mmm-yyyy")</f>
        <v>Mar-2024</v>
      </c>
      <c r="S4160">
        <f>YEAR(SalesData[[#This Row],[Order Date]])*100 + MONTH(SalesData[[#This Row],[Order Date]])</f>
        <v>202403</v>
      </c>
    </row>
    <row r="4161" spans="1:19" x14ac:dyDescent="0.3">
      <c r="A4161" t="s">
        <v>3782</v>
      </c>
      <c r="B4161" s="3">
        <v>45365</v>
      </c>
      <c r="C4161" t="s">
        <v>3783</v>
      </c>
      <c r="D4161" t="s">
        <v>18</v>
      </c>
      <c r="E4161" t="s">
        <v>19</v>
      </c>
      <c r="F4161" t="s">
        <v>53</v>
      </c>
      <c r="G4161">
        <v>2</v>
      </c>
      <c r="H4161" s="5">
        <v>525.89</v>
      </c>
      <c r="I4161" s="5">
        <v>0.09</v>
      </c>
      <c r="J4161" s="5">
        <v>957.11980000000005</v>
      </c>
      <c r="K4161" s="5">
        <v>223.5466055424227</v>
      </c>
      <c r="L4161">
        <f>YEAR(SalesData[Order Date])</f>
        <v>2024</v>
      </c>
      <c r="M4161">
        <f>MONTH(SalesData[Order Date])</f>
        <v>3</v>
      </c>
      <c r="N4161" t="str">
        <f>TEXT(SalesData[[#This Row],[Order Date]], "mmmm")</f>
        <v>March</v>
      </c>
      <c r="O4161" s="7">
        <f>IF(SalesData[Sales]=0,0,SalesData[Profit]/SalesData[Sales])</f>
        <v>0.23356178144305728</v>
      </c>
      <c r="P4161" s="8">
        <f t="shared" si="64"/>
        <v>8.5569225503432273E-5</v>
      </c>
      <c r="Q4161" t="str">
        <f>IF(SalesData[[#This Row],[Discount]]&gt;0, "Yes", "No")</f>
        <v>Yes</v>
      </c>
      <c r="R4161" t="str">
        <f>TEXT(SalesData[[#This Row],[Order Date]],"mmm-yyyy")</f>
        <v>Mar-2024</v>
      </c>
      <c r="S4161">
        <f>YEAR(SalesData[[#This Row],[Order Date]])*100 + MONTH(SalesData[[#This Row],[Order Date]])</f>
        <v>202403</v>
      </c>
    </row>
    <row r="4162" spans="1:19" x14ac:dyDescent="0.3">
      <c r="A4162" t="s">
        <v>3824</v>
      </c>
      <c r="B4162" s="3">
        <v>45379</v>
      </c>
      <c r="C4162" t="s">
        <v>3825</v>
      </c>
      <c r="D4162" t="s">
        <v>13</v>
      </c>
      <c r="E4162" t="s">
        <v>26</v>
      </c>
      <c r="F4162" t="s">
        <v>91</v>
      </c>
      <c r="G4162">
        <v>3</v>
      </c>
      <c r="H4162" s="5">
        <v>847.19</v>
      </c>
      <c r="I4162" s="5">
        <v>0.03</v>
      </c>
      <c r="J4162" s="5">
        <v>2465.3229000000001</v>
      </c>
      <c r="K4162" s="5">
        <v>367.49479633671962</v>
      </c>
      <c r="L4162">
        <f>YEAR(SalesData[Order Date])</f>
        <v>2024</v>
      </c>
      <c r="M4162">
        <f>MONTH(SalesData[Order Date])</f>
        <v>3</v>
      </c>
      <c r="N4162" t="str">
        <f>TEXT(SalesData[[#This Row],[Order Date]], "mmmm")</f>
        <v>March</v>
      </c>
      <c r="O4162" s="7">
        <f>IF(SalesData[Sales]=0,0,SalesData[Profit]/SalesData[Sales])</f>
        <v>0.14906558339141684</v>
      </c>
      <c r="P4162" s="8">
        <f t="shared" ref="P4162:P4225" si="65">IF(H:H*G:G=0, 0, (I:I/(H:H*G:G)))</f>
        <v>1.1803727617181505E-5</v>
      </c>
      <c r="Q4162" t="str">
        <f>IF(SalesData[[#This Row],[Discount]]&gt;0, "Yes", "No")</f>
        <v>Yes</v>
      </c>
      <c r="R4162" t="str">
        <f>TEXT(SalesData[[#This Row],[Order Date]],"mmm-yyyy")</f>
        <v>Mar-2024</v>
      </c>
      <c r="S4162">
        <f>YEAR(SalesData[[#This Row],[Order Date]])*100 + MONTH(SalesData[[#This Row],[Order Date]])</f>
        <v>202403</v>
      </c>
    </row>
    <row r="4163" spans="1:19" x14ac:dyDescent="0.3">
      <c r="A4163" t="s">
        <v>3840</v>
      </c>
      <c r="B4163" s="3">
        <v>45361</v>
      </c>
      <c r="C4163" t="s">
        <v>3841</v>
      </c>
      <c r="D4163" t="s">
        <v>13</v>
      </c>
      <c r="E4163" t="s">
        <v>14</v>
      </c>
      <c r="F4163" t="s">
        <v>91</v>
      </c>
      <c r="G4163">
        <v>9</v>
      </c>
      <c r="H4163" s="5">
        <v>735.28</v>
      </c>
      <c r="I4163" s="5">
        <v>7.0000000000000007E-2</v>
      </c>
      <c r="J4163" s="5">
        <v>6154.2935999999991</v>
      </c>
      <c r="K4163" s="5">
        <v>472.71024949993301</v>
      </c>
      <c r="L4163">
        <f>YEAR(SalesData[Order Date])</f>
        <v>2024</v>
      </c>
      <c r="M4163">
        <f>MONTH(SalesData[Order Date])</f>
        <v>3</v>
      </c>
      <c r="N4163" t="str">
        <f>TEXT(SalesData[[#This Row],[Order Date]], "mmmm")</f>
        <v>March</v>
      </c>
      <c r="O4163" s="7">
        <f>IF(SalesData[Sales]=0,0,SalesData[Profit]/SalesData[Sales])</f>
        <v>7.6809830700948864E-2</v>
      </c>
      <c r="P4163" s="8">
        <f t="shared" si="65"/>
        <v>1.0577980875010579E-5</v>
      </c>
      <c r="Q4163" t="str">
        <f>IF(SalesData[[#This Row],[Discount]]&gt;0, "Yes", "No")</f>
        <v>Yes</v>
      </c>
      <c r="R4163" t="str">
        <f>TEXT(SalesData[[#This Row],[Order Date]],"mmm-yyyy")</f>
        <v>Mar-2024</v>
      </c>
      <c r="S4163">
        <f>YEAR(SalesData[[#This Row],[Order Date]])*100 + MONTH(SalesData[[#This Row],[Order Date]])</f>
        <v>202403</v>
      </c>
    </row>
    <row r="4164" spans="1:19" x14ac:dyDescent="0.3">
      <c r="A4164" t="s">
        <v>3844</v>
      </c>
      <c r="B4164" s="3">
        <v>45376</v>
      </c>
      <c r="C4164" t="s">
        <v>3845</v>
      </c>
      <c r="D4164" t="s">
        <v>30</v>
      </c>
      <c r="E4164" t="s">
        <v>26</v>
      </c>
      <c r="F4164" t="s">
        <v>91</v>
      </c>
      <c r="G4164">
        <v>4</v>
      </c>
      <c r="H4164" s="5">
        <v>841.34</v>
      </c>
      <c r="I4164" s="5">
        <v>0.06</v>
      </c>
      <c r="J4164" s="5">
        <v>3163.4384</v>
      </c>
      <c r="K4164" s="5">
        <v>663.40120845613228</v>
      </c>
      <c r="L4164">
        <f>YEAR(SalesData[Order Date])</f>
        <v>2024</v>
      </c>
      <c r="M4164">
        <f>MONTH(SalesData[Order Date])</f>
        <v>3</v>
      </c>
      <c r="N4164" t="str">
        <f>TEXT(SalesData[[#This Row],[Order Date]], "mmmm")</f>
        <v>March</v>
      </c>
      <c r="O4164" s="7">
        <f>IF(SalesData[Sales]=0,0,SalesData[Profit]/SalesData[Sales])</f>
        <v>0.20970890675668991</v>
      </c>
      <c r="P4164" s="8">
        <f t="shared" si="65"/>
        <v>1.7828701832790546E-5</v>
      </c>
      <c r="Q4164" t="str">
        <f>IF(SalesData[[#This Row],[Discount]]&gt;0, "Yes", "No")</f>
        <v>Yes</v>
      </c>
      <c r="R4164" t="str">
        <f>TEXT(SalesData[[#This Row],[Order Date]],"mmm-yyyy")</f>
        <v>Mar-2024</v>
      </c>
      <c r="S4164">
        <f>YEAR(SalesData[[#This Row],[Order Date]])*100 + MONTH(SalesData[[#This Row],[Order Date]])</f>
        <v>202403</v>
      </c>
    </row>
    <row r="4165" spans="1:19" x14ac:dyDescent="0.3">
      <c r="A4165" t="s">
        <v>3974</v>
      </c>
      <c r="B4165" s="3">
        <v>45355</v>
      </c>
      <c r="C4165" t="s">
        <v>3975</v>
      </c>
      <c r="D4165" t="s">
        <v>18</v>
      </c>
      <c r="E4165" t="s">
        <v>14</v>
      </c>
      <c r="F4165" t="s">
        <v>20</v>
      </c>
      <c r="G4165">
        <v>7</v>
      </c>
      <c r="H4165" s="5">
        <v>974.99</v>
      </c>
      <c r="I4165" s="5">
        <v>0.17</v>
      </c>
      <c r="J4165" s="5">
        <v>5664.6918999999998</v>
      </c>
      <c r="K4165" s="5">
        <v>1556.725785232115</v>
      </c>
      <c r="L4165">
        <f>YEAR(SalesData[Order Date])</f>
        <v>2024</v>
      </c>
      <c r="M4165">
        <f>MONTH(SalesData[Order Date])</f>
        <v>3</v>
      </c>
      <c r="N4165" t="str">
        <f>TEXT(SalesData[[#This Row],[Order Date]], "mmmm")</f>
        <v>March</v>
      </c>
      <c r="O4165" s="7">
        <f>IF(SalesData[Sales]=0,0,SalesData[Profit]/SalesData[Sales])</f>
        <v>0.27481208381908906</v>
      </c>
      <c r="P4165" s="8">
        <f t="shared" si="65"/>
        <v>2.4908680382069853E-5</v>
      </c>
      <c r="Q4165" t="str">
        <f>IF(SalesData[[#This Row],[Discount]]&gt;0, "Yes", "No")</f>
        <v>Yes</v>
      </c>
      <c r="R4165" t="str">
        <f>TEXT(SalesData[[#This Row],[Order Date]],"mmm-yyyy")</f>
        <v>Mar-2024</v>
      </c>
      <c r="S4165">
        <f>YEAR(SalesData[[#This Row],[Order Date]])*100 + MONTH(SalesData[[#This Row],[Order Date]])</f>
        <v>202403</v>
      </c>
    </row>
    <row r="4166" spans="1:19" x14ac:dyDescent="0.3">
      <c r="A4166" t="s">
        <v>4082</v>
      </c>
      <c r="B4166" s="3">
        <v>45381</v>
      </c>
      <c r="C4166" t="s">
        <v>4083</v>
      </c>
      <c r="D4166" t="s">
        <v>30</v>
      </c>
      <c r="E4166" t="s">
        <v>19</v>
      </c>
      <c r="F4166" t="s">
        <v>34</v>
      </c>
      <c r="G4166">
        <v>8</v>
      </c>
      <c r="H4166" s="5">
        <v>793.99</v>
      </c>
      <c r="I4166" s="5">
        <v>0.06</v>
      </c>
      <c r="J4166" s="5">
        <v>5970.8047999999999</v>
      </c>
      <c r="K4166" s="5">
        <v>1715.838565571682</v>
      </c>
      <c r="L4166">
        <f>YEAR(SalesData[Order Date])</f>
        <v>2024</v>
      </c>
      <c r="M4166">
        <f>MONTH(SalesData[Order Date])</f>
        <v>3</v>
      </c>
      <c r="N4166" t="str">
        <f>TEXT(SalesData[[#This Row],[Order Date]], "mmmm")</f>
        <v>March</v>
      </c>
      <c r="O4166" s="7">
        <f>IF(SalesData[Sales]=0,0,SalesData[Profit]/SalesData[Sales])</f>
        <v>0.28737140520347976</v>
      </c>
      <c r="P4166" s="8">
        <f t="shared" si="65"/>
        <v>9.4459627955012026E-6</v>
      </c>
      <c r="Q4166" t="str">
        <f>IF(SalesData[[#This Row],[Discount]]&gt;0, "Yes", "No")</f>
        <v>Yes</v>
      </c>
      <c r="R4166" t="str">
        <f>TEXT(SalesData[[#This Row],[Order Date]],"mmm-yyyy")</f>
        <v>Mar-2024</v>
      </c>
      <c r="S4166">
        <f>YEAR(SalesData[[#This Row],[Order Date]])*100 + MONTH(SalesData[[#This Row],[Order Date]])</f>
        <v>202403</v>
      </c>
    </row>
    <row r="4167" spans="1:19" x14ac:dyDescent="0.3">
      <c r="A4167" t="s">
        <v>4093</v>
      </c>
      <c r="B4167" s="3">
        <v>45373</v>
      </c>
      <c r="C4167" t="s">
        <v>4094</v>
      </c>
      <c r="D4167" t="s">
        <v>13</v>
      </c>
      <c r="E4167" t="s">
        <v>14</v>
      </c>
      <c r="F4167" t="s">
        <v>53</v>
      </c>
      <c r="G4167">
        <v>6</v>
      </c>
      <c r="H4167" s="5">
        <v>235.97</v>
      </c>
      <c r="I4167" s="5">
        <v>0.14000000000000001</v>
      </c>
      <c r="J4167" s="5">
        <v>1217.6052</v>
      </c>
      <c r="K4167" s="5">
        <v>273.30972112618508</v>
      </c>
      <c r="L4167">
        <f>YEAR(SalesData[Order Date])</f>
        <v>2024</v>
      </c>
      <c r="M4167">
        <f>MONTH(SalesData[Order Date])</f>
        <v>3</v>
      </c>
      <c r="N4167" t="str">
        <f>TEXT(SalesData[[#This Row],[Order Date]], "mmmm")</f>
        <v>March</v>
      </c>
      <c r="O4167" s="7">
        <f>IF(SalesData[Sales]=0,0,SalesData[Profit]/SalesData[Sales])</f>
        <v>0.22446497528606571</v>
      </c>
      <c r="P4167" s="8">
        <f t="shared" si="65"/>
        <v>9.8882626322555146E-5</v>
      </c>
      <c r="Q4167" t="str">
        <f>IF(SalesData[[#This Row],[Discount]]&gt;0, "Yes", "No")</f>
        <v>Yes</v>
      </c>
      <c r="R4167" t="str">
        <f>TEXT(SalesData[[#This Row],[Order Date]],"mmm-yyyy")</f>
        <v>Mar-2024</v>
      </c>
      <c r="S4167">
        <f>YEAR(SalesData[[#This Row],[Order Date]])*100 + MONTH(SalesData[[#This Row],[Order Date]])</f>
        <v>202403</v>
      </c>
    </row>
    <row r="4168" spans="1:19" x14ac:dyDescent="0.3">
      <c r="A4168" t="s">
        <v>4105</v>
      </c>
      <c r="B4168" s="3">
        <v>45373</v>
      </c>
      <c r="C4168" t="s">
        <v>4106</v>
      </c>
      <c r="D4168" t="s">
        <v>30</v>
      </c>
      <c r="E4168" t="s">
        <v>14</v>
      </c>
      <c r="F4168" t="s">
        <v>34</v>
      </c>
      <c r="G4168">
        <v>8</v>
      </c>
      <c r="H4168" s="5">
        <v>469.23</v>
      </c>
      <c r="I4168" s="5">
        <v>0.28999999999999998</v>
      </c>
      <c r="J4168" s="5">
        <v>2665.2264</v>
      </c>
      <c r="K4168" s="5">
        <v>390.74150429587229</v>
      </c>
      <c r="L4168">
        <f>YEAR(SalesData[Order Date])</f>
        <v>2024</v>
      </c>
      <c r="M4168">
        <f>MONTH(SalesData[Order Date])</f>
        <v>3</v>
      </c>
      <c r="N4168" t="str">
        <f>TEXT(SalesData[[#This Row],[Order Date]], "mmmm")</f>
        <v>March</v>
      </c>
      <c r="O4168" s="7">
        <f>IF(SalesData[Sales]=0,0,SalesData[Profit]/SalesData[Sales])</f>
        <v>0.14660724668488662</v>
      </c>
      <c r="P4168" s="8">
        <f t="shared" si="65"/>
        <v>7.7254225006926234E-5</v>
      </c>
      <c r="Q4168" t="str">
        <f>IF(SalesData[[#This Row],[Discount]]&gt;0, "Yes", "No")</f>
        <v>Yes</v>
      </c>
      <c r="R4168" t="str">
        <f>TEXT(SalesData[[#This Row],[Order Date]],"mmm-yyyy")</f>
        <v>Mar-2024</v>
      </c>
      <c r="S4168">
        <f>YEAR(SalesData[[#This Row],[Order Date]])*100 + MONTH(SalesData[[#This Row],[Order Date]])</f>
        <v>202403</v>
      </c>
    </row>
    <row r="4169" spans="1:19" x14ac:dyDescent="0.3">
      <c r="A4169" t="s">
        <v>4121</v>
      </c>
      <c r="B4169" s="3">
        <v>45358</v>
      </c>
      <c r="C4169" t="s">
        <v>4122</v>
      </c>
      <c r="D4169" t="s">
        <v>13</v>
      </c>
      <c r="E4169" t="s">
        <v>19</v>
      </c>
      <c r="F4169" t="s">
        <v>44</v>
      </c>
      <c r="G4169">
        <v>1</v>
      </c>
      <c r="H4169" s="5">
        <v>465.06</v>
      </c>
      <c r="I4169" s="5">
        <v>0.28999999999999998</v>
      </c>
      <c r="J4169" s="5">
        <v>330.19260000000003</v>
      </c>
      <c r="K4169" s="5">
        <v>23.401577205122209</v>
      </c>
      <c r="L4169">
        <f>YEAR(SalesData[Order Date])</f>
        <v>2024</v>
      </c>
      <c r="M4169">
        <f>MONTH(SalesData[Order Date])</f>
        <v>3</v>
      </c>
      <c r="N4169" t="str">
        <f>TEXT(SalesData[[#This Row],[Order Date]], "mmmm")</f>
        <v>March</v>
      </c>
      <c r="O4169" s="7">
        <f>IF(SalesData[Sales]=0,0,SalesData[Profit]/SalesData[Sales])</f>
        <v>7.0872506546549516E-2</v>
      </c>
      <c r="P4169" s="8">
        <f t="shared" si="65"/>
        <v>6.235754526297681E-4</v>
      </c>
      <c r="Q4169" t="str">
        <f>IF(SalesData[[#This Row],[Discount]]&gt;0, "Yes", "No")</f>
        <v>Yes</v>
      </c>
      <c r="R4169" t="str">
        <f>TEXT(SalesData[[#This Row],[Order Date]],"mmm-yyyy")</f>
        <v>Mar-2024</v>
      </c>
      <c r="S4169">
        <f>YEAR(SalesData[[#This Row],[Order Date]])*100 + MONTH(SalesData[[#This Row],[Order Date]])</f>
        <v>202403</v>
      </c>
    </row>
    <row r="4170" spans="1:19" x14ac:dyDescent="0.3">
      <c r="A4170" t="s">
        <v>4266</v>
      </c>
      <c r="B4170" s="3">
        <v>45354</v>
      </c>
      <c r="C4170" t="s">
        <v>4267</v>
      </c>
      <c r="D4170" t="s">
        <v>30</v>
      </c>
      <c r="E4170" t="s">
        <v>19</v>
      </c>
      <c r="F4170" t="s">
        <v>27</v>
      </c>
      <c r="G4170">
        <v>1</v>
      </c>
      <c r="H4170" s="5">
        <v>901.2</v>
      </c>
      <c r="I4170" s="5">
        <v>0.25</v>
      </c>
      <c r="J4170" s="5">
        <v>675.90000000000009</v>
      </c>
      <c r="K4170" s="5">
        <v>111.08870185458569</v>
      </c>
      <c r="L4170">
        <f>YEAR(SalesData[Order Date])</f>
        <v>2024</v>
      </c>
      <c r="M4170">
        <f>MONTH(SalesData[Order Date])</f>
        <v>3</v>
      </c>
      <c r="N4170" t="str">
        <f>TEXT(SalesData[[#This Row],[Order Date]], "mmmm")</f>
        <v>March</v>
      </c>
      <c r="O4170" s="7">
        <f>IF(SalesData[Sales]=0,0,SalesData[Profit]/SalesData[Sales])</f>
        <v>0.16435671231629778</v>
      </c>
      <c r="P4170" s="8">
        <f t="shared" si="65"/>
        <v>2.7740790057700844E-4</v>
      </c>
      <c r="Q4170" t="str">
        <f>IF(SalesData[[#This Row],[Discount]]&gt;0, "Yes", "No")</f>
        <v>Yes</v>
      </c>
      <c r="R4170" t="str">
        <f>TEXT(SalesData[[#This Row],[Order Date]],"mmm-yyyy")</f>
        <v>Mar-2024</v>
      </c>
      <c r="S4170">
        <f>YEAR(SalesData[[#This Row],[Order Date]])*100 + MONTH(SalesData[[#This Row],[Order Date]])</f>
        <v>202403</v>
      </c>
    </row>
    <row r="4171" spans="1:19" x14ac:dyDescent="0.3">
      <c r="A4171" t="s">
        <v>4290</v>
      </c>
      <c r="B4171" s="3">
        <v>45364</v>
      </c>
      <c r="C4171" t="s">
        <v>4291</v>
      </c>
      <c r="D4171" t="s">
        <v>13</v>
      </c>
      <c r="E4171" t="s">
        <v>26</v>
      </c>
      <c r="F4171" t="s">
        <v>15</v>
      </c>
      <c r="G4171">
        <v>4</v>
      </c>
      <c r="H4171" s="5">
        <v>636.38</v>
      </c>
      <c r="I4171" s="5">
        <v>0.08</v>
      </c>
      <c r="J4171" s="5">
        <v>2341.8784000000001</v>
      </c>
      <c r="K4171" s="5">
        <v>696.09906015241268</v>
      </c>
      <c r="L4171">
        <f>YEAR(SalesData[Order Date])</f>
        <v>2024</v>
      </c>
      <c r="M4171">
        <f>MONTH(SalesData[Order Date])</f>
        <v>3</v>
      </c>
      <c r="N4171" t="str">
        <f>TEXT(SalesData[[#This Row],[Order Date]], "mmmm")</f>
        <v>March</v>
      </c>
      <c r="O4171" s="7">
        <f>IF(SalesData[Sales]=0,0,SalesData[Profit]/SalesData[Sales])</f>
        <v>0.29723962617034799</v>
      </c>
      <c r="P4171" s="8">
        <f t="shared" si="65"/>
        <v>3.1427763286086933E-5</v>
      </c>
      <c r="Q4171" t="str">
        <f>IF(SalesData[[#This Row],[Discount]]&gt;0, "Yes", "No")</f>
        <v>Yes</v>
      </c>
      <c r="R4171" t="str">
        <f>TEXT(SalesData[[#This Row],[Order Date]],"mmm-yyyy")</f>
        <v>Mar-2024</v>
      </c>
      <c r="S4171">
        <f>YEAR(SalesData[[#This Row],[Order Date]])*100 + MONTH(SalesData[[#This Row],[Order Date]])</f>
        <v>202403</v>
      </c>
    </row>
    <row r="4172" spans="1:19" x14ac:dyDescent="0.3">
      <c r="A4172" t="s">
        <v>4320</v>
      </c>
      <c r="B4172" s="3">
        <v>45372</v>
      </c>
      <c r="C4172" t="s">
        <v>4321</v>
      </c>
      <c r="D4172" t="s">
        <v>18</v>
      </c>
      <c r="E4172" t="s">
        <v>26</v>
      </c>
      <c r="F4172" t="s">
        <v>31</v>
      </c>
      <c r="G4172">
        <v>7</v>
      </c>
      <c r="H4172" s="5">
        <v>544.83000000000004</v>
      </c>
      <c r="I4172" s="5">
        <v>0.14000000000000001</v>
      </c>
      <c r="J4172" s="5">
        <v>3279.876600000001</v>
      </c>
      <c r="K4172" s="5">
        <v>884.89311635729769</v>
      </c>
      <c r="L4172">
        <f>YEAR(SalesData[Order Date])</f>
        <v>2024</v>
      </c>
      <c r="M4172">
        <f>MONTH(SalesData[Order Date])</f>
        <v>3</v>
      </c>
      <c r="N4172" t="str">
        <f>TEXT(SalesData[[#This Row],[Order Date]], "mmmm")</f>
        <v>March</v>
      </c>
      <c r="O4172" s="7">
        <f>IF(SalesData[Sales]=0,0,SalesData[Profit]/SalesData[Sales])</f>
        <v>0.26979463689496652</v>
      </c>
      <c r="P4172" s="8">
        <f t="shared" si="65"/>
        <v>3.6708698126020963E-5</v>
      </c>
      <c r="Q4172" t="str">
        <f>IF(SalesData[[#This Row],[Discount]]&gt;0, "Yes", "No")</f>
        <v>Yes</v>
      </c>
      <c r="R4172" t="str">
        <f>TEXT(SalesData[[#This Row],[Order Date]],"mmm-yyyy")</f>
        <v>Mar-2024</v>
      </c>
      <c r="S4172">
        <f>YEAR(SalesData[[#This Row],[Order Date]])*100 + MONTH(SalesData[[#This Row],[Order Date]])</f>
        <v>202403</v>
      </c>
    </row>
    <row r="4173" spans="1:19" x14ac:dyDescent="0.3">
      <c r="A4173" t="s">
        <v>4450</v>
      </c>
      <c r="B4173" s="3">
        <v>45355</v>
      </c>
      <c r="C4173" t="s">
        <v>4451</v>
      </c>
      <c r="D4173" t="s">
        <v>23</v>
      </c>
      <c r="E4173" t="s">
        <v>26</v>
      </c>
      <c r="F4173" t="s">
        <v>34</v>
      </c>
      <c r="G4173">
        <v>2</v>
      </c>
      <c r="H4173" s="5">
        <v>591.49</v>
      </c>
      <c r="I4173" s="5">
        <v>0.01</v>
      </c>
      <c r="J4173" s="5">
        <v>1171.1502</v>
      </c>
      <c r="K4173" s="5">
        <v>107.6574932152988</v>
      </c>
      <c r="L4173">
        <f>YEAR(SalesData[Order Date])</f>
        <v>2024</v>
      </c>
      <c r="M4173">
        <f>MONTH(SalesData[Order Date])</f>
        <v>3</v>
      </c>
      <c r="N4173" t="str">
        <f>TEXT(SalesData[[#This Row],[Order Date]], "mmmm")</f>
        <v>March</v>
      </c>
      <c r="O4173" s="7">
        <f>IF(SalesData[Sales]=0,0,SalesData[Profit]/SalesData[Sales])</f>
        <v>9.1924582530318308E-2</v>
      </c>
      <c r="P4173" s="8">
        <f t="shared" si="65"/>
        <v>8.4532282878831433E-6</v>
      </c>
      <c r="Q4173" t="str">
        <f>IF(SalesData[[#This Row],[Discount]]&gt;0, "Yes", "No")</f>
        <v>Yes</v>
      </c>
      <c r="R4173" t="str">
        <f>TEXT(SalesData[[#This Row],[Order Date]],"mmm-yyyy")</f>
        <v>Mar-2024</v>
      </c>
      <c r="S4173">
        <f>YEAR(SalesData[[#This Row],[Order Date]])*100 + MONTH(SalesData[[#This Row],[Order Date]])</f>
        <v>202403</v>
      </c>
    </row>
    <row r="4174" spans="1:19" x14ac:dyDescent="0.3">
      <c r="A4174" t="s">
        <v>4514</v>
      </c>
      <c r="B4174" s="3">
        <v>45357</v>
      </c>
      <c r="C4174" t="s">
        <v>4515</v>
      </c>
      <c r="D4174" t="s">
        <v>18</v>
      </c>
      <c r="E4174" t="s">
        <v>14</v>
      </c>
      <c r="F4174" t="s">
        <v>44</v>
      </c>
      <c r="G4174">
        <v>8</v>
      </c>
      <c r="H4174" s="5">
        <v>148.94999999999999</v>
      </c>
      <c r="I4174" s="5">
        <v>0.06</v>
      </c>
      <c r="J4174" s="5">
        <v>1120.104</v>
      </c>
      <c r="K4174" s="5">
        <v>124.3144531443124</v>
      </c>
      <c r="L4174">
        <f>YEAR(SalesData[Order Date])</f>
        <v>2024</v>
      </c>
      <c r="M4174">
        <f>MONTH(SalesData[Order Date])</f>
        <v>3</v>
      </c>
      <c r="N4174" t="str">
        <f>TEXT(SalesData[[#This Row],[Order Date]], "mmmm")</f>
        <v>March</v>
      </c>
      <c r="O4174" s="7">
        <f>IF(SalesData[Sales]=0,0,SalesData[Profit]/SalesData[Sales])</f>
        <v>0.11098474172426166</v>
      </c>
      <c r="P4174" s="8">
        <f t="shared" si="65"/>
        <v>5.0352467270896274E-5</v>
      </c>
      <c r="Q4174" t="str">
        <f>IF(SalesData[[#This Row],[Discount]]&gt;0, "Yes", "No")</f>
        <v>Yes</v>
      </c>
      <c r="R4174" t="str">
        <f>TEXT(SalesData[[#This Row],[Order Date]],"mmm-yyyy")</f>
        <v>Mar-2024</v>
      </c>
      <c r="S4174">
        <f>YEAR(SalesData[[#This Row],[Order Date]])*100 + MONTH(SalesData[[#This Row],[Order Date]])</f>
        <v>202403</v>
      </c>
    </row>
    <row r="4175" spans="1:19" x14ac:dyDescent="0.3">
      <c r="A4175" t="s">
        <v>4776</v>
      </c>
      <c r="B4175" s="3">
        <v>45353</v>
      </c>
      <c r="C4175" t="s">
        <v>4777</v>
      </c>
      <c r="D4175" t="s">
        <v>18</v>
      </c>
      <c r="E4175" t="s">
        <v>26</v>
      </c>
      <c r="F4175" t="s">
        <v>44</v>
      </c>
      <c r="G4175">
        <v>8</v>
      </c>
      <c r="H4175" s="5">
        <v>93.74</v>
      </c>
      <c r="I4175" s="5">
        <v>0.28000000000000003</v>
      </c>
      <c r="J4175" s="5">
        <v>539.94239999999991</v>
      </c>
      <c r="K4175" s="5">
        <v>94.292816147069402</v>
      </c>
      <c r="L4175">
        <f>YEAR(SalesData[Order Date])</f>
        <v>2024</v>
      </c>
      <c r="M4175">
        <f>MONTH(SalesData[Order Date])</f>
        <v>3</v>
      </c>
      <c r="N4175" t="str">
        <f>TEXT(SalesData[[#This Row],[Order Date]], "mmmm")</f>
        <v>March</v>
      </c>
      <c r="O4175" s="7">
        <f>IF(SalesData[Sales]=0,0,SalesData[Profit]/SalesData[Sales])</f>
        <v>0.17463495392669554</v>
      </c>
      <c r="P4175" s="8">
        <f t="shared" si="65"/>
        <v>3.7337315980371245E-4</v>
      </c>
      <c r="Q4175" t="str">
        <f>IF(SalesData[[#This Row],[Discount]]&gt;0, "Yes", "No")</f>
        <v>Yes</v>
      </c>
      <c r="R4175" t="str">
        <f>TEXT(SalesData[[#This Row],[Order Date]],"mmm-yyyy")</f>
        <v>Mar-2024</v>
      </c>
      <c r="S4175">
        <f>YEAR(SalesData[[#This Row],[Order Date]])*100 + MONTH(SalesData[[#This Row],[Order Date]])</f>
        <v>202403</v>
      </c>
    </row>
    <row r="4176" spans="1:19" x14ac:dyDescent="0.3">
      <c r="A4176" t="s">
        <v>4794</v>
      </c>
      <c r="B4176" s="3">
        <v>45358</v>
      </c>
      <c r="C4176" t="s">
        <v>4795</v>
      </c>
      <c r="D4176" t="s">
        <v>23</v>
      </c>
      <c r="E4176" t="s">
        <v>19</v>
      </c>
      <c r="F4176" t="s">
        <v>34</v>
      </c>
      <c r="G4176">
        <v>1</v>
      </c>
      <c r="H4176" s="5">
        <v>232.9</v>
      </c>
      <c r="I4176" s="5">
        <v>0.05</v>
      </c>
      <c r="J4176" s="5">
        <v>221.255</v>
      </c>
      <c r="K4176" s="5">
        <v>54.060345779525903</v>
      </c>
      <c r="L4176">
        <f>YEAR(SalesData[Order Date])</f>
        <v>2024</v>
      </c>
      <c r="M4176">
        <f>MONTH(SalesData[Order Date])</f>
        <v>3</v>
      </c>
      <c r="N4176" t="str">
        <f>TEXT(SalesData[[#This Row],[Order Date]], "mmmm")</f>
        <v>March</v>
      </c>
      <c r="O4176" s="7">
        <f>IF(SalesData[Sales]=0,0,SalesData[Profit]/SalesData[Sales])</f>
        <v>0.24433502420070011</v>
      </c>
      <c r="P4176" s="8">
        <f t="shared" si="65"/>
        <v>2.1468441391155003E-4</v>
      </c>
      <c r="Q4176" t="str">
        <f>IF(SalesData[[#This Row],[Discount]]&gt;0, "Yes", "No")</f>
        <v>Yes</v>
      </c>
      <c r="R4176" t="str">
        <f>TEXT(SalesData[[#This Row],[Order Date]],"mmm-yyyy")</f>
        <v>Mar-2024</v>
      </c>
      <c r="S4176">
        <f>YEAR(SalesData[[#This Row],[Order Date]])*100 + MONTH(SalesData[[#This Row],[Order Date]])</f>
        <v>202403</v>
      </c>
    </row>
    <row r="4177" spans="1:19" x14ac:dyDescent="0.3">
      <c r="A4177" t="s">
        <v>4818</v>
      </c>
      <c r="B4177" s="3">
        <v>45377</v>
      </c>
      <c r="C4177" t="s">
        <v>4819</v>
      </c>
      <c r="D4177" t="s">
        <v>30</v>
      </c>
      <c r="E4177" t="s">
        <v>14</v>
      </c>
      <c r="F4177" t="s">
        <v>91</v>
      </c>
      <c r="G4177">
        <v>6</v>
      </c>
      <c r="H4177" s="5">
        <v>288.91000000000003</v>
      </c>
      <c r="I4177" s="5">
        <v>0.15</v>
      </c>
      <c r="J4177" s="5">
        <v>1473.441</v>
      </c>
      <c r="K4177" s="5">
        <v>186.37019684142399</v>
      </c>
      <c r="L4177">
        <f>YEAR(SalesData[Order Date])</f>
        <v>2024</v>
      </c>
      <c r="M4177">
        <f>MONTH(SalesData[Order Date])</f>
        <v>3</v>
      </c>
      <c r="N4177" t="str">
        <f>TEXT(SalesData[[#This Row],[Order Date]], "mmmm")</f>
        <v>March</v>
      </c>
      <c r="O4177" s="7">
        <f>IF(SalesData[Sales]=0,0,SalesData[Profit]/SalesData[Sales])</f>
        <v>0.12648636548149805</v>
      </c>
      <c r="P4177" s="8">
        <f t="shared" si="65"/>
        <v>8.653213803606659E-5</v>
      </c>
      <c r="Q4177" t="str">
        <f>IF(SalesData[[#This Row],[Discount]]&gt;0, "Yes", "No")</f>
        <v>Yes</v>
      </c>
      <c r="R4177" t="str">
        <f>TEXT(SalesData[[#This Row],[Order Date]],"mmm-yyyy")</f>
        <v>Mar-2024</v>
      </c>
      <c r="S4177">
        <f>YEAR(SalesData[[#This Row],[Order Date]])*100 + MONTH(SalesData[[#This Row],[Order Date]])</f>
        <v>202403</v>
      </c>
    </row>
    <row r="4178" spans="1:19" x14ac:dyDescent="0.3">
      <c r="A4178" t="s">
        <v>4830</v>
      </c>
      <c r="B4178" s="3">
        <v>45380</v>
      </c>
      <c r="C4178" t="s">
        <v>4831</v>
      </c>
      <c r="D4178" t="s">
        <v>30</v>
      </c>
      <c r="E4178" t="s">
        <v>26</v>
      </c>
      <c r="F4178" t="s">
        <v>39</v>
      </c>
      <c r="G4178">
        <v>6</v>
      </c>
      <c r="H4178" s="5">
        <v>360.71</v>
      </c>
      <c r="I4178" s="5">
        <v>0.11</v>
      </c>
      <c r="J4178" s="5">
        <v>1926.1913999999999</v>
      </c>
      <c r="K4178" s="5">
        <v>326.73913691109362</v>
      </c>
      <c r="L4178">
        <f>YEAR(SalesData[Order Date])</f>
        <v>2024</v>
      </c>
      <c r="M4178">
        <f>MONTH(SalesData[Order Date])</f>
        <v>3</v>
      </c>
      <c r="N4178" t="str">
        <f>TEXT(SalesData[[#This Row],[Order Date]], "mmmm")</f>
        <v>March</v>
      </c>
      <c r="O4178" s="7">
        <f>IF(SalesData[Sales]=0,0,SalesData[Profit]/SalesData[Sales])</f>
        <v>0.16962963125631941</v>
      </c>
      <c r="P4178" s="8">
        <f t="shared" si="65"/>
        <v>5.0825686377791953E-5</v>
      </c>
      <c r="Q4178" t="str">
        <f>IF(SalesData[[#This Row],[Discount]]&gt;0, "Yes", "No")</f>
        <v>Yes</v>
      </c>
      <c r="R4178" t="str">
        <f>TEXT(SalesData[[#This Row],[Order Date]],"mmm-yyyy")</f>
        <v>Mar-2024</v>
      </c>
      <c r="S4178">
        <f>YEAR(SalesData[[#This Row],[Order Date]])*100 + MONTH(SalesData[[#This Row],[Order Date]])</f>
        <v>202403</v>
      </c>
    </row>
    <row r="4179" spans="1:19" x14ac:dyDescent="0.3">
      <c r="A4179" t="s">
        <v>4873</v>
      </c>
      <c r="B4179" s="3">
        <v>45380</v>
      </c>
      <c r="C4179" t="s">
        <v>4874</v>
      </c>
      <c r="D4179" t="s">
        <v>30</v>
      </c>
      <c r="E4179" t="s">
        <v>14</v>
      </c>
      <c r="F4179" t="s">
        <v>34</v>
      </c>
      <c r="G4179">
        <v>7</v>
      </c>
      <c r="H4179" s="5">
        <v>599.72</v>
      </c>
      <c r="I4179" s="5">
        <v>0.24</v>
      </c>
      <c r="J4179" s="5">
        <v>3190.5104000000001</v>
      </c>
      <c r="K4179" s="5">
        <v>379.77644804163958</v>
      </c>
      <c r="L4179">
        <f>YEAR(SalesData[Order Date])</f>
        <v>2024</v>
      </c>
      <c r="M4179">
        <f>MONTH(SalesData[Order Date])</f>
        <v>3</v>
      </c>
      <c r="N4179" t="str">
        <f>TEXT(SalesData[[#This Row],[Order Date]], "mmmm")</f>
        <v>March</v>
      </c>
      <c r="O4179" s="7">
        <f>IF(SalesData[Sales]=0,0,SalesData[Profit]/SalesData[Sales])</f>
        <v>0.11903313276823657</v>
      </c>
      <c r="P4179" s="8">
        <f t="shared" si="65"/>
        <v>5.7169536259778372E-5</v>
      </c>
      <c r="Q4179" t="str">
        <f>IF(SalesData[[#This Row],[Discount]]&gt;0, "Yes", "No")</f>
        <v>Yes</v>
      </c>
      <c r="R4179" t="str">
        <f>TEXT(SalesData[[#This Row],[Order Date]],"mmm-yyyy")</f>
        <v>Mar-2024</v>
      </c>
      <c r="S4179">
        <f>YEAR(SalesData[[#This Row],[Order Date]])*100 + MONTH(SalesData[[#This Row],[Order Date]])</f>
        <v>202403</v>
      </c>
    </row>
    <row r="4180" spans="1:19" x14ac:dyDescent="0.3">
      <c r="A4180" t="s">
        <v>4935</v>
      </c>
      <c r="B4180" s="3">
        <v>45373</v>
      </c>
      <c r="C4180" t="s">
        <v>4936</v>
      </c>
      <c r="D4180" t="s">
        <v>23</v>
      </c>
      <c r="E4180" t="s">
        <v>19</v>
      </c>
      <c r="F4180" t="s">
        <v>20</v>
      </c>
      <c r="G4180">
        <v>8</v>
      </c>
      <c r="H4180" s="5">
        <v>353.23</v>
      </c>
      <c r="I4180" s="5">
        <v>0.25</v>
      </c>
      <c r="J4180" s="5">
        <v>2119.38</v>
      </c>
      <c r="K4180" s="5">
        <v>143.46217224330331</v>
      </c>
      <c r="L4180">
        <f>YEAR(SalesData[Order Date])</f>
        <v>2024</v>
      </c>
      <c r="M4180">
        <f>MONTH(SalesData[Order Date])</f>
        <v>3</v>
      </c>
      <c r="N4180" t="str">
        <f>TEXT(SalesData[[#This Row],[Order Date]], "mmmm")</f>
        <v>March</v>
      </c>
      <c r="O4180" s="7">
        <f>IF(SalesData[Sales]=0,0,SalesData[Profit]/SalesData[Sales])</f>
        <v>6.7690632280810098E-2</v>
      </c>
      <c r="P4180" s="8">
        <f t="shared" si="65"/>
        <v>8.8469269314610878E-5</v>
      </c>
      <c r="Q4180" t="str">
        <f>IF(SalesData[[#This Row],[Discount]]&gt;0, "Yes", "No")</f>
        <v>Yes</v>
      </c>
      <c r="R4180" t="str">
        <f>TEXT(SalesData[[#This Row],[Order Date]],"mmm-yyyy")</f>
        <v>Mar-2024</v>
      </c>
      <c r="S4180">
        <f>YEAR(SalesData[[#This Row],[Order Date]])*100 + MONTH(SalesData[[#This Row],[Order Date]])</f>
        <v>202403</v>
      </c>
    </row>
    <row r="4181" spans="1:19" x14ac:dyDescent="0.3">
      <c r="A4181" t="s">
        <v>4949</v>
      </c>
      <c r="B4181" s="3">
        <v>45364</v>
      </c>
      <c r="C4181" t="s">
        <v>4950</v>
      </c>
      <c r="D4181" t="s">
        <v>23</v>
      </c>
      <c r="E4181" t="s">
        <v>19</v>
      </c>
      <c r="F4181" t="s">
        <v>53</v>
      </c>
      <c r="G4181">
        <v>1</v>
      </c>
      <c r="H4181" s="5">
        <v>650.96</v>
      </c>
      <c r="I4181" s="5">
        <v>0.28000000000000003</v>
      </c>
      <c r="J4181" s="5">
        <v>468.69119999999998</v>
      </c>
      <c r="K4181" s="5">
        <v>52.025119589024648</v>
      </c>
      <c r="L4181">
        <f>YEAR(SalesData[Order Date])</f>
        <v>2024</v>
      </c>
      <c r="M4181">
        <f>MONTH(SalesData[Order Date])</f>
        <v>3</v>
      </c>
      <c r="N4181" t="str">
        <f>TEXT(SalesData[[#This Row],[Order Date]], "mmmm")</f>
        <v>March</v>
      </c>
      <c r="O4181" s="7">
        <f>IF(SalesData[Sales]=0,0,SalesData[Profit]/SalesData[Sales])</f>
        <v>0.11100084573600838</v>
      </c>
      <c r="P4181" s="8">
        <f t="shared" si="65"/>
        <v>4.3013395600344109E-4</v>
      </c>
      <c r="Q4181" t="str">
        <f>IF(SalesData[[#This Row],[Discount]]&gt;0, "Yes", "No")</f>
        <v>Yes</v>
      </c>
      <c r="R4181" t="str">
        <f>TEXT(SalesData[[#This Row],[Order Date]],"mmm-yyyy")</f>
        <v>Mar-2024</v>
      </c>
      <c r="S4181">
        <f>YEAR(SalesData[[#This Row],[Order Date]])*100 + MONTH(SalesData[[#This Row],[Order Date]])</f>
        <v>202403</v>
      </c>
    </row>
    <row r="4182" spans="1:19" x14ac:dyDescent="0.3">
      <c r="A4182" t="s">
        <v>4955</v>
      </c>
      <c r="B4182" s="3">
        <v>45380</v>
      </c>
      <c r="C4182" t="s">
        <v>4956</v>
      </c>
      <c r="D4182" t="s">
        <v>30</v>
      </c>
      <c r="E4182" t="s">
        <v>19</v>
      </c>
      <c r="F4182" t="s">
        <v>39</v>
      </c>
      <c r="G4182">
        <v>5</v>
      </c>
      <c r="H4182" s="5">
        <v>788.82</v>
      </c>
      <c r="I4182" s="5">
        <v>7.0000000000000007E-2</v>
      </c>
      <c r="J4182" s="5">
        <v>3668.0129999999999</v>
      </c>
      <c r="K4182" s="5">
        <v>1050.9686989653819</v>
      </c>
      <c r="L4182">
        <f>YEAR(SalesData[Order Date])</f>
        <v>2024</v>
      </c>
      <c r="M4182">
        <f>MONTH(SalesData[Order Date])</f>
        <v>3</v>
      </c>
      <c r="N4182" t="str">
        <f>TEXT(SalesData[[#This Row],[Order Date]], "mmmm")</f>
        <v>March</v>
      </c>
      <c r="O4182" s="7">
        <f>IF(SalesData[Sales]=0,0,SalesData[Profit]/SalesData[Sales])</f>
        <v>0.28652262109359533</v>
      </c>
      <c r="P4182" s="8">
        <f t="shared" si="65"/>
        <v>1.7748028701097841E-5</v>
      </c>
      <c r="Q4182" t="str">
        <f>IF(SalesData[[#This Row],[Discount]]&gt;0, "Yes", "No")</f>
        <v>Yes</v>
      </c>
      <c r="R4182" t="str">
        <f>TEXT(SalesData[[#This Row],[Order Date]],"mmm-yyyy")</f>
        <v>Mar-2024</v>
      </c>
      <c r="S4182">
        <f>YEAR(SalesData[[#This Row],[Order Date]])*100 + MONTH(SalesData[[#This Row],[Order Date]])</f>
        <v>202403</v>
      </c>
    </row>
    <row r="4183" spans="1:19" x14ac:dyDescent="0.3">
      <c r="A4183" t="s">
        <v>5047</v>
      </c>
      <c r="B4183" s="3">
        <v>45361</v>
      </c>
      <c r="C4183" t="s">
        <v>5048</v>
      </c>
      <c r="D4183" t="s">
        <v>13</v>
      </c>
      <c r="E4183" t="s">
        <v>19</v>
      </c>
      <c r="F4183" t="s">
        <v>91</v>
      </c>
      <c r="G4183">
        <v>2</v>
      </c>
      <c r="H4183" s="5">
        <v>352.76</v>
      </c>
      <c r="I4183" s="5">
        <v>0.26</v>
      </c>
      <c r="J4183" s="5">
        <v>522.08479999999997</v>
      </c>
      <c r="K4183" s="5">
        <v>145.0563543279431</v>
      </c>
      <c r="L4183">
        <f>YEAR(SalesData[Order Date])</f>
        <v>2024</v>
      </c>
      <c r="M4183">
        <f>MONTH(SalesData[Order Date])</f>
        <v>3</v>
      </c>
      <c r="N4183" t="str">
        <f>TEXT(SalesData[[#This Row],[Order Date]], "mmmm")</f>
        <v>March</v>
      </c>
      <c r="O4183" s="7">
        <f>IF(SalesData[Sales]=0,0,SalesData[Profit]/SalesData[Sales])</f>
        <v>0.2778406004693933</v>
      </c>
      <c r="P4183" s="8">
        <f t="shared" si="65"/>
        <v>3.6852250822088674E-4</v>
      </c>
      <c r="Q4183" t="str">
        <f>IF(SalesData[[#This Row],[Discount]]&gt;0, "Yes", "No")</f>
        <v>Yes</v>
      </c>
      <c r="R4183" t="str">
        <f>TEXT(SalesData[[#This Row],[Order Date]],"mmm-yyyy")</f>
        <v>Mar-2024</v>
      </c>
      <c r="S4183">
        <f>YEAR(SalesData[[#This Row],[Order Date]])*100 + MONTH(SalesData[[#This Row],[Order Date]])</f>
        <v>202403</v>
      </c>
    </row>
    <row r="4184" spans="1:19" x14ac:dyDescent="0.3">
      <c r="A4184" t="s">
        <v>5073</v>
      </c>
      <c r="B4184" s="3">
        <v>45373</v>
      </c>
      <c r="C4184" t="s">
        <v>5074</v>
      </c>
      <c r="D4184" t="s">
        <v>13</v>
      </c>
      <c r="E4184" t="s">
        <v>19</v>
      </c>
      <c r="F4184" t="s">
        <v>39</v>
      </c>
      <c r="G4184">
        <v>1</v>
      </c>
      <c r="H4184" s="5">
        <v>785.67</v>
      </c>
      <c r="I4184" s="5">
        <v>0.18</v>
      </c>
      <c r="J4184" s="5">
        <v>644.24940000000004</v>
      </c>
      <c r="K4184" s="5">
        <v>182.86443220459699</v>
      </c>
      <c r="L4184">
        <f>YEAR(SalesData[Order Date])</f>
        <v>2024</v>
      </c>
      <c r="M4184">
        <f>MONTH(SalesData[Order Date])</f>
        <v>3</v>
      </c>
      <c r="N4184" t="str">
        <f>TEXT(SalesData[[#This Row],[Order Date]], "mmmm")</f>
        <v>March</v>
      </c>
      <c r="O4184" s="7">
        <f>IF(SalesData[Sales]=0,0,SalesData[Profit]/SalesData[Sales])</f>
        <v>0.28384105938569282</v>
      </c>
      <c r="P4184" s="8">
        <f t="shared" si="65"/>
        <v>2.2910382221543395E-4</v>
      </c>
      <c r="Q4184" t="str">
        <f>IF(SalesData[[#This Row],[Discount]]&gt;0, "Yes", "No")</f>
        <v>Yes</v>
      </c>
      <c r="R4184" t="str">
        <f>TEXT(SalesData[[#This Row],[Order Date]],"mmm-yyyy")</f>
        <v>Mar-2024</v>
      </c>
      <c r="S4184">
        <f>YEAR(SalesData[[#This Row],[Order Date]])*100 + MONTH(SalesData[[#This Row],[Order Date]])</f>
        <v>202403</v>
      </c>
    </row>
    <row r="4185" spans="1:19" x14ac:dyDescent="0.3">
      <c r="A4185" t="s">
        <v>5075</v>
      </c>
      <c r="B4185" s="3">
        <v>45364</v>
      </c>
      <c r="C4185" t="s">
        <v>5076</v>
      </c>
      <c r="D4185" t="s">
        <v>23</v>
      </c>
      <c r="E4185" t="s">
        <v>14</v>
      </c>
      <c r="F4185" t="s">
        <v>91</v>
      </c>
      <c r="G4185">
        <v>2</v>
      </c>
      <c r="H4185" s="5">
        <v>268.64999999999998</v>
      </c>
      <c r="I4185" s="5">
        <v>0.08</v>
      </c>
      <c r="J4185" s="5">
        <v>494.31599999999997</v>
      </c>
      <c r="K4185" s="5">
        <v>25.061844552320402</v>
      </c>
      <c r="L4185">
        <f>YEAR(SalesData[Order Date])</f>
        <v>2024</v>
      </c>
      <c r="M4185">
        <f>MONTH(SalesData[Order Date])</f>
        <v>3</v>
      </c>
      <c r="N4185" t="str">
        <f>TEXT(SalesData[[#This Row],[Order Date]], "mmmm")</f>
        <v>March</v>
      </c>
      <c r="O4185" s="7">
        <f>IF(SalesData[Sales]=0,0,SalesData[Profit]/SalesData[Sales])</f>
        <v>5.0700047241684275E-2</v>
      </c>
      <c r="P4185" s="8">
        <f t="shared" si="65"/>
        <v>1.4889261120416901E-4</v>
      </c>
      <c r="Q4185" t="str">
        <f>IF(SalesData[[#This Row],[Discount]]&gt;0, "Yes", "No")</f>
        <v>Yes</v>
      </c>
      <c r="R4185" t="str">
        <f>TEXT(SalesData[[#This Row],[Order Date]],"mmm-yyyy")</f>
        <v>Mar-2024</v>
      </c>
      <c r="S4185">
        <f>YEAR(SalesData[[#This Row],[Order Date]])*100 + MONTH(SalesData[[#This Row],[Order Date]])</f>
        <v>202403</v>
      </c>
    </row>
    <row r="4186" spans="1:19" x14ac:dyDescent="0.3">
      <c r="A4186" t="s">
        <v>5081</v>
      </c>
      <c r="B4186" s="3">
        <v>45381</v>
      </c>
      <c r="C4186" t="s">
        <v>5082</v>
      </c>
      <c r="D4186" t="s">
        <v>30</v>
      </c>
      <c r="E4186" t="s">
        <v>19</v>
      </c>
      <c r="F4186" t="s">
        <v>15</v>
      </c>
      <c r="G4186">
        <v>4</v>
      </c>
      <c r="H4186" s="5">
        <v>852.13</v>
      </c>
      <c r="I4186" s="5">
        <v>0.21</v>
      </c>
      <c r="J4186" s="5">
        <v>2692.7307999999998</v>
      </c>
      <c r="K4186" s="5">
        <v>275.34199192286587</v>
      </c>
      <c r="L4186">
        <f>YEAR(SalesData[Order Date])</f>
        <v>2024</v>
      </c>
      <c r="M4186">
        <f>MONTH(SalesData[Order Date])</f>
        <v>3</v>
      </c>
      <c r="N4186" t="str">
        <f>TEXT(SalesData[[#This Row],[Order Date]], "mmmm")</f>
        <v>March</v>
      </c>
      <c r="O4186" s="7">
        <f>IF(SalesData[Sales]=0,0,SalesData[Profit]/SalesData[Sales])</f>
        <v>0.10225381308924973</v>
      </c>
      <c r="P4186" s="8">
        <f t="shared" si="65"/>
        <v>6.1610317674533232E-5</v>
      </c>
      <c r="Q4186" t="str">
        <f>IF(SalesData[[#This Row],[Discount]]&gt;0, "Yes", "No")</f>
        <v>Yes</v>
      </c>
      <c r="R4186" t="str">
        <f>TEXT(SalesData[[#This Row],[Order Date]],"mmm-yyyy")</f>
        <v>Mar-2024</v>
      </c>
      <c r="S4186">
        <f>YEAR(SalesData[[#This Row],[Order Date]])*100 + MONTH(SalesData[[#This Row],[Order Date]])</f>
        <v>202403</v>
      </c>
    </row>
    <row r="4187" spans="1:19" x14ac:dyDescent="0.3">
      <c r="A4187" t="s">
        <v>5101</v>
      </c>
      <c r="B4187" s="3">
        <v>45358</v>
      </c>
      <c r="C4187" t="s">
        <v>5102</v>
      </c>
      <c r="D4187" t="s">
        <v>30</v>
      </c>
      <c r="E4187" t="s">
        <v>26</v>
      </c>
      <c r="F4187" t="s">
        <v>31</v>
      </c>
      <c r="G4187">
        <v>2</v>
      </c>
      <c r="H4187" s="5">
        <v>597.39</v>
      </c>
      <c r="I4187" s="5">
        <v>0.14000000000000001</v>
      </c>
      <c r="J4187" s="5">
        <v>1027.5108</v>
      </c>
      <c r="K4187" s="5">
        <v>175.51216751529859</v>
      </c>
      <c r="L4187">
        <f>YEAR(SalesData[Order Date])</f>
        <v>2024</v>
      </c>
      <c r="M4187">
        <f>MONTH(SalesData[Order Date])</f>
        <v>3</v>
      </c>
      <c r="N4187" t="str">
        <f>TEXT(SalesData[[#This Row],[Order Date]], "mmmm")</f>
        <v>March</v>
      </c>
      <c r="O4187" s="7">
        <f>IF(SalesData[Sales]=0,0,SalesData[Profit]/SalesData[Sales])</f>
        <v>0.17081296616570704</v>
      </c>
      <c r="P4187" s="8">
        <f t="shared" si="65"/>
        <v>1.1717638393679172E-4</v>
      </c>
      <c r="Q4187" t="str">
        <f>IF(SalesData[[#This Row],[Discount]]&gt;0, "Yes", "No")</f>
        <v>Yes</v>
      </c>
      <c r="R4187" t="str">
        <f>TEXT(SalesData[[#This Row],[Order Date]],"mmm-yyyy")</f>
        <v>Mar-2024</v>
      </c>
      <c r="S4187">
        <f>YEAR(SalesData[[#This Row],[Order Date]])*100 + MONTH(SalesData[[#This Row],[Order Date]])</f>
        <v>202403</v>
      </c>
    </row>
    <row r="4188" spans="1:19" x14ac:dyDescent="0.3">
      <c r="A4188" t="s">
        <v>5103</v>
      </c>
      <c r="B4188" s="3">
        <v>45353</v>
      </c>
      <c r="C4188" t="s">
        <v>5104</v>
      </c>
      <c r="D4188" t="s">
        <v>23</v>
      </c>
      <c r="E4188" t="s">
        <v>14</v>
      </c>
      <c r="F4188" t="s">
        <v>62</v>
      </c>
      <c r="G4188">
        <v>6</v>
      </c>
      <c r="H4188" s="5">
        <v>487.5</v>
      </c>
      <c r="I4188" s="5">
        <v>0.14000000000000001</v>
      </c>
      <c r="J4188" s="5">
        <v>2515.5</v>
      </c>
      <c r="K4188" s="5">
        <v>448.65714080908361</v>
      </c>
      <c r="L4188">
        <f>YEAR(SalesData[Order Date])</f>
        <v>2024</v>
      </c>
      <c r="M4188">
        <f>MONTH(SalesData[Order Date])</f>
        <v>3</v>
      </c>
      <c r="N4188" t="str">
        <f>TEXT(SalesData[[#This Row],[Order Date]], "mmmm")</f>
        <v>March</v>
      </c>
      <c r="O4188" s="7">
        <f>IF(SalesData[Sales]=0,0,SalesData[Profit]/SalesData[Sales])</f>
        <v>0.17835704265914673</v>
      </c>
      <c r="P4188" s="8">
        <f t="shared" si="65"/>
        <v>4.786324786324787E-5</v>
      </c>
      <c r="Q4188" t="str">
        <f>IF(SalesData[[#This Row],[Discount]]&gt;0, "Yes", "No")</f>
        <v>Yes</v>
      </c>
      <c r="R4188" t="str">
        <f>TEXT(SalesData[[#This Row],[Order Date]],"mmm-yyyy")</f>
        <v>Mar-2024</v>
      </c>
      <c r="S4188">
        <f>YEAR(SalesData[[#This Row],[Order Date]])*100 + MONTH(SalesData[[#This Row],[Order Date]])</f>
        <v>202403</v>
      </c>
    </row>
    <row r="4189" spans="1:19" x14ac:dyDescent="0.3">
      <c r="A4189" t="s">
        <v>5125</v>
      </c>
      <c r="B4189" s="3">
        <v>45374</v>
      </c>
      <c r="C4189" t="s">
        <v>5126</v>
      </c>
      <c r="D4189" t="s">
        <v>13</v>
      </c>
      <c r="E4189" t="s">
        <v>14</v>
      </c>
      <c r="F4189" t="s">
        <v>39</v>
      </c>
      <c r="G4189">
        <v>6</v>
      </c>
      <c r="H4189" s="5">
        <v>491.09</v>
      </c>
      <c r="I4189" s="5">
        <v>0.16</v>
      </c>
      <c r="J4189" s="5">
        <v>2475.0936000000002</v>
      </c>
      <c r="K4189" s="5">
        <v>566.93808452375504</v>
      </c>
      <c r="L4189">
        <f>YEAR(SalesData[Order Date])</f>
        <v>2024</v>
      </c>
      <c r="M4189">
        <f>MONTH(SalesData[Order Date])</f>
        <v>3</v>
      </c>
      <c r="N4189" t="str">
        <f>TEXT(SalesData[[#This Row],[Order Date]], "mmmm")</f>
        <v>March</v>
      </c>
      <c r="O4189" s="7">
        <f>IF(SalesData[Sales]=0,0,SalesData[Profit]/SalesData[Sales])</f>
        <v>0.2290572302088919</v>
      </c>
      <c r="P4189" s="8">
        <f t="shared" si="65"/>
        <v>5.4300976738819089E-5</v>
      </c>
      <c r="Q4189" t="str">
        <f>IF(SalesData[[#This Row],[Discount]]&gt;0, "Yes", "No")</f>
        <v>Yes</v>
      </c>
      <c r="R4189" t="str">
        <f>TEXT(SalesData[[#This Row],[Order Date]],"mmm-yyyy")</f>
        <v>Mar-2024</v>
      </c>
      <c r="S4189">
        <f>YEAR(SalesData[[#This Row],[Order Date]])*100 + MONTH(SalesData[[#This Row],[Order Date]])</f>
        <v>202403</v>
      </c>
    </row>
    <row r="4190" spans="1:19" x14ac:dyDescent="0.3">
      <c r="A4190" t="s">
        <v>5171</v>
      </c>
      <c r="B4190" s="3">
        <v>45363</v>
      </c>
      <c r="C4190" t="s">
        <v>5172</v>
      </c>
      <c r="D4190" t="s">
        <v>13</v>
      </c>
      <c r="E4190" t="s">
        <v>14</v>
      </c>
      <c r="F4190" t="s">
        <v>20</v>
      </c>
      <c r="G4190">
        <v>3</v>
      </c>
      <c r="H4190" s="5">
        <v>604.83000000000004</v>
      </c>
      <c r="I4190" s="5">
        <v>0.23</v>
      </c>
      <c r="J4190" s="5">
        <v>1397.1573000000001</v>
      </c>
      <c r="K4190" s="5">
        <v>94.469666688302809</v>
      </c>
      <c r="L4190">
        <f>YEAR(SalesData[Order Date])</f>
        <v>2024</v>
      </c>
      <c r="M4190">
        <f>MONTH(SalesData[Order Date])</f>
        <v>3</v>
      </c>
      <c r="N4190" t="str">
        <f>TEXT(SalesData[[#This Row],[Order Date]], "mmmm")</f>
        <v>March</v>
      </c>
      <c r="O4190" s="7">
        <f>IF(SalesData[Sales]=0,0,SalesData[Profit]/SalesData[Sales])</f>
        <v>6.7615626879165863E-2</v>
      </c>
      <c r="P4190" s="8">
        <f t="shared" si="65"/>
        <v>1.2675738086183994E-4</v>
      </c>
      <c r="Q4190" t="str">
        <f>IF(SalesData[[#This Row],[Discount]]&gt;0, "Yes", "No")</f>
        <v>Yes</v>
      </c>
      <c r="R4190" t="str">
        <f>TEXT(SalesData[[#This Row],[Order Date]],"mmm-yyyy")</f>
        <v>Mar-2024</v>
      </c>
      <c r="S4190">
        <f>YEAR(SalesData[[#This Row],[Order Date]])*100 + MONTH(SalesData[[#This Row],[Order Date]])</f>
        <v>202403</v>
      </c>
    </row>
    <row r="4191" spans="1:19" x14ac:dyDescent="0.3">
      <c r="A4191" t="s">
        <v>5191</v>
      </c>
      <c r="B4191" s="3">
        <v>45378</v>
      </c>
      <c r="C4191" t="s">
        <v>5192</v>
      </c>
      <c r="D4191" t="s">
        <v>23</v>
      </c>
      <c r="E4191" t="s">
        <v>19</v>
      </c>
      <c r="F4191" t="s">
        <v>39</v>
      </c>
      <c r="G4191">
        <v>7</v>
      </c>
      <c r="H4191" s="5">
        <v>636.01</v>
      </c>
      <c r="I4191" s="5">
        <v>0.02</v>
      </c>
      <c r="J4191" s="5">
        <v>4363.0285999999996</v>
      </c>
      <c r="K4191" s="5">
        <v>386.82218119876882</v>
      </c>
      <c r="L4191">
        <f>YEAR(SalesData[Order Date])</f>
        <v>2024</v>
      </c>
      <c r="M4191">
        <f>MONTH(SalesData[Order Date])</f>
        <v>3</v>
      </c>
      <c r="N4191" t="str">
        <f>TEXT(SalesData[[#This Row],[Order Date]], "mmmm")</f>
        <v>March</v>
      </c>
      <c r="O4191" s="7">
        <f>IF(SalesData[Sales]=0,0,SalesData[Profit]/SalesData[Sales])</f>
        <v>8.8659098223369162E-2</v>
      </c>
      <c r="P4191" s="8">
        <f t="shared" si="65"/>
        <v>4.4922923494015151E-6</v>
      </c>
      <c r="Q4191" t="str">
        <f>IF(SalesData[[#This Row],[Discount]]&gt;0, "Yes", "No")</f>
        <v>Yes</v>
      </c>
      <c r="R4191" t="str">
        <f>TEXT(SalesData[[#This Row],[Order Date]],"mmm-yyyy")</f>
        <v>Mar-2024</v>
      </c>
      <c r="S4191">
        <f>YEAR(SalesData[[#This Row],[Order Date]])*100 + MONTH(SalesData[[#This Row],[Order Date]])</f>
        <v>202403</v>
      </c>
    </row>
    <row r="4192" spans="1:19" x14ac:dyDescent="0.3">
      <c r="A4192" t="s">
        <v>5232</v>
      </c>
      <c r="B4192" s="3">
        <v>45360</v>
      </c>
      <c r="C4192" t="s">
        <v>5233</v>
      </c>
      <c r="D4192" t="s">
        <v>18</v>
      </c>
      <c r="E4192" t="s">
        <v>14</v>
      </c>
      <c r="F4192" t="s">
        <v>20</v>
      </c>
      <c r="G4192">
        <v>4</v>
      </c>
      <c r="H4192" s="5">
        <v>80.349999999999994</v>
      </c>
      <c r="I4192" s="5">
        <v>0.22</v>
      </c>
      <c r="J4192" s="5">
        <v>250.69200000000001</v>
      </c>
      <c r="K4192" s="5">
        <v>15.951272119722089</v>
      </c>
      <c r="L4192">
        <f>YEAR(SalesData[Order Date])</f>
        <v>2024</v>
      </c>
      <c r="M4192">
        <f>MONTH(SalesData[Order Date])</f>
        <v>3</v>
      </c>
      <c r="N4192" t="str">
        <f>TEXT(SalesData[[#This Row],[Order Date]], "mmmm")</f>
        <v>March</v>
      </c>
      <c r="O4192" s="7">
        <f>IF(SalesData[Sales]=0,0,SalesData[Profit]/SalesData[Sales])</f>
        <v>6.3628963507898498E-2</v>
      </c>
      <c r="P4192" s="8">
        <f t="shared" si="65"/>
        <v>6.8450528935905415E-4</v>
      </c>
      <c r="Q4192" t="str">
        <f>IF(SalesData[[#This Row],[Discount]]&gt;0, "Yes", "No")</f>
        <v>Yes</v>
      </c>
      <c r="R4192" t="str">
        <f>TEXT(SalesData[[#This Row],[Order Date]],"mmm-yyyy")</f>
        <v>Mar-2024</v>
      </c>
      <c r="S4192">
        <f>YEAR(SalesData[[#This Row],[Order Date]])*100 + MONTH(SalesData[[#This Row],[Order Date]])</f>
        <v>202403</v>
      </c>
    </row>
    <row r="4193" spans="1:19" x14ac:dyDescent="0.3">
      <c r="A4193" t="s">
        <v>5263</v>
      </c>
      <c r="B4193" s="3">
        <v>45362</v>
      </c>
      <c r="C4193" t="s">
        <v>5264</v>
      </c>
      <c r="D4193" t="s">
        <v>18</v>
      </c>
      <c r="E4193" t="s">
        <v>14</v>
      </c>
      <c r="F4193" t="s">
        <v>31</v>
      </c>
      <c r="G4193">
        <v>5</v>
      </c>
      <c r="H4193" s="5">
        <v>698.14</v>
      </c>
      <c r="I4193" s="5">
        <v>0.22</v>
      </c>
      <c r="J4193" s="5">
        <v>2722.7460000000001</v>
      </c>
      <c r="K4193" s="5">
        <v>325.6829948351284</v>
      </c>
      <c r="L4193">
        <f>YEAR(SalesData[Order Date])</f>
        <v>2024</v>
      </c>
      <c r="M4193">
        <f>MONTH(SalesData[Order Date])</f>
        <v>3</v>
      </c>
      <c r="N4193" t="str">
        <f>TEXT(SalesData[[#This Row],[Order Date]], "mmmm")</f>
        <v>March</v>
      </c>
      <c r="O4193" s="7">
        <f>IF(SalesData[Sales]=0,0,SalesData[Profit]/SalesData[Sales])</f>
        <v>0.11961563613907739</v>
      </c>
      <c r="P4193" s="8">
        <f t="shared" si="65"/>
        <v>6.3024608244764666E-5</v>
      </c>
      <c r="Q4193" t="str">
        <f>IF(SalesData[[#This Row],[Discount]]&gt;0, "Yes", "No")</f>
        <v>Yes</v>
      </c>
      <c r="R4193" t="str">
        <f>TEXT(SalesData[[#This Row],[Order Date]],"mmm-yyyy")</f>
        <v>Mar-2024</v>
      </c>
      <c r="S4193">
        <f>YEAR(SalesData[[#This Row],[Order Date]])*100 + MONTH(SalesData[[#This Row],[Order Date]])</f>
        <v>202403</v>
      </c>
    </row>
    <row r="4194" spans="1:19" x14ac:dyDescent="0.3">
      <c r="A4194" t="s">
        <v>5275</v>
      </c>
      <c r="B4194" s="3">
        <v>45371</v>
      </c>
      <c r="C4194" t="s">
        <v>5276</v>
      </c>
      <c r="D4194" t="s">
        <v>13</v>
      </c>
      <c r="E4194" t="s">
        <v>26</v>
      </c>
      <c r="F4194" t="s">
        <v>31</v>
      </c>
      <c r="G4194">
        <v>3</v>
      </c>
      <c r="H4194" s="5">
        <v>275.19</v>
      </c>
      <c r="I4194" s="5">
        <v>0.18</v>
      </c>
      <c r="J4194" s="5">
        <v>676.9674</v>
      </c>
      <c r="K4194" s="5">
        <v>128.3726022305564</v>
      </c>
      <c r="L4194">
        <f>YEAR(SalesData[Order Date])</f>
        <v>2024</v>
      </c>
      <c r="M4194">
        <f>MONTH(SalesData[Order Date])</f>
        <v>3</v>
      </c>
      <c r="N4194" t="str">
        <f>TEXT(SalesData[[#This Row],[Order Date]], "mmmm")</f>
        <v>March</v>
      </c>
      <c r="O4194" s="7">
        <f>IF(SalesData[Sales]=0,0,SalesData[Profit]/SalesData[Sales])</f>
        <v>0.18962892781920723</v>
      </c>
      <c r="P4194" s="8">
        <f t="shared" si="65"/>
        <v>2.1803117845851957E-4</v>
      </c>
      <c r="Q4194" t="str">
        <f>IF(SalesData[[#This Row],[Discount]]&gt;0, "Yes", "No")</f>
        <v>Yes</v>
      </c>
      <c r="R4194" t="str">
        <f>TEXT(SalesData[[#This Row],[Order Date]],"mmm-yyyy")</f>
        <v>Mar-2024</v>
      </c>
      <c r="S4194">
        <f>YEAR(SalesData[[#This Row],[Order Date]])*100 + MONTH(SalesData[[#This Row],[Order Date]])</f>
        <v>202403</v>
      </c>
    </row>
    <row r="4195" spans="1:19" x14ac:dyDescent="0.3">
      <c r="A4195" t="s">
        <v>5307</v>
      </c>
      <c r="B4195" s="3">
        <v>45375</v>
      </c>
      <c r="C4195" t="s">
        <v>5308</v>
      </c>
      <c r="D4195" t="s">
        <v>18</v>
      </c>
      <c r="E4195" t="s">
        <v>14</v>
      </c>
      <c r="F4195" t="s">
        <v>91</v>
      </c>
      <c r="G4195">
        <v>4</v>
      </c>
      <c r="H4195" s="5">
        <v>173.51</v>
      </c>
      <c r="I4195" s="5">
        <v>0.23</v>
      </c>
      <c r="J4195" s="5">
        <v>534.41079999999999</v>
      </c>
      <c r="K4195" s="5">
        <v>106.4427579532764</v>
      </c>
      <c r="L4195">
        <f>YEAR(SalesData[Order Date])</f>
        <v>2024</v>
      </c>
      <c r="M4195">
        <f>MONTH(SalesData[Order Date])</f>
        <v>3</v>
      </c>
      <c r="N4195" t="str">
        <f>TEXT(SalesData[[#This Row],[Order Date]], "mmmm")</f>
        <v>March</v>
      </c>
      <c r="O4195" s="7">
        <f>IF(SalesData[Sales]=0,0,SalesData[Profit]/SalesData[Sales])</f>
        <v>0.19917778224780711</v>
      </c>
      <c r="P4195" s="8">
        <f t="shared" si="65"/>
        <v>3.3139300328511326E-4</v>
      </c>
      <c r="Q4195" t="str">
        <f>IF(SalesData[[#This Row],[Discount]]&gt;0, "Yes", "No")</f>
        <v>Yes</v>
      </c>
      <c r="R4195" t="str">
        <f>TEXT(SalesData[[#This Row],[Order Date]],"mmm-yyyy")</f>
        <v>Mar-2024</v>
      </c>
      <c r="S4195">
        <f>YEAR(SalesData[[#This Row],[Order Date]])*100 + MONTH(SalesData[[#This Row],[Order Date]])</f>
        <v>202403</v>
      </c>
    </row>
    <row r="4196" spans="1:19" x14ac:dyDescent="0.3">
      <c r="A4196" t="s">
        <v>5396</v>
      </c>
      <c r="B4196" s="3">
        <v>45362</v>
      </c>
      <c r="C4196" t="s">
        <v>5397</v>
      </c>
      <c r="D4196" t="s">
        <v>23</v>
      </c>
      <c r="E4196" t="s">
        <v>19</v>
      </c>
      <c r="F4196" t="s">
        <v>34</v>
      </c>
      <c r="G4196">
        <v>7</v>
      </c>
      <c r="H4196" s="5">
        <v>838.42</v>
      </c>
      <c r="I4196" s="5">
        <v>0.01</v>
      </c>
      <c r="J4196" s="5">
        <v>5810.2505999999994</v>
      </c>
      <c r="K4196" s="5">
        <v>329.14400241808221</v>
      </c>
      <c r="L4196">
        <f>YEAR(SalesData[Order Date])</f>
        <v>2024</v>
      </c>
      <c r="M4196">
        <f>MONTH(SalesData[Order Date])</f>
        <v>3</v>
      </c>
      <c r="N4196" t="str">
        <f>TEXT(SalesData[[#This Row],[Order Date]], "mmmm")</f>
        <v>March</v>
      </c>
      <c r="O4196" s="7">
        <f>IF(SalesData[Sales]=0,0,SalesData[Profit]/SalesData[Sales])</f>
        <v>5.6648847885852331E-2</v>
      </c>
      <c r="P4196" s="8">
        <f t="shared" si="65"/>
        <v>1.7038851990308302E-6</v>
      </c>
      <c r="Q4196" t="str">
        <f>IF(SalesData[[#This Row],[Discount]]&gt;0, "Yes", "No")</f>
        <v>Yes</v>
      </c>
      <c r="R4196" t="str">
        <f>TEXT(SalesData[[#This Row],[Order Date]],"mmm-yyyy")</f>
        <v>Mar-2024</v>
      </c>
      <c r="S4196">
        <f>YEAR(SalesData[[#This Row],[Order Date]])*100 + MONTH(SalesData[[#This Row],[Order Date]])</f>
        <v>202403</v>
      </c>
    </row>
    <row r="4197" spans="1:19" x14ac:dyDescent="0.3">
      <c r="A4197" t="s">
        <v>5432</v>
      </c>
      <c r="B4197" s="3">
        <v>45353</v>
      </c>
      <c r="C4197" t="s">
        <v>5062</v>
      </c>
      <c r="D4197" t="s">
        <v>23</v>
      </c>
      <c r="E4197" t="s">
        <v>14</v>
      </c>
      <c r="F4197" t="s">
        <v>62</v>
      </c>
      <c r="G4197">
        <v>2</v>
      </c>
      <c r="H4197" s="5">
        <v>559.74</v>
      </c>
      <c r="I4197" s="5">
        <v>0.03</v>
      </c>
      <c r="J4197" s="5">
        <v>1085.8956000000001</v>
      </c>
      <c r="K4197" s="5">
        <v>132.73930742804541</v>
      </c>
      <c r="L4197">
        <f>YEAR(SalesData[Order Date])</f>
        <v>2024</v>
      </c>
      <c r="M4197">
        <f>MONTH(SalesData[Order Date])</f>
        <v>3</v>
      </c>
      <c r="N4197" t="str">
        <f>TEXT(SalesData[[#This Row],[Order Date]], "mmmm")</f>
        <v>March</v>
      </c>
      <c r="O4197" s="7">
        <f>IF(SalesData[Sales]=0,0,SalesData[Profit]/SalesData[Sales])</f>
        <v>0.1222394744283386</v>
      </c>
      <c r="P4197" s="8">
        <f t="shared" si="65"/>
        <v>2.6798156286847464E-5</v>
      </c>
      <c r="Q4197" t="str">
        <f>IF(SalesData[[#This Row],[Discount]]&gt;0, "Yes", "No")</f>
        <v>Yes</v>
      </c>
      <c r="R4197" t="str">
        <f>TEXT(SalesData[[#This Row],[Order Date]],"mmm-yyyy")</f>
        <v>Mar-2024</v>
      </c>
      <c r="S4197">
        <f>YEAR(SalesData[[#This Row],[Order Date]])*100 + MONTH(SalesData[[#This Row],[Order Date]])</f>
        <v>202403</v>
      </c>
    </row>
    <row r="4198" spans="1:19" x14ac:dyDescent="0.3">
      <c r="A4198" t="s">
        <v>5462</v>
      </c>
      <c r="B4198" s="3">
        <v>45375</v>
      </c>
      <c r="C4198" t="s">
        <v>5463</v>
      </c>
      <c r="D4198" t="s">
        <v>30</v>
      </c>
      <c r="E4198" t="s">
        <v>26</v>
      </c>
      <c r="F4198" t="s">
        <v>27</v>
      </c>
      <c r="G4198">
        <v>8</v>
      </c>
      <c r="H4198" s="5">
        <v>731.24</v>
      </c>
      <c r="I4198" s="5">
        <v>0.09</v>
      </c>
      <c r="J4198" s="5">
        <v>5323.4272000000001</v>
      </c>
      <c r="K4198" s="5">
        <v>1173.26930989989</v>
      </c>
      <c r="L4198">
        <f>YEAR(SalesData[Order Date])</f>
        <v>2024</v>
      </c>
      <c r="M4198">
        <f>MONTH(SalesData[Order Date])</f>
        <v>3</v>
      </c>
      <c r="N4198" t="str">
        <f>TEXT(SalesData[[#This Row],[Order Date]], "mmmm")</f>
        <v>March</v>
      </c>
      <c r="O4198" s="7">
        <f>IF(SalesData[Sales]=0,0,SalesData[Profit]/SalesData[Sales])</f>
        <v>0.22039736166578741</v>
      </c>
      <c r="P4198" s="8">
        <f t="shared" si="65"/>
        <v>1.5384825775395218E-5</v>
      </c>
      <c r="Q4198" t="str">
        <f>IF(SalesData[[#This Row],[Discount]]&gt;0, "Yes", "No")</f>
        <v>Yes</v>
      </c>
      <c r="R4198" t="str">
        <f>TEXT(SalesData[[#This Row],[Order Date]],"mmm-yyyy")</f>
        <v>Mar-2024</v>
      </c>
      <c r="S4198">
        <f>YEAR(SalesData[[#This Row],[Order Date]])*100 + MONTH(SalesData[[#This Row],[Order Date]])</f>
        <v>202403</v>
      </c>
    </row>
    <row r="4199" spans="1:19" x14ac:dyDescent="0.3">
      <c r="A4199" t="s">
        <v>5519</v>
      </c>
      <c r="B4199" s="3">
        <v>45361</v>
      </c>
      <c r="C4199" t="s">
        <v>5520</v>
      </c>
      <c r="D4199" t="s">
        <v>23</v>
      </c>
      <c r="E4199" t="s">
        <v>19</v>
      </c>
      <c r="F4199" t="s">
        <v>31</v>
      </c>
      <c r="G4199">
        <v>8</v>
      </c>
      <c r="H4199" s="5">
        <v>569.20000000000005</v>
      </c>
      <c r="I4199" s="5">
        <v>0.14000000000000001</v>
      </c>
      <c r="J4199" s="5">
        <v>3916.096</v>
      </c>
      <c r="K4199" s="5">
        <v>871.94634375205578</v>
      </c>
      <c r="L4199">
        <f>YEAR(SalesData[Order Date])</f>
        <v>2024</v>
      </c>
      <c r="M4199">
        <f>MONTH(SalesData[Order Date])</f>
        <v>3</v>
      </c>
      <c r="N4199" t="str">
        <f>TEXT(SalesData[[#This Row],[Order Date]], "mmmm")</f>
        <v>March</v>
      </c>
      <c r="O4199" s="7">
        <f>IF(SalesData[Sales]=0,0,SalesData[Profit]/SalesData[Sales])</f>
        <v>0.22265704000924794</v>
      </c>
      <c r="P4199" s="8">
        <f t="shared" si="65"/>
        <v>3.0744905130007026E-5</v>
      </c>
      <c r="Q4199" t="str">
        <f>IF(SalesData[[#This Row],[Discount]]&gt;0, "Yes", "No")</f>
        <v>Yes</v>
      </c>
      <c r="R4199" t="str">
        <f>TEXT(SalesData[[#This Row],[Order Date]],"mmm-yyyy")</f>
        <v>Mar-2024</v>
      </c>
      <c r="S4199">
        <f>YEAR(SalesData[[#This Row],[Order Date]])*100 + MONTH(SalesData[[#This Row],[Order Date]])</f>
        <v>202403</v>
      </c>
    </row>
    <row r="4200" spans="1:19" x14ac:dyDescent="0.3">
      <c r="A4200" t="s">
        <v>5551</v>
      </c>
      <c r="B4200" s="3">
        <v>45370</v>
      </c>
      <c r="C4200" t="s">
        <v>5552</v>
      </c>
      <c r="D4200" t="s">
        <v>13</v>
      </c>
      <c r="E4200" t="s">
        <v>19</v>
      </c>
      <c r="F4200" t="s">
        <v>27</v>
      </c>
      <c r="G4200">
        <v>5</v>
      </c>
      <c r="H4200" s="5">
        <v>262.55</v>
      </c>
      <c r="I4200" s="5">
        <v>0.27</v>
      </c>
      <c r="J4200" s="5">
        <v>958.3075</v>
      </c>
      <c r="K4200" s="5">
        <v>114.98846302908051</v>
      </c>
      <c r="L4200">
        <f>YEAR(SalesData[Order Date])</f>
        <v>2024</v>
      </c>
      <c r="M4200">
        <f>MONTH(SalesData[Order Date])</f>
        <v>3</v>
      </c>
      <c r="N4200" t="str">
        <f>TEXT(SalesData[[#This Row],[Order Date]], "mmmm")</f>
        <v>March</v>
      </c>
      <c r="O4200" s="7">
        <f>IF(SalesData[Sales]=0,0,SalesData[Profit]/SalesData[Sales])</f>
        <v>0.11999119596693181</v>
      </c>
      <c r="P4200" s="8">
        <f t="shared" si="65"/>
        <v>2.0567510950295184E-4</v>
      </c>
      <c r="Q4200" t="str">
        <f>IF(SalesData[[#This Row],[Discount]]&gt;0, "Yes", "No")</f>
        <v>Yes</v>
      </c>
      <c r="R4200" t="str">
        <f>TEXT(SalesData[[#This Row],[Order Date]],"mmm-yyyy")</f>
        <v>Mar-2024</v>
      </c>
      <c r="S4200">
        <f>YEAR(SalesData[[#This Row],[Order Date]])*100 + MONTH(SalesData[[#This Row],[Order Date]])</f>
        <v>202403</v>
      </c>
    </row>
    <row r="4201" spans="1:19" x14ac:dyDescent="0.3">
      <c r="A4201" t="s">
        <v>5567</v>
      </c>
      <c r="B4201" s="3">
        <v>45356</v>
      </c>
      <c r="C4201" t="s">
        <v>5568</v>
      </c>
      <c r="D4201" t="s">
        <v>18</v>
      </c>
      <c r="E4201" t="s">
        <v>14</v>
      </c>
      <c r="F4201" t="s">
        <v>44</v>
      </c>
      <c r="G4201">
        <v>8</v>
      </c>
      <c r="H4201" s="5">
        <v>227.53</v>
      </c>
      <c r="I4201" s="5">
        <v>0.05</v>
      </c>
      <c r="J4201" s="5">
        <v>1729.2280000000001</v>
      </c>
      <c r="K4201" s="5">
        <v>103.7611830004018</v>
      </c>
      <c r="L4201">
        <f>YEAR(SalesData[Order Date])</f>
        <v>2024</v>
      </c>
      <c r="M4201">
        <f>MONTH(SalesData[Order Date])</f>
        <v>3</v>
      </c>
      <c r="N4201" t="str">
        <f>TEXT(SalesData[[#This Row],[Order Date]], "mmmm")</f>
        <v>March</v>
      </c>
      <c r="O4201" s="7">
        <f>IF(SalesData[Sales]=0,0,SalesData[Profit]/SalesData[Sales])</f>
        <v>6.0004338930668366E-2</v>
      </c>
      <c r="P4201" s="8">
        <f t="shared" si="65"/>
        <v>2.7468905199314378E-5</v>
      </c>
      <c r="Q4201" t="str">
        <f>IF(SalesData[[#This Row],[Discount]]&gt;0, "Yes", "No")</f>
        <v>Yes</v>
      </c>
      <c r="R4201" t="str">
        <f>TEXT(SalesData[[#This Row],[Order Date]],"mmm-yyyy")</f>
        <v>Mar-2024</v>
      </c>
      <c r="S4201">
        <f>YEAR(SalesData[[#This Row],[Order Date]])*100 + MONTH(SalesData[[#This Row],[Order Date]])</f>
        <v>202403</v>
      </c>
    </row>
    <row r="4202" spans="1:19" x14ac:dyDescent="0.3">
      <c r="A4202" t="s">
        <v>5603</v>
      </c>
      <c r="B4202" s="3">
        <v>45380</v>
      </c>
      <c r="C4202" t="s">
        <v>5604</v>
      </c>
      <c r="D4202" t="s">
        <v>30</v>
      </c>
      <c r="E4202" t="s">
        <v>19</v>
      </c>
      <c r="F4202" t="s">
        <v>34</v>
      </c>
      <c r="G4202">
        <v>8</v>
      </c>
      <c r="H4202" s="5">
        <v>403.01</v>
      </c>
      <c r="I4202" s="5">
        <v>0.01</v>
      </c>
      <c r="J4202" s="5">
        <v>3191.8391999999999</v>
      </c>
      <c r="K4202" s="5">
        <v>926.54418124858387</v>
      </c>
      <c r="L4202">
        <f>YEAR(SalesData[Order Date])</f>
        <v>2024</v>
      </c>
      <c r="M4202">
        <f>MONTH(SalesData[Order Date])</f>
        <v>3</v>
      </c>
      <c r="N4202" t="str">
        <f>TEXT(SalesData[[#This Row],[Order Date]], "mmmm")</f>
        <v>March</v>
      </c>
      <c r="O4202" s="7">
        <f>IF(SalesData[Sales]=0,0,SalesData[Profit]/SalesData[Sales])</f>
        <v>0.29028535687154411</v>
      </c>
      <c r="P4202" s="8">
        <f t="shared" si="65"/>
        <v>3.1016600084365155E-6</v>
      </c>
      <c r="Q4202" t="str">
        <f>IF(SalesData[[#This Row],[Discount]]&gt;0, "Yes", "No")</f>
        <v>Yes</v>
      </c>
      <c r="R4202" t="str">
        <f>TEXT(SalesData[[#This Row],[Order Date]],"mmm-yyyy")</f>
        <v>Mar-2024</v>
      </c>
      <c r="S4202">
        <f>YEAR(SalesData[[#This Row],[Order Date]])*100 + MONTH(SalesData[[#This Row],[Order Date]])</f>
        <v>202403</v>
      </c>
    </row>
    <row r="4203" spans="1:19" x14ac:dyDescent="0.3">
      <c r="A4203" t="s">
        <v>5626</v>
      </c>
      <c r="B4203" s="3">
        <v>45382</v>
      </c>
      <c r="C4203" t="s">
        <v>5627</v>
      </c>
      <c r="D4203" t="s">
        <v>30</v>
      </c>
      <c r="E4203" t="s">
        <v>19</v>
      </c>
      <c r="F4203" t="s">
        <v>20</v>
      </c>
      <c r="G4203">
        <v>4</v>
      </c>
      <c r="H4203" s="5">
        <v>135.22</v>
      </c>
      <c r="I4203" s="5">
        <v>0.26</v>
      </c>
      <c r="J4203" s="5">
        <v>400.25119999999998</v>
      </c>
      <c r="K4203" s="5">
        <v>112.1768822959697</v>
      </c>
      <c r="L4203">
        <f>YEAR(SalesData[Order Date])</f>
        <v>2024</v>
      </c>
      <c r="M4203">
        <f>MONTH(SalesData[Order Date])</f>
        <v>3</v>
      </c>
      <c r="N4203" t="str">
        <f>TEXT(SalesData[[#This Row],[Order Date]], "mmmm")</f>
        <v>March</v>
      </c>
      <c r="O4203" s="7">
        <f>IF(SalesData[Sales]=0,0,SalesData[Profit]/SalesData[Sales])</f>
        <v>0.28026619856722407</v>
      </c>
      <c r="P4203" s="8">
        <f t="shared" si="65"/>
        <v>4.8069812157964799E-4</v>
      </c>
      <c r="Q4203" t="str">
        <f>IF(SalesData[[#This Row],[Discount]]&gt;0, "Yes", "No")</f>
        <v>Yes</v>
      </c>
      <c r="R4203" t="str">
        <f>TEXT(SalesData[[#This Row],[Order Date]],"mmm-yyyy")</f>
        <v>Mar-2024</v>
      </c>
      <c r="S4203">
        <f>YEAR(SalesData[[#This Row],[Order Date]])*100 + MONTH(SalesData[[#This Row],[Order Date]])</f>
        <v>202403</v>
      </c>
    </row>
    <row r="4204" spans="1:19" x14ac:dyDescent="0.3">
      <c r="A4204" t="s">
        <v>5653</v>
      </c>
      <c r="B4204" s="3">
        <v>45356</v>
      </c>
      <c r="C4204" t="s">
        <v>5654</v>
      </c>
      <c r="D4204" t="s">
        <v>23</v>
      </c>
      <c r="E4204" t="s">
        <v>26</v>
      </c>
      <c r="F4204" t="s">
        <v>27</v>
      </c>
      <c r="G4204">
        <v>2</v>
      </c>
      <c r="H4204" s="5">
        <v>332.2</v>
      </c>
      <c r="I4204" s="5">
        <v>0.19</v>
      </c>
      <c r="J4204" s="5">
        <v>538.16399999999999</v>
      </c>
      <c r="K4204" s="5">
        <v>83.834471844661692</v>
      </c>
      <c r="L4204">
        <f>YEAR(SalesData[Order Date])</f>
        <v>2024</v>
      </c>
      <c r="M4204">
        <f>MONTH(SalesData[Order Date])</f>
        <v>3</v>
      </c>
      <c r="N4204" t="str">
        <f>TEXT(SalesData[[#This Row],[Order Date]], "mmmm")</f>
        <v>March</v>
      </c>
      <c r="O4204" s="7">
        <f>IF(SalesData[Sales]=0,0,SalesData[Profit]/SalesData[Sales])</f>
        <v>0.15577866941055457</v>
      </c>
      <c r="P4204" s="8">
        <f t="shared" si="65"/>
        <v>2.8597230583985551E-4</v>
      </c>
      <c r="Q4204" t="str">
        <f>IF(SalesData[[#This Row],[Discount]]&gt;0, "Yes", "No")</f>
        <v>Yes</v>
      </c>
      <c r="R4204" t="str">
        <f>TEXT(SalesData[[#This Row],[Order Date]],"mmm-yyyy")</f>
        <v>Mar-2024</v>
      </c>
      <c r="S4204">
        <f>YEAR(SalesData[[#This Row],[Order Date]])*100 + MONTH(SalesData[[#This Row],[Order Date]])</f>
        <v>202403</v>
      </c>
    </row>
    <row r="4205" spans="1:19" x14ac:dyDescent="0.3">
      <c r="A4205" t="s">
        <v>5671</v>
      </c>
      <c r="B4205" s="3">
        <v>45361</v>
      </c>
      <c r="C4205" t="s">
        <v>5672</v>
      </c>
      <c r="D4205" t="s">
        <v>18</v>
      </c>
      <c r="E4205" t="s">
        <v>19</v>
      </c>
      <c r="F4205" t="s">
        <v>39</v>
      </c>
      <c r="G4205">
        <v>2</v>
      </c>
      <c r="H4205" s="5">
        <v>675.67</v>
      </c>
      <c r="I4205" s="5">
        <v>0.04</v>
      </c>
      <c r="J4205" s="5">
        <v>1297.2864</v>
      </c>
      <c r="K4205" s="5">
        <v>187.38252119167339</v>
      </c>
      <c r="L4205">
        <f>YEAR(SalesData[Order Date])</f>
        <v>2024</v>
      </c>
      <c r="M4205">
        <f>MONTH(SalesData[Order Date])</f>
        <v>3</v>
      </c>
      <c r="N4205" t="str">
        <f>TEXT(SalesData[[#This Row],[Order Date]], "mmmm")</f>
        <v>March</v>
      </c>
      <c r="O4205" s="7">
        <f>IF(SalesData[Sales]=0,0,SalesData[Profit]/SalesData[Sales])</f>
        <v>0.14444190673059812</v>
      </c>
      <c r="P4205" s="8">
        <f t="shared" si="65"/>
        <v>2.9600248642088595E-5</v>
      </c>
      <c r="Q4205" t="str">
        <f>IF(SalesData[[#This Row],[Discount]]&gt;0, "Yes", "No")</f>
        <v>Yes</v>
      </c>
      <c r="R4205" t="str">
        <f>TEXT(SalesData[[#This Row],[Order Date]],"mmm-yyyy")</f>
        <v>Mar-2024</v>
      </c>
      <c r="S4205">
        <f>YEAR(SalesData[[#This Row],[Order Date]])*100 + MONTH(SalesData[[#This Row],[Order Date]])</f>
        <v>202403</v>
      </c>
    </row>
    <row r="4206" spans="1:19" x14ac:dyDescent="0.3">
      <c r="A4206" t="s">
        <v>5698</v>
      </c>
      <c r="B4206" s="3">
        <v>45355</v>
      </c>
      <c r="C4206" t="s">
        <v>5699</v>
      </c>
      <c r="D4206" t="s">
        <v>18</v>
      </c>
      <c r="E4206" t="s">
        <v>19</v>
      </c>
      <c r="F4206" t="s">
        <v>15</v>
      </c>
      <c r="G4206">
        <v>6</v>
      </c>
      <c r="H4206" s="5">
        <v>215.96</v>
      </c>
      <c r="I4206" s="5">
        <v>0.1</v>
      </c>
      <c r="J4206" s="5">
        <v>1166.184</v>
      </c>
      <c r="K4206" s="5">
        <v>72.604818155726122</v>
      </c>
      <c r="L4206">
        <f>YEAR(SalesData[Order Date])</f>
        <v>2024</v>
      </c>
      <c r="M4206">
        <f>MONTH(SalesData[Order Date])</f>
        <v>3</v>
      </c>
      <c r="N4206" t="str">
        <f>TEXT(SalesData[[#This Row],[Order Date]], "mmmm")</f>
        <v>March</v>
      </c>
      <c r="O4206" s="7">
        <f>IF(SalesData[Sales]=0,0,SalesData[Profit]/SalesData[Sales])</f>
        <v>6.2258458490020548E-2</v>
      </c>
      <c r="P4206" s="8">
        <f t="shared" si="65"/>
        <v>7.7174785454096447E-5</v>
      </c>
      <c r="Q4206" t="str">
        <f>IF(SalesData[[#This Row],[Discount]]&gt;0, "Yes", "No")</f>
        <v>Yes</v>
      </c>
      <c r="R4206" t="str">
        <f>TEXT(SalesData[[#This Row],[Order Date]],"mmm-yyyy")</f>
        <v>Mar-2024</v>
      </c>
      <c r="S4206">
        <f>YEAR(SalesData[[#This Row],[Order Date]])*100 + MONTH(SalesData[[#This Row],[Order Date]])</f>
        <v>202403</v>
      </c>
    </row>
    <row r="4207" spans="1:19" x14ac:dyDescent="0.3">
      <c r="A4207" t="s">
        <v>5733</v>
      </c>
      <c r="B4207" s="3">
        <v>45381</v>
      </c>
      <c r="C4207" t="s">
        <v>5734</v>
      </c>
      <c r="D4207" t="s">
        <v>30</v>
      </c>
      <c r="E4207" t="s">
        <v>26</v>
      </c>
      <c r="F4207" t="s">
        <v>91</v>
      </c>
      <c r="G4207">
        <v>1</v>
      </c>
      <c r="H4207" s="5">
        <v>418.99</v>
      </c>
      <c r="I4207" s="5">
        <v>0.11</v>
      </c>
      <c r="J4207" s="5">
        <v>372.90109999999999</v>
      </c>
      <c r="K4207" s="5">
        <v>26.759447771719771</v>
      </c>
      <c r="L4207">
        <f>YEAR(SalesData[Order Date])</f>
        <v>2024</v>
      </c>
      <c r="M4207">
        <f>MONTH(SalesData[Order Date])</f>
        <v>3</v>
      </c>
      <c r="N4207" t="str">
        <f>TEXT(SalesData[[#This Row],[Order Date]], "mmmm")</f>
        <v>March</v>
      </c>
      <c r="O4207" s="7">
        <f>IF(SalesData[Sales]=0,0,SalesData[Profit]/SalesData[Sales])</f>
        <v>7.1760173868405788E-2</v>
      </c>
      <c r="P4207" s="8">
        <f t="shared" si="65"/>
        <v>2.6253609871357313E-4</v>
      </c>
      <c r="Q4207" t="str">
        <f>IF(SalesData[[#This Row],[Discount]]&gt;0, "Yes", "No")</f>
        <v>Yes</v>
      </c>
      <c r="R4207" t="str">
        <f>TEXT(SalesData[[#This Row],[Order Date]],"mmm-yyyy")</f>
        <v>Mar-2024</v>
      </c>
      <c r="S4207">
        <f>YEAR(SalesData[[#This Row],[Order Date]])*100 + MONTH(SalesData[[#This Row],[Order Date]])</f>
        <v>202403</v>
      </c>
    </row>
    <row r="4208" spans="1:19" x14ac:dyDescent="0.3">
      <c r="A4208" t="s">
        <v>5814</v>
      </c>
      <c r="B4208" s="3">
        <v>45381</v>
      </c>
      <c r="C4208" t="s">
        <v>5815</v>
      </c>
      <c r="D4208" t="s">
        <v>23</v>
      </c>
      <c r="E4208" t="s">
        <v>26</v>
      </c>
      <c r="F4208" t="s">
        <v>53</v>
      </c>
      <c r="G4208">
        <v>6</v>
      </c>
      <c r="H4208" s="5">
        <v>543.59</v>
      </c>
      <c r="I4208" s="5">
        <v>0</v>
      </c>
      <c r="J4208" s="5">
        <v>3261.54</v>
      </c>
      <c r="K4208" s="5">
        <v>327.12161851965408</v>
      </c>
      <c r="L4208">
        <f>YEAR(SalesData[Order Date])</f>
        <v>2024</v>
      </c>
      <c r="M4208">
        <f>MONTH(SalesData[Order Date])</f>
        <v>3</v>
      </c>
      <c r="N4208" t="str">
        <f>TEXT(SalesData[[#This Row],[Order Date]], "mmmm")</f>
        <v>March</v>
      </c>
      <c r="O4208" s="7">
        <f>IF(SalesData[Sales]=0,0,SalesData[Profit]/SalesData[Sales])</f>
        <v>0.10029667534957538</v>
      </c>
      <c r="P4208" s="8">
        <f t="shared" si="65"/>
        <v>0</v>
      </c>
      <c r="Q4208" t="str">
        <f>IF(SalesData[[#This Row],[Discount]]&gt;0, "Yes", "No")</f>
        <v>No</v>
      </c>
      <c r="R4208" t="str">
        <f>TEXT(SalesData[[#This Row],[Order Date]],"mmm-yyyy")</f>
        <v>Mar-2024</v>
      </c>
      <c r="S4208">
        <f>YEAR(SalesData[[#This Row],[Order Date]])*100 + MONTH(SalesData[[#This Row],[Order Date]])</f>
        <v>202403</v>
      </c>
    </row>
    <row r="4209" spans="1:19" x14ac:dyDescent="0.3">
      <c r="A4209" t="s">
        <v>5889</v>
      </c>
      <c r="B4209" s="3">
        <v>45358</v>
      </c>
      <c r="C4209" t="s">
        <v>5890</v>
      </c>
      <c r="D4209" t="s">
        <v>18</v>
      </c>
      <c r="E4209" t="s">
        <v>14</v>
      </c>
      <c r="F4209" t="s">
        <v>53</v>
      </c>
      <c r="G4209">
        <v>4</v>
      </c>
      <c r="H4209" s="5">
        <v>722.11</v>
      </c>
      <c r="I4209" s="5">
        <v>0.05</v>
      </c>
      <c r="J4209" s="5">
        <v>2744.018</v>
      </c>
      <c r="K4209" s="5">
        <v>486.75109874244288</v>
      </c>
      <c r="L4209">
        <f>YEAR(SalesData[Order Date])</f>
        <v>2024</v>
      </c>
      <c r="M4209">
        <f>MONTH(SalesData[Order Date])</f>
        <v>3</v>
      </c>
      <c r="N4209" t="str">
        <f>TEXT(SalesData[[#This Row],[Order Date]], "mmmm")</f>
        <v>March</v>
      </c>
      <c r="O4209" s="7">
        <f>IF(SalesData[Sales]=0,0,SalesData[Profit]/SalesData[Sales])</f>
        <v>0.17738626304289654</v>
      </c>
      <c r="P4209" s="8">
        <f t="shared" si="65"/>
        <v>1.7310382074753155E-5</v>
      </c>
      <c r="Q4209" t="str">
        <f>IF(SalesData[[#This Row],[Discount]]&gt;0, "Yes", "No")</f>
        <v>Yes</v>
      </c>
      <c r="R4209" t="str">
        <f>TEXT(SalesData[[#This Row],[Order Date]],"mmm-yyyy")</f>
        <v>Mar-2024</v>
      </c>
      <c r="S4209">
        <f>YEAR(SalesData[[#This Row],[Order Date]])*100 + MONTH(SalesData[[#This Row],[Order Date]])</f>
        <v>202403</v>
      </c>
    </row>
    <row r="4210" spans="1:19" x14ac:dyDescent="0.3">
      <c r="A4210" t="s">
        <v>5931</v>
      </c>
      <c r="B4210" s="3">
        <v>45374</v>
      </c>
      <c r="C4210" t="s">
        <v>5932</v>
      </c>
      <c r="D4210" t="s">
        <v>13</v>
      </c>
      <c r="E4210" t="s">
        <v>26</v>
      </c>
      <c r="F4210" t="s">
        <v>44</v>
      </c>
      <c r="G4210">
        <v>6</v>
      </c>
      <c r="H4210" s="5">
        <v>627.27</v>
      </c>
      <c r="I4210" s="5">
        <v>0.08</v>
      </c>
      <c r="J4210" s="5">
        <v>3462.5304000000001</v>
      </c>
      <c r="K4210" s="5">
        <v>972.57183869233484</v>
      </c>
      <c r="L4210">
        <f>YEAR(SalesData[Order Date])</f>
        <v>2024</v>
      </c>
      <c r="M4210">
        <f>MONTH(SalesData[Order Date])</f>
        <v>3</v>
      </c>
      <c r="N4210" t="str">
        <f>TEXT(SalesData[[#This Row],[Order Date]], "mmmm")</f>
        <v>March</v>
      </c>
      <c r="O4210" s="7">
        <f>IF(SalesData[Sales]=0,0,SalesData[Profit]/SalesData[Sales])</f>
        <v>0.28088470752266459</v>
      </c>
      <c r="P4210" s="8">
        <f t="shared" si="65"/>
        <v>2.1256131065304149E-5</v>
      </c>
      <c r="Q4210" t="str">
        <f>IF(SalesData[[#This Row],[Discount]]&gt;0, "Yes", "No")</f>
        <v>Yes</v>
      </c>
      <c r="R4210" t="str">
        <f>TEXT(SalesData[[#This Row],[Order Date]],"mmm-yyyy")</f>
        <v>Mar-2024</v>
      </c>
      <c r="S4210">
        <f>YEAR(SalesData[[#This Row],[Order Date]])*100 + MONTH(SalesData[[#This Row],[Order Date]])</f>
        <v>202403</v>
      </c>
    </row>
    <row r="4211" spans="1:19" x14ac:dyDescent="0.3">
      <c r="A4211" t="s">
        <v>5943</v>
      </c>
      <c r="B4211" s="3">
        <v>45380</v>
      </c>
      <c r="C4211" t="s">
        <v>5944</v>
      </c>
      <c r="D4211" t="s">
        <v>23</v>
      </c>
      <c r="E4211" t="s">
        <v>26</v>
      </c>
      <c r="F4211" t="s">
        <v>39</v>
      </c>
      <c r="G4211">
        <v>5</v>
      </c>
      <c r="H4211" s="5">
        <v>552.45000000000005</v>
      </c>
      <c r="I4211" s="5">
        <v>0.19</v>
      </c>
      <c r="J4211" s="5">
        <v>2237.4225000000001</v>
      </c>
      <c r="K4211" s="5">
        <v>316.68190074942652</v>
      </c>
      <c r="L4211">
        <f>YEAR(SalesData[Order Date])</f>
        <v>2024</v>
      </c>
      <c r="M4211">
        <f>MONTH(SalesData[Order Date])</f>
        <v>3</v>
      </c>
      <c r="N4211" t="str">
        <f>TEXT(SalesData[[#This Row],[Order Date]], "mmmm")</f>
        <v>March</v>
      </c>
      <c r="O4211" s="7">
        <f>IF(SalesData[Sales]=0,0,SalesData[Profit]/SalesData[Sales])</f>
        <v>0.14153871284901556</v>
      </c>
      <c r="P4211" s="8">
        <f t="shared" si="65"/>
        <v>6.8784505385102729E-5</v>
      </c>
      <c r="Q4211" t="str">
        <f>IF(SalesData[[#This Row],[Discount]]&gt;0, "Yes", "No")</f>
        <v>Yes</v>
      </c>
      <c r="R4211" t="str">
        <f>TEXT(SalesData[[#This Row],[Order Date]],"mmm-yyyy")</f>
        <v>Mar-2024</v>
      </c>
      <c r="S4211">
        <f>YEAR(SalesData[[#This Row],[Order Date]])*100 + MONTH(SalesData[[#This Row],[Order Date]])</f>
        <v>202403</v>
      </c>
    </row>
    <row r="4212" spans="1:19" x14ac:dyDescent="0.3">
      <c r="A4212" t="s">
        <v>6001</v>
      </c>
      <c r="B4212" s="3">
        <v>45367</v>
      </c>
      <c r="C4212" t="s">
        <v>6002</v>
      </c>
      <c r="D4212" t="s">
        <v>18</v>
      </c>
      <c r="E4212" t="s">
        <v>19</v>
      </c>
      <c r="F4212" t="s">
        <v>34</v>
      </c>
      <c r="G4212">
        <v>4</v>
      </c>
      <c r="H4212" s="5">
        <v>417.17</v>
      </c>
      <c r="I4212" s="5">
        <v>0.19</v>
      </c>
      <c r="J4212" s="5">
        <v>1351.6307999999999</v>
      </c>
      <c r="K4212" s="5">
        <v>189.4079959212537</v>
      </c>
      <c r="L4212">
        <f>YEAR(SalesData[Order Date])</f>
        <v>2024</v>
      </c>
      <c r="M4212">
        <f>MONTH(SalesData[Order Date])</f>
        <v>3</v>
      </c>
      <c r="N4212" t="str">
        <f>TEXT(SalesData[[#This Row],[Order Date]], "mmmm")</f>
        <v>March</v>
      </c>
      <c r="O4212" s="7">
        <f>IF(SalesData[Sales]=0,0,SalesData[Profit]/SalesData[Sales])</f>
        <v>0.14013293861108647</v>
      </c>
      <c r="P4212" s="8">
        <f t="shared" si="65"/>
        <v>1.138624541553803E-4</v>
      </c>
      <c r="Q4212" t="str">
        <f>IF(SalesData[[#This Row],[Discount]]&gt;0, "Yes", "No")</f>
        <v>Yes</v>
      </c>
      <c r="R4212" t="str">
        <f>TEXT(SalesData[[#This Row],[Order Date]],"mmm-yyyy")</f>
        <v>Mar-2024</v>
      </c>
      <c r="S4212">
        <f>YEAR(SalesData[[#This Row],[Order Date]])*100 + MONTH(SalesData[[#This Row],[Order Date]])</f>
        <v>202403</v>
      </c>
    </row>
    <row r="4213" spans="1:19" x14ac:dyDescent="0.3">
      <c r="A4213" t="s">
        <v>6009</v>
      </c>
      <c r="B4213" s="3">
        <v>45366</v>
      </c>
      <c r="C4213" t="s">
        <v>6010</v>
      </c>
      <c r="D4213" t="s">
        <v>23</v>
      </c>
      <c r="E4213" t="s">
        <v>19</v>
      </c>
      <c r="F4213" t="s">
        <v>53</v>
      </c>
      <c r="G4213">
        <v>1</v>
      </c>
      <c r="H4213" s="5">
        <v>238.49</v>
      </c>
      <c r="I4213" s="5">
        <v>0.25</v>
      </c>
      <c r="J4213" s="5">
        <v>178.86750000000001</v>
      </c>
      <c r="K4213" s="5">
        <v>12.620383163798641</v>
      </c>
      <c r="L4213">
        <f>YEAR(SalesData[Order Date])</f>
        <v>2024</v>
      </c>
      <c r="M4213">
        <f>MONTH(SalesData[Order Date])</f>
        <v>3</v>
      </c>
      <c r="N4213" t="str">
        <f>TEXT(SalesData[[#This Row],[Order Date]], "mmmm")</f>
        <v>March</v>
      </c>
      <c r="O4213" s="7">
        <f>IF(SalesData[Sales]=0,0,SalesData[Profit]/SalesData[Sales])</f>
        <v>7.0557161942771271E-2</v>
      </c>
      <c r="P4213" s="8">
        <f t="shared" si="65"/>
        <v>1.0482619816344501E-3</v>
      </c>
      <c r="Q4213" t="str">
        <f>IF(SalesData[[#This Row],[Discount]]&gt;0, "Yes", "No")</f>
        <v>Yes</v>
      </c>
      <c r="R4213" t="str">
        <f>TEXT(SalesData[[#This Row],[Order Date]],"mmm-yyyy")</f>
        <v>Mar-2024</v>
      </c>
      <c r="S4213">
        <f>YEAR(SalesData[[#This Row],[Order Date]])*100 + MONTH(SalesData[[#This Row],[Order Date]])</f>
        <v>202403</v>
      </c>
    </row>
    <row r="4214" spans="1:19" x14ac:dyDescent="0.3">
      <c r="A4214" t="s">
        <v>6053</v>
      </c>
      <c r="B4214" s="3">
        <v>45353</v>
      </c>
      <c r="C4214" t="s">
        <v>6054</v>
      </c>
      <c r="D4214" t="s">
        <v>18</v>
      </c>
      <c r="E4214" t="s">
        <v>14</v>
      </c>
      <c r="F4214" t="s">
        <v>62</v>
      </c>
      <c r="G4214">
        <v>3</v>
      </c>
      <c r="H4214" s="5">
        <v>744.01</v>
      </c>
      <c r="I4214" s="5">
        <v>0.2</v>
      </c>
      <c r="J4214" s="5">
        <v>1785.624</v>
      </c>
      <c r="K4214" s="5">
        <v>460.65665694237288</v>
      </c>
      <c r="L4214">
        <f>YEAR(SalesData[Order Date])</f>
        <v>2024</v>
      </c>
      <c r="M4214">
        <f>MONTH(SalesData[Order Date])</f>
        <v>3</v>
      </c>
      <c r="N4214" t="str">
        <f>TEXT(SalesData[[#This Row],[Order Date]], "mmmm")</f>
        <v>March</v>
      </c>
      <c r="O4214" s="7">
        <f>IF(SalesData[Sales]=0,0,SalesData[Profit]/SalesData[Sales])</f>
        <v>0.25798077139553055</v>
      </c>
      <c r="P4214" s="8">
        <f t="shared" si="65"/>
        <v>8.9604530405057296E-5</v>
      </c>
      <c r="Q4214" t="str">
        <f>IF(SalesData[[#This Row],[Discount]]&gt;0, "Yes", "No")</f>
        <v>Yes</v>
      </c>
      <c r="R4214" t="str">
        <f>TEXT(SalesData[[#This Row],[Order Date]],"mmm-yyyy")</f>
        <v>Mar-2024</v>
      </c>
      <c r="S4214">
        <f>YEAR(SalesData[[#This Row],[Order Date]])*100 + MONTH(SalesData[[#This Row],[Order Date]])</f>
        <v>202403</v>
      </c>
    </row>
    <row r="4215" spans="1:19" x14ac:dyDescent="0.3">
      <c r="A4215" t="s">
        <v>6065</v>
      </c>
      <c r="B4215" s="3">
        <v>45365</v>
      </c>
      <c r="C4215" t="s">
        <v>6066</v>
      </c>
      <c r="D4215" t="s">
        <v>13</v>
      </c>
      <c r="E4215" t="s">
        <v>26</v>
      </c>
      <c r="F4215" t="s">
        <v>20</v>
      </c>
      <c r="G4215">
        <v>3</v>
      </c>
      <c r="H4215" s="5">
        <v>536.71</v>
      </c>
      <c r="I4215" s="5">
        <v>0.05</v>
      </c>
      <c r="J4215" s="5">
        <v>1529.6234999999999</v>
      </c>
      <c r="K4215" s="5">
        <v>114.04795706828691</v>
      </c>
      <c r="L4215">
        <f>YEAR(SalesData[Order Date])</f>
        <v>2024</v>
      </c>
      <c r="M4215">
        <f>MONTH(SalesData[Order Date])</f>
        <v>3</v>
      </c>
      <c r="N4215" t="str">
        <f>TEXT(SalesData[[#This Row],[Order Date]], "mmmm")</f>
        <v>March</v>
      </c>
      <c r="O4215" s="7">
        <f>IF(SalesData[Sales]=0,0,SalesData[Profit]/SalesData[Sales])</f>
        <v>7.4559495894438665E-2</v>
      </c>
      <c r="P4215" s="8">
        <f t="shared" si="65"/>
        <v>3.105339320427543E-5</v>
      </c>
      <c r="Q4215" t="str">
        <f>IF(SalesData[[#This Row],[Discount]]&gt;0, "Yes", "No")</f>
        <v>Yes</v>
      </c>
      <c r="R4215" t="str">
        <f>TEXT(SalesData[[#This Row],[Order Date]],"mmm-yyyy")</f>
        <v>Mar-2024</v>
      </c>
      <c r="S4215">
        <f>YEAR(SalesData[[#This Row],[Order Date]])*100 + MONTH(SalesData[[#This Row],[Order Date]])</f>
        <v>202403</v>
      </c>
    </row>
    <row r="4216" spans="1:19" x14ac:dyDescent="0.3">
      <c r="A4216" t="s">
        <v>6170</v>
      </c>
      <c r="B4216" s="3">
        <v>45359</v>
      </c>
      <c r="C4216" t="s">
        <v>6171</v>
      </c>
      <c r="D4216" t="s">
        <v>23</v>
      </c>
      <c r="E4216" t="s">
        <v>14</v>
      </c>
      <c r="F4216" t="s">
        <v>20</v>
      </c>
      <c r="G4216">
        <v>9</v>
      </c>
      <c r="H4216" s="5">
        <v>586.71</v>
      </c>
      <c r="I4216" s="5">
        <v>0.23</v>
      </c>
      <c r="J4216" s="5">
        <v>4065.9002999999998</v>
      </c>
      <c r="K4216" s="5">
        <v>403.59384661154581</v>
      </c>
      <c r="L4216">
        <f>YEAR(SalesData[Order Date])</f>
        <v>2024</v>
      </c>
      <c r="M4216">
        <f>MONTH(SalesData[Order Date])</f>
        <v>3</v>
      </c>
      <c r="N4216" t="str">
        <f>TEXT(SalesData[[#This Row],[Order Date]], "mmmm")</f>
        <v>March</v>
      </c>
      <c r="O4216" s="7">
        <f>IF(SalesData[Sales]=0,0,SalesData[Profit]/SalesData[Sales])</f>
        <v>9.9263094722599532E-2</v>
      </c>
      <c r="P4216" s="8">
        <f t="shared" si="65"/>
        <v>4.3557388753482222E-5</v>
      </c>
      <c r="Q4216" t="str">
        <f>IF(SalesData[[#This Row],[Discount]]&gt;0, "Yes", "No")</f>
        <v>Yes</v>
      </c>
      <c r="R4216" t="str">
        <f>TEXT(SalesData[[#This Row],[Order Date]],"mmm-yyyy")</f>
        <v>Mar-2024</v>
      </c>
      <c r="S4216">
        <f>YEAR(SalesData[[#This Row],[Order Date]])*100 + MONTH(SalesData[[#This Row],[Order Date]])</f>
        <v>202403</v>
      </c>
    </row>
    <row r="4217" spans="1:19" x14ac:dyDescent="0.3">
      <c r="A4217" t="s">
        <v>6188</v>
      </c>
      <c r="B4217" s="3">
        <v>45354</v>
      </c>
      <c r="C4217" t="s">
        <v>6189</v>
      </c>
      <c r="D4217" t="s">
        <v>13</v>
      </c>
      <c r="E4217" t="s">
        <v>14</v>
      </c>
      <c r="F4217" t="s">
        <v>20</v>
      </c>
      <c r="G4217">
        <v>2</v>
      </c>
      <c r="H4217" s="5">
        <v>966.29</v>
      </c>
      <c r="I4217" s="5">
        <v>0.28000000000000003</v>
      </c>
      <c r="J4217" s="5">
        <v>1391.4576</v>
      </c>
      <c r="K4217" s="5">
        <v>271.34096952577602</v>
      </c>
      <c r="L4217">
        <f>YEAR(SalesData[Order Date])</f>
        <v>2024</v>
      </c>
      <c r="M4217">
        <f>MONTH(SalesData[Order Date])</f>
        <v>3</v>
      </c>
      <c r="N4217" t="str">
        <f>TEXT(SalesData[[#This Row],[Order Date]], "mmmm")</f>
        <v>March</v>
      </c>
      <c r="O4217" s="7">
        <f>IF(SalesData[Sales]=0,0,SalesData[Profit]/SalesData[Sales])</f>
        <v>0.19500484206329824</v>
      </c>
      <c r="P4217" s="8">
        <f t="shared" si="65"/>
        <v>1.4488404102288134E-4</v>
      </c>
      <c r="Q4217" t="str">
        <f>IF(SalesData[[#This Row],[Discount]]&gt;0, "Yes", "No")</f>
        <v>Yes</v>
      </c>
      <c r="R4217" t="str">
        <f>TEXT(SalesData[[#This Row],[Order Date]],"mmm-yyyy")</f>
        <v>Mar-2024</v>
      </c>
      <c r="S4217">
        <f>YEAR(SalesData[[#This Row],[Order Date]])*100 + MONTH(SalesData[[#This Row],[Order Date]])</f>
        <v>202403</v>
      </c>
    </row>
    <row r="4218" spans="1:19" x14ac:dyDescent="0.3">
      <c r="A4218" t="s">
        <v>6208</v>
      </c>
      <c r="B4218" s="3">
        <v>45367</v>
      </c>
      <c r="C4218" t="s">
        <v>6209</v>
      </c>
      <c r="D4218" t="s">
        <v>30</v>
      </c>
      <c r="E4218" t="s">
        <v>14</v>
      </c>
      <c r="F4218" t="s">
        <v>31</v>
      </c>
      <c r="G4218">
        <v>8</v>
      </c>
      <c r="H4218" s="5">
        <v>240.13</v>
      </c>
      <c r="I4218" s="5">
        <v>0.28999999999999998</v>
      </c>
      <c r="J4218" s="5">
        <v>1363.9384</v>
      </c>
      <c r="K4218" s="5">
        <v>154.3960979232599</v>
      </c>
      <c r="L4218">
        <f>YEAR(SalesData[Order Date])</f>
        <v>2024</v>
      </c>
      <c r="M4218">
        <f>MONTH(SalesData[Order Date])</f>
        <v>3</v>
      </c>
      <c r="N4218" t="str">
        <f>TEXT(SalesData[[#This Row],[Order Date]], "mmmm")</f>
        <v>March</v>
      </c>
      <c r="O4218" s="7">
        <f>IF(SalesData[Sales]=0,0,SalesData[Profit]/SalesData[Sales])</f>
        <v>0.11319873237916016</v>
      </c>
      <c r="P4218" s="8">
        <f t="shared" si="65"/>
        <v>1.5095989672260859E-4</v>
      </c>
      <c r="Q4218" t="str">
        <f>IF(SalesData[[#This Row],[Discount]]&gt;0, "Yes", "No")</f>
        <v>Yes</v>
      </c>
      <c r="R4218" t="str">
        <f>TEXT(SalesData[[#This Row],[Order Date]],"mmm-yyyy")</f>
        <v>Mar-2024</v>
      </c>
      <c r="S4218">
        <f>YEAR(SalesData[[#This Row],[Order Date]])*100 + MONTH(SalesData[[#This Row],[Order Date]])</f>
        <v>202403</v>
      </c>
    </row>
    <row r="4219" spans="1:19" x14ac:dyDescent="0.3">
      <c r="A4219" t="s">
        <v>6230</v>
      </c>
      <c r="B4219" s="3">
        <v>45382</v>
      </c>
      <c r="C4219" t="s">
        <v>6231</v>
      </c>
      <c r="D4219" t="s">
        <v>13</v>
      </c>
      <c r="E4219" t="s">
        <v>26</v>
      </c>
      <c r="F4219" t="s">
        <v>44</v>
      </c>
      <c r="G4219">
        <v>3</v>
      </c>
      <c r="H4219" s="5">
        <v>894.92</v>
      </c>
      <c r="I4219" s="5">
        <v>0.21</v>
      </c>
      <c r="J4219" s="5">
        <v>2120.9603999999999</v>
      </c>
      <c r="K4219" s="5">
        <v>236.6335491420698</v>
      </c>
      <c r="L4219">
        <f>YEAR(SalesData[Order Date])</f>
        <v>2024</v>
      </c>
      <c r="M4219">
        <f>MONTH(SalesData[Order Date])</f>
        <v>3</v>
      </c>
      <c r="N4219" t="str">
        <f>TEXT(SalesData[[#This Row],[Order Date]], "mmmm")</f>
        <v>March</v>
      </c>
      <c r="O4219" s="7">
        <f>IF(SalesData[Sales]=0,0,SalesData[Profit]/SalesData[Sales])</f>
        <v>0.11156905576458184</v>
      </c>
      <c r="P4219" s="8">
        <f t="shared" si="65"/>
        <v>7.8219282170473338E-5</v>
      </c>
      <c r="Q4219" t="str">
        <f>IF(SalesData[[#This Row],[Discount]]&gt;0, "Yes", "No")</f>
        <v>Yes</v>
      </c>
      <c r="R4219" t="str">
        <f>TEXT(SalesData[[#This Row],[Order Date]],"mmm-yyyy")</f>
        <v>Mar-2024</v>
      </c>
      <c r="S4219">
        <f>YEAR(SalesData[[#This Row],[Order Date]])*100 + MONTH(SalesData[[#This Row],[Order Date]])</f>
        <v>202403</v>
      </c>
    </row>
    <row r="4220" spans="1:19" x14ac:dyDescent="0.3">
      <c r="A4220" t="s">
        <v>6292</v>
      </c>
      <c r="B4220" s="3">
        <v>45354</v>
      </c>
      <c r="C4220" t="s">
        <v>6293</v>
      </c>
      <c r="D4220" t="s">
        <v>30</v>
      </c>
      <c r="E4220" t="s">
        <v>19</v>
      </c>
      <c r="F4220" t="s">
        <v>53</v>
      </c>
      <c r="G4220">
        <v>7</v>
      </c>
      <c r="H4220" s="5">
        <v>810.73</v>
      </c>
      <c r="I4220" s="5">
        <v>0</v>
      </c>
      <c r="J4220" s="5">
        <v>5675.1100000000006</v>
      </c>
      <c r="K4220" s="5">
        <v>1523.5612725275571</v>
      </c>
      <c r="L4220">
        <f>YEAR(SalesData[Order Date])</f>
        <v>2024</v>
      </c>
      <c r="M4220">
        <f>MONTH(SalesData[Order Date])</f>
        <v>3</v>
      </c>
      <c r="N4220" t="str">
        <f>TEXT(SalesData[[#This Row],[Order Date]], "mmmm")</f>
        <v>March</v>
      </c>
      <c r="O4220" s="7">
        <f>IF(SalesData[Sales]=0,0,SalesData[Profit]/SalesData[Sales])</f>
        <v>0.26846374299838366</v>
      </c>
      <c r="P4220" s="8">
        <f t="shared" si="65"/>
        <v>0</v>
      </c>
      <c r="Q4220" t="str">
        <f>IF(SalesData[[#This Row],[Discount]]&gt;0, "Yes", "No")</f>
        <v>No</v>
      </c>
      <c r="R4220" t="str">
        <f>TEXT(SalesData[[#This Row],[Order Date]],"mmm-yyyy")</f>
        <v>Mar-2024</v>
      </c>
      <c r="S4220">
        <f>YEAR(SalesData[[#This Row],[Order Date]])*100 + MONTH(SalesData[[#This Row],[Order Date]])</f>
        <v>202403</v>
      </c>
    </row>
    <row r="4221" spans="1:19" x14ac:dyDescent="0.3">
      <c r="A4221" t="s">
        <v>6308</v>
      </c>
      <c r="B4221" s="3">
        <v>45354</v>
      </c>
      <c r="C4221" t="s">
        <v>6309</v>
      </c>
      <c r="D4221" t="s">
        <v>30</v>
      </c>
      <c r="E4221" t="s">
        <v>14</v>
      </c>
      <c r="F4221" t="s">
        <v>39</v>
      </c>
      <c r="G4221">
        <v>6</v>
      </c>
      <c r="H4221" s="5">
        <v>281.68</v>
      </c>
      <c r="I4221" s="5">
        <v>0.04</v>
      </c>
      <c r="J4221" s="5">
        <v>1622.4767999999999</v>
      </c>
      <c r="K4221" s="5">
        <v>235.52362960960679</v>
      </c>
      <c r="L4221">
        <f>YEAR(SalesData[Order Date])</f>
        <v>2024</v>
      </c>
      <c r="M4221">
        <f>MONTH(SalesData[Order Date])</f>
        <v>3</v>
      </c>
      <c r="N4221" t="str">
        <f>TEXT(SalesData[[#This Row],[Order Date]], "mmmm")</f>
        <v>March</v>
      </c>
      <c r="O4221" s="7">
        <f>IF(SalesData[Sales]=0,0,SalesData[Profit]/SalesData[Sales])</f>
        <v>0.14516301842319521</v>
      </c>
      <c r="P4221" s="8">
        <f t="shared" si="65"/>
        <v>2.3667518697339772E-5</v>
      </c>
      <c r="Q4221" t="str">
        <f>IF(SalesData[[#This Row],[Discount]]&gt;0, "Yes", "No")</f>
        <v>Yes</v>
      </c>
      <c r="R4221" t="str">
        <f>TEXT(SalesData[[#This Row],[Order Date]],"mmm-yyyy")</f>
        <v>Mar-2024</v>
      </c>
      <c r="S4221">
        <f>YEAR(SalesData[[#This Row],[Order Date]])*100 + MONTH(SalesData[[#This Row],[Order Date]])</f>
        <v>202403</v>
      </c>
    </row>
    <row r="4222" spans="1:19" x14ac:dyDescent="0.3">
      <c r="A4222" t="s">
        <v>6420</v>
      </c>
      <c r="B4222" s="3">
        <v>45366</v>
      </c>
      <c r="C4222" t="s">
        <v>6421</v>
      </c>
      <c r="D4222" t="s">
        <v>13</v>
      </c>
      <c r="E4222" t="s">
        <v>19</v>
      </c>
      <c r="F4222" t="s">
        <v>20</v>
      </c>
      <c r="G4222">
        <v>8</v>
      </c>
      <c r="H4222" s="5">
        <v>525.54999999999995</v>
      </c>
      <c r="I4222" s="5">
        <v>0.1</v>
      </c>
      <c r="J4222" s="5">
        <v>3783.96</v>
      </c>
      <c r="K4222" s="5">
        <v>306.59858647925762</v>
      </c>
      <c r="L4222">
        <f>YEAR(SalesData[Order Date])</f>
        <v>2024</v>
      </c>
      <c r="M4222">
        <f>MONTH(SalesData[Order Date])</f>
        <v>3</v>
      </c>
      <c r="N4222" t="str">
        <f>TEXT(SalesData[[#This Row],[Order Date]], "mmmm")</f>
        <v>March</v>
      </c>
      <c r="O4222" s="7">
        <f>IF(SalesData[Sales]=0,0,SalesData[Profit]/SalesData[Sales])</f>
        <v>8.1025852936938453E-2</v>
      </c>
      <c r="P4222" s="8">
        <f t="shared" si="65"/>
        <v>2.3784606602606797E-5</v>
      </c>
      <c r="Q4222" t="str">
        <f>IF(SalesData[[#This Row],[Discount]]&gt;0, "Yes", "No")</f>
        <v>Yes</v>
      </c>
      <c r="R4222" t="str">
        <f>TEXT(SalesData[[#This Row],[Order Date]],"mmm-yyyy")</f>
        <v>Mar-2024</v>
      </c>
      <c r="S4222">
        <f>YEAR(SalesData[[#This Row],[Order Date]])*100 + MONTH(SalesData[[#This Row],[Order Date]])</f>
        <v>202403</v>
      </c>
    </row>
    <row r="4223" spans="1:19" x14ac:dyDescent="0.3">
      <c r="A4223" t="s">
        <v>6480</v>
      </c>
      <c r="B4223" s="3">
        <v>45376</v>
      </c>
      <c r="C4223" t="s">
        <v>6481</v>
      </c>
      <c r="D4223" t="s">
        <v>13</v>
      </c>
      <c r="E4223" t="s">
        <v>26</v>
      </c>
      <c r="F4223" t="s">
        <v>34</v>
      </c>
      <c r="G4223">
        <v>3</v>
      </c>
      <c r="H4223" s="5">
        <v>284.98</v>
      </c>
      <c r="I4223" s="5">
        <v>0.21</v>
      </c>
      <c r="J4223" s="5">
        <v>675.40260000000012</v>
      </c>
      <c r="K4223" s="5">
        <v>99.036310635441694</v>
      </c>
      <c r="L4223">
        <f>YEAR(SalesData[Order Date])</f>
        <v>2024</v>
      </c>
      <c r="M4223">
        <f>MONTH(SalesData[Order Date])</f>
        <v>3</v>
      </c>
      <c r="N4223" t="str">
        <f>TEXT(SalesData[[#This Row],[Order Date]], "mmmm")</f>
        <v>March</v>
      </c>
      <c r="O4223" s="7">
        <f>IF(SalesData[Sales]=0,0,SalesData[Profit]/SalesData[Sales])</f>
        <v>0.14663300176138155</v>
      </c>
      <c r="P4223" s="8">
        <f t="shared" si="65"/>
        <v>2.4563127236999083E-4</v>
      </c>
      <c r="Q4223" t="str">
        <f>IF(SalesData[[#This Row],[Discount]]&gt;0, "Yes", "No")</f>
        <v>Yes</v>
      </c>
      <c r="R4223" t="str">
        <f>TEXT(SalesData[[#This Row],[Order Date]],"mmm-yyyy")</f>
        <v>Mar-2024</v>
      </c>
      <c r="S4223">
        <f>YEAR(SalesData[[#This Row],[Order Date]])*100 + MONTH(SalesData[[#This Row],[Order Date]])</f>
        <v>202403</v>
      </c>
    </row>
    <row r="4224" spans="1:19" x14ac:dyDescent="0.3">
      <c r="A4224" t="s">
        <v>6537</v>
      </c>
      <c r="B4224" s="3">
        <v>45382</v>
      </c>
      <c r="C4224" t="s">
        <v>6538</v>
      </c>
      <c r="D4224" t="s">
        <v>30</v>
      </c>
      <c r="E4224" t="s">
        <v>26</v>
      </c>
      <c r="F4224" t="s">
        <v>44</v>
      </c>
      <c r="G4224">
        <v>7</v>
      </c>
      <c r="H4224" s="5">
        <v>358.95</v>
      </c>
      <c r="I4224" s="5">
        <v>0</v>
      </c>
      <c r="J4224" s="5">
        <v>2512.65</v>
      </c>
      <c r="K4224" s="5">
        <v>506.34804744106589</v>
      </c>
      <c r="L4224">
        <f>YEAR(SalesData[Order Date])</f>
        <v>2024</v>
      </c>
      <c r="M4224">
        <f>MONTH(SalesData[Order Date])</f>
        <v>3</v>
      </c>
      <c r="N4224" t="str">
        <f>TEXT(SalesData[[#This Row],[Order Date]], "mmmm")</f>
        <v>March</v>
      </c>
      <c r="O4224" s="7">
        <f>IF(SalesData[Sales]=0,0,SalesData[Profit]/SalesData[Sales])</f>
        <v>0.20151953015384788</v>
      </c>
      <c r="P4224" s="8">
        <f t="shared" si="65"/>
        <v>0</v>
      </c>
      <c r="Q4224" t="str">
        <f>IF(SalesData[[#This Row],[Discount]]&gt;0, "Yes", "No")</f>
        <v>No</v>
      </c>
      <c r="R4224" t="str">
        <f>TEXT(SalesData[[#This Row],[Order Date]],"mmm-yyyy")</f>
        <v>Mar-2024</v>
      </c>
      <c r="S4224">
        <f>YEAR(SalesData[[#This Row],[Order Date]])*100 + MONTH(SalesData[[#This Row],[Order Date]])</f>
        <v>202403</v>
      </c>
    </row>
    <row r="4225" spans="1:19" x14ac:dyDescent="0.3">
      <c r="A4225" t="s">
        <v>6557</v>
      </c>
      <c r="B4225" s="3">
        <v>45371</v>
      </c>
      <c r="C4225" t="s">
        <v>6558</v>
      </c>
      <c r="D4225" t="s">
        <v>13</v>
      </c>
      <c r="E4225" t="s">
        <v>26</v>
      </c>
      <c r="F4225" t="s">
        <v>39</v>
      </c>
      <c r="G4225">
        <v>4</v>
      </c>
      <c r="H4225" s="5">
        <v>949.25</v>
      </c>
      <c r="I4225" s="5">
        <v>0.13</v>
      </c>
      <c r="J4225" s="5">
        <v>3303.39</v>
      </c>
      <c r="K4225" s="5">
        <v>295.95776261503522</v>
      </c>
      <c r="L4225">
        <f>YEAR(SalesData[Order Date])</f>
        <v>2024</v>
      </c>
      <c r="M4225">
        <f>MONTH(SalesData[Order Date])</f>
        <v>3</v>
      </c>
      <c r="N4225" t="str">
        <f>TEXT(SalesData[[#This Row],[Order Date]], "mmmm")</f>
        <v>March</v>
      </c>
      <c r="O4225" s="7">
        <f>IF(SalesData[Sales]=0,0,SalesData[Profit]/SalesData[Sales])</f>
        <v>8.9592134932610201E-2</v>
      </c>
      <c r="P4225" s="8">
        <f t="shared" si="65"/>
        <v>3.4237555965235713E-5</v>
      </c>
      <c r="Q4225" t="str">
        <f>IF(SalesData[[#This Row],[Discount]]&gt;0, "Yes", "No")</f>
        <v>Yes</v>
      </c>
      <c r="R4225" t="str">
        <f>TEXT(SalesData[[#This Row],[Order Date]],"mmm-yyyy")</f>
        <v>Mar-2024</v>
      </c>
      <c r="S4225">
        <f>YEAR(SalesData[[#This Row],[Order Date]])*100 + MONTH(SalesData[[#This Row],[Order Date]])</f>
        <v>202403</v>
      </c>
    </row>
    <row r="4226" spans="1:19" x14ac:dyDescent="0.3">
      <c r="A4226" t="s">
        <v>6599</v>
      </c>
      <c r="B4226" s="3">
        <v>45375</v>
      </c>
      <c r="C4226" t="s">
        <v>6600</v>
      </c>
      <c r="D4226" t="s">
        <v>30</v>
      </c>
      <c r="E4226" t="s">
        <v>14</v>
      </c>
      <c r="F4226" t="s">
        <v>44</v>
      </c>
      <c r="G4226">
        <v>8</v>
      </c>
      <c r="H4226" s="5">
        <v>686.96</v>
      </c>
      <c r="I4226" s="5">
        <v>0.24</v>
      </c>
      <c r="J4226" s="5">
        <v>4176.7168000000001</v>
      </c>
      <c r="K4226" s="5">
        <v>500.37620245922551</v>
      </c>
      <c r="L4226">
        <f>YEAR(SalesData[Order Date])</f>
        <v>2024</v>
      </c>
      <c r="M4226">
        <f>MONTH(SalesData[Order Date])</f>
        <v>3</v>
      </c>
      <c r="N4226" t="str">
        <f>TEXT(SalesData[[#This Row],[Order Date]], "mmmm")</f>
        <v>March</v>
      </c>
      <c r="O4226" s="7">
        <f>IF(SalesData[Sales]=0,0,SalesData[Profit]/SalesData[Sales])</f>
        <v>0.11980132396317258</v>
      </c>
      <c r="P4226" s="8">
        <f t="shared" ref="P4226:P4289" si="66">IF(H:H*G:G=0, 0, (I:I/(H:H*G:G)))</f>
        <v>4.3670664958658435E-5</v>
      </c>
      <c r="Q4226" t="str">
        <f>IF(SalesData[[#This Row],[Discount]]&gt;0, "Yes", "No")</f>
        <v>Yes</v>
      </c>
      <c r="R4226" t="str">
        <f>TEXT(SalesData[[#This Row],[Order Date]],"mmm-yyyy")</f>
        <v>Mar-2024</v>
      </c>
      <c r="S4226">
        <f>YEAR(SalesData[[#This Row],[Order Date]])*100 + MONTH(SalesData[[#This Row],[Order Date]])</f>
        <v>202403</v>
      </c>
    </row>
    <row r="4227" spans="1:19" x14ac:dyDescent="0.3">
      <c r="A4227" t="s">
        <v>6605</v>
      </c>
      <c r="B4227" s="3">
        <v>45366</v>
      </c>
      <c r="C4227" t="s">
        <v>6606</v>
      </c>
      <c r="D4227" t="s">
        <v>18</v>
      </c>
      <c r="E4227" t="s">
        <v>14</v>
      </c>
      <c r="F4227" t="s">
        <v>39</v>
      </c>
      <c r="G4227">
        <v>8</v>
      </c>
      <c r="H4227" s="5">
        <v>129.54</v>
      </c>
      <c r="I4227" s="5">
        <v>0.22</v>
      </c>
      <c r="J4227" s="5">
        <v>808.32960000000003</v>
      </c>
      <c r="K4227" s="5">
        <v>50.444303587546308</v>
      </c>
      <c r="L4227">
        <f>YEAR(SalesData[Order Date])</f>
        <v>2024</v>
      </c>
      <c r="M4227">
        <f>MONTH(SalesData[Order Date])</f>
        <v>3</v>
      </c>
      <c r="N4227" t="str">
        <f>TEXT(SalesData[[#This Row],[Order Date]], "mmmm")</f>
        <v>March</v>
      </c>
      <c r="O4227" s="7">
        <f>IF(SalesData[Sales]=0,0,SalesData[Profit]/SalesData[Sales])</f>
        <v>6.2405612249689123E-2</v>
      </c>
      <c r="P4227" s="8">
        <f t="shared" si="66"/>
        <v>2.1228964026555507E-4</v>
      </c>
      <c r="Q4227" t="str">
        <f>IF(SalesData[[#This Row],[Discount]]&gt;0, "Yes", "No")</f>
        <v>Yes</v>
      </c>
      <c r="R4227" t="str">
        <f>TEXT(SalesData[[#This Row],[Order Date]],"mmm-yyyy")</f>
        <v>Mar-2024</v>
      </c>
      <c r="S4227">
        <f>YEAR(SalesData[[#This Row],[Order Date]])*100 + MONTH(SalesData[[#This Row],[Order Date]])</f>
        <v>202403</v>
      </c>
    </row>
    <row r="4228" spans="1:19" x14ac:dyDescent="0.3">
      <c r="A4228" t="s">
        <v>6607</v>
      </c>
      <c r="B4228" s="3">
        <v>45377</v>
      </c>
      <c r="C4228" t="s">
        <v>6608</v>
      </c>
      <c r="D4228" t="s">
        <v>30</v>
      </c>
      <c r="E4228" t="s">
        <v>19</v>
      </c>
      <c r="F4228" t="s">
        <v>31</v>
      </c>
      <c r="G4228">
        <v>2</v>
      </c>
      <c r="H4228" s="5">
        <v>670.51</v>
      </c>
      <c r="I4228" s="5">
        <v>0.26</v>
      </c>
      <c r="J4228" s="5">
        <v>992.35479999999995</v>
      </c>
      <c r="K4228" s="5">
        <v>188.94772626307429</v>
      </c>
      <c r="L4228">
        <f>YEAR(SalesData[Order Date])</f>
        <v>2024</v>
      </c>
      <c r="M4228">
        <f>MONTH(SalesData[Order Date])</f>
        <v>3</v>
      </c>
      <c r="N4228" t="str">
        <f>TEXT(SalesData[[#This Row],[Order Date]], "mmmm")</f>
        <v>March</v>
      </c>
      <c r="O4228" s="7">
        <f>IF(SalesData[Sales]=0,0,SalesData[Profit]/SalesData[Sales])</f>
        <v>0.19040339832394049</v>
      </c>
      <c r="P4228" s="8">
        <f t="shared" si="66"/>
        <v>1.9388226872082447E-4</v>
      </c>
      <c r="Q4228" t="str">
        <f>IF(SalesData[[#This Row],[Discount]]&gt;0, "Yes", "No")</f>
        <v>Yes</v>
      </c>
      <c r="R4228" t="str">
        <f>TEXT(SalesData[[#This Row],[Order Date]],"mmm-yyyy")</f>
        <v>Mar-2024</v>
      </c>
      <c r="S4228">
        <f>YEAR(SalesData[[#This Row],[Order Date]])*100 + MONTH(SalesData[[#This Row],[Order Date]])</f>
        <v>202403</v>
      </c>
    </row>
    <row r="4229" spans="1:19" x14ac:dyDescent="0.3">
      <c r="A4229" t="s">
        <v>6611</v>
      </c>
      <c r="B4229" s="3">
        <v>45366</v>
      </c>
      <c r="C4229" t="s">
        <v>6612</v>
      </c>
      <c r="D4229" t="s">
        <v>13</v>
      </c>
      <c r="E4229" t="s">
        <v>14</v>
      </c>
      <c r="F4229" t="s">
        <v>62</v>
      </c>
      <c r="G4229">
        <v>1</v>
      </c>
      <c r="H4229" s="5">
        <v>616.79999999999995</v>
      </c>
      <c r="I4229" s="5">
        <v>0.24</v>
      </c>
      <c r="J4229" s="5">
        <v>468.76799999999997</v>
      </c>
      <c r="K4229" s="5">
        <v>137.35720735550871</v>
      </c>
      <c r="L4229">
        <f>YEAR(SalesData[Order Date])</f>
        <v>2024</v>
      </c>
      <c r="M4229">
        <f>MONTH(SalesData[Order Date])</f>
        <v>3</v>
      </c>
      <c r="N4229" t="str">
        <f>TEXT(SalesData[[#This Row],[Order Date]], "mmmm")</f>
        <v>March</v>
      </c>
      <c r="O4229" s="7">
        <f>IF(SalesData[Sales]=0,0,SalesData[Profit]/SalesData[Sales])</f>
        <v>0.29301745715473049</v>
      </c>
      <c r="P4229" s="8">
        <f t="shared" si="66"/>
        <v>3.8910505836575878E-4</v>
      </c>
      <c r="Q4229" t="str">
        <f>IF(SalesData[[#This Row],[Discount]]&gt;0, "Yes", "No")</f>
        <v>Yes</v>
      </c>
      <c r="R4229" t="str">
        <f>TEXT(SalesData[[#This Row],[Order Date]],"mmm-yyyy")</f>
        <v>Mar-2024</v>
      </c>
      <c r="S4229">
        <f>YEAR(SalesData[[#This Row],[Order Date]])*100 + MONTH(SalesData[[#This Row],[Order Date]])</f>
        <v>202403</v>
      </c>
    </row>
    <row r="4230" spans="1:19" x14ac:dyDescent="0.3">
      <c r="A4230" t="s">
        <v>6627</v>
      </c>
      <c r="B4230" s="3">
        <v>45379</v>
      </c>
      <c r="C4230" t="s">
        <v>6628</v>
      </c>
      <c r="D4230" t="s">
        <v>18</v>
      </c>
      <c r="E4230" t="s">
        <v>26</v>
      </c>
      <c r="F4230" t="s">
        <v>15</v>
      </c>
      <c r="G4230">
        <v>2</v>
      </c>
      <c r="H4230" s="5">
        <v>212.3</v>
      </c>
      <c r="I4230" s="5">
        <v>0.24</v>
      </c>
      <c r="J4230" s="5">
        <v>322.69600000000003</v>
      </c>
      <c r="K4230" s="5">
        <v>34.630737119620179</v>
      </c>
      <c r="L4230">
        <f>YEAR(SalesData[Order Date])</f>
        <v>2024</v>
      </c>
      <c r="M4230">
        <f>MONTH(SalesData[Order Date])</f>
        <v>3</v>
      </c>
      <c r="N4230" t="str">
        <f>TEXT(SalesData[[#This Row],[Order Date]], "mmmm")</f>
        <v>March</v>
      </c>
      <c r="O4230" s="7">
        <f>IF(SalesData[Sales]=0,0,SalesData[Profit]/SalesData[Sales])</f>
        <v>0.1073169085443271</v>
      </c>
      <c r="P4230" s="8">
        <f t="shared" si="66"/>
        <v>5.6523787093735274E-4</v>
      </c>
      <c r="Q4230" t="str">
        <f>IF(SalesData[[#This Row],[Discount]]&gt;0, "Yes", "No")</f>
        <v>Yes</v>
      </c>
      <c r="R4230" t="str">
        <f>TEXT(SalesData[[#This Row],[Order Date]],"mmm-yyyy")</f>
        <v>Mar-2024</v>
      </c>
      <c r="S4230">
        <f>YEAR(SalesData[[#This Row],[Order Date]])*100 + MONTH(SalesData[[#This Row],[Order Date]])</f>
        <v>202403</v>
      </c>
    </row>
    <row r="4231" spans="1:19" x14ac:dyDescent="0.3">
      <c r="A4231" t="s">
        <v>6691</v>
      </c>
      <c r="B4231" s="3">
        <v>45359</v>
      </c>
      <c r="C4231" t="s">
        <v>6692</v>
      </c>
      <c r="D4231" t="s">
        <v>30</v>
      </c>
      <c r="E4231" t="s">
        <v>26</v>
      </c>
      <c r="F4231" t="s">
        <v>39</v>
      </c>
      <c r="G4231">
        <v>2</v>
      </c>
      <c r="H4231" s="5">
        <v>157.44999999999999</v>
      </c>
      <c r="I4231" s="5">
        <v>0.12</v>
      </c>
      <c r="J4231" s="5">
        <v>277.11200000000002</v>
      </c>
      <c r="K4231" s="5">
        <v>19.233391355504761</v>
      </c>
      <c r="L4231">
        <f>YEAR(SalesData[Order Date])</f>
        <v>2024</v>
      </c>
      <c r="M4231">
        <f>MONTH(SalesData[Order Date])</f>
        <v>3</v>
      </c>
      <c r="N4231" t="str">
        <f>TEXT(SalesData[[#This Row],[Order Date]], "mmmm")</f>
        <v>March</v>
      </c>
      <c r="O4231" s="7">
        <f>IF(SalesData[Sales]=0,0,SalesData[Profit]/SalesData[Sales])</f>
        <v>6.940656252888637E-2</v>
      </c>
      <c r="P4231" s="8">
        <f t="shared" si="66"/>
        <v>3.8107335662114961E-4</v>
      </c>
      <c r="Q4231" t="str">
        <f>IF(SalesData[[#This Row],[Discount]]&gt;0, "Yes", "No")</f>
        <v>Yes</v>
      </c>
      <c r="R4231" t="str">
        <f>TEXT(SalesData[[#This Row],[Order Date]],"mmm-yyyy")</f>
        <v>Mar-2024</v>
      </c>
      <c r="S4231">
        <f>YEAR(SalesData[[#This Row],[Order Date]])*100 + MONTH(SalesData[[#This Row],[Order Date]])</f>
        <v>202403</v>
      </c>
    </row>
    <row r="4232" spans="1:19" x14ac:dyDescent="0.3">
      <c r="A4232" t="s">
        <v>6741</v>
      </c>
      <c r="B4232" s="3">
        <v>45371</v>
      </c>
      <c r="C4232" t="s">
        <v>6742</v>
      </c>
      <c r="D4232" t="s">
        <v>18</v>
      </c>
      <c r="E4232" t="s">
        <v>19</v>
      </c>
      <c r="F4232" t="s">
        <v>20</v>
      </c>
      <c r="G4232">
        <v>6</v>
      </c>
      <c r="H4232" s="5">
        <v>946.74</v>
      </c>
      <c r="I4232" s="5">
        <v>0.09</v>
      </c>
      <c r="J4232" s="5">
        <v>5169.2004000000006</v>
      </c>
      <c r="K4232" s="5">
        <v>1475.5718702982681</v>
      </c>
      <c r="L4232">
        <f>YEAR(SalesData[Order Date])</f>
        <v>2024</v>
      </c>
      <c r="M4232">
        <f>MONTH(SalesData[Order Date])</f>
        <v>3</v>
      </c>
      <c r="N4232" t="str">
        <f>TEXT(SalesData[[#This Row],[Order Date]], "mmmm")</f>
        <v>March</v>
      </c>
      <c r="O4232" s="7">
        <f>IF(SalesData[Sales]=0,0,SalesData[Profit]/SalesData[Sales])</f>
        <v>0.28545456862114843</v>
      </c>
      <c r="P4232" s="8">
        <f t="shared" si="66"/>
        <v>1.5843843082578109E-5</v>
      </c>
      <c r="Q4232" t="str">
        <f>IF(SalesData[[#This Row],[Discount]]&gt;0, "Yes", "No")</f>
        <v>Yes</v>
      </c>
      <c r="R4232" t="str">
        <f>TEXT(SalesData[[#This Row],[Order Date]],"mmm-yyyy")</f>
        <v>Mar-2024</v>
      </c>
      <c r="S4232">
        <f>YEAR(SalesData[[#This Row],[Order Date]])*100 + MONTH(SalesData[[#This Row],[Order Date]])</f>
        <v>202403</v>
      </c>
    </row>
    <row r="4233" spans="1:19" x14ac:dyDescent="0.3">
      <c r="A4233" t="s">
        <v>6844</v>
      </c>
      <c r="B4233" s="3">
        <v>45356</v>
      </c>
      <c r="C4233" t="s">
        <v>6845</v>
      </c>
      <c r="D4233" t="s">
        <v>18</v>
      </c>
      <c r="E4233" t="s">
        <v>26</v>
      </c>
      <c r="F4233" t="s">
        <v>91</v>
      </c>
      <c r="G4233">
        <v>5</v>
      </c>
      <c r="H4233" s="5">
        <v>358.63</v>
      </c>
      <c r="I4233" s="5">
        <v>0.27</v>
      </c>
      <c r="J4233" s="5">
        <v>1308.9994999999999</v>
      </c>
      <c r="K4233" s="5">
        <v>385.34088334226971</v>
      </c>
      <c r="L4233">
        <f>YEAR(SalesData[Order Date])</f>
        <v>2024</v>
      </c>
      <c r="M4233">
        <f>MONTH(SalesData[Order Date])</f>
        <v>3</v>
      </c>
      <c r="N4233" t="str">
        <f>TEXT(SalesData[[#This Row],[Order Date]], "mmmm")</f>
        <v>March</v>
      </c>
      <c r="O4233" s="7">
        <f>IF(SalesData[Sales]=0,0,SalesData[Profit]/SalesData[Sales])</f>
        <v>0.29437817458468835</v>
      </c>
      <c r="P4233" s="8">
        <f t="shared" si="66"/>
        <v>1.5057301396982964E-4</v>
      </c>
      <c r="Q4233" t="str">
        <f>IF(SalesData[[#This Row],[Discount]]&gt;0, "Yes", "No")</f>
        <v>Yes</v>
      </c>
      <c r="R4233" t="str">
        <f>TEXT(SalesData[[#This Row],[Order Date]],"mmm-yyyy")</f>
        <v>Mar-2024</v>
      </c>
      <c r="S4233">
        <f>YEAR(SalesData[[#This Row],[Order Date]])*100 + MONTH(SalesData[[#This Row],[Order Date]])</f>
        <v>202403</v>
      </c>
    </row>
    <row r="4234" spans="1:19" x14ac:dyDescent="0.3">
      <c r="A4234" t="s">
        <v>6937</v>
      </c>
      <c r="B4234" s="3">
        <v>45379</v>
      </c>
      <c r="C4234" t="s">
        <v>6938</v>
      </c>
      <c r="D4234" t="s">
        <v>23</v>
      </c>
      <c r="E4234" t="s">
        <v>26</v>
      </c>
      <c r="F4234" t="s">
        <v>20</v>
      </c>
      <c r="G4234">
        <v>3</v>
      </c>
      <c r="H4234" s="5">
        <v>473.83</v>
      </c>
      <c r="I4234" s="5">
        <v>0.21</v>
      </c>
      <c r="J4234" s="5">
        <v>1122.9771000000001</v>
      </c>
      <c r="K4234" s="5">
        <v>245.23569877225631</v>
      </c>
      <c r="L4234">
        <f>YEAR(SalesData[Order Date])</f>
        <v>2024</v>
      </c>
      <c r="M4234">
        <f>MONTH(SalesData[Order Date])</f>
        <v>3</v>
      </c>
      <c r="N4234" t="str">
        <f>TEXT(SalesData[[#This Row],[Order Date]], "mmmm")</f>
        <v>March</v>
      </c>
      <c r="O4234" s="7">
        <f>IF(SalesData[Sales]=0,0,SalesData[Profit]/SalesData[Sales])</f>
        <v>0.21837996409032409</v>
      </c>
      <c r="P4234" s="8">
        <f t="shared" si="66"/>
        <v>1.4773230905599054E-4</v>
      </c>
      <c r="Q4234" t="str">
        <f>IF(SalesData[[#This Row],[Discount]]&gt;0, "Yes", "No")</f>
        <v>Yes</v>
      </c>
      <c r="R4234" t="str">
        <f>TEXT(SalesData[[#This Row],[Order Date]],"mmm-yyyy")</f>
        <v>Mar-2024</v>
      </c>
      <c r="S4234">
        <f>YEAR(SalesData[[#This Row],[Order Date]])*100 + MONTH(SalesData[[#This Row],[Order Date]])</f>
        <v>202403</v>
      </c>
    </row>
    <row r="4235" spans="1:19" x14ac:dyDescent="0.3">
      <c r="A4235" t="s">
        <v>7062</v>
      </c>
      <c r="B4235" s="3">
        <v>45370</v>
      </c>
      <c r="C4235" t="s">
        <v>7063</v>
      </c>
      <c r="D4235" t="s">
        <v>18</v>
      </c>
      <c r="E4235" t="s">
        <v>26</v>
      </c>
      <c r="F4235" t="s">
        <v>15</v>
      </c>
      <c r="G4235">
        <v>3</v>
      </c>
      <c r="H4235" s="5">
        <v>324.57</v>
      </c>
      <c r="I4235" s="5">
        <v>0.18</v>
      </c>
      <c r="J4235" s="5">
        <v>798.44220000000007</v>
      </c>
      <c r="K4235" s="5">
        <v>121.6471891804661</v>
      </c>
      <c r="L4235">
        <f>YEAR(SalesData[Order Date])</f>
        <v>2024</v>
      </c>
      <c r="M4235">
        <f>MONTH(SalesData[Order Date])</f>
        <v>3</v>
      </c>
      <c r="N4235" t="str">
        <f>TEXT(SalesData[[#This Row],[Order Date]], "mmmm")</f>
        <v>March</v>
      </c>
      <c r="O4235" s="7">
        <f>IF(SalesData[Sales]=0,0,SalesData[Profit]/SalesData[Sales])</f>
        <v>0.152355661036536</v>
      </c>
      <c r="P4235" s="8">
        <f t="shared" si="66"/>
        <v>1.8485996857380533E-4</v>
      </c>
      <c r="Q4235" t="str">
        <f>IF(SalesData[[#This Row],[Discount]]&gt;0, "Yes", "No")</f>
        <v>Yes</v>
      </c>
      <c r="R4235" t="str">
        <f>TEXT(SalesData[[#This Row],[Order Date]],"mmm-yyyy")</f>
        <v>Mar-2024</v>
      </c>
      <c r="S4235">
        <f>YEAR(SalesData[[#This Row],[Order Date]])*100 + MONTH(SalesData[[#This Row],[Order Date]])</f>
        <v>202403</v>
      </c>
    </row>
    <row r="4236" spans="1:19" x14ac:dyDescent="0.3">
      <c r="A4236" t="s">
        <v>7157</v>
      </c>
      <c r="B4236" s="3">
        <v>45368</v>
      </c>
      <c r="C4236" t="s">
        <v>7158</v>
      </c>
      <c r="D4236" t="s">
        <v>23</v>
      </c>
      <c r="E4236" t="s">
        <v>26</v>
      </c>
      <c r="F4236" t="s">
        <v>34</v>
      </c>
      <c r="G4236">
        <v>7</v>
      </c>
      <c r="H4236" s="5">
        <v>566.04</v>
      </c>
      <c r="I4236" s="5">
        <v>0.14000000000000001</v>
      </c>
      <c r="J4236" s="5">
        <v>3407.5608000000002</v>
      </c>
      <c r="K4236" s="5">
        <v>833.39586924621472</v>
      </c>
      <c r="L4236">
        <f>YEAR(SalesData[Order Date])</f>
        <v>2024</v>
      </c>
      <c r="M4236">
        <f>MONTH(SalesData[Order Date])</f>
        <v>3</v>
      </c>
      <c r="N4236" t="str">
        <f>TEXT(SalesData[[#This Row],[Order Date]], "mmmm")</f>
        <v>March</v>
      </c>
      <c r="O4236" s="7">
        <f>IF(SalesData[Sales]=0,0,SalesData[Profit]/SalesData[Sales])</f>
        <v>0.24457256030360916</v>
      </c>
      <c r="P4236" s="8">
        <f t="shared" si="66"/>
        <v>3.5333192000565337E-5</v>
      </c>
      <c r="Q4236" t="str">
        <f>IF(SalesData[[#This Row],[Discount]]&gt;0, "Yes", "No")</f>
        <v>Yes</v>
      </c>
      <c r="R4236" t="str">
        <f>TEXT(SalesData[[#This Row],[Order Date]],"mmm-yyyy")</f>
        <v>Mar-2024</v>
      </c>
      <c r="S4236">
        <f>YEAR(SalesData[[#This Row],[Order Date]])*100 + MONTH(SalesData[[#This Row],[Order Date]])</f>
        <v>202403</v>
      </c>
    </row>
    <row r="4237" spans="1:19" x14ac:dyDescent="0.3">
      <c r="A4237" t="s">
        <v>7256</v>
      </c>
      <c r="B4237" s="3">
        <v>45367</v>
      </c>
      <c r="C4237" t="s">
        <v>7257</v>
      </c>
      <c r="D4237" t="s">
        <v>30</v>
      </c>
      <c r="E4237" t="s">
        <v>26</v>
      </c>
      <c r="F4237" t="s">
        <v>15</v>
      </c>
      <c r="G4237">
        <v>3</v>
      </c>
      <c r="H4237" s="5">
        <v>734.99</v>
      </c>
      <c r="I4237" s="5">
        <v>0.05</v>
      </c>
      <c r="J4237" s="5">
        <v>2094.7215000000001</v>
      </c>
      <c r="K4237" s="5">
        <v>134.21497385387929</v>
      </c>
      <c r="L4237">
        <f>YEAR(SalesData[Order Date])</f>
        <v>2024</v>
      </c>
      <c r="M4237">
        <f>MONTH(SalesData[Order Date])</f>
        <v>3</v>
      </c>
      <c r="N4237" t="str">
        <f>TEXT(SalesData[[#This Row],[Order Date]], "mmmm")</f>
        <v>March</v>
      </c>
      <c r="O4237" s="7">
        <f>IF(SalesData[Sales]=0,0,SalesData[Profit]/SalesData[Sales])</f>
        <v>6.4072944233340465E-2</v>
      </c>
      <c r="P4237" s="8">
        <f t="shared" si="66"/>
        <v>2.2676045479076811E-5</v>
      </c>
      <c r="Q4237" t="str">
        <f>IF(SalesData[[#This Row],[Discount]]&gt;0, "Yes", "No")</f>
        <v>Yes</v>
      </c>
      <c r="R4237" t="str">
        <f>TEXT(SalesData[[#This Row],[Order Date]],"mmm-yyyy")</f>
        <v>Mar-2024</v>
      </c>
      <c r="S4237">
        <f>YEAR(SalesData[[#This Row],[Order Date]])*100 + MONTH(SalesData[[#This Row],[Order Date]])</f>
        <v>202403</v>
      </c>
    </row>
    <row r="4238" spans="1:19" x14ac:dyDescent="0.3">
      <c r="A4238" t="s">
        <v>7303</v>
      </c>
      <c r="B4238" s="3">
        <v>45382</v>
      </c>
      <c r="C4238" t="s">
        <v>7304</v>
      </c>
      <c r="D4238" t="s">
        <v>23</v>
      </c>
      <c r="E4238" t="s">
        <v>19</v>
      </c>
      <c r="F4238" t="s">
        <v>91</v>
      </c>
      <c r="G4238">
        <v>8</v>
      </c>
      <c r="H4238" s="5">
        <v>641.62</v>
      </c>
      <c r="I4238" s="5">
        <v>0.04</v>
      </c>
      <c r="J4238" s="5">
        <v>4927.6415999999999</v>
      </c>
      <c r="K4238" s="5">
        <v>1383.8565836379271</v>
      </c>
      <c r="L4238">
        <f>YEAR(SalesData[Order Date])</f>
        <v>2024</v>
      </c>
      <c r="M4238">
        <f>MONTH(SalesData[Order Date])</f>
        <v>3</v>
      </c>
      <c r="N4238" t="str">
        <f>TEXT(SalesData[[#This Row],[Order Date]], "mmmm")</f>
        <v>March</v>
      </c>
      <c r="O4238" s="7">
        <f>IF(SalesData[Sales]=0,0,SalesData[Profit]/SalesData[Sales])</f>
        <v>0.28083547789634844</v>
      </c>
      <c r="P4238" s="8">
        <f t="shared" si="66"/>
        <v>7.7927745394470253E-6</v>
      </c>
      <c r="Q4238" t="str">
        <f>IF(SalesData[[#This Row],[Discount]]&gt;0, "Yes", "No")</f>
        <v>Yes</v>
      </c>
      <c r="R4238" t="str">
        <f>TEXT(SalesData[[#This Row],[Order Date]],"mmm-yyyy")</f>
        <v>Mar-2024</v>
      </c>
      <c r="S4238">
        <f>YEAR(SalesData[[#This Row],[Order Date]])*100 + MONTH(SalesData[[#This Row],[Order Date]])</f>
        <v>202403</v>
      </c>
    </row>
    <row r="4239" spans="1:19" x14ac:dyDescent="0.3">
      <c r="A4239" t="s">
        <v>7353</v>
      </c>
      <c r="B4239" s="3">
        <v>45382</v>
      </c>
      <c r="C4239" t="s">
        <v>7354</v>
      </c>
      <c r="D4239" t="s">
        <v>30</v>
      </c>
      <c r="E4239" t="s">
        <v>14</v>
      </c>
      <c r="F4239" t="s">
        <v>15</v>
      </c>
      <c r="G4239">
        <v>2</v>
      </c>
      <c r="H4239" s="5">
        <v>879.32</v>
      </c>
      <c r="I4239" s="5">
        <v>0.22</v>
      </c>
      <c r="J4239" s="5">
        <v>1371.7392</v>
      </c>
      <c r="K4239" s="5">
        <v>88.141569919941347</v>
      </c>
      <c r="L4239">
        <f>YEAR(SalesData[Order Date])</f>
        <v>2024</v>
      </c>
      <c r="M4239">
        <f>MONTH(SalesData[Order Date])</f>
        <v>3</v>
      </c>
      <c r="N4239" t="str">
        <f>TEXT(SalesData[[#This Row],[Order Date]], "mmmm")</f>
        <v>March</v>
      </c>
      <c r="O4239" s="7">
        <f>IF(SalesData[Sales]=0,0,SalesData[Profit]/SalesData[Sales])</f>
        <v>6.425534089857704E-2</v>
      </c>
      <c r="P4239" s="8">
        <f t="shared" si="66"/>
        <v>1.2509666560524041E-4</v>
      </c>
      <c r="Q4239" t="str">
        <f>IF(SalesData[[#This Row],[Discount]]&gt;0, "Yes", "No")</f>
        <v>Yes</v>
      </c>
      <c r="R4239" t="str">
        <f>TEXT(SalesData[[#This Row],[Order Date]],"mmm-yyyy")</f>
        <v>Mar-2024</v>
      </c>
      <c r="S4239">
        <f>YEAR(SalesData[[#This Row],[Order Date]])*100 + MONTH(SalesData[[#This Row],[Order Date]])</f>
        <v>202403</v>
      </c>
    </row>
    <row r="4240" spans="1:19" x14ac:dyDescent="0.3">
      <c r="A4240" t="s">
        <v>7378</v>
      </c>
      <c r="B4240" s="3">
        <v>45353</v>
      </c>
      <c r="C4240" t="s">
        <v>7379</v>
      </c>
      <c r="D4240" t="s">
        <v>30</v>
      </c>
      <c r="E4240" t="s">
        <v>14</v>
      </c>
      <c r="F4240" t="s">
        <v>91</v>
      </c>
      <c r="G4240">
        <v>8</v>
      </c>
      <c r="H4240" s="5">
        <v>208.9</v>
      </c>
      <c r="I4240" s="5">
        <v>0.02</v>
      </c>
      <c r="J4240" s="5">
        <v>1637.7760000000001</v>
      </c>
      <c r="K4240" s="5">
        <v>118.40744191621999</v>
      </c>
      <c r="L4240">
        <f>YEAR(SalesData[Order Date])</f>
        <v>2024</v>
      </c>
      <c r="M4240">
        <f>MONTH(SalesData[Order Date])</f>
        <v>3</v>
      </c>
      <c r="N4240" t="str">
        <f>TEXT(SalesData[[#This Row],[Order Date]], "mmmm")</f>
        <v>March</v>
      </c>
      <c r="O4240" s="7">
        <f>IF(SalesData[Sales]=0,0,SalesData[Profit]/SalesData[Sales])</f>
        <v>7.229770244295923E-2</v>
      </c>
      <c r="P4240" s="8">
        <f t="shared" si="66"/>
        <v>1.1967448539971277E-5</v>
      </c>
      <c r="Q4240" t="str">
        <f>IF(SalesData[[#This Row],[Discount]]&gt;0, "Yes", "No")</f>
        <v>Yes</v>
      </c>
      <c r="R4240" t="str">
        <f>TEXT(SalesData[[#This Row],[Order Date]],"mmm-yyyy")</f>
        <v>Mar-2024</v>
      </c>
      <c r="S4240">
        <f>YEAR(SalesData[[#This Row],[Order Date]])*100 + MONTH(SalesData[[#This Row],[Order Date]])</f>
        <v>202403</v>
      </c>
    </row>
    <row r="4241" spans="1:19" x14ac:dyDescent="0.3">
      <c r="A4241" t="s">
        <v>7452</v>
      </c>
      <c r="B4241" s="3">
        <v>45377</v>
      </c>
      <c r="C4241" t="s">
        <v>7453</v>
      </c>
      <c r="D4241" t="s">
        <v>30</v>
      </c>
      <c r="E4241" t="s">
        <v>14</v>
      </c>
      <c r="F4241" t="s">
        <v>31</v>
      </c>
      <c r="G4241">
        <v>2</v>
      </c>
      <c r="H4241" s="5">
        <v>96.55</v>
      </c>
      <c r="I4241" s="5">
        <v>0.14000000000000001</v>
      </c>
      <c r="J4241" s="5">
        <v>166.066</v>
      </c>
      <c r="K4241" s="5">
        <v>38.835572432925822</v>
      </c>
      <c r="L4241">
        <f>YEAR(SalesData[Order Date])</f>
        <v>2024</v>
      </c>
      <c r="M4241">
        <f>MONTH(SalesData[Order Date])</f>
        <v>3</v>
      </c>
      <c r="N4241" t="str">
        <f>TEXT(SalesData[[#This Row],[Order Date]], "mmmm")</f>
        <v>March</v>
      </c>
      <c r="O4241" s="7">
        <f>IF(SalesData[Sales]=0,0,SalesData[Profit]/SalesData[Sales])</f>
        <v>0.2338562525316791</v>
      </c>
      <c r="P4241" s="8">
        <f t="shared" si="66"/>
        <v>7.250129466597619E-4</v>
      </c>
      <c r="Q4241" t="str">
        <f>IF(SalesData[[#This Row],[Discount]]&gt;0, "Yes", "No")</f>
        <v>Yes</v>
      </c>
      <c r="R4241" t="str">
        <f>TEXT(SalesData[[#This Row],[Order Date]],"mmm-yyyy")</f>
        <v>Mar-2024</v>
      </c>
      <c r="S4241">
        <f>YEAR(SalesData[[#This Row],[Order Date]])*100 + MONTH(SalesData[[#This Row],[Order Date]])</f>
        <v>202403</v>
      </c>
    </row>
    <row r="4242" spans="1:19" x14ac:dyDescent="0.3">
      <c r="A4242" t="s">
        <v>7485</v>
      </c>
      <c r="B4242" s="3">
        <v>45363</v>
      </c>
      <c r="C4242" t="s">
        <v>7486</v>
      </c>
      <c r="D4242" t="s">
        <v>30</v>
      </c>
      <c r="E4242" t="s">
        <v>26</v>
      </c>
      <c r="F4242" t="s">
        <v>39</v>
      </c>
      <c r="G4242">
        <v>6</v>
      </c>
      <c r="H4242" s="5">
        <v>996.84</v>
      </c>
      <c r="I4242" s="5">
        <v>0.13</v>
      </c>
      <c r="J4242" s="5">
        <v>5203.5047999999997</v>
      </c>
      <c r="K4242" s="5">
        <v>703.46680718871062</v>
      </c>
      <c r="L4242">
        <f>YEAR(SalesData[Order Date])</f>
        <v>2024</v>
      </c>
      <c r="M4242">
        <f>MONTH(SalesData[Order Date])</f>
        <v>3</v>
      </c>
      <c r="N4242" t="str">
        <f>TEXT(SalesData[[#This Row],[Order Date]], "mmmm")</f>
        <v>March</v>
      </c>
      <c r="O4242" s="7">
        <f>IF(SalesData[Sales]=0,0,SalesData[Profit]/SalesData[Sales])</f>
        <v>0.13519095959875171</v>
      </c>
      <c r="P4242" s="8">
        <f t="shared" si="66"/>
        <v>2.1735350373848029E-5</v>
      </c>
      <c r="Q4242" t="str">
        <f>IF(SalesData[[#This Row],[Discount]]&gt;0, "Yes", "No")</f>
        <v>Yes</v>
      </c>
      <c r="R4242" t="str">
        <f>TEXT(SalesData[[#This Row],[Order Date]],"mmm-yyyy")</f>
        <v>Mar-2024</v>
      </c>
      <c r="S4242">
        <f>YEAR(SalesData[[#This Row],[Order Date]])*100 + MONTH(SalesData[[#This Row],[Order Date]])</f>
        <v>202403</v>
      </c>
    </row>
    <row r="4243" spans="1:19" x14ac:dyDescent="0.3">
      <c r="A4243" t="s">
        <v>7501</v>
      </c>
      <c r="B4243" s="3">
        <v>45370</v>
      </c>
      <c r="C4243" t="s">
        <v>7502</v>
      </c>
      <c r="D4243" t="s">
        <v>13</v>
      </c>
      <c r="E4243" t="s">
        <v>19</v>
      </c>
      <c r="F4243" t="s">
        <v>27</v>
      </c>
      <c r="G4243">
        <v>1</v>
      </c>
      <c r="H4243" s="5">
        <v>685.55</v>
      </c>
      <c r="I4243" s="5">
        <v>0.04</v>
      </c>
      <c r="J4243" s="5">
        <v>658.12799999999993</v>
      </c>
      <c r="K4243" s="5">
        <v>137.73683840268461</v>
      </c>
      <c r="L4243">
        <f>YEAR(SalesData[Order Date])</f>
        <v>2024</v>
      </c>
      <c r="M4243">
        <f>MONTH(SalesData[Order Date])</f>
        <v>3</v>
      </c>
      <c r="N4243" t="str">
        <f>TEXT(SalesData[[#This Row],[Order Date]], "mmmm")</f>
        <v>March</v>
      </c>
      <c r="O4243" s="7">
        <f>IF(SalesData[Sales]=0,0,SalesData[Profit]/SalesData[Sales])</f>
        <v>0.20928579000237738</v>
      </c>
      <c r="P4243" s="8">
        <f t="shared" si="66"/>
        <v>5.834731237692364E-5</v>
      </c>
      <c r="Q4243" t="str">
        <f>IF(SalesData[[#This Row],[Discount]]&gt;0, "Yes", "No")</f>
        <v>Yes</v>
      </c>
      <c r="R4243" t="str">
        <f>TEXT(SalesData[[#This Row],[Order Date]],"mmm-yyyy")</f>
        <v>Mar-2024</v>
      </c>
      <c r="S4243">
        <f>YEAR(SalesData[[#This Row],[Order Date]])*100 + MONTH(SalesData[[#This Row],[Order Date]])</f>
        <v>202403</v>
      </c>
    </row>
    <row r="4244" spans="1:19" x14ac:dyDescent="0.3">
      <c r="A4244" t="s">
        <v>7571</v>
      </c>
      <c r="B4244" s="3">
        <v>45380</v>
      </c>
      <c r="C4244" t="s">
        <v>7572</v>
      </c>
      <c r="D4244" t="s">
        <v>30</v>
      </c>
      <c r="E4244" t="s">
        <v>26</v>
      </c>
      <c r="F4244" t="s">
        <v>39</v>
      </c>
      <c r="G4244">
        <v>9</v>
      </c>
      <c r="H4244" s="5">
        <v>629.70000000000005</v>
      </c>
      <c r="I4244" s="5">
        <v>0.1</v>
      </c>
      <c r="J4244" s="5">
        <v>5100.5700000000006</v>
      </c>
      <c r="K4244" s="5">
        <v>257.43298647301731</v>
      </c>
      <c r="L4244">
        <f>YEAR(SalesData[Order Date])</f>
        <v>2024</v>
      </c>
      <c r="M4244">
        <f>MONTH(SalesData[Order Date])</f>
        <v>3</v>
      </c>
      <c r="N4244" t="str">
        <f>TEXT(SalesData[[#This Row],[Order Date]], "mmmm")</f>
        <v>March</v>
      </c>
      <c r="O4244" s="7">
        <f>IF(SalesData[Sales]=0,0,SalesData[Profit]/SalesData[Sales])</f>
        <v>5.0471415248299165E-2</v>
      </c>
      <c r="P4244" s="8">
        <f t="shared" si="66"/>
        <v>1.7645086725601257E-5</v>
      </c>
      <c r="Q4244" t="str">
        <f>IF(SalesData[[#This Row],[Discount]]&gt;0, "Yes", "No")</f>
        <v>Yes</v>
      </c>
      <c r="R4244" t="str">
        <f>TEXT(SalesData[[#This Row],[Order Date]],"mmm-yyyy")</f>
        <v>Mar-2024</v>
      </c>
      <c r="S4244">
        <f>YEAR(SalesData[[#This Row],[Order Date]])*100 + MONTH(SalesData[[#This Row],[Order Date]])</f>
        <v>202403</v>
      </c>
    </row>
    <row r="4245" spans="1:19" x14ac:dyDescent="0.3">
      <c r="A4245" t="s">
        <v>7667</v>
      </c>
      <c r="B4245" s="3">
        <v>45354</v>
      </c>
      <c r="C4245" t="s">
        <v>7668</v>
      </c>
      <c r="D4245" t="s">
        <v>13</v>
      </c>
      <c r="E4245" t="s">
        <v>19</v>
      </c>
      <c r="F4245" t="s">
        <v>34</v>
      </c>
      <c r="G4245">
        <v>6</v>
      </c>
      <c r="H4245" s="5">
        <v>741.68</v>
      </c>
      <c r="I4245" s="5">
        <v>0.19</v>
      </c>
      <c r="J4245" s="5">
        <v>3604.5648000000001</v>
      </c>
      <c r="K4245" s="5">
        <v>699.62974825273466</v>
      </c>
      <c r="L4245">
        <f>YEAR(SalesData[Order Date])</f>
        <v>2024</v>
      </c>
      <c r="M4245">
        <f>MONTH(SalesData[Order Date])</f>
        <v>3</v>
      </c>
      <c r="N4245" t="str">
        <f>TEXT(SalesData[[#This Row],[Order Date]], "mmmm")</f>
        <v>March</v>
      </c>
      <c r="O4245" s="7">
        <f>IF(SalesData[Sales]=0,0,SalesData[Profit]/SalesData[Sales])</f>
        <v>0.19409548366358531</v>
      </c>
      <c r="P4245" s="8">
        <f t="shared" si="66"/>
        <v>4.2695861647431062E-5</v>
      </c>
      <c r="Q4245" t="str">
        <f>IF(SalesData[[#This Row],[Discount]]&gt;0, "Yes", "No")</f>
        <v>Yes</v>
      </c>
      <c r="R4245" t="str">
        <f>TEXT(SalesData[[#This Row],[Order Date]],"mmm-yyyy")</f>
        <v>Mar-2024</v>
      </c>
      <c r="S4245">
        <f>YEAR(SalesData[[#This Row],[Order Date]])*100 + MONTH(SalesData[[#This Row],[Order Date]])</f>
        <v>202403</v>
      </c>
    </row>
    <row r="4246" spans="1:19" x14ac:dyDescent="0.3">
      <c r="A4246" t="s">
        <v>7683</v>
      </c>
      <c r="B4246" s="3">
        <v>45362</v>
      </c>
      <c r="C4246" t="s">
        <v>7684</v>
      </c>
      <c r="D4246" t="s">
        <v>23</v>
      </c>
      <c r="E4246" t="s">
        <v>14</v>
      </c>
      <c r="F4246" t="s">
        <v>34</v>
      </c>
      <c r="G4246">
        <v>2</v>
      </c>
      <c r="H4246" s="5">
        <v>843.36</v>
      </c>
      <c r="I4246" s="5">
        <v>0.02</v>
      </c>
      <c r="J4246" s="5">
        <v>1652.9856</v>
      </c>
      <c r="K4246" s="5">
        <v>440.53824285794519</v>
      </c>
      <c r="L4246">
        <f>YEAR(SalesData[Order Date])</f>
        <v>2024</v>
      </c>
      <c r="M4246">
        <f>MONTH(SalesData[Order Date])</f>
        <v>3</v>
      </c>
      <c r="N4246" t="str">
        <f>TEXT(SalesData[[#This Row],[Order Date]], "mmmm")</f>
        <v>March</v>
      </c>
      <c r="O4246" s="7">
        <f>IF(SalesData[Sales]=0,0,SalesData[Profit]/SalesData[Sales])</f>
        <v>0.26651063557840143</v>
      </c>
      <c r="P4246" s="8">
        <f t="shared" si="66"/>
        <v>1.1857332574464048E-5</v>
      </c>
      <c r="Q4246" t="str">
        <f>IF(SalesData[[#This Row],[Discount]]&gt;0, "Yes", "No")</f>
        <v>Yes</v>
      </c>
      <c r="R4246" t="str">
        <f>TEXT(SalesData[[#This Row],[Order Date]],"mmm-yyyy")</f>
        <v>Mar-2024</v>
      </c>
      <c r="S4246">
        <f>YEAR(SalesData[[#This Row],[Order Date]])*100 + MONTH(SalesData[[#This Row],[Order Date]])</f>
        <v>202403</v>
      </c>
    </row>
    <row r="4247" spans="1:19" x14ac:dyDescent="0.3">
      <c r="A4247" t="s">
        <v>7701</v>
      </c>
      <c r="B4247" s="3">
        <v>45354</v>
      </c>
      <c r="C4247" t="s">
        <v>7702</v>
      </c>
      <c r="D4247" t="s">
        <v>23</v>
      </c>
      <c r="E4247" t="s">
        <v>26</v>
      </c>
      <c r="F4247" t="s">
        <v>31</v>
      </c>
      <c r="G4247">
        <v>1</v>
      </c>
      <c r="H4247" s="5">
        <v>734.14</v>
      </c>
      <c r="I4247" s="5">
        <v>0.21</v>
      </c>
      <c r="J4247" s="5">
        <v>579.97059999999999</v>
      </c>
      <c r="K4247" s="5">
        <v>117.8034189160752</v>
      </c>
      <c r="L4247">
        <f>YEAR(SalesData[Order Date])</f>
        <v>2024</v>
      </c>
      <c r="M4247">
        <f>MONTH(SalesData[Order Date])</f>
        <v>3</v>
      </c>
      <c r="N4247" t="str">
        <f>TEXT(SalesData[[#This Row],[Order Date]], "mmmm")</f>
        <v>March</v>
      </c>
      <c r="O4247" s="7">
        <f>IF(SalesData[Sales]=0,0,SalesData[Profit]/SalesData[Sales])</f>
        <v>0.20311963902321117</v>
      </c>
      <c r="P4247" s="8">
        <f t="shared" si="66"/>
        <v>2.8604898248290515E-4</v>
      </c>
      <c r="Q4247" t="str">
        <f>IF(SalesData[[#This Row],[Discount]]&gt;0, "Yes", "No")</f>
        <v>Yes</v>
      </c>
      <c r="R4247" t="str">
        <f>TEXT(SalesData[[#This Row],[Order Date]],"mmm-yyyy")</f>
        <v>Mar-2024</v>
      </c>
      <c r="S4247">
        <f>YEAR(SalesData[[#This Row],[Order Date]])*100 + MONTH(SalesData[[#This Row],[Order Date]])</f>
        <v>202403</v>
      </c>
    </row>
    <row r="4248" spans="1:19" x14ac:dyDescent="0.3">
      <c r="A4248" t="s">
        <v>7745</v>
      </c>
      <c r="B4248" s="3">
        <v>45368</v>
      </c>
      <c r="C4248" t="s">
        <v>7746</v>
      </c>
      <c r="D4248" t="s">
        <v>30</v>
      </c>
      <c r="E4248" t="s">
        <v>26</v>
      </c>
      <c r="F4248" t="s">
        <v>27</v>
      </c>
      <c r="G4248">
        <v>4</v>
      </c>
      <c r="H4248" s="5">
        <v>547.47</v>
      </c>
      <c r="I4248" s="5">
        <v>0.11</v>
      </c>
      <c r="J4248" s="5">
        <v>1948.9931999999999</v>
      </c>
      <c r="K4248" s="5">
        <v>111.57560381776401</v>
      </c>
      <c r="L4248">
        <f>YEAR(SalesData[Order Date])</f>
        <v>2024</v>
      </c>
      <c r="M4248">
        <f>MONTH(SalesData[Order Date])</f>
        <v>3</v>
      </c>
      <c r="N4248" t="str">
        <f>TEXT(SalesData[[#This Row],[Order Date]], "mmmm")</f>
        <v>March</v>
      </c>
      <c r="O4248" s="7">
        <f>IF(SalesData[Sales]=0,0,SalesData[Profit]/SalesData[Sales])</f>
        <v>5.7247815855778261E-2</v>
      </c>
      <c r="P4248" s="8">
        <f t="shared" si="66"/>
        <v>5.0231062889290733E-5</v>
      </c>
      <c r="Q4248" t="str">
        <f>IF(SalesData[[#This Row],[Discount]]&gt;0, "Yes", "No")</f>
        <v>Yes</v>
      </c>
      <c r="R4248" t="str">
        <f>TEXT(SalesData[[#This Row],[Order Date]],"mmm-yyyy")</f>
        <v>Mar-2024</v>
      </c>
      <c r="S4248">
        <f>YEAR(SalesData[[#This Row],[Order Date]])*100 + MONTH(SalesData[[#This Row],[Order Date]])</f>
        <v>202403</v>
      </c>
    </row>
    <row r="4249" spans="1:19" x14ac:dyDescent="0.3">
      <c r="A4249" t="s">
        <v>7749</v>
      </c>
      <c r="B4249" s="3">
        <v>45382</v>
      </c>
      <c r="C4249" t="s">
        <v>7750</v>
      </c>
      <c r="D4249" t="s">
        <v>18</v>
      </c>
      <c r="E4249" t="s">
        <v>19</v>
      </c>
      <c r="F4249" t="s">
        <v>20</v>
      </c>
      <c r="G4249">
        <v>9</v>
      </c>
      <c r="H4249" s="5">
        <v>563.12</v>
      </c>
      <c r="I4249" s="5">
        <v>0.2</v>
      </c>
      <c r="J4249" s="5">
        <v>4054.4639999999999</v>
      </c>
      <c r="K4249" s="5">
        <v>454.30897602785541</v>
      </c>
      <c r="L4249">
        <f>YEAR(SalesData[Order Date])</f>
        <v>2024</v>
      </c>
      <c r="M4249">
        <f>MONTH(SalesData[Order Date])</f>
        <v>3</v>
      </c>
      <c r="N4249" t="str">
        <f>TEXT(SalesData[[#This Row],[Order Date]], "mmmm")</f>
        <v>March</v>
      </c>
      <c r="O4249" s="7">
        <f>IF(SalesData[Sales]=0,0,SalesData[Profit]/SalesData[Sales])</f>
        <v>0.11205155010079147</v>
      </c>
      <c r="P4249" s="8">
        <f t="shared" si="66"/>
        <v>3.9462676200849237E-5</v>
      </c>
      <c r="Q4249" t="str">
        <f>IF(SalesData[[#This Row],[Discount]]&gt;0, "Yes", "No")</f>
        <v>Yes</v>
      </c>
      <c r="R4249" t="str">
        <f>TEXT(SalesData[[#This Row],[Order Date]],"mmm-yyyy")</f>
        <v>Mar-2024</v>
      </c>
      <c r="S4249">
        <f>YEAR(SalesData[[#This Row],[Order Date]])*100 + MONTH(SalesData[[#This Row],[Order Date]])</f>
        <v>202403</v>
      </c>
    </row>
    <row r="4250" spans="1:19" x14ac:dyDescent="0.3">
      <c r="A4250" t="s">
        <v>7781</v>
      </c>
      <c r="B4250" s="3">
        <v>45369</v>
      </c>
      <c r="C4250" t="s">
        <v>7782</v>
      </c>
      <c r="D4250" t="s">
        <v>23</v>
      </c>
      <c r="E4250" t="s">
        <v>14</v>
      </c>
      <c r="F4250" t="s">
        <v>53</v>
      </c>
      <c r="G4250">
        <v>1</v>
      </c>
      <c r="H4250" s="5">
        <v>787.85</v>
      </c>
      <c r="I4250" s="5">
        <v>0.26</v>
      </c>
      <c r="J4250" s="5">
        <v>583.00900000000001</v>
      </c>
      <c r="K4250" s="5">
        <v>42.030391811836367</v>
      </c>
      <c r="L4250">
        <f>YEAR(SalesData[Order Date])</f>
        <v>2024</v>
      </c>
      <c r="M4250">
        <f>MONTH(SalesData[Order Date])</f>
        <v>3</v>
      </c>
      <c r="N4250" t="str">
        <f>TEXT(SalesData[[#This Row],[Order Date]], "mmmm")</f>
        <v>March</v>
      </c>
      <c r="O4250" s="7">
        <f>IF(SalesData[Sales]=0,0,SalesData[Profit]/SalesData[Sales])</f>
        <v>7.2092183502889942E-2</v>
      </c>
      <c r="P4250" s="8">
        <f t="shared" si="66"/>
        <v>3.3001205813289333E-4</v>
      </c>
      <c r="Q4250" t="str">
        <f>IF(SalesData[[#This Row],[Discount]]&gt;0, "Yes", "No")</f>
        <v>Yes</v>
      </c>
      <c r="R4250" t="str">
        <f>TEXT(SalesData[[#This Row],[Order Date]],"mmm-yyyy")</f>
        <v>Mar-2024</v>
      </c>
      <c r="S4250">
        <f>YEAR(SalesData[[#This Row],[Order Date]])*100 + MONTH(SalesData[[#This Row],[Order Date]])</f>
        <v>202403</v>
      </c>
    </row>
    <row r="4251" spans="1:19" x14ac:dyDescent="0.3">
      <c r="A4251" t="s">
        <v>7874</v>
      </c>
      <c r="B4251" s="3">
        <v>45363</v>
      </c>
      <c r="C4251" t="s">
        <v>7875</v>
      </c>
      <c r="D4251" t="s">
        <v>18</v>
      </c>
      <c r="E4251" t="s">
        <v>19</v>
      </c>
      <c r="F4251" t="s">
        <v>31</v>
      </c>
      <c r="G4251">
        <v>2</v>
      </c>
      <c r="H4251" s="5">
        <v>278.58999999999997</v>
      </c>
      <c r="I4251" s="5">
        <v>0.3</v>
      </c>
      <c r="J4251" s="5">
        <v>390.02600000000001</v>
      </c>
      <c r="K4251" s="5">
        <v>75.584956805734805</v>
      </c>
      <c r="L4251">
        <f>YEAR(SalesData[Order Date])</f>
        <v>2024</v>
      </c>
      <c r="M4251">
        <f>MONTH(SalesData[Order Date])</f>
        <v>3</v>
      </c>
      <c r="N4251" t="str">
        <f>TEXT(SalesData[[#This Row],[Order Date]], "mmmm")</f>
        <v>March</v>
      </c>
      <c r="O4251" s="7">
        <f>IF(SalesData[Sales]=0,0,SalesData[Profit]/SalesData[Sales])</f>
        <v>0.19379466190903888</v>
      </c>
      <c r="P4251" s="8">
        <f t="shared" si="66"/>
        <v>5.3842564341864392E-4</v>
      </c>
      <c r="Q4251" t="str">
        <f>IF(SalesData[[#This Row],[Discount]]&gt;0, "Yes", "No")</f>
        <v>Yes</v>
      </c>
      <c r="R4251" t="str">
        <f>TEXT(SalesData[[#This Row],[Order Date]],"mmm-yyyy")</f>
        <v>Mar-2024</v>
      </c>
      <c r="S4251">
        <f>YEAR(SalesData[[#This Row],[Order Date]])*100 + MONTH(SalesData[[#This Row],[Order Date]])</f>
        <v>202403</v>
      </c>
    </row>
    <row r="4252" spans="1:19" x14ac:dyDescent="0.3">
      <c r="A4252" t="s">
        <v>8016</v>
      </c>
      <c r="B4252" s="3">
        <v>45359</v>
      </c>
      <c r="C4252" t="s">
        <v>8017</v>
      </c>
      <c r="D4252" t="s">
        <v>18</v>
      </c>
      <c r="E4252" t="s">
        <v>19</v>
      </c>
      <c r="F4252" t="s">
        <v>27</v>
      </c>
      <c r="G4252">
        <v>7</v>
      </c>
      <c r="H4252" s="5">
        <v>482.93</v>
      </c>
      <c r="I4252" s="5">
        <v>0.19</v>
      </c>
      <c r="J4252" s="5">
        <v>2738.2130999999999</v>
      </c>
      <c r="K4252" s="5">
        <v>644.29377959225087</v>
      </c>
      <c r="L4252">
        <f>YEAR(SalesData[Order Date])</f>
        <v>2024</v>
      </c>
      <c r="M4252">
        <f>MONTH(SalesData[Order Date])</f>
        <v>3</v>
      </c>
      <c r="N4252" t="str">
        <f>TEXT(SalesData[[#This Row],[Order Date]], "mmmm")</f>
        <v>March</v>
      </c>
      <c r="O4252" s="7">
        <f>IF(SalesData[Sales]=0,0,SalesData[Profit]/SalesData[Sales])</f>
        <v>0.23529716499868139</v>
      </c>
      <c r="P4252" s="8">
        <f t="shared" si="66"/>
        <v>5.6204537185217613E-5</v>
      </c>
      <c r="Q4252" t="str">
        <f>IF(SalesData[[#This Row],[Discount]]&gt;0, "Yes", "No")</f>
        <v>Yes</v>
      </c>
      <c r="R4252" t="str">
        <f>TEXT(SalesData[[#This Row],[Order Date]],"mmm-yyyy")</f>
        <v>Mar-2024</v>
      </c>
      <c r="S4252">
        <f>YEAR(SalesData[[#This Row],[Order Date]])*100 + MONTH(SalesData[[#This Row],[Order Date]])</f>
        <v>202403</v>
      </c>
    </row>
    <row r="4253" spans="1:19" x14ac:dyDescent="0.3">
      <c r="A4253" t="s">
        <v>8018</v>
      </c>
      <c r="B4253" s="3">
        <v>45375</v>
      </c>
      <c r="C4253" t="s">
        <v>8019</v>
      </c>
      <c r="D4253" t="s">
        <v>18</v>
      </c>
      <c r="E4253" t="s">
        <v>19</v>
      </c>
      <c r="F4253" t="s">
        <v>20</v>
      </c>
      <c r="G4253">
        <v>3</v>
      </c>
      <c r="H4253" s="5">
        <v>618.44000000000005</v>
      </c>
      <c r="I4253" s="5">
        <v>0.16</v>
      </c>
      <c r="J4253" s="5">
        <v>1558.4688000000001</v>
      </c>
      <c r="K4253" s="5">
        <v>208.36768574801209</v>
      </c>
      <c r="L4253">
        <f>YEAR(SalesData[Order Date])</f>
        <v>2024</v>
      </c>
      <c r="M4253">
        <f>MONTH(SalesData[Order Date])</f>
        <v>3</v>
      </c>
      <c r="N4253" t="str">
        <f>TEXT(SalesData[[#This Row],[Order Date]], "mmmm")</f>
        <v>March</v>
      </c>
      <c r="O4253" s="7">
        <f>IF(SalesData[Sales]=0,0,SalesData[Profit]/SalesData[Sales])</f>
        <v>0.13370026127440734</v>
      </c>
      <c r="P4253" s="8">
        <f t="shared" si="66"/>
        <v>8.6238492551150199E-5</v>
      </c>
      <c r="Q4253" t="str">
        <f>IF(SalesData[[#This Row],[Discount]]&gt;0, "Yes", "No")</f>
        <v>Yes</v>
      </c>
      <c r="R4253" t="str">
        <f>TEXT(SalesData[[#This Row],[Order Date]],"mmm-yyyy")</f>
        <v>Mar-2024</v>
      </c>
      <c r="S4253">
        <f>YEAR(SalesData[[#This Row],[Order Date]])*100 + MONTH(SalesData[[#This Row],[Order Date]])</f>
        <v>202403</v>
      </c>
    </row>
    <row r="4254" spans="1:19" x14ac:dyDescent="0.3">
      <c r="A4254" t="s">
        <v>8172</v>
      </c>
      <c r="B4254" s="3">
        <v>45365</v>
      </c>
      <c r="C4254" t="s">
        <v>8173</v>
      </c>
      <c r="D4254" t="s">
        <v>30</v>
      </c>
      <c r="E4254" t="s">
        <v>19</v>
      </c>
      <c r="F4254" t="s">
        <v>15</v>
      </c>
      <c r="G4254">
        <v>7</v>
      </c>
      <c r="H4254" s="5">
        <v>660.1</v>
      </c>
      <c r="I4254" s="5">
        <v>0.11</v>
      </c>
      <c r="J4254" s="5">
        <v>4112.4229999999998</v>
      </c>
      <c r="K4254" s="5">
        <v>1135.2397794465289</v>
      </c>
      <c r="L4254">
        <f>YEAR(SalesData[Order Date])</f>
        <v>2024</v>
      </c>
      <c r="M4254">
        <f>MONTH(SalesData[Order Date])</f>
        <v>3</v>
      </c>
      <c r="N4254" t="str">
        <f>TEXT(SalesData[[#This Row],[Order Date]], "mmmm")</f>
        <v>March</v>
      </c>
      <c r="O4254" s="7">
        <f>IF(SalesData[Sales]=0,0,SalesData[Profit]/SalesData[Sales])</f>
        <v>0.27605131559825657</v>
      </c>
      <c r="P4254" s="8">
        <f t="shared" si="66"/>
        <v>2.3805916852424958E-5</v>
      </c>
      <c r="Q4254" t="str">
        <f>IF(SalesData[[#This Row],[Discount]]&gt;0, "Yes", "No")</f>
        <v>Yes</v>
      </c>
      <c r="R4254" t="str">
        <f>TEXT(SalesData[[#This Row],[Order Date]],"mmm-yyyy")</f>
        <v>Mar-2024</v>
      </c>
      <c r="S4254">
        <f>YEAR(SalesData[[#This Row],[Order Date]])*100 + MONTH(SalesData[[#This Row],[Order Date]])</f>
        <v>202403</v>
      </c>
    </row>
    <row r="4255" spans="1:19" x14ac:dyDescent="0.3">
      <c r="A4255" t="s">
        <v>8185</v>
      </c>
      <c r="B4255" s="3">
        <v>45374</v>
      </c>
      <c r="C4255" t="s">
        <v>8186</v>
      </c>
      <c r="D4255" t="s">
        <v>23</v>
      </c>
      <c r="E4255" t="s">
        <v>14</v>
      </c>
      <c r="F4255" t="s">
        <v>27</v>
      </c>
      <c r="G4255">
        <v>4</v>
      </c>
      <c r="H4255" s="5">
        <v>364.22</v>
      </c>
      <c r="I4255" s="5">
        <v>0.23</v>
      </c>
      <c r="J4255" s="5">
        <v>1121.7976000000001</v>
      </c>
      <c r="K4255" s="5">
        <v>104.1781147479354</v>
      </c>
      <c r="L4255">
        <f>YEAR(SalesData[Order Date])</f>
        <v>2024</v>
      </c>
      <c r="M4255">
        <f>MONTH(SalesData[Order Date])</f>
        <v>3</v>
      </c>
      <c r="N4255" t="str">
        <f>TEXT(SalesData[[#This Row],[Order Date]], "mmmm")</f>
        <v>March</v>
      </c>
      <c r="O4255" s="7">
        <f>IF(SalesData[Sales]=0,0,SalesData[Profit]/SalesData[Sales])</f>
        <v>9.2867122151032766E-2</v>
      </c>
      <c r="P4255" s="8">
        <f t="shared" si="66"/>
        <v>1.5787161605622976E-4</v>
      </c>
      <c r="Q4255" t="str">
        <f>IF(SalesData[[#This Row],[Discount]]&gt;0, "Yes", "No")</f>
        <v>Yes</v>
      </c>
      <c r="R4255" t="str">
        <f>TEXT(SalesData[[#This Row],[Order Date]],"mmm-yyyy")</f>
        <v>Mar-2024</v>
      </c>
      <c r="S4255">
        <f>YEAR(SalesData[[#This Row],[Order Date]])*100 + MONTH(SalesData[[#This Row],[Order Date]])</f>
        <v>202403</v>
      </c>
    </row>
    <row r="4256" spans="1:19" x14ac:dyDescent="0.3">
      <c r="A4256" t="s">
        <v>8247</v>
      </c>
      <c r="B4256" s="3">
        <v>45378</v>
      </c>
      <c r="C4256" t="s">
        <v>8248</v>
      </c>
      <c r="D4256" t="s">
        <v>30</v>
      </c>
      <c r="E4256" t="s">
        <v>19</v>
      </c>
      <c r="F4256" t="s">
        <v>34</v>
      </c>
      <c r="G4256">
        <v>8</v>
      </c>
      <c r="H4256" s="5">
        <v>761.59</v>
      </c>
      <c r="I4256" s="5">
        <v>0.3</v>
      </c>
      <c r="J4256" s="5">
        <v>4264.9040000000005</v>
      </c>
      <c r="K4256" s="5">
        <v>1124.638906259428</v>
      </c>
      <c r="L4256">
        <f>YEAR(SalesData[Order Date])</f>
        <v>2024</v>
      </c>
      <c r="M4256">
        <f>MONTH(SalesData[Order Date])</f>
        <v>3</v>
      </c>
      <c r="N4256" t="str">
        <f>TEXT(SalesData[[#This Row],[Order Date]], "mmmm")</f>
        <v>March</v>
      </c>
      <c r="O4256" s="7">
        <f>IF(SalesData[Sales]=0,0,SalesData[Profit]/SalesData[Sales])</f>
        <v>0.2636961831402132</v>
      </c>
      <c r="P4256" s="8">
        <f t="shared" si="66"/>
        <v>4.9239091899841118E-5</v>
      </c>
      <c r="Q4256" t="str">
        <f>IF(SalesData[[#This Row],[Discount]]&gt;0, "Yes", "No")</f>
        <v>Yes</v>
      </c>
      <c r="R4256" t="str">
        <f>TEXT(SalesData[[#This Row],[Order Date]],"mmm-yyyy")</f>
        <v>Mar-2024</v>
      </c>
      <c r="S4256">
        <f>YEAR(SalesData[[#This Row],[Order Date]])*100 + MONTH(SalesData[[#This Row],[Order Date]])</f>
        <v>202403</v>
      </c>
    </row>
    <row r="4257" spans="1:19" x14ac:dyDescent="0.3">
      <c r="A4257" t="s">
        <v>8286</v>
      </c>
      <c r="B4257" s="3">
        <v>45369</v>
      </c>
      <c r="C4257" t="s">
        <v>8287</v>
      </c>
      <c r="D4257" t="s">
        <v>23</v>
      </c>
      <c r="E4257" t="s">
        <v>14</v>
      </c>
      <c r="F4257" t="s">
        <v>91</v>
      </c>
      <c r="G4257">
        <v>2</v>
      </c>
      <c r="H4257" s="5">
        <v>631.20000000000005</v>
      </c>
      <c r="I4257" s="5">
        <v>0.24</v>
      </c>
      <c r="J4257" s="5">
        <v>959.42400000000009</v>
      </c>
      <c r="K4257" s="5">
        <v>151.96965072883361</v>
      </c>
      <c r="L4257">
        <f>YEAR(SalesData[Order Date])</f>
        <v>2024</v>
      </c>
      <c r="M4257">
        <f>MONTH(SalesData[Order Date])</f>
        <v>3</v>
      </c>
      <c r="N4257" t="str">
        <f>TEXT(SalesData[[#This Row],[Order Date]], "mmmm")</f>
        <v>March</v>
      </c>
      <c r="O4257" s="7">
        <f>IF(SalesData[Sales]=0,0,SalesData[Profit]/SalesData[Sales])</f>
        <v>0.15839675756373991</v>
      </c>
      <c r="P4257" s="8">
        <f t="shared" si="66"/>
        <v>1.9011406844106463E-4</v>
      </c>
      <c r="Q4257" t="str">
        <f>IF(SalesData[[#This Row],[Discount]]&gt;0, "Yes", "No")</f>
        <v>Yes</v>
      </c>
      <c r="R4257" t="str">
        <f>TEXT(SalesData[[#This Row],[Order Date]],"mmm-yyyy")</f>
        <v>Mar-2024</v>
      </c>
      <c r="S4257">
        <f>YEAR(SalesData[[#This Row],[Order Date]])*100 + MONTH(SalesData[[#This Row],[Order Date]])</f>
        <v>202403</v>
      </c>
    </row>
    <row r="4258" spans="1:19" x14ac:dyDescent="0.3">
      <c r="A4258" t="s">
        <v>8319</v>
      </c>
      <c r="B4258" s="3">
        <v>45379</v>
      </c>
      <c r="C4258" t="s">
        <v>8320</v>
      </c>
      <c r="D4258" t="s">
        <v>13</v>
      </c>
      <c r="E4258" t="s">
        <v>14</v>
      </c>
      <c r="F4258" t="s">
        <v>31</v>
      </c>
      <c r="G4258">
        <v>1</v>
      </c>
      <c r="H4258" s="5">
        <v>315.36</v>
      </c>
      <c r="I4258" s="5">
        <v>0.27</v>
      </c>
      <c r="J4258" s="5">
        <v>230.21279999999999</v>
      </c>
      <c r="K4258" s="5">
        <v>46.019860765460642</v>
      </c>
      <c r="L4258">
        <f>YEAR(SalesData[Order Date])</f>
        <v>2024</v>
      </c>
      <c r="M4258">
        <f>MONTH(SalesData[Order Date])</f>
        <v>3</v>
      </c>
      <c r="N4258" t="str">
        <f>TEXT(SalesData[[#This Row],[Order Date]], "mmmm")</f>
        <v>March</v>
      </c>
      <c r="O4258" s="7">
        <f>IF(SalesData[Sales]=0,0,SalesData[Profit]/SalesData[Sales])</f>
        <v>0.19990139890336525</v>
      </c>
      <c r="P4258" s="8">
        <f t="shared" si="66"/>
        <v>8.561643835616439E-4</v>
      </c>
      <c r="Q4258" t="str">
        <f>IF(SalesData[[#This Row],[Discount]]&gt;0, "Yes", "No")</f>
        <v>Yes</v>
      </c>
      <c r="R4258" t="str">
        <f>TEXT(SalesData[[#This Row],[Order Date]],"mmm-yyyy")</f>
        <v>Mar-2024</v>
      </c>
      <c r="S4258">
        <f>YEAR(SalesData[[#This Row],[Order Date]])*100 + MONTH(SalesData[[#This Row],[Order Date]])</f>
        <v>202403</v>
      </c>
    </row>
    <row r="4259" spans="1:19" x14ac:dyDescent="0.3">
      <c r="A4259" t="s">
        <v>8356</v>
      </c>
      <c r="B4259" s="3">
        <v>45357</v>
      </c>
      <c r="C4259" t="s">
        <v>8357</v>
      </c>
      <c r="D4259" t="s">
        <v>23</v>
      </c>
      <c r="E4259" t="s">
        <v>19</v>
      </c>
      <c r="F4259" t="s">
        <v>31</v>
      </c>
      <c r="G4259">
        <v>6</v>
      </c>
      <c r="H4259" s="5">
        <v>346.64</v>
      </c>
      <c r="I4259" s="5">
        <v>0.14000000000000001</v>
      </c>
      <c r="J4259" s="5">
        <v>1788.6623999999999</v>
      </c>
      <c r="K4259" s="5">
        <v>200.0659853902724</v>
      </c>
      <c r="L4259">
        <f>YEAR(SalesData[Order Date])</f>
        <v>2024</v>
      </c>
      <c r="M4259">
        <f>MONTH(SalesData[Order Date])</f>
        <v>3</v>
      </c>
      <c r="N4259" t="str">
        <f>TEXT(SalesData[[#This Row],[Order Date]], "mmmm")</f>
        <v>March</v>
      </c>
      <c r="O4259" s="7">
        <f>IF(SalesData[Sales]=0,0,SalesData[Profit]/SalesData[Sales])</f>
        <v>0.11185228995157075</v>
      </c>
      <c r="P4259" s="8">
        <f t="shared" si="66"/>
        <v>6.7312870220786214E-5</v>
      </c>
      <c r="Q4259" t="str">
        <f>IF(SalesData[[#This Row],[Discount]]&gt;0, "Yes", "No")</f>
        <v>Yes</v>
      </c>
      <c r="R4259" t="str">
        <f>TEXT(SalesData[[#This Row],[Order Date]],"mmm-yyyy")</f>
        <v>Mar-2024</v>
      </c>
      <c r="S4259">
        <f>YEAR(SalesData[[#This Row],[Order Date]])*100 + MONTH(SalesData[[#This Row],[Order Date]])</f>
        <v>202403</v>
      </c>
    </row>
    <row r="4260" spans="1:19" x14ac:dyDescent="0.3">
      <c r="A4260" t="s">
        <v>8429</v>
      </c>
      <c r="B4260" s="3">
        <v>45372</v>
      </c>
      <c r="C4260" t="s">
        <v>8430</v>
      </c>
      <c r="D4260" t="s">
        <v>13</v>
      </c>
      <c r="E4260" t="s">
        <v>14</v>
      </c>
      <c r="F4260" t="s">
        <v>62</v>
      </c>
      <c r="G4260">
        <v>6</v>
      </c>
      <c r="H4260" s="5">
        <v>573.30999999999995</v>
      </c>
      <c r="I4260" s="5">
        <v>0.24</v>
      </c>
      <c r="J4260" s="5">
        <v>2614.2936</v>
      </c>
      <c r="K4260" s="5">
        <v>381.75642767316288</v>
      </c>
      <c r="L4260">
        <f>YEAR(SalesData[Order Date])</f>
        <v>2024</v>
      </c>
      <c r="M4260">
        <f>MONTH(SalesData[Order Date])</f>
        <v>3</v>
      </c>
      <c r="N4260" t="str">
        <f>TEXT(SalesData[[#This Row],[Order Date]], "mmmm")</f>
        <v>March</v>
      </c>
      <c r="O4260" s="7">
        <f>IF(SalesData[Sales]=0,0,SalesData[Profit]/SalesData[Sales])</f>
        <v>0.14602660836302506</v>
      </c>
      <c r="P4260" s="8">
        <f t="shared" si="66"/>
        <v>6.9770281348659544E-5</v>
      </c>
      <c r="Q4260" t="str">
        <f>IF(SalesData[[#This Row],[Discount]]&gt;0, "Yes", "No")</f>
        <v>Yes</v>
      </c>
      <c r="R4260" t="str">
        <f>TEXT(SalesData[[#This Row],[Order Date]],"mmm-yyyy")</f>
        <v>Mar-2024</v>
      </c>
      <c r="S4260">
        <f>YEAR(SalesData[[#This Row],[Order Date]])*100 + MONTH(SalesData[[#This Row],[Order Date]])</f>
        <v>202403</v>
      </c>
    </row>
    <row r="4261" spans="1:19" x14ac:dyDescent="0.3">
      <c r="A4261" t="s">
        <v>8433</v>
      </c>
      <c r="B4261" s="3">
        <v>45362</v>
      </c>
      <c r="C4261" t="s">
        <v>8434</v>
      </c>
      <c r="D4261" t="s">
        <v>18</v>
      </c>
      <c r="E4261" t="s">
        <v>19</v>
      </c>
      <c r="F4261" t="s">
        <v>53</v>
      </c>
      <c r="G4261">
        <v>5</v>
      </c>
      <c r="H4261" s="5">
        <v>865.11</v>
      </c>
      <c r="I4261" s="5">
        <v>0.15</v>
      </c>
      <c r="J4261" s="5">
        <v>3676.7175000000002</v>
      </c>
      <c r="K4261" s="5">
        <v>846.19003754871665</v>
      </c>
      <c r="L4261">
        <f>YEAR(SalesData[Order Date])</f>
        <v>2024</v>
      </c>
      <c r="M4261">
        <f>MONTH(SalesData[Order Date])</f>
        <v>3</v>
      </c>
      <c r="N4261" t="str">
        <f>TEXT(SalesData[[#This Row],[Order Date]], "mmmm")</f>
        <v>March</v>
      </c>
      <c r="O4261" s="7">
        <f>IF(SalesData[Sales]=0,0,SalesData[Profit]/SalesData[Sales])</f>
        <v>0.23014823345789187</v>
      </c>
      <c r="P4261" s="8">
        <f t="shared" si="66"/>
        <v>3.4677671047612443E-5</v>
      </c>
      <c r="Q4261" t="str">
        <f>IF(SalesData[[#This Row],[Discount]]&gt;0, "Yes", "No")</f>
        <v>Yes</v>
      </c>
      <c r="R4261" t="str">
        <f>TEXT(SalesData[[#This Row],[Order Date]],"mmm-yyyy")</f>
        <v>Mar-2024</v>
      </c>
      <c r="S4261">
        <f>YEAR(SalesData[[#This Row],[Order Date]])*100 + MONTH(SalesData[[#This Row],[Order Date]])</f>
        <v>202403</v>
      </c>
    </row>
    <row r="4262" spans="1:19" x14ac:dyDescent="0.3">
      <c r="A4262" t="s">
        <v>8503</v>
      </c>
      <c r="B4262" s="3">
        <v>45354</v>
      </c>
      <c r="C4262" t="s">
        <v>8504</v>
      </c>
      <c r="D4262" t="s">
        <v>23</v>
      </c>
      <c r="E4262" t="s">
        <v>14</v>
      </c>
      <c r="F4262" t="s">
        <v>20</v>
      </c>
      <c r="G4262">
        <v>7</v>
      </c>
      <c r="H4262" s="5">
        <v>498.52</v>
      </c>
      <c r="I4262" s="5">
        <v>0.14000000000000001</v>
      </c>
      <c r="J4262" s="5">
        <v>3001.0904</v>
      </c>
      <c r="K4262" s="5">
        <v>497.08179493027927</v>
      </c>
      <c r="L4262">
        <f>YEAR(SalesData[Order Date])</f>
        <v>2024</v>
      </c>
      <c r="M4262">
        <f>MONTH(SalesData[Order Date])</f>
        <v>3</v>
      </c>
      <c r="N4262" t="str">
        <f>TEXT(SalesData[[#This Row],[Order Date]], "mmmm")</f>
        <v>March</v>
      </c>
      <c r="O4262" s="7">
        <f>IF(SalesData[Sales]=0,0,SalesData[Profit]/SalesData[Sales])</f>
        <v>0.16563372930394873</v>
      </c>
      <c r="P4262" s="8">
        <f t="shared" si="66"/>
        <v>4.0118751504453188E-5</v>
      </c>
      <c r="Q4262" t="str">
        <f>IF(SalesData[[#This Row],[Discount]]&gt;0, "Yes", "No")</f>
        <v>Yes</v>
      </c>
      <c r="R4262" t="str">
        <f>TEXT(SalesData[[#This Row],[Order Date]],"mmm-yyyy")</f>
        <v>Mar-2024</v>
      </c>
      <c r="S4262">
        <f>YEAR(SalesData[[#This Row],[Order Date]])*100 + MONTH(SalesData[[#This Row],[Order Date]])</f>
        <v>202403</v>
      </c>
    </row>
    <row r="4263" spans="1:19" x14ac:dyDescent="0.3">
      <c r="A4263" t="s">
        <v>8559</v>
      </c>
      <c r="B4263" s="3">
        <v>45367</v>
      </c>
      <c r="C4263" t="s">
        <v>8560</v>
      </c>
      <c r="D4263" t="s">
        <v>13</v>
      </c>
      <c r="E4263" t="s">
        <v>19</v>
      </c>
      <c r="F4263" t="s">
        <v>34</v>
      </c>
      <c r="G4263">
        <v>3</v>
      </c>
      <c r="H4263" s="5">
        <v>976.78</v>
      </c>
      <c r="I4263" s="5">
        <v>0.12</v>
      </c>
      <c r="J4263" s="5">
        <v>2578.6992</v>
      </c>
      <c r="K4263" s="5">
        <v>451.71947736011867</v>
      </c>
      <c r="L4263">
        <f>YEAR(SalesData[Order Date])</f>
        <v>2024</v>
      </c>
      <c r="M4263">
        <f>MONTH(SalesData[Order Date])</f>
        <v>3</v>
      </c>
      <c r="N4263" t="str">
        <f>TEXT(SalesData[[#This Row],[Order Date]], "mmmm")</f>
        <v>March</v>
      </c>
      <c r="O4263" s="7">
        <f>IF(SalesData[Sales]=0,0,SalesData[Profit]/SalesData[Sales])</f>
        <v>0.17517338872254612</v>
      </c>
      <c r="P4263" s="8">
        <f t="shared" si="66"/>
        <v>4.0950879420135542E-5</v>
      </c>
      <c r="Q4263" t="str">
        <f>IF(SalesData[[#This Row],[Discount]]&gt;0, "Yes", "No")</f>
        <v>Yes</v>
      </c>
      <c r="R4263" t="str">
        <f>TEXT(SalesData[[#This Row],[Order Date]],"mmm-yyyy")</f>
        <v>Mar-2024</v>
      </c>
      <c r="S4263">
        <f>YEAR(SalesData[[#This Row],[Order Date]])*100 + MONTH(SalesData[[#This Row],[Order Date]])</f>
        <v>202403</v>
      </c>
    </row>
    <row r="4264" spans="1:19" x14ac:dyDescent="0.3">
      <c r="A4264" t="s">
        <v>8583</v>
      </c>
      <c r="B4264" s="3">
        <v>45374</v>
      </c>
      <c r="C4264" t="s">
        <v>8584</v>
      </c>
      <c r="D4264" t="s">
        <v>30</v>
      </c>
      <c r="E4264" t="s">
        <v>26</v>
      </c>
      <c r="F4264" t="s">
        <v>91</v>
      </c>
      <c r="G4264">
        <v>3</v>
      </c>
      <c r="H4264" s="5">
        <v>33.590000000000003</v>
      </c>
      <c r="I4264" s="5">
        <v>0.23</v>
      </c>
      <c r="J4264" s="5">
        <v>77.592900000000014</v>
      </c>
      <c r="K4264" s="5">
        <v>21.878731364861888</v>
      </c>
      <c r="L4264">
        <f>YEAR(SalesData[Order Date])</f>
        <v>2024</v>
      </c>
      <c r="M4264">
        <f>MONTH(SalesData[Order Date])</f>
        <v>3</v>
      </c>
      <c r="N4264" t="str">
        <f>TEXT(SalesData[[#This Row],[Order Date]], "mmmm")</f>
        <v>March</v>
      </c>
      <c r="O4264" s="7">
        <f>IF(SalesData[Sales]=0,0,SalesData[Profit]/SalesData[Sales])</f>
        <v>0.28196821313370019</v>
      </c>
      <c r="P4264" s="8">
        <f t="shared" si="66"/>
        <v>2.2824253249975192E-3</v>
      </c>
      <c r="Q4264" t="str">
        <f>IF(SalesData[[#This Row],[Discount]]&gt;0, "Yes", "No")</f>
        <v>Yes</v>
      </c>
      <c r="R4264" t="str">
        <f>TEXT(SalesData[[#This Row],[Order Date]],"mmm-yyyy")</f>
        <v>Mar-2024</v>
      </c>
      <c r="S4264">
        <f>YEAR(SalesData[[#This Row],[Order Date]])*100 + MONTH(SalesData[[#This Row],[Order Date]])</f>
        <v>202403</v>
      </c>
    </row>
    <row r="4265" spans="1:19" x14ac:dyDescent="0.3">
      <c r="A4265" t="s">
        <v>8589</v>
      </c>
      <c r="B4265" s="3">
        <v>45374</v>
      </c>
      <c r="C4265" t="s">
        <v>8590</v>
      </c>
      <c r="D4265" t="s">
        <v>18</v>
      </c>
      <c r="E4265" t="s">
        <v>14</v>
      </c>
      <c r="F4265" t="s">
        <v>91</v>
      </c>
      <c r="G4265">
        <v>2</v>
      </c>
      <c r="H4265" s="5">
        <v>337.55</v>
      </c>
      <c r="I4265" s="5">
        <v>0.03</v>
      </c>
      <c r="J4265" s="5">
        <v>654.84699999999998</v>
      </c>
      <c r="K4265" s="5">
        <v>77.64952488156419</v>
      </c>
      <c r="L4265">
        <f>YEAR(SalesData[Order Date])</f>
        <v>2024</v>
      </c>
      <c r="M4265">
        <f>MONTH(SalesData[Order Date])</f>
        <v>3</v>
      </c>
      <c r="N4265" t="str">
        <f>TEXT(SalesData[[#This Row],[Order Date]], "mmmm")</f>
        <v>March</v>
      </c>
      <c r="O4265" s="7">
        <f>IF(SalesData[Sales]=0,0,SalesData[Profit]/SalesData[Sales])</f>
        <v>0.11857659099234508</v>
      </c>
      <c r="P4265" s="8">
        <f t="shared" si="66"/>
        <v>4.4437861057621087E-5</v>
      </c>
      <c r="Q4265" t="str">
        <f>IF(SalesData[[#This Row],[Discount]]&gt;0, "Yes", "No")</f>
        <v>Yes</v>
      </c>
      <c r="R4265" t="str">
        <f>TEXT(SalesData[[#This Row],[Order Date]],"mmm-yyyy")</f>
        <v>Mar-2024</v>
      </c>
      <c r="S4265">
        <f>YEAR(SalesData[[#This Row],[Order Date]])*100 + MONTH(SalesData[[#This Row],[Order Date]])</f>
        <v>202403</v>
      </c>
    </row>
    <row r="4266" spans="1:19" x14ac:dyDescent="0.3">
      <c r="A4266" t="s">
        <v>8593</v>
      </c>
      <c r="B4266" s="3">
        <v>45363</v>
      </c>
      <c r="C4266" t="s">
        <v>8594</v>
      </c>
      <c r="D4266" t="s">
        <v>13</v>
      </c>
      <c r="E4266" t="s">
        <v>19</v>
      </c>
      <c r="F4266" t="s">
        <v>91</v>
      </c>
      <c r="G4266">
        <v>3</v>
      </c>
      <c r="H4266" s="5">
        <v>999.88</v>
      </c>
      <c r="I4266" s="5">
        <v>0.08</v>
      </c>
      <c r="J4266" s="5">
        <v>2759.6687999999999</v>
      </c>
      <c r="K4266" s="5">
        <v>401.82863547214981</v>
      </c>
      <c r="L4266">
        <f>YEAR(SalesData[Order Date])</f>
        <v>2024</v>
      </c>
      <c r="M4266">
        <f>MONTH(SalesData[Order Date])</f>
        <v>3</v>
      </c>
      <c r="N4266" t="str">
        <f>TEXT(SalesData[[#This Row],[Order Date]], "mmmm")</f>
        <v>March</v>
      </c>
      <c r="O4266" s="7">
        <f>IF(SalesData[Sales]=0,0,SalesData[Profit]/SalesData[Sales])</f>
        <v>0.14560755822298307</v>
      </c>
      <c r="P4266" s="8">
        <f t="shared" si="66"/>
        <v>2.6669867050712754E-5</v>
      </c>
      <c r="Q4266" t="str">
        <f>IF(SalesData[[#This Row],[Discount]]&gt;0, "Yes", "No")</f>
        <v>Yes</v>
      </c>
      <c r="R4266" t="str">
        <f>TEXT(SalesData[[#This Row],[Order Date]],"mmm-yyyy")</f>
        <v>Mar-2024</v>
      </c>
      <c r="S4266">
        <f>YEAR(SalesData[[#This Row],[Order Date]])*100 + MONTH(SalesData[[#This Row],[Order Date]])</f>
        <v>202403</v>
      </c>
    </row>
    <row r="4267" spans="1:19" x14ac:dyDescent="0.3">
      <c r="A4267" t="s">
        <v>8691</v>
      </c>
      <c r="B4267" s="3">
        <v>45362</v>
      </c>
      <c r="C4267" t="s">
        <v>8692</v>
      </c>
      <c r="D4267" t="s">
        <v>30</v>
      </c>
      <c r="E4267" t="s">
        <v>14</v>
      </c>
      <c r="F4267" t="s">
        <v>27</v>
      </c>
      <c r="G4267">
        <v>9</v>
      </c>
      <c r="H4267" s="5">
        <v>112.7</v>
      </c>
      <c r="I4267" s="5">
        <v>0.08</v>
      </c>
      <c r="J4267" s="5">
        <v>933.15600000000006</v>
      </c>
      <c r="K4267" s="5">
        <v>75.89889985773479</v>
      </c>
      <c r="L4267">
        <f>YEAR(SalesData[Order Date])</f>
        <v>2024</v>
      </c>
      <c r="M4267">
        <f>MONTH(SalesData[Order Date])</f>
        <v>3</v>
      </c>
      <c r="N4267" t="str">
        <f>TEXT(SalesData[[#This Row],[Order Date]], "mmmm")</f>
        <v>March</v>
      </c>
      <c r="O4267" s="7">
        <f>IF(SalesData[Sales]=0,0,SalesData[Profit]/SalesData[Sales])</f>
        <v>8.1335703631262926E-2</v>
      </c>
      <c r="P4267" s="8">
        <f t="shared" si="66"/>
        <v>7.8872128561569552E-5</v>
      </c>
      <c r="Q4267" t="str">
        <f>IF(SalesData[[#This Row],[Discount]]&gt;0, "Yes", "No")</f>
        <v>Yes</v>
      </c>
      <c r="R4267" t="str">
        <f>TEXT(SalesData[[#This Row],[Order Date]],"mmm-yyyy")</f>
        <v>Mar-2024</v>
      </c>
      <c r="S4267">
        <f>YEAR(SalesData[[#This Row],[Order Date]])*100 + MONTH(SalesData[[#This Row],[Order Date]])</f>
        <v>202403</v>
      </c>
    </row>
    <row r="4268" spans="1:19" x14ac:dyDescent="0.3">
      <c r="A4268" t="s">
        <v>8713</v>
      </c>
      <c r="B4268" s="3">
        <v>45361</v>
      </c>
      <c r="C4268" t="s">
        <v>8714</v>
      </c>
      <c r="D4268" t="s">
        <v>30</v>
      </c>
      <c r="E4268" t="s">
        <v>26</v>
      </c>
      <c r="F4268" t="s">
        <v>62</v>
      </c>
      <c r="G4268">
        <v>6</v>
      </c>
      <c r="H4268" s="5">
        <v>616.21</v>
      </c>
      <c r="I4268" s="5">
        <v>0.06</v>
      </c>
      <c r="J4268" s="5">
        <v>3475.4243999999999</v>
      </c>
      <c r="K4268" s="5">
        <v>1018.383071206331</v>
      </c>
      <c r="L4268">
        <f>YEAR(SalesData[Order Date])</f>
        <v>2024</v>
      </c>
      <c r="M4268">
        <f>MONTH(SalesData[Order Date])</f>
        <v>3</v>
      </c>
      <c r="N4268" t="str">
        <f>TEXT(SalesData[[#This Row],[Order Date]], "mmmm")</f>
        <v>March</v>
      </c>
      <c r="O4268" s="7">
        <f>IF(SalesData[Sales]=0,0,SalesData[Profit]/SalesData[Sales])</f>
        <v>0.2930240897216268</v>
      </c>
      <c r="P4268" s="8">
        <f t="shared" si="66"/>
        <v>1.6228233881306697E-5</v>
      </c>
      <c r="Q4268" t="str">
        <f>IF(SalesData[[#This Row],[Discount]]&gt;0, "Yes", "No")</f>
        <v>Yes</v>
      </c>
      <c r="R4268" t="str">
        <f>TEXT(SalesData[[#This Row],[Order Date]],"mmm-yyyy")</f>
        <v>Mar-2024</v>
      </c>
      <c r="S4268">
        <f>YEAR(SalesData[[#This Row],[Order Date]])*100 + MONTH(SalesData[[#This Row],[Order Date]])</f>
        <v>202403</v>
      </c>
    </row>
    <row r="4269" spans="1:19" x14ac:dyDescent="0.3">
      <c r="A4269" t="s">
        <v>8723</v>
      </c>
      <c r="B4269" s="3">
        <v>45369</v>
      </c>
      <c r="C4269" t="s">
        <v>8724</v>
      </c>
      <c r="D4269" t="s">
        <v>23</v>
      </c>
      <c r="E4269" t="s">
        <v>19</v>
      </c>
      <c r="F4269" t="s">
        <v>39</v>
      </c>
      <c r="G4269">
        <v>5</v>
      </c>
      <c r="H4269" s="5">
        <v>188.7</v>
      </c>
      <c r="I4269" s="5">
        <v>0.01</v>
      </c>
      <c r="J4269" s="5">
        <v>934.06499999999994</v>
      </c>
      <c r="K4269" s="5">
        <v>89.127705178405407</v>
      </c>
      <c r="L4269">
        <f>YEAR(SalesData[Order Date])</f>
        <v>2024</v>
      </c>
      <c r="M4269">
        <f>MONTH(SalesData[Order Date])</f>
        <v>3</v>
      </c>
      <c r="N4269" t="str">
        <f>TEXT(SalesData[[#This Row],[Order Date]], "mmmm")</f>
        <v>March</v>
      </c>
      <c r="O4269" s="7">
        <f>IF(SalesData[Sales]=0,0,SalesData[Profit]/SalesData[Sales])</f>
        <v>9.5419168021931469E-2</v>
      </c>
      <c r="P4269" s="8">
        <f t="shared" si="66"/>
        <v>1.0598834128245893E-5</v>
      </c>
      <c r="Q4269" t="str">
        <f>IF(SalesData[[#This Row],[Discount]]&gt;0, "Yes", "No")</f>
        <v>Yes</v>
      </c>
      <c r="R4269" t="str">
        <f>TEXT(SalesData[[#This Row],[Order Date]],"mmm-yyyy")</f>
        <v>Mar-2024</v>
      </c>
      <c r="S4269">
        <f>YEAR(SalesData[[#This Row],[Order Date]])*100 + MONTH(SalesData[[#This Row],[Order Date]])</f>
        <v>202403</v>
      </c>
    </row>
    <row r="4270" spans="1:19" x14ac:dyDescent="0.3">
      <c r="A4270" t="s">
        <v>8773</v>
      </c>
      <c r="B4270" s="3">
        <v>45356</v>
      </c>
      <c r="C4270" t="s">
        <v>8774</v>
      </c>
      <c r="D4270" t="s">
        <v>18</v>
      </c>
      <c r="E4270" t="s">
        <v>14</v>
      </c>
      <c r="F4270" t="s">
        <v>31</v>
      </c>
      <c r="G4270">
        <v>6</v>
      </c>
      <c r="H4270" s="5">
        <v>550.13</v>
      </c>
      <c r="I4270" s="5">
        <v>0.01</v>
      </c>
      <c r="J4270" s="5">
        <v>3267.7721999999999</v>
      </c>
      <c r="K4270" s="5">
        <v>910.64554975719</v>
      </c>
      <c r="L4270">
        <f>YEAR(SalesData[Order Date])</f>
        <v>2024</v>
      </c>
      <c r="M4270">
        <f>MONTH(SalesData[Order Date])</f>
        <v>3</v>
      </c>
      <c r="N4270" t="str">
        <f>TEXT(SalesData[[#This Row],[Order Date]], "mmmm")</f>
        <v>March</v>
      </c>
      <c r="O4270" s="7">
        <f>IF(SalesData[Sales]=0,0,SalesData[Profit]/SalesData[Sales])</f>
        <v>0.27867473435179785</v>
      </c>
      <c r="P4270" s="8">
        <f t="shared" si="66"/>
        <v>3.029586946115767E-6</v>
      </c>
      <c r="Q4270" t="str">
        <f>IF(SalesData[[#This Row],[Discount]]&gt;0, "Yes", "No")</f>
        <v>Yes</v>
      </c>
      <c r="R4270" t="str">
        <f>TEXT(SalesData[[#This Row],[Order Date]],"mmm-yyyy")</f>
        <v>Mar-2024</v>
      </c>
      <c r="S4270">
        <f>YEAR(SalesData[[#This Row],[Order Date]])*100 + MONTH(SalesData[[#This Row],[Order Date]])</f>
        <v>202403</v>
      </c>
    </row>
    <row r="4271" spans="1:19" x14ac:dyDescent="0.3">
      <c r="A4271" t="s">
        <v>8854</v>
      </c>
      <c r="B4271" s="3">
        <v>45355</v>
      </c>
      <c r="C4271" t="s">
        <v>8855</v>
      </c>
      <c r="D4271" t="s">
        <v>13</v>
      </c>
      <c r="E4271" t="s">
        <v>26</v>
      </c>
      <c r="F4271" t="s">
        <v>39</v>
      </c>
      <c r="G4271">
        <v>5</v>
      </c>
      <c r="H4271" s="5">
        <v>516.48</v>
      </c>
      <c r="I4271" s="5">
        <v>0.3</v>
      </c>
      <c r="J4271" s="5">
        <v>1807.68</v>
      </c>
      <c r="K4271" s="5">
        <v>218.1204459134909</v>
      </c>
      <c r="L4271">
        <f>YEAR(SalesData[Order Date])</f>
        <v>2024</v>
      </c>
      <c r="M4271">
        <f>MONTH(SalesData[Order Date])</f>
        <v>3</v>
      </c>
      <c r="N4271" t="str">
        <f>TEXT(SalesData[[#This Row],[Order Date]], "mmmm")</f>
        <v>March</v>
      </c>
      <c r="O4271" s="7">
        <f>IF(SalesData[Sales]=0,0,SalesData[Profit]/SalesData[Sales])</f>
        <v>0.12066319587177536</v>
      </c>
      <c r="P4271" s="8">
        <f t="shared" si="66"/>
        <v>1.1617100371747211E-4</v>
      </c>
      <c r="Q4271" t="str">
        <f>IF(SalesData[[#This Row],[Discount]]&gt;0, "Yes", "No")</f>
        <v>Yes</v>
      </c>
      <c r="R4271" t="str">
        <f>TEXT(SalesData[[#This Row],[Order Date]],"mmm-yyyy")</f>
        <v>Mar-2024</v>
      </c>
      <c r="S4271">
        <f>YEAR(SalesData[[#This Row],[Order Date]])*100 + MONTH(SalesData[[#This Row],[Order Date]])</f>
        <v>202403</v>
      </c>
    </row>
    <row r="4272" spans="1:19" x14ac:dyDescent="0.3">
      <c r="A4272" t="s">
        <v>8880</v>
      </c>
      <c r="B4272" s="3">
        <v>45365</v>
      </c>
      <c r="C4272" t="s">
        <v>8881</v>
      </c>
      <c r="D4272" t="s">
        <v>23</v>
      </c>
      <c r="E4272" t="s">
        <v>19</v>
      </c>
      <c r="F4272" t="s">
        <v>53</v>
      </c>
      <c r="G4272">
        <v>4</v>
      </c>
      <c r="H4272" s="5">
        <v>348.2</v>
      </c>
      <c r="I4272" s="5">
        <v>0.01</v>
      </c>
      <c r="J4272" s="5">
        <v>1378.8720000000001</v>
      </c>
      <c r="K4272" s="5">
        <v>168.35418701225259</v>
      </c>
      <c r="L4272">
        <f>YEAR(SalesData[Order Date])</f>
        <v>2024</v>
      </c>
      <c r="M4272">
        <f>MONTH(SalesData[Order Date])</f>
        <v>3</v>
      </c>
      <c r="N4272" t="str">
        <f>TEXT(SalesData[[#This Row],[Order Date]], "mmmm")</f>
        <v>March</v>
      </c>
      <c r="O4272" s="7">
        <f>IF(SalesData[Sales]=0,0,SalesData[Profit]/SalesData[Sales])</f>
        <v>0.12209558756161021</v>
      </c>
      <c r="P4272" s="8">
        <f t="shared" si="66"/>
        <v>7.1797817346352674E-6</v>
      </c>
      <c r="Q4272" t="str">
        <f>IF(SalesData[[#This Row],[Discount]]&gt;0, "Yes", "No")</f>
        <v>Yes</v>
      </c>
      <c r="R4272" t="str">
        <f>TEXT(SalesData[[#This Row],[Order Date]],"mmm-yyyy")</f>
        <v>Mar-2024</v>
      </c>
      <c r="S4272">
        <f>YEAR(SalesData[[#This Row],[Order Date]])*100 + MONTH(SalesData[[#This Row],[Order Date]])</f>
        <v>202403</v>
      </c>
    </row>
    <row r="4273" spans="1:19" x14ac:dyDescent="0.3">
      <c r="A4273" t="s">
        <v>8966</v>
      </c>
      <c r="B4273" s="3">
        <v>45364</v>
      </c>
      <c r="C4273" t="s">
        <v>8967</v>
      </c>
      <c r="D4273" t="s">
        <v>30</v>
      </c>
      <c r="E4273" t="s">
        <v>19</v>
      </c>
      <c r="F4273" t="s">
        <v>15</v>
      </c>
      <c r="G4273">
        <v>7</v>
      </c>
      <c r="H4273" s="5">
        <v>950.9</v>
      </c>
      <c r="I4273" s="5">
        <v>0.1</v>
      </c>
      <c r="J4273" s="5">
        <v>5990.67</v>
      </c>
      <c r="K4273" s="5">
        <v>791.29845430849173</v>
      </c>
      <c r="L4273">
        <f>YEAR(SalesData[Order Date])</f>
        <v>2024</v>
      </c>
      <c r="M4273">
        <f>MONTH(SalesData[Order Date])</f>
        <v>3</v>
      </c>
      <c r="N4273" t="str">
        <f>TEXT(SalesData[[#This Row],[Order Date]], "mmmm")</f>
        <v>March</v>
      </c>
      <c r="O4273" s="7">
        <f>IF(SalesData[Sales]=0,0,SalesData[Profit]/SalesData[Sales])</f>
        <v>0.13208847329405421</v>
      </c>
      <c r="P4273" s="8">
        <f t="shared" si="66"/>
        <v>1.5023361326863273E-5</v>
      </c>
      <c r="Q4273" t="str">
        <f>IF(SalesData[[#This Row],[Discount]]&gt;0, "Yes", "No")</f>
        <v>Yes</v>
      </c>
      <c r="R4273" t="str">
        <f>TEXT(SalesData[[#This Row],[Order Date]],"mmm-yyyy")</f>
        <v>Mar-2024</v>
      </c>
      <c r="S4273">
        <f>YEAR(SalesData[[#This Row],[Order Date]])*100 + MONTH(SalesData[[#This Row],[Order Date]])</f>
        <v>202403</v>
      </c>
    </row>
    <row r="4274" spans="1:19" x14ac:dyDescent="0.3">
      <c r="A4274" t="s">
        <v>8970</v>
      </c>
      <c r="B4274" s="3">
        <v>45362</v>
      </c>
      <c r="C4274" t="s">
        <v>8971</v>
      </c>
      <c r="D4274" t="s">
        <v>30</v>
      </c>
      <c r="E4274" t="s">
        <v>19</v>
      </c>
      <c r="F4274" t="s">
        <v>62</v>
      </c>
      <c r="G4274">
        <v>2</v>
      </c>
      <c r="H4274" s="5">
        <v>346.61</v>
      </c>
      <c r="I4274" s="5">
        <v>0.15</v>
      </c>
      <c r="J4274" s="5">
        <v>589.23699999999997</v>
      </c>
      <c r="K4274" s="5">
        <v>49.959182852079067</v>
      </c>
      <c r="L4274">
        <f>YEAR(SalesData[Order Date])</f>
        <v>2024</v>
      </c>
      <c r="M4274">
        <f>MONTH(SalesData[Order Date])</f>
        <v>3</v>
      </c>
      <c r="N4274" t="str">
        <f>TEXT(SalesData[[#This Row],[Order Date]], "mmmm")</f>
        <v>March</v>
      </c>
      <c r="O4274" s="7">
        <f>IF(SalesData[Sales]=0,0,SalesData[Profit]/SalesData[Sales])</f>
        <v>8.4786228380225731E-2</v>
      </c>
      <c r="P4274" s="8">
        <f t="shared" si="66"/>
        <v>2.1638152390294566E-4</v>
      </c>
      <c r="Q4274" t="str">
        <f>IF(SalesData[[#This Row],[Discount]]&gt;0, "Yes", "No")</f>
        <v>Yes</v>
      </c>
      <c r="R4274" t="str">
        <f>TEXT(SalesData[[#This Row],[Order Date]],"mmm-yyyy")</f>
        <v>Mar-2024</v>
      </c>
      <c r="S4274">
        <f>YEAR(SalesData[[#This Row],[Order Date]])*100 + MONTH(SalesData[[#This Row],[Order Date]])</f>
        <v>202403</v>
      </c>
    </row>
    <row r="4275" spans="1:19" x14ac:dyDescent="0.3">
      <c r="A4275" t="s">
        <v>8974</v>
      </c>
      <c r="B4275" s="3">
        <v>45360</v>
      </c>
      <c r="C4275" t="s">
        <v>1515</v>
      </c>
      <c r="D4275" t="s">
        <v>30</v>
      </c>
      <c r="E4275" t="s">
        <v>14</v>
      </c>
      <c r="F4275" t="s">
        <v>44</v>
      </c>
      <c r="G4275">
        <v>1</v>
      </c>
      <c r="H4275" s="5">
        <v>841.96</v>
      </c>
      <c r="I4275" s="5">
        <v>0.28000000000000003</v>
      </c>
      <c r="J4275" s="5">
        <v>606.21119999999996</v>
      </c>
      <c r="K4275" s="5">
        <v>138.99517172982189</v>
      </c>
      <c r="L4275">
        <f>YEAR(SalesData[Order Date])</f>
        <v>2024</v>
      </c>
      <c r="M4275">
        <f>MONTH(SalesData[Order Date])</f>
        <v>3</v>
      </c>
      <c r="N4275" t="str">
        <f>TEXT(SalesData[[#This Row],[Order Date]], "mmmm")</f>
        <v>March</v>
      </c>
      <c r="O4275" s="7">
        <f>IF(SalesData[Sales]=0,0,SalesData[Profit]/SalesData[Sales])</f>
        <v>0.22928506060234766</v>
      </c>
      <c r="P4275" s="8">
        <f t="shared" si="66"/>
        <v>3.3255736614566016E-4</v>
      </c>
      <c r="Q4275" t="str">
        <f>IF(SalesData[[#This Row],[Discount]]&gt;0, "Yes", "No")</f>
        <v>Yes</v>
      </c>
      <c r="R4275" t="str">
        <f>TEXT(SalesData[[#This Row],[Order Date]],"mmm-yyyy")</f>
        <v>Mar-2024</v>
      </c>
      <c r="S4275">
        <f>YEAR(SalesData[[#This Row],[Order Date]])*100 + MONTH(SalesData[[#This Row],[Order Date]])</f>
        <v>202403</v>
      </c>
    </row>
    <row r="4276" spans="1:19" x14ac:dyDescent="0.3">
      <c r="A4276" t="s">
        <v>8979</v>
      </c>
      <c r="B4276" s="3">
        <v>45356</v>
      </c>
      <c r="C4276" t="s">
        <v>8980</v>
      </c>
      <c r="D4276" t="s">
        <v>30</v>
      </c>
      <c r="E4276" t="s">
        <v>14</v>
      </c>
      <c r="F4276" t="s">
        <v>44</v>
      </c>
      <c r="G4276">
        <v>1</v>
      </c>
      <c r="H4276" s="5">
        <v>258.68</v>
      </c>
      <c r="I4276" s="5">
        <v>0.05</v>
      </c>
      <c r="J4276" s="5">
        <v>245.74600000000001</v>
      </c>
      <c r="K4276" s="5">
        <v>52.69476662157328</v>
      </c>
      <c r="L4276">
        <f>YEAR(SalesData[Order Date])</f>
        <v>2024</v>
      </c>
      <c r="M4276">
        <f>MONTH(SalesData[Order Date])</f>
        <v>3</v>
      </c>
      <c r="N4276" t="str">
        <f>TEXT(SalesData[[#This Row],[Order Date]], "mmmm")</f>
        <v>March</v>
      </c>
      <c r="O4276" s="7">
        <f>IF(SalesData[Sales]=0,0,SalesData[Profit]/SalesData[Sales])</f>
        <v>0.21442776941058361</v>
      </c>
      <c r="P4276" s="8">
        <f t="shared" si="66"/>
        <v>1.9328900572135457E-4</v>
      </c>
      <c r="Q4276" t="str">
        <f>IF(SalesData[[#This Row],[Discount]]&gt;0, "Yes", "No")</f>
        <v>Yes</v>
      </c>
      <c r="R4276" t="str">
        <f>TEXT(SalesData[[#This Row],[Order Date]],"mmm-yyyy")</f>
        <v>Mar-2024</v>
      </c>
      <c r="S4276">
        <f>YEAR(SalesData[[#This Row],[Order Date]])*100 + MONTH(SalesData[[#This Row],[Order Date]])</f>
        <v>202403</v>
      </c>
    </row>
    <row r="4277" spans="1:19" x14ac:dyDescent="0.3">
      <c r="A4277" t="s">
        <v>8993</v>
      </c>
      <c r="B4277" s="3">
        <v>45365</v>
      </c>
      <c r="C4277" t="s">
        <v>8994</v>
      </c>
      <c r="D4277" t="s">
        <v>30</v>
      </c>
      <c r="E4277" t="s">
        <v>19</v>
      </c>
      <c r="F4277" t="s">
        <v>53</v>
      </c>
      <c r="G4277">
        <v>3</v>
      </c>
      <c r="H4277" s="5">
        <v>935.56</v>
      </c>
      <c r="I4277" s="5">
        <v>0.23</v>
      </c>
      <c r="J4277" s="5">
        <v>2161.1435999999999</v>
      </c>
      <c r="K4277" s="5">
        <v>342.80459736434261</v>
      </c>
      <c r="L4277">
        <f>YEAR(SalesData[Order Date])</f>
        <v>2024</v>
      </c>
      <c r="M4277">
        <f>MONTH(SalesData[Order Date])</f>
        <v>3</v>
      </c>
      <c r="N4277" t="str">
        <f>TEXT(SalesData[[#This Row],[Order Date]], "mmmm")</f>
        <v>March</v>
      </c>
      <c r="O4277" s="7">
        <f>IF(SalesData[Sales]=0,0,SalesData[Profit]/SalesData[Sales])</f>
        <v>0.15862185065552453</v>
      </c>
      <c r="P4277" s="8">
        <f t="shared" si="66"/>
        <v>8.1947354169338869E-5</v>
      </c>
      <c r="Q4277" t="str">
        <f>IF(SalesData[[#This Row],[Discount]]&gt;0, "Yes", "No")</f>
        <v>Yes</v>
      </c>
      <c r="R4277" t="str">
        <f>TEXT(SalesData[[#This Row],[Order Date]],"mmm-yyyy")</f>
        <v>Mar-2024</v>
      </c>
      <c r="S4277">
        <f>YEAR(SalesData[[#This Row],[Order Date]])*100 + MONTH(SalesData[[#This Row],[Order Date]])</f>
        <v>202403</v>
      </c>
    </row>
    <row r="4278" spans="1:19" x14ac:dyDescent="0.3">
      <c r="A4278" t="s">
        <v>9003</v>
      </c>
      <c r="B4278" s="3">
        <v>45353</v>
      </c>
      <c r="C4278" t="s">
        <v>9004</v>
      </c>
      <c r="D4278" t="s">
        <v>23</v>
      </c>
      <c r="E4278" t="s">
        <v>14</v>
      </c>
      <c r="F4278" t="s">
        <v>91</v>
      </c>
      <c r="G4278">
        <v>7</v>
      </c>
      <c r="H4278" s="5">
        <v>234.19</v>
      </c>
      <c r="I4278" s="5">
        <v>0.19</v>
      </c>
      <c r="J4278" s="5">
        <v>1327.8572999999999</v>
      </c>
      <c r="K4278" s="5">
        <v>101.4341007860411</v>
      </c>
      <c r="L4278">
        <f>YEAR(SalesData[Order Date])</f>
        <v>2024</v>
      </c>
      <c r="M4278">
        <f>MONTH(SalesData[Order Date])</f>
        <v>3</v>
      </c>
      <c r="N4278" t="str">
        <f>TEXT(SalesData[[#This Row],[Order Date]], "mmmm")</f>
        <v>March</v>
      </c>
      <c r="O4278" s="7">
        <f>IF(SalesData[Sales]=0,0,SalesData[Profit]/SalesData[Sales])</f>
        <v>7.6389308388816413E-2</v>
      </c>
      <c r="P4278" s="8">
        <f t="shared" si="66"/>
        <v>1.1590100833877256E-4</v>
      </c>
      <c r="Q4278" t="str">
        <f>IF(SalesData[[#This Row],[Discount]]&gt;0, "Yes", "No")</f>
        <v>Yes</v>
      </c>
      <c r="R4278" t="str">
        <f>TEXT(SalesData[[#This Row],[Order Date]],"mmm-yyyy")</f>
        <v>Mar-2024</v>
      </c>
      <c r="S4278">
        <f>YEAR(SalesData[[#This Row],[Order Date]])*100 + MONTH(SalesData[[#This Row],[Order Date]])</f>
        <v>202403</v>
      </c>
    </row>
    <row r="4279" spans="1:19" x14ac:dyDescent="0.3">
      <c r="A4279" t="s">
        <v>9058</v>
      </c>
      <c r="B4279" s="3">
        <v>45352</v>
      </c>
      <c r="C4279" t="s">
        <v>9059</v>
      </c>
      <c r="D4279" t="s">
        <v>23</v>
      </c>
      <c r="E4279" t="s">
        <v>19</v>
      </c>
      <c r="F4279" t="s">
        <v>39</v>
      </c>
      <c r="G4279">
        <v>5</v>
      </c>
      <c r="H4279" s="5">
        <v>570.82000000000005</v>
      </c>
      <c r="I4279" s="5">
        <v>0.28999999999999998</v>
      </c>
      <c r="J4279" s="5">
        <v>2026.4110000000001</v>
      </c>
      <c r="K4279" s="5">
        <v>338.18246108373222</v>
      </c>
      <c r="L4279">
        <f>YEAR(SalesData[Order Date])</f>
        <v>2024</v>
      </c>
      <c r="M4279">
        <f>MONTH(SalesData[Order Date])</f>
        <v>3</v>
      </c>
      <c r="N4279" t="str">
        <f>TEXT(SalesData[[#This Row],[Order Date]], "mmmm")</f>
        <v>March</v>
      </c>
      <c r="O4279" s="7">
        <f>IF(SalesData[Sales]=0,0,SalesData[Profit]/SalesData[Sales])</f>
        <v>0.16688739899444496</v>
      </c>
      <c r="P4279" s="8">
        <f t="shared" si="66"/>
        <v>1.0160821274657508E-4</v>
      </c>
      <c r="Q4279" t="str">
        <f>IF(SalesData[[#This Row],[Discount]]&gt;0, "Yes", "No")</f>
        <v>Yes</v>
      </c>
      <c r="R4279" t="str">
        <f>TEXT(SalesData[[#This Row],[Order Date]],"mmm-yyyy")</f>
        <v>Mar-2024</v>
      </c>
      <c r="S4279">
        <f>YEAR(SalesData[[#This Row],[Order Date]])*100 + MONTH(SalesData[[#This Row],[Order Date]])</f>
        <v>202403</v>
      </c>
    </row>
    <row r="4280" spans="1:19" x14ac:dyDescent="0.3">
      <c r="A4280" t="s">
        <v>9327</v>
      </c>
      <c r="B4280" s="3">
        <v>45359</v>
      </c>
      <c r="C4280" t="s">
        <v>9328</v>
      </c>
      <c r="D4280" t="s">
        <v>13</v>
      </c>
      <c r="E4280" t="s">
        <v>26</v>
      </c>
      <c r="F4280" t="s">
        <v>20</v>
      </c>
      <c r="G4280">
        <v>9</v>
      </c>
      <c r="H4280" s="5">
        <v>807.88</v>
      </c>
      <c r="I4280" s="5">
        <v>0.27</v>
      </c>
      <c r="J4280" s="5">
        <v>5307.7716</v>
      </c>
      <c r="K4280" s="5">
        <v>605.30291736090226</v>
      </c>
      <c r="L4280">
        <f>YEAR(SalesData[Order Date])</f>
        <v>2024</v>
      </c>
      <c r="M4280">
        <f>MONTH(SalesData[Order Date])</f>
        <v>3</v>
      </c>
      <c r="N4280" t="str">
        <f>TEXT(SalesData[[#This Row],[Order Date]], "mmmm")</f>
        <v>March</v>
      </c>
      <c r="O4280" s="7">
        <f>IF(SalesData[Sales]=0,0,SalesData[Profit]/SalesData[Sales])</f>
        <v>0.11404087496170752</v>
      </c>
      <c r="P4280" s="8">
        <f t="shared" si="66"/>
        <v>3.7134227855622127E-5</v>
      </c>
      <c r="Q4280" t="str">
        <f>IF(SalesData[[#This Row],[Discount]]&gt;0, "Yes", "No")</f>
        <v>Yes</v>
      </c>
      <c r="R4280" t="str">
        <f>TEXT(SalesData[[#This Row],[Order Date]],"mmm-yyyy")</f>
        <v>Mar-2024</v>
      </c>
      <c r="S4280">
        <f>YEAR(SalesData[[#This Row],[Order Date]])*100 + MONTH(SalesData[[#This Row],[Order Date]])</f>
        <v>202403</v>
      </c>
    </row>
    <row r="4281" spans="1:19" x14ac:dyDescent="0.3">
      <c r="A4281" t="s">
        <v>9329</v>
      </c>
      <c r="B4281" s="3">
        <v>45371</v>
      </c>
      <c r="C4281" t="s">
        <v>9330</v>
      </c>
      <c r="D4281" t="s">
        <v>18</v>
      </c>
      <c r="E4281" t="s">
        <v>14</v>
      </c>
      <c r="F4281" t="s">
        <v>34</v>
      </c>
      <c r="G4281">
        <v>4</v>
      </c>
      <c r="H4281" s="5">
        <v>120.49</v>
      </c>
      <c r="I4281" s="5">
        <v>0.18</v>
      </c>
      <c r="J4281" s="5">
        <v>395.2072</v>
      </c>
      <c r="K4281" s="5">
        <v>79.190519018966114</v>
      </c>
      <c r="L4281">
        <f>YEAR(SalesData[Order Date])</f>
        <v>2024</v>
      </c>
      <c r="M4281">
        <f>MONTH(SalesData[Order Date])</f>
        <v>3</v>
      </c>
      <c r="N4281" t="str">
        <f>TEXT(SalesData[[#This Row],[Order Date]], "mmmm")</f>
        <v>March</v>
      </c>
      <c r="O4281" s="7">
        <f>IF(SalesData[Sales]=0,0,SalesData[Profit]/SalesData[Sales])</f>
        <v>0.20037721736589342</v>
      </c>
      <c r="P4281" s="8">
        <f t="shared" si="66"/>
        <v>3.734749771765292E-4</v>
      </c>
      <c r="Q4281" t="str">
        <f>IF(SalesData[[#This Row],[Discount]]&gt;0, "Yes", "No")</f>
        <v>Yes</v>
      </c>
      <c r="R4281" t="str">
        <f>TEXT(SalesData[[#This Row],[Order Date]],"mmm-yyyy")</f>
        <v>Mar-2024</v>
      </c>
      <c r="S4281">
        <f>YEAR(SalesData[[#This Row],[Order Date]])*100 + MONTH(SalesData[[#This Row],[Order Date]])</f>
        <v>202403</v>
      </c>
    </row>
    <row r="4282" spans="1:19" x14ac:dyDescent="0.3">
      <c r="A4282" t="s">
        <v>9344</v>
      </c>
      <c r="B4282" s="3">
        <v>45375</v>
      </c>
      <c r="C4282" t="s">
        <v>9345</v>
      </c>
      <c r="D4282" t="s">
        <v>30</v>
      </c>
      <c r="E4282" t="s">
        <v>26</v>
      </c>
      <c r="F4282" t="s">
        <v>15</v>
      </c>
      <c r="G4282">
        <v>4</v>
      </c>
      <c r="H4282" s="5">
        <v>877.74</v>
      </c>
      <c r="I4282" s="5">
        <v>0.11</v>
      </c>
      <c r="J4282" s="5">
        <v>3124.7543999999998</v>
      </c>
      <c r="K4282" s="5">
        <v>420.71787657813212</v>
      </c>
      <c r="L4282">
        <f>YEAR(SalesData[Order Date])</f>
        <v>2024</v>
      </c>
      <c r="M4282">
        <f>MONTH(SalesData[Order Date])</f>
        <v>3</v>
      </c>
      <c r="N4282" t="str">
        <f>TEXT(SalesData[[#This Row],[Order Date]], "mmmm")</f>
        <v>March</v>
      </c>
      <c r="O4282" s="7">
        <f>IF(SalesData[Sales]=0,0,SalesData[Profit]/SalesData[Sales])</f>
        <v>0.1346403021556293</v>
      </c>
      <c r="P4282" s="8">
        <f t="shared" si="66"/>
        <v>3.1330462323694946E-5</v>
      </c>
      <c r="Q4282" t="str">
        <f>IF(SalesData[[#This Row],[Discount]]&gt;0, "Yes", "No")</f>
        <v>Yes</v>
      </c>
      <c r="R4282" t="str">
        <f>TEXT(SalesData[[#This Row],[Order Date]],"mmm-yyyy")</f>
        <v>Mar-2024</v>
      </c>
      <c r="S4282">
        <f>YEAR(SalesData[[#This Row],[Order Date]])*100 + MONTH(SalesData[[#This Row],[Order Date]])</f>
        <v>202403</v>
      </c>
    </row>
    <row r="4283" spans="1:19" x14ac:dyDescent="0.3">
      <c r="A4283" t="s">
        <v>9350</v>
      </c>
      <c r="B4283" s="3">
        <v>45380</v>
      </c>
      <c r="C4283" t="s">
        <v>9351</v>
      </c>
      <c r="D4283" t="s">
        <v>13</v>
      </c>
      <c r="E4283" t="s">
        <v>26</v>
      </c>
      <c r="F4283" t="s">
        <v>62</v>
      </c>
      <c r="G4283">
        <v>6</v>
      </c>
      <c r="H4283" s="5">
        <v>471.74</v>
      </c>
      <c r="I4283" s="5">
        <v>0.16</v>
      </c>
      <c r="J4283" s="5">
        <v>2377.5695999999998</v>
      </c>
      <c r="K4283" s="5">
        <v>251.5954078149592</v>
      </c>
      <c r="L4283">
        <f>YEAR(SalesData[Order Date])</f>
        <v>2024</v>
      </c>
      <c r="M4283">
        <f>MONTH(SalesData[Order Date])</f>
        <v>3</v>
      </c>
      <c r="N4283" t="str">
        <f>TEXT(SalesData[[#This Row],[Order Date]], "mmmm")</f>
        <v>March</v>
      </c>
      <c r="O4283" s="7">
        <f>IF(SalesData[Sales]=0,0,SalesData[Profit]/SalesData[Sales])</f>
        <v>0.10582041754527784</v>
      </c>
      <c r="P4283" s="8">
        <f t="shared" si="66"/>
        <v>5.6528313619083961E-5</v>
      </c>
      <c r="Q4283" t="str">
        <f>IF(SalesData[[#This Row],[Discount]]&gt;0, "Yes", "No")</f>
        <v>Yes</v>
      </c>
      <c r="R4283" t="str">
        <f>TEXT(SalesData[[#This Row],[Order Date]],"mmm-yyyy")</f>
        <v>Mar-2024</v>
      </c>
      <c r="S4283">
        <f>YEAR(SalesData[[#This Row],[Order Date]])*100 + MONTH(SalesData[[#This Row],[Order Date]])</f>
        <v>202403</v>
      </c>
    </row>
    <row r="4284" spans="1:19" x14ac:dyDescent="0.3">
      <c r="A4284" t="s">
        <v>9434</v>
      </c>
      <c r="B4284" s="3">
        <v>45382</v>
      </c>
      <c r="C4284" t="s">
        <v>9435</v>
      </c>
      <c r="D4284" t="s">
        <v>18</v>
      </c>
      <c r="E4284" t="s">
        <v>14</v>
      </c>
      <c r="F4284" t="s">
        <v>53</v>
      </c>
      <c r="G4284">
        <v>5</v>
      </c>
      <c r="H4284" s="5">
        <v>200.76</v>
      </c>
      <c r="I4284" s="5">
        <v>0</v>
      </c>
      <c r="J4284" s="5">
        <v>1003.8</v>
      </c>
      <c r="K4284" s="5">
        <v>76.210287865839945</v>
      </c>
      <c r="L4284">
        <f>YEAR(SalesData[Order Date])</f>
        <v>2024</v>
      </c>
      <c r="M4284">
        <f>MONTH(SalesData[Order Date])</f>
        <v>3</v>
      </c>
      <c r="N4284" t="str">
        <f>TEXT(SalesData[[#This Row],[Order Date]], "mmmm")</f>
        <v>March</v>
      </c>
      <c r="O4284" s="7">
        <f>IF(SalesData[Sales]=0,0,SalesData[Profit]/SalesData[Sales])</f>
        <v>7.5921785082526352E-2</v>
      </c>
      <c r="P4284" s="8">
        <f t="shared" si="66"/>
        <v>0</v>
      </c>
      <c r="Q4284" t="str">
        <f>IF(SalesData[[#This Row],[Discount]]&gt;0, "Yes", "No")</f>
        <v>No</v>
      </c>
      <c r="R4284" t="str">
        <f>TEXT(SalesData[[#This Row],[Order Date]],"mmm-yyyy")</f>
        <v>Mar-2024</v>
      </c>
      <c r="S4284">
        <f>YEAR(SalesData[[#This Row],[Order Date]])*100 + MONTH(SalesData[[#This Row],[Order Date]])</f>
        <v>202403</v>
      </c>
    </row>
    <row r="4285" spans="1:19" x14ac:dyDescent="0.3">
      <c r="A4285" t="s">
        <v>9594</v>
      </c>
      <c r="B4285" s="3">
        <v>45379</v>
      </c>
      <c r="C4285" t="s">
        <v>9595</v>
      </c>
      <c r="D4285" t="s">
        <v>30</v>
      </c>
      <c r="E4285" t="s">
        <v>19</v>
      </c>
      <c r="F4285" t="s">
        <v>15</v>
      </c>
      <c r="G4285">
        <v>9</v>
      </c>
      <c r="H4285" s="5">
        <v>534.54999999999995</v>
      </c>
      <c r="I4285" s="5">
        <v>0.23</v>
      </c>
      <c r="J4285" s="5">
        <v>3704.4315000000001</v>
      </c>
      <c r="K4285" s="5">
        <v>648.08553094938975</v>
      </c>
      <c r="L4285">
        <f>YEAR(SalesData[Order Date])</f>
        <v>2024</v>
      </c>
      <c r="M4285">
        <f>MONTH(SalesData[Order Date])</f>
        <v>3</v>
      </c>
      <c r="N4285" t="str">
        <f>TEXT(SalesData[[#This Row],[Order Date]], "mmmm")</f>
        <v>March</v>
      </c>
      <c r="O4285" s="7">
        <f>IF(SalesData[Sales]=0,0,SalesData[Profit]/SalesData[Sales])</f>
        <v>0.17494871505908255</v>
      </c>
      <c r="P4285" s="8">
        <f t="shared" si="66"/>
        <v>4.7807605566468164E-5</v>
      </c>
      <c r="Q4285" t="str">
        <f>IF(SalesData[[#This Row],[Discount]]&gt;0, "Yes", "No")</f>
        <v>Yes</v>
      </c>
      <c r="R4285" t="str">
        <f>TEXT(SalesData[[#This Row],[Order Date]],"mmm-yyyy")</f>
        <v>Mar-2024</v>
      </c>
      <c r="S4285">
        <f>YEAR(SalesData[[#This Row],[Order Date]])*100 + MONTH(SalesData[[#This Row],[Order Date]])</f>
        <v>202403</v>
      </c>
    </row>
    <row r="4286" spans="1:19" x14ac:dyDescent="0.3">
      <c r="A4286" t="s">
        <v>9649</v>
      </c>
      <c r="B4286" s="3">
        <v>45378</v>
      </c>
      <c r="C4286" t="s">
        <v>9650</v>
      </c>
      <c r="D4286" t="s">
        <v>18</v>
      </c>
      <c r="E4286" t="s">
        <v>26</v>
      </c>
      <c r="F4286" t="s">
        <v>34</v>
      </c>
      <c r="G4286">
        <v>3</v>
      </c>
      <c r="H4286" s="5">
        <v>253.89</v>
      </c>
      <c r="I4286" s="5">
        <v>0.01</v>
      </c>
      <c r="J4286" s="5">
        <v>754.05329999999992</v>
      </c>
      <c r="K4286" s="5">
        <v>182.7005776917938</v>
      </c>
      <c r="L4286">
        <f>YEAR(SalesData[Order Date])</f>
        <v>2024</v>
      </c>
      <c r="M4286">
        <f>MONTH(SalesData[Order Date])</f>
        <v>3</v>
      </c>
      <c r="N4286" t="str">
        <f>TEXT(SalesData[[#This Row],[Order Date]], "mmmm")</f>
        <v>March</v>
      </c>
      <c r="O4286" s="7">
        <f>IF(SalesData[Sales]=0,0,SalesData[Profit]/SalesData[Sales])</f>
        <v>0.24229133098654143</v>
      </c>
      <c r="P4286" s="8">
        <f t="shared" si="66"/>
        <v>1.3129045387109904E-5</v>
      </c>
      <c r="Q4286" t="str">
        <f>IF(SalesData[[#This Row],[Discount]]&gt;0, "Yes", "No")</f>
        <v>Yes</v>
      </c>
      <c r="R4286" t="str">
        <f>TEXT(SalesData[[#This Row],[Order Date]],"mmm-yyyy")</f>
        <v>Mar-2024</v>
      </c>
      <c r="S4286">
        <f>YEAR(SalesData[[#This Row],[Order Date]])*100 + MONTH(SalesData[[#This Row],[Order Date]])</f>
        <v>202403</v>
      </c>
    </row>
    <row r="4287" spans="1:19" x14ac:dyDescent="0.3">
      <c r="A4287" t="s">
        <v>9710</v>
      </c>
      <c r="B4287" s="3">
        <v>45358</v>
      </c>
      <c r="C4287" t="s">
        <v>9711</v>
      </c>
      <c r="D4287" t="s">
        <v>18</v>
      </c>
      <c r="E4287" t="s">
        <v>19</v>
      </c>
      <c r="F4287" t="s">
        <v>53</v>
      </c>
      <c r="G4287">
        <v>6</v>
      </c>
      <c r="H4287" s="5">
        <v>853.41</v>
      </c>
      <c r="I4287" s="5">
        <v>0.12</v>
      </c>
      <c r="J4287" s="5">
        <v>4506.0047999999997</v>
      </c>
      <c r="K4287" s="5">
        <v>466.59258601231357</v>
      </c>
      <c r="L4287">
        <f>YEAR(SalesData[Order Date])</f>
        <v>2024</v>
      </c>
      <c r="M4287">
        <f>MONTH(SalesData[Order Date])</f>
        <v>3</v>
      </c>
      <c r="N4287" t="str">
        <f>TEXT(SalesData[[#This Row],[Order Date]], "mmmm")</f>
        <v>March</v>
      </c>
      <c r="O4287" s="7">
        <f>IF(SalesData[Sales]=0,0,SalesData[Profit]/SalesData[Sales])</f>
        <v>0.10354906546311571</v>
      </c>
      <c r="P4287" s="8">
        <f t="shared" si="66"/>
        <v>2.3435394476277522E-5</v>
      </c>
      <c r="Q4287" t="str">
        <f>IF(SalesData[[#This Row],[Discount]]&gt;0, "Yes", "No")</f>
        <v>Yes</v>
      </c>
      <c r="R4287" t="str">
        <f>TEXT(SalesData[[#This Row],[Order Date]],"mmm-yyyy")</f>
        <v>Mar-2024</v>
      </c>
      <c r="S4287">
        <f>YEAR(SalesData[[#This Row],[Order Date]])*100 + MONTH(SalesData[[#This Row],[Order Date]])</f>
        <v>202403</v>
      </c>
    </row>
    <row r="4288" spans="1:19" x14ac:dyDescent="0.3">
      <c r="A4288" t="s">
        <v>9781</v>
      </c>
      <c r="B4288" s="3">
        <v>45352</v>
      </c>
      <c r="C4288" t="s">
        <v>9782</v>
      </c>
      <c r="D4288" t="s">
        <v>18</v>
      </c>
      <c r="E4288" t="s">
        <v>14</v>
      </c>
      <c r="F4288" t="s">
        <v>62</v>
      </c>
      <c r="G4288">
        <v>9</v>
      </c>
      <c r="H4288" s="5">
        <v>858.5</v>
      </c>
      <c r="I4288" s="5">
        <v>0.14000000000000001</v>
      </c>
      <c r="J4288" s="5">
        <v>6644.79</v>
      </c>
      <c r="K4288" s="5">
        <v>830.73613322036829</v>
      </c>
      <c r="L4288">
        <f>YEAR(SalesData[Order Date])</f>
        <v>2024</v>
      </c>
      <c r="M4288">
        <f>MONTH(SalesData[Order Date])</f>
        <v>3</v>
      </c>
      <c r="N4288" t="str">
        <f>TEXT(SalesData[[#This Row],[Order Date]], "mmmm")</f>
        <v>March</v>
      </c>
      <c r="O4288" s="7">
        <f>IF(SalesData[Sales]=0,0,SalesData[Profit]/SalesData[Sales])</f>
        <v>0.12502067532914785</v>
      </c>
      <c r="P4288" s="8">
        <f t="shared" si="66"/>
        <v>1.8119459004724004E-5</v>
      </c>
      <c r="Q4288" t="str">
        <f>IF(SalesData[[#This Row],[Discount]]&gt;0, "Yes", "No")</f>
        <v>Yes</v>
      </c>
      <c r="R4288" t="str">
        <f>TEXT(SalesData[[#This Row],[Order Date]],"mmm-yyyy")</f>
        <v>Mar-2024</v>
      </c>
      <c r="S4288">
        <f>YEAR(SalesData[[#This Row],[Order Date]])*100 + MONTH(SalesData[[#This Row],[Order Date]])</f>
        <v>202403</v>
      </c>
    </row>
    <row r="4289" spans="1:19" x14ac:dyDescent="0.3">
      <c r="A4289" t="s">
        <v>9799</v>
      </c>
      <c r="B4289" s="3">
        <v>45352</v>
      </c>
      <c r="C4289" t="s">
        <v>9800</v>
      </c>
      <c r="D4289" t="s">
        <v>30</v>
      </c>
      <c r="E4289" t="s">
        <v>26</v>
      </c>
      <c r="F4289" t="s">
        <v>53</v>
      </c>
      <c r="G4289">
        <v>9</v>
      </c>
      <c r="H4289" s="5">
        <v>927.36</v>
      </c>
      <c r="I4289" s="5">
        <v>0.03</v>
      </c>
      <c r="J4289" s="5">
        <v>8095.8527999999997</v>
      </c>
      <c r="K4289" s="5">
        <v>469.54473069671519</v>
      </c>
      <c r="L4289">
        <f>YEAR(SalesData[Order Date])</f>
        <v>2024</v>
      </c>
      <c r="M4289">
        <f>MONTH(SalesData[Order Date])</f>
        <v>3</v>
      </c>
      <c r="N4289" t="str">
        <f>TEXT(SalesData[[#This Row],[Order Date]], "mmmm")</f>
        <v>March</v>
      </c>
      <c r="O4289" s="7">
        <f>IF(SalesData[Sales]=0,0,SalesData[Profit]/SalesData[Sales])</f>
        <v>5.7998180339533252E-2</v>
      </c>
      <c r="P4289" s="8">
        <f t="shared" si="66"/>
        <v>3.5944329422590291E-6</v>
      </c>
      <c r="Q4289" t="str">
        <f>IF(SalesData[[#This Row],[Discount]]&gt;0, "Yes", "No")</f>
        <v>Yes</v>
      </c>
      <c r="R4289" t="str">
        <f>TEXT(SalesData[[#This Row],[Order Date]],"mmm-yyyy")</f>
        <v>Mar-2024</v>
      </c>
      <c r="S4289">
        <f>YEAR(SalesData[[#This Row],[Order Date]])*100 + MONTH(SalesData[[#This Row],[Order Date]])</f>
        <v>202403</v>
      </c>
    </row>
    <row r="4290" spans="1:19" x14ac:dyDescent="0.3">
      <c r="A4290" t="s">
        <v>9943</v>
      </c>
      <c r="B4290" s="3">
        <v>45362</v>
      </c>
      <c r="C4290" t="s">
        <v>9944</v>
      </c>
      <c r="D4290" t="s">
        <v>30</v>
      </c>
      <c r="E4290" t="s">
        <v>14</v>
      </c>
      <c r="F4290" t="s">
        <v>31</v>
      </c>
      <c r="G4290">
        <v>9</v>
      </c>
      <c r="H4290" s="5">
        <v>318.64999999999998</v>
      </c>
      <c r="I4290" s="5">
        <v>0.18</v>
      </c>
      <c r="J4290" s="5">
        <v>2351.6370000000002</v>
      </c>
      <c r="K4290" s="5">
        <v>320.37518872830333</v>
      </c>
      <c r="L4290">
        <f>YEAR(SalesData[Order Date])</f>
        <v>2024</v>
      </c>
      <c r="M4290">
        <f>MONTH(SalesData[Order Date])</f>
        <v>3</v>
      </c>
      <c r="N4290" t="str">
        <f>TEXT(SalesData[[#This Row],[Order Date]], "mmmm")</f>
        <v>March</v>
      </c>
      <c r="O4290" s="7">
        <f>IF(SalesData[Sales]=0,0,SalesData[Profit]/SalesData[Sales])</f>
        <v>0.13623496684577735</v>
      </c>
      <c r="P4290" s="8">
        <f t="shared" ref="P4290:P4353" si="67">IF(H:H*G:G=0, 0, (I:I/(H:H*G:G)))</f>
        <v>6.2764788953397144E-5</v>
      </c>
      <c r="Q4290" t="str">
        <f>IF(SalesData[[#This Row],[Discount]]&gt;0, "Yes", "No")</f>
        <v>Yes</v>
      </c>
      <c r="R4290" t="str">
        <f>TEXT(SalesData[[#This Row],[Order Date]],"mmm-yyyy")</f>
        <v>Mar-2024</v>
      </c>
      <c r="S4290">
        <f>YEAR(SalesData[[#This Row],[Order Date]])*100 + MONTH(SalesData[[#This Row],[Order Date]])</f>
        <v>202403</v>
      </c>
    </row>
    <row r="4291" spans="1:19" x14ac:dyDescent="0.3">
      <c r="A4291" t="s">
        <v>9971</v>
      </c>
      <c r="B4291" s="3">
        <v>45359</v>
      </c>
      <c r="C4291" t="s">
        <v>9972</v>
      </c>
      <c r="D4291" t="s">
        <v>30</v>
      </c>
      <c r="E4291" t="s">
        <v>19</v>
      </c>
      <c r="F4291" t="s">
        <v>31</v>
      </c>
      <c r="G4291">
        <v>7</v>
      </c>
      <c r="H4291" s="5">
        <v>753.47</v>
      </c>
      <c r="I4291" s="5">
        <v>0.27</v>
      </c>
      <c r="J4291" s="5">
        <v>3850.2316999999998</v>
      </c>
      <c r="K4291" s="5">
        <v>273.99590178812389</v>
      </c>
      <c r="L4291">
        <f>YEAR(SalesData[Order Date])</f>
        <v>2024</v>
      </c>
      <c r="M4291">
        <f>MONTH(SalesData[Order Date])</f>
        <v>3</v>
      </c>
      <c r="N4291" t="str">
        <f>TEXT(SalesData[[#This Row],[Order Date]], "mmmm")</f>
        <v>March</v>
      </c>
      <c r="O4291" s="7">
        <f>IF(SalesData[Sales]=0,0,SalesData[Profit]/SalesData[Sales])</f>
        <v>7.1163483950361719E-2</v>
      </c>
      <c r="P4291" s="8">
        <f t="shared" si="67"/>
        <v>5.1191724383755919E-5</v>
      </c>
      <c r="Q4291" t="str">
        <f>IF(SalesData[[#This Row],[Discount]]&gt;0, "Yes", "No")</f>
        <v>Yes</v>
      </c>
      <c r="R4291" t="str">
        <f>TEXT(SalesData[[#This Row],[Order Date]],"mmm-yyyy")</f>
        <v>Mar-2024</v>
      </c>
      <c r="S4291">
        <f>YEAR(SalesData[[#This Row],[Order Date]])*100 + MONTH(SalesData[[#This Row],[Order Date]])</f>
        <v>202403</v>
      </c>
    </row>
    <row r="4292" spans="1:19" x14ac:dyDescent="0.3">
      <c r="A4292" t="s">
        <v>9981</v>
      </c>
      <c r="B4292" s="3">
        <v>45374</v>
      </c>
      <c r="C4292" t="s">
        <v>9982</v>
      </c>
      <c r="D4292" t="s">
        <v>18</v>
      </c>
      <c r="E4292" t="s">
        <v>14</v>
      </c>
      <c r="F4292" t="s">
        <v>20</v>
      </c>
      <c r="G4292">
        <v>8</v>
      </c>
      <c r="H4292" s="5">
        <v>977.8</v>
      </c>
      <c r="I4292" s="5">
        <v>0.21</v>
      </c>
      <c r="J4292" s="5">
        <v>6179.6959999999999</v>
      </c>
      <c r="K4292" s="5">
        <v>951.25670975550418</v>
      </c>
      <c r="L4292">
        <f>YEAR(SalesData[Order Date])</f>
        <v>2024</v>
      </c>
      <c r="M4292">
        <f>MONTH(SalesData[Order Date])</f>
        <v>3</v>
      </c>
      <c r="N4292" t="str">
        <f>TEXT(SalesData[[#This Row],[Order Date]], "mmmm")</f>
        <v>March</v>
      </c>
      <c r="O4292" s="7">
        <f>IF(SalesData[Sales]=0,0,SalesData[Profit]/SalesData[Sales])</f>
        <v>0.15393260603037823</v>
      </c>
      <c r="P4292" s="8">
        <f t="shared" si="67"/>
        <v>2.6845980773164246E-5</v>
      </c>
      <c r="Q4292" t="str">
        <f>IF(SalesData[[#This Row],[Discount]]&gt;0, "Yes", "No")</f>
        <v>Yes</v>
      </c>
      <c r="R4292" t="str">
        <f>TEXT(SalesData[[#This Row],[Order Date]],"mmm-yyyy")</f>
        <v>Mar-2024</v>
      </c>
      <c r="S4292">
        <f>YEAR(SalesData[[#This Row],[Order Date]])*100 + MONTH(SalesData[[#This Row],[Order Date]])</f>
        <v>202403</v>
      </c>
    </row>
    <row r="4293" spans="1:19" x14ac:dyDescent="0.3">
      <c r="A4293" t="s">
        <v>9983</v>
      </c>
      <c r="B4293" s="3">
        <v>45363</v>
      </c>
      <c r="C4293" t="s">
        <v>9984</v>
      </c>
      <c r="D4293" t="s">
        <v>23</v>
      </c>
      <c r="E4293" t="s">
        <v>26</v>
      </c>
      <c r="F4293" t="s">
        <v>39</v>
      </c>
      <c r="G4293">
        <v>3</v>
      </c>
      <c r="H4293" s="5">
        <v>920.83</v>
      </c>
      <c r="I4293" s="5">
        <v>0.04</v>
      </c>
      <c r="J4293" s="5">
        <v>2651.9904000000001</v>
      </c>
      <c r="K4293" s="5">
        <v>434.92462442914808</v>
      </c>
      <c r="L4293">
        <f>YEAR(SalesData[Order Date])</f>
        <v>2024</v>
      </c>
      <c r="M4293">
        <f>MONTH(SalesData[Order Date])</f>
        <v>3</v>
      </c>
      <c r="N4293" t="str">
        <f>TEXT(SalesData[[#This Row],[Order Date]], "mmmm")</f>
        <v>March</v>
      </c>
      <c r="O4293" s="7">
        <f>IF(SalesData[Sales]=0,0,SalesData[Profit]/SalesData[Sales])</f>
        <v>0.16399932082301205</v>
      </c>
      <c r="P4293" s="8">
        <f t="shared" si="67"/>
        <v>1.4479690424218729E-5</v>
      </c>
      <c r="Q4293" t="str">
        <f>IF(SalesData[[#This Row],[Discount]]&gt;0, "Yes", "No")</f>
        <v>Yes</v>
      </c>
      <c r="R4293" t="str">
        <f>TEXT(SalesData[[#This Row],[Order Date]],"mmm-yyyy")</f>
        <v>Mar-2024</v>
      </c>
      <c r="S4293">
        <f>YEAR(SalesData[[#This Row],[Order Date]])*100 + MONTH(SalesData[[#This Row],[Order Date]])</f>
        <v>202403</v>
      </c>
    </row>
    <row r="4294" spans="1:19" x14ac:dyDescent="0.3">
      <c r="A4294" t="s">
        <v>10030</v>
      </c>
      <c r="B4294" s="3">
        <v>45368</v>
      </c>
      <c r="C4294" t="s">
        <v>10031</v>
      </c>
      <c r="D4294" t="s">
        <v>23</v>
      </c>
      <c r="E4294" t="s">
        <v>14</v>
      </c>
      <c r="F4294" t="s">
        <v>39</v>
      </c>
      <c r="G4294">
        <v>1</v>
      </c>
      <c r="H4294" s="5">
        <v>130.9</v>
      </c>
      <c r="I4294" s="5">
        <v>0.02</v>
      </c>
      <c r="J4294" s="5">
        <v>128.28200000000001</v>
      </c>
      <c r="K4294" s="5">
        <v>27.433962949572809</v>
      </c>
      <c r="L4294">
        <f>YEAR(SalesData[Order Date])</f>
        <v>2024</v>
      </c>
      <c r="M4294">
        <f>MONTH(SalesData[Order Date])</f>
        <v>3</v>
      </c>
      <c r="N4294" t="str">
        <f>TEXT(SalesData[[#This Row],[Order Date]], "mmmm")</f>
        <v>March</v>
      </c>
      <c r="O4294" s="7">
        <f>IF(SalesData[Sales]=0,0,SalesData[Profit]/SalesData[Sales])</f>
        <v>0.21385668253981702</v>
      </c>
      <c r="P4294" s="8">
        <f t="shared" si="67"/>
        <v>1.5278838808250572E-4</v>
      </c>
      <c r="Q4294" t="str">
        <f>IF(SalesData[[#This Row],[Discount]]&gt;0, "Yes", "No")</f>
        <v>Yes</v>
      </c>
      <c r="R4294" t="str">
        <f>TEXT(SalesData[[#This Row],[Order Date]],"mmm-yyyy")</f>
        <v>Mar-2024</v>
      </c>
      <c r="S4294">
        <f>YEAR(SalesData[[#This Row],[Order Date]])*100 + MONTH(SalesData[[#This Row],[Order Date]])</f>
        <v>202403</v>
      </c>
    </row>
    <row r="4295" spans="1:19" x14ac:dyDescent="0.3">
      <c r="A4295" t="s">
        <v>10041</v>
      </c>
      <c r="B4295" s="3">
        <v>45372</v>
      </c>
      <c r="C4295" t="s">
        <v>10042</v>
      </c>
      <c r="D4295" t="s">
        <v>30</v>
      </c>
      <c r="E4295" t="s">
        <v>19</v>
      </c>
      <c r="F4295" t="s">
        <v>15</v>
      </c>
      <c r="G4295">
        <v>5</v>
      </c>
      <c r="H4295" s="5">
        <v>629.29</v>
      </c>
      <c r="I4295" s="5">
        <v>0.11</v>
      </c>
      <c r="J4295" s="5">
        <v>2800.3404999999998</v>
      </c>
      <c r="K4295" s="5">
        <v>187.41601351050701</v>
      </c>
      <c r="L4295">
        <f>YEAR(SalesData[Order Date])</f>
        <v>2024</v>
      </c>
      <c r="M4295">
        <f>MONTH(SalesData[Order Date])</f>
        <v>3</v>
      </c>
      <c r="N4295" t="str">
        <f>TEXT(SalesData[[#This Row],[Order Date]], "mmmm")</f>
        <v>March</v>
      </c>
      <c r="O4295" s="7">
        <f>IF(SalesData[Sales]=0,0,SalesData[Profit]/SalesData[Sales])</f>
        <v>6.6926151841358944E-2</v>
      </c>
      <c r="P4295" s="8">
        <f t="shared" si="67"/>
        <v>3.4960034324397339E-5</v>
      </c>
      <c r="Q4295" t="str">
        <f>IF(SalesData[[#This Row],[Discount]]&gt;0, "Yes", "No")</f>
        <v>Yes</v>
      </c>
      <c r="R4295" t="str">
        <f>TEXT(SalesData[[#This Row],[Order Date]],"mmm-yyyy")</f>
        <v>Mar-2024</v>
      </c>
      <c r="S4295">
        <f>YEAR(SalesData[[#This Row],[Order Date]])*100 + MONTH(SalesData[[#This Row],[Order Date]])</f>
        <v>202403</v>
      </c>
    </row>
    <row r="4296" spans="1:19" x14ac:dyDescent="0.3">
      <c r="A4296" t="s">
        <v>10050</v>
      </c>
      <c r="B4296" s="3">
        <v>45362</v>
      </c>
      <c r="C4296" t="s">
        <v>10051</v>
      </c>
      <c r="D4296" t="s">
        <v>23</v>
      </c>
      <c r="E4296" t="s">
        <v>19</v>
      </c>
      <c r="F4296" t="s">
        <v>20</v>
      </c>
      <c r="G4296">
        <v>4</v>
      </c>
      <c r="H4296" s="5">
        <v>878.49</v>
      </c>
      <c r="I4296" s="5">
        <v>0</v>
      </c>
      <c r="J4296" s="5">
        <v>3513.96</v>
      </c>
      <c r="K4296" s="5">
        <v>784.00726973469989</v>
      </c>
      <c r="L4296">
        <f>YEAR(SalesData[Order Date])</f>
        <v>2024</v>
      </c>
      <c r="M4296">
        <f>MONTH(SalesData[Order Date])</f>
        <v>3</v>
      </c>
      <c r="N4296" t="str">
        <f>TEXT(SalesData[[#This Row],[Order Date]], "mmmm")</f>
        <v>March</v>
      </c>
      <c r="O4296" s="7">
        <f>IF(SalesData[Sales]=0,0,SalesData[Profit]/SalesData[Sales])</f>
        <v>0.22311217820769158</v>
      </c>
      <c r="P4296" s="8">
        <f t="shared" si="67"/>
        <v>0</v>
      </c>
      <c r="Q4296" t="str">
        <f>IF(SalesData[[#This Row],[Discount]]&gt;0, "Yes", "No")</f>
        <v>No</v>
      </c>
      <c r="R4296" t="str">
        <f>TEXT(SalesData[[#This Row],[Order Date]],"mmm-yyyy")</f>
        <v>Mar-2024</v>
      </c>
      <c r="S4296">
        <f>YEAR(SalesData[[#This Row],[Order Date]])*100 + MONTH(SalesData[[#This Row],[Order Date]])</f>
        <v>202403</v>
      </c>
    </row>
    <row r="4297" spans="1:19" x14ac:dyDescent="0.3">
      <c r="A4297" t="s">
        <v>10083</v>
      </c>
      <c r="B4297" s="3">
        <v>45360</v>
      </c>
      <c r="C4297" t="s">
        <v>10084</v>
      </c>
      <c r="D4297" t="s">
        <v>30</v>
      </c>
      <c r="E4297" t="s">
        <v>26</v>
      </c>
      <c r="F4297" t="s">
        <v>20</v>
      </c>
      <c r="G4297">
        <v>3</v>
      </c>
      <c r="H4297" s="5">
        <v>863.3</v>
      </c>
      <c r="I4297" s="5">
        <v>0.25</v>
      </c>
      <c r="J4297" s="5">
        <v>1942.425</v>
      </c>
      <c r="K4297" s="5">
        <v>472.30842340692152</v>
      </c>
      <c r="L4297">
        <f>YEAR(SalesData[Order Date])</f>
        <v>2024</v>
      </c>
      <c r="M4297">
        <f>MONTH(SalesData[Order Date])</f>
        <v>3</v>
      </c>
      <c r="N4297" t="str">
        <f>TEXT(SalesData[[#This Row],[Order Date]], "mmmm")</f>
        <v>March</v>
      </c>
      <c r="O4297" s="7">
        <f>IF(SalesData[Sales]=0,0,SalesData[Profit]/SalesData[Sales])</f>
        <v>0.24315400770012821</v>
      </c>
      <c r="P4297" s="8">
        <f t="shared" si="67"/>
        <v>9.652882350669912E-5</v>
      </c>
      <c r="Q4297" t="str">
        <f>IF(SalesData[[#This Row],[Discount]]&gt;0, "Yes", "No")</f>
        <v>Yes</v>
      </c>
      <c r="R4297" t="str">
        <f>TEXT(SalesData[[#This Row],[Order Date]],"mmm-yyyy")</f>
        <v>Mar-2024</v>
      </c>
      <c r="S4297">
        <f>YEAR(SalesData[[#This Row],[Order Date]])*100 + MONTH(SalesData[[#This Row],[Order Date]])</f>
        <v>202403</v>
      </c>
    </row>
    <row r="4298" spans="1:19" x14ac:dyDescent="0.3">
      <c r="A4298" t="s">
        <v>10116</v>
      </c>
      <c r="B4298" s="3">
        <v>45375</v>
      </c>
      <c r="C4298" t="s">
        <v>10117</v>
      </c>
      <c r="D4298" t="s">
        <v>13</v>
      </c>
      <c r="E4298" t="s">
        <v>26</v>
      </c>
      <c r="F4298" t="s">
        <v>44</v>
      </c>
      <c r="G4298">
        <v>3</v>
      </c>
      <c r="H4298" s="5">
        <v>21.46</v>
      </c>
      <c r="I4298" s="5">
        <v>0.1</v>
      </c>
      <c r="J4298" s="5">
        <v>57.942</v>
      </c>
      <c r="K4298" s="5">
        <v>4.0101229050524294</v>
      </c>
      <c r="L4298">
        <f>YEAR(SalesData[Order Date])</f>
        <v>2024</v>
      </c>
      <c r="M4298">
        <f>MONTH(SalesData[Order Date])</f>
        <v>3</v>
      </c>
      <c r="N4298" t="str">
        <f>TEXT(SalesData[[#This Row],[Order Date]], "mmmm")</f>
        <v>March</v>
      </c>
      <c r="O4298" s="7">
        <f>IF(SalesData[Sales]=0,0,SalesData[Profit]/SalesData[Sales])</f>
        <v>6.9209259346457302E-2</v>
      </c>
      <c r="P4298" s="8">
        <f t="shared" si="67"/>
        <v>1.553277415346381E-3</v>
      </c>
      <c r="Q4298" t="str">
        <f>IF(SalesData[[#This Row],[Discount]]&gt;0, "Yes", "No")</f>
        <v>Yes</v>
      </c>
      <c r="R4298" t="str">
        <f>TEXT(SalesData[[#This Row],[Order Date]],"mmm-yyyy")</f>
        <v>Mar-2024</v>
      </c>
      <c r="S4298">
        <f>YEAR(SalesData[[#This Row],[Order Date]])*100 + MONTH(SalesData[[#This Row],[Order Date]])</f>
        <v>202403</v>
      </c>
    </row>
    <row r="4299" spans="1:19" x14ac:dyDescent="0.3">
      <c r="A4299" t="s">
        <v>10134</v>
      </c>
      <c r="B4299" s="3">
        <v>45358</v>
      </c>
      <c r="C4299" t="s">
        <v>10135</v>
      </c>
      <c r="D4299" t="s">
        <v>30</v>
      </c>
      <c r="E4299" t="s">
        <v>19</v>
      </c>
      <c r="F4299" t="s">
        <v>44</v>
      </c>
      <c r="G4299">
        <v>2</v>
      </c>
      <c r="H4299" s="5">
        <v>237.71</v>
      </c>
      <c r="I4299" s="5">
        <v>0.26</v>
      </c>
      <c r="J4299" s="5">
        <v>351.81079999999997</v>
      </c>
      <c r="K4299" s="5">
        <v>41.767671114800827</v>
      </c>
      <c r="L4299">
        <f>YEAR(SalesData[Order Date])</f>
        <v>2024</v>
      </c>
      <c r="M4299">
        <f>MONTH(SalesData[Order Date])</f>
        <v>3</v>
      </c>
      <c r="N4299" t="str">
        <f>TEXT(SalesData[[#This Row],[Order Date]], "mmmm")</f>
        <v>March</v>
      </c>
      <c r="O4299" s="7">
        <f>IF(SalesData[Sales]=0,0,SalesData[Profit]/SalesData[Sales])</f>
        <v>0.11872196963481743</v>
      </c>
      <c r="P4299" s="8">
        <f t="shared" si="67"/>
        <v>5.4688485970299941E-4</v>
      </c>
      <c r="Q4299" t="str">
        <f>IF(SalesData[[#This Row],[Discount]]&gt;0, "Yes", "No")</f>
        <v>Yes</v>
      </c>
      <c r="R4299" t="str">
        <f>TEXT(SalesData[[#This Row],[Order Date]],"mmm-yyyy")</f>
        <v>Mar-2024</v>
      </c>
      <c r="S4299">
        <f>YEAR(SalesData[[#This Row],[Order Date]])*100 + MONTH(SalesData[[#This Row],[Order Date]])</f>
        <v>202403</v>
      </c>
    </row>
    <row r="4300" spans="1:19" x14ac:dyDescent="0.3">
      <c r="A4300" t="s">
        <v>10140</v>
      </c>
      <c r="B4300" s="3">
        <v>45362</v>
      </c>
      <c r="C4300" t="s">
        <v>10141</v>
      </c>
      <c r="D4300" t="s">
        <v>18</v>
      </c>
      <c r="E4300" t="s">
        <v>14</v>
      </c>
      <c r="F4300" t="s">
        <v>53</v>
      </c>
      <c r="G4300">
        <v>7</v>
      </c>
      <c r="H4300" s="5">
        <v>387.4</v>
      </c>
      <c r="I4300" s="5">
        <v>0.02</v>
      </c>
      <c r="J4300" s="5">
        <v>2657.5639999999999</v>
      </c>
      <c r="K4300" s="5">
        <v>699.73791782380044</v>
      </c>
      <c r="L4300">
        <f>YEAR(SalesData[Order Date])</f>
        <v>2024</v>
      </c>
      <c r="M4300">
        <f>MONTH(SalesData[Order Date])</f>
        <v>3</v>
      </c>
      <c r="N4300" t="str">
        <f>TEXT(SalesData[[#This Row],[Order Date]], "mmmm")</f>
        <v>March</v>
      </c>
      <c r="O4300" s="7">
        <f>IF(SalesData[Sales]=0,0,SalesData[Profit]/SalesData[Sales])</f>
        <v>0.26330049542505862</v>
      </c>
      <c r="P4300" s="8">
        <f t="shared" si="67"/>
        <v>7.3751751604100603E-6</v>
      </c>
      <c r="Q4300" t="str">
        <f>IF(SalesData[[#This Row],[Discount]]&gt;0, "Yes", "No")</f>
        <v>Yes</v>
      </c>
      <c r="R4300" t="str">
        <f>TEXT(SalesData[[#This Row],[Order Date]],"mmm-yyyy")</f>
        <v>Mar-2024</v>
      </c>
      <c r="S4300">
        <f>YEAR(SalesData[[#This Row],[Order Date]])*100 + MONTH(SalesData[[#This Row],[Order Date]])</f>
        <v>202403</v>
      </c>
    </row>
    <row r="4301" spans="1:19" x14ac:dyDescent="0.3">
      <c r="A4301" t="s">
        <v>10195</v>
      </c>
      <c r="B4301" s="3">
        <v>45364</v>
      </c>
      <c r="C4301" t="s">
        <v>10196</v>
      </c>
      <c r="D4301" t="s">
        <v>13</v>
      </c>
      <c r="E4301" t="s">
        <v>14</v>
      </c>
      <c r="F4301" t="s">
        <v>44</v>
      </c>
      <c r="G4301">
        <v>9</v>
      </c>
      <c r="H4301" s="5">
        <v>235.77</v>
      </c>
      <c r="I4301" s="5">
        <v>0.03</v>
      </c>
      <c r="J4301" s="5">
        <v>2058.2721000000001</v>
      </c>
      <c r="K4301" s="5">
        <v>170.63800600434979</v>
      </c>
      <c r="L4301">
        <f>YEAR(SalesData[Order Date])</f>
        <v>2024</v>
      </c>
      <c r="M4301">
        <f>MONTH(SalesData[Order Date])</f>
        <v>3</v>
      </c>
      <c r="N4301" t="str">
        <f>TEXT(SalesData[[#This Row],[Order Date]], "mmmm")</f>
        <v>March</v>
      </c>
      <c r="O4301" s="7">
        <f>IF(SalesData[Sales]=0,0,SalesData[Profit]/SalesData[Sales])</f>
        <v>8.2903521844536379E-2</v>
      </c>
      <c r="P4301" s="8">
        <f t="shared" si="67"/>
        <v>1.4138072415206909E-5</v>
      </c>
      <c r="Q4301" t="str">
        <f>IF(SalesData[[#This Row],[Discount]]&gt;0, "Yes", "No")</f>
        <v>Yes</v>
      </c>
      <c r="R4301" t="str">
        <f>TEXT(SalesData[[#This Row],[Order Date]],"mmm-yyyy")</f>
        <v>Mar-2024</v>
      </c>
      <c r="S4301">
        <f>YEAR(SalesData[[#This Row],[Order Date]])*100 + MONTH(SalesData[[#This Row],[Order Date]])</f>
        <v>202403</v>
      </c>
    </row>
    <row r="4302" spans="1:19" x14ac:dyDescent="0.3">
      <c r="A4302" t="s">
        <v>10218</v>
      </c>
      <c r="B4302" s="3">
        <v>45357</v>
      </c>
      <c r="C4302" t="s">
        <v>10219</v>
      </c>
      <c r="D4302" t="s">
        <v>30</v>
      </c>
      <c r="E4302" t="s">
        <v>26</v>
      </c>
      <c r="F4302" t="s">
        <v>39</v>
      </c>
      <c r="G4302">
        <v>8</v>
      </c>
      <c r="H4302" s="5">
        <v>228.93</v>
      </c>
      <c r="I4302" s="5">
        <v>0.13</v>
      </c>
      <c r="J4302" s="5">
        <v>1593.3527999999999</v>
      </c>
      <c r="K4302" s="5">
        <v>314.0093182944143</v>
      </c>
      <c r="L4302">
        <f>YEAR(SalesData[Order Date])</f>
        <v>2024</v>
      </c>
      <c r="M4302">
        <f>MONTH(SalesData[Order Date])</f>
        <v>3</v>
      </c>
      <c r="N4302" t="str">
        <f>TEXT(SalesData[[#This Row],[Order Date]], "mmmm")</f>
        <v>March</v>
      </c>
      <c r="O4302" s="7">
        <f>IF(SalesData[Sales]=0,0,SalesData[Profit]/SalesData[Sales])</f>
        <v>0.19707457023605465</v>
      </c>
      <c r="P4302" s="8">
        <f t="shared" si="67"/>
        <v>7.0982396365701307E-5</v>
      </c>
      <c r="Q4302" t="str">
        <f>IF(SalesData[[#This Row],[Discount]]&gt;0, "Yes", "No")</f>
        <v>Yes</v>
      </c>
      <c r="R4302" t="str">
        <f>TEXT(SalesData[[#This Row],[Order Date]],"mmm-yyyy")</f>
        <v>Mar-2024</v>
      </c>
      <c r="S4302">
        <f>YEAR(SalesData[[#This Row],[Order Date]])*100 + MONTH(SalesData[[#This Row],[Order Date]])</f>
        <v>202403</v>
      </c>
    </row>
    <row r="4303" spans="1:19" x14ac:dyDescent="0.3">
      <c r="A4303" t="s">
        <v>10361</v>
      </c>
      <c r="B4303" s="3">
        <v>45355</v>
      </c>
      <c r="C4303" t="s">
        <v>10362</v>
      </c>
      <c r="D4303" t="s">
        <v>18</v>
      </c>
      <c r="E4303" t="s">
        <v>26</v>
      </c>
      <c r="F4303" t="s">
        <v>39</v>
      </c>
      <c r="G4303">
        <v>8</v>
      </c>
      <c r="H4303" s="5">
        <v>626</v>
      </c>
      <c r="I4303" s="5">
        <v>0.3</v>
      </c>
      <c r="J4303" s="5">
        <v>3505.6</v>
      </c>
      <c r="K4303" s="5">
        <v>517.37112586351805</v>
      </c>
      <c r="L4303">
        <f>YEAR(SalesData[Order Date])</f>
        <v>2024</v>
      </c>
      <c r="M4303">
        <f>MONTH(SalesData[Order Date])</f>
        <v>3</v>
      </c>
      <c r="N4303" t="str">
        <f>TEXT(SalesData[[#This Row],[Order Date]], "mmmm")</f>
        <v>March</v>
      </c>
      <c r="O4303" s="7">
        <f>IF(SalesData[Sales]=0,0,SalesData[Profit]/SalesData[Sales])</f>
        <v>0.14758418697612907</v>
      </c>
      <c r="P4303" s="8">
        <f t="shared" si="67"/>
        <v>5.9904153354632583E-5</v>
      </c>
      <c r="Q4303" t="str">
        <f>IF(SalesData[[#This Row],[Discount]]&gt;0, "Yes", "No")</f>
        <v>Yes</v>
      </c>
      <c r="R4303" t="str">
        <f>TEXT(SalesData[[#This Row],[Order Date]],"mmm-yyyy")</f>
        <v>Mar-2024</v>
      </c>
      <c r="S4303">
        <f>YEAR(SalesData[[#This Row],[Order Date]])*100 + MONTH(SalesData[[#This Row],[Order Date]])</f>
        <v>202403</v>
      </c>
    </row>
    <row r="4304" spans="1:19" x14ac:dyDescent="0.3">
      <c r="A4304" t="s">
        <v>10453</v>
      </c>
      <c r="B4304" s="3">
        <v>45379</v>
      </c>
      <c r="C4304" t="s">
        <v>10454</v>
      </c>
      <c r="D4304" t="s">
        <v>13</v>
      </c>
      <c r="E4304" t="s">
        <v>19</v>
      </c>
      <c r="F4304" t="s">
        <v>20</v>
      </c>
      <c r="G4304">
        <v>8</v>
      </c>
      <c r="H4304" s="5">
        <v>716.6</v>
      </c>
      <c r="I4304" s="5">
        <v>0.1</v>
      </c>
      <c r="J4304" s="5">
        <v>5159.5200000000004</v>
      </c>
      <c r="K4304" s="5">
        <v>1355.6319539220649</v>
      </c>
      <c r="L4304">
        <f>YEAR(SalesData[Order Date])</f>
        <v>2024</v>
      </c>
      <c r="M4304">
        <f>MONTH(SalesData[Order Date])</f>
        <v>3</v>
      </c>
      <c r="N4304" t="str">
        <f>TEXT(SalesData[[#This Row],[Order Date]], "mmmm")</f>
        <v>March</v>
      </c>
      <c r="O4304" s="7">
        <f>IF(SalesData[Sales]=0,0,SalesData[Profit]/SalesData[Sales])</f>
        <v>0.26274381219998466</v>
      </c>
      <c r="P4304" s="8">
        <f t="shared" si="67"/>
        <v>1.7443483114708346E-5</v>
      </c>
      <c r="Q4304" t="str">
        <f>IF(SalesData[[#This Row],[Discount]]&gt;0, "Yes", "No")</f>
        <v>Yes</v>
      </c>
      <c r="R4304" t="str">
        <f>TEXT(SalesData[[#This Row],[Order Date]],"mmm-yyyy")</f>
        <v>Mar-2024</v>
      </c>
      <c r="S4304">
        <f>YEAR(SalesData[[#This Row],[Order Date]])*100 + MONTH(SalesData[[#This Row],[Order Date]])</f>
        <v>202403</v>
      </c>
    </row>
    <row r="4305" spans="1:19" x14ac:dyDescent="0.3">
      <c r="A4305" t="s">
        <v>10470</v>
      </c>
      <c r="B4305" s="3">
        <v>45359</v>
      </c>
      <c r="C4305" t="s">
        <v>10471</v>
      </c>
      <c r="D4305" t="s">
        <v>30</v>
      </c>
      <c r="E4305" t="s">
        <v>14</v>
      </c>
      <c r="F4305" t="s">
        <v>91</v>
      </c>
      <c r="G4305">
        <v>4</v>
      </c>
      <c r="H4305" s="5">
        <v>556.78</v>
      </c>
      <c r="I4305" s="5">
        <v>0.28000000000000003</v>
      </c>
      <c r="J4305" s="5">
        <v>1603.5264</v>
      </c>
      <c r="K4305" s="5">
        <v>83.330663471867098</v>
      </c>
      <c r="L4305">
        <f>YEAR(SalesData[Order Date])</f>
        <v>2024</v>
      </c>
      <c r="M4305">
        <f>MONTH(SalesData[Order Date])</f>
        <v>3</v>
      </c>
      <c r="N4305" t="str">
        <f>TEXT(SalesData[[#This Row],[Order Date]], "mmmm")</f>
        <v>March</v>
      </c>
      <c r="O4305" s="7">
        <f>IF(SalesData[Sales]=0,0,SalesData[Profit]/SalesData[Sales])</f>
        <v>5.1967129117342317E-2</v>
      </c>
      <c r="P4305" s="8">
        <f t="shared" si="67"/>
        <v>1.2572290671360325E-4</v>
      </c>
      <c r="Q4305" t="str">
        <f>IF(SalesData[[#This Row],[Discount]]&gt;0, "Yes", "No")</f>
        <v>Yes</v>
      </c>
      <c r="R4305" t="str">
        <f>TEXT(SalesData[[#This Row],[Order Date]],"mmm-yyyy")</f>
        <v>Mar-2024</v>
      </c>
      <c r="S4305">
        <f>YEAR(SalesData[[#This Row],[Order Date]])*100 + MONTH(SalesData[[#This Row],[Order Date]])</f>
        <v>202403</v>
      </c>
    </row>
    <row r="4306" spans="1:19" x14ac:dyDescent="0.3">
      <c r="A4306" t="s">
        <v>10571</v>
      </c>
      <c r="B4306" s="3">
        <v>45358</v>
      </c>
      <c r="C4306" t="s">
        <v>10572</v>
      </c>
      <c r="D4306" t="s">
        <v>18</v>
      </c>
      <c r="E4306" t="s">
        <v>14</v>
      </c>
      <c r="F4306" t="s">
        <v>62</v>
      </c>
      <c r="G4306">
        <v>3</v>
      </c>
      <c r="H4306" s="5">
        <v>287.56</v>
      </c>
      <c r="I4306" s="5">
        <v>0.02</v>
      </c>
      <c r="J4306" s="5">
        <v>845.42640000000006</v>
      </c>
      <c r="K4306" s="5">
        <v>114.3942854282345</v>
      </c>
      <c r="L4306">
        <f>YEAR(SalesData[Order Date])</f>
        <v>2024</v>
      </c>
      <c r="M4306">
        <f>MONTH(SalesData[Order Date])</f>
        <v>3</v>
      </c>
      <c r="N4306" t="str">
        <f>TEXT(SalesData[[#This Row],[Order Date]], "mmmm")</f>
        <v>March</v>
      </c>
      <c r="O4306" s="7">
        <f>IF(SalesData[Sales]=0,0,SalesData[Profit]/SalesData[Sales])</f>
        <v>0.13530957328542673</v>
      </c>
      <c r="P4306" s="8">
        <f t="shared" si="67"/>
        <v>2.3183567487364956E-5</v>
      </c>
      <c r="Q4306" t="str">
        <f>IF(SalesData[[#This Row],[Discount]]&gt;0, "Yes", "No")</f>
        <v>Yes</v>
      </c>
      <c r="R4306" t="str">
        <f>TEXT(SalesData[[#This Row],[Order Date]],"mmm-yyyy")</f>
        <v>Mar-2024</v>
      </c>
      <c r="S4306">
        <f>YEAR(SalesData[[#This Row],[Order Date]])*100 + MONTH(SalesData[[#This Row],[Order Date]])</f>
        <v>202403</v>
      </c>
    </row>
    <row r="4307" spans="1:19" x14ac:dyDescent="0.3">
      <c r="A4307" t="s">
        <v>10638</v>
      </c>
      <c r="B4307" s="3">
        <v>45371</v>
      </c>
      <c r="C4307" t="s">
        <v>10639</v>
      </c>
      <c r="D4307" t="s">
        <v>23</v>
      </c>
      <c r="E4307" t="s">
        <v>19</v>
      </c>
      <c r="F4307" t="s">
        <v>15</v>
      </c>
      <c r="G4307">
        <v>8</v>
      </c>
      <c r="H4307" s="5">
        <v>568.54</v>
      </c>
      <c r="I4307" s="5">
        <v>0.14000000000000001</v>
      </c>
      <c r="J4307" s="5">
        <v>3911.5551999999998</v>
      </c>
      <c r="K4307" s="5">
        <v>1078.843267576176</v>
      </c>
      <c r="L4307">
        <f>YEAR(SalesData[Order Date])</f>
        <v>2024</v>
      </c>
      <c r="M4307">
        <f>MONTH(SalesData[Order Date])</f>
        <v>3</v>
      </c>
      <c r="N4307" t="str">
        <f>TEXT(SalesData[[#This Row],[Order Date]], "mmmm")</f>
        <v>March</v>
      </c>
      <c r="O4307" s="7">
        <f>IF(SalesData[Sales]=0,0,SalesData[Profit]/SalesData[Sales])</f>
        <v>0.27580929129574244</v>
      </c>
      <c r="P4307" s="8">
        <f t="shared" si="67"/>
        <v>3.0780595912336871E-5</v>
      </c>
      <c r="Q4307" t="str">
        <f>IF(SalesData[[#This Row],[Discount]]&gt;0, "Yes", "No")</f>
        <v>Yes</v>
      </c>
      <c r="R4307" t="str">
        <f>TEXT(SalesData[[#This Row],[Order Date]],"mmm-yyyy")</f>
        <v>Mar-2024</v>
      </c>
      <c r="S4307">
        <f>YEAR(SalesData[[#This Row],[Order Date]])*100 + MONTH(SalesData[[#This Row],[Order Date]])</f>
        <v>202403</v>
      </c>
    </row>
    <row r="4308" spans="1:19" x14ac:dyDescent="0.3">
      <c r="A4308" t="s">
        <v>10655</v>
      </c>
      <c r="B4308" s="3">
        <v>45358</v>
      </c>
      <c r="C4308" t="s">
        <v>10656</v>
      </c>
      <c r="D4308" t="s">
        <v>13</v>
      </c>
      <c r="E4308" t="s">
        <v>26</v>
      </c>
      <c r="F4308" t="s">
        <v>31</v>
      </c>
      <c r="G4308">
        <v>2</v>
      </c>
      <c r="H4308" s="5">
        <v>54.97</v>
      </c>
      <c r="I4308" s="5">
        <v>0.05</v>
      </c>
      <c r="J4308" s="5">
        <v>104.443</v>
      </c>
      <c r="K4308" s="5">
        <v>8.7114959957406608</v>
      </c>
      <c r="L4308">
        <f>YEAR(SalesData[Order Date])</f>
        <v>2024</v>
      </c>
      <c r="M4308">
        <f>MONTH(SalesData[Order Date])</f>
        <v>3</v>
      </c>
      <c r="N4308" t="str">
        <f>TEXT(SalesData[[#This Row],[Order Date]], "mmmm")</f>
        <v>March</v>
      </c>
      <c r="O4308" s="7">
        <f>IF(SalesData[Sales]=0,0,SalesData[Profit]/SalesData[Sales])</f>
        <v>8.3409093914773233E-2</v>
      </c>
      <c r="P4308" s="8">
        <f t="shared" si="67"/>
        <v>4.5479352374022198E-4</v>
      </c>
      <c r="Q4308" t="str">
        <f>IF(SalesData[[#This Row],[Discount]]&gt;0, "Yes", "No")</f>
        <v>Yes</v>
      </c>
      <c r="R4308" t="str">
        <f>TEXT(SalesData[[#This Row],[Order Date]],"mmm-yyyy")</f>
        <v>Mar-2024</v>
      </c>
      <c r="S4308">
        <f>YEAR(SalesData[[#This Row],[Order Date]])*100 + MONTH(SalesData[[#This Row],[Order Date]])</f>
        <v>202403</v>
      </c>
    </row>
    <row r="4309" spans="1:19" x14ac:dyDescent="0.3">
      <c r="A4309" t="s">
        <v>10748</v>
      </c>
      <c r="B4309" s="3">
        <v>45364</v>
      </c>
      <c r="C4309" t="s">
        <v>7850</v>
      </c>
      <c r="D4309" t="s">
        <v>18</v>
      </c>
      <c r="E4309" t="s">
        <v>14</v>
      </c>
      <c r="F4309" t="s">
        <v>62</v>
      </c>
      <c r="G4309">
        <v>3</v>
      </c>
      <c r="H4309" s="5">
        <v>132.16999999999999</v>
      </c>
      <c r="I4309" s="5">
        <v>0.09</v>
      </c>
      <c r="J4309" s="5">
        <v>360.82409999999999</v>
      </c>
      <c r="K4309" s="5">
        <v>22.72861937178849</v>
      </c>
      <c r="L4309">
        <f>YEAR(SalesData[Order Date])</f>
        <v>2024</v>
      </c>
      <c r="M4309">
        <f>MONTH(SalesData[Order Date])</f>
        <v>3</v>
      </c>
      <c r="N4309" t="str">
        <f>TEXT(SalesData[[#This Row],[Order Date]], "mmmm")</f>
        <v>March</v>
      </c>
      <c r="O4309" s="7">
        <f>IF(SalesData[Sales]=0,0,SalesData[Profit]/SalesData[Sales])</f>
        <v>6.2990857239825421E-2</v>
      </c>
      <c r="P4309" s="8">
        <f t="shared" si="67"/>
        <v>2.2698040402511916E-4</v>
      </c>
      <c r="Q4309" t="str">
        <f>IF(SalesData[[#This Row],[Discount]]&gt;0, "Yes", "No")</f>
        <v>Yes</v>
      </c>
      <c r="R4309" t="str">
        <f>TEXT(SalesData[[#This Row],[Order Date]],"mmm-yyyy")</f>
        <v>Mar-2024</v>
      </c>
      <c r="S4309">
        <f>YEAR(SalesData[[#This Row],[Order Date]])*100 + MONTH(SalesData[[#This Row],[Order Date]])</f>
        <v>202403</v>
      </c>
    </row>
    <row r="4310" spans="1:19" x14ac:dyDescent="0.3">
      <c r="A4310" t="s">
        <v>10813</v>
      </c>
      <c r="B4310" s="3">
        <v>45353</v>
      </c>
      <c r="C4310" t="s">
        <v>10814</v>
      </c>
      <c r="D4310" t="s">
        <v>30</v>
      </c>
      <c r="E4310" t="s">
        <v>26</v>
      </c>
      <c r="F4310" t="s">
        <v>15</v>
      </c>
      <c r="G4310">
        <v>1</v>
      </c>
      <c r="H4310" s="5">
        <v>535.78</v>
      </c>
      <c r="I4310" s="5">
        <v>0.06</v>
      </c>
      <c r="J4310" s="5">
        <v>503.63319999999987</v>
      </c>
      <c r="K4310" s="5">
        <v>100.07231302994801</v>
      </c>
      <c r="L4310">
        <f>YEAR(SalesData[Order Date])</f>
        <v>2024</v>
      </c>
      <c r="M4310">
        <f>MONTH(SalesData[Order Date])</f>
        <v>3</v>
      </c>
      <c r="N4310" t="str">
        <f>TEXT(SalesData[[#This Row],[Order Date]], "mmmm")</f>
        <v>March</v>
      </c>
      <c r="O4310" s="7">
        <f>IF(SalesData[Sales]=0,0,SalesData[Profit]/SalesData[Sales])</f>
        <v>0.19870078666368307</v>
      </c>
      <c r="P4310" s="8">
        <f t="shared" si="67"/>
        <v>1.1198626301840307E-4</v>
      </c>
      <c r="Q4310" t="str">
        <f>IF(SalesData[[#This Row],[Discount]]&gt;0, "Yes", "No")</f>
        <v>Yes</v>
      </c>
      <c r="R4310" t="str">
        <f>TEXT(SalesData[[#This Row],[Order Date]],"mmm-yyyy")</f>
        <v>Mar-2024</v>
      </c>
      <c r="S4310">
        <f>YEAR(SalesData[[#This Row],[Order Date]])*100 + MONTH(SalesData[[#This Row],[Order Date]])</f>
        <v>202403</v>
      </c>
    </row>
    <row r="4311" spans="1:19" x14ac:dyDescent="0.3">
      <c r="A4311" t="s">
        <v>10893</v>
      </c>
      <c r="B4311" s="3">
        <v>45378</v>
      </c>
      <c r="C4311" t="s">
        <v>4156</v>
      </c>
      <c r="D4311" t="s">
        <v>30</v>
      </c>
      <c r="E4311" t="s">
        <v>14</v>
      </c>
      <c r="F4311" t="s">
        <v>53</v>
      </c>
      <c r="G4311">
        <v>9</v>
      </c>
      <c r="H4311" s="5">
        <v>98.82</v>
      </c>
      <c r="I4311" s="5">
        <v>0.14000000000000001</v>
      </c>
      <c r="J4311" s="5">
        <v>764.8667999999999</v>
      </c>
      <c r="K4311" s="5">
        <v>156.554752326825</v>
      </c>
      <c r="L4311">
        <f>YEAR(SalesData[Order Date])</f>
        <v>2024</v>
      </c>
      <c r="M4311">
        <f>MONTH(SalesData[Order Date])</f>
        <v>3</v>
      </c>
      <c r="N4311" t="str">
        <f>TEXT(SalesData[[#This Row],[Order Date]], "mmmm")</f>
        <v>March</v>
      </c>
      <c r="O4311" s="7">
        <f>IF(SalesData[Sales]=0,0,SalesData[Profit]/SalesData[Sales])</f>
        <v>0.20468237388107971</v>
      </c>
      <c r="P4311" s="8">
        <f t="shared" si="67"/>
        <v>1.5741302930131107E-4</v>
      </c>
      <c r="Q4311" t="str">
        <f>IF(SalesData[[#This Row],[Discount]]&gt;0, "Yes", "No")</f>
        <v>Yes</v>
      </c>
      <c r="R4311" t="str">
        <f>TEXT(SalesData[[#This Row],[Order Date]],"mmm-yyyy")</f>
        <v>Mar-2024</v>
      </c>
      <c r="S4311">
        <f>YEAR(SalesData[[#This Row],[Order Date]])*100 + MONTH(SalesData[[#This Row],[Order Date]])</f>
        <v>202403</v>
      </c>
    </row>
    <row r="4312" spans="1:19" x14ac:dyDescent="0.3">
      <c r="A4312" t="s">
        <v>10969</v>
      </c>
      <c r="B4312" s="3">
        <v>45365</v>
      </c>
      <c r="C4312" t="s">
        <v>8175</v>
      </c>
      <c r="D4312" t="s">
        <v>23</v>
      </c>
      <c r="E4312" t="s">
        <v>26</v>
      </c>
      <c r="F4312" t="s">
        <v>20</v>
      </c>
      <c r="G4312">
        <v>7</v>
      </c>
      <c r="H4312" s="5">
        <v>831.49</v>
      </c>
      <c r="I4312" s="5">
        <v>0.22</v>
      </c>
      <c r="J4312" s="5">
        <v>4539.9354000000003</v>
      </c>
      <c r="K4312" s="5">
        <v>1249.1870842996359</v>
      </c>
      <c r="L4312">
        <f>YEAR(SalesData[Order Date])</f>
        <v>2024</v>
      </c>
      <c r="M4312">
        <f>MONTH(SalesData[Order Date])</f>
        <v>3</v>
      </c>
      <c r="N4312" t="str">
        <f>TEXT(SalesData[[#This Row],[Order Date]], "mmmm")</f>
        <v>March</v>
      </c>
      <c r="O4312" s="7">
        <f>IF(SalesData[Sales]=0,0,SalesData[Profit]/SalesData[Sales])</f>
        <v>0.27515525535883967</v>
      </c>
      <c r="P4312" s="8">
        <f t="shared" si="67"/>
        <v>3.7797894657267585E-5</v>
      </c>
      <c r="Q4312" t="str">
        <f>IF(SalesData[[#This Row],[Discount]]&gt;0, "Yes", "No")</f>
        <v>Yes</v>
      </c>
      <c r="R4312" t="str">
        <f>TEXT(SalesData[[#This Row],[Order Date]],"mmm-yyyy")</f>
        <v>Mar-2024</v>
      </c>
      <c r="S4312">
        <f>YEAR(SalesData[[#This Row],[Order Date]])*100 + MONTH(SalesData[[#This Row],[Order Date]])</f>
        <v>202403</v>
      </c>
    </row>
    <row r="4313" spans="1:19" x14ac:dyDescent="0.3">
      <c r="A4313" t="s">
        <v>11001</v>
      </c>
      <c r="B4313" s="3">
        <v>45355</v>
      </c>
      <c r="C4313" t="s">
        <v>11002</v>
      </c>
      <c r="D4313" t="s">
        <v>13</v>
      </c>
      <c r="E4313" t="s">
        <v>19</v>
      </c>
      <c r="F4313" t="s">
        <v>15</v>
      </c>
      <c r="G4313">
        <v>5</v>
      </c>
      <c r="H4313" s="5">
        <v>416.53</v>
      </c>
      <c r="I4313" s="5">
        <v>0.03</v>
      </c>
      <c r="J4313" s="5">
        <v>2020.170499999999</v>
      </c>
      <c r="K4313" s="5">
        <v>589.15773560603952</v>
      </c>
      <c r="L4313">
        <f>YEAR(SalesData[Order Date])</f>
        <v>2024</v>
      </c>
      <c r="M4313">
        <f>MONTH(SalesData[Order Date])</f>
        <v>3</v>
      </c>
      <c r="N4313" t="str">
        <f>TEXT(SalesData[[#This Row],[Order Date]], "mmmm")</f>
        <v>March</v>
      </c>
      <c r="O4313" s="7">
        <f>IF(SalesData[Sales]=0,0,SalesData[Profit]/SalesData[Sales])</f>
        <v>0.29163762940110244</v>
      </c>
      <c r="P4313" s="8">
        <f t="shared" si="67"/>
        <v>1.440472474971791E-5</v>
      </c>
      <c r="Q4313" t="str">
        <f>IF(SalesData[[#This Row],[Discount]]&gt;0, "Yes", "No")</f>
        <v>Yes</v>
      </c>
      <c r="R4313" t="str">
        <f>TEXT(SalesData[[#This Row],[Order Date]],"mmm-yyyy")</f>
        <v>Mar-2024</v>
      </c>
      <c r="S4313">
        <f>YEAR(SalesData[[#This Row],[Order Date]])*100 + MONTH(SalesData[[#This Row],[Order Date]])</f>
        <v>202403</v>
      </c>
    </row>
    <row r="4314" spans="1:19" x14ac:dyDescent="0.3">
      <c r="A4314" t="s">
        <v>11025</v>
      </c>
      <c r="B4314" s="3">
        <v>45357</v>
      </c>
      <c r="C4314" t="s">
        <v>11026</v>
      </c>
      <c r="D4314" t="s">
        <v>30</v>
      </c>
      <c r="E4314" t="s">
        <v>26</v>
      </c>
      <c r="F4314" t="s">
        <v>53</v>
      </c>
      <c r="G4314">
        <v>9</v>
      </c>
      <c r="H4314" s="5">
        <v>922.23</v>
      </c>
      <c r="I4314" s="5">
        <v>0.18</v>
      </c>
      <c r="J4314" s="5">
        <v>6806.0574000000006</v>
      </c>
      <c r="K4314" s="5">
        <v>507.40826595808858</v>
      </c>
      <c r="L4314">
        <f>YEAR(SalesData[Order Date])</f>
        <v>2024</v>
      </c>
      <c r="M4314">
        <f>MONTH(SalesData[Order Date])</f>
        <v>3</v>
      </c>
      <c r="N4314" t="str">
        <f>TEXT(SalesData[[#This Row],[Order Date]], "mmmm")</f>
        <v>March</v>
      </c>
      <c r="O4314" s="7">
        <f>IF(SalesData[Sales]=0,0,SalesData[Profit]/SalesData[Sales])</f>
        <v>7.4552451755415486E-2</v>
      </c>
      <c r="P4314" s="8">
        <f t="shared" si="67"/>
        <v>2.1686564089218524E-5</v>
      </c>
      <c r="Q4314" t="str">
        <f>IF(SalesData[[#This Row],[Discount]]&gt;0, "Yes", "No")</f>
        <v>Yes</v>
      </c>
      <c r="R4314" t="str">
        <f>TEXT(SalesData[[#This Row],[Order Date]],"mmm-yyyy")</f>
        <v>Mar-2024</v>
      </c>
      <c r="S4314">
        <f>YEAR(SalesData[[#This Row],[Order Date]])*100 + MONTH(SalesData[[#This Row],[Order Date]])</f>
        <v>202403</v>
      </c>
    </row>
    <row r="4315" spans="1:19" x14ac:dyDescent="0.3">
      <c r="A4315" t="s">
        <v>11087</v>
      </c>
      <c r="B4315" s="3">
        <v>45372</v>
      </c>
      <c r="C4315" t="s">
        <v>11088</v>
      </c>
      <c r="D4315" t="s">
        <v>13</v>
      </c>
      <c r="E4315" t="s">
        <v>26</v>
      </c>
      <c r="F4315" t="s">
        <v>20</v>
      </c>
      <c r="G4315">
        <v>8</v>
      </c>
      <c r="H4315" s="5">
        <v>244.66</v>
      </c>
      <c r="I4315" s="5">
        <v>0.12</v>
      </c>
      <c r="J4315" s="5">
        <v>1722.4064000000001</v>
      </c>
      <c r="K4315" s="5">
        <v>402.5045059628232</v>
      </c>
      <c r="L4315">
        <f>YEAR(SalesData[Order Date])</f>
        <v>2024</v>
      </c>
      <c r="M4315">
        <f>MONTH(SalesData[Order Date])</f>
        <v>3</v>
      </c>
      <c r="N4315" t="str">
        <f>TEXT(SalesData[[#This Row],[Order Date]], "mmmm")</f>
        <v>March</v>
      </c>
      <c r="O4315" s="7">
        <f>IF(SalesData[Sales]=0,0,SalesData[Profit]/SalesData[Sales])</f>
        <v>0.23368730281240432</v>
      </c>
      <c r="P4315" s="8">
        <f t="shared" si="67"/>
        <v>6.1309572467914658E-5</v>
      </c>
      <c r="Q4315" t="str">
        <f>IF(SalesData[[#This Row],[Discount]]&gt;0, "Yes", "No")</f>
        <v>Yes</v>
      </c>
      <c r="R4315" t="str">
        <f>TEXT(SalesData[[#This Row],[Order Date]],"mmm-yyyy")</f>
        <v>Mar-2024</v>
      </c>
      <c r="S4315">
        <f>YEAR(SalesData[[#This Row],[Order Date]])*100 + MONTH(SalesData[[#This Row],[Order Date]])</f>
        <v>202403</v>
      </c>
    </row>
    <row r="4316" spans="1:19" x14ac:dyDescent="0.3">
      <c r="A4316" t="s">
        <v>11091</v>
      </c>
      <c r="B4316" s="3">
        <v>45352</v>
      </c>
      <c r="C4316" t="s">
        <v>11092</v>
      </c>
      <c r="D4316" t="s">
        <v>23</v>
      </c>
      <c r="E4316" t="s">
        <v>19</v>
      </c>
      <c r="F4316" t="s">
        <v>91</v>
      </c>
      <c r="G4316">
        <v>4</v>
      </c>
      <c r="H4316" s="5">
        <v>519.38</v>
      </c>
      <c r="I4316" s="5">
        <v>0.03</v>
      </c>
      <c r="J4316" s="5">
        <v>2015.1944000000001</v>
      </c>
      <c r="K4316" s="5">
        <v>229.79940653769509</v>
      </c>
      <c r="L4316">
        <f>YEAR(SalesData[Order Date])</f>
        <v>2024</v>
      </c>
      <c r="M4316">
        <f>MONTH(SalesData[Order Date])</f>
        <v>3</v>
      </c>
      <c r="N4316" t="str">
        <f>TEXT(SalesData[[#This Row],[Order Date]], "mmmm")</f>
        <v>March</v>
      </c>
      <c r="O4316" s="7">
        <f>IF(SalesData[Sales]=0,0,SalesData[Profit]/SalesData[Sales])</f>
        <v>0.11403336895819832</v>
      </c>
      <c r="P4316" s="8">
        <f t="shared" si="67"/>
        <v>1.4440294196927105E-5</v>
      </c>
      <c r="Q4316" t="str">
        <f>IF(SalesData[[#This Row],[Discount]]&gt;0, "Yes", "No")</f>
        <v>Yes</v>
      </c>
      <c r="R4316" t="str">
        <f>TEXT(SalesData[[#This Row],[Order Date]],"mmm-yyyy")</f>
        <v>Mar-2024</v>
      </c>
      <c r="S4316">
        <f>YEAR(SalesData[[#This Row],[Order Date]])*100 + MONTH(SalesData[[#This Row],[Order Date]])</f>
        <v>202403</v>
      </c>
    </row>
    <row r="4317" spans="1:19" x14ac:dyDescent="0.3">
      <c r="A4317" t="s">
        <v>11129</v>
      </c>
      <c r="B4317" s="3">
        <v>45361</v>
      </c>
      <c r="C4317" t="s">
        <v>11130</v>
      </c>
      <c r="D4317" t="s">
        <v>30</v>
      </c>
      <c r="E4317" t="s">
        <v>19</v>
      </c>
      <c r="F4317" t="s">
        <v>31</v>
      </c>
      <c r="G4317">
        <v>9</v>
      </c>
      <c r="H4317" s="5">
        <v>951.3</v>
      </c>
      <c r="I4317" s="5">
        <v>0.13</v>
      </c>
      <c r="J4317" s="5">
        <v>7448.6789999999992</v>
      </c>
      <c r="K4317" s="5">
        <v>1559.735183376325</v>
      </c>
      <c r="L4317">
        <f>YEAR(SalesData[Order Date])</f>
        <v>2024</v>
      </c>
      <c r="M4317">
        <f>MONTH(SalesData[Order Date])</f>
        <v>3</v>
      </c>
      <c r="N4317" t="str">
        <f>TEXT(SalesData[[#This Row],[Order Date]], "mmmm")</f>
        <v>March</v>
      </c>
      <c r="O4317" s="7">
        <f>IF(SalesData[Sales]=0,0,SalesData[Profit]/SalesData[Sales])</f>
        <v>0.20939755671795296</v>
      </c>
      <c r="P4317" s="8">
        <f t="shared" si="67"/>
        <v>1.5183900393613421E-5</v>
      </c>
      <c r="Q4317" t="str">
        <f>IF(SalesData[[#This Row],[Discount]]&gt;0, "Yes", "No")</f>
        <v>Yes</v>
      </c>
      <c r="R4317" t="str">
        <f>TEXT(SalesData[[#This Row],[Order Date]],"mmm-yyyy")</f>
        <v>Mar-2024</v>
      </c>
      <c r="S4317">
        <f>YEAR(SalesData[[#This Row],[Order Date]])*100 + MONTH(SalesData[[#This Row],[Order Date]])</f>
        <v>202403</v>
      </c>
    </row>
    <row r="4318" spans="1:19" x14ac:dyDescent="0.3">
      <c r="A4318" t="s">
        <v>11131</v>
      </c>
      <c r="B4318" s="3">
        <v>45365</v>
      </c>
      <c r="C4318" t="s">
        <v>373</v>
      </c>
      <c r="D4318" t="s">
        <v>30</v>
      </c>
      <c r="E4318" t="s">
        <v>19</v>
      </c>
      <c r="F4318" t="s">
        <v>39</v>
      </c>
      <c r="G4318">
        <v>4</v>
      </c>
      <c r="H4318" s="5">
        <v>352.72</v>
      </c>
      <c r="I4318" s="5">
        <v>0.24</v>
      </c>
      <c r="J4318" s="5">
        <v>1072.2688000000001</v>
      </c>
      <c r="K4318" s="5">
        <v>106.98113609410601</v>
      </c>
      <c r="L4318">
        <f>YEAR(SalesData[Order Date])</f>
        <v>2024</v>
      </c>
      <c r="M4318">
        <f>MONTH(SalesData[Order Date])</f>
        <v>3</v>
      </c>
      <c r="N4318" t="str">
        <f>TEXT(SalesData[[#This Row],[Order Date]], "mmmm")</f>
        <v>March</v>
      </c>
      <c r="O4318" s="7">
        <f>IF(SalesData[Sales]=0,0,SalesData[Profit]/SalesData[Sales])</f>
        <v>9.9770818748159046E-2</v>
      </c>
      <c r="P4318" s="8">
        <f t="shared" si="67"/>
        <v>1.7010660013608525E-4</v>
      </c>
      <c r="Q4318" t="str">
        <f>IF(SalesData[[#This Row],[Discount]]&gt;0, "Yes", "No")</f>
        <v>Yes</v>
      </c>
      <c r="R4318" t="str">
        <f>TEXT(SalesData[[#This Row],[Order Date]],"mmm-yyyy")</f>
        <v>Mar-2024</v>
      </c>
      <c r="S4318">
        <f>YEAR(SalesData[[#This Row],[Order Date]])*100 + MONTH(SalesData[[#This Row],[Order Date]])</f>
        <v>202403</v>
      </c>
    </row>
    <row r="4319" spans="1:19" x14ac:dyDescent="0.3">
      <c r="A4319" t="s">
        <v>11149</v>
      </c>
      <c r="B4319" s="3">
        <v>45364</v>
      </c>
      <c r="C4319" t="s">
        <v>4550</v>
      </c>
      <c r="D4319" t="s">
        <v>18</v>
      </c>
      <c r="E4319" t="s">
        <v>19</v>
      </c>
      <c r="F4319" t="s">
        <v>53</v>
      </c>
      <c r="G4319">
        <v>1</v>
      </c>
      <c r="H4319" s="5">
        <v>365.84</v>
      </c>
      <c r="I4319" s="5">
        <v>0.23</v>
      </c>
      <c r="J4319" s="5">
        <v>281.6968</v>
      </c>
      <c r="K4319" s="5">
        <v>32.204956237900447</v>
      </c>
      <c r="L4319">
        <f>YEAR(SalesData[Order Date])</f>
        <v>2024</v>
      </c>
      <c r="M4319">
        <f>MONTH(SalesData[Order Date])</f>
        <v>3</v>
      </c>
      <c r="N4319" t="str">
        <f>TEXT(SalesData[[#This Row],[Order Date]], "mmmm")</f>
        <v>March</v>
      </c>
      <c r="O4319" s="7">
        <f>IF(SalesData[Sales]=0,0,SalesData[Profit]/SalesData[Sales])</f>
        <v>0.11432489200409961</v>
      </c>
      <c r="P4319" s="8">
        <f t="shared" si="67"/>
        <v>6.2869013776514326E-4</v>
      </c>
      <c r="Q4319" t="str">
        <f>IF(SalesData[[#This Row],[Discount]]&gt;0, "Yes", "No")</f>
        <v>Yes</v>
      </c>
      <c r="R4319" t="str">
        <f>TEXT(SalesData[[#This Row],[Order Date]],"mmm-yyyy")</f>
        <v>Mar-2024</v>
      </c>
      <c r="S4319">
        <f>YEAR(SalesData[[#This Row],[Order Date]])*100 + MONTH(SalesData[[#This Row],[Order Date]])</f>
        <v>202403</v>
      </c>
    </row>
    <row r="4320" spans="1:19" x14ac:dyDescent="0.3">
      <c r="A4320" t="s">
        <v>11194</v>
      </c>
      <c r="B4320" s="3">
        <v>45371</v>
      </c>
      <c r="C4320" t="s">
        <v>11195</v>
      </c>
      <c r="D4320" t="s">
        <v>18</v>
      </c>
      <c r="E4320" t="s">
        <v>19</v>
      </c>
      <c r="F4320" t="s">
        <v>15</v>
      </c>
      <c r="G4320">
        <v>8</v>
      </c>
      <c r="H4320" s="5">
        <v>87.58</v>
      </c>
      <c r="I4320" s="5">
        <v>0.16</v>
      </c>
      <c r="J4320" s="5">
        <v>588.5376</v>
      </c>
      <c r="K4320" s="5">
        <v>146.1739345283606</v>
      </c>
      <c r="L4320">
        <f>YEAR(SalesData[Order Date])</f>
        <v>2024</v>
      </c>
      <c r="M4320">
        <f>MONTH(SalesData[Order Date])</f>
        <v>3</v>
      </c>
      <c r="N4320" t="str">
        <f>TEXT(SalesData[[#This Row],[Order Date]], "mmmm")</f>
        <v>March</v>
      </c>
      <c r="O4320" s="7">
        <f>IF(SalesData[Sales]=0,0,SalesData[Profit]/SalesData[Sales])</f>
        <v>0.2483680473912977</v>
      </c>
      <c r="P4320" s="8">
        <f t="shared" si="67"/>
        <v>2.2836263987211693E-4</v>
      </c>
      <c r="Q4320" t="str">
        <f>IF(SalesData[[#This Row],[Discount]]&gt;0, "Yes", "No")</f>
        <v>Yes</v>
      </c>
      <c r="R4320" t="str">
        <f>TEXT(SalesData[[#This Row],[Order Date]],"mmm-yyyy")</f>
        <v>Mar-2024</v>
      </c>
      <c r="S4320">
        <f>YEAR(SalesData[[#This Row],[Order Date]])*100 + MONTH(SalesData[[#This Row],[Order Date]])</f>
        <v>202403</v>
      </c>
    </row>
    <row r="4321" spans="1:19" x14ac:dyDescent="0.3">
      <c r="A4321" t="s">
        <v>11342</v>
      </c>
      <c r="B4321" s="3">
        <v>45382</v>
      </c>
      <c r="C4321" t="s">
        <v>11343</v>
      </c>
      <c r="D4321" t="s">
        <v>23</v>
      </c>
      <c r="E4321" t="s">
        <v>26</v>
      </c>
      <c r="F4321" t="s">
        <v>15</v>
      </c>
      <c r="G4321">
        <v>1</v>
      </c>
      <c r="H4321" s="5">
        <v>280.08999999999997</v>
      </c>
      <c r="I4321" s="5">
        <v>0.12</v>
      </c>
      <c r="J4321" s="5">
        <v>246.47919999999999</v>
      </c>
      <c r="K4321" s="5">
        <v>57.586420821790377</v>
      </c>
      <c r="L4321">
        <f>YEAR(SalesData[Order Date])</f>
        <v>2024</v>
      </c>
      <c r="M4321">
        <f>MONTH(SalesData[Order Date])</f>
        <v>3</v>
      </c>
      <c r="N4321" t="str">
        <f>TEXT(SalesData[[#This Row],[Order Date]], "mmmm")</f>
        <v>March</v>
      </c>
      <c r="O4321" s="7">
        <f>IF(SalesData[Sales]=0,0,SalesData[Profit]/SalesData[Sales])</f>
        <v>0.23363602617093199</v>
      </c>
      <c r="P4321" s="8">
        <f t="shared" si="67"/>
        <v>4.2843371773358565E-4</v>
      </c>
      <c r="Q4321" t="str">
        <f>IF(SalesData[[#This Row],[Discount]]&gt;0, "Yes", "No")</f>
        <v>Yes</v>
      </c>
      <c r="R4321" t="str">
        <f>TEXT(SalesData[[#This Row],[Order Date]],"mmm-yyyy")</f>
        <v>Mar-2024</v>
      </c>
      <c r="S4321">
        <f>YEAR(SalesData[[#This Row],[Order Date]])*100 + MONTH(SalesData[[#This Row],[Order Date]])</f>
        <v>202403</v>
      </c>
    </row>
    <row r="4322" spans="1:19" x14ac:dyDescent="0.3">
      <c r="A4322" t="s">
        <v>11445</v>
      </c>
      <c r="B4322" s="3">
        <v>45355</v>
      </c>
      <c r="C4322" t="s">
        <v>11446</v>
      </c>
      <c r="D4322" t="s">
        <v>18</v>
      </c>
      <c r="E4322" t="s">
        <v>26</v>
      </c>
      <c r="F4322" t="s">
        <v>44</v>
      </c>
      <c r="G4322">
        <v>5</v>
      </c>
      <c r="H4322" s="5">
        <v>613.19000000000005</v>
      </c>
      <c r="I4322" s="5">
        <v>0.09</v>
      </c>
      <c r="J4322" s="5">
        <v>2790.0145000000002</v>
      </c>
      <c r="K4322" s="5">
        <v>483.34471797830878</v>
      </c>
      <c r="L4322">
        <f>YEAR(SalesData[Order Date])</f>
        <v>2024</v>
      </c>
      <c r="M4322">
        <f>MONTH(SalesData[Order Date])</f>
        <v>3</v>
      </c>
      <c r="N4322" t="str">
        <f>TEXT(SalesData[[#This Row],[Order Date]], "mmmm")</f>
        <v>March</v>
      </c>
      <c r="O4322" s="7">
        <f>IF(SalesData[Sales]=0,0,SalesData[Profit]/SalesData[Sales])</f>
        <v>0.17324093404471866</v>
      </c>
      <c r="P4322" s="8">
        <f t="shared" si="67"/>
        <v>2.935468614948058E-5</v>
      </c>
      <c r="Q4322" t="str">
        <f>IF(SalesData[[#This Row],[Discount]]&gt;0, "Yes", "No")</f>
        <v>Yes</v>
      </c>
      <c r="R4322" t="str">
        <f>TEXT(SalesData[[#This Row],[Order Date]],"mmm-yyyy")</f>
        <v>Mar-2024</v>
      </c>
      <c r="S4322">
        <f>YEAR(SalesData[[#This Row],[Order Date]])*100 + MONTH(SalesData[[#This Row],[Order Date]])</f>
        <v>202403</v>
      </c>
    </row>
    <row r="4323" spans="1:19" x14ac:dyDescent="0.3">
      <c r="A4323" t="s">
        <v>11556</v>
      </c>
      <c r="B4323" s="3">
        <v>45355</v>
      </c>
      <c r="C4323" t="s">
        <v>11557</v>
      </c>
      <c r="D4323" t="s">
        <v>30</v>
      </c>
      <c r="E4323" t="s">
        <v>14</v>
      </c>
      <c r="F4323" t="s">
        <v>39</v>
      </c>
      <c r="G4323">
        <v>7</v>
      </c>
      <c r="H4323" s="5">
        <v>559.07000000000005</v>
      </c>
      <c r="I4323" s="5">
        <v>0.05</v>
      </c>
      <c r="J4323" s="5">
        <v>3717.8155000000002</v>
      </c>
      <c r="K4323" s="5">
        <v>427.28867584315611</v>
      </c>
      <c r="L4323">
        <f>YEAR(SalesData[Order Date])</f>
        <v>2024</v>
      </c>
      <c r="M4323">
        <f>MONTH(SalesData[Order Date])</f>
        <v>3</v>
      </c>
      <c r="N4323" t="str">
        <f>TEXT(SalesData[[#This Row],[Order Date]], "mmmm")</f>
        <v>March</v>
      </c>
      <c r="O4323" s="7">
        <f>IF(SalesData[Sales]=0,0,SalesData[Profit]/SalesData[Sales])</f>
        <v>0.11493003777168503</v>
      </c>
      <c r="P4323" s="8">
        <f t="shared" si="67"/>
        <v>1.2776319857722901E-5</v>
      </c>
      <c r="Q4323" t="str">
        <f>IF(SalesData[[#This Row],[Discount]]&gt;0, "Yes", "No")</f>
        <v>Yes</v>
      </c>
      <c r="R4323" t="str">
        <f>TEXT(SalesData[[#This Row],[Order Date]],"mmm-yyyy")</f>
        <v>Mar-2024</v>
      </c>
      <c r="S4323">
        <f>YEAR(SalesData[[#This Row],[Order Date]])*100 + MONTH(SalesData[[#This Row],[Order Date]])</f>
        <v>202403</v>
      </c>
    </row>
    <row r="4324" spans="1:19" x14ac:dyDescent="0.3">
      <c r="A4324" t="s">
        <v>11648</v>
      </c>
      <c r="B4324" s="3">
        <v>45375</v>
      </c>
      <c r="C4324" t="s">
        <v>11649</v>
      </c>
      <c r="D4324" t="s">
        <v>23</v>
      </c>
      <c r="E4324" t="s">
        <v>14</v>
      </c>
      <c r="F4324" t="s">
        <v>53</v>
      </c>
      <c r="G4324">
        <v>9</v>
      </c>
      <c r="H4324" s="5">
        <v>400.94</v>
      </c>
      <c r="I4324" s="5">
        <v>0</v>
      </c>
      <c r="J4324" s="5">
        <v>3608.46</v>
      </c>
      <c r="K4324" s="5">
        <v>393.36009785957577</v>
      </c>
      <c r="L4324">
        <f>YEAR(SalesData[Order Date])</f>
        <v>2024</v>
      </c>
      <c r="M4324">
        <f>MONTH(SalesData[Order Date])</f>
        <v>3</v>
      </c>
      <c r="N4324" t="str">
        <f>TEXT(SalesData[[#This Row],[Order Date]], "mmmm")</f>
        <v>March</v>
      </c>
      <c r="O4324" s="7">
        <f>IF(SalesData[Sales]=0,0,SalesData[Profit]/SalesData[Sales])</f>
        <v>0.10901051912992683</v>
      </c>
      <c r="P4324" s="8">
        <f t="shared" si="67"/>
        <v>0</v>
      </c>
      <c r="Q4324" t="str">
        <f>IF(SalesData[[#This Row],[Discount]]&gt;0, "Yes", "No")</f>
        <v>No</v>
      </c>
      <c r="R4324" t="str">
        <f>TEXT(SalesData[[#This Row],[Order Date]],"mmm-yyyy")</f>
        <v>Mar-2024</v>
      </c>
      <c r="S4324">
        <f>YEAR(SalesData[[#This Row],[Order Date]])*100 + MONTH(SalesData[[#This Row],[Order Date]])</f>
        <v>202403</v>
      </c>
    </row>
    <row r="4325" spans="1:19" x14ac:dyDescent="0.3">
      <c r="A4325" t="s">
        <v>11674</v>
      </c>
      <c r="B4325" s="3">
        <v>45381</v>
      </c>
      <c r="C4325" t="s">
        <v>11675</v>
      </c>
      <c r="D4325" t="s">
        <v>13</v>
      </c>
      <c r="E4325" t="s">
        <v>26</v>
      </c>
      <c r="F4325" t="s">
        <v>62</v>
      </c>
      <c r="G4325">
        <v>6</v>
      </c>
      <c r="H4325" s="5">
        <v>240.96</v>
      </c>
      <c r="I4325" s="5">
        <v>0.05</v>
      </c>
      <c r="J4325" s="5">
        <v>1373.472</v>
      </c>
      <c r="K4325" s="5">
        <v>382.02743213678821</v>
      </c>
      <c r="L4325">
        <f>YEAR(SalesData[Order Date])</f>
        <v>2024</v>
      </c>
      <c r="M4325">
        <f>MONTH(SalesData[Order Date])</f>
        <v>3</v>
      </c>
      <c r="N4325" t="str">
        <f>TEXT(SalesData[[#This Row],[Order Date]], "mmmm")</f>
        <v>March</v>
      </c>
      <c r="O4325" s="7">
        <f>IF(SalesData[Sales]=0,0,SalesData[Profit]/SalesData[Sales])</f>
        <v>0.2781472298938662</v>
      </c>
      <c r="P4325" s="8">
        <f t="shared" si="67"/>
        <v>3.4583886675520147E-5</v>
      </c>
      <c r="Q4325" t="str">
        <f>IF(SalesData[[#This Row],[Discount]]&gt;0, "Yes", "No")</f>
        <v>Yes</v>
      </c>
      <c r="R4325" t="str">
        <f>TEXT(SalesData[[#This Row],[Order Date]],"mmm-yyyy")</f>
        <v>Mar-2024</v>
      </c>
      <c r="S4325">
        <f>YEAR(SalesData[[#This Row],[Order Date]])*100 + MONTH(SalesData[[#This Row],[Order Date]])</f>
        <v>202403</v>
      </c>
    </row>
    <row r="4326" spans="1:19" x14ac:dyDescent="0.3">
      <c r="A4326" t="s">
        <v>11684</v>
      </c>
      <c r="B4326" s="3">
        <v>45365</v>
      </c>
      <c r="C4326" t="s">
        <v>11685</v>
      </c>
      <c r="D4326" t="s">
        <v>18</v>
      </c>
      <c r="E4326" t="s">
        <v>14</v>
      </c>
      <c r="F4326" t="s">
        <v>62</v>
      </c>
      <c r="G4326">
        <v>9</v>
      </c>
      <c r="H4326" s="5">
        <v>850.26</v>
      </c>
      <c r="I4326" s="5">
        <v>0.24</v>
      </c>
      <c r="J4326" s="5">
        <v>5815.7784000000001</v>
      </c>
      <c r="K4326" s="5">
        <v>325.65278270673531</v>
      </c>
      <c r="L4326">
        <f>YEAR(SalesData[Order Date])</f>
        <v>2024</v>
      </c>
      <c r="M4326">
        <f>MONTH(SalesData[Order Date])</f>
        <v>3</v>
      </c>
      <c r="N4326" t="str">
        <f>TEXT(SalesData[[#This Row],[Order Date]], "mmmm")</f>
        <v>March</v>
      </c>
      <c r="O4326" s="7">
        <f>IF(SalesData[Sales]=0,0,SalesData[Profit]/SalesData[Sales])</f>
        <v>5.5994702739488027E-2</v>
      </c>
      <c r="P4326" s="8">
        <f t="shared" si="67"/>
        <v>3.1362955644939974E-5</v>
      </c>
      <c r="Q4326" t="str">
        <f>IF(SalesData[[#This Row],[Discount]]&gt;0, "Yes", "No")</f>
        <v>Yes</v>
      </c>
      <c r="R4326" t="str">
        <f>TEXT(SalesData[[#This Row],[Order Date]],"mmm-yyyy")</f>
        <v>Mar-2024</v>
      </c>
      <c r="S4326">
        <f>YEAR(SalesData[[#This Row],[Order Date]])*100 + MONTH(SalesData[[#This Row],[Order Date]])</f>
        <v>202403</v>
      </c>
    </row>
    <row r="4327" spans="1:19" x14ac:dyDescent="0.3">
      <c r="A4327" t="s">
        <v>11713</v>
      </c>
      <c r="B4327" s="3">
        <v>45362</v>
      </c>
      <c r="C4327" t="s">
        <v>11714</v>
      </c>
      <c r="D4327" t="s">
        <v>23</v>
      </c>
      <c r="E4327" t="s">
        <v>19</v>
      </c>
      <c r="F4327" t="s">
        <v>15</v>
      </c>
      <c r="G4327">
        <v>4</v>
      </c>
      <c r="H4327" s="5">
        <v>717.36</v>
      </c>
      <c r="I4327" s="5">
        <v>0.11</v>
      </c>
      <c r="J4327" s="5">
        <v>2553.8015999999998</v>
      </c>
      <c r="K4327" s="5">
        <v>512.23096396315952</v>
      </c>
      <c r="L4327">
        <f>YEAR(SalesData[Order Date])</f>
        <v>2024</v>
      </c>
      <c r="M4327">
        <f>MONTH(SalesData[Order Date])</f>
        <v>3</v>
      </c>
      <c r="N4327" t="str">
        <f>TEXT(SalesData[[#This Row],[Order Date]], "mmmm")</f>
        <v>March</v>
      </c>
      <c r="O4327" s="7">
        <f>IF(SalesData[Sales]=0,0,SalesData[Profit]/SalesData[Sales])</f>
        <v>0.20057586461029689</v>
      </c>
      <c r="P4327" s="8">
        <f t="shared" si="67"/>
        <v>3.8335006133600983E-5</v>
      </c>
      <c r="Q4327" t="str">
        <f>IF(SalesData[[#This Row],[Discount]]&gt;0, "Yes", "No")</f>
        <v>Yes</v>
      </c>
      <c r="R4327" t="str">
        <f>TEXT(SalesData[[#This Row],[Order Date]],"mmm-yyyy")</f>
        <v>Mar-2024</v>
      </c>
      <c r="S4327">
        <f>YEAR(SalesData[[#This Row],[Order Date]])*100 + MONTH(SalesData[[#This Row],[Order Date]])</f>
        <v>202403</v>
      </c>
    </row>
    <row r="4328" spans="1:19" x14ac:dyDescent="0.3">
      <c r="A4328" t="s">
        <v>11784</v>
      </c>
      <c r="B4328" s="3">
        <v>45367</v>
      </c>
      <c r="C4328" t="s">
        <v>11785</v>
      </c>
      <c r="D4328" t="s">
        <v>18</v>
      </c>
      <c r="E4328" t="s">
        <v>19</v>
      </c>
      <c r="F4328" t="s">
        <v>34</v>
      </c>
      <c r="G4328">
        <v>5</v>
      </c>
      <c r="H4328" s="5">
        <v>459.12</v>
      </c>
      <c r="I4328" s="5">
        <v>0.03</v>
      </c>
      <c r="J4328" s="5">
        <v>2226.732</v>
      </c>
      <c r="K4328" s="5">
        <v>623.25254931823167</v>
      </c>
      <c r="L4328">
        <f>YEAR(SalesData[Order Date])</f>
        <v>2024</v>
      </c>
      <c r="M4328">
        <f>MONTH(SalesData[Order Date])</f>
        <v>3</v>
      </c>
      <c r="N4328" t="str">
        <f>TEXT(SalesData[[#This Row],[Order Date]], "mmmm")</f>
        <v>March</v>
      </c>
      <c r="O4328" s="7">
        <f>IF(SalesData[Sales]=0,0,SalesData[Profit]/SalesData[Sales])</f>
        <v>0.27989562700775472</v>
      </c>
      <c r="P4328" s="8">
        <f t="shared" si="67"/>
        <v>1.3068478829064297E-5</v>
      </c>
      <c r="Q4328" t="str">
        <f>IF(SalesData[[#This Row],[Discount]]&gt;0, "Yes", "No")</f>
        <v>Yes</v>
      </c>
      <c r="R4328" t="str">
        <f>TEXT(SalesData[[#This Row],[Order Date]],"mmm-yyyy")</f>
        <v>Mar-2024</v>
      </c>
      <c r="S4328">
        <f>YEAR(SalesData[[#This Row],[Order Date]])*100 + MONTH(SalesData[[#This Row],[Order Date]])</f>
        <v>202403</v>
      </c>
    </row>
    <row r="4329" spans="1:19" x14ac:dyDescent="0.3">
      <c r="A4329" t="s">
        <v>11790</v>
      </c>
      <c r="B4329" s="3">
        <v>45378</v>
      </c>
      <c r="C4329" t="s">
        <v>11791</v>
      </c>
      <c r="D4329" t="s">
        <v>18</v>
      </c>
      <c r="E4329" t="s">
        <v>26</v>
      </c>
      <c r="F4329" t="s">
        <v>34</v>
      </c>
      <c r="G4329">
        <v>6</v>
      </c>
      <c r="H4329" s="5">
        <v>236.56</v>
      </c>
      <c r="I4329" s="5">
        <v>0.03</v>
      </c>
      <c r="J4329" s="5">
        <v>1376.7791999999999</v>
      </c>
      <c r="K4329" s="5">
        <v>405.36663103456249</v>
      </c>
      <c r="L4329">
        <f>YEAR(SalesData[Order Date])</f>
        <v>2024</v>
      </c>
      <c r="M4329">
        <f>MONTH(SalesData[Order Date])</f>
        <v>3</v>
      </c>
      <c r="N4329" t="str">
        <f>TEXT(SalesData[[#This Row],[Order Date]], "mmmm")</f>
        <v>March</v>
      </c>
      <c r="O4329" s="7">
        <f>IF(SalesData[Sales]=0,0,SalesData[Profit]/SalesData[Sales])</f>
        <v>0.29443111214533346</v>
      </c>
      <c r="P4329" s="8">
        <f t="shared" si="67"/>
        <v>2.1136286777138988E-5</v>
      </c>
      <c r="Q4329" t="str">
        <f>IF(SalesData[[#This Row],[Discount]]&gt;0, "Yes", "No")</f>
        <v>Yes</v>
      </c>
      <c r="R4329" t="str">
        <f>TEXT(SalesData[[#This Row],[Order Date]],"mmm-yyyy")</f>
        <v>Mar-2024</v>
      </c>
      <c r="S4329">
        <f>YEAR(SalesData[[#This Row],[Order Date]])*100 + MONTH(SalesData[[#This Row],[Order Date]])</f>
        <v>202403</v>
      </c>
    </row>
    <row r="4330" spans="1:19" x14ac:dyDescent="0.3">
      <c r="A4330" t="s">
        <v>11816</v>
      </c>
      <c r="B4330" s="3">
        <v>45359</v>
      </c>
      <c r="C4330" t="s">
        <v>11817</v>
      </c>
      <c r="D4330" t="s">
        <v>18</v>
      </c>
      <c r="E4330" t="s">
        <v>14</v>
      </c>
      <c r="F4330" t="s">
        <v>20</v>
      </c>
      <c r="G4330">
        <v>9</v>
      </c>
      <c r="H4330" s="5">
        <v>20.59</v>
      </c>
      <c r="I4330" s="5">
        <v>0.11</v>
      </c>
      <c r="J4330" s="5">
        <v>164.92590000000001</v>
      </c>
      <c r="K4330" s="5">
        <v>10.005816964923101</v>
      </c>
      <c r="L4330">
        <f>YEAR(SalesData[Order Date])</f>
        <v>2024</v>
      </c>
      <c r="M4330">
        <f>MONTH(SalesData[Order Date])</f>
        <v>3</v>
      </c>
      <c r="N4330" t="str">
        <f>TEXT(SalesData[[#This Row],[Order Date]], "mmmm")</f>
        <v>March</v>
      </c>
      <c r="O4330" s="7">
        <f>IF(SalesData[Sales]=0,0,SalesData[Profit]/SalesData[Sales])</f>
        <v>6.0668560637978028E-2</v>
      </c>
      <c r="P4330" s="8">
        <f t="shared" si="67"/>
        <v>5.9359991365819434E-4</v>
      </c>
      <c r="Q4330" t="str">
        <f>IF(SalesData[[#This Row],[Discount]]&gt;0, "Yes", "No")</f>
        <v>Yes</v>
      </c>
      <c r="R4330" t="str">
        <f>TEXT(SalesData[[#This Row],[Order Date]],"mmm-yyyy")</f>
        <v>Mar-2024</v>
      </c>
      <c r="S4330">
        <f>YEAR(SalesData[[#This Row],[Order Date]])*100 + MONTH(SalesData[[#This Row],[Order Date]])</f>
        <v>202403</v>
      </c>
    </row>
    <row r="4331" spans="1:19" x14ac:dyDescent="0.3">
      <c r="A4331" t="s">
        <v>11875</v>
      </c>
      <c r="B4331" s="3">
        <v>45382</v>
      </c>
      <c r="C4331" t="s">
        <v>11876</v>
      </c>
      <c r="D4331" t="s">
        <v>30</v>
      </c>
      <c r="E4331" t="s">
        <v>19</v>
      </c>
      <c r="F4331" t="s">
        <v>62</v>
      </c>
      <c r="G4331">
        <v>9</v>
      </c>
      <c r="H4331" s="5">
        <v>979.98</v>
      </c>
      <c r="I4331" s="5">
        <v>0.2</v>
      </c>
      <c r="J4331" s="5">
        <v>7055.8559999999998</v>
      </c>
      <c r="K4331" s="5">
        <v>2034.340575064726</v>
      </c>
      <c r="L4331">
        <f>YEAR(SalesData[Order Date])</f>
        <v>2024</v>
      </c>
      <c r="M4331">
        <f>MONTH(SalesData[Order Date])</f>
        <v>3</v>
      </c>
      <c r="N4331" t="str">
        <f>TEXT(SalesData[[#This Row],[Order Date]], "mmmm")</f>
        <v>March</v>
      </c>
      <c r="O4331" s="7">
        <f>IF(SalesData[Sales]=0,0,SalesData[Profit]/SalesData[Sales])</f>
        <v>0.28831945763415889</v>
      </c>
      <c r="P4331" s="8">
        <f t="shared" si="67"/>
        <v>2.2676199741037801E-5</v>
      </c>
      <c r="Q4331" t="str">
        <f>IF(SalesData[[#This Row],[Discount]]&gt;0, "Yes", "No")</f>
        <v>Yes</v>
      </c>
      <c r="R4331" t="str">
        <f>TEXT(SalesData[[#This Row],[Order Date]],"mmm-yyyy")</f>
        <v>Mar-2024</v>
      </c>
      <c r="S4331">
        <f>YEAR(SalesData[[#This Row],[Order Date]])*100 + MONTH(SalesData[[#This Row],[Order Date]])</f>
        <v>202403</v>
      </c>
    </row>
    <row r="4332" spans="1:19" x14ac:dyDescent="0.3">
      <c r="A4332" t="s">
        <v>11881</v>
      </c>
      <c r="B4332" s="3">
        <v>45357</v>
      </c>
      <c r="C4332" t="s">
        <v>11882</v>
      </c>
      <c r="D4332" t="s">
        <v>13</v>
      </c>
      <c r="E4332" t="s">
        <v>14</v>
      </c>
      <c r="F4332" t="s">
        <v>15</v>
      </c>
      <c r="G4332">
        <v>7</v>
      </c>
      <c r="H4332" s="5">
        <v>509.65</v>
      </c>
      <c r="I4332" s="5">
        <v>0.08</v>
      </c>
      <c r="J4332" s="5">
        <v>3282.1460000000002</v>
      </c>
      <c r="K4332" s="5">
        <v>959.76119541961521</v>
      </c>
      <c r="L4332">
        <f>YEAR(SalesData[Order Date])</f>
        <v>2024</v>
      </c>
      <c r="M4332">
        <f>MONTH(SalesData[Order Date])</f>
        <v>3</v>
      </c>
      <c r="N4332" t="str">
        <f>TEXT(SalesData[[#This Row],[Order Date]], "mmmm")</f>
        <v>March</v>
      </c>
      <c r="O4332" s="7">
        <f>IF(SalesData[Sales]=0,0,SalesData[Profit]/SalesData[Sales])</f>
        <v>0.29241880020560179</v>
      </c>
      <c r="P4332" s="8">
        <f t="shared" si="67"/>
        <v>2.2424352847192054E-5</v>
      </c>
      <c r="Q4332" t="str">
        <f>IF(SalesData[[#This Row],[Discount]]&gt;0, "Yes", "No")</f>
        <v>Yes</v>
      </c>
      <c r="R4332" t="str">
        <f>TEXT(SalesData[[#This Row],[Order Date]],"mmm-yyyy")</f>
        <v>Mar-2024</v>
      </c>
      <c r="S4332">
        <f>YEAR(SalesData[[#This Row],[Order Date]])*100 + MONTH(SalesData[[#This Row],[Order Date]])</f>
        <v>202403</v>
      </c>
    </row>
    <row r="4333" spans="1:19" x14ac:dyDescent="0.3">
      <c r="A4333" t="s">
        <v>11952</v>
      </c>
      <c r="B4333" s="3">
        <v>45380</v>
      </c>
      <c r="C4333" t="s">
        <v>11953</v>
      </c>
      <c r="D4333" t="s">
        <v>18</v>
      </c>
      <c r="E4333" t="s">
        <v>19</v>
      </c>
      <c r="F4333" t="s">
        <v>53</v>
      </c>
      <c r="G4333">
        <v>1</v>
      </c>
      <c r="H4333" s="5">
        <v>270.41000000000003</v>
      </c>
      <c r="I4333" s="5">
        <v>0.05</v>
      </c>
      <c r="J4333" s="5">
        <v>256.8895</v>
      </c>
      <c r="K4333" s="5">
        <v>72.751421723363649</v>
      </c>
      <c r="L4333">
        <f>YEAR(SalesData[Order Date])</f>
        <v>2024</v>
      </c>
      <c r="M4333">
        <f>MONTH(SalesData[Order Date])</f>
        <v>3</v>
      </c>
      <c r="N4333" t="str">
        <f>TEXT(SalesData[[#This Row],[Order Date]], "mmmm")</f>
        <v>March</v>
      </c>
      <c r="O4333" s="7">
        <f>IF(SalesData[Sales]=0,0,SalesData[Profit]/SalesData[Sales])</f>
        <v>0.28320122746692117</v>
      </c>
      <c r="P4333" s="8">
        <f t="shared" si="67"/>
        <v>1.8490440442291335E-4</v>
      </c>
      <c r="Q4333" t="str">
        <f>IF(SalesData[[#This Row],[Discount]]&gt;0, "Yes", "No")</f>
        <v>Yes</v>
      </c>
      <c r="R4333" t="str">
        <f>TEXT(SalesData[[#This Row],[Order Date]],"mmm-yyyy")</f>
        <v>Mar-2024</v>
      </c>
      <c r="S4333">
        <f>YEAR(SalesData[[#This Row],[Order Date]])*100 + MONTH(SalesData[[#This Row],[Order Date]])</f>
        <v>202403</v>
      </c>
    </row>
    <row r="4334" spans="1:19" x14ac:dyDescent="0.3">
      <c r="A4334" t="s">
        <v>11958</v>
      </c>
      <c r="B4334" s="3">
        <v>45381</v>
      </c>
      <c r="C4334" t="s">
        <v>11959</v>
      </c>
      <c r="D4334" t="s">
        <v>23</v>
      </c>
      <c r="E4334" t="s">
        <v>14</v>
      </c>
      <c r="F4334" t="s">
        <v>91</v>
      </c>
      <c r="G4334">
        <v>7</v>
      </c>
      <c r="H4334" s="5">
        <v>158.34</v>
      </c>
      <c r="I4334" s="5">
        <v>0.01</v>
      </c>
      <c r="J4334" s="5">
        <v>1097.2962</v>
      </c>
      <c r="K4334" s="5">
        <v>212.14476725021149</v>
      </c>
      <c r="L4334">
        <f>YEAR(SalesData[Order Date])</f>
        <v>2024</v>
      </c>
      <c r="M4334">
        <f>MONTH(SalesData[Order Date])</f>
        <v>3</v>
      </c>
      <c r="N4334" t="str">
        <f>TEXT(SalesData[[#This Row],[Order Date]], "mmmm")</f>
        <v>March</v>
      </c>
      <c r="O4334" s="7">
        <f>IF(SalesData[Sales]=0,0,SalesData[Profit]/SalesData[Sales])</f>
        <v>0.19333409452271091</v>
      </c>
      <c r="P4334" s="8">
        <f t="shared" si="67"/>
        <v>9.0221765098612377E-6</v>
      </c>
      <c r="Q4334" t="str">
        <f>IF(SalesData[[#This Row],[Discount]]&gt;0, "Yes", "No")</f>
        <v>Yes</v>
      </c>
      <c r="R4334" t="str">
        <f>TEXT(SalesData[[#This Row],[Order Date]],"mmm-yyyy")</f>
        <v>Mar-2024</v>
      </c>
      <c r="S4334">
        <f>YEAR(SalesData[[#This Row],[Order Date]])*100 + MONTH(SalesData[[#This Row],[Order Date]])</f>
        <v>202403</v>
      </c>
    </row>
    <row r="4335" spans="1:19" x14ac:dyDescent="0.3">
      <c r="A4335" t="s">
        <v>12115</v>
      </c>
      <c r="B4335" s="3">
        <v>45374</v>
      </c>
      <c r="C4335" t="s">
        <v>12116</v>
      </c>
      <c r="D4335" t="s">
        <v>30</v>
      </c>
      <c r="E4335" t="s">
        <v>14</v>
      </c>
      <c r="F4335" t="s">
        <v>27</v>
      </c>
      <c r="G4335">
        <v>9</v>
      </c>
      <c r="H4335" s="5">
        <v>639.21</v>
      </c>
      <c r="I4335" s="5">
        <v>0.06</v>
      </c>
      <c r="J4335" s="5">
        <v>5407.7165999999997</v>
      </c>
      <c r="K4335" s="5">
        <v>1605.3612984943941</v>
      </c>
      <c r="L4335">
        <f>YEAR(SalesData[Order Date])</f>
        <v>2024</v>
      </c>
      <c r="M4335">
        <f>MONTH(SalesData[Order Date])</f>
        <v>3</v>
      </c>
      <c r="N4335" t="str">
        <f>TEXT(SalesData[[#This Row],[Order Date]], "mmmm")</f>
        <v>March</v>
      </c>
      <c r="O4335" s="7">
        <f>IF(SalesData[Sales]=0,0,SalesData[Profit]/SalesData[Sales])</f>
        <v>0.29686490939528787</v>
      </c>
      <c r="P4335" s="8">
        <f t="shared" si="67"/>
        <v>1.0429540630882912E-5</v>
      </c>
      <c r="Q4335" t="str">
        <f>IF(SalesData[[#This Row],[Discount]]&gt;0, "Yes", "No")</f>
        <v>Yes</v>
      </c>
      <c r="R4335" t="str">
        <f>TEXT(SalesData[[#This Row],[Order Date]],"mmm-yyyy")</f>
        <v>Mar-2024</v>
      </c>
      <c r="S4335">
        <f>YEAR(SalesData[[#This Row],[Order Date]])*100 + MONTH(SalesData[[#This Row],[Order Date]])</f>
        <v>202403</v>
      </c>
    </row>
    <row r="4336" spans="1:19" x14ac:dyDescent="0.3">
      <c r="A4336" t="s">
        <v>12217</v>
      </c>
      <c r="B4336" s="3">
        <v>45370</v>
      </c>
      <c r="C4336" t="s">
        <v>12218</v>
      </c>
      <c r="D4336" t="s">
        <v>18</v>
      </c>
      <c r="E4336" t="s">
        <v>26</v>
      </c>
      <c r="F4336" t="s">
        <v>39</v>
      </c>
      <c r="G4336">
        <v>6</v>
      </c>
      <c r="H4336" s="5">
        <v>764.25</v>
      </c>
      <c r="I4336" s="5">
        <v>0.09</v>
      </c>
      <c r="J4336" s="5">
        <v>4172.8050000000003</v>
      </c>
      <c r="K4336" s="5">
        <v>272.01760911960582</v>
      </c>
      <c r="L4336">
        <f>YEAR(SalesData[Order Date])</f>
        <v>2024</v>
      </c>
      <c r="M4336">
        <f>MONTH(SalesData[Order Date])</f>
        <v>3</v>
      </c>
      <c r="N4336" t="str">
        <f>TEXT(SalesData[[#This Row],[Order Date]], "mmmm")</f>
        <v>March</v>
      </c>
      <c r="O4336" s="7">
        <f>IF(SalesData[Sales]=0,0,SalesData[Profit]/SalesData[Sales])</f>
        <v>6.5188190945804039E-2</v>
      </c>
      <c r="P4336" s="8">
        <f t="shared" si="67"/>
        <v>1.9627085377821394E-5</v>
      </c>
      <c r="Q4336" t="str">
        <f>IF(SalesData[[#This Row],[Discount]]&gt;0, "Yes", "No")</f>
        <v>Yes</v>
      </c>
      <c r="R4336" t="str">
        <f>TEXT(SalesData[[#This Row],[Order Date]],"mmm-yyyy")</f>
        <v>Mar-2024</v>
      </c>
      <c r="S4336">
        <f>YEAR(SalesData[[#This Row],[Order Date]])*100 + MONTH(SalesData[[#This Row],[Order Date]])</f>
        <v>202403</v>
      </c>
    </row>
    <row r="4337" spans="1:19" x14ac:dyDescent="0.3">
      <c r="A4337" t="s">
        <v>12227</v>
      </c>
      <c r="B4337" s="3">
        <v>45382</v>
      </c>
      <c r="C4337" t="s">
        <v>12228</v>
      </c>
      <c r="D4337" t="s">
        <v>30</v>
      </c>
      <c r="E4337" t="s">
        <v>14</v>
      </c>
      <c r="F4337" t="s">
        <v>27</v>
      </c>
      <c r="G4337">
        <v>5</v>
      </c>
      <c r="H4337" s="5">
        <v>326.74</v>
      </c>
      <c r="I4337" s="5">
        <v>0.17</v>
      </c>
      <c r="J4337" s="5">
        <v>1355.971</v>
      </c>
      <c r="K4337" s="5">
        <v>283.36784511642469</v>
      </c>
      <c r="L4337">
        <f>YEAR(SalesData[Order Date])</f>
        <v>2024</v>
      </c>
      <c r="M4337">
        <f>MONTH(SalesData[Order Date])</f>
        <v>3</v>
      </c>
      <c r="N4337" t="str">
        <f>TEXT(SalesData[[#This Row],[Order Date]], "mmmm")</f>
        <v>March</v>
      </c>
      <c r="O4337" s="7">
        <f>IF(SalesData[Sales]=0,0,SalesData[Profit]/SalesData[Sales])</f>
        <v>0.20897780639587771</v>
      </c>
      <c r="P4337" s="8">
        <f t="shared" si="67"/>
        <v>1.040582726326743E-4</v>
      </c>
      <c r="Q4337" t="str">
        <f>IF(SalesData[[#This Row],[Discount]]&gt;0, "Yes", "No")</f>
        <v>Yes</v>
      </c>
      <c r="R4337" t="str">
        <f>TEXT(SalesData[[#This Row],[Order Date]],"mmm-yyyy")</f>
        <v>Mar-2024</v>
      </c>
      <c r="S4337">
        <f>YEAR(SalesData[[#This Row],[Order Date]])*100 + MONTH(SalesData[[#This Row],[Order Date]])</f>
        <v>202403</v>
      </c>
    </row>
    <row r="4338" spans="1:19" x14ac:dyDescent="0.3">
      <c r="A4338" t="s">
        <v>12268</v>
      </c>
      <c r="B4338" s="3">
        <v>45352</v>
      </c>
      <c r="C4338" t="s">
        <v>175</v>
      </c>
      <c r="D4338" t="s">
        <v>30</v>
      </c>
      <c r="E4338" t="s">
        <v>14</v>
      </c>
      <c r="F4338" t="s">
        <v>44</v>
      </c>
      <c r="G4338">
        <v>5</v>
      </c>
      <c r="H4338" s="5">
        <v>401.95</v>
      </c>
      <c r="I4338" s="5">
        <v>0.05</v>
      </c>
      <c r="J4338" s="5">
        <v>1909.2625</v>
      </c>
      <c r="K4338" s="5">
        <v>425.97226479744012</v>
      </c>
      <c r="L4338">
        <f>YEAR(SalesData[Order Date])</f>
        <v>2024</v>
      </c>
      <c r="M4338">
        <f>MONTH(SalesData[Order Date])</f>
        <v>3</v>
      </c>
      <c r="N4338" t="str">
        <f>TEXT(SalesData[[#This Row],[Order Date]], "mmmm")</f>
        <v>March</v>
      </c>
      <c r="O4338" s="7">
        <f>IF(SalesData[Sales]=0,0,SalesData[Profit]/SalesData[Sales])</f>
        <v>0.22310827599528096</v>
      </c>
      <c r="P4338" s="8">
        <f t="shared" si="67"/>
        <v>2.4878716258241077E-5</v>
      </c>
      <c r="Q4338" t="str">
        <f>IF(SalesData[[#This Row],[Discount]]&gt;0, "Yes", "No")</f>
        <v>Yes</v>
      </c>
      <c r="R4338" t="str">
        <f>TEXT(SalesData[[#This Row],[Order Date]],"mmm-yyyy")</f>
        <v>Mar-2024</v>
      </c>
      <c r="S4338">
        <f>YEAR(SalesData[[#This Row],[Order Date]])*100 + MONTH(SalesData[[#This Row],[Order Date]])</f>
        <v>202403</v>
      </c>
    </row>
    <row r="4339" spans="1:19" x14ac:dyDescent="0.3">
      <c r="A4339" t="s">
        <v>12322</v>
      </c>
      <c r="B4339" s="3">
        <v>45365</v>
      </c>
      <c r="C4339" t="s">
        <v>12323</v>
      </c>
      <c r="D4339" t="s">
        <v>30</v>
      </c>
      <c r="E4339" t="s">
        <v>19</v>
      </c>
      <c r="F4339" t="s">
        <v>27</v>
      </c>
      <c r="G4339">
        <v>3</v>
      </c>
      <c r="H4339" s="5">
        <v>525.23</v>
      </c>
      <c r="I4339" s="5">
        <v>0.17</v>
      </c>
      <c r="J4339" s="5">
        <v>1307.8226999999999</v>
      </c>
      <c r="K4339" s="5">
        <v>179.48686931281659</v>
      </c>
      <c r="L4339">
        <f>YEAR(SalesData[Order Date])</f>
        <v>2024</v>
      </c>
      <c r="M4339">
        <f>MONTH(SalesData[Order Date])</f>
        <v>3</v>
      </c>
      <c r="N4339" t="str">
        <f>TEXT(SalesData[[#This Row],[Order Date]], "mmmm")</f>
        <v>March</v>
      </c>
      <c r="O4339" s="7">
        <f>IF(SalesData[Sales]=0,0,SalesData[Profit]/SalesData[Sales])</f>
        <v>0.13724098022829592</v>
      </c>
      <c r="P4339" s="8">
        <f t="shared" si="67"/>
        <v>1.0788924217327012E-4</v>
      </c>
      <c r="Q4339" t="str">
        <f>IF(SalesData[[#This Row],[Discount]]&gt;0, "Yes", "No")</f>
        <v>Yes</v>
      </c>
      <c r="R4339" t="str">
        <f>TEXT(SalesData[[#This Row],[Order Date]],"mmm-yyyy")</f>
        <v>Mar-2024</v>
      </c>
      <c r="S4339">
        <f>YEAR(SalesData[[#This Row],[Order Date]])*100 + MONTH(SalesData[[#This Row],[Order Date]])</f>
        <v>202403</v>
      </c>
    </row>
    <row r="4340" spans="1:19" x14ac:dyDescent="0.3">
      <c r="A4340" t="s">
        <v>12358</v>
      </c>
      <c r="B4340" s="3">
        <v>45381</v>
      </c>
      <c r="C4340" t="s">
        <v>12359</v>
      </c>
      <c r="D4340" t="s">
        <v>13</v>
      </c>
      <c r="E4340" t="s">
        <v>26</v>
      </c>
      <c r="F4340" t="s">
        <v>15</v>
      </c>
      <c r="G4340">
        <v>3</v>
      </c>
      <c r="H4340" s="5">
        <v>56.04</v>
      </c>
      <c r="I4340" s="5">
        <v>0.17</v>
      </c>
      <c r="J4340" s="5">
        <v>139.53960000000001</v>
      </c>
      <c r="K4340" s="5">
        <v>17.457392895964531</v>
      </c>
      <c r="L4340">
        <f>YEAR(SalesData[Order Date])</f>
        <v>2024</v>
      </c>
      <c r="M4340">
        <f>MONTH(SalesData[Order Date])</f>
        <v>3</v>
      </c>
      <c r="N4340" t="str">
        <f>TEXT(SalesData[[#This Row],[Order Date]], "mmmm")</f>
        <v>March</v>
      </c>
      <c r="O4340" s="7">
        <f>IF(SalesData[Sales]=0,0,SalesData[Profit]/SalesData[Sales])</f>
        <v>0.12510708713486732</v>
      </c>
      <c r="P4340" s="8">
        <f t="shared" si="67"/>
        <v>1.0111824886985487E-3</v>
      </c>
      <c r="Q4340" t="str">
        <f>IF(SalesData[[#This Row],[Discount]]&gt;0, "Yes", "No")</f>
        <v>Yes</v>
      </c>
      <c r="R4340" t="str">
        <f>TEXT(SalesData[[#This Row],[Order Date]],"mmm-yyyy")</f>
        <v>Mar-2024</v>
      </c>
      <c r="S4340">
        <f>YEAR(SalesData[[#This Row],[Order Date]])*100 + MONTH(SalesData[[#This Row],[Order Date]])</f>
        <v>202403</v>
      </c>
    </row>
    <row r="4341" spans="1:19" x14ac:dyDescent="0.3">
      <c r="A4341" t="s">
        <v>12430</v>
      </c>
      <c r="B4341" s="3">
        <v>45382</v>
      </c>
      <c r="C4341" t="s">
        <v>12431</v>
      </c>
      <c r="D4341" t="s">
        <v>13</v>
      </c>
      <c r="E4341" t="s">
        <v>19</v>
      </c>
      <c r="F4341" t="s">
        <v>91</v>
      </c>
      <c r="G4341">
        <v>7</v>
      </c>
      <c r="H4341" s="5">
        <v>51</v>
      </c>
      <c r="I4341" s="5">
        <v>0.09</v>
      </c>
      <c r="J4341" s="5">
        <v>324.87</v>
      </c>
      <c r="K4341" s="5">
        <v>83.377255143340577</v>
      </c>
      <c r="L4341">
        <f>YEAR(SalesData[Order Date])</f>
        <v>2024</v>
      </c>
      <c r="M4341">
        <f>MONTH(SalesData[Order Date])</f>
        <v>3</v>
      </c>
      <c r="N4341" t="str">
        <f>TEXT(SalesData[[#This Row],[Order Date]], "mmmm")</f>
        <v>March</v>
      </c>
      <c r="O4341" s="7">
        <f>IF(SalesData[Sales]=0,0,SalesData[Profit]/SalesData[Sales])</f>
        <v>0.25664805966491389</v>
      </c>
      <c r="P4341" s="8">
        <f t="shared" si="67"/>
        <v>2.5210084033613445E-4</v>
      </c>
      <c r="Q4341" t="str">
        <f>IF(SalesData[[#This Row],[Discount]]&gt;0, "Yes", "No")</f>
        <v>Yes</v>
      </c>
      <c r="R4341" t="str">
        <f>TEXT(SalesData[[#This Row],[Order Date]],"mmm-yyyy")</f>
        <v>Mar-2024</v>
      </c>
      <c r="S4341">
        <f>YEAR(SalesData[[#This Row],[Order Date]])*100 + MONTH(SalesData[[#This Row],[Order Date]])</f>
        <v>202403</v>
      </c>
    </row>
    <row r="4342" spans="1:19" x14ac:dyDescent="0.3">
      <c r="A4342" t="s">
        <v>12468</v>
      </c>
      <c r="B4342" s="3">
        <v>45379</v>
      </c>
      <c r="C4342" t="s">
        <v>10305</v>
      </c>
      <c r="D4342" t="s">
        <v>30</v>
      </c>
      <c r="E4342" t="s">
        <v>26</v>
      </c>
      <c r="F4342" t="s">
        <v>44</v>
      </c>
      <c r="G4342">
        <v>4</v>
      </c>
      <c r="H4342" s="5">
        <v>136.56</v>
      </c>
      <c r="I4342" s="5">
        <v>0.17</v>
      </c>
      <c r="J4342" s="5">
        <v>453.37920000000003</v>
      </c>
      <c r="K4342" s="5">
        <v>55.018741109368612</v>
      </c>
      <c r="L4342">
        <f>YEAR(SalesData[Order Date])</f>
        <v>2024</v>
      </c>
      <c r="M4342">
        <f>MONTH(SalesData[Order Date])</f>
        <v>3</v>
      </c>
      <c r="N4342" t="str">
        <f>TEXT(SalesData[[#This Row],[Order Date]], "mmmm")</f>
        <v>March</v>
      </c>
      <c r="O4342" s="7">
        <f>IF(SalesData[Sales]=0,0,SalesData[Profit]/SalesData[Sales])</f>
        <v>0.12135259206723337</v>
      </c>
      <c r="P4342" s="8">
        <f t="shared" si="67"/>
        <v>3.112185120093732E-4</v>
      </c>
      <c r="Q4342" t="str">
        <f>IF(SalesData[[#This Row],[Discount]]&gt;0, "Yes", "No")</f>
        <v>Yes</v>
      </c>
      <c r="R4342" t="str">
        <f>TEXT(SalesData[[#This Row],[Order Date]],"mmm-yyyy")</f>
        <v>Mar-2024</v>
      </c>
      <c r="S4342">
        <f>YEAR(SalesData[[#This Row],[Order Date]])*100 + MONTH(SalesData[[#This Row],[Order Date]])</f>
        <v>202403</v>
      </c>
    </row>
    <row r="4343" spans="1:19" x14ac:dyDescent="0.3">
      <c r="A4343" t="s">
        <v>12514</v>
      </c>
      <c r="B4343" s="3">
        <v>45365</v>
      </c>
      <c r="C4343" t="s">
        <v>12515</v>
      </c>
      <c r="D4343" t="s">
        <v>18</v>
      </c>
      <c r="E4343" t="s">
        <v>26</v>
      </c>
      <c r="F4343" t="s">
        <v>15</v>
      </c>
      <c r="G4343">
        <v>2</v>
      </c>
      <c r="H4343" s="5">
        <v>374.07</v>
      </c>
      <c r="I4343" s="5">
        <v>0.21</v>
      </c>
      <c r="J4343" s="5">
        <v>591.03060000000005</v>
      </c>
      <c r="K4343" s="5">
        <v>152.73312200073141</v>
      </c>
      <c r="L4343">
        <f>YEAR(SalesData[Order Date])</f>
        <v>2024</v>
      </c>
      <c r="M4343">
        <f>MONTH(SalesData[Order Date])</f>
        <v>3</v>
      </c>
      <c r="N4343" t="str">
        <f>TEXT(SalesData[[#This Row],[Order Date]], "mmmm")</f>
        <v>March</v>
      </c>
      <c r="O4343" s="7">
        <f>IF(SalesData[Sales]=0,0,SalesData[Profit]/SalesData[Sales])</f>
        <v>0.25841829847850756</v>
      </c>
      <c r="P4343" s="8">
        <f t="shared" si="67"/>
        <v>2.8069612639345574E-4</v>
      </c>
      <c r="Q4343" t="str">
        <f>IF(SalesData[[#This Row],[Discount]]&gt;0, "Yes", "No")</f>
        <v>Yes</v>
      </c>
      <c r="R4343" t="str">
        <f>TEXT(SalesData[[#This Row],[Order Date]],"mmm-yyyy")</f>
        <v>Mar-2024</v>
      </c>
      <c r="S4343">
        <f>YEAR(SalesData[[#This Row],[Order Date]])*100 + MONTH(SalesData[[#This Row],[Order Date]])</f>
        <v>202403</v>
      </c>
    </row>
    <row r="4344" spans="1:19" x14ac:dyDescent="0.3">
      <c r="A4344" t="s">
        <v>12571</v>
      </c>
      <c r="B4344" s="3">
        <v>45353</v>
      </c>
      <c r="C4344" t="s">
        <v>12572</v>
      </c>
      <c r="D4344" t="s">
        <v>13</v>
      </c>
      <c r="E4344" t="s">
        <v>14</v>
      </c>
      <c r="F4344" t="s">
        <v>27</v>
      </c>
      <c r="G4344">
        <v>5</v>
      </c>
      <c r="H4344" s="5">
        <v>16.86</v>
      </c>
      <c r="I4344" s="5">
        <v>0.11</v>
      </c>
      <c r="J4344" s="5">
        <v>75.027000000000001</v>
      </c>
      <c r="K4344" s="5">
        <v>11.46878362005179</v>
      </c>
      <c r="L4344">
        <f>YEAR(SalesData[Order Date])</f>
        <v>2024</v>
      </c>
      <c r="M4344">
        <f>MONTH(SalesData[Order Date])</f>
        <v>3</v>
      </c>
      <c r="N4344" t="str">
        <f>TEXT(SalesData[[#This Row],[Order Date]], "mmmm")</f>
        <v>March</v>
      </c>
      <c r="O4344" s="7">
        <f>IF(SalesData[Sales]=0,0,SalesData[Profit]/SalesData[Sales])</f>
        <v>0.15286208458357378</v>
      </c>
      <c r="P4344" s="8">
        <f t="shared" si="67"/>
        <v>1.3048635824436537E-3</v>
      </c>
      <c r="Q4344" t="str">
        <f>IF(SalesData[[#This Row],[Discount]]&gt;0, "Yes", "No")</f>
        <v>Yes</v>
      </c>
      <c r="R4344" t="str">
        <f>TEXT(SalesData[[#This Row],[Order Date]],"mmm-yyyy")</f>
        <v>Mar-2024</v>
      </c>
      <c r="S4344">
        <f>YEAR(SalesData[[#This Row],[Order Date]])*100 + MONTH(SalesData[[#This Row],[Order Date]])</f>
        <v>202403</v>
      </c>
    </row>
    <row r="4345" spans="1:19" x14ac:dyDescent="0.3">
      <c r="A4345" t="s">
        <v>12598</v>
      </c>
      <c r="B4345" s="3">
        <v>45382</v>
      </c>
      <c r="C4345" t="s">
        <v>12599</v>
      </c>
      <c r="D4345" t="s">
        <v>18</v>
      </c>
      <c r="E4345" t="s">
        <v>19</v>
      </c>
      <c r="F4345" t="s">
        <v>27</v>
      </c>
      <c r="G4345">
        <v>1</v>
      </c>
      <c r="H4345" s="5">
        <v>847.87</v>
      </c>
      <c r="I4345" s="5">
        <v>0.1</v>
      </c>
      <c r="J4345" s="5">
        <v>763.08299999999997</v>
      </c>
      <c r="K4345" s="5">
        <v>45.931476956696379</v>
      </c>
      <c r="L4345">
        <f>YEAR(SalesData[Order Date])</f>
        <v>2024</v>
      </c>
      <c r="M4345">
        <f>MONTH(SalesData[Order Date])</f>
        <v>3</v>
      </c>
      <c r="N4345" t="str">
        <f>TEXT(SalesData[[#This Row],[Order Date]], "mmmm")</f>
        <v>March</v>
      </c>
      <c r="O4345" s="7">
        <f>IF(SalesData[Sales]=0,0,SalesData[Profit]/SalesData[Sales])</f>
        <v>6.0191980370020534E-2</v>
      </c>
      <c r="P4345" s="8">
        <f t="shared" si="67"/>
        <v>1.179426091263991E-4</v>
      </c>
      <c r="Q4345" t="str">
        <f>IF(SalesData[[#This Row],[Discount]]&gt;0, "Yes", "No")</f>
        <v>Yes</v>
      </c>
      <c r="R4345" t="str">
        <f>TEXT(SalesData[[#This Row],[Order Date]],"mmm-yyyy")</f>
        <v>Mar-2024</v>
      </c>
      <c r="S4345">
        <f>YEAR(SalesData[[#This Row],[Order Date]])*100 + MONTH(SalesData[[#This Row],[Order Date]])</f>
        <v>202403</v>
      </c>
    </row>
    <row r="4346" spans="1:19" x14ac:dyDescent="0.3">
      <c r="A4346" t="s">
        <v>12612</v>
      </c>
      <c r="B4346" s="3">
        <v>45360</v>
      </c>
      <c r="C4346" t="s">
        <v>12613</v>
      </c>
      <c r="D4346" t="s">
        <v>30</v>
      </c>
      <c r="E4346" t="s">
        <v>19</v>
      </c>
      <c r="F4346" t="s">
        <v>91</v>
      </c>
      <c r="G4346">
        <v>8</v>
      </c>
      <c r="H4346" s="5">
        <v>173.49</v>
      </c>
      <c r="I4346" s="5">
        <v>0.19</v>
      </c>
      <c r="J4346" s="5">
        <v>1124.2152000000001</v>
      </c>
      <c r="K4346" s="5">
        <v>236.28792915974421</v>
      </c>
      <c r="L4346">
        <f>YEAR(SalesData[Order Date])</f>
        <v>2024</v>
      </c>
      <c r="M4346">
        <f>MONTH(SalesData[Order Date])</f>
        <v>3</v>
      </c>
      <c r="N4346" t="str">
        <f>TEXT(SalesData[[#This Row],[Order Date]], "mmmm")</f>
        <v>March</v>
      </c>
      <c r="O4346" s="7">
        <f>IF(SalesData[Sales]=0,0,SalesData[Profit]/SalesData[Sales])</f>
        <v>0.21018033661148167</v>
      </c>
      <c r="P4346" s="8">
        <f t="shared" si="67"/>
        <v>1.3689549829961381E-4</v>
      </c>
      <c r="Q4346" t="str">
        <f>IF(SalesData[[#This Row],[Discount]]&gt;0, "Yes", "No")</f>
        <v>Yes</v>
      </c>
      <c r="R4346" t="str">
        <f>TEXT(SalesData[[#This Row],[Order Date]],"mmm-yyyy")</f>
        <v>Mar-2024</v>
      </c>
      <c r="S4346">
        <f>YEAR(SalesData[[#This Row],[Order Date]])*100 + MONTH(SalesData[[#This Row],[Order Date]])</f>
        <v>202403</v>
      </c>
    </row>
    <row r="4347" spans="1:19" x14ac:dyDescent="0.3">
      <c r="A4347" t="s">
        <v>12701</v>
      </c>
      <c r="B4347" s="3">
        <v>45366</v>
      </c>
      <c r="C4347" t="s">
        <v>3841</v>
      </c>
      <c r="D4347" t="s">
        <v>18</v>
      </c>
      <c r="E4347" t="s">
        <v>14</v>
      </c>
      <c r="F4347" t="s">
        <v>44</v>
      </c>
      <c r="G4347">
        <v>7</v>
      </c>
      <c r="H4347" s="5">
        <v>193.42</v>
      </c>
      <c r="I4347" s="5">
        <v>0.11</v>
      </c>
      <c r="J4347" s="5">
        <v>1205.0065999999999</v>
      </c>
      <c r="K4347" s="5">
        <v>221.67717792461019</v>
      </c>
      <c r="L4347">
        <f>YEAR(SalesData[Order Date])</f>
        <v>2024</v>
      </c>
      <c r="M4347">
        <f>MONTH(SalesData[Order Date])</f>
        <v>3</v>
      </c>
      <c r="N4347" t="str">
        <f>TEXT(SalesData[[#This Row],[Order Date]], "mmmm")</f>
        <v>March</v>
      </c>
      <c r="O4347" s="7">
        <f>IF(SalesData[Sales]=0,0,SalesData[Profit]/SalesData[Sales])</f>
        <v>0.18396345540730666</v>
      </c>
      <c r="P4347" s="8">
        <f t="shared" si="67"/>
        <v>8.124436828810731E-5</v>
      </c>
      <c r="Q4347" t="str">
        <f>IF(SalesData[[#This Row],[Discount]]&gt;0, "Yes", "No")</f>
        <v>Yes</v>
      </c>
      <c r="R4347" t="str">
        <f>TEXT(SalesData[[#This Row],[Order Date]],"mmm-yyyy")</f>
        <v>Mar-2024</v>
      </c>
      <c r="S4347">
        <f>YEAR(SalesData[[#This Row],[Order Date]])*100 + MONTH(SalesData[[#This Row],[Order Date]])</f>
        <v>202403</v>
      </c>
    </row>
    <row r="4348" spans="1:19" x14ac:dyDescent="0.3">
      <c r="A4348" t="s">
        <v>12788</v>
      </c>
      <c r="B4348" s="3">
        <v>45358</v>
      </c>
      <c r="C4348" t="s">
        <v>12789</v>
      </c>
      <c r="D4348" t="s">
        <v>23</v>
      </c>
      <c r="E4348" t="s">
        <v>19</v>
      </c>
      <c r="F4348" t="s">
        <v>34</v>
      </c>
      <c r="G4348">
        <v>8</v>
      </c>
      <c r="H4348" s="5">
        <v>150.26</v>
      </c>
      <c r="I4348" s="5">
        <v>0.13</v>
      </c>
      <c r="J4348" s="5">
        <v>1045.8096</v>
      </c>
      <c r="K4348" s="5">
        <v>245.99461953822359</v>
      </c>
      <c r="L4348">
        <f>YEAR(SalesData[Order Date])</f>
        <v>2024</v>
      </c>
      <c r="M4348">
        <f>MONTH(SalesData[Order Date])</f>
        <v>3</v>
      </c>
      <c r="N4348" t="str">
        <f>TEXT(SalesData[[#This Row],[Order Date]], "mmmm")</f>
        <v>March</v>
      </c>
      <c r="O4348" s="7">
        <f>IF(SalesData[Sales]=0,0,SalesData[Profit]/SalesData[Sales])</f>
        <v>0.23521931672670013</v>
      </c>
      <c r="P4348" s="8">
        <f t="shared" si="67"/>
        <v>1.0814588047384535E-4</v>
      </c>
      <c r="Q4348" t="str">
        <f>IF(SalesData[[#This Row],[Discount]]&gt;0, "Yes", "No")</f>
        <v>Yes</v>
      </c>
      <c r="R4348" t="str">
        <f>TEXT(SalesData[[#This Row],[Order Date]],"mmm-yyyy")</f>
        <v>Mar-2024</v>
      </c>
      <c r="S4348">
        <f>YEAR(SalesData[[#This Row],[Order Date]])*100 + MONTH(SalesData[[#This Row],[Order Date]])</f>
        <v>202403</v>
      </c>
    </row>
    <row r="4349" spans="1:19" x14ac:dyDescent="0.3">
      <c r="A4349" t="s">
        <v>12806</v>
      </c>
      <c r="B4349" s="3">
        <v>45376</v>
      </c>
      <c r="C4349" t="s">
        <v>12807</v>
      </c>
      <c r="D4349" t="s">
        <v>18</v>
      </c>
      <c r="E4349" t="s">
        <v>26</v>
      </c>
      <c r="F4349" t="s">
        <v>20</v>
      </c>
      <c r="G4349">
        <v>2</v>
      </c>
      <c r="H4349" s="5">
        <v>128.96</v>
      </c>
      <c r="I4349" s="5">
        <v>0.17</v>
      </c>
      <c r="J4349" s="5">
        <v>214.0736</v>
      </c>
      <c r="K4349" s="5">
        <v>19.403234056441171</v>
      </c>
      <c r="L4349">
        <f>YEAR(SalesData[Order Date])</f>
        <v>2024</v>
      </c>
      <c r="M4349">
        <f>MONTH(SalesData[Order Date])</f>
        <v>3</v>
      </c>
      <c r="N4349" t="str">
        <f>TEXT(SalesData[[#This Row],[Order Date]], "mmmm")</f>
        <v>March</v>
      </c>
      <c r="O4349" s="7">
        <f>IF(SalesData[Sales]=0,0,SalesData[Profit]/SalesData[Sales])</f>
        <v>9.0638145275462143E-2</v>
      </c>
      <c r="P4349" s="8">
        <f t="shared" si="67"/>
        <v>6.591191066997519E-4</v>
      </c>
      <c r="Q4349" t="str">
        <f>IF(SalesData[[#This Row],[Discount]]&gt;0, "Yes", "No")</f>
        <v>Yes</v>
      </c>
      <c r="R4349" t="str">
        <f>TEXT(SalesData[[#This Row],[Order Date]],"mmm-yyyy")</f>
        <v>Mar-2024</v>
      </c>
      <c r="S4349">
        <f>YEAR(SalesData[[#This Row],[Order Date]])*100 + MONTH(SalesData[[#This Row],[Order Date]])</f>
        <v>202403</v>
      </c>
    </row>
    <row r="4350" spans="1:19" x14ac:dyDescent="0.3">
      <c r="A4350" t="s">
        <v>12812</v>
      </c>
      <c r="B4350" s="3">
        <v>45381</v>
      </c>
      <c r="C4350" t="s">
        <v>12813</v>
      </c>
      <c r="D4350" t="s">
        <v>18</v>
      </c>
      <c r="E4350" t="s">
        <v>14</v>
      </c>
      <c r="F4350" t="s">
        <v>53</v>
      </c>
      <c r="G4350">
        <v>2</v>
      </c>
      <c r="H4350" s="5">
        <v>924.9</v>
      </c>
      <c r="I4350" s="5">
        <v>0.26</v>
      </c>
      <c r="J4350" s="5">
        <v>1368.8520000000001</v>
      </c>
      <c r="K4350" s="5">
        <v>126.1836348313596</v>
      </c>
      <c r="L4350">
        <f>YEAR(SalesData[Order Date])</f>
        <v>2024</v>
      </c>
      <c r="M4350">
        <f>MONTH(SalesData[Order Date])</f>
        <v>3</v>
      </c>
      <c r="N4350" t="str">
        <f>TEXT(SalesData[[#This Row],[Order Date]], "mmmm")</f>
        <v>March</v>
      </c>
      <c r="O4350" s="7">
        <f>IF(SalesData[Sales]=0,0,SalesData[Profit]/SalesData[Sales])</f>
        <v>9.2182087494747128E-2</v>
      </c>
      <c r="P4350" s="8">
        <f t="shared" si="67"/>
        <v>1.4055573575521679E-4</v>
      </c>
      <c r="Q4350" t="str">
        <f>IF(SalesData[[#This Row],[Discount]]&gt;0, "Yes", "No")</f>
        <v>Yes</v>
      </c>
      <c r="R4350" t="str">
        <f>TEXT(SalesData[[#This Row],[Order Date]],"mmm-yyyy")</f>
        <v>Mar-2024</v>
      </c>
      <c r="S4350">
        <f>YEAR(SalesData[[#This Row],[Order Date]])*100 + MONTH(SalesData[[#This Row],[Order Date]])</f>
        <v>202403</v>
      </c>
    </row>
    <row r="4351" spans="1:19" x14ac:dyDescent="0.3">
      <c r="A4351" t="s">
        <v>12818</v>
      </c>
      <c r="B4351" s="3">
        <v>45359</v>
      </c>
      <c r="C4351" t="s">
        <v>12819</v>
      </c>
      <c r="D4351" t="s">
        <v>23</v>
      </c>
      <c r="E4351" t="s">
        <v>19</v>
      </c>
      <c r="F4351" t="s">
        <v>53</v>
      </c>
      <c r="G4351">
        <v>5</v>
      </c>
      <c r="H4351" s="5">
        <v>192.25</v>
      </c>
      <c r="I4351" s="5">
        <v>0.23</v>
      </c>
      <c r="J4351" s="5">
        <v>740.16250000000002</v>
      </c>
      <c r="K4351" s="5">
        <v>88.98876881974391</v>
      </c>
      <c r="L4351">
        <f>YEAR(SalesData[Order Date])</f>
        <v>2024</v>
      </c>
      <c r="M4351">
        <f>MONTH(SalesData[Order Date])</f>
        <v>3</v>
      </c>
      <c r="N4351" t="str">
        <f>TEXT(SalesData[[#This Row],[Order Date]], "mmmm")</f>
        <v>March</v>
      </c>
      <c r="O4351" s="7">
        <f>IF(SalesData[Sales]=0,0,SalesData[Profit]/SalesData[Sales])</f>
        <v>0.12022869142890096</v>
      </c>
      <c r="P4351" s="8">
        <f t="shared" si="67"/>
        <v>2.3927178153446035E-4</v>
      </c>
      <c r="Q4351" t="str">
        <f>IF(SalesData[[#This Row],[Discount]]&gt;0, "Yes", "No")</f>
        <v>Yes</v>
      </c>
      <c r="R4351" t="str">
        <f>TEXT(SalesData[[#This Row],[Order Date]],"mmm-yyyy")</f>
        <v>Mar-2024</v>
      </c>
      <c r="S4351">
        <f>YEAR(SalesData[[#This Row],[Order Date]])*100 + MONTH(SalesData[[#This Row],[Order Date]])</f>
        <v>202403</v>
      </c>
    </row>
    <row r="4352" spans="1:19" x14ac:dyDescent="0.3">
      <c r="A4352" t="s">
        <v>12846</v>
      </c>
      <c r="B4352" s="3">
        <v>45369</v>
      </c>
      <c r="C4352" t="s">
        <v>12847</v>
      </c>
      <c r="D4352" t="s">
        <v>30</v>
      </c>
      <c r="E4352" t="s">
        <v>14</v>
      </c>
      <c r="F4352" t="s">
        <v>44</v>
      </c>
      <c r="G4352">
        <v>7</v>
      </c>
      <c r="H4352" s="5">
        <v>708.18</v>
      </c>
      <c r="I4352" s="5">
        <v>0.26</v>
      </c>
      <c r="J4352" s="5">
        <v>3668.3723999999988</v>
      </c>
      <c r="K4352" s="5">
        <v>985.1954263627307</v>
      </c>
      <c r="L4352">
        <f>YEAR(SalesData[Order Date])</f>
        <v>2024</v>
      </c>
      <c r="M4352">
        <f>MONTH(SalesData[Order Date])</f>
        <v>3</v>
      </c>
      <c r="N4352" t="str">
        <f>TEXT(SalesData[[#This Row],[Order Date]], "mmmm")</f>
        <v>March</v>
      </c>
      <c r="O4352" s="7">
        <f>IF(SalesData[Sales]=0,0,SalesData[Profit]/SalesData[Sales])</f>
        <v>0.26856472542502258</v>
      </c>
      <c r="P4352" s="8">
        <f t="shared" si="67"/>
        <v>5.2448328310397284E-5</v>
      </c>
      <c r="Q4352" t="str">
        <f>IF(SalesData[[#This Row],[Discount]]&gt;0, "Yes", "No")</f>
        <v>Yes</v>
      </c>
      <c r="R4352" t="str">
        <f>TEXT(SalesData[[#This Row],[Order Date]],"mmm-yyyy")</f>
        <v>Mar-2024</v>
      </c>
      <c r="S4352">
        <f>YEAR(SalesData[[#This Row],[Order Date]])*100 + MONTH(SalesData[[#This Row],[Order Date]])</f>
        <v>202403</v>
      </c>
    </row>
    <row r="4353" spans="1:19" x14ac:dyDescent="0.3">
      <c r="A4353" t="s">
        <v>12848</v>
      </c>
      <c r="B4353" s="3">
        <v>45358</v>
      </c>
      <c r="C4353" t="s">
        <v>12849</v>
      </c>
      <c r="D4353" t="s">
        <v>18</v>
      </c>
      <c r="E4353" t="s">
        <v>19</v>
      </c>
      <c r="F4353" t="s">
        <v>91</v>
      </c>
      <c r="G4353">
        <v>6</v>
      </c>
      <c r="H4353" s="5">
        <v>691.87</v>
      </c>
      <c r="I4353" s="5">
        <v>0.26</v>
      </c>
      <c r="J4353" s="5">
        <v>3071.9027999999998</v>
      </c>
      <c r="K4353" s="5">
        <v>395.00856487862188</v>
      </c>
      <c r="L4353">
        <f>YEAR(SalesData[Order Date])</f>
        <v>2024</v>
      </c>
      <c r="M4353">
        <f>MONTH(SalesData[Order Date])</f>
        <v>3</v>
      </c>
      <c r="N4353" t="str">
        <f>TEXT(SalesData[[#This Row],[Order Date]], "mmmm")</f>
        <v>March</v>
      </c>
      <c r="O4353" s="7">
        <f>IF(SalesData[Sales]=0,0,SalesData[Profit]/SalesData[Sales])</f>
        <v>0.12858758580467516</v>
      </c>
      <c r="P4353" s="8">
        <f t="shared" si="67"/>
        <v>6.2632190054971794E-5</v>
      </c>
      <c r="Q4353" t="str">
        <f>IF(SalesData[[#This Row],[Discount]]&gt;0, "Yes", "No")</f>
        <v>Yes</v>
      </c>
      <c r="R4353" t="str">
        <f>TEXT(SalesData[[#This Row],[Order Date]],"mmm-yyyy")</f>
        <v>Mar-2024</v>
      </c>
      <c r="S4353">
        <f>YEAR(SalesData[[#This Row],[Order Date]])*100 + MONTH(SalesData[[#This Row],[Order Date]])</f>
        <v>202403</v>
      </c>
    </row>
    <row r="4354" spans="1:19" x14ac:dyDescent="0.3">
      <c r="A4354" t="s">
        <v>12852</v>
      </c>
      <c r="B4354" s="3">
        <v>45367</v>
      </c>
      <c r="C4354" t="s">
        <v>12853</v>
      </c>
      <c r="D4354" t="s">
        <v>13</v>
      </c>
      <c r="E4354" t="s">
        <v>14</v>
      </c>
      <c r="F4354" t="s">
        <v>20</v>
      </c>
      <c r="G4354">
        <v>4</v>
      </c>
      <c r="H4354" s="5">
        <v>106.6</v>
      </c>
      <c r="I4354" s="5">
        <v>0.28999999999999998</v>
      </c>
      <c r="J4354" s="5">
        <v>302.74400000000003</v>
      </c>
      <c r="K4354" s="5">
        <v>21.009298319122539</v>
      </c>
      <c r="L4354">
        <f>YEAR(SalesData[Order Date])</f>
        <v>2024</v>
      </c>
      <c r="M4354">
        <f>MONTH(SalesData[Order Date])</f>
        <v>3</v>
      </c>
      <c r="N4354" t="str">
        <f>TEXT(SalesData[[#This Row],[Order Date]], "mmmm")</f>
        <v>March</v>
      </c>
      <c r="O4354" s="7">
        <f>IF(SalesData[Sales]=0,0,SalesData[Profit]/SalesData[Sales])</f>
        <v>6.9396250030132847E-2</v>
      </c>
      <c r="P4354" s="8">
        <f t="shared" ref="P4354:P4417" si="68">IF(H:H*G:G=0, 0, (I:I/(H:H*G:G)))</f>
        <v>6.8011257035647274E-4</v>
      </c>
      <c r="Q4354" t="str">
        <f>IF(SalesData[[#This Row],[Discount]]&gt;0, "Yes", "No")</f>
        <v>Yes</v>
      </c>
      <c r="R4354" t="str">
        <f>TEXT(SalesData[[#This Row],[Order Date]],"mmm-yyyy")</f>
        <v>Mar-2024</v>
      </c>
      <c r="S4354">
        <f>YEAR(SalesData[[#This Row],[Order Date]])*100 + MONTH(SalesData[[#This Row],[Order Date]])</f>
        <v>202403</v>
      </c>
    </row>
    <row r="4355" spans="1:19" x14ac:dyDescent="0.3">
      <c r="A4355" t="s">
        <v>13019</v>
      </c>
      <c r="B4355" s="3">
        <v>45354</v>
      </c>
      <c r="C4355" t="s">
        <v>13020</v>
      </c>
      <c r="D4355" t="s">
        <v>23</v>
      </c>
      <c r="E4355" t="s">
        <v>26</v>
      </c>
      <c r="F4355" t="s">
        <v>20</v>
      </c>
      <c r="G4355">
        <v>7</v>
      </c>
      <c r="H4355" s="5">
        <v>248.81</v>
      </c>
      <c r="I4355" s="5">
        <v>0.17</v>
      </c>
      <c r="J4355" s="5">
        <v>1445.5861</v>
      </c>
      <c r="K4355" s="5">
        <v>327.03473983652759</v>
      </c>
      <c r="L4355">
        <f>YEAR(SalesData[Order Date])</f>
        <v>2024</v>
      </c>
      <c r="M4355">
        <f>MONTH(SalesData[Order Date])</f>
        <v>3</v>
      </c>
      <c r="N4355" t="str">
        <f>TEXT(SalesData[[#This Row],[Order Date]], "mmmm")</f>
        <v>March</v>
      </c>
      <c r="O4355" s="7">
        <f>IF(SalesData[Sales]=0,0,SalesData[Profit]/SalesData[Sales])</f>
        <v>0.2262298591806656</v>
      </c>
      <c r="P4355" s="8">
        <f t="shared" si="68"/>
        <v>9.7607468693839818E-5</v>
      </c>
      <c r="Q4355" t="str">
        <f>IF(SalesData[[#This Row],[Discount]]&gt;0, "Yes", "No")</f>
        <v>Yes</v>
      </c>
      <c r="R4355" t="str">
        <f>TEXT(SalesData[[#This Row],[Order Date]],"mmm-yyyy")</f>
        <v>Mar-2024</v>
      </c>
      <c r="S4355">
        <f>YEAR(SalesData[[#This Row],[Order Date]])*100 + MONTH(SalesData[[#This Row],[Order Date]])</f>
        <v>202403</v>
      </c>
    </row>
    <row r="4356" spans="1:19" x14ac:dyDescent="0.3">
      <c r="A4356" t="s">
        <v>13039</v>
      </c>
      <c r="B4356" s="3">
        <v>45355</v>
      </c>
      <c r="C4356" t="s">
        <v>13040</v>
      </c>
      <c r="D4356" t="s">
        <v>30</v>
      </c>
      <c r="E4356" t="s">
        <v>19</v>
      </c>
      <c r="F4356" t="s">
        <v>34</v>
      </c>
      <c r="G4356">
        <v>1</v>
      </c>
      <c r="H4356" s="5">
        <v>469.76</v>
      </c>
      <c r="I4356" s="5">
        <v>0.17</v>
      </c>
      <c r="J4356" s="5">
        <v>389.90079999999989</v>
      </c>
      <c r="K4356" s="5">
        <v>20.902341309585079</v>
      </c>
      <c r="L4356">
        <f>YEAR(SalesData[Order Date])</f>
        <v>2024</v>
      </c>
      <c r="M4356">
        <f>MONTH(SalesData[Order Date])</f>
        <v>3</v>
      </c>
      <c r="N4356" t="str">
        <f>TEXT(SalesData[[#This Row],[Order Date]], "mmmm")</f>
        <v>March</v>
      </c>
      <c r="O4356" s="7">
        <f>IF(SalesData[Sales]=0,0,SalesData[Profit]/SalesData[Sales])</f>
        <v>5.3609382975323687E-2</v>
      </c>
      <c r="P4356" s="8">
        <f t="shared" si="68"/>
        <v>3.6188692098092646E-4</v>
      </c>
      <c r="Q4356" t="str">
        <f>IF(SalesData[[#This Row],[Discount]]&gt;0, "Yes", "No")</f>
        <v>Yes</v>
      </c>
      <c r="R4356" t="str">
        <f>TEXT(SalesData[[#This Row],[Order Date]],"mmm-yyyy")</f>
        <v>Mar-2024</v>
      </c>
      <c r="S4356">
        <f>YEAR(SalesData[[#This Row],[Order Date]])*100 + MONTH(SalesData[[#This Row],[Order Date]])</f>
        <v>202403</v>
      </c>
    </row>
    <row r="4357" spans="1:19" x14ac:dyDescent="0.3">
      <c r="A4357" t="s">
        <v>13106</v>
      </c>
      <c r="B4357" s="3">
        <v>45370</v>
      </c>
      <c r="C4357" t="s">
        <v>13107</v>
      </c>
      <c r="D4357" t="s">
        <v>13</v>
      </c>
      <c r="E4357" t="s">
        <v>14</v>
      </c>
      <c r="F4357" t="s">
        <v>31</v>
      </c>
      <c r="G4357">
        <v>3</v>
      </c>
      <c r="H4357" s="5">
        <v>11.63</v>
      </c>
      <c r="I4357" s="5">
        <v>0.22</v>
      </c>
      <c r="J4357" s="5">
        <v>27.214200000000002</v>
      </c>
      <c r="K4357" s="5">
        <v>4.7162003013587261</v>
      </c>
      <c r="L4357">
        <f>YEAR(SalesData[Order Date])</f>
        <v>2024</v>
      </c>
      <c r="M4357">
        <f>MONTH(SalesData[Order Date])</f>
        <v>3</v>
      </c>
      <c r="N4357" t="str">
        <f>TEXT(SalesData[[#This Row],[Order Date]], "mmmm")</f>
        <v>March</v>
      </c>
      <c r="O4357" s="7">
        <f>IF(SalesData[Sales]=0,0,SalesData[Profit]/SalesData[Sales])</f>
        <v>0.17329924456198328</v>
      </c>
      <c r="P4357" s="8">
        <f t="shared" si="68"/>
        <v>6.3055316709658927E-3</v>
      </c>
      <c r="Q4357" t="str">
        <f>IF(SalesData[[#This Row],[Discount]]&gt;0, "Yes", "No")</f>
        <v>Yes</v>
      </c>
      <c r="R4357" t="str">
        <f>TEXT(SalesData[[#This Row],[Order Date]],"mmm-yyyy")</f>
        <v>Mar-2024</v>
      </c>
      <c r="S4357">
        <f>YEAR(SalesData[[#This Row],[Order Date]])*100 + MONTH(SalesData[[#This Row],[Order Date]])</f>
        <v>202403</v>
      </c>
    </row>
    <row r="4358" spans="1:19" x14ac:dyDescent="0.3">
      <c r="A4358" t="s">
        <v>13111</v>
      </c>
      <c r="B4358" s="3">
        <v>45371</v>
      </c>
      <c r="C4358" t="s">
        <v>9173</v>
      </c>
      <c r="D4358" t="s">
        <v>13</v>
      </c>
      <c r="E4358" t="s">
        <v>26</v>
      </c>
      <c r="F4358" t="s">
        <v>91</v>
      </c>
      <c r="G4358">
        <v>7</v>
      </c>
      <c r="H4358" s="5">
        <v>77.78</v>
      </c>
      <c r="I4358" s="5">
        <v>0.28999999999999998</v>
      </c>
      <c r="J4358" s="5">
        <v>386.56659999999999</v>
      </c>
      <c r="K4358" s="5">
        <v>83.526417414970652</v>
      </c>
      <c r="L4358">
        <f>YEAR(SalesData[Order Date])</f>
        <v>2024</v>
      </c>
      <c r="M4358">
        <f>MONTH(SalesData[Order Date])</f>
        <v>3</v>
      </c>
      <c r="N4358" t="str">
        <f>TEXT(SalesData[[#This Row],[Order Date]], "mmmm")</f>
        <v>March</v>
      </c>
      <c r="O4358" s="7">
        <f>IF(SalesData[Sales]=0,0,SalesData[Profit]/SalesData[Sales])</f>
        <v>0.21607251483954035</v>
      </c>
      <c r="P4358" s="8">
        <f t="shared" si="68"/>
        <v>5.3263784300040405E-4</v>
      </c>
      <c r="Q4358" t="str">
        <f>IF(SalesData[[#This Row],[Discount]]&gt;0, "Yes", "No")</f>
        <v>Yes</v>
      </c>
      <c r="R4358" t="str">
        <f>TEXT(SalesData[[#This Row],[Order Date]],"mmm-yyyy")</f>
        <v>Mar-2024</v>
      </c>
      <c r="S4358">
        <f>YEAR(SalesData[[#This Row],[Order Date]])*100 + MONTH(SalesData[[#This Row],[Order Date]])</f>
        <v>202403</v>
      </c>
    </row>
    <row r="4359" spans="1:19" x14ac:dyDescent="0.3">
      <c r="A4359" t="s">
        <v>13163</v>
      </c>
      <c r="B4359" s="3">
        <v>45368</v>
      </c>
      <c r="C4359" t="s">
        <v>13164</v>
      </c>
      <c r="D4359" t="s">
        <v>30</v>
      </c>
      <c r="E4359" t="s">
        <v>14</v>
      </c>
      <c r="F4359" t="s">
        <v>27</v>
      </c>
      <c r="G4359">
        <v>7</v>
      </c>
      <c r="H4359" s="5">
        <v>51.62</v>
      </c>
      <c r="I4359" s="5">
        <v>0.24</v>
      </c>
      <c r="J4359" s="5">
        <v>274.61840000000001</v>
      </c>
      <c r="K4359" s="5">
        <v>57.139685217732008</v>
      </c>
      <c r="L4359">
        <f>YEAR(SalesData[Order Date])</f>
        <v>2024</v>
      </c>
      <c r="M4359">
        <f>MONTH(SalesData[Order Date])</f>
        <v>3</v>
      </c>
      <c r="N4359" t="str">
        <f>TEXT(SalesData[[#This Row],[Order Date]], "mmmm")</f>
        <v>March</v>
      </c>
      <c r="O4359" s="7">
        <f>IF(SalesData[Sales]=0,0,SalesData[Profit]/SalesData[Sales])</f>
        <v>0.2080693981821029</v>
      </c>
      <c r="P4359" s="8">
        <f t="shared" si="68"/>
        <v>6.6419438755742518E-4</v>
      </c>
      <c r="Q4359" t="str">
        <f>IF(SalesData[[#This Row],[Discount]]&gt;0, "Yes", "No")</f>
        <v>Yes</v>
      </c>
      <c r="R4359" t="str">
        <f>TEXT(SalesData[[#This Row],[Order Date]],"mmm-yyyy")</f>
        <v>Mar-2024</v>
      </c>
      <c r="S4359">
        <f>YEAR(SalesData[[#This Row],[Order Date]])*100 + MONTH(SalesData[[#This Row],[Order Date]])</f>
        <v>202403</v>
      </c>
    </row>
    <row r="4360" spans="1:19" x14ac:dyDescent="0.3">
      <c r="A4360" t="s">
        <v>13167</v>
      </c>
      <c r="B4360" s="3">
        <v>45370</v>
      </c>
      <c r="C4360" t="s">
        <v>13168</v>
      </c>
      <c r="D4360" t="s">
        <v>23</v>
      </c>
      <c r="E4360" t="s">
        <v>26</v>
      </c>
      <c r="F4360" t="s">
        <v>20</v>
      </c>
      <c r="G4360">
        <v>2</v>
      </c>
      <c r="H4360" s="5">
        <v>953.95</v>
      </c>
      <c r="I4360" s="5">
        <v>0.2</v>
      </c>
      <c r="J4360" s="5">
        <v>1526.32</v>
      </c>
      <c r="K4360" s="5">
        <v>364.12223816841652</v>
      </c>
      <c r="L4360">
        <f>YEAR(SalesData[Order Date])</f>
        <v>2024</v>
      </c>
      <c r="M4360">
        <f>MONTH(SalesData[Order Date])</f>
        <v>3</v>
      </c>
      <c r="N4360" t="str">
        <f>TEXT(SalesData[[#This Row],[Order Date]], "mmmm")</f>
        <v>March</v>
      </c>
      <c r="O4360" s="7">
        <f>IF(SalesData[Sales]=0,0,SalesData[Profit]/SalesData[Sales])</f>
        <v>0.2385621875939623</v>
      </c>
      <c r="P4360" s="8">
        <f t="shared" si="68"/>
        <v>1.0482729702814613E-4</v>
      </c>
      <c r="Q4360" t="str">
        <f>IF(SalesData[[#This Row],[Discount]]&gt;0, "Yes", "No")</f>
        <v>Yes</v>
      </c>
      <c r="R4360" t="str">
        <f>TEXT(SalesData[[#This Row],[Order Date]],"mmm-yyyy")</f>
        <v>Mar-2024</v>
      </c>
      <c r="S4360">
        <f>YEAR(SalesData[[#This Row],[Order Date]])*100 + MONTH(SalesData[[#This Row],[Order Date]])</f>
        <v>202403</v>
      </c>
    </row>
    <row r="4361" spans="1:19" x14ac:dyDescent="0.3">
      <c r="A4361" t="s">
        <v>13253</v>
      </c>
      <c r="B4361" s="3">
        <v>45371</v>
      </c>
      <c r="C4361" t="s">
        <v>93</v>
      </c>
      <c r="D4361" t="s">
        <v>13</v>
      </c>
      <c r="E4361" t="s">
        <v>14</v>
      </c>
      <c r="F4361" t="s">
        <v>91</v>
      </c>
      <c r="G4361">
        <v>9</v>
      </c>
      <c r="H4361" s="5">
        <v>159.69999999999999</v>
      </c>
      <c r="I4361" s="5">
        <v>0.23</v>
      </c>
      <c r="J4361" s="5">
        <v>1106.721</v>
      </c>
      <c r="K4361" s="5">
        <v>277.02364344196769</v>
      </c>
      <c r="L4361">
        <f>YEAR(SalesData[Order Date])</f>
        <v>2024</v>
      </c>
      <c r="M4361">
        <f>MONTH(SalesData[Order Date])</f>
        <v>3</v>
      </c>
      <c r="N4361" t="str">
        <f>TEXT(SalesData[[#This Row],[Order Date]], "mmmm")</f>
        <v>March</v>
      </c>
      <c r="O4361" s="7">
        <f>IF(SalesData[Sales]=0,0,SalesData[Profit]/SalesData[Sales])</f>
        <v>0.25031028004525774</v>
      </c>
      <c r="P4361" s="8">
        <f t="shared" si="68"/>
        <v>1.6002226396716066E-4</v>
      </c>
      <c r="Q4361" t="str">
        <f>IF(SalesData[[#This Row],[Discount]]&gt;0, "Yes", "No")</f>
        <v>Yes</v>
      </c>
      <c r="R4361" t="str">
        <f>TEXT(SalesData[[#This Row],[Order Date]],"mmm-yyyy")</f>
        <v>Mar-2024</v>
      </c>
      <c r="S4361">
        <f>YEAR(SalesData[[#This Row],[Order Date]])*100 + MONTH(SalesData[[#This Row],[Order Date]])</f>
        <v>202403</v>
      </c>
    </row>
    <row r="4362" spans="1:19" x14ac:dyDescent="0.3">
      <c r="A4362" t="s">
        <v>13324</v>
      </c>
      <c r="B4362" s="3">
        <v>45378</v>
      </c>
      <c r="C4362" t="s">
        <v>5225</v>
      </c>
      <c r="D4362" t="s">
        <v>13</v>
      </c>
      <c r="E4362" t="s">
        <v>19</v>
      </c>
      <c r="F4362" t="s">
        <v>62</v>
      </c>
      <c r="G4362">
        <v>2</v>
      </c>
      <c r="H4362" s="5">
        <v>323.36</v>
      </c>
      <c r="I4362" s="5">
        <v>0.22</v>
      </c>
      <c r="J4362" s="5">
        <v>504.44160000000011</v>
      </c>
      <c r="K4362" s="5">
        <v>61.241189466038158</v>
      </c>
      <c r="L4362">
        <f>YEAR(SalesData[Order Date])</f>
        <v>2024</v>
      </c>
      <c r="M4362">
        <f>MONTH(SalesData[Order Date])</f>
        <v>3</v>
      </c>
      <c r="N4362" t="str">
        <f>TEXT(SalesData[[#This Row],[Order Date]], "mmmm")</f>
        <v>March</v>
      </c>
      <c r="O4362" s="7">
        <f>IF(SalesData[Sales]=0,0,SalesData[Profit]/SalesData[Sales])</f>
        <v>0.12140392359797079</v>
      </c>
      <c r="P4362" s="8">
        <f t="shared" si="68"/>
        <v>3.4017812963879266E-4</v>
      </c>
      <c r="Q4362" t="str">
        <f>IF(SalesData[[#This Row],[Discount]]&gt;0, "Yes", "No")</f>
        <v>Yes</v>
      </c>
      <c r="R4362" t="str">
        <f>TEXT(SalesData[[#This Row],[Order Date]],"mmm-yyyy")</f>
        <v>Mar-2024</v>
      </c>
      <c r="S4362">
        <f>YEAR(SalesData[[#This Row],[Order Date]])*100 + MONTH(SalesData[[#This Row],[Order Date]])</f>
        <v>202403</v>
      </c>
    </row>
    <row r="4363" spans="1:19" x14ac:dyDescent="0.3">
      <c r="A4363" t="s">
        <v>13506</v>
      </c>
      <c r="B4363" s="3">
        <v>45354</v>
      </c>
      <c r="C4363" t="s">
        <v>13507</v>
      </c>
      <c r="D4363" t="s">
        <v>30</v>
      </c>
      <c r="E4363" t="s">
        <v>19</v>
      </c>
      <c r="F4363" t="s">
        <v>20</v>
      </c>
      <c r="G4363">
        <v>2</v>
      </c>
      <c r="H4363" s="5">
        <v>286.05</v>
      </c>
      <c r="I4363" s="5">
        <v>0.17</v>
      </c>
      <c r="J4363" s="5">
        <v>474.84300000000002</v>
      </c>
      <c r="K4363" s="5">
        <v>120.5462714116514</v>
      </c>
      <c r="L4363">
        <f>YEAR(SalesData[Order Date])</f>
        <v>2024</v>
      </c>
      <c r="M4363">
        <f>MONTH(SalesData[Order Date])</f>
        <v>3</v>
      </c>
      <c r="N4363" t="str">
        <f>TEXT(SalesData[[#This Row],[Order Date]], "mmmm")</f>
        <v>March</v>
      </c>
      <c r="O4363" s="7">
        <f>IF(SalesData[Sales]=0,0,SalesData[Profit]/SalesData[Sales])</f>
        <v>0.2538655332639449</v>
      </c>
      <c r="P4363" s="8">
        <f t="shared" si="68"/>
        <v>2.9715084775388921E-4</v>
      </c>
      <c r="Q4363" t="str">
        <f>IF(SalesData[[#This Row],[Discount]]&gt;0, "Yes", "No")</f>
        <v>Yes</v>
      </c>
      <c r="R4363" t="str">
        <f>TEXT(SalesData[[#This Row],[Order Date]],"mmm-yyyy")</f>
        <v>Mar-2024</v>
      </c>
      <c r="S4363">
        <f>YEAR(SalesData[[#This Row],[Order Date]])*100 + MONTH(SalesData[[#This Row],[Order Date]])</f>
        <v>202403</v>
      </c>
    </row>
    <row r="4364" spans="1:19" x14ac:dyDescent="0.3">
      <c r="A4364" t="s">
        <v>13559</v>
      </c>
      <c r="B4364" s="3">
        <v>45364</v>
      </c>
      <c r="C4364" t="s">
        <v>13560</v>
      </c>
      <c r="D4364" t="s">
        <v>23</v>
      </c>
      <c r="E4364" t="s">
        <v>19</v>
      </c>
      <c r="F4364" t="s">
        <v>62</v>
      </c>
      <c r="G4364">
        <v>4</v>
      </c>
      <c r="H4364" s="5">
        <v>379.69</v>
      </c>
      <c r="I4364" s="5">
        <v>0.19</v>
      </c>
      <c r="J4364" s="5">
        <v>1230.1956</v>
      </c>
      <c r="K4364" s="5">
        <v>149.0468821817073</v>
      </c>
      <c r="L4364">
        <f>YEAR(SalesData[Order Date])</f>
        <v>2024</v>
      </c>
      <c r="M4364">
        <f>MONTH(SalesData[Order Date])</f>
        <v>3</v>
      </c>
      <c r="N4364" t="str">
        <f>TEXT(SalesData[[#This Row],[Order Date]], "mmmm")</f>
        <v>March</v>
      </c>
      <c r="O4364" s="7">
        <f>IF(SalesData[Sales]=0,0,SalesData[Profit]/SalesData[Sales])</f>
        <v>0.1211570600493997</v>
      </c>
      <c r="P4364" s="8">
        <f t="shared" si="68"/>
        <v>1.2510205694118886E-4</v>
      </c>
      <c r="Q4364" t="str">
        <f>IF(SalesData[[#This Row],[Discount]]&gt;0, "Yes", "No")</f>
        <v>Yes</v>
      </c>
      <c r="R4364" t="str">
        <f>TEXT(SalesData[[#This Row],[Order Date]],"mmm-yyyy")</f>
        <v>Mar-2024</v>
      </c>
      <c r="S4364">
        <f>YEAR(SalesData[[#This Row],[Order Date]])*100 + MONTH(SalesData[[#This Row],[Order Date]])</f>
        <v>202403</v>
      </c>
    </row>
    <row r="4365" spans="1:19" x14ac:dyDescent="0.3">
      <c r="A4365" t="s">
        <v>13614</v>
      </c>
      <c r="B4365" s="3">
        <v>45365</v>
      </c>
      <c r="C4365" t="s">
        <v>13615</v>
      </c>
      <c r="D4365" t="s">
        <v>13</v>
      </c>
      <c r="E4365" t="s">
        <v>14</v>
      </c>
      <c r="F4365" t="s">
        <v>34</v>
      </c>
      <c r="G4365">
        <v>9</v>
      </c>
      <c r="H4365" s="5">
        <v>340.96</v>
      </c>
      <c r="I4365" s="5">
        <v>0.08</v>
      </c>
      <c r="J4365" s="5">
        <v>2823.1487999999999</v>
      </c>
      <c r="K4365" s="5">
        <v>144.67580976110341</v>
      </c>
      <c r="L4365">
        <f>YEAR(SalesData[Order Date])</f>
        <v>2024</v>
      </c>
      <c r="M4365">
        <f>MONTH(SalesData[Order Date])</f>
        <v>3</v>
      </c>
      <c r="N4365" t="str">
        <f>TEXT(SalesData[[#This Row],[Order Date]], "mmmm")</f>
        <v>March</v>
      </c>
      <c r="O4365" s="7">
        <f>IF(SalesData[Sales]=0,0,SalesData[Profit]/SalesData[Sales])</f>
        <v>5.1246257285872926E-2</v>
      </c>
      <c r="P4365" s="8">
        <f t="shared" si="68"/>
        <v>2.6070180927055635E-5</v>
      </c>
      <c r="Q4365" t="str">
        <f>IF(SalesData[[#This Row],[Discount]]&gt;0, "Yes", "No")</f>
        <v>Yes</v>
      </c>
      <c r="R4365" t="str">
        <f>TEXT(SalesData[[#This Row],[Order Date]],"mmm-yyyy")</f>
        <v>Mar-2024</v>
      </c>
      <c r="S4365">
        <f>YEAR(SalesData[[#This Row],[Order Date]])*100 + MONTH(SalesData[[#This Row],[Order Date]])</f>
        <v>202403</v>
      </c>
    </row>
    <row r="4366" spans="1:19" x14ac:dyDescent="0.3">
      <c r="A4366" t="s">
        <v>13663</v>
      </c>
      <c r="B4366" s="3">
        <v>45381</v>
      </c>
      <c r="C4366" t="s">
        <v>13664</v>
      </c>
      <c r="D4366" t="s">
        <v>30</v>
      </c>
      <c r="E4366" t="s">
        <v>19</v>
      </c>
      <c r="F4366" t="s">
        <v>20</v>
      </c>
      <c r="G4366">
        <v>1</v>
      </c>
      <c r="H4366" s="5">
        <v>230.98</v>
      </c>
      <c r="I4366" s="5">
        <v>0.14000000000000001</v>
      </c>
      <c r="J4366" s="5">
        <v>198.64279999999999</v>
      </c>
      <c r="K4366" s="5">
        <v>22.3293367478039</v>
      </c>
      <c r="L4366">
        <f>YEAR(SalesData[Order Date])</f>
        <v>2024</v>
      </c>
      <c r="M4366">
        <f>MONTH(SalesData[Order Date])</f>
        <v>3</v>
      </c>
      <c r="N4366" t="str">
        <f>TEXT(SalesData[[#This Row],[Order Date]], "mmmm")</f>
        <v>March</v>
      </c>
      <c r="O4366" s="7">
        <f>IF(SalesData[Sales]=0,0,SalesData[Profit]/SalesData[Sales])</f>
        <v>0.11240949456916587</v>
      </c>
      <c r="P4366" s="8">
        <f t="shared" si="68"/>
        <v>6.0611308338384283E-4</v>
      </c>
      <c r="Q4366" t="str">
        <f>IF(SalesData[[#This Row],[Discount]]&gt;0, "Yes", "No")</f>
        <v>Yes</v>
      </c>
      <c r="R4366" t="str">
        <f>TEXT(SalesData[[#This Row],[Order Date]],"mmm-yyyy")</f>
        <v>Mar-2024</v>
      </c>
      <c r="S4366">
        <f>YEAR(SalesData[[#This Row],[Order Date]])*100 + MONTH(SalesData[[#This Row],[Order Date]])</f>
        <v>202403</v>
      </c>
    </row>
    <row r="4367" spans="1:19" x14ac:dyDescent="0.3">
      <c r="A4367" t="s">
        <v>13686</v>
      </c>
      <c r="B4367" s="3">
        <v>45380</v>
      </c>
      <c r="C4367" t="s">
        <v>13687</v>
      </c>
      <c r="D4367" t="s">
        <v>30</v>
      </c>
      <c r="E4367" t="s">
        <v>26</v>
      </c>
      <c r="F4367" t="s">
        <v>44</v>
      </c>
      <c r="G4367">
        <v>1</v>
      </c>
      <c r="H4367" s="5">
        <v>979.45</v>
      </c>
      <c r="I4367" s="5">
        <v>0.22</v>
      </c>
      <c r="J4367" s="5">
        <v>763.97100000000012</v>
      </c>
      <c r="K4367" s="5">
        <v>101.1265879746325</v>
      </c>
      <c r="L4367">
        <f>YEAR(SalesData[Order Date])</f>
        <v>2024</v>
      </c>
      <c r="M4367">
        <f>MONTH(SalesData[Order Date])</f>
        <v>3</v>
      </c>
      <c r="N4367" t="str">
        <f>TEXT(SalesData[[#This Row],[Order Date]], "mmmm")</f>
        <v>March</v>
      </c>
      <c r="O4367" s="7">
        <f>IF(SalesData[Sales]=0,0,SalesData[Profit]/SalesData[Sales])</f>
        <v>0.1323696684489758</v>
      </c>
      <c r="P4367" s="8">
        <f t="shared" si="68"/>
        <v>2.246158558374598E-4</v>
      </c>
      <c r="Q4367" t="str">
        <f>IF(SalesData[[#This Row],[Discount]]&gt;0, "Yes", "No")</f>
        <v>Yes</v>
      </c>
      <c r="R4367" t="str">
        <f>TEXT(SalesData[[#This Row],[Order Date]],"mmm-yyyy")</f>
        <v>Mar-2024</v>
      </c>
      <c r="S4367">
        <f>YEAR(SalesData[[#This Row],[Order Date]])*100 + MONTH(SalesData[[#This Row],[Order Date]])</f>
        <v>202403</v>
      </c>
    </row>
    <row r="4368" spans="1:19" x14ac:dyDescent="0.3">
      <c r="A4368" t="s">
        <v>13707</v>
      </c>
      <c r="B4368" s="3">
        <v>45368</v>
      </c>
      <c r="C4368" t="s">
        <v>13708</v>
      </c>
      <c r="D4368" t="s">
        <v>23</v>
      </c>
      <c r="E4368" t="s">
        <v>14</v>
      </c>
      <c r="F4368" t="s">
        <v>27</v>
      </c>
      <c r="G4368">
        <v>9</v>
      </c>
      <c r="H4368" s="5">
        <v>750.11</v>
      </c>
      <c r="I4368" s="5">
        <v>7.0000000000000007E-2</v>
      </c>
      <c r="J4368" s="5">
        <v>6278.4206999999997</v>
      </c>
      <c r="K4368" s="5">
        <v>991.67054738645129</v>
      </c>
      <c r="L4368">
        <f>YEAR(SalesData[Order Date])</f>
        <v>2024</v>
      </c>
      <c r="M4368">
        <f>MONTH(SalesData[Order Date])</f>
        <v>3</v>
      </c>
      <c r="N4368" t="str">
        <f>TEXT(SalesData[[#This Row],[Order Date]], "mmmm")</f>
        <v>March</v>
      </c>
      <c r="O4368" s="7">
        <f>IF(SalesData[Sales]=0,0,SalesData[Profit]/SalesData[Sales])</f>
        <v>0.15794904399866855</v>
      </c>
      <c r="P4368" s="8">
        <f t="shared" si="68"/>
        <v>1.0368849605761527E-5</v>
      </c>
      <c r="Q4368" t="str">
        <f>IF(SalesData[[#This Row],[Discount]]&gt;0, "Yes", "No")</f>
        <v>Yes</v>
      </c>
      <c r="R4368" t="str">
        <f>TEXT(SalesData[[#This Row],[Order Date]],"mmm-yyyy")</f>
        <v>Mar-2024</v>
      </c>
      <c r="S4368">
        <f>YEAR(SalesData[[#This Row],[Order Date]])*100 + MONTH(SalesData[[#This Row],[Order Date]])</f>
        <v>202403</v>
      </c>
    </row>
    <row r="4369" spans="1:19" x14ac:dyDescent="0.3">
      <c r="A4369" t="s">
        <v>13756</v>
      </c>
      <c r="B4369" s="3">
        <v>45371</v>
      </c>
      <c r="C4369" t="s">
        <v>13757</v>
      </c>
      <c r="D4369" t="s">
        <v>23</v>
      </c>
      <c r="E4369" t="s">
        <v>19</v>
      </c>
      <c r="F4369" t="s">
        <v>15</v>
      </c>
      <c r="G4369">
        <v>1</v>
      </c>
      <c r="H4369" s="5">
        <v>194.08</v>
      </c>
      <c r="I4369" s="5">
        <v>0.05</v>
      </c>
      <c r="J4369" s="5">
        <v>184.376</v>
      </c>
      <c r="K4369" s="5">
        <v>28.716330333759942</v>
      </c>
      <c r="L4369">
        <f>YEAR(SalesData[Order Date])</f>
        <v>2024</v>
      </c>
      <c r="M4369">
        <f>MONTH(SalesData[Order Date])</f>
        <v>3</v>
      </c>
      <c r="N4369" t="str">
        <f>TEXT(SalesData[[#This Row],[Order Date]], "mmmm")</f>
        <v>March</v>
      </c>
      <c r="O4369" s="7">
        <f>IF(SalesData[Sales]=0,0,SalesData[Profit]/SalesData[Sales])</f>
        <v>0.1557487435119535</v>
      </c>
      <c r="P4369" s="8">
        <f t="shared" si="68"/>
        <v>2.5762572135201977E-4</v>
      </c>
      <c r="Q4369" t="str">
        <f>IF(SalesData[[#This Row],[Discount]]&gt;0, "Yes", "No")</f>
        <v>Yes</v>
      </c>
      <c r="R4369" t="str">
        <f>TEXT(SalesData[[#This Row],[Order Date]],"mmm-yyyy")</f>
        <v>Mar-2024</v>
      </c>
      <c r="S4369">
        <f>YEAR(SalesData[[#This Row],[Order Date]])*100 + MONTH(SalesData[[#This Row],[Order Date]])</f>
        <v>202403</v>
      </c>
    </row>
    <row r="4370" spans="1:19" x14ac:dyDescent="0.3">
      <c r="A4370" t="s">
        <v>13758</v>
      </c>
      <c r="B4370" s="3">
        <v>45372</v>
      </c>
      <c r="C4370" t="s">
        <v>13759</v>
      </c>
      <c r="D4370" t="s">
        <v>18</v>
      </c>
      <c r="E4370" t="s">
        <v>26</v>
      </c>
      <c r="F4370" t="s">
        <v>27</v>
      </c>
      <c r="G4370">
        <v>6</v>
      </c>
      <c r="H4370" s="5">
        <v>174.08</v>
      </c>
      <c r="I4370" s="5">
        <v>0.27</v>
      </c>
      <c r="J4370" s="5">
        <v>762.47040000000004</v>
      </c>
      <c r="K4370" s="5">
        <v>55.190980081562941</v>
      </c>
      <c r="L4370">
        <f>YEAR(SalesData[Order Date])</f>
        <v>2024</v>
      </c>
      <c r="M4370">
        <f>MONTH(SalesData[Order Date])</f>
        <v>3</v>
      </c>
      <c r="N4370" t="str">
        <f>TEXT(SalesData[[#This Row],[Order Date]], "mmmm")</f>
        <v>March</v>
      </c>
      <c r="O4370" s="7">
        <f>IF(SalesData[Sales]=0,0,SalesData[Profit]/SalesData[Sales])</f>
        <v>7.238442316129641E-2</v>
      </c>
      <c r="P4370" s="8">
        <f t="shared" si="68"/>
        <v>2.5850183823529412E-4</v>
      </c>
      <c r="Q4370" t="str">
        <f>IF(SalesData[[#This Row],[Discount]]&gt;0, "Yes", "No")</f>
        <v>Yes</v>
      </c>
      <c r="R4370" t="str">
        <f>TEXT(SalesData[[#This Row],[Order Date]],"mmm-yyyy")</f>
        <v>Mar-2024</v>
      </c>
      <c r="S4370">
        <f>YEAR(SalesData[[#This Row],[Order Date]])*100 + MONTH(SalesData[[#This Row],[Order Date]])</f>
        <v>202403</v>
      </c>
    </row>
    <row r="4371" spans="1:19" x14ac:dyDescent="0.3">
      <c r="A4371" t="s">
        <v>13782</v>
      </c>
      <c r="B4371" s="3">
        <v>45369</v>
      </c>
      <c r="C4371" t="s">
        <v>1014</v>
      </c>
      <c r="D4371" t="s">
        <v>23</v>
      </c>
      <c r="E4371" t="s">
        <v>19</v>
      </c>
      <c r="F4371" t="s">
        <v>53</v>
      </c>
      <c r="G4371">
        <v>8</v>
      </c>
      <c r="H4371" s="5">
        <v>389.77</v>
      </c>
      <c r="I4371" s="5">
        <v>0.25</v>
      </c>
      <c r="J4371" s="5">
        <v>2338.62</v>
      </c>
      <c r="K4371" s="5">
        <v>636.79737415592774</v>
      </c>
      <c r="L4371">
        <f>YEAR(SalesData[Order Date])</f>
        <v>2024</v>
      </c>
      <c r="M4371">
        <f>MONTH(SalesData[Order Date])</f>
        <v>3</v>
      </c>
      <c r="N4371" t="str">
        <f>TEXT(SalesData[[#This Row],[Order Date]], "mmmm")</f>
        <v>March</v>
      </c>
      <c r="O4371" s="7">
        <f>IF(SalesData[Sales]=0,0,SalesData[Profit]/SalesData[Sales])</f>
        <v>0.2722962149284312</v>
      </c>
      <c r="P4371" s="8">
        <f t="shared" si="68"/>
        <v>8.0175488108371603E-5</v>
      </c>
      <c r="Q4371" t="str">
        <f>IF(SalesData[[#This Row],[Discount]]&gt;0, "Yes", "No")</f>
        <v>Yes</v>
      </c>
      <c r="R4371" t="str">
        <f>TEXT(SalesData[[#This Row],[Order Date]],"mmm-yyyy")</f>
        <v>Mar-2024</v>
      </c>
      <c r="S4371">
        <f>YEAR(SalesData[[#This Row],[Order Date]])*100 + MONTH(SalesData[[#This Row],[Order Date]])</f>
        <v>202403</v>
      </c>
    </row>
    <row r="4372" spans="1:19" x14ac:dyDescent="0.3">
      <c r="A4372" t="s">
        <v>13791</v>
      </c>
      <c r="B4372" s="3">
        <v>45382</v>
      </c>
      <c r="C4372" t="s">
        <v>13792</v>
      </c>
      <c r="D4372" t="s">
        <v>30</v>
      </c>
      <c r="E4372" t="s">
        <v>14</v>
      </c>
      <c r="F4372" t="s">
        <v>34</v>
      </c>
      <c r="G4372">
        <v>2</v>
      </c>
      <c r="H4372" s="5">
        <v>808.36</v>
      </c>
      <c r="I4372" s="5">
        <v>0.16</v>
      </c>
      <c r="J4372" s="5">
        <v>1358.0447999999999</v>
      </c>
      <c r="K4372" s="5">
        <v>82.205705008018128</v>
      </c>
      <c r="L4372">
        <f>YEAR(SalesData[Order Date])</f>
        <v>2024</v>
      </c>
      <c r="M4372">
        <f>MONTH(SalesData[Order Date])</f>
        <v>3</v>
      </c>
      <c r="N4372" t="str">
        <f>TEXT(SalesData[[#This Row],[Order Date]], "mmmm")</f>
        <v>March</v>
      </c>
      <c r="O4372" s="7">
        <f>IF(SalesData[Sales]=0,0,SalesData[Profit]/SalesData[Sales])</f>
        <v>6.0532395549850883E-2</v>
      </c>
      <c r="P4372" s="8">
        <f t="shared" si="68"/>
        <v>9.8965807313573155E-5</v>
      </c>
      <c r="Q4372" t="str">
        <f>IF(SalesData[[#This Row],[Discount]]&gt;0, "Yes", "No")</f>
        <v>Yes</v>
      </c>
      <c r="R4372" t="str">
        <f>TEXT(SalesData[[#This Row],[Order Date]],"mmm-yyyy")</f>
        <v>Mar-2024</v>
      </c>
      <c r="S4372">
        <f>YEAR(SalesData[[#This Row],[Order Date]])*100 + MONTH(SalesData[[#This Row],[Order Date]])</f>
        <v>202403</v>
      </c>
    </row>
    <row r="4373" spans="1:19" x14ac:dyDescent="0.3">
      <c r="A4373" t="s">
        <v>13828</v>
      </c>
      <c r="B4373" s="3">
        <v>45361</v>
      </c>
      <c r="C4373" t="s">
        <v>13829</v>
      </c>
      <c r="D4373" t="s">
        <v>30</v>
      </c>
      <c r="E4373" t="s">
        <v>19</v>
      </c>
      <c r="F4373" t="s">
        <v>31</v>
      </c>
      <c r="G4373">
        <v>6</v>
      </c>
      <c r="H4373" s="5">
        <v>220.12</v>
      </c>
      <c r="I4373" s="5">
        <v>0.24</v>
      </c>
      <c r="J4373" s="5">
        <v>1003.7472</v>
      </c>
      <c r="K4373" s="5">
        <v>262.11916268559793</v>
      </c>
      <c r="L4373">
        <f>YEAR(SalesData[Order Date])</f>
        <v>2024</v>
      </c>
      <c r="M4373">
        <f>MONTH(SalesData[Order Date])</f>
        <v>3</v>
      </c>
      <c r="N4373" t="str">
        <f>TEXT(SalesData[[#This Row],[Order Date]], "mmmm")</f>
        <v>March</v>
      </c>
      <c r="O4373" s="7">
        <f>IF(SalesData[Sales]=0,0,SalesData[Profit]/SalesData[Sales])</f>
        <v>0.26114061656719734</v>
      </c>
      <c r="P4373" s="8">
        <f t="shared" si="68"/>
        <v>1.8171906232963836E-4</v>
      </c>
      <c r="Q4373" t="str">
        <f>IF(SalesData[[#This Row],[Discount]]&gt;0, "Yes", "No")</f>
        <v>Yes</v>
      </c>
      <c r="R4373" t="str">
        <f>TEXT(SalesData[[#This Row],[Order Date]],"mmm-yyyy")</f>
        <v>Mar-2024</v>
      </c>
      <c r="S4373">
        <f>YEAR(SalesData[[#This Row],[Order Date]])*100 + MONTH(SalesData[[#This Row],[Order Date]])</f>
        <v>202403</v>
      </c>
    </row>
    <row r="4374" spans="1:19" x14ac:dyDescent="0.3">
      <c r="A4374" t="s">
        <v>13971</v>
      </c>
      <c r="B4374" s="3">
        <v>45361</v>
      </c>
      <c r="C4374" t="s">
        <v>13972</v>
      </c>
      <c r="D4374" t="s">
        <v>30</v>
      </c>
      <c r="E4374" t="s">
        <v>19</v>
      </c>
      <c r="F4374" t="s">
        <v>27</v>
      </c>
      <c r="G4374">
        <v>3</v>
      </c>
      <c r="H4374" s="5">
        <v>213.24</v>
      </c>
      <c r="I4374" s="5">
        <v>0.12</v>
      </c>
      <c r="J4374" s="5">
        <v>562.95360000000005</v>
      </c>
      <c r="K4374" s="5">
        <v>91.993584398425782</v>
      </c>
      <c r="L4374">
        <f>YEAR(SalesData[Order Date])</f>
        <v>2024</v>
      </c>
      <c r="M4374">
        <f>MONTH(SalesData[Order Date])</f>
        <v>3</v>
      </c>
      <c r="N4374" t="str">
        <f>TEXT(SalesData[[#This Row],[Order Date]], "mmmm")</f>
        <v>March</v>
      </c>
      <c r="O4374" s="7">
        <f>IF(SalesData[Sales]=0,0,SalesData[Profit]/SalesData[Sales])</f>
        <v>0.16341237430300787</v>
      </c>
      <c r="P4374" s="8">
        <f t="shared" si="68"/>
        <v>1.8758206715438003E-4</v>
      </c>
      <c r="Q4374" t="str">
        <f>IF(SalesData[[#This Row],[Discount]]&gt;0, "Yes", "No")</f>
        <v>Yes</v>
      </c>
      <c r="R4374" t="str">
        <f>TEXT(SalesData[[#This Row],[Order Date]],"mmm-yyyy")</f>
        <v>Mar-2024</v>
      </c>
      <c r="S4374">
        <f>YEAR(SalesData[[#This Row],[Order Date]])*100 + MONTH(SalesData[[#This Row],[Order Date]])</f>
        <v>202403</v>
      </c>
    </row>
    <row r="4375" spans="1:19" x14ac:dyDescent="0.3">
      <c r="A4375" t="s">
        <v>14006</v>
      </c>
      <c r="B4375" s="3">
        <v>45355</v>
      </c>
      <c r="C4375" t="s">
        <v>14007</v>
      </c>
      <c r="D4375" t="s">
        <v>30</v>
      </c>
      <c r="E4375" t="s">
        <v>19</v>
      </c>
      <c r="F4375" t="s">
        <v>27</v>
      </c>
      <c r="G4375">
        <v>6</v>
      </c>
      <c r="H4375" s="5">
        <v>373.82</v>
      </c>
      <c r="I4375" s="5">
        <v>7.0000000000000007E-2</v>
      </c>
      <c r="J4375" s="5">
        <v>2085.9155999999998</v>
      </c>
      <c r="K4375" s="5">
        <v>260.9658577209978</v>
      </c>
      <c r="L4375">
        <f>YEAR(SalesData[Order Date])</f>
        <v>2024</v>
      </c>
      <c r="M4375">
        <f>MONTH(SalesData[Order Date])</f>
        <v>3</v>
      </c>
      <c r="N4375" t="str">
        <f>TEXT(SalesData[[#This Row],[Order Date]], "mmmm")</f>
        <v>March</v>
      </c>
      <c r="O4375" s="7">
        <f>IF(SalesData[Sales]=0,0,SalesData[Profit]/SalesData[Sales])</f>
        <v>0.1251085411706005</v>
      </c>
      <c r="P4375" s="8">
        <f t="shared" si="68"/>
        <v>3.1209316426800783E-5</v>
      </c>
      <c r="Q4375" t="str">
        <f>IF(SalesData[[#This Row],[Discount]]&gt;0, "Yes", "No")</f>
        <v>Yes</v>
      </c>
      <c r="R4375" t="str">
        <f>TEXT(SalesData[[#This Row],[Order Date]],"mmm-yyyy")</f>
        <v>Mar-2024</v>
      </c>
      <c r="S4375">
        <f>YEAR(SalesData[[#This Row],[Order Date]])*100 + MONTH(SalesData[[#This Row],[Order Date]])</f>
        <v>202403</v>
      </c>
    </row>
    <row r="4376" spans="1:19" x14ac:dyDescent="0.3">
      <c r="A4376" t="s">
        <v>14060</v>
      </c>
      <c r="B4376" s="3">
        <v>45363</v>
      </c>
      <c r="C4376" t="s">
        <v>1397</v>
      </c>
      <c r="D4376" t="s">
        <v>23</v>
      </c>
      <c r="E4376" t="s">
        <v>14</v>
      </c>
      <c r="F4376" t="s">
        <v>20</v>
      </c>
      <c r="G4376">
        <v>8</v>
      </c>
      <c r="H4376" s="5">
        <v>385.31</v>
      </c>
      <c r="I4376" s="5">
        <v>0.28999999999999998</v>
      </c>
      <c r="J4376" s="5">
        <v>2188.5608000000002</v>
      </c>
      <c r="K4376" s="5">
        <v>433.81641102932713</v>
      </c>
      <c r="L4376">
        <f>YEAR(SalesData[Order Date])</f>
        <v>2024</v>
      </c>
      <c r="M4376">
        <f>MONTH(SalesData[Order Date])</f>
        <v>3</v>
      </c>
      <c r="N4376" t="str">
        <f>TEXT(SalesData[[#This Row],[Order Date]], "mmmm")</f>
        <v>March</v>
      </c>
      <c r="O4376" s="7">
        <f>IF(SalesData[Sales]=0,0,SalesData[Profit]/SalesData[Sales])</f>
        <v>0.19821994939748858</v>
      </c>
      <c r="P4376" s="8">
        <f t="shared" si="68"/>
        <v>9.4080091355012836E-5</v>
      </c>
      <c r="Q4376" t="str">
        <f>IF(SalesData[[#This Row],[Discount]]&gt;0, "Yes", "No")</f>
        <v>Yes</v>
      </c>
      <c r="R4376" t="str">
        <f>TEXT(SalesData[[#This Row],[Order Date]],"mmm-yyyy")</f>
        <v>Mar-2024</v>
      </c>
      <c r="S4376">
        <f>YEAR(SalesData[[#This Row],[Order Date]])*100 + MONTH(SalesData[[#This Row],[Order Date]])</f>
        <v>202403</v>
      </c>
    </row>
    <row r="4377" spans="1:19" x14ac:dyDescent="0.3">
      <c r="A4377" t="s">
        <v>14063</v>
      </c>
      <c r="B4377" s="3">
        <v>45382</v>
      </c>
      <c r="C4377" t="s">
        <v>14064</v>
      </c>
      <c r="D4377" t="s">
        <v>13</v>
      </c>
      <c r="E4377" t="s">
        <v>14</v>
      </c>
      <c r="F4377" t="s">
        <v>62</v>
      </c>
      <c r="G4377">
        <v>1</v>
      </c>
      <c r="H4377" s="5">
        <v>122.28</v>
      </c>
      <c r="I4377" s="5">
        <v>0.14000000000000001</v>
      </c>
      <c r="J4377" s="5">
        <v>105.16079999999999</v>
      </c>
      <c r="K4377" s="5">
        <v>22.988131502701911</v>
      </c>
      <c r="L4377">
        <f>YEAR(SalesData[Order Date])</f>
        <v>2024</v>
      </c>
      <c r="M4377">
        <f>MONTH(SalesData[Order Date])</f>
        <v>3</v>
      </c>
      <c r="N4377" t="str">
        <f>TEXT(SalesData[[#This Row],[Order Date]], "mmmm")</f>
        <v>March</v>
      </c>
      <c r="O4377" s="7">
        <f>IF(SalesData[Sales]=0,0,SalesData[Profit]/SalesData[Sales])</f>
        <v>0.21859981573649034</v>
      </c>
      <c r="P4377" s="8">
        <f t="shared" si="68"/>
        <v>1.1449133137062481E-3</v>
      </c>
      <c r="Q4377" t="str">
        <f>IF(SalesData[[#This Row],[Discount]]&gt;0, "Yes", "No")</f>
        <v>Yes</v>
      </c>
      <c r="R4377" t="str">
        <f>TEXT(SalesData[[#This Row],[Order Date]],"mmm-yyyy")</f>
        <v>Mar-2024</v>
      </c>
      <c r="S4377">
        <f>YEAR(SalesData[[#This Row],[Order Date]])*100 + MONTH(SalesData[[#This Row],[Order Date]])</f>
        <v>202403</v>
      </c>
    </row>
    <row r="4378" spans="1:19" x14ac:dyDescent="0.3">
      <c r="A4378" t="s">
        <v>14077</v>
      </c>
      <c r="B4378" s="3">
        <v>45363</v>
      </c>
      <c r="C4378" t="s">
        <v>14078</v>
      </c>
      <c r="D4378" t="s">
        <v>18</v>
      </c>
      <c r="E4378" t="s">
        <v>19</v>
      </c>
      <c r="F4378" t="s">
        <v>31</v>
      </c>
      <c r="G4378">
        <v>9</v>
      </c>
      <c r="H4378" s="5">
        <v>373.15</v>
      </c>
      <c r="I4378" s="5">
        <v>0.11</v>
      </c>
      <c r="J4378" s="5">
        <v>2988.9315000000001</v>
      </c>
      <c r="K4378" s="5">
        <v>360.73014841089832</v>
      </c>
      <c r="L4378">
        <f>YEAR(SalesData[Order Date])</f>
        <v>2024</v>
      </c>
      <c r="M4378">
        <f>MONTH(SalesData[Order Date])</f>
        <v>3</v>
      </c>
      <c r="N4378" t="str">
        <f>TEXT(SalesData[[#This Row],[Order Date]], "mmmm")</f>
        <v>March</v>
      </c>
      <c r="O4378" s="7">
        <f>IF(SalesData[Sales]=0,0,SalesData[Profit]/SalesData[Sales])</f>
        <v>0.1206886636280886</v>
      </c>
      <c r="P4378" s="8">
        <f t="shared" si="68"/>
        <v>3.2754179880000596E-5</v>
      </c>
      <c r="Q4378" t="str">
        <f>IF(SalesData[[#This Row],[Discount]]&gt;0, "Yes", "No")</f>
        <v>Yes</v>
      </c>
      <c r="R4378" t="str">
        <f>TEXT(SalesData[[#This Row],[Order Date]],"mmm-yyyy")</f>
        <v>Mar-2024</v>
      </c>
      <c r="S4378">
        <f>YEAR(SalesData[[#This Row],[Order Date]])*100 + MONTH(SalesData[[#This Row],[Order Date]])</f>
        <v>202403</v>
      </c>
    </row>
    <row r="4379" spans="1:19" x14ac:dyDescent="0.3">
      <c r="A4379" t="s">
        <v>14132</v>
      </c>
      <c r="B4379" s="3">
        <v>45370</v>
      </c>
      <c r="C4379" t="s">
        <v>14133</v>
      </c>
      <c r="D4379" t="s">
        <v>23</v>
      </c>
      <c r="E4379" t="s">
        <v>26</v>
      </c>
      <c r="F4379" t="s">
        <v>53</v>
      </c>
      <c r="G4379">
        <v>1</v>
      </c>
      <c r="H4379" s="5">
        <v>380.99</v>
      </c>
      <c r="I4379" s="5">
        <v>0.01</v>
      </c>
      <c r="J4379" s="5">
        <v>377.18009999999998</v>
      </c>
      <c r="K4379" s="5">
        <v>58.485316635220109</v>
      </c>
      <c r="L4379">
        <f>YEAR(SalesData[Order Date])</f>
        <v>2024</v>
      </c>
      <c r="M4379">
        <f>MONTH(SalesData[Order Date])</f>
        <v>3</v>
      </c>
      <c r="N4379" t="str">
        <f>TEXT(SalesData[[#This Row],[Order Date]], "mmmm")</f>
        <v>March</v>
      </c>
      <c r="O4379" s="7">
        <f>IF(SalesData[Sales]=0,0,SalesData[Profit]/SalesData[Sales])</f>
        <v>0.15505939108457767</v>
      </c>
      <c r="P4379" s="8">
        <f t="shared" si="68"/>
        <v>2.6247408068453239E-5</v>
      </c>
      <c r="Q4379" t="str">
        <f>IF(SalesData[[#This Row],[Discount]]&gt;0, "Yes", "No")</f>
        <v>Yes</v>
      </c>
      <c r="R4379" t="str">
        <f>TEXT(SalesData[[#This Row],[Order Date]],"mmm-yyyy")</f>
        <v>Mar-2024</v>
      </c>
      <c r="S4379">
        <f>YEAR(SalesData[[#This Row],[Order Date]])*100 + MONTH(SalesData[[#This Row],[Order Date]])</f>
        <v>202403</v>
      </c>
    </row>
    <row r="4380" spans="1:19" x14ac:dyDescent="0.3">
      <c r="A4380" t="s">
        <v>14286</v>
      </c>
      <c r="B4380" s="3">
        <v>45378</v>
      </c>
      <c r="C4380" t="s">
        <v>14287</v>
      </c>
      <c r="D4380" t="s">
        <v>18</v>
      </c>
      <c r="E4380" t="s">
        <v>14</v>
      </c>
      <c r="F4380" t="s">
        <v>91</v>
      </c>
      <c r="G4380">
        <v>9</v>
      </c>
      <c r="H4380" s="5">
        <v>54.45</v>
      </c>
      <c r="I4380" s="5">
        <v>0.17</v>
      </c>
      <c r="J4380" s="5">
        <v>406.74149999999997</v>
      </c>
      <c r="K4380" s="5">
        <v>22.519691383916189</v>
      </c>
      <c r="L4380">
        <f>YEAR(SalesData[Order Date])</f>
        <v>2024</v>
      </c>
      <c r="M4380">
        <f>MONTH(SalesData[Order Date])</f>
        <v>3</v>
      </c>
      <c r="N4380" t="str">
        <f>TEXT(SalesData[[#This Row],[Order Date]], "mmmm")</f>
        <v>March</v>
      </c>
      <c r="O4380" s="7">
        <f>IF(SalesData[Sales]=0,0,SalesData[Profit]/SalesData[Sales])</f>
        <v>5.5366102017906191E-2</v>
      </c>
      <c r="P4380" s="8">
        <f t="shared" si="68"/>
        <v>3.4690337720640752E-4</v>
      </c>
      <c r="Q4380" t="str">
        <f>IF(SalesData[[#This Row],[Discount]]&gt;0, "Yes", "No")</f>
        <v>Yes</v>
      </c>
      <c r="R4380" t="str">
        <f>TEXT(SalesData[[#This Row],[Order Date]],"mmm-yyyy")</f>
        <v>Mar-2024</v>
      </c>
      <c r="S4380">
        <f>YEAR(SalesData[[#This Row],[Order Date]])*100 + MONTH(SalesData[[#This Row],[Order Date]])</f>
        <v>202403</v>
      </c>
    </row>
    <row r="4381" spans="1:19" x14ac:dyDescent="0.3">
      <c r="A4381" t="s">
        <v>14320</v>
      </c>
      <c r="B4381" s="3">
        <v>45375</v>
      </c>
      <c r="C4381" t="s">
        <v>14321</v>
      </c>
      <c r="D4381" t="s">
        <v>23</v>
      </c>
      <c r="E4381" t="s">
        <v>19</v>
      </c>
      <c r="F4381" t="s">
        <v>27</v>
      </c>
      <c r="G4381">
        <v>7</v>
      </c>
      <c r="H4381" s="5">
        <v>792.59</v>
      </c>
      <c r="I4381" s="5">
        <v>0.22</v>
      </c>
      <c r="J4381" s="5">
        <v>4327.5414000000001</v>
      </c>
      <c r="K4381" s="5">
        <v>653.29495348372905</v>
      </c>
      <c r="L4381">
        <f>YEAR(SalesData[Order Date])</f>
        <v>2024</v>
      </c>
      <c r="M4381">
        <f>MONTH(SalesData[Order Date])</f>
        <v>3</v>
      </c>
      <c r="N4381" t="str">
        <f>TEXT(SalesData[[#This Row],[Order Date]], "mmmm")</f>
        <v>March</v>
      </c>
      <c r="O4381" s="7">
        <f>IF(SalesData[Sales]=0,0,SalesData[Profit]/SalesData[Sales])</f>
        <v>0.15096214989040407</v>
      </c>
      <c r="P4381" s="8">
        <f t="shared" si="68"/>
        <v>3.9653000200067408E-5</v>
      </c>
      <c r="Q4381" t="str">
        <f>IF(SalesData[[#This Row],[Discount]]&gt;0, "Yes", "No")</f>
        <v>Yes</v>
      </c>
      <c r="R4381" t="str">
        <f>TEXT(SalesData[[#This Row],[Order Date]],"mmm-yyyy")</f>
        <v>Mar-2024</v>
      </c>
      <c r="S4381">
        <f>YEAR(SalesData[[#This Row],[Order Date]])*100 + MONTH(SalesData[[#This Row],[Order Date]])</f>
        <v>202403</v>
      </c>
    </row>
    <row r="4382" spans="1:19" x14ac:dyDescent="0.3">
      <c r="A4382" t="s">
        <v>14326</v>
      </c>
      <c r="B4382" s="3">
        <v>45362</v>
      </c>
      <c r="C4382" t="s">
        <v>14327</v>
      </c>
      <c r="D4382" t="s">
        <v>13</v>
      </c>
      <c r="E4382" t="s">
        <v>19</v>
      </c>
      <c r="F4382" t="s">
        <v>15</v>
      </c>
      <c r="G4382">
        <v>9</v>
      </c>
      <c r="H4382" s="5">
        <v>822.28</v>
      </c>
      <c r="I4382" s="5">
        <v>0.04</v>
      </c>
      <c r="J4382" s="5">
        <v>7104.4991999999993</v>
      </c>
      <c r="K4382" s="5">
        <v>1934.5536737242051</v>
      </c>
      <c r="L4382">
        <f>YEAR(SalesData[Order Date])</f>
        <v>2024</v>
      </c>
      <c r="M4382">
        <f>MONTH(SalesData[Order Date])</f>
        <v>3</v>
      </c>
      <c r="N4382" t="str">
        <f>TEXT(SalesData[[#This Row],[Order Date]], "mmmm")</f>
        <v>March</v>
      </c>
      <c r="O4382" s="7">
        <f>IF(SalesData[Sales]=0,0,SalesData[Profit]/SalesData[Sales])</f>
        <v>0.27229979471659388</v>
      </c>
      <c r="P4382" s="8">
        <f t="shared" si="68"/>
        <v>5.4050255927961826E-6</v>
      </c>
      <c r="Q4382" t="str">
        <f>IF(SalesData[[#This Row],[Discount]]&gt;0, "Yes", "No")</f>
        <v>Yes</v>
      </c>
      <c r="R4382" t="str">
        <f>TEXT(SalesData[[#This Row],[Order Date]],"mmm-yyyy")</f>
        <v>Mar-2024</v>
      </c>
      <c r="S4382">
        <f>YEAR(SalesData[[#This Row],[Order Date]])*100 + MONTH(SalesData[[#This Row],[Order Date]])</f>
        <v>202403</v>
      </c>
    </row>
    <row r="4383" spans="1:19" x14ac:dyDescent="0.3">
      <c r="A4383" t="s">
        <v>14367</v>
      </c>
      <c r="B4383" s="3">
        <v>45365</v>
      </c>
      <c r="C4383" t="s">
        <v>14368</v>
      </c>
      <c r="D4383" t="s">
        <v>13</v>
      </c>
      <c r="E4383" t="s">
        <v>26</v>
      </c>
      <c r="F4383" t="s">
        <v>34</v>
      </c>
      <c r="G4383">
        <v>9</v>
      </c>
      <c r="H4383" s="5">
        <v>284.27999999999997</v>
      </c>
      <c r="I4383" s="5">
        <v>0.06</v>
      </c>
      <c r="J4383" s="5">
        <v>2405.0088000000001</v>
      </c>
      <c r="K4383" s="5">
        <v>329.61770257250112</v>
      </c>
      <c r="L4383">
        <f>YEAR(SalesData[Order Date])</f>
        <v>2024</v>
      </c>
      <c r="M4383">
        <f>MONTH(SalesData[Order Date])</f>
        <v>3</v>
      </c>
      <c r="N4383" t="str">
        <f>TEXT(SalesData[[#This Row],[Order Date]], "mmmm")</f>
        <v>March</v>
      </c>
      <c r="O4383" s="7">
        <f>IF(SalesData[Sales]=0,0,SalesData[Profit]/SalesData[Sales])</f>
        <v>0.1370546762957795</v>
      </c>
      <c r="P4383" s="8">
        <f t="shared" si="68"/>
        <v>2.3451057642699688E-5</v>
      </c>
      <c r="Q4383" t="str">
        <f>IF(SalesData[[#This Row],[Discount]]&gt;0, "Yes", "No")</f>
        <v>Yes</v>
      </c>
      <c r="R4383" t="str">
        <f>TEXT(SalesData[[#This Row],[Order Date]],"mmm-yyyy")</f>
        <v>Mar-2024</v>
      </c>
      <c r="S4383">
        <f>YEAR(SalesData[[#This Row],[Order Date]])*100 + MONTH(SalesData[[#This Row],[Order Date]])</f>
        <v>202403</v>
      </c>
    </row>
    <row r="4384" spans="1:19" x14ac:dyDescent="0.3">
      <c r="A4384" t="s">
        <v>14534</v>
      </c>
      <c r="B4384" s="3">
        <v>45352</v>
      </c>
      <c r="C4384" t="s">
        <v>14535</v>
      </c>
      <c r="D4384" t="s">
        <v>30</v>
      </c>
      <c r="E4384" t="s">
        <v>14</v>
      </c>
      <c r="F4384" t="s">
        <v>44</v>
      </c>
      <c r="G4384">
        <v>9</v>
      </c>
      <c r="H4384" s="5">
        <v>993.75</v>
      </c>
      <c r="I4384" s="5">
        <v>0.01</v>
      </c>
      <c r="J4384" s="5">
        <v>8854.3125</v>
      </c>
      <c r="K4384" s="5">
        <v>1321.1477862148729</v>
      </c>
      <c r="L4384">
        <f>YEAR(SalesData[Order Date])</f>
        <v>2024</v>
      </c>
      <c r="M4384">
        <f>MONTH(SalesData[Order Date])</f>
        <v>3</v>
      </c>
      <c r="N4384" t="str">
        <f>TEXT(SalesData[[#This Row],[Order Date]], "mmmm")</f>
        <v>March</v>
      </c>
      <c r="O4384" s="7">
        <f>IF(SalesData[Sales]=0,0,SalesData[Profit]/SalesData[Sales])</f>
        <v>0.14920952769792944</v>
      </c>
      <c r="P4384" s="8">
        <f t="shared" si="68"/>
        <v>1.1180992313067784E-6</v>
      </c>
      <c r="Q4384" t="str">
        <f>IF(SalesData[[#This Row],[Discount]]&gt;0, "Yes", "No")</f>
        <v>Yes</v>
      </c>
      <c r="R4384" t="str">
        <f>TEXT(SalesData[[#This Row],[Order Date]],"mmm-yyyy")</f>
        <v>Mar-2024</v>
      </c>
      <c r="S4384">
        <f>YEAR(SalesData[[#This Row],[Order Date]])*100 + MONTH(SalesData[[#This Row],[Order Date]])</f>
        <v>202403</v>
      </c>
    </row>
    <row r="4385" spans="1:19" x14ac:dyDescent="0.3">
      <c r="A4385" t="s">
        <v>14550</v>
      </c>
      <c r="B4385" s="3">
        <v>45358</v>
      </c>
      <c r="C4385" t="s">
        <v>14551</v>
      </c>
      <c r="D4385" t="s">
        <v>13</v>
      </c>
      <c r="E4385" t="s">
        <v>19</v>
      </c>
      <c r="F4385" t="s">
        <v>62</v>
      </c>
      <c r="G4385">
        <v>4</v>
      </c>
      <c r="H4385" s="5">
        <v>197.65</v>
      </c>
      <c r="I4385" s="5">
        <v>0.11</v>
      </c>
      <c r="J4385" s="5">
        <v>703.63400000000001</v>
      </c>
      <c r="K4385" s="5">
        <v>100.6239896780128</v>
      </c>
      <c r="L4385">
        <f>YEAR(SalesData[Order Date])</f>
        <v>2024</v>
      </c>
      <c r="M4385">
        <f>MONTH(SalesData[Order Date])</f>
        <v>3</v>
      </c>
      <c r="N4385" t="str">
        <f>TEXT(SalesData[[#This Row],[Order Date]], "mmmm")</f>
        <v>March</v>
      </c>
      <c r="O4385" s="7">
        <f>IF(SalesData[Sales]=0,0,SalesData[Profit]/SalesData[Sales])</f>
        <v>0.14300615046744872</v>
      </c>
      <c r="P4385" s="8">
        <f t="shared" si="68"/>
        <v>1.3913483430306098E-4</v>
      </c>
      <c r="Q4385" t="str">
        <f>IF(SalesData[[#This Row],[Discount]]&gt;0, "Yes", "No")</f>
        <v>Yes</v>
      </c>
      <c r="R4385" t="str">
        <f>TEXT(SalesData[[#This Row],[Order Date]],"mmm-yyyy")</f>
        <v>Mar-2024</v>
      </c>
      <c r="S4385">
        <f>YEAR(SalesData[[#This Row],[Order Date]])*100 + MONTH(SalesData[[#This Row],[Order Date]])</f>
        <v>202403</v>
      </c>
    </row>
    <row r="4386" spans="1:19" x14ac:dyDescent="0.3">
      <c r="A4386" t="s">
        <v>14563</v>
      </c>
      <c r="B4386" s="3">
        <v>45382</v>
      </c>
      <c r="C4386" t="s">
        <v>14564</v>
      </c>
      <c r="D4386" t="s">
        <v>30</v>
      </c>
      <c r="E4386" t="s">
        <v>19</v>
      </c>
      <c r="F4386" t="s">
        <v>31</v>
      </c>
      <c r="G4386">
        <v>3</v>
      </c>
      <c r="H4386" s="5">
        <v>136.37</v>
      </c>
      <c r="I4386" s="5">
        <v>0.12</v>
      </c>
      <c r="J4386" s="5">
        <v>360.01679999999999</v>
      </c>
      <c r="K4386" s="5">
        <v>71.376303754426786</v>
      </c>
      <c r="L4386">
        <f>YEAR(SalesData[Order Date])</f>
        <v>2024</v>
      </c>
      <c r="M4386">
        <f>MONTH(SalesData[Order Date])</f>
        <v>3</v>
      </c>
      <c r="N4386" t="str">
        <f>TEXT(SalesData[[#This Row],[Order Date]], "mmmm")</f>
        <v>March</v>
      </c>
      <c r="O4386" s="7">
        <f>IF(SalesData[Sales]=0,0,SalesData[Profit]/SalesData[Sales])</f>
        <v>0.19825825837690572</v>
      </c>
      <c r="P4386" s="8">
        <f t="shared" si="68"/>
        <v>2.933196450832294E-4</v>
      </c>
      <c r="Q4386" t="str">
        <f>IF(SalesData[[#This Row],[Discount]]&gt;0, "Yes", "No")</f>
        <v>Yes</v>
      </c>
      <c r="R4386" t="str">
        <f>TEXT(SalesData[[#This Row],[Order Date]],"mmm-yyyy")</f>
        <v>Mar-2024</v>
      </c>
      <c r="S4386">
        <f>YEAR(SalesData[[#This Row],[Order Date]])*100 + MONTH(SalesData[[#This Row],[Order Date]])</f>
        <v>202403</v>
      </c>
    </row>
    <row r="4387" spans="1:19" x14ac:dyDescent="0.3">
      <c r="A4387" t="s">
        <v>14575</v>
      </c>
      <c r="B4387" s="3">
        <v>45373</v>
      </c>
      <c r="C4387" t="s">
        <v>14576</v>
      </c>
      <c r="D4387" t="s">
        <v>23</v>
      </c>
      <c r="E4387" t="s">
        <v>26</v>
      </c>
      <c r="F4387" t="s">
        <v>91</v>
      </c>
      <c r="G4387">
        <v>4</v>
      </c>
      <c r="H4387" s="5">
        <v>144.91</v>
      </c>
      <c r="I4387" s="5">
        <v>0.11</v>
      </c>
      <c r="J4387" s="5">
        <v>515.87959999999998</v>
      </c>
      <c r="K4387" s="5">
        <v>114.0458768472984</v>
      </c>
      <c r="L4387">
        <f>YEAR(SalesData[Order Date])</f>
        <v>2024</v>
      </c>
      <c r="M4387">
        <f>MONTH(SalesData[Order Date])</f>
        <v>3</v>
      </c>
      <c r="N4387" t="str">
        <f>TEXT(SalesData[[#This Row],[Order Date]], "mmmm")</f>
        <v>March</v>
      </c>
      <c r="O4387" s="7">
        <f>IF(SalesData[Sales]=0,0,SalesData[Profit]/SalesData[Sales])</f>
        <v>0.22107072434594896</v>
      </c>
      <c r="P4387" s="8">
        <f t="shared" si="68"/>
        <v>1.8977296252846595E-4</v>
      </c>
      <c r="Q4387" t="str">
        <f>IF(SalesData[[#This Row],[Discount]]&gt;0, "Yes", "No")</f>
        <v>Yes</v>
      </c>
      <c r="R4387" t="str">
        <f>TEXT(SalesData[[#This Row],[Order Date]],"mmm-yyyy")</f>
        <v>Mar-2024</v>
      </c>
      <c r="S4387">
        <f>YEAR(SalesData[[#This Row],[Order Date]])*100 + MONTH(SalesData[[#This Row],[Order Date]])</f>
        <v>202403</v>
      </c>
    </row>
    <row r="4388" spans="1:19" x14ac:dyDescent="0.3">
      <c r="A4388" t="s">
        <v>14577</v>
      </c>
      <c r="B4388" s="3">
        <v>45367</v>
      </c>
      <c r="C4388" t="s">
        <v>14578</v>
      </c>
      <c r="D4388" t="s">
        <v>23</v>
      </c>
      <c r="E4388" t="s">
        <v>19</v>
      </c>
      <c r="F4388" t="s">
        <v>34</v>
      </c>
      <c r="G4388">
        <v>7</v>
      </c>
      <c r="H4388" s="5">
        <v>114.22</v>
      </c>
      <c r="I4388" s="5">
        <v>0.01</v>
      </c>
      <c r="J4388" s="5">
        <v>791.54459999999995</v>
      </c>
      <c r="K4388" s="5">
        <v>139.21204201872939</v>
      </c>
      <c r="L4388">
        <f>YEAR(SalesData[Order Date])</f>
        <v>2024</v>
      </c>
      <c r="M4388">
        <f>MONTH(SalesData[Order Date])</f>
        <v>3</v>
      </c>
      <c r="N4388" t="str">
        <f>TEXT(SalesData[[#This Row],[Order Date]], "mmmm")</f>
        <v>March</v>
      </c>
      <c r="O4388" s="7">
        <f>IF(SalesData[Sales]=0,0,SalesData[Profit]/SalesData[Sales])</f>
        <v>0.17587390782367715</v>
      </c>
      <c r="P4388" s="8">
        <f t="shared" si="68"/>
        <v>1.2507191635190236E-5</v>
      </c>
      <c r="Q4388" t="str">
        <f>IF(SalesData[[#This Row],[Discount]]&gt;0, "Yes", "No")</f>
        <v>Yes</v>
      </c>
      <c r="R4388" t="str">
        <f>TEXT(SalesData[[#This Row],[Order Date]],"mmm-yyyy")</f>
        <v>Mar-2024</v>
      </c>
      <c r="S4388">
        <f>YEAR(SalesData[[#This Row],[Order Date]])*100 + MONTH(SalesData[[#This Row],[Order Date]])</f>
        <v>202403</v>
      </c>
    </row>
    <row r="4389" spans="1:19" x14ac:dyDescent="0.3">
      <c r="A4389" t="s">
        <v>14587</v>
      </c>
      <c r="B4389" s="3">
        <v>45369</v>
      </c>
      <c r="C4389" t="s">
        <v>14588</v>
      </c>
      <c r="D4389" t="s">
        <v>23</v>
      </c>
      <c r="E4389" t="s">
        <v>14</v>
      </c>
      <c r="F4389" t="s">
        <v>15</v>
      </c>
      <c r="G4389">
        <v>1</v>
      </c>
      <c r="H4389" s="5">
        <v>466.87</v>
      </c>
      <c r="I4389" s="5">
        <v>0.23</v>
      </c>
      <c r="J4389" s="5">
        <v>359.48989999999998</v>
      </c>
      <c r="K4389" s="5">
        <v>99.746128324784976</v>
      </c>
      <c r="L4389">
        <f>YEAR(SalesData[Order Date])</f>
        <v>2024</v>
      </c>
      <c r="M4389">
        <f>MONTH(SalesData[Order Date])</f>
        <v>3</v>
      </c>
      <c r="N4389" t="str">
        <f>TEXT(SalesData[[#This Row],[Order Date]], "mmmm")</f>
        <v>March</v>
      </c>
      <c r="O4389" s="7">
        <f>IF(SalesData[Sales]=0,0,SalesData[Profit]/SalesData[Sales])</f>
        <v>0.27746573220773374</v>
      </c>
      <c r="P4389" s="8">
        <f t="shared" si="68"/>
        <v>4.9264249148585262E-4</v>
      </c>
      <c r="Q4389" t="str">
        <f>IF(SalesData[[#This Row],[Discount]]&gt;0, "Yes", "No")</f>
        <v>Yes</v>
      </c>
      <c r="R4389" t="str">
        <f>TEXT(SalesData[[#This Row],[Order Date]],"mmm-yyyy")</f>
        <v>Mar-2024</v>
      </c>
      <c r="S4389">
        <f>YEAR(SalesData[[#This Row],[Order Date]])*100 + MONTH(SalesData[[#This Row],[Order Date]])</f>
        <v>202403</v>
      </c>
    </row>
    <row r="4390" spans="1:19" x14ac:dyDescent="0.3">
      <c r="A4390" t="s">
        <v>14647</v>
      </c>
      <c r="B4390" s="3">
        <v>45372</v>
      </c>
      <c r="C4390" t="s">
        <v>14648</v>
      </c>
      <c r="D4390" t="s">
        <v>13</v>
      </c>
      <c r="E4390" t="s">
        <v>19</v>
      </c>
      <c r="F4390" t="s">
        <v>20</v>
      </c>
      <c r="G4390">
        <v>7</v>
      </c>
      <c r="H4390" s="5">
        <v>99.53</v>
      </c>
      <c r="I4390" s="5">
        <v>0.09</v>
      </c>
      <c r="J4390" s="5">
        <v>634.00610000000006</v>
      </c>
      <c r="K4390" s="5">
        <v>187.0910536628881</v>
      </c>
      <c r="L4390">
        <f>YEAR(SalesData[Order Date])</f>
        <v>2024</v>
      </c>
      <c r="M4390">
        <f>MONTH(SalesData[Order Date])</f>
        <v>3</v>
      </c>
      <c r="N4390" t="str">
        <f>TEXT(SalesData[[#This Row],[Order Date]], "mmmm")</f>
        <v>March</v>
      </c>
      <c r="O4390" s="7">
        <f>IF(SalesData[Sales]=0,0,SalesData[Profit]/SalesData[Sales])</f>
        <v>0.29509345992552449</v>
      </c>
      <c r="P4390" s="8">
        <f t="shared" si="68"/>
        <v>1.2917856784027787E-4</v>
      </c>
      <c r="Q4390" t="str">
        <f>IF(SalesData[[#This Row],[Discount]]&gt;0, "Yes", "No")</f>
        <v>Yes</v>
      </c>
      <c r="R4390" t="str">
        <f>TEXT(SalesData[[#This Row],[Order Date]],"mmm-yyyy")</f>
        <v>Mar-2024</v>
      </c>
      <c r="S4390">
        <f>YEAR(SalesData[[#This Row],[Order Date]])*100 + MONTH(SalesData[[#This Row],[Order Date]])</f>
        <v>202403</v>
      </c>
    </row>
    <row r="4391" spans="1:19" x14ac:dyDescent="0.3">
      <c r="A4391" t="s">
        <v>14672</v>
      </c>
      <c r="B4391" s="3">
        <v>45360</v>
      </c>
      <c r="C4391" t="s">
        <v>14673</v>
      </c>
      <c r="D4391" t="s">
        <v>18</v>
      </c>
      <c r="E4391" t="s">
        <v>26</v>
      </c>
      <c r="F4391" t="s">
        <v>62</v>
      </c>
      <c r="G4391">
        <v>4</v>
      </c>
      <c r="H4391" s="5">
        <v>373.33</v>
      </c>
      <c r="I4391" s="5">
        <v>0.12</v>
      </c>
      <c r="J4391" s="5">
        <v>1314.1215999999999</v>
      </c>
      <c r="K4391" s="5">
        <v>355.0272194535861</v>
      </c>
      <c r="L4391">
        <f>YEAR(SalesData[Order Date])</f>
        <v>2024</v>
      </c>
      <c r="M4391">
        <f>MONTH(SalesData[Order Date])</f>
        <v>3</v>
      </c>
      <c r="N4391" t="str">
        <f>TEXT(SalesData[[#This Row],[Order Date]], "mmmm")</f>
        <v>March</v>
      </c>
      <c r="O4391" s="7">
        <f>IF(SalesData[Sales]=0,0,SalesData[Profit]/SalesData[Sales])</f>
        <v>0.27016314125997631</v>
      </c>
      <c r="P4391" s="8">
        <f t="shared" si="68"/>
        <v>8.0357860338038729E-5</v>
      </c>
      <c r="Q4391" t="str">
        <f>IF(SalesData[[#This Row],[Discount]]&gt;0, "Yes", "No")</f>
        <v>Yes</v>
      </c>
      <c r="R4391" t="str">
        <f>TEXT(SalesData[[#This Row],[Order Date]],"mmm-yyyy")</f>
        <v>Mar-2024</v>
      </c>
      <c r="S4391">
        <f>YEAR(SalesData[[#This Row],[Order Date]])*100 + MONTH(SalesData[[#This Row],[Order Date]])</f>
        <v>202403</v>
      </c>
    </row>
    <row r="4392" spans="1:19" x14ac:dyDescent="0.3">
      <c r="A4392" t="s">
        <v>14674</v>
      </c>
      <c r="B4392" s="3">
        <v>45352</v>
      </c>
      <c r="C4392" t="s">
        <v>14675</v>
      </c>
      <c r="D4392" t="s">
        <v>18</v>
      </c>
      <c r="E4392" t="s">
        <v>26</v>
      </c>
      <c r="F4392" t="s">
        <v>31</v>
      </c>
      <c r="G4392">
        <v>3</v>
      </c>
      <c r="H4392" s="5">
        <v>610.25</v>
      </c>
      <c r="I4392" s="5">
        <v>7.0000000000000007E-2</v>
      </c>
      <c r="J4392" s="5">
        <v>1702.5975000000001</v>
      </c>
      <c r="K4392" s="5">
        <v>124.8475978788871</v>
      </c>
      <c r="L4392">
        <f>YEAR(SalesData[Order Date])</f>
        <v>2024</v>
      </c>
      <c r="M4392">
        <f>MONTH(SalesData[Order Date])</f>
        <v>3</v>
      </c>
      <c r="N4392" t="str">
        <f>TEXT(SalesData[[#This Row],[Order Date]], "mmmm")</f>
        <v>March</v>
      </c>
      <c r="O4392" s="7">
        <f>IF(SalesData[Sales]=0,0,SalesData[Profit]/SalesData[Sales])</f>
        <v>7.3327723010803841E-2</v>
      </c>
      <c r="P4392" s="8">
        <f t="shared" si="68"/>
        <v>3.8235695753106653E-5</v>
      </c>
      <c r="Q4392" t="str">
        <f>IF(SalesData[[#This Row],[Discount]]&gt;0, "Yes", "No")</f>
        <v>Yes</v>
      </c>
      <c r="R4392" t="str">
        <f>TEXT(SalesData[[#This Row],[Order Date]],"mmm-yyyy")</f>
        <v>Mar-2024</v>
      </c>
      <c r="S4392">
        <f>YEAR(SalesData[[#This Row],[Order Date]])*100 + MONTH(SalesData[[#This Row],[Order Date]])</f>
        <v>202403</v>
      </c>
    </row>
    <row r="4393" spans="1:19" x14ac:dyDescent="0.3">
      <c r="A4393" t="s">
        <v>14741</v>
      </c>
      <c r="B4393" s="3">
        <v>45380</v>
      </c>
      <c r="C4393" t="s">
        <v>14742</v>
      </c>
      <c r="D4393" t="s">
        <v>13</v>
      </c>
      <c r="E4393" t="s">
        <v>26</v>
      </c>
      <c r="F4393" t="s">
        <v>27</v>
      </c>
      <c r="G4393">
        <v>1</v>
      </c>
      <c r="H4393" s="5">
        <v>726.47</v>
      </c>
      <c r="I4393" s="5">
        <v>0.16</v>
      </c>
      <c r="J4393" s="5">
        <v>610.23479999999995</v>
      </c>
      <c r="K4393" s="5">
        <v>56.486866257470147</v>
      </c>
      <c r="L4393">
        <f>YEAR(SalesData[Order Date])</f>
        <v>2024</v>
      </c>
      <c r="M4393">
        <f>MONTH(SalesData[Order Date])</f>
        <v>3</v>
      </c>
      <c r="N4393" t="str">
        <f>TEXT(SalesData[[#This Row],[Order Date]], "mmmm")</f>
        <v>March</v>
      </c>
      <c r="O4393" s="7">
        <f>IF(SalesData[Sales]=0,0,SalesData[Profit]/SalesData[Sales])</f>
        <v>9.2565789852479985E-2</v>
      </c>
      <c r="P4393" s="8">
        <f t="shared" si="68"/>
        <v>2.2024309331424558E-4</v>
      </c>
      <c r="Q4393" t="str">
        <f>IF(SalesData[[#This Row],[Discount]]&gt;0, "Yes", "No")</f>
        <v>Yes</v>
      </c>
      <c r="R4393" t="str">
        <f>TEXT(SalesData[[#This Row],[Order Date]],"mmm-yyyy")</f>
        <v>Mar-2024</v>
      </c>
      <c r="S4393">
        <f>YEAR(SalesData[[#This Row],[Order Date]])*100 + MONTH(SalesData[[#This Row],[Order Date]])</f>
        <v>202403</v>
      </c>
    </row>
    <row r="4394" spans="1:19" x14ac:dyDescent="0.3">
      <c r="A4394" t="s">
        <v>14760</v>
      </c>
      <c r="B4394" s="3">
        <v>45377</v>
      </c>
      <c r="C4394" t="s">
        <v>14761</v>
      </c>
      <c r="D4394" t="s">
        <v>13</v>
      </c>
      <c r="E4394" t="s">
        <v>19</v>
      </c>
      <c r="F4394" t="s">
        <v>44</v>
      </c>
      <c r="G4394">
        <v>8</v>
      </c>
      <c r="H4394" s="5">
        <v>821.57</v>
      </c>
      <c r="I4394" s="5">
        <v>0.14000000000000001</v>
      </c>
      <c r="J4394" s="5">
        <v>5652.4016000000001</v>
      </c>
      <c r="K4394" s="5">
        <v>1363.3673105628809</v>
      </c>
      <c r="L4394">
        <f>YEAR(SalesData[Order Date])</f>
        <v>2024</v>
      </c>
      <c r="M4394">
        <f>MONTH(SalesData[Order Date])</f>
        <v>3</v>
      </c>
      <c r="N4394" t="str">
        <f>TEXT(SalesData[[#This Row],[Order Date]], "mmmm")</f>
        <v>March</v>
      </c>
      <c r="O4394" s="7">
        <f>IF(SalesData[Sales]=0,0,SalesData[Profit]/SalesData[Sales])</f>
        <v>0.24120142322563931</v>
      </c>
      <c r="P4394" s="8">
        <f t="shared" si="68"/>
        <v>2.1300680404591209E-5</v>
      </c>
      <c r="Q4394" t="str">
        <f>IF(SalesData[[#This Row],[Discount]]&gt;0, "Yes", "No")</f>
        <v>Yes</v>
      </c>
      <c r="R4394" t="str">
        <f>TEXT(SalesData[[#This Row],[Order Date]],"mmm-yyyy")</f>
        <v>Mar-2024</v>
      </c>
      <c r="S4394">
        <f>YEAR(SalesData[[#This Row],[Order Date]])*100 + MONTH(SalesData[[#This Row],[Order Date]])</f>
        <v>202403</v>
      </c>
    </row>
    <row r="4395" spans="1:19" x14ac:dyDescent="0.3">
      <c r="A4395" t="s">
        <v>14781</v>
      </c>
      <c r="B4395" s="3">
        <v>45356</v>
      </c>
      <c r="C4395" t="s">
        <v>14782</v>
      </c>
      <c r="D4395" t="s">
        <v>13</v>
      </c>
      <c r="E4395" t="s">
        <v>14</v>
      </c>
      <c r="F4395" t="s">
        <v>39</v>
      </c>
      <c r="G4395">
        <v>5</v>
      </c>
      <c r="H4395" s="5">
        <v>433.11</v>
      </c>
      <c r="I4395" s="5">
        <v>0.24</v>
      </c>
      <c r="J4395" s="5">
        <v>1645.818</v>
      </c>
      <c r="K4395" s="5">
        <v>331.24972090219939</v>
      </c>
      <c r="L4395">
        <f>YEAR(SalesData[Order Date])</f>
        <v>2024</v>
      </c>
      <c r="M4395">
        <f>MONTH(SalesData[Order Date])</f>
        <v>3</v>
      </c>
      <c r="N4395" t="str">
        <f>TEXT(SalesData[[#This Row],[Order Date]], "mmmm")</f>
        <v>March</v>
      </c>
      <c r="O4395" s="7">
        <f>IF(SalesData[Sales]=0,0,SalesData[Profit]/SalesData[Sales])</f>
        <v>0.20126752830641018</v>
      </c>
      <c r="P4395" s="8">
        <f t="shared" si="68"/>
        <v>1.1082634896446629E-4</v>
      </c>
      <c r="Q4395" t="str">
        <f>IF(SalesData[[#This Row],[Discount]]&gt;0, "Yes", "No")</f>
        <v>Yes</v>
      </c>
      <c r="R4395" t="str">
        <f>TEXT(SalesData[[#This Row],[Order Date]],"mmm-yyyy")</f>
        <v>Mar-2024</v>
      </c>
      <c r="S4395">
        <f>YEAR(SalesData[[#This Row],[Order Date]])*100 + MONTH(SalesData[[#This Row],[Order Date]])</f>
        <v>202403</v>
      </c>
    </row>
    <row r="4396" spans="1:19" x14ac:dyDescent="0.3">
      <c r="A4396" t="s">
        <v>14823</v>
      </c>
      <c r="B4396" s="3">
        <v>45367</v>
      </c>
      <c r="C4396" t="s">
        <v>14824</v>
      </c>
      <c r="D4396" t="s">
        <v>13</v>
      </c>
      <c r="E4396" t="s">
        <v>14</v>
      </c>
      <c r="F4396" t="s">
        <v>27</v>
      </c>
      <c r="G4396">
        <v>1</v>
      </c>
      <c r="H4396" s="5">
        <v>787.8</v>
      </c>
      <c r="I4396" s="5">
        <v>0.15</v>
      </c>
      <c r="J4396" s="5">
        <v>669.63</v>
      </c>
      <c r="K4396" s="5">
        <v>46.921791615580418</v>
      </c>
      <c r="L4396">
        <f>YEAR(SalesData[Order Date])</f>
        <v>2024</v>
      </c>
      <c r="M4396">
        <f>MONTH(SalesData[Order Date])</f>
        <v>3</v>
      </c>
      <c r="N4396" t="str">
        <f>TEXT(SalesData[[#This Row],[Order Date]], "mmmm")</f>
        <v>March</v>
      </c>
      <c r="O4396" s="7">
        <f>IF(SalesData[Sales]=0,0,SalesData[Profit]/SalesData[Sales])</f>
        <v>7.0071220846707014E-2</v>
      </c>
      <c r="P4396" s="8">
        <f t="shared" si="68"/>
        <v>1.9040365575019041E-4</v>
      </c>
      <c r="Q4396" t="str">
        <f>IF(SalesData[[#This Row],[Discount]]&gt;0, "Yes", "No")</f>
        <v>Yes</v>
      </c>
      <c r="R4396" t="str">
        <f>TEXT(SalesData[[#This Row],[Order Date]],"mmm-yyyy")</f>
        <v>Mar-2024</v>
      </c>
      <c r="S4396">
        <f>YEAR(SalesData[[#This Row],[Order Date]])*100 + MONTH(SalesData[[#This Row],[Order Date]])</f>
        <v>202403</v>
      </c>
    </row>
    <row r="4397" spans="1:19" x14ac:dyDescent="0.3">
      <c r="A4397" t="s">
        <v>15044</v>
      </c>
      <c r="B4397" s="3">
        <v>45360</v>
      </c>
      <c r="C4397" t="s">
        <v>15045</v>
      </c>
      <c r="D4397" t="s">
        <v>23</v>
      </c>
      <c r="E4397" t="s">
        <v>26</v>
      </c>
      <c r="F4397" t="s">
        <v>53</v>
      </c>
      <c r="G4397">
        <v>1</v>
      </c>
      <c r="H4397" s="5">
        <v>37.29</v>
      </c>
      <c r="I4397" s="5">
        <v>0.23</v>
      </c>
      <c r="J4397" s="5">
        <v>28.7133</v>
      </c>
      <c r="K4397" s="5">
        <v>4.9882729359150968</v>
      </c>
      <c r="L4397">
        <f>YEAR(SalesData[Order Date])</f>
        <v>2024</v>
      </c>
      <c r="M4397">
        <f>MONTH(SalesData[Order Date])</f>
        <v>3</v>
      </c>
      <c r="N4397" t="str">
        <f>TEXT(SalesData[[#This Row],[Order Date]], "mmmm")</f>
        <v>March</v>
      </c>
      <c r="O4397" s="7">
        <f>IF(SalesData[Sales]=0,0,SalesData[Profit]/SalesData[Sales])</f>
        <v>0.17372691177660168</v>
      </c>
      <c r="P4397" s="8">
        <f t="shared" si="68"/>
        <v>6.1678734245105933E-3</v>
      </c>
      <c r="Q4397" t="str">
        <f>IF(SalesData[[#This Row],[Discount]]&gt;0, "Yes", "No")</f>
        <v>Yes</v>
      </c>
      <c r="R4397" t="str">
        <f>TEXT(SalesData[[#This Row],[Order Date]],"mmm-yyyy")</f>
        <v>Mar-2024</v>
      </c>
      <c r="S4397">
        <f>YEAR(SalesData[[#This Row],[Order Date]])*100 + MONTH(SalesData[[#This Row],[Order Date]])</f>
        <v>202403</v>
      </c>
    </row>
    <row r="4398" spans="1:19" x14ac:dyDescent="0.3">
      <c r="A4398" t="s">
        <v>15069</v>
      </c>
      <c r="B4398" s="3">
        <v>45364</v>
      </c>
      <c r="C4398" t="s">
        <v>15070</v>
      </c>
      <c r="D4398" t="s">
        <v>23</v>
      </c>
      <c r="E4398" t="s">
        <v>14</v>
      </c>
      <c r="F4398" t="s">
        <v>91</v>
      </c>
      <c r="G4398">
        <v>2</v>
      </c>
      <c r="H4398" s="5">
        <v>678.08</v>
      </c>
      <c r="I4398" s="5">
        <v>0.05</v>
      </c>
      <c r="J4398" s="5">
        <v>1288.3520000000001</v>
      </c>
      <c r="K4398" s="5">
        <v>216.6374852586361</v>
      </c>
      <c r="L4398">
        <f>YEAR(SalesData[Order Date])</f>
        <v>2024</v>
      </c>
      <c r="M4398">
        <f>MONTH(SalesData[Order Date])</f>
        <v>3</v>
      </c>
      <c r="N4398" t="str">
        <f>TEXT(SalesData[[#This Row],[Order Date]], "mmmm")</f>
        <v>March</v>
      </c>
      <c r="O4398" s="7">
        <f>IF(SalesData[Sales]=0,0,SalesData[Profit]/SalesData[Sales])</f>
        <v>0.16815085105517444</v>
      </c>
      <c r="P4398" s="8">
        <f t="shared" si="68"/>
        <v>3.6868806040585182E-5</v>
      </c>
      <c r="Q4398" t="str">
        <f>IF(SalesData[[#This Row],[Discount]]&gt;0, "Yes", "No")</f>
        <v>Yes</v>
      </c>
      <c r="R4398" t="str">
        <f>TEXT(SalesData[[#This Row],[Order Date]],"mmm-yyyy")</f>
        <v>Mar-2024</v>
      </c>
      <c r="S4398">
        <f>YEAR(SalesData[[#This Row],[Order Date]])*100 + MONTH(SalesData[[#This Row],[Order Date]])</f>
        <v>202403</v>
      </c>
    </row>
    <row r="4399" spans="1:19" x14ac:dyDescent="0.3">
      <c r="A4399" t="s">
        <v>15075</v>
      </c>
      <c r="B4399" s="3">
        <v>45365</v>
      </c>
      <c r="C4399" t="s">
        <v>15076</v>
      </c>
      <c r="D4399" t="s">
        <v>13</v>
      </c>
      <c r="E4399" t="s">
        <v>14</v>
      </c>
      <c r="F4399" t="s">
        <v>31</v>
      </c>
      <c r="G4399">
        <v>1</v>
      </c>
      <c r="H4399" s="5">
        <v>118.57</v>
      </c>
      <c r="I4399" s="5">
        <v>0.28000000000000003</v>
      </c>
      <c r="J4399" s="5">
        <v>85.370399999999989</v>
      </c>
      <c r="K4399" s="5">
        <v>24.200786536692</v>
      </c>
      <c r="L4399">
        <f>YEAR(SalesData[Order Date])</f>
        <v>2024</v>
      </c>
      <c r="M4399">
        <f>MONTH(SalesData[Order Date])</f>
        <v>3</v>
      </c>
      <c r="N4399" t="str">
        <f>TEXT(SalesData[[#This Row],[Order Date]], "mmmm")</f>
        <v>March</v>
      </c>
      <c r="O4399" s="7">
        <f>IF(SalesData[Sales]=0,0,SalesData[Profit]/SalesData[Sales])</f>
        <v>0.28347983067540977</v>
      </c>
      <c r="P4399" s="8">
        <f t="shared" si="68"/>
        <v>2.3614742346293334E-3</v>
      </c>
      <c r="Q4399" t="str">
        <f>IF(SalesData[[#This Row],[Discount]]&gt;0, "Yes", "No")</f>
        <v>Yes</v>
      </c>
      <c r="R4399" t="str">
        <f>TEXT(SalesData[[#This Row],[Order Date]],"mmm-yyyy")</f>
        <v>Mar-2024</v>
      </c>
      <c r="S4399">
        <f>YEAR(SalesData[[#This Row],[Order Date]])*100 + MONTH(SalesData[[#This Row],[Order Date]])</f>
        <v>202403</v>
      </c>
    </row>
    <row r="4400" spans="1:19" x14ac:dyDescent="0.3">
      <c r="A4400" t="s">
        <v>15126</v>
      </c>
      <c r="B4400" s="3">
        <v>45357</v>
      </c>
      <c r="C4400" t="s">
        <v>15127</v>
      </c>
      <c r="D4400" t="s">
        <v>30</v>
      </c>
      <c r="E4400" t="s">
        <v>14</v>
      </c>
      <c r="F4400" t="s">
        <v>27</v>
      </c>
      <c r="G4400">
        <v>4</v>
      </c>
      <c r="H4400" s="5">
        <v>694</v>
      </c>
      <c r="I4400" s="5">
        <v>0.22</v>
      </c>
      <c r="J4400" s="5">
        <v>2165.2800000000002</v>
      </c>
      <c r="K4400" s="5">
        <v>243.1719419543482</v>
      </c>
      <c r="L4400">
        <f>YEAR(SalesData[Order Date])</f>
        <v>2024</v>
      </c>
      <c r="M4400">
        <f>MONTH(SalesData[Order Date])</f>
        <v>3</v>
      </c>
      <c r="N4400" t="str">
        <f>TEXT(SalesData[[#This Row],[Order Date]], "mmmm")</f>
        <v>March</v>
      </c>
      <c r="O4400" s="7">
        <f>IF(SalesData[Sales]=0,0,SalesData[Profit]/SalesData[Sales])</f>
        <v>0.11230507922963689</v>
      </c>
      <c r="P4400" s="8">
        <f t="shared" si="68"/>
        <v>7.9250720461095095E-5</v>
      </c>
      <c r="Q4400" t="str">
        <f>IF(SalesData[[#This Row],[Discount]]&gt;0, "Yes", "No")</f>
        <v>Yes</v>
      </c>
      <c r="R4400" t="str">
        <f>TEXT(SalesData[[#This Row],[Order Date]],"mmm-yyyy")</f>
        <v>Mar-2024</v>
      </c>
      <c r="S4400">
        <f>YEAR(SalesData[[#This Row],[Order Date]])*100 + MONTH(SalesData[[#This Row],[Order Date]])</f>
        <v>202403</v>
      </c>
    </row>
    <row r="4401" spans="1:19" x14ac:dyDescent="0.3">
      <c r="A4401" t="s">
        <v>15200</v>
      </c>
      <c r="B4401" s="3">
        <v>45356</v>
      </c>
      <c r="C4401" t="s">
        <v>15201</v>
      </c>
      <c r="D4401" t="s">
        <v>30</v>
      </c>
      <c r="E4401" t="s">
        <v>19</v>
      </c>
      <c r="F4401" t="s">
        <v>53</v>
      </c>
      <c r="G4401">
        <v>6</v>
      </c>
      <c r="H4401" s="5">
        <v>927.76</v>
      </c>
      <c r="I4401" s="5">
        <v>0.28999999999999998</v>
      </c>
      <c r="J4401" s="5">
        <v>3952.257599999999</v>
      </c>
      <c r="K4401" s="5">
        <v>1163.6349758882541</v>
      </c>
      <c r="L4401">
        <f>YEAR(SalesData[Order Date])</f>
        <v>2024</v>
      </c>
      <c r="M4401">
        <f>MONTH(SalesData[Order Date])</f>
        <v>3</v>
      </c>
      <c r="N4401" t="str">
        <f>TEXT(SalesData[[#This Row],[Order Date]], "mmmm")</f>
        <v>March</v>
      </c>
      <c r="O4401" s="7">
        <f>IF(SalesData[Sales]=0,0,SalesData[Profit]/SalesData[Sales])</f>
        <v>0.29442285742919549</v>
      </c>
      <c r="P4401" s="8">
        <f t="shared" si="68"/>
        <v>5.2096806645396797E-5</v>
      </c>
      <c r="Q4401" t="str">
        <f>IF(SalesData[[#This Row],[Discount]]&gt;0, "Yes", "No")</f>
        <v>Yes</v>
      </c>
      <c r="R4401" t="str">
        <f>TEXT(SalesData[[#This Row],[Order Date]],"mmm-yyyy")</f>
        <v>Mar-2024</v>
      </c>
      <c r="S4401">
        <f>YEAR(SalesData[[#This Row],[Order Date]])*100 + MONTH(SalesData[[#This Row],[Order Date]])</f>
        <v>202403</v>
      </c>
    </row>
    <row r="4402" spans="1:19" x14ac:dyDescent="0.3">
      <c r="A4402" t="s">
        <v>15221</v>
      </c>
      <c r="B4402" s="3">
        <v>45370</v>
      </c>
      <c r="C4402" t="s">
        <v>15222</v>
      </c>
      <c r="D4402" t="s">
        <v>30</v>
      </c>
      <c r="E4402" t="s">
        <v>14</v>
      </c>
      <c r="F4402" t="s">
        <v>34</v>
      </c>
      <c r="G4402">
        <v>6</v>
      </c>
      <c r="H4402" s="5">
        <v>950.19</v>
      </c>
      <c r="I4402" s="5">
        <v>0.01</v>
      </c>
      <c r="J4402" s="5">
        <v>5644.1286</v>
      </c>
      <c r="K4402" s="5">
        <v>763.24708982262882</v>
      </c>
      <c r="L4402">
        <f>YEAR(SalesData[Order Date])</f>
        <v>2024</v>
      </c>
      <c r="M4402">
        <f>MONTH(SalesData[Order Date])</f>
        <v>3</v>
      </c>
      <c r="N4402" t="str">
        <f>TEXT(SalesData[[#This Row],[Order Date]], "mmmm")</f>
        <v>March</v>
      </c>
      <c r="O4402" s="7">
        <f>IF(SalesData[Sales]=0,0,SalesData[Profit]/SalesData[Sales])</f>
        <v>0.13522850805040637</v>
      </c>
      <c r="P4402" s="8">
        <f t="shared" si="68"/>
        <v>1.7540351578807044E-6</v>
      </c>
      <c r="Q4402" t="str">
        <f>IF(SalesData[[#This Row],[Discount]]&gt;0, "Yes", "No")</f>
        <v>Yes</v>
      </c>
      <c r="R4402" t="str">
        <f>TEXT(SalesData[[#This Row],[Order Date]],"mmm-yyyy")</f>
        <v>Mar-2024</v>
      </c>
      <c r="S4402">
        <f>YEAR(SalesData[[#This Row],[Order Date]])*100 + MONTH(SalesData[[#This Row],[Order Date]])</f>
        <v>202403</v>
      </c>
    </row>
    <row r="4403" spans="1:19" x14ac:dyDescent="0.3">
      <c r="A4403" t="s">
        <v>15266</v>
      </c>
      <c r="B4403" s="3">
        <v>45359</v>
      </c>
      <c r="C4403" t="s">
        <v>15267</v>
      </c>
      <c r="D4403" t="s">
        <v>13</v>
      </c>
      <c r="E4403" t="s">
        <v>26</v>
      </c>
      <c r="F4403" t="s">
        <v>31</v>
      </c>
      <c r="G4403">
        <v>5</v>
      </c>
      <c r="H4403" s="5">
        <v>558.12</v>
      </c>
      <c r="I4403" s="5">
        <v>0.2</v>
      </c>
      <c r="J4403" s="5">
        <v>2232.48</v>
      </c>
      <c r="K4403" s="5">
        <v>344.13663107431267</v>
      </c>
      <c r="L4403">
        <f>YEAR(SalesData[Order Date])</f>
        <v>2024</v>
      </c>
      <c r="M4403">
        <f>MONTH(SalesData[Order Date])</f>
        <v>3</v>
      </c>
      <c r="N4403" t="str">
        <f>TEXT(SalesData[[#This Row],[Order Date]], "mmmm")</f>
        <v>March</v>
      </c>
      <c r="O4403" s="7">
        <f>IF(SalesData[Sales]=0,0,SalesData[Profit]/SalesData[Sales])</f>
        <v>0.15414992791617962</v>
      </c>
      <c r="P4403" s="8">
        <f t="shared" si="68"/>
        <v>7.1669175087794748E-5</v>
      </c>
      <c r="Q4403" t="str">
        <f>IF(SalesData[[#This Row],[Discount]]&gt;0, "Yes", "No")</f>
        <v>Yes</v>
      </c>
      <c r="R4403" t="str">
        <f>TEXT(SalesData[[#This Row],[Order Date]],"mmm-yyyy")</f>
        <v>Mar-2024</v>
      </c>
      <c r="S4403">
        <f>YEAR(SalesData[[#This Row],[Order Date]])*100 + MONTH(SalesData[[#This Row],[Order Date]])</f>
        <v>202403</v>
      </c>
    </row>
    <row r="4404" spans="1:19" x14ac:dyDescent="0.3">
      <c r="A4404" t="s">
        <v>15322</v>
      </c>
      <c r="B4404" s="3">
        <v>45382</v>
      </c>
      <c r="C4404" t="s">
        <v>15323</v>
      </c>
      <c r="D4404" t="s">
        <v>18</v>
      </c>
      <c r="E4404" t="s">
        <v>26</v>
      </c>
      <c r="F4404" t="s">
        <v>20</v>
      </c>
      <c r="G4404">
        <v>3</v>
      </c>
      <c r="H4404" s="5">
        <v>583.14</v>
      </c>
      <c r="I4404" s="5">
        <v>0.24</v>
      </c>
      <c r="J4404" s="5">
        <v>1329.5591999999999</v>
      </c>
      <c r="K4404" s="5">
        <v>358.65218180758251</v>
      </c>
      <c r="L4404">
        <f>YEAR(SalesData[Order Date])</f>
        <v>2024</v>
      </c>
      <c r="M4404">
        <f>MONTH(SalesData[Order Date])</f>
        <v>3</v>
      </c>
      <c r="N4404" t="str">
        <f>TEXT(SalesData[[#This Row],[Order Date]], "mmmm")</f>
        <v>March</v>
      </c>
      <c r="O4404" s="7">
        <f>IF(SalesData[Sales]=0,0,SalesData[Profit]/SalesData[Sales])</f>
        <v>0.26975269834361837</v>
      </c>
      <c r="P4404" s="8">
        <f t="shared" si="68"/>
        <v>1.3718832527351922E-4</v>
      </c>
      <c r="Q4404" t="str">
        <f>IF(SalesData[[#This Row],[Discount]]&gt;0, "Yes", "No")</f>
        <v>Yes</v>
      </c>
      <c r="R4404" t="str">
        <f>TEXT(SalesData[[#This Row],[Order Date]],"mmm-yyyy")</f>
        <v>Mar-2024</v>
      </c>
      <c r="S4404">
        <f>YEAR(SalesData[[#This Row],[Order Date]])*100 + MONTH(SalesData[[#This Row],[Order Date]])</f>
        <v>202403</v>
      </c>
    </row>
    <row r="4405" spans="1:19" x14ac:dyDescent="0.3">
      <c r="A4405" t="s">
        <v>15324</v>
      </c>
      <c r="B4405" s="3">
        <v>45368</v>
      </c>
      <c r="C4405" t="s">
        <v>15325</v>
      </c>
      <c r="D4405" t="s">
        <v>30</v>
      </c>
      <c r="E4405" t="s">
        <v>14</v>
      </c>
      <c r="F4405" t="s">
        <v>62</v>
      </c>
      <c r="G4405">
        <v>6</v>
      </c>
      <c r="H4405" s="5">
        <v>865.25</v>
      </c>
      <c r="I4405" s="5">
        <v>0.11</v>
      </c>
      <c r="J4405" s="5">
        <v>4620.4350000000004</v>
      </c>
      <c r="K4405" s="5">
        <v>1069.188661858451</v>
      </c>
      <c r="L4405">
        <f>YEAR(SalesData[Order Date])</f>
        <v>2024</v>
      </c>
      <c r="M4405">
        <f>MONTH(SalesData[Order Date])</f>
        <v>3</v>
      </c>
      <c r="N4405" t="str">
        <f>TEXT(SalesData[[#This Row],[Order Date]], "mmmm")</f>
        <v>March</v>
      </c>
      <c r="O4405" s="7">
        <f>IF(SalesData[Sales]=0,0,SalesData[Profit]/SalesData[Sales])</f>
        <v>0.2314043292154204</v>
      </c>
      <c r="P4405" s="8">
        <f t="shared" si="68"/>
        <v>2.1188481171145142E-5</v>
      </c>
      <c r="Q4405" t="str">
        <f>IF(SalesData[[#This Row],[Discount]]&gt;0, "Yes", "No")</f>
        <v>Yes</v>
      </c>
      <c r="R4405" t="str">
        <f>TEXT(SalesData[[#This Row],[Order Date]],"mmm-yyyy")</f>
        <v>Mar-2024</v>
      </c>
      <c r="S4405">
        <f>YEAR(SalesData[[#This Row],[Order Date]])*100 + MONTH(SalesData[[#This Row],[Order Date]])</f>
        <v>202403</v>
      </c>
    </row>
    <row r="4406" spans="1:19" x14ac:dyDescent="0.3">
      <c r="A4406" t="s">
        <v>15399</v>
      </c>
      <c r="B4406" s="3">
        <v>45379</v>
      </c>
      <c r="C4406" t="s">
        <v>15400</v>
      </c>
      <c r="D4406" t="s">
        <v>30</v>
      </c>
      <c r="E4406" t="s">
        <v>14</v>
      </c>
      <c r="F4406" t="s">
        <v>15</v>
      </c>
      <c r="G4406">
        <v>3</v>
      </c>
      <c r="H4406" s="5">
        <v>193.95</v>
      </c>
      <c r="I4406" s="5">
        <v>0.06</v>
      </c>
      <c r="J4406" s="5">
        <v>546.93899999999985</v>
      </c>
      <c r="K4406" s="5">
        <v>48.583344663493037</v>
      </c>
      <c r="L4406">
        <f>YEAR(SalesData[Order Date])</f>
        <v>2024</v>
      </c>
      <c r="M4406">
        <f>MONTH(SalesData[Order Date])</f>
        <v>3</v>
      </c>
      <c r="N4406" t="str">
        <f>TEXT(SalesData[[#This Row],[Order Date]], "mmmm")</f>
        <v>March</v>
      </c>
      <c r="O4406" s="7">
        <f>IF(SalesData[Sales]=0,0,SalesData[Profit]/SalesData[Sales])</f>
        <v>8.8827720574859451E-2</v>
      </c>
      <c r="P4406" s="8">
        <f t="shared" si="68"/>
        <v>1.0311936065996392E-4</v>
      </c>
      <c r="Q4406" t="str">
        <f>IF(SalesData[[#This Row],[Discount]]&gt;0, "Yes", "No")</f>
        <v>Yes</v>
      </c>
      <c r="R4406" t="str">
        <f>TEXT(SalesData[[#This Row],[Order Date]],"mmm-yyyy")</f>
        <v>Mar-2024</v>
      </c>
      <c r="S4406">
        <f>YEAR(SalesData[[#This Row],[Order Date]])*100 + MONTH(SalesData[[#This Row],[Order Date]])</f>
        <v>202403</v>
      </c>
    </row>
    <row r="4407" spans="1:19" x14ac:dyDescent="0.3">
      <c r="A4407" t="s">
        <v>15486</v>
      </c>
      <c r="B4407" s="3">
        <v>45368</v>
      </c>
      <c r="C4407" t="s">
        <v>15487</v>
      </c>
      <c r="D4407" t="s">
        <v>30</v>
      </c>
      <c r="E4407" t="s">
        <v>26</v>
      </c>
      <c r="F4407" t="s">
        <v>44</v>
      </c>
      <c r="G4407">
        <v>5</v>
      </c>
      <c r="H4407" s="5">
        <v>629.33000000000004</v>
      </c>
      <c r="I4407" s="5">
        <v>0.27</v>
      </c>
      <c r="J4407" s="5">
        <v>2297.0545000000002</v>
      </c>
      <c r="K4407" s="5">
        <v>565.62724722591668</v>
      </c>
      <c r="L4407">
        <f>YEAR(SalesData[Order Date])</f>
        <v>2024</v>
      </c>
      <c r="M4407">
        <f>MONTH(SalesData[Order Date])</f>
        <v>3</v>
      </c>
      <c r="N4407" t="str">
        <f>TEXT(SalesData[[#This Row],[Order Date]], "mmmm")</f>
        <v>March</v>
      </c>
      <c r="O4407" s="7">
        <f>IF(SalesData[Sales]=0,0,SalesData[Profit]/SalesData[Sales])</f>
        <v>0.24624023819457336</v>
      </c>
      <c r="P4407" s="8">
        <f t="shared" si="68"/>
        <v>8.5805539224254369E-5</v>
      </c>
      <c r="Q4407" t="str">
        <f>IF(SalesData[[#This Row],[Discount]]&gt;0, "Yes", "No")</f>
        <v>Yes</v>
      </c>
      <c r="R4407" t="str">
        <f>TEXT(SalesData[[#This Row],[Order Date]],"mmm-yyyy")</f>
        <v>Mar-2024</v>
      </c>
      <c r="S4407">
        <f>YEAR(SalesData[[#This Row],[Order Date]])*100 + MONTH(SalesData[[#This Row],[Order Date]])</f>
        <v>202403</v>
      </c>
    </row>
    <row r="4408" spans="1:19" x14ac:dyDescent="0.3">
      <c r="A4408" t="s">
        <v>15548</v>
      </c>
      <c r="B4408" s="3">
        <v>45368</v>
      </c>
      <c r="C4408" t="s">
        <v>14551</v>
      </c>
      <c r="D4408" t="s">
        <v>18</v>
      </c>
      <c r="E4408" t="s">
        <v>14</v>
      </c>
      <c r="F4408" t="s">
        <v>27</v>
      </c>
      <c r="G4408">
        <v>4</v>
      </c>
      <c r="H4408" s="5">
        <v>291.81</v>
      </c>
      <c r="I4408" s="5">
        <v>0.25</v>
      </c>
      <c r="J4408" s="5">
        <v>875.43000000000006</v>
      </c>
      <c r="K4408" s="5">
        <v>64.424479397198056</v>
      </c>
      <c r="L4408">
        <f>YEAR(SalesData[Order Date])</f>
        <v>2024</v>
      </c>
      <c r="M4408">
        <f>MONTH(SalesData[Order Date])</f>
        <v>3</v>
      </c>
      <c r="N4408" t="str">
        <f>TEXT(SalesData[[#This Row],[Order Date]], "mmmm")</f>
        <v>March</v>
      </c>
      <c r="O4408" s="7">
        <f>IF(SalesData[Sales]=0,0,SalesData[Profit]/SalesData[Sales])</f>
        <v>7.3591811335227311E-2</v>
      </c>
      <c r="P4408" s="8">
        <f t="shared" si="68"/>
        <v>2.1418045988828347E-4</v>
      </c>
      <c r="Q4408" t="str">
        <f>IF(SalesData[[#This Row],[Discount]]&gt;0, "Yes", "No")</f>
        <v>Yes</v>
      </c>
      <c r="R4408" t="str">
        <f>TEXT(SalesData[[#This Row],[Order Date]],"mmm-yyyy")</f>
        <v>Mar-2024</v>
      </c>
      <c r="S4408">
        <f>YEAR(SalesData[[#This Row],[Order Date]])*100 + MONTH(SalesData[[#This Row],[Order Date]])</f>
        <v>202403</v>
      </c>
    </row>
    <row r="4409" spans="1:19" x14ac:dyDescent="0.3">
      <c r="A4409" t="s">
        <v>15706</v>
      </c>
      <c r="B4409" s="3">
        <v>45369</v>
      </c>
      <c r="C4409" t="s">
        <v>15707</v>
      </c>
      <c r="D4409" t="s">
        <v>13</v>
      </c>
      <c r="E4409" t="s">
        <v>19</v>
      </c>
      <c r="F4409" t="s">
        <v>15</v>
      </c>
      <c r="G4409">
        <v>5</v>
      </c>
      <c r="H4409" s="5">
        <v>805.95</v>
      </c>
      <c r="I4409" s="5">
        <v>0.24</v>
      </c>
      <c r="J4409" s="5">
        <v>3062.61</v>
      </c>
      <c r="K4409" s="5">
        <v>616.43926681060486</v>
      </c>
      <c r="L4409">
        <f>YEAR(SalesData[Order Date])</f>
        <v>2024</v>
      </c>
      <c r="M4409">
        <f>MONTH(SalesData[Order Date])</f>
        <v>3</v>
      </c>
      <c r="N4409" t="str">
        <f>TEXT(SalesData[[#This Row],[Order Date]], "mmmm")</f>
        <v>March</v>
      </c>
      <c r="O4409" s="7">
        <f>IF(SalesData[Sales]=0,0,SalesData[Profit]/SalesData[Sales])</f>
        <v>0.20127906158818942</v>
      </c>
      <c r="P4409" s="8">
        <f t="shared" si="68"/>
        <v>5.9557044481667596E-5</v>
      </c>
      <c r="Q4409" t="str">
        <f>IF(SalesData[[#This Row],[Discount]]&gt;0, "Yes", "No")</f>
        <v>Yes</v>
      </c>
      <c r="R4409" t="str">
        <f>TEXT(SalesData[[#This Row],[Order Date]],"mmm-yyyy")</f>
        <v>Mar-2024</v>
      </c>
      <c r="S4409">
        <f>YEAR(SalesData[[#This Row],[Order Date]])*100 + MONTH(SalesData[[#This Row],[Order Date]])</f>
        <v>202403</v>
      </c>
    </row>
    <row r="4410" spans="1:19" x14ac:dyDescent="0.3">
      <c r="A4410" t="s">
        <v>15756</v>
      </c>
      <c r="B4410" s="3">
        <v>45356</v>
      </c>
      <c r="C4410" t="s">
        <v>15757</v>
      </c>
      <c r="D4410" t="s">
        <v>23</v>
      </c>
      <c r="E4410" t="s">
        <v>19</v>
      </c>
      <c r="F4410" t="s">
        <v>27</v>
      </c>
      <c r="G4410">
        <v>7</v>
      </c>
      <c r="H4410" s="5">
        <v>798.31</v>
      </c>
      <c r="I4410" s="5">
        <v>0.2</v>
      </c>
      <c r="J4410" s="5">
        <v>4470.5360000000001</v>
      </c>
      <c r="K4410" s="5">
        <v>564.88803348918248</v>
      </c>
      <c r="L4410">
        <f>YEAR(SalesData[Order Date])</f>
        <v>2024</v>
      </c>
      <c r="M4410">
        <f>MONTH(SalesData[Order Date])</f>
        <v>3</v>
      </c>
      <c r="N4410" t="str">
        <f>TEXT(SalesData[[#This Row],[Order Date]], "mmmm")</f>
        <v>March</v>
      </c>
      <c r="O4410" s="7">
        <f>IF(SalesData[Sales]=0,0,SalesData[Profit]/SalesData[Sales])</f>
        <v>0.12635801020038367</v>
      </c>
      <c r="P4410" s="8">
        <f t="shared" si="68"/>
        <v>3.5789891860841742E-5</v>
      </c>
      <c r="Q4410" t="str">
        <f>IF(SalesData[[#This Row],[Discount]]&gt;0, "Yes", "No")</f>
        <v>Yes</v>
      </c>
      <c r="R4410" t="str">
        <f>TEXT(SalesData[[#This Row],[Order Date]],"mmm-yyyy")</f>
        <v>Mar-2024</v>
      </c>
      <c r="S4410">
        <f>YEAR(SalesData[[#This Row],[Order Date]])*100 + MONTH(SalesData[[#This Row],[Order Date]])</f>
        <v>202403</v>
      </c>
    </row>
    <row r="4411" spans="1:19" x14ac:dyDescent="0.3">
      <c r="A4411" t="s">
        <v>16091</v>
      </c>
      <c r="B4411" s="3">
        <v>45376</v>
      </c>
      <c r="C4411" t="s">
        <v>16092</v>
      </c>
      <c r="D4411" t="s">
        <v>18</v>
      </c>
      <c r="E4411" t="s">
        <v>14</v>
      </c>
      <c r="F4411" t="s">
        <v>15</v>
      </c>
      <c r="G4411">
        <v>2</v>
      </c>
      <c r="H4411" s="5">
        <v>469.43</v>
      </c>
      <c r="I4411" s="5">
        <v>0.21</v>
      </c>
      <c r="J4411" s="5">
        <v>741.69940000000008</v>
      </c>
      <c r="K4411" s="5">
        <v>199.78075487573969</v>
      </c>
      <c r="L4411">
        <f>YEAR(SalesData[Order Date])</f>
        <v>2024</v>
      </c>
      <c r="M4411">
        <f>MONTH(SalesData[Order Date])</f>
        <v>3</v>
      </c>
      <c r="N4411" t="str">
        <f>TEXT(SalesData[[#This Row],[Order Date]], "mmmm")</f>
        <v>March</v>
      </c>
      <c r="O4411" s="7">
        <f>IF(SalesData[Sales]=0,0,SalesData[Profit]/SalesData[Sales])</f>
        <v>0.26935542198866502</v>
      </c>
      <c r="P4411" s="8">
        <f t="shared" si="68"/>
        <v>2.2367552137698911E-4</v>
      </c>
      <c r="Q4411" t="str">
        <f>IF(SalesData[[#This Row],[Discount]]&gt;0, "Yes", "No")</f>
        <v>Yes</v>
      </c>
      <c r="R4411" t="str">
        <f>TEXT(SalesData[[#This Row],[Order Date]],"mmm-yyyy")</f>
        <v>Mar-2024</v>
      </c>
      <c r="S4411">
        <f>YEAR(SalesData[[#This Row],[Order Date]])*100 + MONTH(SalesData[[#This Row],[Order Date]])</f>
        <v>202403</v>
      </c>
    </row>
    <row r="4412" spans="1:19" x14ac:dyDescent="0.3">
      <c r="A4412" t="s">
        <v>16212</v>
      </c>
      <c r="B4412" s="3">
        <v>45364</v>
      </c>
      <c r="C4412" t="s">
        <v>16213</v>
      </c>
      <c r="D4412" t="s">
        <v>18</v>
      </c>
      <c r="E4412" t="s">
        <v>26</v>
      </c>
      <c r="F4412" t="s">
        <v>31</v>
      </c>
      <c r="G4412">
        <v>3</v>
      </c>
      <c r="H4412" s="5">
        <v>911.14</v>
      </c>
      <c r="I4412" s="5">
        <v>0.17</v>
      </c>
      <c r="J4412" s="5">
        <v>2268.7386000000001</v>
      </c>
      <c r="K4412" s="5">
        <v>448.7949799657585</v>
      </c>
      <c r="L4412">
        <f>YEAR(SalesData[Order Date])</f>
        <v>2024</v>
      </c>
      <c r="M4412">
        <f>MONTH(SalesData[Order Date])</f>
        <v>3</v>
      </c>
      <c r="N4412" t="str">
        <f>TEXT(SalesData[[#This Row],[Order Date]], "mmmm")</f>
        <v>March</v>
      </c>
      <c r="O4412" s="7">
        <f>IF(SalesData[Sales]=0,0,SalesData[Profit]/SalesData[Sales])</f>
        <v>0.19781696312028124</v>
      </c>
      <c r="P4412" s="8">
        <f t="shared" si="68"/>
        <v>6.2193149973293528E-5</v>
      </c>
      <c r="Q4412" t="str">
        <f>IF(SalesData[[#This Row],[Discount]]&gt;0, "Yes", "No")</f>
        <v>Yes</v>
      </c>
      <c r="R4412" t="str">
        <f>TEXT(SalesData[[#This Row],[Order Date]],"mmm-yyyy")</f>
        <v>Mar-2024</v>
      </c>
      <c r="S4412">
        <f>YEAR(SalesData[[#This Row],[Order Date]])*100 + MONTH(SalesData[[#This Row],[Order Date]])</f>
        <v>202403</v>
      </c>
    </row>
    <row r="4413" spans="1:19" x14ac:dyDescent="0.3">
      <c r="A4413" t="s">
        <v>16221</v>
      </c>
      <c r="B4413" s="3">
        <v>45354</v>
      </c>
      <c r="C4413" t="s">
        <v>16222</v>
      </c>
      <c r="D4413" t="s">
        <v>30</v>
      </c>
      <c r="E4413" t="s">
        <v>26</v>
      </c>
      <c r="F4413" t="s">
        <v>27</v>
      </c>
      <c r="G4413">
        <v>2</v>
      </c>
      <c r="H4413" s="5">
        <v>234.13</v>
      </c>
      <c r="I4413" s="5">
        <v>0.17</v>
      </c>
      <c r="J4413" s="5">
        <v>388.6558</v>
      </c>
      <c r="K4413" s="5">
        <v>27.201892915977499</v>
      </c>
      <c r="L4413">
        <f>YEAR(SalesData[Order Date])</f>
        <v>2024</v>
      </c>
      <c r="M4413">
        <f>MONTH(SalesData[Order Date])</f>
        <v>3</v>
      </c>
      <c r="N4413" t="str">
        <f>TEXT(SalesData[[#This Row],[Order Date]], "mmmm")</f>
        <v>March</v>
      </c>
      <c r="O4413" s="7">
        <f>IF(SalesData[Sales]=0,0,SalesData[Profit]/SalesData[Sales])</f>
        <v>6.9989674452246686E-2</v>
      </c>
      <c r="P4413" s="8">
        <f t="shared" si="68"/>
        <v>3.6304617093067956E-4</v>
      </c>
      <c r="Q4413" t="str">
        <f>IF(SalesData[[#This Row],[Discount]]&gt;0, "Yes", "No")</f>
        <v>Yes</v>
      </c>
      <c r="R4413" t="str">
        <f>TEXT(SalesData[[#This Row],[Order Date]],"mmm-yyyy")</f>
        <v>Mar-2024</v>
      </c>
      <c r="S4413">
        <f>YEAR(SalesData[[#This Row],[Order Date]])*100 + MONTH(SalesData[[#This Row],[Order Date]])</f>
        <v>202403</v>
      </c>
    </row>
    <row r="4414" spans="1:19" x14ac:dyDescent="0.3">
      <c r="A4414" t="s">
        <v>16233</v>
      </c>
      <c r="B4414" s="3">
        <v>45371</v>
      </c>
      <c r="C4414" t="s">
        <v>16234</v>
      </c>
      <c r="D4414" t="s">
        <v>23</v>
      </c>
      <c r="E4414" t="s">
        <v>19</v>
      </c>
      <c r="F4414" t="s">
        <v>62</v>
      </c>
      <c r="G4414">
        <v>2</v>
      </c>
      <c r="H4414" s="5">
        <v>764.35</v>
      </c>
      <c r="I4414" s="5">
        <v>0.01</v>
      </c>
      <c r="J4414" s="5">
        <v>1513.413</v>
      </c>
      <c r="K4414" s="5">
        <v>205.38301060351671</v>
      </c>
      <c r="L4414">
        <f>YEAR(SalesData[Order Date])</f>
        <v>2024</v>
      </c>
      <c r="M4414">
        <f>MONTH(SalesData[Order Date])</f>
        <v>3</v>
      </c>
      <c r="N4414" t="str">
        <f>TEXT(SalesData[[#This Row],[Order Date]], "mmmm")</f>
        <v>March</v>
      </c>
      <c r="O4414" s="7">
        <f>IF(SalesData[Sales]=0,0,SalesData[Profit]/SalesData[Sales])</f>
        <v>0.13570850164728115</v>
      </c>
      <c r="P4414" s="8">
        <f t="shared" si="68"/>
        <v>6.5415058546477399E-6</v>
      </c>
      <c r="Q4414" t="str">
        <f>IF(SalesData[[#This Row],[Discount]]&gt;0, "Yes", "No")</f>
        <v>Yes</v>
      </c>
      <c r="R4414" t="str">
        <f>TEXT(SalesData[[#This Row],[Order Date]],"mmm-yyyy")</f>
        <v>Mar-2024</v>
      </c>
      <c r="S4414">
        <f>YEAR(SalesData[[#This Row],[Order Date]])*100 + MONTH(SalesData[[#This Row],[Order Date]])</f>
        <v>202403</v>
      </c>
    </row>
    <row r="4415" spans="1:19" x14ac:dyDescent="0.3">
      <c r="A4415" t="s">
        <v>16235</v>
      </c>
      <c r="B4415" s="3">
        <v>45374</v>
      </c>
      <c r="C4415" t="s">
        <v>16236</v>
      </c>
      <c r="D4415" t="s">
        <v>30</v>
      </c>
      <c r="E4415" t="s">
        <v>19</v>
      </c>
      <c r="F4415" t="s">
        <v>15</v>
      </c>
      <c r="G4415">
        <v>7</v>
      </c>
      <c r="H4415" s="5">
        <v>186.98</v>
      </c>
      <c r="I4415" s="5">
        <v>0.15</v>
      </c>
      <c r="J4415" s="5">
        <v>1112.5309999999999</v>
      </c>
      <c r="K4415" s="5">
        <v>172.48775803147461</v>
      </c>
      <c r="L4415">
        <f>YEAR(SalesData[Order Date])</f>
        <v>2024</v>
      </c>
      <c r="M4415">
        <f>MONTH(SalesData[Order Date])</f>
        <v>3</v>
      </c>
      <c r="N4415" t="str">
        <f>TEXT(SalesData[[#This Row],[Order Date]], "mmmm")</f>
        <v>March</v>
      </c>
      <c r="O4415" s="7">
        <f>IF(SalesData[Sales]=0,0,SalesData[Profit]/SalesData[Sales])</f>
        <v>0.15504085551905936</v>
      </c>
      <c r="P4415" s="8">
        <f t="shared" si="68"/>
        <v>1.1460354812584998E-4</v>
      </c>
      <c r="Q4415" t="str">
        <f>IF(SalesData[[#This Row],[Discount]]&gt;0, "Yes", "No")</f>
        <v>Yes</v>
      </c>
      <c r="R4415" t="str">
        <f>TEXT(SalesData[[#This Row],[Order Date]],"mmm-yyyy")</f>
        <v>Mar-2024</v>
      </c>
      <c r="S4415">
        <f>YEAR(SalesData[[#This Row],[Order Date]])*100 + MONTH(SalesData[[#This Row],[Order Date]])</f>
        <v>202403</v>
      </c>
    </row>
    <row r="4416" spans="1:19" x14ac:dyDescent="0.3">
      <c r="A4416" t="s">
        <v>16308</v>
      </c>
      <c r="B4416" s="3">
        <v>45365</v>
      </c>
      <c r="C4416" t="s">
        <v>16309</v>
      </c>
      <c r="D4416" t="s">
        <v>13</v>
      </c>
      <c r="E4416" t="s">
        <v>19</v>
      </c>
      <c r="F4416" t="s">
        <v>34</v>
      </c>
      <c r="G4416">
        <v>5</v>
      </c>
      <c r="H4416" s="5">
        <v>867.35</v>
      </c>
      <c r="I4416" s="5">
        <v>0.23</v>
      </c>
      <c r="J4416" s="5">
        <v>3339.2975000000001</v>
      </c>
      <c r="K4416" s="5">
        <v>374.15297958336618</v>
      </c>
      <c r="L4416">
        <f>YEAR(SalesData[Order Date])</f>
        <v>2024</v>
      </c>
      <c r="M4416">
        <f>MONTH(SalesData[Order Date])</f>
        <v>3</v>
      </c>
      <c r="N4416" t="str">
        <f>TEXT(SalesData[[#This Row],[Order Date]], "mmmm")</f>
        <v>March</v>
      </c>
      <c r="O4416" s="7">
        <f>IF(SalesData[Sales]=0,0,SalesData[Profit]/SalesData[Sales])</f>
        <v>0.11204541661333443</v>
      </c>
      <c r="P4416" s="8">
        <f t="shared" si="68"/>
        <v>5.3035106934916701E-5</v>
      </c>
      <c r="Q4416" t="str">
        <f>IF(SalesData[[#This Row],[Discount]]&gt;0, "Yes", "No")</f>
        <v>Yes</v>
      </c>
      <c r="R4416" t="str">
        <f>TEXT(SalesData[[#This Row],[Order Date]],"mmm-yyyy")</f>
        <v>Mar-2024</v>
      </c>
      <c r="S4416">
        <f>YEAR(SalesData[[#This Row],[Order Date]])*100 + MONTH(SalesData[[#This Row],[Order Date]])</f>
        <v>202403</v>
      </c>
    </row>
    <row r="4417" spans="1:19" x14ac:dyDescent="0.3">
      <c r="A4417" t="s">
        <v>16319</v>
      </c>
      <c r="B4417" s="3">
        <v>45376</v>
      </c>
      <c r="C4417" t="s">
        <v>16320</v>
      </c>
      <c r="D4417" t="s">
        <v>13</v>
      </c>
      <c r="E4417" t="s">
        <v>14</v>
      </c>
      <c r="F4417" t="s">
        <v>15</v>
      </c>
      <c r="G4417">
        <v>4</v>
      </c>
      <c r="H4417" s="5">
        <v>735.34</v>
      </c>
      <c r="I4417" s="5">
        <v>0.08</v>
      </c>
      <c r="J4417" s="5">
        <v>2706.0511999999999</v>
      </c>
      <c r="K4417" s="5">
        <v>743.21647974104235</v>
      </c>
      <c r="L4417">
        <f>YEAR(SalesData[Order Date])</f>
        <v>2024</v>
      </c>
      <c r="M4417">
        <f>MONTH(SalesData[Order Date])</f>
        <v>3</v>
      </c>
      <c r="N4417" t="str">
        <f>TEXT(SalesData[[#This Row],[Order Date]], "mmmm")</f>
        <v>March</v>
      </c>
      <c r="O4417" s="7">
        <f>IF(SalesData[Sales]=0,0,SalesData[Profit]/SalesData[Sales])</f>
        <v>0.27464982175542074</v>
      </c>
      <c r="P4417" s="8">
        <f t="shared" si="68"/>
        <v>2.7198302825903662E-5</v>
      </c>
      <c r="Q4417" t="str">
        <f>IF(SalesData[[#This Row],[Discount]]&gt;0, "Yes", "No")</f>
        <v>Yes</v>
      </c>
      <c r="R4417" t="str">
        <f>TEXT(SalesData[[#This Row],[Order Date]],"mmm-yyyy")</f>
        <v>Mar-2024</v>
      </c>
      <c r="S4417">
        <f>YEAR(SalesData[[#This Row],[Order Date]])*100 + MONTH(SalesData[[#This Row],[Order Date]])</f>
        <v>202403</v>
      </c>
    </row>
    <row r="4418" spans="1:19" x14ac:dyDescent="0.3">
      <c r="A4418" t="s">
        <v>16347</v>
      </c>
      <c r="B4418" s="3">
        <v>45354</v>
      </c>
      <c r="C4418" t="s">
        <v>16348</v>
      </c>
      <c r="D4418" t="s">
        <v>13</v>
      </c>
      <c r="E4418" t="s">
        <v>19</v>
      </c>
      <c r="F4418" t="s">
        <v>62</v>
      </c>
      <c r="G4418">
        <v>3</v>
      </c>
      <c r="H4418" s="5">
        <v>806.96</v>
      </c>
      <c r="I4418" s="5">
        <v>0.05</v>
      </c>
      <c r="J4418" s="5">
        <v>2299.8359999999998</v>
      </c>
      <c r="K4418" s="5">
        <v>623.32400658388303</v>
      </c>
      <c r="L4418">
        <f>YEAR(SalesData[Order Date])</f>
        <v>2024</v>
      </c>
      <c r="M4418">
        <f>MONTH(SalesData[Order Date])</f>
        <v>3</v>
      </c>
      <c r="N4418" t="str">
        <f>TEXT(SalesData[[#This Row],[Order Date]], "mmmm")</f>
        <v>March</v>
      </c>
      <c r="O4418" s="7">
        <f>IF(SalesData[Sales]=0,0,SalesData[Profit]/SalesData[Sales])</f>
        <v>0.27102976324567624</v>
      </c>
      <c r="P4418" s="8">
        <f t="shared" ref="P4418:P4481" si="69">IF(H:H*G:G=0, 0, (I:I/(H:H*G:G)))</f>
        <v>2.0653646607845081E-5</v>
      </c>
      <c r="Q4418" t="str">
        <f>IF(SalesData[[#This Row],[Discount]]&gt;0, "Yes", "No")</f>
        <v>Yes</v>
      </c>
      <c r="R4418" t="str">
        <f>TEXT(SalesData[[#This Row],[Order Date]],"mmm-yyyy")</f>
        <v>Mar-2024</v>
      </c>
      <c r="S4418">
        <f>YEAR(SalesData[[#This Row],[Order Date]])*100 + MONTH(SalesData[[#This Row],[Order Date]])</f>
        <v>202403</v>
      </c>
    </row>
    <row r="4419" spans="1:19" x14ac:dyDescent="0.3">
      <c r="A4419" t="s">
        <v>16499</v>
      </c>
      <c r="B4419" s="3">
        <v>45369</v>
      </c>
      <c r="C4419" t="s">
        <v>3066</v>
      </c>
      <c r="D4419" t="s">
        <v>13</v>
      </c>
      <c r="E4419" t="s">
        <v>19</v>
      </c>
      <c r="F4419" t="s">
        <v>62</v>
      </c>
      <c r="G4419">
        <v>6</v>
      </c>
      <c r="H4419" s="5">
        <v>725.27</v>
      </c>
      <c r="I4419" s="5">
        <v>0.17</v>
      </c>
      <c r="J4419" s="5">
        <v>3611.8445999999999</v>
      </c>
      <c r="K4419" s="5">
        <v>384.87740778100408</v>
      </c>
      <c r="L4419">
        <f>YEAR(SalesData[Order Date])</f>
        <v>2024</v>
      </c>
      <c r="M4419">
        <f>MONTH(SalesData[Order Date])</f>
        <v>3</v>
      </c>
      <c r="N4419" t="str">
        <f>TEXT(SalesData[[#This Row],[Order Date]], "mmmm")</f>
        <v>March</v>
      </c>
      <c r="O4419" s="7">
        <f>IF(SalesData[Sales]=0,0,SalesData[Profit]/SalesData[Sales])</f>
        <v>0.10655979157602852</v>
      </c>
      <c r="P4419" s="8">
        <f t="shared" si="69"/>
        <v>3.9065911085986372E-5</v>
      </c>
      <c r="Q4419" t="str">
        <f>IF(SalesData[[#This Row],[Discount]]&gt;0, "Yes", "No")</f>
        <v>Yes</v>
      </c>
      <c r="R4419" t="str">
        <f>TEXT(SalesData[[#This Row],[Order Date]],"mmm-yyyy")</f>
        <v>Mar-2024</v>
      </c>
      <c r="S4419">
        <f>YEAR(SalesData[[#This Row],[Order Date]])*100 + MONTH(SalesData[[#This Row],[Order Date]])</f>
        <v>202403</v>
      </c>
    </row>
    <row r="4420" spans="1:19" x14ac:dyDescent="0.3">
      <c r="A4420" t="s">
        <v>16509</v>
      </c>
      <c r="B4420" s="3">
        <v>45361</v>
      </c>
      <c r="C4420" t="s">
        <v>14616</v>
      </c>
      <c r="D4420" t="s">
        <v>30</v>
      </c>
      <c r="E4420" t="s">
        <v>14</v>
      </c>
      <c r="F4420" t="s">
        <v>34</v>
      </c>
      <c r="G4420">
        <v>3</v>
      </c>
      <c r="H4420" s="5">
        <v>280.58</v>
      </c>
      <c r="I4420" s="5">
        <v>0.22</v>
      </c>
      <c r="J4420" s="5">
        <v>656.55720000000008</v>
      </c>
      <c r="K4420" s="5">
        <v>163.806576657683</v>
      </c>
      <c r="L4420">
        <f>YEAR(SalesData[Order Date])</f>
        <v>2024</v>
      </c>
      <c r="M4420">
        <f>MONTH(SalesData[Order Date])</f>
        <v>3</v>
      </c>
      <c r="N4420" t="str">
        <f>TEXT(SalesData[[#This Row],[Order Date]], "mmmm")</f>
        <v>March</v>
      </c>
      <c r="O4420" s="7">
        <f>IF(SalesData[Sales]=0,0,SalesData[Profit]/SalesData[Sales])</f>
        <v>0.24949323022835326</v>
      </c>
      <c r="P4420" s="8">
        <f t="shared" si="69"/>
        <v>2.6136336636015871E-4</v>
      </c>
      <c r="Q4420" t="str">
        <f>IF(SalesData[[#This Row],[Discount]]&gt;0, "Yes", "No")</f>
        <v>Yes</v>
      </c>
      <c r="R4420" t="str">
        <f>TEXT(SalesData[[#This Row],[Order Date]],"mmm-yyyy")</f>
        <v>Mar-2024</v>
      </c>
      <c r="S4420">
        <f>YEAR(SalesData[[#This Row],[Order Date]])*100 + MONTH(SalesData[[#This Row],[Order Date]])</f>
        <v>202403</v>
      </c>
    </row>
    <row r="4421" spans="1:19" x14ac:dyDescent="0.3">
      <c r="A4421" t="s">
        <v>16514</v>
      </c>
      <c r="B4421" s="3">
        <v>45375</v>
      </c>
      <c r="C4421" t="s">
        <v>5296</v>
      </c>
      <c r="D4421" t="s">
        <v>18</v>
      </c>
      <c r="E4421" t="s">
        <v>14</v>
      </c>
      <c r="F4421" t="s">
        <v>44</v>
      </c>
      <c r="G4421">
        <v>6</v>
      </c>
      <c r="H4421" s="5">
        <v>474.38</v>
      </c>
      <c r="I4421" s="5">
        <v>0.03</v>
      </c>
      <c r="J4421" s="5">
        <v>2760.891599999999</v>
      </c>
      <c r="K4421" s="5">
        <v>531.02991399726727</v>
      </c>
      <c r="L4421">
        <f>YEAR(SalesData[Order Date])</f>
        <v>2024</v>
      </c>
      <c r="M4421">
        <f>MONTH(SalesData[Order Date])</f>
        <v>3</v>
      </c>
      <c r="N4421" t="str">
        <f>TEXT(SalesData[[#This Row],[Order Date]], "mmmm")</f>
        <v>March</v>
      </c>
      <c r="O4421" s="7">
        <f>IF(SalesData[Sales]=0,0,SalesData[Profit]/SalesData[Sales])</f>
        <v>0.19234000856725686</v>
      </c>
      <c r="P4421" s="8">
        <f t="shared" si="69"/>
        <v>1.0540073358910579E-5</v>
      </c>
      <c r="Q4421" t="str">
        <f>IF(SalesData[[#This Row],[Discount]]&gt;0, "Yes", "No")</f>
        <v>Yes</v>
      </c>
      <c r="R4421" t="str">
        <f>TEXT(SalesData[[#This Row],[Order Date]],"mmm-yyyy")</f>
        <v>Mar-2024</v>
      </c>
      <c r="S4421">
        <f>YEAR(SalesData[[#This Row],[Order Date]])*100 + MONTH(SalesData[[#This Row],[Order Date]])</f>
        <v>202403</v>
      </c>
    </row>
    <row r="4422" spans="1:19" x14ac:dyDescent="0.3">
      <c r="A4422" t="s">
        <v>16539</v>
      </c>
      <c r="B4422" s="3">
        <v>45356</v>
      </c>
      <c r="C4422" t="s">
        <v>16540</v>
      </c>
      <c r="D4422" t="s">
        <v>13</v>
      </c>
      <c r="E4422" t="s">
        <v>14</v>
      </c>
      <c r="F4422" t="s">
        <v>34</v>
      </c>
      <c r="G4422">
        <v>5</v>
      </c>
      <c r="H4422" s="5">
        <v>186.84</v>
      </c>
      <c r="I4422" s="5">
        <v>0</v>
      </c>
      <c r="J4422" s="5">
        <v>934.2</v>
      </c>
      <c r="K4422" s="5">
        <v>79.817762809735314</v>
      </c>
      <c r="L4422">
        <f>YEAR(SalesData[Order Date])</f>
        <v>2024</v>
      </c>
      <c r="M4422">
        <f>MONTH(SalesData[Order Date])</f>
        <v>3</v>
      </c>
      <c r="N4422" t="str">
        <f>TEXT(SalesData[[#This Row],[Order Date]], "mmmm")</f>
        <v>March</v>
      </c>
      <c r="O4422" s="7">
        <f>IF(SalesData[Sales]=0,0,SalesData[Profit]/SalesData[Sales])</f>
        <v>8.5439694722474105E-2</v>
      </c>
      <c r="P4422" s="8">
        <f t="shared" si="69"/>
        <v>0</v>
      </c>
      <c r="Q4422" t="str">
        <f>IF(SalesData[[#This Row],[Discount]]&gt;0, "Yes", "No")</f>
        <v>No</v>
      </c>
      <c r="R4422" t="str">
        <f>TEXT(SalesData[[#This Row],[Order Date]],"mmm-yyyy")</f>
        <v>Mar-2024</v>
      </c>
      <c r="S4422">
        <f>YEAR(SalesData[[#This Row],[Order Date]])*100 + MONTH(SalesData[[#This Row],[Order Date]])</f>
        <v>202403</v>
      </c>
    </row>
    <row r="4423" spans="1:19" x14ac:dyDescent="0.3">
      <c r="A4423" t="s">
        <v>16563</v>
      </c>
      <c r="B4423" s="3">
        <v>45380</v>
      </c>
      <c r="C4423" t="s">
        <v>11635</v>
      </c>
      <c r="D4423" t="s">
        <v>30</v>
      </c>
      <c r="E4423" t="s">
        <v>26</v>
      </c>
      <c r="F4423" t="s">
        <v>27</v>
      </c>
      <c r="G4423">
        <v>3</v>
      </c>
      <c r="H4423" s="5">
        <v>20.63</v>
      </c>
      <c r="I4423" s="5">
        <v>0.12</v>
      </c>
      <c r="J4423" s="5">
        <v>54.463200000000001</v>
      </c>
      <c r="K4423" s="5">
        <v>6.8483962544942907</v>
      </c>
      <c r="L4423">
        <f>YEAR(SalesData[Order Date])</f>
        <v>2024</v>
      </c>
      <c r="M4423">
        <f>MONTH(SalesData[Order Date])</f>
        <v>3</v>
      </c>
      <c r="N4423" t="str">
        <f>TEXT(SalesData[[#This Row],[Order Date]], "mmmm")</f>
        <v>March</v>
      </c>
      <c r="O4423" s="7">
        <f>IF(SalesData[Sales]=0,0,SalesData[Profit]/SalesData[Sales])</f>
        <v>0.1257435526097308</v>
      </c>
      <c r="P4423" s="8">
        <f t="shared" si="69"/>
        <v>1.9389238972370333E-3</v>
      </c>
      <c r="Q4423" t="str">
        <f>IF(SalesData[[#This Row],[Discount]]&gt;0, "Yes", "No")</f>
        <v>Yes</v>
      </c>
      <c r="R4423" t="str">
        <f>TEXT(SalesData[[#This Row],[Order Date]],"mmm-yyyy")</f>
        <v>Mar-2024</v>
      </c>
      <c r="S4423">
        <f>YEAR(SalesData[[#This Row],[Order Date]])*100 + MONTH(SalesData[[#This Row],[Order Date]])</f>
        <v>202403</v>
      </c>
    </row>
    <row r="4424" spans="1:19" x14ac:dyDescent="0.3">
      <c r="A4424" t="s">
        <v>16578</v>
      </c>
      <c r="B4424" s="3">
        <v>45374</v>
      </c>
      <c r="C4424" t="s">
        <v>6814</v>
      </c>
      <c r="D4424" t="s">
        <v>13</v>
      </c>
      <c r="E4424" t="s">
        <v>14</v>
      </c>
      <c r="F4424" t="s">
        <v>39</v>
      </c>
      <c r="G4424">
        <v>4</v>
      </c>
      <c r="H4424" s="5">
        <v>94.01</v>
      </c>
      <c r="I4424" s="5">
        <v>0.03</v>
      </c>
      <c r="J4424" s="5">
        <v>364.75880000000001</v>
      </c>
      <c r="K4424" s="5">
        <v>79.323149941466525</v>
      </c>
      <c r="L4424">
        <f>YEAR(SalesData[Order Date])</f>
        <v>2024</v>
      </c>
      <c r="M4424">
        <f>MONTH(SalesData[Order Date])</f>
        <v>3</v>
      </c>
      <c r="N4424" t="str">
        <f>TEXT(SalesData[[#This Row],[Order Date]], "mmmm")</f>
        <v>March</v>
      </c>
      <c r="O4424" s="7">
        <f>IF(SalesData[Sales]=0,0,SalesData[Profit]/SalesData[Sales])</f>
        <v>0.21746740569786535</v>
      </c>
      <c r="P4424" s="8">
        <f t="shared" si="69"/>
        <v>7.9778746941814696E-5</v>
      </c>
      <c r="Q4424" t="str">
        <f>IF(SalesData[[#This Row],[Discount]]&gt;0, "Yes", "No")</f>
        <v>Yes</v>
      </c>
      <c r="R4424" t="str">
        <f>TEXT(SalesData[[#This Row],[Order Date]],"mmm-yyyy")</f>
        <v>Mar-2024</v>
      </c>
      <c r="S4424">
        <f>YEAR(SalesData[[#This Row],[Order Date]])*100 + MONTH(SalesData[[#This Row],[Order Date]])</f>
        <v>202403</v>
      </c>
    </row>
    <row r="4425" spans="1:19" x14ac:dyDescent="0.3">
      <c r="A4425" t="s">
        <v>16652</v>
      </c>
      <c r="B4425" s="3">
        <v>45363</v>
      </c>
      <c r="C4425" t="s">
        <v>16653</v>
      </c>
      <c r="D4425" t="s">
        <v>30</v>
      </c>
      <c r="E4425" t="s">
        <v>14</v>
      </c>
      <c r="F4425" t="s">
        <v>15</v>
      </c>
      <c r="G4425">
        <v>3</v>
      </c>
      <c r="H4425" s="5">
        <v>410.54</v>
      </c>
      <c r="I4425" s="5">
        <v>0.01</v>
      </c>
      <c r="J4425" s="5">
        <v>1219.3037999999999</v>
      </c>
      <c r="K4425" s="5">
        <v>117.682602818565</v>
      </c>
      <c r="L4425">
        <f>YEAR(SalesData[Order Date])</f>
        <v>2024</v>
      </c>
      <c r="M4425">
        <f>MONTH(SalesData[Order Date])</f>
        <v>3</v>
      </c>
      <c r="N4425" t="str">
        <f>TEXT(SalesData[[#This Row],[Order Date]], "mmmm")</f>
        <v>March</v>
      </c>
      <c r="O4425" s="7">
        <f>IF(SalesData[Sales]=0,0,SalesData[Profit]/SalesData[Sales])</f>
        <v>9.6516227390224654E-2</v>
      </c>
      <c r="P4425" s="8">
        <f t="shared" si="69"/>
        <v>8.1193874734090046E-6</v>
      </c>
      <c r="Q4425" t="str">
        <f>IF(SalesData[[#This Row],[Discount]]&gt;0, "Yes", "No")</f>
        <v>Yes</v>
      </c>
      <c r="R4425" t="str">
        <f>TEXT(SalesData[[#This Row],[Order Date]],"mmm-yyyy")</f>
        <v>Mar-2024</v>
      </c>
      <c r="S4425">
        <f>YEAR(SalesData[[#This Row],[Order Date]])*100 + MONTH(SalesData[[#This Row],[Order Date]])</f>
        <v>202403</v>
      </c>
    </row>
    <row r="4426" spans="1:19" x14ac:dyDescent="0.3">
      <c r="A4426" t="s">
        <v>16666</v>
      </c>
      <c r="B4426" s="3">
        <v>45376</v>
      </c>
      <c r="C4426" t="s">
        <v>9565</v>
      </c>
      <c r="D4426" t="s">
        <v>13</v>
      </c>
      <c r="E4426" t="s">
        <v>14</v>
      </c>
      <c r="F4426" t="s">
        <v>91</v>
      </c>
      <c r="G4426">
        <v>8</v>
      </c>
      <c r="H4426" s="5">
        <v>220.14</v>
      </c>
      <c r="I4426" s="5">
        <v>0.11</v>
      </c>
      <c r="J4426" s="5">
        <v>1567.3968</v>
      </c>
      <c r="K4426" s="5">
        <v>202.80861729219961</v>
      </c>
      <c r="L4426">
        <f>YEAR(SalesData[Order Date])</f>
        <v>2024</v>
      </c>
      <c r="M4426">
        <f>MONTH(SalesData[Order Date])</f>
        <v>3</v>
      </c>
      <c r="N4426" t="str">
        <f>TEXT(SalesData[[#This Row],[Order Date]], "mmmm")</f>
        <v>March</v>
      </c>
      <c r="O4426" s="7">
        <f>IF(SalesData[Sales]=0,0,SalesData[Profit]/SalesData[Sales])</f>
        <v>0.12939200672873621</v>
      </c>
      <c r="P4426" s="8">
        <f t="shared" si="69"/>
        <v>6.2460252566548562E-5</v>
      </c>
      <c r="Q4426" t="str">
        <f>IF(SalesData[[#This Row],[Discount]]&gt;0, "Yes", "No")</f>
        <v>Yes</v>
      </c>
      <c r="R4426" t="str">
        <f>TEXT(SalesData[[#This Row],[Order Date]],"mmm-yyyy")</f>
        <v>Mar-2024</v>
      </c>
      <c r="S4426">
        <f>YEAR(SalesData[[#This Row],[Order Date]])*100 + MONTH(SalesData[[#This Row],[Order Date]])</f>
        <v>202403</v>
      </c>
    </row>
    <row r="4427" spans="1:19" x14ac:dyDescent="0.3">
      <c r="A4427" t="s">
        <v>16693</v>
      </c>
      <c r="B4427" s="3">
        <v>45362</v>
      </c>
      <c r="C4427" t="s">
        <v>16694</v>
      </c>
      <c r="D4427" t="s">
        <v>30</v>
      </c>
      <c r="E4427" t="s">
        <v>14</v>
      </c>
      <c r="F4427" t="s">
        <v>62</v>
      </c>
      <c r="G4427">
        <v>9</v>
      </c>
      <c r="H4427" s="5">
        <v>42.81</v>
      </c>
      <c r="I4427" s="5">
        <v>0.1</v>
      </c>
      <c r="J4427" s="5">
        <v>346.76100000000002</v>
      </c>
      <c r="K4427" s="5">
        <v>57.298095862989378</v>
      </c>
      <c r="L4427">
        <f>YEAR(SalesData[Order Date])</f>
        <v>2024</v>
      </c>
      <c r="M4427">
        <f>MONTH(SalesData[Order Date])</f>
        <v>3</v>
      </c>
      <c r="N4427" t="str">
        <f>TEXT(SalesData[[#This Row],[Order Date]], "mmmm")</f>
        <v>March</v>
      </c>
      <c r="O4427" s="7">
        <f>IF(SalesData[Sales]=0,0,SalesData[Profit]/SalesData[Sales])</f>
        <v>0.16523800503225383</v>
      </c>
      <c r="P4427" s="8">
        <f t="shared" si="69"/>
        <v>2.5954475849360224E-4</v>
      </c>
      <c r="Q4427" t="str">
        <f>IF(SalesData[[#This Row],[Discount]]&gt;0, "Yes", "No")</f>
        <v>Yes</v>
      </c>
      <c r="R4427" t="str">
        <f>TEXT(SalesData[[#This Row],[Order Date]],"mmm-yyyy")</f>
        <v>Mar-2024</v>
      </c>
      <c r="S4427">
        <f>YEAR(SalesData[[#This Row],[Order Date]])*100 + MONTH(SalesData[[#This Row],[Order Date]])</f>
        <v>202403</v>
      </c>
    </row>
    <row r="4428" spans="1:19" x14ac:dyDescent="0.3">
      <c r="A4428" t="s">
        <v>16703</v>
      </c>
      <c r="B4428" s="3">
        <v>45373</v>
      </c>
      <c r="C4428" t="s">
        <v>16704</v>
      </c>
      <c r="D4428" t="s">
        <v>30</v>
      </c>
      <c r="E4428" t="s">
        <v>19</v>
      </c>
      <c r="F4428" t="s">
        <v>20</v>
      </c>
      <c r="G4428">
        <v>9</v>
      </c>
      <c r="H4428" s="5">
        <v>869.22</v>
      </c>
      <c r="I4428" s="5">
        <v>0.21</v>
      </c>
      <c r="J4428" s="5">
        <v>6180.1542000000009</v>
      </c>
      <c r="K4428" s="5">
        <v>1567.8741177281761</v>
      </c>
      <c r="L4428">
        <f>YEAR(SalesData[Order Date])</f>
        <v>2024</v>
      </c>
      <c r="M4428">
        <f>MONTH(SalesData[Order Date])</f>
        <v>3</v>
      </c>
      <c r="N4428" t="str">
        <f>TEXT(SalesData[[#This Row],[Order Date]], "mmmm")</f>
        <v>March</v>
      </c>
      <c r="O4428" s="7">
        <f>IF(SalesData[Sales]=0,0,SalesData[Profit]/SalesData[Sales])</f>
        <v>0.25369498348895175</v>
      </c>
      <c r="P4428" s="8">
        <f t="shared" si="69"/>
        <v>2.6843990397521146E-5</v>
      </c>
      <c r="Q4428" t="str">
        <f>IF(SalesData[[#This Row],[Discount]]&gt;0, "Yes", "No")</f>
        <v>Yes</v>
      </c>
      <c r="R4428" t="str">
        <f>TEXT(SalesData[[#This Row],[Order Date]],"mmm-yyyy")</f>
        <v>Mar-2024</v>
      </c>
      <c r="S4428">
        <f>YEAR(SalesData[[#This Row],[Order Date]])*100 + MONTH(SalesData[[#This Row],[Order Date]])</f>
        <v>202403</v>
      </c>
    </row>
    <row r="4429" spans="1:19" x14ac:dyDescent="0.3">
      <c r="A4429" t="s">
        <v>16713</v>
      </c>
      <c r="B4429" s="3">
        <v>45360</v>
      </c>
      <c r="C4429" t="s">
        <v>335</v>
      </c>
      <c r="D4429" t="s">
        <v>13</v>
      </c>
      <c r="E4429" t="s">
        <v>14</v>
      </c>
      <c r="F4429" t="s">
        <v>20</v>
      </c>
      <c r="G4429">
        <v>4</v>
      </c>
      <c r="H4429" s="5">
        <v>199.7</v>
      </c>
      <c r="I4429" s="5">
        <v>0.13</v>
      </c>
      <c r="J4429" s="5">
        <v>694.9559999999999</v>
      </c>
      <c r="K4429" s="5">
        <v>36.002023926342673</v>
      </c>
      <c r="L4429">
        <f>YEAR(SalesData[Order Date])</f>
        <v>2024</v>
      </c>
      <c r="M4429">
        <f>MONTH(SalesData[Order Date])</f>
        <v>3</v>
      </c>
      <c r="N4429" t="str">
        <f>TEXT(SalesData[[#This Row],[Order Date]], "mmmm")</f>
        <v>March</v>
      </c>
      <c r="O4429" s="7">
        <f>IF(SalesData[Sales]=0,0,SalesData[Profit]/SalesData[Sales])</f>
        <v>5.1804753000683032E-2</v>
      </c>
      <c r="P4429" s="8">
        <f t="shared" si="69"/>
        <v>1.6274411617426141E-4</v>
      </c>
      <c r="Q4429" t="str">
        <f>IF(SalesData[[#This Row],[Discount]]&gt;0, "Yes", "No")</f>
        <v>Yes</v>
      </c>
      <c r="R4429" t="str">
        <f>TEXT(SalesData[[#This Row],[Order Date]],"mmm-yyyy")</f>
        <v>Mar-2024</v>
      </c>
      <c r="S4429">
        <f>YEAR(SalesData[[#This Row],[Order Date]])*100 + MONTH(SalesData[[#This Row],[Order Date]])</f>
        <v>202403</v>
      </c>
    </row>
    <row r="4430" spans="1:19" x14ac:dyDescent="0.3">
      <c r="A4430" t="s">
        <v>16714</v>
      </c>
      <c r="B4430" s="3">
        <v>45370</v>
      </c>
      <c r="C4430" t="s">
        <v>16715</v>
      </c>
      <c r="D4430" t="s">
        <v>18</v>
      </c>
      <c r="E4430" t="s">
        <v>14</v>
      </c>
      <c r="F4430" t="s">
        <v>91</v>
      </c>
      <c r="G4430">
        <v>4</v>
      </c>
      <c r="H4430" s="5">
        <v>391.71</v>
      </c>
      <c r="I4430" s="5">
        <v>0.04</v>
      </c>
      <c r="J4430" s="5">
        <v>1504.1664000000001</v>
      </c>
      <c r="K4430" s="5">
        <v>309.89815688605228</v>
      </c>
      <c r="L4430">
        <f>YEAR(SalesData[Order Date])</f>
        <v>2024</v>
      </c>
      <c r="M4430">
        <f>MONTH(SalesData[Order Date])</f>
        <v>3</v>
      </c>
      <c r="N4430" t="str">
        <f>TEXT(SalesData[[#This Row],[Order Date]], "mmmm")</f>
        <v>March</v>
      </c>
      <c r="O4430" s="7">
        <f>IF(SalesData[Sales]=0,0,SalesData[Profit]/SalesData[Sales])</f>
        <v>0.20602651201758812</v>
      </c>
      <c r="P4430" s="8">
        <f t="shared" si="69"/>
        <v>2.5529090398509102E-5</v>
      </c>
      <c r="Q4430" t="str">
        <f>IF(SalesData[[#This Row],[Discount]]&gt;0, "Yes", "No")</f>
        <v>Yes</v>
      </c>
      <c r="R4430" t="str">
        <f>TEXT(SalesData[[#This Row],[Order Date]],"mmm-yyyy")</f>
        <v>Mar-2024</v>
      </c>
      <c r="S4430">
        <f>YEAR(SalesData[[#This Row],[Order Date]])*100 + MONTH(SalesData[[#This Row],[Order Date]])</f>
        <v>202403</v>
      </c>
    </row>
    <row r="4431" spans="1:19" x14ac:dyDescent="0.3">
      <c r="A4431" t="s">
        <v>16728</v>
      </c>
      <c r="B4431" s="3">
        <v>45360</v>
      </c>
      <c r="C4431" t="s">
        <v>16729</v>
      </c>
      <c r="D4431" t="s">
        <v>18</v>
      </c>
      <c r="E4431" t="s">
        <v>19</v>
      </c>
      <c r="F4431" t="s">
        <v>39</v>
      </c>
      <c r="G4431">
        <v>3</v>
      </c>
      <c r="H4431" s="5">
        <v>849.03</v>
      </c>
      <c r="I4431" s="5">
        <v>0.01</v>
      </c>
      <c r="J4431" s="5">
        <v>2521.6190999999999</v>
      </c>
      <c r="K4431" s="5">
        <v>296.57874978179598</v>
      </c>
      <c r="L4431">
        <f>YEAR(SalesData[Order Date])</f>
        <v>2024</v>
      </c>
      <c r="M4431">
        <f>MONTH(SalesData[Order Date])</f>
        <v>3</v>
      </c>
      <c r="N4431" t="str">
        <f>TEXT(SalesData[[#This Row],[Order Date]], "mmmm")</f>
        <v>March</v>
      </c>
      <c r="O4431" s="7">
        <f>IF(SalesData[Sales]=0,0,SalesData[Profit]/SalesData[Sales])</f>
        <v>0.11761441281190961</v>
      </c>
      <c r="P4431" s="8">
        <f t="shared" si="69"/>
        <v>3.9260489421261123E-6</v>
      </c>
      <c r="Q4431" t="str">
        <f>IF(SalesData[[#This Row],[Discount]]&gt;0, "Yes", "No")</f>
        <v>Yes</v>
      </c>
      <c r="R4431" t="str">
        <f>TEXT(SalesData[[#This Row],[Order Date]],"mmm-yyyy")</f>
        <v>Mar-2024</v>
      </c>
      <c r="S4431">
        <f>YEAR(SalesData[[#This Row],[Order Date]])*100 + MONTH(SalesData[[#This Row],[Order Date]])</f>
        <v>202403</v>
      </c>
    </row>
    <row r="4432" spans="1:19" x14ac:dyDescent="0.3">
      <c r="A4432" t="s">
        <v>16755</v>
      </c>
      <c r="B4432" s="3">
        <v>45355</v>
      </c>
      <c r="C4432" t="s">
        <v>16756</v>
      </c>
      <c r="D4432" t="s">
        <v>23</v>
      </c>
      <c r="E4432" t="s">
        <v>26</v>
      </c>
      <c r="F4432" t="s">
        <v>53</v>
      </c>
      <c r="G4432">
        <v>3</v>
      </c>
      <c r="H4432" s="5">
        <v>571.86</v>
      </c>
      <c r="I4432" s="5">
        <v>0.01</v>
      </c>
      <c r="J4432" s="5">
        <v>1698.4241999999999</v>
      </c>
      <c r="K4432" s="5">
        <v>415.0923143678308</v>
      </c>
      <c r="L4432">
        <f>YEAR(SalesData[Order Date])</f>
        <v>2024</v>
      </c>
      <c r="M4432">
        <f>MONTH(SalesData[Order Date])</f>
        <v>3</v>
      </c>
      <c r="N4432" t="str">
        <f>TEXT(SalesData[[#This Row],[Order Date]], "mmmm")</f>
        <v>March</v>
      </c>
      <c r="O4432" s="7">
        <f>IF(SalesData[Sales]=0,0,SalesData[Profit]/SalesData[Sales])</f>
        <v>0.24439849265444452</v>
      </c>
      <c r="P4432" s="8">
        <f t="shared" si="69"/>
        <v>5.8289324893039093E-6</v>
      </c>
      <c r="Q4432" t="str">
        <f>IF(SalesData[[#This Row],[Discount]]&gt;0, "Yes", "No")</f>
        <v>Yes</v>
      </c>
      <c r="R4432" t="str">
        <f>TEXT(SalesData[[#This Row],[Order Date]],"mmm-yyyy")</f>
        <v>Mar-2024</v>
      </c>
      <c r="S4432">
        <f>YEAR(SalesData[[#This Row],[Order Date]])*100 + MONTH(SalesData[[#This Row],[Order Date]])</f>
        <v>202403</v>
      </c>
    </row>
    <row r="4433" spans="1:19" x14ac:dyDescent="0.3">
      <c r="A4433" t="s">
        <v>16770</v>
      </c>
      <c r="B4433" s="3">
        <v>45372</v>
      </c>
      <c r="C4433" t="s">
        <v>16771</v>
      </c>
      <c r="D4433" t="s">
        <v>13</v>
      </c>
      <c r="E4433" t="s">
        <v>19</v>
      </c>
      <c r="F4433" t="s">
        <v>91</v>
      </c>
      <c r="G4433">
        <v>5</v>
      </c>
      <c r="H4433" s="5">
        <v>92.68</v>
      </c>
      <c r="I4433" s="5">
        <v>0.26</v>
      </c>
      <c r="J4433" s="5">
        <v>342.916</v>
      </c>
      <c r="K4433" s="5">
        <v>72.841083800152219</v>
      </c>
      <c r="L4433">
        <f>YEAR(SalesData[Order Date])</f>
        <v>2024</v>
      </c>
      <c r="M4433">
        <f>MONTH(SalesData[Order Date])</f>
        <v>3</v>
      </c>
      <c r="N4433" t="str">
        <f>TEXT(SalesData[[#This Row],[Order Date]], "mmmm")</f>
        <v>March</v>
      </c>
      <c r="O4433" s="7">
        <f>IF(SalesData[Sales]=0,0,SalesData[Profit]/SalesData[Sales])</f>
        <v>0.21241669621759329</v>
      </c>
      <c r="P4433" s="8">
        <f t="shared" si="69"/>
        <v>5.6107034958998705E-4</v>
      </c>
      <c r="Q4433" t="str">
        <f>IF(SalesData[[#This Row],[Discount]]&gt;0, "Yes", "No")</f>
        <v>Yes</v>
      </c>
      <c r="R4433" t="str">
        <f>TEXT(SalesData[[#This Row],[Order Date]],"mmm-yyyy")</f>
        <v>Mar-2024</v>
      </c>
      <c r="S4433">
        <f>YEAR(SalesData[[#This Row],[Order Date]])*100 + MONTH(SalesData[[#This Row],[Order Date]])</f>
        <v>202403</v>
      </c>
    </row>
    <row r="4434" spans="1:19" x14ac:dyDescent="0.3">
      <c r="A4434" t="s">
        <v>16805</v>
      </c>
      <c r="B4434" s="3">
        <v>45355</v>
      </c>
      <c r="C4434" t="s">
        <v>16806</v>
      </c>
      <c r="D4434" t="s">
        <v>23</v>
      </c>
      <c r="E4434" t="s">
        <v>19</v>
      </c>
      <c r="F4434" t="s">
        <v>15</v>
      </c>
      <c r="G4434">
        <v>3</v>
      </c>
      <c r="H4434" s="5">
        <v>149.47999999999999</v>
      </c>
      <c r="I4434" s="5">
        <v>0.16</v>
      </c>
      <c r="J4434" s="5">
        <v>376.68959999999993</v>
      </c>
      <c r="K4434" s="5">
        <v>72.477337954616914</v>
      </c>
      <c r="L4434">
        <f>YEAR(SalesData[Order Date])</f>
        <v>2024</v>
      </c>
      <c r="M4434">
        <f>MONTH(SalesData[Order Date])</f>
        <v>3</v>
      </c>
      <c r="N4434" t="str">
        <f>TEXT(SalesData[[#This Row],[Order Date]], "mmmm")</f>
        <v>March</v>
      </c>
      <c r="O4434" s="7">
        <f>IF(SalesData[Sales]=0,0,SalesData[Profit]/SalesData[Sales])</f>
        <v>0.19240599675333997</v>
      </c>
      <c r="P4434" s="8">
        <f t="shared" si="69"/>
        <v>3.5679243600035684E-4</v>
      </c>
      <c r="Q4434" t="str">
        <f>IF(SalesData[[#This Row],[Discount]]&gt;0, "Yes", "No")</f>
        <v>Yes</v>
      </c>
      <c r="R4434" t="str">
        <f>TEXT(SalesData[[#This Row],[Order Date]],"mmm-yyyy")</f>
        <v>Mar-2024</v>
      </c>
      <c r="S4434">
        <f>YEAR(SalesData[[#This Row],[Order Date]])*100 + MONTH(SalesData[[#This Row],[Order Date]])</f>
        <v>202403</v>
      </c>
    </row>
    <row r="4435" spans="1:19" x14ac:dyDescent="0.3">
      <c r="A4435" t="s">
        <v>16908</v>
      </c>
      <c r="B4435" s="3">
        <v>45360</v>
      </c>
      <c r="C4435" t="s">
        <v>16909</v>
      </c>
      <c r="D4435" t="s">
        <v>30</v>
      </c>
      <c r="E4435" t="s">
        <v>19</v>
      </c>
      <c r="F4435" t="s">
        <v>34</v>
      </c>
      <c r="G4435">
        <v>5</v>
      </c>
      <c r="H4435" s="5">
        <v>893.05</v>
      </c>
      <c r="I4435" s="5">
        <v>0.19</v>
      </c>
      <c r="J4435" s="5">
        <v>3616.8525</v>
      </c>
      <c r="K4435" s="5">
        <v>465.25967752642651</v>
      </c>
      <c r="L4435">
        <f>YEAR(SalesData[Order Date])</f>
        <v>2024</v>
      </c>
      <c r="M4435">
        <f>MONTH(SalesData[Order Date])</f>
        <v>3</v>
      </c>
      <c r="N4435" t="str">
        <f>TEXT(SalesData[[#This Row],[Order Date]], "mmmm")</f>
        <v>March</v>
      </c>
      <c r="O4435" s="7">
        <f>IF(SalesData[Sales]=0,0,SalesData[Profit]/SalesData[Sales])</f>
        <v>0.12863661913954924</v>
      </c>
      <c r="P4435" s="8">
        <f t="shared" si="69"/>
        <v>4.2550809025250544E-5</v>
      </c>
      <c r="Q4435" t="str">
        <f>IF(SalesData[[#This Row],[Discount]]&gt;0, "Yes", "No")</f>
        <v>Yes</v>
      </c>
      <c r="R4435" t="str">
        <f>TEXT(SalesData[[#This Row],[Order Date]],"mmm-yyyy")</f>
        <v>Mar-2024</v>
      </c>
      <c r="S4435">
        <f>YEAR(SalesData[[#This Row],[Order Date]])*100 + MONTH(SalesData[[#This Row],[Order Date]])</f>
        <v>202403</v>
      </c>
    </row>
    <row r="4436" spans="1:19" x14ac:dyDescent="0.3">
      <c r="A4436" t="s">
        <v>16934</v>
      </c>
      <c r="B4436" s="3">
        <v>45379</v>
      </c>
      <c r="C4436" t="s">
        <v>16935</v>
      </c>
      <c r="D4436" t="s">
        <v>30</v>
      </c>
      <c r="E4436" t="s">
        <v>19</v>
      </c>
      <c r="F4436" t="s">
        <v>53</v>
      </c>
      <c r="G4436">
        <v>1</v>
      </c>
      <c r="H4436" s="5">
        <v>170.7</v>
      </c>
      <c r="I4436" s="5">
        <v>0.27</v>
      </c>
      <c r="J4436" s="5">
        <v>124.611</v>
      </c>
      <c r="K4436" s="5">
        <v>28.48795264477404</v>
      </c>
      <c r="L4436">
        <f>YEAR(SalesData[Order Date])</f>
        <v>2024</v>
      </c>
      <c r="M4436">
        <f>MONTH(SalesData[Order Date])</f>
        <v>3</v>
      </c>
      <c r="N4436" t="str">
        <f>TEXT(SalesData[[#This Row],[Order Date]], "mmmm")</f>
        <v>March</v>
      </c>
      <c r="O4436" s="7">
        <f>IF(SalesData[Sales]=0,0,SalesData[Profit]/SalesData[Sales])</f>
        <v>0.22861507125995328</v>
      </c>
      <c r="P4436" s="8">
        <f t="shared" si="69"/>
        <v>1.5817223198594027E-3</v>
      </c>
      <c r="Q4436" t="str">
        <f>IF(SalesData[[#This Row],[Discount]]&gt;0, "Yes", "No")</f>
        <v>Yes</v>
      </c>
      <c r="R4436" t="str">
        <f>TEXT(SalesData[[#This Row],[Order Date]],"mmm-yyyy")</f>
        <v>Mar-2024</v>
      </c>
      <c r="S4436">
        <f>YEAR(SalesData[[#This Row],[Order Date]])*100 + MONTH(SalesData[[#This Row],[Order Date]])</f>
        <v>202403</v>
      </c>
    </row>
    <row r="4437" spans="1:19" x14ac:dyDescent="0.3">
      <c r="A4437" t="s">
        <v>16994</v>
      </c>
      <c r="B4437" s="3">
        <v>45358</v>
      </c>
      <c r="C4437" t="s">
        <v>16995</v>
      </c>
      <c r="D4437" t="s">
        <v>23</v>
      </c>
      <c r="E4437" t="s">
        <v>19</v>
      </c>
      <c r="F4437" t="s">
        <v>39</v>
      </c>
      <c r="G4437">
        <v>4</v>
      </c>
      <c r="H4437" s="5">
        <v>585.72</v>
      </c>
      <c r="I4437" s="5">
        <v>0.13</v>
      </c>
      <c r="J4437" s="5">
        <v>2038.3055999999999</v>
      </c>
      <c r="K4437" s="5">
        <v>305.91385570544202</v>
      </c>
      <c r="L4437">
        <f>YEAR(SalesData[Order Date])</f>
        <v>2024</v>
      </c>
      <c r="M4437">
        <f>MONTH(SalesData[Order Date])</f>
        <v>3</v>
      </c>
      <c r="N4437" t="str">
        <f>TEXT(SalesData[[#This Row],[Order Date]], "mmmm")</f>
        <v>March</v>
      </c>
      <c r="O4437" s="7">
        <f>IF(SalesData[Sales]=0,0,SalesData[Profit]/SalesData[Sales])</f>
        <v>0.15008242910456707</v>
      </c>
      <c r="P4437" s="8">
        <f t="shared" si="69"/>
        <v>5.54872635388923E-5</v>
      </c>
      <c r="Q4437" t="str">
        <f>IF(SalesData[[#This Row],[Discount]]&gt;0, "Yes", "No")</f>
        <v>Yes</v>
      </c>
      <c r="R4437" t="str">
        <f>TEXT(SalesData[[#This Row],[Order Date]],"mmm-yyyy")</f>
        <v>Mar-2024</v>
      </c>
      <c r="S4437">
        <f>YEAR(SalesData[[#This Row],[Order Date]])*100 + MONTH(SalesData[[#This Row],[Order Date]])</f>
        <v>202403</v>
      </c>
    </row>
    <row r="4438" spans="1:19" x14ac:dyDescent="0.3">
      <c r="A4438" t="s">
        <v>17002</v>
      </c>
      <c r="B4438" s="3">
        <v>45378</v>
      </c>
      <c r="C4438" t="s">
        <v>17003</v>
      </c>
      <c r="D4438" t="s">
        <v>13</v>
      </c>
      <c r="E4438" t="s">
        <v>19</v>
      </c>
      <c r="F4438" t="s">
        <v>15</v>
      </c>
      <c r="G4438">
        <v>3</v>
      </c>
      <c r="H4438" s="5">
        <v>518.98</v>
      </c>
      <c r="I4438" s="5">
        <v>0.22</v>
      </c>
      <c r="J4438" s="5">
        <v>1214.4132</v>
      </c>
      <c r="K4438" s="5">
        <v>307.20648355864358</v>
      </c>
      <c r="L4438">
        <f>YEAR(SalesData[Order Date])</f>
        <v>2024</v>
      </c>
      <c r="M4438">
        <f>MONTH(SalesData[Order Date])</f>
        <v>3</v>
      </c>
      <c r="N4438" t="str">
        <f>TEXT(SalesData[[#This Row],[Order Date]], "mmmm")</f>
        <v>March</v>
      </c>
      <c r="O4438" s="7">
        <f>IF(SalesData[Sales]=0,0,SalesData[Profit]/SalesData[Sales])</f>
        <v>0.25296701613474193</v>
      </c>
      <c r="P4438" s="8">
        <f t="shared" si="69"/>
        <v>1.4130281192595732E-4</v>
      </c>
      <c r="Q4438" t="str">
        <f>IF(SalesData[[#This Row],[Discount]]&gt;0, "Yes", "No")</f>
        <v>Yes</v>
      </c>
      <c r="R4438" t="str">
        <f>TEXT(SalesData[[#This Row],[Order Date]],"mmm-yyyy")</f>
        <v>Mar-2024</v>
      </c>
      <c r="S4438">
        <f>YEAR(SalesData[[#This Row],[Order Date]])*100 + MONTH(SalesData[[#This Row],[Order Date]])</f>
        <v>202403</v>
      </c>
    </row>
    <row r="4439" spans="1:19" x14ac:dyDescent="0.3">
      <c r="A4439" t="s">
        <v>17012</v>
      </c>
      <c r="B4439" s="3">
        <v>45370</v>
      </c>
      <c r="C4439" t="s">
        <v>17013</v>
      </c>
      <c r="D4439" t="s">
        <v>23</v>
      </c>
      <c r="E4439" t="s">
        <v>14</v>
      </c>
      <c r="F4439" t="s">
        <v>20</v>
      </c>
      <c r="G4439">
        <v>9</v>
      </c>
      <c r="H4439" s="5">
        <v>982.36</v>
      </c>
      <c r="I4439" s="5">
        <v>7.0000000000000007E-2</v>
      </c>
      <c r="J4439" s="5">
        <v>8222.3531999999996</v>
      </c>
      <c r="K4439" s="5">
        <v>994.87332485840773</v>
      </c>
      <c r="L4439">
        <f>YEAR(SalesData[Order Date])</f>
        <v>2024</v>
      </c>
      <c r="M4439">
        <f>MONTH(SalesData[Order Date])</f>
        <v>3</v>
      </c>
      <c r="N4439" t="str">
        <f>TEXT(SalesData[[#This Row],[Order Date]], "mmmm")</f>
        <v>March</v>
      </c>
      <c r="O4439" s="7">
        <f>IF(SalesData[Sales]=0,0,SalesData[Profit]/SalesData[Sales])</f>
        <v>0.12099617964093391</v>
      </c>
      <c r="P4439" s="8">
        <f t="shared" si="69"/>
        <v>7.9174414448652007E-6</v>
      </c>
      <c r="Q4439" t="str">
        <f>IF(SalesData[[#This Row],[Discount]]&gt;0, "Yes", "No")</f>
        <v>Yes</v>
      </c>
      <c r="R4439" t="str">
        <f>TEXT(SalesData[[#This Row],[Order Date]],"mmm-yyyy")</f>
        <v>Mar-2024</v>
      </c>
      <c r="S4439">
        <f>YEAR(SalesData[[#This Row],[Order Date]])*100 + MONTH(SalesData[[#This Row],[Order Date]])</f>
        <v>202403</v>
      </c>
    </row>
    <row r="4440" spans="1:19" x14ac:dyDescent="0.3">
      <c r="A4440" t="s">
        <v>17016</v>
      </c>
      <c r="B4440" s="3">
        <v>45357</v>
      </c>
      <c r="C4440" t="s">
        <v>17017</v>
      </c>
      <c r="D4440" t="s">
        <v>13</v>
      </c>
      <c r="E4440" t="s">
        <v>26</v>
      </c>
      <c r="F4440" t="s">
        <v>62</v>
      </c>
      <c r="G4440">
        <v>8</v>
      </c>
      <c r="H4440" s="5">
        <v>741.71</v>
      </c>
      <c r="I4440" s="5">
        <v>0.08</v>
      </c>
      <c r="J4440" s="5">
        <v>5458.9856000000009</v>
      </c>
      <c r="K4440" s="5">
        <v>773.84706997400622</v>
      </c>
      <c r="L4440">
        <f>YEAR(SalesData[Order Date])</f>
        <v>2024</v>
      </c>
      <c r="M4440">
        <f>MONTH(SalesData[Order Date])</f>
        <v>3</v>
      </c>
      <c r="N4440" t="str">
        <f>TEXT(SalesData[[#This Row],[Order Date]], "mmmm")</f>
        <v>March</v>
      </c>
      <c r="O4440" s="7">
        <f>IF(SalesData[Sales]=0,0,SalesData[Profit]/SalesData[Sales])</f>
        <v>0.14175656920106294</v>
      </c>
      <c r="P4440" s="8">
        <f t="shared" si="69"/>
        <v>1.3482358334119803E-5</v>
      </c>
      <c r="Q4440" t="str">
        <f>IF(SalesData[[#This Row],[Discount]]&gt;0, "Yes", "No")</f>
        <v>Yes</v>
      </c>
      <c r="R4440" t="str">
        <f>TEXT(SalesData[[#This Row],[Order Date]],"mmm-yyyy")</f>
        <v>Mar-2024</v>
      </c>
      <c r="S4440">
        <f>YEAR(SalesData[[#This Row],[Order Date]])*100 + MONTH(SalesData[[#This Row],[Order Date]])</f>
        <v>202403</v>
      </c>
    </row>
    <row r="4441" spans="1:19" x14ac:dyDescent="0.3">
      <c r="A4441" t="s">
        <v>17098</v>
      </c>
      <c r="B4441" s="3">
        <v>45366</v>
      </c>
      <c r="C4441" t="s">
        <v>13544</v>
      </c>
      <c r="D4441" t="s">
        <v>13</v>
      </c>
      <c r="E4441" t="s">
        <v>19</v>
      </c>
      <c r="F4441" t="s">
        <v>91</v>
      </c>
      <c r="G4441">
        <v>3</v>
      </c>
      <c r="H4441" s="5">
        <v>330.56</v>
      </c>
      <c r="I4441" s="5">
        <v>0.3</v>
      </c>
      <c r="J4441" s="5">
        <v>694.17600000000004</v>
      </c>
      <c r="K4441" s="5">
        <v>201.4053127173726</v>
      </c>
      <c r="L4441">
        <f>YEAR(SalesData[Order Date])</f>
        <v>2024</v>
      </c>
      <c r="M4441">
        <f>MONTH(SalesData[Order Date])</f>
        <v>3</v>
      </c>
      <c r="N4441" t="str">
        <f>TEXT(SalesData[[#This Row],[Order Date]], "mmmm")</f>
        <v>March</v>
      </c>
      <c r="O4441" s="7">
        <f>IF(SalesData[Sales]=0,0,SalesData[Profit]/SalesData[Sales])</f>
        <v>0.29013580520987847</v>
      </c>
      <c r="P4441" s="8">
        <f t="shared" si="69"/>
        <v>3.0251694094869311E-4</v>
      </c>
      <c r="Q4441" t="str">
        <f>IF(SalesData[[#This Row],[Discount]]&gt;0, "Yes", "No")</f>
        <v>Yes</v>
      </c>
      <c r="R4441" t="str">
        <f>TEXT(SalesData[[#This Row],[Order Date]],"mmm-yyyy")</f>
        <v>Mar-2024</v>
      </c>
      <c r="S4441">
        <f>YEAR(SalesData[[#This Row],[Order Date]])*100 + MONTH(SalesData[[#This Row],[Order Date]])</f>
        <v>202403</v>
      </c>
    </row>
    <row r="4442" spans="1:19" x14ac:dyDescent="0.3">
      <c r="A4442" t="s">
        <v>17147</v>
      </c>
      <c r="B4442" s="3">
        <v>45382</v>
      </c>
      <c r="C4442" t="s">
        <v>17148</v>
      </c>
      <c r="D4442" t="s">
        <v>13</v>
      </c>
      <c r="E4442" t="s">
        <v>26</v>
      </c>
      <c r="F4442" t="s">
        <v>34</v>
      </c>
      <c r="G4442">
        <v>1</v>
      </c>
      <c r="H4442" s="5">
        <v>781.59</v>
      </c>
      <c r="I4442" s="5">
        <v>0.24</v>
      </c>
      <c r="J4442" s="5">
        <v>594.00840000000005</v>
      </c>
      <c r="K4442" s="5">
        <v>171.78433914899529</v>
      </c>
      <c r="L4442">
        <f>YEAR(SalesData[Order Date])</f>
        <v>2024</v>
      </c>
      <c r="M4442">
        <f>MONTH(SalesData[Order Date])</f>
        <v>3</v>
      </c>
      <c r="N4442" t="str">
        <f>TEXT(SalesData[[#This Row],[Order Date]], "mmmm")</f>
        <v>March</v>
      </c>
      <c r="O4442" s="7">
        <f>IF(SalesData[Sales]=0,0,SalesData[Profit]/SalesData[Sales])</f>
        <v>0.28919513452839263</v>
      </c>
      <c r="P4442" s="8">
        <f t="shared" si="69"/>
        <v>3.0706636471807469E-4</v>
      </c>
      <c r="Q4442" t="str">
        <f>IF(SalesData[[#This Row],[Discount]]&gt;0, "Yes", "No")</f>
        <v>Yes</v>
      </c>
      <c r="R4442" t="str">
        <f>TEXT(SalesData[[#This Row],[Order Date]],"mmm-yyyy")</f>
        <v>Mar-2024</v>
      </c>
      <c r="S4442">
        <f>YEAR(SalesData[[#This Row],[Order Date]])*100 + MONTH(SalesData[[#This Row],[Order Date]])</f>
        <v>202403</v>
      </c>
    </row>
    <row r="4443" spans="1:19" x14ac:dyDescent="0.3">
      <c r="A4443" t="s">
        <v>17163</v>
      </c>
      <c r="B4443" s="3">
        <v>45369</v>
      </c>
      <c r="C4443" t="s">
        <v>17164</v>
      </c>
      <c r="D4443" t="s">
        <v>13</v>
      </c>
      <c r="E4443" t="s">
        <v>26</v>
      </c>
      <c r="F4443" t="s">
        <v>15</v>
      </c>
      <c r="G4443">
        <v>4</v>
      </c>
      <c r="H4443" s="5">
        <v>284.95</v>
      </c>
      <c r="I4443" s="5">
        <v>0.06</v>
      </c>
      <c r="J4443" s="5">
        <v>1071.412</v>
      </c>
      <c r="K4443" s="5">
        <v>184.90263527742641</v>
      </c>
      <c r="L4443">
        <f>YEAR(SalesData[Order Date])</f>
        <v>2024</v>
      </c>
      <c r="M4443">
        <f>MONTH(SalesData[Order Date])</f>
        <v>3</v>
      </c>
      <c r="N4443" t="str">
        <f>TEXT(SalesData[[#This Row],[Order Date]], "mmmm")</f>
        <v>March</v>
      </c>
      <c r="O4443" s="7">
        <f>IF(SalesData[Sales]=0,0,SalesData[Profit]/SalesData[Sales])</f>
        <v>0.17257846213914574</v>
      </c>
      <c r="P4443" s="8">
        <f t="shared" si="69"/>
        <v>5.2640814177925949E-5</v>
      </c>
      <c r="Q4443" t="str">
        <f>IF(SalesData[[#This Row],[Discount]]&gt;0, "Yes", "No")</f>
        <v>Yes</v>
      </c>
      <c r="R4443" t="str">
        <f>TEXT(SalesData[[#This Row],[Order Date]],"mmm-yyyy")</f>
        <v>Mar-2024</v>
      </c>
      <c r="S4443">
        <f>YEAR(SalesData[[#This Row],[Order Date]])*100 + MONTH(SalesData[[#This Row],[Order Date]])</f>
        <v>202403</v>
      </c>
    </row>
    <row r="4444" spans="1:19" x14ac:dyDescent="0.3">
      <c r="A4444" t="s">
        <v>17167</v>
      </c>
      <c r="B4444" s="3">
        <v>45380</v>
      </c>
      <c r="C4444" t="s">
        <v>17168</v>
      </c>
      <c r="D4444" t="s">
        <v>18</v>
      </c>
      <c r="E4444" t="s">
        <v>19</v>
      </c>
      <c r="F4444" t="s">
        <v>44</v>
      </c>
      <c r="G4444">
        <v>7</v>
      </c>
      <c r="H4444" s="5">
        <v>401.5</v>
      </c>
      <c r="I4444" s="5">
        <v>0.14000000000000001</v>
      </c>
      <c r="J4444" s="5">
        <v>2417.0300000000002</v>
      </c>
      <c r="K4444" s="5">
        <v>606.94877264152683</v>
      </c>
      <c r="L4444">
        <f>YEAR(SalesData[Order Date])</f>
        <v>2024</v>
      </c>
      <c r="M4444">
        <f>MONTH(SalesData[Order Date])</f>
        <v>3</v>
      </c>
      <c r="N4444" t="str">
        <f>TEXT(SalesData[[#This Row],[Order Date]], "mmmm")</f>
        <v>March</v>
      </c>
      <c r="O4444" s="7">
        <f>IF(SalesData[Sales]=0,0,SalesData[Profit]/SalesData[Sales])</f>
        <v>0.25111346265521189</v>
      </c>
      <c r="P4444" s="8">
        <f t="shared" si="69"/>
        <v>4.9813200498132012E-5</v>
      </c>
      <c r="Q4444" t="str">
        <f>IF(SalesData[[#This Row],[Discount]]&gt;0, "Yes", "No")</f>
        <v>Yes</v>
      </c>
      <c r="R4444" t="str">
        <f>TEXT(SalesData[[#This Row],[Order Date]],"mmm-yyyy")</f>
        <v>Mar-2024</v>
      </c>
      <c r="S4444">
        <f>YEAR(SalesData[[#This Row],[Order Date]])*100 + MONTH(SalesData[[#This Row],[Order Date]])</f>
        <v>202403</v>
      </c>
    </row>
    <row r="4445" spans="1:19" x14ac:dyDescent="0.3">
      <c r="A4445" t="s">
        <v>17175</v>
      </c>
      <c r="B4445" s="3">
        <v>45371</v>
      </c>
      <c r="C4445" t="s">
        <v>17176</v>
      </c>
      <c r="D4445" t="s">
        <v>18</v>
      </c>
      <c r="E4445" t="s">
        <v>19</v>
      </c>
      <c r="F4445" t="s">
        <v>34</v>
      </c>
      <c r="G4445">
        <v>8</v>
      </c>
      <c r="H4445" s="5">
        <v>697.02</v>
      </c>
      <c r="I4445" s="5">
        <v>0.12</v>
      </c>
      <c r="J4445" s="5">
        <v>4907.0208000000002</v>
      </c>
      <c r="K4445" s="5">
        <v>297.12515945499888</v>
      </c>
      <c r="L4445">
        <f>YEAR(SalesData[Order Date])</f>
        <v>2024</v>
      </c>
      <c r="M4445">
        <f>MONTH(SalesData[Order Date])</f>
        <v>3</v>
      </c>
      <c r="N4445" t="str">
        <f>TEXT(SalesData[[#This Row],[Order Date]], "mmmm")</f>
        <v>March</v>
      </c>
      <c r="O4445" s="7">
        <f>IF(SalesData[Sales]=0,0,SalesData[Profit]/SalesData[Sales])</f>
        <v>6.0551029140736241E-2</v>
      </c>
      <c r="P4445" s="8">
        <f t="shared" si="69"/>
        <v>2.1520185934406473E-5</v>
      </c>
      <c r="Q4445" t="str">
        <f>IF(SalesData[[#This Row],[Discount]]&gt;0, "Yes", "No")</f>
        <v>Yes</v>
      </c>
      <c r="R4445" t="str">
        <f>TEXT(SalesData[[#This Row],[Order Date]],"mmm-yyyy")</f>
        <v>Mar-2024</v>
      </c>
      <c r="S4445">
        <f>YEAR(SalesData[[#This Row],[Order Date]])*100 + MONTH(SalesData[[#This Row],[Order Date]])</f>
        <v>202403</v>
      </c>
    </row>
    <row r="4446" spans="1:19" x14ac:dyDescent="0.3">
      <c r="A4446" t="s">
        <v>17201</v>
      </c>
      <c r="B4446" s="3">
        <v>45377</v>
      </c>
      <c r="C4446" t="s">
        <v>17202</v>
      </c>
      <c r="D4446" t="s">
        <v>18</v>
      </c>
      <c r="E4446" t="s">
        <v>19</v>
      </c>
      <c r="F4446" t="s">
        <v>44</v>
      </c>
      <c r="G4446">
        <v>4</v>
      </c>
      <c r="H4446" s="5">
        <v>123.76</v>
      </c>
      <c r="I4446" s="5">
        <v>0.2</v>
      </c>
      <c r="J4446" s="5">
        <v>396.03199999999998</v>
      </c>
      <c r="K4446" s="5">
        <v>116.2720668070108</v>
      </c>
      <c r="L4446">
        <f>YEAR(SalesData[Order Date])</f>
        <v>2024</v>
      </c>
      <c r="M4446">
        <f>MONTH(SalesData[Order Date])</f>
        <v>3</v>
      </c>
      <c r="N4446" t="str">
        <f>TEXT(SalesData[[#This Row],[Order Date]], "mmmm")</f>
        <v>March</v>
      </c>
      <c r="O4446" s="7">
        <f>IF(SalesData[Sales]=0,0,SalesData[Profit]/SalesData[Sales])</f>
        <v>0.29359260566573109</v>
      </c>
      <c r="P4446" s="8">
        <f t="shared" si="69"/>
        <v>4.0400775694893345E-4</v>
      </c>
      <c r="Q4446" t="str">
        <f>IF(SalesData[[#This Row],[Discount]]&gt;0, "Yes", "No")</f>
        <v>Yes</v>
      </c>
      <c r="R4446" t="str">
        <f>TEXT(SalesData[[#This Row],[Order Date]],"mmm-yyyy")</f>
        <v>Mar-2024</v>
      </c>
      <c r="S4446">
        <f>YEAR(SalesData[[#This Row],[Order Date]])*100 + MONTH(SalesData[[#This Row],[Order Date]])</f>
        <v>202403</v>
      </c>
    </row>
    <row r="4447" spans="1:19" x14ac:dyDescent="0.3">
      <c r="A4447" t="s">
        <v>17253</v>
      </c>
      <c r="B4447" s="3">
        <v>45363</v>
      </c>
      <c r="C4447" t="s">
        <v>17254</v>
      </c>
      <c r="D4447" t="s">
        <v>30</v>
      </c>
      <c r="E4447" t="s">
        <v>26</v>
      </c>
      <c r="F4447" t="s">
        <v>39</v>
      </c>
      <c r="G4447">
        <v>2</v>
      </c>
      <c r="H4447" s="5">
        <v>716.75</v>
      </c>
      <c r="I4447" s="5">
        <v>0.22</v>
      </c>
      <c r="J4447" s="5">
        <v>1118.1300000000001</v>
      </c>
      <c r="K4447" s="5">
        <v>164.67057325323881</v>
      </c>
      <c r="L4447">
        <f>YEAR(SalesData[Order Date])</f>
        <v>2024</v>
      </c>
      <c r="M4447">
        <f>MONTH(SalesData[Order Date])</f>
        <v>3</v>
      </c>
      <c r="N4447" t="str">
        <f>TEXT(SalesData[[#This Row],[Order Date]], "mmmm")</f>
        <v>March</v>
      </c>
      <c r="O4447" s="7">
        <f>IF(SalesData[Sales]=0,0,SalesData[Profit]/SalesData[Sales])</f>
        <v>0.14727319117923568</v>
      </c>
      <c r="P4447" s="8">
        <f t="shared" si="69"/>
        <v>1.5347052668294385E-4</v>
      </c>
      <c r="Q4447" t="str">
        <f>IF(SalesData[[#This Row],[Discount]]&gt;0, "Yes", "No")</f>
        <v>Yes</v>
      </c>
      <c r="R4447" t="str">
        <f>TEXT(SalesData[[#This Row],[Order Date]],"mmm-yyyy")</f>
        <v>Mar-2024</v>
      </c>
      <c r="S4447">
        <f>YEAR(SalesData[[#This Row],[Order Date]])*100 + MONTH(SalesData[[#This Row],[Order Date]])</f>
        <v>202403</v>
      </c>
    </row>
    <row r="4448" spans="1:19" x14ac:dyDescent="0.3">
      <c r="A4448" t="s">
        <v>17268</v>
      </c>
      <c r="B4448" s="3">
        <v>45362</v>
      </c>
      <c r="C4448" t="s">
        <v>17269</v>
      </c>
      <c r="D4448" t="s">
        <v>13</v>
      </c>
      <c r="E4448" t="s">
        <v>14</v>
      </c>
      <c r="F4448" t="s">
        <v>20</v>
      </c>
      <c r="G4448">
        <v>4</v>
      </c>
      <c r="H4448" s="5">
        <v>641.69000000000005</v>
      </c>
      <c r="I4448" s="5">
        <v>0.2</v>
      </c>
      <c r="J4448" s="5">
        <v>2053.4079999999999</v>
      </c>
      <c r="K4448" s="5">
        <v>231.44460335334281</v>
      </c>
      <c r="L4448">
        <f>YEAR(SalesData[Order Date])</f>
        <v>2024</v>
      </c>
      <c r="M4448">
        <f>MONTH(SalesData[Order Date])</f>
        <v>3</v>
      </c>
      <c r="N4448" t="str">
        <f>TEXT(SalesData[[#This Row],[Order Date]], "mmmm")</f>
        <v>March</v>
      </c>
      <c r="O4448" s="7">
        <f>IF(SalesData[Sales]=0,0,SalesData[Profit]/SalesData[Sales])</f>
        <v>0.11271242897336663</v>
      </c>
      <c r="P4448" s="8">
        <f t="shared" si="69"/>
        <v>7.7919244495005375E-5</v>
      </c>
      <c r="Q4448" t="str">
        <f>IF(SalesData[[#This Row],[Discount]]&gt;0, "Yes", "No")</f>
        <v>Yes</v>
      </c>
      <c r="R4448" t="str">
        <f>TEXT(SalesData[[#This Row],[Order Date]],"mmm-yyyy")</f>
        <v>Mar-2024</v>
      </c>
      <c r="S4448">
        <f>YEAR(SalesData[[#This Row],[Order Date]])*100 + MONTH(SalesData[[#This Row],[Order Date]])</f>
        <v>202403</v>
      </c>
    </row>
    <row r="4449" spans="1:19" x14ac:dyDescent="0.3">
      <c r="A4449" t="s">
        <v>17285</v>
      </c>
      <c r="B4449" s="3">
        <v>45364</v>
      </c>
      <c r="C4449" t="s">
        <v>17286</v>
      </c>
      <c r="D4449" t="s">
        <v>30</v>
      </c>
      <c r="E4449" t="s">
        <v>14</v>
      </c>
      <c r="F4449" t="s">
        <v>31</v>
      </c>
      <c r="G4449">
        <v>1</v>
      </c>
      <c r="H4449" s="5">
        <v>836.24</v>
      </c>
      <c r="I4449" s="5">
        <v>0.2</v>
      </c>
      <c r="J4449" s="5">
        <v>668.99200000000008</v>
      </c>
      <c r="K4449" s="5">
        <v>93.273078720133128</v>
      </c>
      <c r="L4449">
        <f>YEAR(SalesData[Order Date])</f>
        <v>2024</v>
      </c>
      <c r="M4449">
        <f>MONTH(SalesData[Order Date])</f>
        <v>3</v>
      </c>
      <c r="N4449" t="str">
        <f>TEXT(SalesData[[#This Row],[Order Date]], "mmmm")</f>
        <v>March</v>
      </c>
      <c r="O4449" s="7">
        <f>IF(SalesData[Sales]=0,0,SalesData[Profit]/SalesData[Sales])</f>
        <v>0.1394233095763972</v>
      </c>
      <c r="P4449" s="8">
        <f t="shared" si="69"/>
        <v>2.3916578972543769E-4</v>
      </c>
      <c r="Q4449" t="str">
        <f>IF(SalesData[[#This Row],[Discount]]&gt;0, "Yes", "No")</f>
        <v>Yes</v>
      </c>
      <c r="R4449" t="str">
        <f>TEXT(SalesData[[#This Row],[Order Date]],"mmm-yyyy")</f>
        <v>Mar-2024</v>
      </c>
      <c r="S4449">
        <f>YEAR(SalesData[[#This Row],[Order Date]])*100 + MONTH(SalesData[[#This Row],[Order Date]])</f>
        <v>202403</v>
      </c>
    </row>
    <row r="4450" spans="1:19" x14ac:dyDescent="0.3">
      <c r="A4450" t="s">
        <v>17299</v>
      </c>
      <c r="B4450" s="3">
        <v>45364</v>
      </c>
      <c r="C4450" t="s">
        <v>17300</v>
      </c>
      <c r="D4450" t="s">
        <v>30</v>
      </c>
      <c r="E4450" t="s">
        <v>26</v>
      </c>
      <c r="F4450" t="s">
        <v>31</v>
      </c>
      <c r="G4450">
        <v>2</v>
      </c>
      <c r="H4450" s="5">
        <v>532.55999999999995</v>
      </c>
      <c r="I4450" s="5">
        <v>0.18</v>
      </c>
      <c r="J4450" s="5">
        <v>873.39839999999992</v>
      </c>
      <c r="K4450" s="5">
        <v>181.20426723645721</v>
      </c>
      <c r="L4450">
        <f>YEAR(SalesData[Order Date])</f>
        <v>2024</v>
      </c>
      <c r="M4450">
        <f>MONTH(SalesData[Order Date])</f>
        <v>3</v>
      </c>
      <c r="N4450" t="str">
        <f>TEXT(SalesData[[#This Row],[Order Date]], "mmmm")</f>
        <v>March</v>
      </c>
      <c r="O4450" s="7">
        <f>IF(SalesData[Sales]=0,0,SalesData[Profit]/SalesData[Sales])</f>
        <v>0.20747034484658688</v>
      </c>
      <c r="P4450" s="8">
        <f t="shared" si="69"/>
        <v>1.6899504281207752E-4</v>
      </c>
      <c r="Q4450" t="str">
        <f>IF(SalesData[[#This Row],[Discount]]&gt;0, "Yes", "No")</f>
        <v>Yes</v>
      </c>
      <c r="R4450" t="str">
        <f>TEXT(SalesData[[#This Row],[Order Date]],"mmm-yyyy")</f>
        <v>Mar-2024</v>
      </c>
      <c r="S4450">
        <f>YEAR(SalesData[[#This Row],[Order Date]])*100 + MONTH(SalesData[[#This Row],[Order Date]])</f>
        <v>202403</v>
      </c>
    </row>
    <row r="4451" spans="1:19" x14ac:dyDescent="0.3">
      <c r="A4451" t="s">
        <v>17323</v>
      </c>
      <c r="B4451" s="3">
        <v>45370</v>
      </c>
      <c r="C4451" t="s">
        <v>17324</v>
      </c>
      <c r="D4451" t="s">
        <v>18</v>
      </c>
      <c r="E4451" t="s">
        <v>19</v>
      </c>
      <c r="F4451" t="s">
        <v>27</v>
      </c>
      <c r="G4451">
        <v>1</v>
      </c>
      <c r="H4451" s="5">
        <v>57.34</v>
      </c>
      <c r="I4451" s="5">
        <v>0.27</v>
      </c>
      <c r="J4451" s="5">
        <v>41.858199999999997</v>
      </c>
      <c r="K4451" s="5">
        <v>11.38419214529768</v>
      </c>
      <c r="L4451">
        <f>YEAR(SalesData[Order Date])</f>
        <v>2024</v>
      </c>
      <c r="M4451">
        <f>MONTH(SalesData[Order Date])</f>
        <v>3</v>
      </c>
      <c r="N4451" t="str">
        <f>TEXT(SalesData[[#This Row],[Order Date]], "mmmm")</f>
        <v>March</v>
      </c>
      <c r="O4451" s="7">
        <f>IF(SalesData[Sales]=0,0,SalesData[Profit]/SalesData[Sales])</f>
        <v>0.27197041787027826</v>
      </c>
      <c r="P4451" s="8">
        <f t="shared" si="69"/>
        <v>4.7087547959539589E-3</v>
      </c>
      <c r="Q4451" t="str">
        <f>IF(SalesData[[#This Row],[Discount]]&gt;0, "Yes", "No")</f>
        <v>Yes</v>
      </c>
      <c r="R4451" t="str">
        <f>TEXT(SalesData[[#This Row],[Order Date]],"mmm-yyyy")</f>
        <v>Mar-2024</v>
      </c>
      <c r="S4451">
        <f>YEAR(SalesData[[#This Row],[Order Date]])*100 + MONTH(SalesData[[#This Row],[Order Date]])</f>
        <v>202403</v>
      </c>
    </row>
    <row r="4452" spans="1:19" x14ac:dyDescent="0.3">
      <c r="A4452" t="s">
        <v>17355</v>
      </c>
      <c r="B4452" s="3">
        <v>45378</v>
      </c>
      <c r="C4452" t="s">
        <v>17356</v>
      </c>
      <c r="D4452" t="s">
        <v>23</v>
      </c>
      <c r="E4452" t="s">
        <v>14</v>
      </c>
      <c r="F4452" t="s">
        <v>39</v>
      </c>
      <c r="G4452">
        <v>9</v>
      </c>
      <c r="H4452" s="5">
        <v>927.51</v>
      </c>
      <c r="I4452" s="5">
        <v>0.13</v>
      </c>
      <c r="J4452" s="5">
        <v>7262.4032999999999</v>
      </c>
      <c r="K4452" s="5">
        <v>943.35815137130567</v>
      </c>
      <c r="L4452">
        <f>YEAR(SalesData[Order Date])</f>
        <v>2024</v>
      </c>
      <c r="M4452">
        <f>MONTH(SalesData[Order Date])</f>
        <v>3</v>
      </c>
      <c r="N4452" t="str">
        <f>TEXT(SalesData[[#This Row],[Order Date]], "mmmm")</f>
        <v>March</v>
      </c>
      <c r="O4452" s="7">
        <f>IF(SalesData[Sales]=0,0,SalesData[Profit]/SalesData[Sales])</f>
        <v>0.12989613939111666</v>
      </c>
      <c r="P4452" s="8">
        <f t="shared" si="69"/>
        <v>1.5573357100672171E-5</v>
      </c>
      <c r="Q4452" t="str">
        <f>IF(SalesData[[#This Row],[Discount]]&gt;0, "Yes", "No")</f>
        <v>Yes</v>
      </c>
      <c r="R4452" t="str">
        <f>TEXT(SalesData[[#This Row],[Order Date]],"mmm-yyyy")</f>
        <v>Mar-2024</v>
      </c>
      <c r="S4452">
        <f>YEAR(SalesData[[#This Row],[Order Date]])*100 + MONTH(SalesData[[#This Row],[Order Date]])</f>
        <v>202403</v>
      </c>
    </row>
    <row r="4453" spans="1:19" x14ac:dyDescent="0.3">
      <c r="A4453" t="s">
        <v>17415</v>
      </c>
      <c r="B4453" s="3">
        <v>45373</v>
      </c>
      <c r="C4453" t="s">
        <v>17416</v>
      </c>
      <c r="D4453" t="s">
        <v>18</v>
      </c>
      <c r="E4453" t="s">
        <v>26</v>
      </c>
      <c r="F4453" t="s">
        <v>62</v>
      </c>
      <c r="G4453">
        <v>1</v>
      </c>
      <c r="H4453" s="5">
        <v>330.69</v>
      </c>
      <c r="I4453" s="5">
        <v>0.22</v>
      </c>
      <c r="J4453" s="5">
        <v>257.93819999999999</v>
      </c>
      <c r="K4453" s="5">
        <v>24.712263184642691</v>
      </c>
      <c r="L4453">
        <f>YEAR(SalesData[Order Date])</f>
        <v>2024</v>
      </c>
      <c r="M4453">
        <f>MONTH(SalesData[Order Date])</f>
        <v>3</v>
      </c>
      <c r="N4453" t="str">
        <f>TEXT(SalesData[[#This Row],[Order Date]], "mmmm")</f>
        <v>March</v>
      </c>
      <c r="O4453" s="7">
        <f>IF(SalesData[Sales]=0,0,SalesData[Profit]/SalesData[Sales])</f>
        <v>9.5806914930175874E-2</v>
      </c>
      <c r="P4453" s="8">
        <f t="shared" si="69"/>
        <v>6.6527563579182923E-4</v>
      </c>
      <c r="Q4453" t="str">
        <f>IF(SalesData[[#This Row],[Discount]]&gt;0, "Yes", "No")</f>
        <v>Yes</v>
      </c>
      <c r="R4453" t="str">
        <f>TEXT(SalesData[[#This Row],[Order Date]],"mmm-yyyy")</f>
        <v>Mar-2024</v>
      </c>
      <c r="S4453">
        <f>YEAR(SalesData[[#This Row],[Order Date]])*100 + MONTH(SalesData[[#This Row],[Order Date]])</f>
        <v>202403</v>
      </c>
    </row>
    <row r="4454" spans="1:19" x14ac:dyDescent="0.3">
      <c r="A4454" t="s">
        <v>17556</v>
      </c>
      <c r="B4454" s="3">
        <v>45366</v>
      </c>
      <c r="C4454" t="s">
        <v>17557</v>
      </c>
      <c r="D4454" t="s">
        <v>18</v>
      </c>
      <c r="E4454" t="s">
        <v>14</v>
      </c>
      <c r="F4454" t="s">
        <v>20</v>
      </c>
      <c r="G4454">
        <v>8</v>
      </c>
      <c r="H4454" s="5">
        <v>699.13</v>
      </c>
      <c r="I4454" s="5">
        <v>0.02</v>
      </c>
      <c r="J4454" s="5">
        <v>5481.1791999999996</v>
      </c>
      <c r="K4454" s="5">
        <v>1231.9574435326599</v>
      </c>
      <c r="L4454">
        <f>YEAR(SalesData[Order Date])</f>
        <v>2024</v>
      </c>
      <c r="M4454">
        <f>MONTH(SalesData[Order Date])</f>
        <v>3</v>
      </c>
      <c r="N4454" t="str">
        <f>TEXT(SalesData[[#This Row],[Order Date]], "mmmm")</f>
        <v>March</v>
      </c>
      <c r="O4454" s="7">
        <f>IF(SalesData[Sales]=0,0,SalesData[Profit]/SalesData[Sales])</f>
        <v>0.22476138775624413</v>
      </c>
      <c r="P4454" s="8">
        <f t="shared" si="69"/>
        <v>3.5758728705677056E-6</v>
      </c>
      <c r="Q4454" t="str">
        <f>IF(SalesData[[#This Row],[Discount]]&gt;0, "Yes", "No")</f>
        <v>Yes</v>
      </c>
      <c r="R4454" t="str">
        <f>TEXT(SalesData[[#This Row],[Order Date]],"mmm-yyyy")</f>
        <v>Mar-2024</v>
      </c>
      <c r="S4454">
        <f>YEAR(SalesData[[#This Row],[Order Date]])*100 + MONTH(SalesData[[#This Row],[Order Date]])</f>
        <v>202403</v>
      </c>
    </row>
    <row r="4455" spans="1:19" x14ac:dyDescent="0.3">
      <c r="A4455" t="s">
        <v>17638</v>
      </c>
      <c r="B4455" s="3">
        <v>45356</v>
      </c>
      <c r="C4455" t="s">
        <v>17639</v>
      </c>
      <c r="D4455" t="s">
        <v>18</v>
      </c>
      <c r="E4455" t="s">
        <v>26</v>
      </c>
      <c r="F4455" t="s">
        <v>15</v>
      </c>
      <c r="G4455">
        <v>8</v>
      </c>
      <c r="H4455" s="5">
        <v>364.82</v>
      </c>
      <c r="I4455" s="5">
        <v>0.02</v>
      </c>
      <c r="J4455" s="5">
        <v>2860.1887999999999</v>
      </c>
      <c r="K4455" s="5">
        <v>837.76809747909238</v>
      </c>
      <c r="L4455">
        <f>YEAR(SalesData[Order Date])</f>
        <v>2024</v>
      </c>
      <c r="M4455">
        <f>MONTH(SalesData[Order Date])</f>
        <v>3</v>
      </c>
      <c r="N4455" t="str">
        <f>TEXT(SalesData[[#This Row],[Order Date]], "mmmm")</f>
        <v>March</v>
      </c>
      <c r="O4455" s="7">
        <f>IF(SalesData[Sales]=0,0,SalesData[Profit]/SalesData[Sales])</f>
        <v>0.29290657227910705</v>
      </c>
      <c r="P4455" s="8">
        <f t="shared" si="69"/>
        <v>6.8526944794693279E-6</v>
      </c>
      <c r="Q4455" t="str">
        <f>IF(SalesData[[#This Row],[Discount]]&gt;0, "Yes", "No")</f>
        <v>Yes</v>
      </c>
      <c r="R4455" t="str">
        <f>TEXT(SalesData[[#This Row],[Order Date]],"mmm-yyyy")</f>
        <v>Mar-2024</v>
      </c>
      <c r="S4455">
        <f>YEAR(SalesData[[#This Row],[Order Date]])*100 + MONTH(SalesData[[#This Row],[Order Date]])</f>
        <v>202403</v>
      </c>
    </row>
    <row r="4456" spans="1:19" x14ac:dyDescent="0.3">
      <c r="A4456" t="s">
        <v>17716</v>
      </c>
      <c r="B4456" s="3">
        <v>45353</v>
      </c>
      <c r="C4456" t="s">
        <v>17717</v>
      </c>
      <c r="D4456" t="s">
        <v>23</v>
      </c>
      <c r="E4456" t="s">
        <v>14</v>
      </c>
      <c r="F4456" t="s">
        <v>27</v>
      </c>
      <c r="G4456">
        <v>8</v>
      </c>
      <c r="H4456" s="5">
        <v>478.79</v>
      </c>
      <c r="I4456" s="5">
        <v>0.2</v>
      </c>
      <c r="J4456" s="5">
        <v>3064.2559999999999</v>
      </c>
      <c r="K4456" s="5">
        <v>796.65243765058244</v>
      </c>
      <c r="L4456">
        <f>YEAR(SalesData[Order Date])</f>
        <v>2024</v>
      </c>
      <c r="M4456">
        <f>MONTH(SalesData[Order Date])</f>
        <v>3</v>
      </c>
      <c r="N4456" t="str">
        <f>TEXT(SalesData[[#This Row],[Order Date]], "mmmm")</f>
        <v>March</v>
      </c>
      <c r="O4456" s="7">
        <f>IF(SalesData[Sales]=0,0,SalesData[Profit]/SalesData[Sales])</f>
        <v>0.25998233752355626</v>
      </c>
      <c r="P4456" s="8">
        <f t="shared" si="69"/>
        <v>5.221495854132292E-5</v>
      </c>
      <c r="Q4456" t="str">
        <f>IF(SalesData[[#This Row],[Discount]]&gt;0, "Yes", "No")</f>
        <v>Yes</v>
      </c>
      <c r="R4456" t="str">
        <f>TEXT(SalesData[[#This Row],[Order Date]],"mmm-yyyy")</f>
        <v>Mar-2024</v>
      </c>
      <c r="S4456">
        <f>YEAR(SalesData[[#This Row],[Order Date]])*100 + MONTH(SalesData[[#This Row],[Order Date]])</f>
        <v>202403</v>
      </c>
    </row>
    <row r="4457" spans="1:19" x14ac:dyDescent="0.3">
      <c r="A4457" t="s">
        <v>17756</v>
      </c>
      <c r="B4457" s="3">
        <v>45361</v>
      </c>
      <c r="C4457" t="s">
        <v>6546</v>
      </c>
      <c r="D4457" t="s">
        <v>13</v>
      </c>
      <c r="E4457" t="s">
        <v>26</v>
      </c>
      <c r="F4457" t="s">
        <v>91</v>
      </c>
      <c r="G4457">
        <v>6</v>
      </c>
      <c r="H4457" s="5">
        <v>146.72999999999999</v>
      </c>
      <c r="I4457" s="5">
        <v>0.03</v>
      </c>
      <c r="J4457" s="5">
        <v>853.96859999999981</v>
      </c>
      <c r="K4457" s="5">
        <v>168.88765501757129</v>
      </c>
      <c r="L4457">
        <f>YEAR(SalesData[Order Date])</f>
        <v>2024</v>
      </c>
      <c r="M4457">
        <f>MONTH(SalesData[Order Date])</f>
        <v>3</v>
      </c>
      <c r="N4457" t="str">
        <f>TEXT(SalesData[[#This Row],[Order Date]], "mmmm")</f>
        <v>March</v>
      </c>
      <c r="O4457" s="7">
        <f>IF(SalesData[Sales]=0,0,SalesData[Profit]/SalesData[Sales])</f>
        <v>0.1977679917242523</v>
      </c>
      <c r="P4457" s="8">
        <f t="shared" si="69"/>
        <v>3.4076194370612694E-5</v>
      </c>
      <c r="Q4457" t="str">
        <f>IF(SalesData[[#This Row],[Discount]]&gt;0, "Yes", "No")</f>
        <v>Yes</v>
      </c>
      <c r="R4457" t="str">
        <f>TEXT(SalesData[[#This Row],[Order Date]],"mmm-yyyy")</f>
        <v>Mar-2024</v>
      </c>
      <c r="S4457">
        <f>YEAR(SalesData[[#This Row],[Order Date]])*100 + MONTH(SalesData[[#This Row],[Order Date]])</f>
        <v>202403</v>
      </c>
    </row>
    <row r="4458" spans="1:19" x14ac:dyDescent="0.3">
      <c r="A4458" t="s">
        <v>17819</v>
      </c>
      <c r="B4458" s="3">
        <v>45353</v>
      </c>
      <c r="C4458" t="s">
        <v>17820</v>
      </c>
      <c r="D4458" t="s">
        <v>18</v>
      </c>
      <c r="E4458" t="s">
        <v>19</v>
      </c>
      <c r="F4458" t="s">
        <v>53</v>
      </c>
      <c r="G4458">
        <v>6</v>
      </c>
      <c r="H4458" s="5">
        <v>468.58</v>
      </c>
      <c r="I4458" s="5">
        <v>0.09</v>
      </c>
      <c r="J4458" s="5">
        <v>2558.4468000000002</v>
      </c>
      <c r="K4458" s="5">
        <v>459.85560720081151</v>
      </c>
      <c r="L4458">
        <f>YEAR(SalesData[Order Date])</f>
        <v>2024</v>
      </c>
      <c r="M4458">
        <f>MONTH(SalesData[Order Date])</f>
        <v>3</v>
      </c>
      <c r="N4458" t="str">
        <f>TEXT(SalesData[[#This Row],[Order Date]], "mmmm")</f>
        <v>March</v>
      </c>
      <c r="O4458" s="7">
        <f>IF(SalesData[Sales]=0,0,SalesData[Profit]/SalesData[Sales])</f>
        <v>0.17974014828090679</v>
      </c>
      <c r="P4458" s="8">
        <f t="shared" si="69"/>
        <v>3.2011609543727859E-5</v>
      </c>
      <c r="Q4458" t="str">
        <f>IF(SalesData[[#This Row],[Discount]]&gt;0, "Yes", "No")</f>
        <v>Yes</v>
      </c>
      <c r="R4458" t="str">
        <f>TEXT(SalesData[[#This Row],[Order Date]],"mmm-yyyy")</f>
        <v>Mar-2024</v>
      </c>
      <c r="S4458">
        <f>YEAR(SalesData[[#This Row],[Order Date]])*100 + MONTH(SalesData[[#This Row],[Order Date]])</f>
        <v>202403</v>
      </c>
    </row>
    <row r="4459" spans="1:19" x14ac:dyDescent="0.3">
      <c r="A4459" t="s">
        <v>17841</v>
      </c>
      <c r="B4459" s="3">
        <v>45382</v>
      </c>
      <c r="C4459" t="s">
        <v>17842</v>
      </c>
      <c r="D4459" t="s">
        <v>18</v>
      </c>
      <c r="E4459" t="s">
        <v>14</v>
      </c>
      <c r="F4459" t="s">
        <v>53</v>
      </c>
      <c r="G4459">
        <v>2</v>
      </c>
      <c r="H4459" s="5">
        <v>533.28</v>
      </c>
      <c r="I4459" s="5">
        <v>0.15</v>
      </c>
      <c r="J4459" s="5">
        <v>906.57599999999991</v>
      </c>
      <c r="K4459" s="5">
        <v>249.53205611591969</v>
      </c>
      <c r="L4459">
        <f>YEAR(SalesData[Order Date])</f>
        <v>2024</v>
      </c>
      <c r="M4459">
        <f>MONTH(SalesData[Order Date])</f>
        <v>3</v>
      </c>
      <c r="N4459" t="str">
        <f>TEXT(SalesData[[#This Row],[Order Date]], "mmmm")</f>
        <v>March</v>
      </c>
      <c r="O4459" s="7">
        <f>IF(SalesData[Sales]=0,0,SalesData[Profit]/SalesData[Sales])</f>
        <v>0.27524670421003833</v>
      </c>
      <c r="P4459" s="8">
        <f t="shared" si="69"/>
        <v>1.4063906390639064E-4</v>
      </c>
      <c r="Q4459" t="str">
        <f>IF(SalesData[[#This Row],[Discount]]&gt;0, "Yes", "No")</f>
        <v>Yes</v>
      </c>
      <c r="R4459" t="str">
        <f>TEXT(SalesData[[#This Row],[Order Date]],"mmm-yyyy")</f>
        <v>Mar-2024</v>
      </c>
      <c r="S4459">
        <f>YEAR(SalesData[[#This Row],[Order Date]])*100 + MONTH(SalesData[[#This Row],[Order Date]])</f>
        <v>202403</v>
      </c>
    </row>
    <row r="4460" spans="1:19" x14ac:dyDescent="0.3">
      <c r="A4460" t="s">
        <v>17867</v>
      </c>
      <c r="B4460" s="3">
        <v>45361</v>
      </c>
      <c r="C4460" t="s">
        <v>7210</v>
      </c>
      <c r="D4460" t="s">
        <v>23</v>
      </c>
      <c r="E4460" t="s">
        <v>14</v>
      </c>
      <c r="F4460" t="s">
        <v>20</v>
      </c>
      <c r="G4460">
        <v>1</v>
      </c>
      <c r="H4460" s="5">
        <v>978.94</v>
      </c>
      <c r="I4460" s="5">
        <v>0.03</v>
      </c>
      <c r="J4460" s="5">
        <v>949.57180000000005</v>
      </c>
      <c r="K4460" s="5">
        <v>84.628855382165412</v>
      </c>
      <c r="L4460">
        <f>YEAR(SalesData[Order Date])</f>
        <v>2024</v>
      </c>
      <c r="M4460">
        <f>MONTH(SalesData[Order Date])</f>
        <v>3</v>
      </c>
      <c r="N4460" t="str">
        <f>TEXT(SalesData[[#This Row],[Order Date]], "mmmm")</f>
        <v>March</v>
      </c>
      <c r="O4460" s="7">
        <f>IF(SalesData[Sales]=0,0,SalesData[Profit]/SalesData[Sales])</f>
        <v>8.9123176764690573E-2</v>
      </c>
      <c r="P4460" s="8">
        <f t="shared" si="69"/>
        <v>3.0645391954563094E-5</v>
      </c>
      <c r="Q4460" t="str">
        <f>IF(SalesData[[#This Row],[Discount]]&gt;0, "Yes", "No")</f>
        <v>Yes</v>
      </c>
      <c r="R4460" t="str">
        <f>TEXT(SalesData[[#This Row],[Order Date]],"mmm-yyyy")</f>
        <v>Mar-2024</v>
      </c>
      <c r="S4460">
        <f>YEAR(SalesData[[#This Row],[Order Date]])*100 + MONTH(SalesData[[#This Row],[Order Date]])</f>
        <v>202403</v>
      </c>
    </row>
    <row r="4461" spans="1:19" x14ac:dyDescent="0.3">
      <c r="A4461" t="s">
        <v>17896</v>
      </c>
      <c r="B4461" s="3">
        <v>45359</v>
      </c>
      <c r="C4461" t="s">
        <v>17897</v>
      </c>
      <c r="D4461" t="s">
        <v>13</v>
      </c>
      <c r="E4461" t="s">
        <v>19</v>
      </c>
      <c r="F4461" t="s">
        <v>44</v>
      </c>
      <c r="G4461">
        <v>8</v>
      </c>
      <c r="H4461" s="5">
        <v>943.53</v>
      </c>
      <c r="I4461" s="5">
        <v>0.28000000000000003</v>
      </c>
      <c r="J4461" s="5">
        <v>5434.7327999999998</v>
      </c>
      <c r="K4461" s="5">
        <v>1216.229421790131</v>
      </c>
      <c r="L4461">
        <f>YEAR(SalesData[Order Date])</f>
        <v>2024</v>
      </c>
      <c r="M4461">
        <f>MONTH(SalesData[Order Date])</f>
        <v>3</v>
      </c>
      <c r="N4461" t="str">
        <f>TEXT(SalesData[[#This Row],[Order Date]], "mmmm")</f>
        <v>March</v>
      </c>
      <c r="O4461" s="7">
        <f>IF(SalesData[Sales]=0,0,SalesData[Profit]/SalesData[Sales])</f>
        <v>0.22378826458407139</v>
      </c>
      <c r="P4461" s="8">
        <f t="shared" si="69"/>
        <v>3.7094739965872845E-5</v>
      </c>
      <c r="Q4461" t="str">
        <f>IF(SalesData[[#This Row],[Discount]]&gt;0, "Yes", "No")</f>
        <v>Yes</v>
      </c>
      <c r="R4461" t="str">
        <f>TEXT(SalesData[[#This Row],[Order Date]],"mmm-yyyy")</f>
        <v>Mar-2024</v>
      </c>
      <c r="S4461">
        <f>YEAR(SalesData[[#This Row],[Order Date]])*100 + MONTH(SalesData[[#This Row],[Order Date]])</f>
        <v>202403</v>
      </c>
    </row>
    <row r="4462" spans="1:19" x14ac:dyDescent="0.3">
      <c r="A4462" t="s">
        <v>17910</v>
      </c>
      <c r="B4462" s="3">
        <v>45359</v>
      </c>
      <c r="C4462" t="s">
        <v>17911</v>
      </c>
      <c r="D4462" t="s">
        <v>23</v>
      </c>
      <c r="E4462" t="s">
        <v>26</v>
      </c>
      <c r="F4462" t="s">
        <v>62</v>
      </c>
      <c r="G4462">
        <v>2</v>
      </c>
      <c r="H4462" s="5">
        <v>673.08</v>
      </c>
      <c r="I4462" s="5">
        <v>0.25</v>
      </c>
      <c r="J4462" s="5">
        <v>1009.62</v>
      </c>
      <c r="K4462" s="5">
        <v>111.2539913044492</v>
      </c>
      <c r="L4462">
        <f>YEAR(SalesData[Order Date])</f>
        <v>2024</v>
      </c>
      <c r="M4462">
        <f>MONTH(SalesData[Order Date])</f>
        <v>3</v>
      </c>
      <c r="N4462" t="str">
        <f>TEXT(SalesData[[#This Row],[Order Date]], "mmmm")</f>
        <v>March</v>
      </c>
      <c r="O4462" s="7">
        <f>IF(SalesData[Sales]=0,0,SalesData[Profit]/SalesData[Sales])</f>
        <v>0.11019392573884154</v>
      </c>
      <c r="P4462" s="8">
        <f t="shared" si="69"/>
        <v>1.8571343673857489E-4</v>
      </c>
      <c r="Q4462" t="str">
        <f>IF(SalesData[[#This Row],[Discount]]&gt;0, "Yes", "No")</f>
        <v>Yes</v>
      </c>
      <c r="R4462" t="str">
        <f>TEXT(SalesData[[#This Row],[Order Date]],"mmm-yyyy")</f>
        <v>Mar-2024</v>
      </c>
      <c r="S4462">
        <f>YEAR(SalesData[[#This Row],[Order Date]])*100 + MONTH(SalesData[[#This Row],[Order Date]])</f>
        <v>202403</v>
      </c>
    </row>
    <row r="4463" spans="1:19" x14ac:dyDescent="0.3">
      <c r="A4463" t="s">
        <v>17989</v>
      </c>
      <c r="B4463" s="3">
        <v>45369</v>
      </c>
      <c r="C4463" t="s">
        <v>17990</v>
      </c>
      <c r="D4463" t="s">
        <v>23</v>
      </c>
      <c r="E4463" t="s">
        <v>26</v>
      </c>
      <c r="F4463" t="s">
        <v>31</v>
      </c>
      <c r="G4463">
        <v>9</v>
      </c>
      <c r="H4463" s="5">
        <v>403.03</v>
      </c>
      <c r="I4463" s="5">
        <v>0.28000000000000003</v>
      </c>
      <c r="J4463" s="5">
        <v>2611.634399999999</v>
      </c>
      <c r="K4463" s="5">
        <v>345.98520533852769</v>
      </c>
      <c r="L4463">
        <f>YEAR(SalesData[Order Date])</f>
        <v>2024</v>
      </c>
      <c r="M4463">
        <f>MONTH(SalesData[Order Date])</f>
        <v>3</v>
      </c>
      <c r="N4463" t="str">
        <f>TEXT(SalesData[[#This Row],[Order Date]], "mmmm")</f>
        <v>March</v>
      </c>
      <c r="O4463" s="7">
        <f>IF(SalesData[Sales]=0,0,SalesData[Profit]/SalesData[Sales])</f>
        <v>0.13247842245397282</v>
      </c>
      <c r="P4463" s="8">
        <f t="shared" si="69"/>
        <v>7.7193040496020441E-5</v>
      </c>
      <c r="Q4463" t="str">
        <f>IF(SalesData[[#This Row],[Discount]]&gt;0, "Yes", "No")</f>
        <v>Yes</v>
      </c>
      <c r="R4463" t="str">
        <f>TEXT(SalesData[[#This Row],[Order Date]],"mmm-yyyy")</f>
        <v>Mar-2024</v>
      </c>
      <c r="S4463">
        <f>YEAR(SalesData[[#This Row],[Order Date]])*100 + MONTH(SalesData[[#This Row],[Order Date]])</f>
        <v>202403</v>
      </c>
    </row>
    <row r="4464" spans="1:19" x14ac:dyDescent="0.3">
      <c r="A4464" t="s">
        <v>18012</v>
      </c>
      <c r="B4464" s="3">
        <v>45353</v>
      </c>
      <c r="C4464" t="s">
        <v>18013</v>
      </c>
      <c r="D4464" t="s">
        <v>30</v>
      </c>
      <c r="E4464" t="s">
        <v>19</v>
      </c>
      <c r="F4464" t="s">
        <v>34</v>
      </c>
      <c r="G4464">
        <v>7</v>
      </c>
      <c r="H4464" s="5">
        <v>251.12</v>
      </c>
      <c r="I4464" s="5">
        <v>0.28999999999999998</v>
      </c>
      <c r="J4464" s="5">
        <v>1248.0663999999999</v>
      </c>
      <c r="K4464" s="5">
        <v>146.21512991733459</v>
      </c>
      <c r="L4464">
        <f>YEAR(SalesData[Order Date])</f>
        <v>2024</v>
      </c>
      <c r="M4464">
        <f>MONTH(SalesData[Order Date])</f>
        <v>3</v>
      </c>
      <c r="N4464" t="str">
        <f>TEXT(SalesData[[#This Row],[Order Date]], "mmmm")</f>
        <v>March</v>
      </c>
      <c r="O4464" s="7">
        <f>IF(SalesData[Sales]=0,0,SalesData[Profit]/SalesData[Sales])</f>
        <v>0.11715332607090023</v>
      </c>
      <c r="P4464" s="8">
        <f t="shared" si="69"/>
        <v>1.6497519683247619E-4</v>
      </c>
      <c r="Q4464" t="str">
        <f>IF(SalesData[[#This Row],[Discount]]&gt;0, "Yes", "No")</f>
        <v>Yes</v>
      </c>
      <c r="R4464" t="str">
        <f>TEXT(SalesData[[#This Row],[Order Date]],"mmm-yyyy")</f>
        <v>Mar-2024</v>
      </c>
      <c r="S4464">
        <f>YEAR(SalesData[[#This Row],[Order Date]])*100 + MONTH(SalesData[[#This Row],[Order Date]])</f>
        <v>202403</v>
      </c>
    </row>
    <row r="4465" spans="1:19" x14ac:dyDescent="0.3">
      <c r="A4465" t="s">
        <v>18106</v>
      </c>
      <c r="B4465" s="3">
        <v>45360</v>
      </c>
      <c r="C4465" t="s">
        <v>18107</v>
      </c>
      <c r="D4465" t="s">
        <v>30</v>
      </c>
      <c r="E4465" t="s">
        <v>14</v>
      </c>
      <c r="F4465" t="s">
        <v>15</v>
      </c>
      <c r="G4465">
        <v>8</v>
      </c>
      <c r="H4465" s="5">
        <v>977.4</v>
      </c>
      <c r="I4465" s="5">
        <v>0.05</v>
      </c>
      <c r="J4465" s="5">
        <v>7428.24</v>
      </c>
      <c r="K4465" s="5">
        <v>2080.0209736094862</v>
      </c>
      <c r="L4465">
        <f>YEAR(SalesData[Order Date])</f>
        <v>2024</v>
      </c>
      <c r="M4465">
        <f>MONTH(SalesData[Order Date])</f>
        <v>3</v>
      </c>
      <c r="N4465" t="str">
        <f>TEXT(SalesData[[#This Row],[Order Date]], "mmmm")</f>
        <v>March</v>
      </c>
      <c r="O4465" s="7">
        <f>IF(SalesData[Sales]=0,0,SalesData[Profit]/SalesData[Sales])</f>
        <v>0.28001531636154542</v>
      </c>
      <c r="P4465" s="8">
        <f t="shared" si="69"/>
        <v>6.3945160630243512E-6</v>
      </c>
      <c r="Q4465" t="str">
        <f>IF(SalesData[[#This Row],[Discount]]&gt;0, "Yes", "No")</f>
        <v>Yes</v>
      </c>
      <c r="R4465" t="str">
        <f>TEXT(SalesData[[#This Row],[Order Date]],"mmm-yyyy")</f>
        <v>Mar-2024</v>
      </c>
      <c r="S4465">
        <f>YEAR(SalesData[[#This Row],[Order Date]])*100 + MONTH(SalesData[[#This Row],[Order Date]])</f>
        <v>202403</v>
      </c>
    </row>
    <row r="4466" spans="1:19" x14ac:dyDescent="0.3">
      <c r="A4466" t="s">
        <v>18160</v>
      </c>
      <c r="B4466" s="3">
        <v>45354</v>
      </c>
      <c r="C4466" t="s">
        <v>18161</v>
      </c>
      <c r="D4466" t="s">
        <v>18</v>
      </c>
      <c r="E4466" t="s">
        <v>26</v>
      </c>
      <c r="F4466" t="s">
        <v>53</v>
      </c>
      <c r="G4466">
        <v>8</v>
      </c>
      <c r="H4466" s="5">
        <v>567.35</v>
      </c>
      <c r="I4466" s="5">
        <v>0.01</v>
      </c>
      <c r="J4466" s="5">
        <v>4493.4120000000003</v>
      </c>
      <c r="K4466" s="5">
        <v>1340.7152757375979</v>
      </c>
      <c r="L4466">
        <f>YEAR(SalesData[Order Date])</f>
        <v>2024</v>
      </c>
      <c r="M4466">
        <f>MONTH(SalesData[Order Date])</f>
        <v>3</v>
      </c>
      <c r="N4466" t="str">
        <f>TEXT(SalesData[[#This Row],[Order Date]], "mmmm")</f>
        <v>March</v>
      </c>
      <c r="O4466" s="7">
        <f>IF(SalesData[Sales]=0,0,SalesData[Profit]/SalesData[Sales])</f>
        <v>0.29837354681422446</v>
      </c>
      <c r="P4466" s="8">
        <f t="shared" si="69"/>
        <v>2.2032255221644489E-6</v>
      </c>
      <c r="Q4466" t="str">
        <f>IF(SalesData[[#This Row],[Discount]]&gt;0, "Yes", "No")</f>
        <v>Yes</v>
      </c>
      <c r="R4466" t="str">
        <f>TEXT(SalesData[[#This Row],[Order Date]],"mmm-yyyy")</f>
        <v>Mar-2024</v>
      </c>
      <c r="S4466">
        <f>YEAR(SalesData[[#This Row],[Order Date]])*100 + MONTH(SalesData[[#This Row],[Order Date]])</f>
        <v>202403</v>
      </c>
    </row>
    <row r="4467" spans="1:19" x14ac:dyDescent="0.3">
      <c r="A4467" t="s">
        <v>18245</v>
      </c>
      <c r="B4467" s="3">
        <v>45363</v>
      </c>
      <c r="C4467" t="s">
        <v>18246</v>
      </c>
      <c r="D4467" t="s">
        <v>18</v>
      </c>
      <c r="E4467" t="s">
        <v>19</v>
      </c>
      <c r="F4467" t="s">
        <v>91</v>
      </c>
      <c r="G4467">
        <v>5</v>
      </c>
      <c r="H4467" s="5">
        <v>832.54</v>
      </c>
      <c r="I4467" s="5">
        <v>0.09</v>
      </c>
      <c r="J4467" s="5">
        <v>3788.0569999999998</v>
      </c>
      <c r="K4467" s="5">
        <v>209.08604172128781</v>
      </c>
      <c r="L4467">
        <f>YEAR(SalesData[Order Date])</f>
        <v>2024</v>
      </c>
      <c r="M4467">
        <f>MONTH(SalesData[Order Date])</f>
        <v>3</v>
      </c>
      <c r="N4467" t="str">
        <f>TEXT(SalesData[[#This Row],[Order Date]], "mmmm")</f>
        <v>March</v>
      </c>
      <c r="O4467" s="7">
        <f>IF(SalesData[Sales]=0,0,SalesData[Profit]/SalesData[Sales])</f>
        <v>5.5196118147453385E-2</v>
      </c>
      <c r="P4467" s="8">
        <f t="shared" si="69"/>
        <v>2.1620582794820669E-5</v>
      </c>
      <c r="Q4467" t="str">
        <f>IF(SalesData[[#This Row],[Discount]]&gt;0, "Yes", "No")</f>
        <v>Yes</v>
      </c>
      <c r="R4467" t="str">
        <f>TEXT(SalesData[[#This Row],[Order Date]],"mmm-yyyy")</f>
        <v>Mar-2024</v>
      </c>
      <c r="S4467">
        <f>YEAR(SalesData[[#This Row],[Order Date]])*100 + MONTH(SalesData[[#This Row],[Order Date]])</f>
        <v>202403</v>
      </c>
    </row>
    <row r="4468" spans="1:19" x14ac:dyDescent="0.3">
      <c r="A4468" t="s">
        <v>18282</v>
      </c>
      <c r="B4468" s="3">
        <v>45373</v>
      </c>
      <c r="C4468" t="s">
        <v>18283</v>
      </c>
      <c r="D4468" t="s">
        <v>13</v>
      </c>
      <c r="E4468" t="s">
        <v>26</v>
      </c>
      <c r="F4468" t="s">
        <v>15</v>
      </c>
      <c r="G4468">
        <v>9</v>
      </c>
      <c r="H4468" s="5">
        <v>871.13</v>
      </c>
      <c r="I4468" s="5">
        <v>0.21</v>
      </c>
      <c r="J4468" s="5">
        <v>6193.7343000000001</v>
      </c>
      <c r="K4468" s="5">
        <v>1404.5702112091469</v>
      </c>
      <c r="L4468">
        <f>YEAR(SalesData[Order Date])</f>
        <v>2024</v>
      </c>
      <c r="M4468">
        <f>MONTH(SalesData[Order Date])</f>
        <v>3</v>
      </c>
      <c r="N4468" t="str">
        <f>TEXT(SalesData[[#This Row],[Order Date]], "mmmm")</f>
        <v>March</v>
      </c>
      <c r="O4468" s="7">
        <f>IF(SalesData[Sales]=0,0,SalesData[Profit]/SalesData[Sales])</f>
        <v>0.22677275827107193</v>
      </c>
      <c r="P4468" s="8">
        <f t="shared" si="69"/>
        <v>2.678513348562595E-5</v>
      </c>
      <c r="Q4468" t="str">
        <f>IF(SalesData[[#This Row],[Discount]]&gt;0, "Yes", "No")</f>
        <v>Yes</v>
      </c>
      <c r="R4468" t="str">
        <f>TEXT(SalesData[[#This Row],[Order Date]],"mmm-yyyy")</f>
        <v>Mar-2024</v>
      </c>
      <c r="S4468">
        <f>YEAR(SalesData[[#This Row],[Order Date]])*100 + MONTH(SalesData[[#This Row],[Order Date]])</f>
        <v>202403</v>
      </c>
    </row>
    <row r="4469" spans="1:19" x14ac:dyDescent="0.3">
      <c r="A4469" t="s">
        <v>18291</v>
      </c>
      <c r="B4469" s="3">
        <v>45358</v>
      </c>
      <c r="C4469" t="s">
        <v>18292</v>
      </c>
      <c r="D4469" t="s">
        <v>30</v>
      </c>
      <c r="E4469" t="s">
        <v>14</v>
      </c>
      <c r="F4469" t="s">
        <v>31</v>
      </c>
      <c r="G4469">
        <v>9</v>
      </c>
      <c r="H4469" s="5">
        <v>327.39999999999998</v>
      </c>
      <c r="I4469" s="5">
        <v>0.26</v>
      </c>
      <c r="J4469" s="5">
        <v>2180.4839999999999</v>
      </c>
      <c r="K4469" s="5">
        <v>114.8322273750822</v>
      </c>
      <c r="L4469">
        <f>YEAR(SalesData[Order Date])</f>
        <v>2024</v>
      </c>
      <c r="M4469">
        <f>MONTH(SalesData[Order Date])</f>
        <v>3</v>
      </c>
      <c r="N4469" t="str">
        <f>TEXT(SalesData[[#This Row],[Order Date]], "mmmm")</f>
        <v>March</v>
      </c>
      <c r="O4469" s="7">
        <f>IF(SalesData[Sales]=0,0,SalesData[Profit]/SalesData[Sales])</f>
        <v>5.2663641363606524E-2</v>
      </c>
      <c r="P4469" s="8">
        <f t="shared" si="69"/>
        <v>8.8237290436435226E-5</v>
      </c>
      <c r="Q4469" t="str">
        <f>IF(SalesData[[#This Row],[Discount]]&gt;0, "Yes", "No")</f>
        <v>Yes</v>
      </c>
      <c r="R4469" t="str">
        <f>TEXT(SalesData[[#This Row],[Order Date]],"mmm-yyyy")</f>
        <v>Mar-2024</v>
      </c>
      <c r="S4469">
        <f>YEAR(SalesData[[#This Row],[Order Date]])*100 + MONTH(SalesData[[#This Row],[Order Date]])</f>
        <v>202403</v>
      </c>
    </row>
    <row r="4470" spans="1:19" x14ac:dyDescent="0.3">
      <c r="A4470" t="s">
        <v>18295</v>
      </c>
      <c r="B4470" s="3">
        <v>45366</v>
      </c>
      <c r="C4470" t="s">
        <v>18296</v>
      </c>
      <c r="D4470" t="s">
        <v>30</v>
      </c>
      <c r="E4470" t="s">
        <v>26</v>
      </c>
      <c r="F4470" t="s">
        <v>15</v>
      </c>
      <c r="G4470">
        <v>4</v>
      </c>
      <c r="H4470" s="5">
        <v>114.83</v>
      </c>
      <c r="I4470" s="5">
        <v>0.17</v>
      </c>
      <c r="J4470" s="5">
        <v>381.23559999999998</v>
      </c>
      <c r="K4470" s="5">
        <v>55.677024845704281</v>
      </c>
      <c r="L4470">
        <f>YEAR(SalesData[Order Date])</f>
        <v>2024</v>
      </c>
      <c r="M4470">
        <f>MONTH(SalesData[Order Date])</f>
        <v>3</v>
      </c>
      <c r="N4470" t="str">
        <f>TEXT(SalesData[[#This Row],[Order Date]], "mmmm")</f>
        <v>March</v>
      </c>
      <c r="O4470" s="7">
        <f>IF(SalesData[Sales]=0,0,SalesData[Profit]/SalesData[Sales])</f>
        <v>0.14604361409507477</v>
      </c>
      <c r="P4470" s="8">
        <f t="shared" si="69"/>
        <v>3.701123399808413E-4</v>
      </c>
      <c r="Q4470" t="str">
        <f>IF(SalesData[[#This Row],[Discount]]&gt;0, "Yes", "No")</f>
        <v>Yes</v>
      </c>
      <c r="R4470" t="str">
        <f>TEXT(SalesData[[#This Row],[Order Date]],"mmm-yyyy")</f>
        <v>Mar-2024</v>
      </c>
      <c r="S4470">
        <f>YEAR(SalesData[[#This Row],[Order Date]])*100 + MONTH(SalesData[[#This Row],[Order Date]])</f>
        <v>202403</v>
      </c>
    </row>
    <row r="4471" spans="1:19" x14ac:dyDescent="0.3">
      <c r="A4471" t="s">
        <v>18452</v>
      </c>
      <c r="B4471" s="3">
        <v>45366</v>
      </c>
      <c r="C4471" t="s">
        <v>18453</v>
      </c>
      <c r="D4471" t="s">
        <v>18</v>
      </c>
      <c r="E4471" t="s">
        <v>19</v>
      </c>
      <c r="F4471" t="s">
        <v>44</v>
      </c>
      <c r="G4471">
        <v>5</v>
      </c>
      <c r="H4471" s="5">
        <v>37.68</v>
      </c>
      <c r="I4471" s="5">
        <v>0.15</v>
      </c>
      <c r="J4471" s="5">
        <v>160.13999999999999</v>
      </c>
      <c r="K4471" s="5">
        <v>14.849547441121199</v>
      </c>
      <c r="L4471">
        <f>YEAR(SalesData[Order Date])</f>
        <v>2024</v>
      </c>
      <c r="M4471">
        <f>MONTH(SalesData[Order Date])</f>
        <v>3</v>
      </c>
      <c r="N4471" t="str">
        <f>TEXT(SalesData[[#This Row],[Order Date]], "mmmm")</f>
        <v>March</v>
      </c>
      <c r="O4471" s="7">
        <f>IF(SalesData[Sales]=0,0,SalesData[Profit]/SalesData[Sales])</f>
        <v>9.272853403972274E-2</v>
      </c>
      <c r="P4471" s="8">
        <f t="shared" si="69"/>
        <v>7.9617834394904452E-4</v>
      </c>
      <c r="Q4471" t="str">
        <f>IF(SalesData[[#This Row],[Discount]]&gt;0, "Yes", "No")</f>
        <v>Yes</v>
      </c>
      <c r="R4471" t="str">
        <f>TEXT(SalesData[[#This Row],[Order Date]],"mmm-yyyy")</f>
        <v>Mar-2024</v>
      </c>
      <c r="S4471">
        <f>YEAR(SalesData[[#This Row],[Order Date]])*100 + MONTH(SalesData[[#This Row],[Order Date]])</f>
        <v>202403</v>
      </c>
    </row>
    <row r="4472" spans="1:19" x14ac:dyDescent="0.3">
      <c r="A4472" t="s">
        <v>18474</v>
      </c>
      <c r="B4472" s="3">
        <v>45360</v>
      </c>
      <c r="C4472" t="s">
        <v>18475</v>
      </c>
      <c r="D4472" t="s">
        <v>18</v>
      </c>
      <c r="E4472" t="s">
        <v>19</v>
      </c>
      <c r="F4472" t="s">
        <v>15</v>
      </c>
      <c r="G4472">
        <v>2</v>
      </c>
      <c r="H4472" s="5">
        <v>144.06</v>
      </c>
      <c r="I4472" s="5">
        <v>0.15</v>
      </c>
      <c r="J4472" s="5">
        <v>244.90199999999999</v>
      </c>
      <c r="K4472" s="5">
        <v>34.422276136774308</v>
      </c>
      <c r="L4472">
        <f>YEAR(SalesData[Order Date])</f>
        <v>2024</v>
      </c>
      <c r="M4472">
        <f>MONTH(SalesData[Order Date])</f>
        <v>3</v>
      </c>
      <c r="N4472" t="str">
        <f>TEXT(SalesData[[#This Row],[Order Date]], "mmmm")</f>
        <v>March</v>
      </c>
      <c r="O4472" s="7">
        <f>IF(SalesData[Sales]=0,0,SalesData[Profit]/SalesData[Sales])</f>
        <v>0.14055530839590658</v>
      </c>
      <c r="P4472" s="8">
        <f t="shared" si="69"/>
        <v>5.2061640982923782E-4</v>
      </c>
      <c r="Q4472" t="str">
        <f>IF(SalesData[[#This Row],[Discount]]&gt;0, "Yes", "No")</f>
        <v>Yes</v>
      </c>
      <c r="R4472" t="str">
        <f>TEXT(SalesData[[#This Row],[Order Date]],"mmm-yyyy")</f>
        <v>Mar-2024</v>
      </c>
      <c r="S4472">
        <f>YEAR(SalesData[[#This Row],[Order Date]])*100 + MONTH(SalesData[[#This Row],[Order Date]])</f>
        <v>202403</v>
      </c>
    </row>
    <row r="4473" spans="1:19" x14ac:dyDescent="0.3">
      <c r="A4473" t="s">
        <v>18497</v>
      </c>
      <c r="B4473" s="3">
        <v>45374</v>
      </c>
      <c r="C4473" t="s">
        <v>18498</v>
      </c>
      <c r="D4473" t="s">
        <v>30</v>
      </c>
      <c r="E4473" t="s">
        <v>19</v>
      </c>
      <c r="F4473" t="s">
        <v>53</v>
      </c>
      <c r="G4473">
        <v>6</v>
      </c>
      <c r="H4473" s="5">
        <v>223.52</v>
      </c>
      <c r="I4473" s="5">
        <v>0.19</v>
      </c>
      <c r="J4473" s="5">
        <v>1086.3072</v>
      </c>
      <c r="K4473" s="5">
        <v>55.782641954219308</v>
      </c>
      <c r="L4473">
        <f>YEAR(SalesData[Order Date])</f>
        <v>2024</v>
      </c>
      <c r="M4473">
        <f>MONTH(SalesData[Order Date])</f>
        <v>3</v>
      </c>
      <c r="N4473" t="str">
        <f>TEXT(SalesData[[#This Row],[Order Date]], "mmmm")</f>
        <v>March</v>
      </c>
      <c r="O4473" s="7">
        <f>IF(SalesData[Sales]=0,0,SalesData[Profit]/SalesData[Sales])</f>
        <v>5.1350706277394929E-2</v>
      </c>
      <c r="P4473" s="8">
        <f t="shared" si="69"/>
        <v>1.4167263183011212E-4</v>
      </c>
      <c r="Q4473" t="str">
        <f>IF(SalesData[[#This Row],[Discount]]&gt;0, "Yes", "No")</f>
        <v>Yes</v>
      </c>
      <c r="R4473" t="str">
        <f>TEXT(SalesData[[#This Row],[Order Date]],"mmm-yyyy")</f>
        <v>Mar-2024</v>
      </c>
      <c r="S4473">
        <f>YEAR(SalesData[[#This Row],[Order Date]])*100 + MONTH(SalesData[[#This Row],[Order Date]])</f>
        <v>202403</v>
      </c>
    </row>
    <row r="4474" spans="1:19" x14ac:dyDescent="0.3">
      <c r="A4474" t="s">
        <v>18535</v>
      </c>
      <c r="B4474" s="3">
        <v>45357</v>
      </c>
      <c r="C4474" t="s">
        <v>18536</v>
      </c>
      <c r="D4474" t="s">
        <v>18</v>
      </c>
      <c r="E4474" t="s">
        <v>14</v>
      </c>
      <c r="F4474" t="s">
        <v>27</v>
      </c>
      <c r="G4474">
        <v>3</v>
      </c>
      <c r="H4474" s="5">
        <v>254.01</v>
      </c>
      <c r="I4474" s="5">
        <v>0.01</v>
      </c>
      <c r="J4474" s="5">
        <v>754.40969999999993</v>
      </c>
      <c r="K4474" s="5">
        <v>189.86779555744761</v>
      </c>
      <c r="L4474">
        <f>YEAR(SalesData[Order Date])</f>
        <v>2024</v>
      </c>
      <c r="M4474">
        <f>MONTH(SalesData[Order Date])</f>
        <v>3</v>
      </c>
      <c r="N4474" t="str">
        <f>TEXT(SalesData[[#This Row],[Order Date]], "mmmm")</f>
        <v>March</v>
      </c>
      <c r="O4474" s="7">
        <f>IF(SalesData[Sales]=0,0,SalesData[Profit]/SalesData[Sales])</f>
        <v>0.25167729889667062</v>
      </c>
      <c r="P4474" s="8">
        <f t="shared" si="69"/>
        <v>1.3122842932692939E-5</v>
      </c>
      <c r="Q4474" t="str">
        <f>IF(SalesData[[#This Row],[Discount]]&gt;0, "Yes", "No")</f>
        <v>Yes</v>
      </c>
      <c r="R4474" t="str">
        <f>TEXT(SalesData[[#This Row],[Order Date]],"mmm-yyyy")</f>
        <v>Mar-2024</v>
      </c>
      <c r="S4474">
        <f>YEAR(SalesData[[#This Row],[Order Date]])*100 + MONTH(SalesData[[#This Row],[Order Date]])</f>
        <v>202403</v>
      </c>
    </row>
    <row r="4475" spans="1:19" x14ac:dyDescent="0.3">
      <c r="A4475" t="s">
        <v>18564</v>
      </c>
      <c r="B4475" s="3">
        <v>45360</v>
      </c>
      <c r="C4475" t="s">
        <v>11255</v>
      </c>
      <c r="D4475" t="s">
        <v>30</v>
      </c>
      <c r="E4475" t="s">
        <v>14</v>
      </c>
      <c r="F4475" t="s">
        <v>27</v>
      </c>
      <c r="G4475">
        <v>9</v>
      </c>
      <c r="H4475" s="5">
        <v>494.04</v>
      </c>
      <c r="I4475" s="5">
        <v>0.14000000000000001</v>
      </c>
      <c r="J4475" s="5">
        <v>3823.8696</v>
      </c>
      <c r="K4475" s="5">
        <v>1017.460451625418</v>
      </c>
      <c r="L4475">
        <f>YEAR(SalesData[Order Date])</f>
        <v>2024</v>
      </c>
      <c r="M4475">
        <f>MONTH(SalesData[Order Date])</f>
        <v>3</v>
      </c>
      <c r="N4475" t="str">
        <f>TEXT(SalesData[[#This Row],[Order Date]], "mmmm")</f>
        <v>March</v>
      </c>
      <c r="O4475" s="7">
        <f>IF(SalesData[Sales]=0,0,SalesData[Profit]/SalesData[Sales])</f>
        <v>0.26608136732105564</v>
      </c>
      <c r="P4475" s="8">
        <f t="shared" si="69"/>
        <v>3.1486429348950601E-5</v>
      </c>
      <c r="Q4475" t="str">
        <f>IF(SalesData[[#This Row],[Discount]]&gt;0, "Yes", "No")</f>
        <v>Yes</v>
      </c>
      <c r="R4475" t="str">
        <f>TEXT(SalesData[[#This Row],[Order Date]],"mmm-yyyy")</f>
        <v>Mar-2024</v>
      </c>
      <c r="S4475">
        <f>YEAR(SalesData[[#This Row],[Order Date]])*100 + MONTH(SalesData[[#This Row],[Order Date]])</f>
        <v>202403</v>
      </c>
    </row>
    <row r="4476" spans="1:19" x14ac:dyDescent="0.3">
      <c r="A4476" t="s">
        <v>18565</v>
      </c>
      <c r="B4476" s="3">
        <v>45370</v>
      </c>
      <c r="C4476" t="s">
        <v>18566</v>
      </c>
      <c r="D4476" t="s">
        <v>30</v>
      </c>
      <c r="E4476" t="s">
        <v>19</v>
      </c>
      <c r="F4476" t="s">
        <v>34</v>
      </c>
      <c r="G4476">
        <v>4</v>
      </c>
      <c r="H4476" s="5">
        <v>559.47</v>
      </c>
      <c r="I4476" s="5">
        <v>0.28999999999999998</v>
      </c>
      <c r="J4476" s="5">
        <v>1588.8948</v>
      </c>
      <c r="K4476" s="5">
        <v>121.485911359592</v>
      </c>
      <c r="L4476">
        <f>YEAR(SalesData[Order Date])</f>
        <v>2024</v>
      </c>
      <c r="M4476">
        <f>MONTH(SalesData[Order Date])</f>
        <v>3</v>
      </c>
      <c r="N4476" t="str">
        <f>TEXT(SalesData[[#This Row],[Order Date]], "mmmm")</f>
        <v>March</v>
      </c>
      <c r="O4476" s="7">
        <f>IF(SalesData[Sales]=0,0,SalesData[Profit]/SalesData[Sales])</f>
        <v>7.6459380041769914E-2</v>
      </c>
      <c r="P4476" s="8">
        <f t="shared" si="69"/>
        <v>1.2958693048778307E-4</v>
      </c>
      <c r="Q4476" t="str">
        <f>IF(SalesData[[#This Row],[Discount]]&gt;0, "Yes", "No")</f>
        <v>Yes</v>
      </c>
      <c r="R4476" t="str">
        <f>TEXT(SalesData[[#This Row],[Order Date]],"mmm-yyyy")</f>
        <v>Mar-2024</v>
      </c>
      <c r="S4476">
        <f>YEAR(SalesData[[#This Row],[Order Date]])*100 + MONTH(SalesData[[#This Row],[Order Date]])</f>
        <v>202403</v>
      </c>
    </row>
    <row r="4477" spans="1:19" x14ac:dyDescent="0.3">
      <c r="A4477" t="s">
        <v>18732</v>
      </c>
      <c r="B4477" s="3">
        <v>45380</v>
      </c>
      <c r="C4477" t="s">
        <v>18733</v>
      </c>
      <c r="D4477" t="s">
        <v>13</v>
      </c>
      <c r="E4477" t="s">
        <v>26</v>
      </c>
      <c r="F4477" t="s">
        <v>91</v>
      </c>
      <c r="G4477">
        <v>1</v>
      </c>
      <c r="H4477" s="5">
        <v>816.66</v>
      </c>
      <c r="I4477" s="5">
        <v>0.26</v>
      </c>
      <c r="J4477" s="5">
        <v>604.32839999999999</v>
      </c>
      <c r="K4477" s="5">
        <v>153.975657956665</v>
      </c>
      <c r="L4477">
        <f>YEAR(SalesData[Order Date])</f>
        <v>2024</v>
      </c>
      <c r="M4477">
        <f>MONTH(SalesData[Order Date])</f>
        <v>3</v>
      </c>
      <c r="N4477" t="str">
        <f>TEXT(SalesData[[#This Row],[Order Date]], "mmmm")</f>
        <v>March</v>
      </c>
      <c r="O4477" s="7">
        <f>IF(SalesData[Sales]=0,0,SalesData[Profit]/SalesData[Sales])</f>
        <v>0.25478805556162015</v>
      </c>
      <c r="P4477" s="8">
        <f t="shared" si="69"/>
        <v>3.1836994587710921E-4</v>
      </c>
      <c r="Q4477" t="str">
        <f>IF(SalesData[[#This Row],[Discount]]&gt;0, "Yes", "No")</f>
        <v>Yes</v>
      </c>
      <c r="R4477" t="str">
        <f>TEXT(SalesData[[#This Row],[Order Date]],"mmm-yyyy")</f>
        <v>Mar-2024</v>
      </c>
      <c r="S4477">
        <f>YEAR(SalesData[[#This Row],[Order Date]])*100 + MONTH(SalesData[[#This Row],[Order Date]])</f>
        <v>202403</v>
      </c>
    </row>
    <row r="4478" spans="1:19" x14ac:dyDescent="0.3">
      <c r="A4478" t="s">
        <v>18761</v>
      </c>
      <c r="B4478" s="3">
        <v>45357</v>
      </c>
      <c r="C4478" t="s">
        <v>18762</v>
      </c>
      <c r="D4478" t="s">
        <v>13</v>
      </c>
      <c r="E4478" t="s">
        <v>26</v>
      </c>
      <c r="F4478" t="s">
        <v>34</v>
      </c>
      <c r="G4478">
        <v>6</v>
      </c>
      <c r="H4478" s="5">
        <v>630.62</v>
      </c>
      <c r="I4478" s="5">
        <v>0.21</v>
      </c>
      <c r="J4478" s="5">
        <v>2989.1388000000002</v>
      </c>
      <c r="K4478" s="5">
        <v>579.11639167000044</v>
      </c>
      <c r="L4478">
        <f>YEAR(SalesData[Order Date])</f>
        <v>2024</v>
      </c>
      <c r="M4478">
        <f>MONTH(SalesData[Order Date])</f>
        <v>3</v>
      </c>
      <c r="N4478" t="str">
        <f>TEXT(SalesData[[#This Row],[Order Date]], "mmmm")</f>
        <v>March</v>
      </c>
      <c r="O4478" s="7">
        <f>IF(SalesData[Sales]=0,0,SalesData[Profit]/SalesData[Sales])</f>
        <v>0.19374021429516769</v>
      </c>
      <c r="P4478" s="8">
        <f t="shared" si="69"/>
        <v>5.550093558719989E-5</v>
      </c>
      <c r="Q4478" t="str">
        <f>IF(SalesData[[#This Row],[Discount]]&gt;0, "Yes", "No")</f>
        <v>Yes</v>
      </c>
      <c r="R4478" t="str">
        <f>TEXT(SalesData[[#This Row],[Order Date]],"mmm-yyyy")</f>
        <v>Mar-2024</v>
      </c>
      <c r="S4478">
        <f>YEAR(SalesData[[#This Row],[Order Date]])*100 + MONTH(SalesData[[#This Row],[Order Date]])</f>
        <v>202403</v>
      </c>
    </row>
    <row r="4479" spans="1:19" x14ac:dyDescent="0.3">
      <c r="A4479" t="s">
        <v>18763</v>
      </c>
      <c r="B4479" s="3">
        <v>45378</v>
      </c>
      <c r="C4479" t="s">
        <v>18764</v>
      </c>
      <c r="D4479" t="s">
        <v>30</v>
      </c>
      <c r="E4479" t="s">
        <v>19</v>
      </c>
      <c r="F4479" t="s">
        <v>31</v>
      </c>
      <c r="G4479">
        <v>8</v>
      </c>
      <c r="H4479" s="5">
        <v>959.09</v>
      </c>
      <c r="I4479" s="5">
        <v>0.1</v>
      </c>
      <c r="J4479" s="5">
        <v>6905.4480000000003</v>
      </c>
      <c r="K4479" s="5">
        <v>2060.4456439385149</v>
      </c>
      <c r="L4479">
        <f>YEAR(SalesData[Order Date])</f>
        <v>2024</v>
      </c>
      <c r="M4479">
        <f>MONTH(SalesData[Order Date])</f>
        <v>3</v>
      </c>
      <c r="N4479" t="str">
        <f>TEXT(SalesData[[#This Row],[Order Date]], "mmmm")</f>
        <v>March</v>
      </c>
      <c r="O4479" s="7">
        <f>IF(SalesData[Sales]=0,0,SalesData[Profit]/SalesData[Sales])</f>
        <v>0.29837972046687122</v>
      </c>
      <c r="P4479" s="8">
        <f t="shared" si="69"/>
        <v>1.3033187709182664E-5</v>
      </c>
      <c r="Q4479" t="str">
        <f>IF(SalesData[[#This Row],[Discount]]&gt;0, "Yes", "No")</f>
        <v>Yes</v>
      </c>
      <c r="R4479" t="str">
        <f>TEXT(SalesData[[#This Row],[Order Date]],"mmm-yyyy")</f>
        <v>Mar-2024</v>
      </c>
      <c r="S4479">
        <f>YEAR(SalesData[[#This Row],[Order Date]])*100 + MONTH(SalesData[[#This Row],[Order Date]])</f>
        <v>202403</v>
      </c>
    </row>
    <row r="4480" spans="1:19" x14ac:dyDescent="0.3">
      <c r="A4480" t="s">
        <v>18765</v>
      </c>
      <c r="B4480" s="3">
        <v>45367</v>
      </c>
      <c r="C4480" t="s">
        <v>13340</v>
      </c>
      <c r="D4480" t="s">
        <v>13</v>
      </c>
      <c r="E4480" t="s">
        <v>19</v>
      </c>
      <c r="F4480" t="s">
        <v>62</v>
      </c>
      <c r="G4480">
        <v>5</v>
      </c>
      <c r="H4480" s="5">
        <v>254.26</v>
      </c>
      <c r="I4480" s="5">
        <v>0.04</v>
      </c>
      <c r="J4480" s="5">
        <v>1220.4480000000001</v>
      </c>
      <c r="K4480" s="5">
        <v>166.7320335225678</v>
      </c>
      <c r="L4480">
        <f>YEAR(SalesData[Order Date])</f>
        <v>2024</v>
      </c>
      <c r="M4480">
        <f>MONTH(SalesData[Order Date])</f>
        <v>3</v>
      </c>
      <c r="N4480" t="str">
        <f>TEXT(SalesData[[#This Row],[Order Date]], "mmmm")</f>
        <v>March</v>
      </c>
      <c r="O4480" s="7">
        <f>IF(SalesData[Sales]=0,0,SalesData[Profit]/SalesData[Sales])</f>
        <v>0.13661543426886502</v>
      </c>
      <c r="P4480" s="8">
        <f t="shared" si="69"/>
        <v>3.1463855895540002E-5</v>
      </c>
      <c r="Q4480" t="str">
        <f>IF(SalesData[[#This Row],[Discount]]&gt;0, "Yes", "No")</f>
        <v>Yes</v>
      </c>
      <c r="R4480" t="str">
        <f>TEXT(SalesData[[#This Row],[Order Date]],"mmm-yyyy")</f>
        <v>Mar-2024</v>
      </c>
      <c r="S4480">
        <f>YEAR(SalesData[[#This Row],[Order Date]])*100 + MONTH(SalesData[[#This Row],[Order Date]])</f>
        <v>202403</v>
      </c>
    </row>
    <row r="4481" spans="1:19" x14ac:dyDescent="0.3">
      <c r="A4481" t="s">
        <v>18846</v>
      </c>
      <c r="B4481" s="3">
        <v>45358</v>
      </c>
      <c r="C4481" t="s">
        <v>18847</v>
      </c>
      <c r="D4481" t="s">
        <v>23</v>
      </c>
      <c r="E4481" t="s">
        <v>26</v>
      </c>
      <c r="F4481" t="s">
        <v>31</v>
      </c>
      <c r="G4481">
        <v>4</v>
      </c>
      <c r="H4481" s="5">
        <v>94.65</v>
      </c>
      <c r="I4481" s="5">
        <v>0.19</v>
      </c>
      <c r="J4481" s="5">
        <v>306.66600000000011</v>
      </c>
      <c r="K4481" s="5">
        <v>63.20800097055875</v>
      </c>
      <c r="L4481">
        <f>YEAR(SalesData[Order Date])</f>
        <v>2024</v>
      </c>
      <c r="M4481">
        <f>MONTH(SalesData[Order Date])</f>
        <v>3</v>
      </c>
      <c r="N4481" t="str">
        <f>TEXT(SalesData[[#This Row],[Order Date]], "mmmm")</f>
        <v>March</v>
      </c>
      <c r="O4481" s="7">
        <f>IF(SalesData[Sales]=0,0,SalesData[Profit]/SalesData[Sales])</f>
        <v>0.2061134947159409</v>
      </c>
      <c r="P4481" s="8">
        <f t="shared" si="69"/>
        <v>5.018489170628632E-4</v>
      </c>
      <c r="Q4481" t="str">
        <f>IF(SalesData[[#This Row],[Discount]]&gt;0, "Yes", "No")</f>
        <v>Yes</v>
      </c>
      <c r="R4481" t="str">
        <f>TEXT(SalesData[[#This Row],[Order Date]],"mmm-yyyy")</f>
        <v>Mar-2024</v>
      </c>
      <c r="S4481">
        <f>YEAR(SalesData[[#This Row],[Order Date]])*100 + MONTH(SalesData[[#This Row],[Order Date]])</f>
        <v>202403</v>
      </c>
    </row>
    <row r="4482" spans="1:19" x14ac:dyDescent="0.3">
      <c r="A4482" t="s">
        <v>18898</v>
      </c>
      <c r="B4482" s="3">
        <v>45375</v>
      </c>
      <c r="C4482" t="s">
        <v>11351</v>
      </c>
      <c r="D4482" t="s">
        <v>23</v>
      </c>
      <c r="E4482" t="s">
        <v>26</v>
      </c>
      <c r="F4482" t="s">
        <v>53</v>
      </c>
      <c r="G4482">
        <v>9</v>
      </c>
      <c r="H4482" s="5">
        <v>29.48</v>
      </c>
      <c r="I4482" s="5">
        <v>0.18</v>
      </c>
      <c r="J4482" s="5">
        <v>217.5624</v>
      </c>
      <c r="K4482" s="5">
        <v>15.227007251459071</v>
      </c>
      <c r="L4482">
        <f>YEAR(SalesData[Order Date])</f>
        <v>2024</v>
      </c>
      <c r="M4482">
        <f>MONTH(SalesData[Order Date])</f>
        <v>3</v>
      </c>
      <c r="N4482" t="str">
        <f>TEXT(SalesData[[#This Row],[Order Date]], "mmmm")</f>
        <v>March</v>
      </c>
      <c r="O4482" s="7">
        <f>IF(SalesData[Sales]=0,0,SalesData[Profit]/SalesData[Sales])</f>
        <v>6.9989149096806577E-2</v>
      </c>
      <c r="P4482" s="8">
        <f t="shared" ref="P4482:P4545" si="70">IF(H:H*G:G=0, 0, (I:I/(H:H*G:G)))</f>
        <v>6.7842605156037987E-4</v>
      </c>
      <c r="Q4482" t="str">
        <f>IF(SalesData[[#This Row],[Discount]]&gt;0, "Yes", "No")</f>
        <v>Yes</v>
      </c>
      <c r="R4482" t="str">
        <f>TEXT(SalesData[[#This Row],[Order Date]],"mmm-yyyy")</f>
        <v>Mar-2024</v>
      </c>
      <c r="S4482">
        <f>YEAR(SalesData[[#This Row],[Order Date]])*100 + MONTH(SalesData[[#This Row],[Order Date]])</f>
        <v>202403</v>
      </c>
    </row>
    <row r="4483" spans="1:19" x14ac:dyDescent="0.3">
      <c r="A4483" t="s">
        <v>18923</v>
      </c>
      <c r="B4483" s="3">
        <v>45373</v>
      </c>
      <c r="C4483" t="s">
        <v>18924</v>
      </c>
      <c r="D4483" t="s">
        <v>13</v>
      </c>
      <c r="E4483" t="s">
        <v>14</v>
      </c>
      <c r="F4483" t="s">
        <v>53</v>
      </c>
      <c r="G4483">
        <v>1</v>
      </c>
      <c r="H4483" s="5">
        <v>526.44000000000005</v>
      </c>
      <c r="I4483" s="5">
        <v>0.2</v>
      </c>
      <c r="J4483" s="5">
        <v>421.15199999999999</v>
      </c>
      <c r="K4483" s="5">
        <v>102.1252275589997</v>
      </c>
      <c r="L4483">
        <f>YEAR(SalesData[Order Date])</f>
        <v>2024</v>
      </c>
      <c r="M4483">
        <f>MONTH(SalesData[Order Date])</f>
        <v>3</v>
      </c>
      <c r="N4483" t="str">
        <f>TEXT(SalesData[[#This Row],[Order Date]], "mmmm")</f>
        <v>March</v>
      </c>
      <c r="O4483" s="7">
        <f>IF(SalesData[Sales]=0,0,SalesData[Profit]/SalesData[Sales])</f>
        <v>0.24249018776831097</v>
      </c>
      <c r="P4483" s="8">
        <f t="shared" si="70"/>
        <v>3.7991034115948636E-4</v>
      </c>
      <c r="Q4483" t="str">
        <f>IF(SalesData[[#This Row],[Discount]]&gt;0, "Yes", "No")</f>
        <v>Yes</v>
      </c>
      <c r="R4483" t="str">
        <f>TEXT(SalesData[[#This Row],[Order Date]],"mmm-yyyy")</f>
        <v>Mar-2024</v>
      </c>
      <c r="S4483">
        <f>YEAR(SalesData[[#This Row],[Order Date]])*100 + MONTH(SalesData[[#This Row],[Order Date]])</f>
        <v>202403</v>
      </c>
    </row>
    <row r="4484" spans="1:19" x14ac:dyDescent="0.3">
      <c r="A4484" t="s">
        <v>18975</v>
      </c>
      <c r="B4484" s="3">
        <v>45380</v>
      </c>
      <c r="C4484" t="s">
        <v>18976</v>
      </c>
      <c r="D4484" t="s">
        <v>18</v>
      </c>
      <c r="E4484" t="s">
        <v>19</v>
      </c>
      <c r="F4484" t="s">
        <v>27</v>
      </c>
      <c r="G4484">
        <v>3</v>
      </c>
      <c r="H4484" s="5">
        <v>816.12</v>
      </c>
      <c r="I4484" s="5">
        <v>0.06</v>
      </c>
      <c r="J4484" s="5">
        <v>2301.4584</v>
      </c>
      <c r="K4484" s="5">
        <v>507.4859634232684</v>
      </c>
      <c r="L4484">
        <f>YEAR(SalesData[Order Date])</f>
        <v>2024</v>
      </c>
      <c r="M4484">
        <f>MONTH(SalesData[Order Date])</f>
        <v>3</v>
      </c>
      <c r="N4484" t="str">
        <f>TEXT(SalesData[[#This Row],[Order Date]], "mmmm")</f>
        <v>March</v>
      </c>
      <c r="O4484" s="7">
        <f>IF(SalesData[Sales]=0,0,SalesData[Profit]/SalesData[Sales])</f>
        <v>0.22050625091605758</v>
      </c>
      <c r="P4484" s="8">
        <f t="shared" si="70"/>
        <v>2.4506200068617359E-5</v>
      </c>
      <c r="Q4484" t="str">
        <f>IF(SalesData[[#This Row],[Discount]]&gt;0, "Yes", "No")</f>
        <v>Yes</v>
      </c>
      <c r="R4484" t="str">
        <f>TEXT(SalesData[[#This Row],[Order Date]],"mmm-yyyy")</f>
        <v>Mar-2024</v>
      </c>
      <c r="S4484">
        <f>YEAR(SalesData[[#This Row],[Order Date]])*100 + MONTH(SalesData[[#This Row],[Order Date]])</f>
        <v>202403</v>
      </c>
    </row>
    <row r="4485" spans="1:19" x14ac:dyDescent="0.3">
      <c r="A4485" t="s">
        <v>18998</v>
      </c>
      <c r="B4485" s="3">
        <v>45353</v>
      </c>
      <c r="C4485" t="s">
        <v>18999</v>
      </c>
      <c r="D4485" t="s">
        <v>18</v>
      </c>
      <c r="E4485" t="s">
        <v>19</v>
      </c>
      <c r="F4485" t="s">
        <v>20</v>
      </c>
      <c r="G4485">
        <v>4</v>
      </c>
      <c r="H4485" s="5">
        <v>30.59</v>
      </c>
      <c r="I4485" s="5">
        <v>0.02</v>
      </c>
      <c r="J4485" s="5">
        <v>119.9128</v>
      </c>
      <c r="K4485" s="5">
        <v>13.62802658282923</v>
      </c>
      <c r="L4485">
        <f>YEAR(SalesData[Order Date])</f>
        <v>2024</v>
      </c>
      <c r="M4485">
        <f>MONTH(SalesData[Order Date])</f>
        <v>3</v>
      </c>
      <c r="N4485" t="str">
        <f>TEXT(SalesData[[#This Row],[Order Date]], "mmmm")</f>
        <v>March</v>
      </c>
      <c r="O4485" s="7">
        <f>IF(SalesData[Sales]=0,0,SalesData[Profit]/SalesData[Sales])</f>
        <v>0.11364947347430157</v>
      </c>
      <c r="P4485" s="8">
        <f t="shared" si="70"/>
        <v>1.6345210853220007E-4</v>
      </c>
      <c r="Q4485" t="str">
        <f>IF(SalesData[[#This Row],[Discount]]&gt;0, "Yes", "No")</f>
        <v>Yes</v>
      </c>
      <c r="R4485" t="str">
        <f>TEXT(SalesData[[#This Row],[Order Date]],"mmm-yyyy")</f>
        <v>Mar-2024</v>
      </c>
      <c r="S4485">
        <f>YEAR(SalesData[[#This Row],[Order Date]])*100 + MONTH(SalesData[[#This Row],[Order Date]])</f>
        <v>202403</v>
      </c>
    </row>
    <row r="4486" spans="1:19" x14ac:dyDescent="0.3">
      <c r="A4486" t="s">
        <v>19007</v>
      </c>
      <c r="B4486" s="3">
        <v>45362</v>
      </c>
      <c r="C4486" t="s">
        <v>19008</v>
      </c>
      <c r="D4486" t="s">
        <v>23</v>
      </c>
      <c r="E4486" t="s">
        <v>26</v>
      </c>
      <c r="F4486" t="s">
        <v>39</v>
      </c>
      <c r="G4486">
        <v>6</v>
      </c>
      <c r="H4486" s="5">
        <v>301.2</v>
      </c>
      <c r="I4486" s="5">
        <v>0.1</v>
      </c>
      <c r="J4486" s="5">
        <v>1626.48</v>
      </c>
      <c r="K4486" s="5">
        <v>475.3434583144637</v>
      </c>
      <c r="L4486">
        <f>YEAR(SalesData[Order Date])</f>
        <v>2024</v>
      </c>
      <c r="M4486">
        <f>MONTH(SalesData[Order Date])</f>
        <v>3</v>
      </c>
      <c r="N4486" t="str">
        <f>TEXT(SalesData[[#This Row],[Order Date]], "mmmm")</f>
        <v>March</v>
      </c>
      <c r="O4486" s="7">
        <f>IF(SalesData[Sales]=0,0,SalesData[Profit]/SalesData[Sales])</f>
        <v>0.29225287634306213</v>
      </c>
      <c r="P4486" s="8">
        <f t="shared" si="70"/>
        <v>5.5334218680832234E-5</v>
      </c>
      <c r="Q4486" t="str">
        <f>IF(SalesData[[#This Row],[Discount]]&gt;0, "Yes", "No")</f>
        <v>Yes</v>
      </c>
      <c r="R4486" t="str">
        <f>TEXT(SalesData[[#This Row],[Order Date]],"mmm-yyyy")</f>
        <v>Mar-2024</v>
      </c>
      <c r="S4486">
        <f>YEAR(SalesData[[#This Row],[Order Date]])*100 + MONTH(SalesData[[#This Row],[Order Date]])</f>
        <v>202403</v>
      </c>
    </row>
    <row r="4487" spans="1:19" x14ac:dyDescent="0.3">
      <c r="A4487" t="s">
        <v>19067</v>
      </c>
      <c r="B4487" s="3">
        <v>45368</v>
      </c>
      <c r="C4487" t="s">
        <v>19068</v>
      </c>
      <c r="D4487" t="s">
        <v>23</v>
      </c>
      <c r="E4487" t="s">
        <v>26</v>
      </c>
      <c r="F4487" t="s">
        <v>27</v>
      </c>
      <c r="G4487">
        <v>1</v>
      </c>
      <c r="H4487" s="5">
        <v>229.85</v>
      </c>
      <c r="I4487" s="5">
        <v>0.12</v>
      </c>
      <c r="J4487" s="5">
        <v>202.268</v>
      </c>
      <c r="K4487" s="5">
        <v>24.501354432469789</v>
      </c>
      <c r="L4487">
        <f>YEAR(SalesData[Order Date])</f>
        <v>2024</v>
      </c>
      <c r="M4487">
        <f>MONTH(SalesData[Order Date])</f>
        <v>3</v>
      </c>
      <c r="N4487" t="str">
        <f>TEXT(SalesData[[#This Row],[Order Date]], "mmmm")</f>
        <v>March</v>
      </c>
      <c r="O4487" s="7">
        <f>IF(SalesData[Sales]=0,0,SalesData[Profit]/SalesData[Sales])</f>
        <v>0.12113312255260243</v>
      </c>
      <c r="P4487" s="8">
        <f t="shared" si="70"/>
        <v>5.2207961714161413E-4</v>
      </c>
      <c r="Q4487" t="str">
        <f>IF(SalesData[[#This Row],[Discount]]&gt;0, "Yes", "No")</f>
        <v>Yes</v>
      </c>
      <c r="R4487" t="str">
        <f>TEXT(SalesData[[#This Row],[Order Date]],"mmm-yyyy")</f>
        <v>Mar-2024</v>
      </c>
      <c r="S4487">
        <f>YEAR(SalesData[[#This Row],[Order Date]])*100 + MONTH(SalesData[[#This Row],[Order Date]])</f>
        <v>202403</v>
      </c>
    </row>
    <row r="4488" spans="1:19" x14ac:dyDescent="0.3">
      <c r="A4488" t="s">
        <v>19274</v>
      </c>
      <c r="B4488" s="3">
        <v>45369</v>
      </c>
      <c r="C4488" t="s">
        <v>9557</v>
      </c>
      <c r="D4488" t="s">
        <v>23</v>
      </c>
      <c r="E4488" t="s">
        <v>26</v>
      </c>
      <c r="F4488" t="s">
        <v>91</v>
      </c>
      <c r="G4488">
        <v>2</v>
      </c>
      <c r="H4488" s="5">
        <v>653.79</v>
      </c>
      <c r="I4488" s="5">
        <v>0.18</v>
      </c>
      <c r="J4488" s="5">
        <v>1072.2156</v>
      </c>
      <c r="K4488" s="5">
        <v>199.22470674858559</v>
      </c>
      <c r="L4488">
        <f>YEAR(SalesData[Order Date])</f>
        <v>2024</v>
      </c>
      <c r="M4488">
        <f>MONTH(SalesData[Order Date])</f>
        <v>3</v>
      </c>
      <c r="N4488" t="str">
        <f>TEXT(SalesData[[#This Row],[Order Date]], "mmmm")</f>
        <v>March</v>
      </c>
      <c r="O4488" s="7">
        <f>IF(SalesData[Sales]=0,0,SalesData[Profit]/SalesData[Sales])</f>
        <v>0.18580657355534241</v>
      </c>
      <c r="P4488" s="8">
        <f t="shared" si="70"/>
        <v>1.3765888129215804E-4</v>
      </c>
      <c r="Q4488" t="str">
        <f>IF(SalesData[[#This Row],[Discount]]&gt;0, "Yes", "No")</f>
        <v>Yes</v>
      </c>
      <c r="R4488" t="str">
        <f>TEXT(SalesData[[#This Row],[Order Date]],"mmm-yyyy")</f>
        <v>Mar-2024</v>
      </c>
      <c r="S4488">
        <f>YEAR(SalesData[[#This Row],[Order Date]])*100 + MONTH(SalesData[[#This Row],[Order Date]])</f>
        <v>202403</v>
      </c>
    </row>
    <row r="4489" spans="1:19" x14ac:dyDescent="0.3">
      <c r="A4489" t="s">
        <v>19297</v>
      </c>
      <c r="B4489" s="3">
        <v>45364</v>
      </c>
      <c r="C4489" t="s">
        <v>19298</v>
      </c>
      <c r="D4489" t="s">
        <v>23</v>
      </c>
      <c r="E4489" t="s">
        <v>26</v>
      </c>
      <c r="F4489" t="s">
        <v>31</v>
      </c>
      <c r="G4489">
        <v>1</v>
      </c>
      <c r="H4489" s="5">
        <v>18.66</v>
      </c>
      <c r="I4489" s="5">
        <v>0.16</v>
      </c>
      <c r="J4489" s="5">
        <v>15.6744</v>
      </c>
      <c r="K4489" s="5">
        <v>3.9656846183728769</v>
      </c>
      <c r="L4489">
        <f>YEAR(SalesData[Order Date])</f>
        <v>2024</v>
      </c>
      <c r="M4489">
        <f>MONTH(SalesData[Order Date])</f>
        <v>3</v>
      </c>
      <c r="N4489" t="str">
        <f>TEXT(SalesData[[#This Row],[Order Date]], "mmmm")</f>
        <v>March</v>
      </c>
      <c r="O4489" s="7">
        <f>IF(SalesData[Sales]=0,0,SalesData[Profit]/SalesData[Sales])</f>
        <v>0.2530039183874902</v>
      </c>
      <c r="P4489" s="8">
        <f t="shared" si="70"/>
        <v>8.5744908896034297E-3</v>
      </c>
      <c r="Q4489" t="str">
        <f>IF(SalesData[[#This Row],[Discount]]&gt;0, "Yes", "No")</f>
        <v>Yes</v>
      </c>
      <c r="R4489" t="str">
        <f>TEXT(SalesData[[#This Row],[Order Date]],"mmm-yyyy")</f>
        <v>Mar-2024</v>
      </c>
      <c r="S4489">
        <f>YEAR(SalesData[[#This Row],[Order Date]])*100 + MONTH(SalesData[[#This Row],[Order Date]])</f>
        <v>202403</v>
      </c>
    </row>
    <row r="4490" spans="1:19" x14ac:dyDescent="0.3">
      <c r="A4490" t="s">
        <v>85</v>
      </c>
      <c r="B4490" s="3">
        <v>45387</v>
      </c>
      <c r="C4490" t="s">
        <v>86</v>
      </c>
      <c r="D4490" t="s">
        <v>18</v>
      </c>
      <c r="E4490" t="s">
        <v>19</v>
      </c>
      <c r="F4490" t="s">
        <v>53</v>
      </c>
      <c r="G4490">
        <v>2</v>
      </c>
      <c r="H4490" s="5">
        <v>977.19</v>
      </c>
      <c r="I4490" s="5">
        <v>0.15</v>
      </c>
      <c r="J4490" s="5">
        <v>1661.223</v>
      </c>
      <c r="K4490" s="5">
        <v>447.31148446137638</v>
      </c>
      <c r="L4490">
        <f>YEAR(SalesData[Order Date])</f>
        <v>2024</v>
      </c>
      <c r="M4490">
        <f>MONTH(SalesData[Order Date])</f>
        <v>4</v>
      </c>
      <c r="N4490" t="str">
        <f>TEXT(SalesData[[#This Row],[Order Date]], "mmmm")</f>
        <v>April</v>
      </c>
      <c r="O4490" s="7">
        <f>IF(SalesData[Sales]=0,0,SalesData[Profit]/SalesData[Sales])</f>
        <v>0.26926636848958652</v>
      </c>
      <c r="P4490" s="8">
        <f t="shared" si="70"/>
        <v>7.6750683081079421E-5</v>
      </c>
      <c r="Q4490" t="str">
        <f>IF(SalesData[[#This Row],[Discount]]&gt;0, "Yes", "No")</f>
        <v>Yes</v>
      </c>
      <c r="R4490" t="str">
        <f>TEXT(SalesData[[#This Row],[Order Date]],"mmm-yyyy")</f>
        <v>Apr-2024</v>
      </c>
      <c r="S4490">
        <f>YEAR(SalesData[[#This Row],[Order Date]])*100 + MONTH(SalesData[[#This Row],[Order Date]])</f>
        <v>202404</v>
      </c>
    </row>
    <row r="4491" spans="1:19" x14ac:dyDescent="0.3">
      <c r="A4491" t="s">
        <v>164</v>
      </c>
      <c r="B4491" s="3">
        <v>45403</v>
      </c>
      <c r="C4491" t="s">
        <v>165</v>
      </c>
      <c r="D4491" t="s">
        <v>23</v>
      </c>
      <c r="E4491" t="s">
        <v>14</v>
      </c>
      <c r="F4491" t="s">
        <v>27</v>
      </c>
      <c r="G4491">
        <v>8</v>
      </c>
      <c r="H4491" s="5">
        <v>899.43</v>
      </c>
      <c r="I4491" s="5">
        <v>0.1</v>
      </c>
      <c r="J4491" s="5">
        <v>6475.8959999999997</v>
      </c>
      <c r="K4491" s="5">
        <v>843.30010801385117</v>
      </c>
      <c r="L4491">
        <f>YEAR(SalesData[Order Date])</f>
        <v>2024</v>
      </c>
      <c r="M4491">
        <f>MONTH(SalesData[Order Date])</f>
        <v>4</v>
      </c>
      <c r="N4491" t="str">
        <f>TEXT(SalesData[[#This Row],[Order Date]], "mmmm")</f>
        <v>April</v>
      </c>
      <c r="O4491" s="7">
        <f>IF(SalesData[Sales]=0,0,SalesData[Profit]/SalesData[Sales])</f>
        <v>0.13022137909778836</v>
      </c>
      <c r="P4491" s="8">
        <f t="shared" si="70"/>
        <v>1.3897690759703369E-5</v>
      </c>
      <c r="Q4491" t="str">
        <f>IF(SalesData[[#This Row],[Discount]]&gt;0, "Yes", "No")</f>
        <v>Yes</v>
      </c>
      <c r="R4491" t="str">
        <f>TEXT(SalesData[[#This Row],[Order Date]],"mmm-yyyy")</f>
        <v>Apr-2024</v>
      </c>
      <c r="S4491">
        <f>YEAR(SalesData[[#This Row],[Order Date]])*100 + MONTH(SalesData[[#This Row],[Order Date]])</f>
        <v>202404</v>
      </c>
    </row>
    <row r="4492" spans="1:19" x14ac:dyDescent="0.3">
      <c r="A4492" t="s">
        <v>190</v>
      </c>
      <c r="B4492" s="3">
        <v>45412</v>
      </c>
      <c r="C4492" t="s">
        <v>191</v>
      </c>
      <c r="D4492" t="s">
        <v>30</v>
      </c>
      <c r="E4492" t="s">
        <v>14</v>
      </c>
      <c r="F4492" t="s">
        <v>39</v>
      </c>
      <c r="G4492">
        <v>6</v>
      </c>
      <c r="H4492" s="5">
        <v>365.74</v>
      </c>
      <c r="I4492" s="5">
        <v>0.27</v>
      </c>
      <c r="J4492" s="5">
        <v>1601.9412</v>
      </c>
      <c r="K4492" s="5">
        <v>454.88363743617322</v>
      </c>
      <c r="L4492">
        <f>YEAR(SalesData[Order Date])</f>
        <v>2024</v>
      </c>
      <c r="M4492">
        <f>MONTH(SalesData[Order Date])</f>
        <v>4</v>
      </c>
      <c r="N4492" t="str">
        <f>TEXT(SalesData[[#This Row],[Order Date]], "mmmm")</f>
        <v>April</v>
      </c>
      <c r="O4492" s="7">
        <f>IF(SalesData[Sales]=0,0,SalesData[Profit]/SalesData[Sales])</f>
        <v>0.28395776164329456</v>
      </c>
      <c r="P4492" s="8">
        <f t="shared" si="70"/>
        <v>1.2303822387488381E-4</v>
      </c>
      <c r="Q4492" t="str">
        <f>IF(SalesData[[#This Row],[Discount]]&gt;0, "Yes", "No")</f>
        <v>Yes</v>
      </c>
      <c r="R4492" t="str">
        <f>TEXT(SalesData[[#This Row],[Order Date]],"mmm-yyyy")</f>
        <v>Apr-2024</v>
      </c>
      <c r="S4492">
        <f>YEAR(SalesData[[#This Row],[Order Date]])*100 + MONTH(SalesData[[#This Row],[Order Date]])</f>
        <v>202404</v>
      </c>
    </row>
    <row r="4493" spans="1:19" x14ac:dyDescent="0.3">
      <c r="A4493" t="s">
        <v>200</v>
      </c>
      <c r="B4493" s="3">
        <v>45387</v>
      </c>
      <c r="C4493" t="s">
        <v>201</v>
      </c>
      <c r="D4493" t="s">
        <v>18</v>
      </c>
      <c r="E4493" t="s">
        <v>26</v>
      </c>
      <c r="F4493" t="s">
        <v>53</v>
      </c>
      <c r="G4493">
        <v>6</v>
      </c>
      <c r="H4493" s="5">
        <v>426.55</v>
      </c>
      <c r="I4493" s="5">
        <v>0.05</v>
      </c>
      <c r="J4493" s="5">
        <v>2431.335</v>
      </c>
      <c r="K4493" s="5">
        <v>656.50998840125874</v>
      </c>
      <c r="L4493">
        <f>YEAR(SalesData[Order Date])</f>
        <v>2024</v>
      </c>
      <c r="M4493">
        <f>MONTH(SalesData[Order Date])</f>
        <v>4</v>
      </c>
      <c r="N4493" t="str">
        <f>TEXT(SalesData[[#This Row],[Order Date]], "mmmm")</f>
        <v>April</v>
      </c>
      <c r="O4493" s="7">
        <f>IF(SalesData[Sales]=0,0,SalesData[Profit]/SalesData[Sales])</f>
        <v>0.27002037497969583</v>
      </c>
      <c r="P4493" s="8">
        <f t="shared" si="70"/>
        <v>1.9536592036885087E-5</v>
      </c>
      <c r="Q4493" t="str">
        <f>IF(SalesData[[#This Row],[Discount]]&gt;0, "Yes", "No")</f>
        <v>Yes</v>
      </c>
      <c r="R4493" t="str">
        <f>TEXT(SalesData[[#This Row],[Order Date]],"mmm-yyyy")</f>
        <v>Apr-2024</v>
      </c>
      <c r="S4493">
        <f>YEAR(SalesData[[#This Row],[Order Date]])*100 + MONTH(SalesData[[#This Row],[Order Date]])</f>
        <v>202404</v>
      </c>
    </row>
    <row r="4494" spans="1:19" x14ac:dyDescent="0.3">
      <c r="A4494" t="s">
        <v>278</v>
      </c>
      <c r="B4494" s="3">
        <v>45398</v>
      </c>
      <c r="C4494" t="s">
        <v>279</v>
      </c>
      <c r="D4494" t="s">
        <v>23</v>
      </c>
      <c r="E4494" t="s">
        <v>19</v>
      </c>
      <c r="F4494" t="s">
        <v>20</v>
      </c>
      <c r="G4494">
        <v>6</v>
      </c>
      <c r="H4494" s="5">
        <v>835.81</v>
      </c>
      <c r="I4494" s="5">
        <v>0.03</v>
      </c>
      <c r="J4494" s="5">
        <v>4864.4141999999993</v>
      </c>
      <c r="K4494" s="5">
        <v>989.22240606633432</v>
      </c>
      <c r="L4494">
        <f>YEAR(SalesData[Order Date])</f>
        <v>2024</v>
      </c>
      <c r="M4494">
        <f>MONTH(SalesData[Order Date])</f>
        <v>4</v>
      </c>
      <c r="N4494" t="str">
        <f>TEXT(SalesData[[#This Row],[Order Date]], "mmmm")</f>
        <v>April</v>
      </c>
      <c r="O4494" s="7">
        <f>IF(SalesData[Sales]=0,0,SalesData[Profit]/SalesData[Sales])</f>
        <v>0.20335899974684196</v>
      </c>
      <c r="P4494" s="8">
        <f t="shared" si="70"/>
        <v>5.9822208396645168E-6</v>
      </c>
      <c r="Q4494" t="str">
        <f>IF(SalesData[[#This Row],[Discount]]&gt;0, "Yes", "No")</f>
        <v>Yes</v>
      </c>
      <c r="R4494" t="str">
        <f>TEXT(SalesData[[#This Row],[Order Date]],"mmm-yyyy")</f>
        <v>Apr-2024</v>
      </c>
      <c r="S4494">
        <f>YEAR(SalesData[[#This Row],[Order Date]])*100 + MONTH(SalesData[[#This Row],[Order Date]])</f>
        <v>202404</v>
      </c>
    </row>
    <row r="4495" spans="1:19" x14ac:dyDescent="0.3">
      <c r="A4495" t="s">
        <v>326</v>
      </c>
      <c r="B4495" s="3">
        <v>45388</v>
      </c>
      <c r="C4495" t="s">
        <v>327</v>
      </c>
      <c r="D4495" t="s">
        <v>13</v>
      </c>
      <c r="E4495" t="s">
        <v>19</v>
      </c>
      <c r="F4495" t="s">
        <v>44</v>
      </c>
      <c r="G4495">
        <v>7</v>
      </c>
      <c r="H4495" s="5">
        <v>390.66</v>
      </c>
      <c r="I4495" s="5">
        <v>0.2</v>
      </c>
      <c r="J4495" s="5">
        <v>2187.6959999999999</v>
      </c>
      <c r="K4495" s="5">
        <v>584.98861829203258</v>
      </c>
      <c r="L4495">
        <f>YEAR(SalesData[Order Date])</f>
        <v>2024</v>
      </c>
      <c r="M4495">
        <f>MONTH(SalesData[Order Date])</f>
        <v>4</v>
      </c>
      <c r="N4495" t="str">
        <f>TEXT(SalesData[[#This Row],[Order Date]], "mmmm")</f>
        <v>April</v>
      </c>
      <c r="O4495" s="7">
        <f>IF(SalesData[Sales]=0,0,SalesData[Profit]/SalesData[Sales])</f>
        <v>0.26739940937499207</v>
      </c>
      <c r="P4495" s="8">
        <f t="shared" si="70"/>
        <v>7.3136304130007093E-5</v>
      </c>
      <c r="Q4495" t="str">
        <f>IF(SalesData[[#This Row],[Discount]]&gt;0, "Yes", "No")</f>
        <v>Yes</v>
      </c>
      <c r="R4495" t="str">
        <f>TEXT(SalesData[[#This Row],[Order Date]],"mmm-yyyy")</f>
        <v>Apr-2024</v>
      </c>
      <c r="S4495">
        <f>YEAR(SalesData[[#This Row],[Order Date]])*100 + MONTH(SalesData[[#This Row],[Order Date]])</f>
        <v>202404</v>
      </c>
    </row>
    <row r="4496" spans="1:19" x14ac:dyDescent="0.3">
      <c r="A4496" t="s">
        <v>344</v>
      </c>
      <c r="B4496" s="3">
        <v>45404</v>
      </c>
      <c r="C4496" t="s">
        <v>345</v>
      </c>
      <c r="D4496" t="s">
        <v>13</v>
      </c>
      <c r="E4496" t="s">
        <v>19</v>
      </c>
      <c r="F4496" t="s">
        <v>34</v>
      </c>
      <c r="G4496">
        <v>8</v>
      </c>
      <c r="H4496" s="5">
        <v>374.91</v>
      </c>
      <c r="I4496" s="5">
        <v>0.17</v>
      </c>
      <c r="J4496" s="5">
        <v>2489.4023999999999</v>
      </c>
      <c r="K4496" s="5">
        <v>726.98218057555516</v>
      </c>
      <c r="L4496">
        <f>YEAR(SalesData[Order Date])</f>
        <v>2024</v>
      </c>
      <c r="M4496">
        <f>MONTH(SalesData[Order Date])</f>
        <v>4</v>
      </c>
      <c r="N4496" t="str">
        <f>TEXT(SalesData[[#This Row],[Order Date]], "mmmm")</f>
        <v>April</v>
      </c>
      <c r="O4496" s="7">
        <f>IF(SalesData[Sales]=0,0,SalesData[Profit]/SalesData[Sales])</f>
        <v>0.29203080248318036</v>
      </c>
      <c r="P4496" s="8">
        <f t="shared" si="70"/>
        <v>5.6680269931450218E-5</v>
      </c>
      <c r="Q4496" t="str">
        <f>IF(SalesData[[#This Row],[Discount]]&gt;0, "Yes", "No")</f>
        <v>Yes</v>
      </c>
      <c r="R4496" t="str">
        <f>TEXT(SalesData[[#This Row],[Order Date]],"mmm-yyyy")</f>
        <v>Apr-2024</v>
      </c>
      <c r="S4496">
        <f>YEAR(SalesData[[#This Row],[Order Date]])*100 + MONTH(SalesData[[#This Row],[Order Date]])</f>
        <v>202404</v>
      </c>
    </row>
    <row r="4497" spans="1:19" x14ac:dyDescent="0.3">
      <c r="A4497" t="s">
        <v>346</v>
      </c>
      <c r="B4497" s="3">
        <v>45396</v>
      </c>
      <c r="C4497" t="s">
        <v>347</v>
      </c>
      <c r="D4497" t="s">
        <v>23</v>
      </c>
      <c r="E4497" t="s">
        <v>26</v>
      </c>
      <c r="F4497" t="s">
        <v>31</v>
      </c>
      <c r="G4497">
        <v>3</v>
      </c>
      <c r="H4497" s="5">
        <v>92.42</v>
      </c>
      <c r="I4497" s="5">
        <v>0.22</v>
      </c>
      <c r="J4497" s="5">
        <v>216.2628</v>
      </c>
      <c r="K4497" s="5">
        <v>14.81193161806512</v>
      </c>
      <c r="L4497">
        <f>YEAR(SalesData[Order Date])</f>
        <v>2024</v>
      </c>
      <c r="M4497">
        <f>MONTH(SalesData[Order Date])</f>
        <v>4</v>
      </c>
      <c r="N4497" t="str">
        <f>TEXT(SalesData[[#This Row],[Order Date]], "mmmm")</f>
        <v>April</v>
      </c>
      <c r="O4497" s="7">
        <f>IF(SalesData[Sales]=0,0,SalesData[Profit]/SalesData[Sales])</f>
        <v>6.8490427470952561E-2</v>
      </c>
      <c r="P4497" s="8">
        <f t="shared" si="70"/>
        <v>7.9347904493976777E-4</v>
      </c>
      <c r="Q4497" t="str">
        <f>IF(SalesData[[#This Row],[Discount]]&gt;0, "Yes", "No")</f>
        <v>Yes</v>
      </c>
      <c r="R4497" t="str">
        <f>TEXT(SalesData[[#This Row],[Order Date]],"mmm-yyyy")</f>
        <v>Apr-2024</v>
      </c>
      <c r="S4497">
        <f>YEAR(SalesData[[#This Row],[Order Date]])*100 + MONTH(SalesData[[#This Row],[Order Date]])</f>
        <v>202404</v>
      </c>
    </row>
    <row r="4498" spans="1:19" x14ac:dyDescent="0.3">
      <c r="A4498" t="s">
        <v>350</v>
      </c>
      <c r="B4498" s="3">
        <v>45399</v>
      </c>
      <c r="C4498" t="s">
        <v>351</v>
      </c>
      <c r="D4498" t="s">
        <v>13</v>
      </c>
      <c r="E4498" t="s">
        <v>14</v>
      </c>
      <c r="F4498" t="s">
        <v>44</v>
      </c>
      <c r="G4498">
        <v>1</v>
      </c>
      <c r="H4498" s="5">
        <v>618.78</v>
      </c>
      <c r="I4498" s="5">
        <v>0.24</v>
      </c>
      <c r="J4498" s="5">
        <v>470.27280000000002</v>
      </c>
      <c r="K4498" s="5">
        <v>120.3367427268392</v>
      </c>
      <c r="L4498">
        <f>YEAR(SalesData[Order Date])</f>
        <v>2024</v>
      </c>
      <c r="M4498">
        <f>MONTH(SalesData[Order Date])</f>
        <v>4</v>
      </c>
      <c r="N4498" t="str">
        <f>TEXT(SalesData[[#This Row],[Order Date]], "mmmm")</f>
        <v>April</v>
      </c>
      <c r="O4498" s="7">
        <f>IF(SalesData[Sales]=0,0,SalesData[Profit]/SalesData[Sales])</f>
        <v>0.25588709941727272</v>
      </c>
      <c r="P4498" s="8">
        <f t="shared" si="70"/>
        <v>3.8785998254630078E-4</v>
      </c>
      <c r="Q4498" t="str">
        <f>IF(SalesData[[#This Row],[Discount]]&gt;0, "Yes", "No")</f>
        <v>Yes</v>
      </c>
      <c r="R4498" t="str">
        <f>TEXT(SalesData[[#This Row],[Order Date]],"mmm-yyyy")</f>
        <v>Apr-2024</v>
      </c>
      <c r="S4498">
        <f>YEAR(SalesData[[#This Row],[Order Date]])*100 + MONTH(SalesData[[#This Row],[Order Date]])</f>
        <v>202404</v>
      </c>
    </row>
    <row r="4499" spans="1:19" x14ac:dyDescent="0.3">
      <c r="A4499" t="s">
        <v>360</v>
      </c>
      <c r="B4499" s="3">
        <v>45400</v>
      </c>
      <c r="C4499" t="s">
        <v>361</v>
      </c>
      <c r="D4499" t="s">
        <v>23</v>
      </c>
      <c r="E4499" t="s">
        <v>19</v>
      </c>
      <c r="F4499" t="s">
        <v>27</v>
      </c>
      <c r="G4499">
        <v>7</v>
      </c>
      <c r="H4499" s="5">
        <v>977.63</v>
      </c>
      <c r="I4499" s="5">
        <v>0.3</v>
      </c>
      <c r="J4499" s="5">
        <v>4790.3869999999997</v>
      </c>
      <c r="K4499" s="5">
        <v>904.48965618315844</v>
      </c>
      <c r="L4499">
        <f>YEAR(SalesData[Order Date])</f>
        <v>2024</v>
      </c>
      <c r="M4499">
        <f>MONTH(SalesData[Order Date])</f>
        <v>4</v>
      </c>
      <c r="N4499" t="str">
        <f>TEXT(SalesData[[#This Row],[Order Date]], "mmmm")</f>
        <v>April</v>
      </c>
      <c r="O4499" s="7">
        <f>IF(SalesData[Sales]=0,0,SalesData[Profit]/SalesData[Sales])</f>
        <v>0.18881348337475834</v>
      </c>
      <c r="P4499" s="8">
        <f t="shared" si="70"/>
        <v>4.383779431599159E-5</v>
      </c>
      <c r="Q4499" t="str">
        <f>IF(SalesData[[#This Row],[Discount]]&gt;0, "Yes", "No")</f>
        <v>Yes</v>
      </c>
      <c r="R4499" t="str">
        <f>TEXT(SalesData[[#This Row],[Order Date]],"mmm-yyyy")</f>
        <v>Apr-2024</v>
      </c>
      <c r="S4499">
        <f>YEAR(SalesData[[#This Row],[Order Date]])*100 + MONTH(SalesData[[#This Row],[Order Date]])</f>
        <v>202404</v>
      </c>
    </row>
    <row r="4500" spans="1:19" x14ac:dyDescent="0.3">
      <c r="A4500" t="s">
        <v>448</v>
      </c>
      <c r="B4500" s="3">
        <v>45393</v>
      </c>
      <c r="C4500" t="s">
        <v>449</v>
      </c>
      <c r="D4500" t="s">
        <v>30</v>
      </c>
      <c r="E4500" t="s">
        <v>26</v>
      </c>
      <c r="F4500" t="s">
        <v>27</v>
      </c>
      <c r="G4500">
        <v>8</v>
      </c>
      <c r="H4500" s="5">
        <v>354.57</v>
      </c>
      <c r="I4500" s="5">
        <v>0.14000000000000001</v>
      </c>
      <c r="J4500" s="5">
        <v>2439.4416000000001</v>
      </c>
      <c r="K4500" s="5">
        <v>398.15074795688048</v>
      </c>
      <c r="L4500">
        <f>YEAR(SalesData[Order Date])</f>
        <v>2024</v>
      </c>
      <c r="M4500">
        <f>MONTH(SalesData[Order Date])</f>
        <v>4</v>
      </c>
      <c r="N4500" t="str">
        <f>TEXT(SalesData[[#This Row],[Order Date]], "mmmm")</f>
        <v>April</v>
      </c>
      <c r="O4500" s="7">
        <f>IF(SalesData[Sales]=0,0,SalesData[Profit]/SalesData[Sales])</f>
        <v>0.16321388794750424</v>
      </c>
      <c r="P4500" s="8">
        <f t="shared" si="70"/>
        <v>4.9355557435767275E-5</v>
      </c>
      <c r="Q4500" t="str">
        <f>IF(SalesData[[#This Row],[Discount]]&gt;0, "Yes", "No")</f>
        <v>Yes</v>
      </c>
      <c r="R4500" t="str">
        <f>TEXT(SalesData[[#This Row],[Order Date]],"mmm-yyyy")</f>
        <v>Apr-2024</v>
      </c>
      <c r="S4500">
        <f>YEAR(SalesData[[#This Row],[Order Date]])*100 + MONTH(SalesData[[#This Row],[Order Date]])</f>
        <v>202404</v>
      </c>
    </row>
    <row r="4501" spans="1:19" x14ac:dyDescent="0.3">
      <c r="A4501" t="s">
        <v>504</v>
      </c>
      <c r="B4501" s="3">
        <v>45402</v>
      </c>
      <c r="C4501" t="s">
        <v>505</v>
      </c>
      <c r="D4501" t="s">
        <v>13</v>
      </c>
      <c r="E4501" t="s">
        <v>19</v>
      </c>
      <c r="F4501" t="s">
        <v>27</v>
      </c>
      <c r="G4501">
        <v>2</v>
      </c>
      <c r="H4501" s="5">
        <v>984.6</v>
      </c>
      <c r="I4501" s="5">
        <v>0.08</v>
      </c>
      <c r="J4501" s="5">
        <v>1811.664</v>
      </c>
      <c r="K4501" s="5">
        <v>143.1352976829607</v>
      </c>
      <c r="L4501">
        <f>YEAR(SalesData[Order Date])</f>
        <v>2024</v>
      </c>
      <c r="M4501">
        <f>MONTH(SalesData[Order Date])</f>
        <v>4</v>
      </c>
      <c r="N4501" t="str">
        <f>TEXT(SalesData[[#This Row],[Order Date]], "mmmm")</f>
        <v>April</v>
      </c>
      <c r="O4501" s="7">
        <f>IF(SalesData[Sales]=0,0,SalesData[Profit]/SalesData[Sales])</f>
        <v>7.9007640314628258E-2</v>
      </c>
      <c r="P4501" s="8">
        <f t="shared" si="70"/>
        <v>4.0625634775543366E-5</v>
      </c>
      <c r="Q4501" t="str">
        <f>IF(SalesData[[#This Row],[Discount]]&gt;0, "Yes", "No")</f>
        <v>Yes</v>
      </c>
      <c r="R4501" t="str">
        <f>TEXT(SalesData[[#This Row],[Order Date]],"mmm-yyyy")</f>
        <v>Apr-2024</v>
      </c>
      <c r="S4501">
        <f>YEAR(SalesData[[#This Row],[Order Date]])*100 + MONTH(SalesData[[#This Row],[Order Date]])</f>
        <v>202404</v>
      </c>
    </row>
    <row r="4502" spans="1:19" x14ac:dyDescent="0.3">
      <c r="A4502" t="s">
        <v>544</v>
      </c>
      <c r="B4502" s="3">
        <v>45393</v>
      </c>
      <c r="C4502" t="s">
        <v>545</v>
      </c>
      <c r="D4502" t="s">
        <v>13</v>
      </c>
      <c r="E4502" t="s">
        <v>26</v>
      </c>
      <c r="F4502" t="s">
        <v>53</v>
      </c>
      <c r="G4502">
        <v>5</v>
      </c>
      <c r="H4502" s="5">
        <v>902.12</v>
      </c>
      <c r="I4502" s="5">
        <v>0.28999999999999998</v>
      </c>
      <c r="J4502" s="5">
        <v>3202.5259999999998</v>
      </c>
      <c r="K4502" s="5">
        <v>634.27764199783144</v>
      </c>
      <c r="L4502">
        <f>YEAR(SalesData[Order Date])</f>
        <v>2024</v>
      </c>
      <c r="M4502">
        <f>MONTH(SalesData[Order Date])</f>
        <v>4</v>
      </c>
      <c r="N4502" t="str">
        <f>TEXT(SalesData[[#This Row],[Order Date]], "mmmm")</f>
        <v>April</v>
      </c>
      <c r="O4502" s="7">
        <f>IF(SalesData[Sales]=0,0,SalesData[Profit]/SalesData[Sales])</f>
        <v>0.19805542312469329</v>
      </c>
      <c r="P4502" s="8">
        <f t="shared" si="70"/>
        <v>6.4292998714140021E-5</v>
      </c>
      <c r="Q4502" t="str">
        <f>IF(SalesData[[#This Row],[Discount]]&gt;0, "Yes", "No")</f>
        <v>Yes</v>
      </c>
      <c r="R4502" t="str">
        <f>TEXT(SalesData[[#This Row],[Order Date]],"mmm-yyyy")</f>
        <v>Apr-2024</v>
      </c>
      <c r="S4502">
        <f>YEAR(SalesData[[#This Row],[Order Date]])*100 + MONTH(SalesData[[#This Row],[Order Date]])</f>
        <v>202404</v>
      </c>
    </row>
    <row r="4503" spans="1:19" x14ac:dyDescent="0.3">
      <c r="A4503" t="s">
        <v>548</v>
      </c>
      <c r="B4503" s="3">
        <v>45384</v>
      </c>
      <c r="C4503" t="s">
        <v>549</v>
      </c>
      <c r="D4503" t="s">
        <v>23</v>
      </c>
      <c r="E4503" t="s">
        <v>14</v>
      </c>
      <c r="F4503" t="s">
        <v>91</v>
      </c>
      <c r="G4503">
        <v>6</v>
      </c>
      <c r="H4503" s="5">
        <v>146.97999999999999</v>
      </c>
      <c r="I4503" s="5">
        <v>0.03</v>
      </c>
      <c r="J4503" s="5">
        <v>855.42359999999985</v>
      </c>
      <c r="K4503" s="5">
        <v>83.619362454144209</v>
      </c>
      <c r="L4503">
        <f>YEAR(SalesData[Order Date])</f>
        <v>2024</v>
      </c>
      <c r="M4503">
        <f>MONTH(SalesData[Order Date])</f>
        <v>4</v>
      </c>
      <c r="N4503" t="str">
        <f>TEXT(SalesData[[#This Row],[Order Date]], "mmmm")</f>
        <v>April</v>
      </c>
      <c r="O4503" s="7">
        <f>IF(SalesData[Sales]=0,0,SalesData[Profit]/SalesData[Sales])</f>
        <v>9.7751993812357094E-2</v>
      </c>
      <c r="P4503" s="8">
        <f t="shared" si="70"/>
        <v>3.4018233773302493E-5</v>
      </c>
      <c r="Q4503" t="str">
        <f>IF(SalesData[[#This Row],[Discount]]&gt;0, "Yes", "No")</f>
        <v>Yes</v>
      </c>
      <c r="R4503" t="str">
        <f>TEXT(SalesData[[#This Row],[Order Date]],"mmm-yyyy")</f>
        <v>Apr-2024</v>
      </c>
      <c r="S4503">
        <f>YEAR(SalesData[[#This Row],[Order Date]])*100 + MONTH(SalesData[[#This Row],[Order Date]])</f>
        <v>202404</v>
      </c>
    </row>
    <row r="4504" spans="1:19" x14ac:dyDescent="0.3">
      <c r="A4504" t="s">
        <v>550</v>
      </c>
      <c r="B4504" s="3">
        <v>45402</v>
      </c>
      <c r="C4504" t="s">
        <v>551</v>
      </c>
      <c r="D4504" t="s">
        <v>30</v>
      </c>
      <c r="E4504" t="s">
        <v>26</v>
      </c>
      <c r="F4504" t="s">
        <v>91</v>
      </c>
      <c r="G4504">
        <v>2</v>
      </c>
      <c r="H4504" s="5">
        <v>494.95</v>
      </c>
      <c r="I4504" s="5">
        <v>0.22</v>
      </c>
      <c r="J4504" s="5">
        <v>772.12199999999996</v>
      </c>
      <c r="K4504" s="5">
        <v>44.224817320694967</v>
      </c>
      <c r="L4504">
        <f>YEAR(SalesData[Order Date])</f>
        <v>2024</v>
      </c>
      <c r="M4504">
        <f>MONTH(SalesData[Order Date])</f>
        <v>4</v>
      </c>
      <c r="N4504" t="str">
        <f>TEXT(SalesData[[#This Row],[Order Date]], "mmmm")</f>
        <v>April</v>
      </c>
      <c r="O4504" s="7">
        <f>IF(SalesData[Sales]=0,0,SalesData[Profit]/SalesData[Sales])</f>
        <v>5.7276981255157823E-2</v>
      </c>
      <c r="P4504" s="8">
        <f t="shared" si="70"/>
        <v>2.2224467117890696E-4</v>
      </c>
      <c r="Q4504" t="str">
        <f>IF(SalesData[[#This Row],[Discount]]&gt;0, "Yes", "No")</f>
        <v>Yes</v>
      </c>
      <c r="R4504" t="str">
        <f>TEXT(SalesData[[#This Row],[Order Date]],"mmm-yyyy")</f>
        <v>Apr-2024</v>
      </c>
      <c r="S4504">
        <f>YEAR(SalesData[[#This Row],[Order Date]])*100 + MONTH(SalesData[[#This Row],[Order Date]])</f>
        <v>202404</v>
      </c>
    </row>
    <row r="4505" spans="1:19" x14ac:dyDescent="0.3">
      <c r="A4505" t="s">
        <v>564</v>
      </c>
      <c r="B4505" s="3">
        <v>45404</v>
      </c>
      <c r="C4505" t="s">
        <v>565</v>
      </c>
      <c r="D4505" t="s">
        <v>30</v>
      </c>
      <c r="E4505" t="s">
        <v>19</v>
      </c>
      <c r="F4505" t="s">
        <v>31</v>
      </c>
      <c r="G4505">
        <v>9</v>
      </c>
      <c r="H4505" s="5">
        <v>583.13</v>
      </c>
      <c r="I4505" s="5">
        <v>0.15</v>
      </c>
      <c r="J4505" s="5">
        <v>4460.9444999999996</v>
      </c>
      <c r="K4505" s="5">
        <v>1230.017070693194</v>
      </c>
      <c r="L4505">
        <f>YEAR(SalesData[Order Date])</f>
        <v>2024</v>
      </c>
      <c r="M4505">
        <f>MONTH(SalesData[Order Date])</f>
        <v>4</v>
      </c>
      <c r="N4505" t="str">
        <f>TEXT(SalesData[[#This Row],[Order Date]], "mmmm")</f>
        <v>April</v>
      </c>
      <c r="O4505" s="7">
        <f>IF(SalesData[Sales]=0,0,SalesData[Profit]/SalesData[Sales])</f>
        <v>0.27573018913218805</v>
      </c>
      <c r="P4505" s="8">
        <f t="shared" si="70"/>
        <v>2.8581391227799404E-5</v>
      </c>
      <c r="Q4505" t="str">
        <f>IF(SalesData[[#This Row],[Discount]]&gt;0, "Yes", "No")</f>
        <v>Yes</v>
      </c>
      <c r="R4505" t="str">
        <f>TEXT(SalesData[[#This Row],[Order Date]],"mmm-yyyy")</f>
        <v>Apr-2024</v>
      </c>
      <c r="S4505">
        <f>YEAR(SalesData[[#This Row],[Order Date]])*100 + MONTH(SalesData[[#This Row],[Order Date]])</f>
        <v>202404</v>
      </c>
    </row>
    <row r="4506" spans="1:19" x14ac:dyDescent="0.3">
      <c r="A4506" t="s">
        <v>572</v>
      </c>
      <c r="B4506" s="3">
        <v>45397</v>
      </c>
      <c r="C4506" t="s">
        <v>573</v>
      </c>
      <c r="D4506" t="s">
        <v>18</v>
      </c>
      <c r="E4506" t="s">
        <v>26</v>
      </c>
      <c r="F4506" t="s">
        <v>53</v>
      </c>
      <c r="G4506">
        <v>3</v>
      </c>
      <c r="H4506" s="5">
        <v>272.79000000000002</v>
      </c>
      <c r="I4506" s="5">
        <v>0.15</v>
      </c>
      <c r="J4506" s="5">
        <v>695.61450000000013</v>
      </c>
      <c r="K4506" s="5">
        <v>98.829182495406968</v>
      </c>
      <c r="L4506">
        <f>YEAR(SalesData[Order Date])</f>
        <v>2024</v>
      </c>
      <c r="M4506">
        <f>MONTH(SalesData[Order Date])</f>
        <v>4</v>
      </c>
      <c r="N4506" t="str">
        <f>TEXT(SalesData[[#This Row],[Order Date]], "mmmm")</f>
        <v>April</v>
      </c>
      <c r="O4506" s="7">
        <f>IF(SalesData[Sales]=0,0,SalesData[Profit]/SalesData[Sales])</f>
        <v>0.14207464406709025</v>
      </c>
      <c r="P4506" s="8">
        <f t="shared" si="70"/>
        <v>1.8329117636276985E-4</v>
      </c>
      <c r="Q4506" t="str">
        <f>IF(SalesData[[#This Row],[Discount]]&gt;0, "Yes", "No")</f>
        <v>Yes</v>
      </c>
      <c r="R4506" t="str">
        <f>TEXT(SalesData[[#This Row],[Order Date]],"mmm-yyyy")</f>
        <v>Apr-2024</v>
      </c>
      <c r="S4506">
        <f>YEAR(SalesData[[#This Row],[Order Date]])*100 + MONTH(SalesData[[#This Row],[Order Date]])</f>
        <v>202404</v>
      </c>
    </row>
    <row r="4507" spans="1:19" x14ac:dyDescent="0.3">
      <c r="A4507" t="s">
        <v>612</v>
      </c>
      <c r="B4507" s="3">
        <v>45397</v>
      </c>
      <c r="C4507" t="s">
        <v>613</v>
      </c>
      <c r="D4507" t="s">
        <v>23</v>
      </c>
      <c r="E4507" t="s">
        <v>14</v>
      </c>
      <c r="F4507" t="s">
        <v>91</v>
      </c>
      <c r="G4507">
        <v>5</v>
      </c>
      <c r="H4507" s="5">
        <v>32.15</v>
      </c>
      <c r="I4507" s="5">
        <v>0.13</v>
      </c>
      <c r="J4507" s="5">
        <v>139.85249999999999</v>
      </c>
      <c r="K4507" s="5">
        <v>35.375508049360022</v>
      </c>
      <c r="L4507">
        <f>YEAR(SalesData[Order Date])</f>
        <v>2024</v>
      </c>
      <c r="M4507">
        <f>MONTH(SalesData[Order Date])</f>
        <v>4</v>
      </c>
      <c r="N4507" t="str">
        <f>TEXT(SalesData[[#This Row],[Order Date]], "mmmm")</f>
        <v>April</v>
      </c>
      <c r="O4507" s="7">
        <f>IF(SalesData[Sales]=0,0,SalesData[Profit]/SalesData[Sales])</f>
        <v>0.25294869987565488</v>
      </c>
      <c r="P4507" s="8">
        <f t="shared" si="70"/>
        <v>8.087091757387248E-4</v>
      </c>
      <c r="Q4507" t="str">
        <f>IF(SalesData[[#This Row],[Discount]]&gt;0, "Yes", "No")</f>
        <v>Yes</v>
      </c>
      <c r="R4507" t="str">
        <f>TEXT(SalesData[[#This Row],[Order Date]],"mmm-yyyy")</f>
        <v>Apr-2024</v>
      </c>
      <c r="S4507">
        <f>YEAR(SalesData[[#This Row],[Order Date]])*100 + MONTH(SalesData[[#This Row],[Order Date]])</f>
        <v>202404</v>
      </c>
    </row>
    <row r="4508" spans="1:19" x14ac:dyDescent="0.3">
      <c r="A4508" t="s">
        <v>660</v>
      </c>
      <c r="B4508" s="3">
        <v>45391</v>
      </c>
      <c r="C4508" t="s">
        <v>661</v>
      </c>
      <c r="D4508" t="s">
        <v>30</v>
      </c>
      <c r="E4508" t="s">
        <v>19</v>
      </c>
      <c r="F4508" t="s">
        <v>62</v>
      </c>
      <c r="G4508">
        <v>8</v>
      </c>
      <c r="H4508" s="5">
        <v>686.89</v>
      </c>
      <c r="I4508" s="5">
        <v>0.2</v>
      </c>
      <c r="J4508" s="5">
        <v>4396.0959999999995</v>
      </c>
      <c r="K4508" s="5">
        <v>814.44725805438054</v>
      </c>
      <c r="L4508">
        <f>YEAR(SalesData[Order Date])</f>
        <v>2024</v>
      </c>
      <c r="M4508">
        <f>MONTH(SalesData[Order Date])</f>
        <v>4</v>
      </c>
      <c r="N4508" t="str">
        <f>TEXT(SalesData[[#This Row],[Order Date]], "mmmm")</f>
        <v>April</v>
      </c>
      <c r="O4508" s="7">
        <f>IF(SalesData[Sales]=0,0,SalesData[Profit]/SalesData[Sales])</f>
        <v>0.18526603105445846</v>
      </c>
      <c r="P4508" s="8">
        <f t="shared" si="70"/>
        <v>3.6395929479247041E-5</v>
      </c>
      <c r="Q4508" t="str">
        <f>IF(SalesData[[#This Row],[Discount]]&gt;0, "Yes", "No")</f>
        <v>Yes</v>
      </c>
      <c r="R4508" t="str">
        <f>TEXT(SalesData[[#This Row],[Order Date]],"mmm-yyyy")</f>
        <v>Apr-2024</v>
      </c>
      <c r="S4508">
        <f>YEAR(SalesData[[#This Row],[Order Date]])*100 + MONTH(SalesData[[#This Row],[Order Date]])</f>
        <v>202404</v>
      </c>
    </row>
    <row r="4509" spans="1:19" x14ac:dyDescent="0.3">
      <c r="A4509" t="s">
        <v>680</v>
      </c>
      <c r="B4509" s="3">
        <v>45392</v>
      </c>
      <c r="C4509" t="s">
        <v>681</v>
      </c>
      <c r="D4509" t="s">
        <v>13</v>
      </c>
      <c r="E4509" t="s">
        <v>26</v>
      </c>
      <c r="F4509" t="s">
        <v>53</v>
      </c>
      <c r="G4509">
        <v>8</v>
      </c>
      <c r="H4509" s="5">
        <v>744.59</v>
      </c>
      <c r="I4509" s="5">
        <v>0.11</v>
      </c>
      <c r="J4509" s="5">
        <v>5301.4808000000003</v>
      </c>
      <c r="K4509" s="5">
        <v>1438.983683738807</v>
      </c>
      <c r="L4509">
        <f>YEAR(SalesData[Order Date])</f>
        <v>2024</v>
      </c>
      <c r="M4509">
        <f>MONTH(SalesData[Order Date])</f>
        <v>4</v>
      </c>
      <c r="N4509" t="str">
        <f>TEXT(SalesData[[#This Row],[Order Date]], "mmmm")</f>
        <v>April</v>
      </c>
      <c r="O4509" s="7">
        <f>IF(SalesData[Sales]=0,0,SalesData[Profit]/SalesData[Sales])</f>
        <v>0.27143051875974106</v>
      </c>
      <c r="P4509" s="8">
        <f t="shared" si="70"/>
        <v>1.8466538631998818E-5</v>
      </c>
      <c r="Q4509" t="str">
        <f>IF(SalesData[[#This Row],[Discount]]&gt;0, "Yes", "No")</f>
        <v>Yes</v>
      </c>
      <c r="R4509" t="str">
        <f>TEXT(SalesData[[#This Row],[Order Date]],"mmm-yyyy")</f>
        <v>Apr-2024</v>
      </c>
      <c r="S4509">
        <f>YEAR(SalesData[[#This Row],[Order Date]])*100 + MONTH(SalesData[[#This Row],[Order Date]])</f>
        <v>202404</v>
      </c>
    </row>
    <row r="4510" spans="1:19" x14ac:dyDescent="0.3">
      <c r="A4510" t="s">
        <v>824</v>
      </c>
      <c r="B4510" s="3">
        <v>45405</v>
      </c>
      <c r="C4510" t="s">
        <v>825</v>
      </c>
      <c r="D4510" t="s">
        <v>13</v>
      </c>
      <c r="E4510" t="s">
        <v>19</v>
      </c>
      <c r="F4510" t="s">
        <v>62</v>
      </c>
      <c r="G4510">
        <v>9</v>
      </c>
      <c r="H4510" s="5">
        <v>863.09</v>
      </c>
      <c r="I4510" s="5">
        <v>0.04</v>
      </c>
      <c r="J4510" s="5">
        <v>7457.0976000000001</v>
      </c>
      <c r="K4510" s="5">
        <v>799.37224762234575</v>
      </c>
      <c r="L4510">
        <f>YEAR(SalesData[Order Date])</f>
        <v>2024</v>
      </c>
      <c r="M4510">
        <f>MONTH(SalesData[Order Date])</f>
        <v>4</v>
      </c>
      <c r="N4510" t="str">
        <f>TEXT(SalesData[[#This Row],[Order Date]], "mmmm")</f>
        <v>April</v>
      </c>
      <c r="O4510" s="7">
        <f>IF(SalesData[Sales]=0,0,SalesData[Profit]/SalesData[Sales])</f>
        <v>0.10719616270307979</v>
      </c>
      <c r="P4510" s="8">
        <f t="shared" si="70"/>
        <v>5.1494565392304908E-6</v>
      </c>
      <c r="Q4510" t="str">
        <f>IF(SalesData[[#This Row],[Discount]]&gt;0, "Yes", "No")</f>
        <v>Yes</v>
      </c>
      <c r="R4510" t="str">
        <f>TEXT(SalesData[[#This Row],[Order Date]],"mmm-yyyy")</f>
        <v>Apr-2024</v>
      </c>
      <c r="S4510">
        <f>YEAR(SalesData[[#This Row],[Order Date]])*100 + MONTH(SalesData[[#This Row],[Order Date]])</f>
        <v>202404</v>
      </c>
    </row>
    <row r="4511" spans="1:19" x14ac:dyDescent="0.3">
      <c r="A4511" t="s">
        <v>872</v>
      </c>
      <c r="B4511" s="3">
        <v>45391</v>
      </c>
      <c r="C4511" t="s">
        <v>873</v>
      </c>
      <c r="D4511" t="s">
        <v>23</v>
      </c>
      <c r="E4511" t="s">
        <v>19</v>
      </c>
      <c r="F4511" t="s">
        <v>15</v>
      </c>
      <c r="G4511">
        <v>2</v>
      </c>
      <c r="H4511" s="5">
        <v>488.23</v>
      </c>
      <c r="I4511" s="5">
        <v>0.15</v>
      </c>
      <c r="J4511" s="5">
        <v>829.99099999999999</v>
      </c>
      <c r="K4511" s="5">
        <v>97.104580257382253</v>
      </c>
      <c r="L4511">
        <f>YEAR(SalesData[Order Date])</f>
        <v>2024</v>
      </c>
      <c r="M4511">
        <f>MONTH(SalesData[Order Date])</f>
        <v>4</v>
      </c>
      <c r="N4511" t="str">
        <f>TEXT(SalesData[[#This Row],[Order Date]], "mmmm")</f>
        <v>April</v>
      </c>
      <c r="O4511" s="7">
        <f>IF(SalesData[Sales]=0,0,SalesData[Profit]/SalesData[Sales])</f>
        <v>0.11699473880726689</v>
      </c>
      <c r="P4511" s="8">
        <f t="shared" si="70"/>
        <v>1.5361612354832763E-4</v>
      </c>
      <c r="Q4511" t="str">
        <f>IF(SalesData[[#This Row],[Discount]]&gt;0, "Yes", "No")</f>
        <v>Yes</v>
      </c>
      <c r="R4511" t="str">
        <f>TEXT(SalesData[[#This Row],[Order Date]],"mmm-yyyy")</f>
        <v>Apr-2024</v>
      </c>
      <c r="S4511">
        <f>YEAR(SalesData[[#This Row],[Order Date]])*100 + MONTH(SalesData[[#This Row],[Order Date]])</f>
        <v>202404</v>
      </c>
    </row>
    <row r="4512" spans="1:19" x14ac:dyDescent="0.3">
      <c r="A4512" t="s">
        <v>922</v>
      </c>
      <c r="B4512" s="3">
        <v>45402</v>
      </c>
      <c r="C4512" t="s">
        <v>923</v>
      </c>
      <c r="D4512" t="s">
        <v>30</v>
      </c>
      <c r="E4512" t="s">
        <v>26</v>
      </c>
      <c r="F4512" t="s">
        <v>34</v>
      </c>
      <c r="G4512">
        <v>8</v>
      </c>
      <c r="H4512" s="5">
        <v>889.02</v>
      </c>
      <c r="I4512" s="5">
        <v>0.03</v>
      </c>
      <c r="J4512" s="5">
        <v>6898.7951999999996</v>
      </c>
      <c r="K4512" s="5">
        <v>1915.1623748904401</v>
      </c>
      <c r="L4512">
        <f>YEAR(SalesData[Order Date])</f>
        <v>2024</v>
      </c>
      <c r="M4512">
        <f>MONTH(SalesData[Order Date])</f>
        <v>4</v>
      </c>
      <c r="N4512" t="str">
        <f>TEXT(SalesData[[#This Row],[Order Date]], "mmmm")</f>
        <v>April</v>
      </c>
      <c r="O4512" s="7">
        <f>IF(SalesData[Sales]=0,0,SalesData[Profit]/SalesData[Sales])</f>
        <v>0.27760823728909073</v>
      </c>
      <c r="P4512" s="8">
        <f t="shared" si="70"/>
        <v>4.2181278261456433E-6</v>
      </c>
      <c r="Q4512" t="str">
        <f>IF(SalesData[[#This Row],[Discount]]&gt;0, "Yes", "No")</f>
        <v>Yes</v>
      </c>
      <c r="R4512" t="str">
        <f>TEXT(SalesData[[#This Row],[Order Date]],"mmm-yyyy")</f>
        <v>Apr-2024</v>
      </c>
      <c r="S4512">
        <f>YEAR(SalesData[[#This Row],[Order Date]])*100 + MONTH(SalesData[[#This Row],[Order Date]])</f>
        <v>202404</v>
      </c>
    </row>
    <row r="4513" spans="1:19" x14ac:dyDescent="0.3">
      <c r="A4513" t="s">
        <v>938</v>
      </c>
      <c r="B4513" s="3">
        <v>45383</v>
      </c>
      <c r="C4513" t="s">
        <v>939</v>
      </c>
      <c r="D4513" t="s">
        <v>13</v>
      </c>
      <c r="E4513" t="s">
        <v>26</v>
      </c>
      <c r="F4513" t="s">
        <v>91</v>
      </c>
      <c r="G4513">
        <v>9</v>
      </c>
      <c r="H4513" s="5">
        <v>279.66000000000003</v>
      </c>
      <c r="I4513" s="5">
        <v>0.03</v>
      </c>
      <c r="J4513" s="5">
        <v>2441.4317999999998</v>
      </c>
      <c r="K4513" s="5">
        <v>571.55382184114444</v>
      </c>
      <c r="L4513">
        <f>YEAR(SalesData[Order Date])</f>
        <v>2024</v>
      </c>
      <c r="M4513">
        <f>MONTH(SalesData[Order Date])</f>
        <v>4</v>
      </c>
      <c r="N4513" t="str">
        <f>TEXT(SalesData[[#This Row],[Order Date]], "mmmm")</f>
        <v>April</v>
      </c>
      <c r="O4513" s="7">
        <f>IF(SalesData[Sales]=0,0,SalesData[Profit]/SalesData[Sales])</f>
        <v>0.23410599544134081</v>
      </c>
      <c r="P4513" s="8">
        <f t="shared" si="70"/>
        <v>1.1919235261865597E-5</v>
      </c>
      <c r="Q4513" t="str">
        <f>IF(SalesData[[#This Row],[Discount]]&gt;0, "Yes", "No")</f>
        <v>Yes</v>
      </c>
      <c r="R4513" t="str">
        <f>TEXT(SalesData[[#This Row],[Order Date]],"mmm-yyyy")</f>
        <v>Apr-2024</v>
      </c>
      <c r="S4513">
        <f>YEAR(SalesData[[#This Row],[Order Date]])*100 + MONTH(SalesData[[#This Row],[Order Date]])</f>
        <v>202404</v>
      </c>
    </row>
    <row r="4514" spans="1:19" x14ac:dyDescent="0.3">
      <c r="A4514" t="s">
        <v>983</v>
      </c>
      <c r="B4514" s="3">
        <v>45405</v>
      </c>
      <c r="C4514" t="s">
        <v>984</v>
      </c>
      <c r="D4514" t="s">
        <v>23</v>
      </c>
      <c r="E4514" t="s">
        <v>14</v>
      </c>
      <c r="F4514" t="s">
        <v>91</v>
      </c>
      <c r="G4514">
        <v>2</v>
      </c>
      <c r="H4514" s="5">
        <v>968.62</v>
      </c>
      <c r="I4514" s="5">
        <v>0.2</v>
      </c>
      <c r="J4514" s="5">
        <v>1549.7919999999999</v>
      </c>
      <c r="K4514" s="5">
        <v>408.51459317055549</v>
      </c>
      <c r="L4514">
        <f>YEAR(SalesData[Order Date])</f>
        <v>2024</v>
      </c>
      <c r="M4514">
        <f>MONTH(SalesData[Order Date])</f>
        <v>4</v>
      </c>
      <c r="N4514" t="str">
        <f>TEXT(SalesData[[#This Row],[Order Date]], "mmmm")</f>
        <v>April</v>
      </c>
      <c r="O4514" s="7">
        <f>IF(SalesData[Sales]=0,0,SalesData[Profit]/SalesData[Sales])</f>
        <v>0.26359317454894304</v>
      </c>
      <c r="P4514" s="8">
        <f t="shared" si="70"/>
        <v>1.0323966054799612E-4</v>
      </c>
      <c r="Q4514" t="str">
        <f>IF(SalesData[[#This Row],[Discount]]&gt;0, "Yes", "No")</f>
        <v>Yes</v>
      </c>
      <c r="R4514" t="str">
        <f>TEXT(SalesData[[#This Row],[Order Date]],"mmm-yyyy")</f>
        <v>Apr-2024</v>
      </c>
      <c r="S4514">
        <f>YEAR(SalesData[[#This Row],[Order Date]])*100 + MONTH(SalesData[[#This Row],[Order Date]])</f>
        <v>202404</v>
      </c>
    </row>
    <row r="4515" spans="1:19" x14ac:dyDescent="0.3">
      <c r="A4515" t="s">
        <v>1005</v>
      </c>
      <c r="B4515" s="3">
        <v>45384</v>
      </c>
      <c r="C4515" t="s">
        <v>1006</v>
      </c>
      <c r="D4515" t="s">
        <v>23</v>
      </c>
      <c r="E4515" t="s">
        <v>14</v>
      </c>
      <c r="F4515" t="s">
        <v>53</v>
      </c>
      <c r="G4515">
        <v>2</v>
      </c>
      <c r="H4515" s="5">
        <v>466.58</v>
      </c>
      <c r="I4515" s="5">
        <v>0.08</v>
      </c>
      <c r="J4515" s="5">
        <v>858.50720000000001</v>
      </c>
      <c r="K4515" s="5">
        <v>109.8116117409316</v>
      </c>
      <c r="L4515">
        <f>YEAR(SalesData[Order Date])</f>
        <v>2024</v>
      </c>
      <c r="M4515">
        <f>MONTH(SalesData[Order Date])</f>
        <v>4</v>
      </c>
      <c r="N4515" t="str">
        <f>TEXT(SalesData[[#This Row],[Order Date]], "mmmm")</f>
        <v>April</v>
      </c>
      <c r="O4515" s="7">
        <f>IF(SalesData[Sales]=0,0,SalesData[Profit]/SalesData[Sales])</f>
        <v>0.12790994850239065</v>
      </c>
      <c r="P4515" s="8">
        <f t="shared" si="70"/>
        <v>8.5730207038450004E-5</v>
      </c>
      <c r="Q4515" t="str">
        <f>IF(SalesData[[#This Row],[Discount]]&gt;0, "Yes", "No")</f>
        <v>Yes</v>
      </c>
      <c r="R4515" t="str">
        <f>TEXT(SalesData[[#This Row],[Order Date]],"mmm-yyyy")</f>
        <v>Apr-2024</v>
      </c>
      <c r="S4515">
        <f>YEAR(SalesData[[#This Row],[Order Date]])*100 + MONTH(SalesData[[#This Row],[Order Date]])</f>
        <v>202404</v>
      </c>
    </row>
    <row r="4516" spans="1:19" x14ac:dyDescent="0.3">
      <c r="A4516" t="s">
        <v>1039</v>
      </c>
      <c r="B4516" s="3">
        <v>45389</v>
      </c>
      <c r="C4516" t="s">
        <v>1040</v>
      </c>
      <c r="D4516" t="s">
        <v>23</v>
      </c>
      <c r="E4516" t="s">
        <v>14</v>
      </c>
      <c r="F4516" t="s">
        <v>31</v>
      </c>
      <c r="G4516">
        <v>9</v>
      </c>
      <c r="H4516" s="5">
        <v>615.66</v>
      </c>
      <c r="I4516" s="5">
        <v>0.2</v>
      </c>
      <c r="J4516" s="5">
        <v>4432.7519999999986</v>
      </c>
      <c r="K4516" s="5">
        <v>1076.8745765766821</v>
      </c>
      <c r="L4516">
        <f>YEAR(SalesData[Order Date])</f>
        <v>2024</v>
      </c>
      <c r="M4516">
        <f>MONTH(SalesData[Order Date])</f>
        <v>4</v>
      </c>
      <c r="N4516" t="str">
        <f>TEXT(SalesData[[#This Row],[Order Date]], "mmmm")</f>
        <v>April</v>
      </c>
      <c r="O4516" s="7">
        <f>IF(SalesData[Sales]=0,0,SalesData[Profit]/SalesData[Sales])</f>
        <v>0.24293589548359179</v>
      </c>
      <c r="P4516" s="8">
        <f t="shared" si="70"/>
        <v>3.6094958617129948E-5</v>
      </c>
      <c r="Q4516" t="str">
        <f>IF(SalesData[[#This Row],[Discount]]&gt;0, "Yes", "No")</f>
        <v>Yes</v>
      </c>
      <c r="R4516" t="str">
        <f>TEXT(SalesData[[#This Row],[Order Date]],"mmm-yyyy")</f>
        <v>Apr-2024</v>
      </c>
      <c r="S4516">
        <f>YEAR(SalesData[[#This Row],[Order Date]])*100 + MONTH(SalesData[[#This Row],[Order Date]])</f>
        <v>202404</v>
      </c>
    </row>
    <row r="4517" spans="1:19" x14ac:dyDescent="0.3">
      <c r="A4517" t="s">
        <v>1059</v>
      </c>
      <c r="B4517" s="3">
        <v>45402</v>
      </c>
      <c r="C4517" t="s">
        <v>1060</v>
      </c>
      <c r="D4517" t="s">
        <v>18</v>
      </c>
      <c r="E4517" t="s">
        <v>14</v>
      </c>
      <c r="F4517" t="s">
        <v>31</v>
      </c>
      <c r="G4517">
        <v>9</v>
      </c>
      <c r="H4517" s="5">
        <v>698.44</v>
      </c>
      <c r="I4517" s="5">
        <v>0.09</v>
      </c>
      <c r="J4517" s="5">
        <v>5720.2236000000012</v>
      </c>
      <c r="K4517" s="5">
        <v>1553.227401384428</v>
      </c>
      <c r="L4517">
        <f>YEAR(SalesData[Order Date])</f>
        <v>2024</v>
      </c>
      <c r="M4517">
        <f>MONTH(SalesData[Order Date])</f>
        <v>4</v>
      </c>
      <c r="N4517" t="str">
        <f>TEXT(SalesData[[#This Row],[Order Date]], "mmmm")</f>
        <v>April</v>
      </c>
      <c r="O4517" s="7">
        <f>IF(SalesData[Sales]=0,0,SalesData[Profit]/SalesData[Sales])</f>
        <v>0.27153263753263557</v>
      </c>
      <c r="P4517" s="8">
        <f t="shared" si="70"/>
        <v>1.4317622129316761E-5</v>
      </c>
      <c r="Q4517" t="str">
        <f>IF(SalesData[[#This Row],[Discount]]&gt;0, "Yes", "No")</f>
        <v>Yes</v>
      </c>
      <c r="R4517" t="str">
        <f>TEXT(SalesData[[#This Row],[Order Date]],"mmm-yyyy")</f>
        <v>Apr-2024</v>
      </c>
      <c r="S4517">
        <f>YEAR(SalesData[[#This Row],[Order Date]])*100 + MONTH(SalesData[[#This Row],[Order Date]])</f>
        <v>202404</v>
      </c>
    </row>
    <row r="4518" spans="1:19" x14ac:dyDescent="0.3">
      <c r="A4518" t="s">
        <v>1061</v>
      </c>
      <c r="B4518" s="3">
        <v>45401</v>
      </c>
      <c r="C4518" t="s">
        <v>1062</v>
      </c>
      <c r="D4518" t="s">
        <v>30</v>
      </c>
      <c r="E4518" t="s">
        <v>26</v>
      </c>
      <c r="F4518" t="s">
        <v>62</v>
      </c>
      <c r="G4518">
        <v>4</v>
      </c>
      <c r="H4518" s="5">
        <v>839.22</v>
      </c>
      <c r="I4518" s="5">
        <v>0.03</v>
      </c>
      <c r="J4518" s="5">
        <v>3256.1736000000001</v>
      </c>
      <c r="K4518" s="5">
        <v>460.79298598995592</v>
      </c>
      <c r="L4518">
        <f>YEAR(SalesData[Order Date])</f>
        <v>2024</v>
      </c>
      <c r="M4518">
        <f>MONTH(SalesData[Order Date])</f>
        <v>4</v>
      </c>
      <c r="N4518" t="str">
        <f>TEXT(SalesData[[#This Row],[Order Date]], "mmmm")</f>
        <v>April</v>
      </c>
      <c r="O4518" s="7">
        <f>IF(SalesData[Sales]=0,0,SalesData[Profit]/SalesData[Sales])</f>
        <v>0.14151364226709409</v>
      </c>
      <c r="P4518" s="8">
        <f t="shared" si="70"/>
        <v>8.936869950668478E-6</v>
      </c>
      <c r="Q4518" t="str">
        <f>IF(SalesData[[#This Row],[Discount]]&gt;0, "Yes", "No")</f>
        <v>Yes</v>
      </c>
      <c r="R4518" t="str">
        <f>TEXT(SalesData[[#This Row],[Order Date]],"mmm-yyyy")</f>
        <v>Apr-2024</v>
      </c>
      <c r="S4518">
        <f>YEAR(SalesData[[#This Row],[Order Date]])*100 + MONTH(SalesData[[#This Row],[Order Date]])</f>
        <v>202404</v>
      </c>
    </row>
    <row r="4519" spans="1:19" x14ac:dyDescent="0.3">
      <c r="A4519" t="s">
        <v>1087</v>
      </c>
      <c r="B4519" s="3">
        <v>45393</v>
      </c>
      <c r="C4519" t="s">
        <v>1088</v>
      </c>
      <c r="D4519" t="s">
        <v>13</v>
      </c>
      <c r="E4519" t="s">
        <v>19</v>
      </c>
      <c r="F4519" t="s">
        <v>62</v>
      </c>
      <c r="G4519">
        <v>4</v>
      </c>
      <c r="H4519" s="5">
        <v>469.31</v>
      </c>
      <c r="I4519" s="5">
        <v>0.3</v>
      </c>
      <c r="J4519" s="5">
        <v>1314.068</v>
      </c>
      <c r="K4519" s="5">
        <v>300.06775739354612</v>
      </c>
      <c r="L4519">
        <f>YEAR(SalesData[Order Date])</f>
        <v>2024</v>
      </c>
      <c r="M4519">
        <f>MONTH(SalesData[Order Date])</f>
        <v>4</v>
      </c>
      <c r="N4519" t="str">
        <f>TEXT(SalesData[[#This Row],[Order Date]], "mmmm")</f>
        <v>April</v>
      </c>
      <c r="O4519" s="7">
        <f>IF(SalesData[Sales]=0,0,SalesData[Profit]/SalesData[Sales])</f>
        <v>0.2283502508192469</v>
      </c>
      <c r="P4519" s="8">
        <f t="shared" si="70"/>
        <v>1.5980908141740002E-4</v>
      </c>
      <c r="Q4519" t="str">
        <f>IF(SalesData[[#This Row],[Discount]]&gt;0, "Yes", "No")</f>
        <v>Yes</v>
      </c>
      <c r="R4519" t="str">
        <f>TEXT(SalesData[[#This Row],[Order Date]],"mmm-yyyy")</f>
        <v>Apr-2024</v>
      </c>
      <c r="S4519">
        <f>YEAR(SalesData[[#This Row],[Order Date]])*100 + MONTH(SalesData[[#This Row],[Order Date]])</f>
        <v>202404</v>
      </c>
    </row>
    <row r="4520" spans="1:19" x14ac:dyDescent="0.3">
      <c r="A4520" t="s">
        <v>1093</v>
      </c>
      <c r="B4520" s="3">
        <v>45402</v>
      </c>
      <c r="C4520" t="s">
        <v>1094</v>
      </c>
      <c r="D4520" t="s">
        <v>13</v>
      </c>
      <c r="E4520" t="s">
        <v>26</v>
      </c>
      <c r="F4520" t="s">
        <v>15</v>
      </c>
      <c r="G4520">
        <v>9</v>
      </c>
      <c r="H4520" s="5">
        <v>690.4</v>
      </c>
      <c r="I4520" s="5">
        <v>0.12</v>
      </c>
      <c r="J4520" s="5">
        <v>5467.9679999999998</v>
      </c>
      <c r="K4520" s="5">
        <v>813.77992305406519</v>
      </c>
      <c r="L4520">
        <f>YEAR(SalesData[Order Date])</f>
        <v>2024</v>
      </c>
      <c r="M4520">
        <f>MONTH(SalesData[Order Date])</f>
        <v>4</v>
      </c>
      <c r="N4520" t="str">
        <f>TEXT(SalesData[[#This Row],[Order Date]], "mmmm")</f>
        <v>April</v>
      </c>
      <c r="O4520" s="7">
        <f>IF(SalesData[Sales]=0,0,SalesData[Profit]/SalesData[Sales])</f>
        <v>0.14882675301941511</v>
      </c>
      <c r="P4520" s="8">
        <f t="shared" si="70"/>
        <v>1.9312475859405178E-5</v>
      </c>
      <c r="Q4520" t="str">
        <f>IF(SalesData[[#This Row],[Discount]]&gt;0, "Yes", "No")</f>
        <v>Yes</v>
      </c>
      <c r="R4520" t="str">
        <f>TEXT(SalesData[[#This Row],[Order Date]],"mmm-yyyy")</f>
        <v>Apr-2024</v>
      </c>
      <c r="S4520">
        <f>YEAR(SalesData[[#This Row],[Order Date]])*100 + MONTH(SalesData[[#This Row],[Order Date]])</f>
        <v>202404</v>
      </c>
    </row>
    <row r="4521" spans="1:19" x14ac:dyDescent="0.3">
      <c r="A4521" t="s">
        <v>1203</v>
      </c>
      <c r="B4521" s="3">
        <v>45384</v>
      </c>
      <c r="C4521" t="s">
        <v>1204</v>
      </c>
      <c r="D4521" t="s">
        <v>30</v>
      </c>
      <c r="E4521" t="s">
        <v>14</v>
      </c>
      <c r="F4521" t="s">
        <v>20</v>
      </c>
      <c r="G4521">
        <v>9</v>
      </c>
      <c r="H4521" s="5">
        <v>894.61</v>
      </c>
      <c r="I4521" s="5">
        <v>0.03</v>
      </c>
      <c r="J4521" s="5">
        <v>7809.9452999999994</v>
      </c>
      <c r="K4521" s="5">
        <v>1445.163317254008</v>
      </c>
      <c r="L4521">
        <f>YEAR(SalesData[Order Date])</f>
        <v>2024</v>
      </c>
      <c r="M4521">
        <f>MONTH(SalesData[Order Date])</f>
        <v>4</v>
      </c>
      <c r="N4521" t="str">
        <f>TEXT(SalesData[[#This Row],[Order Date]], "mmmm")</f>
        <v>April</v>
      </c>
      <c r="O4521" s="7">
        <f>IF(SalesData[Sales]=0,0,SalesData[Profit]/SalesData[Sales])</f>
        <v>0.18504141344677641</v>
      </c>
      <c r="P4521" s="8">
        <f t="shared" si="70"/>
        <v>3.7260184139830018E-6</v>
      </c>
      <c r="Q4521" t="str">
        <f>IF(SalesData[[#This Row],[Discount]]&gt;0, "Yes", "No")</f>
        <v>Yes</v>
      </c>
      <c r="R4521" t="str">
        <f>TEXT(SalesData[[#This Row],[Order Date]],"mmm-yyyy")</f>
        <v>Apr-2024</v>
      </c>
      <c r="S4521">
        <f>YEAR(SalesData[[#This Row],[Order Date]])*100 + MONTH(SalesData[[#This Row],[Order Date]])</f>
        <v>202404</v>
      </c>
    </row>
    <row r="4522" spans="1:19" x14ac:dyDescent="0.3">
      <c r="A4522" t="s">
        <v>1211</v>
      </c>
      <c r="B4522" s="3">
        <v>45400</v>
      </c>
      <c r="C4522" t="s">
        <v>1212</v>
      </c>
      <c r="D4522" t="s">
        <v>13</v>
      </c>
      <c r="E4522" t="s">
        <v>19</v>
      </c>
      <c r="F4522" t="s">
        <v>62</v>
      </c>
      <c r="G4522">
        <v>1</v>
      </c>
      <c r="H4522" s="5">
        <v>715.96</v>
      </c>
      <c r="I4522" s="5">
        <v>0.18</v>
      </c>
      <c r="J4522" s="5">
        <v>587.08720000000005</v>
      </c>
      <c r="K4522" s="5">
        <v>58.980741011353523</v>
      </c>
      <c r="L4522">
        <f>YEAR(SalesData[Order Date])</f>
        <v>2024</v>
      </c>
      <c r="M4522">
        <f>MONTH(SalesData[Order Date])</f>
        <v>4</v>
      </c>
      <c r="N4522" t="str">
        <f>TEXT(SalesData[[#This Row],[Order Date]], "mmmm")</f>
        <v>April</v>
      </c>
      <c r="O4522" s="7">
        <f>IF(SalesData[Sales]=0,0,SalesData[Profit]/SalesData[Sales])</f>
        <v>0.10046334004787282</v>
      </c>
      <c r="P4522" s="8">
        <f t="shared" si="70"/>
        <v>2.5141069333482313E-4</v>
      </c>
      <c r="Q4522" t="str">
        <f>IF(SalesData[[#This Row],[Discount]]&gt;0, "Yes", "No")</f>
        <v>Yes</v>
      </c>
      <c r="R4522" t="str">
        <f>TEXT(SalesData[[#This Row],[Order Date]],"mmm-yyyy")</f>
        <v>Apr-2024</v>
      </c>
      <c r="S4522">
        <f>YEAR(SalesData[[#This Row],[Order Date]])*100 + MONTH(SalesData[[#This Row],[Order Date]])</f>
        <v>202404</v>
      </c>
    </row>
    <row r="4523" spans="1:19" x14ac:dyDescent="0.3">
      <c r="A4523" t="s">
        <v>1245</v>
      </c>
      <c r="B4523" s="3">
        <v>45393</v>
      </c>
      <c r="C4523" t="s">
        <v>1246</v>
      </c>
      <c r="D4523" t="s">
        <v>23</v>
      </c>
      <c r="E4523" t="s">
        <v>19</v>
      </c>
      <c r="F4523" t="s">
        <v>62</v>
      </c>
      <c r="G4523">
        <v>1</v>
      </c>
      <c r="H4523" s="5">
        <v>111.09</v>
      </c>
      <c r="I4523" s="5">
        <v>0.1</v>
      </c>
      <c r="J4523" s="5">
        <v>99.981000000000009</v>
      </c>
      <c r="K4523" s="5">
        <v>13.533528034980201</v>
      </c>
      <c r="L4523">
        <f>YEAR(SalesData[Order Date])</f>
        <v>2024</v>
      </c>
      <c r="M4523">
        <f>MONTH(SalesData[Order Date])</f>
        <v>4</v>
      </c>
      <c r="N4523" t="str">
        <f>TEXT(SalesData[[#This Row],[Order Date]], "mmmm")</f>
        <v>April</v>
      </c>
      <c r="O4523" s="7">
        <f>IF(SalesData[Sales]=0,0,SalesData[Profit]/SalesData[Sales])</f>
        <v>0.13536099893960052</v>
      </c>
      <c r="P4523" s="8">
        <f t="shared" si="70"/>
        <v>9.0017103249617433E-4</v>
      </c>
      <c r="Q4523" t="str">
        <f>IF(SalesData[[#This Row],[Discount]]&gt;0, "Yes", "No")</f>
        <v>Yes</v>
      </c>
      <c r="R4523" t="str">
        <f>TEXT(SalesData[[#This Row],[Order Date]],"mmm-yyyy")</f>
        <v>Apr-2024</v>
      </c>
      <c r="S4523">
        <f>YEAR(SalesData[[#This Row],[Order Date]])*100 + MONTH(SalesData[[#This Row],[Order Date]])</f>
        <v>202404</v>
      </c>
    </row>
    <row r="4524" spans="1:19" x14ac:dyDescent="0.3">
      <c r="A4524" t="s">
        <v>1269</v>
      </c>
      <c r="B4524" s="3">
        <v>45383</v>
      </c>
      <c r="C4524" t="s">
        <v>1270</v>
      </c>
      <c r="D4524" t="s">
        <v>30</v>
      </c>
      <c r="E4524" t="s">
        <v>14</v>
      </c>
      <c r="F4524" t="s">
        <v>31</v>
      </c>
      <c r="G4524">
        <v>1</v>
      </c>
      <c r="H4524" s="5">
        <v>317.87</v>
      </c>
      <c r="I4524" s="5">
        <v>0.18</v>
      </c>
      <c r="J4524" s="5">
        <v>260.65339999999998</v>
      </c>
      <c r="K4524" s="5">
        <v>69.648730273009775</v>
      </c>
      <c r="L4524">
        <f>YEAR(SalesData[Order Date])</f>
        <v>2024</v>
      </c>
      <c r="M4524">
        <f>MONTH(SalesData[Order Date])</f>
        <v>4</v>
      </c>
      <c r="N4524" t="str">
        <f>TEXT(SalesData[[#This Row],[Order Date]], "mmmm")</f>
        <v>April</v>
      </c>
      <c r="O4524" s="7">
        <f>IF(SalesData[Sales]=0,0,SalesData[Profit]/SalesData[Sales])</f>
        <v>0.2672082170154304</v>
      </c>
      <c r="P4524" s="8">
        <f t="shared" si="70"/>
        <v>5.6626922955925376E-4</v>
      </c>
      <c r="Q4524" t="str">
        <f>IF(SalesData[[#This Row],[Discount]]&gt;0, "Yes", "No")</f>
        <v>Yes</v>
      </c>
      <c r="R4524" t="str">
        <f>TEXT(SalesData[[#This Row],[Order Date]],"mmm-yyyy")</f>
        <v>Apr-2024</v>
      </c>
      <c r="S4524">
        <f>YEAR(SalesData[[#This Row],[Order Date]])*100 + MONTH(SalesData[[#This Row],[Order Date]])</f>
        <v>202404</v>
      </c>
    </row>
    <row r="4525" spans="1:19" x14ac:dyDescent="0.3">
      <c r="A4525" t="s">
        <v>1355</v>
      </c>
      <c r="B4525" s="3">
        <v>45412</v>
      </c>
      <c r="C4525" t="s">
        <v>1356</v>
      </c>
      <c r="D4525" t="s">
        <v>30</v>
      </c>
      <c r="E4525" t="s">
        <v>19</v>
      </c>
      <c r="F4525" t="s">
        <v>31</v>
      </c>
      <c r="G4525">
        <v>7</v>
      </c>
      <c r="H4525" s="5">
        <v>884.37</v>
      </c>
      <c r="I4525" s="5">
        <v>0.02</v>
      </c>
      <c r="J4525" s="5">
        <v>6066.7781999999997</v>
      </c>
      <c r="K4525" s="5">
        <v>1446.074306632145</v>
      </c>
      <c r="L4525">
        <f>YEAR(SalesData[Order Date])</f>
        <v>2024</v>
      </c>
      <c r="M4525">
        <f>MONTH(SalesData[Order Date])</f>
        <v>4</v>
      </c>
      <c r="N4525" t="str">
        <f>TEXT(SalesData[[#This Row],[Order Date]], "mmmm")</f>
        <v>April</v>
      </c>
      <c r="O4525" s="7">
        <f>IF(SalesData[Sales]=0,0,SalesData[Profit]/SalesData[Sales])</f>
        <v>0.23835951454960808</v>
      </c>
      <c r="P4525" s="8">
        <f t="shared" si="70"/>
        <v>3.2307098354114874E-6</v>
      </c>
      <c r="Q4525" t="str">
        <f>IF(SalesData[[#This Row],[Discount]]&gt;0, "Yes", "No")</f>
        <v>Yes</v>
      </c>
      <c r="R4525" t="str">
        <f>TEXT(SalesData[[#This Row],[Order Date]],"mmm-yyyy")</f>
        <v>Apr-2024</v>
      </c>
      <c r="S4525">
        <f>YEAR(SalesData[[#This Row],[Order Date]])*100 + MONTH(SalesData[[#This Row],[Order Date]])</f>
        <v>202404</v>
      </c>
    </row>
    <row r="4526" spans="1:19" x14ac:dyDescent="0.3">
      <c r="A4526" t="s">
        <v>1360</v>
      </c>
      <c r="B4526" s="3">
        <v>45409</v>
      </c>
      <c r="C4526" t="s">
        <v>1361</v>
      </c>
      <c r="D4526" t="s">
        <v>23</v>
      </c>
      <c r="E4526" t="s">
        <v>26</v>
      </c>
      <c r="F4526" t="s">
        <v>31</v>
      </c>
      <c r="G4526">
        <v>4</v>
      </c>
      <c r="H4526" s="5">
        <v>293.26</v>
      </c>
      <c r="I4526" s="5">
        <v>0.12</v>
      </c>
      <c r="J4526" s="5">
        <v>1032.2752</v>
      </c>
      <c r="K4526" s="5">
        <v>92.066554355702735</v>
      </c>
      <c r="L4526">
        <f>YEAR(SalesData[Order Date])</f>
        <v>2024</v>
      </c>
      <c r="M4526">
        <f>MONTH(SalesData[Order Date])</f>
        <v>4</v>
      </c>
      <c r="N4526" t="str">
        <f>TEXT(SalesData[[#This Row],[Order Date]], "mmmm")</f>
        <v>April</v>
      </c>
      <c r="O4526" s="7">
        <f>IF(SalesData[Sales]=0,0,SalesData[Profit]/SalesData[Sales])</f>
        <v>8.9187994011386426E-2</v>
      </c>
      <c r="P4526" s="8">
        <f t="shared" si="70"/>
        <v>1.0229830184818932E-4</v>
      </c>
      <c r="Q4526" t="str">
        <f>IF(SalesData[[#This Row],[Discount]]&gt;0, "Yes", "No")</f>
        <v>Yes</v>
      </c>
      <c r="R4526" t="str">
        <f>TEXT(SalesData[[#This Row],[Order Date]],"mmm-yyyy")</f>
        <v>Apr-2024</v>
      </c>
      <c r="S4526">
        <f>YEAR(SalesData[[#This Row],[Order Date]])*100 + MONTH(SalesData[[#This Row],[Order Date]])</f>
        <v>202404</v>
      </c>
    </row>
    <row r="4527" spans="1:19" x14ac:dyDescent="0.3">
      <c r="A4527" t="s">
        <v>1362</v>
      </c>
      <c r="B4527" s="3">
        <v>45389</v>
      </c>
      <c r="C4527" t="s">
        <v>1363</v>
      </c>
      <c r="D4527" t="s">
        <v>30</v>
      </c>
      <c r="E4527" t="s">
        <v>14</v>
      </c>
      <c r="F4527" t="s">
        <v>20</v>
      </c>
      <c r="G4527">
        <v>2</v>
      </c>
      <c r="H4527" s="5">
        <v>204.33</v>
      </c>
      <c r="I4527" s="5">
        <v>0.18</v>
      </c>
      <c r="J4527" s="5">
        <v>335.10120000000012</v>
      </c>
      <c r="K4527" s="5">
        <v>77.437476269482303</v>
      </c>
      <c r="L4527">
        <f>YEAR(SalesData[Order Date])</f>
        <v>2024</v>
      </c>
      <c r="M4527">
        <f>MONTH(SalesData[Order Date])</f>
        <v>4</v>
      </c>
      <c r="N4527" t="str">
        <f>TEXT(SalesData[[#This Row],[Order Date]], "mmmm")</f>
        <v>April</v>
      </c>
      <c r="O4527" s="7">
        <f>IF(SalesData[Sales]=0,0,SalesData[Profit]/SalesData[Sales])</f>
        <v>0.23108683666152874</v>
      </c>
      <c r="P4527" s="8">
        <f t="shared" si="70"/>
        <v>4.4046395536631914E-4</v>
      </c>
      <c r="Q4527" t="str">
        <f>IF(SalesData[[#This Row],[Discount]]&gt;0, "Yes", "No")</f>
        <v>Yes</v>
      </c>
      <c r="R4527" t="str">
        <f>TEXT(SalesData[[#This Row],[Order Date]],"mmm-yyyy")</f>
        <v>Apr-2024</v>
      </c>
      <c r="S4527">
        <f>YEAR(SalesData[[#This Row],[Order Date]])*100 + MONTH(SalesData[[#This Row],[Order Date]])</f>
        <v>202404</v>
      </c>
    </row>
    <row r="4528" spans="1:19" x14ac:dyDescent="0.3">
      <c r="A4528" t="s">
        <v>1370</v>
      </c>
      <c r="B4528" s="3">
        <v>45412</v>
      </c>
      <c r="C4528" t="s">
        <v>1371</v>
      </c>
      <c r="D4528" t="s">
        <v>30</v>
      </c>
      <c r="E4528" t="s">
        <v>19</v>
      </c>
      <c r="F4528" t="s">
        <v>31</v>
      </c>
      <c r="G4528">
        <v>7</v>
      </c>
      <c r="H4528" s="5">
        <v>894.32</v>
      </c>
      <c r="I4528" s="5">
        <v>0.22</v>
      </c>
      <c r="J4528" s="5">
        <v>4882.9871999999996</v>
      </c>
      <c r="K4528" s="5">
        <v>1231.363624336951</v>
      </c>
      <c r="L4528">
        <f>YEAR(SalesData[Order Date])</f>
        <v>2024</v>
      </c>
      <c r="M4528">
        <f>MONTH(SalesData[Order Date])</f>
        <v>4</v>
      </c>
      <c r="N4528" t="str">
        <f>TEXT(SalesData[[#This Row],[Order Date]], "mmmm")</f>
        <v>April</v>
      </c>
      <c r="O4528" s="7">
        <f>IF(SalesData[Sales]=0,0,SalesData[Profit]/SalesData[Sales])</f>
        <v>0.25217424783275105</v>
      </c>
      <c r="P4528" s="8">
        <f t="shared" si="70"/>
        <v>3.5142422654722496E-5</v>
      </c>
      <c r="Q4528" t="str">
        <f>IF(SalesData[[#This Row],[Discount]]&gt;0, "Yes", "No")</f>
        <v>Yes</v>
      </c>
      <c r="R4528" t="str">
        <f>TEXT(SalesData[[#This Row],[Order Date]],"mmm-yyyy")</f>
        <v>Apr-2024</v>
      </c>
      <c r="S4528">
        <f>YEAR(SalesData[[#This Row],[Order Date]])*100 + MONTH(SalesData[[#This Row],[Order Date]])</f>
        <v>202404</v>
      </c>
    </row>
    <row r="4529" spans="1:19" x14ac:dyDescent="0.3">
      <c r="A4529" t="s">
        <v>1422</v>
      </c>
      <c r="B4529" s="3">
        <v>45400</v>
      </c>
      <c r="C4529" t="s">
        <v>1423</v>
      </c>
      <c r="D4529" t="s">
        <v>13</v>
      </c>
      <c r="E4529" t="s">
        <v>14</v>
      </c>
      <c r="F4529" t="s">
        <v>34</v>
      </c>
      <c r="G4529">
        <v>6</v>
      </c>
      <c r="H4529" s="5">
        <v>524.73</v>
      </c>
      <c r="I4529" s="5">
        <v>0.05</v>
      </c>
      <c r="J4529" s="5">
        <v>2990.9609999999998</v>
      </c>
      <c r="K4529" s="5">
        <v>750.60124533784688</v>
      </c>
      <c r="L4529">
        <f>YEAR(SalesData[Order Date])</f>
        <v>2024</v>
      </c>
      <c r="M4529">
        <f>MONTH(SalesData[Order Date])</f>
        <v>4</v>
      </c>
      <c r="N4529" t="str">
        <f>TEXT(SalesData[[#This Row],[Order Date]], "mmmm")</f>
        <v>April</v>
      </c>
      <c r="O4529" s="7">
        <f>IF(SalesData[Sales]=0,0,SalesData[Profit]/SalesData[Sales])</f>
        <v>0.250956547189297</v>
      </c>
      <c r="P4529" s="8">
        <f t="shared" si="70"/>
        <v>1.5881183338732938E-5</v>
      </c>
      <c r="Q4529" t="str">
        <f>IF(SalesData[[#This Row],[Discount]]&gt;0, "Yes", "No")</f>
        <v>Yes</v>
      </c>
      <c r="R4529" t="str">
        <f>TEXT(SalesData[[#This Row],[Order Date]],"mmm-yyyy")</f>
        <v>Apr-2024</v>
      </c>
      <c r="S4529">
        <f>YEAR(SalesData[[#This Row],[Order Date]])*100 + MONTH(SalesData[[#This Row],[Order Date]])</f>
        <v>202404</v>
      </c>
    </row>
    <row r="4530" spans="1:19" x14ac:dyDescent="0.3">
      <c r="A4530" t="s">
        <v>1548</v>
      </c>
      <c r="B4530" s="3">
        <v>45404</v>
      </c>
      <c r="C4530" t="s">
        <v>1549</v>
      </c>
      <c r="D4530" t="s">
        <v>23</v>
      </c>
      <c r="E4530" t="s">
        <v>26</v>
      </c>
      <c r="F4530" t="s">
        <v>20</v>
      </c>
      <c r="G4530">
        <v>8</v>
      </c>
      <c r="H4530" s="5">
        <v>868.86</v>
      </c>
      <c r="I4530" s="5">
        <v>0.3</v>
      </c>
      <c r="J4530" s="5">
        <v>4865.616</v>
      </c>
      <c r="K4530" s="5">
        <v>497.96180892788601</v>
      </c>
      <c r="L4530">
        <f>YEAR(SalesData[Order Date])</f>
        <v>2024</v>
      </c>
      <c r="M4530">
        <f>MONTH(SalesData[Order Date])</f>
        <v>4</v>
      </c>
      <c r="N4530" t="str">
        <f>TEXT(SalesData[[#This Row],[Order Date]], "mmmm")</f>
        <v>April</v>
      </c>
      <c r="O4530" s="7">
        <f>IF(SalesData[Sales]=0,0,SalesData[Profit]/SalesData[Sales])</f>
        <v>0.10234301451817941</v>
      </c>
      <c r="P4530" s="8">
        <f t="shared" si="70"/>
        <v>4.3160002762240178E-5</v>
      </c>
      <c r="Q4530" t="str">
        <f>IF(SalesData[[#This Row],[Discount]]&gt;0, "Yes", "No")</f>
        <v>Yes</v>
      </c>
      <c r="R4530" t="str">
        <f>TEXT(SalesData[[#This Row],[Order Date]],"mmm-yyyy")</f>
        <v>Apr-2024</v>
      </c>
      <c r="S4530">
        <f>YEAR(SalesData[[#This Row],[Order Date]])*100 + MONTH(SalesData[[#This Row],[Order Date]])</f>
        <v>202404</v>
      </c>
    </row>
    <row r="4531" spans="1:19" x14ac:dyDescent="0.3">
      <c r="A4531" t="s">
        <v>1576</v>
      </c>
      <c r="B4531" s="3">
        <v>45389</v>
      </c>
      <c r="C4531" t="s">
        <v>1577</v>
      </c>
      <c r="D4531" t="s">
        <v>13</v>
      </c>
      <c r="E4531" t="s">
        <v>26</v>
      </c>
      <c r="F4531" t="s">
        <v>27</v>
      </c>
      <c r="G4531">
        <v>8</v>
      </c>
      <c r="H4531" s="5">
        <v>723.85</v>
      </c>
      <c r="I4531" s="5">
        <v>0.19</v>
      </c>
      <c r="J4531" s="5">
        <v>4690.5480000000007</v>
      </c>
      <c r="K4531" s="5">
        <v>268.78057977196852</v>
      </c>
      <c r="L4531">
        <f>YEAR(SalesData[Order Date])</f>
        <v>2024</v>
      </c>
      <c r="M4531">
        <f>MONTH(SalesData[Order Date])</f>
        <v>4</v>
      </c>
      <c r="N4531" t="str">
        <f>TEXT(SalesData[[#This Row],[Order Date]], "mmmm")</f>
        <v>April</v>
      </c>
      <c r="O4531" s="7">
        <f>IF(SalesData[Sales]=0,0,SalesData[Profit]/SalesData[Sales])</f>
        <v>5.7302596577621309E-2</v>
      </c>
      <c r="P4531" s="8">
        <f t="shared" si="70"/>
        <v>3.2810665193064862E-5</v>
      </c>
      <c r="Q4531" t="str">
        <f>IF(SalesData[[#This Row],[Discount]]&gt;0, "Yes", "No")</f>
        <v>Yes</v>
      </c>
      <c r="R4531" t="str">
        <f>TEXT(SalesData[[#This Row],[Order Date]],"mmm-yyyy")</f>
        <v>Apr-2024</v>
      </c>
      <c r="S4531">
        <f>YEAR(SalesData[[#This Row],[Order Date]])*100 + MONTH(SalesData[[#This Row],[Order Date]])</f>
        <v>202404</v>
      </c>
    </row>
    <row r="4532" spans="1:19" x14ac:dyDescent="0.3">
      <c r="A4532" t="s">
        <v>1592</v>
      </c>
      <c r="B4532" s="3">
        <v>45396</v>
      </c>
      <c r="C4532" t="s">
        <v>1593</v>
      </c>
      <c r="D4532" t="s">
        <v>13</v>
      </c>
      <c r="E4532" t="s">
        <v>14</v>
      </c>
      <c r="F4532" t="s">
        <v>44</v>
      </c>
      <c r="G4532">
        <v>3</v>
      </c>
      <c r="H4532" s="5">
        <v>798.96</v>
      </c>
      <c r="I4532" s="5">
        <v>0.3</v>
      </c>
      <c r="J4532" s="5">
        <v>1677.816</v>
      </c>
      <c r="K4532" s="5">
        <v>99.28031938958614</v>
      </c>
      <c r="L4532">
        <f>YEAR(SalesData[Order Date])</f>
        <v>2024</v>
      </c>
      <c r="M4532">
        <f>MONTH(SalesData[Order Date])</f>
        <v>4</v>
      </c>
      <c r="N4532" t="str">
        <f>TEXT(SalesData[[#This Row],[Order Date]], "mmmm")</f>
        <v>April</v>
      </c>
      <c r="O4532" s="7">
        <f>IF(SalesData[Sales]=0,0,SalesData[Profit]/SalesData[Sales])</f>
        <v>5.9172352266032832E-2</v>
      </c>
      <c r="P4532" s="8">
        <f t="shared" si="70"/>
        <v>1.2516271152498247E-4</v>
      </c>
      <c r="Q4532" t="str">
        <f>IF(SalesData[[#This Row],[Discount]]&gt;0, "Yes", "No")</f>
        <v>Yes</v>
      </c>
      <c r="R4532" t="str">
        <f>TEXT(SalesData[[#This Row],[Order Date]],"mmm-yyyy")</f>
        <v>Apr-2024</v>
      </c>
      <c r="S4532">
        <f>YEAR(SalesData[[#This Row],[Order Date]])*100 + MONTH(SalesData[[#This Row],[Order Date]])</f>
        <v>202404</v>
      </c>
    </row>
    <row r="4533" spans="1:19" x14ac:dyDescent="0.3">
      <c r="A4533" t="s">
        <v>1664</v>
      </c>
      <c r="B4533" s="3">
        <v>45408</v>
      </c>
      <c r="C4533" t="s">
        <v>1665</v>
      </c>
      <c r="D4533" t="s">
        <v>23</v>
      </c>
      <c r="E4533" t="s">
        <v>19</v>
      </c>
      <c r="F4533" t="s">
        <v>62</v>
      </c>
      <c r="G4533">
        <v>6</v>
      </c>
      <c r="H4533" s="5">
        <v>258.48</v>
      </c>
      <c r="I4533" s="5">
        <v>0</v>
      </c>
      <c r="J4533" s="5">
        <v>1550.88</v>
      </c>
      <c r="K4533" s="5">
        <v>311.98855540428008</v>
      </c>
      <c r="L4533">
        <f>YEAR(SalesData[Order Date])</f>
        <v>2024</v>
      </c>
      <c r="M4533">
        <f>MONTH(SalesData[Order Date])</f>
        <v>4</v>
      </c>
      <c r="N4533" t="str">
        <f>TEXT(SalesData[[#This Row],[Order Date]], "mmmm")</f>
        <v>April</v>
      </c>
      <c r="O4533" s="7">
        <f>IF(SalesData[Sales]=0,0,SalesData[Profit]/SalesData[Sales])</f>
        <v>0.20116872704805017</v>
      </c>
      <c r="P4533" s="8">
        <f t="shared" si="70"/>
        <v>0</v>
      </c>
      <c r="Q4533" t="str">
        <f>IF(SalesData[[#This Row],[Discount]]&gt;0, "Yes", "No")</f>
        <v>No</v>
      </c>
      <c r="R4533" t="str">
        <f>TEXT(SalesData[[#This Row],[Order Date]],"mmm-yyyy")</f>
        <v>Apr-2024</v>
      </c>
      <c r="S4533">
        <f>YEAR(SalesData[[#This Row],[Order Date]])*100 + MONTH(SalesData[[#This Row],[Order Date]])</f>
        <v>202404</v>
      </c>
    </row>
    <row r="4534" spans="1:19" x14ac:dyDescent="0.3">
      <c r="A4534" t="s">
        <v>1672</v>
      </c>
      <c r="B4534" s="3">
        <v>45385</v>
      </c>
      <c r="C4534" t="s">
        <v>1673</v>
      </c>
      <c r="D4534" t="s">
        <v>13</v>
      </c>
      <c r="E4534" t="s">
        <v>26</v>
      </c>
      <c r="F4534" t="s">
        <v>27</v>
      </c>
      <c r="G4534">
        <v>5</v>
      </c>
      <c r="H4534" s="5">
        <v>635.51</v>
      </c>
      <c r="I4534" s="5">
        <v>0.2</v>
      </c>
      <c r="J4534" s="5">
        <v>2542.04</v>
      </c>
      <c r="K4534" s="5">
        <v>177.14657626459359</v>
      </c>
      <c r="L4534">
        <f>YEAR(SalesData[Order Date])</f>
        <v>2024</v>
      </c>
      <c r="M4534">
        <f>MONTH(SalesData[Order Date])</f>
        <v>4</v>
      </c>
      <c r="N4534" t="str">
        <f>TEXT(SalesData[[#This Row],[Order Date]], "mmmm")</f>
        <v>April</v>
      </c>
      <c r="O4534" s="7">
        <f>IF(SalesData[Sales]=0,0,SalesData[Profit]/SalesData[Sales])</f>
        <v>6.9686777652827492E-2</v>
      </c>
      <c r="P4534" s="8">
        <f t="shared" si="70"/>
        <v>6.2941574483485704E-5</v>
      </c>
      <c r="Q4534" t="str">
        <f>IF(SalesData[[#This Row],[Discount]]&gt;0, "Yes", "No")</f>
        <v>Yes</v>
      </c>
      <c r="R4534" t="str">
        <f>TEXT(SalesData[[#This Row],[Order Date]],"mmm-yyyy")</f>
        <v>Apr-2024</v>
      </c>
      <c r="S4534">
        <f>YEAR(SalesData[[#This Row],[Order Date]])*100 + MONTH(SalesData[[#This Row],[Order Date]])</f>
        <v>202404</v>
      </c>
    </row>
    <row r="4535" spans="1:19" x14ac:dyDescent="0.3">
      <c r="A4535" t="s">
        <v>1704</v>
      </c>
      <c r="B4535" s="3">
        <v>45410</v>
      </c>
      <c r="C4535" t="s">
        <v>1705</v>
      </c>
      <c r="D4535" t="s">
        <v>13</v>
      </c>
      <c r="E4535" t="s">
        <v>26</v>
      </c>
      <c r="F4535" t="s">
        <v>62</v>
      </c>
      <c r="G4535">
        <v>6</v>
      </c>
      <c r="H4535" s="5">
        <v>910.12</v>
      </c>
      <c r="I4535" s="5">
        <v>0.11</v>
      </c>
      <c r="J4535" s="5">
        <v>4860.0408000000007</v>
      </c>
      <c r="K4535" s="5">
        <v>1113.4545668128781</v>
      </c>
      <c r="L4535">
        <f>YEAR(SalesData[Order Date])</f>
        <v>2024</v>
      </c>
      <c r="M4535">
        <f>MONTH(SalesData[Order Date])</f>
        <v>4</v>
      </c>
      <c r="N4535" t="str">
        <f>TEXT(SalesData[[#This Row],[Order Date]], "mmmm")</f>
        <v>April</v>
      </c>
      <c r="O4535" s="7">
        <f>IF(SalesData[Sales]=0,0,SalesData[Profit]/SalesData[Sales])</f>
        <v>0.22910395460319549</v>
      </c>
      <c r="P4535" s="8">
        <f t="shared" si="70"/>
        <v>2.014386381283054E-5</v>
      </c>
      <c r="Q4535" t="str">
        <f>IF(SalesData[[#This Row],[Discount]]&gt;0, "Yes", "No")</f>
        <v>Yes</v>
      </c>
      <c r="R4535" t="str">
        <f>TEXT(SalesData[[#This Row],[Order Date]],"mmm-yyyy")</f>
        <v>Apr-2024</v>
      </c>
      <c r="S4535">
        <f>YEAR(SalesData[[#This Row],[Order Date]])*100 + MONTH(SalesData[[#This Row],[Order Date]])</f>
        <v>202404</v>
      </c>
    </row>
    <row r="4536" spans="1:19" x14ac:dyDescent="0.3">
      <c r="A4536" t="s">
        <v>1757</v>
      </c>
      <c r="B4536" s="3">
        <v>45409</v>
      </c>
      <c r="C4536" t="s">
        <v>1758</v>
      </c>
      <c r="D4536" t="s">
        <v>30</v>
      </c>
      <c r="E4536" t="s">
        <v>26</v>
      </c>
      <c r="F4536" t="s">
        <v>39</v>
      </c>
      <c r="G4536">
        <v>2</v>
      </c>
      <c r="H4536" s="5">
        <v>25.04</v>
      </c>
      <c r="I4536" s="5">
        <v>0.19</v>
      </c>
      <c r="J4536" s="5">
        <v>40.564799999999998</v>
      </c>
      <c r="K4536" s="5">
        <v>9.0165500124010425</v>
      </c>
      <c r="L4536">
        <f>YEAR(SalesData[Order Date])</f>
        <v>2024</v>
      </c>
      <c r="M4536">
        <f>MONTH(SalesData[Order Date])</f>
        <v>4</v>
      </c>
      <c r="N4536" t="str">
        <f>TEXT(SalesData[[#This Row],[Order Date]], "mmmm")</f>
        <v>April</v>
      </c>
      <c r="O4536" s="7">
        <f>IF(SalesData[Sales]=0,0,SalesData[Profit]/SalesData[Sales])</f>
        <v>0.22227522414509729</v>
      </c>
      <c r="P4536" s="8">
        <f t="shared" si="70"/>
        <v>3.7939297124600642E-3</v>
      </c>
      <c r="Q4536" t="str">
        <f>IF(SalesData[[#This Row],[Discount]]&gt;0, "Yes", "No")</f>
        <v>Yes</v>
      </c>
      <c r="R4536" t="str">
        <f>TEXT(SalesData[[#This Row],[Order Date]],"mmm-yyyy")</f>
        <v>Apr-2024</v>
      </c>
      <c r="S4536">
        <f>YEAR(SalesData[[#This Row],[Order Date]])*100 + MONTH(SalesData[[#This Row],[Order Date]])</f>
        <v>202404</v>
      </c>
    </row>
    <row r="4537" spans="1:19" x14ac:dyDescent="0.3">
      <c r="A4537" t="s">
        <v>1875</v>
      </c>
      <c r="B4537" s="3">
        <v>45396</v>
      </c>
      <c r="C4537" t="s">
        <v>1876</v>
      </c>
      <c r="D4537" t="s">
        <v>23</v>
      </c>
      <c r="E4537" t="s">
        <v>14</v>
      </c>
      <c r="F4537" t="s">
        <v>27</v>
      </c>
      <c r="G4537">
        <v>8</v>
      </c>
      <c r="H4537" s="5">
        <v>591.29999999999995</v>
      </c>
      <c r="I4537" s="5">
        <v>0.17</v>
      </c>
      <c r="J4537" s="5">
        <v>3926.232</v>
      </c>
      <c r="K4537" s="5">
        <v>702.67490645405849</v>
      </c>
      <c r="L4537">
        <f>YEAR(SalesData[Order Date])</f>
        <v>2024</v>
      </c>
      <c r="M4537">
        <f>MONTH(SalesData[Order Date])</f>
        <v>4</v>
      </c>
      <c r="N4537" t="str">
        <f>TEXT(SalesData[[#This Row],[Order Date]], "mmmm")</f>
        <v>April</v>
      </c>
      <c r="O4537" s="7">
        <f>IF(SalesData[Sales]=0,0,SalesData[Profit]/SalesData[Sales])</f>
        <v>0.17896927803911192</v>
      </c>
      <c r="P4537" s="8">
        <f t="shared" si="70"/>
        <v>3.5937764248266538E-5</v>
      </c>
      <c r="Q4537" t="str">
        <f>IF(SalesData[[#This Row],[Discount]]&gt;0, "Yes", "No")</f>
        <v>Yes</v>
      </c>
      <c r="R4537" t="str">
        <f>TEXT(SalesData[[#This Row],[Order Date]],"mmm-yyyy")</f>
        <v>Apr-2024</v>
      </c>
      <c r="S4537">
        <f>YEAR(SalesData[[#This Row],[Order Date]])*100 + MONTH(SalesData[[#This Row],[Order Date]])</f>
        <v>202404</v>
      </c>
    </row>
    <row r="4538" spans="1:19" x14ac:dyDescent="0.3">
      <c r="A4538" t="s">
        <v>1893</v>
      </c>
      <c r="B4538" s="3">
        <v>45411</v>
      </c>
      <c r="C4538" t="s">
        <v>1894</v>
      </c>
      <c r="D4538" t="s">
        <v>30</v>
      </c>
      <c r="E4538" t="s">
        <v>19</v>
      </c>
      <c r="F4538" t="s">
        <v>15</v>
      </c>
      <c r="G4538">
        <v>3</v>
      </c>
      <c r="H4538" s="5">
        <v>499.37</v>
      </c>
      <c r="I4538" s="5">
        <v>0.01</v>
      </c>
      <c r="J4538" s="5">
        <v>1483.1288999999999</v>
      </c>
      <c r="K4538" s="5">
        <v>128.54057330736549</v>
      </c>
      <c r="L4538">
        <f>YEAR(SalesData[Order Date])</f>
        <v>2024</v>
      </c>
      <c r="M4538">
        <f>MONTH(SalesData[Order Date])</f>
        <v>4</v>
      </c>
      <c r="N4538" t="str">
        <f>TEXT(SalesData[[#This Row],[Order Date]], "mmmm")</f>
        <v>April</v>
      </c>
      <c r="O4538" s="7">
        <f>IF(SalesData[Sales]=0,0,SalesData[Profit]/SalesData[Sales])</f>
        <v>8.6668510948283387E-2</v>
      </c>
      <c r="P4538" s="8">
        <f t="shared" si="70"/>
        <v>6.6750772640193305E-6</v>
      </c>
      <c r="Q4538" t="str">
        <f>IF(SalesData[[#This Row],[Discount]]&gt;0, "Yes", "No")</f>
        <v>Yes</v>
      </c>
      <c r="R4538" t="str">
        <f>TEXT(SalesData[[#This Row],[Order Date]],"mmm-yyyy")</f>
        <v>Apr-2024</v>
      </c>
      <c r="S4538">
        <f>YEAR(SalesData[[#This Row],[Order Date]])*100 + MONTH(SalesData[[#This Row],[Order Date]])</f>
        <v>202404</v>
      </c>
    </row>
    <row r="4539" spans="1:19" x14ac:dyDescent="0.3">
      <c r="A4539" t="s">
        <v>2050</v>
      </c>
      <c r="B4539" s="3">
        <v>45401</v>
      </c>
      <c r="C4539" t="s">
        <v>2051</v>
      </c>
      <c r="D4539" t="s">
        <v>13</v>
      </c>
      <c r="E4539" t="s">
        <v>14</v>
      </c>
      <c r="F4539" t="s">
        <v>34</v>
      </c>
      <c r="G4539">
        <v>7</v>
      </c>
      <c r="H4539" s="5">
        <v>759.06</v>
      </c>
      <c r="I4539" s="5">
        <v>0.19</v>
      </c>
      <c r="J4539" s="5">
        <v>4303.8702000000003</v>
      </c>
      <c r="K4539" s="5">
        <v>218.56062523187089</v>
      </c>
      <c r="L4539">
        <f>YEAR(SalesData[Order Date])</f>
        <v>2024</v>
      </c>
      <c r="M4539">
        <f>MONTH(SalesData[Order Date])</f>
        <v>4</v>
      </c>
      <c r="N4539" t="str">
        <f>TEXT(SalesData[[#This Row],[Order Date]], "mmmm")</f>
        <v>April</v>
      </c>
      <c r="O4539" s="7">
        <f>IF(SalesData[Sales]=0,0,SalesData[Profit]/SalesData[Sales])</f>
        <v>5.0782345906219682E-2</v>
      </c>
      <c r="P4539" s="8">
        <f t="shared" si="70"/>
        <v>3.5758513349217639E-5</v>
      </c>
      <c r="Q4539" t="str">
        <f>IF(SalesData[[#This Row],[Discount]]&gt;0, "Yes", "No")</f>
        <v>Yes</v>
      </c>
      <c r="R4539" t="str">
        <f>TEXT(SalesData[[#This Row],[Order Date]],"mmm-yyyy")</f>
        <v>Apr-2024</v>
      </c>
      <c r="S4539">
        <f>YEAR(SalesData[[#This Row],[Order Date]])*100 + MONTH(SalesData[[#This Row],[Order Date]])</f>
        <v>202404</v>
      </c>
    </row>
    <row r="4540" spans="1:19" x14ac:dyDescent="0.3">
      <c r="A4540" t="s">
        <v>2139</v>
      </c>
      <c r="B4540" s="3">
        <v>45407</v>
      </c>
      <c r="C4540" t="s">
        <v>2140</v>
      </c>
      <c r="D4540" t="s">
        <v>18</v>
      </c>
      <c r="E4540" t="s">
        <v>26</v>
      </c>
      <c r="F4540" t="s">
        <v>44</v>
      </c>
      <c r="G4540">
        <v>8</v>
      </c>
      <c r="H4540" s="5">
        <v>911.61</v>
      </c>
      <c r="I4540" s="5">
        <v>0.18</v>
      </c>
      <c r="J4540" s="5">
        <v>5980.1616000000004</v>
      </c>
      <c r="K4540" s="5">
        <v>1165.595771157771</v>
      </c>
      <c r="L4540">
        <f>YEAR(SalesData[Order Date])</f>
        <v>2024</v>
      </c>
      <c r="M4540">
        <f>MONTH(SalesData[Order Date])</f>
        <v>4</v>
      </c>
      <c r="N4540" t="str">
        <f>TEXT(SalesData[[#This Row],[Order Date]], "mmmm")</f>
        <v>April</v>
      </c>
      <c r="O4540" s="7">
        <f>IF(SalesData[Sales]=0,0,SalesData[Profit]/SalesData[Sales])</f>
        <v>0.19491041365132522</v>
      </c>
      <c r="P4540" s="8">
        <f t="shared" si="70"/>
        <v>2.4681607266265176E-5</v>
      </c>
      <c r="Q4540" t="str">
        <f>IF(SalesData[[#This Row],[Discount]]&gt;0, "Yes", "No")</f>
        <v>Yes</v>
      </c>
      <c r="R4540" t="str">
        <f>TEXT(SalesData[[#This Row],[Order Date]],"mmm-yyyy")</f>
        <v>Apr-2024</v>
      </c>
      <c r="S4540">
        <f>YEAR(SalesData[[#This Row],[Order Date]])*100 + MONTH(SalesData[[#This Row],[Order Date]])</f>
        <v>202404</v>
      </c>
    </row>
    <row r="4541" spans="1:19" x14ac:dyDescent="0.3">
      <c r="A4541" t="s">
        <v>2175</v>
      </c>
      <c r="B4541" s="3">
        <v>45411</v>
      </c>
      <c r="C4541" t="s">
        <v>2176</v>
      </c>
      <c r="D4541" t="s">
        <v>30</v>
      </c>
      <c r="E4541" t="s">
        <v>14</v>
      </c>
      <c r="F4541" t="s">
        <v>91</v>
      </c>
      <c r="G4541">
        <v>7</v>
      </c>
      <c r="H4541" s="5">
        <v>256.67</v>
      </c>
      <c r="I4541" s="5">
        <v>0.06</v>
      </c>
      <c r="J4541" s="5">
        <v>1688.8886</v>
      </c>
      <c r="K4541" s="5">
        <v>104.72765306023631</v>
      </c>
      <c r="L4541">
        <f>YEAR(SalesData[Order Date])</f>
        <v>2024</v>
      </c>
      <c r="M4541">
        <f>MONTH(SalesData[Order Date])</f>
        <v>4</v>
      </c>
      <c r="N4541" t="str">
        <f>TEXT(SalesData[[#This Row],[Order Date]], "mmmm")</f>
        <v>April</v>
      </c>
      <c r="O4541" s="7">
        <f>IF(SalesData[Sales]=0,0,SalesData[Profit]/SalesData[Sales])</f>
        <v>6.2009805182080276E-2</v>
      </c>
      <c r="P4541" s="8">
        <f t="shared" si="70"/>
        <v>3.3394742554363855E-5</v>
      </c>
      <c r="Q4541" t="str">
        <f>IF(SalesData[[#This Row],[Discount]]&gt;0, "Yes", "No")</f>
        <v>Yes</v>
      </c>
      <c r="R4541" t="str">
        <f>TEXT(SalesData[[#This Row],[Order Date]],"mmm-yyyy")</f>
        <v>Apr-2024</v>
      </c>
      <c r="S4541">
        <f>YEAR(SalesData[[#This Row],[Order Date]])*100 + MONTH(SalesData[[#This Row],[Order Date]])</f>
        <v>202404</v>
      </c>
    </row>
    <row r="4542" spans="1:19" x14ac:dyDescent="0.3">
      <c r="A4542" t="s">
        <v>2257</v>
      </c>
      <c r="B4542" s="3">
        <v>45398</v>
      </c>
      <c r="C4542" t="s">
        <v>2258</v>
      </c>
      <c r="D4542" t="s">
        <v>18</v>
      </c>
      <c r="E4542" t="s">
        <v>14</v>
      </c>
      <c r="F4542" t="s">
        <v>39</v>
      </c>
      <c r="G4542">
        <v>4</v>
      </c>
      <c r="H4542" s="5">
        <v>642.72</v>
      </c>
      <c r="I4542" s="5">
        <v>0.25</v>
      </c>
      <c r="J4542" s="5">
        <v>1928.16</v>
      </c>
      <c r="K4542" s="5">
        <v>203.3998792985947</v>
      </c>
      <c r="L4542">
        <f>YEAR(SalesData[Order Date])</f>
        <v>2024</v>
      </c>
      <c r="M4542">
        <f>MONTH(SalesData[Order Date])</f>
        <v>4</v>
      </c>
      <c r="N4542" t="str">
        <f>TEXT(SalesData[[#This Row],[Order Date]], "mmmm")</f>
        <v>April</v>
      </c>
      <c r="O4542" s="7">
        <f>IF(SalesData[Sales]=0,0,SalesData[Profit]/SalesData[Sales])</f>
        <v>0.10548910842388323</v>
      </c>
      <c r="P4542" s="8">
        <f t="shared" si="70"/>
        <v>9.7242967388598455E-5</v>
      </c>
      <c r="Q4542" t="str">
        <f>IF(SalesData[[#This Row],[Discount]]&gt;0, "Yes", "No")</f>
        <v>Yes</v>
      </c>
      <c r="R4542" t="str">
        <f>TEXT(SalesData[[#This Row],[Order Date]],"mmm-yyyy")</f>
        <v>Apr-2024</v>
      </c>
      <c r="S4542">
        <f>YEAR(SalesData[[#This Row],[Order Date]])*100 + MONTH(SalesData[[#This Row],[Order Date]])</f>
        <v>202404</v>
      </c>
    </row>
    <row r="4543" spans="1:19" x14ac:dyDescent="0.3">
      <c r="A4543" t="s">
        <v>2339</v>
      </c>
      <c r="B4543" s="3">
        <v>45386</v>
      </c>
      <c r="C4543" t="s">
        <v>2340</v>
      </c>
      <c r="D4543" t="s">
        <v>18</v>
      </c>
      <c r="E4543" t="s">
        <v>14</v>
      </c>
      <c r="F4543" t="s">
        <v>15</v>
      </c>
      <c r="G4543">
        <v>3</v>
      </c>
      <c r="H4543" s="5">
        <v>530.1</v>
      </c>
      <c r="I4543" s="5">
        <v>0.04</v>
      </c>
      <c r="J4543" s="5">
        <v>1526.6880000000001</v>
      </c>
      <c r="K4543" s="5">
        <v>155.26562591393869</v>
      </c>
      <c r="L4543">
        <f>YEAR(SalesData[Order Date])</f>
        <v>2024</v>
      </c>
      <c r="M4543">
        <f>MONTH(SalesData[Order Date])</f>
        <v>4</v>
      </c>
      <c r="N4543" t="str">
        <f>TEXT(SalesData[[#This Row],[Order Date]], "mmmm")</f>
        <v>April</v>
      </c>
      <c r="O4543" s="7">
        <f>IF(SalesData[Sales]=0,0,SalesData[Profit]/SalesData[Sales])</f>
        <v>0.10170095390409742</v>
      </c>
      <c r="P4543" s="8">
        <f t="shared" si="70"/>
        <v>2.515248695214739E-5</v>
      </c>
      <c r="Q4543" t="str">
        <f>IF(SalesData[[#This Row],[Discount]]&gt;0, "Yes", "No")</f>
        <v>Yes</v>
      </c>
      <c r="R4543" t="str">
        <f>TEXT(SalesData[[#This Row],[Order Date]],"mmm-yyyy")</f>
        <v>Apr-2024</v>
      </c>
      <c r="S4543">
        <f>YEAR(SalesData[[#This Row],[Order Date]])*100 + MONTH(SalesData[[#This Row],[Order Date]])</f>
        <v>202404</v>
      </c>
    </row>
    <row r="4544" spans="1:19" x14ac:dyDescent="0.3">
      <c r="A4544" t="s">
        <v>2365</v>
      </c>
      <c r="B4544" s="3">
        <v>45400</v>
      </c>
      <c r="C4544" t="s">
        <v>2366</v>
      </c>
      <c r="D4544" t="s">
        <v>18</v>
      </c>
      <c r="E4544" t="s">
        <v>26</v>
      </c>
      <c r="F4544" t="s">
        <v>20</v>
      </c>
      <c r="G4544">
        <v>1</v>
      </c>
      <c r="H4544" s="5">
        <v>58.11</v>
      </c>
      <c r="I4544" s="5">
        <v>0.08</v>
      </c>
      <c r="J4544" s="5">
        <v>53.461200000000012</v>
      </c>
      <c r="K4544" s="5">
        <v>9.3833061206495767</v>
      </c>
      <c r="L4544">
        <f>YEAR(SalesData[Order Date])</f>
        <v>2024</v>
      </c>
      <c r="M4544">
        <f>MONTH(SalesData[Order Date])</f>
        <v>4</v>
      </c>
      <c r="N4544" t="str">
        <f>TEXT(SalesData[[#This Row],[Order Date]], "mmmm")</f>
        <v>April</v>
      </c>
      <c r="O4544" s="7">
        <f>IF(SalesData[Sales]=0,0,SalesData[Profit]/SalesData[Sales])</f>
        <v>0.17551618969738006</v>
      </c>
      <c r="P4544" s="8">
        <f t="shared" si="70"/>
        <v>1.3766993632765446E-3</v>
      </c>
      <c r="Q4544" t="str">
        <f>IF(SalesData[[#This Row],[Discount]]&gt;0, "Yes", "No")</f>
        <v>Yes</v>
      </c>
      <c r="R4544" t="str">
        <f>TEXT(SalesData[[#This Row],[Order Date]],"mmm-yyyy")</f>
        <v>Apr-2024</v>
      </c>
      <c r="S4544">
        <f>YEAR(SalesData[[#This Row],[Order Date]])*100 + MONTH(SalesData[[#This Row],[Order Date]])</f>
        <v>202404</v>
      </c>
    </row>
    <row r="4545" spans="1:19" x14ac:dyDescent="0.3">
      <c r="A4545" t="s">
        <v>2369</v>
      </c>
      <c r="B4545" s="3">
        <v>45411</v>
      </c>
      <c r="C4545" t="s">
        <v>2370</v>
      </c>
      <c r="D4545" t="s">
        <v>30</v>
      </c>
      <c r="E4545" t="s">
        <v>26</v>
      </c>
      <c r="F4545" t="s">
        <v>62</v>
      </c>
      <c r="G4545">
        <v>2</v>
      </c>
      <c r="H4545" s="5">
        <v>817.96</v>
      </c>
      <c r="I4545" s="5">
        <v>0.27</v>
      </c>
      <c r="J4545" s="5">
        <v>1194.2216000000001</v>
      </c>
      <c r="K4545" s="5">
        <v>103.9777669252239</v>
      </c>
      <c r="L4545">
        <f>YEAR(SalesData[Order Date])</f>
        <v>2024</v>
      </c>
      <c r="M4545">
        <f>MONTH(SalesData[Order Date])</f>
        <v>4</v>
      </c>
      <c r="N4545" t="str">
        <f>TEXT(SalesData[[#This Row],[Order Date]], "mmmm")</f>
        <v>April</v>
      </c>
      <c r="O4545" s="7">
        <f>IF(SalesData[Sales]=0,0,SalesData[Profit]/SalesData[Sales])</f>
        <v>8.7067397646486966E-2</v>
      </c>
      <c r="P4545" s="8">
        <f t="shared" si="70"/>
        <v>1.6504474546432589E-4</v>
      </c>
      <c r="Q4545" t="str">
        <f>IF(SalesData[[#This Row],[Discount]]&gt;0, "Yes", "No")</f>
        <v>Yes</v>
      </c>
      <c r="R4545" t="str">
        <f>TEXT(SalesData[[#This Row],[Order Date]],"mmm-yyyy")</f>
        <v>Apr-2024</v>
      </c>
      <c r="S4545">
        <f>YEAR(SalesData[[#This Row],[Order Date]])*100 + MONTH(SalesData[[#This Row],[Order Date]])</f>
        <v>202404</v>
      </c>
    </row>
    <row r="4546" spans="1:19" x14ac:dyDescent="0.3">
      <c r="A4546" t="s">
        <v>2460</v>
      </c>
      <c r="B4546" s="3">
        <v>45390</v>
      </c>
      <c r="C4546" t="s">
        <v>2461</v>
      </c>
      <c r="D4546" t="s">
        <v>30</v>
      </c>
      <c r="E4546" t="s">
        <v>14</v>
      </c>
      <c r="F4546" t="s">
        <v>27</v>
      </c>
      <c r="G4546">
        <v>5</v>
      </c>
      <c r="H4546" s="5">
        <v>989.06</v>
      </c>
      <c r="I4546" s="5">
        <v>0.2</v>
      </c>
      <c r="J4546" s="5">
        <v>3956.24</v>
      </c>
      <c r="K4546" s="5">
        <v>846.06661301844406</v>
      </c>
      <c r="L4546">
        <f>YEAR(SalesData[Order Date])</f>
        <v>2024</v>
      </c>
      <c r="M4546">
        <f>MONTH(SalesData[Order Date])</f>
        <v>4</v>
      </c>
      <c r="N4546" t="str">
        <f>TEXT(SalesData[[#This Row],[Order Date]], "mmmm")</f>
        <v>April</v>
      </c>
      <c r="O4546" s="7">
        <f>IF(SalesData[Sales]=0,0,SalesData[Profit]/SalesData[Sales])</f>
        <v>0.21385624052596508</v>
      </c>
      <c r="P4546" s="8">
        <f t="shared" ref="P4546:P4609" si="71">IF(H:H*G:G=0, 0, (I:I/(H:H*G:G)))</f>
        <v>4.0442440296847521E-5</v>
      </c>
      <c r="Q4546" t="str">
        <f>IF(SalesData[[#This Row],[Discount]]&gt;0, "Yes", "No")</f>
        <v>Yes</v>
      </c>
      <c r="R4546" t="str">
        <f>TEXT(SalesData[[#This Row],[Order Date]],"mmm-yyyy")</f>
        <v>Apr-2024</v>
      </c>
      <c r="S4546">
        <f>YEAR(SalesData[[#This Row],[Order Date]])*100 + MONTH(SalesData[[#This Row],[Order Date]])</f>
        <v>202404</v>
      </c>
    </row>
    <row r="4547" spans="1:19" x14ac:dyDescent="0.3">
      <c r="A4547" t="s">
        <v>2462</v>
      </c>
      <c r="B4547" s="3">
        <v>45407</v>
      </c>
      <c r="C4547" t="s">
        <v>2463</v>
      </c>
      <c r="D4547" t="s">
        <v>18</v>
      </c>
      <c r="E4547" t="s">
        <v>26</v>
      </c>
      <c r="F4547" t="s">
        <v>53</v>
      </c>
      <c r="G4547">
        <v>5</v>
      </c>
      <c r="H4547" s="5">
        <v>822.42</v>
      </c>
      <c r="I4547" s="5">
        <v>0.01</v>
      </c>
      <c r="J4547" s="5">
        <v>4070.9789999999989</v>
      </c>
      <c r="K4547" s="5">
        <v>668.84667437263522</v>
      </c>
      <c r="L4547">
        <f>YEAR(SalesData[Order Date])</f>
        <v>2024</v>
      </c>
      <c r="M4547">
        <f>MONTH(SalesData[Order Date])</f>
        <v>4</v>
      </c>
      <c r="N4547" t="str">
        <f>TEXT(SalesData[[#This Row],[Order Date]], "mmmm")</f>
        <v>April</v>
      </c>
      <c r="O4547" s="7">
        <f>IF(SalesData[Sales]=0,0,SalesData[Profit]/SalesData[Sales])</f>
        <v>0.1642962723149973</v>
      </c>
      <c r="P4547" s="8">
        <f t="shared" si="71"/>
        <v>2.4318474745263982E-6</v>
      </c>
      <c r="Q4547" t="str">
        <f>IF(SalesData[[#This Row],[Discount]]&gt;0, "Yes", "No")</f>
        <v>Yes</v>
      </c>
      <c r="R4547" t="str">
        <f>TEXT(SalesData[[#This Row],[Order Date]],"mmm-yyyy")</f>
        <v>Apr-2024</v>
      </c>
      <c r="S4547">
        <f>YEAR(SalesData[[#This Row],[Order Date]])*100 + MONTH(SalesData[[#This Row],[Order Date]])</f>
        <v>202404</v>
      </c>
    </row>
    <row r="4548" spans="1:19" x14ac:dyDescent="0.3">
      <c r="A4548" t="s">
        <v>2634</v>
      </c>
      <c r="B4548" s="3">
        <v>45388</v>
      </c>
      <c r="C4548" t="s">
        <v>2635</v>
      </c>
      <c r="D4548" t="s">
        <v>13</v>
      </c>
      <c r="E4548" t="s">
        <v>26</v>
      </c>
      <c r="F4548" t="s">
        <v>91</v>
      </c>
      <c r="G4548">
        <v>4</v>
      </c>
      <c r="H4548" s="5">
        <v>181.26</v>
      </c>
      <c r="I4548" s="5">
        <v>0.12</v>
      </c>
      <c r="J4548" s="5">
        <v>638.03519999999992</v>
      </c>
      <c r="K4548" s="5">
        <v>77.755387977620359</v>
      </c>
      <c r="L4548">
        <f>YEAR(SalesData[Order Date])</f>
        <v>2024</v>
      </c>
      <c r="M4548">
        <f>MONTH(SalesData[Order Date])</f>
        <v>4</v>
      </c>
      <c r="N4548" t="str">
        <f>TEXT(SalesData[[#This Row],[Order Date]], "mmmm")</f>
        <v>April</v>
      </c>
      <c r="O4548" s="7">
        <f>IF(SalesData[Sales]=0,0,SalesData[Profit]/SalesData[Sales])</f>
        <v>0.12186692517532006</v>
      </c>
      <c r="P4548" s="8">
        <f t="shared" si="71"/>
        <v>1.6550810989738498E-4</v>
      </c>
      <c r="Q4548" t="str">
        <f>IF(SalesData[[#This Row],[Discount]]&gt;0, "Yes", "No")</f>
        <v>Yes</v>
      </c>
      <c r="R4548" t="str">
        <f>TEXT(SalesData[[#This Row],[Order Date]],"mmm-yyyy")</f>
        <v>Apr-2024</v>
      </c>
      <c r="S4548">
        <f>YEAR(SalesData[[#This Row],[Order Date]])*100 + MONTH(SalesData[[#This Row],[Order Date]])</f>
        <v>202404</v>
      </c>
    </row>
    <row r="4549" spans="1:19" x14ac:dyDescent="0.3">
      <c r="A4549" t="s">
        <v>2680</v>
      </c>
      <c r="B4549" s="3">
        <v>45412</v>
      </c>
      <c r="C4549" t="s">
        <v>2681</v>
      </c>
      <c r="D4549" t="s">
        <v>18</v>
      </c>
      <c r="E4549" t="s">
        <v>26</v>
      </c>
      <c r="F4549" t="s">
        <v>53</v>
      </c>
      <c r="G4549">
        <v>9</v>
      </c>
      <c r="H4549" s="5">
        <v>530.45000000000005</v>
      </c>
      <c r="I4549" s="5">
        <v>0.04</v>
      </c>
      <c r="J4549" s="5">
        <v>4583.0879999999997</v>
      </c>
      <c r="K4549" s="5">
        <v>493.09579094553533</v>
      </c>
      <c r="L4549">
        <f>YEAR(SalesData[Order Date])</f>
        <v>2024</v>
      </c>
      <c r="M4549">
        <f>MONTH(SalesData[Order Date])</f>
        <v>4</v>
      </c>
      <c r="N4549" t="str">
        <f>TEXT(SalesData[[#This Row],[Order Date]], "mmmm")</f>
        <v>April</v>
      </c>
      <c r="O4549" s="7">
        <f>IF(SalesData[Sales]=0,0,SalesData[Profit]/SalesData[Sales])</f>
        <v>0.10759029522137374</v>
      </c>
      <c r="P4549" s="8">
        <f t="shared" si="71"/>
        <v>8.378630303411149E-6</v>
      </c>
      <c r="Q4549" t="str">
        <f>IF(SalesData[[#This Row],[Discount]]&gt;0, "Yes", "No")</f>
        <v>Yes</v>
      </c>
      <c r="R4549" t="str">
        <f>TEXT(SalesData[[#This Row],[Order Date]],"mmm-yyyy")</f>
        <v>Apr-2024</v>
      </c>
      <c r="S4549">
        <f>YEAR(SalesData[[#This Row],[Order Date]])*100 + MONTH(SalesData[[#This Row],[Order Date]])</f>
        <v>202404</v>
      </c>
    </row>
    <row r="4550" spans="1:19" x14ac:dyDescent="0.3">
      <c r="A4550" t="s">
        <v>2898</v>
      </c>
      <c r="B4550" s="3">
        <v>45405</v>
      </c>
      <c r="C4550" t="s">
        <v>2899</v>
      </c>
      <c r="D4550" t="s">
        <v>18</v>
      </c>
      <c r="E4550" t="s">
        <v>19</v>
      </c>
      <c r="F4550" t="s">
        <v>15</v>
      </c>
      <c r="G4550">
        <v>3</v>
      </c>
      <c r="H4550" s="5">
        <v>301.64999999999998</v>
      </c>
      <c r="I4550" s="5">
        <v>0.25</v>
      </c>
      <c r="J4550" s="5">
        <v>678.71249999999998</v>
      </c>
      <c r="K4550" s="5">
        <v>51.832888687725102</v>
      </c>
      <c r="L4550">
        <f>YEAR(SalesData[Order Date])</f>
        <v>2024</v>
      </c>
      <c r="M4550">
        <f>MONTH(SalesData[Order Date])</f>
        <v>4</v>
      </c>
      <c r="N4550" t="str">
        <f>TEXT(SalesData[[#This Row],[Order Date]], "mmmm")</f>
        <v>April</v>
      </c>
      <c r="O4550" s="7">
        <f>IF(SalesData[Sales]=0,0,SalesData[Profit]/SalesData[Sales])</f>
        <v>7.6369432841925128E-2</v>
      </c>
      <c r="P4550" s="8">
        <f t="shared" si="71"/>
        <v>2.7625835681529366E-4</v>
      </c>
      <c r="Q4550" t="str">
        <f>IF(SalesData[[#This Row],[Discount]]&gt;0, "Yes", "No")</f>
        <v>Yes</v>
      </c>
      <c r="R4550" t="str">
        <f>TEXT(SalesData[[#This Row],[Order Date]],"mmm-yyyy")</f>
        <v>Apr-2024</v>
      </c>
      <c r="S4550">
        <f>YEAR(SalesData[[#This Row],[Order Date]])*100 + MONTH(SalesData[[#This Row],[Order Date]])</f>
        <v>202404</v>
      </c>
    </row>
    <row r="4551" spans="1:19" x14ac:dyDescent="0.3">
      <c r="A4551" t="s">
        <v>2922</v>
      </c>
      <c r="B4551" s="3">
        <v>45393</v>
      </c>
      <c r="C4551" t="s">
        <v>2923</v>
      </c>
      <c r="D4551" t="s">
        <v>13</v>
      </c>
      <c r="E4551" t="s">
        <v>26</v>
      </c>
      <c r="F4551" t="s">
        <v>53</v>
      </c>
      <c r="G4551">
        <v>6</v>
      </c>
      <c r="H4551" s="5">
        <v>278.5</v>
      </c>
      <c r="I4551" s="5">
        <v>0.22</v>
      </c>
      <c r="J4551" s="5">
        <v>1303.3800000000001</v>
      </c>
      <c r="K4551" s="5">
        <v>304.98010905688409</v>
      </c>
      <c r="L4551">
        <f>YEAR(SalesData[Order Date])</f>
        <v>2024</v>
      </c>
      <c r="M4551">
        <f>MONTH(SalesData[Order Date])</f>
        <v>4</v>
      </c>
      <c r="N4551" t="str">
        <f>TEXT(SalesData[[#This Row],[Order Date]], "mmmm")</f>
        <v>April</v>
      </c>
      <c r="O4551" s="7">
        <f>IF(SalesData[Sales]=0,0,SalesData[Profit]/SalesData[Sales])</f>
        <v>0.23399170545572592</v>
      </c>
      <c r="P4551" s="8">
        <f t="shared" si="71"/>
        <v>1.3165769000598445E-4</v>
      </c>
      <c r="Q4551" t="str">
        <f>IF(SalesData[[#This Row],[Discount]]&gt;0, "Yes", "No")</f>
        <v>Yes</v>
      </c>
      <c r="R4551" t="str">
        <f>TEXT(SalesData[[#This Row],[Order Date]],"mmm-yyyy")</f>
        <v>Apr-2024</v>
      </c>
      <c r="S4551">
        <f>YEAR(SalesData[[#This Row],[Order Date]])*100 + MONTH(SalesData[[#This Row],[Order Date]])</f>
        <v>202404</v>
      </c>
    </row>
    <row r="4552" spans="1:19" x14ac:dyDescent="0.3">
      <c r="A4552" t="s">
        <v>2928</v>
      </c>
      <c r="B4552" s="3">
        <v>45384</v>
      </c>
      <c r="C4552" t="s">
        <v>2929</v>
      </c>
      <c r="D4552" t="s">
        <v>18</v>
      </c>
      <c r="E4552" t="s">
        <v>26</v>
      </c>
      <c r="F4552" t="s">
        <v>20</v>
      </c>
      <c r="G4552">
        <v>7</v>
      </c>
      <c r="H4552" s="5">
        <v>511.75</v>
      </c>
      <c r="I4552" s="5">
        <v>0.02</v>
      </c>
      <c r="J4552" s="5">
        <v>3510.605</v>
      </c>
      <c r="K4552" s="5">
        <v>927.6550541479661</v>
      </c>
      <c r="L4552">
        <f>YEAR(SalesData[Order Date])</f>
        <v>2024</v>
      </c>
      <c r="M4552">
        <f>MONTH(SalesData[Order Date])</f>
        <v>4</v>
      </c>
      <c r="N4552" t="str">
        <f>TEXT(SalesData[[#This Row],[Order Date]], "mmmm")</f>
        <v>April</v>
      </c>
      <c r="O4552" s="7">
        <f>IF(SalesData[Sales]=0,0,SalesData[Profit]/SalesData[Sales])</f>
        <v>0.26424364294700375</v>
      </c>
      <c r="P4552" s="8">
        <f t="shared" si="71"/>
        <v>5.5830832577290807E-6</v>
      </c>
      <c r="Q4552" t="str">
        <f>IF(SalesData[[#This Row],[Discount]]&gt;0, "Yes", "No")</f>
        <v>Yes</v>
      </c>
      <c r="R4552" t="str">
        <f>TEXT(SalesData[[#This Row],[Order Date]],"mmm-yyyy")</f>
        <v>Apr-2024</v>
      </c>
      <c r="S4552">
        <f>YEAR(SalesData[[#This Row],[Order Date]])*100 + MONTH(SalesData[[#This Row],[Order Date]])</f>
        <v>202404</v>
      </c>
    </row>
    <row r="4553" spans="1:19" x14ac:dyDescent="0.3">
      <c r="A4553" t="s">
        <v>2944</v>
      </c>
      <c r="B4553" s="3">
        <v>45400</v>
      </c>
      <c r="C4553" t="s">
        <v>1559</v>
      </c>
      <c r="D4553" t="s">
        <v>30</v>
      </c>
      <c r="E4553" t="s">
        <v>19</v>
      </c>
      <c r="F4553" t="s">
        <v>53</v>
      </c>
      <c r="G4553">
        <v>2</v>
      </c>
      <c r="H4553" s="5">
        <v>353.1</v>
      </c>
      <c r="I4553" s="5">
        <v>0.11</v>
      </c>
      <c r="J4553" s="5">
        <v>628.51800000000003</v>
      </c>
      <c r="K4553" s="5">
        <v>183.59832999822939</v>
      </c>
      <c r="L4553">
        <f>YEAR(SalesData[Order Date])</f>
        <v>2024</v>
      </c>
      <c r="M4553">
        <f>MONTH(SalesData[Order Date])</f>
        <v>4</v>
      </c>
      <c r="N4553" t="str">
        <f>TEXT(SalesData[[#This Row],[Order Date]], "mmmm")</f>
        <v>April</v>
      </c>
      <c r="O4553" s="7">
        <f>IF(SalesData[Sales]=0,0,SalesData[Profit]/SalesData[Sales])</f>
        <v>0.29211308188187035</v>
      </c>
      <c r="P4553" s="8">
        <f t="shared" si="71"/>
        <v>1.5576323987538939E-4</v>
      </c>
      <c r="Q4553" t="str">
        <f>IF(SalesData[[#This Row],[Discount]]&gt;0, "Yes", "No")</f>
        <v>Yes</v>
      </c>
      <c r="R4553" t="str">
        <f>TEXT(SalesData[[#This Row],[Order Date]],"mmm-yyyy")</f>
        <v>Apr-2024</v>
      </c>
      <c r="S4553">
        <f>YEAR(SalesData[[#This Row],[Order Date]])*100 + MONTH(SalesData[[#This Row],[Order Date]])</f>
        <v>202404</v>
      </c>
    </row>
    <row r="4554" spans="1:19" x14ac:dyDescent="0.3">
      <c r="A4554" t="s">
        <v>3021</v>
      </c>
      <c r="B4554" s="3">
        <v>45404</v>
      </c>
      <c r="C4554" t="s">
        <v>3022</v>
      </c>
      <c r="D4554" t="s">
        <v>23</v>
      </c>
      <c r="E4554" t="s">
        <v>19</v>
      </c>
      <c r="F4554" t="s">
        <v>34</v>
      </c>
      <c r="G4554">
        <v>4</v>
      </c>
      <c r="H4554" s="5">
        <v>796.59</v>
      </c>
      <c r="I4554" s="5">
        <v>0.09</v>
      </c>
      <c r="J4554" s="5">
        <v>2899.5875999999998</v>
      </c>
      <c r="K4554" s="5">
        <v>619.07114768550173</v>
      </c>
      <c r="L4554">
        <f>YEAR(SalesData[Order Date])</f>
        <v>2024</v>
      </c>
      <c r="M4554">
        <f>MONTH(SalesData[Order Date])</f>
        <v>4</v>
      </c>
      <c r="N4554" t="str">
        <f>TEXT(SalesData[[#This Row],[Order Date]], "mmmm")</f>
        <v>April</v>
      </c>
      <c r="O4554" s="7">
        <f>IF(SalesData[Sales]=0,0,SalesData[Profit]/SalesData[Sales])</f>
        <v>0.21350317117010079</v>
      </c>
      <c r="P4554" s="8">
        <f t="shared" si="71"/>
        <v>2.8245396000451924E-5</v>
      </c>
      <c r="Q4554" t="str">
        <f>IF(SalesData[[#This Row],[Discount]]&gt;0, "Yes", "No")</f>
        <v>Yes</v>
      </c>
      <c r="R4554" t="str">
        <f>TEXT(SalesData[[#This Row],[Order Date]],"mmm-yyyy")</f>
        <v>Apr-2024</v>
      </c>
      <c r="S4554">
        <f>YEAR(SalesData[[#This Row],[Order Date]])*100 + MONTH(SalesData[[#This Row],[Order Date]])</f>
        <v>202404</v>
      </c>
    </row>
    <row r="4555" spans="1:19" x14ac:dyDescent="0.3">
      <c r="A4555" t="s">
        <v>3029</v>
      </c>
      <c r="B4555" s="3">
        <v>45395</v>
      </c>
      <c r="C4555" t="s">
        <v>3030</v>
      </c>
      <c r="D4555" t="s">
        <v>23</v>
      </c>
      <c r="E4555" t="s">
        <v>26</v>
      </c>
      <c r="F4555" t="s">
        <v>62</v>
      </c>
      <c r="G4555">
        <v>6</v>
      </c>
      <c r="H4555" s="5">
        <v>201.04</v>
      </c>
      <c r="I4555" s="5">
        <v>0.23</v>
      </c>
      <c r="J4555" s="5">
        <v>928.8048</v>
      </c>
      <c r="K4555" s="5">
        <v>245.63794915644809</v>
      </c>
      <c r="L4555">
        <f>YEAR(SalesData[Order Date])</f>
        <v>2024</v>
      </c>
      <c r="M4555">
        <f>MONTH(SalesData[Order Date])</f>
        <v>4</v>
      </c>
      <c r="N4555" t="str">
        <f>TEXT(SalesData[[#This Row],[Order Date]], "mmmm")</f>
        <v>April</v>
      </c>
      <c r="O4555" s="7">
        <f>IF(SalesData[Sales]=0,0,SalesData[Profit]/SalesData[Sales])</f>
        <v>0.26446670942747935</v>
      </c>
      <c r="P4555" s="8">
        <f t="shared" si="71"/>
        <v>1.9067515585621437E-4</v>
      </c>
      <c r="Q4555" t="str">
        <f>IF(SalesData[[#This Row],[Discount]]&gt;0, "Yes", "No")</f>
        <v>Yes</v>
      </c>
      <c r="R4555" t="str">
        <f>TEXT(SalesData[[#This Row],[Order Date]],"mmm-yyyy")</f>
        <v>Apr-2024</v>
      </c>
      <c r="S4555">
        <f>YEAR(SalesData[[#This Row],[Order Date]])*100 + MONTH(SalesData[[#This Row],[Order Date]])</f>
        <v>202404</v>
      </c>
    </row>
    <row r="4556" spans="1:19" x14ac:dyDescent="0.3">
      <c r="A4556" t="s">
        <v>3101</v>
      </c>
      <c r="B4556" s="3">
        <v>45393</v>
      </c>
      <c r="C4556" t="s">
        <v>3102</v>
      </c>
      <c r="D4556" t="s">
        <v>18</v>
      </c>
      <c r="E4556" t="s">
        <v>14</v>
      </c>
      <c r="F4556" t="s">
        <v>53</v>
      </c>
      <c r="G4556">
        <v>9</v>
      </c>
      <c r="H4556" s="5">
        <v>899.37</v>
      </c>
      <c r="I4556" s="5">
        <v>0.16</v>
      </c>
      <c r="J4556" s="5">
        <v>6799.2371999999996</v>
      </c>
      <c r="K4556" s="5">
        <v>340.2966254093057</v>
      </c>
      <c r="L4556">
        <f>YEAR(SalesData[Order Date])</f>
        <v>2024</v>
      </c>
      <c r="M4556">
        <f>MONTH(SalesData[Order Date])</f>
        <v>4</v>
      </c>
      <c r="N4556" t="str">
        <f>TEXT(SalesData[[#This Row],[Order Date]], "mmmm")</f>
        <v>April</v>
      </c>
      <c r="O4556" s="7">
        <f>IF(SalesData[Sales]=0,0,SalesData[Profit]/SalesData[Sales])</f>
        <v>5.0049235730341299E-2</v>
      </c>
      <c r="P4556" s="8">
        <f t="shared" si="71"/>
        <v>1.9766923266039315E-5</v>
      </c>
      <c r="Q4556" t="str">
        <f>IF(SalesData[[#This Row],[Discount]]&gt;0, "Yes", "No")</f>
        <v>Yes</v>
      </c>
      <c r="R4556" t="str">
        <f>TEXT(SalesData[[#This Row],[Order Date]],"mmm-yyyy")</f>
        <v>Apr-2024</v>
      </c>
      <c r="S4556">
        <f>YEAR(SalesData[[#This Row],[Order Date]])*100 + MONTH(SalesData[[#This Row],[Order Date]])</f>
        <v>202404</v>
      </c>
    </row>
    <row r="4557" spans="1:19" x14ac:dyDescent="0.3">
      <c r="A4557" t="s">
        <v>3141</v>
      </c>
      <c r="B4557" s="3">
        <v>45403</v>
      </c>
      <c r="C4557" t="s">
        <v>3142</v>
      </c>
      <c r="D4557" t="s">
        <v>23</v>
      </c>
      <c r="E4557" t="s">
        <v>26</v>
      </c>
      <c r="F4557" t="s">
        <v>44</v>
      </c>
      <c r="G4557">
        <v>7</v>
      </c>
      <c r="H4557" s="5">
        <v>435.44</v>
      </c>
      <c r="I4557" s="5">
        <v>0.06</v>
      </c>
      <c r="J4557" s="5">
        <v>2865.1952000000001</v>
      </c>
      <c r="K4557" s="5">
        <v>800.50223711827039</v>
      </c>
      <c r="L4557">
        <f>YEAR(SalesData[Order Date])</f>
        <v>2024</v>
      </c>
      <c r="M4557">
        <f>MONTH(SalesData[Order Date])</f>
        <v>4</v>
      </c>
      <c r="N4557" t="str">
        <f>TEXT(SalesData[[#This Row],[Order Date]], "mmmm")</f>
        <v>April</v>
      </c>
      <c r="O4557" s="7">
        <f>IF(SalesData[Sales]=0,0,SalesData[Profit]/SalesData[Sales])</f>
        <v>0.27938837714033249</v>
      </c>
      <c r="P4557" s="8">
        <f t="shared" si="71"/>
        <v>1.9684522715939214E-5</v>
      </c>
      <c r="Q4557" t="str">
        <f>IF(SalesData[[#This Row],[Discount]]&gt;0, "Yes", "No")</f>
        <v>Yes</v>
      </c>
      <c r="R4557" t="str">
        <f>TEXT(SalesData[[#This Row],[Order Date]],"mmm-yyyy")</f>
        <v>Apr-2024</v>
      </c>
      <c r="S4557">
        <f>YEAR(SalesData[[#This Row],[Order Date]])*100 + MONTH(SalesData[[#This Row],[Order Date]])</f>
        <v>202404</v>
      </c>
    </row>
    <row r="4558" spans="1:19" x14ac:dyDescent="0.3">
      <c r="A4558" t="s">
        <v>3173</v>
      </c>
      <c r="B4558" s="3">
        <v>45412</v>
      </c>
      <c r="C4558" t="s">
        <v>3174</v>
      </c>
      <c r="D4558" t="s">
        <v>23</v>
      </c>
      <c r="E4558" t="s">
        <v>19</v>
      </c>
      <c r="F4558" t="s">
        <v>27</v>
      </c>
      <c r="G4558">
        <v>4</v>
      </c>
      <c r="H4558" s="5">
        <v>624.97</v>
      </c>
      <c r="I4558" s="5">
        <v>0.12</v>
      </c>
      <c r="J4558" s="5">
        <v>2199.8944000000001</v>
      </c>
      <c r="K4558" s="5">
        <v>392.00740557766159</v>
      </c>
      <c r="L4558">
        <f>YEAR(SalesData[Order Date])</f>
        <v>2024</v>
      </c>
      <c r="M4558">
        <f>MONTH(SalesData[Order Date])</f>
        <v>4</v>
      </c>
      <c r="N4558" t="str">
        <f>TEXT(SalesData[[#This Row],[Order Date]], "mmmm")</f>
        <v>April</v>
      </c>
      <c r="O4558" s="7">
        <f>IF(SalesData[Sales]=0,0,SalesData[Profit]/SalesData[Sales])</f>
        <v>0.17819373765288987</v>
      </c>
      <c r="P4558" s="8">
        <f t="shared" si="71"/>
        <v>4.8002304110597306E-5</v>
      </c>
      <c r="Q4558" t="str">
        <f>IF(SalesData[[#This Row],[Discount]]&gt;0, "Yes", "No")</f>
        <v>Yes</v>
      </c>
      <c r="R4558" t="str">
        <f>TEXT(SalesData[[#This Row],[Order Date]],"mmm-yyyy")</f>
        <v>Apr-2024</v>
      </c>
      <c r="S4558">
        <f>YEAR(SalesData[[#This Row],[Order Date]])*100 + MONTH(SalesData[[#This Row],[Order Date]])</f>
        <v>202404</v>
      </c>
    </row>
    <row r="4559" spans="1:19" x14ac:dyDescent="0.3">
      <c r="A4559" t="s">
        <v>3284</v>
      </c>
      <c r="B4559" s="3">
        <v>45387</v>
      </c>
      <c r="C4559" t="s">
        <v>3285</v>
      </c>
      <c r="D4559" t="s">
        <v>13</v>
      </c>
      <c r="E4559" t="s">
        <v>26</v>
      </c>
      <c r="F4559" t="s">
        <v>44</v>
      </c>
      <c r="G4559">
        <v>4</v>
      </c>
      <c r="H4559" s="5">
        <v>653.15</v>
      </c>
      <c r="I4559" s="5">
        <v>0.02</v>
      </c>
      <c r="J4559" s="5">
        <v>2560.348</v>
      </c>
      <c r="K4559" s="5">
        <v>532.12197446405878</v>
      </c>
      <c r="L4559">
        <f>YEAR(SalesData[Order Date])</f>
        <v>2024</v>
      </c>
      <c r="M4559">
        <f>MONTH(SalesData[Order Date])</f>
        <v>4</v>
      </c>
      <c r="N4559" t="str">
        <f>TEXT(SalesData[[#This Row],[Order Date]], "mmmm")</f>
        <v>April</v>
      </c>
      <c r="O4559" s="7">
        <f>IF(SalesData[Sales]=0,0,SalesData[Profit]/SalesData[Sales])</f>
        <v>0.20783189412691508</v>
      </c>
      <c r="P4559" s="8">
        <f t="shared" si="71"/>
        <v>7.6552093699762686E-6</v>
      </c>
      <c r="Q4559" t="str">
        <f>IF(SalesData[[#This Row],[Discount]]&gt;0, "Yes", "No")</f>
        <v>Yes</v>
      </c>
      <c r="R4559" t="str">
        <f>TEXT(SalesData[[#This Row],[Order Date]],"mmm-yyyy")</f>
        <v>Apr-2024</v>
      </c>
      <c r="S4559">
        <f>YEAR(SalesData[[#This Row],[Order Date]])*100 + MONTH(SalesData[[#This Row],[Order Date]])</f>
        <v>202404</v>
      </c>
    </row>
    <row r="4560" spans="1:19" x14ac:dyDescent="0.3">
      <c r="A4560" t="s">
        <v>3298</v>
      </c>
      <c r="B4560" s="3">
        <v>45408</v>
      </c>
      <c r="C4560" t="s">
        <v>3299</v>
      </c>
      <c r="D4560" t="s">
        <v>30</v>
      </c>
      <c r="E4560" t="s">
        <v>26</v>
      </c>
      <c r="F4560" t="s">
        <v>34</v>
      </c>
      <c r="G4560">
        <v>7</v>
      </c>
      <c r="H4560" s="5">
        <v>352.04</v>
      </c>
      <c r="I4560" s="5">
        <v>0.05</v>
      </c>
      <c r="J4560" s="5">
        <v>2341.0659999999998</v>
      </c>
      <c r="K4560" s="5">
        <v>165.4097872875393</v>
      </c>
      <c r="L4560">
        <f>YEAR(SalesData[Order Date])</f>
        <v>2024</v>
      </c>
      <c r="M4560">
        <f>MONTH(SalesData[Order Date])</f>
        <v>4</v>
      </c>
      <c r="N4560" t="str">
        <f>TEXT(SalesData[[#This Row],[Order Date]], "mmmm")</f>
        <v>April</v>
      </c>
      <c r="O4560" s="7">
        <f>IF(SalesData[Sales]=0,0,SalesData[Profit]/SalesData[Sales])</f>
        <v>7.0655755663248845E-2</v>
      </c>
      <c r="P4560" s="8">
        <f t="shared" si="71"/>
        <v>2.0289902121512164E-5</v>
      </c>
      <c r="Q4560" t="str">
        <f>IF(SalesData[[#This Row],[Discount]]&gt;0, "Yes", "No")</f>
        <v>Yes</v>
      </c>
      <c r="R4560" t="str">
        <f>TEXT(SalesData[[#This Row],[Order Date]],"mmm-yyyy")</f>
        <v>Apr-2024</v>
      </c>
      <c r="S4560">
        <f>YEAR(SalesData[[#This Row],[Order Date]])*100 + MONTH(SalesData[[#This Row],[Order Date]])</f>
        <v>202404</v>
      </c>
    </row>
    <row r="4561" spans="1:19" x14ac:dyDescent="0.3">
      <c r="A4561" t="s">
        <v>3382</v>
      </c>
      <c r="B4561" s="3">
        <v>45398</v>
      </c>
      <c r="C4561" t="s">
        <v>3383</v>
      </c>
      <c r="D4561" t="s">
        <v>18</v>
      </c>
      <c r="E4561" t="s">
        <v>19</v>
      </c>
      <c r="F4561" t="s">
        <v>27</v>
      </c>
      <c r="G4561">
        <v>5</v>
      </c>
      <c r="H4561" s="5">
        <v>703.57</v>
      </c>
      <c r="I4561" s="5">
        <v>0.16</v>
      </c>
      <c r="J4561" s="5">
        <v>2954.9940000000001</v>
      </c>
      <c r="K4561" s="5">
        <v>332.88882267709408</v>
      </c>
      <c r="L4561">
        <f>YEAR(SalesData[Order Date])</f>
        <v>2024</v>
      </c>
      <c r="M4561">
        <f>MONTH(SalesData[Order Date])</f>
        <v>4</v>
      </c>
      <c r="N4561" t="str">
        <f>TEXT(SalesData[[#This Row],[Order Date]], "mmmm")</f>
        <v>April</v>
      </c>
      <c r="O4561" s="7">
        <f>IF(SalesData[Sales]=0,0,SalesData[Profit]/SalesData[Sales])</f>
        <v>0.11265296060739685</v>
      </c>
      <c r="P4561" s="8">
        <f t="shared" si="71"/>
        <v>4.5482325852438276E-5</v>
      </c>
      <c r="Q4561" t="str">
        <f>IF(SalesData[[#This Row],[Discount]]&gt;0, "Yes", "No")</f>
        <v>Yes</v>
      </c>
      <c r="R4561" t="str">
        <f>TEXT(SalesData[[#This Row],[Order Date]],"mmm-yyyy")</f>
        <v>Apr-2024</v>
      </c>
      <c r="S4561">
        <f>YEAR(SalesData[[#This Row],[Order Date]])*100 + MONTH(SalesData[[#This Row],[Order Date]])</f>
        <v>202404</v>
      </c>
    </row>
    <row r="4562" spans="1:19" x14ac:dyDescent="0.3">
      <c r="A4562" t="s">
        <v>3399</v>
      </c>
      <c r="B4562" s="3">
        <v>45389</v>
      </c>
      <c r="C4562" t="s">
        <v>3400</v>
      </c>
      <c r="D4562" t="s">
        <v>30</v>
      </c>
      <c r="E4562" t="s">
        <v>26</v>
      </c>
      <c r="F4562" t="s">
        <v>31</v>
      </c>
      <c r="G4562">
        <v>2</v>
      </c>
      <c r="H4562" s="5">
        <v>565.15</v>
      </c>
      <c r="I4562" s="5">
        <v>0.01</v>
      </c>
      <c r="J4562" s="5">
        <v>1118.9970000000001</v>
      </c>
      <c r="K4562" s="5">
        <v>86.00314347183496</v>
      </c>
      <c r="L4562">
        <f>YEAR(SalesData[Order Date])</f>
        <v>2024</v>
      </c>
      <c r="M4562">
        <f>MONTH(SalesData[Order Date])</f>
        <v>4</v>
      </c>
      <c r="N4562" t="str">
        <f>TEXT(SalesData[[#This Row],[Order Date]], "mmmm")</f>
        <v>April</v>
      </c>
      <c r="O4562" s="7">
        <f>IF(SalesData[Sales]=0,0,SalesData[Profit]/SalesData[Sales])</f>
        <v>7.6857349458340773E-2</v>
      </c>
      <c r="P4562" s="8">
        <f t="shared" si="71"/>
        <v>8.8472087056533676E-6</v>
      </c>
      <c r="Q4562" t="str">
        <f>IF(SalesData[[#This Row],[Discount]]&gt;0, "Yes", "No")</f>
        <v>Yes</v>
      </c>
      <c r="R4562" t="str">
        <f>TEXT(SalesData[[#This Row],[Order Date]],"mmm-yyyy")</f>
        <v>Apr-2024</v>
      </c>
      <c r="S4562">
        <f>YEAR(SalesData[[#This Row],[Order Date]])*100 + MONTH(SalesData[[#This Row],[Order Date]])</f>
        <v>202404</v>
      </c>
    </row>
    <row r="4563" spans="1:19" x14ac:dyDescent="0.3">
      <c r="A4563" t="s">
        <v>3579</v>
      </c>
      <c r="B4563" s="3">
        <v>45396</v>
      </c>
      <c r="C4563" t="s">
        <v>3580</v>
      </c>
      <c r="D4563" t="s">
        <v>23</v>
      </c>
      <c r="E4563" t="s">
        <v>14</v>
      </c>
      <c r="F4563" t="s">
        <v>34</v>
      </c>
      <c r="G4563">
        <v>2</v>
      </c>
      <c r="H4563" s="5">
        <v>866.75</v>
      </c>
      <c r="I4563" s="5">
        <v>0.16</v>
      </c>
      <c r="J4563" s="5">
        <v>1456.14</v>
      </c>
      <c r="K4563" s="5">
        <v>146.97556710432161</v>
      </c>
      <c r="L4563">
        <f>YEAR(SalesData[Order Date])</f>
        <v>2024</v>
      </c>
      <c r="M4563">
        <f>MONTH(SalesData[Order Date])</f>
        <v>4</v>
      </c>
      <c r="N4563" t="str">
        <f>TEXT(SalesData[[#This Row],[Order Date]], "mmmm")</f>
        <v>April</v>
      </c>
      <c r="O4563" s="7">
        <f>IF(SalesData[Sales]=0,0,SalesData[Profit]/SalesData[Sales])</f>
        <v>0.10093505233310093</v>
      </c>
      <c r="P4563" s="8">
        <f t="shared" si="71"/>
        <v>9.2298817421401796E-5</v>
      </c>
      <c r="Q4563" t="str">
        <f>IF(SalesData[[#This Row],[Discount]]&gt;0, "Yes", "No")</f>
        <v>Yes</v>
      </c>
      <c r="R4563" t="str">
        <f>TEXT(SalesData[[#This Row],[Order Date]],"mmm-yyyy")</f>
        <v>Apr-2024</v>
      </c>
      <c r="S4563">
        <f>YEAR(SalesData[[#This Row],[Order Date]])*100 + MONTH(SalesData[[#This Row],[Order Date]])</f>
        <v>202404</v>
      </c>
    </row>
    <row r="4564" spans="1:19" x14ac:dyDescent="0.3">
      <c r="A4564" t="s">
        <v>3601</v>
      </c>
      <c r="B4564" s="3">
        <v>45400</v>
      </c>
      <c r="C4564" t="s">
        <v>3602</v>
      </c>
      <c r="D4564" t="s">
        <v>18</v>
      </c>
      <c r="E4564" t="s">
        <v>14</v>
      </c>
      <c r="F4564" t="s">
        <v>53</v>
      </c>
      <c r="G4564">
        <v>5</v>
      </c>
      <c r="H4564" s="5">
        <v>834.09</v>
      </c>
      <c r="I4564" s="5">
        <v>0.13</v>
      </c>
      <c r="J4564" s="5">
        <v>3628.2914999999998</v>
      </c>
      <c r="K4564" s="5">
        <v>478.77556059426109</v>
      </c>
      <c r="L4564">
        <f>YEAR(SalesData[Order Date])</f>
        <v>2024</v>
      </c>
      <c r="M4564">
        <f>MONTH(SalesData[Order Date])</f>
        <v>4</v>
      </c>
      <c r="N4564" t="str">
        <f>TEXT(SalesData[[#This Row],[Order Date]], "mmmm")</f>
        <v>April</v>
      </c>
      <c r="O4564" s="7">
        <f>IF(SalesData[Sales]=0,0,SalesData[Profit]/SalesData[Sales])</f>
        <v>0.13195620048561729</v>
      </c>
      <c r="P4564" s="8">
        <f t="shared" si="71"/>
        <v>3.1171696099941256E-5</v>
      </c>
      <c r="Q4564" t="str">
        <f>IF(SalesData[[#This Row],[Discount]]&gt;0, "Yes", "No")</f>
        <v>Yes</v>
      </c>
      <c r="R4564" t="str">
        <f>TEXT(SalesData[[#This Row],[Order Date]],"mmm-yyyy")</f>
        <v>Apr-2024</v>
      </c>
      <c r="S4564">
        <f>YEAR(SalesData[[#This Row],[Order Date]])*100 + MONTH(SalesData[[#This Row],[Order Date]])</f>
        <v>202404</v>
      </c>
    </row>
    <row r="4565" spans="1:19" x14ac:dyDescent="0.3">
      <c r="A4565" t="s">
        <v>3628</v>
      </c>
      <c r="B4565" s="3">
        <v>45409</v>
      </c>
      <c r="C4565" t="s">
        <v>3629</v>
      </c>
      <c r="D4565" t="s">
        <v>30</v>
      </c>
      <c r="E4565" t="s">
        <v>14</v>
      </c>
      <c r="F4565" t="s">
        <v>44</v>
      </c>
      <c r="G4565">
        <v>7</v>
      </c>
      <c r="H4565" s="5">
        <v>857.6</v>
      </c>
      <c r="I4565" s="5">
        <v>0.1</v>
      </c>
      <c r="J4565" s="5">
        <v>5402.88</v>
      </c>
      <c r="K4565" s="5">
        <v>1226.19343677239</v>
      </c>
      <c r="L4565">
        <f>YEAR(SalesData[Order Date])</f>
        <v>2024</v>
      </c>
      <c r="M4565">
        <f>MONTH(SalesData[Order Date])</f>
        <v>4</v>
      </c>
      <c r="N4565" t="str">
        <f>TEXT(SalesData[[#This Row],[Order Date]], "mmmm")</f>
        <v>April</v>
      </c>
      <c r="O4565" s="7">
        <f>IF(SalesData[Sales]=0,0,SalesData[Profit]/SalesData[Sales])</f>
        <v>0.22695181769211789</v>
      </c>
      <c r="P4565" s="8">
        <f t="shared" si="71"/>
        <v>1.6657782515991474E-5</v>
      </c>
      <c r="Q4565" t="str">
        <f>IF(SalesData[[#This Row],[Discount]]&gt;0, "Yes", "No")</f>
        <v>Yes</v>
      </c>
      <c r="R4565" t="str">
        <f>TEXT(SalesData[[#This Row],[Order Date]],"mmm-yyyy")</f>
        <v>Apr-2024</v>
      </c>
      <c r="S4565">
        <f>YEAR(SalesData[[#This Row],[Order Date]])*100 + MONTH(SalesData[[#This Row],[Order Date]])</f>
        <v>202404</v>
      </c>
    </row>
    <row r="4566" spans="1:19" x14ac:dyDescent="0.3">
      <c r="A4566" t="s">
        <v>3661</v>
      </c>
      <c r="B4566" s="3">
        <v>45404</v>
      </c>
      <c r="C4566" t="s">
        <v>3662</v>
      </c>
      <c r="D4566" t="s">
        <v>13</v>
      </c>
      <c r="E4566" t="s">
        <v>19</v>
      </c>
      <c r="F4566" t="s">
        <v>91</v>
      </c>
      <c r="G4566">
        <v>3</v>
      </c>
      <c r="H4566" s="5">
        <v>40.06</v>
      </c>
      <c r="I4566" s="5">
        <v>0.17</v>
      </c>
      <c r="J4566" s="5">
        <v>99.749399999999994</v>
      </c>
      <c r="K4566" s="5">
        <v>13.35851079164868</v>
      </c>
      <c r="L4566">
        <f>YEAR(SalesData[Order Date])</f>
        <v>2024</v>
      </c>
      <c r="M4566">
        <f>MONTH(SalesData[Order Date])</f>
        <v>4</v>
      </c>
      <c r="N4566" t="str">
        <f>TEXT(SalesData[[#This Row],[Order Date]], "mmmm")</f>
        <v>April</v>
      </c>
      <c r="O4566" s="7">
        <f>IF(SalesData[Sales]=0,0,SalesData[Profit]/SalesData[Sales])</f>
        <v>0.1339207132238257</v>
      </c>
      <c r="P4566" s="8">
        <f t="shared" si="71"/>
        <v>1.4145448493925778E-3</v>
      </c>
      <c r="Q4566" t="str">
        <f>IF(SalesData[[#This Row],[Discount]]&gt;0, "Yes", "No")</f>
        <v>Yes</v>
      </c>
      <c r="R4566" t="str">
        <f>TEXT(SalesData[[#This Row],[Order Date]],"mmm-yyyy")</f>
        <v>Apr-2024</v>
      </c>
      <c r="S4566">
        <f>YEAR(SalesData[[#This Row],[Order Date]])*100 + MONTH(SalesData[[#This Row],[Order Date]])</f>
        <v>202404</v>
      </c>
    </row>
    <row r="4567" spans="1:19" x14ac:dyDescent="0.3">
      <c r="A4567" t="s">
        <v>3728</v>
      </c>
      <c r="B4567" s="3">
        <v>45403</v>
      </c>
      <c r="C4567" t="s">
        <v>3729</v>
      </c>
      <c r="D4567" t="s">
        <v>30</v>
      </c>
      <c r="E4567" t="s">
        <v>19</v>
      </c>
      <c r="F4567" t="s">
        <v>91</v>
      </c>
      <c r="G4567">
        <v>6</v>
      </c>
      <c r="H4567" s="5">
        <v>299.27999999999997</v>
      </c>
      <c r="I4567" s="5">
        <v>0.19</v>
      </c>
      <c r="J4567" s="5">
        <v>1454.5008</v>
      </c>
      <c r="K4567" s="5">
        <v>275.80340723287782</v>
      </c>
      <c r="L4567">
        <f>YEAR(SalesData[Order Date])</f>
        <v>2024</v>
      </c>
      <c r="M4567">
        <f>MONTH(SalesData[Order Date])</f>
        <v>4</v>
      </c>
      <c r="N4567" t="str">
        <f>TEXT(SalesData[[#This Row],[Order Date]], "mmmm")</f>
        <v>April</v>
      </c>
      <c r="O4567" s="7">
        <f>IF(SalesData[Sales]=0,0,SalesData[Profit]/SalesData[Sales])</f>
        <v>0.18962066382698298</v>
      </c>
      <c r="P4567" s="8">
        <f t="shared" si="71"/>
        <v>1.0580949835159941E-4</v>
      </c>
      <c r="Q4567" t="str">
        <f>IF(SalesData[[#This Row],[Discount]]&gt;0, "Yes", "No")</f>
        <v>Yes</v>
      </c>
      <c r="R4567" t="str">
        <f>TEXT(SalesData[[#This Row],[Order Date]],"mmm-yyyy")</f>
        <v>Apr-2024</v>
      </c>
      <c r="S4567">
        <f>YEAR(SalesData[[#This Row],[Order Date]])*100 + MONTH(SalesData[[#This Row],[Order Date]])</f>
        <v>202404</v>
      </c>
    </row>
    <row r="4568" spans="1:19" x14ac:dyDescent="0.3">
      <c r="A4568" t="s">
        <v>3740</v>
      </c>
      <c r="B4568" s="3">
        <v>45387</v>
      </c>
      <c r="C4568" t="s">
        <v>3741</v>
      </c>
      <c r="D4568" t="s">
        <v>30</v>
      </c>
      <c r="E4568" t="s">
        <v>19</v>
      </c>
      <c r="F4568" t="s">
        <v>31</v>
      </c>
      <c r="G4568">
        <v>2</v>
      </c>
      <c r="H4568" s="5">
        <v>896.22</v>
      </c>
      <c r="I4568" s="5">
        <v>0.09</v>
      </c>
      <c r="J4568" s="5">
        <v>1631.1204</v>
      </c>
      <c r="K4568" s="5">
        <v>177.58688992004929</v>
      </c>
      <c r="L4568">
        <f>YEAR(SalesData[Order Date])</f>
        <v>2024</v>
      </c>
      <c r="M4568">
        <f>MONTH(SalesData[Order Date])</f>
        <v>4</v>
      </c>
      <c r="N4568" t="str">
        <f>TEXT(SalesData[[#This Row],[Order Date]], "mmmm")</f>
        <v>April</v>
      </c>
      <c r="O4568" s="7">
        <f>IF(SalesData[Sales]=0,0,SalesData[Profit]/SalesData[Sales])</f>
        <v>0.10887417625335891</v>
      </c>
      <c r="P4568" s="8">
        <f t="shared" si="71"/>
        <v>5.02108857200241E-5</v>
      </c>
      <c r="Q4568" t="str">
        <f>IF(SalesData[[#This Row],[Discount]]&gt;0, "Yes", "No")</f>
        <v>Yes</v>
      </c>
      <c r="R4568" t="str">
        <f>TEXT(SalesData[[#This Row],[Order Date]],"mmm-yyyy")</f>
        <v>Apr-2024</v>
      </c>
      <c r="S4568">
        <f>YEAR(SalesData[[#This Row],[Order Date]])*100 + MONTH(SalesData[[#This Row],[Order Date]])</f>
        <v>202404</v>
      </c>
    </row>
    <row r="4569" spans="1:19" x14ac:dyDescent="0.3">
      <c r="A4569" t="s">
        <v>3770</v>
      </c>
      <c r="B4569" s="3">
        <v>45390</v>
      </c>
      <c r="C4569" t="s">
        <v>3771</v>
      </c>
      <c r="D4569" t="s">
        <v>23</v>
      </c>
      <c r="E4569" t="s">
        <v>26</v>
      </c>
      <c r="F4569" t="s">
        <v>39</v>
      </c>
      <c r="G4569">
        <v>2</v>
      </c>
      <c r="H4569" s="5">
        <v>862.68</v>
      </c>
      <c r="I4569" s="5">
        <v>0.25</v>
      </c>
      <c r="J4569" s="5">
        <v>1294.02</v>
      </c>
      <c r="K4569" s="5">
        <v>149.9952585767675</v>
      </c>
      <c r="L4569">
        <f>YEAR(SalesData[Order Date])</f>
        <v>2024</v>
      </c>
      <c r="M4569">
        <f>MONTH(SalesData[Order Date])</f>
        <v>4</v>
      </c>
      <c r="N4569" t="str">
        <f>TEXT(SalesData[[#This Row],[Order Date]], "mmmm")</f>
        <v>April</v>
      </c>
      <c r="O4569" s="7">
        <f>IF(SalesData[Sales]=0,0,SalesData[Profit]/SalesData[Sales])</f>
        <v>0.11591417333330822</v>
      </c>
      <c r="P4569" s="8">
        <f t="shared" si="71"/>
        <v>1.4489729679603098E-4</v>
      </c>
      <c r="Q4569" t="str">
        <f>IF(SalesData[[#This Row],[Discount]]&gt;0, "Yes", "No")</f>
        <v>Yes</v>
      </c>
      <c r="R4569" t="str">
        <f>TEXT(SalesData[[#This Row],[Order Date]],"mmm-yyyy")</f>
        <v>Apr-2024</v>
      </c>
      <c r="S4569">
        <f>YEAR(SalesData[[#This Row],[Order Date]])*100 + MONTH(SalesData[[#This Row],[Order Date]])</f>
        <v>202404</v>
      </c>
    </row>
    <row r="4570" spans="1:19" x14ac:dyDescent="0.3">
      <c r="A4570" t="s">
        <v>3784</v>
      </c>
      <c r="B4570" s="3">
        <v>45400</v>
      </c>
      <c r="C4570" t="s">
        <v>3785</v>
      </c>
      <c r="D4570" t="s">
        <v>30</v>
      </c>
      <c r="E4570" t="s">
        <v>19</v>
      </c>
      <c r="F4570" t="s">
        <v>53</v>
      </c>
      <c r="G4570">
        <v>2</v>
      </c>
      <c r="H4570" s="5">
        <v>831.12</v>
      </c>
      <c r="I4570" s="5">
        <v>0.24</v>
      </c>
      <c r="J4570" s="5">
        <v>1263.3024</v>
      </c>
      <c r="K4570" s="5">
        <v>238.75249817196581</v>
      </c>
      <c r="L4570">
        <f>YEAR(SalesData[Order Date])</f>
        <v>2024</v>
      </c>
      <c r="M4570">
        <f>MONTH(SalesData[Order Date])</f>
        <v>4</v>
      </c>
      <c r="N4570" t="str">
        <f>TEXT(SalesData[[#This Row],[Order Date]], "mmmm")</f>
        <v>April</v>
      </c>
      <c r="O4570" s="7">
        <f>IF(SalesData[Sales]=0,0,SalesData[Profit]/SalesData[Sales])</f>
        <v>0.18899077384161211</v>
      </c>
      <c r="P4570" s="8">
        <f t="shared" si="71"/>
        <v>1.443834825295986E-4</v>
      </c>
      <c r="Q4570" t="str">
        <f>IF(SalesData[[#This Row],[Discount]]&gt;0, "Yes", "No")</f>
        <v>Yes</v>
      </c>
      <c r="R4570" t="str">
        <f>TEXT(SalesData[[#This Row],[Order Date]],"mmm-yyyy")</f>
        <v>Apr-2024</v>
      </c>
      <c r="S4570">
        <f>YEAR(SalesData[[#This Row],[Order Date]])*100 + MONTH(SalesData[[#This Row],[Order Date]])</f>
        <v>202404</v>
      </c>
    </row>
    <row r="4571" spans="1:19" x14ac:dyDescent="0.3">
      <c r="A4571" t="s">
        <v>3810</v>
      </c>
      <c r="B4571" s="3">
        <v>45400</v>
      </c>
      <c r="C4571" t="s">
        <v>3811</v>
      </c>
      <c r="D4571" t="s">
        <v>30</v>
      </c>
      <c r="E4571" t="s">
        <v>19</v>
      </c>
      <c r="F4571" t="s">
        <v>15</v>
      </c>
      <c r="G4571">
        <v>4</v>
      </c>
      <c r="H4571" s="5">
        <v>509.53</v>
      </c>
      <c r="I4571" s="5">
        <v>0.22</v>
      </c>
      <c r="J4571" s="5">
        <v>1589.7336</v>
      </c>
      <c r="K4571" s="5">
        <v>470.91563759628548</v>
      </c>
      <c r="L4571">
        <f>YEAR(SalesData[Order Date])</f>
        <v>2024</v>
      </c>
      <c r="M4571">
        <f>MONTH(SalesData[Order Date])</f>
        <v>4</v>
      </c>
      <c r="N4571" t="str">
        <f>TEXT(SalesData[[#This Row],[Order Date]], "mmmm")</f>
        <v>April</v>
      </c>
      <c r="O4571" s="7">
        <f>IF(SalesData[Sales]=0,0,SalesData[Profit]/SalesData[Sales])</f>
        <v>0.29622298830211896</v>
      </c>
      <c r="P4571" s="8">
        <f t="shared" si="71"/>
        <v>1.0794261378132789E-4</v>
      </c>
      <c r="Q4571" t="str">
        <f>IF(SalesData[[#This Row],[Discount]]&gt;0, "Yes", "No")</f>
        <v>Yes</v>
      </c>
      <c r="R4571" t="str">
        <f>TEXT(SalesData[[#This Row],[Order Date]],"mmm-yyyy")</f>
        <v>Apr-2024</v>
      </c>
      <c r="S4571">
        <f>YEAR(SalesData[[#This Row],[Order Date]])*100 + MONTH(SalesData[[#This Row],[Order Date]])</f>
        <v>202404</v>
      </c>
    </row>
    <row r="4572" spans="1:19" x14ac:dyDescent="0.3">
      <c r="A4572" t="s">
        <v>3814</v>
      </c>
      <c r="B4572" s="3">
        <v>45387</v>
      </c>
      <c r="C4572" t="s">
        <v>3815</v>
      </c>
      <c r="D4572" t="s">
        <v>18</v>
      </c>
      <c r="E4572" t="s">
        <v>26</v>
      </c>
      <c r="F4572" t="s">
        <v>31</v>
      </c>
      <c r="G4572">
        <v>1</v>
      </c>
      <c r="H4572" s="5">
        <v>112.25</v>
      </c>
      <c r="I4572" s="5">
        <v>0.23</v>
      </c>
      <c r="J4572" s="5">
        <v>86.432500000000005</v>
      </c>
      <c r="K4572" s="5">
        <v>24.736453124943829</v>
      </c>
      <c r="L4572">
        <f>YEAR(SalesData[Order Date])</f>
        <v>2024</v>
      </c>
      <c r="M4572">
        <f>MONTH(SalesData[Order Date])</f>
        <v>4</v>
      </c>
      <c r="N4572" t="str">
        <f>TEXT(SalesData[[#This Row],[Order Date]], "mmmm")</f>
        <v>April</v>
      </c>
      <c r="O4572" s="7">
        <f>IF(SalesData[Sales]=0,0,SalesData[Profit]/SalesData[Sales])</f>
        <v>0.28619388684746855</v>
      </c>
      <c r="P4572" s="8">
        <f t="shared" si="71"/>
        <v>2.0489977728285077E-3</v>
      </c>
      <c r="Q4572" t="str">
        <f>IF(SalesData[[#This Row],[Discount]]&gt;0, "Yes", "No")</f>
        <v>Yes</v>
      </c>
      <c r="R4572" t="str">
        <f>TEXT(SalesData[[#This Row],[Order Date]],"mmm-yyyy")</f>
        <v>Apr-2024</v>
      </c>
      <c r="S4572">
        <f>YEAR(SalesData[[#This Row],[Order Date]])*100 + MONTH(SalesData[[#This Row],[Order Date]])</f>
        <v>202404</v>
      </c>
    </row>
    <row r="4573" spans="1:19" x14ac:dyDescent="0.3">
      <c r="A4573" t="s">
        <v>3816</v>
      </c>
      <c r="B4573" s="3">
        <v>45385</v>
      </c>
      <c r="C4573" t="s">
        <v>3817</v>
      </c>
      <c r="D4573" t="s">
        <v>30</v>
      </c>
      <c r="E4573" t="s">
        <v>26</v>
      </c>
      <c r="F4573" t="s">
        <v>31</v>
      </c>
      <c r="G4573">
        <v>1</v>
      </c>
      <c r="H4573" s="5">
        <v>476.78</v>
      </c>
      <c r="I4573" s="5">
        <v>0.06</v>
      </c>
      <c r="J4573" s="5">
        <v>448.17320000000001</v>
      </c>
      <c r="K4573" s="5">
        <v>82.528405197169363</v>
      </c>
      <c r="L4573">
        <f>YEAR(SalesData[Order Date])</f>
        <v>2024</v>
      </c>
      <c r="M4573">
        <f>MONTH(SalesData[Order Date])</f>
        <v>4</v>
      </c>
      <c r="N4573" t="str">
        <f>TEXT(SalesData[[#This Row],[Order Date]], "mmmm")</f>
        <v>April</v>
      </c>
      <c r="O4573" s="7">
        <f>IF(SalesData[Sales]=0,0,SalesData[Profit]/SalesData[Sales])</f>
        <v>0.18414399878700771</v>
      </c>
      <c r="P4573" s="8">
        <f t="shared" si="71"/>
        <v>1.2584420487436553E-4</v>
      </c>
      <c r="Q4573" t="str">
        <f>IF(SalesData[[#This Row],[Discount]]&gt;0, "Yes", "No")</f>
        <v>Yes</v>
      </c>
      <c r="R4573" t="str">
        <f>TEXT(SalesData[[#This Row],[Order Date]],"mmm-yyyy")</f>
        <v>Apr-2024</v>
      </c>
      <c r="S4573">
        <f>YEAR(SalesData[[#This Row],[Order Date]])*100 + MONTH(SalesData[[#This Row],[Order Date]])</f>
        <v>202404</v>
      </c>
    </row>
    <row r="4574" spans="1:19" x14ac:dyDescent="0.3">
      <c r="A4574" t="s">
        <v>3901</v>
      </c>
      <c r="B4574" s="3">
        <v>45395</v>
      </c>
      <c r="C4574" t="s">
        <v>3902</v>
      </c>
      <c r="D4574" t="s">
        <v>23</v>
      </c>
      <c r="E4574" t="s">
        <v>14</v>
      </c>
      <c r="F4574" t="s">
        <v>62</v>
      </c>
      <c r="G4574">
        <v>2</v>
      </c>
      <c r="H4574" s="5">
        <v>388.7</v>
      </c>
      <c r="I4574" s="5">
        <v>0.13</v>
      </c>
      <c r="J4574" s="5">
        <v>676.33799999999997</v>
      </c>
      <c r="K4574" s="5">
        <v>78.347908394363898</v>
      </c>
      <c r="L4574">
        <f>YEAR(SalesData[Order Date])</f>
        <v>2024</v>
      </c>
      <c r="M4574">
        <f>MONTH(SalesData[Order Date])</f>
        <v>4</v>
      </c>
      <c r="N4574" t="str">
        <f>TEXT(SalesData[[#This Row],[Order Date]], "mmmm")</f>
        <v>April</v>
      </c>
      <c r="O4574" s="7">
        <f>IF(SalesData[Sales]=0,0,SalesData[Profit]/SalesData[Sales])</f>
        <v>0.11584135209667933</v>
      </c>
      <c r="P4574" s="8">
        <f t="shared" si="71"/>
        <v>1.6722408026755855E-4</v>
      </c>
      <c r="Q4574" t="str">
        <f>IF(SalesData[[#This Row],[Discount]]&gt;0, "Yes", "No")</f>
        <v>Yes</v>
      </c>
      <c r="R4574" t="str">
        <f>TEXT(SalesData[[#This Row],[Order Date]],"mmm-yyyy")</f>
        <v>Apr-2024</v>
      </c>
      <c r="S4574">
        <f>YEAR(SalesData[[#This Row],[Order Date]])*100 + MONTH(SalesData[[#This Row],[Order Date]])</f>
        <v>202404</v>
      </c>
    </row>
    <row r="4575" spans="1:19" x14ac:dyDescent="0.3">
      <c r="A4575" t="s">
        <v>3970</v>
      </c>
      <c r="B4575" s="3">
        <v>45385</v>
      </c>
      <c r="C4575" t="s">
        <v>3971</v>
      </c>
      <c r="D4575" t="s">
        <v>23</v>
      </c>
      <c r="E4575" t="s">
        <v>26</v>
      </c>
      <c r="F4575" t="s">
        <v>39</v>
      </c>
      <c r="G4575">
        <v>9</v>
      </c>
      <c r="H4575" s="5">
        <v>273.89999999999998</v>
      </c>
      <c r="I4575" s="5">
        <v>0.26</v>
      </c>
      <c r="J4575" s="5">
        <v>1824.174</v>
      </c>
      <c r="K4575" s="5">
        <v>446.80661604581269</v>
      </c>
      <c r="L4575">
        <f>YEAR(SalesData[Order Date])</f>
        <v>2024</v>
      </c>
      <c r="M4575">
        <f>MONTH(SalesData[Order Date])</f>
        <v>4</v>
      </c>
      <c r="N4575" t="str">
        <f>TEXT(SalesData[[#This Row],[Order Date]], "mmmm")</f>
        <v>April</v>
      </c>
      <c r="O4575" s="7">
        <f>IF(SalesData[Sales]=0,0,SalesData[Profit]/SalesData[Sales])</f>
        <v>0.24493640192537153</v>
      </c>
      <c r="P4575" s="8">
        <f t="shared" si="71"/>
        <v>1.0547239462902115E-4</v>
      </c>
      <c r="Q4575" t="str">
        <f>IF(SalesData[[#This Row],[Discount]]&gt;0, "Yes", "No")</f>
        <v>Yes</v>
      </c>
      <c r="R4575" t="str">
        <f>TEXT(SalesData[[#This Row],[Order Date]],"mmm-yyyy")</f>
        <v>Apr-2024</v>
      </c>
      <c r="S4575">
        <f>YEAR(SalesData[[#This Row],[Order Date]])*100 + MONTH(SalesData[[#This Row],[Order Date]])</f>
        <v>202404</v>
      </c>
    </row>
    <row r="4576" spans="1:19" x14ac:dyDescent="0.3">
      <c r="A4576" t="s">
        <v>3978</v>
      </c>
      <c r="B4576" s="3">
        <v>45407</v>
      </c>
      <c r="C4576" t="s">
        <v>3979</v>
      </c>
      <c r="D4576" t="s">
        <v>30</v>
      </c>
      <c r="E4576" t="s">
        <v>14</v>
      </c>
      <c r="F4576" t="s">
        <v>44</v>
      </c>
      <c r="G4576">
        <v>1</v>
      </c>
      <c r="H4576" s="5">
        <v>641.80999999999995</v>
      </c>
      <c r="I4576" s="5">
        <v>0.1</v>
      </c>
      <c r="J4576" s="5">
        <v>577.62900000000002</v>
      </c>
      <c r="K4576" s="5">
        <v>47.542843140082361</v>
      </c>
      <c r="L4576">
        <f>YEAR(SalesData[Order Date])</f>
        <v>2024</v>
      </c>
      <c r="M4576">
        <f>MONTH(SalesData[Order Date])</f>
        <v>4</v>
      </c>
      <c r="N4576" t="str">
        <f>TEXT(SalesData[[#This Row],[Order Date]], "mmmm")</f>
        <v>April</v>
      </c>
      <c r="O4576" s="7">
        <f>IF(SalesData[Sales]=0,0,SalesData[Profit]/SalesData[Sales])</f>
        <v>8.2306884072791284E-2</v>
      </c>
      <c r="P4576" s="8">
        <f t="shared" si="71"/>
        <v>1.5580935167728769E-4</v>
      </c>
      <c r="Q4576" t="str">
        <f>IF(SalesData[[#This Row],[Discount]]&gt;0, "Yes", "No")</f>
        <v>Yes</v>
      </c>
      <c r="R4576" t="str">
        <f>TEXT(SalesData[[#This Row],[Order Date]],"mmm-yyyy")</f>
        <v>Apr-2024</v>
      </c>
      <c r="S4576">
        <f>YEAR(SalesData[[#This Row],[Order Date]])*100 + MONTH(SalesData[[#This Row],[Order Date]])</f>
        <v>202404</v>
      </c>
    </row>
    <row r="4577" spans="1:19" x14ac:dyDescent="0.3">
      <c r="A4577" t="s">
        <v>4036</v>
      </c>
      <c r="B4577" s="3">
        <v>45407</v>
      </c>
      <c r="C4577" t="s">
        <v>4037</v>
      </c>
      <c r="D4577" t="s">
        <v>13</v>
      </c>
      <c r="E4577" t="s">
        <v>19</v>
      </c>
      <c r="F4577" t="s">
        <v>20</v>
      </c>
      <c r="G4577">
        <v>4</v>
      </c>
      <c r="H4577" s="5">
        <v>281.22000000000003</v>
      </c>
      <c r="I4577" s="5">
        <v>0.27</v>
      </c>
      <c r="J4577" s="5">
        <v>821.16240000000005</v>
      </c>
      <c r="K4577" s="5">
        <v>86.960686291254959</v>
      </c>
      <c r="L4577">
        <f>YEAR(SalesData[Order Date])</f>
        <v>2024</v>
      </c>
      <c r="M4577">
        <f>MONTH(SalesData[Order Date])</f>
        <v>4</v>
      </c>
      <c r="N4577" t="str">
        <f>TEXT(SalesData[[#This Row],[Order Date]], "mmmm")</f>
        <v>April</v>
      </c>
      <c r="O4577" s="7">
        <f>IF(SalesData[Sales]=0,0,SalesData[Profit]/SalesData[Sales])</f>
        <v>0.10589949843204578</v>
      </c>
      <c r="P4577" s="8">
        <f t="shared" si="71"/>
        <v>2.4002560273095796E-4</v>
      </c>
      <c r="Q4577" t="str">
        <f>IF(SalesData[[#This Row],[Discount]]&gt;0, "Yes", "No")</f>
        <v>Yes</v>
      </c>
      <c r="R4577" t="str">
        <f>TEXT(SalesData[[#This Row],[Order Date]],"mmm-yyyy")</f>
        <v>Apr-2024</v>
      </c>
      <c r="S4577">
        <f>YEAR(SalesData[[#This Row],[Order Date]])*100 + MONTH(SalesData[[#This Row],[Order Date]])</f>
        <v>202404</v>
      </c>
    </row>
    <row r="4578" spans="1:19" x14ac:dyDescent="0.3">
      <c r="A4578" t="s">
        <v>4147</v>
      </c>
      <c r="B4578" s="3">
        <v>45389</v>
      </c>
      <c r="C4578" t="s">
        <v>4148</v>
      </c>
      <c r="D4578" t="s">
        <v>18</v>
      </c>
      <c r="E4578" t="s">
        <v>14</v>
      </c>
      <c r="F4578" t="s">
        <v>91</v>
      </c>
      <c r="G4578">
        <v>2</v>
      </c>
      <c r="H4578" s="5">
        <v>953.2</v>
      </c>
      <c r="I4578" s="5">
        <v>0.14000000000000001</v>
      </c>
      <c r="J4578" s="5">
        <v>1639.5039999999999</v>
      </c>
      <c r="K4578" s="5">
        <v>211.36215236543239</v>
      </c>
      <c r="L4578">
        <f>YEAR(SalesData[Order Date])</f>
        <v>2024</v>
      </c>
      <c r="M4578">
        <f>MONTH(SalesData[Order Date])</f>
        <v>4</v>
      </c>
      <c r="N4578" t="str">
        <f>TEXT(SalesData[[#This Row],[Order Date]], "mmmm")</f>
        <v>April</v>
      </c>
      <c r="O4578" s="7">
        <f>IF(SalesData[Sales]=0,0,SalesData[Profit]/SalesData[Sales])</f>
        <v>0.12891835113877881</v>
      </c>
      <c r="P4578" s="8">
        <f t="shared" si="71"/>
        <v>7.3436844313890063E-5</v>
      </c>
      <c r="Q4578" t="str">
        <f>IF(SalesData[[#This Row],[Discount]]&gt;0, "Yes", "No")</f>
        <v>Yes</v>
      </c>
      <c r="R4578" t="str">
        <f>TEXT(SalesData[[#This Row],[Order Date]],"mmm-yyyy")</f>
        <v>Apr-2024</v>
      </c>
      <c r="S4578">
        <f>YEAR(SalesData[[#This Row],[Order Date]])*100 + MONTH(SalesData[[#This Row],[Order Date]])</f>
        <v>202404</v>
      </c>
    </row>
    <row r="4579" spans="1:19" x14ac:dyDescent="0.3">
      <c r="A4579" t="s">
        <v>4169</v>
      </c>
      <c r="B4579" s="3">
        <v>45398</v>
      </c>
      <c r="C4579" t="s">
        <v>4170</v>
      </c>
      <c r="D4579" t="s">
        <v>18</v>
      </c>
      <c r="E4579" t="s">
        <v>26</v>
      </c>
      <c r="F4579" t="s">
        <v>15</v>
      </c>
      <c r="G4579">
        <v>4</v>
      </c>
      <c r="H4579" s="5">
        <v>919.09</v>
      </c>
      <c r="I4579" s="5">
        <v>0.28999999999999998</v>
      </c>
      <c r="J4579" s="5">
        <v>2610.2156</v>
      </c>
      <c r="K4579" s="5">
        <v>343.37155284793829</v>
      </c>
      <c r="L4579">
        <f>YEAR(SalesData[Order Date])</f>
        <v>2024</v>
      </c>
      <c r="M4579">
        <f>MONTH(SalesData[Order Date])</f>
        <v>4</v>
      </c>
      <c r="N4579" t="str">
        <f>TEXT(SalesData[[#This Row],[Order Date]], "mmmm")</f>
        <v>April</v>
      </c>
      <c r="O4579" s="7">
        <f>IF(SalesData[Sales]=0,0,SalesData[Profit]/SalesData[Sales])</f>
        <v>0.1315491152715271</v>
      </c>
      <c r="P4579" s="8">
        <f t="shared" si="71"/>
        <v>7.8882372781773272E-5</v>
      </c>
      <c r="Q4579" t="str">
        <f>IF(SalesData[[#This Row],[Discount]]&gt;0, "Yes", "No")</f>
        <v>Yes</v>
      </c>
      <c r="R4579" t="str">
        <f>TEXT(SalesData[[#This Row],[Order Date]],"mmm-yyyy")</f>
        <v>Apr-2024</v>
      </c>
      <c r="S4579">
        <f>YEAR(SalesData[[#This Row],[Order Date]])*100 + MONTH(SalesData[[#This Row],[Order Date]])</f>
        <v>202404</v>
      </c>
    </row>
    <row r="4580" spans="1:19" x14ac:dyDescent="0.3">
      <c r="A4580" t="s">
        <v>4203</v>
      </c>
      <c r="B4580" s="3">
        <v>45399</v>
      </c>
      <c r="C4580" t="s">
        <v>4204</v>
      </c>
      <c r="D4580" t="s">
        <v>18</v>
      </c>
      <c r="E4580" t="s">
        <v>19</v>
      </c>
      <c r="F4580" t="s">
        <v>91</v>
      </c>
      <c r="G4580">
        <v>6</v>
      </c>
      <c r="H4580" s="5">
        <v>269.58999999999997</v>
      </c>
      <c r="I4580" s="5">
        <v>0.1</v>
      </c>
      <c r="J4580" s="5">
        <v>1455.7860000000001</v>
      </c>
      <c r="K4580" s="5">
        <v>256.55003849069129</v>
      </c>
      <c r="L4580">
        <f>YEAR(SalesData[Order Date])</f>
        <v>2024</v>
      </c>
      <c r="M4580">
        <f>MONTH(SalesData[Order Date])</f>
        <v>4</v>
      </c>
      <c r="N4580" t="str">
        <f>TEXT(SalesData[[#This Row],[Order Date]], "mmmm")</f>
        <v>April</v>
      </c>
      <c r="O4580" s="7">
        <f>IF(SalesData[Sales]=0,0,SalesData[Profit]/SalesData[Sales])</f>
        <v>0.17622785113381451</v>
      </c>
      <c r="P4580" s="8">
        <f t="shared" si="71"/>
        <v>6.182227332863485E-5</v>
      </c>
      <c r="Q4580" t="str">
        <f>IF(SalesData[[#This Row],[Discount]]&gt;0, "Yes", "No")</f>
        <v>Yes</v>
      </c>
      <c r="R4580" t="str">
        <f>TEXT(SalesData[[#This Row],[Order Date]],"mmm-yyyy")</f>
        <v>Apr-2024</v>
      </c>
      <c r="S4580">
        <f>YEAR(SalesData[[#This Row],[Order Date]])*100 + MONTH(SalesData[[#This Row],[Order Date]])</f>
        <v>202404</v>
      </c>
    </row>
    <row r="4581" spans="1:19" x14ac:dyDescent="0.3">
      <c r="A4581" t="s">
        <v>4270</v>
      </c>
      <c r="B4581" s="3">
        <v>45403</v>
      </c>
      <c r="C4581" t="s">
        <v>4271</v>
      </c>
      <c r="D4581" t="s">
        <v>30</v>
      </c>
      <c r="E4581" t="s">
        <v>19</v>
      </c>
      <c r="F4581" t="s">
        <v>53</v>
      </c>
      <c r="G4581">
        <v>3</v>
      </c>
      <c r="H4581" s="5">
        <v>141.69</v>
      </c>
      <c r="I4581" s="5">
        <v>0.28000000000000003</v>
      </c>
      <c r="J4581" s="5">
        <v>306.05040000000002</v>
      </c>
      <c r="K4581" s="5">
        <v>38.652853190810838</v>
      </c>
      <c r="L4581">
        <f>YEAR(SalesData[Order Date])</f>
        <v>2024</v>
      </c>
      <c r="M4581">
        <f>MONTH(SalesData[Order Date])</f>
        <v>4</v>
      </c>
      <c r="N4581" t="str">
        <f>TEXT(SalesData[[#This Row],[Order Date]], "mmmm")</f>
        <v>April</v>
      </c>
      <c r="O4581" s="7">
        <f>IF(SalesData[Sales]=0,0,SalesData[Profit]/SalesData[Sales])</f>
        <v>0.12629571204876985</v>
      </c>
      <c r="P4581" s="8">
        <f t="shared" si="71"/>
        <v>6.5871503517067782E-4</v>
      </c>
      <c r="Q4581" t="str">
        <f>IF(SalesData[[#This Row],[Discount]]&gt;0, "Yes", "No")</f>
        <v>Yes</v>
      </c>
      <c r="R4581" t="str">
        <f>TEXT(SalesData[[#This Row],[Order Date]],"mmm-yyyy")</f>
        <v>Apr-2024</v>
      </c>
      <c r="S4581">
        <f>YEAR(SalesData[[#This Row],[Order Date]])*100 + MONTH(SalesData[[#This Row],[Order Date]])</f>
        <v>202404</v>
      </c>
    </row>
    <row r="4582" spans="1:19" x14ac:dyDescent="0.3">
      <c r="A4582" t="s">
        <v>4278</v>
      </c>
      <c r="B4582" s="3">
        <v>45392</v>
      </c>
      <c r="C4582" t="s">
        <v>4279</v>
      </c>
      <c r="D4582" t="s">
        <v>30</v>
      </c>
      <c r="E4582" t="s">
        <v>26</v>
      </c>
      <c r="F4582" t="s">
        <v>20</v>
      </c>
      <c r="G4582">
        <v>8</v>
      </c>
      <c r="H4582" s="5">
        <v>575.64</v>
      </c>
      <c r="I4582" s="5">
        <v>0.27</v>
      </c>
      <c r="J4582" s="5">
        <v>3361.7375999999999</v>
      </c>
      <c r="K4582" s="5">
        <v>782.91052043167531</v>
      </c>
      <c r="L4582">
        <f>YEAR(SalesData[Order Date])</f>
        <v>2024</v>
      </c>
      <c r="M4582">
        <f>MONTH(SalesData[Order Date])</f>
        <v>4</v>
      </c>
      <c r="N4582" t="str">
        <f>TEXT(SalesData[[#This Row],[Order Date]], "mmmm")</f>
        <v>April</v>
      </c>
      <c r="O4582" s="7">
        <f>IF(SalesData[Sales]=0,0,SalesData[Profit]/SalesData[Sales])</f>
        <v>0.23288864676162568</v>
      </c>
      <c r="P4582" s="8">
        <f t="shared" si="71"/>
        <v>5.8630393996247662E-5</v>
      </c>
      <c r="Q4582" t="str">
        <f>IF(SalesData[[#This Row],[Discount]]&gt;0, "Yes", "No")</f>
        <v>Yes</v>
      </c>
      <c r="R4582" t="str">
        <f>TEXT(SalesData[[#This Row],[Order Date]],"mmm-yyyy")</f>
        <v>Apr-2024</v>
      </c>
      <c r="S4582">
        <f>YEAR(SalesData[[#This Row],[Order Date]])*100 + MONTH(SalesData[[#This Row],[Order Date]])</f>
        <v>202404</v>
      </c>
    </row>
    <row r="4583" spans="1:19" x14ac:dyDescent="0.3">
      <c r="A4583" t="s">
        <v>4298</v>
      </c>
      <c r="B4583" s="3">
        <v>45396</v>
      </c>
      <c r="C4583" t="s">
        <v>4299</v>
      </c>
      <c r="D4583" t="s">
        <v>13</v>
      </c>
      <c r="E4583" t="s">
        <v>14</v>
      </c>
      <c r="F4583" t="s">
        <v>20</v>
      </c>
      <c r="G4583">
        <v>2</v>
      </c>
      <c r="H4583" s="5">
        <v>915.6</v>
      </c>
      <c r="I4583" s="5">
        <v>0.19</v>
      </c>
      <c r="J4583" s="5">
        <v>1483.2719999999999</v>
      </c>
      <c r="K4583" s="5">
        <v>237.6667208952716</v>
      </c>
      <c r="L4583">
        <f>YEAR(SalesData[Order Date])</f>
        <v>2024</v>
      </c>
      <c r="M4583">
        <f>MONTH(SalesData[Order Date])</f>
        <v>4</v>
      </c>
      <c r="N4583" t="str">
        <f>TEXT(SalesData[[#This Row],[Order Date]], "mmmm")</f>
        <v>April</v>
      </c>
      <c r="O4583" s="7">
        <f>IF(SalesData[Sales]=0,0,SalesData[Profit]/SalesData[Sales])</f>
        <v>0.16023138095728337</v>
      </c>
      <c r="P4583" s="8">
        <f t="shared" si="71"/>
        <v>1.037570991699432E-4</v>
      </c>
      <c r="Q4583" t="str">
        <f>IF(SalesData[[#This Row],[Discount]]&gt;0, "Yes", "No")</f>
        <v>Yes</v>
      </c>
      <c r="R4583" t="str">
        <f>TEXT(SalesData[[#This Row],[Order Date]],"mmm-yyyy")</f>
        <v>Apr-2024</v>
      </c>
      <c r="S4583">
        <f>YEAR(SalesData[[#This Row],[Order Date]])*100 + MONTH(SalesData[[#This Row],[Order Date]])</f>
        <v>202404</v>
      </c>
    </row>
    <row r="4584" spans="1:19" x14ac:dyDescent="0.3">
      <c r="A4584" t="s">
        <v>4358</v>
      </c>
      <c r="B4584" s="3">
        <v>45412</v>
      </c>
      <c r="C4584" t="s">
        <v>4359</v>
      </c>
      <c r="D4584" t="s">
        <v>13</v>
      </c>
      <c r="E4584" t="s">
        <v>14</v>
      </c>
      <c r="F4584" t="s">
        <v>31</v>
      </c>
      <c r="G4584">
        <v>9</v>
      </c>
      <c r="H4584" s="5">
        <v>49.38</v>
      </c>
      <c r="I4584" s="5">
        <v>0.14000000000000001</v>
      </c>
      <c r="J4584" s="5">
        <v>382.20119999999997</v>
      </c>
      <c r="K4584" s="5">
        <v>47.81341491133675</v>
      </c>
      <c r="L4584">
        <f>YEAR(SalesData[Order Date])</f>
        <v>2024</v>
      </c>
      <c r="M4584">
        <f>MONTH(SalesData[Order Date])</f>
        <v>4</v>
      </c>
      <c r="N4584" t="str">
        <f>TEXT(SalesData[[#This Row],[Order Date]], "mmmm")</f>
        <v>April</v>
      </c>
      <c r="O4584" s="7">
        <f>IF(SalesData[Sales]=0,0,SalesData[Profit]/SalesData[Sales])</f>
        <v>0.12510011719308248</v>
      </c>
      <c r="P4584" s="8">
        <f t="shared" si="71"/>
        <v>3.1501732595292742E-4</v>
      </c>
      <c r="Q4584" t="str">
        <f>IF(SalesData[[#This Row],[Discount]]&gt;0, "Yes", "No")</f>
        <v>Yes</v>
      </c>
      <c r="R4584" t="str">
        <f>TEXT(SalesData[[#This Row],[Order Date]],"mmm-yyyy")</f>
        <v>Apr-2024</v>
      </c>
      <c r="S4584">
        <f>YEAR(SalesData[[#This Row],[Order Date]])*100 + MONTH(SalesData[[#This Row],[Order Date]])</f>
        <v>202404</v>
      </c>
    </row>
    <row r="4585" spans="1:19" x14ac:dyDescent="0.3">
      <c r="A4585" t="s">
        <v>4376</v>
      </c>
      <c r="B4585" s="3">
        <v>45397</v>
      </c>
      <c r="C4585" t="s">
        <v>4377</v>
      </c>
      <c r="D4585" t="s">
        <v>23</v>
      </c>
      <c r="E4585" t="s">
        <v>14</v>
      </c>
      <c r="F4585" t="s">
        <v>15</v>
      </c>
      <c r="G4585">
        <v>9</v>
      </c>
      <c r="H4585" s="5">
        <v>507.09</v>
      </c>
      <c r="I4585" s="5">
        <v>0.13</v>
      </c>
      <c r="J4585" s="5">
        <v>3970.5147000000002</v>
      </c>
      <c r="K4585" s="5">
        <v>270.49592086634061</v>
      </c>
      <c r="L4585">
        <f>YEAR(SalesData[Order Date])</f>
        <v>2024</v>
      </c>
      <c r="M4585">
        <f>MONTH(SalesData[Order Date])</f>
        <v>4</v>
      </c>
      <c r="N4585" t="str">
        <f>TEXT(SalesData[[#This Row],[Order Date]], "mmmm")</f>
        <v>April</v>
      </c>
      <c r="O4585" s="7">
        <f>IF(SalesData[Sales]=0,0,SalesData[Profit]/SalesData[Sales])</f>
        <v>6.8126160285048337E-2</v>
      </c>
      <c r="P4585" s="8">
        <f t="shared" si="71"/>
        <v>2.848497198612563E-5</v>
      </c>
      <c r="Q4585" t="str">
        <f>IF(SalesData[[#This Row],[Discount]]&gt;0, "Yes", "No")</f>
        <v>Yes</v>
      </c>
      <c r="R4585" t="str">
        <f>TEXT(SalesData[[#This Row],[Order Date]],"mmm-yyyy")</f>
        <v>Apr-2024</v>
      </c>
      <c r="S4585">
        <f>YEAR(SalesData[[#This Row],[Order Date]])*100 + MONTH(SalesData[[#This Row],[Order Date]])</f>
        <v>202404</v>
      </c>
    </row>
    <row r="4586" spans="1:19" x14ac:dyDescent="0.3">
      <c r="A4586" t="s">
        <v>4466</v>
      </c>
      <c r="B4586" s="3">
        <v>45403</v>
      </c>
      <c r="C4586" t="s">
        <v>4467</v>
      </c>
      <c r="D4586" t="s">
        <v>13</v>
      </c>
      <c r="E4586" t="s">
        <v>19</v>
      </c>
      <c r="F4586" t="s">
        <v>20</v>
      </c>
      <c r="G4586">
        <v>9</v>
      </c>
      <c r="H4586" s="5">
        <v>259.73</v>
      </c>
      <c r="I4586" s="5">
        <v>0.12</v>
      </c>
      <c r="J4586" s="5">
        <v>2057.0616</v>
      </c>
      <c r="K4586" s="5">
        <v>403.87969300311528</v>
      </c>
      <c r="L4586">
        <f>YEAR(SalesData[Order Date])</f>
        <v>2024</v>
      </c>
      <c r="M4586">
        <f>MONTH(SalesData[Order Date])</f>
        <v>4</v>
      </c>
      <c r="N4586" t="str">
        <f>TEXT(SalesData[[#This Row],[Order Date]], "mmmm")</f>
        <v>April</v>
      </c>
      <c r="O4586" s="7">
        <f>IF(SalesData[Sales]=0,0,SalesData[Profit]/SalesData[Sales])</f>
        <v>0.19633816167834511</v>
      </c>
      <c r="P4586" s="8">
        <f t="shared" si="71"/>
        <v>5.1335361080095994E-5</v>
      </c>
      <c r="Q4586" t="str">
        <f>IF(SalesData[[#This Row],[Discount]]&gt;0, "Yes", "No")</f>
        <v>Yes</v>
      </c>
      <c r="R4586" t="str">
        <f>TEXT(SalesData[[#This Row],[Order Date]],"mmm-yyyy")</f>
        <v>Apr-2024</v>
      </c>
      <c r="S4586">
        <f>YEAR(SalesData[[#This Row],[Order Date]])*100 + MONTH(SalesData[[#This Row],[Order Date]])</f>
        <v>202404</v>
      </c>
    </row>
    <row r="4587" spans="1:19" x14ac:dyDescent="0.3">
      <c r="A4587" t="s">
        <v>4535</v>
      </c>
      <c r="B4587" s="3">
        <v>45384</v>
      </c>
      <c r="C4587" t="s">
        <v>4536</v>
      </c>
      <c r="D4587" t="s">
        <v>13</v>
      </c>
      <c r="E4587" t="s">
        <v>26</v>
      </c>
      <c r="F4587" t="s">
        <v>91</v>
      </c>
      <c r="G4587">
        <v>2</v>
      </c>
      <c r="H4587" s="5">
        <v>279.51</v>
      </c>
      <c r="I4587" s="5">
        <v>0.25</v>
      </c>
      <c r="J4587" s="5">
        <v>419.26499999999999</v>
      </c>
      <c r="K4587" s="5">
        <v>89.029159873387172</v>
      </c>
      <c r="L4587">
        <f>YEAR(SalesData[Order Date])</f>
        <v>2024</v>
      </c>
      <c r="M4587">
        <f>MONTH(SalesData[Order Date])</f>
        <v>4</v>
      </c>
      <c r="N4587" t="str">
        <f>TEXT(SalesData[[#This Row],[Order Date]], "mmmm")</f>
        <v>April</v>
      </c>
      <c r="O4587" s="7">
        <f>IF(SalesData[Sales]=0,0,SalesData[Profit]/SalesData[Sales])</f>
        <v>0.2123457953165353</v>
      </c>
      <c r="P4587" s="8">
        <f t="shared" si="71"/>
        <v>4.4721119101284393E-4</v>
      </c>
      <c r="Q4587" t="str">
        <f>IF(SalesData[[#This Row],[Discount]]&gt;0, "Yes", "No")</f>
        <v>Yes</v>
      </c>
      <c r="R4587" t="str">
        <f>TEXT(SalesData[[#This Row],[Order Date]],"mmm-yyyy")</f>
        <v>Apr-2024</v>
      </c>
      <c r="S4587">
        <f>YEAR(SalesData[[#This Row],[Order Date]])*100 + MONTH(SalesData[[#This Row],[Order Date]])</f>
        <v>202404</v>
      </c>
    </row>
    <row r="4588" spans="1:19" x14ac:dyDescent="0.3">
      <c r="A4588" t="s">
        <v>4567</v>
      </c>
      <c r="B4588" s="3">
        <v>45383</v>
      </c>
      <c r="C4588" t="s">
        <v>4568</v>
      </c>
      <c r="D4588" t="s">
        <v>18</v>
      </c>
      <c r="E4588" t="s">
        <v>19</v>
      </c>
      <c r="F4588" t="s">
        <v>15</v>
      </c>
      <c r="G4588">
        <v>7</v>
      </c>
      <c r="H4588" s="5">
        <v>913.97</v>
      </c>
      <c r="I4588" s="5">
        <v>0.28000000000000003</v>
      </c>
      <c r="J4588" s="5">
        <v>4606.4088000000002</v>
      </c>
      <c r="K4588" s="5">
        <v>603.88802800634846</v>
      </c>
      <c r="L4588">
        <f>YEAR(SalesData[Order Date])</f>
        <v>2024</v>
      </c>
      <c r="M4588">
        <f>MONTH(SalesData[Order Date])</f>
        <v>4</v>
      </c>
      <c r="N4588" t="str">
        <f>TEXT(SalesData[[#This Row],[Order Date]], "mmmm")</f>
        <v>April</v>
      </c>
      <c r="O4588" s="7">
        <f>IF(SalesData[Sales]=0,0,SalesData[Profit]/SalesData[Sales])</f>
        <v>0.1310973589678685</v>
      </c>
      <c r="P4588" s="8">
        <f t="shared" si="71"/>
        <v>4.3765112640458666E-5</v>
      </c>
      <c r="Q4588" t="str">
        <f>IF(SalesData[[#This Row],[Discount]]&gt;0, "Yes", "No")</f>
        <v>Yes</v>
      </c>
      <c r="R4588" t="str">
        <f>TEXT(SalesData[[#This Row],[Order Date]],"mmm-yyyy")</f>
        <v>Apr-2024</v>
      </c>
      <c r="S4588">
        <f>YEAR(SalesData[[#This Row],[Order Date]])*100 + MONTH(SalesData[[#This Row],[Order Date]])</f>
        <v>202404</v>
      </c>
    </row>
    <row r="4589" spans="1:19" x14ac:dyDescent="0.3">
      <c r="A4589" t="s">
        <v>4626</v>
      </c>
      <c r="B4589" s="3">
        <v>45397</v>
      </c>
      <c r="C4589" t="s">
        <v>4627</v>
      </c>
      <c r="D4589" t="s">
        <v>30</v>
      </c>
      <c r="E4589" t="s">
        <v>26</v>
      </c>
      <c r="F4589" t="s">
        <v>53</v>
      </c>
      <c r="G4589">
        <v>4</v>
      </c>
      <c r="H4589" s="5">
        <v>341.47</v>
      </c>
      <c r="I4589" s="5">
        <v>0.28000000000000003</v>
      </c>
      <c r="J4589" s="5">
        <v>983.43360000000007</v>
      </c>
      <c r="K4589" s="5">
        <v>179.6711476458853</v>
      </c>
      <c r="L4589">
        <f>YEAR(SalesData[Order Date])</f>
        <v>2024</v>
      </c>
      <c r="M4589">
        <f>MONTH(SalesData[Order Date])</f>
        <v>4</v>
      </c>
      <c r="N4589" t="str">
        <f>TEXT(SalesData[[#This Row],[Order Date]], "mmmm")</f>
        <v>April</v>
      </c>
      <c r="O4589" s="7">
        <f>IF(SalesData[Sales]=0,0,SalesData[Profit]/SalesData[Sales])</f>
        <v>0.18269779235312408</v>
      </c>
      <c r="P4589" s="8">
        <f t="shared" si="71"/>
        <v>2.049960465048174E-4</v>
      </c>
      <c r="Q4589" t="str">
        <f>IF(SalesData[[#This Row],[Discount]]&gt;0, "Yes", "No")</f>
        <v>Yes</v>
      </c>
      <c r="R4589" t="str">
        <f>TEXT(SalesData[[#This Row],[Order Date]],"mmm-yyyy")</f>
        <v>Apr-2024</v>
      </c>
      <c r="S4589">
        <f>YEAR(SalesData[[#This Row],[Order Date]])*100 + MONTH(SalesData[[#This Row],[Order Date]])</f>
        <v>202404</v>
      </c>
    </row>
    <row r="4590" spans="1:19" x14ac:dyDescent="0.3">
      <c r="A4590" t="s">
        <v>4640</v>
      </c>
      <c r="B4590" s="3">
        <v>45390</v>
      </c>
      <c r="C4590" t="s">
        <v>4641</v>
      </c>
      <c r="D4590" t="s">
        <v>30</v>
      </c>
      <c r="E4590" t="s">
        <v>19</v>
      </c>
      <c r="F4590" t="s">
        <v>15</v>
      </c>
      <c r="G4590">
        <v>2</v>
      </c>
      <c r="H4590" s="5">
        <v>710.41</v>
      </c>
      <c r="I4590" s="5">
        <v>0.27</v>
      </c>
      <c r="J4590" s="5">
        <v>1037.1985999999999</v>
      </c>
      <c r="K4590" s="5">
        <v>178.70240760054949</v>
      </c>
      <c r="L4590">
        <f>YEAR(SalesData[Order Date])</f>
        <v>2024</v>
      </c>
      <c r="M4590">
        <f>MONTH(SalesData[Order Date])</f>
        <v>4</v>
      </c>
      <c r="N4590" t="str">
        <f>TEXT(SalesData[[#This Row],[Order Date]], "mmmm")</f>
        <v>April</v>
      </c>
      <c r="O4590" s="7">
        <f>IF(SalesData[Sales]=0,0,SalesData[Profit]/SalesData[Sales])</f>
        <v>0.17229333668648367</v>
      </c>
      <c r="P4590" s="8">
        <f t="shared" si="71"/>
        <v>1.9003110879632889E-4</v>
      </c>
      <c r="Q4590" t="str">
        <f>IF(SalesData[[#This Row],[Discount]]&gt;0, "Yes", "No")</f>
        <v>Yes</v>
      </c>
      <c r="R4590" t="str">
        <f>TEXT(SalesData[[#This Row],[Order Date]],"mmm-yyyy")</f>
        <v>Apr-2024</v>
      </c>
      <c r="S4590">
        <f>YEAR(SalesData[[#This Row],[Order Date]])*100 + MONTH(SalesData[[#This Row],[Order Date]])</f>
        <v>202404</v>
      </c>
    </row>
    <row r="4591" spans="1:19" x14ac:dyDescent="0.3">
      <c r="A4591" t="s">
        <v>4741</v>
      </c>
      <c r="B4591" s="3">
        <v>45389</v>
      </c>
      <c r="C4591" t="s">
        <v>4742</v>
      </c>
      <c r="D4591" t="s">
        <v>30</v>
      </c>
      <c r="E4591" t="s">
        <v>26</v>
      </c>
      <c r="F4591" t="s">
        <v>27</v>
      </c>
      <c r="G4591">
        <v>1</v>
      </c>
      <c r="H4591" s="5">
        <v>975.68</v>
      </c>
      <c r="I4591" s="5">
        <v>0.02</v>
      </c>
      <c r="J4591" s="5">
        <v>956.16639999999995</v>
      </c>
      <c r="K4591" s="5">
        <v>194.72928130216371</v>
      </c>
      <c r="L4591">
        <f>YEAR(SalesData[Order Date])</f>
        <v>2024</v>
      </c>
      <c r="M4591">
        <f>MONTH(SalesData[Order Date])</f>
        <v>4</v>
      </c>
      <c r="N4591" t="str">
        <f>TEXT(SalesData[[#This Row],[Order Date]], "mmmm")</f>
        <v>April</v>
      </c>
      <c r="O4591" s="7">
        <f>IF(SalesData[Sales]=0,0,SalesData[Profit]/SalesData[Sales])</f>
        <v>0.20365626872285381</v>
      </c>
      <c r="P4591" s="8">
        <f t="shared" si="71"/>
        <v>2.0498524106264352E-5</v>
      </c>
      <c r="Q4591" t="str">
        <f>IF(SalesData[[#This Row],[Discount]]&gt;0, "Yes", "No")</f>
        <v>Yes</v>
      </c>
      <c r="R4591" t="str">
        <f>TEXT(SalesData[[#This Row],[Order Date]],"mmm-yyyy")</f>
        <v>Apr-2024</v>
      </c>
      <c r="S4591">
        <f>YEAR(SalesData[[#This Row],[Order Date]])*100 + MONTH(SalesData[[#This Row],[Order Date]])</f>
        <v>202404</v>
      </c>
    </row>
    <row r="4592" spans="1:19" x14ac:dyDescent="0.3">
      <c r="A4592" t="s">
        <v>4859</v>
      </c>
      <c r="B4592" s="3">
        <v>45408</v>
      </c>
      <c r="C4592" t="s">
        <v>4860</v>
      </c>
      <c r="D4592" t="s">
        <v>18</v>
      </c>
      <c r="E4592" t="s">
        <v>19</v>
      </c>
      <c r="F4592" t="s">
        <v>15</v>
      </c>
      <c r="G4592">
        <v>9</v>
      </c>
      <c r="H4592" s="5">
        <v>697.02</v>
      </c>
      <c r="I4592" s="5">
        <v>0.05</v>
      </c>
      <c r="J4592" s="5">
        <v>5959.5209999999997</v>
      </c>
      <c r="K4592" s="5">
        <v>1225.420819535371</v>
      </c>
      <c r="L4592">
        <f>YEAR(SalesData[Order Date])</f>
        <v>2024</v>
      </c>
      <c r="M4592">
        <f>MONTH(SalesData[Order Date])</f>
        <v>4</v>
      </c>
      <c r="N4592" t="str">
        <f>TEXT(SalesData[[#This Row],[Order Date]], "mmmm")</f>
        <v>April</v>
      </c>
      <c r="O4592" s="7">
        <f>IF(SalesData[Sales]=0,0,SalesData[Profit]/SalesData[Sales])</f>
        <v>0.20562404588143429</v>
      </c>
      <c r="P4592" s="8">
        <f t="shared" si="71"/>
        <v>7.9704392349653598E-6</v>
      </c>
      <c r="Q4592" t="str">
        <f>IF(SalesData[[#This Row],[Discount]]&gt;0, "Yes", "No")</f>
        <v>Yes</v>
      </c>
      <c r="R4592" t="str">
        <f>TEXT(SalesData[[#This Row],[Order Date]],"mmm-yyyy")</f>
        <v>Apr-2024</v>
      </c>
      <c r="S4592">
        <f>YEAR(SalesData[[#This Row],[Order Date]])*100 + MONTH(SalesData[[#This Row],[Order Date]])</f>
        <v>202404</v>
      </c>
    </row>
    <row r="4593" spans="1:19" x14ac:dyDescent="0.3">
      <c r="A4593" t="s">
        <v>4861</v>
      </c>
      <c r="B4593" s="3">
        <v>45384</v>
      </c>
      <c r="C4593" t="s">
        <v>4862</v>
      </c>
      <c r="D4593" t="s">
        <v>30</v>
      </c>
      <c r="E4593" t="s">
        <v>26</v>
      </c>
      <c r="F4593" t="s">
        <v>62</v>
      </c>
      <c r="G4593">
        <v>1</v>
      </c>
      <c r="H4593" s="5">
        <v>488.84</v>
      </c>
      <c r="I4593" s="5">
        <v>0.19</v>
      </c>
      <c r="J4593" s="5">
        <v>395.96039999999999</v>
      </c>
      <c r="K4593" s="5">
        <v>24.516016889877179</v>
      </c>
      <c r="L4593">
        <f>YEAR(SalesData[Order Date])</f>
        <v>2024</v>
      </c>
      <c r="M4593">
        <f>MONTH(SalesData[Order Date])</f>
        <v>4</v>
      </c>
      <c r="N4593" t="str">
        <f>TEXT(SalesData[[#This Row],[Order Date]], "mmmm")</f>
        <v>April</v>
      </c>
      <c r="O4593" s="7">
        <f>IF(SalesData[Sales]=0,0,SalesData[Profit]/SalesData[Sales])</f>
        <v>6.1915325092805187E-2</v>
      </c>
      <c r="P4593" s="8">
        <f t="shared" si="71"/>
        <v>3.8867523115947963E-4</v>
      </c>
      <c r="Q4593" t="str">
        <f>IF(SalesData[[#This Row],[Discount]]&gt;0, "Yes", "No")</f>
        <v>Yes</v>
      </c>
      <c r="R4593" t="str">
        <f>TEXT(SalesData[[#This Row],[Order Date]],"mmm-yyyy")</f>
        <v>Apr-2024</v>
      </c>
      <c r="S4593">
        <f>YEAR(SalesData[[#This Row],[Order Date]])*100 + MONTH(SalesData[[#This Row],[Order Date]])</f>
        <v>202404</v>
      </c>
    </row>
    <row r="4594" spans="1:19" x14ac:dyDescent="0.3">
      <c r="A4594" t="s">
        <v>4921</v>
      </c>
      <c r="B4594" s="3">
        <v>45408</v>
      </c>
      <c r="C4594" t="s">
        <v>4922</v>
      </c>
      <c r="D4594" t="s">
        <v>18</v>
      </c>
      <c r="E4594" t="s">
        <v>26</v>
      </c>
      <c r="F4594" t="s">
        <v>15</v>
      </c>
      <c r="G4594">
        <v>9</v>
      </c>
      <c r="H4594" s="5">
        <v>966.43</v>
      </c>
      <c r="I4594" s="5">
        <v>0.06</v>
      </c>
      <c r="J4594" s="5">
        <v>8175.9977999999983</v>
      </c>
      <c r="K4594" s="5">
        <v>655.70834908114944</v>
      </c>
      <c r="L4594">
        <f>YEAR(SalesData[Order Date])</f>
        <v>2024</v>
      </c>
      <c r="M4594">
        <f>MONTH(SalesData[Order Date])</f>
        <v>4</v>
      </c>
      <c r="N4594" t="str">
        <f>TEXT(SalesData[[#This Row],[Order Date]], "mmmm")</f>
        <v>April</v>
      </c>
      <c r="O4594" s="7">
        <f>IF(SalesData[Sales]=0,0,SalesData[Profit]/SalesData[Sales])</f>
        <v>8.0199183649627401E-2</v>
      </c>
      <c r="P4594" s="8">
        <f t="shared" si="71"/>
        <v>6.8982406037340179E-6</v>
      </c>
      <c r="Q4594" t="str">
        <f>IF(SalesData[[#This Row],[Discount]]&gt;0, "Yes", "No")</f>
        <v>Yes</v>
      </c>
      <c r="R4594" t="str">
        <f>TEXT(SalesData[[#This Row],[Order Date]],"mmm-yyyy")</f>
        <v>Apr-2024</v>
      </c>
      <c r="S4594">
        <f>YEAR(SalesData[[#This Row],[Order Date]])*100 + MONTH(SalesData[[#This Row],[Order Date]])</f>
        <v>202404</v>
      </c>
    </row>
    <row r="4595" spans="1:19" x14ac:dyDescent="0.3">
      <c r="A4595" t="s">
        <v>4931</v>
      </c>
      <c r="B4595" s="3">
        <v>45392</v>
      </c>
      <c r="C4595" t="s">
        <v>4932</v>
      </c>
      <c r="D4595" t="s">
        <v>23</v>
      </c>
      <c r="E4595" t="s">
        <v>26</v>
      </c>
      <c r="F4595" t="s">
        <v>15</v>
      </c>
      <c r="G4595">
        <v>6</v>
      </c>
      <c r="H4595" s="5">
        <v>944.23</v>
      </c>
      <c r="I4595" s="5">
        <v>0.18</v>
      </c>
      <c r="J4595" s="5">
        <v>4645.6116000000002</v>
      </c>
      <c r="K4595" s="5">
        <v>329.15945998869518</v>
      </c>
      <c r="L4595">
        <f>YEAR(SalesData[Order Date])</f>
        <v>2024</v>
      </c>
      <c r="M4595">
        <f>MONTH(SalesData[Order Date])</f>
        <v>4</v>
      </c>
      <c r="N4595" t="str">
        <f>TEXT(SalesData[[#This Row],[Order Date]], "mmmm")</f>
        <v>April</v>
      </c>
      <c r="O4595" s="7">
        <f>IF(SalesData[Sales]=0,0,SalesData[Profit]/SalesData[Sales])</f>
        <v>7.0853848390746904E-2</v>
      </c>
      <c r="P4595" s="8">
        <f t="shared" si="71"/>
        <v>3.1771919977124216E-5</v>
      </c>
      <c r="Q4595" t="str">
        <f>IF(SalesData[[#This Row],[Discount]]&gt;0, "Yes", "No")</f>
        <v>Yes</v>
      </c>
      <c r="R4595" t="str">
        <f>TEXT(SalesData[[#This Row],[Order Date]],"mmm-yyyy")</f>
        <v>Apr-2024</v>
      </c>
      <c r="S4595">
        <f>YEAR(SalesData[[#This Row],[Order Date]])*100 + MONTH(SalesData[[#This Row],[Order Date]])</f>
        <v>202404</v>
      </c>
    </row>
    <row r="4596" spans="1:19" x14ac:dyDescent="0.3">
      <c r="A4596" t="s">
        <v>4951</v>
      </c>
      <c r="B4596" s="3">
        <v>45411</v>
      </c>
      <c r="C4596" t="s">
        <v>4952</v>
      </c>
      <c r="D4596" t="s">
        <v>23</v>
      </c>
      <c r="E4596" t="s">
        <v>14</v>
      </c>
      <c r="F4596" t="s">
        <v>31</v>
      </c>
      <c r="G4596">
        <v>9</v>
      </c>
      <c r="H4596" s="5">
        <v>158.69</v>
      </c>
      <c r="I4596" s="5">
        <v>0.04</v>
      </c>
      <c r="J4596" s="5">
        <v>1371.0816</v>
      </c>
      <c r="K4596" s="5">
        <v>347.69345109694439</v>
      </c>
      <c r="L4596">
        <f>YEAR(SalesData[Order Date])</f>
        <v>2024</v>
      </c>
      <c r="M4596">
        <f>MONTH(SalesData[Order Date])</f>
        <v>4</v>
      </c>
      <c r="N4596" t="str">
        <f>TEXT(SalesData[[#This Row],[Order Date]], "mmmm")</f>
        <v>April</v>
      </c>
      <c r="O4596" s="7">
        <f>IF(SalesData[Sales]=0,0,SalesData[Profit]/SalesData[Sales])</f>
        <v>0.25359063318838526</v>
      </c>
      <c r="P4596" s="8">
        <f t="shared" si="71"/>
        <v>2.8007085792705556E-5</v>
      </c>
      <c r="Q4596" t="str">
        <f>IF(SalesData[[#This Row],[Discount]]&gt;0, "Yes", "No")</f>
        <v>Yes</v>
      </c>
      <c r="R4596" t="str">
        <f>TEXT(SalesData[[#This Row],[Order Date]],"mmm-yyyy")</f>
        <v>Apr-2024</v>
      </c>
      <c r="S4596">
        <f>YEAR(SalesData[[#This Row],[Order Date]])*100 + MONTH(SalesData[[#This Row],[Order Date]])</f>
        <v>202404</v>
      </c>
    </row>
    <row r="4597" spans="1:19" x14ac:dyDescent="0.3">
      <c r="A4597" t="s">
        <v>4963</v>
      </c>
      <c r="B4597" s="3">
        <v>45393</v>
      </c>
      <c r="C4597" t="s">
        <v>4964</v>
      </c>
      <c r="D4597" t="s">
        <v>30</v>
      </c>
      <c r="E4597" t="s">
        <v>14</v>
      </c>
      <c r="F4597" t="s">
        <v>31</v>
      </c>
      <c r="G4597">
        <v>9</v>
      </c>
      <c r="H4597" s="5">
        <v>58.86</v>
      </c>
      <c r="I4597" s="5">
        <v>0.25</v>
      </c>
      <c r="J4597" s="5">
        <v>397.30500000000001</v>
      </c>
      <c r="K4597" s="5">
        <v>97.183153548902368</v>
      </c>
      <c r="L4597">
        <f>YEAR(SalesData[Order Date])</f>
        <v>2024</v>
      </c>
      <c r="M4597">
        <f>MONTH(SalesData[Order Date])</f>
        <v>4</v>
      </c>
      <c r="N4597" t="str">
        <f>TEXT(SalesData[[#This Row],[Order Date]], "mmmm")</f>
        <v>April</v>
      </c>
      <c r="O4597" s="7">
        <f>IF(SalesData[Sales]=0,0,SalesData[Profit]/SalesData[Sales])</f>
        <v>0.24460591623287492</v>
      </c>
      <c r="P4597" s="8">
        <f t="shared" si="71"/>
        <v>4.7192962585419264E-4</v>
      </c>
      <c r="Q4597" t="str">
        <f>IF(SalesData[[#This Row],[Discount]]&gt;0, "Yes", "No")</f>
        <v>Yes</v>
      </c>
      <c r="R4597" t="str">
        <f>TEXT(SalesData[[#This Row],[Order Date]],"mmm-yyyy")</f>
        <v>Apr-2024</v>
      </c>
      <c r="S4597">
        <f>YEAR(SalesData[[#This Row],[Order Date]])*100 + MONTH(SalesData[[#This Row],[Order Date]])</f>
        <v>202404</v>
      </c>
    </row>
    <row r="4598" spans="1:19" x14ac:dyDescent="0.3">
      <c r="A4598" t="s">
        <v>5063</v>
      </c>
      <c r="B4598" s="3">
        <v>45398</v>
      </c>
      <c r="C4598" t="s">
        <v>5064</v>
      </c>
      <c r="D4598" t="s">
        <v>18</v>
      </c>
      <c r="E4598" t="s">
        <v>14</v>
      </c>
      <c r="F4598" t="s">
        <v>15</v>
      </c>
      <c r="G4598">
        <v>5</v>
      </c>
      <c r="H4598" s="5">
        <v>388.97</v>
      </c>
      <c r="I4598" s="5">
        <v>0.02</v>
      </c>
      <c r="J4598" s="5">
        <v>1905.953</v>
      </c>
      <c r="K4598" s="5">
        <v>223.03581498587309</v>
      </c>
      <c r="L4598">
        <f>YEAR(SalesData[Order Date])</f>
        <v>2024</v>
      </c>
      <c r="M4598">
        <f>MONTH(SalesData[Order Date])</f>
        <v>4</v>
      </c>
      <c r="N4598" t="str">
        <f>TEXT(SalesData[[#This Row],[Order Date]], "mmmm")</f>
        <v>April</v>
      </c>
      <c r="O4598" s="7">
        <f>IF(SalesData[Sales]=0,0,SalesData[Profit]/SalesData[Sales])</f>
        <v>0.11702062694403959</v>
      </c>
      <c r="P4598" s="8">
        <f t="shared" si="71"/>
        <v>1.0283569426948093E-5</v>
      </c>
      <c r="Q4598" t="str">
        <f>IF(SalesData[[#This Row],[Discount]]&gt;0, "Yes", "No")</f>
        <v>Yes</v>
      </c>
      <c r="R4598" t="str">
        <f>TEXT(SalesData[[#This Row],[Order Date]],"mmm-yyyy")</f>
        <v>Apr-2024</v>
      </c>
      <c r="S4598">
        <f>YEAR(SalesData[[#This Row],[Order Date]])*100 + MONTH(SalesData[[#This Row],[Order Date]])</f>
        <v>202404</v>
      </c>
    </row>
    <row r="4599" spans="1:19" x14ac:dyDescent="0.3">
      <c r="A4599" t="s">
        <v>5169</v>
      </c>
      <c r="B4599" s="3">
        <v>45406</v>
      </c>
      <c r="C4599" t="s">
        <v>5170</v>
      </c>
      <c r="D4599" t="s">
        <v>23</v>
      </c>
      <c r="E4599" t="s">
        <v>26</v>
      </c>
      <c r="F4599" t="s">
        <v>44</v>
      </c>
      <c r="G4599">
        <v>6</v>
      </c>
      <c r="H4599" s="5">
        <v>992.96</v>
      </c>
      <c r="I4599" s="5">
        <v>0.27</v>
      </c>
      <c r="J4599" s="5">
        <v>4349.1647999999996</v>
      </c>
      <c r="K4599" s="5">
        <v>967.97737208202557</v>
      </c>
      <c r="L4599">
        <f>YEAR(SalesData[Order Date])</f>
        <v>2024</v>
      </c>
      <c r="M4599">
        <f>MONTH(SalesData[Order Date])</f>
        <v>4</v>
      </c>
      <c r="N4599" t="str">
        <f>TEXT(SalesData[[#This Row],[Order Date]], "mmmm")</f>
        <v>April</v>
      </c>
      <c r="O4599" s="7">
        <f>IF(SalesData[Sales]=0,0,SalesData[Profit]/SalesData[Sales])</f>
        <v>0.22256626653513467</v>
      </c>
      <c r="P4599" s="8">
        <f t="shared" si="71"/>
        <v>4.5319046084434423E-5</v>
      </c>
      <c r="Q4599" t="str">
        <f>IF(SalesData[[#This Row],[Discount]]&gt;0, "Yes", "No")</f>
        <v>Yes</v>
      </c>
      <c r="R4599" t="str">
        <f>TEXT(SalesData[[#This Row],[Order Date]],"mmm-yyyy")</f>
        <v>Apr-2024</v>
      </c>
      <c r="S4599">
        <f>YEAR(SalesData[[#This Row],[Order Date]])*100 + MONTH(SalesData[[#This Row],[Order Date]])</f>
        <v>202404</v>
      </c>
    </row>
    <row r="4600" spans="1:19" x14ac:dyDescent="0.3">
      <c r="A4600" t="s">
        <v>5243</v>
      </c>
      <c r="B4600" s="3">
        <v>45402</v>
      </c>
      <c r="C4600" t="s">
        <v>5244</v>
      </c>
      <c r="D4600" t="s">
        <v>13</v>
      </c>
      <c r="E4600" t="s">
        <v>26</v>
      </c>
      <c r="F4600" t="s">
        <v>31</v>
      </c>
      <c r="G4600">
        <v>9</v>
      </c>
      <c r="H4600" s="5">
        <v>16.13</v>
      </c>
      <c r="I4600" s="5">
        <v>0.04</v>
      </c>
      <c r="J4600" s="5">
        <v>139.36320000000001</v>
      </c>
      <c r="K4600" s="5">
        <v>25.977403880464589</v>
      </c>
      <c r="L4600">
        <f>YEAR(SalesData[Order Date])</f>
        <v>2024</v>
      </c>
      <c r="M4600">
        <f>MONTH(SalesData[Order Date])</f>
        <v>4</v>
      </c>
      <c r="N4600" t="str">
        <f>TEXT(SalesData[[#This Row],[Order Date]], "mmmm")</f>
        <v>April</v>
      </c>
      <c r="O4600" s="7">
        <f>IF(SalesData[Sales]=0,0,SalesData[Profit]/SalesData[Sales])</f>
        <v>0.18640074194955761</v>
      </c>
      <c r="P4600" s="8">
        <f t="shared" si="71"/>
        <v>2.7553902321416273E-4</v>
      </c>
      <c r="Q4600" t="str">
        <f>IF(SalesData[[#This Row],[Discount]]&gt;0, "Yes", "No")</f>
        <v>Yes</v>
      </c>
      <c r="R4600" t="str">
        <f>TEXT(SalesData[[#This Row],[Order Date]],"mmm-yyyy")</f>
        <v>Apr-2024</v>
      </c>
      <c r="S4600">
        <f>YEAR(SalesData[[#This Row],[Order Date]])*100 + MONTH(SalesData[[#This Row],[Order Date]])</f>
        <v>202404</v>
      </c>
    </row>
    <row r="4601" spans="1:19" x14ac:dyDescent="0.3">
      <c r="A4601" t="s">
        <v>5331</v>
      </c>
      <c r="B4601" s="3">
        <v>45399</v>
      </c>
      <c r="C4601" t="s">
        <v>5332</v>
      </c>
      <c r="D4601" t="s">
        <v>18</v>
      </c>
      <c r="E4601" t="s">
        <v>14</v>
      </c>
      <c r="F4601" t="s">
        <v>27</v>
      </c>
      <c r="G4601">
        <v>2</v>
      </c>
      <c r="H4601" s="5">
        <v>896.26</v>
      </c>
      <c r="I4601" s="5">
        <v>0.17</v>
      </c>
      <c r="J4601" s="5">
        <v>1487.7916</v>
      </c>
      <c r="K4601" s="5">
        <v>317.16314225411247</v>
      </c>
      <c r="L4601">
        <f>YEAR(SalesData[Order Date])</f>
        <v>2024</v>
      </c>
      <c r="M4601">
        <f>MONTH(SalesData[Order Date])</f>
        <v>4</v>
      </c>
      <c r="N4601" t="str">
        <f>TEXT(SalesData[[#This Row],[Order Date]], "mmmm")</f>
        <v>April</v>
      </c>
      <c r="O4601" s="7">
        <f>IF(SalesData[Sales]=0,0,SalesData[Profit]/SalesData[Sales])</f>
        <v>0.21317712927947199</v>
      </c>
      <c r="P4601" s="8">
        <f t="shared" si="71"/>
        <v>9.4838551313235003E-5</v>
      </c>
      <c r="Q4601" t="str">
        <f>IF(SalesData[[#This Row],[Discount]]&gt;0, "Yes", "No")</f>
        <v>Yes</v>
      </c>
      <c r="R4601" t="str">
        <f>TEXT(SalesData[[#This Row],[Order Date]],"mmm-yyyy")</f>
        <v>Apr-2024</v>
      </c>
      <c r="S4601">
        <f>YEAR(SalesData[[#This Row],[Order Date]])*100 + MONTH(SalesData[[#This Row],[Order Date]])</f>
        <v>202404</v>
      </c>
    </row>
    <row r="4602" spans="1:19" x14ac:dyDescent="0.3">
      <c r="A4602" t="s">
        <v>5335</v>
      </c>
      <c r="B4602" s="3">
        <v>45396</v>
      </c>
      <c r="C4602" t="s">
        <v>5336</v>
      </c>
      <c r="D4602" t="s">
        <v>30</v>
      </c>
      <c r="E4602" t="s">
        <v>26</v>
      </c>
      <c r="F4602" t="s">
        <v>15</v>
      </c>
      <c r="G4602">
        <v>1</v>
      </c>
      <c r="H4602" s="5">
        <v>192.86</v>
      </c>
      <c r="I4602" s="5">
        <v>0.05</v>
      </c>
      <c r="J4602" s="5">
        <v>183.21700000000001</v>
      </c>
      <c r="K4602" s="5">
        <v>52.426285184597873</v>
      </c>
      <c r="L4602">
        <f>YEAR(SalesData[Order Date])</f>
        <v>2024</v>
      </c>
      <c r="M4602">
        <f>MONTH(SalesData[Order Date])</f>
        <v>4</v>
      </c>
      <c r="N4602" t="str">
        <f>TEXT(SalesData[[#This Row],[Order Date]], "mmmm")</f>
        <v>April</v>
      </c>
      <c r="O4602" s="7">
        <f>IF(SalesData[Sales]=0,0,SalesData[Profit]/SalesData[Sales])</f>
        <v>0.28614312637254113</v>
      </c>
      <c r="P4602" s="8">
        <f t="shared" si="71"/>
        <v>2.5925541843824538E-4</v>
      </c>
      <c r="Q4602" t="str">
        <f>IF(SalesData[[#This Row],[Discount]]&gt;0, "Yes", "No")</f>
        <v>Yes</v>
      </c>
      <c r="R4602" t="str">
        <f>TEXT(SalesData[[#This Row],[Order Date]],"mmm-yyyy")</f>
        <v>Apr-2024</v>
      </c>
      <c r="S4602">
        <f>YEAR(SalesData[[#This Row],[Order Date]])*100 + MONTH(SalesData[[#This Row],[Order Date]])</f>
        <v>202404</v>
      </c>
    </row>
    <row r="4603" spans="1:19" x14ac:dyDescent="0.3">
      <c r="A4603" t="s">
        <v>5376</v>
      </c>
      <c r="B4603" s="3">
        <v>45387</v>
      </c>
      <c r="C4603" t="s">
        <v>5377</v>
      </c>
      <c r="D4603" t="s">
        <v>23</v>
      </c>
      <c r="E4603" t="s">
        <v>26</v>
      </c>
      <c r="F4603" t="s">
        <v>31</v>
      </c>
      <c r="G4603">
        <v>6</v>
      </c>
      <c r="H4603" s="5">
        <v>771.87</v>
      </c>
      <c r="I4603" s="5">
        <v>0.13</v>
      </c>
      <c r="J4603" s="5">
        <v>4029.1614</v>
      </c>
      <c r="K4603" s="5">
        <v>945.83321592797438</v>
      </c>
      <c r="L4603">
        <f>YEAR(SalesData[Order Date])</f>
        <v>2024</v>
      </c>
      <c r="M4603">
        <f>MONTH(SalesData[Order Date])</f>
        <v>4</v>
      </c>
      <c r="N4603" t="str">
        <f>TEXT(SalesData[[#This Row],[Order Date]], "mmmm")</f>
        <v>April</v>
      </c>
      <c r="O4603" s="7">
        <f>IF(SalesData[Sales]=0,0,SalesData[Profit]/SalesData[Sales])</f>
        <v>0.2347469167971217</v>
      </c>
      <c r="P4603" s="8">
        <f t="shared" si="71"/>
        <v>2.8070357270870309E-5</v>
      </c>
      <c r="Q4603" t="str">
        <f>IF(SalesData[[#This Row],[Discount]]&gt;0, "Yes", "No")</f>
        <v>Yes</v>
      </c>
      <c r="R4603" t="str">
        <f>TEXT(SalesData[[#This Row],[Order Date]],"mmm-yyyy")</f>
        <v>Apr-2024</v>
      </c>
      <c r="S4603">
        <f>YEAR(SalesData[[#This Row],[Order Date]])*100 + MONTH(SalesData[[#This Row],[Order Date]])</f>
        <v>202404</v>
      </c>
    </row>
    <row r="4604" spans="1:19" x14ac:dyDescent="0.3">
      <c r="A4604" t="s">
        <v>5402</v>
      </c>
      <c r="B4604" s="3">
        <v>45409</v>
      </c>
      <c r="C4604" t="s">
        <v>5403</v>
      </c>
      <c r="D4604" t="s">
        <v>18</v>
      </c>
      <c r="E4604" t="s">
        <v>26</v>
      </c>
      <c r="F4604" t="s">
        <v>34</v>
      </c>
      <c r="G4604">
        <v>9</v>
      </c>
      <c r="H4604" s="5">
        <v>978.57</v>
      </c>
      <c r="I4604" s="5">
        <v>0.08</v>
      </c>
      <c r="J4604" s="5">
        <v>8102.5596000000014</v>
      </c>
      <c r="K4604" s="5">
        <v>1559.2163838454439</v>
      </c>
      <c r="L4604">
        <f>YEAR(SalesData[Order Date])</f>
        <v>2024</v>
      </c>
      <c r="M4604">
        <f>MONTH(SalesData[Order Date])</f>
        <v>4</v>
      </c>
      <c r="N4604" t="str">
        <f>TEXT(SalesData[[#This Row],[Order Date]], "mmmm")</f>
        <v>April</v>
      </c>
      <c r="O4604" s="7">
        <f>IF(SalesData[Sales]=0,0,SalesData[Profit]/SalesData[Sales])</f>
        <v>0.19243504038470061</v>
      </c>
      <c r="P4604" s="8">
        <f t="shared" si="71"/>
        <v>9.0835493514913472E-6</v>
      </c>
      <c r="Q4604" t="str">
        <f>IF(SalesData[[#This Row],[Discount]]&gt;0, "Yes", "No")</f>
        <v>Yes</v>
      </c>
      <c r="R4604" t="str">
        <f>TEXT(SalesData[[#This Row],[Order Date]],"mmm-yyyy")</f>
        <v>Apr-2024</v>
      </c>
      <c r="S4604">
        <f>YEAR(SalesData[[#This Row],[Order Date]])*100 + MONTH(SalesData[[#This Row],[Order Date]])</f>
        <v>202404</v>
      </c>
    </row>
    <row r="4605" spans="1:19" x14ac:dyDescent="0.3">
      <c r="A4605" t="s">
        <v>5412</v>
      </c>
      <c r="B4605" s="3">
        <v>45402</v>
      </c>
      <c r="C4605" t="s">
        <v>5413</v>
      </c>
      <c r="D4605" t="s">
        <v>18</v>
      </c>
      <c r="E4605" t="s">
        <v>14</v>
      </c>
      <c r="F4605" t="s">
        <v>53</v>
      </c>
      <c r="G4605">
        <v>6</v>
      </c>
      <c r="H4605" s="5">
        <v>19.95</v>
      </c>
      <c r="I4605" s="5">
        <v>0.22</v>
      </c>
      <c r="J4605" s="5">
        <v>93.366</v>
      </c>
      <c r="K4605" s="5">
        <v>22.532857305165429</v>
      </c>
      <c r="L4605">
        <f>YEAR(SalesData[Order Date])</f>
        <v>2024</v>
      </c>
      <c r="M4605">
        <f>MONTH(SalesData[Order Date])</f>
        <v>4</v>
      </c>
      <c r="N4605" t="str">
        <f>TEXT(SalesData[[#This Row],[Order Date]], "mmmm")</f>
        <v>April</v>
      </c>
      <c r="O4605" s="7">
        <f>IF(SalesData[Sales]=0,0,SalesData[Profit]/SalesData[Sales])</f>
        <v>0.24133900247590589</v>
      </c>
      <c r="P4605" s="8">
        <f t="shared" si="71"/>
        <v>1.8379281537176276E-3</v>
      </c>
      <c r="Q4605" t="str">
        <f>IF(SalesData[[#This Row],[Discount]]&gt;0, "Yes", "No")</f>
        <v>Yes</v>
      </c>
      <c r="R4605" t="str">
        <f>TEXT(SalesData[[#This Row],[Order Date]],"mmm-yyyy")</f>
        <v>Apr-2024</v>
      </c>
      <c r="S4605">
        <f>YEAR(SalesData[[#This Row],[Order Date]])*100 + MONTH(SalesData[[#This Row],[Order Date]])</f>
        <v>202404</v>
      </c>
    </row>
    <row r="4606" spans="1:19" x14ac:dyDescent="0.3">
      <c r="A4606" t="s">
        <v>5466</v>
      </c>
      <c r="B4606" s="3">
        <v>45404</v>
      </c>
      <c r="C4606" t="s">
        <v>5467</v>
      </c>
      <c r="D4606" t="s">
        <v>18</v>
      </c>
      <c r="E4606" t="s">
        <v>26</v>
      </c>
      <c r="F4606" t="s">
        <v>15</v>
      </c>
      <c r="G4606">
        <v>3</v>
      </c>
      <c r="H4606" s="5">
        <v>943.96</v>
      </c>
      <c r="I4606" s="5">
        <v>0.23</v>
      </c>
      <c r="J4606" s="5">
        <v>2180.5475999999999</v>
      </c>
      <c r="K4606" s="5">
        <v>192.05825473889979</v>
      </c>
      <c r="L4606">
        <f>YEAR(SalesData[Order Date])</f>
        <v>2024</v>
      </c>
      <c r="M4606">
        <f>MONTH(SalesData[Order Date])</f>
        <v>4</v>
      </c>
      <c r="N4606" t="str">
        <f>TEXT(SalesData[[#This Row],[Order Date]], "mmmm")</f>
        <v>April</v>
      </c>
      <c r="O4606" s="7">
        <f>IF(SalesData[Sales]=0,0,SalesData[Profit]/SalesData[Sales])</f>
        <v>8.8077992307482672E-2</v>
      </c>
      <c r="P4606" s="8">
        <f t="shared" si="71"/>
        <v>8.1218130711753318E-5</v>
      </c>
      <c r="Q4606" t="str">
        <f>IF(SalesData[[#This Row],[Discount]]&gt;0, "Yes", "No")</f>
        <v>Yes</v>
      </c>
      <c r="R4606" t="str">
        <f>TEXT(SalesData[[#This Row],[Order Date]],"mmm-yyyy")</f>
        <v>Apr-2024</v>
      </c>
      <c r="S4606">
        <f>YEAR(SalesData[[#This Row],[Order Date]])*100 + MONTH(SalesData[[#This Row],[Order Date]])</f>
        <v>202404</v>
      </c>
    </row>
    <row r="4607" spans="1:19" x14ac:dyDescent="0.3">
      <c r="A4607" t="s">
        <v>5499</v>
      </c>
      <c r="B4607" s="3">
        <v>45384</v>
      </c>
      <c r="C4607" t="s">
        <v>5500</v>
      </c>
      <c r="D4607" t="s">
        <v>23</v>
      </c>
      <c r="E4607" t="s">
        <v>14</v>
      </c>
      <c r="F4607" t="s">
        <v>39</v>
      </c>
      <c r="G4607">
        <v>5</v>
      </c>
      <c r="H4607" s="5">
        <v>275.72000000000003</v>
      </c>
      <c r="I4607" s="5">
        <v>7.0000000000000007E-2</v>
      </c>
      <c r="J4607" s="5">
        <v>1282.098</v>
      </c>
      <c r="K4607" s="5">
        <v>309.34754689981253</v>
      </c>
      <c r="L4607">
        <f>YEAR(SalesData[Order Date])</f>
        <v>2024</v>
      </c>
      <c r="M4607">
        <f>MONTH(SalesData[Order Date])</f>
        <v>4</v>
      </c>
      <c r="N4607" t="str">
        <f>TEXT(SalesData[[#This Row],[Order Date]], "mmmm")</f>
        <v>April</v>
      </c>
      <c r="O4607" s="7">
        <f>IF(SalesData[Sales]=0,0,SalesData[Profit]/SalesData[Sales])</f>
        <v>0.24128229425505113</v>
      </c>
      <c r="P4607" s="8">
        <f t="shared" si="71"/>
        <v>5.0776149717104311E-5</v>
      </c>
      <c r="Q4607" t="str">
        <f>IF(SalesData[[#This Row],[Discount]]&gt;0, "Yes", "No")</f>
        <v>Yes</v>
      </c>
      <c r="R4607" t="str">
        <f>TEXT(SalesData[[#This Row],[Order Date]],"mmm-yyyy")</f>
        <v>Apr-2024</v>
      </c>
      <c r="S4607">
        <f>YEAR(SalesData[[#This Row],[Order Date]])*100 + MONTH(SalesData[[#This Row],[Order Date]])</f>
        <v>202404</v>
      </c>
    </row>
    <row r="4608" spans="1:19" x14ac:dyDescent="0.3">
      <c r="A4608" t="s">
        <v>5543</v>
      </c>
      <c r="B4608" s="3">
        <v>45394</v>
      </c>
      <c r="C4608" t="s">
        <v>5544</v>
      </c>
      <c r="D4608" t="s">
        <v>30</v>
      </c>
      <c r="E4608" t="s">
        <v>14</v>
      </c>
      <c r="F4608" t="s">
        <v>34</v>
      </c>
      <c r="G4608">
        <v>1</v>
      </c>
      <c r="H4608" s="5">
        <v>950.19</v>
      </c>
      <c r="I4608" s="5">
        <v>0.16</v>
      </c>
      <c r="J4608" s="5">
        <v>798.15960000000007</v>
      </c>
      <c r="K4608" s="5">
        <v>55.372506890843709</v>
      </c>
      <c r="L4608">
        <f>YEAR(SalesData[Order Date])</f>
        <v>2024</v>
      </c>
      <c r="M4608">
        <f>MONTH(SalesData[Order Date])</f>
        <v>4</v>
      </c>
      <c r="N4608" t="str">
        <f>TEXT(SalesData[[#This Row],[Order Date]], "mmmm")</f>
        <v>April</v>
      </c>
      <c r="O4608" s="7">
        <f>IF(SalesData[Sales]=0,0,SalesData[Profit]/SalesData[Sales])</f>
        <v>6.9375231333236739E-2</v>
      </c>
      <c r="P4608" s="8">
        <f t="shared" si="71"/>
        <v>1.6838737515654763E-4</v>
      </c>
      <c r="Q4608" t="str">
        <f>IF(SalesData[[#This Row],[Discount]]&gt;0, "Yes", "No")</f>
        <v>Yes</v>
      </c>
      <c r="R4608" t="str">
        <f>TEXT(SalesData[[#This Row],[Order Date]],"mmm-yyyy")</f>
        <v>Apr-2024</v>
      </c>
      <c r="S4608">
        <f>YEAR(SalesData[[#This Row],[Order Date]])*100 + MONTH(SalesData[[#This Row],[Order Date]])</f>
        <v>202404</v>
      </c>
    </row>
    <row r="4609" spans="1:19" x14ac:dyDescent="0.3">
      <c r="A4609" t="s">
        <v>5597</v>
      </c>
      <c r="B4609" s="3">
        <v>45386</v>
      </c>
      <c r="C4609" t="s">
        <v>5598</v>
      </c>
      <c r="D4609" t="s">
        <v>30</v>
      </c>
      <c r="E4609" t="s">
        <v>26</v>
      </c>
      <c r="F4609" t="s">
        <v>34</v>
      </c>
      <c r="G4609">
        <v>7</v>
      </c>
      <c r="H4609" s="5">
        <v>619.67999999999995</v>
      </c>
      <c r="I4609" s="5">
        <v>0.21</v>
      </c>
      <c r="J4609" s="5">
        <v>3426.8303999999998</v>
      </c>
      <c r="K4609" s="5">
        <v>369.7127163611317</v>
      </c>
      <c r="L4609">
        <f>YEAR(SalesData[Order Date])</f>
        <v>2024</v>
      </c>
      <c r="M4609">
        <f>MONTH(SalesData[Order Date])</f>
        <v>4</v>
      </c>
      <c r="N4609" t="str">
        <f>TEXT(SalesData[[#This Row],[Order Date]], "mmmm")</f>
        <v>April</v>
      </c>
      <c r="O4609" s="7">
        <f>IF(SalesData[Sales]=0,0,SalesData[Profit]/SalesData[Sales])</f>
        <v>0.10788766095956535</v>
      </c>
      <c r="P4609" s="8">
        <f t="shared" si="71"/>
        <v>4.8412083656080561E-5</v>
      </c>
      <c r="Q4609" t="str">
        <f>IF(SalesData[[#This Row],[Discount]]&gt;0, "Yes", "No")</f>
        <v>Yes</v>
      </c>
      <c r="R4609" t="str">
        <f>TEXT(SalesData[[#This Row],[Order Date]],"mmm-yyyy")</f>
        <v>Apr-2024</v>
      </c>
      <c r="S4609">
        <f>YEAR(SalesData[[#This Row],[Order Date]])*100 + MONTH(SalesData[[#This Row],[Order Date]])</f>
        <v>202404</v>
      </c>
    </row>
    <row r="4610" spans="1:19" x14ac:dyDescent="0.3">
      <c r="A4610" t="s">
        <v>5599</v>
      </c>
      <c r="B4610" s="3">
        <v>45404</v>
      </c>
      <c r="C4610" t="s">
        <v>5600</v>
      </c>
      <c r="D4610" t="s">
        <v>13</v>
      </c>
      <c r="E4610" t="s">
        <v>14</v>
      </c>
      <c r="F4610" t="s">
        <v>20</v>
      </c>
      <c r="G4610">
        <v>5</v>
      </c>
      <c r="H4610" s="5">
        <v>545.36</v>
      </c>
      <c r="I4610" s="5">
        <v>0.04</v>
      </c>
      <c r="J4610" s="5">
        <v>2617.7280000000001</v>
      </c>
      <c r="K4610" s="5">
        <v>150.22924315466969</v>
      </c>
      <c r="L4610">
        <f>YEAR(SalesData[Order Date])</f>
        <v>2024</v>
      </c>
      <c r="M4610">
        <f>MONTH(SalesData[Order Date])</f>
        <v>4</v>
      </c>
      <c r="N4610" t="str">
        <f>TEXT(SalesData[[#This Row],[Order Date]], "mmmm")</f>
        <v>April</v>
      </c>
      <c r="O4610" s="7">
        <f>IF(SalesData[Sales]=0,0,SalesData[Profit]/SalesData[Sales])</f>
        <v>5.7389172272546911E-2</v>
      </c>
      <c r="P4610" s="8">
        <f t="shared" ref="P4610:P4673" si="72">IF(H:H*G:G=0, 0, (I:I/(H:H*G:G)))</f>
        <v>1.4669209329617133E-5</v>
      </c>
      <c r="Q4610" t="str">
        <f>IF(SalesData[[#This Row],[Discount]]&gt;0, "Yes", "No")</f>
        <v>Yes</v>
      </c>
      <c r="R4610" t="str">
        <f>TEXT(SalesData[[#This Row],[Order Date]],"mmm-yyyy")</f>
        <v>Apr-2024</v>
      </c>
      <c r="S4610">
        <f>YEAR(SalesData[[#This Row],[Order Date]])*100 + MONTH(SalesData[[#This Row],[Order Date]])</f>
        <v>202404</v>
      </c>
    </row>
    <row r="4611" spans="1:19" x14ac:dyDescent="0.3">
      <c r="A4611" t="s">
        <v>5632</v>
      </c>
      <c r="B4611" s="3">
        <v>45403</v>
      </c>
      <c r="C4611" t="s">
        <v>5633</v>
      </c>
      <c r="D4611" t="s">
        <v>23</v>
      </c>
      <c r="E4611" t="s">
        <v>19</v>
      </c>
      <c r="F4611" t="s">
        <v>20</v>
      </c>
      <c r="G4611">
        <v>4</v>
      </c>
      <c r="H4611" s="5">
        <v>679.35</v>
      </c>
      <c r="I4611" s="5">
        <v>0.18</v>
      </c>
      <c r="J4611" s="5">
        <v>2228.268</v>
      </c>
      <c r="K4611" s="5">
        <v>574.68009780664158</v>
      </c>
      <c r="L4611">
        <f>YEAR(SalesData[Order Date])</f>
        <v>2024</v>
      </c>
      <c r="M4611">
        <f>MONTH(SalesData[Order Date])</f>
        <v>4</v>
      </c>
      <c r="N4611" t="str">
        <f>TEXT(SalesData[[#This Row],[Order Date]], "mmmm")</f>
        <v>April</v>
      </c>
      <c r="O4611" s="7">
        <f>IF(SalesData[Sales]=0,0,SalesData[Profit]/SalesData[Sales])</f>
        <v>0.25790438933137377</v>
      </c>
      <c r="P4611" s="8">
        <f t="shared" si="72"/>
        <v>6.6239788032678297E-5</v>
      </c>
      <c r="Q4611" t="str">
        <f>IF(SalesData[[#This Row],[Discount]]&gt;0, "Yes", "No")</f>
        <v>Yes</v>
      </c>
      <c r="R4611" t="str">
        <f>TEXT(SalesData[[#This Row],[Order Date]],"mmm-yyyy")</f>
        <v>Apr-2024</v>
      </c>
      <c r="S4611">
        <f>YEAR(SalesData[[#This Row],[Order Date]])*100 + MONTH(SalesData[[#This Row],[Order Date]])</f>
        <v>202404</v>
      </c>
    </row>
    <row r="4612" spans="1:19" x14ac:dyDescent="0.3">
      <c r="A4612" t="s">
        <v>5765</v>
      </c>
      <c r="B4612" s="3">
        <v>45395</v>
      </c>
      <c r="C4612" t="s">
        <v>5766</v>
      </c>
      <c r="D4612" t="s">
        <v>13</v>
      </c>
      <c r="E4612" t="s">
        <v>14</v>
      </c>
      <c r="F4612" t="s">
        <v>31</v>
      </c>
      <c r="G4612">
        <v>2</v>
      </c>
      <c r="H4612" s="5">
        <v>991.93</v>
      </c>
      <c r="I4612" s="5">
        <v>0.04</v>
      </c>
      <c r="J4612" s="5">
        <v>1904.5056</v>
      </c>
      <c r="K4612" s="5">
        <v>485.62942386663559</v>
      </c>
      <c r="L4612">
        <f>YEAR(SalesData[Order Date])</f>
        <v>2024</v>
      </c>
      <c r="M4612">
        <f>MONTH(SalesData[Order Date])</f>
        <v>4</v>
      </c>
      <c r="N4612" t="str">
        <f>TEXT(SalesData[[#This Row],[Order Date]], "mmmm")</f>
        <v>April</v>
      </c>
      <c r="O4612" s="7">
        <f>IF(SalesData[Sales]=0,0,SalesData[Profit]/SalesData[Sales])</f>
        <v>0.25498975895194825</v>
      </c>
      <c r="P4612" s="8">
        <f t="shared" si="72"/>
        <v>2.0162713094674019E-5</v>
      </c>
      <c r="Q4612" t="str">
        <f>IF(SalesData[[#This Row],[Discount]]&gt;0, "Yes", "No")</f>
        <v>Yes</v>
      </c>
      <c r="R4612" t="str">
        <f>TEXT(SalesData[[#This Row],[Order Date]],"mmm-yyyy")</f>
        <v>Apr-2024</v>
      </c>
      <c r="S4612">
        <f>YEAR(SalesData[[#This Row],[Order Date]])*100 + MONTH(SalesData[[#This Row],[Order Date]])</f>
        <v>202404</v>
      </c>
    </row>
    <row r="4613" spans="1:19" x14ac:dyDescent="0.3">
      <c r="A4613" t="s">
        <v>5781</v>
      </c>
      <c r="B4613" s="3">
        <v>45389</v>
      </c>
      <c r="C4613" t="s">
        <v>5782</v>
      </c>
      <c r="D4613" t="s">
        <v>13</v>
      </c>
      <c r="E4613" t="s">
        <v>26</v>
      </c>
      <c r="F4613" t="s">
        <v>31</v>
      </c>
      <c r="G4613">
        <v>5</v>
      </c>
      <c r="H4613" s="5">
        <v>623.59</v>
      </c>
      <c r="I4613" s="5">
        <v>0.05</v>
      </c>
      <c r="J4613" s="5">
        <v>2962.0524999999998</v>
      </c>
      <c r="K4613" s="5">
        <v>434.00512752630061</v>
      </c>
      <c r="L4613">
        <f>YEAR(SalesData[Order Date])</f>
        <v>2024</v>
      </c>
      <c r="M4613">
        <f>MONTH(SalesData[Order Date])</f>
        <v>4</v>
      </c>
      <c r="N4613" t="str">
        <f>TEXT(SalesData[[#This Row],[Order Date]], "mmmm")</f>
        <v>April</v>
      </c>
      <c r="O4613" s="7">
        <f>IF(SalesData[Sales]=0,0,SalesData[Profit]/SalesData[Sales])</f>
        <v>0.1465217539278256</v>
      </c>
      <c r="P4613" s="8">
        <f t="shared" si="72"/>
        <v>1.603617761670328E-5</v>
      </c>
      <c r="Q4613" t="str">
        <f>IF(SalesData[[#This Row],[Discount]]&gt;0, "Yes", "No")</f>
        <v>Yes</v>
      </c>
      <c r="R4613" t="str">
        <f>TEXT(SalesData[[#This Row],[Order Date]],"mmm-yyyy")</f>
        <v>Apr-2024</v>
      </c>
      <c r="S4613">
        <f>YEAR(SalesData[[#This Row],[Order Date]])*100 + MONTH(SalesData[[#This Row],[Order Date]])</f>
        <v>202404</v>
      </c>
    </row>
    <row r="4614" spans="1:19" x14ac:dyDescent="0.3">
      <c r="A4614" t="s">
        <v>5808</v>
      </c>
      <c r="B4614" s="3">
        <v>45405</v>
      </c>
      <c r="C4614" t="s">
        <v>5809</v>
      </c>
      <c r="D4614" t="s">
        <v>13</v>
      </c>
      <c r="E4614" t="s">
        <v>19</v>
      </c>
      <c r="F4614" t="s">
        <v>15</v>
      </c>
      <c r="G4614">
        <v>4</v>
      </c>
      <c r="H4614" s="5">
        <v>244.75</v>
      </c>
      <c r="I4614" s="5">
        <v>0.21</v>
      </c>
      <c r="J4614" s="5">
        <v>773.41000000000008</v>
      </c>
      <c r="K4614" s="5">
        <v>213.42608255079301</v>
      </c>
      <c r="L4614">
        <f>YEAR(SalesData[Order Date])</f>
        <v>2024</v>
      </c>
      <c r="M4614">
        <f>MONTH(SalesData[Order Date])</f>
        <v>4</v>
      </c>
      <c r="N4614" t="str">
        <f>TEXT(SalesData[[#This Row],[Order Date]], "mmmm")</f>
        <v>April</v>
      </c>
      <c r="O4614" s="7">
        <f>IF(SalesData[Sales]=0,0,SalesData[Profit]/SalesData[Sales])</f>
        <v>0.27595464572580258</v>
      </c>
      <c r="P4614" s="8">
        <f t="shared" si="72"/>
        <v>2.1450459652706843E-4</v>
      </c>
      <c r="Q4614" t="str">
        <f>IF(SalesData[[#This Row],[Discount]]&gt;0, "Yes", "No")</f>
        <v>Yes</v>
      </c>
      <c r="R4614" t="str">
        <f>TEXT(SalesData[[#This Row],[Order Date]],"mmm-yyyy")</f>
        <v>Apr-2024</v>
      </c>
      <c r="S4614">
        <f>YEAR(SalesData[[#This Row],[Order Date]])*100 + MONTH(SalesData[[#This Row],[Order Date]])</f>
        <v>202404</v>
      </c>
    </row>
    <row r="4615" spans="1:19" x14ac:dyDescent="0.3">
      <c r="A4615" t="s">
        <v>5818</v>
      </c>
      <c r="B4615" s="3">
        <v>45401</v>
      </c>
      <c r="C4615" t="s">
        <v>5819</v>
      </c>
      <c r="D4615" t="s">
        <v>30</v>
      </c>
      <c r="E4615" t="s">
        <v>14</v>
      </c>
      <c r="F4615" t="s">
        <v>31</v>
      </c>
      <c r="G4615">
        <v>2</v>
      </c>
      <c r="H4615" s="5">
        <v>36.799999999999997</v>
      </c>
      <c r="I4615" s="5">
        <v>0.22</v>
      </c>
      <c r="J4615" s="5">
        <v>57.407999999999987</v>
      </c>
      <c r="K4615" s="5">
        <v>10.22884398158058</v>
      </c>
      <c r="L4615">
        <f>YEAR(SalesData[Order Date])</f>
        <v>2024</v>
      </c>
      <c r="M4615">
        <f>MONTH(SalesData[Order Date])</f>
        <v>4</v>
      </c>
      <c r="N4615" t="str">
        <f>TEXT(SalesData[[#This Row],[Order Date]], "mmmm")</f>
        <v>April</v>
      </c>
      <c r="O4615" s="7">
        <f>IF(SalesData[Sales]=0,0,SalesData[Profit]/SalesData[Sales])</f>
        <v>0.17817802364793378</v>
      </c>
      <c r="P4615" s="8">
        <f t="shared" si="72"/>
        <v>2.9891304347826088E-3</v>
      </c>
      <c r="Q4615" t="str">
        <f>IF(SalesData[[#This Row],[Discount]]&gt;0, "Yes", "No")</f>
        <v>Yes</v>
      </c>
      <c r="R4615" t="str">
        <f>TEXT(SalesData[[#This Row],[Order Date]],"mmm-yyyy")</f>
        <v>Apr-2024</v>
      </c>
      <c r="S4615">
        <f>YEAR(SalesData[[#This Row],[Order Date]])*100 + MONTH(SalesData[[#This Row],[Order Date]])</f>
        <v>202404</v>
      </c>
    </row>
    <row r="4616" spans="1:19" x14ac:dyDescent="0.3">
      <c r="A4616" t="s">
        <v>5933</v>
      </c>
      <c r="B4616" s="3">
        <v>45394</v>
      </c>
      <c r="C4616" t="s">
        <v>5934</v>
      </c>
      <c r="D4616" t="s">
        <v>18</v>
      </c>
      <c r="E4616" t="s">
        <v>26</v>
      </c>
      <c r="F4616" t="s">
        <v>53</v>
      </c>
      <c r="G4616">
        <v>1</v>
      </c>
      <c r="H4616" s="5">
        <v>964.37</v>
      </c>
      <c r="I4616" s="5">
        <v>0.17</v>
      </c>
      <c r="J4616" s="5">
        <v>800.4271</v>
      </c>
      <c r="K4616" s="5">
        <v>59.589314341574472</v>
      </c>
      <c r="L4616">
        <f>YEAR(SalesData[Order Date])</f>
        <v>2024</v>
      </c>
      <c r="M4616">
        <f>MONTH(SalesData[Order Date])</f>
        <v>4</v>
      </c>
      <c r="N4616" t="str">
        <f>TEXT(SalesData[[#This Row],[Order Date]], "mmmm")</f>
        <v>April</v>
      </c>
      <c r="O4616" s="7">
        <f>IF(SalesData[Sales]=0,0,SalesData[Profit]/SalesData[Sales])</f>
        <v>7.4446897589517488E-2</v>
      </c>
      <c r="P4616" s="8">
        <f t="shared" si="72"/>
        <v>1.7628088804089718E-4</v>
      </c>
      <c r="Q4616" t="str">
        <f>IF(SalesData[[#This Row],[Discount]]&gt;0, "Yes", "No")</f>
        <v>Yes</v>
      </c>
      <c r="R4616" t="str">
        <f>TEXT(SalesData[[#This Row],[Order Date]],"mmm-yyyy")</f>
        <v>Apr-2024</v>
      </c>
      <c r="S4616">
        <f>YEAR(SalesData[[#This Row],[Order Date]])*100 + MONTH(SalesData[[#This Row],[Order Date]])</f>
        <v>202404</v>
      </c>
    </row>
    <row r="4617" spans="1:19" x14ac:dyDescent="0.3">
      <c r="A4617" t="s">
        <v>5981</v>
      </c>
      <c r="B4617" s="3">
        <v>45394</v>
      </c>
      <c r="C4617" t="s">
        <v>5982</v>
      </c>
      <c r="D4617" t="s">
        <v>13</v>
      </c>
      <c r="E4617" t="s">
        <v>26</v>
      </c>
      <c r="F4617" t="s">
        <v>62</v>
      </c>
      <c r="G4617">
        <v>5</v>
      </c>
      <c r="H4617" s="5">
        <v>396.02</v>
      </c>
      <c r="I4617" s="5">
        <v>0.11</v>
      </c>
      <c r="J4617" s="5">
        <v>1762.289</v>
      </c>
      <c r="K4617" s="5">
        <v>222.55611655877249</v>
      </c>
      <c r="L4617">
        <f>YEAR(SalesData[Order Date])</f>
        <v>2024</v>
      </c>
      <c r="M4617">
        <f>MONTH(SalesData[Order Date])</f>
        <v>4</v>
      </c>
      <c r="N4617" t="str">
        <f>TEXT(SalesData[[#This Row],[Order Date]], "mmmm")</f>
        <v>April</v>
      </c>
      <c r="O4617" s="7">
        <f>IF(SalesData[Sales]=0,0,SalesData[Profit]/SalesData[Sales])</f>
        <v>0.12628809267876751</v>
      </c>
      <c r="P4617" s="8">
        <f t="shared" si="72"/>
        <v>5.5552749861118131E-5</v>
      </c>
      <c r="Q4617" t="str">
        <f>IF(SalesData[[#This Row],[Discount]]&gt;0, "Yes", "No")</f>
        <v>Yes</v>
      </c>
      <c r="R4617" t="str">
        <f>TEXT(SalesData[[#This Row],[Order Date]],"mmm-yyyy")</f>
        <v>Apr-2024</v>
      </c>
      <c r="S4617">
        <f>YEAR(SalesData[[#This Row],[Order Date]])*100 + MONTH(SalesData[[#This Row],[Order Date]])</f>
        <v>202404</v>
      </c>
    </row>
    <row r="4618" spans="1:19" x14ac:dyDescent="0.3">
      <c r="A4618" t="s">
        <v>6206</v>
      </c>
      <c r="B4618" s="3">
        <v>45402</v>
      </c>
      <c r="C4618" t="s">
        <v>6207</v>
      </c>
      <c r="D4618" t="s">
        <v>30</v>
      </c>
      <c r="E4618" t="s">
        <v>19</v>
      </c>
      <c r="F4618" t="s">
        <v>20</v>
      </c>
      <c r="G4618">
        <v>1</v>
      </c>
      <c r="H4618" s="5">
        <v>82.52</v>
      </c>
      <c r="I4618" s="5">
        <v>0.13</v>
      </c>
      <c r="J4618" s="5">
        <v>71.792400000000001</v>
      </c>
      <c r="K4618" s="5">
        <v>19.383236009134581</v>
      </c>
      <c r="L4618">
        <f>YEAR(SalesData[Order Date])</f>
        <v>2024</v>
      </c>
      <c r="M4618">
        <f>MONTH(SalesData[Order Date])</f>
        <v>4</v>
      </c>
      <c r="N4618" t="str">
        <f>TEXT(SalesData[[#This Row],[Order Date]], "mmmm")</f>
        <v>April</v>
      </c>
      <c r="O4618" s="7">
        <f>IF(SalesData[Sales]=0,0,SalesData[Profit]/SalesData[Sales])</f>
        <v>0.26999008264293406</v>
      </c>
      <c r="P4618" s="8">
        <f t="shared" si="72"/>
        <v>1.5753756665050898E-3</v>
      </c>
      <c r="Q4618" t="str">
        <f>IF(SalesData[[#This Row],[Discount]]&gt;0, "Yes", "No")</f>
        <v>Yes</v>
      </c>
      <c r="R4618" t="str">
        <f>TEXT(SalesData[[#This Row],[Order Date]],"mmm-yyyy")</f>
        <v>Apr-2024</v>
      </c>
      <c r="S4618">
        <f>YEAR(SalesData[[#This Row],[Order Date]])*100 + MONTH(SalesData[[#This Row],[Order Date]])</f>
        <v>202404</v>
      </c>
    </row>
    <row r="4619" spans="1:19" x14ac:dyDescent="0.3">
      <c r="A4619" t="s">
        <v>6218</v>
      </c>
      <c r="B4619" s="3">
        <v>45401</v>
      </c>
      <c r="C4619" t="s">
        <v>6219</v>
      </c>
      <c r="D4619" t="s">
        <v>18</v>
      </c>
      <c r="E4619" t="s">
        <v>19</v>
      </c>
      <c r="F4619" t="s">
        <v>15</v>
      </c>
      <c r="G4619">
        <v>5</v>
      </c>
      <c r="H4619" s="5">
        <v>493.14</v>
      </c>
      <c r="I4619" s="5">
        <v>0.09</v>
      </c>
      <c r="J4619" s="5">
        <v>2243.7869999999998</v>
      </c>
      <c r="K4619" s="5">
        <v>636.1367024899746</v>
      </c>
      <c r="L4619">
        <f>YEAR(SalesData[Order Date])</f>
        <v>2024</v>
      </c>
      <c r="M4619">
        <f>MONTH(SalesData[Order Date])</f>
        <v>4</v>
      </c>
      <c r="N4619" t="str">
        <f>TEXT(SalesData[[#This Row],[Order Date]], "mmmm")</f>
        <v>April</v>
      </c>
      <c r="O4619" s="7">
        <f>IF(SalesData[Sales]=0,0,SalesData[Profit]/SalesData[Sales])</f>
        <v>0.28351028974228598</v>
      </c>
      <c r="P4619" s="8">
        <f t="shared" si="72"/>
        <v>3.6500790850468425E-5</v>
      </c>
      <c r="Q4619" t="str">
        <f>IF(SalesData[[#This Row],[Discount]]&gt;0, "Yes", "No")</f>
        <v>Yes</v>
      </c>
      <c r="R4619" t="str">
        <f>TEXT(SalesData[[#This Row],[Order Date]],"mmm-yyyy")</f>
        <v>Apr-2024</v>
      </c>
      <c r="S4619">
        <f>YEAR(SalesData[[#This Row],[Order Date]])*100 + MONTH(SalesData[[#This Row],[Order Date]])</f>
        <v>202404</v>
      </c>
    </row>
    <row r="4620" spans="1:19" x14ac:dyDescent="0.3">
      <c r="A4620" t="s">
        <v>6310</v>
      </c>
      <c r="B4620" s="3">
        <v>45399</v>
      </c>
      <c r="C4620" t="s">
        <v>6311</v>
      </c>
      <c r="D4620" t="s">
        <v>23</v>
      </c>
      <c r="E4620" t="s">
        <v>26</v>
      </c>
      <c r="F4620" t="s">
        <v>27</v>
      </c>
      <c r="G4620">
        <v>8</v>
      </c>
      <c r="H4620" s="5">
        <v>832.14</v>
      </c>
      <c r="I4620" s="5">
        <v>0.12</v>
      </c>
      <c r="J4620" s="5">
        <v>5858.2655999999997</v>
      </c>
      <c r="K4620" s="5">
        <v>315.05122043755472</v>
      </c>
      <c r="L4620">
        <f>YEAR(SalesData[Order Date])</f>
        <v>2024</v>
      </c>
      <c r="M4620">
        <f>MONTH(SalesData[Order Date])</f>
        <v>4</v>
      </c>
      <c r="N4620" t="str">
        <f>TEXT(SalesData[[#This Row],[Order Date]], "mmmm")</f>
        <v>April</v>
      </c>
      <c r="O4620" s="7">
        <f>IF(SalesData[Sales]=0,0,SalesData[Profit]/SalesData[Sales])</f>
        <v>5.3778923993742234E-2</v>
      </c>
      <c r="P4620" s="8">
        <f t="shared" si="72"/>
        <v>1.8025812964164684E-5</v>
      </c>
      <c r="Q4620" t="str">
        <f>IF(SalesData[[#This Row],[Discount]]&gt;0, "Yes", "No")</f>
        <v>Yes</v>
      </c>
      <c r="R4620" t="str">
        <f>TEXT(SalesData[[#This Row],[Order Date]],"mmm-yyyy")</f>
        <v>Apr-2024</v>
      </c>
      <c r="S4620">
        <f>YEAR(SalesData[[#This Row],[Order Date]])*100 + MONTH(SalesData[[#This Row],[Order Date]])</f>
        <v>202404</v>
      </c>
    </row>
    <row r="4621" spans="1:19" x14ac:dyDescent="0.3">
      <c r="A4621" t="s">
        <v>6335</v>
      </c>
      <c r="B4621" s="3">
        <v>45383</v>
      </c>
      <c r="C4621" t="s">
        <v>93</v>
      </c>
      <c r="D4621" t="s">
        <v>30</v>
      </c>
      <c r="E4621" t="s">
        <v>14</v>
      </c>
      <c r="F4621" t="s">
        <v>44</v>
      </c>
      <c r="G4621">
        <v>5</v>
      </c>
      <c r="H4621" s="5">
        <v>316.32</v>
      </c>
      <c r="I4621" s="5">
        <v>0.17</v>
      </c>
      <c r="J4621" s="5">
        <v>1312.7280000000001</v>
      </c>
      <c r="K4621" s="5">
        <v>248.09410012928501</v>
      </c>
      <c r="L4621">
        <f>YEAR(SalesData[Order Date])</f>
        <v>2024</v>
      </c>
      <c r="M4621">
        <f>MONTH(SalesData[Order Date])</f>
        <v>4</v>
      </c>
      <c r="N4621" t="str">
        <f>TEXT(SalesData[[#This Row],[Order Date]], "mmmm")</f>
        <v>April</v>
      </c>
      <c r="O4621" s="7">
        <f>IF(SalesData[Sales]=0,0,SalesData[Profit]/SalesData[Sales])</f>
        <v>0.18899124580970697</v>
      </c>
      <c r="P4621" s="8">
        <f t="shared" si="72"/>
        <v>1.074860900354072E-4</v>
      </c>
      <c r="Q4621" t="str">
        <f>IF(SalesData[[#This Row],[Discount]]&gt;0, "Yes", "No")</f>
        <v>Yes</v>
      </c>
      <c r="R4621" t="str">
        <f>TEXT(SalesData[[#This Row],[Order Date]],"mmm-yyyy")</f>
        <v>Apr-2024</v>
      </c>
      <c r="S4621">
        <f>YEAR(SalesData[[#This Row],[Order Date]])*100 + MONTH(SalesData[[#This Row],[Order Date]])</f>
        <v>202404</v>
      </c>
    </row>
    <row r="4622" spans="1:19" x14ac:dyDescent="0.3">
      <c r="A4622" t="s">
        <v>6348</v>
      </c>
      <c r="B4622" s="3">
        <v>45394</v>
      </c>
      <c r="C4622" t="s">
        <v>6349</v>
      </c>
      <c r="D4622" t="s">
        <v>13</v>
      </c>
      <c r="E4622" t="s">
        <v>14</v>
      </c>
      <c r="F4622" t="s">
        <v>62</v>
      </c>
      <c r="G4622">
        <v>6</v>
      </c>
      <c r="H4622" s="5">
        <v>129.22999999999999</v>
      </c>
      <c r="I4622" s="5">
        <v>0.21</v>
      </c>
      <c r="J4622" s="5">
        <v>612.5501999999999</v>
      </c>
      <c r="K4622" s="5">
        <v>132.24889884870831</v>
      </c>
      <c r="L4622">
        <f>YEAR(SalesData[Order Date])</f>
        <v>2024</v>
      </c>
      <c r="M4622">
        <f>MONTH(SalesData[Order Date])</f>
        <v>4</v>
      </c>
      <c r="N4622" t="str">
        <f>TEXT(SalesData[[#This Row],[Order Date]], "mmmm")</f>
        <v>April</v>
      </c>
      <c r="O4622" s="7">
        <f>IF(SalesData[Sales]=0,0,SalesData[Profit]/SalesData[Sales])</f>
        <v>0.21589887465338894</v>
      </c>
      <c r="P4622" s="8">
        <f t="shared" si="72"/>
        <v>2.7083494544610385E-4</v>
      </c>
      <c r="Q4622" t="str">
        <f>IF(SalesData[[#This Row],[Discount]]&gt;0, "Yes", "No")</f>
        <v>Yes</v>
      </c>
      <c r="R4622" t="str">
        <f>TEXT(SalesData[[#This Row],[Order Date]],"mmm-yyyy")</f>
        <v>Apr-2024</v>
      </c>
      <c r="S4622">
        <f>YEAR(SalesData[[#This Row],[Order Date]])*100 + MONTH(SalesData[[#This Row],[Order Date]])</f>
        <v>202404</v>
      </c>
    </row>
    <row r="4623" spans="1:19" x14ac:dyDescent="0.3">
      <c r="A4623" t="s">
        <v>6404</v>
      </c>
      <c r="B4623" s="3">
        <v>45408</v>
      </c>
      <c r="C4623" t="s">
        <v>6405</v>
      </c>
      <c r="D4623" t="s">
        <v>30</v>
      </c>
      <c r="E4623" t="s">
        <v>26</v>
      </c>
      <c r="F4623" t="s">
        <v>20</v>
      </c>
      <c r="G4623">
        <v>9</v>
      </c>
      <c r="H4623" s="5">
        <v>632.57000000000005</v>
      </c>
      <c r="I4623" s="5">
        <v>0.18</v>
      </c>
      <c r="J4623" s="5">
        <v>4668.3666000000003</v>
      </c>
      <c r="K4623" s="5">
        <v>1022.668249805772</v>
      </c>
      <c r="L4623">
        <f>YEAR(SalesData[Order Date])</f>
        <v>2024</v>
      </c>
      <c r="M4623">
        <f>MONTH(SalesData[Order Date])</f>
        <v>4</v>
      </c>
      <c r="N4623" t="str">
        <f>TEXT(SalesData[[#This Row],[Order Date]], "mmmm")</f>
        <v>April</v>
      </c>
      <c r="O4623" s="7">
        <f>IF(SalesData[Sales]=0,0,SalesData[Profit]/SalesData[Sales])</f>
        <v>0.21906339785006856</v>
      </c>
      <c r="P4623" s="8">
        <f t="shared" si="72"/>
        <v>3.1617054239056543E-5</v>
      </c>
      <c r="Q4623" t="str">
        <f>IF(SalesData[[#This Row],[Discount]]&gt;0, "Yes", "No")</f>
        <v>Yes</v>
      </c>
      <c r="R4623" t="str">
        <f>TEXT(SalesData[[#This Row],[Order Date]],"mmm-yyyy")</f>
        <v>Apr-2024</v>
      </c>
      <c r="S4623">
        <f>YEAR(SalesData[[#This Row],[Order Date]])*100 + MONTH(SalesData[[#This Row],[Order Date]])</f>
        <v>202404</v>
      </c>
    </row>
    <row r="4624" spans="1:19" x14ac:dyDescent="0.3">
      <c r="A4624" t="s">
        <v>6582</v>
      </c>
      <c r="B4624" s="3">
        <v>45400</v>
      </c>
      <c r="C4624" t="s">
        <v>6583</v>
      </c>
      <c r="D4624" t="s">
        <v>13</v>
      </c>
      <c r="E4624" t="s">
        <v>19</v>
      </c>
      <c r="F4624" t="s">
        <v>44</v>
      </c>
      <c r="G4624">
        <v>7</v>
      </c>
      <c r="H4624" s="5">
        <v>548.63</v>
      </c>
      <c r="I4624" s="5">
        <v>0.12</v>
      </c>
      <c r="J4624" s="5">
        <v>3379.5608000000002</v>
      </c>
      <c r="K4624" s="5">
        <v>603.54758830618323</v>
      </c>
      <c r="L4624">
        <f>YEAR(SalesData[Order Date])</f>
        <v>2024</v>
      </c>
      <c r="M4624">
        <f>MONTH(SalesData[Order Date])</f>
        <v>4</v>
      </c>
      <c r="N4624" t="str">
        <f>TEXT(SalesData[[#This Row],[Order Date]], "mmmm")</f>
        <v>April</v>
      </c>
      <c r="O4624" s="7">
        <f>IF(SalesData[Sales]=0,0,SalesData[Profit]/SalesData[Sales])</f>
        <v>0.17858758105674064</v>
      </c>
      <c r="P4624" s="8">
        <f t="shared" si="72"/>
        <v>3.1246663767670641E-5</v>
      </c>
      <c r="Q4624" t="str">
        <f>IF(SalesData[[#This Row],[Discount]]&gt;0, "Yes", "No")</f>
        <v>Yes</v>
      </c>
      <c r="R4624" t="str">
        <f>TEXT(SalesData[[#This Row],[Order Date]],"mmm-yyyy")</f>
        <v>Apr-2024</v>
      </c>
      <c r="S4624">
        <f>YEAR(SalesData[[#This Row],[Order Date]])*100 + MONTH(SalesData[[#This Row],[Order Date]])</f>
        <v>202404</v>
      </c>
    </row>
    <row r="4625" spans="1:19" x14ac:dyDescent="0.3">
      <c r="A4625" t="s">
        <v>6637</v>
      </c>
      <c r="B4625" s="3">
        <v>45411</v>
      </c>
      <c r="C4625" t="s">
        <v>6638</v>
      </c>
      <c r="D4625" t="s">
        <v>18</v>
      </c>
      <c r="E4625" t="s">
        <v>19</v>
      </c>
      <c r="F4625" t="s">
        <v>20</v>
      </c>
      <c r="G4625">
        <v>3</v>
      </c>
      <c r="H4625" s="5">
        <v>821.29</v>
      </c>
      <c r="I4625" s="5">
        <v>0.13</v>
      </c>
      <c r="J4625" s="5">
        <v>2143.5668999999998</v>
      </c>
      <c r="K4625" s="5">
        <v>340.59137214923197</v>
      </c>
      <c r="L4625">
        <f>YEAR(SalesData[Order Date])</f>
        <v>2024</v>
      </c>
      <c r="M4625">
        <f>MONTH(SalesData[Order Date])</f>
        <v>4</v>
      </c>
      <c r="N4625" t="str">
        <f>TEXT(SalesData[[#This Row],[Order Date]], "mmmm")</f>
        <v>April</v>
      </c>
      <c r="O4625" s="7">
        <f>IF(SalesData[Sales]=0,0,SalesData[Profit]/SalesData[Sales])</f>
        <v>0.15889001278627321</v>
      </c>
      <c r="P4625" s="8">
        <f t="shared" si="72"/>
        <v>5.2762523996801781E-5</v>
      </c>
      <c r="Q4625" t="str">
        <f>IF(SalesData[[#This Row],[Discount]]&gt;0, "Yes", "No")</f>
        <v>Yes</v>
      </c>
      <c r="R4625" t="str">
        <f>TEXT(SalesData[[#This Row],[Order Date]],"mmm-yyyy")</f>
        <v>Apr-2024</v>
      </c>
      <c r="S4625">
        <f>YEAR(SalesData[[#This Row],[Order Date]])*100 + MONTH(SalesData[[#This Row],[Order Date]])</f>
        <v>202404</v>
      </c>
    </row>
    <row r="4626" spans="1:19" x14ac:dyDescent="0.3">
      <c r="A4626" t="s">
        <v>6643</v>
      </c>
      <c r="B4626" s="3">
        <v>45390</v>
      </c>
      <c r="C4626" t="s">
        <v>6644</v>
      </c>
      <c r="D4626" t="s">
        <v>13</v>
      </c>
      <c r="E4626" t="s">
        <v>26</v>
      </c>
      <c r="F4626" t="s">
        <v>39</v>
      </c>
      <c r="G4626">
        <v>8</v>
      </c>
      <c r="H4626" s="5">
        <v>976.25</v>
      </c>
      <c r="I4626" s="5">
        <v>0.16</v>
      </c>
      <c r="J4626" s="5">
        <v>6560.4</v>
      </c>
      <c r="K4626" s="5">
        <v>1690.907465667821</v>
      </c>
      <c r="L4626">
        <f>YEAR(SalesData[Order Date])</f>
        <v>2024</v>
      </c>
      <c r="M4626">
        <f>MONTH(SalesData[Order Date])</f>
        <v>4</v>
      </c>
      <c r="N4626" t="str">
        <f>TEXT(SalesData[[#This Row],[Order Date]], "mmmm")</f>
        <v>April</v>
      </c>
      <c r="O4626" s="7">
        <f>IF(SalesData[Sales]=0,0,SalesData[Profit]/SalesData[Sales])</f>
        <v>0.257744568268371</v>
      </c>
      <c r="P4626" s="8">
        <f t="shared" si="72"/>
        <v>2.0486555697823304E-5</v>
      </c>
      <c r="Q4626" t="str">
        <f>IF(SalesData[[#This Row],[Discount]]&gt;0, "Yes", "No")</f>
        <v>Yes</v>
      </c>
      <c r="R4626" t="str">
        <f>TEXT(SalesData[[#This Row],[Order Date]],"mmm-yyyy")</f>
        <v>Apr-2024</v>
      </c>
      <c r="S4626">
        <f>YEAR(SalesData[[#This Row],[Order Date]])*100 + MONTH(SalesData[[#This Row],[Order Date]])</f>
        <v>202404</v>
      </c>
    </row>
    <row r="4627" spans="1:19" x14ac:dyDescent="0.3">
      <c r="A4627" t="s">
        <v>6707</v>
      </c>
      <c r="B4627" s="3">
        <v>45403</v>
      </c>
      <c r="C4627" t="s">
        <v>6708</v>
      </c>
      <c r="D4627" t="s">
        <v>30</v>
      </c>
      <c r="E4627" t="s">
        <v>19</v>
      </c>
      <c r="F4627" t="s">
        <v>27</v>
      </c>
      <c r="G4627">
        <v>9</v>
      </c>
      <c r="H4627" s="5">
        <v>228.74</v>
      </c>
      <c r="I4627" s="5">
        <v>0.1</v>
      </c>
      <c r="J4627" s="5">
        <v>1852.7940000000001</v>
      </c>
      <c r="K4627" s="5">
        <v>406.5003901724051</v>
      </c>
      <c r="L4627">
        <f>YEAR(SalesData[Order Date])</f>
        <v>2024</v>
      </c>
      <c r="M4627">
        <f>MONTH(SalesData[Order Date])</f>
        <v>4</v>
      </c>
      <c r="N4627" t="str">
        <f>TEXT(SalesData[[#This Row],[Order Date]], "mmmm")</f>
        <v>April</v>
      </c>
      <c r="O4627" s="7">
        <f>IF(SalesData[Sales]=0,0,SalesData[Profit]/SalesData[Sales])</f>
        <v>0.21939858946672167</v>
      </c>
      <c r="P4627" s="8">
        <f t="shared" si="72"/>
        <v>4.8575286837068781E-5</v>
      </c>
      <c r="Q4627" t="str">
        <f>IF(SalesData[[#This Row],[Discount]]&gt;0, "Yes", "No")</f>
        <v>Yes</v>
      </c>
      <c r="R4627" t="str">
        <f>TEXT(SalesData[[#This Row],[Order Date]],"mmm-yyyy")</f>
        <v>Apr-2024</v>
      </c>
      <c r="S4627">
        <f>YEAR(SalesData[[#This Row],[Order Date]])*100 + MONTH(SalesData[[#This Row],[Order Date]])</f>
        <v>202404</v>
      </c>
    </row>
    <row r="4628" spans="1:19" x14ac:dyDescent="0.3">
      <c r="A4628" t="s">
        <v>6822</v>
      </c>
      <c r="B4628" s="3">
        <v>45391</v>
      </c>
      <c r="C4628" t="s">
        <v>6823</v>
      </c>
      <c r="D4628" t="s">
        <v>23</v>
      </c>
      <c r="E4628" t="s">
        <v>19</v>
      </c>
      <c r="F4628" t="s">
        <v>91</v>
      </c>
      <c r="G4628">
        <v>3</v>
      </c>
      <c r="H4628" s="5">
        <v>880.71</v>
      </c>
      <c r="I4628" s="5">
        <v>0.18</v>
      </c>
      <c r="J4628" s="5">
        <v>2166.5466000000001</v>
      </c>
      <c r="K4628" s="5">
        <v>165.9000624788392</v>
      </c>
      <c r="L4628">
        <f>YEAR(SalesData[Order Date])</f>
        <v>2024</v>
      </c>
      <c r="M4628">
        <f>MONTH(SalesData[Order Date])</f>
        <v>4</v>
      </c>
      <c r="N4628" t="str">
        <f>TEXT(SalesData[[#This Row],[Order Date]], "mmmm")</f>
        <v>April</v>
      </c>
      <c r="O4628" s="7">
        <f>IF(SalesData[Sales]=0,0,SalesData[Profit]/SalesData[Sales])</f>
        <v>7.6573502955735728E-2</v>
      </c>
      <c r="P4628" s="8">
        <f t="shared" si="72"/>
        <v>6.8126852198794149E-5</v>
      </c>
      <c r="Q4628" t="str">
        <f>IF(SalesData[[#This Row],[Discount]]&gt;0, "Yes", "No")</f>
        <v>Yes</v>
      </c>
      <c r="R4628" t="str">
        <f>TEXT(SalesData[[#This Row],[Order Date]],"mmm-yyyy")</f>
        <v>Apr-2024</v>
      </c>
      <c r="S4628">
        <f>YEAR(SalesData[[#This Row],[Order Date]])*100 + MONTH(SalesData[[#This Row],[Order Date]])</f>
        <v>202404</v>
      </c>
    </row>
    <row r="4629" spans="1:19" x14ac:dyDescent="0.3">
      <c r="A4629" t="s">
        <v>6824</v>
      </c>
      <c r="B4629" s="3">
        <v>45402</v>
      </c>
      <c r="C4629" t="s">
        <v>6825</v>
      </c>
      <c r="D4629" t="s">
        <v>18</v>
      </c>
      <c r="E4629" t="s">
        <v>14</v>
      </c>
      <c r="F4629" t="s">
        <v>27</v>
      </c>
      <c r="G4629">
        <v>5</v>
      </c>
      <c r="H4629" s="5">
        <v>20.92</v>
      </c>
      <c r="I4629" s="5">
        <v>0.17</v>
      </c>
      <c r="J4629" s="5">
        <v>86.817999999999998</v>
      </c>
      <c r="K4629" s="5">
        <v>9.4180953118814248</v>
      </c>
      <c r="L4629">
        <f>YEAR(SalesData[Order Date])</f>
        <v>2024</v>
      </c>
      <c r="M4629">
        <f>MONTH(SalesData[Order Date])</f>
        <v>4</v>
      </c>
      <c r="N4629" t="str">
        <f>TEXT(SalesData[[#This Row],[Order Date]], "mmmm")</f>
        <v>April</v>
      </c>
      <c r="O4629" s="7">
        <f>IF(SalesData[Sales]=0,0,SalesData[Profit]/SalesData[Sales])</f>
        <v>0.10848090617016547</v>
      </c>
      <c r="P4629" s="8">
        <f t="shared" si="72"/>
        <v>1.6252390057361376E-3</v>
      </c>
      <c r="Q4629" t="str">
        <f>IF(SalesData[[#This Row],[Discount]]&gt;0, "Yes", "No")</f>
        <v>Yes</v>
      </c>
      <c r="R4629" t="str">
        <f>TEXT(SalesData[[#This Row],[Order Date]],"mmm-yyyy")</f>
        <v>Apr-2024</v>
      </c>
      <c r="S4629">
        <f>YEAR(SalesData[[#This Row],[Order Date]])*100 + MONTH(SalesData[[#This Row],[Order Date]])</f>
        <v>202404</v>
      </c>
    </row>
    <row r="4630" spans="1:19" x14ac:dyDescent="0.3">
      <c r="A4630" t="s">
        <v>6875</v>
      </c>
      <c r="B4630" s="3">
        <v>45402</v>
      </c>
      <c r="C4630" t="s">
        <v>6876</v>
      </c>
      <c r="D4630" t="s">
        <v>30</v>
      </c>
      <c r="E4630" t="s">
        <v>14</v>
      </c>
      <c r="F4630" t="s">
        <v>62</v>
      </c>
      <c r="G4630">
        <v>7</v>
      </c>
      <c r="H4630" s="5">
        <v>495.52</v>
      </c>
      <c r="I4630" s="5">
        <v>0.15</v>
      </c>
      <c r="J4630" s="5">
        <v>2948.3440000000001</v>
      </c>
      <c r="K4630" s="5">
        <v>795.72260158909194</v>
      </c>
      <c r="L4630">
        <f>YEAR(SalesData[Order Date])</f>
        <v>2024</v>
      </c>
      <c r="M4630">
        <f>MONTH(SalesData[Order Date])</f>
        <v>4</v>
      </c>
      <c r="N4630" t="str">
        <f>TEXT(SalesData[[#This Row],[Order Date]], "mmmm")</f>
        <v>April</v>
      </c>
      <c r="O4630" s="7">
        <f>IF(SalesData[Sales]=0,0,SalesData[Profit]/SalesData[Sales])</f>
        <v>0.2698879783326138</v>
      </c>
      <c r="P4630" s="8">
        <f t="shared" si="72"/>
        <v>4.3244614603994652E-5</v>
      </c>
      <c r="Q4630" t="str">
        <f>IF(SalesData[[#This Row],[Discount]]&gt;0, "Yes", "No")</f>
        <v>Yes</v>
      </c>
      <c r="R4630" t="str">
        <f>TEXT(SalesData[[#This Row],[Order Date]],"mmm-yyyy")</f>
        <v>Apr-2024</v>
      </c>
      <c r="S4630">
        <f>YEAR(SalesData[[#This Row],[Order Date]])*100 + MONTH(SalesData[[#This Row],[Order Date]])</f>
        <v>202404</v>
      </c>
    </row>
    <row r="4631" spans="1:19" x14ac:dyDescent="0.3">
      <c r="A4631" t="s">
        <v>7064</v>
      </c>
      <c r="B4631" s="3">
        <v>45411</v>
      </c>
      <c r="C4631" t="s">
        <v>7065</v>
      </c>
      <c r="D4631" t="s">
        <v>13</v>
      </c>
      <c r="E4631" t="s">
        <v>26</v>
      </c>
      <c r="F4631" t="s">
        <v>15</v>
      </c>
      <c r="G4631">
        <v>3</v>
      </c>
      <c r="H4631" s="5">
        <v>437.53</v>
      </c>
      <c r="I4631" s="5">
        <v>0.16</v>
      </c>
      <c r="J4631" s="5">
        <v>1102.5755999999999</v>
      </c>
      <c r="K4631" s="5">
        <v>307.21109273711272</v>
      </c>
      <c r="L4631">
        <f>YEAR(SalesData[Order Date])</f>
        <v>2024</v>
      </c>
      <c r="M4631">
        <f>MONTH(SalesData[Order Date])</f>
        <v>4</v>
      </c>
      <c r="N4631" t="str">
        <f>TEXT(SalesData[[#This Row],[Order Date]], "mmmm")</f>
        <v>April</v>
      </c>
      <c r="O4631" s="7">
        <f>IF(SalesData[Sales]=0,0,SalesData[Profit]/SalesData[Sales])</f>
        <v>0.27863041113653592</v>
      </c>
      <c r="P4631" s="8">
        <f t="shared" si="72"/>
        <v>1.218964032942503E-4</v>
      </c>
      <c r="Q4631" t="str">
        <f>IF(SalesData[[#This Row],[Discount]]&gt;0, "Yes", "No")</f>
        <v>Yes</v>
      </c>
      <c r="R4631" t="str">
        <f>TEXT(SalesData[[#This Row],[Order Date]],"mmm-yyyy")</f>
        <v>Apr-2024</v>
      </c>
      <c r="S4631">
        <f>YEAR(SalesData[[#This Row],[Order Date]])*100 + MONTH(SalesData[[#This Row],[Order Date]])</f>
        <v>202404</v>
      </c>
    </row>
    <row r="4632" spans="1:19" x14ac:dyDescent="0.3">
      <c r="A4632" t="s">
        <v>7102</v>
      </c>
      <c r="B4632" s="3">
        <v>45395</v>
      </c>
      <c r="C4632" t="s">
        <v>7103</v>
      </c>
      <c r="D4632" t="s">
        <v>18</v>
      </c>
      <c r="E4632" t="s">
        <v>26</v>
      </c>
      <c r="F4632" t="s">
        <v>15</v>
      </c>
      <c r="G4632">
        <v>7</v>
      </c>
      <c r="H4632" s="5">
        <v>651.29</v>
      </c>
      <c r="I4632" s="5">
        <v>0.14000000000000001</v>
      </c>
      <c r="J4632" s="5">
        <v>3920.7658000000001</v>
      </c>
      <c r="K4632" s="5">
        <v>940.93827567158883</v>
      </c>
      <c r="L4632">
        <f>YEAR(SalesData[Order Date])</f>
        <v>2024</v>
      </c>
      <c r="M4632">
        <f>MONTH(SalesData[Order Date])</f>
        <v>4</v>
      </c>
      <c r="N4632" t="str">
        <f>TEXT(SalesData[[#This Row],[Order Date]], "mmmm")</f>
        <v>April</v>
      </c>
      <c r="O4632" s="7">
        <f>IF(SalesData[Sales]=0,0,SalesData[Profit]/SalesData[Sales])</f>
        <v>0.23998839095964078</v>
      </c>
      <c r="P4632" s="8">
        <f t="shared" si="72"/>
        <v>3.0708286631147417E-5</v>
      </c>
      <c r="Q4632" t="str">
        <f>IF(SalesData[[#This Row],[Discount]]&gt;0, "Yes", "No")</f>
        <v>Yes</v>
      </c>
      <c r="R4632" t="str">
        <f>TEXT(SalesData[[#This Row],[Order Date]],"mmm-yyyy")</f>
        <v>Apr-2024</v>
      </c>
      <c r="S4632">
        <f>YEAR(SalesData[[#This Row],[Order Date]])*100 + MONTH(SalesData[[#This Row],[Order Date]])</f>
        <v>202404</v>
      </c>
    </row>
    <row r="4633" spans="1:19" x14ac:dyDescent="0.3">
      <c r="A4633" t="s">
        <v>7301</v>
      </c>
      <c r="B4633" s="3">
        <v>45409</v>
      </c>
      <c r="C4633" t="s">
        <v>7302</v>
      </c>
      <c r="D4633" t="s">
        <v>30</v>
      </c>
      <c r="E4633" t="s">
        <v>19</v>
      </c>
      <c r="F4633" t="s">
        <v>20</v>
      </c>
      <c r="G4633">
        <v>2</v>
      </c>
      <c r="H4633" s="5">
        <v>911.93</v>
      </c>
      <c r="I4633" s="5">
        <v>0.21</v>
      </c>
      <c r="J4633" s="5">
        <v>1440.8494000000001</v>
      </c>
      <c r="K4633" s="5">
        <v>229.2908612581839</v>
      </c>
      <c r="L4633">
        <f>YEAR(SalesData[Order Date])</f>
        <v>2024</v>
      </c>
      <c r="M4633">
        <f>MONTH(SalesData[Order Date])</f>
        <v>4</v>
      </c>
      <c r="N4633" t="str">
        <f>TEXT(SalesData[[#This Row],[Order Date]], "mmmm")</f>
        <v>April</v>
      </c>
      <c r="O4633" s="7">
        <f>IF(SalesData[Sales]=0,0,SalesData[Profit]/SalesData[Sales])</f>
        <v>0.15913589668579095</v>
      </c>
      <c r="P4633" s="8">
        <f t="shared" si="72"/>
        <v>1.1514041647933504E-4</v>
      </c>
      <c r="Q4633" t="str">
        <f>IF(SalesData[[#This Row],[Discount]]&gt;0, "Yes", "No")</f>
        <v>Yes</v>
      </c>
      <c r="R4633" t="str">
        <f>TEXT(SalesData[[#This Row],[Order Date]],"mmm-yyyy")</f>
        <v>Apr-2024</v>
      </c>
      <c r="S4633">
        <f>YEAR(SalesData[[#This Row],[Order Date]])*100 + MONTH(SalesData[[#This Row],[Order Date]])</f>
        <v>202404</v>
      </c>
    </row>
    <row r="4634" spans="1:19" x14ac:dyDescent="0.3">
      <c r="A4634" t="s">
        <v>7333</v>
      </c>
      <c r="B4634" s="3">
        <v>45408</v>
      </c>
      <c r="C4634" t="s">
        <v>7334</v>
      </c>
      <c r="D4634" t="s">
        <v>23</v>
      </c>
      <c r="E4634" t="s">
        <v>14</v>
      </c>
      <c r="F4634" t="s">
        <v>91</v>
      </c>
      <c r="G4634">
        <v>7</v>
      </c>
      <c r="H4634" s="5">
        <v>544.88</v>
      </c>
      <c r="I4634" s="5">
        <v>0.16</v>
      </c>
      <c r="J4634" s="5">
        <v>3203.8944000000001</v>
      </c>
      <c r="K4634" s="5">
        <v>852.53103011822463</v>
      </c>
      <c r="L4634">
        <f>YEAR(SalesData[Order Date])</f>
        <v>2024</v>
      </c>
      <c r="M4634">
        <f>MONTH(SalesData[Order Date])</f>
        <v>4</v>
      </c>
      <c r="N4634" t="str">
        <f>TEXT(SalesData[[#This Row],[Order Date]], "mmmm")</f>
        <v>April</v>
      </c>
      <c r="O4634" s="7">
        <f>IF(SalesData[Sales]=0,0,SalesData[Profit]/SalesData[Sales])</f>
        <v>0.26609211281065465</v>
      </c>
      <c r="P4634" s="8">
        <f t="shared" si="72"/>
        <v>4.1948948130125639E-5</v>
      </c>
      <c r="Q4634" t="str">
        <f>IF(SalesData[[#This Row],[Discount]]&gt;0, "Yes", "No")</f>
        <v>Yes</v>
      </c>
      <c r="R4634" t="str">
        <f>TEXT(SalesData[[#This Row],[Order Date]],"mmm-yyyy")</f>
        <v>Apr-2024</v>
      </c>
      <c r="S4634">
        <f>YEAR(SalesData[[#This Row],[Order Date]])*100 + MONTH(SalesData[[#This Row],[Order Date]])</f>
        <v>202404</v>
      </c>
    </row>
    <row r="4635" spans="1:19" x14ac:dyDescent="0.3">
      <c r="A4635" t="s">
        <v>7351</v>
      </c>
      <c r="B4635" s="3">
        <v>45404</v>
      </c>
      <c r="C4635" t="s">
        <v>7352</v>
      </c>
      <c r="D4635" t="s">
        <v>13</v>
      </c>
      <c r="E4635" t="s">
        <v>26</v>
      </c>
      <c r="F4635" t="s">
        <v>34</v>
      </c>
      <c r="G4635">
        <v>8</v>
      </c>
      <c r="H4635" s="5">
        <v>137.31</v>
      </c>
      <c r="I4635" s="5">
        <v>0.21</v>
      </c>
      <c r="J4635" s="5">
        <v>867.79920000000004</v>
      </c>
      <c r="K4635" s="5">
        <v>159.9097365441684</v>
      </c>
      <c r="L4635">
        <f>YEAR(SalesData[Order Date])</f>
        <v>2024</v>
      </c>
      <c r="M4635">
        <f>MONTH(SalesData[Order Date])</f>
        <v>4</v>
      </c>
      <c r="N4635" t="str">
        <f>TEXT(SalesData[[#This Row],[Order Date]], "mmmm")</f>
        <v>April</v>
      </c>
      <c r="O4635" s="7">
        <f>IF(SalesData[Sales]=0,0,SalesData[Profit]/SalesData[Sales])</f>
        <v>0.18427043553873798</v>
      </c>
      <c r="P4635" s="8">
        <f t="shared" si="72"/>
        <v>1.9117325759230937E-4</v>
      </c>
      <c r="Q4635" t="str">
        <f>IF(SalesData[[#This Row],[Discount]]&gt;0, "Yes", "No")</f>
        <v>Yes</v>
      </c>
      <c r="R4635" t="str">
        <f>TEXT(SalesData[[#This Row],[Order Date]],"mmm-yyyy")</f>
        <v>Apr-2024</v>
      </c>
      <c r="S4635">
        <f>YEAR(SalesData[[#This Row],[Order Date]])*100 + MONTH(SalesData[[#This Row],[Order Date]])</f>
        <v>202404</v>
      </c>
    </row>
    <row r="4636" spans="1:19" x14ac:dyDescent="0.3">
      <c r="A4636" t="s">
        <v>7392</v>
      </c>
      <c r="B4636" s="3">
        <v>45397</v>
      </c>
      <c r="C4636" t="s">
        <v>7393</v>
      </c>
      <c r="D4636" t="s">
        <v>23</v>
      </c>
      <c r="E4636" t="s">
        <v>26</v>
      </c>
      <c r="F4636" t="s">
        <v>39</v>
      </c>
      <c r="G4636">
        <v>5</v>
      </c>
      <c r="H4636" s="5">
        <v>570.11</v>
      </c>
      <c r="I4636" s="5">
        <v>0.21</v>
      </c>
      <c r="J4636" s="5">
        <v>2251.9344999999998</v>
      </c>
      <c r="K4636" s="5">
        <v>600.65581704594763</v>
      </c>
      <c r="L4636">
        <f>YEAR(SalesData[Order Date])</f>
        <v>2024</v>
      </c>
      <c r="M4636">
        <f>MONTH(SalesData[Order Date])</f>
        <v>4</v>
      </c>
      <c r="N4636" t="str">
        <f>TEXT(SalesData[[#This Row],[Order Date]], "mmmm")</f>
        <v>April</v>
      </c>
      <c r="O4636" s="7">
        <f>IF(SalesData[Sales]=0,0,SalesData[Profit]/SalesData[Sales])</f>
        <v>0.26672881340285326</v>
      </c>
      <c r="P4636" s="8">
        <f t="shared" si="72"/>
        <v>7.3669993510024374E-5</v>
      </c>
      <c r="Q4636" t="str">
        <f>IF(SalesData[[#This Row],[Discount]]&gt;0, "Yes", "No")</f>
        <v>Yes</v>
      </c>
      <c r="R4636" t="str">
        <f>TEXT(SalesData[[#This Row],[Order Date]],"mmm-yyyy")</f>
        <v>Apr-2024</v>
      </c>
      <c r="S4636">
        <f>YEAR(SalesData[[#This Row],[Order Date]])*100 + MONTH(SalesData[[#This Row],[Order Date]])</f>
        <v>202404</v>
      </c>
    </row>
    <row r="4637" spans="1:19" x14ac:dyDescent="0.3">
      <c r="A4637" t="s">
        <v>7423</v>
      </c>
      <c r="B4637" s="3">
        <v>45410</v>
      </c>
      <c r="C4637" t="s">
        <v>7424</v>
      </c>
      <c r="D4637" t="s">
        <v>23</v>
      </c>
      <c r="E4637" t="s">
        <v>26</v>
      </c>
      <c r="F4637" t="s">
        <v>31</v>
      </c>
      <c r="G4637">
        <v>3</v>
      </c>
      <c r="H4637" s="5">
        <v>125.24</v>
      </c>
      <c r="I4637" s="5">
        <v>0.12</v>
      </c>
      <c r="J4637" s="5">
        <v>330.6336</v>
      </c>
      <c r="K4637" s="5">
        <v>23.60515754322962</v>
      </c>
      <c r="L4637">
        <f>YEAR(SalesData[Order Date])</f>
        <v>2024</v>
      </c>
      <c r="M4637">
        <f>MONTH(SalesData[Order Date])</f>
        <v>4</v>
      </c>
      <c r="N4637" t="str">
        <f>TEXT(SalesData[[#This Row],[Order Date]], "mmmm")</f>
        <v>April</v>
      </c>
      <c r="O4637" s="7">
        <f>IF(SalesData[Sales]=0,0,SalesData[Profit]/SalesData[Sales])</f>
        <v>7.1393704521348161E-2</v>
      </c>
      <c r="P4637" s="8">
        <f t="shared" si="72"/>
        <v>3.1938677738741617E-4</v>
      </c>
      <c r="Q4637" t="str">
        <f>IF(SalesData[[#This Row],[Discount]]&gt;0, "Yes", "No")</f>
        <v>Yes</v>
      </c>
      <c r="R4637" t="str">
        <f>TEXT(SalesData[[#This Row],[Order Date]],"mmm-yyyy")</f>
        <v>Apr-2024</v>
      </c>
      <c r="S4637">
        <f>YEAR(SalesData[[#This Row],[Order Date]])*100 + MONTH(SalesData[[#This Row],[Order Date]])</f>
        <v>202404</v>
      </c>
    </row>
    <row r="4638" spans="1:19" x14ac:dyDescent="0.3">
      <c r="A4638" t="s">
        <v>7442</v>
      </c>
      <c r="B4638" s="3">
        <v>45402</v>
      </c>
      <c r="C4638" t="s">
        <v>7443</v>
      </c>
      <c r="D4638" t="s">
        <v>30</v>
      </c>
      <c r="E4638" t="s">
        <v>26</v>
      </c>
      <c r="F4638" t="s">
        <v>20</v>
      </c>
      <c r="G4638">
        <v>4</v>
      </c>
      <c r="H4638" s="5">
        <v>143.87</v>
      </c>
      <c r="I4638" s="5">
        <v>0.14000000000000001</v>
      </c>
      <c r="J4638" s="5">
        <v>494.9128</v>
      </c>
      <c r="K4638" s="5">
        <v>139.54237589738059</v>
      </c>
      <c r="L4638">
        <f>YEAR(SalesData[Order Date])</f>
        <v>2024</v>
      </c>
      <c r="M4638">
        <f>MONTH(SalesData[Order Date])</f>
        <v>4</v>
      </c>
      <c r="N4638" t="str">
        <f>TEXT(SalesData[[#This Row],[Order Date]], "mmmm")</f>
        <v>April</v>
      </c>
      <c r="O4638" s="7">
        <f>IF(SalesData[Sales]=0,0,SalesData[Profit]/SalesData[Sales])</f>
        <v>0.28195345906870989</v>
      </c>
      <c r="P4638" s="8">
        <f t="shared" si="72"/>
        <v>2.4327517898102454E-4</v>
      </c>
      <c r="Q4638" t="str">
        <f>IF(SalesData[[#This Row],[Discount]]&gt;0, "Yes", "No")</f>
        <v>Yes</v>
      </c>
      <c r="R4638" t="str">
        <f>TEXT(SalesData[[#This Row],[Order Date]],"mmm-yyyy")</f>
        <v>Apr-2024</v>
      </c>
      <c r="S4638">
        <f>YEAR(SalesData[[#This Row],[Order Date]])*100 + MONTH(SalesData[[#This Row],[Order Date]])</f>
        <v>202404</v>
      </c>
    </row>
    <row r="4639" spans="1:19" x14ac:dyDescent="0.3">
      <c r="A4639" t="s">
        <v>7454</v>
      </c>
      <c r="B4639" s="3">
        <v>45398</v>
      </c>
      <c r="C4639" t="s">
        <v>7455</v>
      </c>
      <c r="D4639" t="s">
        <v>23</v>
      </c>
      <c r="E4639" t="s">
        <v>26</v>
      </c>
      <c r="F4639" t="s">
        <v>62</v>
      </c>
      <c r="G4639">
        <v>9</v>
      </c>
      <c r="H4639" s="5">
        <v>658.68</v>
      </c>
      <c r="I4639" s="5">
        <v>0.19</v>
      </c>
      <c r="J4639" s="5">
        <v>4801.7772000000004</v>
      </c>
      <c r="K4639" s="5">
        <v>354.14431513681058</v>
      </c>
      <c r="L4639">
        <f>YEAR(SalesData[Order Date])</f>
        <v>2024</v>
      </c>
      <c r="M4639">
        <f>MONTH(SalesData[Order Date])</f>
        <v>4</v>
      </c>
      <c r="N4639" t="str">
        <f>TEXT(SalesData[[#This Row],[Order Date]], "mmmm")</f>
        <v>April</v>
      </c>
      <c r="O4639" s="7">
        <f>IF(SalesData[Sales]=0,0,SalesData[Profit]/SalesData[Sales])</f>
        <v>7.3752758694595522E-2</v>
      </c>
      <c r="P4639" s="8">
        <f t="shared" si="72"/>
        <v>3.2050633253038067E-5</v>
      </c>
      <c r="Q4639" t="str">
        <f>IF(SalesData[[#This Row],[Discount]]&gt;0, "Yes", "No")</f>
        <v>Yes</v>
      </c>
      <c r="R4639" t="str">
        <f>TEXT(SalesData[[#This Row],[Order Date]],"mmm-yyyy")</f>
        <v>Apr-2024</v>
      </c>
      <c r="S4639">
        <f>YEAR(SalesData[[#This Row],[Order Date]])*100 + MONTH(SalesData[[#This Row],[Order Date]])</f>
        <v>202404</v>
      </c>
    </row>
    <row r="4640" spans="1:19" x14ac:dyDescent="0.3">
      <c r="A4640" t="s">
        <v>7545</v>
      </c>
      <c r="B4640" s="3">
        <v>45402</v>
      </c>
      <c r="C4640" t="s">
        <v>7546</v>
      </c>
      <c r="D4640" t="s">
        <v>18</v>
      </c>
      <c r="E4640" t="s">
        <v>19</v>
      </c>
      <c r="F4640" t="s">
        <v>20</v>
      </c>
      <c r="G4640">
        <v>2</v>
      </c>
      <c r="H4640" s="5">
        <v>833.76</v>
      </c>
      <c r="I4640" s="5">
        <v>0.24</v>
      </c>
      <c r="J4640" s="5">
        <v>1267.3152</v>
      </c>
      <c r="K4640" s="5">
        <v>351.9891696031886</v>
      </c>
      <c r="L4640">
        <f>YEAR(SalesData[Order Date])</f>
        <v>2024</v>
      </c>
      <c r="M4640">
        <f>MONTH(SalesData[Order Date])</f>
        <v>4</v>
      </c>
      <c r="N4640" t="str">
        <f>TEXT(SalesData[[#This Row],[Order Date]], "mmmm")</f>
        <v>April</v>
      </c>
      <c r="O4640" s="7">
        <f>IF(SalesData[Sales]=0,0,SalesData[Profit]/SalesData[Sales])</f>
        <v>0.27774398161024866</v>
      </c>
      <c r="P4640" s="8">
        <f t="shared" si="72"/>
        <v>1.4392630972941852E-4</v>
      </c>
      <c r="Q4640" t="str">
        <f>IF(SalesData[[#This Row],[Discount]]&gt;0, "Yes", "No")</f>
        <v>Yes</v>
      </c>
      <c r="R4640" t="str">
        <f>TEXT(SalesData[[#This Row],[Order Date]],"mmm-yyyy")</f>
        <v>Apr-2024</v>
      </c>
      <c r="S4640">
        <f>YEAR(SalesData[[#This Row],[Order Date]])*100 + MONTH(SalesData[[#This Row],[Order Date]])</f>
        <v>202404</v>
      </c>
    </row>
    <row r="4641" spans="1:19" x14ac:dyDescent="0.3">
      <c r="A4641" t="s">
        <v>7557</v>
      </c>
      <c r="B4641" s="3">
        <v>45392</v>
      </c>
      <c r="C4641" t="s">
        <v>7558</v>
      </c>
      <c r="D4641" t="s">
        <v>18</v>
      </c>
      <c r="E4641" t="s">
        <v>26</v>
      </c>
      <c r="F4641" t="s">
        <v>31</v>
      </c>
      <c r="G4641">
        <v>5</v>
      </c>
      <c r="H4641" s="5">
        <v>752.03</v>
      </c>
      <c r="I4641" s="5">
        <v>0.13</v>
      </c>
      <c r="J4641" s="5">
        <v>3271.3305</v>
      </c>
      <c r="K4641" s="5">
        <v>880.04772270039052</v>
      </c>
      <c r="L4641">
        <f>YEAR(SalesData[Order Date])</f>
        <v>2024</v>
      </c>
      <c r="M4641">
        <f>MONTH(SalesData[Order Date])</f>
        <v>4</v>
      </c>
      <c r="N4641" t="str">
        <f>TEXT(SalesData[[#This Row],[Order Date]], "mmmm")</f>
        <v>April</v>
      </c>
      <c r="O4641" s="7">
        <f>IF(SalesData[Sales]=0,0,SalesData[Profit]/SalesData[Sales])</f>
        <v>0.26901828558758906</v>
      </c>
      <c r="P4641" s="8">
        <f t="shared" si="72"/>
        <v>3.4573088839540978E-5</v>
      </c>
      <c r="Q4641" t="str">
        <f>IF(SalesData[[#This Row],[Discount]]&gt;0, "Yes", "No")</f>
        <v>Yes</v>
      </c>
      <c r="R4641" t="str">
        <f>TEXT(SalesData[[#This Row],[Order Date]],"mmm-yyyy")</f>
        <v>Apr-2024</v>
      </c>
      <c r="S4641">
        <f>YEAR(SalesData[[#This Row],[Order Date]])*100 + MONTH(SalesData[[#This Row],[Order Date]])</f>
        <v>202404</v>
      </c>
    </row>
    <row r="4642" spans="1:19" x14ac:dyDescent="0.3">
      <c r="A4642" t="s">
        <v>7567</v>
      </c>
      <c r="B4642" s="3">
        <v>45410</v>
      </c>
      <c r="C4642" t="s">
        <v>7568</v>
      </c>
      <c r="D4642" t="s">
        <v>30</v>
      </c>
      <c r="E4642" t="s">
        <v>26</v>
      </c>
      <c r="F4642" t="s">
        <v>91</v>
      </c>
      <c r="G4642">
        <v>5</v>
      </c>
      <c r="H4642" s="5">
        <v>399.91</v>
      </c>
      <c r="I4642" s="5">
        <v>0.19</v>
      </c>
      <c r="J4642" s="5">
        <v>1619.6355000000001</v>
      </c>
      <c r="K4642" s="5">
        <v>222.4542527434792</v>
      </c>
      <c r="L4642">
        <f>YEAR(SalesData[Order Date])</f>
        <v>2024</v>
      </c>
      <c r="M4642">
        <f>MONTH(SalesData[Order Date])</f>
        <v>4</v>
      </c>
      <c r="N4642" t="str">
        <f>TEXT(SalesData[[#This Row],[Order Date]], "mmmm")</f>
        <v>April</v>
      </c>
      <c r="O4642" s="7">
        <f>IF(SalesData[Sales]=0,0,SalesData[Profit]/SalesData[Sales])</f>
        <v>0.13734834334236265</v>
      </c>
      <c r="P4642" s="8">
        <f t="shared" si="72"/>
        <v>9.5021379810457347E-5</v>
      </c>
      <c r="Q4642" t="str">
        <f>IF(SalesData[[#This Row],[Discount]]&gt;0, "Yes", "No")</f>
        <v>Yes</v>
      </c>
      <c r="R4642" t="str">
        <f>TEXT(SalesData[[#This Row],[Order Date]],"mmm-yyyy")</f>
        <v>Apr-2024</v>
      </c>
      <c r="S4642">
        <f>YEAR(SalesData[[#This Row],[Order Date]])*100 + MONTH(SalesData[[#This Row],[Order Date]])</f>
        <v>202404</v>
      </c>
    </row>
    <row r="4643" spans="1:19" x14ac:dyDescent="0.3">
      <c r="A4643" t="s">
        <v>7591</v>
      </c>
      <c r="B4643" s="3">
        <v>45395</v>
      </c>
      <c r="C4643" t="s">
        <v>7592</v>
      </c>
      <c r="D4643" t="s">
        <v>23</v>
      </c>
      <c r="E4643" t="s">
        <v>26</v>
      </c>
      <c r="F4643" t="s">
        <v>15</v>
      </c>
      <c r="G4643">
        <v>9</v>
      </c>
      <c r="H4643" s="5">
        <v>764.73</v>
      </c>
      <c r="I4643" s="5">
        <v>0.01</v>
      </c>
      <c r="J4643" s="5">
        <v>6813.7442999999994</v>
      </c>
      <c r="K4643" s="5">
        <v>2016.7270961708671</v>
      </c>
      <c r="L4643">
        <f>YEAR(SalesData[Order Date])</f>
        <v>2024</v>
      </c>
      <c r="M4643">
        <f>MONTH(SalesData[Order Date])</f>
        <v>4</v>
      </c>
      <c r="N4643" t="str">
        <f>TEXT(SalesData[[#This Row],[Order Date]], "mmmm")</f>
        <v>April</v>
      </c>
      <c r="O4643" s="7">
        <f>IF(SalesData[Sales]=0,0,SalesData[Profit]/SalesData[Sales])</f>
        <v>0.29597927473898122</v>
      </c>
      <c r="P4643" s="8">
        <f t="shared" si="72"/>
        <v>1.4529456293216052E-6</v>
      </c>
      <c r="Q4643" t="str">
        <f>IF(SalesData[[#This Row],[Discount]]&gt;0, "Yes", "No")</f>
        <v>Yes</v>
      </c>
      <c r="R4643" t="str">
        <f>TEXT(SalesData[[#This Row],[Order Date]],"mmm-yyyy")</f>
        <v>Apr-2024</v>
      </c>
      <c r="S4643">
        <f>YEAR(SalesData[[#This Row],[Order Date]])*100 + MONTH(SalesData[[#This Row],[Order Date]])</f>
        <v>202404</v>
      </c>
    </row>
    <row r="4644" spans="1:19" x14ac:dyDescent="0.3">
      <c r="A4644" t="s">
        <v>7627</v>
      </c>
      <c r="B4644" s="3">
        <v>45405</v>
      </c>
      <c r="C4644" t="s">
        <v>7628</v>
      </c>
      <c r="D4644" t="s">
        <v>23</v>
      </c>
      <c r="E4644" t="s">
        <v>14</v>
      </c>
      <c r="F4644" t="s">
        <v>20</v>
      </c>
      <c r="G4644">
        <v>3</v>
      </c>
      <c r="H4644" s="5">
        <v>484.08</v>
      </c>
      <c r="I4644" s="5">
        <v>0.1</v>
      </c>
      <c r="J4644" s="5">
        <v>1307.0160000000001</v>
      </c>
      <c r="K4644" s="5">
        <v>290.07649165312239</v>
      </c>
      <c r="L4644">
        <f>YEAR(SalesData[Order Date])</f>
        <v>2024</v>
      </c>
      <c r="M4644">
        <f>MONTH(SalesData[Order Date])</f>
        <v>4</v>
      </c>
      <c r="N4644" t="str">
        <f>TEXT(SalesData[[#This Row],[Order Date]], "mmmm")</f>
        <v>April</v>
      </c>
      <c r="O4644" s="7">
        <f>IF(SalesData[Sales]=0,0,SalesData[Profit]/SalesData[Sales])</f>
        <v>0.22193798060094319</v>
      </c>
      <c r="P4644" s="8">
        <f t="shared" si="72"/>
        <v>6.8859141739657364E-5</v>
      </c>
      <c r="Q4644" t="str">
        <f>IF(SalesData[[#This Row],[Discount]]&gt;0, "Yes", "No")</f>
        <v>Yes</v>
      </c>
      <c r="R4644" t="str">
        <f>TEXT(SalesData[[#This Row],[Order Date]],"mmm-yyyy")</f>
        <v>Apr-2024</v>
      </c>
      <c r="S4644">
        <f>YEAR(SalesData[[#This Row],[Order Date]])*100 + MONTH(SalesData[[#This Row],[Order Date]])</f>
        <v>202404</v>
      </c>
    </row>
    <row r="4645" spans="1:19" x14ac:dyDescent="0.3">
      <c r="A4645" t="s">
        <v>7631</v>
      </c>
      <c r="B4645" s="3">
        <v>45409</v>
      </c>
      <c r="C4645" t="s">
        <v>7632</v>
      </c>
      <c r="D4645" t="s">
        <v>30</v>
      </c>
      <c r="E4645" t="s">
        <v>19</v>
      </c>
      <c r="F4645" t="s">
        <v>27</v>
      </c>
      <c r="G4645">
        <v>2</v>
      </c>
      <c r="H4645" s="5">
        <v>766.84</v>
      </c>
      <c r="I4645" s="5">
        <v>0.19</v>
      </c>
      <c r="J4645" s="5">
        <v>1242.2808</v>
      </c>
      <c r="K4645" s="5">
        <v>183.46398720016779</v>
      </c>
      <c r="L4645">
        <f>YEAR(SalesData[Order Date])</f>
        <v>2024</v>
      </c>
      <c r="M4645">
        <f>MONTH(SalesData[Order Date])</f>
        <v>4</v>
      </c>
      <c r="N4645" t="str">
        <f>TEXT(SalesData[[#This Row],[Order Date]], "mmmm")</f>
        <v>April</v>
      </c>
      <c r="O4645" s="7">
        <f>IF(SalesData[Sales]=0,0,SalesData[Profit]/SalesData[Sales])</f>
        <v>0.14768318660335714</v>
      </c>
      <c r="P4645" s="8">
        <f t="shared" si="72"/>
        <v>1.2388503468780971E-4</v>
      </c>
      <c r="Q4645" t="str">
        <f>IF(SalesData[[#This Row],[Discount]]&gt;0, "Yes", "No")</f>
        <v>Yes</v>
      </c>
      <c r="R4645" t="str">
        <f>TEXT(SalesData[[#This Row],[Order Date]],"mmm-yyyy")</f>
        <v>Apr-2024</v>
      </c>
      <c r="S4645">
        <f>YEAR(SalesData[[#This Row],[Order Date]])*100 + MONTH(SalesData[[#This Row],[Order Date]])</f>
        <v>202404</v>
      </c>
    </row>
    <row r="4646" spans="1:19" x14ac:dyDescent="0.3">
      <c r="A4646" t="s">
        <v>7671</v>
      </c>
      <c r="B4646" s="3">
        <v>45397</v>
      </c>
      <c r="C4646" t="s">
        <v>7672</v>
      </c>
      <c r="D4646" t="s">
        <v>23</v>
      </c>
      <c r="E4646" t="s">
        <v>19</v>
      </c>
      <c r="F4646" t="s">
        <v>62</v>
      </c>
      <c r="G4646">
        <v>3</v>
      </c>
      <c r="H4646" s="5">
        <v>659.93</v>
      </c>
      <c r="I4646" s="5">
        <v>0.3</v>
      </c>
      <c r="J4646" s="5">
        <v>1385.8530000000001</v>
      </c>
      <c r="K4646" s="5">
        <v>85.205923735103184</v>
      </c>
      <c r="L4646">
        <f>YEAR(SalesData[Order Date])</f>
        <v>2024</v>
      </c>
      <c r="M4646">
        <f>MONTH(SalesData[Order Date])</f>
        <v>4</v>
      </c>
      <c r="N4646" t="str">
        <f>TEXT(SalesData[[#This Row],[Order Date]], "mmmm")</f>
        <v>April</v>
      </c>
      <c r="O4646" s="7">
        <f>IF(SalesData[Sales]=0,0,SalesData[Profit]/SalesData[Sales])</f>
        <v>6.1482656338805904E-2</v>
      </c>
      <c r="P4646" s="8">
        <f t="shared" si="72"/>
        <v>1.515312230085009E-4</v>
      </c>
      <c r="Q4646" t="str">
        <f>IF(SalesData[[#This Row],[Discount]]&gt;0, "Yes", "No")</f>
        <v>Yes</v>
      </c>
      <c r="R4646" t="str">
        <f>TEXT(SalesData[[#This Row],[Order Date]],"mmm-yyyy")</f>
        <v>Apr-2024</v>
      </c>
      <c r="S4646">
        <f>YEAR(SalesData[[#This Row],[Order Date]])*100 + MONTH(SalesData[[#This Row],[Order Date]])</f>
        <v>202404</v>
      </c>
    </row>
    <row r="4647" spans="1:19" x14ac:dyDescent="0.3">
      <c r="A4647" t="s">
        <v>7769</v>
      </c>
      <c r="B4647" s="3">
        <v>45401</v>
      </c>
      <c r="C4647" t="s">
        <v>7770</v>
      </c>
      <c r="D4647" t="s">
        <v>13</v>
      </c>
      <c r="E4647" t="s">
        <v>19</v>
      </c>
      <c r="F4647" t="s">
        <v>15</v>
      </c>
      <c r="G4647">
        <v>3</v>
      </c>
      <c r="H4647" s="5">
        <v>917.37</v>
      </c>
      <c r="I4647" s="5">
        <v>0.06</v>
      </c>
      <c r="J4647" s="5">
        <v>2586.9834000000001</v>
      </c>
      <c r="K4647" s="5">
        <v>164.11510722001799</v>
      </c>
      <c r="L4647">
        <f>YEAR(SalesData[Order Date])</f>
        <v>2024</v>
      </c>
      <c r="M4647">
        <f>MONTH(SalesData[Order Date])</f>
        <v>4</v>
      </c>
      <c r="N4647" t="str">
        <f>TEXT(SalesData[[#This Row],[Order Date]], "mmmm")</f>
        <v>April</v>
      </c>
      <c r="O4647" s="7">
        <f>IF(SalesData[Sales]=0,0,SalesData[Profit]/SalesData[Sales])</f>
        <v>6.3438794087359807E-2</v>
      </c>
      <c r="P4647" s="8">
        <f t="shared" si="72"/>
        <v>2.180145415699227E-5</v>
      </c>
      <c r="Q4647" t="str">
        <f>IF(SalesData[[#This Row],[Discount]]&gt;0, "Yes", "No")</f>
        <v>Yes</v>
      </c>
      <c r="R4647" t="str">
        <f>TEXT(SalesData[[#This Row],[Order Date]],"mmm-yyyy")</f>
        <v>Apr-2024</v>
      </c>
      <c r="S4647">
        <f>YEAR(SalesData[[#This Row],[Order Date]])*100 + MONTH(SalesData[[#This Row],[Order Date]])</f>
        <v>202404</v>
      </c>
    </row>
    <row r="4648" spans="1:19" x14ac:dyDescent="0.3">
      <c r="A4648" t="s">
        <v>7807</v>
      </c>
      <c r="B4648" s="3">
        <v>45387</v>
      </c>
      <c r="C4648" t="s">
        <v>7808</v>
      </c>
      <c r="D4648" t="s">
        <v>18</v>
      </c>
      <c r="E4648" t="s">
        <v>19</v>
      </c>
      <c r="F4648" t="s">
        <v>44</v>
      </c>
      <c r="G4648">
        <v>2</v>
      </c>
      <c r="H4648" s="5">
        <v>371.99</v>
      </c>
      <c r="I4648" s="5">
        <v>0.27</v>
      </c>
      <c r="J4648" s="5">
        <v>543.10540000000003</v>
      </c>
      <c r="K4648" s="5">
        <v>148.32127662387211</v>
      </c>
      <c r="L4648">
        <f>YEAR(SalesData[Order Date])</f>
        <v>2024</v>
      </c>
      <c r="M4648">
        <f>MONTH(SalesData[Order Date])</f>
        <v>4</v>
      </c>
      <c r="N4648" t="str">
        <f>TEXT(SalesData[[#This Row],[Order Date]], "mmmm")</f>
        <v>April</v>
      </c>
      <c r="O4648" s="7">
        <f>IF(SalesData[Sales]=0,0,SalesData[Profit]/SalesData[Sales])</f>
        <v>0.27309851204549263</v>
      </c>
      <c r="P4648" s="8">
        <f t="shared" si="72"/>
        <v>3.6291298153176164E-4</v>
      </c>
      <c r="Q4648" t="str">
        <f>IF(SalesData[[#This Row],[Discount]]&gt;0, "Yes", "No")</f>
        <v>Yes</v>
      </c>
      <c r="R4648" t="str">
        <f>TEXT(SalesData[[#This Row],[Order Date]],"mmm-yyyy")</f>
        <v>Apr-2024</v>
      </c>
      <c r="S4648">
        <f>YEAR(SalesData[[#This Row],[Order Date]])*100 + MONTH(SalesData[[#This Row],[Order Date]])</f>
        <v>202404</v>
      </c>
    </row>
    <row r="4649" spans="1:19" x14ac:dyDescent="0.3">
      <c r="A4649" t="s">
        <v>7811</v>
      </c>
      <c r="B4649" s="3">
        <v>45386</v>
      </c>
      <c r="C4649" t="s">
        <v>7812</v>
      </c>
      <c r="D4649" t="s">
        <v>30</v>
      </c>
      <c r="E4649" t="s">
        <v>26</v>
      </c>
      <c r="F4649" t="s">
        <v>15</v>
      </c>
      <c r="G4649">
        <v>2</v>
      </c>
      <c r="H4649" s="5">
        <v>179.32</v>
      </c>
      <c r="I4649" s="5">
        <v>0.15</v>
      </c>
      <c r="J4649" s="5">
        <v>304.84399999999999</v>
      </c>
      <c r="K4649" s="5">
        <v>34.069019427421587</v>
      </c>
      <c r="L4649">
        <f>YEAR(SalesData[Order Date])</f>
        <v>2024</v>
      </c>
      <c r="M4649">
        <f>MONTH(SalesData[Order Date])</f>
        <v>4</v>
      </c>
      <c r="N4649" t="str">
        <f>TEXT(SalesData[[#This Row],[Order Date]], "mmmm")</f>
        <v>April</v>
      </c>
      <c r="O4649" s="7">
        <f>IF(SalesData[Sales]=0,0,SalesData[Profit]/SalesData[Sales])</f>
        <v>0.11175886495198065</v>
      </c>
      <c r="P4649" s="8">
        <f t="shared" si="72"/>
        <v>4.1824670979254965E-4</v>
      </c>
      <c r="Q4649" t="str">
        <f>IF(SalesData[[#This Row],[Discount]]&gt;0, "Yes", "No")</f>
        <v>Yes</v>
      </c>
      <c r="R4649" t="str">
        <f>TEXT(SalesData[[#This Row],[Order Date]],"mmm-yyyy")</f>
        <v>Apr-2024</v>
      </c>
      <c r="S4649">
        <f>YEAR(SalesData[[#This Row],[Order Date]])*100 + MONTH(SalesData[[#This Row],[Order Date]])</f>
        <v>202404</v>
      </c>
    </row>
    <row r="4650" spans="1:19" x14ac:dyDescent="0.3">
      <c r="A4650" t="s">
        <v>7819</v>
      </c>
      <c r="B4650" s="3">
        <v>45402</v>
      </c>
      <c r="C4650" t="s">
        <v>7820</v>
      </c>
      <c r="D4650" t="s">
        <v>18</v>
      </c>
      <c r="E4650" t="s">
        <v>26</v>
      </c>
      <c r="F4650" t="s">
        <v>27</v>
      </c>
      <c r="G4650">
        <v>3</v>
      </c>
      <c r="H4650" s="5">
        <v>126.88</v>
      </c>
      <c r="I4650" s="5">
        <v>0.1</v>
      </c>
      <c r="J4650" s="5">
        <v>342.57600000000002</v>
      </c>
      <c r="K4650" s="5">
        <v>36.507420425474812</v>
      </c>
      <c r="L4650">
        <f>YEAR(SalesData[Order Date])</f>
        <v>2024</v>
      </c>
      <c r="M4650">
        <f>MONTH(SalesData[Order Date])</f>
        <v>4</v>
      </c>
      <c r="N4650" t="str">
        <f>TEXT(SalesData[[#This Row],[Order Date]], "mmmm")</f>
        <v>April</v>
      </c>
      <c r="O4650" s="7">
        <f>IF(SalesData[Sales]=0,0,SalesData[Profit]/SalesData[Sales])</f>
        <v>0.10656736147737965</v>
      </c>
      <c r="P4650" s="8">
        <f t="shared" si="72"/>
        <v>2.6271542664985288E-4</v>
      </c>
      <c r="Q4650" t="str">
        <f>IF(SalesData[[#This Row],[Discount]]&gt;0, "Yes", "No")</f>
        <v>Yes</v>
      </c>
      <c r="R4650" t="str">
        <f>TEXT(SalesData[[#This Row],[Order Date]],"mmm-yyyy")</f>
        <v>Apr-2024</v>
      </c>
      <c r="S4650">
        <f>YEAR(SalesData[[#This Row],[Order Date]])*100 + MONTH(SalesData[[#This Row],[Order Date]])</f>
        <v>202404</v>
      </c>
    </row>
    <row r="4651" spans="1:19" x14ac:dyDescent="0.3">
      <c r="A4651" t="s">
        <v>7834</v>
      </c>
      <c r="B4651" s="3">
        <v>45403</v>
      </c>
      <c r="C4651" t="s">
        <v>1719</v>
      </c>
      <c r="D4651" t="s">
        <v>30</v>
      </c>
      <c r="E4651" t="s">
        <v>26</v>
      </c>
      <c r="F4651" t="s">
        <v>39</v>
      </c>
      <c r="G4651">
        <v>4</v>
      </c>
      <c r="H4651" s="5">
        <v>790.54</v>
      </c>
      <c r="I4651" s="5">
        <v>0.28000000000000003</v>
      </c>
      <c r="J4651" s="5">
        <v>2276.7552000000001</v>
      </c>
      <c r="K4651" s="5">
        <v>431.51948489283421</v>
      </c>
      <c r="L4651">
        <f>YEAR(SalesData[Order Date])</f>
        <v>2024</v>
      </c>
      <c r="M4651">
        <f>MONTH(SalesData[Order Date])</f>
        <v>4</v>
      </c>
      <c r="N4651" t="str">
        <f>TEXT(SalesData[[#This Row],[Order Date]], "mmmm")</f>
        <v>April</v>
      </c>
      <c r="O4651" s="7">
        <f>IF(SalesData[Sales]=0,0,SalesData[Profit]/SalesData[Sales])</f>
        <v>0.18953266688172457</v>
      </c>
      <c r="P4651" s="8">
        <f t="shared" si="72"/>
        <v>8.8547069092013067E-5</v>
      </c>
      <c r="Q4651" t="str">
        <f>IF(SalesData[[#This Row],[Discount]]&gt;0, "Yes", "No")</f>
        <v>Yes</v>
      </c>
      <c r="R4651" t="str">
        <f>TEXT(SalesData[[#This Row],[Order Date]],"mmm-yyyy")</f>
        <v>Apr-2024</v>
      </c>
      <c r="S4651">
        <f>YEAR(SalesData[[#This Row],[Order Date]])*100 + MONTH(SalesData[[#This Row],[Order Date]])</f>
        <v>202404</v>
      </c>
    </row>
    <row r="4652" spans="1:19" x14ac:dyDescent="0.3">
      <c r="A4652" t="s">
        <v>7847</v>
      </c>
      <c r="B4652" s="3">
        <v>45398</v>
      </c>
      <c r="C4652" t="s">
        <v>7848</v>
      </c>
      <c r="D4652" t="s">
        <v>18</v>
      </c>
      <c r="E4652" t="s">
        <v>14</v>
      </c>
      <c r="F4652" t="s">
        <v>27</v>
      </c>
      <c r="G4652">
        <v>4</v>
      </c>
      <c r="H4652" s="5">
        <v>884.1</v>
      </c>
      <c r="I4652" s="5">
        <v>0.15</v>
      </c>
      <c r="J4652" s="5">
        <v>3005.94</v>
      </c>
      <c r="K4652" s="5">
        <v>474.88211931878408</v>
      </c>
      <c r="L4652">
        <f>YEAR(SalesData[Order Date])</f>
        <v>2024</v>
      </c>
      <c r="M4652">
        <f>MONTH(SalesData[Order Date])</f>
        <v>4</v>
      </c>
      <c r="N4652" t="str">
        <f>TEXT(SalesData[[#This Row],[Order Date]], "mmmm")</f>
        <v>April</v>
      </c>
      <c r="O4652" s="7">
        <f>IF(SalesData[Sales]=0,0,SalesData[Profit]/SalesData[Sales])</f>
        <v>0.15798123692381885</v>
      </c>
      <c r="P4652" s="8">
        <f t="shared" si="72"/>
        <v>4.2416016287750251E-5</v>
      </c>
      <c r="Q4652" t="str">
        <f>IF(SalesData[[#This Row],[Discount]]&gt;0, "Yes", "No")</f>
        <v>Yes</v>
      </c>
      <c r="R4652" t="str">
        <f>TEXT(SalesData[[#This Row],[Order Date]],"mmm-yyyy")</f>
        <v>Apr-2024</v>
      </c>
      <c r="S4652">
        <f>YEAR(SalesData[[#This Row],[Order Date]])*100 + MONTH(SalesData[[#This Row],[Order Date]])</f>
        <v>202404</v>
      </c>
    </row>
    <row r="4653" spans="1:19" x14ac:dyDescent="0.3">
      <c r="A4653" t="s">
        <v>7911</v>
      </c>
      <c r="B4653" s="3">
        <v>45385</v>
      </c>
      <c r="C4653" t="s">
        <v>7912</v>
      </c>
      <c r="D4653" t="s">
        <v>30</v>
      </c>
      <c r="E4653" t="s">
        <v>26</v>
      </c>
      <c r="F4653" t="s">
        <v>39</v>
      </c>
      <c r="G4653">
        <v>1</v>
      </c>
      <c r="H4653" s="5">
        <v>585.27</v>
      </c>
      <c r="I4653" s="5">
        <v>0.08</v>
      </c>
      <c r="J4653" s="5">
        <v>538.44839999999999</v>
      </c>
      <c r="K4653" s="5">
        <v>44.900723508845097</v>
      </c>
      <c r="L4653">
        <f>YEAR(SalesData[Order Date])</f>
        <v>2024</v>
      </c>
      <c r="M4653">
        <f>MONTH(SalesData[Order Date])</f>
        <v>4</v>
      </c>
      <c r="N4653" t="str">
        <f>TEXT(SalesData[[#This Row],[Order Date]], "mmmm")</f>
        <v>April</v>
      </c>
      <c r="O4653" s="7">
        <f>IF(SalesData[Sales]=0,0,SalesData[Profit]/SalesData[Sales])</f>
        <v>8.3389092638858422E-2</v>
      </c>
      <c r="P4653" s="8">
        <f t="shared" si="72"/>
        <v>1.3668904949852207E-4</v>
      </c>
      <c r="Q4653" t="str">
        <f>IF(SalesData[[#This Row],[Discount]]&gt;0, "Yes", "No")</f>
        <v>Yes</v>
      </c>
      <c r="R4653" t="str">
        <f>TEXT(SalesData[[#This Row],[Order Date]],"mmm-yyyy")</f>
        <v>Apr-2024</v>
      </c>
      <c r="S4653">
        <f>YEAR(SalesData[[#This Row],[Order Date]])*100 + MONTH(SalesData[[#This Row],[Order Date]])</f>
        <v>202404</v>
      </c>
    </row>
    <row r="4654" spans="1:19" x14ac:dyDescent="0.3">
      <c r="A4654" t="s">
        <v>7924</v>
      </c>
      <c r="B4654" s="3">
        <v>45390</v>
      </c>
      <c r="C4654" t="s">
        <v>7925</v>
      </c>
      <c r="D4654" t="s">
        <v>30</v>
      </c>
      <c r="E4654" t="s">
        <v>14</v>
      </c>
      <c r="F4654" t="s">
        <v>62</v>
      </c>
      <c r="G4654">
        <v>3</v>
      </c>
      <c r="H4654" s="5">
        <v>31.12</v>
      </c>
      <c r="I4654" s="5">
        <v>0.04</v>
      </c>
      <c r="J4654" s="5">
        <v>89.625599999999991</v>
      </c>
      <c r="K4654" s="5">
        <v>8.2986863030561313</v>
      </c>
      <c r="L4654">
        <f>YEAR(SalesData[Order Date])</f>
        <v>2024</v>
      </c>
      <c r="M4654">
        <f>MONTH(SalesData[Order Date])</f>
        <v>4</v>
      </c>
      <c r="N4654" t="str">
        <f>TEXT(SalesData[[#This Row],[Order Date]], "mmmm")</f>
        <v>April</v>
      </c>
      <c r="O4654" s="7">
        <f>IF(SalesData[Sales]=0,0,SalesData[Profit]/SalesData[Sales])</f>
        <v>9.2592811686126861E-2</v>
      </c>
      <c r="P4654" s="8">
        <f t="shared" si="72"/>
        <v>4.2844901456726652E-4</v>
      </c>
      <c r="Q4654" t="str">
        <f>IF(SalesData[[#This Row],[Discount]]&gt;0, "Yes", "No")</f>
        <v>Yes</v>
      </c>
      <c r="R4654" t="str">
        <f>TEXT(SalesData[[#This Row],[Order Date]],"mmm-yyyy")</f>
        <v>Apr-2024</v>
      </c>
      <c r="S4654">
        <f>YEAR(SalesData[[#This Row],[Order Date]])*100 + MONTH(SalesData[[#This Row],[Order Date]])</f>
        <v>202404</v>
      </c>
    </row>
    <row r="4655" spans="1:19" x14ac:dyDescent="0.3">
      <c r="A4655" t="s">
        <v>7954</v>
      </c>
      <c r="B4655" s="3">
        <v>45401</v>
      </c>
      <c r="C4655" t="s">
        <v>7955</v>
      </c>
      <c r="D4655" t="s">
        <v>23</v>
      </c>
      <c r="E4655" t="s">
        <v>26</v>
      </c>
      <c r="F4655" t="s">
        <v>27</v>
      </c>
      <c r="G4655">
        <v>4</v>
      </c>
      <c r="H4655" s="5">
        <v>754.45</v>
      </c>
      <c r="I4655" s="5">
        <v>0.13</v>
      </c>
      <c r="J4655" s="5">
        <v>2625.4859999999999</v>
      </c>
      <c r="K4655" s="5">
        <v>319.72347283720228</v>
      </c>
      <c r="L4655">
        <f>YEAR(SalesData[Order Date])</f>
        <v>2024</v>
      </c>
      <c r="M4655">
        <f>MONTH(SalesData[Order Date])</f>
        <v>4</v>
      </c>
      <c r="N4655" t="str">
        <f>TEXT(SalesData[[#This Row],[Order Date]], "mmmm")</f>
        <v>April</v>
      </c>
      <c r="O4655" s="7">
        <f>IF(SalesData[Sales]=0,0,SalesData[Profit]/SalesData[Sales])</f>
        <v>0.12177687210566054</v>
      </c>
      <c r="P4655" s="8">
        <f t="shared" si="72"/>
        <v>4.3077738750082843E-5</v>
      </c>
      <c r="Q4655" t="str">
        <f>IF(SalesData[[#This Row],[Discount]]&gt;0, "Yes", "No")</f>
        <v>Yes</v>
      </c>
      <c r="R4655" t="str">
        <f>TEXT(SalesData[[#This Row],[Order Date]],"mmm-yyyy")</f>
        <v>Apr-2024</v>
      </c>
      <c r="S4655">
        <f>YEAR(SalesData[[#This Row],[Order Date]])*100 + MONTH(SalesData[[#This Row],[Order Date]])</f>
        <v>202404</v>
      </c>
    </row>
    <row r="4656" spans="1:19" x14ac:dyDescent="0.3">
      <c r="A4656" t="s">
        <v>7976</v>
      </c>
      <c r="B4656" s="3">
        <v>45393</v>
      </c>
      <c r="C4656" t="s">
        <v>7977</v>
      </c>
      <c r="D4656" t="s">
        <v>23</v>
      </c>
      <c r="E4656" t="s">
        <v>19</v>
      </c>
      <c r="F4656" t="s">
        <v>15</v>
      </c>
      <c r="G4656">
        <v>1</v>
      </c>
      <c r="H4656" s="5">
        <v>255.01</v>
      </c>
      <c r="I4656" s="5">
        <v>0.04</v>
      </c>
      <c r="J4656" s="5">
        <v>244.80959999999999</v>
      </c>
      <c r="K4656" s="5">
        <v>63.842145886906557</v>
      </c>
      <c r="L4656">
        <f>YEAR(SalesData[Order Date])</f>
        <v>2024</v>
      </c>
      <c r="M4656">
        <f>MONTH(SalesData[Order Date])</f>
        <v>4</v>
      </c>
      <c r="N4656" t="str">
        <f>TEXT(SalesData[[#This Row],[Order Date]], "mmmm")</f>
        <v>April</v>
      </c>
      <c r="O4656" s="7">
        <f>IF(SalesData[Sales]=0,0,SalesData[Profit]/SalesData[Sales])</f>
        <v>0.26078285282483432</v>
      </c>
      <c r="P4656" s="8">
        <f t="shared" si="72"/>
        <v>1.5685659385906436E-4</v>
      </c>
      <c r="Q4656" t="str">
        <f>IF(SalesData[[#This Row],[Discount]]&gt;0, "Yes", "No")</f>
        <v>Yes</v>
      </c>
      <c r="R4656" t="str">
        <f>TEXT(SalesData[[#This Row],[Order Date]],"mmm-yyyy")</f>
        <v>Apr-2024</v>
      </c>
      <c r="S4656">
        <f>YEAR(SalesData[[#This Row],[Order Date]])*100 + MONTH(SalesData[[#This Row],[Order Date]])</f>
        <v>202404</v>
      </c>
    </row>
    <row r="4657" spans="1:19" x14ac:dyDescent="0.3">
      <c r="A4657" t="s">
        <v>7998</v>
      </c>
      <c r="B4657" s="3">
        <v>45397</v>
      </c>
      <c r="C4657" t="s">
        <v>7999</v>
      </c>
      <c r="D4657" t="s">
        <v>18</v>
      </c>
      <c r="E4657" t="s">
        <v>14</v>
      </c>
      <c r="F4657" t="s">
        <v>31</v>
      </c>
      <c r="G4657">
        <v>4</v>
      </c>
      <c r="H4657" s="5">
        <v>499.77</v>
      </c>
      <c r="I4657" s="5">
        <v>0.01</v>
      </c>
      <c r="J4657" s="5">
        <v>1979.0891999999999</v>
      </c>
      <c r="K4657" s="5">
        <v>580.66164710190992</v>
      </c>
      <c r="L4657">
        <f>YEAR(SalesData[Order Date])</f>
        <v>2024</v>
      </c>
      <c r="M4657">
        <f>MONTH(SalesData[Order Date])</f>
        <v>4</v>
      </c>
      <c r="N4657" t="str">
        <f>TEXT(SalesData[[#This Row],[Order Date]], "mmmm")</f>
        <v>April</v>
      </c>
      <c r="O4657" s="7">
        <f>IF(SalesData[Sales]=0,0,SalesData[Profit]/SalesData[Sales])</f>
        <v>0.2933984214061246</v>
      </c>
      <c r="P4657" s="8">
        <f t="shared" si="72"/>
        <v>5.0023010584869039E-6</v>
      </c>
      <c r="Q4657" t="str">
        <f>IF(SalesData[[#This Row],[Discount]]&gt;0, "Yes", "No")</f>
        <v>Yes</v>
      </c>
      <c r="R4657" t="str">
        <f>TEXT(SalesData[[#This Row],[Order Date]],"mmm-yyyy")</f>
        <v>Apr-2024</v>
      </c>
      <c r="S4657">
        <f>YEAR(SalesData[[#This Row],[Order Date]])*100 + MONTH(SalesData[[#This Row],[Order Date]])</f>
        <v>202404</v>
      </c>
    </row>
    <row r="4658" spans="1:19" x14ac:dyDescent="0.3">
      <c r="A4658" t="s">
        <v>8008</v>
      </c>
      <c r="B4658" s="3">
        <v>45409</v>
      </c>
      <c r="C4658" t="s">
        <v>8009</v>
      </c>
      <c r="D4658" t="s">
        <v>13</v>
      </c>
      <c r="E4658" t="s">
        <v>14</v>
      </c>
      <c r="F4658" t="s">
        <v>15</v>
      </c>
      <c r="G4658">
        <v>7</v>
      </c>
      <c r="H4658" s="5">
        <v>292.7</v>
      </c>
      <c r="I4658" s="5">
        <v>0.22</v>
      </c>
      <c r="J4658" s="5">
        <v>1598.1420000000001</v>
      </c>
      <c r="K4658" s="5">
        <v>321.62959871765122</v>
      </c>
      <c r="L4658">
        <f>YEAR(SalesData[Order Date])</f>
        <v>2024</v>
      </c>
      <c r="M4658">
        <f>MONTH(SalesData[Order Date])</f>
        <v>4</v>
      </c>
      <c r="N4658" t="str">
        <f>TEXT(SalesData[[#This Row],[Order Date]], "mmmm")</f>
        <v>April</v>
      </c>
      <c r="O4658" s="7">
        <f>IF(SalesData[Sales]=0,0,SalesData[Profit]/SalesData[Sales])</f>
        <v>0.20125220331963695</v>
      </c>
      <c r="P4658" s="8">
        <f t="shared" si="72"/>
        <v>1.073746888574357E-4</v>
      </c>
      <c r="Q4658" t="str">
        <f>IF(SalesData[[#This Row],[Discount]]&gt;0, "Yes", "No")</f>
        <v>Yes</v>
      </c>
      <c r="R4658" t="str">
        <f>TEXT(SalesData[[#This Row],[Order Date]],"mmm-yyyy")</f>
        <v>Apr-2024</v>
      </c>
      <c r="S4658">
        <f>YEAR(SalesData[[#This Row],[Order Date]])*100 + MONTH(SalesData[[#This Row],[Order Date]])</f>
        <v>202404</v>
      </c>
    </row>
    <row r="4659" spans="1:19" x14ac:dyDescent="0.3">
      <c r="A4659" t="s">
        <v>8045</v>
      </c>
      <c r="B4659" s="3">
        <v>45388</v>
      </c>
      <c r="C4659" t="s">
        <v>8046</v>
      </c>
      <c r="D4659" t="s">
        <v>13</v>
      </c>
      <c r="E4659" t="s">
        <v>14</v>
      </c>
      <c r="F4659" t="s">
        <v>27</v>
      </c>
      <c r="G4659">
        <v>7</v>
      </c>
      <c r="H4659" s="5">
        <v>879.53</v>
      </c>
      <c r="I4659" s="5">
        <v>0.26</v>
      </c>
      <c r="J4659" s="5">
        <v>4555.9654</v>
      </c>
      <c r="K4659" s="5">
        <v>1089.7341838137261</v>
      </c>
      <c r="L4659">
        <f>YEAR(SalesData[Order Date])</f>
        <v>2024</v>
      </c>
      <c r="M4659">
        <f>MONTH(SalesData[Order Date])</f>
        <v>4</v>
      </c>
      <c r="N4659" t="str">
        <f>TEXT(SalesData[[#This Row],[Order Date]], "mmmm")</f>
        <v>April</v>
      </c>
      <c r="O4659" s="7">
        <f>IF(SalesData[Sales]=0,0,SalesData[Profit]/SalesData[Sales])</f>
        <v>0.23918842399762871</v>
      </c>
      <c r="P4659" s="8">
        <f t="shared" si="72"/>
        <v>4.2230347052240564E-5</v>
      </c>
      <c r="Q4659" t="str">
        <f>IF(SalesData[[#This Row],[Discount]]&gt;0, "Yes", "No")</f>
        <v>Yes</v>
      </c>
      <c r="R4659" t="str">
        <f>TEXT(SalesData[[#This Row],[Order Date]],"mmm-yyyy")</f>
        <v>Apr-2024</v>
      </c>
      <c r="S4659">
        <f>YEAR(SalesData[[#This Row],[Order Date]])*100 + MONTH(SalesData[[#This Row],[Order Date]])</f>
        <v>202404</v>
      </c>
    </row>
    <row r="4660" spans="1:19" x14ac:dyDescent="0.3">
      <c r="A4660" t="s">
        <v>8132</v>
      </c>
      <c r="B4660" s="3">
        <v>45412</v>
      </c>
      <c r="C4660" t="s">
        <v>8133</v>
      </c>
      <c r="D4660" t="s">
        <v>23</v>
      </c>
      <c r="E4660" t="s">
        <v>14</v>
      </c>
      <c r="F4660" t="s">
        <v>44</v>
      </c>
      <c r="G4660">
        <v>9</v>
      </c>
      <c r="H4660" s="5">
        <v>768.24</v>
      </c>
      <c r="I4660" s="5">
        <v>0.05</v>
      </c>
      <c r="J4660" s="5">
        <v>6568.4519999999993</v>
      </c>
      <c r="K4660" s="5">
        <v>340.16968550507551</v>
      </c>
      <c r="L4660">
        <f>YEAR(SalesData[Order Date])</f>
        <v>2024</v>
      </c>
      <c r="M4660">
        <f>MONTH(SalesData[Order Date])</f>
        <v>4</v>
      </c>
      <c r="N4660" t="str">
        <f>TEXT(SalesData[[#This Row],[Order Date]], "mmmm")</f>
        <v>April</v>
      </c>
      <c r="O4660" s="7">
        <f>IF(SalesData[Sales]=0,0,SalesData[Profit]/SalesData[Sales])</f>
        <v>5.17884100401549E-2</v>
      </c>
      <c r="P4660" s="8">
        <f t="shared" si="72"/>
        <v>7.2315364411584346E-6</v>
      </c>
      <c r="Q4660" t="str">
        <f>IF(SalesData[[#This Row],[Discount]]&gt;0, "Yes", "No")</f>
        <v>Yes</v>
      </c>
      <c r="R4660" t="str">
        <f>TEXT(SalesData[[#This Row],[Order Date]],"mmm-yyyy")</f>
        <v>Apr-2024</v>
      </c>
      <c r="S4660">
        <f>YEAR(SalesData[[#This Row],[Order Date]])*100 + MONTH(SalesData[[#This Row],[Order Date]])</f>
        <v>202404</v>
      </c>
    </row>
    <row r="4661" spans="1:19" x14ac:dyDescent="0.3">
      <c r="A4661" t="s">
        <v>8243</v>
      </c>
      <c r="B4661" s="3">
        <v>45394</v>
      </c>
      <c r="C4661" t="s">
        <v>8244</v>
      </c>
      <c r="D4661" t="s">
        <v>13</v>
      </c>
      <c r="E4661" t="s">
        <v>26</v>
      </c>
      <c r="F4661" t="s">
        <v>53</v>
      </c>
      <c r="G4661">
        <v>5</v>
      </c>
      <c r="H4661" s="5">
        <v>431.11</v>
      </c>
      <c r="I4661" s="5">
        <v>0.25</v>
      </c>
      <c r="J4661" s="5">
        <v>1616.6624999999999</v>
      </c>
      <c r="K4661" s="5">
        <v>177.01722718127769</v>
      </c>
      <c r="L4661">
        <f>YEAR(SalesData[Order Date])</f>
        <v>2024</v>
      </c>
      <c r="M4661">
        <f>MONTH(SalesData[Order Date])</f>
        <v>4</v>
      </c>
      <c r="N4661" t="str">
        <f>TEXT(SalesData[[#This Row],[Order Date]], "mmmm")</f>
        <v>April</v>
      </c>
      <c r="O4661" s="7">
        <f>IF(SalesData[Sales]=0,0,SalesData[Profit]/SalesData[Sales])</f>
        <v>0.10949547427572404</v>
      </c>
      <c r="P4661" s="8">
        <f t="shared" si="72"/>
        <v>1.1597968036000092E-4</v>
      </c>
      <c r="Q4661" t="str">
        <f>IF(SalesData[[#This Row],[Discount]]&gt;0, "Yes", "No")</f>
        <v>Yes</v>
      </c>
      <c r="R4661" t="str">
        <f>TEXT(SalesData[[#This Row],[Order Date]],"mmm-yyyy")</f>
        <v>Apr-2024</v>
      </c>
      <c r="S4661">
        <f>YEAR(SalesData[[#This Row],[Order Date]])*100 + MONTH(SalesData[[#This Row],[Order Date]])</f>
        <v>202404</v>
      </c>
    </row>
    <row r="4662" spans="1:19" x14ac:dyDescent="0.3">
      <c r="A4662" t="s">
        <v>8255</v>
      </c>
      <c r="B4662" s="3">
        <v>45398</v>
      </c>
      <c r="C4662" t="s">
        <v>8256</v>
      </c>
      <c r="D4662" t="s">
        <v>13</v>
      </c>
      <c r="E4662" t="s">
        <v>14</v>
      </c>
      <c r="F4662" t="s">
        <v>53</v>
      </c>
      <c r="G4662">
        <v>5</v>
      </c>
      <c r="H4662" s="5">
        <v>14.75</v>
      </c>
      <c r="I4662" s="5">
        <v>7.0000000000000007E-2</v>
      </c>
      <c r="J4662" s="5">
        <v>68.587499999999991</v>
      </c>
      <c r="K4662" s="5">
        <v>6.1310596929188437</v>
      </c>
      <c r="L4662">
        <f>YEAR(SalesData[Order Date])</f>
        <v>2024</v>
      </c>
      <c r="M4662">
        <f>MONTH(SalesData[Order Date])</f>
        <v>4</v>
      </c>
      <c r="N4662" t="str">
        <f>TEXT(SalesData[[#This Row],[Order Date]], "mmmm")</f>
        <v>April</v>
      </c>
      <c r="O4662" s="7">
        <f>IF(SalesData[Sales]=0,0,SalesData[Profit]/SalesData[Sales])</f>
        <v>8.939033632832287E-2</v>
      </c>
      <c r="P4662" s="8">
        <f t="shared" si="72"/>
        <v>9.491525423728814E-4</v>
      </c>
      <c r="Q4662" t="str">
        <f>IF(SalesData[[#This Row],[Discount]]&gt;0, "Yes", "No")</f>
        <v>Yes</v>
      </c>
      <c r="R4662" t="str">
        <f>TEXT(SalesData[[#This Row],[Order Date]],"mmm-yyyy")</f>
        <v>Apr-2024</v>
      </c>
      <c r="S4662">
        <f>YEAR(SalesData[[#This Row],[Order Date]])*100 + MONTH(SalesData[[#This Row],[Order Date]])</f>
        <v>202404</v>
      </c>
    </row>
    <row r="4663" spans="1:19" x14ac:dyDescent="0.3">
      <c r="A4663" t="s">
        <v>8301</v>
      </c>
      <c r="B4663" s="3">
        <v>45412</v>
      </c>
      <c r="C4663" t="s">
        <v>8302</v>
      </c>
      <c r="D4663" t="s">
        <v>23</v>
      </c>
      <c r="E4663" t="s">
        <v>14</v>
      </c>
      <c r="F4663" t="s">
        <v>91</v>
      </c>
      <c r="G4663">
        <v>1</v>
      </c>
      <c r="H4663" s="5">
        <v>773.63</v>
      </c>
      <c r="I4663" s="5">
        <v>0.04</v>
      </c>
      <c r="J4663" s="5">
        <v>742.6848</v>
      </c>
      <c r="K4663" s="5">
        <v>86.911889563832446</v>
      </c>
      <c r="L4663">
        <f>YEAR(SalesData[Order Date])</f>
        <v>2024</v>
      </c>
      <c r="M4663">
        <f>MONTH(SalesData[Order Date])</f>
        <v>4</v>
      </c>
      <c r="N4663" t="str">
        <f>TEXT(SalesData[[#This Row],[Order Date]], "mmmm")</f>
        <v>April</v>
      </c>
      <c r="O4663" s="7">
        <f>IF(SalesData[Sales]=0,0,SalesData[Profit]/SalesData[Sales])</f>
        <v>0.11702392396321083</v>
      </c>
      <c r="P4663" s="8">
        <f t="shared" si="72"/>
        <v>5.170430309062472E-5</v>
      </c>
      <c r="Q4663" t="str">
        <f>IF(SalesData[[#This Row],[Discount]]&gt;0, "Yes", "No")</f>
        <v>Yes</v>
      </c>
      <c r="R4663" t="str">
        <f>TEXT(SalesData[[#This Row],[Order Date]],"mmm-yyyy")</f>
        <v>Apr-2024</v>
      </c>
      <c r="S4663">
        <f>YEAR(SalesData[[#This Row],[Order Date]])*100 + MONTH(SalesData[[#This Row],[Order Date]])</f>
        <v>202404</v>
      </c>
    </row>
    <row r="4664" spans="1:19" x14ac:dyDescent="0.3">
      <c r="A4664" t="s">
        <v>8307</v>
      </c>
      <c r="B4664" s="3">
        <v>45391</v>
      </c>
      <c r="C4664" t="s">
        <v>8308</v>
      </c>
      <c r="D4664" t="s">
        <v>23</v>
      </c>
      <c r="E4664" t="s">
        <v>26</v>
      </c>
      <c r="F4664" t="s">
        <v>62</v>
      </c>
      <c r="G4664">
        <v>6</v>
      </c>
      <c r="H4664" s="5">
        <v>601.07000000000005</v>
      </c>
      <c r="I4664" s="5">
        <v>0.08</v>
      </c>
      <c r="J4664" s="5">
        <v>3317.9063999999998</v>
      </c>
      <c r="K4664" s="5">
        <v>785.06363309366554</v>
      </c>
      <c r="L4664">
        <f>YEAR(SalesData[Order Date])</f>
        <v>2024</v>
      </c>
      <c r="M4664">
        <f>MONTH(SalesData[Order Date])</f>
        <v>4</v>
      </c>
      <c r="N4664" t="str">
        <f>TEXT(SalesData[[#This Row],[Order Date]], "mmmm")</f>
        <v>April</v>
      </c>
      <c r="O4664" s="7">
        <f>IF(SalesData[Sales]=0,0,SalesData[Profit]/SalesData[Sales])</f>
        <v>0.23661415918594497</v>
      </c>
      <c r="P4664" s="8">
        <f t="shared" si="72"/>
        <v>2.2182663139623226E-5</v>
      </c>
      <c r="Q4664" t="str">
        <f>IF(SalesData[[#This Row],[Discount]]&gt;0, "Yes", "No")</f>
        <v>Yes</v>
      </c>
      <c r="R4664" t="str">
        <f>TEXT(SalesData[[#This Row],[Order Date]],"mmm-yyyy")</f>
        <v>Apr-2024</v>
      </c>
      <c r="S4664">
        <f>YEAR(SalesData[[#This Row],[Order Date]])*100 + MONTH(SalesData[[#This Row],[Order Date]])</f>
        <v>202404</v>
      </c>
    </row>
    <row r="4665" spans="1:19" x14ac:dyDescent="0.3">
      <c r="A4665" t="s">
        <v>8311</v>
      </c>
      <c r="B4665" s="3">
        <v>45405</v>
      </c>
      <c r="C4665" t="s">
        <v>8312</v>
      </c>
      <c r="D4665" t="s">
        <v>30</v>
      </c>
      <c r="E4665" t="s">
        <v>19</v>
      </c>
      <c r="F4665" t="s">
        <v>39</v>
      </c>
      <c r="G4665">
        <v>8</v>
      </c>
      <c r="H4665" s="5">
        <v>185.4</v>
      </c>
      <c r="I4665" s="5">
        <v>0.15</v>
      </c>
      <c r="J4665" s="5">
        <v>1260.72</v>
      </c>
      <c r="K4665" s="5">
        <v>377.9566899554984</v>
      </c>
      <c r="L4665">
        <f>YEAR(SalesData[Order Date])</f>
        <v>2024</v>
      </c>
      <c r="M4665">
        <f>MONTH(SalesData[Order Date])</f>
        <v>4</v>
      </c>
      <c r="N4665" t="str">
        <f>TEXT(SalesData[[#This Row],[Order Date]], "mmmm")</f>
        <v>April</v>
      </c>
      <c r="O4665" s="7">
        <f>IF(SalesData[Sales]=0,0,SalesData[Profit]/SalesData[Sales])</f>
        <v>0.29979431591114475</v>
      </c>
      <c r="P4665" s="8">
        <f t="shared" si="72"/>
        <v>1.0113268608414239E-4</v>
      </c>
      <c r="Q4665" t="str">
        <f>IF(SalesData[[#This Row],[Discount]]&gt;0, "Yes", "No")</f>
        <v>Yes</v>
      </c>
      <c r="R4665" t="str">
        <f>TEXT(SalesData[[#This Row],[Order Date]],"mmm-yyyy")</f>
        <v>Apr-2024</v>
      </c>
      <c r="S4665">
        <f>YEAR(SalesData[[#This Row],[Order Date]])*100 + MONTH(SalesData[[#This Row],[Order Date]])</f>
        <v>202404</v>
      </c>
    </row>
    <row r="4666" spans="1:19" x14ac:dyDescent="0.3">
      <c r="A4666" t="s">
        <v>8315</v>
      </c>
      <c r="B4666" s="3">
        <v>45396</v>
      </c>
      <c r="C4666" t="s">
        <v>8316</v>
      </c>
      <c r="D4666" t="s">
        <v>13</v>
      </c>
      <c r="E4666" t="s">
        <v>14</v>
      </c>
      <c r="F4666" t="s">
        <v>20</v>
      </c>
      <c r="G4666">
        <v>3</v>
      </c>
      <c r="H4666" s="5">
        <v>273.95</v>
      </c>
      <c r="I4666" s="5">
        <v>0.12</v>
      </c>
      <c r="J4666" s="5">
        <v>723.22799999999995</v>
      </c>
      <c r="K4666" s="5">
        <v>190.56974278402271</v>
      </c>
      <c r="L4666">
        <f>YEAR(SalesData[Order Date])</f>
        <v>2024</v>
      </c>
      <c r="M4666">
        <f>MONTH(SalesData[Order Date])</f>
        <v>4</v>
      </c>
      <c r="N4666" t="str">
        <f>TEXT(SalesData[[#This Row],[Order Date]], "mmmm")</f>
        <v>April</v>
      </c>
      <c r="O4666" s="7">
        <f>IF(SalesData[Sales]=0,0,SalesData[Profit]/SalesData[Sales])</f>
        <v>0.26349884515536282</v>
      </c>
      <c r="P4666" s="8">
        <f t="shared" si="72"/>
        <v>1.4601204599379449E-4</v>
      </c>
      <c r="Q4666" t="str">
        <f>IF(SalesData[[#This Row],[Discount]]&gt;0, "Yes", "No")</f>
        <v>Yes</v>
      </c>
      <c r="R4666" t="str">
        <f>TEXT(SalesData[[#This Row],[Order Date]],"mmm-yyyy")</f>
        <v>Apr-2024</v>
      </c>
      <c r="S4666">
        <f>YEAR(SalesData[[#This Row],[Order Date]])*100 + MONTH(SalesData[[#This Row],[Order Date]])</f>
        <v>202404</v>
      </c>
    </row>
    <row r="4667" spans="1:19" x14ac:dyDescent="0.3">
      <c r="A4667" t="s">
        <v>8348</v>
      </c>
      <c r="B4667" s="3">
        <v>45411</v>
      </c>
      <c r="C4667" t="s">
        <v>4789</v>
      </c>
      <c r="D4667" t="s">
        <v>13</v>
      </c>
      <c r="E4667" t="s">
        <v>19</v>
      </c>
      <c r="F4667" t="s">
        <v>31</v>
      </c>
      <c r="G4667">
        <v>8</v>
      </c>
      <c r="H4667" s="5">
        <v>856.74</v>
      </c>
      <c r="I4667" s="5">
        <v>0.1</v>
      </c>
      <c r="J4667" s="5">
        <v>6168.5280000000002</v>
      </c>
      <c r="K4667" s="5">
        <v>1608.5575358539979</v>
      </c>
      <c r="L4667">
        <f>YEAR(SalesData[Order Date])</f>
        <v>2024</v>
      </c>
      <c r="M4667">
        <f>MONTH(SalesData[Order Date])</f>
        <v>4</v>
      </c>
      <c r="N4667" t="str">
        <f>TEXT(SalesData[[#This Row],[Order Date]], "mmmm")</f>
        <v>April</v>
      </c>
      <c r="O4667" s="7">
        <f>IF(SalesData[Sales]=0,0,SalesData[Profit]/SalesData[Sales])</f>
        <v>0.26076845818872801</v>
      </c>
      <c r="P4667" s="8">
        <f t="shared" si="72"/>
        <v>1.4590190722973131E-5</v>
      </c>
      <c r="Q4667" t="str">
        <f>IF(SalesData[[#This Row],[Discount]]&gt;0, "Yes", "No")</f>
        <v>Yes</v>
      </c>
      <c r="R4667" t="str">
        <f>TEXT(SalesData[[#This Row],[Order Date]],"mmm-yyyy")</f>
        <v>Apr-2024</v>
      </c>
      <c r="S4667">
        <f>YEAR(SalesData[[#This Row],[Order Date]])*100 + MONTH(SalesData[[#This Row],[Order Date]])</f>
        <v>202404</v>
      </c>
    </row>
    <row r="4668" spans="1:19" x14ac:dyDescent="0.3">
      <c r="A4668" t="s">
        <v>8361</v>
      </c>
      <c r="B4668" s="3">
        <v>45398</v>
      </c>
      <c r="C4668" t="s">
        <v>8362</v>
      </c>
      <c r="D4668" t="s">
        <v>30</v>
      </c>
      <c r="E4668" t="s">
        <v>14</v>
      </c>
      <c r="F4668" t="s">
        <v>31</v>
      </c>
      <c r="G4668">
        <v>7</v>
      </c>
      <c r="H4668" s="5">
        <v>303.13</v>
      </c>
      <c r="I4668" s="5">
        <v>0.28000000000000003</v>
      </c>
      <c r="J4668" s="5">
        <v>1527.7752</v>
      </c>
      <c r="K4668" s="5">
        <v>328.38676322634791</v>
      </c>
      <c r="L4668">
        <f>YEAR(SalesData[Order Date])</f>
        <v>2024</v>
      </c>
      <c r="M4668">
        <f>MONTH(SalesData[Order Date])</f>
        <v>4</v>
      </c>
      <c r="N4668" t="str">
        <f>TEXT(SalesData[[#This Row],[Order Date]], "mmmm")</f>
        <v>April</v>
      </c>
      <c r="O4668" s="7">
        <f>IF(SalesData[Sales]=0,0,SalesData[Profit]/SalesData[Sales])</f>
        <v>0.2149444258725681</v>
      </c>
      <c r="P4668" s="8">
        <f t="shared" si="72"/>
        <v>1.3195658628311287E-4</v>
      </c>
      <c r="Q4668" t="str">
        <f>IF(SalesData[[#This Row],[Discount]]&gt;0, "Yes", "No")</f>
        <v>Yes</v>
      </c>
      <c r="R4668" t="str">
        <f>TEXT(SalesData[[#This Row],[Order Date]],"mmm-yyyy")</f>
        <v>Apr-2024</v>
      </c>
      <c r="S4668">
        <f>YEAR(SalesData[[#This Row],[Order Date]])*100 + MONTH(SalesData[[#This Row],[Order Date]])</f>
        <v>202404</v>
      </c>
    </row>
    <row r="4669" spans="1:19" x14ac:dyDescent="0.3">
      <c r="A4669" t="s">
        <v>8409</v>
      </c>
      <c r="B4669" s="3">
        <v>45410</v>
      </c>
      <c r="C4669" t="s">
        <v>5270</v>
      </c>
      <c r="D4669" t="s">
        <v>13</v>
      </c>
      <c r="E4669" t="s">
        <v>26</v>
      </c>
      <c r="F4669" t="s">
        <v>34</v>
      </c>
      <c r="G4669">
        <v>4</v>
      </c>
      <c r="H4669" s="5">
        <v>674.68</v>
      </c>
      <c r="I4669" s="5">
        <v>0.23</v>
      </c>
      <c r="J4669" s="5">
        <v>2078.0144</v>
      </c>
      <c r="K4669" s="5">
        <v>464.16086107014382</v>
      </c>
      <c r="L4669">
        <f>YEAR(SalesData[Order Date])</f>
        <v>2024</v>
      </c>
      <c r="M4669">
        <f>MONTH(SalesData[Order Date])</f>
        <v>4</v>
      </c>
      <c r="N4669" t="str">
        <f>TEXT(SalesData[[#This Row],[Order Date]], "mmmm")</f>
        <v>April</v>
      </c>
      <c r="O4669" s="7">
        <f>IF(SalesData[Sales]=0,0,SalesData[Profit]/SalesData[Sales])</f>
        <v>0.22336749017241836</v>
      </c>
      <c r="P4669" s="8">
        <f t="shared" si="72"/>
        <v>8.5225588427106192E-5</v>
      </c>
      <c r="Q4669" t="str">
        <f>IF(SalesData[[#This Row],[Discount]]&gt;0, "Yes", "No")</f>
        <v>Yes</v>
      </c>
      <c r="R4669" t="str">
        <f>TEXT(SalesData[[#This Row],[Order Date]],"mmm-yyyy")</f>
        <v>Apr-2024</v>
      </c>
      <c r="S4669">
        <f>YEAR(SalesData[[#This Row],[Order Date]])*100 + MONTH(SalesData[[#This Row],[Order Date]])</f>
        <v>202404</v>
      </c>
    </row>
    <row r="4670" spans="1:19" x14ac:dyDescent="0.3">
      <c r="A4670" t="s">
        <v>8415</v>
      </c>
      <c r="B4670" s="3">
        <v>45402</v>
      </c>
      <c r="C4670" t="s">
        <v>8416</v>
      </c>
      <c r="D4670" t="s">
        <v>13</v>
      </c>
      <c r="E4670" t="s">
        <v>26</v>
      </c>
      <c r="F4670" t="s">
        <v>53</v>
      </c>
      <c r="G4670">
        <v>7</v>
      </c>
      <c r="H4670" s="5">
        <v>665.01</v>
      </c>
      <c r="I4670" s="5">
        <v>0.28000000000000003</v>
      </c>
      <c r="J4670" s="5">
        <v>3351.6504</v>
      </c>
      <c r="K4670" s="5">
        <v>366.24410028373762</v>
      </c>
      <c r="L4670">
        <f>YEAR(SalesData[Order Date])</f>
        <v>2024</v>
      </c>
      <c r="M4670">
        <f>MONTH(SalesData[Order Date])</f>
        <v>4</v>
      </c>
      <c r="N4670" t="str">
        <f>TEXT(SalesData[[#This Row],[Order Date]], "mmmm")</f>
        <v>April</v>
      </c>
      <c r="O4670" s="7">
        <f>IF(SalesData[Sales]=0,0,SalesData[Profit]/SalesData[Sales])</f>
        <v>0.10927276313894123</v>
      </c>
      <c r="P4670" s="8">
        <f t="shared" si="72"/>
        <v>6.0149471436519762E-5</v>
      </c>
      <c r="Q4670" t="str">
        <f>IF(SalesData[[#This Row],[Discount]]&gt;0, "Yes", "No")</f>
        <v>Yes</v>
      </c>
      <c r="R4670" t="str">
        <f>TEXT(SalesData[[#This Row],[Order Date]],"mmm-yyyy")</f>
        <v>Apr-2024</v>
      </c>
      <c r="S4670">
        <f>YEAR(SalesData[[#This Row],[Order Date]])*100 + MONTH(SalesData[[#This Row],[Order Date]])</f>
        <v>202404</v>
      </c>
    </row>
    <row r="4671" spans="1:19" x14ac:dyDescent="0.3">
      <c r="A4671" t="s">
        <v>8427</v>
      </c>
      <c r="B4671" s="3">
        <v>45403</v>
      </c>
      <c r="C4671" t="s">
        <v>8428</v>
      </c>
      <c r="D4671" t="s">
        <v>23</v>
      </c>
      <c r="E4671" t="s">
        <v>14</v>
      </c>
      <c r="F4671" t="s">
        <v>53</v>
      </c>
      <c r="G4671">
        <v>1</v>
      </c>
      <c r="H4671" s="5">
        <v>772.94</v>
      </c>
      <c r="I4671" s="5">
        <v>0.21</v>
      </c>
      <c r="J4671" s="5">
        <v>610.62260000000003</v>
      </c>
      <c r="K4671" s="5">
        <v>150.55469741357101</v>
      </c>
      <c r="L4671">
        <f>YEAR(SalesData[Order Date])</f>
        <v>2024</v>
      </c>
      <c r="M4671">
        <f>MONTH(SalesData[Order Date])</f>
        <v>4</v>
      </c>
      <c r="N4671" t="str">
        <f>TEXT(SalesData[[#This Row],[Order Date]], "mmmm")</f>
        <v>April</v>
      </c>
      <c r="O4671" s="7">
        <f>IF(SalesData[Sales]=0,0,SalesData[Profit]/SalesData[Sales])</f>
        <v>0.24655932717454446</v>
      </c>
      <c r="P4671" s="8">
        <f t="shared" si="72"/>
        <v>2.7168991124796232E-4</v>
      </c>
      <c r="Q4671" t="str">
        <f>IF(SalesData[[#This Row],[Discount]]&gt;0, "Yes", "No")</f>
        <v>Yes</v>
      </c>
      <c r="R4671" t="str">
        <f>TEXT(SalesData[[#This Row],[Order Date]],"mmm-yyyy")</f>
        <v>Apr-2024</v>
      </c>
      <c r="S4671">
        <f>YEAR(SalesData[[#This Row],[Order Date]])*100 + MONTH(SalesData[[#This Row],[Order Date]])</f>
        <v>202404</v>
      </c>
    </row>
    <row r="4672" spans="1:19" x14ac:dyDescent="0.3">
      <c r="A4672" t="s">
        <v>8449</v>
      </c>
      <c r="B4672" s="3">
        <v>45407</v>
      </c>
      <c r="C4672" t="s">
        <v>8450</v>
      </c>
      <c r="D4672" t="s">
        <v>30</v>
      </c>
      <c r="E4672" t="s">
        <v>19</v>
      </c>
      <c r="F4672" t="s">
        <v>27</v>
      </c>
      <c r="G4672">
        <v>5</v>
      </c>
      <c r="H4672" s="5">
        <v>714.3</v>
      </c>
      <c r="I4672" s="5">
        <v>0.04</v>
      </c>
      <c r="J4672" s="5">
        <v>3428.64</v>
      </c>
      <c r="K4672" s="5">
        <v>1010.431974209257</v>
      </c>
      <c r="L4672">
        <f>YEAR(SalesData[Order Date])</f>
        <v>2024</v>
      </c>
      <c r="M4672">
        <f>MONTH(SalesData[Order Date])</f>
        <v>4</v>
      </c>
      <c r="N4672" t="str">
        <f>TEXT(SalesData[[#This Row],[Order Date]], "mmmm")</f>
        <v>April</v>
      </c>
      <c r="O4672" s="7">
        <f>IF(SalesData[Sales]=0,0,SalesData[Profit]/SalesData[Sales])</f>
        <v>0.29470343174239844</v>
      </c>
      <c r="P4672" s="8">
        <f t="shared" si="72"/>
        <v>1.119977600447991E-5</v>
      </c>
      <c r="Q4672" t="str">
        <f>IF(SalesData[[#This Row],[Discount]]&gt;0, "Yes", "No")</f>
        <v>Yes</v>
      </c>
      <c r="R4672" t="str">
        <f>TEXT(SalesData[[#This Row],[Order Date]],"mmm-yyyy")</f>
        <v>Apr-2024</v>
      </c>
      <c r="S4672">
        <f>YEAR(SalesData[[#This Row],[Order Date]])*100 + MONTH(SalesData[[#This Row],[Order Date]])</f>
        <v>202404</v>
      </c>
    </row>
    <row r="4673" spans="1:19" x14ac:dyDescent="0.3">
      <c r="A4673" t="s">
        <v>8495</v>
      </c>
      <c r="B4673" s="3">
        <v>45395</v>
      </c>
      <c r="C4673" t="s">
        <v>8496</v>
      </c>
      <c r="D4673" t="s">
        <v>23</v>
      </c>
      <c r="E4673" t="s">
        <v>19</v>
      </c>
      <c r="F4673" t="s">
        <v>34</v>
      </c>
      <c r="G4673">
        <v>4</v>
      </c>
      <c r="H4673" s="5">
        <v>318.38</v>
      </c>
      <c r="I4673" s="5">
        <v>0.11</v>
      </c>
      <c r="J4673" s="5">
        <v>1133.4328</v>
      </c>
      <c r="K4673" s="5">
        <v>298.33758238089422</v>
      </c>
      <c r="L4673">
        <f>YEAR(SalesData[Order Date])</f>
        <v>2024</v>
      </c>
      <c r="M4673">
        <f>MONTH(SalesData[Order Date])</f>
        <v>4</v>
      </c>
      <c r="N4673" t="str">
        <f>TEXT(SalesData[[#This Row],[Order Date]], "mmmm")</f>
        <v>April</v>
      </c>
      <c r="O4673" s="7">
        <f>IF(SalesData[Sales]=0,0,SalesData[Profit]/SalesData[Sales])</f>
        <v>0.26321594220750821</v>
      </c>
      <c r="P4673" s="8">
        <f t="shared" si="72"/>
        <v>8.6374772284691245E-5</v>
      </c>
      <c r="Q4673" t="str">
        <f>IF(SalesData[[#This Row],[Discount]]&gt;0, "Yes", "No")</f>
        <v>Yes</v>
      </c>
      <c r="R4673" t="str">
        <f>TEXT(SalesData[[#This Row],[Order Date]],"mmm-yyyy")</f>
        <v>Apr-2024</v>
      </c>
      <c r="S4673">
        <f>YEAR(SalesData[[#This Row],[Order Date]])*100 + MONTH(SalesData[[#This Row],[Order Date]])</f>
        <v>202404</v>
      </c>
    </row>
    <row r="4674" spans="1:19" x14ac:dyDescent="0.3">
      <c r="A4674" t="s">
        <v>8505</v>
      </c>
      <c r="B4674" s="3">
        <v>45397</v>
      </c>
      <c r="C4674" t="s">
        <v>8506</v>
      </c>
      <c r="D4674" t="s">
        <v>18</v>
      </c>
      <c r="E4674" t="s">
        <v>14</v>
      </c>
      <c r="F4674" t="s">
        <v>53</v>
      </c>
      <c r="G4674">
        <v>9</v>
      </c>
      <c r="H4674" s="5">
        <v>466.53</v>
      </c>
      <c r="I4674" s="5">
        <v>0.17</v>
      </c>
      <c r="J4674" s="5">
        <v>3484.9791</v>
      </c>
      <c r="K4674" s="5">
        <v>192.66160279121581</v>
      </c>
      <c r="L4674">
        <f>YEAR(SalesData[Order Date])</f>
        <v>2024</v>
      </c>
      <c r="M4674">
        <f>MONTH(SalesData[Order Date])</f>
        <v>4</v>
      </c>
      <c r="N4674" t="str">
        <f>TEXT(SalesData[[#This Row],[Order Date]], "mmmm")</f>
        <v>April</v>
      </c>
      <c r="O4674" s="7">
        <f>IF(SalesData[Sales]=0,0,SalesData[Profit]/SalesData[Sales])</f>
        <v>5.5283431338574114E-2</v>
      </c>
      <c r="P4674" s="8">
        <f t="shared" ref="P4674:P4737" si="73">IF(H:H*G:G=0, 0, (I:I/(H:H*G:G)))</f>
        <v>4.0488047690156887E-5</v>
      </c>
      <c r="Q4674" t="str">
        <f>IF(SalesData[[#This Row],[Discount]]&gt;0, "Yes", "No")</f>
        <v>Yes</v>
      </c>
      <c r="R4674" t="str">
        <f>TEXT(SalesData[[#This Row],[Order Date]],"mmm-yyyy")</f>
        <v>Apr-2024</v>
      </c>
      <c r="S4674">
        <f>YEAR(SalesData[[#This Row],[Order Date]])*100 + MONTH(SalesData[[#This Row],[Order Date]])</f>
        <v>202404</v>
      </c>
    </row>
    <row r="4675" spans="1:19" x14ac:dyDescent="0.3">
      <c r="A4675" t="s">
        <v>8616</v>
      </c>
      <c r="B4675" s="3">
        <v>45411</v>
      </c>
      <c r="C4675" t="s">
        <v>8617</v>
      </c>
      <c r="D4675" t="s">
        <v>23</v>
      </c>
      <c r="E4675" t="s">
        <v>19</v>
      </c>
      <c r="F4675" t="s">
        <v>39</v>
      </c>
      <c r="G4675">
        <v>5</v>
      </c>
      <c r="H4675" s="5">
        <v>9.58</v>
      </c>
      <c r="I4675" s="5">
        <v>0.11</v>
      </c>
      <c r="J4675" s="5">
        <v>42.631</v>
      </c>
      <c r="K4675" s="5">
        <v>8.2820025133287984</v>
      </c>
      <c r="L4675">
        <f>YEAR(SalesData[Order Date])</f>
        <v>2024</v>
      </c>
      <c r="M4675">
        <f>MONTH(SalesData[Order Date])</f>
        <v>4</v>
      </c>
      <c r="N4675" t="str">
        <f>TEXT(SalesData[[#This Row],[Order Date]], "mmmm")</f>
        <v>April</v>
      </c>
      <c r="O4675" s="7">
        <f>IF(SalesData[Sales]=0,0,SalesData[Profit]/SalesData[Sales])</f>
        <v>0.19427183301655598</v>
      </c>
      <c r="P4675" s="8">
        <f t="shared" si="73"/>
        <v>2.2964509394572028E-3</v>
      </c>
      <c r="Q4675" t="str">
        <f>IF(SalesData[[#This Row],[Discount]]&gt;0, "Yes", "No")</f>
        <v>Yes</v>
      </c>
      <c r="R4675" t="str">
        <f>TEXT(SalesData[[#This Row],[Order Date]],"mmm-yyyy")</f>
        <v>Apr-2024</v>
      </c>
      <c r="S4675">
        <f>YEAR(SalesData[[#This Row],[Order Date]])*100 + MONTH(SalesData[[#This Row],[Order Date]])</f>
        <v>202404</v>
      </c>
    </row>
    <row r="4676" spans="1:19" x14ac:dyDescent="0.3">
      <c r="A4676" t="s">
        <v>8715</v>
      </c>
      <c r="B4676" s="3">
        <v>45411</v>
      </c>
      <c r="C4676" t="s">
        <v>8716</v>
      </c>
      <c r="D4676" t="s">
        <v>13</v>
      </c>
      <c r="E4676" t="s">
        <v>19</v>
      </c>
      <c r="F4676" t="s">
        <v>44</v>
      </c>
      <c r="G4676">
        <v>1</v>
      </c>
      <c r="H4676" s="5">
        <v>506.14</v>
      </c>
      <c r="I4676" s="5">
        <v>0.02</v>
      </c>
      <c r="J4676" s="5">
        <v>496.0172</v>
      </c>
      <c r="K4676" s="5">
        <v>54.877131241493707</v>
      </c>
      <c r="L4676">
        <f>YEAR(SalesData[Order Date])</f>
        <v>2024</v>
      </c>
      <c r="M4676">
        <f>MONTH(SalesData[Order Date])</f>
        <v>4</v>
      </c>
      <c r="N4676" t="str">
        <f>TEXT(SalesData[[#This Row],[Order Date]], "mmmm")</f>
        <v>April</v>
      </c>
      <c r="O4676" s="7">
        <f>IF(SalesData[Sales]=0,0,SalesData[Profit]/SalesData[Sales])</f>
        <v>0.1106355409479625</v>
      </c>
      <c r="P4676" s="8">
        <f t="shared" si="73"/>
        <v>3.9514758762397756E-5</v>
      </c>
      <c r="Q4676" t="str">
        <f>IF(SalesData[[#This Row],[Discount]]&gt;0, "Yes", "No")</f>
        <v>Yes</v>
      </c>
      <c r="R4676" t="str">
        <f>TEXT(SalesData[[#This Row],[Order Date]],"mmm-yyyy")</f>
        <v>Apr-2024</v>
      </c>
      <c r="S4676">
        <f>YEAR(SalesData[[#This Row],[Order Date]])*100 + MONTH(SalesData[[#This Row],[Order Date]])</f>
        <v>202404</v>
      </c>
    </row>
    <row r="4677" spans="1:19" x14ac:dyDescent="0.3">
      <c r="A4677" t="s">
        <v>8765</v>
      </c>
      <c r="B4677" s="3">
        <v>45407</v>
      </c>
      <c r="C4677" t="s">
        <v>8766</v>
      </c>
      <c r="D4677" t="s">
        <v>18</v>
      </c>
      <c r="E4677" t="s">
        <v>26</v>
      </c>
      <c r="F4677" t="s">
        <v>34</v>
      </c>
      <c r="G4677">
        <v>4</v>
      </c>
      <c r="H4677" s="5">
        <v>183.64</v>
      </c>
      <c r="I4677" s="5">
        <v>0</v>
      </c>
      <c r="J4677" s="5">
        <v>734.56</v>
      </c>
      <c r="K4677" s="5">
        <v>98.651894922994302</v>
      </c>
      <c r="L4677">
        <f>YEAR(SalesData[Order Date])</f>
        <v>2024</v>
      </c>
      <c r="M4677">
        <f>MONTH(SalesData[Order Date])</f>
        <v>4</v>
      </c>
      <c r="N4677" t="str">
        <f>TEXT(SalesData[[#This Row],[Order Date]], "mmmm")</f>
        <v>April</v>
      </c>
      <c r="O4677" s="7">
        <f>IF(SalesData[Sales]=0,0,SalesData[Profit]/SalesData[Sales])</f>
        <v>0.13430066287708875</v>
      </c>
      <c r="P4677" s="8">
        <f t="shared" si="73"/>
        <v>0</v>
      </c>
      <c r="Q4677" t="str">
        <f>IF(SalesData[[#This Row],[Discount]]&gt;0, "Yes", "No")</f>
        <v>No</v>
      </c>
      <c r="R4677" t="str">
        <f>TEXT(SalesData[[#This Row],[Order Date]],"mmm-yyyy")</f>
        <v>Apr-2024</v>
      </c>
      <c r="S4677">
        <f>YEAR(SalesData[[#This Row],[Order Date]])*100 + MONTH(SalesData[[#This Row],[Order Date]])</f>
        <v>202404</v>
      </c>
    </row>
    <row r="4678" spans="1:19" x14ac:dyDescent="0.3">
      <c r="A4678" t="s">
        <v>8808</v>
      </c>
      <c r="B4678" s="3">
        <v>45384</v>
      </c>
      <c r="C4678" t="s">
        <v>8809</v>
      </c>
      <c r="D4678" t="s">
        <v>13</v>
      </c>
      <c r="E4678" t="s">
        <v>26</v>
      </c>
      <c r="F4678" t="s">
        <v>39</v>
      </c>
      <c r="G4678">
        <v>5</v>
      </c>
      <c r="H4678" s="5">
        <v>514.66</v>
      </c>
      <c r="I4678" s="5">
        <v>0.17</v>
      </c>
      <c r="J4678" s="5">
        <v>2135.838999999999</v>
      </c>
      <c r="K4678" s="5">
        <v>589.80457529138766</v>
      </c>
      <c r="L4678">
        <f>YEAR(SalesData[Order Date])</f>
        <v>2024</v>
      </c>
      <c r="M4678">
        <f>MONTH(SalesData[Order Date])</f>
        <v>4</v>
      </c>
      <c r="N4678" t="str">
        <f>TEXT(SalesData[[#This Row],[Order Date]], "mmmm")</f>
        <v>April</v>
      </c>
      <c r="O4678" s="7">
        <f>IF(SalesData[Sales]=0,0,SalesData[Profit]/SalesData[Sales])</f>
        <v>0.2761465519130365</v>
      </c>
      <c r="P4678" s="8">
        <f t="shared" si="73"/>
        <v>6.6063031904558362E-5</v>
      </c>
      <c r="Q4678" t="str">
        <f>IF(SalesData[[#This Row],[Discount]]&gt;0, "Yes", "No")</f>
        <v>Yes</v>
      </c>
      <c r="R4678" t="str">
        <f>TEXT(SalesData[[#This Row],[Order Date]],"mmm-yyyy")</f>
        <v>Apr-2024</v>
      </c>
      <c r="S4678">
        <f>YEAR(SalesData[[#This Row],[Order Date]])*100 + MONTH(SalesData[[#This Row],[Order Date]])</f>
        <v>202404</v>
      </c>
    </row>
    <row r="4679" spans="1:19" x14ac:dyDescent="0.3">
      <c r="A4679" t="s">
        <v>8817</v>
      </c>
      <c r="B4679" s="3">
        <v>45401</v>
      </c>
      <c r="C4679" t="s">
        <v>8818</v>
      </c>
      <c r="D4679" t="s">
        <v>13</v>
      </c>
      <c r="E4679" t="s">
        <v>14</v>
      </c>
      <c r="F4679" t="s">
        <v>27</v>
      </c>
      <c r="G4679">
        <v>6</v>
      </c>
      <c r="H4679" s="5">
        <v>393.52</v>
      </c>
      <c r="I4679" s="5">
        <v>0.08</v>
      </c>
      <c r="J4679" s="5">
        <v>2172.2303999999999</v>
      </c>
      <c r="K4679" s="5">
        <v>203.32104992371771</v>
      </c>
      <c r="L4679">
        <f>YEAR(SalesData[Order Date])</f>
        <v>2024</v>
      </c>
      <c r="M4679">
        <f>MONTH(SalesData[Order Date])</f>
        <v>4</v>
      </c>
      <c r="N4679" t="str">
        <f>TEXT(SalesData[[#This Row],[Order Date]], "mmmm")</f>
        <v>April</v>
      </c>
      <c r="O4679" s="7">
        <f>IF(SalesData[Sales]=0,0,SalesData[Profit]/SalesData[Sales])</f>
        <v>9.3600130963878286E-2</v>
      </c>
      <c r="P4679" s="8">
        <f t="shared" si="73"/>
        <v>3.3882225384563259E-5</v>
      </c>
      <c r="Q4679" t="str">
        <f>IF(SalesData[[#This Row],[Discount]]&gt;0, "Yes", "No")</f>
        <v>Yes</v>
      </c>
      <c r="R4679" t="str">
        <f>TEXT(SalesData[[#This Row],[Order Date]],"mmm-yyyy")</f>
        <v>Apr-2024</v>
      </c>
      <c r="S4679">
        <f>YEAR(SalesData[[#This Row],[Order Date]])*100 + MONTH(SalesData[[#This Row],[Order Date]])</f>
        <v>202404</v>
      </c>
    </row>
    <row r="4680" spans="1:19" x14ac:dyDescent="0.3">
      <c r="A4680" t="s">
        <v>8828</v>
      </c>
      <c r="B4680" s="3">
        <v>45401</v>
      </c>
      <c r="C4680" t="s">
        <v>8829</v>
      </c>
      <c r="D4680" t="s">
        <v>23</v>
      </c>
      <c r="E4680" t="s">
        <v>26</v>
      </c>
      <c r="F4680" t="s">
        <v>34</v>
      </c>
      <c r="G4680">
        <v>2</v>
      </c>
      <c r="H4680" s="5">
        <v>454.27</v>
      </c>
      <c r="I4680" s="5">
        <v>0.16</v>
      </c>
      <c r="J4680" s="5">
        <v>763.17359999999996</v>
      </c>
      <c r="K4680" s="5">
        <v>59.833352733962791</v>
      </c>
      <c r="L4680">
        <f>YEAR(SalesData[Order Date])</f>
        <v>2024</v>
      </c>
      <c r="M4680">
        <f>MONTH(SalesData[Order Date])</f>
        <v>4</v>
      </c>
      <c r="N4680" t="str">
        <f>TEXT(SalesData[[#This Row],[Order Date]], "mmmm")</f>
        <v>April</v>
      </c>
      <c r="O4680" s="7">
        <f>IF(SalesData[Sales]=0,0,SalesData[Profit]/SalesData[Sales])</f>
        <v>7.8400710839529555E-2</v>
      </c>
      <c r="P4680" s="8">
        <f t="shared" si="73"/>
        <v>1.761067206727277E-4</v>
      </c>
      <c r="Q4680" t="str">
        <f>IF(SalesData[[#This Row],[Discount]]&gt;0, "Yes", "No")</f>
        <v>Yes</v>
      </c>
      <c r="R4680" t="str">
        <f>TEXT(SalesData[[#This Row],[Order Date]],"mmm-yyyy")</f>
        <v>Apr-2024</v>
      </c>
      <c r="S4680">
        <f>YEAR(SalesData[[#This Row],[Order Date]])*100 + MONTH(SalesData[[#This Row],[Order Date]])</f>
        <v>202404</v>
      </c>
    </row>
    <row r="4681" spans="1:19" x14ac:dyDescent="0.3">
      <c r="A4681" t="s">
        <v>8842</v>
      </c>
      <c r="B4681" s="3">
        <v>45401</v>
      </c>
      <c r="C4681" t="s">
        <v>8843</v>
      </c>
      <c r="D4681" t="s">
        <v>18</v>
      </c>
      <c r="E4681" t="s">
        <v>14</v>
      </c>
      <c r="F4681" t="s">
        <v>91</v>
      </c>
      <c r="G4681">
        <v>4</v>
      </c>
      <c r="H4681" s="5">
        <v>572.63</v>
      </c>
      <c r="I4681" s="5">
        <v>0.11</v>
      </c>
      <c r="J4681" s="5">
        <v>2038.5627999999999</v>
      </c>
      <c r="K4681" s="5">
        <v>296.55141165702122</v>
      </c>
      <c r="L4681">
        <f>YEAR(SalesData[Order Date])</f>
        <v>2024</v>
      </c>
      <c r="M4681">
        <f>MONTH(SalesData[Order Date])</f>
        <v>4</v>
      </c>
      <c r="N4681" t="str">
        <f>TEXT(SalesData[[#This Row],[Order Date]], "mmmm")</f>
        <v>April</v>
      </c>
      <c r="O4681" s="7">
        <f>IF(SalesData[Sales]=0,0,SalesData[Profit]/SalesData[Sales])</f>
        <v>0.1454708246697238</v>
      </c>
      <c r="P4681" s="8">
        <f t="shared" si="73"/>
        <v>4.802402947802246E-5</v>
      </c>
      <c r="Q4681" t="str">
        <f>IF(SalesData[[#This Row],[Discount]]&gt;0, "Yes", "No")</f>
        <v>Yes</v>
      </c>
      <c r="R4681" t="str">
        <f>TEXT(SalesData[[#This Row],[Order Date]],"mmm-yyyy")</f>
        <v>Apr-2024</v>
      </c>
      <c r="S4681">
        <f>YEAR(SalesData[[#This Row],[Order Date]])*100 + MONTH(SalesData[[#This Row],[Order Date]])</f>
        <v>202404</v>
      </c>
    </row>
    <row r="4682" spans="1:19" x14ac:dyDescent="0.3">
      <c r="A4682" t="s">
        <v>8864</v>
      </c>
      <c r="B4682" s="3">
        <v>45397</v>
      </c>
      <c r="C4682" t="s">
        <v>8865</v>
      </c>
      <c r="D4682" t="s">
        <v>13</v>
      </c>
      <c r="E4682" t="s">
        <v>19</v>
      </c>
      <c r="F4682" t="s">
        <v>44</v>
      </c>
      <c r="G4682">
        <v>6</v>
      </c>
      <c r="H4682" s="5">
        <v>905.74</v>
      </c>
      <c r="I4682" s="5">
        <v>0.2</v>
      </c>
      <c r="J4682" s="5">
        <v>4347.5520000000006</v>
      </c>
      <c r="K4682" s="5">
        <v>903.70265663265525</v>
      </c>
      <c r="L4682">
        <f>YEAR(SalesData[Order Date])</f>
        <v>2024</v>
      </c>
      <c r="M4682">
        <f>MONTH(SalesData[Order Date])</f>
        <v>4</v>
      </c>
      <c r="N4682" t="str">
        <f>TEXT(SalesData[[#This Row],[Order Date]], "mmmm")</f>
        <v>April</v>
      </c>
      <c r="O4682" s="7">
        <f>IF(SalesData[Sales]=0,0,SalesData[Profit]/SalesData[Sales])</f>
        <v>0.20786471481713276</v>
      </c>
      <c r="P4682" s="8">
        <f t="shared" si="73"/>
        <v>3.6802320018253946E-5</v>
      </c>
      <c r="Q4682" t="str">
        <f>IF(SalesData[[#This Row],[Discount]]&gt;0, "Yes", "No")</f>
        <v>Yes</v>
      </c>
      <c r="R4682" t="str">
        <f>TEXT(SalesData[[#This Row],[Order Date]],"mmm-yyyy")</f>
        <v>Apr-2024</v>
      </c>
      <c r="S4682">
        <f>YEAR(SalesData[[#This Row],[Order Date]])*100 + MONTH(SalesData[[#This Row],[Order Date]])</f>
        <v>202404</v>
      </c>
    </row>
    <row r="4683" spans="1:19" x14ac:dyDescent="0.3">
      <c r="A4683" t="s">
        <v>8904</v>
      </c>
      <c r="B4683" s="3">
        <v>45390</v>
      </c>
      <c r="C4683" t="s">
        <v>8905</v>
      </c>
      <c r="D4683" t="s">
        <v>30</v>
      </c>
      <c r="E4683" t="s">
        <v>19</v>
      </c>
      <c r="F4683" t="s">
        <v>44</v>
      </c>
      <c r="G4683">
        <v>5</v>
      </c>
      <c r="H4683" s="5">
        <v>205.48</v>
      </c>
      <c r="I4683" s="5">
        <v>0.19</v>
      </c>
      <c r="J4683" s="5">
        <v>832.19399999999996</v>
      </c>
      <c r="K4683" s="5">
        <v>89.426578398308322</v>
      </c>
      <c r="L4683">
        <f>YEAR(SalesData[Order Date])</f>
        <v>2024</v>
      </c>
      <c r="M4683">
        <f>MONTH(SalesData[Order Date])</f>
        <v>4</v>
      </c>
      <c r="N4683" t="str">
        <f>TEXT(SalesData[[#This Row],[Order Date]], "mmmm")</f>
        <v>April</v>
      </c>
      <c r="O4683" s="7">
        <f>IF(SalesData[Sales]=0,0,SalesData[Profit]/SalesData[Sales])</f>
        <v>0.10745881176541566</v>
      </c>
      <c r="P4683" s="8">
        <f t="shared" si="73"/>
        <v>1.8493284017909289E-4</v>
      </c>
      <c r="Q4683" t="str">
        <f>IF(SalesData[[#This Row],[Discount]]&gt;0, "Yes", "No")</f>
        <v>Yes</v>
      </c>
      <c r="R4683" t="str">
        <f>TEXT(SalesData[[#This Row],[Order Date]],"mmm-yyyy")</f>
        <v>Apr-2024</v>
      </c>
      <c r="S4683">
        <f>YEAR(SalesData[[#This Row],[Order Date]])*100 + MONTH(SalesData[[#This Row],[Order Date]])</f>
        <v>202404</v>
      </c>
    </row>
    <row r="4684" spans="1:19" x14ac:dyDescent="0.3">
      <c r="A4684" t="s">
        <v>8936</v>
      </c>
      <c r="B4684" s="3">
        <v>45389</v>
      </c>
      <c r="C4684" t="s">
        <v>8937</v>
      </c>
      <c r="D4684" t="s">
        <v>30</v>
      </c>
      <c r="E4684" t="s">
        <v>14</v>
      </c>
      <c r="F4684" t="s">
        <v>39</v>
      </c>
      <c r="G4684">
        <v>4</v>
      </c>
      <c r="H4684" s="5">
        <v>533.55999999999995</v>
      </c>
      <c r="I4684" s="5">
        <v>0.24</v>
      </c>
      <c r="J4684" s="5">
        <v>1622.0224000000001</v>
      </c>
      <c r="K4684" s="5">
        <v>292.7729646426813</v>
      </c>
      <c r="L4684">
        <f>YEAR(SalesData[Order Date])</f>
        <v>2024</v>
      </c>
      <c r="M4684">
        <f>MONTH(SalesData[Order Date])</f>
        <v>4</v>
      </c>
      <c r="N4684" t="str">
        <f>TEXT(SalesData[[#This Row],[Order Date]], "mmmm")</f>
        <v>April</v>
      </c>
      <c r="O4684" s="7">
        <f>IF(SalesData[Sales]=0,0,SalesData[Profit]/SalesData[Sales])</f>
        <v>0.18049871853969543</v>
      </c>
      <c r="P4684" s="8">
        <f t="shared" si="73"/>
        <v>1.1245220781168004E-4</v>
      </c>
      <c r="Q4684" t="str">
        <f>IF(SalesData[[#This Row],[Discount]]&gt;0, "Yes", "No")</f>
        <v>Yes</v>
      </c>
      <c r="R4684" t="str">
        <f>TEXT(SalesData[[#This Row],[Order Date]],"mmm-yyyy")</f>
        <v>Apr-2024</v>
      </c>
      <c r="S4684">
        <f>YEAR(SalesData[[#This Row],[Order Date]])*100 + MONTH(SalesData[[#This Row],[Order Date]])</f>
        <v>202404</v>
      </c>
    </row>
    <row r="4685" spans="1:19" x14ac:dyDescent="0.3">
      <c r="A4685" t="s">
        <v>9018</v>
      </c>
      <c r="B4685" s="3">
        <v>45393</v>
      </c>
      <c r="C4685" t="s">
        <v>9019</v>
      </c>
      <c r="D4685" t="s">
        <v>13</v>
      </c>
      <c r="E4685" t="s">
        <v>26</v>
      </c>
      <c r="F4685" t="s">
        <v>39</v>
      </c>
      <c r="G4685">
        <v>9</v>
      </c>
      <c r="H4685" s="5">
        <v>851.9</v>
      </c>
      <c r="I4685" s="5">
        <v>0.01</v>
      </c>
      <c r="J4685" s="5">
        <v>7590.4289999999992</v>
      </c>
      <c r="K4685" s="5">
        <v>2147.606404364441</v>
      </c>
      <c r="L4685">
        <f>YEAR(SalesData[Order Date])</f>
        <v>2024</v>
      </c>
      <c r="M4685">
        <f>MONTH(SalesData[Order Date])</f>
        <v>4</v>
      </c>
      <c r="N4685" t="str">
        <f>TEXT(SalesData[[#This Row],[Order Date]], "mmmm")</f>
        <v>April</v>
      </c>
      <c r="O4685" s="7">
        <f>IF(SalesData[Sales]=0,0,SalesData[Profit]/SalesData[Sales])</f>
        <v>0.28293610339605851</v>
      </c>
      <c r="P4685" s="8">
        <f t="shared" si="73"/>
        <v>1.3042741062461688E-6</v>
      </c>
      <c r="Q4685" t="str">
        <f>IF(SalesData[[#This Row],[Discount]]&gt;0, "Yes", "No")</f>
        <v>Yes</v>
      </c>
      <c r="R4685" t="str">
        <f>TEXT(SalesData[[#This Row],[Order Date]],"mmm-yyyy")</f>
        <v>Apr-2024</v>
      </c>
      <c r="S4685">
        <f>YEAR(SalesData[[#This Row],[Order Date]])*100 + MONTH(SalesData[[#This Row],[Order Date]])</f>
        <v>202404</v>
      </c>
    </row>
    <row r="4686" spans="1:19" x14ac:dyDescent="0.3">
      <c r="A4686" t="s">
        <v>9125</v>
      </c>
      <c r="B4686" s="3">
        <v>45383</v>
      </c>
      <c r="C4686" t="s">
        <v>9126</v>
      </c>
      <c r="D4686" t="s">
        <v>30</v>
      </c>
      <c r="E4686" t="s">
        <v>14</v>
      </c>
      <c r="F4686" t="s">
        <v>44</v>
      </c>
      <c r="G4686">
        <v>4</v>
      </c>
      <c r="H4686" s="5">
        <v>890.21</v>
      </c>
      <c r="I4686" s="5">
        <v>0.03</v>
      </c>
      <c r="J4686" s="5">
        <v>3454.0147999999999</v>
      </c>
      <c r="K4686" s="5">
        <v>498.81566063599058</v>
      </c>
      <c r="L4686">
        <f>YEAR(SalesData[Order Date])</f>
        <v>2024</v>
      </c>
      <c r="M4686">
        <f>MONTH(SalesData[Order Date])</f>
        <v>4</v>
      </c>
      <c r="N4686" t="str">
        <f>TEXT(SalesData[[#This Row],[Order Date]], "mmmm")</f>
        <v>April</v>
      </c>
      <c r="O4686" s="7">
        <f>IF(SalesData[Sales]=0,0,SalesData[Profit]/SalesData[Sales])</f>
        <v>0.14441619087329638</v>
      </c>
      <c r="P4686" s="8">
        <f t="shared" si="73"/>
        <v>8.4249783758888338E-6</v>
      </c>
      <c r="Q4686" t="str">
        <f>IF(SalesData[[#This Row],[Discount]]&gt;0, "Yes", "No")</f>
        <v>Yes</v>
      </c>
      <c r="R4686" t="str">
        <f>TEXT(SalesData[[#This Row],[Order Date]],"mmm-yyyy")</f>
        <v>Apr-2024</v>
      </c>
      <c r="S4686">
        <f>YEAR(SalesData[[#This Row],[Order Date]])*100 + MONTH(SalesData[[#This Row],[Order Date]])</f>
        <v>202404</v>
      </c>
    </row>
    <row r="4687" spans="1:19" x14ac:dyDescent="0.3">
      <c r="A4687" t="s">
        <v>9159</v>
      </c>
      <c r="B4687" s="3">
        <v>45411</v>
      </c>
      <c r="C4687" t="s">
        <v>9160</v>
      </c>
      <c r="D4687" t="s">
        <v>13</v>
      </c>
      <c r="E4687" t="s">
        <v>14</v>
      </c>
      <c r="F4687" t="s">
        <v>20</v>
      </c>
      <c r="G4687">
        <v>2</v>
      </c>
      <c r="H4687" s="5">
        <v>259.77999999999997</v>
      </c>
      <c r="I4687" s="5">
        <v>0.16</v>
      </c>
      <c r="J4687" s="5">
        <v>436.43040000000002</v>
      </c>
      <c r="K4687" s="5">
        <v>72.665790743846614</v>
      </c>
      <c r="L4687">
        <f>YEAR(SalesData[Order Date])</f>
        <v>2024</v>
      </c>
      <c r="M4687">
        <f>MONTH(SalesData[Order Date])</f>
        <v>4</v>
      </c>
      <c r="N4687" t="str">
        <f>TEXT(SalesData[[#This Row],[Order Date]], "mmmm")</f>
        <v>April</v>
      </c>
      <c r="O4687" s="7">
        <f>IF(SalesData[Sales]=0,0,SalesData[Profit]/SalesData[Sales])</f>
        <v>0.16650029590937435</v>
      </c>
      <c r="P4687" s="8">
        <f t="shared" si="73"/>
        <v>3.0795288320886906E-4</v>
      </c>
      <c r="Q4687" t="str">
        <f>IF(SalesData[[#This Row],[Discount]]&gt;0, "Yes", "No")</f>
        <v>Yes</v>
      </c>
      <c r="R4687" t="str">
        <f>TEXT(SalesData[[#This Row],[Order Date]],"mmm-yyyy")</f>
        <v>Apr-2024</v>
      </c>
      <c r="S4687">
        <f>YEAR(SalesData[[#This Row],[Order Date]])*100 + MONTH(SalesData[[#This Row],[Order Date]])</f>
        <v>202404</v>
      </c>
    </row>
    <row r="4688" spans="1:19" x14ac:dyDescent="0.3">
      <c r="A4688" t="s">
        <v>9176</v>
      </c>
      <c r="B4688" s="3">
        <v>45386</v>
      </c>
      <c r="C4688" t="s">
        <v>9177</v>
      </c>
      <c r="D4688" t="s">
        <v>23</v>
      </c>
      <c r="E4688" t="s">
        <v>26</v>
      </c>
      <c r="F4688" t="s">
        <v>39</v>
      </c>
      <c r="G4688">
        <v>2</v>
      </c>
      <c r="H4688" s="5">
        <v>940.3</v>
      </c>
      <c r="I4688" s="5">
        <v>0.2</v>
      </c>
      <c r="J4688" s="5">
        <v>1504.48</v>
      </c>
      <c r="K4688" s="5">
        <v>215.05342075621391</v>
      </c>
      <c r="L4688">
        <f>YEAR(SalesData[Order Date])</f>
        <v>2024</v>
      </c>
      <c r="M4688">
        <f>MONTH(SalesData[Order Date])</f>
        <v>4</v>
      </c>
      <c r="N4688" t="str">
        <f>TEXT(SalesData[[#This Row],[Order Date]], "mmmm")</f>
        <v>April</v>
      </c>
      <c r="O4688" s="7">
        <f>IF(SalesData[Sales]=0,0,SalesData[Profit]/SalesData[Sales])</f>
        <v>0.14294202698355174</v>
      </c>
      <c r="P4688" s="8">
        <f t="shared" si="73"/>
        <v>1.0634903754121026E-4</v>
      </c>
      <c r="Q4688" t="str">
        <f>IF(SalesData[[#This Row],[Discount]]&gt;0, "Yes", "No")</f>
        <v>Yes</v>
      </c>
      <c r="R4688" t="str">
        <f>TEXT(SalesData[[#This Row],[Order Date]],"mmm-yyyy")</f>
        <v>Apr-2024</v>
      </c>
      <c r="S4688">
        <f>YEAR(SalesData[[#This Row],[Order Date]])*100 + MONTH(SalesData[[#This Row],[Order Date]])</f>
        <v>202404</v>
      </c>
    </row>
    <row r="4689" spans="1:19" x14ac:dyDescent="0.3">
      <c r="A4689" t="s">
        <v>9224</v>
      </c>
      <c r="B4689" s="3">
        <v>45383</v>
      </c>
      <c r="C4689" t="s">
        <v>9225</v>
      </c>
      <c r="D4689" t="s">
        <v>23</v>
      </c>
      <c r="E4689" t="s">
        <v>26</v>
      </c>
      <c r="F4689" t="s">
        <v>53</v>
      </c>
      <c r="G4689">
        <v>7</v>
      </c>
      <c r="H4689" s="5">
        <v>912.02</v>
      </c>
      <c r="I4689" s="5">
        <v>0.18</v>
      </c>
      <c r="J4689" s="5">
        <v>5234.9947999999986</v>
      </c>
      <c r="K4689" s="5">
        <v>1037.463385088314</v>
      </c>
      <c r="L4689">
        <f>YEAR(SalesData[Order Date])</f>
        <v>2024</v>
      </c>
      <c r="M4689">
        <f>MONTH(SalesData[Order Date])</f>
        <v>4</v>
      </c>
      <c r="N4689" t="str">
        <f>TEXT(SalesData[[#This Row],[Order Date]], "mmmm")</f>
        <v>April</v>
      </c>
      <c r="O4689" s="7">
        <f>IF(SalesData[Sales]=0,0,SalesData[Profit]/SalesData[Sales])</f>
        <v>0.19817849390954778</v>
      </c>
      <c r="P4689" s="8">
        <f t="shared" si="73"/>
        <v>2.8194870413242819E-5</v>
      </c>
      <c r="Q4689" t="str">
        <f>IF(SalesData[[#This Row],[Discount]]&gt;0, "Yes", "No")</f>
        <v>Yes</v>
      </c>
      <c r="R4689" t="str">
        <f>TEXT(SalesData[[#This Row],[Order Date]],"mmm-yyyy")</f>
        <v>Apr-2024</v>
      </c>
      <c r="S4689">
        <f>YEAR(SalesData[[#This Row],[Order Date]])*100 + MONTH(SalesData[[#This Row],[Order Date]])</f>
        <v>202404</v>
      </c>
    </row>
    <row r="4690" spans="1:19" x14ac:dyDescent="0.3">
      <c r="A4690" t="s">
        <v>9234</v>
      </c>
      <c r="B4690" s="3">
        <v>45388</v>
      </c>
      <c r="C4690" t="s">
        <v>9235</v>
      </c>
      <c r="D4690" t="s">
        <v>13</v>
      </c>
      <c r="E4690" t="s">
        <v>26</v>
      </c>
      <c r="F4690" t="s">
        <v>53</v>
      </c>
      <c r="G4690">
        <v>1</v>
      </c>
      <c r="H4690" s="5">
        <v>88.42</v>
      </c>
      <c r="I4690" s="5">
        <v>0.26</v>
      </c>
      <c r="J4690" s="5">
        <v>65.430800000000005</v>
      </c>
      <c r="K4690" s="5">
        <v>18.859701649035699</v>
      </c>
      <c r="L4690">
        <f>YEAR(SalesData[Order Date])</f>
        <v>2024</v>
      </c>
      <c r="M4690">
        <f>MONTH(SalesData[Order Date])</f>
        <v>4</v>
      </c>
      <c r="N4690" t="str">
        <f>TEXT(SalesData[[#This Row],[Order Date]], "mmmm")</f>
        <v>April</v>
      </c>
      <c r="O4690" s="7">
        <f>IF(SalesData[Sales]=0,0,SalesData[Profit]/SalesData[Sales])</f>
        <v>0.28823889741583014</v>
      </c>
      <c r="P4690" s="8">
        <f t="shared" si="73"/>
        <v>2.9405111965618638E-3</v>
      </c>
      <c r="Q4690" t="str">
        <f>IF(SalesData[[#This Row],[Discount]]&gt;0, "Yes", "No")</f>
        <v>Yes</v>
      </c>
      <c r="R4690" t="str">
        <f>TEXT(SalesData[[#This Row],[Order Date]],"mmm-yyyy")</f>
        <v>Apr-2024</v>
      </c>
      <c r="S4690">
        <f>YEAR(SalesData[[#This Row],[Order Date]])*100 + MONTH(SalesData[[#This Row],[Order Date]])</f>
        <v>202404</v>
      </c>
    </row>
    <row r="4691" spans="1:19" x14ac:dyDescent="0.3">
      <c r="A4691" t="s">
        <v>9243</v>
      </c>
      <c r="B4691" s="3">
        <v>45401</v>
      </c>
      <c r="C4691" t="s">
        <v>9244</v>
      </c>
      <c r="D4691" t="s">
        <v>13</v>
      </c>
      <c r="E4691" t="s">
        <v>14</v>
      </c>
      <c r="F4691" t="s">
        <v>62</v>
      </c>
      <c r="G4691">
        <v>8</v>
      </c>
      <c r="H4691" s="5">
        <v>544.48</v>
      </c>
      <c r="I4691" s="5">
        <v>0.06</v>
      </c>
      <c r="J4691" s="5">
        <v>4094.4895999999999</v>
      </c>
      <c r="K4691" s="5">
        <v>690.47615018206773</v>
      </c>
      <c r="L4691">
        <f>YEAR(SalesData[Order Date])</f>
        <v>2024</v>
      </c>
      <c r="M4691">
        <f>MONTH(SalesData[Order Date])</f>
        <v>4</v>
      </c>
      <c r="N4691" t="str">
        <f>TEXT(SalesData[[#This Row],[Order Date]], "mmmm")</f>
        <v>April</v>
      </c>
      <c r="O4691" s="7">
        <f>IF(SalesData[Sales]=0,0,SalesData[Profit]/SalesData[Sales])</f>
        <v>0.16863546318009154</v>
      </c>
      <c r="P4691" s="8">
        <f t="shared" si="73"/>
        <v>1.3774610637672641E-5</v>
      </c>
      <c r="Q4691" t="str">
        <f>IF(SalesData[[#This Row],[Discount]]&gt;0, "Yes", "No")</f>
        <v>Yes</v>
      </c>
      <c r="R4691" t="str">
        <f>TEXT(SalesData[[#This Row],[Order Date]],"mmm-yyyy")</f>
        <v>Apr-2024</v>
      </c>
      <c r="S4691">
        <f>YEAR(SalesData[[#This Row],[Order Date]])*100 + MONTH(SalesData[[#This Row],[Order Date]])</f>
        <v>202404</v>
      </c>
    </row>
    <row r="4692" spans="1:19" x14ac:dyDescent="0.3">
      <c r="A4692" t="s">
        <v>9386</v>
      </c>
      <c r="B4692" s="3">
        <v>45392</v>
      </c>
      <c r="C4692" t="s">
        <v>9387</v>
      </c>
      <c r="D4692" t="s">
        <v>18</v>
      </c>
      <c r="E4692" t="s">
        <v>19</v>
      </c>
      <c r="F4692" t="s">
        <v>62</v>
      </c>
      <c r="G4692">
        <v>1</v>
      </c>
      <c r="H4692" s="5">
        <v>990.31</v>
      </c>
      <c r="I4692" s="5">
        <v>0.19</v>
      </c>
      <c r="J4692" s="5">
        <v>802.15110000000004</v>
      </c>
      <c r="K4692" s="5">
        <v>98.764832932759873</v>
      </c>
      <c r="L4692">
        <f>YEAR(SalesData[Order Date])</f>
        <v>2024</v>
      </c>
      <c r="M4692">
        <f>MONTH(SalesData[Order Date])</f>
        <v>4</v>
      </c>
      <c r="N4692" t="str">
        <f>TEXT(SalesData[[#This Row],[Order Date]], "mmmm")</f>
        <v>April</v>
      </c>
      <c r="O4692" s="7">
        <f>IF(SalesData[Sales]=0,0,SalesData[Profit]/SalesData[Sales])</f>
        <v>0.12312497350282244</v>
      </c>
      <c r="P4692" s="8">
        <f t="shared" si="73"/>
        <v>1.9185911482263131E-4</v>
      </c>
      <c r="Q4692" t="str">
        <f>IF(SalesData[[#This Row],[Discount]]&gt;0, "Yes", "No")</f>
        <v>Yes</v>
      </c>
      <c r="R4692" t="str">
        <f>TEXT(SalesData[[#This Row],[Order Date]],"mmm-yyyy")</f>
        <v>Apr-2024</v>
      </c>
      <c r="S4692">
        <f>YEAR(SalesData[[#This Row],[Order Date]])*100 + MONTH(SalesData[[#This Row],[Order Date]])</f>
        <v>202404</v>
      </c>
    </row>
    <row r="4693" spans="1:19" x14ac:dyDescent="0.3">
      <c r="A4693" t="s">
        <v>9514</v>
      </c>
      <c r="B4693" s="3">
        <v>45412</v>
      </c>
      <c r="C4693" t="s">
        <v>9515</v>
      </c>
      <c r="D4693" t="s">
        <v>18</v>
      </c>
      <c r="E4693" t="s">
        <v>14</v>
      </c>
      <c r="F4693" t="s">
        <v>44</v>
      </c>
      <c r="G4693">
        <v>5</v>
      </c>
      <c r="H4693" s="5">
        <v>129.32</v>
      </c>
      <c r="I4693" s="5">
        <v>0.23</v>
      </c>
      <c r="J4693" s="5">
        <v>497.88199999999989</v>
      </c>
      <c r="K4693" s="5">
        <v>96.444164522675578</v>
      </c>
      <c r="L4693">
        <f>YEAR(SalesData[Order Date])</f>
        <v>2024</v>
      </c>
      <c r="M4693">
        <f>MONTH(SalesData[Order Date])</f>
        <v>4</v>
      </c>
      <c r="N4693" t="str">
        <f>TEXT(SalesData[[#This Row],[Order Date]], "mmmm")</f>
        <v>April</v>
      </c>
      <c r="O4693" s="7">
        <f>IF(SalesData[Sales]=0,0,SalesData[Profit]/SalesData[Sales])</f>
        <v>0.19370887986044003</v>
      </c>
      <c r="P4693" s="8">
        <f t="shared" si="73"/>
        <v>3.5570677389421598E-4</v>
      </c>
      <c r="Q4693" t="str">
        <f>IF(SalesData[[#This Row],[Discount]]&gt;0, "Yes", "No")</f>
        <v>Yes</v>
      </c>
      <c r="R4693" t="str">
        <f>TEXT(SalesData[[#This Row],[Order Date]],"mmm-yyyy")</f>
        <v>Apr-2024</v>
      </c>
      <c r="S4693">
        <f>YEAR(SalesData[[#This Row],[Order Date]])*100 + MONTH(SalesData[[#This Row],[Order Date]])</f>
        <v>202404</v>
      </c>
    </row>
    <row r="4694" spans="1:19" x14ac:dyDescent="0.3">
      <c r="A4694" t="s">
        <v>9518</v>
      </c>
      <c r="B4694" s="3">
        <v>45394</v>
      </c>
      <c r="C4694" t="s">
        <v>9519</v>
      </c>
      <c r="D4694" t="s">
        <v>30</v>
      </c>
      <c r="E4694" t="s">
        <v>19</v>
      </c>
      <c r="F4694" t="s">
        <v>53</v>
      </c>
      <c r="G4694">
        <v>9</v>
      </c>
      <c r="H4694" s="5">
        <v>202.67</v>
      </c>
      <c r="I4694" s="5">
        <v>0.26</v>
      </c>
      <c r="J4694" s="5">
        <v>1349.7822000000001</v>
      </c>
      <c r="K4694" s="5">
        <v>134.78527645193341</v>
      </c>
      <c r="L4694">
        <f>YEAR(SalesData[Order Date])</f>
        <v>2024</v>
      </c>
      <c r="M4694">
        <f>MONTH(SalesData[Order Date])</f>
        <v>4</v>
      </c>
      <c r="N4694" t="str">
        <f>TEXT(SalesData[[#This Row],[Order Date]], "mmmm")</f>
        <v>April</v>
      </c>
      <c r="O4694" s="7">
        <f>IF(SalesData[Sales]=0,0,SalesData[Profit]/SalesData[Sales])</f>
        <v>9.9857055791618382E-2</v>
      </c>
      <c r="P4694" s="8">
        <f t="shared" si="73"/>
        <v>1.4254151521630675E-4</v>
      </c>
      <c r="Q4694" t="str">
        <f>IF(SalesData[[#This Row],[Discount]]&gt;0, "Yes", "No")</f>
        <v>Yes</v>
      </c>
      <c r="R4694" t="str">
        <f>TEXT(SalesData[[#This Row],[Order Date]],"mmm-yyyy")</f>
        <v>Apr-2024</v>
      </c>
      <c r="S4694">
        <f>YEAR(SalesData[[#This Row],[Order Date]])*100 + MONTH(SalesData[[#This Row],[Order Date]])</f>
        <v>202404</v>
      </c>
    </row>
    <row r="4695" spans="1:19" x14ac:dyDescent="0.3">
      <c r="A4695" t="s">
        <v>9550</v>
      </c>
      <c r="B4695" s="3">
        <v>45412</v>
      </c>
      <c r="C4695" t="s">
        <v>9551</v>
      </c>
      <c r="D4695" t="s">
        <v>23</v>
      </c>
      <c r="E4695" t="s">
        <v>14</v>
      </c>
      <c r="F4695" t="s">
        <v>34</v>
      </c>
      <c r="G4695">
        <v>9</v>
      </c>
      <c r="H4695" s="5">
        <v>128.08000000000001</v>
      </c>
      <c r="I4695" s="5">
        <v>0.28000000000000003</v>
      </c>
      <c r="J4695" s="5">
        <v>829.95839999999998</v>
      </c>
      <c r="K4695" s="5">
        <v>134.82814419128971</v>
      </c>
      <c r="L4695">
        <f>YEAR(SalesData[Order Date])</f>
        <v>2024</v>
      </c>
      <c r="M4695">
        <f>MONTH(SalesData[Order Date])</f>
        <v>4</v>
      </c>
      <c r="N4695" t="str">
        <f>TEXT(SalesData[[#This Row],[Order Date]], "mmmm")</f>
        <v>April</v>
      </c>
      <c r="O4695" s="7">
        <f>IF(SalesData[Sales]=0,0,SalesData[Profit]/SalesData[Sales])</f>
        <v>0.16245168937538282</v>
      </c>
      <c r="P4695" s="8">
        <f t="shared" si="73"/>
        <v>2.4290374071760706E-4</v>
      </c>
      <c r="Q4695" t="str">
        <f>IF(SalesData[[#This Row],[Discount]]&gt;0, "Yes", "No")</f>
        <v>Yes</v>
      </c>
      <c r="R4695" t="str">
        <f>TEXT(SalesData[[#This Row],[Order Date]],"mmm-yyyy")</f>
        <v>Apr-2024</v>
      </c>
      <c r="S4695">
        <f>YEAR(SalesData[[#This Row],[Order Date]])*100 + MONTH(SalesData[[#This Row],[Order Date]])</f>
        <v>202404</v>
      </c>
    </row>
    <row r="4696" spans="1:19" x14ac:dyDescent="0.3">
      <c r="A4696" t="s">
        <v>9554</v>
      </c>
      <c r="B4696" s="3">
        <v>45407</v>
      </c>
      <c r="C4696" t="s">
        <v>9555</v>
      </c>
      <c r="D4696" t="s">
        <v>23</v>
      </c>
      <c r="E4696" t="s">
        <v>19</v>
      </c>
      <c r="F4696" t="s">
        <v>62</v>
      </c>
      <c r="G4696">
        <v>9</v>
      </c>
      <c r="H4696" s="5">
        <v>688.81</v>
      </c>
      <c r="I4696" s="5">
        <v>0.09</v>
      </c>
      <c r="J4696" s="5">
        <v>5641.3538999999992</v>
      </c>
      <c r="K4696" s="5">
        <v>577.27015721484145</v>
      </c>
      <c r="L4696">
        <f>YEAR(SalesData[Order Date])</f>
        <v>2024</v>
      </c>
      <c r="M4696">
        <f>MONTH(SalesData[Order Date])</f>
        <v>4</v>
      </c>
      <c r="N4696" t="str">
        <f>TEXT(SalesData[[#This Row],[Order Date]], "mmmm")</f>
        <v>April</v>
      </c>
      <c r="O4696" s="7">
        <f>IF(SalesData[Sales]=0,0,SalesData[Profit]/SalesData[Sales])</f>
        <v>0.1023283005192852</v>
      </c>
      <c r="P4696" s="8">
        <f t="shared" si="73"/>
        <v>1.4517791553548876E-5</v>
      </c>
      <c r="Q4696" t="str">
        <f>IF(SalesData[[#This Row],[Discount]]&gt;0, "Yes", "No")</f>
        <v>Yes</v>
      </c>
      <c r="R4696" t="str">
        <f>TEXT(SalesData[[#This Row],[Order Date]],"mmm-yyyy")</f>
        <v>Apr-2024</v>
      </c>
      <c r="S4696">
        <f>YEAR(SalesData[[#This Row],[Order Date]])*100 + MONTH(SalesData[[#This Row],[Order Date]])</f>
        <v>202404</v>
      </c>
    </row>
    <row r="4697" spans="1:19" x14ac:dyDescent="0.3">
      <c r="A4697" t="s">
        <v>9586</v>
      </c>
      <c r="B4697" s="3">
        <v>45401</v>
      </c>
      <c r="C4697" t="s">
        <v>9587</v>
      </c>
      <c r="D4697" t="s">
        <v>18</v>
      </c>
      <c r="E4697" t="s">
        <v>14</v>
      </c>
      <c r="F4697" t="s">
        <v>27</v>
      </c>
      <c r="G4697">
        <v>5</v>
      </c>
      <c r="H4697" s="5">
        <v>692.46</v>
      </c>
      <c r="I4697" s="5">
        <v>7.0000000000000007E-2</v>
      </c>
      <c r="J4697" s="5">
        <v>3219.9389999999999</v>
      </c>
      <c r="K4697" s="5">
        <v>724.51003061693405</v>
      </c>
      <c r="L4697">
        <f>YEAR(SalesData[Order Date])</f>
        <v>2024</v>
      </c>
      <c r="M4697">
        <f>MONTH(SalesData[Order Date])</f>
        <v>4</v>
      </c>
      <c r="N4697" t="str">
        <f>TEXT(SalesData[[#This Row],[Order Date]], "mmmm")</f>
        <v>April</v>
      </c>
      <c r="O4697" s="7">
        <f>IF(SalesData[Sales]=0,0,SalesData[Profit]/SalesData[Sales])</f>
        <v>0.22500737766055012</v>
      </c>
      <c r="P4697" s="8">
        <f t="shared" si="73"/>
        <v>2.0217774311873611E-5</v>
      </c>
      <c r="Q4697" t="str">
        <f>IF(SalesData[[#This Row],[Discount]]&gt;0, "Yes", "No")</f>
        <v>Yes</v>
      </c>
      <c r="R4697" t="str">
        <f>TEXT(SalesData[[#This Row],[Order Date]],"mmm-yyyy")</f>
        <v>Apr-2024</v>
      </c>
      <c r="S4697">
        <f>YEAR(SalesData[[#This Row],[Order Date]])*100 + MONTH(SalesData[[#This Row],[Order Date]])</f>
        <v>202404</v>
      </c>
    </row>
    <row r="4698" spans="1:19" x14ac:dyDescent="0.3">
      <c r="A4698" t="s">
        <v>9669</v>
      </c>
      <c r="B4698" s="3">
        <v>45384</v>
      </c>
      <c r="C4698" t="s">
        <v>9670</v>
      </c>
      <c r="D4698" t="s">
        <v>18</v>
      </c>
      <c r="E4698" t="s">
        <v>14</v>
      </c>
      <c r="F4698" t="s">
        <v>20</v>
      </c>
      <c r="G4698">
        <v>6</v>
      </c>
      <c r="H4698" s="5">
        <v>207.55</v>
      </c>
      <c r="I4698" s="5">
        <v>7.0000000000000007E-2</v>
      </c>
      <c r="J4698" s="5">
        <v>1158.1289999999999</v>
      </c>
      <c r="K4698" s="5">
        <v>89.639511730107742</v>
      </c>
      <c r="L4698">
        <f>YEAR(SalesData[Order Date])</f>
        <v>2024</v>
      </c>
      <c r="M4698">
        <f>MONTH(SalesData[Order Date])</f>
        <v>4</v>
      </c>
      <c r="N4698" t="str">
        <f>TEXT(SalesData[[#This Row],[Order Date]], "mmmm")</f>
        <v>April</v>
      </c>
      <c r="O4698" s="7">
        <f>IF(SalesData[Sales]=0,0,SalesData[Profit]/SalesData[Sales])</f>
        <v>7.7400282464309023E-2</v>
      </c>
      <c r="P4698" s="8">
        <f t="shared" si="73"/>
        <v>5.6211354693648111E-5</v>
      </c>
      <c r="Q4698" t="str">
        <f>IF(SalesData[[#This Row],[Discount]]&gt;0, "Yes", "No")</f>
        <v>Yes</v>
      </c>
      <c r="R4698" t="str">
        <f>TEXT(SalesData[[#This Row],[Order Date]],"mmm-yyyy")</f>
        <v>Apr-2024</v>
      </c>
      <c r="S4698">
        <f>YEAR(SalesData[[#This Row],[Order Date]])*100 + MONTH(SalesData[[#This Row],[Order Date]])</f>
        <v>202404</v>
      </c>
    </row>
    <row r="4699" spans="1:19" x14ac:dyDescent="0.3">
      <c r="A4699" t="s">
        <v>9678</v>
      </c>
      <c r="B4699" s="3">
        <v>45404</v>
      </c>
      <c r="C4699" t="s">
        <v>9679</v>
      </c>
      <c r="D4699" t="s">
        <v>13</v>
      </c>
      <c r="E4699" t="s">
        <v>14</v>
      </c>
      <c r="F4699" t="s">
        <v>20</v>
      </c>
      <c r="G4699">
        <v>3</v>
      </c>
      <c r="H4699" s="5">
        <v>942.27</v>
      </c>
      <c r="I4699" s="5">
        <v>0.1</v>
      </c>
      <c r="J4699" s="5">
        <v>2544.1289999999999</v>
      </c>
      <c r="K4699" s="5">
        <v>213.92752938513621</v>
      </c>
      <c r="L4699">
        <f>YEAR(SalesData[Order Date])</f>
        <v>2024</v>
      </c>
      <c r="M4699">
        <f>MONTH(SalesData[Order Date])</f>
        <v>4</v>
      </c>
      <c r="N4699" t="str">
        <f>TEXT(SalesData[[#This Row],[Order Date]], "mmmm")</f>
        <v>April</v>
      </c>
      <c r="O4699" s="7">
        <f>IF(SalesData[Sales]=0,0,SalesData[Profit]/SalesData[Sales])</f>
        <v>8.4086746145787511E-2</v>
      </c>
      <c r="P4699" s="8">
        <f t="shared" si="73"/>
        <v>3.5375564682451249E-5</v>
      </c>
      <c r="Q4699" t="str">
        <f>IF(SalesData[[#This Row],[Discount]]&gt;0, "Yes", "No")</f>
        <v>Yes</v>
      </c>
      <c r="R4699" t="str">
        <f>TEXT(SalesData[[#This Row],[Order Date]],"mmm-yyyy")</f>
        <v>Apr-2024</v>
      </c>
      <c r="S4699">
        <f>YEAR(SalesData[[#This Row],[Order Date]])*100 + MONTH(SalesData[[#This Row],[Order Date]])</f>
        <v>202404</v>
      </c>
    </row>
    <row r="4700" spans="1:19" x14ac:dyDescent="0.3">
      <c r="A4700" t="s">
        <v>9706</v>
      </c>
      <c r="B4700" s="3">
        <v>45397</v>
      </c>
      <c r="C4700" t="s">
        <v>9707</v>
      </c>
      <c r="D4700" t="s">
        <v>13</v>
      </c>
      <c r="E4700" t="s">
        <v>26</v>
      </c>
      <c r="F4700" t="s">
        <v>53</v>
      </c>
      <c r="G4700">
        <v>7</v>
      </c>
      <c r="H4700" s="5">
        <v>735.41</v>
      </c>
      <c r="I4700" s="5">
        <v>0.24</v>
      </c>
      <c r="J4700" s="5">
        <v>3912.3811999999998</v>
      </c>
      <c r="K4700" s="5">
        <v>320.84581754858209</v>
      </c>
      <c r="L4700">
        <f>YEAR(SalesData[Order Date])</f>
        <v>2024</v>
      </c>
      <c r="M4700">
        <f>MONTH(SalesData[Order Date])</f>
        <v>4</v>
      </c>
      <c r="N4700" t="str">
        <f>TEXT(SalesData[[#This Row],[Order Date]], "mmmm")</f>
        <v>April</v>
      </c>
      <c r="O4700" s="7">
        <f>IF(SalesData[Sales]=0,0,SalesData[Profit]/SalesData[Sales])</f>
        <v>8.2007810882176332E-2</v>
      </c>
      <c r="P4700" s="8">
        <f t="shared" si="73"/>
        <v>4.6621223923681057E-5</v>
      </c>
      <c r="Q4700" t="str">
        <f>IF(SalesData[[#This Row],[Discount]]&gt;0, "Yes", "No")</f>
        <v>Yes</v>
      </c>
      <c r="R4700" t="str">
        <f>TEXT(SalesData[[#This Row],[Order Date]],"mmm-yyyy")</f>
        <v>Apr-2024</v>
      </c>
      <c r="S4700">
        <f>YEAR(SalesData[[#This Row],[Order Date]])*100 + MONTH(SalesData[[#This Row],[Order Date]])</f>
        <v>202404</v>
      </c>
    </row>
    <row r="4701" spans="1:19" x14ac:dyDescent="0.3">
      <c r="A4701" t="s">
        <v>9736</v>
      </c>
      <c r="B4701" s="3">
        <v>45410</v>
      </c>
      <c r="C4701" t="s">
        <v>9737</v>
      </c>
      <c r="D4701" t="s">
        <v>30</v>
      </c>
      <c r="E4701" t="s">
        <v>19</v>
      </c>
      <c r="F4701" t="s">
        <v>53</v>
      </c>
      <c r="G4701">
        <v>2</v>
      </c>
      <c r="H4701" s="5">
        <v>360.73</v>
      </c>
      <c r="I4701" s="5">
        <v>0.09</v>
      </c>
      <c r="J4701" s="5">
        <v>656.5286000000001</v>
      </c>
      <c r="K4701" s="5">
        <v>96.942001335968371</v>
      </c>
      <c r="L4701">
        <f>YEAR(SalesData[Order Date])</f>
        <v>2024</v>
      </c>
      <c r="M4701">
        <f>MONTH(SalesData[Order Date])</f>
        <v>4</v>
      </c>
      <c r="N4701" t="str">
        <f>TEXT(SalesData[[#This Row],[Order Date]], "mmmm")</f>
        <v>April</v>
      </c>
      <c r="O4701" s="7">
        <f>IF(SalesData[Sales]=0,0,SalesData[Profit]/SalesData[Sales])</f>
        <v>0.14765845895512908</v>
      </c>
      <c r="P4701" s="8">
        <f t="shared" si="73"/>
        <v>1.2474704072297841E-4</v>
      </c>
      <c r="Q4701" t="str">
        <f>IF(SalesData[[#This Row],[Discount]]&gt;0, "Yes", "No")</f>
        <v>Yes</v>
      </c>
      <c r="R4701" t="str">
        <f>TEXT(SalesData[[#This Row],[Order Date]],"mmm-yyyy")</f>
        <v>Apr-2024</v>
      </c>
      <c r="S4701">
        <f>YEAR(SalesData[[#This Row],[Order Date]])*100 + MONTH(SalesData[[#This Row],[Order Date]])</f>
        <v>202404</v>
      </c>
    </row>
    <row r="4702" spans="1:19" x14ac:dyDescent="0.3">
      <c r="A4702" t="s">
        <v>9740</v>
      </c>
      <c r="B4702" s="3">
        <v>45384</v>
      </c>
      <c r="C4702" t="s">
        <v>9741</v>
      </c>
      <c r="D4702" t="s">
        <v>18</v>
      </c>
      <c r="E4702" t="s">
        <v>26</v>
      </c>
      <c r="F4702" t="s">
        <v>15</v>
      </c>
      <c r="G4702">
        <v>2</v>
      </c>
      <c r="H4702" s="5">
        <v>766.27</v>
      </c>
      <c r="I4702" s="5">
        <v>0.03</v>
      </c>
      <c r="J4702" s="5">
        <v>1486.5637999999999</v>
      </c>
      <c r="K4702" s="5">
        <v>217.36742286737339</v>
      </c>
      <c r="L4702">
        <f>YEAR(SalesData[Order Date])</f>
        <v>2024</v>
      </c>
      <c r="M4702">
        <f>MONTH(SalesData[Order Date])</f>
        <v>4</v>
      </c>
      <c r="N4702" t="str">
        <f>TEXT(SalesData[[#This Row],[Order Date]], "mmmm")</f>
        <v>April</v>
      </c>
      <c r="O4702" s="7">
        <f>IF(SalesData[Sales]=0,0,SalesData[Profit]/SalesData[Sales])</f>
        <v>0.14622138845798169</v>
      </c>
      <c r="P4702" s="8">
        <f t="shared" si="73"/>
        <v>1.9575345504848159E-5</v>
      </c>
      <c r="Q4702" t="str">
        <f>IF(SalesData[[#This Row],[Discount]]&gt;0, "Yes", "No")</f>
        <v>Yes</v>
      </c>
      <c r="R4702" t="str">
        <f>TEXT(SalesData[[#This Row],[Order Date]],"mmm-yyyy")</f>
        <v>Apr-2024</v>
      </c>
      <c r="S4702">
        <f>YEAR(SalesData[[#This Row],[Order Date]])*100 + MONTH(SalesData[[#This Row],[Order Date]])</f>
        <v>202404</v>
      </c>
    </row>
    <row r="4703" spans="1:19" x14ac:dyDescent="0.3">
      <c r="A4703" t="s">
        <v>9793</v>
      </c>
      <c r="B4703" s="3">
        <v>45406</v>
      </c>
      <c r="C4703" t="s">
        <v>9794</v>
      </c>
      <c r="D4703" t="s">
        <v>13</v>
      </c>
      <c r="E4703" t="s">
        <v>19</v>
      </c>
      <c r="F4703" t="s">
        <v>39</v>
      </c>
      <c r="G4703">
        <v>8</v>
      </c>
      <c r="H4703" s="5">
        <v>223.88</v>
      </c>
      <c r="I4703" s="5">
        <v>0.25</v>
      </c>
      <c r="J4703" s="5">
        <v>1343.28</v>
      </c>
      <c r="K4703" s="5">
        <v>139.0306328683962</v>
      </c>
      <c r="L4703">
        <f>YEAR(SalesData[Order Date])</f>
        <v>2024</v>
      </c>
      <c r="M4703">
        <f>MONTH(SalesData[Order Date])</f>
        <v>4</v>
      </c>
      <c r="N4703" t="str">
        <f>TEXT(SalesData[[#This Row],[Order Date]], "mmmm")</f>
        <v>April</v>
      </c>
      <c r="O4703" s="7">
        <f>IF(SalesData[Sales]=0,0,SalesData[Profit]/SalesData[Sales])</f>
        <v>0.10350085824876139</v>
      </c>
      <c r="P4703" s="8">
        <f t="shared" si="73"/>
        <v>1.3958370555654814E-4</v>
      </c>
      <c r="Q4703" t="str">
        <f>IF(SalesData[[#This Row],[Discount]]&gt;0, "Yes", "No")</f>
        <v>Yes</v>
      </c>
      <c r="R4703" t="str">
        <f>TEXT(SalesData[[#This Row],[Order Date]],"mmm-yyyy")</f>
        <v>Apr-2024</v>
      </c>
      <c r="S4703">
        <f>YEAR(SalesData[[#This Row],[Order Date]])*100 + MONTH(SalesData[[#This Row],[Order Date]])</f>
        <v>202404</v>
      </c>
    </row>
    <row r="4704" spans="1:19" x14ac:dyDescent="0.3">
      <c r="A4704" t="s">
        <v>9845</v>
      </c>
      <c r="B4704" s="3">
        <v>45383</v>
      </c>
      <c r="C4704" t="s">
        <v>9846</v>
      </c>
      <c r="D4704" t="s">
        <v>30</v>
      </c>
      <c r="E4704" t="s">
        <v>14</v>
      </c>
      <c r="F4704" t="s">
        <v>62</v>
      </c>
      <c r="G4704">
        <v>6</v>
      </c>
      <c r="H4704" s="5">
        <v>80.62</v>
      </c>
      <c r="I4704" s="5">
        <v>0</v>
      </c>
      <c r="J4704" s="5">
        <v>483.72</v>
      </c>
      <c r="K4704" s="5">
        <v>56.110122068929122</v>
      </c>
      <c r="L4704">
        <f>YEAR(SalesData[Order Date])</f>
        <v>2024</v>
      </c>
      <c r="M4704">
        <f>MONTH(SalesData[Order Date])</f>
        <v>4</v>
      </c>
      <c r="N4704" t="str">
        <f>TEXT(SalesData[[#This Row],[Order Date]], "mmmm")</f>
        <v>April</v>
      </c>
      <c r="O4704" s="7">
        <f>IF(SalesData[Sales]=0,0,SalesData[Profit]/SalesData[Sales])</f>
        <v>0.11599711004078624</v>
      </c>
      <c r="P4704" s="8">
        <f t="shared" si="73"/>
        <v>0</v>
      </c>
      <c r="Q4704" t="str">
        <f>IF(SalesData[[#This Row],[Discount]]&gt;0, "Yes", "No")</f>
        <v>No</v>
      </c>
      <c r="R4704" t="str">
        <f>TEXT(SalesData[[#This Row],[Order Date]],"mmm-yyyy")</f>
        <v>Apr-2024</v>
      </c>
      <c r="S4704">
        <f>YEAR(SalesData[[#This Row],[Order Date]])*100 + MONTH(SalesData[[#This Row],[Order Date]])</f>
        <v>202404</v>
      </c>
    </row>
    <row r="4705" spans="1:19" x14ac:dyDescent="0.3">
      <c r="A4705" t="s">
        <v>9847</v>
      </c>
      <c r="B4705" s="3">
        <v>45407</v>
      </c>
      <c r="C4705" t="s">
        <v>9848</v>
      </c>
      <c r="D4705" t="s">
        <v>30</v>
      </c>
      <c r="E4705" t="s">
        <v>19</v>
      </c>
      <c r="F4705" t="s">
        <v>20</v>
      </c>
      <c r="G4705">
        <v>9</v>
      </c>
      <c r="H4705" s="5">
        <v>614.23</v>
      </c>
      <c r="I4705" s="5">
        <v>0.16</v>
      </c>
      <c r="J4705" s="5">
        <v>4643.5787999999993</v>
      </c>
      <c r="K4705" s="5">
        <v>884.22234092469614</v>
      </c>
      <c r="L4705">
        <f>YEAR(SalesData[Order Date])</f>
        <v>2024</v>
      </c>
      <c r="M4705">
        <f>MONTH(SalesData[Order Date])</f>
        <v>4</v>
      </c>
      <c r="N4705" t="str">
        <f>TEXT(SalesData[[#This Row],[Order Date]], "mmmm")</f>
        <v>April</v>
      </c>
      <c r="O4705" s="7">
        <f>IF(SalesData[Sales]=0,0,SalesData[Profit]/SalesData[Sales])</f>
        <v>0.19041829136714472</v>
      </c>
      <c r="P4705" s="8">
        <f t="shared" si="73"/>
        <v>2.8943193555797956E-5</v>
      </c>
      <c r="Q4705" t="str">
        <f>IF(SalesData[[#This Row],[Discount]]&gt;0, "Yes", "No")</f>
        <v>Yes</v>
      </c>
      <c r="R4705" t="str">
        <f>TEXT(SalesData[[#This Row],[Order Date]],"mmm-yyyy")</f>
        <v>Apr-2024</v>
      </c>
      <c r="S4705">
        <f>YEAR(SalesData[[#This Row],[Order Date]])*100 + MONTH(SalesData[[#This Row],[Order Date]])</f>
        <v>202404</v>
      </c>
    </row>
    <row r="4706" spans="1:19" x14ac:dyDescent="0.3">
      <c r="A4706" t="s">
        <v>9945</v>
      </c>
      <c r="B4706" s="3">
        <v>45403</v>
      </c>
      <c r="C4706" t="s">
        <v>9946</v>
      </c>
      <c r="D4706" t="s">
        <v>13</v>
      </c>
      <c r="E4706" t="s">
        <v>26</v>
      </c>
      <c r="F4706" t="s">
        <v>44</v>
      </c>
      <c r="G4706">
        <v>6</v>
      </c>
      <c r="H4706" s="5">
        <v>613.63</v>
      </c>
      <c r="I4706" s="5">
        <v>0.21</v>
      </c>
      <c r="J4706" s="5">
        <v>2908.6062000000002</v>
      </c>
      <c r="K4706" s="5">
        <v>630.95964296498721</v>
      </c>
      <c r="L4706">
        <f>YEAR(SalesData[Order Date])</f>
        <v>2024</v>
      </c>
      <c r="M4706">
        <f>MONTH(SalesData[Order Date])</f>
        <v>4</v>
      </c>
      <c r="N4706" t="str">
        <f>TEXT(SalesData[[#This Row],[Order Date]], "mmmm")</f>
        <v>April</v>
      </c>
      <c r="O4706" s="7">
        <f>IF(SalesData[Sales]=0,0,SalesData[Profit]/SalesData[Sales])</f>
        <v>0.2169285216283274</v>
      </c>
      <c r="P4706" s="8">
        <f t="shared" si="73"/>
        <v>5.7037628538370029E-5</v>
      </c>
      <c r="Q4706" t="str">
        <f>IF(SalesData[[#This Row],[Discount]]&gt;0, "Yes", "No")</f>
        <v>Yes</v>
      </c>
      <c r="R4706" t="str">
        <f>TEXT(SalesData[[#This Row],[Order Date]],"mmm-yyyy")</f>
        <v>Apr-2024</v>
      </c>
      <c r="S4706">
        <f>YEAR(SalesData[[#This Row],[Order Date]])*100 + MONTH(SalesData[[#This Row],[Order Date]])</f>
        <v>202404</v>
      </c>
    </row>
    <row r="4707" spans="1:19" x14ac:dyDescent="0.3">
      <c r="A4707" t="s">
        <v>9977</v>
      </c>
      <c r="B4707" s="3">
        <v>45399</v>
      </c>
      <c r="C4707" t="s">
        <v>9978</v>
      </c>
      <c r="D4707" t="s">
        <v>18</v>
      </c>
      <c r="E4707" t="s">
        <v>19</v>
      </c>
      <c r="F4707" t="s">
        <v>53</v>
      </c>
      <c r="G4707">
        <v>6</v>
      </c>
      <c r="H4707" s="5">
        <v>315.75</v>
      </c>
      <c r="I4707" s="5">
        <v>0.03</v>
      </c>
      <c r="J4707" s="5">
        <v>1837.665</v>
      </c>
      <c r="K4707" s="5">
        <v>251.28444972911231</v>
      </c>
      <c r="L4707">
        <f>YEAR(SalesData[Order Date])</f>
        <v>2024</v>
      </c>
      <c r="M4707">
        <f>MONTH(SalesData[Order Date])</f>
        <v>4</v>
      </c>
      <c r="N4707" t="str">
        <f>TEXT(SalesData[[#This Row],[Order Date]], "mmmm")</f>
        <v>April</v>
      </c>
      <c r="O4707" s="7">
        <f>IF(SalesData[Sales]=0,0,SalesData[Profit]/SalesData[Sales])</f>
        <v>0.13674116323111793</v>
      </c>
      <c r="P4707" s="8">
        <f t="shared" si="73"/>
        <v>1.5835312747426762E-5</v>
      </c>
      <c r="Q4707" t="str">
        <f>IF(SalesData[[#This Row],[Discount]]&gt;0, "Yes", "No")</f>
        <v>Yes</v>
      </c>
      <c r="R4707" t="str">
        <f>TEXT(SalesData[[#This Row],[Order Date]],"mmm-yyyy")</f>
        <v>Apr-2024</v>
      </c>
      <c r="S4707">
        <f>YEAR(SalesData[[#This Row],[Order Date]])*100 + MONTH(SalesData[[#This Row],[Order Date]])</f>
        <v>202404</v>
      </c>
    </row>
    <row r="4708" spans="1:19" x14ac:dyDescent="0.3">
      <c r="A4708" t="s">
        <v>10001</v>
      </c>
      <c r="B4708" s="3">
        <v>45397</v>
      </c>
      <c r="C4708" t="s">
        <v>10002</v>
      </c>
      <c r="D4708" t="s">
        <v>23</v>
      </c>
      <c r="E4708" t="s">
        <v>19</v>
      </c>
      <c r="F4708" t="s">
        <v>20</v>
      </c>
      <c r="G4708">
        <v>1</v>
      </c>
      <c r="H4708" s="5">
        <v>475.63</v>
      </c>
      <c r="I4708" s="5">
        <v>0.25</v>
      </c>
      <c r="J4708" s="5">
        <v>356.72250000000003</v>
      </c>
      <c r="K4708" s="5">
        <v>57.465995008462897</v>
      </c>
      <c r="L4708">
        <f>YEAR(SalesData[Order Date])</f>
        <v>2024</v>
      </c>
      <c r="M4708">
        <f>MONTH(SalesData[Order Date])</f>
        <v>4</v>
      </c>
      <c r="N4708" t="str">
        <f>TEXT(SalesData[[#This Row],[Order Date]], "mmmm")</f>
        <v>April</v>
      </c>
      <c r="O4708" s="7">
        <f>IF(SalesData[Sales]=0,0,SalesData[Profit]/SalesData[Sales])</f>
        <v>0.16109439412558191</v>
      </c>
      <c r="P4708" s="8">
        <f t="shared" si="73"/>
        <v>5.2561865315476318E-4</v>
      </c>
      <c r="Q4708" t="str">
        <f>IF(SalesData[[#This Row],[Discount]]&gt;0, "Yes", "No")</f>
        <v>Yes</v>
      </c>
      <c r="R4708" t="str">
        <f>TEXT(SalesData[[#This Row],[Order Date]],"mmm-yyyy")</f>
        <v>Apr-2024</v>
      </c>
      <c r="S4708">
        <f>YEAR(SalesData[[#This Row],[Order Date]])*100 + MONTH(SalesData[[#This Row],[Order Date]])</f>
        <v>202404</v>
      </c>
    </row>
    <row r="4709" spans="1:19" x14ac:dyDescent="0.3">
      <c r="A4709" t="s">
        <v>10156</v>
      </c>
      <c r="B4709" s="3">
        <v>45383</v>
      </c>
      <c r="C4709" t="s">
        <v>10157</v>
      </c>
      <c r="D4709" t="s">
        <v>18</v>
      </c>
      <c r="E4709" t="s">
        <v>19</v>
      </c>
      <c r="F4709" t="s">
        <v>44</v>
      </c>
      <c r="G4709">
        <v>5</v>
      </c>
      <c r="H4709" s="5">
        <v>206.3</v>
      </c>
      <c r="I4709" s="5">
        <v>0.22</v>
      </c>
      <c r="J4709" s="5">
        <v>804.57</v>
      </c>
      <c r="K4709" s="5">
        <v>213.1126325155181</v>
      </c>
      <c r="L4709">
        <f>YEAR(SalesData[Order Date])</f>
        <v>2024</v>
      </c>
      <c r="M4709">
        <f>MONTH(SalesData[Order Date])</f>
        <v>4</v>
      </c>
      <c r="N4709" t="str">
        <f>TEXT(SalesData[[#This Row],[Order Date]], "mmmm")</f>
        <v>April</v>
      </c>
      <c r="O4709" s="7">
        <f>IF(SalesData[Sales]=0,0,SalesData[Profit]/SalesData[Sales])</f>
        <v>0.26487767691502057</v>
      </c>
      <c r="P4709" s="8">
        <f t="shared" si="73"/>
        <v>2.1328162869607367E-4</v>
      </c>
      <c r="Q4709" t="str">
        <f>IF(SalesData[[#This Row],[Discount]]&gt;0, "Yes", "No")</f>
        <v>Yes</v>
      </c>
      <c r="R4709" t="str">
        <f>TEXT(SalesData[[#This Row],[Order Date]],"mmm-yyyy")</f>
        <v>Apr-2024</v>
      </c>
      <c r="S4709">
        <f>YEAR(SalesData[[#This Row],[Order Date]])*100 + MONTH(SalesData[[#This Row],[Order Date]])</f>
        <v>202404</v>
      </c>
    </row>
    <row r="4710" spans="1:19" x14ac:dyDescent="0.3">
      <c r="A4710" t="s">
        <v>10167</v>
      </c>
      <c r="B4710" s="3">
        <v>45409</v>
      </c>
      <c r="C4710" t="s">
        <v>10168</v>
      </c>
      <c r="D4710" t="s">
        <v>23</v>
      </c>
      <c r="E4710" t="s">
        <v>19</v>
      </c>
      <c r="F4710" t="s">
        <v>15</v>
      </c>
      <c r="G4710">
        <v>9</v>
      </c>
      <c r="H4710" s="5">
        <v>156.68</v>
      </c>
      <c r="I4710" s="5">
        <v>0.27</v>
      </c>
      <c r="J4710" s="5">
        <v>1029.3876</v>
      </c>
      <c r="K4710" s="5">
        <v>124.5739052468186</v>
      </c>
      <c r="L4710">
        <f>YEAR(SalesData[Order Date])</f>
        <v>2024</v>
      </c>
      <c r="M4710">
        <f>MONTH(SalesData[Order Date])</f>
        <v>4</v>
      </c>
      <c r="N4710" t="str">
        <f>TEXT(SalesData[[#This Row],[Order Date]], "mmmm")</f>
        <v>April</v>
      </c>
      <c r="O4710" s="7">
        <f>IF(SalesData[Sales]=0,0,SalesData[Profit]/SalesData[Sales])</f>
        <v>0.12101749161036969</v>
      </c>
      <c r="P4710" s="8">
        <f t="shared" si="73"/>
        <v>1.9147306612203217E-4</v>
      </c>
      <c r="Q4710" t="str">
        <f>IF(SalesData[[#This Row],[Discount]]&gt;0, "Yes", "No")</f>
        <v>Yes</v>
      </c>
      <c r="R4710" t="str">
        <f>TEXT(SalesData[[#This Row],[Order Date]],"mmm-yyyy")</f>
        <v>Apr-2024</v>
      </c>
      <c r="S4710">
        <f>YEAR(SalesData[[#This Row],[Order Date]])*100 + MONTH(SalesData[[#This Row],[Order Date]])</f>
        <v>202404</v>
      </c>
    </row>
    <row r="4711" spans="1:19" x14ac:dyDescent="0.3">
      <c r="A4711" t="s">
        <v>10203</v>
      </c>
      <c r="B4711" s="3">
        <v>45396</v>
      </c>
      <c r="C4711" t="s">
        <v>10204</v>
      </c>
      <c r="D4711" t="s">
        <v>30</v>
      </c>
      <c r="E4711" t="s">
        <v>14</v>
      </c>
      <c r="F4711" t="s">
        <v>20</v>
      </c>
      <c r="G4711">
        <v>1</v>
      </c>
      <c r="H4711" s="5">
        <v>890.84</v>
      </c>
      <c r="I4711" s="5">
        <v>0.05</v>
      </c>
      <c r="J4711" s="5">
        <v>846.298</v>
      </c>
      <c r="K4711" s="5">
        <v>221.70605354033921</v>
      </c>
      <c r="L4711">
        <f>YEAR(SalesData[Order Date])</f>
        <v>2024</v>
      </c>
      <c r="M4711">
        <f>MONTH(SalesData[Order Date])</f>
        <v>4</v>
      </c>
      <c r="N4711" t="str">
        <f>TEXT(SalesData[[#This Row],[Order Date]], "mmmm")</f>
        <v>April</v>
      </c>
      <c r="O4711" s="7">
        <f>IF(SalesData[Sales]=0,0,SalesData[Profit]/SalesData[Sales])</f>
        <v>0.26197161465623126</v>
      </c>
      <c r="P4711" s="8">
        <f t="shared" si="73"/>
        <v>5.6126801670333616E-5</v>
      </c>
      <c r="Q4711" t="str">
        <f>IF(SalesData[[#This Row],[Discount]]&gt;0, "Yes", "No")</f>
        <v>Yes</v>
      </c>
      <c r="R4711" t="str">
        <f>TEXT(SalesData[[#This Row],[Order Date]],"mmm-yyyy")</f>
        <v>Apr-2024</v>
      </c>
      <c r="S4711">
        <f>YEAR(SalesData[[#This Row],[Order Date]])*100 + MONTH(SalesData[[#This Row],[Order Date]])</f>
        <v>202404</v>
      </c>
    </row>
    <row r="4712" spans="1:19" x14ac:dyDescent="0.3">
      <c r="A4712" t="s">
        <v>10226</v>
      </c>
      <c r="B4712" s="3">
        <v>45397</v>
      </c>
      <c r="C4712" t="s">
        <v>10227</v>
      </c>
      <c r="D4712" t="s">
        <v>23</v>
      </c>
      <c r="E4712" t="s">
        <v>19</v>
      </c>
      <c r="F4712" t="s">
        <v>62</v>
      </c>
      <c r="G4712">
        <v>6</v>
      </c>
      <c r="H4712" s="5">
        <v>953.29</v>
      </c>
      <c r="I4712" s="5">
        <v>0.16</v>
      </c>
      <c r="J4712" s="5">
        <v>4804.5816000000004</v>
      </c>
      <c r="K4712" s="5">
        <v>1398.213756611299</v>
      </c>
      <c r="L4712">
        <f>YEAR(SalesData[Order Date])</f>
        <v>2024</v>
      </c>
      <c r="M4712">
        <f>MONTH(SalesData[Order Date])</f>
        <v>4</v>
      </c>
      <c r="N4712" t="str">
        <f>TEXT(SalesData[[#This Row],[Order Date]], "mmmm")</f>
        <v>April</v>
      </c>
      <c r="O4712" s="7">
        <f>IF(SalesData[Sales]=0,0,SalesData[Profit]/SalesData[Sales])</f>
        <v>0.29101675713267078</v>
      </c>
      <c r="P4712" s="8">
        <f t="shared" si="73"/>
        <v>2.7973299485640956E-5</v>
      </c>
      <c r="Q4712" t="str">
        <f>IF(SalesData[[#This Row],[Discount]]&gt;0, "Yes", "No")</f>
        <v>Yes</v>
      </c>
      <c r="R4712" t="str">
        <f>TEXT(SalesData[[#This Row],[Order Date]],"mmm-yyyy")</f>
        <v>Apr-2024</v>
      </c>
      <c r="S4712">
        <f>YEAR(SalesData[[#This Row],[Order Date]])*100 + MONTH(SalesData[[#This Row],[Order Date]])</f>
        <v>202404</v>
      </c>
    </row>
    <row r="4713" spans="1:19" x14ac:dyDescent="0.3">
      <c r="A4713" t="s">
        <v>10292</v>
      </c>
      <c r="B4713" s="3">
        <v>45394</v>
      </c>
      <c r="C4713" t="s">
        <v>10293</v>
      </c>
      <c r="D4713" t="s">
        <v>13</v>
      </c>
      <c r="E4713" t="s">
        <v>26</v>
      </c>
      <c r="F4713" t="s">
        <v>27</v>
      </c>
      <c r="G4713">
        <v>5</v>
      </c>
      <c r="H4713" s="5">
        <v>662.1</v>
      </c>
      <c r="I4713" s="5">
        <v>0.18</v>
      </c>
      <c r="J4713" s="5">
        <v>2714.61</v>
      </c>
      <c r="K4713" s="5">
        <v>437.33629055371142</v>
      </c>
      <c r="L4713">
        <f>YEAR(SalesData[Order Date])</f>
        <v>2024</v>
      </c>
      <c r="M4713">
        <f>MONTH(SalesData[Order Date])</f>
        <v>4</v>
      </c>
      <c r="N4713" t="str">
        <f>TEXT(SalesData[[#This Row],[Order Date]], "mmmm")</f>
        <v>April</v>
      </c>
      <c r="O4713" s="7">
        <f>IF(SalesData[Sales]=0,0,SalesData[Profit]/SalesData[Sales])</f>
        <v>0.16110464875385835</v>
      </c>
      <c r="P4713" s="8">
        <f t="shared" si="73"/>
        <v>5.4372451291345718E-5</v>
      </c>
      <c r="Q4713" t="str">
        <f>IF(SalesData[[#This Row],[Discount]]&gt;0, "Yes", "No")</f>
        <v>Yes</v>
      </c>
      <c r="R4713" t="str">
        <f>TEXT(SalesData[[#This Row],[Order Date]],"mmm-yyyy")</f>
        <v>Apr-2024</v>
      </c>
      <c r="S4713">
        <f>YEAR(SalesData[[#This Row],[Order Date]])*100 + MONTH(SalesData[[#This Row],[Order Date]])</f>
        <v>202404</v>
      </c>
    </row>
    <row r="4714" spans="1:19" x14ac:dyDescent="0.3">
      <c r="A4714" t="s">
        <v>10373</v>
      </c>
      <c r="B4714" s="3">
        <v>45384</v>
      </c>
      <c r="C4714" t="s">
        <v>10374</v>
      </c>
      <c r="D4714" t="s">
        <v>30</v>
      </c>
      <c r="E4714" t="s">
        <v>26</v>
      </c>
      <c r="F4714" t="s">
        <v>34</v>
      </c>
      <c r="G4714">
        <v>1</v>
      </c>
      <c r="H4714" s="5">
        <v>177.26</v>
      </c>
      <c r="I4714" s="5">
        <v>0.11</v>
      </c>
      <c r="J4714" s="5">
        <v>157.76140000000001</v>
      </c>
      <c r="K4714" s="5">
        <v>34.150002643575363</v>
      </c>
      <c r="L4714">
        <f>YEAR(SalesData[Order Date])</f>
        <v>2024</v>
      </c>
      <c r="M4714">
        <f>MONTH(SalesData[Order Date])</f>
        <v>4</v>
      </c>
      <c r="N4714" t="str">
        <f>TEXT(SalesData[[#This Row],[Order Date]], "mmmm")</f>
        <v>April</v>
      </c>
      <c r="O4714" s="7">
        <f>IF(SalesData[Sales]=0,0,SalesData[Profit]/SalesData[Sales])</f>
        <v>0.21646614852286655</v>
      </c>
      <c r="P4714" s="8">
        <f t="shared" si="73"/>
        <v>6.205573733498816E-4</v>
      </c>
      <c r="Q4714" t="str">
        <f>IF(SalesData[[#This Row],[Discount]]&gt;0, "Yes", "No")</f>
        <v>Yes</v>
      </c>
      <c r="R4714" t="str">
        <f>TEXT(SalesData[[#This Row],[Order Date]],"mmm-yyyy")</f>
        <v>Apr-2024</v>
      </c>
      <c r="S4714">
        <f>YEAR(SalesData[[#This Row],[Order Date]])*100 + MONTH(SalesData[[#This Row],[Order Date]])</f>
        <v>202404</v>
      </c>
    </row>
    <row r="4715" spans="1:19" x14ac:dyDescent="0.3">
      <c r="A4715" t="s">
        <v>10393</v>
      </c>
      <c r="B4715" s="3">
        <v>45391</v>
      </c>
      <c r="C4715" t="s">
        <v>10394</v>
      </c>
      <c r="D4715" t="s">
        <v>18</v>
      </c>
      <c r="E4715" t="s">
        <v>19</v>
      </c>
      <c r="F4715" t="s">
        <v>27</v>
      </c>
      <c r="G4715">
        <v>1</v>
      </c>
      <c r="H4715" s="5">
        <v>814.58</v>
      </c>
      <c r="I4715" s="5">
        <v>0.28000000000000003</v>
      </c>
      <c r="J4715" s="5">
        <v>586.49760000000003</v>
      </c>
      <c r="K4715" s="5">
        <v>59.520551223026587</v>
      </c>
      <c r="L4715">
        <f>YEAR(SalesData[Order Date])</f>
        <v>2024</v>
      </c>
      <c r="M4715">
        <f>MONTH(SalesData[Order Date])</f>
        <v>4</v>
      </c>
      <c r="N4715" t="str">
        <f>TEXT(SalesData[[#This Row],[Order Date]], "mmmm")</f>
        <v>April</v>
      </c>
      <c r="O4715" s="7">
        <f>IF(SalesData[Sales]=0,0,SalesData[Profit]/SalesData[Sales])</f>
        <v>0.1014847310935741</v>
      </c>
      <c r="P4715" s="8">
        <f t="shared" si="73"/>
        <v>3.4373542193523042E-4</v>
      </c>
      <c r="Q4715" t="str">
        <f>IF(SalesData[[#This Row],[Discount]]&gt;0, "Yes", "No")</f>
        <v>Yes</v>
      </c>
      <c r="R4715" t="str">
        <f>TEXT(SalesData[[#This Row],[Order Date]],"mmm-yyyy")</f>
        <v>Apr-2024</v>
      </c>
      <c r="S4715">
        <f>YEAR(SalesData[[#This Row],[Order Date]])*100 + MONTH(SalesData[[#This Row],[Order Date]])</f>
        <v>202404</v>
      </c>
    </row>
    <row r="4716" spans="1:19" x14ac:dyDescent="0.3">
      <c r="A4716" t="s">
        <v>10431</v>
      </c>
      <c r="B4716" s="3">
        <v>45410</v>
      </c>
      <c r="C4716" t="s">
        <v>10432</v>
      </c>
      <c r="D4716" t="s">
        <v>18</v>
      </c>
      <c r="E4716" t="s">
        <v>14</v>
      </c>
      <c r="F4716" t="s">
        <v>15</v>
      </c>
      <c r="G4716">
        <v>6</v>
      </c>
      <c r="H4716" s="5">
        <v>959.12</v>
      </c>
      <c r="I4716" s="5">
        <v>0.28999999999999998</v>
      </c>
      <c r="J4716" s="5">
        <v>4085.8512000000001</v>
      </c>
      <c r="K4716" s="5">
        <v>558.33026963063946</v>
      </c>
      <c r="L4716">
        <f>YEAR(SalesData[Order Date])</f>
        <v>2024</v>
      </c>
      <c r="M4716">
        <f>MONTH(SalesData[Order Date])</f>
        <v>4</v>
      </c>
      <c r="N4716" t="str">
        <f>TEXT(SalesData[[#This Row],[Order Date]], "mmmm")</f>
        <v>April</v>
      </c>
      <c r="O4716" s="7">
        <f>IF(SalesData[Sales]=0,0,SalesData[Profit]/SalesData[Sales])</f>
        <v>0.13664968259995358</v>
      </c>
      <c r="P4716" s="8">
        <f t="shared" si="73"/>
        <v>5.0393416187060357E-5</v>
      </c>
      <c r="Q4716" t="str">
        <f>IF(SalesData[[#This Row],[Discount]]&gt;0, "Yes", "No")</f>
        <v>Yes</v>
      </c>
      <c r="R4716" t="str">
        <f>TEXT(SalesData[[#This Row],[Order Date]],"mmm-yyyy")</f>
        <v>Apr-2024</v>
      </c>
      <c r="S4716">
        <f>YEAR(SalesData[[#This Row],[Order Date]])*100 + MONTH(SalesData[[#This Row],[Order Date]])</f>
        <v>202404</v>
      </c>
    </row>
    <row r="4717" spans="1:19" x14ac:dyDescent="0.3">
      <c r="A4717" t="s">
        <v>10437</v>
      </c>
      <c r="B4717" s="3">
        <v>45401</v>
      </c>
      <c r="C4717" t="s">
        <v>10438</v>
      </c>
      <c r="D4717" t="s">
        <v>30</v>
      </c>
      <c r="E4717" t="s">
        <v>19</v>
      </c>
      <c r="F4717" t="s">
        <v>62</v>
      </c>
      <c r="G4717">
        <v>2</v>
      </c>
      <c r="H4717" s="5">
        <v>844.02</v>
      </c>
      <c r="I4717" s="5">
        <v>0.05</v>
      </c>
      <c r="J4717" s="5">
        <v>1603.6379999999999</v>
      </c>
      <c r="K4717" s="5">
        <v>355.88070244074618</v>
      </c>
      <c r="L4717">
        <f>YEAR(SalesData[Order Date])</f>
        <v>2024</v>
      </c>
      <c r="M4717">
        <f>MONTH(SalesData[Order Date])</f>
        <v>4</v>
      </c>
      <c r="N4717" t="str">
        <f>TEXT(SalesData[[#This Row],[Order Date]], "mmmm")</f>
        <v>April</v>
      </c>
      <c r="O4717" s="7">
        <f>IF(SalesData[Sales]=0,0,SalesData[Profit]/SalesData[Sales])</f>
        <v>0.22192084650073532</v>
      </c>
      <c r="P4717" s="8">
        <f t="shared" si="73"/>
        <v>2.9620151181251631E-5</v>
      </c>
      <c r="Q4717" t="str">
        <f>IF(SalesData[[#This Row],[Discount]]&gt;0, "Yes", "No")</f>
        <v>Yes</v>
      </c>
      <c r="R4717" t="str">
        <f>TEXT(SalesData[[#This Row],[Order Date]],"mmm-yyyy")</f>
        <v>Apr-2024</v>
      </c>
      <c r="S4717">
        <f>YEAR(SalesData[[#This Row],[Order Date]])*100 + MONTH(SalesData[[#This Row],[Order Date]])</f>
        <v>202404</v>
      </c>
    </row>
    <row r="4718" spans="1:19" x14ac:dyDescent="0.3">
      <c r="A4718" t="s">
        <v>10507</v>
      </c>
      <c r="B4718" s="3">
        <v>45395</v>
      </c>
      <c r="C4718" t="s">
        <v>10508</v>
      </c>
      <c r="D4718" t="s">
        <v>23</v>
      </c>
      <c r="E4718" t="s">
        <v>26</v>
      </c>
      <c r="F4718" t="s">
        <v>91</v>
      </c>
      <c r="G4718">
        <v>6</v>
      </c>
      <c r="H4718" s="5">
        <v>285.73</v>
      </c>
      <c r="I4718" s="5">
        <v>0.25</v>
      </c>
      <c r="J4718" s="5">
        <v>1285.7850000000001</v>
      </c>
      <c r="K4718" s="5">
        <v>366.41620518420967</v>
      </c>
      <c r="L4718">
        <f>YEAR(SalesData[Order Date])</f>
        <v>2024</v>
      </c>
      <c r="M4718">
        <f>MONTH(SalesData[Order Date])</f>
        <v>4</v>
      </c>
      <c r="N4718" t="str">
        <f>TEXT(SalesData[[#This Row],[Order Date]], "mmmm")</f>
        <v>April</v>
      </c>
      <c r="O4718" s="7">
        <f>IF(SalesData[Sales]=0,0,SalesData[Profit]/SalesData[Sales])</f>
        <v>0.2849747082009898</v>
      </c>
      <c r="P4718" s="8">
        <f t="shared" si="73"/>
        <v>1.4582531294112156E-4</v>
      </c>
      <c r="Q4718" t="str">
        <f>IF(SalesData[[#This Row],[Discount]]&gt;0, "Yes", "No")</f>
        <v>Yes</v>
      </c>
      <c r="R4718" t="str">
        <f>TEXT(SalesData[[#This Row],[Order Date]],"mmm-yyyy")</f>
        <v>Apr-2024</v>
      </c>
      <c r="S4718">
        <f>YEAR(SalesData[[#This Row],[Order Date]])*100 + MONTH(SalesData[[#This Row],[Order Date]])</f>
        <v>202404</v>
      </c>
    </row>
    <row r="4719" spans="1:19" x14ac:dyDescent="0.3">
      <c r="A4719" t="s">
        <v>10522</v>
      </c>
      <c r="B4719" s="3">
        <v>45401</v>
      </c>
      <c r="C4719" t="s">
        <v>10523</v>
      </c>
      <c r="D4719" t="s">
        <v>23</v>
      </c>
      <c r="E4719" t="s">
        <v>14</v>
      </c>
      <c r="F4719" t="s">
        <v>44</v>
      </c>
      <c r="G4719">
        <v>3</v>
      </c>
      <c r="H4719" s="5">
        <v>908.66</v>
      </c>
      <c r="I4719" s="5">
        <v>0.09</v>
      </c>
      <c r="J4719" s="5">
        <v>2480.6417999999999</v>
      </c>
      <c r="K4719" s="5">
        <v>375.36299483126271</v>
      </c>
      <c r="L4719">
        <f>YEAR(SalesData[Order Date])</f>
        <v>2024</v>
      </c>
      <c r="M4719">
        <f>MONTH(SalesData[Order Date])</f>
        <v>4</v>
      </c>
      <c r="N4719" t="str">
        <f>TEXT(SalesData[[#This Row],[Order Date]], "mmmm")</f>
        <v>April</v>
      </c>
      <c r="O4719" s="7">
        <f>IF(SalesData[Sales]=0,0,SalesData[Profit]/SalesData[Sales])</f>
        <v>0.15131688695694104</v>
      </c>
      <c r="P4719" s="8">
        <f t="shared" si="73"/>
        <v>3.301564941782405E-5</v>
      </c>
      <c r="Q4719" t="str">
        <f>IF(SalesData[[#This Row],[Discount]]&gt;0, "Yes", "No")</f>
        <v>Yes</v>
      </c>
      <c r="R4719" t="str">
        <f>TEXT(SalesData[[#This Row],[Order Date]],"mmm-yyyy")</f>
        <v>Apr-2024</v>
      </c>
      <c r="S4719">
        <f>YEAR(SalesData[[#This Row],[Order Date]])*100 + MONTH(SalesData[[#This Row],[Order Date]])</f>
        <v>202404</v>
      </c>
    </row>
    <row r="4720" spans="1:19" x14ac:dyDescent="0.3">
      <c r="A4720" t="s">
        <v>10532</v>
      </c>
      <c r="B4720" s="3">
        <v>45411</v>
      </c>
      <c r="C4720" t="s">
        <v>6837</v>
      </c>
      <c r="D4720" t="s">
        <v>30</v>
      </c>
      <c r="E4720" t="s">
        <v>26</v>
      </c>
      <c r="F4720" t="s">
        <v>91</v>
      </c>
      <c r="G4720">
        <v>9</v>
      </c>
      <c r="H4720" s="5">
        <v>400.28</v>
      </c>
      <c r="I4720" s="5">
        <v>0.04</v>
      </c>
      <c r="J4720" s="5">
        <v>3458.4191999999989</v>
      </c>
      <c r="K4720" s="5">
        <v>176.87323095325851</v>
      </c>
      <c r="L4720">
        <f>YEAR(SalesData[Order Date])</f>
        <v>2024</v>
      </c>
      <c r="M4720">
        <f>MONTH(SalesData[Order Date])</f>
        <v>4</v>
      </c>
      <c r="N4720" t="str">
        <f>TEXT(SalesData[[#This Row],[Order Date]], "mmmm")</f>
        <v>April</v>
      </c>
      <c r="O4720" s="7">
        <f>IF(SalesData[Sales]=0,0,SalesData[Profit]/SalesData[Sales])</f>
        <v>5.1142796961472621E-2</v>
      </c>
      <c r="P4720" s="8">
        <f t="shared" si="73"/>
        <v>1.1103338773969333E-5</v>
      </c>
      <c r="Q4720" t="str">
        <f>IF(SalesData[[#This Row],[Discount]]&gt;0, "Yes", "No")</f>
        <v>Yes</v>
      </c>
      <c r="R4720" t="str">
        <f>TEXT(SalesData[[#This Row],[Order Date]],"mmm-yyyy")</f>
        <v>Apr-2024</v>
      </c>
      <c r="S4720">
        <f>YEAR(SalesData[[#This Row],[Order Date]])*100 + MONTH(SalesData[[#This Row],[Order Date]])</f>
        <v>202404</v>
      </c>
    </row>
    <row r="4721" spans="1:19" x14ac:dyDescent="0.3">
      <c r="A4721" t="s">
        <v>10630</v>
      </c>
      <c r="B4721" s="3">
        <v>45387</v>
      </c>
      <c r="C4721" t="s">
        <v>10631</v>
      </c>
      <c r="D4721" t="s">
        <v>18</v>
      </c>
      <c r="E4721" t="s">
        <v>14</v>
      </c>
      <c r="F4721" t="s">
        <v>44</v>
      </c>
      <c r="G4721">
        <v>7</v>
      </c>
      <c r="H4721" s="5">
        <v>755.72</v>
      </c>
      <c r="I4721" s="5">
        <v>0.16</v>
      </c>
      <c r="J4721" s="5">
        <v>4443.6336000000001</v>
      </c>
      <c r="K4721" s="5">
        <v>1319.777921592058</v>
      </c>
      <c r="L4721">
        <f>YEAR(SalesData[Order Date])</f>
        <v>2024</v>
      </c>
      <c r="M4721">
        <f>MONTH(SalesData[Order Date])</f>
        <v>4</v>
      </c>
      <c r="N4721" t="str">
        <f>TEXT(SalesData[[#This Row],[Order Date]], "mmmm")</f>
        <v>April</v>
      </c>
      <c r="O4721" s="7">
        <f>IF(SalesData[Sales]=0,0,SalesData[Profit]/SalesData[Sales])</f>
        <v>0.29700421780770986</v>
      </c>
      <c r="P4721" s="8">
        <f t="shared" si="73"/>
        <v>3.0245517992302517E-5</v>
      </c>
      <c r="Q4721" t="str">
        <f>IF(SalesData[[#This Row],[Discount]]&gt;0, "Yes", "No")</f>
        <v>Yes</v>
      </c>
      <c r="R4721" t="str">
        <f>TEXT(SalesData[[#This Row],[Order Date]],"mmm-yyyy")</f>
        <v>Apr-2024</v>
      </c>
      <c r="S4721">
        <f>YEAR(SalesData[[#This Row],[Order Date]])*100 + MONTH(SalesData[[#This Row],[Order Date]])</f>
        <v>202404</v>
      </c>
    </row>
    <row r="4722" spans="1:19" x14ac:dyDescent="0.3">
      <c r="A4722" t="s">
        <v>10689</v>
      </c>
      <c r="B4722" s="3">
        <v>45394</v>
      </c>
      <c r="C4722" t="s">
        <v>10690</v>
      </c>
      <c r="D4722" t="s">
        <v>30</v>
      </c>
      <c r="E4722" t="s">
        <v>14</v>
      </c>
      <c r="F4722" t="s">
        <v>15</v>
      </c>
      <c r="G4722">
        <v>5</v>
      </c>
      <c r="H4722" s="5">
        <v>38.04</v>
      </c>
      <c r="I4722" s="5">
        <v>0.24</v>
      </c>
      <c r="J4722" s="5">
        <v>144.55199999999999</v>
      </c>
      <c r="K4722" s="5">
        <v>17.593526311579961</v>
      </c>
      <c r="L4722">
        <f>YEAR(SalesData[Order Date])</f>
        <v>2024</v>
      </c>
      <c r="M4722">
        <f>MONTH(SalesData[Order Date])</f>
        <v>4</v>
      </c>
      <c r="N4722" t="str">
        <f>TEXT(SalesData[[#This Row],[Order Date]], "mmmm")</f>
        <v>April</v>
      </c>
      <c r="O4722" s="7">
        <f>IF(SalesData[Sales]=0,0,SalesData[Profit]/SalesData[Sales])</f>
        <v>0.12171070833734546</v>
      </c>
      <c r="P4722" s="8">
        <f t="shared" si="73"/>
        <v>1.2618296529968455E-3</v>
      </c>
      <c r="Q4722" t="str">
        <f>IF(SalesData[[#This Row],[Discount]]&gt;0, "Yes", "No")</f>
        <v>Yes</v>
      </c>
      <c r="R4722" t="str">
        <f>TEXT(SalesData[[#This Row],[Order Date]],"mmm-yyyy")</f>
        <v>Apr-2024</v>
      </c>
      <c r="S4722">
        <f>YEAR(SalesData[[#This Row],[Order Date]])*100 + MONTH(SalesData[[#This Row],[Order Date]])</f>
        <v>202404</v>
      </c>
    </row>
    <row r="4723" spans="1:19" x14ac:dyDescent="0.3">
      <c r="A4723" t="s">
        <v>10770</v>
      </c>
      <c r="B4723" s="3">
        <v>45409</v>
      </c>
      <c r="C4723" t="s">
        <v>10771</v>
      </c>
      <c r="D4723" t="s">
        <v>13</v>
      </c>
      <c r="E4723" t="s">
        <v>14</v>
      </c>
      <c r="F4723" t="s">
        <v>39</v>
      </c>
      <c r="G4723">
        <v>1</v>
      </c>
      <c r="H4723" s="5">
        <v>375.31</v>
      </c>
      <c r="I4723" s="5">
        <v>0.28999999999999998</v>
      </c>
      <c r="J4723" s="5">
        <v>266.4701</v>
      </c>
      <c r="K4723" s="5">
        <v>50.520319890532967</v>
      </c>
      <c r="L4723">
        <f>YEAR(SalesData[Order Date])</f>
        <v>2024</v>
      </c>
      <c r="M4723">
        <f>MONTH(SalesData[Order Date])</f>
        <v>4</v>
      </c>
      <c r="N4723" t="str">
        <f>TEXT(SalesData[[#This Row],[Order Date]], "mmmm")</f>
        <v>April</v>
      </c>
      <c r="O4723" s="7">
        <f>IF(SalesData[Sales]=0,0,SalesData[Profit]/SalesData[Sales])</f>
        <v>0.18959095181985883</v>
      </c>
      <c r="P4723" s="8">
        <f t="shared" si="73"/>
        <v>7.7269457248674419E-4</v>
      </c>
      <c r="Q4723" t="str">
        <f>IF(SalesData[[#This Row],[Discount]]&gt;0, "Yes", "No")</f>
        <v>Yes</v>
      </c>
      <c r="R4723" t="str">
        <f>TEXT(SalesData[[#This Row],[Order Date]],"mmm-yyyy")</f>
        <v>Apr-2024</v>
      </c>
      <c r="S4723">
        <f>YEAR(SalesData[[#This Row],[Order Date]])*100 + MONTH(SalesData[[#This Row],[Order Date]])</f>
        <v>202404</v>
      </c>
    </row>
    <row r="4724" spans="1:19" x14ac:dyDescent="0.3">
      <c r="A4724" t="s">
        <v>10815</v>
      </c>
      <c r="B4724" s="3">
        <v>45386</v>
      </c>
      <c r="C4724" t="s">
        <v>4528</v>
      </c>
      <c r="D4724" t="s">
        <v>23</v>
      </c>
      <c r="E4724" t="s">
        <v>26</v>
      </c>
      <c r="F4724" t="s">
        <v>27</v>
      </c>
      <c r="G4724">
        <v>4</v>
      </c>
      <c r="H4724" s="5">
        <v>189.53</v>
      </c>
      <c r="I4724" s="5">
        <v>0.26</v>
      </c>
      <c r="J4724" s="5">
        <v>561.00879999999995</v>
      </c>
      <c r="K4724" s="5">
        <v>161.5503697063908</v>
      </c>
      <c r="L4724">
        <f>YEAR(SalesData[Order Date])</f>
        <v>2024</v>
      </c>
      <c r="M4724">
        <f>MONTH(SalesData[Order Date])</f>
        <v>4</v>
      </c>
      <c r="N4724" t="str">
        <f>TEXT(SalesData[[#This Row],[Order Date]], "mmmm")</f>
        <v>April</v>
      </c>
      <c r="O4724" s="7">
        <f>IF(SalesData[Sales]=0,0,SalesData[Profit]/SalesData[Sales])</f>
        <v>0.28796405636843986</v>
      </c>
      <c r="P4724" s="8">
        <f t="shared" si="73"/>
        <v>3.4295362211787052E-4</v>
      </c>
      <c r="Q4724" t="str">
        <f>IF(SalesData[[#This Row],[Discount]]&gt;0, "Yes", "No")</f>
        <v>Yes</v>
      </c>
      <c r="R4724" t="str">
        <f>TEXT(SalesData[[#This Row],[Order Date]],"mmm-yyyy")</f>
        <v>Apr-2024</v>
      </c>
      <c r="S4724">
        <f>YEAR(SalesData[[#This Row],[Order Date]])*100 + MONTH(SalesData[[#This Row],[Order Date]])</f>
        <v>202404</v>
      </c>
    </row>
    <row r="4725" spans="1:19" x14ac:dyDescent="0.3">
      <c r="A4725" t="s">
        <v>10878</v>
      </c>
      <c r="B4725" s="3">
        <v>45388</v>
      </c>
      <c r="C4725" t="s">
        <v>10879</v>
      </c>
      <c r="D4725" t="s">
        <v>13</v>
      </c>
      <c r="E4725" t="s">
        <v>14</v>
      </c>
      <c r="F4725" t="s">
        <v>20</v>
      </c>
      <c r="G4725">
        <v>4</v>
      </c>
      <c r="H4725" s="5">
        <v>896.64</v>
      </c>
      <c r="I4725" s="5">
        <v>0.15</v>
      </c>
      <c r="J4725" s="5">
        <v>3048.576</v>
      </c>
      <c r="K4725" s="5">
        <v>621.41637121671852</v>
      </c>
      <c r="L4725">
        <f>YEAR(SalesData[Order Date])</f>
        <v>2024</v>
      </c>
      <c r="M4725">
        <f>MONTH(SalesData[Order Date])</f>
        <v>4</v>
      </c>
      <c r="N4725" t="str">
        <f>TEXT(SalesData[[#This Row],[Order Date]], "mmmm")</f>
        <v>April</v>
      </c>
      <c r="O4725" s="7">
        <f>IF(SalesData[Sales]=0,0,SalesData[Profit]/SalesData[Sales])</f>
        <v>0.20383824159762412</v>
      </c>
      <c r="P4725" s="8">
        <f t="shared" si="73"/>
        <v>4.1822805139186293E-5</v>
      </c>
      <c r="Q4725" t="str">
        <f>IF(SalesData[[#This Row],[Discount]]&gt;0, "Yes", "No")</f>
        <v>Yes</v>
      </c>
      <c r="R4725" t="str">
        <f>TEXT(SalesData[[#This Row],[Order Date]],"mmm-yyyy")</f>
        <v>Apr-2024</v>
      </c>
      <c r="S4725">
        <f>YEAR(SalesData[[#This Row],[Order Date]])*100 + MONTH(SalesData[[#This Row],[Order Date]])</f>
        <v>202404</v>
      </c>
    </row>
    <row r="4726" spans="1:19" x14ac:dyDescent="0.3">
      <c r="A4726" t="s">
        <v>10891</v>
      </c>
      <c r="B4726" s="3">
        <v>45405</v>
      </c>
      <c r="C4726" t="s">
        <v>10892</v>
      </c>
      <c r="D4726" t="s">
        <v>18</v>
      </c>
      <c r="E4726" t="s">
        <v>26</v>
      </c>
      <c r="F4726" t="s">
        <v>39</v>
      </c>
      <c r="G4726">
        <v>6</v>
      </c>
      <c r="H4726" s="5">
        <v>52.25</v>
      </c>
      <c r="I4726" s="5">
        <v>0.09</v>
      </c>
      <c r="J4726" s="5">
        <v>285.28500000000003</v>
      </c>
      <c r="K4726" s="5">
        <v>59.869079089074887</v>
      </c>
      <c r="L4726">
        <f>YEAR(SalesData[Order Date])</f>
        <v>2024</v>
      </c>
      <c r="M4726">
        <f>MONTH(SalesData[Order Date])</f>
        <v>4</v>
      </c>
      <c r="N4726" t="str">
        <f>TEXT(SalesData[[#This Row],[Order Date]], "mmmm")</f>
        <v>April</v>
      </c>
      <c r="O4726" s="7">
        <f>IF(SalesData[Sales]=0,0,SalesData[Profit]/SalesData[Sales])</f>
        <v>0.20985708708510747</v>
      </c>
      <c r="P4726" s="8">
        <f t="shared" si="73"/>
        <v>2.8708133971291867E-4</v>
      </c>
      <c r="Q4726" t="str">
        <f>IF(SalesData[[#This Row],[Discount]]&gt;0, "Yes", "No")</f>
        <v>Yes</v>
      </c>
      <c r="R4726" t="str">
        <f>TEXT(SalesData[[#This Row],[Order Date]],"mmm-yyyy")</f>
        <v>Apr-2024</v>
      </c>
      <c r="S4726">
        <f>YEAR(SalesData[[#This Row],[Order Date]])*100 + MONTH(SalesData[[#This Row],[Order Date]])</f>
        <v>202404</v>
      </c>
    </row>
    <row r="4727" spans="1:19" x14ac:dyDescent="0.3">
      <c r="A4727" t="s">
        <v>10918</v>
      </c>
      <c r="B4727" s="3">
        <v>45389</v>
      </c>
      <c r="C4727" t="s">
        <v>8692</v>
      </c>
      <c r="D4727" t="s">
        <v>18</v>
      </c>
      <c r="E4727" t="s">
        <v>19</v>
      </c>
      <c r="F4727" t="s">
        <v>39</v>
      </c>
      <c r="G4727">
        <v>6</v>
      </c>
      <c r="H4727" s="5">
        <v>842.22</v>
      </c>
      <c r="I4727" s="5">
        <v>0.04</v>
      </c>
      <c r="J4727" s="5">
        <v>4851.1871999999994</v>
      </c>
      <c r="K4727" s="5">
        <v>1410.065252459915</v>
      </c>
      <c r="L4727">
        <f>YEAR(SalesData[Order Date])</f>
        <v>2024</v>
      </c>
      <c r="M4727">
        <f>MONTH(SalesData[Order Date])</f>
        <v>4</v>
      </c>
      <c r="N4727" t="str">
        <f>TEXT(SalesData[[#This Row],[Order Date]], "mmmm")</f>
        <v>April</v>
      </c>
      <c r="O4727" s="7">
        <f>IF(SalesData[Sales]=0,0,SalesData[Profit]/SalesData[Sales])</f>
        <v>0.29066395385853488</v>
      </c>
      <c r="P4727" s="8">
        <f t="shared" si="73"/>
        <v>7.915588167778807E-6</v>
      </c>
      <c r="Q4727" t="str">
        <f>IF(SalesData[[#This Row],[Discount]]&gt;0, "Yes", "No")</f>
        <v>Yes</v>
      </c>
      <c r="R4727" t="str">
        <f>TEXT(SalesData[[#This Row],[Order Date]],"mmm-yyyy")</f>
        <v>Apr-2024</v>
      </c>
      <c r="S4727">
        <f>YEAR(SalesData[[#This Row],[Order Date]])*100 + MONTH(SalesData[[#This Row],[Order Date]])</f>
        <v>202404</v>
      </c>
    </row>
    <row r="4728" spans="1:19" x14ac:dyDescent="0.3">
      <c r="A4728" t="s">
        <v>11029</v>
      </c>
      <c r="B4728" s="3">
        <v>45402</v>
      </c>
      <c r="C4728" t="s">
        <v>11030</v>
      </c>
      <c r="D4728" t="s">
        <v>18</v>
      </c>
      <c r="E4728" t="s">
        <v>14</v>
      </c>
      <c r="F4728" t="s">
        <v>15</v>
      </c>
      <c r="G4728">
        <v>7</v>
      </c>
      <c r="H4728" s="5">
        <v>167.72</v>
      </c>
      <c r="I4728" s="5">
        <v>0.14000000000000001</v>
      </c>
      <c r="J4728" s="5">
        <v>1009.6744</v>
      </c>
      <c r="K4728" s="5">
        <v>129.48204666280159</v>
      </c>
      <c r="L4728">
        <f>YEAR(SalesData[Order Date])</f>
        <v>2024</v>
      </c>
      <c r="M4728">
        <f>MONTH(SalesData[Order Date])</f>
        <v>4</v>
      </c>
      <c r="N4728" t="str">
        <f>TEXT(SalesData[[#This Row],[Order Date]], "mmmm")</f>
        <v>April</v>
      </c>
      <c r="O4728" s="7">
        <f>IF(SalesData[Sales]=0,0,SalesData[Profit]/SalesData[Sales])</f>
        <v>0.12824138817702183</v>
      </c>
      <c r="P4728" s="8">
        <f t="shared" si="73"/>
        <v>1.1924636298592894E-4</v>
      </c>
      <c r="Q4728" t="str">
        <f>IF(SalesData[[#This Row],[Discount]]&gt;0, "Yes", "No")</f>
        <v>Yes</v>
      </c>
      <c r="R4728" t="str">
        <f>TEXT(SalesData[[#This Row],[Order Date]],"mmm-yyyy")</f>
        <v>Apr-2024</v>
      </c>
      <c r="S4728">
        <f>YEAR(SalesData[[#This Row],[Order Date]])*100 + MONTH(SalesData[[#This Row],[Order Date]])</f>
        <v>202404</v>
      </c>
    </row>
    <row r="4729" spans="1:19" x14ac:dyDescent="0.3">
      <c r="A4729" t="s">
        <v>11050</v>
      </c>
      <c r="B4729" s="3">
        <v>45402</v>
      </c>
      <c r="C4729" t="s">
        <v>11051</v>
      </c>
      <c r="D4729" t="s">
        <v>13</v>
      </c>
      <c r="E4729" t="s">
        <v>26</v>
      </c>
      <c r="F4729" t="s">
        <v>20</v>
      </c>
      <c r="G4729">
        <v>9</v>
      </c>
      <c r="H4729" s="5">
        <v>486.17</v>
      </c>
      <c r="I4729" s="5">
        <v>0.06</v>
      </c>
      <c r="J4729" s="5">
        <v>4112.9981999999991</v>
      </c>
      <c r="K4729" s="5">
        <v>871.46194893064387</v>
      </c>
      <c r="L4729">
        <f>YEAR(SalesData[Order Date])</f>
        <v>2024</v>
      </c>
      <c r="M4729">
        <f>MONTH(SalesData[Order Date])</f>
        <v>4</v>
      </c>
      <c r="N4729" t="str">
        <f>TEXT(SalesData[[#This Row],[Order Date]], "mmmm")</f>
        <v>April</v>
      </c>
      <c r="O4729" s="7">
        <f>IF(SalesData[Sales]=0,0,SalesData[Profit]/SalesData[Sales])</f>
        <v>0.21187997333201947</v>
      </c>
      <c r="P4729" s="8">
        <f t="shared" si="73"/>
        <v>1.3712624527771493E-5</v>
      </c>
      <c r="Q4729" t="str">
        <f>IF(SalesData[[#This Row],[Discount]]&gt;0, "Yes", "No")</f>
        <v>Yes</v>
      </c>
      <c r="R4729" t="str">
        <f>TEXT(SalesData[[#This Row],[Order Date]],"mmm-yyyy")</f>
        <v>Apr-2024</v>
      </c>
      <c r="S4729">
        <f>YEAR(SalesData[[#This Row],[Order Date]])*100 + MONTH(SalesData[[#This Row],[Order Date]])</f>
        <v>202404</v>
      </c>
    </row>
    <row r="4730" spans="1:19" x14ac:dyDescent="0.3">
      <c r="A4730" t="s">
        <v>11081</v>
      </c>
      <c r="B4730" s="3">
        <v>45401</v>
      </c>
      <c r="C4730" t="s">
        <v>11082</v>
      </c>
      <c r="D4730" t="s">
        <v>30</v>
      </c>
      <c r="E4730" t="s">
        <v>19</v>
      </c>
      <c r="F4730" t="s">
        <v>20</v>
      </c>
      <c r="G4730">
        <v>5</v>
      </c>
      <c r="H4730" s="5">
        <v>408.94</v>
      </c>
      <c r="I4730" s="5">
        <v>0.14000000000000001</v>
      </c>
      <c r="J4730" s="5">
        <v>1758.442</v>
      </c>
      <c r="K4730" s="5">
        <v>447.28088776544718</v>
      </c>
      <c r="L4730">
        <f>YEAR(SalesData[Order Date])</f>
        <v>2024</v>
      </c>
      <c r="M4730">
        <f>MONTH(SalesData[Order Date])</f>
        <v>4</v>
      </c>
      <c r="N4730" t="str">
        <f>TEXT(SalesData[[#This Row],[Order Date]], "mmmm")</f>
        <v>April</v>
      </c>
      <c r="O4730" s="7">
        <f>IF(SalesData[Sales]=0,0,SalesData[Profit]/SalesData[Sales])</f>
        <v>0.25436203626019349</v>
      </c>
      <c r="P4730" s="8">
        <f t="shared" si="73"/>
        <v>6.8469702156795622E-5</v>
      </c>
      <c r="Q4730" t="str">
        <f>IF(SalesData[[#This Row],[Discount]]&gt;0, "Yes", "No")</f>
        <v>Yes</v>
      </c>
      <c r="R4730" t="str">
        <f>TEXT(SalesData[[#This Row],[Order Date]],"mmm-yyyy")</f>
        <v>Apr-2024</v>
      </c>
      <c r="S4730">
        <f>YEAR(SalesData[[#This Row],[Order Date]])*100 + MONTH(SalesData[[#This Row],[Order Date]])</f>
        <v>202404</v>
      </c>
    </row>
    <row r="4731" spans="1:19" x14ac:dyDescent="0.3">
      <c r="A4731" t="s">
        <v>11125</v>
      </c>
      <c r="B4731" s="3">
        <v>45384</v>
      </c>
      <c r="C4731" t="s">
        <v>11126</v>
      </c>
      <c r="D4731" t="s">
        <v>30</v>
      </c>
      <c r="E4731" t="s">
        <v>14</v>
      </c>
      <c r="F4731" t="s">
        <v>62</v>
      </c>
      <c r="G4731">
        <v>6</v>
      </c>
      <c r="H4731" s="5">
        <v>243.65</v>
      </c>
      <c r="I4731" s="5">
        <v>0.22</v>
      </c>
      <c r="J4731" s="5">
        <v>1140.2819999999999</v>
      </c>
      <c r="K4731" s="5">
        <v>220.32912656719839</v>
      </c>
      <c r="L4731">
        <f>YEAR(SalesData[Order Date])</f>
        <v>2024</v>
      </c>
      <c r="M4731">
        <f>MONTH(SalesData[Order Date])</f>
        <v>4</v>
      </c>
      <c r="N4731" t="str">
        <f>TEXT(SalesData[[#This Row],[Order Date]], "mmmm")</f>
        <v>April</v>
      </c>
      <c r="O4731" s="7">
        <f>IF(SalesData[Sales]=0,0,SalesData[Profit]/SalesData[Sales])</f>
        <v>0.19322336629640599</v>
      </c>
      <c r="P4731" s="8">
        <f t="shared" si="73"/>
        <v>1.5048908954100828E-4</v>
      </c>
      <c r="Q4731" t="str">
        <f>IF(SalesData[[#This Row],[Discount]]&gt;0, "Yes", "No")</f>
        <v>Yes</v>
      </c>
      <c r="R4731" t="str">
        <f>TEXT(SalesData[[#This Row],[Order Date]],"mmm-yyyy")</f>
        <v>Apr-2024</v>
      </c>
      <c r="S4731">
        <f>YEAR(SalesData[[#This Row],[Order Date]])*100 + MONTH(SalesData[[#This Row],[Order Date]])</f>
        <v>202404</v>
      </c>
    </row>
    <row r="4732" spans="1:19" x14ac:dyDescent="0.3">
      <c r="A4732" t="s">
        <v>11144</v>
      </c>
      <c r="B4732" s="3">
        <v>45403</v>
      </c>
      <c r="C4732" t="s">
        <v>11145</v>
      </c>
      <c r="D4732" t="s">
        <v>30</v>
      </c>
      <c r="E4732" t="s">
        <v>26</v>
      </c>
      <c r="F4732" t="s">
        <v>15</v>
      </c>
      <c r="G4732">
        <v>9</v>
      </c>
      <c r="H4732" s="5">
        <v>507.51</v>
      </c>
      <c r="I4732" s="5">
        <v>0</v>
      </c>
      <c r="J4732" s="5">
        <v>4567.59</v>
      </c>
      <c r="K4732" s="5">
        <v>557.59439657686494</v>
      </c>
      <c r="L4732">
        <f>YEAR(SalesData[Order Date])</f>
        <v>2024</v>
      </c>
      <c r="M4732">
        <f>MONTH(SalesData[Order Date])</f>
        <v>4</v>
      </c>
      <c r="N4732" t="str">
        <f>TEXT(SalesData[[#This Row],[Order Date]], "mmmm")</f>
        <v>April</v>
      </c>
      <c r="O4732" s="7">
        <f>IF(SalesData[Sales]=0,0,SalesData[Profit]/SalesData[Sales])</f>
        <v>0.12207628017770092</v>
      </c>
      <c r="P4732" s="8">
        <f t="shared" si="73"/>
        <v>0</v>
      </c>
      <c r="Q4732" t="str">
        <f>IF(SalesData[[#This Row],[Discount]]&gt;0, "Yes", "No")</f>
        <v>No</v>
      </c>
      <c r="R4732" t="str">
        <f>TEXT(SalesData[[#This Row],[Order Date]],"mmm-yyyy")</f>
        <v>Apr-2024</v>
      </c>
      <c r="S4732">
        <f>YEAR(SalesData[[#This Row],[Order Date]])*100 + MONTH(SalesData[[#This Row],[Order Date]])</f>
        <v>202404</v>
      </c>
    </row>
    <row r="4733" spans="1:19" x14ac:dyDescent="0.3">
      <c r="A4733" t="s">
        <v>11185</v>
      </c>
      <c r="B4733" s="3">
        <v>45384</v>
      </c>
      <c r="C4733" t="s">
        <v>11186</v>
      </c>
      <c r="D4733" t="s">
        <v>13</v>
      </c>
      <c r="E4733" t="s">
        <v>14</v>
      </c>
      <c r="F4733" t="s">
        <v>62</v>
      </c>
      <c r="G4733">
        <v>2</v>
      </c>
      <c r="H4733" s="5">
        <v>482.9</v>
      </c>
      <c r="I4733" s="5">
        <v>0.02</v>
      </c>
      <c r="J4733" s="5">
        <v>946.48399999999992</v>
      </c>
      <c r="K4733" s="5">
        <v>64.436185384721384</v>
      </c>
      <c r="L4733">
        <f>YEAR(SalesData[Order Date])</f>
        <v>2024</v>
      </c>
      <c r="M4733">
        <f>MONTH(SalesData[Order Date])</f>
        <v>4</v>
      </c>
      <c r="N4733" t="str">
        <f>TEXT(SalesData[[#This Row],[Order Date]], "mmmm")</f>
        <v>April</v>
      </c>
      <c r="O4733" s="7">
        <f>IF(SalesData[Sales]=0,0,SalesData[Profit]/SalesData[Sales])</f>
        <v>6.807952948462033E-2</v>
      </c>
      <c r="P4733" s="8">
        <f t="shared" si="73"/>
        <v>2.070822116380203E-5</v>
      </c>
      <c r="Q4733" t="str">
        <f>IF(SalesData[[#This Row],[Discount]]&gt;0, "Yes", "No")</f>
        <v>Yes</v>
      </c>
      <c r="R4733" t="str">
        <f>TEXT(SalesData[[#This Row],[Order Date]],"mmm-yyyy")</f>
        <v>Apr-2024</v>
      </c>
      <c r="S4733">
        <f>YEAR(SalesData[[#This Row],[Order Date]])*100 + MONTH(SalesData[[#This Row],[Order Date]])</f>
        <v>202404</v>
      </c>
    </row>
    <row r="4734" spans="1:19" x14ac:dyDescent="0.3">
      <c r="A4734" t="s">
        <v>11200</v>
      </c>
      <c r="B4734" s="3">
        <v>45412</v>
      </c>
      <c r="C4734" t="s">
        <v>11201</v>
      </c>
      <c r="D4734" t="s">
        <v>30</v>
      </c>
      <c r="E4734" t="s">
        <v>14</v>
      </c>
      <c r="F4734" t="s">
        <v>62</v>
      </c>
      <c r="G4734">
        <v>2</v>
      </c>
      <c r="H4734" s="5">
        <v>54</v>
      </c>
      <c r="I4734" s="5">
        <v>0.2</v>
      </c>
      <c r="J4734" s="5">
        <v>86.4</v>
      </c>
      <c r="K4734" s="5">
        <v>15.63435968007558</v>
      </c>
      <c r="L4734">
        <f>YEAR(SalesData[Order Date])</f>
        <v>2024</v>
      </c>
      <c r="M4734">
        <f>MONTH(SalesData[Order Date])</f>
        <v>4</v>
      </c>
      <c r="N4734" t="str">
        <f>TEXT(SalesData[[#This Row],[Order Date]], "mmmm")</f>
        <v>April</v>
      </c>
      <c r="O4734" s="7">
        <f>IF(SalesData[Sales]=0,0,SalesData[Profit]/SalesData[Sales])</f>
        <v>0.1809532370379118</v>
      </c>
      <c r="P4734" s="8">
        <f t="shared" si="73"/>
        <v>1.8518518518518519E-3</v>
      </c>
      <c r="Q4734" t="str">
        <f>IF(SalesData[[#This Row],[Discount]]&gt;0, "Yes", "No")</f>
        <v>Yes</v>
      </c>
      <c r="R4734" t="str">
        <f>TEXT(SalesData[[#This Row],[Order Date]],"mmm-yyyy")</f>
        <v>Apr-2024</v>
      </c>
      <c r="S4734">
        <f>YEAR(SalesData[[#This Row],[Order Date]])*100 + MONTH(SalesData[[#This Row],[Order Date]])</f>
        <v>202404</v>
      </c>
    </row>
    <row r="4735" spans="1:19" x14ac:dyDescent="0.3">
      <c r="A4735" t="s">
        <v>11238</v>
      </c>
      <c r="B4735" s="3">
        <v>45397</v>
      </c>
      <c r="C4735" t="s">
        <v>11239</v>
      </c>
      <c r="D4735" t="s">
        <v>18</v>
      </c>
      <c r="E4735" t="s">
        <v>14</v>
      </c>
      <c r="F4735" t="s">
        <v>53</v>
      </c>
      <c r="G4735">
        <v>9</v>
      </c>
      <c r="H4735" s="5">
        <v>867.52</v>
      </c>
      <c r="I4735" s="5">
        <v>0.12</v>
      </c>
      <c r="J4735" s="5">
        <v>6870.7584000000006</v>
      </c>
      <c r="K4735" s="5">
        <v>916.98775419473588</v>
      </c>
      <c r="L4735">
        <f>YEAR(SalesData[Order Date])</f>
        <v>2024</v>
      </c>
      <c r="M4735">
        <f>MONTH(SalesData[Order Date])</f>
        <v>4</v>
      </c>
      <c r="N4735" t="str">
        <f>TEXT(SalesData[[#This Row],[Order Date]], "mmmm")</f>
        <v>April</v>
      </c>
      <c r="O4735" s="7">
        <f>IF(SalesData[Sales]=0,0,SalesData[Profit]/SalesData[Sales])</f>
        <v>0.13346237792246279</v>
      </c>
      <c r="P4735" s="8">
        <f t="shared" si="73"/>
        <v>1.5369482355834255E-5</v>
      </c>
      <c r="Q4735" t="str">
        <f>IF(SalesData[[#This Row],[Discount]]&gt;0, "Yes", "No")</f>
        <v>Yes</v>
      </c>
      <c r="R4735" t="str">
        <f>TEXT(SalesData[[#This Row],[Order Date]],"mmm-yyyy")</f>
        <v>Apr-2024</v>
      </c>
      <c r="S4735">
        <f>YEAR(SalesData[[#This Row],[Order Date]])*100 + MONTH(SalesData[[#This Row],[Order Date]])</f>
        <v>202404</v>
      </c>
    </row>
    <row r="4736" spans="1:19" x14ac:dyDescent="0.3">
      <c r="A4736" t="s">
        <v>11248</v>
      </c>
      <c r="B4736" s="3">
        <v>45392</v>
      </c>
      <c r="C4736" t="s">
        <v>11249</v>
      </c>
      <c r="D4736" t="s">
        <v>23</v>
      </c>
      <c r="E4736" t="s">
        <v>14</v>
      </c>
      <c r="F4736" t="s">
        <v>15</v>
      </c>
      <c r="G4736">
        <v>6</v>
      </c>
      <c r="H4736" s="5">
        <v>970.43</v>
      </c>
      <c r="I4736" s="5">
        <v>0.2</v>
      </c>
      <c r="J4736" s="5">
        <v>4658.0640000000003</v>
      </c>
      <c r="K4736" s="5">
        <v>295.8276760348358</v>
      </c>
      <c r="L4736">
        <f>YEAR(SalesData[Order Date])</f>
        <v>2024</v>
      </c>
      <c r="M4736">
        <f>MONTH(SalesData[Order Date])</f>
        <v>4</v>
      </c>
      <c r="N4736" t="str">
        <f>TEXT(SalesData[[#This Row],[Order Date]], "mmmm")</f>
        <v>April</v>
      </c>
      <c r="O4736" s="7">
        <f>IF(SalesData[Sales]=0,0,SalesData[Profit]/SalesData[Sales])</f>
        <v>6.3508718651103926E-2</v>
      </c>
      <c r="P4736" s="8">
        <f t="shared" si="73"/>
        <v>3.434903427690131E-5</v>
      </c>
      <c r="Q4736" t="str">
        <f>IF(SalesData[[#This Row],[Discount]]&gt;0, "Yes", "No")</f>
        <v>Yes</v>
      </c>
      <c r="R4736" t="str">
        <f>TEXT(SalesData[[#This Row],[Order Date]],"mmm-yyyy")</f>
        <v>Apr-2024</v>
      </c>
      <c r="S4736">
        <f>YEAR(SalesData[[#This Row],[Order Date]])*100 + MONTH(SalesData[[#This Row],[Order Date]])</f>
        <v>202404</v>
      </c>
    </row>
    <row r="4737" spans="1:19" x14ac:dyDescent="0.3">
      <c r="A4737" t="s">
        <v>11401</v>
      </c>
      <c r="B4737" s="3">
        <v>45384</v>
      </c>
      <c r="C4737" t="s">
        <v>8712</v>
      </c>
      <c r="D4737" t="s">
        <v>23</v>
      </c>
      <c r="E4737" t="s">
        <v>19</v>
      </c>
      <c r="F4737" t="s">
        <v>27</v>
      </c>
      <c r="G4737">
        <v>5</v>
      </c>
      <c r="H4737" s="5">
        <v>683.71</v>
      </c>
      <c r="I4737" s="5">
        <v>0.24</v>
      </c>
      <c r="J4737" s="5">
        <v>2598.098</v>
      </c>
      <c r="K4737" s="5">
        <v>169.278452779151</v>
      </c>
      <c r="L4737">
        <f>YEAR(SalesData[Order Date])</f>
        <v>2024</v>
      </c>
      <c r="M4737">
        <f>MONTH(SalesData[Order Date])</f>
        <v>4</v>
      </c>
      <c r="N4737" t="str">
        <f>TEXT(SalesData[[#This Row],[Order Date]], "mmmm")</f>
        <v>April</v>
      </c>
      <c r="O4737" s="7">
        <f>IF(SalesData[Sales]=0,0,SalesData[Profit]/SalesData[Sales])</f>
        <v>6.515476043596162E-2</v>
      </c>
      <c r="P4737" s="8">
        <f t="shared" si="73"/>
        <v>7.0205203960743581E-5</v>
      </c>
      <c r="Q4737" t="str">
        <f>IF(SalesData[[#This Row],[Discount]]&gt;0, "Yes", "No")</f>
        <v>Yes</v>
      </c>
      <c r="R4737" t="str">
        <f>TEXT(SalesData[[#This Row],[Order Date]],"mmm-yyyy")</f>
        <v>Apr-2024</v>
      </c>
      <c r="S4737">
        <f>YEAR(SalesData[[#This Row],[Order Date]])*100 + MONTH(SalesData[[#This Row],[Order Date]])</f>
        <v>202404</v>
      </c>
    </row>
    <row r="4738" spans="1:19" x14ac:dyDescent="0.3">
      <c r="A4738" t="s">
        <v>11528</v>
      </c>
      <c r="B4738" s="3">
        <v>45400</v>
      </c>
      <c r="C4738" t="s">
        <v>11529</v>
      </c>
      <c r="D4738" t="s">
        <v>23</v>
      </c>
      <c r="E4738" t="s">
        <v>26</v>
      </c>
      <c r="F4738" t="s">
        <v>15</v>
      </c>
      <c r="G4738">
        <v>4</v>
      </c>
      <c r="H4738" s="5">
        <v>574.97</v>
      </c>
      <c r="I4738" s="5">
        <v>0.16</v>
      </c>
      <c r="J4738" s="5">
        <v>1931.8992000000001</v>
      </c>
      <c r="K4738" s="5">
        <v>264.27700904152118</v>
      </c>
      <c r="L4738">
        <f>YEAR(SalesData[Order Date])</f>
        <v>2024</v>
      </c>
      <c r="M4738">
        <f>MONTH(SalesData[Order Date])</f>
        <v>4</v>
      </c>
      <c r="N4738" t="str">
        <f>TEXT(SalesData[[#This Row],[Order Date]], "mmmm")</f>
        <v>April</v>
      </c>
      <c r="O4738" s="7">
        <f>IF(SalesData[Sales]=0,0,SalesData[Profit]/SalesData[Sales])</f>
        <v>0.13679647936161535</v>
      </c>
      <c r="P4738" s="8">
        <f t="shared" ref="P4738:P4801" si="74">IF(H:H*G:G=0, 0, (I:I/(H:H*G:G)))</f>
        <v>6.9568847070281928E-5</v>
      </c>
      <c r="Q4738" t="str">
        <f>IF(SalesData[[#This Row],[Discount]]&gt;0, "Yes", "No")</f>
        <v>Yes</v>
      </c>
      <c r="R4738" t="str">
        <f>TEXT(SalesData[[#This Row],[Order Date]],"mmm-yyyy")</f>
        <v>Apr-2024</v>
      </c>
      <c r="S4738">
        <f>YEAR(SalesData[[#This Row],[Order Date]])*100 + MONTH(SalesData[[#This Row],[Order Date]])</f>
        <v>202404</v>
      </c>
    </row>
    <row r="4739" spans="1:19" x14ac:dyDescent="0.3">
      <c r="A4739" t="s">
        <v>11548</v>
      </c>
      <c r="B4739" s="3">
        <v>45398</v>
      </c>
      <c r="C4739" t="s">
        <v>11549</v>
      </c>
      <c r="D4739" t="s">
        <v>13</v>
      </c>
      <c r="E4739" t="s">
        <v>26</v>
      </c>
      <c r="F4739" t="s">
        <v>15</v>
      </c>
      <c r="G4739">
        <v>9</v>
      </c>
      <c r="H4739" s="5">
        <v>890.89</v>
      </c>
      <c r="I4739" s="5">
        <v>0.14000000000000001</v>
      </c>
      <c r="J4739" s="5">
        <v>6895.4885999999997</v>
      </c>
      <c r="K4739" s="5">
        <v>720.52480400135914</v>
      </c>
      <c r="L4739">
        <f>YEAR(SalesData[Order Date])</f>
        <v>2024</v>
      </c>
      <c r="M4739">
        <f>MONTH(SalesData[Order Date])</f>
        <v>4</v>
      </c>
      <c r="N4739" t="str">
        <f>TEXT(SalesData[[#This Row],[Order Date]], "mmmm")</f>
        <v>April</v>
      </c>
      <c r="O4739" s="7">
        <f>IF(SalesData[Sales]=0,0,SalesData[Profit]/SalesData[Sales])</f>
        <v>0.10449220436697686</v>
      </c>
      <c r="P4739" s="8">
        <f t="shared" si="74"/>
        <v>1.746069161799499E-5</v>
      </c>
      <c r="Q4739" t="str">
        <f>IF(SalesData[[#This Row],[Discount]]&gt;0, "Yes", "No")</f>
        <v>Yes</v>
      </c>
      <c r="R4739" t="str">
        <f>TEXT(SalesData[[#This Row],[Order Date]],"mmm-yyyy")</f>
        <v>Apr-2024</v>
      </c>
      <c r="S4739">
        <f>YEAR(SalesData[[#This Row],[Order Date]])*100 + MONTH(SalesData[[#This Row],[Order Date]])</f>
        <v>202404</v>
      </c>
    </row>
    <row r="4740" spans="1:19" x14ac:dyDescent="0.3">
      <c r="A4740" t="s">
        <v>11605</v>
      </c>
      <c r="B4740" s="3">
        <v>45407</v>
      </c>
      <c r="C4740" t="s">
        <v>11606</v>
      </c>
      <c r="D4740" t="s">
        <v>30</v>
      </c>
      <c r="E4740" t="s">
        <v>14</v>
      </c>
      <c r="F4740" t="s">
        <v>91</v>
      </c>
      <c r="G4740">
        <v>9</v>
      </c>
      <c r="H4740" s="5">
        <v>824.35</v>
      </c>
      <c r="I4740" s="5">
        <v>0.26</v>
      </c>
      <c r="J4740" s="5">
        <v>5490.1710000000003</v>
      </c>
      <c r="K4740" s="5">
        <v>1581.8190532564611</v>
      </c>
      <c r="L4740">
        <f>YEAR(SalesData[Order Date])</f>
        <v>2024</v>
      </c>
      <c r="M4740">
        <f>MONTH(SalesData[Order Date])</f>
        <v>4</v>
      </c>
      <c r="N4740" t="str">
        <f>TEXT(SalesData[[#This Row],[Order Date]], "mmmm")</f>
        <v>April</v>
      </c>
      <c r="O4740" s="7">
        <f>IF(SalesData[Sales]=0,0,SalesData[Profit]/SalesData[Sales])</f>
        <v>0.28811835792664037</v>
      </c>
      <c r="P4740" s="8">
        <f t="shared" si="74"/>
        <v>3.5044445792307744E-5</v>
      </c>
      <c r="Q4740" t="str">
        <f>IF(SalesData[[#This Row],[Discount]]&gt;0, "Yes", "No")</f>
        <v>Yes</v>
      </c>
      <c r="R4740" t="str">
        <f>TEXT(SalesData[[#This Row],[Order Date]],"mmm-yyyy")</f>
        <v>Apr-2024</v>
      </c>
      <c r="S4740">
        <f>YEAR(SalesData[[#This Row],[Order Date]])*100 + MONTH(SalesData[[#This Row],[Order Date]])</f>
        <v>202404</v>
      </c>
    </row>
    <row r="4741" spans="1:19" x14ac:dyDescent="0.3">
      <c r="A4741" t="s">
        <v>11640</v>
      </c>
      <c r="B4741" s="3">
        <v>45401</v>
      </c>
      <c r="C4741" t="s">
        <v>11641</v>
      </c>
      <c r="D4741" t="s">
        <v>23</v>
      </c>
      <c r="E4741" t="s">
        <v>26</v>
      </c>
      <c r="F4741" t="s">
        <v>15</v>
      </c>
      <c r="G4741">
        <v>3</v>
      </c>
      <c r="H4741" s="5">
        <v>19.829999999999998</v>
      </c>
      <c r="I4741" s="5">
        <v>0.04</v>
      </c>
      <c r="J4741" s="5">
        <v>57.110399999999991</v>
      </c>
      <c r="K4741" s="5">
        <v>7.5554600650432979</v>
      </c>
      <c r="L4741">
        <f>YEAR(SalesData[Order Date])</f>
        <v>2024</v>
      </c>
      <c r="M4741">
        <f>MONTH(SalesData[Order Date])</f>
        <v>4</v>
      </c>
      <c r="N4741" t="str">
        <f>TEXT(SalesData[[#This Row],[Order Date]], "mmmm")</f>
        <v>April</v>
      </c>
      <c r="O4741" s="7">
        <f>IF(SalesData[Sales]=0,0,SalesData[Profit]/SalesData[Sales])</f>
        <v>0.1322956950930706</v>
      </c>
      <c r="P4741" s="8">
        <f t="shared" si="74"/>
        <v>6.723819129265423E-4</v>
      </c>
      <c r="Q4741" t="str">
        <f>IF(SalesData[[#This Row],[Discount]]&gt;0, "Yes", "No")</f>
        <v>Yes</v>
      </c>
      <c r="R4741" t="str">
        <f>TEXT(SalesData[[#This Row],[Order Date]],"mmm-yyyy")</f>
        <v>Apr-2024</v>
      </c>
      <c r="S4741">
        <f>YEAR(SalesData[[#This Row],[Order Date]])*100 + MONTH(SalesData[[#This Row],[Order Date]])</f>
        <v>202404</v>
      </c>
    </row>
    <row r="4742" spans="1:19" x14ac:dyDescent="0.3">
      <c r="A4742" t="s">
        <v>11810</v>
      </c>
      <c r="B4742" s="3">
        <v>45410</v>
      </c>
      <c r="C4742" t="s">
        <v>11811</v>
      </c>
      <c r="D4742" t="s">
        <v>23</v>
      </c>
      <c r="E4742" t="s">
        <v>26</v>
      </c>
      <c r="F4742" t="s">
        <v>34</v>
      </c>
      <c r="G4742">
        <v>8</v>
      </c>
      <c r="H4742" s="5">
        <v>917.83</v>
      </c>
      <c r="I4742" s="5">
        <v>0.12</v>
      </c>
      <c r="J4742" s="5">
        <v>6461.5232000000015</v>
      </c>
      <c r="K4742" s="5">
        <v>1720.008168648747</v>
      </c>
      <c r="L4742">
        <f>YEAR(SalesData[Order Date])</f>
        <v>2024</v>
      </c>
      <c r="M4742">
        <f>MONTH(SalesData[Order Date])</f>
        <v>4</v>
      </c>
      <c r="N4742" t="str">
        <f>TEXT(SalesData[[#This Row],[Order Date]], "mmmm")</f>
        <v>April</v>
      </c>
      <c r="O4742" s="7">
        <f>IF(SalesData[Sales]=0,0,SalesData[Profit]/SalesData[Sales])</f>
        <v>0.26619236910713973</v>
      </c>
      <c r="P4742" s="8">
        <f t="shared" si="74"/>
        <v>1.6342895743220422E-5</v>
      </c>
      <c r="Q4742" t="str">
        <f>IF(SalesData[[#This Row],[Discount]]&gt;0, "Yes", "No")</f>
        <v>Yes</v>
      </c>
      <c r="R4742" t="str">
        <f>TEXT(SalesData[[#This Row],[Order Date]],"mmm-yyyy")</f>
        <v>Apr-2024</v>
      </c>
      <c r="S4742">
        <f>YEAR(SalesData[[#This Row],[Order Date]])*100 + MONTH(SalesData[[#This Row],[Order Date]])</f>
        <v>202404</v>
      </c>
    </row>
    <row r="4743" spans="1:19" x14ac:dyDescent="0.3">
      <c r="A4743" t="s">
        <v>11818</v>
      </c>
      <c r="B4743" s="3">
        <v>45399</v>
      </c>
      <c r="C4743" t="s">
        <v>11819</v>
      </c>
      <c r="D4743" t="s">
        <v>23</v>
      </c>
      <c r="E4743" t="s">
        <v>19</v>
      </c>
      <c r="F4743" t="s">
        <v>34</v>
      </c>
      <c r="G4743">
        <v>5</v>
      </c>
      <c r="H4743" s="5">
        <v>341.45</v>
      </c>
      <c r="I4743" s="5">
        <v>0.24</v>
      </c>
      <c r="J4743" s="5">
        <v>1297.51</v>
      </c>
      <c r="K4743" s="5">
        <v>343.08422651768183</v>
      </c>
      <c r="L4743">
        <f>YEAR(SalesData[Order Date])</f>
        <v>2024</v>
      </c>
      <c r="M4743">
        <f>MONTH(SalesData[Order Date])</f>
        <v>4</v>
      </c>
      <c r="N4743" t="str">
        <f>TEXT(SalesData[[#This Row],[Order Date]], "mmmm")</f>
        <v>April</v>
      </c>
      <c r="O4743" s="7">
        <f>IF(SalesData[Sales]=0,0,SalesData[Profit]/SalesData[Sales])</f>
        <v>0.26441740450376633</v>
      </c>
      <c r="P4743" s="8">
        <f t="shared" si="74"/>
        <v>1.4057695123737005E-4</v>
      </c>
      <c r="Q4743" t="str">
        <f>IF(SalesData[[#This Row],[Discount]]&gt;0, "Yes", "No")</f>
        <v>Yes</v>
      </c>
      <c r="R4743" t="str">
        <f>TEXT(SalesData[[#This Row],[Order Date]],"mmm-yyyy")</f>
        <v>Apr-2024</v>
      </c>
      <c r="S4743">
        <f>YEAR(SalesData[[#This Row],[Order Date]])*100 + MONTH(SalesData[[#This Row],[Order Date]])</f>
        <v>202404</v>
      </c>
    </row>
    <row r="4744" spans="1:19" x14ac:dyDescent="0.3">
      <c r="A4744" t="s">
        <v>12020</v>
      </c>
      <c r="B4744" s="3">
        <v>45403</v>
      </c>
      <c r="C4744" t="s">
        <v>12021</v>
      </c>
      <c r="D4744" t="s">
        <v>18</v>
      </c>
      <c r="E4744" t="s">
        <v>14</v>
      </c>
      <c r="F4744" t="s">
        <v>91</v>
      </c>
      <c r="G4744">
        <v>5</v>
      </c>
      <c r="H4744" s="5">
        <v>909.39</v>
      </c>
      <c r="I4744" s="5">
        <v>0.05</v>
      </c>
      <c r="J4744" s="5">
        <v>4319.6025</v>
      </c>
      <c r="K4744" s="5">
        <v>275.29138140063071</v>
      </c>
      <c r="L4744">
        <f>YEAR(SalesData[Order Date])</f>
        <v>2024</v>
      </c>
      <c r="M4744">
        <f>MONTH(SalesData[Order Date])</f>
        <v>4</v>
      </c>
      <c r="N4744" t="str">
        <f>TEXT(SalesData[[#This Row],[Order Date]], "mmmm")</f>
        <v>April</v>
      </c>
      <c r="O4744" s="7">
        <f>IF(SalesData[Sales]=0,0,SalesData[Profit]/SalesData[Sales])</f>
        <v>6.3730720917174841E-2</v>
      </c>
      <c r="P4744" s="8">
        <f t="shared" si="74"/>
        <v>1.0996382190259405E-5</v>
      </c>
      <c r="Q4744" t="str">
        <f>IF(SalesData[[#This Row],[Discount]]&gt;0, "Yes", "No")</f>
        <v>Yes</v>
      </c>
      <c r="R4744" t="str">
        <f>TEXT(SalesData[[#This Row],[Order Date]],"mmm-yyyy")</f>
        <v>Apr-2024</v>
      </c>
      <c r="S4744">
        <f>YEAR(SalesData[[#This Row],[Order Date]])*100 + MONTH(SalesData[[#This Row],[Order Date]])</f>
        <v>202404</v>
      </c>
    </row>
    <row r="4745" spans="1:19" x14ac:dyDescent="0.3">
      <c r="A4745" t="s">
        <v>12083</v>
      </c>
      <c r="B4745" s="3">
        <v>45395</v>
      </c>
      <c r="C4745" t="s">
        <v>12084</v>
      </c>
      <c r="D4745" t="s">
        <v>23</v>
      </c>
      <c r="E4745" t="s">
        <v>14</v>
      </c>
      <c r="F4745" t="s">
        <v>20</v>
      </c>
      <c r="G4745">
        <v>1</v>
      </c>
      <c r="H4745" s="5">
        <v>347.2</v>
      </c>
      <c r="I4745" s="5">
        <v>0.28000000000000003</v>
      </c>
      <c r="J4745" s="5">
        <v>249.98400000000001</v>
      </c>
      <c r="K4745" s="5">
        <v>39.287631876699209</v>
      </c>
      <c r="L4745">
        <f>YEAR(SalesData[Order Date])</f>
        <v>2024</v>
      </c>
      <c r="M4745">
        <f>MONTH(SalesData[Order Date])</f>
        <v>4</v>
      </c>
      <c r="N4745" t="str">
        <f>TEXT(SalesData[[#This Row],[Order Date]], "mmmm")</f>
        <v>April</v>
      </c>
      <c r="O4745" s="7">
        <f>IF(SalesData[Sales]=0,0,SalesData[Profit]/SalesData[Sales])</f>
        <v>0.15716058578428702</v>
      </c>
      <c r="P4745" s="8">
        <f t="shared" si="74"/>
        <v>8.0645161290322591E-4</v>
      </c>
      <c r="Q4745" t="str">
        <f>IF(SalesData[[#This Row],[Discount]]&gt;0, "Yes", "No")</f>
        <v>Yes</v>
      </c>
      <c r="R4745" t="str">
        <f>TEXT(SalesData[[#This Row],[Order Date]],"mmm-yyyy")</f>
        <v>Apr-2024</v>
      </c>
      <c r="S4745">
        <f>YEAR(SalesData[[#This Row],[Order Date]])*100 + MONTH(SalesData[[#This Row],[Order Date]])</f>
        <v>202404</v>
      </c>
    </row>
    <row r="4746" spans="1:19" x14ac:dyDescent="0.3">
      <c r="A4746" t="s">
        <v>12099</v>
      </c>
      <c r="B4746" s="3">
        <v>45404</v>
      </c>
      <c r="C4746" t="s">
        <v>12100</v>
      </c>
      <c r="D4746" t="s">
        <v>18</v>
      </c>
      <c r="E4746" t="s">
        <v>19</v>
      </c>
      <c r="F4746" t="s">
        <v>44</v>
      </c>
      <c r="G4746">
        <v>7</v>
      </c>
      <c r="H4746" s="5">
        <v>169.8</v>
      </c>
      <c r="I4746" s="5">
        <v>0.13</v>
      </c>
      <c r="J4746" s="5">
        <v>1034.0820000000001</v>
      </c>
      <c r="K4746" s="5">
        <v>126.8385886919416</v>
      </c>
      <c r="L4746">
        <f>YEAR(SalesData[Order Date])</f>
        <v>2024</v>
      </c>
      <c r="M4746">
        <f>MONTH(SalesData[Order Date])</f>
        <v>4</v>
      </c>
      <c r="N4746" t="str">
        <f>TEXT(SalesData[[#This Row],[Order Date]], "mmmm")</f>
        <v>April</v>
      </c>
      <c r="O4746" s="7">
        <f>IF(SalesData[Sales]=0,0,SalesData[Profit]/SalesData[Sales])</f>
        <v>0.12265815350421105</v>
      </c>
      <c r="P4746" s="8">
        <f t="shared" si="74"/>
        <v>1.0937237085646978E-4</v>
      </c>
      <c r="Q4746" t="str">
        <f>IF(SalesData[[#This Row],[Discount]]&gt;0, "Yes", "No")</f>
        <v>Yes</v>
      </c>
      <c r="R4746" t="str">
        <f>TEXT(SalesData[[#This Row],[Order Date]],"mmm-yyyy")</f>
        <v>Apr-2024</v>
      </c>
      <c r="S4746">
        <f>YEAR(SalesData[[#This Row],[Order Date]])*100 + MONTH(SalesData[[#This Row],[Order Date]])</f>
        <v>202404</v>
      </c>
    </row>
    <row r="4747" spans="1:19" x14ac:dyDescent="0.3">
      <c r="A4747" t="s">
        <v>12287</v>
      </c>
      <c r="B4747" s="3">
        <v>45405</v>
      </c>
      <c r="C4747" t="s">
        <v>12288</v>
      </c>
      <c r="D4747" t="s">
        <v>30</v>
      </c>
      <c r="E4747" t="s">
        <v>26</v>
      </c>
      <c r="F4747" t="s">
        <v>20</v>
      </c>
      <c r="G4747">
        <v>4</v>
      </c>
      <c r="H4747" s="5">
        <v>629.61</v>
      </c>
      <c r="I4747" s="5">
        <v>0.09</v>
      </c>
      <c r="J4747" s="5">
        <v>2291.7804000000001</v>
      </c>
      <c r="K4747" s="5">
        <v>210.71198764881461</v>
      </c>
      <c r="L4747">
        <f>YEAR(SalesData[Order Date])</f>
        <v>2024</v>
      </c>
      <c r="M4747">
        <f>MONTH(SalesData[Order Date])</f>
        <v>4</v>
      </c>
      <c r="N4747" t="str">
        <f>TEXT(SalesData[[#This Row],[Order Date]], "mmmm")</f>
        <v>April</v>
      </c>
      <c r="O4747" s="7">
        <f>IF(SalesData[Sales]=0,0,SalesData[Profit]/SalesData[Sales])</f>
        <v>9.1942486133843634E-2</v>
      </c>
      <c r="P4747" s="8">
        <f t="shared" si="74"/>
        <v>3.573640825272788E-5</v>
      </c>
      <c r="Q4747" t="str">
        <f>IF(SalesData[[#This Row],[Discount]]&gt;0, "Yes", "No")</f>
        <v>Yes</v>
      </c>
      <c r="R4747" t="str">
        <f>TEXT(SalesData[[#This Row],[Order Date]],"mmm-yyyy")</f>
        <v>Apr-2024</v>
      </c>
      <c r="S4747">
        <f>YEAR(SalesData[[#This Row],[Order Date]])*100 + MONTH(SalesData[[#This Row],[Order Date]])</f>
        <v>202404</v>
      </c>
    </row>
    <row r="4748" spans="1:19" x14ac:dyDescent="0.3">
      <c r="A4748" t="s">
        <v>12289</v>
      </c>
      <c r="B4748" s="3">
        <v>45384</v>
      </c>
      <c r="C4748" t="s">
        <v>12290</v>
      </c>
      <c r="D4748" t="s">
        <v>13</v>
      </c>
      <c r="E4748" t="s">
        <v>26</v>
      </c>
      <c r="F4748" t="s">
        <v>27</v>
      </c>
      <c r="G4748">
        <v>6</v>
      </c>
      <c r="H4748" s="5">
        <v>98.75</v>
      </c>
      <c r="I4748" s="5">
        <v>0.28999999999999998</v>
      </c>
      <c r="J4748" s="5">
        <v>420.67500000000001</v>
      </c>
      <c r="K4748" s="5">
        <v>21.84548696381783</v>
      </c>
      <c r="L4748">
        <f>YEAR(SalesData[Order Date])</f>
        <v>2024</v>
      </c>
      <c r="M4748">
        <f>MONTH(SalesData[Order Date])</f>
        <v>4</v>
      </c>
      <c r="N4748" t="str">
        <f>TEXT(SalesData[[#This Row],[Order Date]], "mmmm")</f>
        <v>April</v>
      </c>
      <c r="O4748" s="7">
        <f>IF(SalesData[Sales]=0,0,SalesData[Profit]/SalesData[Sales])</f>
        <v>5.1929605904362817E-2</v>
      </c>
      <c r="P4748" s="8">
        <f t="shared" si="74"/>
        <v>4.8945147679324888E-4</v>
      </c>
      <c r="Q4748" t="str">
        <f>IF(SalesData[[#This Row],[Discount]]&gt;0, "Yes", "No")</f>
        <v>Yes</v>
      </c>
      <c r="R4748" t="str">
        <f>TEXT(SalesData[[#This Row],[Order Date]],"mmm-yyyy")</f>
        <v>Apr-2024</v>
      </c>
      <c r="S4748">
        <f>YEAR(SalesData[[#This Row],[Order Date]])*100 + MONTH(SalesData[[#This Row],[Order Date]])</f>
        <v>202404</v>
      </c>
    </row>
    <row r="4749" spans="1:19" x14ac:dyDescent="0.3">
      <c r="A4749" t="s">
        <v>12400</v>
      </c>
      <c r="B4749" s="3">
        <v>45407</v>
      </c>
      <c r="C4749" t="s">
        <v>12401</v>
      </c>
      <c r="D4749" t="s">
        <v>30</v>
      </c>
      <c r="E4749" t="s">
        <v>19</v>
      </c>
      <c r="F4749" t="s">
        <v>91</v>
      </c>
      <c r="G4749">
        <v>1</v>
      </c>
      <c r="H4749" s="5">
        <v>588.59</v>
      </c>
      <c r="I4749" s="5">
        <v>0.06</v>
      </c>
      <c r="J4749" s="5">
        <v>553.27459999999996</v>
      </c>
      <c r="K4749" s="5">
        <v>153.7010288502602</v>
      </c>
      <c r="L4749">
        <f>YEAR(SalesData[Order Date])</f>
        <v>2024</v>
      </c>
      <c r="M4749">
        <f>MONTH(SalesData[Order Date])</f>
        <v>4</v>
      </c>
      <c r="N4749" t="str">
        <f>TEXT(SalesData[[#This Row],[Order Date]], "mmmm")</f>
        <v>April</v>
      </c>
      <c r="O4749" s="7">
        <f>IF(SalesData[Sales]=0,0,SalesData[Profit]/SalesData[Sales])</f>
        <v>0.27780243092717471</v>
      </c>
      <c r="P4749" s="8">
        <f t="shared" si="74"/>
        <v>1.0193853106576733E-4</v>
      </c>
      <c r="Q4749" t="str">
        <f>IF(SalesData[[#This Row],[Discount]]&gt;0, "Yes", "No")</f>
        <v>Yes</v>
      </c>
      <c r="R4749" t="str">
        <f>TEXT(SalesData[[#This Row],[Order Date]],"mmm-yyyy")</f>
        <v>Apr-2024</v>
      </c>
      <c r="S4749">
        <f>YEAR(SalesData[[#This Row],[Order Date]])*100 + MONTH(SalesData[[#This Row],[Order Date]])</f>
        <v>202404</v>
      </c>
    </row>
    <row r="4750" spans="1:19" x14ac:dyDescent="0.3">
      <c r="A4750" t="s">
        <v>12469</v>
      </c>
      <c r="B4750" s="3">
        <v>45405</v>
      </c>
      <c r="C4750" t="s">
        <v>12470</v>
      </c>
      <c r="D4750" t="s">
        <v>13</v>
      </c>
      <c r="E4750" t="s">
        <v>26</v>
      </c>
      <c r="F4750" t="s">
        <v>15</v>
      </c>
      <c r="G4750">
        <v>6</v>
      </c>
      <c r="H4750" s="5">
        <v>633.34</v>
      </c>
      <c r="I4750" s="5">
        <v>0.23</v>
      </c>
      <c r="J4750" s="5">
        <v>2926.0308</v>
      </c>
      <c r="K4750" s="5">
        <v>762.82748801866103</v>
      </c>
      <c r="L4750">
        <f>YEAR(SalesData[Order Date])</f>
        <v>2024</v>
      </c>
      <c r="M4750">
        <f>MONTH(SalesData[Order Date])</f>
        <v>4</v>
      </c>
      <c r="N4750" t="str">
        <f>TEXT(SalesData[[#This Row],[Order Date]], "mmmm")</f>
        <v>April</v>
      </c>
      <c r="O4750" s="7">
        <f>IF(SalesData[Sales]=0,0,SalesData[Profit]/SalesData[Sales])</f>
        <v>0.26070384768973076</v>
      </c>
      <c r="P4750" s="8">
        <f t="shared" si="74"/>
        <v>6.0525678677066559E-5</v>
      </c>
      <c r="Q4750" t="str">
        <f>IF(SalesData[[#This Row],[Discount]]&gt;0, "Yes", "No")</f>
        <v>Yes</v>
      </c>
      <c r="R4750" t="str">
        <f>TEXT(SalesData[[#This Row],[Order Date]],"mmm-yyyy")</f>
        <v>Apr-2024</v>
      </c>
      <c r="S4750">
        <f>YEAR(SalesData[[#This Row],[Order Date]])*100 + MONTH(SalesData[[#This Row],[Order Date]])</f>
        <v>202404</v>
      </c>
    </row>
    <row r="4751" spans="1:19" x14ac:dyDescent="0.3">
      <c r="A4751" t="s">
        <v>12506</v>
      </c>
      <c r="B4751" s="3">
        <v>45406</v>
      </c>
      <c r="C4751" t="s">
        <v>12507</v>
      </c>
      <c r="D4751" t="s">
        <v>23</v>
      </c>
      <c r="E4751" t="s">
        <v>19</v>
      </c>
      <c r="F4751" t="s">
        <v>27</v>
      </c>
      <c r="G4751">
        <v>1</v>
      </c>
      <c r="H4751" s="5">
        <v>527.19000000000005</v>
      </c>
      <c r="I4751" s="5">
        <v>0.3</v>
      </c>
      <c r="J4751" s="5">
        <v>369.03300000000002</v>
      </c>
      <c r="K4751" s="5">
        <v>107.78254182909529</v>
      </c>
      <c r="L4751">
        <f>YEAR(SalesData[Order Date])</f>
        <v>2024</v>
      </c>
      <c r="M4751">
        <f>MONTH(SalesData[Order Date])</f>
        <v>4</v>
      </c>
      <c r="N4751" t="str">
        <f>TEXT(SalesData[[#This Row],[Order Date]], "mmmm")</f>
        <v>April</v>
      </c>
      <c r="O4751" s="7">
        <f>IF(SalesData[Sales]=0,0,SalesData[Profit]/SalesData[Sales])</f>
        <v>0.29206748943616234</v>
      </c>
      <c r="P4751" s="8">
        <f t="shared" si="74"/>
        <v>5.6905479997723771E-4</v>
      </c>
      <c r="Q4751" t="str">
        <f>IF(SalesData[[#This Row],[Discount]]&gt;0, "Yes", "No")</f>
        <v>Yes</v>
      </c>
      <c r="R4751" t="str">
        <f>TEXT(SalesData[[#This Row],[Order Date]],"mmm-yyyy")</f>
        <v>Apr-2024</v>
      </c>
      <c r="S4751">
        <f>YEAR(SalesData[[#This Row],[Order Date]])*100 + MONTH(SalesData[[#This Row],[Order Date]])</f>
        <v>202404</v>
      </c>
    </row>
    <row r="4752" spans="1:19" x14ac:dyDescent="0.3">
      <c r="A4752" t="s">
        <v>12524</v>
      </c>
      <c r="B4752" s="3">
        <v>45410</v>
      </c>
      <c r="C4752" t="s">
        <v>12525</v>
      </c>
      <c r="D4752" t="s">
        <v>18</v>
      </c>
      <c r="E4752" t="s">
        <v>14</v>
      </c>
      <c r="F4752" t="s">
        <v>27</v>
      </c>
      <c r="G4752">
        <v>7</v>
      </c>
      <c r="H4752" s="5">
        <v>137.05000000000001</v>
      </c>
      <c r="I4752" s="5">
        <v>0.13</v>
      </c>
      <c r="J4752" s="5">
        <v>834.63450000000012</v>
      </c>
      <c r="K4752" s="5">
        <v>142.053044403396</v>
      </c>
      <c r="L4752">
        <f>YEAR(SalesData[Order Date])</f>
        <v>2024</v>
      </c>
      <c r="M4752">
        <f>MONTH(SalesData[Order Date])</f>
        <v>4</v>
      </c>
      <c r="N4752" t="str">
        <f>TEXT(SalesData[[#This Row],[Order Date]], "mmmm")</f>
        <v>April</v>
      </c>
      <c r="O4752" s="7">
        <f>IF(SalesData[Sales]=0,0,SalesData[Profit]/SalesData[Sales])</f>
        <v>0.17019790627322018</v>
      </c>
      <c r="P4752" s="8">
        <f t="shared" si="74"/>
        <v>1.3550841715745035E-4</v>
      </c>
      <c r="Q4752" t="str">
        <f>IF(SalesData[[#This Row],[Discount]]&gt;0, "Yes", "No")</f>
        <v>Yes</v>
      </c>
      <c r="R4752" t="str">
        <f>TEXT(SalesData[[#This Row],[Order Date]],"mmm-yyyy")</f>
        <v>Apr-2024</v>
      </c>
      <c r="S4752">
        <f>YEAR(SalesData[[#This Row],[Order Date]])*100 + MONTH(SalesData[[#This Row],[Order Date]])</f>
        <v>202404</v>
      </c>
    </row>
    <row r="4753" spans="1:19" x14ac:dyDescent="0.3">
      <c r="A4753" t="s">
        <v>12540</v>
      </c>
      <c r="B4753" s="3">
        <v>45384</v>
      </c>
      <c r="C4753" t="s">
        <v>12541</v>
      </c>
      <c r="D4753" t="s">
        <v>23</v>
      </c>
      <c r="E4753" t="s">
        <v>19</v>
      </c>
      <c r="F4753" t="s">
        <v>34</v>
      </c>
      <c r="G4753">
        <v>3</v>
      </c>
      <c r="H4753" s="5">
        <v>886.91</v>
      </c>
      <c r="I4753" s="5">
        <v>0.09</v>
      </c>
      <c r="J4753" s="5">
        <v>2421.2642999999998</v>
      </c>
      <c r="K4753" s="5">
        <v>318.28638283934288</v>
      </c>
      <c r="L4753">
        <f>YEAR(SalesData[Order Date])</f>
        <v>2024</v>
      </c>
      <c r="M4753">
        <f>MONTH(SalesData[Order Date])</f>
        <v>4</v>
      </c>
      <c r="N4753" t="str">
        <f>TEXT(SalesData[[#This Row],[Order Date]], "mmmm")</f>
        <v>April</v>
      </c>
      <c r="O4753" s="7">
        <f>IF(SalesData[Sales]=0,0,SalesData[Profit]/SalesData[Sales])</f>
        <v>0.13145462180206552</v>
      </c>
      <c r="P4753" s="8">
        <f t="shared" si="74"/>
        <v>3.3825303582099647E-5</v>
      </c>
      <c r="Q4753" t="str">
        <f>IF(SalesData[[#This Row],[Discount]]&gt;0, "Yes", "No")</f>
        <v>Yes</v>
      </c>
      <c r="R4753" t="str">
        <f>TEXT(SalesData[[#This Row],[Order Date]],"mmm-yyyy")</f>
        <v>Apr-2024</v>
      </c>
      <c r="S4753">
        <f>YEAR(SalesData[[#This Row],[Order Date]])*100 + MONTH(SalesData[[#This Row],[Order Date]])</f>
        <v>202404</v>
      </c>
    </row>
    <row r="4754" spans="1:19" x14ac:dyDescent="0.3">
      <c r="A4754" t="s">
        <v>12609</v>
      </c>
      <c r="B4754" s="3">
        <v>45407</v>
      </c>
      <c r="C4754" t="s">
        <v>2389</v>
      </c>
      <c r="D4754" t="s">
        <v>18</v>
      </c>
      <c r="E4754" t="s">
        <v>26</v>
      </c>
      <c r="F4754" t="s">
        <v>31</v>
      </c>
      <c r="G4754">
        <v>7</v>
      </c>
      <c r="H4754" s="5">
        <v>436.24</v>
      </c>
      <c r="I4754" s="5">
        <v>0.05</v>
      </c>
      <c r="J4754" s="5">
        <v>2900.9960000000001</v>
      </c>
      <c r="K4754" s="5">
        <v>795.60614878869103</v>
      </c>
      <c r="L4754">
        <f>YEAR(SalesData[Order Date])</f>
        <v>2024</v>
      </c>
      <c r="M4754">
        <f>MONTH(SalesData[Order Date])</f>
        <v>4</v>
      </c>
      <c r="N4754" t="str">
        <f>TEXT(SalesData[[#This Row],[Order Date]], "mmmm")</f>
        <v>April</v>
      </c>
      <c r="O4754" s="7">
        <f>IF(SalesData[Sales]=0,0,SalesData[Profit]/SalesData[Sales])</f>
        <v>0.27425275622189449</v>
      </c>
      <c r="P4754" s="8">
        <f t="shared" si="74"/>
        <v>1.6373686830316207E-5</v>
      </c>
      <c r="Q4754" t="str">
        <f>IF(SalesData[[#This Row],[Discount]]&gt;0, "Yes", "No")</f>
        <v>Yes</v>
      </c>
      <c r="R4754" t="str">
        <f>TEXT(SalesData[[#This Row],[Order Date]],"mmm-yyyy")</f>
        <v>Apr-2024</v>
      </c>
      <c r="S4754">
        <f>YEAR(SalesData[[#This Row],[Order Date]])*100 + MONTH(SalesData[[#This Row],[Order Date]])</f>
        <v>202404</v>
      </c>
    </row>
    <row r="4755" spans="1:19" x14ac:dyDescent="0.3">
      <c r="A4755" t="s">
        <v>12673</v>
      </c>
      <c r="B4755" s="3">
        <v>45408</v>
      </c>
      <c r="C4755" t="s">
        <v>12674</v>
      </c>
      <c r="D4755" t="s">
        <v>13</v>
      </c>
      <c r="E4755" t="s">
        <v>26</v>
      </c>
      <c r="F4755" t="s">
        <v>15</v>
      </c>
      <c r="G4755">
        <v>9</v>
      </c>
      <c r="H4755" s="5">
        <v>501.85</v>
      </c>
      <c r="I4755" s="5">
        <v>0.1</v>
      </c>
      <c r="J4755" s="5">
        <v>4064.985000000001</v>
      </c>
      <c r="K4755" s="5">
        <v>1025.0324532847001</v>
      </c>
      <c r="L4755">
        <f>YEAR(SalesData[Order Date])</f>
        <v>2024</v>
      </c>
      <c r="M4755">
        <f>MONTH(SalesData[Order Date])</f>
        <v>4</v>
      </c>
      <c r="N4755" t="str">
        <f>TEXT(SalesData[[#This Row],[Order Date]], "mmmm")</f>
        <v>April</v>
      </c>
      <c r="O4755" s="7">
        <f>IF(SalesData[Sales]=0,0,SalesData[Profit]/SalesData[Sales])</f>
        <v>0.25216143559808951</v>
      </c>
      <c r="P4755" s="8">
        <f t="shared" si="74"/>
        <v>2.2140303100749447E-5</v>
      </c>
      <c r="Q4755" t="str">
        <f>IF(SalesData[[#This Row],[Discount]]&gt;0, "Yes", "No")</f>
        <v>Yes</v>
      </c>
      <c r="R4755" t="str">
        <f>TEXT(SalesData[[#This Row],[Order Date]],"mmm-yyyy")</f>
        <v>Apr-2024</v>
      </c>
      <c r="S4755">
        <f>YEAR(SalesData[[#This Row],[Order Date]])*100 + MONTH(SalesData[[#This Row],[Order Date]])</f>
        <v>202404</v>
      </c>
    </row>
    <row r="4756" spans="1:19" x14ac:dyDescent="0.3">
      <c r="A4756" t="s">
        <v>12683</v>
      </c>
      <c r="B4756" s="3">
        <v>45409</v>
      </c>
      <c r="C4756" t="s">
        <v>12684</v>
      </c>
      <c r="D4756" t="s">
        <v>18</v>
      </c>
      <c r="E4756" t="s">
        <v>26</v>
      </c>
      <c r="F4756" t="s">
        <v>34</v>
      </c>
      <c r="G4756">
        <v>6</v>
      </c>
      <c r="H4756" s="5">
        <v>646.66999999999996</v>
      </c>
      <c r="I4756" s="5">
        <v>0.14000000000000001</v>
      </c>
      <c r="J4756" s="5">
        <v>3336.8172</v>
      </c>
      <c r="K4756" s="5">
        <v>374.05113244690682</v>
      </c>
      <c r="L4756">
        <f>YEAR(SalesData[Order Date])</f>
        <v>2024</v>
      </c>
      <c r="M4756">
        <f>MONTH(SalesData[Order Date])</f>
        <v>4</v>
      </c>
      <c r="N4756" t="str">
        <f>TEXT(SalesData[[#This Row],[Order Date]], "mmmm")</f>
        <v>April</v>
      </c>
      <c r="O4756" s="7">
        <f>IF(SalesData[Sales]=0,0,SalesData[Profit]/SalesData[Sales])</f>
        <v>0.11209817920109823</v>
      </c>
      <c r="P4756" s="8">
        <f t="shared" si="74"/>
        <v>3.6082288235627658E-5</v>
      </c>
      <c r="Q4756" t="str">
        <f>IF(SalesData[[#This Row],[Discount]]&gt;0, "Yes", "No")</f>
        <v>Yes</v>
      </c>
      <c r="R4756" t="str">
        <f>TEXT(SalesData[[#This Row],[Order Date]],"mmm-yyyy")</f>
        <v>Apr-2024</v>
      </c>
      <c r="S4756">
        <f>YEAR(SalesData[[#This Row],[Order Date]])*100 + MONTH(SalesData[[#This Row],[Order Date]])</f>
        <v>202404</v>
      </c>
    </row>
    <row r="4757" spans="1:19" x14ac:dyDescent="0.3">
      <c r="A4757" t="s">
        <v>12750</v>
      </c>
      <c r="B4757" s="3">
        <v>45391</v>
      </c>
      <c r="C4757" t="s">
        <v>12751</v>
      </c>
      <c r="D4757" t="s">
        <v>30</v>
      </c>
      <c r="E4757" t="s">
        <v>14</v>
      </c>
      <c r="F4757" t="s">
        <v>62</v>
      </c>
      <c r="G4757">
        <v>7</v>
      </c>
      <c r="H4757" s="5">
        <v>257.06</v>
      </c>
      <c r="I4757" s="5">
        <v>0.3</v>
      </c>
      <c r="J4757" s="5">
        <v>1259.5940000000001</v>
      </c>
      <c r="K4757" s="5">
        <v>223.02057489323539</v>
      </c>
      <c r="L4757">
        <f>YEAR(SalesData[Order Date])</f>
        <v>2024</v>
      </c>
      <c r="M4757">
        <f>MONTH(SalesData[Order Date])</f>
        <v>4</v>
      </c>
      <c r="N4757" t="str">
        <f>TEXT(SalesData[[#This Row],[Order Date]], "mmmm")</f>
        <v>April</v>
      </c>
      <c r="O4757" s="7">
        <f>IF(SalesData[Sales]=0,0,SalesData[Profit]/SalesData[Sales])</f>
        <v>0.17705750812820273</v>
      </c>
      <c r="P4757" s="8">
        <f t="shared" si="74"/>
        <v>1.667203876804748E-4</v>
      </c>
      <c r="Q4757" t="str">
        <f>IF(SalesData[[#This Row],[Discount]]&gt;0, "Yes", "No")</f>
        <v>Yes</v>
      </c>
      <c r="R4757" t="str">
        <f>TEXT(SalesData[[#This Row],[Order Date]],"mmm-yyyy")</f>
        <v>Apr-2024</v>
      </c>
      <c r="S4757">
        <f>YEAR(SalesData[[#This Row],[Order Date]])*100 + MONTH(SalesData[[#This Row],[Order Date]])</f>
        <v>202404</v>
      </c>
    </row>
    <row r="4758" spans="1:19" x14ac:dyDescent="0.3">
      <c r="A4758" t="s">
        <v>12790</v>
      </c>
      <c r="B4758" s="3">
        <v>45412</v>
      </c>
      <c r="C4758" t="s">
        <v>12791</v>
      </c>
      <c r="D4758" t="s">
        <v>13</v>
      </c>
      <c r="E4758" t="s">
        <v>19</v>
      </c>
      <c r="F4758" t="s">
        <v>62</v>
      </c>
      <c r="G4758">
        <v>1</v>
      </c>
      <c r="H4758" s="5">
        <v>609.44000000000005</v>
      </c>
      <c r="I4758" s="5">
        <v>0.01</v>
      </c>
      <c r="J4758" s="5">
        <v>603.3456000000001</v>
      </c>
      <c r="K4758" s="5">
        <v>62.874775185548927</v>
      </c>
      <c r="L4758">
        <f>YEAR(SalesData[Order Date])</f>
        <v>2024</v>
      </c>
      <c r="M4758">
        <f>MONTH(SalesData[Order Date])</f>
        <v>4</v>
      </c>
      <c r="N4758" t="str">
        <f>TEXT(SalesData[[#This Row],[Order Date]], "mmmm")</f>
        <v>April</v>
      </c>
      <c r="O4758" s="7">
        <f>IF(SalesData[Sales]=0,0,SalesData[Profit]/SalesData[Sales])</f>
        <v>0.10421021581254411</v>
      </c>
      <c r="P4758" s="8">
        <f t="shared" si="74"/>
        <v>1.6408506169598317E-5</v>
      </c>
      <c r="Q4758" t="str">
        <f>IF(SalesData[[#This Row],[Discount]]&gt;0, "Yes", "No")</f>
        <v>Yes</v>
      </c>
      <c r="R4758" t="str">
        <f>TEXT(SalesData[[#This Row],[Order Date]],"mmm-yyyy")</f>
        <v>Apr-2024</v>
      </c>
      <c r="S4758">
        <f>YEAR(SalesData[[#This Row],[Order Date]])*100 + MONTH(SalesData[[#This Row],[Order Date]])</f>
        <v>202404</v>
      </c>
    </row>
    <row r="4759" spans="1:19" x14ac:dyDescent="0.3">
      <c r="A4759" t="s">
        <v>12864</v>
      </c>
      <c r="B4759" s="3">
        <v>45406</v>
      </c>
      <c r="C4759" t="s">
        <v>12865</v>
      </c>
      <c r="D4759" t="s">
        <v>18</v>
      </c>
      <c r="E4759" t="s">
        <v>26</v>
      </c>
      <c r="F4759" t="s">
        <v>62</v>
      </c>
      <c r="G4759">
        <v>7</v>
      </c>
      <c r="H4759" s="5">
        <v>416.58</v>
      </c>
      <c r="I4759" s="5">
        <v>0.28000000000000003</v>
      </c>
      <c r="J4759" s="5">
        <v>2099.5632000000001</v>
      </c>
      <c r="K4759" s="5">
        <v>445.89885450736563</v>
      </c>
      <c r="L4759">
        <f>YEAR(SalesData[Order Date])</f>
        <v>2024</v>
      </c>
      <c r="M4759">
        <f>MONTH(SalesData[Order Date])</f>
        <v>4</v>
      </c>
      <c r="N4759" t="str">
        <f>TEXT(SalesData[[#This Row],[Order Date]], "mmmm")</f>
        <v>April</v>
      </c>
      <c r="O4759" s="7">
        <f>IF(SalesData[Sales]=0,0,SalesData[Profit]/SalesData[Sales])</f>
        <v>0.21237696226880221</v>
      </c>
      <c r="P4759" s="8">
        <f t="shared" si="74"/>
        <v>9.601997215420809E-5</v>
      </c>
      <c r="Q4759" t="str">
        <f>IF(SalesData[[#This Row],[Discount]]&gt;0, "Yes", "No")</f>
        <v>Yes</v>
      </c>
      <c r="R4759" t="str">
        <f>TEXT(SalesData[[#This Row],[Order Date]],"mmm-yyyy")</f>
        <v>Apr-2024</v>
      </c>
      <c r="S4759">
        <f>YEAR(SalesData[[#This Row],[Order Date]])*100 + MONTH(SalesData[[#This Row],[Order Date]])</f>
        <v>202404</v>
      </c>
    </row>
    <row r="4760" spans="1:19" x14ac:dyDescent="0.3">
      <c r="A4760" t="s">
        <v>12920</v>
      </c>
      <c r="B4760" s="3">
        <v>45411</v>
      </c>
      <c r="C4760" t="s">
        <v>12921</v>
      </c>
      <c r="D4760" t="s">
        <v>23</v>
      </c>
      <c r="E4760" t="s">
        <v>19</v>
      </c>
      <c r="F4760" t="s">
        <v>31</v>
      </c>
      <c r="G4760">
        <v>8</v>
      </c>
      <c r="H4760" s="5">
        <v>274.69</v>
      </c>
      <c r="I4760" s="5">
        <v>0.21</v>
      </c>
      <c r="J4760" s="5">
        <v>1736.0408</v>
      </c>
      <c r="K4760" s="5">
        <v>503.61946185811178</v>
      </c>
      <c r="L4760">
        <f>YEAR(SalesData[Order Date])</f>
        <v>2024</v>
      </c>
      <c r="M4760">
        <f>MONTH(SalesData[Order Date])</f>
        <v>4</v>
      </c>
      <c r="N4760" t="str">
        <f>TEXT(SalesData[[#This Row],[Order Date]], "mmmm")</f>
        <v>April</v>
      </c>
      <c r="O4760" s="7">
        <f>IF(SalesData[Sales]=0,0,SalesData[Profit]/SalesData[Sales])</f>
        <v>0.29009655870882284</v>
      </c>
      <c r="P4760" s="8">
        <f t="shared" si="74"/>
        <v>9.55622701954931E-5</v>
      </c>
      <c r="Q4760" t="str">
        <f>IF(SalesData[[#This Row],[Discount]]&gt;0, "Yes", "No")</f>
        <v>Yes</v>
      </c>
      <c r="R4760" t="str">
        <f>TEXT(SalesData[[#This Row],[Order Date]],"mmm-yyyy")</f>
        <v>Apr-2024</v>
      </c>
      <c r="S4760">
        <f>YEAR(SalesData[[#This Row],[Order Date]])*100 + MONTH(SalesData[[#This Row],[Order Date]])</f>
        <v>202404</v>
      </c>
    </row>
    <row r="4761" spans="1:19" x14ac:dyDescent="0.3">
      <c r="A4761" t="s">
        <v>12922</v>
      </c>
      <c r="B4761" s="3">
        <v>45384</v>
      </c>
      <c r="C4761" t="s">
        <v>12923</v>
      </c>
      <c r="D4761" t="s">
        <v>30</v>
      </c>
      <c r="E4761" t="s">
        <v>26</v>
      </c>
      <c r="F4761" t="s">
        <v>91</v>
      </c>
      <c r="G4761">
        <v>2</v>
      </c>
      <c r="H4761" s="5">
        <v>376.15</v>
      </c>
      <c r="I4761" s="5">
        <v>0.16</v>
      </c>
      <c r="J4761" s="5">
        <v>631.9319999999999</v>
      </c>
      <c r="K4761" s="5">
        <v>178.69127548887479</v>
      </c>
      <c r="L4761">
        <f>YEAR(SalesData[Order Date])</f>
        <v>2024</v>
      </c>
      <c r="M4761">
        <f>MONTH(SalesData[Order Date])</f>
        <v>4</v>
      </c>
      <c r="N4761" t="str">
        <f>TEXT(SalesData[[#This Row],[Order Date]], "mmmm")</f>
        <v>April</v>
      </c>
      <c r="O4761" s="7">
        <f>IF(SalesData[Sales]=0,0,SalesData[Profit]/SalesData[Sales])</f>
        <v>0.28276978454782292</v>
      </c>
      <c r="P4761" s="8">
        <f t="shared" si="74"/>
        <v>2.1268111125880633E-4</v>
      </c>
      <c r="Q4761" t="str">
        <f>IF(SalesData[[#This Row],[Discount]]&gt;0, "Yes", "No")</f>
        <v>Yes</v>
      </c>
      <c r="R4761" t="str">
        <f>TEXT(SalesData[[#This Row],[Order Date]],"mmm-yyyy")</f>
        <v>Apr-2024</v>
      </c>
      <c r="S4761">
        <f>YEAR(SalesData[[#This Row],[Order Date]])*100 + MONTH(SalesData[[#This Row],[Order Date]])</f>
        <v>202404</v>
      </c>
    </row>
    <row r="4762" spans="1:19" x14ac:dyDescent="0.3">
      <c r="A4762" t="s">
        <v>12954</v>
      </c>
      <c r="B4762" s="3">
        <v>45386</v>
      </c>
      <c r="C4762" t="s">
        <v>12955</v>
      </c>
      <c r="D4762" t="s">
        <v>13</v>
      </c>
      <c r="E4762" t="s">
        <v>14</v>
      </c>
      <c r="F4762" t="s">
        <v>44</v>
      </c>
      <c r="G4762">
        <v>7</v>
      </c>
      <c r="H4762" s="5">
        <v>545.46</v>
      </c>
      <c r="I4762" s="5">
        <v>0.11</v>
      </c>
      <c r="J4762" s="5">
        <v>3398.2157999999999</v>
      </c>
      <c r="K4762" s="5">
        <v>1017.238592411832</v>
      </c>
      <c r="L4762">
        <f>YEAR(SalesData[Order Date])</f>
        <v>2024</v>
      </c>
      <c r="M4762">
        <f>MONTH(SalesData[Order Date])</f>
        <v>4</v>
      </c>
      <c r="N4762" t="str">
        <f>TEXT(SalesData[[#This Row],[Order Date]], "mmmm")</f>
        <v>April</v>
      </c>
      <c r="O4762" s="7">
        <f>IF(SalesData[Sales]=0,0,SalesData[Profit]/SalesData[Sales])</f>
        <v>0.29934490693964522</v>
      </c>
      <c r="P4762" s="8">
        <f t="shared" si="74"/>
        <v>2.8809235717166636E-5</v>
      </c>
      <c r="Q4762" t="str">
        <f>IF(SalesData[[#This Row],[Discount]]&gt;0, "Yes", "No")</f>
        <v>Yes</v>
      </c>
      <c r="R4762" t="str">
        <f>TEXT(SalesData[[#This Row],[Order Date]],"mmm-yyyy")</f>
        <v>Apr-2024</v>
      </c>
      <c r="S4762">
        <f>YEAR(SalesData[[#This Row],[Order Date]])*100 + MONTH(SalesData[[#This Row],[Order Date]])</f>
        <v>202404</v>
      </c>
    </row>
    <row r="4763" spans="1:19" x14ac:dyDescent="0.3">
      <c r="A4763" t="s">
        <v>12960</v>
      </c>
      <c r="B4763" s="3">
        <v>45391</v>
      </c>
      <c r="C4763" t="s">
        <v>12961</v>
      </c>
      <c r="D4763" t="s">
        <v>18</v>
      </c>
      <c r="E4763" t="s">
        <v>26</v>
      </c>
      <c r="F4763" t="s">
        <v>53</v>
      </c>
      <c r="G4763">
        <v>9</v>
      </c>
      <c r="H4763" s="5">
        <v>376.32</v>
      </c>
      <c r="I4763" s="5">
        <v>0.03</v>
      </c>
      <c r="J4763" s="5">
        <v>3285.2736</v>
      </c>
      <c r="K4763" s="5">
        <v>844.67968595787613</v>
      </c>
      <c r="L4763">
        <f>YEAR(SalesData[Order Date])</f>
        <v>2024</v>
      </c>
      <c r="M4763">
        <f>MONTH(SalesData[Order Date])</f>
        <v>4</v>
      </c>
      <c r="N4763" t="str">
        <f>TEXT(SalesData[[#This Row],[Order Date]], "mmmm")</f>
        <v>April</v>
      </c>
      <c r="O4763" s="7">
        <f>IF(SalesData[Sales]=0,0,SalesData[Profit]/SalesData[Sales])</f>
        <v>0.25711091032353472</v>
      </c>
      <c r="P4763" s="8">
        <f t="shared" si="74"/>
        <v>8.857709750566892E-6</v>
      </c>
      <c r="Q4763" t="str">
        <f>IF(SalesData[[#This Row],[Discount]]&gt;0, "Yes", "No")</f>
        <v>Yes</v>
      </c>
      <c r="R4763" t="str">
        <f>TEXT(SalesData[[#This Row],[Order Date]],"mmm-yyyy")</f>
        <v>Apr-2024</v>
      </c>
      <c r="S4763">
        <f>YEAR(SalesData[[#This Row],[Order Date]])*100 + MONTH(SalesData[[#This Row],[Order Date]])</f>
        <v>202404</v>
      </c>
    </row>
    <row r="4764" spans="1:19" x14ac:dyDescent="0.3">
      <c r="A4764" t="s">
        <v>12989</v>
      </c>
      <c r="B4764" s="3">
        <v>45411</v>
      </c>
      <c r="C4764" t="s">
        <v>12990</v>
      </c>
      <c r="D4764" t="s">
        <v>30</v>
      </c>
      <c r="E4764" t="s">
        <v>26</v>
      </c>
      <c r="F4764" t="s">
        <v>91</v>
      </c>
      <c r="G4764">
        <v>7</v>
      </c>
      <c r="H4764" s="5">
        <v>297.91000000000003</v>
      </c>
      <c r="I4764" s="5">
        <v>0.18</v>
      </c>
      <c r="J4764" s="5">
        <v>1710.003400000001</v>
      </c>
      <c r="K4764" s="5">
        <v>359.63590933792148</v>
      </c>
      <c r="L4764">
        <f>YEAR(SalesData[Order Date])</f>
        <v>2024</v>
      </c>
      <c r="M4764">
        <f>MONTH(SalesData[Order Date])</f>
        <v>4</v>
      </c>
      <c r="N4764" t="str">
        <f>TEXT(SalesData[[#This Row],[Order Date]], "mmmm")</f>
        <v>April</v>
      </c>
      <c r="O4764" s="7">
        <f>IF(SalesData[Sales]=0,0,SalesData[Profit]/SalesData[Sales])</f>
        <v>0.21031297910748087</v>
      </c>
      <c r="P4764" s="8">
        <f t="shared" si="74"/>
        <v>8.6315617851987877E-5</v>
      </c>
      <c r="Q4764" t="str">
        <f>IF(SalesData[[#This Row],[Discount]]&gt;0, "Yes", "No")</f>
        <v>Yes</v>
      </c>
      <c r="R4764" t="str">
        <f>TEXT(SalesData[[#This Row],[Order Date]],"mmm-yyyy")</f>
        <v>Apr-2024</v>
      </c>
      <c r="S4764">
        <f>YEAR(SalesData[[#This Row],[Order Date]])*100 + MONTH(SalesData[[#This Row],[Order Date]])</f>
        <v>202404</v>
      </c>
    </row>
    <row r="4765" spans="1:19" x14ac:dyDescent="0.3">
      <c r="A4765" t="s">
        <v>13007</v>
      </c>
      <c r="B4765" s="3">
        <v>45401</v>
      </c>
      <c r="C4765" t="s">
        <v>13008</v>
      </c>
      <c r="D4765" t="s">
        <v>13</v>
      </c>
      <c r="E4765" t="s">
        <v>14</v>
      </c>
      <c r="F4765" t="s">
        <v>53</v>
      </c>
      <c r="G4765">
        <v>3</v>
      </c>
      <c r="H4765" s="5">
        <v>142.63999999999999</v>
      </c>
      <c r="I4765" s="5">
        <v>0.02</v>
      </c>
      <c r="J4765" s="5">
        <v>419.36160000000001</v>
      </c>
      <c r="K4765" s="5">
        <v>45.039793297257688</v>
      </c>
      <c r="L4765">
        <f>YEAR(SalesData[Order Date])</f>
        <v>2024</v>
      </c>
      <c r="M4765">
        <f>MONTH(SalesData[Order Date])</f>
        <v>4</v>
      </c>
      <c r="N4765" t="str">
        <f>TEXT(SalesData[[#This Row],[Order Date]], "mmmm")</f>
        <v>April</v>
      </c>
      <c r="O4765" s="7">
        <f>IF(SalesData[Sales]=0,0,SalesData[Profit]/SalesData[Sales])</f>
        <v>0.10740085238433296</v>
      </c>
      <c r="P4765" s="8">
        <f t="shared" si="74"/>
        <v>4.6737707982800528E-5</v>
      </c>
      <c r="Q4765" t="str">
        <f>IF(SalesData[[#This Row],[Discount]]&gt;0, "Yes", "No")</f>
        <v>Yes</v>
      </c>
      <c r="R4765" t="str">
        <f>TEXT(SalesData[[#This Row],[Order Date]],"mmm-yyyy")</f>
        <v>Apr-2024</v>
      </c>
      <c r="S4765">
        <f>YEAR(SalesData[[#This Row],[Order Date]])*100 + MONTH(SalesData[[#This Row],[Order Date]])</f>
        <v>202404</v>
      </c>
    </row>
    <row r="4766" spans="1:19" x14ac:dyDescent="0.3">
      <c r="A4766" t="s">
        <v>13036</v>
      </c>
      <c r="B4766" s="3">
        <v>45386</v>
      </c>
      <c r="C4766" t="s">
        <v>13037</v>
      </c>
      <c r="D4766" t="s">
        <v>18</v>
      </c>
      <c r="E4766" t="s">
        <v>19</v>
      </c>
      <c r="F4766" t="s">
        <v>39</v>
      </c>
      <c r="G4766">
        <v>7</v>
      </c>
      <c r="H4766" s="5">
        <v>483.64</v>
      </c>
      <c r="I4766" s="5">
        <v>0.1</v>
      </c>
      <c r="J4766" s="5">
        <v>3046.9319999999998</v>
      </c>
      <c r="K4766" s="5">
        <v>794.09420727716724</v>
      </c>
      <c r="L4766">
        <f>YEAR(SalesData[Order Date])</f>
        <v>2024</v>
      </c>
      <c r="M4766">
        <f>MONTH(SalesData[Order Date])</f>
        <v>4</v>
      </c>
      <c r="N4766" t="str">
        <f>TEXT(SalesData[[#This Row],[Order Date]], "mmmm")</f>
        <v>April</v>
      </c>
      <c r="O4766" s="7">
        <f>IF(SalesData[Sales]=0,0,SalesData[Profit]/SalesData[Sales])</f>
        <v>0.26062091549045641</v>
      </c>
      <c r="P4766" s="8">
        <f t="shared" si="74"/>
        <v>2.9537908952349445E-5</v>
      </c>
      <c r="Q4766" t="str">
        <f>IF(SalesData[[#This Row],[Discount]]&gt;0, "Yes", "No")</f>
        <v>Yes</v>
      </c>
      <c r="R4766" t="str">
        <f>TEXT(SalesData[[#This Row],[Order Date]],"mmm-yyyy")</f>
        <v>Apr-2024</v>
      </c>
      <c r="S4766">
        <f>YEAR(SalesData[[#This Row],[Order Date]])*100 + MONTH(SalesData[[#This Row],[Order Date]])</f>
        <v>202404</v>
      </c>
    </row>
    <row r="4767" spans="1:19" x14ac:dyDescent="0.3">
      <c r="A4767" t="s">
        <v>13041</v>
      </c>
      <c r="B4767" s="3">
        <v>45408</v>
      </c>
      <c r="C4767" t="s">
        <v>13042</v>
      </c>
      <c r="D4767" t="s">
        <v>30</v>
      </c>
      <c r="E4767" t="s">
        <v>19</v>
      </c>
      <c r="F4767" t="s">
        <v>31</v>
      </c>
      <c r="G4767">
        <v>5</v>
      </c>
      <c r="H4767" s="5">
        <v>176.98</v>
      </c>
      <c r="I4767" s="5">
        <v>0.3</v>
      </c>
      <c r="J4767" s="5">
        <v>619.42999999999995</v>
      </c>
      <c r="K4767" s="5">
        <v>92.939233880134267</v>
      </c>
      <c r="L4767">
        <f>YEAR(SalesData[Order Date])</f>
        <v>2024</v>
      </c>
      <c r="M4767">
        <f>MONTH(SalesData[Order Date])</f>
        <v>4</v>
      </c>
      <c r="N4767" t="str">
        <f>TEXT(SalesData[[#This Row],[Order Date]], "mmmm")</f>
        <v>April</v>
      </c>
      <c r="O4767" s="7">
        <f>IF(SalesData[Sales]=0,0,SalesData[Profit]/SalesData[Sales])</f>
        <v>0.1500399300649537</v>
      </c>
      <c r="P4767" s="8">
        <f t="shared" si="74"/>
        <v>3.3902135834557577E-4</v>
      </c>
      <c r="Q4767" t="str">
        <f>IF(SalesData[[#This Row],[Discount]]&gt;0, "Yes", "No")</f>
        <v>Yes</v>
      </c>
      <c r="R4767" t="str">
        <f>TEXT(SalesData[[#This Row],[Order Date]],"mmm-yyyy")</f>
        <v>Apr-2024</v>
      </c>
      <c r="S4767">
        <f>YEAR(SalesData[[#This Row],[Order Date]])*100 + MONTH(SalesData[[#This Row],[Order Date]])</f>
        <v>202404</v>
      </c>
    </row>
    <row r="4768" spans="1:19" x14ac:dyDescent="0.3">
      <c r="A4768" t="s">
        <v>13088</v>
      </c>
      <c r="B4768" s="3">
        <v>45390</v>
      </c>
      <c r="C4768" t="s">
        <v>13089</v>
      </c>
      <c r="D4768" t="s">
        <v>30</v>
      </c>
      <c r="E4768" t="s">
        <v>14</v>
      </c>
      <c r="F4768" t="s">
        <v>44</v>
      </c>
      <c r="G4768">
        <v>7</v>
      </c>
      <c r="H4768" s="5">
        <v>317.98</v>
      </c>
      <c r="I4768" s="5">
        <v>0.28999999999999998</v>
      </c>
      <c r="J4768" s="5">
        <v>1580.3606</v>
      </c>
      <c r="K4768" s="5">
        <v>203.88685983721049</v>
      </c>
      <c r="L4768">
        <f>YEAR(SalesData[Order Date])</f>
        <v>2024</v>
      </c>
      <c r="M4768">
        <f>MONTH(SalesData[Order Date])</f>
        <v>4</v>
      </c>
      <c r="N4768" t="str">
        <f>TEXT(SalesData[[#This Row],[Order Date]], "mmmm")</f>
        <v>April</v>
      </c>
      <c r="O4768" s="7">
        <f>IF(SalesData[Sales]=0,0,SalesData[Profit]/SalesData[Sales])</f>
        <v>0.1290128720225058</v>
      </c>
      <c r="P4768" s="8">
        <f t="shared" si="74"/>
        <v>1.3028672063831507E-4</v>
      </c>
      <c r="Q4768" t="str">
        <f>IF(SalesData[[#This Row],[Discount]]&gt;0, "Yes", "No")</f>
        <v>Yes</v>
      </c>
      <c r="R4768" t="str">
        <f>TEXT(SalesData[[#This Row],[Order Date]],"mmm-yyyy")</f>
        <v>Apr-2024</v>
      </c>
      <c r="S4768">
        <f>YEAR(SalesData[[#This Row],[Order Date]])*100 + MONTH(SalesData[[#This Row],[Order Date]])</f>
        <v>202404</v>
      </c>
    </row>
    <row r="4769" spans="1:19" x14ac:dyDescent="0.3">
      <c r="A4769" t="s">
        <v>13219</v>
      </c>
      <c r="B4769" s="3">
        <v>45402</v>
      </c>
      <c r="C4769" t="s">
        <v>13220</v>
      </c>
      <c r="D4769" t="s">
        <v>13</v>
      </c>
      <c r="E4769" t="s">
        <v>14</v>
      </c>
      <c r="F4769" t="s">
        <v>62</v>
      </c>
      <c r="G4769">
        <v>6</v>
      </c>
      <c r="H4769" s="5">
        <v>899.44</v>
      </c>
      <c r="I4769" s="5">
        <v>0.08</v>
      </c>
      <c r="J4769" s="5">
        <v>4964.9088000000002</v>
      </c>
      <c r="K4769" s="5">
        <v>770.25661063704842</v>
      </c>
      <c r="L4769">
        <f>YEAR(SalesData[Order Date])</f>
        <v>2024</v>
      </c>
      <c r="M4769">
        <f>MONTH(SalesData[Order Date])</f>
        <v>4</v>
      </c>
      <c r="N4769" t="str">
        <f>TEXT(SalesData[[#This Row],[Order Date]], "mmmm")</f>
        <v>April</v>
      </c>
      <c r="O4769" s="7">
        <f>IF(SalesData[Sales]=0,0,SalesData[Profit]/SalesData[Sales])</f>
        <v>0.15514013281312405</v>
      </c>
      <c r="P4769" s="8">
        <f t="shared" si="74"/>
        <v>1.4824038661092828E-5</v>
      </c>
      <c r="Q4769" t="str">
        <f>IF(SalesData[[#This Row],[Discount]]&gt;0, "Yes", "No")</f>
        <v>Yes</v>
      </c>
      <c r="R4769" t="str">
        <f>TEXT(SalesData[[#This Row],[Order Date]],"mmm-yyyy")</f>
        <v>Apr-2024</v>
      </c>
      <c r="S4769">
        <f>YEAR(SalesData[[#This Row],[Order Date]])*100 + MONTH(SalesData[[#This Row],[Order Date]])</f>
        <v>202404</v>
      </c>
    </row>
    <row r="4770" spans="1:19" x14ac:dyDescent="0.3">
      <c r="A4770" t="s">
        <v>13236</v>
      </c>
      <c r="B4770" s="3">
        <v>45405</v>
      </c>
      <c r="C4770" t="s">
        <v>13237</v>
      </c>
      <c r="D4770" t="s">
        <v>30</v>
      </c>
      <c r="E4770" t="s">
        <v>26</v>
      </c>
      <c r="F4770" t="s">
        <v>27</v>
      </c>
      <c r="G4770">
        <v>3</v>
      </c>
      <c r="H4770" s="5">
        <v>891.73</v>
      </c>
      <c r="I4770" s="5">
        <v>0.26</v>
      </c>
      <c r="J4770" s="5">
        <v>1979.6405999999999</v>
      </c>
      <c r="K4770" s="5">
        <v>495.78356643493902</v>
      </c>
      <c r="L4770">
        <f>YEAR(SalesData[Order Date])</f>
        <v>2024</v>
      </c>
      <c r="M4770">
        <f>MONTH(SalesData[Order Date])</f>
        <v>4</v>
      </c>
      <c r="N4770" t="str">
        <f>TEXT(SalesData[[#This Row],[Order Date]], "mmmm")</f>
        <v>April</v>
      </c>
      <c r="O4770" s="7">
        <f>IF(SalesData[Sales]=0,0,SalesData[Profit]/SalesData[Sales])</f>
        <v>0.25044119949597871</v>
      </c>
      <c r="P4770" s="8">
        <f t="shared" si="74"/>
        <v>9.7189358512853296E-5</v>
      </c>
      <c r="Q4770" t="str">
        <f>IF(SalesData[[#This Row],[Discount]]&gt;0, "Yes", "No")</f>
        <v>Yes</v>
      </c>
      <c r="R4770" t="str">
        <f>TEXT(SalesData[[#This Row],[Order Date]],"mmm-yyyy")</f>
        <v>Apr-2024</v>
      </c>
      <c r="S4770">
        <f>YEAR(SalesData[[#This Row],[Order Date]])*100 + MONTH(SalesData[[#This Row],[Order Date]])</f>
        <v>202404</v>
      </c>
    </row>
    <row r="4771" spans="1:19" x14ac:dyDescent="0.3">
      <c r="A4771" t="s">
        <v>13240</v>
      </c>
      <c r="B4771" s="3">
        <v>45384</v>
      </c>
      <c r="C4771" t="s">
        <v>13241</v>
      </c>
      <c r="D4771" t="s">
        <v>18</v>
      </c>
      <c r="E4771" t="s">
        <v>14</v>
      </c>
      <c r="F4771" t="s">
        <v>62</v>
      </c>
      <c r="G4771">
        <v>4</v>
      </c>
      <c r="H4771" s="5">
        <v>693.67</v>
      </c>
      <c r="I4771" s="5">
        <v>0.09</v>
      </c>
      <c r="J4771" s="5">
        <v>2524.9587999999999</v>
      </c>
      <c r="K4771" s="5">
        <v>545.36969998434222</v>
      </c>
      <c r="L4771">
        <f>YEAR(SalesData[Order Date])</f>
        <v>2024</v>
      </c>
      <c r="M4771">
        <f>MONTH(SalesData[Order Date])</f>
        <v>4</v>
      </c>
      <c r="N4771" t="str">
        <f>TEXT(SalesData[[#This Row],[Order Date]], "mmmm")</f>
        <v>April</v>
      </c>
      <c r="O4771" s="7">
        <f>IF(SalesData[Sales]=0,0,SalesData[Profit]/SalesData[Sales])</f>
        <v>0.21599152429114576</v>
      </c>
      <c r="P4771" s="8">
        <f t="shared" si="74"/>
        <v>3.2436172819928784E-5</v>
      </c>
      <c r="Q4771" t="str">
        <f>IF(SalesData[[#This Row],[Discount]]&gt;0, "Yes", "No")</f>
        <v>Yes</v>
      </c>
      <c r="R4771" t="str">
        <f>TEXT(SalesData[[#This Row],[Order Date]],"mmm-yyyy")</f>
        <v>Apr-2024</v>
      </c>
      <c r="S4771">
        <f>YEAR(SalesData[[#This Row],[Order Date]])*100 + MONTH(SalesData[[#This Row],[Order Date]])</f>
        <v>202404</v>
      </c>
    </row>
    <row r="4772" spans="1:19" x14ac:dyDescent="0.3">
      <c r="A4772" t="s">
        <v>13243</v>
      </c>
      <c r="B4772" s="3">
        <v>45387</v>
      </c>
      <c r="C4772" t="s">
        <v>13244</v>
      </c>
      <c r="D4772" t="s">
        <v>13</v>
      </c>
      <c r="E4772" t="s">
        <v>19</v>
      </c>
      <c r="F4772" t="s">
        <v>27</v>
      </c>
      <c r="G4772">
        <v>3</v>
      </c>
      <c r="H4772" s="5">
        <v>406.78</v>
      </c>
      <c r="I4772" s="5">
        <v>0.28999999999999998</v>
      </c>
      <c r="J4772" s="5">
        <v>866.44139999999993</v>
      </c>
      <c r="K4772" s="5">
        <v>178.05735140712201</v>
      </c>
      <c r="L4772">
        <f>YEAR(SalesData[Order Date])</f>
        <v>2024</v>
      </c>
      <c r="M4772">
        <f>MONTH(SalesData[Order Date])</f>
        <v>4</v>
      </c>
      <c r="N4772" t="str">
        <f>TEXT(SalesData[[#This Row],[Order Date]], "mmmm")</f>
        <v>April</v>
      </c>
      <c r="O4772" s="7">
        <f>IF(SalesData[Sales]=0,0,SalesData[Profit]/SalesData[Sales])</f>
        <v>0.20550420537052133</v>
      </c>
      <c r="P4772" s="8">
        <f t="shared" si="74"/>
        <v>2.376386908566465E-4</v>
      </c>
      <c r="Q4772" t="str">
        <f>IF(SalesData[[#This Row],[Discount]]&gt;0, "Yes", "No")</f>
        <v>Yes</v>
      </c>
      <c r="R4772" t="str">
        <f>TEXT(SalesData[[#This Row],[Order Date]],"mmm-yyyy")</f>
        <v>Apr-2024</v>
      </c>
      <c r="S4772">
        <f>YEAR(SalesData[[#This Row],[Order Date]])*100 + MONTH(SalesData[[#This Row],[Order Date]])</f>
        <v>202404</v>
      </c>
    </row>
    <row r="4773" spans="1:19" x14ac:dyDescent="0.3">
      <c r="A4773" t="s">
        <v>13266</v>
      </c>
      <c r="B4773" s="3">
        <v>45387</v>
      </c>
      <c r="C4773" t="s">
        <v>13267</v>
      </c>
      <c r="D4773" t="s">
        <v>30</v>
      </c>
      <c r="E4773" t="s">
        <v>19</v>
      </c>
      <c r="F4773" t="s">
        <v>15</v>
      </c>
      <c r="G4773">
        <v>3</v>
      </c>
      <c r="H4773" s="5">
        <v>973.11</v>
      </c>
      <c r="I4773" s="5">
        <v>0.27</v>
      </c>
      <c r="J4773" s="5">
        <v>2131.1109000000001</v>
      </c>
      <c r="K4773" s="5">
        <v>340.52987764232068</v>
      </c>
      <c r="L4773">
        <f>YEAR(SalesData[Order Date])</f>
        <v>2024</v>
      </c>
      <c r="M4773">
        <f>MONTH(SalesData[Order Date])</f>
        <v>4</v>
      </c>
      <c r="N4773" t="str">
        <f>TEXT(SalesData[[#This Row],[Order Date]], "mmmm")</f>
        <v>April</v>
      </c>
      <c r="O4773" s="7">
        <f>IF(SalesData[Sales]=0,0,SalesData[Profit]/SalesData[Sales])</f>
        <v>0.1597898437112403</v>
      </c>
      <c r="P4773" s="8">
        <f t="shared" si="74"/>
        <v>9.2486974751055908E-5</v>
      </c>
      <c r="Q4773" t="str">
        <f>IF(SalesData[[#This Row],[Discount]]&gt;0, "Yes", "No")</f>
        <v>Yes</v>
      </c>
      <c r="R4773" t="str">
        <f>TEXT(SalesData[[#This Row],[Order Date]],"mmm-yyyy")</f>
        <v>Apr-2024</v>
      </c>
      <c r="S4773">
        <f>YEAR(SalesData[[#This Row],[Order Date]])*100 + MONTH(SalesData[[#This Row],[Order Date]])</f>
        <v>202404</v>
      </c>
    </row>
    <row r="4774" spans="1:19" x14ac:dyDescent="0.3">
      <c r="A4774" t="s">
        <v>13308</v>
      </c>
      <c r="B4774" s="3">
        <v>45388</v>
      </c>
      <c r="C4774" t="s">
        <v>13309</v>
      </c>
      <c r="D4774" t="s">
        <v>23</v>
      </c>
      <c r="E4774" t="s">
        <v>14</v>
      </c>
      <c r="F4774" t="s">
        <v>62</v>
      </c>
      <c r="G4774">
        <v>4</v>
      </c>
      <c r="H4774" s="5">
        <v>479.88</v>
      </c>
      <c r="I4774" s="5">
        <v>0.04</v>
      </c>
      <c r="J4774" s="5">
        <v>1842.7392</v>
      </c>
      <c r="K4774" s="5">
        <v>211.00602317968591</v>
      </c>
      <c r="L4774">
        <f>YEAR(SalesData[Order Date])</f>
        <v>2024</v>
      </c>
      <c r="M4774">
        <f>MONTH(SalesData[Order Date])</f>
        <v>4</v>
      </c>
      <c r="N4774" t="str">
        <f>TEXT(SalesData[[#This Row],[Order Date]], "mmmm")</f>
        <v>April</v>
      </c>
      <c r="O4774" s="7">
        <f>IF(SalesData[Sales]=0,0,SalesData[Profit]/SalesData[Sales])</f>
        <v>0.11450672085321999</v>
      </c>
      <c r="P4774" s="8">
        <f t="shared" si="74"/>
        <v>2.0838542969075604E-5</v>
      </c>
      <c r="Q4774" t="str">
        <f>IF(SalesData[[#This Row],[Discount]]&gt;0, "Yes", "No")</f>
        <v>Yes</v>
      </c>
      <c r="R4774" t="str">
        <f>TEXT(SalesData[[#This Row],[Order Date]],"mmm-yyyy")</f>
        <v>Apr-2024</v>
      </c>
      <c r="S4774">
        <f>YEAR(SalesData[[#This Row],[Order Date]])*100 + MONTH(SalesData[[#This Row],[Order Date]])</f>
        <v>202404</v>
      </c>
    </row>
    <row r="4775" spans="1:19" x14ac:dyDescent="0.3">
      <c r="A4775" t="s">
        <v>13457</v>
      </c>
      <c r="B4775" s="3">
        <v>45390</v>
      </c>
      <c r="C4775" t="s">
        <v>13458</v>
      </c>
      <c r="D4775" t="s">
        <v>23</v>
      </c>
      <c r="E4775" t="s">
        <v>14</v>
      </c>
      <c r="F4775" t="s">
        <v>39</v>
      </c>
      <c r="G4775">
        <v>8</v>
      </c>
      <c r="H4775" s="5">
        <v>358.46</v>
      </c>
      <c r="I4775" s="5">
        <v>0.26</v>
      </c>
      <c r="J4775" s="5">
        <v>2122.0832</v>
      </c>
      <c r="K4775" s="5">
        <v>271.15989652162278</v>
      </c>
      <c r="L4775">
        <f>YEAR(SalesData[Order Date])</f>
        <v>2024</v>
      </c>
      <c r="M4775">
        <f>MONTH(SalesData[Order Date])</f>
        <v>4</v>
      </c>
      <c r="N4775" t="str">
        <f>TEXT(SalesData[[#This Row],[Order Date]], "mmmm")</f>
        <v>April</v>
      </c>
      <c r="O4775" s="7">
        <f>IF(SalesData[Sales]=0,0,SalesData[Profit]/SalesData[Sales])</f>
        <v>0.12778004958600248</v>
      </c>
      <c r="P4775" s="8">
        <f t="shared" si="74"/>
        <v>9.0665625174356985E-5</v>
      </c>
      <c r="Q4775" t="str">
        <f>IF(SalesData[[#This Row],[Discount]]&gt;0, "Yes", "No")</f>
        <v>Yes</v>
      </c>
      <c r="R4775" t="str">
        <f>TEXT(SalesData[[#This Row],[Order Date]],"mmm-yyyy")</f>
        <v>Apr-2024</v>
      </c>
      <c r="S4775">
        <f>YEAR(SalesData[[#This Row],[Order Date]])*100 + MONTH(SalesData[[#This Row],[Order Date]])</f>
        <v>202404</v>
      </c>
    </row>
    <row r="4776" spans="1:19" x14ac:dyDescent="0.3">
      <c r="A4776" t="s">
        <v>13490</v>
      </c>
      <c r="B4776" s="3">
        <v>45402</v>
      </c>
      <c r="C4776" t="s">
        <v>13491</v>
      </c>
      <c r="D4776" t="s">
        <v>30</v>
      </c>
      <c r="E4776" t="s">
        <v>26</v>
      </c>
      <c r="F4776" t="s">
        <v>31</v>
      </c>
      <c r="G4776">
        <v>8</v>
      </c>
      <c r="H4776" s="5">
        <v>750.32</v>
      </c>
      <c r="I4776" s="5">
        <v>0.17</v>
      </c>
      <c r="J4776" s="5">
        <v>4982.1248000000014</v>
      </c>
      <c r="K4776" s="5">
        <v>1372.5979180277859</v>
      </c>
      <c r="L4776">
        <f>YEAR(SalesData[Order Date])</f>
        <v>2024</v>
      </c>
      <c r="M4776">
        <f>MONTH(SalesData[Order Date])</f>
        <v>4</v>
      </c>
      <c r="N4776" t="str">
        <f>TEXT(SalesData[[#This Row],[Order Date]], "mmmm")</f>
        <v>April</v>
      </c>
      <c r="O4776" s="7">
        <f>IF(SalesData[Sales]=0,0,SalesData[Profit]/SalesData[Sales])</f>
        <v>0.27550452329652309</v>
      </c>
      <c r="P4776" s="8">
        <f t="shared" si="74"/>
        <v>2.8321249600170595E-5</v>
      </c>
      <c r="Q4776" t="str">
        <f>IF(SalesData[[#This Row],[Discount]]&gt;0, "Yes", "No")</f>
        <v>Yes</v>
      </c>
      <c r="R4776" t="str">
        <f>TEXT(SalesData[[#This Row],[Order Date]],"mmm-yyyy")</f>
        <v>Apr-2024</v>
      </c>
      <c r="S4776">
        <f>YEAR(SalesData[[#This Row],[Order Date]])*100 + MONTH(SalesData[[#This Row],[Order Date]])</f>
        <v>202404</v>
      </c>
    </row>
    <row r="4777" spans="1:19" x14ac:dyDescent="0.3">
      <c r="A4777" t="s">
        <v>13589</v>
      </c>
      <c r="B4777" s="3">
        <v>45409</v>
      </c>
      <c r="C4777" t="s">
        <v>13590</v>
      </c>
      <c r="D4777" t="s">
        <v>18</v>
      </c>
      <c r="E4777" t="s">
        <v>14</v>
      </c>
      <c r="F4777" t="s">
        <v>31</v>
      </c>
      <c r="G4777">
        <v>9</v>
      </c>
      <c r="H4777" s="5">
        <v>168.14</v>
      </c>
      <c r="I4777" s="5">
        <v>0.28999999999999998</v>
      </c>
      <c r="J4777" s="5">
        <v>1074.4146000000001</v>
      </c>
      <c r="K4777" s="5">
        <v>113.6563708923502</v>
      </c>
      <c r="L4777">
        <f>YEAR(SalesData[Order Date])</f>
        <v>2024</v>
      </c>
      <c r="M4777">
        <f>MONTH(SalesData[Order Date])</f>
        <v>4</v>
      </c>
      <c r="N4777" t="str">
        <f>TEXT(SalesData[[#This Row],[Order Date]], "mmmm")</f>
        <v>April</v>
      </c>
      <c r="O4777" s="7">
        <f>IF(SalesData[Sales]=0,0,SalesData[Profit]/SalesData[Sales])</f>
        <v>0.1057844624341015</v>
      </c>
      <c r="P4777" s="8">
        <f t="shared" si="74"/>
        <v>1.9163924243024993E-4</v>
      </c>
      <c r="Q4777" t="str">
        <f>IF(SalesData[[#This Row],[Discount]]&gt;0, "Yes", "No")</f>
        <v>Yes</v>
      </c>
      <c r="R4777" t="str">
        <f>TEXT(SalesData[[#This Row],[Order Date]],"mmm-yyyy")</f>
        <v>Apr-2024</v>
      </c>
      <c r="S4777">
        <f>YEAR(SalesData[[#This Row],[Order Date]])*100 + MONTH(SalesData[[#This Row],[Order Date]])</f>
        <v>202404</v>
      </c>
    </row>
    <row r="4778" spans="1:19" x14ac:dyDescent="0.3">
      <c r="A4778" t="s">
        <v>13640</v>
      </c>
      <c r="B4778" s="3">
        <v>45407</v>
      </c>
      <c r="C4778" t="s">
        <v>9648</v>
      </c>
      <c r="D4778" t="s">
        <v>23</v>
      </c>
      <c r="E4778" t="s">
        <v>14</v>
      </c>
      <c r="F4778" t="s">
        <v>20</v>
      </c>
      <c r="G4778">
        <v>4</v>
      </c>
      <c r="H4778" s="5">
        <v>791.13</v>
      </c>
      <c r="I4778" s="5">
        <v>0.14000000000000001</v>
      </c>
      <c r="J4778" s="5">
        <v>2721.4872</v>
      </c>
      <c r="K4778" s="5">
        <v>422.02748414909848</v>
      </c>
      <c r="L4778">
        <f>YEAR(SalesData[Order Date])</f>
        <v>2024</v>
      </c>
      <c r="M4778">
        <f>MONTH(SalesData[Order Date])</f>
        <v>4</v>
      </c>
      <c r="N4778" t="str">
        <f>TEXT(SalesData[[#This Row],[Order Date]], "mmmm")</f>
        <v>April</v>
      </c>
      <c r="O4778" s="7">
        <f>IF(SalesData[Sales]=0,0,SalesData[Profit]/SalesData[Sales])</f>
        <v>0.15507237518849931</v>
      </c>
      <c r="P4778" s="8">
        <f t="shared" si="74"/>
        <v>4.4240516729235399E-5</v>
      </c>
      <c r="Q4778" t="str">
        <f>IF(SalesData[[#This Row],[Discount]]&gt;0, "Yes", "No")</f>
        <v>Yes</v>
      </c>
      <c r="R4778" t="str">
        <f>TEXT(SalesData[[#This Row],[Order Date]],"mmm-yyyy")</f>
        <v>Apr-2024</v>
      </c>
      <c r="S4778">
        <f>YEAR(SalesData[[#This Row],[Order Date]])*100 + MONTH(SalesData[[#This Row],[Order Date]])</f>
        <v>202404</v>
      </c>
    </row>
    <row r="4779" spans="1:19" x14ac:dyDescent="0.3">
      <c r="A4779" t="s">
        <v>13675</v>
      </c>
      <c r="B4779" s="3">
        <v>45403</v>
      </c>
      <c r="C4779" t="s">
        <v>13676</v>
      </c>
      <c r="D4779" t="s">
        <v>13</v>
      </c>
      <c r="E4779" t="s">
        <v>14</v>
      </c>
      <c r="F4779" t="s">
        <v>34</v>
      </c>
      <c r="G4779">
        <v>9</v>
      </c>
      <c r="H4779" s="5">
        <v>661.12</v>
      </c>
      <c r="I4779" s="5">
        <v>0.25</v>
      </c>
      <c r="J4779" s="5">
        <v>4462.5599999999986</v>
      </c>
      <c r="K4779" s="5">
        <v>1312.280974735284</v>
      </c>
      <c r="L4779">
        <f>YEAR(SalesData[Order Date])</f>
        <v>2024</v>
      </c>
      <c r="M4779">
        <f>MONTH(SalesData[Order Date])</f>
        <v>4</v>
      </c>
      <c r="N4779" t="str">
        <f>TEXT(SalesData[[#This Row],[Order Date]], "mmmm")</f>
        <v>April</v>
      </c>
      <c r="O4779" s="7">
        <f>IF(SalesData[Sales]=0,0,SalesData[Profit]/SalesData[Sales])</f>
        <v>0.29406461195710182</v>
      </c>
      <c r="P4779" s="8">
        <f t="shared" si="74"/>
        <v>4.2016241798429599E-5</v>
      </c>
      <c r="Q4779" t="str">
        <f>IF(SalesData[[#This Row],[Discount]]&gt;0, "Yes", "No")</f>
        <v>Yes</v>
      </c>
      <c r="R4779" t="str">
        <f>TEXT(SalesData[[#This Row],[Order Date]],"mmm-yyyy")</f>
        <v>Apr-2024</v>
      </c>
      <c r="S4779">
        <f>YEAR(SalesData[[#This Row],[Order Date]])*100 + MONTH(SalesData[[#This Row],[Order Date]])</f>
        <v>202404</v>
      </c>
    </row>
    <row r="4780" spans="1:19" x14ac:dyDescent="0.3">
      <c r="A4780" t="s">
        <v>13783</v>
      </c>
      <c r="B4780" s="3">
        <v>45411</v>
      </c>
      <c r="C4780" t="s">
        <v>13784</v>
      </c>
      <c r="D4780" t="s">
        <v>18</v>
      </c>
      <c r="E4780" t="s">
        <v>14</v>
      </c>
      <c r="F4780" t="s">
        <v>34</v>
      </c>
      <c r="G4780">
        <v>5</v>
      </c>
      <c r="H4780" s="5">
        <v>455.33</v>
      </c>
      <c r="I4780" s="5">
        <v>0.24</v>
      </c>
      <c r="J4780" s="5">
        <v>1730.2539999999999</v>
      </c>
      <c r="K4780" s="5">
        <v>435.53783173707791</v>
      </c>
      <c r="L4780">
        <f>YEAR(SalesData[Order Date])</f>
        <v>2024</v>
      </c>
      <c r="M4780">
        <f>MONTH(SalesData[Order Date])</f>
        <v>4</v>
      </c>
      <c r="N4780" t="str">
        <f>TEXT(SalesData[[#This Row],[Order Date]], "mmmm")</f>
        <v>April</v>
      </c>
      <c r="O4780" s="7">
        <f>IF(SalesData[Sales]=0,0,SalesData[Profit]/SalesData[Sales])</f>
        <v>0.25171901451294315</v>
      </c>
      <c r="P4780" s="8">
        <f t="shared" si="74"/>
        <v>1.0541804844837809E-4</v>
      </c>
      <c r="Q4780" t="str">
        <f>IF(SalesData[[#This Row],[Discount]]&gt;0, "Yes", "No")</f>
        <v>Yes</v>
      </c>
      <c r="R4780" t="str">
        <f>TEXT(SalesData[[#This Row],[Order Date]],"mmm-yyyy")</f>
        <v>Apr-2024</v>
      </c>
      <c r="S4780">
        <f>YEAR(SalesData[[#This Row],[Order Date]])*100 + MONTH(SalesData[[#This Row],[Order Date]])</f>
        <v>202404</v>
      </c>
    </row>
    <row r="4781" spans="1:19" x14ac:dyDescent="0.3">
      <c r="A4781" t="s">
        <v>13813</v>
      </c>
      <c r="B4781" s="3">
        <v>45388</v>
      </c>
      <c r="C4781" t="s">
        <v>13814</v>
      </c>
      <c r="D4781" t="s">
        <v>23</v>
      </c>
      <c r="E4781" t="s">
        <v>26</v>
      </c>
      <c r="F4781" t="s">
        <v>91</v>
      </c>
      <c r="G4781">
        <v>5</v>
      </c>
      <c r="H4781" s="5">
        <v>495.67</v>
      </c>
      <c r="I4781" s="5">
        <v>0.08</v>
      </c>
      <c r="J4781" s="5">
        <v>2280.0819999999999</v>
      </c>
      <c r="K4781" s="5">
        <v>307.97961931659978</v>
      </c>
      <c r="L4781">
        <f>YEAR(SalesData[Order Date])</f>
        <v>2024</v>
      </c>
      <c r="M4781">
        <f>MONTH(SalesData[Order Date])</f>
        <v>4</v>
      </c>
      <c r="N4781" t="str">
        <f>TEXT(SalesData[[#This Row],[Order Date]], "mmmm")</f>
        <v>April</v>
      </c>
      <c r="O4781" s="7">
        <f>IF(SalesData[Sales]=0,0,SalesData[Profit]/SalesData[Sales])</f>
        <v>0.13507392248024405</v>
      </c>
      <c r="P4781" s="8">
        <f t="shared" si="74"/>
        <v>3.2279540823531785E-5</v>
      </c>
      <c r="Q4781" t="str">
        <f>IF(SalesData[[#This Row],[Discount]]&gt;0, "Yes", "No")</f>
        <v>Yes</v>
      </c>
      <c r="R4781" t="str">
        <f>TEXT(SalesData[[#This Row],[Order Date]],"mmm-yyyy")</f>
        <v>Apr-2024</v>
      </c>
      <c r="S4781">
        <f>YEAR(SalesData[[#This Row],[Order Date]])*100 + MONTH(SalesData[[#This Row],[Order Date]])</f>
        <v>202404</v>
      </c>
    </row>
    <row r="4782" spans="1:19" x14ac:dyDescent="0.3">
      <c r="A4782" t="s">
        <v>13852</v>
      </c>
      <c r="B4782" s="3">
        <v>45397</v>
      </c>
      <c r="C4782" t="s">
        <v>13853</v>
      </c>
      <c r="D4782" t="s">
        <v>18</v>
      </c>
      <c r="E4782" t="s">
        <v>26</v>
      </c>
      <c r="F4782" t="s">
        <v>44</v>
      </c>
      <c r="G4782">
        <v>5</v>
      </c>
      <c r="H4782" s="5">
        <v>766.94</v>
      </c>
      <c r="I4782" s="5">
        <v>0.08</v>
      </c>
      <c r="J4782" s="5">
        <v>3527.924</v>
      </c>
      <c r="K4782" s="5">
        <v>824.73541726407575</v>
      </c>
      <c r="L4782">
        <f>YEAR(SalesData[Order Date])</f>
        <v>2024</v>
      </c>
      <c r="M4782">
        <f>MONTH(SalesData[Order Date])</f>
        <v>4</v>
      </c>
      <c r="N4782" t="str">
        <f>TEXT(SalesData[[#This Row],[Order Date]], "mmmm")</f>
        <v>April</v>
      </c>
      <c r="O4782" s="7">
        <f>IF(SalesData[Sales]=0,0,SalesData[Profit]/SalesData[Sales])</f>
        <v>0.23377357824717193</v>
      </c>
      <c r="P4782" s="8">
        <f t="shared" si="74"/>
        <v>2.0862127415443188E-5</v>
      </c>
      <c r="Q4782" t="str">
        <f>IF(SalesData[[#This Row],[Discount]]&gt;0, "Yes", "No")</f>
        <v>Yes</v>
      </c>
      <c r="R4782" t="str">
        <f>TEXT(SalesData[[#This Row],[Order Date]],"mmm-yyyy")</f>
        <v>Apr-2024</v>
      </c>
      <c r="S4782">
        <f>YEAR(SalesData[[#This Row],[Order Date]])*100 + MONTH(SalesData[[#This Row],[Order Date]])</f>
        <v>202404</v>
      </c>
    </row>
    <row r="4783" spans="1:19" x14ac:dyDescent="0.3">
      <c r="A4783" t="s">
        <v>13886</v>
      </c>
      <c r="B4783" s="3">
        <v>45384</v>
      </c>
      <c r="C4783" t="s">
        <v>13887</v>
      </c>
      <c r="D4783" t="s">
        <v>30</v>
      </c>
      <c r="E4783" t="s">
        <v>26</v>
      </c>
      <c r="F4783" t="s">
        <v>39</v>
      </c>
      <c r="G4783">
        <v>3</v>
      </c>
      <c r="H4783" s="5">
        <v>228.9</v>
      </c>
      <c r="I4783" s="5">
        <v>0.19</v>
      </c>
      <c r="J4783" s="5">
        <v>556.22700000000009</v>
      </c>
      <c r="K4783" s="5">
        <v>66.676322483147487</v>
      </c>
      <c r="L4783">
        <f>YEAR(SalesData[Order Date])</f>
        <v>2024</v>
      </c>
      <c r="M4783">
        <f>MONTH(SalesData[Order Date])</f>
        <v>4</v>
      </c>
      <c r="N4783" t="str">
        <f>TEXT(SalesData[[#This Row],[Order Date]], "mmmm")</f>
        <v>April</v>
      </c>
      <c r="O4783" s="7">
        <f>IF(SalesData[Sales]=0,0,SalesData[Profit]/SalesData[Sales])</f>
        <v>0.11987250256306774</v>
      </c>
      <c r="P4783" s="8">
        <f t="shared" si="74"/>
        <v>2.7668559778651521E-4</v>
      </c>
      <c r="Q4783" t="str">
        <f>IF(SalesData[[#This Row],[Discount]]&gt;0, "Yes", "No")</f>
        <v>Yes</v>
      </c>
      <c r="R4783" t="str">
        <f>TEXT(SalesData[[#This Row],[Order Date]],"mmm-yyyy")</f>
        <v>Apr-2024</v>
      </c>
      <c r="S4783">
        <f>YEAR(SalesData[[#This Row],[Order Date]])*100 + MONTH(SalesData[[#This Row],[Order Date]])</f>
        <v>202404</v>
      </c>
    </row>
    <row r="4784" spans="1:19" x14ac:dyDescent="0.3">
      <c r="A4784" t="s">
        <v>13903</v>
      </c>
      <c r="B4784" s="3">
        <v>45410</v>
      </c>
      <c r="C4784" t="s">
        <v>13904</v>
      </c>
      <c r="D4784" t="s">
        <v>23</v>
      </c>
      <c r="E4784" t="s">
        <v>19</v>
      </c>
      <c r="F4784" t="s">
        <v>53</v>
      </c>
      <c r="G4784">
        <v>2</v>
      </c>
      <c r="H4784" s="5">
        <v>425.95</v>
      </c>
      <c r="I4784" s="5">
        <v>0.12</v>
      </c>
      <c r="J4784" s="5">
        <v>749.67200000000003</v>
      </c>
      <c r="K4784" s="5">
        <v>145.43633397602849</v>
      </c>
      <c r="L4784">
        <f>YEAR(SalesData[Order Date])</f>
        <v>2024</v>
      </c>
      <c r="M4784">
        <f>MONTH(SalesData[Order Date])</f>
        <v>4</v>
      </c>
      <c r="N4784" t="str">
        <f>TEXT(SalesData[[#This Row],[Order Date]], "mmmm")</f>
        <v>April</v>
      </c>
      <c r="O4784" s="7">
        <f>IF(SalesData[Sales]=0,0,SalesData[Profit]/SalesData[Sales])</f>
        <v>0.19399995461485622</v>
      </c>
      <c r="P4784" s="8">
        <f t="shared" si="74"/>
        <v>1.4086160347458621E-4</v>
      </c>
      <c r="Q4784" t="str">
        <f>IF(SalesData[[#This Row],[Discount]]&gt;0, "Yes", "No")</f>
        <v>Yes</v>
      </c>
      <c r="R4784" t="str">
        <f>TEXT(SalesData[[#This Row],[Order Date]],"mmm-yyyy")</f>
        <v>Apr-2024</v>
      </c>
      <c r="S4784">
        <f>YEAR(SalesData[[#This Row],[Order Date]])*100 + MONTH(SalesData[[#This Row],[Order Date]])</f>
        <v>202404</v>
      </c>
    </row>
    <row r="4785" spans="1:19" x14ac:dyDescent="0.3">
      <c r="A4785" t="s">
        <v>13912</v>
      </c>
      <c r="B4785" s="3">
        <v>45408</v>
      </c>
      <c r="C4785" t="s">
        <v>13913</v>
      </c>
      <c r="D4785" t="s">
        <v>13</v>
      </c>
      <c r="E4785" t="s">
        <v>14</v>
      </c>
      <c r="F4785" t="s">
        <v>20</v>
      </c>
      <c r="G4785">
        <v>2</v>
      </c>
      <c r="H4785" s="5">
        <v>473.35</v>
      </c>
      <c r="I4785" s="5">
        <v>0.3</v>
      </c>
      <c r="J4785" s="5">
        <v>662.68999999999994</v>
      </c>
      <c r="K4785" s="5">
        <v>118.74875498108359</v>
      </c>
      <c r="L4785">
        <f>YEAR(SalesData[Order Date])</f>
        <v>2024</v>
      </c>
      <c r="M4785">
        <f>MONTH(SalesData[Order Date])</f>
        <v>4</v>
      </c>
      <c r="N4785" t="str">
        <f>TEXT(SalesData[[#This Row],[Order Date]], "mmmm")</f>
        <v>April</v>
      </c>
      <c r="O4785" s="7">
        <f>IF(SalesData[Sales]=0,0,SalesData[Profit]/SalesData[Sales])</f>
        <v>0.17919201282814529</v>
      </c>
      <c r="P4785" s="8">
        <f t="shared" si="74"/>
        <v>3.1689025034329775E-4</v>
      </c>
      <c r="Q4785" t="str">
        <f>IF(SalesData[[#This Row],[Discount]]&gt;0, "Yes", "No")</f>
        <v>Yes</v>
      </c>
      <c r="R4785" t="str">
        <f>TEXT(SalesData[[#This Row],[Order Date]],"mmm-yyyy")</f>
        <v>Apr-2024</v>
      </c>
      <c r="S4785">
        <f>YEAR(SalesData[[#This Row],[Order Date]])*100 + MONTH(SalesData[[#This Row],[Order Date]])</f>
        <v>202404</v>
      </c>
    </row>
    <row r="4786" spans="1:19" x14ac:dyDescent="0.3">
      <c r="A4786" t="s">
        <v>13950</v>
      </c>
      <c r="B4786" s="3">
        <v>45401</v>
      </c>
      <c r="C4786" t="s">
        <v>7626</v>
      </c>
      <c r="D4786" t="s">
        <v>13</v>
      </c>
      <c r="E4786" t="s">
        <v>26</v>
      </c>
      <c r="F4786" t="s">
        <v>27</v>
      </c>
      <c r="G4786">
        <v>9</v>
      </c>
      <c r="H4786" s="5">
        <v>347.38</v>
      </c>
      <c r="I4786" s="5">
        <v>0.02</v>
      </c>
      <c r="J4786" s="5">
        <v>3063.8915999999999</v>
      </c>
      <c r="K4786" s="5">
        <v>222.7146817858553</v>
      </c>
      <c r="L4786">
        <f>YEAR(SalesData[Order Date])</f>
        <v>2024</v>
      </c>
      <c r="M4786">
        <f>MONTH(SalesData[Order Date])</f>
        <v>4</v>
      </c>
      <c r="N4786" t="str">
        <f>TEXT(SalesData[[#This Row],[Order Date]], "mmmm")</f>
        <v>April</v>
      </c>
      <c r="O4786" s="7">
        <f>IF(SalesData[Sales]=0,0,SalesData[Profit]/SalesData[Sales])</f>
        <v>7.2690131003934774E-2</v>
      </c>
      <c r="P4786" s="8">
        <f t="shared" si="74"/>
        <v>6.3970931608677013E-6</v>
      </c>
      <c r="Q4786" t="str">
        <f>IF(SalesData[[#This Row],[Discount]]&gt;0, "Yes", "No")</f>
        <v>Yes</v>
      </c>
      <c r="R4786" t="str">
        <f>TEXT(SalesData[[#This Row],[Order Date]],"mmm-yyyy")</f>
        <v>Apr-2024</v>
      </c>
      <c r="S4786">
        <f>YEAR(SalesData[[#This Row],[Order Date]])*100 + MONTH(SalesData[[#This Row],[Order Date]])</f>
        <v>202404</v>
      </c>
    </row>
    <row r="4787" spans="1:19" x14ac:dyDescent="0.3">
      <c r="A4787" t="s">
        <v>14116</v>
      </c>
      <c r="B4787" s="3">
        <v>45409</v>
      </c>
      <c r="C4787" t="s">
        <v>14117</v>
      </c>
      <c r="D4787" t="s">
        <v>23</v>
      </c>
      <c r="E4787" t="s">
        <v>14</v>
      </c>
      <c r="F4787" t="s">
        <v>34</v>
      </c>
      <c r="G4787">
        <v>5</v>
      </c>
      <c r="H4787" s="5">
        <v>429.76</v>
      </c>
      <c r="I4787" s="5">
        <v>0.22</v>
      </c>
      <c r="J4787" s="5">
        <v>1676.0640000000001</v>
      </c>
      <c r="K4787" s="5">
        <v>333.56866812670103</v>
      </c>
      <c r="L4787">
        <f>YEAR(SalesData[Order Date])</f>
        <v>2024</v>
      </c>
      <c r="M4787">
        <f>MONTH(SalesData[Order Date])</f>
        <v>4</v>
      </c>
      <c r="N4787" t="str">
        <f>TEXT(SalesData[[#This Row],[Order Date]], "mmmm")</f>
        <v>April</v>
      </c>
      <c r="O4787" s="7">
        <f>IF(SalesData[Sales]=0,0,SalesData[Profit]/SalesData[Sales])</f>
        <v>0.19901905185404675</v>
      </c>
      <c r="P4787" s="8">
        <f t="shared" si="74"/>
        <v>1.0238272524199552E-4</v>
      </c>
      <c r="Q4787" t="str">
        <f>IF(SalesData[[#This Row],[Discount]]&gt;0, "Yes", "No")</f>
        <v>Yes</v>
      </c>
      <c r="R4787" t="str">
        <f>TEXT(SalesData[[#This Row],[Order Date]],"mmm-yyyy")</f>
        <v>Apr-2024</v>
      </c>
      <c r="S4787">
        <f>YEAR(SalesData[[#This Row],[Order Date]])*100 + MONTH(SalesData[[#This Row],[Order Date]])</f>
        <v>202404</v>
      </c>
    </row>
    <row r="4788" spans="1:19" x14ac:dyDescent="0.3">
      <c r="A4788" t="s">
        <v>14164</v>
      </c>
      <c r="B4788" s="3">
        <v>45385</v>
      </c>
      <c r="C4788" t="s">
        <v>14165</v>
      </c>
      <c r="D4788" t="s">
        <v>18</v>
      </c>
      <c r="E4788" t="s">
        <v>14</v>
      </c>
      <c r="F4788" t="s">
        <v>91</v>
      </c>
      <c r="G4788">
        <v>7</v>
      </c>
      <c r="H4788" s="5">
        <v>907.74</v>
      </c>
      <c r="I4788" s="5">
        <v>0.16</v>
      </c>
      <c r="J4788" s="5">
        <v>5337.5111999999999</v>
      </c>
      <c r="K4788" s="5">
        <v>1174.3288960169721</v>
      </c>
      <c r="L4788">
        <f>YEAR(SalesData[Order Date])</f>
        <v>2024</v>
      </c>
      <c r="M4788">
        <f>MONTH(SalesData[Order Date])</f>
        <v>4</v>
      </c>
      <c r="N4788" t="str">
        <f>TEXT(SalesData[[#This Row],[Order Date]], "mmmm")</f>
        <v>April</v>
      </c>
      <c r="O4788" s="7">
        <f>IF(SalesData[Sales]=0,0,SalesData[Profit]/SalesData[Sales])</f>
        <v>0.22001431978577807</v>
      </c>
      <c r="P4788" s="8">
        <f t="shared" si="74"/>
        <v>2.5180275031554032E-5</v>
      </c>
      <c r="Q4788" t="str">
        <f>IF(SalesData[[#This Row],[Discount]]&gt;0, "Yes", "No")</f>
        <v>Yes</v>
      </c>
      <c r="R4788" t="str">
        <f>TEXT(SalesData[[#This Row],[Order Date]],"mmm-yyyy")</f>
        <v>Apr-2024</v>
      </c>
      <c r="S4788">
        <f>YEAR(SalesData[[#This Row],[Order Date]])*100 + MONTH(SalesData[[#This Row],[Order Date]])</f>
        <v>202404</v>
      </c>
    </row>
    <row r="4789" spans="1:19" x14ac:dyDescent="0.3">
      <c r="A4789" t="s">
        <v>14170</v>
      </c>
      <c r="B4789" s="3">
        <v>45396</v>
      </c>
      <c r="C4789" t="s">
        <v>14171</v>
      </c>
      <c r="D4789" t="s">
        <v>18</v>
      </c>
      <c r="E4789" t="s">
        <v>19</v>
      </c>
      <c r="F4789" t="s">
        <v>15</v>
      </c>
      <c r="G4789">
        <v>9</v>
      </c>
      <c r="H4789" s="5">
        <v>994.49</v>
      </c>
      <c r="I4789" s="5">
        <v>0.19</v>
      </c>
      <c r="J4789" s="5">
        <v>7249.8321000000014</v>
      </c>
      <c r="K4789" s="5">
        <v>882.354150514205</v>
      </c>
      <c r="L4789">
        <f>YEAR(SalesData[Order Date])</f>
        <v>2024</v>
      </c>
      <c r="M4789">
        <f>MONTH(SalesData[Order Date])</f>
        <v>4</v>
      </c>
      <c r="N4789" t="str">
        <f>TEXT(SalesData[[#This Row],[Order Date]], "mmmm")</f>
        <v>April</v>
      </c>
      <c r="O4789" s="7">
        <f>IF(SalesData[Sales]=0,0,SalesData[Profit]/SalesData[Sales])</f>
        <v>0.12170683932310719</v>
      </c>
      <c r="P4789" s="8">
        <f t="shared" si="74"/>
        <v>2.1228077819898753E-5</v>
      </c>
      <c r="Q4789" t="str">
        <f>IF(SalesData[[#This Row],[Discount]]&gt;0, "Yes", "No")</f>
        <v>Yes</v>
      </c>
      <c r="R4789" t="str">
        <f>TEXT(SalesData[[#This Row],[Order Date]],"mmm-yyyy")</f>
        <v>Apr-2024</v>
      </c>
      <c r="S4789">
        <f>YEAR(SalesData[[#This Row],[Order Date]])*100 + MONTH(SalesData[[#This Row],[Order Date]])</f>
        <v>202404</v>
      </c>
    </row>
    <row r="4790" spans="1:19" x14ac:dyDescent="0.3">
      <c r="A4790" t="s">
        <v>14181</v>
      </c>
      <c r="B4790" s="3">
        <v>45398</v>
      </c>
      <c r="C4790" t="s">
        <v>2003</v>
      </c>
      <c r="D4790" t="s">
        <v>30</v>
      </c>
      <c r="E4790" t="s">
        <v>26</v>
      </c>
      <c r="F4790" t="s">
        <v>27</v>
      </c>
      <c r="G4790">
        <v>3</v>
      </c>
      <c r="H4790" s="5">
        <v>589.95000000000005</v>
      </c>
      <c r="I4790" s="5">
        <v>0.05</v>
      </c>
      <c r="J4790" s="5">
        <v>1681.3575000000001</v>
      </c>
      <c r="K4790" s="5">
        <v>481.12198089861852</v>
      </c>
      <c r="L4790">
        <f>YEAR(SalesData[Order Date])</f>
        <v>2024</v>
      </c>
      <c r="M4790">
        <f>MONTH(SalesData[Order Date])</f>
        <v>4</v>
      </c>
      <c r="N4790" t="str">
        <f>TEXT(SalesData[[#This Row],[Order Date]], "mmmm")</f>
        <v>April</v>
      </c>
      <c r="O4790" s="7">
        <f>IF(SalesData[Sales]=0,0,SalesData[Profit]/SalesData[Sales])</f>
        <v>0.28615091133124188</v>
      </c>
      <c r="P4790" s="8">
        <f t="shared" si="74"/>
        <v>2.8250981721614824E-5</v>
      </c>
      <c r="Q4790" t="str">
        <f>IF(SalesData[[#This Row],[Discount]]&gt;0, "Yes", "No")</f>
        <v>Yes</v>
      </c>
      <c r="R4790" t="str">
        <f>TEXT(SalesData[[#This Row],[Order Date]],"mmm-yyyy")</f>
        <v>Apr-2024</v>
      </c>
      <c r="S4790">
        <f>YEAR(SalesData[[#This Row],[Order Date]])*100 + MONTH(SalesData[[#This Row],[Order Date]])</f>
        <v>202404</v>
      </c>
    </row>
    <row r="4791" spans="1:19" x14ac:dyDescent="0.3">
      <c r="A4791" t="s">
        <v>14189</v>
      </c>
      <c r="B4791" s="3">
        <v>45402</v>
      </c>
      <c r="C4791" t="s">
        <v>4311</v>
      </c>
      <c r="D4791" t="s">
        <v>13</v>
      </c>
      <c r="E4791" t="s">
        <v>19</v>
      </c>
      <c r="F4791" t="s">
        <v>44</v>
      </c>
      <c r="G4791">
        <v>2</v>
      </c>
      <c r="H4791" s="5">
        <v>174.65</v>
      </c>
      <c r="I4791" s="5">
        <v>0.06</v>
      </c>
      <c r="J4791" s="5">
        <v>328.34199999999998</v>
      </c>
      <c r="K4791" s="5">
        <v>78.425933504236838</v>
      </c>
      <c r="L4791">
        <f>YEAR(SalesData[Order Date])</f>
        <v>2024</v>
      </c>
      <c r="M4791">
        <f>MONTH(SalesData[Order Date])</f>
        <v>4</v>
      </c>
      <c r="N4791" t="str">
        <f>TEXT(SalesData[[#This Row],[Order Date]], "mmmm")</f>
        <v>April</v>
      </c>
      <c r="O4791" s="7">
        <f>IF(SalesData[Sales]=0,0,SalesData[Profit]/SalesData[Sales])</f>
        <v>0.23885440639405511</v>
      </c>
      <c r="P4791" s="8">
        <f t="shared" si="74"/>
        <v>1.7177211565989119E-4</v>
      </c>
      <c r="Q4791" t="str">
        <f>IF(SalesData[[#This Row],[Discount]]&gt;0, "Yes", "No")</f>
        <v>Yes</v>
      </c>
      <c r="R4791" t="str">
        <f>TEXT(SalesData[[#This Row],[Order Date]],"mmm-yyyy")</f>
        <v>Apr-2024</v>
      </c>
      <c r="S4791">
        <f>YEAR(SalesData[[#This Row],[Order Date]])*100 + MONTH(SalesData[[#This Row],[Order Date]])</f>
        <v>202404</v>
      </c>
    </row>
    <row r="4792" spans="1:19" x14ac:dyDescent="0.3">
      <c r="A4792" t="s">
        <v>14236</v>
      </c>
      <c r="B4792" s="3">
        <v>45389</v>
      </c>
      <c r="C4792" t="s">
        <v>14237</v>
      </c>
      <c r="D4792" t="s">
        <v>23</v>
      </c>
      <c r="E4792" t="s">
        <v>19</v>
      </c>
      <c r="F4792" t="s">
        <v>31</v>
      </c>
      <c r="G4792">
        <v>8</v>
      </c>
      <c r="H4792" s="5">
        <v>56.11</v>
      </c>
      <c r="I4792" s="5">
        <v>0.02</v>
      </c>
      <c r="J4792" s="5">
        <v>439.9024</v>
      </c>
      <c r="K4792" s="5">
        <v>93.46935845411862</v>
      </c>
      <c r="L4792">
        <f>YEAR(SalesData[Order Date])</f>
        <v>2024</v>
      </c>
      <c r="M4792">
        <f>MONTH(SalesData[Order Date])</f>
        <v>4</v>
      </c>
      <c r="N4792" t="str">
        <f>TEXT(SalesData[[#This Row],[Order Date]], "mmmm")</f>
        <v>April</v>
      </c>
      <c r="O4792" s="7">
        <f>IF(SalesData[Sales]=0,0,SalesData[Profit]/SalesData[Sales])</f>
        <v>0.21247749149383732</v>
      </c>
      <c r="P4792" s="8">
        <f t="shared" si="74"/>
        <v>4.4555337729459988E-5</v>
      </c>
      <c r="Q4792" t="str">
        <f>IF(SalesData[[#This Row],[Discount]]&gt;0, "Yes", "No")</f>
        <v>Yes</v>
      </c>
      <c r="R4792" t="str">
        <f>TEXT(SalesData[[#This Row],[Order Date]],"mmm-yyyy")</f>
        <v>Apr-2024</v>
      </c>
      <c r="S4792">
        <f>YEAR(SalesData[[#This Row],[Order Date]])*100 + MONTH(SalesData[[#This Row],[Order Date]])</f>
        <v>202404</v>
      </c>
    </row>
    <row r="4793" spans="1:19" x14ac:dyDescent="0.3">
      <c r="A4793" t="s">
        <v>14246</v>
      </c>
      <c r="B4793" s="3">
        <v>45399</v>
      </c>
      <c r="C4793" t="s">
        <v>14247</v>
      </c>
      <c r="D4793" t="s">
        <v>18</v>
      </c>
      <c r="E4793" t="s">
        <v>19</v>
      </c>
      <c r="F4793" t="s">
        <v>27</v>
      </c>
      <c r="G4793">
        <v>8</v>
      </c>
      <c r="H4793" s="5">
        <v>80.680000000000007</v>
      </c>
      <c r="I4793" s="5">
        <v>0.13</v>
      </c>
      <c r="J4793" s="5">
        <v>561.53280000000007</v>
      </c>
      <c r="K4793" s="5">
        <v>149.22481376990629</v>
      </c>
      <c r="L4793">
        <f>YEAR(SalesData[Order Date])</f>
        <v>2024</v>
      </c>
      <c r="M4793">
        <f>MONTH(SalesData[Order Date])</f>
        <v>4</v>
      </c>
      <c r="N4793" t="str">
        <f>TEXT(SalesData[[#This Row],[Order Date]], "mmmm")</f>
        <v>April</v>
      </c>
      <c r="O4793" s="7">
        <f>IF(SalesData[Sales]=0,0,SalesData[Profit]/SalesData[Sales])</f>
        <v>0.26574549833937799</v>
      </c>
      <c r="P4793" s="8">
        <f t="shared" si="74"/>
        <v>2.0141298958849775E-4</v>
      </c>
      <c r="Q4793" t="str">
        <f>IF(SalesData[[#This Row],[Discount]]&gt;0, "Yes", "No")</f>
        <v>Yes</v>
      </c>
      <c r="R4793" t="str">
        <f>TEXT(SalesData[[#This Row],[Order Date]],"mmm-yyyy")</f>
        <v>Apr-2024</v>
      </c>
      <c r="S4793">
        <f>YEAR(SalesData[[#This Row],[Order Date]])*100 + MONTH(SalesData[[#This Row],[Order Date]])</f>
        <v>202404</v>
      </c>
    </row>
    <row r="4794" spans="1:19" x14ac:dyDescent="0.3">
      <c r="A4794" t="s">
        <v>14353</v>
      </c>
      <c r="B4794" s="3">
        <v>45389</v>
      </c>
      <c r="C4794" t="s">
        <v>14354</v>
      </c>
      <c r="D4794" t="s">
        <v>23</v>
      </c>
      <c r="E4794" t="s">
        <v>26</v>
      </c>
      <c r="F4794" t="s">
        <v>20</v>
      </c>
      <c r="G4794">
        <v>1</v>
      </c>
      <c r="H4794" s="5">
        <v>349.06</v>
      </c>
      <c r="I4794" s="5">
        <v>0.26</v>
      </c>
      <c r="J4794" s="5">
        <v>258.30439999999999</v>
      </c>
      <c r="K4794" s="5">
        <v>24.3230754687442</v>
      </c>
      <c r="L4794">
        <f>YEAR(SalesData[Order Date])</f>
        <v>2024</v>
      </c>
      <c r="M4794">
        <f>MONTH(SalesData[Order Date])</f>
        <v>4</v>
      </c>
      <c r="N4794" t="str">
        <f>TEXT(SalesData[[#This Row],[Order Date]], "mmmm")</f>
        <v>April</v>
      </c>
      <c r="O4794" s="7">
        <f>IF(SalesData[Sales]=0,0,SalesData[Profit]/SalesData[Sales])</f>
        <v>9.4164386935507882E-2</v>
      </c>
      <c r="P4794" s="8">
        <f t="shared" si="74"/>
        <v>7.4485761760155846E-4</v>
      </c>
      <c r="Q4794" t="str">
        <f>IF(SalesData[[#This Row],[Discount]]&gt;0, "Yes", "No")</f>
        <v>Yes</v>
      </c>
      <c r="R4794" t="str">
        <f>TEXT(SalesData[[#This Row],[Order Date]],"mmm-yyyy")</f>
        <v>Apr-2024</v>
      </c>
      <c r="S4794">
        <f>YEAR(SalesData[[#This Row],[Order Date]])*100 + MONTH(SalesData[[#This Row],[Order Date]])</f>
        <v>202404</v>
      </c>
    </row>
    <row r="4795" spans="1:19" x14ac:dyDescent="0.3">
      <c r="A4795" t="s">
        <v>14371</v>
      </c>
      <c r="B4795" s="3">
        <v>45400</v>
      </c>
      <c r="C4795" t="s">
        <v>14372</v>
      </c>
      <c r="D4795" t="s">
        <v>23</v>
      </c>
      <c r="E4795" t="s">
        <v>26</v>
      </c>
      <c r="F4795" t="s">
        <v>39</v>
      </c>
      <c r="G4795">
        <v>6</v>
      </c>
      <c r="H4795" s="5">
        <v>988.21</v>
      </c>
      <c r="I4795" s="5">
        <v>0.13</v>
      </c>
      <c r="J4795" s="5">
        <v>5158.4562000000014</v>
      </c>
      <c r="K4795" s="5">
        <v>1503.2808377513411</v>
      </c>
      <c r="L4795">
        <f>YEAR(SalesData[Order Date])</f>
        <v>2024</v>
      </c>
      <c r="M4795">
        <f>MONTH(SalesData[Order Date])</f>
        <v>4</v>
      </c>
      <c r="N4795" t="str">
        <f>TEXT(SalesData[[#This Row],[Order Date]], "mmmm")</f>
        <v>April</v>
      </c>
      <c r="O4795" s="7">
        <f>IF(SalesData[Sales]=0,0,SalesData[Profit]/SalesData[Sales])</f>
        <v>0.29142068469076865</v>
      </c>
      <c r="P4795" s="8">
        <f t="shared" si="74"/>
        <v>2.1925164354405103E-5</v>
      </c>
      <c r="Q4795" t="str">
        <f>IF(SalesData[[#This Row],[Discount]]&gt;0, "Yes", "No")</f>
        <v>Yes</v>
      </c>
      <c r="R4795" t="str">
        <f>TEXT(SalesData[[#This Row],[Order Date]],"mmm-yyyy")</f>
        <v>Apr-2024</v>
      </c>
      <c r="S4795">
        <f>YEAR(SalesData[[#This Row],[Order Date]])*100 + MONTH(SalesData[[#This Row],[Order Date]])</f>
        <v>202404</v>
      </c>
    </row>
    <row r="4796" spans="1:19" x14ac:dyDescent="0.3">
      <c r="A4796" t="s">
        <v>14406</v>
      </c>
      <c r="B4796" s="3">
        <v>45401</v>
      </c>
      <c r="C4796" t="s">
        <v>14407</v>
      </c>
      <c r="D4796" t="s">
        <v>18</v>
      </c>
      <c r="E4796" t="s">
        <v>14</v>
      </c>
      <c r="F4796" t="s">
        <v>53</v>
      </c>
      <c r="G4796">
        <v>2</v>
      </c>
      <c r="H4796" s="5">
        <v>139.26</v>
      </c>
      <c r="I4796" s="5">
        <v>0.16</v>
      </c>
      <c r="J4796" s="5">
        <v>233.95679999999999</v>
      </c>
      <c r="K4796" s="5">
        <v>61.375813140560851</v>
      </c>
      <c r="L4796">
        <f>YEAR(SalesData[Order Date])</f>
        <v>2024</v>
      </c>
      <c r="M4796">
        <f>MONTH(SalesData[Order Date])</f>
        <v>4</v>
      </c>
      <c r="N4796" t="str">
        <f>TEXT(SalesData[[#This Row],[Order Date]], "mmmm")</f>
        <v>April</v>
      </c>
      <c r="O4796" s="7">
        <f>IF(SalesData[Sales]=0,0,SalesData[Profit]/SalesData[Sales])</f>
        <v>0.26233823141947937</v>
      </c>
      <c r="P4796" s="8">
        <f t="shared" si="74"/>
        <v>5.7446502944133286E-4</v>
      </c>
      <c r="Q4796" t="str">
        <f>IF(SalesData[[#This Row],[Discount]]&gt;0, "Yes", "No")</f>
        <v>Yes</v>
      </c>
      <c r="R4796" t="str">
        <f>TEXT(SalesData[[#This Row],[Order Date]],"mmm-yyyy")</f>
        <v>Apr-2024</v>
      </c>
      <c r="S4796">
        <f>YEAR(SalesData[[#This Row],[Order Date]])*100 + MONTH(SalesData[[#This Row],[Order Date]])</f>
        <v>202404</v>
      </c>
    </row>
    <row r="4797" spans="1:19" x14ac:dyDescent="0.3">
      <c r="A4797" t="s">
        <v>14505</v>
      </c>
      <c r="B4797" s="3">
        <v>45394</v>
      </c>
      <c r="C4797" t="s">
        <v>9605</v>
      </c>
      <c r="D4797" t="s">
        <v>13</v>
      </c>
      <c r="E4797" t="s">
        <v>26</v>
      </c>
      <c r="F4797" t="s">
        <v>53</v>
      </c>
      <c r="G4797">
        <v>9</v>
      </c>
      <c r="H4797" s="5">
        <v>348.2</v>
      </c>
      <c r="I4797" s="5">
        <v>0.09</v>
      </c>
      <c r="J4797" s="5">
        <v>2851.7579999999998</v>
      </c>
      <c r="K4797" s="5">
        <v>535.3527344588739</v>
      </c>
      <c r="L4797">
        <f>YEAR(SalesData[Order Date])</f>
        <v>2024</v>
      </c>
      <c r="M4797">
        <f>MONTH(SalesData[Order Date])</f>
        <v>4</v>
      </c>
      <c r="N4797" t="str">
        <f>TEXT(SalesData[[#This Row],[Order Date]], "mmmm")</f>
        <v>April</v>
      </c>
      <c r="O4797" s="7">
        <f>IF(SalesData[Sales]=0,0,SalesData[Profit]/SalesData[Sales])</f>
        <v>0.18772726664004236</v>
      </c>
      <c r="P4797" s="8">
        <f t="shared" si="74"/>
        <v>2.871912693854107E-5</v>
      </c>
      <c r="Q4797" t="str">
        <f>IF(SalesData[[#This Row],[Discount]]&gt;0, "Yes", "No")</f>
        <v>Yes</v>
      </c>
      <c r="R4797" t="str">
        <f>TEXT(SalesData[[#This Row],[Order Date]],"mmm-yyyy")</f>
        <v>Apr-2024</v>
      </c>
      <c r="S4797">
        <f>YEAR(SalesData[[#This Row],[Order Date]])*100 + MONTH(SalesData[[#This Row],[Order Date]])</f>
        <v>202404</v>
      </c>
    </row>
    <row r="4798" spans="1:19" x14ac:dyDescent="0.3">
      <c r="A4798" t="s">
        <v>14585</v>
      </c>
      <c r="B4798" s="3">
        <v>45398</v>
      </c>
      <c r="C4798" t="s">
        <v>14586</v>
      </c>
      <c r="D4798" t="s">
        <v>18</v>
      </c>
      <c r="E4798" t="s">
        <v>14</v>
      </c>
      <c r="F4798" t="s">
        <v>34</v>
      </c>
      <c r="G4798">
        <v>8</v>
      </c>
      <c r="H4798" s="5">
        <v>786.84</v>
      </c>
      <c r="I4798" s="5">
        <v>0.12</v>
      </c>
      <c r="J4798" s="5">
        <v>5539.3536000000004</v>
      </c>
      <c r="K4798" s="5">
        <v>1551.202684094334</v>
      </c>
      <c r="L4798">
        <f>YEAR(SalesData[Order Date])</f>
        <v>2024</v>
      </c>
      <c r="M4798">
        <f>MONTH(SalesData[Order Date])</f>
        <v>4</v>
      </c>
      <c r="N4798" t="str">
        <f>TEXT(SalesData[[#This Row],[Order Date]], "mmmm")</f>
        <v>April</v>
      </c>
      <c r="O4798" s="7">
        <f>IF(SalesData[Sales]=0,0,SalesData[Profit]/SalesData[Sales])</f>
        <v>0.28003315839854204</v>
      </c>
      <c r="P4798" s="8">
        <f t="shared" si="74"/>
        <v>1.9063596156779013E-5</v>
      </c>
      <c r="Q4798" t="str">
        <f>IF(SalesData[[#This Row],[Discount]]&gt;0, "Yes", "No")</f>
        <v>Yes</v>
      </c>
      <c r="R4798" t="str">
        <f>TEXT(SalesData[[#This Row],[Order Date]],"mmm-yyyy")</f>
        <v>Apr-2024</v>
      </c>
      <c r="S4798">
        <f>YEAR(SalesData[[#This Row],[Order Date]])*100 + MONTH(SalesData[[#This Row],[Order Date]])</f>
        <v>202404</v>
      </c>
    </row>
    <row r="4799" spans="1:19" x14ac:dyDescent="0.3">
      <c r="A4799" t="s">
        <v>14668</v>
      </c>
      <c r="B4799" s="3">
        <v>45412</v>
      </c>
      <c r="C4799" t="s">
        <v>14669</v>
      </c>
      <c r="D4799" t="s">
        <v>13</v>
      </c>
      <c r="E4799" t="s">
        <v>19</v>
      </c>
      <c r="F4799" t="s">
        <v>27</v>
      </c>
      <c r="G4799">
        <v>5</v>
      </c>
      <c r="H4799" s="5">
        <v>484.82</v>
      </c>
      <c r="I4799" s="5">
        <v>0.14000000000000001</v>
      </c>
      <c r="J4799" s="5">
        <v>2084.7260000000001</v>
      </c>
      <c r="K4799" s="5">
        <v>622.93747585567928</v>
      </c>
      <c r="L4799">
        <f>YEAR(SalesData[Order Date])</f>
        <v>2024</v>
      </c>
      <c r="M4799">
        <f>MONTH(SalesData[Order Date])</f>
        <v>4</v>
      </c>
      <c r="N4799" t="str">
        <f>TEXT(SalesData[[#This Row],[Order Date]], "mmmm")</f>
        <v>April</v>
      </c>
      <c r="O4799" s="7">
        <f>IF(SalesData[Sales]=0,0,SalesData[Profit]/SalesData[Sales])</f>
        <v>0.29881023974166354</v>
      </c>
      <c r="P4799" s="8">
        <f t="shared" si="74"/>
        <v>5.7753393011839456E-5</v>
      </c>
      <c r="Q4799" t="str">
        <f>IF(SalesData[[#This Row],[Discount]]&gt;0, "Yes", "No")</f>
        <v>Yes</v>
      </c>
      <c r="R4799" t="str">
        <f>TEXT(SalesData[[#This Row],[Order Date]],"mmm-yyyy")</f>
        <v>Apr-2024</v>
      </c>
      <c r="S4799">
        <f>YEAR(SalesData[[#This Row],[Order Date]])*100 + MONTH(SalesData[[#This Row],[Order Date]])</f>
        <v>202404</v>
      </c>
    </row>
    <row r="4800" spans="1:19" x14ac:dyDescent="0.3">
      <c r="A4800" t="s">
        <v>14692</v>
      </c>
      <c r="B4800" s="3">
        <v>45388</v>
      </c>
      <c r="C4800" t="s">
        <v>14693</v>
      </c>
      <c r="D4800" t="s">
        <v>13</v>
      </c>
      <c r="E4800" t="s">
        <v>19</v>
      </c>
      <c r="F4800" t="s">
        <v>34</v>
      </c>
      <c r="G4800">
        <v>3</v>
      </c>
      <c r="H4800" s="5">
        <v>194.13</v>
      </c>
      <c r="I4800" s="5">
        <v>0.28999999999999998</v>
      </c>
      <c r="J4800" s="5">
        <v>413.49689999999998</v>
      </c>
      <c r="K4800" s="5">
        <v>55.694924672535812</v>
      </c>
      <c r="L4800">
        <f>YEAR(SalesData[Order Date])</f>
        <v>2024</v>
      </c>
      <c r="M4800">
        <f>MONTH(SalesData[Order Date])</f>
        <v>4</v>
      </c>
      <c r="N4800" t="str">
        <f>TEXT(SalesData[[#This Row],[Order Date]], "mmmm")</f>
        <v>April</v>
      </c>
      <c r="O4800" s="7">
        <f>IF(SalesData[Sales]=0,0,SalesData[Profit]/SalesData[Sales])</f>
        <v>0.13469248420613508</v>
      </c>
      <c r="P4800" s="8">
        <f t="shared" si="74"/>
        <v>4.9794811037277419E-4</v>
      </c>
      <c r="Q4800" t="str">
        <f>IF(SalesData[[#This Row],[Discount]]&gt;0, "Yes", "No")</f>
        <v>Yes</v>
      </c>
      <c r="R4800" t="str">
        <f>TEXT(SalesData[[#This Row],[Order Date]],"mmm-yyyy")</f>
        <v>Apr-2024</v>
      </c>
      <c r="S4800">
        <f>YEAR(SalesData[[#This Row],[Order Date]])*100 + MONTH(SalesData[[#This Row],[Order Date]])</f>
        <v>202404</v>
      </c>
    </row>
    <row r="4801" spans="1:19" x14ac:dyDescent="0.3">
      <c r="A4801" t="s">
        <v>14762</v>
      </c>
      <c r="B4801" s="3">
        <v>45393</v>
      </c>
      <c r="C4801" t="s">
        <v>14763</v>
      </c>
      <c r="D4801" t="s">
        <v>18</v>
      </c>
      <c r="E4801" t="s">
        <v>19</v>
      </c>
      <c r="F4801" t="s">
        <v>15</v>
      </c>
      <c r="G4801">
        <v>9</v>
      </c>
      <c r="H4801" s="5">
        <v>390.26</v>
      </c>
      <c r="I4801" s="5">
        <v>0.1</v>
      </c>
      <c r="J4801" s="5">
        <v>3161.1060000000002</v>
      </c>
      <c r="K4801" s="5">
        <v>274.74567461001652</v>
      </c>
      <c r="L4801">
        <f>YEAR(SalesData[Order Date])</f>
        <v>2024</v>
      </c>
      <c r="M4801">
        <f>MONTH(SalesData[Order Date])</f>
        <v>4</v>
      </c>
      <c r="N4801" t="str">
        <f>TEXT(SalesData[[#This Row],[Order Date]], "mmmm")</f>
        <v>April</v>
      </c>
      <c r="O4801" s="7">
        <f>IF(SalesData[Sales]=0,0,SalesData[Profit]/SalesData[Sales])</f>
        <v>8.6914413692554607E-2</v>
      </c>
      <c r="P4801" s="8">
        <f t="shared" si="74"/>
        <v>2.8471047791500824E-5</v>
      </c>
      <c r="Q4801" t="str">
        <f>IF(SalesData[[#This Row],[Discount]]&gt;0, "Yes", "No")</f>
        <v>Yes</v>
      </c>
      <c r="R4801" t="str">
        <f>TEXT(SalesData[[#This Row],[Order Date]],"mmm-yyyy")</f>
        <v>Apr-2024</v>
      </c>
      <c r="S4801">
        <f>YEAR(SalesData[[#This Row],[Order Date]])*100 + MONTH(SalesData[[#This Row],[Order Date]])</f>
        <v>202404</v>
      </c>
    </row>
    <row r="4802" spans="1:19" x14ac:dyDescent="0.3">
      <c r="A4802" t="s">
        <v>14793</v>
      </c>
      <c r="B4802" s="3">
        <v>45410</v>
      </c>
      <c r="C4802" t="s">
        <v>9431</v>
      </c>
      <c r="D4802" t="s">
        <v>13</v>
      </c>
      <c r="E4802" t="s">
        <v>26</v>
      </c>
      <c r="F4802" t="s">
        <v>15</v>
      </c>
      <c r="G4802">
        <v>4</v>
      </c>
      <c r="H4802" s="5">
        <v>940.76</v>
      </c>
      <c r="I4802" s="5">
        <v>0.13</v>
      </c>
      <c r="J4802" s="5">
        <v>3273.8447999999999</v>
      </c>
      <c r="K4802" s="5">
        <v>340.34335025853579</v>
      </c>
      <c r="L4802">
        <f>YEAR(SalesData[Order Date])</f>
        <v>2024</v>
      </c>
      <c r="M4802">
        <f>MONTH(SalesData[Order Date])</f>
        <v>4</v>
      </c>
      <c r="N4802" t="str">
        <f>TEXT(SalesData[[#This Row],[Order Date]], "mmmm")</f>
        <v>April</v>
      </c>
      <c r="O4802" s="7">
        <f>IF(SalesData[Sales]=0,0,SalesData[Profit]/SalesData[Sales])</f>
        <v>0.10395830317262926</v>
      </c>
      <c r="P4802" s="8">
        <f t="shared" ref="P4802:P4865" si="75">IF(H:H*G:G=0, 0, (I:I/(H:H*G:G)))</f>
        <v>3.4546536842552831E-5</v>
      </c>
      <c r="Q4802" t="str">
        <f>IF(SalesData[[#This Row],[Discount]]&gt;0, "Yes", "No")</f>
        <v>Yes</v>
      </c>
      <c r="R4802" t="str">
        <f>TEXT(SalesData[[#This Row],[Order Date]],"mmm-yyyy")</f>
        <v>Apr-2024</v>
      </c>
      <c r="S4802">
        <f>YEAR(SalesData[[#This Row],[Order Date]])*100 + MONTH(SalesData[[#This Row],[Order Date]])</f>
        <v>202404</v>
      </c>
    </row>
    <row r="4803" spans="1:19" x14ac:dyDescent="0.3">
      <c r="A4803" t="s">
        <v>14796</v>
      </c>
      <c r="B4803" s="3">
        <v>45411</v>
      </c>
      <c r="C4803" t="s">
        <v>14797</v>
      </c>
      <c r="D4803" t="s">
        <v>18</v>
      </c>
      <c r="E4803" t="s">
        <v>26</v>
      </c>
      <c r="F4803" t="s">
        <v>31</v>
      </c>
      <c r="G4803">
        <v>7</v>
      </c>
      <c r="H4803" s="5">
        <v>861.32</v>
      </c>
      <c r="I4803" s="5">
        <v>0.19</v>
      </c>
      <c r="J4803" s="5">
        <v>4883.684400000001</v>
      </c>
      <c r="K4803" s="5">
        <v>269.66847644668138</v>
      </c>
      <c r="L4803">
        <f>YEAR(SalesData[Order Date])</f>
        <v>2024</v>
      </c>
      <c r="M4803">
        <f>MONTH(SalesData[Order Date])</f>
        <v>4</v>
      </c>
      <c r="N4803" t="str">
        <f>TEXT(SalesData[[#This Row],[Order Date]], "mmmm")</f>
        <v>April</v>
      </c>
      <c r="O4803" s="7">
        <f>IF(SalesData[Sales]=0,0,SalesData[Profit]/SalesData[Sales])</f>
        <v>5.5218243923927872E-2</v>
      </c>
      <c r="P4803" s="8">
        <f t="shared" si="75"/>
        <v>3.1513092860791737E-5</v>
      </c>
      <c r="Q4803" t="str">
        <f>IF(SalesData[[#This Row],[Discount]]&gt;0, "Yes", "No")</f>
        <v>Yes</v>
      </c>
      <c r="R4803" t="str">
        <f>TEXT(SalesData[[#This Row],[Order Date]],"mmm-yyyy")</f>
        <v>Apr-2024</v>
      </c>
      <c r="S4803">
        <f>YEAR(SalesData[[#This Row],[Order Date]])*100 + MONTH(SalesData[[#This Row],[Order Date]])</f>
        <v>202404</v>
      </c>
    </row>
    <row r="4804" spans="1:19" x14ac:dyDescent="0.3">
      <c r="A4804" t="s">
        <v>14872</v>
      </c>
      <c r="B4804" s="3">
        <v>45401</v>
      </c>
      <c r="C4804" t="s">
        <v>14873</v>
      </c>
      <c r="D4804" t="s">
        <v>18</v>
      </c>
      <c r="E4804" t="s">
        <v>19</v>
      </c>
      <c r="F4804" t="s">
        <v>34</v>
      </c>
      <c r="G4804">
        <v>7</v>
      </c>
      <c r="H4804" s="5">
        <v>85.48</v>
      </c>
      <c r="I4804" s="5">
        <v>0.05</v>
      </c>
      <c r="J4804" s="5">
        <v>568.44200000000001</v>
      </c>
      <c r="K4804" s="5">
        <v>33.104952934277428</v>
      </c>
      <c r="L4804">
        <f>YEAR(SalesData[Order Date])</f>
        <v>2024</v>
      </c>
      <c r="M4804">
        <f>MONTH(SalesData[Order Date])</f>
        <v>4</v>
      </c>
      <c r="N4804" t="str">
        <f>TEXT(SalesData[[#This Row],[Order Date]], "mmmm")</f>
        <v>April</v>
      </c>
      <c r="O4804" s="7">
        <f>IF(SalesData[Sales]=0,0,SalesData[Profit]/SalesData[Sales])</f>
        <v>5.8238048797023143E-2</v>
      </c>
      <c r="P4804" s="8">
        <f t="shared" si="75"/>
        <v>8.3561735410121006E-5</v>
      </c>
      <c r="Q4804" t="str">
        <f>IF(SalesData[[#This Row],[Discount]]&gt;0, "Yes", "No")</f>
        <v>Yes</v>
      </c>
      <c r="R4804" t="str">
        <f>TEXT(SalesData[[#This Row],[Order Date]],"mmm-yyyy")</f>
        <v>Apr-2024</v>
      </c>
      <c r="S4804">
        <f>YEAR(SalesData[[#This Row],[Order Date]])*100 + MONTH(SalesData[[#This Row],[Order Date]])</f>
        <v>202404</v>
      </c>
    </row>
    <row r="4805" spans="1:19" x14ac:dyDescent="0.3">
      <c r="A4805" t="s">
        <v>14959</v>
      </c>
      <c r="B4805" s="3">
        <v>45403</v>
      </c>
      <c r="C4805" t="s">
        <v>14960</v>
      </c>
      <c r="D4805" t="s">
        <v>13</v>
      </c>
      <c r="E4805" t="s">
        <v>19</v>
      </c>
      <c r="F4805" t="s">
        <v>20</v>
      </c>
      <c r="G4805">
        <v>5</v>
      </c>
      <c r="H4805" s="5">
        <v>821.03</v>
      </c>
      <c r="I4805" s="5">
        <v>0.11</v>
      </c>
      <c r="J4805" s="5">
        <v>3653.5835000000002</v>
      </c>
      <c r="K4805" s="5">
        <v>1026.1933641296871</v>
      </c>
      <c r="L4805">
        <f>YEAR(SalesData[Order Date])</f>
        <v>2024</v>
      </c>
      <c r="M4805">
        <f>MONTH(SalesData[Order Date])</f>
        <v>4</v>
      </c>
      <c r="N4805" t="str">
        <f>TEXT(SalesData[[#This Row],[Order Date]], "mmmm")</f>
        <v>April</v>
      </c>
      <c r="O4805" s="7">
        <f>IF(SalesData[Sales]=0,0,SalesData[Profit]/SalesData[Sales])</f>
        <v>0.28087311105102347</v>
      </c>
      <c r="P4805" s="8">
        <f t="shared" si="75"/>
        <v>2.6795610391824904E-5</v>
      </c>
      <c r="Q4805" t="str">
        <f>IF(SalesData[[#This Row],[Discount]]&gt;0, "Yes", "No")</f>
        <v>Yes</v>
      </c>
      <c r="R4805" t="str">
        <f>TEXT(SalesData[[#This Row],[Order Date]],"mmm-yyyy")</f>
        <v>Apr-2024</v>
      </c>
      <c r="S4805">
        <f>YEAR(SalesData[[#This Row],[Order Date]])*100 + MONTH(SalesData[[#This Row],[Order Date]])</f>
        <v>202404</v>
      </c>
    </row>
    <row r="4806" spans="1:19" x14ac:dyDescent="0.3">
      <c r="A4806" t="s">
        <v>14999</v>
      </c>
      <c r="B4806" s="3">
        <v>45396</v>
      </c>
      <c r="C4806" t="s">
        <v>9173</v>
      </c>
      <c r="D4806" t="s">
        <v>30</v>
      </c>
      <c r="E4806" t="s">
        <v>19</v>
      </c>
      <c r="F4806" t="s">
        <v>15</v>
      </c>
      <c r="G4806">
        <v>9</v>
      </c>
      <c r="H4806" s="5">
        <v>340.05</v>
      </c>
      <c r="I4806" s="5">
        <v>0.14000000000000001</v>
      </c>
      <c r="J4806" s="5">
        <v>2631.9870000000001</v>
      </c>
      <c r="K4806" s="5">
        <v>215.82622765427141</v>
      </c>
      <c r="L4806">
        <f>YEAR(SalesData[Order Date])</f>
        <v>2024</v>
      </c>
      <c r="M4806">
        <f>MONTH(SalesData[Order Date])</f>
        <v>4</v>
      </c>
      <c r="N4806" t="str">
        <f>TEXT(SalesData[[#This Row],[Order Date]], "mmmm")</f>
        <v>April</v>
      </c>
      <c r="O4806" s="7">
        <f>IF(SalesData[Sales]=0,0,SalesData[Profit]/SalesData[Sales])</f>
        <v>8.2001251394581892E-2</v>
      </c>
      <c r="P4806" s="8">
        <f t="shared" si="75"/>
        <v>4.5744906794752406E-5</v>
      </c>
      <c r="Q4806" t="str">
        <f>IF(SalesData[[#This Row],[Discount]]&gt;0, "Yes", "No")</f>
        <v>Yes</v>
      </c>
      <c r="R4806" t="str">
        <f>TEXT(SalesData[[#This Row],[Order Date]],"mmm-yyyy")</f>
        <v>Apr-2024</v>
      </c>
      <c r="S4806">
        <f>YEAR(SalesData[[#This Row],[Order Date]])*100 + MONTH(SalesData[[#This Row],[Order Date]])</f>
        <v>202404</v>
      </c>
    </row>
    <row r="4807" spans="1:19" x14ac:dyDescent="0.3">
      <c r="A4807" t="s">
        <v>15042</v>
      </c>
      <c r="B4807" s="3">
        <v>45409</v>
      </c>
      <c r="C4807" t="s">
        <v>15043</v>
      </c>
      <c r="D4807" t="s">
        <v>30</v>
      </c>
      <c r="E4807" t="s">
        <v>19</v>
      </c>
      <c r="F4807" t="s">
        <v>31</v>
      </c>
      <c r="G4807">
        <v>2</v>
      </c>
      <c r="H4807" s="5">
        <v>334.73</v>
      </c>
      <c r="I4807" s="5">
        <v>0.01</v>
      </c>
      <c r="J4807" s="5">
        <v>662.7654</v>
      </c>
      <c r="K4807" s="5">
        <v>180.8316199114806</v>
      </c>
      <c r="L4807">
        <f>YEAR(SalesData[Order Date])</f>
        <v>2024</v>
      </c>
      <c r="M4807">
        <f>MONTH(SalesData[Order Date])</f>
        <v>4</v>
      </c>
      <c r="N4807" t="str">
        <f>TEXT(SalesData[[#This Row],[Order Date]], "mmmm")</f>
        <v>April</v>
      </c>
      <c r="O4807" s="7">
        <f>IF(SalesData[Sales]=0,0,SalesData[Profit]/SalesData[Sales])</f>
        <v>0.27284408617510902</v>
      </c>
      <c r="P4807" s="8">
        <f t="shared" si="75"/>
        <v>1.4937412242703074E-5</v>
      </c>
      <c r="Q4807" t="str">
        <f>IF(SalesData[[#This Row],[Discount]]&gt;0, "Yes", "No")</f>
        <v>Yes</v>
      </c>
      <c r="R4807" t="str">
        <f>TEXT(SalesData[[#This Row],[Order Date]],"mmm-yyyy")</f>
        <v>Apr-2024</v>
      </c>
      <c r="S4807">
        <f>YEAR(SalesData[[#This Row],[Order Date]])*100 + MONTH(SalesData[[#This Row],[Order Date]])</f>
        <v>202404</v>
      </c>
    </row>
    <row r="4808" spans="1:19" x14ac:dyDescent="0.3">
      <c r="A4808" t="s">
        <v>15111</v>
      </c>
      <c r="B4808" s="3">
        <v>45399</v>
      </c>
      <c r="C4808" t="s">
        <v>15112</v>
      </c>
      <c r="D4808" t="s">
        <v>13</v>
      </c>
      <c r="E4808" t="s">
        <v>14</v>
      </c>
      <c r="F4808" t="s">
        <v>31</v>
      </c>
      <c r="G4808">
        <v>4</v>
      </c>
      <c r="H4808" s="5">
        <v>336.94</v>
      </c>
      <c r="I4808" s="5">
        <v>0.19</v>
      </c>
      <c r="J4808" s="5">
        <v>1091.6856</v>
      </c>
      <c r="K4808" s="5">
        <v>162.3644823390548</v>
      </c>
      <c r="L4808">
        <f>YEAR(SalesData[Order Date])</f>
        <v>2024</v>
      </c>
      <c r="M4808">
        <f>MONTH(SalesData[Order Date])</f>
        <v>4</v>
      </c>
      <c r="N4808" t="str">
        <f>TEXT(SalesData[[#This Row],[Order Date]], "mmmm")</f>
        <v>April</v>
      </c>
      <c r="O4808" s="7">
        <f>IF(SalesData[Sales]=0,0,SalesData[Profit]/SalesData[Sales])</f>
        <v>0.1487282440466878</v>
      </c>
      <c r="P4808" s="8">
        <f t="shared" si="75"/>
        <v>1.4097465424111119E-4</v>
      </c>
      <c r="Q4808" t="str">
        <f>IF(SalesData[[#This Row],[Discount]]&gt;0, "Yes", "No")</f>
        <v>Yes</v>
      </c>
      <c r="R4808" t="str">
        <f>TEXT(SalesData[[#This Row],[Order Date]],"mmm-yyyy")</f>
        <v>Apr-2024</v>
      </c>
      <c r="S4808">
        <f>YEAR(SalesData[[#This Row],[Order Date]])*100 + MONTH(SalesData[[#This Row],[Order Date]])</f>
        <v>202404</v>
      </c>
    </row>
    <row r="4809" spans="1:19" x14ac:dyDescent="0.3">
      <c r="A4809" t="s">
        <v>15140</v>
      </c>
      <c r="B4809" s="3">
        <v>45385</v>
      </c>
      <c r="C4809" t="s">
        <v>1816</v>
      </c>
      <c r="D4809" t="s">
        <v>18</v>
      </c>
      <c r="E4809" t="s">
        <v>14</v>
      </c>
      <c r="F4809" t="s">
        <v>44</v>
      </c>
      <c r="G4809">
        <v>6</v>
      </c>
      <c r="H4809" s="5">
        <v>530.24</v>
      </c>
      <c r="I4809" s="5">
        <v>0.16</v>
      </c>
      <c r="J4809" s="5">
        <v>2672.4096</v>
      </c>
      <c r="K4809" s="5">
        <v>562.96380953331357</v>
      </c>
      <c r="L4809">
        <f>YEAR(SalesData[Order Date])</f>
        <v>2024</v>
      </c>
      <c r="M4809">
        <f>MONTH(SalesData[Order Date])</f>
        <v>4</v>
      </c>
      <c r="N4809" t="str">
        <f>TEXT(SalesData[[#This Row],[Order Date]], "mmmm")</f>
        <v>April</v>
      </c>
      <c r="O4809" s="7">
        <f>IF(SalesData[Sales]=0,0,SalesData[Profit]/SalesData[Sales])</f>
        <v>0.21065775603160294</v>
      </c>
      <c r="P4809" s="8">
        <f t="shared" si="75"/>
        <v>5.0291691812512574E-5</v>
      </c>
      <c r="Q4809" t="str">
        <f>IF(SalesData[[#This Row],[Discount]]&gt;0, "Yes", "No")</f>
        <v>Yes</v>
      </c>
      <c r="R4809" t="str">
        <f>TEXT(SalesData[[#This Row],[Order Date]],"mmm-yyyy")</f>
        <v>Apr-2024</v>
      </c>
      <c r="S4809">
        <f>YEAR(SalesData[[#This Row],[Order Date]])*100 + MONTH(SalesData[[#This Row],[Order Date]])</f>
        <v>202404</v>
      </c>
    </row>
    <row r="4810" spans="1:19" x14ac:dyDescent="0.3">
      <c r="A4810" t="s">
        <v>15143</v>
      </c>
      <c r="B4810" s="3">
        <v>45412</v>
      </c>
      <c r="C4810" t="s">
        <v>15144</v>
      </c>
      <c r="D4810" t="s">
        <v>18</v>
      </c>
      <c r="E4810" t="s">
        <v>14</v>
      </c>
      <c r="F4810" t="s">
        <v>44</v>
      </c>
      <c r="G4810">
        <v>2</v>
      </c>
      <c r="H4810" s="5">
        <v>832.32</v>
      </c>
      <c r="I4810" s="5">
        <v>0.16</v>
      </c>
      <c r="J4810" s="5">
        <v>1398.2976000000001</v>
      </c>
      <c r="K4810" s="5">
        <v>223.11013737707009</v>
      </c>
      <c r="L4810">
        <f>YEAR(SalesData[Order Date])</f>
        <v>2024</v>
      </c>
      <c r="M4810">
        <f>MONTH(SalesData[Order Date])</f>
        <v>4</v>
      </c>
      <c r="N4810" t="str">
        <f>TEXT(SalesData[[#This Row],[Order Date]], "mmmm")</f>
        <v>April</v>
      </c>
      <c r="O4810" s="7">
        <f>IF(SalesData[Sales]=0,0,SalesData[Profit]/SalesData[Sales])</f>
        <v>0.15955840686351036</v>
      </c>
      <c r="P4810" s="8">
        <f t="shared" si="75"/>
        <v>9.6116878123798542E-5</v>
      </c>
      <c r="Q4810" t="str">
        <f>IF(SalesData[[#This Row],[Discount]]&gt;0, "Yes", "No")</f>
        <v>Yes</v>
      </c>
      <c r="R4810" t="str">
        <f>TEXT(SalesData[[#This Row],[Order Date]],"mmm-yyyy")</f>
        <v>Apr-2024</v>
      </c>
      <c r="S4810">
        <f>YEAR(SalesData[[#This Row],[Order Date]])*100 + MONTH(SalesData[[#This Row],[Order Date]])</f>
        <v>202404</v>
      </c>
    </row>
    <row r="4811" spans="1:19" x14ac:dyDescent="0.3">
      <c r="A4811" t="s">
        <v>15167</v>
      </c>
      <c r="B4811" s="3">
        <v>45412</v>
      </c>
      <c r="C4811" t="s">
        <v>15168</v>
      </c>
      <c r="D4811" t="s">
        <v>13</v>
      </c>
      <c r="E4811" t="s">
        <v>14</v>
      </c>
      <c r="F4811" t="s">
        <v>31</v>
      </c>
      <c r="G4811">
        <v>1</v>
      </c>
      <c r="H4811" s="5">
        <v>39.64</v>
      </c>
      <c r="I4811" s="5">
        <v>0.11</v>
      </c>
      <c r="J4811" s="5">
        <v>35.279600000000002</v>
      </c>
      <c r="K4811" s="5">
        <v>9.9870028561517117</v>
      </c>
      <c r="L4811">
        <f>YEAR(SalesData[Order Date])</f>
        <v>2024</v>
      </c>
      <c r="M4811">
        <f>MONTH(SalesData[Order Date])</f>
        <v>4</v>
      </c>
      <c r="N4811" t="str">
        <f>TEXT(SalesData[[#This Row],[Order Date]], "mmmm")</f>
        <v>April</v>
      </c>
      <c r="O4811" s="7">
        <f>IF(SalesData[Sales]=0,0,SalesData[Profit]/SalesData[Sales])</f>
        <v>0.28308152179026153</v>
      </c>
      <c r="P4811" s="8">
        <f t="shared" si="75"/>
        <v>2.7749747729566097E-3</v>
      </c>
      <c r="Q4811" t="str">
        <f>IF(SalesData[[#This Row],[Discount]]&gt;0, "Yes", "No")</f>
        <v>Yes</v>
      </c>
      <c r="R4811" t="str">
        <f>TEXT(SalesData[[#This Row],[Order Date]],"mmm-yyyy")</f>
        <v>Apr-2024</v>
      </c>
      <c r="S4811">
        <f>YEAR(SalesData[[#This Row],[Order Date]])*100 + MONTH(SalesData[[#This Row],[Order Date]])</f>
        <v>202404</v>
      </c>
    </row>
    <row r="4812" spans="1:19" x14ac:dyDescent="0.3">
      <c r="A4812" t="s">
        <v>15225</v>
      </c>
      <c r="B4812" s="3">
        <v>45410</v>
      </c>
      <c r="C4812" t="s">
        <v>15226</v>
      </c>
      <c r="D4812" t="s">
        <v>23</v>
      </c>
      <c r="E4812" t="s">
        <v>19</v>
      </c>
      <c r="F4812" t="s">
        <v>62</v>
      </c>
      <c r="G4812">
        <v>2</v>
      </c>
      <c r="H4812" s="5">
        <v>433.05</v>
      </c>
      <c r="I4812" s="5">
        <v>0.11</v>
      </c>
      <c r="J4812" s="5">
        <v>770.82900000000006</v>
      </c>
      <c r="K4812" s="5">
        <v>212.06451999374011</v>
      </c>
      <c r="L4812">
        <f>YEAR(SalesData[Order Date])</f>
        <v>2024</v>
      </c>
      <c r="M4812">
        <f>MONTH(SalesData[Order Date])</f>
        <v>4</v>
      </c>
      <c r="N4812" t="str">
        <f>TEXT(SalesData[[#This Row],[Order Date]], "mmmm")</f>
        <v>April</v>
      </c>
      <c r="O4812" s="7">
        <f>IF(SalesData[Sales]=0,0,SalesData[Profit]/SalesData[Sales])</f>
        <v>0.27511227521764242</v>
      </c>
      <c r="P4812" s="8">
        <f t="shared" si="75"/>
        <v>1.2700611938575222E-4</v>
      </c>
      <c r="Q4812" t="str">
        <f>IF(SalesData[[#This Row],[Discount]]&gt;0, "Yes", "No")</f>
        <v>Yes</v>
      </c>
      <c r="R4812" t="str">
        <f>TEXT(SalesData[[#This Row],[Order Date]],"mmm-yyyy")</f>
        <v>Apr-2024</v>
      </c>
      <c r="S4812">
        <f>YEAR(SalesData[[#This Row],[Order Date]])*100 + MONTH(SalesData[[#This Row],[Order Date]])</f>
        <v>202404</v>
      </c>
    </row>
    <row r="4813" spans="1:19" x14ac:dyDescent="0.3">
      <c r="A4813" t="s">
        <v>15471</v>
      </c>
      <c r="B4813" s="3">
        <v>45401</v>
      </c>
      <c r="C4813" t="s">
        <v>15472</v>
      </c>
      <c r="D4813" t="s">
        <v>13</v>
      </c>
      <c r="E4813" t="s">
        <v>14</v>
      </c>
      <c r="F4813" t="s">
        <v>39</v>
      </c>
      <c r="G4813">
        <v>8</v>
      </c>
      <c r="H4813" s="5">
        <v>355.15</v>
      </c>
      <c r="I4813" s="5">
        <v>0.08</v>
      </c>
      <c r="J4813" s="5">
        <v>2613.904</v>
      </c>
      <c r="K4813" s="5">
        <v>514.34245091296521</v>
      </c>
      <c r="L4813">
        <f>YEAR(SalesData[Order Date])</f>
        <v>2024</v>
      </c>
      <c r="M4813">
        <f>MONTH(SalesData[Order Date])</f>
        <v>4</v>
      </c>
      <c r="N4813" t="str">
        <f>TEXT(SalesData[[#This Row],[Order Date]], "mmmm")</f>
        <v>April</v>
      </c>
      <c r="O4813" s="7">
        <f>IF(SalesData[Sales]=0,0,SalesData[Profit]/SalesData[Sales])</f>
        <v>0.19677174483568072</v>
      </c>
      <c r="P4813" s="8">
        <f t="shared" si="75"/>
        <v>2.8157116711248771E-5</v>
      </c>
      <c r="Q4813" t="str">
        <f>IF(SalesData[[#This Row],[Discount]]&gt;0, "Yes", "No")</f>
        <v>Yes</v>
      </c>
      <c r="R4813" t="str">
        <f>TEXT(SalesData[[#This Row],[Order Date]],"mmm-yyyy")</f>
        <v>Apr-2024</v>
      </c>
      <c r="S4813">
        <f>YEAR(SalesData[[#This Row],[Order Date]])*100 + MONTH(SalesData[[#This Row],[Order Date]])</f>
        <v>202404</v>
      </c>
    </row>
    <row r="4814" spans="1:19" x14ac:dyDescent="0.3">
      <c r="A4814" t="s">
        <v>15549</v>
      </c>
      <c r="B4814" s="3">
        <v>45407</v>
      </c>
      <c r="C4814" t="s">
        <v>13020</v>
      </c>
      <c r="D4814" t="s">
        <v>23</v>
      </c>
      <c r="E4814" t="s">
        <v>26</v>
      </c>
      <c r="F4814" t="s">
        <v>91</v>
      </c>
      <c r="G4814">
        <v>2</v>
      </c>
      <c r="H4814" s="5">
        <v>205.66</v>
      </c>
      <c r="I4814" s="5">
        <v>0.1</v>
      </c>
      <c r="J4814" s="5">
        <v>370.18799999999999</v>
      </c>
      <c r="K4814" s="5">
        <v>37.139602006209152</v>
      </c>
      <c r="L4814">
        <f>YEAR(SalesData[Order Date])</f>
        <v>2024</v>
      </c>
      <c r="M4814">
        <f>MONTH(SalesData[Order Date])</f>
        <v>4</v>
      </c>
      <c r="N4814" t="str">
        <f>TEXT(SalesData[[#This Row],[Order Date]], "mmmm")</f>
        <v>April</v>
      </c>
      <c r="O4814" s="7">
        <f>IF(SalesData[Sales]=0,0,SalesData[Profit]/SalesData[Sales])</f>
        <v>0.10032632609973623</v>
      </c>
      <c r="P4814" s="8">
        <f t="shared" si="75"/>
        <v>2.4311971214626083E-4</v>
      </c>
      <c r="Q4814" t="str">
        <f>IF(SalesData[[#This Row],[Discount]]&gt;0, "Yes", "No")</f>
        <v>Yes</v>
      </c>
      <c r="R4814" t="str">
        <f>TEXT(SalesData[[#This Row],[Order Date]],"mmm-yyyy")</f>
        <v>Apr-2024</v>
      </c>
      <c r="S4814">
        <f>YEAR(SalesData[[#This Row],[Order Date]])*100 + MONTH(SalesData[[#This Row],[Order Date]])</f>
        <v>202404</v>
      </c>
    </row>
    <row r="4815" spans="1:19" x14ac:dyDescent="0.3">
      <c r="A4815" t="s">
        <v>15583</v>
      </c>
      <c r="B4815" s="3">
        <v>45409</v>
      </c>
      <c r="C4815" t="s">
        <v>15584</v>
      </c>
      <c r="D4815" t="s">
        <v>18</v>
      </c>
      <c r="E4815" t="s">
        <v>19</v>
      </c>
      <c r="F4815" t="s">
        <v>62</v>
      </c>
      <c r="G4815">
        <v>6</v>
      </c>
      <c r="H4815" s="5">
        <v>516.28</v>
      </c>
      <c r="I4815" s="5">
        <v>7.0000000000000007E-2</v>
      </c>
      <c r="J4815" s="5">
        <v>2880.8424</v>
      </c>
      <c r="K4815" s="5">
        <v>832.03327148345534</v>
      </c>
      <c r="L4815">
        <f>YEAR(SalesData[Order Date])</f>
        <v>2024</v>
      </c>
      <c r="M4815">
        <f>MONTH(SalesData[Order Date])</f>
        <v>4</v>
      </c>
      <c r="N4815" t="str">
        <f>TEXT(SalesData[[#This Row],[Order Date]], "mmmm")</f>
        <v>April</v>
      </c>
      <c r="O4815" s="7">
        <f>IF(SalesData[Sales]=0,0,SalesData[Profit]/SalesData[Sales])</f>
        <v>0.28881596281818656</v>
      </c>
      <c r="P4815" s="8">
        <f t="shared" si="75"/>
        <v>2.2597556881278897E-5</v>
      </c>
      <c r="Q4815" t="str">
        <f>IF(SalesData[[#This Row],[Discount]]&gt;0, "Yes", "No")</f>
        <v>Yes</v>
      </c>
      <c r="R4815" t="str">
        <f>TEXT(SalesData[[#This Row],[Order Date]],"mmm-yyyy")</f>
        <v>Apr-2024</v>
      </c>
      <c r="S4815">
        <f>YEAR(SalesData[[#This Row],[Order Date]])*100 + MONTH(SalesData[[#This Row],[Order Date]])</f>
        <v>202404</v>
      </c>
    </row>
    <row r="4816" spans="1:19" x14ac:dyDescent="0.3">
      <c r="A4816" t="s">
        <v>15593</v>
      </c>
      <c r="B4816" s="3">
        <v>45409</v>
      </c>
      <c r="C4816" t="s">
        <v>15594</v>
      </c>
      <c r="D4816" t="s">
        <v>18</v>
      </c>
      <c r="E4816" t="s">
        <v>26</v>
      </c>
      <c r="F4816" t="s">
        <v>62</v>
      </c>
      <c r="G4816">
        <v>9</v>
      </c>
      <c r="H4816" s="5">
        <v>665.45</v>
      </c>
      <c r="I4816" s="5">
        <v>0.06</v>
      </c>
      <c r="J4816" s="5">
        <v>5629.7069999999994</v>
      </c>
      <c r="K4816" s="5">
        <v>443.20020858517802</v>
      </c>
      <c r="L4816">
        <f>YEAR(SalesData[Order Date])</f>
        <v>2024</v>
      </c>
      <c r="M4816">
        <f>MONTH(SalesData[Order Date])</f>
        <v>4</v>
      </c>
      <c r="N4816" t="str">
        <f>TEXT(SalesData[[#This Row],[Order Date]], "mmmm")</f>
        <v>April</v>
      </c>
      <c r="O4816" s="7">
        <f>IF(SalesData[Sales]=0,0,SalesData[Profit]/SalesData[Sales])</f>
        <v>7.872527088624294E-2</v>
      </c>
      <c r="P4816" s="8">
        <f t="shared" si="75"/>
        <v>1.0018283367145039E-5</v>
      </c>
      <c r="Q4816" t="str">
        <f>IF(SalesData[[#This Row],[Discount]]&gt;0, "Yes", "No")</f>
        <v>Yes</v>
      </c>
      <c r="R4816" t="str">
        <f>TEXT(SalesData[[#This Row],[Order Date]],"mmm-yyyy")</f>
        <v>Apr-2024</v>
      </c>
      <c r="S4816">
        <f>YEAR(SalesData[[#This Row],[Order Date]])*100 + MONTH(SalesData[[#This Row],[Order Date]])</f>
        <v>202404</v>
      </c>
    </row>
    <row r="4817" spans="1:19" x14ac:dyDescent="0.3">
      <c r="A4817" t="s">
        <v>15619</v>
      </c>
      <c r="B4817" s="3">
        <v>45403</v>
      </c>
      <c r="C4817" t="s">
        <v>9860</v>
      </c>
      <c r="D4817" t="s">
        <v>13</v>
      </c>
      <c r="E4817" t="s">
        <v>14</v>
      </c>
      <c r="F4817" t="s">
        <v>44</v>
      </c>
      <c r="G4817">
        <v>1</v>
      </c>
      <c r="H4817" s="5">
        <v>485.05</v>
      </c>
      <c r="I4817" s="5">
        <v>0.24</v>
      </c>
      <c r="J4817" s="5">
        <v>368.63799999999998</v>
      </c>
      <c r="K4817" s="5">
        <v>50.593496355111753</v>
      </c>
      <c r="L4817">
        <f>YEAR(SalesData[Order Date])</f>
        <v>2024</v>
      </c>
      <c r="M4817">
        <f>MONTH(SalesData[Order Date])</f>
        <v>4</v>
      </c>
      <c r="N4817" t="str">
        <f>TEXT(SalesData[[#This Row],[Order Date]], "mmmm")</f>
        <v>April</v>
      </c>
      <c r="O4817" s="7">
        <f>IF(SalesData[Sales]=0,0,SalesData[Profit]/SalesData[Sales])</f>
        <v>0.13724438705481193</v>
      </c>
      <c r="P4817" s="8">
        <f t="shared" si="75"/>
        <v>4.9479435109782497E-4</v>
      </c>
      <c r="Q4817" t="str">
        <f>IF(SalesData[[#This Row],[Discount]]&gt;0, "Yes", "No")</f>
        <v>Yes</v>
      </c>
      <c r="R4817" t="str">
        <f>TEXT(SalesData[[#This Row],[Order Date]],"mmm-yyyy")</f>
        <v>Apr-2024</v>
      </c>
      <c r="S4817">
        <f>YEAR(SalesData[[#This Row],[Order Date]])*100 + MONTH(SalesData[[#This Row],[Order Date]])</f>
        <v>202404</v>
      </c>
    </row>
    <row r="4818" spans="1:19" x14ac:dyDescent="0.3">
      <c r="A4818" t="s">
        <v>15632</v>
      </c>
      <c r="B4818" s="3">
        <v>45397</v>
      </c>
      <c r="C4818" t="s">
        <v>15633</v>
      </c>
      <c r="D4818" t="s">
        <v>18</v>
      </c>
      <c r="E4818" t="s">
        <v>26</v>
      </c>
      <c r="F4818" t="s">
        <v>27</v>
      </c>
      <c r="G4818">
        <v>5</v>
      </c>
      <c r="H4818" s="5">
        <v>444.14</v>
      </c>
      <c r="I4818" s="5">
        <v>0.26</v>
      </c>
      <c r="J4818" s="5">
        <v>1643.318</v>
      </c>
      <c r="K4818" s="5">
        <v>416.23208751360511</v>
      </c>
      <c r="L4818">
        <f>YEAR(SalesData[Order Date])</f>
        <v>2024</v>
      </c>
      <c r="M4818">
        <f>MONTH(SalesData[Order Date])</f>
        <v>4</v>
      </c>
      <c r="N4818" t="str">
        <f>TEXT(SalesData[[#This Row],[Order Date]], "mmmm")</f>
        <v>April</v>
      </c>
      <c r="O4818" s="7">
        <f>IF(SalesData[Sales]=0,0,SalesData[Profit]/SalesData[Sales])</f>
        <v>0.25328760928414651</v>
      </c>
      <c r="P4818" s="8">
        <f t="shared" si="75"/>
        <v>1.1708019993695683E-4</v>
      </c>
      <c r="Q4818" t="str">
        <f>IF(SalesData[[#This Row],[Discount]]&gt;0, "Yes", "No")</f>
        <v>Yes</v>
      </c>
      <c r="R4818" t="str">
        <f>TEXT(SalesData[[#This Row],[Order Date]],"mmm-yyyy")</f>
        <v>Apr-2024</v>
      </c>
      <c r="S4818">
        <f>YEAR(SalesData[[#This Row],[Order Date]])*100 + MONTH(SalesData[[#This Row],[Order Date]])</f>
        <v>202404</v>
      </c>
    </row>
    <row r="4819" spans="1:19" x14ac:dyDescent="0.3">
      <c r="A4819" t="s">
        <v>15634</v>
      </c>
      <c r="B4819" s="3">
        <v>45389</v>
      </c>
      <c r="C4819" t="s">
        <v>15635</v>
      </c>
      <c r="D4819" t="s">
        <v>13</v>
      </c>
      <c r="E4819" t="s">
        <v>26</v>
      </c>
      <c r="F4819" t="s">
        <v>44</v>
      </c>
      <c r="G4819">
        <v>2</v>
      </c>
      <c r="H4819" s="5">
        <v>837.34</v>
      </c>
      <c r="I4819" s="5">
        <v>0.26</v>
      </c>
      <c r="J4819" s="5">
        <v>1239.2632000000001</v>
      </c>
      <c r="K4819" s="5">
        <v>183.77292760069869</v>
      </c>
      <c r="L4819">
        <f>YEAR(SalesData[Order Date])</f>
        <v>2024</v>
      </c>
      <c r="M4819">
        <f>MONTH(SalesData[Order Date])</f>
        <v>4</v>
      </c>
      <c r="N4819" t="str">
        <f>TEXT(SalesData[[#This Row],[Order Date]], "mmmm")</f>
        <v>April</v>
      </c>
      <c r="O4819" s="7">
        <f>IF(SalesData[Sales]=0,0,SalesData[Profit]/SalesData[Sales])</f>
        <v>0.14829208807354136</v>
      </c>
      <c r="P4819" s="8">
        <f t="shared" si="75"/>
        <v>1.5525354097499223E-4</v>
      </c>
      <c r="Q4819" t="str">
        <f>IF(SalesData[[#This Row],[Discount]]&gt;0, "Yes", "No")</f>
        <v>Yes</v>
      </c>
      <c r="R4819" t="str">
        <f>TEXT(SalesData[[#This Row],[Order Date]],"mmm-yyyy")</f>
        <v>Apr-2024</v>
      </c>
      <c r="S4819">
        <f>YEAR(SalesData[[#This Row],[Order Date]])*100 + MONTH(SalesData[[#This Row],[Order Date]])</f>
        <v>202404</v>
      </c>
    </row>
    <row r="4820" spans="1:19" x14ac:dyDescent="0.3">
      <c r="A4820" t="s">
        <v>15659</v>
      </c>
      <c r="B4820" s="3">
        <v>45406</v>
      </c>
      <c r="C4820" t="s">
        <v>15146</v>
      </c>
      <c r="D4820" t="s">
        <v>18</v>
      </c>
      <c r="E4820" t="s">
        <v>14</v>
      </c>
      <c r="F4820" t="s">
        <v>27</v>
      </c>
      <c r="G4820">
        <v>6</v>
      </c>
      <c r="H4820" s="5">
        <v>447.17</v>
      </c>
      <c r="I4820" s="5">
        <v>0.04</v>
      </c>
      <c r="J4820" s="5">
        <v>2575.6992</v>
      </c>
      <c r="K4820" s="5">
        <v>129.7950564185164</v>
      </c>
      <c r="L4820">
        <f>YEAR(SalesData[Order Date])</f>
        <v>2024</v>
      </c>
      <c r="M4820">
        <f>MONTH(SalesData[Order Date])</f>
        <v>4</v>
      </c>
      <c r="N4820" t="str">
        <f>TEXT(SalesData[[#This Row],[Order Date]], "mmmm")</f>
        <v>April</v>
      </c>
      <c r="O4820" s="7">
        <f>IF(SalesData[Sales]=0,0,SalesData[Profit]/SalesData[Sales])</f>
        <v>5.0392163967949516E-2</v>
      </c>
      <c r="P4820" s="8">
        <f t="shared" si="75"/>
        <v>1.4908573175004287E-5</v>
      </c>
      <c r="Q4820" t="str">
        <f>IF(SalesData[[#This Row],[Discount]]&gt;0, "Yes", "No")</f>
        <v>Yes</v>
      </c>
      <c r="R4820" t="str">
        <f>TEXT(SalesData[[#This Row],[Order Date]],"mmm-yyyy")</f>
        <v>Apr-2024</v>
      </c>
      <c r="S4820">
        <f>YEAR(SalesData[[#This Row],[Order Date]])*100 + MONTH(SalesData[[#This Row],[Order Date]])</f>
        <v>202404</v>
      </c>
    </row>
    <row r="4821" spans="1:19" x14ac:dyDescent="0.3">
      <c r="A4821" t="s">
        <v>15684</v>
      </c>
      <c r="B4821" s="3">
        <v>45388</v>
      </c>
      <c r="C4821" t="s">
        <v>15685</v>
      </c>
      <c r="D4821" t="s">
        <v>18</v>
      </c>
      <c r="E4821" t="s">
        <v>19</v>
      </c>
      <c r="F4821" t="s">
        <v>34</v>
      </c>
      <c r="G4821">
        <v>5</v>
      </c>
      <c r="H4821" s="5">
        <v>343.41</v>
      </c>
      <c r="I4821" s="5">
        <v>0.15</v>
      </c>
      <c r="J4821" s="5">
        <v>1459.4925000000001</v>
      </c>
      <c r="K4821" s="5">
        <v>300.88952390884498</v>
      </c>
      <c r="L4821">
        <f>YEAR(SalesData[Order Date])</f>
        <v>2024</v>
      </c>
      <c r="M4821">
        <f>MONTH(SalesData[Order Date])</f>
        <v>4</v>
      </c>
      <c r="N4821" t="str">
        <f>TEXT(SalesData[[#This Row],[Order Date]], "mmmm")</f>
        <v>April</v>
      </c>
      <c r="O4821" s="7">
        <f>IF(SalesData[Sales]=0,0,SalesData[Profit]/SalesData[Sales])</f>
        <v>0.20616037691789782</v>
      </c>
      <c r="P4821" s="8">
        <f t="shared" si="75"/>
        <v>8.7359133397396687E-5</v>
      </c>
      <c r="Q4821" t="str">
        <f>IF(SalesData[[#This Row],[Discount]]&gt;0, "Yes", "No")</f>
        <v>Yes</v>
      </c>
      <c r="R4821" t="str">
        <f>TEXT(SalesData[[#This Row],[Order Date]],"mmm-yyyy")</f>
        <v>Apr-2024</v>
      </c>
      <c r="S4821">
        <f>YEAR(SalesData[[#This Row],[Order Date]])*100 + MONTH(SalesData[[#This Row],[Order Date]])</f>
        <v>202404</v>
      </c>
    </row>
    <row r="4822" spans="1:19" x14ac:dyDescent="0.3">
      <c r="A4822" t="s">
        <v>15712</v>
      </c>
      <c r="B4822" s="3">
        <v>45407</v>
      </c>
      <c r="C4822" t="s">
        <v>15713</v>
      </c>
      <c r="D4822" t="s">
        <v>18</v>
      </c>
      <c r="E4822" t="s">
        <v>26</v>
      </c>
      <c r="F4822" t="s">
        <v>39</v>
      </c>
      <c r="G4822">
        <v>4</v>
      </c>
      <c r="H4822" s="5">
        <v>286.20999999999998</v>
      </c>
      <c r="I4822" s="5">
        <v>0.22</v>
      </c>
      <c r="J4822" s="5">
        <v>892.97519999999997</v>
      </c>
      <c r="K4822" s="5">
        <v>223.46423573020601</v>
      </c>
      <c r="L4822">
        <f>YEAR(SalesData[Order Date])</f>
        <v>2024</v>
      </c>
      <c r="M4822">
        <f>MONTH(SalesData[Order Date])</f>
        <v>4</v>
      </c>
      <c r="N4822" t="str">
        <f>TEXT(SalesData[[#This Row],[Order Date]], "mmmm")</f>
        <v>April</v>
      </c>
      <c r="O4822" s="7">
        <f>IF(SalesData[Sales]=0,0,SalesData[Profit]/SalesData[Sales])</f>
        <v>0.25024685537762531</v>
      </c>
      <c r="P4822" s="8">
        <f t="shared" si="75"/>
        <v>1.921665909646763E-4</v>
      </c>
      <c r="Q4822" t="str">
        <f>IF(SalesData[[#This Row],[Discount]]&gt;0, "Yes", "No")</f>
        <v>Yes</v>
      </c>
      <c r="R4822" t="str">
        <f>TEXT(SalesData[[#This Row],[Order Date]],"mmm-yyyy")</f>
        <v>Apr-2024</v>
      </c>
      <c r="S4822">
        <f>YEAR(SalesData[[#This Row],[Order Date]])*100 + MONTH(SalesData[[#This Row],[Order Date]])</f>
        <v>202404</v>
      </c>
    </row>
    <row r="4823" spans="1:19" x14ac:dyDescent="0.3">
      <c r="A4823" t="s">
        <v>15724</v>
      </c>
      <c r="B4823" s="3">
        <v>45411</v>
      </c>
      <c r="C4823" t="s">
        <v>15725</v>
      </c>
      <c r="D4823" t="s">
        <v>13</v>
      </c>
      <c r="E4823" t="s">
        <v>26</v>
      </c>
      <c r="F4823" t="s">
        <v>53</v>
      </c>
      <c r="G4823">
        <v>4</v>
      </c>
      <c r="H4823" s="5">
        <v>205.95</v>
      </c>
      <c r="I4823" s="5">
        <v>0.22</v>
      </c>
      <c r="J4823" s="5">
        <v>642.56399999999996</v>
      </c>
      <c r="K4823" s="5">
        <v>82.635633847311368</v>
      </c>
      <c r="L4823">
        <f>YEAR(SalesData[Order Date])</f>
        <v>2024</v>
      </c>
      <c r="M4823">
        <f>MONTH(SalesData[Order Date])</f>
        <v>4</v>
      </c>
      <c r="N4823" t="str">
        <f>TEXT(SalesData[[#This Row],[Order Date]], "mmmm")</f>
        <v>April</v>
      </c>
      <c r="O4823" s="7">
        <f>IF(SalesData[Sales]=0,0,SalesData[Profit]/SalesData[Sales])</f>
        <v>0.1286029622688345</v>
      </c>
      <c r="P4823" s="8">
        <f t="shared" si="75"/>
        <v>2.6705511046370479E-4</v>
      </c>
      <c r="Q4823" t="str">
        <f>IF(SalesData[[#This Row],[Discount]]&gt;0, "Yes", "No")</f>
        <v>Yes</v>
      </c>
      <c r="R4823" t="str">
        <f>TEXT(SalesData[[#This Row],[Order Date]],"mmm-yyyy")</f>
        <v>Apr-2024</v>
      </c>
      <c r="S4823">
        <f>YEAR(SalesData[[#This Row],[Order Date]])*100 + MONTH(SalesData[[#This Row],[Order Date]])</f>
        <v>202404</v>
      </c>
    </row>
    <row r="4824" spans="1:19" x14ac:dyDescent="0.3">
      <c r="A4824" t="s">
        <v>15816</v>
      </c>
      <c r="B4824" s="3">
        <v>45385</v>
      </c>
      <c r="C4824" t="s">
        <v>15817</v>
      </c>
      <c r="D4824" t="s">
        <v>30</v>
      </c>
      <c r="E4824" t="s">
        <v>19</v>
      </c>
      <c r="F4824" t="s">
        <v>62</v>
      </c>
      <c r="G4824">
        <v>8</v>
      </c>
      <c r="H4824" s="5">
        <v>803.81</v>
      </c>
      <c r="I4824" s="5">
        <v>0.15</v>
      </c>
      <c r="J4824" s="5">
        <v>5465.9079999999994</v>
      </c>
      <c r="K4824" s="5">
        <v>388.68612170727079</v>
      </c>
      <c r="L4824">
        <f>YEAR(SalesData[Order Date])</f>
        <v>2024</v>
      </c>
      <c r="M4824">
        <f>MONTH(SalesData[Order Date])</f>
        <v>4</v>
      </c>
      <c r="N4824" t="str">
        <f>TEXT(SalesData[[#This Row],[Order Date]], "mmmm")</f>
        <v>April</v>
      </c>
      <c r="O4824" s="7">
        <f>IF(SalesData[Sales]=0,0,SalesData[Profit]/SalesData[Sales])</f>
        <v>7.1110988642192813E-2</v>
      </c>
      <c r="P4824" s="8">
        <f t="shared" si="75"/>
        <v>2.3326407981985794E-5</v>
      </c>
      <c r="Q4824" t="str">
        <f>IF(SalesData[[#This Row],[Discount]]&gt;0, "Yes", "No")</f>
        <v>Yes</v>
      </c>
      <c r="R4824" t="str">
        <f>TEXT(SalesData[[#This Row],[Order Date]],"mmm-yyyy")</f>
        <v>Apr-2024</v>
      </c>
      <c r="S4824">
        <f>YEAR(SalesData[[#This Row],[Order Date]])*100 + MONTH(SalesData[[#This Row],[Order Date]])</f>
        <v>202404</v>
      </c>
    </row>
    <row r="4825" spans="1:19" x14ac:dyDescent="0.3">
      <c r="A4825" t="s">
        <v>15845</v>
      </c>
      <c r="B4825" s="3">
        <v>45405</v>
      </c>
      <c r="C4825" t="s">
        <v>15846</v>
      </c>
      <c r="D4825" t="s">
        <v>13</v>
      </c>
      <c r="E4825" t="s">
        <v>19</v>
      </c>
      <c r="F4825" t="s">
        <v>31</v>
      </c>
      <c r="G4825">
        <v>4</v>
      </c>
      <c r="H4825" s="5">
        <v>170.71</v>
      </c>
      <c r="I4825" s="5">
        <v>0.18</v>
      </c>
      <c r="J4825" s="5">
        <v>559.92880000000002</v>
      </c>
      <c r="K4825" s="5">
        <v>115.18097716070839</v>
      </c>
      <c r="L4825">
        <f>YEAR(SalesData[Order Date])</f>
        <v>2024</v>
      </c>
      <c r="M4825">
        <f>MONTH(SalesData[Order Date])</f>
        <v>4</v>
      </c>
      <c r="N4825" t="str">
        <f>TEXT(SalesData[[#This Row],[Order Date]], "mmmm")</f>
        <v>April</v>
      </c>
      <c r="O4825" s="7">
        <f>IF(SalesData[Sales]=0,0,SalesData[Profit]/SalesData[Sales])</f>
        <v>0.20570647046679577</v>
      </c>
      <c r="P4825" s="8">
        <f t="shared" si="75"/>
        <v>2.6360494405717295E-4</v>
      </c>
      <c r="Q4825" t="str">
        <f>IF(SalesData[[#This Row],[Discount]]&gt;0, "Yes", "No")</f>
        <v>Yes</v>
      </c>
      <c r="R4825" t="str">
        <f>TEXT(SalesData[[#This Row],[Order Date]],"mmm-yyyy")</f>
        <v>Apr-2024</v>
      </c>
      <c r="S4825">
        <f>YEAR(SalesData[[#This Row],[Order Date]])*100 + MONTH(SalesData[[#This Row],[Order Date]])</f>
        <v>202404</v>
      </c>
    </row>
    <row r="4826" spans="1:19" x14ac:dyDescent="0.3">
      <c r="A4826" t="s">
        <v>15847</v>
      </c>
      <c r="B4826" s="3">
        <v>45399</v>
      </c>
      <c r="C4826" t="s">
        <v>15848</v>
      </c>
      <c r="D4826" t="s">
        <v>18</v>
      </c>
      <c r="E4826" t="s">
        <v>14</v>
      </c>
      <c r="F4826" t="s">
        <v>91</v>
      </c>
      <c r="G4826">
        <v>1</v>
      </c>
      <c r="H4826" s="5">
        <v>756.27</v>
      </c>
      <c r="I4826" s="5">
        <v>0.2</v>
      </c>
      <c r="J4826" s="5">
        <v>605.01599999999996</v>
      </c>
      <c r="K4826" s="5">
        <v>123.49559139597611</v>
      </c>
      <c r="L4826">
        <f>YEAR(SalesData[Order Date])</f>
        <v>2024</v>
      </c>
      <c r="M4826">
        <f>MONTH(SalesData[Order Date])</f>
        <v>4</v>
      </c>
      <c r="N4826" t="str">
        <f>TEXT(SalesData[[#This Row],[Order Date]], "mmmm")</f>
        <v>April</v>
      </c>
      <c r="O4826" s="7">
        <f>IF(SalesData[Sales]=0,0,SalesData[Profit]/SalesData[Sales])</f>
        <v>0.20411954625328274</v>
      </c>
      <c r="P4826" s="8">
        <f t="shared" si="75"/>
        <v>2.6445581604453438E-4</v>
      </c>
      <c r="Q4826" t="str">
        <f>IF(SalesData[[#This Row],[Discount]]&gt;0, "Yes", "No")</f>
        <v>Yes</v>
      </c>
      <c r="R4826" t="str">
        <f>TEXT(SalesData[[#This Row],[Order Date]],"mmm-yyyy")</f>
        <v>Apr-2024</v>
      </c>
      <c r="S4826">
        <f>YEAR(SalesData[[#This Row],[Order Date]])*100 + MONTH(SalesData[[#This Row],[Order Date]])</f>
        <v>202404</v>
      </c>
    </row>
    <row r="4827" spans="1:19" x14ac:dyDescent="0.3">
      <c r="A4827" t="s">
        <v>15899</v>
      </c>
      <c r="B4827" s="3">
        <v>45394</v>
      </c>
      <c r="C4827" t="s">
        <v>15900</v>
      </c>
      <c r="D4827" t="s">
        <v>23</v>
      </c>
      <c r="E4827" t="s">
        <v>19</v>
      </c>
      <c r="F4827" t="s">
        <v>53</v>
      </c>
      <c r="G4827">
        <v>2</v>
      </c>
      <c r="H4827" s="5">
        <v>412.26</v>
      </c>
      <c r="I4827" s="5">
        <v>0.25</v>
      </c>
      <c r="J4827" s="5">
        <v>618.39</v>
      </c>
      <c r="K4827" s="5">
        <v>164.22641823365149</v>
      </c>
      <c r="L4827">
        <f>YEAR(SalesData[Order Date])</f>
        <v>2024</v>
      </c>
      <c r="M4827">
        <f>MONTH(SalesData[Order Date])</f>
        <v>4</v>
      </c>
      <c r="N4827" t="str">
        <f>TEXT(SalesData[[#This Row],[Order Date]], "mmmm")</f>
        <v>April</v>
      </c>
      <c r="O4827" s="7">
        <f>IF(SalesData[Sales]=0,0,SalesData[Profit]/SalesData[Sales])</f>
        <v>0.26557094751475846</v>
      </c>
      <c r="P4827" s="8">
        <f t="shared" si="75"/>
        <v>3.0320671420947946E-4</v>
      </c>
      <c r="Q4827" t="str">
        <f>IF(SalesData[[#This Row],[Discount]]&gt;0, "Yes", "No")</f>
        <v>Yes</v>
      </c>
      <c r="R4827" t="str">
        <f>TEXT(SalesData[[#This Row],[Order Date]],"mmm-yyyy")</f>
        <v>Apr-2024</v>
      </c>
      <c r="S4827">
        <f>YEAR(SalesData[[#This Row],[Order Date]])*100 + MONTH(SalesData[[#This Row],[Order Date]])</f>
        <v>202404</v>
      </c>
    </row>
    <row r="4828" spans="1:19" x14ac:dyDescent="0.3">
      <c r="A4828" t="s">
        <v>15949</v>
      </c>
      <c r="B4828" s="3">
        <v>45403</v>
      </c>
      <c r="C4828" t="s">
        <v>15950</v>
      </c>
      <c r="D4828" t="s">
        <v>23</v>
      </c>
      <c r="E4828" t="s">
        <v>26</v>
      </c>
      <c r="F4828" t="s">
        <v>20</v>
      </c>
      <c r="G4828">
        <v>1</v>
      </c>
      <c r="H4828" s="5">
        <v>814.52</v>
      </c>
      <c r="I4828" s="5">
        <v>0.2</v>
      </c>
      <c r="J4828" s="5">
        <v>651.61599999999999</v>
      </c>
      <c r="K4828" s="5">
        <v>56.764718420107833</v>
      </c>
      <c r="L4828">
        <f>YEAR(SalesData[Order Date])</f>
        <v>2024</v>
      </c>
      <c r="M4828">
        <f>MONTH(SalesData[Order Date])</f>
        <v>4</v>
      </c>
      <c r="N4828" t="str">
        <f>TEXT(SalesData[[#This Row],[Order Date]], "mmmm")</f>
        <v>April</v>
      </c>
      <c r="O4828" s="7">
        <f>IF(SalesData[Sales]=0,0,SalesData[Profit]/SalesData[Sales])</f>
        <v>8.7113757826860969E-2</v>
      </c>
      <c r="P4828" s="8">
        <f t="shared" si="75"/>
        <v>2.455433875165742E-4</v>
      </c>
      <c r="Q4828" t="str">
        <f>IF(SalesData[[#This Row],[Discount]]&gt;0, "Yes", "No")</f>
        <v>Yes</v>
      </c>
      <c r="R4828" t="str">
        <f>TEXT(SalesData[[#This Row],[Order Date]],"mmm-yyyy")</f>
        <v>Apr-2024</v>
      </c>
      <c r="S4828">
        <f>YEAR(SalesData[[#This Row],[Order Date]])*100 + MONTH(SalesData[[#This Row],[Order Date]])</f>
        <v>202404</v>
      </c>
    </row>
    <row r="4829" spans="1:19" x14ac:dyDescent="0.3">
      <c r="A4829" t="s">
        <v>16004</v>
      </c>
      <c r="B4829" s="3">
        <v>45393</v>
      </c>
      <c r="C4829" t="s">
        <v>16005</v>
      </c>
      <c r="D4829" t="s">
        <v>23</v>
      </c>
      <c r="E4829" t="s">
        <v>26</v>
      </c>
      <c r="F4829" t="s">
        <v>62</v>
      </c>
      <c r="G4829">
        <v>2</v>
      </c>
      <c r="H4829" s="5">
        <v>690.67</v>
      </c>
      <c r="I4829" s="5">
        <v>0.13</v>
      </c>
      <c r="J4829" s="5">
        <v>1201.7657999999999</v>
      </c>
      <c r="K4829" s="5">
        <v>123.4383340432678</v>
      </c>
      <c r="L4829">
        <f>YEAR(SalesData[Order Date])</f>
        <v>2024</v>
      </c>
      <c r="M4829">
        <f>MONTH(SalesData[Order Date])</f>
        <v>4</v>
      </c>
      <c r="N4829" t="str">
        <f>TEXT(SalesData[[#This Row],[Order Date]], "mmmm")</f>
        <v>April</v>
      </c>
      <c r="O4829" s="7">
        <f>IF(SalesData[Sales]=0,0,SalesData[Profit]/SalesData[Sales])</f>
        <v>0.10271413452044301</v>
      </c>
      <c r="P4829" s="8">
        <f t="shared" si="75"/>
        <v>9.4111514905816099E-5</v>
      </c>
      <c r="Q4829" t="str">
        <f>IF(SalesData[[#This Row],[Discount]]&gt;0, "Yes", "No")</f>
        <v>Yes</v>
      </c>
      <c r="R4829" t="str">
        <f>TEXT(SalesData[[#This Row],[Order Date]],"mmm-yyyy")</f>
        <v>Apr-2024</v>
      </c>
      <c r="S4829">
        <f>YEAR(SalesData[[#This Row],[Order Date]])*100 + MONTH(SalesData[[#This Row],[Order Date]])</f>
        <v>202404</v>
      </c>
    </row>
    <row r="4830" spans="1:19" x14ac:dyDescent="0.3">
      <c r="A4830" t="s">
        <v>16016</v>
      </c>
      <c r="B4830" s="3">
        <v>45390</v>
      </c>
      <c r="C4830" t="s">
        <v>16017</v>
      </c>
      <c r="D4830" t="s">
        <v>23</v>
      </c>
      <c r="E4830" t="s">
        <v>14</v>
      </c>
      <c r="F4830" t="s">
        <v>31</v>
      </c>
      <c r="G4830">
        <v>1</v>
      </c>
      <c r="H4830" s="5">
        <v>881.3</v>
      </c>
      <c r="I4830" s="5">
        <v>0.21</v>
      </c>
      <c r="J4830" s="5">
        <v>696.22699999999998</v>
      </c>
      <c r="K4830" s="5">
        <v>76.648182095446018</v>
      </c>
      <c r="L4830">
        <f>YEAR(SalesData[Order Date])</f>
        <v>2024</v>
      </c>
      <c r="M4830">
        <f>MONTH(SalesData[Order Date])</f>
        <v>4</v>
      </c>
      <c r="N4830" t="str">
        <f>TEXT(SalesData[[#This Row],[Order Date]], "mmmm")</f>
        <v>April</v>
      </c>
      <c r="O4830" s="7">
        <f>IF(SalesData[Sales]=0,0,SalesData[Profit]/SalesData[Sales])</f>
        <v>0.11009079236433809</v>
      </c>
      <c r="P4830" s="8">
        <f t="shared" si="75"/>
        <v>2.3828435266084195E-4</v>
      </c>
      <c r="Q4830" t="str">
        <f>IF(SalesData[[#This Row],[Discount]]&gt;0, "Yes", "No")</f>
        <v>Yes</v>
      </c>
      <c r="R4830" t="str">
        <f>TEXT(SalesData[[#This Row],[Order Date]],"mmm-yyyy")</f>
        <v>Apr-2024</v>
      </c>
      <c r="S4830">
        <f>YEAR(SalesData[[#This Row],[Order Date]])*100 + MONTH(SalesData[[#This Row],[Order Date]])</f>
        <v>202404</v>
      </c>
    </row>
    <row r="4831" spans="1:19" x14ac:dyDescent="0.3">
      <c r="A4831" t="s">
        <v>16023</v>
      </c>
      <c r="B4831" s="3">
        <v>45408</v>
      </c>
      <c r="C4831" t="s">
        <v>16024</v>
      </c>
      <c r="D4831" t="s">
        <v>30</v>
      </c>
      <c r="E4831" t="s">
        <v>19</v>
      </c>
      <c r="F4831" t="s">
        <v>91</v>
      </c>
      <c r="G4831">
        <v>7</v>
      </c>
      <c r="H4831" s="5">
        <v>41.81</v>
      </c>
      <c r="I4831" s="5">
        <v>0.17</v>
      </c>
      <c r="J4831" s="5">
        <v>242.9161</v>
      </c>
      <c r="K4831" s="5">
        <v>70.606316523551271</v>
      </c>
      <c r="L4831">
        <f>YEAR(SalesData[Order Date])</f>
        <v>2024</v>
      </c>
      <c r="M4831">
        <f>MONTH(SalesData[Order Date])</f>
        <v>4</v>
      </c>
      <c r="N4831" t="str">
        <f>TEXT(SalesData[[#This Row],[Order Date]], "mmmm")</f>
        <v>April</v>
      </c>
      <c r="O4831" s="7">
        <f>IF(SalesData[Sales]=0,0,SalesData[Profit]/SalesData[Sales])</f>
        <v>0.29066132925545596</v>
      </c>
      <c r="P4831" s="8">
        <f t="shared" si="75"/>
        <v>5.8085898793863396E-4</v>
      </c>
      <c r="Q4831" t="str">
        <f>IF(SalesData[[#This Row],[Discount]]&gt;0, "Yes", "No")</f>
        <v>Yes</v>
      </c>
      <c r="R4831" t="str">
        <f>TEXT(SalesData[[#This Row],[Order Date]],"mmm-yyyy")</f>
        <v>Apr-2024</v>
      </c>
      <c r="S4831">
        <f>YEAR(SalesData[[#This Row],[Order Date]])*100 + MONTH(SalesData[[#This Row],[Order Date]])</f>
        <v>202404</v>
      </c>
    </row>
    <row r="4832" spans="1:19" x14ac:dyDescent="0.3">
      <c r="A4832" t="s">
        <v>16046</v>
      </c>
      <c r="B4832" s="3">
        <v>45408</v>
      </c>
      <c r="C4832" t="s">
        <v>16047</v>
      </c>
      <c r="D4832" t="s">
        <v>18</v>
      </c>
      <c r="E4832" t="s">
        <v>26</v>
      </c>
      <c r="F4832" t="s">
        <v>31</v>
      </c>
      <c r="G4832">
        <v>1</v>
      </c>
      <c r="H4832" s="5">
        <v>126.66</v>
      </c>
      <c r="I4832" s="5">
        <v>0.05</v>
      </c>
      <c r="J4832" s="5">
        <v>120.327</v>
      </c>
      <c r="K4832" s="5">
        <v>7.8985361171581392</v>
      </c>
      <c r="L4832">
        <f>YEAR(SalesData[Order Date])</f>
        <v>2024</v>
      </c>
      <c r="M4832">
        <f>MONTH(SalesData[Order Date])</f>
        <v>4</v>
      </c>
      <c r="N4832" t="str">
        <f>TEXT(SalesData[[#This Row],[Order Date]], "mmmm")</f>
        <v>April</v>
      </c>
      <c r="O4832" s="7">
        <f>IF(SalesData[Sales]=0,0,SalesData[Profit]/SalesData[Sales])</f>
        <v>6.5642259153457991E-2</v>
      </c>
      <c r="P4832" s="8">
        <f t="shared" si="75"/>
        <v>3.9475761882204328E-4</v>
      </c>
      <c r="Q4832" t="str">
        <f>IF(SalesData[[#This Row],[Discount]]&gt;0, "Yes", "No")</f>
        <v>Yes</v>
      </c>
      <c r="R4832" t="str">
        <f>TEXT(SalesData[[#This Row],[Order Date]],"mmm-yyyy")</f>
        <v>Apr-2024</v>
      </c>
      <c r="S4832">
        <f>YEAR(SalesData[[#This Row],[Order Date]])*100 + MONTH(SalesData[[#This Row],[Order Date]])</f>
        <v>202404</v>
      </c>
    </row>
    <row r="4833" spans="1:19" x14ac:dyDescent="0.3">
      <c r="A4833" t="s">
        <v>16067</v>
      </c>
      <c r="B4833" s="3">
        <v>45403</v>
      </c>
      <c r="C4833" t="s">
        <v>16068</v>
      </c>
      <c r="D4833" t="s">
        <v>13</v>
      </c>
      <c r="E4833" t="s">
        <v>26</v>
      </c>
      <c r="F4833" t="s">
        <v>27</v>
      </c>
      <c r="G4833">
        <v>2</v>
      </c>
      <c r="H4833" s="5">
        <v>488.71</v>
      </c>
      <c r="I4833" s="5">
        <v>0.22</v>
      </c>
      <c r="J4833" s="5">
        <v>762.38760000000002</v>
      </c>
      <c r="K4833" s="5">
        <v>42.875057674294723</v>
      </c>
      <c r="L4833">
        <f>YEAR(SalesData[Order Date])</f>
        <v>2024</v>
      </c>
      <c r="M4833">
        <f>MONTH(SalesData[Order Date])</f>
        <v>4</v>
      </c>
      <c r="N4833" t="str">
        <f>TEXT(SalesData[[#This Row],[Order Date]], "mmmm")</f>
        <v>April</v>
      </c>
      <c r="O4833" s="7">
        <f>IF(SalesData[Sales]=0,0,SalesData[Profit]/SalesData[Sales])</f>
        <v>5.6237873850905659E-2</v>
      </c>
      <c r="P4833" s="8">
        <f t="shared" si="75"/>
        <v>2.2508235968161079E-4</v>
      </c>
      <c r="Q4833" t="str">
        <f>IF(SalesData[[#This Row],[Discount]]&gt;0, "Yes", "No")</f>
        <v>Yes</v>
      </c>
      <c r="R4833" t="str">
        <f>TEXT(SalesData[[#This Row],[Order Date]],"mmm-yyyy")</f>
        <v>Apr-2024</v>
      </c>
      <c r="S4833">
        <f>YEAR(SalesData[[#This Row],[Order Date]])*100 + MONTH(SalesData[[#This Row],[Order Date]])</f>
        <v>202404</v>
      </c>
    </row>
    <row r="4834" spans="1:19" x14ac:dyDescent="0.3">
      <c r="A4834" t="s">
        <v>16081</v>
      </c>
      <c r="B4834" s="3">
        <v>45404</v>
      </c>
      <c r="C4834" t="s">
        <v>16082</v>
      </c>
      <c r="D4834" t="s">
        <v>30</v>
      </c>
      <c r="E4834" t="s">
        <v>26</v>
      </c>
      <c r="F4834" t="s">
        <v>39</v>
      </c>
      <c r="G4834">
        <v>5</v>
      </c>
      <c r="H4834" s="5">
        <v>490.74</v>
      </c>
      <c r="I4834" s="5">
        <v>0.21</v>
      </c>
      <c r="J4834" s="5">
        <v>1938.423</v>
      </c>
      <c r="K4834" s="5">
        <v>146.64340191513409</v>
      </c>
      <c r="L4834">
        <f>YEAR(SalesData[Order Date])</f>
        <v>2024</v>
      </c>
      <c r="M4834">
        <f>MONTH(SalesData[Order Date])</f>
        <v>4</v>
      </c>
      <c r="N4834" t="str">
        <f>TEXT(SalesData[[#This Row],[Order Date]], "mmmm")</f>
        <v>April</v>
      </c>
      <c r="O4834" s="7">
        <f>IF(SalesData[Sales]=0,0,SalesData[Profit]/SalesData[Sales])</f>
        <v>7.5650878015342413E-2</v>
      </c>
      <c r="P4834" s="8">
        <f t="shared" si="75"/>
        <v>8.5585034845335616E-5</v>
      </c>
      <c r="Q4834" t="str">
        <f>IF(SalesData[[#This Row],[Discount]]&gt;0, "Yes", "No")</f>
        <v>Yes</v>
      </c>
      <c r="R4834" t="str">
        <f>TEXT(SalesData[[#This Row],[Order Date]],"mmm-yyyy")</f>
        <v>Apr-2024</v>
      </c>
      <c r="S4834">
        <f>YEAR(SalesData[[#This Row],[Order Date]])*100 + MONTH(SalesData[[#This Row],[Order Date]])</f>
        <v>202404</v>
      </c>
    </row>
    <row r="4835" spans="1:19" x14ac:dyDescent="0.3">
      <c r="A4835" t="s">
        <v>16136</v>
      </c>
      <c r="B4835" s="3">
        <v>45409</v>
      </c>
      <c r="C4835" t="s">
        <v>16137</v>
      </c>
      <c r="D4835" t="s">
        <v>13</v>
      </c>
      <c r="E4835" t="s">
        <v>19</v>
      </c>
      <c r="F4835" t="s">
        <v>31</v>
      </c>
      <c r="G4835">
        <v>8</v>
      </c>
      <c r="H4835" s="5">
        <v>706.13</v>
      </c>
      <c r="I4835" s="5">
        <v>0.22</v>
      </c>
      <c r="J4835" s="5">
        <v>4406.2511999999997</v>
      </c>
      <c r="K4835" s="5">
        <v>1054.962009376417</v>
      </c>
      <c r="L4835">
        <f>YEAR(SalesData[Order Date])</f>
        <v>2024</v>
      </c>
      <c r="M4835">
        <f>MONTH(SalesData[Order Date])</f>
        <v>4</v>
      </c>
      <c r="N4835" t="str">
        <f>TEXT(SalesData[[#This Row],[Order Date]], "mmmm")</f>
        <v>April</v>
      </c>
      <c r="O4835" s="7">
        <f>IF(SalesData[Sales]=0,0,SalesData[Profit]/SalesData[Sales])</f>
        <v>0.2394239369231643</v>
      </c>
      <c r="P4835" s="8">
        <f t="shared" si="75"/>
        <v>3.8944670244855763E-5</v>
      </c>
      <c r="Q4835" t="str">
        <f>IF(SalesData[[#This Row],[Discount]]&gt;0, "Yes", "No")</f>
        <v>Yes</v>
      </c>
      <c r="R4835" t="str">
        <f>TEXT(SalesData[[#This Row],[Order Date]],"mmm-yyyy")</f>
        <v>Apr-2024</v>
      </c>
      <c r="S4835">
        <f>YEAR(SalesData[[#This Row],[Order Date]])*100 + MONTH(SalesData[[#This Row],[Order Date]])</f>
        <v>202404</v>
      </c>
    </row>
    <row r="4836" spans="1:19" x14ac:dyDescent="0.3">
      <c r="A4836" t="s">
        <v>16200</v>
      </c>
      <c r="B4836" s="3">
        <v>45386</v>
      </c>
      <c r="C4836" t="s">
        <v>16201</v>
      </c>
      <c r="D4836" t="s">
        <v>13</v>
      </c>
      <c r="E4836" t="s">
        <v>26</v>
      </c>
      <c r="F4836" t="s">
        <v>44</v>
      </c>
      <c r="G4836">
        <v>7</v>
      </c>
      <c r="H4836" s="5">
        <v>888.77</v>
      </c>
      <c r="I4836" s="5">
        <v>0.28999999999999998</v>
      </c>
      <c r="J4836" s="5">
        <v>4417.1868999999997</v>
      </c>
      <c r="K4836" s="5">
        <v>852.95684481141836</v>
      </c>
      <c r="L4836">
        <f>YEAR(SalesData[Order Date])</f>
        <v>2024</v>
      </c>
      <c r="M4836">
        <f>MONTH(SalesData[Order Date])</f>
        <v>4</v>
      </c>
      <c r="N4836" t="str">
        <f>TEXT(SalesData[[#This Row],[Order Date]], "mmmm")</f>
        <v>April</v>
      </c>
      <c r="O4836" s="7">
        <f>IF(SalesData[Sales]=0,0,SalesData[Profit]/SalesData[Sales])</f>
        <v>0.1930995595435227</v>
      </c>
      <c r="P4836" s="8">
        <f t="shared" si="75"/>
        <v>4.6613377396369624E-5</v>
      </c>
      <c r="Q4836" t="str">
        <f>IF(SalesData[[#This Row],[Discount]]&gt;0, "Yes", "No")</f>
        <v>Yes</v>
      </c>
      <c r="R4836" t="str">
        <f>TEXT(SalesData[[#This Row],[Order Date]],"mmm-yyyy")</f>
        <v>Apr-2024</v>
      </c>
      <c r="S4836">
        <f>YEAR(SalesData[[#This Row],[Order Date]])*100 + MONTH(SalesData[[#This Row],[Order Date]])</f>
        <v>202404</v>
      </c>
    </row>
    <row r="4837" spans="1:19" x14ac:dyDescent="0.3">
      <c r="A4837" t="s">
        <v>16312</v>
      </c>
      <c r="B4837" s="3">
        <v>45407</v>
      </c>
      <c r="C4837" t="s">
        <v>16313</v>
      </c>
      <c r="D4837" t="s">
        <v>30</v>
      </c>
      <c r="E4837" t="s">
        <v>14</v>
      </c>
      <c r="F4837" t="s">
        <v>44</v>
      </c>
      <c r="G4837">
        <v>8</v>
      </c>
      <c r="H4837" s="5">
        <v>941.94</v>
      </c>
      <c r="I4837" s="5">
        <v>0.03</v>
      </c>
      <c r="J4837" s="5">
        <v>7309.4544000000014</v>
      </c>
      <c r="K4837" s="5">
        <v>1090.117081278767</v>
      </c>
      <c r="L4837">
        <f>YEAR(SalesData[Order Date])</f>
        <v>2024</v>
      </c>
      <c r="M4837">
        <f>MONTH(SalesData[Order Date])</f>
        <v>4</v>
      </c>
      <c r="N4837" t="str">
        <f>TEXT(SalesData[[#This Row],[Order Date]], "mmmm")</f>
        <v>April</v>
      </c>
      <c r="O4837" s="7">
        <f>IF(SalesData[Sales]=0,0,SalesData[Profit]/SalesData[Sales])</f>
        <v>0.1491379549859107</v>
      </c>
      <c r="P4837" s="8">
        <f t="shared" si="75"/>
        <v>3.9811452958787183E-6</v>
      </c>
      <c r="Q4837" t="str">
        <f>IF(SalesData[[#This Row],[Discount]]&gt;0, "Yes", "No")</f>
        <v>Yes</v>
      </c>
      <c r="R4837" t="str">
        <f>TEXT(SalesData[[#This Row],[Order Date]],"mmm-yyyy")</f>
        <v>Apr-2024</v>
      </c>
      <c r="S4837">
        <f>YEAR(SalesData[[#This Row],[Order Date]])*100 + MONTH(SalesData[[#This Row],[Order Date]])</f>
        <v>202404</v>
      </c>
    </row>
    <row r="4838" spans="1:19" x14ac:dyDescent="0.3">
      <c r="A4838" t="s">
        <v>16374</v>
      </c>
      <c r="B4838" s="3">
        <v>45384</v>
      </c>
      <c r="C4838" t="s">
        <v>16375</v>
      </c>
      <c r="D4838" t="s">
        <v>23</v>
      </c>
      <c r="E4838" t="s">
        <v>26</v>
      </c>
      <c r="F4838" t="s">
        <v>91</v>
      </c>
      <c r="G4838">
        <v>6</v>
      </c>
      <c r="H4838" s="5">
        <v>915.19</v>
      </c>
      <c r="I4838" s="5">
        <v>7.0000000000000007E-2</v>
      </c>
      <c r="J4838" s="5">
        <v>5106.7601999999997</v>
      </c>
      <c r="K4838" s="5">
        <v>854.68150227325066</v>
      </c>
      <c r="L4838">
        <f>YEAR(SalesData[Order Date])</f>
        <v>2024</v>
      </c>
      <c r="M4838">
        <f>MONTH(SalesData[Order Date])</f>
        <v>4</v>
      </c>
      <c r="N4838" t="str">
        <f>TEXT(SalesData[[#This Row],[Order Date]], "mmmm")</f>
        <v>April</v>
      </c>
      <c r="O4838" s="7">
        <f>IF(SalesData[Sales]=0,0,SalesData[Profit]/SalesData[Sales])</f>
        <v>0.16736276402272632</v>
      </c>
      <c r="P4838" s="8">
        <f t="shared" si="75"/>
        <v>1.274780828753228E-5</v>
      </c>
      <c r="Q4838" t="str">
        <f>IF(SalesData[[#This Row],[Discount]]&gt;0, "Yes", "No")</f>
        <v>Yes</v>
      </c>
      <c r="R4838" t="str">
        <f>TEXT(SalesData[[#This Row],[Order Date]],"mmm-yyyy")</f>
        <v>Apr-2024</v>
      </c>
      <c r="S4838">
        <f>YEAR(SalesData[[#This Row],[Order Date]])*100 + MONTH(SalesData[[#This Row],[Order Date]])</f>
        <v>202404</v>
      </c>
    </row>
    <row r="4839" spans="1:19" x14ac:dyDescent="0.3">
      <c r="A4839" t="s">
        <v>16401</v>
      </c>
      <c r="B4839" s="3">
        <v>45394</v>
      </c>
      <c r="C4839" t="s">
        <v>16402</v>
      </c>
      <c r="D4839" t="s">
        <v>13</v>
      </c>
      <c r="E4839" t="s">
        <v>19</v>
      </c>
      <c r="F4839" t="s">
        <v>62</v>
      </c>
      <c r="G4839">
        <v>2</v>
      </c>
      <c r="H4839" s="5">
        <v>474.27</v>
      </c>
      <c r="I4839" s="5">
        <v>7.0000000000000007E-2</v>
      </c>
      <c r="J4839" s="5">
        <v>882.14219999999989</v>
      </c>
      <c r="K4839" s="5">
        <v>140.51857387057069</v>
      </c>
      <c r="L4839">
        <f>YEAR(SalesData[Order Date])</f>
        <v>2024</v>
      </c>
      <c r="M4839">
        <f>MONTH(SalesData[Order Date])</f>
        <v>4</v>
      </c>
      <c r="N4839" t="str">
        <f>TEXT(SalesData[[#This Row],[Order Date]], "mmmm")</f>
        <v>April</v>
      </c>
      <c r="O4839" s="7">
        <f>IF(SalesData[Sales]=0,0,SalesData[Profit]/SalesData[Sales])</f>
        <v>0.15929242912375205</v>
      </c>
      <c r="P4839" s="8">
        <f t="shared" si="75"/>
        <v>7.379762582495204E-5</v>
      </c>
      <c r="Q4839" t="str">
        <f>IF(SalesData[[#This Row],[Discount]]&gt;0, "Yes", "No")</f>
        <v>Yes</v>
      </c>
      <c r="R4839" t="str">
        <f>TEXT(SalesData[[#This Row],[Order Date]],"mmm-yyyy")</f>
        <v>Apr-2024</v>
      </c>
      <c r="S4839">
        <f>YEAR(SalesData[[#This Row],[Order Date]])*100 + MONTH(SalesData[[#This Row],[Order Date]])</f>
        <v>202404</v>
      </c>
    </row>
    <row r="4840" spans="1:19" x14ac:dyDescent="0.3">
      <c r="A4840" t="s">
        <v>16515</v>
      </c>
      <c r="B4840" s="3">
        <v>45397</v>
      </c>
      <c r="C4840" t="s">
        <v>16516</v>
      </c>
      <c r="D4840" t="s">
        <v>13</v>
      </c>
      <c r="E4840" t="s">
        <v>14</v>
      </c>
      <c r="F4840" t="s">
        <v>15</v>
      </c>
      <c r="G4840">
        <v>2</v>
      </c>
      <c r="H4840" s="5">
        <v>251.54</v>
      </c>
      <c r="I4840" s="5">
        <v>0.16</v>
      </c>
      <c r="J4840" s="5">
        <v>422.5872</v>
      </c>
      <c r="K4840" s="5">
        <v>106.1929422643441</v>
      </c>
      <c r="L4840">
        <f>YEAR(SalesData[Order Date])</f>
        <v>2024</v>
      </c>
      <c r="M4840">
        <f>MONTH(SalesData[Order Date])</f>
        <v>4</v>
      </c>
      <c r="N4840" t="str">
        <f>TEXT(SalesData[[#This Row],[Order Date]], "mmmm")</f>
        <v>April</v>
      </c>
      <c r="O4840" s="7">
        <f>IF(SalesData[Sales]=0,0,SalesData[Profit]/SalesData[Sales])</f>
        <v>0.25129237767813151</v>
      </c>
      <c r="P4840" s="8">
        <f t="shared" si="75"/>
        <v>3.1804086825157037E-4</v>
      </c>
      <c r="Q4840" t="str">
        <f>IF(SalesData[[#This Row],[Discount]]&gt;0, "Yes", "No")</f>
        <v>Yes</v>
      </c>
      <c r="R4840" t="str">
        <f>TEXT(SalesData[[#This Row],[Order Date]],"mmm-yyyy")</f>
        <v>Apr-2024</v>
      </c>
      <c r="S4840">
        <f>YEAR(SalesData[[#This Row],[Order Date]])*100 + MONTH(SalesData[[#This Row],[Order Date]])</f>
        <v>202404</v>
      </c>
    </row>
    <row r="4841" spans="1:19" x14ac:dyDescent="0.3">
      <c r="A4841" t="s">
        <v>16602</v>
      </c>
      <c r="B4841" s="3">
        <v>45408</v>
      </c>
      <c r="C4841" t="s">
        <v>16603</v>
      </c>
      <c r="D4841" t="s">
        <v>13</v>
      </c>
      <c r="E4841" t="s">
        <v>14</v>
      </c>
      <c r="F4841" t="s">
        <v>44</v>
      </c>
      <c r="G4841">
        <v>1</v>
      </c>
      <c r="H4841" s="5">
        <v>534.62</v>
      </c>
      <c r="I4841" s="5">
        <v>0.27</v>
      </c>
      <c r="J4841" s="5">
        <v>390.27260000000001</v>
      </c>
      <c r="K4841" s="5">
        <v>23.088406014672689</v>
      </c>
      <c r="L4841">
        <f>YEAR(SalesData[Order Date])</f>
        <v>2024</v>
      </c>
      <c r="M4841">
        <f>MONTH(SalesData[Order Date])</f>
        <v>4</v>
      </c>
      <c r="N4841" t="str">
        <f>TEXT(SalesData[[#This Row],[Order Date]], "mmmm")</f>
        <v>April</v>
      </c>
      <c r="O4841" s="7">
        <f>IF(SalesData[Sales]=0,0,SalesData[Profit]/SalesData[Sales])</f>
        <v>5.9159689956898555E-2</v>
      </c>
      <c r="P4841" s="8">
        <f t="shared" si="75"/>
        <v>5.0503161123788862E-4</v>
      </c>
      <c r="Q4841" t="str">
        <f>IF(SalesData[[#This Row],[Discount]]&gt;0, "Yes", "No")</f>
        <v>Yes</v>
      </c>
      <c r="R4841" t="str">
        <f>TEXT(SalesData[[#This Row],[Order Date]],"mmm-yyyy")</f>
        <v>Apr-2024</v>
      </c>
      <c r="S4841">
        <f>YEAR(SalesData[[#This Row],[Order Date]])*100 + MONTH(SalesData[[#This Row],[Order Date]])</f>
        <v>202404</v>
      </c>
    </row>
    <row r="4842" spans="1:19" x14ac:dyDescent="0.3">
      <c r="A4842" t="s">
        <v>16683</v>
      </c>
      <c r="B4842" s="3">
        <v>45410</v>
      </c>
      <c r="C4842" t="s">
        <v>16684</v>
      </c>
      <c r="D4842" t="s">
        <v>18</v>
      </c>
      <c r="E4842" t="s">
        <v>14</v>
      </c>
      <c r="F4842" t="s">
        <v>39</v>
      </c>
      <c r="G4842">
        <v>7</v>
      </c>
      <c r="H4842" s="5">
        <v>882.35</v>
      </c>
      <c r="I4842" s="5">
        <v>0.08</v>
      </c>
      <c r="J4842" s="5">
        <v>5682.3339999999998</v>
      </c>
      <c r="K4842" s="5">
        <v>1520.97603415301</v>
      </c>
      <c r="L4842">
        <f>YEAR(SalesData[Order Date])</f>
        <v>2024</v>
      </c>
      <c r="M4842">
        <f>MONTH(SalesData[Order Date])</f>
        <v>4</v>
      </c>
      <c r="N4842" t="str">
        <f>TEXT(SalesData[[#This Row],[Order Date]], "mmmm")</f>
        <v>April</v>
      </c>
      <c r="O4842" s="7">
        <f>IF(SalesData[Sales]=0,0,SalesData[Profit]/SalesData[Sales])</f>
        <v>0.26766748208623603</v>
      </c>
      <c r="P4842" s="8">
        <f t="shared" si="75"/>
        <v>1.2952424127128043E-5</v>
      </c>
      <c r="Q4842" t="str">
        <f>IF(SalesData[[#This Row],[Discount]]&gt;0, "Yes", "No")</f>
        <v>Yes</v>
      </c>
      <c r="R4842" t="str">
        <f>TEXT(SalesData[[#This Row],[Order Date]],"mmm-yyyy")</f>
        <v>Apr-2024</v>
      </c>
      <c r="S4842">
        <f>YEAR(SalesData[[#This Row],[Order Date]])*100 + MONTH(SalesData[[#This Row],[Order Date]])</f>
        <v>202404</v>
      </c>
    </row>
    <row r="4843" spans="1:19" x14ac:dyDescent="0.3">
      <c r="A4843" t="s">
        <v>16691</v>
      </c>
      <c r="B4843" s="3">
        <v>45396</v>
      </c>
      <c r="C4843" t="s">
        <v>16692</v>
      </c>
      <c r="D4843" t="s">
        <v>13</v>
      </c>
      <c r="E4843" t="s">
        <v>26</v>
      </c>
      <c r="F4843" t="s">
        <v>53</v>
      </c>
      <c r="G4843">
        <v>9</v>
      </c>
      <c r="H4843" s="5">
        <v>348.59</v>
      </c>
      <c r="I4843" s="5">
        <v>0.08</v>
      </c>
      <c r="J4843" s="5">
        <v>2886.3252000000002</v>
      </c>
      <c r="K4843" s="5">
        <v>831.64229258258797</v>
      </c>
      <c r="L4843">
        <f>YEAR(SalesData[Order Date])</f>
        <v>2024</v>
      </c>
      <c r="M4843">
        <f>MONTH(SalesData[Order Date])</f>
        <v>4</v>
      </c>
      <c r="N4843" t="str">
        <f>TEXT(SalesData[[#This Row],[Order Date]], "mmmm")</f>
        <v>April</v>
      </c>
      <c r="O4843" s="7">
        <f>IF(SalesData[Sales]=0,0,SalesData[Profit]/SalesData[Sales])</f>
        <v>0.28813187529339657</v>
      </c>
      <c r="P4843" s="8">
        <f t="shared" si="75"/>
        <v>2.5499552164115118E-5</v>
      </c>
      <c r="Q4843" t="str">
        <f>IF(SalesData[[#This Row],[Discount]]&gt;0, "Yes", "No")</f>
        <v>Yes</v>
      </c>
      <c r="R4843" t="str">
        <f>TEXT(SalesData[[#This Row],[Order Date]],"mmm-yyyy")</f>
        <v>Apr-2024</v>
      </c>
      <c r="S4843">
        <f>YEAR(SalesData[[#This Row],[Order Date]])*100 + MONTH(SalesData[[#This Row],[Order Date]])</f>
        <v>202404</v>
      </c>
    </row>
    <row r="4844" spans="1:19" x14ac:dyDescent="0.3">
      <c r="A4844" t="s">
        <v>16743</v>
      </c>
      <c r="B4844" s="3">
        <v>45408</v>
      </c>
      <c r="C4844" t="s">
        <v>16744</v>
      </c>
      <c r="D4844" t="s">
        <v>13</v>
      </c>
      <c r="E4844" t="s">
        <v>19</v>
      </c>
      <c r="F4844" t="s">
        <v>91</v>
      </c>
      <c r="G4844">
        <v>4</v>
      </c>
      <c r="H4844" s="5">
        <v>812.35</v>
      </c>
      <c r="I4844" s="5">
        <v>0.18</v>
      </c>
      <c r="J4844" s="5">
        <v>2664.5079999999998</v>
      </c>
      <c r="K4844" s="5">
        <v>581.52966814262413</v>
      </c>
      <c r="L4844">
        <f>YEAR(SalesData[Order Date])</f>
        <v>2024</v>
      </c>
      <c r="M4844">
        <f>MONTH(SalesData[Order Date])</f>
        <v>4</v>
      </c>
      <c r="N4844" t="str">
        <f>TEXT(SalesData[[#This Row],[Order Date]], "mmmm")</f>
        <v>April</v>
      </c>
      <c r="O4844" s="7">
        <f>IF(SalesData[Sales]=0,0,SalesData[Profit]/SalesData[Sales])</f>
        <v>0.21825029917066271</v>
      </c>
      <c r="P4844" s="8">
        <f t="shared" si="75"/>
        <v>5.5394842124699942E-5</v>
      </c>
      <c r="Q4844" t="str">
        <f>IF(SalesData[[#This Row],[Discount]]&gt;0, "Yes", "No")</f>
        <v>Yes</v>
      </c>
      <c r="R4844" t="str">
        <f>TEXT(SalesData[[#This Row],[Order Date]],"mmm-yyyy")</f>
        <v>Apr-2024</v>
      </c>
      <c r="S4844">
        <f>YEAR(SalesData[[#This Row],[Order Date]])*100 + MONTH(SalesData[[#This Row],[Order Date]])</f>
        <v>202404</v>
      </c>
    </row>
    <row r="4845" spans="1:19" x14ac:dyDescent="0.3">
      <c r="A4845" t="s">
        <v>16797</v>
      </c>
      <c r="B4845" s="3">
        <v>45402</v>
      </c>
      <c r="C4845" t="s">
        <v>16798</v>
      </c>
      <c r="D4845" t="s">
        <v>18</v>
      </c>
      <c r="E4845" t="s">
        <v>14</v>
      </c>
      <c r="F4845" t="s">
        <v>44</v>
      </c>
      <c r="G4845">
        <v>3</v>
      </c>
      <c r="H4845" s="5">
        <v>540.28</v>
      </c>
      <c r="I4845" s="5">
        <v>0.3</v>
      </c>
      <c r="J4845" s="5">
        <v>1134.588</v>
      </c>
      <c r="K4845" s="5">
        <v>75.649378794269168</v>
      </c>
      <c r="L4845">
        <f>YEAR(SalesData[Order Date])</f>
        <v>2024</v>
      </c>
      <c r="M4845">
        <f>MONTH(SalesData[Order Date])</f>
        <v>4</v>
      </c>
      <c r="N4845" t="str">
        <f>TEXT(SalesData[[#This Row],[Order Date]], "mmmm")</f>
        <v>April</v>
      </c>
      <c r="O4845" s="7">
        <f>IF(SalesData[Sales]=0,0,SalesData[Profit]/SalesData[Sales])</f>
        <v>6.667563802390751E-2</v>
      </c>
      <c r="P4845" s="8">
        <f t="shared" si="75"/>
        <v>1.8508921300066633E-4</v>
      </c>
      <c r="Q4845" t="str">
        <f>IF(SalesData[[#This Row],[Discount]]&gt;0, "Yes", "No")</f>
        <v>Yes</v>
      </c>
      <c r="R4845" t="str">
        <f>TEXT(SalesData[[#This Row],[Order Date]],"mmm-yyyy")</f>
        <v>Apr-2024</v>
      </c>
      <c r="S4845">
        <f>YEAR(SalesData[[#This Row],[Order Date]])*100 + MONTH(SalesData[[#This Row],[Order Date]])</f>
        <v>202404</v>
      </c>
    </row>
    <row r="4846" spans="1:19" x14ac:dyDescent="0.3">
      <c r="A4846" t="s">
        <v>16801</v>
      </c>
      <c r="B4846" s="3">
        <v>45383</v>
      </c>
      <c r="C4846" t="s">
        <v>16802</v>
      </c>
      <c r="D4846" t="s">
        <v>13</v>
      </c>
      <c r="E4846" t="s">
        <v>19</v>
      </c>
      <c r="F4846" t="s">
        <v>39</v>
      </c>
      <c r="G4846">
        <v>9</v>
      </c>
      <c r="H4846" s="5">
        <v>268.55</v>
      </c>
      <c r="I4846" s="5">
        <v>0.26</v>
      </c>
      <c r="J4846" s="5">
        <v>1788.5429999999999</v>
      </c>
      <c r="K4846" s="5">
        <v>366.05314998710628</v>
      </c>
      <c r="L4846">
        <f>YEAR(SalesData[Order Date])</f>
        <v>2024</v>
      </c>
      <c r="M4846">
        <f>MONTH(SalesData[Order Date])</f>
        <v>4</v>
      </c>
      <c r="N4846" t="str">
        <f>TEXT(SalesData[[#This Row],[Order Date]], "mmmm")</f>
        <v>April</v>
      </c>
      <c r="O4846" s="7">
        <f>IF(SalesData[Sales]=0,0,SalesData[Profit]/SalesData[Sales])</f>
        <v>0.20466555737665032</v>
      </c>
      <c r="P4846" s="8">
        <f t="shared" si="75"/>
        <v>1.0757359481991765E-4</v>
      </c>
      <c r="Q4846" t="str">
        <f>IF(SalesData[[#This Row],[Discount]]&gt;0, "Yes", "No")</f>
        <v>Yes</v>
      </c>
      <c r="R4846" t="str">
        <f>TEXT(SalesData[[#This Row],[Order Date]],"mmm-yyyy")</f>
        <v>Apr-2024</v>
      </c>
      <c r="S4846">
        <f>YEAR(SalesData[[#This Row],[Order Date]])*100 + MONTH(SalesData[[#This Row],[Order Date]])</f>
        <v>202404</v>
      </c>
    </row>
    <row r="4847" spans="1:19" x14ac:dyDescent="0.3">
      <c r="A4847" t="s">
        <v>16821</v>
      </c>
      <c r="B4847" s="3">
        <v>45385</v>
      </c>
      <c r="C4847" t="s">
        <v>16822</v>
      </c>
      <c r="D4847" t="s">
        <v>23</v>
      </c>
      <c r="E4847" t="s">
        <v>19</v>
      </c>
      <c r="F4847" t="s">
        <v>20</v>
      </c>
      <c r="G4847">
        <v>6</v>
      </c>
      <c r="H4847" s="5">
        <v>203.65</v>
      </c>
      <c r="I4847" s="5">
        <v>0.1</v>
      </c>
      <c r="J4847" s="5">
        <v>1099.71</v>
      </c>
      <c r="K4847" s="5">
        <v>291.09604257315038</v>
      </c>
      <c r="L4847">
        <f>YEAR(SalesData[Order Date])</f>
        <v>2024</v>
      </c>
      <c r="M4847">
        <f>MONTH(SalesData[Order Date])</f>
        <v>4</v>
      </c>
      <c r="N4847" t="str">
        <f>TEXT(SalesData[[#This Row],[Order Date]], "mmmm")</f>
        <v>April</v>
      </c>
      <c r="O4847" s="7">
        <f>IF(SalesData[Sales]=0,0,SalesData[Profit]/SalesData[Sales])</f>
        <v>0.26470255119363323</v>
      </c>
      <c r="P4847" s="8">
        <f t="shared" si="75"/>
        <v>8.1839757754317044E-5</v>
      </c>
      <c r="Q4847" t="str">
        <f>IF(SalesData[[#This Row],[Discount]]&gt;0, "Yes", "No")</f>
        <v>Yes</v>
      </c>
      <c r="R4847" t="str">
        <f>TEXT(SalesData[[#This Row],[Order Date]],"mmm-yyyy")</f>
        <v>Apr-2024</v>
      </c>
      <c r="S4847">
        <f>YEAR(SalesData[[#This Row],[Order Date]])*100 + MONTH(SalesData[[#This Row],[Order Date]])</f>
        <v>202404</v>
      </c>
    </row>
    <row r="4848" spans="1:19" x14ac:dyDescent="0.3">
      <c r="A4848" t="s">
        <v>16918</v>
      </c>
      <c r="B4848" s="3">
        <v>45404</v>
      </c>
      <c r="C4848" t="s">
        <v>16919</v>
      </c>
      <c r="D4848" t="s">
        <v>18</v>
      </c>
      <c r="E4848" t="s">
        <v>19</v>
      </c>
      <c r="F4848" t="s">
        <v>15</v>
      </c>
      <c r="G4848">
        <v>3</v>
      </c>
      <c r="H4848" s="5">
        <v>664.17</v>
      </c>
      <c r="I4848" s="5">
        <v>0.22</v>
      </c>
      <c r="J4848" s="5">
        <v>1554.1578</v>
      </c>
      <c r="K4848" s="5">
        <v>190.09387082048181</v>
      </c>
      <c r="L4848">
        <f>YEAR(SalesData[Order Date])</f>
        <v>2024</v>
      </c>
      <c r="M4848">
        <f>MONTH(SalesData[Order Date])</f>
        <v>4</v>
      </c>
      <c r="N4848" t="str">
        <f>TEXT(SalesData[[#This Row],[Order Date]], "mmmm")</f>
        <v>April</v>
      </c>
      <c r="O4848" s="7">
        <f>IF(SalesData[Sales]=0,0,SalesData[Profit]/SalesData[Sales])</f>
        <v>0.12231310798715665</v>
      </c>
      <c r="P4848" s="8">
        <f t="shared" si="75"/>
        <v>1.1041349855207754E-4</v>
      </c>
      <c r="Q4848" t="str">
        <f>IF(SalesData[[#This Row],[Discount]]&gt;0, "Yes", "No")</f>
        <v>Yes</v>
      </c>
      <c r="R4848" t="str">
        <f>TEXT(SalesData[[#This Row],[Order Date]],"mmm-yyyy")</f>
        <v>Apr-2024</v>
      </c>
      <c r="S4848">
        <f>YEAR(SalesData[[#This Row],[Order Date]])*100 + MONTH(SalesData[[#This Row],[Order Date]])</f>
        <v>202404</v>
      </c>
    </row>
    <row r="4849" spans="1:19" x14ac:dyDescent="0.3">
      <c r="A4849" t="s">
        <v>16998</v>
      </c>
      <c r="B4849" s="3">
        <v>45389</v>
      </c>
      <c r="C4849" t="s">
        <v>16999</v>
      </c>
      <c r="D4849" t="s">
        <v>13</v>
      </c>
      <c r="E4849" t="s">
        <v>14</v>
      </c>
      <c r="F4849" t="s">
        <v>20</v>
      </c>
      <c r="G4849">
        <v>1</v>
      </c>
      <c r="H4849" s="5">
        <v>262.64999999999998</v>
      </c>
      <c r="I4849" s="5">
        <v>0.03</v>
      </c>
      <c r="J4849" s="5">
        <v>254.7705</v>
      </c>
      <c r="K4849" s="5">
        <v>32.077211269918052</v>
      </c>
      <c r="L4849">
        <f>YEAR(SalesData[Order Date])</f>
        <v>2024</v>
      </c>
      <c r="M4849">
        <f>MONTH(SalesData[Order Date])</f>
        <v>4</v>
      </c>
      <c r="N4849" t="str">
        <f>TEXT(SalesData[[#This Row],[Order Date]], "mmmm")</f>
        <v>April</v>
      </c>
      <c r="O4849" s="7">
        <f>IF(SalesData[Sales]=0,0,SalesData[Profit]/SalesData[Sales])</f>
        <v>0.1259063010431665</v>
      </c>
      <c r="P4849" s="8">
        <f t="shared" si="75"/>
        <v>1.1422044545973729E-4</v>
      </c>
      <c r="Q4849" t="str">
        <f>IF(SalesData[[#This Row],[Discount]]&gt;0, "Yes", "No")</f>
        <v>Yes</v>
      </c>
      <c r="R4849" t="str">
        <f>TEXT(SalesData[[#This Row],[Order Date]],"mmm-yyyy")</f>
        <v>Apr-2024</v>
      </c>
      <c r="S4849">
        <f>YEAR(SalesData[[#This Row],[Order Date]])*100 + MONTH(SalesData[[#This Row],[Order Date]])</f>
        <v>202404</v>
      </c>
    </row>
    <row r="4850" spans="1:19" x14ac:dyDescent="0.3">
      <c r="A4850" t="s">
        <v>17047</v>
      </c>
      <c r="B4850" s="3">
        <v>45384</v>
      </c>
      <c r="C4850" t="s">
        <v>10601</v>
      </c>
      <c r="D4850" t="s">
        <v>30</v>
      </c>
      <c r="E4850" t="s">
        <v>14</v>
      </c>
      <c r="F4850" t="s">
        <v>15</v>
      </c>
      <c r="G4850">
        <v>2</v>
      </c>
      <c r="H4850" s="5">
        <v>503.5</v>
      </c>
      <c r="I4850" s="5">
        <v>0.14000000000000001</v>
      </c>
      <c r="J4850" s="5">
        <v>866.02</v>
      </c>
      <c r="K4850" s="5">
        <v>127.0313113865614</v>
      </c>
      <c r="L4850">
        <f>YEAR(SalesData[Order Date])</f>
        <v>2024</v>
      </c>
      <c r="M4850">
        <f>MONTH(SalesData[Order Date])</f>
        <v>4</v>
      </c>
      <c r="N4850" t="str">
        <f>TEXT(SalesData[[#This Row],[Order Date]], "mmmm")</f>
        <v>April</v>
      </c>
      <c r="O4850" s="7">
        <f>IF(SalesData[Sales]=0,0,SalesData[Profit]/SalesData[Sales])</f>
        <v>0.14668403892122744</v>
      </c>
      <c r="P4850" s="8">
        <f t="shared" si="75"/>
        <v>1.390268123138034E-4</v>
      </c>
      <c r="Q4850" t="str">
        <f>IF(SalesData[[#This Row],[Discount]]&gt;0, "Yes", "No")</f>
        <v>Yes</v>
      </c>
      <c r="R4850" t="str">
        <f>TEXT(SalesData[[#This Row],[Order Date]],"mmm-yyyy")</f>
        <v>Apr-2024</v>
      </c>
      <c r="S4850">
        <f>YEAR(SalesData[[#This Row],[Order Date]])*100 + MONTH(SalesData[[#This Row],[Order Date]])</f>
        <v>202404</v>
      </c>
    </row>
    <row r="4851" spans="1:19" x14ac:dyDescent="0.3">
      <c r="A4851" t="s">
        <v>17118</v>
      </c>
      <c r="B4851" s="3">
        <v>45410</v>
      </c>
      <c r="C4851" t="s">
        <v>17119</v>
      </c>
      <c r="D4851" t="s">
        <v>30</v>
      </c>
      <c r="E4851" t="s">
        <v>14</v>
      </c>
      <c r="F4851" t="s">
        <v>62</v>
      </c>
      <c r="G4851">
        <v>5</v>
      </c>
      <c r="H4851" s="5">
        <v>211</v>
      </c>
      <c r="I4851" s="5">
        <v>0.06</v>
      </c>
      <c r="J4851" s="5">
        <v>991.69999999999993</v>
      </c>
      <c r="K4851" s="5">
        <v>260.08711705669413</v>
      </c>
      <c r="L4851">
        <f>YEAR(SalesData[Order Date])</f>
        <v>2024</v>
      </c>
      <c r="M4851">
        <f>MONTH(SalesData[Order Date])</f>
        <v>4</v>
      </c>
      <c r="N4851" t="str">
        <f>TEXT(SalesData[[#This Row],[Order Date]], "mmmm")</f>
        <v>April</v>
      </c>
      <c r="O4851" s="7">
        <f>IF(SalesData[Sales]=0,0,SalesData[Profit]/SalesData[Sales])</f>
        <v>0.26226390748885159</v>
      </c>
      <c r="P4851" s="8">
        <f t="shared" si="75"/>
        <v>5.6872037914691942E-5</v>
      </c>
      <c r="Q4851" t="str">
        <f>IF(SalesData[[#This Row],[Discount]]&gt;0, "Yes", "No")</f>
        <v>Yes</v>
      </c>
      <c r="R4851" t="str">
        <f>TEXT(SalesData[[#This Row],[Order Date]],"mmm-yyyy")</f>
        <v>Apr-2024</v>
      </c>
      <c r="S4851">
        <f>YEAR(SalesData[[#This Row],[Order Date]])*100 + MONTH(SalesData[[#This Row],[Order Date]])</f>
        <v>202404</v>
      </c>
    </row>
    <row r="4852" spans="1:19" x14ac:dyDescent="0.3">
      <c r="A4852" t="s">
        <v>17186</v>
      </c>
      <c r="B4852" s="3">
        <v>45410</v>
      </c>
      <c r="C4852" t="s">
        <v>17187</v>
      </c>
      <c r="D4852" t="s">
        <v>13</v>
      </c>
      <c r="E4852" t="s">
        <v>19</v>
      </c>
      <c r="F4852" t="s">
        <v>91</v>
      </c>
      <c r="G4852">
        <v>2</v>
      </c>
      <c r="H4852" s="5">
        <v>413.95</v>
      </c>
      <c r="I4852" s="5">
        <v>0.14000000000000001</v>
      </c>
      <c r="J4852" s="5">
        <v>711.99399999999991</v>
      </c>
      <c r="K4852" s="5">
        <v>207.31432706861941</v>
      </c>
      <c r="L4852">
        <f>YEAR(SalesData[Order Date])</f>
        <v>2024</v>
      </c>
      <c r="M4852">
        <f>MONTH(SalesData[Order Date])</f>
        <v>4</v>
      </c>
      <c r="N4852" t="str">
        <f>TEXT(SalesData[[#This Row],[Order Date]], "mmmm")</f>
        <v>April</v>
      </c>
      <c r="O4852" s="7">
        <f>IF(SalesData[Sales]=0,0,SalesData[Profit]/SalesData[Sales])</f>
        <v>0.29117426139633118</v>
      </c>
      <c r="P4852" s="8">
        <f t="shared" si="75"/>
        <v>1.6910254861698276E-4</v>
      </c>
      <c r="Q4852" t="str">
        <f>IF(SalesData[[#This Row],[Discount]]&gt;0, "Yes", "No")</f>
        <v>Yes</v>
      </c>
      <c r="R4852" t="str">
        <f>TEXT(SalesData[[#This Row],[Order Date]],"mmm-yyyy")</f>
        <v>Apr-2024</v>
      </c>
      <c r="S4852">
        <f>YEAR(SalesData[[#This Row],[Order Date]])*100 + MONTH(SalesData[[#This Row],[Order Date]])</f>
        <v>202404</v>
      </c>
    </row>
    <row r="4853" spans="1:19" x14ac:dyDescent="0.3">
      <c r="A4853" t="s">
        <v>17213</v>
      </c>
      <c r="B4853" s="3">
        <v>45402</v>
      </c>
      <c r="C4853" t="s">
        <v>17214</v>
      </c>
      <c r="D4853" t="s">
        <v>13</v>
      </c>
      <c r="E4853" t="s">
        <v>26</v>
      </c>
      <c r="F4853" t="s">
        <v>39</v>
      </c>
      <c r="G4853">
        <v>6</v>
      </c>
      <c r="H4853" s="5">
        <v>897.58</v>
      </c>
      <c r="I4853" s="5">
        <v>0.14000000000000001</v>
      </c>
      <c r="J4853" s="5">
        <v>4631.5128000000004</v>
      </c>
      <c r="K4853" s="5">
        <v>1126.5356226780291</v>
      </c>
      <c r="L4853">
        <f>YEAR(SalesData[Order Date])</f>
        <v>2024</v>
      </c>
      <c r="M4853">
        <f>MONTH(SalesData[Order Date])</f>
        <v>4</v>
      </c>
      <c r="N4853" t="str">
        <f>TEXT(SalesData[[#This Row],[Order Date]], "mmmm")</f>
        <v>April</v>
      </c>
      <c r="O4853" s="7">
        <f>IF(SalesData[Sales]=0,0,SalesData[Profit]/SalesData[Sales])</f>
        <v>0.24323275597511659</v>
      </c>
      <c r="P4853" s="8">
        <f t="shared" si="75"/>
        <v>2.5995825813112294E-5</v>
      </c>
      <c r="Q4853" t="str">
        <f>IF(SalesData[[#This Row],[Discount]]&gt;0, "Yes", "No")</f>
        <v>Yes</v>
      </c>
      <c r="R4853" t="str">
        <f>TEXT(SalesData[[#This Row],[Order Date]],"mmm-yyyy")</f>
        <v>Apr-2024</v>
      </c>
      <c r="S4853">
        <f>YEAR(SalesData[[#This Row],[Order Date]])*100 + MONTH(SalesData[[#This Row],[Order Date]])</f>
        <v>202404</v>
      </c>
    </row>
    <row r="4854" spans="1:19" x14ac:dyDescent="0.3">
      <c r="A4854" t="s">
        <v>17245</v>
      </c>
      <c r="B4854" s="3">
        <v>45410</v>
      </c>
      <c r="C4854" t="s">
        <v>17246</v>
      </c>
      <c r="D4854" t="s">
        <v>18</v>
      </c>
      <c r="E4854" t="s">
        <v>19</v>
      </c>
      <c r="F4854" t="s">
        <v>62</v>
      </c>
      <c r="G4854">
        <v>9</v>
      </c>
      <c r="H4854" s="5">
        <v>130.66</v>
      </c>
      <c r="I4854" s="5">
        <v>0.02</v>
      </c>
      <c r="J4854" s="5">
        <v>1152.4212</v>
      </c>
      <c r="K4854" s="5">
        <v>150.1261375019929</v>
      </c>
      <c r="L4854">
        <f>YEAR(SalesData[Order Date])</f>
        <v>2024</v>
      </c>
      <c r="M4854">
        <f>MONTH(SalesData[Order Date])</f>
        <v>4</v>
      </c>
      <c r="N4854" t="str">
        <f>TEXT(SalesData[[#This Row],[Order Date]], "mmmm")</f>
        <v>April</v>
      </c>
      <c r="O4854" s="7">
        <f>IF(SalesData[Sales]=0,0,SalesData[Profit]/SalesData[Sales])</f>
        <v>0.13027019765168577</v>
      </c>
      <c r="P4854" s="8">
        <f t="shared" si="75"/>
        <v>1.700767045937718E-5</v>
      </c>
      <c r="Q4854" t="str">
        <f>IF(SalesData[[#This Row],[Discount]]&gt;0, "Yes", "No")</f>
        <v>Yes</v>
      </c>
      <c r="R4854" t="str">
        <f>TEXT(SalesData[[#This Row],[Order Date]],"mmm-yyyy")</f>
        <v>Apr-2024</v>
      </c>
      <c r="S4854">
        <f>YEAR(SalesData[[#This Row],[Order Date]])*100 + MONTH(SalesData[[#This Row],[Order Date]])</f>
        <v>202404</v>
      </c>
    </row>
    <row r="4855" spans="1:19" x14ac:dyDescent="0.3">
      <c r="A4855" t="s">
        <v>17247</v>
      </c>
      <c r="B4855" s="3">
        <v>45394</v>
      </c>
      <c r="C4855" t="s">
        <v>17248</v>
      </c>
      <c r="D4855" t="s">
        <v>13</v>
      </c>
      <c r="E4855" t="s">
        <v>26</v>
      </c>
      <c r="F4855" t="s">
        <v>62</v>
      </c>
      <c r="G4855">
        <v>8</v>
      </c>
      <c r="H4855" s="5">
        <v>559.97</v>
      </c>
      <c r="I4855" s="5">
        <v>0.13</v>
      </c>
      <c r="J4855" s="5">
        <v>3897.3912</v>
      </c>
      <c r="K4855" s="5">
        <v>749.19554673980963</v>
      </c>
      <c r="L4855">
        <f>YEAR(SalesData[Order Date])</f>
        <v>2024</v>
      </c>
      <c r="M4855">
        <f>MONTH(SalesData[Order Date])</f>
        <v>4</v>
      </c>
      <c r="N4855" t="str">
        <f>TEXT(SalesData[[#This Row],[Order Date]], "mmmm")</f>
        <v>April</v>
      </c>
      <c r="O4855" s="7">
        <f>IF(SalesData[Sales]=0,0,SalesData[Profit]/SalesData[Sales])</f>
        <v>0.19223000933029499</v>
      </c>
      <c r="P4855" s="8">
        <f t="shared" si="75"/>
        <v>2.9019411754201117E-5</v>
      </c>
      <c r="Q4855" t="str">
        <f>IF(SalesData[[#This Row],[Discount]]&gt;0, "Yes", "No")</f>
        <v>Yes</v>
      </c>
      <c r="R4855" t="str">
        <f>TEXT(SalesData[[#This Row],[Order Date]],"mmm-yyyy")</f>
        <v>Apr-2024</v>
      </c>
      <c r="S4855">
        <f>YEAR(SalesData[[#This Row],[Order Date]])*100 + MONTH(SalesData[[#This Row],[Order Date]])</f>
        <v>202404</v>
      </c>
    </row>
    <row r="4856" spans="1:19" x14ac:dyDescent="0.3">
      <c r="A4856" t="s">
        <v>17447</v>
      </c>
      <c r="B4856" s="3">
        <v>45385</v>
      </c>
      <c r="C4856" t="s">
        <v>17448</v>
      </c>
      <c r="D4856" t="s">
        <v>23</v>
      </c>
      <c r="E4856" t="s">
        <v>14</v>
      </c>
      <c r="F4856" t="s">
        <v>39</v>
      </c>
      <c r="G4856">
        <v>9</v>
      </c>
      <c r="H4856" s="5">
        <v>446.33</v>
      </c>
      <c r="I4856" s="5">
        <v>0.18</v>
      </c>
      <c r="J4856" s="5">
        <v>3293.9153999999999</v>
      </c>
      <c r="K4856" s="5">
        <v>976.49202649851588</v>
      </c>
      <c r="L4856">
        <f>YEAR(SalesData[Order Date])</f>
        <v>2024</v>
      </c>
      <c r="M4856">
        <f>MONTH(SalesData[Order Date])</f>
        <v>4</v>
      </c>
      <c r="N4856" t="str">
        <f>TEXT(SalesData[[#This Row],[Order Date]], "mmmm")</f>
        <v>April</v>
      </c>
      <c r="O4856" s="7">
        <f>IF(SalesData[Sales]=0,0,SalesData[Profit]/SalesData[Sales])</f>
        <v>0.29645328064543369</v>
      </c>
      <c r="P4856" s="8">
        <f t="shared" si="75"/>
        <v>4.4809894024600632E-5</v>
      </c>
      <c r="Q4856" t="str">
        <f>IF(SalesData[[#This Row],[Discount]]&gt;0, "Yes", "No")</f>
        <v>Yes</v>
      </c>
      <c r="R4856" t="str">
        <f>TEXT(SalesData[[#This Row],[Order Date]],"mmm-yyyy")</f>
        <v>Apr-2024</v>
      </c>
      <c r="S4856">
        <f>YEAR(SalesData[[#This Row],[Order Date]])*100 + MONTH(SalesData[[#This Row],[Order Date]])</f>
        <v>202404</v>
      </c>
    </row>
    <row r="4857" spans="1:19" x14ac:dyDescent="0.3">
      <c r="A4857" t="s">
        <v>17463</v>
      </c>
      <c r="B4857" s="3">
        <v>45401</v>
      </c>
      <c r="C4857" t="s">
        <v>17464</v>
      </c>
      <c r="D4857" t="s">
        <v>30</v>
      </c>
      <c r="E4857" t="s">
        <v>14</v>
      </c>
      <c r="F4857" t="s">
        <v>53</v>
      </c>
      <c r="G4857">
        <v>6</v>
      </c>
      <c r="H4857" s="5">
        <v>160.77000000000001</v>
      </c>
      <c r="I4857" s="5">
        <v>0.06</v>
      </c>
      <c r="J4857" s="5">
        <v>906.7428000000001</v>
      </c>
      <c r="K4857" s="5">
        <v>119.665550160731</v>
      </c>
      <c r="L4857">
        <f>YEAR(SalesData[Order Date])</f>
        <v>2024</v>
      </c>
      <c r="M4857">
        <f>MONTH(SalesData[Order Date])</f>
        <v>4</v>
      </c>
      <c r="N4857" t="str">
        <f>TEXT(SalesData[[#This Row],[Order Date]], "mmmm")</f>
        <v>April</v>
      </c>
      <c r="O4857" s="7">
        <f>IF(SalesData[Sales]=0,0,SalesData[Profit]/SalesData[Sales])</f>
        <v>0.1319729808284455</v>
      </c>
      <c r="P4857" s="8">
        <f t="shared" si="75"/>
        <v>6.220065932698886E-5</v>
      </c>
      <c r="Q4857" t="str">
        <f>IF(SalesData[[#This Row],[Discount]]&gt;0, "Yes", "No")</f>
        <v>Yes</v>
      </c>
      <c r="R4857" t="str">
        <f>TEXT(SalesData[[#This Row],[Order Date]],"mmm-yyyy")</f>
        <v>Apr-2024</v>
      </c>
      <c r="S4857">
        <f>YEAR(SalesData[[#This Row],[Order Date]])*100 + MONTH(SalesData[[#This Row],[Order Date]])</f>
        <v>202404</v>
      </c>
    </row>
    <row r="4858" spans="1:19" x14ac:dyDescent="0.3">
      <c r="A4858" t="s">
        <v>17466</v>
      </c>
      <c r="B4858" s="3">
        <v>45398</v>
      </c>
      <c r="C4858" t="s">
        <v>17467</v>
      </c>
      <c r="D4858" t="s">
        <v>18</v>
      </c>
      <c r="E4858" t="s">
        <v>26</v>
      </c>
      <c r="F4858" t="s">
        <v>39</v>
      </c>
      <c r="G4858">
        <v>2</v>
      </c>
      <c r="H4858" s="5">
        <v>217.98</v>
      </c>
      <c r="I4858" s="5">
        <v>0.26</v>
      </c>
      <c r="J4858" s="5">
        <v>322.61040000000003</v>
      </c>
      <c r="K4858" s="5">
        <v>32.48254170713205</v>
      </c>
      <c r="L4858">
        <f>YEAR(SalesData[Order Date])</f>
        <v>2024</v>
      </c>
      <c r="M4858">
        <f>MONTH(SalesData[Order Date])</f>
        <v>4</v>
      </c>
      <c r="N4858" t="str">
        <f>TEXT(SalesData[[#This Row],[Order Date]], "mmmm")</f>
        <v>April</v>
      </c>
      <c r="O4858" s="7">
        <f>IF(SalesData[Sales]=0,0,SalesData[Profit]/SalesData[Sales])</f>
        <v>0.10068659196086688</v>
      </c>
      <c r="P4858" s="8">
        <f t="shared" si="75"/>
        <v>5.9638498944857335E-4</v>
      </c>
      <c r="Q4858" t="str">
        <f>IF(SalesData[[#This Row],[Discount]]&gt;0, "Yes", "No")</f>
        <v>Yes</v>
      </c>
      <c r="R4858" t="str">
        <f>TEXT(SalesData[[#This Row],[Order Date]],"mmm-yyyy")</f>
        <v>Apr-2024</v>
      </c>
      <c r="S4858">
        <f>YEAR(SalesData[[#This Row],[Order Date]])*100 + MONTH(SalesData[[#This Row],[Order Date]])</f>
        <v>202404</v>
      </c>
    </row>
    <row r="4859" spans="1:19" x14ac:dyDescent="0.3">
      <c r="A4859" t="s">
        <v>17473</v>
      </c>
      <c r="B4859" s="3">
        <v>45402</v>
      </c>
      <c r="C4859" t="s">
        <v>17474</v>
      </c>
      <c r="D4859" t="s">
        <v>18</v>
      </c>
      <c r="E4859" t="s">
        <v>14</v>
      </c>
      <c r="F4859" t="s">
        <v>44</v>
      </c>
      <c r="G4859">
        <v>2</v>
      </c>
      <c r="H4859" s="5">
        <v>514.44000000000005</v>
      </c>
      <c r="I4859" s="5">
        <v>0.18</v>
      </c>
      <c r="J4859" s="5">
        <v>843.68160000000012</v>
      </c>
      <c r="K4859" s="5">
        <v>144.17454489691269</v>
      </c>
      <c r="L4859">
        <f>YEAR(SalesData[Order Date])</f>
        <v>2024</v>
      </c>
      <c r="M4859">
        <f>MONTH(SalesData[Order Date])</f>
        <v>4</v>
      </c>
      <c r="N4859" t="str">
        <f>TEXT(SalesData[[#This Row],[Order Date]], "mmmm")</f>
        <v>April</v>
      </c>
      <c r="O4859" s="7">
        <f>IF(SalesData[Sales]=0,0,SalesData[Profit]/SalesData[Sales])</f>
        <v>0.17088738796355482</v>
      </c>
      <c r="P4859" s="8">
        <f t="shared" si="75"/>
        <v>1.7494751574527641E-4</v>
      </c>
      <c r="Q4859" t="str">
        <f>IF(SalesData[[#This Row],[Discount]]&gt;0, "Yes", "No")</f>
        <v>Yes</v>
      </c>
      <c r="R4859" t="str">
        <f>TEXT(SalesData[[#This Row],[Order Date]],"mmm-yyyy")</f>
        <v>Apr-2024</v>
      </c>
      <c r="S4859">
        <f>YEAR(SalesData[[#This Row],[Order Date]])*100 + MONTH(SalesData[[#This Row],[Order Date]])</f>
        <v>202404</v>
      </c>
    </row>
    <row r="4860" spans="1:19" x14ac:dyDescent="0.3">
      <c r="A4860" t="s">
        <v>17525</v>
      </c>
      <c r="B4860" s="3">
        <v>45395</v>
      </c>
      <c r="C4860" t="s">
        <v>16927</v>
      </c>
      <c r="D4860" t="s">
        <v>13</v>
      </c>
      <c r="E4860" t="s">
        <v>26</v>
      </c>
      <c r="F4860" t="s">
        <v>34</v>
      </c>
      <c r="G4860">
        <v>3</v>
      </c>
      <c r="H4860" s="5">
        <v>283.93</v>
      </c>
      <c r="I4860" s="5">
        <v>0.11</v>
      </c>
      <c r="J4860" s="5">
        <v>758.09309999999994</v>
      </c>
      <c r="K4860" s="5">
        <v>153.65538125691421</v>
      </c>
      <c r="L4860">
        <f>YEAR(SalesData[Order Date])</f>
        <v>2024</v>
      </c>
      <c r="M4860">
        <f>MONTH(SalesData[Order Date])</f>
        <v>4</v>
      </c>
      <c r="N4860" t="str">
        <f>TEXT(SalesData[[#This Row],[Order Date]], "mmmm")</f>
        <v>April</v>
      </c>
      <c r="O4860" s="7">
        <f>IF(SalesData[Sales]=0,0,SalesData[Profit]/SalesData[Sales])</f>
        <v>0.20268669013992374</v>
      </c>
      <c r="P4860" s="8">
        <f t="shared" si="75"/>
        <v>1.2913981145587527E-4</v>
      </c>
      <c r="Q4860" t="str">
        <f>IF(SalesData[[#This Row],[Discount]]&gt;0, "Yes", "No")</f>
        <v>Yes</v>
      </c>
      <c r="R4860" t="str">
        <f>TEXT(SalesData[[#This Row],[Order Date]],"mmm-yyyy")</f>
        <v>Apr-2024</v>
      </c>
      <c r="S4860">
        <f>YEAR(SalesData[[#This Row],[Order Date]])*100 + MONTH(SalesData[[#This Row],[Order Date]])</f>
        <v>202404</v>
      </c>
    </row>
    <row r="4861" spans="1:19" x14ac:dyDescent="0.3">
      <c r="A4861" t="s">
        <v>17534</v>
      </c>
      <c r="B4861" s="3">
        <v>45408</v>
      </c>
      <c r="C4861" t="s">
        <v>17535</v>
      </c>
      <c r="D4861" t="s">
        <v>30</v>
      </c>
      <c r="E4861" t="s">
        <v>26</v>
      </c>
      <c r="F4861" t="s">
        <v>31</v>
      </c>
      <c r="G4861">
        <v>9</v>
      </c>
      <c r="H4861" s="5">
        <v>141.9</v>
      </c>
      <c r="I4861" s="5">
        <v>0.14000000000000001</v>
      </c>
      <c r="J4861" s="5">
        <v>1098.306</v>
      </c>
      <c r="K4861" s="5">
        <v>150.50047907250499</v>
      </c>
      <c r="L4861">
        <f>YEAR(SalesData[Order Date])</f>
        <v>2024</v>
      </c>
      <c r="M4861">
        <f>MONTH(SalesData[Order Date])</f>
        <v>4</v>
      </c>
      <c r="N4861" t="str">
        <f>TEXT(SalesData[[#This Row],[Order Date]], "mmmm")</f>
        <v>April</v>
      </c>
      <c r="O4861" s="7">
        <f>IF(SalesData[Sales]=0,0,SalesData[Profit]/SalesData[Sales])</f>
        <v>0.13702964298884371</v>
      </c>
      <c r="P4861" s="8">
        <f t="shared" si="75"/>
        <v>1.0962336543731892E-4</v>
      </c>
      <c r="Q4861" t="str">
        <f>IF(SalesData[[#This Row],[Discount]]&gt;0, "Yes", "No")</f>
        <v>Yes</v>
      </c>
      <c r="R4861" t="str">
        <f>TEXT(SalesData[[#This Row],[Order Date]],"mmm-yyyy")</f>
        <v>Apr-2024</v>
      </c>
      <c r="S4861">
        <f>YEAR(SalesData[[#This Row],[Order Date]])*100 + MONTH(SalesData[[#This Row],[Order Date]])</f>
        <v>202404</v>
      </c>
    </row>
    <row r="4862" spans="1:19" x14ac:dyDescent="0.3">
      <c r="A4862" t="s">
        <v>17550</v>
      </c>
      <c r="B4862" s="3">
        <v>45383</v>
      </c>
      <c r="C4862" t="s">
        <v>17551</v>
      </c>
      <c r="D4862" t="s">
        <v>13</v>
      </c>
      <c r="E4862" t="s">
        <v>19</v>
      </c>
      <c r="F4862" t="s">
        <v>15</v>
      </c>
      <c r="G4862">
        <v>3</v>
      </c>
      <c r="H4862" s="5">
        <v>917.83</v>
      </c>
      <c r="I4862" s="5">
        <v>0.17</v>
      </c>
      <c r="J4862" s="5">
        <v>2285.3966999999998</v>
      </c>
      <c r="K4862" s="5">
        <v>217.2070362054281</v>
      </c>
      <c r="L4862">
        <f>YEAR(SalesData[Order Date])</f>
        <v>2024</v>
      </c>
      <c r="M4862">
        <f>MONTH(SalesData[Order Date])</f>
        <v>4</v>
      </c>
      <c r="N4862" t="str">
        <f>TEXT(SalesData[[#This Row],[Order Date]], "mmmm")</f>
        <v>April</v>
      </c>
      <c r="O4862" s="7">
        <f>IF(SalesData[Sales]=0,0,SalesData[Profit]/SalesData[Sales])</f>
        <v>9.5041283732241369E-2</v>
      </c>
      <c r="P4862" s="8">
        <f t="shared" si="75"/>
        <v>6.1739828363277155E-5</v>
      </c>
      <c r="Q4862" t="str">
        <f>IF(SalesData[[#This Row],[Discount]]&gt;0, "Yes", "No")</f>
        <v>Yes</v>
      </c>
      <c r="R4862" t="str">
        <f>TEXT(SalesData[[#This Row],[Order Date]],"mmm-yyyy")</f>
        <v>Apr-2024</v>
      </c>
      <c r="S4862">
        <f>YEAR(SalesData[[#This Row],[Order Date]])*100 + MONTH(SalesData[[#This Row],[Order Date]])</f>
        <v>202404</v>
      </c>
    </row>
    <row r="4863" spans="1:19" x14ac:dyDescent="0.3">
      <c r="A4863" t="s">
        <v>17666</v>
      </c>
      <c r="B4863" s="3">
        <v>45398</v>
      </c>
      <c r="C4863" t="s">
        <v>17667</v>
      </c>
      <c r="D4863" t="s">
        <v>30</v>
      </c>
      <c r="E4863" t="s">
        <v>14</v>
      </c>
      <c r="F4863" t="s">
        <v>39</v>
      </c>
      <c r="G4863">
        <v>6</v>
      </c>
      <c r="H4863" s="5">
        <v>914.67</v>
      </c>
      <c r="I4863" s="5">
        <v>0.06</v>
      </c>
      <c r="J4863" s="5">
        <v>5158.7387999999992</v>
      </c>
      <c r="K4863" s="5">
        <v>362.0210277460676</v>
      </c>
      <c r="L4863">
        <f>YEAR(SalesData[Order Date])</f>
        <v>2024</v>
      </c>
      <c r="M4863">
        <f>MONTH(SalesData[Order Date])</f>
        <v>4</v>
      </c>
      <c r="N4863" t="str">
        <f>TEXT(SalesData[[#This Row],[Order Date]], "mmmm")</f>
        <v>April</v>
      </c>
      <c r="O4863" s="7">
        <f>IF(SalesData[Sales]=0,0,SalesData[Profit]/SalesData[Sales])</f>
        <v>7.0176266289362757E-2</v>
      </c>
      <c r="P4863" s="8">
        <f t="shared" si="75"/>
        <v>1.0932904763466605E-5</v>
      </c>
      <c r="Q4863" t="str">
        <f>IF(SalesData[[#This Row],[Discount]]&gt;0, "Yes", "No")</f>
        <v>Yes</v>
      </c>
      <c r="R4863" t="str">
        <f>TEXT(SalesData[[#This Row],[Order Date]],"mmm-yyyy")</f>
        <v>Apr-2024</v>
      </c>
      <c r="S4863">
        <f>YEAR(SalesData[[#This Row],[Order Date]])*100 + MONTH(SalesData[[#This Row],[Order Date]])</f>
        <v>202404</v>
      </c>
    </row>
    <row r="4864" spans="1:19" x14ac:dyDescent="0.3">
      <c r="A4864" t="s">
        <v>17695</v>
      </c>
      <c r="B4864" s="3">
        <v>45385</v>
      </c>
      <c r="C4864" t="s">
        <v>17696</v>
      </c>
      <c r="D4864" t="s">
        <v>30</v>
      </c>
      <c r="E4864" t="s">
        <v>14</v>
      </c>
      <c r="F4864" t="s">
        <v>44</v>
      </c>
      <c r="G4864">
        <v>1</v>
      </c>
      <c r="H4864" s="5">
        <v>367.55</v>
      </c>
      <c r="I4864" s="5">
        <v>0.13</v>
      </c>
      <c r="J4864" s="5">
        <v>319.76850000000002</v>
      </c>
      <c r="K4864" s="5">
        <v>19.59615808316499</v>
      </c>
      <c r="L4864">
        <f>YEAR(SalesData[Order Date])</f>
        <v>2024</v>
      </c>
      <c r="M4864">
        <f>MONTH(SalesData[Order Date])</f>
        <v>4</v>
      </c>
      <c r="N4864" t="str">
        <f>TEXT(SalesData[[#This Row],[Order Date]], "mmmm")</f>
        <v>April</v>
      </c>
      <c r="O4864" s="7">
        <f>IF(SalesData[Sales]=0,0,SalesData[Profit]/SalesData[Sales])</f>
        <v>6.1282327944012588E-2</v>
      </c>
      <c r="P4864" s="8">
        <f t="shared" si="75"/>
        <v>3.5369337505101344E-4</v>
      </c>
      <c r="Q4864" t="str">
        <f>IF(SalesData[[#This Row],[Discount]]&gt;0, "Yes", "No")</f>
        <v>Yes</v>
      </c>
      <c r="R4864" t="str">
        <f>TEXT(SalesData[[#This Row],[Order Date]],"mmm-yyyy")</f>
        <v>Apr-2024</v>
      </c>
      <c r="S4864">
        <f>YEAR(SalesData[[#This Row],[Order Date]])*100 + MONTH(SalesData[[#This Row],[Order Date]])</f>
        <v>202404</v>
      </c>
    </row>
    <row r="4865" spans="1:19" x14ac:dyDescent="0.3">
      <c r="A4865" t="s">
        <v>17720</v>
      </c>
      <c r="B4865" s="3">
        <v>45390</v>
      </c>
      <c r="C4865" t="s">
        <v>17721</v>
      </c>
      <c r="D4865" t="s">
        <v>30</v>
      </c>
      <c r="E4865" t="s">
        <v>26</v>
      </c>
      <c r="F4865" t="s">
        <v>53</v>
      </c>
      <c r="G4865">
        <v>3</v>
      </c>
      <c r="H4865" s="5">
        <v>294.68</v>
      </c>
      <c r="I4865" s="5">
        <v>0.28000000000000003</v>
      </c>
      <c r="J4865" s="5">
        <v>636.50879999999995</v>
      </c>
      <c r="K4865" s="5">
        <v>164.74940734894949</v>
      </c>
      <c r="L4865">
        <f>YEAR(SalesData[Order Date])</f>
        <v>2024</v>
      </c>
      <c r="M4865">
        <f>MONTH(SalesData[Order Date])</f>
        <v>4</v>
      </c>
      <c r="N4865" t="str">
        <f>TEXT(SalesData[[#This Row],[Order Date]], "mmmm")</f>
        <v>April</v>
      </c>
      <c r="O4865" s="7">
        <f>IF(SalesData[Sales]=0,0,SalesData[Profit]/SalesData[Sales])</f>
        <v>0.25883288235598551</v>
      </c>
      <c r="P4865" s="8">
        <f t="shared" si="75"/>
        <v>3.167277498755713E-4</v>
      </c>
      <c r="Q4865" t="str">
        <f>IF(SalesData[[#This Row],[Discount]]&gt;0, "Yes", "No")</f>
        <v>Yes</v>
      </c>
      <c r="R4865" t="str">
        <f>TEXT(SalesData[[#This Row],[Order Date]],"mmm-yyyy")</f>
        <v>Apr-2024</v>
      </c>
      <c r="S4865">
        <f>YEAR(SalesData[[#This Row],[Order Date]])*100 + MONTH(SalesData[[#This Row],[Order Date]])</f>
        <v>202404</v>
      </c>
    </row>
    <row r="4866" spans="1:19" x14ac:dyDescent="0.3">
      <c r="A4866" t="s">
        <v>17786</v>
      </c>
      <c r="B4866" s="3">
        <v>45389</v>
      </c>
      <c r="C4866" t="s">
        <v>17787</v>
      </c>
      <c r="D4866" t="s">
        <v>13</v>
      </c>
      <c r="E4866" t="s">
        <v>14</v>
      </c>
      <c r="F4866" t="s">
        <v>91</v>
      </c>
      <c r="G4866">
        <v>6</v>
      </c>
      <c r="H4866" s="5">
        <v>76.19</v>
      </c>
      <c r="I4866" s="5">
        <v>0.17</v>
      </c>
      <c r="J4866" s="5">
        <v>379.42619999999999</v>
      </c>
      <c r="K4866" s="5">
        <v>42.628907356859422</v>
      </c>
      <c r="L4866">
        <f>YEAR(SalesData[Order Date])</f>
        <v>2024</v>
      </c>
      <c r="M4866">
        <f>MONTH(SalesData[Order Date])</f>
        <v>4</v>
      </c>
      <c r="N4866" t="str">
        <f>TEXT(SalesData[[#This Row],[Order Date]], "mmmm")</f>
        <v>April</v>
      </c>
      <c r="O4866" s="7">
        <f>IF(SalesData[Sales]=0,0,SalesData[Profit]/SalesData[Sales])</f>
        <v>0.11235098513718721</v>
      </c>
      <c r="P4866" s="8">
        <f t="shared" ref="P4866:P4929" si="76">IF(H:H*G:G=0, 0, (I:I/(H:H*G:G)))</f>
        <v>3.7187732423327652E-4</v>
      </c>
      <c r="Q4866" t="str">
        <f>IF(SalesData[[#This Row],[Discount]]&gt;0, "Yes", "No")</f>
        <v>Yes</v>
      </c>
      <c r="R4866" t="str">
        <f>TEXT(SalesData[[#This Row],[Order Date]],"mmm-yyyy")</f>
        <v>Apr-2024</v>
      </c>
      <c r="S4866">
        <f>YEAR(SalesData[[#This Row],[Order Date]])*100 + MONTH(SalesData[[#This Row],[Order Date]])</f>
        <v>202404</v>
      </c>
    </row>
    <row r="4867" spans="1:19" x14ac:dyDescent="0.3">
      <c r="A4867" t="s">
        <v>17845</v>
      </c>
      <c r="B4867" s="3">
        <v>45408</v>
      </c>
      <c r="C4867" t="s">
        <v>17846</v>
      </c>
      <c r="D4867" t="s">
        <v>30</v>
      </c>
      <c r="E4867" t="s">
        <v>14</v>
      </c>
      <c r="F4867" t="s">
        <v>31</v>
      </c>
      <c r="G4867">
        <v>3</v>
      </c>
      <c r="H4867" s="5">
        <v>208.29</v>
      </c>
      <c r="I4867" s="5">
        <v>0.04</v>
      </c>
      <c r="J4867" s="5">
        <v>599.87519999999995</v>
      </c>
      <c r="K4867" s="5">
        <v>56.254796710695921</v>
      </c>
      <c r="L4867">
        <f>YEAR(SalesData[Order Date])</f>
        <v>2024</v>
      </c>
      <c r="M4867">
        <f>MONTH(SalesData[Order Date])</f>
        <v>4</v>
      </c>
      <c r="N4867" t="str">
        <f>TEXT(SalesData[[#This Row],[Order Date]], "mmmm")</f>
        <v>April</v>
      </c>
      <c r="O4867" s="7">
        <f>IF(SalesData[Sales]=0,0,SalesData[Profit]/SalesData[Sales])</f>
        <v>9.3777500237876024E-2</v>
      </c>
      <c r="P4867" s="8">
        <f t="shared" si="76"/>
        <v>6.4013314769472055E-5</v>
      </c>
      <c r="Q4867" t="str">
        <f>IF(SalesData[[#This Row],[Discount]]&gt;0, "Yes", "No")</f>
        <v>Yes</v>
      </c>
      <c r="R4867" t="str">
        <f>TEXT(SalesData[[#This Row],[Order Date]],"mmm-yyyy")</f>
        <v>Apr-2024</v>
      </c>
      <c r="S4867">
        <f>YEAR(SalesData[[#This Row],[Order Date]])*100 + MONTH(SalesData[[#This Row],[Order Date]])</f>
        <v>202404</v>
      </c>
    </row>
    <row r="4868" spans="1:19" x14ac:dyDescent="0.3">
      <c r="A4868" t="s">
        <v>17904</v>
      </c>
      <c r="B4868" s="3">
        <v>45392</v>
      </c>
      <c r="C4868" t="s">
        <v>17905</v>
      </c>
      <c r="D4868" t="s">
        <v>13</v>
      </c>
      <c r="E4868" t="s">
        <v>19</v>
      </c>
      <c r="F4868" t="s">
        <v>27</v>
      </c>
      <c r="G4868">
        <v>1</v>
      </c>
      <c r="H4868" s="5">
        <v>73.89</v>
      </c>
      <c r="I4868" s="5">
        <v>0.11</v>
      </c>
      <c r="J4868" s="5">
        <v>65.762100000000004</v>
      </c>
      <c r="K4868" s="5">
        <v>11.65559408444628</v>
      </c>
      <c r="L4868">
        <f>YEAR(SalesData[Order Date])</f>
        <v>2024</v>
      </c>
      <c r="M4868">
        <f>MONTH(SalesData[Order Date])</f>
        <v>4</v>
      </c>
      <c r="N4868" t="str">
        <f>TEXT(SalesData[[#This Row],[Order Date]], "mmmm")</f>
        <v>April</v>
      </c>
      <c r="O4868" s="7">
        <f>IF(SalesData[Sales]=0,0,SalesData[Profit]/SalesData[Sales])</f>
        <v>0.17723877559333232</v>
      </c>
      <c r="P4868" s="8">
        <f t="shared" si="76"/>
        <v>1.4886994180538639E-3</v>
      </c>
      <c r="Q4868" t="str">
        <f>IF(SalesData[[#This Row],[Discount]]&gt;0, "Yes", "No")</f>
        <v>Yes</v>
      </c>
      <c r="R4868" t="str">
        <f>TEXT(SalesData[[#This Row],[Order Date]],"mmm-yyyy")</f>
        <v>Apr-2024</v>
      </c>
      <c r="S4868">
        <f>YEAR(SalesData[[#This Row],[Order Date]])*100 + MONTH(SalesData[[#This Row],[Order Date]])</f>
        <v>202404</v>
      </c>
    </row>
    <row r="4869" spans="1:19" x14ac:dyDescent="0.3">
      <c r="A4869" t="s">
        <v>17936</v>
      </c>
      <c r="B4869" s="3">
        <v>45405</v>
      </c>
      <c r="C4869" t="s">
        <v>17937</v>
      </c>
      <c r="D4869" t="s">
        <v>18</v>
      </c>
      <c r="E4869" t="s">
        <v>19</v>
      </c>
      <c r="F4869" t="s">
        <v>31</v>
      </c>
      <c r="G4869">
        <v>9</v>
      </c>
      <c r="H4869" s="5">
        <v>961.88</v>
      </c>
      <c r="I4869" s="5">
        <v>0.08</v>
      </c>
      <c r="J4869" s="5">
        <v>7964.3664000000008</v>
      </c>
      <c r="K4869" s="5">
        <v>431.71263636110592</v>
      </c>
      <c r="L4869">
        <f>YEAR(SalesData[Order Date])</f>
        <v>2024</v>
      </c>
      <c r="M4869">
        <f>MONTH(SalesData[Order Date])</f>
        <v>4</v>
      </c>
      <c r="N4869" t="str">
        <f>TEXT(SalesData[[#This Row],[Order Date]], "mmmm")</f>
        <v>April</v>
      </c>
      <c r="O4869" s="7">
        <f>IF(SalesData[Sales]=0,0,SalesData[Profit]/SalesData[Sales])</f>
        <v>5.4205521780251835E-2</v>
      </c>
      <c r="P4869" s="8">
        <f t="shared" si="76"/>
        <v>9.2411619837078311E-6</v>
      </c>
      <c r="Q4869" t="str">
        <f>IF(SalesData[[#This Row],[Discount]]&gt;0, "Yes", "No")</f>
        <v>Yes</v>
      </c>
      <c r="R4869" t="str">
        <f>TEXT(SalesData[[#This Row],[Order Date]],"mmm-yyyy")</f>
        <v>Apr-2024</v>
      </c>
      <c r="S4869">
        <f>YEAR(SalesData[[#This Row],[Order Date]])*100 + MONTH(SalesData[[#This Row],[Order Date]])</f>
        <v>202404</v>
      </c>
    </row>
    <row r="4870" spans="1:19" x14ac:dyDescent="0.3">
      <c r="A4870" t="s">
        <v>17981</v>
      </c>
      <c r="B4870" s="3">
        <v>45383</v>
      </c>
      <c r="C4870" t="s">
        <v>17982</v>
      </c>
      <c r="D4870" t="s">
        <v>30</v>
      </c>
      <c r="E4870" t="s">
        <v>26</v>
      </c>
      <c r="F4870" t="s">
        <v>39</v>
      </c>
      <c r="G4870">
        <v>6</v>
      </c>
      <c r="H4870" s="5">
        <v>469.48</v>
      </c>
      <c r="I4870" s="5">
        <v>0.25</v>
      </c>
      <c r="J4870" s="5">
        <v>2112.66</v>
      </c>
      <c r="K4870" s="5">
        <v>334.19482864305041</v>
      </c>
      <c r="L4870">
        <f>YEAR(SalesData[Order Date])</f>
        <v>2024</v>
      </c>
      <c r="M4870">
        <f>MONTH(SalesData[Order Date])</f>
        <v>4</v>
      </c>
      <c r="N4870" t="str">
        <f>TEXT(SalesData[[#This Row],[Order Date]], "mmmm")</f>
        <v>April</v>
      </c>
      <c r="O4870" s="7">
        <f>IF(SalesData[Sales]=0,0,SalesData[Profit]/SalesData[Sales])</f>
        <v>0.15818675444371097</v>
      </c>
      <c r="P4870" s="8">
        <f t="shared" si="76"/>
        <v>8.8750674505126234E-5</v>
      </c>
      <c r="Q4870" t="str">
        <f>IF(SalesData[[#This Row],[Discount]]&gt;0, "Yes", "No")</f>
        <v>Yes</v>
      </c>
      <c r="R4870" t="str">
        <f>TEXT(SalesData[[#This Row],[Order Date]],"mmm-yyyy")</f>
        <v>Apr-2024</v>
      </c>
      <c r="S4870">
        <f>YEAR(SalesData[[#This Row],[Order Date]])*100 + MONTH(SalesData[[#This Row],[Order Date]])</f>
        <v>202404</v>
      </c>
    </row>
    <row r="4871" spans="1:19" x14ac:dyDescent="0.3">
      <c r="A4871" t="s">
        <v>18061</v>
      </c>
      <c r="B4871" s="3">
        <v>45400</v>
      </c>
      <c r="C4871" t="s">
        <v>18062</v>
      </c>
      <c r="D4871" t="s">
        <v>30</v>
      </c>
      <c r="E4871" t="s">
        <v>14</v>
      </c>
      <c r="F4871" t="s">
        <v>53</v>
      </c>
      <c r="G4871">
        <v>4</v>
      </c>
      <c r="H4871" s="5">
        <v>5.41</v>
      </c>
      <c r="I4871" s="5">
        <v>0.14000000000000001</v>
      </c>
      <c r="J4871" s="5">
        <v>18.610399999999998</v>
      </c>
      <c r="K4871" s="5">
        <v>4.1537742010670344</v>
      </c>
      <c r="L4871">
        <f>YEAR(SalesData[Order Date])</f>
        <v>2024</v>
      </c>
      <c r="M4871">
        <f>MONTH(SalesData[Order Date])</f>
        <v>4</v>
      </c>
      <c r="N4871" t="str">
        <f>TEXT(SalesData[[#This Row],[Order Date]], "mmmm")</f>
        <v>April</v>
      </c>
      <c r="O4871" s="7">
        <f>IF(SalesData[Sales]=0,0,SalesData[Profit]/SalesData[Sales])</f>
        <v>0.22319639562110619</v>
      </c>
      <c r="P4871" s="8">
        <f t="shared" si="76"/>
        <v>6.4695009242144181E-3</v>
      </c>
      <c r="Q4871" t="str">
        <f>IF(SalesData[[#This Row],[Discount]]&gt;0, "Yes", "No")</f>
        <v>Yes</v>
      </c>
      <c r="R4871" t="str">
        <f>TEXT(SalesData[[#This Row],[Order Date]],"mmm-yyyy")</f>
        <v>Apr-2024</v>
      </c>
      <c r="S4871">
        <f>YEAR(SalesData[[#This Row],[Order Date]])*100 + MONTH(SalesData[[#This Row],[Order Date]])</f>
        <v>202404</v>
      </c>
    </row>
    <row r="4872" spans="1:19" x14ac:dyDescent="0.3">
      <c r="A4872" t="s">
        <v>18081</v>
      </c>
      <c r="B4872" s="3">
        <v>45396</v>
      </c>
      <c r="C4872" t="s">
        <v>18082</v>
      </c>
      <c r="D4872" t="s">
        <v>23</v>
      </c>
      <c r="E4872" t="s">
        <v>26</v>
      </c>
      <c r="F4872" t="s">
        <v>39</v>
      </c>
      <c r="G4872">
        <v>1</v>
      </c>
      <c r="H4872" s="5">
        <v>444.17</v>
      </c>
      <c r="I4872" s="5">
        <v>0.14000000000000001</v>
      </c>
      <c r="J4872" s="5">
        <v>381.9862</v>
      </c>
      <c r="K4872" s="5">
        <v>45.6843911976678</v>
      </c>
      <c r="L4872">
        <f>YEAR(SalesData[Order Date])</f>
        <v>2024</v>
      </c>
      <c r="M4872">
        <f>MONTH(SalesData[Order Date])</f>
        <v>4</v>
      </c>
      <c r="N4872" t="str">
        <f>TEXT(SalesData[[#This Row],[Order Date]], "mmmm")</f>
        <v>April</v>
      </c>
      <c r="O4872" s="7">
        <f>IF(SalesData[Sales]=0,0,SalesData[Profit]/SalesData[Sales])</f>
        <v>0.11959696763303962</v>
      </c>
      <c r="P4872" s="8">
        <f t="shared" si="76"/>
        <v>3.1519463268568344E-4</v>
      </c>
      <c r="Q4872" t="str">
        <f>IF(SalesData[[#This Row],[Discount]]&gt;0, "Yes", "No")</f>
        <v>Yes</v>
      </c>
      <c r="R4872" t="str">
        <f>TEXT(SalesData[[#This Row],[Order Date]],"mmm-yyyy")</f>
        <v>Apr-2024</v>
      </c>
      <c r="S4872">
        <f>YEAR(SalesData[[#This Row],[Order Date]])*100 + MONTH(SalesData[[#This Row],[Order Date]])</f>
        <v>202404</v>
      </c>
    </row>
    <row r="4873" spans="1:19" x14ac:dyDescent="0.3">
      <c r="A4873" t="s">
        <v>18268</v>
      </c>
      <c r="B4873" s="3">
        <v>45394</v>
      </c>
      <c r="C4873" t="s">
        <v>18269</v>
      </c>
      <c r="D4873" t="s">
        <v>23</v>
      </c>
      <c r="E4873" t="s">
        <v>14</v>
      </c>
      <c r="F4873" t="s">
        <v>15</v>
      </c>
      <c r="G4873">
        <v>2</v>
      </c>
      <c r="H4873" s="5">
        <v>773.56</v>
      </c>
      <c r="I4873" s="5">
        <v>0.2</v>
      </c>
      <c r="J4873" s="5">
        <v>1237.6959999999999</v>
      </c>
      <c r="K4873" s="5">
        <v>325.2419759598294</v>
      </c>
      <c r="L4873">
        <f>YEAR(SalesData[Order Date])</f>
        <v>2024</v>
      </c>
      <c r="M4873">
        <f>MONTH(SalesData[Order Date])</f>
        <v>4</v>
      </c>
      <c r="N4873" t="str">
        <f>TEXT(SalesData[[#This Row],[Order Date]], "mmmm")</f>
        <v>April</v>
      </c>
      <c r="O4873" s="7">
        <f>IF(SalesData[Sales]=0,0,SalesData[Profit]/SalesData[Sales])</f>
        <v>0.26278017862207637</v>
      </c>
      <c r="P4873" s="8">
        <f t="shared" si="76"/>
        <v>1.2927245462536843E-4</v>
      </c>
      <c r="Q4873" t="str">
        <f>IF(SalesData[[#This Row],[Discount]]&gt;0, "Yes", "No")</f>
        <v>Yes</v>
      </c>
      <c r="R4873" t="str">
        <f>TEXT(SalesData[[#This Row],[Order Date]],"mmm-yyyy")</f>
        <v>Apr-2024</v>
      </c>
      <c r="S4873">
        <f>YEAR(SalesData[[#This Row],[Order Date]])*100 + MONTH(SalesData[[#This Row],[Order Date]])</f>
        <v>202404</v>
      </c>
    </row>
    <row r="4874" spans="1:19" x14ac:dyDescent="0.3">
      <c r="A4874" t="s">
        <v>18276</v>
      </c>
      <c r="B4874" s="3">
        <v>45399</v>
      </c>
      <c r="C4874" t="s">
        <v>18277</v>
      </c>
      <c r="D4874" t="s">
        <v>13</v>
      </c>
      <c r="E4874" t="s">
        <v>19</v>
      </c>
      <c r="F4874" t="s">
        <v>44</v>
      </c>
      <c r="G4874">
        <v>4</v>
      </c>
      <c r="H4874" s="5">
        <v>782.93</v>
      </c>
      <c r="I4874" s="5">
        <v>0.09</v>
      </c>
      <c r="J4874" s="5">
        <v>2849.8652000000002</v>
      </c>
      <c r="K4874" s="5">
        <v>490.44419299380468</v>
      </c>
      <c r="L4874">
        <f>YEAR(SalesData[Order Date])</f>
        <v>2024</v>
      </c>
      <c r="M4874">
        <f>MONTH(SalesData[Order Date])</f>
        <v>4</v>
      </c>
      <c r="N4874" t="str">
        <f>TEXT(SalesData[[#This Row],[Order Date]], "mmmm")</f>
        <v>April</v>
      </c>
      <c r="O4874" s="7">
        <f>IF(SalesData[Sales]=0,0,SalesData[Profit]/SalesData[Sales])</f>
        <v>0.17209382148804955</v>
      </c>
      <c r="P4874" s="8">
        <f t="shared" si="76"/>
        <v>2.8738201371770145E-5</v>
      </c>
      <c r="Q4874" t="str">
        <f>IF(SalesData[[#This Row],[Discount]]&gt;0, "Yes", "No")</f>
        <v>Yes</v>
      </c>
      <c r="R4874" t="str">
        <f>TEXT(SalesData[[#This Row],[Order Date]],"mmm-yyyy")</f>
        <v>Apr-2024</v>
      </c>
      <c r="S4874">
        <f>YEAR(SalesData[[#This Row],[Order Date]])*100 + MONTH(SalesData[[#This Row],[Order Date]])</f>
        <v>202404</v>
      </c>
    </row>
    <row r="4875" spans="1:19" x14ac:dyDescent="0.3">
      <c r="A4875" t="s">
        <v>18286</v>
      </c>
      <c r="B4875" s="3">
        <v>45404</v>
      </c>
      <c r="C4875" t="s">
        <v>7965</v>
      </c>
      <c r="D4875" t="s">
        <v>30</v>
      </c>
      <c r="E4875" t="s">
        <v>19</v>
      </c>
      <c r="F4875" t="s">
        <v>27</v>
      </c>
      <c r="G4875">
        <v>3</v>
      </c>
      <c r="H4875" s="5">
        <v>379.91</v>
      </c>
      <c r="I4875" s="5">
        <v>0.17</v>
      </c>
      <c r="J4875" s="5">
        <v>945.97590000000002</v>
      </c>
      <c r="K4875" s="5">
        <v>131.14962131222339</v>
      </c>
      <c r="L4875">
        <f>YEAR(SalesData[Order Date])</f>
        <v>2024</v>
      </c>
      <c r="M4875">
        <f>MONTH(SalesData[Order Date])</f>
        <v>4</v>
      </c>
      <c r="N4875" t="str">
        <f>TEXT(SalesData[[#This Row],[Order Date]], "mmmm")</f>
        <v>April</v>
      </c>
      <c r="O4875" s="7">
        <f>IF(SalesData[Sales]=0,0,SalesData[Profit]/SalesData[Sales])</f>
        <v>0.1386394952685617</v>
      </c>
      <c r="P4875" s="8">
        <f t="shared" si="76"/>
        <v>1.4915813394400428E-4</v>
      </c>
      <c r="Q4875" t="str">
        <f>IF(SalesData[[#This Row],[Discount]]&gt;0, "Yes", "No")</f>
        <v>Yes</v>
      </c>
      <c r="R4875" t="str">
        <f>TEXT(SalesData[[#This Row],[Order Date]],"mmm-yyyy")</f>
        <v>Apr-2024</v>
      </c>
      <c r="S4875">
        <f>YEAR(SalesData[[#This Row],[Order Date]])*100 + MONTH(SalesData[[#This Row],[Order Date]])</f>
        <v>202404</v>
      </c>
    </row>
    <row r="4876" spans="1:19" x14ac:dyDescent="0.3">
      <c r="A4876" t="s">
        <v>18356</v>
      </c>
      <c r="B4876" s="3">
        <v>45398</v>
      </c>
      <c r="C4876" t="s">
        <v>18357</v>
      </c>
      <c r="D4876" t="s">
        <v>23</v>
      </c>
      <c r="E4876" t="s">
        <v>19</v>
      </c>
      <c r="F4876" t="s">
        <v>27</v>
      </c>
      <c r="G4876">
        <v>8</v>
      </c>
      <c r="H4876" s="5">
        <v>994.63</v>
      </c>
      <c r="I4876" s="5">
        <v>0.03</v>
      </c>
      <c r="J4876" s="5">
        <v>7718.3287999999993</v>
      </c>
      <c r="K4876" s="5">
        <v>1997.5616220242221</v>
      </c>
      <c r="L4876">
        <f>YEAR(SalesData[Order Date])</f>
        <v>2024</v>
      </c>
      <c r="M4876">
        <f>MONTH(SalesData[Order Date])</f>
        <v>4</v>
      </c>
      <c r="N4876" t="str">
        <f>TEXT(SalesData[[#This Row],[Order Date]], "mmmm")</f>
        <v>April</v>
      </c>
      <c r="O4876" s="7">
        <f>IF(SalesData[Sales]=0,0,SalesData[Profit]/SalesData[Sales])</f>
        <v>0.25880753123969302</v>
      </c>
      <c r="P4876" s="8">
        <f t="shared" si="76"/>
        <v>3.7702462222132851E-6</v>
      </c>
      <c r="Q4876" t="str">
        <f>IF(SalesData[[#This Row],[Discount]]&gt;0, "Yes", "No")</f>
        <v>Yes</v>
      </c>
      <c r="R4876" t="str">
        <f>TEXT(SalesData[[#This Row],[Order Date]],"mmm-yyyy")</f>
        <v>Apr-2024</v>
      </c>
      <c r="S4876">
        <f>YEAR(SalesData[[#This Row],[Order Date]])*100 + MONTH(SalesData[[#This Row],[Order Date]])</f>
        <v>202404</v>
      </c>
    </row>
    <row r="4877" spans="1:19" x14ac:dyDescent="0.3">
      <c r="A4877" t="s">
        <v>18388</v>
      </c>
      <c r="B4877" s="3">
        <v>45406</v>
      </c>
      <c r="C4877" t="s">
        <v>18389</v>
      </c>
      <c r="D4877" t="s">
        <v>13</v>
      </c>
      <c r="E4877" t="s">
        <v>19</v>
      </c>
      <c r="F4877" t="s">
        <v>62</v>
      </c>
      <c r="G4877">
        <v>6</v>
      </c>
      <c r="H4877" s="5">
        <v>320.82</v>
      </c>
      <c r="I4877" s="5">
        <v>0.23</v>
      </c>
      <c r="J4877" s="5">
        <v>1482.1884</v>
      </c>
      <c r="K4877" s="5">
        <v>389.31365659109082</v>
      </c>
      <c r="L4877">
        <f>YEAR(SalesData[Order Date])</f>
        <v>2024</v>
      </c>
      <c r="M4877">
        <f>MONTH(SalesData[Order Date])</f>
        <v>4</v>
      </c>
      <c r="N4877" t="str">
        <f>TEXT(SalesData[[#This Row],[Order Date]], "mmmm")</f>
        <v>April</v>
      </c>
      <c r="O4877" s="7">
        <f>IF(SalesData[Sales]=0,0,SalesData[Profit]/SalesData[Sales])</f>
        <v>0.26266138406635137</v>
      </c>
      <c r="P4877" s="8">
        <f t="shared" si="76"/>
        <v>1.1948548511106955E-4</v>
      </c>
      <c r="Q4877" t="str">
        <f>IF(SalesData[[#This Row],[Discount]]&gt;0, "Yes", "No")</f>
        <v>Yes</v>
      </c>
      <c r="R4877" t="str">
        <f>TEXT(SalesData[[#This Row],[Order Date]],"mmm-yyyy")</f>
        <v>Apr-2024</v>
      </c>
      <c r="S4877">
        <f>YEAR(SalesData[[#This Row],[Order Date]])*100 + MONTH(SalesData[[#This Row],[Order Date]])</f>
        <v>202404</v>
      </c>
    </row>
    <row r="4878" spans="1:19" x14ac:dyDescent="0.3">
      <c r="A4878" t="s">
        <v>18419</v>
      </c>
      <c r="B4878" s="3">
        <v>45411</v>
      </c>
      <c r="C4878" t="s">
        <v>12124</v>
      </c>
      <c r="D4878" t="s">
        <v>30</v>
      </c>
      <c r="E4878" t="s">
        <v>14</v>
      </c>
      <c r="F4878" t="s">
        <v>44</v>
      </c>
      <c r="G4878">
        <v>7</v>
      </c>
      <c r="H4878" s="5">
        <v>231.86</v>
      </c>
      <c r="I4878" s="5">
        <v>0.27</v>
      </c>
      <c r="J4878" s="5">
        <v>1184.8045999999999</v>
      </c>
      <c r="K4878" s="5">
        <v>186.87300992303199</v>
      </c>
      <c r="L4878">
        <f>YEAR(SalesData[Order Date])</f>
        <v>2024</v>
      </c>
      <c r="M4878">
        <f>MONTH(SalesData[Order Date])</f>
        <v>4</v>
      </c>
      <c r="N4878" t="str">
        <f>TEXT(SalesData[[#This Row],[Order Date]], "mmmm")</f>
        <v>April</v>
      </c>
      <c r="O4878" s="7">
        <f>IF(SalesData[Sales]=0,0,SalesData[Profit]/SalesData[Sales])</f>
        <v>0.15772475049728199</v>
      </c>
      <c r="P4878" s="8">
        <f t="shared" si="76"/>
        <v>1.6635654520585083E-4</v>
      </c>
      <c r="Q4878" t="str">
        <f>IF(SalesData[[#This Row],[Discount]]&gt;0, "Yes", "No")</f>
        <v>Yes</v>
      </c>
      <c r="R4878" t="str">
        <f>TEXT(SalesData[[#This Row],[Order Date]],"mmm-yyyy")</f>
        <v>Apr-2024</v>
      </c>
      <c r="S4878">
        <f>YEAR(SalesData[[#This Row],[Order Date]])*100 + MONTH(SalesData[[#This Row],[Order Date]])</f>
        <v>202404</v>
      </c>
    </row>
    <row r="4879" spans="1:19" x14ac:dyDescent="0.3">
      <c r="A4879" t="s">
        <v>18431</v>
      </c>
      <c r="B4879" s="3">
        <v>45409</v>
      </c>
      <c r="C4879" t="s">
        <v>18432</v>
      </c>
      <c r="D4879" t="s">
        <v>18</v>
      </c>
      <c r="E4879" t="s">
        <v>14</v>
      </c>
      <c r="F4879" t="s">
        <v>53</v>
      </c>
      <c r="G4879">
        <v>3</v>
      </c>
      <c r="H4879" s="5">
        <v>278.33</v>
      </c>
      <c r="I4879" s="5">
        <v>0.15</v>
      </c>
      <c r="J4879" s="5">
        <v>709.74149999999997</v>
      </c>
      <c r="K4879" s="5">
        <v>96.691112545575265</v>
      </c>
      <c r="L4879">
        <f>YEAR(SalesData[Order Date])</f>
        <v>2024</v>
      </c>
      <c r="M4879">
        <f>MONTH(SalesData[Order Date])</f>
        <v>4</v>
      </c>
      <c r="N4879" t="str">
        <f>TEXT(SalesData[[#This Row],[Order Date]], "mmmm")</f>
        <v>April</v>
      </c>
      <c r="O4879" s="7">
        <f>IF(SalesData[Sales]=0,0,SalesData[Profit]/SalesData[Sales])</f>
        <v>0.13623426634285196</v>
      </c>
      <c r="P4879" s="8">
        <f t="shared" si="76"/>
        <v>1.7964286997449071E-4</v>
      </c>
      <c r="Q4879" t="str">
        <f>IF(SalesData[[#This Row],[Discount]]&gt;0, "Yes", "No")</f>
        <v>Yes</v>
      </c>
      <c r="R4879" t="str">
        <f>TEXT(SalesData[[#This Row],[Order Date]],"mmm-yyyy")</f>
        <v>Apr-2024</v>
      </c>
      <c r="S4879">
        <f>YEAR(SalesData[[#This Row],[Order Date]])*100 + MONTH(SalesData[[#This Row],[Order Date]])</f>
        <v>202404</v>
      </c>
    </row>
    <row r="4880" spans="1:19" x14ac:dyDescent="0.3">
      <c r="A4880" t="s">
        <v>18437</v>
      </c>
      <c r="B4880" s="3">
        <v>45405</v>
      </c>
      <c r="C4880" t="s">
        <v>8001</v>
      </c>
      <c r="D4880" t="s">
        <v>18</v>
      </c>
      <c r="E4880" t="s">
        <v>14</v>
      </c>
      <c r="F4880" t="s">
        <v>62</v>
      </c>
      <c r="G4880">
        <v>5</v>
      </c>
      <c r="H4880" s="5">
        <v>189.18</v>
      </c>
      <c r="I4880" s="5">
        <v>0.28999999999999998</v>
      </c>
      <c r="J4880" s="5">
        <v>671.58900000000006</v>
      </c>
      <c r="K4880" s="5">
        <v>169.90049408328829</v>
      </c>
      <c r="L4880">
        <f>YEAR(SalesData[Order Date])</f>
        <v>2024</v>
      </c>
      <c r="M4880">
        <f>MONTH(SalesData[Order Date])</f>
        <v>4</v>
      </c>
      <c r="N4880" t="str">
        <f>TEXT(SalesData[[#This Row],[Order Date]], "mmmm")</f>
        <v>April</v>
      </c>
      <c r="O4880" s="7">
        <f>IF(SalesData[Sales]=0,0,SalesData[Profit]/SalesData[Sales])</f>
        <v>0.25298284230874579</v>
      </c>
      <c r="P4880" s="8">
        <f t="shared" si="76"/>
        <v>3.0658631990696688E-4</v>
      </c>
      <c r="Q4880" t="str">
        <f>IF(SalesData[[#This Row],[Discount]]&gt;0, "Yes", "No")</f>
        <v>Yes</v>
      </c>
      <c r="R4880" t="str">
        <f>TEXT(SalesData[[#This Row],[Order Date]],"mmm-yyyy")</f>
        <v>Apr-2024</v>
      </c>
      <c r="S4880">
        <f>YEAR(SalesData[[#This Row],[Order Date]])*100 + MONTH(SalesData[[#This Row],[Order Date]])</f>
        <v>202404</v>
      </c>
    </row>
    <row r="4881" spans="1:19" x14ac:dyDescent="0.3">
      <c r="A4881" t="s">
        <v>18460</v>
      </c>
      <c r="B4881" s="3">
        <v>45389</v>
      </c>
      <c r="C4881" t="s">
        <v>18461</v>
      </c>
      <c r="D4881" t="s">
        <v>30</v>
      </c>
      <c r="E4881" t="s">
        <v>26</v>
      </c>
      <c r="F4881" t="s">
        <v>34</v>
      </c>
      <c r="G4881">
        <v>8</v>
      </c>
      <c r="H4881" s="5">
        <v>603.78</v>
      </c>
      <c r="I4881" s="5">
        <v>0.12</v>
      </c>
      <c r="J4881" s="5">
        <v>4250.6112000000003</v>
      </c>
      <c r="K4881" s="5">
        <v>647.43818912916322</v>
      </c>
      <c r="L4881">
        <f>YEAR(SalesData[Order Date])</f>
        <v>2024</v>
      </c>
      <c r="M4881">
        <f>MONTH(SalesData[Order Date])</f>
        <v>4</v>
      </c>
      <c r="N4881" t="str">
        <f>TEXT(SalesData[[#This Row],[Order Date]], "mmmm")</f>
        <v>April</v>
      </c>
      <c r="O4881" s="7">
        <f>IF(SalesData[Sales]=0,0,SalesData[Profit]/SalesData[Sales])</f>
        <v>0.15231649253857027</v>
      </c>
      <c r="P4881" s="8">
        <f t="shared" si="76"/>
        <v>2.4843486037960847E-5</v>
      </c>
      <c r="Q4881" t="str">
        <f>IF(SalesData[[#This Row],[Discount]]&gt;0, "Yes", "No")</f>
        <v>Yes</v>
      </c>
      <c r="R4881" t="str">
        <f>TEXT(SalesData[[#This Row],[Order Date]],"mmm-yyyy")</f>
        <v>Apr-2024</v>
      </c>
      <c r="S4881">
        <f>YEAR(SalesData[[#This Row],[Order Date]])*100 + MONTH(SalesData[[#This Row],[Order Date]])</f>
        <v>202404</v>
      </c>
    </row>
    <row r="4882" spans="1:19" x14ac:dyDescent="0.3">
      <c r="A4882" t="s">
        <v>18481</v>
      </c>
      <c r="B4882" s="3">
        <v>45407</v>
      </c>
      <c r="C4882" t="s">
        <v>18482</v>
      </c>
      <c r="D4882" t="s">
        <v>13</v>
      </c>
      <c r="E4882" t="s">
        <v>14</v>
      </c>
      <c r="F4882" t="s">
        <v>62</v>
      </c>
      <c r="G4882">
        <v>4</v>
      </c>
      <c r="H4882" s="5">
        <v>205.95</v>
      </c>
      <c r="I4882" s="5">
        <v>0.02</v>
      </c>
      <c r="J4882" s="5">
        <v>807.32399999999996</v>
      </c>
      <c r="K4882" s="5">
        <v>198.3044112905977</v>
      </c>
      <c r="L4882">
        <f>YEAR(SalesData[Order Date])</f>
        <v>2024</v>
      </c>
      <c r="M4882">
        <f>MONTH(SalesData[Order Date])</f>
        <v>4</v>
      </c>
      <c r="N4882" t="str">
        <f>TEXT(SalesData[[#This Row],[Order Date]], "mmmm")</f>
        <v>April</v>
      </c>
      <c r="O4882" s="7">
        <f>IF(SalesData[Sales]=0,0,SalesData[Profit]/SalesData[Sales])</f>
        <v>0.24563175539262763</v>
      </c>
      <c r="P4882" s="8">
        <f t="shared" si="76"/>
        <v>2.4277737314882256E-5</v>
      </c>
      <c r="Q4882" t="str">
        <f>IF(SalesData[[#This Row],[Discount]]&gt;0, "Yes", "No")</f>
        <v>Yes</v>
      </c>
      <c r="R4882" t="str">
        <f>TEXT(SalesData[[#This Row],[Order Date]],"mmm-yyyy")</f>
        <v>Apr-2024</v>
      </c>
      <c r="S4882">
        <f>YEAR(SalesData[[#This Row],[Order Date]])*100 + MONTH(SalesData[[#This Row],[Order Date]])</f>
        <v>202404</v>
      </c>
    </row>
    <row r="4883" spans="1:19" x14ac:dyDescent="0.3">
      <c r="A4883" t="s">
        <v>18528</v>
      </c>
      <c r="B4883" s="3">
        <v>45399</v>
      </c>
      <c r="C4883" t="s">
        <v>18529</v>
      </c>
      <c r="D4883" t="s">
        <v>23</v>
      </c>
      <c r="E4883" t="s">
        <v>26</v>
      </c>
      <c r="F4883" t="s">
        <v>91</v>
      </c>
      <c r="G4883">
        <v>8</v>
      </c>
      <c r="H4883" s="5">
        <v>138.58000000000001</v>
      </c>
      <c r="I4883" s="5">
        <v>0.06</v>
      </c>
      <c r="J4883" s="5">
        <v>1042.1215999999999</v>
      </c>
      <c r="K4883" s="5">
        <v>278.90031477680043</v>
      </c>
      <c r="L4883">
        <f>YEAR(SalesData[Order Date])</f>
        <v>2024</v>
      </c>
      <c r="M4883">
        <f>MONTH(SalesData[Order Date])</f>
        <v>4</v>
      </c>
      <c r="N4883" t="str">
        <f>TEXT(SalesData[[#This Row],[Order Date]], "mmmm")</f>
        <v>April</v>
      </c>
      <c r="O4883" s="7">
        <f>IF(SalesData[Sales]=0,0,SalesData[Profit]/SalesData[Sales])</f>
        <v>0.26762741965697712</v>
      </c>
      <c r="P4883" s="8">
        <f t="shared" si="76"/>
        <v>5.4120363688843984E-5</v>
      </c>
      <c r="Q4883" t="str">
        <f>IF(SalesData[[#This Row],[Discount]]&gt;0, "Yes", "No")</f>
        <v>Yes</v>
      </c>
      <c r="R4883" t="str">
        <f>TEXT(SalesData[[#This Row],[Order Date]],"mmm-yyyy")</f>
        <v>Apr-2024</v>
      </c>
      <c r="S4883">
        <f>YEAR(SalesData[[#This Row],[Order Date]])*100 + MONTH(SalesData[[#This Row],[Order Date]])</f>
        <v>202404</v>
      </c>
    </row>
    <row r="4884" spans="1:19" x14ac:dyDescent="0.3">
      <c r="A4884" t="s">
        <v>18541</v>
      </c>
      <c r="B4884" s="3">
        <v>45408</v>
      </c>
      <c r="C4884" t="s">
        <v>18542</v>
      </c>
      <c r="D4884" t="s">
        <v>23</v>
      </c>
      <c r="E4884" t="s">
        <v>14</v>
      </c>
      <c r="F4884" t="s">
        <v>34</v>
      </c>
      <c r="G4884">
        <v>1</v>
      </c>
      <c r="H4884" s="5">
        <v>872.51</v>
      </c>
      <c r="I4884" s="5">
        <v>0.28999999999999998</v>
      </c>
      <c r="J4884" s="5">
        <v>619.48209999999995</v>
      </c>
      <c r="K4884" s="5">
        <v>154.78338007601201</v>
      </c>
      <c r="L4884">
        <f>YEAR(SalesData[Order Date])</f>
        <v>2024</v>
      </c>
      <c r="M4884">
        <f>MONTH(SalesData[Order Date])</f>
        <v>4</v>
      </c>
      <c r="N4884" t="str">
        <f>TEXT(SalesData[[#This Row],[Order Date]], "mmmm")</f>
        <v>April</v>
      </c>
      <c r="O4884" s="7">
        <f>IF(SalesData[Sales]=0,0,SalesData[Profit]/SalesData[Sales])</f>
        <v>0.24985932616295453</v>
      </c>
      <c r="P4884" s="8">
        <f t="shared" si="76"/>
        <v>3.3237441404683038E-4</v>
      </c>
      <c r="Q4884" t="str">
        <f>IF(SalesData[[#This Row],[Discount]]&gt;0, "Yes", "No")</f>
        <v>Yes</v>
      </c>
      <c r="R4884" t="str">
        <f>TEXT(SalesData[[#This Row],[Order Date]],"mmm-yyyy")</f>
        <v>Apr-2024</v>
      </c>
      <c r="S4884">
        <f>YEAR(SalesData[[#This Row],[Order Date]])*100 + MONTH(SalesData[[#This Row],[Order Date]])</f>
        <v>202404</v>
      </c>
    </row>
    <row r="4885" spans="1:19" x14ac:dyDescent="0.3">
      <c r="A4885" t="s">
        <v>18553</v>
      </c>
      <c r="B4885" s="3">
        <v>45391</v>
      </c>
      <c r="C4885" t="s">
        <v>18554</v>
      </c>
      <c r="D4885" t="s">
        <v>30</v>
      </c>
      <c r="E4885" t="s">
        <v>26</v>
      </c>
      <c r="F4885" t="s">
        <v>62</v>
      </c>
      <c r="G4885">
        <v>6</v>
      </c>
      <c r="H4885" s="5">
        <v>223.11</v>
      </c>
      <c r="I4885" s="5">
        <v>7.0000000000000007E-2</v>
      </c>
      <c r="J4885" s="5">
        <v>1244.9538</v>
      </c>
      <c r="K4885" s="5">
        <v>97.653130492890995</v>
      </c>
      <c r="L4885">
        <f>YEAR(SalesData[Order Date])</f>
        <v>2024</v>
      </c>
      <c r="M4885">
        <f>MONTH(SalesData[Order Date])</f>
        <v>4</v>
      </c>
      <c r="N4885" t="str">
        <f>TEXT(SalesData[[#This Row],[Order Date]], "mmmm")</f>
        <v>April</v>
      </c>
      <c r="O4885" s="7">
        <f>IF(SalesData[Sales]=0,0,SalesData[Profit]/SalesData[Sales])</f>
        <v>7.8439160146256834E-2</v>
      </c>
      <c r="P4885" s="8">
        <f t="shared" si="76"/>
        <v>5.2291097067216472E-5</v>
      </c>
      <c r="Q4885" t="str">
        <f>IF(SalesData[[#This Row],[Discount]]&gt;0, "Yes", "No")</f>
        <v>Yes</v>
      </c>
      <c r="R4885" t="str">
        <f>TEXT(SalesData[[#This Row],[Order Date]],"mmm-yyyy")</f>
        <v>Apr-2024</v>
      </c>
      <c r="S4885">
        <f>YEAR(SalesData[[#This Row],[Order Date]])*100 + MONTH(SalesData[[#This Row],[Order Date]])</f>
        <v>202404</v>
      </c>
    </row>
    <row r="4886" spans="1:19" x14ac:dyDescent="0.3">
      <c r="A4886" t="s">
        <v>18588</v>
      </c>
      <c r="B4886" s="3">
        <v>45385</v>
      </c>
      <c r="C4886" t="s">
        <v>18589</v>
      </c>
      <c r="D4886" t="s">
        <v>13</v>
      </c>
      <c r="E4886" t="s">
        <v>14</v>
      </c>
      <c r="F4886" t="s">
        <v>53</v>
      </c>
      <c r="G4886">
        <v>9</v>
      </c>
      <c r="H4886" s="5">
        <v>830.86</v>
      </c>
      <c r="I4886" s="5">
        <v>0.17</v>
      </c>
      <c r="J4886" s="5">
        <v>6206.5241999999998</v>
      </c>
      <c r="K4886" s="5">
        <v>1759.5723866948661</v>
      </c>
      <c r="L4886">
        <f>YEAR(SalesData[Order Date])</f>
        <v>2024</v>
      </c>
      <c r="M4886">
        <f>MONTH(SalesData[Order Date])</f>
        <v>4</v>
      </c>
      <c r="N4886" t="str">
        <f>TEXT(SalesData[[#This Row],[Order Date]], "mmmm")</f>
        <v>April</v>
      </c>
      <c r="O4886" s="7">
        <f>IF(SalesData[Sales]=0,0,SalesData[Profit]/SalesData[Sales])</f>
        <v>0.28350366968598401</v>
      </c>
      <c r="P4886" s="8">
        <f t="shared" si="76"/>
        <v>2.27341415989323E-5</v>
      </c>
      <c r="Q4886" t="str">
        <f>IF(SalesData[[#This Row],[Discount]]&gt;0, "Yes", "No")</f>
        <v>Yes</v>
      </c>
      <c r="R4886" t="str">
        <f>TEXT(SalesData[[#This Row],[Order Date]],"mmm-yyyy")</f>
        <v>Apr-2024</v>
      </c>
      <c r="S4886">
        <f>YEAR(SalesData[[#This Row],[Order Date]])*100 + MONTH(SalesData[[#This Row],[Order Date]])</f>
        <v>202404</v>
      </c>
    </row>
    <row r="4887" spans="1:19" x14ac:dyDescent="0.3">
      <c r="A4887" t="s">
        <v>18607</v>
      </c>
      <c r="B4887" s="3">
        <v>45405</v>
      </c>
      <c r="C4887" t="s">
        <v>18608</v>
      </c>
      <c r="D4887" t="s">
        <v>23</v>
      </c>
      <c r="E4887" t="s">
        <v>14</v>
      </c>
      <c r="F4887" t="s">
        <v>31</v>
      </c>
      <c r="G4887">
        <v>3</v>
      </c>
      <c r="H4887" s="5">
        <v>647.41999999999996</v>
      </c>
      <c r="I4887" s="5">
        <v>0.26</v>
      </c>
      <c r="J4887" s="5">
        <v>1437.2724000000001</v>
      </c>
      <c r="K4887" s="5">
        <v>181.10850356632949</v>
      </c>
      <c r="L4887">
        <f>YEAR(SalesData[Order Date])</f>
        <v>2024</v>
      </c>
      <c r="M4887">
        <f>MONTH(SalesData[Order Date])</f>
        <v>4</v>
      </c>
      <c r="N4887" t="str">
        <f>TEXT(SalesData[[#This Row],[Order Date]], "mmmm")</f>
        <v>April</v>
      </c>
      <c r="O4887" s="7">
        <f>IF(SalesData[Sales]=0,0,SalesData[Profit]/SalesData[Sales])</f>
        <v>0.12600847519671948</v>
      </c>
      <c r="P4887" s="8">
        <f t="shared" si="76"/>
        <v>1.3386467311276556E-4</v>
      </c>
      <c r="Q4887" t="str">
        <f>IF(SalesData[[#This Row],[Discount]]&gt;0, "Yes", "No")</f>
        <v>Yes</v>
      </c>
      <c r="R4887" t="str">
        <f>TEXT(SalesData[[#This Row],[Order Date]],"mmm-yyyy")</f>
        <v>Apr-2024</v>
      </c>
      <c r="S4887">
        <f>YEAR(SalesData[[#This Row],[Order Date]])*100 + MONTH(SalesData[[#This Row],[Order Date]])</f>
        <v>202404</v>
      </c>
    </row>
    <row r="4888" spans="1:19" x14ac:dyDescent="0.3">
      <c r="A4888" t="s">
        <v>18611</v>
      </c>
      <c r="B4888" s="3">
        <v>45402</v>
      </c>
      <c r="C4888" t="s">
        <v>18612</v>
      </c>
      <c r="D4888" t="s">
        <v>30</v>
      </c>
      <c r="E4888" t="s">
        <v>14</v>
      </c>
      <c r="F4888" t="s">
        <v>31</v>
      </c>
      <c r="G4888">
        <v>4</v>
      </c>
      <c r="H4888" s="5">
        <v>277.98</v>
      </c>
      <c r="I4888" s="5">
        <v>0.14000000000000001</v>
      </c>
      <c r="J4888" s="5">
        <v>956.25120000000004</v>
      </c>
      <c r="K4888" s="5">
        <v>71.32420771966305</v>
      </c>
      <c r="L4888">
        <f>YEAR(SalesData[Order Date])</f>
        <v>2024</v>
      </c>
      <c r="M4888">
        <f>MONTH(SalesData[Order Date])</f>
        <v>4</v>
      </c>
      <c r="N4888" t="str">
        <f>TEXT(SalesData[[#This Row],[Order Date]], "mmmm")</f>
        <v>April</v>
      </c>
      <c r="O4888" s="7">
        <f>IF(SalesData[Sales]=0,0,SalesData[Profit]/SalesData[Sales])</f>
        <v>7.4587313165895161E-2</v>
      </c>
      <c r="P4888" s="8">
        <f t="shared" si="76"/>
        <v>1.25908338729405E-4</v>
      </c>
      <c r="Q4888" t="str">
        <f>IF(SalesData[[#This Row],[Discount]]&gt;0, "Yes", "No")</f>
        <v>Yes</v>
      </c>
      <c r="R4888" t="str">
        <f>TEXT(SalesData[[#This Row],[Order Date]],"mmm-yyyy")</f>
        <v>Apr-2024</v>
      </c>
      <c r="S4888">
        <f>YEAR(SalesData[[#This Row],[Order Date]])*100 + MONTH(SalesData[[#This Row],[Order Date]])</f>
        <v>202404</v>
      </c>
    </row>
    <row r="4889" spans="1:19" x14ac:dyDescent="0.3">
      <c r="A4889" t="s">
        <v>18616</v>
      </c>
      <c r="B4889" s="3">
        <v>45401</v>
      </c>
      <c r="C4889" t="s">
        <v>18617</v>
      </c>
      <c r="D4889" t="s">
        <v>18</v>
      </c>
      <c r="E4889" t="s">
        <v>26</v>
      </c>
      <c r="F4889" t="s">
        <v>62</v>
      </c>
      <c r="G4889">
        <v>5</v>
      </c>
      <c r="H4889" s="5">
        <v>996.31</v>
      </c>
      <c r="I4889" s="5">
        <v>0.21</v>
      </c>
      <c r="J4889" s="5">
        <v>3935.4245000000001</v>
      </c>
      <c r="K4889" s="5">
        <v>754.49883792515334</v>
      </c>
      <c r="L4889">
        <f>YEAR(SalesData[Order Date])</f>
        <v>2024</v>
      </c>
      <c r="M4889">
        <f>MONTH(SalesData[Order Date])</f>
        <v>4</v>
      </c>
      <c r="N4889" t="str">
        <f>TEXT(SalesData[[#This Row],[Order Date]], "mmmm")</f>
        <v>April</v>
      </c>
      <c r="O4889" s="7">
        <f>IF(SalesData[Sales]=0,0,SalesData[Profit]/SalesData[Sales])</f>
        <v>0.19171981013106804</v>
      </c>
      <c r="P4889" s="8">
        <f t="shared" si="76"/>
        <v>4.2155553994238747E-5</v>
      </c>
      <c r="Q4889" t="str">
        <f>IF(SalesData[[#This Row],[Discount]]&gt;0, "Yes", "No")</f>
        <v>Yes</v>
      </c>
      <c r="R4889" t="str">
        <f>TEXT(SalesData[[#This Row],[Order Date]],"mmm-yyyy")</f>
        <v>Apr-2024</v>
      </c>
      <c r="S4889">
        <f>YEAR(SalesData[[#This Row],[Order Date]])*100 + MONTH(SalesData[[#This Row],[Order Date]])</f>
        <v>202404</v>
      </c>
    </row>
    <row r="4890" spans="1:19" x14ac:dyDescent="0.3">
      <c r="A4890" t="s">
        <v>18628</v>
      </c>
      <c r="B4890" s="3">
        <v>45383</v>
      </c>
      <c r="C4890" t="s">
        <v>18629</v>
      </c>
      <c r="D4890" t="s">
        <v>13</v>
      </c>
      <c r="E4890" t="s">
        <v>14</v>
      </c>
      <c r="F4890" t="s">
        <v>62</v>
      </c>
      <c r="G4890">
        <v>1</v>
      </c>
      <c r="H4890" s="5">
        <v>919.71</v>
      </c>
      <c r="I4890" s="5">
        <v>0.16</v>
      </c>
      <c r="J4890" s="5">
        <v>772.55640000000005</v>
      </c>
      <c r="K4890" s="5">
        <v>112.4700915607708</v>
      </c>
      <c r="L4890">
        <f>YEAR(SalesData[Order Date])</f>
        <v>2024</v>
      </c>
      <c r="M4890">
        <f>MONTH(SalesData[Order Date])</f>
        <v>4</v>
      </c>
      <c r="N4890" t="str">
        <f>TEXT(SalesData[[#This Row],[Order Date]], "mmmm")</f>
        <v>April</v>
      </c>
      <c r="O4890" s="7">
        <f>IF(SalesData[Sales]=0,0,SalesData[Profit]/SalesData[Sales])</f>
        <v>0.14558172265580971</v>
      </c>
      <c r="P4890" s="8">
        <f t="shared" si="76"/>
        <v>1.7396788117993715E-4</v>
      </c>
      <c r="Q4890" t="str">
        <f>IF(SalesData[[#This Row],[Discount]]&gt;0, "Yes", "No")</f>
        <v>Yes</v>
      </c>
      <c r="R4890" t="str">
        <f>TEXT(SalesData[[#This Row],[Order Date]],"mmm-yyyy")</f>
        <v>Apr-2024</v>
      </c>
      <c r="S4890">
        <f>YEAR(SalesData[[#This Row],[Order Date]])*100 + MONTH(SalesData[[#This Row],[Order Date]])</f>
        <v>202404</v>
      </c>
    </row>
    <row r="4891" spans="1:19" x14ac:dyDescent="0.3">
      <c r="A4891" t="s">
        <v>18738</v>
      </c>
      <c r="B4891" s="3">
        <v>45388</v>
      </c>
      <c r="C4891" t="s">
        <v>18739</v>
      </c>
      <c r="D4891" t="s">
        <v>13</v>
      </c>
      <c r="E4891" t="s">
        <v>14</v>
      </c>
      <c r="F4891" t="s">
        <v>27</v>
      </c>
      <c r="G4891">
        <v>2</v>
      </c>
      <c r="H4891" s="5">
        <v>187.2</v>
      </c>
      <c r="I4891" s="5">
        <v>0.19</v>
      </c>
      <c r="J4891" s="5">
        <v>303.26400000000001</v>
      </c>
      <c r="K4891" s="5">
        <v>70.757716360348397</v>
      </c>
      <c r="L4891">
        <f>YEAR(SalesData[Order Date])</f>
        <v>2024</v>
      </c>
      <c r="M4891">
        <f>MONTH(SalesData[Order Date])</f>
        <v>4</v>
      </c>
      <c r="N4891" t="str">
        <f>TEXT(SalesData[[#This Row],[Order Date]], "mmmm")</f>
        <v>April</v>
      </c>
      <c r="O4891" s="7">
        <f>IF(SalesData[Sales]=0,0,SalesData[Profit]/SalesData[Sales])</f>
        <v>0.23332052719857416</v>
      </c>
      <c r="P4891" s="8">
        <f t="shared" si="76"/>
        <v>5.0747863247863252E-4</v>
      </c>
      <c r="Q4891" t="str">
        <f>IF(SalesData[[#This Row],[Discount]]&gt;0, "Yes", "No")</f>
        <v>Yes</v>
      </c>
      <c r="R4891" t="str">
        <f>TEXT(SalesData[[#This Row],[Order Date]],"mmm-yyyy")</f>
        <v>Apr-2024</v>
      </c>
      <c r="S4891">
        <f>YEAR(SalesData[[#This Row],[Order Date]])*100 + MONTH(SalesData[[#This Row],[Order Date]])</f>
        <v>202404</v>
      </c>
    </row>
    <row r="4892" spans="1:19" x14ac:dyDescent="0.3">
      <c r="A4892" t="s">
        <v>18852</v>
      </c>
      <c r="B4892" s="3">
        <v>45387</v>
      </c>
      <c r="C4892" t="s">
        <v>18853</v>
      </c>
      <c r="D4892" t="s">
        <v>18</v>
      </c>
      <c r="E4892" t="s">
        <v>26</v>
      </c>
      <c r="F4892" t="s">
        <v>20</v>
      </c>
      <c r="G4892">
        <v>6</v>
      </c>
      <c r="H4892" s="5">
        <v>678.27</v>
      </c>
      <c r="I4892" s="5">
        <v>0.19</v>
      </c>
      <c r="J4892" s="5">
        <v>3296.3921999999998</v>
      </c>
      <c r="K4892" s="5">
        <v>448.4441908027764</v>
      </c>
      <c r="L4892">
        <f>YEAR(SalesData[Order Date])</f>
        <v>2024</v>
      </c>
      <c r="M4892">
        <f>MONTH(SalesData[Order Date])</f>
        <v>4</v>
      </c>
      <c r="N4892" t="str">
        <f>TEXT(SalesData[[#This Row],[Order Date]], "mmmm")</f>
        <v>April</v>
      </c>
      <c r="O4892" s="7">
        <f>IF(SalesData[Sales]=0,0,SalesData[Profit]/SalesData[Sales])</f>
        <v>0.13604090884657974</v>
      </c>
      <c r="P4892" s="8">
        <f t="shared" si="76"/>
        <v>4.6687405703726638E-5</v>
      </c>
      <c r="Q4892" t="str">
        <f>IF(SalesData[[#This Row],[Discount]]&gt;0, "Yes", "No")</f>
        <v>Yes</v>
      </c>
      <c r="R4892" t="str">
        <f>TEXT(SalesData[[#This Row],[Order Date]],"mmm-yyyy")</f>
        <v>Apr-2024</v>
      </c>
      <c r="S4892">
        <f>YEAR(SalesData[[#This Row],[Order Date]])*100 + MONTH(SalesData[[#This Row],[Order Date]])</f>
        <v>202404</v>
      </c>
    </row>
    <row r="4893" spans="1:19" x14ac:dyDescent="0.3">
      <c r="A4893" t="s">
        <v>18925</v>
      </c>
      <c r="B4893" s="3">
        <v>45409</v>
      </c>
      <c r="C4893" t="s">
        <v>1937</v>
      </c>
      <c r="D4893" t="s">
        <v>18</v>
      </c>
      <c r="E4893" t="s">
        <v>26</v>
      </c>
      <c r="F4893" t="s">
        <v>34</v>
      </c>
      <c r="G4893">
        <v>7</v>
      </c>
      <c r="H4893" s="5">
        <v>541.29</v>
      </c>
      <c r="I4893" s="5">
        <v>0.2</v>
      </c>
      <c r="J4893" s="5">
        <v>3031.2240000000002</v>
      </c>
      <c r="K4893" s="5">
        <v>192.05631127649019</v>
      </c>
      <c r="L4893">
        <f>YEAR(SalesData[Order Date])</f>
        <v>2024</v>
      </c>
      <c r="M4893">
        <f>MONTH(SalesData[Order Date])</f>
        <v>4</v>
      </c>
      <c r="N4893" t="str">
        <f>TEXT(SalesData[[#This Row],[Order Date]], "mmmm")</f>
        <v>April</v>
      </c>
      <c r="O4893" s="7">
        <f>IF(SalesData[Sales]=0,0,SalesData[Profit]/SalesData[Sales])</f>
        <v>6.3359326554715253E-2</v>
      </c>
      <c r="P4893" s="8">
        <f t="shared" si="76"/>
        <v>5.2783957899515187E-5</v>
      </c>
      <c r="Q4893" t="str">
        <f>IF(SalesData[[#This Row],[Discount]]&gt;0, "Yes", "No")</f>
        <v>Yes</v>
      </c>
      <c r="R4893" t="str">
        <f>TEXT(SalesData[[#This Row],[Order Date]],"mmm-yyyy")</f>
        <v>Apr-2024</v>
      </c>
      <c r="S4893">
        <f>YEAR(SalesData[[#This Row],[Order Date]])*100 + MONTH(SalesData[[#This Row],[Order Date]])</f>
        <v>202404</v>
      </c>
    </row>
    <row r="4894" spans="1:19" x14ac:dyDescent="0.3">
      <c r="A4894" t="s">
        <v>19019</v>
      </c>
      <c r="B4894" s="3">
        <v>45393</v>
      </c>
      <c r="C4894" t="s">
        <v>19020</v>
      </c>
      <c r="D4894" t="s">
        <v>30</v>
      </c>
      <c r="E4894" t="s">
        <v>26</v>
      </c>
      <c r="F4894" t="s">
        <v>39</v>
      </c>
      <c r="G4894">
        <v>9</v>
      </c>
      <c r="H4894" s="5">
        <v>898.66</v>
      </c>
      <c r="I4894" s="5">
        <v>0.28999999999999998</v>
      </c>
      <c r="J4894" s="5">
        <v>5742.4373999999998</v>
      </c>
      <c r="K4894" s="5">
        <v>546.40055566661033</v>
      </c>
      <c r="L4894">
        <f>YEAR(SalesData[Order Date])</f>
        <v>2024</v>
      </c>
      <c r="M4894">
        <f>MONTH(SalesData[Order Date])</f>
        <v>4</v>
      </c>
      <c r="N4894" t="str">
        <f>TEXT(SalesData[[#This Row],[Order Date]], "mmmm")</f>
        <v>April</v>
      </c>
      <c r="O4894" s="7">
        <f>IF(SalesData[Sales]=0,0,SalesData[Profit]/SalesData[Sales])</f>
        <v>9.5151329932932377E-2</v>
      </c>
      <c r="P4894" s="8">
        <f t="shared" si="76"/>
        <v>3.5855854519197719E-5</v>
      </c>
      <c r="Q4894" t="str">
        <f>IF(SalesData[[#This Row],[Discount]]&gt;0, "Yes", "No")</f>
        <v>Yes</v>
      </c>
      <c r="R4894" t="str">
        <f>TEXT(SalesData[[#This Row],[Order Date]],"mmm-yyyy")</f>
        <v>Apr-2024</v>
      </c>
      <c r="S4894">
        <f>YEAR(SalesData[[#This Row],[Order Date]])*100 + MONTH(SalesData[[#This Row],[Order Date]])</f>
        <v>202404</v>
      </c>
    </row>
    <row r="4895" spans="1:19" x14ac:dyDescent="0.3">
      <c r="A4895" t="s">
        <v>19049</v>
      </c>
      <c r="B4895" s="3">
        <v>45399</v>
      </c>
      <c r="C4895" t="s">
        <v>19050</v>
      </c>
      <c r="D4895" t="s">
        <v>18</v>
      </c>
      <c r="E4895" t="s">
        <v>14</v>
      </c>
      <c r="F4895" t="s">
        <v>62</v>
      </c>
      <c r="G4895">
        <v>7</v>
      </c>
      <c r="H4895" s="5">
        <v>531.89</v>
      </c>
      <c r="I4895" s="5">
        <v>0.19</v>
      </c>
      <c r="J4895" s="5">
        <v>3015.8163</v>
      </c>
      <c r="K4895" s="5">
        <v>256.46592385729622</v>
      </c>
      <c r="L4895">
        <f>YEAR(SalesData[Order Date])</f>
        <v>2024</v>
      </c>
      <c r="M4895">
        <f>MONTH(SalesData[Order Date])</f>
        <v>4</v>
      </c>
      <c r="N4895" t="str">
        <f>TEXT(SalesData[[#This Row],[Order Date]], "mmmm")</f>
        <v>April</v>
      </c>
      <c r="O4895" s="7">
        <f>IF(SalesData[Sales]=0,0,SalesData[Profit]/SalesData[Sales])</f>
        <v>8.5040300318456469E-2</v>
      </c>
      <c r="P4895" s="8">
        <f t="shared" si="76"/>
        <v>5.1030959677484335E-5</v>
      </c>
      <c r="Q4895" t="str">
        <f>IF(SalesData[[#This Row],[Discount]]&gt;0, "Yes", "No")</f>
        <v>Yes</v>
      </c>
      <c r="R4895" t="str">
        <f>TEXT(SalesData[[#This Row],[Order Date]],"mmm-yyyy")</f>
        <v>Apr-2024</v>
      </c>
      <c r="S4895">
        <f>YEAR(SalesData[[#This Row],[Order Date]])*100 + MONTH(SalesData[[#This Row],[Order Date]])</f>
        <v>202404</v>
      </c>
    </row>
    <row r="4896" spans="1:19" x14ac:dyDescent="0.3">
      <c r="A4896" t="s">
        <v>19092</v>
      </c>
      <c r="B4896" s="3">
        <v>45383</v>
      </c>
      <c r="C4896" t="s">
        <v>19093</v>
      </c>
      <c r="D4896" t="s">
        <v>13</v>
      </c>
      <c r="E4896" t="s">
        <v>26</v>
      </c>
      <c r="F4896" t="s">
        <v>44</v>
      </c>
      <c r="G4896">
        <v>8</v>
      </c>
      <c r="H4896" s="5">
        <v>964.55</v>
      </c>
      <c r="I4896" s="5">
        <v>0.19</v>
      </c>
      <c r="J4896" s="5">
        <v>6250.2840000000006</v>
      </c>
      <c r="K4896" s="5">
        <v>462.83373169554551</v>
      </c>
      <c r="L4896">
        <f>YEAR(SalesData[Order Date])</f>
        <v>2024</v>
      </c>
      <c r="M4896">
        <f>MONTH(SalesData[Order Date])</f>
        <v>4</v>
      </c>
      <c r="N4896" t="str">
        <f>TEXT(SalesData[[#This Row],[Order Date]], "mmmm")</f>
        <v>April</v>
      </c>
      <c r="O4896" s="7">
        <f>IF(SalesData[Sales]=0,0,SalesData[Profit]/SalesData[Sales])</f>
        <v>7.4050032237822389E-2</v>
      </c>
      <c r="P4896" s="8">
        <f t="shared" si="76"/>
        <v>2.462288113628117E-5</v>
      </c>
      <c r="Q4896" t="str">
        <f>IF(SalesData[[#This Row],[Discount]]&gt;0, "Yes", "No")</f>
        <v>Yes</v>
      </c>
      <c r="R4896" t="str">
        <f>TEXT(SalesData[[#This Row],[Order Date]],"mmm-yyyy")</f>
        <v>Apr-2024</v>
      </c>
      <c r="S4896">
        <f>YEAR(SalesData[[#This Row],[Order Date]])*100 + MONTH(SalesData[[#This Row],[Order Date]])</f>
        <v>202404</v>
      </c>
    </row>
    <row r="4897" spans="1:19" x14ac:dyDescent="0.3">
      <c r="A4897" t="s">
        <v>19172</v>
      </c>
      <c r="B4897" s="3">
        <v>45403</v>
      </c>
      <c r="C4897" t="s">
        <v>19173</v>
      </c>
      <c r="D4897" t="s">
        <v>18</v>
      </c>
      <c r="E4897" t="s">
        <v>14</v>
      </c>
      <c r="F4897" t="s">
        <v>27</v>
      </c>
      <c r="G4897">
        <v>9</v>
      </c>
      <c r="H4897" s="5">
        <v>562.19000000000005</v>
      </c>
      <c r="I4897" s="5">
        <v>0.11</v>
      </c>
      <c r="J4897" s="5">
        <v>4503.1419000000014</v>
      </c>
      <c r="K4897" s="5">
        <v>232.99764368098661</v>
      </c>
      <c r="L4897">
        <f>YEAR(SalesData[Order Date])</f>
        <v>2024</v>
      </c>
      <c r="M4897">
        <f>MONTH(SalesData[Order Date])</f>
        <v>4</v>
      </c>
      <c r="N4897" t="str">
        <f>TEXT(SalesData[[#This Row],[Order Date]], "mmmm")</f>
        <v>April</v>
      </c>
      <c r="O4897" s="7">
        <f>IF(SalesData[Sales]=0,0,SalesData[Profit]/SalesData[Sales])</f>
        <v>5.1741128495414845E-2</v>
      </c>
      <c r="P4897" s="8">
        <f t="shared" si="76"/>
        <v>2.1740376424735802E-5</v>
      </c>
      <c r="Q4897" t="str">
        <f>IF(SalesData[[#This Row],[Discount]]&gt;0, "Yes", "No")</f>
        <v>Yes</v>
      </c>
      <c r="R4897" t="str">
        <f>TEXT(SalesData[[#This Row],[Order Date]],"mmm-yyyy")</f>
        <v>Apr-2024</v>
      </c>
      <c r="S4897">
        <f>YEAR(SalesData[[#This Row],[Order Date]])*100 + MONTH(SalesData[[#This Row],[Order Date]])</f>
        <v>202404</v>
      </c>
    </row>
    <row r="4898" spans="1:19" x14ac:dyDescent="0.3">
      <c r="A4898" t="s">
        <v>19359</v>
      </c>
      <c r="B4898" s="3">
        <v>45400</v>
      </c>
      <c r="C4898" t="s">
        <v>19360</v>
      </c>
      <c r="D4898" t="s">
        <v>13</v>
      </c>
      <c r="E4898" t="s">
        <v>14</v>
      </c>
      <c r="F4898" t="s">
        <v>53</v>
      </c>
      <c r="G4898">
        <v>9</v>
      </c>
      <c r="H4898" s="5">
        <v>313.52</v>
      </c>
      <c r="I4898" s="5">
        <v>0.25</v>
      </c>
      <c r="J4898" s="5">
        <v>2116.2600000000002</v>
      </c>
      <c r="K4898" s="5">
        <v>190.84586427645701</v>
      </c>
      <c r="L4898">
        <f>YEAR(SalesData[Order Date])</f>
        <v>2024</v>
      </c>
      <c r="M4898">
        <f>MONTH(SalesData[Order Date])</f>
        <v>4</v>
      </c>
      <c r="N4898" t="str">
        <f>TEXT(SalesData[[#This Row],[Order Date]], "mmmm")</f>
        <v>April</v>
      </c>
      <c r="O4898" s="7">
        <f>IF(SalesData[Sales]=0,0,SalesData[Profit]/SalesData[Sales])</f>
        <v>9.0180726506410833E-2</v>
      </c>
      <c r="P4898" s="8">
        <f t="shared" si="76"/>
        <v>8.859969946981941E-5</v>
      </c>
      <c r="Q4898" t="str">
        <f>IF(SalesData[[#This Row],[Discount]]&gt;0, "Yes", "No")</f>
        <v>Yes</v>
      </c>
      <c r="R4898" t="str">
        <f>TEXT(SalesData[[#This Row],[Order Date]],"mmm-yyyy")</f>
        <v>Apr-2024</v>
      </c>
      <c r="S4898">
        <f>YEAR(SalesData[[#This Row],[Order Date]])*100 + MONTH(SalesData[[#This Row],[Order Date]])</f>
        <v>202404</v>
      </c>
    </row>
    <row r="4899" spans="1:19" x14ac:dyDescent="0.3">
      <c r="A4899" t="s">
        <v>19381</v>
      </c>
      <c r="B4899" s="3">
        <v>45383</v>
      </c>
      <c r="C4899" t="s">
        <v>19382</v>
      </c>
      <c r="D4899" t="s">
        <v>18</v>
      </c>
      <c r="E4899" t="s">
        <v>26</v>
      </c>
      <c r="F4899" t="s">
        <v>62</v>
      </c>
      <c r="G4899">
        <v>4</v>
      </c>
      <c r="H4899" s="5">
        <v>735.97</v>
      </c>
      <c r="I4899" s="5">
        <v>0.25</v>
      </c>
      <c r="J4899" s="5">
        <v>2207.91</v>
      </c>
      <c r="K4899" s="5">
        <v>164.34968670633799</v>
      </c>
      <c r="L4899">
        <f>YEAR(SalesData[Order Date])</f>
        <v>2024</v>
      </c>
      <c r="M4899">
        <f>MONTH(SalesData[Order Date])</f>
        <v>4</v>
      </c>
      <c r="N4899" t="str">
        <f>TEXT(SalesData[[#This Row],[Order Date]], "mmmm")</f>
        <v>April</v>
      </c>
      <c r="O4899" s="7">
        <f>IF(SalesData[Sales]=0,0,SalesData[Profit]/SalesData[Sales])</f>
        <v>7.4436769028781977E-2</v>
      </c>
      <c r="P4899" s="8">
        <f t="shared" si="76"/>
        <v>8.4921939752979057E-5</v>
      </c>
      <c r="Q4899" t="str">
        <f>IF(SalesData[[#This Row],[Discount]]&gt;0, "Yes", "No")</f>
        <v>Yes</v>
      </c>
      <c r="R4899" t="str">
        <f>TEXT(SalesData[[#This Row],[Order Date]],"mmm-yyyy")</f>
        <v>Apr-2024</v>
      </c>
      <c r="S4899">
        <f>YEAR(SalesData[[#This Row],[Order Date]])*100 + MONTH(SalesData[[#This Row],[Order Date]])</f>
        <v>202404</v>
      </c>
    </row>
    <row r="4900" spans="1:19" x14ac:dyDescent="0.3">
      <c r="A4900" t="s">
        <v>174</v>
      </c>
      <c r="B4900" s="3">
        <v>45423</v>
      </c>
      <c r="C4900" t="s">
        <v>175</v>
      </c>
      <c r="D4900" t="s">
        <v>23</v>
      </c>
      <c r="E4900" t="s">
        <v>26</v>
      </c>
      <c r="F4900" t="s">
        <v>91</v>
      </c>
      <c r="G4900">
        <v>4</v>
      </c>
      <c r="H4900" s="5">
        <v>931.87</v>
      </c>
      <c r="I4900" s="5">
        <v>0.13</v>
      </c>
      <c r="J4900" s="5">
        <v>3242.9076</v>
      </c>
      <c r="K4900" s="5">
        <v>764.37985681254588</v>
      </c>
      <c r="L4900">
        <f>YEAR(SalesData[Order Date])</f>
        <v>2024</v>
      </c>
      <c r="M4900">
        <f>MONTH(SalesData[Order Date])</f>
        <v>5</v>
      </c>
      <c r="N4900" t="str">
        <f>TEXT(SalesData[[#This Row],[Order Date]], "mmmm")</f>
        <v>May</v>
      </c>
      <c r="O4900" s="7">
        <f>IF(SalesData[Sales]=0,0,SalesData[Profit]/SalesData[Sales])</f>
        <v>0.23570818262368803</v>
      </c>
      <c r="P4900" s="8">
        <f t="shared" si="76"/>
        <v>3.4876109328554412E-5</v>
      </c>
      <c r="Q4900" t="str">
        <f>IF(SalesData[[#This Row],[Discount]]&gt;0, "Yes", "No")</f>
        <v>Yes</v>
      </c>
      <c r="R4900" t="str">
        <f>TEXT(SalesData[[#This Row],[Order Date]],"mmm-yyyy")</f>
        <v>May-2024</v>
      </c>
      <c r="S4900">
        <f>YEAR(SalesData[[#This Row],[Order Date]])*100 + MONTH(SalesData[[#This Row],[Order Date]])</f>
        <v>202405</v>
      </c>
    </row>
    <row r="4901" spans="1:19" x14ac:dyDescent="0.3">
      <c r="A4901" t="s">
        <v>178</v>
      </c>
      <c r="B4901" s="3">
        <v>45425</v>
      </c>
      <c r="C4901" t="s">
        <v>179</v>
      </c>
      <c r="D4901" t="s">
        <v>23</v>
      </c>
      <c r="E4901" t="s">
        <v>14</v>
      </c>
      <c r="F4901" t="s">
        <v>34</v>
      </c>
      <c r="G4901">
        <v>1</v>
      </c>
      <c r="H4901" s="5">
        <v>53.04</v>
      </c>
      <c r="I4901" s="5">
        <v>0.17</v>
      </c>
      <c r="J4901" s="5">
        <v>44.023200000000003</v>
      </c>
      <c r="K4901" s="5">
        <v>9.8524603779182769</v>
      </c>
      <c r="L4901">
        <f>YEAR(SalesData[Order Date])</f>
        <v>2024</v>
      </c>
      <c r="M4901">
        <f>MONTH(SalesData[Order Date])</f>
        <v>5</v>
      </c>
      <c r="N4901" t="str">
        <f>TEXT(SalesData[[#This Row],[Order Date]], "mmmm")</f>
        <v>May</v>
      </c>
      <c r="O4901" s="7">
        <f>IF(SalesData[Sales]=0,0,SalesData[Profit]/SalesData[Sales])</f>
        <v>0.22380154959017692</v>
      </c>
      <c r="P4901" s="8">
        <f t="shared" si="76"/>
        <v>3.2051282051282055E-3</v>
      </c>
      <c r="Q4901" t="str">
        <f>IF(SalesData[[#This Row],[Discount]]&gt;0, "Yes", "No")</f>
        <v>Yes</v>
      </c>
      <c r="R4901" t="str">
        <f>TEXT(SalesData[[#This Row],[Order Date]],"mmm-yyyy")</f>
        <v>May-2024</v>
      </c>
      <c r="S4901">
        <f>YEAR(SalesData[[#This Row],[Order Date]])*100 + MONTH(SalesData[[#This Row],[Order Date]])</f>
        <v>202405</v>
      </c>
    </row>
    <row r="4902" spans="1:19" x14ac:dyDescent="0.3">
      <c r="A4902" t="s">
        <v>242</v>
      </c>
      <c r="B4902" s="3">
        <v>45428</v>
      </c>
      <c r="C4902" t="s">
        <v>243</v>
      </c>
      <c r="D4902" t="s">
        <v>30</v>
      </c>
      <c r="E4902" t="s">
        <v>19</v>
      </c>
      <c r="F4902" t="s">
        <v>27</v>
      </c>
      <c r="G4902">
        <v>6</v>
      </c>
      <c r="H4902" s="5">
        <v>791.18</v>
      </c>
      <c r="I4902" s="5">
        <v>0.03</v>
      </c>
      <c r="J4902" s="5">
        <v>4604.6675999999998</v>
      </c>
      <c r="K4902" s="5">
        <v>390.55713889101838</v>
      </c>
      <c r="L4902">
        <f>YEAR(SalesData[Order Date])</f>
        <v>2024</v>
      </c>
      <c r="M4902">
        <f>MONTH(SalesData[Order Date])</f>
        <v>5</v>
      </c>
      <c r="N4902" t="str">
        <f>TEXT(SalesData[[#This Row],[Order Date]], "mmmm")</f>
        <v>May</v>
      </c>
      <c r="O4902" s="7">
        <f>IF(SalesData[Sales]=0,0,SalesData[Profit]/SalesData[Sales])</f>
        <v>8.4817661733285241E-2</v>
      </c>
      <c r="P4902" s="8">
        <f t="shared" si="76"/>
        <v>6.3196744103743775E-6</v>
      </c>
      <c r="Q4902" t="str">
        <f>IF(SalesData[[#This Row],[Discount]]&gt;0, "Yes", "No")</f>
        <v>Yes</v>
      </c>
      <c r="R4902" t="str">
        <f>TEXT(SalesData[[#This Row],[Order Date]],"mmm-yyyy")</f>
        <v>May-2024</v>
      </c>
      <c r="S4902">
        <f>YEAR(SalesData[[#This Row],[Order Date]])*100 + MONTH(SalesData[[#This Row],[Order Date]])</f>
        <v>202405</v>
      </c>
    </row>
    <row r="4903" spans="1:19" x14ac:dyDescent="0.3">
      <c r="A4903" t="s">
        <v>252</v>
      </c>
      <c r="B4903" s="3">
        <v>45430</v>
      </c>
      <c r="C4903" t="s">
        <v>253</v>
      </c>
      <c r="D4903" t="s">
        <v>13</v>
      </c>
      <c r="E4903" t="s">
        <v>14</v>
      </c>
      <c r="F4903" t="s">
        <v>62</v>
      </c>
      <c r="G4903">
        <v>5</v>
      </c>
      <c r="H4903" s="5">
        <v>712.22</v>
      </c>
      <c r="I4903" s="5">
        <v>0.18</v>
      </c>
      <c r="J4903" s="5">
        <v>2920.1019999999999</v>
      </c>
      <c r="K4903" s="5">
        <v>780.24727234997533</v>
      </c>
      <c r="L4903">
        <f>YEAR(SalesData[Order Date])</f>
        <v>2024</v>
      </c>
      <c r="M4903">
        <f>MONTH(SalesData[Order Date])</f>
        <v>5</v>
      </c>
      <c r="N4903" t="str">
        <f>TEXT(SalesData[[#This Row],[Order Date]], "mmmm")</f>
        <v>May</v>
      </c>
      <c r="O4903" s="7">
        <f>IF(SalesData[Sales]=0,0,SalesData[Profit]/SalesData[Sales])</f>
        <v>0.26719863633187313</v>
      </c>
      <c r="P4903" s="8">
        <f t="shared" si="76"/>
        <v>5.0546179551262245E-5</v>
      </c>
      <c r="Q4903" t="str">
        <f>IF(SalesData[[#This Row],[Discount]]&gt;0, "Yes", "No")</f>
        <v>Yes</v>
      </c>
      <c r="R4903" t="str">
        <f>TEXT(SalesData[[#This Row],[Order Date]],"mmm-yyyy")</f>
        <v>May-2024</v>
      </c>
      <c r="S4903">
        <f>YEAR(SalesData[[#This Row],[Order Date]])*100 + MONTH(SalesData[[#This Row],[Order Date]])</f>
        <v>202405</v>
      </c>
    </row>
    <row r="4904" spans="1:19" x14ac:dyDescent="0.3">
      <c r="A4904" t="s">
        <v>358</v>
      </c>
      <c r="B4904" s="3">
        <v>45424</v>
      </c>
      <c r="C4904" t="s">
        <v>359</v>
      </c>
      <c r="D4904" t="s">
        <v>18</v>
      </c>
      <c r="E4904" t="s">
        <v>14</v>
      </c>
      <c r="F4904" t="s">
        <v>53</v>
      </c>
      <c r="G4904">
        <v>9</v>
      </c>
      <c r="H4904" s="5">
        <v>266.99</v>
      </c>
      <c r="I4904" s="5">
        <v>0.03</v>
      </c>
      <c r="J4904" s="5">
        <v>2330.8227000000002</v>
      </c>
      <c r="K4904" s="5">
        <v>632.10437090258733</v>
      </c>
      <c r="L4904">
        <f>YEAR(SalesData[Order Date])</f>
        <v>2024</v>
      </c>
      <c r="M4904">
        <f>MONTH(SalesData[Order Date])</f>
        <v>5</v>
      </c>
      <c r="N4904" t="str">
        <f>TEXT(SalesData[[#This Row],[Order Date]], "mmmm")</f>
        <v>May</v>
      </c>
      <c r="O4904" s="7">
        <f>IF(SalesData[Sales]=0,0,SalesData[Profit]/SalesData[Sales])</f>
        <v>0.27119367376273934</v>
      </c>
      <c r="P4904" s="8">
        <f t="shared" si="76"/>
        <v>1.2484862104698054E-5</v>
      </c>
      <c r="Q4904" t="str">
        <f>IF(SalesData[[#This Row],[Discount]]&gt;0, "Yes", "No")</f>
        <v>Yes</v>
      </c>
      <c r="R4904" t="str">
        <f>TEXT(SalesData[[#This Row],[Order Date]],"mmm-yyyy")</f>
        <v>May-2024</v>
      </c>
      <c r="S4904">
        <f>YEAR(SalesData[[#This Row],[Order Date]])*100 + MONTH(SalesData[[#This Row],[Order Date]])</f>
        <v>202405</v>
      </c>
    </row>
    <row r="4905" spans="1:19" x14ac:dyDescent="0.3">
      <c r="A4905" t="s">
        <v>418</v>
      </c>
      <c r="B4905" s="3">
        <v>45442</v>
      </c>
      <c r="C4905" t="s">
        <v>419</v>
      </c>
      <c r="D4905" t="s">
        <v>30</v>
      </c>
      <c r="E4905" t="s">
        <v>26</v>
      </c>
      <c r="F4905" t="s">
        <v>53</v>
      </c>
      <c r="G4905">
        <v>4</v>
      </c>
      <c r="H4905" s="5">
        <v>135.6</v>
      </c>
      <c r="I4905" s="5">
        <v>0.19</v>
      </c>
      <c r="J4905" s="5">
        <v>439.34399999999999</v>
      </c>
      <c r="K4905" s="5">
        <v>106.98016351238751</v>
      </c>
      <c r="L4905">
        <f>YEAR(SalesData[Order Date])</f>
        <v>2024</v>
      </c>
      <c r="M4905">
        <f>MONTH(SalesData[Order Date])</f>
        <v>5</v>
      </c>
      <c r="N4905" t="str">
        <f>TEXT(SalesData[[#This Row],[Order Date]], "mmmm")</f>
        <v>May</v>
      </c>
      <c r="O4905" s="7">
        <f>IF(SalesData[Sales]=0,0,SalesData[Profit]/SalesData[Sales])</f>
        <v>0.24349977127805889</v>
      </c>
      <c r="P4905" s="8">
        <f t="shared" si="76"/>
        <v>3.5029498525073746E-4</v>
      </c>
      <c r="Q4905" t="str">
        <f>IF(SalesData[[#This Row],[Discount]]&gt;0, "Yes", "No")</f>
        <v>Yes</v>
      </c>
      <c r="R4905" t="str">
        <f>TEXT(SalesData[[#This Row],[Order Date]],"mmm-yyyy")</f>
        <v>May-2024</v>
      </c>
      <c r="S4905">
        <f>YEAR(SalesData[[#This Row],[Order Date]])*100 + MONTH(SalesData[[#This Row],[Order Date]])</f>
        <v>202405</v>
      </c>
    </row>
    <row r="4906" spans="1:19" x14ac:dyDescent="0.3">
      <c r="A4906" t="s">
        <v>432</v>
      </c>
      <c r="B4906" s="3">
        <v>45424</v>
      </c>
      <c r="C4906" t="s">
        <v>433</v>
      </c>
      <c r="D4906" t="s">
        <v>13</v>
      </c>
      <c r="E4906" t="s">
        <v>19</v>
      </c>
      <c r="F4906" t="s">
        <v>31</v>
      </c>
      <c r="G4906">
        <v>7</v>
      </c>
      <c r="H4906" s="5">
        <v>908.58</v>
      </c>
      <c r="I4906" s="5">
        <v>0.01</v>
      </c>
      <c r="J4906" s="5">
        <v>6296.4594000000006</v>
      </c>
      <c r="K4906" s="5">
        <v>813.82257666486987</v>
      </c>
      <c r="L4906">
        <f>YEAR(SalesData[Order Date])</f>
        <v>2024</v>
      </c>
      <c r="M4906">
        <f>MONTH(SalesData[Order Date])</f>
        <v>5</v>
      </c>
      <c r="N4906" t="str">
        <f>TEXT(SalesData[[#This Row],[Order Date]], "mmmm")</f>
        <v>May</v>
      </c>
      <c r="O4906" s="7">
        <f>IF(SalesData[Sales]=0,0,SalesData[Profit]/SalesData[Sales])</f>
        <v>0.12925082573626534</v>
      </c>
      <c r="P4906" s="8">
        <f t="shared" si="76"/>
        <v>1.5723122108910922E-6</v>
      </c>
      <c r="Q4906" t="str">
        <f>IF(SalesData[[#This Row],[Discount]]&gt;0, "Yes", "No")</f>
        <v>Yes</v>
      </c>
      <c r="R4906" t="str">
        <f>TEXT(SalesData[[#This Row],[Order Date]],"mmm-yyyy")</f>
        <v>May-2024</v>
      </c>
      <c r="S4906">
        <f>YEAR(SalesData[[#This Row],[Order Date]])*100 + MONTH(SalesData[[#This Row],[Order Date]])</f>
        <v>202405</v>
      </c>
    </row>
    <row r="4907" spans="1:19" x14ac:dyDescent="0.3">
      <c r="A4907" t="s">
        <v>502</v>
      </c>
      <c r="B4907" s="3">
        <v>45442</v>
      </c>
      <c r="C4907" t="s">
        <v>503</v>
      </c>
      <c r="D4907" t="s">
        <v>23</v>
      </c>
      <c r="E4907" t="s">
        <v>14</v>
      </c>
      <c r="F4907" t="s">
        <v>62</v>
      </c>
      <c r="G4907">
        <v>3</v>
      </c>
      <c r="H4907" s="5">
        <v>658.65</v>
      </c>
      <c r="I4907" s="5">
        <v>0.05</v>
      </c>
      <c r="J4907" s="5">
        <v>1877.1524999999999</v>
      </c>
      <c r="K4907" s="5">
        <v>521.19120457399754</v>
      </c>
      <c r="L4907">
        <f>YEAR(SalesData[Order Date])</f>
        <v>2024</v>
      </c>
      <c r="M4907">
        <f>MONTH(SalesData[Order Date])</f>
        <v>5</v>
      </c>
      <c r="N4907" t="str">
        <f>TEXT(SalesData[[#This Row],[Order Date]], "mmmm")</f>
        <v>May</v>
      </c>
      <c r="O4907" s="7">
        <f>IF(SalesData[Sales]=0,0,SalesData[Profit]/SalesData[Sales])</f>
        <v>0.27764990035385911</v>
      </c>
      <c r="P4907" s="8">
        <f t="shared" si="76"/>
        <v>2.5304284015283792E-5</v>
      </c>
      <c r="Q4907" t="str">
        <f>IF(SalesData[[#This Row],[Discount]]&gt;0, "Yes", "No")</f>
        <v>Yes</v>
      </c>
      <c r="R4907" t="str">
        <f>TEXT(SalesData[[#This Row],[Order Date]],"mmm-yyyy")</f>
        <v>May-2024</v>
      </c>
      <c r="S4907">
        <f>YEAR(SalesData[[#This Row],[Order Date]])*100 + MONTH(SalesData[[#This Row],[Order Date]])</f>
        <v>202405</v>
      </c>
    </row>
    <row r="4908" spans="1:19" x14ac:dyDescent="0.3">
      <c r="A4908" t="s">
        <v>540</v>
      </c>
      <c r="B4908" s="3">
        <v>45422</v>
      </c>
      <c r="C4908" t="s">
        <v>541</v>
      </c>
      <c r="D4908" t="s">
        <v>30</v>
      </c>
      <c r="E4908" t="s">
        <v>19</v>
      </c>
      <c r="F4908" t="s">
        <v>62</v>
      </c>
      <c r="G4908">
        <v>8</v>
      </c>
      <c r="H4908" s="5">
        <v>655.76</v>
      </c>
      <c r="I4908" s="5">
        <v>0.16</v>
      </c>
      <c r="J4908" s="5">
        <v>4406.7071999999998</v>
      </c>
      <c r="K4908" s="5">
        <v>686.03306936050603</v>
      </c>
      <c r="L4908">
        <f>YEAR(SalesData[Order Date])</f>
        <v>2024</v>
      </c>
      <c r="M4908">
        <f>MONTH(SalesData[Order Date])</f>
        <v>5</v>
      </c>
      <c r="N4908" t="str">
        <f>TEXT(SalesData[[#This Row],[Order Date]], "mmmm")</f>
        <v>May</v>
      </c>
      <c r="O4908" s="7">
        <f>IF(SalesData[Sales]=0,0,SalesData[Profit]/SalesData[Sales])</f>
        <v>0.15567929481688869</v>
      </c>
      <c r="P4908" s="8">
        <f t="shared" si="76"/>
        <v>3.0498963035256804E-5</v>
      </c>
      <c r="Q4908" t="str">
        <f>IF(SalesData[[#This Row],[Discount]]&gt;0, "Yes", "No")</f>
        <v>Yes</v>
      </c>
      <c r="R4908" t="str">
        <f>TEXT(SalesData[[#This Row],[Order Date]],"mmm-yyyy")</f>
        <v>May-2024</v>
      </c>
      <c r="S4908">
        <f>YEAR(SalesData[[#This Row],[Order Date]])*100 + MONTH(SalesData[[#This Row],[Order Date]])</f>
        <v>202405</v>
      </c>
    </row>
    <row r="4909" spans="1:19" x14ac:dyDescent="0.3">
      <c r="A4909" t="s">
        <v>546</v>
      </c>
      <c r="B4909" s="3">
        <v>45443</v>
      </c>
      <c r="C4909" t="s">
        <v>547</v>
      </c>
      <c r="D4909" t="s">
        <v>18</v>
      </c>
      <c r="E4909" t="s">
        <v>19</v>
      </c>
      <c r="F4909" t="s">
        <v>91</v>
      </c>
      <c r="G4909">
        <v>7</v>
      </c>
      <c r="H4909" s="5">
        <v>994.53</v>
      </c>
      <c r="I4909" s="5">
        <v>0.05</v>
      </c>
      <c r="J4909" s="5">
        <v>6613.6244999999999</v>
      </c>
      <c r="K4909" s="5">
        <v>1901.668409164263</v>
      </c>
      <c r="L4909">
        <f>YEAR(SalesData[Order Date])</f>
        <v>2024</v>
      </c>
      <c r="M4909">
        <f>MONTH(SalesData[Order Date])</f>
        <v>5</v>
      </c>
      <c r="N4909" t="str">
        <f>TEXT(SalesData[[#This Row],[Order Date]], "mmmm")</f>
        <v>May</v>
      </c>
      <c r="O4909" s="7">
        <f>IF(SalesData[Sales]=0,0,SalesData[Profit]/SalesData[Sales])</f>
        <v>0.2875380072098534</v>
      </c>
      <c r="P4909" s="8">
        <f t="shared" si="76"/>
        <v>7.1821434676250523E-6</v>
      </c>
      <c r="Q4909" t="str">
        <f>IF(SalesData[[#This Row],[Discount]]&gt;0, "Yes", "No")</f>
        <v>Yes</v>
      </c>
      <c r="R4909" t="str">
        <f>TEXT(SalesData[[#This Row],[Order Date]],"mmm-yyyy")</f>
        <v>May-2024</v>
      </c>
      <c r="S4909">
        <f>YEAR(SalesData[[#This Row],[Order Date]])*100 + MONTH(SalesData[[#This Row],[Order Date]])</f>
        <v>202405</v>
      </c>
    </row>
    <row r="4910" spans="1:19" x14ac:dyDescent="0.3">
      <c r="A4910" t="s">
        <v>580</v>
      </c>
      <c r="B4910" s="3">
        <v>45428</v>
      </c>
      <c r="C4910" t="s">
        <v>581</v>
      </c>
      <c r="D4910" t="s">
        <v>13</v>
      </c>
      <c r="E4910" t="s">
        <v>26</v>
      </c>
      <c r="F4910" t="s">
        <v>39</v>
      </c>
      <c r="G4910">
        <v>5</v>
      </c>
      <c r="H4910" s="5">
        <v>394.82</v>
      </c>
      <c r="I4910" s="5">
        <v>0.08</v>
      </c>
      <c r="J4910" s="5">
        <v>1816.172</v>
      </c>
      <c r="K4910" s="5">
        <v>147.64647922906209</v>
      </c>
      <c r="L4910">
        <f>YEAR(SalesData[Order Date])</f>
        <v>2024</v>
      </c>
      <c r="M4910">
        <f>MONTH(SalesData[Order Date])</f>
        <v>5</v>
      </c>
      <c r="N4910" t="str">
        <f>TEXT(SalesData[[#This Row],[Order Date]], "mmmm")</f>
        <v>May</v>
      </c>
      <c r="O4910" s="7">
        <f>IF(SalesData[Sales]=0,0,SalesData[Profit]/SalesData[Sales])</f>
        <v>8.1295427541588625E-2</v>
      </c>
      <c r="P4910" s="8">
        <f t="shared" si="76"/>
        <v>4.0524796109619573E-5</v>
      </c>
      <c r="Q4910" t="str">
        <f>IF(SalesData[[#This Row],[Discount]]&gt;0, "Yes", "No")</f>
        <v>Yes</v>
      </c>
      <c r="R4910" t="str">
        <f>TEXT(SalesData[[#This Row],[Order Date]],"mmm-yyyy")</f>
        <v>May-2024</v>
      </c>
      <c r="S4910">
        <f>YEAR(SalesData[[#This Row],[Order Date]])*100 + MONTH(SalesData[[#This Row],[Order Date]])</f>
        <v>202405</v>
      </c>
    </row>
    <row r="4911" spans="1:19" x14ac:dyDescent="0.3">
      <c r="A4911" t="s">
        <v>642</v>
      </c>
      <c r="B4911" s="3">
        <v>45415</v>
      </c>
      <c r="C4911" t="s">
        <v>643</v>
      </c>
      <c r="D4911" t="s">
        <v>23</v>
      </c>
      <c r="E4911" t="s">
        <v>26</v>
      </c>
      <c r="F4911" t="s">
        <v>27</v>
      </c>
      <c r="G4911">
        <v>3</v>
      </c>
      <c r="H4911" s="5">
        <v>208.42</v>
      </c>
      <c r="I4911" s="5">
        <v>0.1</v>
      </c>
      <c r="J4911" s="5">
        <v>562.73400000000004</v>
      </c>
      <c r="K4911" s="5">
        <v>62.863373209822107</v>
      </c>
      <c r="L4911">
        <f>YEAR(SalesData[Order Date])</f>
        <v>2024</v>
      </c>
      <c r="M4911">
        <f>MONTH(SalesData[Order Date])</f>
        <v>5</v>
      </c>
      <c r="N4911" t="str">
        <f>TEXT(SalesData[[#This Row],[Order Date]], "mmmm")</f>
        <v>May</v>
      </c>
      <c r="O4911" s="7">
        <f>IF(SalesData[Sales]=0,0,SalesData[Profit]/SalesData[Sales])</f>
        <v>0.11171063630387022</v>
      </c>
      <c r="P4911" s="8">
        <f t="shared" si="76"/>
        <v>1.5993346767744618E-4</v>
      </c>
      <c r="Q4911" t="str">
        <f>IF(SalesData[[#This Row],[Discount]]&gt;0, "Yes", "No")</f>
        <v>Yes</v>
      </c>
      <c r="R4911" t="str">
        <f>TEXT(SalesData[[#This Row],[Order Date]],"mmm-yyyy")</f>
        <v>May-2024</v>
      </c>
      <c r="S4911">
        <f>YEAR(SalesData[[#This Row],[Order Date]])*100 + MONTH(SalesData[[#This Row],[Order Date]])</f>
        <v>202405</v>
      </c>
    </row>
    <row r="4912" spans="1:19" x14ac:dyDescent="0.3">
      <c r="A4912" t="s">
        <v>674</v>
      </c>
      <c r="B4912" s="3">
        <v>45441</v>
      </c>
      <c r="C4912" t="s">
        <v>675</v>
      </c>
      <c r="D4912" t="s">
        <v>13</v>
      </c>
      <c r="E4912" t="s">
        <v>19</v>
      </c>
      <c r="F4912" t="s">
        <v>34</v>
      </c>
      <c r="G4912">
        <v>4</v>
      </c>
      <c r="H4912" s="5">
        <v>856.28</v>
      </c>
      <c r="I4912" s="5">
        <v>0.09</v>
      </c>
      <c r="J4912" s="5">
        <v>3116.8591999999999</v>
      </c>
      <c r="K4912" s="5">
        <v>535.36551882029482</v>
      </c>
      <c r="L4912">
        <f>YEAR(SalesData[Order Date])</f>
        <v>2024</v>
      </c>
      <c r="M4912">
        <f>MONTH(SalesData[Order Date])</f>
        <v>5</v>
      </c>
      <c r="N4912" t="str">
        <f>TEXT(SalesData[[#This Row],[Order Date]], "mmmm")</f>
        <v>May</v>
      </c>
      <c r="O4912" s="7">
        <f>IF(SalesData[Sales]=0,0,SalesData[Profit]/SalesData[Sales])</f>
        <v>0.17176442196050912</v>
      </c>
      <c r="P4912" s="8">
        <f t="shared" si="76"/>
        <v>2.6276451627972159E-5</v>
      </c>
      <c r="Q4912" t="str">
        <f>IF(SalesData[[#This Row],[Discount]]&gt;0, "Yes", "No")</f>
        <v>Yes</v>
      </c>
      <c r="R4912" t="str">
        <f>TEXT(SalesData[[#This Row],[Order Date]],"mmm-yyyy")</f>
        <v>May-2024</v>
      </c>
      <c r="S4912">
        <f>YEAR(SalesData[[#This Row],[Order Date]])*100 + MONTH(SalesData[[#This Row],[Order Date]])</f>
        <v>202405</v>
      </c>
    </row>
    <row r="4913" spans="1:19" x14ac:dyDescent="0.3">
      <c r="A4913" t="s">
        <v>724</v>
      </c>
      <c r="B4913" s="3">
        <v>45413</v>
      </c>
      <c r="C4913" t="s">
        <v>725</v>
      </c>
      <c r="D4913" t="s">
        <v>13</v>
      </c>
      <c r="E4913" t="s">
        <v>19</v>
      </c>
      <c r="F4913" t="s">
        <v>27</v>
      </c>
      <c r="G4913">
        <v>6</v>
      </c>
      <c r="H4913" s="5">
        <v>948.41</v>
      </c>
      <c r="I4913" s="5">
        <v>0.05</v>
      </c>
      <c r="J4913" s="5">
        <v>5405.9369999999999</v>
      </c>
      <c r="K4913" s="5">
        <v>1388.182383154347</v>
      </c>
      <c r="L4913">
        <f>YEAR(SalesData[Order Date])</f>
        <v>2024</v>
      </c>
      <c r="M4913">
        <f>MONTH(SalesData[Order Date])</f>
        <v>5</v>
      </c>
      <c r="N4913" t="str">
        <f>TEXT(SalesData[[#This Row],[Order Date]], "mmmm")</f>
        <v>May</v>
      </c>
      <c r="O4913" s="7">
        <f>IF(SalesData[Sales]=0,0,SalesData[Profit]/SalesData[Sales])</f>
        <v>0.25678848701979823</v>
      </c>
      <c r="P4913" s="8">
        <f t="shared" si="76"/>
        <v>8.7866358782945487E-6</v>
      </c>
      <c r="Q4913" t="str">
        <f>IF(SalesData[[#This Row],[Discount]]&gt;0, "Yes", "No")</f>
        <v>Yes</v>
      </c>
      <c r="R4913" t="str">
        <f>TEXT(SalesData[[#This Row],[Order Date]],"mmm-yyyy")</f>
        <v>May-2024</v>
      </c>
      <c r="S4913">
        <f>YEAR(SalesData[[#This Row],[Order Date]])*100 + MONTH(SalesData[[#This Row],[Order Date]])</f>
        <v>202405</v>
      </c>
    </row>
    <row r="4914" spans="1:19" x14ac:dyDescent="0.3">
      <c r="A4914" t="s">
        <v>766</v>
      </c>
      <c r="B4914" s="3">
        <v>45422</v>
      </c>
      <c r="C4914" t="s">
        <v>767</v>
      </c>
      <c r="D4914" t="s">
        <v>30</v>
      </c>
      <c r="E4914" t="s">
        <v>14</v>
      </c>
      <c r="F4914" t="s">
        <v>34</v>
      </c>
      <c r="G4914">
        <v>5</v>
      </c>
      <c r="H4914" s="5">
        <v>826.97</v>
      </c>
      <c r="I4914" s="5">
        <v>0.22</v>
      </c>
      <c r="J4914" s="5">
        <v>3225.183</v>
      </c>
      <c r="K4914" s="5">
        <v>718.73738332075095</v>
      </c>
      <c r="L4914">
        <f>YEAR(SalesData[Order Date])</f>
        <v>2024</v>
      </c>
      <c r="M4914">
        <f>MONTH(SalesData[Order Date])</f>
        <v>5</v>
      </c>
      <c r="N4914" t="str">
        <f>TEXT(SalesData[[#This Row],[Order Date]], "mmmm")</f>
        <v>May</v>
      </c>
      <c r="O4914" s="7">
        <f>IF(SalesData[Sales]=0,0,SalesData[Profit]/SalesData[Sales])</f>
        <v>0.22285165936963916</v>
      </c>
      <c r="P4914" s="8">
        <f t="shared" si="76"/>
        <v>5.3206283178349874E-5</v>
      </c>
      <c r="Q4914" t="str">
        <f>IF(SalesData[[#This Row],[Discount]]&gt;0, "Yes", "No")</f>
        <v>Yes</v>
      </c>
      <c r="R4914" t="str">
        <f>TEXT(SalesData[[#This Row],[Order Date]],"mmm-yyyy")</f>
        <v>May-2024</v>
      </c>
      <c r="S4914">
        <f>YEAR(SalesData[[#This Row],[Order Date]])*100 + MONTH(SalesData[[#This Row],[Order Date]])</f>
        <v>202405</v>
      </c>
    </row>
    <row r="4915" spans="1:19" x14ac:dyDescent="0.3">
      <c r="A4915" t="s">
        <v>774</v>
      </c>
      <c r="B4915" s="3">
        <v>45434</v>
      </c>
      <c r="C4915" t="s">
        <v>775</v>
      </c>
      <c r="D4915" t="s">
        <v>30</v>
      </c>
      <c r="E4915" t="s">
        <v>26</v>
      </c>
      <c r="F4915" t="s">
        <v>31</v>
      </c>
      <c r="G4915">
        <v>2</v>
      </c>
      <c r="H4915" s="5">
        <v>385.89</v>
      </c>
      <c r="I4915" s="5">
        <v>0.27</v>
      </c>
      <c r="J4915" s="5">
        <v>563.39940000000001</v>
      </c>
      <c r="K4915" s="5">
        <v>47.900307951959967</v>
      </c>
      <c r="L4915">
        <f>YEAR(SalesData[Order Date])</f>
        <v>2024</v>
      </c>
      <c r="M4915">
        <f>MONTH(SalesData[Order Date])</f>
        <v>5</v>
      </c>
      <c r="N4915" t="str">
        <f>TEXT(SalesData[[#This Row],[Order Date]], "mmmm")</f>
        <v>May</v>
      </c>
      <c r="O4915" s="7">
        <f>IF(SalesData[Sales]=0,0,SalesData[Profit]/SalesData[Sales])</f>
        <v>8.5020161455549942E-2</v>
      </c>
      <c r="P4915" s="8">
        <f t="shared" si="76"/>
        <v>3.498406281582835E-4</v>
      </c>
      <c r="Q4915" t="str">
        <f>IF(SalesData[[#This Row],[Discount]]&gt;0, "Yes", "No")</f>
        <v>Yes</v>
      </c>
      <c r="R4915" t="str">
        <f>TEXT(SalesData[[#This Row],[Order Date]],"mmm-yyyy")</f>
        <v>May-2024</v>
      </c>
      <c r="S4915">
        <f>YEAR(SalesData[[#This Row],[Order Date]])*100 + MONTH(SalesData[[#This Row],[Order Date]])</f>
        <v>202405</v>
      </c>
    </row>
    <row r="4916" spans="1:19" x14ac:dyDescent="0.3">
      <c r="A4916" t="s">
        <v>802</v>
      </c>
      <c r="B4916" s="3">
        <v>45417</v>
      </c>
      <c r="C4916" t="s">
        <v>803</v>
      </c>
      <c r="D4916" t="s">
        <v>18</v>
      </c>
      <c r="E4916" t="s">
        <v>26</v>
      </c>
      <c r="F4916" t="s">
        <v>91</v>
      </c>
      <c r="G4916">
        <v>2</v>
      </c>
      <c r="H4916" s="5">
        <v>724</v>
      </c>
      <c r="I4916" s="5">
        <v>0.28999999999999998</v>
      </c>
      <c r="J4916" s="5">
        <v>1028.08</v>
      </c>
      <c r="K4916" s="5">
        <v>300.40739614695218</v>
      </c>
      <c r="L4916">
        <f>YEAR(SalesData[Order Date])</f>
        <v>2024</v>
      </c>
      <c r="M4916">
        <f>MONTH(SalesData[Order Date])</f>
        <v>5</v>
      </c>
      <c r="N4916" t="str">
        <f>TEXT(SalesData[[#This Row],[Order Date]], "mmmm")</f>
        <v>May</v>
      </c>
      <c r="O4916" s="7">
        <f>IF(SalesData[Sales]=0,0,SalesData[Profit]/SalesData[Sales])</f>
        <v>0.29220235404535855</v>
      </c>
      <c r="P4916" s="8">
        <f t="shared" si="76"/>
        <v>2.0027624309392264E-4</v>
      </c>
      <c r="Q4916" t="str">
        <f>IF(SalesData[[#This Row],[Discount]]&gt;0, "Yes", "No")</f>
        <v>Yes</v>
      </c>
      <c r="R4916" t="str">
        <f>TEXT(SalesData[[#This Row],[Order Date]],"mmm-yyyy")</f>
        <v>May-2024</v>
      </c>
      <c r="S4916">
        <f>YEAR(SalesData[[#This Row],[Order Date]])*100 + MONTH(SalesData[[#This Row],[Order Date]])</f>
        <v>202405</v>
      </c>
    </row>
    <row r="4917" spans="1:19" x14ac:dyDescent="0.3">
      <c r="A4917" t="s">
        <v>844</v>
      </c>
      <c r="B4917" s="3">
        <v>45439</v>
      </c>
      <c r="C4917" t="s">
        <v>845</v>
      </c>
      <c r="D4917" t="s">
        <v>30</v>
      </c>
      <c r="E4917" t="s">
        <v>14</v>
      </c>
      <c r="F4917" t="s">
        <v>20</v>
      </c>
      <c r="G4917">
        <v>1</v>
      </c>
      <c r="H4917" s="5">
        <v>821.5</v>
      </c>
      <c r="I4917" s="5">
        <v>0.17</v>
      </c>
      <c r="J4917" s="5">
        <v>681.84499999999991</v>
      </c>
      <c r="K4917" s="5">
        <v>52.223569494100609</v>
      </c>
      <c r="L4917">
        <f>YEAR(SalesData[Order Date])</f>
        <v>2024</v>
      </c>
      <c r="M4917">
        <f>MONTH(SalesData[Order Date])</f>
        <v>5</v>
      </c>
      <c r="N4917" t="str">
        <f>TEXT(SalesData[[#This Row],[Order Date]], "mmmm")</f>
        <v>May</v>
      </c>
      <c r="O4917" s="7">
        <f>IF(SalesData[Sales]=0,0,SalesData[Profit]/SalesData[Sales])</f>
        <v>7.6591555990145291E-2</v>
      </c>
      <c r="P4917" s="8">
        <f t="shared" si="76"/>
        <v>2.0693852708460135E-4</v>
      </c>
      <c r="Q4917" t="str">
        <f>IF(SalesData[[#This Row],[Discount]]&gt;0, "Yes", "No")</f>
        <v>Yes</v>
      </c>
      <c r="R4917" t="str">
        <f>TEXT(SalesData[[#This Row],[Order Date]],"mmm-yyyy")</f>
        <v>May-2024</v>
      </c>
      <c r="S4917">
        <f>YEAR(SalesData[[#This Row],[Order Date]])*100 + MONTH(SalesData[[#This Row],[Order Date]])</f>
        <v>202405</v>
      </c>
    </row>
    <row r="4918" spans="1:19" x14ac:dyDescent="0.3">
      <c r="A4918" t="s">
        <v>906</v>
      </c>
      <c r="B4918" s="3">
        <v>45423</v>
      </c>
      <c r="C4918" t="s">
        <v>907</v>
      </c>
      <c r="D4918" t="s">
        <v>30</v>
      </c>
      <c r="E4918" t="s">
        <v>19</v>
      </c>
      <c r="F4918" t="s">
        <v>20</v>
      </c>
      <c r="G4918">
        <v>6</v>
      </c>
      <c r="H4918" s="5">
        <v>154.16</v>
      </c>
      <c r="I4918" s="5">
        <v>0.22</v>
      </c>
      <c r="J4918" s="5">
        <v>721.4688000000001</v>
      </c>
      <c r="K4918" s="5">
        <v>158.7395195599118</v>
      </c>
      <c r="L4918">
        <f>YEAR(SalesData[Order Date])</f>
        <v>2024</v>
      </c>
      <c r="M4918">
        <f>MONTH(SalesData[Order Date])</f>
        <v>5</v>
      </c>
      <c r="N4918" t="str">
        <f>TEXT(SalesData[[#This Row],[Order Date]], "mmmm")</f>
        <v>May</v>
      </c>
      <c r="O4918" s="7">
        <f>IF(SalesData[Sales]=0,0,SalesData[Profit]/SalesData[Sales])</f>
        <v>0.22002270861873968</v>
      </c>
      <c r="P4918" s="8">
        <f t="shared" si="76"/>
        <v>2.3784812316208267E-4</v>
      </c>
      <c r="Q4918" t="str">
        <f>IF(SalesData[[#This Row],[Discount]]&gt;0, "Yes", "No")</f>
        <v>Yes</v>
      </c>
      <c r="R4918" t="str">
        <f>TEXT(SalesData[[#This Row],[Order Date]],"mmm-yyyy")</f>
        <v>May-2024</v>
      </c>
      <c r="S4918">
        <f>YEAR(SalesData[[#This Row],[Order Date]])*100 + MONTH(SalesData[[#This Row],[Order Date]])</f>
        <v>202405</v>
      </c>
    </row>
    <row r="4919" spans="1:19" x14ac:dyDescent="0.3">
      <c r="A4919" t="s">
        <v>1049</v>
      </c>
      <c r="B4919" s="3">
        <v>45419</v>
      </c>
      <c r="C4919" t="s">
        <v>1050</v>
      </c>
      <c r="D4919" t="s">
        <v>18</v>
      </c>
      <c r="E4919" t="s">
        <v>19</v>
      </c>
      <c r="F4919" t="s">
        <v>53</v>
      </c>
      <c r="G4919">
        <v>6</v>
      </c>
      <c r="H4919" s="5">
        <v>679.96</v>
      </c>
      <c r="I4919" s="5">
        <v>0.23</v>
      </c>
      <c r="J4919" s="5">
        <v>3141.4151999999999</v>
      </c>
      <c r="K4919" s="5">
        <v>266.35830197613132</v>
      </c>
      <c r="L4919">
        <f>YEAR(SalesData[Order Date])</f>
        <v>2024</v>
      </c>
      <c r="M4919">
        <f>MONTH(SalesData[Order Date])</f>
        <v>5</v>
      </c>
      <c r="N4919" t="str">
        <f>TEXT(SalesData[[#This Row],[Order Date]], "mmmm")</f>
        <v>May</v>
      </c>
      <c r="O4919" s="7">
        <f>IF(SalesData[Sales]=0,0,SalesData[Profit]/SalesData[Sales])</f>
        <v>8.4789270127721833E-2</v>
      </c>
      <c r="P4919" s="8">
        <f t="shared" si="76"/>
        <v>5.6375865246975313E-5</v>
      </c>
      <c r="Q4919" t="str">
        <f>IF(SalesData[[#This Row],[Discount]]&gt;0, "Yes", "No")</f>
        <v>Yes</v>
      </c>
      <c r="R4919" t="str">
        <f>TEXT(SalesData[[#This Row],[Order Date]],"mmm-yyyy")</f>
        <v>May-2024</v>
      </c>
      <c r="S4919">
        <f>YEAR(SalesData[[#This Row],[Order Date]])*100 + MONTH(SalesData[[#This Row],[Order Date]])</f>
        <v>202405</v>
      </c>
    </row>
    <row r="4920" spans="1:19" x14ac:dyDescent="0.3">
      <c r="A4920" t="s">
        <v>1183</v>
      </c>
      <c r="B4920" s="3">
        <v>45429</v>
      </c>
      <c r="C4920" t="s">
        <v>1184</v>
      </c>
      <c r="D4920" t="s">
        <v>13</v>
      </c>
      <c r="E4920" t="s">
        <v>14</v>
      </c>
      <c r="F4920" t="s">
        <v>91</v>
      </c>
      <c r="G4920">
        <v>7</v>
      </c>
      <c r="H4920" s="5">
        <v>33.770000000000003</v>
      </c>
      <c r="I4920" s="5">
        <v>0</v>
      </c>
      <c r="J4920" s="5">
        <v>236.39</v>
      </c>
      <c r="K4920" s="5">
        <v>16.888420436429179</v>
      </c>
      <c r="L4920">
        <f>YEAR(SalesData[Order Date])</f>
        <v>2024</v>
      </c>
      <c r="M4920">
        <f>MONTH(SalesData[Order Date])</f>
        <v>5</v>
      </c>
      <c r="N4920" t="str">
        <f>TEXT(SalesData[[#This Row],[Order Date]], "mmmm")</f>
        <v>May</v>
      </c>
      <c r="O4920" s="7">
        <f>IF(SalesData[Sales]=0,0,SalesData[Profit]/SalesData[Sales])</f>
        <v>7.1443040891870133E-2</v>
      </c>
      <c r="P4920" s="8">
        <f t="shared" si="76"/>
        <v>0</v>
      </c>
      <c r="Q4920" t="str">
        <f>IF(SalesData[[#This Row],[Discount]]&gt;0, "Yes", "No")</f>
        <v>No</v>
      </c>
      <c r="R4920" t="str">
        <f>TEXT(SalesData[[#This Row],[Order Date]],"mmm-yyyy")</f>
        <v>May-2024</v>
      </c>
      <c r="S4920">
        <f>YEAR(SalesData[[#This Row],[Order Date]])*100 + MONTH(SalesData[[#This Row],[Order Date]])</f>
        <v>202405</v>
      </c>
    </row>
    <row r="4921" spans="1:19" x14ac:dyDescent="0.3">
      <c r="A4921" t="s">
        <v>1185</v>
      </c>
      <c r="B4921" s="3">
        <v>45428</v>
      </c>
      <c r="C4921" t="s">
        <v>1186</v>
      </c>
      <c r="D4921" t="s">
        <v>13</v>
      </c>
      <c r="E4921" t="s">
        <v>26</v>
      </c>
      <c r="F4921" t="s">
        <v>15</v>
      </c>
      <c r="G4921">
        <v>4</v>
      </c>
      <c r="H4921" s="5">
        <v>795.56</v>
      </c>
      <c r="I4921" s="5">
        <v>0.3</v>
      </c>
      <c r="J4921" s="5">
        <v>2227.5680000000002</v>
      </c>
      <c r="K4921" s="5">
        <v>156.97983216278629</v>
      </c>
      <c r="L4921">
        <f>YEAR(SalesData[Order Date])</f>
        <v>2024</v>
      </c>
      <c r="M4921">
        <f>MONTH(SalesData[Order Date])</f>
        <v>5</v>
      </c>
      <c r="N4921" t="str">
        <f>TEXT(SalesData[[#This Row],[Order Date]], "mmmm")</f>
        <v>May</v>
      </c>
      <c r="O4921" s="7">
        <f>IF(SalesData[Sales]=0,0,SalesData[Profit]/SalesData[Sales])</f>
        <v>7.0471398477077368E-2</v>
      </c>
      <c r="P4921" s="8">
        <f t="shared" si="76"/>
        <v>9.4273216350746641E-5</v>
      </c>
      <c r="Q4921" t="str">
        <f>IF(SalesData[[#This Row],[Discount]]&gt;0, "Yes", "No")</f>
        <v>Yes</v>
      </c>
      <c r="R4921" t="str">
        <f>TEXT(SalesData[[#This Row],[Order Date]],"mmm-yyyy")</f>
        <v>May-2024</v>
      </c>
      <c r="S4921">
        <f>YEAR(SalesData[[#This Row],[Order Date]])*100 + MONTH(SalesData[[#This Row],[Order Date]])</f>
        <v>202405</v>
      </c>
    </row>
    <row r="4922" spans="1:19" x14ac:dyDescent="0.3">
      <c r="A4922" t="s">
        <v>1225</v>
      </c>
      <c r="B4922" s="3">
        <v>45428</v>
      </c>
      <c r="C4922" t="s">
        <v>1226</v>
      </c>
      <c r="D4922" t="s">
        <v>18</v>
      </c>
      <c r="E4922" t="s">
        <v>19</v>
      </c>
      <c r="F4922" t="s">
        <v>62</v>
      </c>
      <c r="G4922">
        <v>1</v>
      </c>
      <c r="H4922" s="5">
        <v>90.31</v>
      </c>
      <c r="I4922" s="5">
        <v>0.12</v>
      </c>
      <c r="J4922" s="5">
        <v>79.472800000000007</v>
      </c>
      <c r="K4922" s="5">
        <v>13.202958236354011</v>
      </c>
      <c r="L4922">
        <f>YEAR(SalesData[Order Date])</f>
        <v>2024</v>
      </c>
      <c r="M4922">
        <f>MONTH(SalesData[Order Date])</f>
        <v>5</v>
      </c>
      <c r="N4922" t="str">
        <f>TEXT(SalesData[[#This Row],[Order Date]], "mmmm")</f>
        <v>May</v>
      </c>
      <c r="O4922" s="7">
        <f>IF(SalesData[Sales]=0,0,SalesData[Profit]/SalesData[Sales])</f>
        <v>0.1661317864269789</v>
      </c>
      <c r="P4922" s="8">
        <f t="shared" si="76"/>
        <v>1.3287565053703909E-3</v>
      </c>
      <c r="Q4922" t="str">
        <f>IF(SalesData[[#This Row],[Discount]]&gt;0, "Yes", "No")</f>
        <v>Yes</v>
      </c>
      <c r="R4922" t="str">
        <f>TEXT(SalesData[[#This Row],[Order Date]],"mmm-yyyy")</f>
        <v>May-2024</v>
      </c>
      <c r="S4922">
        <f>YEAR(SalesData[[#This Row],[Order Date]])*100 + MONTH(SalesData[[#This Row],[Order Date]])</f>
        <v>202405</v>
      </c>
    </row>
    <row r="4923" spans="1:19" x14ac:dyDescent="0.3">
      <c r="A4923" t="s">
        <v>1251</v>
      </c>
      <c r="B4923" s="3">
        <v>45432</v>
      </c>
      <c r="C4923" t="s">
        <v>1252</v>
      </c>
      <c r="D4923" t="s">
        <v>23</v>
      </c>
      <c r="E4923" t="s">
        <v>26</v>
      </c>
      <c r="F4923" t="s">
        <v>91</v>
      </c>
      <c r="G4923">
        <v>5</v>
      </c>
      <c r="H4923" s="5">
        <v>568.08000000000004</v>
      </c>
      <c r="I4923" s="5">
        <v>0.17</v>
      </c>
      <c r="J4923" s="5">
        <v>2357.5320000000002</v>
      </c>
      <c r="K4923" s="5">
        <v>188.75282745930431</v>
      </c>
      <c r="L4923">
        <f>YEAR(SalesData[Order Date])</f>
        <v>2024</v>
      </c>
      <c r="M4923">
        <f>MONTH(SalesData[Order Date])</f>
        <v>5</v>
      </c>
      <c r="N4923" t="str">
        <f>TEXT(SalesData[[#This Row],[Order Date]], "mmmm")</f>
        <v>May</v>
      </c>
      <c r="O4923" s="7">
        <f>IF(SalesData[Sales]=0,0,SalesData[Profit]/SalesData[Sales])</f>
        <v>8.006373930843963E-2</v>
      </c>
      <c r="P4923" s="8">
        <f t="shared" si="76"/>
        <v>5.9850725249964797E-5</v>
      </c>
      <c r="Q4923" t="str">
        <f>IF(SalesData[[#This Row],[Discount]]&gt;0, "Yes", "No")</f>
        <v>Yes</v>
      </c>
      <c r="R4923" t="str">
        <f>TEXT(SalesData[[#This Row],[Order Date]],"mmm-yyyy")</f>
        <v>May-2024</v>
      </c>
      <c r="S4923">
        <f>YEAR(SalesData[[#This Row],[Order Date]])*100 + MONTH(SalesData[[#This Row],[Order Date]])</f>
        <v>202405</v>
      </c>
    </row>
    <row r="4924" spans="1:19" x14ac:dyDescent="0.3">
      <c r="A4924" t="s">
        <v>1297</v>
      </c>
      <c r="B4924" s="3">
        <v>45413</v>
      </c>
      <c r="C4924" t="s">
        <v>1298</v>
      </c>
      <c r="D4924" t="s">
        <v>30</v>
      </c>
      <c r="E4924" t="s">
        <v>14</v>
      </c>
      <c r="F4924" t="s">
        <v>27</v>
      </c>
      <c r="G4924">
        <v>3</v>
      </c>
      <c r="H4924" s="5">
        <v>329.95</v>
      </c>
      <c r="I4924" s="5">
        <v>0.05</v>
      </c>
      <c r="J4924" s="5">
        <v>940.35749999999985</v>
      </c>
      <c r="K4924" s="5">
        <v>213.39329967610419</v>
      </c>
      <c r="L4924">
        <f>YEAR(SalesData[Order Date])</f>
        <v>2024</v>
      </c>
      <c r="M4924">
        <f>MONTH(SalesData[Order Date])</f>
        <v>5</v>
      </c>
      <c r="N4924" t="str">
        <f>TEXT(SalesData[[#This Row],[Order Date]], "mmmm")</f>
        <v>May</v>
      </c>
      <c r="O4924" s="7">
        <f>IF(SalesData[Sales]=0,0,SalesData[Profit]/SalesData[Sales])</f>
        <v>0.22692784358725721</v>
      </c>
      <c r="P4924" s="8">
        <f t="shared" si="76"/>
        <v>5.0512703945042184E-5</v>
      </c>
      <c r="Q4924" t="str">
        <f>IF(SalesData[[#This Row],[Discount]]&gt;0, "Yes", "No")</f>
        <v>Yes</v>
      </c>
      <c r="R4924" t="str">
        <f>TEXT(SalesData[[#This Row],[Order Date]],"mmm-yyyy")</f>
        <v>May-2024</v>
      </c>
      <c r="S4924">
        <f>YEAR(SalesData[[#This Row],[Order Date]])*100 + MONTH(SalesData[[#This Row],[Order Date]])</f>
        <v>202405</v>
      </c>
    </row>
    <row r="4925" spans="1:19" x14ac:dyDescent="0.3">
      <c r="A4925" t="s">
        <v>1305</v>
      </c>
      <c r="B4925" s="3">
        <v>45438</v>
      </c>
      <c r="C4925" t="s">
        <v>1306</v>
      </c>
      <c r="D4925" t="s">
        <v>18</v>
      </c>
      <c r="E4925" t="s">
        <v>26</v>
      </c>
      <c r="F4925" t="s">
        <v>15</v>
      </c>
      <c r="G4925">
        <v>9</v>
      </c>
      <c r="H4925" s="5">
        <v>195.86</v>
      </c>
      <c r="I4925" s="5">
        <v>0</v>
      </c>
      <c r="J4925" s="5">
        <v>1762.74</v>
      </c>
      <c r="K4925" s="5">
        <v>110.8253685769874</v>
      </c>
      <c r="L4925">
        <f>YEAR(SalesData[Order Date])</f>
        <v>2024</v>
      </c>
      <c r="M4925">
        <f>MONTH(SalesData[Order Date])</f>
        <v>5</v>
      </c>
      <c r="N4925" t="str">
        <f>TEXT(SalesData[[#This Row],[Order Date]], "mmmm")</f>
        <v>May</v>
      </c>
      <c r="O4925" s="7">
        <f>IF(SalesData[Sales]=0,0,SalesData[Profit]/SalesData[Sales])</f>
        <v>6.287108057738941E-2</v>
      </c>
      <c r="P4925" s="8">
        <f t="shared" si="76"/>
        <v>0</v>
      </c>
      <c r="Q4925" t="str">
        <f>IF(SalesData[[#This Row],[Discount]]&gt;0, "Yes", "No")</f>
        <v>No</v>
      </c>
      <c r="R4925" t="str">
        <f>TEXT(SalesData[[#This Row],[Order Date]],"mmm-yyyy")</f>
        <v>May-2024</v>
      </c>
      <c r="S4925">
        <f>YEAR(SalesData[[#This Row],[Order Date]])*100 + MONTH(SalesData[[#This Row],[Order Date]])</f>
        <v>202405</v>
      </c>
    </row>
    <row r="4926" spans="1:19" x14ac:dyDescent="0.3">
      <c r="A4926" t="s">
        <v>1315</v>
      </c>
      <c r="B4926" s="3">
        <v>45416</v>
      </c>
      <c r="C4926" t="s">
        <v>1316</v>
      </c>
      <c r="D4926" t="s">
        <v>30</v>
      </c>
      <c r="E4926" t="s">
        <v>14</v>
      </c>
      <c r="F4926" t="s">
        <v>39</v>
      </c>
      <c r="G4926">
        <v>7</v>
      </c>
      <c r="H4926" s="5">
        <v>820.59</v>
      </c>
      <c r="I4926" s="5">
        <v>0.12</v>
      </c>
      <c r="J4926" s="5">
        <v>5054.8343999999997</v>
      </c>
      <c r="K4926" s="5">
        <v>362.86369293011472</v>
      </c>
      <c r="L4926">
        <f>YEAR(SalesData[Order Date])</f>
        <v>2024</v>
      </c>
      <c r="M4926">
        <f>MONTH(SalesData[Order Date])</f>
        <v>5</v>
      </c>
      <c r="N4926" t="str">
        <f>TEXT(SalesData[[#This Row],[Order Date]], "mmmm")</f>
        <v>May</v>
      </c>
      <c r="O4926" s="7">
        <f>IF(SalesData[Sales]=0,0,SalesData[Profit]/SalesData[Sales])</f>
        <v>7.1785475886235711E-2</v>
      </c>
      <c r="P4926" s="8">
        <f t="shared" si="76"/>
        <v>2.0890892093319614E-5</v>
      </c>
      <c r="Q4926" t="str">
        <f>IF(SalesData[[#This Row],[Discount]]&gt;0, "Yes", "No")</f>
        <v>Yes</v>
      </c>
      <c r="R4926" t="str">
        <f>TEXT(SalesData[[#This Row],[Order Date]],"mmm-yyyy")</f>
        <v>May-2024</v>
      </c>
      <c r="S4926">
        <f>YEAR(SalesData[[#This Row],[Order Date]])*100 + MONTH(SalesData[[#This Row],[Order Date]])</f>
        <v>202405</v>
      </c>
    </row>
    <row r="4927" spans="1:19" x14ac:dyDescent="0.3">
      <c r="A4927" t="s">
        <v>1416</v>
      </c>
      <c r="B4927" s="3">
        <v>45421</v>
      </c>
      <c r="C4927" t="s">
        <v>1417</v>
      </c>
      <c r="D4927" t="s">
        <v>13</v>
      </c>
      <c r="E4927" t="s">
        <v>19</v>
      </c>
      <c r="F4927" t="s">
        <v>62</v>
      </c>
      <c r="G4927">
        <v>3</v>
      </c>
      <c r="H4927" s="5">
        <v>107.41</v>
      </c>
      <c r="I4927" s="5">
        <v>7.0000000000000007E-2</v>
      </c>
      <c r="J4927" s="5">
        <v>299.6739</v>
      </c>
      <c r="K4927" s="5">
        <v>84.96728641558461</v>
      </c>
      <c r="L4927">
        <f>YEAR(SalesData[Order Date])</f>
        <v>2024</v>
      </c>
      <c r="M4927">
        <f>MONTH(SalesData[Order Date])</f>
        <v>5</v>
      </c>
      <c r="N4927" t="str">
        <f>TEXT(SalesData[[#This Row],[Order Date]], "mmmm")</f>
        <v>May</v>
      </c>
      <c r="O4927" s="7">
        <f>IF(SalesData[Sales]=0,0,SalesData[Profit]/SalesData[Sales])</f>
        <v>0.28353248786625934</v>
      </c>
      <c r="P4927" s="8">
        <f t="shared" si="76"/>
        <v>2.1723613567948362E-4</v>
      </c>
      <c r="Q4927" t="str">
        <f>IF(SalesData[[#This Row],[Discount]]&gt;0, "Yes", "No")</f>
        <v>Yes</v>
      </c>
      <c r="R4927" t="str">
        <f>TEXT(SalesData[[#This Row],[Order Date]],"mmm-yyyy")</f>
        <v>May-2024</v>
      </c>
      <c r="S4927">
        <f>YEAR(SalesData[[#This Row],[Order Date]])*100 + MONTH(SalesData[[#This Row],[Order Date]])</f>
        <v>202405</v>
      </c>
    </row>
    <row r="4928" spans="1:19" x14ac:dyDescent="0.3">
      <c r="A4928" t="s">
        <v>1426</v>
      </c>
      <c r="B4928" s="3">
        <v>45425</v>
      </c>
      <c r="C4928" t="s">
        <v>1427</v>
      </c>
      <c r="D4928" t="s">
        <v>13</v>
      </c>
      <c r="E4928" t="s">
        <v>19</v>
      </c>
      <c r="F4928" t="s">
        <v>91</v>
      </c>
      <c r="G4928">
        <v>1</v>
      </c>
      <c r="H4928" s="5">
        <v>852.6</v>
      </c>
      <c r="I4928" s="5">
        <v>0.03</v>
      </c>
      <c r="J4928" s="5">
        <v>827.02200000000005</v>
      </c>
      <c r="K4928" s="5">
        <v>139.71599391417399</v>
      </c>
      <c r="L4928">
        <f>YEAR(SalesData[Order Date])</f>
        <v>2024</v>
      </c>
      <c r="M4928">
        <f>MONTH(SalesData[Order Date])</f>
        <v>5</v>
      </c>
      <c r="N4928" t="str">
        <f>TEXT(SalesData[[#This Row],[Order Date]], "mmmm")</f>
        <v>May</v>
      </c>
      <c r="O4928" s="7">
        <f>IF(SalesData[Sales]=0,0,SalesData[Profit]/SalesData[Sales])</f>
        <v>0.168938666582236</v>
      </c>
      <c r="P4928" s="8">
        <f t="shared" si="76"/>
        <v>3.518648838845883E-5</v>
      </c>
      <c r="Q4928" t="str">
        <f>IF(SalesData[[#This Row],[Discount]]&gt;0, "Yes", "No")</f>
        <v>Yes</v>
      </c>
      <c r="R4928" t="str">
        <f>TEXT(SalesData[[#This Row],[Order Date]],"mmm-yyyy")</f>
        <v>May-2024</v>
      </c>
      <c r="S4928">
        <f>YEAR(SalesData[[#This Row],[Order Date]])*100 + MONTH(SalesData[[#This Row],[Order Date]])</f>
        <v>202405</v>
      </c>
    </row>
    <row r="4929" spans="1:19" x14ac:dyDescent="0.3">
      <c r="A4929" t="s">
        <v>1430</v>
      </c>
      <c r="B4929" s="3">
        <v>45439</v>
      </c>
      <c r="C4929" t="s">
        <v>1431</v>
      </c>
      <c r="D4929" t="s">
        <v>30</v>
      </c>
      <c r="E4929" t="s">
        <v>19</v>
      </c>
      <c r="F4929" t="s">
        <v>20</v>
      </c>
      <c r="G4929">
        <v>9</v>
      </c>
      <c r="H4929" s="5">
        <v>871.22</v>
      </c>
      <c r="I4929" s="5">
        <v>0.19</v>
      </c>
      <c r="J4929" s="5">
        <v>6351.1938000000009</v>
      </c>
      <c r="K4929" s="5">
        <v>368.55572977452169</v>
      </c>
      <c r="L4929">
        <f>YEAR(SalesData[Order Date])</f>
        <v>2024</v>
      </c>
      <c r="M4929">
        <f>MONTH(SalesData[Order Date])</f>
        <v>5</v>
      </c>
      <c r="N4929" t="str">
        <f>TEXT(SalesData[[#This Row],[Order Date]], "mmmm")</f>
        <v>May</v>
      </c>
      <c r="O4929" s="7">
        <f>IF(SalesData[Sales]=0,0,SalesData[Profit]/SalesData[Sales])</f>
        <v>5.8029362885214056E-2</v>
      </c>
      <c r="P4929" s="8">
        <f t="shared" si="76"/>
        <v>2.4231664919436089E-5</v>
      </c>
      <c r="Q4929" t="str">
        <f>IF(SalesData[[#This Row],[Discount]]&gt;0, "Yes", "No")</f>
        <v>Yes</v>
      </c>
      <c r="R4929" t="str">
        <f>TEXT(SalesData[[#This Row],[Order Date]],"mmm-yyyy")</f>
        <v>May-2024</v>
      </c>
      <c r="S4929">
        <f>YEAR(SalesData[[#This Row],[Order Date]])*100 + MONTH(SalesData[[#This Row],[Order Date]])</f>
        <v>202405</v>
      </c>
    </row>
    <row r="4930" spans="1:19" x14ac:dyDescent="0.3">
      <c r="A4930" t="s">
        <v>1460</v>
      </c>
      <c r="B4930" s="3">
        <v>45413</v>
      </c>
      <c r="C4930" t="s">
        <v>1461</v>
      </c>
      <c r="D4930" t="s">
        <v>18</v>
      </c>
      <c r="E4930" t="s">
        <v>14</v>
      </c>
      <c r="F4930" t="s">
        <v>34</v>
      </c>
      <c r="G4930">
        <v>7</v>
      </c>
      <c r="H4930" s="5">
        <v>359.21</v>
      </c>
      <c r="I4930" s="5">
        <v>0.15</v>
      </c>
      <c r="J4930" s="5">
        <v>2137.2995000000001</v>
      </c>
      <c r="K4930" s="5">
        <v>114.27432625391759</v>
      </c>
      <c r="L4930">
        <f>YEAR(SalesData[Order Date])</f>
        <v>2024</v>
      </c>
      <c r="M4930">
        <f>MONTH(SalesData[Order Date])</f>
        <v>5</v>
      </c>
      <c r="N4930" t="str">
        <f>TEXT(SalesData[[#This Row],[Order Date]], "mmmm")</f>
        <v>May</v>
      </c>
      <c r="O4930" s="7">
        <f>IF(SalesData[Sales]=0,0,SalesData[Profit]/SalesData[Sales])</f>
        <v>5.3466688339148347E-2</v>
      </c>
      <c r="P4930" s="8">
        <f t="shared" ref="P4930:P4993" si="77">IF(H:H*G:G=0, 0, (I:I/(H:H*G:G)))</f>
        <v>5.9654718489383449E-5</v>
      </c>
      <c r="Q4930" t="str">
        <f>IF(SalesData[[#This Row],[Discount]]&gt;0, "Yes", "No")</f>
        <v>Yes</v>
      </c>
      <c r="R4930" t="str">
        <f>TEXT(SalesData[[#This Row],[Order Date]],"mmm-yyyy")</f>
        <v>May-2024</v>
      </c>
      <c r="S4930">
        <f>YEAR(SalesData[[#This Row],[Order Date]])*100 + MONTH(SalesData[[#This Row],[Order Date]])</f>
        <v>202405</v>
      </c>
    </row>
    <row r="4931" spans="1:19" x14ac:dyDescent="0.3">
      <c r="A4931" t="s">
        <v>1468</v>
      </c>
      <c r="B4931" s="3">
        <v>45429</v>
      </c>
      <c r="C4931" t="s">
        <v>1469</v>
      </c>
      <c r="D4931" t="s">
        <v>18</v>
      </c>
      <c r="E4931" t="s">
        <v>14</v>
      </c>
      <c r="F4931" t="s">
        <v>91</v>
      </c>
      <c r="G4931">
        <v>7</v>
      </c>
      <c r="H4931" s="5">
        <v>937.59</v>
      </c>
      <c r="I4931" s="5">
        <v>0.11</v>
      </c>
      <c r="J4931" s="5">
        <v>5841.1857</v>
      </c>
      <c r="K4931" s="5">
        <v>674.89666866578887</v>
      </c>
      <c r="L4931">
        <f>YEAR(SalesData[Order Date])</f>
        <v>2024</v>
      </c>
      <c r="M4931">
        <f>MONTH(SalesData[Order Date])</f>
        <v>5</v>
      </c>
      <c r="N4931" t="str">
        <f>TEXT(SalesData[[#This Row],[Order Date]], "mmmm")</f>
        <v>May</v>
      </c>
      <c r="O4931" s="7">
        <f>IF(SalesData[Sales]=0,0,SalesData[Profit]/SalesData[Sales])</f>
        <v>0.1155410396669616</v>
      </c>
      <c r="P4931" s="8">
        <f t="shared" si="77"/>
        <v>1.6760295773510503E-5</v>
      </c>
      <c r="Q4931" t="str">
        <f>IF(SalesData[[#This Row],[Discount]]&gt;0, "Yes", "No")</f>
        <v>Yes</v>
      </c>
      <c r="R4931" t="str">
        <f>TEXT(SalesData[[#This Row],[Order Date]],"mmm-yyyy")</f>
        <v>May-2024</v>
      </c>
      <c r="S4931">
        <f>YEAR(SalesData[[#This Row],[Order Date]])*100 + MONTH(SalesData[[#This Row],[Order Date]])</f>
        <v>202405</v>
      </c>
    </row>
    <row r="4932" spans="1:19" x14ac:dyDescent="0.3">
      <c r="A4932" t="s">
        <v>1478</v>
      </c>
      <c r="B4932" s="3">
        <v>45420</v>
      </c>
      <c r="C4932" t="s">
        <v>1479</v>
      </c>
      <c r="D4932" t="s">
        <v>18</v>
      </c>
      <c r="E4932" t="s">
        <v>26</v>
      </c>
      <c r="F4932" t="s">
        <v>20</v>
      </c>
      <c r="G4932">
        <v>6</v>
      </c>
      <c r="H4932" s="5">
        <v>632.1</v>
      </c>
      <c r="I4932" s="5">
        <v>0.26</v>
      </c>
      <c r="J4932" s="5">
        <v>2806.5239999999999</v>
      </c>
      <c r="K4932" s="5">
        <v>238.57970495970821</v>
      </c>
      <c r="L4932">
        <f>YEAR(SalesData[Order Date])</f>
        <v>2024</v>
      </c>
      <c r="M4932">
        <f>MONTH(SalesData[Order Date])</f>
        <v>5</v>
      </c>
      <c r="N4932" t="str">
        <f>TEXT(SalesData[[#This Row],[Order Date]], "mmmm")</f>
        <v>May</v>
      </c>
      <c r="O4932" s="7">
        <f>IF(SalesData[Sales]=0,0,SalesData[Profit]/SalesData[Sales])</f>
        <v>8.5008966593447352E-2</v>
      </c>
      <c r="P4932" s="8">
        <f t="shared" si="77"/>
        <v>6.8554553604387492E-5</v>
      </c>
      <c r="Q4932" t="str">
        <f>IF(SalesData[[#This Row],[Discount]]&gt;0, "Yes", "No")</f>
        <v>Yes</v>
      </c>
      <c r="R4932" t="str">
        <f>TEXT(SalesData[[#This Row],[Order Date]],"mmm-yyyy")</f>
        <v>May-2024</v>
      </c>
      <c r="S4932">
        <f>YEAR(SalesData[[#This Row],[Order Date]])*100 + MONTH(SalesData[[#This Row],[Order Date]])</f>
        <v>202405</v>
      </c>
    </row>
    <row r="4933" spans="1:19" x14ac:dyDescent="0.3">
      <c r="A4933" t="s">
        <v>1510</v>
      </c>
      <c r="B4933" s="3">
        <v>45432</v>
      </c>
      <c r="C4933" t="s">
        <v>1511</v>
      </c>
      <c r="D4933" t="s">
        <v>30</v>
      </c>
      <c r="E4933" t="s">
        <v>14</v>
      </c>
      <c r="F4933" t="s">
        <v>39</v>
      </c>
      <c r="G4933">
        <v>4</v>
      </c>
      <c r="H4933" s="5">
        <v>322.25</v>
      </c>
      <c r="I4933" s="5">
        <v>0</v>
      </c>
      <c r="J4933" s="5">
        <v>1289</v>
      </c>
      <c r="K4933" s="5">
        <v>123.26200512730919</v>
      </c>
      <c r="L4933">
        <f>YEAR(SalesData[Order Date])</f>
        <v>2024</v>
      </c>
      <c r="M4933">
        <f>MONTH(SalesData[Order Date])</f>
        <v>5</v>
      </c>
      <c r="N4933" t="str">
        <f>TEXT(SalesData[[#This Row],[Order Date]], "mmmm")</f>
        <v>May</v>
      </c>
      <c r="O4933" s="7">
        <f>IF(SalesData[Sales]=0,0,SalesData[Profit]/SalesData[Sales])</f>
        <v>9.5626070696128163E-2</v>
      </c>
      <c r="P4933" s="8">
        <f t="shared" si="77"/>
        <v>0</v>
      </c>
      <c r="Q4933" t="str">
        <f>IF(SalesData[[#This Row],[Discount]]&gt;0, "Yes", "No")</f>
        <v>No</v>
      </c>
      <c r="R4933" t="str">
        <f>TEXT(SalesData[[#This Row],[Order Date]],"mmm-yyyy")</f>
        <v>May-2024</v>
      </c>
      <c r="S4933">
        <f>YEAR(SalesData[[#This Row],[Order Date]])*100 + MONTH(SalesData[[#This Row],[Order Date]])</f>
        <v>202405</v>
      </c>
    </row>
    <row r="4934" spans="1:19" x14ac:dyDescent="0.3">
      <c r="A4934" t="s">
        <v>1566</v>
      </c>
      <c r="B4934" s="3">
        <v>45431</v>
      </c>
      <c r="C4934" t="s">
        <v>1567</v>
      </c>
      <c r="D4934" t="s">
        <v>23</v>
      </c>
      <c r="E4934" t="s">
        <v>14</v>
      </c>
      <c r="F4934" t="s">
        <v>27</v>
      </c>
      <c r="G4934">
        <v>2</v>
      </c>
      <c r="H4934" s="5">
        <v>740.26</v>
      </c>
      <c r="I4934" s="5">
        <v>0.28999999999999998</v>
      </c>
      <c r="J4934" s="5">
        <v>1051.1692</v>
      </c>
      <c r="K4934" s="5">
        <v>79.891540154994331</v>
      </c>
      <c r="L4934">
        <f>YEAR(SalesData[Order Date])</f>
        <v>2024</v>
      </c>
      <c r="M4934">
        <f>MONTH(SalesData[Order Date])</f>
        <v>5</v>
      </c>
      <c r="N4934" t="str">
        <f>TEXT(SalesData[[#This Row],[Order Date]], "mmmm")</f>
        <v>May</v>
      </c>
      <c r="O4934" s="7">
        <f>IF(SalesData[Sales]=0,0,SalesData[Profit]/SalesData[Sales])</f>
        <v>7.6002550450483444E-2</v>
      </c>
      <c r="P4934" s="8">
        <f t="shared" si="77"/>
        <v>1.9587712425364059E-4</v>
      </c>
      <c r="Q4934" t="str">
        <f>IF(SalesData[[#This Row],[Discount]]&gt;0, "Yes", "No")</f>
        <v>Yes</v>
      </c>
      <c r="R4934" t="str">
        <f>TEXT(SalesData[[#This Row],[Order Date]],"mmm-yyyy")</f>
        <v>May-2024</v>
      </c>
      <c r="S4934">
        <f>YEAR(SalesData[[#This Row],[Order Date]])*100 + MONTH(SalesData[[#This Row],[Order Date]])</f>
        <v>202405</v>
      </c>
    </row>
    <row r="4935" spans="1:19" x14ac:dyDescent="0.3">
      <c r="A4935" t="s">
        <v>1584</v>
      </c>
      <c r="B4935" s="3">
        <v>45414</v>
      </c>
      <c r="C4935" t="s">
        <v>1585</v>
      </c>
      <c r="D4935" t="s">
        <v>18</v>
      </c>
      <c r="E4935" t="s">
        <v>19</v>
      </c>
      <c r="F4935" t="s">
        <v>34</v>
      </c>
      <c r="G4935">
        <v>4</v>
      </c>
      <c r="H4935" s="5">
        <v>803.14</v>
      </c>
      <c r="I4935" s="5">
        <v>0.06</v>
      </c>
      <c r="J4935" s="5">
        <v>3019.8063999999999</v>
      </c>
      <c r="K4935" s="5">
        <v>304.46263610572299</v>
      </c>
      <c r="L4935">
        <f>YEAR(SalesData[Order Date])</f>
        <v>2024</v>
      </c>
      <c r="M4935">
        <f>MONTH(SalesData[Order Date])</f>
        <v>5</v>
      </c>
      <c r="N4935" t="str">
        <f>TEXT(SalesData[[#This Row],[Order Date]], "mmmm")</f>
        <v>May</v>
      </c>
      <c r="O4935" s="7">
        <f>IF(SalesData[Sales]=0,0,SalesData[Profit]/SalesData[Sales])</f>
        <v>0.10082190570419448</v>
      </c>
      <c r="P4935" s="8">
        <f t="shared" si="77"/>
        <v>1.8676693976143636E-5</v>
      </c>
      <c r="Q4935" t="str">
        <f>IF(SalesData[[#This Row],[Discount]]&gt;0, "Yes", "No")</f>
        <v>Yes</v>
      </c>
      <c r="R4935" t="str">
        <f>TEXT(SalesData[[#This Row],[Order Date]],"mmm-yyyy")</f>
        <v>May-2024</v>
      </c>
      <c r="S4935">
        <f>YEAR(SalesData[[#This Row],[Order Date]])*100 + MONTH(SalesData[[#This Row],[Order Date]])</f>
        <v>202405</v>
      </c>
    </row>
    <row r="4936" spans="1:19" x14ac:dyDescent="0.3">
      <c r="A4936" t="s">
        <v>1604</v>
      </c>
      <c r="B4936" s="3">
        <v>45419</v>
      </c>
      <c r="C4936" t="s">
        <v>1605</v>
      </c>
      <c r="D4936" t="s">
        <v>30</v>
      </c>
      <c r="E4936" t="s">
        <v>14</v>
      </c>
      <c r="F4936" t="s">
        <v>31</v>
      </c>
      <c r="G4936">
        <v>1</v>
      </c>
      <c r="H4936" s="5">
        <v>770.95</v>
      </c>
      <c r="I4936" s="5">
        <v>0.17</v>
      </c>
      <c r="J4936" s="5">
        <v>639.88850000000002</v>
      </c>
      <c r="K4936" s="5">
        <v>165.4707146479067</v>
      </c>
      <c r="L4936">
        <f>YEAR(SalesData[Order Date])</f>
        <v>2024</v>
      </c>
      <c r="M4936">
        <f>MONTH(SalesData[Order Date])</f>
        <v>5</v>
      </c>
      <c r="N4936" t="str">
        <f>TEXT(SalesData[[#This Row],[Order Date]], "mmmm")</f>
        <v>May</v>
      </c>
      <c r="O4936" s="7">
        <f>IF(SalesData[Sales]=0,0,SalesData[Profit]/SalesData[Sales])</f>
        <v>0.25859304339413303</v>
      </c>
      <c r="P4936" s="8">
        <f t="shared" si="77"/>
        <v>2.205071664829107E-4</v>
      </c>
      <c r="Q4936" t="str">
        <f>IF(SalesData[[#This Row],[Discount]]&gt;0, "Yes", "No")</f>
        <v>Yes</v>
      </c>
      <c r="R4936" t="str">
        <f>TEXT(SalesData[[#This Row],[Order Date]],"mmm-yyyy")</f>
        <v>May-2024</v>
      </c>
      <c r="S4936">
        <f>YEAR(SalesData[[#This Row],[Order Date]])*100 + MONTH(SalesData[[#This Row],[Order Date]])</f>
        <v>202405</v>
      </c>
    </row>
    <row r="4937" spans="1:19" x14ac:dyDescent="0.3">
      <c r="A4937" t="s">
        <v>1624</v>
      </c>
      <c r="B4937" s="3">
        <v>45426</v>
      </c>
      <c r="C4937" t="s">
        <v>1625</v>
      </c>
      <c r="D4937" t="s">
        <v>18</v>
      </c>
      <c r="E4937" t="s">
        <v>14</v>
      </c>
      <c r="F4937" t="s">
        <v>91</v>
      </c>
      <c r="G4937">
        <v>3</v>
      </c>
      <c r="H4937" s="5">
        <v>809.08</v>
      </c>
      <c r="I4937" s="5">
        <v>0.08</v>
      </c>
      <c r="J4937" s="5">
        <v>2233.0608000000002</v>
      </c>
      <c r="K4937" s="5">
        <v>173.03617899652099</v>
      </c>
      <c r="L4937">
        <f>YEAR(SalesData[Order Date])</f>
        <v>2024</v>
      </c>
      <c r="M4937">
        <f>MONTH(SalesData[Order Date])</f>
        <v>5</v>
      </c>
      <c r="N4937" t="str">
        <f>TEXT(SalesData[[#This Row],[Order Date]], "mmmm")</f>
        <v>May</v>
      </c>
      <c r="O4937" s="7">
        <f>IF(SalesData[Sales]=0,0,SalesData[Profit]/SalesData[Sales])</f>
        <v>7.7488342008655106E-2</v>
      </c>
      <c r="P4937" s="8">
        <f t="shared" si="77"/>
        <v>3.2959245892453975E-5</v>
      </c>
      <c r="Q4937" t="str">
        <f>IF(SalesData[[#This Row],[Discount]]&gt;0, "Yes", "No")</f>
        <v>Yes</v>
      </c>
      <c r="R4937" t="str">
        <f>TEXT(SalesData[[#This Row],[Order Date]],"mmm-yyyy")</f>
        <v>May-2024</v>
      </c>
      <c r="S4937">
        <f>YEAR(SalesData[[#This Row],[Order Date]])*100 + MONTH(SalesData[[#This Row],[Order Date]])</f>
        <v>202405</v>
      </c>
    </row>
    <row r="4938" spans="1:19" x14ac:dyDescent="0.3">
      <c r="A4938" t="s">
        <v>1654</v>
      </c>
      <c r="B4938" s="3">
        <v>45438</v>
      </c>
      <c r="C4938" t="s">
        <v>1655</v>
      </c>
      <c r="D4938" t="s">
        <v>23</v>
      </c>
      <c r="E4938" t="s">
        <v>26</v>
      </c>
      <c r="F4938" t="s">
        <v>15</v>
      </c>
      <c r="G4938">
        <v>6</v>
      </c>
      <c r="H4938" s="5">
        <v>225.74</v>
      </c>
      <c r="I4938" s="5">
        <v>0.21</v>
      </c>
      <c r="J4938" s="5">
        <v>1070.0075999999999</v>
      </c>
      <c r="K4938" s="5">
        <v>157.5708511114583</v>
      </c>
      <c r="L4938">
        <f>YEAR(SalesData[Order Date])</f>
        <v>2024</v>
      </c>
      <c r="M4938">
        <f>MONTH(SalesData[Order Date])</f>
        <v>5</v>
      </c>
      <c r="N4938" t="str">
        <f>TEXT(SalesData[[#This Row],[Order Date]], "mmmm")</f>
        <v>May</v>
      </c>
      <c r="O4938" s="7">
        <f>IF(SalesData[Sales]=0,0,SalesData[Profit]/SalesData[Sales])</f>
        <v>0.14726143170521247</v>
      </c>
      <c r="P4938" s="8">
        <f t="shared" si="77"/>
        <v>1.5504562771329847E-4</v>
      </c>
      <c r="Q4938" t="str">
        <f>IF(SalesData[[#This Row],[Discount]]&gt;0, "Yes", "No")</f>
        <v>Yes</v>
      </c>
      <c r="R4938" t="str">
        <f>TEXT(SalesData[[#This Row],[Order Date]],"mmm-yyyy")</f>
        <v>May-2024</v>
      </c>
      <c r="S4938">
        <f>YEAR(SalesData[[#This Row],[Order Date]])*100 + MONTH(SalesData[[#This Row],[Order Date]])</f>
        <v>202405</v>
      </c>
    </row>
    <row r="4939" spans="1:19" x14ac:dyDescent="0.3">
      <c r="A4939" t="s">
        <v>1674</v>
      </c>
      <c r="B4939" s="3">
        <v>45420</v>
      </c>
      <c r="C4939" t="s">
        <v>1675</v>
      </c>
      <c r="D4939" t="s">
        <v>23</v>
      </c>
      <c r="E4939" t="s">
        <v>19</v>
      </c>
      <c r="F4939" t="s">
        <v>15</v>
      </c>
      <c r="G4939">
        <v>4</v>
      </c>
      <c r="H4939" s="5">
        <v>560.92999999999995</v>
      </c>
      <c r="I4939" s="5">
        <v>0.28999999999999998</v>
      </c>
      <c r="J4939" s="5">
        <v>1593.0411999999999</v>
      </c>
      <c r="K4939" s="5">
        <v>395.76820352477438</v>
      </c>
      <c r="L4939">
        <f>YEAR(SalesData[Order Date])</f>
        <v>2024</v>
      </c>
      <c r="M4939">
        <f>MONTH(SalesData[Order Date])</f>
        <v>5</v>
      </c>
      <c r="N4939" t="str">
        <f>TEXT(SalesData[[#This Row],[Order Date]], "mmmm")</f>
        <v>May</v>
      </c>
      <c r="O4939" s="7">
        <f>IF(SalesData[Sales]=0,0,SalesData[Profit]/SalesData[Sales])</f>
        <v>0.24843563589238898</v>
      </c>
      <c r="P4939" s="8">
        <f t="shared" si="77"/>
        <v>1.2924963899238766E-4</v>
      </c>
      <c r="Q4939" t="str">
        <f>IF(SalesData[[#This Row],[Discount]]&gt;0, "Yes", "No")</f>
        <v>Yes</v>
      </c>
      <c r="R4939" t="str">
        <f>TEXT(SalesData[[#This Row],[Order Date]],"mmm-yyyy")</f>
        <v>May-2024</v>
      </c>
      <c r="S4939">
        <f>YEAR(SalesData[[#This Row],[Order Date]])*100 + MONTH(SalesData[[#This Row],[Order Date]])</f>
        <v>202405</v>
      </c>
    </row>
    <row r="4940" spans="1:19" x14ac:dyDescent="0.3">
      <c r="A4940" t="s">
        <v>1696</v>
      </c>
      <c r="B4940" s="3">
        <v>45420</v>
      </c>
      <c r="C4940" t="s">
        <v>1697</v>
      </c>
      <c r="D4940" t="s">
        <v>23</v>
      </c>
      <c r="E4940" t="s">
        <v>26</v>
      </c>
      <c r="F4940" t="s">
        <v>44</v>
      </c>
      <c r="G4940">
        <v>7</v>
      </c>
      <c r="H4940" s="5">
        <v>642.37</v>
      </c>
      <c r="I4940" s="5">
        <v>0.14000000000000001</v>
      </c>
      <c r="J4940" s="5">
        <v>3867.0673999999999</v>
      </c>
      <c r="K4940" s="5">
        <v>291.94363507807611</v>
      </c>
      <c r="L4940">
        <f>YEAR(SalesData[Order Date])</f>
        <v>2024</v>
      </c>
      <c r="M4940">
        <f>MONTH(SalesData[Order Date])</f>
        <v>5</v>
      </c>
      <c r="N4940" t="str">
        <f>TEXT(SalesData[[#This Row],[Order Date]], "mmmm")</f>
        <v>May</v>
      </c>
      <c r="O4940" s="7">
        <f>IF(SalesData[Sales]=0,0,SalesData[Profit]/SalesData[Sales])</f>
        <v>7.5494840115296696E-2</v>
      </c>
      <c r="P4940" s="8">
        <f t="shared" si="77"/>
        <v>3.1134704298145931E-5</v>
      </c>
      <c r="Q4940" t="str">
        <f>IF(SalesData[[#This Row],[Discount]]&gt;0, "Yes", "No")</f>
        <v>Yes</v>
      </c>
      <c r="R4940" t="str">
        <f>TEXT(SalesData[[#This Row],[Order Date]],"mmm-yyyy")</f>
        <v>May-2024</v>
      </c>
      <c r="S4940">
        <f>YEAR(SalesData[[#This Row],[Order Date]])*100 + MONTH(SalesData[[#This Row],[Order Date]])</f>
        <v>202405</v>
      </c>
    </row>
    <row r="4941" spans="1:19" x14ac:dyDescent="0.3">
      <c r="A4941" t="s">
        <v>1742</v>
      </c>
      <c r="B4941" s="3">
        <v>45433</v>
      </c>
      <c r="C4941" t="s">
        <v>1743</v>
      </c>
      <c r="D4941" t="s">
        <v>13</v>
      </c>
      <c r="E4941" t="s">
        <v>26</v>
      </c>
      <c r="F4941" t="s">
        <v>44</v>
      </c>
      <c r="G4941">
        <v>1</v>
      </c>
      <c r="H4941" s="5">
        <v>502.13</v>
      </c>
      <c r="I4941" s="5">
        <v>0.23</v>
      </c>
      <c r="J4941" s="5">
        <v>386.64010000000002</v>
      </c>
      <c r="K4941" s="5">
        <v>57.538322584166117</v>
      </c>
      <c r="L4941">
        <f>YEAR(SalesData[Order Date])</f>
        <v>2024</v>
      </c>
      <c r="M4941">
        <f>MONTH(SalesData[Order Date])</f>
        <v>5</v>
      </c>
      <c r="N4941" t="str">
        <f>TEXT(SalesData[[#This Row],[Order Date]], "mmmm")</f>
        <v>May</v>
      </c>
      <c r="O4941" s="7">
        <f>IF(SalesData[Sales]=0,0,SalesData[Profit]/SalesData[Sales])</f>
        <v>0.14881623138460318</v>
      </c>
      <c r="P4941" s="8">
        <f t="shared" si="77"/>
        <v>4.5804871248481471E-4</v>
      </c>
      <c r="Q4941" t="str">
        <f>IF(SalesData[[#This Row],[Discount]]&gt;0, "Yes", "No")</f>
        <v>Yes</v>
      </c>
      <c r="R4941" t="str">
        <f>TEXT(SalesData[[#This Row],[Order Date]],"mmm-yyyy")</f>
        <v>May-2024</v>
      </c>
      <c r="S4941">
        <f>YEAR(SalesData[[#This Row],[Order Date]])*100 + MONTH(SalesData[[#This Row],[Order Date]])</f>
        <v>202405</v>
      </c>
    </row>
    <row r="4942" spans="1:19" x14ac:dyDescent="0.3">
      <c r="A4942" t="s">
        <v>1799</v>
      </c>
      <c r="B4942" s="3">
        <v>45430</v>
      </c>
      <c r="C4942" t="s">
        <v>1800</v>
      </c>
      <c r="D4942" t="s">
        <v>30</v>
      </c>
      <c r="E4942" t="s">
        <v>26</v>
      </c>
      <c r="F4942" t="s">
        <v>15</v>
      </c>
      <c r="G4942">
        <v>3</v>
      </c>
      <c r="H4942" s="5">
        <v>437.44</v>
      </c>
      <c r="I4942" s="5">
        <v>0.14000000000000001</v>
      </c>
      <c r="J4942" s="5">
        <v>1128.5952</v>
      </c>
      <c r="K4942" s="5">
        <v>159.17009021606</v>
      </c>
      <c r="L4942">
        <f>YEAR(SalesData[Order Date])</f>
        <v>2024</v>
      </c>
      <c r="M4942">
        <f>MONTH(SalesData[Order Date])</f>
        <v>5</v>
      </c>
      <c r="N4942" t="str">
        <f>TEXT(SalesData[[#This Row],[Order Date]], "mmmm")</f>
        <v>May</v>
      </c>
      <c r="O4942" s="7">
        <f>IF(SalesData[Sales]=0,0,SalesData[Profit]/SalesData[Sales])</f>
        <v>0.14103381816266808</v>
      </c>
      <c r="P4942" s="8">
        <f t="shared" si="77"/>
        <v>1.0668129724457451E-4</v>
      </c>
      <c r="Q4942" t="str">
        <f>IF(SalesData[[#This Row],[Discount]]&gt;0, "Yes", "No")</f>
        <v>Yes</v>
      </c>
      <c r="R4942" t="str">
        <f>TEXT(SalesData[[#This Row],[Order Date]],"mmm-yyyy")</f>
        <v>May-2024</v>
      </c>
      <c r="S4942">
        <f>YEAR(SalesData[[#This Row],[Order Date]])*100 + MONTH(SalesData[[#This Row],[Order Date]])</f>
        <v>202405</v>
      </c>
    </row>
    <row r="4943" spans="1:19" x14ac:dyDescent="0.3">
      <c r="A4943" t="s">
        <v>1827</v>
      </c>
      <c r="B4943" s="3">
        <v>45421</v>
      </c>
      <c r="C4943" t="s">
        <v>1828</v>
      </c>
      <c r="D4943" t="s">
        <v>23</v>
      </c>
      <c r="E4943" t="s">
        <v>26</v>
      </c>
      <c r="F4943" t="s">
        <v>53</v>
      </c>
      <c r="G4943">
        <v>4</v>
      </c>
      <c r="H4943" s="5">
        <v>194.48</v>
      </c>
      <c r="I4943" s="5">
        <v>0.2</v>
      </c>
      <c r="J4943" s="5">
        <v>622.33600000000001</v>
      </c>
      <c r="K4943" s="5">
        <v>50.107518771116837</v>
      </c>
      <c r="L4943">
        <f>YEAR(SalesData[Order Date])</f>
        <v>2024</v>
      </c>
      <c r="M4943">
        <f>MONTH(SalesData[Order Date])</f>
        <v>5</v>
      </c>
      <c r="N4943" t="str">
        <f>TEXT(SalesData[[#This Row],[Order Date]], "mmmm")</f>
        <v>May</v>
      </c>
      <c r="O4943" s="7">
        <f>IF(SalesData[Sales]=0,0,SalesData[Profit]/SalesData[Sales])</f>
        <v>8.0515218099413879E-2</v>
      </c>
      <c r="P4943" s="8">
        <f t="shared" si="77"/>
        <v>2.570958453311395E-4</v>
      </c>
      <c r="Q4943" t="str">
        <f>IF(SalesData[[#This Row],[Discount]]&gt;0, "Yes", "No")</f>
        <v>Yes</v>
      </c>
      <c r="R4943" t="str">
        <f>TEXT(SalesData[[#This Row],[Order Date]],"mmm-yyyy")</f>
        <v>May-2024</v>
      </c>
      <c r="S4943">
        <f>YEAR(SalesData[[#This Row],[Order Date]])*100 + MONTH(SalesData[[#This Row],[Order Date]])</f>
        <v>202405</v>
      </c>
    </row>
    <row r="4944" spans="1:19" x14ac:dyDescent="0.3">
      <c r="A4944" t="s">
        <v>1841</v>
      </c>
      <c r="B4944" s="3">
        <v>45413</v>
      </c>
      <c r="C4944" t="s">
        <v>1842</v>
      </c>
      <c r="D4944" t="s">
        <v>13</v>
      </c>
      <c r="E4944" t="s">
        <v>19</v>
      </c>
      <c r="F4944" t="s">
        <v>20</v>
      </c>
      <c r="G4944">
        <v>7</v>
      </c>
      <c r="H4944" s="5">
        <v>462.9</v>
      </c>
      <c r="I4944" s="5">
        <v>0.24</v>
      </c>
      <c r="J4944" s="5">
        <v>2462.6280000000002</v>
      </c>
      <c r="K4944" s="5">
        <v>690.94585586872131</v>
      </c>
      <c r="L4944">
        <f>YEAR(SalesData[Order Date])</f>
        <v>2024</v>
      </c>
      <c r="M4944">
        <f>MONTH(SalesData[Order Date])</f>
        <v>5</v>
      </c>
      <c r="N4944" t="str">
        <f>TEXT(SalesData[[#This Row],[Order Date]], "mmmm")</f>
        <v>May</v>
      </c>
      <c r="O4944" s="7">
        <f>IF(SalesData[Sales]=0,0,SalesData[Profit]/SalesData[Sales])</f>
        <v>0.28057256551485699</v>
      </c>
      <c r="P4944" s="8">
        <f t="shared" si="77"/>
        <v>7.4067215998518653E-5</v>
      </c>
      <c r="Q4944" t="str">
        <f>IF(SalesData[[#This Row],[Discount]]&gt;0, "Yes", "No")</f>
        <v>Yes</v>
      </c>
      <c r="R4944" t="str">
        <f>TEXT(SalesData[[#This Row],[Order Date]],"mmm-yyyy")</f>
        <v>May-2024</v>
      </c>
      <c r="S4944">
        <f>YEAR(SalesData[[#This Row],[Order Date]])*100 + MONTH(SalesData[[#This Row],[Order Date]])</f>
        <v>202405</v>
      </c>
    </row>
    <row r="4945" spans="1:19" x14ac:dyDescent="0.3">
      <c r="A4945" t="s">
        <v>1885</v>
      </c>
      <c r="B4945" s="3">
        <v>45419</v>
      </c>
      <c r="C4945" t="s">
        <v>1886</v>
      </c>
      <c r="D4945" t="s">
        <v>13</v>
      </c>
      <c r="E4945" t="s">
        <v>26</v>
      </c>
      <c r="F4945" t="s">
        <v>27</v>
      </c>
      <c r="G4945">
        <v>4</v>
      </c>
      <c r="H4945" s="5">
        <v>759.26</v>
      </c>
      <c r="I4945" s="5">
        <v>0.16</v>
      </c>
      <c r="J4945" s="5">
        <v>2551.1136000000001</v>
      </c>
      <c r="K4945" s="5">
        <v>357.56559511061471</v>
      </c>
      <c r="L4945">
        <f>YEAR(SalesData[Order Date])</f>
        <v>2024</v>
      </c>
      <c r="M4945">
        <f>MONTH(SalesData[Order Date])</f>
        <v>5</v>
      </c>
      <c r="N4945" t="str">
        <f>TEXT(SalesData[[#This Row],[Order Date]], "mmmm")</f>
        <v>May</v>
      </c>
      <c r="O4945" s="7">
        <f>IF(SalesData[Sales]=0,0,SalesData[Profit]/SalesData[Sales])</f>
        <v>0.14016059304870418</v>
      </c>
      <c r="P4945" s="8">
        <f t="shared" si="77"/>
        <v>5.2682875431341047E-5</v>
      </c>
      <c r="Q4945" t="str">
        <f>IF(SalesData[[#This Row],[Discount]]&gt;0, "Yes", "No")</f>
        <v>Yes</v>
      </c>
      <c r="R4945" t="str">
        <f>TEXT(SalesData[[#This Row],[Order Date]],"mmm-yyyy")</f>
        <v>May-2024</v>
      </c>
      <c r="S4945">
        <f>YEAR(SalesData[[#This Row],[Order Date]])*100 + MONTH(SalesData[[#This Row],[Order Date]])</f>
        <v>202405</v>
      </c>
    </row>
    <row r="4946" spans="1:19" x14ac:dyDescent="0.3">
      <c r="A4946" t="s">
        <v>1911</v>
      </c>
      <c r="B4946" s="3">
        <v>45429</v>
      </c>
      <c r="C4946" t="s">
        <v>1912</v>
      </c>
      <c r="D4946" t="s">
        <v>30</v>
      </c>
      <c r="E4946" t="s">
        <v>26</v>
      </c>
      <c r="F4946" t="s">
        <v>62</v>
      </c>
      <c r="G4946">
        <v>5</v>
      </c>
      <c r="H4946" s="5">
        <v>953.3</v>
      </c>
      <c r="I4946" s="5">
        <v>7.0000000000000007E-2</v>
      </c>
      <c r="J4946" s="5">
        <v>4432.8449999999993</v>
      </c>
      <c r="K4946" s="5">
        <v>1224.623732259156</v>
      </c>
      <c r="L4946">
        <f>YEAR(SalesData[Order Date])</f>
        <v>2024</v>
      </c>
      <c r="M4946">
        <f>MONTH(SalesData[Order Date])</f>
        <v>5</v>
      </c>
      <c r="N4946" t="str">
        <f>TEXT(SalesData[[#This Row],[Order Date]], "mmmm")</f>
        <v>May</v>
      </c>
      <c r="O4946" s="7">
        <f>IF(SalesData[Sales]=0,0,SalesData[Profit]/SalesData[Sales])</f>
        <v>0.27626134734220487</v>
      </c>
      <c r="P4946" s="8">
        <f t="shared" si="77"/>
        <v>1.4685828175810344E-5</v>
      </c>
      <c r="Q4946" t="str">
        <f>IF(SalesData[[#This Row],[Discount]]&gt;0, "Yes", "No")</f>
        <v>Yes</v>
      </c>
      <c r="R4946" t="str">
        <f>TEXT(SalesData[[#This Row],[Order Date]],"mmm-yyyy")</f>
        <v>May-2024</v>
      </c>
      <c r="S4946">
        <f>YEAR(SalesData[[#This Row],[Order Date]])*100 + MONTH(SalesData[[#This Row],[Order Date]])</f>
        <v>202405</v>
      </c>
    </row>
    <row r="4947" spans="1:19" x14ac:dyDescent="0.3">
      <c r="A4947" t="s">
        <v>1964</v>
      </c>
      <c r="B4947" s="3">
        <v>45429</v>
      </c>
      <c r="C4947" t="s">
        <v>1965</v>
      </c>
      <c r="D4947" t="s">
        <v>23</v>
      </c>
      <c r="E4947" t="s">
        <v>14</v>
      </c>
      <c r="F4947" t="s">
        <v>15</v>
      </c>
      <c r="G4947">
        <v>7</v>
      </c>
      <c r="H4947" s="5">
        <v>796.79</v>
      </c>
      <c r="I4947" s="5">
        <v>0.18</v>
      </c>
      <c r="J4947" s="5">
        <v>4573.5745999999999</v>
      </c>
      <c r="K4947" s="5">
        <v>446.90672752261793</v>
      </c>
      <c r="L4947">
        <f>YEAR(SalesData[Order Date])</f>
        <v>2024</v>
      </c>
      <c r="M4947">
        <f>MONTH(SalesData[Order Date])</f>
        <v>5</v>
      </c>
      <c r="N4947" t="str">
        <f>TEXT(SalesData[[#This Row],[Order Date]], "mmmm")</f>
        <v>May</v>
      </c>
      <c r="O4947" s="7">
        <f>IF(SalesData[Sales]=0,0,SalesData[Profit]/SalesData[Sales])</f>
        <v>9.7714974961295692E-2</v>
      </c>
      <c r="P4947" s="8">
        <f t="shared" si="77"/>
        <v>3.2272349947019562E-5</v>
      </c>
      <c r="Q4947" t="str">
        <f>IF(SalesData[[#This Row],[Discount]]&gt;0, "Yes", "No")</f>
        <v>Yes</v>
      </c>
      <c r="R4947" t="str">
        <f>TEXT(SalesData[[#This Row],[Order Date]],"mmm-yyyy")</f>
        <v>May-2024</v>
      </c>
      <c r="S4947">
        <f>YEAR(SalesData[[#This Row],[Order Date]])*100 + MONTH(SalesData[[#This Row],[Order Date]])</f>
        <v>202405</v>
      </c>
    </row>
    <row r="4948" spans="1:19" x14ac:dyDescent="0.3">
      <c r="A4948" t="s">
        <v>2102</v>
      </c>
      <c r="B4948" s="3">
        <v>45426</v>
      </c>
      <c r="C4948" t="s">
        <v>2103</v>
      </c>
      <c r="D4948" t="s">
        <v>30</v>
      </c>
      <c r="E4948" t="s">
        <v>19</v>
      </c>
      <c r="F4948" t="s">
        <v>15</v>
      </c>
      <c r="G4948">
        <v>5</v>
      </c>
      <c r="H4948" s="5">
        <v>155.66999999999999</v>
      </c>
      <c r="I4948" s="5">
        <v>0.16</v>
      </c>
      <c r="J4948" s="5">
        <v>653.81399999999985</v>
      </c>
      <c r="K4948" s="5">
        <v>109.23959620187451</v>
      </c>
      <c r="L4948">
        <f>YEAR(SalesData[Order Date])</f>
        <v>2024</v>
      </c>
      <c r="M4948">
        <f>MONTH(SalesData[Order Date])</f>
        <v>5</v>
      </c>
      <c r="N4948" t="str">
        <f>TEXT(SalesData[[#This Row],[Order Date]], "mmmm")</f>
        <v>May</v>
      </c>
      <c r="O4948" s="7">
        <f>IF(SalesData[Sales]=0,0,SalesData[Profit]/SalesData[Sales])</f>
        <v>0.16708054003412978</v>
      </c>
      <c r="P4948" s="8">
        <f t="shared" si="77"/>
        <v>2.0556305004175502E-4</v>
      </c>
      <c r="Q4948" t="str">
        <f>IF(SalesData[[#This Row],[Discount]]&gt;0, "Yes", "No")</f>
        <v>Yes</v>
      </c>
      <c r="R4948" t="str">
        <f>TEXT(SalesData[[#This Row],[Order Date]],"mmm-yyyy")</f>
        <v>May-2024</v>
      </c>
      <c r="S4948">
        <f>YEAR(SalesData[[#This Row],[Order Date]])*100 + MONTH(SalesData[[#This Row],[Order Date]])</f>
        <v>202405</v>
      </c>
    </row>
    <row r="4949" spans="1:19" x14ac:dyDescent="0.3">
      <c r="A4949" t="s">
        <v>2111</v>
      </c>
      <c r="B4949" s="3">
        <v>45424</v>
      </c>
      <c r="C4949" t="s">
        <v>2112</v>
      </c>
      <c r="D4949" t="s">
        <v>23</v>
      </c>
      <c r="E4949" t="s">
        <v>26</v>
      </c>
      <c r="F4949" t="s">
        <v>62</v>
      </c>
      <c r="G4949">
        <v>9</v>
      </c>
      <c r="H4949" s="5">
        <v>542.91999999999996</v>
      </c>
      <c r="I4949" s="5">
        <v>0.28000000000000003</v>
      </c>
      <c r="J4949" s="5">
        <v>3518.121599999999</v>
      </c>
      <c r="K4949" s="5">
        <v>730.68967079917888</v>
      </c>
      <c r="L4949">
        <f>YEAR(SalesData[Order Date])</f>
        <v>2024</v>
      </c>
      <c r="M4949">
        <f>MONTH(SalesData[Order Date])</f>
        <v>5</v>
      </c>
      <c r="N4949" t="str">
        <f>TEXT(SalesData[[#This Row],[Order Date]], "mmmm")</f>
        <v>May</v>
      </c>
      <c r="O4949" s="7">
        <f>IF(SalesData[Sales]=0,0,SalesData[Profit]/SalesData[Sales])</f>
        <v>0.20769312544489055</v>
      </c>
      <c r="P4949" s="8">
        <f t="shared" si="77"/>
        <v>5.7303306400779332E-5</v>
      </c>
      <c r="Q4949" t="str">
        <f>IF(SalesData[[#This Row],[Discount]]&gt;0, "Yes", "No")</f>
        <v>Yes</v>
      </c>
      <c r="R4949" t="str">
        <f>TEXT(SalesData[[#This Row],[Order Date]],"mmm-yyyy")</f>
        <v>May-2024</v>
      </c>
      <c r="S4949">
        <f>YEAR(SalesData[[#This Row],[Order Date]])*100 + MONTH(SalesData[[#This Row],[Order Date]])</f>
        <v>202405</v>
      </c>
    </row>
    <row r="4950" spans="1:19" x14ac:dyDescent="0.3">
      <c r="A4950" t="s">
        <v>2147</v>
      </c>
      <c r="B4950" s="3">
        <v>45425</v>
      </c>
      <c r="C4950" t="s">
        <v>2148</v>
      </c>
      <c r="D4950" t="s">
        <v>30</v>
      </c>
      <c r="E4950" t="s">
        <v>19</v>
      </c>
      <c r="F4950" t="s">
        <v>27</v>
      </c>
      <c r="G4950">
        <v>7</v>
      </c>
      <c r="H4950" s="5">
        <v>331.14</v>
      </c>
      <c r="I4950" s="5">
        <v>0.02</v>
      </c>
      <c r="J4950" s="5">
        <v>2271.6203999999998</v>
      </c>
      <c r="K4950" s="5">
        <v>593.61883357077249</v>
      </c>
      <c r="L4950">
        <f>YEAR(SalesData[Order Date])</f>
        <v>2024</v>
      </c>
      <c r="M4950">
        <f>MONTH(SalesData[Order Date])</f>
        <v>5</v>
      </c>
      <c r="N4950" t="str">
        <f>TEXT(SalesData[[#This Row],[Order Date]], "mmmm")</f>
        <v>May</v>
      </c>
      <c r="O4950" s="7">
        <f>IF(SalesData[Sales]=0,0,SalesData[Profit]/SalesData[Sales])</f>
        <v>0.26131955566641879</v>
      </c>
      <c r="P4950" s="8">
        <f t="shared" si="77"/>
        <v>8.6282021415197715E-6</v>
      </c>
      <c r="Q4950" t="str">
        <f>IF(SalesData[[#This Row],[Discount]]&gt;0, "Yes", "No")</f>
        <v>Yes</v>
      </c>
      <c r="R4950" t="str">
        <f>TEXT(SalesData[[#This Row],[Order Date]],"mmm-yyyy")</f>
        <v>May-2024</v>
      </c>
      <c r="S4950">
        <f>YEAR(SalesData[[#This Row],[Order Date]])*100 + MONTH(SalesData[[#This Row],[Order Date]])</f>
        <v>202405</v>
      </c>
    </row>
    <row r="4951" spans="1:19" x14ac:dyDescent="0.3">
      <c r="A4951" t="s">
        <v>2153</v>
      </c>
      <c r="B4951" s="3">
        <v>45442</v>
      </c>
      <c r="C4951" t="s">
        <v>2154</v>
      </c>
      <c r="D4951" t="s">
        <v>13</v>
      </c>
      <c r="E4951" t="s">
        <v>19</v>
      </c>
      <c r="F4951" t="s">
        <v>15</v>
      </c>
      <c r="G4951">
        <v>1</v>
      </c>
      <c r="H4951" s="5">
        <v>273.92</v>
      </c>
      <c r="I4951" s="5">
        <v>0.09</v>
      </c>
      <c r="J4951" s="5">
        <v>249.2672</v>
      </c>
      <c r="K4951" s="5">
        <v>66.308952921504726</v>
      </c>
      <c r="L4951">
        <f>YEAR(SalesData[Order Date])</f>
        <v>2024</v>
      </c>
      <c r="M4951">
        <f>MONTH(SalesData[Order Date])</f>
        <v>5</v>
      </c>
      <c r="N4951" t="str">
        <f>TEXT(SalesData[[#This Row],[Order Date]], "mmmm")</f>
        <v>May</v>
      </c>
      <c r="O4951" s="7">
        <f>IF(SalesData[Sales]=0,0,SalesData[Profit]/SalesData[Sales])</f>
        <v>0.26601555648518826</v>
      </c>
      <c r="P4951" s="8">
        <f t="shared" si="77"/>
        <v>3.2856308411214951E-4</v>
      </c>
      <c r="Q4951" t="str">
        <f>IF(SalesData[[#This Row],[Discount]]&gt;0, "Yes", "No")</f>
        <v>Yes</v>
      </c>
      <c r="R4951" t="str">
        <f>TEXT(SalesData[[#This Row],[Order Date]],"mmm-yyyy")</f>
        <v>May-2024</v>
      </c>
      <c r="S4951">
        <f>YEAR(SalesData[[#This Row],[Order Date]])*100 + MONTH(SalesData[[#This Row],[Order Date]])</f>
        <v>202405</v>
      </c>
    </row>
    <row r="4952" spans="1:19" x14ac:dyDescent="0.3">
      <c r="A4952" t="s">
        <v>2191</v>
      </c>
      <c r="B4952" s="3">
        <v>45428</v>
      </c>
      <c r="C4952" t="s">
        <v>2192</v>
      </c>
      <c r="D4952" t="s">
        <v>23</v>
      </c>
      <c r="E4952" t="s">
        <v>26</v>
      </c>
      <c r="F4952" t="s">
        <v>34</v>
      </c>
      <c r="G4952">
        <v>9</v>
      </c>
      <c r="H4952" s="5">
        <v>247.53</v>
      </c>
      <c r="I4952" s="5">
        <v>0.23</v>
      </c>
      <c r="J4952" s="5">
        <v>1715.3829000000001</v>
      </c>
      <c r="K4952" s="5">
        <v>177.29647441625579</v>
      </c>
      <c r="L4952">
        <f>YEAR(SalesData[Order Date])</f>
        <v>2024</v>
      </c>
      <c r="M4952">
        <f>MONTH(SalesData[Order Date])</f>
        <v>5</v>
      </c>
      <c r="N4952" t="str">
        <f>TEXT(SalesData[[#This Row],[Order Date]], "mmmm")</f>
        <v>May</v>
      </c>
      <c r="O4952" s="7">
        <f>IF(SalesData[Sales]=0,0,SalesData[Profit]/SalesData[Sales])</f>
        <v>0.10335679247837656</v>
      </c>
      <c r="P4952" s="8">
        <f t="shared" si="77"/>
        <v>1.0324225570862342E-4</v>
      </c>
      <c r="Q4952" t="str">
        <f>IF(SalesData[[#This Row],[Discount]]&gt;0, "Yes", "No")</f>
        <v>Yes</v>
      </c>
      <c r="R4952" t="str">
        <f>TEXT(SalesData[[#This Row],[Order Date]],"mmm-yyyy")</f>
        <v>May-2024</v>
      </c>
      <c r="S4952">
        <f>YEAR(SalesData[[#This Row],[Order Date]])*100 + MONTH(SalesData[[#This Row],[Order Date]])</f>
        <v>202405</v>
      </c>
    </row>
    <row r="4953" spans="1:19" x14ac:dyDescent="0.3">
      <c r="A4953" t="s">
        <v>2199</v>
      </c>
      <c r="B4953" s="3">
        <v>45431</v>
      </c>
      <c r="C4953" t="s">
        <v>2200</v>
      </c>
      <c r="D4953" t="s">
        <v>23</v>
      </c>
      <c r="E4953" t="s">
        <v>26</v>
      </c>
      <c r="F4953" t="s">
        <v>31</v>
      </c>
      <c r="G4953">
        <v>7</v>
      </c>
      <c r="H4953" s="5">
        <v>493.87</v>
      </c>
      <c r="I4953" s="5">
        <v>0.17</v>
      </c>
      <c r="J4953" s="5">
        <v>2869.3847000000001</v>
      </c>
      <c r="K4953" s="5">
        <v>453.1894577987058</v>
      </c>
      <c r="L4953">
        <f>YEAR(SalesData[Order Date])</f>
        <v>2024</v>
      </c>
      <c r="M4953">
        <f>MONTH(SalesData[Order Date])</f>
        <v>5</v>
      </c>
      <c r="N4953" t="str">
        <f>TEXT(SalesData[[#This Row],[Order Date]], "mmmm")</f>
        <v>May</v>
      </c>
      <c r="O4953" s="7">
        <f>IF(SalesData[Sales]=0,0,SalesData[Profit]/SalesData[Sales])</f>
        <v>0.15793959513295858</v>
      </c>
      <c r="P4953" s="8">
        <f t="shared" si="77"/>
        <v>4.9174305557564311E-5</v>
      </c>
      <c r="Q4953" t="str">
        <f>IF(SalesData[[#This Row],[Discount]]&gt;0, "Yes", "No")</f>
        <v>Yes</v>
      </c>
      <c r="R4953" t="str">
        <f>TEXT(SalesData[[#This Row],[Order Date]],"mmm-yyyy")</f>
        <v>May-2024</v>
      </c>
      <c r="S4953">
        <f>YEAR(SalesData[[#This Row],[Order Date]])*100 + MONTH(SalesData[[#This Row],[Order Date]])</f>
        <v>202405</v>
      </c>
    </row>
    <row r="4954" spans="1:19" x14ac:dyDescent="0.3">
      <c r="A4954" t="s">
        <v>2241</v>
      </c>
      <c r="B4954" s="3">
        <v>45432</v>
      </c>
      <c r="C4954" t="s">
        <v>2242</v>
      </c>
      <c r="D4954" t="s">
        <v>30</v>
      </c>
      <c r="E4954" t="s">
        <v>19</v>
      </c>
      <c r="F4954" t="s">
        <v>44</v>
      </c>
      <c r="G4954">
        <v>7</v>
      </c>
      <c r="H4954" s="5">
        <v>107.47</v>
      </c>
      <c r="I4954" s="5">
        <v>0.27</v>
      </c>
      <c r="J4954" s="5">
        <v>549.17169999999999</v>
      </c>
      <c r="K4954" s="5">
        <v>137.8419271048584</v>
      </c>
      <c r="L4954">
        <f>YEAR(SalesData[Order Date])</f>
        <v>2024</v>
      </c>
      <c r="M4954">
        <f>MONTH(SalesData[Order Date])</f>
        <v>5</v>
      </c>
      <c r="N4954" t="str">
        <f>TEXT(SalesData[[#This Row],[Order Date]], "mmmm")</f>
        <v>May</v>
      </c>
      <c r="O4954" s="7">
        <f>IF(SalesData[Sales]=0,0,SalesData[Profit]/SalesData[Sales])</f>
        <v>0.25099969118011434</v>
      </c>
      <c r="P4954" s="8">
        <f t="shared" si="77"/>
        <v>3.5890414600752373E-4</v>
      </c>
      <c r="Q4954" t="str">
        <f>IF(SalesData[[#This Row],[Discount]]&gt;0, "Yes", "No")</f>
        <v>Yes</v>
      </c>
      <c r="R4954" t="str">
        <f>TEXT(SalesData[[#This Row],[Order Date]],"mmm-yyyy")</f>
        <v>May-2024</v>
      </c>
      <c r="S4954">
        <f>YEAR(SalesData[[#This Row],[Order Date]])*100 + MONTH(SalesData[[#This Row],[Order Date]])</f>
        <v>202405</v>
      </c>
    </row>
    <row r="4955" spans="1:19" x14ac:dyDescent="0.3">
      <c r="A4955" t="s">
        <v>2321</v>
      </c>
      <c r="B4955" s="3">
        <v>45439</v>
      </c>
      <c r="C4955" t="s">
        <v>2322</v>
      </c>
      <c r="D4955" t="s">
        <v>23</v>
      </c>
      <c r="E4955" t="s">
        <v>26</v>
      </c>
      <c r="F4955" t="s">
        <v>27</v>
      </c>
      <c r="G4955">
        <v>8</v>
      </c>
      <c r="H4955" s="5">
        <v>352.03</v>
      </c>
      <c r="I4955" s="5">
        <v>0.03</v>
      </c>
      <c r="J4955" s="5">
        <v>2731.7528000000002</v>
      </c>
      <c r="K4955" s="5">
        <v>781.30421722385267</v>
      </c>
      <c r="L4955">
        <f>YEAR(SalesData[Order Date])</f>
        <v>2024</v>
      </c>
      <c r="M4955">
        <f>MONTH(SalesData[Order Date])</f>
        <v>5</v>
      </c>
      <c r="N4955" t="str">
        <f>TEXT(SalesData[[#This Row],[Order Date]], "mmmm")</f>
        <v>May</v>
      </c>
      <c r="O4955" s="7">
        <f>IF(SalesData[Sales]=0,0,SalesData[Profit]/SalesData[Sales])</f>
        <v>0.28600838890834213</v>
      </c>
      <c r="P4955" s="8">
        <f t="shared" si="77"/>
        <v>1.0652501207283471E-5</v>
      </c>
      <c r="Q4955" t="str">
        <f>IF(SalesData[[#This Row],[Discount]]&gt;0, "Yes", "No")</f>
        <v>Yes</v>
      </c>
      <c r="R4955" t="str">
        <f>TEXT(SalesData[[#This Row],[Order Date]],"mmm-yyyy")</f>
        <v>May-2024</v>
      </c>
      <c r="S4955">
        <f>YEAR(SalesData[[#This Row],[Order Date]])*100 + MONTH(SalesData[[#This Row],[Order Date]])</f>
        <v>202405</v>
      </c>
    </row>
    <row r="4956" spans="1:19" x14ac:dyDescent="0.3">
      <c r="A4956" t="s">
        <v>2337</v>
      </c>
      <c r="B4956" s="3">
        <v>45438</v>
      </c>
      <c r="C4956" t="s">
        <v>2338</v>
      </c>
      <c r="D4956" t="s">
        <v>13</v>
      </c>
      <c r="E4956" t="s">
        <v>26</v>
      </c>
      <c r="F4956" t="s">
        <v>39</v>
      </c>
      <c r="G4956">
        <v>1</v>
      </c>
      <c r="H4956" s="5">
        <v>851.24</v>
      </c>
      <c r="I4956" s="5">
        <v>0.22</v>
      </c>
      <c r="J4956" s="5">
        <v>663.96720000000005</v>
      </c>
      <c r="K4956" s="5">
        <v>85.76187674114729</v>
      </c>
      <c r="L4956">
        <f>YEAR(SalesData[Order Date])</f>
        <v>2024</v>
      </c>
      <c r="M4956">
        <f>MONTH(SalesData[Order Date])</f>
        <v>5</v>
      </c>
      <c r="N4956" t="str">
        <f>TEXT(SalesData[[#This Row],[Order Date]], "mmmm")</f>
        <v>May</v>
      </c>
      <c r="O4956" s="7">
        <f>IF(SalesData[Sales]=0,0,SalesData[Profit]/SalesData[Sales])</f>
        <v>0.12916583340434179</v>
      </c>
      <c r="P4956" s="8">
        <f t="shared" si="77"/>
        <v>2.5844650157417413E-4</v>
      </c>
      <c r="Q4956" t="str">
        <f>IF(SalesData[[#This Row],[Discount]]&gt;0, "Yes", "No")</f>
        <v>Yes</v>
      </c>
      <c r="R4956" t="str">
        <f>TEXT(SalesData[[#This Row],[Order Date]],"mmm-yyyy")</f>
        <v>May-2024</v>
      </c>
      <c r="S4956">
        <f>YEAR(SalesData[[#This Row],[Order Date]])*100 + MONTH(SalesData[[#This Row],[Order Date]])</f>
        <v>202405</v>
      </c>
    </row>
    <row r="4957" spans="1:19" x14ac:dyDescent="0.3">
      <c r="A4957" t="s">
        <v>2351</v>
      </c>
      <c r="B4957" s="3">
        <v>45415</v>
      </c>
      <c r="C4957" t="s">
        <v>2352</v>
      </c>
      <c r="D4957" t="s">
        <v>13</v>
      </c>
      <c r="E4957" t="s">
        <v>14</v>
      </c>
      <c r="F4957" t="s">
        <v>53</v>
      </c>
      <c r="G4957">
        <v>8</v>
      </c>
      <c r="H4957" s="5">
        <v>722.07</v>
      </c>
      <c r="I4957" s="5">
        <v>0.27</v>
      </c>
      <c r="J4957" s="5">
        <v>4216.8888000000006</v>
      </c>
      <c r="K4957" s="5">
        <v>791.47012565310604</v>
      </c>
      <c r="L4957">
        <f>YEAR(SalesData[Order Date])</f>
        <v>2024</v>
      </c>
      <c r="M4957">
        <f>MONTH(SalesData[Order Date])</f>
        <v>5</v>
      </c>
      <c r="N4957" t="str">
        <f>TEXT(SalesData[[#This Row],[Order Date]], "mmmm")</f>
        <v>May</v>
      </c>
      <c r="O4957" s="7">
        <f>IF(SalesData[Sales]=0,0,SalesData[Profit]/SalesData[Sales])</f>
        <v>0.1876905375482289</v>
      </c>
      <c r="P4957" s="8">
        <f t="shared" si="77"/>
        <v>4.6740620715443098E-5</v>
      </c>
      <c r="Q4957" t="str">
        <f>IF(SalesData[[#This Row],[Discount]]&gt;0, "Yes", "No")</f>
        <v>Yes</v>
      </c>
      <c r="R4957" t="str">
        <f>TEXT(SalesData[[#This Row],[Order Date]],"mmm-yyyy")</f>
        <v>May-2024</v>
      </c>
      <c r="S4957">
        <f>YEAR(SalesData[[#This Row],[Order Date]])*100 + MONTH(SalesData[[#This Row],[Order Date]])</f>
        <v>202405</v>
      </c>
    </row>
    <row r="4958" spans="1:19" x14ac:dyDescent="0.3">
      <c r="A4958" t="s">
        <v>2367</v>
      </c>
      <c r="B4958" s="3">
        <v>45422</v>
      </c>
      <c r="C4958" t="s">
        <v>2368</v>
      </c>
      <c r="D4958" t="s">
        <v>23</v>
      </c>
      <c r="E4958" t="s">
        <v>19</v>
      </c>
      <c r="F4958" t="s">
        <v>31</v>
      </c>
      <c r="G4958">
        <v>6</v>
      </c>
      <c r="H4958" s="5">
        <v>687.49</v>
      </c>
      <c r="I4958" s="5">
        <v>0.16</v>
      </c>
      <c r="J4958" s="5">
        <v>3464.9495999999999</v>
      </c>
      <c r="K4958" s="5">
        <v>845.57808010811004</v>
      </c>
      <c r="L4958">
        <f>YEAR(SalesData[Order Date])</f>
        <v>2024</v>
      </c>
      <c r="M4958">
        <f>MONTH(SalesData[Order Date])</f>
        <v>5</v>
      </c>
      <c r="N4958" t="str">
        <f>TEXT(SalesData[[#This Row],[Order Date]], "mmmm")</f>
        <v>May</v>
      </c>
      <c r="O4958" s="7">
        <f>IF(SalesData[Sales]=0,0,SalesData[Profit]/SalesData[Sales])</f>
        <v>0.24403762759149802</v>
      </c>
      <c r="P4958" s="8">
        <f t="shared" si="77"/>
        <v>3.878844298341309E-5</v>
      </c>
      <c r="Q4958" t="str">
        <f>IF(SalesData[[#This Row],[Discount]]&gt;0, "Yes", "No")</f>
        <v>Yes</v>
      </c>
      <c r="R4958" t="str">
        <f>TEXT(SalesData[[#This Row],[Order Date]],"mmm-yyyy")</f>
        <v>May-2024</v>
      </c>
      <c r="S4958">
        <f>YEAR(SalesData[[#This Row],[Order Date]])*100 + MONTH(SalesData[[#This Row],[Order Date]])</f>
        <v>202405</v>
      </c>
    </row>
    <row r="4959" spans="1:19" x14ac:dyDescent="0.3">
      <c r="A4959" t="s">
        <v>2383</v>
      </c>
      <c r="B4959" s="3">
        <v>45419</v>
      </c>
      <c r="C4959" t="s">
        <v>969</v>
      </c>
      <c r="D4959" t="s">
        <v>30</v>
      </c>
      <c r="E4959" t="s">
        <v>14</v>
      </c>
      <c r="F4959" t="s">
        <v>53</v>
      </c>
      <c r="G4959">
        <v>8</v>
      </c>
      <c r="H4959" s="5">
        <v>865.66</v>
      </c>
      <c r="I4959" s="5">
        <v>0.04</v>
      </c>
      <c r="J4959" s="5">
        <v>6648.2687999999998</v>
      </c>
      <c r="K4959" s="5">
        <v>538.82470950801894</v>
      </c>
      <c r="L4959">
        <f>YEAR(SalesData[Order Date])</f>
        <v>2024</v>
      </c>
      <c r="M4959">
        <f>MONTH(SalesData[Order Date])</f>
        <v>5</v>
      </c>
      <c r="N4959" t="str">
        <f>TEXT(SalesData[[#This Row],[Order Date]], "mmmm")</f>
        <v>May</v>
      </c>
      <c r="O4959" s="7">
        <f>IF(SalesData[Sales]=0,0,SalesData[Profit]/SalesData[Sales])</f>
        <v>8.1047371235654447E-2</v>
      </c>
      <c r="P4959" s="8">
        <f t="shared" si="77"/>
        <v>5.7759397453965763E-6</v>
      </c>
      <c r="Q4959" t="str">
        <f>IF(SalesData[[#This Row],[Discount]]&gt;0, "Yes", "No")</f>
        <v>Yes</v>
      </c>
      <c r="R4959" t="str">
        <f>TEXT(SalesData[[#This Row],[Order Date]],"mmm-yyyy")</f>
        <v>May-2024</v>
      </c>
      <c r="S4959">
        <f>YEAR(SalesData[[#This Row],[Order Date]])*100 + MONTH(SalesData[[#This Row],[Order Date]])</f>
        <v>202405</v>
      </c>
    </row>
    <row r="4960" spans="1:19" x14ac:dyDescent="0.3">
      <c r="A4960" t="s">
        <v>2452</v>
      </c>
      <c r="B4960" s="3">
        <v>45439</v>
      </c>
      <c r="C4960" t="s">
        <v>2453</v>
      </c>
      <c r="D4960" t="s">
        <v>30</v>
      </c>
      <c r="E4960" t="s">
        <v>19</v>
      </c>
      <c r="F4960" t="s">
        <v>53</v>
      </c>
      <c r="G4960">
        <v>3</v>
      </c>
      <c r="H4960" s="5">
        <v>902.3</v>
      </c>
      <c r="I4960" s="5">
        <v>0.11</v>
      </c>
      <c r="J4960" s="5">
        <v>2409.1410000000001</v>
      </c>
      <c r="K4960" s="5">
        <v>222.39777188992551</v>
      </c>
      <c r="L4960">
        <f>YEAR(SalesData[Order Date])</f>
        <v>2024</v>
      </c>
      <c r="M4960">
        <f>MONTH(SalesData[Order Date])</f>
        <v>5</v>
      </c>
      <c r="N4960" t="str">
        <f>TEXT(SalesData[[#This Row],[Order Date]], "mmmm")</f>
        <v>May</v>
      </c>
      <c r="O4960" s="7">
        <f>IF(SalesData[Sales]=0,0,SalesData[Profit]/SalesData[Sales])</f>
        <v>9.2314136818860124E-2</v>
      </c>
      <c r="P4960" s="8">
        <f t="shared" si="77"/>
        <v>4.0636890908419231E-5</v>
      </c>
      <c r="Q4960" t="str">
        <f>IF(SalesData[[#This Row],[Discount]]&gt;0, "Yes", "No")</f>
        <v>Yes</v>
      </c>
      <c r="R4960" t="str">
        <f>TEXT(SalesData[[#This Row],[Order Date]],"mmm-yyyy")</f>
        <v>May-2024</v>
      </c>
      <c r="S4960">
        <f>YEAR(SalesData[[#This Row],[Order Date]])*100 + MONTH(SalesData[[#This Row],[Order Date]])</f>
        <v>202405</v>
      </c>
    </row>
    <row r="4961" spans="1:19" x14ac:dyDescent="0.3">
      <c r="A4961" t="s">
        <v>2474</v>
      </c>
      <c r="B4961" s="3">
        <v>45420</v>
      </c>
      <c r="C4961" t="s">
        <v>2475</v>
      </c>
      <c r="D4961" t="s">
        <v>13</v>
      </c>
      <c r="E4961" t="s">
        <v>26</v>
      </c>
      <c r="F4961" t="s">
        <v>31</v>
      </c>
      <c r="G4961">
        <v>8</v>
      </c>
      <c r="H4961" s="5">
        <v>7.69</v>
      </c>
      <c r="I4961" s="5">
        <v>0.17</v>
      </c>
      <c r="J4961" s="5">
        <v>51.061599999999999</v>
      </c>
      <c r="K4961" s="5">
        <v>11.80332950668317</v>
      </c>
      <c r="L4961">
        <f>YEAR(SalesData[Order Date])</f>
        <v>2024</v>
      </c>
      <c r="M4961">
        <f>MONTH(SalesData[Order Date])</f>
        <v>5</v>
      </c>
      <c r="N4961" t="str">
        <f>TEXT(SalesData[[#This Row],[Order Date]], "mmmm")</f>
        <v>May</v>
      </c>
      <c r="O4961" s="7">
        <f>IF(SalesData[Sales]=0,0,SalesData[Profit]/SalesData[Sales])</f>
        <v>0.23115863009939308</v>
      </c>
      <c r="P4961" s="8">
        <f t="shared" si="77"/>
        <v>2.7633289986996098E-3</v>
      </c>
      <c r="Q4961" t="str">
        <f>IF(SalesData[[#This Row],[Discount]]&gt;0, "Yes", "No")</f>
        <v>Yes</v>
      </c>
      <c r="R4961" t="str">
        <f>TEXT(SalesData[[#This Row],[Order Date]],"mmm-yyyy")</f>
        <v>May-2024</v>
      </c>
      <c r="S4961">
        <f>YEAR(SalesData[[#This Row],[Order Date]])*100 + MONTH(SalesData[[#This Row],[Order Date]])</f>
        <v>202405</v>
      </c>
    </row>
    <row r="4962" spans="1:19" x14ac:dyDescent="0.3">
      <c r="A4962" t="s">
        <v>2478</v>
      </c>
      <c r="B4962" s="3">
        <v>45441</v>
      </c>
      <c r="C4962" t="s">
        <v>2479</v>
      </c>
      <c r="D4962" t="s">
        <v>18</v>
      </c>
      <c r="E4962" t="s">
        <v>26</v>
      </c>
      <c r="F4962" t="s">
        <v>62</v>
      </c>
      <c r="G4962">
        <v>5</v>
      </c>
      <c r="H4962" s="5">
        <v>275.94</v>
      </c>
      <c r="I4962" s="5">
        <v>0.15</v>
      </c>
      <c r="J4962" s="5">
        <v>1172.7449999999999</v>
      </c>
      <c r="K4962" s="5">
        <v>96.025701836044419</v>
      </c>
      <c r="L4962">
        <f>YEAR(SalesData[Order Date])</f>
        <v>2024</v>
      </c>
      <c r="M4962">
        <f>MONTH(SalesData[Order Date])</f>
        <v>5</v>
      </c>
      <c r="N4962" t="str">
        <f>TEXT(SalesData[[#This Row],[Order Date]], "mmmm")</f>
        <v>May</v>
      </c>
      <c r="O4962" s="7">
        <f>IF(SalesData[Sales]=0,0,SalesData[Profit]/SalesData[Sales])</f>
        <v>8.1881143672362211E-2</v>
      </c>
      <c r="P4962" s="8">
        <f t="shared" si="77"/>
        <v>1.0871928680147858E-4</v>
      </c>
      <c r="Q4962" t="str">
        <f>IF(SalesData[[#This Row],[Discount]]&gt;0, "Yes", "No")</f>
        <v>Yes</v>
      </c>
      <c r="R4962" t="str">
        <f>TEXT(SalesData[[#This Row],[Order Date]],"mmm-yyyy")</f>
        <v>May-2024</v>
      </c>
      <c r="S4962">
        <f>YEAR(SalesData[[#This Row],[Order Date]])*100 + MONTH(SalesData[[#This Row],[Order Date]])</f>
        <v>202405</v>
      </c>
    </row>
    <row r="4963" spans="1:19" x14ac:dyDescent="0.3">
      <c r="A4963" t="s">
        <v>2502</v>
      </c>
      <c r="B4963" s="3">
        <v>45421</v>
      </c>
      <c r="C4963" t="s">
        <v>2503</v>
      </c>
      <c r="D4963" t="s">
        <v>30</v>
      </c>
      <c r="E4963" t="s">
        <v>14</v>
      </c>
      <c r="F4963" t="s">
        <v>53</v>
      </c>
      <c r="G4963">
        <v>2</v>
      </c>
      <c r="H4963" s="5">
        <v>41.62</v>
      </c>
      <c r="I4963" s="5">
        <v>0.28000000000000003</v>
      </c>
      <c r="J4963" s="5">
        <v>59.932799999999993</v>
      </c>
      <c r="K4963" s="5">
        <v>13.508353930374421</v>
      </c>
      <c r="L4963">
        <f>YEAR(SalesData[Order Date])</f>
        <v>2024</v>
      </c>
      <c r="M4963">
        <f>MONTH(SalesData[Order Date])</f>
        <v>5</v>
      </c>
      <c r="N4963" t="str">
        <f>TEXT(SalesData[[#This Row],[Order Date]], "mmmm")</f>
        <v>May</v>
      </c>
      <c r="O4963" s="7">
        <f>IF(SalesData[Sales]=0,0,SalesData[Profit]/SalesData[Sales])</f>
        <v>0.2253916708442526</v>
      </c>
      <c r="P4963" s="8">
        <f t="shared" si="77"/>
        <v>3.3637674195098515E-3</v>
      </c>
      <c r="Q4963" t="str">
        <f>IF(SalesData[[#This Row],[Discount]]&gt;0, "Yes", "No")</f>
        <v>Yes</v>
      </c>
      <c r="R4963" t="str">
        <f>TEXT(SalesData[[#This Row],[Order Date]],"mmm-yyyy")</f>
        <v>May-2024</v>
      </c>
      <c r="S4963">
        <f>YEAR(SalesData[[#This Row],[Order Date]])*100 + MONTH(SalesData[[#This Row],[Order Date]])</f>
        <v>202405</v>
      </c>
    </row>
    <row r="4964" spans="1:19" x14ac:dyDescent="0.3">
      <c r="A4964" t="s">
        <v>2692</v>
      </c>
      <c r="B4964" s="3">
        <v>45423</v>
      </c>
      <c r="C4964" t="s">
        <v>2693</v>
      </c>
      <c r="D4964" t="s">
        <v>13</v>
      </c>
      <c r="E4964" t="s">
        <v>14</v>
      </c>
      <c r="F4964" t="s">
        <v>53</v>
      </c>
      <c r="G4964">
        <v>9</v>
      </c>
      <c r="H4964" s="5">
        <v>282.62</v>
      </c>
      <c r="I4964" s="5">
        <v>0.22</v>
      </c>
      <c r="J4964" s="5">
        <v>1983.9924000000001</v>
      </c>
      <c r="K4964" s="5">
        <v>212.65267755437719</v>
      </c>
      <c r="L4964">
        <f>YEAR(SalesData[Order Date])</f>
        <v>2024</v>
      </c>
      <c r="M4964">
        <f>MONTH(SalesData[Order Date])</f>
        <v>5</v>
      </c>
      <c r="N4964" t="str">
        <f>TEXT(SalesData[[#This Row],[Order Date]], "mmmm")</f>
        <v>May</v>
      </c>
      <c r="O4964" s="7">
        <f>IF(SalesData[Sales]=0,0,SalesData[Profit]/SalesData[Sales])</f>
        <v>0.10718421983591125</v>
      </c>
      <c r="P4964" s="8">
        <f t="shared" si="77"/>
        <v>8.6492266805054298E-5</v>
      </c>
      <c r="Q4964" t="str">
        <f>IF(SalesData[[#This Row],[Discount]]&gt;0, "Yes", "No")</f>
        <v>Yes</v>
      </c>
      <c r="R4964" t="str">
        <f>TEXT(SalesData[[#This Row],[Order Date]],"mmm-yyyy")</f>
        <v>May-2024</v>
      </c>
      <c r="S4964">
        <f>YEAR(SalesData[[#This Row],[Order Date]])*100 + MONTH(SalesData[[#This Row],[Order Date]])</f>
        <v>202405</v>
      </c>
    </row>
    <row r="4965" spans="1:19" x14ac:dyDescent="0.3">
      <c r="A4965" t="s">
        <v>2727</v>
      </c>
      <c r="B4965" s="3">
        <v>45437</v>
      </c>
      <c r="C4965" t="s">
        <v>2728</v>
      </c>
      <c r="D4965" t="s">
        <v>18</v>
      </c>
      <c r="E4965" t="s">
        <v>14</v>
      </c>
      <c r="F4965" t="s">
        <v>27</v>
      </c>
      <c r="G4965">
        <v>9</v>
      </c>
      <c r="H4965" s="5">
        <v>191.58</v>
      </c>
      <c r="I4965" s="5">
        <v>0.18</v>
      </c>
      <c r="J4965" s="5">
        <v>1413.8604</v>
      </c>
      <c r="K4965" s="5">
        <v>394.97191950001701</v>
      </c>
      <c r="L4965">
        <f>YEAR(SalesData[Order Date])</f>
        <v>2024</v>
      </c>
      <c r="M4965">
        <f>MONTH(SalesData[Order Date])</f>
        <v>5</v>
      </c>
      <c r="N4965" t="str">
        <f>TEXT(SalesData[[#This Row],[Order Date]], "mmmm")</f>
        <v>May</v>
      </c>
      <c r="O4965" s="7">
        <f>IF(SalesData[Sales]=0,0,SalesData[Profit]/SalesData[Sales])</f>
        <v>0.27935708468814674</v>
      </c>
      <c r="P4965" s="8">
        <f t="shared" si="77"/>
        <v>1.0439503079653408E-4</v>
      </c>
      <c r="Q4965" t="str">
        <f>IF(SalesData[[#This Row],[Discount]]&gt;0, "Yes", "No")</f>
        <v>Yes</v>
      </c>
      <c r="R4965" t="str">
        <f>TEXT(SalesData[[#This Row],[Order Date]],"mmm-yyyy")</f>
        <v>May-2024</v>
      </c>
      <c r="S4965">
        <f>YEAR(SalesData[[#This Row],[Order Date]])*100 + MONTH(SalesData[[#This Row],[Order Date]])</f>
        <v>202405</v>
      </c>
    </row>
    <row r="4966" spans="1:19" x14ac:dyDescent="0.3">
      <c r="A4966" t="s">
        <v>2757</v>
      </c>
      <c r="B4966" s="3">
        <v>45432</v>
      </c>
      <c r="C4966" t="s">
        <v>2758</v>
      </c>
      <c r="D4966" t="s">
        <v>13</v>
      </c>
      <c r="E4966" t="s">
        <v>26</v>
      </c>
      <c r="F4966" t="s">
        <v>39</v>
      </c>
      <c r="G4966">
        <v>9</v>
      </c>
      <c r="H4966" s="5">
        <v>535.16999999999996</v>
      </c>
      <c r="I4966" s="5">
        <v>0.24</v>
      </c>
      <c r="J4966" s="5">
        <v>3660.5628000000002</v>
      </c>
      <c r="K4966" s="5">
        <v>530.32003052677942</v>
      </c>
      <c r="L4966">
        <f>YEAR(SalesData[Order Date])</f>
        <v>2024</v>
      </c>
      <c r="M4966">
        <f>MONTH(SalesData[Order Date])</f>
        <v>5</v>
      </c>
      <c r="N4966" t="str">
        <f>TEXT(SalesData[[#This Row],[Order Date]], "mmmm")</f>
        <v>May</v>
      </c>
      <c r="O4966" s="7">
        <f>IF(SalesData[Sales]=0,0,SalesData[Profit]/SalesData[Sales])</f>
        <v>0.14487390587228263</v>
      </c>
      <c r="P4966" s="8">
        <f t="shared" si="77"/>
        <v>4.9828403435668415E-5</v>
      </c>
      <c r="Q4966" t="str">
        <f>IF(SalesData[[#This Row],[Discount]]&gt;0, "Yes", "No")</f>
        <v>Yes</v>
      </c>
      <c r="R4966" t="str">
        <f>TEXT(SalesData[[#This Row],[Order Date]],"mmm-yyyy")</f>
        <v>May-2024</v>
      </c>
      <c r="S4966">
        <f>YEAR(SalesData[[#This Row],[Order Date]])*100 + MONTH(SalesData[[#This Row],[Order Date]])</f>
        <v>202405</v>
      </c>
    </row>
    <row r="4967" spans="1:19" x14ac:dyDescent="0.3">
      <c r="A4967" t="s">
        <v>2767</v>
      </c>
      <c r="B4967" s="3">
        <v>45441</v>
      </c>
      <c r="C4967" t="s">
        <v>2768</v>
      </c>
      <c r="D4967" t="s">
        <v>23</v>
      </c>
      <c r="E4967" t="s">
        <v>26</v>
      </c>
      <c r="F4967" t="s">
        <v>27</v>
      </c>
      <c r="G4967">
        <v>8</v>
      </c>
      <c r="H4967" s="5">
        <v>161.97999999999999</v>
      </c>
      <c r="I4967" s="5">
        <v>0.06</v>
      </c>
      <c r="J4967" s="5">
        <v>1218.0896</v>
      </c>
      <c r="K4967" s="5">
        <v>173.17092477049931</v>
      </c>
      <c r="L4967">
        <f>YEAR(SalesData[Order Date])</f>
        <v>2024</v>
      </c>
      <c r="M4967">
        <f>MONTH(SalesData[Order Date])</f>
        <v>5</v>
      </c>
      <c r="N4967" t="str">
        <f>TEXT(SalesData[[#This Row],[Order Date]], "mmmm")</f>
        <v>May</v>
      </c>
      <c r="O4967" s="7">
        <f>IF(SalesData[Sales]=0,0,SalesData[Profit]/SalesData[Sales])</f>
        <v>0.14216599893020948</v>
      </c>
      <c r="P4967" s="8">
        <f t="shared" si="77"/>
        <v>4.630201259414743E-5</v>
      </c>
      <c r="Q4967" t="str">
        <f>IF(SalesData[[#This Row],[Discount]]&gt;0, "Yes", "No")</f>
        <v>Yes</v>
      </c>
      <c r="R4967" t="str">
        <f>TEXT(SalesData[[#This Row],[Order Date]],"mmm-yyyy")</f>
        <v>May-2024</v>
      </c>
      <c r="S4967">
        <f>YEAR(SalesData[[#This Row],[Order Date]])*100 + MONTH(SalesData[[#This Row],[Order Date]])</f>
        <v>202405</v>
      </c>
    </row>
    <row r="4968" spans="1:19" x14ac:dyDescent="0.3">
      <c r="A4968" t="s">
        <v>2803</v>
      </c>
      <c r="B4968" s="3">
        <v>45417</v>
      </c>
      <c r="C4968" t="s">
        <v>1214</v>
      </c>
      <c r="D4968" t="s">
        <v>23</v>
      </c>
      <c r="E4968" t="s">
        <v>19</v>
      </c>
      <c r="F4968" t="s">
        <v>15</v>
      </c>
      <c r="G4968">
        <v>8</v>
      </c>
      <c r="H4968" s="5">
        <v>381.34</v>
      </c>
      <c r="I4968" s="5">
        <v>0.28999999999999998</v>
      </c>
      <c r="J4968" s="5">
        <v>2166.0111999999999</v>
      </c>
      <c r="K4968" s="5">
        <v>464.69314955241958</v>
      </c>
      <c r="L4968">
        <f>YEAR(SalesData[Order Date])</f>
        <v>2024</v>
      </c>
      <c r="M4968">
        <f>MONTH(SalesData[Order Date])</f>
        <v>5</v>
      </c>
      <c r="N4968" t="str">
        <f>TEXT(SalesData[[#This Row],[Order Date]], "mmmm")</f>
        <v>May</v>
      </c>
      <c r="O4968" s="7">
        <f>IF(SalesData[Sales]=0,0,SalesData[Profit]/SalesData[Sales])</f>
        <v>0.2145386642287074</v>
      </c>
      <c r="P4968" s="8">
        <f t="shared" si="77"/>
        <v>9.505952693134735E-5</v>
      </c>
      <c r="Q4968" t="str">
        <f>IF(SalesData[[#This Row],[Discount]]&gt;0, "Yes", "No")</f>
        <v>Yes</v>
      </c>
      <c r="R4968" t="str">
        <f>TEXT(SalesData[[#This Row],[Order Date]],"mmm-yyyy")</f>
        <v>May-2024</v>
      </c>
      <c r="S4968">
        <f>YEAR(SalesData[[#This Row],[Order Date]])*100 + MONTH(SalesData[[#This Row],[Order Date]])</f>
        <v>202405</v>
      </c>
    </row>
    <row r="4969" spans="1:19" x14ac:dyDescent="0.3">
      <c r="A4969" t="s">
        <v>2834</v>
      </c>
      <c r="B4969" s="3">
        <v>45414</v>
      </c>
      <c r="C4969" t="s">
        <v>2835</v>
      </c>
      <c r="D4969" t="s">
        <v>23</v>
      </c>
      <c r="E4969" t="s">
        <v>26</v>
      </c>
      <c r="F4969" t="s">
        <v>44</v>
      </c>
      <c r="G4969">
        <v>9</v>
      </c>
      <c r="H4969" s="5">
        <v>790.69</v>
      </c>
      <c r="I4969" s="5">
        <v>0.21</v>
      </c>
      <c r="J4969" s="5">
        <v>5621.8059000000012</v>
      </c>
      <c r="K4969" s="5">
        <v>1523.8741854085761</v>
      </c>
      <c r="L4969">
        <f>YEAR(SalesData[Order Date])</f>
        <v>2024</v>
      </c>
      <c r="M4969">
        <f>MONTH(SalesData[Order Date])</f>
        <v>5</v>
      </c>
      <c r="N4969" t="str">
        <f>TEXT(SalesData[[#This Row],[Order Date]], "mmmm")</f>
        <v>May</v>
      </c>
      <c r="O4969" s="7">
        <f>IF(SalesData[Sales]=0,0,SalesData[Profit]/SalesData[Sales])</f>
        <v>0.27106488778073534</v>
      </c>
      <c r="P4969" s="8">
        <f t="shared" si="77"/>
        <v>2.9510090343033717E-5</v>
      </c>
      <c r="Q4969" t="str">
        <f>IF(SalesData[[#This Row],[Discount]]&gt;0, "Yes", "No")</f>
        <v>Yes</v>
      </c>
      <c r="R4969" t="str">
        <f>TEXT(SalesData[[#This Row],[Order Date]],"mmm-yyyy")</f>
        <v>May-2024</v>
      </c>
      <c r="S4969">
        <f>YEAR(SalesData[[#This Row],[Order Date]])*100 + MONTH(SalesData[[#This Row],[Order Date]])</f>
        <v>202405</v>
      </c>
    </row>
    <row r="4970" spans="1:19" x14ac:dyDescent="0.3">
      <c r="A4970" t="s">
        <v>2846</v>
      </c>
      <c r="B4970" s="3">
        <v>45428</v>
      </c>
      <c r="C4970" t="s">
        <v>2847</v>
      </c>
      <c r="D4970" t="s">
        <v>18</v>
      </c>
      <c r="E4970" t="s">
        <v>14</v>
      </c>
      <c r="F4970" t="s">
        <v>91</v>
      </c>
      <c r="G4970">
        <v>2</v>
      </c>
      <c r="H4970" s="5">
        <v>664.71</v>
      </c>
      <c r="I4970" s="5">
        <v>0.23</v>
      </c>
      <c r="J4970" s="5">
        <v>1023.6534</v>
      </c>
      <c r="K4970" s="5">
        <v>213.20418289548141</v>
      </c>
      <c r="L4970">
        <f>YEAR(SalesData[Order Date])</f>
        <v>2024</v>
      </c>
      <c r="M4970">
        <f>MONTH(SalesData[Order Date])</f>
        <v>5</v>
      </c>
      <c r="N4970" t="str">
        <f>TEXT(SalesData[[#This Row],[Order Date]], "mmmm")</f>
        <v>May</v>
      </c>
      <c r="O4970" s="7">
        <f>IF(SalesData[Sales]=0,0,SalesData[Profit]/SalesData[Sales])</f>
        <v>0.20827770698117293</v>
      </c>
      <c r="P4970" s="8">
        <f t="shared" si="77"/>
        <v>1.7300777782792496E-4</v>
      </c>
      <c r="Q4970" t="str">
        <f>IF(SalesData[[#This Row],[Discount]]&gt;0, "Yes", "No")</f>
        <v>Yes</v>
      </c>
      <c r="R4970" t="str">
        <f>TEXT(SalesData[[#This Row],[Order Date]],"mmm-yyyy")</f>
        <v>May-2024</v>
      </c>
      <c r="S4970">
        <f>YEAR(SalesData[[#This Row],[Order Date]])*100 + MONTH(SalesData[[#This Row],[Order Date]])</f>
        <v>202405</v>
      </c>
    </row>
    <row r="4971" spans="1:19" x14ac:dyDescent="0.3">
      <c r="A4971" t="s">
        <v>2924</v>
      </c>
      <c r="B4971" s="3">
        <v>45417</v>
      </c>
      <c r="C4971" t="s">
        <v>2925</v>
      </c>
      <c r="D4971" t="s">
        <v>18</v>
      </c>
      <c r="E4971" t="s">
        <v>19</v>
      </c>
      <c r="F4971" t="s">
        <v>27</v>
      </c>
      <c r="G4971">
        <v>8</v>
      </c>
      <c r="H4971" s="5">
        <v>536.39</v>
      </c>
      <c r="I4971" s="5">
        <v>0.12</v>
      </c>
      <c r="J4971" s="5">
        <v>3776.1855999999998</v>
      </c>
      <c r="K4971" s="5">
        <v>410.63053388907548</v>
      </c>
      <c r="L4971">
        <f>YEAR(SalesData[Order Date])</f>
        <v>2024</v>
      </c>
      <c r="M4971">
        <f>MONTH(SalesData[Order Date])</f>
        <v>5</v>
      </c>
      <c r="N4971" t="str">
        <f>TEXT(SalesData[[#This Row],[Order Date]], "mmmm")</f>
        <v>May</v>
      </c>
      <c r="O4971" s="7">
        <f>IF(SalesData[Sales]=0,0,SalesData[Profit]/SalesData[Sales])</f>
        <v>0.10874214813198681</v>
      </c>
      <c r="P4971" s="8">
        <f t="shared" si="77"/>
        <v>2.7964727157478699E-5</v>
      </c>
      <c r="Q4971" t="str">
        <f>IF(SalesData[[#This Row],[Discount]]&gt;0, "Yes", "No")</f>
        <v>Yes</v>
      </c>
      <c r="R4971" t="str">
        <f>TEXT(SalesData[[#This Row],[Order Date]],"mmm-yyyy")</f>
        <v>May-2024</v>
      </c>
      <c r="S4971">
        <f>YEAR(SalesData[[#This Row],[Order Date]])*100 + MONTH(SalesData[[#This Row],[Order Date]])</f>
        <v>202405</v>
      </c>
    </row>
    <row r="4972" spans="1:19" x14ac:dyDescent="0.3">
      <c r="A4972" t="s">
        <v>3023</v>
      </c>
      <c r="B4972" s="3">
        <v>45429</v>
      </c>
      <c r="C4972" t="s">
        <v>3024</v>
      </c>
      <c r="D4972" t="s">
        <v>13</v>
      </c>
      <c r="E4972" t="s">
        <v>14</v>
      </c>
      <c r="F4972" t="s">
        <v>20</v>
      </c>
      <c r="G4972">
        <v>1</v>
      </c>
      <c r="H4972" s="5">
        <v>593.98</v>
      </c>
      <c r="I4972" s="5">
        <v>0.13</v>
      </c>
      <c r="J4972" s="5">
        <v>516.76260000000002</v>
      </c>
      <c r="K4972" s="5">
        <v>32.652722319755178</v>
      </c>
      <c r="L4972">
        <f>YEAR(SalesData[Order Date])</f>
        <v>2024</v>
      </c>
      <c r="M4972">
        <f>MONTH(SalesData[Order Date])</f>
        <v>5</v>
      </c>
      <c r="N4972" t="str">
        <f>TEXT(SalesData[[#This Row],[Order Date]], "mmmm")</f>
        <v>May</v>
      </c>
      <c r="O4972" s="7">
        <f>IF(SalesData[Sales]=0,0,SalesData[Profit]/SalesData[Sales])</f>
        <v>6.3187084978199234E-2</v>
      </c>
      <c r="P4972" s="8">
        <f t="shared" si="77"/>
        <v>2.1886258796592479E-4</v>
      </c>
      <c r="Q4972" t="str">
        <f>IF(SalesData[[#This Row],[Discount]]&gt;0, "Yes", "No")</f>
        <v>Yes</v>
      </c>
      <c r="R4972" t="str">
        <f>TEXT(SalesData[[#This Row],[Order Date]],"mmm-yyyy")</f>
        <v>May-2024</v>
      </c>
      <c r="S4972">
        <f>YEAR(SalesData[[#This Row],[Order Date]])*100 + MONTH(SalesData[[#This Row],[Order Date]])</f>
        <v>202405</v>
      </c>
    </row>
    <row r="4973" spans="1:19" x14ac:dyDescent="0.3">
      <c r="A4973" t="s">
        <v>3043</v>
      </c>
      <c r="B4973" s="3">
        <v>45422</v>
      </c>
      <c r="C4973" t="s">
        <v>3044</v>
      </c>
      <c r="D4973" t="s">
        <v>23</v>
      </c>
      <c r="E4973" t="s">
        <v>26</v>
      </c>
      <c r="F4973" t="s">
        <v>62</v>
      </c>
      <c r="G4973">
        <v>5</v>
      </c>
      <c r="H4973" s="5">
        <v>211.14</v>
      </c>
      <c r="I4973" s="5">
        <v>0.04</v>
      </c>
      <c r="J4973" s="5">
        <v>1013.472</v>
      </c>
      <c r="K4973" s="5">
        <v>146.91811666556919</v>
      </c>
      <c r="L4973">
        <f>YEAR(SalesData[Order Date])</f>
        <v>2024</v>
      </c>
      <c r="M4973">
        <f>MONTH(SalesData[Order Date])</f>
        <v>5</v>
      </c>
      <c r="N4973" t="str">
        <f>TEXT(SalesData[[#This Row],[Order Date]], "mmmm")</f>
        <v>May</v>
      </c>
      <c r="O4973" s="7">
        <f>IF(SalesData[Sales]=0,0,SalesData[Profit]/SalesData[Sales])</f>
        <v>0.1449651462157506</v>
      </c>
      <c r="P4973" s="8">
        <f t="shared" si="77"/>
        <v>3.7889551956048124E-5</v>
      </c>
      <c r="Q4973" t="str">
        <f>IF(SalesData[[#This Row],[Discount]]&gt;0, "Yes", "No")</f>
        <v>Yes</v>
      </c>
      <c r="R4973" t="str">
        <f>TEXT(SalesData[[#This Row],[Order Date]],"mmm-yyyy")</f>
        <v>May-2024</v>
      </c>
      <c r="S4973">
        <f>YEAR(SalesData[[#This Row],[Order Date]])*100 + MONTH(SalesData[[#This Row],[Order Date]])</f>
        <v>202405</v>
      </c>
    </row>
    <row r="4974" spans="1:19" x14ac:dyDescent="0.3">
      <c r="A4974" t="s">
        <v>3045</v>
      </c>
      <c r="B4974" s="3">
        <v>45422</v>
      </c>
      <c r="C4974" t="s">
        <v>3046</v>
      </c>
      <c r="D4974" t="s">
        <v>13</v>
      </c>
      <c r="E4974" t="s">
        <v>19</v>
      </c>
      <c r="F4974" t="s">
        <v>91</v>
      </c>
      <c r="G4974">
        <v>2</v>
      </c>
      <c r="H4974" s="5">
        <v>586.35</v>
      </c>
      <c r="I4974" s="5">
        <v>0.11</v>
      </c>
      <c r="J4974" s="5">
        <v>1043.703</v>
      </c>
      <c r="K4974" s="5">
        <v>52.926683737071443</v>
      </c>
      <c r="L4974">
        <f>YEAR(SalesData[Order Date])</f>
        <v>2024</v>
      </c>
      <c r="M4974">
        <f>MONTH(SalesData[Order Date])</f>
        <v>5</v>
      </c>
      <c r="N4974" t="str">
        <f>TEXT(SalesData[[#This Row],[Order Date]], "mmmm")</f>
        <v>May</v>
      </c>
      <c r="O4974" s="7">
        <f>IF(SalesData[Sales]=0,0,SalesData[Profit]/SalesData[Sales])</f>
        <v>5.0710483477647804E-2</v>
      </c>
      <c r="P4974" s="8">
        <f t="shared" si="77"/>
        <v>9.3800631022426874E-5</v>
      </c>
      <c r="Q4974" t="str">
        <f>IF(SalesData[[#This Row],[Discount]]&gt;0, "Yes", "No")</f>
        <v>Yes</v>
      </c>
      <c r="R4974" t="str">
        <f>TEXT(SalesData[[#This Row],[Order Date]],"mmm-yyyy")</f>
        <v>May-2024</v>
      </c>
      <c r="S4974">
        <f>YEAR(SalesData[[#This Row],[Order Date]])*100 + MONTH(SalesData[[#This Row],[Order Date]])</f>
        <v>202405</v>
      </c>
    </row>
    <row r="4975" spans="1:19" x14ac:dyDescent="0.3">
      <c r="A4975" t="s">
        <v>3071</v>
      </c>
      <c r="B4975" s="3">
        <v>45419</v>
      </c>
      <c r="C4975" t="s">
        <v>3072</v>
      </c>
      <c r="D4975" t="s">
        <v>13</v>
      </c>
      <c r="E4975" t="s">
        <v>14</v>
      </c>
      <c r="F4975" t="s">
        <v>31</v>
      </c>
      <c r="G4975">
        <v>4</v>
      </c>
      <c r="H4975" s="5">
        <v>506.53</v>
      </c>
      <c r="I4975" s="5">
        <v>0.15</v>
      </c>
      <c r="J4975" s="5">
        <v>1722.202</v>
      </c>
      <c r="K4975" s="5">
        <v>117.7686660711319</v>
      </c>
      <c r="L4975">
        <f>YEAR(SalesData[Order Date])</f>
        <v>2024</v>
      </c>
      <c r="M4975">
        <f>MONTH(SalesData[Order Date])</f>
        <v>5</v>
      </c>
      <c r="N4975" t="str">
        <f>TEXT(SalesData[[#This Row],[Order Date]], "mmmm")</f>
        <v>May</v>
      </c>
      <c r="O4975" s="7">
        <f>IF(SalesData[Sales]=0,0,SalesData[Profit]/SalesData[Sales])</f>
        <v>6.8382609050002208E-2</v>
      </c>
      <c r="P4975" s="8">
        <f t="shared" si="77"/>
        <v>7.4033127356721226E-5</v>
      </c>
      <c r="Q4975" t="str">
        <f>IF(SalesData[[#This Row],[Discount]]&gt;0, "Yes", "No")</f>
        <v>Yes</v>
      </c>
      <c r="R4975" t="str">
        <f>TEXT(SalesData[[#This Row],[Order Date]],"mmm-yyyy")</f>
        <v>May-2024</v>
      </c>
      <c r="S4975">
        <f>YEAR(SalesData[[#This Row],[Order Date]])*100 + MONTH(SalesData[[#This Row],[Order Date]])</f>
        <v>202405</v>
      </c>
    </row>
    <row r="4976" spans="1:19" x14ac:dyDescent="0.3">
      <c r="A4976" t="s">
        <v>3119</v>
      </c>
      <c r="B4976" s="3">
        <v>45438</v>
      </c>
      <c r="C4976" t="s">
        <v>3120</v>
      </c>
      <c r="D4976" t="s">
        <v>18</v>
      </c>
      <c r="E4976" t="s">
        <v>26</v>
      </c>
      <c r="F4976" t="s">
        <v>44</v>
      </c>
      <c r="G4976">
        <v>7</v>
      </c>
      <c r="H4976" s="5">
        <v>425.75</v>
      </c>
      <c r="I4976" s="5">
        <v>0.26</v>
      </c>
      <c r="J4976" s="5">
        <v>2205.3850000000002</v>
      </c>
      <c r="K4976" s="5">
        <v>215.54278432906699</v>
      </c>
      <c r="L4976">
        <f>YEAR(SalesData[Order Date])</f>
        <v>2024</v>
      </c>
      <c r="M4976">
        <f>MONTH(SalesData[Order Date])</f>
        <v>5</v>
      </c>
      <c r="N4976" t="str">
        <f>TEXT(SalesData[[#This Row],[Order Date]], "mmmm")</f>
        <v>May</v>
      </c>
      <c r="O4976" s="7">
        <f>IF(SalesData[Sales]=0,0,SalesData[Profit]/SalesData[Sales])</f>
        <v>9.7734764827486803E-2</v>
      </c>
      <c r="P4976" s="8">
        <f t="shared" si="77"/>
        <v>8.7241003271537623E-5</v>
      </c>
      <c r="Q4976" t="str">
        <f>IF(SalesData[[#This Row],[Discount]]&gt;0, "Yes", "No")</f>
        <v>Yes</v>
      </c>
      <c r="R4976" t="str">
        <f>TEXT(SalesData[[#This Row],[Order Date]],"mmm-yyyy")</f>
        <v>May-2024</v>
      </c>
      <c r="S4976">
        <f>YEAR(SalesData[[#This Row],[Order Date]])*100 + MONTH(SalesData[[#This Row],[Order Date]])</f>
        <v>202405</v>
      </c>
    </row>
    <row r="4977" spans="1:19" x14ac:dyDescent="0.3">
      <c r="A4977" t="s">
        <v>3125</v>
      </c>
      <c r="B4977" s="3">
        <v>45418</v>
      </c>
      <c r="C4977" t="s">
        <v>3126</v>
      </c>
      <c r="D4977" t="s">
        <v>13</v>
      </c>
      <c r="E4977" t="s">
        <v>14</v>
      </c>
      <c r="F4977" t="s">
        <v>31</v>
      </c>
      <c r="G4977">
        <v>5</v>
      </c>
      <c r="H4977" s="5">
        <v>679.62</v>
      </c>
      <c r="I4977" s="5">
        <v>0.15</v>
      </c>
      <c r="J4977" s="5">
        <v>2888.3850000000002</v>
      </c>
      <c r="K4977" s="5">
        <v>567.69278657094424</v>
      </c>
      <c r="L4977">
        <f>YEAR(SalesData[Order Date])</f>
        <v>2024</v>
      </c>
      <c r="M4977">
        <f>MONTH(SalesData[Order Date])</f>
        <v>5</v>
      </c>
      <c r="N4977" t="str">
        <f>TEXT(SalesData[[#This Row],[Order Date]], "mmmm")</f>
        <v>May</v>
      </c>
      <c r="O4977" s="7">
        <f>IF(SalesData[Sales]=0,0,SalesData[Profit]/SalesData[Sales])</f>
        <v>0.19654332319650747</v>
      </c>
      <c r="P4977" s="8">
        <f t="shared" si="77"/>
        <v>4.4142314822989318E-5</v>
      </c>
      <c r="Q4977" t="str">
        <f>IF(SalesData[[#This Row],[Discount]]&gt;0, "Yes", "No")</f>
        <v>Yes</v>
      </c>
      <c r="R4977" t="str">
        <f>TEXT(SalesData[[#This Row],[Order Date]],"mmm-yyyy")</f>
        <v>May-2024</v>
      </c>
      <c r="S4977">
        <f>YEAR(SalesData[[#This Row],[Order Date]])*100 + MONTH(SalesData[[#This Row],[Order Date]])</f>
        <v>202405</v>
      </c>
    </row>
    <row r="4978" spans="1:19" x14ac:dyDescent="0.3">
      <c r="A4978" t="s">
        <v>3145</v>
      </c>
      <c r="B4978" s="3">
        <v>45426</v>
      </c>
      <c r="C4978" t="s">
        <v>3146</v>
      </c>
      <c r="D4978" t="s">
        <v>23</v>
      </c>
      <c r="E4978" t="s">
        <v>14</v>
      </c>
      <c r="F4978" t="s">
        <v>62</v>
      </c>
      <c r="G4978">
        <v>2</v>
      </c>
      <c r="H4978" s="5">
        <v>480.79</v>
      </c>
      <c r="I4978" s="5">
        <v>0.2</v>
      </c>
      <c r="J4978" s="5">
        <v>769.26400000000012</v>
      </c>
      <c r="K4978" s="5">
        <v>39.486862172213968</v>
      </c>
      <c r="L4978">
        <f>YEAR(SalesData[Order Date])</f>
        <v>2024</v>
      </c>
      <c r="M4978">
        <f>MONTH(SalesData[Order Date])</f>
        <v>5</v>
      </c>
      <c r="N4978" t="str">
        <f>TEXT(SalesData[[#This Row],[Order Date]], "mmmm")</f>
        <v>May</v>
      </c>
      <c r="O4978" s="7">
        <f>IF(SalesData[Sales]=0,0,SalesData[Profit]/SalesData[Sales])</f>
        <v>5.1330703337493969E-2</v>
      </c>
      <c r="P4978" s="8">
        <f t="shared" si="77"/>
        <v>2.0799101478816116E-4</v>
      </c>
      <c r="Q4978" t="str">
        <f>IF(SalesData[[#This Row],[Discount]]&gt;0, "Yes", "No")</f>
        <v>Yes</v>
      </c>
      <c r="R4978" t="str">
        <f>TEXT(SalesData[[#This Row],[Order Date]],"mmm-yyyy")</f>
        <v>May-2024</v>
      </c>
      <c r="S4978">
        <f>YEAR(SalesData[[#This Row],[Order Date]])*100 + MONTH(SalesData[[#This Row],[Order Date]])</f>
        <v>202405</v>
      </c>
    </row>
    <row r="4979" spans="1:19" x14ac:dyDescent="0.3">
      <c r="A4979" t="s">
        <v>3209</v>
      </c>
      <c r="B4979" s="3">
        <v>45438</v>
      </c>
      <c r="C4979" t="s">
        <v>3210</v>
      </c>
      <c r="D4979" t="s">
        <v>23</v>
      </c>
      <c r="E4979" t="s">
        <v>19</v>
      </c>
      <c r="F4979" t="s">
        <v>44</v>
      </c>
      <c r="G4979">
        <v>4</v>
      </c>
      <c r="H4979" s="5">
        <v>299.02</v>
      </c>
      <c r="I4979" s="5">
        <v>7.0000000000000007E-2</v>
      </c>
      <c r="J4979" s="5">
        <v>1112.3543999999999</v>
      </c>
      <c r="K4979" s="5">
        <v>245.8081741746993</v>
      </c>
      <c r="L4979">
        <f>YEAR(SalesData[Order Date])</f>
        <v>2024</v>
      </c>
      <c r="M4979">
        <f>MONTH(SalesData[Order Date])</f>
        <v>5</v>
      </c>
      <c r="N4979" t="str">
        <f>TEXT(SalesData[[#This Row],[Order Date]], "mmmm")</f>
        <v>May</v>
      </c>
      <c r="O4979" s="7">
        <f>IF(SalesData[Sales]=0,0,SalesData[Profit]/SalesData[Sales])</f>
        <v>0.22098008887697959</v>
      </c>
      <c r="P4979" s="8">
        <f t="shared" si="77"/>
        <v>5.8524513410474227E-5</v>
      </c>
      <c r="Q4979" t="str">
        <f>IF(SalesData[[#This Row],[Discount]]&gt;0, "Yes", "No")</f>
        <v>Yes</v>
      </c>
      <c r="R4979" t="str">
        <f>TEXT(SalesData[[#This Row],[Order Date]],"mmm-yyyy")</f>
        <v>May-2024</v>
      </c>
      <c r="S4979">
        <f>YEAR(SalesData[[#This Row],[Order Date]])*100 + MONTH(SalesData[[#This Row],[Order Date]])</f>
        <v>202405</v>
      </c>
    </row>
    <row r="4980" spans="1:19" x14ac:dyDescent="0.3">
      <c r="A4980" t="s">
        <v>3288</v>
      </c>
      <c r="B4980" s="3">
        <v>45423</v>
      </c>
      <c r="C4980" t="s">
        <v>3289</v>
      </c>
      <c r="D4980" t="s">
        <v>13</v>
      </c>
      <c r="E4980" t="s">
        <v>26</v>
      </c>
      <c r="F4980" t="s">
        <v>20</v>
      </c>
      <c r="G4980">
        <v>2</v>
      </c>
      <c r="H4980" s="5">
        <v>947.86</v>
      </c>
      <c r="I4980" s="5">
        <v>0.25</v>
      </c>
      <c r="J4980" s="5">
        <v>1421.79</v>
      </c>
      <c r="K4980" s="5">
        <v>351.95813143568807</v>
      </c>
      <c r="L4980">
        <f>YEAR(SalesData[Order Date])</f>
        <v>2024</v>
      </c>
      <c r="M4980">
        <f>MONTH(SalesData[Order Date])</f>
        <v>5</v>
      </c>
      <c r="N4980" t="str">
        <f>TEXT(SalesData[[#This Row],[Order Date]], "mmmm")</f>
        <v>May</v>
      </c>
      <c r="O4980" s="7">
        <f>IF(SalesData[Sales]=0,0,SalesData[Profit]/SalesData[Sales])</f>
        <v>0.24754579187903142</v>
      </c>
      <c r="P4980" s="8">
        <f t="shared" si="77"/>
        <v>1.3187601544531892E-4</v>
      </c>
      <c r="Q4980" t="str">
        <f>IF(SalesData[[#This Row],[Discount]]&gt;0, "Yes", "No")</f>
        <v>Yes</v>
      </c>
      <c r="R4980" t="str">
        <f>TEXT(SalesData[[#This Row],[Order Date]],"mmm-yyyy")</f>
        <v>May-2024</v>
      </c>
      <c r="S4980">
        <f>YEAR(SalesData[[#This Row],[Order Date]])*100 + MONTH(SalesData[[#This Row],[Order Date]])</f>
        <v>202405</v>
      </c>
    </row>
    <row r="4981" spans="1:19" x14ac:dyDescent="0.3">
      <c r="A4981" t="s">
        <v>3316</v>
      </c>
      <c r="B4981" s="3">
        <v>45423</v>
      </c>
      <c r="C4981" t="s">
        <v>3317</v>
      </c>
      <c r="D4981" t="s">
        <v>23</v>
      </c>
      <c r="E4981" t="s">
        <v>14</v>
      </c>
      <c r="F4981" t="s">
        <v>34</v>
      </c>
      <c r="G4981">
        <v>6</v>
      </c>
      <c r="H4981" s="5">
        <v>925.18</v>
      </c>
      <c r="I4981" s="5">
        <v>0.12</v>
      </c>
      <c r="J4981" s="5">
        <v>4884.9503999999997</v>
      </c>
      <c r="K4981" s="5">
        <v>489.21761236261312</v>
      </c>
      <c r="L4981">
        <f>YEAR(SalesData[Order Date])</f>
        <v>2024</v>
      </c>
      <c r="M4981">
        <f>MONTH(SalesData[Order Date])</f>
        <v>5</v>
      </c>
      <c r="N4981" t="str">
        <f>TEXT(SalesData[[#This Row],[Order Date]], "mmmm")</f>
        <v>May</v>
      </c>
      <c r="O4981" s="7">
        <f>IF(SalesData[Sales]=0,0,SalesData[Profit]/SalesData[Sales])</f>
        <v>0.10014791805513791</v>
      </c>
      <c r="P4981" s="8">
        <f t="shared" si="77"/>
        <v>2.1617414989515553E-5</v>
      </c>
      <c r="Q4981" t="str">
        <f>IF(SalesData[[#This Row],[Discount]]&gt;0, "Yes", "No")</f>
        <v>Yes</v>
      </c>
      <c r="R4981" t="str">
        <f>TEXT(SalesData[[#This Row],[Order Date]],"mmm-yyyy")</f>
        <v>May-2024</v>
      </c>
      <c r="S4981">
        <f>YEAR(SalesData[[#This Row],[Order Date]])*100 + MONTH(SalesData[[#This Row],[Order Date]])</f>
        <v>202405</v>
      </c>
    </row>
    <row r="4982" spans="1:19" x14ac:dyDescent="0.3">
      <c r="A4982" t="s">
        <v>3350</v>
      </c>
      <c r="B4982" s="3">
        <v>45437</v>
      </c>
      <c r="C4982" t="s">
        <v>3351</v>
      </c>
      <c r="D4982" t="s">
        <v>18</v>
      </c>
      <c r="E4982" t="s">
        <v>26</v>
      </c>
      <c r="F4982" t="s">
        <v>20</v>
      </c>
      <c r="G4982">
        <v>5</v>
      </c>
      <c r="H4982" s="5">
        <v>771.35</v>
      </c>
      <c r="I4982" s="5">
        <v>0.19</v>
      </c>
      <c r="J4982" s="5">
        <v>3123.9675000000002</v>
      </c>
      <c r="K4982" s="5">
        <v>383.11282757629078</v>
      </c>
      <c r="L4982">
        <f>YEAR(SalesData[Order Date])</f>
        <v>2024</v>
      </c>
      <c r="M4982">
        <f>MONTH(SalesData[Order Date])</f>
        <v>5</v>
      </c>
      <c r="N4982" t="str">
        <f>TEXT(SalesData[[#This Row],[Order Date]], "mmmm")</f>
        <v>May</v>
      </c>
      <c r="O4982" s="7">
        <f>IF(SalesData[Sales]=0,0,SalesData[Profit]/SalesData[Sales])</f>
        <v>0.12263662396497108</v>
      </c>
      <c r="P4982" s="8">
        <f t="shared" si="77"/>
        <v>4.926427691709341E-5</v>
      </c>
      <c r="Q4982" t="str">
        <f>IF(SalesData[[#This Row],[Discount]]&gt;0, "Yes", "No")</f>
        <v>Yes</v>
      </c>
      <c r="R4982" t="str">
        <f>TEXT(SalesData[[#This Row],[Order Date]],"mmm-yyyy")</f>
        <v>May-2024</v>
      </c>
      <c r="S4982">
        <f>YEAR(SalesData[[#This Row],[Order Date]])*100 + MONTH(SalesData[[#This Row],[Order Date]])</f>
        <v>202405</v>
      </c>
    </row>
    <row r="4983" spans="1:19" x14ac:dyDescent="0.3">
      <c r="A4983" t="s">
        <v>3356</v>
      </c>
      <c r="B4983" s="3">
        <v>45442</v>
      </c>
      <c r="C4983" t="s">
        <v>3357</v>
      </c>
      <c r="D4983" t="s">
        <v>13</v>
      </c>
      <c r="E4983" t="s">
        <v>26</v>
      </c>
      <c r="F4983" t="s">
        <v>91</v>
      </c>
      <c r="G4983">
        <v>2</v>
      </c>
      <c r="H4983" s="5">
        <v>576.54999999999995</v>
      </c>
      <c r="I4983" s="5">
        <v>0.28999999999999998</v>
      </c>
      <c r="J4983" s="5">
        <v>818.70099999999991</v>
      </c>
      <c r="K4983" s="5">
        <v>105.3953749063331</v>
      </c>
      <c r="L4983">
        <f>YEAR(SalesData[Order Date])</f>
        <v>2024</v>
      </c>
      <c r="M4983">
        <f>MONTH(SalesData[Order Date])</f>
        <v>5</v>
      </c>
      <c r="N4983" t="str">
        <f>TEXT(SalesData[[#This Row],[Order Date]], "mmmm")</f>
        <v>May</v>
      </c>
      <c r="O4983" s="7">
        <f>IF(SalesData[Sales]=0,0,SalesData[Profit]/SalesData[Sales])</f>
        <v>0.12873487989673044</v>
      </c>
      <c r="P4983" s="8">
        <f t="shared" si="77"/>
        <v>2.51495967392247E-4</v>
      </c>
      <c r="Q4983" t="str">
        <f>IF(SalesData[[#This Row],[Discount]]&gt;0, "Yes", "No")</f>
        <v>Yes</v>
      </c>
      <c r="R4983" t="str">
        <f>TEXT(SalesData[[#This Row],[Order Date]],"mmm-yyyy")</f>
        <v>May-2024</v>
      </c>
      <c r="S4983">
        <f>YEAR(SalesData[[#This Row],[Order Date]])*100 + MONTH(SalesData[[#This Row],[Order Date]])</f>
        <v>202405</v>
      </c>
    </row>
    <row r="4984" spans="1:19" x14ac:dyDescent="0.3">
      <c r="A4984" t="s">
        <v>3395</v>
      </c>
      <c r="B4984" s="3">
        <v>45421</v>
      </c>
      <c r="C4984" t="s">
        <v>3396</v>
      </c>
      <c r="D4984" t="s">
        <v>13</v>
      </c>
      <c r="E4984" t="s">
        <v>14</v>
      </c>
      <c r="F4984" t="s">
        <v>27</v>
      </c>
      <c r="G4984">
        <v>5</v>
      </c>
      <c r="H4984" s="5">
        <v>154.08000000000001</v>
      </c>
      <c r="I4984" s="5">
        <v>0.09</v>
      </c>
      <c r="J4984" s="5">
        <v>701.06400000000008</v>
      </c>
      <c r="K4984" s="5">
        <v>103.7339931799123</v>
      </c>
      <c r="L4984">
        <f>YEAR(SalesData[Order Date])</f>
        <v>2024</v>
      </c>
      <c r="M4984">
        <f>MONTH(SalesData[Order Date])</f>
        <v>5</v>
      </c>
      <c r="N4984" t="str">
        <f>TEXT(SalesData[[#This Row],[Order Date]], "mmmm")</f>
        <v>May</v>
      </c>
      <c r="O4984" s="7">
        <f>IF(SalesData[Sales]=0,0,SalesData[Profit]/SalesData[Sales])</f>
        <v>0.14796650973365097</v>
      </c>
      <c r="P4984" s="8">
        <f t="shared" si="77"/>
        <v>1.1682242990654203E-4</v>
      </c>
      <c r="Q4984" t="str">
        <f>IF(SalesData[[#This Row],[Discount]]&gt;0, "Yes", "No")</f>
        <v>Yes</v>
      </c>
      <c r="R4984" t="str">
        <f>TEXT(SalesData[[#This Row],[Order Date]],"mmm-yyyy")</f>
        <v>May-2024</v>
      </c>
      <c r="S4984">
        <f>YEAR(SalesData[[#This Row],[Order Date]])*100 + MONTH(SalesData[[#This Row],[Order Date]])</f>
        <v>202405</v>
      </c>
    </row>
    <row r="4985" spans="1:19" x14ac:dyDescent="0.3">
      <c r="A4985" t="s">
        <v>3437</v>
      </c>
      <c r="B4985" s="3">
        <v>45433</v>
      </c>
      <c r="C4985" t="s">
        <v>3438</v>
      </c>
      <c r="D4985" t="s">
        <v>23</v>
      </c>
      <c r="E4985" t="s">
        <v>19</v>
      </c>
      <c r="F4985" t="s">
        <v>34</v>
      </c>
      <c r="G4985">
        <v>9</v>
      </c>
      <c r="H4985" s="5">
        <v>30.77</v>
      </c>
      <c r="I4985" s="5">
        <v>0.09</v>
      </c>
      <c r="J4985" s="5">
        <v>252.00630000000001</v>
      </c>
      <c r="K4985" s="5">
        <v>26.817513042905091</v>
      </c>
      <c r="L4985">
        <f>YEAR(SalesData[Order Date])</f>
        <v>2024</v>
      </c>
      <c r="M4985">
        <f>MONTH(SalesData[Order Date])</f>
        <v>5</v>
      </c>
      <c r="N4985" t="str">
        <f>TEXT(SalesData[[#This Row],[Order Date]], "mmmm")</f>
        <v>May</v>
      </c>
      <c r="O4985" s="7">
        <f>IF(SalesData[Sales]=0,0,SalesData[Profit]/SalesData[Sales])</f>
        <v>0.10641604215015692</v>
      </c>
      <c r="P4985" s="8">
        <f t="shared" si="77"/>
        <v>3.2499187520311989E-4</v>
      </c>
      <c r="Q4985" t="str">
        <f>IF(SalesData[[#This Row],[Discount]]&gt;0, "Yes", "No")</f>
        <v>Yes</v>
      </c>
      <c r="R4985" t="str">
        <f>TEXT(SalesData[[#This Row],[Order Date]],"mmm-yyyy")</f>
        <v>May-2024</v>
      </c>
      <c r="S4985">
        <f>YEAR(SalesData[[#This Row],[Order Date]])*100 + MONTH(SalesData[[#This Row],[Order Date]])</f>
        <v>202405</v>
      </c>
    </row>
    <row r="4986" spans="1:19" x14ac:dyDescent="0.3">
      <c r="A4986" t="s">
        <v>3453</v>
      </c>
      <c r="B4986" s="3">
        <v>45414</v>
      </c>
      <c r="C4986" t="s">
        <v>3454</v>
      </c>
      <c r="D4986" t="s">
        <v>13</v>
      </c>
      <c r="E4986" t="s">
        <v>14</v>
      </c>
      <c r="F4986" t="s">
        <v>91</v>
      </c>
      <c r="G4986">
        <v>7</v>
      </c>
      <c r="H4986" s="5">
        <v>188.38</v>
      </c>
      <c r="I4986" s="5">
        <v>0.13</v>
      </c>
      <c r="J4986" s="5">
        <v>1147.2342000000001</v>
      </c>
      <c r="K4986" s="5">
        <v>304.11765862897732</v>
      </c>
      <c r="L4986">
        <f>YEAR(SalesData[Order Date])</f>
        <v>2024</v>
      </c>
      <c r="M4986">
        <f>MONTH(SalesData[Order Date])</f>
        <v>5</v>
      </c>
      <c r="N4986" t="str">
        <f>TEXT(SalesData[[#This Row],[Order Date]], "mmmm")</f>
        <v>May</v>
      </c>
      <c r="O4986" s="7">
        <f>IF(SalesData[Sales]=0,0,SalesData[Profit]/SalesData[Sales])</f>
        <v>0.26508768534705235</v>
      </c>
      <c r="P4986" s="8">
        <f t="shared" si="77"/>
        <v>9.8584927122988505E-5</v>
      </c>
      <c r="Q4986" t="str">
        <f>IF(SalesData[[#This Row],[Discount]]&gt;0, "Yes", "No")</f>
        <v>Yes</v>
      </c>
      <c r="R4986" t="str">
        <f>TEXT(SalesData[[#This Row],[Order Date]],"mmm-yyyy")</f>
        <v>May-2024</v>
      </c>
      <c r="S4986">
        <f>YEAR(SalesData[[#This Row],[Order Date]])*100 + MONTH(SalesData[[#This Row],[Order Date]])</f>
        <v>202405</v>
      </c>
    </row>
    <row r="4987" spans="1:19" x14ac:dyDescent="0.3">
      <c r="A4987" t="s">
        <v>3461</v>
      </c>
      <c r="B4987" s="3">
        <v>45425</v>
      </c>
      <c r="C4987" t="s">
        <v>3462</v>
      </c>
      <c r="D4987" t="s">
        <v>13</v>
      </c>
      <c r="E4987" t="s">
        <v>26</v>
      </c>
      <c r="F4987" t="s">
        <v>34</v>
      </c>
      <c r="G4987">
        <v>2</v>
      </c>
      <c r="H4987" s="5">
        <v>520.83000000000004</v>
      </c>
      <c r="I4987" s="5">
        <v>0.28000000000000003</v>
      </c>
      <c r="J4987" s="5">
        <v>749.99520000000007</v>
      </c>
      <c r="K4987" s="5">
        <v>104.48235440494</v>
      </c>
      <c r="L4987">
        <f>YEAR(SalesData[Order Date])</f>
        <v>2024</v>
      </c>
      <c r="M4987">
        <f>MONTH(SalesData[Order Date])</f>
        <v>5</v>
      </c>
      <c r="N4987" t="str">
        <f>TEXT(SalesData[[#This Row],[Order Date]], "mmmm")</f>
        <v>May</v>
      </c>
      <c r="O4987" s="7">
        <f>IF(SalesData[Sales]=0,0,SalesData[Profit]/SalesData[Sales])</f>
        <v>0.13931069746171706</v>
      </c>
      <c r="P4987" s="8">
        <f t="shared" si="77"/>
        <v>2.6880172033101011E-4</v>
      </c>
      <c r="Q4987" t="str">
        <f>IF(SalesData[[#This Row],[Discount]]&gt;0, "Yes", "No")</f>
        <v>Yes</v>
      </c>
      <c r="R4987" t="str">
        <f>TEXT(SalesData[[#This Row],[Order Date]],"mmm-yyyy")</f>
        <v>May-2024</v>
      </c>
      <c r="S4987">
        <f>YEAR(SalesData[[#This Row],[Order Date]])*100 + MONTH(SalesData[[#This Row],[Order Date]])</f>
        <v>202405</v>
      </c>
    </row>
    <row r="4988" spans="1:19" x14ac:dyDescent="0.3">
      <c r="A4988" t="s">
        <v>3526</v>
      </c>
      <c r="B4988" s="3">
        <v>45437</v>
      </c>
      <c r="C4988" t="s">
        <v>3527</v>
      </c>
      <c r="D4988" t="s">
        <v>30</v>
      </c>
      <c r="E4988" t="s">
        <v>19</v>
      </c>
      <c r="F4988" t="s">
        <v>34</v>
      </c>
      <c r="G4988">
        <v>8</v>
      </c>
      <c r="H4988" s="5">
        <v>520.16</v>
      </c>
      <c r="I4988" s="5">
        <v>0.15</v>
      </c>
      <c r="J4988" s="5">
        <v>3537.0880000000002</v>
      </c>
      <c r="K4988" s="5">
        <v>370.75632579329738</v>
      </c>
      <c r="L4988">
        <f>YEAR(SalesData[Order Date])</f>
        <v>2024</v>
      </c>
      <c r="M4988">
        <f>MONTH(SalesData[Order Date])</f>
        <v>5</v>
      </c>
      <c r="N4988" t="str">
        <f>TEXT(SalesData[[#This Row],[Order Date]], "mmmm")</f>
        <v>May</v>
      </c>
      <c r="O4988" s="7">
        <f>IF(SalesData[Sales]=0,0,SalesData[Profit]/SalesData[Sales])</f>
        <v>0.1048196498908982</v>
      </c>
      <c r="P4988" s="8">
        <f t="shared" si="77"/>
        <v>3.6046601045832056E-5</v>
      </c>
      <c r="Q4988" t="str">
        <f>IF(SalesData[[#This Row],[Discount]]&gt;0, "Yes", "No")</f>
        <v>Yes</v>
      </c>
      <c r="R4988" t="str">
        <f>TEXT(SalesData[[#This Row],[Order Date]],"mmm-yyyy")</f>
        <v>May-2024</v>
      </c>
      <c r="S4988">
        <f>YEAR(SalesData[[#This Row],[Order Date]])*100 + MONTH(SalesData[[#This Row],[Order Date]])</f>
        <v>202405</v>
      </c>
    </row>
    <row r="4989" spans="1:19" x14ac:dyDescent="0.3">
      <c r="A4989" t="s">
        <v>3554</v>
      </c>
      <c r="B4989" s="3">
        <v>45441</v>
      </c>
      <c r="C4989" t="s">
        <v>3555</v>
      </c>
      <c r="D4989" t="s">
        <v>30</v>
      </c>
      <c r="E4989" t="s">
        <v>19</v>
      </c>
      <c r="F4989" t="s">
        <v>91</v>
      </c>
      <c r="G4989">
        <v>7</v>
      </c>
      <c r="H4989" s="5">
        <v>649.51</v>
      </c>
      <c r="I4989" s="5">
        <v>0.28000000000000003</v>
      </c>
      <c r="J4989" s="5">
        <v>3273.5304000000001</v>
      </c>
      <c r="K4989" s="5">
        <v>932.15903384744843</v>
      </c>
      <c r="L4989">
        <f>YEAR(SalesData[Order Date])</f>
        <v>2024</v>
      </c>
      <c r="M4989">
        <f>MONTH(SalesData[Order Date])</f>
        <v>5</v>
      </c>
      <c r="N4989" t="str">
        <f>TEXT(SalesData[[#This Row],[Order Date]], "mmmm")</f>
        <v>May</v>
      </c>
      <c r="O4989" s="7">
        <f>IF(SalesData[Sales]=0,0,SalesData[Profit]/SalesData[Sales])</f>
        <v>0.28475649221019861</v>
      </c>
      <c r="P4989" s="8">
        <f t="shared" si="77"/>
        <v>6.1584887068713351E-5</v>
      </c>
      <c r="Q4989" t="str">
        <f>IF(SalesData[[#This Row],[Discount]]&gt;0, "Yes", "No")</f>
        <v>Yes</v>
      </c>
      <c r="R4989" t="str">
        <f>TEXT(SalesData[[#This Row],[Order Date]],"mmm-yyyy")</f>
        <v>May-2024</v>
      </c>
      <c r="S4989">
        <f>YEAR(SalesData[[#This Row],[Order Date]])*100 + MONTH(SalesData[[#This Row],[Order Date]])</f>
        <v>202405</v>
      </c>
    </row>
    <row r="4990" spans="1:19" x14ac:dyDescent="0.3">
      <c r="A4990" t="s">
        <v>3585</v>
      </c>
      <c r="B4990" s="3">
        <v>45414</v>
      </c>
      <c r="C4990" t="s">
        <v>3586</v>
      </c>
      <c r="D4990" t="s">
        <v>30</v>
      </c>
      <c r="E4990" t="s">
        <v>19</v>
      </c>
      <c r="F4990" t="s">
        <v>27</v>
      </c>
      <c r="G4990">
        <v>5</v>
      </c>
      <c r="H4990" s="5">
        <v>333.96</v>
      </c>
      <c r="I4990" s="5">
        <v>0.24</v>
      </c>
      <c r="J4990" s="5">
        <v>1269.048</v>
      </c>
      <c r="K4990" s="5">
        <v>329.93741021939422</v>
      </c>
      <c r="L4990">
        <f>YEAR(SalesData[Order Date])</f>
        <v>2024</v>
      </c>
      <c r="M4990">
        <f>MONTH(SalesData[Order Date])</f>
        <v>5</v>
      </c>
      <c r="N4990" t="str">
        <f>TEXT(SalesData[[#This Row],[Order Date]], "mmmm")</f>
        <v>May</v>
      </c>
      <c r="O4990" s="7">
        <f>IF(SalesData[Sales]=0,0,SalesData[Profit]/SalesData[Sales])</f>
        <v>0.25998812512954139</v>
      </c>
      <c r="P4990" s="8">
        <f t="shared" si="77"/>
        <v>1.4372978799856269E-4</v>
      </c>
      <c r="Q4990" t="str">
        <f>IF(SalesData[[#This Row],[Discount]]&gt;0, "Yes", "No")</f>
        <v>Yes</v>
      </c>
      <c r="R4990" t="str">
        <f>TEXT(SalesData[[#This Row],[Order Date]],"mmm-yyyy")</f>
        <v>May-2024</v>
      </c>
      <c r="S4990">
        <f>YEAR(SalesData[[#This Row],[Order Date]])*100 + MONTH(SalesData[[#This Row],[Order Date]])</f>
        <v>202405</v>
      </c>
    </row>
    <row r="4991" spans="1:19" x14ac:dyDescent="0.3">
      <c r="A4991" t="s">
        <v>3636</v>
      </c>
      <c r="B4991" s="3">
        <v>45421</v>
      </c>
      <c r="C4991" t="s">
        <v>3637</v>
      </c>
      <c r="D4991" t="s">
        <v>30</v>
      </c>
      <c r="E4991" t="s">
        <v>14</v>
      </c>
      <c r="F4991" t="s">
        <v>44</v>
      </c>
      <c r="G4991">
        <v>5</v>
      </c>
      <c r="H4991" s="5">
        <v>442.15</v>
      </c>
      <c r="I4991" s="5">
        <v>0.12</v>
      </c>
      <c r="J4991" s="5">
        <v>1945.46</v>
      </c>
      <c r="K4991" s="5">
        <v>182.66633485416079</v>
      </c>
      <c r="L4991">
        <f>YEAR(SalesData[Order Date])</f>
        <v>2024</v>
      </c>
      <c r="M4991">
        <f>MONTH(SalesData[Order Date])</f>
        <v>5</v>
      </c>
      <c r="N4991" t="str">
        <f>TEXT(SalesData[[#This Row],[Order Date]], "mmmm")</f>
        <v>May</v>
      </c>
      <c r="O4991" s="7">
        <f>IF(SalesData[Sales]=0,0,SalesData[Profit]/SalesData[Sales])</f>
        <v>9.3893647185838203E-2</v>
      </c>
      <c r="P4991" s="8">
        <f t="shared" si="77"/>
        <v>5.4280221644238379E-5</v>
      </c>
      <c r="Q4991" t="str">
        <f>IF(SalesData[[#This Row],[Discount]]&gt;0, "Yes", "No")</f>
        <v>Yes</v>
      </c>
      <c r="R4991" t="str">
        <f>TEXT(SalesData[[#This Row],[Order Date]],"mmm-yyyy")</f>
        <v>May-2024</v>
      </c>
      <c r="S4991">
        <f>YEAR(SalesData[[#This Row],[Order Date]])*100 + MONTH(SalesData[[#This Row],[Order Date]])</f>
        <v>202405</v>
      </c>
    </row>
    <row r="4992" spans="1:19" x14ac:dyDescent="0.3">
      <c r="A4992" t="s">
        <v>3642</v>
      </c>
      <c r="B4992" s="3">
        <v>45429</v>
      </c>
      <c r="C4992" t="s">
        <v>3643</v>
      </c>
      <c r="D4992" t="s">
        <v>18</v>
      </c>
      <c r="E4992" t="s">
        <v>14</v>
      </c>
      <c r="F4992" t="s">
        <v>62</v>
      </c>
      <c r="G4992">
        <v>7</v>
      </c>
      <c r="H4992" s="5">
        <v>202.51</v>
      </c>
      <c r="I4992" s="5">
        <v>0.22</v>
      </c>
      <c r="J4992" s="5">
        <v>1105.7046</v>
      </c>
      <c r="K4992" s="5">
        <v>118.2180650705177</v>
      </c>
      <c r="L4992">
        <f>YEAR(SalesData[Order Date])</f>
        <v>2024</v>
      </c>
      <c r="M4992">
        <f>MONTH(SalesData[Order Date])</f>
        <v>5</v>
      </c>
      <c r="N4992" t="str">
        <f>TEXT(SalesData[[#This Row],[Order Date]], "mmmm")</f>
        <v>May</v>
      </c>
      <c r="O4992" s="7">
        <f>IF(SalesData[Sales]=0,0,SalesData[Profit]/SalesData[Sales])</f>
        <v>0.10691649928065569</v>
      </c>
      <c r="P4992" s="8">
        <f t="shared" si="77"/>
        <v>1.551951579110732E-4</v>
      </c>
      <c r="Q4992" t="str">
        <f>IF(SalesData[[#This Row],[Discount]]&gt;0, "Yes", "No")</f>
        <v>Yes</v>
      </c>
      <c r="R4992" t="str">
        <f>TEXT(SalesData[[#This Row],[Order Date]],"mmm-yyyy")</f>
        <v>May-2024</v>
      </c>
      <c r="S4992">
        <f>YEAR(SalesData[[#This Row],[Order Date]])*100 + MONTH(SalesData[[#This Row],[Order Date]])</f>
        <v>202405</v>
      </c>
    </row>
    <row r="4993" spans="1:19" x14ac:dyDescent="0.3">
      <c r="A4993" t="s">
        <v>3650</v>
      </c>
      <c r="B4993" s="3">
        <v>45430</v>
      </c>
      <c r="C4993" t="s">
        <v>3651</v>
      </c>
      <c r="D4993" t="s">
        <v>23</v>
      </c>
      <c r="E4993" t="s">
        <v>19</v>
      </c>
      <c r="F4993" t="s">
        <v>44</v>
      </c>
      <c r="G4993">
        <v>2</v>
      </c>
      <c r="H4993" s="5">
        <v>441.06</v>
      </c>
      <c r="I4993" s="5">
        <v>0.28999999999999998</v>
      </c>
      <c r="J4993" s="5">
        <v>626.30520000000001</v>
      </c>
      <c r="K4993" s="5">
        <v>130.4374441879647</v>
      </c>
      <c r="L4993">
        <f>YEAR(SalesData[Order Date])</f>
        <v>2024</v>
      </c>
      <c r="M4993">
        <f>MONTH(SalesData[Order Date])</f>
        <v>5</v>
      </c>
      <c r="N4993" t="str">
        <f>TEXT(SalesData[[#This Row],[Order Date]], "mmmm")</f>
        <v>May</v>
      </c>
      <c r="O4993" s="7">
        <f>IF(SalesData[Sales]=0,0,SalesData[Profit]/SalesData[Sales])</f>
        <v>0.20826498676358537</v>
      </c>
      <c r="P4993" s="8">
        <f t="shared" si="77"/>
        <v>3.2875345757946763E-4</v>
      </c>
      <c r="Q4993" t="str">
        <f>IF(SalesData[[#This Row],[Discount]]&gt;0, "Yes", "No")</f>
        <v>Yes</v>
      </c>
      <c r="R4993" t="str">
        <f>TEXT(SalesData[[#This Row],[Order Date]],"mmm-yyyy")</f>
        <v>May-2024</v>
      </c>
      <c r="S4993">
        <f>YEAR(SalesData[[#This Row],[Order Date]])*100 + MONTH(SalesData[[#This Row],[Order Date]])</f>
        <v>202405</v>
      </c>
    </row>
    <row r="4994" spans="1:19" x14ac:dyDescent="0.3">
      <c r="A4994" t="s">
        <v>3704</v>
      </c>
      <c r="B4994" s="3">
        <v>45429</v>
      </c>
      <c r="C4994" t="s">
        <v>3705</v>
      </c>
      <c r="D4994" t="s">
        <v>30</v>
      </c>
      <c r="E4994" t="s">
        <v>14</v>
      </c>
      <c r="F4994" t="s">
        <v>53</v>
      </c>
      <c r="G4994">
        <v>1</v>
      </c>
      <c r="H4994" s="5">
        <v>873.56</v>
      </c>
      <c r="I4994" s="5">
        <v>0.26</v>
      </c>
      <c r="J4994" s="5">
        <v>646.43439999999998</v>
      </c>
      <c r="K4994" s="5">
        <v>101.5041819019727</v>
      </c>
      <c r="L4994">
        <f>YEAR(SalesData[Order Date])</f>
        <v>2024</v>
      </c>
      <c r="M4994">
        <f>MONTH(SalesData[Order Date])</f>
        <v>5</v>
      </c>
      <c r="N4994" t="str">
        <f>TEXT(SalesData[[#This Row],[Order Date]], "mmmm")</f>
        <v>May</v>
      </c>
      <c r="O4994" s="7">
        <f>IF(SalesData[Sales]=0,0,SalesData[Profit]/SalesData[Sales])</f>
        <v>0.15702162802903544</v>
      </c>
      <c r="P4994" s="8">
        <f t="shared" ref="P4994:P5057" si="78">IF(H:H*G:G=0, 0, (I:I/(H:H*G:G)))</f>
        <v>2.9763267548880447E-4</v>
      </c>
      <c r="Q4994" t="str">
        <f>IF(SalesData[[#This Row],[Discount]]&gt;0, "Yes", "No")</f>
        <v>Yes</v>
      </c>
      <c r="R4994" t="str">
        <f>TEXT(SalesData[[#This Row],[Order Date]],"mmm-yyyy")</f>
        <v>May-2024</v>
      </c>
      <c r="S4994">
        <f>YEAR(SalesData[[#This Row],[Order Date]])*100 + MONTH(SalesData[[#This Row],[Order Date]])</f>
        <v>202405</v>
      </c>
    </row>
    <row r="4995" spans="1:19" x14ac:dyDescent="0.3">
      <c r="A4995" t="s">
        <v>3714</v>
      </c>
      <c r="B4995" s="3">
        <v>45432</v>
      </c>
      <c r="C4995" t="s">
        <v>3715</v>
      </c>
      <c r="D4995" t="s">
        <v>18</v>
      </c>
      <c r="E4995" t="s">
        <v>14</v>
      </c>
      <c r="F4995" t="s">
        <v>62</v>
      </c>
      <c r="G4995">
        <v>4</v>
      </c>
      <c r="H4995" s="5">
        <v>880.65</v>
      </c>
      <c r="I4995" s="5">
        <v>0.15</v>
      </c>
      <c r="J4995" s="5">
        <v>2994.21</v>
      </c>
      <c r="K4995" s="5">
        <v>682.39356029831902</v>
      </c>
      <c r="L4995">
        <f>YEAR(SalesData[Order Date])</f>
        <v>2024</v>
      </c>
      <c r="M4995">
        <f>MONTH(SalesData[Order Date])</f>
        <v>5</v>
      </c>
      <c r="N4995" t="str">
        <f>TEXT(SalesData[[#This Row],[Order Date]], "mmmm")</f>
        <v>May</v>
      </c>
      <c r="O4995" s="7">
        <f>IF(SalesData[Sales]=0,0,SalesData[Profit]/SalesData[Sales])</f>
        <v>0.22790437554424006</v>
      </c>
      <c r="P4995" s="8">
        <f t="shared" si="78"/>
        <v>4.2582183614375745E-5</v>
      </c>
      <c r="Q4995" t="str">
        <f>IF(SalesData[[#This Row],[Discount]]&gt;0, "Yes", "No")</f>
        <v>Yes</v>
      </c>
      <c r="R4995" t="str">
        <f>TEXT(SalesData[[#This Row],[Order Date]],"mmm-yyyy")</f>
        <v>May-2024</v>
      </c>
      <c r="S4995">
        <f>YEAR(SalesData[[#This Row],[Order Date]])*100 + MONTH(SalesData[[#This Row],[Order Date]])</f>
        <v>202405</v>
      </c>
    </row>
    <row r="4996" spans="1:19" x14ac:dyDescent="0.3">
      <c r="A4996" t="s">
        <v>3720</v>
      </c>
      <c r="B4996" s="3">
        <v>45440</v>
      </c>
      <c r="C4996" t="s">
        <v>3721</v>
      </c>
      <c r="D4996" t="s">
        <v>23</v>
      </c>
      <c r="E4996" t="s">
        <v>14</v>
      </c>
      <c r="F4996" t="s">
        <v>62</v>
      </c>
      <c r="G4996">
        <v>9</v>
      </c>
      <c r="H4996" s="5">
        <v>308.20999999999998</v>
      </c>
      <c r="I4996" s="5">
        <v>0.16</v>
      </c>
      <c r="J4996" s="5">
        <v>2330.0675999999999</v>
      </c>
      <c r="K4996" s="5">
        <v>376.1894952725371</v>
      </c>
      <c r="L4996">
        <f>YEAR(SalesData[Order Date])</f>
        <v>2024</v>
      </c>
      <c r="M4996">
        <f>MONTH(SalesData[Order Date])</f>
        <v>5</v>
      </c>
      <c r="N4996" t="str">
        <f>TEXT(SalesData[[#This Row],[Order Date]], "mmmm")</f>
        <v>May</v>
      </c>
      <c r="O4996" s="7">
        <f>IF(SalesData[Sales]=0,0,SalesData[Profit]/SalesData[Sales])</f>
        <v>0.16145003487132181</v>
      </c>
      <c r="P4996" s="8">
        <f t="shared" si="78"/>
        <v>5.7680729949637515E-5</v>
      </c>
      <c r="Q4996" t="str">
        <f>IF(SalesData[[#This Row],[Discount]]&gt;0, "Yes", "No")</f>
        <v>Yes</v>
      </c>
      <c r="R4996" t="str">
        <f>TEXT(SalesData[[#This Row],[Order Date]],"mmm-yyyy")</f>
        <v>May-2024</v>
      </c>
      <c r="S4996">
        <f>YEAR(SalesData[[#This Row],[Order Date]])*100 + MONTH(SalesData[[#This Row],[Order Date]])</f>
        <v>202405</v>
      </c>
    </row>
    <row r="4997" spans="1:19" x14ac:dyDescent="0.3">
      <c r="A4997" t="s">
        <v>3736</v>
      </c>
      <c r="B4997" s="3">
        <v>45432</v>
      </c>
      <c r="C4997" t="s">
        <v>3737</v>
      </c>
      <c r="D4997" t="s">
        <v>13</v>
      </c>
      <c r="E4997" t="s">
        <v>19</v>
      </c>
      <c r="F4997" t="s">
        <v>91</v>
      </c>
      <c r="G4997">
        <v>2</v>
      </c>
      <c r="H4997" s="5">
        <v>740.08</v>
      </c>
      <c r="I4997" s="5">
        <v>0.11</v>
      </c>
      <c r="J4997" s="5">
        <v>1317.3424</v>
      </c>
      <c r="K4997" s="5">
        <v>281.1117149361537</v>
      </c>
      <c r="L4997">
        <f>YEAR(SalesData[Order Date])</f>
        <v>2024</v>
      </c>
      <c r="M4997">
        <f>MONTH(SalesData[Order Date])</f>
        <v>5</v>
      </c>
      <c r="N4997" t="str">
        <f>TEXT(SalesData[[#This Row],[Order Date]], "mmmm")</f>
        <v>May</v>
      </c>
      <c r="O4997" s="7">
        <f>IF(SalesData[Sales]=0,0,SalesData[Profit]/SalesData[Sales])</f>
        <v>0.2133930517503678</v>
      </c>
      <c r="P4997" s="8">
        <f t="shared" si="78"/>
        <v>7.4316290130796664E-5</v>
      </c>
      <c r="Q4997" t="str">
        <f>IF(SalesData[[#This Row],[Discount]]&gt;0, "Yes", "No")</f>
        <v>Yes</v>
      </c>
      <c r="R4997" t="str">
        <f>TEXT(SalesData[[#This Row],[Order Date]],"mmm-yyyy")</f>
        <v>May-2024</v>
      </c>
      <c r="S4997">
        <f>YEAR(SalesData[[#This Row],[Order Date]])*100 + MONTH(SalesData[[#This Row],[Order Date]])</f>
        <v>202405</v>
      </c>
    </row>
    <row r="4998" spans="1:19" x14ac:dyDescent="0.3">
      <c r="A4998" t="s">
        <v>3788</v>
      </c>
      <c r="B4998" s="3">
        <v>45429</v>
      </c>
      <c r="C4998" t="s">
        <v>3789</v>
      </c>
      <c r="D4998" t="s">
        <v>13</v>
      </c>
      <c r="E4998" t="s">
        <v>26</v>
      </c>
      <c r="F4998" t="s">
        <v>34</v>
      </c>
      <c r="G4998">
        <v>4</v>
      </c>
      <c r="H4998" s="5">
        <v>745.69</v>
      </c>
      <c r="I4998" s="5">
        <v>0.23</v>
      </c>
      <c r="J4998" s="5">
        <v>2296.7251999999999</v>
      </c>
      <c r="K4998" s="5">
        <v>141.15039878594109</v>
      </c>
      <c r="L4998">
        <f>YEAR(SalesData[Order Date])</f>
        <v>2024</v>
      </c>
      <c r="M4998">
        <f>MONTH(SalesData[Order Date])</f>
        <v>5</v>
      </c>
      <c r="N4998" t="str">
        <f>TEXT(SalesData[[#This Row],[Order Date]], "mmmm")</f>
        <v>May</v>
      </c>
      <c r="O4998" s="7">
        <f>IF(SalesData[Sales]=0,0,SalesData[Profit]/SalesData[Sales])</f>
        <v>6.1457243028439405E-2</v>
      </c>
      <c r="P4998" s="8">
        <f t="shared" si="78"/>
        <v>7.7109790931888583E-5</v>
      </c>
      <c r="Q4998" t="str">
        <f>IF(SalesData[[#This Row],[Discount]]&gt;0, "Yes", "No")</f>
        <v>Yes</v>
      </c>
      <c r="R4998" t="str">
        <f>TEXT(SalesData[[#This Row],[Order Date]],"mmm-yyyy")</f>
        <v>May-2024</v>
      </c>
      <c r="S4998">
        <f>YEAR(SalesData[[#This Row],[Order Date]])*100 + MONTH(SalesData[[#This Row],[Order Date]])</f>
        <v>202405</v>
      </c>
    </row>
    <row r="4999" spans="1:19" x14ac:dyDescent="0.3">
      <c r="A4999" t="s">
        <v>3865</v>
      </c>
      <c r="B4999" s="3">
        <v>45438</v>
      </c>
      <c r="C4999" t="s">
        <v>3866</v>
      </c>
      <c r="D4999" t="s">
        <v>23</v>
      </c>
      <c r="E4999" t="s">
        <v>26</v>
      </c>
      <c r="F4999" t="s">
        <v>31</v>
      </c>
      <c r="G4999">
        <v>8</v>
      </c>
      <c r="H4999" s="5">
        <v>850.53</v>
      </c>
      <c r="I4999" s="5">
        <v>0.08</v>
      </c>
      <c r="J4999" s="5">
        <v>6259.9008000000003</v>
      </c>
      <c r="K4999" s="5">
        <v>984.52390500262504</v>
      </c>
      <c r="L4999">
        <f>YEAR(SalesData[Order Date])</f>
        <v>2024</v>
      </c>
      <c r="M4999">
        <f>MONTH(SalesData[Order Date])</f>
        <v>5</v>
      </c>
      <c r="N4999" t="str">
        <f>TEXT(SalesData[[#This Row],[Order Date]], "mmmm")</f>
        <v>May</v>
      </c>
      <c r="O4999" s="7">
        <f>IF(SalesData[Sales]=0,0,SalesData[Profit]/SalesData[Sales])</f>
        <v>0.1572746815736481</v>
      </c>
      <c r="P4999" s="8">
        <f t="shared" si="78"/>
        <v>1.1757374813351676E-5</v>
      </c>
      <c r="Q4999" t="str">
        <f>IF(SalesData[[#This Row],[Discount]]&gt;0, "Yes", "No")</f>
        <v>Yes</v>
      </c>
      <c r="R4999" t="str">
        <f>TEXT(SalesData[[#This Row],[Order Date]],"mmm-yyyy")</f>
        <v>May-2024</v>
      </c>
      <c r="S4999">
        <f>YEAR(SalesData[[#This Row],[Order Date]])*100 + MONTH(SalesData[[#This Row],[Order Date]])</f>
        <v>202405</v>
      </c>
    </row>
    <row r="5000" spans="1:19" x14ac:dyDescent="0.3">
      <c r="A5000" t="s">
        <v>3875</v>
      </c>
      <c r="B5000" s="3">
        <v>45442</v>
      </c>
      <c r="C5000" t="s">
        <v>3876</v>
      </c>
      <c r="D5000" t="s">
        <v>30</v>
      </c>
      <c r="E5000" t="s">
        <v>26</v>
      </c>
      <c r="F5000" t="s">
        <v>91</v>
      </c>
      <c r="G5000">
        <v>9</v>
      </c>
      <c r="H5000" s="5">
        <v>527.42999999999995</v>
      </c>
      <c r="I5000" s="5">
        <v>0.02</v>
      </c>
      <c r="J5000" s="5">
        <v>4651.9326000000001</v>
      </c>
      <c r="K5000" s="5">
        <v>238.47019638521809</v>
      </c>
      <c r="L5000">
        <f>YEAR(SalesData[Order Date])</f>
        <v>2024</v>
      </c>
      <c r="M5000">
        <f>MONTH(SalesData[Order Date])</f>
        <v>5</v>
      </c>
      <c r="N5000" t="str">
        <f>TEXT(SalesData[[#This Row],[Order Date]], "mmmm")</f>
        <v>May</v>
      </c>
      <c r="O5000" s="7">
        <f>IF(SalesData[Sales]=0,0,SalesData[Profit]/SalesData[Sales])</f>
        <v>5.1262607799867542E-2</v>
      </c>
      <c r="P5000" s="8">
        <f t="shared" si="78"/>
        <v>4.2133026604899652E-6</v>
      </c>
      <c r="Q5000" t="str">
        <f>IF(SalesData[[#This Row],[Discount]]&gt;0, "Yes", "No")</f>
        <v>Yes</v>
      </c>
      <c r="R5000" t="str">
        <f>TEXT(SalesData[[#This Row],[Order Date]],"mmm-yyyy")</f>
        <v>May-2024</v>
      </c>
      <c r="S5000">
        <f>YEAR(SalesData[[#This Row],[Order Date]])*100 + MONTH(SalesData[[#This Row],[Order Date]])</f>
        <v>202405</v>
      </c>
    </row>
    <row r="5001" spans="1:19" x14ac:dyDescent="0.3">
      <c r="A5001" t="s">
        <v>3877</v>
      </c>
      <c r="B5001" s="3">
        <v>45435</v>
      </c>
      <c r="C5001" t="s">
        <v>3878</v>
      </c>
      <c r="D5001" t="s">
        <v>13</v>
      </c>
      <c r="E5001" t="s">
        <v>19</v>
      </c>
      <c r="F5001" t="s">
        <v>34</v>
      </c>
      <c r="G5001">
        <v>1</v>
      </c>
      <c r="H5001" s="5">
        <v>982.07</v>
      </c>
      <c r="I5001" s="5">
        <v>7.0000000000000007E-2</v>
      </c>
      <c r="J5001" s="5">
        <v>913.32510000000002</v>
      </c>
      <c r="K5001" s="5">
        <v>84.849304966610831</v>
      </c>
      <c r="L5001">
        <f>YEAR(SalesData[Order Date])</f>
        <v>2024</v>
      </c>
      <c r="M5001">
        <f>MONTH(SalesData[Order Date])</f>
        <v>5</v>
      </c>
      <c r="N5001" t="str">
        <f>TEXT(SalesData[[#This Row],[Order Date]], "mmmm")</f>
        <v>May</v>
      </c>
      <c r="O5001" s="7">
        <f>IF(SalesData[Sales]=0,0,SalesData[Profit]/SalesData[Sales])</f>
        <v>9.2901536338605858E-2</v>
      </c>
      <c r="P5001" s="8">
        <f t="shared" si="78"/>
        <v>7.1278014805461942E-5</v>
      </c>
      <c r="Q5001" t="str">
        <f>IF(SalesData[[#This Row],[Discount]]&gt;0, "Yes", "No")</f>
        <v>Yes</v>
      </c>
      <c r="R5001" t="str">
        <f>TEXT(SalesData[[#This Row],[Order Date]],"mmm-yyyy")</f>
        <v>May-2024</v>
      </c>
      <c r="S5001">
        <f>YEAR(SalesData[[#This Row],[Order Date]])*100 + MONTH(SalesData[[#This Row],[Order Date]])</f>
        <v>202405</v>
      </c>
    </row>
    <row r="5002" spans="1:19" x14ac:dyDescent="0.3">
      <c r="A5002" t="s">
        <v>3893</v>
      </c>
      <c r="B5002" s="3">
        <v>45429</v>
      </c>
      <c r="C5002" t="s">
        <v>3894</v>
      </c>
      <c r="D5002" t="s">
        <v>30</v>
      </c>
      <c r="E5002" t="s">
        <v>19</v>
      </c>
      <c r="F5002" t="s">
        <v>91</v>
      </c>
      <c r="G5002">
        <v>5</v>
      </c>
      <c r="H5002" s="5">
        <v>809.77</v>
      </c>
      <c r="I5002" s="5">
        <v>0.17</v>
      </c>
      <c r="J5002" s="5">
        <v>3360.5455000000002</v>
      </c>
      <c r="K5002" s="5">
        <v>193.51333253562069</v>
      </c>
      <c r="L5002">
        <f>YEAR(SalesData[Order Date])</f>
        <v>2024</v>
      </c>
      <c r="M5002">
        <f>MONTH(SalesData[Order Date])</f>
        <v>5</v>
      </c>
      <c r="N5002" t="str">
        <f>TEXT(SalesData[[#This Row],[Order Date]], "mmmm")</f>
        <v>May</v>
      </c>
      <c r="O5002" s="7">
        <f>IF(SalesData[Sales]=0,0,SalesData[Profit]/SalesData[Sales])</f>
        <v>5.7583904915324217E-2</v>
      </c>
      <c r="P5002" s="8">
        <f t="shared" si="78"/>
        <v>4.1987230942119374E-5</v>
      </c>
      <c r="Q5002" t="str">
        <f>IF(SalesData[[#This Row],[Discount]]&gt;0, "Yes", "No")</f>
        <v>Yes</v>
      </c>
      <c r="R5002" t="str">
        <f>TEXT(SalesData[[#This Row],[Order Date]],"mmm-yyyy")</f>
        <v>May-2024</v>
      </c>
      <c r="S5002">
        <f>YEAR(SalesData[[#This Row],[Order Date]])*100 + MONTH(SalesData[[#This Row],[Order Date]])</f>
        <v>202405</v>
      </c>
    </row>
    <row r="5003" spans="1:19" x14ac:dyDescent="0.3">
      <c r="A5003" t="s">
        <v>3945</v>
      </c>
      <c r="B5003" s="3">
        <v>45418</v>
      </c>
      <c r="C5003" t="s">
        <v>3946</v>
      </c>
      <c r="D5003" t="s">
        <v>30</v>
      </c>
      <c r="E5003" t="s">
        <v>19</v>
      </c>
      <c r="F5003" t="s">
        <v>15</v>
      </c>
      <c r="G5003">
        <v>1</v>
      </c>
      <c r="H5003" s="5">
        <v>524.67999999999995</v>
      </c>
      <c r="I5003" s="5">
        <v>0.16</v>
      </c>
      <c r="J5003" s="5">
        <v>440.73119999999989</v>
      </c>
      <c r="K5003" s="5">
        <v>81.828379752507331</v>
      </c>
      <c r="L5003">
        <f>YEAR(SalesData[Order Date])</f>
        <v>2024</v>
      </c>
      <c r="M5003">
        <f>MONTH(SalesData[Order Date])</f>
        <v>5</v>
      </c>
      <c r="N5003" t="str">
        <f>TEXT(SalesData[[#This Row],[Order Date]], "mmmm")</f>
        <v>May</v>
      </c>
      <c r="O5003" s="7">
        <f>IF(SalesData[Sales]=0,0,SalesData[Profit]/SalesData[Sales])</f>
        <v>0.18566504879279558</v>
      </c>
      <c r="P5003" s="8">
        <f t="shared" si="78"/>
        <v>3.0494777769307012E-4</v>
      </c>
      <c r="Q5003" t="str">
        <f>IF(SalesData[[#This Row],[Discount]]&gt;0, "Yes", "No")</f>
        <v>Yes</v>
      </c>
      <c r="R5003" t="str">
        <f>TEXT(SalesData[[#This Row],[Order Date]],"mmm-yyyy")</f>
        <v>May-2024</v>
      </c>
      <c r="S5003">
        <f>YEAR(SalesData[[#This Row],[Order Date]])*100 + MONTH(SalesData[[#This Row],[Order Date]])</f>
        <v>202405</v>
      </c>
    </row>
    <row r="5004" spans="1:19" x14ac:dyDescent="0.3">
      <c r="A5004" t="s">
        <v>4050</v>
      </c>
      <c r="B5004" s="3">
        <v>45429</v>
      </c>
      <c r="C5004" t="s">
        <v>4051</v>
      </c>
      <c r="D5004" t="s">
        <v>18</v>
      </c>
      <c r="E5004" t="s">
        <v>26</v>
      </c>
      <c r="F5004" t="s">
        <v>20</v>
      </c>
      <c r="G5004">
        <v>9</v>
      </c>
      <c r="H5004" s="5">
        <v>901.94</v>
      </c>
      <c r="I5004" s="5">
        <v>0.02</v>
      </c>
      <c r="J5004" s="5">
        <v>7955.1108000000004</v>
      </c>
      <c r="K5004" s="5">
        <v>601.05495526759216</v>
      </c>
      <c r="L5004">
        <f>YEAR(SalesData[Order Date])</f>
        <v>2024</v>
      </c>
      <c r="M5004">
        <f>MONTH(SalesData[Order Date])</f>
        <v>5</v>
      </c>
      <c r="N5004" t="str">
        <f>TEXT(SalesData[[#This Row],[Order Date]], "mmmm")</f>
        <v>May</v>
      </c>
      <c r="O5004" s="7">
        <f>IF(SalesData[Sales]=0,0,SalesData[Profit]/SalesData[Sales])</f>
        <v>7.5555824472940361E-2</v>
      </c>
      <c r="P5004" s="8">
        <f t="shared" si="78"/>
        <v>2.4638248910373438E-6</v>
      </c>
      <c r="Q5004" t="str">
        <f>IF(SalesData[[#This Row],[Discount]]&gt;0, "Yes", "No")</f>
        <v>Yes</v>
      </c>
      <c r="R5004" t="str">
        <f>TEXT(SalesData[[#This Row],[Order Date]],"mmm-yyyy")</f>
        <v>May-2024</v>
      </c>
      <c r="S5004">
        <f>YEAR(SalesData[[#This Row],[Order Date]])*100 + MONTH(SalesData[[#This Row],[Order Date]])</f>
        <v>202405</v>
      </c>
    </row>
    <row r="5005" spans="1:19" x14ac:dyDescent="0.3">
      <c r="A5005" t="s">
        <v>4143</v>
      </c>
      <c r="B5005" s="3">
        <v>45443</v>
      </c>
      <c r="C5005" t="s">
        <v>4144</v>
      </c>
      <c r="D5005" t="s">
        <v>18</v>
      </c>
      <c r="E5005" t="s">
        <v>19</v>
      </c>
      <c r="F5005" t="s">
        <v>34</v>
      </c>
      <c r="G5005">
        <v>5</v>
      </c>
      <c r="H5005" s="5">
        <v>861.93</v>
      </c>
      <c r="I5005" s="5">
        <v>0.2</v>
      </c>
      <c r="J5005" s="5">
        <v>3447.72</v>
      </c>
      <c r="K5005" s="5">
        <v>494.25202106215761</v>
      </c>
      <c r="L5005">
        <f>YEAR(SalesData[Order Date])</f>
        <v>2024</v>
      </c>
      <c r="M5005">
        <f>MONTH(SalesData[Order Date])</f>
        <v>5</v>
      </c>
      <c r="N5005" t="str">
        <f>TEXT(SalesData[[#This Row],[Order Date]], "mmmm")</f>
        <v>May</v>
      </c>
      <c r="O5005" s="7">
        <f>IF(SalesData[Sales]=0,0,SalesData[Profit]/SalesData[Sales])</f>
        <v>0.14335619512668013</v>
      </c>
      <c r="P5005" s="8">
        <f t="shared" si="78"/>
        <v>4.6407480885918818E-5</v>
      </c>
      <c r="Q5005" t="str">
        <f>IF(SalesData[[#This Row],[Discount]]&gt;0, "Yes", "No")</f>
        <v>Yes</v>
      </c>
      <c r="R5005" t="str">
        <f>TEXT(SalesData[[#This Row],[Order Date]],"mmm-yyyy")</f>
        <v>May-2024</v>
      </c>
      <c r="S5005">
        <f>YEAR(SalesData[[#This Row],[Order Date]])*100 + MONTH(SalesData[[#This Row],[Order Date]])</f>
        <v>202405</v>
      </c>
    </row>
    <row r="5006" spans="1:19" x14ac:dyDescent="0.3">
      <c r="A5006" t="s">
        <v>4205</v>
      </c>
      <c r="B5006" s="3">
        <v>45425</v>
      </c>
      <c r="C5006" t="s">
        <v>4206</v>
      </c>
      <c r="D5006" t="s">
        <v>18</v>
      </c>
      <c r="E5006" t="s">
        <v>26</v>
      </c>
      <c r="F5006" t="s">
        <v>15</v>
      </c>
      <c r="G5006">
        <v>4</v>
      </c>
      <c r="H5006" s="5">
        <v>231.98</v>
      </c>
      <c r="I5006" s="5">
        <v>0.08</v>
      </c>
      <c r="J5006" s="5">
        <v>853.68640000000005</v>
      </c>
      <c r="K5006" s="5">
        <v>240.03997644378379</v>
      </c>
      <c r="L5006">
        <f>YEAR(SalesData[Order Date])</f>
        <v>2024</v>
      </c>
      <c r="M5006">
        <f>MONTH(SalesData[Order Date])</f>
        <v>5</v>
      </c>
      <c r="N5006" t="str">
        <f>TEXT(SalesData[[#This Row],[Order Date]], "mmmm")</f>
        <v>May</v>
      </c>
      <c r="O5006" s="7">
        <f>IF(SalesData[Sales]=0,0,SalesData[Profit]/SalesData[Sales])</f>
        <v>0.2811805089594771</v>
      </c>
      <c r="P5006" s="8">
        <f t="shared" si="78"/>
        <v>8.6214328821450129E-5</v>
      </c>
      <c r="Q5006" t="str">
        <f>IF(SalesData[[#This Row],[Discount]]&gt;0, "Yes", "No")</f>
        <v>Yes</v>
      </c>
      <c r="R5006" t="str">
        <f>TEXT(SalesData[[#This Row],[Order Date]],"mmm-yyyy")</f>
        <v>May-2024</v>
      </c>
      <c r="S5006">
        <f>YEAR(SalesData[[#This Row],[Order Date]])*100 + MONTH(SalesData[[#This Row],[Order Date]])</f>
        <v>202405</v>
      </c>
    </row>
    <row r="5007" spans="1:19" x14ac:dyDescent="0.3">
      <c r="A5007" t="s">
        <v>4284</v>
      </c>
      <c r="B5007" s="3">
        <v>45433</v>
      </c>
      <c r="C5007" t="s">
        <v>4285</v>
      </c>
      <c r="D5007" t="s">
        <v>18</v>
      </c>
      <c r="E5007" t="s">
        <v>26</v>
      </c>
      <c r="F5007" t="s">
        <v>27</v>
      </c>
      <c r="G5007">
        <v>9</v>
      </c>
      <c r="H5007" s="5">
        <v>289.97000000000003</v>
      </c>
      <c r="I5007" s="5">
        <v>0.19</v>
      </c>
      <c r="J5007" s="5">
        <v>2113.8813</v>
      </c>
      <c r="K5007" s="5">
        <v>540.15065070097296</v>
      </c>
      <c r="L5007">
        <f>YEAR(SalesData[Order Date])</f>
        <v>2024</v>
      </c>
      <c r="M5007">
        <f>MONTH(SalesData[Order Date])</f>
        <v>5</v>
      </c>
      <c r="N5007" t="str">
        <f>TEXT(SalesData[[#This Row],[Order Date]], "mmmm")</f>
        <v>May</v>
      </c>
      <c r="O5007" s="7">
        <f>IF(SalesData[Sales]=0,0,SalesData[Profit]/SalesData[Sales])</f>
        <v>0.2555255352800429</v>
      </c>
      <c r="P5007" s="8">
        <f t="shared" si="78"/>
        <v>7.2804466362420622E-5</v>
      </c>
      <c r="Q5007" t="str">
        <f>IF(SalesData[[#This Row],[Discount]]&gt;0, "Yes", "No")</f>
        <v>Yes</v>
      </c>
      <c r="R5007" t="str">
        <f>TEXT(SalesData[[#This Row],[Order Date]],"mmm-yyyy")</f>
        <v>May-2024</v>
      </c>
      <c r="S5007">
        <f>YEAR(SalesData[[#This Row],[Order Date]])*100 + MONTH(SalesData[[#This Row],[Order Date]])</f>
        <v>202405</v>
      </c>
    </row>
    <row r="5008" spans="1:19" x14ac:dyDescent="0.3">
      <c r="A5008" t="s">
        <v>4322</v>
      </c>
      <c r="B5008" s="3">
        <v>45436</v>
      </c>
      <c r="C5008" t="s">
        <v>4323</v>
      </c>
      <c r="D5008" t="s">
        <v>18</v>
      </c>
      <c r="E5008" t="s">
        <v>14</v>
      </c>
      <c r="F5008" t="s">
        <v>20</v>
      </c>
      <c r="G5008">
        <v>5</v>
      </c>
      <c r="H5008" s="5">
        <v>958.35</v>
      </c>
      <c r="I5008" s="5">
        <v>0.11</v>
      </c>
      <c r="J5008" s="5">
        <v>4264.6575000000003</v>
      </c>
      <c r="K5008" s="5">
        <v>1259.771112722548</v>
      </c>
      <c r="L5008">
        <f>YEAR(SalesData[Order Date])</f>
        <v>2024</v>
      </c>
      <c r="M5008">
        <f>MONTH(SalesData[Order Date])</f>
        <v>5</v>
      </c>
      <c r="N5008" t="str">
        <f>TEXT(SalesData[[#This Row],[Order Date]], "mmmm")</f>
        <v>May</v>
      </c>
      <c r="O5008" s="7">
        <f>IF(SalesData[Sales]=0,0,SalesData[Profit]/SalesData[Sales])</f>
        <v>0.29539795698073007</v>
      </c>
      <c r="P5008" s="8">
        <f t="shared" si="78"/>
        <v>2.2956122502217353E-5</v>
      </c>
      <c r="Q5008" t="str">
        <f>IF(SalesData[[#This Row],[Discount]]&gt;0, "Yes", "No")</f>
        <v>Yes</v>
      </c>
      <c r="R5008" t="str">
        <f>TEXT(SalesData[[#This Row],[Order Date]],"mmm-yyyy")</f>
        <v>May-2024</v>
      </c>
      <c r="S5008">
        <f>YEAR(SalesData[[#This Row],[Order Date]])*100 + MONTH(SalesData[[#This Row],[Order Date]])</f>
        <v>202405</v>
      </c>
    </row>
    <row r="5009" spans="1:19" x14ac:dyDescent="0.3">
      <c r="A5009" t="s">
        <v>4402</v>
      </c>
      <c r="B5009" s="3">
        <v>45432</v>
      </c>
      <c r="C5009" t="s">
        <v>4403</v>
      </c>
      <c r="D5009" t="s">
        <v>23</v>
      </c>
      <c r="E5009" t="s">
        <v>19</v>
      </c>
      <c r="F5009" t="s">
        <v>62</v>
      </c>
      <c r="G5009">
        <v>5</v>
      </c>
      <c r="H5009" s="5">
        <v>439.72</v>
      </c>
      <c r="I5009" s="5">
        <v>0.2</v>
      </c>
      <c r="J5009" s="5">
        <v>1758.88</v>
      </c>
      <c r="K5009" s="5">
        <v>148.17903090647201</v>
      </c>
      <c r="L5009">
        <f>YEAR(SalesData[Order Date])</f>
        <v>2024</v>
      </c>
      <c r="M5009">
        <f>MONTH(SalesData[Order Date])</f>
        <v>5</v>
      </c>
      <c r="N5009" t="str">
        <f>TEXT(SalesData[[#This Row],[Order Date]], "mmmm")</f>
        <v>May</v>
      </c>
      <c r="O5009" s="7">
        <f>IF(SalesData[Sales]=0,0,SalesData[Profit]/SalesData[Sales])</f>
        <v>8.4246242442049479E-2</v>
      </c>
      <c r="P5009" s="8">
        <f t="shared" si="78"/>
        <v>9.0966978986627844E-5</v>
      </c>
      <c r="Q5009" t="str">
        <f>IF(SalesData[[#This Row],[Discount]]&gt;0, "Yes", "No")</f>
        <v>Yes</v>
      </c>
      <c r="R5009" t="str">
        <f>TEXT(SalesData[[#This Row],[Order Date]],"mmm-yyyy")</f>
        <v>May-2024</v>
      </c>
      <c r="S5009">
        <f>YEAR(SalesData[[#This Row],[Order Date]])*100 + MONTH(SalesData[[#This Row],[Order Date]])</f>
        <v>202405</v>
      </c>
    </row>
    <row r="5010" spans="1:19" x14ac:dyDescent="0.3">
      <c r="A5010" t="s">
        <v>4404</v>
      </c>
      <c r="B5010" s="3">
        <v>45441</v>
      </c>
      <c r="C5010" t="s">
        <v>4405</v>
      </c>
      <c r="D5010" t="s">
        <v>13</v>
      </c>
      <c r="E5010" t="s">
        <v>19</v>
      </c>
      <c r="F5010" t="s">
        <v>34</v>
      </c>
      <c r="G5010">
        <v>7</v>
      </c>
      <c r="H5010" s="5">
        <v>288.49</v>
      </c>
      <c r="I5010" s="5">
        <v>0.01</v>
      </c>
      <c r="J5010" s="5">
        <v>1999.2357</v>
      </c>
      <c r="K5010" s="5">
        <v>371.20692274265161</v>
      </c>
      <c r="L5010">
        <f>YEAR(SalesData[Order Date])</f>
        <v>2024</v>
      </c>
      <c r="M5010">
        <f>MONTH(SalesData[Order Date])</f>
        <v>5</v>
      </c>
      <c r="N5010" t="str">
        <f>TEXT(SalesData[[#This Row],[Order Date]], "mmmm")</f>
        <v>May</v>
      </c>
      <c r="O5010" s="7">
        <f>IF(SalesData[Sales]=0,0,SalesData[Profit]/SalesData[Sales])</f>
        <v>0.18567441684972494</v>
      </c>
      <c r="P5010" s="8">
        <f t="shared" si="78"/>
        <v>4.95189236566754E-6</v>
      </c>
      <c r="Q5010" t="str">
        <f>IF(SalesData[[#This Row],[Discount]]&gt;0, "Yes", "No")</f>
        <v>Yes</v>
      </c>
      <c r="R5010" t="str">
        <f>TEXT(SalesData[[#This Row],[Order Date]],"mmm-yyyy")</f>
        <v>May-2024</v>
      </c>
      <c r="S5010">
        <f>YEAR(SalesData[[#This Row],[Order Date]])*100 + MONTH(SalesData[[#This Row],[Order Date]])</f>
        <v>202405</v>
      </c>
    </row>
    <row r="5011" spans="1:19" x14ac:dyDescent="0.3">
      <c r="A5011" t="s">
        <v>4422</v>
      </c>
      <c r="B5011" s="3">
        <v>45422</v>
      </c>
      <c r="C5011" t="s">
        <v>4423</v>
      </c>
      <c r="D5011" t="s">
        <v>30</v>
      </c>
      <c r="E5011" t="s">
        <v>19</v>
      </c>
      <c r="F5011" t="s">
        <v>15</v>
      </c>
      <c r="G5011">
        <v>9</v>
      </c>
      <c r="H5011" s="5">
        <v>494.64</v>
      </c>
      <c r="I5011" s="5">
        <v>0.1</v>
      </c>
      <c r="J5011" s="5">
        <v>4006.5839999999998</v>
      </c>
      <c r="K5011" s="5">
        <v>492.39293958138558</v>
      </c>
      <c r="L5011">
        <f>YEAR(SalesData[Order Date])</f>
        <v>2024</v>
      </c>
      <c r="M5011">
        <f>MONTH(SalesData[Order Date])</f>
        <v>5</v>
      </c>
      <c r="N5011" t="str">
        <f>TEXT(SalesData[[#This Row],[Order Date]], "mmmm")</f>
        <v>May</v>
      </c>
      <c r="O5011" s="7">
        <f>IF(SalesData[Sales]=0,0,SalesData[Profit]/SalesData[Sales])</f>
        <v>0.12289594816466735</v>
      </c>
      <c r="P5011" s="8">
        <f t="shared" si="78"/>
        <v>2.246302585943537E-5</v>
      </c>
      <c r="Q5011" t="str">
        <f>IF(SalesData[[#This Row],[Discount]]&gt;0, "Yes", "No")</f>
        <v>Yes</v>
      </c>
      <c r="R5011" t="str">
        <f>TEXT(SalesData[[#This Row],[Order Date]],"mmm-yyyy")</f>
        <v>May-2024</v>
      </c>
      <c r="S5011">
        <f>YEAR(SalesData[[#This Row],[Order Date]])*100 + MONTH(SalesData[[#This Row],[Order Date]])</f>
        <v>202405</v>
      </c>
    </row>
    <row r="5012" spans="1:19" x14ac:dyDescent="0.3">
      <c r="A5012" t="s">
        <v>4498</v>
      </c>
      <c r="B5012" s="3">
        <v>45413</v>
      </c>
      <c r="C5012" t="s">
        <v>4499</v>
      </c>
      <c r="D5012" t="s">
        <v>18</v>
      </c>
      <c r="E5012" t="s">
        <v>26</v>
      </c>
      <c r="F5012" t="s">
        <v>31</v>
      </c>
      <c r="G5012">
        <v>5</v>
      </c>
      <c r="H5012" s="5">
        <v>979.77</v>
      </c>
      <c r="I5012" s="5">
        <v>0.12</v>
      </c>
      <c r="J5012" s="5">
        <v>4310.9880000000003</v>
      </c>
      <c r="K5012" s="5">
        <v>978.20231081221164</v>
      </c>
      <c r="L5012">
        <f>YEAR(SalesData[Order Date])</f>
        <v>2024</v>
      </c>
      <c r="M5012">
        <f>MONTH(SalesData[Order Date])</f>
        <v>5</v>
      </c>
      <c r="N5012" t="str">
        <f>TEXT(SalesData[[#This Row],[Order Date]], "mmmm")</f>
        <v>May</v>
      </c>
      <c r="O5012" s="7">
        <f>IF(SalesData[Sales]=0,0,SalesData[Profit]/SalesData[Sales])</f>
        <v>0.22690907764350343</v>
      </c>
      <c r="P5012" s="8">
        <f t="shared" si="78"/>
        <v>2.449554487277626E-5</v>
      </c>
      <c r="Q5012" t="str">
        <f>IF(SalesData[[#This Row],[Discount]]&gt;0, "Yes", "No")</f>
        <v>Yes</v>
      </c>
      <c r="R5012" t="str">
        <f>TEXT(SalesData[[#This Row],[Order Date]],"mmm-yyyy")</f>
        <v>May-2024</v>
      </c>
      <c r="S5012">
        <f>YEAR(SalesData[[#This Row],[Order Date]])*100 + MONTH(SalesData[[#This Row],[Order Date]])</f>
        <v>202405</v>
      </c>
    </row>
    <row r="5013" spans="1:19" x14ac:dyDescent="0.3">
      <c r="A5013" t="s">
        <v>4569</v>
      </c>
      <c r="B5013" s="3">
        <v>45415</v>
      </c>
      <c r="C5013" t="s">
        <v>4570</v>
      </c>
      <c r="D5013" t="s">
        <v>18</v>
      </c>
      <c r="E5013" t="s">
        <v>26</v>
      </c>
      <c r="F5013" t="s">
        <v>62</v>
      </c>
      <c r="G5013">
        <v>8</v>
      </c>
      <c r="H5013" s="5">
        <v>467.2</v>
      </c>
      <c r="I5013" s="5">
        <v>0.12</v>
      </c>
      <c r="J5013" s="5">
        <v>3289.0880000000002</v>
      </c>
      <c r="K5013" s="5">
        <v>561.42025782757332</v>
      </c>
      <c r="L5013">
        <f>YEAR(SalesData[Order Date])</f>
        <v>2024</v>
      </c>
      <c r="M5013">
        <f>MONTH(SalesData[Order Date])</f>
        <v>5</v>
      </c>
      <c r="N5013" t="str">
        <f>TEXT(SalesData[[#This Row],[Order Date]], "mmmm")</f>
        <v>May</v>
      </c>
      <c r="O5013" s="7">
        <f>IF(SalesData[Sales]=0,0,SalesData[Profit]/SalesData[Sales])</f>
        <v>0.17069177164842453</v>
      </c>
      <c r="P5013" s="8">
        <f t="shared" si="78"/>
        <v>3.2106164383561641E-5</v>
      </c>
      <c r="Q5013" t="str">
        <f>IF(SalesData[[#This Row],[Discount]]&gt;0, "Yes", "No")</f>
        <v>Yes</v>
      </c>
      <c r="R5013" t="str">
        <f>TEXT(SalesData[[#This Row],[Order Date]],"mmm-yyyy")</f>
        <v>May-2024</v>
      </c>
      <c r="S5013">
        <f>YEAR(SalesData[[#This Row],[Order Date]])*100 + MONTH(SalesData[[#This Row],[Order Date]])</f>
        <v>202405</v>
      </c>
    </row>
    <row r="5014" spans="1:19" x14ac:dyDescent="0.3">
      <c r="A5014" t="s">
        <v>4614</v>
      </c>
      <c r="B5014" s="3">
        <v>45431</v>
      </c>
      <c r="C5014" t="s">
        <v>4615</v>
      </c>
      <c r="D5014" t="s">
        <v>23</v>
      </c>
      <c r="E5014" t="s">
        <v>14</v>
      </c>
      <c r="F5014" t="s">
        <v>62</v>
      </c>
      <c r="G5014">
        <v>5</v>
      </c>
      <c r="H5014" s="5">
        <v>82.7</v>
      </c>
      <c r="I5014" s="5">
        <v>7.0000000000000007E-2</v>
      </c>
      <c r="J5014" s="5">
        <v>384.55499999999989</v>
      </c>
      <c r="K5014" s="5">
        <v>87.180668578023003</v>
      </c>
      <c r="L5014">
        <f>YEAR(SalesData[Order Date])</f>
        <v>2024</v>
      </c>
      <c r="M5014">
        <f>MONTH(SalesData[Order Date])</f>
        <v>5</v>
      </c>
      <c r="N5014" t="str">
        <f>TEXT(SalesData[[#This Row],[Order Date]], "mmmm")</f>
        <v>May</v>
      </c>
      <c r="O5014" s="7">
        <f>IF(SalesData[Sales]=0,0,SalesData[Profit]/SalesData[Sales])</f>
        <v>0.22670533103983312</v>
      </c>
      <c r="P5014" s="8">
        <f t="shared" si="78"/>
        <v>1.6928657799274488E-4</v>
      </c>
      <c r="Q5014" t="str">
        <f>IF(SalesData[[#This Row],[Discount]]&gt;0, "Yes", "No")</f>
        <v>Yes</v>
      </c>
      <c r="R5014" t="str">
        <f>TEXT(SalesData[[#This Row],[Order Date]],"mmm-yyyy")</f>
        <v>May-2024</v>
      </c>
      <c r="S5014">
        <f>YEAR(SalesData[[#This Row],[Order Date]])*100 + MONTH(SalesData[[#This Row],[Order Date]])</f>
        <v>202405</v>
      </c>
    </row>
    <row r="5015" spans="1:19" x14ac:dyDescent="0.3">
      <c r="A5015" t="s">
        <v>4649</v>
      </c>
      <c r="B5015" s="3">
        <v>45431</v>
      </c>
      <c r="C5015" t="s">
        <v>4650</v>
      </c>
      <c r="D5015" t="s">
        <v>23</v>
      </c>
      <c r="E5015" t="s">
        <v>26</v>
      </c>
      <c r="F5015" t="s">
        <v>44</v>
      </c>
      <c r="G5015">
        <v>3</v>
      </c>
      <c r="H5015" s="5">
        <v>462.13</v>
      </c>
      <c r="I5015" s="5">
        <v>0.12</v>
      </c>
      <c r="J5015" s="5">
        <v>1220.0232000000001</v>
      </c>
      <c r="K5015" s="5">
        <v>360.77231713697978</v>
      </c>
      <c r="L5015">
        <f>YEAR(SalesData[Order Date])</f>
        <v>2024</v>
      </c>
      <c r="M5015">
        <f>MONTH(SalesData[Order Date])</f>
        <v>5</v>
      </c>
      <c r="N5015" t="str">
        <f>TEXT(SalesData[[#This Row],[Order Date]], "mmmm")</f>
        <v>May</v>
      </c>
      <c r="O5015" s="7">
        <f>IF(SalesData[Sales]=0,0,SalesData[Profit]/SalesData[Sales])</f>
        <v>0.29570939072058611</v>
      </c>
      <c r="P5015" s="8">
        <f t="shared" si="78"/>
        <v>8.6555731071343573E-5</v>
      </c>
      <c r="Q5015" t="str">
        <f>IF(SalesData[[#This Row],[Discount]]&gt;0, "Yes", "No")</f>
        <v>Yes</v>
      </c>
      <c r="R5015" t="str">
        <f>TEXT(SalesData[[#This Row],[Order Date]],"mmm-yyyy")</f>
        <v>May-2024</v>
      </c>
      <c r="S5015">
        <f>YEAR(SalesData[[#This Row],[Order Date]])*100 + MONTH(SalesData[[#This Row],[Order Date]])</f>
        <v>202405</v>
      </c>
    </row>
    <row r="5016" spans="1:19" x14ac:dyDescent="0.3">
      <c r="A5016" t="s">
        <v>4725</v>
      </c>
      <c r="B5016" s="3">
        <v>45434</v>
      </c>
      <c r="C5016" t="s">
        <v>4726</v>
      </c>
      <c r="D5016" t="s">
        <v>23</v>
      </c>
      <c r="E5016" t="s">
        <v>19</v>
      </c>
      <c r="F5016" t="s">
        <v>27</v>
      </c>
      <c r="G5016">
        <v>1</v>
      </c>
      <c r="H5016" s="5">
        <v>782.66</v>
      </c>
      <c r="I5016" s="5">
        <v>0</v>
      </c>
      <c r="J5016" s="5">
        <v>782.66</v>
      </c>
      <c r="K5016" s="5">
        <v>207.7120463878488</v>
      </c>
      <c r="L5016">
        <f>YEAR(SalesData[Order Date])</f>
        <v>2024</v>
      </c>
      <c r="M5016">
        <f>MONTH(SalesData[Order Date])</f>
        <v>5</v>
      </c>
      <c r="N5016" t="str">
        <f>TEXT(SalesData[[#This Row],[Order Date]], "mmmm")</f>
        <v>May</v>
      </c>
      <c r="O5016" s="7">
        <f>IF(SalesData[Sales]=0,0,SalesData[Profit]/SalesData[Sales])</f>
        <v>0.26539243910235455</v>
      </c>
      <c r="P5016" s="8">
        <f t="shared" si="78"/>
        <v>0</v>
      </c>
      <c r="Q5016" t="str">
        <f>IF(SalesData[[#This Row],[Discount]]&gt;0, "Yes", "No")</f>
        <v>No</v>
      </c>
      <c r="R5016" t="str">
        <f>TEXT(SalesData[[#This Row],[Order Date]],"mmm-yyyy")</f>
        <v>May-2024</v>
      </c>
      <c r="S5016">
        <f>YEAR(SalesData[[#This Row],[Order Date]])*100 + MONTH(SalesData[[#This Row],[Order Date]])</f>
        <v>202405</v>
      </c>
    </row>
    <row r="5017" spans="1:19" x14ac:dyDescent="0.3">
      <c r="A5017" t="s">
        <v>4749</v>
      </c>
      <c r="B5017" s="3">
        <v>45441</v>
      </c>
      <c r="C5017" t="s">
        <v>4750</v>
      </c>
      <c r="D5017" t="s">
        <v>18</v>
      </c>
      <c r="E5017" t="s">
        <v>19</v>
      </c>
      <c r="F5017" t="s">
        <v>15</v>
      </c>
      <c r="G5017">
        <v>1</v>
      </c>
      <c r="H5017" s="5">
        <v>905.26</v>
      </c>
      <c r="I5017" s="5">
        <v>0.03</v>
      </c>
      <c r="J5017" s="5">
        <v>878.10219999999993</v>
      </c>
      <c r="K5017" s="5">
        <v>126.0361914289669</v>
      </c>
      <c r="L5017">
        <f>YEAR(SalesData[Order Date])</f>
        <v>2024</v>
      </c>
      <c r="M5017">
        <f>MONTH(SalesData[Order Date])</f>
        <v>5</v>
      </c>
      <c r="N5017" t="str">
        <f>TEXT(SalesData[[#This Row],[Order Date]], "mmmm")</f>
        <v>May</v>
      </c>
      <c r="O5017" s="7">
        <f>IF(SalesData[Sales]=0,0,SalesData[Profit]/SalesData[Sales])</f>
        <v>0.14353248565937646</v>
      </c>
      <c r="P5017" s="8">
        <f t="shared" si="78"/>
        <v>3.313965048715286E-5</v>
      </c>
      <c r="Q5017" t="str">
        <f>IF(SalesData[[#This Row],[Discount]]&gt;0, "Yes", "No")</f>
        <v>Yes</v>
      </c>
      <c r="R5017" t="str">
        <f>TEXT(SalesData[[#This Row],[Order Date]],"mmm-yyyy")</f>
        <v>May-2024</v>
      </c>
      <c r="S5017">
        <f>YEAR(SalesData[[#This Row],[Order Date]])*100 + MONTH(SalesData[[#This Row],[Order Date]])</f>
        <v>202405</v>
      </c>
    </row>
    <row r="5018" spans="1:19" x14ac:dyDescent="0.3">
      <c r="A5018" t="s">
        <v>4761</v>
      </c>
      <c r="B5018" s="3">
        <v>45442</v>
      </c>
      <c r="C5018" t="s">
        <v>4762</v>
      </c>
      <c r="D5018" t="s">
        <v>23</v>
      </c>
      <c r="E5018" t="s">
        <v>19</v>
      </c>
      <c r="F5018" t="s">
        <v>39</v>
      </c>
      <c r="G5018">
        <v>5</v>
      </c>
      <c r="H5018" s="5">
        <v>561.71</v>
      </c>
      <c r="I5018" s="5">
        <v>0.19</v>
      </c>
      <c r="J5018" s="5">
        <v>2274.9254999999998</v>
      </c>
      <c r="K5018" s="5">
        <v>269.69826037817501</v>
      </c>
      <c r="L5018">
        <f>YEAR(SalesData[Order Date])</f>
        <v>2024</v>
      </c>
      <c r="M5018">
        <f>MONTH(SalesData[Order Date])</f>
        <v>5</v>
      </c>
      <c r="N5018" t="str">
        <f>TEXT(SalesData[[#This Row],[Order Date]], "mmmm")</f>
        <v>May</v>
      </c>
      <c r="O5018" s="7">
        <f>IF(SalesData[Sales]=0,0,SalesData[Profit]/SalesData[Sales])</f>
        <v>0.11855256815142959</v>
      </c>
      <c r="P5018" s="8">
        <f t="shared" si="78"/>
        <v>6.7650567018568293E-5</v>
      </c>
      <c r="Q5018" t="str">
        <f>IF(SalesData[[#This Row],[Discount]]&gt;0, "Yes", "No")</f>
        <v>Yes</v>
      </c>
      <c r="R5018" t="str">
        <f>TEXT(SalesData[[#This Row],[Order Date]],"mmm-yyyy")</f>
        <v>May-2024</v>
      </c>
      <c r="S5018">
        <f>YEAR(SalesData[[#This Row],[Order Date]])*100 + MONTH(SalesData[[#This Row],[Order Date]])</f>
        <v>202405</v>
      </c>
    </row>
    <row r="5019" spans="1:19" x14ac:dyDescent="0.3">
      <c r="A5019" t="s">
        <v>4774</v>
      </c>
      <c r="B5019" s="3">
        <v>45425</v>
      </c>
      <c r="C5019" t="s">
        <v>4775</v>
      </c>
      <c r="D5019" t="s">
        <v>23</v>
      </c>
      <c r="E5019" t="s">
        <v>14</v>
      </c>
      <c r="F5019" t="s">
        <v>27</v>
      </c>
      <c r="G5019">
        <v>5</v>
      </c>
      <c r="H5019" s="5">
        <v>158.30000000000001</v>
      </c>
      <c r="I5019" s="5">
        <v>0.18</v>
      </c>
      <c r="J5019" s="5">
        <v>649.03000000000009</v>
      </c>
      <c r="K5019" s="5">
        <v>163.32229456873429</v>
      </c>
      <c r="L5019">
        <f>YEAR(SalesData[Order Date])</f>
        <v>2024</v>
      </c>
      <c r="M5019">
        <f>MONTH(SalesData[Order Date])</f>
        <v>5</v>
      </c>
      <c r="N5019" t="str">
        <f>TEXT(SalesData[[#This Row],[Order Date]], "mmmm")</f>
        <v>May</v>
      </c>
      <c r="O5019" s="7">
        <f>IF(SalesData[Sales]=0,0,SalesData[Profit]/SalesData[Sales])</f>
        <v>0.25164059376104997</v>
      </c>
      <c r="P5019" s="8">
        <f t="shared" si="78"/>
        <v>2.2741629816803538E-4</v>
      </c>
      <c r="Q5019" t="str">
        <f>IF(SalesData[[#This Row],[Discount]]&gt;0, "Yes", "No")</f>
        <v>Yes</v>
      </c>
      <c r="R5019" t="str">
        <f>TEXT(SalesData[[#This Row],[Order Date]],"mmm-yyyy")</f>
        <v>May-2024</v>
      </c>
      <c r="S5019">
        <f>YEAR(SalesData[[#This Row],[Order Date]])*100 + MONTH(SalesData[[#This Row],[Order Date]])</f>
        <v>202405</v>
      </c>
    </row>
    <row r="5020" spans="1:19" x14ac:dyDescent="0.3">
      <c r="A5020" t="s">
        <v>4812</v>
      </c>
      <c r="B5020" s="3">
        <v>45433</v>
      </c>
      <c r="C5020" t="s">
        <v>4813</v>
      </c>
      <c r="D5020" t="s">
        <v>30</v>
      </c>
      <c r="E5020" t="s">
        <v>26</v>
      </c>
      <c r="F5020" t="s">
        <v>62</v>
      </c>
      <c r="G5020">
        <v>2</v>
      </c>
      <c r="H5020" s="5">
        <v>370.8</v>
      </c>
      <c r="I5020" s="5">
        <v>0.24</v>
      </c>
      <c r="J5020" s="5">
        <v>563.61599999999999</v>
      </c>
      <c r="K5020" s="5">
        <v>147.83567432853729</v>
      </c>
      <c r="L5020">
        <f>YEAR(SalesData[Order Date])</f>
        <v>2024</v>
      </c>
      <c r="M5020">
        <f>MONTH(SalesData[Order Date])</f>
        <v>5</v>
      </c>
      <c r="N5020" t="str">
        <f>TEXT(SalesData[[#This Row],[Order Date]], "mmmm")</f>
        <v>May</v>
      </c>
      <c r="O5020" s="7">
        <f>IF(SalesData[Sales]=0,0,SalesData[Profit]/SalesData[Sales])</f>
        <v>0.26229857620886793</v>
      </c>
      <c r="P5020" s="8">
        <f t="shared" si="78"/>
        <v>3.2362459546925567E-4</v>
      </c>
      <c r="Q5020" t="str">
        <f>IF(SalesData[[#This Row],[Discount]]&gt;0, "Yes", "No")</f>
        <v>Yes</v>
      </c>
      <c r="R5020" t="str">
        <f>TEXT(SalesData[[#This Row],[Order Date]],"mmm-yyyy")</f>
        <v>May-2024</v>
      </c>
      <c r="S5020">
        <f>YEAR(SalesData[[#This Row],[Order Date]])*100 + MONTH(SalesData[[#This Row],[Order Date]])</f>
        <v>202405</v>
      </c>
    </row>
    <row r="5021" spans="1:19" x14ac:dyDescent="0.3">
      <c r="A5021" t="s">
        <v>4849</v>
      </c>
      <c r="B5021" s="3">
        <v>45430</v>
      </c>
      <c r="C5021" t="s">
        <v>4850</v>
      </c>
      <c r="D5021" t="s">
        <v>18</v>
      </c>
      <c r="E5021" t="s">
        <v>14</v>
      </c>
      <c r="F5021" t="s">
        <v>44</v>
      </c>
      <c r="G5021">
        <v>1</v>
      </c>
      <c r="H5021" s="5">
        <v>198.5</v>
      </c>
      <c r="I5021" s="5">
        <v>0.26</v>
      </c>
      <c r="J5021" s="5">
        <v>146.88999999999999</v>
      </c>
      <c r="K5021" s="5">
        <v>11.73927006619296</v>
      </c>
      <c r="L5021">
        <f>YEAR(SalesData[Order Date])</f>
        <v>2024</v>
      </c>
      <c r="M5021">
        <f>MONTH(SalesData[Order Date])</f>
        <v>5</v>
      </c>
      <c r="N5021" t="str">
        <f>TEXT(SalesData[[#This Row],[Order Date]], "mmmm")</f>
        <v>May</v>
      </c>
      <c r="O5021" s="7">
        <f>IF(SalesData[Sales]=0,0,SalesData[Profit]/SalesData[Sales])</f>
        <v>7.9918783213240932E-2</v>
      </c>
      <c r="P5021" s="8">
        <f t="shared" si="78"/>
        <v>1.309823677581864E-3</v>
      </c>
      <c r="Q5021" t="str">
        <f>IF(SalesData[[#This Row],[Discount]]&gt;0, "Yes", "No")</f>
        <v>Yes</v>
      </c>
      <c r="R5021" t="str">
        <f>TEXT(SalesData[[#This Row],[Order Date]],"mmm-yyyy")</f>
        <v>May-2024</v>
      </c>
      <c r="S5021">
        <f>YEAR(SalesData[[#This Row],[Order Date]])*100 + MONTH(SalesData[[#This Row],[Order Date]])</f>
        <v>202405</v>
      </c>
    </row>
    <row r="5022" spans="1:19" x14ac:dyDescent="0.3">
      <c r="A5022" t="s">
        <v>4851</v>
      </c>
      <c r="B5022" s="3">
        <v>45415</v>
      </c>
      <c r="C5022" t="s">
        <v>4852</v>
      </c>
      <c r="D5022" t="s">
        <v>13</v>
      </c>
      <c r="E5022" t="s">
        <v>19</v>
      </c>
      <c r="F5022" t="s">
        <v>39</v>
      </c>
      <c r="G5022">
        <v>3</v>
      </c>
      <c r="H5022" s="5">
        <v>357.76</v>
      </c>
      <c r="I5022" s="5">
        <v>0.14000000000000001</v>
      </c>
      <c r="J5022" s="5">
        <v>923.02080000000001</v>
      </c>
      <c r="K5022" s="5">
        <v>153.97310427272359</v>
      </c>
      <c r="L5022">
        <f>YEAR(SalesData[Order Date])</f>
        <v>2024</v>
      </c>
      <c r="M5022">
        <f>MONTH(SalesData[Order Date])</f>
        <v>5</v>
      </c>
      <c r="N5022" t="str">
        <f>TEXT(SalesData[[#This Row],[Order Date]], "mmmm")</f>
        <v>May</v>
      </c>
      <c r="O5022" s="7">
        <f>IF(SalesData[Sales]=0,0,SalesData[Profit]/SalesData[Sales])</f>
        <v>0.16681433860723788</v>
      </c>
      <c r="P5022" s="8">
        <f t="shared" si="78"/>
        <v>1.3044126416219442E-4</v>
      </c>
      <c r="Q5022" t="str">
        <f>IF(SalesData[[#This Row],[Discount]]&gt;0, "Yes", "No")</f>
        <v>Yes</v>
      </c>
      <c r="R5022" t="str">
        <f>TEXT(SalesData[[#This Row],[Order Date]],"mmm-yyyy")</f>
        <v>May-2024</v>
      </c>
      <c r="S5022">
        <f>YEAR(SalesData[[#This Row],[Order Date]])*100 + MONTH(SalesData[[#This Row],[Order Date]])</f>
        <v>202405</v>
      </c>
    </row>
    <row r="5023" spans="1:19" x14ac:dyDescent="0.3">
      <c r="A5023" t="s">
        <v>4885</v>
      </c>
      <c r="B5023" s="3">
        <v>45441</v>
      </c>
      <c r="C5023" t="s">
        <v>4886</v>
      </c>
      <c r="D5023" t="s">
        <v>18</v>
      </c>
      <c r="E5023" t="s">
        <v>14</v>
      </c>
      <c r="F5023" t="s">
        <v>62</v>
      </c>
      <c r="G5023">
        <v>5</v>
      </c>
      <c r="H5023" s="5">
        <v>634.51</v>
      </c>
      <c r="I5023" s="5">
        <v>0.11</v>
      </c>
      <c r="J5023" s="5">
        <v>2823.5695000000001</v>
      </c>
      <c r="K5023" s="5">
        <v>155.82513053865941</v>
      </c>
      <c r="L5023">
        <f>YEAR(SalesData[Order Date])</f>
        <v>2024</v>
      </c>
      <c r="M5023">
        <f>MONTH(SalesData[Order Date])</f>
        <v>5</v>
      </c>
      <c r="N5023" t="str">
        <f>TEXT(SalesData[[#This Row],[Order Date]], "mmmm")</f>
        <v>May</v>
      </c>
      <c r="O5023" s="7">
        <f>IF(SalesData[Sales]=0,0,SalesData[Profit]/SalesData[Sales])</f>
        <v>5.5187283521322711E-2</v>
      </c>
      <c r="P5023" s="8">
        <f t="shared" si="78"/>
        <v>3.4672424390474541E-5</v>
      </c>
      <c r="Q5023" t="str">
        <f>IF(SalesData[[#This Row],[Discount]]&gt;0, "Yes", "No")</f>
        <v>Yes</v>
      </c>
      <c r="R5023" t="str">
        <f>TEXT(SalesData[[#This Row],[Order Date]],"mmm-yyyy")</f>
        <v>May-2024</v>
      </c>
      <c r="S5023">
        <f>YEAR(SalesData[[#This Row],[Order Date]])*100 + MONTH(SalesData[[#This Row],[Order Date]])</f>
        <v>202405</v>
      </c>
    </row>
    <row r="5024" spans="1:19" x14ac:dyDescent="0.3">
      <c r="A5024" t="s">
        <v>5089</v>
      </c>
      <c r="B5024" s="3">
        <v>45427</v>
      </c>
      <c r="C5024" t="s">
        <v>5090</v>
      </c>
      <c r="D5024" t="s">
        <v>30</v>
      </c>
      <c r="E5024" t="s">
        <v>19</v>
      </c>
      <c r="F5024" t="s">
        <v>15</v>
      </c>
      <c r="G5024">
        <v>6</v>
      </c>
      <c r="H5024" s="5">
        <v>801.68</v>
      </c>
      <c r="I5024" s="5">
        <v>0.21</v>
      </c>
      <c r="J5024" s="5">
        <v>3799.9632000000001</v>
      </c>
      <c r="K5024" s="5">
        <v>417.69912056673053</v>
      </c>
      <c r="L5024">
        <f>YEAR(SalesData[Order Date])</f>
        <v>2024</v>
      </c>
      <c r="M5024">
        <f>MONTH(SalesData[Order Date])</f>
        <v>5</v>
      </c>
      <c r="N5024" t="str">
        <f>TEXT(SalesData[[#This Row],[Order Date]], "mmmm")</f>
        <v>May</v>
      </c>
      <c r="O5024" s="7">
        <f>IF(SalesData[Sales]=0,0,SalesData[Profit]/SalesData[Sales])</f>
        <v>0.10992188570845383</v>
      </c>
      <c r="P5024" s="8">
        <f t="shared" si="78"/>
        <v>4.365831753318032E-5</v>
      </c>
      <c r="Q5024" t="str">
        <f>IF(SalesData[[#This Row],[Discount]]&gt;0, "Yes", "No")</f>
        <v>Yes</v>
      </c>
      <c r="R5024" t="str">
        <f>TEXT(SalesData[[#This Row],[Order Date]],"mmm-yyyy")</f>
        <v>May-2024</v>
      </c>
      <c r="S5024">
        <f>YEAR(SalesData[[#This Row],[Order Date]])*100 + MONTH(SalesData[[#This Row],[Order Date]])</f>
        <v>202405</v>
      </c>
    </row>
    <row r="5025" spans="1:19" x14ac:dyDescent="0.3">
      <c r="A5025" t="s">
        <v>5099</v>
      </c>
      <c r="B5025" s="3">
        <v>45415</v>
      </c>
      <c r="C5025" t="s">
        <v>5100</v>
      </c>
      <c r="D5025" t="s">
        <v>13</v>
      </c>
      <c r="E5025" t="s">
        <v>14</v>
      </c>
      <c r="F5025" t="s">
        <v>62</v>
      </c>
      <c r="G5025">
        <v>4</v>
      </c>
      <c r="H5025" s="5">
        <v>836.67</v>
      </c>
      <c r="I5025" s="5">
        <v>0.17</v>
      </c>
      <c r="J5025" s="5">
        <v>2777.7444</v>
      </c>
      <c r="K5025" s="5">
        <v>623.59721221531947</v>
      </c>
      <c r="L5025">
        <f>YEAR(SalesData[Order Date])</f>
        <v>2024</v>
      </c>
      <c r="M5025">
        <f>MONTH(SalesData[Order Date])</f>
        <v>5</v>
      </c>
      <c r="N5025" t="str">
        <f>TEXT(SalesData[[#This Row],[Order Date]], "mmmm")</f>
        <v>May</v>
      </c>
      <c r="O5025" s="7">
        <f>IF(SalesData[Sales]=0,0,SalesData[Profit]/SalesData[Sales])</f>
        <v>0.22449769396180566</v>
      </c>
      <c r="P5025" s="8">
        <f t="shared" si="78"/>
        <v>5.0796610372070235E-5</v>
      </c>
      <c r="Q5025" t="str">
        <f>IF(SalesData[[#This Row],[Discount]]&gt;0, "Yes", "No")</f>
        <v>Yes</v>
      </c>
      <c r="R5025" t="str">
        <f>TEXT(SalesData[[#This Row],[Order Date]],"mmm-yyyy")</f>
        <v>May-2024</v>
      </c>
      <c r="S5025">
        <f>YEAR(SalesData[[#This Row],[Order Date]])*100 + MONTH(SalesData[[#This Row],[Order Date]])</f>
        <v>202405</v>
      </c>
    </row>
    <row r="5026" spans="1:19" x14ac:dyDescent="0.3">
      <c r="A5026" t="s">
        <v>5165</v>
      </c>
      <c r="B5026" s="3">
        <v>45433</v>
      </c>
      <c r="C5026" t="s">
        <v>5166</v>
      </c>
      <c r="D5026" t="s">
        <v>13</v>
      </c>
      <c r="E5026" t="s">
        <v>26</v>
      </c>
      <c r="F5026" t="s">
        <v>39</v>
      </c>
      <c r="G5026">
        <v>6</v>
      </c>
      <c r="H5026" s="5">
        <v>53.17</v>
      </c>
      <c r="I5026" s="5">
        <v>0.2</v>
      </c>
      <c r="J5026" s="5">
        <v>255.21600000000001</v>
      </c>
      <c r="K5026" s="5">
        <v>68.50478177949951</v>
      </c>
      <c r="L5026">
        <f>YEAR(SalesData[Order Date])</f>
        <v>2024</v>
      </c>
      <c r="M5026">
        <f>MONTH(SalesData[Order Date])</f>
        <v>5</v>
      </c>
      <c r="N5026" t="str">
        <f>TEXT(SalesData[[#This Row],[Order Date]], "mmmm")</f>
        <v>May</v>
      </c>
      <c r="O5026" s="7">
        <f>IF(SalesData[Sales]=0,0,SalesData[Profit]/SalesData[Sales])</f>
        <v>0.26841883651299098</v>
      </c>
      <c r="P5026" s="8">
        <f t="shared" si="78"/>
        <v>6.2691994232336537E-4</v>
      </c>
      <c r="Q5026" t="str">
        <f>IF(SalesData[[#This Row],[Discount]]&gt;0, "Yes", "No")</f>
        <v>Yes</v>
      </c>
      <c r="R5026" t="str">
        <f>TEXT(SalesData[[#This Row],[Order Date]],"mmm-yyyy")</f>
        <v>May-2024</v>
      </c>
      <c r="S5026">
        <f>YEAR(SalesData[[#This Row],[Order Date]])*100 + MONTH(SalesData[[#This Row],[Order Date]])</f>
        <v>202405</v>
      </c>
    </row>
    <row r="5027" spans="1:19" x14ac:dyDescent="0.3">
      <c r="A5027" t="s">
        <v>5187</v>
      </c>
      <c r="B5027" s="3">
        <v>45423</v>
      </c>
      <c r="C5027" t="s">
        <v>5188</v>
      </c>
      <c r="D5027" t="s">
        <v>23</v>
      </c>
      <c r="E5027" t="s">
        <v>14</v>
      </c>
      <c r="F5027" t="s">
        <v>15</v>
      </c>
      <c r="G5027">
        <v>7</v>
      </c>
      <c r="H5027" s="5">
        <v>444</v>
      </c>
      <c r="I5027" s="5">
        <v>0.26</v>
      </c>
      <c r="J5027" s="5">
        <v>2299.92</v>
      </c>
      <c r="K5027" s="5">
        <v>689.65228583750559</v>
      </c>
      <c r="L5027">
        <f>YEAR(SalesData[Order Date])</f>
        <v>2024</v>
      </c>
      <c r="M5027">
        <f>MONTH(SalesData[Order Date])</f>
        <v>5</v>
      </c>
      <c r="N5027" t="str">
        <f>TEXT(SalesData[[#This Row],[Order Date]], "mmmm")</f>
        <v>May</v>
      </c>
      <c r="O5027" s="7">
        <f>IF(SalesData[Sales]=0,0,SalesData[Profit]/SalesData[Sales])</f>
        <v>0.29985924981630036</v>
      </c>
      <c r="P5027" s="8">
        <f t="shared" si="78"/>
        <v>8.3655083655083658E-5</v>
      </c>
      <c r="Q5027" t="str">
        <f>IF(SalesData[[#This Row],[Discount]]&gt;0, "Yes", "No")</f>
        <v>Yes</v>
      </c>
      <c r="R5027" t="str">
        <f>TEXT(SalesData[[#This Row],[Order Date]],"mmm-yyyy")</f>
        <v>May-2024</v>
      </c>
      <c r="S5027">
        <f>YEAR(SalesData[[#This Row],[Order Date]])*100 + MONTH(SalesData[[#This Row],[Order Date]])</f>
        <v>202405</v>
      </c>
    </row>
    <row r="5028" spans="1:19" x14ac:dyDescent="0.3">
      <c r="A5028" t="s">
        <v>5203</v>
      </c>
      <c r="B5028" s="3">
        <v>45424</v>
      </c>
      <c r="C5028" t="s">
        <v>5204</v>
      </c>
      <c r="D5028" t="s">
        <v>13</v>
      </c>
      <c r="E5028" t="s">
        <v>19</v>
      </c>
      <c r="F5028" t="s">
        <v>34</v>
      </c>
      <c r="G5028">
        <v>6</v>
      </c>
      <c r="H5028" s="5">
        <v>998.8</v>
      </c>
      <c r="I5028" s="5">
        <v>0.28999999999999998</v>
      </c>
      <c r="J5028" s="5">
        <v>4254.887999999999</v>
      </c>
      <c r="K5028" s="5">
        <v>217.1010794348017</v>
      </c>
      <c r="L5028">
        <f>YEAR(SalesData[Order Date])</f>
        <v>2024</v>
      </c>
      <c r="M5028">
        <f>MONTH(SalesData[Order Date])</f>
        <v>5</v>
      </c>
      <c r="N5028" t="str">
        <f>TEXT(SalesData[[#This Row],[Order Date]], "mmmm")</f>
        <v>May</v>
      </c>
      <c r="O5028" s="7">
        <f>IF(SalesData[Sales]=0,0,SalesData[Profit]/SalesData[Sales])</f>
        <v>5.1023923411098425E-2</v>
      </c>
      <c r="P5028" s="8">
        <f t="shared" si="78"/>
        <v>4.8391403016953683E-5</v>
      </c>
      <c r="Q5028" t="str">
        <f>IF(SalesData[[#This Row],[Discount]]&gt;0, "Yes", "No")</f>
        <v>Yes</v>
      </c>
      <c r="R5028" t="str">
        <f>TEXT(SalesData[[#This Row],[Order Date]],"mmm-yyyy")</f>
        <v>May-2024</v>
      </c>
      <c r="S5028">
        <f>YEAR(SalesData[[#This Row],[Order Date]])*100 + MONTH(SalesData[[#This Row],[Order Date]])</f>
        <v>202405</v>
      </c>
    </row>
    <row r="5029" spans="1:19" x14ac:dyDescent="0.3">
      <c r="A5029" t="s">
        <v>5214</v>
      </c>
      <c r="B5029" s="3">
        <v>45426</v>
      </c>
      <c r="C5029" t="s">
        <v>5215</v>
      </c>
      <c r="D5029" t="s">
        <v>30</v>
      </c>
      <c r="E5029" t="s">
        <v>19</v>
      </c>
      <c r="F5029" t="s">
        <v>15</v>
      </c>
      <c r="G5029">
        <v>8</v>
      </c>
      <c r="H5029" s="5">
        <v>178.35</v>
      </c>
      <c r="I5029" s="5">
        <v>0.09</v>
      </c>
      <c r="J5029" s="5">
        <v>1298.3879999999999</v>
      </c>
      <c r="K5029" s="5">
        <v>228.73768186584371</v>
      </c>
      <c r="L5029">
        <f>YEAR(SalesData[Order Date])</f>
        <v>2024</v>
      </c>
      <c r="M5029">
        <f>MONTH(SalesData[Order Date])</f>
        <v>5</v>
      </c>
      <c r="N5029" t="str">
        <f>TEXT(SalesData[[#This Row],[Order Date]], "mmmm")</f>
        <v>May</v>
      </c>
      <c r="O5029" s="7">
        <f>IF(SalesData[Sales]=0,0,SalesData[Profit]/SalesData[Sales])</f>
        <v>0.17617051441159631</v>
      </c>
      <c r="P5029" s="8">
        <f t="shared" si="78"/>
        <v>6.307821698906644E-5</v>
      </c>
      <c r="Q5029" t="str">
        <f>IF(SalesData[[#This Row],[Discount]]&gt;0, "Yes", "No")</f>
        <v>Yes</v>
      </c>
      <c r="R5029" t="str">
        <f>TEXT(SalesData[[#This Row],[Order Date]],"mmm-yyyy")</f>
        <v>May-2024</v>
      </c>
      <c r="S5029">
        <f>YEAR(SalesData[[#This Row],[Order Date]])*100 + MONTH(SalesData[[#This Row],[Order Date]])</f>
        <v>202405</v>
      </c>
    </row>
    <row r="5030" spans="1:19" x14ac:dyDescent="0.3">
      <c r="A5030" t="s">
        <v>5220</v>
      </c>
      <c r="B5030" s="3">
        <v>45414</v>
      </c>
      <c r="C5030" t="s">
        <v>5221</v>
      </c>
      <c r="D5030" t="s">
        <v>30</v>
      </c>
      <c r="E5030" t="s">
        <v>14</v>
      </c>
      <c r="F5030" t="s">
        <v>44</v>
      </c>
      <c r="G5030">
        <v>9</v>
      </c>
      <c r="H5030" s="5">
        <v>428.73</v>
      </c>
      <c r="I5030" s="5">
        <v>0.23</v>
      </c>
      <c r="J5030" s="5">
        <v>2971.0989</v>
      </c>
      <c r="K5030" s="5">
        <v>264.91195513637427</v>
      </c>
      <c r="L5030">
        <f>YEAR(SalesData[Order Date])</f>
        <v>2024</v>
      </c>
      <c r="M5030">
        <f>MONTH(SalesData[Order Date])</f>
        <v>5</v>
      </c>
      <c r="N5030" t="str">
        <f>TEXT(SalesData[[#This Row],[Order Date]], "mmmm")</f>
        <v>May</v>
      </c>
      <c r="O5030" s="7">
        <f>IF(SalesData[Sales]=0,0,SalesData[Profit]/SalesData[Sales])</f>
        <v>8.91629541973087E-2</v>
      </c>
      <c r="P5030" s="8">
        <f t="shared" si="78"/>
        <v>5.9607574826943661E-5</v>
      </c>
      <c r="Q5030" t="str">
        <f>IF(SalesData[[#This Row],[Discount]]&gt;0, "Yes", "No")</f>
        <v>Yes</v>
      </c>
      <c r="R5030" t="str">
        <f>TEXT(SalesData[[#This Row],[Order Date]],"mmm-yyyy")</f>
        <v>May-2024</v>
      </c>
      <c r="S5030">
        <f>YEAR(SalesData[[#This Row],[Order Date]])*100 + MONTH(SalesData[[#This Row],[Order Date]])</f>
        <v>202405</v>
      </c>
    </row>
    <row r="5031" spans="1:19" x14ac:dyDescent="0.3">
      <c r="A5031" t="s">
        <v>5251</v>
      </c>
      <c r="B5031" s="3">
        <v>45417</v>
      </c>
      <c r="C5031" t="s">
        <v>5252</v>
      </c>
      <c r="D5031" t="s">
        <v>18</v>
      </c>
      <c r="E5031" t="s">
        <v>14</v>
      </c>
      <c r="F5031" t="s">
        <v>34</v>
      </c>
      <c r="G5031">
        <v>6</v>
      </c>
      <c r="H5031" s="5">
        <v>590.70000000000005</v>
      </c>
      <c r="I5031" s="5">
        <v>0.08</v>
      </c>
      <c r="J5031" s="5">
        <v>3260.6640000000002</v>
      </c>
      <c r="K5031" s="5">
        <v>739.8736148500808</v>
      </c>
      <c r="L5031">
        <f>YEAR(SalesData[Order Date])</f>
        <v>2024</v>
      </c>
      <c r="M5031">
        <f>MONTH(SalesData[Order Date])</f>
        <v>5</v>
      </c>
      <c r="N5031" t="str">
        <f>TEXT(SalesData[[#This Row],[Order Date]], "mmmm")</f>
        <v>May</v>
      </c>
      <c r="O5031" s="7">
        <f>IF(SalesData[Sales]=0,0,SalesData[Profit]/SalesData[Sales])</f>
        <v>0.22690887955645866</v>
      </c>
      <c r="P5031" s="8">
        <f t="shared" si="78"/>
        <v>2.2572089611195756E-5</v>
      </c>
      <c r="Q5031" t="str">
        <f>IF(SalesData[[#This Row],[Discount]]&gt;0, "Yes", "No")</f>
        <v>Yes</v>
      </c>
      <c r="R5031" t="str">
        <f>TEXT(SalesData[[#This Row],[Order Date]],"mmm-yyyy")</f>
        <v>May-2024</v>
      </c>
      <c r="S5031">
        <f>YEAR(SalesData[[#This Row],[Order Date]])*100 + MONTH(SalesData[[#This Row],[Order Date]])</f>
        <v>202405</v>
      </c>
    </row>
    <row r="5032" spans="1:19" x14ac:dyDescent="0.3">
      <c r="A5032" t="s">
        <v>5343</v>
      </c>
      <c r="B5032" s="3">
        <v>45433</v>
      </c>
      <c r="C5032" t="s">
        <v>4556</v>
      </c>
      <c r="D5032" t="s">
        <v>13</v>
      </c>
      <c r="E5032" t="s">
        <v>14</v>
      </c>
      <c r="F5032" t="s">
        <v>15</v>
      </c>
      <c r="G5032">
        <v>4</v>
      </c>
      <c r="H5032" s="5">
        <v>742.08</v>
      </c>
      <c r="I5032" s="5">
        <v>0.17</v>
      </c>
      <c r="J5032" s="5">
        <v>2463.7055999999998</v>
      </c>
      <c r="K5032" s="5">
        <v>357.59670538536852</v>
      </c>
      <c r="L5032">
        <f>YEAR(SalesData[Order Date])</f>
        <v>2024</v>
      </c>
      <c r="M5032">
        <f>MONTH(SalesData[Order Date])</f>
        <v>5</v>
      </c>
      <c r="N5032" t="str">
        <f>TEXT(SalesData[[#This Row],[Order Date]], "mmmm")</f>
        <v>May</v>
      </c>
      <c r="O5032" s="7">
        <f>IF(SalesData[Sales]=0,0,SalesData[Profit]/SalesData[Sales])</f>
        <v>0.14514587513433772</v>
      </c>
      <c r="P5032" s="8">
        <f t="shared" si="78"/>
        <v>5.7271453212591636E-5</v>
      </c>
      <c r="Q5032" t="str">
        <f>IF(SalesData[[#This Row],[Discount]]&gt;0, "Yes", "No")</f>
        <v>Yes</v>
      </c>
      <c r="R5032" t="str">
        <f>TEXT(SalesData[[#This Row],[Order Date]],"mmm-yyyy")</f>
        <v>May-2024</v>
      </c>
      <c r="S5032">
        <f>YEAR(SalesData[[#This Row],[Order Date]])*100 + MONTH(SalesData[[#This Row],[Order Date]])</f>
        <v>202405</v>
      </c>
    </row>
    <row r="5033" spans="1:19" x14ac:dyDescent="0.3">
      <c r="A5033" t="s">
        <v>5511</v>
      </c>
      <c r="B5033" s="3">
        <v>45419</v>
      </c>
      <c r="C5033" t="s">
        <v>5512</v>
      </c>
      <c r="D5033" t="s">
        <v>23</v>
      </c>
      <c r="E5033" t="s">
        <v>19</v>
      </c>
      <c r="F5033" t="s">
        <v>44</v>
      </c>
      <c r="G5033">
        <v>4</v>
      </c>
      <c r="H5033" s="5">
        <v>15.93</v>
      </c>
      <c r="I5033" s="5">
        <v>0.03</v>
      </c>
      <c r="J5033" s="5">
        <v>61.808399999999999</v>
      </c>
      <c r="K5033" s="5">
        <v>10.677956860146139</v>
      </c>
      <c r="L5033">
        <f>YEAR(SalesData[Order Date])</f>
        <v>2024</v>
      </c>
      <c r="M5033">
        <f>MONTH(SalesData[Order Date])</f>
        <v>5</v>
      </c>
      <c r="N5033" t="str">
        <f>TEXT(SalesData[[#This Row],[Order Date]], "mmmm")</f>
        <v>May</v>
      </c>
      <c r="O5033" s="7">
        <f>IF(SalesData[Sales]=0,0,SalesData[Profit]/SalesData[Sales])</f>
        <v>0.17275899166045616</v>
      </c>
      <c r="P5033" s="8">
        <f t="shared" si="78"/>
        <v>4.7080979284369113E-4</v>
      </c>
      <c r="Q5033" t="str">
        <f>IF(SalesData[[#This Row],[Discount]]&gt;0, "Yes", "No")</f>
        <v>Yes</v>
      </c>
      <c r="R5033" t="str">
        <f>TEXT(SalesData[[#This Row],[Order Date]],"mmm-yyyy")</f>
        <v>May-2024</v>
      </c>
      <c r="S5033">
        <f>YEAR(SalesData[[#This Row],[Order Date]])*100 + MONTH(SalesData[[#This Row],[Order Date]])</f>
        <v>202405</v>
      </c>
    </row>
    <row r="5034" spans="1:19" x14ac:dyDescent="0.3">
      <c r="A5034" t="s">
        <v>5545</v>
      </c>
      <c r="B5034" s="3">
        <v>45427</v>
      </c>
      <c r="C5034" t="s">
        <v>5546</v>
      </c>
      <c r="D5034" t="s">
        <v>30</v>
      </c>
      <c r="E5034" t="s">
        <v>19</v>
      </c>
      <c r="F5034" t="s">
        <v>53</v>
      </c>
      <c r="G5034">
        <v>2</v>
      </c>
      <c r="H5034" s="5">
        <v>419.19</v>
      </c>
      <c r="I5034" s="5">
        <v>0.21</v>
      </c>
      <c r="J5034" s="5">
        <v>662.3202</v>
      </c>
      <c r="K5034" s="5">
        <v>86.124959159315324</v>
      </c>
      <c r="L5034">
        <f>YEAR(SalesData[Order Date])</f>
        <v>2024</v>
      </c>
      <c r="M5034">
        <f>MONTH(SalesData[Order Date])</f>
        <v>5</v>
      </c>
      <c r="N5034" t="str">
        <f>TEXT(SalesData[[#This Row],[Order Date]], "mmmm")</f>
        <v>May</v>
      </c>
      <c r="O5034" s="7">
        <f>IF(SalesData[Sales]=0,0,SalesData[Profit]/SalesData[Sales])</f>
        <v>0.13003522942425028</v>
      </c>
      <c r="P5034" s="8">
        <f t="shared" si="78"/>
        <v>2.5048307450082301E-4</v>
      </c>
      <c r="Q5034" t="str">
        <f>IF(SalesData[[#This Row],[Discount]]&gt;0, "Yes", "No")</f>
        <v>Yes</v>
      </c>
      <c r="R5034" t="str">
        <f>TEXT(SalesData[[#This Row],[Order Date]],"mmm-yyyy")</f>
        <v>May-2024</v>
      </c>
      <c r="S5034">
        <f>YEAR(SalesData[[#This Row],[Order Date]])*100 + MONTH(SalesData[[#This Row],[Order Date]])</f>
        <v>202405</v>
      </c>
    </row>
    <row r="5035" spans="1:19" x14ac:dyDescent="0.3">
      <c r="A5035" t="s">
        <v>5559</v>
      </c>
      <c r="B5035" s="3">
        <v>45434</v>
      </c>
      <c r="C5035" t="s">
        <v>5560</v>
      </c>
      <c r="D5035" t="s">
        <v>18</v>
      </c>
      <c r="E5035" t="s">
        <v>26</v>
      </c>
      <c r="F5035" t="s">
        <v>91</v>
      </c>
      <c r="G5035">
        <v>7</v>
      </c>
      <c r="H5035" s="5">
        <v>749.47</v>
      </c>
      <c r="I5035" s="5">
        <v>0.14000000000000001</v>
      </c>
      <c r="J5035" s="5">
        <v>4511.8094000000001</v>
      </c>
      <c r="K5035" s="5">
        <v>1185.049123413841</v>
      </c>
      <c r="L5035">
        <f>YEAR(SalesData[Order Date])</f>
        <v>2024</v>
      </c>
      <c r="M5035">
        <f>MONTH(SalesData[Order Date])</f>
        <v>5</v>
      </c>
      <c r="N5035" t="str">
        <f>TEXT(SalesData[[#This Row],[Order Date]], "mmmm")</f>
        <v>May</v>
      </c>
      <c r="O5035" s="7">
        <f>IF(SalesData[Sales]=0,0,SalesData[Profit]/SalesData[Sales])</f>
        <v>0.262654961314155</v>
      </c>
      <c r="P5035" s="8">
        <f t="shared" si="78"/>
        <v>2.6685524437269005E-5</v>
      </c>
      <c r="Q5035" t="str">
        <f>IF(SalesData[[#This Row],[Discount]]&gt;0, "Yes", "No")</f>
        <v>Yes</v>
      </c>
      <c r="R5035" t="str">
        <f>TEXT(SalesData[[#This Row],[Order Date]],"mmm-yyyy")</f>
        <v>May-2024</v>
      </c>
      <c r="S5035">
        <f>YEAR(SalesData[[#This Row],[Order Date]])*100 + MONTH(SalesData[[#This Row],[Order Date]])</f>
        <v>202405</v>
      </c>
    </row>
    <row r="5036" spans="1:19" x14ac:dyDescent="0.3">
      <c r="A5036" t="s">
        <v>5573</v>
      </c>
      <c r="B5036" s="3">
        <v>45425</v>
      </c>
      <c r="C5036" t="s">
        <v>5574</v>
      </c>
      <c r="D5036" t="s">
        <v>13</v>
      </c>
      <c r="E5036" t="s">
        <v>14</v>
      </c>
      <c r="F5036" t="s">
        <v>39</v>
      </c>
      <c r="G5036">
        <v>3</v>
      </c>
      <c r="H5036" s="5">
        <v>966</v>
      </c>
      <c r="I5036" s="5">
        <v>0.05</v>
      </c>
      <c r="J5036" s="5">
        <v>2753.1</v>
      </c>
      <c r="K5036" s="5">
        <v>492.28727917075707</v>
      </c>
      <c r="L5036">
        <f>YEAR(SalesData[Order Date])</f>
        <v>2024</v>
      </c>
      <c r="M5036">
        <f>MONTH(SalesData[Order Date])</f>
        <v>5</v>
      </c>
      <c r="N5036" t="str">
        <f>TEXT(SalesData[[#This Row],[Order Date]], "mmmm")</f>
        <v>May</v>
      </c>
      <c r="O5036" s="7">
        <f>IF(SalesData[Sales]=0,0,SalesData[Profit]/SalesData[Sales])</f>
        <v>0.1788119861867557</v>
      </c>
      <c r="P5036" s="8">
        <f t="shared" si="78"/>
        <v>1.7253278122843341E-5</v>
      </c>
      <c r="Q5036" t="str">
        <f>IF(SalesData[[#This Row],[Discount]]&gt;0, "Yes", "No")</f>
        <v>Yes</v>
      </c>
      <c r="R5036" t="str">
        <f>TEXT(SalesData[[#This Row],[Order Date]],"mmm-yyyy")</f>
        <v>May-2024</v>
      </c>
      <c r="S5036">
        <f>YEAR(SalesData[[#This Row],[Order Date]])*100 + MONTH(SalesData[[#This Row],[Order Date]])</f>
        <v>202405</v>
      </c>
    </row>
    <row r="5037" spans="1:19" x14ac:dyDescent="0.3">
      <c r="A5037" t="s">
        <v>5593</v>
      </c>
      <c r="B5037" s="3">
        <v>45438</v>
      </c>
      <c r="C5037" t="s">
        <v>5594</v>
      </c>
      <c r="D5037" t="s">
        <v>23</v>
      </c>
      <c r="E5037" t="s">
        <v>14</v>
      </c>
      <c r="F5037" t="s">
        <v>27</v>
      </c>
      <c r="G5037">
        <v>6</v>
      </c>
      <c r="H5037" s="5">
        <v>963.56</v>
      </c>
      <c r="I5037" s="5">
        <v>0.03</v>
      </c>
      <c r="J5037" s="5">
        <v>5607.9191999999994</v>
      </c>
      <c r="K5037" s="5">
        <v>1441.1191420117179</v>
      </c>
      <c r="L5037">
        <f>YEAR(SalesData[Order Date])</f>
        <v>2024</v>
      </c>
      <c r="M5037">
        <f>MONTH(SalesData[Order Date])</f>
        <v>5</v>
      </c>
      <c r="N5037" t="str">
        <f>TEXT(SalesData[[#This Row],[Order Date]], "mmmm")</f>
        <v>May</v>
      </c>
      <c r="O5037" s="7">
        <f>IF(SalesData[Sales]=0,0,SalesData[Profit]/SalesData[Sales])</f>
        <v>0.25697929849126894</v>
      </c>
      <c r="P5037" s="8">
        <f t="shared" si="78"/>
        <v>5.1890904562248331E-6</v>
      </c>
      <c r="Q5037" t="str">
        <f>IF(SalesData[[#This Row],[Discount]]&gt;0, "Yes", "No")</f>
        <v>Yes</v>
      </c>
      <c r="R5037" t="str">
        <f>TEXT(SalesData[[#This Row],[Order Date]],"mmm-yyyy")</f>
        <v>May-2024</v>
      </c>
      <c r="S5037">
        <f>YEAR(SalesData[[#This Row],[Order Date]])*100 + MONTH(SalesData[[#This Row],[Order Date]])</f>
        <v>202405</v>
      </c>
    </row>
    <row r="5038" spans="1:19" x14ac:dyDescent="0.3">
      <c r="A5038" t="s">
        <v>5655</v>
      </c>
      <c r="B5038" s="3">
        <v>45429</v>
      </c>
      <c r="C5038" t="s">
        <v>5656</v>
      </c>
      <c r="D5038" t="s">
        <v>23</v>
      </c>
      <c r="E5038" t="s">
        <v>19</v>
      </c>
      <c r="F5038" t="s">
        <v>27</v>
      </c>
      <c r="G5038">
        <v>9</v>
      </c>
      <c r="H5038" s="5">
        <v>166.24</v>
      </c>
      <c r="I5038" s="5">
        <v>0.22</v>
      </c>
      <c r="J5038" s="5">
        <v>1167.0047999999999</v>
      </c>
      <c r="K5038" s="5">
        <v>216.7410545146065</v>
      </c>
      <c r="L5038">
        <f>YEAR(SalesData[Order Date])</f>
        <v>2024</v>
      </c>
      <c r="M5038">
        <f>MONTH(SalesData[Order Date])</f>
        <v>5</v>
      </c>
      <c r="N5038" t="str">
        <f>TEXT(SalesData[[#This Row],[Order Date]], "mmmm")</f>
        <v>May</v>
      </c>
      <c r="O5038" s="7">
        <f>IF(SalesData[Sales]=0,0,SalesData[Profit]/SalesData[Sales])</f>
        <v>0.18572421854186591</v>
      </c>
      <c r="P5038" s="8">
        <f t="shared" si="78"/>
        <v>1.4704309699497379E-4</v>
      </c>
      <c r="Q5038" t="str">
        <f>IF(SalesData[[#This Row],[Discount]]&gt;0, "Yes", "No")</f>
        <v>Yes</v>
      </c>
      <c r="R5038" t="str">
        <f>TEXT(SalesData[[#This Row],[Order Date]],"mmm-yyyy")</f>
        <v>May-2024</v>
      </c>
      <c r="S5038">
        <f>YEAR(SalesData[[#This Row],[Order Date]])*100 + MONTH(SalesData[[#This Row],[Order Date]])</f>
        <v>202405</v>
      </c>
    </row>
    <row r="5039" spans="1:19" x14ac:dyDescent="0.3">
      <c r="A5039" t="s">
        <v>5684</v>
      </c>
      <c r="B5039" s="3">
        <v>45428</v>
      </c>
      <c r="C5039" t="s">
        <v>5685</v>
      </c>
      <c r="D5039" t="s">
        <v>13</v>
      </c>
      <c r="E5039" t="s">
        <v>14</v>
      </c>
      <c r="F5039" t="s">
        <v>39</v>
      </c>
      <c r="G5039">
        <v>7</v>
      </c>
      <c r="H5039" s="5">
        <v>409.39</v>
      </c>
      <c r="I5039" s="5">
        <v>0.24</v>
      </c>
      <c r="J5039" s="5">
        <v>2177.9548</v>
      </c>
      <c r="K5039" s="5">
        <v>498.40230878976718</v>
      </c>
      <c r="L5039">
        <f>YEAR(SalesData[Order Date])</f>
        <v>2024</v>
      </c>
      <c r="M5039">
        <f>MONTH(SalesData[Order Date])</f>
        <v>5</v>
      </c>
      <c r="N5039" t="str">
        <f>TEXT(SalesData[[#This Row],[Order Date]], "mmmm")</f>
        <v>May</v>
      </c>
      <c r="O5039" s="7">
        <f>IF(SalesData[Sales]=0,0,SalesData[Profit]/SalesData[Sales])</f>
        <v>0.22883960162523445</v>
      </c>
      <c r="P5039" s="8">
        <f t="shared" si="78"/>
        <v>8.3748294500877608E-5</v>
      </c>
      <c r="Q5039" t="str">
        <f>IF(SalesData[[#This Row],[Discount]]&gt;0, "Yes", "No")</f>
        <v>Yes</v>
      </c>
      <c r="R5039" t="str">
        <f>TEXT(SalesData[[#This Row],[Order Date]],"mmm-yyyy")</f>
        <v>May-2024</v>
      </c>
      <c r="S5039">
        <f>YEAR(SalesData[[#This Row],[Order Date]])*100 + MONTH(SalesData[[#This Row],[Order Date]])</f>
        <v>202405</v>
      </c>
    </row>
    <row r="5040" spans="1:19" x14ac:dyDescent="0.3">
      <c r="A5040" t="s">
        <v>5755</v>
      </c>
      <c r="B5040" s="3">
        <v>45443</v>
      </c>
      <c r="C5040" t="s">
        <v>5756</v>
      </c>
      <c r="D5040" t="s">
        <v>13</v>
      </c>
      <c r="E5040" t="s">
        <v>14</v>
      </c>
      <c r="F5040" t="s">
        <v>62</v>
      </c>
      <c r="G5040">
        <v>2</v>
      </c>
      <c r="H5040" s="5">
        <v>937.81</v>
      </c>
      <c r="I5040" s="5">
        <v>0.13</v>
      </c>
      <c r="J5040" s="5">
        <v>1631.7893999999999</v>
      </c>
      <c r="K5040" s="5">
        <v>310.40956813149847</v>
      </c>
      <c r="L5040">
        <f>YEAR(SalesData[Order Date])</f>
        <v>2024</v>
      </c>
      <c r="M5040">
        <f>MONTH(SalesData[Order Date])</f>
        <v>5</v>
      </c>
      <c r="N5040" t="str">
        <f>TEXT(SalesData[[#This Row],[Order Date]], "mmmm")</f>
        <v>May</v>
      </c>
      <c r="O5040" s="7">
        <f>IF(SalesData[Sales]=0,0,SalesData[Profit]/SalesData[Sales])</f>
        <v>0.19022648886645452</v>
      </c>
      <c r="P5040" s="8">
        <f t="shared" si="78"/>
        <v>6.9310414689542659E-5</v>
      </c>
      <c r="Q5040" t="str">
        <f>IF(SalesData[[#This Row],[Discount]]&gt;0, "Yes", "No")</f>
        <v>Yes</v>
      </c>
      <c r="R5040" t="str">
        <f>TEXT(SalesData[[#This Row],[Order Date]],"mmm-yyyy")</f>
        <v>May-2024</v>
      </c>
      <c r="S5040">
        <f>YEAR(SalesData[[#This Row],[Order Date]])*100 + MONTH(SalesData[[#This Row],[Order Date]])</f>
        <v>202405</v>
      </c>
    </row>
    <row r="5041" spans="1:19" x14ac:dyDescent="0.3">
      <c r="A5041" t="s">
        <v>5773</v>
      </c>
      <c r="B5041" s="3">
        <v>45426</v>
      </c>
      <c r="C5041" t="s">
        <v>5774</v>
      </c>
      <c r="D5041" t="s">
        <v>13</v>
      </c>
      <c r="E5041" t="s">
        <v>26</v>
      </c>
      <c r="F5041" t="s">
        <v>31</v>
      </c>
      <c r="G5041">
        <v>9</v>
      </c>
      <c r="H5041" s="5">
        <v>856.2</v>
      </c>
      <c r="I5041" s="5">
        <v>0.19</v>
      </c>
      <c r="J5041" s="5">
        <v>6241.6980000000003</v>
      </c>
      <c r="K5041" s="5">
        <v>1816.4208199484781</v>
      </c>
      <c r="L5041">
        <f>YEAR(SalesData[Order Date])</f>
        <v>2024</v>
      </c>
      <c r="M5041">
        <f>MONTH(SalesData[Order Date])</f>
        <v>5</v>
      </c>
      <c r="N5041" t="str">
        <f>TEXT(SalesData[[#This Row],[Order Date]], "mmmm")</f>
        <v>May</v>
      </c>
      <c r="O5041" s="7">
        <f>IF(SalesData[Sales]=0,0,SalesData[Profit]/SalesData[Sales])</f>
        <v>0.29101389076313494</v>
      </c>
      <c r="P5041" s="8">
        <f t="shared" si="78"/>
        <v>2.4656752056892211E-5</v>
      </c>
      <c r="Q5041" t="str">
        <f>IF(SalesData[[#This Row],[Discount]]&gt;0, "Yes", "No")</f>
        <v>Yes</v>
      </c>
      <c r="R5041" t="str">
        <f>TEXT(SalesData[[#This Row],[Order Date]],"mmm-yyyy")</f>
        <v>May-2024</v>
      </c>
      <c r="S5041">
        <f>YEAR(SalesData[[#This Row],[Order Date]])*100 + MONTH(SalesData[[#This Row],[Order Date]])</f>
        <v>202405</v>
      </c>
    </row>
    <row r="5042" spans="1:19" x14ac:dyDescent="0.3">
      <c r="A5042" t="s">
        <v>5872</v>
      </c>
      <c r="B5042" s="3">
        <v>45416</v>
      </c>
      <c r="C5042" t="s">
        <v>5873</v>
      </c>
      <c r="D5042" t="s">
        <v>30</v>
      </c>
      <c r="E5042" t="s">
        <v>14</v>
      </c>
      <c r="F5042" t="s">
        <v>39</v>
      </c>
      <c r="G5042">
        <v>6</v>
      </c>
      <c r="H5042" s="5">
        <v>917.83</v>
      </c>
      <c r="I5042" s="5">
        <v>0.13</v>
      </c>
      <c r="J5042" s="5">
        <v>4791.0726000000004</v>
      </c>
      <c r="K5042" s="5">
        <v>1295.398543558385</v>
      </c>
      <c r="L5042">
        <f>YEAR(SalesData[Order Date])</f>
        <v>2024</v>
      </c>
      <c r="M5042">
        <f>MONTH(SalesData[Order Date])</f>
        <v>5</v>
      </c>
      <c r="N5042" t="str">
        <f>TEXT(SalesData[[#This Row],[Order Date]], "mmmm")</f>
        <v>May</v>
      </c>
      <c r="O5042" s="7">
        <f>IF(SalesData[Sales]=0,0,SalesData[Profit]/SalesData[Sales])</f>
        <v>0.270377565048458</v>
      </c>
      <c r="P5042" s="8">
        <f t="shared" si="78"/>
        <v>2.3606404962429496E-5</v>
      </c>
      <c r="Q5042" t="str">
        <f>IF(SalesData[[#This Row],[Discount]]&gt;0, "Yes", "No")</f>
        <v>Yes</v>
      </c>
      <c r="R5042" t="str">
        <f>TEXT(SalesData[[#This Row],[Order Date]],"mmm-yyyy")</f>
        <v>May-2024</v>
      </c>
      <c r="S5042">
        <f>YEAR(SalesData[[#This Row],[Order Date]])*100 + MONTH(SalesData[[#This Row],[Order Date]])</f>
        <v>202405</v>
      </c>
    </row>
    <row r="5043" spans="1:19" x14ac:dyDescent="0.3">
      <c r="A5043" t="s">
        <v>5878</v>
      </c>
      <c r="B5043" s="3">
        <v>45424</v>
      </c>
      <c r="C5043" t="s">
        <v>5879</v>
      </c>
      <c r="D5043" t="s">
        <v>23</v>
      </c>
      <c r="E5043" t="s">
        <v>19</v>
      </c>
      <c r="F5043" t="s">
        <v>34</v>
      </c>
      <c r="G5043">
        <v>2</v>
      </c>
      <c r="H5043" s="5">
        <v>742.81</v>
      </c>
      <c r="I5043" s="5">
        <v>0.27</v>
      </c>
      <c r="J5043" s="5">
        <v>1084.5026</v>
      </c>
      <c r="K5043" s="5">
        <v>245.43660505483459</v>
      </c>
      <c r="L5043">
        <f>YEAR(SalesData[Order Date])</f>
        <v>2024</v>
      </c>
      <c r="M5043">
        <f>MONTH(SalesData[Order Date])</f>
        <v>5</v>
      </c>
      <c r="N5043" t="str">
        <f>TEXT(SalesData[[#This Row],[Order Date]], "mmmm")</f>
        <v>May</v>
      </c>
      <c r="O5043" s="7">
        <f>IF(SalesData[Sales]=0,0,SalesData[Profit]/SalesData[Sales])</f>
        <v>0.22631260179075144</v>
      </c>
      <c r="P5043" s="8">
        <f t="shared" si="78"/>
        <v>1.8174230287691336E-4</v>
      </c>
      <c r="Q5043" t="str">
        <f>IF(SalesData[[#This Row],[Discount]]&gt;0, "Yes", "No")</f>
        <v>Yes</v>
      </c>
      <c r="R5043" t="str">
        <f>TEXT(SalesData[[#This Row],[Order Date]],"mmm-yyyy")</f>
        <v>May-2024</v>
      </c>
      <c r="S5043">
        <f>YEAR(SalesData[[#This Row],[Order Date]])*100 + MONTH(SalesData[[#This Row],[Order Date]])</f>
        <v>202405</v>
      </c>
    </row>
    <row r="5044" spans="1:19" x14ac:dyDescent="0.3">
      <c r="A5044" t="s">
        <v>5949</v>
      </c>
      <c r="B5044" s="3">
        <v>45431</v>
      </c>
      <c r="C5044" t="s">
        <v>5950</v>
      </c>
      <c r="D5044" t="s">
        <v>23</v>
      </c>
      <c r="E5044" t="s">
        <v>26</v>
      </c>
      <c r="F5044" t="s">
        <v>39</v>
      </c>
      <c r="G5044">
        <v>8</v>
      </c>
      <c r="H5044" s="5">
        <v>41.68</v>
      </c>
      <c r="I5044" s="5">
        <v>0.02</v>
      </c>
      <c r="J5044" s="5">
        <v>326.77120000000002</v>
      </c>
      <c r="K5044" s="5">
        <v>61.593744849906891</v>
      </c>
      <c r="L5044">
        <f>YEAR(SalesData[Order Date])</f>
        <v>2024</v>
      </c>
      <c r="M5044">
        <f>MONTH(SalesData[Order Date])</f>
        <v>5</v>
      </c>
      <c r="N5044" t="str">
        <f>TEXT(SalesData[[#This Row],[Order Date]], "mmmm")</f>
        <v>May</v>
      </c>
      <c r="O5044" s="7">
        <f>IF(SalesData[Sales]=0,0,SalesData[Profit]/SalesData[Sales])</f>
        <v>0.18849196272470428</v>
      </c>
      <c r="P5044" s="8">
        <f t="shared" si="78"/>
        <v>5.9980806142034554E-5</v>
      </c>
      <c r="Q5044" t="str">
        <f>IF(SalesData[[#This Row],[Discount]]&gt;0, "Yes", "No")</f>
        <v>Yes</v>
      </c>
      <c r="R5044" t="str">
        <f>TEXT(SalesData[[#This Row],[Order Date]],"mmm-yyyy")</f>
        <v>May-2024</v>
      </c>
      <c r="S5044">
        <f>YEAR(SalesData[[#This Row],[Order Date]])*100 + MONTH(SalesData[[#This Row],[Order Date]])</f>
        <v>202405</v>
      </c>
    </row>
    <row r="5045" spans="1:19" x14ac:dyDescent="0.3">
      <c r="A5045" t="s">
        <v>5957</v>
      </c>
      <c r="B5045" s="3">
        <v>45441</v>
      </c>
      <c r="C5045" t="s">
        <v>5958</v>
      </c>
      <c r="D5045" t="s">
        <v>23</v>
      </c>
      <c r="E5045" t="s">
        <v>14</v>
      </c>
      <c r="F5045" t="s">
        <v>34</v>
      </c>
      <c r="G5045">
        <v>2</v>
      </c>
      <c r="H5045" s="5">
        <v>777.55</v>
      </c>
      <c r="I5045" s="5">
        <v>0.02</v>
      </c>
      <c r="J5045" s="5">
        <v>1523.998</v>
      </c>
      <c r="K5045" s="5">
        <v>151.8077243671874</v>
      </c>
      <c r="L5045">
        <f>YEAR(SalesData[Order Date])</f>
        <v>2024</v>
      </c>
      <c r="M5045">
        <f>MONTH(SalesData[Order Date])</f>
        <v>5</v>
      </c>
      <c r="N5045" t="str">
        <f>TEXT(SalesData[[#This Row],[Order Date]], "mmmm")</f>
        <v>May</v>
      </c>
      <c r="O5045" s="7">
        <f>IF(SalesData[Sales]=0,0,SalesData[Profit]/SalesData[Sales])</f>
        <v>9.9611498418756064E-2</v>
      </c>
      <c r="P5045" s="8">
        <f t="shared" si="78"/>
        <v>1.2860909266285128E-5</v>
      </c>
      <c r="Q5045" t="str">
        <f>IF(SalesData[[#This Row],[Discount]]&gt;0, "Yes", "No")</f>
        <v>Yes</v>
      </c>
      <c r="R5045" t="str">
        <f>TEXT(SalesData[[#This Row],[Order Date]],"mmm-yyyy")</f>
        <v>May-2024</v>
      </c>
      <c r="S5045">
        <f>YEAR(SalesData[[#This Row],[Order Date]])*100 + MONTH(SalesData[[#This Row],[Order Date]])</f>
        <v>202405</v>
      </c>
    </row>
    <row r="5046" spans="1:19" x14ac:dyDescent="0.3">
      <c r="A5046" t="s">
        <v>5995</v>
      </c>
      <c r="B5046" s="3">
        <v>45425</v>
      </c>
      <c r="C5046" t="s">
        <v>5996</v>
      </c>
      <c r="D5046" t="s">
        <v>18</v>
      </c>
      <c r="E5046" t="s">
        <v>26</v>
      </c>
      <c r="F5046" t="s">
        <v>20</v>
      </c>
      <c r="G5046">
        <v>9</v>
      </c>
      <c r="H5046" s="5">
        <v>754.36</v>
      </c>
      <c r="I5046" s="5">
        <v>0.04</v>
      </c>
      <c r="J5046" s="5">
        <v>6517.6704</v>
      </c>
      <c r="K5046" s="5">
        <v>536.7919653069689</v>
      </c>
      <c r="L5046">
        <f>YEAR(SalesData[Order Date])</f>
        <v>2024</v>
      </c>
      <c r="M5046">
        <f>MONTH(SalesData[Order Date])</f>
        <v>5</v>
      </c>
      <c r="N5046" t="str">
        <f>TEXT(SalesData[[#This Row],[Order Date]], "mmmm")</f>
        <v>May</v>
      </c>
      <c r="O5046" s="7">
        <f>IF(SalesData[Sales]=0,0,SalesData[Profit]/SalesData[Sales])</f>
        <v>8.2359483122523183E-2</v>
      </c>
      <c r="P5046" s="8">
        <f t="shared" si="78"/>
        <v>5.8916756514720351E-6</v>
      </c>
      <c r="Q5046" t="str">
        <f>IF(SalesData[[#This Row],[Discount]]&gt;0, "Yes", "No")</f>
        <v>Yes</v>
      </c>
      <c r="R5046" t="str">
        <f>TEXT(SalesData[[#This Row],[Order Date]],"mmm-yyyy")</f>
        <v>May-2024</v>
      </c>
      <c r="S5046">
        <f>YEAR(SalesData[[#This Row],[Order Date]])*100 + MONTH(SalesData[[#This Row],[Order Date]])</f>
        <v>202405</v>
      </c>
    </row>
    <row r="5047" spans="1:19" x14ac:dyDescent="0.3">
      <c r="A5047" t="s">
        <v>6003</v>
      </c>
      <c r="B5047" s="3">
        <v>45434</v>
      </c>
      <c r="C5047" t="s">
        <v>6004</v>
      </c>
      <c r="D5047" t="s">
        <v>18</v>
      </c>
      <c r="E5047" t="s">
        <v>14</v>
      </c>
      <c r="F5047" t="s">
        <v>34</v>
      </c>
      <c r="G5047">
        <v>2</v>
      </c>
      <c r="H5047" s="5">
        <v>218.85</v>
      </c>
      <c r="I5047" s="5">
        <v>0.21</v>
      </c>
      <c r="J5047" s="5">
        <v>345.78300000000002</v>
      </c>
      <c r="K5047" s="5">
        <v>81.109514098151507</v>
      </c>
      <c r="L5047">
        <f>YEAR(SalesData[Order Date])</f>
        <v>2024</v>
      </c>
      <c r="M5047">
        <f>MONTH(SalesData[Order Date])</f>
        <v>5</v>
      </c>
      <c r="N5047" t="str">
        <f>TEXT(SalesData[[#This Row],[Order Date]], "mmmm")</f>
        <v>May</v>
      </c>
      <c r="O5047" s="7">
        <f>IF(SalesData[Sales]=0,0,SalesData[Profit]/SalesData[Sales])</f>
        <v>0.23456767422965127</v>
      </c>
      <c r="P5047" s="8">
        <f t="shared" si="78"/>
        <v>4.7978067169294038E-4</v>
      </c>
      <c r="Q5047" t="str">
        <f>IF(SalesData[[#This Row],[Discount]]&gt;0, "Yes", "No")</f>
        <v>Yes</v>
      </c>
      <c r="R5047" t="str">
        <f>TEXT(SalesData[[#This Row],[Order Date]],"mmm-yyyy")</f>
        <v>May-2024</v>
      </c>
      <c r="S5047">
        <f>YEAR(SalesData[[#This Row],[Order Date]])*100 + MONTH(SalesData[[#This Row],[Order Date]])</f>
        <v>202405</v>
      </c>
    </row>
    <row r="5048" spans="1:19" x14ac:dyDescent="0.3">
      <c r="A5048" t="s">
        <v>6031</v>
      </c>
      <c r="B5048" s="3">
        <v>45434</v>
      </c>
      <c r="C5048" t="s">
        <v>6032</v>
      </c>
      <c r="D5048" t="s">
        <v>13</v>
      </c>
      <c r="E5048" t="s">
        <v>19</v>
      </c>
      <c r="F5048" t="s">
        <v>39</v>
      </c>
      <c r="G5048">
        <v>6</v>
      </c>
      <c r="H5048" s="5">
        <v>873.21</v>
      </c>
      <c r="I5048" s="5">
        <v>0.05</v>
      </c>
      <c r="J5048" s="5">
        <v>4977.2969999999996</v>
      </c>
      <c r="K5048" s="5">
        <v>1115.665023987478</v>
      </c>
      <c r="L5048">
        <f>YEAR(SalesData[Order Date])</f>
        <v>2024</v>
      </c>
      <c r="M5048">
        <f>MONTH(SalesData[Order Date])</f>
        <v>5</v>
      </c>
      <c r="N5048" t="str">
        <f>TEXT(SalesData[[#This Row],[Order Date]], "mmmm")</f>
        <v>May</v>
      </c>
      <c r="O5048" s="7">
        <f>IF(SalesData[Sales]=0,0,SalesData[Profit]/SalesData[Sales])</f>
        <v>0.22415078384662962</v>
      </c>
      <c r="P5048" s="8">
        <f t="shared" si="78"/>
        <v>9.5433324553467468E-6</v>
      </c>
      <c r="Q5048" t="str">
        <f>IF(SalesData[[#This Row],[Discount]]&gt;0, "Yes", "No")</f>
        <v>Yes</v>
      </c>
      <c r="R5048" t="str">
        <f>TEXT(SalesData[[#This Row],[Order Date]],"mmm-yyyy")</f>
        <v>May-2024</v>
      </c>
      <c r="S5048">
        <f>YEAR(SalesData[[#This Row],[Order Date]])*100 + MONTH(SalesData[[#This Row],[Order Date]])</f>
        <v>202405</v>
      </c>
    </row>
    <row r="5049" spans="1:19" x14ac:dyDescent="0.3">
      <c r="A5049" t="s">
        <v>6051</v>
      </c>
      <c r="B5049" s="3">
        <v>45438</v>
      </c>
      <c r="C5049" t="s">
        <v>6052</v>
      </c>
      <c r="D5049" t="s">
        <v>23</v>
      </c>
      <c r="E5049" t="s">
        <v>26</v>
      </c>
      <c r="F5049" t="s">
        <v>39</v>
      </c>
      <c r="G5049">
        <v>4</v>
      </c>
      <c r="H5049" s="5">
        <v>438.25</v>
      </c>
      <c r="I5049" s="5">
        <v>0.08</v>
      </c>
      <c r="J5049" s="5">
        <v>1612.76</v>
      </c>
      <c r="K5049" s="5">
        <v>129.03469424052301</v>
      </c>
      <c r="L5049">
        <f>YEAR(SalesData[Order Date])</f>
        <v>2024</v>
      </c>
      <c r="M5049">
        <f>MONTH(SalesData[Order Date])</f>
        <v>5</v>
      </c>
      <c r="N5049" t="str">
        <f>TEXT(SalesData[[#This Row],[Order Date]], "mmmm")</f>
        <v>May</v>
      </c>
      <c r="O5049" s="7">
        <f>IF(SalesData[Sales]=0,0,SalesData[Profit]/SalesData[Sales])</f>
        <v>8.0008615194153504E-2</v>
      </c>
      <c r="P5049" s="8">
        <f t="shared" si="78"/>
        <v>4.5636052481460355E-5</v>
      </c>
      <c r="Q5049" t="str">
        <f>IF(SalesData[[#This Row],[Discount]]&gt;0, "Yes", "No")</f>
        <v>Yes</v>
      </c>
      <c r="R5049" t="str">
        <f>TEXT(SalesData[[#This Row],[Order Date]],"mmm-yyyy")</f>
        <v>May-2024</v>
      </c>
      <c r="S5049">
        <f>YEAR(SalesData[[#This Row],[Order Date]])*100 + MONTH(SalesData[[#This Row],[Order Date]])</f>
        <v>202405</v>
      </c>
    </row>
    <row r="5050" spans="1:19" x14ac:dyDescent="0.3">
      <c r="A5050" t="s">
        <v>6128</v>
      </c>
      <c r="B5050" s="3">
        <v>45437</v>
      </c>
      <c r="C5050" t="s">
        <v>6129</v>
      </c>
      <c r="D5050" t="s">
        <v>18</v>
      </c>
      <c r="E5050" t="s">
        <v>26</v>
      </c>
      <c r="F5050" t="s">
        <v>39</v>
      </c>
      <c r="G5050">
        <v>1</v>
      </c>
      <c r="H5050" s="5">
        <v>847.42</v>
      </c>
      <c r="I5050" s="5">
        <v>0.2</v>
      </c>
      <c r="J5050" s="5">
        <v>677.93600000000004</v>
      </c>
      <c r="K5050" s="5">
        <v>60.920543541486019</v>
      </c>
      <c r="L5050">
        <f>YEAR(SalesData[Order Date])</f>
        <v>2024</v>
      </c>
      <c r="M5050">
        <f>MONTH(SalesData[Order Date])</f>
        <v>5</v>
      </c>
      <c r="N5050" t="str">
        <f>TEXT(SalesData[[#This Row],[Order Date]], "mmmm")</f>
        <v>May</v>
      </c>
      <c r="O5050" s="7">
        <f>IF(SalesData[Sales]=0,0,SalesData[Profit]/SalesData[Sales])</f>
        <v>8.9861791587238352E-2</v>
      </c>
      <c r="P5050" s="8">
        <f t="shared" si="78"/>
        <v>2.3601047886526164E-4</v>
      </c>
      <c r="Q5050" t="str">
        <f>IF(SalesData[[#This Row],[Discount]]&gt;0, "Yes", "No")</f>
        <v>Yes</v>
      </c>
      <c r="R5050" t="str">
        <f>TEXT(SalesData[[#This Row],[Order Date]],"mmm-yyyy")</f>
        <v>May-2024</v>
      </c>
      <c r="S5050">
        <f>YEAR(SalesData[[#This Row],[Order Date]])*100 + MONTH(SalesData[[#This Row],[Order Date]])</f>
        <v>202405</v>
      </c>
    </row>
    <row r="5051" spans="1:19" x14ac:dyDescent="0.3">
      <c r="A5051" t="s">
        <v>6144</v>
      </c>
      <c r="B5051" s="3">
        <v>45413</v>
      </c>
      <c r="C5051" t="s">
        <v>6145</v>
      </c>
      <c r="D5051" t="s">
        <v>30</v>
      </c>
      <c r="E5051" t="s">
        <v>14</v>
      </c>
      <c r="F5051" t="s">
        <v>53</v>
      </c>
      <c r="G5051">
        <v>4</v>
      </c>
      <c r="H5051" s="5">
        <v>825.37</v>
      </c>
      <c r="I5051" s="5">
        <v>0.24</v>
      </c>
      <c r="J5051" s="5">
        <v>2509.1248000000001</v>
      </c>
      <c r="K5051" s="5">
        <v>315.40240505114161</v>
      </c>
      <c r="L5051">
        <f>YEAR(SalesData[Order Date])</f>
        <v>2024</v>
      </c>
      <c r="M5051">
        <f>MONTH(SalesData[Order Date])</f>
        <v>5</v>
      </c>
      <c r="N5051" t="str">
        <f>TEXT(SalesData[[#This Row],[Order Date]], "mmmm")</f>
        <v>May</v>
      </c>
      <c r="O5051" s="7">
        <f>IF(SalesData[Sales]=0,0,SalesData[Profit]/SalesData[Sales])</f>
        <v>0.12570215919556557</v>
      </c>
      <c r="P5051" s="8">
        <f t="shared" si="78"/>
        <v>7.2694670269091429E-5</v>
      </c>
      <c r="Q5051" t="str">
        <f>IF(SalesData[[#This Row],[Discount]]&gt;0, "Yes", "No")</f>
        <v>Yes</v>
      </c>
      <c r="R5051" t="str">
        <f>TEXT(SalesData[[#This Row],[Order Date]],"mmm-yyyy")</f>
        <v>May-2024</v>
      </c>
      <c r="S5051">
        <f>YEAR(SalesData[[#This Row],[Order Date]])*100 + MONTH(SalesData[[#This Row],[Order Date]])</f>
        <v>202405</v>
      </c>
    </row>
    <row r="5052" spans="1:19" x14ac:dyDescent="0.3">
      <c r="A5052" t="s">
        <v>6280</v>
      </c>
      <c r="B5052" s="3">
        <v>45430</v>
      </c>
      <c r="C5052" t="s">
        <v>6281</v>
      </c>
      <c r="D5052" t="s">
        <v>13</v>
      </c>
      <c r="E5052" t="s">
        <v>14</v>
      </c>
      <c r="F5052" t="s">
        <v>20</v>
      </c>
      <c r="G5052">
        <v>1</v>
      </c>
      <c r="H5052" s="5">
        <v>894.69</v>
      </c>
      <c r="I5052" s="5">
        <v>0.05</v>
      </c>
      <c r="J5052" s="5">
        <v>849.95550000000003</v>
      </c>
      <c r="K5052" s="5">
        <v>99.222369626289819</v>
      </c>
      <c r="L5052">
        <f>YEAR(SalesData[Order Date])</f>
        <v>2024</v>
      </c>
      <c r="M5052">
        <f>MONTH(SalesData[Order Date])</f>
        <v>5</v>
      </c>
      <c r="N5052" t="str">
        <f>TEXT(SalesData[[#This Row],[Order Date]], "mmmm")</f>
        <v>May</v>
      </c>
      <c r="O5052" s="7">
        <f>IF(SalesData[Sales]=0,0,SalesData[Profit]/SalesData[Sales])</f>
        <v>0.11673831115427787</v>
      </c>
      <c r="P5052" s="8">
        <f t="shared" si="78"/>
        <v>5.5885278699884878E-5</v>
      </c>
      <c r="Q5052" t="str">
        <f>IF(SalesData[[#This Row],[Discount]]&gt;0, "Yes", "No")</f>
        <v>Yes</v>
      </c>
      <c r="R5052" t="str">
        <f>TEXT(SalesData[[#This Row],[Order Date]],"mmm-yyyy")</f>
        <v>May-2024</v>
      </c>
      <c r="S5052">
        <f>YEAR(SalesData[[#This Row],[Order Date]])*100 + MONTH(SalesData[[#This Row],[Order Date]])</f>
        <v>202405</v>
      </c>
    </row>
    <row r="5053" spans="1:19" x14ac:dyDescent="0.3">
      <c r="A5053" t="s">
        <v>6296</v>
      </c>
      <c r="B5053" s="3">
        <v>45435</v>
      </c>
      <c r="C5053" t="s">
        <v>6297</v>
      </c>
      <c r="D5053" t="s">
        <v>30</v>
      </c>
      <c r="E5053" t="s">
        <v>14</v>
      </c>
      <c r="F5053" t="s">
        <v>20</v>
      </c>
      <c r="G5053">
        <v>1</v>
      </c>
      <c r="H5053" s="5">
        <v>829.65</v>
      </c>
      <c r="I5053" s="5">
        <v>0</v>
      </c>
      <c r="J5053" s="5">
        <v>829.65</v>
      </c>
      <c r="K5053" s="5">
        <v>65.14124961072956</v>
      </c>
      <c r="L5053">
        <f>YEAR(SalesData[Order Date])</f>
        <v>2024</v>
      </c>
      <c r="M5053">
        <f>MONTH(SalesData[Order Date])</f>
        <v>5</v>
      </c>
      <c r="N5053" t="str">
        <f>TEXT(SalesData[[#This Row],[Order Date]], "mmmm")</f>
        <v>May</v>
      </c>
      <c r="O5053" s="7">
        <f>IF(SalesData[Sales]=0,0,SalesData[Profit]/SalesData[Sales])</f>
        <v>7.8516542651394641E-2</v>
      </c>
      <c r="P5053" s="8">
        <f t="shared" si="78"/>
        <v>0</v>
      </c>
      <c r="Q5053" t="str">
        <f>IF(SalesData[[#This Row],[Discount]]&gt;0, "Yes", "No")</f>
        <v>No</v>
      </c>
      <c r="R5053" t="str">
        <f>TEXT(SalesData[[#This Row],[Order Date]],"mmm-yyyy")</f>
        <v>May-2024</v>
      </c>
      <c r="S5053">
        <f>YEAR(SalesData[[#This Row],[Order Date]])*100 + MONTH(SalesData[[#This Row],[Order Date]])</f>
        <v>202405</v>
      </c>
    </row>
    <row r="5054" spans="1:19" x14ac:dyDescent="0.3">
      <c r="A5054" t="s">
        <v>6336</v>
      </c>
      <c r="B5054" s="3">
        <v>45439</v>
      </c>
      <c r="C5054" t="s">
        <v>6337</v>
      </c>
      <c r="D5054" t="s">
        <v>13</v>
      </c>
      <c r="E5054" t="s">
        <v>26</v>
      </c>
      <c r="F5054" t="s">
        <v>27</v>
      </c>
      <c r="G5054">
        <v>7</v>
      </c>
      <c r="H5054" s="5">
        <v>430.33</v>
      </c>
      <c r="I5054" s="5">
        <v>0.25</v>
      </c>
      <c r="J5054" s="5">
        <v>2259.2325000000001</v>
      </c>
      <c r="K5054" s="5">
        <v>641.88184009275153</v>
      </c>
      <c r="L5054">
        <f>YEAR(SalesData[Order Date])</f>
        <v>2024</v>
      </c>
      <c r="M5054">
        <f>MONTH(SalesData[Order Date])</f>
        <v>5</v>
      </c>
      <c r="N5054" t="str">
        <f>TEXT(SalesData[[#This Row],[Order Date]], "mmmm")</f>
        <v>May</v>
      </c>
      <c r="O5054" s="7">
        <f>IF(SalesData[Sales]=0,0,SalesData[Profit]/SalesData[Sales])</f>
        <v>0.28411499927198797</v>
      </c>
      <c r="P5054" s="8">
        <f t="shared" si="78"/>
        <v>8.2992786267017675E-5</v>
      </c>
      <c r="Q5054" t="str">
        <f>IF(SalesData[[#This Row],[Discount]]&gt;0, "Yes", "No")</f>
        <v>Yes</v>
      </c>
      <c r="R5054" t="str">
        <f>TEXT(SalesData[[#This Row],[Order Date]],"mmm-yyyy")</f>
        <v>May-2024</v>
      </c>
      <c r="S5054">
        <f>YEAR(SalesData[[#This Row],[Order Date]])*100 + MONTH(SalesData[[#This Row],[Order Date]])</f>
        <v>202405</v>
      </c>
    </row>
    <row r="5055" spans="1:19" x14ac:dyDescent="0.3">
      <c r="A5055" t="s">
        <v>6344</v>
      </c>
      <c r="B5055" s="3">
        <v>45439</v>
      </c>
      <c r="C5055" t="s">
        <v>6345</v>
      </c>
      <c r="D5055" t="s">
        <v>13</v>
      </c>
      <c r="E5055" t="s">
        <v>14</v>
      </c>
      <c r="F5055" t="s">
        <v>39</v>
      </c>
      <c r="G5055">
        <v>3</v>
      </c>
      <c r="H5055" s="5">
        <v>126.3</v>
      </c>
      <c r="I5055" s="5">
        <v>0.18</v>
      </c>
      <c r="J5055" s="5">
        <v>310.69799999999998</v>
      </c>
      <c r="K5055" s="5">
        <v>38.328052025141567</v>
      </c>
      <c r="L5055">
        <f>YEAR(SalesData[Order Date])</f>
        <v>2024</v>
      </c>
      <c r="M5055">
        <f>MONTH(SalesData[Order Date])</f>
        <v>5</v>
      </c>
      <c r="N5055" t="str">
        <f>TEXT(SalesData[[#This Row],[Order Date]], "mmmm")</f>
        <v>May</v>
      </c>
      <c r="O5055" s="7">
        <f>IF(SalesData[Sales]=0,0,SalesData[Profit]/SalesData[Sales])</f>
        <v>0.12336111601987</v>
      </c>
      <c r="P5055" s="8">
        <f t="shared" si="78"/>
        <v>4.7505938242280285E-4</v>
      </c>
      <c r="Q5055" t="str">
        <f>IF(SalesData[[#This Row],[Discount]]&gt;0, "Yes", "No")</f>
        <v>Yes</v>
      </c>
      <c r="R5055" t="str">
        <f>TEXT(SalesData[[#This Row],[Order Date]],"mmm-yyyy")</f>
        <v>May-2024</v>
      </c>
      <c r="S5055">
        <f>YEAR(SalesData[[#This Row],[Order Date]])*100 + MONTH(SalesData[[#This Row],[Order Date]])</f>
        <v>202405</v>
      </c>
    </row>
    <row r="5056" spans="1:19" x14ac:dyDescent="0.3">
      <c r="A5056" t="s">
        <v>6346</v>
      </c>
      <c r="B5056" s="3">
        <v>45417</v>
      </c>
      <c r="C5056" t="s">
        <v>6347</v>
      </c>
      <c r="D5056" t="s">
        <v>23</v>
      </c>
      <c r="E5056" t="s">
        <v>14</v>
      </c>
      <c r="F5056" t="s">
        <v>62</v>
      </c>
      <c r="G5056">
        <v>8</v>
      </c>
      <c r="H5056" s="5">
        <v>856.96</v>
      </c>
      <c r="I5056" s="5">
        <v>0.28000000000000003</v>
      </c>
      <c r="J5056" s="5">
        <v>4936.0896000000002</v>
      </c>
      <c r="K5056" s="5">
        <v>556.51162766008304</v>
      </c>
      <c r="L5056">
        <f>YEAR(SalesData[Order Date])</f>
        <v>2024</v>
      </c>
      <c r="M5056">
        <f>MONTH(SalesData[Order Date])</f>
        <v>5</v>
      </c>
      <c r="N5056" t="str">
        <f>TEXT(SalesData[[#This Row],[Order Date]], "mmmm")</f>
        <v>May</v>
      </c>
      <c r="O5056" s="7">
        <f>IF(SalesData[Sales]=0,0,SalesData[Profit]/SalesData[Sales])</f>
        <v>0.1127434209581777</v>
      </c>
      <c r="P5056" s="8">
        <f t="shared" si="78"/>
        <v>4.0842046303211353E-5</v>
      </c>
      <c r="Q5056" t="str">
        <f>IF(SalesData[[#This Row],[Discount]]&gt;0, "Yes", "No")</f>
        <v>Yes</v>
      </c>
      <c r="R5056" t="str">
        <f>TEXT(SalesData[[#This Row],[Order Date]],"mmm-yyyy")</f>
        <v>May-2024</v>
      </c>
      <c r="S5056">
        <f>YEAR(SalesData[[#This Row],[Order Date]])*100 + MONTH(SalesData[[#This Row],[Order Date]])</f>
        <v>202405</v>
      </c>
    </row>
    <row r="5057" spans="1:19" x14ac:dyDescent="0.3">
      <c r="A5057" t="s">
        <v>6426</v>
      </c>
      <c r="B5057" s="3">
        <v>45428</v>
      </c>
      <c r="C5057" t="s">
        <v>6427</v>
      </c>
      <c r="D5057" t="s">
        <v>23</v>
      </c>
      <c r="E5057" t="s">
        <v>26</v>
      </c>
      <c r="F5057" t="s">
        <v>91</v>
      </c>
      <c r="G5057">
        <v>3</v>
      </c>
      <c r="H5057" s="5">
        <v>712.52</v>
      </c>
      <c r="I5057" s="5">
        <v>0.22</v>
      </c>
      <c r="J5057" s="5">
        <v>1667.2968000000001</v>
      </c>
      <c r="K5057" s="5">
        <v>429.98834618919688</v>
      </c>
      <c r="L5057">
        <f>YEAR(SalesData[Order Date])</f>
        <v>2024</v>
      </c>
      <c r="M5057">
        <f>MONTH(SalesData[Order Date])</f>
        <v>5</v>
      </c>
      <c r="N5057" t="str">
        <f>TEXT(SalesData[[#This Row],[Order Date]], "mmmm")</f>
        <v>May</v>
      </c>
      <c r="O5057" s="7">
        <f>IF(SalesData[Sales]=0,0,SalesData[Profit]/SalesData[Sales])</f>
        <v>0.25789550258190197</v>
      </c>
      <c r="P5057" s="8">
        <f t="shared" si="78"/>
        <v>1.0292108759520201E-4</v>
      </c>
      <c r="Q5057" t="str">
        <f>IF(SalesData[[#This Row],[Discount]]&gt;0, "Yes", "No")</f>
        <v>Yes</v>
      </c>
      <c r="R5057" t="str">
        <f>TEXT(SalesData[[#This Row],[Order Date]],"mmm-yyyy")</f>
        <v>May-2024</v>
      </c>
      <c r="S5057">
        <f>YEAR(SalesData[[#This Row],[Order Date]])*100 + MONTH(SalesData[[#This Row],[Order Date]])</f>
        <v>202405</v>
      </c>
    </row>
    <row r="5058" spans="1:19" x14ac:dyDescent="0.3">
      <c r="A5058" t="s">
        <v>6531</v>
      </c>
      <c r="B5058" s="3">
        <v>45415</v>
      </c>
      <c r="C5058" t="s">
        <v>6532</v>
      </c>
      <c r="D5058" t="s">
        <v>30</v>
      </c>
      <c r="E5058" t="s">
        <v>26</v>
      </c>
      <c r="F5058" t="s">
        <v>53</v>
      </c>
      <c r="G5058">
        <v>4</v>
      </c>
      <c r="H5058" s="5">
        <v>114.78</v>
      </c>
      <c r="I5058" s="5">
        <v>0.04</v>
      </c>
      <c r="J5058" s="5">
        <v>440.7552</v>
      </c>
      <c r="K5058" s="5">
        <v>116.0297903281628</v>
      </c>
      <c r="L5058">
        <f>YEAR(SalesData[Order Date])</f>
        <v>2024</v>
      </c>
      <c r="M5058">
        <f>MONTH(SalesData[Order Date])</f>
        <v>5</v>
      </c>
      <c r="N5058" t="str">
        <f>TEXT(SalesData[[#This Row],[Order Date]], "mmmm")</f>
        <v>May</v>
      </c>
      <c r="O5058" s="7">
        <f>IF(SalesData[Sales]=0,0,SalesData[Profit]/SalesData[Sales])</f>
        <v>0.26325223236881334</v>
      </c>
      <c r="P5058" s="8">
        <f t="shared" ref="P5058:P5121" si="79">IF(H:H*G:G=0, 0, (I:I/(H:H*G:G)))</f>
        <v>8.7123192193761976E-5</v>
      </c>
      <c r="Q5058" t="str">
        <f>IF(SalesData[[#This Row],[Discount]]&gt;0, "Yes", "No")</f>
        <v>Yes</v>
      </c>
      <c r="R5058" t="str">
        <f>TEXT(SalesData[[#This Row],[Order Date]],"mmm-yyyy")</f>
        <v>May-2024</v>
      </c>
      <c r="S5058">
        <f>YEAR(SalesData[[#This Row],[Order Date]])*100 + MONTH(SalesData[[#This Row],[Order Date]])</f>
        <v>202405</v>
      </c>
    </row>
    <row r="5059" spans="1:19" x14ac:dyDescent="0.3">
      <c r="A5059" t="s">
        <v>6645</v>
      </c>
      <c r="B5059" s="3">
        <v>45430</v>
      </c>
      <c r="C5059" t="s">
        <v>6646</v>
      </c>
      <c r="D5059" t="s">
        <v>30</v>
      </c>
      <c r="E5059" t="s">
        <v>26</v>
      </c>
      <c r="F5059" t="s">
        <v>39</v>
      </c>
      <c r="G5059">
        <v>4</v>
      </c>
      <c r="H5059" s="5">
        <v>581.37</v>
      </c>
      <c r="I5059" s="5">
        <v>0.26</v>
      </c>
      <c r="J5059" s="5">
        <v>1720.8552</v>
      </c>
      <c r="K5059" s="5">
        <v>196.69156787660191</v>
      </c>
      <c r="L5059">
        <f>YEAR(SalesData[Order Date])</f>
        <v>2024</v>
      </c>
      <c r="M5059">
        <f>MONTH(SalesData[Order Date])</f>
        <v>5</v>
      </c>
      <c r="N5059" t="str">
        <f>TEXT(SalesData[[#This Row],[Order Date]], "mmmm")</f>
        <v>May</v>
      </c>
      <c r="O5059" s="7">
        <f>IF(SalesData[Sales]=0,0,SalesData[Profit]/SalesData[Sales])</f>
        <v>0.11429873232599809</v>
      </c>
      <c r="P5059" s="8">
        <f t="shared" si="79"/>
        <v>1.118048746925366E-4</v>
      </c>
      <c r="Q5059" t="str">
        <f>IF(SalesData[[#This Row],[Discount]]&gt;0, "Yes", "No")</f>
        <v>Yes</v>
      </c>
      <c r="R5059" t="str">
        <f>TEXT(SalesData[[#This Row],[Order Date]],"mmm-yyyy")</f>
        <v>May-2024</v>
      </c>
      <c r="S5059">
        <f>YEAR(SalesData[[#This Row],[Order Date]])*100 + MONTH(SalesData[[#This Row],[Order Date]])</f>
        <v>202405</v>
      </c>
    </row>
    <row r="5060" spans="1:19" x14ac:dyDescent="0.3">
      <c r="A5060" t="s">
        <v>6703</v>
      </c>
      <c r="B5060" s="3">
        <v>45432</v>
      </c>
      <c r="C5060" t="s">
        <v>6704</v>
      </c>
      <c r="D5060" t="s">
        <v>18</v>
      </c>
      <c r="E5060" t="s">
        <v>14</v>
      </c>
      <c r="F5060" t="s">
        <v>62</v>
      </c>
      <c r="G5060">
        <v>9</v>
      </c>
      <c r="H5060" s="5">
        <v>894.06</v>
      </c>
      <c r="I5060" s="5">
        <v>0.02</v>
      </c>
      <c r="J5060" s="5">
        <v>7885.609199999999</v>
      </c>
      <c r="K5060" s="5">
        <v>1117.2231789708101</v>
      </c>
      <c r="L5060">
        <f>YEAR(SalesData[Order Date])</f>
        <v>2024</v>
      </c>
      <c r="M5060">
        <f>MONTH(SalesData[Order Date])</f>
        <v>5</v>
      </c>
      <c r="N5060" t="str">
        <f>TEXT(SalesData[[#This Row],[Order Date]], "mmmm")</f>
        <v>May</v>
      </c>
      <c r="O5060" s="7">
        <f>IF(SalesData[Sales]=0,0,SalesData[Profit]/SalesData[Sales])</f>
        <v>0.14167874042893353</v>
      </c>
      <c r="P5060" s="8">
        <f t="shared" si="79"/>
        <v>2.485540368903902E-6</v>
      </c>
      <c r="Q5060" t="str">
        <f>IF(SalesData[[#This Row],[Discount]]&gt;0, "Yes", "No")</f>
        <v>Yes</v>
      </c>
      <c r="R5060" t="str">
        <f>TEXT(SalesData[[#This Row],[Order Date]],"mmm-yyyy")</f>
        <v>May-2024</v>
      </c>
      <c r="S5060">
        <f>YEAR(SalesData[[#This Row],[Order Date]])*100 + MONTH(SalesData[[#This Row],[Order Date]])</f>
        <v>202405</v>
      </c>
    </row>
    <row r="5061" spans="1:19" x14ac:dyDescent="0.3">
      <c r="A5061" t="s">
        <v>6745</v>
      </c>
      <c r="B5061" s="3">
        <v>45428</v>
      </c>
      <c r="C5061" t="s">
        <v>6746</v>
      </c>
      <c r="D5061" t="s">
        <v>23</v>
      </c>
      <c r="E5061" t="s">
        <v>14</v>
      </c>
      <c r="F5061" t="s">
        <v>31</v>
      </c>
      <c r="G5061">
        <v>1</v>
      </c>
      <c r="H5061" s="5">
        <v>514.32000000000005</v>
      </c>
      <c r="I5061" s="5">
        <v>0.16</v>
      </c>
      <c r="J5061" s="5">
        <v>432.02879999999999</v>
      </c>
      <c r="K5061" s="5">
        <v>58.40732377327582</v>
      </c>
      <c r="L5061">
        <f>YEAR(SalesData[Order Date])</f>
        <v>2024</v>
      </c>
      <c r="M5061">
        <f>MONTH(SalesData[Order Date])</f>
        <v>5</v>
      </c>
      <c r="N5061" t="str">
        <f>TEXT(SalesData[[#This Row],[Order Date]], "mmmm")</f>
        <v>May</v>
      </c>
      <c r="O5061" s="7">
        <f>IF(SalesData[Sales]=0,0,SalesData[Profit]/SalesData[Sales])</f>
        <v>0.13519312548903181</v>
      </c>
      <c r="P5061" s="8">
        <f t="shared" si="79"/>
        <v>3.110903717529942E-4</v>
      </c>
      <c r="Q5061" t="str">
        <f>IF(SalesData[[#This Row],[Discount]]&gt;0, "Yes", "No")</f>
        <v>Yes</v>
      </c>
      <c r="R5061" t="str">
        <f>TEXT(SalesData[[#This Row],[Order Date]],"mmm-yyyy")</f>
        <v>May-2024</v>
      </c>
      <c r="S5061">
        <f>YEAR(SalesData[[#This Row],[Order Date]])*100 + MONTH(SalesData[[#This Row],[Order Date]])</f>
        <v>202405</v>
      </c>
    </row>
    <row r="5062" spans="1:19" x14ac:dyDescent="0.3">
      <c r="A5062" t="s">
        <v>6751</v>
      </c>
      <c r="B5062" s="3">
        <v>45434</v>
      </c>
      <c r="C5062" t="s">
        <v>6752</v>
      </c>
      <c r="D5062" t="s">
        <v>23</v>
      </c>
      <c r="E5062" t="s">
        <v>14</v>
      </c>
      <c r="F5062" t="s">
        <v>39</v>
      </c>
      <c r="G5062">
        <v>6</v>
      </c>
      <c r="H5062" s="5">
        <v>704.92</v>
      </c>
      <c r="I5062" s="5">
        <v>0.28000000000000003</v>
      </c>
      <c r="J5062" s="5">
        <v>3045.2543999999989</v>
      </c>
      <c r="K5062" s="5">
        <v>336.12880357456919</v>
      </c>
      <c r="L5062">
        <f>YEAR(SalesData[Order Date])</f>
        <v>2024</v>
      </c>
      <c r="M5062">
        <f>MONTH(SalesData[Order Date])</f>
        <v>5</v>
      </c>
      <c r="N5062" t="str">
        <f>TEXT(SalesData[[#This Row],[Order Date]], "mmmm")</f>
        <v>May</v>
      </c>
      <c r="O5062" s="7">
        <f>IF(SalesData[Sales]=0,0,SalesData[Profit]/SalesData[Sales])</f>
        <v>0.11037790589008567</v>
      </c>
      <c r="P5062" s="8">
        <f t="shared" si="79"/>
        <v>6.6201365639599773E-5</v>
      </c>
      <c r="Q5062" t="str">
        <f>IF(SalesData[[#This Row],[Discount]]&gt;0, "Yes", "No")</f>
        <v>Yes</v>
      </c>
      <c r="R5062" t="str">
        <f>TEXT(SalesData[[#This Row],[Order Date]],"mmm-yyyy")</f>
        <v>May-2024</v>
      </c>
      <c r="S5062">
        <f>YEAR(SalesData[[#This Row],[Order Date]])*100 + MONTH(SalesData[[#This Row],[Order Date]])</f>
        <v>202405</v>
      </c>
    </row>
    <row r="5063" spans="1:19" x14ac:dyDescent="0.3">
      <c r="A5063" t="s">
        <v>6755</v>
      </c>
      <c r="B5063" s="3">
        <v>45443</v>
      </c>
      <c r="C5063" t="s">
        <v>6756</v>
      </c>
      <c r="D5063" t="s">
        <v>30</v>
      </c>
      <c r="E5063" t="s">
        <v>14</v>
      </c>
      <c r="F5063" t="s">
        <v>20</v>
      </c>
      <c r="G5063">
        <v>4</v>
      </c>
      <c r="H5063" s="5">
        <v>771.09</v>
      </c>
      <c r="I5063" s="5">
        <v>0.28000000000000003</v>
      </c>
      <c r="J5063" s="5">
        <v>2220.7392</v>
      </c>
      <c r="K5063" s="5">
        <v>174.99658700480779</v>
      </c>
      <c r="L5063">
        <f>YEAR(SalesData[Order Date])</f>
        <v>2024</v>
      </c>
      <c r="M5063">
        <f>MONTH(SalesData[Order Date])</f>
        <v>5</v>
      </c>
      <c r="N5063" t="str">
        <f>TEXT(SalesData[[#This Row],[Order Date]], "mmmm")</f>
        <v>May</v>
      </c>
      <c r="O5063" s="7">
        <f>IF(SalesData[Sales]=0,0,SalesData[Profit]/SalesData[Sales])</f>
        <v>7.8801052822775317E-2</v>
      </c>
      <c r="P5063" s="8">
        <f t="shared" si="79"/>
        <v>9.0780583330091175E-5</v>
      </c>
      <c r="Q5063" t="str">
        <f>IF(SalesData[[#This Row],[Discount]]&gt;0, "Yes", "No")</f>
        <v>Yes</v>
      </c>
      <c r="R5063" t="str">
        <f>TEXT(SalesData[[#This Row],[Order Date]],"mmm-yyyy")</f>
        <v>May-2024</v>
      </c>
      <c r="S5063">
        <f>YEAR(SalesData[[#This Row],[Order Date]])*100 + MONTH(SalesData[[#This Row],[Order Date]])</f>
        <v>202405</v>
      </c>
    </row>
    <row r="5064" spans="1:19" x14ac:dyDescent="0.3">
      <c r="A5064" t="s">
        <v>6783</v>
      </c>
      <c r="B5064" s="3">
        <v>45425</v>
      </c>
      <c r="C5064" t="s">
        <v>6784</v>
      </c>
      <c r="D5064" t="s">
        <v>13</v>
      </c>
      <c r="E5064" t="s">
        <v>19</v>
      </c>
      <c r="F5064" t="s">
        <v>20</v>
      </c>
      <c r="G5064">
        <v>8</v>
      </c>
      <c r="H5064" s="5">
        <v>610.03</v>
      </c>
      <c r="I5064" s="5">
        <v>0.05</v>
      </c>
      <c r="J5064" s="5">
        <v>4636.2279999999992</v>
      </c>
      <c r="K5064" s="5">
        <v>503.49135860113188</v>
      </c>
      <c r="L5064">
        <f>YEAR(SalesData[Order Date])</f>
        <v>2024</v>
      </c>
      <c r="M5064">
        <f>MONTH(SalesData[Order Date])</f>
        <v>5</v>
      </c>
      <c r="N5064" t="str">
        <f>TEXT(SalesData[[#This Row],[Order Date]], "mmmm")</f>
        <v>May</v>
      </c>
      <c r="O5064" s="7">
        <f>IF(SalesData[Sales]=0,0,SalesData[Profit]/SalesData[Sales])</f>
        <v>0.10859935244796674</v>
      </c>
      <c r="P5064" s="8">
        <f t="shared" si="79"/>
        <v>1.0245397767322919E-5</v>
      </c>
      <c r="Q5064" t="str">
        <f>IF(SalesData[[#This Row],[Discount]]&gt;0, "Yes", "No")</f>
        <v>Yes</v>
      </c>
      <c r="R5064" t="str">
        <f>TEXT(SalesData[[#This Row],[Order Date]],"mmm-yyyy")</f>
        <v>May-2024</v>
      </c>
      <c r="S5064">
        <f>YEAR(SalesData[[#This Row],[Order Date]])*100 + MONTH(SalesData[[#This Row],[Order Date]])</f>
        <v>202405</v>
      </c>
    </row>
    <row r="5065" spans="1:19" x14ac:dyDescent="0.3">
      <c r="A5065" t="s">
        <v>6785</v>
      </c>
      <c r="B5065" s="3">
        <v>45442</v>
      </c>
      <c r="C5065" t="s">
        <v>6786</v>
      </c>
      <c r="D5065" t="s">
        <v>30</v>
      </c>
      <c r="E5065" t="s">
        <v>14</v>
      </c>
      <c r="F5065" t="s">
        <v>20</v>
      </c>
      <c r="G5065">
        <v>5</v>
      </c>
      <c r="H5065" s="5">
        <v>477.34</v>
      </c>
      <c r="I5065" s="5">
        <v>0.19</v>
      </c>
      <c r="J5065" s="5">
        <v>1933.2270000000001</v>
      </c>
      <c r="K5065" s="5">
        <v>163.49982738052509</v>
      </c>
      <c r="L5065">
        <f>YEAR(SalesData[Order Date])</f>
        <v>2024</v>
      </c>
      <c r="M5065">
        <f>MONTH(SalesData[Order Date])</f>
        <v>5</v>
      </c>
      <c r="N5065" t="str">
        <f>TEXT(SalesData[[#This Row],[Order Date]], "mmmm")</f>
        <v>May</v>
      </c>
      <c r="O5065" s="7">
        <f>IF(SalesData[Sales]=0,0,SalesData[Profit]/SalesData[Sales])</f>
        <v>8.4573527775333723E-2</v>
      </c>
      <c r="P5065" s="8">
        <f t="shared" si="79"/>
        <v>7.9607826706330927E-5</v>
      </c>
      <c r="Q5065" t="str">
        <f>IF(SalesData[[#This Row],[Discount]]&gt;0, "Yes", "No")</f>
        <v>Yes</v>
      </c>
      <c r="R5065" t="str">
        <f>TEXT(SalesData[[#This Row],[Order Date]],"mmm-yyyy")</f>
        <v>May-2024</v>
      </c>
      <c r="S5065">
        <f>YEAR(SalesData[[#This Row],[Order Date]])*100 + MONTH(SalesData[[#This Row],[Order Date]])</f>
        <v>202405</v>
      </c>
    </row>
    <row r="5066" spans="1:19" x14ac:dyDescent="0.3">
      <c r="A5066" t="s">
        <v>6967</v>
      </c>
      <c r="B5066" s="3">
        <v>45422</v>
      </c>
      <c r="C5066" t="s">
        <v>6968</v>
      </c>
      <c r="D5066" t="s">
        <v>18</v>
      </c>
      <c r="E5066" t="s">
        <v>14</v>
      </c>
      <c r="F5066" t="s">
        <v>53</v>
      </c>
      <c r="G5066">
        <v>8</v>
      </c>
      <c r="H5066" s="5">
        <v>255.95</v>
      </c>
      <c r="I5066" s="5">
        <v>0.14000000000000001</v>
      </c>
      <c r="J5066" s="5">
        <v>1760.9359999999999</v>
      </c>
      <c r="K5066" s="5">
        <v>293.70678393680657</v>
      </c>
      <c r="L5066">
        <f>YEAR(SalesData[Order Date])</f>
        <v>2024</v>
      </c>
      <c r="M5066">
        <f>MONTH(SalesData[Order Date])</f>
        <v>5</v>
      </c>
      <c r="N5066" t="str">
        <f>TEXT(SalesData[[#This Row],[Order Date]], "mmmm")</f>
        <v>May</v>
      </c>
      <c r="O5066" s="7">
        <f>IF(SalesData[Sales]=0,0,SalesData[Profit]/SalesData[Sales])</f>
        <v>0.16679015247391535</v>
      </c>
      <c r="P5066" s="8">
        <f t="shared" si="79"/>
        <v>6.8372729048642327E-5</v>
      </c>
      <c r="Q5066" t="str">
        <f>IF(SalesData[[#This Row],[Discount]]&gt;0, "Yes", "No")</f>
        <v>Yes</v>
      </c>
      <c r="R5066" t="str">
        <f>TEXT(SalesData[[#This Row],[Order Date]],"mmm-yyyy")</f>
        <v>May-2024</v>
      </c>
      <c r="S5066">
        <f>YEAR(SalesData[[#This Row],[Order Date]])*100 + MONTH(SalesData[[#This Row],[Order Date]])</f>
        <v>202405</v>
      </c>
    </row>
    <row r="5067" spans="1:19" x14ac:dyDescent="0.3">
      <c r="A5067" t="s">
        <v>6993</v>
      </c>
      <c r="B5067" s="3">
        <v>45440</v>
      </c>
      <c r="C5067" t="s">
        <v>6994</v>
      </c>
      <c r="D5067" t="s">
        <v>23</v>
      </c>
      <c r="E5067" t="s">
        <v>14</v>
      </c>
      <c r="F5067" t="s">
        <v>62</v>
      </c>
      <c r="G5067">
        <v>1</v>
      </c>
      <c r="H5067" s="5">
        <v>254.21</v>
      </c>
      <c r="I5067" s="5">
        <v>0.06</v>
      </c>
      <c r="J5067" s="5">
        <v>238.95740000000001</v>
      </c>
      <c r="K5067" s="5">
        <v>59.789218793032653</v>
      </c>
      <c r="L5067">
        <f>YEAR(SalesData[Order Date])</f>
        <v>2024</v>
      </c>
      <c r="M5067">
        <f>MONTH(SalesData[Order Date])</f>
        <v>5</v>
      </c>
      <c r="N5067" t="str">
        <f>TEXT(SalesData[[#This Row],[Order Date]], "mmmm")</f>
        <v>May</v>
      </c>
      <c r="O5067" s="7">
        <f>IF(SalesData[Sales]=0,0,SalesData[Profit]/SalesData[Sales])</f>
        <v>0.25020869323583472</v>
      </c>
      <c r="P5067" s="8">
        <f t="shared" si="79"/>
        <v>2.3602533338578339E-4</v>
      </c>
      <c r="Q5067" t="str">
        <f>IF(SalesData[[#This Row],[Discount]]&gt;0, "Yes", "No")</f>
        <v>Yes</v>
      </c>
      <c r="R5067" t="str">
        <f>TEXT(SalesData[[#This Row],[Order Date]],"mmm-yyyy")</f>
        <v>May-2024</v>
      </c>
      <c r="S5067">
        <f>YEAR(SalesData[[#This Row],[Order Date]])*100 + MONTH(SalesData[[#This Row],[Order Date]])</f>
        <v>202405</v>
      </c>
    </row>
    <row r="5068" spans="1:19" x14ac:dyDescent="0.3">
      <c r="A5068" t="s">
        <v>7007</v>
      </c>
      <c r="B5068" s="3">
        <v>45425</v>
      </c>
      <c r="C5068" t="s">
        <v>7008</v>
      </c>
      <c r="D5068" t="s">
        <v>18</v>
      </c>
      <c r="E5068" t="s">
        <v>14</v>
      </c>
      <c r="F5068" t="s">
        <v>44</v>
      </c>
      <c r="G5068">
        <v>6</v>
      </c>
      <c r="H5068" s="5">
        <v>632.01</v>
      </c>
      <c r="I5068" s="5">
        <v>0.15</v>
      </c>
      <c r="J5068" s="5">
        <v>3223.2510000000002</v>
      </c>
      <c r="K5068" s="5">
        <v>188.23985701115859</v>
      </c>
      <c r="L5068">
        <f>YEAR(SalesData[Order Date])</f>
        <v>2024</v>
      </c>
      <c r="M5068">
        <f>MONTH(SalesData[Order Date])</f>
        <v>5</v>
      </c>
      <c r="N5068" t="str">
        <f>TEXT(SalesData[[#This Row],[Order Date]], "mmmm")</f>
        <v>May</v>
      </c>
      <c r="O5068" s="7">
        <f>IF(SalesData[Sales]=0,0,SalesData[Profit]/SalesData[Sales])</f>
        <v>5.8400620060665015E-2</v>
      </c>
      <c r="P5068" s="8">
        <f t="shared" si="79"/>
        <v>3.9556336133921931E-5</v>
      </c>
      <c r="Q5068" t="str">
        <f>IF(SalesData[[#This Row],[Discount]]&gt;0, "Yes", "No")</f>
        <v>Yes</v>
      </c>
      <c r="R5068" t="str">
        <f>TEXT(SalesData[[#This Row],[Order Date]],"mmm-yyyy")</f>
        <v>May-2024</v>
      </c>
      <c r="S5068">
        <f>YEAR(SalesData[[#This Row],[Order Date]])*100 + MONTH(SalesData[[#This Row],[Order Date]])</f>
        <v>202405</v>
      </c>
    </row>
    <row r="5069" spans="1:19" x14ac:dyDescent="0.3">
      <c r="A5069" t="s">
        <v>7048</v>
      </c>
      <c r="B5069" s="3">
        <v>45439</v>
      </c>
      <c r="C5069" t="s">
        <v>7049</v>
      </c>
      <c r="D5069" t="s">
        <v>13</v>
      </c>
      <c r="E5069" t="s">
        <v>14</v>
      </c>
      <c r="F5069" t="s">
        <v>62</v>
      </c>
      <c r="G5069">
        <v>9</v>
      </c>
      <c r="H5069" s="5">
        <v>694.14</v>
      </c>
      <c r="I5069" s="5">
        <v>0.21</v>
      </c>
      <c r="J5069" s="5">
        <v>4935.3354000000008</v>
      </c>
      <c r="K5069" s="5">
        <v>1373.872252104198</v>
      </c>
      <c r="L5069">
        <f>YEAR(SalesData[Order Date])</f>
        <v>2024</v>
      </c>
      <c r="M5069">
        <f>MONTH(SalesData[Order Date])</f>
        <v>5</v>
      </c>
      <c r="N5069" t="str">
        <f>TEXT(SalesData[[#This Row],[Order Date]], "mmmm")</f>
        <v>May</v>
      </c>
      <c r="O5069" s="7">
        <f>IF(SalesData[Sales]=0,0,SalesData[Profit]/SalesData[Sales])</f>
        <v>0.27837464746655266</v>
      </c>
      <c r="P5069" s="8">
        <f t="shared" si="79"/>
        <v>3.3614736700569526E-5</v>
      </c>
      <c r="Q5069" t="str">
        <f>IF(SalesData[[#This Row],[Discount]]&gt;0, "Yes", "No")</f>
        <v>Yes</v>
      </c>
      <c r="R5069" t="str">
        <f>TEXT(SalesData[[#This Row],[Order Date]],"mmm-yyyy")</f>
        <v>May-2024</v>
      </c>
      <c r="S5069">
        <f>YEAR(SalesData[[#This Row],[Order Date]])*100 + MONTH(SalesData[[#This Row],[Order Date]])</f>
        <v>202405</v>
      </c>
    </row>
    <row r="5070" spans="1:19" x14ac:dyDescent="0.3">
      <c r="A5070" t="s">
        <v>7060</v>
      </c>
      <c r="B5070" s="3">
        <v>45420</v>
      </c>
      <c r="C5070" t="s">
        <v>7061</v>
      </c>
      <c r="D5070" t="s">
        <v>18</v>
      </c>
      <c r="E5070" t="s">
        <v>14</v>
      </c>
      <c r="F5070" t="s">
        <v>27</v>
      </c>
      <c r="G5070">
        <v>7</v>
      </c>
      <c r="H5070" s="5">
        <v>363.23</v>
      </c>
      <c r="I5070" s="5">
        <v>0.24</v>
      </c>
      <c r="J5070" s="5">
        <v>1932.3835999999999</v>
      </c>
      <c r="K5070" s="5">
        <v>485.40737208149329</v>
      </c>
      <c r="L5070">
        <f>YEAR(SalesData[Order Date])</f>
        <v>2024</v>
      </c>
      <c r="M5070">
        <f>MONTH(SalesData[Order Date])</f>
        <v>5</v>
      </c>
      <c r="N5070" t="str">
        <f>TEXT(SalesData[[#This Row],[Order Date]], "mmmm")</f>
        <v>May</v>
      </c>
      <c r="O5070" s="7">
        <f>IF(SalesData[Sales]=0,0,SalesData[Profit]/SalesData[Sales])</f>
        <v>0.25119617661912125</v>
      </c>
      <c r="P5070" s="8">
        <f t="shared" si="79"/>
        <v>9.4391196447744625E-5</v>
      </c>
      <c r="Q5070" t="str">
        <f>IF(SalesData[[#This Row],[Discount]]&gt;0, "Yes", "No")</f>
        <v>Yes</v>
      </c>
      <c r="R5070" t="str">
        <f>TEXT(SalesData[[#This Row],[Order Date]],"mmm-yyyy")</f>
        <v>May-2024</v>
      </c>
      <c r="S5070">
        <f>YEAR(SalesData[[#This Row],[Order Date]])*100 + MONTH(SalesData[[#This Row],[Order Date]])</f>
        <v>202405</v>
      </c>
    </row>
    <row r="5071" spans="1:19" x14ac:dyDescent="0.3">
      <c r="A5071" t="s">
        <v>7122</v>
      </c>
      <c r="B5071" s="3">
        <v>45443</v>
      </c>
      <c r="C5071" t="s">
        <v>7123</v>
      </c>
      <c r="D5071" t="s">
        <v>30</v>
      </c>
      <c r="E5071" t="s">
        <v>14</v>
      </c>
      <c r="F5071" t="s">
        <v>15</v>
      </c>
      <c r="G5071">
        <v>2</v>
      </c>
      <c r="H5071" s="5">
        <v>26.35</v>
      </c>
      <c r="I5071" s="5">
        <v>0.26</v>
      </c>
      <c r="J5071" s="5">
        <v>38.997999999999998</v>
      </c>
      <c r="K5071" s="5">
        <v>6.4017606670698273</v>
      </c>
      <c r="L5071">
        <f>YEAR(SalesData[Order Date])</f>
        <v>2024</v>
      </c>
      <c r="M5071">
        <f>MONTH(SalesData[Order Date])</f>
        <v>5</v>
      </c>
      <c r="N5071" t="str">
        <f>TEXT(SalesData[[#This Row],[Order Date]], "mmmm")</f>
        <v>May</v>
      </c>
      <c r="O5071" s="7">
        <f>IF(SalesData[Sales]=0,0,SalesData[Profit]/SalesData[Sales])</f>
        <v>0.16415612767500457</v>
      </c>
      <c r="P5071" s="8">
        <f t="shared" si="79"/>
        <v>4.9335863377609106E-3</v>
      </c>
      <c r="Q5071" t="str">
        <f>IF(SalesData[[#This Row],[Discount]]&gt;0, "Yes", "No")</f>
        <v>Yes</v>
      </c>
      <c r="R5071" t="str">
        <f>TEXT(SalesData[[#This Row],[Order Date]],"mmm-yyyy")</f>
        <v>May-2024</v>
      </c>
      <c r="S5071">
        <f>YEAR(SalesData[[#This Row],[Order Date]])*100 + MONTH(SalesData[[#This Row],[Order Date]])</f>
        <v>202405</v>
      </c>
    </row>
    <row r="5072" spans="1:19" x14ac:dyDescent="0.3">
      <c r="A5072" t="s">
        <v>7140</v>
      </c>
      <c r="B5072" s="3">
        <v>45426</v>
      </c>
      <c r="C5072" t="s">
        <v>7141</v>
      </c>
      <c r="D5072" t="s">
        <v>13</v>
      </c>
      <c r="E5072" t="s">
        <v>19</v>
      </c>
      <c r="F5072" t="s">
        <v>53</v>
      </c>
      <c r="G5072">
        <v>4</v>
      </c>
      <c r="H5072" s="5">
        <v>634.64</v>
      </c>
      <c r="I5072" s="5">
        <v>0.17</v>
      </c>
      <c r="J5072" s="5">
        <v>2107.0048000000002</v>
      </c>
      <c r="K5072" s="5">
        <v>383.66768067077771</v>
      </c>
      <c r="L5072">
        <f>YEAR(SalesData[Order Date])</f>
        <v>2024</v>
      </c>
      <c r="M5072">
        <f>MONTH(SalesData[Order Date])</f>
        <v>5</v>
      </c>
      <c r="N5072" t="str">
        <f>TEXT(SalesData[[#This Row],[Order Date]], "mmmm")</f>
        <v>May</v>
      </c>
      <c r="O5072" s="7">
        <f>IF(SalesData[Sales]=0,0,SalesData[Profit]/SalesData[Sales])</f>
        <v>0.18209150765616561</v>
      </c>
      <c r="P5072" s="8">
        <f t="shared" si="79"/>
        <v>6.696709945796042E-5</v>
      </c>
      <c r="Q5072" t="str">
        <f>IF(SalesData[[#This Row],[Discount]]&gt;0, "Yes", "No")</f>
        <v>Yes</v>
      </c>
      <c r="R5072" t="str">
        <f>TEXT(SalesData[[#This Row],[Order Date]],"mmm-yyyy")</f>
        <v>May-2024</v>
      </c>
      <c r="S5072">
        <f>YEAR(SalesData[[#This Row],[Order Date]])*100 + MONTH(SalesData[[#This Row],[Order Date]])</f>
        <v>202405</v>
      </c>
    </row>
    <row r="5073" spans="1:19" x14ac:dyDescent="0.3">
      <c r="A5073" t="s">
        <v>7155</v>
      </c>
      <c r="B5073" s="3">
        <v>45440</v>
      </c>
      <c r="C5073" t="s">
        <v>7156</v>
      </c>
      <c r="D5073" t="s">
        <v>23</v>
      </c>
      <c r="E5073" t="s">
        <v>26</v>
      </c>
      <c r="F5073" t="s">
        <v>20</v>
      </c>
      <c r="G5073">
        <v>6</v>
      </c>
      <c r="H5073" s="5">
        <v>115.91</v>
      </c>
      <c r="I5073" s="5">
        <v>0.12</v>
      </c>
      <c r="J5073" s="5">
        <v>612.00480000000005</v>
      </c>
      <c r="K5073" s="5">
        <v>95.610208563382059</v>
      </c>
      <c r="L5073">
        <f>YEAR(SalesData[Order Date])</f>
        <v>2024</v>
      </c>
      <c r="M5073">
        <f>MONTH(SalesData[Order Date])</f>
        <v>5</v>
      </c>
      <c r="N5073" t="str">
        <f>TEXT(SalesData[[#This Row],[Order Date]], "mmmm")</f>
        <v>May</v>
      </c>
      <c r="O5073" s="7">
        <f>IF(SalesData[Sales]=0,0,SalesData[Profit]/SalesData[Sales])</f>
        <v>0.15622460569489333</v>
      </c>
      <c r="P5073" s="8">
        <f t="shared" si="79"/>
        <v>1.7254766629281338E-4</v>
      </c>
      <c r="Q5073" t="str">
        <f>IF(SalesData[[#This Row],[Discount]]&gt;0, "Yes", "No")</f>
        <v>Yes</v>
      </c>
      <c r="R5073" t="str">
        <f>TEXT(SalesData[[#This Row],[Order Date]],"mmm-yyyy")</f>
        <v>May-2024</v>
      </c>
      <c r="S5073">
        <f>YEAR(SalesData[[#This Row],[Order Date]])*100 + MONTH(SalesData[[#This Row],[Order Date]])</f>
        <v>202405</v>
      </c>
    </row>
    <row r="5074" spans="1:19" x14ac:dyDescent="0.3">
      <c r="A5074" t="s">
        <v>7187</v>
      </c>
      <c r="B5074" s="3">
        <v>45414</v>
      </c>
      <c r="C5074" t="s">
        <v>7188</v>
      </c>
      <c r="D5074" t="s">
        <v>13</v>
      </c>
      <c r="E5074" t="s">
        <v>26</v>
      </c>
      <c r="F5074" t="s">
        <v>44</v>
      </c>
      <c r="G5074">
        <v>7</v>
      </c>
      <c r="H5074" s="5">
        <v>510.1</v>
      </c>
      <c r="I5074" s="5">
        <v>0.05</v>
      </c>
      <c r="J5074" s="5">
        <v>3392.165</v>
      </c>
      <c r="K5074" s="5">
        <v>698.70678506273589</v>
      </c>
      <c r="L5074">
        <f>YEAR(SalesData[Order Date])</f>
        <v>2024</v>
      </c>
      <c r="M5074">
        <f>MONTH(SalesData[Order Date])</f>
        <v>5</v>
      </c>
      <c r="N5074" t="str">
        <f>TEXT(SalesData[[#This Row],[Order Date]], "mmmm")</f>
        <v>May</v>
      </c>
      <c r="O5074" s="7">
        <f>IF(SalesData[Sales]=0,0,SalesData[Profit]/SalesData[Sales])</f>
        <v>0.20597665062363885</v>
      </c>
      <c r="P5074" s="8">
        <f t="shared" si="79"/>
        <v>1.400285658274288E-5</v>
      </c>
      <c r="Q5074" t="str">
        <f>IF(SalesData[[#This Row],[Discount]]&gt;0, "Yes", "No")</f>
        <v>Yes</v>
      </c>
      <c r="R5074" t="str">
        <f>TEXT(SalesData[[#This Row],[Order Date]],"mmm-yyyy")</f>
        <v>May-2024</v>
      </c>
      <c r="S5074">
        <f>YEAR(SalesData[[#This Row],[Order Date]])*100 + MONTH(SalesData[[#This Row],[Order Date]])</f>
        <v>202405</v>
      </c>
    </row>
    <row r="5075" spans="1:19" x14ac:dyDescent="0.3">
      <c r="A5075" t="s">
        <v>7207</v>
      </c>
      <c r="B5075" s="3">
        <v>45442</v>
      </c>
      <c r="C5075" t="s">
        <v>7208</v>
      </c>
      <c r="D5075" t="s">
        <v>13</v>
      </c>
      <c r="E5075" t="s">
        <v>14</v>
      </c>
      <c r="F5075" t="s">
        <v>27</v>
      </c>
      <c r="G5075">
        <v>2</v>
      </c>
      <c r="H5075" s="5">
        <v>250.43</v>
      </c>
      <c r="I5075" s="5">
        <v>0.09</v>
      </c>
      <c r="J5075" s="5">
        <v>455.7826</v>
      </c>
      <c r="K5075" s="5">
        <v>117.4594410370391</v>
      </c>
      <c r="L5075">
        <f>YEAR(SalesData[Order Date])</f>
        <v>2024</v>
      </c>
      <c r="M5075">
        <f>MONTH(SalesData[Order Date])</f>
        <v>5</v>
      </c>
      <c r="N5075" t="str">
        <f>TEXT(SalesData[[#This Row],[Order Date]], "mmmm")</f>
        <v>May</v>
      </c>
      <c r="O5075" s="7">
        <f>IF(SalesData[Sales]=0,0,SalesData[Profit]/SalesData[Sales])</f>
        <v>0.25770935756880387</v>
      </c>
      <c r="P5075" s="8">
        <f t="shared" si="79"/>
        <v>1.7969093159765203E-4</v>
      </c>
      <c r="Q5075" t="str">
        <f>IF(SalesData[[#This Row],[Discount]]&gt;0, "Yes", "No")</f>
        <v>Yes</v>
      </c>
      <c r="R5075" t="str">
        <f>TEXT(SalesData[[#This Row],[Order Date]],"mmm-yyyy")</f>
        <v>May-2024</v>
      </c>
      <c r="S5075">
        <f>YEAR(SalesData[[#This Row],[Order Date]])*100 + MONTH(SalesData[[#This Row],[Order Date]])</f>
        <v>202405</v>
      </c>
    </row>
    <row r="5076" spans="1:19" x14ac:dyDescent="0.3">
      <c r="A5076" t="s">
        <v>7226</v>
      </c>
      <c r="B5076" s="3">
        <v>45423</v>
      </c>
      <c r="C5076" t="s">
        <v>7227</v>
      </c>
      <c r="D5076" t="s">
        <v>13</v>
      </c>
      <c r="E5076" t="s">
        <v>14</v>
      </c>
      <c r="F5076" t="s">
        <v>20</v>
      </c>
      <c r="G5076">
        <v>1</v>
      </c>
      <c r="H5076" s="5">
        <v>370.02</v>
      </c>
      <c r="I5076" s="5">
        <v>0.08</v>
      </c>
      <c r="J5076" s="5">
        <v>340.41840000000002</v>
      </c>
      <c r="K5076" s="5">
        <v>39.408258288711103</v>
      </c>
      <c r="L5076">
        <f>YEAR(SalesData[Order Date])</f>
        <v>2024</v>
      </c>
      <c r="M5076">
        <f>MONTH(SalesData[Order Date])</f>
        <v>5</v>
      </c>
      <c r="N5076" t="str">
        <f>TEXT(SalesData[[#This Row],[Order Date]], "mmmm")</f>
        <v>May</v>
      </c>
      <c r="O5076" s="7">
        <f>IF(SalesData[Sales]=0,0,SalesData[Profit]/SalesData[Sales])</f>
        <v>0.1157641839827433</v>
      </c>
      <c r="P5076" s="8">
        <f t="shared" si="79"/>
        <v>2.1620452948489273E-4</v>
      </c>
      <c r="Q5076" t="str">
        <f>IF(SalesData[[#This Row],[Discount]]&gt;0, "Yes", "No")</f>
        <v>Yes</v>
      </c>
      <c r="R5076" t="str">
        <f>TEXT(SalesData[[#This Row],[Order Date]],"mmm-yyyy")</f>
        <v>May-2024</v>
      </c>
      <c r="S5076">
        <f>YEAR(SalesData[[#This Row],[Order Date]])*100 + MONTH(SalesData[[#This Row],[Order Date]])</f>
        <v>202405</v>
      </c>
    </row>
    <row r="5077" spans="1:19" x14ac:dyDescent="0.3">
      <c r="A5077" t="s">
        <v>7337</v>
      </c>
      <c r="B5077" s="3">
        <v>45423</v>
      </c>
      <c r="C5077" t="s">
        <v>7338</v>
      </c>
      <c r="D5077" t="s">
        <v>18</v>
      </c>
      <c r="E5077" t="s">
        <v>14</v>
      </c>
      <c r="F5077" t="s">
        <v>34</v>
      </c>
      <c r="G5077">
        <v>9</v>
      </c>
      <c r="H5077" s="5">
        <v>655.54</v>
      </c>
      <c r="I5077" s="5">
        <v>0.09</v>
      </c>
      <c r="J5077" s="5">
        <v>5368.8725999999997</v>
      </c>
      <c r="K5077" s="5">
        <v>959.35141389507362</v>
      </c>
      <c r="L5077">
        <f>YEAR(SalesData[Order Date])</f>
        <v>2024</v>
      </c>
      <c r="M5077">
        <f>MONTH(SalesData[Order Date])</f>
        <v>5</v>
      </c>
      <c r="N5077" t="str">
        <f>TEXT(SalesData[[#This Row],[Order Date]], "mmmm")</f>
        <v>May</v>
      </c>
      <c r="O5077" s="7">
        <f>IF(SalesData[Sales]=0,0,SalesData[Profit]/SalesData[Sales])</f>
        <v>0.17868768461651963</v>
      </c>
      <c r="P5077" s="8">
        <f t="shared" si="79"/>
        <v>1.5254599261677395E-5</v>
      </c>
      <c r="Q5077" t="str">
        <f>IF(SalesData[[#This Row],[Discount]]&gt;0, "Yes", "No")</f>
        <v>Yes</v>
      </c>
      <c r="R5077" t="str">
        <f>TEXT(SalesData[[#This Row],[Order Date]],"mmm-yyyy")</f>
        <v>May-2024</v>
      </c>
      <c r="S5077">
        <f>YEAR(SalesData[[#This Row],[Order Date]])*100 + MONTH(SalesData[[#This Row],[Order Date]])</f>
        <v>202405</v>
      </c>
    </row>
    <row r="5078" spans="1:19" x14ac:dyDescent="0.3">
      <c r="A5078" t="s">
        <v>7364</v>
      </c>
      <c r="B5078" s="3">
        <v>45441</v>
      </c>
      <c r="C5078" t="s">
        <v>7365</v>
      </c>
      <c r="D5078" t="s">
        <v>18</v>
      </c>
      <c r="E5078" t="s">
        <v>14</v>
      </c>
      <c r="F5078" t="s">
        <v>31</v>
      </c>
      <c r="G5078">
        <v>5</v>
      </c>
      <c r="H5078" s="5">
        <v>459.57</v>
      </c>
      <c r="I5078" s="5">
        <v>0.28000000000000003</v>
      </c>
      <c r="J5078" s="5">
        <v>1654.452</v>
      </c>
      <c r="K5078" s="5">
        <v>479.36241928562811</v>
      </c>
      <c r="L5078">
        <f>YEAR(SalesData[Order Date])</f>
        <v>2024</v>
      </c>
      <c r="M5078">
        <f>MONTH(SalesData[Order Date])</f>
        <v>5</v>
      </c>
      <c r="N5078" t="str">
        <f>TEXT(SalesData[[#This Row],[Order Date]], "mmmm")</f>
        <v>May</v>
      </c>
      <c r="O5078" s="7">
        <f>IF(SalesData[Sales]=0,0,SalesData[Profit]/SalesData[Sales])</f>
        <v>0.28974090471384367</v>
      </c>
      <c r="P5078" s="8">
        <f t="shared" si="79"/>
        <v>1.218530365341515E-4</v>
      </c>
      <c r="Q5078" t="str">
        <f>IF(SalesData[[#This Row],[Discount]]&gt;0, "Yes", "No")</f>
        <v>Yes</v>
      </c>
      <c r="R5078" t="str">
        <f>TEXT(SalesData[[#This Row],[Order Date]],"mmm-yyyy")</f>
        <v>May-2024</v>
      </c>
      <c r="S5078">
        <f>YEAR(SalesData[[#This Row],[Order Date]])*100 + MONTH(SalesData[[#This Row],[Order Date]])</f>
        <v>202405</v>
      </c>
    </row>
    <row r="5079" spans="1:19" x14ac:dyDescent="0.3">
      <c r="A5079" t="s">
        <v>7370</v>
      </c>
      <c r="B5079" s="3">
        <v>45429</v>
      </c>
      <c r="C5079" t="s">
        <v>7371</v>
      </c>
      <c r="D5079" t="s">
        <v>13</v>
      </c>
      <c r="E5079" t="s">
        <v>19</v>
      </c>
      <c r="F5079" t="s">
        <v>53</v>
      </c>
      <c r="G5079">
        <v>8</v>
      </c>
      <c r="H5079" s="5">
        <v>283.38</v>
      </c>
      <c r="I5079" s="5">
        <v>0.03</v>
      </c>
      <c r="J5079" s="5">
        <v>2199.0288</v>
      </c>
      <c r="K5079" s="5">
        <v>621.23034712778735</v>
      </c>
      <c r="L5079">
        <f>YEAR(SalesData[Order Date])</f>
        <v>2024</v>
      </c>
      <c r="M5079">
        <f>MONTH(SalesData[Order Date])</f>
        <v>5</v>
      </c>
      <c r="N5079" t="str">
        <f>TEXT(SalesData[[#This Row],[Order Date]], "mmmm")</f>
        <v>May</v>
      </c>
      <c r="O5079" s="7">
        <f>IF(SalesData[Sales]=0,0,SalesData[Profit]/SalesData[Sales])</f>
        <v>0.28250214236747939</v>
      </c>
      <c r="P5079" s="8">
        <f t="shared" si="79"/>
        <v>1.3233114545839509E-5</v>
      </c>
      <c r="Q5079" t="str">
        <f>IF(SalesData[[#This Row],[Discount]]&gt;0, "Yes", "No")</f>
        <v>Yes</v>
      </c>
      <c r="R5079" t="str">
        <f>TEXT(SalesData[[#This Row],[Order Date]],"mmm-yyyy")</f>
        <v>May-2024</v>
      </c>
      <c r="S5079">
        <f>YEAR(SalesData[[#This Row],[Order Date]])*100 + MONTH(SalesData[[#This Row],[Order Date]])</f>
        <v>202405</v>
      </c>
    </row>
    <row r="5080" spans="1:19" x14ac:dyDescent="0.3">
      <c r="A5080" t="s">
        <v>7462</v>
      </c>
      <c r="B5080" s="3">
        <v>45441</v>
      </c>
      <c r="C5080" t="s">
        <v>7463</v>
      </c>
      <c r="D5080" t="s">
        <v>13</v>
      </c>
      <c r="E5080" t="s">
        <v>19</v>
      </c>
      <c r="F5080" t="s">
        <v>20</v>
      </c>
      <c r="G5080">
        <v>2</v>
      </c>
      <c r="H5080" s="5">
        <v>943.24</v>
      </c>
      <c r="I5080" s="5">
        <v>0.2</v>
      </c>
      <c r="J5080" s="5">
        <v>1509.184</v>
      </c>
      <c r="K5080" s="5">
        <v>189.8218996980147</v>
      </c>
      <c r="L5080">
        <f>YEAR(SalesData[Order Date])</f>
        <v>2024</v>
      </c>
      <c r="M5080">
        <f>MONTH(SalesData[Order Date])</f>
        <v>5</v>
      </c>
      <c r="N5080" t="str">
        <f>TEXT(SalesData[[#This Row],[Order Date]], "mmmm")</f>
        <v>May</v>
      </c>
      <c r="O5080" s="7">
        <f>IF(SalesData[Sales]=0,0,SalesData[Profit]/SalesData[Sales])</f>
        <v>0.12577783735980153</v>
      </c>
      <c r="P5080" s="8">
        <f t="shared" si="79"/>
        <v>1.0601755650735762E-4</v>
      </c>
      <c r="Q5080" t="str">
        <f>IF(SalesData[[#This Row],[Discount]]&gt;0, "Yes", "No")</f>
        <v>Yes</v>
      </c>
      <c r="R5080" t="str">
        <f>TEXT(SalesData[[#This Row],[Order Date]],"mmm-yyyy")</f>
        <v>May-2024</v>
      </c>
      <c r="S5080">
        <f>YEAR(SalesData[[#This Row],[Order Date]])*100 + MONTH(SalesData[[#This Row],[Order Date]])</f>
        <v>202405</v>
      </c>
    </row>
    <row r="5081" spans="1:19" x14ac:dyDescent="0.3">
      <c r="A5081" t="s">
        <v>7614</v>
      </c>
      <c r="B5081" s="3">
        <v>45422</v>
      </c>
      <c r="C5081" t="s">
        <v>7615</v>
      </c>
      <c r="D5081" t="s">
        <v>23</v>
      </c>
      <c r="E5081" t="s">
        <v>14</v>
      </c>
      <c r="F5081" t="s">
        <v>34</v>
      </c>
      <c r="G5081">
        <v>7</v>
      </c>
      <c r="H5081" s="5">
        <v>294.26</v>
      </c>
      <c r="I5081" s="5">
        <v>0.05</v>
      </c>
      <c r="J5081" s="5">
        <v>1956.829</v>
      </c>
      <c r="K5081" s="5">
        <v>175.30083885003441</v>
      </c>
      <c r="L5081">
        <f>YEAR(SalesData[Order Date])</f>
        <v>2024</v>
      </c>
      <c r="M5081">
        <f>MONTH(SalesData[Order Date])</f>
        <v>5</v>
      </c>
      <c r="N5081" t="str">
        <f>TEXT(SalesData[[#This Row],[Order Date]], "mmmm")</f>
        <v>May</v>
      </c>
      <c r="O5081" s="7">
        <f>IF(SalesData[Sales]=0,0,SalesData[Profit]/SalesData[Sales])</f>
        <v>8.958413783219403E-2</v>
      </c>
      <c r="P5081" s="8">
        <f t="shared" si="79"/>
        <v>2.4273965686322109E-5</v>
      </c>
      <c r="Q5081" t="str">
        <f>IF(SalesData[[#This Row],[Discount]]&gt;0, "Yes", "No")</f>
        <v>Yes</v>
      </c>
      <c r="R5081" t="str">
        <f>TEXT(SalesData[[#This Row],[Order Date]],"mmm-yyyy")</f>
        <v>May-2024</v>
      </c>
      <c r="S5081">
        <f>YEAR(SalesData[[#This Row],[Order Date]])*100 + MONTH(SalesData[[#This Row],[Order Date]])</f>
        <v>202405</v>
      </c>
    </row>
    <row r="5082" spans="1:19" x14ac:dyDescent="0.3">
      <c r="A5082" t="s">
        <v>7646</v>
      </c>
      <c r="B5082" s="3">
        <v>45414</v>
      </c>
      <c r="C5082" t="s">
        <v>7647</v>
      </c>
      <c r="D5082" t="s">
        <v>13</v>
      </c>
      <c r="E5082" t="s">
        <v>14</v>
      </c>
      <c r="F5082" t="s">
        <v>20</v>
      </c>
      <c r="G5082">
        <v>8</v>
      </c>
      <c r="H5082" s="5">
        <v>38.94</v>
      </c>
      <c r="I5082" s="5">
        <v>0.1</v>
      </c>
      <c r="J5082" s="5">
        <v>280.36799999999999</v>
      </c>
      <c r="K5082" s="5">
        <v>27.3353486761733</v>
      </c>
      <c r="L5082">
        <f>YEAR(SalesData[Order Date])</f>
        <v>2024</v>
      </c>
      <c r="M5082">
        <f>MONTH(SalesData[Order Date])</f>
        <v>5</v>
      </c>
      <c r="N5082" t="str">
        <f>TEXT(SalesData[[#This Row],[Order Date]], "mmmm")</f>
        <v>May</v>
      </c>
      <c r="O5082" s="7">
        <f>IF(SalesData[Sales]=0,0,SalesData[Profit]/SalesData[Sales])</f>
        <v>9.7498104905600139E-2</v>
      </c>
      <c r="P5082" s="8">
        <f t="shared" si="79"/>
        <v>3.2100667693888037E-4</v>
      </c>
      <c r="Q5082" t="str">
        <f>IF(SalesData[[#This Row],[Discount]]&gt;0, "Yes", "No")</f>
        <v>Yes</v>
      </c>
      <c r="R5082" t="str">
        <f>TEXT(SalesData[[#This Row],[Order Date]],"mmm-yyyy")</f>
        <v>May-2024</v>
      </c>
      <c r="S5082">
        <f>YEAR(SalesData[[#This Row],[Order Date]])*100 + MONTH(SalesData[[#This Row],[Order Date]])</f>
        <v>202405</v>
      </c>
    </row>
    <row r="5083" spans="1:19" x14ac:dyDescent="0.3">
      <c r="A5083" t="s">
        <v>7699</v>
      </c>
      <c r="B5083" s="3">
        <v>45415</v>
      </c>
      <c r="C5083" t="s">
        <v>7700</v>
      </c>
      <c r="D5083" t="s">
        <v>23</v>
      </c>
      <c r="E5083" t="s">
        <v>26</v>
      </c>
      <c r="F5083" t="s">
        <v>27</v>
      </c>
      <c r="G5083">
        <v>1</v>
      </c>
      <c r="H5083" s="5">
        <v>318.25</v>
      </c>
      <c r="I5083" s="5">
        <v>0.17</v>
      </c>
      <c r="J5083" s="5">
        <v>264.14749999999998</v>
      </c>
      <c r="K5083" s="5">
        <v>57.006322029650889</v>
      </c>
      <c r="L5083">
        <f>YEAR(SalesData[Order Date])</f>
        <v>2024</v>
      </c>
      <c r="M5083">
        <f>MONTH(SalesData[Order Date])</f>
        <v>5</v>
      </c>
      <c r="N5083" t="str">
        <f>TEXT(SalesData[[#This Row],[Order Date]], "mmmm")</f>
        <v>May</v>
      </c>
      <c r="O5083" s="7">
        <f>IF(SalesData[Sales]=0,0,SalesData[Profit]/SalesData[Sales])</f>
        <v>0.21581246095325868</v>
      </c>
      <c r="P5083" s="8">
        <f t="shared" si="79"/>
        <v>5.3417124901806762E-4</v>
      </c>
      <c r="Q5083" t="str">
        <f>IF(SalesData[[#This Row],[Discount]]&gt;0, "Yes", "No")</f>
        <v>Yes</v>
      </c>
      <c r="R5083" t="str">
        <f>TEXT(SalesData[[#This Row],[Order Date]],"mmm-yyyy")</f>
        <v>May-2024</v>
      </c>
      <c r="S5083">
        <f>YEAR(SalesData[[#This Row],[Order Date]])*100 + MONTH(SalesData[[#This Row],[Order Date]])</f>
        <v>202405</v>
      </c>
    </row>
    <row r="5084" spans="1:19" x14ac:dyDescent="0.3">
      <c r="A5084" t="s">
        <v>7739</v>
      </c>
      <c r="B5084" s="3">
        <v>45440</v>
      </c>
      <c r="C5084" t="s">
        <v>7740</v>
      </c>
      <c r="D5084" t="s">
        <v>23</v>
      </c>
      <c r="E5084" t="s">
        <v>26</v>
      </c>
      <c r="F5084" t="s">
        <v>20</v>
      </c>
      <c r="G5084">
        <v>4</v>
      </c>
      <c r="H5084" s="5">
        <v>760.62</v>
      </c>
      <c r="I5084" s="5">
        <v>0.01</v>
      </c>
      <c r="J5084" s="5">
        <v>3012.0551999999998</v>
      </c>
      <c r="K5084" s="5">
        <v>589.99160065310957</v>
      </c>
      <c r="L5084">
        <f>YEAR(SalesData[Order Date])</f>
        <v>2024</v>
      </c>
      <c r="M5084">
        <f>MONTH(SalesData[Order Date])</f>
        <v>5</v>
      </c>
      <c r="N5084" t="str">
        <f>TEXT(SalesData[[#This Row],[Order Date]], "mmmm")</f>
        <v>May</v>
      </c>
      <c r="O5084" s="7">
        <f>IF(SalesData[Sales]=0,0,SalesData[Profit]/SalesData[Sales])</f>
        <v>0.19587675572914787</v>
      </c>
      <c r="P5084" s="8">
        <f t="shared" si="79"/>
        <v>3.2867923536062686E-6</v>
      </c>
      <c r="Q5084" t="str">
        <f>IF(SalesData[[#This Row],[Discount]]&gt;0, "Yes", "No")</f>
        <v>Yes</v>
      </c>
      <c r="R5084" t="str">
        <f>TEXT(SalesData[[#This Row],[Order Date]],"mmm-yyyy")</f>
        <v>May-2024</v>
      </c>
      <c r="S5084">
        <f>YEAR(SalesData[[#This Row],[Order Date]])*100 + MONTH(SalesData[[#This Row],[Order Date]])</f>
        <v>202405</v>
      </c>
    </row>
    <row r="5085" spans="1:19" x14ac:dyDescent="0.3">
      <c r="A5085" t="s">
        <v>7815</v>
      </c>
      <c r="B5085" s="3">
        <v>45430</v>
      </c>
      <c r="C5085" t="s">
        <v>7210</v>
      </c>
      <c r="D5085" t="s">
        <v>18</v>
      </c>
      <c r="E5085" t="s">
        <v>14</v>
      </c>
      <c r="F5085" t="s">
        <v>44</v>
      </c>
      <c r="G5085">
        <v>6</v>
      </c>
      <c r="H5085" s="5">
        <v>847.13</v>
      </c>
      <c r="I5085" s="5">
        <v>0.23</v>
      </c>
      <c r="J5085" s="5">
        <v>3913.7406000000001</v>
      </c>
      <c r="K5085" s="5">
        <v>789.01535682177246</v>
      </c>
      <c r="L5085">
        <f>YEAR(SalesData[Order Date])</f>
        <v>2024</v>
      </c>
      <c r="M5085">
        <f>MONTH(SalesData[Order Date])</f>
        <v>5</v>
      </c>
      <c r="N5085" t="str">
        <f>TEXT(SalesData[[#This Row],[Order Date]], "mmmm")</f>
        <v>May</v>
      </c>
      <c r="O5085" s="7">
        <f>IF(SalesData[Sales]=0,0,SalesData[Profit]/SalesData[Sales])</f>
        <v>0.20160134190338838</v>
      </c>
      <c r="P5085" s="8">
        <f t="shared" si="79"/>
        <v>4.5250827303168743E-5</v>
      </c>
      <c r="Q5085" t="str">
        <f>IF(SalesData[[#This Row],[Discount]]&gt;0, "Yes", "No")</f>
        <v>Yes</v>
      </c>
      <c r="R5085" t="str">
        <f>TEXT(SalesData[[#This Row],[Order Date]],"mmm-yyyy")</f>
        <v>May-2024</v>
      </c>
      <c r="S5085">
        <f>YEAR(SalesData[[#This Row],[Order Date]])*100 + MONTH(SalesData[[#This Row],[Order Date]])</f>
        <v>202405</v>
      </c>
    </row>
    <row r="5086" spans="1:19" x14ac:dyDescent="0.3">
      <c r="A5086" t="s">
        <v>7942</v>
      </c>
      <c r="B5086" s="3">
        <v>45441</v>
      </c>
      <c r="C5086" t="s">
        <v>7943</v>
      </c>
      <c r="D5086" t="s">
        <v>23</v>
      </c>
      <c r="E5086" t="s">
        <v>19</v>
      </c>
      <c r="F5086" t="s">
        <v>27</v>
      </c>
      <c r="G5086">
        <v>9</v>
      </c>
      <c r="H5086" s="5">
        <v>485.39</v>
      </c>
      <c r="I5086" s="5">
        <v>0.18</v>
      </c>
      <c r="J5086" s="5">
        <v>3582.1781999999998</v>
      </c>
      <c r="K5086" s="5">
        <v>522.58255710860726</v>
      </c>
      <c r="L5086">
        <f>YEAR(SalesData[Order Date])</f>
        <v>2024</v>
      </c>
      <c r="M5086">
        <f>MONTH(SalesData[Order Date])</f>
        <v>5</v>
      </c>
      <c r="N5086" t="str">
        <f>TEXT(SalesData[[#This Row],[Order Date]], "mmmm")</f>
        <v>May</v>
      </c>
      <c r="O5086" s="7">
        <f>IF(SalesData[Sales]=0,0,SalesData[Profit]/SalesData[Sales])</f>
        <v>0.14588402026136144</v>
      </c>
      <c r="P5086" s="8">
        <f t="shared" si="79"/>
        <v>4.1203980304497414E-5</v>
      </c>
      <c r="Q5086" t="str">
        <f>IF(SalesData[[#This Row],[Discount]]&gt;0, "Yes", "No")</f>
        <v>Yes</v>
      </c>
      <c r="R5086" t="str">
        <f>TEXT(SalesData[[#This Row],[Order Date]],"mmm-yyyy")</f>
        <v>May-2024</v>
      </c>
      <c r="S5086">
        <f>YEAR(SalesData[[#This Row],[Order Date]])*100 + MONTH(SalesData[[#This Row],[Order Date]])</f>
        <v>202405</v>
      </c>
    </row>
    <row r="5087" spans="1:19" x14ac:dyDescent="0.3">
      <c r="A5087" t="s">
        <v>7968</v>
      </c>
      <c r="B5087" s="3">
        <v>45434</v>
      </c>
      <c r="C5087" t="s">
        <v>7969</v>
      </c>
      <c r="D5087" t="s">
        <v>13</v>
      </c>
      <c r="E5087" t="s">
        <v>26</v>
      </c>
      <c r="F5087" t="s">
        <v>91</v>
      </c>
      <c r="G5087">
        <v>6</v>
      </c>
      <c r="H5087" s="5">
        <v>896.09</v>
      </c>
      <c r="I5087" s="5">
        <v>0.14000000000000001</v>
      </c>
      <c r="J5087" s="5">
        <v>4623.8244000000004</v>
      </c>
      <c r="K5087" s="5">
        <v>1272.976464643433</v>
      </c>
      <c r="L5087">
        <f>YEAR(SalesData[Order Date])</f>
        <v>2024</v>
      </c>
      <c r="M5087">
        <f>MONTH(SalesData[Order Date])</f>
        <v>5</v>
      </c>
      <c r="N5087" t="str">
        <f>TEXT(SalesData[[#This Row],[Order Date]], "mmmm")</f>
        <v>May</v>
      </c>
      <c r="O5087" s="7">
        <f>IF(SalesData[Sales]=0,0,SalesData[Profit]/SalesData[Sales])</f>
        <v>0.2753081333805481</v>
      </c>
      <c r="P5087" s="8">
        <f t="shared" si="79"/>
        <v>2.603905113697657E-5</v>
      </c>
      <c r="Q5087" t="str">
        <f>IF(SalesData[[#This Row],[Discount]]&gt;0, "Yes", "No")</f>
        <v>Yes</v>
      </c>
      <c r="R5087" t="str">
        <f>TEXT(SalesData[[#This Row],[Order Date]],"mmm-yyyy")</f>
        <v>May-2024</v>
      </c>
      <c r="S5087">
        <f>YEAR(SalesData[[#This Row],[Order Date]])*100 + MONTH(SalesData[[#This Row],[Order Date]])</f>
        <v>202405</v>
      </c>
    </row>
    <row r="5088" spans="1:19" x14ac:dyDescent="0.3">
      <c r="A5088" t="s">
        <v>8060</v>
      </c>
      <c r="B5088" s="3">
        <v>45417</v>
      </c>
      <c r="C5088" t="s">
        <v>8061</v>
      </c>
      <c r="D5088" t="s">
        <v>23</v>
      </c>
      <c r="E5088" t="s">
        <v>26</v>
      </c>
      <c r="F5088" t="s">
        <v>27</v>
      </c>
      <c r="G5088">
        <v>9</v>
      </c>
      <c r="H5088" s="5">
        <v>75.569999999999993</v>
      </c>
      <c r="I5088" s="5">
        <v>0.21</v>
      </c>
      <c r="J5088" s="5">
        <v>537.30269999999996</v>
      </c>
      <c r="K5088" s="5">
        <v>74.998856067927676</v>
      </c>
      <c r="L5088">
        <f>YEAR(SalesData[Order Date])</f>
        <v>2024</v>
      </c>
      <c r="M5088">
        <f>MONTH(SalesData[Order Date])</f>
        <v>5</v>
      </c>
      <c r="N5088" t="str">
        <f>TEXT(SalesData[[#This Row],[Order Date]], "mmmm")</f>
        <v>May</v>
      </c>
      <c r="O5088" s="7">
        <f>IF(SalesData[Sales]=0,0,SalesData[Profit]/SalesData[Sales])</f>
        <v>0.13958399253889414</v>
      </c>
      <c r="P5088" s="8">
        <f t="shared" si="79"/>
        <v>3.0876450090423893E-4</v>
      </c>
      <c r="Q5088" t="str">
        <f>IF(SalesData[[#This Row],[Discount]]&gt;0, "Yes", "No")</f>
        <v>Yes</v>
      </c>
      <c r="R5088" t="str">
        <f>TEXT(SalesData[[#This Row],[Order Date]],"mmm-yyyy")</f>
        <v>May-2024</v>
      </c>
      <c r="S5088">
        <f>YEAR(SalesData[[#This Row],[Order Date]])*100 + MONTH(SalesData[[#This Row],[Order Date]])</f>
        <v>202405</v>
      </c>
    </row>
    <row r="5089" spans="1:19" x14ac:dyDescent="0.3">
      <c r="A5089" t="s">
        <v>8070</v>
      </c>
      <c r="B5089" s="3">
        <v>45430</v>
      </c>
      <c r="C5089" t="s">
        <v>8071</v>
      </c>
      <c r="D5089" t="s">
        <v>30</v>
      </c>
      <c r="E5089" t="s">
        <v>14</v>
      </c>
      <c r="F5089" t="s">
        <v>39</v>
      </c>
      <c r="G5089">
        <v>9</v>
      </c>
      <c r="H5089" s="5">
        <v>892.21</v>
      </c>
      <c r="I5089" s="5">
        <v>0.14000000000000001</v>
      </c>
      <c r="J5089" s="5">
        <v>6905.7053999999998</v>
      </c>
      <c r="K5089" s="5">
        <v>1245.2551222206071</v>
      </c>
      <c r="L5089">
        <f>YEAR(SalesData[Order Date])</f>
        <v>2024</v>
      </c>
      <c r="M5089">
        <f>MONTH(SalesData[Order Date])</f>
        <v>5</v>
      </c>
      <c r="N5089" t="str">
        <f>TEXT(SalesData[[#This Row],[Order Date]], "mmmm")</f>
        <v>May</v>
      </c>
      <c r="O5089" s="7">
        <f>IF(SalesData[Sales]=0,0,SalesData[Profit]/SalesData[Sales])</f>
        <v>0.18032265352944352</v>
      </c>
      <c r="P5089" s="8">
        <f t="shared" si="79"/>
        <v>1.7434859008031244E-5</v>
      </c>
      <c r="Q5089" t="str">
        <f>IF(SalesData[[#This Row],[Discount]]&gt;0, "Yes", "No")</f>
        <v>Yes</v>
      </c>
      <c r="R5089" t="str">
        <f>TEXT(SalesData[[#This Row],[Order Date]],"mmm-yyyy")</f>
        <v>May-2024</v>
      </c>
      <c r="S5089">
        <f>YEAR(SalesData[[#This Row],[Order Date]])*100 + MONTH(SalesData[[#This Row],[Order Date]])</f>
        <v>202405</v>
      </c>
    </row>
    <row r="5090" spans="1:19" x14ac:dyDescent="0.3">
      <c r="A5090" t="s">
        <v>8150</v>
      </c>
      <c r="B5090" s="3">
        <v>45417</v>
      </c>
      <c r="C5090" t="s">
        <v>8151</v>
      </c>
      <c r="D5090" t="s">
        <v>13</v>
      </c>
      <c r="E5090" t="s">
        <v>26</v>
      </c>
      <c r="F5090" t="s">
        <v>20</v>
      </c>
      <c r="G5090">
        <v>9</v>
      </c>
      <c r="H5090" s="5">
        <v>713.45</v>
      </c>
      <c r="I5090" s="5">
        <v>0</v>
      </c>
      <c r="J5090" s="5">
        <v>6421.05</v>
      </c>
      <c r="K5090" s="5">
        <v>1780.5120244395009</v>
      </c>
      <c r="L5090">
        <f>YEAR(SalesData[Order Date])</f>
        <v>2024</v>
      </c>
      <c r="M5090">
        <f>MONTH(SalesData[Order Date])</f>
        <v>5</v>
      </c>
      <c r="N5090" t="str">
        <f>TEXT(SalesData[[#This Row],[Order Date]], "mmmm")</f>
        <v>May</v>
      </c>
      <c r="O5090" s="7">
        <f>IF(SalesData[Sales]=0,0,SalesData[Profit]/SalesData[Sales])</f>
        <v>0.27729296990982799</v>
      </c>
      <c r="P5090" s="8">
        <f t="shared" si="79"/>
        <v>0</v>
      </c>
      <c r="Q5090" t="str">
        <f>IF(SalesData[[#This Row],[Discount]]&gt;0, "Yes", "No")</f>
        <v>No</v>
      </c>
      <c r="R5090" t="str">
        <f>TEXT(SalesData[[#This Row],[Order Date]],"mmm-yyyy")</f>
        <v>May-2024</v>
      </c>
      <c r="S5090">
        <f>YEAR(SalesData[[#This Row],[Order Date]])*100 + MONTH(SalesData[[#This Row],[Order Date]])</f>
        <v>202405</v>
      </c>
    </row>
    <row r="5091" spans="1:19" x14ac:dyDescent="0.3">
      <c r="A5091" t="s">
        <v>8152</v>
      </c>
      <c r="B5091" s="3">
        <v>45425</v>
      </c>
      <c r="C5091" t="s">
        <v>8153</v>
      </c>
      <c r="D5091" t="s">
        <v>18</v>
      </c>
      <c r="E5091" t="s">
        <v>19</v>
      </c>
      <c r="F5091" t="s">
        <v>62</v>
      </c>
      <c r="G5091">
        <v>2</v>
      </c>
      <c r="H5091" s="5">
        <v>614.46</v>
      </c>
      <c r="I5091" s="5">
        <v>0.18</v>
      </c>
      <c r="J5091" s="5">
        <v>1007.7144</v>
      </c>
      <c r="K5091" s="5">
        <v>130.41320539716119</v>
      </c>
      <c r="L5091">
        <f>YEAR(SalesData[Order Date])</f>
        <v>2024</v>
      </c>
      <c r="M5091">
        <f>MONTH(SalesData[Order Date])</f>
        <v>5</v>
      </c>
      <c r="N5091" t="str">
        <f>TEXT(SalesData[[#This Row],[Order Date]], "mmmm")</f>
        <v>May</v>
      </c>
      <c r="O5091" s="7">
        <f>IF(SalesData[Sales]=0,0,SalesData[Profit]/SalesData[Sales])</f>
        <v>0.12941484749762552</v>
      </c>
      <c r="P5091" s="8">
        <f t="shared" si="79"/>
        <v>1.4647007128210134E-4</v>
      </c>
      <c r="Q5091" t="str">
        <f>IF(SalesData[[#This Row],[Discount]]&gt;0, "Yes", "No")</f>
        <v>Yes</v>
      </c>
      <c r="R5091" t="str">
        <f>TEXT(SalesData[[#This Row],[Order Date]],"mmm-yyyy")</f>
        <v>May-2024</v>
      </c>
      <c r="S5091">
        <f>YEAR(SalesData[[#This Row],[Order Date]])*100 + MONTH(SalesData[[#This Row],[Order Date]])</f>
        <v>202405</v>
      </c>
    </row>
    <row r="5092" spans="1:19" x14ac:dyDescent="0.3">
      <c r="A5092" t="s">
        <v>8176</v>
      </c>
      <c r="B5092" s="3">
        <v>45440</v>
      </c>
      <c r="C5092" t="s">
        <v>8177</v>
      </c>
      <c r="D5092" t="s">
        <v>18</v>
      </c>
      <c r="E5092" t="s">
        <v>14</v>
      </c>
      <c r="F5092" t="s">
        <v>53</v>
      </c>
      <c r="G5092">
        <v>5</v>
      </c>
      <c r="H5092" s="5">
        <v>40.68</v>
      </c>
      <c r="I5092" s="5">
        <v>0.2</v>
      </c>
      <c r="J5092" s="5">
        <v>162.72</v>
      </c>
      <c r="K5092" s="5">
        <v>16.036809342780071</v>
      </c>
      <c r="L5092">
        <f>YEAR(SalesData[Order Date])</f>
        <v>2024</v>
      </c>
      <c r="M5092">
        <f>MONTH(SalesData[Order Date])</f>
        <v>5</v>
      </c>
      <c r="N5092" t="str">
        <f>TEXT(SalesData[[#This Row],[Order Date]], "mmmm")</f>
        <v>May</v>
      </c>
      <c r="O5092" s="7">
        <f>IF(SalesData[Sales]=0,0,SalesData[Profit]/SalesData[Sales])</f>
        <v>9.8554629687684803E-2</v>
      </c>
      <c r="P5092" s="8">
        <f t="shared" si="79"/>
        <v>9.8328416912487715E-4</v>
      </c>
      <c r="Q5092" t="str">
        <f>IF(SalesData[[#This Row],[Discount]]&gt;0, "Yes", "No")</f>
        <v>Yes</v>
      </c>
      <c r="R5092" t="str">
        <f>TEXT(SalesData[[#This Row],[Order Date]],"mmm-yyyy")</f>
        <v>May-2024</v>
      </c>
      <c r="S5092">
        <f>YEAR(SalesData[[#This Row],[Order Date]])*100 + MONTH(SalesData[[#This Row],[Order Date]])</f>
        <v>202405</v>
      </c>
    </row>
    <row r="5093" spans="1:19" x14ac:dyDescent="0.3">
      <c r="A5093" t="s">
        <v>8194</v>
      </c>
      <c r="B5093" s="3">
        <v>45415</v>
      </c>
      <c r="C5093" t="s">
        <v>8195</v>
      </c>
      <c r="D5093" t="s">
        <v>23</v>
      </c>
      <c r="E5093" t="s">
        <v>14</v>
      </c>
      <c r="F5093" t="s">
        <v>20</v>
      </c>
      <c r="G5093">
        <v>5</v>
      </c>
      <c r="H5093" s="5">
        <v>292.85000000000002</v>
      </c>
      <c r="I5093" s="5">
        <v>0.18</v>
      </c>
      <c r="J5093" s="5">
        <v>1200.6849999999999</v>
      </c>
      <c r="K5093" s="5">
        <v>271.212536032331</v>
      </c>
      <c r="L5093">
        <f>YEAR(SalesData[Order Date])</f>
        <v>2024</v>
      </c>
      <c r="M5093">
        <f>MONTH(SalesData[Order Date])</f>
        <v>5</v>
      </c>
      <c r="N5093" t="str">
        <f>TEXT(SalesData[[#This Row],[Order Date]], "mmmm")</f>
        <v>May</v>
      </c>
      <c r="O5093" s="7">
        <f>IF(SalesData[Sales]=0,0,SalesData[Profit]/SalesData[Sales])</f>
        <v>0.2258815060006005</v>
      </c>
      <c r="P5093" s="8">
        <f t="shared" si="79"/>
        <v>1.2292982755676967E-4</v>
      </c>
      <c r="Q5093" t="str">
        <f>IF(SalesData[[#This Row],[Discount]]&gt;0, "Yes", "No")</f>
        <v>Yes</v>
      </c>
      <c r="R5093" t="str">
        <f>TEXT(SalesData[[#This Row],[Order Date]],"mmm-yyyy")</f>
        <v>May-2024</v>
      </c>
      <c r="S5093">
        <f>YEAR(SalesData[[#This Row],[Order Date]])*100 + MONTH(SalesData[[#This Row],[Order Date]])</f>
        <v>202405</v>
      </c>
    </row>
    <row r="5094" spans="1:19" x14ac:dyDescent="0.3">
      <c r="A5094" t="s">
        <v>8206</v>
      </c>
      <c r="B5094" s="3">
        <v>45424</v>
      </c>
      <c r="C5094" t="s">
        <v>8207</v>
      </c>
      <c r="D5094" t="s">
        <v>13</v>
      </c>
      <c r="E5094" t="s">
        <v>19</v>
      </c>
      <c r="F5094" t="s">
        <v>34</v>
      </c>
      <c r="G5094">
        <v>4</v>
      </c>
      <c r="H5094" s="5">
        <v>696.15</v>
      </c>
      <c r="I5094" s="5">
        <v>0</v>
      </c>
      <c r="J5094" s="5">
        <v>2784.6</v>
      </c>
      <c r="K5094" s="5">
        <v>676.03401522418972</v>
      </c>
      <c r="L5094">
        <f>YEAR(SalesData[Order Date])</f>
        <v>2024</v>
      </c>
      <c r="M5094">
        <f>MONTH(SalesData[Order Date])</f>
        <v>5</v>
      </c>
      <c r="N5094" t="str">
        <f>TEXT(SalesData[[#This Row],[Order Date]], "mmmm")</f>
        <v>May</v>
      </c>
      <c r="O5094" s="7">
        <f>IF(SalesData[Sales]=0,0,SalesData[Profit]/SalesData[Sales])</f>
        <v>0.24277598765502756</v>
      </c>
      <c r="P5094" s="8">
        <f t="shared" si="79"/>
        <v>0</v>
      </c>
      <c r="Q5094" t="str">
        <f>IF(SalesData[[#This Row],[Discount]]&gt;0, "Yes", "No")</f>
        <v>No</v>
      </c>
      <c r="R5094" t="str">
        <f>TEXT(SalesData[[#This Row],[Order Date]],"mmm-yyyy")</f>
        <v>May-2024</v>
      </c>
      <c r="S5094">
        <f>YEAR(SalesData[[#This Row],[Order Date]])*100 + MONTH(SalesData[[#This Row],[Order Date]])</f>
        <v>202405</v>
      </c>
    </row>
    <row r="5095" spans="1:19" x14ac:dyDescent="0.3">
      <c r="A5095" t="s">
        <v>8257</v>
      </c>
      <c r="B5095" s="3">
        <v>45418</v>
      </c>
      <c r="C5095" t="s">
        <v>8258</v>
      </c>
      <c r="D5095" t="s">
        <v>18</v>
      </c>
      <c r="E5095" t="s">
        <v>26</v>
      </c>
      <c r="F5095" t="s">
        <v>62</v>
      </c>
      <c r="G5095">
        <v>1</v>
      </c>
      <c r="H5095" s="5">
        <v>302.33</v>
      </c>
      <c r="I5095" s="5">
        <v>0.02</v>
      </c>
      <c r="J5095" s="5">
        <v>296.28339999999997</v>
      </c>
      <c r="K5095" s="5">
        <v>32.768205777402592</v>
      </c>
      <c r="L5095">
        <f>YEAR(SalesData[Order Date])</f>
        <v>2024</v>
      </c>
      <c r="M5095">
        <f>MONTH(SalesData[Order Date])</f>
        <v>5</v>
      </c>
      <c r="N5095" t="str">
        <f>TEXT(SalesData[[#This Row],[Order Date]], "mmmm")</f>
        <v>May</v>
      </c>
      <c r="O5095" s="7">
        <f>IF(SalesData[Sales]=0,0,SalesData[Profit]/SalesData[Sales])</f>
        <v>0.11059750825528057</v>
      </c>
      <c r="P5095" s="8">
        <f t="shared" si="79"/>
        <v>6.615287930407172E-5</v>
      </c>
      <c r="Q5095" t="str">
        <f>IF(SalesData[[#This Row],[Discount]]&gt;0, "Yes", "No")</f>
        <v>Yes</v>
      </c>
      <c r="R5095" t="str">
        <f>TEXT(SalesData[[#This Row],[Order Date]],"mmm-yyyy")</f>
        <v>May-2024</v>
      </c>
      <c r="S5095">
        <f>YEAR(SalesData[[#This Row],[Order Date]])*100 + MONTH(SalesData[[#This Row],[Order Date]])</f>
        <v>202405</v>
      </c>
    </row>
    <row r="5096" spans="1:19" x14ac:dyDescent="0.3">
      <c r="A5096" t="s">
        <v>8261</v>
      </c>
      <c r="B5096" s="3">
        <v>45435</v>
      </c>
      <c r="C5096" t="s">
        <v>2358</v>
      </c>
      <c r="D5096" t="s">
        <v>13</v>
      </c>
      <c r="E5096" t="s">
        <v>14</v>
      </c>
      <c r="F5096" t="s">
        <v>15</v>
      </c>
      <c r="G5096">
        <v>7</v>
      </c>
      <c r="H5096" s="5">
        <v>5.73</v>
      </c>
      <c r="I5096" s="5">
        <v>0.2</v>
      </c>
      <c r="J5096" s="5">
        <v>32.088000000000001</v>
      </c>
      <c r="K5096" s="5">
        <v>2.0862519667154551</v>
      </c>
      <c r="L5096">
        <f>YEAR(SalesData[Order Date])</f>
        <v>2024</v>
      </c>
      <c r="M5096">
        <f>MONTH(SalesData[Order Date])</f>
        <v>5</v>
      </c>
      <c r="N5096" t="str">
        <f>TEXT(SalesData[[#This Row],[Order Date]], "mmmm")</f>
        <v>May</v>
      </c>
      <c r="O5096" s="7">
        <f>IF(SalesData[Sales]=0,0,SalesData[Profit]/SalesData[Sales])</f>
        <v>6.5016578369342284E-2</v>
      </c>
      <c r="P5096" s="8">
        <f t="shared" si="79"/>
        <v>4.9862877088007983E-3</v>
      </c>
      <c r="Q5096" t="str">
        <f>IF(SalesData[[#This Row],[Discount]]&gt;0, "Yes", "No")</f>
        <v>Yes</v>
      </c>
      <c r="R5096" t="str">
        <f>TEXT(SalesData[[#This Row],[Order Date]],"mmm-yyyy")</f>
        <v>May-2024</v>
      </c>
      <c r="S5096">
        <f>YEAR(SalesData[[#This Row],[Order Date]])*100 + MONTH(SalesData[[#This Row],[Order Date]])</f>
        <v>202405</v>
      </c>
    </row>
    <row r="5097" spans="1:19" x14ac:dyDescent="0.3">
      <c r="A5097" t="s">
        <v>8325</v>
      </c>
      <c r="B5097" s="3">
        <v>45428</v>
      </c>
      <c r="C5097" t="s">
        <v>8326</v>
      </c>
      <c r="D5097" t="s">
        <v>18</v>
      </c>
      <c r="E5097" t="s">
        <v>14</v>
      </c>
      <c r="F5097" t="s">
        <v>44</v>
      </c>
      <c r="G5097">
        <v>4</v>
      </c>
      <c r="H5097" s="5">
        <v>227.88</v>
      </c>
      <c r="I5097" s="5">
        <v>0.03</v>
      </c>
      <c r="J5097" s="5">
        <v>884.17439999999999</v>
      </c>
      <c r="K5097" s="5">
        <v>112.0319268754894</v>
      </c>
      <c r="L5097">
        <f>YEAR(SalesData[Order Date])</f>
        <v>2024</v>
      </c>
      <c r="M5097">
        <f>MONTH(SalesData[Order Date])</f>
        <v>5</v>
      </c>
      <c r="N5097" t="str">
        <f>TEXT(SalesData[[#This Row],[Order Date]], "mmmm")</f>
        <v>May</v>
      </c>
      <c r="O5097" s="7">
        <f>IF(SalesData[Sales]=0,0,SalesData[Profit]/SalesData[Sales])</f>
        <v>0.12670795136738794</v>
      </c>
      <c r="P5097" s="8">
        <f t="shared" si="79"/>
        <v>3.2912058978409687E-5</v>
      </c>
      <c r="Q5097" t="str">
        <f>IF(SalesData[[#This Row],[Discount]]&gt;0, "Yes", "No")</f>
        <v>Yes</v>
      </c>
      <c r="R5097" t="str">
        <f>TEXT(SalesData[[#This Row],[Order Date]],"mmm-yyyy")</f>
        <v>May-2024</v>
      </c>
      <c r="S5097">
        <f>YEAR(SalesData[[#This Row],[Order Date]])*100 + MONTH(SalesData[[#This Row],[Order Date]])</f>
        <v>202405</v>
      </c>
    </row>
    <row r="5098" spans="1:19" x14ac:dyDescent="0.3">
      <c r="A5098" t="s">
        <v>8327</v>
      </c>
      <c r="B5098" s="3">
        <v>45413</v>
      </c>
      <c r="C5098" t="s">
        <v>8328</v>
      </c>
      <c r="D5098" t="s">
        <v>30</v>
      </c>
      <c r="E5098" t="s">
        <v>26</v>
      </c>
      <c r="F5098" t="s">
        <v>44</v>
      </c>
      <c r="G5098">
        <v>4</v>
      </c>
      <c r="H5098" s="5">
        <v>735.9</v>
      </c>
      <c r="I5098" s="5">
        <v>0.03</v>
      </c>
      <c r="J5098" s="5">
        <v>2855.2919999999999</v>
      </c>
      <c r="K5098" s="5">
        <v>228.30865325503419</v>
      </c>
      <c r="L5098">
        <f>YEAR(SalesData[Order Date])</f>
        <v>2024</v>
      </c>
      <c r="M5098">
        <f>MONTH(SalesData[Order Date])</f>
        <v>5</v>
      </c>
      <c r="N5098" t="str">
        <f>TEXT(SalesData[[#This Row],[Order Date]], "mmmm")</f>
        <v>May</v>
      </c>
      <c r="O5098" s="7">
        <f>IF(SalesData[Sales]=0,0,SalesData[Profit]/SalesData[Sales])</f>
        <v>7.9959826614943122E-2</v>
      </c>
      <c r="P5098" s="8">
        <f t="shared" si="79"/>
        <v>1.0191602119853241E-5</v>
      </c>
      <c r="Q5098" t="str">
        <f>IF(SalesData[[#This Row],[Discount]]&gt;0, "Yes", "No")</f>
        <v>Yes</v>
      </c>
      <c r="R5098" t="str">
        <f>TEXT(SalesData[[#This Row],[Order Date]],"mmm-yyyy")</f>
        <v>May-2024</v>
      </c>
      <c r="S5098">
        <f>YEAR(SalesData[[#This Row],[Order Date]])*100 + MONTH(SalesData[[#This Row],[Order Date]])</f>
        <v>202405</v>
      </c>
    </row>
    <row r="5099" spans="1:19" x14ac:dyDescent="0.3">
      <c r="A5099" t="s">
        <v>8363</v>
      </c>
      <c r="B5099" s="3">
        <v>45440</v>
      </c>
      <c r="C5099" t="s">
        <v>8364</v>
      </c>
      <c r="D5099" t="s">
        <v>30</v>
      </c>
      <c r="E5099" t="s">
        <v>19</v>
      </c>
      <c r="F5099" t="s">
        <v>44</v>
      </c>
      <c r="G5099">
        <v>7</v>
      </c>
      <c r="H5099" s="5">
        <v>272.89999999999998</v>
      </c>
      <c r="I5099" s="5">
        <v>0.03</v>
      </c>
      <c r="J5099" s="5">
        <v>1852.991</v>
      </c>
      <c r="K5099" s="5">
        <v>175.4877594628046</v>
      </c>
      <c r="L5099">
        <f>YEAR(SalesData[Order Date])</f>
        <v>2024</v>
      </c>
      <c r="M5099">
        <f>MONTH(SalesData[Order Date])</f>
        <v>5</v>
      </c>
      <c r="N5099" t="str">
        <f>TEXT(SalesData[[#This Row],[Order Date]], "mmmm")</f>
        <v>May</v>
      </c>
      <c r="O5099" s="7">
        <f>IF(SalesData[Sales]=0,0,SalesData[Profit]/SalesData[Sales])</f>
        <v>9.4705133194281352E-2</v>
      </c>
      <c r="P5099" s="8">
        <f t="shared" si="79"/>
        <v>1.5704339632518453E-5</v>
      </c>
      <c r="Q5099" t="str">
        <f>IF(SalesData[[#This Row],[Discount]]&gt;0, "Yes", "No")</f>
        <v>Yes</v>
      </c>
      <c r="R5099" t="str">
        <f>TEXT(SalesData[[#This Row],[Order Date]],"mmm-yyyy")</f>
        <v>May-2024</v>
      </c>
      <c r="S5099">
        <f>YEAR(SalesData[[#This Row],[Order Date]])*100 + MONTH(SalesData[[#This Row],[Order Date]])</f>
        <v>202405</v>
      </c>
    </row>
    <row r="5100" spans="1:19" x14ac:dyDescent="0.3">
      <c r="A5100" t="s">
        <v>8405</v>
      </c>
      <c r="B5100" s="3">
        <v>45431</v>
      </c>
      <c r="C5100" t="s">
        <v>8406</v>
      </c>
      <c r="D5100" t="s">
        <v>13</v>
      </c>
      <c r="E5100" t="s">
        <v>26</v>
      </c>
      <c r="F5100" t="s">
        <v>31</v>
      </c>
      <c r="G5100">
        <v>4</v>
      </c>
      <c r="H5100" s="5">
        <v>905.93</v>
      </c>
      <c r="I5100" s="5">
        <v>0.12</v>
      </c>
      <c r="J5100" s="5">
        <v>3188.8735999999999</v>
      </c>
      <c r="K5100" s="5">
        <v>348.57864136882819</v>
      </c>
      <c r="L5100">
        <f>YEAR(SalesData[Order Date])</f>
        <v>2024</v>
      </c>
      <c r="M5100">
        <f>MONTH(SalesData[Order Date])</f>
        <v>5</v>
      </c>
      <c r="N5100" t="str">
        <f>TEXT(SalesData[[#This Row],[Order Date]], "mmmm")</f>
        <v>May</v>
      </c>
      <c r="O5100" s="7">
        <f>IF(SalesData[Sales]=0,0,SalesData[Profit]/SalesData[Sales])</f>
        <v>0.10931089942505974</v>
      </c>
      <c r="P5100" s="8">
        <f t="shared" si="79"/>
        <v>3.3115141346461645E-5</v>
      </c>
      <c r="Q5100" t="str">
        <f>IF(SalesData[[#This Row],[Discount]]&gt;0, "Yes", "No")</f>
        <v>Yes</v>
      </c>
      <c r="R5100" t="str">
        <f>TEXT(SalesData[[#This Row],[Order Date]],"mmm-yyyy")</f>
        <v>May-2024</v>
      </c>
      <c r="S5100">
        <f>YEAR(SalesData[[#This Row],[Order Date]])*100 + MONTH(SalesData[[#This Row],[Order Date]])</f>
        <v>202405</v>
      </c>
    </row>
    <row r="5101" spans="1:19" x14ac:dyDescent="0.3">
      <c r="A5101" t="s">
        <v>8441</v>
      </c>
      <c r="B5101" s="3">
        <v>45439</v>
      </c>
      <c r="C5101" t="s">
        <v>8442</v>
      </c>
      <c r="D5101" t="s">
        <v>13</v>
      </c>
      <c r="E5101" t="s">
        <v>19</v>
      </c>
      <c r="F5101" t="s">
        <v>53</v>
      </c>
      <c r="G5101">
        <v>4</v>
      </c>
      <c r="H5101" s="5">
        <v>689.67</v>
      </c>
      <c r="I5101" s="5">
        <v>0.22</v>
      </c>
      <c r="J5101" s="5">
        <v>2151.7703999999999</v>
      </c>
      <c r="K5101" s="5">
        <v>117.1803786580563</v>
      </c>
      <c r="L5101">
        <f>YEAR(SalesData[Order Date])</f>
        <v>2024</v>
      </c>
      <c r="M5101">
        <f>MONTH(SalesData[Order Date])</f>
        <v>5</v>
      </c>
      <c r="N5101" t="str">
        <f>TEXT(SalesData[[#This Row],[Order Date]], "mmmm")</f>
        <v>May</v>
      </c>
      <c r="O5101" s="7">
        <f>IF(SalesData[Sales]=0,0,SalesData[Profit]/SalesData[Sales])</f>
        <v>5.4457658985390033E-2</v>
      </c>
      <c r="P5101" s="8">
        <f t="shared" si="79"/>
        <v>7.9748285411863654E-5</v>
      </c>
      <c r="Q5101" t="str">
        <f>IF(SalesData[[#This Row],[Discount]]&gt;0, "Yes", "No")</f>
        <v>Yes</v>
      </c>
      <c r="R5101" t="str">
        <f>TEXT(SalesData[[#This Row],[Order Date]],"mmm-yyyy")</f>
        <v>May-2024</v>
      </c>
      <c r="S5101">
        <f>YEAR(SalesData[[#This Row],[Order Date]])*100 + MONTH(SalesData[[#This Row],[Order Date]])</f>
        <v>202405</v>
      </c>
    </row>
    <row r="5102" spans="1:19" x14ac:dyDescent="0.3">
      <c r="A5102" t="s">
        <v>8477</v>
      </c>
      <c r="B5102" s="3">
        <v>45416</v>
      </c>
      <c r="C5102" t="s">
        <v>8478</v>
      </c>
      <c r="D5102" t="s">
        <v>18</v>
      </c>
      <c r="E5102" t="s">
        <v>26</v>
      </c>
      <c r="F5102" t="s">
        <v>20</v>
      </c>
      <c r="G5102">
        <v>7</v>
      </c>
      <c r="H5102" s="5">
        <v>27.68</v>
      </c>
      <c r="I5102" s="5">
        <v>0.28000000000000003</v>
      </c>
      <c r="J5102" s="5">
        <v>139.50720000000001</v>
      </c>
      <c r="K5102" s="5">
        <v>35.706518574328953</v>
      </c>
      <c r="L5102">
        <f>YEAR(SalesData[Order Date])</f>
        <v>2024</v>
      </c>
      <c r="M5102">
        <f>MONTH(SalesData[Order Date])</f>
        <v>5</v>
      </c>
      <c r="N5102" t="str">
        <f>TEXT(SalesData[[#This Row],[Order Date]], "mmmm")</f>
        <v>May</v>
      </c>
      <c r="O5102" s="7">
        <f>IF(SalesData[Sales]=0,0,SalesData[Profit]/SalesData[Sales])</f>
        <v>0.25594749643264969</v>
      </c>
      <c r="P5102" s="8">
        <f t="shared" si="79"/>
        <v>1.4450867052023123E-3</v>
      </c>
      <c r="Q5102" t="str">
        <f>IF(SalesData[[#This Row],[Discount]]&gt;0, "Yes", "No")</f>
        <v>Yes</v>
      </c>
      <c r="R5102" t="str">
        <f>TEXT(SalesData[[#This Row],[Order Date]],"mmm-yyyy")</f>
        <v>May-2024</v>
      </c>
      <c r="S5102">
        <f>YEAR(SalesData[[#This Row],[Order Date]])*100 + MONTH(SalesData[[#This Row],[Order Date]])</f>
        <v>202405</v>
      </c>
    </row>
    <row r="5103" spans="1:19" x14ac:dyDescent="0.3">
      <c r="A5103" t="s">
        <v>8697</v>
      </c>
      <c r="B5103" s="3">
        <v>45430</v>
      </c>
      <c r="C5103" t="s">
        <v>8698</v>
      </c>
      <c r="D5103" t="s">
        <v>18</v>
      </c>
      <c r="E5103" t="s">
        <v>19</v>
      </c>
      <c r="F5103" t="s">
        <v>20</v>
      </c>
      <c r="G5103">
        <v>9</v>
      </c>
      <c r="H5103" s="5">
        <v>470.69</v>
      </c>
      <c r="I5103" s="5">
        <v>7.0000000000000007E-2</v>
      </c>
      <c r="J5103" s="5">
        <v>3939.6752999999999</v>
      </c>
      <c r="K5103" s="5">
        <v>863.60120522650107</v>
      </c>
      <c r="L5103">
        <f>YEAR(SalesData[Order Date])</f>
        <v>2024</v>
      </c>
      <c r="M5103">
        <f>MONTH(SalesData[Order Date])</f>
        <v>5</v>
      </c>
      <c r="N5103" t="str">
        <f>TEXT(SalesData[[#This Row],[Order Date]], "mmmm")</f>
        <v>May</v>
      </c>
      <c r="O5103" s="7">
        <f>IF(SalesData[Sales]=0,0,SalesData[Profit]/SalesData[Sales])</f>
        <v>0.21920618819182919</v>
      </c>
      <c r="P5103" s="8">
        <f t="shared" si="79"/>
        <v>1.6524204418572262E-5</v>
      </c>
      <c r="Q5103" t="str">
        <f>IF(SalesData[[#This Row],[Discount]]&gt;0, "Yes", "No")</f>
        <v>Yes</v>
      </c>
      <c r="R5103" t="str">
        <f>TEXT(SalesData[[#This Row],[Order Date]],"mmm-yyyy")</f>
        <v>May-2024</v>
      </c>
      <c r="S5103">
        <f>YEAR(SalesData[[#This Row],[Order Date]])*100 + MONTH(SalesData[[#This Row],[Order Date]])</f>
        <v>202405</v>
      </c>
    </row>
    <row r="5104" spans="1:19" x14ac:dyDescent="0.3">
      <c r="A5104" t="s">
        <v>8725</v>
      </c>
      <c r="B5104" s="3">
        <v>45416</v>
      </c>
      <c r="C5104" t="s">
        <v>8726</v>
      </c>
      <c r="D5104" t="s">
        <v>30</v>
      </c>
      <c r="E5104" t="s">
        <v>14</v>
      </c>
      <c r="F5104" t="s">
        <v>27</v>
      </c>
      <c r="G5104">
        <v>3</v>
      </c>
      <c r="H5104" s="5">
        <v>264.79000000000002</v>
      </c>
      <c r="I5104" s="5">
        <v>0.03</v>
      </c>
      <c r="J5104" s="5">
        <v>770.53890000000013</v>
      </c>
      <c r="K5104" s="5">
        <v>87.043836150629048</v>
      </c>
      <c r="L5104">
        <f>YEAR(SalesData[Order Date])</f>
        <v>2024</v>
      </c>
      <c r="M5104">
        <f>MONTH(SalesData[Order Date])</f>
        <v>5</v>
      </c>
      <c r="N5104" t="str">
        <f>TEXT(SalesData[[#This Row],[Order Date]], "mmmm")</f>
        <v>May</v>
      </c>
      <c r="O5104" s="7">
        <f>IF(SalesData[Sales]=0,0,SalesData[Profit]/SalesData[Sales])</f>
        <v>0.11296488230591477</v>
      </c>
      <c r="P5104" s="8">
        <f t="shared" si="79"/>
        <v>3.7765776653196868E-5</v>
      </c>
      <c r="Q5104" t="str">
        <f>IF(SalesData[[#This Row],[Discount]]&gt;0, "Yes", "No")</f>
        <v>Yes</v>
      </c>
      <c r="R5104" t="str">
        <f>TEXT(SalesData[[#This Row],[Order Date]],"mmm-yyyy")</f>
        <v>May-2024</v>
      </c>
      <c r="S5104">
        <f>YEAR(SalesData[[#This Row],[Order Date]])*100 + MONTH(SalesData[[#This Row],[Order Date]])</f>
        <v>202405</v>
      </c>
    </row>
    <row r="5105" spans="1:19" x14ac:dyDescent="0.3">
      <c r="A5105" t="s">
        <v>8755</v>
      </c>
      <c r="B5105" s="3">
        <v>45427</v>
      </c>
      <c r="C5105" t="s">
        <v>8756</v>
      </c>
      <c r="D5105" t="s">
        <v>13</v>
      </c>
      <c r="E5105" t="s">
        <v>19</v>
      </c>
      <c r="F5105" t="s">
        <v>31</v>
      </c>
      <c r="G5105">
        <v>7</v>
      </c>
      <c r="H5105" s="5">
        <v>713.12</v>
      </c>
      <c r="I5105" s="5">
        <v>0.26</v>
      </c>
      <c r="J5105" s="5">
        <v>3693.9616000000001</v>
      </c>
      <c r="K5105" s="5">
        <v>867.2224502969558</v>
      </c>
      <c r="L5105">
        <f>YEAR(SalesData[Order Date])</f>
        <v>2024</v>
      </c>
      <c r="M5105">
        <f>MONTH(SalesData[Order Date])</f>
        <v>5</v>
      </c>
      <c r="N5105" t="str">
        <f>TEXT(SalesData[[#This Row],[Order Date]], "mmmm")</f>
        <v>May</v>
      </c>
      <c r="O5105" s="7">
        <f>IF(SalesData[Sales]=0,0,SalesData[Profit]/SalesData[Sales])</f>
        <v>0.23476758672774395</v>
      </c>
      <c r="P5105" s="8">
        <f t="shared" si="79"/>
        <v>5.2085002724446299E-5</v>
      </c>
      <c r="Q5105" t="str">
        <f>IF(SalesData[[#This Row],[Discount]]&gt;0, "Yes", "No")</f>
        <v>Yes</v>
      </c>
      <c r="R5105" t="str">
        <f>TEXT(SalesData[[#This Row],[Order Date]],"mmm-yyyy")</f>
        <v>May-2024</v>
      </c>
      <c r="S5105">
        <f>YEAR(SalesData[[#This Row],[Order Date]])*100 + MONTH(SalesData[[#This Row],[Order Date]])</f>
        <v>202405</v>
      </c>
    </row>
    <row r="5106" spans="1:19" x14ac:dyDescent="0.3">
      <c r="A5106" t="s">
        <v>8858</v>
      </c>
      <c r="B5106" s="3">
        <v>45439</v>
      </c>
      <c r="C5106" t="s">
        <v>8859</v>
      </c>
      <c r="D5106" t="s">
        <v>30</v>
      </c>
      <c r="E5106" t="s">
        <v>19</v>
      </c>
      <c r="F5106" t="s">
        <v>15</v>
      </c>
      <c r="G5106">
        <v>4</v>
      </c>
      <c r="H5106" s="5">
        <v>756.92</v>
      </c>
      <c r="I5106" s="5">
        <v>0.23</v>
      </c>
      <c r="J5106" s="5">
        <v>2331.3136</v>
      </c>
      <c r="K5106" s="5">
        <v>270.75266568939639</v>
      </c>
      <c r="L5106">
        <f>YEAR(SalesData[Order Date])</f>
        <v>2024</v>
      </c>
      <c r="M5106">
        <f>MONTH(SalesData[Order Date])</f>
        <v>5</v>
      </c>
      <c r="N5106" t="str">
        <f>TEXT(SalesData[[#This Row],[Order Date]], "mmmm")</f>
        <v>May</v>
      </c>
      <c r="O5106" s="7">
        <f>IF(SalesData[Sales]=0,0,SalesData[Profit]/SalesData[Sales])</f>
        <v>0.11613738524469483</v>
      </c>
      <c r="P5106" s="8">
        <f t="shared" si="79"/>
        <v>7.5965755958357567E-5</v>
      </c>
      <c r="Q5106" t="str">
        <f>IF(SalesData[[#This Row],[Discount]]&gt;0, "Yes", "No")</f>
        <v>Yes</v>
      </c>
      <c r="R5106" t="str">
        <f>TEXT(SalesData[[#This Row],[Order Date]],"mmm-yyyy")</f>
        <v>May-2024</v>
      </c>
      <c r="S5106">
        <f>YEAR(SalesData[[#This Row],[Order Date]])*100 + MONTH(SalesData[[#This Row],[Order Date]])</f>
        <v>202405</v>
      </c>
    </row>
    <row r="5107" spans="1:19" x14ac:dyDescent="0.3">
      <c r="A5107" t="s">
        <v>8860</v>
      </c>
      <c r="B5107" s="3">
        <v>45430</v>
      </c>
      <c r="C5107" t="s">
        <v>8861</v>
      </c>
      <c r="D5107" t="s">
        <v>30</v>
      </c>
      <c r="E5107" t="s">
        <v>19</v>
      </c>
      <c r="F5107" t="s">
        <v>15</v>
      </c>
      <c r="G5107">
        <v>6</v>
      </c>
      <c r="H5107" s="5">
        <v>81.78</v>
      </c>
      <c r="I5107" s="5">
        <v>0.19</v>
      </c>
      <c r="J5107" s="5">
        <v>397.45080000000002</v>
      </c>
      <c r="K5107" s="5">
        <v>36.577727279429887</v>
      </c>
      <c r="L5107">
        <f>YEAR(SalesData[Order Date])</f>
        <v>2024</v>
      </c>
      <c r="M5107">
        <f>MONTH(SalesData[Order Date])</f>
        <v>5</v>
      </c>
      <c r="N5107" t="str">
        <f>TEXT(SalesData[[#This Row],[Order Date]], "mmmm")</f>
        <v>May</v>
      </c>
      <c r="O5107" s="7">
        <f>IF(SalesData[Sales]=0,0,SalesData[Profit]/SalesData[Sales])</f>
        <v>9.2030830682514372E-2</v>
      </c>
      <c r="P5107" s="8">
        <f t="shared" si="79"/>
        <v>3.872177386484063E-4</v>
      </c>
      <c r="Q5107" t="str">
        <f>IF(SalesData[[#This Row],[Discount]]&gt;0, "Yes", "No")</f>
        <v>Yes</v>
      </c>
      <c r="R5107" t="str">
        <f>TEXT(SalesData[[#This Row],[Order Date]],"mmm-yyyy")</f>
        <v>May-2024</v>
      </c>
      <c r="S5107">
        <f>YEAR(SalesData[[#This Row],[Order Date]])*100 + MONTH(SalesData[[#This Row],[Order Date]])</f>
        <v>202405</v>
      </c>
    </row>
    <row r="5108" spans="1:19" x14ac:dyDescent="0.3">
      <c r="A5108" t="s">
        <v>8975</v>
      </c>
      <c r="B5108" s="3">
        <v>45430</v>
      </c>
      <c r="C5108" t="s">
        <v>8976</v>
      </c>
      <c r="D5108" t="s">
        <v>23</v>
      </c>
      <c r="E5108" t="s">
        <v>14</v>
      </c>
      <c r="F5108" t="s">
        <v>44</v>
      </c>
      <c r="G5108">
        <v>1</v>
      </c>
      <c r="H5108" s="5">
        <v>490.43</v>
      </c>
      <c r="I5108" s="5">
        <v>0.09</v>
      </c>
      <c r="J5108" s="5">
        <v>446.29129999999998</v>
      </c>
      <c r="K5108" s="5">
        <v>130.62847694930201</v>
      </c>
      <c r="L5108">
        <f>YEAR(SalesData[Order Date])</f>
        <v>2024</v>
      </c>
      <c r="M5108">
        <f>MONTH(SalesData[Order Date])</f>
        <v>5</v>
      </c>
      <c r="N5108" t="str">
        <f>TEXT(SalesData[[#This Row],[Order Date]], "mmmm")</f>
        <v>May</v>
      </c>
      <c r="O5108" s="7">
        <f>IF(SalesData[Sales]=0,0,SalesData[Profit]/SalesData[Sales])</f>
        <v>0.29269778942431102</v>
      </c>
      <c r="P5108" s="8">
        <f t="shared" si="79"/>
        <v>1.8351242786942071E-4</v>
      </c>
      <c r="Q5108" t="str">
        <f>IF(SalesData[[#This Row],[Discount]]&gt;0, "Yes", "No")</f>
        <v>Yes</v>
      </c>
      <c r="R5108" t="str">
        <f>TEXT(SalesData[[#This Row],[Order Date]],"mmm-yyyy")</f>
        <v>May-2024</v>
      </c>
      <c r="S5108">
        <f>YEAR(SalesData[[#This Row],[Order Date]])*100 + MONTH(SalesData[[#This Row],[Order Date]])</f>
        <v>202405</v>
      </c>
    </row>
    <row r="5109" spans="1:19" x14ac:dyDescent="0.3">
      <c r="A5109" t="s">
        <v>9152</v>
      </c>
      <c r="B5109" s="3">
        <v>45427</v>
      </c>
      <c r="C5109" t="s">
        <v>9153</v>
      </c>
      <c r="D5109" t="s">
        <v>23</v>
      </c>
      <c r="E5109" t="s">
        <v>19</v>
      </c>
      <c r="F5109" t="s">
        <v>39</v>
      </c>
      <c r="G5109">
        <v>2</v>
      </c>
      <c r="H5109" s="5">
        <v>842.67</v>
      </c>
      <c r="I5109" s="5">
        <v>0.09</v>
      </c>
      <c r="J5109" s="5">
        <v>1533.6594</v>
      </c>
      <c r="K5109" s="5">
        <v>193.71621899828071</v>
      </c>
      <c r="L5109">
        <f>YEAR(SalesData[Order Date])</f>
        <v>2024</v>
      </c>
      <c r="M5109">
        <f>MONTH(SalesData[Order Date])</f>
        <v>5</v>
      </c>
      <c r="N5109" t="str">
        <f>TEXT(SalesData[[#This Row],[Order Date]], "mmmm")</f>
        <v>May</v>
      </c>
      <c r="O5109" s="7">
        <f>IF(SalesData[Sales]=0,0,SalesData[Profit]/SalesData[Sales])</f>
        <v>0.12630980450958063</v>
      </c>
      <c r="P5109" s="8">
        <f t="shared" si="79"/>
        <v>5.3401687493324787E-5</v>
      </c>
      <c r="Q5109" t="str">
        <f>IF(SalesData[[#This Row],[Discount]]&gt;0, "Yes", "No")</f>
        <v>Yes</v>
      </c>
      <c r="R5109" t="str">
        <f>TEXT(SalesData[[#This Row],[Order Date]],"mmm-yyyy")</f>
        <v>May-2024</v>
      </c>
      <c r="S5109">
        <f>YEAR(SalesData[[#This Row],[Order Date]])*100 + MONTH(SalesData[[#This Row],[Order Date]])</f>
        <v>202405</v>
      </c>
    </row>
    <row r="5110" spans="1:19" x14ac:dyDescent="0.3">
      <c r="A5110" t="s">
        <v>9236</v>
      </c>
      <c r="B5110" s="3">
        <v>45438</v>
      </c>
      <c r="C5110" t="s">
        <v>9237</v>
      </c>
      <c r="D5110" t="s">
        <v>30</v>
      </c>
      <c r="E5110" t="s">
        <v>19</v>
      </c>
      <c r="F5110" t="s">
        <v>27</v>
      </c>
      <c r="G5110">
        <v>9</v>
      </c>
      <c r="H5110" s="5">
        <v>610.72</v>
      </c>
      <c r="I5110" s="5">
        <v>0.2</v>
      </c>
      <c r="J5110" s="5">
        <v>4397.1840000000002</v>
      </c>
      <c r="K5110" s="5">
        <v>373.04687334964723</v>
      </c>
      <c r="L5110">
        <f>YEAR(SalesData[Order Date])</f>
        <v>2024</v>
      </c>
      <c r="M5110">
        <f>MONTH(SalesData[Order Date])</f>
        <v>5</v>
      </c>
      <c r="N5110" t="str">
        <f>TEXT(SalesData[[#This Row],[Order Date]], "mmmm")</f>
        <v>May</v>
      </c>
      <c r="O5110" s="7">
        <f>IF(SalesData[Sales]=0,0,SalesData[Profit]/SalesData[Sales])</f>
        <v>8.4837676419646582E-2</v>
      </c>
      <c r="P5110" s="8">
        <f t="shared" si="79"/>
        <v>3.6386923994993156E-5</v>
      </c>
      <c r="Q5110" t="str">
        <f>IF(SalesData[[#This Row],[Discount]]&gt;0, "Yes", "No")</f>
        <v>Yes</v>
      </c>
      <c r="R5110" t="str">
        <f>TEXT(SalesData[[#This Row],[Order Date]],"mmm-yyyy")</f>
        <v>May-2024</v>
      </c>
      <c r="S5110">
        <f>YEAR(SalesData[[#This Row],[Order Date]])*100 + MONTH(SalesData[[#This Row],[Order Date]])</f>
        <v>202405</v>
      </c>
    </row>
    <row r="5111" spans="1:19" x14ac:dyDescent="0.3">
      <c r="A5111" t="s">
        <v>9305</v>
      </c>
      <c r="B5111" s="3">
        <v>45440</v>
      </c>
      <c r="C5111" t="s">
        <v>9306</v>
      </c>
      <c r="D5111" t="s">
        <v>13</v>
      </c>
      <c r="E5111" t="s">
        <v>19</v>
      </c>
      <c r="F5111" t="s">
        <v>91</v>
      </c>
      <c r="G5111">
        <v>1</v>
      </c>
      <c r="H5111" s="5">
        <v>246.63</v>
      </c>
      <c r="I5111" s="5">
        <v>0.11</v>
      </c>
      <c r="J5111" s="5">
        <v>219.50069999999999</v>
      </c>
      <c r="K5111" s="5">
        <v>55.390112582715751</v>
      </c>
      <c r="L5111">
        <f>YEAR(SalesData[Order Date])</f>
        <v>2024</v>
      </c>
      <c r="M5111">
        <f>MONTH(SalesData[Order Date])</f>
        <v>5</v>
      </c>
      <c r="N5111" t="str">
        <f>TEXT(SalesData[[#This Row],[Order Date]], "mmmm")</f>
        <v>May</v>
      </c>
      <c r="O5111" s="7">
        <f>IF(SalesData[Sales]=0,0,SalesData[Profit]/SalesData[Sales])</f>
        <v>0.25234594961526663</v>
      </c>
      <c r="P5111" s="8">
        <f t="shared" si="79"/>
        <v>4.4601224506345539E-4</v>
      </c>
      <c r="Q5111" t="str">
        <f>IF(SalesData[[#This Row],[Discount]]&gt;0, "Yes", "No")</f>
        <v>Yes</v>
      </c>
      <c r="R5111" t="str">
        <f>TEXT(SalesData[[#This Row],[Order Date]],"mmm-yyyy")</f>
        <v>May-2024</v>
      </c>
      <c r="S5111">
        <f>YEAR(SalesData[[#This Row],[Order Date]])*100 + MONTH(SalesData[[#This Row],[Order Date]])</f>
        <v>202405</v>
      </c>
    </row>
    <row r="5112" spans="1:19" x14ac:dyDescent="0.3">
      <c r="A5112" t="s">
        <v>9311</v>
      </c>
      <c r="B5112" s="3">
        <v>45424</v>
      </c>
      <c r="C5112" t="s">
        <v>9312</v>
      </c>
      <c r="D5112" t="s">
        <v>30</v>
      </c>
      <c r="E5112" t="s">
        <v>14</v>
      </c>
      <c r="F5112" t="s">
        <v>20</v>
      </c>
      <c r="G5112">
        <v>8</v>
      </c>
      <c r="H5112" s="5">
        <v>73.36</v>
      </c>
      <c r="I5112" s="5">
        <v>0.17</v>
      </c>
      <c r="J5112" s="5">
        <v>487.11040000000003</v>
      </c>
      <c r="K5112" s="5">
        <v>99.711750732455371</v>
      </c>
      <c r="L5112">
        <f>YEAR(SalesData[Order Date])</f>
        <v>2024</v>
      </c>
      <c r="M5112">
        <f>MONTH(SalesData[Order Date])</f>
        <v>5</v>
      </c>
      <c r="N5112" t="str">
        <f>TEXT(SalesData[[#This Row],[Order Date]], "mmmm")</f>
        <v>May</v>
      </c>
      <c r="O5112" s="7">
        <f>IF(SalesData[Sales]=0,0,SalesData[Profit]/SalesData[Sales])</f>
        <v>0.20470051703362394</v>
      </c>
      <c r="P5112" s="8">
        <f t="shared" si="79"/>
        <v>2.8966739367502727E-4</v>
      </c>
      <c r="Q5112" t="str">
        <f>IF(SalesData[[#This Row],[Discount]]&gt;0, "Yes", "No")</f>
        <v>Yes</v>
      </c>
      <c r="R5112" t="str">
        <f>TEXT(SalesData[[#This Row],[Order Date]],"mmm-yyyy")</f>
        <v>May-2024</v>
      </c>
      <c r="S5112">
        <f>YEAR(SalesData[[#This Row],[Order Date]])*100 + MONTH(SalesData[[#This Row],[Order Date]])</f>
        <v>202405</v>
      </c>
    </row>
    <row r="5113" spans="1:19" x14ac:dyDescent="0.3">
      <c r="A5113" t="s">
        <v>9508</v>
      </c>
      <c r="B5113" s="3">
        <v>45416</v>
      </c>
      <c r="C5113" t="s">
        <v>9509</v>
      </c>
      <c r="D5113" t="s">
        <v>23</v>
      </c>
      <c r="E5113" t="s">
        <v>26</v>
      </c>
      <c r="F5113" t="s">
        <v>53</v>
      </c>
      <c r="G5113">
        <v>2</v>
      </c>
      <c r="H5113" s="5">
        <v>170.78</v>
      </c>
      <c r="I5113" s="5">
        <v>0.16</v>
      </c>
      <c r="J5113" s="5">
        <v>286.91039999999998</v>
      </c>
      <c r="K5113" s="5">
        <v>41.590617869418203</v>
      </c>
      <c r="L5113">
        <f>YEAR(SalesData[Order Date])</f>
        <v>2024</v>
      </c>
      <c r="M5113">
        <f>MONTH(SalesData[Order Date])</f>
        <v>5</v>
      </c>
      <c r="N5113" t="str">
        <f>TEXT(SalesData[[#This Row],[Order Date]], "mmmm")</f>
        <v>May</v>
      </c>
      <c r="O5113" s="7">
        <f>IF(SalesData[Sales]=0,0,SalesData[Profit]/SalesData[Sales])</f>
        <v>0.14496030073994601</v>
      </c>
      <c r="P5113" s="8">
        <f t="shared" si="79"/>
        <v>4.6843892727485657E-4</v>
      </c>
      <c r="Q5113" t="str">
        <f>IF(SalesData[[#This Row],[Discount]]&gt;0, "Yes", "No")</f>
        <v>Yes</v>
      </c>
      <c r="R5113" t="str">
        <f>TEXT(SalesData[[#This Row],[Order Date]],"mmm-yyyy")</f>
        <v>May-2024</v>
      </c>
      <c r="S5113">
        <f>YEAR(SalesData[[#This Row],[Order Date]])*100 + MONTH(SalesData[[#This Row],[Order Date]])</f>
        <v>202405</v>
      </c>
    </row>
    <row r="5114" spans="1:19" x14ac:dyDescent="0.3">
      <c r="A5114" t="s">
        <v>9600</v>
      </c>
      <c r="B5114" s="3">
        <v>45418</v>
      </c>
      <c r="C5114" t="s">
        <v>9601</v>
      </c>
      <c r="D5114" t="s">
        <v>30</v>
      </c>
      <c r="E5114" t="s">
        <v>19</v>
      </c>
      <c r="F5114" t="s">
        <v>27</v>
      </c>
      <c r="G5114">
        <v>2</v>
      </c>
      <c r="H5114" s="5">
        <v>523.45000000000005</v>
      </c>
      <c r="I5114" s="5">
        <v>0.16</v>
      </c>
      <c r="J5114" s="5">
        <v>879.39600000000007</v>
      </c>
      <c r="K5114" s="5">
        <v>52.032402058755672</v>
      </c>
      <c r="L5114">
        <f>YEAR(SalesData[Order Date])</f>
        <v>2024</v>
      </c>
      <c r="M5114">
        <f>MONTH(SalesData[Order Date])</f>
        <v>5</v>
      </c>
      <c r="N5114" t="str">
        <f>TEXT(SalesData[[#This Row],[Order Date]], "mmmm")</f>
        <v>May</v>
      </c>
      <c r="O5114" s="7">
        <f>IF(SalesData[Sales]=0,0,SalesData[Profit]/SalesData[Sales])</f>
        <v>5.9168340609640782E-2</v>
      </c>
      <c r="P5114" s="8">
        <f t="shared" si="79"/>
        <v>1.528321711720317E-4</v>
      </c>
      <c r="Q5114" t="str">
        <f>IF(SalesData[[#This Row],[Discount]]&gt;0, "Yes", "No")</f>
        <v>Yes</v>
      </c>
      <c r="R5114" t="str">
        <f>TEXT(SalesData[[#This Row],[Order Date]],"mmm-yyyy")</f>
        <v>May-2024</v>
      </c>
      <c r="S5114">
        <f>YEAR(SalesData[[#This Row],[Order Date]])*100 + MONTH(SalesData[[#This Row],[Order Date]])</f>
        <v>202405</v>
      </c>
    </row>
    <row r="5115" spans="1:19" x14ac:dyDescent="0.3">
      <c r="A5115" t="s">
        <v>9608</v>
      </c>
      <c r="B5115" s="3">
        <v>45423</v>
      </c>
      <c r="C5115" t="s">
        <v>9609</v>
      </c>
      <c r="D5115" t="s">
        <v>13</v>
      </c>
      <c r="E5115" t="s">
        <v>26</v>
      </c>
      <c r="F5115" t="s">
        <v>31</v>
      </c>
      <c r="G5115">
        <v>6</v>
      </c>
      <c r="H5115" s="5">
        <v>417.94</v>
      </c>
      <c r="I5115" s="5">
        <v>0.06</v>
      </c>
      <c r="J5115" s="5">
        <v>2357.1815999999999</v>
      </c>
      <c r="K5115" s="5">
        <v>254.28582795792661</v>
      </c>
      <c r="L5115">
        <f>YEAR(SalesData[Order Date])</f>
        <v>2024</v>
      </c>
      <c r="M5115">
        <f>MONTH(SalesData[Order Date])</f>
        <v>5</v>
      </c>
      <c r="N5115" t="str">
        <f>TEXT(SalesData[[#This Row],[Order Date]], "mmmm")</f>
        <v>May</v>
      </c>
      <c r="O5115" s="7">
        <f>IF(SalesData[Sales]=0,0,SalesData[Profit]/SalesData[Sales])</f>
        <v>0.10787706299672738</v>
      </c>
      <c r="P5115" s="8">
        <f t="shared" si="79"/>
        <v>2.39268794563813E-5</v>
      </c>
      <c r="Q5115" t="str">
        <f>IF(SalesData[[#This Row],[Discount]]&gt;0, "Yes", "No")</f>
        <v>Yes</v>
      </c>
      <c r="R5115" t="str">
        <f>TEXT(SalesData[[#This Row],[Order Date]],"mmm-yyyy")</f>
        <v>May-2024</v>
      </c>
      <c r="S5115">
        <f>YEAR(SalesData[[#This Row],[Order Date]])*100 + MONTH(SalesData[[#This Row],[Order Date]])</f>
        <v>202405</v>
      </c>
    </row>
    <row r="5116" spans="1:19" x14ac:dyDescent="0.3">
      <c r="A5116" t="s">
        <v>9761</v>
      </c>
      <c r="B5116" s="3">
        <v>45435</v>
      </c>
      <c r="C5116" t="s">
        <v>9762</v>
      </c>
      <c r="D5116" t="s">
        <v>30</v>
      </c>
      <c r="E5116" t="s">
        <v>19</v>
      </c>
      <c r="F5116" t="s">
        <v>27</v>
      </c>
      <c r="G5116">
        <v>2</v>
      </c>
      <c r="H5116" s="5">
        <v>222.76</v>
      </c>
      <c r="I5116" s="5">
        <v>0.03</v>
      </c>
      <c r="J5116" s="5">
        <v>432.15440000000001</v>
      </c>
      <c r="K5116" s="5">
        <v>42.494638056792382</v>
      </c>
      <c r="L5116">
        <f>YEAR(SalesData[Order Date])</f>
        <v>2024</v>
      </c>
      <c r="M5116">
        <f>MONTH(SalesData[Order Date])</f>
        <v>5</v>
      </c>
      <c r="N5116" t="str">
        <f>TEXT(SalesData[[#This Row],[Order Date]], "mmmm")</f>
        <v>May</v>
      </c>
      <c r="O5116" s="7">
        <f>IF(SalesData[Sales]=0,0,SalesData[Profit]/SalesData[Sales])</f>
        <v>9.8332073112740212E-2</v>
      </c>
      <c r="P5116" s="8">
        <f t="shared" si="79"/>
        <v>6.7337044352666541E-5</v>
      </c>
      <c r="Q5116" t="str">
        <f>IF(SalesData[[#This Row],[Discount]]&gt;0, "Yes", "No")</f>
        <v>Yes</v>
      </c>
      <c r="R5116" t="str">
        <f>TEXT(SalesData[[#This Row],[Order Date]],"mmm-yyyy")</f>
        <v>May-2024</v>
      </c>
      <c r="S5116">
        <f>YEAR(SalesData[[#This Row],[Order Date]])*100 + MONTH(SalesData[[#This Row],[Order Date]])</f>
        <v>202405</v>
      </c>
    </row>
    <row r="5117" spans="1:19" x14ac:dyDescent="0.3">
      <c r="A5117" t="s">
        <v>9763</v>
      </c>
      <c r="B5117" s="3">
        <v>45443</v>
      </c>
      <c r="C5117" t="s">
        <v>9764</v>
      </c>
      <c r="D5117" t="s">
        <v>18</v>
      </c>
      <c r="E5117" t="s">
        <v>14</v>
      </c>
      <c r="F5117" t="s">
        <v>53</v>
      </c>
      <c r="G5117">
        <v>3</v>
      </c>
      <c r="H5117" s="5">
        <v>502.36</v>
      </c>
      <c r="I5117" s="5">
        <v>0.02</v>
      </c>
      <c r="J5117" s="5">
        <v>1476.9384</v>
      </c>
      <c r="K5117" s="5">
        <v>170.2476302130772</v>
      </c>
      <c r="L5117">
        <f>YEAR(SalesData[Order Date])</f>
        <v>2024</v>
      </c>
      <c r="M5117">
        <f>MONTH(SalesData[Order Date])</f>
        <v>5</v>
      </c>
      <c r="N5117" t="str">
        <f>TEXT(SalesData[[#This Row],[Order Date]], "mmmm")</f>
        <v>May</v>
      </c>
      <c r="O5117" s="7">
        <f>IF(SalesData[Sales]=0,0,SalesData[Profit]/SalesData[Sales])</f>
        <v>0.1152706370239119</v>
      </c>
      <c r="P5117" s="8">
        <f t="shared" si="79"/>
        <v>1.3270695649865967E-5</v>
      </c>
      <c r="Q5117" t="str">
        <f>IF(SalesData[[#This Row],[Discount]]&gt;0, "Yes", "No")</f>
        <v>Yes</v>
      </c>
      <c r="R5117" t="str">
        <f>TEXT(SalesData[[#This Row],[Order Date]],"mmm-yyyy")</f>
        <v>May-2024</v>
      </c>
      <c r="S5117">
        <f>YEAR(SalesData[[#This Row],[Order Date]])*100 + MONTH(SalesData[[#This Row],[Order Date]])</f>
        <v>202405</v>
      </c>
    </row>
    <row r="5118" spans="1:19" x14ac:dyDescent="0.3">
      <c r="A5118" t="s">
        <v>9789</v>
      </c>
      <c r="B5118" s="3">
        <v>45420</v>
      </c>
      <c r="C5118" t="s">
        <v>9790</v>
      </c>
      <c r="D5118" t="s">
        <v>13</v>
      </c>
      <c r="E5118" t="s">
        <v>26</v>
      </c>
      <c r="F5118" t="s">
        <v>31</v>
      </c>
      <c r="G5118">
        <v>2</v>
      </c>
      <c r="H5118" s="5">
        <v>339.76</v>
      </c>
      <c r="I5118" s="5">
        <v>0.03</v>
      </c>
      <c r="J5118" s="5">
        <v>659.13439999999991</v>
      </c>
      <c r="K5118" s="5">
        <v>71.675970564255891</v>
      </c>
      <c r="L5118">
        <f>YEAR(SalesData[Order Date])</f>
        <v>2024</v>
      </c>
      <c r="M5118">
        <f>MONTH(SalesData[Order Date])</f>
        <v>5</v>
      </c>
      <c r="N5118" t="str">
        <f>TEXT(SalesData[[#This Row],[Order Date]], "mmmm")</f>
        <v>May</v>
      </c>
      <c r="O5118" s="7">
        <f>IF(SalesData[Sales]=0,0,SalesData[Profit]/SalesData[Sales])</f>
        <v>0.10874257293240332</v>
      </c>
      <c r="P5118" s="8">
        <f t="shared" si="79"/>
        <v>4.4148810925359074E-5</v>
      </c>
      <c r="Q5118" t="str">
        <f>IF(SalesData[[#This Row],[Discount]]&gt;0, "Yes", "No")</f>
        <v>Yes</v>
      </c>
      <c r="R5118" t="str">
        <f>TEXT(SalesData[[#This Row],[Order Date]],"mmm-yyyy")</f>
        <v>May-2024</v>
      </c>
      <c r="S5118">
        <f>YEAR(SalesData[[#This Row],[Order Date]])*100 + MONTH(SalesData[[#This Row],[Order Date]])</f>
        <v>202405</v>
      </c>
    </row>
    <row r="5119" spans="1:19" x14ac:dyDescent="0.3">
      <c r="A5119" t="s">
        <v>9841</v>
      </c>
      <c r="B5119" s="3">
        <v>45421</v>
      </c>
      <c r="C5119" t="s">
        <v>9842</v>
      </c>
      <c r="D5119" t="s">
        <v>30</v>
      </c>
      <c r="E5119" t="s">
        <v>26</v>
      </c>
      <c r="F5119" t="s">
        <v>20</v>
      </c>
      <c r="G5119">
        <v>9</v>
      </c>
      <c r="H5119" s="5">
        <v>946.25</v>
      </c>
      <c r="I5119" s="5">
        <v>0.14000000000000001</v>
      </c>
      <c r="J5119" s="5">
        <v>7323.9749999999995</v>
      </c>
      <c r="K5119" s="5">
        <v>2138.790081322586</v>
      </c>
      <c r="L5119">
        <f>YEAR(SalesData[Order Date])</f>
        <v>2024</v>
      </c>
      <c r="M5119">
        <f>MONTH(SalesData[Order Date])</f>
        <v>5</v>
      </c>
      <c r="N5119" t="str">
        <f>TEXT(SalesData[[#This Row],[Order Date]], "mmmm")</f>
        <v>May</v>
      </c>
      <c r="O5119" s="7">
        <f>IF(SalesData[Sales]=0,0,SalesData[Profit]/SalesData[Sales])</f>
        <v>0.29202585772378881</v>
      </c>
      <c r="P5119" s="8">
        <f t="shared" si="79"/>
        <v>1.6439160428592397E-5</v>
      </c>
      <c r="Q5119" t="str">
        <f>IF(SalesData[[#This Row],[Discount]]&gt;0, "Yes", "No")</f>
        <v>Yes</v>
      </c>
      <c r="R5119" t="str">
        <f>TEXT(SalesData[[#This Row],[Order Date]],"mmm-yyyy")</f>
        <v>May-2024</v>
      </c>
      <c r="S5119">
        <f>YEAR(SalesData[[#This Row],[Order Date]])*100 + MONTH(SalesData[[#This Row],[Order Date]])</f>
        <v>202405</v>
      </c>
    </row>
    <row r="5120" spans="1:19" x14ac:dyDescent="0.3">
      <c r="A5120" t="s">
        <v>9917</v>
      </c>
      <c r="B5120" s="3">
        <v>45432</v>
      </c>
      <c r="C5120" t="s">
        <v>9918</v>
      </c>
      <c r="D5120" t="s">
        <v>23</v>
      </c>
      <c r="E5120" t="s">
        <v>14</v>
      </c>
      <c r="F5120" t="s">
        <v>53</v>
      </c>
      <c r="G5120">
        <v>6</v>
      </c>
      <c r="H5120" s="5">
        <v>704.96</v>
      </c>
      <c r="I5120" s="5">
        <v>0.22</v>
      </c>
      <c r="J5120" s="5">
        <v>3299.2127999999998</v>
      </c>
      <c r="K5120" s="5">
        <v>383.29083223443041</v>
      </c>
      <c r="L5120">
        <f>YEAR(SalesData[Order Date])</f>
        <v>2024</v>
      </c>
      <c r="M5120">
        <f>MONTH(SalesData[Order Date])</f>
        <v>5</v>
      </c>
      <c r="N5120" t="str">
        <f>TEXT(SalesData[[#This Row],[Order Date]], "mmmm")</f>
        <v>May</v>
      </c>
      <c r="O5120" s="7">
        <f>IF(SalesData[Sales]=0,0,SalesData[Profit]/SalesData[Sales])</f>
        <v>0.11617645040490582</v>
      </c>
      <c r="P5120" s="8">
        <f t="shared" si="79"/>
        <v>5.201240732334695E-5</v>
      </c>
      <c r="Q5120" t="str">
        <f>IF(SalesData[[#This Row],[Discount]]&gt;0, "Yes", "No")</f>
        <v>Yes</v>
      </c>
      <c r="R5120" t="str">
        <f>TEXT(SalesData[[#This Row],[Order Date]],"mmm-yyyy")</f>
        <v>May-2024</v>
      </c>
      <c r="S5120">
        <f>YEAR(SalesData[[#This Row],[Order Date]])*100 + MONTH(SalesData[[#This Row],[Order Date]])</f>
        <v>202405</v>
      </c>
    </row>
    <row r="5121" spans="1:19" x14ac:dyDescent="0.3">
      <c r="A5121" t="s">
        <v>9951</v>
      </c>
      <c r="B5121" s="3">
        <v>45415</v>
      </c>
      <c r="C5121" t="s">
        <v>9952</v>
      </c>
      <c r="D5121" t="s">
        <v>18</v>
      </c>
      <c r="E5121" t="s">
        <v>26</v>
      </c>
      <c r="F5121" t="s">
        <v>53</v>
      </c>
      <c r="G5121">
        <v>2</v>
      </c>
      <c r="H5121" s="5">
        <v>927.53</v>
      </c>
      <c r="I5121" s="5">
        <v>0.15</v>
      </c>
      <c r="J5121" s="5">
        <v>1576.8009999999999</v>
      </c>
      <c r="K5121" s="5">
        <v>395.58867191999889</v>
      </c>
      <c r="L5121">
        <f>YEAR(SalesData[Order Date])</f>
        <v>2024</v>
      </c>
      <c r="M5121">
        <f>MONTH(SalesData[Order Date])</f>
        <v>5</v>
      </c>
      <c r="N5121" t="str">
        <f>TEXT(SalesData[[#This Row],[Order Date]], "mmmm")</f>
        <v>May</v>
      </c>
      <c r="O5121" s="7">
        <f>IF(SalesData[Sales]=0,0,SalesData[Profit]/SalesData[Sales])</f>
        <v>0.25088053084694828</v>
      </c>
      <c r="P5121" s="8">
        <f t="shared" si="79"/>
        <v>8.0859918277575933E-5</v>
      </c>
      <c r="Q5121" t="str">
        <f>IF(SalesData[[#This Row],[Discount]]&gt;0, "Yes", "No")</f>
        <v>Yes</v>
      </c>
      <c r="R5121" t="str">
        <f>TEXT(SalesData[[#This Row],[Order Date]],"mmm-yyyy")</f>
        <v>May-2024</v>
      </c>
      <c r="S5121">
        <f>YEAR(SalesData[[#This Row],[Order Date]])*100 + MONTH(SalesData[[#This Row],[Order Date]])</f>
        <v>202405</v>
      </c>
    </row>
    <row r="5122" spans="1:19" x14ac:dyDescent="0.3">
      <c r="A5122" t="s">
        <v>9953</v>
      </c>
      <c r="B5122" s="3">
        <v>45430</v>
      </c>
      <c r="C5122" t="s">
        <v>9954</v>
      </c>
      <c r="D5122" t="s">
        <v>18</v>
      </c>
      <c r="E5122" t="s">
        <v>14</v>
      </c>
      <c r="F5122" t="s">
        <v>53</v>
      </c>
      <c r="G5122">
        <v>1</v>
      </c>
      <c r="H5122" s="5">
        <v>812.33</v>
      </c>
      <c r="I5122" s="5">
        <v>7.0000000000000007E-2</v>
      </c>
      <c r="J5122" s="5">
        <v>755.46690000000001</v>
      </c>
      <c r="K5122" s="5">
        <v>97.640296441830685</v>
      </c>
      <c r="L5122">
        <f>YEAR(SalesData[Order Date])</f>
        <v>2024</v>
      </c>
      <c r="M5122">
        <f>MONTH(SalesData[Order Date])</f>
        <v>5</v>
      </c>
      <c r="N5122" t="str">
        <f>TEXT(SalesData[[#This Row],[Order Date]], "mmmm")</f>
        <v>May</v>
      </c>
      <c r="O5122" s="7">
        <f>IF(SalesData[Sales]=0,0,SalesData[Profit]/SalesData[Sales])</f>
        <v>0.12924496949082837</v>
      </c>
      <c r="P5122" s="8">
        <f t="shared" ref="P5122:P5185" si="80">IF(H:H*G:G=0, 0, (I:I/(H:H*G:G)))</f>
        <v>8.6171875961739693E-5</v>
      </c>
      <c r="Q5122" t="str">
        <f>IF(SalesData[[#This Row],[Discount]]&gt;0, "Yes", "No")</f>
        <v>Yes</v>
      </c>
      <c r="R5122" t="str">
        <f>TEXT(SalesData[[#This Row],[Order Date]],"mmm-yyyy")</f>
        <v>May-2024</v>
      </c>
      <c r="S5122">
        <f>YEAR(SalesData[[#This Row],[Order Date]])*100 + MONTH(SalesData[[#This Row],[Order Date]])</f>
        <v>202405</v>
      </c>
    </row>
    <row r="5123" spans="1:19" x14ac:dyDescent="0.3">
      <c r="A5123" t="s">
        <v>9965</v>
      </c>
      <c r="B5123" s="3">
        <v>45432</v>
      </c>
      <c r="C5123" t="s">
        <v>9966</v>
      </c>
      <c r="D5123" t="s">
        <v>23</v>
      </c>
      <c r="E5123" t="s">
        <v>14</v>
      </c>
      <c r="F5123" t="s">
        <v>91</v>
      </c>
      <c r="G5123">
        <v>1</v>
      </c>
      <c r="H5123" s="5">
        <v>733.02</v>
      </c>
      <c r="I5123" s="5">
        <v>0.27</v>
      </c>
      <c r="J5123" s="5">
        <v>535.1046</v>
      </c>
      <c r="K5123" s="5">
        <v>88.448234728081914</v>
      </c>
      <c r="L5123">
        <f>YEAR(SalesData[Order Date])</f>
        <v>2024</v>
      </c>
      <c r="M5123">
        <f>MONTH(SalesData[Order Date])</f>
        <v>5</v>
      </c>
      <c r="N5123" t="str">
        <f>TEXT(SalesData[[#This Row],[Order Date]], "mmmm")</f>
        <v>May</v>
      </c>
      <c r="O5123" s="7">
        <f>IF(SalesData[Sales]=0,0,SalesData[Profit]/SalesData[Sales])</f>
        <v>0.16529148642729274</v>
      </c>
      <c r="P5123" s="8">
        <f t="shared" si="80"/>
        <v>3.6833919947613984E-4</v>
      </c>
      <c r="Q5123" t="str">
        <f>IF(SalesData[[#This Row],[Discount]]&gt;0, "Yes", "No")</f>
        <v>Yes</v>
      </c>
      <c r="R5123" t="str">
        <f>TEXT(SalesData[[#This Row],[Order Date]],"mmm-yyyy")</f>
        <v>May-2024</v>
      </c>
      <c r="S5123">
        <f>YEAR(SalesData[[#This Row],[Order Date]])*100 + MONTH(SalesData[[#This Row],[Order Date]])</f>
        <v>202405</v>
      </c>
    </row>
    <row r="5124" spans="1:19" x14ac:dyDescent="0.3">
      <c r="A5124" t="s">
        <v>10066</v>
      </c>
      <c r="B5124" s="3">
        <v>45421</v>
      </c>
      <c r="C5124" t="s">
        <v>10067</v>
      </c>
      <c r="D5124" t="s">
        <v>23</v>
      </c>
      <c r="E5124" t="s">
        <v>19</v>
      </c>
      <c r="F5124" t="s">
        <v>44</v>
      </c>
      <c r="G5124">
        <v>7</v>
      </c>
      <c r="H5124" s="5">
        <v>694.3</v>
      </c>
      <c r="I5124" s="5">
        <v>0.03</v>
      </c>
      <c r="J5124" s="5">
        <v>4714.2969999999996</v>
      </c>
      <c r="K5124" s="5">
        <v>543.60840669572076</v>
      </c>
      <c r="L5124">
        <f>YEAR(SalesData[Order Date])</f>
        <v>2024</v>
      </c>
      <c r="M5124">
        <f>MONTH(SalesData[Order Date])</f>
        <v>5</v>
      </c>
      <c r="N5124" t="str">
        <f>TEXT(SalesData[[#This Row],[Order Date]], "mmmm")</f>
        <v>May</v>
      </c>
      <c r="O5124" s="7">
        <f>IF(SalesData[Sales]=0,0,SalesData[Profit]/SalesData[Sales])</f>
        <v>0.11531059810099381</v>
      </c>
      <c r="P5124" s="8">
        <f t="shared" si="80"/>
        <v>6.1727124956276628E-6</v>
      </c>
      <c r="Q5124" t="str">
        <f>IF(SalesData[[#This Row],[Discount]]&gt;0, "Yes", "No")</f>
        <v>Yes</v>
      </c>
      <c r="R5124" t="str">
        <f>TEXT(SalesData[[#This Row],[Order Date]],"mmm-yyyy")</f>
        <v>May-2024</v>
      </c>
      <c r="S5124">
        <f>YEAR(SalesData[[#This Row],[Order Date]])*100 + MONTH(SalesData[[#This Row],[Order Date]])</f>
        <v>202405</v>
      </c>
    </row>
    <row r="5125" spans="1:19" x14ac:dyDescent="0.3">
      <c r="A5125" t="s">
        <v>10142</v>
      </c>
      <c r="B5125" s="3">
        <v>45443</v>
      </c>
      <c r="C5125" t="s">
        <v>10143</v>
      </c>
      <c r="D5125" t="s">
        <v>30</v>
      </c>
      <c r="E5125" t="s">
        <v>14</v>
      </c>
      <c r="F5125" t="s">
        <v>44</v>
      </c>
      <c r="G5125">
        <v>4</v>
      </c>
      <c r="H5125" s="5">
        <v>921.05</v>
      </c>
      <c r="I5125" s="5">
        <v>0.02</v>
      </c>
      <c r="J5125" s="5">
        <v>3610.5160000000001</v>
      </c>
      <c r="K5125" s="5">
        <v>442.00545980409021</v>
      </c>
      <c r="L5125">
        <f>YEAR(SalesData[Order Date])</f>
        <v>2024</v>
      </c>
      <c r="M5125">
        <f>MONTH(SalesData[Order Date])</f>
        <v>5</v>
      </c>
      <c r="N5125" t="str">
        <f>TEXT(SalesData[[#This Row],[Order Date]], "mmmm")</f>
        <v>May</v>
      </c>
      <c r="O5125" s="7">
        <f>IF(SalesData[Sales]=0,0,SalesData[Profit]/SalesData[Sales])</f>
        <v>0.12242168703977221</v>
      </c>
      <c r="P5125" s="8">
        <f t="shared" si="80"/>
        <v>5.4285869388198252E-6</v>
      </c>
      <c r="Q5125" t="str">
        <f>IF(SalesData[[#This Row],[Discount]]&gt;0, "Yes", "No")</f>
        <v>Yes</v>
      </c>
      <c r="R5125" t="str">
        <f>TEXT(SalesData[[#This Row],[Order Date]],"mmm-yyyy")</f>
        <v>May-2024</v>
      </c>
      <c r="S5125">
        <f>YEAR(SalesData[[#This Row],[Order Date]])*100 + MONTH(SalesData[[#This Row],[Order Date]])</f>
        <v>202405</v>
      </c>
    </row>
    <row r="5126" spans="1:19" x14ac:dyDescent="0.3">
      <c r="A5126" t="s">
        <v>10220</v>
      </c>
      <c r="B5126" s="3">
        <v>45417</v>
      </c>
      <c r="C5126" t="s">
        <v>10221</v>
      </c>
      <c r="D5126" t="s">
        <v>13</v>
      </c>
      <c r="E5126" t="s">
        <v>14</v>
      </c>
      <c r="F5126" t="s">
        <v>34</v>
      </c>
      <c r="G5126">
        <v>8</v>
      </c>
      <c r="H5126" s="5">
        <v>225.17</v>
      </c>
      <c r="I5126" s="5">
        <v>0.03</v>
      </c>
      <c r="J5126" s="5">
        <v>1747.3191999999999</v>
      </c>
      <c r="K5126" s="5">
        <v>438.16178319706751</v>
      </c>
      <c r="L5126">
        <f>YEAR(SalesData[Order Date])</f>
        <v>2024</v>
      </c>
      <c r="M5126">
        <f>MONTH(SalesData[Order Date])</f>
        <v>5</v>
      </c>
      <c r="N5126" t="str">
        <f>TEXT(SalesData[[#This Row],[Order Date]], "mmmm")</f>
        <v>May</v>
      </c>
      <c r="O5126" s="7">
        <f>IF(SalesData[Sales]=0,0,SalesData[Profit]/SalesData[Sales])</f>
        <v>0.25076230101349972</v>
      </c>
      <c r="P5126" s="8">
        <f t="shared" si="80"/>
        <v>1.6654083581294135E-5</v>
      </c>
      <c r="Q5126" t="str">
        <f>IF(SalesData[[#This Row],[Discount]]&gt;0, "Yes", "No")</f>
        <v>Yes</v>
      </c>
      <c r="R5126" t="str">
        <f>TEXT(SalesData[[#This Row],[Order Date]],"mmm-yyyy")</f>
        <v>May-2024</v>
      </c>
      <c r="S5126">
        <f>YEAR(SalesData[[#This Row],[Order Date]])*100 + MONTH(SalesData[[#This Row],[Order Date]])</f>
        <v>202405</v>
      </c>
    </row>
    <row r="5127" spans="1:19" x14ac:dyDescent="0.3">
      <c r="A5127" t="s">
        <v>10253</v>
      </c>
      <c r="B5127" s="3">
        <v>45422</v>
      </c>
      <c r="C5127" t="s">
        <v>10254</v>
      </c>
      <c r="D5127" t="s">
        <v>18</v>
      </c>
      <c r="E5127" t="s">
        <v>14</v>
      </c>
      <c r="F5127" t="s">
        <v>53</v>
      </c>
      <c r="G5127">
        <v>9</v>
      </c>
      <c r="H5127" s="5">
        <v>496.99</v>
      </c>
      <c r="I5127" s="5">
        <v>0.21</v>
      </c>
      <c r="J5127" s="5">
        <v>3533.5989</v>
      </c>
      <c r="K5127" s="5">
        <v>876.82899697188861</v>
      </c>
      <c r="L5127">
        <f>YEAR(SalesData[Order Date])</f>
        <v>2024</v>
      </c>
      <c r="M5127">
        <f>MONTH(SalesData[Order Date])</f>
        <v>5</v>
      </c>
      <c r="N5127" t="str">
        <f>TEXT(SalesData[[#This Row],[Order Date]], "mmmm")</f>
        <v>May</v>
      </c>
      <c r="O5127" s="7">
        <f>IF(SalesData[Sales]=0,0,SalesData[Profit]/SalesData[Sales])</f>
        <v>0.24814049975278424</v>
      </c>
      <c r="P5127" s="8">
        <f t="shared" si="80"/>
        <v>4.6949301461464685E-5</v>
      </c>
      <c r="Q5127" t="str">
        <f>IF(SalesData[[#This Row],[Discount]]&gt;0, "Yes", "No")</f>
        <v>Yes</v>
      </c>
      <c r="R5127" t="str">
        <f>TEXT(SalesData[[#This Row],[Order Date]],"mmm-yyyy")</f>
        <v>May-2024</v>
      </c>
      <c r="S5127">
        <f>YEAR(SalesData[[#This Row],[Order Date]])*100 + MONTH(SalesData[[#This Row],[Order Date]])</f>
        <v>202405</v>
      </c>
    </row>
    <row r="5128" spans="1:19" x14ac:dyDescent="0.3">
      <c r="A5128" t="s">
        <v>10306</v>
      </c>
      <c r="B5128" s="3">
        <v>45419</v>
      </c>
      <c r="C5128" t="s">
        <v>1216</v>
      </c>
      <c r="D5128" t="s">
        <v>30</v>
      </c>
      <c r="E5128" t="s">
        <v>19</v>
      </c>
      <c r="F5128" t="s">
        <v>31</v>
      </c>
      <c r="G5128">
        <v>6</v>
      </c>
      <c r="H5128" s="5">
        <v>395.45</v>
      </c>
      <c r="I5128" s="5">
        <v>0</v>
      </c>
      <c r="J5128" s="5">
        <v>2372.6999999999998</v>
      </c>
      <c r="K5128" s="5">
        <v>308.07343359565471</v>
      </c>
      <c r="L5128">
        <f>YEAR(SalesData[Order Date])</f>
        <v>2024</v>
      </c>
      <c r="M5128">
        <f>MONTH(SalesData[Order Date])</f>
        <v>5</v>
      </c>
      <c r="N5128" t="str">
        <f>TEXT(SalesData[[#This Row],[Order Date]], "mmmm")</f>
        <v>May</v>
      </c>
      <c r="O5128" s="7">
        <f>IF(SalesData[Sales]=0,0,SalesData[Profit]/SalesData[Sales])</f>
        <v>0.12984087056756216</v>
      </c>
      <c r="P5128" s="8">
        <f t="shared" si="80"/>
        <v>0</v>
      </c>
      <c r="Q5128" t="str">
        <f>IF(SalesData[[#This Row],[Discount]]&gt;0, "Yes", "No")</f>
        <v>No</v>
      </c>
      <c r="R5128" t="str">
        <f>TEXT(SalesData[[#This Row],[Order Date]],"mmm-yyyy")</f>
        <v>May-2024</v>
      </c>
      <c r="S5128">
        <f>YEAR(SalesData[[#This Row],[Order Date]])*100 + MONTH(SalesData[[#This Row],[Order Date]])</f>
        <v>202405</v>
      </c>
    </row>
    <row r="5129" spans="1:19" x14ac:dyDescent="0.3">
      <c r="A5129" t="s">
        <v>10419</v>
      </c>
      <c r="B5129" s="3">
        <v>45430</v>
      </c>
      <c r="C5129" t="s">
        <v>10420</v>
      </c>
      <c r="D5129" t="s">
        <v>13</v>
      </c>
      <c r="E5129" t="s">
        <v>26</v>
      </c>
      <c r="F5129" t="s">
        <v>53</v>
      </c>
      <c r="G5129">
        <v>4</v>
      </c>
      <c r="H5129" s="5">
        <v>796.86</v>
      </c>
      <c r="I5129" s="5">
        <v>0.25</v>
      </c>
      <c r="J5129" s="5">
        <v>2390.58</v>
      </c>
      <c r="K5129" s="5">
        <v>665.25452738173681</v>
      </c>
      <c r="L5129">
        <f>YEAR(SalesData[Order Date])</f>
        <v>2024</v>
      </c>
      <c r="M5129">
        <f>MONTH(SalesData[Order Date])</f>
        <v>5</v>
      </c>
      <c r="N5129" t="str">
        <f>TEXT(SalesData[[#This Row],[Order Date]], "mmmm")</f>
        <v>May</v>
      </c>
      <c r="O5129" s="7">
        <f>IF(SalesData[Sales]=0,0,SalesData[Profit]/SalesData[Sales])</f>
        <v>0.27828164185333132</v>
      </c>
      <c r="P5129" s="8">
        <f t="shared" si="80"/>
        <v>7.8432848932058328E-5</v>
      </c>
      <c r="Q5129" t="str">
        <f>IF(SalesData[[#This Row],[Discount]]&gt;0, "Yes", "No")</f>
        <v>Yes</v>
      </c>
      <c r="R5129" t="str">
        <f>TEXT(SalesData[[#This Row],[Order Date]],"mmm-yyyy")</f>
        <v>May-2024</v>
      </c>
      <c r="S5129">
        <f>YEAR(SalesData[[#This Row],[Order Date]])*100 + MONTH(SalesData[[#This Row],[Order Date]])</f>
        <v>202405</v>
      </c>
    </row>
    <row r="5130" spans="1:19" x14ac:dyDescent="0.3">
      <c r="A5130" t="s">
        <v>10439</v>
      </c>
      <c r="B5130" s="3">
        <v>45423</v>
      </c>
      <c r="C5130" t="s">
        <v>10440</v>
      </c>
      <c r="D5130" t="s">
        <v>23</v>
      </c>
      <c r="E5130" t="s">
        <v>14</v>
      </c>
      <c r="F5130" t="s">
        <v>34</v>
      </c>
      <c r="G5130">
        <v>5</v>
      </c>
      <c r="H5130" s="5">
        <v>247.4</v>
      </c>
      <c r="I5130" s="5">
        <v>0.19</v>
      </c>
      <c r="J5130" s="5">
        <v>1001.97</v>
      </c>
      <c r="K5130" s="5">
        <v>275.90693331465633</v>
      </c>
      <c r="L5130">
        <f>YEAR(SalesData[Order Date])</f>
        <v>2024</v>
      </c>
      <c r="M5130">
        <f>MONTH(SalesData[Order Date])</f>
        <v>5</v>
      </c>
      <c r="N5130" t="str">
        <f>TEXT(SalesData[[#This Row],[Order Date]], "mmmm")</f>
        <v>May</v>
      </c>
      <c r="O5130" s="7">
        <f>IF(SalesData[Sales]=0,0,SalesData[Profit]/SalesData[Sales])</f>
        <v>0.27536446531797992</v>
      </c>
      <c r="P5130" s="8">
        <f t="shared" si="80"/>
        <v>1.5359741309620048E-4</v>
      </c>
      <c r="Q5130" t="str">
        <f>IF(SalesData[[#This Row],[Discount]]&gt;0, "Yes", "No")</f>
        <v>Yes</v>
      </c>
      <c r="R5130" t="str">
        <f>TEXT(SalesData[[#This Row],[Order Date]],"mmm-yyyy")</f>
        <v>May-2024</v>
      </c>
      <c r="S5130">
        <f>YEAR(SalesData[[#This Row],[Order Date]])*100 + MONTH(SalesData[[#This Row],[Order Date]])</f>
        <v>202405</v>
      </c>
    </row>
    <row r="5131" spans="1:19" x14ac:dyDescent="0.3">
      <c r="A5131" t="s">
        <v>10447</v>
      </c>
      <c r="B5131" s="3">
        <v>45427</v>
      </c>
      <c r="C5131" t="s">
        <v>10448</v>
      </c>
      <c r="D5131" t="s">
        <v>30</v>
      </c>
      <c r="E5131" t="s">
        <v>14</v>
      </c>
      <c r="F5131" t="s">
        <v>34</v>
      </c>
      <c r="G5131">
        <v>4</v>
      </c>
      <c r="H5131" s="5">
        <v>413.34</v>
      </c>
      <c r="I5131" s="5">
        <v>0.04</v>
      </c>
      <c r="J5131" s="5">
        <v>1587.2256</v>
      </c>
      <c r="K5131" s="5">
        <v>277.00067783794537</v>
      </c>
      <c r="L5131">
        <f>YEAR(SalesData[Order Date])</f>
        <v>2024</v>
      </c>
      <c r="M5131">
        <f>MONTH(SalesData[Order Date])</f>
        <v>5</v>
      </c>
      <c r="N5131" t="str">
        <f>TEXT(SalesData[[#This Row],[Order Date]], "mmmm")</f>
        <v>May</v>
      </c>
      <c r="O5131" s="7">
        <f>IF(SalesData[Sales]=0,0,SalesData[Profit]/SalesData[Sales])</f>
        <v>0.17451878160101839</v>
      </c>
      <c r="P5131" s="8">
        <f t="shared" si="80"/>
        <v>2.4193158174868149E-5</v>
      </c>
      <c r="Q5131" t="str">
        <f>IF(SalesData[[#This Row],[Discount]]&gt;0, "Yes", "No")</f>
        <v>Yes</v>
      </c>
      <c r="R5131" t="str">
        <f>TEXT(SalesData[[#This Row],[Order Date]],"mmm-yyyy")</f>
        <v>May-2024</v>
      </c>
      <c r="S5131">
        <f>YEAR(SalesData[[#This Row],[Order Date]])*100 + MONTH(SalesData[[#This Row],[Order Date]])</f>
        <v>202405</v>
      </c>
    </row>
    <row r="5132" spans="1:19" x14ac:dyDescent="0.3">
      <c r="A5132" t="s">
        <v>10581</v>
      </c>
      <c r="B5132" s="3">
        <v>45422</v>
      </c>
      <c r="C5132" t="s">
        <v>10582</v>
      </c>
      <c r="D5132" t="s">
        <v>13</v>
      </c>
      <c r="E5132" t="s">
        <v>14</v>
      </c>
      <c r="F5132" t="s">
        <v>39</v>
      </c>
      <c r="G5132">
        <v>5</v>
      </c>
      <c r="H5132" s="5">
        <v>635.63</v>
      </c>
      <c r="I5132" s="5">
        <v>0.17</v>
      </c>
      <c r="J5132" s="5">
        <v>2637.8645000000001</v>
      </c>
      <c r="K5132" s="5">
        <v>343.38738988292641</v>
      </c>
      <c r="L5132">
        <f>YEAR(SalesData[Order Date])</f>
        <v>2024</v>
      </c>
      <c r="M5132">
        <f>MONTH(SalesData[Order Date])</f>
        <v>5</v>
      </c>
      <c r="N5132" t="str">
        <f>TEXT(SalesData[[#This Row],[Order Date]], "mmmm")</f>
        <v>May</v>
      </c>
      <c r="O5132" s="7">
        <f>IF(SalesData[Sales]=0,0,SalesData[Profit]/SalesData[Sales])</f>
        <v>0.13017628080704161</v>
      </c>
      <c r="P5132" s="8">
        <f t="shared" si="80"/>
        <v>5.3490238031559244E-5</v>
      </c>
      <c r="Q5132" t="str">
        <f>IF(SalesData[[#This Row],[Discount]]&gt;0, "Yes", "No")</f>
        <v>Yes</v>
      </c>
      <c r="R5132" t="str">
        <f>TEXT(SalesData[[#This Row],[Order Date]],"mmm-yyyy")</f>
        <v>May-2024</v>
      </c>
      <c r="S5132">
        <f>YEAR(SalesData[[#This Row],[Order Date]])*100 + MONTH(SalesData[[#This Row],[Order Date]])</f>
        <v>202405</v>
      </c>
    </row>
    <row r="5133" spans="1:19" x14ac:dyDescent="0.3">
      <c r="A5133" t="s">
        <v>10675</v>
      </c>
      <c r="B5133" s="3">
        <v>45420</v>
      </c>
      <c r="C5133" t="s">
        <v>10676</v>
      </c>
      <c r="D5133" t="s">
        <v>23</v>
      </c>
      <c r="E5133" t="s">
        <v>14</v>
      </c>
      <c r="F5133" t="s">
        <v>91</v>
      </c>
      <c r="G5133">
        <v>2</v>
      </c>
      <c r="H5133" s="5">
        <v>564.51</v>
      </c>
      <c r="I5133" s="5">
        <v>0.28000000000000003</v>
      </c>
      <c r="J5133" s="5">
        <v>812.89439999999991</v>
      </c>
      <c r="K5133" s="5">
        <v>46.080109581022803</v>
      </c>
      <c r="L5133">
        <f>YEAR(SalesData[Order Date])</f>
        <v>2024</v>
      </c>
      <c r="M5133">
        <f>MONTH(SalesData[Order Date])</f>
        <v>5</v>
      </c>
      <c r="N5133" t="str">
        <f>TEXT(SalesData[[#This Row],[Order Date]], "mmmm")</f>
        <v>May</v>
      </c>
      <c r="O5133" s="7">
        <f>IF(SalesData[Sales]=0,0,SalesData[Profit]/SalesData[Sales])</f>
        <v>5.6686464540809736E-2</v>
      </c>
      <c r="P5133" s="8">
        <f t="shared" si="80"/>
        <v>2.4800269260066257E-4</v>
      </c>
      <c r="Q5133" t="str">
        <f>IF(SalesData[[#This Row],[Discount]]&gt;0, "Yes", "No")</f>
        <v>Yes</v>
      </c>
      <c r="R5133" t="str">
        <f>TEXT(SalesData[[#This Row],[Order Date]],"mmm-yyyy")</f>
        <v>May-2024</v>
      </c>
      <c r="S5133">
        <f>YEAR(SalesData[[#This Row],[Order Date]])*100 + MONTH(SalesData[[#This Row],[Order Date]])</f>
        <v>202405</v>
      </c>
    </row>
    <row r="5134" spans="1:19" x14ac:dyDescent="0.3">
      <c r="A5134" t="s">
        <v>10693</v>
      </c>
      <c r="B5134" s="3">
        <v>45413</v>
      </c>
      <c r="C5134" t="s">
        <v>10694</v>
      </c>
      <c r="D5134" t="s">
        <v>18</v>
      </c>
      <c r="E5134" t="s">
        <v>19</v>
      </c>
      <c r="F5134" t="s">
        <v>91</v>
      </c>
      <c r="G5134">
        <v>4</v>
      </c>
      <c r="H5134" s="5">
        <v>205.8</v>
      </c>
      <c r="I5134" s="5">
        <v>0.11</v>
      </c>
      <c r="J5134" s="5">
        <v>732.64800000000002</v>
      </c>
      <c r="K5134" s="5">
        <v>191.13632319540511</v>
      </c>
      <c r="L5134">
        <f>YEAR(SalesData[Order Date])</f>
        <v>2024</v>
      </c>
      <c r="M5134">
        <f>MONTH(SalesData[Order Date])</f>
        <v>5</v>
      </c>
      <c r="N5134" t="str">
        <f>TEXT(SalesData[[#This Row],[Order Date]], "mmmm")</f>
        <v>May</v>
      </c>
      <c r="O5134" s="7">
        <f>IF(SalesData[Sales]=0,0,SalesData[Profit]/SalesData[Sales])</f>
        <v>0.26088424890998829</v>
      </c>
      <c r="P5134" s="8">
        <f t="shared" si="80"/>
        <v>1.336248785228377E-4</v>
      </c>
      <c r="Q5134" t="str">
        <f>IF(SalesData[[#This Row],[Discount]]&gt;0, "Yes", "No")</f>
        <v>Yes</v>
      </c>
      <c r="R5134" t="str">
        <f>TEXT(SalesData[[#This Row],[Order Date]],"mmm-yyyy")</f>
        <v>May-2024</v>
      </c>
      <c r="S5134">
        <f>YEAR(SalesData[[#This Row],[Order Date]])*100 + MONTH(SalesData[[#This Row],[Order Date]])</f>
        <v>202405</v>
      </c>
    </row>
    <row r="5135" spans="1:19" x14ac:dyDescent="0.3">
      <c r="A5135" t="s">
        <v>10723</v>
      </c>
      <c r="B5135" s="3">
        <v>45422</v>
      </c>
      <c r="C5135" t="s">
        <v>1621</v>
      </c>
      <c r="D5135" t="s">
        <v>23</v>
      </c>
      <c r="E5135" t="s">
        <v>26</v>
      </c>
      <c r="F5135" t="s">
        <v>34</v>
      </c>
      <c r="G5135">
        <v>6</v>
      </c>
      <c r="H5135" s="5">
        <v>698.44</v>
      </c>
      <c r="I5135" s="5">
        <v>0.1</v>
      </c>
      <c r="J5135" s="5">
        <v>3771.576</v>
      </c>
      <c r="K5135" s="5">
        <v>911.75692628237528</v>
      </c>
      <c r="L5135">
        <f>YEAR(SalesData[Order Date])</f>
        <v>2024</v>
      </c>
      <c r="M5135">
        <f>MONTH(SalesData[Order Date])</f>
        <v>5</v>
      </c>
      <c r="N5135" t="str">
        <f>TEXT(SalesData[[#This Row],[Order Date]], "mmmm")</f>
        <v>May</v>
      </c>
      <c r="O5135" s="7">
        <f>IF(SalesData[Sales]=0,0,SalesData[Profit]/SalesData[Sales])</f>
        <v>0.24174428044996979</v>
      </c>
      <c r="P5135" s="8">
        <f t="shared" si="80"/>
        <v>2.3862703548861272E-5</v>
      </c>
      <c r="Q5135" t="str">
        <f>IF(SalesData[[#This Row],[Discount]]&gt;0, "Yes", "No")</f>
        <v>Yes</v>
      </c>
      <c r="R5135" t="str">
        <f>TEXT(SalesData[[#This Row],[Order Date]],"mmm-yyyy")</f>
        <v>May-2024</v>
      </c>
      <c r="S5135">
        <f>YEAR(SalesData[[#This Row],[Order Date]])*100 + MONTH(SalesData[[#This Row],[Order Date]])</f>
        <v>202405</v>
      </c>
    </row>
    <row r="5136" spans="1:19" x14ac:dyDescent="0.3">
      <c r="A5136" t="s">
        <v>10760</v>
      </c>
      <c r="B5136" s="3">
        <v>45427</v>
      </c>
      <c r="C5136" t="s">
        <v>10761</v>
      </c>
      <c r="D5136" t="s">
        <v>13</v>
      </c>
      <c r="E5136" t="s">
        <v>26</v>
      </c>
      <c r="F5136" t="s">
        <v>91</v>
      </c>
      <c r="G5136">
        <v>2</v>
      </c>
      <c r="H5136" s="5">
        <v>761.67</v>
      </c>
      <c r="I5136" s="5">
        <v>0.04</v>
      </c>
      <c r="J5136" s="5">
        <v>1462.4064000000001</v>
      </c>
      <c r="K5136" s="5">
        <v>190.38162024383769</v>
      </c>
      <c r="L5136">
        <f>YEAR(SalesData[Order Date])</f>
        <v>2024</v>
      </c>
      <c r="M5136">
        <f>MONTH(SalesData[Order Date])</f>
        <v>5</v>
      </c>
      <c r="N5136" t="str">
        <f>TEXT(SalesData[[#This Row],[Order Date]], "mmmm")</f>
        <v>May</v>
      </c>
      <c r="O5136" s="7">
        <f>IF(SalesData[Sales]=0,0,SalesData[Profit]/SalesData[Sales])</f>
        <v>0.13018379859650345</v>
      </c>
      <c r="P5136" s="8">
        <f t="shared" si="80"/>
        <v>2.6258090774219808E-5</v>
      </c>
      <c r="Q5136" t="str">
        <f>IF(SalesData[[#This Row],[Discount]]&gt;0, "Yes", "No")</f>
        <v>Yes</v>
      </c>
      <c r="R5136" t="str">
        <f>TEXT(SalesData[[#This Row],[Order Date]],"mmm-yyyy")</f>
        <v>May-2024</v>
      </c>
      <c r="S5136">
        <f>YEAR(SalesData[[#This Row],[Order Date]])*100 + MONTH(SalesData[[#This Row],[Order Date]])</f>
        <v>202405</v>
      </c>
    </row>
    <row r="5137" spans="1:19" x14ac:dyDescent="0.3">
      <c r="A5137" t="s">
        <v>10768</v>
      </c>
      <c r="B5137" s="3">
        <v>45430</v>
      </c>
      <c r="C5137" t="s">
        <v>10769</v>
      </c>
      <c r="D5137" t="s">
        <v>30</v>
      </c>
      <c r="E5137" t="s">
        <v>26</v>
      </c>
      <c r="F5137" t="s">
        <v>62</v>
      </c>
      <c r="G5137">
        <v>5</v>
      </c>
      <c r="H5137" s="5">
        <v>853.49</v>
      </c>
      <c r="I5137" s="5">
        <v>0.04</v>
      </c>
      <c r="J5137" s="5">
        <v>4096.7519999999986</v>
      </c>
      <c r="K5137" s="5">
        <v>539.97567003232086</v>
      </c>
      <c r="L5137">
        <f>YEAR(SalesData[Order Date])</f>
        <v>2024</v>
      </c>
      <c r="M5137">
        <f>MONTH(SalesData[Order Date])</f>
        <v>5</v>
      </c>
      <c r="N5137" t="str">
        <f>TEXT(SalesData[[#This Row],[Order Date]], "mmmm")</f>
        <v>May</v>
      </c>
      <c r="O5137" s="7">
        <f>IF(SalesData[Sales]=0,0,SalesData[Profit]/SalesData[Sales])</f>
        <v>0.13180579884560281</v>
      </c>
      <c r="P5137" s="8">
        <f t="shared" si="80"/>
        <v>9.3732791245357303E-6</v>
      </c>
      <c r="Q5137" t="str">
        <f>IF(SalesData[[#This Row],[Discount]]&gt;0, "Yes", "No")</f>
        <v>Yes</v>
      </c>
      <c r="R5137" t="str">
        <f>TEXT(SalesData[[#This Row],[Order Date]],"mmm-yyyy")</f>
        <v>May-2024</v>
      </c>
      <c r="S5137">
        <f>YEAR(SalesData[[#This Row],[Order Date]])*100 + MONTH(SalesData[[#This Row],[Order Date]])</f>
        <v>202405</v>
      </c>
    </row>
    <row r="5138" spans="1:19" x14ac:dyDescent="0.3">
      <c r="A5138" t="s">
        <v>10832</v>
      </c>
      <c r="B5138" s="3">
        <v>45433</v>
      </c>
      <c r="C5138" t="s">
        <v>10833</v>
      </c>
      <c r="D5138" t="s">
        <v>18</v>
      </c>
      <c r="E5138" t="s">
        <v>26</v>
      </c>
      <c r="F5138" t="s">
        <v>20</v>
      </c>
      <c r="G5138">
        <v>9</v>
      </c>
      <c r="H5138" s="5">
        <v>487.66</v>
      </c>
      <c r="I5138" s="5">
        <v>0.14000000000000001</v>
      </c>
      <c r="J5138" s="5">
        <v>3774.4884000000002</v>
      </c>
      <c r="K5138" s="5">
        <v>1124.4334238291869</v>
      </c>
      <c r="L5138">
        <f>YEAR(SalesData[Order Date])</f>
        <v>2024</v>
      </c>
      <c r="M5138">
        <f>MONTH(SalesData[Order Date])</f>
        <v>5</v>
      </c>
      <c r="N5138" t="str">
        <f>TEXT(SalesData[[#This Row],[Order Date]], "mmmm")</f>
        <v>May</v>
      </c>
      <c r="O5138" s="7">
        <f>IF(SalesData[Sales]=0,0,SalesData[Profit]/SalesData[Sales])</f>
        <v>0.29790353146381027</v>
      </c>
      <c r="P5138" s="8">
        <f t="shared" si="80"/>
        <v>3.1898362702611562E-5</v>
      </c>
      <c r="Q5138" t="str">
        <f>IF(SalesData[[#This Row],[Discount]]&gt;0, "Yes", "No")</f>
        <v>Yes</v>
      </c>
      <c r="R5138" t="str">
        <f>TEXT(SalesData[[#This Row],[Order Date]],"mmm-yyyy")</f>
        <v>May-2024</v>
      </c>
      <c r="S5138">
        <f>YEAR(SalesData[[#This Row],[Order Date]])*100 + MONTH(SalesData[[#This Row],[Order Date]])</f>
        <v>202405</v>
      </c>
    </row>
    <row r="5139" spans="1:19" x14ac:dyDescent="0.3">
      <c r="A5139" t="s">
        <v>10882</v>
      </c>
      <c r="B5139" s="3">
        <v>45433</v>
      </c>
      <c r="C5139" t="s">
        <v>10529</v>
      </c>
      <c r="D5139" t="s">
        <v>13</v>
      </c>
      <c r="E5139" t="s">
        <v>14</v>
      </c>
      <c r="F5139" t="s">
        <v>20</v>
      </c>
      <c r="G5139">
        <v>7</v>
      </c>
      <c r="H5139" s="5">
        <v>59.07</v>
      </c>
      <c r="I5139" s="5">
        <v>0.08</v>
      </c>
      <c r="J5139" s="5">
        <v>380.41080000000011</v>
      </c>
      <c r="K5139" s="5">
        <v>64.417601108813287</v>
      </c>
      <c r="L5139">
        <f>YEAR(SalesData[Order Date])</f>
        <v>2024</v>
      </c>
      <c r="M5139">
        <f>MONTH(SalesData[Order Date])</f>
        <v>5</v>
      </c>
      <c r="N5139" t="str">
        <f>TEXT(SalesData[[#This Row],[Order Date]], "mmmm")</f>
        <v>May</v>
      </c>
      <c r="O5139" s="7">
        <f>IF(SalesData[Sales]=0,0,SalesData[Profit]/SalesData[Sales])</f>
        <v>0.16933694077248404</v>
      </c>
      <c r="P5139" s="8">
        <f t="shared" si="80"/>
        <v>1.9347505381024933E-4</v>
      </c>
      <c r="Q5139" t="str">
        <f>IF(SalesData[[#This Row],[Discount]]&gt;0, "Yes", "No")</f>
        <v>Yes</v>
      </c>
      <c r="R5139" t="str">
        <f>TEXT(SalesData[[#This Row],[Order Date]],"mmm-yyyy")</f>
        <v>May-2024</v>
      </c>
      <c r="S5139">
        <f>YEAR(SalesData[[#This Row],[Order Date]])*100 + MONTH(SalesData[[#This Row],[Order Date]])</f>
        <v>202405</v>
      </c>
    </row>
    <row r="5140" spans="1:19" x14ac:dyDescent="0.3">
      <c r="A5140" t="s">
        <v>10883</v>
      </c>
      <c r="B5140" s="3">
        <v>45425</v>
      </c>
      <c r="C5140" t="s">
        <v>10884</v>
      </c>
      <c r="D5140" t="s">
        <v>13</v>
      </c>
      <c r="E5140" t="s">
        <v>14</v>
      </c>
      <c r="F5140" t="s">
        <v>20</v>
      </c>
      <c r="G5140">
        <v>1</v>
      </c>
      <c r="H5140" s="5">
        <v>513.91</v>
      </c>
      <c r="I5140" s="5">
        <v>0.2</v>
      </c>
      <c r="J5140" s="5">
        <v>411.12799999999999</v>
      </c>
      <c r="K5140" s="5">
        <v>75.543932216457492</v>
      </c>
      <c r="L5140">
        <f>YEAR(SalesData[Order Date])</f>
        <v>2024</v>
      </c>
      <c r="M5140">
        <f>MONTH(SalesData[Order Date])</f>
        <v>5</v>
      </c>
      <c r="N5140" t="str">
        <f>TEXT(SalesData[[#This Row],[Order Date]], "mmmm")</f>
        <v>May</v>
      </c>
      <c r="O5140" s="7">
        <f>IF(SalesData[Sales]=0,0,SalesData[Profit]/SalesData[Sales])</f>
        <v>0.18374796223185358</v>
      </c>
      <c r="P5140" s="8">
        <f t="shared" si="80"/>
        <v>3.8917320153334246E-4</v>
      </c>
      <c r="Q5140" t="str">
        <f>IF(SalesData[[#This Row],[Discount]]&gt;0, "Yes", "No")</f>
        <v>Yes</v>
      </c>
      <c r="R5140" t="str">
        <f>TEXT(SalesData[[#This Row],[Order Date]],"mmm-yyyy")</f>
        <v>May-2024</v>
      </c>
      <c r="S5140">
        <f>YEAR(SalesData[[#This Row],[Order Date]])*100 + MONTH(SalesData[[#This Row],[Order Date]])</f>
        <v>202405</v>
      </c>
    </row>
    <row r="5141" spans="1:19" x14ac:dyDescent="0.3">
      <c r="A5141" t="s">
        <v>10961</v>
      </c>
      <c r="B5141" s="3">
        <v>45425</v>
      </c>
      <c r="C5141" t="s">
        <v>10962</v>
      </c>
      <c r="D5141" t="s">
        <v>13</v>
      </c>
      <c r="E5141" t="s">
        <v>14</v>
      </c>
      <c r="F5141" t="s">
        <v>62</v>
      </c>
      <c r="G5141">
        <v>6</v>
      </c>
      <c r="H5141" s="5">
        <v>894.1</v>
      </c>
      <c r="I5141" s="5">
        <v>0.28999999999999998</v>
      </c>
      <c r="J5141" s="5">
        <v>3808.866</v>
      </c>
      <c r="K5141" s="5">
        <v>231.44500174388651</v>
      </c>
      <c r="L5141">
        <f>YEAR(SalesData[Order Date])</f>
        <v>2024</v>
      </c>
      <c r="M5141">
        <f>MONTH(SalesData[Order Date])</f>
        <v>5</v>
      </c>
      <c r="N5141" t="str">
        <f>TEXT(SalesData[[#This Row],[Order Date]], "mmmm")</f>
        <v>May</v>
      </c>
      <c r="O5141" s="7">
        <f>IF(SalesData[Sales]=0,0,SalesData[Profit]/SalesData[Sales])</f>
        <v>6.0764805520563472E-2</v>
      </c>
      <c r="P5141" s="8">
        <f t="shared" si="80"/>
        <v>5.4058084479737533E-5</v>
      </c>
      <c r="Q5141" t="str">
        <f>IF(SalesData[[#This Row],[Discount]]&gt;0, "Yes", "No")</f>
        <v>Yes</v>
      </c>
      <c r="R5141" t="str">
        <f>TEXT(SalesData[[#This Row],[Order Date]],"mmm-yyyy")</f>
        <v>May-2024</v>
      </c>
      <c r="S5141">
        <f>YEAR(SalesData[[#This Row],[Order Date]])*100 + MONTH(SalesData[[#This Row],[Order Date]])</f>
        <v>202405</v>
      </c>
    </row>
    <row r="5142" spans="1:19" x14ac:dyDescent="0.3">
      <c r="A5142" t="s">
        <v>10999</v>
      </c>
      <c r="B5142" s="3">
        <v>45413</v>
      </c>
      <c r="C5142" t="s">
        <v>11000</v>
      </c>
      <c r="D5142" t="s">
        <v>18</v>
      </c>
      <c r="E5142" t="s">
        <v>14</v>
      </c>
      <c r="F5142" t="s">
        <v>27</v>
      </c>
      <c r="G5142">
        <v>6</v>
      </c>
      <c r="H5142" s="5">
        <v>544.22</v>
      </c>
      <c r="I5142" s="5">
        <v>0.23</v>
      </c>
      <c r="J5142" s="5">
        <v>2514.2964000000002</v>
      </c>
      <c r="K5142" s="5">
        <v>410.74198343052672</v>
      </c>
      <c r="L5142">
        <f>YEAR(SalesData[Order Date])</f>
        <v>2024</v>
      </c>
      <c r="M5142">
        <f>MONTH(SalesData[Order Date])</f>
        <v>5</v>
      </c>
      <c r="N5142" t="str">
        <f>TEXT(SalesData[[#This Row],[Order Date]], "mmmm")</f>
        <v>May</v>
      </c>
      <c r="O5142" s="7">
        <f>IF(SalesData[Sales]=0,0,SalesData[Profit]/SalesData[Sales])</f>
        <v>0.16336259457338709</v>
      </c>
      <c r="P5142" s="8">
        <f t="shared" si="80"/>
        <v>7.0437200641897265E-5</v>
      </c>
      <c r="Q5142" t="str">
        <f>IF(SalesData[[#This Row],[Discount]]&gt;0, "Yes", "No")</f>
        <v>Yes</v>
      </c>
      <c r="R5142" t="str">
        <f>TEXT(SalesData[[#This Row],[Order Date]],"mmm-yyyy")</f>
        <v>May-2024</v>
      </c>
      <c r="S5142">
        <f>YEAR(SalesData[[#This Row],[Order Date]])*100 + MONTH(SalesData[[#This Row],[Order Date]])</f>
        <v>202405</v>
      </c>
    </row>
    <row r="5143" spans="1:19" x14ac:dyDescent="0.3">
      <c r="A5143" t="s">
        <v>11109</v>
      </c>
      <c r="B5143" s="3">
        <v>45440</v>
      </c>
      <c r="C5143" t="s">
        <v>11110</v>
      </c>
      <c r="D5143" t="s">
        <v>30</v>
      </c>
      <c r="E5143" t="s">
        <v>26</v>
      </c>
      <c r="F5143" t="s">
        <v>39</v>
      </c>
      <c r="G5143">
        <v>9</v>
      </c>
      <c r="H5143" s="5">
        <v>722.55</v>
      </c>
      <c r="I5143" s="5">
        <v>0.01</v>
      </c>
      <c r="J5143" s="5">
        <v>6437.9205000000002</v>
      </c>
      <c r="K5143" s="5">
        <v>1014.054077643627</v>
      </c>
      <c r="L5143">
        <f>YEAR(SalesData[Order Date])</f>
        <v>2024</v>
      </c>
      <c r="M5143">
        <f>MONTH(SalesData[Order Date])</f>
        <v>5</v>
      </c>
      <c r="N5143" t="str">
        <f>TEXT(SalesData[[#This Row],[Order Date]], "mmmm")</f>
        <v>May</v>
      </c>
      <c r="O5143" s="7">
        <f>IF(SalesData[Sales]=0,0,SalesData[Profit]/SalesData[Sales])</f>
        <v>0.15751267472837338</v>
      </c>
      <c r="P5143" s="8">
        <f t="shared" si="80"/>
        <v>1.5377636303523785E-6</v>
      </c>
      <c r="Q5143" t="str">
        <f>IF(SalesData[[#This Row],[Discount]]&gt;0, "Yes", "No")</f>
        <v>Yes</v>
      </c>
      <c r="R5143" t="str">
        <f>TEXT(SalesData[[#This Row],[Order Date]],"mmm-yyyy")</f>
        <v>May-2024</v>
      </c>
      <c r="S5143">
        <f>YEAR(SalesData[[#This Row],[Order Date]])*100 + MONTH(SalesData[[#This Row],[Order Date]])</f>
        <v>202405</v>
      </c>
    </row>
    <row r="5144" spans="1:19" x14ac:dyDescent="0.3">
      <c r="A5144" t="s">
        <v>11172</v>
      </c>
      <c r="B5144" s="3">
        <v>45442</v>
      </c>
      <c r="C5144" t="s">
        <v>11173</v>
      </c>
      <c r="D5144" t="s">
        <v>18</v>
      </c>
      <c r="E5144" t="s">
        <v>19</v>
      </c>
      <c r="F5144" t="s">
        <v>34</v>
      </c>
      <c r="G5144">
        <v>9</v>
      </c>
      <c r="H5144" s="5">
        <v>233.44</v>
      </c>
      <c r="I5144" s="5">
        <v>7.0000000000000007E-2</v>
      </c>
      <c r="J5144" s="5">
        <v>1953.8928000000001</v>
      </c>
      <c r="K5144" s="5">
        <v>539.00318749319035</v>
      </c>
      <c r="L5144">
        <f>YEAR(SalesData[Order Date])</f>
        <v>2024</v>
      </c>
      <c r="M5144">
        <f>MONTH(SalesData[Order Date])</f>
        <v>5</v>
      </c>
      <c r="N5144" t="str">
        <f>TEXT(SalesData[[#This Row],[Order Date]], "mmmm")</f>
        <v>May</v>
      </c>
      <c r="O5144" s="7">
        <f>IF(SalesData[Sales]=0,0,SalesData[Profit]/SalesData[Sales])</f>
        <v>0.27586118721210823</v>
      </c>
      <c r="P5144" s="8">
        <f t="shared" si="80"/>
        <v>3.3318102200898638E-5</v>
      </c>
      <c r="Q5144" t="str">
        <f>IF(SalesData[[#This Row],[Discount]]&gt;0, "Yes", "No")</f>
        <v>Yes</v>
      </c>
      <c r="R5144" t="str">
        <f>TEXT(SalesData[[#This Row],[Order Date]],"mmm-yyyy")</f>
        <v>May-2024</v>
      </c>
      <c r="S5144">
        <f>YEAR(SalesData[[#This Row],[Order Date]])*100 + MONTH(SalesData[[#This Row],[Order Date]])</f>
        <v>202405</v>
      </c>
    </row>
    <row r="5145" spans="1:19" x14ac:dyDescent="0.3">
      <c r="A5145" t="s">
        <v>11176</v>
      </c>
      <c r="B5145" s="3">
        <v>45438</v>
      </c>
      <c r="C5145" t="s">
        <v>11177</v>
      </c>
      <c r="D5145" t="s">
        <v>23</v>
      </c>
      <c r="E5145" t="s">
        <v>26</v>
      </c>
      <c r="F5145" t="s">
        <v>27</v>
      </c>
      <c r="G5145">
        <v>9</v>
      </c>
      <c r="H5145" s="5">
        <v>367.97</v>
      </c>
      <c r="I5145" s="5">
        <v>0.02</v>
      </c>
      <c r="J5145" s="5">
        <v>3245.4953999999998</v>
      </c>
      <c r="K5145" s="5">
        <v>199.87763345631501</v>
      </c>
      <c r="L5145">
        <f>YEAR(SalesData[Order Date])</f>
        <v>2024</v>
      </c>
      <c r="M5145">
        <f>MONTH(SalesData[Order Date])</f>
        <v>5</v>
      </c>
      <c r="N5145" t="str">
        <f>TEXT(SalesData[[#This Row],[Order Date]], "mmmm")</f>
        <v>May</v>
      </c>
      <c r="O5145" s="7">
        <f>IF(SalesData[Sales]=0,0,SalesData[Profit]/SalesData[Sales])</f>
        <v>6.1586170621691534E-2</v>
      </c>
      <c r="P5145" s="8">
        <f t="shared" si="80"/>
        <v>6.0391396641634429E-6</v>
      </c>
      <c r="Q5145" t="str">
        <f>IF(SalesData[[#This Row],[Discount]]&gt;0, "Yes", "No")</f>
        <v>Yes</v>
      </c>
      <c r="R5145" t="str">
        <f>TEXT(SalesData[[#This Row],[Order Date]],"mmm-yyyy")</f>
        <v>May-2024</v>
      </c>
      <c r="S5145">
        <f>YEAR(SalesData[[#This Row],[Order Date]])*100 + MONTH(SalesData[[#This Row],[Order Date]])</f>
        <v>202405</v>
      </c>
    </row>
    <row r="5146" spans="1:19" x14ac:dyDescent="0.3">
      <c r="A5146" t="s">
        <v>11178</v>
      </c>
      <c r="B5146" s="3">
        <v>45425</v>
      </c>
      <c r="C5146" t="s">
        <v>3303</v>
      </c>
      <c r="D5146" t="s">
        <v>18</v>
      </c>
      <c r="E5146" t="s">
        <v>26</v>
      </c>
      <c r="F5146" t="s">
        <v>53</v>
      </c>
      <c r="G5146">
        <v>3</v>
      </c>
      <c r="H5146" s="5">
        <v>388.87</v>
      </c>
      <c r="I5146" s="5">
        <v>0.1</v>
      </c>
      <c r="J5146" s="5">
        <v>1049.9490000000001</v>
      </c>
      <c r="K5146" s="5">
        <v>105.25394139707549</v>
      </c>
      <c r="L5146">
        <f>YEAR(SalesData[Order Date])</f>
        <v>2024</v>
      </c>
      <c r="M5146">
        <f>MONTH(SalesData[Order Date])</f>
        <v>5</v>
      </c>
      <c r="N5146" t="str">
        <f>TEXT(SalesData[[#This Row],[Order Date]], "mmmm")</f>
        <v>May</v>
      </c>
      <c r="O5146" s="7">
        <f>IF(SalesData[Sales]=0,0,SalesData[Profit]/SalesData[Sales])</f>
        <v>0.10024671807590224</v>
      </c>
      <c r="P5146" s="8">
        <f t="shared" si="80"/>
        <v>8.5718449181817401E-5</v>
      </c>
      <c r="Q5146" t="str">
        <f>IF(SalesData[[#This Row],[Discount]]&gt;0, "Yes", "No")</f>
        <v>Yes</v>
      </c>
      <c r="R5146" t="str">
        <f>TEXT(SalesData[[#This Row],[Order Date]],"mmm-yyyy")</f>
        <v>May-2024</v>
      </c>
      <c r="S5146">
        <f>YEAR(SalesData[[#This Row],[Order Date]])*100 + MONTH(SalesData[[#This Row],[Order Date]])</f>
        <v>202405</v>
      </c>
    </row>
    <row r="5147" spans="1:19" x14ac:dyDescent="0.3">
      <c r="A5147" t="s">
        <v>11283</v>
      </c>
      <c r="B5147" s="3">
        <v>45416</v>
      </c>
      <c r="C5147" t="s">
        <v>11284</v>
      </c>
      <c r="D5147" t="s">
        <v>13</v>
      </c>
      <c r="E5147" t="s">
        <v>26</v>
      </c>
      <c r="F5147" t="s">
        <v>34</v>
      </c>
      <c r="G5147">
        <v>7</v>
      </c>
      <c r="H5147" s="5">
        <v>139.21</v>
      </c>
      <c r="I5147" s="5">
        <v>7.0000000000000007E-2</v>
      </c>
      <c r="J5147" s="5">
        <v>906.25709999999992</v>
      </c>
      <c r="K5147" s="5">
        <v>130.39894067255489</v>
      </c>
      <c r="L5147">
        <f>YEAR(SalesData[Order Date])</f>
        <v>2024</v>
      </c>
      <c r="M5147">
        <f>MONTH(SalesData[Order Date])</f>
        <v>5</v>
      </c>
      <c r="N5147" t="str">
        <f>TEXT(SalesData[[#This Row],[Order Date]], "mmmm")</f>
        <v>May</v>
      </c>
      <c r="O5147" s="7">
        <f>IF(SalesData[Sales]=0,0,SalesData[Profit]/SalesData[Sales])</f>
        <v>0.14388735897633784</v>
      </c>
      <c r="P5147" s="8">
        <f t="shared" si="80"/>
        <v>7.183391997701315E-5</v>
      </c>
      <c r="Q5147" t="str">
        <f>IF(SalesData[[#This Row],[Discount]]&gt;0, "Yes", "No")</f>
        <v>Yes</v>
      </c>
      <c r="R5147" t="str">
        <f>TEXT(SalesData[[#This Row],[Order Date]],"mmm-yyyy")</f>
        <v>May-2024</v>
      </c>
      <c r="S5147">
        <f>YEAR(SalesData[[#This Row],[Order Date]])*100 + MONTH(SalesData[[#This Row],[Order Date]])</f>
        <v>202405</v>
      </c>
    </row>
    <row r="5148" spans="1:19" x14ac:dyDescent="0.3">
      <c r="A5148" t="s">
        <v>11297</v>
      </c>
      <c r="B5148" s="3">
        <v>45428</v>
      </c>
      <c r="C5148" t="s">
        <v>5264</v>
      </c>
      <c r="D5148" t="s">
        <v>13</v>
      </c>
      <c r="E5148" t="s">
        <v>19</v>
      </c>
      <c r="F5148" t="s">
        <v>44</v>
      </c>
      <c r="G5148">
        <v>8</v>
      </c>
      <c r="H5148" s="5">
        <v>945.71</v>
      </c>
      <c r="I5148" s="5">
        <v>0.11</v>
      </c>
      <c r="J5148" s="5">
        <v>6733.4552000000003</v>
      </c>
      <c r="K5148" s="5">
        <v>1966.2499627696709</v>
      </c>
      <c r="L5148">
        <f>YEAR(SalesData[Order Date])</f>
        <v>2024</v>
      </c>
      <c r="M5148">
        <f>MONTH(SalesData[Order Date])</f>
        <v>5</v>
      </c>
      <c r="N5148" t="str">
        <f>TEXT(SalesData[[#This Row],[Order Date]], "mmmm")</f>
        <v>May</v>
      </c>
      <c r="O5148" s="7">
        <f>IF(SalesData[Sales]=0,0,SalesData[Profit]/SalesData[Sales])</f>
        <v>0.29201203607468434</v>
      </c>
      <c r="P5148" s="8">
        <f t="shared" si="80"/>
        <v>1.4539340812722717E-5</v>
      </c>
      <c r="Q5148" t="str">
        <f>IF(SalesData[[#This Row],[Discount]]&gt;0, "Yes", "No")</f>
        <v>Yes</v>
      </c>
      <c r="R5148" t="str">
        <f>TEXT(SalesData[[#This Row],[Order Date]],"mmm-yyyy")</f>
        <v>May-2024</v>
      </c>
      <c r="S5148">
        <f>YEAR(SalesData[[#This Row],[Order Date]])*100 + MONTH(SalesData[[#This Row],[Order Date]])</f>
        <v>202405</v>
      </c>
    </row>
    <row r="5149" spans="1:19" x14ac:dyDescent="0.3">
      <c r="A5149" t="s">
        <v>11336</v>
      </c>
      <c r="B5149" s="3">
        <v>45415</v>
      </c>
      <c r="C5149" t="s">
        <v>11337</v>
      </c>
      <c r="D5149" t="s">
        <v>23</v>
      </c>
      <c r="E5149" t="s">
        <v>14</v>
      </c>
      <c r="F5149" t="s">
        <v>20</v>
      </c>
      <c r="G5149">
        <v>9</v>
      </c>
      <c r="H5149" s="5">
        <v>814.96</v>
      </c>
      <c r="I5149" s="5">
        <v>0.27</v>
      </c>
      <c r="J5149" s="5">
        <v>5354.2871999999998</v>
      </c>
      <c r="K5149" s="5">
        <v>756.65341669101576</v>
      </c>
      <c r="L5149">
        <f>YEAR(SalesData[Order Date])</f>
        <v>2024</v>
      </c>
      <c r="M5149">
        <f>MONTH(SalesData[Order Date])</f>
        <v>5</v>
      </c>
      <c r="N5149" t="str">
        <f>TEXT(SalesData[[#This Row],[Order Date]], "mmmm")</f>
        <v>May</v>
      </c>
      <c r="O5149" s="7">
        <f>IF(SalesData[Sales]=0,0,SalesData[Profit]/SalesData[Sales])</f>
        <v>0.1413173011509386</v>
      </c>
      <c r="P5149" s="8">
        <f t="shared" si="80"/>
        <v>3.681162265632669E-5</v>
      </c>
      <c r="Q5149" t="str">
        <f>IF(SalesData[[#This Row],[Discount]]&gt;0, "Yes", "No")</f>
        <v>Yes</v>
      </c>
      <c r="R5149" t="str">
        <f>TEXT(SalesData[[#This Row],[Order Date]],"mmm-yyyy")</f>
        <v>May-2024</v>
      </c>
      <c r="S5149">
        <f>YEAR(SalesData[[#This Row],[Order Date]])*100 + MONTH(SalesData[[#This Row],[Order Date]])</f>
        <v>202405</v>
      </c>
    </row>
    <row r="5150" spans="1:19" x14ac:dyDescent="0.3">
      <c r="A5150" t="s">
        <v>11354</v>
      </c>
      <c r="B5150" s="3">
        <v>45442</v>
      </c>
      <c r="C5150" t="s">
        <v>11355</v>
      </c>
      <c r="D5150" t="s">
        <v>23</v>
      </c>
      <c r="E5150" t="s">
        <v>14</v>
      </c>
      <c r="F5150" t="s">
        <v>39</v>
      </c>
      <c r="G5150">
        <v>5</v>
      </c>
      <c r="H5150" s="5">
        <v>223.5</v>
      </c>
      <c r="I5150" s="5">
        <v>0.21</v>
      </c>
      <c r="J5150" s="5">
        <v>882.82500000000005</v>
      </c>
      <c r="K5150" s="5">
        <v>134.21141201786011</v>
      </c>
      <c r="L5150">
        <f>YEAR(SalesData[Order Date])</f>
        <v>2024</v>
      </c>
      <c r="M5150">
        <f>MONTH(SalesData[Order Date])</f>
        <v>5</v>
      </c>
      <c r="N5150" t="str">
        <f>TEXT(SalesData[[#This Row],[Order Date]], "mmmm")</f>
        <v>May</v>
      </c>
      <c r="O5150" s="7">
        <f>IF(SalesData[Sales]=0,0,SalesData[Profit]/SalesData[Sales])</f>
        <v>0.15202493361409125</v>
      </c>
      <c r="P5150" s="8">
        <f t="shared" si="80"/>
        <v>1.879194630872483E-4</v>
      </c>
      <c r="Q5150" t="str">
        <f>IF(SalesData[[#This Row],[Discount]]&gt;0, "Yes", "No")</f>
        <v>Yes</v>
      </c>
      <c r="R5150" t="str">
        <f>TEXT(SalesData[[#This Row],[Order Date]],"mmm-yyyy")</f>
        <v>May-2024</v>
      </c>
      <c r="S5150">
        <f>YEAR(SalesData[[#This Row],[Order Date]])*100 + MONTH(SalesData[[#This Row],[Order Date]])</f>
        <v>202405</v>
      </c>
    </row>
    <row r="5151" spans="1:19" x14ac:dyDescent="0.3">
      <c r="A5151" t="s">
        <v>11397</v>
      </c>
      <c r="B5151" s="3">
        <v>45429</v>
      </c>
      <c r="C5151" t="s">
        <v>11398</v>
      </c>
      <c r="D5151" t="s">
        <v>30</v>
      </c>
      <c r="E5151" t="s">
        <v>26</v>
      </c>
      <c r="F5151" t="s">
        <v>20</v>
      </c>
      <c r="G5151">
        <v>8</v>
      </c>
      <c r="H5151" s="5">
        <v>853.99</v>
      </c>
      <c r="I5151" s="5">
        <v>0.28999999999999998</v>
      </c>
      <c r="J5151" s="5">
        <v>4850.6632</v>
      </c>
      <c r="K5151" s="5">
        <v>1186.4779453216579</v>
      </c>
      <c r="L5151">
        <f>YEAR(SalesData[Order Date])</f>
        <v>2024</v>
      </c>
      <c r="M5151">
        <f>MONTH(SalesData[Order Date])</f>
        <v>5</v>
      </c>
      <c r="N5151" t="str">
        <f>TEXT(SalesData[[#This Row],[Order Date]], "mmmm")</f>
        <v>May</v>
      </c>
      <c r="O5151" s="7">
        <f>IF(SalesData[Sales]=0,0,SalesData[Profit]/SalesData[Sales])</f>
        <v>0.24460118058117453</v>
      </c>
      <c r="P5151" s="8">
        <f t="shared" si="80"/>
        <v>4.2447803838452434E-5</v>
      </c>
      <c r="Q5151" t="str">
        <f>IF(SalesData[[#This Row],[Discount]]&gt;0, "Yes", "No")</f>
        <v>Yes</v>
      </c>
      <c r="R5151" t="str">
        <f>TEXT(SalesData[[#This Row],[Order Date]],"mmm-yyyy")</f>
        <v>May-2024</v>
      </c>
      <c r="S5151">
        <f>YEAR(SalesData[[#This Row],[Order Date]])*100 + MONTH(SalesData[[#This Row],[Order Date]])</f>
        <v>202405</v>
      </c>
    </row>
    <row r="5152" spans="1:19" x14ac:dyDescent="0.3">
      <c r="A5152" t="s">
        <v>11566</v>
      </c>
      <c r="B5152" s="3">
        <v>45440</v>
      </c>
      <c r="C5152" t="s">
        <v>11567</v>
      </c>
      <c r="D5152" t="s">
        <v>18</v>
      </c>
      <c r="E5152" t="s">
        <v>14</v>
      </c>
      <c r="F5152" t="s">
        <v>31</v>
      </c>
      <c r="G5152">
        <v>4</v>
      </c>
      <c r="H5152" s="5">
        <v>876.93</v>
      </c>
      <c r="I5152" s="5">
        <v>0.04</v>
      </c>
      <c r="J5152" s="5">
        <v>3367.4112</v>
      </c>
      <c r="K5152" s="5">
        <v>336.96979670139132</v>
      </c>
      <c r="L5152">
        <f>YEAR(SalesData[Order Date])</f>
        <v>2024</v>
      </c>
      <c r="M5152">
        <f>MONTH(SalesData[Order Date])</f>
        <v>5</v>
      </c>
      <c r="N5152" t="str">
        <f>TEXT(SalesData[[#This Row],[Order Date]], "mmmm")</f>
        <v>May</v>
      </c>
      <c r="O5152" s="7">
        <f>IF(SalesData[Sales]=0,0,SalesData[Profit]/SalesData[Sales])</f>
        <v>0.10006790875477023</v>
      </c>
      <c r="P5152" s="8">
        <f t="shared" si="80"/>
        <v>1.1403418744939733E-5</v>
      </c>
      <c r="Q5152" t="str">
        <f>IF(SalesData[[#This Row],[Discount]]&gt;0, "Yes", "No")</f>
        <v>Yes</v>
      </c>
      <c r="R5152" t="str">
        <f>TEXT(SalesData[[#This Row],[Order Date]],"mmm-yyyy")</f>
        <v>May-2024</v>
      </c>
      <c r="S5152">
        <f>YEAR(SalesData[[#This Row],[Order Date]])*100 + MONTH(SalesData[[#This Row],[Order Date]])</f>
        <v>202405</v>
      </c>
    </row>
    <row r="5153" spans="1:19" x14ac:dyDescent="0.3">
      <c r="A5153" t="s">
        <v>11642</v>
      </c>
      <c r="B5153" s="3">
        <v>45441</v>
      </c>
      <c r="C5153" t="s">
        <v>11643</v>
      </c>
      <c r="D5153" t="s">
        <v>30</v>
      </c>
      <c r="E5153" t="s">
        <v>19</v>
      </c>
      <c r="F5153" t="s">
        <v>15</v>
      </c>
      <c r="G5153">
        <v>3</v>
      </c>
      <c r="H5153" s="5">
        <v>754.51</v>
      </c>
      <c r="I5153" s="5">
        <v>0.21</v>
      </c>
      <c r="J5153" s="5">
        <v>1788.1886999999999</v>
      </c>
      <c r="K5153" s="5">
        <v>166.91574672230141</v>
      </c>
      <c r="L5153">
        <f>YEAR(SalesData[Order Date])</f>
        <v>2024</v>
      </c>
      <c r="M5153">
        <f>MONTH(SalesData[Order Date])</f>
        <v>5</v>
      </c>
      <c r="N5153" t="str">
        <f>TEXT(SalesData[[#This Row],[Order Date]], "mmmm")</f>
        <v>May</v>
      </c>
      <c r="O5153" s="7">
        <f>IF(SalesData[Sales]=0,0,SalesData[Profit]/SalesData[Sales])</f>
        <v>9.3343474725179398E-2</v>
      </c>
      <c r="P5153" s="8">
        <f t="shared" si="80"/>
        <v>9.2775443665425245E-5</v>
      </c>
      <c r="Q5153" t="str">
        <f>IF(SalesData[[#This Row],[Discount]]&gt;0, "Yes", "No")</f>
        <v>Yes</v>
      </c>
      <c r="R5153" t="str">
        <f>TEXT(SalesData[[#This Row],[Order Date]],"mmm-yyyy")</f>
        <v>May-2024</v>
      </c>
      <c r="S5153">
        <f>YEAR(SalesData[[#This Row],[Order Date]])*100 + MONTH(SalesData[[#This Row],[Order Date]])</f>
        <v>202405</v>
      </c>
    </row>
    <row r="5154" spans="1:19" x14ac:dyDescent="0.3">
      <c r="A5154" t="s">
        <v>11668</v>
      </c>
      <c r="B5154" s="3">
        <v>45422</v>
      </c>
      <c r="C5154" t="s">
        <v>11669</v>
      </c>
      <c r="D5154" t="s">
        <v>23</v>
      </c>
      <c r="E5154" t="s">
        <v>26</v>
      </c>
      <c r="F5154" t="s">
        <v>39</v>
      </c>
      <c r="G5154">
        <v>6</v>
      </c>
      <c r="H5154" s="5">
        <v>389.55</v>
      </c>
      <c r="I5154" s="5">
        <v>0.26</v>
      </c>
      <c r="J5154" s="5">
        <v>1729.6020000000001</v>
      </c>
      <c r="K5154" s="5">
        <v>393.78704387233353</v>
      </c>
      <c r="L5154">
        <f>YEAR(SalesData[Order Date])</f>
        <v>2024</v>
      </c>
      <c r="M5154">
        <f>MONTH(SalesData[Order Date])</f>
        <v>5</v>
      </c>
      <c r="N5154" t="str">
        <f>TEXT(SalesData[[#This Row],[Order Date]], "mmmm")</f>
        <v>May</v>
      </c>
      <c r="O5154" s="7">
        <f>IF(SalesData[Sales]=0,0,SalesData[Profit]/SalesData[Sales])</f>
        <v>0.22767494711056852</v>
      </c>
      <c r="P5154" s="8">
        <f t="shared" si="80"/>
        <v>1.1123946433919479E-4</v>
      </c>
      <c r="Q5154" t="str">
        <f>IF(SalesData[[#This Row],[Discount]]&gt;0, "Yes", "No")</f>
        <v>Yes</v>
      </c>
      <c r="R5154" t="str">
        <f>TEXT(SalesData[[#This Row],[Order Date]],"mmm-yyyy")</f>
        <v>May-2024</v>
      </c>
      <c r="S5154">
        <f>YEAR(SalesData[[#This Row],[Order Date]])*100 + MONTH(SalesData[[#This Row],[Order Date]])</f>
        <v>202405</v>
      </c>
    </row>
    <row r="5155" spans="1:19" x14ac:dyDescent="0.3">
      <c r="A5155" t="s">
        <v>11692</v>
      </c>
      <c r="B5155" s="3">
        <v>45419</v>
      </c>
      <c r="C5155" t="s">
        <v>11693</v>
      </c>
      <c r="D5155" t="s">
        <v>30</v>
      </c>
      <c r="E5155" t="s">
        <v>19</v>
      </c>
      <c r="F5155" t="s">
        <v>31</v>
      </c>
      <c r="G5155">
        <v>9</v>
      </c>
      <c r="H5155" s="5">
        <v>485.54</v>
      </c>
      <c r="I5155" s="5">
        <v>0.2</v>
      </c>
      <c r="J5155" s="5">
        <v>3495.8880000000008</v>
      </c>
      <c r="K5155" s="5">
        <v>478.00517592382369</v>
      </c>
      <c r="L5155">
        <f>YEAR(SalesData[Order Date])</f>
        <v>2024</v>
      </c>
      <c r="M5155">
        <f>MONTH(SalesData[Order Date])</f>
        <v>5</v>
      </c>
      <c r="N5155" t="str">
        <f>TEXT(SalesData[[#This Row],[Order Date]], "mmmm")</f>
        <v>May</v>
      </c>
      <c r="O5155" s="7">
        <f>IF(SalesData[Sales]=0,0,SalesData[Profit]/SalesData[Sales])</f>
        <v>0.13673354979445096</v>
      </c>
      <c r="P5155" s="8">
        <f t="shared" si="80"/>
        <v>4.5768056642546894E-5</v>
      </c>
      <c r="Q5155" t="str">
        <f>IF(SalesData[[#This Row],[Discount]]&gt;0, "Yes", "No")</f>
        <v>Yes</v>
      </c>
      <c r="R5155" t="str">
        <f>TEXT(SalesData[[#This Row],[Order Date]],"mmm-yyyy")</f>
        <v>May-2024</v>
      </c>
      <c r="S5155">
        <f>YEAR(SalesData[[#This Row],[Order Date]])*100 + MONTH(SalesData[[#This Row],[Order Date]])</f>
        <v>202405</v>
      </c>
    </row>
    <row r="5156" spans="1:19" x14ac:dyDescent="0.3">
      <c r="A5156" t="s">
        <v>11836</v>
      </c>
      <c r="B5156" s="3">
        <v>45430</v>
      </c>
      <c r="C5156" t="s">
        <v>11837</v>
      </c>
      <c r="D5156" t="s">
        <v>30</v>
      </c>
      <c r="E5156" t="s">
        <v>19</v>
      </c>
      <c r="F5156" t="s">
        <v>15</v>
      </c>
      <c r="G5156">
        <v>2</v>
      </c>
      <c r="H5156" s="5">
        <v>613.21</v>
      </c>
      <c r="I5156" s="5">
        <v>0.11</v>
      </c>
      <c r="J5156" s="5">
        <v>1091.5137999999999</v>
      </c>
      <c r="K5156" s="5">
        <v>109.1772621526456</v>
      </c>
      <c r="L5156">
        <f>YEAR(SalesData[Order Date])</f>
        <v>2024</v>
      </c>
      <c r="M5156">
        <f>MONTH(SalesData[Order Date])</f>
        <v>5</v>
      </c>
      <c r="N5156" t="str">
        <f>TEXT(SalesData[[#This Row],[Order Date]], "mmmm")</f>
        <v>May</v>
      </c>
      <c r="O5156" s="7">
        <f>IF(SalesData[Sales]=0,0,SalesData[Profit]/SalesData[Sales])</f>
        <v>0.10002371216254489</v>
      </c>
      <c r="P5156" s="8">
        <f t="shared" si="80"/>
        <v>8.9691948924511985E-5</v>
      </c>
      <c r="Q5156" t="str">
        <f>IF(SalesData[[#This Row],[Discount]]&gt;0, "Yes", "No")</f>
        <v>Yes</v>
      </c>
      <c r="R5156" t="str">
        <f>TEXT(SalesData[[#This Row],[Order Date]],"mmm-yyyy")</f>
        <v>May-2024</v>
      </c>
      <c r="S5156">
        <f>YEAR(SalesData[[#This Row],[Order Date]])*100 + MONTH(SalesData[[#This Row],[Order Date]])</f>
        <v>202405</v>
      </c>
    </row>
    <row r="5157" spans="1:19" x14ac:dyDescent="0.3">
      <c r="A5157" t="s">
        <v>11885</v>
      </c>
      <c r="B5157" s="3">
        <v>45418</v>
      </c>
      <c r="C5157" t="s">
        <v>11886</v>
      </c>
      <c r="D5157" t="s">
        <v>23</v>
      </c>
      <c r="E5157" t="s">
        <v>19</v>
      </c>
      <c r="F5157" t="s">
        <v>31</v>
      </c>
      <c r="G5157">
        <v>4</v>
      </c>
      <c r="H5157" s="5">
        <v>837.77</v>
      </c>
      <c r="I5157" s="5">
        <v>0.12</v>
      </c>
      <c r="J5157" s="5">
        <v>2948.9504000000002</v>
      </c>
      <c r="K5157" s="5">
        <v>289.71704791764807</v>
      </c>
      <c r="L5157">
        <f>YEAR(SalesData[Order Date])</f>
        <v>2024</v>
      </c>
      <c r="M5157">
        <f>MONTH(SalesData[Order Date])</f>
        <v>5</v>
      </c>
      <c r="N5157" t="str">
        <f>TEXT(SalesData[[#This Row],[Order Date]], "mmmm")</f>
        <v>May</v>
      </c>
      <c r="O5157" s="7">
        <f>IF(SalesData[Sales]=0,0,SalesData[Profit]/SalesData[Sales])</f>
        <v>9.8244123711829154E-2</v>
      </c>
      <c r="P5157" s="8">
        <f t="shared" si="80"/>
        <v>3.5809351015195103E-5</v>
      </c>
      <c r="Q5157" t="str">
        <f>IF(SalesData[[#This Row],[Discount]]&gt;0, "Yes", "No")</f>
        <v>Yes</v>
      </c>
      <c r="R5157" t="str">
        <f>TEXT(SalesData[[#This Row],[Order Date]],"mmm-yyyy")</f>
        <v>May-2024</v>
      </c>
      <c r="S5157">
        <f>YEAR(SalesData[[#This Row],[Order Date]])*100 + MONTH(SalesData[[#This Row],[Order Date]])</f>
        <v>202405</v>
      </c>
    </row>
    <row r="5158" spans="1:19" x14ac:dyDescent="0.3">
      <c r="A5158" t="s">
        <v>11900</v>
      </c>
      <c r="B5158" s="3">
        <v>45427</v>
      </c>
      <c r="C5158" t="s">
        <v>11901</v>
      </c>
      <c r="D5158" t="s">
        <v>13</v>
      </c>
      <c r="E5158" t="s">
        <v>14</v>
      </c>
      <c r="F5158" t="s">
        <v>91</v>
      </c>
      <c r="G5158">
        <v>8</v>
      </c>
      <c r="H5158" s="5">
        <v>388.48</v>
      </c>
      <c r="I5158" s="5">
        <v>0.1</v>
      </c>
      <c r="J5158" s="5">
        <v>2797.056</v>
      </c>
      <c r="K5158" s="5">
        <v>730.89321304802309</v>
      </c>
      <c r="L5158">
        <f>YEAR(SalesData[Order Date])</f>
        <v>2024</v>
      </c>
      <c r="M5158">
        <f>MONTH(SalesData[Order Date])</f>
        <v>5</v>
      </c>
      <c r="N5158" t="str">
        <f>TEXT(SalesData[[#This Row],[Order Date]], "mmmm")</f>
        <v>May</v>
      </c>
      <c r="O5158" s="7">
        <f>IF(SalesData[Sales]=0,0,SalesData[Profit]/SalesData[Sales])</f>
        <v>0.2613080371104558</v>
      </c>
      <c r="P5158" s="8">
        <f t="shared" si="80"/>
        <v>3.2176688632619439E-5</v>
      </c>
      <c r="Q5158" t="str">
        <f>IF(SalesData[[#This Row],[Discount]]&gt;0, "Yes", "No")</f>
        <v>Yes</v>
      </c>
      <c r="R5158" t="str">
        <f>TEXT(SalesData[[#This Row],[Order Date]],"mmm-yyyy")</f>
        <v>May-2024</v>
      </c>
      <c r="S5158">
        <f>YEAR(SalesData[[#This Row],[Order Date]])*100 + MONTH(SalesData[[#This Row],[Order Date]])</f>
        <v>202405</v>
      </c>
    </row>
    <row r="5159" spans="1:19" x14ac:dyDescent="0.3">
      <c r="A5159" t="s">
        <v>11910</v>
      </c>
      <c r="B5159" s="3">
        <v>45437</v>
      </c>
      <c r="C5159" t="s">
        <v>11911</v>
      </c>
      <c r="D5159" t="s">
        <v>23</v>
      </c>
      <c r="E5159" t="s">
        <v>14</v>
      </c>
      <c r="F5159" t="s">
        <v>62</v>
      </c>
      <c r="G5159">
        <v>6</v>
      </c>
      <c r="H5159" s="5">
        <v>361.41</v>
      </c>
      <c r="I5159" s="5">
        <v>0.06</v>
      </c>
      <c r="J5159" s="5">
        <v>2038.3524</v>
      </c>
      <c r="K5159" s="5">
        <v>475.78133101642669</v>
      </c>
      <c r="L5159">
        <f>YEAR(SalesData[Order Date])</f>
        <v>2024</v>
      </c>
      <c r="M5159">
        <f>MONTH(SalesData[Order Date])</f>
        <v>5</v>
      </c>
      <c r="N5159" t="str">
        <f>TEXT(SalesData[[#This Row],[Order Date]], "mmmm")</f>
        <v>May</v>
      </c>
      <c r="O5159" s="7">
        <f>IF(SalesData[Sales]=0,0,SalesData[Profit]/SalesData[Sales])</f>
        <v>0.23341465931819577</v>
      </c>
      <c r="P5159" s="8">
        <f t="shared" si="80"/>
        <v>2.7669405937854514E-5</v>
      </c>
      <c r="Q5159" t="str">
        <f>IF(SalesData[[#This Row],[Discount]]&gt;0, "Yes", "No")</f>
        <v>Yes</v>
      </c>
      <c r="R5159" t="str">
        <f>TEXT(SalesData[[#This Row],[Order Date]],"mmm-yyyy")</f>
        <v>May-2024</v>
      </c>
      <c r="S5159">
        <f>YEAR(SalesData[[#This Row],[Order Date]])*100 + MONTH(SalesData[[#This Row],[Order Date]])</f>
        <v>202405</v>
      </c>
    </row>
    <row r="5160" spans="1:19" x14ac:dyDescent="0.3">
      <c r="A5160" t="s">
        <v>11942</v>
      </c>
      <c r="B5160" s="3">
        <v>45423</v>
      </c>
      <c r="C5160" t="s">
        <v>11943</v>
      </c>
      <c r="D5160" t="s">
        <v>13</v>
      </c>
      <c r="E5160" t="s">
        <v>14</v>
      </c>
      <c r="F5160" t="s">
        <v>27</v>
      </c>
      <c r="G5160">
        <v>4</v>
      </c>
      <c r="H5160" s="5">
        <v>195.68</v>
      </c>
      <c r="I5160" s="5">
        <v>0.15</v>
      </c>
      <c r="J5160" s="5">
        <v>665.31200000000001</v>
      </c>
      <c r="K5160" s="5">
        <v>100.3180477820592</v>
      </c>
      <c r="L5160">
        <f>YEAR(SalesData[Order Date])</f>
        <v>2024</v>
      </c>
      <c r="M5160">
        <f>MONTH(SalesData[Order Date])</f>
        <v>5</v>
      </c>
      <c r="N5160" t="str">
        <f>TEXT(SalesData[[#This Row],[Order Date]], "mmmm")</f>
        <v>May</v>
      </c>
      <c r="O5160" s="7">
        <f>IF(SalesData[Sales]=0,0,SalesData[Profit]/SalesData[Sales])</f>
        <v>0.1507834636712688</v>
      </c>
      <c r="P5160" s="8">
        <f t="shared" si="80"/>
        <v>1.9163941128372852E-4</v>
      </c>
      <c r="Q5160" t="str">
        <f>IF(SalesData[[#This Row],[Discount]]&gt;0, "Yes", "No")</f>
        <v>Yes</v>
      </c>
      <c r="R5160" t="str">
        <f>TEXT(SalesData[[#This Row],[Order Date]],"mmm-yyyy")</f>
        <v>May-2024</v>
      </c>
      <c r="S5160">
        <f>YEAR(SalesData[[#This Row],[Order Date]])*100 + MONTH(SalesData[[#This Row],[Order Date]])</f>
        <v>202405</v>
      </c>
    </row>
    <row r="5161" spans="1:19" x14ac:dyDescent="0.3">
      <c r="A5161" t="s">
        <v>11947</v>
      </c>
      <c r="B5161" s="3">
        <v>45427</v>
      </c>
      <c r="C5161" t="s">
        <v>2336</v>
      </c>
      <c r="D5161" t="s">
        <v>30</v>
      </c>
      <c r="E5161" t="s">
        <v>26</v>
      </c>
      <c r="F5161" t="s">
        <v>62</v>
      </c>
      <c r="G5161">
        <v>5</v>
      </c>
      <c r="H5161" s="5">
        <v>575.6</v>
      </c>
      <c r="I5161" s="5">
        <v>0.21</v>
      </c>
      <c r="J5161" s="5">
        <v>2273.62</v>
      </c>
      <c r="K5161" s="5">
        <v>432.97610741235138</v>
      </c>
      <c r="L5161">
        <f>YEAR(SalesData[Order Date])</f>
        <v>2024</v>
      </c>
      <c r="M5161">
        <f>MONTH(SalesData[Order Date])</f>
        <v>5</v>
      </c>
      <c r="N5161" t="str">
        <f>TEXT(SalesData[[#This Row],[Order Date]], "mmmm")</f>
        <v>May</v>
      </c>
      <c r="O5161" s="7">
        <f>IF(SalesData[Sales]=0,0,SalesData[Profit]/SalesData[Sales])</f>
        <v>0.19043468451735621</v>
      </c>
      <c r="P5161" s="8">
        <f t="shared" si="80"/>
        <v>7.2967338429464907E-5</v>
      </c>
      <c r="Q5161" t="str">
        <f>IF(SalesData[[#This Row],[Discount]]&gt;0, "Yes", "No")</f>
        <v>Yes</v>
      </c>
      <c r="R5161" t="str">
        <f>TEXT(SalesData[[#This Row],[Order Date]],"mmm-yyyy")</f>
        <v>May-2024</v>
      </c>
      <c r="S5161">
        <f>YEAR(SalesData[[#This Row],[Order Date]])*100 + MONTH(SalesData[[#This Row],[Order Date]])</f>
        <v>202405</v>
      </c>
    </row>
    <row r="5162" spans="1:19" x14ac:dyDescent="0.3">
      <c r="A5162" t="s">
        <v>11954</v>
      </c>
      <c r="B5162" s="3">
        <v>45418</v>
      </c>
      <c r="C5162" t="s">
        <v>11955</v>
      </c>
      <c r="D5162" t="s">
        <v>30</v>
      </c>
      <c r="E5162" t="s">
        <v>26</v>
      </c>
      <c r="F5162" t="s">
        <v>20</v>
      </c>
      <c r="G5162">
        <v>8</v>
      </c>
      <c r="H5162" s="5">
        <v>38.79</v>
      </c>
      <c r="I5162" s="5">
        <v>0.04</v>
      </c>
      <c r="J5162" s="5">
        <v>297.90719999999999</v>
      </c>
      <c r="K5162" s="5">
        <v>19.470237482304299</v>
      </c>
      <c r="L5162">
        <f>YEAR(SalesData[Order Date])</f>
        <v>2024</v>
      </c>
      <c r="M5162">
        <f>MONTH(SalesData[Order Date])</f>
        <v>5</v>
      </c>
      <c r="N5162" t="str">
        <f>TEXT(SalesData[[#This Row],[Order Date]], "mmmm")</f>
        <v>May</v>
      </c>
      <c r="O5162" s="7">
        <f>IF(SalesData[Sales]=0,0,SalesData[Profit]/SalesData[Sales])</f>
        <v>6.5356720087007963E-2</v>
      </c>
      <c r="P5162" s="8">
        <f t="shared" si="80"/>
        <v>1.2889920082495489E-4</v>
      </c>
      <c r="Q5162" t="str">
        <f>IF(SalesData[[#This Row],[Discount]]&gt;0, "Yes", "No")</f>
        <v>Yes</v>
      </c>
      <c r="R5162" t="str">
        <f>TEXT(SalesData[[#This Row],[Order Date]],"mmm-yyyy")</f>
        <v>May-2024</v>
      </c>
      <c r="S5162">
        <f>YEAR(SalesData[[#This Row],[Order Date]])*100 + MONTH(SalesData[[#This Row],[Order Date]])</f>
        <v>202405</v>
      </c>
    </row>
    <row r="5163" spans="1:19" x14ac:dyDescent="0.3">
      <c r="A5163" t="s">
        <v>11962</v>
      </c>
      <c r="B5163" s="3">
        <v>45433</v>
      </c>
      <c r="C5163" t="s">
        <v>11963</v>
      </c>
      <c r="D5163" t="s">
        <v>30</v>
      </c>
      <c r="E5163" t="s">
        <v>19</v>
      </c>
      <c r="F5163" t="s">
        <v>20</v>
      </c>
      <c r="G5163">
        <v>7</v>
      </c>
      <c r="H5163" s="5">
        <v>754.63</v>
      </c>
      <c r="I5163" s="5">
        <v>0.13</v>
      </c>
      <c r="J5163" s="5">
        <v>4595.6967000000004</v>
      </c>
      <c r="K5163" s="5">
        <v>1108.4391658976381</v>
      </c>
      <c r="L5163">
        <f>YEAR(SalesData[Order Date])</f>
        <v>2024</v>
      </c>
      <c r="M5163">
        <f>MONTH(SalesData[Order Date])</f>
        <v>5</v>
      </c>
      <c r="N5163" t="str">
        <f>TEXT(SalesData[[#This Row],[Order Date]], "mmmm")</f>
        <v>May</v>
      </c>
      <c r="O5163" s="7">
        <f>IF(SalesData[Sales]=0,0,SalesData[Profit]/SalesData[Sales])</f>
        <v>0.24119066993642943</v>
      </c>
      <c r="P5163" s="8">
        <f t="shared" si="80"/>
        <v>2.4609979157240732E-5</v>
      </c>
      <c r="Q5163" t="str">
        <f>IF(SalesData[[#This Row],[Discount]]&gt;0, "Yes", "No")</f>
        <v>Yes</v>
      </c>
      <c r="R5163" t="str">
        <f>TEXT(SalesData[[#This Row],[Order Date]],"mmm-yyyy")</f>
        <v>May-2024</v>
      </c>
      <c r="S5163">
        <f>YEAR(SalesData[[#This Row],[Order Date]])*100 + MONTH(SalesData[[#This Row],[Order Date]])</f>
        <v>202405</v>
      </c>
    </row>
    <row r="5164" spans="1:19" x14ac:dyDescent="0.3">
      <c r="A5164" t="s">
        <v>11972</v>
      </c>
      <c r="B5164" s="3">
        <v>45423</v>
      </c>
      <c r="C5164" t="s">
        <v>11973</v>
      </c>
      <c r="D5164" t="s">
        <v>30</v>
      </c>
      <c r="E5164" t="s">
        <v>14</v>
      </c>
      <c r="F5164" t="s">
        <v>20</v>
      </c>
      <c r="G5164">
        <v>2</v>
      </c>
      <c r="H5164" s="5">
        <v>254.32</v>
      </c>
      <c r="I5164" s="5">
        <v>0.16</v>
      </c>
      <c r="J5164" s="5">
        <v>427.25760000000002</v>
      </c>
      <c r="K5164" s="5">
        <v>30.11868251414441</v>
      </c>
      <c r="L5164">
        <f>YEAR(SalesData[Order Date])</f>
        <v>2024</v>
      </c>
      <c r="M5164">
        <f>MONTH(SalesData[Order Date])</f>
        <v>5</v>
      </c>
      <c r="N5164" t="str">
        <f>TEXT(SalesData[[#This Row],[Order Date]], "mmmm")</f>
        <v>May</v>
      </c>
      <c r="O5164" s="7">
        <f>IF(SalesData[Sales]=0,0,SalesData[Profit]/SalesData[Sales])</f>
        <v>7.0493029296949686E-2</v>
      </c>
      <c r="P5164" s="8">
        <f t="shared" si="80"/>
        <v>3.1456432840515889E-4</v>
      </c>
      <c r="Q5164" t="str">
        <f>IF(SalesData[[#This Row],[Discount]]&gt;0, "Yes", "No")</f>
        <v>Yes</v>
      </c>
      <c r="R5164" t="str">
        <f>TEXT(SalesData[[#This Row],[Order Date]],"mmm-yyyy")</f>
        <v>May-2024</v>
      </c>
      <c r="S5164">
        <f>YEAR(SalesData[[#This Row],[Order Date]])*100 + MONTH(SalesData[[#This Row],[Order Date]])</f>
        <v>202405</v>
      </c>
    </row>
    <row r="5165" spans="1:19" x14ac:dyDescent="0.3">
      <c r="A5165" t="s">
        <v>12103</v>
      </c>
      <c r="B5165" s="3">
        <v>45433</v>
      </c>
      <c r="C5165" t="s">
        <v>12104</v>
      </c>
      <c r="D5165" t="s">
        <v>18</v>
      </c>
      <c r="E5165" t="s">
        <v>26</v>
      </c>
      <c r="F5165" t="s">
        <v>62</v>
      </c>
      <c r="G5165">
        <v>2</v>
      </c>
      <c r="H5165" s="5">
        <v>478.52</v>
      </c>
      <c r="I5165" s="5">
        <v>0.21</v>
      </c>
      <c r="J5165" s="5">
        <v>756.0616</v>
      </c>
      <c r="K5165" s="5">
        <v>109.4474557195348</v>
      </c>
      <c r="L5165">
        <f>YEAR(SalesData[Order Date])</f>
        <v>2024</v>
      </c>
      <c r="M5165">
        <f>MONTH(SalesData[Order Date])</f>
        <v>5</v>
      </c>
      <c r="N5165" t="str">
        <f>TEXT(SalesData[[#This Row],[Order Date]], "mmmm")</f>
        <v>May</v>
      </c>
      <c r="O5165" s="7">
        <f>IF(SalesData[Sales]=0,0,SalesData[Profit]/SalesData[Sales])</f>
        <v>0.14475997156783893</v>
      </c>
      <c r="P5165" s="8">
        <f t="shared" si="80"/>
        <v>2.1942656524283206E-4</v>
      </c>
      <c r="Q5165" t="str">
        <f>IF(SalesData[[#This Row],[Discount]]&gt;0, "Yes", "No")</f>
        <v>Yes</v>
      </c>
      <c r="R5165" t="str">
        <f>TEXT(SalesData[[#This Row],[Order Date]],"mmm-yyyy")</f>
        <v>May-2024</v>
      </c>
      <c r="S5165">
        <f>YEAR(SalesData[[#This Row],[Order Date]])*100 + MONTH(SalesData[[#This Row],[Order Date]])</f>
        <v>202405</v>
      </c>
    </row>
    <row r="5166" spans="1:19" x14ac:dyDescent="0.3">
      <c r="A5166" t="s">
        <v>12119</v>
      </c>
      <c r="B5166" s="3">
        <v>45442</v>
      </c>
      <c r="C5166" t="s">
        <v>12120</v>
      </c>
      <c r="D5166" t="s">
        <v>18</v>
      </c>
      <c r="E5166" t="s">
        <v>19</v>
      </c>
      <c r="F5166" t="s">
        <v>44</v>
      </c>
      <c r="G5166">
        <v>4</v>
      </c>
      <c r="H5166" s="5">
        <v>860.58</v>
      </c>
      <c r="I5166" s="5">
        <v>0.15</v>
      </c>
      <c r="J5166" s="5">
        <v>2925.9720000000002</v>
      </c>
      <c r="K5166" s="5">
        <v>640.71680595906855</v>
      </c>
      <c r="L5166">
        <f>YEAR(SalesData[Order Date])</f>
        <v>2024</v>
      </c>
      <c r="M5166">
        <f>MONTH(SalesData[Order Date])</f>
        <v>5</v>
      </c>
      <c r="N5166" t="str">
        <f>TEXT(SalesData[[#This Row],[Order Date]], "mmmm")</f>
        <v>May</v>
      </c>
      <c r="O5166" s="7">
        <f>IF(SalesData[Sales]=0,0,SalesData[Profit]/SalesData[Sales])</f>
        <v>0.21897571335579033</v>
      </c>
      <c r="P5166" s="8">
        <f t="shared" si="80"/>
        <v>4.3575263194589694E-5</v>
      </c>
      <c r="Q5166" t="str">
        <f>IF(SalesData[[#This Row],[Discount]]&gt;0, "Yes", "No")</f>
        <v>Yes</v>
      </c>
      <c r="R5166" t="str">
        <f>TEXT(SalesData[[#This Row],[Order Date]],"mmm-yyyy")</f>
        <v>May-2024</v>
      </c>
      <c r="S5166">
        <f>YEAR(SalesData[[#This Row],[Order Date]])*100 + MONTH(SalesData[[#This Row],[Order Date]])</f>
        <v>202405</v>
      </c>
    </row>
    <row r="5167" spans="1:19" x14ac:dyDescent="0.3">
      <c r="A5167" t="s">
        <v>12176</v>
      </c>
      <c r="B5167" s="3">
        <v>45415</v>
      </c>
      <c r="C5167" t="s">
        <v>12177</v>
      </c>
      <c r="D5167" t="s">
        <v>18</v>
      </c>
      <c r="E5167" t="s">
        <v>14</v>
      </c>
      <c r="F5167" t="s">
        <v>91</v>
      </c>
      <c r="G5167">
        <v>1</v>
      </c>
      <c r="H5167" s="5">
        <v>816.8</v>
      </c>
      <c r="I5167" s="5">
        <v>0.27</v>
      </c>
      <c r="J5167" s="5">
        <v>596.2639999999999</v>
      </c>
      <c r="K5167" s="5">
        <v>55.301059781137582</v>
      </c>
      <c r="L5167">
        <f>YEAR(SalesData[Order Date])</f>
        <v>2024</v>
      </c>
      <c r="M5167">
        <f>MONTH(SalesData[Order Date])</f>
        <v>5</v>
      </c>
      <c r="N5167" t="str">
        <f>TEXT(SalesData[[#This Row],[Order Date]], "mmmm")</f>
        <v>May</v>
      </c>
      <c r="O5167" s="7">
        <f>IF(SalesData[Sales]=0,0,SalesData[Profit]/SalesData[Sales])</f>
        <v>9.2745930965373716E-2</v>
      </c>
      <c r="P5167" s="8">
        <f t="shared" si="80"/>
        <v>3.3055827619980413E-4</v>
      </c>
      <c r="Q5167" t="str">
        <f>IF(SalesData[[#This Row],[Discount]]&gt;0, "Yes", "No")</f>
        <v>Yes</v>
      </c>
      <c r="R5167" t="str">
        <f>TEXT(SalesData[[#This Row],[Order Date]],"mmm-yyyy")</f>
        <v>May-2024</v>
      </c>
      <c r="S5167">
        <f>YEAR(SalesData[[#This Row],[Order Date]])*100 + MONTH(SalesData[[#This Row],[Order Date]])</f>
        <v>202405</v>
      </c>
    </row>
    <row r="5168" spans="1:19" x14ac:dyDescent="0.3">
      <c r="A5168" t="s">
        <v>12190</v>
      </c>
      <c r="B5168" s="3">
        <v>45421</v>
      </c>
      <c r="C5168" t="s">
        <v>12191</v>
      </c>
      <c r="D5168" t="s">
        <v>13</v>
      </c>
      <c r="E5168" t="s">
        <v>19</v>
      </c>
      <c r="F5168" t="s">
        <v>20</v>
      </c>
      <c r="G5168">
        <v>9</v>
      </c>
      <c r="H5168" s="5">
        <v>829.21</v>
      </c>
      <c r="I5168" s="5">
        <v>0.25</v>
      </c>
      <c r="J5168" s="5">
        <v>5597.1674999999996</v>
      </c>
      <c r="K5168" s="5">
        <v>1327.001680799975</v>
      </c>
      <c r="L5168">
        <f>YEAR(SalesData[Order Date])</f>
        <v>2024</v>
      </c>
      <c r="M5168">
        <f>MONTH(SalesData[Order Date])</f>
        <v>5</v>
      </c>
      <c r="N5168" t="str">
        <f>TEXT(SalesData[[#This Row],[Order Date]], "mmmm")</f>
        <v>May</v>
      </c>
      <c r="O5168" s="7">
        <f>IF(SalesData[Sales]=0,0,SalesData[Profit]/SalesData[Sales])</f>
        <v>0.23708450404601525</v>
      </c>
      <c r="P5168" s="8">
        <f t="shared" si="80"/>
        <v>3.3499086814893421E-5</v>
      </c>
      <c r="Q5168" t="str">
        <f>IF(SalesData[[#This Row],[Discount]]&gt;0, "Yes", "No")</f>
        <v>Yes</v>
      </c>
      <c r="R5168" t="str">
        <f>TEXT(SalesData[[#This Row],[Order Date]],"mmm-yyyy")</f>
        <v>May-2024</v>
      </c>
      <c r="S5168">
        <f>YEAR(SalesData[[#This Row],[Order Date]])*100 + MONTH(SalesData[[#This Row],[Order Date]])</f>
        <v>202405</v>
      </c>
    </row>
    <row r="5169" spans="1:19" x14ac:dyDescent="0.3">
      <c r="A5169" t="s">
        <v>12215</v>
      </c>
      <c r="B5169" s="3">
        <v>45440</v>
      </c>
      <c r="C5169" t="s">
        <v>12216</v>
      </c>
      <c r="D5169" t="s">
        <v>18</v>
      </c>
      <c r="E5169" t="s">
        <v>26</v>
      </c>
      <c r="F5169" t="s">
        <v>34</v>
      </c>
      <c r="G5169">
        <v>9</v>
      </c>
      <c r="H5169" s="5">
        <v>335.22</v>
      </c>
      <c r="I5169" s="5">
        <v>0.06</v>
      </c>
      <c r="J5169" s="5">
        <v>2835.9612000000002</v>
      </c>
      <c r="K5169" s="5">
        <v>231.87134700742811</v>
      </c>
      <c r="L5169">
        <f>YEAR(SalesData[Order Date])</f>
        <v>2024</v>
      </c>
      <c r="M5169">
        <f>MONTH(SalesData[Order Date])</f>
        <v>5</v>
      </c>
      <c r="N5169" t="str">
        <f>TEXT(SalesData[[#This Row],[Order Date]], "mmmm")</f>
        <v>May</v>
      </c>
      <c r="O5169" s="7">
        <f>IF(SalesData[Sales]=0,0,SalesData[Profit]/SalesData[Sales])</f>
        <v>8.1761114012218541E-2</v>
      </c>
      <c r="P5169" s="8">
        <f t="shared" si="80"/>
        <v>1.9887437105980149E-5</v>
      </c>
      <c r="Q5169" t="str">
        <f>IF(SalesData[[#This Row],[Discount]]&gt;0, "Yes", "No")</f>
        <v>Yes</v>
      </c>
      <c r="R5169" t="str">
        <f>TEXT(SalesData[[#This Row],[Order Date]],"mmm-yyyy")</f>
        <v>May-2024</v>
      </c>
      <c r="S5169">
        <f>YEAR(SalesData[[#This Row],[Order Date]])*100 + MONTH(SalesData[[#This Row],[Order Date]])</f>
        <v>202405</v>
      </c>
    </row>
    <row r="5170" spans="1:19" x14ac:dyDescent="0.3">
      <c r="A5170" t="s">
        <v>12266</v>
      </c>
      <c r="B5170" s="3">
        <v>45418</v>
      </c>
      <c r="C5170" t="s">
        <v>12267</v>
      </c>
      <c r="D5170" t="s">
        <v>13</v>
      </c>
      <c r="E5170" t="s">
        <v>26</v>
      </c>
      <c r="F5170" t="s">
        <v>53</v>
      </c>
      <c r="G5170">
        <v>3</v>
      </c>
      <c r="H5170" s="5">
        <v>72.94</v>
      </c>
      <c r="I5170" s="5">
        <v>0.1</v>
      </c>
      <c r="J5170" s="5">
        <v>196.93799999999999</v>
      </c>
      <c r="K5170" s="5">
        <v>47.730703420602289</v>
      </c>
      <c r="L5170">
        <f>YEAR(SalesData[Order Date])</f>
        <v>2024</v>
      </c>
      <c r="M5170">
        <f>MONTH(SalesData[Order Date])</f>
        <v>5</v>
      </c>
      <c r="N5170" t="str">
        <f>TEXT(SalesData[[#This Row],[Order Date]], "mmmm")</f>
        <v>May</v>
      </c>
      <c r="O5170" s="7">
        <f>IF(SalesData[Sales]=0,0,SalesData[Profit]/SalesData[Sales])</f>
        <v>0.24236411165240984</v>
      </c>
      <c r="P5170" s="8">
        <f t="shared" si="80"/>
        <v>4.569966182250252E-4</v>
      </c>
      <c r="Q5170" t="str">
        <f>IF(SalesData[[#This Row],[Discount]]&gt;0, "Yes", "No")</f>
        <v>Yes</v>
      </c>
      <c r="R5170" t="str">
        <f>TEXT(SalesData[[#This Row],[Order Date]],"mmm-yyyy")</f>
        <v>May-2024</v>
      </c>
      <c r="S5170">
        <f>YEAR(SalesData[[#This Row],[Order Date]])*100 + MONTH(SalesData[[#This Row],[Order Date]])</f>
        <v>202405</v>
      </c>
    </row>
    <row r="5171" spans="1:19" x14ac:dyDescent="0.3">
      <c r="A5171" t="s">
        <v>12275</v>
      </c>
      <c r="B5171" s="3">
        <v>45417</v>
      </c>
      <c r="C5171" t="s">
        <v>12276</v>
      </c>
      <c r="D5171" t="s">
        <v>30</v>
      </c>
      <c r="E5171" t="s">
        <v>19</v>
      </c>
      <c r="F5171" t="s">
        <v>15</v>
      </c>
      <c r="G5171">
        <v>2</v>
      </c>
      <c r="H5171" s="5">
        <v>72.14</v>
      </c>
      <c r="I5171" s="5">
        <v>0.01</v>
      </c>
      <c r="J5171" s="5">
        <v>142.8372</v>
      </c>
      <c r="K5171" s="5">
        <v>23.603649800762248</v>
      </c>
      <c r="L5171">
        <f>YEAR(SalesData[Order Date])</f>
        <v>2024</v>
      </c>
      <c r="M5171">
        <f>MONTH(SalesData[Order Date])</f>
        <v>5</v>
      </c>
      <c r="N5171" t="str">
        <f>TEXT(SalesData[[#This Row],[Order Date]], "mmmm")</f>
        <v>May</v>
      </c>
      <c r="O5171" s="7">
        <f>IF(SalesData[Sales]=0,0,SalesData[Profit]/SalesData[Sales])</f>
        <v>0.16524861731231255</v>
      </c>
      <c r="P5171" s="8">
        <f t="shared" si="80"/>
        <v>6.9309675630718049E-5</v>
      </c>
      <c r="Q5171" t="str">
        <f>IF(SalesData[[#This Row],[Discount]]&gt;0, "Yes", "No")</f>
        <v>Yes</v>
      </c>
      <c r="R5171" t="str">
        <f>TEXT(SalesData[[#This Row],[Order Date]],"mmm-yyyy")</f>
        <v>May-2024</v>
      </c>
      <c r="S5171">
        <f>YEAR(SalesData[[#This Row],[Order Date]])*100 + MONTH(SalesData[[#This Row],[Order Date]])</f>
        <v>202405</v>
      </c>
    </row>
    <row r="5172" spans="1:19" x14ac:dyDescent="0.3">
      <c r="A5172" t="s">
        <v>12291</v>
      </c>
      <c r="B5172" s="3">
        <v>45428</v>
      </c>
      <c r="C5172" t="s">
        <v>12292</v>
      </c>
      <c r="D5172" t="s">
        <v>13</v>
      </c>
      <c r="E5172" t="s">
        <v>19</v>
      </c>
      <c r="F5172" t="s">
        <v>39</v>
      </c>
      <c r="G5172">
        <v>8</v>
      </c>
      <c r="H5172" s="5">
        <v>137.32</v>
      </c>
      <c r="I5172" s="5">
        <v>0.04</v>
      </c>
      <c r="J5172" s="5">
        <v>1054.6176</v>
      </c>
      <c r="K5172" s="5">
        <v>154.88208042045821</v>
      </c>
      <c r="L5172">
        <f>YEAR(SalesData[Order Date])</f>
        <v>2024</v>
      </c>
      <c r="M5172">
        <f>MONTH(SalesData[Order Date])</f>
        <v>5</v>
      </c>
      <c r="N5172" t="str">
        <f>TEXT(SalesData[[#This Row],[Order Date]], "mmmm")</f>
        <v>May</v>
      </c>
      <c r="O5172" s="7">
        <f>IF(SalesData[Sales]=0,0,SalesData[Profit]/SalesData[Sales])</f>
        <v>0.14686089101913169</v>
      </c>
      <c r="P5172" s="8">
        <f t="shared" si="80"/>
        <v>3.6411302068161961E-5</v>
      </c>
      <c r="Q5172" t="str">
        <f>IF(SalesData[[#This Row],[Discount]]&gt;0, "Yes", "No")</f>
        <v>Yes</v>
      </c>
      <c r="R5172" t="str">
        <f>TEXT(SalesData[[#This Row],[Order Date]],"mmm-yyyy")</f>
        <v>May-2024</v>
      </c>
      <c r="S5172">
        <f>YEAR(SalesData[[#This Row],[Order Date]])*100 + MONTH(SalesData[[#This Row],[Order Date]])</f>
        <v>202405</v>
      </c>
    </row>
    <row r="5173" spans="1:19" x14ac:dyDescent="0.3">
      <c r="A5173" t="s">
        <v>12372</v>
      </c>
      <c r="B5173" s="3">
        <v>45428</v>
      </c>
      <c r="C5173" t="s">
        <v>12373</v>
      </c>
      <c r="D5173" t="s">
        <v>23</v>
      </c>
      <c r="E5173" t="s">
        <v>19</v>
      </c>
      <c r="F5173" t="s">
        <v>53</v>
      </c>
      <c r="G5173">
        <v>8</v>
      </c>
      <c r="H5173" s="5">
        <v>787.52</v>
      </c>
      <c r="I5173" s="5">
        <v>0.21</v>
      </c>
      <c r="J5173" s="5">
        <v>4977.1264000000001</v>
      </c>
      <c r="K5173" s="5">
        <v>605.6823138082691</v>
      </c>
      <c r="L5173">
        <f>YEAR(SalesData[Order Date])</f>
        <v>2024</v>
      </c>
      <c r="M5173">
        <f>MONTH(SalesData[Order Date])</f>
        <v>5</v>
      </c>
      <c r="N5173" t="str">
        <f>TEXT(SalesData[[#This Row],[Order Date]], "mmmm")</f>
        <v>May</v>
      </c>
      <c r="O5173" s="7">
        <f>IF(SalesData[Sales]=0,0,SalesData[Profit]/SalesData[Sales])</f>
        <v>0.12169317496302065</v>
      </c>
      <c r="P5173" s="8">
        <f t="shared" si="80"/>
        <v>3.3332486793986182E-5</v>
      </c>
      <c r="Q5173" t="str">
        <f>IF(SalesData[[#This Row],[Discount]]&gt;0, "Yes", "No")</f>
        <v>Yes</v>
      </c>
      <c r="R5173" t="str">
        <f>TEXT(SalesData[[#This Row],[Order Date]],"mmm-yyyy")</f>
        <v>May-2024</v>
      </c>
      <c r="S5173">
        <f>YEAR(SalesData[[#This Row],[Order Date]])*100 + MONTH(SalesData[[#This Row],[Order Date]])</f>
        <v>202405</v>
      </c>
    </row>
    <row r="5174" spans="1:19" x14ac:dyDescent="0.3">
      <c r="A5174" t="s">
        <v>12404</v>
      </c>
      <c r="B5174" s="3">
        <v>45434</v>
      </c>
      <c r="C5174" t="s">
        <v>12405</v>
      </c>
      <c r="D5174" t="s">
        <v>13</v>
      </c>
      <c r="E5174" t="s">
        <v>14</v>
      </c>
      <c r="F5174" t="s">
        <v>62</v>
      </c>
      <c r="G5174">
        <v>3</v>
      </c>
      <c r="H5174" s="5">
        <v>430.88</v>
      </c>
      <c r="I5174" s="5">
        <v>0.05</v>
      </c>
      <c r="J5174" s="5">
        <v>1228.008</v>
      </c>
      <c r="K5174" s="5">
        <v>362.16286887603519</v>
      </c>
      <c r="L5174">
        <f>YEAR(SalesData[Order Date])</f>
        <v>2024</v>
      </c>
      <c r="M5174">
        <f>MONTH(SalesData[Order Date])</f>
        <v>5</v>
      </c>
      <c r="N5174" t="str">
        <f>TEXT(SalesData[[#This Row],[Order Date]], "mmmm")</f>
        <v>May</v>
      </c>
      <c r="O5174" s="7">
        <f>IF(SalesData[Sales]=0,0,SalesData[Profit]/SalesData[Sales])</f>
        <v>0.29491898169721631</v>
      </c>
      <c r="P5174" s="8">
        <f t="shared" si="80"/>
        <v>3.8680529768535717E-5</v>
      </c>
      <c r="Q5174" t="str">
        <f>IF(SalesData[[#This Row],[Discount]]&gt;0, "Yes", "No")</f>
        <v>Yes</v>
      </c>
      <c r="R5174" t="str">
        <f>TEXT(SalesData[[#This Row],[Order Date]],"mmm-yyyy")</f>
        <v>May-2024</v>
      </c>
      <c r="S5174">
        <f>YEAR(SalesData[[#This Row],[Order Date]])*100 + MONTH(SalesData[[#This Row],[Order Date]])</f>
        <v>202405</v>
      </c>
    </row>
    <row r="5175" spans="1:19" x14ac:dyDescent="0.3">
      <c r="A5175" t="s">
        <v>12446</v>
      </c>
      <c r="B5175" s="3">
        <v>45439</v>
      </c>
      <c r="C5175" t="s">
        <v>12447</v>
      </c>
      <c r="D5175" t="s">
        <v>30</v>
      </c>
      <c r="E5175" t="s">
        <v>26</v>
      </c>
      <c r="F5175" t="s">
        <v>15</v>
      </c>
      <c r="G5175">
        <v>5</v>
      </c>
      <c r="H5175" s="5">
        <v>542.16999999999996</v>
      </c>
      <c r="I5175" s="5">
        <v>0.18</v>
      </c>
      <c r="J5175" s="5">
        <v>2222.8969999999999</v>
      </c>
      <c r="K5175" s="5">
        <v>269.36695131068302</v>
      </c>
      <c r="L5175">
        <f>YEAR(SalesData[Order Date])</f>
        <v>2024</v>
      </c>
      <c r="M5175">
        <f>MONTH(SalesData[Order Date])</f>
        <v>5</v>
      </c>
      <c r="N5175" t="str">
        <f>TEXT(SalesData[[#This Row],[Order Date]], "mmmm")</f>
        <v>May</v>
      </c>
      <c r="O5175" s="7">
        <f>IF(SalesData[Sales]=0,0,SalesData[Profit]/SalesData[Sales])</f>
        <v>0.12117833228920774</v>
      </c>
      <c r="P5175" s="8">
        <f t="shared" si="80"/>
        <v>6.6399837689285653E-5</v>
      </c>
      <c r="Q5175" t="str">
        <f>IF(SalesData[[#This Row],[Discount]]&gt;0, "Yes", "No")</f>
        <v>Yes</v>
      </c>
      <c r="R5175" t="str">
        <f>TEXT(SalesData[[#This Row],[Order Date]],"mmm-yyyy")</f>
        <v>May-2024</v>
      </c>
      <c r="S5175">
        <f>YEAR(SalesData[[#This Row],[Order Date]])*100 + MONTH(SalesData[[#This Row],[Order Date]])</f>
        <v>202405</v>
      </c>
    </row>
    <row r="5176" spans="1:19" x14ac:dyDescent="0.3">
      <c r="A5176" t="s">
        <v>12464</v>
      </c>
      <c r="B5176" s="3">
        <v>45432</v>
      </c>
      <c r="C5176" t="s">
        <v>12465</v>
      </c>
      <c r="D5176" t="s">
        <v>30</v>
      </c>
      <c r="E5176" t="s">
        <v>26</v>
      </c>
      <c r="F5176" t="s">
        <v>91</v>
      </c>
      <c r="G5176">
        <v>6</v>
      </c>
      <c r="H5176" s="5">
        <v>211.04</v>
      </c>
      <c r="I5176" s="5">
        <v>0.06</v>
      </c>
      <c r="J5176" s="5">
        <v>1190.2655999999999</v>
      </c>
      <c r="K5176" s="5">
        <v>115.0814363702482</v>
      </c>
      <c r="L5176">
        <f>YEAR(SalesData[Order Date])</f>
        <v>2024</v>
      </c>
      <c r="M5176">
        <f>MONTH(SalesData[Order Date])</f>
        <v>5</v>
      </c>
      <c r="N5176" t="str">
        <f>TEXT(SalesData[[#This Row],[Order Date]], "mmmm")</f>
        <v>May</v>
      </c>
      <c r="O5176" s="7">
        <f>IF(SalesData[Sales]=0,0,SalesData[Profit]/SalesData[Sales])</f>
        <v>9.6685509830955543E-2</v>
      </c>
      <c r="P5176" s="8">
        <f t="shared" si="80"/>
        <v>4.7384382107657316E-5</v>
      </c>
      <c r="Q5176" t="str">
        <f>IF(SalesData[[#This Row],[Discount]]&gt;0, "Yes", "No")</f>
        <v>Yes</v>
      </c>
      <c r="R5176" t="str">
        <f>TEXT(SalesData[[#This Row],[Order Date]],"mmm-yyyy")</f>
        <v>May-2024</v>
      </c>
      <c r="S5176">
        <f>YEAR(SalesData[[#This Row],[Order Date]])*100 + MONTH(SalesData[[#This Row],[Order Date]])</f>
        <v>202405</v>
      </c>
    </row>
    <row r="5177" spans="1:19" x14ac:dyDescent="0.3">
      <c r="A5177" t="s">
        <v>12480</v>
      </c>
      <c r="B5177" s="3">
        <v>45427</v>
      </c>
      <c r="C5177" t="s">
        <v>12481</v>
      </c>
      <c r="D5177" t="s">
        <v>30</v>
      </c>
      <c r="E5177" t="s">
        <v>26</v>
      </c>
      <c r="F5177" t="s">
        <v>44</v>
      </c>
      <c r="G5177">
        <v>6</v>
      </c>
      <c r="H5177" s="5">
        <v>344.25</v>
      </c>
      <c r="I5177" s="5">
        <v>0.16</v>
      </c>
      <c r="J5177" s="5">
        <v>1735.02</v>
      </c>
      <c r="K5177" s="5">
        <v>291.36677062894398</v>
      </c>
      <c r="L5177">
        <f>YEAR(SalesData[Order Date])</f>
        <v>2024</v>
      </c>
      <c r="M5177">
        <f>MONTH(SalesData[Order Date])</f>
        <v>5</v>
      </c>
      <c r="N5177" t="str">
        <f>TEXT(SalesData[[#This Row],[Order Date]], "mmmm")</f>
        <v>May</v>
      </c>
      <c r="O5177" s="7">
        <f>IF(SalesData[Sales]=0,0,SalesData[Profit]/SalesData[Sales])</f>
        <v>0.16793280228985485</v>
      </c>
      <c r="P5177" s="8">
        <f t="shared" si="80"/>
        <v>7.7463083999031716E-5</v>
      </c>
      <c r="Q5177" t="str">
        <f>IF(SalesData[[#This Row],[Discount]]&gt;0, "Yes", "No")</f>
        <v>Yes</v>
      </c>
      <c r="R5177" t="str">
        <f>TEXT(SalesData[[#This Row],[Order Date]],"mmm-yyyy")</f>
        <v>May-2024</v>
      </c>
      <c r="S5177">
        <f>YEAR(SalesData[[#This Row],[Order Date]])*100 + MONTH(SalesData[[#This Row],[Order Date]])</f>
        <v>202405</v>
      </c>
    </row>
    <row r="5178" spans="1:19" x14ac:dyDescent="0.3">
      <c r="A5178" t="s">
        <v>12552</v>
      </c>
      <c r="B5178" s="3">
        <v>45425</v>
      </c>
      <c r="C5178" t="s">
        <v>12553</v>
      </c>
      <c r="D5178" t="s">
        <v>18</v>
      </c>
      <c r="E5178" t="s">
        <v>14</v>
      </c>
      <c r="F5178" t="s">
        <v>39</v>
      </c>
      <c r="G5178">
        <v>1</v>
      </c>
      <c r="H5178" s="5">
        <v>589.49</v>
      </c>
      <c r="I5178" s="5">
        <v>7.0000000000000007E-2</v>
      </c>
      <c r="J5178" s="5">
        <v>548.22569999999996</v>
      </c>
      <c r="K5178" s="5">
        <v>102.0605454048069</v>
      </c>
      <c r="L5178">
        <f>YEAR(SalesData[Order Date])</f>
        <v>2024</v>
      </c>
      <c r="M5178">
        <f>MONTH(SalesData[Order Date])</f>
        <v>5</v>
      </c>
      <c r="N5178" t="str">
        <f>TEXT(SalesData[[#This Row],[Order Date]], "mmmm")</f>
        <v>May</v>
      </c>
      <c r="O5178" s="7">
        <f>IF(SalesData[Sales]=0,0,SalesData[Profit]/SalesData[Sales])</f>
        <v>0.18616519693404907</v>
      </c>
      <c r="P5178" s="8">
        <f t="shared" si="80"/>
        <v>1.1874671326061511E-4</v>
      </c>
      <c r="Q5178" t="str">
        <f>IF(SalesData[[#This Row],[Discount]]&gt;0, "Yes", "No")</f>
        <v>Yes</v>
      </c>
      <c r="R5178" t="str">
        <f>TEXT(SalesData[[#This Row],[Order Date]],"mmm-yyyy")</f>
        <v>May-2024</v>
      </c>
      <c r="S5178">
        <f>YEAR(SalesData[[#This Row],[Order Date]])*100 + MONTH(SalesData[[#This Row],[Order Date]])</f>
        <v>202405</v>
      </c>
    </row>
    <row r="5179" spans="1:19" x14ac:dyDescent="0.3">
      <c r="A5179" t="s">
        <v>12588</v>
      </c>
      <c r="B5179" s="3">
        <v>45424</v>
      </c>
      <c r="C5179" t="s">
        <v>12589</v>
      </c>
      <c r="D5179" t="s">
        <v>13</v>
      </c>
      <c r="E5179" t="s">
        <v>14</v>
      </c>
      <c r="F5179" t="s">
        <v>34</v>
      </c>
      <c r="G5179">
        <v>5</v>
      </c>
      <c r="H5179" s="5">
        <v>951.59</v>
      </c>
      <c r="I5179" s="5">
        <v>0.04</v>
      </c>
      <c r="J5179" s="5">
        <v>4567.6319999999996</v>
      </c>
      <c r="K5179" s="5">
        <v>1357.4779642346459</v>
      </c>
      <c r="L5179">
        <f>YEAR(SalesData[Order Date])</f>
        <v>2024</v>
      </c>
      <c r="M5179">
        <f>MONTH(SalesData[Order Date])</f>
        <v>5</v>
      </c>
      <c r="N5179" t="str">
        <f>TEXT(SalesData[[#This Row],[Order Date]], "mmmm")</f>
        <v>May</v>
      </c>
      <c r="O5179" s="7">
        <f>IF(SalesData[Sales]=0,0,SalesData[Profit]/SalesData[Sales])</f>
        <v>0.29719512522783054</v>
      </c>
      <c r="P5179" s="8">
        <f t="shared" si="80"/>
        <v>8.4069819985497967E-6</v>
      </c>
      <c r="Q5179" t="str">
        <f>IF(SalesData[[#This Row],[Discount]]&gt;0, "Yes", "No")</f>
        <v>Yes</v>
      </c>
      <c r="R5179" t="str">
        <f>TEXT(SalesData[[#This Row],[Order Date]],"mmm-yyyy")</f>
        <v>May-2024</v>
      </c>
      <c r="S5179">
        <f>YEAR(SalesData[[#This Row],[Order Date]])*100 + MONTH(SalesData[[#This Row],[Order Date]])</f>
        <v>202405</v>
      </c>
    </row>
    <row r="5180" spans="1:19" x14ac:dyDescent="0.3">
      <c r="A5180" t="s">
        <v>12607</v>
      </c>
      <c r="B5180" s="3">
        <v>45413</v>
      </c>
      <c r="C5180" t="s">
        <v>12608</v>
      </c>
      <c r="D5180" t="s">
        <v>13</v>
      </c>
      <c r="E5180" t="s">
        <v>14</v>
      </c>
      <c r="F5180" t="s">
        <v>44</v>
      </c>
      <c r="G5180">
        <v>1</v>
      </c>
      <c r="H5180" s="5">
        <v>100.28</v>
      </c>
      <c r="I5180" s="5">
        <v>0.27</v>
      </c>
      <c r="J5180" s="5">
        <v>73.204399999999993</v>
      </c>
      <c r="K5180" s="5">
        <v>19.654208792585109</v>
      </c>
      <c r="L5180">
        <f>YEAR(SalesData[Order Date])</f>
        <v>2024</v>
      </c>
      <c r="M5180">
        <f>MONTH(SalesData[Order Date])</f>
        <v>5</v>
      </c>
      <c r="N5180" t="str">
        <f>TEXT(SalesData[[#This Row],[Order Date]], "mmmm")</f>
        <v>May</v>
      </c>
      <c r="O5180" s="7">
        <f>IF(SalesData[Sales]=0,0,SalesData[Profit]/SalesData[Sales])</f>
        <v>0.26848398173586713</v>
      </c>
      <c r="P5180" s="8">
        <f t="shared" si="80"/>
        <v>2.6924611088950941E-3</v>
      </c>
      <c r="Q5180" t="str">
        <f>IF(SalesData[[#This Row],[Discount]]&gt;0, "Yes", "No")</f>
        <v>Yes</v>
      </c>
      <c r="R5180" t="str">
        <f>TEXT(SalesData[[#This Row],[Order Date]],"mmm-yyyy")</f>
        <v>May-2024</v>
      </c>
      <c r="S5180">
        <f>YEAR(SalesData[[#This Row],[Order Date]])*100 + MONTH(SalesData[[#This Row],[Order Date]])</f>
        <v>202405</v>
      </c>
    </row>
    <row r="5181" spans="1:19" x14ac:dyDescent="0.3">
      <c r="A5181" t="s">
        <v>12620</v>
      </c>
      <c r="B5181" s="3">
        <v>45418</v>
      </c>
      <c r="C5181" t="s">
        <v>12621</v>
      </c>
      <c r="D5181" t="s">
        <v>23</v>
      </c>
      <c r="E5181" t="s">
        <v>14</v>
      </c>
      <c r="F5181" t="s">
        <v>15</v>
      </c>
      <c r="G5181">
        <v>7</v>
      </c>
      <c r="H5181" s="5">
        <v>747.31</v>
      </c>
      <c r="I5181" s="5">
        <v>0.1</v>
      </c>
      <c r="J5181" s="5">
        <v>4708.0529999999999</v>
      </c>
      <c r="K5181" s="5">
        <v>1037.322649392529</v>
      </c>
      <c r="L5181">
        <f>YEAR(SalesData[Order Date])</f>
        <v>2024</v>
      </c>
      <c r="M5181">
        <f>MONTH(SalesData[Order Date])</f>
        <v>5</v>
      </c>
      <c r="N5181" t="str">
        <f>TEXT(SalesData[[#This Row],[Order Date]], "mmmm")</f>
        <v>May</v>
      </c>
      <c r="O5181" s="7">
        <f>IF(SalesData[Sales]=0,0,SalesData[Profit]/SalesData[Sales])</f>
        <v>0.22032943329068916</v>
      </c>
      <c r="P5181" s="8">
        <f t="shared" si="80"/>
        <v>1.9116182421905616E-5</v>
      </c>
      <c r="Q5181" t="str">
        <f>IF(SalesData[[#This Row],[Discount]]&gt;0, "Yes", "No")</f>
        <v>Yes</v>
      </c>
      <c r="R5181" t="str">
        <f>TEXT(SalesData[[#This Row],[Order Date]],"mmm-yyyy")</f>
        <v>May-2024</v>
      </c>
      <c r="S5181">
        <f>YEAR(SalesData[[#This Row],[Order Date]])*100 + MONTH(SalesData[[#This Row],[Order Date]])</f>
        <v>202405</v>
      </c>
    </row>
    <row r="5182" spans="1:19" x14ac:dyDescent="0.3">
      <c r="A5182" t="s">
        <v>12639</v>
      </c>
      <c r="B5182" s="3">
        <v>45414</v>
      </c>
      <c r="C5182" t="s">
        <v>12640</v>
      </c>
      <c r="D5182" t="s">
        <v>30</v>
      </c>
      <c r="E5182" t="s">
        <v>14</v>
      </c>
      <c r="F5182" t="s">
        <v>34</v>
      </c>
      <c r="G5182">
        <v>5</v>
      </c>
      <c r="H5182" s="5">
        <v>650.59</v>
      </c>
      <c r="I5182" s="5">
        <v>0.14000000000000001</v>
      </c>
      <c r="J5182" s="5">
        <v>2797.5369999999998</v>
      </c>
      <c r="K5182" s="5">
        <v>463.00910562017572</v>
      </c>
      <c r="L5182">
        <f>YEAR(SalesData[Order Date])</f>
        <v>2024</v>
      </c>
      <c r="M5182">
        <f>MONTH(SalesData[Order Date])</f>
        <v>5</v>
      </c>
      <c r="N5182" t="str">
        <f>TEXT(SalesData[[#This Row],[Order Date]], "mmmm")</f>
        <v>May</v>
      </c>
      <c r="O5182" s="7">
        <f>IF(SalesData[Sales]=0,0,SalesData[Profit]/SalesData[Sales])</f>
        <v>0.16550598101836572</v>
      </c>
      <c r="P5182" s="8">
        <f t="shared" si="80"/>
        <v>4.303785794432746E-5</v>
      </c>
      <c r="Q5182" t="str">
        <f>IF(SalesData[[#This Row],[Discount]]&gt;0, "Yes", "No")</f>
        <v>Yes</v>
      </c>
      <c r="R5182" t="str">
        <f>TEXT(SalesData[[#This Row],[Order Date]],"mmm-yyyy")</f>
        <v>May-2024</v>
      </c>
      <c r="S5182">
        <f>YEAR(SalesData[[#This Row],[Order Date]])*100 + MONTH(SalesData[[#This Row],[Order Date]])</f>
        <v>202405</v>
      </c>
    </row>
    <row r="5183" spans="1:19" x14ac:dyDescent="0.3">
      <c r="A5183" t="s">
        <v>12741</v>
      </c>
      <c r="B5183" s="3">
        <v>45417</v>
      </c>
      <c r="C5183" t="s">
        <v>12742</v>
      </c>
      <c r="D5183" t="s">
        <v>18</v>
      </c>
      <c r="E5183" t="s">
        <v>26</v>
      </c>
      <c r="F5183" t="s">
        <v>31</v>
      </c>
      <c r="G5183">
        <v>2</v>
      </c>
      <c r="H5183" s="5">
        <v>30.5</v>
      </c>
      <c r="I5183" s="5">
        <v>0.22</v>
      </c>
      <c r="J5183" s="5">
        <v>47.58</v>
      </c>
      <c r="K5183" s="5">
        <v>6.8013082129246571</v>
      </c>
      <c r="L5183">
        <f>YEAR(SalesData[Order Date])</f>
        <v>2024</v>
      </c>
      <c r="M5183">
        <f>MONTH(SalesData[Order Date])</f>
        <v>5</v>
      </c>
      <c r="N5183" t="str">
        <f>TEXT(SalesData[[#This Row],[Order Date]], "mmmm")</f>
        <v>May</v>
      </c>
      <c r="O5183" s="7">
        <f>IF(SalesData[Sales]=0,0,SalesData[Profit]/SalesData[Sales])</f>
        <v>0.14294468711485198</v>
      </c>
      <c r="P5183" s="8">
        <f t="shared" si="80"/>
        <v>3.6065573770491803E-3</v>
      </c>
      <c r="Q5183" t="str">
        <f>IF(SalesData[[#This Row],[Discount]]&gt;0, "Yes", "No")</f>
        <v>Yes</v>
      </c>
      <c r="R5183" t="str">
        <f>TEXT(SalesData[[#This Row],[Order Date]],"mmm-yyyy")</f>
        <v>May-2024</v>
      </c>
      <c r="S5183">
        <f>YEAR(SalesData[[#This Row],[Order Date]])*100 + MONTH(SalesData[[#This Row],[Order Date]])</f>
        <v>202405</v>
      </c>
    </row>
    <row r="5184" spans="1:19" x14ac:dyDescent="0.3">
      <c r="A5184" t="s">
        <v>12880</v>
      </c>
      <c r="B5184" s="3">
        <v>45442</v>
      </c>
      <c r="C5184" t="s">
        <v>12881</v>
      </c>
      <c r="D5184" t="s">
        <v>13</v>
      </c>
      <c r="E5184" t="s">
        <v>14</v>
      </c>
      <c r="F5184" t="s">
        <v>31</v>
      </c>
      <c r="G5184">
        <v>2</v>
      </c>
      <c r="H5184" s="5">
        <v>390.21</v>
      </c>
      <c r="I5184" s="5">
        <v>0.26</v>
      </c>
      <c r="J5184" s="5">
        <v>577.51080000000002</v>
      </c>
      <c r="K5184" s="5">
        <v>106.5879540024732</v>
      </c>
      <c r="L5184">
        <f>YEAR(SalesData[Order Date])</f>
        <v>2024</v>
      </c>
      <c r="M5184">
        <f>MONTH(SalesData[Order Date])</f>
        <v>5</v>
      </c>
      <c r="N5184" t="str">
        <f>TEXT(SalesData[[#This Row],[Order Date]], "mmmm")</f>
        <v>May</v>
      </c>
      <c r="O5184" s="7">
        <f>IF(SalesData[Sales]=0,0,SalesData[Profit]/SalesData[Sales])</f>
        <v>0.18456443412395612</v>
      </c>
      <c r="P5184" s="8">
        <f t="shared" si="80"/>
        <v>3.3315394274877633E-4</v>
      </c>
      <c r="Q5184" t="str">
        <f>IF(SalesData[[#This Row],[Discount]]&gt;0, "Yes", "No")</f>
        <v>Yes</v>
      </c>
      <c r="R5184" t="str">
        <f>TEXT(SalesData[[#This Row],[Order Date]],"mmm-yyyy")</f>
        <v>May-2024</v>
      </c>
      <c r="S5184">
        <f>YEAR(SalesData[[#This Row],[Order Date]])*100 + MONTH(SalesData[[#This Row],[Order Date]])</f>
        <v>202405</v>
      </c>
    </row>
    <row r="5185" spans="1:19" x14ac:dyDescent="0.3">
      <c r="A5185" t="s">
        <v>12984</v>
      </c>
      <c r="B5185" s="3">
        <v>45416</v>
      </c>
      <c r="C5185" t="s">
        <v>12985</v>
      </c>
      <c r="D5185" t="s">
        <v>23</v>
      </c>
      <c r="E5185" t="s">
        <v>14</v>
      </c>
      <c r="F5185" t="s">
        <v>15</v>
      </c>
      <c r="G5185">
        <v>5</v>
      </c>
      <c r="H5185" s="5">
        <v>416.55</v>
      </c>
      <c r="I5185" s="5">
        <v>0.06</v>
      </c>
      <c r="J5185" s="5">
        <v>1957.7850000000001</v>
      </c>
      <c r="K5185" s="5">
        <v>454.43504271146372</v>
      </c>
      <c r="L5185">
        <f>YEAR(SalesData[Order Date])</f>
        <v>2024</v>
      </c>
      <c r="M5185">
        <f>MONTH(SalesData[Order Date])</f>
        <v>5</v>
      </c>
      <c r="N5185" t="str">
        <f>TEXT(SalesData[[#This Row],[Order Date]], "mmmm")</f>
        <v>May</v>
      </c>
      <c r="O5185" s="7">
        <f>IF(SalesData[Sales]=0,0,SalesData[Profit]/SalesData[Sales])</f>
        <v>0.23211692944397047</v>
      </c>
      <c r="P5185" s="8">
        <f t="shared" si="80"/>
        <v>2.8808066258552392E-5</v>
      </c>
      <c r="Q5185" t="str">
        <f>IF(SalesData[[#This Row],[Discount]]&gt;0, "Yes", "No")</f>
        <v>Yes</v>
      </c>
      <c r="R5185" t="str">
        <f>TEXT(SalesData[[#This Row],[Order Date]],"mmm-yyyy")</f>
        <v>May-2024</v>
      </c>
      <c r="S5185">
        <f>YEAR(SalesData[[#This Row],[Order Date]])*100 + MONTH(SalesData[[#This Row],[Order Date]])</f>
        <v>202405</v>
      </c>
    </row>
    <row r="5186" spans="1:19" x14ac:dyDescent="0.3">
      <c r="A5186" t="s">
        <v>13017</v>
      </c>
      <c r="B5186" s="3">
        <v>45427</v>
      </c>
      <c r="C5186" t="s">
        <v>13018</v>
      </c>
      <c r="D5186" t="s">
        <v>13</v>
      </c>
      <c r="E5186" t="s">
        <v>26</v>
      </c>
      <c r="F5186" t="s">
        <v>27</v>
      </c>
      <c r="G5186">
        <v>8</v>
      </c>
      <c r="H5186" s="5">
        <v>625.91</v>
      </c>
      <c r="I5186" s="5">
        <v>0.01</v>
      </c>
      <c r="J5186" s="5">
        <v>4957.2071999999998</v>
      </c>
      <c r="K5186" s="5">
        <v>420.54938923690833</v>
      </c>
      <c r="L5186">
        <f>YEAR(SalesData[Order Date])</f>
        <v>2024</v>
      </c>
      <c r="M5186">
        <f>MONTH(SalesData[Order Date])</f>
        <v>5</v>
      </c>
      <c r="N5186" t="str">
        <f>TEXT(SalesData[[#This Row],[Order Date]], "mmmm")</f>
        <v>May</v>
      </c>
      <c r="O5186" s="7">
        <f>IF(SalesData[Sales]=0,0,SalesData[Profit]/SalesData[Sales])</f>
        <v>8.4835951427833872E-2</v>
      </c>
      <c r="P5186" s="8">
        <f t="shared" ref="P5186:P5249" si="81">IF(H:H*G:G=0, 0, (I:I/(H:H*G:G)))</f>
        <v>1.9970922337077219E-6</v>
      </c>
      <c r="Q5186" t="str">
        <f>IF(SalesData[[#This Row],[Discount]]&gt;0, "Yes", "No")</f>
        <v>Yes</v>
      </c>
      <c r="R5186" t="str">
        <f>TEXT(SalesData[[#This Row],[Order Date]],"mmm-yyyy")</f>
        <v>May-2024</v>
      </c>
      <c r="S5186">
        <f>YEAR(SalesData[[#This Row],[Order Date]])*100 + MONTH(SalesData[[#This Row],[Order Date]])</f>
        <v>202405</v>
      </c>
    </row>
    <row r="5187" spans="1:19" x14ac:dyDescent="0.3">
      <c r="A5187" t="s">
        <v>13057</v>
      </c>
      <c r="B5187" s="3">
        <v>45426</v>
      </c>
      <c r="C5187" t="s">
        <v>13058</v>
      </c>
      <c r="D5187" t="s">
        <v>30</v>
      </c>
      <c r="E5187" t="s">
        <v>19</v>
      </c>
      <c r="F5187" t="s">
        <v>53</v>
      </c>
      <c r="G5187">
        <v>9</v>
      </c>
      <c r="H5187" s="5">
        <v>234.71</v>
      </c>
      <c r="I5187" s="5">
        <v>0.01</v>
      </c>
      <c r="J5187" s="5">
        <v>2091.2660999999998</v>
      </c>
      <c r="K5187" s="5">
        <v>224.37983535724061</v>
      </c>
      <c r="L5187">
        <f>YEAR(SalesData[Order Date])</f>
        <v>2024</v>
      </c>
      <c r="M5187">
        <f>MONTH(SalesData[Order Date])</f>
        <v>5</v>
      </c>
      <c r="N5187" t="str">
        <f>TEXT(SalesData[[#This Row],[Order Date]], "mmmm")</f>
        <v>May</v>
      </c>
      <c r="O5187" s="7">
        <f>IF(SalesData[Sales]=0,0,SalesData[Profit]/SalesData[Sales])</f>
        <v>0.1072937754584367</v>
      </c>
      <c r="P5187" s="8">
        <f t="shared" si="81"/>
        <v>4.7339743134553753E-6</v>
      </c>
      <c r="Q5187" t="str">
        <f>IF(SalesData[[#This Row],[Discount]]&gt;0, "Yes", "No")</f>
        <v>Yes</v>
      </c>
      <c r="R5187" t="str">
        <f>TEXT(SalesData[[#This Row],[Order Date]],"mmm-yyyy")</f>
        <v>May-2024</v>
      </c>
      <c r="S5187">
        <f>YEAR(SalesData[[#This Row],[Order Date]])*100 + MONTH(SalesData[[#This Row],[Order Date]])</f>
        <v>202405</v>
      </c>
    </row>
    <row r="5188" spans="1:19" x14ac:dyDescent="0.3">
      <c r="A5188" t="s">
        <v>13069</v>
      </c>
      <c r="B5188" s="3">
        <v>45428</v>
      </c>
      <c r="C5188" t="s">
        <v>13070</v>
      </c>
      <c r="D5188" t="s">
        <v>23</v>
      </c>
      <c r="E5188" t="s">
        <v>19</v>
      </c>
      <c r="F5188" t="s">
        <v>20</v>
      </c>
      <c r="G5188">
        <v>2</v>
      </c>
      <c r="H5188" s="5">
        <v>243.64</v>
      </c>
      <c r="I5188" s="5">
        <v>0.14000000000000001</v>
      </c>
      <c r="J5188" s="5">
        <v>419.06079999999997</v>
      </c>
      <c r="K5188" s="5">
        <v>89.529010202210415</v>
      </c>
      <c r="L5188">
        <f>YEAR(SalesData[Order Date])</f>
        <v>2024</v>
      </c>
      <c r="M5188">
        <f>MONTH(SalesData[Order Date])</f>
        <v>5</v>
      </c>
      <c r="N5188" t="str">
        <f>TEXT(SalesData[[#This Row],[Order Date]], "mmmm")</f>
        <v>May</v>
      </c>
      <c r="O5188" s="7">
        <f>IF(SalesData[Sales]=0,0,SalesData[Profit]/SalesData[Sales])</f>
        <v>0.21364205433247496</v>
      </c>
      <c r="P5188" s="8">
        <f t="shared" si="81"/>
        <v>2.8730914463963227E-4</v>
      </c>
      <c r="Q5188" t="str">
        <f>IF(SalesData[[#This Row],[Discount]]&gt;0, "Yes", "No")</f>
        <v>Yes</v>
      </c>
      <c r="R5188" t="str">
        <f>TEXT(SalesData[[#This Row],[Order Date]],"mmm-yyyy")</f>
        <v>May-2024</v>
      </c>
      <c r="S5188">
        <f>YEAR(SalesData[[#This Row],[Order Date]])*100 + MONTH(SalesData[[#This Row],[Order Date]])</f>
        <v>202405</v>
      </c>
    </row>
    <row r="5189" spans="1:19" x14ac:dyDescent="0.3">
      <c r="A5189" t="s">
        <v>13170</v>
      </c>
      <c r="B5189" s="3">
        <v>45415</v>
      </c>
      <c r="C5189" t="s">
        <v>13171</v>
      </c>
      <c r="D5189" t="s">
        <v>18</v>
      </c>
      <c r="E5189" t="s">
        <v>19</v>
      </c>
      <c r="F5189" t="s">
        <v>39</v>
      </c>
      <c r="G5189">
        <v>2</v>
      </c>
      <c r="H5189" s="5">
        <v>442.19</v>
      </c>
      <c r="I5189" s="5">
        <v>0.18</v>
      </c>
      <c r="J5189" s="5">
        <v>725.19160000000011</v>
      </c>
      <c r="K5189" s="5">
        <v>210.68306037467261</v>
      </c>
      <c r="L5189">
        <f>YEAR(SalesData[Order Date])</f>
        <v>2024</v>
      </c>
      <c r="M5189">
        <f>MONTH(SalesData[Order Date])</f>
        <v>5</v>
      </c>
      <c r="N5189" t="str">
        <f>TEXT(SalesData[[#This Row],[Order Date]], "mmmm")</f>
        <v>May</v>
      </c>
      <c r="O5189" s="7">
        <f>IF(SalesData[Sales]=0,0,SalesData[Profit]/SalesData[Sales])</f>
        <v>0.29052054708669073</v>
      </c>
      <c r="P5189" s="8">
        <f t="shared" si="81"/>
        <v>2.0353241819127523E-4</v>
      </c>
      <c r="Q5189" t="str">
        <f>IF(SalesData[[#This Row],[Discount]]&gt;0, "Yes", "No")</f>
        <v>Yes</v>
      </c>
      <c r="R5189" t="str">
        <f>TEXT(SalesData[[#This Row],[Order Date]],"mmm-yyyy")</f>
        <v>May-2024</v>
      </c>
      <c r="S5189">
        <f>YEAR(SalesData[[#This Row],[Order Date]])*100 + MONTH(SalesData[[#This Row],[Order Date]])</f>
        <v>202405</v>
      </c>
    </row>
    <row r="5190" spans="1:19" x14ac:dyDescent="0.3">
      <c r="A5190" t="s">
        <v>13234</v>
      </c>
      <c r="B5190" s="3">
        <v>45437</v>
      </c>
      <c r="C5190" t="s">
        <v>13235</v>
      </c>
      <c r="D5190" t="s">
        <v>23</v>
      </c>
      <c r="E5190" t="s">
        <v>26</v>
      </c>
      <c r="F5190" t="s">
        <v>91</v>
      </c>
      <c r="G5190">
        <v>3</v>
      </c>
      <c r="H5190" s="5">
        <v>57.49</v>
      </c>
      <c r="I5190" s="5">
        <v>0.17</v>
      </c>
      <c r="J5190" s="5">
        <v>143.15010000000001</v>
      </c>
      <c r="K5190" s="5">
        <v>42.081928746848803</v>
      </c>
      <c r="L5190">
        <f>YEAR(SalesData[Order Date])</f>
        <v>2024</v>
      </c>
      <c r="M5190">
        <f>MONTH(SalesData[Order Date])</f>
        <v>5</v>
      </c>
      <c r="N5190" t="str">
        <f>TEXT(SalesData[[#This Row],[Order Date]], "mmmm")</f>
        <v>May</v>
      </c>
      <c r="O5190" s="7">
        <f>IF(SalesData[Sales]=0,0,SalesData[Profit]/SalesData[Sales])</f>
        <v>0.29397065560449348</v>
      </c>
      <c r="P5190" s="8">
        <f t="shared" si="81"/>
        <v>9.8567866875398625E-4</v>
      </c>
      <c r="Q5190" t="str">
        <f>IF(SalesData[[#This Row],[Discount]]&gt;0, "Yes", "No")</f>
        <v>Yes</v>
      </c>
      <c r="R5190" t="str">
        <f>TEXT(SalesData[[#This Row],[Order Date]],"mmm-yyyy")</f>
        <v>May-2024</v>
      </c>
      <c r="S5190">
        <f>YEAR(SalesData[[#This Row],[Order Date]])*100 + MONTH(SalesData[[#This Row],[Order Date]])</f>
        <v>202405</v>
      </c>
    </row>
    <row r="5191" spans="1:19" x14ac:dyDescent="0.3">
      <c r="A5191" t="s">
        <v>13245</v>
      </c>
      <c r="B5191" s="3">
        <v>45440</v>
      </c>
      <c r="C5191" t="s">
        <v>13246</v>
      </c>
      <c r="D5191" t="s">
        <v>18</v>
      </c>
      <c r="E5191" t="s">
        <v>26</v>
      </c>
      <c r="F5191" t="s">
        <v>62</v>
      </c>
      <c r="G5191">
        <v>4</v>
      </c>
      <c r="H5191" s="5">
        <v>65.239999999999995</v>
      </c>
      <c r="I5191" s="5">
        <v>0.24</v>
      </c>
      <c r="J5191" s="5">
        <v>198.3296</v>
      </c>
      <c r="K5191" s="5">
        <v>50.197935484125082</v>
      </c>
      <c r="L5191">
        <f>YEAR(SalesData[Order Date])</f>
        <v>2024</v>
      </c>
      <c r="M5191">
        <f>MONTH(SalesData[Order Date])</f>
        <v>5</v>
      </c>
      <c r="N5191" t="str">
        <f>TEXT(SalesData[[#This Row],[Order Date]], "mmmm")</f>
        <v>May</v>
      </c>
      <c r="O5191" s="7">
        <f>IF(SalesData[Sales]=0,0,SalesData[Profit]/SalesData[Sales])</f>
        <v>0.25310359867677384</v>
      </c>
      <c r="P5191" s="8">
        <f t="shared" si="81"/>
        <v>9.1968117719190686E-4</v>
      </c>
      <c r="Q5191" t="str">
        <f>IF(SalesData[[#This Row],[Discount]]&gt;0, "Yes", "No")</f>
        <v>Yes</v>
      </c>
      <c r="R5191" t="str">
        <f>TEXT(SalesData[[#This Row],[Order Date]],"mmm-yyyy")</f>
        <v>May-2024</v>
      </c>
      <c r="S5191">
        <f>YEAR(SalesData[[#This Row],[Order Date]])*100 + MONTH(SalesData[[#This Row],[Order Date]])</f>
        <v>202405</v>
      </c>
    </row>
    <row r="5192" spans="1:19" x14ac:dyDescent="0.3">
      <c r="A5192" t="s">
        <v>13353</v>
      </c>
      <c r="B5192" s="3">
        <v>45439</v>
      </c>
      <c r="C5192" t="s">
        <v>13354</v>
      </c>
      <c r="D5192" t="s">
        <v>23</v>
      </c>
      <c r="E5192" t="s">
        <v>19</v>
      </c>
      <c r="F5192" t="s">
        <v>91</v>
      </c>
      <c r="G5192">
        <v>6</v>
      </c>
      <c r="H5192" s="5">
        <v>707.14</v>
      </c>
      <c r="I5192" s="5">
        <v>0.05</v>
      </c>
      <c r="J5192" s="5">
        <v>4030.6979999999999</v>
      </c>
      <c r="K5192" s="5">
        <v>759.22374368459828</v>
      </c>
      <c r="L5192">
        <f>YEAR(SalesData[Order Date])</f>
        <v>2024</v>
      </c>
      <c r="M5192">
        <f>MONTH(SalesData[Order Date])</f>
        <v>5</v>
      </c>
      <c r="N5192" t="str">
        <f>TEXT(SalesData[[#This Row],[Order Date]], "mmmm")</f>
        <v>May</v>
      </c>
      <c r="O5192" s="7">
        <f>IF(SalesData[Sales]=0,0,SalesData[Profit]/SalesData[Sales])</f>
        <v>0.18836036430528863</v>
      </c>
      <c r="P5192" s="8">
        <f t="shared" si="81"/>
        <v>1.1784559398893194E-5</v>
      </c>
      <c r="Q5192" t="str">
        <f>IF(SalesData[[#This Row],[Discount]]&gt;0, "Yes", "No")</f>
        <v>Yes</v>
      </c>
      <c r="R5192" t="str">
        <f>TEXT(SalesData[[#This Row],[Order Date]],"mmm-yyyy")</f>
        <v>May-2024</v>
      </c>
      <c r="S5192">
        <f>YEAR(SalesData[[#This Row],[Order Date]])*100 + MONTH(SalesData[[#This Row],[Order Date]])</f>
        <v>202405</v>
      </c>
    </row>
    <row r="5193" spans="1:19" x14ac:dyDescent="0.3">
      <c r="A5193" t="s">
        <v>13380</v>
      </c>
      <c r="B5193" s="3">
        <v>45417</v>
      </c>
      <c r="C5193" t="s">
        <v>13381</v>
      </c>
      <c r="D5193" t="s">
        <v>13</v>
      </c>
      <c r="E5193" t="s">
        <v>26</v>
      </c>
      <c r="F5193" t="s">
        <v>31</v>
      </c>
      <c r="G5193">
        <v>9</v>
      </c>
      <c r="H5193" s="5">
        <v>75.98</v>
      </c>
      <c r="I5193" s="5">
        <v>0.04</v>
      </c>
      <c r="J5193" s="5">
        <v>656.46720000000005</v>
      </c>
      <c r="K5193" s="5">
        <v>37.276538727834527</v>
      </c>
      <c r="L5193">
        <f>YEAR(SalesData[Order Date])</f>
        <v>2024</v>
      </c>
      <c r="M5193">
        <f>MONTH(SalesData[Order Date])</f>
        <v>5</v>
      </c>
      <c r="N5193" t="str">
        <f>TEXT(SalesData[[#This Row],[Order Date]], "mmmm")</f>
        <v>May</v>
      </c>
      <c r="O5193" s="7">
        <f>IF(SalesData[Sales]=0,0,SalesData[Profit]/SalesData[Sales])</f>
        <v>5.6783550995136579E-2</v>
      </c>
      <c r="P5193" s="8">
        <f t="shared" si="81"/>
        <v>5.8494925565207213E-5</v>
      </c>
      <c r="Q5193" t="str">
        <f>IF(SalesData[[#This Row],[Discount]]&gt;0, "Yes", "No")</f>
        <v>Yes</v>
      </c>
      <c r="R5193" t="str">
        <f>TEXT(SalesData[[#This Row],[Order Date]],"mmm-yyyy")</f>
        <v>May-2024</v>
      </c>
      <c r="S5193">
        <f>YEAR(SalesData[[#This Row],[Order Date]])*100 + MONTH(SalesData[[#This Row],[Order Date]])</f>
        <v>202405</v>
      </c>
    </row>
    <row r="5194" spans="1:19" x14ac:dyDescent="0.3">
      <c r="A5194" t="s">
        <v>13413</v>
      </c>
      <c r="B5194" s="3">
        <v>45423</v>
      </c>
      <c r="C5194" t="s">
        <v>13414</v>
      </c>
      <c r="D5194" t="s">
        <v>23</v>
      </c>
      <c r="E5194" t="s">
        <v>26</v>
      </c>
      <c r="F5194" t="s">
        <v>34</v>
      </c>
      <c r="G5194">
        <v>4</v>
      </c>
      <c r="H5194" s="5">
        <v>536.83000000000004</v>
      </c>
      <c r="I5194" s="5">
        <v>0.08</v>
      </c>
      <c r="J5194" s="5">
        <v>1975.5344</v>
      </c>
      <c r="K5194" s="5">
        <v>442.28635812918748</v>
      </c>
      <c r="L5194">
        <f>YEAR(SalesData[Order Date])</f>
        <v>2024</v>
      </c>
      <c r="M5194">
        <f>MONTH(SalesData[Order Date])</f>
        <v>5</v>
      </c>
      <c r="N5194" t="str">
        <f>TEXT(SalesData[[#This Row],[Order Date]], "mmmm")</f>
        <v>May</v>
      </c>
      <c r="O5194" s="7">
        <f>IF(SalesData[Sales]=0,0,SalesData[Profit]/SalesData[Sales])</f>
        <v>0.2238818813426825</v>
      </c>
      <c r="P5194" s="8">
        <f t="shared" si="81"/>
        <v>3.7255742041242107E-5</v>
      </c>
      <c r="Q5194" t="str">
        <f>IF(SalesData[[#This Row],[Discount]]&gt;0, "Yes", "No")</f>
        <v>Yes</v>
      </c>
      <c r="R5194" t="str">
        <f>TEXT(SalesData[[#This Row],[Order Date]],"mmm-yyyy")</f>
        <v>May-2024</v>
      </c>
      <c r="S5194">
        <f>YEAR(SalesData[[#This Row],[Order Date]])*100 + MONTH(SalesData[[#This Row],[Order Date]])</f>
        <v>202405</v>
      </c>
    </row>
    <row r="5195" spans="1:19" x14ac:dyDescent="0.3">
      <c r="A5195" t="s">
        <v>13459</v>
      </c>
      <c r="B5195" s="3">
        <v>45429</v>
      </c>
      <c r="C5195" t="s">
        <v>13460</v>
      </c>
      <c r="D5195" t="s">
        <v>13</v>
      </c>
      <c r="E5195" t="s">
        <v>19</v>
      </c>
      <c r="F5195" t="s">
        <v>31</v>
      </c>
      <c r="G5195">
        <v>4</v>
      </c>
      <c r="H5195" s="5">
        <v>867.78</v>
      </c>
      <c r="I5195" s="5">
        <v>0.17</v>
      </c>
      <c r="J5195" s="5">
        <v>2881.0295999999998</v>
      </c>
      <c r="K5195" s="5">
        <v>670.37678628663616</v>
      </c>
      <c r="L5195">
        <f>YEAR(SalesData[Order Date])</f>
        <v>2024</v>
      </c>
      <c r="M5195">
        <f>MONTH(SalesData[Order Date])</f>
        <v>5</v>
      </c>
      <c r="N5195" t="str">
        <f>TEXT(SalesData[[#This Row],[Order Date]], "mmmm")</f>
        <v>May</v>
      </c>
      <c r="O5195" s="7">
        <f>IF(SalesData[Sales]=0,0,SalesData[Profit]/SalesData[Sales])</f>
        <v>0.23268653202543849</v>
      </c>
      <c r="P5195" s="8">
        <f t="shared" si="81"/>
        <v>4.897554679757543E-5</v>
      </c>
      <c r="Q5195" t="str">
        <f>IF(SalesData[[#This Row],[Discount]]&gt;0, "Yes", "No")</f>
        <v>Yes</v>
      </c>
      <c r="R5195" t="str">
        <f>TEXT(SalesData[[#This Row],[Order Date]],"mmm-yyyy")</f>
        <v>May-2024</v>
      </c>
      <c r="S5195">
        <f>YEAR(SalesData[[#This Row],[Order Date]])*100 + MONTH(SalesData[[#This Row],[Order Date]])</f>
        <v>202405</v>
      </c>
    </row>
    <row r="5196" spans="1:19" x14ac:dyDescent="0.3">
      <c r="A5196" t="s">
        <v>13492</v>
      </c>
      <c r="B5196" s="3">
        <v>45416</v>
      </c>
      <c r="C5196" t="s">
        <v>13493</v>
      </c>
      <c r="D5196" t="s">
        <v>18</v>
      </c>
      <c r="E5196" t="s">
        <v>26</v>
      </c>
      <c r="F5196" t="s">
        <v>31</v>
      </c>
      <c r="G5196">
        <v>1</v>
      </c>
      <c r="H5196" s="5">
        <v>327.25</v>
      </c>
      <c r="I5196" s="5">
        <v>0.28000000000000003</v>
      </c>
      <c r="J5196" s="5">
        <v>235.62</v>
      </c>
      <c r="K5196" s="5">
        <v>63.27909446541166</v>
      </c>
      <c r="L5196">
        <f>YEAR(SalesData[Order Date])</f>
        <v>2024</v>
      </c>
      <c r="M5196">
        <f>MONTH(SalesData[Order Date])</f>
        <v>5</v>
      </c>
      <c r="N5196" t="str">
        <f>TEXT(SalesData[[#This Row],[Order Date]], "mmmm")</f>
        <v>May</v>
      </c>
      <c r="O5196" s="7">
        <f>IF(SalesData[Sales]=0,0,SalesData[Profit]/SalesData[Sales])</f>
        <v>0.26856419007474602</v>
      </c>
      <c r="P5196" s="8">
        <f t="shared" si="81"/>
        <v>8.5561497326203215E-4</v>
      </c>
      <c r="Q5196" t="str">
        <f>IF(SalesData[[#This Row],[Discount]]&gt;0, "Yes", "No")</f>
        <v>Yes</v>
      </c>
      <c r="R5196" t="str">
        <f>TEXT(SalesData[[#This Row],[Order Date]],"mmm-yyyy")</f>
        <v>May-2024</v>
      </c>
      <c r="S5196">
        <f>YEAR(SalesData[[#This Row],[Order Date]])*100 + MONTH(SalesData[[#This Row],[Order Date]])</f>
        <v>202405</v>
      </c>
    </row>
    <row r="5197" spans="1:19" x14ac:dyDescent="0.3">
      <c r="A5197" t="s">
        <v>13510</v>
      </c>
      <c r="B5197" s="3">
        <v>45422</v>
      </c>
      <c r="C5197" t="s">
        <v>969</v>
      </c>
      <c r="D5197" t="s">
        <v>13</v>
      </c>
      <c r="E5197" t="s">
        <v>14</v>
      </c>
      <c r="F5197" t="s">
        <v>20</v>
      </c>
      <c r="G5197">
        <v>3</v>
      </c>
      <c r="H5197" s="5">
        <v>922.88</v>
      </c>
      <c r="I5197" s="5">
        <v>0.22</v>
      </c>
      <c r="J5197" s="5">
        <v>2159.5392000000002</v>
      </c>
      <c r="K5197" s="5">
        <v>354.72061724663479</v>
      </c>
      <c r="L5197">
        <f>YEAR(SalesData[Order Date])</f>
        <v>2024</v>
      </c>
      <c r="M5197">
        <f>MONTH(SalesData[Order Date])</f>
        <v>5</v>
      </c>
      <c r="N5197" t="str">
        <f>TEXT(SalesData[[#This Row],[Order Date]], "mmmm")</f>
        <v>May</v>
      </c>
      <c r="O5197" s="7">
        <f>IF(SalesData[Sales]=0,0,SalesData[Profit]/SalesData[Sales])</f>
        <v>0.16425754959513342</v>
      </c>
      <c r="P5197" s="8">
        <f t="shared" si="81"/>
        <v>7.9461396208969025E-5</v>
      </c>
      <c r="Q5197" t="str">
        <f>IF(SalesData[[#This Row],[Discount]]&gt;0, "Yes", "No")</f>
        <v>Yes</v>
      </c>
      <c r="R5197" t="str">
        <f>TEXT(SalesData[[#This Row],[Order Date]],"mmm-yyyy")</f>
        <v>May-2024</v>
      </c>
      <c r="S5197">
        <f>YEAR(SalesData[[#This Row],[Order Date]])*100 + MONTH(SalesData[[#This Row],[Order Date]])</f>
        <v>202405</v>
      </c>
    </row>
    <row r="5198" spans="1:19" x14ac:dyDescent="0.3">
      <c r="A5198" t="s">
        <v>13519</v>
      </c>
      <c r="B5198" s="3">
        <v>45424</v>
      </c>
      <c r="C5198" t="s">
        <v>13520</v>
      </c>
      <c r="D5198" t="s">
        <v>18</v>
      </c>
      <c r="E5198" t="s">
        <v>19</v>
      </c>
      <c r="F5198" t="s">
        <v>39</v>
      </c>
      <c r="G5198">
        <v>3</v>
      </c>
      <c r="H5198" s="5">
        <v>555.91</v>
      </c>
      <c r="I5198" s="5">
        <v>0.26</v>
      </c>
      <c r="J5198" s="5">
        <v>1234.1202000000001</v>
      </c>
      <c r="K5198" s="5">
        <v>332.3539218105891</v>
      </c>
      <c r="L5198">
        <f>YEAR(SalesData[Order Date])</f>
        <v>2024</v>
      </c>
      <c r="M5198">
        <f>MONTH(SalesData[Order Date])</f>
        <v>5</v>
      </c>
      <c r="N5198" t="str">
        <f>TEXT(SalesData[[#This Row],[Order Date]], "mmmm")</f>
        <v>May</v>
      </c>
      <c r="O5198" s="7">
        <f>IF(SalesData[Sales]=0,0,SalesData[Profit]/SalesData[Sales])</f>
        <v>0.26930433665261216</v>
      </c>
      <c r="P5198" s="8">
        <f t="shared" si="81"/>
        <v>1.5590053545837756E-4</v>
      </c>
      <c r="Q5198" t="str">
        <f>IF(SalesData[[#This Row],[Discount]]&gt;0, "Yes", "No")</f>
        <v>Yes</v>
      </c>
      <c r="R5198" t="str">
        <f>TEXT(SalesData[[#This Row],[Order Date]],"mmm-yyyy")</f>
        <v>May-2024</v>
      </c>
      <c r="S5198">
        <f>YEAR(SalesData[[#This Row],[Order Date]])*100 + MONTH(SalesData[[#This Row],[Order Date]])</f>
        <v>202405</v>
      </c>
    </row>
    <row r="5199" spans="1:19" x14ac:dyDescent="0.3">
      <c r="A5199" t="s">
        <v>13525</v>
      </c>
      <c r="B5199" s="3">
        <v>45425</v>
      </c>
      <c r="C5199" t="s">
        <v>13526</v>
      </c>
      <c r="D5199" t="s">
        <v>18</v>
      </c>
      <c r="E5199" t="s">
        <v>14</v>
      </c>
      <c r="F5199" t="s">
        <v>44</v>
      </c>
      <c r="G5199">
        <v>7</v>
      </c>
      <c r="H5199" s="5">
        <v>849.2</v>
      </c>
      <c r="I5199" s="5">
        <v>0.13</v>
      </c>
      <c r="J5199" s="5">
        <v>5171.6280000000006</v>
      </c>
      <c r="K5199" s="5">
        <v>1366.476213232492</v>
      </c>
      <c r="L5199">
        <f>YEAR(SalesData[Order Date])</f>
        <v>2024</v>
      </c>
      <c r="M5199">
        <f>MONTH(SalesData[Order Date])</f>
        <v>5</v>
      </c>
      <c r="N5199" t="str">
        <f>TEXT(SalesData[[#This Row],[Order Date]], "mmmm")</f>
        <v>May</v>
      </c>
      <c r="O5199" s="7">
        <f>IF(SalesData[Sales]=0,0,SalesData[Profit]/SalesData[Sales])</f>
        <v>0.26422554236934515</v>
      </c>
      <c r="P5199" s="8">
        <f t="shared" si="81"/>
        <v>2.18693223874571E-5</v>
      </c>
      <c r="Q5199" t="str">
        <f>IF(SalesData[[#This Row],[Discount]]&gt;0, "Yes", "No")</f>
        <v>Yes</v>
      </c>
      <c r="R5199" t="str">
        <f>TEXT(SalesData[[#This Row],[Order Date]],"mmm-yyyy")</f>
        <v>May-2024</v>
      </c>
      <c r="S5199">
        <f>YEAR(SalesData[[#This Row],[Order Date]])*100 + MONTH(SalesData[[#This Row],[Order Date]])</f>
        <v>202405</v>
      </c>
    </row>
    <row r="5200" spans="1:19" x14ac:dyDescent="0.3">
      <c r="A5200" t="s">
        <v>13531</v>
      </c>
      <c r="B5200" s="3">
        <v>45413</v>
      </c>
      <c r="C5200" t="s">
        <v>13532</v>
      </c>
      <c r="D5200" t="s">
        <v>18</v>
      </c>
      <c r="E5200" t="s">
        <v>26</v>
      </c>
      <c r="F5200" t="s">
        <v>31</v>
      </c>
      <c r="G5200">
        <v>3</v>
      </c>
      <c r="H5200" s="5">
        <v>73.319999999999993</v>
      </c>
      <c r="I5200" s="5">
        <v>0.28000000000000003</v>
      </c>
      <c r="J5200" s="5">
        <v>158.37119999999999</v>
      </c>
      <c r="K5200" s="5">
        <v>15.74502348021363</v>
      </c>
      <c r="L5200">
        <f>YEAR(SalesData[Order Date])</f>
        <v>2024</v>
      </c>
      <c r="M5200">
        <f>MONTH(SalesData[Order Date])</f>
        <v>5</v>
      </c>
      <c r="N5200" t="str">
        <f>TEXT(SalesData[[#This Row],[Order Date]], "mmmm")</f>
        <v>May</v>
      </c>
      <c r="O5200" s="7">
        <f>IF(SalesData[Sales]=0,0,SalesData[Profit]/SalesData[Sales])</f>
        <v>9.9418476845623646E-2</v>
      </c>
      <c r="P5200" s="8">
        <f t="shared" si="81"/>
        <v>1.2729587197672307E-3</v>
      </c>
      <c r="Q5200" t="str">
        <f>IF(SalesData[[#This Row],[Discount]]&gt;0, "Yes", "No")</f>
        <v>Yes</v>
      </c>
      <c r="R5200" t="str">
        <f>TEXT(SalesData[[#This Row],[Order Date]],"mmm-yyyy")</f>
        <v>May-2024</v>
      </c>
      <c r="S5200">
        <f>YEAR(SalesData[[#This Row],[Order Date]])*100 + MONTH(SalesData[[#This Row],[Order Date]])</f>
        <v>202405</v>
      </c>
    </row>
    <row r="5201" spans="1:19" x14ac:dyDescent="0.3">
      <c r="A5201" t="s">
        <v>13613</v>
      </c>
      <c r="B5201" s="3">
        <v>45413</v>
      </c>
      <c r="C5201" t="s">
        <v>641</v>
      </c>
      <c r="D5201" t="s">
        <v>23</v>
      </c>
      <c r="E5201" t="s">
        <v>19</v>
      </c>
      <c r="F5201" t="s">
        <v>91</v>
      </c>
      <c r="G5201">
        <v>7</v>
      </c>
      <c r="H5201" s="5">
        <v>334.27</v>
      </c>
      <c r="I5201" s="5">
        <v>0.2</v>
      </c>
      <c r="J5201" s="5">
        <v>1871.912</v>
      </c>
      <c r="K5201" s="5">
        <v>192.5879660889444</v>
      </c>
      <c r="L5201">
        <f>YEAR(SalesData[Order Date])</f>
        <v>2024</v>
      </c>
      <c r="M5201">
        <f>MONTH(SalesData[Order Date])</f>
        <v>5</v>
      </c>
      <c r="N5201" t="str">
        <f>TEXT(SalesData[[#This Row],[Order Date]], "mmmm")</f>
        <v>May</v>
      </c>
      <c r="O5201" s="7">
        <f>IF(SalesData[Sales]=0,0,SalesData[Profit]/SalesData[Sales])</f>
        <v>0.10288302339476663</v>
      </c>
      <c r="P5201" s="8">
        <f t="shared" si="81"/>
        <v>8.5474103483497096E-5</v>
      </c>
      <c r="Q5201" t="str">
        <f>IF(SalesData[[#This Row],[Discount]]&gt;0, "Yes", "No")</f>
        <v>Yes</v>
      </c>
      <c r="R5201" t="str">
        <f>TEXT(SalesData[[#This Row],[Order Date]],"mmm-yyyy")</f>
        <v>May-2024</v>
      </c>
      <c r="S5201">
        <f>YEAR(SalesData[[#This Row],[Order Date]])*100 + MONTH(SalesData[[#This Row],[Order Date]])</f>
        <v>202405</v>
      </c>
    </row>
    <row r="5202" spans="1:19" x14ac:dyDescent="0.3">
      <c r="A5202" t="s">
        <v>13711</v>
      </c>
      <c r="B5202" s="3">
        <v>45439</v>
      </c>
      <c r="C5202" t="s">
        <v>13712</v>
      </c>
      <c r="D5202" t="s">
        <v>23</v>
      </c>
      <c r="E5202" t="s">
        <v>26</v>
      </c>
      <c r="F5202" t="s">
        <v>91</v>
      </c>
      <c r="G5202">
        <v>4</v>
      </c>
      <c r="H5202" s="5">
        <v>613.77</v>
      </c>
      <c r="I5202" s="5">
        <v>0.25</v>
      </c>
      <c r="J5202" s="5">
        <v>1841.31</v>
      </c>
      <c r="K5202" s="5">
        <v>456.396716356897</v>
      </c>
      <c r="L5202">
        <f>YEAR(SalesData[Order Date])</f>
        <v>2024</v>
      </c>
      <c r="M5202">
        <f>MONTH(SalesData[Order Date])</f>
        <v>5</v>
      </c>
      <c r="N5202" t="str">
        <f>TEXT(SalesData[[#This Row],[Order Date]], "mmmm")</f>
        <v>May</v>
      </c>
      <c r="O5202" s="7">
        <f>IF(SalesData[Sales]=0,0,SalesData[Profit]/SalesData[Sales])</f>
        <v>0.24786522440919617</v>
      </c>
      <c r="P5202" s="8">
        <f t="shared" si="81"/>
        <v>1.0182967561138538E-4</v>
      </c>
      <c r="Q5202" t="str">
        <f>IF(SalesData[[#This Row],[Discount]]&gt;0, "Yes", "No")</f>
        <v>Yes</v>
      </c>
      <c r="R5202" t="str">
        <f>TEXT(SalesData[[#This Row],[Order Date]],"mmm-yyyy")</f>
        <v>May-2024</v>
      </c>
      <c r="S5202">
        <f>YEAR(SalesData[[#This Row],[Order Date]])*100 + MONTH(SalesData[[#This Row],[Order Date]])</f>
        <v>202405</v>
      </c>
    </row>
    <row r="5203" spans="1:19" x14ac:dyDescent="0.3">
      <c r="A5203" t="s">
        <v>13729</v>
      </c>
      <c r="B5203" s="3">
        <v>45430</v>
      </c>
      <c r="C5203" t="s">
        <v>13730</v>
      </c>
      <c r="D5203" t="s">
        <v>13</v>
      </c>
      <c r="E5203" t="s">
        <v>26</v>
      </c>
      <c r="F5203" t="s">
        <v>27</v>
      </c>
      <c r="G5203">
        <v>9</v>
      </c>
      <c r="H5203" s="5">
        <v>172.57</v>
      </c>
      <c r="I5203" s="5">
        <v>0.09</v>
      </c>
      <c r="J5203" s="5">
        <v>1413.3483000000001</v>
      </c>
      <c r="K5203" s="5">
        <v>204.83749411048771</v>
      </c>
      <c r="L5203">
        <f>YEAR(SalesData[Order Date])</f>
        <v>2024</v>
      </c>
      <c r="M5203">
        <f>MONTH(SalesData[Order Date])</f>
        <v>5</v>
      </c>
      <c r="N5203" t="str">
        <f>TEXT(SalesData[[#This Row],[Order Date]], "mmmm")</f>
        <v>May</v>
      </c>
      <c r="O5203" s="7">
        <f>IF(SalesData[Sales]=0,0,SalesData[Profit]/SalesData[Sales])</f>
        <v>0.14493065446817865</v>
      </c>
      <c r="P5203" s="8">
        <f t="shared" si="81"/>
        <v>5.7947499565393758E-5</v>
      </c>
      <c r="Q5203" t="str">
        <f>IF(SalesData[[#This Row],[Discount]]&gt;0, "Yes", "No")</f>
        <v>Yes</v>
      </c>
      <c r="R5203" t="str">
        <f>TEXT(SalesData[[#This Row],[Order Date]],"mmm-yyyy")</f>
        <v>May-2024</v>
      </c>
      <c r="S5203">
        <f>YEAR(SalesData[[#This Row],[Order Date]])*100 + MONTH(SalesData[[#This Row],[Order Date]])</f>
        <v>202405</v>
      </c>
    </row>
    <row r="5204" spans="1:19" x14ac:dyDescent="0.3">
      <c r="A5204" t="s">
        <v>13819</v>
      </c>
      <c r="B5204" s="3">
        <v>45418</v>
      </c>
      <c r="C5204" t="s">
        <v>13820</v>
      </c>
      <c r="D5204" t="s">
        <v>30</v>
      </c>
      <c r="E5204" t="s">
        <v>14</v>
      </c>
      <c r="F5204" t="s">
        <v>62</v>
      </c>
      <c r="G5204">
        <v>5</v>
      </c>
      <c r="H5204" s="5">
        <v>489.49</v>
      </c>
      <c r="I5204" s="5">
        <v>0.22</v>
      </c>
      <c r="J5204" s="5">
        <v>1909.011</v>
      </c>
      <c r="K5204" s="5">
        <v>210.29299382841151</v>
      </c>
      <c r="L5204">
        <f>YEAR(SalesData[Order Date])</f>
        <v>2024</v>
      </c>
      <c r="M5204">
        <f>MONTH(SalesData[Order Date])</f>
        <v>5</v>
      </c>
      <c r="N5204" t="str">
        <f>TEXT(SalesData[[#This Row],[Order Date]], "mmmm")</f>
        <v>May</v>
      </c>
      <c r="O5204" s="7">
        <f>IF(SalesData[Sales]=0,0,SalesData[Profit]/SalesData[Sales])</f>
        <v>0.11015808386039237</v>
      </c>
      <c r="P5204" s="8">
        <f t="shared" si="81"/>
        <v>8.9889476802386167E-5</v>
      </c>
      <c r="Q5204" t="str">
        <f>IF(SalesData[[#This Row],[Discount]]&gt;0, "Yes", "No")</f>
        <v>Yes</v>
      </c>
      <c r="R5204" t="str">
        <f>TEXT(SalesData[[#This Row],[Order Date]],"mmm-yyyy")</f>
        <v>May-2024</v>
      </c>
      <c r="S5204">
        <f>YEAR(SalesData[[#This Row],[Order Date]])*100 + MONTH(SalesData[[#This Row],[Order Date]])</f>
        <v>202405</v>
      </c>
    </row>
    <row r="5205" spans="1:19" x14ac:dyDescent="0.3">
      <c r="A5205" t="s">
        <v>13969</v>
      </c>
      <c r="B5205" s="3">
        <v>45418</v>
      </c>
      <c r="C5205" t="s">
        <v>13970</v>
      </c>
      <c r="D5205" t="s">
        <v>30</v>
      </c>
      <c r="E5205" t="s">
        <v>19</v>
      </c>
      <c r="F5205" t="s">
        <v>53</v>
      </c>
      <c r="G5205">
        <v>4</v>
      </c>
      <c r="H5205" s="5">
        <v>839.14</v>
      </c>
      <c r="I5205" s="5">
        <v>0.15</v>
      </c>
      <c r="J5205" s="5">
        <v>2853.076</v>
      </c>
      <c r="K5205" s="5">
        <v>642.60225998060673</v>
      </c>
      <c r="L5205">
        <f>YEAR(SalesData[Order Date])</f>
        <v>2024</v>
      </c>
      <c r="M5205">
        <f>MONTH(SalesData[Order Date])</f>
        <v>5</v>
      </c>
      <c r="N5205" t="str">
        <f>TEXT(SalesData[[#This Row],[Order Date]], "mmmm")</f>
        <v>May</v>
      </c>
      <c r="O5205" s="7">
        <f>IF(SalesData[Sales]=0,0,SalesData[Profit]/SalesData[Sales])</f>
        <v>0.22523138534711543</v>
      </c>
      <c r="P5205" s="8">
        <f t="shared" si="81"/>
        <v>4.468860976714255E-5</v>
      </c>
      <c r="Q5205" t="str">
        <f>IF(SalesData[[#This Row],[Discount]]&gt;0, "Yes", "No")</f>
        <v>Yes</v>
      </c>
      <c r="R5205" t="str">
        <f>TEXT(SalesData[[#This Row],[Order Date]],"mmm-yyyy")</f>
        <v>May-2024</v>
      </c>
      <c r="S5205">
        <f>YEAR(SalesData[[#This Row],[Order Date]])*100 + MONTH(SalesData[[#This Row],[Order Date]])</f>
        <v>202405</v>
      </c>
    </row>
    <row r="5206" spans="1:19" x14ac:dyDescent="0.3">
      <c r="A5206" t="s">
        <v>13981</v>
      </c>
      <c r="B5206" s="3">
        <v>45429</v>
      </c>
      <c r="C5206" t="s">
        <v>13982</v>
      </c>
      <c r="D5206" t="s">
        <v>18</v>
      </c>
      <c r="E5206" t="s">
        <v>19</v>
      </c>
      <c r="F5206" t="s">
        <v>31</v>
      </c>
      <c r="G5206">
        <v>3</v>
      </c>
      <c r="H5206" s="5">
        <v>316.95999999999998</v>
      </c>
      <c r="I5206" s="5">
        <v>0.22</v>
      </c>
      <c r="J5206" s="5">
        <v>741.68639999999994</v>
      </c>
      <c r="K5206" s="5">
        <v>101.96586881441129</v>
      </c>
      <c r="L5206">
        <f>YEAR(SalesData[Order Date])</f>
        <v>2024</v>
      </c>
      <c r="M5206">
        <f>MONTH(SalesData[Order Date])</f>
        <v>5</v>
      </c>
      <c r="N5206" t="str">
        <f>TEXT(SalesData[[#This Row],[Order Date]], "mmmm")</f>
        <v>May</v>
      </c>
      <c r="O5206" s="7">
        <f>IF(SalesData[Sales]=0,0,SalesData[Profit]/SalesData[Sales])</f>
        <v>0.13747841245897363</v>
      </c>
      <c r="P5206" s="8">
        <f t="shared" si="81"/>
        <v>2.3136463065791691E-4</v>
      </c>
      <c r="Q5206" t="str">
        <f>IF(SalesData[[#This Row],[Discount]]&gt;0, "Yes", "No")</f>
        <v>Yes</v>
      </c>
      <c r="R5206" t="str">
        <f>TEXT(SalesData[[#This Row],[Order Date]],"mmm-yyyy")</f>
        <v>May-2024</v>
      </c>
      <c r="S5206">
        <f>YEAR(SalesData[[#This Row],[Order Date]])*100 + MONTH(SalesData[[#This Row],[Order Date]])</f>
        <v>202405</v>
      </c>
    </row>
    <row r="5207" spans="1:19" x14ac:dyDescent="0.3">
      <c r="A5207" t="s">
        <v>14041</v>
      </c>
      <c r="B5207" s="3">
        <v>45435</v>
      </c>
      <c r="C5207" t="s">
        <v>14042</v>
      </c>
      <c r="D5207" t="s">
        <v>13</v>
      </c>
      <c r="E5207" t="s">
        <v>26</v>
      </c>
      <c r="F5207" t="s">
        <v>44</v>
      </c>
      <c r="G5207">
        <v>6</v>
      </c>
      <c r="H5207" s="5">
        <v>744.09</v>
      </c>
      <c r="I5207" s="5">
        <v>0.06</v>
      </c>
      <c r="J5207" s="5">
        <v>4196.6675999999998</v>
      </c>
      <c r="K5207" s="5">
        <v>974.95142964094487</v>
      </c>
      <c r="L5207">
        <f>YEAR(SalesData[Order Date])</f>
        <v>2024</v>
      </c>
      <c r="M5207">
        <f>MONTH(SalesData[Order Date])</f>
        <v>5</v>
      </c>
      <c r="N5207" t="str">
        <f>TEXT(SalesData[[#This Row],[Order Date]], "mmmm")</f>
        <v>May</v>
      </c>
      <c r="O5207" s="7">
        <f>IF(SalesData[Sales]=0,0,SalesData[Profit]/SalesData[Sales])</f>
        <v>0.2323156186210566</v>
      </c>
      <c r="P5207" s="8">
        <f t="shared" si="81"/>
        <v>1.3439234501202812E-5</v>
      </c>
      <c r="Q5207" t="str">
        <f>IF(SalesData[[#This Row],[Discount]]&gt;0, "Yes", "No")</f>
        <v>Yes</v>
      </c>
      <c r="R5207" t="str">
        <f>TEXT(SalesData[[#This Row],[Order Date]],"mmm-yyyy")</f>
        <v>May-2024</v>
      </c>
      <c r="S5207">
        <f>YEAR(SalesData[[#This Row],[Order Date]])*100 + MONTH(SalesData[[#This Row],[Order Date]])</f>
        <v>202405</v>
      </c>
    </row>
    <row r="5208" spans="1:19" x14ac:dyDescent="0.3">
      <c r="A5208" t="s">
        <v>14049</v>
      </c>
      <c r="B5208" s="3">
        <v>45418</v>
      </c>
      <c r="C5208" t="s">
        <v>14050</v>
      </c>
      <c r="D5208" t="s">
        <v>30</v>
      </c>
      <c r="E5208" t="s">
        <v>26</v>
      </c>
      <c r="F5208" t="s">
        <v>20</v>
      </c>
      <c r="G5208">
        <v>5</v>
      </c>
      <c r="H5208" s="5">
        <v>52.97</v>
      </c>
      <c r="I5208" s="5">
        <v>0.1</v>
      </c>
      <c r="J5208" s="5">
        <v>238.36500000000001</v>
      </c>
      <c r="K5208" s="5">
        <v>50.619665817156474</v>
      </c>
      <c r="L5208">
        <f>YEAR(SalesData[Order Date])</f>
        <v>2024</v>
      </c>
      <c r="M5208">
        <f>MONTH(SalesData[Order Date])</f>
        <v>5</v>
      </c>
      <c r="N5208" t="str">
        <f>TEXT(SalesData[[#This Row],[Order Date]], "mmmm")</f>
        <v>May</v>
      </c>
      <c r="O5208" s="7">
        <f>IF(SalesData[Sales]=0,0,SalesData[Profit]/SalesData[Sales])</f>
        <v>0.21236199029705063</v>
      </c>
      <c r="P5208" s="8">
        <f t="shared" si="81"/>
        <v>3.7757221068529355E-4</v>
      </c>
      <c r="Q5208" t="str">
        <f>IF(SalesData[[#This Row],[Discount]]&gt;0, "Yes", "No")</f>
        <v>Yes</v>
      </c>
      <c r="R5208" t="str">
        <f>TEXT(SalesData[[#This Row],[Order Date]],"mmm-yyyy")</f>
        <v>May-2024</v>
      </c>
      <c r="S5208">
        <f>YEAR(SalesData[[#This Row],[Order Date]])*100 + MONTH(SalesData[[#This Row],[Order Date]])</f>
        <v>202405</v>
      </c>
    </row>
    <row r="5209" spans="1:19" x14ac:dyDescent="0.3">
      <c r="A5209" t="s">
        <v>14106</v>
      </c>
      <c r="B5209" s="3">
        <v>45442</v>
      </c>
      <c r="C5209" t="s">
        <v>14107</v>
      </c>
      <c r="D5209" t="s">
        <v>23</v>
      </c>
      <c r="E5209" t="s">
        <v>14</v>
      </c>
      <c r="F5209" t="s">
        <v>44</v>
      </c>
      <c r="G5209">
        <v>1</v>
      </c>
      <c r="H5209" s="5">
        <v>208.63</v>
      </c>
      <c r="I5209" s="5">
        <v>0.15</v>
      </c>
      <c r="J5209" s="5">
        <v>177.3355</v>
      </c>
      <c r="K5209" s="5">
        <v>35.010904668119181</v>
      </c>
      <c r="L5209">
        <f>YEAR(SalesData[Order Date])</f>
        <v>2024</v>
      </c>
      <c r="M5209">
        <f>MONTH(SalesData[Order Date])</f>
        <v>5</v>
      </c>
      <c r="N5209" t="str">
        <f>TEXT(SalesData[[#This Row],[Order Date]], "mmmm")</f>
        <v>May</v>
      </c>
      <c r="O5209" s="7">
        <f>IF(SalesData[Sales]=0,0,SalesData[Profit]/SalesData[Sales])</f>
        <v>0.1974275013639073</v>
      </c>
      <c r="P5209" s="8">
        <f t="shared" si="81"/>
        <v>7.1897617792263818E-4</v>
      </c>
      <c r="Q5209" t="str">
        <f>IF(SalesData[[#This Row],[Discount]]&gt;0, "Yes", "No")</f>
        <v>Yes</v>
      </c>
      <c r="R5209" t="str">
        <f>TEXT(SalesData[[#This Row],[Order Date]],"mmm-yyyy")</f>
        <v>May-2024</v>
      </c>
      <c r="S5209">
        <f>YEAR(SalesData[[#This Row],[Order Date]])*100 + MONTH(SalesData[[#This Row],[Order Date]])</f>
        <v>202405</v>
      </c>
    </row>
    <row r="5210" spans="1:19" x14ac:dyDescent="0.3">
      <c r="A5210" t="s">
        <v>14175</v>
      </c>
      <c r="B5210" s="3">
        <v>45432</v>
      </c>
      <c r="C5210" t="s">
        <v>14176</v>
      </c>
      <c r="D5210" t="s">
        <v>30</v>
      </c>
      <c r="E5210" t="s">
        <v>14</v>
      </c>
      <c r="F5210" t="s">
        <v>20</v>
      </c>
      <c r="G5210">
        <v>8</v>
      </c>
      <c r="H5210" s="5">
        <v>26.41</v>
      </c>
      <c r="I5210" s="5">
        <v>0.21</v>
      </c>
      <c r="J5210" s="5">
        <v>166.91120000000001</v>
      </c>
      <c r="K5210" s="5">
        <v>34.334252900540342</v>
      </c>
      <c r="L5210">
        <f>YEAR(SalesData[Order Date])</f>
        <v>2024</v>
      </c>
      <c r="M5210">
        <f>MONTH(SalesData[Order Date])</f>
        <v>5</v>
      </c>
      <c r="N5210" t="str">
        <f>TEXT(SalesData[[#This Row],[Order Date]], "mmmm")</f>
        <v>May</v>
      </c>
      <c r="O5210" s="7">
        <f>IF(SalesData[Sales]=0,0,SalesData[Profit]/SalesData[Sales])</f>
        <v>0.20570370892151241</v>
      </c>
      <c r="P5210" s="8">
        <f t="shared" si="81"/>
        <v>9.9394168875425971E-4</v>
      </c>
      <c r="Q5210" t="str">
        <f>IF(SalesData[[#This Row],[Discount]]&gt;0, "Yes", "No")</f>
        <v>Yes</v>
      </c>
      <c r="R5210" t="str">
        <f>TEXT(SalesData[[#This Row],[Order Date]],"mmm-yyyy")</f>
        <v>May-2024</v>
      </c>
      <c r="S5210">
        <f>YEAR(SalesData[[#This Row],[Order Date]])*100 + MONTH(SalesData[[#This Row],[Order Date]])</f>
        <v>202405</v>
      </c>
    </row>
    <row r="5211" spans="1:19" x14ac:dyDescent="0.3">
      <c r="A5211" t="s">
        <v>14234</v>
      </c>
      <c r="B5211" s="3">
        <v>45420</v>
      </c>
      <c r="C5211" t="s">
        <v>14235</v>
      </c>
      <c r="D5211" t="s">
        <v>18</v>
      </c>
      <c r="E5211" t="s">
        <v>19</v>
      </c>
      <c r="F5211" t="s">
        <v>39</v>
      </c>
      <c r="G5211">
        <v>4</v>
      </c>
      <c r="H5211" s="5">
        <v>591.88</v>
      </c>
      <c r="I5211" s="5">
        <v>0.21</v>
      </c>
      <c r="J5211" s="5">
        <v>1870.3407999999999</v>
      </c>
      <c r="K5211" s="5">
        <v>170.02875424086949</v>
      </c>
      <c r="L5211">
        <f>YEAR(SalesData[Order Date])</f>
        <v>2024</v>
      </c>
      <c r="M5211">
        <f>MONTH(SalesData[Order Date])</f>
        <v>5</v>
      </c>
      <c r="N5211" t="str">
        <f>TEXT(SalesData[[#This Row],[Order Date]], "mmmm")</f>
        <v>May</v>
      </c>
      <c r="O5211" s="7">
        <f>IF(SalesData[Sales]=0,0,SalesData[Profit]/SalesData[Sales])</f>
        <v>9.0907899908331938E-2</v>
      </c>
      <c r="P5211" s="8">
        <f t="shared" si="81"/>
        <v>8.8700412245725486E-5</v>
      </c>
      <c r="Q5211" t="str">
        <f>IF(SalesData[[#This Row],[Discount]]&gt;0, "Yes", "No")</f>
        <v>Yes</v>
      </c>
      <c r="R5211" t="str">
        <f>TEXT(SalesData[[#This Row],[Order Date]],"mmm-yyyy")</f>
        <v>May-2024</v>
      </c>
      <c r="S5211">
        <f>YEAR(SalesData[[#This Row],[Order Date]])*100 + MONTH(SalesData[[#This Row],[Order Date]])</f>
        <v>202405</v>
      </c>
    </row>
    <row r="5212" spans="1:19" x14ac:dyDescent="0.3">
      <c r="A5212" t="s">
        <v>14244</v>
      </c>
      <c r="B5212" s="3">
        <v>45422</v>
      </c>
      <c r="C5212" t="s">
        <v>14245</v>
      </c>
      <c r="D5212" t="s">
        <v>23</v>
      </c>
      <c r="E5212" t="s">
        <v>19</v>
      </c>
      <c r="F5212" t="s">
        <v>15</v>
      </c>
      <c r="G5212">
        <v>1</v>
      </c>
      <c r="H5212" s="5">
        <v>942.74</v>
      </c>
      <c r="I5212" s="5">
        <v>0.11</v>
      </c>
      <c r="J5212" s="5">
        <v>839.03859999999997</v>
      </c>
      <c r="K5212" s="5">
        <v>211.36074113368281</v>
      </c>
      <c r="L5212">
        <f>YEAR(SalesData[Order Date])</f>
        <v>2024</v>
      </c>
      <c r="M5212">
        <f>MONTH(SalesData[Order Date])</f>
        <v>5</v>
      </c>
      <c r="N5212" t="str">
        <f>TEXT(SalesData[[#This Row],[Order Date]], "mmmm")</f>
        <v>May</v>
      </c>
      <c r="O5212" s="7">
        <f>IF(SalesData[Sales]=0,0,SalesData[Profit]/SalesData[Sales])</f>
        <v>0.25190824490516028</v>
      </c>
      <c r="P5212" s="8">
        <f t="shared" si="81"/>
        <v>1.1668116341727306E-4</v>
      </c>
      <c r="Q5212" t="str">
        <f>IF(SalesData[[#This Row],[Discount]]&gt;0, "Yes", "No")</f>
        <v>Yes</v>
      </c>
      <c r="R5212" t="str">
        <f>TEXT(SalesData[[#This Row],[Order Date]],"mmm-yyyy")</f>
        <v>May-2024</v>
      </c>
      <c r="S5212">
        <f>YEAR(SalesData[[#This Row],[Order Date]])*100 + MONTH(SalesData[[#This Row],[Order Date]])</f>
        <v>202405</v>
      </c>
    </row>
    <row r="5213" spans="1:19" x14ac:dyDescent="0.3">
      <c r="A5213" t="s">
        <v>14387</v>
      </c>
      <c r="B5213" s="3">
        <v>45429</v>
      </c>
      <c r="C5213" t="s">
        <v>11511</v>
      </c>
      <c r="D5213" t="s">
        <v>13</v>
      </c>
      <c r="E5213" t="s">
        <v>19</v>
      </c>
      <c r="F5213" t="s">
        <v>62</v>
      </c>
      <c r="G5213">
        <v>1</v>
      </c>
      <c r="H5213" s="5">
        <v>232.68</v>
      </c>
      <c r="I5213" s="5">
        <v>0.04</v>
      </c>
      <c r="J5213" s="5">
        <v>223.37280000000001</v>
      </c>
      <c r="K5213" s="5">
        <v>16.744369931848262</v>
      </c>
      <c r="L5213">
        <f>YEAR(SalesData[Order Date])</f>
        <v>2024</v>
      </c>
      <c r="M5213">
        <f>MONTH(SalesData[Order Date])</f>
        <v>5</v>
      </c>
      <c r="N5213" t="str">
        <f>TEXT(SalesData[[#This Row],[Order Date]], "mmmm")</f>
        <v>May</v>
      </c>
      <c r="O5213" s="7">
        <f>IF(SalesData[Sales]=0,0,SalesData[Profit]/SalesData[Sales])</f>
        <v>7.4961543804116973E-2</v>
      </c>
      <c r="P5213" s="8">
        <f t="shared" si="81"/>
        <v>1.7190991920233798E-4</v>
      </c>
      <c r="Q5213" t="str">
        <f>IF(SalesData[[#This Row],[Discount]]&gt;0, "Yes", "No")</f>
        <v>Yes</v>
      </c>
      <c r="R5213" t="str">
        <f>TEXT(SalesData[[#This Row],[Order Date]],"mmm-yyyy")</f>
        <v>May-2024</v>
      </c>
      <c r="S5213">
        <f>YEAR(SalesData[[#This Row],[Order Date]])*100 + MONTH(SalesData[[#This Row],[Order Date]])</f>
        <v>202405</v>
      </c>
    </row>
    <row r="5214" spans="1:19" x14ac:dyDescent="0.3">
      <c r="A5214" t="s">
        <v>14408</v>
      </c>
      <c r="B5214" s="3">
        <v>45432</v>
      </c>
      <c r="C5214" t="s">
        <v>14409</v>
      </c>
      <c r="D5214" t="s">
        <v>30</v>
      </c>
      <c r="E5214" t="s">
        <v>19</v>
      </c>
      <c r="F5214" t="s">
        <v>15</v>
      </c>
      <c r="G5214">
        <v>6</v>
      </c>
      <c r="H5214" s="5">
        <v>958.53</v>
      </c>
      <c r="I5214" s="5">
        <v>0.25</v>
      </c>
      <c r="J5214" s="5">
        <v>4313.3850000000002</v>
      </c>
      <c r="K5214" s="5">
        <v>792.85237933051906</v>
      </c>
      <c r="L5214">
        <f>YEAR(SalesData[Order Date])</f>
        <v>2024</v>
      </c>
      <c r="M5214">
        <f>MONTH(SalesData[Order Date])</f>
        <v>5</v>
      </c>
      <c r="N5214" t="str">
        <f>TEXT(SalesData[[#This Row],[Order Date]], "mmmm")</f>
        <v>May</v>
      </c>
      <c r="O5214" s="7">
        <f>IF(SalesData[Sales]=0,0,SalesData[Profit]/SalesData[Sales])</f>
        <v>0.18381210565032313</v>
      </c>
      <c r="P5214" s="8">
        <f t="shared" si="81"/>
        <v>4.3469340204966628E-5</v>
      </c>
      <c r="Q5214" t="str">
        <f>IF(SalesData[[#This Row],[Discount]]&gt;0, "Yes", "No")</f>
        <v>Yes</v>
      </c>
      <c r="R5214" t="str">
        <f>TEXT(SalesData[[#This Row],[Order Date]],"mmm-yyyy")</f>
        <v>May-2024</v>
      </c>
      <c r="S5214">
        <f>YEAR(SalesData[[#This Row],[Order Date]])*100 + MONTH(SalesData[[#This Row],[Order Date]])</f>
        <v>202405</v>
      </c>
    </row>
    <row r="5215" spans="1:19" x14ac:dyDescent="0.3">
      <c r="A5215" t="s">
        <v>14524</v>
      </c>
      <c r="B5215" s="3">
        <v>45414</v>
      </c>
      <c r="C5215" t="s">
        <v>14525</v>
      </c>
      <c r="D5215" t="s">
        <v>13</v>
      </c>
      <c r="E5215" t="s">
        <v>26</v>
      </c>
      <c r="F5215" t="s">
        <v>53</v>
      </c>
      <c r="G5215">
        <v>3</v>
      </c>
      <c r="H5215" s="5">
        <v>464.9</v>
      </c>
      <c r="I5215" s="5">
        <v>0.04</v>
      </c>
      <c r="J5215" s="5">
        <v>1338.912</v>
      </c>
      <c r="K5215" s="5">
        <v>267.33307709421308</v>
      </c>
      <c r="L5215">
        <f>YEAR(SalesData[Order Date])</f>
        <v>2024</v>
      </c>
      <c r="M5215">
        <f>MONTH(SalesData[Order Date])</f>
        <v>5</v>
      </c>
      <c r="N5215" t="str">
        <f>TEXT(SalesData[[#This Row],[Order Date]], "mmmm")</f>
        <v>May</v>
      </c>
      <c r="O5215" s="7">
        <f>IF(SalesData[Sales]=0,0,SalesData[Profit]/SalesData[Sales])</f>
        <v>0.19966441192118159</v>
      </c>
      <c r="P5215" s="8">
        <f t="shared" si="81"/>
        <v>2.8680002868000291E-5</v>
      </c>
      <c r="Q5215" t="str">
        <f>IF(SalesData[[#This Row],[Discount]]&gt;0, "Yes", "No")</f>
        <v>Yes</v>
      </c>
      <c r="R5215" t="str">
        <f>TEXT(SalesData[[#This Row],[Order Date]],"mmm-yyyy")</f>
        <v>May-2024</v>
      </c>
      <c r="S5215">
        <f>YEAR(SalesData[[#This Row],[Order Date]])*100 + MONTH(SalesData[[#This Row],[Order Date]])</f>
        <v>202405</v>
      </c>
    </row>
    <row r="5216" spans="1:19" x14ac:dyDescent="0.3">
      <c r="A5216" t="s">
        <v>14603</v>
      </c>
      <c r="B5216" s="3">
        <v>45419</v>
      </c>
      <c r="C5216" t="s">
        <v>14604</v>
      </c>
      <c r="D5216" t="s">
        <v>30</v>
      </c>
      <c r="E5216" t="s">
        <v>26</v>
      </c>
      <c r="F5216" t="s">
        <v>91</v>
      </c>
      <c r="G5216">
        <v>7</v>
      </c>
      <c r="H5216" s="5">
        <v>844.32</v>
      </c>
      <c r="I5216" s="5">
        <v>0.14000000000000001</v>
      </c>
      <c r="J5216" s="5">
        <v>5082.8064000000004</v>
      </c>
      <c r="K5216" s="5">
        <v>481.8069831808528</v>
      </c>
      <c r="L5216">
        <f>YEAR(SalesData[Order Date])</f>
        <v>2024</v>
      </c>
      <c r="M5216">
        <f>MONTH(SalesData[Order Date])</f>
        <v>5</v>
      </c>
      <c r="N5216" t="str">
        <f>TEXT(SalesData[[#This Row],[Order Date]], "mmmm")</f>
        <v>May</v>
      </c>
      <c r="O5216" s="7">
        <f>IF(SalesData[Sales]=0,0,SalesData[Profit]/SalesData[Sales])</f>
        <v>9.4791527605862139E-2</v>
      </c>
      <c r="P5216" s="8">
        <f t="shared" si="81"/>
        <v>2.3687701345461435E-5</v>
      </c>
      <c r="Q5216" t="str">
        <f>IF(SalesData[[#This Row],[Discount]]&gt;0, "Yes", "No")</f>
        <v>Yes</v>
      </c>
      <c r="R5216" t="str">
        <f>TEXT(SalesData[[#This Row],[Order Date]],"mmm-yyyy")</f>
        <v>May-2024</v>
      </c>
      <c r="S5216">
        <f>YEAR(SalesData[[#This Row],[Order Date]])*100 + MONTH(SalesData[[#This Row],[Order Date]])</f>
        <v>202405</v>
      </c>
    </row>
    <row r="5217" spans="1:19" x14ac:dyDescent="0.3">
      <c r="A5217" t="s">
        <v>14755</v>
      </c>
      <c r="B5217" s="3">
        <v>45422</v>
      </c>
      <c r="C5217" t="s">
        <v>14756</v>
      </c>
      <c r="D5217" t="s">
        <v>13</v>
      </c>
      <c r="E5217" t="s">
        <v>26</v>
      </c>
      <c r="F5217" t="s">
        <v>15</v>
      </c>
      <c r="G5217">
        <v>4</v>
      </c>
      <c r="H5217" s="5">
        <v>951.91</v>
      </c>
      <c r="I5217" s="5">
        <v>0.17</v>
      </c>
      <c r="J5217" s="5">
        <v>3160.3411999999998</v>
      </c>
      <c r="K5217" s="5">
        <v>566.04867812797272</v>
      </c>
      <c r="L5217">
        <f>YEAR(SalesData[Order Date])</f>
        <v>2024</v>
      </c>
      <c r="M5217">
        <f>MONTH(SalesData[Order Date])</f>
        <v>5</v>
      </c>
      <c r="N5217" t="str">
        <f>TEXT(SalesData[[#This Row],[Order Date]], "mmmm")</f>
        <v>May</v>
      </c>
      <c r="O5217" s="7">
        <f>IF(SalesData[Sales]=0,0,SalesData[Profit]/SalesData[Sales])</f>
        <v>0.17910998917710935</v>
      </c>
      <c r="P5217" s="8">
        <f t="shared" si="81"/>
        <v>4.4647077980061144E-5</v>
      </c>
      <c r="Q5217" t="str">
        <f>IF(SalesData[[#This Row],[Discount]]&gt;0, "Yes", "No")</f>
        <v>Yes</v>
      </c>
      <c r="R5217" t="str">
        <f>TEXT(SalesData[[#This Row],[Order Date]],"mmm-yyyy")</f>
        <v>May-2024</v>
      </c>
      <c r="S5217">
        <f>YEAR(SalesData[[#This Row],[Order Date]])*100 + MONTH(SalesData[[#This Row],[Order Date]])</f>
        <v>202405</v>
      </c>
    </row>
    <row r="5218" spans="1:19" x14ac:dyDescent="0.3">
      <c r="A5218" t="s">
        <v>14758</v>
      </c>
      <c r="B5218" s="3">
        <v>45440</v>
      </c>
      <c r="C5218" t="s">
        <v>14759</v>
      </c>
      <c r="D5218" t="s">
        <v>18</v>
      </c>
      <c r="E5218" t="s">
        <v>26</v>
      </c>
      <c r="F5218" t="s">
        <v>34</v>
      </c>
      <c r="G5218">
        <v>1</v>
      </c>
      <c r="H5218" s="5">
        <v>659.5</v>
      </c>
      <c r="I5218" s="5">
        <v>0.02</v>
      </c>
      <c r="J5218" s="5">
        <v>646.30999999999995</v>
      </c>
      <c r="K5218" s="5">
        <v>49.840121103975129</v>
      </c>
      <c r="L5218">
        <f>YEAR(SalesData[Order Date])</f>
        <v>2024</v>
      </c>
      <c r="M5218">
        <f>MONTH(SalesData[Order Date])</f>
        <v>5</v>
      </c>
      <c r="N5218" t="str">
        <f>TEXT(SalesData[[#This Row],[Order Date]], "mmmm")</f>
        <v>May</v>
      </c>
      <c r="O5218" s="7">
        <f>IF(SalesData[Sales]=0,0,SalesData[Profit]/SalesData[Sales])</f>
        <v>7.7114884659026064E-2</v>
      </c>
      <c r="P5218" s="8">
        <f t="shared" si="81"/>
        <v>3.0326004548900682E-5</v>
      </c>
      <c r="Q5218" t="str">
        <f>IF(SalesData[[#This Row],[Discount]]&gt;0, "Yes", "No")</f>
        <v>Yes</v>
      </c>
      <c r="R5218" t="str">
        <f>TEXT(SalesData[[#This Row],[Order Date]],"mmm-yyyy")</f>
        <v>May-2024</v>
      </c>
      <c r="S5218">
        <f>YEAR(SalesData[[#This Row],[Order Date]])*100 + MONTH(SalesData[[#This Row],[Order Date]])</f>
        <v>202405</v>
      </c>
    </row>
    <row r="5219" spans="1:19" x14ac:dyDescent="0.3">
      <c r="A5219" t="s">
        <v>14800</v>
      </c>
      <c r="B5219" s="3">
        <v>45424</v>
      </c>
      <c r="C5219" t="s">
        <v>14801</v>
      </c>
      <c r="D5219" t="s">
        <v>30</v>
      </c>
      <c r="E5219" t="s">
        <v>14</v>
      </c>
      <c r="F5219" t="s">
        <v>20</v>
      </c>
      <c r="G5219">
        <v>7</v>
      </c>
      <c r="H5219" s="5">
        <v>904.9</v>
      </c>
      <c r="I5219" s="5">
        <v>0.12</v>
      </c>
      <c r="J5219" s="5">
        <v>5574.1840000000002</v>
      </c>
      <c r="K5219" s="5">
        <v>592.29405145373721</v>
      </c>
      <c r="L5219">
        <f>YEAR(SalesData[Order Date])</f>
        <v>2024</v>
      </c>
      <c r="M5219">
        <f>MONTH(SalesData[Order Date])</f>
        <v>5</v>
      </c>
      <c r="N5219" t="str">
        <f>TEXT(SalesData[[#This Row],[Order Date]], "mmmm")</f>
        <v>May</v>
      </c>
      <c r="O5219" s="7">
        <f>IF(SalesData[Sales]=0,0,SalesData[Profit]/SalesData[Sales])</f>
        <v>0.1062566380036499</v>
      </c>
      <c r="P5219" s="8">
        <f t="shared" si="81"/>
        <v>1.8944476895631719E-5</v>
      </c>
      <c r="Q5219" t="str">
        <f>IF(SalesData[[#This Row],[Discount]]&gt;0, "Yes", "No")</f>
        <v>Yes</v>
      </c>
      <c r="R5219" t="str">
        <f>TEXT(SalesData[[#This Row],[Order Date]],"mmm-yyyy")</f>
        <v>May-2024</v>
      </c>
      <c r="S5219">
        <f>YEAR(SalesData[[#This Row],[Order Date]])*100 + MONTH(SalesData[[#This Row],[Order Date]])</f>
        <v>202405</v>
      </c>
    </row>
    <row r="5220" spans="1:19" x14ac:dyDescent="0.3">
      <c r="A5220" t="s">
        <v>14829</v>
      </c>
      <c r="B5220" s="3">
        <v>45438</v>
      </c>
      <c r="C5220" t="s">
        <v>14830</v>
      </c>
      <c r="D5220" t="s">
        <v>13</v>
      </c>
      <c r="E5220" t="s">
        <v>14</v>
      </c>
      <c r="F5220" t="s">
        <v>20</v>
      </c>
      <c r="G5220">
        <v>4</v>
      </c>
      <c r="H5220" s="5">
        <v>804.77</v>
      </c>
      <c r="I5220" s="5">
        <v>0.09</v>
      </c>
      <c r="J5220" s="5">
        <v>2929.3627999999999</v>
      </c>
      <c r="K5220" s="5">
        <v>276.39399765469329</v>
      </c>
      <c r="L5220">
        <f>YEAR(SalesData[Order Date])</f>
        <v>2024</v>
      </c>
      <c r="M5220">
        <f>MONTH(SalesData[Order Date])</f>
        <v>5</v>
      </c>
      <c r="N5220" t="str">
        <f>TEXT(SalesData[[#This Row],[Order Date]], "mmmm")</f>
        <v>May</v>
      </c>
      <c r="O5220" s="7">
        <f>IF(SalesData[Sales]=0,0,SalesData[Profit]/SalesData[Sales])</f>
        <v>9.4352941757399694E-2</v>
      </c>
      <c r="P5220" s="8">
        <f t="shared" si="81"/>
        <v>2.7958298644333163E-5</v>
      </c>
      <c r="Q5220" t="str">
        <f>IF(SalesData[[#This Row],[Discount]]&gt;0, "Yes", "No")</f>
        <v>Yes</v>
      </c>
      <c r="R5220" t="str">
        <f>TEXT(SalesData[[#This Row],[Order Date]],"mmm-yyyy")</f>
        <v>May-2024</v>
      </c>
      <c r="S5220">
        <f>YEAR(SalesData[[#This Row],[Order Date]])*100 + MONTH(SalesData[[#This Row],[Order Date]])</f>
        <v>202405</v>
      </c>
    </row>
    <row r="5221" spans="1:19" x14ac:dyDescent="0.3">
      <c r="A5221" t="s">
        <v>14866</v>
      </c>
      <c r="B5221" s="3">
        <v>45420</v>
      </c>
      <c r="C5221" t="s">
        <v>14867</v>
      </c>
      <c r="D5221" t="s">
        <v>30</v>
      </c>
      <c r="E5221" t="s">
        <v>26</v>
      </c>
      <c r="F5221" t="s">
        <v>62</v>
      </c>
      <c r="G5221">
        <v>8</v>
      </c>
      <c r="H5221" s="5">
        <v>170.9</v>
      </c>
      <c r="I5221" s="5">
        <v>0.08</v>
      </c>
      <c r="J5221" s="5">
        <v>1257.8240000000001</v>
      </c>
      <c r="K5221" s="5">
        <v>82.487153788983221</v>
      </c>
      <c r="L5221">
        <f>YEAR(SalesData[Order Date])</f>
        <v>2024</v>
      </c>
      <c r="M5221">
        <f>MONTH(SalesData[Order Date])</f>
        <v>5</v>
      </c>
      <c r="N5221" t="str">
        <f>TEXT(SalesData[[#This Row],[Order Date]], "mmmm")</f>
        <v>May</v>
      </c>
      <c r="O5221" s="7">
        <f>IF(SalesData[Sales]=0,0,SalesData[Profit]/SalesData[Sales])</f>
        <v>6.5579249393383512E-2</v>
      </c>
      <c r="P5221" s="8">
        <f t="shared" si="81"/>
        <v>5.8513750731421886E-5</v>
      </c>
      <c r="Q5221" t="str">
        <f>IF(SalesData[[#This Row],[Discount]]&gt;0, "Yes", "No")</f>
        <v>Yes</v>
      </c>
      <c r="R5221" t="str">
        <f>TEXT(SalesData[[#This Row],[Order Date]],"mmm-yyyy")</f>
        <v>May-2024</v>
      </c>
      <c r="S5221">
        <f>YEAR(SalesData[[#This Row],[Order Date]])*100 + MONTH(SalesData[[#This Row],[Order Date]])</f>
        <v>202405</v>
      </c>
    </row>
    <row r="5222" spans="1:19" x14ac:dyDescent="0.3">
      <c r="A5222" t="s">
        <v>14952</v>
      </c>
      <c r="B5222" s="3">
        <v>45423</v>
      </c>
      <c r="C5222" t="s">
        <v>14953</v>
      </c>
      <c r="D5222" t="s">
        <v>30</v>
      </c>
      <c r="E5222" t="s">
        <v>19</v>
      </c>
      <c r="F5222" t="s">
        <v>20</v>
      </c>
      <c r="G5222">
        <v>8</v>
      </c>
      <c r="H5222" s="5">
        <v>432.28</v>
      </c>
      <c r="I5222" s="5">
        <v>0.16</v>
      </c>
      <c r="J5222" s="5">
        <v>2904.9216000000001</v>
      </c>
      <c r="K5222" s="5">
        <v>407.34452697047328</v>
      </c>
      <c r="L5222">
        <f>YEAR(SalesData[Order Date])</f>
        <v>2024</v>
      </c>
      <c r="M5222">
        <f>MONTH(SalesData[Order Date])</f>
        <v>5</v>
      </c>
      <c r="N5222" t="str">
        <f>TEXT(SalesData[[#This Row],[Order Date]], "mmmm")</f>
        <v>May</v>
      </c>
      <c r="O5222" s="7">
        <f>IF(SalesData[Sales]=0,0,SalesData[Profit]/SalesData[Sales])</f>
        <v>0.14022565255133676</v>
      </c>
      <c r="P5222" s="8">
        <f t="shared" si="81"/>
        <v>4.6266308873878047E-5</v>
      </c>
      <c r="Q5222" t="str">
        <f>IF(SalesData[[#This Row],[Discount]]&gt;0, "Yes", "No")</f>
        <v>Yes</v>
      </c>
      <c r="R5222" t="str">
        <f>TEXT(SalesData[[#This Row],[Order Date]],"mmm-yyyy")</f>
        <v>May-2024</v>
      </c>
      <c r="S5222">
        <f>YEAR(SalesData[[#This Row],[Order Date]])*100 + MONTH(SalesData[[#This Row],[Order Date]])</f>
        <v>202405</v>
      </c>
    </row>
    <row r="5223" spans="1:19" x14ac:dyDescent="0.3">
      <c r="A5223" t="s">
        <v>14963</v>
      </c>
      <c r="B5223" s="3">
        <v>45420</v>
      </c>
      <c r="C5223" t="s">
        <v>14964</v>
      </c>
      <c r="D5223" t="s">
        <v>30</v>
      </c>
      <c r="E5223" t="s">
        <v>19</v>
      </c>
      <c r="F5223" t="s">
        <v>91</v>
      </c>
      <c r="G5223">
        <v>7</v>
      </c>
      <c r="H5223" s="5">
        <v>332.4</v>
      </c>
      <c r="I5223" s="5">
        <v>0.02</v>
      </c>
      <c r="J5223" s="5">
        <v>2280.2640000000001</v>
      </c>
      <c r="K5223" s="5">
        <v>559.60555048194999</v>
      </c>
      <c r="L5223">
        <f>YEAR(SalesData[Order Date])</f>
        <v>2024</v>
      </c>
      <c r="M5223">
        <f>MONTH(SalesData[Order Date])</f>
        <v>5</v>
      </c>
      <c r="N5223" t="str">
        <f>TEXT(SalesData[[#This Row],[Order Date]], "mmmm")</f>
        <v>May</v>
      </c>
      <c r="O5223" s="7">
        <f>IF(SalesData[Sales]=0,0,SalesData[Profit]/SalesData[Sales])</f>
        <v>0.24541261471564255</v>
      </c>
      <c r="P5223" s="8">
        <f t="shared" si="81"/>
        <v>8.5954959601168997E-6</v>
      </c>
      <c r="Q5223" t="str">
        <f>IF(SalesData[[#This Row],[Discount]]&gt;0, "Yes", "No")</f>
        <v>Yes</v>
      </c>
      <c r="R5223" t="str">
        <f>TEXT(SalesData[[#This Row],[Order Date]],"mmm-yyyy")</f>
        <v>May-2024</v>
      </c>
      <c r="S5223">
        <f>YEAR(SalesData[[#This Row],[Order Date]])*100 + MONTH(SalesData[[#This Row],[Order Date]])</f>
        <v>202405</v>
      </c>
    </row>
    <row r="5224" spans="1:19" x14ac:dyDescent="0.3">
      <c r="A5224" t="s">
        <v>15034</v>
      </c>
      <c r="B5224" s="3">
        <v>45436</v>
      </c>
      <c r="C5224" t="s">
        <v>15035</v>
      </c>
      <c r="D5224" t="s">
        <v>18</v>
      </c>
      <c r="E5224" t="s">
        <v>19</v>
      </c>
      <c r="F5224" t="s">
        <v>44</v>
      </c>
      <c r="G5224">
        <v>9</v>
      </c>
      <c r="H5224" s="5">
        <v>789.99</v>
      </c>
      <c r="I5224" s="5">
        <v>0.22</v>
      </c>
      <c r="J5224" s="5">
        <v>5545.7298000000001</v>
      </c>
      <c r="K5224" s="5">
        <v>783.57040472266328</v>
      </c>
      <c r="L5224">
        <f>YEAR(SalesData[Order Date])</f>
        <v>2024</v>
      </c>
      <c r="M5224">
        <f>MONTH(SalesData[Order Date])</f>
        <v>5</v>
      </c>
      <c r="N5224" t="str">
        <f>TEXT(SalesData[[#This Row],[Order Date]], "mmmm")</f>
        <v>May</v>
      </c>
      <c r="O5224" s="7">
        <f>IF(SalesData[Sales]=0,0,SalesData[Profit]/SalesData[Sales])</f>
        <v>0.1412925679723277</v>
      </c>
      <c r="P5224" s="8">
        <f t="shared" si="81"/>
        <v>3.0942726419884358E-5</v>
      </c>
      <c r="Q5224" t="str">
        <f>IF(SalesData[[#This Row],[Discount]]&gt;0, "Yes", "No")</f>
        <v>Yes</v>
      </c>
      <c r="R5224" t="str">
        <f>TEXT(SalesData[[#This Row],[Order Date]],"mmm-yyyy")</f>
        <v>May-2024</v>
      </c>
      <c r="S5224">
        <f>YEAR(SalesData[[#This Row],[Order Date]])*100 + MONTH(SalesData[[#This Row],[Order Date]])</f>
        <v>202405</v>
      </c>
    </row>
    <row r="5225" spans="1:19" x14ac:dyDescent="0.3">
      <c r="A5225" t="s">
        <v>15087</v>
      </c>
      <c r="B5225" s="3">
        <v>45442</v>
      </c>
      <c r="C5225" t="s">
        <v>15088</v>
      </c>
      <c r="D5225" t="s">
        <v>23</v>
      </c>
      <c r="E5225" t="s">
        <v>14</v>
      </c>
      <c r="F5225" t="s">
        <v>31</v>
      </c>
      <c r="G5225">
        <v>1</v>
      </c>
      <c r="H5225" s="5">
        <v>343.93</v>
      </c>
      <c r="I5225" s="5">
        <v>0.25</v>
      </c>
      <c r="J5225" s="5">
        <v>257.94749999999999</v>
      </c>
      <c r="K5225" s="5">
        <v>18.403793215885141</v>
      </c>
      <c r="L5225">
        <f>YEAR(SalesData[Order Date])</f>
        <v>2024</v>
      </c>
      <c r="M5225">
        <f>MONTH(SalesData[Order Date])</f>
        <v>5</v>
      </c>
      <c r="N5225" t="str">
        <f>TEXT(SalesData[[#This Row],[Order Date]], "mmmm")</f>
        <v>May</v>
      </c>
      <c r="O5225" s="7">
        <f>IF(SalesData[Sales]=0,0,SalesData[Profit]/SalesData[Sales])</f>
        <v>7.1347050139602602E-2</v>
      </c>
      <c r="P5225" s="8">
        <f t="shared" si="81"/>
        <v>7.2689210013665573E-4</v>
      </c>
      <c r="Q5225" t="str">
        <f>IF(SalesData[[#This Row],[Discount]]&gt;0, "Yes", "No")</f>
        <v>Yes</v>
      </c>
      <c r="R5225" t="str">
        <f>TEXT(SalesData[[#This Row],[Order Date]],"mmm-yyyy")</f>
        <v>May-2024</v>
      </c>
      <c r="S5225">
        <f>YEAR(SalesData[[#This Row],[Order Date]])*100 + MONTH(SalesData[[#This Row],[Order Date]])</f>
        <v>202405</v>
      </c>
    </row>
    <row r="5226" spans="1:19" x14ac:dyDescent="0.3">
      <c r="A5226" t="s">
        <v>15095</v>
      </c>
      <c r="B5226" s="3">
        <v>45427</v>
      </c>
      <c r="C5226" t="s">
        <v>15096</v>
      </c>
      <c r="D5226" t="s">
        <v>23</v>
      </c>
      <c r="E5226" t="s">
        <v>19</v>
      </c>
      <c r="F5226" t="s">
        <v>34</v>
      </c>
      <c r="G5226">
        <v>8</v>
      </c>
      <c r="H5226" s="5">
        <v>186.82</v>
      </c>
      <c r="I5226" s="5">
        <v>0.19</v>
      </c>
      <c r="J5226" s="5">
        <v>1210.5935999999999</v>
      </c>
      <c r="K5226" s="5">
        <v>324.07248870170639</v>
      </c>
      <c r="L5226">
        <f>YEAR(SalesData[Order Date])</f>
        <v>2024</v>
      </c>
      <c r="M5226">
        <f>MONTH(SalesData[Order Date])</f>
        <v>5</v>
      </c>
      <c r="N5226" t="str">
        <f>TEXT(SalesData[[#This Row],[Order Date]], "mmmm")</f>
        <v>May</v>
      </c>
      <c r="O5226" s="7">
        <f>IF(SalesData[Sales]=0,0,SalesData[Profit]/SalesData[Sales])</f>
        <v>0.26769717657660375</v>
      </c>
      <c r="P5226" s="8">
        <f t="shared" si="81"/>
        <v>1.2712771651857404E-4</v>
      </c>
      <c r="Q5226" t="str">
        <f>IF(SalesData[[#This Row],[Discount]]&gt;0, "Yes", "No")</f>
        <v>Yes</v>
      </c>
      <c r="R5226" t="str">
        <f>TEXT(SalesData[[#This Row],[Order Date]],"mmm-yyyy")</f>
        <v>May-2024</v>
      </c>
      <c r="S5226">
        <f>YEAR(SalesData[[#This Row],[Order Date]])*100 + MONTH(SalesData[[#This Row],[Order Date]])</f>
        <v>202405</v>
      </c>
    </row>
    <row r="5227" spans="1:19" x14ac:dyDescent="0.3">
      <c r="A5227" t="s">
        <v>15107</v>
      </c>
      <c r="B5227" s="3">
        <v>45431</v>
      </c>
      <c r="C5227" t="s">
        <v>15108</v>
      </c>
      <c r="D5227" t="s">
        <v>18</v>
      </c>
      <c r="E5227" t="s">
        <v>19</v>
      </c>
      <c r="F5227" t="s">
        <v>39</v>
      </c>
      <c r="G5227">
        <v>4</v>
      </c>
      <c r="H5227" s="5">
        <v>924.37</v>
      </c>
      <c r="I5227" s="5">
        <v>0.28000000000000003</v>
      </c>
      <c r="J5227" s="5">
        <v>2662.1855999999998</v>
      </c>
      <c r="K5227" s="5">
        <v>573.70412501999704</v>
      </c>
      <c r="L5227">
        <f>YEAR(SalesData[Order Date])</f>
        <v>2024</v>
      </c>
      <c r="M5227">
        <f>MONTH(SalesData[Order Date])</f>
        <v>5</v>
      </c>
      <c r="N5227" t="str">
        <f>TEXT(SalesData[[#This Row],[Order Date]], "mmmm")</f>
        <v>May</v>
      </c>
      <c r="O5227" s="7">
        <f>IF(SalesData[Sales]=0,0,SalesData[Profit]/SalesData[Sales])</f>
        <v>0.21550117505706479</v>
      </c>
      <c r="P5227" s="8">
        <f t="shared" si="81"/>
        <v>7.5727252074385808E-5</v>
      </c>
      <c r="Q5227" t="str">
        <f>IF(SalesData[[#This Row],[Discount]]&gt;0, "Yes", "No")</f>
        <v>Yes</v>
      </c>
      <c r="R5227" t="str">
        <f>TEXT(SalesData[[#This Row],[Order Date]],"mmm-yyyy")</f>
        <v>May-2024</v>
      </c>
      <c r="S5227">
        <f>YEAR(SalesData[[#This Row],[Order Date]])*100 + MONTH(SalesData[[#This Row],[Order Date]])</f>
        <v>202405</v>
      </c>
    </row>
    <row r="5228" spans="1:19" x14ac:dyDescent="0.3">
      <c r="A5228" t="s">
        <v>15125</v>
      </c>
      <c r="B5228" s="3">
        <v>45421</v>
      </c>
      <c r="C5228" t="s">
        <v>3791</v>
      </c>
      <c r="D5228" t="s">
        <v>18</v>
      </c>
      <c r="E5228" t="s">
        <v>14</v>
      </c>
      <c r="F5228" t="s">
        <v>31</v>
      </c>
      <c r="G5228">
        <v>4</v>
      </c>
      <c r="H5228" s="5">
        <v>61.29</v>
      </c>
      <c r="I5228" s="5">
        <v>0.13</v>
      </c>
      <c r="J5228" s="5">
        <v>213.28919999999999</v>
      </c>
      <c r="K5228" s="5">
        <v>39.671255087865909</v>
      </c>
      <c r="L5228">
        <f>YEAR(SalesData[Order Date])</f>
        <v>2024</v>
      </c>
      <c r="M5228">
        <f>MONTH(SalesData[Order Date])</f>
        <v>5</v>
      </c>
      <c r="N5228" t="str">
        <f>TEXT(SalesData[[#This Row],[Order Date]], "mmmm")</f>
        <v>May</v>
      </c>
      <c r="O5228" s="7">
        <f>IF(SalesData[Sales]=0,0,SalesData[Profit]/SalesData[Sales])</f>
        <v>0.18599748645438172</v>
      </c>
      <c r="P5228" s="8">
        <f t="shared" si="81"/>
        <v>5.3026594876815142E-4</v>
      </c>
      <c r="Q5228" t="str">
        <f>IF(SalesData[[#This Row],[Discount]]&gt;0, "Yes", "No")</f>
        <v>Yes</v>
      </c>
      <c r="R5228" t="str">
        <f>TEXT(SalesData[[#This Row],[Order Date]],"mmm-yyyy")</f>
        <v>May-2024</v>
      </c>
      <c r="S5228">
        <f>YEAR(SalesData[[#This Row],[Order Date]])*100 + MONTH(SalesData[[#This Row],[Order Date]])</f>
        <v>202405</v>
      </c>
    </row>
    <row r="5229" spans="1:19" x14ac:dyDescent="0.3">
      <c r="A5229" t="s">
        <v>15288</v>
      </c>
      <c r="B5229" s="3">
        <v>45417</v>
      </c>
      <c r="C5229" t="s">
        <v>15289</v>
      </c>
      <c r="D5229" t="s">
        <v>30</v>
      </c>
      <c r="E5229" t="s">
        <v>14</v>
      </c>
      <c r="F5229" t="s">
        <v>27</v>
      </c>
      <c r="G5229">
        <v>6</v>
      </c>
      <c r="H5229" s="5">
        <v>358.69</v>
      </c>
      <c r="I5229" s="5">
        <v>0.2</v>
      </c>
      <c r="J5229" s="5">
        <v>1721.712</v>
      </c>
      <c r="K5229" s="5">
        <v>420.86195634318818</v>
      </c>
      <c r="L5229">
        <f>YEAR(SalesData[Order Date])</f>
        <v>2024</v>
      </c>
      <c r="M5229">
        <f>MONTH(SalesData[Order Date])</f>
        <v>5</v>
      </c>
      <c r="N5229" t="str">
        <f>TEXT(SalesData[[#This Row],[Order Date]], "mmmm")</f>
        <v>May</v>
      </c>
      <c r="O5229" s="7">
        <f>IF(SalesData[Sales]=0,0,SalesData[Profit]/SalesData[Sales])</f>
        <v>0.24444387699173159</v>
      </c>
      <c r="P5229" s="8">
        <f t="shared" si="81"/>
        <v>9.293075729274119E-5</v>
      </c>
      <c r="Q5229" t="str">
        <f>IF(SalesData[[#This Row],[Discount]]&gt;0, "Yes", "No")</f>
        <v>Yes</v>
      </c>
      <c r="R5229" t="str">
        <f>TEXT(SalesData[[#This Row],[Order Date]],"mmm-yyyy")</f>
        <v>May-2024</v>
      </c>
      <c r="S5229">
        <f>YEAR(SalesData[[#This Row],[Order Date]])*100 + MONTH(SalesData[[#This Row],[Order Date]])</f>
        <v>202405</v>
      </c>
    </row>
    <row r="5230" spans="1:19" x14ac:dyDescent="0.3">
      <c r="A5230" t="s">
        <v>15310</v>
      </c>
      <c r="B5230" s="3">
        <v>45429</v>
      </c>
      <c r="C5230" t="s">
        <v>15311</v>
      </c>
      <c r="D5230" t="s">
        <v>30</v>
      </c>
      <c r="E5230" t="s">
        <v>19</v>
      </c>
      <c r="F5230" t="s">
        <v>27</v>
      </c>
      <c r="G5230">
        <v>5</v>
      </c>
      <c r="H5230" s="5">
        <v>442.28</v>
      </c>
      <c r="I5230" s="5">
        <v>0.14000000000000001</v>
      </c>
      <c r="J5230" s="5">
        <v>1901.8040000000001</v>
      </c>
      <c r="K5230" s="5">
        <v>136.14588366200789</v>
      </c>
      <c r="L5230">
        <f>YEAR(SalesData[Order Date])</f>
        <v>2024</v>
      </c>
      <c r="M5230">
        <f>MONTH(SalesData[Order Date])</f>
        <v>5</v>
      </c>
      <c r="N5230" t="str">
        <f>TEXT(SalesData[[#This Row],[Order Date]], "mmmm")</f>
        <v>May</v>
      </c>
      <c r="O5230" s="7">
        <f>IF(SalesData[Sales]=0,0,SalesData[Profit]/SalesData[Sales])</f>
        <v>7.1587757551255488E-2</v>
      </c>
      <c r="P5230" s="8">
        <f t="shared" si="81"/>
        <v>6.330831147689248E-5</v>
      </c>
      <c r="Q5230" t="str">
        <f>IF(SalesData[[#This Row],[Discount]]&gt;0, "Yes", "No")</f>
        <v>Yes</v>
      </c>
      <c r="R5230" t="str">
        <f>TEXT(SalesData[[#This Row],[Order Date]],"mmm-yyyy")</f>
        <v>May-2024</v>
      </c>
      <c r="S5230">
        <f>YEAR(SalesData[[#This Row],[Order Date]])*100 + MONTH(SalesData[[#This Row],[Order Date]])</f>
        <v>202405</v>
      </c>
    </row>
    <row r="5231" spans="1:19" x14ac:dyDescent="0.3">
      <c r="A5231" t="s">
        <v>15387</v>
      </c>
      <c r="B5231" s="3">
        <v>45425</v>
      </c>
      <c r="C5231" t="s">
        <v>15388</v>
      </c>
      <c r="D5231" t="s">
        <v>30</v>
      </c>
      <c r="E5231" t="s">
        <v>19</v>
      </c>
      <c r="F5231" t="s">
        <v>20</v>
      </c>
      <c r="G5231">
        <v>3</v>
      </c>
      <c r="H5231" s="5">
        <v>682.48</v>
      </c>
      <c r="I5231" s="5">
        <v>0.1</v>
      </c>
      <c r="J5231" s="5">
        <v>1842.6959999999999</v>
      </c>
      <c r="K5231" s="5">
        <v>368.31755752743129</v>
      </c>
      <c r="L5231">
        <f>YEAR(SalesData[Order Date])</f>
        <v>2024</v>
      </c>
      <c r="M5231">
        <f>MONTH(SalesData[Order Date])</f>
        <v>5</v>
      </c>
      <c r="N5231" t="str">
        <f>TEXT(SalesData[[#This Row],[Order Date]], "mmmm")</f>
        <v>May</v>
      </c>
      <c r="O5231" s="7">
        <f>IF(SalesData[Sales]=0,0,SalesData[Profit]/SalesData[Sales])</f>
        <v>0.19987971837320498</v>
      </c>
      <c r="P5231" s="8">
        <f t="shared" si="81"/>
        <v>4.8841480092212718E-5</v>
      </c>
      <c r="Q5231" t="str">
        <f>IF(SalesData[[#This Row],[Discount]]&gt;0, "Yes", "No")</f>
        <v>Yes</v>
      </c>
      <c r="R5231" t="str">
        <f>TEXT(SalesData[[#This Row],[Order Date]],"mmm-yyyy")</f>
        <v>May-2024</v>
      </c>
      <c r="S5231">
        <f>YEAR(SalesData[[#This Row],[Order Date]])*100 + MONTH(SalesData[[#This Row],[Order Date]])</f>
        <v>202405</v>
      </c>
    </row>
    <row r="5232" spans="1:19" x14ac:dyDescent="0.3">
      <c r="A5232" t="s">
        <v>15478</v>
      </c>
      <c r="B5232" s="3">
        <v>45426</v>
      </c>
      <c r="C5232" t="s">
        <v>15479</v>
      </c>
      <c r="D5232" t="s">
        <v>13</v>
      </c>
      <c r="E5232" t="s">
        <v>14</v>
      </c>
      <c r="F5232" t="s">
        <v>62</v>
      </c>
      <c r="G5232">
        <v>3</v>
      </c>
      <c r="H5232" s="5">
        <v>545.17999999999995</v>
      </c>
      <c r="I5232" s="5">
        <v>7.0000000000000007E-2</v>
      </c>
      <c r="J5232" s="5">
        <v>1521.0522000000001</v>
      </c>
      <c r="K5232" s="5">
        <v>274.6532909701437</v>
      </c>
      <c r="L5232">
        <f>YEAR(SalesData[Order Date])</f>
        <v>2024</v>
      </c>
      <c r="M5232">
        <f>MONTH(SalesData[Order Date])</f>
        <v>5</v>
      </c>
      <c r="N5232" t="str">
        <f>TEXT(SalesData[[#This Row],[Order Date]], "mmmm")</f>
        <v>May</v>
      </c>
      <c r="O5232" s="7">
        <f>IF(SalesData[Sales]=0,0,SalesData[Profit]/SalesData[Sales])</f>
        <v>0.18056795879204124</v>
      </c>
      <c r="P5232" s="8">
        <f t="shared" si="81"/>
        <v>4.2799320102229237E-5</v>
      </c>
      <c r="Q5232" t="str">
        <f>IF(SalesData[[#This Row],[Discount]]&gt;0, "Yes", "No")</f>
        <v>Yes</v>
      </c>
      <c r="R5232" t="str">
        <f>TEXT(SalesData[[#This Row],[Order Date]],"mmm-yyyy")</f>
        <v>May-2024</v>
      </c>
      <c r="S5232">
        <f>YEAR(SalesData[[#This Row],[Order Date]])*100 + MONTH(SalesData[[#This Row],[Order Date]])</f>
        <v>202405</v>
      </c>
    </row>
    <row r="5233" spans="1:19" x14ac:dyDescent="0.3">
      <c r="A5233" t="s">
        <v>15484</v>
      </c>
      <c r="B5233" s="3">
        <v>45416</v>
      </c>
      <c r="C5233" t="s">
        <v>15485</v>
      </c>
      <c r="D5233" t="s">
        <v>30</v>
      </c>
      <c r="E5233" t="s">
        <v>19</v>
      </c>
      <c r="F5233" t="s">
        <v>53</v>
      </c>
      <c r="G5233">
        <v>3</v>
      </c>
      <c r="H5233" s="5">
        <v>547.5</v>
      </c>
      <c r="I5233" s="5">
        <v>0.16</v>
      </c>
      <c r="J5233" s="5">
        <v>1379.7</v>
      </c>
      <c r="K5233" s="5">
        <v>125.9785925288305</v>
      </c>
      <c r="L5233">
        <f>YEAR(SalesData[Order Date])</f>
        <v>2024</v>
      </c>
      <c r="M5233">
        <f>MONTH(SalesData[Order Date])</f>
        <v>5</v>
      </c>
      <c r="N5233" t="str">
        <f>TEXT(SalesData[[#This Row],[Order Date]], "mmmm")</f>
        <v>May</v>
      </c>
      <c r="O5233" s="7">
        <f>IF(SalesData[Sales]=0,0,SalesData[Profit]/SalesData[Sales])</f>
        <v>9.1308684879923538E-2</v>
      </c>
      <c r="P5233" s="8">
        <f t="shared" si="81"/>
        <v>9.7412480974124808E-5</v>
      </c>
      <c r="Q5233" t="str">
        <f>IF(SalesData[[#This Row],[Discount]]&gt;0, "Yes", "No")</f>
        <v>Yes</v>
      </c>
      <c r="R5233" t="str">
        <f>TEXT(SalesData[[#This Row],[Order Date]],"mmm-yyyy")</f>
        <v>May-2024</v>
      </c>
      <c r="S5233">
        <f>YEAR(SalesData[[#This Row],[Order Date]])*100 + MONTH(SalesData[[#This Row],[Order Date]])</f>
        <v>202405</v>
      </c>
    </row>
    <row r="5234" spans="1:19" x14ac:dyDescent="0.3">
      <c r="A5234" t="s">
        <v>15595</v>
      </c>
      <c r="B5234" s="3">
        <v>45413</v>
      </c>
      <c r="C5234" t="s">
        <v>15596</v>
      </c>
      <c r="D5234" t="s">
        <v>23</v>
      </c>
      <c r="E5234" t="s">
        <v>14</v>
      </c>
      <c r="F5234" t="s">
        <v>31</v>
      </c>
      <c r="G5234">
        <v>3</v>
      </c>
      <c r="H5234" s="5">
        <v>201.95</v>
      </c>
      <c r="I5234" s="5">
        <v>0.18</v>
      </c>
      <c r="J5234" s="5">
        <v>496.79700000000003</v>
      </c>
      <c r="K5234" s="5">
        <v>44.61765203714566</v>
      </c>
      <c r="L5234">
        <f>YEAR(SalesData[Order Date])</f>
        <v>2024</v>
      </c>
      <c r="M5234">
        <f>MONTH(SalesData[Order Date])</f>
        <v>5</v>
      </c>
      <c r="N5234" t="str">
        <f>TEXT(SalesData[[#This Row],[Order Date]], "mmmm")</f>
        <v>May</v>
      </c>
      <c r="O5234" s="7">
        <f>IF(SalesData[Sales]=0,0,SalesData[Profit]/SalesData[Sales])</f>
        <v>8.9810630976325662E-2</v>
      </c>
      <c r="P5234" s="8">
        <f t="shared" si="81"/>
        <v>2.9710324337707354E-4</v>
      </c>
      <c r="Q5234" t="str">
        <f>IF(SalesData[[#This Row],[Discount]]&gt;0, "Yes", "No")</f>
        <v>Yes</v>
      </c>
      <c r="R5234" t="str">
        <f>TEXT(SalesData[[#This Row],[Order Date]],"mmm-yyyy")</f>
        <v>May-2024</v>
      </c>
      <c r="S5234">
        <f>YEAR(SalesData[[#This Row],[Order Date]])*100 + MONTH(SalesData[[#This Row],[Order Date]])</f>
        <v>202405</v>
      </c>
    </row>
    <row r="5235" spans="1:19" x14ac:dyDescent="0.3">
      <c r="A5235" t="s">
        <v>15617</v>
      </c>
      <c r="B5235" s="3">
        <v>45440</v>
      </c>
      <c r="C5235" t="s">
        <v>15618</v>
      </c>
      <c r="D5235" t="s">
        <v>13</v>
      </c>
      <c r="E5235" t="s">
        <v>14</v>
      </c>
      <c r="F5235" t="s">
        <v>53</v>
      </c>
      <c r="G5235">
        <v>3</v>
      </c>
      <c r="H5235" s="5">
        <v>385.79</v>
      </c>
      <c r="I5235" s="5">
        <v>0.26</v>
      </c>
      <c r="J5235" s="5">
        <v>856.45380000000011</v>
      </c>
      <c r="K5235" s="5">
        <v>139.0743563273914</v>
      </c>
      <c r="L5235">
        <f>YEAR(SalesData[Order Date])</f>
        <v>2024</v>
      </c>
      <c r="M5235">
        <f>MONTH(SalesData[Order Date])</f>
        <v>5</v>
      </c>
      <c r="N5235" t="str">
        <f>TEXT(SalesData[[#This Row],[Order Date]], "mmmm")</f>
        <v>May</v>
      </c>
      <c r="O5235" s="7">
        <f>IF(SalesData[Sales]=0,0,SalesData[Profit]/SalesData[Sales])</f>
        <v>0.16238395617766116</v>
      </c>
      <c r="P5235" s="8">
        <f t="shared" si="81"/>
        <v>2.2464726059946255E-4</v>
      </c>
      <c r="Q5235" t="str">
        <f>IF(SalesData[[#This Row],[Discount]]&gt;0, "Yes", "No")</f>
        <v>Yes</v>
      </c>
      <c r="R5235" t="str">
        <f>TEXT(SalesData[[#This Row],[Order Date]],"mmm-yyyy")</f>
        <v>May-2024</v>
      </c>
      <c r="S5235">
        <f>YEAR(SalesData[[#This Row],[Order Date]])*100 + MONTH(SalesData[[#This Row],[Order Date]])</f>
        <v>202405</v>
      </c>
    </row>
    <row r="5236" spans="1:19" x14ac:dyDescent="0.3">
      <c r="A5236" t="s">
        <v>15718</v>
      </c>
      <c r="B5236" s="3">
        <v>45422</v>
      </c>
      <c r="C5236" t="s">
        <v>15719</v>
      </c>
      <c r="D5236" t="s">
        <v>30</v>
      </c>
      <c r="E5236" t="s">
        <v>14</v>
      </c>
      <c r="F5236" t="s">
        <v>39</v>
      </c>
      <c r="G5236">
        <v>5</v>
      </c>
      <c r="H5236" s="5">
        <v>238.29</v>
      </c>
      <c r="I5236" s="5">
        <v>0.02</v>
      </c>
      <c r="J5236" s="5">
        <v>1167.6210000000001</v>
      </c>
      <c r="K5236" s="5">
        <v>285.64774851254901</v>
      </c>
      <c r="L5236">
        <f>YEAR(SalesData[Order Date])</f>
        <v>2024</v>
      </c>
      <c r="M5236">
        <f>MONTH(SalesData[Order Date])</f>
        <v>5</v>
      </c>
      <c r="N5236" t="str">
        <f>TEXT(SalesData[[#This Row],[Order Date]], "mmmm")</f>
        <v>May</v>
      </c>
      <c r="O5236" s="7">
        <f>IF(SalesData[Sales]=0,0,SalesData[Profit]/SalesData[Sales])</f>
        <v>0.24464081111298014</v>
      </c>
      <c r="P5236" s="8">
        <f t="shared" si="81"/>
        <v>1.6786268832095346E-5</v>
      </c>
      <c r="Q5236" t="str">
        <f>IF(SalesData[[#This Row],[Discount]]&gt;0, "Yes", "No")</f>
        <v>Yes</v>
      </c>
      <c r="R5236" t="str">
        <f>TEXT(SalesData[[#This Row],[Order Date]],"mmm-yyyy")</f>
        <v>May-2024</v>
      </c>
      <c r="S5236">
        <f>YEAR(SalesData[[#This Row],[Order Date]])*100 + MONTH(SalesData[[#This Row],[Order Date]])</f>
        <v>202405</v>
      </c>
    </row>
    <row r="5237" spans="1:19" x14ac:dyDescent="0.3">
      <c r="A5237" t="s">
        <v>15820</v>
      </c>
      <c r="B5237" s="3">
        <v>45442</v>
      </c>
      <c r="C5237" t="s">
        <v>15821</v>
      </c>
      <c r="D5237" t="s">
        <v>23</v>
      </c>
      <c r="E5237" t="s">
        <v>26</v>
      </c>
      <c r="F5237" t="s">
        <v>44</v>
      </c>
      <c r="G5237">
        <v>4</v>
      </c>
      <c r="H5237" s="5">
        <v>297.94</v>
      </c>
      <c r="I5237" s="5">
        <v>0.13</v>
      </c>
      <c r="J5237" s="5">
        <v>1036.8312000000001</v>
      </c>
      <c r="K5237" s="5">
        <v>296.48088061174383</v>
      </c>
      <c r="L5237">
        <f>YEAR(SalesData[Order Date])</f>
        <v>2024</v>
      </c>
      <c r="M5237">
        <f>MONTH(SalesData[Order Date])</f>
        <v>5</v>
      </c>
      <c r="N5237" t="str">
        <f>TEXT(SalesData[[#This Row],[Order Date]], "mmmm")</f>
        <v>May</v>
      </c>
      <c r="O5237" s="7">
        <f>IF(SalesData[Sales]=0,0,SalesData[Profit]/SalesData[Sales])</f>
        <v>0.28594903453112119</v>
      </c>
      <c r="P5237" s="8">
        <f t="shared" si="81"/>
        <v>1.0908236557696181E-4</v>
      </c>
      <c r="Q5237" t="str">
        <f>IF(SalesData[[#This Row],[Discount]]&gt;0, "Yes", "No")</f>
        <v>Yes</v>
      </c>
      <c r="R5237" t="str">
        <f>TEXT(SalesData[[#This Row],[Order Date]],"mmm-yyyy")</f>
        <v>May-2024</v>
      </c>
      <c r="S5237">
        <f>YEAR(SalesData[[#This Row],[Order Date]])*100 + MONTH(SalesData[[#This Row],[Order Date]])</f>
        <v>202405</v>
      </c>
    </row>
    <row r="5238" spans="1:19" x14ac:dyDescent="0.3">
      <c r="A5238" t="s">
        <v>15822</v>
      </c>
      <c r="B5238" s="3">
        <v>45420</v>
      </c>
      <c r="C5238" t="s">
        <v>15823</v>
      </c>
      <c r="D5238" t="s">
        <v>30</v>
      </c>
      <c r="E5238" t="s">
        <v>19</v>
      </c>
      <c r="F5238" t="s">
        <v>20</v>
      </c>
      <c r="G5238">
        <v>7</v>
      </c>
      <c r="H5238" s="5">
        <v>658.41</v>
      </c>
      <c r="I5238" s="5">
        <v>0.25</v>
      </c>
      <c r="J5238" s="5">
        <v>3456.6525000000001</v>
      </c>
      <c r="K5238" s="5">
        <v>511.75724270463229</v>
      </c>
      <c r="L5238">
        <f>YEAR(SalesData[Order Date])</f>
        <v>2024</v>
      </c>
      <c r="M5238">
        <f>MONTH(SalesData[Order Date])</f>
        <v>5</v>
      </c>
      <c r="N5238" t="str">
        <f>TEXT(SalesData[[#This Row],[Order Date]], "mmmm")</f>
        <v>May</v>
      </c>
      <c r="O5238" s="7">
        <f>IF(SalesData[Sales]=0,0,SalesData[Profit]/SalesData[Sales])</f>
        <v>0.14804995373548027</v>
      </c>
      <c r="P5238" s="8">
        <f t="shared" si="81"/>
        <v>5.4243230987205107E-5</v>
      </c>
      <c r="Q5238" t="str">
        <f>IF(SalesData[[#This Row],[Discount]]&gt;0, "Yes", "No")</f>
        <v>Yes</v>
      </c>
      <c r="R5238" t="str">
        <f>TEXT(SalesData[[#This Row],[Order Date]],"mmm-yyyy")</f>
        <v>May-2024</v>
      </c>
      <c r="S5238">
        <f>YEAR(SalesData[[#This Row],[Order Date]])*100 + MONTH(SalesData[[#This Row],[Order Date]])</f>
        <v>202405</v>
      </c>
    </row>
    <row r="5239" spans="1:19" x14ac:dyDescent="0.3">
      <c r="A5239" t="s">
        <v>15859</v>
      </c>
      <c r="B5239" s="3">
        <v>45441</v>
      </c>
      <c r="C5239" t="s">
        <v>15860</v>
      </c>
      <c r="D5239" t="s">
        <v>13</v>
      </c>
      <c r="E5239" t="s">
        <v>26</v>
      </c>
      <c r="F5239" t="s">
        <v>20</v>
      </c>
      <c r="G5239">
        <v>3</v>
      </c>
      <c r="H5239" s="5">
        <v>478.66</v>
      </c>
      <c r="I5239" s="5">
        <v>0.16</v>
      </c>
      <c r="J5239" s="5">
        <v>1206.2231999999999</v>
      </c>
      <c r="K5239" s="5">
        <v>264.57069716867142</v>
      </c>
      <c r="L5239">
        <f>YEAR(SalesData[Order Date])</f>
        <v>2024</v>
      </c>
      <c r="M5239">
        <f>MONTH(SalesData[Order Date])</f>
        <v>5</v>
      </c>
      <c r="N5239" t="str">
        <f>TEXT(SalesData[[#This Row],[Order Date]], "mmmm")</f>
        <v>May</v>
      </c>
      <c r="O5239" s="7">
        <f>IF(SalesData[Sales]=0,0,SalesData[Profit]/SalesData[Sales])</f>
        <v>0.21933809362037759</v>
      </c>
      <c r="P5239" s="8">
        <f t="shared" si="81"/>
        <v>1.1142216465410382E-4</v>
      </c>
      <c r="Q5239" t="str">
        <f>IF(SalesData[[#This Row],[Discount]]&gt;0, "Yes", "No")</f>
        <v>Yes</v>
      </c>
      <c r="R5239" t="str">
        <f>TEXT(SalesData[[#This Row],[Order Date]],"mmm-yyyy")</f>
        <v>May-2024</v>
      </c>
      <c r="S5239">
        <f>YEAR(SalesData[[#This Row],[Order Date]])*100 + MONTH(SalesData[[#This Row],[Order Date]])</f>
        <v>202405</v>
      </c>
    </row>
    <row r="5240" spans="1:19" x14ac:dyDescent="0.3">
      <c r="A5240" t="s">
        <v>15895</v>
      </c>
      <c r="B5240" s="3">
        <v>45429</v>
      </c>
      <c r="C5240" t="s">
        <v>15896</v>
      </c>
      <c r="D5240" t="s">
        <v>30</v>
      </c>
      <c r="E5240" t="s">
        <v>19</v>
      </c>
      <c r="F5240" t="s">
        <v>20</v>
      </c>
      <c r="G5240">
        <v>5</v>
      </c>
      <c r="H5240" s="5">
        <v>532.71</v>
      </c>
      <c r="I5240" s="5">
        <v>0.02</v>
      </c>
      <c r="J5240" s="5">
        <v>2610.279</v>
      </c>
      <c r="K5240" s="5">
        <v>730.79958799679321</v>
      </c>
      <c r="L5240">
        <f>YEAR(SalesData[Order Date])</f>
        <v>2024</v>
      </c>
      <c r="M5240">
        <f>MONTH(SalesData[Order Date])</f>
        <v>5</v>
      </c>
      <c r="N5240" t="str">
        <f>TEXT(SalesData[[#This Row],[Order Date]], "mmmm")</f>
        <v>May</v>
      </c>
      <c r="O5240" s="7">
        <f>IF(SalesData[Sales]=0,0,SalesData[Profit]/SalesData[Sales])</f>
        <v>0.27996991432593726</v>
      </c>
      <c r="P5240" s="8">
        <f t="shared" si="81"/>
        <v>7.5087758818118676E-6</v>
      </c>
      <c r="Q5240" t="str">
        <f>IF(SalesData[[#This Row],[Discount]]&gt;0, "Yes", "No")</f>
        <v>Yes</v>
      </c>
      <c r="R5240" t="str">
        <f>TEXT(SalesData[[#This Row],[Order Date]],"mmm-yyyy")</f>
        <v>May-2024</v>
      </c>
      <c r="S5240">
        <f>YEAR(SalesData[[#This Row],[Order Date]])*100 + MONTH(SalesData[[#This Row],[Order Date]])</f>
        <v>202405</v>
      </c>
    </row>
    <row r="5241" spans="1:19" x14ac:dyDescent="0.3">
      <c r="A5241" t="s">
        <v>15909</v>
      </c>
      <c r="B5241" s="3">
        <v>45419</v>
      </c>
      <c r="C5241" t="s">
        <v>15910</v>
      </c>
      <c r="D5241" t="s">
        <v>13</v>
      </c>
      <c r="E5241" t="s">
        <v>19</v>
      </c>
      <c r="F5241" t="s">
        <v>39</v>
      </c>
      <c r="G5241">
        <v>6</v>
      </c>
      <c r="H5241" s="5">
        <v>282.33</v>
      </c>
      <c r="I5241" s="5">
        <v>0.21</v>
      </c>
      <c r="J5241" s="5">
        <v>1338.2442000000001</v>
      </c>
      <c r="K5241" s="5">
        <v>260.88967926661292</v>
      </c>
      <c r="L5241">
        <f>YEAR(SalesData[Order Date])</f>
        <v>2024</v>
      </c>
      <c r="M5241">
        <f>MONTH(SalesData[Order Date])</f>
        <v>5</v>
      </c>
      <c r="N5241" t="str">
        <f>TEXT(SalesData[[#This Row],[Order Date]], "mmmm")</f>
        <v>May</v>
      </c>
      <c r="O5241" s="7">
        <f>IF(SalesData[Sales]=0,0,SalesData[Profit]/SalesData[Sales])</f>
        <v>0.19494923218543589</v>
      </c>
      <c r="P5241" s="8">
        <f t="shared" si="81"/>
        <v>1.2396840576630184E-4</v>
      </c>
      <c r="Q5241" t="str">
        <f>IF(SalesData[[#This Row],[Discount]]&gt;0, "Yes", "No")</f>
        <v>Yes</v>
      </c>
      <c r="R5241" t="str">
        <f>TEXT(SalesData[[#This Row],[Order Date]],"mmm-yyyy")</f>
        <v>May-2024</v>
      </c>
      <c r="S5241">
        <f>YEAR(SalesData[[#This Row],[Order Date]])*100 + MONTH(SalesData[[#This Row],[Order Date]])</f>
        <v>202405</v>
      </c>
    </row>
    <row r="5242" spans="1:19" x14ac:dyDescent="0.3">
      <c r="A5242" t="s">
        <v>15919</v>
      </c>
      <c r="B5242" s="3">
        <v>45416</v>
      </c>
      <c r="C5242" t="s">
        <v>15920</v>
      </c>
      <c r="D5242" t="s">
        <v>18</v>
      </c>
      <c r="E5242" t="s">
        <v>14</v>
      </c>
      <c r="F5242" t="s">
        <v>91</v>
      </c>
      <c r="G5242">
        <v>7</v>
      </c>
      <c r="H5242" s="5">
        <v>864.18</v>
      </c>
      <c r="I5242" s="5">
        <v>0.13</v>
      </c>
      <c r="J5242" s="5">
        <v>5262.8561999999993</v>
      </c>
      <c r="K5242" s="5">
        <v>587.39692595854081</v>
      </c>
      <c r="L5242">
        <f>YEAR(SalesData[Order Date])</f>
        <v>2024</v>
      </c>
      <c r="M5242">
        <f>MONTH(SalesData[Order Date])</f>
        <v>5</v>
      </c>
      <c r="N5242" t="str">
        <f>TEXT(SalesData[[#This Row],[Order Date]], "mmmm")</f>
        <v>May</v>
      </c>
      <c r="O5242" s="7">
        <f>IF(SalesData[Sales]=0,0,SalesData[Profit]/SalesData[Sales])</f>
        <v>0.11161181374451024</v>
      </c>
      <c r="P5242" s="8">
        <f t="shared" si="81"/>
        <v>2.1490231863070857E-5</v>
      </c>
      <c r="Q5242" t="str">
        <f>IF(SalesData[[#This Row],[Discount]]&gt;0, "Yes", "No")</f>
        <v>Yes</v>
      </c>
      <c r="R5242" t="str">
        <f>TEXT(SalesData[[#This Row],[Order Date]],"mmm-yyyy")</f>
        <v>May-2024</v>
      </c>
      <c r="S5242">
        <f>YEAR(SalesData[[#This Row],[Order Date]])*100 + MONTH(SalesData[[#This Row],[Order Date]])</f>
        <v>202405</v>
      </c>
    </row>
    <row r="5243" spans="1:19" x14ac:dyDescent="0.3">
      <c r="A5243" t="s">
        <v>15978</v>
      </c>
      <c r="B5243" s="3">
        <v>45442</v>
      </c>
      <c r="C5243" t="s">
        <v>15979</v>
      </c>
      <c r="D5243" t="s">
        <v>23</v>
      </c>
      <c r="E5243" t="s">
        <v>14</v>
      </c>
      <c r="F5243" t="s">
        <v>20</v>
      </c>
      <c r="G5243">
        <v>5</v>
      </c>
      <c r="H5243" s="5">
        <v>335.88</v>
      </c>
      <c r="I5243" s="5">
        <v>0.2</v>
      </c>
      <c r="J5243" s="5">
        <v>1343.52</v>
      </c>
      <c r="K5243" s="5">
        <v>238.66785783561289</v>
      </c>
      <c r="L5243">
        <f>YEAR(SalesData[Order Date])</f>
        <v>2024</v>
      </c>
      <c r="M5243">
        <f>MONTH(SalesData[Order Date])</f>
        <v>5</v>
      </c>
      <c r="N5243" t="str">
        <f>TEXT(SalesData[[#This Row],[Order Date]], "mmmm")</f>
        <v>May</v>
      </c>
      <c r="O5243" s="7">
        <f>IF(SalesData[Sales]=0,0,SalesData[Profit]/SalesData[Sales])</f>
        <v>0.17764369554276296</v>
      </c>
      <c r="P5243" s="8">
        <f t="shared" si="81"/>
        <v>1.1909015124449208E-4</v>
      </c>
      <c r="Q5243" t="str">
        <f>IF(SalesData[[#This Row],[Discount]]&gt;0, "Yes", "No")</f>
        <v>Yes</v>
      </c>
      <c r="R5243" t="str">
        <f>TEXT(SalesData[[#This Row],[Order Date]],"mmm-yyyy")</f>
        <v>May-2024</v>
      </c>
      <c r="S5243">
        <f>YEAR(SalesData[[#This Row],[Order Date]])*100 + MONTH(SalesData[[#This Row],[Order Date]])</f>
        <v>202405</v>
      </c>
    </row>
    <row r="5244" spans="1:19" x14ac:dyDescent="0.3">
      <c r="A5244" t="s">
        <v>15986</v>
      </c>
      <c r="B5244" s="3">
        <v>45440</v>
      </c>
      <c r="C5244" t="s">
        <v>15987</v>
      </c>
      <c r="D5244" t="s">
        <v>13</v>
      </c>
      <c r="E5244" t="s">
        <v>19</v>
      </c>
      <c r="F5244" t="s">
        <v>27</v>
      </c>
      <c r="G5244">
        <v>1</v>
      </c>
      <c r="H5244" s="5">
        <v>474.48</v>
      </c>
      <c r="I5244" s="5">
        <v>0.24</v>
      </c>
      <c r="J5244" s="5">
        <v>360.60480000000001</v>
      </c>
      <c r="K5244" s="5">
        <v>105.7679654426727</v>
      </c>
      <c r="L5244">
        <f>YEAR(SalesData[Order Date])</f>
        <v>2024</v>
      </c>
      <c r="M5244">
        <f>MONTH(SalesData[Order Date])</f>
        <v>5</v>
      </c>
      <c r="N5244" t="str">
        <f>TEXT(SalesData[[#This Row],[Order Date]], "mmmm")</f>
        <v>May</v>
      </c>
      <c r="O5244" s="7">
        <f>IF(SalesData[Sales]=0,0,SalesData[Profit]/SalesData[Sales])</f>
        <v>0.29330714799878621</v>
      </c>
      <c r="P5244" s="8">
        <f t="shared" si="81"/>
        <v>5.05816894284269E-4</v>
      </c>
      <c r="Q5244" t="str">
        <f>IF(SalesData[[#This Row],[Discount]]&gt;0, "Yes", "No")</f>
        <v>Yes</v>
      </c>
      <c r="R5244" t="str">
        <f>TEXT(SalesData[[#This Row],[Order Date]],"mmm-yyyy")</f>
        <v>May-2024</v>
      </c>
      <c r="S5244">
        <f>YEAR(SalesData[[#This Row],[Order Date]])*100 + MONTH(SalesData[[#This Row],[Order Date]])</f>
        <v>202405</v>
      </c>
    </row>
    <row r="5245" spans="1:19" x14ac:dyDescent="0.3">
      <c r="A5245" t="s">
        <v>16000</v>
      </c>
      <c r="B5245" s="3">
        <v>45441</v>
      </c>
      <c r="C5245" t="s">
        <v>16001</v>
      </c>
      <c r="D5245" t="s">
        <v>18</v>
      </c>
      <c r="E5245" t="s">
        <v>26</v>
      </c>
      <c r="F5245" t="s">
        <v>39</v>
      </c>
      <c r="G5245">
        <v>6</v>
      </c>
      <c r="H5245" s="5">
        <v>160.9</v>
      </c>
      <c r="I5245" s="5">
        <v>0.1</v>
      </c>
      <c r="J5245" s="5">
        <v>868.86000000000013</v>
      </c>
      <c r="K5245" s="5">
        <v>62.855287978937596</v>
      </c>
      <c r="L5245">
        <f>YEAR(SalesData[Order Date])</f>
        <v>2024</v>
      </c>
      <c r="M5245">
        <f>MONTH(SalesData[Order Date])</f>
        <v>5</v>
      </c>
      <c r="N5245" t="str">
        <f>TEXT(SalesData[[#This Row],[Order Date]], "mmmm")</f>
        <v>May</v>
      </c>
      <c r="O5245" s="7">
        <f>IF(SalesData[Sales]=0,0,SalesData[Profit]/SalesData[Sales])</f>
        <v>7.234225074112928E-2</v>
      </c>
      <c r="P5245" s="8">
        <f t="shared" si="81"/>
        <v>1.0358400662937643E-4</v>
      </c>
      <c r="Q5245" t="str">
        <f>IF(SalesData[[#This Row],[Discount]]&gt;0, "Yes", "No")</f>
        <v>Yes</v>
      </c>
      <c r="R5245" t="str">
        <f>TEXT(SalesData[[#This Row],[Order Date]],"mmm-yyyy")</f>
        <v>May-2024</v>
      </c>
      <c r="S5245">
        <f>YEAR(SalesData[[#This Row],[Order Date]])*100 + MONTH(SalesData[[#This Row],[Order Date]])</f>
        <v>202405</v>
      </c>
    </row>
    <row r="5246" spans="1:19" x14ac:dyDescent="0.3">
      <c r="A5246" t="s">
        <v>16044</v>
      </c>
      <c r="B5246" s="3">
        <v>45442</v>
      </c>
      <c r="C5246" t="s">
        <v>16045</v>
      </c>
      <c r="D5246" t="s">
        <v>23</v>
      </c>
      <c r="E5246" t="s">
        <v>19</v>
      </c>
      <c r="F5246" t="s">
        <v>34</v>
      </c>
      <c r="G5246">
        <v>6</v>
      </c>
      <c r="H5246" s="5">
        <v>467.47</v>
      </c>
      <c r="I5246" s="5">
        <v>0.04</v>
      </c>
      <c r="J5246" s="5">
        <v>2692.6271999999999</v>
      </c>
      <c r="K5246" s="5">
        <v>605.42787451106085</v>
      </c>
      <c r="L5246">
        <f>YEAR(SalesData[Order Date])</f>
        <v>2024</v>
      </c>
      <c r="M5246">
        <f>MONTH(SalesData[Order Date])</f>
        <v>5</v>
      </c>
      <c r="N5246" t="str">
        <f>TEXT(SalesData[[#This Row],[Order Date]], "mmmm")</f>
        <v>May</v>
      </c>
      <c r="O5246" s="7">
        <f>IF(SalesData[Sales]=0,0,SalesData[Profit]/SalesData[Sales])</f>
        <v>0.22484652703168892</v>
      </c>
      <c r="P5246" s="8">
        <f t="shared" si="81"/>
        <v>1.426116470932181E-5</v>
      </c>
      <c r="Q5246" t="str">
        <f>IF(SalesData[[#This Row],[Discount]]&gt;0, "Yes", "No")</f>
        <v>Yes</v>
      </c>
      <c r="R5246" t="str">
        <f>TEXT(SalesData[[#This Row],[Order Date]],"mmm-yyyy")</f>
        <v>May-2024</v>
      </c>
      <c r="S5246">
        <f>YEAR(SalesData[[#This Row],[Order Date]])*100 + MONTH(SalesData[[#This Row],[Order Date]])</f>
        <v>202405</v>
      </c>
    </row>
    <row r="5247" spans="1:19" x14ac:dyDescent="0.3">
      <c r="A5247" t="s">
        <v>16050</v>
      </c>
      <c r="B5247" s="3">
        <v>45421</v>
      </c>
      <c r="C5247" t="s">
        <v>16051</v>
      </c>
      <c r="D5247" t="s">
        <v>18</v>
      </c>
      <c r="E5247" t="s">
        <v>19</v>
      </c>
      <c r="F5247" t="s">
        <v>91</v>
      </c>
      <c r="G5247">
        <v>4</v>
      </c>
      <c r="H5247" s="5">
        <v>726.98</v>
      </c>
      <c r="I5247" s="5">
        <v>0.14000000000000001</v>
      </c>
      <c r="J5247" s="5">
        <v>2500.8112000000001</v>
      </c>
      <c r="K5247" s="5">
        <v>235.40160260891071</v>
      </c>
      <c r="L5247">
        <f>YEAR(SalesData[Order Date])</f>
        <v>2024</v>
      </c>
      <c r="M5247">
        <f>MONTH(SalesData[Order Date])</f>
        <v>5</v>
      </c>
      <c r="N5247" t="str">
        <f>TEXT(SalesData[[#This Row],[Order Date]], "mmmm")</f>
        <v>May</v>
      </c>
      <c r="O5247" s="7">
        <f>IF(SalesData[Sales]=0,0,SalesData[Profit]/SalesData[Sales])</f>
        <v>9.4130097709459515E-2</v>
      </c>
      <c r="P5247" s="8">
        <f t="shared" si="81"/>
        <v>4.8144378112190157E-5</v>
      </c>
      <c r="Q5247" t="str">
        <f>IF(SalesData[[#This Row],[Discount]]&gt;0, "Yes", "No")</f>
        <v>Yes</v>
      </c>
      <c r="R5247" t="str">
        <f>TEXT(SalesData[[#This Row],[Order Date]],"mmm-yyyy")</f>
        <v>May-2024</v>
      </c>
      <c r="S5247">
        <f>YEAR(SalesData[[#This Row],[Order Date]])*100 + MONTH(SalesData[[#This Row],[Order Date]])</f>
        <v>202405</v>
      </c>
    </row>
    <row r="5248" spans="1:19" x14ac:dyDescent="0.3">
      <c r="A5248" t="s">
        <v>16052</v>
      </c>
      <c r="B5248" s="3">
        <v>45432</v>
      </c>
      <c r="C5248" t="s">
        <v>16053</v>
      </c>
      <c r="D5248" t="s">
        <v>30</v>
      </c>
      <c r="E5248" t="s">
        <v>26</v>
      </c>
      <c r="F5248" t="s">
        <v>15</v>
      </c>
      <c r="G5248">
        <v>5</v>
      </c>
      <c r="H5248" s="5">
        <v>296.74</v>
      </c>
      <c r="I5248" s="5">
        <v>0.03</v>
      </c>
      <c r="J5248" s="5">
        <v>1439.1890000000001</v>
      </c>
      <c r="K5248" s="5">
        <v>379.57838653894271</v>
      </c>
      <c r="L5248">
        <f>YEAR(SalesData[Order Date])</f>
        <v>2024</v>
      </c>
      <c r="M5248">
        <f>MONTH(SalesData[Order Date])</f>
        <v>5</v>
      </c>
      <c r="N5248" t="str">
        <f>TEXT(SalesData[[#This Row],[Order Date]], "mmmm")</f>
        <v>May</v>
      </c>
      <c r="O5248" s="7">
        <f>IF(SalesData[Sales]=0,0,SalesData[Profit]/SalesData[Sales])</f>
        <v>0.26374464127987546</v>
      </c>
      <c r="P5248" s="8">
        <f t="shared" si="81"/>
        <v>2.0219720967850644E-5</v>
      </c>
      <c r="Q5248" t="str">
        <f>IF(SalesData[[#This Row],[Discount]]&gt;0, "Yes", "No")</f>
        <v>Yes</v>
      </c>
      <c r="R5248" t="str">
        <f>TEXT(SalesData[[#This Row],[Order Date]],"mmm-yyyy")</f>
        <v>May-2024</v>
      </c>
      <c r="S5248">
        <f>YEAR(SalesData[[#This Row],[Order Date]])*100 + MONTH(SalesData[[#This Row],[Order Date]])</f>
        <v>202405</v>
      </c>
    </row>
    <row r="5249" spans="1:19" x14ac:dyDescent="0.3">
      <c r="A5249" t="s">
        <v>16083</v>
      </c>
      <c r="B5249" s="3">
        <v>45435</v>
      </c>
      <c r="C5249" t="s">
        <v>16084</v>
      </c>
      <c r="D5249" t="s">
        <v>30</v>
      </c>
      <c r="E5249" t="s">
        <v>26</v>
      </c>
      <c r="F5249" t="s">
        <v>27</v>
      </c>
      <c r="G5249">
        <v>7</v>
      </c>
      <c r="H5249" s="5">
        <v>781.61</v>
      </c>
      <c r="I5249" s="5">
        <v>0.21</v>
      </c>
      <c r="J5249" s="5">
        <v>4322.3032999999996</v>
      </c>
      <c r="K5249" s="5">
        <v>220.8753260237271</v>
      </c>
      <c r="L5249">
        <f>YEAR(SalesData[Order Date])</f>
        <v>2024</v>
      </c>
      <c r="M5249">
        <f>MONTH(SalesData[Order Date])</f>
        <v>5</v>
      </c>
      <c r="N5249" t="str">
        <f>TEXT(SalesData[[#This Row],[Order Date]], "mmmm")</f>
        <v>May</v>
      </c>
      <c r="O5249" s="7">
        <f>IF(SalesData[Sales]=0,0,SalesData[Profit]/SalesData[Sales])</f>
        <v>5.1101301943278048E-2</v>
      </c>
      <c r="P5249" s="8">
        <f t="shared" si="81"/>
        <v>3.8382313429971463E-5</v>
      </c>
      <c r="Q5249" t="str">
        <f>IF(SalesData[[#This Row],[Discount]]&gt;0, "Yes", "No")</f>
        <v>Yes</v>
      </c>
      <c r="R5249" t="str">
        <f>TEXT(SalesData[[#This Row],[Order Date]],"mmm-yyyy")</f>
        <v>May-2024</v>
      </c>
      <c r="S5249">
        <f>YEAR(SalesData[[#This Row],[Order Date]])*100 + MONTH(SalesData[[#This Row],[Order Date]])</f>
        <v>202405</v>
      </c>
    </row>
    <row r="5250" spans="1:19" x14ac:dyDescent="0.3">
      <c r="A5250" t="s">
        <v>16104</v>
      </c>
      <c r="B5250" s="3">
        <v>45430</v>
      </c>
      <c r="C5250" t="s">
        <v>16105</v>
      </c>
      <c r="D5250" t="s">
        <v>18</v>
      </c>
      <c r="E5250" t="s">
        <v>19</v>
      </c>
      <c r="F5250" t="s">
        <v>15</v>
      </c>
      <c r="G5250">
        <v>5</v>
      </c>
      <c r="H5250" s="5">
        <v>257.64999999999998</v>
      </c>
      <c r="I5250" s="5">
        <v>0.26</v>
      </c>
      <c r="J5250" s="5">
        <v>953.30499999999995</v>
      </c>
      <c r="K5250" s="5">
        <v>63.816117182857063</v>
      </c>
      <c r="L5250">
        <f>YEAR(SalesData[Order Date])</f>
        <v>2024</v>
      </c>
      <c r="M5250">
        <f>MONTH(SalesData[Order Date])</f>
        <v>5</v>
      </c>
      <c r="N5250" t="str">
        <f>TEXT(SalesData[[#This Row],[Order Date]], "mmmm")</f>
        <v>May</v>
      </c>
      <c r="O5250" s="7">
        <f>IF(SalesData[Sales]=0,0,SalesData[Profit]/SalesData[Sales])</f>
        <v>6.6941972593091467E-2</v>
      </c>
      <c r="P5250" s="8">
        <f t="shared" ref="P5250:P5313" si="82">IF(H:H*G:G=0, 0, (I:I/(H:H*G:G)))</f>
        <v>2.0182418008926839E-4</v>
      </c>
      <c r="Q5250" t="str">
        <f>IF(SalesData[[#This Row],[Discount]]&gt;0, "Yes", "No")</f>
        <v>Yes</v>
      </c>
      <c r="R5250" t="str">
        <f>TEXT(SalesData[[#This Row],[Order Date]],"mmm-yyyy")</f>
        <v>May-2024</v>
      </c>
      <c r="S5250">
        <f>YEAR(SalesData[[#This Row],[Order Date]])*100 + MONTH(SalesData[[#This Row],[Order Date]])</f>
        <v>202405</v>
      </c>
    </row>
    <row r="5251" spans="1:19" x14ac:dyDescent="0.3">
      <c r="A5251" t="s">
        <v>16122</v>
      </c>
      <c r="B5251" s="3">
        <v>45436</v>
      </c>
      <c r="C5251" t="s">
        <v>16123</v>
      </c>
      <c r="D5251" t="s">
        <v>30</v>
      </c>
      <c r="E5251" t="s">
        <v>14</v>
      </c>
      <c r="F5251" t="s">
        <v>27</v>
      </c>
      <c r="G5251">
        <v>7</v>
      </c>
      <c r="H5251" s="5">
        <v>775.37</v>
      </c>
      <c r="I5251" s="5">
        <v>0.08</v>
      </c>
      <c r="J5251" s="5">
        <v>4993.3828000000003</v>
      </c>
      <c r="K5251" s="5">
        <v>906.95789387658635</v>
      </c>
      <c r="L5251">
        <f>YEAR(SalesData[Order Date])</f>
        <v>2024</v>
      </c>
      <c r="M5251">
        <f>MONTH(SalesData[Order Date])</f>
        <v>5</v>
      </c>
      <c r="N5251" t="str">
        <f>TEXT(SalesData[[#This Row],[Order Date]], "mmmm")</f>
        <v>May</v>
      </c>
      <c r="O5251" s="7">
        <f>IF(SalesData[Sales]=0,0,SalesData[Profit]/SalesData[Sales])</f>
        <v>0.18163195777351304</v>
      </c>
      <c r="P5251" s="8">
        <f t="shared" si="82"/>
        <v>1.4739506852949467E-5</v>
      </c>
      <c r="Q5251" t="str">
        <f>IF(SalesData[[#This Row],[Discount]]&gt;0, "Yes", "No")</f>
        <v>Yes</v>
      </c>
      <c r="R5251" t="str">
        <f>TEXT(SalesData[[#This Row],[Order Date]],"mmm-yyyy")</f>
        <v>May-2024</v>
      </c>
      <c r="S5251">
        <f>YEAR(SalesData[[#This Row],[Order Date]])*100 + MONTH(SalesData[[#This Row],[Order Date]])</f>
        <v>202405</v>
      </c>
    </row>
    <row r="5252" spans="1:19" x14ac:dyDescent="0.3">
      <c r="A5252" t="s">
        <v>16135</v>
      </c>
      <c r="B5252" s="3">
        <v>45441</v>
      </c>
      <c r="C5252" t="s">
        <v>15621</v>
      </c>
      <c r="D5252" t="s">
        <v>18</v>
      </c>
      <c r="E5252" t="s">
        <v>14</v>
      </c>
      <c r="F5252" t="s">
        <v>27</v>
      </c>
      <c r="G5252">
        <v>3</v>
      </c>
      <c r="H5252" s="5">
        <v>847.8</v>
      </c>
      <c r="I5252" s="5">
        <v>0.28999999999999998</v>
      </c>
      <c r="J5252" s="5">
        <v>1805.8140000000001</v>
      </c>
      <c r="K5252" s="5">
        <v>227.85626294008</v>
      </c>
      <c r="L5252">
        <f>YEAR(SalesData[Order Date])</f>
        <v>2024</v>
      </c>
      <c r="M5252">
        <f>MONTH(SalesData[Order Date])</f>
        <v>5</v>
      </c>
      <c r="N5252" t="str">
        <f>TEXT(SalesData[[#This Row],[Order Date]], "mmmm")</f>
        <v>May</v>
      </c>
      <c r="O5252" s="7">
        <f>IF(SalesData[Sales]=0,0,SalesData[Profit]/SalesData[Sales])</f>
        <v>0.12617925375486069</v>
      </c>
      <c r="P5252" s="8">
        <f t="shared" si="82"/>
        <v>1.1402060234331998E-4</v>
      </c>
      <c r="Q5252" t="str">
        <f>IF(SalesData[[#This Row],[Discount]]&gt;0, "Yes", "No")</f>
        <v>Yes</v>
      </c>
      <c r="R5252" t="str">
        <f>TEXT(SalesData[[#This Row],[Order Date]],"mmm-yyyy")</f>
        <v>May-2024</v>
      </c>
      <c r="S5252">
        <f>YEAR(SalesData[[#This Row],[Order Date]])*100 + MONTH(SalesData[[#This Row],[Order Date]])</f>
        <v>202405</v>
      </c>
    </row>
    <row r="5253" spans="1:19" x14ac:dyDescent="0.3">
      <c r="A5253" t="s">
        <v>16168</v>
      </c>
      <c r="B5253" s="3">
        <v>45417</v>
      </c>
      <c r="C5253" t="s">
        <v>13681</v>
      </c>
      <c r="D5253" t="s">
        <v>18</v>
      </c>
      <c r="E5253" t="s">
        <v>26</v>
      </c>
      <c r="F5253" t="s">
        <v>31</v>
      </c>
      <c r="G5253">
        <v>8</v>
      </c>
      <c r="H5253" s="5">
        <v>365.3</v>
      </c>
      <c r="I5253" s="5">
        <v>0.03</v>
      </c>
      <c r="J5253" s="5">
        <v>2834.7280000000001</v>
      </c>
      <c r="K5253" s="5">
        <v>693.15934177892836</v>
      </c>
      <c r="L5253">
        <f>YEAR(SalesData[Order Date])</f>
        <v>2024</v>
      </c>
      <c r="M5253">
        <f>MONTH(SalesData[Order Date])</f>
        <v>5</v>
      </c>
      <c r="N5253" t="str">
        <f>TEXT(SalesData[[#This Row],[Order Date]], "mmmm")</f>
        <v>May</v>
      </c>
      <c r="O5253" s="7">
        <f>IF(SalesData[Sales]=0,0,SalesData[Profit]/SalesData[Sales])</f>
        <v>0.2445241101717443</v>
      </c>
      <c r="P5253" s="8">
        <f t="shared" si="82"/>
        <v>1.0265535176567204E-5</v>
      </c>
      <c r="Q5253" t="str">
        <f>IF(SalesData[[#This Row],[Discount]]&gt;0, "Yes", "No")</f>
        <v>Yes</v>
      </c>
      <c r="R5253" t="str">
        <f>TEXT(SalesData[[#This Row],[Order Date]],"mmm-yyyy")</f>
        <v>May-2024</v>
      </c>
      <c r="S5253">
        <f>YEAR(SalesData[[#This Row],[Order Date]])*100 + MONTH(SalesData[[#This Row],[Order Date]])</f>
        <v>202405</v>
      </c>
    </row>
    <row r="5254" spans="1:19" x14ac:dyDescent="0.3">
      <c r="A5254" t="s">
        <v>16300</v>
      </c>
      <c r="B5254" s="3">
        <v>45420</v>
      </c>
      <c r="C5254" t="s">
        <v>16301</v>
      </c>
      <c r="D5254" t="s">
        <v>18</v>
      </c>
      <c r="E5254" t="s">
        <v>26</v>
      </c>
      <c r="F5254" t="s">
        <v>27</v>
      </c>
      <c r="G5254">
        <v>2</v>
      </c>
      <c r="H5254" s="5">
        <v>215.45</v>
      </c>
      <c r="I5254" s="5">
        <v>0.21</v>
      </c>
      <c r="J5254" s="5">
        <v>340.411</v>
      </c>
      <c r="K5254" s="5">
        <v>31.495699870025231</v>
      </c>
      <c r="L5254">
        <f>YEAR(SalesData[Order Date])</f>
        <v>2024</v>
      </c>
      <c r="M5254">
        <f>MONTH(SalesData[Order Date])</f>
        <v>5</v>
      </c>
      <c r="N5254" t="str">
        <f>TEXT(SalesData[[#This Row],[Order Date]], "mmmm")</f>
        <v>May</v>
      </c>
      <c r="O5254" s="7">
        <f>IF(SalesData[Sales]=0,0,SalesData[Profit]/SalesData[Sales])</f>
        <v>9.252256792531742E-2</v>
      </c>
      <c r="P5254" s="8">
        <f t="shared" si="82"/>
        <v>4.8735205384079833E-4</v>
      </c>
      <c r="Q5254" t="str">
        <f>IF(SalesData[[#This Row],[Discount]]&gt;0, "Yes", "No")</f>
        <v>Yes</v>
      </c>
      <c r="R5254" t="str">
        <f>TEXT(SalesData[[#This Row],[Order Date]],"mmm-yyyy")</f>
        <v>May-2024</v>
      </c>
      <c r="S5254">
        <f>YEAR(SalesData[[#This Row],[Order Date]])*100 + MONTH(SalesData[[#This Row],[Order Date]])</f>
        <v>202405</v>
      </c>
    </row>
    <row r="5255" spans="1:19" x14ac:dyDescent="0.3">
      <c r="A5255" t="s">
        <v>16330</v>
      </c>
      <c r="B5255" s="3">
        <v>45424</v>
      </c>
      <c r="C5255" t="s">
        <v>16331</v>
      </c>
      <c r="D5255" t="s">
        <v>18</v>
      </c>
      <c r="E5255" t="s">
        <v>26</v>
      </c>
      <c r="F5255" t="s">
        <v>62</v>
      </c>
      <c r="G5255">
        <v>9</v>
      </c>
      <c r="H5255" s="5">
        <v>445.01</v>
      </c>
      <c r="I5255" s="5">
        <v>0.15</v>
      </c>
      <c r="J5255" s="5">
        <v>3404.3265000000001</v>
      </c>
      <c r="K5255" s="5">
        <v>1016.921063419788</v>
      </c>
      <c r="L5255">
        <f>YEAR(SalesData[Order Date])</f>
        <v>2024</v>
      </c>
      <c r="M5255">
        <f>MONTH(SalesData[Order Date])</f>
        <v>5</v>
      </c>
      <c r="N5255" t="str">
        <f>TEXT(SalesData[[#This Row],[Order Date]], "mmmm")</f>
        <v>May</v>
      </c>
      <c r="O5255" s="7">
        <f>IF(SalesData[Sales]=0,0,SalesData[Profit]/SalesData[Sales])</f>
        <v>0.29871431644990221</v>
      </c>
      <c r="P5255" s="8">
        <f t="shared" si="82"/>
        <v>3.7452341894938691E-5</v>
      </c>
      <c r="Q5255" t="str">
        <f>IF(SalesData[[#This Row],[Discount]]&gt;0, "Yes", "No")</f>
        <v>Yes</v>
      </c>
      <c r="R5255" t="str">
        <f>TEXT(SalesData[[#This Row],[Order Date]],"mmm-yyyy")</f>
        <v>May-2024</v>
      </c>
      <c r="S5255">
        <f>YEAR(SalesData[[#This Row],[Order Date]])*100 + MONTH(SalesData[[#This Row],[Order Date]])</f>
        <v>202405</v>
      </c>
    </row>
    <row r="5256" spans="1:19" x14ac:dyDescent="0.3">
      <c r="A5256" t="s">
        <v>16403</v>
      </c>
      <c r="B5256" s="3">
        <v>45424</v>
      </c>
      <c r="C5256" t="s">
        <v>16404</v>
      </c>
      <c r="D5256" t="s">
        <v>18</v>
      </c>
      <c r="E5256" t="s">
        <v>14</v>
      </c>
      <c r="F5256" t="s">
        <v>62</v>
      </c>
      <c r="G5256">
        <v>9</v>
      </c>
      <c r="H5256" s="5">
        <v>506.42</v>
      </c>
      <c r="I5256" s="5">
        <v>0.28999999999999998</v>
      </c>
      <c r="J5256" s="5">
        <v>3236.023799999999</v>
      </c>
      <c r="K5256" s="5">
        <v>487.18604331963201</v>
      </c>
      <c r="L5256">
        <f>YEAR(SalesData[Order Date])</f>
        <v>2024</v>
      </c>
      <c r="M5256">
        <f>MONTH(SalesData[Order Date])</f>
        <v>5</v>
      </c>
      <c r="N5256" t="str">
        <f>TEXT(SalesData[[#This Row],[Order Date]], "mmmm")</f>
        <v>May</v>
      </c>
      <c r="O5256" s="7">
        <f>IF(SalesData[Sales]=0,0,SalesData[Profit]/SalesData[Sales])</f>
        <v>0.15055082206738782</v>
      </c>
      <c r="P5256" s="8">
        <f t="shared" si="82"/>
        <v>6.362746775842625E-5</v>
      </c>
      <c r="Q5256" t="str">
        <f>IF(SalesData[[#This Row],[Discount]]&gt;0, "Yes", "No")</f>
        <v>Yes</v>
      </c>
      <c r="R5256" t="str">
        <f>TEXT(SalesData[[#This Row],[Order Date]],"mmm-yyyy")</f>
        <v>May-2024</v>
      </c>
      <c r="S5256">
        <f>YEAR(SalesData[[#This Row],[Order Date]])*100 + MONTH(SalesData[[#This Row],[Order Date]])</f>
        <v>202405</v>
      </c>
    </row>
    <row r="5257" spans="1:19" x14ac:dyDescent="0.3">
      <c r="A5257" t="s">
        <v>16434</v>
      </c>
      <c r="B5257" s="3">
        <v>45421</v>
      </c>
      <c r="C5257" t="s">
        <v>9167</v>
      </c>
      <c r="D5257" t="s">
        <v>23</v>
      </c>
      <c r="E5257" t="s">
        <v>26</v>
      </c>
      <c r="F5257" t="s">
        <v>31</v>
      </c>
      <c r="G5257">
        <v>6</v>
      </c>
      <c r="H5257" s="5">
        <v>806.9</v>
      </c>
      <c r="I5257" s="5">
        <v>0.06</v>
      </c>
      <c r="J5257" s="5">
        <v>4550.9159999999993</v>
      </c>
      <c r="K5257" s="5">
        <v>241.8686073524722</v>
      </c>
      <c r="L5257">
        <f>YEAR(SalesData[Order Date])</f>
        <v>2024</v>
      </c>
      <c r="M5257">
        <f>MONTH(SalesData[Order Date])</f>
        <v>5</v>
      </c>
      <c r="N5257" t="str">
        <f>TEXT(SalesData[[#This Row],[Order Date]], "mmmm")</f>
        <v>May</v>
      </c>
      <c r="O5257" s="7">
        <f>IF(SalesData[Sales]=0,0,SalesData[Profit]/SalesData[Sales])</f>
        <v>5.3147236150364506E-2</v>
      </c>
      <c r="P5257" s="8">
        <f t="shared" si="82"/>
        <v>1.2393109431156278E-5</v>
      </c>
      <c r="Q5257" t="str">
        <f>IF(SalesData[[#This Row],[Discount]]&gt;0, "Yes", "No")</f>
        <v>Yes</v>
      </c>
      <c r="R5257" t="str">
        <f>TEXT(SalesData[[#This Row],[Order Date]],"mmm-yyyy")</f>
        <v>May-2024</v>
      </c>
      <c r="S5257">
        <f>YEAR(SalesData[[#This Row],[Order Date]])*100 + MONTH(SalesData[[#This Row],[Order Date]])</f>
        <v>202405</v>
      </c>
    </row>
    <row r="5258" spans="1:19" x14ac:dyDescent="0.3">
      <c r="A5258" t="s">
        <v>16435</v>
      </c>
      <c r="B5258" s="3">
        <v>45413</v>
      </c>
      <c r="C5258" t="s">
        <v>16436</v>
      </c>
      <c r="D5258" t="s">
        <v>23</v>
      </c>
      <c r="E5258" t="s">
        <v>26</v>
      </c>
      <c r="F5258" t="s">
        <v>53</v>
      </c>
      <c r="G5258">
        <v>3</v>
      </c>
      <c r="H5258" s="5">
        <v>903.75</v>
      </c>
      <c r="I5258" s="5">
        <v>0.25</v>
      </c>
      <c r="J5258" s="5">
        <v>2033.4375</v>
      </c>
      <c r="K5258" s="5">
        <v>301.82985469576442</v>
      </c>
      <c r="L5258">
        <f>YEAR(SalesData[Order Date])</f>
        <v>2024</v>
      </c>
      <c r="M5258">
        <f>MONTH(SalesData[Order Date])</f>
        <v>5</v>
      </c>
      <c r="N5258" t="str">
        <f>TEXT(SalesData[[#This Row],[Order Date]], "mmmm")</f>
        <v>May</v>
      </c>
      <c r="O5258" s="7">
        <f>IF(SalesData[Sales]=0,0,SalesData[Profit]/SalesData[Sales])</f>
        <v>0.14843330798009008</v>
      </c>
      <c r="P5258" s="8">
        <f t="shared" si="82"/>
        <v>9.2208390963577683E-5</v>
      </c>
      <c r="Q5258" t="str">
        <f>IF(SalesData[[#This Row],[Discount]]&gt;0, "Yes", "No")</f>
        <v>Yes</v>
      </c>
      <c r="R5258" t="str">
        <f>TEXT(SalesData[[#This Row],[Order Date]],"mmm-yyyy")</f>
        <v>May-2024</v>
      </c>
      <c r="S5258">
        <f>YEAR(SalesData[[#This Row],[Order Date]])*100 + MONTH(SalesData[[#This Row],[Order Date]])</f>
        <v>202405</v>
      </c>
    </row>
    <row r="5259" spans="1:19" x14ac:dyDescent="0.3">
      <c r="A5259" t="s">
        <v>16443</v>
      </c>
      <c r="B5259" s="3">
        <v>45419</v>
      </c>
      <c r="C5259" t="s">
        <v>16444</v>
      </c>
      <c r="D5259" t="s">
        <v>23</v>
      </c>
      <c r="E5259" t="s">
        <v>14</v>
      </c>
      <c r="F5259" t="s">
        <v>20</v>
      </c>
      <c r="G5259">
        <v>5</v>
      </c>
      <c r="H5259" s="5">
        <v>695.81</v>
      </c>
      <c r="I5259" s="5">
        <v>0.22</v>
      </c>
      <c r="J5259" s="5">
        <v>2713.6590000000001</v>
      </c>
      <c r="K5259" s="5">
        <v>731.81572467108197</v>
      </c>
      <c r="L5259">
        <f>YEAR(SalesData[Order Date])</f>
        <v>2024</v>
      </c>
      <c r="M5259">
        <f>MONTH(SalesData[Order Date])</f>
        <v>5</v>
      </c>
      <c r="N5259" t="str">
        <f>TEXT(SalesData[[#This Row],[Order Date]], "mmmm")</f>
        <v>May</v>
      </c>
      <c r="O5259" s="7">
        <f>IF(SalesData[Sales]=0,0,SalesData[Profit]/SalesData[Sales])</f>
        <v>0.26967858698203495</v>
      </c>
      <c r="P5259" s="8">
        <f t="shared" si="82"/>
        <v>6.3235653411132357E-5</v>
      </c>
      <c r="Q5259" t="str">
        <f>IF(SalesData[[#This Row],[Discount]]&gt;0, "Yes", "No")</f>
        <v>Yes</v>
      </c>
      <c r="R5259" t="str">
        <f>TEXT(SalesData[[#This Row],[Order Date]],"mmm-yyyy")</f>
        <v>May-2024</v>
      </c>
      <c r="S5259">
        <f>YEAR(SalesData[[#This Row],[Order Date]])*100 + MONTH(SalesData[[#This Row],[Order Date]])</f>
        <v>202405</v>
      </c>
    </row>
    <row r="5260" spans="1:19" x14ac:dyDescent="0.3">
      <c r="A5260" t="s">
        <v>16455</v>
      </c>
      <c r="B5260" s="3">
        <v>45423</v>
      </c>
      <c r="C5260" t="s">
        <v>16456</v>
      </c>
      <c r="D5260" t="s">
        <v>13</v>
      </c>
      <c r="E5260" t="s">
        <v>19</v>
      </c>
      <c r="F5260" t="s">
        <v>34</v>
      </c>
      <c r="G5260">
        <v>1</v>
      </c>
      <c r="H5260" s="5">
        <v>188.81</v>
      </c>
      <c r="I5260" s="5">
        <v>0.16</v>
      </c>
      <c r="J5260" s="5">
        <v>158.60040000000001</v>
      </c>
      <c r="K5260" s="5">
        <v>8.9658482525550625</v>
      </c>
      <c r="L5260">
        <f>YEAR(SalesData[Order Date])</f>
        <v>2024</v>
      </c>
      <c r="M5260">
        <f>MONTH(SalesData[Order Date])</f>
        <v>5</v>
      </c>
      <c r="N5260" t="str">
        <f>TEXT(SalesData[[#This Row],[Order Date]], "mmmm")</f>
        <v>May</v>
      </c>
      <c r="O5260" s="7">
        <f>IF(SalesData[Sales]=0,0,SalesData[Profit]/SalesData[Sales])</f>
        <v>5.65310569995729E-2</v>
      </c>
      <c r="P5260" s="8">
        <f t="shared" si="82"/>
        <v>8.4741274296912239E-4</v>
      </c>
      <c r="Q5260" t="str">
        <f>IF(SalesData[[#This Row],[Discount]]&gt;0, "Yes", "No")</f>
        <v>Yes</v>
      </c>
      <c r="R5260" t="str">
        <f>TEXT(SalesData[[#This Row],[Order Date]],"mmm-yyyy")</f>
        <v>May-2024</v>
      </c>
      <c r="S5260">
        <f>YEAR(SalesData[[#This Row],[Order Date]])*100 + MONTH(SalesData[[#This Row],[Order Date]])</f>
        <v>202405</v>
      </c>
    </row>
    <row r="5261" spans="1:19" x14ac:dyDescent="0.3">
      <c r="A5261" t="s">
        <v>16462</v>
      </c>
      <c r="B5261" s="3">
        <v>45437</v>
      </c>
      <c r="C5261" t="s">
        <v>16463</v>
      </c>
      <c r="D5261" t="s">
        <v>30</v>
      </c>
      <c r="E5261" t="s">
        <v>26</v>
      </c>
      <c r="F5261" t="s">
        <v>15</v>
      </c>
      <c r="G5261">
        <v>4</v>
      </c>
      <c r="H5261" s="5">
        <v>549.91999999999996</v>
      </c>
      <c r="I5261" s="5">
        <v>0.26</v>
      </c>
      <c r="J5261" s="5">
        <v>1627.7632000000001</v>
      </c>
      <c r="K5261" s="5">
        <v>436.81172058244113</v>
      </c>
      <c r="L5261">
        <f>YEAR(SalesData[Order Date])</f>
        <v>2024</v>
      </c>
      <c r="M5261">
        <f>MONTH(SalesData[Order Date])</f>
        <v>5</v>
      </c>
      <c r="N5261" t="str">
        <f>TEXT(SalesData[[#This Row],[Order Date]], "mmmm")</f>
        <v>May</v>
      </c>
      <c r="O5261" s="7">
        <f>IF(SalesData[Sales]=0,0,SalesData[Profit]/SalesData[Sales])</f>
        <v>0.26835090053789218</v>
      </c>
      <c r="P5261" s="8">
        <f t="shared" si="82"/>
        <v>1.1819901076520222E-4</v>
      </c>
      <c r="Q5261" t="str">
        <f>IF(SalesData[[#This Row],[Discount]]&gt;0, "Yes", "No")</f>
        <v>Yes</v>
      </c>
      <c r="R5261" t="str">
        <f>TEXT(SalesData[[#This Row],[Order Date]],"mmm-yyyy")</f>
        <v>May-2024</v>
      </c>
      <c r="S5261">
        <f>YEAR(SalesData[[#This Row],[Order Date]])*100 + MONTH(SalesData[[#This Row],[Order Date]])</f>
        <v>202405</v>
      </c>
    </row>
    <row r="5262" spans="1:19" x14ac:dyDescent="0.3">
      <c r="A5262" t="s">
        <v>16481</v>
      </c>
      <c r="B5262" s="3">
        <v>45431</v>
      </c>
      <c r="C5262" t="s">
        <v>16482</v>
      </c>
      <c r="D5262" t="s">
        <v>23</v>
      </c>
      <c r="E5262" t="s">
        <v>26</v>
      </c>
      <c r="F5262" t="s">
        <v>27</v>
      </c>
      <c r="G5262">
        <v>6</v>
      </c>
      <c r="H5262" s="5">
        <v>379.49</v>
      </c>
      <c r="I5262" s="5">
        <v>0.28999999999999998</v>
      </c>
      <c r="J5262" s="5">
        <v>1616.6274000000001</v>
      </c>
      <c r="K5262" s="5">
        <v>382.03059260490079</v>
      </c>
      <c r="L5262">
        <f>YEAR(SalesData[Order Date])</f>
        <v>2024</v>
      </c>
      <c r="M5262">
        <f>MONTH(SalesData[Order Date])</f>
        <v>5</v>
      </c>
      <c r="N5262" t="str">
        <f>TEXT(SalesData[[#This Row],[Order Date]], "mmmm")</f>
        <v>May</v>
      </c>
      <c r="O5262" s="7">
        <f>IF(SalesData[Sales]=0,0,SalesData[Profit]/SalesData[Sales])</f>
        <v>0.23631332278847975</v>
      </c>
      <c r="P5262" s="8">
        <f t="shared" si="82"/>
        <v>1.273639182411482E-4</v>
      </c>
      <c r="Q5262" t="str">
        <f>IF(SalesData[[#This Row],[Discount]]&gt;0, "Yes", "No")</f>
        <v>Yes</v>
      </c>
      <c r="R5262" t="str">
        <f>TEXT(SalesData[[#This Row],[Order Date]],"mmm-yyyy")</f>
        <v>May-2024</v>
      </c>
      <c r="S5262">
        <f>YEAR(SalesData[[#This Row],[Order Date]])*100 + MONTH(SalesData[[#This Row],[Order Date]])</f>
        <v>202405</v>
      </c>
    </row>
    <row r="5263" spans="1:19" x14ac:dyDescent="0.3">
      <c r="A5263" t="s">
        <v>16507</v>
      </c>
      <c r="B5263" s="3">
        <v>45429</v>
      </c>
      <c r="C5263" t="s">
        <v>16508</v>
      </c>
      <c r="D5263" t="s">
        <v>23</v>
      </c>
      <c r="E5263" t="s">
        <v>14</v>
      </c>
      <c r="F5263" t="s">
        <v>20</v>
      </c>
      <c r="G5263">
        <v>2</v>
      </c>
      <c r="H5263" s="5">
        <v>749.24</v>
      </c>
      <c r="I5263" s="5">
        <v>0.18</v>
      </c>
      <c r="J5263" s="5">
        <v>1228.7536</v>
      </c>
      <c r="K5263" s="5">
        <v>266.77591726472622</v>
      </c>
      <c r="L5263">
        <f>YEAR(SalesData[Order Date])</f>
        <v>2024</v>
      </c>
      <c r="M5263">
        <f>MONTH(SalesData[Order Date])</f>
        <v>5</v>
      </c>
      <c r="N5263" t="str">
        <f>TEXT(SalesData[[#This Row],[Order Date]], "mmmm")</f>
        <v>May</v>
      </c>
      <c r="O5263" s="7">
        <f>IF(SalesData[Sales]=0,0,SalesData[Profit]/SalesData[Sales])</f>
        <v>0.21711099545484644</v>
      </c>
      <c r="P5263" s="8">
        <f t="shared" si="82"/>
        <v>1.2012172334632427E-4</v>
      </c>
      <c r="Q5263" t="str">
        <f>IF(SalesData[[#This Row],[Discount]]&gt;0, "Yes", "No")</f>
        <v>Yes</v>
      </c>
      <c r="R5263" t="str">
        <f>TEXT(SalesData[[#This Row],[Order Date]],"mmm-yyyy")</f>
        <v>May-2024</v>
      </c>
      <c r="S5263">
        <f>YEAR(SalesData[[#This Row],[Order Date]])*100 + MONTH(SalesData[[#This Row],[Order Date]])</f>
        <v>202405</v>
      </c>
    </row>
    <row r="5264" spans="1:19" x14ac:dyDescent="0.3">
      <c r="A5264" t="s">
        <v>16533</v>
      </c>
      <c r="B5264" s="3">
        <v>45438</v>
      </c>
      <c r="C5264" t="s">
        <v>16534</v>
      </c>
      <c r="D5264" t="s">
        <v>23</v>
      </c>
      <c r="E5264" t="s">
        <v>26</v>
      </c>
      <c r="F5264" t="s">
        <v>53</v>
      </c>
      <c r="G5264">
        <v>9</v>
      </c>
      <c r="H5264" s="5">
        <v>699.86</v>
      </c>
      <c r="I5264" s="5">
        <v>0.08</v>
      </c>
      <c r="J5264" s="5">
        <v>5794.8407999999999</v>
      </c>
      <c r="K5264" s="5">
        <v>862.09541242392334</v>
      </c>
      <c r="L5264">
        <f>YEAR(SalesData[Order Date])</f>
        <v>2024</v>
      </c>
      <c r="M5264">
        <f>MONTH(SalesData[Order Date])</f>
        <v>5</v>
      </c>
      <c r="N5264" t="str">
        <f>TEXT(SalesData[[#This Row],[Order Date]], "mmmm")</f>
        <v>May</v>
      </c>
      <c r="O5264" s="7">
        <f>IF(SalesData[Sales]=0,0,SalesData[Profit]/SalesData[Sales])</f>
        <v>0.1487694730843897</v>
      </c>
      <c r="P5264" s="8">
        <f t="shared" si="82"/>
        <v>1.2700952888990497E-5</v>
      </c>
      <c r="Q5264" t="str">
        <f>IF(SalesData[[#This Row],[Discount]]&gt;0, "Yes", "No")</f>
        <v>Yes</v>
      </c>
      <c r="R5264" t="str">
        <f>TEXT(SalesData[[#This Row],[Order Date]],"mmm-yyyy")</f>
        <v>May-2024</v>
      </c>
      <c r="S5264">
        <f>YEAR(SalesData[[#This Row],[Order Date]])*100 + MONTH(SalesData[[#This Row],[Order Date]])</f>
        <v>202405</v>
      </c>
    </row>
    <row r="5265" spans="1:19" x14ac:dyDescent="0.3">
      <c r="A5265" t="s">
        <v>16559</v>
      </c>
      <c r="B5265" s="3">
        <v>45433</v>
      </c>
      <c r="C5265" t="s">
        <v>16560</v>
      </c>
      <c r="D5265" t="s">
        <v>30</v>
      </c>
      <c r="E5265" t="s">
        <v>14</v>
      </c>
      <c r="F5265" t="s">
        <v>34</v>
      </c>
      <c r="G5265">
        <v>1</v>
      </c>
      <c r="H5265" s="5">
        <v>556.55999999999995</v>
      </c>
      <c r="I5265" s="5">
        <v>0.08</v>
      </c>
      <c r="J5265" s="5">
        <v>512.03519999999992</v>
      </c>
      <c r="K5265" s="5">
        <v>146.92683375315721</v>
      </c>
      <c r="L5265">
        <f>YEAR(SalesData[Order Date])</f>
        <v>2024</v>
      </c>
      <c r="M5265">
        <f>MONTH(SalesData[Order Date])</f>
        <v>5</v>
      </c>
      <c r="N5265" t="str">
        <f>TEXT(SalesData[[#This Row],[Order Date]], "mmmm")</f>
        <v>May</v>
      </c>
      <c r="O5265" s="7">
        <f>IF(SalesData[Sales]=0,0,SalesData[Profit]/SalesData[Sales])</f>
        <v>0.286946744585445</v>
      </c>
      <c r="P5265" s="8">
        <f t="shared" si="82"/>
        <v>1.4374011786689667E-4</v>
      </c>
      <c r="Q5265" t="str">
        <f>IF(SalesData[[#This Row],[Discount]]&gt;0, "Yes", "No")</f>
        <v>Yes</v>
      </c>
      <c r="R5265" t="str">
        <f>TEXT(SalesData[[#This Row],[Order Date]],"mmm-yyyy")</f>
        <v>May-2024</v>
      </c>
      <c r="S5265">
        <f>YEAR(SalesData[[#This Row],[Order Date]])*100 + MONTH(SalesData[[#This Row],[Order Date]])</f>
        <v>202405</v>
      </c>
    </row>
    <row r="5266" spans="1:19" x14ac:dyDescent="0.3">
      <c r="A5266" t="s">
        <v>16568</v>
      </c>
      <c r="B5266" s="3">
        <v>45439</v>
      </c>
      <c r="C5266" t="s">
        <v>16569</v>
      </c>
      <c r="D5266" t="s">
        <v>13</v>
      </c>
      <c r="E5266" t="s">
        <v>26</v>
      </c>
      <c r="F5266" t="s">
        <v>31</v>
      </c>
      <c r="G5266">
        <v>9</v>
      </c>
      <c r="H5266" s="5">
        <v>621.42999999999995</v>
      </c>
      <c r="I5266" s="5">
        <v>0.28000000000000003</v>
      </c>
      <c r="J5266" s="5">
        <v>4026.8663999999999</v>
      </c>
      <c r="K5266" s="5">
        <v>661.29330102140852</v>
      </c>
      <c r="L5266">
        <f>YEAR(SalesData[Order Date])</f>
        <v>2024</v>
      </c>
      <c r="M5266">
        <f>MONTH(SalesData[Order Date])</f>
        <v>5</v>
      </c>
      <c r="N5266" t="str">
        <f>TEXT(SalesData[[#This Row],[Order Date]], "mmmm")</f>
        <v>May</v>
      </c>
      <c r="O5266" s="7">
        <f>IF(SalesData[Sales]=0,0,SalesData[Profit]/SalesData[Sales])</f>
        <v>0.16422032303366424</v>
      </c>
      <c r="P5266" s="8">
        <f t="shared" si="82"/>
        <v>5.0063741871346918E-5</v>
      </c>
      <c r="Q5266" t="str">
        <f>IF(SalesData[[#This Row],[Discount]]&gt;0, "Yes", "No")</f>
        <v>Yes</v>
      </c>
      <c r="R5266" t="str">
        <f>TEXT(SalesData[[#This Row],[Order Date]],"mmm-yyyy")</f>
        <v>May-2024</v>
      </c>
      <c r="S5266">
        <f>YEAR(SalesData[[#This Row],[Order Date]])*100 + MONTH(SalesData[[#This Row],[Order Date]])</f>
        <v>202405</v>
      </c>
    </row>
    <row r="5267" spans="1:19" x14ac:dyDescent="0.3">
      <c r="A5267" t="s">
        <v>16576</v>
      </c>
      <c r="B5267" s="3">
        <v>45413</v>
      </c>
      <c r="C5267" t="s">
        <v>16577</v>
      </c>
      <c r="D5267" t="s">
        <v>30</v>
      </c>
      <c r="E5267" t="s">
        <v>26</v>
      </c>
      <c r="F5267" t="s">
        <v>31</v>
      </c>
      <c r="G5267">
        <v>6</v>
      </c>
      <c r="H5267" s="5">
        <v>487.52</v>
      </c>
      <c r="I5267" s="5">
        <v>0.2</v>
      </c>
      <c r="J5267" s="5">
        <v>2340.096</v>
      </c>
      <c r="K5267" s="5">
        <v>614.43603466422076</v>
      </c>
      <c r="L5267">
        <f>YEAR(SalesData[Order Date])</f>
        <v>2024</v>
      </c>
      <c r="M5267">
        <f>MONTH(SalesData[Order Date])</f>
        <v>5</v>
      </c>
      <c r="N5267" t="str">
        <f>TEXT(SalesData[[#This Row],[Order Date]], "mmmm")</f>
        <v>May</v>
      </c>
      <c r="O5267" s="7">
        <f>IF(SalesData[Sales]=0,0,SalesData[Profit]/SalesData[Sales])</f>
        <v>0.26256872994279756</v>
      </c>
      <c r="P5267" s="8">
        <f t="shared" si="82"/>
        <v>6.8373263319111704E-5</v>
      </c>
      <c r="Q5267" t="str">
        <f>IF(SalesData[[#This Row],[Discount]]&gt;0, "Yes", "No")</f>
        <v>Yes</v>
      </c>
      <c r="R5267" t="str">
        <f>TEXT(SalesData[[#This Row],[Order Date]],"mmm-yyyy")</f>
        <v>May-2024</v>
      </c>
      <c r="S5267">
        <f>YEAR(SalesData[[#This Row],[Order Date]])*100 + MONTH(SalesData[[#This Row],[Order Date]])</f>
        <v>202405</v>
      </c>
    </row>
    <row r="5268" spans="1:19" x14ac:dyDescent="0.3">
      <c r="A5268" t="s">
        <v>16705</v>
      </c>
      <c r="B5268" s="3">
        <v>45425</v>
      </c>
      <c r="C5268" t="s">
        <v>16706</v>
      </c>
      <c r="D5268" t="s">
        <v>30</v>
      </c>
      <c r="E5268" t="s">
        <v>19</v>
      </c>
      <c r="F5268" t="s">
        <v>31</v>
      </c>
      <c r="G5268">
        <v>8</v>
      </c>
      <c r="H5268" s="5">
        <v>274.38</v>
      </c>
      <c r="I5268" s="5">
        <v>0.23</v>
      </c>
      <c r="J5268" s="5">
        <v>1690.1808000000001</v>
      </c>
      <c r="K5268" s="5">
        <v>278.40148395765789</v>
      </c>
      <c r="L5268">
        <f>YEAR(SalesData[Order Date])</f>
        <v>2024</v>
      </c>
      <c r="M5268">
        <f>MONTH(SalesData[Order Date])</f>
        <v>5</v>
      </c>
      <c r="N5268" t="str">
        <f>TEXT(SalesData[[#This Row],[Order Date]], "mmmm")</f>
        <v>May</v>
      </c>
      <c r="O5268" s="7">
        <f>IF(SalesData[Sales]=0,0,SalesData[Profit]/SalesData[Sales])</f>
        <v>0.1647169840987768</v>
      </c>
      <c r="P5268" s="8">
        <f t="shared" si="82"/>
        <v>1.0478168962752388E-4</v>
      </c>
      <c r="Q5268" t="str">
        <f>IF(SalesData[[#This Row],[Discount]]&gt;0, "Yes", "No")</f>
        <v>Yes</v>
      </c>
      <c r="R5268" t="str">
        <f>TEXT(SalesData[[#This Row],[Order Date]],"mmm-yyyy")</f>
        <v>May-2024</v>
      </c>
      <c r="S5268">
        <f>YEAR(SalesData[[#This Row],[Order Date]])*100 + MONTH(SalesData[[#This Row],[Order Date]])</f>
        <v>202405</v>
      </c>
    </row>
    <row r="5269" spans="1:19" x14ac:dyDescent="0.3">
      <c r="A5269" t="s">
        <v>16734</v>
      </c>
      <c r="B5269" s="3">
        <v>45418</v>
      </c>
      <c r="C5269" t="s">
        <v>16735</v>
      </c>
      <c r="D5269" t="s">
        <v>30</v>
      </c>
      <c r="E5269" t="s">
        <v>19</v>
      </c>
      <c r="F5269" t="s">
        <v>44</v>
      </c>
      <c r="G5269">
        <v>5</v>
      </c>
      <c r="H5269" s="5">
        <v>474.44</v>
      </c>
      <c r="I5269" s="5">
        <v>0.11</v>
      </c>
      <c r="J5269" s="5">
        <v>2111.2579999999998</v>
      </c>
      <c r="K5269" s="5">
        <v>126.5655669414614</v>
      </c>
      <c r="L5269">
        <f>YEAR(SalesData[Order Date])</f>
        <v>2024</v>
      </c>
      <c r="M5269">
        <f>MONTH(SalesData[Order Date])</f>
        <v>5</v>
      </c>
      <c r="N5269" t="str">
        <f>TEXT(SalesData[[#This Row],[Order Date]], "mmmm")</f>
        <v>May</v>
      </c>
      <c r="O5269" s="7">
        <f>IF(SalesData[Sales]=0,0,SalesData[Profit]/SalesData[Sales])</f>
        <v>5.9947939541951482E-2</v>
      </c>
      <c r="P5269" s="8">
        <f t="shared" si="82"/>
        <v>4.6370457802883403E-5</v>
      </c>
      <c r="Q5269" t="str">
        <f>IF(SalesData[[#This Row],[Discount]]&gt;0, "Yes", "No")</f>
        <v>Yes</v>
      </c>
      <c r="R5269" t="str">
        <f>TEXT(SalesData[[#This Row],[Order Date]],"mmm-yyyy")</f>
        <v>May-2024</v>
      </c>
      <c r="S5269">
        <f>YEAR(SalesData[[#This Row],[Order Date]])*100 + MONTH(SalesData[[#This Row],[Order Date]])</f>
        <v>202405</v>
      </c>
    </row>
    <row r="5270" spans="1:19" x14ac:dyDescent="0.3">
      <c r="A5270" t="s">
        <v>16747</v>
      </c>
      <c r="B5270" s="3">
        <v>45443</v>
      </c>
      <c r="C5270" t="s">
        <v>13911</v>
      </c>
      <c r="D5270" t="s">
        <v>13</v>
      </c>
      <c r="E5270" t="s">
        <v>19</v>
      </c>
      <c r="F5270" t="s">
        <v>44</v>
      </c>
      <c r="G5270">
        <v>9</v>
      </c>
      <c r="H5270" s="5">
        <v>372.25</v>
      </c>
      <c r="I5270" s="5">
        <v>0.23</v>
      </c>
      <c r="J5270" s="5">
        <v>2579.6925000000001</v>
      </c>
      <c r="K5270" s="5">
        <v>423.24591563933149</v>
      </c>
      <c r="L5270">
        <f>YEAR(SalesData[Order Date])</f>
        <v>2024</v>
      </c>
      <c r="M5270">
        <f>MONTH(SalesData[Order Date])</f>
        <v>5</v>
      </c>
      <c r="N5270" t="str">
        <f>TEXT(SalesData[[#This Row],[Order Date]], "mmmm")</f>
        <v>May</v>
      </c>
      <c r="O5270" s="7">
        <f>IF(SalesData[Sales]=0,0,SalesData[Profit]/SalesData[Sales])</f>
        <v>0.16406835917045595</v>
      </c>
      <c r="P5270" s="8">
        <f t="shared" si="82"/>
        <v>6.8651593164689205E-5</v>
      </c>
      <c r="Q5270" t="str">
        <f>IF(SalesData[[#This Row],[Discount]]&gt;0, "Yes", "No")</f>
        <v>Yes</v>
      </c>
      <c r="R5270" t="str">
        <f>TEXT(SalesData[[#This Row],[Order Date]],"mmm-yyyy")</f>
        <v>May-2024</v>
      </c>
      <c r="S5270">
        <f>YEAR(SalesData[[#This Row],[Order Date]])*100 + MONTH(SalesData[[#This Row],[Order Date]])</f>
        <v>202405</v>
      </c>
    </row>
    <row r="5271" spans="1:19" x14ac:dyDescent="0.3">
      <c r="A5271" t="s">
        <v>16788</v>
      </c>
      <c r="B5271" s="3">
        <v>45418</v>
      </c>
      <c r="C5271" t="s">
        <v>16789</v>
      </c>
      <c r="D5271" t="s">
        <v>13</v>
      </c>
      <c r="E5271" t="s">
        <v>26</v>
      </c>
      <c r="F5271" t="s">
        <v>53</v>
      </c>
      <c r="G5271">
        <v>5</v>
      </c>
      <c r="H5271" s="5">
        <v>715.69</v>
      </c>
      <c r="I5271" s="5">
        <v>0.21</v>
      </c>
      <c r="J5271" s="5">
        <v>2826.9755</v>
      </c>
      <c r="K5271" s="5">
        <v>632.88411235864612</v>
      </c>
      <c r="L5271">
        <f>YEAR(SalesData[Order Date])</f>
        <v>2024</v>
      </c>
      <c r="M5271">
        <f>MONTH(SalesData[Order Date])</f>
        <v>5</v>
      </c>
      <c r="N5271" t="str">
        <f>TEXT(SalesData[[#This Row],[Order Date]], "mmmm")</f>
        <v>May</v>
      </c>
      <c r="O5271" s="7">
        <f>IF(SalesData[Sales]=0,0,SalesData[Profit]/SalesData[Sales])</f>
        <v>0.22387322152549469</v>
      </c>
      <c r="P5271" s="8">
        <f t="shared" si="82"/>
        <v>5.868462602523438E-5</v>
      </c>
      <c r="Q5271" t="str">
        <f>IF(SalesData[[#This Row],[Discount]]&gt;0, "Yes", "No")</f>
        <v>Yes</v>
      </c>
      <c r="R5271" t="str">
        <f>TEXT(SalesData[[#This Row],[Order Date]],"mmm-yyyy")</f>
        <v>May-2024</v>
      </c>
      <c r="S5271">
        <f>YEAR(SalesData[[#This Row],[Order Date]])*100 + MONTH(SalesData[[#This Row],[Order Date]])</f>
        <v>202405</v>
      </c>
    </row>
    <row r="5272" spans="1:19" x14ac:dyDescent="0.3">
      <c r="A5272" t="s">
        <v>16903</v>
      </c>
      <c r="B5272" s="3">
        <v>45420</v>
      </c>
      <c r="C5272" t="s">
        <v>16904</v>
      </c>
      <c r="D5272" t="s">
        <v>23</v>
      </c>
      <c r="E5272" t="s">
        <v>14</v>
      </c>
      <c r="F5272" t="s">
        <v>91</v>
      </c>
      <c r="G5272">
        <v>6</v>
      </c>
      <c r="H5272" s="5">
        <v>308.73</v>
      </c>
      <c r="I5272" s="5">
        <v>0.14000000000000001</v>
      </c>
      <c r="J5272" s="5">
        <v>1593.0468000000001</v>
      </c>
      <c r="K5272" s="5">
        <v>458.7500487565714</v>
      </c>
      <c r="L5272">
        <f>YEAR(SalesData[Order Date])</f>
        <v>2024</v>
      </c>
      <c r="M5272">
        <f>MONTH(SalesData[Order Date])</f>
        <v>5</v>
      </c>
      <c r="N5272" t="str">
        <f>TEXT(SalesData[[#This Row],[Order Date]], "mmmm")</f>
        <v>May</v>
      </c>
      <c r="O5272" s="7">
        <f>IF(SalesData[Sales]=0,0,SalesData[Profit]/SalesData[Sales])</f>
        <v>0.28797022708722142</v>
      </c>
      <c r="P5272" s="8">
        <f t="shared" si="82"/>
        <v>7.5578445027478167E-5</v>
      </c>
      <c r="Q5272" t="str">
        <f>IF(SalesData[[#This Row],[Discount]]&gt;0, "Yes", "No")</f>
        <v>Yes</v>
      </c>
      <c r="R5272" t="str">
        <f>TEXT(SalesData[[#This Row],[Order Date]],"mmm-yyyy")</f>
        <v>May-2024</v>
      </c>
      <c r="S5272">
        <f>YEAR(SalesData[[#This Row],[Order Date]])*100 + MONTH(SalesData[[#This Row],[Order Date]])</f>
        <v>202405</v>
      </c>
    </row>
    <row r="5273" spans="1:19" x14ac:dyDescent="0.3">
      <c r="A5273" t="s">
        <v>16907</v>
      </c>
      <c r="B5273" s="3">
        <v>45441</v>
      </c>
      <c r="C5273" t="s">
        <v>8913</v>
      </c>
      <c r="D5273" t="s">
        <v>18</v>
      </c>
      <c r="E5273" t="s">
        <v>19</v>
      </c>
      <c r="F5273" t="s">
        <v>39</v>
      </c>
      <c r="G5273">
        <v>8</v>
      </c>
      <c r="H5273" s="5">
        <v>44.39</v>
      </c>
      <c r="I5273" s="5">
        <v>0.23</v>
      </c>
      <c r="J5273" s="5">
        <v>273.44240000000002</v>
      </c>
      <c r="K5273" s="5">
        <v>63.538636327167119</v>
      </c>
      <c r="L5273">
        <f>YEAR(SalesData[Order Date])</f>
        <v>2024</v>
      </c>
      <c r="M5273">
        <f>MONTH(SalesData[Order Date])</f>
        <v>5</v>
      </c>
      <c r="N5273" t="str">
        <f>TEXT(SalesData[[#This Row],[Order Date]], "mmmm")</f>
        <v>May</v>
      </c>
      <c r="O5273" s="7">
        <f>IF(SalesData[Sales]=0,0,SalesData[Profit]/SalesData[Sales])</f>
        <v>0.23236570600304529</v>
      </c>
      <c r="P5273" s="8">
        <f t="shared" si="82"/>
        <v>6.4766839378238344E-4</v>
      </c>
      <c r="Q5273" t="str">
        <f>IF(SalesData[[#This Row],[Discount]]&gt;0, "Yes", "No")</f>
        <v>Yes</v>
      </c>
      <c r="R5273" t="str">
        <f>TEXT(SalesData[[#This Row],[Order Date]],"mmm-yyyy")</f>
        <v>May-2024</v>
      </c>
      <c r="S5273">
        <f>YEAR(SalesData[[#This Row],[Order Date]])*100 + MONTH(SalesData[[#This Row],[Order Date]])</f>
        <v>202405</v>
      </c>
    </row>
    <row r="5274" spans="1:19" x14ac:dyDescent="0.3">
      <c r="A5274" t="s">
        <v>16928</v>
      </c>
      <c r="B5274" s="3">
        <v>45422</v>
      </c>
      <c r="C5274" t="s">
        <v>16929</v>
      </c>
      <c r="D5274" t="s">
        <v>30</v>
      </c>
      <c r="E5274" t="s">
        <v>14</v>
      </c>
      <c r="F5274" t="s">
        <v>91</v>
      </c>
      <c r="G5274">
        <v>1</v>
      </c>
      <c r="H5274" s="5">
        <v>109.31</v>
      </c>
      <c r="I5274" s="5">
        <v>0.13</v>
      </c>
      <c r="J5274" s="5">
        <v>95.099699999999999</v>
      </c>
      <c r="K5274" s="5">
        <v>24.543759738078819</v>
      </c>
      <c r="L5274">
        <f>YEAR(SalesData[Order Date])</f>
        <v>2024</v>
      </c>
      <c r="M5274">
        <f>MONTH(SalesData[Order Date])</f>
        <v>5</v>
      </c>
      <c r="N5274" t="str">
        <f>TEXT(SalesData[[#This Row],[Order Date]], "mmmm")</f>
        <v>May</v>
      </c>
      <c r="O5274" s="7">
        <f>IF(SalesData[Sales]=0,0,SalesData[Profit]/SalesData[Sales])</f>
        <v>0.25808451275954414</v>
      </c>
      <c r="P5274" s="8">
        <f t="shared" si="82"/>
        <v>1.1892781996157716E-3</v>
      </c>
      <c r="Q5274" t="str">
        <f>IF(SalesData[[#This Row],[Discount]]&gt;0, "Yes", "No")</f>
        <v>Yes</v>
      </c>
      <c r="R5274" t="str">
        <f>TEXT(SalesData[[#This Row],[Order Date]],"mmm-yyyy")</f>
        <v>May-2024</v>
      </c>
      <c r="S5274">
        <f>YEAR(SalesData[[#This Row],[Order Date]])*100 + MONTH(SalesData[[#This Row],[Order Date]])</f>
        <v>202405</v>
      </c>
    </row>
    <row r="5275" spans="1:19" x14ac:dyDescent="0.3">
      <c r="A5275" t="s">
        <v>16990</v>
      </c>
      <c r="B5275" s="3">
        <v>45419</v>
      </c>
      <c r="C5275" t="s">
        <v>16991</v>
      </c>
      <c r="D5275" t="s">
        <v>30</v>
      </c>
      <c r="E5275" t="s">
        <v>14</v>
      </c>
      <c r="F5275" t="s">
        <v>39</v>
      </c>
      <c r="G5275">
        <v>9</v>
      </c>
      <c r="H5275" s="5">
        <v>602.69000000000005</v>
      </c>
      <c r="I5275" s="5">
        <v>0.13</v>
      </c>
      <c r="J5275" s="5">
        <v>4719.0627000000004</v>
      </c>
      <c r="K5275" s="5">
        <v>1320.7119550180921</v>
      </c>
      <c r="L5275">
        <f>YEAR(SalesData[Order Date])</f>
        <v>2024</v>
      </c>
      <c r="M5275">
        <f>MONTH(SalesData[Order Date])</f>
        <v>5</v>
      </c>
      <c r="N5275" t="str">
        <f>TEXT(SalesData[[#This Row],[Order Date]], "mmmm")</f>
        <v>May</v>
      </c>
      <c r="O5275" s="7">
        <f>IF(SalesData[Sales]=0,0,SalesData[Profit]/SalesData[Sales])</f>
        <v>0.27986743109348644</v>
      </c>
      <c r="P5275" s="8">
        <f t="shared" si="82"/>
        <v>2.3966623711102626E-5</v>
      </c>
      <c r="Q5275" t="str">
        <f>IF(SalesData[[#This Row],[Discount]]&gt;0, "Yes", "No")</f>
        <v>Yes</v>
      </c>
      <c r="R5275" t="str">
        <f>TEXT(SalesData[[#This Row],[Order Date]],"mmm-yyyy")</f>
        <v>May-2024</v>
      </c>
      <c r="S5275">
        <f>YEAR(SalesData[[#This Row],[Order Date]])*100 + MONTH(SalesData[[#This Row],[Order Date]])</f>
        <v>202405</v>
      </c>
    </row>
    <row r="5276" spans="1:19" x14ac:dyDescent="0.3">
      <c r="A5276" t="s">
        <v>17006</v>
      </c>
      <c r="B5276" s="3">
        <v>45417</v>
      </c>
      <c r="C5276" t="s">
        <v>17007</v>
      </c>
      <c r="D5276" t="s">
        <v>18</v>
      </c>
      <c r="E5276" t="s">
        <v>26</v>
      </c>
      <c r="F5276" t="s">
        <v>27</v>
      </c>
      <c r="G5276">
        <v>4</v>
      </c>
      <c r="H5276" s="5">
        <v>226.93</v>
      </c>
      <c r="I5276" s="5">
        <v>0.09</v>
      </c>
      <c r="J5276" s="5">
        <v>826.02520000000004</v>
      </c>
      <c r="K5276" s="5">
        <v>53.696225328695959</v>
      </c>
      <c r="L5276">
        <f>YEAR(SalesData[Order Date])</f>
        <v>2024</v>
      </c>
      <c r="M5276">
        <f>MONTH(SalesData[Order Date])</f>
        <v>5</v>
      </c>
      <c r="N5276" t="str">
        <f>TEXT(SalesData[[#This Row],[Order Date]], "mmmm")</f>
        <v>May</v>
      </c>
      <c r="O5276" s="7">
        <f>IF(SalesData[Sales]=0,0,SalesData[Profit]/SalesData[Sales])</f>
        <v>6.5005553497273397E-2</v>
      </c>
      <c r="P5276" s="8">
        <f t="shared" si="82"/>
        <v>9.9149517472348292E-5</v>
      </c>
      <c r="Q5276" t="str">
        <f>IF(SalesData[[#This Row],[Discount]]&gt;0, "Yes", "No")</f>
        <v>Yes</v>
      </c>
      <c r="R5276" t="str">
        <f>TEXT(SalesData[[#This Row],[Order Date]],"mmm-yyyy")</f>
        <v>May-2024</v>
      </c>
      <c r="S5276">
        <f>YEAR(SalesData[[#This Row],[Order Date]])*100 + MONTH(SalesData[[#This Row],[Order Date]])</f>
        <v>202405</v>
      </c>
    </row>
    <row r="5277" spans="1:19" x14ac:dyDescent="0.3">
      <c r="A5277" t="s">
        <v>17021</v>
      </c>
      <c r="B5277" s="3">
        <v>45426</v>
      </c>
      <c r="C5277" t="s">
        <v>17022</v>
      </c>
      <c r="D5277" t="s">
        <v>18</v>
      </c>
      <c r="E5277" t="s">
        <v>19</v>
      </c>
      <c r="F5277" t="s">
        <v>20</v>
      </c>
      <c r="G5277">
        <v>3</v>
      </c>
      <c r="H5277" s="5">
        <v>338.72</v>
      </c>
      <c r="I5277" s="5">
        <v>0.14000000000000001</v>
      </c>
      <c r="J5277" s="5">
        <v>873.89760000000001</v>
      </c>
      <c r="K5277" s="5">
        <v>161.94380716830071</v>
      </c>
      <c r="L5277">
        <f>YEAR(SalesData[Order Date])</f>
        <v>2024</v>
      </c>
      <c r="M5277">
        <f>MONTH(SalesData[Order Date])</f>
        <v>5</v>
      </c>
      <c r="N5277" t="str">
        <f>TEXT(SalesData[[#This Row],[Order Date]], "mmmm")</f>
        <v>May</v>
      </c>
      <c r="O5277" s="7">
        <f>IF(SalesData[Sales]=0,0,SalesData[Profit]/SalesData[Sales])</f>
        <v>0.18531210884238691</v>
      </c>
      <c r="P5277" s="8">
        <f t="shared" si="82"/>
        <v>1.3777357896394268E-4</v>
      </c>
      <c r="Q5277" t="str">
        <f>IF(SalesData[[#This Row],[Discount]]&gt;0, "Yes", "No")</f>
        <v>Yes</v>
      </c>
      <c r="R5277" t="str">
        <f>TEXT(SalesData[[#This Row],[Order Date]],"mmm-yyyy")</f>
        <v>May-2024</v>
      </c>
      <c r="S5277">
        <f>YEAR(SalesData[[#This Row],[Order Date]])*100 + MONTH(SalesData[[#This Row],[Order Date]])</f>
        <v>202405</v>
      </c>
    </row>
    <row r="5278" spans="1:19" x14ac:dyDescent="0.3">
      <c r="A5278" t="s">
        <v>17036</v>
      </c>
      <c r="B5278" s="3">
        <v>45418</v>
      </c>
      <c r="C5278" t="s">
        <v>17037</v>
      </c>
      <c r="D5278" t="s">
        <v>18</v>
      </c>
      <c r="E5278" t="s">
        <v>14</v>
      </c>
      <c r="F5278" t="s">
        <v>15</v>
      </c>
      <c r="G5278">
        <v>5</v>
      </c>
      <c r="H5278" s="5">
        <v>207.35</v>
      </c>
      <c r="I5278" s="5">
        <v>0.24</v>
      </c>
      <c r="J5278" s="5">
        <v>787.93000000000006</v>
      </c>
      <c r="K5278" s="5">
        <v>126.1983818802378</v>
      </c>
      <c r="L5278">
        <f>YEAR(SalesData[Order Date])</f>
        <v>2024</v>
      </c>
      <c r="M5278">
        <f>MONTH(SalesData[Order Date])</f>
        <v>5</v>
      </c>
      <c r="N5278" t="str">
        <f>TEXT(SalesData[[#This Row],[Order Date]], "mmmm")</f>
        <v>May</v>
      </c>
      <c r="O5278" s="7">
        <f>IF(SalesData[Sales]=0,0,SalesData[Profit]/SalesData[Sales])</f>
        <v>0.16016445861972231</v>
      </c>
      <c r="P5278" s="8">
        <f t="shared" si="82"/>
        <v>2.3149264528574872E-4</v>
      </c>
      <c r="Q5278" t="str">
        <f>IF(SalesData[[#This Row],[Discount]]&gt;0, "Yes", "No")</f>
        <v>Yes</v>
      </c>
      <c r="R5278" t="str">
        <f>TEXT(SalesData[[#This Row],[Order Date]],"mmm-yyyy")</f>
        <v>May-2024</v>
      </c>
      <c r="S5278">
        <f>YEAR(SalesData[[#This Row],[Order Date]])*100 + MONTH(SalesData[[#This Row],[Order Date]])</f>
        <v>202405</v>
      </c>
    </row>
    <row r="5279" spans="1:19" x14ac:dyDescent="0.3">
      <c r="A5279" t="s">
        <v>17052</v>
      </c>
      <c r="B5279" s="3">
        <v>45433</v>
      </c>
      <c r="C5279" t="s">
        <v>17053</v>
      </c>
      <c r="D5279" t="s">
        <v>18</v>
      </c>
      <c r="E5279" t="s">
        <v>14</v>
      </c>
      <c r="F5279" t="s">
        <v>20</v>
      </c>
      <c r="G5279">
        <v>8</v>
      </c>
      <c r="H5279" s="5">
        <v>633.03</v>
      </c>
      <c r="I5279" s="5">
        <v>0.3</v>
      </c>
      <c r="J5279" s="5">
        <v>3544.9679999999998</v>
      </c>
      <c r="K5279" s="5">
        <v>772.33625331932888</v>
      </c>
      <c r="L5279">
        <f>YEAR(SalesData[Order Date])</f>
        <v>2024</v>
      </c>
      <c r="M5279">
        <f>MONTH(SalesData[Order Date])</f>
        <v>5</v>
      </c>
      <c r="N5279" t="str">
        <f>TEXT(SalesData[[#This Row],[Order Date]], "mmmm")</f>
        <v>May</v>
      </c>
      <c r="O5279" s="7">
        <f>IF(SalesData[Sales]=0,0,SalesData[Profit]/SalesData[Sales])</f>
        <v>0.21786832866173372</v>
      </c>
      <c r="P5279" s="8">
        <f t="shared" si="82"/>
        <v>5.9238898630396662E-5</v>
      </c>
      <c r="Q5279" t="str">
        <f>IF(SalesData[[#This Row],[Discount]]&gt;0, "Yes", "No")</f>
        <v>Yes</v>
      </c>
      <c r="R5279" t="str">
        <f>TEXT(SalesData[[#This Row],[Order Date]],"mmm-yyyy")</f>
        <v>May-2024</v>
      </c>
      <c r="S5279">
        <f>YEAR(SalesData[[#This Row],[Order Date]])*100 + MONTH(SalesData[[#This Row],[Order Date]])</f>
        <v>202405</v>
      </c>
    </row>
    <row r="5280" spans="1:19" x14ac:dyDescent="0.3">
      <c r="A5280" t="s">
        <v>17136</v>
      </c>
      <c r="B5280" s="3">
        <v>45430</v>
      </c>
      <c r="C5280" t="s">
        <v>17137</v>
      </c>
      <c r="D5280" t="s">
        <v>13</v>
      </c>
      <c r="E5280" t="s">
        <v>26</v>
      </c>
      <c r="F5280" t="s">
        <v>15</v>
      </c>
      <c r="G5280">
        <v>8</v>
      </c>
      <c r="H5280" s="5">
        <v>809.76</v>
      </c>
      <c r="I5280" s="5">
        <v>0.28000000000000003</v>
      </c>
      <c r="J5280" s="5">
        <v>4664.2175999999999</v>
      </c>
      <c r="K5280" s="5">
        <v>676.46780735048412</v>
      </c>
      <c r="L5280">
        <f>YEAR(SalesData[Order Date])</f>
        <v>2024</v>
      </c>
      <c r="M5280">
        <f>MONTH(SalesData[Order Date])</f>
        <v>5</v>
      </c>
      <c r="N5280" t="str">
        <f>TEXT(SalesData[[#This Row],[Order Date]], "mmmm")</f>
        <v>May</v>
      </c>
      <c r="O5280" s="7">
        <f>IF(SalesData[Sales]=0,0,SalesData[Profit]/SalesData[Sales])</f>
        <v>0.14503350087064637</v>
      </c>
      <c r="P5280" s="8">
        <f t="shared" si="82"/>
        <v>4.3222683264177042E-5</v>
      </c>
      <c r="Q5280" t="str">
        <f>IF(SalesData[[#This Row],[Discount]]&gt;0, "Yes", "No")</f>
        <v>Yes</v>
      </c>
      <c r="R5280" t="str">
        <f>TEXT(SalesData[[#This Row],[Order Date]],"mmm-yyyy")</f>
        <v>May-2024</v>
      </c>
      <c r="S5280">
        <f>YEAR(SalesData[[#This Row],[Order Date]])*100 + MONTH(SalesData[[#This Row],[Order Date]])</f>
        <v>202405</v>
      </c>
    </row>
    <row r="5281" spans="1:19" x14ac:dyDescent="0.3">
      <c r="A5281" t="s">
        <v>17182</v>
      </c>
      <c r="B5281" s="3">
        <v>45432</v>
      </c>
      <c r="C5281" t="s">
        <v>17183</v>
      </c>
      <c r="D5281" t="s">
        <v>18</v>
      </c>
      <c r="E5281" t="s">
        <v>26</v>
      </c>
      <c r="F5281" t="s">
        <v>27</v>
      </c>
      <c r="G5281">
        <v>7</v>
      </c>
      <c r="H5281" s="5">
        <v>342.99</v>
      </c>
      <c r="I5281" s="5">
        <v>0.14000000000000001</v>
      </c>
      <c r="J5281" s="5">
        <v>2064.7997999999998</v>
      </c>
      <c r="K5281" s="5">
        <v>150.05174730818231</v>
      </c>
      <c r="L5281">
        <f>YEAR(SalesData[Order Date])</f>
        <v>2024</v>
      </c>
      <c r="M5281">
        <f>MONTH(SalesData[Order Date])</f>
        <v>5</v>
      </c>
      <c r="N5281" t="str">
        <f>TEXT(SalesData[[#This Row],[Order Date]], "mmmm")</f>
        <v>May</v>
      </c>
      <c r="O5281" s="7">
        <f>IF(SalesData[Sales]=0,0,SalesData[Profit]/SalesData[Sales])</f>
        <v>7.2671329834583645E-2</v>
      </c>
      <c r="P5281" s="8">
        <f t="shared" si="82"/>
        <v>5.8310737922388405E-5</v>
      </c>
      <c r="Q5281" t="str">
        <f>IF(SalesData[[#This Row],[Discount]]&gt;0, "Yes", "No")</f>
        <v>Yes</v>
      </c>
      <c r="R5281" t="str">
        <f>TEXT(SalesData[[#This Row],[Order Date]],"mmm-yyyy")</f>
        <v>May-2024</v>
      </c>
      <c r="S5281">
        <f>YEAR(SalesData[[#This Row],[Order Date]])*100 + MONTH(SalesData[[#This Row],[Order Date]])</f>
        <v>202405</v>
      </c>
    </row>
    <row r="5282" spans="1:19" x14ac:dyDescent="0.3">
      <c r="A5282" t="s">
        <v>17243</v>
      </c>
      <c r="B5282" s="3">
        <v>45426</v>
      </c>
      <c r="C5282" t="s">
        <v>17244</v>
      </c>
      <c r="D5282" t="s">
        <v>23</v>
      </c>
      <c r="E5282" t="s">
        <v>26</v>
      </c>
      <c r="F5282" t="s">
        <v>34</v>
      </c>
      <c r="G5282">
        <v>7</v>
      </c>
      <c r="H5282" s="5">
        <v>805.65</v>
      </c>
      <c r="I5282" s="5">
        <v>0.05</v>
      </c>
      <c r="J5282" s="5">
        <v>5357.5725000000002</v>
      </c>
      <c r="K5282" s="5">
        <v>994.69088782632889</v>
      </c>
      <c r="L5282">
        <f>YEAR(SalesData[Order Date])</f>
        <v>2024</v>
      </c>
      <c r="M5282">
        <f>MONTH(SalesData[Order Date])</f>
        <v>5</v>
      </c>
      <c r="N5282" t="str">
        <f>TEXT(SalesData[[#This Row],[Order Date]], "mmmm")</f>
        <v>May</v>
      </c>
      <c r="O5282" s="7">
        <f>IF(SalesData[Sales]=0,0,SalesData[Profit]/SalesData[Sales])</f>
        <v>0.18566074240270736</v>
      </c>
      <c r="P5282" s="8">
        <f t="shared" si="82"/>
        <v>8.8659556170261815E-6</v>
      </c>
      <c r="Q5282" t="str">
        <f>IF(SalesData[[#This Row],[Discount]]&gt;0, "Yes", "No")</f>
        <v>Yes</v>
      </c>
      <c r="R5282" t="str">
        <f>TEXT(SalesData[[#This Row],[Order Date]],"mmm-yyyy")</f>
        <v>May-2024</v>
      </c>
      <c r="S5282">
        <f>YEAR(SalesData[[#This Row],[Order Date]])*100 + MONTH(SalesData[[#This Row],[Order Date]])</f>
        <v>202405</v>
      </c>
    </row>
    <row r="5283" spans="1:19" x14ac:dyDescent="0.3">
      <c r="A5283" t="s">
        <v>17297</v>
      </c>
      <c r="B5283" s="3">
        <v>45429</v>
      </c>
      <c r="C5283" t="s">
        <v>17298</v>
      </c>
      <c r="D5283" t="s">
        <v>13</v>
      </c>
      <c r="E5283" t="s">
        <v>19</v>
      </c>
      <c r="F5283" t="s">
        <v>15</v>
      </c>
      <c r="G5283">
        <v>8</v>
      </c>
      <c r="H5283" s="5">
        <v>374.05</v>
      </c>
      <c r="I5283" s="5">
        <v>0.2</v>
      </c>
      <c r="J5283" s="5">
        <v>2393.92</v>
      </c>
      <c r="K5283" s="5">
        <v>220.09604699481639</v>
      </c>
      <c r="L5283">
        <f>YEAR(SalesData[Order Date])</f>
        <v>2024</v>
      </c>
      <c r="M5283">
        <f>MONTH(SalesData[Order Date])</f>
        <v>5</v>
      </c>
      <c r="N5283" t="str">
        <f>TEXT(SalesData[[#This Row],[Order Date]], "mmmm")</f>
        <v>May</v>
      </c>
      <c r="O5283" s="7">
        <f>IF(SalesData[Sales]=0,0,SalesData[Profit]/SalesData[Sales])</f>
        <v>9.19395999009225E-2</v>
      </c>
      <c r="P5283" s="8">
        <f t="shared" si="82"/>
        <v>6.6835984494051595E-5</v>
      </c>
      <c r="Q5283" t="str">
        <f>IF(SalesData[[#This Row],[Discount]]&gt;0, "Yes", "No")</f>
        <v>Yes</v>
      </c>
      <c r="R5283" t="str">
        <f>TEXT(SalesData[[#This Row],[Order Date]],"mmm-yyyy")</f>
        <v>May-2024</v>
      </c>
      <c r="S5283">
        <f>YEAR(SalesData[[#This Row],[Order Date]])*100 + MONTH(SalesData[[#This Row],[Order Date]])</f>
        <v>202405</v>
      </c>
    </row>
    <row r="5284" spans="1:19" x14ac:dyDescent="0.3">
      <c r="A5284" t="s">
        <v>17309</v>
      </c>
      <c r="B5284" s="3">
        <v>45431</v>
      </c>
      <c r="C5284" t="s">
        <v>17310</v>
      </c>
      <c r="D5284" t="s">
        <v>30</v>
      </c>
      <c r="E5284" t="s">
        <v>19</v>
      </c>
      <c r="F5284" t="s">
        <v>34</v>
      </c>
      <c r="G5284">
        <v>8</v>
      </c>
      <c r="H5284" s="5">
        <v>16.73</v>
      </c>
      <c r="I5284" s="5">
        <v>0.14000000000000001</v>
      </c>
      <c r="J5284" s="5">
        <v>115.1024</v>
      </c>
      <c r="K5284" s="5">
        <v>9.7408629704497507</v>
      </c>
      <c r="L5284">
        <f>YEAR(SalesData[Order Date])</f>
        <v>2024</v>
      </c>
      <c r="M5284">
        <f>MONTH(SalesData[Order Date])</f>
        <v>5</v>
      </c>
      <c r="N5284" t="str">
        <f>TEXT(SalesData[[#This Row],[Order Date]], "mmmm")</f>
        <v>May</v>
      </c>
      <c r="O5284" s="7">
        <f>IF(SalesData[Sales]=0,0,SalesData[Profit]/SalesData[Sales])</f>
        <v>8.4627800727437058E-2</v>
      </c>
      <c r="P5284" s="8">
        <f t="shared" si="82"/>
        <v>1.0460251046025106E-3</v>
      </c>
      <c r="Q5284" t="str">
        <f>IF(SalesData[[#This Row],[Discount]]&gt;0, "Yes", "No")</f>
        <v>Yes</v>
      </c>
      <c r="R5284" t="str">
        <f>TEXT(SalesData[[#This Row],[Order Date]],"mmm-yyyy")</f>
        <v>May-2024</v>
      </c>
      <c r="S5284">
        <f>YEAR(SalesData[[#This Row],[Order Date]])*100 + MONTH(SalesData[[#This Row],[Order Date]])</f>
        <v>202405</v>
      </c>
    </row>
    <row r="5285" spans="1:19" x14ac:dyDescent="0.3">
      <c r="A5285" t="s">
        <v>17319</v>
      </c>
      <c r="B5285" s="3">
        <v>45418</v>
      </c>
      <c r="C5285" t="s">
        <v>17320</v>
      </c>
      <c r="D5285" t="s">
        <v>30</v>
      </c>
      <c r="E5285" t="s">
        <v>26</v>
      </c>
      <c r="F5285" t="s">
        <v>53</v>
      </c>
      <c r="G5285">
        <v>1</v>
      </c>
      <c r="H5285" s="5">
        <v>985.66</v>
      </c>
      <c r="I5285" s="5">
        <v>0.04</v>
      </c>
      <c r="J5285" s="5">
        <v>946.23359999999991</v>
      </c>
      <c r="K5285" s="5">
        <v>272.42270233931703</v>
      </c>
      <c r="L5285">
        <f>YEAR(SalesData[Order Date])</f>
        <v>2024</v>
      </c>
      <c r="M5285">
        <f>MONTH(SalesData[Order Date])</f>
        <v>5</v>
      </c>
      <c r="N5285" t="str">
        <f>TEXT(SalesData[[#This Row],[Order Date]], "mmmm")</f>
        <v>May</v>
      </c>
      <c r="O5285" s="7">
        <f>IF(SalesData[Sales]=0,0,SalesData[Profit]/SalesData[Sales])</f>
        <v>0.28790216532082252</v>
      </c>
      <c r="P5285" s="8">
        <f t="shared" si="82"/>
        <v>4.0581945092628292E-5</v>
      </c>
      <c r="Q5285" t="str">
        <f>IF(SalesData[[#This Row],[Discount]]&gt;0, "Yes", "No")</f>
        <v>Yes</v>
      </c>
      <c r="R5285" t="str">
        <f>TEXT(SalesData[[#This Row],[Order Date]],"mmm-yyyy")</f>
        <v>May-2024</v>
      </c>
      <c r="S5285">
        <f>YEAR(SalesData[[#This Row],[Order Date]])*100 + MONTH(SalesData[[#This Row],[Order Date]])</f>
        <v>202405</v>
      </c>
    </row>
    <row r="5286" spans="1:19" x14ac:dyDescent="0.3">
      <c r="A5286" t="s">
        <v>17332</v>
      </c>
      <c r="B5286" s="3">
        <v>45424</v>
      </c>
      <c r="C5286" t="s">
        <v>17333</v>
      </c>
      <c r="D5286" t="s">
        <v>18</v>
      </c>
      <c r="E5286" t="s">
        <v>26</v>
      </c>
      <c r="F5286" t="s">
        <v>53</v>
      </c>
      <c r="G5286">
        <v>8</v>
      </c>
      <c r="H5286" s="5">
        <v>398.75</v>
      </c>
      <c r="I5286" s="5">
        <v>0.3</v>
      </c>
      <c r="J5286" s="5">
        <v>2233</v>
      </c>
      <c r="K5286" s="5">
        <v>182.32238763612651</v>
      </c>
      <c r="L5286">
        <f>YEAR(SalesData[Order Date])</f>
        <v>2024</v>
      </c>
      <c r="M5286">
        <f>MONTH(SalesData[Order Date])</f>
        <v>5</v>
      </c>
      <c r="N5286" t="str">
        <f>TEXT(SalesData[[#This Row],[Order Date]], "mmmm")</f>
        <v>May</v>
      </c>
      <c r="O5286" s="7">
        <f>IF(SalesData[Sales]=0,0,SalesData[Profit]/SalesData[Sales])</f>
        <v>8.1649076415641064E-2</v>
      </c>
      <c r="P5286" s="8">
        <f t="shared" si="82"/>
        <v>9.4043887147335418E-5</v>
      </c>
      <c r="Q5286" t="str">
        <f>IF(SalesData[[#This Row],[Discount]]&gt;0, "Yes", "No")</f>
        <v>Yes</v>
      </c>
      <c r="R5286" t="str">
        <f>TEXT(SalesData[[#This Row],[Order Date]],"mmm-yyyy")</f>
        <v>May-2024</v>
      </c>
      <c r="S5286">
        <f>YEAR(SalesData[[#This Row],[Order Date]])*100 + MONTH(SalesData[[#This Row],[Order Date]])</f>
        <v>202405</v>
      </c>
    </row>
    <row r="5287" spans="1:19" x14ac:dyDescent="0.3">
      <c r="A5287" t="s">
        <v>17341</v>
      </c>
      <c r="B5287" s="3">
        <v>45436</v>
      </c>
      <c r="C5287" t="s">
        <v>17342</v>
      </c>
      <c r="D5287" t="s">
        <v>30</v>
      </c>
      <c r="E5287" t="s">
        <v>19</v>
      </c>
      <c r="F5287" t="s">
        <v>20</v>
      </c>
      <c r="G5287">
        <v>7</v>
      </c>
      <c r="H5287" s="5">
        <v>53.83</v>
      </c>
      <c r="I5287" s="5">
        <v>0.18</v>
      </c>
      <c r="J5287" s="5">
        <v>308.98419999999999</v>
      </c>
      <c r="K5287" s="5">
        <v>60.289657281621899</v>
      </c>
      <c r="L5287">
        <f>YEAR(SalesData[Order Date])</f>
        <v>2024</v>
      </c>
      <c r="M5287">
        <f>MONTH(SalesData[Order Date])</f>
        <v>5</v>
      </c>
      <c r="N5287" t="str">
        <f>TEXT(SalesData[[#This Row],[Order Date]], "mmmm")</f>
        <v>May</v>
      </c>
      <c r="O5287" s="7">
        <f>IF(SalesData[Sales]=0,0,SalesData[Profit]/SalesData[Sales])</f>
        <v>0.19512213660640867</v>
      </c>
      <c r="P5287" s="8">
        <f t="shared" si="82"/>
        <v>4.7769432870677526E-4</v>
      </c>
      <c r="Q5287" t="str">
        <f>IF(SalesData[[#This Row],[Discount]]&gt;0, "Yes", "No")</f>
        <v>Yes</v>
      </c>
      <c r="R5287" t="str">
        <f>TEXT(SalesData[[#This Row],[Order Date]],"mmm-yyyy")</f>
        <v>May-2024</v>
      </c>
      <c r="S5287">
        <f>YEAR(SalesData[[#This Row],[Order Date]])*100 + MONTH(SalesData[[#This Row],[Order Date]])</f>
        <v>202405</v>
      </c>
    </row>
    <row r="5288" spans="1:19" x14ac:dyDescent="0.3">
      <c r="A5288" t="s">
        <v>17384</v>
      </c>
      <c r="B5288" s="3">
        <v>45426</v>
      </c>
      <c r="C5288" t="s">
        <v>17385</v>
      </c>
      <c r="D5288" t="s">
        <v>30</v>
      </c>
      <c r="E5288" t="s">
        <v>19</v>
      </c>
      <c r="F5288" t="s">
        <v>53</v>
      </c>
      <c r="G5288">
        <v>7</v>
      </c>
      <c r="H5288" s="5">
        <v>251.76</v>
      </c>
      <c r="I5288" s="5">
        <v>0.05</v>
      </c>
      <c r="J5288" s="5">
        <v>1674.204</v>
      </c>
      <c r="K5288" s="5">
        <v>356.55148224668949</v>
      </c>
      <c r="L5288">
        <f>YEAR(SalesData[Order Date])</f>
        <v>2024</v>
      </c>
      <c r="M5288">
        <f>MONTH(SalesData[Order Date])</f>
        <v>5</v>
      </c>
      <c r="N5288" t="str">
        <f>TEXT(SalesData[[#This Row],[Order Date]], "mmmm")</f>
        <v>May</v>
      </c>
      <c r="O5288" s="7">
        <f>IF(SalesData[Sales]=0,0,SalesData[Profit]/SalesData[Sales])</f>
        <v>0.2129677639324058</v>
      </c>
      <c r="P5288" s="8">
        <f t="shared" si="82"/>
        <v>2.8371691860729043E-5</v>
      </c>
      <c r="Q5288" t="str">
        <f>IF(SalesData[[#This Row],[Discount]]&gt;0, "Yes", "No")</f>
        <v>Yes</v>
      </c>
      <c r="R5288" t="str">
        <f>TEXT(SalesData[[#This Row],[Order Date]],"mmm-yyyy")</f>
        <v>May-2024</v>
      </c>
      <c r="S5288">
        <f>YEAR(SalesData[[#This Row],[Order Date]])*100 + MONTH(SalesData[[#This Row],[Order Date]])</f>
        <v>202405</v>
      </c>
    </row>
    <row r="5289" spans="1:19" x14ac:dyDescent="0.3">
      <c r="A5289" t="s">
        <v>17401</v>
      </c>
      <c r="B5289" s="3">
        <v>45415</v>
      </c>
      <c r="C5289" t="s">
        <v>17402</v>
      </c>
      <c r="D5289" t="s">
        <v>23</v>
      </c>
      <c r="E5289" t="s">
        <v>26</v>
      </c>
      <c r="F5289" t="s">
        <v>20</v>
      </c>
      <c r="G5289">
        <v>5</v>
      </c>
      <c r="H5289" s="5">
        <v>853.66</v>
      </c>
      <c r="I5289" s="5">
        <v>0.1</v>
      </c>
      <c r="J5289" s="5">
        <v>3841.47</v>
      </c>
      <c r="K5289" s="5">
        <v>436.87094483851098</v>
      </c>
      <c r="L5289">
        <f>YEAR(SalesData[Order Date])</f>
        <v>2024</v>
      </c>
      <c r="M5289">
        <f>MONTH(SalesData[Order Date])</f>
        <v>5</v>
      </c>
      <c r="N5289" t="str">
        <f>TEXT(SalesData[[#This Row],[Order Date]], "mmmm")</f>
        <v>May</v>
      </c>
      <c r="O5289" s="7">
        <f>IF(SalesData[Sales]=0,0,SalesData[Profit]/SalesData[Sales])</f>
        <v>0.11372493988981067</v>
      </c>
      <c r="P5289" s="8">
        <f t="shared" si="82"/>
        <v>2.3428531265374974E-5</v>
      </c>
      <c r="Q5289" t="str">
        <f>IF(SalesData[[#This Row],[Discount]]&gt;0, "Yes", "No")</f>
        <v>Yes</v>
      </c>
      <c r="R5289" t="str">
        <f>TEXT(SalesData[[#This Row],[Order Date]],"mmm-yyyy")</f>
        <v>May-2024</v>
      </c>
      <c r="S5289">
        <f>YEAR(SalesData[[#This Row],[Order Date]])*100 + MONTH(SalesData[[#This Row],[Order Date]])</f>
        <v>202405</v>
      </c>
    </row>
    <row r="5290" spans="1:19" x14ac:dyDescent="0.3">
      <c r="A5290" t="s">
        <v>17407</v>
      </c>
      <c r="B5290" s="3">
        <v>45430</v>
      </c>
      <c r="C5290" t="s">
        <v>17408</v>
      </c>
      <c r="D5290" t="s">
        <v>18</v>
      </c>
      <c r="E5290" t="s">
        <v>14</v>
      </c>
      <c r="F5290" t="s">
        <v>53</v>
      </c>
      <c r="G5290">
        <v>7</v>
      </c>
      <c r="H5290" s="5">
        <v>932.31</v>
      </c>
      <c r="I5290" s="5">
        <v>0.03</v>
      </c>
      <c r="J5290" s="5">
        <v>6330.3849</v>
      </c>
      <c r="K5290" s="5">
        <v>1692.8320642833021</v>
      </c>
      <c r="L5290">
        <f>YEAR(SalesData[Order Date])</f>
        <v>2024</v>
      </c>
      <c r="M5290">
        <f>MONTH(SalesData[Order Date])</f>
        <v>5</v>
      </c>
      <c r="N5290" t="str">
        <f>TEXT(SalesData[[#This Row],[Order Date]], "mmmm")</f>
        <v>May</v>
      </c>
      <c r="O5290" s="7">
        <f>IF(SalesData[Sales]=0,0,SalesData[Profit]/SalesData[Sales])</f>
        <v>0.26741376567533864</v>
      </c>
      <c r="P5290" s="8">
        <f t="shared" si="82"/>
        <v>4.5968768818464734E-6</v>
      </c>
      <c r="Q5290" t="str">
        <f>IF(SalesData[[#This Row],[Discount]]&gt;0, "Yes", "No")</f>
        <v>Yes</v>
      </c>
      <c r="R5290" t="str">
        <f>TEXT(SalesData[[#This Row],[Order Date]],"mmm-yyyy")</f>
        <v>May-2024</v>
      </c>
      <c r="S5290">
        <f>YEAR(SalesData[[#This Row],[Order Date]])*100 + MONTH(SalesData[[#This Row],[Order Date]])</f>
        <v>202405</v>
      </c>
    </row>
    <row r="5291" spans="1:19" x14ac:dyDescent="0.3">
      <c r="A5291" t="s">
        <v>17431</v>
      </c>
      <c r="B5291" s="3">
        <v>45442</v>
      </c>
      <c r="C5291" t="s">
        <v>17432</v>
      </c>
      <c r="D5291" t="s">
        <v>13</v>
      </c>
      <c r="E5291" t="s">
        <v>26</v>
      </c>
      <c r="F5291" t="s">
        <v>39</v>
      </c>
      <c r="G5291">
        <v>3</v>
      </c>
      <c r="H5291" s="5">
        <v>694.37</v>
      </c>
      <c r="I5291" s="5">
        <v>0.21</v>
      </c>
      <c r="J5291" s="5">
        <v>1645.6569</v>
      </c>
      <c r="K5291" s="5">
        <v>139.2000467000812</v>
      </c>
      <c r="L5291">
        <f>YEAR(SalesData[Order Date])</f>
        <v>2024</v>
      </c>
      <c r="M5291">
        <f>MONTH(SalesData[Order Date])</f>
        <v>5</v>
      </c>
      <c r="N5291" t="str">
        <f>TEXT(SalesData[[#This Row],[Order Date]], "mmmm")</f>
        <v>May</v>
      </c>
      <c r="O5291" s="7">
        <f>IF(SalesData[Sales]=0,0,SalesData[Profit]/SalesData[Sales])</f>
        <v>8.458631121716878E-2</v>
      </c>
      <c r="P5291" s="8">
        <f t="shared" si="82"/>
        <v>1.0081080691850165E-4</v>
      </c>
      <c r="Q5291" t="str">
        <f>IF(SalesData[[#This Row],[Discount]]&gt;0, "Yes", "No")</f>
        <v>Yes</v>
      </c>
      <c r="R5291" t="str">
        <f>TEXT(SalesData[[#This Row],[Order Date]],"mmm-yyyy")</f>
        <v>May-2024</v>
      </c>
      <c r="S5291">
        <f>YEAR(SalesData[[#This Row],[Order Date]])*100 + MONTH(SalesData[[#This Row],[Order Date]])</f>
        <v>202405</v>
      </c>
    </row>
    <row r="5292" spans="1:19" x14ac:dyDescent="0.3">
      <c r="A5292" t="s">
        <v>17445</v>
      </c>
      <c r="B5292" s="3">
        <v>45430</v>
      </c>
      <c r="C5292" t="s">
        <v>17446</v>
      </c>
      <c r="D5292" t="s">
        <v>18</v>
      </c>
      <c r="E5292" t="s">
        <v>26</v>
      </c>
      <c r="F5292" t="s">
        <v>34</v>
      </c>
      <c r="G5292">
        <v>8</v>
      </c>
      <c r="H5292" s="5">
        <v>623.64</v>
      </c>
      <c r="I5292" s="5">
        <v>0.25</v>
      </c>
      <c r="J5292" s="5">
        <v>3741.84</v>
      </c>
      <c r="K5292" s="5">
        <v>482.52466758080408</v>
      </c>
      <c r="L5292">
        <f>YEAR(SalesData[Order Date])</f>
        <v>2024</v>
      </c>
      <c r="M5292">
        <f>MONTH(SalesData[Order Date])</f>
        <v>5</v>
      </c>
      <c r="N5292" t="str">
        <f>TEXT(SalesData[[#This Row],[Order Date]], "mmmm")</f>
        <v>May</v>
      </c>
      <c r="O5292" s="7">
        <f>IF(SalesData[Sales]=0,0,SalesData[Profit]/SalesData[Sales])</f>
        <v>0.1289538482620326</v>
      </c>
      <c r="P5292" s="8">
        <f t="shared" si="82"/>
        <v>5.0109037265088833E-5</v>
      </c>
      <c r="Q5292" t="str">
        <f>IF(SalesData[[#This Row],[Discount]]&gt;0, "Yes", "No")</f>
        <v>Yes</v>
      </c>
      <c r="R5292" t="str">
        <f>TEXT(SalesData[[#This Row],[Order Date]],"mmm-yyyy")</f>
        <v>May-2024</v>
      </c>
      <c r="S5292">
        <f>YEAR(SalesData[[#This Row],[Order Date]])*100 + MONTH(SalesData[[#This Row],[Order Date]])</f>
        <v>202405</v>
      </c>
    </row>
    <row r="5293" spans="1:19" x14ac:dyDescent="0.3">
      <c r="A5293" t="s">
        <v>17536</v>
      </c>
      <c r="B5293" s="3">
        <v>45417</v>
      </c>
      <c r="C5293" t="s">
        <v>17537</v>
      </c>
      <c r="D5293" t="s">
        <v>13</v>
      </c>
      <c r="E5293" t="s">
        <v>14</v>
      </c>
      <c r="F5293" t="s">
        <v>27</v>
      </c>
      <c r="G5293">
        <v>6</v>
      </c>
      <c r="H5293" s="5">
        <v>424.47</v>
      </c>
      <c r="I5293" s="5">
        <v>0.13</v>
      </c>
      <c r="J5293" s="5">
        <v>2215.7334000000001</v>
      </c>
      <c r="K5293" s="5">
        <v>331.87478876938673</v>
      </c>
      <c r="L5293">
        <f>YEAR(SalesData[Order Date])</f>
        <v>2024</v>
      </c>
      <c r="M5293">
        <f>MONTH(SalesData[Order Date])</f>
        <v>5</v>
      </c>
      <c r="N5293" t="str">
        <f>TEXT(SalesData[[#This Row],[Order Date]], "mmmm")</f>
        <v>May</v>
      </c>
      <c r="O5293" s="7">
        <f>IF(SalesData[Sales]=0,0,SalesData[Profit]/SalesData[Sales])</f>
        <v>0.14978101100492808</v>
      </c>
      <c r="P5293" s="8">
        <f t="shared" si="82"/>
        <v>5.1044047086170203E-5</v>
      </c>
      <c r="Q5293" t="str">
        <f>IF(SalesData[[#This Row],[Discount]]&gt;0, "Yes", "No")</f>
        <v>Yes</v>
      </c>
      <c r="R5293" t="str">
        <f>TEXT(SalesData[[#This Row],[Order Date]],"mmm-yyyy")</f>
        <v>May-2024</v>
      </c>
      <c r="S5293">
        <f>YEAR(SalesData[[#This Row],[Order Date]])*100 + MONTH(SalesData[[#This Row],[Order Date]])</f>
        <v>202405</v>
      </c>
    </row>
    <row r="5294" spans="1:19" x14ac:dyDescent="0.3">
      <c r="A5294" t="s">
        <v>17560</v>
      </c>
      <c r="B5294" s="3">
        <v>45435</v>
      </c>
      <c r="C5294" t="s">
        <v>17561</v>
      </c>
      <c r="D5294" t="s">
        <v>13</v>
      </c>
      <c r="E5294" t="s">
        <v>14</v>
      </c>
      <c r="F5294" t="s">
        <v>39</v>
      </c>
      <c r="G5294">
        <v>2</v>
      </c>
      <c r="H5294" s="5">
        <v>669.48</v>
      </c>
      <c r="I5294" s="5">
        <v>0.01</v>
      </c>
      <c r="J5294" s="5">
        <v>1325.5704000000001</v>
      </c>
      <c r="K5294" s="5">
        <v>278.35363685111082</v>
      </c>
      <c r="L5294">
        <f>YEAR(SalesData[Order Date])</f>
        <v>2024</v>
      </c>
      <c r="M5294">
        <f>MONTH(SalesData[Order Date])</f>
        <v>5</v>
      </c>
      <c r="N5294" t="str">
        <f>TEXT(SalesData[[#This Row],[Order Date]], "mmmm")</f>
        <v>May</v>
      </c>
      <c r="O5294" s="7">
        <f>IF(SalesData[Sales]=0,0,SalesData[Profit]/SalesData[Sales])</f>
        <v>0.2099878187164641</v>
      </c>
      <c r="P5294" s="8">
        <f t="shared" si="82"/>
        <v>7.468483001732688E-6</v>
      </c>
      <c r="Q5294" t="str">
        <f>IF(SalesData[[#This Row],[Discount]]&gt;0, "Yes", "No")</f>
        <v>Yes</v>
      </c>
      <c r="R5294" t="str">
        <f>TEXT(SalesData[[#This Row],[Order Date]],"mmm-yyyy")</f>
        <v>May-2024</v>
      </c>
      <c r="S5294">
        <f>YEAR(SalesData[[#This Row],[Order Date]])*100 + MONTH(SalesData[[#This Row],[Order Date]])</f>
        <v>202405</v>
      </c>
    </row>
    <row r="5295" spans="1:19" x14ac:dyDescent="0.3">
      <c r="A5295" t="s">
        <v>17590</v>
      </c>
      <c r="B5295" s="3">
        <v>45420</v>
      </c>
      <c r="C5295" t="s">
        <v>17591</v>
      </c>
      <c r="D5295" t="s">
        <v>13</v>
      </c>
      <c r="E5295" t="s">
        <v>14</v>
      </c>
      <c r="F5295" t="s">
        <v>91</v>
      </c>
      <c r="G5295">
        <v>5</v>
      </c>
      <c r="H5295" s="5">
        <v>146.22</v>
      </c>
      <c r="I5295" s="5">
        <v>0.16</v>
      </c>
      <c r="J5295" s="5">
        <v>614.12400000000002</v>
      </c>
      <c r="K5295" s="5">
        <v>93.706062636261777</v>
      </c>
      <c r="L5295">
        <f>YEAR(SalesData[Order Date])</f>
        <v>2024</v>
      </c>
      <c r="M5295">
        <f>MONTH(SalesData[Order Date])</f>
        <v>5</v>
      </c>
      <c r="N5295" t="str">
        <f>TEXT(SalesData[[#This Row],[Order Date]], "mmmm")</f>
        <v>May</v>
      </c>
      <c r="O5295" s="7">
        <f>IF(SalesData[Sales]=0,0,SalesData[Profit]/SalesData[Sales])</f>
        <v>0.15258492199663548</v>
      </c>
      <c r="P5295" s="8">
        <f t="shared" si="82"/>
        <v>2.1884831076460128E-4</v>
      </c>
      <c r="Q5295" t="str">
        <f>IF(SalesData[[#This Row],[Discount]]&gt;0, "Yes", "No")</f>
        <v>Yes</v>
      </c>
      <c r="R5295" t="str">
        <f>TEXT(SalesData[[#This Row],[Order Date]],"mmm-yyyy")</f>
        <v>May-2024</v>
      </c>
      <c r="S5295">
        <f>YEAR(SalesData[[#This Row],[Order Date]])*100 + MONTH(SalesData[[#This Row],[Order Date]])</f>
        <v>202405</v>
      </c>
    </row>
    <row r="5296" spans="1:19" x14ac:dyDescent="0.3">
      <c r="A5296" t="s">
        <v>17604</v>
      </c>
      <c r="B5296" s="3">
        <v>45417</v>
      </c>
      <c r="C5296" t="s">
        <v>17605</v>
      </c>
      <c r="D5296" t="s">
        <v>30</v>
      </c>
      <c r="E5296" t="s">
        <v>14</v>
      </c>
      <c r="F5296" t="s">
        <v>53</v>
      </c>
      <c r="G5296">
        <v>8</v>
      </c>
      <c r="H5296" s="5">
        <v>518.46</v>
      </c>
      <c r="I5296" s="5">
        <v>0.25</v>
      </c>
      <c r="J5296" s="5">
        <v>3110.76</v>
      </c>
      <c r="K5296" s="5">
        <v>592.08519952065001</v>
      </c>
      <c r="L5296">
        <f>YEAR(SalesData[Order Date])</f>
        <v>2024</v>
      </c>
      <c r="M5296">
        <f>MONTH(SalesData[Order Date])</f>
        <v>5</v>
      </c>
      <c r="N5296" t="str">
        <f>TEXT(SalesData[[#This Row],[Order Date]], "mmmm")</f>
        <v>May</v>
      </c>
      <c r="O5296" s="7">
        <f>IF(SalesData[Sales]=0,0,SalesData[Profit]/SalesData[Sales])</f>
        <v>0.19033458046286114</v>
      </c>
      <c r="P5296" s="8">
        <f t="shared" si="82"/>
        <v>6.0274659568722751E-5</v>
      </c>
      <c r="Q5296" t="str">
        <f>IF(SalesData[[#This Row],[Discount]]&gt;0, "Yes", "No")</f>
        <v>Yes</v>
      </c>
      <c r="R5296" t="str">
        <f>TEXT(SalesData[[#This Row],[Order Date]],"mmm-yyyy")</f>
        <v>May-2024</v>
      </c>
      <c r="S5296">
        <f>YEAR(SalesData[[#This Row],[Order Date]])*100 + MONTH(SalesData[[#This Row],[Order Date]])</f>
        <v>202405</v>
      </c>
    </row>
    <row r="5297" spans="1:19" x14ac:dyDescent="0.3">
      <c r="A5297" t="s">
        <v>17704</v>
      </c>
      <c r="B5297" s="3">
        <v>45440</v>
      </c>
      <c r="C5297" t="s">
        <v>17705</v>
      </c>
      <c r="D5297" t="s">
        <v>18</v>
      </c>
      <c r="E5297" t="s">
        <v>19</v>
      </c>
      <c r="F5297" t="s">
        <v>20</v>
      </c>
      <c r="G5297">
        <v>9</v>
      </c>
      <c r="H5297" s="5">
        <v>147.15</v>
      </c>
      <c r="I5297" s="5">
        <v>0.04</v>
      </c>
      <c r="J5297" s="5">
        <v>1271.376</v>
      </c>
      <c r="K5297" s="5">
        <v>206.4373026911725</v>
      </c>
      <c r="L5297">
        <f>YEAR(SalesData[Order Date])</f>
        <v>2024</v>
      </c>
      <c r="M5297">
        <f>MONTH(SalesData[Order Date])</f>
        <v>5</v>
      </c>
      <c r="N5297" t="str">
        <f>TEXT(SalesData[[#This Row],[Order Date]], "mmmm")</f>
        <v>May</v>
      </c>
      <c r="O5297" s="7">
        <f>IF(SalesData[Sales]=0,0,SalesData[Profit]/SalesData[Sales])</f>
        <v>0.16237313170232293</v>
      </c>
      <c r="P5297" s="8">
        <f t="shared" si="82"/>
        <v>3.0203496054668325E-5</v>
      </c>
      <c r="Q5297" t="str">
        <f>IF(SalesData[[#This Row],[Discount]]&gt;0, "Yes", "No")</f>
        <v>Yes</v>
      </c>
      <c r="R5297" t="str">
        <f>TEXT(SalesData[[#This Row],[Order Date]],"mmm-yyyy")</f>
        <v>May-2024</v>
      </c>
      <c r="S5297">
        <f>YEAR(SalesData[[#This Row],[Order Date]])*100 + MONTH(SalesData[[#This Row],[Order Date]])</f>
        <v>202405</v>
      </c>
    </row>
    <row r="5298" spans="1:19" x14ac:dyDescent="0.3">
      <c r="A5298" t="s">
        <v>17706</v>
      </c>
      <c r="B5298" s="3">
        <v>45437</v>
      </c>
      <c r="C5298" t="s">
        <v>17707</v>
      </c>
      <c r="D5298" t="s">
        <v>13</v>
      </c>
      <c r="E5298" t="s">
        <v>14</v>
      </c>
      <c r="F5298" t="s">
        <v>34</v>
      </c>
      <c r="G5298">
        <v>6</v>
      </c>
      <c r="H5298" s="5">
        <v>559.27</v>
      </c>
      <c r="I5298" s="5">
        <v>0.25</v>
      </c>
      <c r="J5298" s="5">
        <v>2516.7150000000001</v>
      </c>
      <c r="K5298" s="5">
        <v>316.18336633865852</v>
      </c>
      <c r="L5298">
        <f>YEAR(SalesData[Order Date])</f>
        <v>2024</v>
      </c>
      <c r="M5298">
        <f>MONTH(SalesData[Order Date])</f>
        <v>5</v>
      </c>
      <c r="N5298" t="str">
        <f>TEXT(SalesData[[#This Row],[Order Date]], "mmmm")</f>
        <v>May</v>
      </c>
      <c r="O5298" s="7">
        <f>IF(SalesData[Sales]=0,0,SalesData[Profit]/SalesData[Sales])</f>
        <v>0.12563336187794744</v>
      </c>
      <c r="P5298" s="8">
        <f t="shared" si="82"/>
        <v>7.4501880427461998E-5</v>
      </c>
      <c r="Q5298" t="str">
        <f>IF(SalesData[[#This Row],[Discount]]&gt;0, "Yes", "No")</f>
        <v>Yes</v>
      </c>
      <c r="R5298" t="str">
        <f>TEXT(SalesData[[#This Row],[Order Date]],"mmm-yyyy")</f>
        <v>May-2024</v>
      </c>
      <c r="S5298">
        <f>YEAR(SalesData[[#This Row],[Order Date]])*100 + MONTH(SalesData[[#This Row],[Order Date]])</f>
        <v>202405</v>
      </c>
    </row>
    <row r="5299" spans="1:19" x14ac:dyDescent="0.3">
      <c r="A5299" t="s">
        <v>17767</v>
      </c>
      <c r="B5299" s="3">
        <v>45433</v>
      </c>
      <c r="C5299" t="s">
        <v>17768</v>
      </c>
      <c r="D5299" t="s">
        <v>13</v>
      </c>
      <c r="E5299" t="s">
        <v>14</v>
      </c>
      <c r="F5299" t="s">
        <v>62</v>
      </c>
      <c r="G5299">
        <v>6</v>
      </c>
      <c r="H5299" s="5">
        <v>572.66</v>
      </c>
      <c r="I5299" s="5">
        <v>0.06</v>
      </c>
      <c r="J5299" s="5">
        <v>3229.8024</v>
      </c>
      <c r="K5299" s="5">
        <v>806.3797790664463</v>
      </c>
      <c r="L5299">
        <f>YEAR(SalesData[Order Date])</f>
        <v>2024</v>
      </c>
      <c r="M5299">
        <f>MONTH(SalesData[Order Date])</f>
        <v>5</v>
      </c>
      <c r="N5299" t="str">
        <f>TEXT(SalesData[[#This Row],[Order Date]], "mmmm")</f>
        <v>May</v>
      </c>
      <c r="O5299" s="7">
        <f>IF(SalesData[Sales]=0,0,SalesData[Profit]/SalesData[Sales])</f>
        <v>0.24966845620848083</v>
      </c>
      <c r="P5299" s="8">
        <f t="shared" si="82"/>
        <v>1.7462368595676316E-5</v>
      </c>
      <c r="Q5299" t="str">
        <f>IF(SalesData[[#This Row],[Discount]]&gt;0, "Yes", "No")</f>
        <v>Yes</v>
      </c>
      <c r="R5299" t="str">
        <f>TEXT(SalesData[[#This Row],[Order Date]],"mmm-yyyy")</f>
        <v>May-2024</v>
      </c>
      <c r="S5299">
        <f>YEAR(SalesData[[#This Row],[Order Date]])*100 + MONTH(SalesData[[#This Row],[Order Date]])</f>
        <v>202405</v>
      </c>
    </row>
    <row r="5300" spans="1:19" x14ac:dyDescent="0.3">
      <c r="A5300" t="s">
        <v>17849</v>
      </c>
      <c r="B5300" s="3">
        <v>45419</v>
      </c>
      <c r="C5300" t="s">
        <v>17850</v>
      </c>
      <c r="D5300" t="s">
        <v>23</v>
      </c>
      <c r="E5300" t="s">
        <v>26</v>
      </c>
      <c r="F5300" t="s">
        <v>20</v>
      </c>
      <c r="G5300">
        <v>2</v>
      </c>
      <c r="H5300" s="5">
        <v>183.15</v>
      </c>
      <c r="I5300" s="5">
        <v>0.26</v>
      </c>
      <c r="J5300" s="5">
        <v>271.06200000000001</v>
      </c>
      <c r="K5300" s="5">
        <v>27.044110710578678</v>
      </c>
      <c r="L5300">
        <f>YEAR(SalesData[Order Date])</f>
        <v>2024</v>
      </c>
      <c r="M5300">
        <f>MONTH(SalesData[Order Date])</f>
        <v>5</v>
      </c>
      <c r="N5300" t="str">
        <f>TEXT(SalesData[[#This Row],[Order Date]], "mmmm")</f>
        <v>May</v>
      </c>
      <c r="O5300" s="7">
        <f>IF(SalesData[Sales]=0,0,SalesData[Profit]/SalesData[Sales])</f>
        <v>9.9770940635643054E-2</v>
      </c>
      <c r="P5300" s="8">
        <f t="shared" si="82"/>
        <v>7.0980070980070976E-4</v>
      </c>
      <c r="Q5300" t="str">
        <f>IF(SalesData[[#This Row],[Discount]]&gt;0, "Yes", "No")</f>
        <v>Yes</v>
      </c>
      <c r="R5300" t="str">
        <f>TEXT(SalesData[[#This Row],[Order Date]],"mmm-yyyy")</f>
        <v>May-2024</v>
      </c>
      <c r="S5300">
        <f>YEAR(SalesData[[#This Row],[Order Date]])*100 + MONTH(SalesData[[#This Row],[Order Date]])</f>
        <v>202405</v>
      </c>
    </row>
    <row r="5301" spans="1:19" x14ac:dyDescent="0.3">
      <c r="A5301" t="s">
        <v>17898</v>
      </c>
      <c r="B5301" s="3">
        <v>45420</v>
      </c>
      <c r="C5301" t="s">
        <v>17899</v>
      </c>
      <c r="D5301" t="s">
        <v>23</v>
      </c>
      <c r="E5301" t="s">
        <v>14</v>
      </c>
      <c r="F5301" t="s">
        <v>39</v>
      </c>
      <c r="G5301">
        <v>8</v>
      </c>
      <c r="H5301" s="5">
        <v>593.58000000000004</v>
      </c>
      <c r="I5301" s="5">
        <v>0.24</v>
      </c>
      <c r="J5301" s="5">
        <v>3608.9663999999998</v>
      </c>
      <c r="K5301" s="5">
        <v>861.47914050997827</v>
      </c>
      <c r="L5301">
        <f>YEAR(SalesData[Order Date])</f>
        <v>2024</v>
      </c>
      <c r="M5301">
        <f>MONTH(SalesData[Order Date])</f>
        <v>5</v>
      </c>
      <c r="N5301" t="str">
        <f>TEXT(SalesData[[#This Row],[Order Date]], "mmmm")</f>
        <v>May</v>
      </c>
      <c r="O5301" s="7">
        <f>IF(SalesData[Sales]=0,0,SalesData[Profit]/SalesData[Sales])</f>
        <v>0.238705226102958</v>
      </c>
      <c r="P5301" s="8">
        <f t="shared" si="82"/>
        <v>5.0540786414636604E-5</v>
      </c>
      <c r="Q5301" t="str">
        <f>IF(SalesData[[#This Row],[Discount]]&gt;0, "Yes", "No")</f>
        <v>Yes</v>
      </c>
      <c r="R5301" t="str">
        <f>TEXT(SalesData[[#This Row],[Order Date]],"mmm-yyyy")</f>
        <v>May-2024</v>
      </c>
      <c r="S5301">
        <f>YEAR(SalesData[[#This Row],[Order Date]])*100 + MONTH(SalesData[[#This Row],[Order Date]])</f>
        <v>202405</v>
      </c>
    </row>
    <row r="5302" spans="1:19" x14ac:dyDescent="0.3">
      <c r="A5302" t="s">
        <v>17916</v>
      </c>
      <c r="B5302" s="3">
        <v>45436</v>
      </c>
      <c r="C5302" t="s">
        <v>17917</v>
      </c>
      <c r="D5302" t="s">
        <v>18</v>
      </c>
      <c r="E5302" t="s">
        <v>19</v>
      </c>
      <c r="F5302" t="s">
        <v>91</v>
      </c>
      <c r="G5302">
        <v>3</v>
      </c>
      <c r="H5302" s="5">
        <v>465.96</v>
      </c>
      <c r="I5302" s="5">
        <v>0.1</v>
      </c>
      <c r="J5302" s="5">
        <v>1258.0920000000001</v>
      </c>
      <c r="K5302" s="5">
        <v>259.22681042142898</v>
      </c>
      <c r="L5302">
        <f>YEAR(SalesData[Order Date])</f>
        <v>2024</v>
      </c>
      <c r="M5302">
        <f>MONTH(SalesData[Order Date])</f>
        <v>5</v>
      </c>
      <c r="N5302" t="str">
        <f>TEXT(SalesData[[#This Row],[Order Date]], "mmmm")</f>
        <v>May</v>
      </c>
      <c r="O5302" s="7">
        <f>IF(SalesData[Sales]=0,0,SalesData[Profit]/SalesData[Sales])</f>
        <v>0.20604757873146715</v>
      </c>
      <c r="P5302" s="8">
        <f t="shared" si="82"/>
        <v>7.1536898732366171E-5</v>
      </c>
      <c r="Q5302" t="str">
        <f>IF(SalesData[[#This Row],[Discount]]&gt;0, "Yes", "No")</f>
        <v>Yes</v>
      </c>
      <c r="R5302" t="str">
        <f>TEXT(SalesData[[#This Row],[Order Date]],"mmm-yyyy")</f>
        <v>May-2024</v>
      </c>
      <c r="S5302">
        <f>YEAR(SalesData[[#This Row],[Order Date]])*100 + MONTH(SalesData[[#This Row],[Order Date]])</f>
        <v>202405</v>
      </c>
    </row>
    <row r="5303" spans="1:19" x14ac:dyDescent="0.3">
      <c r="A5303" t="s">
        <v>17938</v>
      </c>
      <c r="B5303" s="3">
        <v>45443</v>
      </c>
      <c r="C5303" t="s">
        <v>17939</v>
      </c>
      <c r="D5303" t="s">
        <v>30</v>
      </c>
      <c r="E5303" t="s">
        <v>14</v>
      </c>
      <c r="F5303" t="s">
        <v>91</v>
      </c>
      <c r="G5303">
        <v>1</v>
      </c>
      <c r="H5303" s="5">
        <v>242.04</v>
      </c>
      <c r="I5303" s="5">
        <v>0.25</v>
      </c>
      <c r="J5303" s="5">
        <v>181.53</v>
      </c>
      <c r="K5303" s="5">
        <v>36.087989293652257</v>
      </c>
      <c r="L5303">
        <f>YEAR(SalesData[Order Date])</f>
        <v>2024</v>
      </c>
      <c r="M5303">
        <f>MONTH(SalesData[Order Date])</f>
        <v>5</v>
      </c>
      <c r="N5303" t="str">
        <f>TEXT(SalesData[[#This Row],[Order Date]], "mmmm")</f>
        <v>May</v>
      </c>
      <c r="O5303" s="7">
        <f>IF(SalesData[Sales]=0,0,SalesData[Profit]/SalesData[Sales])</f>
        <v>0.19879903758966702</v>
      </c>
      <c r="P5303" s="8">
        <f t="shared" si="82"/>
        <v>1.0328871260948604E-3</v>
      </c>
      <c r="Q5303" t="str">
        <f>IF(SalesData[[#This Row],[Discount]]&gt;0, "Yes", "No")</f>
        <v>Yes</v>
      </c>
      <c r="R5303" t="str">
        <f>TEXT(SalesData[[#This Row],[Order Date]],"mmm-yyyy")</f>
        <v>May-2024</v>
      </c>
      <c r="S5303">
        <f>YEAR(SalesData[[#This Row],[Order Date]])*100 + MONTH(SalesData[[#This Row],[Order Date]])</f>
        <v>202405</v>
      </c>
    </row>
    <row r="5304" spans="1:19" x14ac:dyDescent="0.3">
      <c r="A5304" t="s">
        <v>18002</v>
      </c>
      <c r="B5304" s="3">
        <v>45420</v>
      </c>
      <c r="C5304" t="s">
        <v>18003</v>
      </c>
      <c r="D5304" t="s">
        <v>13</v>
      </c>
      <c r="E5304" t="s">
        <v>14</v>
      </c>
      <c r="F5304" t="s">
        <v>34</v>
      </c>
      <c r="G5304">
        <v>9</v>
      </c>
      <c r="H5304" s="5">
        <v>891.07</v>
      </c>
      <c r="I5304" s="5">
        <v>0.03</v>
      </c>
      <c r="J5304" s="5">
        <v>7779.0410999999986</v>
      </c>
      <c r="K5304" s="5">
        <v>1201.4744532150371</v>
      </c>
      <c r="L5304">
        <f>YEAR(SalesData[Order Date])</f>
        <v>2024</v>
      </c>
      <c r="M5304">
        <f>MONTH(SalesData[Order Date])</f>
        <v>5</v>
      </c>
      <c r="N5304" t="str">
        <f>TEXT(SalesData[[#This Row],[Order Date]], "mmmm")</f>
        <v>May</v>
      </c>
      <c r="O5304" s="7">
        <f>IF(SalesData[Sales]=0,0,SalesData[Profit]/SalesData[Sales])</f>
        <v>0.15445019993724385</v>
      </c>
      <c r="P5304" s="8">
        <f t="shared" si="82"/>
        <v>3.7408209605680059E-6</v>
      </c>
      <c r="Q5304" t="str">
        <f>IF(SalesData[[#This Row],[Discount]]&gt;0, "Yes", "No")</f>
        <v>Yes</v>
      </c>
      <c r="R5304" t="str">
        <f>TEXT(SalesData[[#This Row],[Order Date]],"mmm-yyyy")</f>
        <v>May-2024</v>
      </c>
      <c r="S5304">
        <f>YEAR(SalesData[[#This Row],[Order Date]])*100 + MONTH(SalesData[[#This Row],[Order Date]])</f>
        <v>202405</v>
      </c>
    </row>
    <row r="5305" spans="1:19" x14ac:dyDescent="0.3">
      <c r="A5305" t="s">
        <v>18051</v>
      </c>
      <c r="B5305" s="3">
        <v>45420</v>
      </c>
      <c r="C5305" t="s">
        <v>18052</v>
      </c>
      <c r="D5305" t="s">
        <v>23</v>
      </c>
      <c r="E5305" t="s">
        <v>26</v>
      </c>
      <c r="F5305" t="s">
        <v>91</v>
      </c>
      <c r="G5305">
        <v>4</v>
      </c>
      <c r="H5305" s="5">
        <v>27.36</v>
      </c>
      <c r="I5305" s="5">
        <v>7.0000000000000007E-2</v>
      </c>
      <c r="J5305" s="5">
        <v>101.7792</v>
      </c>
      <c r="K5305" s="5">
        <v>12.407470106203441</v>
      </c>
      <c r="L5305">
        <f>YEAR(SalesData[Order Date])</f>
        <v>2024</v>
      </c>
      <c r="M5305">
        <f>MONTH(SalesData[Order Date])</f>
        <v>5</v>
      </c>
      <c r="N5305" t="str">
        <f>TEXT(SalesData[[#This Row],[Order Date]], "mmmm")</f>
        <v>May</v>
      </c>
      <c r="O5305" s="7">
        <f>IF(SalesData[Sales]=0,0,SalesData[Profit]/SalesData[Sales])</f>
        <v>0.12190575388884409</v>
      </c>
      <c r="P5305" s="8">
        <f t="shared" si="82"/>
        <v>6.3961988304093575E-4</v>
      </c>
      <c r="Q5305" t="str">
        <f>IF(SalesData[[#This Row],[Discount]]&gt;0, "Yes", "No")</f>
        <v>Yes</v>
      </c>
      <c r="R5305" t="str">
        <f>TEXT(SalesData[[#This Row],[Order Date]],"mmm-yyyy")</f>
        <v>May-2024</v>
      </c>
      <c r="S5305">
        <f>YEAR(SalesData[[#This Row],[Order Date]])*100 + MONTH(SalesData[[#This Row],[Order Date]])</f>
        <v>202405</v>
      </c>
    </row>
    <row r="5306" spans="1:19" x14ac:dyDescent="0.3">
      <c r="A5306" t="s">
        <v>18128</v>
      </c>
      <c r="B5306" s="3">
        <v>45415</v>
      </c>
      <c r="C5306" t="s">
        <v>18129</v>
      </c>
      <c r="D5306" t="s">
        <v>30</v>
      </c>
      <c r="E5306" t="s">
        <v>14</v>
      </c>
      <c r="F5306" t="s">
        <v>20</v>
      </c>
      <c r="G5306">
        <v>2</v>
      </c>
      <c r="H5306" s="5">
        <v>614.04</v>
      </c>
      <c r="I5306" s="5">
        <v>0.24</v>
      </c>
      <c r="J5306" s="5">
        <v>933.34079999999994</v>
      </c>
      <c r="K5306" s="5">
        <v>168.0759805216112</v>
      </c>
      <c r="L5306">
        <f>YEAR(SalesData[Order Date])</f>
        <v>2024</v>
      </c>
      <c r="M5306">
        <f>MONTH(SalesData[Order Date])</f>
        <v>5</v>
      </c>
      <c r="N5306" t="str">
        <f>TEXT(SalesData[[#This Row],[Order Date]], "mmmm")</f>
        <v>May</v>
      </c>
      <c r="O5306" s="7">
        <f>IF(SalesData[Sales]=0,0,SalesData[Profit]/SalesData[Sales])</f>
        <v>0.18007996706198981</v>
      </c>
      <c r="P5306" s="8">
        <f t="shared" si="82"/>
        <v>1.9542700801250732E-4</v>
      </c>
      <c r="Q5306" t="str">
        <f>IF(SalesData[[#This Row],[Discount]]&gt;0, "Yes", "No")</f>
        <v>Yes</v>
      </c>
      <c r="R5306" t="str">
        <f>TEXT(SalesData[[#This Row],[Order Date]],"mmm-yyyy")</f>
        <v>May-2024</v>
      </c>
      <c r="S5306">
        <f>YEAR(SalesData[[#This Row],[Order Date]])*100 + MONTH(SalesData[[#This Row],[Order Date]])</f>
        <v>202405</v>
      </c>
    </row>
    <row r="5307" spans="1:19" x14ac:dyDescent="0.3">
      <c r="A5307" t="s">
        <v>18182</v>
      </c>
      <c r="B5307" s="3">
        <v>45416</v>
      </c>
      <c r="C5307" t="s">
        <v>18183</v>
      </c>
      <c r="D5307" t="s">
        <v>23</v>
      </c>
      <c r="E5307" t="s">
        <v>19</v>
      </c>
      <c r="F5307" t="s">
        <v>39</v>
      </c>
      <c r="G5307">
        <v>4</v>
      </c>
      <c r="H5307" s="5">
        <v>298.13</v>
      </c>
      <c r="I5307" s="5">
        <v>0.27</v>
      </c>
      <c r="J5307" s="5">
        <v>870.53959999999995</v>
      </c>
      <c r="K5307" s="5">
        <v>114.8460439146758</v>
      </c>
      <c r="L5307">
        <f>YEAR(SalesData[Order Date])</f>
        <v>2024</v>
      </c>
      <c r="M5307">
        <f>MONTH(SalesData[Order Date])</f>
        <v>5</v>
      </c>
      <c r="N5307" t="str">
        <f>TEXT(SalesData[[#This Row],[Order Date]], "mmmm")</f>
        <v>May</v>
      </c>
      <c r="O5307" s="7">
        <f>IF(SalesData[Sales]=0,0,SalesData[Profit]/SalesData[Sales])</f>
        <v>0.13192512312441135</v>
      </c>
      <c r="P5307" s="8">
        <f t="shared" si="82"/>
        <v>2.2641129708516421E-4</v>
      </c>
      <c r="Q5307" t="str">
        <f>IF(SalesData[[#This Row],[Discount]]&gt;0, "Yes", "No")</f>
        <v>Yes</v>
      </c>
      <c r="R5307" t="str">
        <f>TEXT(SalesData[[#This Row],[Order Date]],"mmm-yyyy")</f>
        <v>May-2024</v>
      </c>
      <c r="S5307">
        <f>YEAR(SalesData[[#This Row],[Order Date]])*100 + MONTH(SalesData[[#This Row],[Order Date]])</f>
        <v>202405</v>
      </c>
    </row>
    <row r="5308" spans="1:19" x14ac:dyDescent="0.3">
      <c r="A5308" t="s">
        <v>18227</v>
      </c>
      <c r="B5308" s="3">
        <v>45431</v>
      </c>
      <c r="C5308" t="s">
        <v>18228</v>
      </c>
      <c r="D5308" t="s">
        <v>18</v>
      </c>
      <c r="E5308" t="s">
        <v>19</v>
      </c>
      <c r="F5308" t="s">
        <v>53</v>
      </c>
      <c r="G5308">
        <v>1</v>
      </c>
      <c r="H5308" s="5">
        <v>419.08</v>
      </c>
      <c r="I5308" s="5">
        <v>0.25</v>
      </c>
      <c r="J5308" s="5">
        <v>314.31</v>
      </c>
      <c r="K5308" s="5">
        <v>73.731242311318837</v>
      </c>
      <c r="L5308">
        <f>YEAR(SalesData[Order Date])</f>
        <v>2024</v>
      </c>
      <c r="M5308">
        <f>MONTH(SalesData[Order Date])</f>
        <v>5</v>
      </c>
      <c r="N5308" t="str">
        <f>TEXT(SalesData[[#This Row],[Order Date]], "mmmm")</f>
        <v>May</v>
      </c>
      <c r="O5308" s="7">
        <f>IF(SalesData[Sales]=0,0,SalesData[Profit]/SalesData[Sales])</f>
        <v>0.23458128061887576</v>
      </c>
      <c r="P5308" s="8">
        <f t="shared" si="82"/>
        <v>5.9654481244631103E-4</v>
      </c>
      <c r="Q5308" t="str">
        <f>IF(SalesData[[#This Row],[Discount]]&gt;0, "Yes", "No")</f>
        <v>Yes</v>
      </c>
      <c r="R5308" t="str">
        <f>TEXT(SalesData[[#This Row],[Order Date]],"mmm-yyyy")</f>
        <v>May-2024</v>
      </c>
      <c r="S5308">
        <f>YEAR(SalesData[[#This Row],[Order Date]])*100 + MONTH(SalesData[[#This Row],[Order Date]])</f>
        <v>202405</v>
      </c>
    </row>
    <row r="5309" spans="1:19" x14ac:dyDescent="0.3">
      <c r="A5309" t="s">
        <v>18255</v>
      </c>
      <c r="B5309" s="3">
        <v>45441</v>
      </c>
      <c r="C5309" t="s">
        <v>18256</v>
      </c>
      <c r="D5309" t="s">
        <v>30</v>
      </c>
      <c r="E5309" t="s">
        <v>19</v>
      </c>
      <c r="F5309" t="s">
        <v>44</v>
      </c>
      <c r="G5309">
        <v>6</v>
      </c>
      <c r="H5309" s="5">
        <v>558.46</v>
      </c>
      <c r="I5309" s="5">
        <v>0.11</v>
      </c>
      <c r="J5309" s="5">
        <v>2982.1763999999998</v>
      </c>
      <c r="K5309" s="5">
        <v>178.87468422014271</v>
      </c>
      <c r="L5309">
        <f>YEAR(SalesData[Order Date])</f>
        <v>2024</v>
      </c>
      <c r="M5309">
        <f>MONTH(SalesData[Order Date])</f>
        <v>5</v>
      </c>
      <c r="N5309" t="str">
        <f>TEXT(SalesData[[#This Row],[Order Date]], "mmmm")</f>
        <v>May</v>
      </c>
      <c r="O5309" s="7">
        <f>IF(SalesData[Sales]=0,0,SalesData[Profit]/SalesData[Sales])</f>
        <v>5.9981255374478425E-2</v>
      </c>
      <c r="P5309" s="8">
        <f t="shared" si="82"/>
        <v>3.2828373264572813E-5</v>
      </c>
      <c r="Q5309" t="str">
        <f>IF(SalesData[[#This Row],[Discount]]&gt;0, "Yes", "No")</f>
        <v>Yes</v>
      </c>
      <c r="R5309" t="str">
        <f>TEXT(SalesData[[#This Row],[Order Date]],"mmm-yyyy")</f>
        <v>May-2024</v>
      </c>
      <c r="S5309">
        <f>YEAR(SalesData[[#This Row],[Order Date]])*100 + MONTH(SalesData[[#This Row],[Order Date]])</f>
        <v>202405</v>
      </c>
    </row>
    <row r="5310" spans="1:19" x14ac:dyDescent="0.3">
      <c r="A5310" t="s">
        <v>18301</v>
      </c>
      <c r="B5310" s="3">
        <v>45423</v>
      </c>
      <c r="C5310" t="s">
        <v>18302</v>
      </c>
      <c r="D5310" t="s">
        <v>13</v>
      </c>
      <c r="E5310" t="s">
        <v>19</v>
      </c>
      <c r="F5310" t="s">
        <v>53</v>
      </c>
      <c r="G5310">
        <v>6</v>
      </c>
      <c r="H5310" s="5">
        <v>836.97</v>
      </c>
      <c r="I5310" s="5">
        <v>0.12</v>
      </c>
      <c r="J5310" s="5">
        <v>4419.2015999999994</v>
      </c>
      <c r="K5310" s="5">
        <v>912.22195229744136</v>
      </c>
      <c r="L5310">
        <f>YEAR(SalesData[Order Date])</f>
        <v>2024</v>
      </c>
      <c r="M5310">
        <f>MONTH(SalesData[Order Date])</f>
        <v>5</v>
      </c>
      <c r="N5310" t="str">
        <f>TEXT(SalesData[[#This Row],[Order Date]], "mmmm")</f>
        <v>May</v>
      </c>
      <c r="O5310" s="7">
        <f>IF(SalesData[Sales]=0,0,SalesData[Profit]/SalesData[Sales])</f>
        <v>0.20642234386805108</v>
      </c>
      <c r="P5310" s="8">
        <f t="shared" si="82"/>
        <v>2.3895719081926474E-5</v>
      </c>
      <c r="Q5310" t="str">
        <f>IF(SalesData[[#This Row],[Discount]]&gt;0, "Yes", "No")</f>
        <v>Yes</v>
      </c>
      <c r="R5310" t="str">
        <f>TEXT(SalesData[[#This Row],[Order Date]],"mmm-yyyy")</f>
        <v>May-2024</v>
      </c>
      <c r="S5310">
        <f>YEAR(SalesData[[#This Row],[Order Date]])*100 + MONTH(SalesData[[#This Row],[Order Date]])</f>
        <v>202405</v>
      </c>
    </row>
    <row r="5311" spans="1:19" x14ac:dyDescent="0.3">
      <c r="A5311" t="s">
        <v>18319</v>
      </c>
      <c r="B5311" s="3">
        <v>45438</v>
      </c>
      <c r="C5311" t="s">
        <v>18320</v>
      </c>
      <c r="D5311" t="s">
        <v>30</v>
      </c>
      <c r="E5311" t="s">
        <v>19</v>
      </c>
      <c r="F5311" t="s">
        <v>91</v>
      </c>
      <c r="G5311">
        <v>6</v>
      </c>
      <c r="H5311" s="5">
        <v>291.01</v>
      </c>
      <c r="I5311" s="5">
        <v>0.22</v>
      </c>
      <c r="J5311" s="5">
        <v>1361.9268</v>
      </c>
      <c r="K5311" s="5">
        <v>353.32264475646042</v>
      </c>
      <c r="L5311">
        <f>YEAR(SalesData[Order Date])</f>
        <v>2024</v>
      </c>
      <c r="M5311">
        <f>MONTH(SalesData[Order Date])</f>
        <v>5</v>
      </c>
      <c r="N5311" t="str">
        <f>TEXT(SalesData[[#This Row],[Order Date]], "mmmm")</f>
        <v>May</v>
      </c>
      <c r="O5311" s="7">
        <f>IF(SalesData[Sales]=0,0,SalesData[Profit]/SalesData[Sales])</f>
        <v>0.25942851315978249</v>
      </c>
      <c r="P5311" s="8">
        <f t="shared" si="82"/>
        <v>1.2599796112390183E-4</v>
      </c>
      <c r="Q5311" t="str">
        <f>IF(SalesData[[#This Row],[Discount]]&gt;0, "Yes", "No")</f>
        <v>Yes</v>
      </c>
      <c r="R5311" t="str">
        <f>TEXT(SalesData[[#This Row],[Order Date]],"mmm-yyyy")</f>
        <v>May-2024</v>
      </c>
      <c r="S5311">
        <f>YEAR(SalesData[[#This Row],[Order Date]])*100 + MONTH(SalesData[[#This Row],[Order Date]])</f>
        <v>202405</v>
      </c>
    </row>
    <row r="5312" spans="1:19" x14ac:dyDescent="0.3">
      <c r="A5312" t="s">
        <v>18325</v>
      </c>
      <c r="B5312" s="3">
        <v>45423</v>
      </c>
      <c r="C5312" t="s">
        <v>18326</v>
      </c>
      <c r="D5312" t="s">
        <v>18</v>
      </c>
      <c r="E5312" t="s">
        <v>19</v>
      </c>
      <c r="F5312" t="s">
        <v>39</v>
      </c>
      <c r="G5312">
        <v>6</v>
      </c>
      <c r="H5312" s="5">
        <v>628.61</v>
      </c>
      <c r="I5312" s="5">
        <v>0.15</v>
      </c>
      <c r="J5312" s="5">
        <v>3205.9110000000001</v>
      </c>
      <c r="K5312" s="5">
        <v>616.63500808218578</v>
      </c>
      <c r="L5312">
        <f>YEAR(SalesData[Order Date])</f>
        <v>2024</v>
      </c>
      <c r="M5312">
        <f>MONTH(SalesData[Order Date])</f>
        <v>5</v>
      </c>
      <c r="N5312" t="str">
        <f>TEXT(SalesData[[#This Row],[Order Date]], "mmmm")</f>
        <v>May</v>
      </c>
      <c r="O5312" s="7">
        <f>IF(SalesData[Sales]=0,0,SalesData[Profit]/SalesData[Sales])</f>
        <v>0.19234314617036649</v>
      </c>
      <c r="P5312" s="8">
        <f t="shared" si="82"/>
        <v>3.9770286823308567E-5</v>
      </c>
      <c r="Q5312" t="str">
        <f>IF(SalesData[[#This Row],[Discount]]&gt;0, "Yes", "No")</f>
        <v>Yes</v>
      </c>
      <c r="R5312" t="str">
        <f>TEXT(SalesData[[#This Row],[Order Date]],"mmm-yyyy")</f>
        <v>May-2024</v>
      </c>
      <c r="S5312">
        <f>YEAR(SalesData[[#This Row],[Order Date]])*100 + MONTH(SalesData[[#This Row],[Order Date]])</f>
        <v>202405</v>
      </c>
    </row>
    <row r="5313" spans="1:19" x14ac:dyDescent="0.3">
      <c r="A5313" t="s">
        <v>18333</v>
      </c>
      <c r="B5313" s="3">
        <v>45424</v>
      </c>
      <c r="C5313" t="s">
        <v>18334</v>
      </c>
      <c r="D5313" t="s">
        <v>23</v>
      </c>
      <c r="E5313" t="s">
        <v>26</v>
      </c>
      <c r="F5313" t="s">
        <v>44</v>
      </c>
      <c r="G5313">
        <v>2</v>
      </c>
      <c r="H5313" s="5">
        <v>172.16</v>
      </c>
      <c r="I5313" s="5">
        <v>0.28000000000000003</v>
      </c>
      <c r="J5313" s="5">
        <v>247.91040000000001</v>
      </c>
      <c r="K5313" s="5">
        <v>28.435945700164481</v>
      </c>
      <c r="L5313">
        <f>YEAR(SalesData[Order Date])</f>
        <v>2024</v>
      </c>
      <c r="M5313">
        <f>MONTH(SalesData[Order Date])</f>
        <v>5</v>
      </c>
      <c r="N5313" t="str">
        <f>TEXT(SalesData[[#This Row],[Order Date]], "mmmm")</f>
        <v>May</v>
      </c>
      <c r="O5313" s="7">
        <f>IF(SalesData[Sales]=0,0,SalesData[Profit]/SalesData[Sales])</f>
        <v>0.11470251227929316</v>
      </c>
      <c r="P5313" s="8">
        <f t="shared" si="82"/>
        <v>8.1319702602230496E-4</v>
      </c>
      <c r="Q5313" t="str">
        <f>IF(SalesData[[#This Row],[Discount]]&gt;0, "Yes", "No")</f>
        <v>Yes</v>
      </c>
      <c r="R5313" t="str">
        <f>TEXT(SalesData[[#This Row],[Order Date]],"mmm-yyyy")</f>
        <v>May-2024</v>
      </c>
      <c r="S5313">
        <f>YEAR(SalesData[[#This Row],[Order Date]])*100 + MONTH(SalesData[[#This Row],[Order Date]])</f>
        <v>202405</v>
      </c>
    </row>
    <row r="5314" spans="1:19" x14ac:dyDescent="0.3">
      <c r="A5314" t="s">
        <v>18362</v>
      </c>
      <c r="B5314" s="3">
        <v>45434</v>
      </c>
      <c r="C5314" t="s">
        <v>18363</v>
      </c>
      <c r="D5314" t="s">
        <v>13</v>
      </c>
      <c r="E5314" t="s">
        <v>26</v>
      </c>
      <c r="F5314" t="s">
        <v>20</v>
      </c>
      <c r="G5314">
        <v>5</v>
      </c>
      <c r="H5314" s="5">
        <v>400.21</v>
      </c>
      <c r="I5314" s="5">
        <v>0.01</v>
      </c>
      <c r="J5314" s="5">
        <v>1981.0395000000001</v>
      </c>
      <c r="K5314" s="5">
        <v>481.69026183282631</v>
      </c>
      <c r="L5314">
        <f>YEAR(SalesData[Order Date])</f>
        <v>2024</v>
      </c>
      <c r="M5314">
        <f>MONTH(SalesData[Order Date])</f>
        <v>5</v>
      </c>
      <c r="N5314" t="str">
        <f>TEXT(SalesData[[#This Row],[Order Date]], "mmmm")</f>
        <v>May</v>
      </c>
      <c r="O5314" s="7">
        <f>IF(SalesData[Sales]=0,0,SalesData[Profit]/SalesData[Sales])</f>
        <v>0.24315025613210958</v>
      </c>
      <c r="P5314" s="8">
        <f t="shared" ref="P5314:P5377" si="83">IF(H:H*G:G=0, 0, (I:I/(H:H*G:G)))</f>
        <v>4.9973763774018646E-6</v>
      </c>
      <c r="Q5314" t="str">
        <f>IF(SalesData[[#This Row],[Discount]]&gt;0, "Yes", "No")</f>
        <v>Yes</v>
      </c>
      <c r="R5314" t="str">
        <f>TEXT(SalesData[[#This Row],[Order Date]],"mmm-yyyy")</f>
        <v>May-2024</v>
      </c>
      <c r="S5314">
        <f>YEAR(SalesData[[#This Row],[Order Date]])*100 + MONTH(SalesData[[#This Row],[Order Date]])</f>
        <v>202405</v>
      </c>
    </row>
    <row r="5315" spans="1:19" x14ac:dyDescent="0.3">
      <c r="A5315" t="s">
        <v>18372</v>
      </c>
      <c r="B5315" s="3">
        <v>45435</v>
      </c>
      <c r="C5315" t="s">
        <v>18373</v>
      </c>
      <c r="D5315" t="s">
        <v>23</v>
      </c>
      <c r="E5315" t="s">
        <v>19</v>
      </c>
      <c r="F5315" t="s">
        <v>53</v>
      </c>
      <c r="G5315">
        <v>9</v>
      </c>
      <c r="H5315" s="5">
        <v>944.53</v>
      </c>
      <c r="I5315" s="5">
        <v>0.27</v>
      </c>
      <c r="J5315" s="5">
        <v>6205.5621000000001</v>
      </c>
      <c r="K5315" s="5">
        <v>739.5447159737729</v>
      </c>
      <c r="L5315">
        <f>YEAR(SalesData[Order Date])</f>
        <v>2024</v>
      </c>
      <c r="M5315">
        <f>MONTH(SalesData[Order Date])</f>
        <v>5</v>
      </c>
      <c r="N5315" t="str">
        <f>TEXT(SalesData[[#This Row],[Order Date]], "mmmm")</f>
        <v>May</v>
      </c>
      <c r="O5315" s="7">
        <f>IF(SalesData[Sales]=0,0,SalesData[Profit]/SalesData[Sales])</f>
        <v>0.11917449282697097</v>
      </c>
      <c r="P5315" s="8">
        <f t="shared" si="83"/>
        <v>3.1761828634347245E-5</v>
      </c>
      <c r="Q5315" t="str">
        <f>IF(SalesData[[#This Row],[Discount]]&gt;0, "Yes", "No")</f>
        <v>Yes</v>
      </c>
      <c r="R5315" t="str">
        <f>TEXT(SalesData[[#This Row],[Order Date]],"mmm-yyyy")</f>
        <v>May-2024</v>
      </c>
      <c r="S5315">
        <f>YEAR(SalesData[[#This Row],[Order Date]])*100 + MONTH(SalesData[[#This Row],[Order Date]])</f>
        <v>202405</v>
      </c>
    </row>
    <row r="5316" spans="1:19" x14ac:dyDescent="0.3">
      <c r="A5316" t="s">
        <v>18440</v>
      </c>
      <c r="B5316" s="3">
        <v>45430</v>
      </c>
      <c r="C5316" t="s">
        <v>18441</v>
      </c>
      <c r="D5316" t="s">
        <v>30</v>
      </c>
      <c r="E5316" t="s">
        <v>14</v>
      </c>
      <c r="F5316" t="s">
        <v>53</v>
      </c>
      <c r="G5316">
        <v>7</v>
      </c>
      <c r="H5316" s="5">
        <v>823.8</v>
      </c>
      <c r="I5316" s="5">
        <v>0.1</v>
      </c>
      <c r="J5316" s="5">
        <v>5189.9399999999996</v>
      </c>
      <c r="K5316" s="5">
        <v>1008.035300752367</v>
      </c>
      <c r="L5316">
        <f>YEAR(SalesData[Order Date])</f>
        <v>2024</v>
      </c>
      <c r="M5316">
        <f>MONTH(SalesData[Order Date])</f>
        <v>5</v>
      </c>
      <c r="N5316" t="str">
        <f>TEXT(SalesData[[#This Row],[Order Date]], "mmmm")</f>
        <v>May</v>
      </c>
      <c r="O5316" s="7">
        <f>IF(SalesData[Sales]=0,0,SalesData[Profit]/SalesData[Sales])</f>
        <v>0.19422870028408171</v>
      </c>
      <c r="P5316" s="8">
        <f t="shared" si="83"/>
        <v>1.7341240939201613E-5</v>
      </c>
      <c r="Q5316" t="str">
        <f>IF(SalesData[[#This Row],[Discount]]&gt;0, "Yes", "No")</f>
        <v>Yes</v>
      </c>
      <c r="R5316" t="str">
        <f>TEXT(SalesData[[#This Row],[Order Date]],"mmm-yyyy")</f>
        <v>May-2024</v>
      </c>
      <c r="S5316">
        <f>YEAR(SalesData[[#This Row],[Order Date]])*100 + MONTH(SalesData[[#This Row],[Order Date]])</f>
        <v>202405</v>
      </c>
    </row>
    <row r="5317" spans="1:19" x14ac:dyDescent="0.3">
      <c r="A5317" t="s">
        <v>18466</v>
      </c>
      <c r="B5317" s="3">
        <v>45416</v>
      </c>
      <c r="C5317" t="s">
        <v>18467</v>
      </c>
      <c r="D5317" t="s">
        <v>18</v>
      </c>
      <c r="E5317" t="s">
        <v>14</v>
      </c>
      <c r="F5317" t="s">
        <v>15</v>
      </c>
      <c r="G5317">
        <v>2</v>
      </c>
      <c r="H5317" s="5">
        <v>532.94000000000005</v>
      </c>
      <c r="I5317" s="5">
        <v>0.27</v>
      </c>
      <c r="J5317" s="5">
        <v>778.09240000000011</v>
      </c>
      <c r="K5317" s="5">
        <v>180.0397498147891</v>
      </c>
      <c r="L5317">
        <f>YEAR(SalesData[Order Date])</f>
        <v>2024</v>
      </c>
      <c r="M5317">
        <f>MONTH(SalesData[Order Date])</f>
        <v>5</v>
      </c>
      <c r="N5317" t="str">
        <f>TEXT(SalesData[[#This Row],[Order Date]], "mmmm")</f>
        <v>May</v>
      </c>
      <c r="O5317" s="7">
        <f>IF(SalesData[Sales]=0,0,SalesData[Profit]/SalesData[Sales])</f>
        <v>0.23138607935868424</v>
      </c>
      <c r="P5317" s="8">
        <f t="shared" si="83"/>
        <v>2.5331181746538069E-4</v>
      </c>
      <c r="Q5317" t="str">
        <f>IF(SalesData[[#This Row],[Discount]]&gt;0, "Yes", "No")</f>
        <v>Yes</v>
      </c>
      <c r="R5317" t="str">
        <f>TEXT(SalesData[[#This Row],[Order Date]],"mmm-yyyy")</f>
        <v>May-2024</v>
      </c>
      <c r="S5317">
        <f>YEAR(SalesData[[#This Row],[Order Date]])*100 + MONTH(SalesData[[#This Row],[Order Date]])</f>
        <v>202405</v>
      </c>
    </row>
    <row r="5318" spans="1:19" x14ac:dyDescent="0.3">
      <c r="A5318" t="s">
        <v>18531</v>
      </c>
      <c r="B5318" s="3">
        <v>45438</v>
      </c>
      <c r="C5318" t="s">
        <v>18532</v>
      </c>
      <c r="D5318" t="s">
        <v>23</v>
      </c>
      <c r="E5318" t="s">
        <v>19</v>
      </c>
      <c r="F5318" t="s">
        <v>53</v>
      </c>
      <c r="G5318">
        <v>8</v>
      </c>
      <c r="H5318" s="5">
        <v>754.77</v>
      </c>
      <c r="I5318" s="5">
        <v>0.17</v>
      </c>
      <c r="J5318" s="5">
        <v>5011.6727999999994</v>
      </c>
      <c r="K5318" s="5">
        <v>1280.9618431065089</v>
      </c>
      <c r="L5318">
        <f>YEAR(SalesData[Order Date])</f>
        <v>2024</v>
      </c>
      <c r="M5318">
        <f>MONTH(SalesData[Order Date])</f>
        <v>5</v>
      </c>
      <c r="N5318" t="str">
        <f>TEXT(SalesData[[#This Row],[Order Date]], "mmmm")</f>
        <v>May</v>
      </c>
      <c r="O5318" s="7">
        <f>IF(SalesData[Sales]=0,0,SalesData[Profit]/SalesData[Sales])</f>
        <v>0.25559566520514049</v>
      </c>
      <c r="P5318" s="8">
        <f t="shared" si="83"/>
        <v>2.8154272162380596E-5</v>
      </c>
      <c r="Q5318" t="str">
        <f>IF(SalesData[[#This Row],[Discount]]&gt;0, "Yes", "No")</f>
        <v>Yes</v>
      </c>
      <c r="R5318" t="str">
        <f>TEXT(SalesData[[#This Row],[Order Date]],"mmm-yyyy")</f>
        <v>May-2024</v>
      </c>
      <c r="S5318">
        <f>YEAR(SalesData[[#This Row],[Order Date]])*100 + MONTH(SalesData[[#This Row],[Order Date]])</f>
        <v>202405</v>
      </c>
    </row>
    <row r="5319" spans="1:19" x14ac:dyDescent="0.3">
      <c r="A5319" t="s">
        <v>18551</v>
      </c>
      <c r="B5319" s="3">
        <v>45434</v>
      </c>
      <c r="C5319" t="s">
        <v>18552</v>
      </c>
      <c r="D5319" t="s">
        <v>30</v>
      </c>
      <c r="E5319" t="s">
        <v>26</v>
      </c>
      <c r="F5319" t="s">
        <v>15</v>
      </c>
      <c r="G5319">
        <v>4</v>
      </c>
      <c r="H5319" s="5">
        <v>946.54</v>
      </c>
      <c r="I5319" s="5">
        <v>0.21</v>
      </c>
      <c r="J5319" s="5">
        <v>2991.0664000000002</v>
      </c>
      <c r="K5319" s="5">
        <v>503.76027111007579</v>
      </c>
      <c r="L5319">
        <f>YEAR(SalesData[Order Date])</f>
        <v>2024</v>
      </c>
      <c r="M5319">
        <f>MONTH(SalesData[Order Date])</f>
        <v>5</v>
      </c>
      <c r="N5319" t="str">
        <f>TEXT(SalesData[[#This Row],[Order Date]], "mmmm")</f>
        <v>May</v>
      </c>
      <c r="O5319" s="7">
        <f>IF(SalesData[Sales]=0,0,SalesData[Profit]/SalesData[Sales])</f>
        <v>0.1684216275205645</v>
      </c>
      <c r="P5319" s="8">
        <f t="shared" si="83"/>
        <v>5.5465167874574768E-5</v>
      </c>
      <c r="Q5319" t="str">
        <f>IF(SalesData[[#This Row],[Discount]]&gt;0, "Yes", "No")</f>
        <v>Yes</v>
      </c>
      <c r="R5319" t="str">
        <f>TEXT(SalesData[[#This Row],[Order Date]],"mmm-yyyy")</f>
        <v>May-2024</v>
      </c>
      <c r="S5319">
        <f>YEAR(SalesData[[#This Row],[Order Date]])*100 + MONTH(SalesData[[#This Row],[Order Date]])</f>
        <v>202405</v>
      </c>
    </row>
    <row r="5320" spans="1:19" x14ac:dyDescent="0.3">
      <c r="A5320" t="s">
        <v>18580</v>
      </c>
      <c r="B5320" s="3">
        <v>45420</v>
      </c>
      <c r="C5320" t="s">
        <v>18581</v>
      </c>
      <c r="D5320" t="s">
        <v>23</v>
      </c>
      <c r="E5320" t="s">
        <v>19</v>
      </c>
      <c r="F5320" t="s">
        <v>15</v>
      </c>
      <c r="G5320">
        <v>4</v>
      </c>
      <c r="H5320" s="5">
        <v>47.31</v>
      </c>
      <c r="I5320" s="5">
        <v>0.06</v>
      </c>
      <c r="J5320" s="5">
        <v>177.88560000000001</v>
      </c>
      <c r="K5320" s="5">
        <v>43.430703970270301</v>
      </c>
      <c r="L5320">
        <f>YEAR(SalesData[Order Date])</f>
        <v>2024</v>
      </c>
      <c r="M5320">
        <f>MONTH(SalesData[Order Date])</f>
        <v>5</v>
      </c>
      <c r="N5320" t="str">
        <f>TEXT(SalesData[[#This Row],[Order Date]], "mmmm")</f>
        <v>May</v>
      </c>
      <c r="O5320" s="7">
        <f>IF(SalesData[Sales]=0,0,SalesData[Profit]/SalesData[Sales])</f>
        <v>0.24414963308030721</v>
      </c>
      <c r="P5320" s="8">
        <f t="shared" si="83"/>
        <v>3.170577045022194E-4</v>
      </c>
      <c r="Q5320" t="str">
        <f>IF(SalesData[[#This Row],[Discount]]&gt;0, "Yes", "No")</f>
        <v>Yes</v>
      </c>
      <c r="R5320" t="str">
        <f>TEXT(SalesData[[#This Row],[Order Date]],"mmm-yyyy")</f>
        <v>May-2024</v>
      </c>
      <c r="S5320">
        <f>YEAR(SalesData[[#This Row],[Order Date]])*100 + MONTH(SalesData[[#This Row],[Order Date]])</f>
        <v>202405</v>
      </c>
    </row>
    <row r="5321" spans="1:19" x14ac:dyDescent="0.3">
      <c r="A5321" t="s">
        <v>18600</v>
      </c>
      <c r="B5321" s="3">
        <v>45413</v>
      </c>
      <c r="C5321" t="s">
        <v>18601</v>
      </c>
      <c r="D5321" t="s">
        <v>30</v>
      </c>
      <c r="E5321" t="s">
        <v>19</v>
      </c>
      <c r="F5321" t="s">
        <v>34</v>
      </c>
      <c r="G5321">
        <v>8</v>
      </c>
      <c r="H5321" s="5">
        <v>752.06</v>
      </c>
      <c r="I5321" s="5">
        <v>0.03</v>
      </c>
      <c r="J5321" s="5">
        <v>5835.9855999999991</v>
      </c>
      <c r="K5321" s="5">
        <v>307.05642723926451</v>
      </c>
      <c r="L5321">
        <f>YEAR(SalesData[Order Date])</f>
        <v>2024</v>
      </c>
      <c r="M5321">
        <f>MONTH(SalesData[Order Date])</f>
        <v>5</v>
      </c>
      <c r="N5321" t="str">
        <f>TEXT(SalesData[[#This Row],[Order Date]], "mmmm")</f>
        <v>May</v>
      </c>
      <c r="O5321" s="7">
        <f>IF(SalesData[Sales]=0,0,SalesData[Profit]/SalesData[Sales])</f>
        <v>5.2614322290182577E-2</v>
      </c>
      <c r="P5321" s="8">
        <f t="shared" si="83"/>
        <v>4.9863042842326409E-6</v>
      </c>
      <c r="Q5321" t="str">
        <f>IF(SalesData[[#This Row],[Discount]]&gt;0, "Yes", "No")</f>
        <v>Yes</v>
      </c>
      <c r="R5321" t="str">
        <f>TEXT(SalesData[[#This Row],[Order Date]],"mmm-yyyy")</f>
        <v>May-2024</v>
      </c>
      <c r="S5321">
        <f>YEAR(SalesData[[#This Row],[Order Date]])*100 + MONTH(SalesData[[#This Row],[Order Date]])</f>
        <v>202405</v>
      </c>
    </row>
    <row r="5322" spans="1:19" x14ac:dyDescent="0.3">
      <c r="A5322" t="s">
        <v>18630</v>
      </c>
      <c r="B5322" s="3">
        <v>45439</v>
      </c>
      <c r="C5322" t="s">
        <v>18631</v>
      </c>
      <c r="D5322" t="s">
        <v>23</v>
      </c>
      <c r="E5322" t="s">
        <v>19</v>
      </c>
      <c r="F5322" t="s">
        <v>39</v>
      </c>
      <c r="G5322">
        <v>7</v>
      </c>
      <c r="H5322" s="5">
        <v>347.52</v>
      </c>
      <c r="I5322" s="5">
        <v>0.12</v>
      </c>
      <c r="J5322" s="5">
        <v>2140.7231999999999</v>
      </c>
      <c r="K5322" s="5">
        <v>615.89984531893788</v>
      </c>
      <c r="L5322">
        <f>YEAR(SalesData[Order Date])</f>
        <v>2024</v>
      </c>
      <c r="M5322">
        <f>MONTH(SalesData[Order Date])</f>
        <v>5</v>
      </c>
      <c r="N5322" t="str">
        <f>TEXT(SalesData[[#This Row],[Order Date]], "mmmm")</f>
        <v>May</v>
      </c>
      <c r="O5322" s="7">
        <f>IF(SalesData[Sales]=0,0,SalesData[Profit]/SalesData[Sales])</f>
        <v>0.28770643739411894</v>
      </c>
      <c r="P5322" s="8">
        <f t="shared" si="83"/>
        <v>4.9329123914759274E-5</v>
      </c>
      <c r="Q5322" t="str">
        <f>IF(SalesData[[#This Row],[Discount]]&gt;0, "Yes", "No")</f>
        <v>Yes</v>
      </c>
      <c r="R5322" t="str">
        <f>TEXT(SalesData[[#This Row],[Order Date]],"mmm-yyyy")</f>
        <v>May-2024</v>
      </c>
      <c r="S5322">
        <f>YEAR(SalesData[[#This Row],[Order Date]])*100 + MONTH(SalesData[[#This Row],[Order Date]])</f>
        <v>202405</v>
      </c>
    </row>
    <row r="5323" spans="1:19" x14ac:dyDescent="0.3">
      <c r="A5323" t="s">
        <v>18634</v>
      </c>
      <c r="B5323" s="3">
        <v>45414</v>
      </c>
      <c r="C5323" t="s">
        <v>18635</v>
      </c>
      <c r="D5323" t="s">
        <v>30</v>
      </c>
      <c r="E5323" t="s">
        <v>19</v>
      </c>
      <c r="F5323" t="s">
        <v>31</v>
      </c>
      <c r="G5323">
        <v>5</v>
      </c>
      <c r="H5323" s="5">
        <v>874.4</v>
      </c>
      <c r="I5323" s="5">
        <v>0.25</v>
      </c>
      <c r="J5323" s="5">
        <v>3279</v>
      </c>
      <c r="K5323" s="5">
        <v>831.53584923778101</v>
      </c>
      <c r="L5323">
        <f>YEAR(SalesData[Order Date])</f>
        <v>2024</v>
      </c>
      <c r="M5323">
        <f>MONTH(SalesData[Order Date])</f>
        <v>5</v>
      </c>
      <c r="N5323" t="str">
        <f>TEXT(SalesData[[#This Row],[Order Date]], "mmmm")</f>
        <v>May</v>
      </c>
      <c r="O5323" s="7">
        <f>IF(SalesData[Sales]=0,0,SalesData[Profit]/SalesData[Sales])</f>
        <v>0.25359434255498048</v>
      </c>
      <c r="P5323" s="8">
        <f t="shared" si="83"/>
        <v>5.7182067703568164E-5</v>
      </c>
      <c r="Q5323" t="str">
        <f>IF(SalesData[[#This Row],[Discount]]&gt;0, "Yes", "No")</f>
        <v>Yes</v>
      </c>
      <c r="R5323" t="str">
        <f>TEXT(SalesData[[#This Row],[Order Date]],"mmm-yyyy")</f>
        <v>May-2024</v>
      </c>
      <c r="S5323">
        <f>YEAR(SalesData[[#This Row],[Order Date]])*100 + MONTH(SalesData[[#This Row],[Order Date]])</f>
        <v>202405</v>
      </c>
    </row>
    <row r="5324" spans="1:19" x14ac:dyDescent="0.3">
      <c r="A5324" t="s">
        <v>18649</v>
      </c>
      <c r="B5324" s="3">
        <v>45426</v>
      </c>
      <c r="C5324" t="s">
        <v>3793</v>
      </c>
      <c r="D5324" t="s">
        <v>18</v>
      </c>
      <c r="E5324" t="s">
        <v>14</v>
      </c>
      <c r="F5324" t="s">
        <v>34</v>
      </c>
      <c r="G5324">
        <v>6</v>
      </c>
      <c r="H5324" s="5">
        <v>100.79</v>
      </c>
      <c r="I5324" s="5">
        <v>0.14000000000000001</v>
      </c>
      <c r="J5324" s="5">
        <v>520.07640000000004</v>
      </c>
      <c r="K5324" s="5">
        <v>59.081689274101088</v>
      </c>
      <c r="L5324">
        <f>YEAR(SalesData[Order Date])</f>
        <v>2024</v>
      </c>
      <c r="M5324">
        <f>MONTH(SalesData[Order Date])</f>
        <v>5</v>
      </c>
      <c r="N5324" t="str">
        <f>TEXT(SalesData[[#This Row],[Order Date]], "mmmm")</f>
        <v>May</v>
      </c>
      <c r="O5324" s="7">
        <f>IF(SalesData[Sales]=0,0,SalesData[Profit]/SalesData[Sales])</f>
        <v>0.11360194247249267</v>
      </c>
      <c r="P5324" s="8">
        <f t="shared" si="83"/>
        <v>2.3150444819261171E-4</v>
      </c>
      <c r="Q5324" t="str">
        <f>IF(SalesData[[#This Row],[Discount]]&gt;0, "Yes", "No")</f>
        <v>Yes</v>
      </c>
      <c r="R5324" t="str">
        <f>TEXT(SalesData[[#This Row],[Order Date]],"mmm-yyyy")</f>
        <v>May-2024</v>
      </c>
      <c r="S5324">
        <f>YEAR(SalesData[[#This Row],[Order Date]])*100 + MONTH(SalesData[[#This Row],[Order Date]])</f>
        <v>202405</v>
      </c>
    </row>
    <row r="5325" spans="1:19" x14ac:dyDescent="0.3">
      <c r="A5325" t="s">
        <v>18742</v>
      </c>
      <c r="B5325" s="3">
        <v>45440</v>
      </c>
      <c r="C5325" t="s">
        <v>18743</v>
      </c>
      <c r="D5325" t="s">
        <v>13</v>
      </c>
      <c r="E5325" t="s">
        <v>19</v>
      </c>
      <c r="F5325" t="s">
        <v>31</v>
      </c>
      <c r="G5325">
        <v>9</v>
      </c>
      <c r="H5325" s="5">
        <v>768.44</v>
      </c>
      <c r="I5325" s="5">
        <v>0.09</v>
      </c>
      <c r="J5325" s="5">
        <v>6293.5236000000014</v>
      </c>
      <c r="K5325" s="5">
        <v>716.575442445676</v>
      </c>
      <c r="L5325">
        <f>YEAR(SalesData[Order Date])</f>
        <v>2024</v>
      </c>
      <c r="M5325">
        <f>MONTH(SalesData[Order Date])</f>
        <v>5</v>
      </c>
      <c r="N5325" t="str">
        <f>TEXT(SalesData[[#This Row],[Order Date]], "mmmm")</f>
        <v>May</v>
      </c>
      <c r="O5325" s="7">
        <f>IF(SalesData[Sales]=0,0,SalesData[Profit]/SalesData[Sales])</f>
        <v>0.11385918095956228</v>
      </c>
      <c r="P5325" s="8">
        <f t="shared" si="83"/>
        <v>1.3013377752329392E-5</v>
      </c>
      <c r="Q5325" t="str">
        <f>IF(SalesData[[#This Row],[Discount]]&gt;0, "Yes", "No")</f>
        <v>Yes</v>
      </c>
      <c r="R5325" t="str">
        <f>TEXT(SalesData[[#This Row],[Order Date]],"mmm-yyyy")</f>
        <v>May-2024</v>
      </c>
      <c r="S5325">
        <f>YEAR(SalesData[[#This Row],[Order Date]])*100 + MONTH(SalesData[[#This Row],[Order Date]])</f>
        <v>202405</v>
      </c>
    </row>
    <row r="5326" spans="1:19" x14ac:dyDescent="0.3">
      <c r="A5326" t="s">
        <v>18752</v>
      </c>
      <c r="B5326" s="3">
        <v>45428</v>
      </c>
      <c r="C5326" t="s">
        <v>18753</v>
      </c>
      <c r="D5326" t="s">
        <v>23</v>
      </c>
      <c r="E5326" t="s">
        <v>26</v>
      </c>
      <c r="F5326" t="s">
        <v>44</v>
      </c>
      <c r="G5326">
        <v>9</v>
      </c>
      <c r="H5326" s="5">
        <v>525.71</v>
      </c>
      <c r="I5326" s="5">
        <v>0.23</v>
      </c>
      <c r="J5326" s="5">
        <v>3643.1703000000002</v>
      </c>
      <c r="K5326" s="5">
        <v>1007.075162863499</v>
      </c>
      <c r="L5326">
        <f>YEAR(SalesData[Order Date])</f>
        <v>2024</v>
      </c>
      <c r="M5326">
        <f>MONTH(SalesData[Order Date])</f>
        <v>5</v>
      </c>
      <c r="N5326" t="str">
        <f>TEXT(SalesData[[#This Row],[Order Date]], "mmmm")</f>
        <v>May</v>
      </c>
      <c r="O5326" s="7">
        <f>IF(SalesData[Sales]=0,0,SalesData[Profit]/SalesData[Sales])</f>
        <v>0.27642824241938374</v>
      </c>
      <c r="P5326" s="8">
        <f t="shared" si="83"/>
        <v>4.8611507400573617E-5</v>
      </c>
      <c r="Q5326" t="str">
        <f>IF(SalesData[[#This Row],[Discount]]&gt;0, "Yes", "No")</f>
        <v>Yes</v>
      </c>
      <c r="R5326" t="str">
        <f>TEXT(SalesData[[#This Row],[Order Date]],"mmm-yyyy")</f>
        <v>May-2024</v>
      </c>
      <c r="S5326">
        <f>YEAR(SalesData[[#This Row],[Order Date]])*100 + MONTH(SalesData[[#This Row],[Order Date]])</f>
        <v>202405</v>
      </c>
    </row>
    <row r="5327" spans="1:19" x14ac:dyDescent="0.3">
      <c r="A5327" t="s">
        <v>18842</v>
      </c>
      <c r="B5327" s="3">
        <v>45417</v>
      </c>
      <c r="C5327" t="s">
        <v>18843</v>
      </c>
      <c r="D5327" t="s">
        <v>18</v>
      </c>
      <c r="E5327" t="s">
        <v>26</v>
      </c>
      <c r="F5327" t="s">
        <v>31</v>
      </c>
      <c r="G5327">
        <v>9</v>
      </c>
      <c r="H5327" s="5">
        <v>967.67</v>
      </c>
      <c r="I5327" s="5">
        <v>0.13</v>
      </c>
      <c r="J5327" s="5">
        <v>7576.8560999999991</v>
      </c>
      <c r="K5327" s="5">
        <v>1001.218318252239</v>
      </c>
      <c r="L5327">
        <f>YEAR(SalesData[Order Date])</f>
        <v>2024</v>
      </c>
      <c r="M5327">
        <f>MONTH(SalesData[Order Date])</f>
        <v>5</v>
      </c>
      <c r="N5327" t="str">
        <f>TEXT(SalesData[[#This Row],[Order Date]], "mmmm")</f>
        <v>May</v>
      </c>
      <c r="O5327" s="7">
        <f>IF(SalesData[Sales]=0,0,SalesData[Profit]/SalesData[Sales])</f>
        <v>0.13214165678192558</v>
      </c>
      <c r="P5327" s="8">
        <f t="shared" si="83"/>
        <v>1.4927035502231595E-5</v>
      </c>
      <c r="Q5327" t="str">
        <f>IF(SalesData[[#This Row],[Discount]]&gt;0, "Yes", "No")</f>
        <v>Yes</v>
      </c>
      <c r="R5327" t="str">
        <f>TEXT(SalesData[[#This Row],[Order Date]],"mmm-yyyy")</f>
        <v>May-2024</v>
      </c>
      <c r="S5327">
        <f>YEAR(SalesData[[#This Row],[Order Date]])*100 + MONTH(SalesData[[#This Row],[Order Date]])</f>
        <v>202405</v>
      </c>
    </row>
    <row r="5328" spans="1:19" x14ac:dyDescent="0.3">
      <c r="A5328" t="s">
        <v>18869</v>
      </c>
      <c r="B5328" s="3">
        <v>45430</v>
      </c>
      <c r="C5328" t="s">
        <v>18870</v>
      </c>
      <c r="D5328" t="s">
        <v>18</v>
      </c>
      <c r="E5328" t="s">
        <v>19</v>
      </c>
      <c r="F5328" t="s">
        <v>20</v>
      </c>
      <c r="G5328">
        <v>6</v>
      </c>
      <c r="H5328" s="5">
        <v>760.52</v>
      </c>
      <c r="I5328" s="5">
        <v>0.2</v>
      </c>
      <c r="J5328" s="5">
        <v>3650.4960000000001</v>
      </c>
      <c r="K5328" s="5">
        <v>770.77027986170833</v>
      </c>
      <c r="L5328">
        <f>YEAR(SalesData[Order Date])</f>
        <v>2024</v>
      </c>
      <c r="M5328">
        <f>MONTH(SalesData[Order Date])</f>
        <v>5</v>
      </c>
      <c r="N5328" t="str">
        <f>TEXT(SalesData[[#This Row],[Order Date]], "mmmm")</f>
        <v>May</v>
      </c>
      <c r="O5328" s="7">
        <f>IF(SalesData[Sales]=0,0,SalesData[Profit]/SalesData[Sales])</f>
        <v>0.21114124761723019</v>
      </c>
      <c r="P5328" s="8">
        <f t="shared" si="83"/>
        <v>4.3829660407791167E-5</v>
      </c>
      <c r="Q5328" t="str">
        <f>IF(SalesData[[#This Row],[Discount]]&gt;0, "Yes", "No")</f>
        <v>Yes</v>
      </c>
      <c r="R5328" t="str">
        <f>TEXT(SalesData[[#This Row],[Order Date]],"mmm-yyyy")</f>
        <v>May-2024</v>
      </c>
      <c r="S5328">
        <f>YEAR(SalesData[[#This Row],[Order Date]])*100 + MONTH(SalesData[[#This Row],[Order Date]])</f>
        <v>202405</v>
      </c>
    </row>
    <row r="5329" spans="1:19" x14ac:dyDescent="0.3">
      <c r="A5329" t="s">
        <v>18996</v>
      </c>
      <c r="B5329" s="3">
        <v>45423</v>
      </c>
      <c r="C5329" t="s">
        <v>18997</v>
      </c>
      <c r="D5329" t="s">
        <v>23</v>
      </c>
      <c r="E5329" t="s">
        <v>14</v>
      </c>
      <c r="F5329" t="s">
        <v>44</v>
      </c>
      <c r="G5329">
        <v>7</v>
      </c>
      <c r="H5329" s="5">
        <v>207.67</v>
      </c>
      <c r="I5329" s="5">
        <v>0.28999999999999998</v>
      </c>
      <c r="J5329" s="5">
        <v>1032.1198999999999</v>
      </c>
      <c r="K5329" s="5">
        <v>151.04002427693021</v>
      </c>
      <c r="L5329">
        <f>YEAR(SalesData[Order Date])</f>
        <v>2024</v>
      </c>
      <c r="M5329">
        <f>MONTH(SalesData[Order Date])</f>
        <v>5</v>
      </c>
      <c r="N5329" t="str">
        <f>TEXT(SalesData[[#This Row],[Order Date]], "mmmm")</f>
        <v>May</v>
      </c>
      <c r="O5329" s="7">
        <f>IF(SalesData[Sales]=0,0,SalesData[Profit]/SalesData[Sales])</f>
        <v>0.14633961061784606</v>
      </c>
      <c r="P5329" s="8">
        <f t="shared" si="83"/>
        <v>1.9949232642447841E-4</v>
      </c>
      <c r="Q5329" t="str">
        <f>IF(SalesData[[#This Row],[Discount]]&gt;0, "Yes", "No")</f>
        <v>Yes</v>
      </c>
      <c r="R5329" t="str">
        <f>TEXT(SalesData[[#This Row],[Order Date]],"mmm-yyyy")</f>
        <v>May-2024</v>
      </c>
      <c r="S5329">
        <f>YEAR(SalesData[[#This Row],[Order Date]])*100 + MONTH(SalesData[[#This Row],[Order Date]])</f>
        <v>202405</v>
      </c>
    </row>
    <row r="5330" spans="1:19" x14ac:dyDescent="0.3">
      <c r="A5330" t="s">
        <v>19002</v>
      </c>
      <c r="B5330" s="3">
        <v>45429</v>
      </c>
      <c r="C5330" t="s">
        <v>19003</v>
      </c>
      <c r="D5330" t="s">
        <v>30</v>
      </c>
      <c r="E5330" t="s">
        <v>14</v>
      </c>
      <c r="F5330" t="s">
        <v>27</v>
      </c>
      <c r="G5330">
        <v>5</v>
      </c>
      <c r="H5330" s="5">
        <v>486.19</v>
      </c>
      <c r="I5330" s="5">
        <v>0.08</v>
      </c>
      <c r="J5330" s="5">
        <v>2236.4740000000002</v>
      </c>
      <c r="K5330" s="5">
        <v>555.38010545337852</v>
      </c>
      <c r="L5330">
        <f>YEAR(SalesData[Order Date])</f>
        <v>2024</v>
      </c>
      <c r="M5330">
        <f>MONTH(SalesData[Order Date])</f>
        <v>5</v>
      </c>
      <c r="N5330" t="str">
        <f>TEXT(SalesData[[#This Row],[Order Date]], "mmmm")</f>
        <v>May</v>
      </c>
      <c r="O5330" s="7">
        <f>IF(SalesData[Sales]=0,0,SalesData[Profit]/SalesData[Sales])</f>
        <v>0.24832844265275539</v>
      </c>
      <c r="P5330" s="8">
        <f t="shared" si="83"/>
        <v>3.2908945062629842E-5</v>
      </c>
      <c r="Q5330" t="str">
        <f>IF(SalesData[[#This Row],[Discount]]&gt;0, "Yes", "No")</f>
        <v>Yes</v>
      </c>
      <c r="R5330" t="str">
        <f>TEXT(SalesData[[#This Row],[Order Date]],"mmm-yyyy")</f>
        <v>May-2024</v>
      </c>
      <c r="S5330">
        <f>YEAR(SalesData[[#This Row],[Order Date]])*100 + MONTH(SalesData[[#This Row],[Order Date]])</f>
        <v>202405</v>
      </c>
    </row>
    <row r="5331" spans="1:19" x14ac:dyDescent="0.3">
      <c r="A5331" t="s">
        <v>19029</v>
      </c>
      <c r="B5331" s="3">
        <v>45422</v>
      </c>
      <c r="C5331" t="s">
        <v>19030</v>
      </c>
      <c r="D5331" t="s">
        <v>30</v>
      </c>
      <c r="E5331" t="s">
        <v>26</v>
      </c>
      <c r="F5331" t="s">
        <v>27</v>
      </c>
      <c r="G5331">
        <v>1</v>
      </c>
      <c r="H5331" s="5">
        <v>771.19</v>
      </c>
      <c r="I5331" s="5">
        <v>0.18</v>
      </c>
      <c r="J5331" s="5">
        <v>632.37580000000014</v>
      </c>
      <c r="K5331" s="5">
        <v>157.0530835397835</v>
      </c>
      <c r="L5331">
        <f>YEAR(SalesData[Order Date])</f>
        <v>2024</v>
      </c>
      <c r="M5331">
        <f>MONTH(SalesData[Order Date])</f>
        <v>5</v>
      </c>
      <c r="N5331" t="str">
        <f>TEXT(SalesData[[#This Row],[Order Date]], "mmmm")</f>
        <v>May</v>
      </c>
      <c r="O5331" s="7">
        <f>IF(SalesData[Sales]=0,0,SalesData[Profit]/SalesData[Sales])</f>
        <v>0.24835403812066095</v>
      </c>
      <c r="P5331" s="8">
        <f t="shared" si="83"/>
        <v>2.3340551615036499E-4</v>
      </c>
      <c r="Q5331" t="str">
        <f>IF(SalesData[[#This Row],[Discount]]&gt;0, "Yes", "No")</f>
        <v>Yes</v>
      </c>
      <c r="R5331" t="str">
        <f>TEXT(SalesData[[#This Row],[Order Date]],"mmm-yyyy")</f>
        <v>May-2024</v>
      </c>
      <c r="S5331">
        <f>YEAR(SalesData[[#This Row],[Order Date]])*100 + MONTH(SalesData[[#This Row],[Order Date]])</f>
        <v>202405</v>
      </c>
    </row>
    <row r="5332" spans="1:19" x14ac:dyDescent="0.3">
      <c r="A5332" t="s">
        <v>19133</v>
      </c>
      <c r="B5332" s="3">
        <v>45421</v>
      </c>
      <c r="C5332" t="s">
        <v>19134</v>
      </c>
      <c r="D5332" t="s">
        <v>13</v>
      </c>
      <c r="E5332" t="s">
        <v>19</v>
      </c>
      <c r="F5332" t="s">
        <v>31</v>
      </c>
      <c r="G5332">
        <v>2</v>
      </c>
      <c r="H5332" s="5">
        <v>193.18</v>
      </c>
      <c r="I5332" s="5">
        <v>0.2</v>
      </c>
      <c r="J5332" s="5">
        <v>309.08800000000002</v>
      </c>
      <c r="K5332" s="5">
        <v>19.608020930540761</v>
      </c>
      <c r="L5332">
        <f>YEAR(SalesData[Order Date])</f>
        <v>2024</v>
      </c>
      <c r="M5332">
        <f>MONTH(SalesData[Order Date])</f>
        <v>5</v>
      </c>
      <c r="N5332" t="str">
        <f>TEXT(SalesData[[#This Row],[Order Date]], "mmmm")</f>
        <v>May</v>
      </c>
      <c r="O5332" s="7">
        <f>IF(SalesData[Sales]=0,0,SalesData[Profit]/SalesData[Sales])</f>
        <v>6.3438311841743325E-2</v>
      </c>
      <c r="P5332" s="8">
        <f t="shared" si="83"/>
        <v>5.1765193084170205E-4</v>
      </c>
      <c r="Q5332" t="str">
        <f>IF(SalesData[[#This Row],[Discount]]&gt;0, "Yes", "No")</f>
        <v>Yes</v>
      </c>
      <c r="R5332" t="str">
        <f>TEXT(SalesData[[#This Row],[Order Date]],"mmm-yyyy")</f>
        <v>May-2024</v>
      </c>
      <c r="S5332">
        <f>YEAR(SalesData[[#This Row],[Order Date]])*100 + MONTH(SalesData[[#This Row],[Order Date]])</f>
        <v>202405</v>
      </c>
    </row>
    <row r="5333" spans="1:19" x14ac:dyDescent="0.3">
      <c r="A5333" t="s">
        <v>19214</v>
      </c>
      <c r="B5333" s="3">
        <v>45439</v>
      </c>
      <c r="C5333" t="s">
        <v>19215</v>
      </c>
      <c r="D5333" t="s">
        <v>23</v>
      </c>
      <c r="E5333" t="s">
        <v>14</v>
      </c>
      <c r="F5333" t="s">
        <v>34</v>
      </c>
      <c r="G5333">
        <v>2</v>
      </c>
      <c r="H5333" s="5">
        <v>952.18</v>
      </c>
      <c r="I5333" s="5">
        <v>0.12</v>
      </c>
      <c r="J5333" s="5">
        <v>1675.8368</v>
      </c>
      <c r="K5333" s="5">
        <v>417.71746991491301</v>
      </c>
      <c r="L5333">
        <f>YEAR(SalesData[Order Date])</f>
        <v>2024</v>
      </c>
      <c r="M5333">
        <f>MONTH(SalesData[Order Date])</f>
        <v>5</v>
      </c>
      <c r="N5333" t="str">
        <f>TEXT(SalesData[[#This Row],[Order Date]], "mmmm")</f>
        <v>May</v>
      </c>
      <c r="O5333" s="7">
        <f>IF(SalesData[Sales]=0,0,SalesData[Profit]/SalesData[Sales])</f>
        <v>0.24925903877687433</v>
      </c>
      <c r="P5333" s="8">
        <f t="shared" si="83"/>
        <v>6.301329580541494E-5</v>
      </c>
      <c r="Q5333" t="str">
        <f>IF(SalesData[[#This Row],[Discount]]&gt;0, "Yes", "No")</f>
        <v>Yes</v>
      </c>
      <c r="R5333" t="str">
        <f>TEXT(SalesData[[#This Row],[Order Date]],"mmm-yyyy")</f>
        <v>May-2024</v>
      </c>
      <c r="S5333">
        <f>YEAR(SalesData[[#This Row],[Order Date]])*100 + MONTH(SalesData[[#This Row],[Order Date]])</f>
        <v>202405</v>
      </c>
    </row>
    <row r="5334" spans="1:19" x14ac:dyDescent="0.3">
      <c r="A5334" t="s">
        <v>49</v>
      </c>
      <c r="B5334" s="3">
        <v>45445</v>
      </c>
      <c r="C5334" t="s">
        <v>50</v>
      </c>
      <c r="D5334" t="s">
        <v>30</v>
      </c>
      <c r="E5334" t="s">
        <v>26</v>
      </c>
      <c r="F5334" t="s">
        <v>44</v>
      </c>
      <c r="G5334">
        <v>3</v>
      </c>
      <c r="H5334" s="5">
        <v>355.71</v>
      </c>
      <c r="I5334" s="5">
        <v>0.12</v>
      </c>
      <c r="J5334" s="5">
        <v>939.07439999999986</v>
      </c>
      <c r="K5334" s="5">
        <v>224.9738436983416</v>
      </c>
      <c r="L5334">
        <f>YEAR(SalesData[Order Date])</f>
        <v>2024</v>
      </c>
      <c r="M5334">
        <f>MONTH(SalesData[Order Date])</f>
        <v>6</v>
      </c>
      <c r="N5334" t="str">
        <f>TEXT(SalesData[[#This Row],[Order Date]], "mmmm")</f>
        <v>June</v>
      </c>
      <c r="O5334" s="7">
        <f>IF(SalesData[Sales]=0,0,SalesData[Profit]/SalesData[Sales])</f>
        <v>0.23956977604579746</v>
      </c>
      <c r="P5334" s="8">
        <f t="shared" si="83"/>
        <v>1.1245115402996823E-4</v>
      </c>
      <c r="Q5334" t="str">
        <f>IF(SalesData[[#This Row],[Discount]]&gt;0, "Yes", "No")</f>
        <v>Yes</v>
      </c>
      <c r="R5334" t="str">
        <f>TEXT(SalesData[[#This Row],[Order Date]],"mmm-yyyy")</f>
        <v>Jun-2024</v>
      </c>
      <c r="S5334">
        <f>YEAR(SalesData[[#This Row],[Order Date]])*100 + MONTH(SalesData[[#This Row],[Order Date]])</f>
        <v>202406</v>
      </c>
    </row>
    <row r="5335" spans="1:19" x14ac:dyDescent="0.3">
      <c r="A5335" t="s">
        <v>162</v>
      </c>
      <c r="B5335" s="3">
        <v>45469</v>
      </c>
      <c r="C5335" t="s">
        <v>163</v>
      </c>
      <c r="D5335" t="s">
        <v>30</v>
      </c>
      <c r="E5335" t="s">
        <v>19</v>
      </c>
      <c r="F5335" t="s">
        <v>39</v>
      </c>
      <c r="G5335">
        <v>7</v>
      </c>
      <c r="H5335" s="5">
        <v>136.22999999999999</v>
      </c>
      <c r="I5335" s="5">
        <v>0.26</v>
      </c>
      <c r="J5335" s="5">
        <v>705.67139999999995</v>
      </c>
      <c r="K5335" s="5">
        <v>71.504079783794879</v>
      </c>
      <c r="L5335">
        <f>YEAR(SalesData[Order Date])</f>
        <v>2024</v>
      </c>
      <c r="M5335">
        <f>MONTH(SalesData[Order Date])</f>
        <v>6</v>
      </c>
      <c r="N5335" t="str">
        <f>TEXT(SalesData[[#This Row],[Order Date]], "mmmm")</f>
        <v>June</v>
      </c>
      <c r="O5335" s="7">
        <f>IF(SalesData[Sales]=0,0,SalesData[Profit]/SalesData[Sales])</f>
        <v>0.10132772815193429</v>
      </c>
      <c r="P5335" s="8">
        <f t="shared" si="83"/>
        <v>2.7264814756556665E-4</v>
      </c>
      <c r="Q5335" t="str">
        <f>IF(SalesData[[#This Row],[Discount]]&gt;0, "Yes", "No")</f>
        <v>Yes</v>
      </c>
      <c r="R5335" t="str">
        <f>TEXT(SalesData[[#This Row],[Order Date]],"mmm-yyyy")</f>
        <v>Jun-2024</v>
      </c>
      <c r="S5335">
        <f>YEAR(SalesData[[#This Row],[Order Date]])*100 + MONTH(SalesData[[#This Row],[Order Date]])</f>
        <v>202406</v>
      </c>
    </row>
    <row r="5336" spans="1:19" x14ac:dyDescent="0.3">
      <c r="A5336" t="s">
        <v>180</v>
      </c>
      <c r="B5336" s="3">
        <v>45456</v>
      </c>
      <c r="C5336" t="s">
        <v>181</v>
      </c>
      <c r="D5336" t="s">
        <v>23</v>
      </c>
      <c r="E5336" t="s">
        <v>14</v>
      </c>
      <c r="F5336" t="s">
        <v>53</v>
      </c>
      <c r="G5336">
        <v>9</v>
      </c>
      <c r="H5336" s="5">
        <v>770.01</v>
      </c>
      <c r="I5336" s="5">
        <v>0.05</v>
      </c>
      <c r="J5336" s="5">
        <v>6583.5855000000001</v>
      </c>
      <c r="K5336" s="5">
        <v>379.91989776191008</v>
      </c>
      <c r="L5336">
        <f>YEAR(SalesData[Order Date])</f>
        <v>2024</v>
      </c>
      <c r="M5336">
        <f>MONTH(SalesData[Order Date])</f>
        <v>6</v>
      </c>
      <c r="N5336" t="str">
        <f>TEXT(SalesData[[#This Row],[Order Date]], "mmmm")</f>
        <v>June</v>
      </c>
      <c r="O5336" s="7">
        <f>IF(SalesData[Sales]=0,0,SalesData[Profit]/SalesData[Sales])</f>
        <v>5.7707141156123826E-2</v>
      </c>
      <c r="P5336" s="8">
        <f t="shared" si="83"/>
        <v>7.2149135148316981E-6</v>
      </c>
      <c r="Q5336" t="str">
        <f>IF(SalesData[[#This Row],[Discount]]&gt;0, "Yes", "No")</f>
        <v>Yes</v>
      </c>
      <c r="R5336" t="str">
        <f>TEXT(SalesData[[#This Row],[Order Date]],"mmm-yyyy")</f>
        <v>Jun-2024</v>
      </c>
      <c r="S5336">
        <f>YEAR(SalesData[[#This Row],[Order Date]])*100 + MONTH(SalesData[[#This Row],[Order Date]])</f>
        <v>202406</v>
      </c>
    </row>
    <row r="5337" spans="1:19" x14ac:dyDescent="0.3">
      <c r="A5337" t="s">
        <v>194</v>
      </c>
      <c r="B5337" s="3">
        <v>45458</v>
      </c>
      <c r="C5337" t="s">
        <v>195</v>
      </c>
      <c r="D5337" t="s">
        <v>30</v>
      </c>
      <c r="E5337" t="s">
        <v>26</v>
      </c>
      <c r="F5337" t="s">
        <v>44</v>
      </c>
      <c r="G5337">
        <v>3</v>
      </c>
      <c r="H5337" s="5">
        <v>510.49</v>
      </c>
      <c r="I5337" s="5">
        <v>0.09</v>
      </c>
      <c r="J5337" s="5">
        <v>1393.6377</v>
      </c>
      <c r="K5337" s="5">
        <v>253.70444486063741</v>
      </c>
      <c r="L5337">
        <f>YEAR(SalesData[Order Date])</f>
        <v>2024</v>
      </c>
      <c r="M5337">
        <f>MONTH(SalesData[Order Date])</f>
        <v>6</v>
      </c>
      <c r="N5337" t="str">
        <f>TEXT(SalesData[[#This Row],[Order Date]], "mmmm")</f>
        <v>June</v>
      </c>
      <c r="O5337" s="7">
        <f>IF(SalesData[Sales]=0,0,SalesData[Profit]/SalesData[Sales])</f>
        <v>0.182044763040378</v>
      </c>
      <c r="P5337" s="8">
        <f t="shared" si="83"/>
        <v>5.8767066935689239E-5</v>
      </c>
      <c r="Q5337" t="str">
        <f>IF(SalesData[[#This Row],[Discount]]&gt;0, "Yes", "No")</f>
        <v>Yes</v>
      </c>
      <c r="R5337" t="str">
        <f>TEXT(SalesData[[#This Row],[Order Date]],"mmm-yyyy")</f>
        <v>Jun-2024</v>
      </c>
      <c r="S5337">
        <f>YEAR(SalesData[[#This Row],[Order Date]])*100 + MONTH(SalesData[[#This Row],[Order Date]])</f>
        <v>202406</v>
      </c>
    </row>
    <row r="5338" spans="1:19" x14ac:dyDescent="0.3">
      <c r="A5338" t="s">
        <v>260</v>
      </c>
      <c r="B5338" s="3">
        <v>45454</v>
      </c>
      <c r="C5338" t="s">
        <v>261</v>
      </c>
      <c r="D5338" t="s">
        <v>23</v>
      </c>
      <c r="E5338" t="s">
        <v>14</v>
      </c>
      <c r="F5338" t="s">
        <v>91</v>
      </c>
      <c r="G5338">
        <v>7</v>
      </c>
      <c r="H5338" s="5">
        <v>345.33</v>
      </c>
      <c r="I5338" s="5">
        <v>0.23</v>
      </c>
      <c r="J5338" s="5">
        <v>1861.3287</v>
      </c>
      <c r="K5338" s="5">
        <v>462.8809981129433</v>
      </c>
      <c r="L5338">
        <f>YEAR(SalesData[Order Date])</f>
        <v>2024</v>
      </c>
      <c r="M5338">
        <f>MONTH(SalesData[Order Date])</f>
        <v>6</v>
      </c>
      <c r="N5338" t="str">
        <f>TEXT(SalesData[[#This Row],[Order Date]], "mmmm")</f>
        <v>June</v>
      </c>
      <c r="O5338" s="7">
        <f>IF(SalesData[Sales]=0,0,SalesData[Profit]/SalesData[Sales])</f>
        <v>0.24868310369519542</v>
      </c>
      <c r="P5338" s="8">
        <f t="shared" si="83"/>
        <v>9.5147084982894219E-5</v>
      </c>
      <c r="Q5338" t="str">
        <f>IF(SalesData[[#This Row],[Discount]]&gt;0, "Yes", "No")</f>
        <v>Yes</v>
      </c>
      <c r="R5338" t="str">
        <f>TEXT(SalesData[[#This Row],[Order Date]],"mmm-yyyy")</f>
        <v>Jun-2024</v>
      </c>
      <c r="S5338">
        <f>YEAR(SalesData[[#This Row],[Order Date]])*100 + MONTH(SalesData[[#This Row],[Order Date]])</f>
        <v>202406</v>
      </c>
    </row>
    <row r="5339" spans="1:19" x14ac:dyDescent="0.3">
      <c r="A5339" t="s">
        <v>338</v>
      </c>
      <c r="B5339" s="3">
        <v>45466</v>
      </c>
      <c r="C5339" t="s">
        <v>339</v>
      </c>
      <c r="D5339" t="s">
        <v>13</v>
      </c>
      <c r="E5339" t="s">
        <v>26</v>
      </c>
      <c r="F5339" t="s">
        <v>53</v>
      </c>
      <c r="G5339">
        <v>6</v>
      </c>
      <c r="H5339" s="5">
        <v>336.11</v>
      </c>
      <c r="I5339" s="5">
        <v>0.1</v>
      </c>
      <c r="J5339" s="5">
        <v>1814.9939999999999</v>
      </c>
      <c r="K5339" s="5">
        <v>264.30054015950702</v>
      </c>
      <c r="L5339">
        <f>YEAR(SalesData[Order Date])</f>
        <v>2024</v>
      </c>
      <c r="M5339">
        <f>MONTH(SalesData[Order Date])</f>
        <v>6</v>
      </c>
      <c r="N5339" t="str">
        <f>TEXT(SalesData[[#This Row],[Order Date]], "mmmm")</f>
        <v>June</v>
      </c>
      <c r="O5339" s="7">
        <f>IF(SalesData[Sales]=0,0,SalesData[Profit]/SalesData[Sales])</f>
        <v>0.14562061370974616</v>
      </c>
      <c r="P5339" s="8">
        <f t="shared" si="83"/>
        <v>4.9586940783275314E-5</v>
      </c>
      <c r="Q5339" t="str">
        <f>IF(SalesData[[#This Row],[Discount]]&gt;0, "Yes", "No")</f>
        <v>Yes</v>
      </c>
      <c r="R5339" t="str">
        <f>TEXT(SalesData[[#This Row],[Order Date]],"mmm-yyyy")</f>
        <v>Jun-2024</v>
      </c>
      <c r="S5339">
        <f>YEAR(SalesData[[#This Row],[Order Date]])*100 + MONTH(SalesData[[#This Row],[Order Date]])</f>
        <v>202406</v>
      </c>
    </row>
    <row r="5340" spans="1:19" x14ac:dyDescent="0.3">
      <c r="A5340" t="s">
        <v>388</v>
      </c>
      <c r="B5340" s="3">
        <v>45449</v>
      </c>
      <c r="C5340" t="s">
        <v>389</v>
      </c>
      <c r="D5340" t="s">
        <v>18</v>
      </c>
      <c r="E5340" t="s">
        <v>14</v>
      </c>
      <c r="F5340" t="s">
        <v>15</v>
      </c>
      <c r="G5340">
        <v>6</v>
      </c>
      <c r="H5340" s="5">
        <v>536.36</v>
      </c>
      <c r="I5340" s="5">
        <v>0.05</v>
      </c>
      <c r="J5340" s="5">
        <v>3057.251999999999</v>
      </c>
      <c r="K5340" s="5">
        <v>273.58139683661761</v>
      </c>
      <c r="L5340">
        <f>YEAR(SalesData[Order Date])</f>
        <v>2024</v>
      </c>
      <c r="M5340">
        <f>MONTH(SalesData[Order Date])</f>
        <v>6</v>
      </c>
      <c r="N5340" t="str">
        <f>TEXT(SalesData[[#This Row],[Order Date]], "mmmm")</f>
        <v>June</v>
      </c>
      <c r="O5340" s="7">
        <f>IF(SalesData[Sales]=0,0,SalesData[Profit]/SalesData[Sales])</f>
        <v>8.9486047220385403E-2</v>
      </c>
      <c r="P5340" s="8">
        <f t="shared" si="83"/>
        <v>1.5536828498272305E-5</v>
      </c>
      <c r="Q5340" t="str">
        <f>IF(SalesData[[#This Row],[Discount]]&gt;0, "Yes", "No")</f>
        <v>Yes</v>
      </c>
      <c r="R5340" t="str">
        <f>TEXT(SalesData[[#This Row],[Order Date]],"mmm-yyyy")</f>
        <v>Jun-2024</v>
      </c>
      <c r="S5340">
        <f>YEAR(SalesData[[#This Row],[Order Date]])*100 + MONTH(SalesData[[#This Row],[Order Date]])</f>
        <v>202406</v>
      </c>
    </row>
    <row r="5341" spans="1:19" x14ac:dyDescent="0.3">
      <c r="A5341" t="s">
        <v>460</v>
      </c>
      <c r="B5341" s="3">
        <v>45464</v>
      </c>
      <c r="C5341" t="s">
        <v>461</v>
      </c>
      <c r="D5341" t="s">
        <v>23</v>
      </c>
      <c r="E5341" t="s">
        <v>19</v>
      </c>
      <c r="F5341" t="s">
        <v>31</v>
      </c>
      <c r="G5341">
        <v>5</v>
      </c>
      <c r="H5341" s="5">
        <v>292.58</v>
      </c>
      <c r="I5341" s="5">
        <v>0.25</v>
      </c>
      <c r="J5341" s="5">
        <v>1097.175</v>
      </c>
      <c r="K5341" s="5">
        <v>119.35830496373239</v>
      </c>
      <c r="L5341">
        <f>YEAR(SalesData[Order Date])</f>
        <v>2024</v>
      </c>
      <c r="M5341">
        <f>MONTH(SalesData[Order Date])</f>
        <v>6</v>
      </c>
      <c r="N5341" t="str">
        <f>TEXT(SalesData[[#This Row],[Order Date]], "mmmm")</f>
        <v>June</v>
      </c>
      <c r="O5341" s="7">
        <f>IF(SalesData[Sales]=0,0,SalesData[Profit]/SalesData[Sales])</f>
        <v>0.10878693459451082</v>
      </c>
      <c r="P5341" s="8">
        <f t="shared" si="83"/>
        <v>1.7089343085651789E-4</v>
      </c>
      <c r="Q5341" t="str">
        <f>IF(SalesData[[#This Row],[Discount]]&gt;0, "Yes", "No")</f>
        <v>Yes</v>
      </c>
      <c r="R5341" t="str">
        <f>TEXT(SalesData[[#This Row],[Order Date]],"mmm-yyyy")</f>
        <v>Jun-2024</v>
      </c>
      <c r="S5341">
        <f>YEAR(SalesData[[#This Row],[Order Date]])*100 + MONTH(SalesData[[#This Row],[Order Date]])</f>
        <v>202406</v>
      </c>
    </row>
    <row r="5342" spans="1:19" x14ac:dyDescent="0.3">
      <c r="A5342" t="s">
        <v>478</v>
      </c>
      <c r="B5342" s="3">
        <v>45461</v>
      </c>
      <c r="C5342" t="s">
        <v>479</v>
      </c>
      <c r="D5342" t="s">
        <v>13</v>
      </c>
      <c r="E5342" t="s">
        <v>26</v>
      </c>
      <c r="F5342" t="s">
        <v>62</v>
      </c>
      <c r="G5342">
        <v>9</v>
      </c>
      <c r="H5342" s="5">
        <v>463.11</v>
      </c>
      <c r="I5342" s="5">
        <v>0.01</v>
      </c>
      <c r="J5342" s="5">
        <v>4126.3100999999997</v>
      </c>
      <c r="K5342" s="5">
        <v>627.86509402533011</v>
      </c>
      <c r="L5342">
        <f>YEAR(SalesData[Order Date])</f>
        <v>2024</v>
      </c>
      <c r="M5342">
        <f>MONTH(SalesData[Order Date])</f>
        <v>6</v>
      </c>
      <c r="N5342" t="str">
        <f>TEXT(SalesData[[#This Row],[Order Date]], "mmmm")</f>
        <v>June</v>
      </c>
      <c r="O5342" s="7">
        <f>IF(SalesData[Sales]=0,0,SalesData[Profit]/SalesData[Sales])</f>
        <v>0.15216139330520267</v>
      </c>
      <c r="P5342" s="8">
        <f t="shared" si="83"/>
        <v>2.3992380020105615E-6</v>
      </c>
      <c r="Q5342" t="str">
        <f>IF(SalesData[[#This Row],[Discount]]&gt;0, "Yes", "No")</f>
        <v>Yes</v>
      </c>
      <c r="R5342" t="str">
        <f>TEXT(SalesData[[#This Row],[Order Date]],"mmm-yyyy")</f>
        <v>Jun-2024</v>
      </c>
      <c r="S5342">
        <f>YEAR(SalesData[[#This Row],[Order Date]])*100 + MONTH(SalesData[[#This Row],[Order Date]])</f>
        <v>202406</v>
      </c>
    </row>
    <row r="5343" spans="1:19" x14ac:dyDescent="0.3">
      <c r="A5343" t="s">
        <v>586</v>
      </c>
      <c r="B5343" s="3">
        <v>45446</v>
      </c>
      <c r="C5343" t="s">
        <v>587</v>
      </c>
      <c r="D5343" t="s">
        <v>30</v>
      </c>
      <c r="E5343" t="s">
        <v>26</v>
      </c>
      <c r="F5343" t="s">
        <v>27</v>
      </c>
      <c r="G5343">
        <v>8</v>
      </c>
      <c r="H5343" s="5">
        <v>477.57</v>
      </c>
      <c r="I5343" s="5">
        <v>0.05</v>
      </c>
      <c r="J5343" s="5">
        <v>3629.5320000000002</v>
      </c>
      <c r="K5343" s="5">
        <v>352.22367712324211</v>
      </c>
      <c r="L5343">
        <f>YEAR(SalesData[Order Date])</f>
        <v>2024</v>
      </c>
      <c r="M5343">
        <f>MONTH(SalesData[Order Date])</f>
        <v>6</v>
      </c>
      <c r="N5343" t="str">
        <f>TEXT(SalesData[[#This Row],[Order Date]], "mmmm")</f>
        <v>June</v>
      </c>
      <c r="O5343" s="7">
        <f>IF(SalesData[Sales]=0,0,SalesData[Profit]/SalesData[Sales])</f>
        <v>9.7043827447517231E-2</v>
      </c>
      <c r="P5343" s="8">
        <f t="shared" si="83"/>
        <v>1.3087086709801706E-5</v>
      </c>
      <c r="Q5343" t="str">
        <f>IF(SalesData[[#This Row],[Discount]]&gt;0, "Yes", "No")</f>
        <v>Yes</v>
      </c>
      <c r="R5343" t="str">
        <f>TEXT(SalesData[[#This Row],[Order Date]],"mmm-yyyy")</f>
        <v>Jun-2024</v>
      </c>
      <c r="S5343">
        <f>YEAR(SalesData[[#This Row],[Order Date]])*100 + MONTH(SalesData[[#This Row],[Order Date]])</f>
        <v>202406</v>
      </c>
    </row>
    <row r="5344" spans="1:19" x14ac:dyDescent="0.3">
      <c r="A5344" t="s">
        <v>604</v>
      </c>
      <c r="B5344" s="3">
        <v>45446</v>
      </c>
      <c r="C5344" t="s">
        <v>605</v>
      </c>
      <c r="D5344" t="s">
        <v>23</v>
      </c>
      <c r="E5344" t="s">
        <v>19</v>
      </c>
      <c r="F5344" t="s">
        <v>53</v>
      </c>
      <c r="G5344">
        <v>5</v>
      </c>
      <c r="H5344" s="5">
        <v>268.35000000000002</v>
      </c>
      <c r="I5344" s="5">
        <v>0.12</v>
      </c>
      <c r="J5344" s="5">
        <v>1180.74</v>
      </c>
      <c r="K5344" s="5">
        <v>78.476171282966561</v>
      </c>
      <c r="L5344">
        <f>YEAR(SalesData[Order Date])</f>
        <v>2024</v>
      </c>
      <c r="M5344">
        <f>MONTH(SalesData[Order Date])</f>
        <v>6</v>
      </c>
      <c r="N5344" t="str">
        <f>TEXT(SalesData[[#This Row],[Order Date]], "mmmm")</f>
        <v>June</v>
      </c>
      <c r="O5344" s="7">
        <f>IF(SalesData[Sales]=0,0,SalesData[Profit]/SalesData[Sales])</f>
        <v>6.6463549369858363E-2</v>
      </c>
      <c r="P5344" s="8">
        <f t="shared" si="83"/>
        <v>8.9435438792621568E-5</v>
      </c>
      <c r="Q5344" t="str">
        <f>IF(SalesData[[#This Row],[Discount]]&gt;0, "Yes", "No")</f>
        <v>Yes</v>
      </c>
      <c r="R5344" t="str">
        <f>TEXT(SalesData[[#This Row],[Order Date]],"mmm-yyyy")</f>
        <v>Jun-2024</v>
      </c>
      <c r="S5344">
        <f>YEAR(SalesData[[#This Row],[Order Date]])*100 + MONTH(SalesData[[#This Row],[Order Date]])</f>
        <v>202406</v>
      </c>
    </row>
    <row r="5345" spans="1:19" x14ac:dyDescent="0.3">
      <c r="A5345" t="s">
        <v>654</v>
      </c>
      <c r="B5345" s="3">
        <v>45455</v>
      </c>
      <c r="C5345" t="s">
        <v>655</v>
      </c>
      <c r="D5345" t="s">
        <v>30</v>
      </c>
      <c r="E5345" t="s">
        <v>26</v>
      </c>
      <c r="F5345" t="s">
        <v>44</v>
      </c>
      <c r="G5345">
        <v>9</v>
      </c>
      <c r="H5345" s="5">
        <v>389.59</v>
      </c>
      <c r="I5345" s="5">
        <v>0.24</v>
      </c>
      <c r="J5345" s="5">
        <v>2664.7955999999999</v>
      </c>
      <c r="K5345" s="5">
        <v>392.27366600602238</v>
      </c>
      <c r="L5345">
        <f>YEAR(SalesData[Order Date])</f>
        <v>2024</v>
      </c>
      <c r="M5345">
        <f>MONTH(SalesData[Order Date])</f>
        <v>6</v>
      </c>
      <c r="N5345" t="str">
        <f>TEXT(SalesData[[#This Row],[Order Date]], "mmmm")</f>
        <v>June</v>
      </c>
      <c r="O5345" s="7">
        <f>IF(SalesData[Sales]=0,0,SalesData[Profit]/SalesData[Sales])</f>
        <v>0.14720591178025902</v>
      </c>
      <c r="P5345" s="8">
        <f t="shared" si="83"/>
        <v>6.8448026557834307E-5</v>
      </c>
      <c r="Q5345" t="str">
        <f>IF(SalesData[[#This Row],[Discount]]&gt;0, "Yes", "No")</f>
        <v>Yes</v>
      </c>
      <c r="R5345" t="str">
        <f>TEXT(SalesData[[#This Row],[Order Date]],"mmm-yyyy")</f>
        <v>Jun-2024</v>
      </c>
      <c r="S5345">
        <f>YEAR(SalesData[[#This Row],[Order Date]])*100 + MONTH(SalesData[[#This Row],[Order Date]])</f>
        <v>202406</v>
      </c>
    </row>
    <row r="5346" spans="1:19" x14ac:dyDescent="0.3">
      <c r="A5346" t="s">
        <v>672</v>
      </c>
      <c r="B5346" s="3">
        <v>45449</v>
      </c>
      <c r="C5346" t="s">
        <v>673</v>
      </c>
      <c r="D5346" t="s">
        <v>23</v>
      </c>
      <c r="E5346" t="s">
        <v>26</v>
      </c>
      <c r="F5346" t="s">
        <v>34</v>
      </c>
      <c r="G5346">
        <v>5</v>
      </c>
      <c r="H5346" s="5">
        <v>353.99</v>
      </c>
      <c r="I5346" s="5">
        <v>0.05</v>
      </c>
      <c r="J5346" s="5">
        <v>1681.4525000000001</v>
      </c>
      <c r="K5346" s="5">
        <v>324.87409462051778</v>
      </c>
      <c r="L5346">
        <f>YEAR(SalesData[Order Date])</f>
        <v>2024</v>
      </c>
      <c r="M5346">
        <f>MONTH(SalesData[Order Date])</f>
        <v>6</v>
      </c>
      <c r="N5346" t="str">
        <f>TEXT(SalesData[[#This Row],[Order Date]], "mmmm")</f>
        <v>June</v>
      </c>
      <c r="O5346" s="7">
        <f>IF(SalesData[Sales]=0,0,SalesData[Profit]/SalesData[Sales])</f>
        <v>0.19321039079041349</v>
      </c>
      <c r="P5346" s="8">
        <f t="shared" si="83"/>
        <v>2.8249385575863725E-5</v>
      </c>
      <c r="Q5346" t="str">
        <f>IF(SalesData[[#This Row],[Discount]]&gt;0, "Yes", "No")</f>
        <v>Yes</v>
      </c>
      <c r="R5346" t="str">
        <f>TEXT(SalesData[[#This Row],[Order Date]],"mmm-yyyy")</f>
        <v>Jun-2024</v>
      </c>
      <c r="S5346">
        <f>YEAR(SalesData[[#This Row],[Order Date]])*100 + MONTH(SalesData[[#This Row],[Order Date]])</f>
        <v>202406</v>
      </c>
    </row>
    <row r="5347" spans="1:19" x14ac:dyDescent="0.3">
      <c r="A5347" t="s">
        <v>720</v>
      </c>
      <c r="B5347" s="3">
        <v>45473</v>
      </c>
      <c r="C5347" t="s">
        <v>721</v>
      </c>
      <c r="D5347" t="s">
        <v>18</v>
      </c>
      <c r="E5347" t="s">
        <v>26</v>
      </c>
      <c r="F5347" t="s">
        <v>27</v>
      </c>
      <c r="G5347">
        <v>8</v>
      </c>
      <c r="H5347" s="5">
        <v>441.07</v>
      </c>
      <c r="I5347" s="5">
        <v>0.16</v>
      </c>
      <c r="J5347" s="5">
        <v>2963.9904000000001</v>
      </c>
      <c r="K5347" s="5">
        <v>542.13977303446802</v>
      </c>
      <c r="L5347">
        <f>YEAR(SalesData[Order Date])</f>
        <v>2024</v>
      </c>
      <c r="M5347">
        <f>MONTH(SalesData[Order Date])</f>
        <v>6</v>
      </c>
      <c r="N5347" t="str">
        <f>TEXT(SalesData[[#This Row],[Order Date]], "mmmm")</f>
        <v>June</v>
      </c>
      <c r="O5347" s="7">
        <f>IF(SalesData[Sales]=0,0,SalesData[Profit]/SalesData[Sales])</f>
        <v>0.18290874796168977</v>
      </c>
      <c r="P5347" s="8">
        <f t="shared" si="83"/>
        <v>4.5344276418709053E-5</v>
      </c>
      <c r="Q5347" t="str">
        <f>IF(SalesData[[#This Row],[Discount]]&gt;0, "Yes", "No")</f>
        <v>Yes</v>
      </c>
      <c r="R5347" t="str">
        <f>TEXT(SalesData[[#This Row],[Order Date]],"mmm-yyyy")</f>
        <v>Jun-2024</v>
      </c>
      <c r="S5347">
        <f>YEAR(SalesData[[#This Row],[Order Date]])*100 + MONTH(SalesData[[#This Row],[Order Date]])</f>
        <v>202406</v>
      </c>
    </row>
    <row r="5348" spans="1:19" x14ac:dyDescent="0.3">
      <c r="A5348" t="s">
        <v>730</v>
      </c>
      <c r="B5348" s="3">
        <v>45461</v>
      </c>
      <c r="C5348" t="s">
        <v>731</v>
      </c>
      <c r="D5348" t="s">
        <v>13</v>
      </c>
      <c r="E5348" t="s">
        <v>14</v>
      </c>
      <c r="F5348" t="s">
        <v>91</v>
      </c>
      <c r="G5348">
        <v>2</v>
      </c>
      <c r="H5348" s="5">
        <v>300.33</v>
      </c>
      <c r="I5348" s="5">
        <v>0.27</v>
      </c>
      <c r="J5348" s="5">
        <v>438.48180000000002</v>
      </c>
      <c r="K5348" s="5">
        <v>85.063769733133668</v>
      </c>
      <c r="L5348">
        <f>YEAR(SalesData[Order Date])</f>
        <v>2024</v>
      </c>
      <c r="M5348">
        <f>MONTH(SalesData[Order Date])</f>
        <v>6</v>
      </c>
      <c r="N5348" t="str">
        <f>TEXT(SalesData[[#This Row],[Order Date]], "mmmm")</f>
        <v>June</v>
      </c>
      <c r="O5348" s="7">
        <f>IF(SalesData[Sales]=0,0,SalesData[Profit]/SalesData[Sales])</f>
        <v>0.1939961242020391</v>
      </c>
      <c r="P5348" s="8">
        <f t="shared" si="83"/>
        <v>4.4950554390170818E-4</v>
      </c>
      <c r="Q5348" t="str">
        <f>IF(SalesData[[#This Row],[Discount]]&gt;0, "Yes", "No")</f>
        <v>Yes</v>
      </c>
      <c r="R5348" t="str">
        <f>TEXT(SalesData[[#This Row],[Order Date]],"mmm-yyyy")</f>
        <v>Jun-2024</v>
      </c>
      <c r="S5348">
        <f>YEAR(SalesData[[#This Row],[Order Date]])*100 + MONTH(SalesData[[#This Row],[Order Date]])</f>
        <v>202406</v>
      </c>
    </row>
    <row r="5349" spans="1:19" x14ac:dyDescent="0.3">
      <c r="A5349" t="s">
        <v>794</v>
      </c>
      <c r="B5349" s="3">
        <v>45446</v>
      </c>
      <c r="C5349" t="s">
        <v>795</v>
      </c>
      <c r="D5349" t="s">
        <v>18</v>
      </c>
      <c r="E5349" t="s">
        <v>14</v>
      </c>
      <c r="F5349" t="s">
        <v>20</v>
      </c>
      <c r="G5349">
        <v>6</v>
      </c>
      <c r="H5349" s="5">
        <v>695.86</v>
      </c>
      <c r="I5349" s="5">
        <v>0.11</v>
      </c>
      <c r="J5349" s="5">
        <v>3715.8924000000002</v>
      </c>
      <c r="K5349" s="5">
        <v>506.37259670806179</v>
      </c>
      <c r="L5349">
        <f>YEAR(SalesData[Order Date])</f>
        <v>2024</v>
      </c>
      <c r="M5349">
        <f>MONTH(SalesData[Order Date])</f>
        <v>6</v>
      </c>
      <c r="N5349" t="str">
        <f>TEXT(SalesData[[#This Row],[Order Date]], "mmmm")</f>
        <v>June</v>
      </c>
      <c r="O5349" s="7">
        <f>IF(SalesData[Sales]=0,0,SalesData[Profit]/SalesData[Sales])</f>
        <v>0.13627213659579104</v>
      </c>
      <c r="P5349" s="8">
        <f t="shared" si="83"/>
        <v>2.6346295710823058E-5</v>
      </c>
      <c r="Q5349" t="str">
        <f>IF(SalesData[[#This Row],[Discount]]&gt;0, "Yes", "No")</f>
        <v>Yes</v>
      </c>
      <c r="R5349" t="str">
        <f>TEXT(SalesData[[#This Row],[Order Date]],"mmm-yyyy")</f>
        <v>Jun-2024</v>
      </c>
      <c r="S5349">
        <f>YEAR(SalesData[[#This Row],[Order Date]])*100 + MONTH(SalesData[[#This Row],[Order Date]])</f>
        <v>202406</v>
      </c>
    </row>
    <row r="5350" spans="1:19" x14ac:dyDescent="0.3">
      <c r="A5350" t="s">
        <v>820</v>
      </c>
      <c r="B5350" s="3">
        <v>45463</v>
      </c>
      <c r="C5350" t="s">
        <v>821</v>
      </c>
      <c r="D5350" t="s">
        <v>23</v>
      </c>
      <c r="E5350" t="s">
        <v>19</v>
      </c>
      <c r="F5350" t="s">
        <v>91</v>
      </c>
      <c r="G5350">
        <v>7</v>
      </c>
      <c r="H5350" s="5">
        <v>390.28</v>
      </c>
      <c r="I5350" s="5">
        <v>0.21</v>
      </c>
      <c r="J5350" s="5">
        <v>2158.2483999999999</v>
      </c>
      <c r="K5350" s="5">
        <v>178.06388839118</v>
      </c>
      <c r="L5350">
        <f>YEAR(SalesData[Order Date])</f>
        <v>2024</v>
      </c>
      <c r="M5350">
        <f>MONTH(SalesData[Order Date])</f>
        <v>6</v>
      </c>
      <c r="N5350" t="str">
        <f>TEXT(SalesData[[#This Row],[Order Date]], "mmmm")</f>
        <v>June</v>
      </c>
      <c r="O5350" s="7">
        <f>IF(SalesData[Sales]=0,0,SalesData[Profit]/SalesData[Sales])</f>
        <v>8.2503889909604472E-2</v>
      </c>
      <c r="P5350" s="8">
        <f t="shared" si="83"/>
        <v>7.6867889720200883E-5</v>
      </c>
      <c r="Q5350" t="str">
        <f>IF(SalesData[[#This Row],[Discount]]&gt;0, "Yes", "No")</f>
        <v>Yes</v>
      </c>
      <c r="R5350" t="str">
        <f>TEXT(SalesData[[#This Row],[Order Date]],"mmm-yyyy")</f>
        <v>Jun-2024</v>
      </c>
      <c r="S5350">
        <f>YEAR(SalesData[[#This Row],[Order Date]])*100 + MONTH(SalesData[[#This Row],[Order Date]])</f>
        <v>202406</v>
      </c>
    </row>
    <row r="5351" spans="1:19" x14ac:dyDescent="0.3">
      <c r="A5351" t="s">
        <v>834</v>
      </c>
      <c r="B5351" s="3">
        <v>45444</v>
      </c>
      <c r="C5351" t="s">
        <v>835</v>
      </c>
      <c r="D5351" t="s">
        <v>18</v>
      </c>
      <c r="E5351" t="s">
        <v>26</v>
      </c>
      <c r="F5351" t="s">
        <v>31</v>
      </c>
      <c r="G5351">
        <v>7</v>
      </c>
      <c r="H5351" s="5">
        <v>624.69000000000005</v>
      </c>
      <c r="I5351" s="5">
        <v>0.04</v>
      </c>
      <c r="J5351" s="5">
        <v>4197.9168</v>
      </c>
      <c r="K5351" s="5">
        <v>525.22463929915489</v>
      </c>
      <c r="L5351">
        <f>YEAR(SalesData[Order Date])</f>
        <v>2024</v>
      </c>
      <c r="M5351">
        <f>MONTH(SalesData[Order Date])</f>
        <v>6</v>
      </c>
      <c r="N5351" t="str">
        <f>TEXT(SalesData[[#This Row],[Order Date]], "mmmm")</f>
        <v>June</v>
      </c>
      <c r="O5351" s="7">
        <f>IF(SalesData[Sales]=0,0,SalesData[Profit]/SalesData[Sales])</f>
        <v>0.12511554285667476</v>
      </c>
      <c r="P5351" s="8">
        <f t="shared" si="83"/>
        <v>9.147394250405345E-6</v>
      </c>
      <c r="Q5351" t="str">
        <f>IF(SalesData[[#This Row],[Discount]]&gt;0, "Yes", "No")</f>
        <v>Yes</v>
      </c>
      <c r="R5351" t="str">
        <f>TEXT(SalesData[[#This Row],[Order Date]],"mmm-yyyy")</f>
        <v>Jun-2024</v>
      </c>
      <c r="S5351">
        <f>YEAR(SalesData[[#This Row],[Order Date]])*100 + MONTH(SalesData[[#This Row],[Order Date]])</f>
        <v>202406</v>
      </c>
    </row>
    <row r="5352" spans="1:19" x14ac:dyDescent="0.3">
      <c r="A5352" t="s">
        <v>878</v>
      </c>
      <c r="B5352" s="3">
        <v>45460</v>
      </c>
      <c r="C5352" t="s">
        <v>879</v>
      </c>
      <c r="D5352" t="s">
        <v>30</v>
      </c>
      <c r="E5352" t="s">
        <v>14</v>
      </c>
      <c r="F5352" t="s">
        <v>27</v>
      </c>
      <c r="G5352">
        <v>2</v>
      </c>
      <c r="H5352" s="5">
        <v>464.95</v>
      </c>
      <c r="I5352" s="5">
        <v>0.22</v>
      </c>
      <c r="J5352" s="5">
        <v>725.322</v>
      </c>
      <c r="K5352" s="5">
        <v>114.5816446204993</v>
      </c>
      <c r="L5352">
        <f>YEAR(SalesData[Order Date])</f>
        <v>2024</v>
      </c>
      <c r="M5352">
        <f>MONTH(SalesData[Order Date])</f>
        <v>6</v>
      </c>
      <c r="N5352" t="str">
        <f>TEXT(SalesData[[#This Row],[Order Date]], "mmmm")</f>
        <v>June</v>
      </c>
      <c r="O5352" s="7">
        <f>IF(SalesData[Sales]=0,0,SalesData[Profit]/SalesData[Sales])</f>
        <v>0.15797348573530004</v>
      </c>
      <c r="P5352" s="8">
        <f t="shared" si="83"/>
        <v>2.3658457898698785E-4</v>
      </c>
      <c r="Q5352" t="str">
        <f>IF(SalesData[[#This Row],[Discount]]&gt;0, "Yes", "No")</f>
        <v>Yes</v>
      </c>
      <c r="R5352" t="str">
        <f>TEXT(SalesData[[#This Row],[Order Date]],"mmm-yyyy")</f>
        <v>Jun-2024</v>
      </c>
      <c r="S5352">
        <f>YEAR(SalesData[[#This Row],[Order Date]])*100 + MONTH(SalesData[[#This Row],[Order Date]])</f>
        <v>202406</v>
      </c>
    </row>
    <row r="5353" spans="1:19" x14ac:dyDescent="0.3">
      <c r="A5353" t="s">
        <v>1083</v>
      </c>
      <c r="B5353" s="3">
        <v>45466</v>
      </c>
      <c r="C5353" t="s">
        <v>1084</v>
      </c>
      <c r="D5353" t="s">
        <v>18</v>
      </c>
      <c r="E5353" t="s">
        <v>14</v>
      </c>
      <c r="F5353" t="s">
        <v>27</v>
      </c>
      <c r="G5353">
        <v>3</v>
      </c>
      <c r="H5353" s="5">
        <v>737.04</v>
      </c>
      <c r="I5353" s="5">
        <v>0.15</v>
      </c>
      <c r="J5353" s="5">
        <v>1879.452</v>
      </c>
      <c r="K5353" s="5">
        <v>347.70784640495452</v>
      </c>
      <c r="L5353">
        <f>YEAR(SalesData[Order Date])</f>
        <v>2024</v>
      </c>
      <c r="M5353">
        <f>MONTH(SalesData[Order Date])</f>
        <v>6</v>
      </c>
      <c r="N5353" t="str">
        <f>TEXT(SalesData[[#This Row],[Order Date]], "mmmm")</f>
        <v>June</v>
      </c>
      <c r="O5353" s="7">
        <f>IF(SalesData[Sales]=0,0,SalesData[Profit]/SalesData[Sales])</f>
        <v>0.18500490909315828</v>
      </c>
      <c r="P5353" s="8">
        <f t="shared" si="83"/>
        <v>6.783892326061001E-5</v>
      </c>
      <c r="Q5353" t="str">
        <f>IF(SalesData[[#This Row],[Discount]]&gt;0, "Yes", "No")</f>
        <v>Yes</v>
      </c>
      <c r="R5353" t="str">
        <f>TEXT(SalesData[[#This Row],[Order Date]],"mmm-yyyy")</f>
        <v>Jun-2024</v>
      </c>
      <c r="S5353">
        <f>YEAR(SalesData[[#This Row],[Order Date]])*100 + MONTH(SalesData[[#This Row],[Order Date]])</f>
        <v>202406</v>
      </c>
    </row>
    <row r="5354" spans="1:19" x14ac:dyDescent="0.3">
      <c r="A5354" t="s">
        <v>1091</v>
      </c>
      <c r="B5354" s="3">
        <v>45470</v>
      </c>
      <c r="C5354" t="s">
        <v>1092</v>
      </c>
      <c r="D5354" t="s">
        <v>13</v>
      </c>
      <c r="E5354" t="s">
        <v>26</v>
      </c>
      <c r="F5354" t="s">
        <v>39</v>
      </c>
      <c r="G5354">
        <v>6</v>
      </c>
      <c r="H5354" s="5">
        <v>30.99</v>
      </c>
      <c r="I5354" s="5">
        <v>0.24</v>
      </c>
      <c r="J5354" s="5">
        <v>141.31440000000001</v>
      </c>
      <c r="K5354" s="5">
        <v>42.135438241349711</v>
      </c>
      <c r="L5354">
        <f>YEAR(SalesData[Order Date])</f>
        <v>2024</v>
      </c>
      <c r="M5354">
        <f>MONTH(SalesData[Order Date])</f>
        <v>6</v>
      </c>
      <c r="N5354" t="str">
        <f>TEXT(SalesData[[#This Row],[Order Date]], "mmmm")</f>
        <v>June</v>
      </c>
      <c r="O5354" s="7">
        <f>IF(SalesData[Sales]=0,0,SalesData[Profit]/SalesData[Sales])</f>
        <v>0.29816804403054259</v>
      </c>
      <c r="P5354" s="8">
        <f t="shared" si="83"/>
        <v>1.2907389480477573E-3</v>
      </c>
      <c r="Q5354" t="str">
        <f>IF(SalesData[[#This Row],[Discount]]&gt;0, "Yes", "No")</f>
        <v>Yes</v>
      </c>
      <c r="R5354" t="str">
        <f>TEXT(SalesData[[#This Row],[Order Date]],"mmm-yyyy")</f>
        <v>Jun-2024</v>
      </c>
      <c r="S5354">
        <f>YEAR(SalesData[[#This Row],[Order Date]])*100 + MONTH(SalesData[[#This Row],[Order Date]])</f>
        <v>202406</v>
      </c>
    </row>
    <row r="5355" spans="1:19" x14ac:dyDescent="0.3">
      <c r="A5355" t="s">
        <v>1117</v>
      </c>
      <c r="B5355" s="3">
        <v>45456</v>
      </c>
      <c r="C5355" t="s">
        <v>1118</v>
      </c>
      <c r="D5355" t="s">
        <v>30</v>
      </c>
      <c r="E5355" t="s">
        <v>19</v>
      </c>
      <c r="F5355" t="s">
        <v>91</v>
      </c>
      <c r="G5355">
        <v>3</v>
      </c>
      <c r="H5355" s="5">
        <v>705.58</v>
      </c>
      <c r="I5355" s="5">
        <v>0.09</v>
      </c>
      <c r="J5355" s="5">
        <v>1926.2334000000001</v>
      </c>
      <c r="K5355" s="5">
        <v>202.61276094837709</v>
      </c>
      <c r="L5355">
        <f>YEAR(SalesData[Order Date])</f>
        <v>2024</v>
      </c>
      <c r="M5355">
        <f>MONTH(SalesData[Order Date])</f>
        <v>6</v>
      </c>
      <c r="N5355" t="str">
        <f>TEXT(SalesData[[#This Row],[Order Date]], "mmmm")</f>
        <v>June</v>
      </c>
      <c r="O5355" s="7">
        <f>IF(SalesData[Sales]=0,0,SalesData[Profit]/SalesData[Sales])</f>
        <v>0.1051859867804063</v>
      </c>
      <c r="P5355" s="8">
        <f t="shared" si="83"/>
        <v>4.2518211967459388E-5</v>
      </c>
      <c r="Q5355" t="str">
        <f>IF(SalesData[[#This Row],[Discount]]&gt;0, "Yes", "No")</f>
        <v>Yes</v>
      </c>
      <c r="R5355" t="str">
        <f>TEXT(SalesData[[#This Row],[Order Date]],"mmm-yyyy")</f>
        <v>Jun-2024</v>
      </c>
      <c r="S5355">
        <f>YEAR(SalesData[[#This Row],[Order Date]])*100 + MONTH(SalesData[[#This Row],[Order Date]])</f>
        <v>202406</v>
      </c>
    </row>
    <row r="5356" spans="1:19" x14ac:dyDescent="0.3">
      <c r="A5356" t="s">
        <v>1143</v>
      </c>
      <c r="B5356" s="3">
        <v>45455</v>
      </c>
      <c r="C5356" t="s">
        <v>1144</v>
      </c>
      <c r="D5356" t="s">
        <v>18</v>
      </c>
      <c r="E5356" t="s">
        <v>19</v>
      </c>
      <c r="F5356" t="s">
        <v>34</v>
      </c>
      <c r="G5356">
        <v>2</v>
      </c>
      <c r="H5356" s="5">
        <v>162.32</v>
      </c>
      <c r="I5356" s="5">
        <v>0.12</v>
      </c>
      <c r="J5356" s="5">
        <v>285.6832</v>
      </c>
      <c r="K5356" s="5">
        <v>54.090254032842303</v>
      </c>
      <c r="L5356">
        <f>YEAR(SalesData[Order Date])</f>
        <v>2024</v>
      </c>
      <c r="M5356">
        <f>MONTH(SalesData[Order Date])</f>
        <v>6</v>
      </c>
      <c r="N5356" t="str">
        <f>TEXT(SalesData[[#This Row],[Order Date]], "mmmm")</f>
        <v>June</v>
      </c>
      <c r="O5356" s="7">
        <f>IF(SalesData[Sales]=0,0,SalesData[Profit]/SalesData[Sales])</f>
        <v>0.18933648892494309</v>
      </c>
      <c r="P5356" s="8">
        <f t="shared" si="83"/>
        <v>3.6964021685559388E-4</v>
      </c>
      <c r="Q5356" t="str">
        <f>IF(SalesData[[#This Row],[Discount]]&gt;0, "Yes", "No")</f>
        <v>Yes</v>
      </c>
      <c r="R5356" t="str">
        <f>TEXT(SalesData[[#This Row],[Order Date]],"mmm-yyyy")</f>
        <v>Jun-2024</v>
      </c>
      <c r="S5356">
        <f>YEAR(SalesData[[#This Row],[Order Date]])*100 + MONTH(SalesData[[#This Row],[Order Date]])</f>
        <v>202406</v>
      </c>
    </row>
    <row r="5357" spans="1:19" x14ac:dyDescent="0.3">
      <c r="A5357" t="s">
        <v>1163</v>
      </c>
      <c r="B5357" s="3">
        <v>45456</v>
      </c>
      <c r="C5357" t="s">
        <v>1164</v>
      </c>
      <c r="D5357" t="s">
        <v>30</v>
      </c>
      <c r="E5357" t="s">
        <v>26</v>
      </c>
      <c r="F5357" t="s">
        <v>62</v>
      </c>
      <c r="G5357">
        <v>7</v>
      </c>
      <c r="H5357" s="5">
        <v>19.100000000000001</v>
      </c>
      <c r="I5357" s="5">
        <v>0.16</v>
      </c>
      <c r="J5357" s="5">
        <v>112.30800000000001</v>
      </c>
      <c r="K5357" s="5">
        <v>18.019665526582369</v>
      </c>
      <c r="L5357">
        <f>YEAR(SalesData[Order Date])</f>
        <v>2024</v>
      </c>
      <c r="M5357">
        <f>MONTH(SalesData[Order Date])</f>
        <v>6</v>
      </c>
      <c r="N5357" t="str">
        <f>TEXT(SalesData[[#This Row],[Order Date]], "mmmm")</f>
        <v>June</v>
      </c>
      <c r="O5357" s="7">
        <f>IF(SalesData[Sales]=0,0,SalesData[Profit]/SalesData[Sales])</f>
        <v>0.16044863702124842</v>
      </c>
      <c r="P5357" s="8">
        <f t="shared" si="83"/>
        <v>1.1967090501121913E-3</v>
      </c>
      <c r="Q5357" t="str">
        <f>IF(SalesData[[#This Row],[Discount]]&gt;0, "Yes", "No")</f>
        <v>Yes</v>
      </c>
      <c r="R5357" t="str">
        <f>TEXT(SalesData[[#This Row],[Order Date]],"mmm-yyyy")</f>
        <v>Jun-2024</v>
      </c>
      <c r="S5357">
        <f>YEAR(SalesData[[#This Row],[Order Date]])*100 + MONTH(SalesData[[#This Row],[Order Date]])</f>
        <v>202406</v>
      </c>
    </row>
    <row r="5358" spans="1:19" x14ac:dyDescent="0.3">
      <c r="A5358" t="s">
        <v>1279</v>
      </c>
      <c r="B5358" s="3">
        <v>45468</v>
      </c>
      <c r="C5358" t="s">
        <v>1280</v>
      </c>
      <c r="D5358" t="s">
        <v>23</v>
      </c>
      <c r="E5358" t="s">
        <v>19</v>
      </c>
      <c r="F5358" t="s">
        <v>27</v>
      </c>
      <c r="G5358">
        <v>3</v>
      </c>
      <c r="H5358" s="5">
        <v>440.95</v>
      </c>
      <c r="I5358" s="5">
        <v>0.06</v>
      </c>
      <c r="J5358" s="5">
        <v>1243.479</v>
      </c>
      <c r="K5358" s="5">
        <v>344.41204554608919</v>
      </c>
      <c r="L5358">
        <f>YEAR(SalesData[Order Date])</f>
        <v>2024</v>
      </c>
      <c r="M5358">
        <f>MONTH(SalesData[Order Date])</f>
        <v>6</v>
      </c>
      <c r="N5358" t="str">
        <f>TEXT(SalesData[[#This Row],[Order Date]], "mmmm")</f>
        <v>June</v>
      </c>
      <c r="O5358" s="7">
        <f>IF(SalesData[Sales]=0,0,SalesData[Profit]/SalesData[Sales])</f>
        <v>0.27697455730743276</v>
      </c>
      <c r="P5358" s="8">
        <f t="shared" si="83"/>
        <v>4.5356616396416829E-5</v>
      </c>
      <c r="Q5358" t="str">
        <f>IF(SalesData[[#This Row],[Discount]]&gt;0, "Yes", "No")</f>
        <v>Yes</v>
      </c>
      <c r="R5358" t="str">
        <f>TEXT(SalesData[[#This Row],[Order Date]],"mmm-yyyy")</f>
        <v>Jun-2024</v>
      </c>
      <c r="S5358">
        <f>YEAR(SalesData[[#This Row],[Order Date]])*100 + MONTH(SalesData[[#This Row],[Order Date]])</f>
        <v>202406</v>
      </c>
    </row>
    <row r="5359" spans="1:19" x14ac:dyDescent="0.3">
      <c r="A5359" t="s">
        <v>1307</v>
      </c>
      <c r="B5359" s="3">
        <v>45470</v>
      </c>
      <c r="C5359" t="s">
        <v>1308</v>
      </c>
      <c r="D5359" t="s">
        <v>30</v>
      </c>
      <c r="E5359" t="s">
        <v>14</v>
      </c>
      <c r="F5359" t="s">
        <v>53</v>
      </c>
      <c r="G5359">
        <v>9</v>
      </c>
      <c r="H5359" s="5">
        <v>381.24</v>
      </c>
      <c r="I5359" s="5">
        <v>0.12</v>
      </c>
      <c r="J5359" s="5">
        <v>3019.4207999999999</v>
      </c>
      <c r="K5359" s="5">
        <v>804.73329479853066</v>
      </c>
      <c r="L5359">
        <f>YEAR(SalesData[Order Date])</f>
        <v>2024</v>
      </c>
      <c r="M5359">
        <f>MONTH(SalesData[Order Date])</f>
        <v>6</v>
      </c>
      <c r="N5359" t="str">
        <f>TEXT(SalesData[[#This Row],[Order Date]], "mmmm")</f>
        <v>June</v>
      </c>
      <c r="O5359" s="7">
        <f>IF(SalesData[Sales]=0,0,SalesData[Profit]/SalesData[Sales])</f>
        <v>0.26651909359521225</v>
      </c>
      <c r="P5359" s="8">
        <f t="shared" si="83"/>
        <v>3.4973594935823451E-5</v>
      </c>
      <c r="Q5359" t="str">
        <f>IF(SalesData[[#This Row],[Discount]]&gt;0, "Yes", "No")</f>
        <v>Yes</v>
      </c>
      <c r="R5359" t="str">
        <f>TEXT(SalesData[[#This Row],[Order Date]],"mmm-yyyy")</f>
        <v>Jun-2024</v>
      </c>
      <c r="S5359">
        <f>YEAR(SalesData[[#This Row],[Order Date]])*100 + MONTH(SalesData[[#This Row],[Order Date]])</f>
        <v>202406</v>
      </c>
    </row>
    <row r="5360" spans="1:19" x14ac:dyDescent="0.3">
      <c r="A5360" t="s">
        <v>1494</v>
      </c>
      <c r="B5360" s="3">
        <v>45463</v>
      </c>
      <c r="C5360" t="s">
        <v>1495</v>
      </c>
      <c r="D5360" t="s">
        <v>23</v>
      </c>
      <c r="E5360" t="s">
        <v>19</v>
      </c>
      <c r="F5360" t="s">
        <v>20</v>
      </c>
      <c r="G5360">
        <v>5</v>
      </c>
      <c r="H5360" s="5">
        <v>811.67</v>
      </c>
      <c r="I5360" s="5">
        <v>0.11</v>
      </c>
      <c r="J5360" s="5">
        <v>3611.9315000000001</v>
      </c>
      <c r="K5360" s="5">
        <v>980.40100151383353</v>
      </c>
      <c r="L5360">
        <f>YEAR(SalesData[Order Date])</f>
        <v>2024</v>
      </c>
      <c r="M5360">
        <f>MONTH(SalesData[Order Date])</f>
        <v>6</v>
      </c>
      <c r="N5360" t="str">
        <f>TEXT(SalesData[[#This Row],[Order Date]], "mmmm")</f>
        <v>June</v>
      </c>
      <c r="O5360" s="7">
        <f>IF(SalesData[Sales]=0,0,SalesData[Profit]/SalesData[Sales])</f>
        <v>0.27143399632961851</v>
      </c>
      <c r="P5360" s="8">
        <f t="shared" si="83"/>
        <v>2.7104611480034989E-5</v>
      </c>
      <c r="Q5360" t="str">
        <f>IF(SalesData[[#This Row],[Discount]]&gt;0, "Yes", "No")</f>
        <v>Yes</v>
      </c>
      <c r="R5360" t="str">
        <f>TEXT(SalesData[[#This Row],[Order Date]],"mmm-yyyy")</f>
        <v>Jun-2024</v>
      </c>
      <c r="S5360">
        <f>YEAR(SalesData[[#This Row],[Order Date]])*100 + MONTH(SalesData[[#This Row],[Order Date]])</f>
        <v>202406</v>
      </c>
    </row>
    <row r="5361" spans="1:19" x14ac:dyDescent="0.3">
      <c r="A5361" t="s">
        <v>1506</v>
      </c>
      <c r="B5361" s="3">
        <v>45467</v>
      </c>
      <c r="C5361" t="s">
        <v>1507</v>
      </c>
      <c r="D5361" t="s">
        <v>13</v>
      </c>
      <c r="E5361" t="s">
        <v>26</v>
      </c>
      <c r="F5361" t="s">
        <v>20</v>
      </c>
      <c r="G5361">
        <v>8</v>
      </c>
      <c r="H5361" s="5">
        <v>49.97</v>
      </c>
      <c r="I5361" s="5">
        <v>0.11</v>
      </c>
      <c r="J5361" s="5">
        <v>355.78640000000001</v>
      </c>
      <c r="K5361" s="5">
        <v>22.696924849592509</v>
      </c>
      <c r="L5361">
        <f>YEAR(SalesData[Order Date])</f>
        <v>2024</v>
      </c>
      <c r="M5361">
        <f>MONTH(SalesData[Order Date])</f>
        <v>6</v>
      </c>
      <c r="N5361" t="str">
        <f>TEXT(SalesData[[#This Row],[Order Date]], "mmmm")</f>
        <v>June</v>
      </c>
      <c r="O5361" s="7">
        <f>IF(SalesData[Sales]=0,0,SalesData[Profit]/SalesData[Sales])</f>
        <v>6.3793683090732273E-2</v>
      </c>
      <c r="P5361" s="8">
        <f t="shared" si="83"/>
        <v>2.7516509905943569E-4</v>
      </c>
      <c r="Q5361" t="str">
        <f>IF(SalesData[[#This Row],[Discount]]&gt;0, "Yes", "No")</f>
        <v>Yes</v>
      </c>
      <c r="R5361" t="str">
        <f>TEXT(SalesData[[#This Row],[Order Date]],"mmm-yyyy")</f>
        <v>Jun-2024</v>
      </c>
      <c r="S5361">
        <f>YEAR(SalesData[[#This Row],[Order Date]])*100 + MONTH(SalesData[[#This Row],[Order Date]])</f>
        <v>202406</v>
      </c>
    </row>
    <row r="5362" spans="1:19" x14ac:dyDescent="0.3">
      <c r="A5362" t="s">
        <v>1528</v>
      </c>
      <c r="B5362" s="3">
        <v>45461</v>
      </c>
      <c r="C5362" t="s">
        <v>1529</v>
      </c>
      <c r="D5362" t="s">
        <v>23</v>
      </c>
      <c r="E5362" t="s">
        <v>19</v>
      </c>
      <c r="F5362" t="s">
        <v>91</v>
      </c>
      <c r="G5362">
        <v>5</v>
      </c>
      <c r="H5362" s="5">
        <v>680.23</v>
      </c>
      <c r="I5362" s="5">
        <v>0.17</v>
      </c>
      <c r="J5362" s="5">
        <v>2822.9544999999998</v>
      </c>
      <c r="K5362" s="5">
        <v>837.3339416795061</v>
      </c>
      <c r="L5362">
        <f>YEAR(SalesData[Order Date])</f>
        <v>2024</v>
      </c>
      <c r="M5362">
        <f>MONTH(SalesData[Order Date])</f>
        <v>6</v>
      </c>
      <c r="N5362" t="str">
        <f>TEXT(SalesData[[#This Row],[Order Date]], "mmmm")</f>
        <v>June</v>
      </c>
      <c r="O5362" s="7">
        <f>IF(SalesData[Sales]=0,0,SalesData[Profit]/SalesData[Sales])</f>
        <v>0.29661616638862093</v>
      </c>
      <c r="P5362" s="8">
        <f t="shared" si="83"/>
        <v>4.9983093953515722E-5</v>
      </c>
      <c r="Q5362" t="str">
        <f>IF(SalesData[[#This Row],[Discount]]&gt;0, "Yes", "No")</f>
        <v>Yes</v>
      </c>
      <c r="R5362" t="str">
        <f>TEXT(SalesData[[#This Row],[Order Date]],"mmm-yyyy")</f>
        <v>Jun-2024</v>
      </c>
      <c r="S5362">
        <f>YEAR(SalesData[[#This Row],[Order Date]])*100 + MONTH(SalesData[[#This Row],[Order Date]])</f>
        <v>202406</v>
      </c>
    </row>
    <row r="5363" spans="1:19" x14ac:dyDescent="0.3">
      <c r="A5363" t="s">
        <v>1608</v>
      </c>
      <c r="B5363" s="3">
        <v>45462</v>
      </c>
      <c r="C5363" t="s">
        <v>1609</v>
      </c>
      <c r="D5363" t="s">
        <v>23</v>
      </c>
      <c r="E5363" t="s">
        <v>26</v>
      </c>
      <c r="F5363" t="s">
        <v>44</v>
      </c>
      <c r="G5363">
        <v>8</v>
      </c>
      <c r="H5363" s="5">
        <v>596.77</v>
      </c>
      <c r="I5363" s="5">
        <v>0.06</v>
      </c>
      <c r="J5363" s="5">
        <v>4487.7103999999999</v>
      </c>
      <c r="K5363" s="5">
        <v>625.5102889490289</v>
      </c>
      <c r="L5363">
        <f>YEAR(SalesData[Order Date])</f>
        <v>2024</v>
      </c>
      <c r="M5363">
        <f>MONTH(SalesData[Order Date])</f>
        <v>6</v>
      </c>
      <c r="N5363" t="str">
        <f>TEXT(SalesData[[#This Row],[Order Date]], "mmmm")</f>
        <v>June</v>
      </c>
      <c r="O5363" s="7">
        <f>IF(SalesData[Sales]=0,0,SalesData[Profit]/SalesData[Sales])</f>
        <v>0.13938294435154036</v>
      </c>
      <c r="P5363" s="8">
        <f t="shared" si="83"/>
        <v>1.2567655880825108E-5</v>
      </c>
      <c r="Q5363" t="str">
        <f>IF(SalesData[[#This Row],[Discount]]&gt;0, "Yes", "No")</f>
        <v>Yes</v>
      </c>
      <c r="R5363" t="str">
        <f>TEXT(SalesData[[#This Row],[Order Date]],"mmm-yyyy")</f>
        <v>Jun-2024</v>
      </c>
      <c r="S5363">
        <f>YEAR(SalesData[[#This Row],[Order Date]])*100 + MONTH(SalesData[[#This Row],[Order Date]])</f>
        <v>202406</v>
      </c>
    </row>
    <row r="5364" spans="1:19" x14ac:dyDescent="0.3">
      <c r="A5364" t="s">
        <v>1698</v>
      </c>
      <c r="B5364" s="3">
        <v>45469</v>
      </c>
      <c r="C5364" t="s">
        <v>1699</v>
      </c>
      <c r="D5364" t="s">
        <v>13</v>
      </c>
      <c r="E5364" t="s">
        <v>14</v>
      </c>
      <c r="F5364" t="s">
        <v>15</v>
      </c>
      <c r="G5364">
        <v>4</v>
      </c>
      <c r="H5364" s="5">
        <v>724.65</v>
      </c>
      <c r="I5364" s="5">
        <v>0.26</v>
      </c>
      <c r="J5364" s="5">
        <v>2144.9639999999999</v>
      </c>
      <c r="K5364" s="5">
        <v>473.54519828194418</v>
      </c>
      <c r="L5364">
        <f>YEAR(SalesData[Order Date])</f>
        <v>2024</v>
      </c>
      <c r="M5364">
        <f>MONTH(SalesData[Order Date])</f>
        <v>6</v>
      </c>
      <c r="N5364" t="str">
        <f>TEXT(SalesData[[#This Row],[Order Date]], "mmmm")</f>
        <v>June</v>
      </c>
      <c r="O5364" s="7">
        <f>IF(SalesData[Sales]=0,0,SalesData[Profit]/SalesData[Sales])</f>
        <v>0.22077069744850925</v>
      </c>
      <c r="P5364" s="8">
        <f t="shared" si="83"/>
        <v>8.9698475125922866E-5</v>
      </c>
      <c r="Q5364" t="str">
        <f>IF(SalesData[[#This Row],[Discount]]&gt;0, "Yes", "No")</f>
        <v>Yes</v>
      </c>
      <c r="R5364" t="str">
        <f>TEXT(SalesData[[#This Row],[Order Date]],"mmm-yyyy")</f>
        <v>Jun-2024</v>
      </c>
      <c r="S5364">
        <f>YEAR(SalesData[[#This Row],[Order Date]])*100 + MONTH(SalesData[[#This Row],[Order Date]])</f>
        <v>202406</v>
      </c>
    </row>
    <row r="5365" spans="1:19" x14ac:dyDescent="0.3">
      <c r="A5365" t="s">
        <v>1732</v>
      </c>
      <c r="B5365" s="3">
        <v>45455</v>
      </c>
      <c r="C5365" t="s">
        <v>1733</v>
      </c>
      <c r="D5365" t="s">
        <v>30</v>
      </c>
      <c r="E5365" t="s">
        <v>19</v>
      </c>
      <c r="F5365" t="s">
        <v>53</v>
      </c>
      <c r="G5365">
        <v>5</v>
      </c>
      <c r="H5365" s="5">
        <v>447.89</v>
      </c>
      <c r="I5365" s="5">
        <v>0.15</v>
      </c>
      <c r="J5365" s="5">
        <v>1903.5325</v>
      </c>
      <c r="K5365" s="5">
        <v>516.38909587434193</v>
      </c>
      <c r="L5365">
        <f>YEAR(SalesData[Order Date])</f>
        <v>2024</v>
      </c>
      <c r="M5365">
        <f>MONTH(SalesData[Order Date])</f>
        <v>6</v>
      </c>
      <c r="N5365" t="str">
        <f>TEXT(SalesData[[#This Row],[Order Date]], "mmmm")</f>
        <v>June</v>
      </c>
      <c r="O5365" s="7">
        <f>IF(SalesData[Sales]=0,0,SalesData[Profit]/SalesData[Sales])</f>
        <v>0.27127936921189522</v>
      </c>
      <c r="P5365" s="8">
        <f t="shared" si="83"/>
        <v>6.6980731876130296E-5</v>
      </c>
      <c r="Q5365" t="str">
        <f>IF(SalesData[[#This Row],[Discount]]&gt;0, "Yes", "No")</f>
        <v>Yes</v>
      </c>
      <c r="R5365" t="str">
        <f>TEXT(SalesData[[#This Row],[Order Date]],"mmm-yyyy")</f>
        <v>Jun-2024</v>
      </c>
      <c r="S5365">
        <f>YEAR(SalesData[[#This Row],[Order Date]])*100 + MONTH(SalesData[[#This Row],[Order Date]])</f>
        <v>202406</v>
      </c>
    </row>
    <row r="5366" spans="1:19" x14ac:dyDescent="0.3">
      <c r="A5366" t="s">
        <v>1785</v>
      </c>
      <c r="B5366" s="3">
        <v>45464</v>
      </c>
      <c r="C5366" t="s">
        <v>1786</v>
      </c>
      <c r="D5366" t="s">
        <v>23</v>
      </c>
      <c r="E5366" t="s">
        <v>26</v>
      </c>
      <c r="F5366" t="s">
        <v>20</v>
      </c>
      <c r="G5366">
        <v>6</v>
      </c>
      <c r="H5366" s="5">
        <v>853.81</v>
      </c>
      <c r="I5366" s="5">
        <v>0.08</v>
      </c>
      <c r="J5366" s="5">
        <v>4713.0312000000004</v>
      </c>
      <c r="K5366" s="5">
        <v>1342.2452659480989</v>
      </c>
      <c r="L5366">
        <f>YEAR(SalesData[Order Date])</f>
        <v>2024</v>
      </c>
      <c r="M5366">
        <f>MONTH(SalesData[Order Date])</f>
        <v>6</v>
      </c>
      <c r="N5366" t="str">
        <f>TEXT(SalesData[[#This Row],[Order Date]], "mmmm")</f>
        <v>June</v>
      </c>
      <c r="O5366" s="7">
        <f>IF(SalesData[Sales]=0,0,SalesData[Profit]/SalesData[Sales])</f>
        <v>0.2847944791768191</v>
      </c>
      <c r="P5366" s="8">
        <f t="shared" si="83"/>
        <v>1.5616276845355916E-5</v>
      </c>
      <c r="Q5366" t="str">
        <f>IF(SalesData[[#This Row],[Discount]]&gt;0, "Yes", "No")</f>
        <v>Yes</v>
      </c>
      <c r="R5366" t="str">
        <f>TEXT(SalesData[[#This Row],[Order Date]],"mmm-yyyy")</f>
        <v>Jun-2024</v>
      </c>
      <c r="S5366">
        <f>YEAR(SalesData[[#This Row],[Order Date]])*100 + MONTH(SalesData[[#This Row],[Order Date]])</f>
        <v>202406</v>
      </c>
    </row>
    <row r="5367" spans="1:19" x14ac:dyDescent="0.3">
      <c r="A5367" t="s">
        <v>1813</v>
      </c>
      <c r="B5367" s="3">
        <v>45460</v>
      </c>
      <c r="C5367" t="s">
        <v>1814</v>
      </c>
      <c r="D5367" t="s">
        <v>13</v>
      </c>
      <c r="E5367" t="s">
        <v>19</v>
      </c>
      <c r="F5367" t="s">
        <v>39</v>
      </c>
      <c r="G5367">
        <v>1</v>
      </c>
      <c r="H5367" s="5">
        <v>874.9</v>
      </c>
      <c r="I5367" s="5">
        <v>0.28999999999999998</v>
      </c>
      <c r="J5367" s="5">
        <v>621.17899999999997</v>
      </c>
      <c r="K5367" s="5">
        <v>70.879498934442893</v>
      </c>
      <c r="L5367">
        <f>YEAR(SalesData[Order Date])</f>
        <v>2024</v>
      </c>
      <c r="M5367">
        <f>MONTH(SalesData[Order Date])</f>
        <v>6</v>
      </c>
      <c r="N5367" t="str">
        <f>TEXT(SalesData[[#This Row],[Order Date]], "mmmm")</f>
        <v>June</v>
      </c>
      <c r="O5367" s="7">
        <f>IF(SalesData[Sales]=0,0,SalesData[Profit]/SalesData[Sales])</f>
        <v>0.11410478933518824</v>
      </c>
      <c r="P5367" s="8">
        <f t="shared" si="83"/>
        <v>3.3146645330894956E-4</v>
      </c>
      <c r="Q5367" t="str">
        <f>IF(SalesData[[#This Row],[Discount]]&gt;0, "Yes", "No")</f>
        <v>Yes</v>
      </c>
      <c r="R5367" t="str">
        <f>TEXT(SalesData[[#This Row],[Order Date]],"mmm-yyyy")</f>
        <v>Jun-2024</v>
      </c>
      <c r="S5367">
        <f>YEAR(SalesData[[#This Row],[Order Date]])*100 + MONTH(SalesData[[#This Row],[Order Date]])</f>
        <v>202406</v>
      </c>
    </row>
    <row r="5368" spans="1:19" x14ac:dyDescent="0.3">
      <c r="A5368" t="s">
        <v>1835</v>
      </c>
      <c r="B5368" s="3">
        <v>45461</v>
      </c>
      <c r="C5368" t="s">
        <v>1836</v>
      </c>
      <c r="D5368" t="s">
        <v>30</v>
      </c>
      <c r="E5368" t="s">
        <v>14</v>
      </c>
      <c r="F5368" t="s">
        <v>53</v>
      </c>
      <c r="G5368">
        <v>2</v>
      </c>
      <c r="H5368" s="5">
        <v>847.57</v>
      </c>
      <c r="I5368" s="5">
        <v>0.25</v>
      </c>
      <c r="J5368" s="5">
        <v>1271.355</v>
      </c>
      <c r="K5368" s="5">
        <v>229.67991467891071</v>
      </c>
      <c r="L5368">
        <f>YEAR(SalesData[Order Date])</f>
        <v>2024</v>
      </c>
      <c r="M5368">
        <f>MONTH(SalesData[Order Date])</f>
        <v>6</v>
      </c>
      <c r="N5368" t="str">
        <f>TEXT(SalesData[[#This Row],[Order Date]], "mmmm")</f>
        <v>June</v>
      </c>
      <c r="O5368" s="7">
        <f>IF(SalesData[Sales]=0,0,SalesData[Profit]/SalesData[Sales])</f>
        <v>0.18065757768594193</v>
      </c>
      <c r="P5368" s="8">
        <f t="shared" si="83"/>
        <v>1.4748044409311324E-4</v>
      </c>
      <c r="Q5368" t="str">
        <f>IF(SalesData[[#This Row],[Discount]]&gt;0, "Yes", "No")</f>
        <v>Yes</v>
      </c>
      <c r="R5368" t="str">
        <f>TEXT(SalesData[[#This Row],[Order Date]],"mmm-yyyy")</f>
        <v>Jun-2024</v>
      </c>
      <c r="S5368">
        <f>YEAR(SalesData[[#This Row],[Order Date]])*100 + MONTH(SalesData[[#This Row],[Order Date]])</f>
        <v>202406</v>
      </c>
    </row>
    <row r="5369" spans="1:19" x14ac:dyDescent="0.3">
      <c r="A5369" t="s">
        <v>1865</v>
      </c>
      <c r="B5369" s="3">
        <v>45470</v>
      </c>
      <c r="C5369" t="s">
        <v>1866</v>
      </c>
      <c r="D5369" t="s">
        <v>23</v>
      </c>
      <c r="E5369" t="s">
        <v>14</v>
      </c>
      <c r="F5369" t="s">
        <v>39</v>
      </c>
      <c r="G5369">
        <v>4</v>
      </c>
      <c r="H5369" s="5">
        <v>948.24</v>
      </c>
      <c r="I5369" s="5">
        <v>0.03</v>
      </c>
      <c r="J5369" s="5">
        <v>3679.1712000000002</v>
      </c>
      <c r="K5369" s="5">
        <v>995.42471161130663</v>
      </c>
      <c r="L5369">
        <f>YEAR(SalesData[Order Date])</f>
        <v>2024</v>
      </c>
      <c r="M5369">
        <f>MONTH(SalesData[Order Date])</f>
        <v>6</v>
      </c>
      <c r="N5369" t="str">
        <f>TEXT(SalesData[[#This Row],[Order Date]], "mmmm")</f>
        <v>June</v>
      </c>
      <c r="O5369" s="7">
        <f>IF(SalesData[Sales]=0,0,SalesData[Profit]/SalesData[Sales])</f>
        <v>0.27055677963866065</v>
      </c>
      <c r="P5369" s="8">
        <f t="shared" si="83"/>
        <v>7.9093900278410533E-6</v>
      </c>
      <c r="Q5369" t="str">
        <f>IF(SalesData[[#This Row],[Discount]]&gt;0, "Yes", "No")</f>
        <v>Yes</v>
      </c>
      <c r="R5369" t="str">
        <f>TEXT(SalesData[[#This Row],[Order Date]],"mmm-yyyy")</f>
        <v>Jun-2024</v>
      </c>
      <c r="S5369">
        <f>YEAR(SalesData[[#This Row],[Order Date]])*100 + MONTH(SalesData[[#This Row],[Order Date]])</f>
        <v>202406</v>
      </c>
    </row>
    <row r="5370" spans="1:19" x14ac:dyDescent="0.3">
      <c r="A5370" t="s">
        <v>1869</v>
      </c>
      <c r="B5370" s="3">
        <v>45444</v>
      </c>
      <c r="C5370" t="s">
        <v>1870</v>
      </c>
      <c r="D5370" t="s">
        <v>30</v>
      </c>
      <c r="E5370" t="s">
        <v>26</v>
      </c>
      <c r="F5370" t="s">
        <v>91</v>
      </c>
      <c r="G5370">
        <v>6</v>
      </c>
      <c r="H5370" s="5">
        <v>699.82</v>
      </c>
      <c r="I5370" s="5">
        <v>0.27</v>
      </c>
      <c r="J5370" s="5">
        <v>3065.2116000000001</v>
      </c>
      <c r="K5370" s="5">
        <v>437.96393488834269</v>
      </c>
      <c r="L5370">
        <f>YEAR(SalesData[Order Date])</f>
        <v>2024</v>
      </c>
      <c r="M5370">
        <f>MONTH(SalesData[Order Date])</f>
        <v>6</v>
      </c>
      <c r="N5370" t="str">
        <f>TEXT(SalesData[[#This Row],[Order Date]], "mmmm")</f>
        <v>June</v>
      </c>
      <c r="O5370" s="7">
        <f>IF(SalesData[Sales]=0,0,SalesData[Profit]/SalesData[Sales])</f>
        <v>0.14288212105433201</v>
      </c>
      <c r="P5370" s="8">
        <f t="shared" si="83"/>
        <v>6.4302249149781381E-5</v>
      </c>
      <c r="Q5370" t="str">
        <f>IF(SalesData[[#This Row],[Discount]]&gt;0, "Yes", "No")</f>
        <v>Yes</v>
      </c>
      <c r="R5370" t="str">
        <f>TEXT(SalesData[[#This Row],[Order Date]],"mmm-yyyy")</f>
        <v>Jun-2024</v>
      </c>
      <c r="S5370">
        <f>YEAR(SalesData[[#This Row],[Order Date]])*100 + MONTH(SalesData[[#This Row],[Order Date]])</f>
        <v>202406</v>
      </c>
    </row>
    <row r="5371" spans="1:19" x14ac:dyDescent="0.3">
      <c r="A5371" t="s">
        <v>1883</v>
      </c>
      <c r="B5371" s="3">
        <v>45471</v>
      </c>
      <c r="C5371" t="s">
        <v>1884</v>
      </c>
      <c r="D5371" t="s">
        <v>23</v>
      </c>
      <c r="E5371" t="s">
        <v>19</v>
      </c>
      <c r="F5371" t="s">
        <v>91</v>
      </c>
      <c r="G5371">
        <v>5</v>
      </c>
      <c r="H5371" s="5">
        <v>807.23</v>
      </c>
      <c r="I5371" s="5">
        <v>0.26</v>
      </c>
      <c r="J5371" s="5">
        <v>2986.7510000000002</v>
      </c>
      <c r="K5371" s="5">
        <v>554.50742908475127</v>
      </c>
      <c r="L5371">
        <f>YEAR(SalesData[Order Date])</f>
        <v>2024</v>
      </c>
      <c r="M5371">
        <f>MONTH(SalesData[Order Date])</f>
        <v>6</v>
      </c>
      <c r="N5371" t="str">
        <f>TEXT(SalesData[[#This Row],[Order Date]], "mmmm")</f>
        <v>June</v>
      </c>
      <c r="O5371" s="7">
        <f>IF(SalesData[Sales]=0,0,SalesData[Profit]/SalesData[Sales])</f>
        <v>0.18565572727179172</v>
      </c>
      <c r="P5371" s="8">
        <f t="shared" si="83"/>
        <v>6.4417823916355934E-5</v>
      </c>
      <c r="Q5371" t="str">
        <f>IF(SalesData[[#This Row],[Discount]]&gt;0, "Yes", "No")</f>
        <v>Yes</v>
      </c>
      <c r="R5371" t="str">
        <f>TEXT(SalesData[[#This Row],[Order Date]],"mmm-yyyy")</f>
        <v>Jun-2024</v>
      </c>
      <c r="S5371">
        <f>YEAR(SalesData[[#This Row],[Order Date]])*100 + MONTH(SalesData[[#This Row],[Order Date]])</f>
        <v>202406</v>
      </c>
    </row>
    <row r="5372" spans="1:19" x14ac:dyDescent="0.3">
      <c r="A5372" t="s">
        <v>2060</v>
      </c>
      <c r="B5372" s="3">
        <v>45459</v>
      </c>
      <c r="C5372" t="s">
        <v>2061</v>
      </c>
      <c r="D5372" t="s">
        <v>18</v>
      </c>
      <c r="E5372" t="s">
        <v>26</v>
      </c>
      <c r="F5372" t="s">
        <v>44</v>
      </c>
      <c r="G5372">
        <v>9</v>
      </c>
      <c r="H5372" s="5">
        <v>307.58</v>
      </c>
      <c r="I5372" s="5">
        <v>0.14000000000000001</v>
      </c>
      <c r="J5372" s="5">
        <v>2380.6691999999998</v>
      </c>
      <c r="K5372" s="5">
        <v>404.22606456082138</v>
      </c>
      <c r="L5372">
        <f>YEAR(SalesData[Order Date])</f>
        <v>2024</v>
      </c>
      <c r="M5372">
        <f>MONTH(SalesData[Order Date])</f>
        <v>6</v>
      </c>
      <c r="N5372" t="str">
        <f>TEXT(SalesData[[#This Row],[Order Date]], "mmmm")</f>
        <v>June</v>
      </c>
      <c r="O5372" s="7">
        <f>IF(SalesData[Sales]=0,0,SalesData[Profit]/SalesData[Sales])</f>
        <v>0.16979514187053851</v>
      </c>
      <c r="P5372" s="8">
        <f t="shared" si="83"/>
        <v>5.0574015071056498E-5</v>
      </c>
      <c r="Q5372" t="str">
        <f>IF(SalesData[[#This Row],[Discount]]&gt;0, "Yes", "No")</f>
        <v>Yes</v>
      </c>
      <c r="R5372" t="str">
        <f>TEXT(SalesData[[#This Row],[Order Date]],"mmm-yyyy")</f>
        <v>Jun-2024</v>
      </c>
      <c r="S5372">
        <f>YEAR(SalesData[[#This Row],[Order Date]])*100 + MONTH(SalesData[[#This Row],[Order Date]])</f>
        <v>202406</v>
      </c>
    </row>
    <row r="5373" spans="1:19" x14ac:dyDescent="0.3">
      <c r="A5373" t="s">
        <v>2068</v>
      </c>
      <c r="B5373" s="3">
        <v>45470</v>
      </c>
      <c r="C5373" t="s">
        <v>2069</v>
      </c>
      <c r="D5373" t="s">
        <v>23</v>
      </c>
      <c r="E5373" t="s">
        <v>26</v>
      </c>
      <c r="F5373" t="s">
        <v>53</v>
      </c>
      <c r="G5373">
        <v>6</v>
      </c>
      <c r="H5373" s="5">
        <v>543.92999999999995</v>
      </c>
      <c r="I5373" s="5">
        <v>0.06</v>
      </c>
      <c r="J5373" s="5">
        <v>3067.7651999999998</v>
      </c>
      <c r="K5373" s="5">
        <v>485.31639969789728</v>
      </c>
      <c r="L5373">
        <f>YEAR(SalesData[Order Date])</f>
        <v>2024</v>
      </c>
      <c r="M5373">
        <f>MONTH(SalesData[Order Date])</f>
        <v>6</v>
      </c>
      <c r="N5373" t="str">
        <f>TEXT(SalesData[[#This Row],[Order Date]], "mmmm")</f>
        <v>June</v>
      </c>
      <c r="O5373" s="7">
        <f>IF(SalesData[Sales]=0,0,SalesData[Profit]/SalesData[Sales])</f>
        <v>0.15819867820975911</v>
      </c>
      <c r="P5373" s="8">
        <f t="shared" si="83"/>
        <v>1.8384718621881493E-5</v>
      </c>
      <c r="Q5373" t="str">
        <f>IF(SalesData[[#This Row],[Discount]]&gt;0, "Yes", "No")</f>
        <v>Yes</v>
      </c>
      <c r="R5373" t="str">
        <f>TEXT(SalesData[[#This Row],[Order Date]],"mmm-yyyy")</f>
        <v>Jun-2024</v>
      </c>
      <c r="S5373">
        <f>YEAR(SalesData[[#This Row],[Order Date]])*100 + MONTH(SalesData[[#This Row],[Order Date]])</f>
        <v>202406</v>
      </c>
    </row>
    <row r="5374" spans="1:19" x14ac:dyDescent="0.3">
      <c r="A5374" t="s">
        <v>2133</v>
      </c>
      <c r="B5374" s="3">
        <v>45471</v>
      </c>
      <c r="C5374" t="s">
        <v>2134</v>
      </c>
      <c r="D5374" t="s">
        <v>23</v>
      </c>
      <c r="E5374" t="s">
        <v>19</v>
      </c>
      <c r="F5374" t="s">
        <v>31</v>
      </c>
      <c r="G5374">
        <v>9</v>
      </c>
      <c r="H5374" s="5">
        <v>172.02</v>
      </c>
      <c r="I5374" s="5">
        <v>0.06</v>
      </c>
      <c r="J5374" s="5">
        <v>1455.2891999999999</v>
      </c>
      <c r="K5374" s="5">
        <v>155.82643040800761</v>
      </c>
      <c r="L5374">
        <f>YEAR(SalesData[Order Date])</f>
        <v>2024</v>
      </c>
      <c r="M5374">
        <f>MONTH(SalesData[Order Date])</f>
        <v>6</v>
      </c>
      <c r="N5374" t="str">
        <f>TEXT(SalesData[[#This Row],[Order Date]], "mmmm")</f>
        <v>June</v>
      </c>
      <c r="O5374" s="7">
        <f>IF(SalesData[Sales]=0,0,SalesData[Profit]/SalesData[Sales])</f>
        <v>0.10707592031055245</v>
      </c>
      <c r="P5374" s="8">
        <f t="shared" si="83"/>
        <v>3.8755183505793898E-5</v>
      </c>
      <c r="Q5374" t="str">
        <f>IF(SalesData[[#This Row],[Discount]]&gt;0, "Yes", "No")</f>
        <v>Yes</v>
      </c>
      <c r="R5374" t="str">
        <f>TEXT(SalesData[[#This Row],[Order Date]],"mmm-yyyy")</f>
        <v>Jun-2024</v>
      </c>
      <c r="S5374">
        <f>YEAR(SalesData[[#This Row],[Order Date]])*100 + MONTH(SalesData[[#This Row],[Order Date]])</f>
        <v>202406</v>
      </c>
    </row>
    <row r="5375" spans="1:19" x14ac:dyDescent="0.3">
      <c r="A5375" t="s">
        <v>2161</v>
      </c>
      <c r="B5375" s="3">
        <v>45448</v>
      </c>
      <c r="C5375" t="s">
        <v>2162</v>
      </c>
      <c r="D5375" t="s">
        <v>13</v>
      </c>
      <c r="E5375" t="s">
        <v>14</v>
      </c>
      <c r="F5375" t="s">
        <v>31</v>
      </c>
      <c r="G5375">
        <v>7</v>
      </c>
      <c r="H5375" s="5">
        <v>618.33000000000004</v>
      </c>
      <c r="I5375" s="5">
        <v>0.11</v>
      </c>
      <c r="J5375" s="5">
        <v>3852.1959000000011</v>
      </c>
      <c r="K5375" s="5">
        <v>675.25066256981961</v>
      </c>
      <c r="L5375">
        <f>YEAR(SalesData[Order Date])</f>
        <v>2024</v>
      </c>
      <c r="M5375">
        <f>MONTH(SalesData[Order Date])</f>
        <v>6</v>
      </c>
      <c r="N5375" t="str">
        <f>TEXT(SalesData[[#This Row],[Order Date]], "mmmm")</f>
        <v>June</v>
      </c>
      <c r="O5375" s="7">
        <f>IF(SalesData[Sales]=0,0,SalesData[Profit]/SalesData[Sales])</f>
        <v>0.17528980355589377</v>
      </c>
      <c r="P5375" s="8">
        <f t="shared" si="83"/>
        <v>2.5414076163675889E-5</v>
      </c>
      <c r="Q5375" t="str">
        <f>IF(SalesData[[#This Row],[Discount]]&gt;0, "Yes", "No")</f>
        <v>Yes</v>
      </c>
      <c r="R5375" t="str">
        <f>TEXT(SalesData[[#This Row],[Order Date]],"mmm-yyyy")</f>
        <v>Jun-2024</v>
      </c>
      <c r="S5375">
        <f>YEAR(SalesData[[#This Row],[Order Date]])*100 + MONTH(SalesData[[#This Row],[Order Date]])</f>
        <v>202406</v>
      </c>
    </row>
    <row r="5376" spans="1:19" x14ac:dyDescent="0.3">
      <c r="A5376" t="s">
        <v>2179</v>
      </c>
      <c r="B5376" s="3">
        <v>45469</v>
      </c>
      <c r="C5376" t="s">
        <v>2180</v>
      </c>
      <c r="D5376" t="s">
        <v>13</v>
      </c>
      <c r="E5376" t="s">
        <v>19</v>
      </c>
      <c r="F5376" t="s">
        <v>91</v>
      </c>
      <c r="G5376">
        <v>5</v>
      </c>
      <c r="H5376" s="5">
        <v>29.21</v>
      </c>
      <c r="I5376" s="5">
        <v>0.14000000000000001</v>
      </c>
      <c r="J5376" s="5">
        <v>125.60299999999999</v>
      </c>
      <c r="K5376" s="5">
        <v>32.45193849094283</v>
      </c>
      <c r="L5376">
        <f>YEAR(SalesData[Order Date])</f>
        <v>2024</v>
      </c>
      <c r="M5376">
        <f>MONTH(SalesData[Order Date])</f>
        <v>6</v>
      </c>
      <c r="N5376" t="str">
        <f>TEXT(SalesData[[#This Row],[Order Date]], "mmmm")</f>
        <v>June</v>
      </c>
      <c r="O5376" s="7">
        <f>IF(SalesData[Sales]=0,0,SalesData[Profit]/SalesData[Sales])</f>
        <v>0.25836913521924504</v>
      </c>
      <c r="P5376" s="8">
        <f t="shared" si="83"/>
        <v>9.5857583019513868E-4</v>
      </c>
      <c r="Q5376" t="str">
        <f>IF(SalesData[[#This Row],[Discount]]&gt;0, "Yes", "No")</f>
        <v>Yes</v>
      </c>
      <c r="R5376" t="str">
        <f>TEXT(SalesData[[#This Row],[Order Date]],"mmm-yyyy")</f>
        <v>Jun-2024</v>
      </c>
      <c r="S5376">
        <f>YEAR(SalesData[[#This Row],[Order Date]])*100 + MONTH(SalesData[[#This Row],[Order Date]])</f>
        <v>202406</v>
      </c>
    </row>
    <row r="5377" spans="1:19" x14ac:dyDescent="0.3">
      <c r="A5377" t="s">
        <v>2219</v>
      </c>
      <c r="B5377" s="3">
        <v>45459</v>
      </c>
      <c r="C5377" t="s">
        <v>2220</v>
      </c>
      <c r="D5377" t="s">
        <v>30</v>
      </c>
      <c r="E5377" t="s">
        <v>26</v>
      </c>
      <c r="F5377" t="s">
        <v>91</v>
      </c>
      <c r="G5377">
        <v>1</v>
      </c>
      <c r="H5377" s="5">
        <v>735.74</v>
      </c>
      <c r="I5377" s="5">
        <v>0.26</v>
      </c>
      <c r="J5377" s="5">
        <v>544.44759999999997</v>
      </c>
      <c r="K5377" s="5">
        <v>68.004017981448698</v>
      </c>
      <c r="L5377">
        <f>YEAR(SalesData[Order Date])</f>
        <v>2024</v>
      </c>
      <c r="M5377">
        <f>MONTH(SalesData[Order Date])</f>
        <v>6</v>
      </c>
      <c r="N5377" t="str">
        <f>TEXT(SalesData[[#This Row],[Order Date]], "mmmm")</f>
        <v>June</v>
      </c>
      <c r="O5377" s="7">
        <f>IF(SalesData[Sales]=0,0,SalesData[Profit]/SalesData[Sales])</f>
        <v>0.12490461521264618</v>
      </c>
      <c r="P5377" s="8">
        <f t="shared" si="83"/>
        <v>3.533857069073314E-4</v>
      </c>
      <c r="Q5377" t="str">
        <f>IF(SalesData[[#This Row],[Discount]]&gt;0, "Yes", "No")</f>
        <v>Yes</v>
      </c>
      <c r="R5377" t="str">
        <f>TEXT(SalesData[[#This Row],[Order Date]],"mmm-yyyy")</f>
        <v>Jun-2024</v>
      </c>
      <c r="S5377">
        <f>YEAR(SalesData[[#This Row],[Order Date]])*100 + MONTH(SalesData[[#This Row],[Order Date]])</f>
        <v>202406</v>
      </c>
    </row>
    <row r="5378" spans="1:19" x14ac:dyDescent="0.3">
      <c r="A5378" t="s">
        <v>2229</v>
      </c>
      <c r="B5378" s="3">
        <v>45469</v>
      </c>
      <c r="C5378" t="s">
        <v>2230</v>
      </c>
      <c r="D5378" t="s">
        <v>23</v>
      </c>
      <c r="E5378" t="s">
        <v>26</v>
      </c>
      <c r="F5378" t="s">
        <v>15</v>
      </c>
      <c r="G5378">
        <v>4</v>
      </c>
      <c r="H5378" s="5">
        <v>409.7</v>
      </c>
      <c r="I5378" s="5">
        <v>0.15</v>
      </c>
      <c r="J5378" s="5">
        <v>1392.98</v>
      </c>
      <c r="K5378" s="5">
        <v>115.2181230391563</v>
      </c>
      <c r="L5378">
        <f>YEAR(SalesData[Order Date])</f>
        <v>2024</v>
      </c>
      <c r="M5378">
        <f>MONTH(SalesData[Order Date])</f>
        <v>6</v>
      </c>
      <c r="N5378" t="str">
        <f>TEXT(SalesData[[#This Row],[Order Date]], "mmmm")</f>
        <v>June</v>
      </c>
      <c r="O5378" s="7">
        <f>IF(SalesData[Sales]=0,0,SalesData[Profit]/SalesData[Sales])</f>
        <v>8.2713407973665304E-2</v>
      </c>
      <c r="P5378" s="8">
        <f t="shared" ref="P5378:P5441" si="84">IF(H:H*G:G=0, 0, (I:I/(H:H*G:G)))</f>
        <v>9.1530388088845497E-5</v>
      </c>
      <c r="Q5378" t="str">
        <f>IF(SalesData[[#This Row],[Discount]]&gt;0, "Yes", "No")</f>
        <v>Yes</v>
      </c>
      <c r="R5378" t="str">
        <f>TEXT(SalesData[[#This Row],[Order Date]],"mmm-yyyy")</f>
        <v>Jun-2024</v>
      </c>
      <c r="S5378">
        <f>YEAR(SalesData[[#This Row],[Order Date]])*100 + MONTH(SalesData[[#This Row],[Order Date]])</f>
        <v>202406</v>
      </c>
    </row>
    <row r="5379" spans="1:19" x14ac:dyDescent="0.3">
      <c r="A5379" t="s">
        <v>2377</v>
      </c>
      <c r="B5379" s="3">
        <v>45471</v>
      </c>
      <c r="C5379" t="s">
        <v>2378</v>
      </c>
      <c r="D5379" t="s">
        <v>18</v>
      </c>
      <c r="E5379" t="s">
        <v>14</v>
      </c>
      <c r="F5379" t="s">
        <v>20</v>
      </c>
      <c r="G5379">
        <v>9</v>
      </c>
      <c r="H5379" s="5">
        <v>102.01</v>
      </c>
      <c r="I5379" s="5">
        <v>0.17</v>
      </c>
      <c r="J5379" s="5">
        <v>762.01469999999995</v>
      </c>
      <c r="K5379" s="5">
        <v>75.125881166805115</v>
      </c>
      <c r="L5379">
        <f>YEAR(SalesData[Order Date])</f>
        <v>2024</v>
      </c>
      <c r="M5379">
        <f>MONTH(SalesData[Order Date])</f>
        <v>6</v>
      </c>
      <c r="N5379" t="str">
        <f>TEXT(SalesData[[#This Row],[Order Date]], "mmmm")</f>
        <v>June</v>
      </c>
      <c r="O5379" s="7">
        <f>IF(SalesData[Sales]=0,0,SalesData[Profit]/SalesData[Sales])</f>
        <v>9.8588493328022567E-2</v>
      </c>
      <c r="P5379" s="8">
        <f t="shared" si="84"/>
        <v>1.8516703155464063E-4</v>
      </c>
      <c r="Q5379" t="str">
        <f>IF(SalesData[[#This Row],[Discount]]&gt;0, "Yes", "No")</f>
        <v>Yes</v>
      </c>
      <c r="R5379" t="str">
        <f>TEXT(SalesData[[#This Row],[Order Date]],"mmm-yyyy")</f>
        <v>Jun-2024</v>
      </c>
      <c r="S5379">
        <f>YEAR(SalesData[[#This Row],[Order Date]])*100 + MONTH(SalesData[[#This Row],[Order Date]])</f>
        <v>202406</v>
      </c>
    </row>
    <row r="5380" spans="1:19" x14ac:dyDescent="0.3">
      <c r="A5380" t="s">
        <v>2390</v>
      </c>
      <c r="B5380" s="3">
        <v>45473</v>
      </c>
      <c r="C5380" t="s">
        <v>2391</v>
      </c>
      <c r="D5380" t="s">
        <v>30</v>
      </c>
      <c r="E5380" t="s">
        <v>14</v>
      </c>
      <c r="F5380" t="s">
        <v>44</v>
      </c>
      <c r="G5380">
        <v>1</v>
      </c>
      <c r="H5380" s="5">
        <v>790.68</v>
      </c>
      <c r="I5380" s="5">
        <v>0.16</v>
      </c>
      <c r="J5380" s="5">
        <v>664.17119999999989</v>
      </c>
      <c r="K5380" s="5">
        <v>180.23028138007271</v>
      </c>
      <c r="L5380">
        <f>YEAR(SalesData[Order Date])</f>
        <v>2024</v>
      </c>
      <c r="M5380">
        <f>MONTH(SalesData[Order Date])</f>
        <v>6</v>
      </c>
      <c r="N5380" t="str">
        <f>TEXT(SalesData[[#This Row],[Order Date]], "mmmm")</f>
        <v>June</v>
      </c>
      <c r="O5380" s="7">
        <f>IF(SalesData[Sales]=0,0,SalesData[Profit]/SalesData[Sales])</f>
        <v>0.2713611812437407</v>
      </c>
      <c r="P5380" s="8">
        <f t="shared" si="84"/>
        <v>2.0235746446097032E-4</v>
      </c>
      <c r="Q5380" t="str">
        <f>IF(SalesData[[#This Row],[Discount]]&gt;0, "Yes", "No")</f>
        <v>Yes</v>
      </c>
      <c r="R5380" t="str">
        <f>TEXT(SalesData[[#This Row],[Order Date]],"mmm-yyyy")</f>
        <v>Jun-2024</v>
      </c>
      <c r="S5380">
        <f>YEAR(SalesData[[#This Row],[Order Date]])*100 + MONTH(SalesData[[#This Row],[Order Date]])</f>
        <v>202406</v>
      </c>
    </row>
    <row r="5381" spans="1:19" x14ac:dyDescent="0.3">
      <c r="A5381" t="s">
        <v>2414</v>
      </c>
      <c r="B5381" s="3">
        <v>45470</v>
      </c>
      <c r="C5381" t="s">
        <v>2415</v>
      </c>
      <c r="D5381" t="s">
        <v>13</v>
      </c>
      <c r="E5381" t="s">
        <v>14</v>
      </c>
      <c r="F5381" t="s">
        <v>62</v>
      </c>
      <c r="G5381">
        <v>7</v>
      </c>
      <c r="H5381" s="5">
        <v>960.35</v>
      </c>
      <c r="I5381" s="5">
        <v>0.23</v>
      </c>
      <c r="J5381" s="5">
        <v>5176.2865000000002</v>
      </c>
      <c r="K5381" s="5">
        <v>1141.009595778153</v>
      </c>
      <c r="L5381">
        <f>YEAR(SalesData[Order Date])</f>
        <v>2024</v>
      </c>
      <c r="M5381">
        <f>MONTH(SalesData[Order Date])</f>
        <v>6</v>
      </c>
      <c r="N5381" t="str">
        <f>TEXT(SalesData[[#This Row],[Order Date]], "mmmm")</f>
        <v>June</v>
      </c>
      <c r="O5381" s="7">
        <f>IF(SalesData[Sales]=0,0,SalesData[Profit]/SalesData[Sales])</f>
        <v>0.22043014732243915</v>
      </c>
      <c r="P5381" s="8">
        <f t="shared" si="84"/>
        <v>3.4213716725301043E-5</v>
      </c>
      <c r="Q5381" t="str">
        <f>IF(SalesData[[#This Row],[Discount]]&gt;0, "Yes", "No")</f>
        <v>Yes</v>
      </c>
      <c r="R5381" t="str">
        <f>TEXT(SalesData[[#This Row],[Order Date]],"mmm-yyyy")</f>
        <v>Jun-2024</v>
      </c>
      <c r="S5381">
        <f>YEAR(SalesData[[#This Row],[Order Date]])*100 + MONTH(SalesData[[#This Row],[Order Date]])</f>
        <v>202406</v>
      </c>
    </row>
    <row r="5382" spans="1:19" x14ac:dyDescent="0.3">
      <c r="A5382" t="s">
        <v>2442</v>
      </c>
      <c r="B5382" s="3">
        <v>45466</v>
      </c>
      <c r="C5382" t="s">
        <v>2443</v>
      </c>
      <c r="D5382" t="s">
        <v>23</v>
      </c>
      <c r="E5382" t="s">
        <v>19</v>
      </c>
      <c r="F5382" t="s">
        <v>44</v>
      </c>
      <c r="G5382">
        <v>1</v>
      </c>
      <c r="H5382" s="5">
        <v>52.87</v>
      </c>
      <c r="I5382" s="5">
        <v>7.0000000000000007E-2</v>
      </c>
      <c r="J5382" s="5">
        <v>49.169099999999993</v>
      </c>
      <c r="K5382" s="5">
        <v>10.781443730377831</v>
      </c>
      <c r="L5382">
        <f>YEAR(SalesData[Order Date])</f>
        <v>2024</v>
      </c>
      <c r="M5382">
        <f>MONTH(SalesData[Order Date])</f>
        <v>6</v>
      </c>
      <c r="N5382" t="str">
        <f>TEXT(SalesData[[#This Row],[Order Date]], "mmmm")</f>
        <v>June</v>
      </c>
      <c r="O5382" s="7">
        <f>IF(SalesData[Sales]=0,0,SalesData[Profit]/SalesData[Sales])</f>
        <v>0.21927274915298087</v>
      </c>
      <c r="P5382" s="8">
        <f t="shared" si="84"/>
        <v>1.324002269718177E-3</v>
      </c>
      <c r="Q5382" t="str">
        <f>IF(SalesData[[#This Row],[Discount]]&gt;0, "Yes", "No")</f>
        <v>Yes</v>
      </c>
      <c r="R5382" t="str">
        <f>TEXT(SalesData[[#This Row],[Order Date]],"mmm-yyyy")</f>
        <v>Jun-2024</v>
      </c>
      <c r="S5382">
        <f>YEAR(SalesData[[#This Row],[Order Date]])*100 + MONTH(SalesData[[#This Row],[Order Date]])</f>
        <v>202406</v>
      </c>
    </row>
    <row r="5383" spans="1:19" x14ac:dyDescent="0.3">
      <c r="A5383" t="s">
        <v>2472</v>
      </c>
      <c r="B5383" s="3">
        <v>45467</v>
      </c>
      <c r="C5383" t="s">
        <v>2473</v>
      </c>
      <c r="D5383" t="s">
        <v>18</v>
      </c>
      <c r="E5383" t="s">
        <v>19</v>
      </c>
      <c r="F5383" t="s">
        <v>53</v>
      </c>
      <c r="G5383">
        <v>5</v>
      </c>
      <c r="H5383" s="5">
        <v>485.82</v>
      </c>
      <c r="I5383" s="5">
        <v>0.28999999999999998</v>
      </c>
      <c r="J5383" s="5">
        <v>1724.6610000000001</v>
      </c>
      <c r="K5383" s="5">
        <v>150.466966419145</v>
      </c>
      <c r="L5383">
        <f>YEAR(SalesData[Order Date])</f>
        <v>2024</v>
      </c>
      <c r="M5383">
        <f>MONTH(SalesData[Order Date])</f>
        <v>6</v>
      </c>
      <c r="N5383" t="str">
        <f>TEXT(SalesData[[#This Row],[Order Date]], "mmmm")</f>
        <v>June</v>
      </c>
      <c r="O5383" s="7">
        <f>IF(SalesData[Sales]=0,0,SalesData[Profit]/SalesData[Sales])</f>
        <v>8.7244372325428005E-2</v>
      </c>
      <c r="P5383" s="8">
        <f t="shared" si="84"/>
        <v>1.1938578074183854E-4</v>
      </c>
      <c r="Q5383" t="str">
        <f>IF(SalesData[[#This Row],[Discount]]&gt;0, "Yes", "No")</f>
        <v>Yes</v>
      </c>
      <c r="R5383" t="str">
        <f>TEXT(SalesData[[#This Row],[Order Date]],"mmm-yyyy")</f>
        <v>Jun-2024</v>
      </c>
      <c r="S5383">
        <f>YEAR(SalesData[[#This Row],[Order Date]])*100 + MONTH(SalesData[[#This Row],[Order Date]])</f>
        <v>202406</v>
      </c>
    </row>
    <row r="5384" spans="1:19" x14ac:dyDescent="0.3">
      <c r="A5384" t="s">
        <v>2506</v>
      </c>
      <c r="B5384" s="3">
        <v>45463</v>
      </c>
      <c r="C5384" t="s">
        <v>2507</v>
      </c>
      <c r="D5384" t="s">
        <v>23</v>
      </c>
      <c r="E5384" t="s">
        <v>14</v>
      </c>
      <c r="F5384" t="s">
        <v>53</v>
      </c>
      <c r="G5384">
        <v>4</v>
      </c>
      <c r="H5384" s="5">
        <v>576.14</v>
      </c>
      <c r="I5384" s="5">
        <v>0.28999999999999998</v>
      </c>
      <c r="J5384" s="5">
        <v>1636.2375999999999</v>
      </c>
      <c r="K5384" s="5">
        <v>411.86749018806432</v>
      </c>
      <c r="L5384">
        <f>YEAR(SalesData[Order Date])</f>
        <v>2024</v>
      </c>
      <c r="M5384">
        <f>MONTH(SalesData[Order Date])</f>
        <v>6</v>
      </c>
      <c r="N5384" t="str">
        <f>TEXT(SalesData[[#This Row],[Order Date]], "mmmm")</f>
        <v>June</v>
      </c>
      <c r="O5384" s="7">
        <f>IF(SalesData[Sales]=0,0,SalesData[Profit]/SalesData[Sales])</f>
        <v>0.25171618729948775</v>
      </c>
      <c r="P5384" s="8">
        <f t="shared" si="84"/>
        <v>1.2583747005936056E-4</v>
      </c>
      <c r="Q5384" t="str">
        <f>IF(SalesData[[#This Row],[Discount]]&gt;0, "Yes", "No")</f>
        <v>Yes</v>
      </c>
      <c r="R5384" t="str">
        <f>TEXT(SalesData[[#This Row],[Order Date]],"mmm-yyyy")</f>
        <v>Jun-2024</v>
      </c>
      <c r="S5384">
        <f>YEAR(SalesData[[#This Row],[Order Date]])*100 + MONTH(SalesData[[#This Row],[Order Date]])</f>
        <v>202406</v>
      </c>
    </row>
    <row r="5385" spans="1:19" x14ac:dyDescent="0.3">
      <c r="A5385" t="s">
        <v>2528</v>
      </c>
      <c r="B5385" s="3">
        <v>45445</v>
      </c>
      <c r="C5385" t="s">
        <v>2529</v>
      </c>
      <c r="D5385" t="s">
        <v>30</v>
      </c>
      <c r="E5385" t="s">
        <v>14</v>
      </c>
      <c r="F5385" t="s">
        <v>91</v>
      </c>
      <c r="G5385">
        <v>5</v>
      </c>
      <c r="H5385" s="5">
        <v>772.08</v>
      </c>
      <c r="I5385" s="5">
        <v>0.01</v>
      </c>
      <c r="J5385" s="5">
        <v>3821.7959999999998</v>
      </c>
      <c r="K5385" s="5">
        <v>300.98812508714451</v>
      </c>
      <c r="L5385">
        <f>YEAR(SalesData[Order Date])</f>
        <v>2024</v>
      </c>
      <c r="M5385">
        <f>MONTH(SalesData[Order Date])</f>
        <v>6</v>
      </c>
      <c r="N5385" t="str">
        <f>TEXT(SalesData[[#This Row],[Order Date]], "mmmm")</f>
        <v>June</v>
      </c>
      <c r="O5385" s="7">
        <f>IF(SalesData[Sales]=0,0,SalesData[Profit]/SalesData[Sales])</f>
        <v>7.8755675364970953E-2</v>
      </c>
      <c r="P5385" s="8">
        <f t="shared" si="84"/>
        <v>2.5904051393637963E-6</v>
      </c>
      <c r="Q5385" t="str">
        <f>IF(SalesData[[#This Row],[Discount]]&gt;0, "Yes", "No")</f>
        <v>Yes</v>
      </c>
      <c r="R5385" t="str">
        <f>TEXT(SalesData[[#This Row],[Order Date]],"mmm-yyyy")</f>
        <v>Jun-2024</v>
      </c>
      <c r="S5385">
        <f>YEAR(SalesData[[#This Row],[Order Date]])*100 + MONTH(SalesData[[#This Row],[Order Date]])</f>
        <v>202406</v>
      </c>
    </row>
    <row r="5386" spans="1:19" x14ac:dyDescent="0.3">
      <c r="A5386" t="s">
        <v>2544</v>
      </c>
      <c r="B5386" s="3">
        <v>45454</v>
      </c>
      <c r="C5386" t="s">
        <v>2545</v>
      </c>
      <c r="D5386" t="s">
        <v>23</v>
      </c>
      <c r="E5386" t="s">
        <v>14</v>
      </c>
      <c r="F5386" t="s">
        <v>62</v>
      </c>
      <c r="G5386">
        <v>1</v>
      </c>
      <c r="H5386" s="5">
        <v>132.82</v>
      </c>
      <c r="I5386" s="5">
        <v>0.24</v>
      </c>
      <c r="J5386" s="5">
        <v>100.9432</v>
      </c>
      <c r="K5386" s="5">
        <v>10.955462397605819</v>
      </c>
      <c r="L5386">
        <f>YEAR(SalesData[Order Date])</f>
        <v>2024</v>
      </c>
      <c r="M5386">
        <f>MONTH(SalesData[Order Date])</f>
        <v>6</v>
      </c>
      <c r="N5386" t="str">
        <f>TEXT(SalesData[[#This Row],[Order Date]], "mmmm")</f>
        <v>June</v>
      </c>
      <c r="O5386" s="7">
        <f>IF(SalesData[Sales]=0,0,SalesData[Profit]/SalesData[Sales])</f>
        <v>0.10853095996169944</v>
      </c>
      <c r="P5386" s="8">
        <f t="shared" si="84"/>
        <v>1.8069567836169252E-3</v>
      </c>
      <c r="Q5386" t="str">
        <f>IF(SalesData[[#This Row],[Discount]]&gt;0, "Yes", "No")</f>
        <v>Yes</v>
      </c>
      <c r="R5386" t="str">
        <f>TEXT(SalesData[[#This Row],[Order Date]],"mmm-yyyy")</f>
        <v>Jun-2024</v>
      </c>
      <c r="S5386">
        <f>YEAR(SalesData[[#This Row],[Order Date]])*100 + MONTH(SalesData[[#This Row],[Order Date]])</f>
        <v>202406</v>
      </c>
    </row>
    <row r="5387" spans="1:19" x14ac:dyDescent="0.3">
      <c r="A5387" t="s">
        <v>2584</v>
      </c>
      <c r="B5387" s="3">
        <v>45465</v>
      </c>
      <c r="C5387" t="s">
        <v>2585</v>
      </c>
      <c r="D5387" t="s">
        <v>13</v>
      </c>
      <c r="E5387" t="s">
        <v>26</v>
      </c>
      <c r="F5387" t="s">
        <v>31</v>
      </c>
      <c r="G5387">
        <v>2</v>
      </c>
      <c r="H5387" s="5">
        <v>560.96</v>
      </c>
      <c r="I5387" s="5">
        <v>0.14000000000000001</v>
      </c>
      <c r="J5387" s="5">
        <v>964.85120000000006</v>
      </c>
      <c r="K5387" s="5">
        <v>172.28583435605751</v>
      </c>
      <c r="L5387">
        <f>YEAR(SalesData[Order Date])</f>
        <v>2024</v>
      </c>
      <c r="M5387">
        <f>MONTH(SalesData[Order Date])</f>
        <v>6</v>
      </c>
      <c r="N5387" t="str">
        <f>TEXT(SalesData[[#This Row],[Order Date]], "mmmm")</f>
        <v>June</v>
      </c>
      <c r="O5387" s="7">
        <f>IF(SalesData[Sales]=0,0,SalesData[Profit]/SalesData[Sales])</f>
        <v>0.17856207709132507</v>
      </c>
      <c r="P5387" s="8">
        <f t="shared" si="84"/>
        <v>1.2478608100399317E-4</v>
      </c>
      <c r="Q5387" t="str">
        <f>IF(SalesData[[#This Row],[Discount]]&gt;0, "Yes", "No")</f>
        <v>Yes</v>
      </c>
      <c r="R5387" t="str">
        <f>TEXT(SalesData[[#This Row],[Order Date]],"mmm-yyyy")</f>
        <v>Jun-2024</v>
      </c>
      <c r="S5387">
        <f>YEAR(SalesData[[#This Row],[Order Date]])*100 + MONTH(SalesData[[#This Row],[Order Date]])</f>
        <v>202406</v>
      </c>
    </row>
    <row r="5388" spans="1:19" x14ac:dyDescent="0.3">
      <c r="A5388" t="s">
        <v>2594</v>
      </c>
      <c r="B5388" s="3">
        <v>45449</v>
      </c>
      <c r="C5388" t="s">
        <v>2595</v>
      </c>
      <c r="D5388" t="s">
        <v>18</v>
      </c>
      <c r="E5388" t="s">
        <v>14</v>
      </c>
      <c r="F5388" t="s">
        <v>15</v>
      </c>
      <c r="G5388">
        <v>7</v>
      </c>
      <c r="H5388" s="5">
        <v>613.72</v>
      </c>
      <c r="I5388" s="5">
        <v>0.19</v>
      </c>
      <c r="J5388" s="5">
        <v>3479.7923999999998</v>
      </c>
      <c r="K5388" s="5">
        <v>1013.199973011316</v>
      </c>
      <c r="L5388">
        <f>YEAR(SalesData[Order Date])</f>
        <v>2024</v>
      </c>
      <c r="M5388">
        <f>MONTH(SalesData[Order Date])</f>
        <v>6</v>
      </c>
      <c r="N5388" t="str">
        <f>TEXT(SalesData[[#This Row],[Order Date]], "mmmm")</f>
        <v>June</v>
      </c>
      <c r="O5388" s="7">
        <f>IF(SalesData[Sales]=0,0,SalesData[Profit]/SalesData[Sales])</f>
        <v>0.29116678713687522</v>
      </c>
      <c r="P5388" s="8">
        <f t="shared" si="84"/>
        <v>4.4226776286999193E-5</v>
      </c>
      <c r="Q5388" t="str">
        <f>IF(SalesData[[#This Row],[Discount]]&gt;0, "Yes", "No")</f>
        <v>Yes</v>
      </c>
      <c r="R5388" t="str">
        <f>TEXT(SalesData[[#This Row],[Order Date]],"mmm-yyyy")</f>
        <v>Jun-2024</v>
      </c>
      <c r="S5388">
        <f>YEAR(SalesData[[#This Row],[Order Date]])*100 + MONTH(SalesData[[#This Row],[Order Date]])</f>
        <v>202406</v>
      </c>
    </row>
    <row r="5389" spans="1:19" x14ac:dyDescent="0.3">
      <c r="A5389" t="s">
        <v>2600</v>
      </c>
      <c r="B5389" s="3">
        <v>45465</v>
      </c>
      <c r="C5389" t="s">
        <v>2601</v>
      </c>
      <c r="D5389" t="s">
        <v>13</v>
      </c>
      <c r="E5389" t="s">
        <v>19</v>
      </c>
      <c r="F5389" t="s">
        <v>91</v>
      </c>
      <c r="G5389">
        <v>4</v>
      </c>
      <c r="H5389" s="5">
        <v>926.35</v>
      </c>
      <c r="I5389" s="5">
        <v>7.0000000000000007E-2</v>
      </c>
      <c r="J5389" s="5">
        <v>3446.0219999999999</v>
      </c>
      <c r="K5389" s="5">
        <v>933.49827133936549</v>
      </c>
      <c r="L5389">
        <f>YEAR(SalesData[Order Date])</f>
        <v>2024</v>
      </c>
      <c r="M5389">
        <f>MONTH(SalesData[Order Date])</f>
        <v>6</v>
      </c>
      <c r="N5389" t="str">
        <f>TEXT(SalesData[[#This Row],[Order Date]], "mmmm")</f>
        <v>June</v>
      </c>
      <c r="O5389" s="7">
        <f>IF(SalesData[Sales]=0,0,SalesData[Profit]/SalesData[Sales])</f>
        <v>0.27089155882909788</v>
      </c>
      <c r="P5389" s="8">
        <f t="shared" si="84"/>
        <v>1.8891347762724673E-5</v>
      </c>
      <c r="Q5389" t="str">
        <f>IF(SalesData[[#This Row],[Discount]]&gt;0, "Yes", "No")</f>
        <v>Yes</v>
      </c>
      <c r="R5389" t="str">
        <f>TEXT(SalesData[[#This Row],[Order Date]],"mmm-yyyy")</f>
        <v>Jun-2024</v>
      </c>
      <c r="S5389">
        <f>YEAR(SalesData[[#This Row],[Order Date]])*100 + MONTH(SalesData[[#This Row],[Order Date]])</f>
        <v>202406</v>
      </c>
    </row>
    <row r="5390" spans="1:19" x14ac:dyDescent="0.3">
      <c r="A5390" t="s">
        <v>2620</v>
      </c>
      <c r="B5390" s="3">
        <v>45472</v>
      </c>
      <c r="C5390" t="s">
        <v>2621</v>
      </c>
      <c r="D5390" t="s">
        <v>30</v>
      </c>
      <c r="E5390" t="s">
        <v>26</v>
      </c>
      <c r="F5390" t="s">
        <v>44</v>
      </c>
      <c r="G5390">
        <v>1</v>
      </c>
      <c r="H5390" s="5">
        <v>533.4</v>
      </c>
      <c r="I5390" s="5">
        <v>0.11</v>
      </c>
      <c r="J5390" s="5">
        <v>474.726</v>
      </c>
      <c r="K5390" s="5">
        <v>122.8238624609951</v>
      </c>
      <c r="L5390">
        <f>YEAR(SalesData[Order Date])</f>
        <v>2024</v>
      </c>
      <c r="M5390">
        <f>MONTH(SalesData[Order Date])</f>
        <v>6</v>
      </c>
      <c r="N5390" t="str">
        <f>TEXT(SalesData[[#This Row],[Order Date]], "mmmm")</f>
        <v>June</v>
      </c>
      <c r="O5390" s="7">
        <f>IF(SalesData[Sales]=0,0,SalesData[Profit]/SalesData[Sales])</f>
        <v>0.25872579648259225</v>
      </c>
      <c r="P5390" s="8">
        <f t="shared" si="84"/>
        <v>2.0622422197225348E-4</v>
      </c>
      <c r="Q5390" t="str">
        <f>IF(SalesData[[#This Row],[Discount]]&gt;0, "Yes", "No")</f>
        <v>Yes</v>
      </c>
      <c r="R5390" t="str">
        <f>TEXT(SalesData[[#This Row],[Order Date]],"mmm-yyyy")</f>
        <v>Jun-2024</v>
      </c>
      <c r="S5390">
        <f>YEAR(SalesData[[#This Row],[Order Date]])*100 + MONTH(SalesData[[#This Row],[Order Date]])</f>
        <v>202406</v>
      </c>
    </row>
    <row r="5391" spans="1:19" x14ac:dyDescent="0.3">
      <c r="A5391" t="s">
        <v>2702</v>
      </c>
      <c r="B5391" s="3">
        <v>45465</v>
      </c>
      <c r="C5391" t="s">
        <v>2703</v>
      </c>
      <c r="D5391" t="s">
        <v>18</v>
      </c>
      <c r="E5391" t="s">
        <v>19</v>
      </c>
      <c r="F5391" t="s">
        <v>91</v>
      </c>
      <c r="G5391">
        <v>8</v>
      </c>
      <c r="H5391" s="5">
        <v>345.94</v>
      </c>
      <c r="I5391" s="5">
        <v>0.01</v>
      </c>
      <c r="J5391" s="5">
        <v>2739.8447999999999</v>
      </c>
      <c r="K5391" s="5">
        <v>676.14751254069245</v>
      </c>
      <c r="L5391">
        <f>YEAR(SalesData[Order Date])</f>
        <v>2024</v>
      </c>
      <c r="M5391">
        <f>MONTH(SalesData[Order Date])</f>
        <v>6</v>
      </c>
      <c r="N5391" t="str">
        <f>TEXT(SalesData[[#This Row],[Order Date]], "mmmm")</f>
        <v>June</v>
      </c>
      <c r="O5391" s="7">
        <f>IF(SalesData[Sales]=0,0,SalesData[Profit]/SalesData[Sales])</f>
        <v>0.24678314353451425</v>
      </c>
      <c r="P5391" s="8">
        <f t="shared" si="84"/>
        <v>3.6133433543389027E-6</v>
      </c>
      <c r="Q5391" t="str">
        <f>IF(SalesData[[#This Row],[Discount]]&gt;0, "Yes", "No")</f>
        <v>Yes</v>
      </c>
      <c r="R5391" t="str">
        <f>TEXT(SalesData[[#This Row],[Order Date]],"mmm-yyyy")</f>
        <v>Jun-2024</v>
      </c>
      <c r="S5391">
        <f>YEAR(SalesData[[#This Row],[Order Date]])*100 + MONTH(SalesData[[#This Row],[Order Date]])</f>
        <v>202406</v>
      </c>
    </row>
    <row r="5392" spans="1:19" x14ac:dyDescent="0.3">
      <c r="A5392" t="s">
        <v>2716</v>
      </c>
      <c r="B5392" s="3">
        <v>45447</v>
      </c>
      <c r="C5392" t="s">
        <v>1798</v>
      </c>
      <c r="D5392" t="s">
        <v>18</v>
      </c>
      <c r="E5392" t="s">
        <v>26</v>
      </c>
      <c r="F5392" t="s">
        <v>31</v>
      </c>
      <c r="G5392">
        <v>9</v>
      </c>
      <c r="H5392" s="5">
        <v>729.93</v>
      </c>
      <c r="I5392" s="5">
        <v>0.19</v>
      </c>
      <c r="J5392" s="5">
        <v>5321.1896999999999</v>
      </c>
      <c r="K5392" s="5">
        <v>777.2479586474326</v>
      </c>
      <c r="L5392">
        <f>YEAR(SalesData[Order Date])</f>
        <v>2024</v>
      </c>
      <c r="M5392">
        <f>MONTH(SalesData[Order Date])</f>
        <v>6</v>
      </c>
      <c r="N5392" t="str">
        <f>TEXT(SalesData[[#This Row],[Order Date]], "mmmm")</f>
        <v>June</v>
      </c>
      <c r="O5392" s="7">
        <f>IF(SalesData[Sales]=0,0,SalesData[Profit]/SalesData[Sales])</f>
        <v>0.14606657579740723</v>
      </c>
      <c r="P5392" s="8">
        <f t="shared" si="84"/>
        <v>2.8922103641597293E-5</v>
      </c>
      <c r="Q5392" t="str">
        <f>IF(SalesData[[#This Row],[Discount]]&gt;0, "Yes", "No")</f>
        <v>Yes</v>
      </c>
      <c r="R5392" t="str">
        <f>TEXT(SalesData[[#This Row],[Order Date]],"mmm-yyyy")</f>
        <v>Jun-2024</v>
      </c>
      <c r="S5392">
        <f>YEAR(SalesData[[#This Row],[Order Date]])*100 + MONTH(SalesData[[#This Row],[Order Date]])</f>
        <v>202406</v>
      </c>
    </row>
    <row r="5393" spans="1:19" x14ac:dyDescent="0.3">
      <c r="A5393" t="s">
        <v>2771</v>
      </c>
      <c r="B5393" s="3">
        <v>45472</v>
      </c>
      <c r="C5393" t="s">
        <v>2772</v>
      </c>
      <c r="D5393" t="s">
        <v>23</v>
      </c>
      <c r="E5393" t="s">
        <v>14</v>
      </c>
      <c r="F5393" t="s">
        <v>62</v>
      </c>
      <c r="G5393">
        <v>4</v>
      </c>
      <c r="H5393" s="5">
        <v>857.79</v>
      </c>
      <c r="I5393" s="5">
        <v>0.24</v>
      </c>
      <c r="J5393" s="5">
        <v>2607.6815999999999</v>
      </c>
      <c r="K5393" s="5">
        <v>623.27798825336117</v>
      </c>
      <c r="L5393">
        <f>YEAR(SalesData[Order Date])</f>
        <v>2024</v>
      </c>
      <c r="M5393">
        <f>MONTH(SalesData[Order Date])</f>
        <v>6</v>
      </c>
      <c r="N5393" t="str">
        <f>TEXT(SalesData[[#This Row],[Order Date]], "mmmm")</f>
        <v>June</v>
      </c>
      <c r="O5393" s="7">
        <f>IF(SalesData[Sales]=0,0,SalesData[Profit]/SalesData[Sales])</f>
        <v>0.23901613918407877</v>
      </c>
      <c r="P5393" s="8">
        <f t="shared" si="84"/>
        <v>6.9947189871646901E-5</v>
      </c>
      <c r="Q5393" t="str">
        <f>IF(SalesData[[#This Row],[Discount]]&gt;0, "Yes", "No")</f>
        <v>Yes</v>
      </c>
      <c r="R5393" t="str">
        <f>TEXT(SalesData[[#This Row],[Order Date]],"mmm-yyyy")</f>
        <v>Jun-2024</v>
      </c>
      <c r="S5393">
        <f>YEAR(SalesData[[#This Row],[Order Date]])*100 + MONTH(SalesData[[#This Row],[Order Date]])</f>
        <v>202406</v>
      </c>
    </row>
    <row r="5394" spans="1:19" x14ac:dyDescent="0.3">
      <c r="A5394" t="s">
        <v>2773</v>
      </c>
      <c r="B5394" s="3">
        <v>45464</v>
      </c>
      <c r="C5394" t="s">
        <v>2774</v>
      </c>
      <c r="D5394" t="s">
        <v>18</v>
      </c>
      <c r="E5394" t="s">
        <v>26</v>
      </c>
      <c r="F5394" t="s">
        <v>34</v>
      </c>
      <c r="G5394">
        <v>1</v>
      </c>
      <c r="H5394" s="5">
        <v>989.99</v>
      </c>
      <c r="I5394" s="5">
        <v>0.05</v>
      </c>
      <c r="J5394" s="5">
        <v>940.4905</v>
      </c>
      <c r="K5394" s="5">
        <v>229.34406563714069</v>
      </c>
      <c r="L5394">
        <f>YEAR(SalesData[Order Date])</f>
        <v>2024</v>
      </c>
      <c r="M5394">
        <f>MONTH(SalesData[Order Date])</f>
        <v>6</v>
      </c>
      <c r="N5394" t="str">
        <f>TEXT(SalesData[[#This Row],[Order Date]], "mmmm")</f>
        <v>June</v>
      </c>
      <c r="O5394" s="7">
        <f>IF(SalesData[Sales]=0,0,SalesData[Profit]/SalesData[Sales])</f>
        <v>0.24385580251702776</v>
      </c>
      <c r="P5394" s="8">
        <f t="shared" si="84"/>
        <v>5.0505560662228915E-5</v>
      </c>
      <c r="Q5394" t="str">
        <f>IF(SalesData[[#This Row],[Discount]]&gt;0, "Yes", "No")</f>
        <v>Yes</v>
      </c>
      <c r="R5394" t="str">
        <f>TEXT(SalesData[[#This Row],[Order Date]],"mmm-yyyy")</f>
        <v>Jun-2024</v>
      </c>
      <c r="S5394">
        <f>YEAR(SalesData[[#This Row],[Order Date]])*100 + MONTH(SalesData[[#This Row],[Order Date]])</f>
        <v>202406</v>
      </c>
    </row>
    <row r="5395" spans="1:19" x14ac:dyDescent="0.3">
      <c r="A5395" t="s">
        <v>2916</v>
      </c>
      <c r="B5395" s="3">
        <v>45473</v>
      </c>
      <c r="C5395" t="s">
        <v>2917</v>
      </c>
      <c r="D5395" t="s">
        <v>18</v>
      </c>
      <c r="E5395" t="s">
        <v>19</v>
      </c>
      <c r="F5395" t="s">
        <v>27</v>
      </c>
      <c r="G5395">
        <v>8</v>
      </c>
      <c r="H5395" s="5">
        <v>531.22</v>
      </c>
      <c r="I5395" s="5">
        <v>0.2</v>
      </c>
      <c r="J5395" s="5">
        <v>3399.808</v>
      </c>
      <c r="K5395" s="5">
        <v>348.42195822741638</v>
      </c>
      <c r="L5395">
        <f>YEAR(SalesData[Order Date])</f>
        <v>2024</v>
      </c>
      <c r="M5395">
        <f>MONTH(SalesData[Order Date])</f>
        <v>6</v>
      </c>
      <c r="N5395" t="str">
        <f>TEXT(SalesData[[#This Row],[Order Date]], "mmmm")</f>
        <v>June</v>
      </c>
      <c r="O5395" s="7">
        <f>IF(SalesData[Sales]=0,0,SalesData[Profit]/SalesData[Sales])</f>
        <v>0.1024828338033843</v>
      </c>
      <c r="P5395" s="8">
        <f t="shared" si="84"/>
        <v>4.7061481118933778E-5</v>
      </c>
      <c r="Q5395" t="str">
        <f>IF(SalesData[[#This Row],[Discount]]&gt;0, "Yes", "No")</f>
        <v>Yes</v>
      </c>
      <c r="R5395" t="str">
        <f>TEXT(SalesData[[#This Row],[Order Date]],"mmm-yyyy")</f>
        <v>Jun-2024</v>
      </c>
      <c r="S5395">
        <f>YEAR(SalesData[[#This Row],[Order Date]])*100 + MONTH(SalesData[[#This Row],[Order Date]])</f>
        <v>202406</v>
      </c>
    </row>
    <row r="5396" spans="1:19" x14ac:dyDescent="0.3">
      <c r="A5396" t="s">
        <v>3013</v>
      </c>
      <c r="B5396" s="3">
        <v>45469</v>
      </c>
      <c r="C5396" t="s">
        <v>3014</v>
      </c>
      <c r="D5396" t="s">
        <v>30</v>
      </c>
      <c r="E5396" t="s">
        <v>14</v>
      </c>
      <c r="F5396" t="s">
        <v>91</v>
      </c>
      <c r="G5396">
        <v>1</v>
      </c>
      <c r="H5396" s="5">
        <v>452.87</v>
      </c>
      <c r="I5396" s="5">
        <v>0.09</v>
      </c>
      <c r="J5396" s="5">
        <v>412.11169999999998</v>
      </c>
      <c r="K5396" s="5">
        <v>56.113329035129432</v>
      </c>
      <c r="L5396">
        <f>YEAR(SalesData[Order Date])</f>
        <v>2024</v>
      </c>
      <c r="M5396">
        <f>MONTH(SalesData[Order Date])</f>
        <v>6</v>
      </c>
      <c r="N5396" t="str">
        <f>TEXT(SalesData[[#This Row],[Order Date]], "mmmm")</f>
        <v>June</v>
      </c>
      <c r="O5396" s="7">
        <f>IF(SalesData[Sales]=0,0,SalesData[Profit]/SalesData[Sales])</f>
        <v>0.1361604852158515</v>
      </c>
      <c r="P5396" s="8">
        <f t="shared" si="84"/>
        <v>1.9873252809857132E-4</v>
      </c>
      <c r="Q5396" t="str">
        <f>IF(SalesData[[#This Row],[Discount]]&gt;0, "Yes", "No")</f>
        <v>Yes</v>
      </c>
      <c r="R5396" t="str">
        <f>TEXT(SalesData[[#This Row],[Order Date]],"mmm-yyyy")</f>
        <v>Jun-2024</v>
      </c>
      <c r="S5396">
        <f>YEAR(SalesData[[#This Row],[Order Date]])*100 + MONTH(SalesData[[#This Row],[Order Date]])</f>
        <v>202406</v>
      </c>
    </row>
    <row r="5397" spans="1:19" x14ac:dyDescent="0.3">
      <c r="A5397" t="s">
        <v>3041</v>
      </c>
      <c r="B5397" s="3">
        <v>45462</v>
      </c>
      <c r="C5397" t="s">
        <v>3042</v>
      </c>
      <c r="D5397" t="s">
        <v>30</v>
      </c>
      <c r="E5397" t="s">
        <v>26</v>
      </c>
      <c r="F5397" t="s">
        <v>34</v>
      </c>
      <c r="G5397">
        <v>1</v>
      </c>
      <c r="H5397" s="5">
        <v>952.73</v>
      </c>
      <c r="I5397" s="5">
        <v>0.08</v>
      </c>
      <c r="J5397" s="5">
        <v>876.51160000000004</v>
      </c>
      <c r="K5397" s="5">
        <v>100.59923559420351</v>
      </c>
      <c r="L5397">
        <f>YEAR(SalesData[Order Date])</f>
        <v>2024</v>
      </c>
      <c r="M5397">
        <f>MONTH(SalesData[Order Date])</f>
        <v>6</v>
      </c>
      <c r="N5397" t="str">
        <f>TEXT(SalesData[[#This Row],[Order Date]], "mmmm")</f>
        <v>June</v>
      </c>
      <c r="O5397" s="7">
        <f>IF(SalesData[Sales]=0,0,SalesData[Profit]/SalesData[Sales])</f>
        <v>0.1147722809306842</v>
      </c>
      <c r="P5397" s="8">
        <f t="shared" si="84"/>
        <v>8.3969225278935272E-5</v>
      </c>
      <c r="Q5397" t="str">
        <f>IF(SalesData[[#This Row],[Discount]]&gt;0, "Yes", "No")</f>
        <v>Yes</v>
      </c>
      <c r="R5397" t="str">
        <f>TEXT(SalesData[[#This Row],[Order Date]],"mmm-yyyy")</f>
        <v>Jun-2024</v>
      </c>
      <c r="S5397">
        <f>YEAR(SalesData[[#This Row],[Order Date]])*100 + MONTH(SalesData[[#This Row],[Order Date]])</f>
        <v>202406</v>
      </c>
    </row>
    <row r="5398" spans="1:19" x14ac:dyDescent="0.3">
      <c r="A5398" t="s">
        <v>3051</v>
      </c>
      <c r="B5398" s="3">
        <v>45457</v>
      </c>
      <c r="C5398" t="s">
        <v>3052</v>
      </c>
      <c r="D5398" t="s">
        <v>30</v>
      </c>
      <c r="E5398" t="s">
        <v>19</v>
      </c>
      <c r="F5398" t="s">
        <v>62</v>
      </c>
      <c r="G5398">
        <v>3</v>
      </c>
      <c r="H5398" s="5">
        <v>826.92</v>
      </c>
      <c r="I5398" s="5">
        <v>0.25</v>
      </c>
      <c r="J5398" s="5">
        <v>1860.57</v>
      </c>
      <c r="K5398" s="5">
        <v>232.81407547605161</v>
      </c>
      <c r="L5398">
        <f>YEAR(SalesData[Order Date])</f>
        <v>2024</v>
      </c>
      <c r="M5398">
        <f>MONTH(SalesData[Order Date])</f>
        <v>6</v>
      </c>
      <c r="N5398" t="str">
        <f>TEXT(SalesData[[#This Row],[Order Date]], "mmmm")</f>
        <v>June</v>
      </c>
      <c r="O5398" s="7">
        <f>IF(SalesData[Sales]=0,0,SalesData[Profit]/SalesData[Sales])</f>
        <v>0.12513051133580119</v>
      </c>
      <c r="P5398" s="8">
        <f t="shared" si="84"/>
        <v>1.0077556877731019E-4</v>
      </c>
      <c r="Q5398" t="str">
        <f>IF(SalesData[[#This Row],[Discount]]&gt;0, "Yes", "No")</f>
        <v>Yes</v>
      </c>
      <c r="R5398" t="str">
        <f>TEXT(SalesData[[#This Row],[Order Date]],"mmm-yyyy")</f>
        <v>Jun-2024</v>
      </c>
      <c r="S5398">
        <f>YEAR(SalesData[[#This Row],[Order Date]])*100 + MONTH(SalesData[[#This Row],[Order Date]])</f>
        <v>202406</v>
      </c>
    </row>
    <row r="5399" spans="1:19" x14ac:dyDescent="0.3">
      <c r="A5399" t="s">
        <v>3067</v>
      </c>
      <c r="B5399" s="3">
        <v>45464</v>
      </c>
      <c r="C5399" t="s">
        <v>3068</v>
      </c>
      <c r="D5399" t="s">
        <v>13</v>
      </c>
      <c r="E5399" t="s">
        <v>26</v>
      </c>
      <c r="F5399" t="s">
        <v>91</v>
      </c>
      <c r="G5399">
        <v>5</v>
      </c>
      <c r="H5399" s="5">
        <v>483.4</v>
      </c>
      <c r="I5399" s="5">
        <v>0.08</v>
      </c>
      <c r="J5399" s="5">
        <v>2223.64</v>
      </c>
      <c r="K5399" s="5">
        <v>631.56391819138389</v>
      </c>
      <c r="L5399">
        <f>YEAR(SalesData[Order Date])</f>
        <v>2024</v>
      </c>
      <c r="M5399">
        <f>MONTH(SalesData[Order Date])</f>
        <v>6</v>
      </c>
      <c r="N5399" t="str">
        <f>TEXT(SalesData[[#This Row],[Order Date]], "mmmm")</f>
        <v>June</v>
      </c>
      <c r="O5399" s="7">
        <f>IF(SalesData[Sales]=0,0,SalesData[Profit]/SalesData[Sales])</f>
        <v>0.28402255679488764</v>
      </c>
      <c r="P5399" s="8">
        <f t="shared" si="84"/>
        <v>3.3098882912701697E-5</v>
      </c>
      <c r="Q5399" t="str">
        <f>IF(SalesData[[#This Row],[Discount]]&gt;0, "Yes", "No")</f>
        <v>Yes</v>
      </c>
      <c r="R5399" t="str">
        <f>TEXT(SalesData[[#This Row],[Order Date]],"mmm-yyyy")</f>
        <v>Jun-2024</v>
      </c>
      <c r="S5399">
        <f>YEAR(SalesData[[#This Row],[Order Date]])*100 + MONTH(SalesData[[#This Row],[Order Date]])</f>
        <v>202406</v>
      </c>
    </row>
    <row r="5400" spans="1:19" x14ac:dyDescent="0.3">
      <c r="A5400" t="s">
        <v>3105</v>
      </c>
      <c r="B5400" s="3">
        <v>45468</v>
      </c>
      <c r="C5400" t="s">
        <v>3106</v>
      </c>
      <c r="D5400" t="s">
        <v>30</v>
      </c>
      <c r="E5400" t="s">
        <v>19</v>
      </c>
      <c r="F5400" t="s">
        <v>34</v>
      </c>
      <c r="G5400">
        <v>4</v>
      </c>
      <c r="H5400" s="5">
        <v>389.02</v>
      </c>
      <c r="I5400" s="5">
        <v>0.24</v>
      </c>
      <c r="J5400" s="5">
        <v>1182.6207999999999</v>
      </c>
      <c r="K5400" s="5">
        <v>151.8381407553145</v>
      </c>
      <c r="L5400">
        <f>YEAR(SalesData[Order Date])</f>
        <v>2024</v>
      </c>
      <c r="M5400">
        <f>MONTH(SalesData[Order Date])</f>
        <v>6</v>
      </c>
      <c r="N5400" t="str">
        <f>TEXT(SalesData[[#This Row],[Order Date]], "mmmm")</f>
        <v>June</v>
      </c>
      <c r="O5400" s="7">
        <f>IF(SalesData[Sales]=0,0,SalesData[Profit]/SalesData[Sales])</f>
        <v>0.12839123136961103</v>
      </c>
      <c r="P5400" s="8">
        <f t="shared" si="84"/>
        <v>1.5423371549020616E-4</v>
      </c>
      <c r="Q5400" t="str">
        <f>IF(SalesData[[#This Row],[Discount]]&gt;0, "Yes", "No")</f>
        <v>Yes</v>
      </c>
      <c r="R5400" t="str">
        <f>TEXT(SalesData[[#This Row],[Order Date]],"mmm-yyyy")</f>
        <v>Jun-2024</v>
      </c>
      <c r="S5400">
        <f>YEAR(SalesData[[#This Row],[Order Date]])*100 + MONTH(SalesData[[#This Row],[Order Date]])</f>
        <v>202406</v>
      </c>
    </row>
    <row r="5401" spans="1:19" x14ac:dyDescent="0.3">
      <c r="A5401" t="s">
        <v>3207</v>
      </c>
      <c r="B5401" s="3">
        <v>45453</v>
      </c>
      <c r="C5401" t="s">
        <v>3208</v>
      </c>
      <c r="D5401" t="s">
        <v>18</v>
      </c>
      <c r="E5401" t="s">
        <v>14</v>
      </c>
      <c r="F5401" t="s">
        <v>31</v>
      </c>
      <c r="G5401">
        <v>5</v>
      </c>
      <c r="H5401" s="5">
        <v>759.56</v>
      </c>
      <c r="I5401" s="5">
        <v>0.01</v>
      </c>
      <c r="J5401" s="5">
        <v>3759.8220000000001</v>
      </c>
      <c r="K5401" s="5">
        <v>763.97338589227911</v>
      </c>
      <c r="L5401">
        <f>YEAR(SalesData[Order Date])</f>
        <v>2024</v>
      </c>
      <c r="M5401">
        <f>MONTH(SalesData[Order Date])</f>
        <v>6</v>
      </c>
      <c r="N5401" t="str">
        <f>TEXT(SalesData[[#This Row],[Order Date]], "mmmm")</f>
        <v>June</v>
      </c>
      <c r="O5401" s="7">
        <f>IF(SalesData[Sales]=0,0,SalesData[Profit]/SalesData[Sales])</f>
        <v>0.20319403043342985</v>
      </c>
      <c r="P5401" s="8">
        <f t="shared" si="84"/>
        <v>2.6331033756385276E-6</v>
      </c>
      <c r="Q5401" t="str">
        <f>IF(SalesData[[#This Row],[Discount]]&gt;0, "Yes", "No")</f>
        <v>Yes</v>
      </c>
      <c r="R5401" t="str">
        <f>TEXT(SalesData[[#This Row],[Order Date]],"mmm-yyyy")</f>
        <v>Jun-2024</v>
      </c>
      <c r="S5401">
        <f>YEAR(SalesData[[#This Row],[Order Date]])*100 + MONTH(SalesData[[#This Row],[Order Date]])</f>
        <v>202406</v>
      </c>
    </row>
    <row r="5402" spans="1:19" x14ac:dyDescent="0.3">
      <c r="A5402" t="s">
        <v>3226</v>
      </c>
      <c r="B5402" s="3">
        <v>45472</v>
      </c>
      <c r="C5402" t="s">
        <v>3227</v>
      </c>
      <c r="D5402" t="s">
        <v>23</v>
      </c>
      <c r="E5402" t="s">
        <v>14</v>
      </c>
      <c r="F5402" t="s">
        <v>53</v>
      </c>
      <c r="G5402">
        <v>3</v>
      </c>
      <c r="H5402" s="5">
        <v>436.89</v>
      </c>
      <c r="I5402" s="5">
        <v>0</v>
      </c>
      <c r="J5402" s="5">
        <v>1310.67</v>
      </c>
      <c r="K5402" s="5">
        <v>359.7227907251721</v>
      </c>
      <c r="L5402">
        <f>YEAR(SalesData[Order Date])</f>
        <v>2024</v>
      </c>
      <c r="M5402">
        <f>MONTH(SalesData[Order Date])</f>
        <v>6</v>
      </c>
      <c r="N5402" t="str">
        <f>TEXT(SalesData[[#This Row],[Order Date]], "mmmm")</f>
        <v>June</v>
      </c>
      <c r="O5402" s="7">
        <f>IF(SalesData[Sales]=0,0,SalesData[Profit]/SalesData[Sales])</f>
        <v>0.27445717894296207</v>
      </c>
      <c r="P5402" s="8">
        <f t="shared" si="84"/>
        <v>0</v>
      </c>
      <c r="Q5402" t="str">
        <f>IF(SalesData[[#This Row],[Discount]]&gt;0, "Yes", "No")</f>
        <v>No</v>
      </c>
      <c r="R5402" t="str">
        <f>TEXT(SalesData[[#This Row],[Order Date]],"mmm-yyyy")</f>
        <v>Jun-2024</v>
      </c>
      <c r="S5402">
        <f>YEAR(SalesData[[#This Row],[Order Date]])*100 + MONTH(SalesData[[#This Row],[Order Date]])</f>
        <v>202406</v>
      </c>
    </row>
    <row r="5403" spans="1:19" x14ac:dyDescent="0.3">
      <c r="A5403" t="s">
        <v>3386</v>
      </c>
      <c r="B5403" s="3">
        <v>45462</v>
      </c>
      <c r="C5403" t="s">
        <v>675</v>
      </c>
      <c r="D5403" t="s">
        <v>30</v>
      </c>
      <c r="E5403" t="s">
        <v>19</v>
      </c>
      <c r="F5403" t="s">
        <v>53</v>
      </c>
      <c r="G5403">
        <v>9</v>
      </c>
      <c r="H5403" s="5">
        <v>874.91</v>
      </c>
      <c r="I5403" s="5">
        <v>0.17</v>
      </c>
      <c r="J5403" s="5">
        <v>6535.5776999999989</v>
      </c>
      <c r="K5403" s="5">
        <v>1206.0754168644751</v>
      </c>
      <c r="L5403">
        <f>YEAR(SalesData[Order Date])</f>
        <v>2024</v>
      </c>
      <c r="M5403">
        <f>MONTH(SalesData[Order Date])</f>
        <v>6</v>
      </c>
      <c r="N5403" t="str">
        <f>TEXT(SalesData[[#This Row],[Order Date]], "mmmm")</f>
        <v>June</v>
      </c>
      <c r="O5403" s="7">
        <f>IF(SalesData[Sales]=0,0,SalesData[Profit]/SalesData[Sales])</f>
        <v>0.18453998593949472</v>
      </c>
      <c r="P5403" s="8">
        <f t="shared" si="84"/>
        <v>2.1589522223873187E-5</v>
      </c>
      <c r="Q5403" t="str">
        <f>IF(SalesData[[#This Row],[Discount]]&gt;0, "Yes", "No")</f>
        <v>Yes</v>
      </c>
      <c r="R5403" t="str">
        <f>TEXT(SalesData[[#This Row],[Order Date]],"mmm-yyyy")</f>
        <v>Jun-2024</v>
      </c>
      <c r="S5403">
        <f>YEAR(SalesData[[#This Row],[Order Date]])*100 + MONTH(SalesData[[#This Row],[Order Date]])</f>
        <v>202406</v>
      </c>
    </row>
    <row r="5404" spans="1:19" x14ac:dyDescent="0.3">
      <c r="A5404" t="s">
        <v>3393</v>
      </c>
      <c r="B5404" s="3">
        <v>45473</v>
      </c>
      <c r="C5404" t="s">
        <v>3394</v>
      </c>
      <c r="D5404" t="s">
        <v>13</v>
      </c>
      <c r="E5404" t="s">
        <v>14</v>
      </c>
      <c r="F5404" t="s">
        <v>27</v>
      </c>
      <c r="G5404">
        <v>4</v>
      </c>
      <c r="H5404" s="5">
        <v>66.44</v>
      </c>
      <c r="I5404" s="5">
        <v>0.26</v>
      </c>
      <c r="J5404" s="5">
        <v>196.66239999999999</v>
      </c>
      <c r="K5404" s="5">
        <v>29.07350714877165</v>
      </c>
      <c r="L5404">
        <f>YEAR(SalesData[Order Date])</f>
        <v>2024</v>
      </c>
      <c r="M5404">
        <f>MONTH(SalesData[Order Date])</f>
        <v>6</v>
      </c>
      <c r="N5404" t="str">
        <f>TEXT(SalesData[[#This Row],[Order Date]], "mmmm")</f>
        <v>June</v>
      </c>
      <c r="O5404" s="7">
        <f>IF(SalesData[Sales]=0,0,SalesData[Profit]/SalesData[Sales])</f>
        <v>0.14783459954099845</v>
      </c>
      <c r="P5404" s="8">
        <f t="shared" si="84"/>
        <v>9.7832630945213737E-4</v>
      </c>
      <c r="Q5404" t="str">
        <f>IF(SalesData[[#This Row],[Discount]]&gt;0, "Yes", "No")</f>
        <v>Yes</v>
      </c>
      <c r="R5404" t="str">
        <f>TEXT(SalesData[[#This Row],[Order Date]],"mmm-yyyy")</f>
        <v>Jun-2024</v>
      </c>
      <c r="S5404">
        <f>YEAR(SalesData[[#This Row],[Order Date]])*100 + MONTH(SalesData[[#This Row],[Order Date]])</f>
        <v>202406</v>
      </c>
    </row>
    <row r="5405" spans="1:19" x14ac:dyDescent="0.3">
      <c r="A5405" t="s">
        <v>3483</v>
      </c>
      <c r="B5405" s="3">
        <v>45449</v>
      </c>
      <c r="C5405" t="s">
        <v>3484</v>
      </c>
      <c r="D5405" t="s">
        <v>13</v>
      </c>
      <c r="E5405" t="s">
        <v>14</v>
      </c>
      <c r="F5405" t="s">
        <v>34</v>
      </c>
      <c r="G5405">
        <v>7</v>
      </c>
      <c r="H5405" s="5">
        <v>350.21</v>
      </c>
      <c r="I5405" s="5">
        <v>0.13</v>
      </c>
      <c r="J5405" s="5">
        <v>2132.7788999999998</v>
      </c>
      <c r="K5405" s="5">
        <v>342.9483239418912</v>
      </c>
      <c r="L5405">
        <f>YEAR(SalesData[Order Date])</f>
        <v>2024</v>
      </c>
      <c r="M5405">
        <f>MONTH(SalesData[Order Date])</f>
        <v>6</v>
      </c>
      <c r="N5405" t="str">
        <f>TEXT(SalesData[[#This Row],[Order Date]], "mmmm")</f>
        <v>June</v>
      </c>
      <c r="O5405" s="7">
        <f>IF(SalesData[Sales]=0,0,SalesData[Profit]/SalesData[Sales])</f>
        <v>0.16079881695279863</v>
      </c>
      <c r="P5405" s="8">
        <f t="shared" si="84"/>
        <v>5.302940684568851E-5</v>
      </c>
      <c r="Q5405" t="str">
        <f>IF(SalesData[[#This Row],[Discount]]&gt;0, "Yes", "No")</f>
        <v>Yes</v>
      </c>
      <c r="R5405" t="str">
        <f>TEXT(SalesData[[#This Row],[Order Date]],"mmm-yyyy")</f>
        <v>Jun-2024</v>
      </c>
      <c r="S5405">
        <f>YEAR(SalesData[[#This Row],[Order Date]])*100 + MONTH(SalesData[[#This Row],[Order Date]])</f>
        <v>202406</v>
      </c>
    </row>
    <row r="5406" spans="1:19" x14ac:dyDescent="0.3">
      <c r="A5406" t="s">
        <v>3530</v>
      </c>
      <c r="B5406" s="3">
        <v>45444</v>
      </c>
      <c r="C5406" t="s">
        <v>3531</v>
      </c>
      <c r="D5406" t="s">
        <v>30</v>
      </c>
      <c r="E5406" t="s">
        <v>14</v>
      </c>
      <c r="F5406" t="s">
        <v>15</v>
      </c>
      <c r="G5406">
        <v>2</v>
      </c>
      <c r="H5406" s="5">
        <v>775.86</v>
      </c>
      <c r="I5406" s="5">
        <v>0.21</v>
      </c>
      <c r="J5406" s="5">
        <v>1225.8588</v>
      </c>
      <c r="K5406" s="5">
        <v>240.70096507025039</v>
      </c>
      <c r="L5406">
        <f>YEAR(SalesData[Order Date])</f>
        <v>2024</v>
      </c>
      <c r="M5406">
        <f>MONTH(SalesData[Order Date])</f>
        <v>6</v>
      </c>
      <c r="N5406" t="str">
        <f>TEXT(SalesData[[#This Row],[Order Date]], "mmmm")</f>
        <v>June</v>
      </c>
      <c r="O5406" s="7">
        <f>IF(SalesData[Sales]=0,0,SalesData[Profit]/SalesData[Sales])</f>
        <v>0.19635292830646597</v>
      </c>
      <c r="P5406" s="8">
        <f t="shared" si="84"/>
        <v>1.3533369422318459E-4</v>
      </c>
      <c r="Q5406" t="str">
        <f>IF(SalesData[[#This Row],[Discount]]&gt;0, "Yes", "No")</f>
        <v>Yes</v>
      </c>
      <c r="R5406" t="str">
        <f>TEXT(SalesData[[#This Row],[Order Date]],"mmm-yyyy")</f>
        <v>Jun-2024</v>
      </c>
      <c r="S5406">
        <f>YEAR(SalesData[[#This Row],[Order Date]])*100 + MONTH(SalesData[[#This Row],[Order Date]])</f>
        <v>202406</v>
      </c>
    </row>
    <row r="5407" spans="1:19" x14ac:dyDescent="0.3">
      <c r="A5407" t="s">
        <v>3681</v>
      </c>
      <c r="B5407" s="3">
        <v>45449</v>
      </c>
      <c r="C5407" t="s">
        <v>3682</v>
      </c>
      <c r="D5407" t="s">
        <v>30</v>
      </c>
      <c r="E5407" t="s">
        <v>19</v>
      </c>
      <c r="F5407" t="s">
        <v>62</v>
      </c>
      <c r="G5407">
        <v>2</v>
      </c>
      <c r="H5407" s="5">
        <v>397.17</v>
      </c>
      <c r="I5407" s="5">
        <v>0.04</v>
      </c>
      <c r="J5407" s="5">
        <v>762.56640000000004</v>
      </c>
      <c r="K5407" s="5">
        <v>115.873450818442</v>
      </c>
      <c r="L5407">
        <f>YEAR(SalesData[Order Date])</f>
        <v>2024</v>
      </c>
      <c r="M5407">
        <f>MONTH(SalesData[Order Date])</f>
        <v>6</v>
      </c>
      <c r="N5407" t="str">
        <f>TEXT(SalesData[[#This Row],[Order Date]], "mmmm")</f>
        <v>June</v>
      </c>
      <c r="O5407" s="7">
        <f>IF(SalesData[Sales]=0,0,SalesData[Profit]/SalesData[Sales])</f>
        <v>0.15195194912658358</v>
      </c>
      <c r="P5407" s="8">
        <f t="shared" si="84"/>
        <v>5.0356270614598279E-5</v>
      </c>
      <c r="Q5407" t="str">
        <f>IF(SalesData[[#This Row],[Discount]]&gt;0, "Yes", "No")</f>
        <v>Yes</v>
      </c>
      <c r="R5407" t="str">
        <f>TEXT(SalesData[[#This Row],[Order Date]],"mmm-yyyy")</f>
        <v>Jun-2024</v>
      </c>
      <c r="S5407">
        <f>YEAR(SalesData[[#This Row],[Order Date]])*100 + MONTH(SalesData[[#This Row],[Order Date]])</f>
        <v>202406</v>
      </c>
    </row>
    <row r="5408" spans="1:19" x14ac:dyDescent="0.3">
      <c r="A5408" t="s">
        <v>3744</v>
      </c>
      <c r="B5408" s="3">
        <v>45459</v>
      </c>
      <c r="C5408" t="s">
        <v>3745</v>
      </c>
      <c r="D5408" t="s">
        <v>18</v>
      </c>
      <c r="E5408" t="s">
        <v>19</v>
      </c>
      <c r="F5408" t="s">
        <v>27</v>
      </c>
      <c r="G5408">
        <v>5</v>
      </c>
      <c r="H5408" s="5">
        <v>939.65</v>
      </c>
      <c r="I5408" s="5">
        <v>0.11</v>
      </c>
      <c r="J5408" s="5">
        <v>4181.4425000000001</v>
      </c>
      <c r="K5408" s="5">
        <v>1007.622009524707</v>
      </c>
      <c r="L5408">
        <f>YEAR(SalesData[Order Date])</f>
        <v>2024</v>
      </c>
      <c r="M5408">
        <f>MONTH(SalesData[Order Date])</f>
        <v>6</v>
      </c>
      <c r="N5408" t="str">
        <f>TEXT(SalesData[[#This Row],[Order Date]], "mmmm")</f>
        <v>June</v>
      </c>
      <c r="O5408" s="7">
        <f>IF(SalesData[Sales]=0,0,SalesData[Profit]/SalesData[Sales])</f>
        <v>0.24097473767120006</v>
      </c>
      <c r="P5408" s="8">
        <f t="shared" si="84"/>
        <v>2.341297291544724E-5</v>
      </c>
      <c r="Q5408" t="str">
        <f>IF(SalesData[[#This Row],[Discount]]&gt;0, "Yes", "No")</f>
        <v>Yes</v>
      </c>
      <c r="R5408" t="str">
        <f>TEXT(SalesData[[#This Row],[Order Date]],"mmm-yyyy")</f>
        <v>Jun-2024</v>
      </c>
      <c r="S5408">
        <f>YEAR(SalesData[[#This Row],[Order Date]])*100 + MONTH(SalesData[[#This Row],[Order Date]])</f>
        <v>202406</v>
      </c>
    </row>
    <row r="5409" spans="1:19" x14ac:dyDescent="0.3">
      <c r="A5409" t="s">
        <v>3762</v>
      </c>
      <c r="B5409" s="3">
        <v>45463</v>
      </c>
      <c r="C5409" t="s">
        <v>3763</v>
      </c>
      <c r="D5409" t="s">
        <v>30</v>
      </c>
      <c r="E5409" t="s">
        <v>19</v>
      </c>
      <c r="F5409" t="s">
        <v>31</v>
      </c>
      <c r="G5409">
        <v>9</v>
      </c>
      <c r="H5409" s="5">
        <v>939.32</v>
      </c>
      <c r="I5409" s="5">
        <v>0.08</v>
      </c>
      <c r="J5409" s="5">
        <v>7777.5696000000016</v>
      </c>
      <c r="K5409" s="5">
        <v>685.74391289593575</v>
      </c>
      <c r="L5409">
        <f>YEAR(SalesData[Order Date])</f>
        <v>2024</v>
      </c>
      <c r="M5409">
        <f>MONTH(SalesData[Order Date])</f>
        <v>6</v>
      </c>
      <c r="N5409" t="str">
        <f>TEXT(SalesData[[#This Row],[Order Date]], "mmmm")</f>
        <v>June</v>
      </c>
      <c r="O5409" s="7">
        <f>IF(SalesData[Sales]=0,0,SalesData[Profit]/SalesData[Sales])</f>
        <v>8.8169434433082491E-2</v>
      </c>
      <c r="P5409" s="8">
        <f t="shared" si="84"/>
        <v>9.46311042976716E-6</v>
      </c>
      <c r="Q5409" t="str">
        <f>IF(SalesData[[#This Row],[Discount]]&gt;0, "Yes", "No")</f>
        <v>Yes</v>
      </c>
      <c r="R5409" t="str">
        <f>TEXT(SalesData[[#This Row],[Order Date]],"mmm-yyyy")</f>
        <v>Jun-2024</v>
      </c>
      <c r="S5409">
        <f>YEAR(SalesData[[#This Row],[Order Date]])*100 + MONTH(SalesData[[#This Row],[Order Date]])</f>
        <v>202406</v>
      </c>
    </row>
    <row r="5410" spans="1:19" x14ac:dyDescent="0.3">
      <c r="A5410" t="s">
        <v>3842</v>
      </c>
      <c r="B5410" s="3">
        <v>45466</v>
      </c>
      <c r="C5410" t="s">
        <v>3843</v>
      </c>
      <c r="D5410" t="s">
        <v>23</v>
      </c>
      <c r="E5410" t="s">
        <v>14</v>
      </c>
      <c r="F5410" t="s">
        <v>91</v>
      </c>
      <c r="G5410">
        <v>8</v>
      </c>
      <c r="H5410" s="5">
        <v>226.05</v>
      </c>
      <c r="I5410" s="5">
        <v>0.16</v>
      </c>
      <c r="J5410" s="5">
        <v>1519.056</v>
      </c>
      <c r="K5410" s="5">
        <v>319.69480711792858</v>
      </c>
      <c r="L5410">
        <f>YEAR(SalesData[Order Date])</f>
        <v>2024</v>
      </c>
      <c r="M5410">
        <f>MONTH(SalesData[Order Date])</f>
        <v>6</v>
      </c>
      <c r="N5410" t="str">
        <f>TEXT(SalesData[[#This Row],[Order Date]], "mmmm")</f>
        <v>June</v>
      </c>
      <c r="O5410" s="7">
        <f>IF(SalesData[Sales]=0,0,SalesData[Profit]/SalesData[Sales])</f>
        <v>0.210456235397463</v>
      </c>
      <c r="P5410" s="8">
        <f t="shared" si="84"/>
        <v>8.8476000884760009E-5</v>
      </c>
      <c r="Q5410" t="str">
        <f>IF(SalesData[[#This Row],[Discount]]&gt;0, "Yes", "No")</f>
        <v>Yes</v>
      </c>
      <c r="R5410" t="str">
        <f>TEXT(SalesData[[#This Row],[Order Date]],"mmm-yyyy")</f>
        <v>Jun-2024</v>
      </c>
      <c r="S5410">
        <f>YEAR(SalesData[[#This Row],[Order Date]])*100 + MONTH(SalesData[[#This Row],[Order Date]])</f>
        <v>202406</v>
      </c>
    </row>
    <row r="5411" spans="1:19" x14ac:dyDescent="0.3">
      <c r="A5411" t="s">
        <v>3881</v>
      </c>
      <c r="B5411" s="3">
        <v>45459</v>
      </c>
      <c r="C5411" t="s">
        <v>3882</v>
      </c>
      <c r="D5411" t="s">
        <v>18</v>
      </c>
      <c r="E5411" t="s">
        <v>19</v>
      </c>
      <c r="F5411" t="s">
        <v>53</v>
      </c>
      <c r="G5411">
        <v>4</v>
      </c>
      <c r="H5411" s="5">
        <v>568.24</v>
      </c>
      <c r="I5411" s="5">
        <v>0.11</v>
      </c>
      <c r="J5411" s="5">
        <v>2022.9344000000001</v>
      </c>
      <c r="K5411" s="5">
        <v>449.29023198794158</v>
      </c>
      <c r="L5411">
        <f>YEAR(SalesData[Order Date])</f>
        <v>2024</v>
      </c>
      <c r="M5411">
        <f>MONTH(SalesData[Order Date])</f>
        <v>6</v>
      </c>
      <c r="N5411" t="str">
        <f>TEXT(SalesData[[#This Row],[Order Date]], "mmmm")</f>
        <v>June</v>
      </c>
      <c r="O5411" s="7">
        <f>IF(SalesData[Sales]=0,0,SalesData[Profit]/SalesData[Sales])</f>
        <v>0.22209827070415214</v>
      </c>
      <c r="P5411" s="8">
        <f t="shared" si="84"/>
        <v>4.8395044347458817E-5</v>
      </c>
      <c r="Q5411" t="str">
        <f>IF(SalesData[[#This Row],[Discount]]&gt;0, "Yes", "No")</f>
        <v>Yes</v>
      </c>
      <c r="R5411" t="str">
        <f>TEXT(SalesData[[#This Row],[Order Date]],"mmm-yyyy")</f>
        <v>Jun-2024</v>
      </c>
      <c r="S5411">
        <f>YEAR(SalesData[[#This Row],[Order Date]])*100 + MONTH(SalesData[[#This Row],[Order Date]])</f>
        <v>202406</v>
      </c>
    </row>
    <row r="5412" spans="1:19" x14ac:dyDescent="0.3">
      <c r="A5412" t="s">
        <v>3925</v>
      </c>
      <c r="B5412" s="3">
        <v>45455</v>
      </c>
      <c r="C5412" t="s">
        <v>3926</v>
      </c>
      <c r="D5412" t="s">
        <v>13</v>
      </c>
      <c r="E5412" t="s">
        <v>14</v>
      </c>
      <c r="F5412" t="s">
        <v>15</v>
      </c>
      <c r="G5412">
        <v>4</v>
      </c>
      <c r="H5412" s="5">
        <v>676.22</v>
      </c>
      <c r="I5412" s="5">
        <v>0.17</v>
      </c>
      <c r="J5412" s="5">
        <v>2245.0504000000001</v>
      </c>
      <c r="K5412" s="5">
        <v>189.04638047242929</v>
      </c>
      <c r="L5412">
        <f>YEAR(SalesData[Order Date])</f>
        <v>2024</v>
      </c>
      <c r="M5412">
        <f>MONTH(SalesData[Order Date])</f>
        <v>6</v>
      </c>
      <c r="N5412" t="str">
        <f>TEXT(SalesData[[#This Row],[Order Date]], "mmmm")</f>
        <v>June</v>
      </c>
      <c r="O5412" s="7">
        <f>IF(SalesData[Sales]=0,0,SalesData[Profit]/SalesData[Sales])</f>
        <v>8.420585144655518E-2</v>
      </c>
      <c r="P5412" s="8">
        <f t="shared" si="84"/>
        <v>6.284936854869717E-5</v>
      </c>
      <c r="Q5412" t="str">
        <f>IF(SalesData[[#This Row],[Discount]]&gt;0, "Yes", "No")</f>
        <v>Yes</v>
      </c>
      <c r="R5412" t="str">
        <f>TEXT(SalesData[[#This Row],[Order Date]],"mmm-yyyy")</f>
        <v>Jun-2024</v>
      </c>
      <c r="S5412">
        <f>YEAR(SalesData[[#This Row],[Order Date]])*100 + MONTH(SalesData[[#This Row],[Order Date]])</f>
        <v>202406</v>
      </c>
    </row>
    <row r="5413" spans="1:19" x14ac:dyDescent="0.3">
      <c r="A5413" t="s">
        <v>3927</v>
      </c>
      <c r="B5413" s="3">
        <v>45455</v>
      </c>
      <c r="C5413" t="s">
        <v>3928</v>
      </c>
      <c r="D5413" t="s">
        <v>23</v>
      </c>
      <c r="E5413" t="s">
        <v>26</v>
      </c>
      <c r="F5413" t="s">
        <v>62</v>
      </c>
      <c r="G5413">
        <v>6</v>
      </c>
      <c r="H5413" s="5">
        <v>533.48</v>
      </c>
      <c r="I5413" s="5">
        <v>0.12</v>
      </c>
      <c r="J5413" s="5">
        <v>2816.7743999999998</v>
      </c>
      <c r="K5413" s="5">
        <v>409.01532115399732</v>
      </c>
      <c r="L5413">
        <f>YEAR(SalesData[Order Date])</f>
        <v>2024</v>
      </c>
      <c r="M5413">
        <f>MONTH(SalesData[Order Date])</f>
        <v>6</v>
      </c>
      <c r="N5413" t="str">
        <f>TEXT(SalesData[[#This Row],[Order Date]], "mmmm")</f>
        <v>June</v>
      </c>
      <c r="O5413" s="7">
        <f>IF(SalesData[Sales]=0,0,SalesData[Profit]/SalesData[Sales])</f>
        <v>0.14520698610225843</v>
      </c>
      <c r="P5413" s="8">
        <f t="shared" si="84"/>
        <v>3.7489690335157826E-5</v>
      </c>
      <c r="Q5413" t="str">
        <f>IF(SalesData[[#This Row],[Discount]]&gt;0, "Yes", "No")</f>
        <v>Yes</v>
      </c>
      <c r="R5413" t="str">
        <f>TEXT(SalesData[[#This Row],[Order Date]],"mmm-yyyy")</f>
        <v>Jun-2024</v>
      </c>
      <c r="S5413">
        <f>YEAR(SalesData[[#This Row],[Order Date]])*100 + MONTH(SalesData[[#This Row],[Order Date]])</f>
        <v>202406</v>
      </c>
    </row>
    <row r="5414" spans="1:19" x14ac:dyDescent="0.3">
      <c r="A5414" t="s">
        <v>3976</v>
      </c>
      <c r="B5414" s="3">
        <v>45460</v>
      </c>
      <c r="C5414" t="s">
        <v>3977</v>
      </c>
      <c r="D5414" t="s">
        <v>18</v>
      </c>
      <c r="E5414" t="s">
        <v>14</v>
      </c>
      <c r="F5414" t="s">
        <v>44</v>
      </c>
      <c r="G5414">
        <v>4</v>
      </c>
      <c r="H5414" s="5">
        <v>590.54999999999995</v>
      </c>
      <c r="I5414" s="5">
        <v>0.25</v>
      </c>
      <c r="J5414" s="5">
        <v>1771.65</v>
      </c>
      <c r="K5414" s="5">
        <v>488.64837012949818</v>
      </c>
      <c r="L5414">
        <f>YEAR(SalesData[Order Date])</f>
        <v>2024</v>
      </c>
      <c r="M5414">
        <f>MONTH(SalesData[Order Date])</f>
        <v>6</v>
      </c>
      <c r="N5414" t="str">
        <f>TEXT(SalesData[[#This Row],[Order Date]], "mmmm")</f>
        <v>June</v>
      </c>
      <c r="O5414" s="7">
        <f>IF(SalesData[Sales]=0,0,SalesData[Profit]/SalesData[Sales])</f>
        <v>0.27581540943724669</v>
      </c>
      <c r="P5414" s="8">
        <f t="shared" si="84"/>
        <v>1.0583354500042335E-4</v>
      </c>
      <c r="Q5414" t="str">
        <f>IF(SalesData[[#This Row],[Discount]]&gt;0, "Yes", "No")</f>
        <v>Yes</v>
      </c>
      <c r="R5414" t="str">
        <f>TEXT(SalesData[[#This Row],[Order Date]],"mmm-yyyy")</f>
        <v>Jun-2024</v>
      </c>
      <c r="S5414">
        <f>YEAR(SalesData[[#This Row],[Order Date]])*100 + MONTH(SalesData[[#This Row],[Order Date]])</f>
        <v>202406</v>
      </c>
    </row>
    <row r="5415" spans="1:19" x14ac:dyDescent="0.3">
      <c r="A5415" t="s">
        <v>4004</v>
      </c>
      <c r="B5415" s="3">
        <v>45455</v>
      </c>
      <c r="C5415" t="s">
        <v>4005</v>
      </c>
      <c r="D5415" t="s">
        <v>18</v>
      </c>
      <c r="E5415" t="s">
        <v>14</v>
      </c>
      <c r="F5415" t="s">
        <v>34</v>
      </c>
      <c r="G5415">
        <v>3</v>
      </c>
      <c r="H5415" s="5">
        <v>354.57</v>
      </c>
      <c r="I5415" s="5">
        <v>0.2</v>
      </c>
      <c r="J5415" s="5">
        <v>850.96800000000007</v>
      </c>
      <c r="K5415" s="5">
        <v>81.602499481861472</v>
      </c>
      <c r="L5415">
        <f>YEAR(SalesData[Order Date])</f>
        <v>2024</v>
      </c>
      <c r="M5415">
        <f>MONTH(SalesData[Order Date])</f>
        <v>6</v>
      </c>
      <c r="N5415" t="str">
        <f>TEXT(SalesData[[#This Row],[Order Date]], "mmmm")</f>
        <v>June</v>
      </c>
      <c r="O5415" s="7">
        <f>IF(SalesData[Sales]=0,0,SalesData[Profit]/SalesData[Sales])</f>
        <v>9.5893734525694815E-2</v>
      </c>
      <c r="P5415" s="8">
        <f t="shared" si="84"/>
        <v>1.8802117118387531E-4</v>
      </c>
      <c r="Q5415" t="str">
        <f>IF(SalesData[[#This Row],[Discount]]&gt;0, "Yes", "No")</f>
        <v>Yes</v>
      </c>
      <c r="R5415" t="str">
        <f>TEXT(SalesData[[#This Row],[Order Date]],"mmm-yyyy")</f>
        <v>Jun-2024</v>
      </c>
      <c r="S5415">
        <f>YEAR(SalesData[[#This Row],[Order Date]])*100 + MONTH(SalesData[[#This Row],[Order Date]])</f>
        <v>202406</v>
      </c>
    </row>
    <row r="5416" spans="1:19" x14ac:dyDescent="0.3">
      <c r="A5416" t="s">
        <v>4046</v>
      </c>
      <c r="B5416" s="3">
        <v>45451</v>
      </c>
      <c r="C5416" t="s">
        <v>4047</v>
      </c>
      <c r="D5416" t="s">
        <v>30</v>
      </c>
      <c r="E5416" t="s">
        <v>26</v>
      </c>
      <c r="F5416" t="s">
        <v>15</v>
      </c>
      <c r="G5416">
        <v>1</v>
      </c>
      <c r="H5416" s="5">
        <v>310.8</v>
      </c>
      <c r="I5416" s="5">
        <v>0.03</v>
      </c>
      <c r="J5416" s="5">
        <v>301.476</v>
      </c>
      <c r="K5416" s="5">
        <v>27.873422083144259</v>
      </c>
      <c r="L5416">
        <f>YEAR(SalesData[Order Date])</f>
        <v>2024</v>
      </c>
      <c r="M5416">
        <f>MONTH(SalesData[Order Date])</f>
        <v>6</v>
      </c>
      <c r="N5416" t="str">
        <f>TEXT(SalesData[[#This Row],[Order Date]], "mmmm")</f>
        <v>June</v>
      </c>
      <c r="O5416" s="7">
        <f>IF(SalesData[Sales]=0,0,SalesData[Profit]/SalesData[Sales])</f>
        <v>9.2456520861177199E-2</v>
      </c>
      <c r="P5416" s="8">
        <f t="shared" si="84"/>
        <v>9.6525096525096525E-5</v>
      </c>
      <c r="Q5416" t="str">
        <f>IF(SalesData[[#This Row],[Discount]]&gt;0, "Yes", "No")</f>
        <v>Yes</v>
      </c>
      <c r="R5416" t="str">
        <f>TEXT(SalesData[[#This Row],[Order Date]],"mmm-yyyy")</f>
        <v>Jun-2024</v>
      </c>
      <c r="S5416">
        <f>YEAR(SalesData[[#This Row],[Order Date]])*100 + MONTH(SalesData[[#This Row],[Order Date]])</f>
        <v>202406</v>
      </c>
    </row>
    <row r="5417" spans="1:19" x14ac:dyDescent="0.3">
      <c r="A5417" t="s">
        <v>4060</v>
      </c>
      <c r="B5417" s="3">
        <v>45461</v>
      </c>
      <c r="C5417" t="s">
        <v>4061</v>
      </c>
      <c r="D5417" t="s">
        <v>13</v>
      </c>
      <c r="E5417" t="s">
        <v>14</v>
      </c>
      <c r="F5417" t="s">
        <v>15</v>
      </c>
      <c r="G5417">
        <v>8</v>
      </c>
      <c r="H5417" s="5">
        <v>619.66999999999996</v>
      </c>
      <c r="I5417" s="5">
        <v>0.12</v>
      </c>
      <c r="J5417" s="5">
        <v>4362.4767999999985</v>
      </c>
      <c r="K5417" s="5">
        <v>749.08688988296001</v>
      </c>
      <c r="L5417">
        <f>YEAR(SalesData[Order Date])</f>
        <v>2024</v>
      </c>
      <c r="M5417">
        <f>MONTH(SalesData[Order Date])</f>
        <v>6</v>
      </c>
      <c r="N5417" t="str">
        <f>TEXT(SalesData[[#This Row],[Order Date]], "mmmm")</f>
        <v>June</v>
      </c>
      <c r="O5417" s="7">
        <f>IF(SalesData[Sales]=0,0,SalesData[Profit]/SalesData[Sales])</f>
        <v>0.1717113750342375</v>
      </c>
      <c r="P5417" s="8">
        <f t="shared" si="84"/>
        <v>2.4206432455984639E-5</v>
      </c>
      <c r="Q5417" t="str">
        <f>IF(SalesData[[#This Row],[Discount]]&gt;0, "Yes", "No")</f>
        <v>Yes</v>
      </c>
      <c r="R5417" t="str">
        <f>TEXT(SalesData[[#This Row],[Order Date]],"mmm-yyyy")</f>
        <v>Jun-2024</v>
      </c>
      <c r="S5417">
        <f>YEAR(SalesData[[#This Row],[Order Date]])*100 + MONTH(SalesData[[#This Row],[Order Date]])</f>
        <v>202406</v>
      </c>
    </row>
    <row r="5418" spans="1:19" x14ac:dyDescent="0.3">
      <c r="A5418" t="s">
        <v>4066</v>
      </c>
      <c r="B5418" s="3">
        <v>45467</v>
      </c>
      <c r="C5418" t="s">
        <v>4067</v>
      </c>
      <c r="D5418" t="s">
        <v>13</v>
      </c>
      <c r="E5418" t="s">
        <v>19</v>
      </c>
      <c r="F5418" t="s">
        <v>39</v>
      </c>
      <c r="G5418">
        <v>8</v>
      </c>
      <c r="H5418" s="5">
        <v>283.89999999999998</v>
      </c>
      <c r="I5418" s="5">
        <v>0.08</v>
      </c>
      <c r="J5418" s="5">
        <v>2089.5039999999999</v>
      </c>
      <c r="K5418" s="5">
        <v>160.51671951938539</v>
      </c>
      <c r="L5418">
        <f>YEAR(SalesData[Order Date])</f>
        <v>2024</v>
      </c>
      <c r="M5418">
        <f>MONTH(SalesData[Order Date])</f>
        <v>6</v>
      </c>
      <c r="N5418" t="str">
        <f>TEXT(SalesData[[#This Row],[Order Date]], "mmmm")</f>
        <v>June</v>
      </c>
      <c r="O5418" s="7">
        <f>IF(SalesData[Sales]=0,0,SalesData[Profit]/SalesData[Sales])</f>
        <v>7.6820489225857144E-2</v>
      </c>
      <c r="P5418" s="8">
        <f t="shared" si="84"/>
        <v>3.5223670306445933E-5</v>
      </c>
      <c r="Q5418" t="str">
        <f>IF(SalesData[[#This Row],[Discount]]&gt;0, "Yes", "No")</f>
        <v>Yes</v>
      </c>
      <c r="R5418" t="str">
        <f>TEXT(SalesData[[#This Row],[Order Date]],"mmm-yyyy")</f>
        <v>Jun-2024</v>
      </c>
      <c r="S5418">
        <f>YEAR(SalesData[[#This Row],[Order Date]])*100 + MONTH(SalesData[[#This Row],[Order Date]])</f>
        <v>202406</v>
      </c>
    </row>
    <row r="5419" spans="1:19" x14ac:dyDescent="0.3">
      <c r="A5419" t="s">
        <v>4107</v>
      </c>
      <c r="B5419" s="3">
        <v>45450</v>
      </c>
      <c r="C5419" t="s">
        <v>4108</v>
      </c>
      <c r="D5419" t="s">
        <v>13</v>
      </c>
      <c r="E5419" t="s">
        <v>14</v>
      </c>
      <c r="F5419" t="s">
        <v>53</v>
      </c>
      <c r="G5419">
        <v>8</v>
      </c>
      <c r="H5419" s="5">
        <v>992.07</v>
      </c>
      <c r="I5419" s="5">
        <v>0.1</v>
      </c>
      <c r="J5419" s="5">
        <v>7142.9040000000005</v>
      </c>
      <c r="K5419" s="5">
        <v>853.7464195577619</v>
      </c>
      <c r="L5419">
        <f>YEAR(SalesData[Order Date])</f>
        <v>2024</v>
      </c>
      <c r="M5419">
        <f>MONTH(SalesData[Order Date])</f>
        <v>6</v>
      </c>
      <c r="N5419" t="str">
        <f>TEXT(SalesData[[#This Row],[Order Date]], "mmmm")</f>
        <v>June</v>
      </c>
      <c r="O5419" s="7">
        <f>IF(SalesData[Sales]=0,0,SalesData[Profit]/SalesData[Sales])</f>
        <v>0.11952371466251847</v>
      </c>
      <c r="P5419" s="8">
        <f t="shared" si="84"/>
        <v>1.2599917344542219E-5</v>
      </c>
      <c r="Q5419" t="str">
        <f>IF(SalesData[[#This Row],[Discount]]&gt;0, "Yes", "No")</f>
        <v>Yes</v>
      </c>
      <c r="R5419" t="str">
        <f>TEXT(SalesData[[#This Row],[Order Date]],"mmm-yyyy")</f>
        <v>Jun-2024</v>
      </c>
      <c r="S5419">
        <f>YEAR(SalesData[[#This Row],[Order Date]])*100 + MONTH(SalesData[[#This Row],[Order Date]])</f>
        <v>202406</v>
      </c>
    </row>
    <row r="5420" spans="1:19" x14ac:dyDescent="0.3">
      <c r="A5420" t="s">
        <v>4117</v>
      </c>
      <c r="B5420" s="3">
        <v>45449</v>
      </c>
      <c r="C5420" t="s">
        <v>4118</v>
      </c>
      <c r="D5420" t="s">
        <v>30</v>
      </c>
      <c r="E5420" t="s">
        <v>14</v>
      </c>
      <c r="F5420" t="s">
        <v>31</v>
      </c>
      <c r="G5420">
        <v>5</v>
      </c>
      <c r="H5420" s="5">
        <v>322.72000000000003</v>
      </c>
      <c r="I5420" s="5">
        <v>0.25</v>
      </c>
      <c r="J5420" s="5">
        <v>1210.2</v>
      </c>
      <c r="K5420" s="5">
        <v>131.2114385340937</v>
      </c>
      <c r="L5420">
        <f>YEAR(SalesData[Order Date])</f>
        <v>2024</v>
      </c>
      <c r="M5420">
        <f>MONTH(SalesData[Order Date])</f>
        <v>6</v>
      </c>
      <c r="N5420" t="str">
        <f>TEXT(SalesData[[#This Row],[Order Date]], "mmmm")</f>
        <v>June</v>
      </c>
      <c r="O5420" s="7">
        <f>IF(SalesData[Sales]=0,0,SalesData[Profit]/SalesData[Sales])</f>
        <v>0.10842128452660196</v>
      </c>
      <c r="P5420" s="8">
        <f t="shared" si="84"/>
        <v>1.5493306891422903E-4</v>
      </c>
      <c r="Q5420" t="str">
        <f>IF(SalesData[[#This Row],[Discount]]&gt;0, "Yes", "No")</f>
        <v>Yes</v>
      </c>
      <c r="R5420" t="str">
        <f>TEXT(SalesData[[#This Row],[Order Date]],"mmm-yyyy")</f>
        <v>Jun-2024</v>
      </c>
      <c r="S5420">
        <f>YEAR(SalesData[[#This Row],[Order Date]])*100 + MONTH(SalesData[[#This Row],[Order Date]])</f>
        <v>202406</v>
      </c>
    </row>
    <row r="5421" spans="1:19" x14ac:dyDescent="0.3">
      <c r="A5421" t="s">
        <v>4139</v>
      </c>
      <c r="B5421" s="3">
        <v>45468</v>
      </c>
      <c r="C5421" t="s">
        <v>4140</v>
      </c>
      <c r="D5421" t="s">
        <v>18</v>
      </c>
      <c r="E5421" t="s">
        <v>26</v>
      </c>
      <c r="F5421" t="s">
        <v>27</v>
      </c>
      <c r="G5421">
        <v>7</v>
      </c>
      <c r="H5421" s="5">
        <v>951.93</v>
      </c>
      <c r="I5421" s="5">
        <v>0.19</v>
      </c>
      <c r="J5421" s="5">
        <v>5397.4431000000004</v>
      </c>
      <c r="K5421" s="5">
        <v>951.74150268192011</v>
      </c>
      <c r="L5421">
        <f>YEAR(SalesData[Order Date])</f>
        <v>2024</v>
      </c>
      <c r="M5421">
        <f>MONTH(SalesData[Order Date])</f>
        <v>6</v>
      </c>
      <c r="N5421" t="str">
        <f>TEXT(SalesData[[#This Row],[Order Date]], "mmmm")</f>
        <v>June</v>
      </c>
      <c r="O5421" s="7">
        <f>IF(SalesData[Sales]=0,0,SalesData[Profit]/SalesData[Sales])</f>
        <v>0.17633191958650199</v>
      </c>
      <c r="P5421" s="8">
        <f t="shared" si="84"/>
        <v>2.8513501142791113E-5</v>
      </c>
      <c r="Q5421" t="str">
        <f>IF(SalesData[[#This Row],[Discount]]&gt;0, "Yes", "No")</f>
        <v>Yes</v>
      </c>
      <c r="R5421" t="str">
        <f>TEXT(SalesData[[#This Row],[Order Date]],"mmm-yyyy")</f>
        <v>Jun-2024</v>
      </c>
      <c r="S5421">
        <f>YEAR(SalesData[[#This Row],[Order Date]])*100 + MONTH(SalesData[[#This Row],[Order Date]])</f>
        <v>202406</v>
      </c>
    </row>
    <row r="5422" spans="1:19" x14ac:dyDescent="0.3">
      <c r="A5422" t="s">
        <v>4207</v>
      </c>
      <c r="B5422" s="3">
        <v>45472</v>
      </c>
      <c r="C5422" t="s">
        <v>4208</v>
      </c>
      <c r="D5422" t="s">
        <v>23</v>
      </c>
      <c r="E5422" t="s">
        <v>19</v>
      </c>
      <c r="F5422" t="s">
        <v>34</v>
      </c>
      <c r="G5422">
        <v>6</v>
      </c>
      <c r="H5422" s="5">
        <v>358.23</v>
      </c>
      <c r="I5422" s="5">
        <v>0.02</v>
      </c>
      <c r="J5422" s="5">
        <v>2106.3924000000002</v>
      </c>
      <c r="K5422" s="5">
        <v>475.41049592417642</v>
      </c>
      <c r="L5422">
        <f>YEAR(SalesData[Order Date])</f>
        <v>2024</v>
      </c>
      <c r="M5422">
        <f>MONTH(SalesData[Order Date])</f>
        <v>6</v>
      </c>
      <c r="N5422" t="str">
        <f>TEXT(SalesData[[#This Row],[Order Date]], "mmmm")</f>
        <v>June</v>
      </c>
      <c r="O5422" s="7">
        <f>IF(SalesData[Sales]=0,0,SalesData[Profit]/SalesData[Sales])</f>
        <v>0.2256989229187194</v>
      </c>
      <c r="P5422" s="8">
        <f t="shared" si="84"/>
        <v>9.3050088862834868E-6</v>
      </c>
      <c r="Q5422" t="str">
        <f>IF(SalesData[[#This Row],[Discount]]&gt;0, "Yes", "No")</f>
        <v>Yes</v>
      </c>
      <c r="R5422" t="str">
        <f>TEXT(SalesData[[#This Row],[Order Date]],"mmm-yyyy")</f>
        <v>Jun-2024</v>
      </c>
      <c r="S5422">
        <f>YEAR(SalesData[[#This Row],[Order Date]])*100 + MONTH(SalesData[[#This Row],[Order Date]])</f>
        <v>202406</v>
      </c>
    </row>
    <row r="5423" spans="1:19" x14ac:dyDescent="0.3">
      <c r="A5423" t="s">
        <v>4219</v>
      </c>
      <c r="B5423" s="3">
        <v>45453</v>
      </c>
      <c r="C5423" t="s">
        <v>4220</v>
      </c>
      <c r="D5423" t="s">
        <v>18</v>
      </c>
      <c r="E5423" t="s">
        <v>19</v>
      </c>
      <c r="F5423" t="s">
        <v>39</v>
      </c>
      <c r="G5423">
        <v>5</v>
      </c>
      <c r="H5423" s="5">
        <v>940.01</v>
      </c>
      <c r="I5423" s="5">
        <v>0.13</v>
      </c>
      <c r="J5423" s="5">
        <v>4089.0435000000002</v>
      </c>
      <c r="K5423" s="5">
        <v>1001.6259759201261</v>
      </c>
      <c r="L5423">
        <f>YEAR(SalesData[Order Date])</f>
        <v>2024</v>
      </c>
      <c r="M5423">
        <f>MONTH(SalesData[Order Date])</f>
        <v>6</v>
      </c>
      <c r="N5423" t="str">
        <f>TEXT(SalesData[[#This Row],[Order Date]], "mmmm")</f>
        <v>June</v>
      </c>
      <c r="O5423" s="7">
        <f>IF(SalesData[Sales]=0,0,SalesData[Profit]/SalesData[Sales])</f>
        <v>0.24495361223722026</v>
      </c>
      <c r="P5423" s="8">
        <f t="shared" si="84"/>
        <v>2.7659280220423187E-5</v>
      </c>
      <c r="Q5423" t="str">
        <f>IF(SalesData[[#This Row],[Discount]]&gt;0, "Yes", "No")</f>
        <v>Yes</v>
      </c>
      <c r="R5423" t="str">
        <f>TEXT(SalesData[[#This Row],[Order Date]],"mmm-yyyy")</f>
        <v>Jun-2024</v>
      </c>
      <c r="S5423">
        <f>YEAR(SalesData[[#This Row],[Order Date]])*100 + MONTH(SalesData[[#This Row],[Order Date]])</f>
        <v>202406</v>
      </c>
    </row>
    <row r="5424" spans="1:19" x14ac:dyDescent="0.3">
      <c r="A5424" t="s">
        <v>4223</v>
      </c>
      <c r="B5424" s="3">
        <v>45472</v>
      </c>
      <c r="C5424" t="s">
        <v>4224</v>
      </c>
      <c r="D5424" t="s">
        <v>13</v>
      </c>
      <c r="E5424" t="s">
        <v>14</v>
      </c>
      <c r="F5424" t="s">
        <v>20</v>
      </c>
      <c r="G5424">
        <v>1</v>
      </c>
      <c r="H5424" s="5">
        <v>735.33</v>
      </c>
      <c r="I5424" s="5">
        <v>0.04</v>
      </c>
      <c r="J5424" s="5">
        <v>705.91679999999997</v>
      </c>
      <c r="K5424" s="5">
        <v>58.390089943582282</v>
      </c>
      <c r="L5424">
        <f>YEAR(SalesData[Order Date])</f>
        <v>2024</v>
      </c>
      <c r="M5424">
        <f>MONTH(SalesData[Order Date])</f>
        <v>6</v>
      </c>
      <c r="N5424" t="str">
        <f>TEXT(SalesData[[#This Row],[Order Date]], "mmmm")</f>
        <v>June</v>
      </c>
      <c r="O5424" s="7">
        <f>IF(SalesData[Sales]=0,0,SalesData[Profit]/SalesData[Sales])</f>
        <v>8.2715257582171561E-2</v>
      </c>
      <c r="P5424" s="8">
        <f t="shared" si="84"/>
        <v>5.4397345409544013E-5</v>
      </c>
      <c r="Q5424" t="str">
        <f>IF(SalesData[[#This Row],[Discount]]&gt;0, "Yes", "No")</f>
        <v>Yes</v>
      </c>
      <c r="R5424" t="str">
        <f>TEXT(SalesData[[#This Row],[Order Date]],"mmm-yyyy")</f>
        <v>Jun-2024</v>
      </c>
      <c r="S5424">
        <f>YEAR(SalesData[[#This Row],[Order Date]])*100 + MONTH(SalesData[[#This Row],[Order Date]])</f>
        <v>202406</v>
      </c>
    </row>
    <row r="5425" spans="1:19" x14ac:dyDescent="0.3">
      <c r="A5425" t="s">
        <v>4244</v>
      </c>
      <c r="B5425" s="3">
        <v>45465</v>
      </c>
      <c r="C5425" t="s">
        <v>1393</v>
      </c>
      <c r="D5425" t="s">
        <v>30</v>
      </c>
      <c r="E5425" t="s">
        <v>14</v>
      </c>
      <c r="F5425" t="s">
        <v>53</v>
      </c>
      <c r="G5425">
        <v>7</v>
      </c>
      <c r="H5425" s="5">
        <v>353.26</v>
      </c>
      <c r="I5425" s="5">
        <v>0</v>
      </c>
      <c r="J5425" s="5">
        <v>2472.8200000000002</v>
      </c>
      <c r="K5425" s="5">
        <v>544.65464554889513</v>
      </c>
      <c r="L5425">
        <f>YEAR(SalesData[Order Date])</f>
        <v>2024</v>
      </c>
      <c r="M5425">
        <f>MONTH(SalesData[Order Date])</f>
        <v>6</v>
      </c>
      <c r="N5425" t="str">
        <f>TEXT(SalesData[[#This Row],[Order Date]], "mmmm")</f>
        <v>June</v>
      </c>
      <c r="O5425" s="7">
        <f>IF(SalesData[Sales]=0,0,SalesData[Profit]/SalesData[Sales])</f>
        <v>0.22025648674343265</v>
      </c>
      <c r="P5425" s="8">
        <f t="shared" si="84"/>
        <v>0</v>
      </c>
      <c r="Q5425" t="str">
        <f>IF(SalesData[[#This Row],[Discount]]&gt;0, "Yes", "No")</f>
        <v>No</v>
      </c>
      <c r="R5425" t="str">
        <f>TEXT(SalesData[[#This Row],[Order Date]],"mmm-yyyy")</f>
        <v>Jun-2024</v>
      </c>
      <c r="S5425">
        <f>YEAR(SalesData[[#This Row],[Order Date]])*100 + MONTH(SalesData[[#This Row],[Order Date]])</f>
        <v>202406</v>
      </c>
    </row>
    <row r="5426" spans="1:19" x14ac:dyDescent="0.3">
      <c r="A5426" t="s">
        <v>4245</v>
      </c>
      <c r="B5426" s="3">
        <v>45450</v>
      </c>
      <c r="C5426" t="s">
        <v>4246</v>
      </c>
      <c r="D5426" t="s">
        <v>23</v>
      </c>
      <c r="E5426" t="s">
        <v>26</v>
      </c>
      <c r="F5426" t="s">
        <v>15</v>
      </c>
      <c r="G5426">
        <v>6</v>
      </c>
      <c r="H5426" s="5">
        <v>542.87</v>
      </c>
      <c r="I5426" s="5">
        <v>0.24</v>
      </c>
      <c r="J5426" s="5">
        <v>2475.4872</v>
      </c>
      <c r="K5426" s="5">
        <v>515.8578082665457</v>
      </c>
      <c r="L5426">
        <f>YEAR(SalesData[Order Date])</f>
        <v>2024</v>
      </c>
      <c r="M5426">
        <f>MONTH(SalesData[Order Date])</f>
        <v>6</v>
      </c>
      <c r="N5426" t="str">
        <f>TEXT(SalesData[[#This Row],[Order Date]], "mmmm")</f>
        <v>June</v>
      </c>
      <c r="O5426" s="7">
        <f>IF(SalesData[Sales]=0,0,SalesData[Profit]/SalesData[Sales])</f>
        <v>0.20838637673688867</v>
      </c>
      <c r="P5426" s="8">
        <f t="shared" si="84"/>
        <v>7.3682465415292789E-5</v>
      </c>
      <c r="Q5426" t="str">
        <f>IF(SalesData[[#This Row],[Discount]]&gt;0, "Yes", "No")</f>
        <v>Yes</v>
      </c>
      <c r="R5426" t="str">
        <f>TEXT(SalesData[[#This Row],[Order Date]],"mmm-yyyy")</f>
        <v>Jun-2024</v>
      </c>
      <c r="S5426">
        <f>YEAR(SalesData[[#This Row],[Order Date]])*100 + MONTH(SalesData[[#This Row],[Order Date]])</f>
        <v>202406</v>
      </c>
    </row>
    <row r="5427" spans="1:19" x14ac:dyDescent="0.3">
      <c r="A5427" t="s">
        <v>4257</v>
      </c>
      <c r="B5427" s="3">
        <v>45471</v>
      </c>
      <c r="C5427" t="s">
        <v>4258</v>
      </c>
      <c r="D5427" t="s">
        <v>23</v>
      </c>
      <c r="E5427" t="s">
        <v>14</v>
      </c>
      <c r="F5427" t="s">
        <v>44</v>
      </c>
      <c r="G5427">
        <v>2</v>
      </c>
      <c r="H5427" s="5">
        <v>291.60000000000002</v>
      </c>
      <c r="I5427" s="5">
        <v>7.0000000000000007E-2</v>
      </c>
      <c r="J5427" s="5">
        <v>542.37599999999998</v>
      </c>
      <c r="K5427" s="5">
        <v>136.2851367008038</v>
      </c>
      <c r="L5427">
        <f>YEAR(SalesData[Order Date])</f>
        <v>2024</v>
      </c>
      <c r="M5427">
        <f>MONTH(SalesData[Order Date])</f>
        <v>6</v>
      </c>
      <c r="N5427" t="str">
        <f>TEXT(SalesData[[#This Row],[Order Date]], "mmmm")</f>
        <v>June</v>
      </c>
      <c r="O5427" s="7">
        <f>IF(SalesData[Sales]=0,0,SalesData[Profit]/SalesData[Sales])</f>
        <v>0.25127427596502022</v>
      </c>
      <c r="P5427" s="8">
        <f t="shared" si="84"/>
        <v>1.2002743484224966E-4</v>
      </c>
      <c r="Q5427" t="str">
        <f>IF(SalesData[[#This Row],[Discount]]&gt;0, "Yes", "No")</f>
        <v>Yes</v>
      </c>
      <c r="R5427" t="str">
        <f>TEXT(SalesData[[#This Row],[Order Date]],"mmm-yyyy")</f>
        <v>Jun-2024</v>
      </c>
      <c r="S5427">
        <f>YEAR(SalesData[[#This Row],[Order Date]])*100 + MONTH(SalesData[[#This Row],[Order Date]])</f>
        <v>202406</v>
      </c>
    </row>
    <row r="5428" spans="1:19" x14ac:dyDescent="0.3">
      <c r="A5428" t="s">
        <v>4264</v>
      </c>
      <c r="B5428" s="3">
        <v>45471</v>
      </c>
      <c r="C5428" t="s">
        <v>4265</v>
      </c>
      <c r="D5428" t="s">
        <v>23</v>
      </c>
      <c r="E5428" t="s">
        <v>26</v>
      </c>
      <c r="F5428" t="s">
        <v>91</v>
      </c>
      <c r="G5428">
        <v>3</v>
      </c>
      <c r="H5428" s="5">
        <v>546.66999999999996</v>
      </c>
      <c r="I5428" s="5">
        <v>0.28999999999999998</v>
      </c>
      <c r="J5428" s="5">
        <v>1164.4070999999999</v>
      </c>
      <c r="K5428" s="5">
        <v>340.49787292055311</v>
      </c>
      <c r="L5428">
        <f>YEAR(SalesData[Order Date])</f>
        <v>2024</v>
      </c>
      <c r="M5428">
        <f>MONTH(SalesData[Order Date])</f>
        <v>6</v>
      </c>
      <c r="N5428" t="str">
        <f>TEXT(SalesData[[#This Row],[Order Date]], "mmmm")</f>
        <v>June</v>
      </c>
      <c r="O5428" s="7">
        <f>IF(SalesData[Sales]=0,0,SalesData[Profit]/SalesData[Sales])</f>
        <v>0.29242167358869003</v>
      </c>
      <c r="P5428" s="8">
        <f t="shared" si="84"/>
        <v>1.7682819007201178E-4</v>
      </c>
      <c r="Q5428" t="str">
        <f>IF(SalesData[[#This Row],[Discount]]&gt;0, "Yes", "No")</f>
        <v>Yes</v>
      </c>
      <c r="R5428" t="str">
        <f>TEXT(SalesData[[#This Row],[Order Date]],"mmm-yyyy")</f>
        <v>Jun-2024</v>
      </c>
      <c r="S5428">
        <f>YEAR(SalesData[[#This Row],[Order Date]])*100 + MONTH(SalesData[[#This Row],[Order Date]])</f>
        <v>202406</v>
      </c>
    </row>
    <row r="5429" spans="1:19" x14ac:dyDescent="0.3">
      <c r="A5429" t="s">
        <v>4288</v>
      </c>
      <c r="B5429" s="3">
        <v>45451</v>
      </c>
      <c r="C5429" t="s">
        <v>4289</v>
      </c>
      <c r="D5429" t="s">
        <v>13</v>
      </c>
      <c r="E5429" t="s">
        <v>26</v>
      </c>
      <c r="F5429" t="s">
        <v>27</v>
      </c>
      <c r="G5429">
        <v>2</v>
      </c>
      <c r="H5429" s="5">
        <v>916.09</v>
      </c>
      <c r="I5429" s="5">
        <v>0.02</v>
      </c>
      <c r="J5429" s="5">
        <v>1795.5364</v>
      </c>
      <c r="K5429" s="5">
        <v>141.72121737215909</v>
      </c>
      <c r="L5429">
        <f>YEAR(SalesData[Order Date])</f>
        <v>2024</v>
      </c>
      <c r="M5429">
        <f>MONTH(SalesData[Order Date])</f>
        <v>6</v>
      </c>
      <c r="N5429" t="str">
        <f>TEXT(SalesData[[#This Row],[Order Date]], "mmmm")</f>
        <v>June</v>
      </c>
      <c r="O5429" s="7">
        <f>IF(SalesData[Sales]=0,0,SalesData[Profit]/SalesData[Sales])</f>
        <v>7.8929737861153412E-2</v>
      </c>
      <c r="P5429" s="8">
        <f t="shared" si="84"/>
        <v>1.0915958039057298E-5</v>
      </c>
      <c r="Q5429" t="str">
        <f>IF(SalesData[[#This Row],[Discount]]&gt;0, "Yes", "No")</f>
        <v>Yes</v>
      </c>
      <c r="R5429" t="str">
        <f>TEXT(SalesData[[#This Row],[Order Date]],"mmm-yyyy")</f>
        <v>Jun-2024</v>
      </c>
      <c r="S5429">
        <f>YEAR(SalesData[[#This Row],[Order Date]])*100 + MONTH(SalesData[[#This Row],[Order Date]])</f>
        <v>202406</v>
      </c>
    </row>
    <row r="5430" spans="1:19" x14ac:dyDescent="0.3">
      <c r="A5430" t="s">
        <v>4314</v>
      </c>
      <c r="B5430" s="3">
        <v>45471</v>
      </c>
      <c r="C5430" t="s">
        <v>4315</v>
      </c>
      <c r="D5430" t="s">
        <v>30</v>
      </c>
      <c r="E5430" t="s">
        <v>19</v>
      </c>
      <c r="F5430" t="s">
        <v>20</v>
      </c>
      <c r="G5430">
        <v>6</v>
      </c>
      <c r="H5430" s="5">
        <v>34.99</v>
      </c>
      <c r="I5430" s="5">
        <v>0.15</v>
      </c>
      <c r="J5430" s="5">
        <v>178.44900000000001</v>
      </c>
      <c r="K5430" s="5">
        <v>42.212566415336397</v>
      </c>
      <c r="L5430">
        <f>YEAR(SalesData[Order Date])</f>
        <v>2024</v>
      </c>
      <c r="M5430">
        <f>MONTH(SalesData[Order Date])</f>
        <v>6</v>
      </c>
      <c r="N5430" t="str">
        <f>TEXT(SalesData[[#This Row],[Order Date]], "mmmm")</f>
        <v>June</v>
      </c>
      <c r="O5430" s="7">
        <f>IF(SalesData[Sales]=0,0,SalesData[Profit]/SalesData[Sales])</f>
        <v>0.23655255235577893</v>
      </c>
      <c r="P5430" s="8">
        <f t="shared" si="84"/>
        <v>7.144898542440697E-4</v>
      </c>
      <c r="Q5430" t="str">
        <f>IF(SalesData[[#This Row],[Discount]]&gt;0, "Yes", "No")</f>
        <v>Yes</v>
      </c>
      <c r="R5430" t="str">
        <f>TEXT(SalesData[[#This Row],[Order Date]],"mmm-yyyy")</f>
        <v>Jun-2024</v>
      </c>
      <c r="S5430">
        <f>YEAR(SalesData[[#This Row],[Order Date]])*100 + MONTH(SalesData[[#This Row],[Order Date]])</f>
        <v>202406</v>
      </c>
    </row>
    <row r="5431" spans="1:19" x14ac:dyDescent="0.3">
      <c r="A5431" t="s">
        <v>4328</v>
      </c>
      <c r="B5431" s="3">
        <v>45466</v>
      </c>
      <c r="C5431" t="s">
        <v>4329</v>
      </c>
      <c r="D5431" t="s">
        <v>23</v>
      </c>
      <c r="E5431" t="s">
        <v>26</v>
      </c>
      <c r="F5431" t="s">
        <v>53</v>
      </c>
      <c r="G5431">
        <v>8</v>
      </c>
      <c r="H5431" s="5">
        <v>295.85000000000002</v>
      </c>
      <c r="I5431" s="5">
        <v>0.17</v>
      </c>
      <c r="J5431" s="5">
        <v>1964.444</v>
      </c>
      <c r="K5431" s="5">
        <v>217.7777291585187</v>
      </c>
      <c r="L5431">
        <f>YEAR(SalesData[Order Date])</f>
        <v>2024</v>
      </c>
      <c r="M5431">
        <f>MONTH(SalesData[Order Date])</f>
        <v>6</v>
      </c>
      <c r="N5431" t="str">
        <f>TEXT(SalesData[[#This Row],[Order Date]], "mmmm")</f>
        <v>June</v>
      </c>
      <c r="O5431" s="7">
        <f>IF(SalesData[Sales]=0,0,SalesData[Profit]/SalesData[Sales])</f>
        <v>0.11085972883855111</v>
      </c>
      <c r="P5431" s="8">
        <f t="shared" si="84"/>
        <v>7.1826939327361837E-5</v>
      </c>
      <c r="Q5431" t="str">
        <f>IF(SalesData[[#This Row],[Discount]]&gt;0, "Yes", "No")</f>
        <v>Yes</v>
      </c>
      <c r="R5431" t="str">
        <f>TEXT(SalesData[[#This Row],[Order Date]],"mmm-yyyy")</f>
        <v>Jun-2024</v>
      </c>
      <c r="S5431">
        <f>YEAR(SalesData[[#This Row],[Order Date]])*100 + MONTH(SalesData[[#This Row],[Order Date]])</f>
        <v>202406</v>
      </c>
    </row>
    <row r="5432" spans="1:19" x14ac:dyDescent="0.3">
      <c r="A5432" t="s">
        <v>4392</v>
      </c>
      <c r="B5432" s="3">
        <v>45449</v>
      </c>
      <c r="C5432" t="s">
        <v>4393</v>
      </c>
      <c r="D5432" t="s">
        <v>13</v>
      </c>
      <c r="E5432" t="s">
        <v>14</v>
      </c>
      <c r="F5432" t="s">
        <v>62</v>
      </c>
      <c r="G5432">
        <v>5</v>
      </c>
      <c r="H5432" s="5">
        <v>879.75</v>
      </c>
      <c r="I5432" s="5">
        <v>0.04</v>
      </c>
      <c r="J5432" s="5">
        <v>4222.8</v>
      </c>
      <c r="K5432" s="5">
        <v>949.53801831331873</v>
      </c>
      <c r="L5432">
        <f>YEAR(SalesData[Order Date])</f>
        <v>2024</v>
      </c>
      <c r="M5432">
        <f>MONTH(SalesData[Order Date])</f>
        <v>6</v>
      </c>
      <c r="N5432" t="str">
        <f>TEXT(SalesData[[#This Row],[Order Date]], "mmmm")</f>
        <v>June</v>
      </c>
      <c r="O5432" s="7">
        <f>IF(SalesData[Sales]=0,0,SalesData[Profit]/SalesData[Sales])</f>
        <v>0.22485981299453411</v>
      </c>
      <c r="P5432" s="8">
        <f t="shared" si="84"/>
        <v>9.0934924694515481E-6</v>
      </c>
      <c r="Q5432" t="str">
        <f>IF(SalesData[[#This Row],[Discount]]&gt;0, "Yes", "No")</f>
        <v>Yes</v>
      </c>
      <c r="R5432" t="str">
        <f>TEXT(SalesData[[#This Row],[Order Date]],"mmm-yyyy")</f>
        <v>Jun-2024</v>
      </c>
      <c r="S5432">
        <f>YEAR(SalesData[[#This Row],[Order Date]])*100 + MONTH(SalesData[[#This Row],[Order Date]])</f>
        <v>202406</v>
      </c>
    </row>
    <row r="5433" spans="1:19" x14ac:dyDescent="0.3">
      <c r="A5433" t="s">
        <v>4394</v>
      </c>
      <c r="B5433" s="3">
        <v>45461</v>
      </c>
      <c r="C5433" t="s">
        <v>4395</v>
      </c>
      <c r="D5433" t="s">
        <v>23</v>
      </c>
      <c r="E5433" t="s">
        <v>19</v>
      </c>
      <c r="F5433" t="s">
        <v>62</v>
      </c>
      <c r="G5433">
        <v>8</v>
      </c>
      <c r="H5433" s="5">
        <v>171.57</v>
      </c>
      <c r="I5433" s="5">
        <v>0.21</v>
      </c>
      <c r="J5433" s="5">
        <v>1084.3224</v>
      </c>
      <c r="K5433" s="5">
        <v>142.84140095092289</v>
      </c>
      <c r="L5433">
        <f>YEAR(SalesData[Order Date])</f>
        <v>2024</v>
      </c>
      <c r="M5433">
        <f>MONTH(SalesData[Order Date])</f>
        <v>6</v>
      </c>
      <c r="N5433" t="str">
        <f>TEXT(SalesData[[#This Row],[Order Date]], "mmmm")</f>
        <v>June</v>
      </c>
      <c r="O5433" s="7">
        <f>IF(SalesData[Sales]=0,0,SalesData[Profit]/SalesData[Sales])</f>
        <v>0.1317333303738103</v>
      </c>
      <c r="P5433" s="8">
        <f t="shared" si="84"/>
        <v>1.5299877600979194E-4</v>
      </c>
      <c r="Q5433" t="str">
        <f>IF(SalesData[[#This Row],[Discount]]&gt;0, "Yes", "No")</f>
        <v>Yes</v>
      </c>
      <c r="R5433" t="str">
        <f>TEXT(SalesData[[#This Row],[Order Date]],"mmm-yyyy")</f>
        <v>Jun-2024</v>
      </c>
      <c r="S5433">
        <f>YEAR(SalesData[[#This Row],[Order Date]])*100 + MONTH(SalesData[[#This Row],[Order Date]])</f>
        <v>202406</v>
      </c>
    </row>
    <row r="5434" spans="1:19" x14ac:dyDescent="0.3">
      <c r="A5434" t="s">
        <v>4468</v>
      </c>
      <c r="B5434" s="3">
        <v>45450</v>
      </c>
      <c r="C5434" t="s">
        <v>4469</v>
      </c>
      <c r="D5434" t="s">
        <v>18</v>
      </c>
      <c r="E5434" t="s">
        <v>19</v>
      </c>
      <c r="F5434" t="s">
        <v>62</v>
      </c>
      <c r="G5434">
        <v>7</v>
      </c>
      <c r="H5434" s="5">
        <v>772.33</v>
      </c>
      <c r="I5434" s="5">
        <v>0.14000000000000001</v>
      </c>
      <c r="J5434" s="5">
        <v>4649.4266000000007</v>
      </c>
      <c r="K5434" s="5">
        <v>849.74934371393817</v>
      </c>
      <c r="L5434">
        <f>YEAR(SalesData[Order Date])</f>
        <v>2024</v>
      </c>
      <c r="M5434">
        <f>MONTH(SalesData[Order Date])</f>
        <v>6</v>
      </c>
      <c r="N5434" t="str">
        <f>TEXT(SalesData[[#This Row],[Order Date]], "mmmm")</f>
        <v>June</v>
      </c>
      <c r="O5434" s="7">
        <f>IF(SalesData[Sales]=0,0,SalesData[Profit]/SalesData[Sales])</f>
        <v>0.18276433135086767</v>
      </c>
      <c r="P5434" s="8">
        <f t="shared" si="84"/>
        <v>2.5895666360234615E-5</v>
      </c>
      <c r="Q5434" t="str">
        <f>IF(SalesData[[#This Row],[Discount]]&gt;0, "Yes", "No")</f>
        <v>Yes</v>
      </c>
      <c r="R5434" t="str">
        <f>TEXT(SalesData[[#This Row],[Order Date]],"mmm-yyyy")</f>
        <v>Jun-2024</v>
      </c>
      <c r="S5434">
        <f>YEAR(SalesData[[#This Row],[Order Date]])*100 + MONTH(SalesData[[#This Row],[Order Date]])</f>
        <v>202406</v>
      </c>
    </row>
    <row r="5435" spans="1:19" x14ac:dyDescent="0.3">
      <c r="A5435" t="s">
        <v>4585</v>
      </c>
      <c r="B5435" s="3">
        <v>45448</v>
      </c>
      <c r="C5435" t="s">
        <v>2166</v>
      </c>
      <c r="D5435" t="s">
        <v>18</v>
      </c>
      <c r="E5435" t="s">
        <v>19</v>
      </c>
      <c r="F5435" t="s">
        <v>39</v>
      </c>
      <c r="G5435">
        <v>8</v>
      </c>
      <c r="H5435" s="5">
        <v>200.35</v>
      </c>
      <c r="I5435" s="5">
        <v>0.25</v>
      </c>
      <c r="J5435" s="5">
        <v>1202.0999999999999</v>
      </c>
      <c r="K5435" s="5">
        <v>239.4060937811339</v>
      </c>
      <c r="L5435">
        <f>YEAR(SalesData[Order Date])</f>
        <v>2024</v>
      </c>
      <c r="M5435">
        <f>MONTH(SalesData[Order Date])</f>
        <v>6</v>
      </c>
      <c r="N5435" t="str">
        <f>TEXT(SalesData[[#This Row],[Order Date]], "mmmm")</f>
        <v>June</v>
      </c>
      <c r="O5435" s="7">
        <f>IF(SalesData[Sales]=0,0,SalesData[Profit]/SalesData[Sales])</f>
        <v>0.19915655418112796</v>
      </c>
      <c r="P5435" s="8">
        <f t="shared" si="84"/>
        <v>1.5597704017968555E-4</v>
      </c>
      <c r="Q5435" t="str">
        <f>IF(SalesData[[#This Row],[Discount]]&gt;0, "Yes", "No")</f>
        <v>Yes</v>
      </c>
      <c r="R5435" t="str">
        <f>TEXT(SalesData[[#This Row],[Order Date]],"mmm-yyyy")</f>
        <v>Jun-2024</v>
      </c>
      <c r="S5435">
        <f>YEAR(SalesData[[#This Row],[Order Date]])*100 + MONTH(SalesData[[#This Row],[Order Date]])</f>
        <v>202406</v>
      </c>
    </row>
    <row r="5436" spans="1:19" x14ac:dyDescent="0.3">
      <c r="A5436" t="s">
        <v>4622</v>
      </c>
      <c r="B5436" s="3">
        <v>45470</v>
      </c>
      <c r="C5436" t="s">
        <v>4623</v>
      </c>
      <c r="D5436" t="s">
        <v>13</v>
      </c>
      <c r="E5436" t="s">
        <v>14</v>
      </c>
      <c r="F5436" t="s">
        <v>34</v>
      </c>
      <c r="G5436">
        <v>6</v>
      </c>
      <c r="H5436" s="5">
        <v>507.98</v>
      </c>
      <c r="I5436" s="5">
        <v>0.19</v>
      </c>
      <c r="J5436" s="5">
        <v>2468.7828</v>
      </c>
      <c r="K5436" s="5">
        <v>160.95901659241329</v>
      </c>
      <c r="L5436">
        <f>YEAR(SalesData[Order Date])</f>
        <v>2024</v>
      </c>
      <c r="M5436">
        <f>MONTH(SalesData[Order Date])</f>
        <v>6</v>
      </c>
      <c r="N5436" t="str">
        <f>TEXT(SalesData[[#This Row],[Order Date]], "mmmm")</f>
        <v>June</v>
      </c>
      <c r="O5436" s="7">
        <f>IF(SalesData[Sales]=0,0,SalesData[Profit]/SalesData[Sales])</f>
        <v>6.5197722777562001E-2</v>
      </c>
      <c r="P5436" s="8">
        <f t="shared" si="84"/>
        <v>6.2338412273449089E-5</v>
      </c>
      <c r="Q5436" t="str">
        <f>IF(SalesData[[#This Row],[Discount]]&gt;0, "Yes", "No")</f>
        <v>Yes</v>
      </c>
      <c r="R5436" t="str">
        <f>TEXT(SalesData[[#This Row],[Order Date]],"mmm-yyyy")</f>
        <v>Jun-2024</v>
      </c>
      <c r="S5436">
        <f>YEAR(SalesData[[#This Row],[Order Date]])*100 + MONTH(SalesData[[#This Row],[Order Date]])</f>
        <v>202406</v>
      </c>
    </row>
    <row r="5437" spans="1:19" x14ac:dyDescent="0.3">
      <c r="A5437" t="s">
        <v>4658</v>
      </c>
      <c r="B5437" s="3">
        <v>45459</v>
      </c>
      <c r="C5437" t="s">
        <v>4659</v>
      </c>
      <c r="D5437" t="s">
        <v>30</v>
      </c>
      <c r="E5437" t="s">
        <v>14</v>
      </c>
      <c r="F5437" t="s">
        <v>27</v>
      </c>
      <c r="G5437">
        <v>3</v>
      </c>
      <c r="H5437" s="5">
        <v>795.11</v>
      </c>
      <c r="I5437" s="5">
        <v>0.08</v>
      </c>
      <c r="J5437" s="5">
        <v>2194.5036</v>
      </c>
      <c r="K5437" s="5">
        <v>191.53994455610251</v>
      </c>
      <c r="L5437">
        <f>YEAR(SalesData[Order Date])</f>
        <v>2024</v>
      </c>
      <c r="M5437">
        <f>MONTH(SalesData[Order Date])</f>
        <v>6</v>
      </c>
      <c r="N5437" t="str">
        <f>TEXT(SalesData[[#This Row],[Order Date]], "mmmm")</f>
        <v>June</v>
      </c>
      <c r="O5437" s="7">
        <f>IF(SalesData[Sales]=0,0,SalesData[Profit]/SalesData[Sales])</f>
        <v>8.728167251860626E-2</v>
      </c>
      <c r="P5437" s="8">
        <f t="shared" si="84"/>
        <v>3.353833641466799E-5</v>
      </c>
      <c r="Q5437" t="str">
        <f>IF(SalesData[[#This Row],[Discount]]&gt;0, "Yes", "No")</f>
        <v>Yes</v>
      </c>
      <c r="R5437" t="str">
        <f>TEXT(SalesData[[#This Row],[Order Date]],"mmm-yyyy")</f>
        <v>Jun-2024</v>
      </c>
      <c r="S5437">
        <f>YEAR(SalesData[[#This Row],[Order Date]])*100 + MONTH(SalesData[[#This Row],[Order Date]])</f>
        <v>202406</v>
      </c>
    </row>
    <row r="5438" spans="1:19" x14ac:dyDescent="0.3">
      <c r="A5438" t="s">
        <v>4739</v>
      </c>
      <c r="B5438" s="3">
        <v>45471</v>
      </c>
      <c r="C5438" t="s">
        <v>4740</v>
      </c>
      <c r="D5438" t="s">
        <v>13</v>
      </c>
      <c r="E5438" t="s">
        <v>19</v>
      </c>
      <c r="F5438" t="s">
        <v>62</v>
      </c>
      <c r="G5438">
        <v>2</v>
      </c>
      <c r="H5438" s="5">
        <v>530.95000000000005</v>
      </c>
      <c r="I5438" s="5">
        <v>0.26</v>
      </c>
      <c r="J5438" s="5">
        <v>785.80600000000004</v>
      </c>
      <c r="K5438" s="5">
        <v>92.349685684191385</v>
      </c>
      <c r="L5438">
        <f>YEAR(SalesData[Order Date])</f>
        <v>2024</v>
      </c>
      <c r="M5438">
        <f>MONTH(SalesData[Order Date])</f>
        <v>6</v>
      </c>
      <c r="N5438" t="str">
        <f>TEXT(SalesData[[#This Row],[Order Date]], "mmmm")</f>
        <v>June</v>
      </c>
      <c r="O5438" s="7">
        <f>IF(SalesData[Sales]=0,0,SalesData[Profit]/SalesData[Sales])</f>
        <v>0.11752224554685428</v>
      </c>
      <c r="P5438" s="8">
        <f t="shared" si="84"/>
        <v>2.4484414728317164E-4</v>
      </c>
      <c r="Q5438" t="str">
        <f>IF(SalesData[[#This Row],[Discount]]&gt;0, "Yes", "No")</f>
        <v>Yes</v>
      </c>
      <c r="R5438" t="str">
        <f>TEXT(SalesData[[#This Row],[Order Date]],"mmm-yyyy")</f>
        <v>Jun-2024</v>
      </c>
      <c r="S5438">
        <f>YEAR(SalesData[[#This Row],[Order Date]])*100 + MONTH(SalesData[[#This Row],[Order Date]])</f>
        <v>202406</v>
      </c>
    </row>
    <row r="5439" spans="1:19" x14ac:dyDescent="0.3">
      <c r="A5439" t="s">
        <v>4806</v>
      </c>
      <c r="B5439" s="3">
        <v>45473</v>
      </c>
      <c r="C5439" t="s">
        <v>4807</v>
      </c>
      <c r="D5439" t="s">
        <v>18</v>
      </c>
      <c r="E5439" t="s">
        <v>14</v>
      </c>
      <c r="F5439" t="s">
        <v>44</v>
      </c>
      <c r="G5439">
        <v>7</v>
      </c>
      <c r="H5439" s="5">
        <v>696.42</v>
      </c>
      <c r="I5439" s="5">
        <v>0.28000000000000003</v>
      </c>
      <c r="J5439" s="5">
        <v>3509.956799999999</v>
      </c>
      <c r="K5439" s="5">
        <v>464.76549536419941</v>
      </c>
      <c r="L5439">
        <f>YEAR(SalesData[Order Date])</f>
        <v>2024</v>
      </c>
      <c r="M5439">
        <f>MONTH(SalesData[Order Date])</f>
        <v>6</v>
      </c>
      <c r="N5439" t="str">
        <f>TEXT(SalesData[[#This Row],[Order Date]], "mmmm")</f>
        <v>June</v>
      </c>
      <c r="O5439" s="7">
        <f>IF(SalesData[Sales]=0,0,SalesData[Profit]/SalesData[Sales])</f>
        <v>0.13241345174510397</v>
      </c>
      <c r="P5439" s="8">
        <f t="shared" si="84"/>
        <v>5.7436604347950959E-5</v>
      </c>
      <c r="Q5439" t="str">
        <f>IF(SalesData[[#This Row],[Discount]]&gt;0, "Yes", "No")</f>
        <v>Yes</v>
      </c>
      <c r="R5439" t="str">
        <f>TEXT(SalesData[[#This Row],[Order Date]],"mmm-yyyy")</f>
        <v>Jun-2024</v>
      </c>
      <c r="S5439">
        <f>YEAR(SalesData[[#This Row],[Order Date]])*100 + MONTH(SalesData[[#This Row],[Order Date]])</f>
        <v>202406</v>
      </c>
    </row>
    <row r="5440" spans="1:19" x14ac:dyDescent="0.3">
      <c r="A5440" t="s">
        <v>4816</v>
      </c>
      <c r="B5440" s="3">
        <v>45472</v>
      </c>
      <c r="C5440" t="s">
        <v>4817</v>
      </c>
      <c r="D5440" t="s">
        <v>18</v>
      </c>
      <c r="E5440" t="s">
        <v>14</v>
      </c>
      <c r="F5440" t="s">
        <v>53</v>
      </c>
      <c r="G5440">
        <v>5</v>
      </c>
      <c r="H5440" s="5">
        <v>545.49</v>
      </c>
      <c r="I5440" s="5">
        <v>0.28000000000000003</v>
      </c>
      <c r="J5440" s="5">
        <v>1963.7639999999999</v>
      </c>
      <c r="K5440" s="5">
        <v>532.52264055810872</v>
      </c>
      <c r="L5440">
        <f>YEAR(SalesData[Order Date])</f>
        <v>2024</v>
      </c>
      <c r="M5440">
        <f>MONTH(SalesData[Order Date])</f>
        <v>6</v>
      </c>
      <c r="N5440" t="str">
        <f>TEXT(SalesData[[#This Row],[Order Date]], "mmmm")</f>
        <v>June</v>
      </c>
      <c r="O5440" s="7">
        <f>IF(SalesData[Sales]=0,0,SalesData[Profit]/SalesData[Sales])</f>
        <v>0.27117445912956384</v>
      </c>
      <c r="P5440" s="8">
        <f t="shared" si="84"/>
        <v>1.0265999376707183E-4</v>
      </c>
      <c r="Q5440" t="str">
        <f>IF(SalesData[[#This Row],[Discount]]&gt;0, "Yes", "No")</f>
        <v>Yes</v>
      </c>
      <c r="R5440" t="str">
        <f>TEXT(SalesData[[#This Row],[Order Date]],"mmm-yyyy")</f>
        <v>Jun-2024</v>
      </c>
      <c r="S5440">
        <f>YEAR(SalesData[[#This Row],[Order Date]])*100 + MONTH(SalesData[[#This Row],[Order Date]])</f>
        <v>202406</v>
      </c>
    </row>
    <row r="5441" spans="1:19" x14ac:dyDescent="0.3">
      <c r="A5441" t="s">
        <v>4867</v>
      </c>
      <c r="B5441" s="3">
        <v>45448</v>
      </c>
      <c r="C5441" t="s">
        <v>4868</v>
      </c>
      <c r="D5441" t="s">
        <v>18</v>
      </c>
      <c r="E5441" t="s">
        <v>26</v>
      </c>
      <c r="F5441" t="s">
        <v>27</v>
      </c>
      <c r="G5441">
        <v>6</v>
      </c>
      <c r="H5441" s="5">
        <v>426.17</v>
      </c>
      <c r="I5441" s="5">
        <v>0.01</v>
      </c>
      <c r="J5441" s="5">
        <v>2531.4497999999999</v>
      </c>
      <c r="K5441" s="5">
        <v>543.85482834972049</v>
      </c>
      <c r="L5441">
        <f>YEAR(SalesData[Order Date])</f>
        <v>2024</v>
      </c>
      <c r="M5441">
        <f>MONTH(SalesData[Order Date])</f>
        <v>6</v>
      </c>
      <c r="N5441" t="str">
        <f>TEXT(SalesData[[#This Row],[Order Date]], "mmmm")</f>
        <v>June</v>
      </c>
      <c r="O5441" s="7">
        <f>IF(SalesData[Sales]=0,0,SalesData[Profit]/SalesData[Sales])</f>
        <v>0.21483927050408841</v>
      </c>
      <c r="P5441" s="8">
        <f t="shared" si="84"/>
        <v>3.9108024184402157E-6</v>
      </c>
      <c r="Q5441" t="str">
        <f>IF(SalesData[[#This Row],[Discount]]&gt;0, "Yes", "No")</f>
        <v>Yes</v>
      </c>
      <c r="R5441" t="str">
        <f>TEXT(SalesData[[#This Row],[Order Date]],"mmm-yyyy")</f>
        <v>Jun-2024</v>
      </c>
      <c r="S5441">
        <f>YEAR(SalesData[[#This Row],[Order Date]])*100 + MONTH(SalesData[[#This Row],[Order Date]])</f>
        <v>202406</v>
      </c>
    </row>
    <row r="5442" spans="1:19" x14ac:dyDescent="0.3">
      <c r="A5442" t="s">
        <v>4913</v>
      </c>
      <c r="B5442" s="3">
        <v>45465</v>
      </c>
      <c r="C5442" t="s">
        <v>4914</v>
      </c>
      <c r="D5442" t="s">
        <v>30</v>
      </c>
      <c r="E5442" t="s">
        <v>26</v>
      </c>
      <c r="F5442" t="s">
        <v>39</v>
      </c>
      <c r="G5442">
        <v>1</v>
      </c>
      <c r="H5442" s="5">
        <v>630.1</v>
      </c>
      <c r="I5442" s="5">
        <v>0.25</v>
      </c>
      <c r="J5442" s="5">
        <v>472.57499999999999</v>
      </c>
      <c r="K5442" s="5">
        <v>54.055020724925839</v>
      </c>
      <c r="L5442">
        <f>YEAR(SalesData[Order Date])</f>
        <v>2024</v>
      </c>
      <c r="M5442">
        <f>MONTH(SalesData[Order Date])</f>
        <v>6</v>
      </c>
      <c r="N5442" t="str">
        <f>TEXT(SalesData[[#This Row],[Order Date]], "mmmm")</f>
        <v>June</v>
      </c>
      <c r="O5442" s="7">
        <f>IF(SalesData[Sales]=0,0,SalesData[Profit]/SalesData[Sales])</f>
        <v>0.11438400407327057</v>
      </c>
      <c r="P5442" s="8">
        <f t="shared" ref="P5442:P5505" si="85">IF(H:H*G:G=0, 0, (I:I/(H:H*G:G)))</f>
        <v>3.9676241866370418E-4</v>
      </c>
      <c r="Q5442" t="str">
        <f>IF(SalesData[[#This Row],[Discount]]&gt;0, "Yes", "No")</f>
        <v>Yes</v>
      </c>
      <c r="R5442" t="str">
        <f>TEXT(SalesData[[#This Row],[Order Date]],"mmm-yyyy")</f>
        <v>Jun-2024</v>
      </c>
      <c r="S5442">
        <f>YEAR(SalesData[[#This Row],[Order Date]])*100 + MONTH(SalesData[[#This Row],[Order Date]])</f>
        <v>202406</v>
      </c>
    </row>
    <row r="5443" spans="1:19" x14ac:dyDescent="0.3">
      <c r="A5443" t="s">
        <v>4917</v>
      </c>
      <c r="B5443" s="3">
        <v>45459</v>
      </c>
      <c r="C5443" t="s">
        <v>4918</v>
      </c>
      <c r="D5443" t="s">
        <v>18</v>
      </c>
      <c r="E5443" t="s">
        <v>19</v>
      </c>
      <c r="F5443" t="s">
        <v>34</v>
      </c>
      <c r="G5443">
        <v>3</v>
      </c>
      <c r="H5443" s="5">
        <v>317.77</v>
      </c>
      <c r="I5443" s="5">
        <v>0.16</v>
      </c>
      <c r="J5443" s="5">
        <v>800.78039999999987</v>
      </c>
      <c r="K5443" s="5">
        <v>44.61938899256414</v>
      </c>
      <c r="L5443">
        <f>YEAR(SalesData[Order Date])</f>
        <v>2024</v>
      </c>
      <c r="M5443">
        <f>MONTH(SalesData[Order Date])</f>
        <v>6</v>
      </c>
      <c r="N5443" t="str">
        <f>TEXT(SalesData[[#This Row],[Order Date]], "mmmm")</f>
        <v>June</v>
      </c>
      <c r="O5443" s="7">
        <f>IF(SalesData[Sales]=0,0,SalesData[Profit]/SalesData[Sales])</f>
        <v>5.5719881496305537E-2</v>
      </c>
      <c r="P5443" s="8">
        <f t="shared" si="85"/>
        <v>1.6783627571304195E-4</v>
      </c>
      <c r="Q5443" t="str">
        <f>IF(SalesData[[#This Row],[Discount]]&gt;0, "Yes", "No")</f>
        <v>Yes</v>
      </c>
      <c r="R5443" t="str">
        <f>TEXT(SalesData[[#This Row],[Order Date]],"mmm-yyyy")</f>
        <v>Jun-2024</v>
      </c>
      <c r="S5443">
        <f>YEAR(SalesData[[#This Row],[Order Date]])*100 + MONTH(SalesData[[#This Row],[Order Date]])</f>
        <v>202406</v>
      </c>
    </row>
    <row r="5444" spans="1:19" x14ac:dyDescent="0.3">
      <c r="A5444" t="s">
        <v>4960</v>
      </c>
      <c r="B5444" s="3">
        <v>45459</v>
      </c>
      <c r="C5444" t="s">
        <v>3341</v>
      </c>
      <c r="D5444" t="s">
        <v>23</v>
      </c>
      <c r="E5444" t="s">
        <v>26</v>
      </c>
      <c r="F5444" t="s">
        <v>44</v>
      </c>
      <c r="G5444">
        <v>8</v>
      </c>
      <c r="H5444" s="5">
        <v>936.85</v>
      </c>
      <c r="I5444" s="5">
        <v>0.25</v>
      </c>
      <c r="J5444" s="5">
        <v>5621.1</v>
      </c>
      <c r="K5444" s="5">
        <v>1230.663420761141</v>
      </c>
      <c r="L5444">
        <f>YEAR(SalesData[Order Date])</f>
        <v>2024</v>
      </c>
      <c r="M5444">
        <f>MONTH(SalesData[Order Date])</f>
        <v>6</v>
      </c>
      <c r="N5444" t="str">
        <f>TEXT(SalesData[[#This Row],[Order Date]], "mmmm")</f>
        <v>June</v>
      </c>
      <c r="O5444" s="7">
        <f>IF(SalesData[Sales]=0,0,SalesData[Profit]/SalesData[Sales])</f>
        <v>0.21893640404211648</v>
      </c>
      <c r="P5444" s="8">
        <f t="shared" si="85"/>
        <v>3.3356460479265623E-5</v>
      </c>
      <c r="Q5444" t="str">
        <f>IF(SalesData[[#This Row],[Discount]]&gt;0, "Yes", "No")</f>
        <v>Yes</v>
      </c>
      <c r="R5444" t="str">
        <f>TEXT(SalesData[[#This Row],[Order Date]],"mmm-yyyy")</f>
        <v>Jun-2024</v>
      </c>
      <c r="S5444">
        <f>YEAR(SalesData[[#This Row],[Order Date]])*100 + MONTH(SalesData[[#This Row],[Order Date]])</f>
        <v>202406</v>
      </c>
    </row>
    <row r="5445" spans="1:19" x14ac:dyDescent="0.3">
      <c r="A5445" t="s">
        <v>5008</v>
      </c>
      <c r="B5445" s="3">
        <v>45457</v>
      </c>
      <c r="C5445" t="s">
        <v>5009</v>
      </c>
      <c r="D5445" t="s">
        <v>23</v>
      </c>
      <c r="E5445" t="s">
        <v>26</v>
      </c>
      <c r="F5445" t="s">
        <v>39</v>
      </c>
      <c r="G5445">
        <v>5</v>
      </c>
      <c r="H5445" s="5">
        <v>790.06</v>
      </c>
      <c r="I5445" s="5">
        <v>0.18</v>
      </c>
      <c r="J5445" s="5">
        <v>3239.2460000000001</v>
      </c>
      <c r="K5445" s="5">
        <v>948.18298881363023</v>
      </c>
      <c r="L5445">
        <f>YEAR(SalesData[Order Date])</f>
        <v>2024</v>
      </c>
      <c r="M5445">
        <f>MONTH(SalesData[Order Date])</f>
        <v>6</v>
      </c>
      <c r="N5445" t="str">
        <f>TEXT(SalesData[[#This Row],[Order Date]], "mmmm")</f>
        <v>June</v>
      </c>
      <c r="O5445" s="7">
        <f>IF(SalesData[Sales]=0,0,SalesData[Profit]/SalesData[Sales])</f>
        <v>0.29271719060967588</v>
      </c>
      <c r="P5445" s="8">
        <f t="shared" si="85"/>
        <v>4.5566159532187432E-5</v>
      </c>
      <c r="Q5445" t="str">
        <f>IF(SalesData[[#This Row],[Discount]]&gt;0, "Yes", "No")</f>
        <v>Yes</v>
      </c>
      <c r="R5445" t="str">
        <f>TEXT(SalesData[[#This Row],[Order Date]],"mmm-yyyy")</f>
        <v>Jun-2024</v>
      </c>
      <c r="S5445">
        <f>YEAR(SalesData[[#This Row],[Order Date]])*100 + MONTH(SalesData[[#This Row],[Order Date]])</f>
        <v>202406</v>
      </c>
    </row>
    <row r="5446" spans="1:19" x14ac:dyDescent="0.3">
      <c r="A5446" t="s">
        <v>5067</v>
      </c>
      <c r="B5446" s="3">
        <v>45464</v>
      </c>
      <c r="C5446" t="s">
        <v>5068</v>
      </c>
      <c r="D5446" t="s">
        <v>13</v>
      </c>
      <c r="E5446" t="s">
        <v>26</v>
      </c>
      <c r="F5446" t="s">
        <v>44</v>
      </c>
      <c r="G5446">
        <v>2</v>
      </c>
      <c r="H5446" s="5">
        <v>234.42</v>
      </c>
      <c r="I5446" s="5">
        <v>0.22</v>
      </c>
      <c r="J5446" s="5">
        <v>365.6952</v>
      </c>
      <c r="K5446" s="5">
        <v>98.363694743612101</v>
      </c>
      <c r="L5446">
        <f>YEAR(SalesData[Order Date])</f>
        <v>2024</v>
      </c>
      <c r="M5446">
        <f>MONTH(SalesData[Order Date])</f>
        <v>6</v>
      </c>
      <c r="N5446" t="str">
        <f>TEXT(SalesData[[#This Row],[Order Date]], "mmmm")</f>
        <v>June</v>
      </c>
      <c r="O5446" s="7">
        <f>IF(SalesData[Sales]=0,0,SalesData[Profit]/SalesData[Sales])</f>
        <v>0.26897726506558495</v>
      </c>
      <c r="P5446" s="8">
        <f t="shared" si="85"/>
        <v>4.6924323863151612E-4</v>
      </c>
      <c r="Q5446" t="str">
        <f>IF(SalesData[[#This Row],[Discount]]&gt;0, "Yes", "No")</f>
        <v>Yes</v>
      </c>
      <c r="R5446" t="str">
        <f>TEXT(SalesData[[#This Row],[Order Date]],"mmm-yyyy")</f>
        <v>Jun-2024</v>
      </c>
      <c r="S5446">
        <f>YEAR(SalesData[[#This Row],[Order Date]])*100 + MONTH(SalesData[[#This Row],[Order Date]])</f>
        <v>202406</v>
      </c>
    </row>
    <row r="5447" spans="1:19" x14ac:dyDescent="0.3">
      <c r="A5447" t="s">
        <v>5071</v>
      </c>
      <c r="B5447" s="3">
        <v>45470</v>
      </c>
      <c r="C5447" t="s">
        <v>5072</v>
      </c>
      <c r="D5447" t="s">
        <v>30</v>
      </c>
      <c r="E5447" t="s">
        <v>26</v>
      </c>
      <c r="F5447" t="s">
        <v>39</v>
      </c>
      <c r="G5447">
        <v>6</v>
      </c>
      <c r="H5447" s="5">
        <v>568.04999999999995</v>
      </c>
      <c r="I5447" s="5">
        <v>0.12</v>
      </c>
      <c r="J5447" s="5">
        <v>2999.3040000000001</v>
      </c>
      <c r="K5447" s="5">
        <v>206.66280171887979</v>
      </c>
      <c r="L5447">
        <f>YEAR(SalesData[Order Date])</f>
        <v>2024</v>
      </c>
      <c r="M5447">
        <f>MONTH(SalesData[Order Date])</f>
        <v>6</v>
      </c>
      <c r="N5447" t="str">
        <f>TEXT(SalesData[[#This Row],[Order Date]], "mmmm")</f>
        <v>June</v>
      </c>
      <c r="O5447" s="7">
        <f>IF(SalesData[Sales]=0,0,SalesData[Profit]/SalesData[Sales])</f>
        <v>6.8903586204959483E-2</v>
      </c>
      <c r="P5447" s="8">
        <f t="shared" si="85"/>
        <v>3.5208168295044451E-5</v>
      </c>
      <c r="Q5447" t="str">
        <f>IF(SalesData[[#This Row],[Discount]]&gt;0, "Yes", "No")</f>
        <v>Yes</v>
      </c>
      <c r="R5447" t="str">
        <f>TEXT(SalesData[[#This Row],[Order Date]],"mmm-yyyy")</f>
        <v>Jun-2024</v>
      </c>
      <c r="S5447">
        <f>YEAR(SalesData[[#This Row],[Order Date]])*100 + MONTH(SalesData[[#This Row],[Order Date]])</f>
        <v>202406</v>
      </c>
    </row>
    <row r="5448" spans="1:19" x14ac:dyDescent="0.3">
      <c r="A5448" t="s">
        <v>5161</v>
      </c>
      <c r="B5448" s="3">
        <v>45465</v>
      </c>
      <c r="C5448" t="s">
        <v>5162</v>
      </c>
      <c r="D5448" t="s">
        <v>13</v>
      </c>
      <c r="E5448" t="s">
        <v>26</v>
      </c>
      <c r="F5448" t="s">
        <v>34</v>
      </c>
      <c r="G5448">
        <v>6</v>
      </c>
      <c r="H5448" s="5">
        <v>186.24</v>
      </c>
      <c r="I5448" s="5">
        <v>0.19</v>
      </c>
      <c r="J5448" s="5">
        <v>905.1264000000001</v>
      </c>
      <c r="K5448" s="5">
        <v>57.770458847091412</v>
      </c>
      <c r="L5448">
        <f>YEAR(SalesData[Order Date])</f>
        <v>2024</v>
      </c>
      <c r="M5448">
        <f>MONTH(SalesData[Order Date])</f>
        <v>6</v>
      </c>
      <c r="N5448" t="str">
        <f>TEXT(SalesData[[#This Row],[Order Date]], "mmmm")</f>
        <v>June</v>
      </c>
      <c r="O5448" s="7">
        <f>IF(SalesData[Sales]=0,0,SalesData[Profit]/SalesData[Sales])</f>
        <v>6.3825846696208846E-2</v>
      </c>
      <c r="P5448" s="8">
        <f t="shared" si="85"/>
        <v>1.7003150057273768E-4</v>
      </c>
      <c r="Q5448" t="str">
        <f>IF(SalesData[[#This Row],[Discount]]&gt;0, "Yes", "No")</f>
        <v>Yes</v>
      </c>
      <c r="R5448" t="str">
        <f>TEXT(SalesData[[#This Row],[Order Date]],"mmm-yyyy")</f>
        <v>Jun-2024</v>
      </c>
      <c r="S5448">
        <f>YEAR(SalesData[[#This Row],[Order Date]])*100 + MONTH(SalesData[[#This Row],[Order Date]])</f>
        <v>202406</v>
      </c>
    </row>
    <row r="5449" spans="1:19" x14ac:dyDescent="0.3">
      <c r="A5449" t="s">
        <v>5195</v>
      </c>
      <c r="B5449" s="3">
        <v>45472</v>
      </c>
      <c r="C5449" t="s">
        <v>5196</v>
      </c>
      <c r="D5449" t="s">
        <v>23</v>
      </c>
      <c r="E5449" t="s">
        <v>14</v>
      </c>
      <c r="F5449" t="s">
        <v>34</v>
      </c>
      <c r="G5449">
        <v>9</v>
      </c>
      <c r="H5449" s="5">
        <v>148</v>
      </c>
      <c r="I5449" s="5">
        <v>0.19</v>
      </c>
      <c r="J5449" s="5">
        <v>1078.92</v>
      </c>
      <c r="K5449" s="5">
        <v>193.55663606871121</v>
      </c>
      <c r="L5449">
        <f>YEAR(SalesData[Order Date])</f>
        <v>2024</v>
      </c>
      <c r="M5449">
        <f>MONTH(SalesData[Order Date])</f>
        <v>6</v>
      </c>
      <c r="N5449" t="str">
        <f>TEXT(SalesData[[#This Row],[Order Date]], "mmmm")</f>
        <v>June</v>
      </c>
      <c r="O5449" s="7">
        <f>IF(SalesData[Sales]=0,0,SalesData[Profit]/SalesData[Sales])</f>
        <v>0.17939850597700591</v>
      </c>
      <c r="P5449" s="8">
        <f t="shared" si="85"/>
        <v>1.4264264264264264E-4</v>
      </c>
      <c r="Q5449" t="str">
        <f>IF(SalesData[[#This Row],[Discount]]&gt;0, "Yes", "No")</f>
        <v>Yes</v>
      </c>
      <c r="R5449" t="str">
        <f>TEXT(SalesData[[#This Row],[Order Date]],"mmm-yyyy")</f>
        <v>Jun-2024</v>
      </c>
      <c r="S5449">
        <f>YEAR(SalesData[[#This Row],[Order Date]])*100 + MONTH(SalesData[[#This Row],[Order Date]])</f>
        <v>202406</v>
      </c>
    </row>
    <row r="5450" spans="1:19" x14ac:dyDescent="0.3">
      <c r="A5450" t="s">
        <v>5226</v>
      </c>
      <c r="B5450" s="3">
        <v>45449</v>
      </c>
      <c r="C5450" t="s">
        <v>5227</v>
      </c>
      <c r="D5450" t="s">
        <v>23</v>
      </c>
      <c r="E5450" t="s">
        <v>26</v>
      </c>
      <c r="F5450" t="s">
        <v>15</v>
      </c>
      <c r="G5450">
        <v>6</v>
      </c>
      <c r="H5450" s="5">
        <v>234.72</v>
      </c>
      <c r="I5450" s="5">
        <v>0.24</v>
      </c>
      <c r="J5450" s="5">
        <v>1070.3232</v>
      </c>
      <c r="K5450" s="5">
        <v>55.044033164258352</v>
      </c>
      <c r="L5450">
        <f>YEAR(SalesData[Order Date])</f>
        <v>2024</v>
      </c>
      <c r="M5450">
        <f>MONTH(SalesData[Order Date])</f>
        <v>6</v>
      </c>
      <c r="N5450" t="str">
        <f>TEXT(SalesData[[#This Row],[Order Date]], "mmmm")</f>
        <v>June</v>
      </c>
      <c r="O5450" s="7">
        <f>IF(SalesData[Sales]=0,0,SalesData[Profit]/SalesData[Sales])</f>
        <v>5.142748766378076E-2</v>
      </c>
      <c r="P5450" s="8">
        <f t="shared" si="85"/>
        <v>1.7041581458759374E-4</v>
      </c>
      <c r="Q5450" t="str">
        <f>IF(SalesData[[#This Row],[Discount]]&gt;0, "Yes", "No")</f>
        <v>Yes</v>
      </c>
      <c r="R5450" t="str">
        <f>TEXT(SalesData[[#This Row],[Order Date]],"mmm-yyyy")</f>
        <v>Jun-2024</v>
      </c>
      <c r="S5450">
        <f>YEAR(SalesData[[#This Row],[Order Date]])*100 + MONTH(SalesData[[#This Row],[Order Date]])</f>
        <v>202406</v>
      </c>
    </row>
    <row r="5451" spans="1:19" x14ac:dyDescent="0.3">
      <c r="A5451" t="s">
        <v>5239</v>
      </c>
      <c r="B5451" s="3">
        <v>45460</v>
      </c>
      <c r="C5451" t="s">
        <v>5240</v>
      </c>
      <c r="D5451" t="s">
        <v>18</v>
      </c>
      <c r="E5451" t="s">
        <v>14</v>
      </c>
      <c r="F5451" t="s">
        <v>31</v>
      </c>
      <c r="G5451">
        <v>3</v>
      </c>
      <c r="H5451" s="5">
        <v>107.7</v>
      </c>
      <c r="I5451" s="5">
        <v>0.28000000000000003</v>
      </c>
      <c r="J5451" s="5">
        <v>232.63200000000001</v>
      </c>
      <c r="K5451" s="5">
        <v>24.894014630450439</v>
      </c>
      <c r="L5451">
        <f>YEAR(SalesData[Order Date])</f>
        <v>2024</v>
      </c>
      <c r="M5451">
        <f>MONTH(SalesData[Order Date])</f>
        <v>6</v>
      </c>
      <c r="N5451" t="str">
        <f>TEXT(SalesData[[#This Row],[Order Date]], "mmmm")</f>
        <v>June</v>
      </c>
      <c r="O5451" s="7">
        <f>IF(SalesData[Sales]=0,0,SalesData[Profit]/SalesData[Sales])</f>
        <v>0.10701027644713727</v>
      </c>
      <c r="P5451" s="8">
        <f t="shared" si="85"/>
        <v>8.6660476632621482E-4</v>
      </c>
      <c r="Q5451" t="str">
        <f>IF(SalesData[[#This Row],[Discount]]&gt;0, "Yes", "No")</f>
        <v>Yes</v>
      </c>
      <c r="R5451" t="str">
        <f>TEXT(SalesData[[#This Row],[Order Date]],"mmm-yyyy")</f>
        <v>Jun-2024</v>
      </c>
      <c r="S5451">
        <f>YEAR(SalesData[[#This Row],[Order Date]])*100 + MONTH(SalesData[[#This Row],[Order Date]])</f>
        <v>202406</v>
      </c>
    </row>
    <row r="5452" spans="1:19" x14ac:dyDescent="0.3">
      <c r="A5452" t="s">
        <v>5273</v>
      </c>
      <c r="B5452" s="3">
        <v>45445</v>
      </c>
      <c r="C5452" t="s">
        <v>5274</v>
      </c>
      <c r="D5452" t="s">
        <v>18</v>
      </c>
      <c r="E5452" t="s">
        <v>14</v>
      </c>
      <c r="F5452" t="s">
        <v>39</v>
      </c>
      <c r="G5452">
        <v>9</v>
      </c>
      <c r="H5452" s="5">
        <v>937.04</v>
      </c>
      <c r="I5452" s="5">
        <v>0.21</v>
      </c>
      <c r="J5452" s="5">
        <v>6662.3544000000011</v>
      </c>
      <c r="K5452" s="5">
        <v>1981.8296666943229</v>
      </c>
      <c r="L5452">
        <f>YEAR(SalesData[Order Date])</f>
        <v>2024</v>
      </c>
      <c r="M5452">
        <f>MONTH(SalesData[Order Date])</f>
        <v>6</v>
      </c>
      <c r="N5452" t="str">
        <f>TEXT(SalesData[[#This Row],[Order Date]], "mmmm")</f>
        <v>June</v>
      </c>
      <c r="O5452" s="7">
        <f>IF(SalesData[Sales]=0,0,SalesData[Profit]/SalesData[Sales])</f>
        <v>0.29746686347011542</v>
      </c>
      <c r="P5452" s="8">
        <f t="shared" si="85"/>
        <v>2.4901107032072622E-5</v>
      </c>
      <c r="Q5452" t="str">
        <f>IF(SalesData[[#This Row],[Discount]]&gt;0, "Yes", "No")</f>
        <v>Yes</v>
      </c>
      <c r="R5452" t="str">
        <f>TEXT(SalesData[[#This Row],[Order Date]],"mmm-yyyy")</f>
        <v>Jun-2024</v>
      </c>
      <c r="S5452">
        <f>YEAR(SalesData[[#This Row],[Order Date]])*100 + MONTH(SalesData[[#This Row],[Order Date]])</f>
        <v>202406</v>
      </c>
    </row>
    <row r="5453" spans="1:19" x14ac:dyDescent="0.3">
      <c r="A5453" t="s">
        <v>5408</v>
      </c>
      <c r="B5453" s="3">
        <v>45444</v>
      </c>
      <c r="C5453" t="s">
        <v>5409</v>
      </c>
      <c r="D5453" t="s">
        <v>30</v>
      </c>
      <c r="E5453" t="s">
        <v>26</v>
      </c>
      <c r="F5453" t="s">
        <v>31</v>
      </c>
      <c r="G5453">
        <v>1</v>
      </c>
      <c r="H5453" s="5">
        <v>45.63</v>
      </c>
      <c r="I5453" s="5">
        <v>0.03</v>
      </c>
      <c r="J5453" s="5">
        <v>44.261099999999999</v>
      </c>
      <c r="K5453" s="5">
        <v>6.9042088353147051</v>
      </c>
      <c r="L5453">
        <f>YEAR(SalesData[Order Date])</f>
        <v>2024</v>
      </c>
      <c r="M5453">
        <f>MONTH(SalesData[Order Date])</f>
        <v>6</v>
      </c>
      <c r="N5453" t="str">
        <f>TEXT(SalesData[[#This Row],[Order Date]], "mmmm")</f>
        <v>June</v>
      </c>
      <c r="O5453" s="7">
        <f>IF(SalesData[Sales]=0,0,SalesData[Profit]/SalesData[Sales])</f>
        <v>0.15598818907154827</v>
      </c>
      <c r="P5453" s="8">
        <f t="shared" si="85"/>
        <v>6.5746219592373431E-4</v>
      </c>
      <c r="Q5453" t="str">
        <f>IF(SalesData[[#This Row],[Discount]]&gt;0, "Yes", "No")</f>
        <v>Yes</v>
      </c>
      <c r="R5453" t="str">
        <f>TEXT(SalesData[[#This Row],[Order Date]],"mmm-yyyy")</f>
        <v>Jun-2024</v>
      </c>
      <c r="S5453">
        <f>YEAR(SalesData[[#This Row],[Order Date]])*100 + MONTH(SalesData[[#This Row],[Order Date]])</f>
        <v>202406</v>
      </c>
    </row>
    <row r="5454" spans="1:19" x14ac:dyDescent="0.3">
      <c r="A5454" t="s">
        <v>5416</v>
      </c>
      <c r="B5454" s="3">
        <v>45466</v>
      </c>
      <c r="C5454" t="s">
        <v>5417</v>
      </c>
      <c r="D5454" t="s">
        <v>23</v>
      </c>
      <c r="E5454" t="s">
        <v>19</v>
      </c>
      <c r="F5454" t="s">
        <v>34</v>
      </c>
      <c r="G5454">
        <v>6</v>
      </c>
      <c r="H5454" s="5">
        <v>240.64</v>
      </c>
      <c r="I5454" s="5">
        <v>0.2</v>
      </c>
      <c r="J5454" s="5">
        <v>1155.0719999999999</v>
      </c>
      <c r="K5454" s="5">
        <v>209.98154937410149</v>
      </c>
      <c r="L5454">
        <f>YEAR(SalesData[Order Date])</f>
        <v>2024</v>
      </c>
      <c r="M5454">
        <f>MONTH(SalesData[Order Date])</f>
        <v>6</v>
      </c>
      <c r="N5454" t="str">
        <f>TEXT(SalesData[[#This Row],[Order Date]], "mmmm")</f>
        <v>June</v>
      </c>
      <c r="O5454" s="7">
        <f>IF(SalesData[Sales]=0,0,SalesData[Profit]/SalesData[Sales])</f>
        <v>0.18179087483213299</v>
      </c>
      <c r="P5454" s="8">
        <f t="shared" si="85"/>
        <v>1.385195035460993E-4</v>
      </c>
      <c r="Q5454" t="str">
        <f>IF(SalesData[[#This Row],[Discount]]&gt;0, "Yes", "No")</f>
        <v>Yes</v>
      </c>
      <c r="R5454" t="str">
        <f>TEXT(SalesData[[#This Row],[Order Date]],"mmm-yyyy")</f>
        <v>Jun-2024</v>
      </c>
      <c r="S5454">
        <f>YEAR(SalesData[[#This Row],[Order Date]])*100 + MONTH(SalesData[[#This Row],[Order Date]])</f>
        <v>202406</v>
      </c>
    </row>
    <row r="5455" spans="1:19" x14ac:dyDescent="0.3">
      <c r="A5455" t="s">
        <v>5418</v>
      </c>
      <c r="B5455" s="3">
        <v>45473</v>
      </c>
      <c r="C5455" t="s">
        <v>5419</v>
      </c>
      <c r="D5455" t="s">
        <v>23</v>
      </c>
      <c r="E5455" t="s">
        <v>26</v>
      </c>
      <c r="F5455" t="s">
        <v>44</v>
      </c>
      <c r="G5455">
        <v>1</v>
      </c>
      <c r="H5455" s="5">
        <v>942.03</v>
      </c>
      <c r="I5455" s="5">
        <v>0.18</v>
      </c>
      <c r="J5455" s="5">
        <v>772.46460000000002</v>
      </c>
      <c r="K5455" s="5">
        <v>55.741348917351793</v>
      </c>
      <c r="L5455">
        <f>YEAR(SalesData[Order Date])</f>
        <v>2024</v>
      </c>
      <c r="M5455">
        <f>MONTH(SalesData[Order Date])</f>
        <v>6</v>
      </c>
      <c r="N5455" t="str">
        <f>TEXT(SalesData[[#This Row],[Order Date]], "mmmm")</f>
        <v>June</v>
      </c>
      <c r="O5455" s="7">
        <f>IF(SalesData[Sales]=0,0,SalesData[Profit]/SalesData[Sales])</f>
        <v>7.216039274466661E-2</v>
      </c>
      <c r="P5455" s="8">
        <f t="shared" si="85"/>
        <v>1.9107671730199676E-4</v>
      </c>
      <c r="Q5455" t="str">
        <f>IF(SalesData[[#This Row],[Discount]]&gt;0, "Yes", "No")</f>
        <v>Yes</v>
      </c>
      <c r="R5455" t="str">
        <f>TEXT(SalesData[[#This Row],[Order Date]],"mmm-yyyy")</f>
        <v>Jun-2024</v>
      </c>
      <c r="S5455">
        <f>YEAR(SalesData[[#This Row],[Order Date]])*100 + MONTH(SalesData[[#This Row],[Order Date]])</f>
        <v>202406</v>
      </c>
    </row>
    <row r="5456" spans="1:19" x14ac:dyDescent="0.3">
      <c r="A5456" t="s">
        <v>5483</v>
      </c>
      <c r="B5456" s="3">
        <v>45473</v>
      </c>
      <c r="C5456" t="s">
        <v>5484</v>
      </c>
      <c r="D5456" t="s">
        <v>23</v>
      </c>
      <c r="E5456" t="s">
        <v>19</v>
      </c>
      <c r="F5456" t="s">
        <v>53</v>
      </c>
      <c r="G5456">
        <v>9</v>
      </c>
      <c r="H5456" s="5">
        <v>534.05999999999995</v>
      </c>
      <c r="I5456" s="5">
        <v>0.02</v>
      </c>
      <c r="J5456" s="5">
        <v>4710.4091999999991</v>
      </c>
      <c r="K5456" s="5">
        <v>773.70151680801484</v>
      </c>
      <c r="L5456">
        <f>YEAR(SalesData[Order Date])</f>
        <v>2024</v>
      </c>
      <c r="M5456">
        <f>MONTH(SalesData[Order Date])</f>
        <v>6</v>
      </c>
      <c r="N5456" t="str">
        <f>TEXT(SalesData[[#This Row],[Order Date]], "mmmm")</f>
        <v>June</v>
      </c>
      <c r="O5456" s="7">
        <f>IF(SalesData[Sales]=0,0,SalesData[Profit]/SalesData[Sales])</f>
        <v>0.16425356778090849</v>
      </c>
      <c r="P5456" s="8">
        <f t="shared" si="85"/>
        <v>4.1609973078347426E-6</v>
      </c>
      <c r="Q5456" t="str">
        <f>IF(SalesData[[#This Row],[Discount]]&gt;0, "Yes", "No")</f>
        <v>Yes</v>
      </c>
      <c r="R5456" t="str">
        <f>TEXT(SalesData[[#This Row],[Order Date]],"mmm-yyyy")</f>
        <v>Jun-2024</v>
      </c>
      <c r="S5456">
        <f>YEAR(SalesData[[#This Row],[Order Date]])*100 + MONTH(SalesData[[#This Row],[Order Date]])</f>
        <v>202406</v>
      </c>
    </row>
    <row r="5457" spans="1:19" x14ac:dyDescent="0.3">
      <c r="A5457" t="s">
        <v>5529</v>
      </c>
      <c r="B5457" s="3">
        <v>45472</v>
      </c>
      <c r="C5457" t="s">
        <v>5530</v>
      </c>
      <c r="D5457" t="s">
        <v>18</v>
      </c>
      <c r="E5457" t="s">
        <v>26</v>
      </c>
      <c r="F5457" t="s">
        <v>91</v>
      </c>
      <c r="G5457">
        <v>7</v>
      </c>
      <c r="H5457" s="5">
        <v>280.95999999999998</v>
      </c>
      <c r="I5457" s="5">
        <v>0.1</v>
      </c>
      <c r="J5457" s="5">
        <v>1770.048</v>
      </c>
      <c r="K5457" s="5">
        <v>307.76139914295538</v>
      </c>
      <c r="L5457">
        <f>YEAR(SalesData[Order Date])</f>
        <v>2024</v>
      </c>
      <c r="M5457">
        <f>MONTH(SalesData[Order Date])</f>
        <v>6</v>
      </c>
      <c r="N5457" t="str">
        <f>TEXT(SalesData[[#This Row],[Order Date]], "mmmm")</f>
        <v>June</v>
      </c>
      <c r="O5457" s="7">
        <f>IF(SalesData[Sales]=0,0,SalesData[Profit]/SalesData[Sales])</f>
        <v>0.17387178152397867</v>
      </c>
      <c r="P5457" s="8">
        <f t="shared" si="85"/>
        <v>5.0846078750406777E-5</v>
      </c>
      <c r="Q5457" t="str">
        <f>IF(SalesData[[#This Row],[Discount]]&gt;0, "Yes", "No")</f>
        <v>Yes</v>
      </c>
      <c r="R5457" t="str">
        <f>TEXT(SalesData[[#This Row],[Order Date]],"mmm-yyyy")</f>
        <v>Jun-2024</v>
      </c>
      <c r="S5457">
        <f>YEAR(SalesData[[#This Row],[Order Date]])*100 + MONTH(SalesData[[#This Row],[Order Date]])</f>
        <v>202406</v>
      </c>
    </row>
    <row r="5458" spans="1:19" x14ac:dyDescent="0.3">
      <c r="A5458" t="s">
        <v>5609</v>
      </c>
      <c r="B5458" s="3">
        <v>45471</v>
      </c>
      <c r="C5458" t="s">
        <v>5610</v>
      </c>
      <c r="D5458" t="s">
        <v>23</v>
      </c>
      <c r="E5458" t="s">
        <v>26</v>
      </c>
      <c r="F5458" t="s">
        <v>34</v>
      </c>
      <c r="G5458">
        <v>2</v>
      </c>
      <c r="H5458" s="5">
        <v>642.01</v>
      </c>
      <c r="I5458" s="5">
        <v>0.11</v>
      </c>
      <c r="J5458" s="5">
        <v>1142.7778000000001</v>
      </c>
      <c r="K5458" s="5">
        <v>226.6490071291623</v>
      </c>
      <c r="L5458">
        <f>YEAR(SalesData[Order Date])</f>
        <v>2024</v>
      </c>
      <c r="M5458">
        <f>MONTH(SalesData[Order Date])</f>
        <v>6</v>
      </c>
      <c r="N5458" t="str">
        <f>TEXT(SalesData[[#This Row],[Order Date]], "mmmm")</f>
        <v>June</v>
      </c>
      <c r="O5458" s="7">
        <f>IF(SalesData[Sales]=0,0,SalesData[Profit]/SalesData[Sales])</f>
        <v>0.19833165041284692</v>
      </c>
      <c r="P5458" s="8">
        <f t="shared" si="85"/>
        <v>8.5668447531969905E-5</v>
      </c>
      <c r="Q5458" t="str">
        <f>IF(SalesData[[#This Row],[Discount]]&gt;0, "Yes", "No")</f>
        <v>Yes</v>
      </c>
      <c r="R5458" t="str">
        <f>TEXT(SalesData[[#This Row],[Order Date]],"mmm-yyyy")</f>
        <v>Jun-2024</v>
      </c>
      <c r="S5458">
        <f>YEAR(SalesData[[#This Row],[Order Date]])*100 + MONTH(SalesData[[#This Row],[Order Date]])</f>
        <v>202406</v>
      </c>
    </row>
    <row r="5459" spans="1:19" x14ac:dyDescent="0.3">
      <c r="A5459" t="s">
        <v>5644</v>
      </c>
      <c r="B5459" s="3">
        <v>45455</v>
      </c>
      <c r="C5459" t="s">
        <v>5645</v>
      </c>
      <c r="D5459" t="s">
        <v>23</v>
      </c>
      <c r="E5459" t="s">
        <v>26</v>
      </c>
      <c r="F5459" t="s">
        <v>39</v>
      </c>
      <c r="G5459">
        <v>4</v>
      </c>
      <c r="H5459" s="5">
        <v>932.35</v>
      </c>
      <c r="I5459" s="5">
        <v>0.08</v>
      </c>
      <c r="J5459" s="5">
        <v>3431.0479999999998</v>
      </c>
      <c r="K5459" s="5">
        <v>751.10792573671665</v>
      </c>
      <c r="L5459">
        <f>YEAR(SalesData[Order Date])</f>
        <v>2024</v>
      </c>
      <c r="M5459">
        <f>MONTH(SalesData[Order Date])</f>
        <v>6</v>
      </c>
      <c r="N5459" t="str">
        <f>TEXT(SalesData[[#This Row],[Order Date]], "mmmm")</f>
        <v>June</v>
      </c>
      <c r="O5459" s="7">
        <f>IF(SalesData[Sales]=0,0,SalesData[Profit]/SalesData[Sales])</f>
        <v>0.21891501539375627</v>
      </c>
      <c r="P5459" s="8">
        <f t="shared" si="85"/>
        <v>2.1451171770257952E-5</v>
      </c>
      <c r="Q5459" t="str">
        <f>IF(SalesData[[#This Row],[Discount]]&gt;0, "Yes", "No")</f>
        <v>Yes</v>
      </c>
      <c r="R5459" t="str">
        <f>TEXT(SalesData[[#This Row],[Order Date]],"mmm-yyyy")</f>
        <v>Jun-2024</v>
      </c>
      <c r="S5459">
        <f>YEAR(SalesData[[#This Row],[Order Date]])*100 + MONTH(SalesData[[#This Row],[Order Date]])</f>
        <v>202406</v>
      </c>
    </row>
    <row r="5460" spans="1:19" x14ac:dyDescent="0.3">
      <c r="A5460" t="s">
        <v>5757</v>
      </c>
      <c r="B5460" s="3">
        <v>45448</v>
      </c>
      <c r="C5460" t="s">
        <v>5758</v>
      </c>
      <c r="D5460" t="s">
        <v>18</v>
      </c>
      <c r="E5460" t="s">
        <v>26</v>
      </c>
      <c r="F5460" t="s">
        <v>34</v>
      </c>
      <c r="G5460">
        <v>3</v>
      </c>
      <c r="H5460" s="5">
        <v>503.35</v>
      </c>
      <c r="I5460" s="5">
        <v>0.02</v>
      </c>
      <c r="J5460" s="5">
        <v>1479.8489999999999</v>
      </c>
      <c r="K5460" s="5">
        <v>342.20046906425682</v>
      </c>
      <c r="L5460">
        <f>YEAR(SalesData[Order Date])</f>
        <v>2024</v>
      </c>
      <c r="M5460">
        <f>MONTH(SalesData[Order Date])</f>
        <v>6</v>
      </c>
      <c r="N5460" t="str">
        <f>TEXT(SalesData[[#This Row],[Order Date]], "mmmm")</f>
        <v>June</v>
      </c>
      <c r="O5460" s="7">
        <f>IF(SalesData[Sales]=0,0,SalesData[Profit]/SalesData[Sales])</f>
        <v>0.23124012589409923</v>
      </c>
      <c r="P5460" s="8">
        <f t="shared" si="85"/>
        <v>1.3244594549849341E-5</v>
      </c>
      <c r="Q5460" t="str">
        <f>IF(SalesData[[#This Row],[Discount]]&gt;0, "Yes", "No")</f>
        <v>Yes</v>
      </c>
      <c r="R5460" t="str">
        <f>TEXT(SalesData[[#This Row],[Order Date]],"mmm-yyyy")</f>
        <v>Jun-2024</v>
      </c>
      <c r="S5460">
        <f>YEAR(SalesData[[#This Row],[Order Date]])*100 + MONTH(SalesData[[#This Row],[Order Date]])</f>
        <v>202406</v>
      </c>
    </row>
    <row r="5461" spans="1:19" x14ac:dyDescent="0.3">
      <c r="A5461" t="s">
        <v>5783</v>
      </c>
      <c r="B5461" s="3">
        <v>45472</v>
      </c>
      <c r="C5461" t="s">
        <v>5784</v>
      </c>
      <c r="D5461" t="s">
        <v>13</v>
      </c>
      <c r="E5461" t="s">
        <v>14</v>
      </c>
      <c r="F5461" t="s">
        <v>27</v>
      </c>
      <c r="G5461">
        <v>7</v>
      </c>
      <c r="H5461" s="5">
        <v>292.33</v>
      </c>
      <c r="I5461" s="5">
        <v>0.01</v>
      </c>
      <c r="J5461" s="5">
        <v>2025.8469</v>
      </c>
      <c r="K5461" s="5">
        <v>491.29387540369032</v>
      </c>
      <c r="L5461">
        <f>YEAR(SalesData[Order Date])</f>
        <v>2024</v>
      </c>
      <c r="M5461">
        <f>MONTH(SalesData[Order Date])</f>
        <v>6</v>
      </c>
      <c r="N5461" t="str">
        <f>TEXT(SalesData[[#This Row],[Order Date]], "mmmm")</f>
        <v>June</v>
      </c>
      <c r="O5461" s="7">
        <f>IF(SalesData[Sales]=0,0,SalesData[Profit]/SalesData[Sales])</f>
        <v>0.24251283520175701</v>
      </c>
      <c r="P5461" s="8">
        <f t="shared" si="85"/>
        <v>4.8868451016708124E-6</v>
      </c>
      <c r="Q5461" t="str">
        <f>IF(SalesData[[#This Row],[Discount]]&gt;0, "Yes", "No")</f>
        <v>Yes</v>
      </c>
      <c r="R5461" t="str">
        <f>TEXT(SalesData[[#This Row],[Order Date]],"mmm-yyyy")</f>
        <v>Jun-2024</v>
      </c>
      <c r="S5461">
        <f>YEAR(SalesData[[#This Row],[Order Date]])*100 + MONTH(SalesData[[#This Row],[Order Date]])</f>
        <v>202406</v>
      </c>
    </row>
    <row r="5462" spans="1:19" x14ac:dyDescent="0.3">
      <c r="A5462" t="s">
        <v>5791</v>
      </c>
      <c r="B5462" s="3">
        <v>45453</v>
      </c>
      <c r="C5462" t="s">
        <v>5792</v>
      </c>
      <c r="D5462" t="s">
        <v>30</v>
      </c>
      <c r="E5462" t="s">
        <v>14</v>
      </c>
      <c r="F5462" t="s">
        <v>31</v>
      </c>
      <c r="G5462">
        <v>3</v>
      </c>
      <c r="H5462" s="5">
        <v>93.43</v>
      </c>
      <c r="I5462" s="5">
        <v>0.13</v>
      </c>
      <c r="J5462" s="5">
        <v>243.85230000000001</v>
      </c>
      <c r="K5462" s="5">
        <v>45.674714061765442</v>
      </c>
      <c r="L5462">
        <f>YEAR(SalesData[Order Date])</f>
        <v>2024</v>
      </c>
      <c r="M5462">
        <f>MONTH(SalesData[Order Date])</f>
        <v>6</v>
      </c>
      <c r="N5462" t="str">
        <f>TEXT(SalesData[[#This Row],[Order Date]], "mmmm")</f>
        <v>June</v>
      </c>
      <c r="O5462" s="7">
        <f>IF(SalesData[Sales]=0,0,SalesData[Profit]/SalesData[Sales])</f>
        <v>0.18730483190753353</v>
      </c>
      <c r="P5462" s="8">
        <f t="shared" si="85"/>
        <v>4.6380534446466157E-4</v>
      </c>
      <c r="Q5462" t="str">
        <f>IF(SalesData[[#This Row],[Discount]]&gt;0, "Yes", "No")</f>
        <v>Yes</v>
      </c>
      <c r="R5462" t="str">
        <f>TEXT(SalesData[[#This Row],[Order Date]],"mmm-yyyy")</f>
        <v>Jun-2024</v>
      </c>
      <c r="S5462">
        <f>YEAR(SalesData[[#This Row],[Order Date]])*100 + MONTH(SalesData[[#This Row],[Order Date]])</f>
        <v>202406</v>
      </c>
    </row>
    <row r="5463" spans="1:19" x14ac:dyDescent="0.3">
      <c r="A5463" t="s">
        <v>5810</v>
      </c>
      <c r="B5463" s="3">
        <v>45463</v>
      </c>
      <c r="C5463" t="s">
        <v>5811</v>
      </c>
      <c r="D5463" t="s">
        <v>30</v>
      </c>
      <c r="E5463" t="s">
        <v>26</v>
      </c>
      <c r="F5463" t="s">
        <v>44</v>
      </c>
      <c r="G5463">
        <v>2</v>
      </c>
      <c r="H5463" s="5">
        <v>622.55999999999995</v>
      </c>
      <c r="I5463" s="5">
        <v>0.14000000000000001</v>
      </c>
      <c r="J5463" s="5">
        <v>1070.8032000000001</v>
      </c>
      <c r="K5463" s="5">
        <v>190.30102652529371</v>
      </c>
      <c r="L5463">
        <f>YEAR(SalesData[Order Date])</f>
        <v>2024</v>
      </c>
      <c r="M5463">
        <f>MONTH(SalesData[Order Date])</f>
        <v>6</v>
      </c>
      <c r="N5463" t="str">
        <f>TEXT(SalesData[[#This Row],[Order Date]], "mmmm")</f>
        <v>June</v>
      </c>
      <c r="O5463" s="7">
        <f>IF(SalesData[Sales]=0,0,SalesData[Profit]/SalesData[Sales])</f>
        <v>0.17771802187861757</v>
      </c>
      <c r="P5463" s="8">
        <f t="shared" si="85"/>
        <v>1.124389617065022E-4</v>
      </c>
      <c r="Q5463" t="str">
        <f>IF(SalesData[[#This Row],[Discount]]&gt;0, "Yes", "No")</f>
        <v>Yes</v>
      </c>
      <c r="R5463" t="str">
        <f>TEXT(SalesData[[#This Row],[Order Date]],"mmm-yyyy")</f>
        <v>Jun-2024</v>
      </c>
      <c r="S5463">
        <f>YEAR(SalesData[[#This Row],[Order Date]])*100 + MONTH(SalesData[[#This Row],[Order Date]])</f>
        <v>202406</v>
      </c>
    </row>
    <row r="5464" spans="1:19" x14ac:dyDescent="0.3">
      <c r="A5464" t="s">
        <v>5822</v>
      </c>
      <c r="B5464" s="3">
        <v>45444</v>
      </c>
      <c r="C5464" t="s">
        <v>5823</v>
      </c>
      <c r="D5464" t="s">
        <v>30</v>
      </c>
      <c r="E5464" t="s">
        <v>19</v>
      </c>
      <c r="F5464" t="s">
        <v>62</v>
      </c>
      <c r="G5464">
        <v>4</v>
      </c>
      <c r="H5464" s="5">
        <v>95.44</v>
      </c>
      <c r="I5464" s="5">
        <v>0.01</v>
      </c>
      <c r="J5464" s="5">
        <v>377.94240000000002</v>
      </c>
      <c r="K5464" s="5">
        <v>46.907089440006359</v>
      </c>
      <c r="L5464">
        <f>YEAR(SalesData[Order Date])</f>
        <v>2024</v>
      </c>
      <c r="M5464">
        <f>MONTH(SalesData[Order Date])</f>
        <v>6</v>
      </c>
      <c r="N5464" t="str">
        <f>TEXT(SalesData[[#This Row],[Order Date]], "mmmm")</f>
        <v>June</v>
      </c>
      <c r="O5464" s="7">
        <f>IF(SalesData[Sales]=0,0,SalesData[Profit]/SalesData[Sales])</f>
        <v>0.12411174147173315</v>
      </c>
      <c r="P5464" s="8">
        <f t="shared" si="85"/>
        <v>2.6194467728415759E-5</v>
      </c>
      <c r="Q5464" t="str">
        <f>IF(SalesData[[#This Row],[Discount]]&gt;0, "Yes", "No")</f>
        <v>Yes</v>
      </c>
      <c r="R5464" t="str">
        <f>TEXT(SalesData[[#This Row],[Order Date]],"mmm-yyyy")</f>
        <v>Jun-2024</v>
      </c>
      <c r="S5464">
        <f>YEAR(SalesData[[#This Row],[Order Date]])*100 + MONTH(SalesData[[#This Row],[Order Date]])</f>
        <v>202406</v>
      </c>
    </row>
    <row r="5465" spans="1:19" x14ac:dyDescent="0.3">
      <c r="A5465" t="s">
        <v>5939</v>
      </c>
      <c r="B5465" s="3">
        <v>45459</v>
      </c>
      <c r="C5465" t="s">
        <v>5940</v>
      </c>
      <c r="D5465" t="s">
        <v>18</v>
      </c>
      <c r="E5465" t="s">
        <v>19</v>
      </c>
      <c r="F5465" t="s">
        <v>34</v>
      </c>
      <c r="G5465">
        <v>1</v>
      </c>
      <c r="H5465" s="5">
        <v>306.27999999999997</v>
      </c>
      <c r="I5465" s="5">
        <v>0.14000000000000001</v>
      </c>
      <c r="J5465" s="5">
        <v>263.40079999999989</v>
      </c>
      <c r="K5465" s="5">
        <v>24.549878973858359</v>
      </c>
      <c r="L5465">
        <f>YEAR(SalesData[Order Date])</f>
        <v>2024</v>
      </c>
      <c r="M5465">
        <f>MONTH(SalesData[Order Date])</f>
        <v>6</v>
      </c>
      <c r="N5465" t="str">
        <f>TEXT(SalesData[[#This Row],[Order Date]], "mmmm")</f>
        <v>June</v>
      </c>
      <c r="O5465" s="7">
        <f>IF(SalesData[Sales]=0,0,SalesData[Profit]/SalesData[Sales])</f>
        <v>9.3203509533222262E-2</v>
      </c>
      <c r="P5465" s="8">
        <f t="shared" si="85"/>
        <v>4.570980801880633E-4</v>
      </c>
      <c r="Q5465" t="str">
        <f>IF(SalesData[[#This Row],[Discount]]&gt;0, "Yes", "No")</f>
        <v>Yes</v>
      </c>
      <c r="R5465" t="str">
        <f>TEXT(SalesData[[#This Row],[Order Date]],"mmm-yyyy")</f>
        <v>Jun-2024</v>
      </c>
      <c r="S5465">
        <f>YEAR(SalesData[[#This Row],[Order Date]])*100 + MONTH(SalesData[[#This Row],[Order Date]])</f>
        <v>202406</v>
      </c>
    </row>
    <row r="5466" spans="1:19" x14ac:dyDescent="0.3">
      <c r="A5466" t="s">
        <v>6039</v>
      </c>
      <c r="B5466" s="3">
        <v>45470</v>
      </c>
      <c r="C5466" t="s">
        <v>6040</v>
      </c>
      <c r="D5466" t="s">
        <v>30</v>
      </c>
      <c r="E5466" t="s">
        <v>19</v>
      </c>
      <c r="F5466" t="s">
        <v>91</v>
      </c>
      <c r="G5466">
        <v>6</v>
      </c>
      <c r="H5466" s="5">
        <v>35.82</v>
      </c>
      <c r="I5466" s="5">
        <v>0.06</v>
      </c>
      <c r="J5466" s="5">
        <v>202.0248</v>
      </c>
      <c r="K5466" s="5">
        <v>27.19408054772342</v>
      </c>
      <c r="L5466">
        <f>YEAR(SalesData[Order Date])</f>
        <v>2024</v>
      </c>
      <c r="M5466">
        <f>MONTH(SalesData[Order Date])</f>
        <v>6</v>
      </c>
      <c r="N5466" t="str">
        <f>TEXT(SalesData[[#This Row],[Order Date]], "mmmm")</f>
        <v>June</v>
      </c>
      <c r="O5466" s="7">
        <f>IF(SalesData[Sales]=0,0,SalesData[Profit]/SalesData[Sales])</f>
        <v>0.1346076350414574</v>
      </c>
      <c r="P5466" s="8">
        <f t="shared" si="85"/>
        <v>2.7917364600781681E-4</v>
      </c>
      <c r="Q5466" t="str">
        <f>IF(SalesData[[#This Row],[Discount]]&gt;0, "Yes", "No")</f>
        <v>Yes</v>
      </c>
      <c r="R5466" t="str">
        <f>TEXT(SalesData[[#This Row],[Order Date]],"mmm-yyyy")</f>
        <v>Jun-2024</v>
      </c>
      <c r="S5466">
        <f>YEAR(SalesData[[#This Row],[Order Date]])*100 + MONTH(SalesData[[#This Row],[Order Date]])</f>
        <v>202406</v>
      </c>
    </row>
    <row r="5467" spans="1:19" x14ac:dyDescent="0.3">
      <c r="A5467" t="s">
        <v>6088</v>
      </c>
      <c r="B5467" s="3">
        <v>45445</v>
      </c>
      <c r="C5467" t="s">
        <v>6089</v>
      </c>
      <c r="D5467" t="s">
        <v>30</v>
      </c>
      <c r="E5467" t="s">
        <v>14</v>
      </c>
      <c r="F5467" t="s">
        <v>62</v>
      </c>
      <c r="G5467">
        <v>9</v>
      </c>
      <c r="H5467" s="5">
        <v>684.85</v>
      </c>
      <c r="I5467" s="5">
        <v>0.3</v>
      </c>
      <c r="J5467" s="5">
        <v>4314.5550000000003</v>
      </c>
      <c r="K5467" s="5">
        <v>240.8720388777223</v>
      </c>
      <c r="L5467">
        <f>YEAR(SalesData[Order Date])</f>
        <v>2024</v>
      </c>
      <c r="M5467">
        <f>MONTH(SalesData[Order Date])</f>
        <v>6</v>
      </c>
      <c r="N5467" t="str">
        <f>TEXT(SalesData[[#This Row],[Order Date]], "mmmm")</f>
        <v>June</v>
      </c>
      <c r="O5467" s="7">
        <f>IF(SalesData[Sales]=0,0,SalesData[Profit]/SalesData[Sales])</f>
        <v>5.5827782674626306E-2</v>
      </c>
      <c r="P5467" s="8">
        <f t="shared" si="85"/>
        <v>4.8672458689250683E-5</v>
      </c>
      <c r="Q5467" t="str">
        <f>IF(SalesData[[#This Row],[Discount]]&gt;0, "Yes", "No")</f>
        <v>Yes</v>
      </c>
      <c r="R5467" t="str">
        <f>TEXT(SalesData[[#This Row],[Order Date]],"mmm-yyyy")</f>
        <v>Jun-2024</v>
      </c>
      <c r="S5467">
        <f>YEAR(SalesData[[#This Row],[Order Date]])*100 + MONTH(SalesData[[#This Row],[Order Date]])</f>
        <v>202406</v>
      </c>
    </row>
    <row r="5468" spans="1:19" x14ac:dyDescent="0.3">
      <c r="A5468" t="s">
        <v>6130</v>
      </c>
      <c r="B5468" s="3">
        <v>45467</v>
      </c>
      <c r="C5468" t="s">
        <v>6131</v>
      </c>
      <c r="D5468" t="s">
        <v>13</v>
      </c>
      <c r="E5468" t="s">
        <v>14</v>
      </c>
      <c r="F5468" t="s">
        <v>62</v>
      </c>
      <c r="G5468">
        <v>9</v>
      </c>
      <c r="H5468" s="5">
        <v>198.75</v>
      </c>
      <c r="I5468" s="5">
        <v>0.19</v>
      </c>
      <c r="J5468" s="5">
        <v>1448.8875</v>
      </c>
      <c r="K5468" s="5">
        <v>187.34860323327999</v>
      </c>
      <c r="L5468">
        <f>YEAR(SalesData[Order Date])</f>
        <v>2024</v>
      </c>
      <c r="M5468">
        <f>MONTH(SalesData[Order Date])</f>
        <v>6</v>
      </c>
      <c r="N5468" t="str">
        <f>TEXT(SalesData[[#This Row],[Order Date]], "mmmm")</f>
        <v>June</v>
      </c>
      <c r="O5468" s="7">
        <f>IF(SalesData[Sales]=0,0,SalesData[Profit]/SalesData[Sales])</f>
        <v>0.12930514151946235</v>
      </c>
      <c r="P5468" s="8">
        <f t="shared" si="85"/>
        <v>1.0621942697414396E-4</v>
      </c>
      <c r="Q5468" t="str">
        <f>IF(SalesData[[#This Row],[Discount]]&gt;0, "Yes", "No")</f>
        <v>Yes</v>
      </c>
      <c r="R5468" t="str">
        <f>TEXT(SalesData[[#This Row],[Order Date]],"mmm-yyyy")</f>
        <v>Jun-2024</v>
      </c>
      <c r="S5468">
        <f>YEAR(SalesData[[#This Row],[Order Date]])*100 + MONTH(SalesData[[#This Row],[Order Date]])</f>
        <v>202406</v>
      </c>
    </row>
    <row r="5469" spans="1:19" x14ac:dyDescent="0.3">
      <c r="A5469" t="s">
        <v>6241</v>
      </c>
      <c r="B5469" s="3">
        <v>45460</v>
      </c>
      <c r="C5469" t="s">
        <v>6242</v>
      </c>
      <c r="D5469" t="s">
        <v>13</v>
      </c>
      <c r="E5469" t="s">
        <v>26</v>
      </c>
      <c r="F5469" t="s">
        <v>27</v>
      </c>
      <c r="G5469">
        <v>7</v>
      </c>
      <c r="H5469" s="5">
        <v>341.27</v>
      </c>
      <c r="I5469" s="5">
        <v>0.02</v>
      </c>
      <c r="J5469" s="5">
        <v>2341.1122</v>
      </c>
      <c r="K5469" s="5">
        <v>404.86414080281492</v>
      </c>
      <c r="L5469">
        <f>YEAR(SalesData[Order Date])</f>
        <v>2024</v>
      </c>
      <c r="M5469">
        <f>MONTH(SalesData[Order Date])</f>
        <v>6</v>
      </c>
      <c r="N5469" t="str">
        <f>TEXT(SalesData[[#This Row],[Order Date]], "mmmm")</f>
        <v>June</v>
      </c>
      <c r="O5469" s="7">
        <f>IF(SalesData[Sales]=0,0,SalesData[Profit]/SalesData[Sales])</f>
        <v>0.17293666694095863</v>
      </c>
      <c r="P5469" s="8">
        <f t="shared" si="85"/>
        <v>8.3720891292608706E-6</v>
      </c>
      <c r="Q5469" t="str">
        <f>IF(SalesData[[#This Row],[Discount]]&gt;0, "Yes", "No")</f>
        <v>Yes</v>
      </c>
      <c r="R5469" t="str">
        <f>TEXT(SalesData[[#This Row],[Order Date]],"mmm-yyyy")</f>
        <v>Jun-2024</v>
      </c>
      <c r="S5469">
        <f>YEAR(SalesData[[#This Row],[Order Date]])*100 + MONTH(SalesData[[#This Row],[Order Date]])</f>
        <v>202406</v>
      </c>
    </row>
    <row r="5470" spans="1:19" x14ac:dyDescent="0.3">
      <c r="A5470" t="s">
        <v>6294</v>
      </c>
      <c r="B5470" s="3">
        <v>45456</v>
      </c>
      <c r="C5470" t="s">
        <v>6295</v>
      </c>
      <c r="D5470" t="s">
        <v>18</v>
      </c>
      <c r="E5470" t="s">
        <v>26</v>
      </c>
      <c r="F5470" t="s">
        <v>20</v>
      </c>
      <c r="G5470">
        <v>6</v>
      </c>
      <c r="H5470" s="5">
        <v>512.14</v>
      </c>
      <c r="I5470" s="5">
        <v>0.18</v>
      </c>
      <c r="J5470" s="5">
        <v>2519.7287999999999</v>
      </c>
      <c r="K5470" s="5">
        <v>518.7286470610203</v>
      </c>
      <c r="L5470">
        <f>YEAR(SalesData[Order Date])</f>
        <v>2024</v>
      </c>
      <c r="M5470">
        <f>MONTH(SalesData[Order Date])</f>
        <v>6</v>
      </c>
      <c r="N5470" t="str">
        <f>TEXT(SalesData[[#This Row],[Order Date]], "mmmm")</f>
        <v>June</v>
      </c>
      <c r="O5470" s="7">
        <f>IF(SalesData[Sales]=0,0,SalesData[Profit]/SalesData[Sales])</f>
        <v>0.20586685640971375</v>
      </c>
      <c r="P5470" s="8">
        <f t="shared" si="85"/>
        <v>5.8577732651228177E-5</v>
      </c>
      <c r="Q5470" t="str">
        <f>IF(SalesData[[#This Row],[Discount]]&gt;0, "Yes", "No")</f>
        <v>Yes</v>
      </c>
      <c r="R5470" t="str">
        <f>TEXT(SalesData[[#This Row],[Order Date]],"mmm-yyyy")</f>
        <v>Jun-2024</v>
      </c>
      <c r="S5470">
        <f>YEAR(SalesData[[#This Row],[Order Date]])*100 + MONTH(SalesData[[#This Row],[Order Date]])</f>
        <v>202406</v>
      </c>
    </row>
    <row r="5471" spans="1:19" x14ac:dyDescent="0.3">
      <c r="A5471" t="s">
        <v>6328</v>
      </c>
      <c r="B5471" s="3">
        <v>45471</v>
      </c>
      <c r="C5471" t="s">
        <v>6329</v>
      </c>
      <c r="D5471" t="s">
        <v>18</v>
      </c>
      <c r="E5471" t="s">
        <v>26</v>
      </c>
      <c r="F5471" t="s">
        <v>34</v>
      </c>
      <c r="G5471">
        <v>4</v>
      </c>
      <c r="H5471" s="5">
        <v>23.42</v>
      </c>
      <c r="I5471" s="5">
        <v>0.02</v>
      </c>
      <c r="J5471" s="5">
        <v>91.806400000000011</v>
      </c>
      <c r="K5471" s="5">
        <v>17.26495055781837</v>
      </c>
      <c r="L5471">
        <f>YEAR(SalesData[Order Date])</f>
        <v>2024</v>
      </c>
      <c r="M5471">
        <f>MONTH(SalesData[Order Date])</f>
        <v>6</v>
      </c>
      <c r="N5471" t="str">
        <f>TEXT(SalesData[[#This Row],[Order Date]], "mmmm")</f>
        <v>June</v>
      </c>
      <c r="O5471" s="7">
        <f>IF(SalesData[Sales]=0,0,SalesData[Profit]/SalesData[Sales])</f>
        <v>0.1880582460244424</v>
      </c>
      <c r="P5471" s="8">
        <f t="shared" si="85"/>
        <v>2.1349274124679761E-4</v>
      </c>
      <c r="Q5471" t="str">
        <f>IF(SalesData[[#This Row],[Discount]]&gt;0, "Yes", "No")</f>
        <v>Yes</v>
      </c>
      <c r="R5471" t="str">
        <f>TEXT(SalesData[[#This Row],[Order Date]],"mmm-yyyy")</f>
        <v>Jun-2024</v>
      </c>
      <c r="S5471">
        <f>YEAR(SalesData[[#This Row],[Order Date]])*100 + MONTH(SalesData[[#This Row],[Order Date]])</f>
        <v>202406</v>
      </c>
    </row>
    <row r="5472" spans="1:19" x14ac:dyDescent="0.3">
      <c r="A5472" t="s">
        <v>6342</v>
      </c>
      <c r="B5472" s="3">
        <v>45451</v>
      </c>
      <c r="C5472" t="s">
        <v>6343</v>
      </c>
      <c r="D5472" t="s">
        <v>30</v>
      </c>
      <c r="E5472" t="s">
        <v>26</v>
      </c>
      <c r="F5472" t="s">
        <v>34</v>
      </c>
      <c r="G5472">
        <v>8</v>
      </c>
      <c r="H5472" s="5">
        <v>180.41</v>
      </c>
      <c r="I5472" s="5">
        <v>0.22</v>
      </c>
      <c r="J5472" s="5">
        <v>1125.7583999999999</v>
      </c>
      <c r="K5472" s="5">
        <v>236.8162904293973</v>
      </c>
      <c r="L5472">
        <f>YEAR(SalesData[Order Date])</f>
        <v>2024</v>
      </c>
      <c r="M5472">
        <f>MONTH(SalesData[Order Date])</f>
        <v>6</v>
      </c>
      <c r="N5472" t="str">
        <f>TEXT(SalesData[[#This Row],[Order Date]], "mmmm")</f>
        <v>June</v>
      </c>
      <c r="O5472" s="7">
        <f>IF(SalesData[Sales]=0,0,SalesData[Profit]/SalesData[Sales])</f>
        <v>0.21036155753259075</v>
      </c>
      <c r="P5472" s="8">
        <f t="shared" si="85"/>
        <v>1.5243057480184027E-4</v>
      </c>
      <c r="Q5472" t="str">
        <f>IF(SalesData[[#This Row],[Discount]]&gt;0, "Yes", "No")</f>
        <v>Yes</v>
      </c>
      <c r="R5472" t="str">
        <f>TEXT(SalesData[[#This Row],[Order Date]],"mmm-yyyy")</f>
        <v>Jun-2024</v>
      </c>
      <c r="S5472">
        <f>YEAR(SalesData[[#This Row],[Order Date]])*100 + MONTH(SalesData[[#This Row],[Order Date]])</f>
        <v>202406</v>
      </c>
    </row>
    <row r="5473" spans="1:19" x14ac:dyDescent="0.3">
      <c r="A5473" t="s">
        <v>6386</v>
      </c>
      <c r="B5473" s="3">
        <v>45460</v>
      </c>
      <c r="C5473" t="s">
        <v>6387</v>
      </c>
      <c r="D5473" t="s">
        <v>30</v>
      </c>
      <c r="E5473" t="s">
        <v>14</v>
      </c>
      <c r="F5473" t="s">
        <v>91</v>
      </c>
      <c r="G5473">
        <v>4</v>
      </c>
      <c r="H5473" s="5">
        <v>592.39</v>
      </c>
      <c r="I5473" s="5">
        <v>0.14000000000000001</v>
      </c>
      <c r="J5473" s="5">
        <v>2037.8216</v>
      </c>
      <c r="K5473" s="5">
        <v>176.4810370152577</v>
      </c>
      <c r="L5473">
        <f>YEAR(SalesData[Order Date])</f>
        <v>2024</v>
      </c>
      <c r="M5473">
        <f>MONTH(SalesData[Order Date])</f>
        <v>6</v>
      </c>
      <c r="N5473" t="str">
        <f>TEXT(SalesData[[#This Row],[Order Date]], "mmmm")</f>
        <v>June</v>
      </c>
      <c r="O5473" s="7">
        <f>IF(SalesData[Sales]=0,0,SalesData[Profit]/SalesData[Sales])</f>
        <v>8.6602790457838752E-2</v>
      </c>
      <c r="P5473" s="8">
        <f t="shared" si="85"/>
        <v>5.908269889768565E-5</v>
      </c>
      <c r="Q5473" t="str">
        <f>IF(SalesData[[#This Row],[Discount]]&gt;0, "Yes", "No")</f>
        <v>Yes</v>
      </c>
      <c r="R5473" t="str">
        <f>TEXT(SalesData[[#This Row],[Order Date]],"mmm-yyyy")</f>
        <v>Jun-2024</v>
      </c>
      <c r="S5473">
        <f>YEAR(SalesData[[#This Row],[Order Date]])*100 + MONTH(SalesData[[#This Row],[Order Date]])</f>
        <v>202406</v>
      </c>
    </row>
    <row r="5474" spans="1:19" x14ac:dyDescent="0.3">
      <c r="A5474" t="s">
        <v>6442</v>
      </c>
      <c r="B5474" s="3">
        <v>45451</v>
      </c>
      <c r="C5474" t="s">
        <v>6443</v>
      </c>
      <c r="D5474" t="s">
        <v>13</v>
      </c>
      <c r="E5474" t="s">
        <v>19</v>
      </c>
      <c r="F5474" t="s">
        <v>44</v>
      </c>
      <c r="G5474">
        <v>9</v>
      </c>
      <c r="H5474" s="5">
        <v>794.11</v>
      </c>
      <c r="I5474" s="5">
        <v>0.12</v>
      </c>
      <c r="J5474" s="5">
        <v>6289.3512000000001</v>
      </c>
      <c r="K5474" s="5">
        <v>1048.293099748973</v>
      </c>
      <c r="L5474">
        <f>YEAR(SalesData[Order Date])</f>
        <v>2024</v>
      </c>
      <c r="M5474">
        <f>MONTH(SalesData[Order Date])</f>
        <v>6</v>
      </c>
      <c r="N5474" t="str">
        <f>TEXT(SalesData[[#This Row],[Order Date]], "mmmm")</f>
        <v>June</v>
      </c>
      <c r="O5474" s="7">
        <f>IF(SalesData[Sales]=0,0,SalesData[Profit]/SalesData[Sales])</f>
        <v>0.16667746265290018</v>
      </c>
      <c r="P5474" s="8">
        <f t="shared" si="85"/>
        <v>1.6790285141017406E-5</v>
      </c>
      <c r="Q5474" t="str">
        <f>IF(SalesData[[#This Row],[Discount]]&gt;0, "Yes", "No")</f>
        <v>Yes</v>
      </c>
      <c r="R5474" t="str">
        <f>TEXT(SalesData[[#This Row],[Order Date]],"mmm-yyyy")</f>
        <v>Jun-2024</v>
      </c>
      <c r="S5474">
        <f>YEAR(SalesData[[#This Row],[Order Date]])*100 + MONTH(SalesData[[#This Row],[Order Date]])</f>
        <v>202406</v>
      </c>
    </row>
    <row r="5475" spans="1:19" x14ac:dyDescent="0.3">
      <c r="A5475" t="s">
        <v>6446</v>
      </c>
      <c r="B5475" s="3">
        <v>45468</v>
      </c>
      <c r="C5475" t="s">
        <v>6447</v>
      </c>
      <c r="D5475" t="s">
        <v>18</v>
      </c>
      <c r="E5475" t="s">
        <v>14</v>
      </c>
      <c r="F5475" t="s">
        <v>31</v>
      </c>
      <c r="G5475">
        <v>5</v>
      </c>
      <c r="H5475" s="5">
        <v>963.2</v>
      </c>
      <c r="I5475" s="5">
        <v>0.14000000000000001</v>
      </c>
      <c r="J5475" s="5">
        <v>4141.76</v>
      </c>
      <c r="K5475" s="5">
        <v>893.9334768000017</v>
      </c>
      <c r="L5475">
        <f>YEAR(SalesData[Order Date])</f>
        <v>2024</v>
      </c>
      <c r="M5475">
        <f>MONTH(SalesData[Order Date])</f>
        <v>6</v>
      </c>
      <c r="N5475" t="str">
        <f>TEXT(SalesData[[#This Row],[Order Date]], "mmmm")</f>
        <v>June</v>
      </c>
      <c r="O5475" s="7">
        <f>IF(SalesData[Sales]=0,0,SalesData[Profit]/SalesData[Sales])</f>
        <v>0.21583420497566291</v>
      </c>
      <c r="P5475" s="8">
        <f t="shared" si="85"/>
        <v>2.9069767441860467E-5</v>
      </c>
      <c r="Q5475" t="str">
        <f>IF(SalesData[[#This Row],[Discount]]&gt;0, "Yes", "No")</f>
        <v>Yes</v>
      </c>
      <c r="R5475" t="str">
        <f>TEXT(SalesData[[#This Row],[Order Date]],"mmm-yyyy")</f>
        <v>Jun-2024</v>
      </c>
      <c r="S5475">
        <f>YEAR(SalesData[[#This Row],[Order Date]])*100 + MONTH(SalesData[[#This Row],[Order Date]])</f>
        <v>202406</v>
      </c>
    </row>
    <row r="5476" spans="1:19" x14ac:dyDescent="0.3">
      <c r="A5476" t="s">
        <v>6448</v>
      </c>
      <c r="B5476" s="3">
        <v>45472</v>
      </c>
      <c r="C5476" t="s">
        <v>6449</v>
      </c>
      <c r="D5476" t="s">
        <v>23</v>
      </c>
      <c r="E5476" t="s">
        <v>14</v>
      </c>
      <c r="F5476" t="s">
        <v>31</v>
      </c>
      <c r="G5476">
        <v>8</v>
      </c>
      <c r="H5476" s="5">
        <v>971.56</v>
      </c>
      <c r="I5476" s="5">
        <v>0.26</v>
      </c>
      <c r="J5476" s="5">
        <v>5751.6351999999997</v>
      </c>
      <c r="K5476" s="5">
        <v>1169.1230978948311</v>
      </c>
      <c r="L5476">
        <f>YEAR(SalesData[Order Date])</f>
        <v>2024</v>
      </c>
      <c r="M5476">
        <f>MONTH(SalesData[Order Date])</f>
        <v>6</v>
      </c>
      <c r="N5476" t="str">
        <f>TEXT(SalesData[[#This Row],[Order Date]], "mmmm")</f>
        <v>June</v>
      </c>
      <c r="O5476" s="7">
        <f>IF(SalesData[Sales]=0,0,SalesData[Profit]/SalesData[Sales])</f>
        <v>0.20326795028565636</v>
      </c>
      <c r="P5476" s="8">
        <f t="shared" si="85"/>
        <v>3.345135658116843E-5</v>
      </c>
      <c r="Q5476" t="str">
        <f>IF(SalesData[[#This Row],[Discount]]&gt;0, "Yes", "No")</f>
        <v>Yes</v>
      </c>
      <c r="R5476" t="str">
        <f>TEXT(SalesData[[#This Row],[Order Date]],"mmm-yyyy")</f>
        <v>Jun-2024</v>
      </c>
      <c r="S5476">
        <f>YEAR(SalesData[[#This Row],[Order Date]])*100 + MONTH(SalesData[[#This Row],[Order Date]])</f>
        <v>202406</v>
      </c>
    </row>
    <row r="5477" spans="1:19" x14ac:dyDescent="0.3">
      <c r="A5477" t="s">
        <v>6464</v>
      </c>
      <c r="B5477" s="3">
        <v>45453</v>
      </c>
      <c r="C5477" t="s">
        <v>6465</v>
      </c>
      <c r="D5477" t="s">
        <v>30</v>
      </c>
      <c r="E5477" t="s">
        <v>26</v>
      </c>
      <c r="F5477" t="s">
        <v>44</v>
      </c>
      <c r="G5477">
        <v>5</v>
      </c>
      <c r="H5477" s="5">
        <v>303.06</v>
      </c>
      <c r="I5477" s="5">
        <v>0.05</v>
      </c>
      <c r="J5477" s="5">
        <v>1439.5350000000001</v>
      </c>
      <c r="K5477" s="5">
        <v>101.5404662237013</v>
      </c>
      <c r="L5477">
        <f>YEAR(SalesData[Order Date])</f>
        <v>2024</v>
      </c>
      <c r="M5477">
        <f>MONTH(SalesData[Order Date])</f>
        <v>6</v>
      </c>
      <c r="N5477" t="str">
        <f>TEXT(SalesData[[#This Row],[Order Date]], "mmmm")</f>
        <v>June</v>
      </c>
      <c r="O5477" s="7">
        <f>IF(SalesData[Sales]=0,0,SalesData[Profit]/SalesData[Sales])</f>
        <v>7.0536990225108315E-2</v>
      </c>
      <c r="P5477" s="8">
        <f t="shared" si="85"/>
        <v>3.2996766316900947E-5</v>
      </c>
      <c r="Q5477" t="str">
        <f>IF(SalesData[[#This Row],[Discount]]&gt;0, "Yes", "No")</f>
        <v>Yes</v>
      </c>
      <c r="R5477" t="str">
        <f>TEXT(SalesData[[#This Row],[Order Date]],"mmm-yyyy")</f>
        <v>Jun-2024</v>
      </c>
      <c r="S5477">
        <f>YEAR(SalesData[[#This Row],[Order Date]])*100 + MONTH(SalesData[[#This Row],[Order Date]])</f>
        <v>202406</v>
      </c>
    </row>
    <row r="5478" spans="1:19" x14ac:dyDescent="0.3">
      <c r="A5478" t="s">
        <v>6466</v>
      </c>
      <c r="B5478" s="3">
        <v>45458</v>
      </c>
      <c r="C5478" t="s">
        <v>6467</v>
      </c>
      <c r="D5478" t="s">
        <v>13</v>
      </c>
      <c r="E5478" t="s">
        <v>19</v>
      </c>
      <c r="F5478" t="s">
        <v>15</v>
      </c>
      <c r="G5478">
        <v>4</v>
      </c>
      <c r="H5478" s="5">
        <v>86.32</v>
      </c>
      <c r="I5478" s="5">
        <v>0.2</v>
      </c>
      <c r="J5478" s="5">
        <v>276.22399999999999</v>
      </c>
      <c r="K5478" s="5">
        <v>68.63269003234285</v>
      </c>
      <c r="L5478">
        <f>YEAR(SalesData[Order Date])</f>
        <v>2024</v>
      </c>
      <c r="M5478">
        <f>MONTH(SalesData[Order Date])</f>
        <v>6</v>
      </c>
      <c r="N5478" t="str">
        <f>TEXT(SalesData[[#This Row],[Order Date]], "mmmm")</f>
        <v>June</v>
      </c>
      <c r="O5478" s="7">
        <f>IF(SalesData[Sales]=0,0,SalesData[Profit]/SalesData[Sales])</f>
        <v>0.24846751199150999</v>
      </c>
      <c r="P5478" s="8">
        <f t="shared" si="85"/>
        <v>5.7924003707136244E-4</v>
      </c>
      <c r="Q5478" t="str">
        <f>IF(SalesData[[#This Row],[Discount]]&gt;0, "Yes", "No")</f>
        <v>Yes</v>
      </c>
      <c r="R5478" t="str">
        <f>TEXT(SalesData[[#This Row],[Order Date]],"mmm-yyyy")</f>
        <v>Jun-2024</v>
      </c>
      <c r="S5478">
        <f>YEAR(SalesData[[#This Row],[Order Date]])*100 + MONTH(SalesData[[#This Row],[Order Date]])</f>
        <v>202406</v>
      </c>
    </row>
    <row r="5479" spans="1:19" x14ac:dyDescent="0.3">
      <c r="A5479" t="s">
        <v>6543</v>
      </c>
      <c r="B5479" s="3">
        <v>45472</v>
      </c>
      <c r="C5479" t="s">
        <v>6544</v>
      </c>
      <c r="D5479" t="s">
        <v>18</v>
      </c>
      <c r="E5479" t="s">
        <v>26</v>
      </c>
      <c r="F5479" t="s">
        <v>27</v>
      </c>
      <c r="G5479">
        <v>5</v>
      </c>
      <c r="H5479" s="5">
        <v>916.54</v>
      </c>
      <c r="I5479" s="5">
        <v>0.08</v>
      </c>
      <c r="J5479" s="5">
        <v>4216.0839999999998</v>
      </c>
      <c r="K5479" s="5">
        <v>225.1225211511566</v>
      </c>
      <c r="L5479">
        <f>YEAR(SalesData[Order Date])</f>
        <v>2024</v>
      </c>
      <c r="M5479">
        <f>MONTH(SalesData[Order Date])</f>
        <v>6</v>
      </c>
      <c r="N5479" t="str">
        <f>TEXT(SalesData[[#This Row],[Order Date]], "mmmm")</f>
        <v>June</v>
      </c>
      <c r="O5479" s="7">
        <f>IF(SalesData[Sales]=0,0,SalesData[Profit]/SalesData[Sales])</f>
        <v>5.3396118566697584E-2</v>
      </c>
      <c r="P5479" s="8">
        <f t="shared" si="85"/>
        <v>1.7456957688698804E-5</v>
      </c>
      <c r="Q5479" t="str">
        <f>IF(SalesData[[#This Row],[Discount]]&gt;0, "Yes", "No")</f>
        <v>Yes</v>
      </c>
      <c r="R5479" t="str">
        <f>TEXT(SalesData[[#This Row],[Order Date]],"mmm-yyyy")</f>
        <v>Jun-2024</v>
      </c>
      <c r="S5479">
        <f>YEAR(SalesData[[#This Row],[Order Date]])*100 + MONTH(SalesData[[#This Row],[Order Date]])</f>
        <v>202406</v>
      </c>
    </row>
    <row r="5480" spans="1:19" x14ac:dyDescent="0.3">
      <c r="A5480" t="s">
        <v>6566</v>
      </c>
      <c r="B5480" s="3">
        <v>45451</v>
      </c>
      <c r="C5480" t="s">
        <v>6567</v>
      </c>
      <c r="D5480" t="s">
        <v>30</v>
      </c>
      <c r="E5480" t="s">
        <v>14</v>
      </c>
      <c r="F5480" t="s">
        <v>62</v>
      </c>
      <c r="G5480">
        <v>8</v>
      </c>
      <c r="H5480" s="5">
        <v>727.06</v>
      </c>
      <c r="I5480" s="5">
        <v>0.06</v>
      </c>
      <c r="J5480" s="5">
        <v>5467.4911999999986</v>
      </c>
      <c r="K5480" s="5">
        <v>1452.884943343736</v>
      </c>
      <c r="L5480">
        <f>YEAR(SalesData[Order Date])</f>
        <v>2024</v>
      </c>
      <c r="M5480">
        <f>MONTH(SalesData[Order Date])</f>
        <v>6</v>
      </c>
      <c r="N5480" t="str">
        <f>TEXT(SalesData[[#This Row],[Order Date]], "mmmm")</f>
        <v>June</v>
      </c>
      <c r="O5480" s="7">
        <f>IF(SalesData[Sales]=0,0,SalesData[Profit]/SalesData[Sales])</f>
        <v>0.26573155588137687</v>
      </c>
      <c r="P5480" s="8">
        <f t="shared" si="85"/>
        <v>1.0315517288806976E-5</v>
      </c>
      <c r="Q5480" t="str">
        <f>IF(SalesData[[#This Row],[Discount]]&gt;0, "Yes", "No")</f>
        <v>Yes</v>
      </c>
      <c r="R5480" t="str">
        <f>TEXT(SalesData[[#This Row],[Order Date]],"mmm-yyyy")</f>
        <v>Jun-2024</v>
      </c>
      <c r="S5480">
        <f>YEAR(SalesData[[#This Row],[Order Date]])*100 + MONTH(SalesData[[#This Row],[Order Date]])</f>
        <v>202406</v>
      </c>
    </row>
    <row r="5481" spans="1:19" x14ac:dyDescent="0.3">
      <c r="A5481" t="s">
        <v>6679</v>
      </c>
      <c r="B5481" s="3">
        <v>45473</v>
      </c>
      <c r="C5481" t="s">
        <v>6680</v>
      </c>
      <c r="D5481" t="s">
        <v>18</v>
      </c>
      <c r="E5481" t="s">
        <v>14</v>
      </c>
      <c r="F5481" t="s">
        <v>91</v>
      </c>
      <c r="G5481">
        <v>6</v>
      </c>
      <c r="H5481" s="5">
        <v>666.38</v>
      </c>
      <c r="I5481" s="5">
        <v>0.15</v>
      </c>
      <c r="J5481" s="5">
        <v>3398.538</v>
      </c>
      <c r="K5481" s="5">
        <v>245.08136246643389</v>
      </c>
      <c r="L5481">
        <f>YEAR(SalesData[Order Date])</f>
        <v>2024</v>
      </c>
      <c r="M5481">
        <f>MONTH(SalesData[Order Date])</f>
        <v>6</v>
      </c>
      <c r="N5481" t="str">
        <f>TEXT(SalesData[[#This Row],[Order Date]], "mmmm")</f>
        <v>June</v>
      </c>
      <c r="O5481" s="7">
        <f>IF(SalesData[Sales]=0,0,SalesData[Profit]/SalesData[Sales])</f>
        <v>7.2113762584509536E-2</v>
      </c>
      <c r="P5481" s="8">
        <f t="shared" si="85"/>
        <v>3.7516131936732797E-5</v>
      </c>
      <c r="Q5481" t="str">
        <f>IF(SalesData[[#This Row],[Discount]]&gt;0, "Yes", "No")</f>
        <v>Yes</v>
      </c>
      <c r="R5481" t="str">
        <f>TEXT(SalesData[[#This Row],[Order Date]],"mmm-yyyy")</f>
        <v>Jun-2024</v>
      </c>
      <c r="S5481">
        <f>YEAR(SalesData[[#This Row],[Order Date]])*100 + MONTH(SalesData[[#This Row],[Order Date]])</f>
        <v>202406</v>
      </c>
    </row>
    <row r="5482" spans="1:19" x14ac:dyDescent="0.3">
      <c r="A5482" t="s">
        <v>6719</v>
      </c>
      <c r="B5482" s="3">
        <v>45472</v>
      </c>
      <c r="C5482" t="s">
        <v>6720</v>
      </c>
      <c r="D5482" t="s">
        <v>18</v>
      </c>
      <c r="E5482" t="s">
        <v>14</v>
      </c>
      <c r="F5482" t="s">
        <v>62</v>
      </c>
      <c r="G5482">
        <v>6</v>
      </c>
      <c r="H5482" s="5">
        <v>348</v>
      </c>
      <c r="I5482" s="5">
        <v>0.16</v>
      </c>
      <c r="J5482" s="5">
        <v>1753.92</v>
      </c>
      <c r="K5482" s="5">
        <v>323.1062963230334</v>
      </c>
      <c r="L5482">
        <f>YEAR(SalesData[Order Date])</f>
        <v>2024</v>
      </c>
      <c r="M5482">
        <f>MONTH(SalesData[Order Date])</f>
        <v>6</v>
      </c>
      <c r="N5482" t="str">
        <f>TEXT(SalesData[[#This Row],[Order Date]], "mmmm")</f>
        <v>June</v>
      </c>
      <c r="O5482" s="7">
        <f>IF(SalesData[Sales]=0,0,SalesData[Profit]/SalesData[Sales])</f>
        <v>0.18421951760800573</v>
      </c>
      <c r="P5482" s="8">
        <f t="shared" si="85"/>
        <v>7.6628352490421453E-5</v>
      </c>
      <c r="Q5482" t="str">
        <f>IF(SalesData[[#This Row],[Discount]]&gt;0, "Yes", "No")</f>
        <v>Yes</v>
      </c>
      <c r="R5482" t="str">
        <f>TEXT(SalesData[[#This Row],[Order Date]],"mmm-yyyy")</f>
        <v>Jun-2024</v>
      </c>
      <c r="S5482">
        <f>YEAR(SalesData[[#This Row],[Order Date]])*100 + MONTH(SalesData[[#This Row],[Order Date]])</f>
        <v>202406</v>
      </c>
    </row>
    <row r="5483" spans="1:19" x14ac:dyDescent="0.3">
      <c r="A5483" t="s">
        <v>6721</v>
      </c>
      <c r="B5483" s="3">
        <v>45471</v>
      </c>
      <c r="C5483" t="s">
        <v>6722</v>
      </c>
      <c r="D5483" t="s">
        <v>18</v>
      </c>
      <c r="E5483" t="s">
        <v>19</v>
      </c>
      <c r="F5483" t="s">
        <v>62</v>
      </c>
      <c r="G5483">
        <v>5</v>
      </c>
      <c r="H5483" s="5">
        <v>264.58</v>
      </c>
      <c r="I5483" s="5">
        <v>0.14000000000000001</v>
      </c>
      <c r="J5483" s="5">
        <v>1137.694</v>
      </c>
      <c r="K5483" s="5">
        <v>123.4100239048274</v>
      </c>
      <c r="L5483">
        <f>YEAR(SalesData[Order Date])</f>
        <v>2024</v>
      </c>
      <c r="M5483">
        <f>MONTH(SalesData[Order Date])</f>
        <v>6</v>
      </c>
      <c r="N5483" t="str">
        <f>TEXT(SalesData[[#This Row],[Order Date]], "mmmm")</f>
        <v>June</v>
      </c>
      <c r="O5483" s="7">
        <f>IF(SalesData[Sales]=0,0,SalesData[Profit]/SalesData[Sales])</f>
        <v>0.10847382855568141</v>
      </c>
      <c r="P5483" s="8">
        <f t="shared" si="85"/>
        <v>1.058281049210069E-4</v>
      </c>
      <c r="Q5483" t="str">
        <f>IF(SalesData[[#This Row],[Discount]]&gt;0, "Yes", "No")</f>
        <v>Yes</v>
      </c>
      <c r="R5483" t="str">
        <f>TEXT(SalesData[[#This Row],[Order Date]],"mmm-yyyy")</f>
        <v>Jun-2024</v>
      </c>
      <c r="S5483">
        <f>YEAR(SalesData[[#This Row],[Order Date]])*100 + MONTH(SalesData[[#This Row],[Order Date]])</f>
        <v>202406</v>
      </c>
    </row>
    <row r="5484" spans="1:19" x14ac:dyDescent="0.3">
      <c r="A5484" t="s">
        <v>6779</v>
      </c>
      <c r="B5484" s="3">
        <v>45466</v>
      </c>
      <c r="C5484" t="s">
        <v>6780</v>
      </c>
      <c r="D5484" t="s">
        <v>13</v>
      </c>
      <c r="E5484" t="s">
        <v>26</v>
      </c>
      <c r="F5484" t="s">
        <v>27</v>
      </c>
      <c r="G5484">
        <v>4</v>
      </c>
      <c r="H5484" s="5">
        <v>574.94000000000005</v>
      </c>
      <c r="I5484" s="5">
        <v>0.17</v>
      </c>
      <c r="J5484" s="5">
        <v>1908.8008</v>
      </c>
      <c r="K5484" s="5">
        <v>269.9596698385073</v>
      </c>
      <c r="L5484">
        <f>YEAR(SalesData[Order Date])</f>
        <v>2024</v>
      </c>
      <c r="M5484">
        <f>MONTH(SalesData[Order Date])</f>
        <v>6</v>
      </c>
      <c r="N5484" t="str">
        <f>TEXT(SalesData[[#This Row],[Order Date]], "mmmm")</f>
        <v>June</v>
      </c>
      <c r="O5484" s="7">
        <f>IF(SalesData[Sales]=0,0,SalesData[Profit]/SalesData[Sales])</f>
        <v>0.14142893791667904</v>
      </c>
      <c r="P5484" s="8">
        <f t="shared" si="85"/>
        <v>7.3920756948551145E-5</v>
      </c>
      <c r="Q5484" t="str">
        <f>IF(SalesData[[#This Row],[Discount]]&gt;0, "Yes", "No")</f>
        <v>Yes</v>
      </c>
      <c r="R5484" t="str">
        <f>TEXT(SalesData[[#This Row],[Order Date]],"mmm-yyyy")</f>
        <v>Jun-2024</v>
      </c>
      <c r="S5484">
        <f>YEAR(SalesData[[#This Row],[Order Date]])*100 + MONTH(SalesData[[#This Row],[Order Date]])</f>
        <v>202406</v>
      </c>
    </row>
    <row r="5485" spans="1:19" x14ac:dyDescent="0.3">
      <c r="A5485" t="s">
        <v>6834</v>
      </c>
      <c r="B5485" s="3">
        <v>45452</v>
      </c>
      <c r="C5485" t="s">
        <v>6835</v>
      </c>
      <c r="D5485" t="s">
        <v>30</v>
      </c>
      <c r="E5485" t="s">
        <v>26</v>
      </c>
      <c r="F5485" t="s">
        <v>44</v>
      </c>
      <c r="G5485">
        <v>4</v>
      </c>
      <c r="H5485" s="5">
        <v>304.73</v>
      </c>
      <c r="I5485" s="5">
        <v>0.15</v>
      </c>
      <c r="J5485" s="5">
        <v>1036.0820000000001</v>
      </c>
      <c r="K5485" s="5">
        <v>74.729390940637415</v>
      </c>
      <c r="L5485">
        <f>YEAR(SalesData[Order Date])</f>
        <v>2024</v>
      </c>
      <c r="M5485">
        <f>MONTH(SalesData[Order Date])</f>
        <v>6</v>
      </c>
      <c r="N5485" t="str">
        <f>TEXT(SalesData[[#This Row],[Order Date]], "mmmm")</f>
        <v>June</v>
      </c>
      <c r="O5485" s="7">
        <f>IF(SalesData[Sales]=0,0,SalesData[Profit]/SalesData[Sales])</f>
        <v>7.2126907851538205E-2</v>
      </c>
      <c r="P5485" s="8">
        <f t="shared" si="85"/>
        <v>1.2305975781839659E-4</v>
      </c>
      <c r="Q5485" t="str">
        <f>IF(SalesData[[#This Row],[Discount]]&gt;0, "Yes", "No")</f>
        <v>Yes</v>
      </c>
      <c r="R5485" t="str">
        <f>TEXT(SalesData[[#This Row],[Order Date]],"mmm-yyyy")</f>
        <v>Jun-2024</v>
      </c>
      <c r="S5485">
        <f>YEAR(SalesData[[#This Row],[Order Date]])*100 + MONTH(SalesData[[#This Row],[Order Date]])</f>
        <v>202406</v>
      </c>
    </row>
    <row r="5486" spans="1:19" x14ac:dyDescent="0.3">
      <c r="A5486" t="s">
        <v>6836</v>
      </c>
      <c r="B5486" s="3">
        <v>45454</v>
      </c>
      <c r="C5486" t="s">
        <v>6837</v>
      </c>
      <c r="D5486" t="s">
        <v>30</v>
      </c>
      <c r="E5486" t="s">
        <v>19</v>
      </c>
      <c r="F5486" t="s">
        <v>27</v>
      </c>
      <c r="G5486">
        <v>4</v>
      </c>
      <c r="H5486" s="5">
        <v>84.48</v>
      </c>
      <c r="I5486" s="5">
        <v>0.18</v>
      </c>
      <c r="J5486" s="5">
        <v>277.09440000000001</v>
      </c>
      <c r="K5486" s="5">
        <v>65.623747570607776</v>
      </c>
      <c r="L5486">
        <f>YEAR(SalesData[Order Date])</f>
        <v>2024</v>
      </c>
      <c r="M5486">
        <f>MONTH(SalesData[Order Date])</f>
        <v>6</v>
      </c>
      <c r="N5486" t="str">
        <f>TEXT(SalesData[[#This Row],[Order Date]], "mmmm")</f>
        <v>June</v>
      </c>
      <c r="O5486" s="7">
        <f>IF(SalesData[Sales]=0,0,SalesData[Profit]/SalesData[Sales])</f>
        <v>0.23682812633747841</v>
      </c>
      <c r="P5486" s="8">
        <f t="shared" si="85"/>
        <v>5.3267045454545451E-4</v>
      </c>
      <c r="Q5486" t="str">
        <f>IF(SalesData[[#This Row],[Discount]]&gt;0, "Yes", "No")</f>
        <v>Yes</v>
      </c>
      <c r="R5486" t="str">
        <f>TEXT(SalesData[[#This Row],[Order Date]],"mmm-yyyy")</f>
        <v>Jun-2024</v>
      </c>
      <c r="S5486">
        <f>YEAR(SalesData[[#This Row],[Order Date]])*100 + MONTH(SalesData[[#This Row],[Order Date]])</f>
        <v>202406</v>
      </c>
    </row>
    <row r="5487" spans="1:19" x14ac:dyDescent="0.3">
      <c r="A5487" t="s">
        <v>6899</v>
      </c>
      <c r="B5487" s="3">
        <v>45469</v>
      </c>
      <c r="C5487" t="s">
        <v>6900</v>
      </c>
      <c r="D5487" t="s">
        <v>18</v>
      </c>
      <c r="E5487" t="s">
        <v>26</v>
      </c>
      <c r="F5487" t="s">
        <v>39</v>
      </c>
      <c r="G5487">
        <v>6</v>
      </c>
      <c r="H5487" s="5">
        <v>662.36</v>
      </c>
      <c r="I5487" s="5">
        <v>0.28999999999999998</v>
      </c>
      <c r="J5487" s="5">
        <v>2821.6536000000001</v>
      </c>
      <c r="K5487" s="5">
        <v>667.86777710364515</v>
      </c>
      <c r="L5487">
        <f>YEAR(SalesData[Order Date])</f>
        <v>2024</v>
      </c>
      <c r="M5487">
        <f>MONTH(SalesData[Order Date])</f>
        <v>6</v>
      </c>
      <c r="N5487" t="str">
        <f>TEXT(SalesData[[#This Row],[Order Date]], "mmmm")</f>
        <v>June</v>
      </c>
      <c r="O5487" s="7">
        <f>IF(SalesData[Sales]=0,0,SalesData[Profit]/SalesData[Sales])</f>
        <v>0.23669375188493907</v>
      </c>
      <c r="P5487" s="8">
        <f t="shared" si="85"/>
        <v>7.2971395213076475E-5</v>
      </c>
      <c r="Q5487" t="str">
        <f>IF(SalesData[[#This Row],[Discount]]&gt;0, "Yes", "No")</f>
        <v>Yes</v>
      </c>
      <c r="R5487" t="str">
        <f>TEXT(SalesData[[#This Row],[Order Date]],"mmm-yyyy")</f>
        <v>Jun-2024</v>
      </c>
      <c r="S5487">
        <f>YEAR(SalesData[[#This Row],[Order Date]])*100 + MONTH(SalesData[[#This Row],[Order Date]])</f>
        <v>202406</v>
      </c>
    </row>
    <row r="5488" spans="1:19" x14ac:dyDescent="0.3">
      <c r="A5488" t="s">
        <v>6919</v>
      </c>
      <c r="B5488" s="3">
        <v>45455</v>
      </c>
      <c r="C5488" t="s">
        <v>6920</v>
      </c>
      <c r="D5488" t="s">
        <v>30</v>
      </c>
      <c r="E5488" t="s">
        <v>14</v>
      </c>
      <c r="F5488" t="s">
        <v>15</v>
      </c>
      <c r="G5488">
        <v>4</v>
      </c>
      <c r="H5488" s="5">
        <v>415.66</v>
      </c>
      <c r="I5488" s="5">
        <v>0.22</v>
      </c>
      <c r="J5488" s="5">
        <v>1296.8592000000001</v>
      </c>
      <c r="K5488" s="5">
        <v>116.27821736592369</v>
      </c>
      <c r="L5488">
        <f>YEAR(SalesData[Order Date])</f>
        <v>2024</v>
      </c>
      <c r="M5488">
        <f>MONTH(SalesData[Order Date])</f>
        <v>6</v>
      </c>
      <c r="N5488" t="str">
        <f>TEXT(SalesData[[#This Row],[Order Date]], "mmmm")</f>
        <v>June</v>
      </c>
      <c r="O5488" s="7">
        <f>IF(SalesData[Sales]=0,0,SalesData[Profit]/SalesData[Sales])</f>
        <v>8.9661404542546855E-2</v>
      </c>
      <c r="P5488" s="8">
        <f t="shared" si="85"/>
        <v>1.3231968435740749E-4</v>
      </c>
      <c r="Q5488" t="str">
        <f>IF(SalesData[[#This Row],[Discount]]&gt;0, "Yes", "No")</f>
        <v>Yes</v>
      </c>
      <c r="R5488" t="str">
        <f>TEXT(SalesData[[#This Row],[Order Date]],"mmm-yyyy")</f>
        <v>Jun-2024</v>
      </c>
      <c r="S5488">
        <f>YEAR(SalesData[[#This Row],[Order Date]])*100 + MONTH(SalesData[[#This Row],[Order Date]])</f>
        <v>202406</v>
      </c>
    </row>
    <row r="5489" spans="1:19" x14ac:dyDescent="0.3">
      <c r="A5489" t="s">
        <v>6977</v>
      </c>
      <c r="B5489" s="3">
        <v>45452</v>
      </c>
      <c r="C5489" t="s">
        <v>6978</v>
      </c>
      <c r="D5489" t="s">
        <v>30</v>
      </c>
      <c r="E5489" t="s">
        <v>19</v>
      </c>
      <c r="F5489" t="s">
        <v>31</v>
      </c>
      <c r="G5489">
        <v>4</v>
      </c>
      <c r="H5489" s="5">
        <v>538.23</v>
      </c>
      <c r="I5489" s="5">
        <v>0.12</v>
      </c>
      <c r="J5489" s="5">
        <v>1894.5696</v>
      </c>
      <c r="K5489" s="5">
        <v>512.06789417702248</v>
      </c>
      <c r="L5489">
        <f>YEAR(SalesData[Order Date])</f>
        <v>2024</v>
      </c>
      <c r="M5489">
        <f>MONTH(SalesData[Order Date])</f>
        <v>6</v>
      </c>
      <c r="N5489" t="str">
        <f>TEXT(SalesData[[#This Row],[Order Date]], "mmmm")</f>
        <v>June</v>
      </c>
      <c r="O5489" s="7">
        <f>IF(SalesData[Sales]=0,0,SalesData[Profit]/SalesData[Sales])</f>
        <v>0.27028191214354041</v>
      </c>
      <c r="P5489" s="8">
        <f t="shared" si="85"/>
        <v>5.5738253163145863E-5</v>
      </c>
      <c r="Q5489" t="str">
        <f>IF(SalesData[[#This Row],[Discount]]&gt;0, "Yes", "No")</f>
        <v>Yes</v>
      </c>
      <c r="R5489" t="str">
        <f>TEXT(SalesData[[#This Row],[Order Date]],"mmm-yyyy")</f>
        <v>Jun-2024</v>
      </c>
      <c r="S5489">
        <f>YEAR(SalesData[[#This Row],[Order Date]])*100 + MONTH(SalesData[[#This Row],[Order Date]])</f>
        <v>202406</v>
      </c>
    </row>
    <row r="5490" spans="1:19" x14ac:dyDescent="0.3">
      <c r="A5490" t="s">
        <v>6987</v>
      </c>
      <c r="B5490" s="3">
        <v>45467</v>
      </c>
      <c r="C5490" t="s">
        <v>6988</v>
      </c>
      <c r="D5490" t="s">
        <v>23</v>
      </c>
      <c r="E5490" t="s">
        <v>19</v>
      </c>
      <c r="F5490" t="s">
        <v>44</v>
      </c>
      <c r="G5490">
        <v>4</v>
      </c>
      <c r="H5490" s="5">
        <v>751.11</v>
      </c>
      <c r="I5490" s="5">
        <v>0.28999999999999998</v>
      </c>
      <c r="J5490" s="5">
        <v>2133.1523999999999</v>
      </c>
      <c r="K5490" s="5">
        <v>441.24847245235009</v>
      </c>
      <c r="L5490">
        <f>YEAR(SalesData[Order Date])</f>
        <v>2024</v>
      </c>
      <c r="M5490">
        <f>MONTH(SalesData[Order Date])</f>
        <v>6</v>
      </c>
      <c r="N5490" t="str">
        <f>TEXT(SalesData[[#This Row],[Order Date]], "mmmm")</f>
        <v>June</v>
      </c>
      <c r="O5490" s="7">
        <f>IF(SalesData[Sales]=0,0,SalesData[Profit]/SalesData[Sales])</f>
        <v>0.20685276516218443</v>
      </c>
      <c r="P5490" s="8">
        <f t="shared" si="85"/>
        <v>9.6523811425756539E-5</v>
      </c>
      <c r="Q5490" t="str">
        <f>IF(SalesData[[#This Row],[Discount]]&gt;0, "Yes", "No")</f>
        <v>Yes</v>
      </c>
      <c r="R5490" t="str">
        <f>TEXT(SalesData[[#This Row],[Order Date]],"mmm-yyyy")</f>
        <v>Jun-2024</v>
      </c>
      <c r="S5490">
        <f>YEAR(SalesData[[#This Row],[Order Date]])*100 + MONTH(SalesData[[#This Row],[Order Date]])</f>
        <v>202406</v>
      </c>
    </row>
    <row r="5491" spans="1:19" x14ac:dyDescent="0.3">
      <c r="A5491" t="s">
        <v>6997</v>
      </c>
      <c r="B5491" s="3">
        <v>45463</v>
      </c>
      <c r="C5491" t="s">
        <v>6998</v>
      </c>
      <c r="D5491" t="s">
        <v>18</v>
      </c>
      <c r="E5491" t="s">
        <v>14</v>
      </c>
      <c r="F5491" t="s">
        <v>44</v>
      </c>
      <c r="G5491">
        <v>1</v>
      </c>
      <c r="H5491" s="5">
        <v>93.8</v>
      </c>
      <c r="I5491" s="5">
        <v>0.1</v>
      </c>
      <c r="J5491" s="5">
        <v>84.42</v>
      </c>
      <c r="K5491" s="5">
        <v>23.412122490697929</v>
      </c>
      <c r="L5491">
        <f>YEAR(SalesData[Order Date])</f>
        <v>2024</v>
      </c>
      <c r="M5491">
        <f>MONTH(SalesData[Order Date])</f>
        <v>6</v>
      </c>
      <c r="N5491" t="str">
        <f>TEXT(SalesData[[#This Row],[Order Date]], "mmmm")</f>
        <v>June</v>
      </c>
      <c r="O5491" s="7">
        <f>IF(SalesData[Sales]=0,0,SalesData[Profit]/SalesData[Sales])</f>
        <v>0.27732909844465681</v>
      </c>
      <c r="P5491" s="8">
        <f t="shared" si="85"/>
        <v>1.0660980810234544E-3</v>
      </c>
      <c r="Q5491" t="str">
        <f>IF(SalesData[[#This Row],[Discount]]&gt;0, "Yes", "No")</f>
        <v>Yes</v>
      </c>
      <c r="R5491" t="str">
        <f>TEXT(SalesData[[#This Row],[Order Date]],"mmm-yyyy")</f>
        <v>Jun-2024</v>
      </c>
      <c r="S5491">
        <f>YEAR(SalesData[[#This Row],[Order Date]])*100 + MONTH(SalesData[[#This Row],[Order Date]])</f>
        <v>202406</v>
      </c>
    </row>
    <row r="5492" spans="1:19" x14ac:dyDescent="0.3">
      <c r="A5492" t="s">
        <v>7023</v>
      </c>
      <c r="B5492" s="3">
        <v>45455</v>
      </c>
      <c r="C5492" t="s">
        <v>7024</v>
      </c>
      <c r="D5492" t="s">
        <v>13</v>
      </c>
      <c r="E5492" t="s">
        <v>26</v>
      </c>
      <c r="F5492" t="s">
        <v>31</v>
      </c>
      <c r="G5492">
        <v>8</v>
      </c>
      <c r="H5492" s="5">
        <v>54.33</v>
      </c>
      <c r="I5492" s="5">
        <v>0.28000000000000003</v>
      </c>
      <c r="J5492" s="5">
        <v>312.94080000000002</v>
      </c>
      <c r="K5492" s="5">
        <v>93.698736719617003</v>
      </c>
      <c r="L5492">
        <f>YEAR(SalesData[Order Date])</f>
        <v>2024</v>
      </c>
      <c r="M5492">
        <f>MONTH(SalesData[Order Date])</f>
        <v>6</v>
      </c>
      <c r="N5492" t="str">
        <f>TEXT(SalesData[[#This Row],[Order Date]], "mmmm")</f>
        <v>June</v>
      </c>
      <c r="O5492" s="7">
        <f>IF(SalesData[Sales]=0,0,SalesData[Profit]/SalesData[Sales])</f>
        <v>0.29941361663169835</v>
      </c>
      <c r="P5492" s="8">
        <f t="shared" si="85"/>
        <v>6.4421130130682877E-4</v>
      </c>
      <c r="Q5492" t="str">
        <f>IF(SalesData[[#This Row],[Discount]]&gt;0, "Yes", "No")</f>
        <v>Yes</v>
      </c>
      <c r="R5492" t="str">
        <f>TEXT(SalesData[[#This Row],[Order Date]],"mmm-yyyy")</f>
        <v>Jun-2024</v>
      </c>
      <c r="S5492">
        <f>YEAR(SalesData[[#This Row],[Order Date]])*100 + MONTH(SalesData[[#This Row],[Order Date]])</f>
        <v>202406</v>
      </c>
    </row>
    <row r="5493" spans="1:19" x14ac:dyDescent="0.3">
      <c r="A5493" t="s">
        <v>7050</v>
      </c>
      <c r="B5493" s="3">
        <v>45449</v>
      </c>
      <c r="C5493" t="s">
        <v>7051</v>
      </c>
      <c r="D5493" t="s">
        <v>18</v>
      </c>
      <c r="E5493" t="s">
        <v>26</v>
      </c>
      <c r="F5493" t="s">
        <v>91</v>
      </c>
      <c r="G5493">
        <v>6</v>
      </c>
      <c r="H5493" s="5">
        <v>691.4</v>
      </c>
      <c r="I5493" s="5">
        <v>0.02</v>
      </c>
      <c r="J5493" s="5">
        <v>4065.4319999999998</v>
      </c>
      <c r="K5493" s="5">
        <v>1080.273533252933</v>
      </c>
      <c r="L5493">
        <f>YEAR(SalesData[Order Date])</f>
        <v>2024</v>
      </c>
      <c r="M5493">
        <f>MONTH(SalesData[Order Date])</f>
        <v>6</v>
      </c>
      <c r="N5493" t="str">
        <f>TEXT(SalesData[[#This Row],[Order Date]], "mmmm")</f>
        <v>June</v>
      </c>
      <c r="O5493" s="7">
        <f>IF(SalesData[Sales]=0,0,SalesData[Profit]/SalesData[Sales])</f>
        <v>0.26572170761998554</v>
      </c>
      <c r="P5493" s="8">
        <f t="shared" si="85"/>
        <v>4.8211358596085246E-6</v>
      </c>
      <c r="Q5493" t="str">
        <f>IF(SalesData[[#This Row],[Discount]]&gt;0, "Yes", "No")</f>
        <v>Yes</v>
      </c>
      <c r="R5493" t="str">
        <f>TEXT(SalesData[[#This Row],[Order Date]],"mmm-yyyy")</f>
        <v>Jun-2024</v>
      </c>
      <c r="S5493">
        <f>YEAR(SalesData[[#This Row],[Order Date]])*100 + MONTH(SalesData[[#This Row],[Order Date]])</f>
        <v>202406</v>
      </c>
    </row>
    <row r="5494" spans="1:19" x14ac:dyDescent="0.3">
      <c r="A5494" t="s">
        <v>7066</v>
      </c>
      <c r="B5494" s="3">
        <v>45462</v>
      </c>
      <c r="C5494" t="s">
        <v>7067</v>
      </c>
      <c r="D5494" t="s">
        <v>30</v>
      </c>
      <c r="E5494" t="s">
        <v>26</v>
      </c>
      <c r="F5494" t="s">
        <v>34</v>
      </c>
      <c r="G5494">
        <v>2</v>
      </c>
      <c r="H5494" s="5">
        <v>864.53</v>
      </c>
      <c r="I5494" s="5">
        <v>0.2</v>
      </c>
      <c r="J5494" s="5">
        <v>1383.248</v>
      </c>
      <c r="K5494" s="5">
        <v>339.19505499061592</v>
      </c>
      <c r="L5494">
        <f>YEAR(SalesData[Order Date])</f>
        <v>2024</v>
      </c>
      <c r="M5494">
        <f>MONTH(SalesData[Order Date])</f>
        <v>6</v>
      </c>
      <c r="N5494" t="str">
        <f>TEXT(SalesData[[#This Row],[Order Date]], "mmmm")</f>
        <v>June</v>
      </c>
      <c r="O5494" s="7">
        <f>IF(SalesData[Sales]=0,0,SalesData[Profit]/SalesData[Sales])</f>
        <v>0.24521637117177533</v>
      </c>
      <c r="P5494" s="8">
        <f t="shared" si="85"/>
        <v>1.1566978589522632E-4</v>
      </c>
      <c r="Q5494" t="str">
        <f>IF(SalesData[[#This Row],[Discount]]&gt;0, "Yes", "No")</f>
        <v>Yes</v>
      </c>
      <c r="R5494" t="str">
        <f>TEXT(SalesData[[#This Row],[Order Date]],"mmm-yyyy")</f>
        <v>Jun-2024</v>
      </c>
      <c r="S5494">
        <f>YEAR(SalesData[[#This Row],[Order Date]])*100 + MONTH(SalesData[[#This Row],[Order Date]])</f>
        <v>202406</v>
      </c>
    </row>
    <row r="5495" spans="1:19" x14ac:dyDescent="0.3">
      <c r="A5495" t="s">
        <v>7084</v>
      </c>
      <c r="B5495" s="3">
        <v>45469</v>
      </c>
      <c r="C5495" t="s">
        <v>7085</v>
      </c>
      <c r="D5495" t="s">
        <v>23</v>
      </c>
      <c r="E5495" t="s">
        <v>26</v>
      </c>
      <c r="F5495" t="s">
        <v>53</v>
      </c>
      <c r="G5495">
        <v>8</v>
      </c>
      <c r="H5495" s="5">
        <v>456.15</v>
      </c>
      <c r="I5495" s="5">
        <v>0.05</v>
      </c>
      <c r="J5495" s="5">
        <v>3466.74</v>
      </c>
      <c r="K5495" s="5">
        <v>995.4562962225491</v>
      </c>
      <c r="L5495">
        <f>YEAR(SalesData[Order Date])</f>
        <v>2024</v>
      </c>
      <c r="M5495">
        <f>MONTH(SalesData[Order Date])</f>
        <v>6</v>
      </c>
      <c r="N5495" t="str">
        <f>TEXT(SalesData[[#This Row],[Order Date]], "mmmm")</f>
        <v>June</v>
      </c>
      <c r="O5495" s="7">
        <f>IF(SalesData[Sales]=0,0,SalesData[Profit]/SalesData[Sales])</f>
        <v>0.28714478046307168</v>
      </c>
      <c r="P5495" s="8">
        <f t="shared" si="85"/>
        <v>1.3701633234681576E-5</v>
      </c>
      <c r="Q5495" t="str">
        <f>IF(SalesData[[#This Row],[Discount]]&gt;0, "Yes", "No")</f>
        <v>Yes</v>
      </c>
      <c r="R5495" t="str">
        <f>TEXT(SalesData[[#This Row],[Order Date]],"mmm-yyyy")</f>
        <v>Jun-2024</v>
      </c>
      <c r="S5495">
        <f>YEAR(SalesData[[#This Row],[Order Date]])*100 + MONTH(SalesData[[#This Row],[Order Date]])</f>
        <v>202406</v>
      </c>
    </row>
    <row r="5496" spans="1:19" x14ac:dyDescent="0.3">
      <c r="A5496" t="s">
        <v>7094</v>
      </c>
      <c r="B5496" s="3">
        <v>45449</v>
      </c>
      <c r="C5496" t="s">
        <v>7095</v>
      </c>
      <c r="D5496" t="s">
        <v>23</v>
      </c>
      <c r="E5496" t="s">
        <v>14</v>
      </c>
      <c r="F5496" t="s">
        <v>44</v>
      </c>
      <c r="G5496">
        <v>6</v>
      </c>
      <c r="H5496" s="5">
        <v>860.97</v>
      </c>
      <c r="I5496" s="5">
        <v>0.24</v>
      </c>
      <c r="J5496" s="5">
        <v>3926.0232000000001</v>
      </c>
      <c r="K5496" s="5">
        <v>308.37754581525121</v>
      </c>
      <c r="L5496">
        <f>YEAR(SalesData[Order Date])</f>
        <v>2024</v>
      </c>
      <c r="M5496">
        <f>MONTH(SalesData[Order Date])</f>
        <v>6</v>
      </c>
      <c r="N5496" t="str">
        <f>TEXT(SalesData[[#This Row],[Order Date]], "mmmm")</f>
        <v>June</v>
      </c>
      <c r="O5496" s="7">
        <f>IF(SalesData[Sales]=0,0,SalesData[Profit]/SalesData[Sales])</f>
        <v>7.8547051330529888E-2</v>
      </c>
      <c r="P5496" s="8">
        <f t="shared" si="85"/>
        <v>4.6459226221587283E-5</v>
      </c>
      <c r="Q5496" t="str">
        <f>IF(SalesData[[#This Row],[Discount]]&gt;0, "Yes", "No")</f>
        <v>Yes</v>
      </c>
      <c r="R5496" t="str">
        <f>TEXT(SalesData[[#This Row],[Order Date]],"mmm-yyyy")</f>
        <v>Jun-2024</v>
      </c>
      <c r="S5496">
        <f>YEAR(SalesData[[#This Row],[Order Date]])*100 + MONTH(SalesData[[#This Row],[Order Date]])</f>
        <v>202406</v>
      </c>
    </row>
    <row r="5497" spans="1:19" x14ac:dyDescent="0.3">
      <c r="A5497" t="s">
        <v>7136</v>
      </c>
      <c r="B5497" s="3">
        <v>45469</v>
      </c>
      <c r="C5497" t="s">
        <v>7137</v>
      </c>
      <c r="D5497" t="s">
        <v>18</v>
      </c>
      <c r="E5497" t="s">
        <v>19</v>
      </c>
      <c r="F5497" t="s">
        <v>27</v>
      </c>
      <c r="G5497">
        <v>1</v>
      </c>
      <c r="H5497" s="5">
        <v>82.69</v>
      </c>
      <c r="I5497" s="5">
        <v>0.02</v>
      </c>
      <c r="J5497" s="5">
        <v>81.036199999999994</v>
      </c>
      <c r="K5497" s="5">
        <v>18.72393139052674</v>
      </c>
      <c r="L5497">
        <f>YEAR(SalesData[Order Date])</f>
        <v>2024</v>
      </c>
      <c r="M5497">
        <f>MONTH(SalesData[Order Date])</f>
        <v>6</v>
      </c>
      <c r="N5497" t="str">
        <f>TEXT(SalesData[[#This Row],[Order Date]], "mmmm")</f>
        <v>June</v>
      </c>
      <c r="O5497" s="7">
        <f>IF(SalesData[Sales]=0,0,SalesData[Profit]/SalesData[Sales])</f>
        <v>0.23105638456056357</v>
      </c>
      <c r="P5497" s="8">
        <f t="shared" si="85"/>
        <v>2.4186721489902045E-4</v>
      </c>
      <c r="Q5497" t="str">
        <f>IF(SalesData[[#This Row],[Discount]]&gt;0, "Yes", "No")</f>
        <v>Yes</v>
      </c>
      <c r="R5497" t="str">
        <f>TEXT(SalesData[[#This Row],[Order Date]],"mmm-yyyy")</f>
        <v>Jun-2024</v>
      </c>
      <c r="S5497">
        <f>YEAR(SalesData[[#This Row],[Order Date]])*100 + MONTH(SalesData[[#This Row],[Order Date]])</f>
        <v>202406</v>
      </c>
    </row>
    <row r="5498" spans="1:19" x14ac:dyDescent="0.3">
      <c r="A5498" t="s">
        <v>7138</v>
      </c>
      <c r="B5498" s="3">
        <v>45472</v>
      </c>
      <c r="C5498" t="s">
        <v>7139</v>
      </c>
      <c r="D5498" t="s">
        <v>23</v>
      </c>
      <c r="E5498" t="s">
        <v>19</v>
      </c>
      <c r="F5498" t="s">
        <v>27</v>
      </c>
      <c r="G5498">
        <v>5</v>
      </c>
      <c r="H5498" s="5">
        <v>104.16</v>
      </c>
      <c r="I5498" s="5">
        <v>0.28000000000000003</v>
      </c>
      <c r="J5498" s="5">
        <v>374.97599999999989</v>
      </c>
      <c r="K5498" s="5">
        <v>58.051942586756788</v>
      </c>
      <c r="L5498">
        <f>YEAR(SalesData[Order Date])</f>
        <v>2024</v>
      </c>
      <c r="M5498">
        <f>MONTH(SalesData[Order Date])</f>
        <v>6</v>
      </c>
      <c r="N5498" t="str">
        <f>TEXT(SalesData[[#This Row],[Order Date]], "mmmm")</f>
        <v>June</v>
      </c>
      <c r="O5498" s="7">
        <f>IF(SalesData[Sales]=0,0,SalesData[Profit]/SalesData[Sales])</f>
        <v>0.15481508839700889</v>
      </c>
      <c r="P5498" s="8">
        <f t="shared" si="85"/>
        <v>5.3763440860215065E-4</v>
      </c>
      <c r="Q5498" t="str">
        <f>IF(SalesData[[#This Row],[Discount]]&gt;0, "Yes", "No")</f>
        <v>Yes</v>
      </c>
      <c r="R5498" t="str">
        <f>TEXT(SalesData[[#This Row],[Order Date]],"mmm-yyyy")</f>
        <v>Jun-2024</v>
      </c>
      <c r="S5498">
        <f>YEAR(SalesData[[#This Row],[Order Date]])*100 + MONTH(SalesData[[#This Row],[Order Date]])</f>
        <v>202406</v>
      </c>
    </row>
    <row r="5499" spans="1:19" x14ac:dyDescent="0.3">
      <c r="A5499" t="s">
        <v>7144</v>
      </c>
      <c r="B5499" s="3">
        <v>45450</v>
      </c>
      <c r="C5499" t="s">
        <v>7145</v>
      </c>
      <c r="D5499" t="s">
        <v>13</v>
      </c>
      <c r="E5499" t="s">
        <v>26</v>
      </c>
      <c r="F5499" t="s">
        <v>44</v>
      </c>
      <c r="G5499">
        <v>7</v>
      </c>
      <c r="H5499" s="5">
        <v>497.7</v>
      </c>
      <c r="I5499" s="5">
        <v>0.17</v>
      </c>
      <c r="J5499" s="5">
        <v>2891.6370000000002</v>
      </c>
      <c r="K5499" s="5">
        <v>155.21339116156659</v>
      </c>
      <c r="L5499">
        <f>YEAR(SalesData[Order Date])</f>
        <v>2024</v>
      </c>
      <c r="M5499">
        <f>MONTH(SalesData[Order Date])</f>
        <v>6</v>
      </c>
      <c r="N5499" t="str">
        <f>TEXT(SalesData[[#This Row],[Order Date]], "mmmm")</f>
        <v>June</v>
      </c>
      <c r="O5499" s="7">
        <f>IF(SalesData[Sales]=0,0,SalesData[Profit]/SalesData[Sales])</f>
        <v>5.3676651378290766E-2</v>
      </c>
      <c r="P5499" s="8">
        <f t="shared" si="85"/>
        <v>4.879588966388243E-5</v>
      </c>
      <c r="Q5499" t="str">
        <f>IF(SalesData[[#This Row],[Discount]]&gt;0, "Yes", "No")</f>
        <v>Yes</v>
      </c>
      <c r="R5499" t="str">
        <f>TEXT(SalesData[[#This Row],[Order Date]],"mmm-yyyy")</f>
        <v>Jun-2024</v>
      </c>
      <c r="S5499">
        <f>YEAR(SalesData[[#This Row],[Order Date]])*100 + MONTH(SalesData[[#This Row],[Order Date]])</f>
        <v>202406</v>
      </c>
    </row>
    <row r="5500" spans="1:19" x14ac:dyDescent="0.3">
      <c r="A5500" t="s">
        <v>7167</v>
      </c>
      <c r="B5500" s="3">
        <v>45450</v>
      </c>
      <c r="C5500" t="s">
        <v>7168</v>
      </c>
      <c r="D5500" t="s">
        <v>30</v>
      </c>
      <c r="E5500" t="s">
        <v>19</v>
      </c>
      <c r="F5500" t="s">
        <v>91</v>
      </c>
      <c r="G5500">
        <v>4</v>
      </c>
      <c r="H5500" s="5">
        <v>659.84</v>
      </c>
      <c r="I5500" s="5">
        <v>0.13</v>
      </c>
      <c r="J5500" s="5">
        <v>2296.2431999999999</v>
      </c>
      <c r="K5500" s="5">
        <v>115.8763048879178</v>
      </c>
      <c r="L5500">
        <f>YEAR(SalesData[Order Date])</f>
        <v>2024</v>
      </c>
      <c r="M5500">
        <f>MONTH(SalesData[Order Date])</f>
        <v>6</v>
      </c>
      <c r="N5500" t="str">
        <f>TEXT(SalesData[[#This Row],[Order Date]], "mmmm")</f>
        <v>June</v>
      </c>
      <c r="O5500" s="7">
        <f>IF(SalesData[Sales]=0,0,SalesData[Profit]/SalesData[Sales])</f>
        <v>5.0463428650727331E-2</v>
      </c>
      <c r="P5500" s="8">
        <f t="shared" si="85"/>
        <v>4.9254364694471385E-5</v>
      </c>
      <c r="Q5500" t="str">
        <f>IF(SalesData[[#This Row],[Discount]]&gt;0, "Yes", "No")</f>
        <v>Yes</v>
      </c>
      <c r="R5500" t="str">
        <f>TEXT(SalesData[[#This Row],[Order Date]],"mmm-yyyy")</f>
        <v>Jun-2024</v>
      </c>
      <c r="S5500">
        <f>YEAR(SalesData[[#This Row],[Order Date]])*100 + MONTH(SalesData[[#This Row],[Order Date]])</f>
        <v>202406</v>
      </c>
    </row>
    <row r="5501" spans="1:19" x14ac:dyDescent="0.3">
      <c r="A5501" t="s">
        <v>7179</v>
      </c>
      <c r="B5501" s="3">
        <v>45471</v>
      </c>
      <c r="C5501" t="s">
        <v>7180</v>
      </c>
      <c r="D5501" t="s">
        <v>18</v>
      </c>
      <c r="E5501" t="s">
        <v>19</v>
      </c>
      <c r="F5501" t="s">
        <v>91</v>
      </c>
      <c r="G5501">
        <v>8</v>
      </c>
      <c r="H5501" s="5">
        <v>409.58</v>
      </c>
      <c r="I5501" s="5">
        <v>0.21</v>
      </c>
      <c r="J5501" s="5">
        <v>2588.5455999999999</v>
      </c>
      <c r="K5501" s="5">
        <v>643.03494708866049</v>
      </c>
      <c r="L5501">
        <f>YEAR(SalesData[Order Date])</f>
        <v>2024</v>
      </c>
      <c r="M5501">
        <f>MONTH(SalesData[Order Date])</f>
        <v>6</v>
      </c>
      <c r="N5501" t="str">
        <f>TEXT(SalesData[[#This Row],[Order Date]], "mmmm")</f>
        <v>June</v>
      </c>
      <c r="O5501" s="7">
        <f>IF(SalesData[Sales]=0,0,SalesData[Profit]/SalesData[Sales])</f>
        <v>0.24841553770142605</v>
      </c>
      <c r="P5501" s="8">
        <f t="shared" si="85"/>
        <v>6.4090043459153273E-5</v>
      </c>
      <c r="Q5501" t="str">
        <f>IF(SalesData[[#This Row],[Discount]]&gt;0, "Yes", "No")</f>
        <v>Yes</v>
      </c>
      <c r="R5501" t="str">
        <f>TEXT(SalesData[[#This Row],[Order Date]],"mmm-yyyy")</f>
        <v>Jun-2024</v>
      </c>
      <c r="S5501">
        <f>YEAR(SalesData[[#This Row],[Order Date]])*100 + MONTH(SalesData[[#This Row],[Order Date]])</f>
        <v>202406</v>
      </c>
    </row>
    <row r="5502" spans="1:19" x14ac:dyDescent="0.3">
      <c r="A5502" t="s">
        <v>7232</v>
      </c>
      <c r="B5502" s="3">
        <v>45459</v>
      </c>
      <c r="C5502" t="s">
        <v>7233</v>
      </c>
      <c r="D5502" t="s">
        <v>23</v>
      </c>
      <c r="E5502" t="s">
        <v>19</v>
      </c>
      <c r="F5502" t="s">
        <v>91</v>
      </c>
      <c r="G5502">
        <v>1</v>
      </c>
      <c r="H5502" s="5">
        <v>488.57</v>
      </c>
      <c r="I5502" s="5">
        <v>0.22</v>
      </c>
      <c r="J5502" s="5">
        <v>381.08460000000002</v>
      </c>
      <c r="K5502" s="5">
        <v>42.07026645967791</v>
      </c>
      <c r="L5502">
        <f>YEAR(SalesData[Order Date])</f>
        <v>2024</v>
      </c>
      <c r="M5502">
        <f>MONTH(SalesData[Order Date])</f>
        <v>6</v>
      </c>
      <c r="N5502" t="str">
        <f>TEXT(SalesData[[#This Row],[Order Date]], "mmmm")</f>
        <v>June</v>
      </c>
      <c r="O5502" s="7">
        <f>IF(SalesData[Sales]=0,0,SalesData[Profit]/SalesData[Sales])</f>
        <v>0.11039613371854415</v>
      </c>
      <c r="P5502" s="8">
        <f t="shared" si="85"/>
        <v>4.5029371430910616E-4</v>
      </c>
      <c r="Q5502" t="str">
        <f>IF(SalesData[[#This Row],[Discount]]&gt;0, "Yes", "No")</f>
        <v>Yes</v>
      </c>
      <c r="R5502" t="str">
        <f>TEXT(SalesData[[#This Row],[Order Date]],"mmm-yyyy")</f>
        <v>Jun-2024</v>
      </c>
      <c r="S5502">
        <f>YEAR(SalesData[[#This Row],[Order Date]])*100 + MONTH(SalesData[[#This Row],[Order Date]])</f>
        <v>202406</v>
      </c>
    </row>
    <row r="5503" spans="1:19" x14ac:dyDescent="0.3">
      <c r="A5503" t="s">
        <v>7264</v>
      </c>
      <c r="B5503" s="3">
        <v>45451</v>
      </c>
      <c r="C5503" t="s">
        <v>7265</v>
      </c>
      <c r="D5503" t="s">
        <v>13</v>
      </c>
      <c r="E5503" t="s">
        <v>14</v>
      </c>
      <c r="F5503" t="s">
        <v>31</v>
      </c>
      <c r="G5503">
        <v>5</v>
      </c>
      <c r="H5503" s="5">
        <v>790.88</v>
      </c>
      <c r="I5503" s="5">
        <v>0.28999999999999998</v>
      </c>
      <c r="J5503" s="5">
        <v>2807.6239999999998</v>
      </c>
      <c r="K5503" s="5">
        <v>340.20635525824548</v>
      </c>
      <c r="L5503">
        <f>YEAR(SalesData[Order Date])</f>
        <v>2024</v>
      </c>
      <c r="M5503">
        <f>MONTH(SalesData[Order Date])</f>
        <v>6</v>
      </c>
      <c r="N5503" t="str">
        <f>TEXT(SalesData[[#This Row],[Order Date]], "mmmm")</f>
        <v>June</v>
      </c>
      <c r="O5503" s="7">
        <f>IF(SalesData[Sales]=0,0,SalesData[Profit]/SalesData[Sales])</f>
        <v>0.12117233477782122</v>
      </c>
      <c r="P5503" s="8">
        <f t="shared" si="85"/>
        <v>7.3336030750556334E-5</v>
      </c>
      <c r="Q5503" t="str">
        <f>IF(SalesData[[#This Row],[Discount]]&gt;0, "Yes", "No")</f>
        <v>Yes</v>
      </c>
      <c r="R5503" t="str">
        <f>TEXT(SalesData[[#This Row],[Order Date]],"mmm-yyyy")</f>
        <v>Jun-2024</v>
      </c>
      <c r="S5503">
        <f>YEAR(SalesData[[#This Row],[Order Date]])*100 + MONTH(SalesData[[#This Row],[Order Date]])</f>
        <v>202406</v>
      </c>
    </row>
    <row r="5504" spans="1:19" x14ac:dyDescent="0.3">
      <c r="A5504" t="s">
        <v>7435</v>
      </c>
      <c r="B5504" s="3">
        <v>45458</v>
      </c>
      <c r="C5504" t="s">
        <v>7436</v>
      </c>
      <c r="D5504" t="s">
        <v>13</v>
      </c>
      <c r="E5504" t="s">
        <v>14</v>
      </c>
      <c r="F5504" t="s">
        <v>34</v>
      </c>
      <c r="G5504">
        <v>8</v>
      </c>
      <c r="H5504" s="5">
        <v>229.29</v>
      </c>
      <c r="I5504" s="5">
        <v>0.04</v>
      </c>
      <c r="J5504" s="5">
        <v>1760.9472000000001</v>
      </c>
      <c r="K5504" s="5">
        <v>133.57074847356441</v>
      </c>
      <c r="L5504">
        <f>YEAR(SalesData[Order Date])</f>
        <v>2024</v>
      </c>
      <c r="M5504">
        <f>MONTH(SalesData[Order Date])</f>
        <v>6</v>
      </c>
      <c r="N5504" t="str">
        <f>TEXT(SalesData[[#This Row],[Order Date]], "mmmm")</f>
        <v>June</v>
      </c>
      <c r="O5504" s="7">
        <f>IF(SalesData[Sales]=0,0,SalesData[Profit]/SalesData[Sales])</f>
        <v>7.5851648745382264E-2</v>
      </c>
      <c r="P5504" s="8">
        <f t="shared" si="85"/>
        <v>2.1806445985433294E-5</v>
      </c>
      <c r="Q5504" t="str">
        <f>IF(SalesData[[#This Row],[Discount]]&gt;0, "Yes", "No")</f>
        <v>Yes</v>
      </c>
      <c r="R5504" t="str">
        <f>TEXT(SalesData[[#This Row],[Order Date]],"mmm-yyyy")</f>
        <v>Jun-2024</v>
      </c>
      <c r="S5504">
        <f>YEAR(SalesData[[#This Row],[Order Date]])*100 + MONTH(SalesData[[#This Row],[Order Date]])</f>
        <v>202406</v>
      </c>
    </row>
    <row r="5505" spans="1:19" x14ac:dyDescent="0.3">
      <c r="A5505" t="s">
        <v>7537</v>
      </c>
      <c r="B5505" s="3">
        <v>45444</v>
      </c>
      <c r="C5505" t="s">
        <v>7538</v>
      </c>
      <c r="D5505" t="s">
        <v>30</v>
      </c>
      <c r="E5505" t="s">
        <v>14</v>
      </c>
      <c r="F5505" t="s">
        <v>15</v>
      </c>
      <c r="G5505">
        <v>8</v>
      </c>
      <c r="H5505" s="5">
        <v>592.27</v>
      </c>
      <c r="I5505" s="5">
        <v>0.18</v>
      </c>
      <c r="J5505" s="5">
        <v>3885.2912000000001</v>
      </c>
      <c r="K5505" s="5">
        <v>405.08952367769842</v>
      </c>
      <c r="L5505">
        <f>YEAR(SalesData[Order Date])</f>
        <v>2024</v>
      </c>
      <c r="M5505">
        <f>MONTH(SalesData[Order Date])</f>
        <v>6</v>
      </c>
      <c r="N5505" t="str">
        <f>TEXT(SalesData[[#This Row],[Order Date]], "mmmm")</f>
        <v>June</v>
      </c>
      <c r="O5505" s="7">
        <f>IF(SalesData[Sales]=0,0,SalesData[Profit]/SalesData[Sales])</f>
        <v>0.10426233268633724</v>
      </c>
      <c r="P5505" s="8">
        <f t="shared" si="85"/>
        <v>3.7989430496226386E-5</v>
      </c>
      <c r="Q5505" t="str">
        <f>IF(SalesData[[#This Row],[Discount]]&gt;0, "Yes", "No")</f>
        <v>Yes</v>
      </c>
      <c r="R5505" t="str">
        <f>TEXT(SalesData[[#This Row],[Order Date]],"mmm-yyyy")</f>
        <v>Jun-2024</v>
      </c>
      <c r="S5505">
        <f>YEAR(SalesData[[#This Row],[Order Date]])*100 + MONTH(SalesData[[#This Row],[Order Date]])</f>
        <v>202406</v>
      </c>
    </row>
    <row r="5506" spans="1:19" x14ac:dyDescent="0.3">
      <c r="A5506" t="s">
        <v>7636</v>
      </c>
      <c r="B5506" s="3">
        <v>45472</v>
      </c>
      <c r="C5506" t="s">
        <v>7637</v>
      </c>
      <c r="D5506" t="s">
        <v>13</v>
      </c>
      <c r="E5506" t="s">
        <v>19</v>
      </c>
      <c r="F5506" t="s">
        <v>31</v>
      </c>
      <c r="G5506">
        <v>4</v>
      </c>
      <c r="H5506" s="5">
        <v>455.74</v>
      </c>
      <c r="I5506" s="5">
        <v>0.13</v>
      </c>
      <c r="J5506" s="5">
        <v>1585.9752000000001</v>
      </c>
      <c r="K5506" s="5">
        <v>293.48955198347682</v>
      </c>
      <c r="L5506">
        <f>YEAR(SalesData[Order Date])</f>
        <v>2024</v>
      </c>
      <c r="M5506">
        <f>MONTH(SalesData[Order Date])</f>
        <v>6</v>
      </c>
      <c r="N5506" t="str">
        <f>TEXT(SalesData[[#This Row],[Order Date]], "mmmm")</f>
        <v>June</v>
      </c>
      <c r="O5506" s="7">
        <f>IF(SalesData[Sales]=0,0,SalesData[Profit]/SalesData[Sales])</f>
        <v>0.18505305252155066</v>
      </c>
      <c r="P5506" s="8">
        <f t="shared" ref="P5506:P5569" si="86">IF(H:H*G:G=0, 0, (I:I/(H:H*G:G)))</f>
        <v>7.1312590512134116E-5</v>
      </c>
      <c r="Q5506" t="str">
        <f>IF(SalesData[[#This Row],[Discount]]&gt;0, "Yes", "No")</f>
        <v>Yes</v>
      </c>
      <c r="R5506" t="str">
        <f>TEXT(SalesData[[#This Row],[Order Date]],"mmm-yyyy")</f>
        <v>Jun-2024</v>
      </c>
      <c r="S5506">
        <f>YEAR(SalesData[[#This Row],[Order Date]])*100 + MONTH(SalesData[[#This Row],[Order Date]])</f>
        <v>202406</v>
      </c>
    </row>
    <row r="5507" spans="1:19" x14ac:dyDescent="0.3">
      <c r="A5507" t="s">
        <v>7675</v>
      </c>
      <c r="B5507" s="3">
        <v>45444</v>
      </c>
      <c r="C5507" t="s">
        <v>7676</v>
      </c>
      <c r="D5507" t="s">
        <v>23</v>
      </c>
      <c r="E5507" t="s">
        <v>14</v>
      </c>
      <c r="F5507" t="s">
        <v>34</v>
      </c>
      <c r="G5507">
        <v>5</v>
      </c>
      <c r="H5507" s="5">
        <v>588.45000000000005</v>
      </c>
      <c r="I5507" s="5">
        <v>0.13</v>
      </c>
      <c r="J5507" s="5">
        <v>2559.7575000000002</v>
      </c>
      <c r="K5507" s="5">
        <v>248.5118866477554</v>
      </c>
      <c r="L5507">
        <f>YEAR(SalesData[Order Date])</f>
        <v>2024</v>
      </c>
      <c r="M5507">
        <f>MONTH(SalesData[Order Date])</f>
        <v>6</v>
      </c>
      <c r="N5507" t="str">
        <f>TEXT(SalesData[[#This Row],[Order Date]], "mmmm")</f>
        <v>June</v>
      </c>
      <c r="O5507" s="7">
        <f>IF(SalesData[Sales]=0,0,SalesData[Profit]/SalesData[Sales])</f>
        <v>9.7084152169787719E-2</v>
      </c>
      <c r="P5507" s="8">
        <f t="shared" si="86"/>
        <v>4.4183872886396465E-5</v>
      </c>
      <c r="Q5507" t="str">
        <f>IF(SalesData[[#This Row],[Discount]]&gt;0, "Yes", "No")</f>
        <v>Yes</v>
      </c>
      <c r="R5507" t="str">
        <f>TEXT(SalesData[[#This Row],[Order Date]],"mmm-yyyy")</f>
        <v>Jun-2024</v>
      </c>
      <c r="S5507">
        <f>YEAR(SalesData[[#This Row],[Order Date]])*100 + MONTH(SalesData[[#This Row],[Order Date]])</f>
        <v>202406</v>
      </c>
    </row>
    <row r="5508" spans="1:19" x14ac:dyDescent="0.3">
      <c r="A5508" t="s">
        <v>7697</v>
      </c>
      <c r="B5508" s="3">
        <v>45464</v>
      </c>
      <c r="C5508" t="s">
        <v>7698</v>
      </c>
      <c r="D5508" t="s">
        <v>30</v>
      </c>
      <c r="E5508" t="s">
        <v>26</v>
      </c>
      <c r="F5508" t="s">
        <v>62</v>
      </c>
      <c r="G5508">
        <v>4</v>
      </c>
      <c r="H5508" s="5">
        <v>207.1</v>
      </c>
      <c r="I5508" s="5">
        <v>0.21</v>
      </c>
      <c r="J5508" s="5">
        <v>654.43600000000004</v>
      </c>
      <c r="K5508" s="5">
        <v>183.11382623536031</v>
      </c>
      <c r="L5508">
        <f>YEAR(SalesData[Order Date])</f>
        <v>2024</v>
      </c>
      <c r="M5508">
        <f>MONTH(SalesData[Order Date])</f>
        <v>6</v>
      </c>
      <c r="N5508" t="str">
        <f>TEXT(SalesData[[#This Row],[Order Date]], "mmmm")</f>
        <v>June</v>
      </c>
      <c r="O5508" s="7">
        <f>IF(SalesData[Sales]=0,0,SalesData[Profit]/SalesData[Sales])</f>
        <v>0.27980402397692106</v>
      </c>
      <c r="P5508" s="8">
        <f t="shared" si="86"/>
        <v>2.535007242877837E-4</v>
      </c>
      <c r="Q5508" t="str">
        <f>IF(SalesData[[#This Row],[Discount]]&gt;0, "Yes", "No")</f>
        <v>Yes</v>
      </c>
      <c r="R5508" t="str">
        <f>TEXT(SalesData[[#This Row],[Order Date]],"mmm-yyyy")</f>
        <v>Jun-2024</v>
      </c>
      <c r="S5508">
        <f>YEAR(SalesData[[#This Row],[Order Date]])*100 + MONTH(SalesData[[#This Row],[Order Date]])</f>
        <v>202406</v>
      </c>
    </row>
    <row r="5509" spans="1:19" x14ac:dyDescent="0.3">
      <c r="A5509" t="s">
        <v>7771</v>
      </c>
      <c r="B5509" s="3">
        <v>45472</v>
      </c>
      <c r="C5509" t="s">
        <v>7772</v>
      </c>
      <c r="D5509" t="s">
        <v>30</v>
      </c>
      <c r="E5509" t="s">
        <v>19</v>
      </c>
      <c r="F5509" t="s">
        <v>62</v>
      </c>
      <c r="G5509">
        <v>1</v>
      </c>
      <c r="H5509" s="5">
        <v>526.54</v>
      </c>
      <c r="I5509" s="5">
        <v>0.26</v>
      </c>
      <c r="J5509" s="5">
        <v>389.63959999999997</v>
      </c>
      <c r="K5509" s="5">
        <v>95.588044365758719</v>
      </c>
      <c r="L5509">
        <f>YEAR(SalesData[Order Date])</f>
        <v>2024</v>
      </c>
      <c r="M5509">
        <f>MONTH(SalesData[Order Date])</f>
        <v>6</v>
      </c>
      <c r="N5509" t="str">
        <f>TEXT(SalesData[[#This Row],[Order Date]], "mmmm")</f>
        <v>June</v>
      </c>
      <c r="O5509" s="7">
        <f>IF(SalesData[Sales]=0,0,SalesData[Profit]/SalesData[Sales])</f>
        <v>0.24532425442834538</v>
      </c>
      <c r="P5509" s="8">
        <f t="shared" si="86"/>
        <v>4.9378964561096975E-4</v>
      </c>
      <c r="Q5509" t="str">
        <f>IF(SalesData[[#This Row],[Discount]]&gt;0, "Yes", "No")</f>
        <v>Yes</v>
      </c>
      <c r="R5509" t="str">
        <f>TEXT(SalesData[[#This Row],[Order Date]],"mmm-yyyy")</f>
        <v>Jun-2024</v>
      </c>
      <c r="S5509">
        <f>YEAR(SalesData[[#This Row],[Order Date]])*100 + MONTH(SalesData[[#This Row],[Order Date]])</f>
        <v>202406</v>
      </c>
    </row>
    <row r="5510" spans="1:19" x14ac:dyDescent="0.3">
      <c r="A5510" t="s">
        <v>7821</v>
      </c>
      <c r="B5510" s="3">
        <v>45470</v>
      </c>
      <c r="C5510" t="s">
        <v>6467</v>
      </c>
      <c r="D5510" t="s">
        <v>13</v>
      </c>
      <c r="E5510" t="s">
        <v>26</v>
      </c>
      <c r="F5510" t="s">
        <v>20</v>
      </c>
      <c r="G5510">
        <v>3</v>
      </c>
      <c r="H5510" s="5">
        <v>138.72</v>
      </c>
      <c r="I5510" s="5">
        <v>0.21</v>
      </c>
      <c r="J5510" s="5">
        <v>328.76639999999998</v>
      </c>
      <c r="K5510" s="5">
        <v>95.658141154698626</v>
      </c>
      <c r="L5510">
        <f>YEAR(SalesData[Order Date])</f>
        <v>2024</v>
      </c>
      <c r="M5510">
        <f>MONTH(SalesData[Order Date])</f>
        <v>6</v>
      </c>
      <c r="N5510" t="str">
        <f>TEXT(SalesData[[#This Row],[Order Date]], "mmmm")</f>
        <v>June</v>
      </c>
      <c r="O5510" s="7">
        <f>IF(SalesData[Sales]=0,0,SalesData[Profit]/SalesData[Sales])</f>
        <v>0.29096081945934449</v>
      </c>
      <c r="P5510" s="8">
        <f t="shared" si="86"/>
        <v>5.046136101499424E-4</v>
      </c>
      <c r="Q5510" t="str">
        <f>IF(SalesData[[#This Row],[Discount]]&gt;0, "Yes", "No")</f>
        <v>Yes</v>
      </c>
      <c r="R5510" t="str">
        <f>TEXT(SalesData[[#This Row],[Order Date]],"mmm-yyyy")</f>
        <v>Jun-2024</v>
      </c>
      <c r="S5510">
        <f>YEAR(SalesData[[#This Row],[Order Date]])*100 + MONTH(SalesData[[#This Row],[Order Date]])</f>
        <v>202406</v>
      </c>
    </row>
    <row r="5511" spans="1:19" x14ac:dyDescent="0.3">
      <c r="A5511" t="s">
        <v>7851</v>
      </c>
      <c r="B5511" s="3">
        <v>45463</v>
      </c>
      <c r="C5511" t="s">
        <v>7852</v>
      </c>
      <c r="D5511" t="s">
        <v>18</v>
      </c>
      <c r="E5511" t="s">
        <v>26</v>
      </c>
      <c r="F5511" t="s">
        <v>62</v>
      </c>
      <c r="G5511">
        <v>6</v>
      </c>
      <c r="H5511" s="5">
        <v>802.29</v>
      </c>
      <c r="I5511" s="5">
        <v>0</v>
      </c>
      <c r="J5511" s="5">
        <v>4813.74</v>
      </c>
      <c r="K5511" s="5">
        <v>739.95320882304281</v>
      </c>
      <c r="L5511">
        <f>YEAR(SalesData[Order Date])</f>
        <v>2024</v>
      </c>
      <c r="M5511">
        <f>MONTH(SalesData[Order Date])</f>
        <v>6</v>
      </c>
      <c r="N5511" t="str">
        <f>TEXT(SalesData[[#This Row],[Order Date]], "mmmm")</f>
        <v>June</v>
      </c>
      <c r="O5511" s="7">
        <f>IF(SalesData[Sales]=0,0,SalesData[Profit]/SalesData[Sales])</f>
        <v>0.15371690386747994</v>
      </c>
      <c r="P5511" s="8">
        <f t="shared" si="86"/>
        <v>0</v>
      </c>
      <c r="Q5511" t="str">
        <f>IF(SalesData[[#This Row],[Discount]]&gt;0, "Yes", "No")</f>
        <v>No</v>
      </c>
      <c r="R5511" t="str">
        <f>TEXT(SalesData[[#This Row],[Order Date]],"mmm-yyyy")</f>
        <v>Jun-2024</v>
      </c>
      <c r="S5511">
        <f>YEAR(SalesData[[#This Row],[Order Date]])*100 + MONTH(SalesData[[#This Row],[Order Date]])</f>
        <v>202406</v>
      </c>
    </row>
    <row r="5512" spans="1:19" x14ac:dyDescent="0.3">
      <c r="A5512" t="s">
        <v>7966</v>
      </c>
      <c r="B5512" s="3">
        <v>45459</v>
      </c>
      <c r="C5512" t="s">
        <v>7967</v>
      </c>
      <c r="D5512" t="s">
        <v>18</v>
      </c>
      <c r="E5512" t="s">
        <v>26</v>
      </c>
      <c r="F5512" t="s">
        <v>20</v>
      </c>
      <c r="G5512">
        <v>4</v>
      </c>
      <c r="H5512" s="5">
        <v>566.79</v>
      </c>
      <c r="I5512" s="5">
        <v>0.22</v>
      </c>
      <c r="J5512" s="5">
        <v>1768.3848</v>
      </c>
      <c r="K5512" s="5">
        <v>480.98502283479257</v>
      </c>
      <c r="L5512">
        <f>YEAR(SalesData[Order Date])</f>
        <v>2024</v>
      </c>
      <c r="M5512">
        <f>MONTH(SalesData[Order Date])</f>
        <v>6</v>
      </c>
      <c r="N5512" t="str">
        <f>TEXT(SalesData[[#This Row],[Order Date]], "mmmm")</f>
        <v>June</v>
      </c>
      <c r="O5512" s="7">
        <f>IF(SalesData[Sales]=0,0,SalesData[Profit]/SalesData[Sales])</f>
        <v>0.27199115420738323</v>
      </c>
      <c r="P5512" s="8">
        <f t="shared" si="86"/>
        <v>9.7037703558637239E-5</v>
      </c>
      <c r="Q5512" t="str">
        <f>IF(SalesData[[#This Row],[Discount]]&gt;0, "Yes", "No")</f>
        <v>Yes</v>
      </c>
      <c r="R5512" t="str">
        <f>TEXT(SalesData[[#This Row],[Order Date]],"mmm-yyyy")</f>
        <v>Jun-2024</v>
      </c>
      <c r="S5512">
        <f>YEAR(SalesData[[#This Row],[Order Date]])*100 + MONTH(SalesData[[#This Row],[Order Date]])</f>
        <v>202406</v>
      </c>
    </row>
    <row r="5513" spans="1:19" x14ac:dyDescent="0.3">
      <c r="A5513" t="s">
        <v>8020</v>
      </c>
      <c r="B5513" s="3">
        <v>45459</v>
      </c>
      <c r="C5513" t="s">
        <v>8021</v>
      </c>
      <c r="D5513" t="s">
        <v>13</v>
      </c>
      <c r="E5513" t="s">
        <v>14</v>
      </c>
      <c r="F5513" t="s">
        <v>27</v>
      </c>
      <c r="G5513">
        <v>6</v>
      </c>
      <c r="H5513" s="5">
        <v>253.56</v>
      </c>
      <c r="I5513" s="5">
        <v>0.08</v>
      </c>
      <c r="J5513" s="5">
        <v>1399.6512</v>
      </c>
      <c r="K5513" s="5">
        <v>212.86755605860151</v>
      </c>
      <c r="L5513">
        <f>YEAR(SalesData[Order Date])</f>
        <v>2024</v>
      </c>
      <c r="M5513">
        <f>MONTH(SalesData[Order Date])</f>
        <v>6</v>
      </c>
      <c r="N5513" t="str">
        <f>TEXT(SalesData[[#This Row],[Order Date]], "mmmm")</f>
        <v>June</v>
      </c>
      <c r="O5513" s="7">
        <f>IF(SalesData[Sales]=0,0,SalesData[Profit]/SalesData[Sales])</f>
        <v>0.15208614550439531</v>
      </c>
      <c r="P5513" s="8">
        <f t="shared" si="86"/>
        <v>5.2584529631382442E-5</v>
      </c>
      <c r="Q5513" t="str">
        <f>IF(SalesData[[#This Row],[Discount]]&gt;0, "Yes", "No")</f>
        <v>Yes</v>
      </c>
      <c r="R5513" t="str">
        <f>TEXT(SalesData[[#This Row],[Order Date]],"mmm-yyyy")</f>
        <v>Jun-2024</v>
      </c>
      <c r="S5513">
        <f>YEAR(SalesData[[#This Row],[Order Date]])*100 + MONTH(SalesData[[#This Row],[Order Date]])</f>
        <v>202406</v>
      </c>
    </row>
    <row r="5514" spans="1:19" x14ac:dyDescent="0.3">
      <c r="A5514" t="s">
        <v>8036</v>
      </c>
      <c r="B5514" s="3">
        <v>45469</v>
      </c>
      <c r="C5514" t="s">
        <v>8037</v>
      </c>
      <c r="D5514" t="s">
        <v>23</v>
      </c>
      <c r="E5514" t="s">
        <v>14</v>
      </c>
      <c r="F5514" t="s">
        <v>31</v>
      </c>
      <c r="G5514">
        <v>7</v>
      </c>
      <c r="H5514" s="5">
        <v>886.45</v>
      </c>
      <c r="I5514" s="5">
        <v>7.0000000000000007E-2</v>
      </c>
      <c r="J5514" s="5">
        <v>5770.7894999999999</v>
      </c>
      <c r="K5514" s="5">
        <v>585.82000367700175</v>
      </c>
      <c r="L5514">
        <f>YEAR(SalesData[Order Date])</f>
        <v>2024</v>
      </c>
      <c r="M5514">
        <f>MONTH(SalesData[Order Date])</f>
        <v>6</v>
      </c>
      <c r="N5514" t="str">
        <f>TEXT(SalesData[[#This Row],[Order Date]], "mmmm")</f>
        <v>June</v>
      </c>
      <c r="O5514" s="7">
        <f>IF(SalesData[Sales]=0,0,SalesData[Profit]/SalesData[Sales])</f>
        <v>0.10151470672721674</v>
      </c>
      <c r="P5514" s="8">
        <f t="shared" si="86"/>
        <v>1.1280952112358283E-5</v>
      </c>
      <c r="Q5514" t="str">
        <f>IF(SalesData[[#This Row],[Discount]]&gt;0, "Yes", "No")</f>
        <v>Yes</v>
      </c>
      <c r="R5514" t="str">
        <f>TEXT(SalesData[[#This Row],[Order Date]],"mmm-yyyy")</f>
        <v>Jun-2024</v>
      </c>
      <c r="S5514">
        <f>YEAR(SalesData[[#This Row],[Order Date]])*100 + MONTH(SalesData[[#This Row],[Order Date]])</f>
        <v>202406</v>
      </c>
    </row>
    <row r="5515" spans="1:19" x14ac:dyDescent="0.3">
      <c r="A5515" t="s">
        <v>8051</v>
      </c>
      <c r="B5515" s="3">
        <v>45459</v>
      </c>
      <c r="C5515" t="s">
        <v>1627</v>
      </c>
      <c r="D5515" t="s">
        <v>13</v>
      </c>
      <c r="E5515" t="s">
        <v>26</v>
      </c>
      <c r="F5515" t="s">
        <v>53</v>
      </c>
      <c r="G5515">
        <v>3</v>
      </c>
      <c r="H5515" s="5">
        <v>841.05</v>
      </c>
      <c r="I5515" s="5">
        <v>0.12</v>
      </c>
      <c r="J5515" s="5">
        <v>2220.3719999999998</v>
      </c>
      <c r="K5515" s="5">
        <v>342.70951773316511</v>
      </c>
      <c r="L5515">
        <f>YEAR(SalesData[Order Date])</f>
        <v>2024</v>
      </c>
      <c r="M5515">
        <f>MONTH(SalesData[Order Date])</f>
        <v>6</v>
      </c>
      <c r="N5515" t="str">
        <f>TEXT(SalesData[[#This Row],[Order Date]], "mmmm")</f>
        <v>June</v>
      </c>
      <c r="O5515" s="7">
        <f>IF(SalesData[Sales]=0,0,SalesData[Profit]/SalesData[Sales])</f>
        <v>0.15434779295233642</v>
      </c>
      <c r="P5515" s="8">
        <f t="shared" si="86"/>
        <v>4.755959812139588E-5</v>
      </c>
      <c r="Q5515" t="str">
        <f>IF(SalesData[[#This Row],[Discount]]&gt;0, "Yes", "No")</f>
        <v>Yes</v>
      </c>
      <c r="R5515" t="str">
        <f>TEXT(SalesData[[#This Row],[Order Date]],"mmm-yyyy")</f>
        <v>Jun-2024</v>
      </c>
      <c r="S5515">
        <f>YEAR(SalesData[[#This Row],[Order Date]])*100 + MONTH(SalesData[[#This Row],[Order Date]])</f>
        <v>202406</v>
      </c>
    </row>
    <row r="5516" spans="1:19" x14ac:dyDescent="0.3">
      <c r="A5516" t="s">
        <v>8107</v>
      </c>
      <c r="B5516" s="3">
        <v>45457</v>
      </c>
      <c r="C5516" t="s">
        <v>8108</v>
      </c>
      <c r="D5516" t="s">
        <v>23</v>
      </c>
      <c r="E5516" t="s">
        <v>19</v>
      </c>
      <c r="F5516" t="s">
        <v>34</v>
      </c>
      <c r="G5516">
        <v>7</v>
      </c>
      <c r="H5516" s="5">
        <v>904.92</v>
      </c>
      <c r="I5516" s="5">
        <v>0.28999999999999998</v>
      </c>
      <c r="J5516" s="5">
        <v>4497.4523999999992</v>
      </c>
      <c r="K5516" s="5">
        <v>707.8683558885258</v>
      </c>
      <c r="L5516">
        <f>YEAR(SalesData[Order Date])</f>
        <v>2024</v>
      </c>
      <c r="M5516">
        <f>MONTH(SalesData[Order Date])</f>
        <v>6</v>
      </c>
      <c r="N5516" t="str">
        <f>TEXT(SalesData[[#This Row],[Order Date]], "mmmm")</f>
        <v>June</v>
      </c>
      <c r="O5516" s="7">
        <f>IF(SalesData[Sales]=0,0,SalesData[Profit]/SalesData[Sales])</f>
        <v>0.1573931846145889</v>
      </c>
      <c r="P5516" s="8">
        <f t="shared" si="86"/>
        <v>4.5781473974021382E-5</v>
      </c>
      <c r="Q5516" t="str">
        <f>IF(SalesData[[#This Row],[Discount]]&gt;0, "Yes", "No")</f>
        <v>Yes</v>
      </c>
      <c r="R5516" t="str">
        <f>TEXT(SalesData[[#This Row],[Order Date]],"mmm-yyyy")</f>
        <v>Jun-2024</v>
      </c>
      <c r="S5516">
        <f>YEAR(SalesData[[#This Row],[Order Date]])*100 + MONTH(SalesData[[#This Row],[Order Date]])</f>
        <v>202406</v>
      </c>
    </row>
    <row r="5517" spans="1:19" x14ac:dyDescent="0.3">
      <c r="A5517" t="s">
        <v>8156</v>
      </c>
      <c r="B5517" s="3">
        <v>45473</v>
      </c>
      <c r="C5517" t="s">
        <v>8157</v>
      </c>
      <c r="D5517" t="s">
        <v>18</v>
      </c>
      <c r="E5517" t="s">
        <v>19</v>
      </c>
      <c r="F5517" t="s">
        <v>20</v>
      </c>
      <c r="G5517">
        <v>2</v>
      </c>
      <c r="H5517" s="5">
        <v>935.84</v>
      </c>
      <c r="I5517" s="5">
        <v>0.28000000000000003</v>
      </c>
      <c r="J5517" s="5">
        <v>1347.6096</v>
      </c>
      <c r="K5517" s="5">
        <v>258.34956283288898</v>
      </c>
      <c r="L5517">
        <f>YEAR(SalesData[Order Date])</f>
        <v>2024</v>
      </c>
      <c r="M5517">
        <f>MONTH(SalesData[Order Date])</f>
        <v>6</v>
      </c>
      <c r="N5517" t="str">
        <f>TEXT(SalesData[[#This Row],[Order Date]], "mmmm")</f>
        <v>June</v>
      </c>
      <c r="O5517" s="7">
        <f>IF(SalesData[Sales]=0,0,SalesData[Profit]/SalesData[Sales])</f>
        <v>0.19170950016450533</v>
      </c>
      <c r="P5517" s="8">
        <f t="shared" si="86"/>
        <v>1.4959822191827664E-4</v>
      </c>
      <c r="Q5517" t="str">
        <f>IF(SalesData[[#This Row],[Discount]]&gt;0, "Yes", "No")</f>
        <v>Yes</v>
      </c>
      <c r="R5517" t="str">
        <f>TEXT(SalesData[[#This Row],[Order Date]],"mmm-yyyy")</f>
        <v>Jun-2024</v>
      </c>
      <c r="S5517">
        <f>YEAR(SalesData[[#This Row],[Order Date]])*100 + MONTH(SalesData[[#This Row],[Order Date]])</f>
        <v>202406</v>
      </c>
    </row>
    <row r="5518" spans="1:19" x14ac:dyDescent="0.3">
      <c r="A5518" t="s">
        <v>8192</v>
      </c>
      <c r="B5518" s="3">
        <v>45470</v>
      </c>
      <c r="C5518" t="s">
        <v>8193</v>
      </c>
      <c r="D5518" t="s">
        <v>23</v>
      </c>
      <c r="E5518" t="s">
        <v>19</v>
      </c>
      <c r="F5518" t="s">
        <v>27</v>
      </c>
      <c r="G5518">
        <v>4</v>
      </c>
      <c r="H5518" s="5">
        <v>455.03</v>
      </c>
      <c r="I5518" s="5">
        <v>0.27</v>
      </c>
      <c r="J5518" s="5">
        <v>1328.6876</v>
      </c>
      <c r="K5518" s="5">
        <v>255.48247757050939</v>
      </c>
      <c r="L5518">
        <f>YEAR(SalesData[Order Date])</f>
        <v>2024</v>
      </c>
      <c r="M5518">
        <f>MONTH(SalesData[Order Date])</f>
        <v>6</v>
      </c>
      <c r="N5518" t="str">
        <f>TEXT(SalesData[[#This Row],[Order Date]], "mmmm")</f>
        <v>June</v>
      </c>
      <c r="O5518" s="7">
        <f>IF(SalesData[Sales]=0,0,SalesData[Profit]/SalesData[Sales])</f>
        <v>0.19228182574331951</v>
      </c>
      <c r="P5518" s="8">
        <f t="shared" si="86"/>
        <v>1.4834186756917128E-4</v>
      </c>
      <c r="Q5518" t="str">
        <f>IF(SalesData[[#This Row],[Discount]]&gt;0, "Yes", "No")</f>
        <v>Yes</v>
      </c>
      <c r="R5518" t="str">
        <f>TEXT(SalesData[[#This Row],[Order Date]],"mmm-yyyy")</f>
        <v>Jun-2024</v>
      </c>
      <c r="S5518">
        <f>YEAR(SalesData[[#This Row],[Order Date]])*100 + MONTH(SalesData[[#This Row],[Order Date]])</f>
        <v>202406</v>
      </c>
    </row>
    <row r="5519" spans="1:19" x14ac:dyDescent="0.3">
      <c r="A5519" t="s">
        <v>8198</v>
      </c>
      <c r="B5519" s="3">
        <v>45471</v>
      </c>
      <c r="C5519" t="s">
        <v>8199</v>
      </c>
      <c r="D5519" t="s">
        <v>18</v>
      </c>
      <c r="E5519" t="s">
        <v>19</v>
      </c>
      <c r="F5519" t="s">
        <v>53</v>
      </c>
      <c r="G5519">
        <v>7</v>
      </c>
      <c r="H5519" s="5">
        <v>246.61</v>
      </c>
      <c r="I5519" s="5">
        <v>0.1</v>
      </c>
      <c r="J5519" s="5">
        <v>1553.643</v>
      </c>
      <c r="K5519" s="5">
        <v>274.89081249761989</v>
      </c>
      <c r="L5519">
        <f>YEAR(SalesData[Order Date])</f>
        <v>2024</v>
      </c>
      <c r="M5519">
        <f>MONTH(SalesData[Order Date])</f>
        <v>6</v>
      </c>
      <c r="N5519" t="str">
        <f>TEXT(SalesData[[#This Row],[Order Date]], "mmmm")</f>
        <v>June</v>
      </c>
      <c r="O5519" s="7">
        <f>IF(SalesData[Sales]=0,0,SalesData[Profit]/SalesData[Sales])</f>
        <v>0.17693306151903615</v>
      </c>
      <c r="P5519" s="8">
        <f t="shared" si="86"/>
        <v>5.7928365782872902E-5</v>
      </c>
      <c r="Q5519" t="str">
        <f>IF(SalesData[[#This Row],[Discount]]&gt;0, "Yes", "No")</f>
        <v>Yes</v>
      </c>
      <c r="R5519" t="str">
        <f>TEXT(SalesData[[#This Row],[Order Date]],"mmm-yyyy")</f>
        <v>Jun-2024</v>
      </c>
      <c r="S5519">
        <f>YEAR(SalesData[[#This Row],[Order Date]])*100 + MONTH(SalesData[[#This Row],[Order Date]])</f>
        <v>202406</v>
      </c>
    </row>
    <row r="5520" spans="1:19" x14ac:dyDescent="0.3">
      <c r="A5520" t="s">
        <v>8233</v>
      </c>
      <c r="B5520" s="3">
        <v>45469</v>
      </c>
      <c r="C5520" t="s">
        <v>8234</v>
      </c>
      <c r="D5520" t="s">
        <v>30</v>
      </c>
      <c r="E5520" t="s">
        <v>26</v>
      </c>
      <c r="F5520" t="s">
        <v>20</v>
      </c>
      <c r="G5520">
        <v>1</v>
      </c>
      <c r="H5520" s="5">
        <v>711.52</v>
      </c>
      <c r="I5520" s="5">
        <v>0.02</v>
      </c>
      <c r="J5520" s="5">
        <v>697.28959999999995</v>
      </c>
      <c r="K5520" s="5">
        <v>70.291325127503256</v>
      </c>
      <c r="L5520">
        <f>YEAR(SalesData[Order Date])</f>
        <v>2024</v>
      </c>
      <c r="M5520">
        <f>MONTH(SalesData[Order Date])</f>
        <v>6</v>
      </c>
      <c r="N5520" t="str">
        <f>TEXT(SalesData[[#This Row],[Order Date]], "mmmm")</f>
        <v>June</v>
      </c>
      <c r="O5520" s="7">
        <f>IF(SalesData[Sales]=0,0,SalesData[Profit]/SalesData[Sales])</f>
        <v>0.10080650152749053</v>
      </c>
      <c r="P5520" s="8">
        <f t="shared" si="86"/>
        <v>2.8108837418484372E-5</v>
      </c>
      <c r="Q5520" t="str">
        <f>IF(SalesData[[#This Row],[Discount]]&gt;0, "Yes", "No")</f>
        <v>Yes</v>
      </c>
      <c r="R5520" t="str">
        <f>TEXT(SalesData[[#This Row],[Order Date]],"mmm-yyyy")</f>
        <v>Jun-2024</v>
      </c>
      <c r="S5520">
        <f>YEAR(SalesData[[#This Row],[Order Date]])*100 + MONTH(SalesData[[#This Row],[Order Date]])</f>
        <v>202406</v>
      </c>
    </row>
    <row r="5521" spans="1:19" x14ac:dyDescent="0.3">
      <c r="A5521" t="s">
        <v>8251</v>
      </c>
      <c r="B5521" s="3">
        <v>45456</v>
      </c>
      <c r="C5521" t="s">
        <v>8252</v>
      </c>
      <c r="D5521" t="s">
        <v>13</v>
      </c>
      <c r="E5521" t="s">
        <v>14</v>
      </c>
      <c r="F5521" t="s">
        <v>62</v>
      </c>
      <c r="G5521">
        <v>1</v>
      </c>
      <c r="H5521" s="5">
        <v>480.69</v>
      </c>
      <c r="I5521" s="5">
        <v>7.0000000000000007E-2</v>
      </c>
      <c r="J5521" s="5">
        <v>447.04169999999999</v>
      </c>
      <c r="K5521" s="5">
        <v>128.30934031984029</v>
      </c>
      <c r="L5521">
        <f>YEAR(SalesData[Order Date])</f>
        <v>2024</v>
      </c>
      <c r="M5521">
        <f>MONTH(SalesData[Order Date])</f>
        <v>6</v>
      </c>
      <c r="N5521" t="str">
        <f>TEXT(SalesData[[#This Row],[Order Date]], "mmmm")</f>
        <v>June</v>
      </c>
      <c r="O5521" s="7">
        <f>IF(SalesData[Sales]=0,0,SalesData[Profit]/SalesData[Sales])</f>
        <v>0.28701872849857246</v>
      </c>
      <c r="P5521" s="8">
        <f t="shared" si="86"/>
        <v>1.4562399883500803E-4</v>
      </c>
      <c r="Q5521" t="str">
        <f>IF(SalesData[[#This Row],[Discount]]&gt;0, "Yes", "No")</f>
        <v>Yes</v>
      </c>
      <c r="R5521" t="str">
        <f>TEXT(SalesData[[#This Row],[Order Date]],"mmm-yyyy")</f>
        <v>Jun-2024</v>
      </c>
      <c r="S5521">
        <f>YEAR(SalesData[[#This Row],[Order Date]])*100 + MONTH(SalesData[[#This Row],[Order Date]])</f>
        <v>202406</v>
      </c>
    </row>
    <row r="5522" spans="1:19" x14ac:dyDescent="0.3">
      <c r="A5522" t="s">
        <v>8313</v>
      </c>
      <c r="B5522" s="3">
        <v>45472</v>
      </c>
      <c r="C5522" t="s">
        <v>8314</v>
      </c>
      <c r="D5522" t="s">
        <v>30</v>
      </c>
      <c r="E5522" t="s">
        <v>26</v>
      </c>
      <c r="F5522" t="s">
        <v>53</v>
      </c>
      <c r="G5522">
        <v>7</v>
      </c>
      <c r="H5522" s="5">
        <v>211.2</v>
      </c>
      <c r="I5522" s="5">
        <v>0.26</v>
      </c>
      <c r="J5522" s="5">
        <v>1094.0160000000001</v>
      </c>
      <c r="K5522" s="5">
        <v>140.4013486071531</v>
      </c>
      <c r="L5522">
        <f>YEAR(SalesData[Order Date])</f>
        <v>2024</v>
      </c>
      <c r="M5522">
        <f>MONTH(SalesData[Order Date])</f>
        <v>6</v>
      </c>
      <c r="N5522" t="str">
        <f>TEXT(SalesData[[#This Row],[Order Date]], "mmmm")</f>
        <v>June</v>
      </c>
      <c r="O5522" s="7">
        <f>IF(SalesData[Sales]=0,0,SalesData[Profit]/SalesData[Sales])</f>
        <v>0.12833573604696191</v>
      </c>
      <c r="P5522" s="8">
        <f t="shared" si="86"/>
        <v>1.7586580086580088E-4</v>
      </c>
      <c r="Q5522" t="str">
        <f>IF(SalesData[[#This Row],[Discount]]&gt;0, "Yes", "No")</f>
        <v>Yes</v>
      </c>
      <c r="R5522" t="str">
        <f>TEXT(SalesData[[#This Row],[Order Date]],"mmm-yyyy")</f>
        <v>Jun-2024</v>
      </c>
      <c r="S5522">
        <f>YEAR(SalesData[[#This Row],[Order Date]])*100 + MONTH(SalesData[[#This Row],[Order Date]])</f>
        <v>202406</v>
      </c>
    </row>
    <row r="5523" spans="1:19" x14ac:dyDescent="0.3">
      <c r="A5523" t="s">
        <v>8342</v>
      </c>
      <c r="B5523" s="3">
        <v>45463</v>
      </c>
      <c r="C5523" t="s">
        <v>8343</v>
      </c>
      <c r="D5523" t="s">
        <v>13</v>
      </c>
      <c r="E5523" t="s">
        <v>19</v>
      </c>
      <c r="F5523" t="s">
        <v>91</v>
      </c>
      <c r="G5523">
        <v>6</v>
      </c>
      <c r="H5523" s="5">
        <v>739.95</v>
      </c>
      <c r="I5523" s="5">
        <v>0.18</v>
      </c>
      <c r="J5523" s="5">
        <v>3640.554000000001</v>
      </c>
      <c r="K5523" s="5">
        <v>827.98481249726865</v>
      </c>
      <c r="L5523">
        <f>YEAR(SalesData[Order Date])</f>
        <v>2024</v>
      </c>
      <c r="M5523">
        <f>MONTH(SalesData[Order Date])</f>
        <v>6</v>
      </c>
      <c r="N5523" t="str">
        <f>TEXT(SalesData[[#This Row],[Order Date]], "mmmm")</f>
        <v>June</v>
      </c>
      <c r="O5523" s="7">
        <f>IF(SalesData[Sales]=0,0,SalesData[Profit]/SalesData[Sales])</f>
        <v>0.22743374016626822</v>
      </c>
      <c r="P5523" s="8">
        <f t="shared" si="86"/>
        <v>4.0543279951348054E-5</v>
      </c>
      <c r="Q5523" t="str">
        <f>IF(SalesData[[#This Row],[Discount]]&gt;0, "Yes", "No")</f>
        <v>Yes</v>
      </c>
      <c r="R5523" t="str">
        <f>TEXT(SalesData[[#This Row],[Order Date]],"mmm-yyyy")</f>
        <v>Jun-2024</v>
      </c>
      <c r="S5523">
        <f>YEAR(SalesData[[#This Row],[Order Date]])*100 + MONTH(SalesData[[#This Row],[Order Date]])</f>
        <v>202406</v>
      </c>
    </row>
    <row r="5524" spans="1:19" x14ac:dyDescent="0.3">
      <c r="A5524" t="s">
        <v>8368</v>
      </c>
      <c r="B5524" s="3">
        <v>45446</v>
      </c>
      <c r="C5524" t="s">
        <v>8369</v>
      </c>
      <c r="D5524" t="s">
        <v>18</v>
      </c>
      <c r="E5524" t="s">
        <v>26</v>
      </c>
      <c r="F5524" t="s">
        <v>27</v>
      </c>
      <c r="G5524">
        <v>2</v>
      </c>
      <c r="H5524" s="5">
        <v>61.21</v>
      </c>
      <c r="I5524" s="5">
        <v>0.2</v>
      </c>
      <c r="J5524" s="5">
        <v>97.936000000000007</v>
      </c>
      <c r="K5524" s="5">
        <v>9.3713467568386868</v>
      </c>
      <c r="L5524">
        <f>YEAR(SalesData[Order Date])</f>
        <v>2024</v>
      </c>
      <c r="M5524">
        <f>MONTH(SalesData[Order Date])</f>
        <v>6</v>
      </c>
      <c r="N5524" t="str">
        <f>TEXT(SalesData[[#This Row],[Order Date]], "mmmm")</f>
        <v>June</v>
      </c>
      <c r="O5524" s="7">
        <f>IF(SalesData[Sales]=0,0,SalesData[Profit]/SalesData[Sales])</f>
        <v>9.5688477749128878E-2</v>
      </c>
      <c r="P5524" s="8">
        <f t="shared" si="86"/>
        <v>1.6337199803953602E-3</v>
      </c>
      <c r="Q5524" t="str">
        <f>IF(SalesData[[#This Row],[Discount]]&gt;0, "Yes", "No")</f>
        <v>Yes</v>
      </c>
      <c r="R5524" t="str">
        <f>TEXT(SalesData[[#This Row],[Order Date]],"mmm-yyyy")</f>
        <v>Jun-2024</v>
      </c>
      <c r="S5524">
        <f>YEAR(SalesData[[#This Row],[Order Date]])*100 + MONTH(SalesData[[#This Row],[Order Date]])</f>
        <v>202406</v>
      </c>
    </row>
    <row r="5525" spans="1:19" x14ac:dyDescent="0.3">
      <c r="A5525" t="s">
        <v>8390</v>
      </c>
      <c r="B5525" s="3">
        <v>45454</v>
      </c>
      <c r="C5525" t="s">
        <v>8391</v>
      </c>
      <c r="D5525" t="s">
        <v>30</v>
      </c>
      <c r="E5525" t="s">
        <v>14</v>
      </c>
      <c r="F5525" t="s">
        <v>44</v>
      </c>
      <c r="G5525">
        <v>4</v>
      </c>
      <c r="H5525" s="5">
        <v>600.84</v>
      </c>
      <c r="I5525" s="5">
        <v>0.2</v>
      </c>
      <c r="J5525" s="5">
        <v>1922.6880000000001</v>
      </c>
      <c r="K5525" s="5">
        <v>536.17630023825518</v>
      </c>
      <c r="L5525">
        <f>YEAR(SalesData[Order Date])</f>
        <v>2024</v>
      </c>
      <c r="M5525">
        <f>MONTH(SalesData[Order Date])</f>
        <v>6</v>
      </c>
      <c r="N5525" t="str">
        <f>TEXT(SalesData[[#This Row],[Order Date]], "mmmm")</f>
        <v>June</v>
      </c>
      <c r="O5525" s="7">
        <f>IF(SalesData[Sales]=0,0,SalesData[Profit]/SalesData[Sales])</f>
        <v>0.27886807440326</v>
      </c>
      <c r="P5525" s="8">
        <f t="shared" si="86"/>
        <v>8.3216829771653024E-5</v>
      </c>
      <c r="Q5525" t="str">
        <f>IF(SalesData[[#This Row],[Discount]]&gt;0, "Yes", "No")</f>
        <v>Yes</v>
      </c>
      <c r="R5525" t="str">
        <f>TEXT(SalesData[[#This Row],[Order Date]],"mmm-yyyy")</f>
        <v>Jun-2024</v>
      </c>
      <c r="S5525">
        <f>YEAR(SalesData[[#This Row],[Order Date]])*100 + MONTH(SalesData[[#This Row],[Order Date]])</f>
        <v>202406</v>
      </c>
    </row>
    <row r="5526" spans="1:19" x14ac:dyDescent="0.3">
      <c r="A5526" t="s">
        <v>8475</v>
      </c>
      <c r="B5526" s="3">
        <v>45460</v>
      </c>
      <c r="C5526" t="s">
        <v>8476</v>
      </c>
      <c r="D5526" t="s">
        <v>13</v>
      </c>
      <c r="E5526" t="s">
        <v>19</v>
      </c>
      <c r="F5526" t="s">
        <v>39</v>
      </c>
      <c r="G5526">
        <v>2</v>
      </c>
      <c r="H5526" s="5">
        <v>458.33</v>
      </c>
      <c r="I5526" s="5">
        <v>0.1</v>
      </c>
      <c r="J5526" s="5">
        <v>824.99400000000003</v>
      </c>
      <c r="K5526" s="5">
        <v>65.430555104257479</v>
      </c>
      <c r="L5526">
        <f>YEAR(SalesData[Order Date])</f>
        <v>2024</v>
      </c>
      <c r="M5526">
        <f>MONTH(SalesData[Order Date])</f>
        <v>6</v>
      </c>
      <c r="N5526" t="str">
        <f>TEXT(SalesData[[#This Row],[Order Date]], "mmmm")</f>
        <v>June</v>
      </c>
      <c r="O5526" s="7">
        <f>IF(SalesData[Sales]=0,0,SalesData[Profit]/SalesData[Sales])</f>
        <v>7.9310340565213175E-2</v>
      </c>
      <c r="P5526" s="8">
        <f t="shared" si="86"/>
        <v>1.0909170248510899E-4</v>
      </c>
      <c r="Q5526" t="str">
        <f>IF(SalesData[[#This Row],[Discount]]&gt;0, "Yes", "No")</f>
        <v>Yes</v>
      </c>
      <c r="R5526" t="str">
        <f>TEXT(SalesData[[#This Row],[Order Date]],"mmm-yyyy")</f>
        <v>Jun-2024</v>
      </c>
      <c r="S5526">
        <f>YEAR(SalesData[[#This Row],[Order Date]])*100 + MONTH(SalesData[[#This Row],[Order Date]])</f>
        <v>202406</v>
      </c>
    </row>
    <row r="5527" spans="1:19" x14ac:dyDescent="0.3">
      <c r="A5527" t="s">
        <v>8551</v>
      </c>
      <c r="B5527" s="3">
        <v>45470</v>
      </c>
      <c r="C5527" t="s">
        <v>8552</v>
      </c>
      <c r="D5527" t="s">
        <v>30</v>
      </c>
      <c r="E5527" t="s">
        <v>14</v>
      </c>
      <c r="F5527" t="s">
        <v>44</v>
      </c>
      <c r="G5527">
        <v>2</v>
      </c>
      <c r="H5527" s="5">
        <v>152.26</v>
      </c>
      <c r="I5527" s="5">
        <v>0.24</v>
      </c>
      <c r="J5527" s="5">
        <v>231.43520000000001</v>
      </c>
      <c r="K5527" s="5">
        <v>52.267559311381198</v>
      </c>
      <c r="L5527">
        <f>YEAR(SalesData[Order Date])</f>
        <v>2024</v>
      </c>
      <c r="M5527">
        <f>MONTH(SalesData[Order Date])</f>
        <v>6</v>
      </c>
      <c r="N5527" t="str">
        <f>TEXT(SalesData[[#This Row],[Order Date]], "mmmm")</f>
        <v>June</v>
      </c>
      <c r="O5527" s="7">
        <f>IF(SalesData[Sales]=0,0,SalesData[Profit]/SalesData[Sales])</f>
        <v>0.22584100997333681</v>
      </c>
      <c r="P5527" s="8">
        <f t="shared" si="86"/>
        <v>7.8812557467489825E-4</v>
      </c>
      <c r="Q5527" t="str">
        <f>IF(SalesData[[#This Row],[Discount]]&gt;0, "Yes", "No")</f>
        <v>Yes</v>
      </c>
      <c r="R5527" t="str">
        <f>TEXT(SalesData[[#This Row],[Order Date]],"mmm-yyyy")</f>
        <v>Jun-2024</v>
      </c>
      <c r="S5527">
        <f>YEAR(SalesData[[#This Row],[Order Date]])*100 + MONTH(SalesData[[#This Row],[Order Date]])</f>
        <v>202406</v>
      </c>
    </row>
    <row r="5528" spans="1:19" x14ac:dyDescent="0.3">
      <c r="A5528" t="s">
        <v>8678</v>
      </c>
      <c r="B5528" s="3">
        <v>45445</v>
      </c>
      <c r="C5528" t="s">
        <v>8679</v>
      </c>
      <c r="D5528" t="s">
        <v>23</v>
      </c>
      <c r="E5528" t="s">
        <v>19</v>
      </c>
      <c r="F5528" t="s">
        <v>20</v>
      </c>
      <c r="G5528">
        <v>6</v>
      </c>
      <c r="H5528" s="5">
        <v>906.76</v>
      </c>
      <c r="I5528" s="5">
        <v>0.02</v>
      </c>
      <c r="J5528" s="5">
        <v>5331.7487999999994</v>
      </c>
      <c r="K5528" s="5">
        <v>421.5156169828212</v>
      </c>
      <c r="L5528">
        <f>YEAR(SalesData[Order Date])</f>
        <v>2024</v>
      </c>
      <c r="M5528">
        <f>MONTH(SalesData[Order Date])</f>
        <v>6</v>
      </c>
      <c r="N5528" t="str">
        <f>TEXT(SalesData[[#This Row],[Order Date]], "mmmm")</f>
        <v>June</v>
      </c>
      <c r="O5528" s="7">
        <f>IF(SalesData[Sales]=0,0,SalesData[Profit]/SalesData[Sales])</f>
        <v>7.9057666216912029E-2</v>
      </c>
      <c r="P5528" s="8">
        <f t="shared" si="86"/>
        <v>3.6760921669828111E-6</v>
      </c>
      <c r="Q5528" t="str">
        <f>IF(SalesData[[#This Row],[Discount]]&gt;0, "Yes", "No")</f>
        <v>Yes</v>
      </c>
      <c r="R5528" t="str">
        <f>TEXT(SalesData[[#This Row],[Order Date]],"mmm-yyyy")</f>
        <v>Jun-2024</v>
      </c>
      <c r="S5528">
        <f>YEAR(SalesData[[#This Row],[Order Date]])*100 + MONTH(SalesData[[#This Row],[Order Date]])</f>
        <v>202406</v>
      </c>
    </row>
    <row r="5529" spans="1:19" x14ac:dyDescent="0.3">
      <c r="A5529" t="s">
        <v>8693</v>
      </c>
      <c r="B5529" s="3">
        <v>45467</v>
      </c>
      <c r="C5529" t="s">
        <v>8694</v>
      </c>
      <c r="D5529" t="s">
        <v>23</v>
      </c>
      <c r="E5529" t="s">
        <v>26</v>
      </c>
      <c r="F5529" t="s">
        <v>39</v>
      </c>
      <c r="G5529">
        <v>8</v>
      </c>
      <c r="H5529" s="5">
        <v>815.76</v>
      </c>
      <c r="I5529" s="5">
        <v>0.27</v>
      </c>
      <c r="J5529" s="5">
        <v>4764.0383999999985</v>
      </c>
      <c r="K5529" s="5">
        <v>1135.9821419482951</v>
      </c>
      <c r="L5529">
        <f>YEAR(SalesData[Order Date])</f>
        <v>2024</v>
      </c>
      <c r="M5529">
        <f>MONTH(SalesData[Order Date])</f>
        <v>6</v>
      </c>
      <c r="N5529" t="str">
        <f>TEXT(SalesData[[#This Row],[Order Date]], "mmmm")</f>
        <v>June</v>
      </c>
      <c r="O5529" s="7">
        <f>IF(SalesData[Sales]=0,0,SalesData[Profit]/SalesData[Sales])</f>
        <v>0.23844940921305241</v>
      </c>
      <c r="P5529" s="8">
        <f t="shared" si="86"/>
        <v>4.1372462488967347E-5</v>
      </c>
      <c r="Q5529" t="str">
        <f>IF(SalesData[[#This Row],[Discount]]&gt;0, "Yes", "No")</f>
        <v>Yes</v>
      </c>
      <c r="R5529" t="str">
        <f>TEXT(SalesData[[#This Row],[Order Date]],"mmm-yyyy")</f>
        <v>Jun-2024</v>
      </c>
      <c r="S5529">
        <f>YEAR(SalesData[[#This Row],[Order Date]])*100 + MONTH(SalesData[[#This Row],[Order Date]])</f>
        <v>202406</v>
      </c>
    </row>
    <row r="5530" spans="1:19" x14ac:dyDescent="0.3">
      <c r="A5530" t="s">
        <v>8707</v>
      </c>
      <c r="B5530" s="3">
        <v>45448</v>
      </c>
      <c r="C5530" t="s">
        <v>8708</v>
      </c>
      <c r="D5530" t="s">
        <v>23</v>
      </c>
      <c r="E5530" t="s">
        <v>26</v>
      </c>
      <c r="F5530" t="s">
        <v>27</v>
      </c>
      <c r="G5530">
        <v>1</v>
      </c>
      <c r="H5530" s="5">
        <v>904.66</v>
      </c>
      <c r="I5530" s="5">
        <v>0.19</v>
      </c>
      <c r="J5530" s="5">
        <v>732.77460000000008</v>
      </c>
      <c r="K5530" s="5">
        <v>109.5915937354126</v>
      </c>
      <c r="L5530">
        <f>YEAR(SalesData[Order Date])</f>
        <v>2024</v>
      </c>
      <c r="M5530">
        <f>MONTH(SalesData[Order Date])</f>
        <v>6</v>
      </c>
      <c r="N5530" t="str">
        <f>TEXT(SalesData[[#This Row],[Order Date]], "mmmm")</f>
        <v>June</v>
      </c>
      <c r="O5530" s="7">
        <f>IF(SalesData[Sales]=0,0,SalesData[Profit]/SalesData[Sales])</f>
        <v>0.14955703122817382</v>
      </c>
      <c r="P5530" s="8">
        <f t="shared" si="86"/>
        <v>2.1002365529591228E-4</v>
      </c>
      <c r="Q5530" t="str">
        <f>IF(SalesData[[#This Row],[Discount]]&gt;0, "Yes", "No")</f>
        <v>Yes</v>
      </c>
      <c r="R5530" t="str">
        <f>TEXT(SalesData[[#This Row],[Order Date]],"mmm-yyyy")</f>
        <v>Jun-2024</v>
      </c>
      <c r="S5530">
        <f>YEAR(SalesData[[#This Row],[Order Date]])*100 + MONTH(SalesData[[#This Row],[Order Date]])</f>
        <v>202406</v>
      </c>
    </row>
    <row r="5531" spans="1:19" x14ac:dyDescent="0.3">
      <c r="A5531" t="s">
        <v>8785</v>
      </c>
      <c r="B5531" s="3">
        <v>45456</v>
      </c>
      <c r="C5531" t="s">
        <v>8786</v>
      </c>
      <c r="D5531" t="s">
        <v>23</v>
      </c>
      <c r="E5531" t="s">
        <v>19</v>
      </c>
      <c r="F5531" t="s">
        <v>91</v>
      </c>
      <c r="G5531">
        <v>9</v>
      </c>
      <c r="H5531" s="5">
        <v>373.02</v>
      </c>
      <c r="I5531" s="5">
        <v>0.03</v>
      </c>
      <c r="J5531" s="5">
        <v>3256.4645999999998</v>
      </c>
      <c r="K5531" s="5">
        <v>847.75008287703383</v>
      </c>
      <c r="L5531">
        <f>YEAR(SalesData[Order Date])</f>
        <v>2024</v>
      </c>
      <c r="M5531">
        <f>MONTH(SalesData[Order Date])</f>
        <v>6</v>
      </c>
      <c r="N5531" t="str">
        <f>TEXT(SalesData[[#This Row],[Order Date]], "mmmm")</f>
        <v>June</v>
      </c>
      <c r="O5531" s="7">
        <f>IF(SalesData[Sales]=0,0,SalesData[Profit]/SalesData[Sales])</f>
        <v>0.26032835820694439</v>
      </c>
      <c r="P5531" s="8">
        <f t="shared" si="86"/>
        <v>8.9360713455936231E-6</v>
      </c>
      <c r="Q5531" t="str">
        <f>IF(SalesData[[#This Row],[Discount]]&gt;0, "Yes", "No")</f>
        <v>Yes</v>
      </c>
      <c r="R5531" t="str">
        <f>TEXT(SalesData[[#This Row],[Order Date]],"mmm-yyyy")</f>
        <v>Jun-2024</v>
      </c>
      <c r="S5531">
        <f>YEAR(SalesData[[#This Row],[Order Date]])*100 + MONTH(SalesData[[#This Row],[Order Date]])</f>
        <v>202406</v>
      </c>
    </row>
    <row r="5532" spans="1:19" x14ac:dyDescent="0.3">
      <c r="A5532" t="s">
        <v>8796</v>
      </c>
      <c r="B5532" s="3">
        <v>45470</v>
      </c>
      <c r="C5532" t="s">
        <v>8797</v>
      </c>
      <c r="D5532" t="s">
        <v>18</v>
      </c>
      <c r="E5532" t="s">
        <v>19</v>
      </c>
      <c r="F5532" t="s">
        <v>20</v>
      </c>
      <c r="G5532">
        <v>7</v>
      </c>
      <c r="H5532" s="5">
        <v>15.63</v>
      </c>
      <c r="I5532" s="5">
        <v>0.24</v>
      </c>
      <c r="J5532" s="5">
        <v>83.151600000000016</v>
      </c>
      <c r="K5532" s="5">
        <v>13.445956535760549</v>
      </c>
      <c r="L5532">
        <f>YEAR(SalesData[Order Date])</f>
        <v>2024</v>
      </c>
      <c r="M5532">
        <f>MONTH(SalesData[Order Date])</f>
        <v>6</v>
      </c>
      <c r="N5532" t="str">
        <f>TEXT(SalesData[[#This Row],[Order Date]], "mmmm")</f>
        <v>June</v>
      </c>
      <c r="O5532" s="7">
        <f>IF(SalesData[Sales]=0,0,SalesData[Profit]/SalesData[Sales])</f>
        <v>0.16170412278008536</v>
      </c>
      <c r="P5532" s="8">
        <f t="shared" si="86"/>
        <v>2.1935837674801205E-3</v>
      </c>
      <c r="Q5532" t="str">
        <f>IF(SalesData[[#This Row],[Discount]]&gt;0, "Yes", "No")</f>
        <v>Yes</v>
      </c>
      <c r="R5532" t="str">
        <f>TEXT(SalesData[[#This Row],[Order Date]],"mmm-yyyy")</f>
        <v>Jun-2024</v>
      </c>
      <c r="S5532">
        <f>YEAR(SalesData[[#This Row],[Order Date]])*100 + MONTH(SalesData[[#This Row],[Order Date]])</f>
        <v>202406</v>
      </c>
    </row>
    <row r="5533" spans="1:19" x14ac:dyDescent="0.3">
      <c r="A5533" t="s">
        <v>8812</v>
      </c>
      <c r="B5533" s="3">
        <v>45460</v>
      </c>
      <c r="C5533" t="s">
        <v>8813</v>
      </c>
      <c r="D5533" t="s">
        <v>13</v>
      </c>
      <c r="E5533" t="s">
        <v>19</v>
      </c>
      <c r="F5533" t="s">
        <v>62</v>
      </c>
      <c r="G5533">
        <v>3</v>
      </c>
      <c r="H5533" s="5">
        <v>842.05</v>
      </c>
      <c r="I5533" s="5">
        <v>0.09</v>
      </c>
      <c r="J5533" s="5">
        <v>2298.7964999999999</v>
      </c>
      <c r="K5533" s="5">
        <v>481.87375452704299</v>
      </c>
      <c r="L5533">
        <f>YEAR(SalesData[Order Date])</f>
        <v>2024</v>
      </c>
      <c r="M5533">
        <f>MONTH(SalesData[Order Date])</f>
        <v>6</v>
      </c>
      <c r="N5533" t="str">
        <f>TEXT(SalesData[[#This Row],[Order Date]], "mmmm")</f>
        <v>June</v>
      </c>
      <c r="O5533" s="7">
        <f>IF(SalesData[Sales]=0,0,SalesData[Profit]/SalesData[Sales])</f>
        <v>0.20962001400604316</v>
      </c>
      <c r="P5533" s="8">
        <f t="shared" si="86"/>
        <v>3.5627338044059145E-5</v>
      </c>
      <c r="Q5533" t="str">
        <f>IF(SalesData[[#This Row],[Discount]]&gt;0, "Yes", "No")</f>
        <v>Yes</v>
      </c>
      <c r="R5533" t="str">
        <f>TEXT(SalesData[[#This Row],[Order Date]],"mmm-yyyy")</f>
        <v>Jun-2024</v>
      </c>
      <c r="S5533">
        <f>YEAR(SalesData[[#This Row],[Order Date]])*100 + MONTH(SalesData[[#This Row],[Order Date]])</f>
        <v>202406</v>
      </c>
    </row>
    <row r="5534" spans="1:19" x14ac:dyDescent="0.3">
      <c r="A5534" t="s">
        <v>8819</v>
      </c>
      <c r="B5534" s="3">
        <v>45450</v>
      </c>
      <c r="C5534" t="s">
        <v>3771</v>
      </c>
      <c r="D5534" t="s">
        <v>13</v>
      </c>
      <c r="E5534" t="s">
        <v>19</v>
      </c>
      <c r="F5534" t="s">
        <v>44</v>
      </c>
      <c r="G5534">
        <v>5</v>
      </c>
      <c r="H5534" s="5">
        <v>396.02</v>
      </c>
      <c r="I5534" s="5">
        <v>0.24</v>
      </c>
      <c r="J5534" s="5">
        <v>1504.876</v>
      </c>
      <c r="K5534" s="5">
        <v>358.5548640726779</v>
      </c>
      <c r="L5534">
        <f>YEAR(SalesData[Order Date])</f>
        <v>2024</v>
      </c>
      <c r="M5534">
        <f>MONTH(SalesData[Order Date])</f>
        <v>6</v>
      </c>
      <c r="N5534" t="str">
        <f>TEXT(SalesData[[#This Row],[Order Date]], "mmmm")</f>
        <v>June</v>
      </c>
      <c r="O5534" s="7">
        <f>IF(SalesData[Sales]=0,0,SalesData[Profit]/SalesData[Sales])</f>
        <v>0.23826206549421874</v>
      </c>
      <c r="P5534" s="8">
        <f t="shared" si="86"/>
        <v>1.21205999696985E-4</v>
      </c>
      <c r="Q5534" t="str">
        <f>IF(SalesData[[#This Row],[Discount]]&gt;0, "Yes", "No")</f>
        <v>Yes</v>
      </c>
      <c r="R5534" t="str">
        <f>TEXT(SalesData[[#This Row],[Order Date]],"mmm-yyyy")</f>
        <v>Jun-2024</v>
      </c>
      <c r="S5534">
        <f>YEAR(SalesData[[#This Row],[Order Date]])*100 + MONTH(SalesData[[#This Row],[Order Date]])</f>
        <v>202406</v>
      </c>
    </row>
    <row r="5535" spans="1:19" x14ac:dyDescent="0.3">
      <c r="A5535" t="s">
        <v>8848</v>
      </c>
      <c r="B5535" s="3">
        <v>45467</v>
      </c>
      <c r="C5535" t="s">
        <v>8849</v>
      </c>
      <c r="D5535" t="s">
        <v>13</v>
      </c>
      <c r="E5535" t="s">
        <v>19</v>
      </c>
      <c r="F5535" t="s">
        <v>62</v>
      </c>
      <c r="G5535">
        <v>2</v>
      </c>
      <c r="H5535" s="5">
        <v>640.58000000000004</v>
      </c>
      <c r="I5535" s="5">
        <v>0.06</v>
      </c>
      <c r="J5535" s="5">
        <v>1204.2904000000001</v>
      </c>
      <c r="K5535" s="5">
        <v>314.36767026307712</v>
      </c>
      <c r="L5535">
        <f>YEAR(SalesData[Order Date])</f>
        <v>2024</v>
      </c>
      <c r="M5535">
        <f>MONTH(SalesData[Order Date])</f>
        <v>6</v>
      </c>
      <c r="N5535" t="str">
        <f>TEXT(SalesData[[#This Row],[Order Date]], "mmmm")</f>
        <v>June</v>
      </c>
      <c r="O5535" s="7">
        <f>IF(SalesData[Sales]=0,0,SalesData[Profit]/SalesData[Sales])</f>
        <v>0.26103975441727101</v>
      </c>
      <c r="P5535" s="8">
        <f t="shared" si="86"/>
        <v>4.6832557994317643E-5</v>
      </c>
      <c r="Q5535" t="str">
        <f>IF(SalesData[[#This Row],[Discount]]&gt;0, "Yes", "No")</f>
        <v>Yes</v>
      </c>
      <c r="R5535" t="str">
        <f>TEXT(SalesData[[#This Row],[Order Date]],"mmm-yyyy")</f>
        <v>Jun-2024</v>
      </c>
      <c r="S5535">
        <f>YEAR(SalesData[[#This Row],[Order Date]])*100 + MONTH(SalesData[[#This Row],[Order Date]])</f>
        <v>202406</v>
      </c>
    </row>
    <row r="5536" spans="1:19" x14ac:dyDescent="0.3">
      <c r="A5536" t="s">
        <v>8869</v>
      </c>
      <c r="B5536" s="3">
        <v>45469</v>
      </c>
      <c r="C5536" t="s">
        <v>1142</v>
      </c>
      <c r="D5536" t="s">
        <v>23</v>
      </c>
      <c r="E5536" t="s">
        <v>26</v>
      </c>
      <c r="F5536" t="s">
        <v>39</v>
      </c>
      <c r="G5536">
        <v>4</v>
      </c>
      <c r="H5536" s="5">
        <v>139.88999999999999</v>
      </c>
      <c r="I5536" s="5">
        <v>0.02</v>
      </c>
      <c r="J5536" s="5">
        <v>548.36879999999996</v>
      </c>
      <c r="K5536" s="5">
        <v>133.94815939126451</v>
      </c>
      <c r="L5536">
        <f>YEAR(SalesData[Order Date])</f>
        <v>2024</v>
      </c>
      <c r="M5536">
        <f>MONTH(SalesData[Order Date])</f>
        <v>6</v>
      </c>
      <c r="N5536" t="str">
        <f>TEXT(SalesData[[#This Row],[Order Date]], "mmmm")</f>
        <v>June</v>
      </c>
      <c r="O5536" s="7">
        <f>IF(SalesData[Sales]=0,0,SalesData[Profit]/SalesData[Sales])</f>
        <v>0.24426655818358833</v>
      </c>
      <c r="P5536" s="8">
        <f t="shared" si="86"/>
        <v>3.5742369004217601E-5</v>
      </c>
      <c r="Q5536" t="str">
        <f>IF(SalesData[[#This Row],[Discount]]&gt;0, "Yes", "No")</f>
        <v>Yes</v>
      </c>
      <c r="R5536" t="str">
        <f>TEXT(SalesData[[#This Row],[Order Date]],"mmm-yyyy")</f>
        <v>Jun-2024</v>
      </c>
      <c r="S5536">
        <f>YEAR(SalesData[[#This Row],[Order Date]])*100 + MONTH(SalesData[[#This Row],[Order Date]])</f>
        <v>202406</v>
      </c>
    </row>
    <row r="5537" spans="1:19" x14ac:dyDescent="0.3">
      <c r="A5537" t="s">
        <v>8891</v>
      </c>
      <c r="B5537" s="3">
        <v>45467</v>
      </c>
      <c r="C5537" t="s">
        <v>8892</v>
      </c>
      <c r="D5537" t="s">
        <v>30</v>
      </c>
      <c r="E5537" t="s">
        <v>19</v>
      </c>
      <c r="F5537" t="s">
        <v>44</v>
      </c>
      <c r="G5537">
        <v>9</v>
      </c>
      <c r="H5537" s="5">
        <v>58.4</v>
      </c>
      <c r="I5537" s="5">
        <v>0.09</v>
      </c>
      <c r="J5537" s="5">
        <v>478.29599999999999</v>
      </c>
      <c r="K5537" s="5">
        <v>130.46291375323051</v>
      </c>
      <c r="L5537">
        <f>YEAR(SalesData[Order Date])</f>
        <v>2024</v>
      </c>
      <c r="M5537">
        <f>MONTH(SalesData[Order Date])</f>
        <v>6</v>
      </c>
      <c r="N5537" t="str">
        <f>TEXT(SalesData[[#This Row],[Order Date]], "mmmm")</f>
        <v>June</v>
      </c>
      <c r="O5537" s="7">
        <f>IF(SalesData[Sales]=0,0,SalesData[Profit]/SalesData[Sales])</f>
        <v>0.27276605648642371</v>
      </c>
      <c r="P5537" s="8">
        <f t="shared" si="86"/>
        <v>1.7123287671232874E-4</v>
      </c>
      <c r="Q5537" t="str">
        <f>IF(SalesData[[#This Row],[Discount]]&gt;0, "Yes", "No")</f>
        <v>Yes</v>
      </c>
      <c r="R5537" t="str">
        <f>TEXT(SalesData[[#This Row],[Order Date]],"mmm-yyyy")</f>
        <v>Jun-2024</v>
      </c>
      <c r="S5537">
        <f>YEAR(SalesData[[#This Row],[Order Date]])*100 + MONTH(SalesData[[#This Row],[Order Date]])</f>
        <v>202406</v>
      </c>
    </row>
    <row r="5538" spans="1:19" x14ac:dyDescent="0.3">
      <c r="A5538" t="s">
        <v>8940</v>
      </c>
      <c r="B5538" s="3">
        <v>45458</v>
      </c>
      <c r="C5538" t="s">
        <v>8941</v>
      </c>
      <c r="D5538" t="s">
        <v>13</v>
      </c>
      <c r="E5538" t="s">
        <v>26</v>
      </c>
      <c r="F5538" t="s">
        <v>91</v>
      </c>
      <c r="G5538">
        <v>7</v>
      </c>
      <c r="H5538" s="5">
        <v>508.34</v>
      </c>
      <c r="I5538" s="5">
        <v>0.28000000000000003</v>
      </c>
      <c r="J5538" s="5">
        <v>2562.0336000000002</v>
      </c>
      <c r="K5538" s="5">
        <v>474.26828802648299</v>
      </c>
      <c r="L5538">
        <f>YEAR(SalesData[Order Date])</f>
        <v>2024</v>
      </c>
      <c r="M5538">
        <f>MONTH(SalesData[Order Date])</f>
        <v>6</v>
      </c>
      <c r="N5538" t="str">
        <f>TEXT(SalesData[[#This Row],[Order Date]], "mmmm")</f>
        <v>June</v>
      </c>
      <c r="O5538" s="7">
        <f>IF(SalesData[Sales]=0,0,SalesData[Profit]/SalesData[Sales])</f>
        <v>0.18511400007653411</v>
      </c>
      <c r="P5538" s="8">
        <f t="shared" si="86"/>
        <v>7.868749262304758E-5</v>
      </c>
      <c r="Q5538" t="str">
        <f>IF(SalesData[[#This Row],[Discount]]&gt;0, "Yes", "No")</f>
        <v>Yes</v>
      </c>
      <c r="R5538" t="str">
        <f>TEXT(SalesData[[#This Row],[Order Date]],"mmm-yyyy")</f>
        <v>Jun-2024</v>
      </c>
      <c r="S5538">
        <f>YEAR(SalesData[[#This Row],[Order Date]])*100 + MONTH(SalesData[[#This Row],[Order Date]])</f>
        <v>202406</v>
      </c>
    </row>
    <row r="5539" spans="1:19" x14ac:dyDescent="0.3">
      <c r="A5539" t="s">
        <v>8946</v>
      </c>
      <c r="B5539" s="3">
        <v>45460</v>
      </c>
      <c r="C5539" t="s">
        <v>8947</v>
      </c>
      <c r="D5539" t="s">
        <v>23</v>
      </c>
      <c r="E5539" t="s">
        <v>19</v>
      </c>
      <c r="F5539" t="s">
        <v>15</v>
      </c>
      <c r="G5539">
        <v>9</v>
      </c>
      <c r="H5539" s="5">
        <v>985.47</v>
      </c>
      <c r="I5539" s="5">
        <v>0.25</v>
      </c>
      <c r="J5539" s="5">
        <v>6651.9224999999997</v>
      </c>
      <c r="K5539" s="5">
        <v>1586.4611888042041</v>
      </c>
      <c r="L5539">
        <f>YEAR(SalesData[Order Date])</f>
        <v>2024</v>
      </c>
      <c r="M5539">
        <f>MONTH(SalesData[Order Date])</f>
        <v>6</v>
      </c>
      <c r="N5539" t="str">
        <f>TEXT(SalesData[[#This Row],[Order Date]], "mmmm")</f>
        <v>June</v>
      </c>
      <c r="O5539" s="7">
        <f>IF(SalesData[Sales]=0,0,SalesData[Profit]/SalesData[Sales])</f>
        <v>0.23849664345972224</v>
      </c>
      <c r="P5539" s="8">
        <f t="shared" si="86"/>
        <v>2.8187339825441444E-5</v>
      </c>
      <c r="Q5539" t="str">
        <f>IF(SalesData[[#This Row],[Discount]]&gt;0, "Yes", "No")</f>
        <v>Yes</v>
      </c>
      <c r="R5539" t="str">
        <f>TEXT(SalesData[[#This Row],[Order Date]],"mmm-yyyy")</f>
        <v>Jun-2024</v>
      </c>
      <c r="S5539">
        <f>YEAR(SalesData[[#This Row],[Order Date]])*100 + MONTH(SalesData[[#This Row],[Order Date]])</f>
        <v>202406</v>
      </c>
    </row>
    <row r="5540" spans="1:19" x14ac:dyDescent="0.3">
      <c r="A5540" t="s">
        <v>8999</v>
      </c>
      <c r="B5540" s="3">
        <v>45463</v>
      </c>
      <c r="C5540" t="s">
        <v>9000</v>
      </c>
      <c r="D5540" t="s">
        <v>18</v>
      </c>
      <c r="E5540" t="s">
        <v>14</v>
      </c>
      <c r="F5540" t="s">
        <v>91</v>
      </c>
      <c r="G5540">
        <v>2</v>
      </c>
      <c r="H5540" s="5">
        <v>299.3</v>
      </c>
      <c r="I5540" s="5">
        <v>0.27</v>
      </c>
      <c r="J5540" s="5">
        <v>436.97800000000001</v>
      </c>
      <c r="K5540" s="5">
        <v>87.467339180294715</v>
      </c>
      <c r="L5540">
        <f>YEAR(SalesData[Order Date])</f>
        <v>2024</v>
      </c>
      <c r="M5540">
        <f>MONTH(SalesData[Order Date])</f>
        <v>6</v>
      </c>
      <c r="N5540" t="str">
        <f>TEXT(SalesData[[#This Row],[Order Date]], "mmmm")</f>
        <v>June</v>
      </c>
      <c r="O5540" s="7">
        <f>IF(SalesData[Sales]=0,0,SalesData[Profit]/SalesData[Sales])</f>
        <v>0.20016417114887869</v>
      </c>
      <c r="P5540" s="8">
        <f t="shared" si="86"/>
        <v>4.5105245573003679E-4</v>
      </c>
      <c r="Q5540" t="str">
        <f>IF(SalesData[[#This Row],[Discount]]&gt;0, "Yes", "No")</f>
        <v>Yes</v>
      </c>
      <c r="R5540" t="str">
        <f>TEXT(SalesData[[#This Row],[Order Date]],"mmm-yyyy")</f>
        <v>Jun-2024</v>
      </c>
      <c r="S5540">
        <f>YEAR(SalesData[[#This Row],[Order Date]])*100 + MONTH(SalesData[[#This Row],[Order Date]])</f>
        <v>202406</v>
      </c>
    </row>
    <row r="5541" spans="1:19" x14ac:dyDescent="0.3">
      <c r="A5541" t="s">
        <v>9007</v>
      </c>
      <c r="B5541" s="3">
        <v>45450</v>
      </c>
      <c r="C5541" t="s">
        <v>9008</v>
      </c>
      <c r="D5541" t="s">
        <v>18</v>
      </c>
      <c r="E5541" t="s">
        <v>14</v>
      </c>
      <c r="F5541" t="s">
        <v>20</v>
      </c>
      <c r="G5541">
        <v>8</v>
      </c>
      <c r="H5541" s="5">
        <v>895.76</v>
      </c>
      <c r="I5541" s="5">
        <v>0.14000000000000001</v>
      </c>
      <c r="J5541" s="5">
        <v>6162.8288000000002</v>
      </c>
      <c r="K5541" s="5">
        <v>1796.2060296461621</v>
      </c>
      <c r="L5541">
        <f>YEAR(SalesData[Order Date])</f>
        <v>2024</v>
      </c>
      <c r="M5541">
        <f>MONTH(SalesData[Order Date])</f>
        <v>6</v>
      </c>
      <c r="N5541" t="str">
        <f>TEXT(SalesData[[#This Row],[Order Date]], "mmmm")</f>
        <v>June</v>
      </c>
      <c r="O5541" s="7">
        <f>IF(SalesData[Sales]=0,0,SalesData[Profit]/SalesData[Sales])</f>
        <v>0.29145804433934008</v>
      </c>
      <c r="P5541" s="8">
        <f t="shared" si="86"/>
        <v>1.9536482986514248E-5</v>
      </c>
      <c r="Q5541" t="str">
        <f>IF(SalesData[[#This Row],[Discount]]&gt;0, "Yes", "No")</f>
        <v>Yes</v>
      </c>
      <c r="R5541" t="str">
        <f>TEXT(SalesData[[#This Row],[Order Date]],"mmm-yyyy")</f>
        <v>Jun-2024</v>
      </c>
      <c r="S5541">
        <f>YEAR(SalesData[[#This Row],[Order Date]])*100 + MONTH(SalesData[[#This Row],[Order Date]])</f>
        <v>202406</v>
      </c>
    </row>
    <row r="5542" spans="1:19" x14ac:dyDescent="0.3">
      <c r="A5542" t="s">
        <v>9053</v>
      </c>
      <c r="B5542" s="3">
        <v>45447</v>
      </c>
      <c r="C5542" t="s">
        <v>9054</v>
      </c>
      <c r="D5542" t="s">
        <v>18</v>
      </c>
      <c r="E5542" t="s">
        <v>26</v>
      </c>
      <c r="F5542" t="s">
        <v>44</v>
      </c>
      <c r="G5542">
        <v>6</v>
      </c>
      <c r="H5542" s="5">
        <v>47.64</v>
      </c>
      <c r="I5542" s="5">
        <v>7.0000000000000007E-2</v>
      </c>
      <c r="J5542" s="5">
        <v>265.83120000000002</v>
      </c>
      <c r="K5542" s="5">
        <v>17.912944223794881</v>
      </c>
      <c r="L5542">
        <f>YEAR(SalesData[Order Date])</f>
        <v>2024</v>
      </c>
      <c r="M5542">
        <f>MONTH(SalesData[Order Date])</f>
        <v>6</v>
      </c>
      <c r="N5542" t="str">
        <f>TEXT(SalesData[[#This Row],[Order Date]], "mmmm")</f>
        <v>June</v>
      </c>
      <c r="O5542" s="7">
        <f>IF(SalesData[Sales]=0,0,SalesData[Profit]/SalesData[Sales])</f>
        <v>6.7384656969516288E-2</v>
      </c>
      <c r="P5542" s="8">
        <f t="shared" si="86"/>
        <v>2.4489224741113907E-4</v>
      </c>
      <c r="Q5542" t="str">
        <f>IF(SalesData[[#This Row],[Discount]]&gt;0, "Yes", "No")</f>
        <v>Yes</v>
      </c>
      <c r="R5542" t="str">
        <f>TEXT(SalesData[[#This Row],[Order Date]],"mmm-yyyy")</f>
        <v>Jun-2024</v>
      </c>
      <c r="S5542">
        <f>YEAR(SalesData[[#This Row],[Order Date]])*100 + MONTH(SalesData[[#This Row],[Order Date]])</f>
        <v>202406</v>
      </c>
    </row>
    <row r="5543" spans="1:19" x14ac:dyDescent="0.3">
      <c r="A5543" t="s">
        <v>9113</v>
      </c>
      <c r="B5543" s="3">
        <v>45473</v>
      </c>
      <c r="C5543" t="s">
        <v>9114</v>
      </c>
      <c r="D5543" t="s">
        <v>30</v>
      </c>
      <c r="E5543" t="s">
        <v>14</v>
      </c>
      <c r="F5543" t="s">
        <v>62</v>
      </c>
      <c r="G5543">
        <v>5</v>
      </c>
      <c r="H5543" s="5">
        <v>185.29</v>
      </c>
      <c r="I5543" s="5">
        <v>0.09</v>
      </c>
      <c r="J5543" s="5">
        <v>843.06949999999995</v>
      </c>
      <c r="K5543" s="5">
        <v>129.99842581904429</v>
      </c>
      <c r="L5543">
        <f>YEAR(SalesData[Order Date])</f>
        <v>2024</v>
      </c>
      <c r="M5543">
        <f>MONTH(SalesData[Order Date])</f>
        <v>6</v>
      </c>
      <c r="N5543" t="str">
        <f>TEXT(SalesData[[#This Row],[Order Date]], "mmmm")</f>
        <v>June</v>
      </c>
      <c r="O5543" s="7">
        <f>IF(SalesData[Sales]=0,0,SalesData[Profit]/SalesData[Sales])</f>
        <v>0.15419657076794296</v>
      </c>
      <c r="P5543" s="8">
        <f t="shared" si="86"/>
        <v>9.7145015920988722E-5</v>
      </c>
      <c r="Q5543" t="str">
        <f>IF(SalesData[[#This Row],[Discount]]&gt;0, "Yes", "No")</f>
        <v>Yes</v>
      </c>
      <c r="R5543" t="str">
        <f>TEXT(SalesData[[#This Row],[Order Date]],"mmm-yyyy")</f>
        <v>Jun-2024</v>
      </c>
      <c r="S5543">
        <f>YEAR(SalesData[[#This Row],[Order Date]])*100 + MONTH(SalesData[[#This Row],[Order Date]])</f>
        <v>202406</v>
      </c>
    </row>
    <row r="5544" spans="1:19" x14ac:dyDescent="0.3">
      <c r="A5544" t="s">
        <v>9134</v>
      </c>
      <c r="B5544" s="3">
        <v>45472</v>
      </c>
      <c r="C5544" t="s">
        <v>9135</v>
      </c>
      <c r="D5544" t="s">
        <v>30</v>
      </c>
      <c r="E5544" t="s">
        <v>14</v>
      </c>
      <c r="F5544" t="s">
        <v>62</v>
      </c>
      <c r="G5544">
        <v>7</v>
      </c>
      <c r="H5544" s="5">
        <v>871.24</v>
      </c>
      <c r="I5544" s="5">
        <v>0.25</v>
      </c>
      <c r="J5544" s="5">
        <v>4574.01</v>
      </c>
      <c r="K5544" s="5">
        <v>238.56958027766311</v>
      </c>
      <c r="L5544">
        <f>YEAR(SalesData[Order Date])</f>
        <v>2024</v>
      </c>
      <c r="M5544">
        <f>MONTH(SalesData[Order Date])</f>
        <v>6</v>
      </c>
      <c r="N5544" t="str">
        <f>TEXT(SalesData[[#This Row],[Order Date]], "mmmm")</f>
        <v>June</v>
      </c>
      <c r="O5544" s="7">
        <f>IF(SalesData[Sales]=0,0,SalesData[Profit]/SalesData[Sales])</f>
        <v>5.2157642916754246E-2</v>
      </c>
      <c r="P5544" s="8">
        <f t="shared" si="86"/>
        <v>4.0992477060609837E-5</v>
      </c>
      <c r="Q5544" t="str">
        <f>IF(SalesData[[#This Row],[Discount]]&gt;0, "Yes", "No")</f>
        <v>Yes</v>
      </c>
      <c r="R5544" t="str">
        <f>TEXT(SalesData[[#This Row],[Order Date]],"mmm-yyyy")</f>
        <v>Jun-2024</v>
      </c>
      <c r="S5544">
        <f>YEAR(SalesData[[#This Row],[Order Date]])*100 + MONTH(SalesData[[#This Row],[Order Date]])</f>
        <v>202406</v>
      </c>
    </row>
    <row r="5545" spans="1:19" x14ac:dyDescent="0.3">
      <c r="A5545" t="s">
        <v>9230</v>
      </c>
      <c r="B5545" s="3">
        <v>45469</v>
      </c>
      <c r="C5545" t="s">
        <v>9231</v>
      </c>
      <c r="D5545" t="s">
        <v>30</v>
      </c>
      <c r="E5545" t="s">
        <v>26</v>
      </c>
      <c r="F5545" t="s">
        <v>53</v>
      </c>
      <c r="G5545">
        <v>1</v>
      </c>
      <c r="H5545" s="5">
        <v>23.7</v>
      </c>
      <c r="I5545" s="5">
        <v>0.28000000000000003</v>
      </c>
      <c r="J5545" s="5">
        <v>17.064</v>
      </c>
      <c r="K5545" s="5">
        <v>4.8702653153569191</v>
      </c>
      <c r="L5545">
        <f>YEAR(SalesData[Order Date])</f>
        <v>2024</v>
      </c>
      <c r="M5545">
        <f>MONTH(SalesData[Order Date])</f>
        <v>6</v>
      </c>
      <c r="N5545" t="str">
        <f>TEXT(SalesData[[#This Row],[Order Date]], "mmmm")</f>
        <v>June</v>
      </c>
      <c r="O5545" s="7">
        <f>IF(SalesData[Sales]=0,0,SalesData[Profit]/SalesData[Sales])</f>
        <v>0.28541170390042891</v>
      </c>
      <c r="P5545" s="8">
        <f t="shared" si="86"/>
        <v>1.1814345991561183E-2</v>
      </c>
      <c r="Q5545" t="str">
        <f>IF(SalesData[[#This Row],[Discount]]&gt;0, "Yes", "No")</f>
        <v>Yes</v>
      </c>
      <c r="R5545" t="str">
        <f>TEXT(SalesData[[#This Row],[Order Date]],"mmm-yyyy")</f>
        <v>Jun-2024</v>
      </c>
      <c r="S5545">
        <f>YEAR(SalesData[[#This Row],[Order Date]])*100 + MONTH(SalesData[[#This Row],[Order Date]])</f>
        <v>202406</v>
      </c>
    </row>
    <row r="5546" spans="1:19" x14ac:dyDescent="0.3">
      <c r="A5546" t="s">
        <v>9281</v>
      </c>
      <c r="B5546" s="3">
        <v>45456</v>
      </c>
      <c r="C5546" t="s">
        <v>9282</v>
      </c>
      <c r="D5546" t="s">
        <v>30</v>
      </c>
      <c r="E5546" t="s">
        <v>26</v>
      </c>
      <c r="F5546" t="s">
        <v>53</v>
      </c>
      <c r="G5546">
        <v>3</v>
      </c>
      <c r="H5546" s="5">
        <v>73.31</v>
      </c>
      <c r="I5546" s="5">
        <v>0.27</v>
      </c>
      <c r="J5546" s="5">
        <v>160.5489</v>
      </c>
      <c r="K5546" s="5">
        <v>39.56343876750438</v>
      </c>
      <c r="L5546">
        <f>YEAR(SalesData[Order Date])</f>
        <v>2024</v>
      </c>
      <c r="M5546">
        <f>MONTH(SalesData[Order Date])</f>
        <v>6</v>
      </c>
      <c r="N5546" t="str">
        <f>TEXT(SalesData[[#This Row],[Order Date]], "mmmm")</f>
        <v>June</v>
      </c>
      <c r="O5546" s="7">
        <f>IF(SalesData[Sales]=0,0,SalesData[Profit]/SalesData[Sales])</f>
        <v>0.24642609676867533</v>
      </c>
      <c r="P5546" s="8">
        <f t="shared" si="86"/>
        <v>1.2276633474287274E-3</v>
      </c>
      <c r="Q5546" t="str">
        <f>IF(SalesData[[#This Row],[Discount]]&gt;0, "Yes", "No")</f>
        <v>Yes</v>
      </c>
      <c r="R5546" t="str">
        <f>TEXT(SalesData[[#This Row],[Order Date]],"mmm-yyyy")</f>
        <v>Jun-2024</v>
      </c>
      <c r="S5546">
        <f>YEAR(SalesData[[#This Row],[Order Date]])*100 + MONTH(SalesData[[#This Row],[Order Date]])</f>
        <v>202406</v>
      </c>
    </row>
    <row r="5547" spans="1:19" x14ac:dyDescent="0.3">
      <c r="A5547" t="s">
        <v>9333</v>
      </c>
      <c r="B5547" s="3">
        <v>45456</v>
      </c>
      <c r="C5547" t="s">
        <v>9334</v>
      </c>
      <c r="D5547" t="s">
        <v>13</v>
      </c>
      <c r="E5547" t="s">
        <v>26</v>
      </c>
      <c r="F5547" t="s">
        <v>62</v>
      </c>
      <c r="G5547">
        <v>5</v>
      </c>
      <c r="H5547" s="5">
        <v>107.6</v>
      </c>
      <c r="I5547" s="5">
        <v>0.02</v>
      </c>
      <c r="J5547" s="5">
        <v>527.24</v>
      </c>
      <c r="K5547" s="5">
        <v>27.06155581322475</v>
      </c>
      <c r="L5547">
        <f>YEAR(SalesData[Order Date])</f>
        <v>2024</v>
      </c>
      <c r="M5547">
        <f>MONTH(SalesData[Order Date])</f>
        <v>6</v>
      </c>
      <c r="N5547" t="str">
        <f>TEXT(SalesData[[#This Row],[Order Date]], "mmmm")</f>
        <v>June</v>
      </c>
      <c r="O5547" s="7">
        <f>IF(SalesData[Sales]=0,0,SalesData[Profit]/SalesData[Sales])</f>
        <v>5.1326826138427942E-2</v>
      </c>
      <c r="P5547" s="8">
        <f t="shared" si="86"/>
        <v>3.7174721189591079E-5</v>
      </c>
      <c r="Q5547" t="str">
        <f>IF(SalesData[[#This Row],[Discount]]&gt;0, "Yes", "No")</f>
        <v>Yes</v>
      </c>
      <c r="R5547" t="str">
        <f>TEXT(SalesData[[#This Row],[Order Date]],"mmm-yyyy")</f>
        <v>Jun-2024</v>
      </c>
      <c r="S5547">
        <f>YEAR(SalesData[[#This Row],[Order Date]])*100 + MONTH(SalesData[[#This Row],[Order Date]])</f>
        <v>202406</v>
      </c>
    </row>
    <row r="5548" spans="1:19" x14ac:dyDescent="0.3">
      <c r="A5548" t="s">
        <v>9348</v>
      </c>
      <c r="B5548" s="3">
        <v>45465</v>
      </c>
      <c r="C5548" t="s">
        <v>8438</v>
      </c>
      <c r="D5548" t="s">
        <v>30</v>
      </c>
      <c r="E5548" t="s">
        <v>19</v>
      </c>
      <c r="F5548" t="s">
        <v>39</v>
      </c>
      <c r="G5548">
        <v>1</v>
      </c>
      <c r="H5548" s="5">
        <v>784.78</v>
      </c>
      <c r="I5548" s="5">
        <v>0.22</v>
      </c>
      <c r="J5548" s="5">
        <v>612.12840000000006</v>
      </c>
      <c r="K5548" s="5">
        <v>79.46976251355035</v>
      </c>
      <c r="L5548">
        <f>YEAR(SalesData[Order Date])</f>
        <v>2024</v>
      </c>
      <c r="M5548">
        <f>MONTH(SalesData[Order Date])</f>
        <v>6</v>
      </c>
      <c r="N5548" t="str">
        <f>TEXT(SalesData[[#This Row],[Order Date]], "mmmm")</f>
        <v>June</v>
      </c>
      <c r="O5548" s="7">
        <f>IF(SalesData[Sales]=0,0,SalesData[Profit]/SalesData[Sales])</f>
        <v>0.12982531526645447</v>
      </c>
      <c r="P5548" s="8">
        <f t="shared" si="86"/>
        <v>2.8033334182828309E-4</v>
      </c>
      <c r="Q5548" t="str">
        <f>IF(SalesData[[#This Row],[Discount]]&gt;0, "Yes", "No")</f>
        <v>Yes</v>
      </c>
      <c r="R5548" t="str">
        <f>TEXT(SalesData[[#This Row],[Order Date]],"mmm-yyyy")</f>
        <v>Jun-2024</v>
      </c>
      <c r="S5548">
        <f>YEAR(SalesData[[#This Row],[Order Date]])*100 + MONTH(SalesData[[#This Row],[Order Date]])</f>
        <v>202406</v>
      </c>
    </row>
    <row r="5549" spans="1:19" x14ac:dyDescent="0.3">
      <c r="A5549" t="s">
        <v>9349</v>
      </c>
      <c r="B5549" s="3">
        <v>45448</v>
      </c>
      <c r="C5549" t="s">
        <v>5385</v>
      </c>
      <c r="D5549" t="s">
        <v>30</v>
      </c>
      <c r="E5549" t="s">
        <v>14</v>
      </c>
      <c r="F5549" t="s">
        <v>20</v>
      </c>
      <c r="G5549">
        <v>4</v>
      </c>
      <c r="H5549" s="5">
        <v>67.180000000000007</v>
      </c>
      <c r="I5549" s="5">
        <v>0.16</v>
      </c>
      <c r="J5549" s="5">
        <v>225.72479999999999</v>
      </c>
      <c r="K5549" s="5">
        <v>12.214953271438761</v>
      </c>
      <c r="L5549">
        <f>YEAR(SalesData[Order Date])</f>
        <v>2024</v>
      </c>
      <c r="M5549">
        <f>MONTH(SalesData[Order Date])</f>
        <v>6</v>
      </c>
      <c r="N5549" t="str">
        <f>TEXT(SalesData[[#This Row],[Order Date]], "mmmm")</f>
        <v>June</v>
      </c>
      <c r="O5549" s="7">
        <f>IF(SalesData[Sales]=0,0,SalesData[Profit]/SalesData[Sales])</f>
        <v>5.4114360812098458E-2</v>
      </c>
      <c r="P5549" s="8">
        <f t="shared" si="86"/>
        <v>5.9541530217326576E-4</v>
      </c>
      <c r="Q5549" t="str">
        <f>IF(SalesData[[#This Row],[Discount]]&gt;0, "Yes", "No")</f>
        <v>Yes</v>
      </c>
      <c r="R5549" t="str">
        <f>TEXT(SalesData[[#This Row],[Order Date]],"mmm-yyyy")</f>
        <v>Jun-2024</v>
      </c>
      <c r="S5549">
        <f>YEAR(SalesData[[#This Row],[Order Date]])*100 + MONTH(SalesData[[#This Row],[Order Date]])</f>
        <v>202406</v>
      </c>
    </row>
    <row r="5550" spans="1:19" x14ac:dyDescent="0.3">
      <c r="A5550" t="s">
        <v>9358</v>
      </c>
      <c r="B5550" s="3">
        <v>45445</v>
      </c>
      <c r="C5550" t="s">
        <v>9359</v>
      </c>
      <c r="D5550" t="s">
        <v>23</v>
      </c>
      <c r="E5550" t="s">
        <v>26</v>
      </c>
      <c r="F5550" t="s">
        <v>44</v>
      </c>
      <c r="G5550">
        <v>8</v>
      </c>
      <c r="H5550" s="5">
        <v>25.08</v>
      </c>
      <c r="I5550" s="5">
        <v>0.16</v>
      </c>
      <c r="J5550" s="5">
        <v>168.5376</v>
      </c>
      <c r="K5550" s="5">
        <v>33.585470279789533</v>
      </c>
      <c r="L5550">
        <f>YEAR(SalesData[Order Date])</f>
        <v>2024</v>
      </c>
      <c r="M5550">
        <f>MONTH(SalesData[Order Date])</f>
        <v>6</v>
      </c>
      <c r="N5550" t="str">
        <f>TEXT(SalesData[[#This Row],[Order Date]], "mmmm")</f>
        <v>June</v>
      </c>
      <c r="O5550" s="7">
        <f>IF(SalesData[Sales]=0,0,SalesData[Profit]/SalesData[Sales])</f>
        <v>0.19927583091125975</v>
      </c>
      <c r="P5550" s="8">
        <f t="shared" si="86"/>
        <v>7.9744816586921861E-4</v>
      </c>
      <c r="Q5550" t="str">
        <f>IF(SalesData[[#This Row],[Discount]]&gt;0, "Yes", "No")</f>
        <v>Yes</v>
      </c>
      <c r="R5550" t="str">
        <f>TEXT(SalesData[[#This Row],[Order Date]],"mmm-yyyy")</f>
        <v>Jun-2024</v>
      </c>
      <c r="S5550">
        <f>YEAR(SalesData[[#This Row],[Order Date]])*100 + MONTH(SalesData[[#This Row],[Order Date]])</f>
        <v>202406</v>
      </c>
    </row>
    <row r="5551" spans="1:19" x14ac:dyDescent="0.3">
      <c r="A5551" t="s">
        <v>9362</v>
      </c>
      <c r="B5551" s="3">
        <v>45445</v>
      </c>
      <c r="C5551" t="s">
        <v>9363</v>
      </c>
      <c r="D5551" t="s">
        <v>18</v>
      </c>
      <c r="E5551" t="s">
        <v>14</v>
      </c>
      <c r="F5551" t="s">
        <v>15</v>
      </c>
      <c r="G5551">
        <v>1</v>
      </c>
      <c r="H5551" s="5">
        <v>756.22</v>
      </c>
      <c r="I5551" s="5">
        <v>0.18</v>
      </c>
      <c r="J5551" s="5">
        <v>620.10040000000004</v>
      </c>
      <c r="K5551" s="5">
        <v>71.942685429287167</v>
      </c>
      <c r="L5551">
        <f>YEAR(SalesData[Order Date])</f>
        <v>2024</v>
      </c>
      <c r="M5551">
        <f>MONTH(SalesData[Order Date])</f>
        <v>6</v>
      </c>
      <c r="N5551" t="str">
        <f>TEXT(SalesData[[#This Row],[Order Date]], "mmmm")</f>
        <v>June</v>
      </c>
      <c r="O5551" s="7">
        <f>IF(SalesData[Sales]=0,0,SalesData[Profit]/SalesData[Sales])</f>
        <v>0.11601780200317104</v>
      </c>
      <c r="P5551" s="8">
        <f t="shared" si="86"/>
        <v>2.3802597127819944E-4</v>
      </c>
      <c r="Q5551" t="str">
        <f>IF(SalesData[[#This Row],[Discount]]&gt;0, "Yes", "No")</f>
        <v>Yes</v>
      </c>
      <c r="R5551" t="str">
        <f>TEXT(SalesData[[#This Row],[Order Date]],"mmm-yyyy")</f>
        <v>Jun-2024</v>
      </c>
      <c r="S5551">
        <f>YEAR(SalesData[[#This Row],[Order Date]])*100 + MONTH(SalesData[[#This Row],[Order Date]])</f>
        <v>202406</v>
      </c>
    </row>
    <row r="5552" spans="1:19" x14ac:dyDescent="0.3">
      <c r="A5552" t="s">
        <v>9366</v>
      </c>
      <c r="B5552" s="3">
        <v>45470</v>
      </c>
      <c r="C5552" t="s">
        <v>9367</v>
      </c>
      <c r="D5552" t="s">
        <v>30</v>
      </c>
      <c r="E5552" t="s">
        <v>26</v>
      </c>
      <c r="F5552" t="s">
        <v>20</v>
      </c>
      <c r="G5552">
        <v>3</v>
      </c>
      <c r="H5552" s="5">
        <v>915.48</v>
      </c>
      <c r="I5552" s="5">
        <v>0.23</v>
      </c>
      <c r="J5552" s="5">
        <v>2114.7588000000001</v>
      </c>
      <c r="K5552" s="5">
        <v>270.51796129775698</v>
      </c>
      <c r="L5552">
        <f>YEAR(SalesData[Order Date])</f>
        <v>2024</v>
      </c>
      <c r="M5552">
        <f>MONTH(SalesData[Order Date])</f>
        <v>6</v>
      </c>
      <c r="N5552" t="str">
        <f>TEXT(SalesData[[#This Row],[Order Date]], "mmmm")</f>
        <v>June</v>
      </c>
      <c r="O5552" s="7">
        <f>IF(SalesData[Sales]=0,0,SalesData[Profit]/SalesData[Sales])</f>
        <v>0.12791906164322711</v>
      </c>
      <c r="P5552" s="8">
        <f t="shared" si="86"/>
        <v>8.374477505425205E-5</v>
      </c>
      <c r="Q5552" t="str">
        <f>IF(SalesData[[#This Row],[Discount]]&gt;0, "Yes", "No")</f>
        <v>Yes</v>
      </c>
      <c r="R5552" t="str">
        <f>TEXT(SalesData[[#This Row],[Order Date]],"mmm-yyyy")</f>
        <v>Jun-2024</v>
      </c>
      <c r="S5552">
        <f>YEAR(SalesData[[#This Row],[Order Date]])*100 + MONTH(SalesData[[#This Row],[Order Date]])</f>
        <v>202406</v>
      </c>
    </row>
    <row r="5553" spans="1:19" x14ac:dyDescent="0.3">
      <c r="A5553" t="s">
        <v>9368</v>
      </c>
      <c r="B5553" s="3">
        <v>45473</v>
      </c>
      <c r="C5553" t="s">
        <v>9369</v>
      </c>
      <c r="D5553" t="s">
        <v>30</v>
      </c>
      <c r="E5553" t="s">
        <v>26</v>
      </c>
      <c r="F5553" t="s">
        <v>44</v>
      </c>
      <c r="G5553">
        <v>6</v>
      </c>
      <c r="H5553" s="5">
        <v>45.34</v>
      </c>
      <c r="I5553" s="5">
        <v>0.08</v>
      </c>
      <c r="J5553" s="5">
        <v>250.27680000000001</v>
      </c>
      <c r="K5553" s="5">
        <v>56.155755164427639</v>
      </c>
      <c r="L5553">
        <f>YEAR(SalesData[Order Date])</f>
        <v>2024</v>
      </c>
      <c r="M5553">
        <f>MONTH(SalesData[Order Date])</f>
        <v>6</v>
      </c>
      <c r="N5553" t="str">
        <f>TEXT(SalesData[[#This Row],[Order Date]], "mmmm")</f>
        <v>June</v>
      </c>
      <c r="O5553" s="7">
        <f>IF(SalesData[Sales]=0,0,SalesData[Profit]/SalesData[Sales])</f>
        <v>0.22437459310822114</v>
      </c>
      <c r="P5553" s="8">
        <f t="shared" si="86"/>
        <v>2.9407440082340828E-4</v>
      </c>
      <c r="Q5553" t="str">
        <f>IF(SalesData[[#This Row],[Discount]]&gt;0, "Yes", "No")</f>
        <v>Yes</v>
      </c>
      <c r="R5553" t="str">
        <f>TEXT(SalesData[[#This Row],[Order Date]],"mmm-yyyy")</f>
        <v>Jun-2024</v>
      </c>
      <c r="S5553">
        <f>YEAR(SalesData[[#This Row],[Order Date]])*100 + MONTH(SalesData[[#This Row],[Order Date]])</f>
        <v>202406</v>
      </c>
    </row>
    <row r="5554" spans="1:19" x14ac:dyDescent="0.3">
      <c r="A5554" t="s">
        <v>9392</v>
      </c>
      <c r="B5554" s="3">
        <v>45453</v>
      </c>
      <c r="C5554" t="s">
        <v>9393</v>
      </c>
      <c r="D5554" t="s">
        <v>23</v>
      </c>
      <c r="E5554" t="s">
        <v>26</v>
      </c>
      <c r="F5554" t="s">
        <v>62</v>
      </c>
      <c r="G5554">
        <v>6</v>
      </c>
      <c r="H5554" s="5">
        <v>464.83</v>
      </c>
      <c r="I5554" s="5">
        <v>0.09</v>
      </c>
      <c r="J5554" s="5">
        <v>2537.9717999999998</v>
      </c>
      <c r="K5554" s="5">
        <v>708.27365603474163</v>
      </c>
      <c r="L5554">
        <f>YEAR(SalesData[Order Date])</f>
        <v>2024</v>
      </c>
      <c r="M5554">
        <f>MONTH(SalesData[Order Date])</f>
        <v>6</v>
      </c>
      <c r="N5554" t="str">
        <f>TEXT(SalesData[[#This Row],[Order Date]], "mmmm")</f>
        <v>June</v>
      </c>
      <c r="O5554" s="7">
        <f>IF(SalesData[Sales]=0,0,SalesData[Profit]/SalesData[Sales])</f>
        <v>0.27907073515739683</v>
      </c>
      <c r="P5554" s="8">
        <f t="shared" si="86"/>
        <v>3.2269862100122625E-5</v>
      </c>
      <c r="Q5554" t="str">
        <f>IF(SalesData[[#This Row],[Discount]]&gt;0, "Yes", "No")</f>
        <v>Yes</v>
      </c>
      <c r="R5554" t="str">
        <f>TEXT(SalesData[[#This Row],[Order Date]],"mmm-yyyy")</f>
        <v>Jun-2024</v>
      </c>
      <c r="S5554">
        <f>YEAR(SalesData[[#This Row],[Order Date]])*100 + MONTH(SalesData[[#This Row],[Order Date]])</f>
        <v>202406</v>
      </c>
    </row>
    <row r="5555" spans="1:19" x14ac:dyDescent="0.3">
      <c r="A5555" t="s">
        <v>9442</v>
      </c>
      <c r="B5555" s="3">
        <v>45444</v>
      </c>
      <c r="C5555" t="s">
        <v>9443</v>
      </c>
      <c r="D5555" t="s">
        <v>23</v>
      </c>
      <c r="E5555" t="s">
        <v>19</v>
      </c>
      <c r="F5555" t="s">
        <v>15</v>
      </c>
      <c r="G5555">
        <v>8</v>
      </c>
      <c r="H5555" s="5">
        <v>144.51</v>
      </c>
      <c r="I5555" s="5">
        <v>0.01</v>
      </c>
      <c r="J5555" s="5">
        <v>1144.5192</v>
      </c>
      <c r="K5555" s="5">
        <v>323.97287550856828</v>
      </c>
      <c r="L5555">
        <f>YEAR(SalesData[Order Date])</f>
        <v>2024</v>
      </c>
      <c r="M5555">
        <f>MONTH(SalesData[Order Date])</f>
        <v>6</v>
      </c>
      <c r="N5555" t="str">
        <f>TEXT(SalesData[[#This Row],[Order Date]], "mmmm")</f>
        <v>June</v>
      </c>
      <c r="O5555" s="7">
        <f>IF(SalesData[Sales]=0,0,SalesData[Profit]/SalesData[Sales])</f>
        <v>0.28306460521463361</v>
      </c>
      <c r="P5555" s="8">
        <f t="shared" si="86"/>
        <v>8.6499204207321303E-6</v>
      </c>
      <c r="Q5555" t="str">
        <f>IF(SalesData[[#This Row],[Discount]]&gt;0, "Yes", "No")</f>
        <v>Yes</v>
      </c>
      <c r="R5555" t="str">
        <f>TEXT(SalesData[[#This Row],[Order Date]],"mmm-yyyy")</f>
        <v>Jun-2024</v>
      </c>
      <c r="S5555">
        <f>YEAR(SalesData[[#This Row],[Order Date]])*100 + MONTH(SalesData[[#This Row],[Order Date]])</f>
        <v>202406</v>
      </c>
    </row>
    <row r="5556" spans="1:19" x14ac:dyDescent="0.3">
      <c r="A5556" t="s">
        <v>9465</v>
      </c>
      <c r="B5556" s="3">
        <v>45466</v>
      </c>
      <c r="C5556" t="s">
        <v>9466</v>
      </c>
      <c r="D5556" t="s">
        <v>13</v>
      </c>
      <c r="E5556" t="s">
        <v>19</v>
      </c>
      <c r="F5556" t="s">
        <v>20</v>
      </c>
      <c r="G5556">
        <v>1</v>
      </c>
      <c r="H5556" s="5">
        <v>567.41999999999996</v>
      </c>
      <c r="I5556" s="5">
        <v>0.19</v>
      </c>
      <c r="J5556" s="5">
        <v>459.61020000000002</v>
      </c>
      <c r="K5556" s="5">
        <v>130.58587145744039</v>
      </c>
      <c r="L5556">
        <f>YEAR(SalesData[Order Date])</f>
        <v>2024</v>
      </c>
      <c r="M5556">
        <f>MONTH(SalesData[Order Date])</f>
        <v>6</v>
      </c>
      <c r="N5556" t="str">
        <f>TEXT(SalesData[[#This Row],[Order Date]], "mmmm")</f>
        <v>June</v>
      </c>
      <c r="O5556" s="7">
        <f>IF(SalesData[Sales]=0,0,SalesData[Profit]/SalesData[Sales])</f>
        <v>0.28412309269341801</v>
      </c>
      <c r="P5556" s="8">
        <f t="shared" si="86"/>
        <v>3.3484896549293295E-4</v>
      </c>
      <c r="Q5556" t="str">
        <f>IF(SalesData[[#This Row],[Discount]]&gt;0, "Yes", "No")</f>
        <v>Yes</v>
      </c>
      <c r="R5556" t="str">
        <f>TEXT(SalesData[[#This Row],[Order Date]],"mmm-yyyy")</f>
        <v>Jun-2024</v>
      </c>
      <c r="S5556">
        <f>YEAR(SalesData[[#This Row],[Order Date]])*100 + MONTH(SalesData[[#This Row],[Order Date]])</f>
        <v>202406</v>
      </c>
    </row>
    <row r="5557" spans="1:19" x14ac:dyDescent="0.3">
      <c r="A5557" t="s">
        <v>9544</v>
      </c>
      <c r="B5557" s="3">
        <v>45457</v>
      </c>
      <c r="C5557" t="s">
        <v>971</v>
      </c>
      <c r="D5557" t="s">
        <v>18</v>
      </c>
      <c r="E5557" t="s">
        <v>26</v>
      </c>
      <c r="F5557" t="s">
        <v>91</v>
      </c>
      <c r="G5557">
        <v>2</v>
      </c>
      <c r="H5557" s="5">
        <v>103.69</v>
      </c>
      <c r="I5557" s="5">
        <v>0.01</v>
      </c>
      <c r="J5557" s="5">
        <v>205.30619999999999</v>
      </c>
      <c r="K5557" s="5">
        <v>19.630716414420419</v>
      </c>
      <c r="L5557">
        <f>YEAR(SalesData[Order Date])</f>
        <v>2024</v>
      </c>
      <c r="M5557">
        <f>MONTH(SalesData[Order Date])</f>
        <v>6</v>
      </c>
      <c r="N5557" t="str">
        <f>TEXT(SalesData[[#This Row],[Order Date]], "mmmm")</f>
        <v>June</v>
      </c>
      <c r="O5557" s="7">
        <f>IF(SalesData[Sales]=0,0,SalesData[Profit]/SalesData[Sales])</f>
        <v>9.5616773455552834E-2</v>
      </c>
      <c r="P5557" s="8">
        <f t="shared" si="86"/>
        <v>4.8220657729771434E-5</v>
      </c>
      <c r="Q5557" t="str">
        <f>IF(SalesData[[#This Row],[Discount]]&gt;0, "Yes", "No")</f>
        <v>Yes</v>
      </c>
      <c r="R5557" t="str">
        <f>TEXT(SalesData[[#This Row],[Order Date]],"mmm-yyyy")</f>
        <v>Jun-2024</v>
      </c>
      <c r="S5557">
        <f>YEAR(SalesData[[#This Row],[Order Date]])*100 + MONTH(SalesData[[#This Row],[Order Date]])</f>
        <v>202406</v>
      </c>
    </row>
    <row r="5558" spans="1:19" x14ac:dyDescent="0.3">
      <c r="A5558" t="s">
        <v>9602</v>
      </c>
      <c r="B5558" s="3">
        <v>45455</v>
      </c>
      <c r="C5558" t="s">
        <v>9603</v>
      </c>
      <c r="D5558" t="s">
        <v>30</v>
      </c>
      <c r="E5558" t="s">
        <v>26</v>
      </c>
      <c r="F5558" t="s">
        <v>20</v>
      </c>
      <c r="G5558">
        <v>4</v>
      </c>
      <c r="H5558" s="5">
        <v>552.86</v>
      </c>
      <c r="I5558" s="5">
        <v>0.02</v>
      </c>
      <c r="J5558" s="5">
        <v>2167.2112000000002</v>
      </c>
      <c r="K5558" s="5">
        <v>326.55845588216312</v>
      </c>
      <c r="L5558">
        <f>YEAR(SalesData[Order Date])</f>
        <v>2024</v>
      </c>
      <c r="M5558">
        <f>MONTH(SalesData[Order Date])</f>
        <v>6</v>
      </c>
      <c r="N5558" t="str">
        <f>TEXT(SalesData[[#This Row],[Order Date]], "mmmm")</f>
        <v>June</v>
      </c>
      <c r="O5558" s="7">
        <f>IF(SalesData[Sales]=0,0,SalesData[Profit]/SalesData[Sales])</f>
        <v>0.15068141761271955</v>
      </c>
      <c r="P5558" s="8">
        <f t="shared" si="86"/>
        <v>9.0438809101761756E-6</v>
      </c>
      <c r="Q5558" t="str">
        <f>IF(SalesData[[#This Row],[Discount]]&gt;0, "Yes", "No")</f>
        <v>Yes</v>
      </c>
      <c r="R5558" t="str">
        <f>TEXT(SalesData[[#This Row],[Order Date]],"mmm-yyyy")</f>
        <v>Jun-2024</v>
      </c>
      <c r="S5558">
        <f>YEAR(SalesData[[#This Row],[Order Date]])*100 + MONTH(SalesData[[#This Row],[Order Date]])</f>
        <v>202406</v>
      </c>
    </row>
    <row r="5559" spans="1:19" x14ac:dyDescent="0.3">
      <c r="A5559" t="s">
        <v>9629</v>
      </c>
      <c r="B5559" s="3">
        <v>45466</v>
      </c>
      <c r="C5559" t="s">
        <v>9630</v>
      </c>
      <c r="D5559" t="s">
        <v>13</v>
      </c>
      <c r="E5559" t="s">
        <v>14</v>
      </c>
      <c r="F5559" t="s">
        <v>20</v>
      </c>
      <c r="G5559">
        <v>5</v>
      </c>
      <c r="H5559" s="5">
        <v>981.35</v>
      </c>
      <c r="I5559" s="5">
        <v>0.1</v>
      </c>
      <c r="J5559" s="5">
        <v>4416.0749999999998</v>
      </c>
      <c r="K5559" s="5">
        <v>586.00055797669143</v>
      </c>
      <c r="L5559">
        <f>YEAR(SalesData[Order Date])</f>
        <v>2024</v>
      </c>
      <c r="M5559">
        <f>MONTH(SalesData[Order Date])</f>
        <v>6</v>
      </c>
      <c r="N5559" t="str">
        <f>TEXT(SalesData[[#This Row],[Order Date]], "mmmm")</f>
        <v>June</v>
      </c>
      <c r="O5559" s="7">
        <f>IF(SalesData[Sales]=0,0,SalesData[Profit]/SalesData[Sales])</f>
        <v>0.13269714802776028</v>
      </c>
      <c r="P5559" s="8">
        <f t="shared" si="86"/>
        <v>2.0380088653385642E-5</v>
      </c>
      <c r="Q5559" t="str">
        <f>IF(SalesData[[#This Row],[Discount]]&gt;0, "Yes", "No")</f>
        <v>Yes</v>
      </c>
      <c r="R5559" t="str">
        <f>TEXT(SalesData[[#This Row],[Order Date]],"mmm-yyyy")</f>
        <v>Jun-2024</v>
      </c>
      <c r="S5559">
        <f>YEAR(SalesData[[#This Row],[Order Date]])*100 + MONTH(SalesData[[#This Row],[Order Date]])</f>
        <v>202406</v>
      </c>
    </row>
    <row r="5560" spans="1:19" x14ac:dyDescent="0.3">
      <c r="A5560" t="s">
        <v>9696</v>
      </c>
      <c r="B5560" s="3">
        <v>45460</v>
      </c>
      <c r="C5560" t="s">
        <v>9697</v>
      </c>
      <c r="D5560" t="s">
        <v>23</v>
      </c>
      <c r="E5560" t="s">
        <v>19</v>
      </c>
      <c r="F5560" t="s">
        <v>15</v>
      </c>
      <c r="G5560">
        <v>2</v>
      </c>
      <c r="H5560" s="5">
        <v>674.59</v>
      </c>
      <c r="I5560" s="5">
        <v>0.27</v>
      </c>
      <c r="J5560" s="5">
        <v>984.90139999999997</v>
      </c>
      <c r="K5560" s="5">
        <v>152.98753756370721</v>
      </c>
      <c r="L5560">
        <f>YEAR(SalesData[Order Date])</f>
        <v>2024</v>
      </c>
      <c r="M5560">
        <f>MONTH(SalesData[Order Date])</f>
        <v>6</v>
      </c>
      <c r="N5560" t="str">
        <f>TEXT(SalesData[[#This Row],[Order Date]], "mmmm")</f>
        <v>June</v>
      </c>
      <c r="O5560" s="7">
        <f>IF(SalesData[Sales]=0,0,SalesData[Profit]/SalesData[Sales])</f>
        <v>0.15533284607343154</v>
      </c>
      <c r="P5560" s="8">
        <f t="shared" si="86"/>
        <v>2.0012155531508029E-4</v>
      </c>
      <c r="Q5560" t="str">
        <f>IF(SalesData[[#This Row],[Discount]]&gt;0, "Yes", "No")</f>
        <v>Yes</v>
      </c>
      <c r="R5560" t="str">
        <f>TEXT(SalesData[[#This Row],[Order Date]],"mmm-yyyy")</f>
        <v>Jun-2024</v>
      </c>
      <c r="S5560">
        <f>YEAR(SalesData[[#This Row],[Order Date]])*100 + MONTH(SalesData[[#This Row],[Order Date]])</f>
        <v>202406</v>
      </c>
    </row>
    <row r="5561" spans="1:19" x14ac:dyDescent="0.3">
      <c r="A5561" t="s">
        <v>9718</v>
      </c>
      <c r="B5561" s="3">
        <v>45450</v>
      </c>
      <c r="C5561" t="s">
        <v>9719</v>
      </c>
      <c r="D5561" t="s">
        <v>23</v>
      </c>
      <c r="E5561" t="s">
        <v>26</v>
      </c>
      <c r="F5561" t="s">
        <v>39</v>
      </c>
      <c r="G5561">
        <v>5</v>
      </c>
      <c r="H5561" s="5">
        <v>240.33</v>
      </c>
      <c r="I5561" s="5">
        <v>0.2</v>
      </c>
      <c r="J5561" s="5">
        <v>961.32000000000016</v>
      </c>
      <c r="K5561" s="5">
        <v>216.82071756853631</v>
      </c>
      <c r="L5561">
        <f>YEAR(SalesData[Order Date])</f>
        <v>2024</v>
      </c>
      <c r="M5561">
        <f>MONTH(SalesData[Order Date])</f>
        <v>6</v>
      </c>
      <c r="N5561" t="str">
        <f>TEXT(SalesData[[#This Row],[Order Date]], "mmmm")</f>
        <v>June</v>
      </c>
      <c r="O5561" s="7">
        <f>IF(SalesData[Sales]=0,0,SalesData[Profit]/SalesData[Sales])</f>
        <v>0.22554479004757652</v>
      </c>
      <c r="P5561" s="8">
        <f t="shared" si="86"/>
        <v>1.6643781467149337E-4</v>
      </c>
      <c r="Q5561" t="str">
        <f>IF(SalesData[[#This Row],[Discount]]&gt;0, "Yes", "No")</f>
        <v>Yes</v>
      </c>
      <c r="R5561" t="str">
        <f>TEXT(SalesData[[#This Row],[Order Date]],"mmm-yyyy")</f>
        <v>Jun-2024</v>
      </c>
      <c r="S5561">
        <f>YEAR(SalesData[[#This Row],[Order Date]])*100 + MONTH(SalesData[[#This Row],[Order Date]])</f>
        <v>202406</v>
      </c>
    </row>
    <row r="5562" spans="1:19" x14ac:dyDescent="0.3">
      <c r="A5562" t="s">
        <v>9738</v>
      </c>
      <c r="B5562" s="3">
        <v>45469</v>
      </c>
      <c r="C5562" t="s">
        <v>9739</v>
      </c>
      <c r="D5562" t="s">
        <v>13</v>
      </c>
      <c r="E5562" t="s">
        <v>14</v>
      </c>
      <c r="F5562" t="s">
        <v>15</v>
      </c>
      <c r="G5562">
        <v>2</v>
      </c>
      <c r="H5562" s="5">
        <v>737.22</v>
      </c>
      <c r="I5562" s="5">
        <v>0.03</v>
      </c>
      <c r="J5562" s="5">
        <v>1430.2067999999999</v>
      </c>
      <c r="K5562" s="5">
        <v>307.23357851197289</v>
      </c>
      <c r="L5562">
        <f>YEAR(SalesData[Order Date])</f>
        <v>2024</v>
      </c>
      <c r="M5562">
        <f>MONTH(SalesData[Order Date])</f>
        <v>6</v>
      </c>
      <c r="N5562" t="str">
        <f>TEXT(SalesData[[#This Row],[Order Date]], "mmmm")</f>
        <v>June</v>
      </c>
      <c r="O5562" s="7">
        <f>IF(SalesData[Sales]=0,0,SalesData[Profit]/SalesData[Sales])</f>
        <v>0.21481759037362494</v>
      </c>
      <c r="P5562" s="8">
        <f t="shared" si="86"/>
        <v>2.0346707902661347E-5</v>
      </c>
      <c r="Q5562" t="str">
        <f>IF(SalesData[[#This Row],[Discount]]&gt;0, "Yes", "No")</f>
        <v>Yes</v>
      </c>
      <c r="R5562" t="str">
        <f>TEXT(SalesData[[#This Row],[Order Date]],"mmm-yyyy")</f>
        <v>Jun-2024</v>
      </c>
      <c r="S5562">
        <f>YEAR(SalesData[[#This Row],[Order Date]])*100 + MONTH(SalesData[[#This Row],[Order Date]])</f>
        <v>202406</v>
      </c>
    </row>
    <row r="5563" spans="1:19" x14ac:dyDescent="0.3">
      <c r="A5563" t="s">
        <v>9813</v>
      </c>
      <c r="B5563" s="3">
        <v>45458</v>
      </c>
      <c r="C5563" t="s">
        <v>9814</v>
      </c>
      <c r="D5563" t="s">
        <v>30</v>
      </c>
      <c r="E5563" t="s">
        <v>19</v>
      </c>
      <c r="F5563" t="s">
        <v>15</v>
      </c>
      <c r="G5563">
        <v>7</v>
      </c>
      <c r="H5563" s="5">
        <v>489.55</v>
      </c>
      <c r="I5563" s="5">
        <v>0.05</v>
      </c>
      <c r="J5563" s="5">
        <v>3255.5075000000002</v>
      </c>
      <c r="K5563" s="5">
        <v>967.64770167246911</v>
      </c>
      <c r="L5563">
        <f>YEAR(SalesData[Order Date])</f>
        <v>2024</v>
      </c>
      <c r="M5563">
        <f>MONTH(SalesData[Order Date])</f>
        <v>6</v>
      </c>
      <c r="N5563" t="str">
        <f>TEXT(SalesData[[#This Row],[Order Date]], "mmmm")</f>
        <v>June</v>
      </c>
      <c r="O5563" s="7">
        <f>IF(SalesData[Sales]=0,0,SalesData[Profit]/SalesData[Sales])</f>
        <v>0.29723405695501209</v>
      </c>
      <c r="P5563" s="8">
        <f t="shared" si="86"/>
        <v>1.4590659060069744E-5</v>
      </c>
      <c r="Q5563" t="str">
        <f>IF(SalesData[[#This Row],[Discount]]&gt;0, "Yes", "No")</f>
        <v>Yes</v>
      </c>
      <c r="R5563" t="str">
        <f>TEXT(SalesData[[#This Row],[Order Date]],"mmm-yyyy")</f>
        <v>Jun-2024</v>
      </c>
      <c r="S5563">
        <f>YEAR(SalesData[[#This Row],[Order Date]])*100 + MONTH(SalesData[[#This Row],[Order Date]])</f>
        <v>202406</v>
      </c>
    </row>
    <row r="5564" spans="1:19" x14ac:dyDescent="0.3">
      <c r="A5564" t="s">
        <v>9819</v>
      </c>
      <c r="B5564" s="3">
        <v>45459</v>
      </c>
      <c r="C5564" t="s">
        <v>9820</v>
      </c>
      <c r="D5564" t="s">
        <v>30</v>
      </c>
      <c r="E5564" t="s">
        <v>26</v>
      </c>
      <c r="F5564" t="s">
        <v>27</v>
      </c>
      <c r="G5564">
        <v>9</v>
      </c>
      <c r="H5564" s="5">
        <v>186.78</v>
      </c>
      <c r="I5564" s="5">
        <v>0.11</v>
      </c>
      <c r="J5564" s="5">
        <v>1496.1078</v>
      </c>
      <c r="K5564" s="5">
        <v>254.22985021304879</v>
      </c>
      <c r="L5564">
        <f>YEAR(SalesData[Order Date])</f>
        <v>2024</v>
      </c>
      <c r="M5564">
        <f>MONTH(SalesData[Order Date])</f>
        <v>6</v>
      </c>
      <c r="N5564" t="str">
        <f>TEXT(SalesData[[#This Row],[Order Date]], "mmmm")</f>
        <v>June</v>
      </c>
      <c r="O5564" s="7">
        <f>IF(SalesData[Sales]=0,0,SalesData[Profit]/SalesData[Sales])</f>
        <v>0.16992749467187376</v>
      </c>
      <c r="P5564" s="8">
        <f t="shared" si="86"/>
        <v>6.5436461196178512E-5</v>
      </c>
      <c r="Q5564" t="str">
        <f>IF(SalesData[[#This Row],[Discount]]&gt;0, "Yes", "No")</f>
        <v>Yes</v>
      </c>
      <c r="R5564" t="str">
        <f>TEXT(SalesData[[#This Row],[Order Date]],"mmm-yyyy")</f>
        <v>Jun-2024</v>
      </c>
      <c r="S5564">
        <f>YEAR(SalesData[[#This Row],[Order Date]])*100 + MONTH(SalesData[[#This Row],[Order Date]])</f>
        <v>202406</v>
      </c>
    </row>
    <row r="5565" spans="1:19" x14ac:dyDescent="0.3">
      <c r="A5565" t="s">
        <v>9830</v>
      </c>
      <c r="B5565" s="3">
        <v>45451</v>
      </c>
      <c r="C5565" t="s">
        <v>9831</v>
      </c>
      <c r="D5565" t="s">
        <v>23</v>
      </c>
      <c r="E5565" t="s">
        <v>14</v>
      </c>
      <c r="F5565" t="s">
        <v>62</v>
      </c>
      <c r="G5565">
        <v>7</v>
      </c>
      <c r="H5565" s="5">
        <v>593.07000000000005</v>
      </c>
      <c r="I5565" s="5">
        <v>0.11</v>
      </c>
      <c r="J5565" s="5">
        <v>3694.8261000000011</v>
      </c>
      <c r="K5565" s="5">
        <v>593.37519321378477</v>
      </c>
      <c r="L5565">
        <f>YEAR(SalesData[Order Date])</f>
        <v>2024</v>
      </c>
      <c r="M5565">
        <f>MONTH(SalesData[Order Date])</f>
        <v>6</v>
      </c>
      <c r="N5565" t="str">
        <f>TEXT(SalesData[[#This Row],[Order Date]], "mmmm")</f>
        <v>June</v>
      </c>
      <c r="O5565" s="7">
        <f>IF(SalesData[Sales]=0,0,SalesData[Profit]/SalesData[Sales])</f>
        <v>0.16059624381612564</v>
      </c>
      <c r="P5565" s="8">
        <f t="shared" si="86"/>
        <v>2.6496510891270358E-5</v>
      </c>
      <c r="Q5565" t="str">
        <f>IF(SalesData[[#This Row],[Discount]]&gt;0, "Yes", "No")</f>
        <v>Yes</v>
      </c>
      <c r="R5565" t="str">
        <f>TEXT(SalesData[[#This Row],[Order Date]],"mmm-yyyy")</f>
        <v>Jun-2024</v>
      </c>
      <c r="S5565">
        <f>YEAR(SalesData[[#This Row],[Order Date]])*100 + MONTH(SalesData[[#This Row],[Order Date]])</f>
        <v>202406</v>
      </c>
    </row>
    <row r="5566" spans="1:19" x14ac:dyDescent="0.3">
      <c r="A5566" t="s">
        <v>9905</v>
      </c>
      <c r="B5566" s="3">
        <v>45470</v>
      </c>
      <c r="C5566" t="s">
        <v>9906</v>
      </c>
      <c r="D5566" t="s">
        <v>30</v>
      </c>
      <c r="E5566" t="s">
        <v>14</v>
      </c>
      <c r="F5566" t="s">
        <v>15</v>
      </c>
      <c r="G5566">
        <v>9</v>
      </c>
      <c r="H5566" s="5">
        <v>171.15</v>
      </c>
      <c r="I5566" s="5">
        <v>0.1</v>
      </c>
      <c r="J5566" s="5">
        <v>1386.3150000000001</v>
      </c>
      <c r="K5566" s="5">
        <v>391.78051955571112</v>
      </c>
      <c r="L5566">
        <f>YEAR(SalesData[Order Date])</f>
        <v>2024</v>
      </c>
      <c r="M5566">
        <f>MONTH(SalesData[Order Date])</f>
        <v>6</v>
      </c>
      <c r="N5566" t="str">
        <f>TEXT(SalesData[[#This Row],[Order Date]], "mmmm")</f>
        <v>June</v>
      </c>
      <c r="O5566" s="7">
        <f>IF(SalesData[Sales]=0,0,SalesData[Profit]/SalesData[Sales])</f>
        <v>0.28260569896142729</v>
      </c>
      <c r="P5566" s="8">
        <f t="shared" si="86"/>
        <v>6.4920310319083318E-5</v>
      </c>
      <c r="Q5566" t="str">
        <f>IF(SalesData[[#This Row],[Discount]]&gt;0, "Yes", "No")</f>
        <v>Yes</v>
      </c>
      <c r="R5566" t="str">
        <f>TEXT(SalesData[[#This Row],[Order Date]],"mmm-yyyy")</f>
        <v>Jun-2024</v>
      </c>
      <c r="S5566">
        <f>YEAR(SalesData[[#This Row],[Order Date]])*100 + MONTH(SalesData[[#This Row],[Order Date]])</f>
        <v>202406</v>
      </c>
    </row>
    <row r="5567" spans="1:19" x14ac:dyDescent="0.3">
      <c r="A5567" t="s">
        <v>9911</v>
      </c>
      <c r="B5567" s="3">
        <v>45452</v>
      </c>
      <c r="C5567" t="s">
        <v>9912</v>
      </c>
      <c r="D5567" t="s">
        <v>23</v>
      </c>
      <c r="E5567" t="s">
        <v>26</v>
      </c>
      <c r="F5567" t="s">
        <v>62</v>
      </c>
      <c r="G5567">
        <v>2</v>
      </c>
      <c r="H5567" s="5">
        <v>724.89</v>
      </c>
      <c r="I5567" s="5">
        <v>0.09</v>
      </c>
      <c r="J5567" s="5">
        <v>1319.2998</v>
      </c>
      <c r="K5567" s="5">
        <v>173.18948093199569</v>
      </c>
      <c r="L5567">
        <f>YEAR(SalesData[Order Date])</f>
        <v>2024</v>
      </c>
      <c r="M5567">
        <f>MONTH(SalesData[Order Date])</f>
        <v>6</v>
      </c>
      <c r="N5567" t="str">
        <f>TEXT(SalesData[[#This Row],[Order Date]], "mmmm")</f>
        <v>June</v>
      </c>
      <c r="O5567" s="7">
        <f>IF(SalesData[Sales]=0,0,SalesData[Profit]/SalesData[Sales])</f>
        <v>0.13127378699822109</v>
      </c>
      <c r="P5567" s="8">
        <f t="shared" si="86"/>
        <v>6.2078384306584451E-5</v>
      </c>
      <c r="Q5567" t="str">
        <f>IF(SalesData[[#This Row],[Discount]]&gt;0, "Yes", "No")</f>
        <v>Yes</v>
      </c>
      <c r="R5567" t="str">
        <f>TEXT(SalesData[[#This Row],[Order Date]],"mmm-yyyy")</f>
        <v>Jun-2024</v>
      </c>
      <c r="S5567">
        <f>YEAR(SalesData[[#This Row],[Order Date]])*100 + MONTH(SalesData[[#This Row],[Order Date]])</f>
        <v>202406</v>
      </c>
    </row>
    <row r="5568" spans="1:19" x14ac:dyDescent="0.3">
      <c r="A5568" t="s">
        <v>9929</v>
      </c>
      <c r="B5568" s="3">
        <v>45454</v>
      </c>
      <c r="C5568" t="s">
        <v>9930</v>
      </c>
      <c r="D5568" t="s">
        <v>13</v>
      </c>
      <c r="E5568" t="s">
        <v>19</v>
      </c>
      <c r="F5568" t="s">
        <v>31</v>
      </c>
      <c r="G5568">
        <v>9</v>
      </c>
      <c r="H5568" s="5">
        <v>138.74</v>
      </c>
      <c r="I5568" s="5">
        <v>0.23</v>
      </c>
      <c r="J5568" s="5">
        <v>961.46820000000014</v>
      </c>
      <c r="K5568" s="5">
        <v>185.60945505625489</v>
      </c>
      <c r="L5568">
        <f>YEAR(SalesData[Order Date])</f>
        <v>2024</v>
      </c>
      <c r="M5568">
        <f>MONTH(SalesData[Order Date])</f>
        <v>6</v>
      </c>
      <c r="N5568" t="str">
        <f>TEXT(SalesData[[#This Row],[Order Date]], "mmmm")</f>
        <v>June</v>
      </c>
      <c r="O5568" s="7">
        <f>IF(SalesData[Sales]=0,0,SalesData[Profit]/SalesData[Sales])</f>
        <v>0.19304793965755171</v>
      </c>
      <c r="P5568" s="8">
        <f t="shared" si="86"/>
        <v>1.8419745967677349E-4</v>
      </c>
      <c r="Q5568" t="str">
        <f>IF(SalesData[[#This Row],[Discount]]&gt;0, "Yes", "No")</f>
        <v>Yes</v>
      </c>
      <c r="R5568" t="str">
        <f>TEXT(SalesData[[#This Row],[Order Date]],"mmm-yyyy")</f>
        <v>Jun-2024</v>
      </c>
      <c r="S5568">
        <f>YEAR(SalesData[[#This Row],[Order Date]])*100 + MONTH(SalesData[[#This Row],[Order Date]])</f>
        <v>202406</v>
      </c>
    </row>
    <row r="5569" spans="1:19" x14ac:dyDescent="0.3">
      <c r="A5569" t="s">
        <v>9947</v>
      </c>
      <c r="B5569" s="3">
        <v>45454</v>
      </c>
      <c r="C5569" t="s">
        <v>9948</v>
      </c>
      <c r="D5569" t="s">
        <v>30</v>
      </c>
      <c r="E5569" t="s">
        <v>26</v>
      </c>
      <c r="F5569" t="s">
        <v>27</v>
      </c>
      <c r="G5569">
        <v>5</v>
      </c>
      <c r="H5569" s="5">
        <v>287.89</v>
      </c>
      <c r="I5569" s="5">
        <v>0.16</v>
      </c>
      <c r="J5569" s="5">
        <v>1209.1379999999999</v>
      </c>
      <c r="K5569" s="5">
        <v>109.2770498375132</v>
      </c>
      <c r="L5569">
        <f>YEAR(SalesData[Order Date])</f>
        <v>2024</v>
      </c>
      <c r="M5569">
        <f>MONTH(SalesData[Order Date])</f>
        <v>6</v>
      </c>
      <c r="N5569" t="str">
        <f>TEXT(SalesData[[#This Row],[Order Date]], "mmmm")</f>
        <v>June</v>
      </c>
      <c r="O5569" s="7">
        <f>IF(SalesData[Sales]=0,0,SalesData[Profit]/SalesData[Sales])</f>
        <v>9.0375994996032882E-2</v>
      </c>
      <c r="P5569" s="8">
        <f t="shared" si="86"/>
        <v>1.1115356559797146E-4</v>
      </c>
      <c r="Q5569" t="str">
        <f>IF(SalesData[[#This Row],[Discount]]&gt;0, "Yes", "No")</f>
        <v>Yes</v>
      </c>
      <c r="R5569" t="str">
        <f>TEXT(SalesData[[#This Row],[Order Date]],"mmm-yyyy")</f>
        <v>Jun-2024</v>
      </c>
      <c r="S5569">
        <f>YEAR(SalesData[[#This Row],[Order Date]])*100 + MONTH(SalesData[[#This Row],[Order Date]])</f>
        <v>202406</v>
      </c>
    </row>
    <row r="5570" spans="1:19" x14ac:dyDescent="0.3">
      <c r="A5570" t="s">
        <v>9973</v>
      </c>
      <c r="B5570" s="3">
        <v>45448</v>
      </c>
      <c r="C5570" t="s">
        <v>9974</v>
      </c>
      <c r="D5570" t="s">
        <v>23</v>
      </c>
      <c r="E5570" t="s">
        <v>26</v>
      </c>
      <c r="F5570" t="s">
        <v>39</v>
      </c>
      <c r="G5570">
        <v>6</v>
      </c>
      <c r="H5570" s="5">
        <v>505.49</v>
      </c>
      <c r="I5570" s="5">
        <v>0.04</v>
      </c>
      <c r="J5570" s="5">
        <v>2911.6224000000002</v>
      </c>
      <c r="K5570" s="5">
        <v>668.21231528368071</v>
      </c>
      <c r="L5570">
        <f>YEAR(SalesData[Order Date])</f>
        <v>2024</v>
      </c>
      <c r="M5570">
        <f>MONTH(SalesData[Order Date])</f>
        <v>6</v>
      </c>
      <c r="N5570" t="str">
        <f>TEXT(SalesData[[#This Row],[Order Date]], "mmmm")</f>
        <v>June</v>
      </c>
      <c r="O5570" s="7">
        <f>IF(SalesData[Sales]=0,0,SalesData[Profit]/SalesData[Sales])</f>
        <v>0.22949827398074718</v>
      </c>
      <c r="P5570" s="8">
        <f t="shared" ref="P5570:P5633" si="87">IF(H:H*G:G=0, 0, (I:I/(H:H*G:G)))</f>
        <v>1.3188523346983456E-5</v>
      </c>
      <c r="Q5570" t="str">
        <f>IF(SalesData[[#This Row],[Discount]]&gt;0, "Yes", "No")</f>
        <v>Yes</v>
      </c>
      <c r="R5570" t="str">
        <f>TEXT(SalesData[[#This Row],[Order Date]],"mmm-yyyy")</f>
        <v>Jun-2024</v>
      </c>
      <c r="S5570">
        <f>YEAR(SalesData[[#This Row],[Order Date]])*100 + MONTH(SalesData[[#This Row],[Order Date]])</f>
        <v>202406</v>
      </c>
    </row>
    <row r="5571" spans="1:19" x14ac:dyDescent="0.3">
      <c r="A5571" t="s">
        <v>10060</v>
      </c>
      <c r="B5571" s="3">
        <v>45457</v>
      </c>
      <c r="C5571" t="s">
        <v>10061</v>
      </c>
      <c r="D5571" t="s">
        <v>23</v>
      </c>
      <c r="E5571" t="s">
        <v>26</v>
      </c>
      <c r="F5571" t="s">
        <v>39</v>
      </c>
      <c r="G5571">
        <v>4</v>
      </c>
      <c r="H5571" s="5">
        <v>207.65</v>
      </c>
      <c r="I5571" s="5">
        <v>0.23</v>
      </c>
      <c r="J5571" s="5">
        <v>639.56200000000001</v>
      </c>
      <c r="K5571" s="5">
        <v>154.98128043731421</v>
      </c>
      <c r="L5571">
        <f>YEAR(SalesData[Order Date])</f>
        <v>2024</v>
      </c>
      <c r="M5571">
        <f>MONTH(SalesData[Order Date])</f>
        <v>6</v>
      </c>
      <c r="N5571" t="str">
        <f>TEXT(SalesData[[#This Row],[Order Date]], "mmmm")</f>
        <v>June</v>
      </c>
      <c r="O5571" s="7">
        <f>IF(SalesData[Sales]=0,0,SalesData[Profit]/SalesData[Sales])</f>
        <v>0.2423240912332412</v>
      </c>
      <c r="P5571" s="8">
        <f t="shared" si="87"/>
        <v>2.7690825908981457E-4</v>
      </c>
      <c r="Q5571" t="str">
        <f>IF(SalesData[[#This Row],[Discount]]&gt;0, "Yes", "No")</f>
        <v>Yes</v>
      </c>
      <c r="R5571" t="str">
        <f>TEXT(SalesData[[#This Row],[Order Date]],"mmm-yyyy")</f>
        <v>Jun-2024</v>
      </c>
      <c r="S5571">
        <f>YEAR(SalesData[[#This Row],[Order Date]])*100 + MONTH(SalesData[[#This Row],[Order Date]])</f>
        <v>202406</v>
      </c>
    </row>
    <row r="5572" spans="1:19" x14ac:dyDescent="0.3">
      <c r="A5572" t="s">
        <v>10062</v>
      </c>
      <c r="B5572" s="3">
        <v>45470</v>
      </c>
      <c r="C5572" t="s">
        <v>10063</v>
      </c>
      <c r="D5572" t="s">
        <v>13</v>
      </c>
      <c r="E5572" t="s">
        <v>26</v>
      </c>
      <c r="F5572" t="s">
        <v>39</v>
      </c>
      <c r="G5572">
        <v>1</v>
      </c>
      <c r="H5572" s="5">
        <v>791.6</v>
      </c>
      <c r="I5572" s="5">
        <v>0.06</v>
      </c>
      <c r="J5572" s="5">
        <v>744.10399999999993</v>
      </c>
      <c r="K5572" s="5">
        <v>85.754894288518102</v>
      </c>
      <c r="L5572">
        <f>YEAR(SalesData[Order Date])</f>
        <v>2024</v>
      </c>
      <c r="M5572">
        <f>MONTH(SalesData[Order Date])</f>
        <v>6</v>
      </c>
      <c r="N5572" t="str">
        <f>TEXT(SalesData[[#This Row],[Order Date]], "mmmm")</f>
        <v>June</v>
      </c>
      <c r="O5572" s="7">
        <f>IF(SalesData[Sales]=0,0,SalesData[Profit]/SalesData[Sales])</f>
        <v>0.11524584505461348</v>
      </c>
      <c r="P5572" s="8">
        <f t="shared" si="87"/>
        <v>7.5795856493178371E-5</v>
      </c>
      <c r="Q5572" t="str">
        <f>IF(SalesData[[#This Row],[Discount]]&gt;0, "Yes", "No")</f>
        <v>Yes</v>
      </c>
      <c r="R5572" t="str">
        <f>TEXT(SalesData[[#This Row],[Order Date]],"mmm-yyyy")</f>
        <v>Jun-2024</v>
      </c>
      <c r="S5572">
        <f>YEAR(SalesData[[#This Row],[Order Date]])*100 + MONTH(SalesData[[#This Row],[Order Date]])</f>
        <v>202406</v>
      </c>
    </row>
    <row r="5573" spans="1:19" x14ac:dyDescent="0.3">
      <c r="A5573" t="s">
        <v>10073</v>
      </c>
      <c r="B5573" s="3">
        <v>45452</v>
      </c>
      <c r="C5573" t="s">
        <v>10074</v>
      </c>
      <c r="D5573" t="s">
        <v>18</v>
      </c>
      <c r="E5573" t="s">
        <v>19</v>
      </c>
      <c r="F5573" t="s">
        <v>44</v>
      </c>
      <c r="G5573">
        <v>4</v>
      </c>
      <c r="H5573" s="5">
        <v>19.03</v>
      </c>
      <c r="I5573" s="5">
        <v>0.14000000000000001</v>
      </c>
      <c r="J5573" s="5">
        <v>65.463200000000001</v>
      </c>
      <c r="K5573" s="5">
        <v>19.566887788010341</v>
      </c>
      <c r="L5573">
        <f>YEAR(SalesData[Order Date])</f>
        <v>2024</v>
      </c>
      <c r="M5573">
        <f>MONTH(SalesData[Order Date])</f>
        <v>6</v>
      </c>
      <c r="N5573" t="str">
        <f>TEXT(SalesData[[#This Row],[Order Date]], "mmmm")</f>
        <v>June</v>
      </c>
      <c r="O5573" s="7">
        <f>IF(SalesData[Sales]=0,0,SalesData[Profit]/SalesData[Sales])</f>
        <v>0.29889904233233849</v>
      </c>
      <c r="P5573" s="8">
        <f t="shared" si="87"/>
        <v>1.8392012611665792E-3</v>
      </c>
      <c r="Q5573" t="str">
        <f>IF(SalesData[[#This Row],[Discount]]&gt;0, "Yes", "No")</f>
        <v>Yes</v>
      </c>
      <c r="R5573" t="str">
        <f>TEXT(SalesData[[#This Row],[Order Date]],"mmm-yyyy")</f>
        <v>Jun-2024</v>
      </c>
      <c r="S5573">
        <f>YEAR(SalesData[[#This Row],[Order Date]])*100 + MONTH(SalesData[[#This Row],[Order Date]])</f>
        <v>202406</v>
      </c>
    </row>
    <row r="5574" spans="1:19" x14ac:dyDescent="0.3">
      <c r="A5574" t="s">
        <v>10114</v>
      </c>
      <c r="B5574" s="3">
        <v>45452</v>
      </c>
      <c r="C5574" t="s">
        <v>10115</v>
      </c>
      <c r="D5574" t="s">
        <v>18</v>
      </c>
      <c r="E5574" t="s">
        <v>19</v>
      </c>
      <c r="F5574" t="s">
        <v>15</v>
      </c>
      <c r="G5574">
        <v>3</v>
      </c>
      <c r="H5574" s="5">
        <v>673.53</v>
      </c>
      <c r="I5574" s="5">
        <v>0.19</v>
      </c>
      <c r="J5574" s="5">
        <v>1636.6778999999999</v>
      </c>
      <c r="K5574" s="5">
        <v>380.66135080145591</v>
      </c>
      <c r="L5574">
        <f>YEAR(SalesData[Order Date])</f>
        <v>2024</v>
      </c>
      <c r="M5574">
        <f>MONTH(SalesData[Order Date])</f>
        <v>6</v>
      </c>
      <c r="N5574" t="str">
        <f>TEXT(SalesData[[#This Row],[Order Date]], "mmmm")</f>
        <v>June</v>
      </c>
      <c r="O5574" s="7">
        <f>IF(SalesData[Sales]=0,0,SalesData[Profit]/SalesData[Sales])</f>
        <v>0.23258171372721287</v>
      </c>
      <c r="P5574" s="8">
        <f t="shared" si="87"/>
        <v>9.4031941165699135E-5</v>
      </c>
      <c r="Q5574" t="str">
        <f>IF(SalesData[[#This Row],[Discount]]&gt;0, "Yes", "No")</f>
        <v>Yes</v>
      </c>
      <c r="R5574" t="str">
        <f>TEXT(SalesData[[#This Row],[Order Date]],"mmm-yyyy")</f>
        <v>Jun-2024</v>
      </c>
      <c r="S5574">
        <f>YEAR(SalesData[[#This Row],[Order Date]])*100 + MONTH(SalesData[[#This Row],[Order Date]])</f>
        <v>202406</v>
      </c>
    </row>
    <row r="5575" spans="1:19" x14ac:dyDescent="0.3">
      <c r="A5575" t="s">
        <v>10183</v>
      </c>
      <c r="B5575" s="3">
        <v>45468</v>
      </c>
      <c r="C5575" t="s">
        <v>10184</v>
      </c>
      <c r="D5575" t="s">
        <v>23</v>
      </c>
      <c r="E5575" t="s">
        <v>19</v>
      </c>
      <c r="F5575" t="s">
        <v>15</v>
      </c>
      <c r="G5575">
        <v>1</v>
      </c>
      <c r="H5575" s="5">
        <v>290.91000000000003</v>
      </c>
      <c r="I5575" s="5">
        <v>0.21</v>
      </c>
      <c r="J5575" s="5">
        <v>229.81890000000001</v>
      </c>
      <c r="K5575" s="5">
        <v>66.279861281970227</v>
      </c>
      <c r="L5575">
        <f>YEAR(SalesData[Order Date])</f>
        <v>2024</v>
      </c>
      <c r="M5575">
        <f>MONTH(SalesData[Order Date])</f>
        <v>6</v>
      </c>
      <c r="N5575" t="str">
        <f>TEXT(SalesData[[#This Row],[Order Date]], "mmmm")</f>
        <v>June</v>
      </c>
      <c r="O5575" s="7">
        <f>IF(SalesData[Sales]=0,0,SalesData[Profit]/SalesData[Sales])</f>
        <v>0.28840039388392436</v>
      </c>
      <c r="P5575" s="8">
        <f t="shared" si="87"/>
        <v>7.218727441476745E-4</v>
      </c>
      <c r="Q5575" t="str">
        <f>IF(SalesData[[#This Row],[Discount]]&gt;0, "Yes", "No")</f>
        <v>Yes</v>
      </c>
      <c r="R5575" t="str">
        <f>TEXT(SalesData[[#This Row],[Order Date]],"mmm-yyyy")</f>
        <v>Jun-2024</v>
      </c>
      <c r="S5575">
        <f>YEAR(SalesData[[#This Row],[Order Date]])*100 + MONTH(SalesData[[#This Row],[Order Date]])</f>
        <v>202406</v>
      </c>
    </row>
    <row r="5576" spans="1:19" x14ac:dyDescent="0.3">
      <c r="A5576" t="s">
        <v>10205</v>
      </c>
      <c r="B5576" s="3">
        <v>45472</v>
      </c>
      <c r="C5576" t="s">
        <v>10206</v>
      </c>
      <c r="D5576" t="s">
        <v>30</v>
      </c>
      <c r="E5576" t="s">
        <v>26</v>
      </c>
      <c r="F5576" t="s">
        <v>39</v>
      </c>
      <c r="G5576">
        <v>7</v>
      </c>
      <c r="H5576" s="5">
        <v>381.13</v>
      </c>
      <c r="I5576" s="5">
        <v>0.05</v>
      </c>
      <c r="J5576" s="5">
        <v>2534.5145000000002</v>
      </c>
      <c r="K5576" s="5">
        <v>214.98094209842279</v>
      </c>
      <c r="L5576">
        <f>YEAR(SalesData[Order Date])</f>
        <v>2024</v>
      </c>
      <c r="M5576">
        <f>MONTH(SalesData[Order Date])</f>
        <v>6</v>
      </c>
      <c r="N5576" t="str">
        <f>TEXT(SalesData[[#This Row],[Order Date]], "mmmm")</f>
        <v>June</v>
      </c>
      <c r="O5576" s="7">
        <f>IF(SalesData[Sales]=0,0,SalesData[Profit]/SalesData[Sales])</f>
        <v>8.4821350242195406E-2</v>
      </c>
      <c r="P5576" s="8">
        <f t="shared" si="87"/>
        <v>1.8741261886645354E-5</v>
      </c>
      <c r="Q5576" t="str">
        <f>IF(SalesData[[#This Row],[Discount]]&gt;0, "Yes", "No")</f>
        <v>Yes</v>
      </c>
      <c r="R5576" t="str">
        <f>TEXT(SalesData[[#This Row],[Order Date]],"mmm-yyyy")</f>
        <v>Jun-2024</v>
      </c>
      <c r="S5576">
        <f>YEAR(SalesData[[#This Row],[Order Date]])*100 + MONTH(SalesData[[#This Row],[Order Date]])</f>
        <v>202406</v>
      </c>
    </row>
    <row r="5577" spans="1:19" x14ac:dyDescent="0.3">
      <c r="A5577" t="s">
        <v>10234</v>
      </c>
      <c r="B5577" s="3">
        <v>45467</v>
      </c>
      <c r="C5577" t="s">
        <v>10235</v>
      </c>
      <c r="D5577" t="s">
        <v>30</v>
      </c>
      <c r="E5577" t="s">
        <v>26</v>
      </c>
      <c r="F5577" t="s">
        <v>34</v>
      </c>
      <c r="G5577">
        <v>5</v>
      </c>
      <c r="H5577" s="5">
        <v>530.33000000000004</v>
      </c>
      <c r="I5577" s="5">
        <v>0.19</v>
      </c>
      <c r="J5577" s="5">
        <v>2147.8364999999999</v>
      </c>
      <c r="K5577" s="5">
        <v>497.72125034778679</v>
      </c>
      <c r="L5577">
        <f>YEAR(SalesData[Order Date])</f>
        <v>2024</v>
      </c>
      <c r="M5577">
        <f>MONTH(SalesData[Order Date])</f>
        <v>6</v>
      </c>
      <c r="N5577" t="str">
        <f>TEXT(SalesData[[#This Row],[Order Date]], "mmmm")</f>
        <v>June</v>
      </c>
      <c r="O5577" s="7">
        <f>IF(SalesData[Sales]=0,0,SalesData[Profit]/SalesData[Sales])</f>
        <v>0.23173144247608551</v>
      </c>
      <c r="P5577" s="8">
        <f t="shared" si="87"/>
        <v>7.1653498764919949E-5</v>
      </c>
      <c r="Q5577" t="str">
        <f>IF(SalesData[[#This Row],[Discount]]&gt;0, "Yes", "No")</f>
        <v>Yes</v>
      </c>
      <c r="R5577" t="str">
        <f>TEXT(SalesData[[#This Row],[Order Date]],"mmm-yyyy")</f>
        <v>Jun-2024</v>
      </c>
      <c r="S5577">
        <f>YEAR(SalesData[[#This Row],[Order Date]])*100 + MONTH(SalesData[[#This Row],[Order Date]])</f>
        <v>202406</v>
      </c>
    </row>
    <row r="5578" spans="1:19" x14ac:dyDescent="0.3">
      <c r="A5578" t="s">
        <v>10259</v>
      </c>
      <c r="B5578" s="3">
        <v>45456</v>
      </c>
      <c r="C5578" t="s">
        <v>10260</v>
      </c>
      <c r="D5578" t="s">
        <v>13</v>
      </c>
      <c r="E5578" t="s">
        <v>26</v>
      </c>
      <c r="F5578" t="s">
        <v>15</v>
      </c>
      <c r="G5578">
        <v>9</v>
      </c>
      <c r="H5578" s="5">
        <v>732.94</v>
      </c>
      <c r="I5578" s="5">
        <v>0.06</v>
      </c>
      <c r="J5578" s="5">
        <v>6200.6724000000004</v>
      </c>
      <c r="K5578" s="5">
        <v>384.77668198856583</v>
      </c>
      <c r="L5578">
        <f>YEAR(SalesData[Order Date])</f>
        <v>2024</v>
      </c>
      <c r="M5578">
        <f>MONTH(SalesData[Order Date])</f>
        <v>6</v>
      </c>
      <c r="N5578" t="str">
        <f>TEXT(SalesData[[#This Row],[Order Date]], "mmmm")</f>
        <v>June</v>
      </c>
      <c r="O5578" s="7">
        <f>IF(SalesData[Sales]=0,0,SalesData[Profit]/SalesData[Sales])</f>
        <v>6.205402530031514E-2</v>
      </c>
      <c r="P5578" s="8">
        <f t="shared" si="87"/>
        <v>9.0957877406972811E-6</v>
      </c>
      <c r="Q5578" t="str">
        <f>IF(SalesData[[#This Row],[Discount]]&gt;0, "Yes", "No")</f>
        <v>Yes</v>
      </c>
      <c r="R5578" t="str">
        <f>TEXT(SalesData[[#This Row],[Order Date]],"mmm-yyyy")</f>
        <v>Jun-2024</v>
      </c>
      <c r="S5578">
        <f>YEAR(SalesData[[#This Row],[Order Date]])*100 + MONTH(SalesData[[#This Row],[Order Date]])</f>
        <v>202406</v>
      </c>
    </row>
    <row r="5579" spans="1:19" x14ac:dyDescent="0.3">
      <c r="A5579" t="s">
        <v>10298</v>
      </c>
      <c r="B5579" s="3">
        <v>45451</v>
      </c>
      <c r="C5579" t="s">
        <v>10299</v>
      </c>
      <c r="D5579" t="s">
        <v>18</v>
      </c>
      <c r="E5579" t="s">
        <v>19</v>
      </c>
      <c r="F5579" t="s">
        <v>15</v>
      </c>
      <c r="G5579">
        <v>6</v>
      </c>
      <c r="H5579" s="5">
        <v>530.64</v>
      </c>
      <c r="I5579" s="5">
        <v>0.28999999999999998</v>
      </c>
      <c r="J5579" s="5">
        <v>2260.5264000000002</v>
      </c>
      <c r="K5579" s="5">
        <v>224.209608906033</v>
      </c>
      <c r="L5579">
        <f>YEAR(SalesData[Order Date])</f>
        <v>2024</v>
      </c>
      <c r="M5579">
        <f>MONTH(SalesData[Order Date])</f>
        <v>6</v>
      </c>
      <c r="N5579" t="str">
        <f>TEXT(SalesData[[#This Row],[Order Date]], "mmmm")</f>
        <v>June</v>
      </c>
      <c r="O5579" s="7">
        <f>IF(SalesData[Sales]=0,0,SalesData[Profit]/SalesData[Sales])</f>
        <v>9.9184689418373079E-2</v>
      </c>
      <c r="P5579" s="8">
        <f t="shared" si="87"/>
        <v>9.1084979144680629E-5</v>
      </c>
      <c r="Q5579" t="str">
        <f>IF(SalesData[[#This Row],[Discount]]&gt;0, "Yes", "No")</f>
        <v>Yes</v>
      </c>
      <c r="R5579" t="str">
        <f>TEXT(SalesData[[#This Row],[Order Date]],"mmm-yyyy")</f>
        <v>Jun-2024</v>
      </c>
      <c r="S5579">
        <f>YEAR(SalesData[[#This Row],[Order Date]])*100 + MONTH(SalesData[[#This Row],[Order Date]])</f>
        <v>202406</v>
      </c>
    </row>
    <row r="5580" spans="1:19" x14ac:dyDescent="0.3">
      <c r="A5580" t="s">
        <v>10341</v>
      </c>
      <c r="B5580" s="3">
        <v>45445</v>
      </c>
      <c r="C5580" t="s">
        <v>10342</v>
      </c>
      <c r="D5580" t="s">
        <v>23</v>
      </c>
      <c r="E5580" t="s">
        <v>26</v>
      </c>
      <c r="F5580" t="s">
        <v>20</v>
      </c>
      <c r="G5580">
        <v>3</v>
      </c>
      <c r="H5580" s="5">
        <v>49.16</v>
      </c>
      <c r="I5580" s="5">
        <v>0.04</v>
      </c>
      <c r="J5580" s="5">
        <v>141.58080000000001</v>
      </c>
      <c r="K5580" s="5">
        <v>13.738276734221451</v>
      </c>
      <c r="L5580">
        <f>YEAR(SalesData[Order Date])</f>
        <v>2024</v>
      </c>
      <c r="M5580">
        <f>MONTH(SalesData[Order Date])</f>
        <v>6</v>
      </c>
      <c r="N5580" t="str">
        <f>TEXT(SalesData[[#This Row],[Order Date]], "mmmm")</f>
        <v>June</v>
      </c>
      <c r="O5580" s="7">
        <f>IF(SalesData[Sales]=0,0,SalesData[Profit]/SalesData[Sales])</f>
        <v>9.7034885621648206E-2</v>
      </c>
      <c r="P5580" s="8">
        <f t="shared" si="87"/>
        <v>2.7122321670735016E-4</v>
      </c>
      <c r="Q5580" t="str">
        <f>IF(SalesData[[#This Row],[Discount]]&gt;0, "Yes", "No")</f>
        <v>Yes</v>
      </c>
      <c r="R5580" t="str">
        <f>TEXT(SalesData[[#This Row],[Order Date]],"mmm-yyyy")</f>
        <v>Jun-2024</v>
      </c>
      <c r="S5580">
        <f>YEAR(SalesData[[#This Row],[Order Date]])*100 + MONTH(SalesData[[#This Row],[Order Date]])</f>
        <v>202406</v>
      </c>
    </row>
    <row r="5581" spans="1:19" x14ac:dyDescent="0.3">
      <c r="A5581" t="s">
        <v>10494</v>
      </c>
      <c r="B5581" s="3">
        <v>45446</v>
      </c>
      <c r="C5581" t="s">
        <v>10495</v>
      </c>
      <c r="D5581" t="s">
        <v>23</v>
      </c>
      <c r="E5581" t="s">
        <v>19</v>
      </c>
      <c r="F5581" t="s">
        <v>15</v>
      </c>
      <c r="G5581">
        <v>6</v>
      </c>
      <c r="H5581" s="5">
        <v>559.41</v>
      </c>
      <c r="I5581" s="5">
        <v>0.28000000000000003</v>
      </c>
      <c r="J5581" s="5">
        <v>2416.6511999999998</v>
      </c>
      <c r="K5581" s="5">
        <v>448.2489369994218</v>
      </c>
      <c r="L5581">
        <f>YEAR(SalesData[Order Date])</f>
        <v>2024</v>
      </c>
      <c r="M5581">
        <f>MONTH(SalesData[Order Date])</f>
        <v>6</v>
      </c>
      <c r="N5581" t="str">
        <f>TEXT(SalesData[[#This Row],[Order Date]], "mmmm")</f>
        <v>June</v>
      </c>
      <c r="O5581" s="7">
        <f>IF(SalesData[Sales]=0,0,SalesData[Profit]/SalesData[Sales])</f>
        <v>0.18548350585281892</v>
      </c>
      <c r="P5581" s="8">
        <f t="shared" si="87"/>
        <v>8.3421223551003148E-5</v>
      </c>
      <c r="Q5581" t="str">
        <f>IF(SalesData[[#This Row],[Discount]]&gt;0, "Yes", "No")</f>
        <v>Yes</v>
      </c>
      <c r="R5581" t="str">
        <f>TEXT(SalesData[[#This Row],[Order Date]],"mmm-yyyy")</f>
        <v>Jun-2024</v>
      </c>
      <c r="S5581">
        <f>YEAR(SalesData[[#This Row],[Order Date]])*100 + MONTH(SalesData[[#This Row],[Order Date]])</f>
        <v>202406</v>
      </c>
    </row>
    <row r="5582" spans="1:19" x14ac:dyDescent="0.3">
      <c r="A5582" t="s">
        <v>10502</v>
      </c>
      <c r="B5582" s="3">
        <v>45446</v>
      </c>
      <c r="C5582" t="s">
        <v>10503</v>
      </c>
      <c r="D5582" t="s">
        <v>23</v>
      </c>
      <c r="E5582" t="s">
        <v>26</v>
      </c>
      <c r="F5582" t="s">
        <v>34</v>
      </c>
      <c r="G5582">
        <v>6</v>
      </c>
      <c r="H5582" s="5">
        <v>762.18</v>
      </c>
      <c r="I5582" s="5">
        <v>0.16</v>
      </c>
      <c r="J5582" s="5">
        <v>3841.3872000000001</v>
      </c>
      <c r="K5582" s="5">
        <v>529.73300174619715</v>
      </c>
      <c r="L5582">
        <f>YEAR(SalesData[Order Date])</f>
        <v>2024</v>
      </c>
      <c r="M5582">
        <f>MONTH(SalesData[Order Date])</f>
        <v>6</v>
      </c>
      <c r="N5582" t="str">
        <f>TEXT(SalesData[[#This Row],[Order Date]], "mmmm")</f>
        <v>June</v>
      </c>
      <c r="O5582" s="7">
        <f>IF(SalesData[Sales]=0,0,SalesData[Profit]/SalesData[Sales])</f>
        <v>0.13790148562638962</v>
      </c>
      <c r="P5582" s="8">
        <f t="shared" si="87"/>
        <v>3.4987360815905253E-5</v>
      </c>
      <c r="Q5582" t="str">
        <f>IF(SalesData[[#This Row],[Discount]]&gt;0, "Yes", "No")</f>
        <v>Yes</v>
      </c>
      <c r="R5582" t="str">
        <f>TEXT(SalesData[[#This Row],[Order Date]],"mmm-yyyy")</f>
        <v>Jun-2024</v>
      </c>
      <c r="S5582">
        <f>YEAR(SalesData[[#This Row],[Order Date]])*100 + MONTH(SalesData[[#This Row],[Order Date]])</f>
        <v>202406</v>
      </c>
    </row>
    <row r="5583" spans="1:19" x14ac:dyDescent="0.3">
      <c r="A5583" t="s">
        <v>10520</v>
      </c>
      <c r="B5583" s="3">
        <v>45468</v>
      </c>
      <c r="C5583" t="s">
        <v>10521</v>
      </c>
      <c r="D5583" t="s">
        <v>30</v>
      </c>
      <c r="E5583" t="s">
        <v>19</v>
      </c>
      <c r="F5583" t="s">
        <v>34</v>
      </c>
      <c r="G5583">
        <v>6</v>
      </c>
      <c r="H5583" s="5">
        <v>505.57</v>
      </c>
      <c r="I5583" s="5">
        <v>0.16</v>
      </c>
      <c r="J5583" s="5">
        <v>2548.0727999999999</v>
      </c>
      <c r="K5583" s="5">
        <v>179.85264120356251</v>
      </c>
      <c r="L5583">
        <f>YEAR(SalesData[Order Date])</f>
        <v>2024</v>
      </c>
      <c r="M5583">
        <f>MONTH(SalesData[Order Date])</f>
        <v>6</v>
      </c>
      <c r="N5583" t="str">
        <f>TEXT(SalesData[[#This Row],[Order Date]], "mmmm")</f>
        <v>June</v>
      </c>
      <c r="O5583" s="7">
        <f>IF(SalesData[Sales]=0,0,SalesData[Profit]/SalesData[Sales])</f>
        <v>7.0583792269813692E-2</v>
      </c>
      <c r="P5583" s="8">
        <f t="shared" si="87"/>
        <v>5.2745745725946289E-5</v>
      </c>
      <c r="Q5583" t="str">
        <f>IF(SalesData[[#This Row],[Discount]]&gt;0, "Yes", "No")</f>
        <v>Yes</v>
      </c>
      <c r="R5583" t="str">
        <f>TEXT(SalesData[[#This Row],[Order Date]],"mmm-yyyy")</f>
        <v>Jun-2024</v>
      </c>
      <c r="S5583">
        <f>YEAR(SalesData[[#This Row],[Order Date]])*100 + MONTH(SalesData[[#This Row],[Order Date]])</f>
        <v>202406</v>
      </c>
    </row>
    <row r="5584" spans="1:19" x14ac:dyDescent="0.3">
      <c r="A5584" t="s">
        <v>10530</v>
      </c>
      <c r="B5584" s="3">
        <v>45461</v>
      </c>
      <c r="C5584" t="s">
        <v>10531</v>
      </c>
      <c r="D5584" t="s">
        <v>23</v>
      </c>
      <c r="E5584" t="s">
        <v>19</v>
      </c>
      <c r="F5584" t="s">
        <v>44</v>
      </c>
      <c r="G5584">
        <v>9</v>
      </c>
      <c r="H5584" s="5">
        <v>413.51</v>
      </c>
      <c r="I5584" s="5">
        <v>0.01</v>
      </c>
      <c r="J5584" s="5">
        <v>3684.3741</v>
      </c>
      <c r="K5584" s="5">
        <v>304.99900096764651</v>
      </c>
      <c r="L5584">
        <f>YEAR(SalesData[Order Date])</f>
        <v>2024</v>
      </c>
      <c r="M5584">
        <f>MONTH(SalesData[Order Date])</f>
        <v>6</v>
      </c>
      <c r="N5584" t="str">
        <f>TEXT(SalesData[[#This Row],[Order Date]], "mmmm")</f>
        <v>June</v>
      </c>
      <c r="O5584" s="7">
        <f>IF(SalesData[Sales]=0,0,SalesData[Profit]/SalesData[Sales])</f>
        <v>8.2781767727562336E-2</v>
      </c>
      <c r="P5584" s="8">
        <f t="shared" si="87"/>
        <v>2.6870235571355253E-6</v>
      </c>
      <c r="Q5584" t="str">
        <f>IF(SalesData[[#This Row],[Discount]]&gt;0, "Yes", "No")</f>
        <v>Yes</v>
      </c>
      <c r="R5584" t="str">
        <f>TEXT(SalesData[[#This Row],[Order Date]],"mmm-yyyy")</f>
        <v>Jun-2024</v>
      </c>
      <c r="S5584">
        <f>YEAR(SalesData[[#This Row],[Order Date]])*100 + MONTH(SalesData[[#This Row],[Order Date]])</f>
        <v>202406</v>
      </c>
    </row>
    <row r="5585" spans="1:19" x14ac:dyDescent="0.3">
      <c r="A5585" t="s">
        <v>10544</v>
      </c>
      <c r="B5585" s="3">
        <v>45454</v>
      </c>
      <c r="C5585" t="s">
        <v>10545</v>
      </c>
      <c r="D5585" t="s">
        <v>23</v>
      </c>
      <c r="E5585" t="s">
        <v>26</v>
      </c>
      <c r="F5585" t="s">
        <v>39</v>
      </c>
      <c r="G5585">
        <v>5</v>
      </c>
      <c r="H5585" s="5">
        <v>432.97</v>
      </c>
      <c r="I5585" s="5">
        <v>0.02</v>
      </c>
      <c r="J5585" s="5">
        <v>2121.5529999999999</v>
      </c>
      <c r="K5585" s="5">
        <v>391.8144412883704</v>
      </c>
      <c r="L5585">
        <f>YEAR(SalesData[Order Date])</f>
        <v>2024</v>
      </c>
      <c r="M5585">
        <f>MONTH(SalesData[Order Date])</f>
        <v>6</v>
      </c>
      <c r="N5585" t="str">
        <f>TEXT(SalesData[[#This Row],[Order Date]], "mmmm")</f>
        <v>June</v>
      </c>
      <c r="O5585" s="7">
        <f>IF(SalesData[Sales]=0,0,SalesData[Profit]/SalesData[Sales])</f>
        <v>0.18468284378866351</v>
      </c>
      <c r="P5585" s="8">
        <f t="shared" si="87"/>
        <v>9.2385153705799459E-6</v>
      </c>
      <c r="Q5585" t="str">
        <f>IF(SalesData[[#This Row],[Discount]]&gt;0, "Yes", "No")</f>
        <v>Yes</v>
      </c>
      <c r="R5585" t="str">
        <f>TEXT(SalesData[[#This Row],[Order Date]],"mmm-yyyy")</f>
        <v>Jun-2024</v>
      </c>
      <c r="S5585">
        <f>YEAR(SalesData[[#This Row],[Order Date]])*100 + MONTH(SalesData[[#This Row],[Order Date]])</f>
        <v>202406</v>
      </c>
    </row>
    <row r="5586" spans="1:19" x14ac:dyDescent="0.3">
      <c r="A5586" t="s">
        <v>10559</v>
      </c>
      <c r="B5586" s="3">
        <v>45457</v>
      </c>
      <c r="C5586" t="s">
        <v>10560</v>
      </c>
      <c r="D5586" t="s">
        <v>30</v>
      </c>
      <c r="E5586" t="s">
        <v>14</v>
      </c>
      <c r="F5586" t="s">
        <v>62</v>
      </c>
      <c r="G5586">
        <v>8</v>
      </c>
      <c r="H5586" s="5">
        <v>414.34</v>
      </c>
      <c r="I5586" s="5">
        <v>0.09</v>
      </c>
      <c r="J5586" s="5">
        <v>3016.3951999999999</v>
      </c>
      <c r="K5586" s="5">
        <v>548.81541686024207</v>
      </c>
      <c r="L5586">
        <f>YEAR(SalesData[Order Date])</f>
        <v>2024</v>
      </c>
      <c r="M5586">
        <f>MONTH(SalesData[Order Date])</f>
        <v>6</v>
      </c>
      <c r="N5586" t="str">
        <f>TEXT(SalesData[[#This Row],[Order Date]], "mmmm")</f>
        <v>June</v>
      </c>
      <c r="O5586" s="7">
        <f>IF(SalesData[Sales]=0,0,SalesData[Profit]/SalesData[Sales])</f>
        <v>0.18194413545686655</v>
      </c>
      <c r="P5586" s="8">
        <f t="shared" si="87"/>
        <v>2.7151614616015832E-5</v>
      </c>
      <c r="Q5586" t="str">
        <f>IF(SalesData[[#This Row],[Discount]]&gt;0, "Yes", "No")</f>
        <v>Yes</v>
      </c>
      <c r="R5586" t="str">
        <f>TEXT(SalesData[[#This Row],[Order Date]],"mmm-yyyy")</f>
        <v>Jun-2024</v>
      </c>
      <c r="S5586">
        <f>YEAR(SalesData[[#This Row],[Order Date]])*100 + MONTH(SalesData[[#This Row],[Order Date]])</f>
        <v>202406</v>
      </c>
    </row>
    <row r="5587" spans="1:19" x14ac:dyDescent="0.3">
      <c r="A5587" t="s">
        <v>10667</v>
      </c>
      <c r="B5587" s="3">
        <v>45446</v>
      </c>
      <c r="C5587" t="s">
        <v>10668</v>
      </c>
      <c r="D5587" t="s">
        <v>23</v>
      </c>
      <c r="E5587" t="s">
        <v>19</v>
      </c>
      <c r="F5587" t="s">
        <v>31</v>
      </c>
      <c r="G5587">
        <v>5</v>
      </c>
      <c r="H5587" s="5">
        <v>495.54</v>
      </c>
      <c r="I5587" s="5">
        <v>0.06</v>
      </c>
      <c r="J5587" s="5">
        <v>2329.038</v>
      </c>
      <c r="K5587" s="5">
        <v>166.6987950570765</v>
      </c>
      <c r="L5587">
        <f>YEAR(SalesData[Order Date])</f>
        <v>2024</v>
      </c>
      <c r="M5587">
        <f>MONTH(SalesData[Order Date])</f>
        <v>6</v>
      </c>
      <c r="N5587" t="str">
        <f>TEXT(SalesData[[#This Row],[Order Date]], "mmmm")</f>
        <v>June</v>
      </c>
      <c r="O5587" s="7">
        <f>IF(SalesData[Sales]=0,0,SalesData[Profit]/SalesData[Sales])</f>
        <v>7.1574098429083813E-2</v>
      </c>
      <c r="P5587" s="8">
        <f t="shared" si="87"/>
        <v>2.4216006780481893E-5</v>
      </c>
      <c r="Q5587" t="str">
        <f>IF(SalesData[[#This Row],[Discount]]&gt;0, "Yes", "No")</f>
        <v>Yes</v>
      </c>
      <c r="R5587" t="str">
        <f>TEXT(SalesData[[#This Row],[Order Date]],"mmm-yyyy")</f>
        <v>Jun-2024</v>
      </c>
      <c r="S5587">
        <f>YEAR(SalesData[[#This Row],[Order Date]])*100 + MONTH(SalesData[[#This Row],[Order Date]])</f>
        <v>202406</v>
      </c>
    </row>
    <row r="5588" spans="1:19" x14ac:dyDescent="0.3">
      <c r="A5588" t="s">
        <v>10738</v>
      </c>
      <c r="B5588" s="3">
        <v>45469</v>
      </c>
      <c r="C5588" t="s">
        <v>10739</v>
      </c>
      <c r="D5588" t="s">
        <v>30</v>
      </c>
      <c r="E5588" t="s">
        <v>14</v>
      </c>
      <c r="F5588" t="s">
        <v>34</v>
      </c>
      <c r="G5588">
        <v>8</v>
      </c>
      <c r="H5588" s="5">
        <v>902.01</v>
      </c>
      <c r="I5588" s="5">
        <v>0.13</v>
      </c>
      <c r="J5588" s="5">
        <v>6277.9895999999999</v>
      </c>
      <c r="K5588" s="5">
        <v>872.63774633356172</v>
      </c>
      <c r="L5588">
        <f>YEAR(SalesData[Order Date])</f>
        <v>2024</v>
      </c>
      <c r="M5588">
        <f>MONTH(SalesData[Order Date])</f>
        <v>6</v>
      </c>
      <c r="N5588" t="str">
        <f>TEXT(SalesData[[#This Row],[Order Date]], "mmmm")</f>
        <v>June</v>
      </c>
      <c r="O5588" s="7">
        <f>IF(SalesData[Sales]=0,0,SalesData[Profit]/SalesData[Sales])</f>
        <v>0.13899955271247372</v>
      </c>
      <c r="P5588" s="8">
        <f t="shared" si="87"/>
        <v>1.8015321337900912E-5</v>
      </c>
      <c r="Q5588" t="str">
        <f>IF(SalesData[[#This Row],[Discount]]&gt;0, "Yes", "No")</f>
        <v>Yes</v>
      </c>
      <c r="R5588" t="str">
        <f>TEXT(SalesData[[#This Row],[Order Date]],"mmm-yyyy")</f>
        <v>Jun-2024</v>
      </c>
      <c r="S5588">
        <f>YEAR(SalesData[[#This Row],[Order Date]])*100 + MONTH(SalesData[[#This Row],[Order Date]])</f>
        <v>202406</v>
      </c>
    </row>
    <row r="5589" spans="1:19" x14ac:dyDescent="0.3">
      <c r="A5589" t="s">
        <v>10945</v>
      </c>
      <c r="B5589" s="3">
        <v>45465</v>
      </c>
      <c r="C5589" t="s">
        <v>10946</v>
      </c>
      <c r="D5589" t="s">
        <v>13</v>
      </c>
      <c r="E5589" t="s">
        <v>26</v>
      </c>
      <c r="F5589" t="s">
        <v>62</v>
      </c>
      <c r="G5589">
        <v>7</v>
      </c>
      <c r="H5589" s="5">
        <v>494.4</v>
      </c>
      <c r="I5589" s="5">
        <v>0.02</v>
      </c>
      <c r="J5589" s="5">
        <v>3391.5839999999998</v>
      </c>
      <c r="K5589" s="5">
        <v>355.99605926243089</v>
      </c>
      <c r="L5589">
        <f>YEAR(SalesData[Order Date])</f>
        <v>2024</v>
      </c>
      <c r="M5589">
        <f>MONTH(SalesData[Order Date])</f>
        <v>6</v>
      </c>
      <c r="N5589" t="str">
        <f>TEXT(SalesData[[#This Row],[Order Date]], "mmmm")</f>
        <v>June</v>
      </c>
      <c r="O5589" s="7">
        <f>IF(SalesData[Sales]=0,0,SalesData[Profit]/SalesData[Sales])</f>
        <v>0.10496454142442908</v>
      </c>
      <c r="P5589" s="8">
        <f t="shared" si="87"/>
        <v>5.7790106333795656E-6</v>
      </c>
      <c r="Q5589" t="str">
        <f>IF(SalesData[[#This Row],[Discount]]&gt;0, "Yes", "No")</f>
        <v>Yes</v>
      </c>
      <c r="R5589" t="str">
        <f>TEXT(SalesData[[#This Row],[Order Date]],"mmm-yyyy")</f>
        <v>Jun-2024</v>
      </c>
      <c r="S5589">
        <f>YEAR(SalesData[[#This Row],[Order Date]])*100 + MONTH(SalesData[[#This Row],[Order Date]])</f>
        <v>202406</v>
      </c>
    </row>
    <row r="5590" spans="1:19" x14ac:dyDescent="0.3">
      <c r="A5590" t="s">
        <v>10976</v>
      </c>
      <c r="B5590" s="3">
        <v>45455</v>
      </c>
      <c r="C5590" t="s">
        <v>10977</v>
      </c>
      <c r="D5590" t="s">
        <v>13</v>
      </c>
      <c r="E5590" t="s">
        <v>26</v>
      </c>
      <c r="F5590" t="s">
        <v>27</v>
      </c>
      <c r="G5590">
        <v>5</v>
      </c>
      <c r="H5590" s="5">
        <v>128.37</v>
      </c>
      <c r="I5590" s="5">
        <v>0.16</v>
      </c>
      <c r="J5590" s="5">
        <v>539.154</v>
      </c>
      <c r="K5590" s="5">
        <v>95.5981881053835</v>
      </c>
      <c r="L5590">
        <f>YEAR(SalesData[Order Date])</f>
        <v>2024</v>
      </c>
      <c r="M5590">
        <f>MONTH(SalesData[Order Date])</f>
        <v>6</v>
      </c>
      <c r="N5590" t="str">
        <f>TEXT(SalesData[[#This Row],[Order Date]], "mmmm")</f>
        <v>June</v>
      </c>
      <c r="O5590" s="7">
        <f>IF(SalesData[Sales]=0,0,SalesData[Profit]/SalesData[Sales])</f>
        <v>0.17731146964574779</v>
      </c>
      <c r="P5590" s="8">
        <f t="shared" si="87"/>
        <v>2.4927942665731867E-4</v>
      </c>
      <c r="Q5590" t="str">
        <f>IF(SalesData[[#This Row],[Discount]]&gt;0, "Yes", "No")</f>
        <v>Yes</v>
      </c>
      <c r="R5590" t="str">
        <f>TEXT(SalesData[[#This Row],[Order Date]],"mmm-yyyy")</f>
        <v>Jun-2024</v>
      </c>
      <c r="S5590">
        <f>YEAR(SalesData[[#This Row],[Order Date]])*100 + MONTH(SalesData[[#This Row],[Order Date]])</f>
        <v>202406</v>
      </c>
    </row>
    <row r="5591" spans="1:19" x14ac:dyDescent="0.3">
      <c r="A5591" t="s">
        <v>11014</v>
      </c>
      <c r="B5591" s="3">
        <v>45470</v>
      </c>
      <c r="C5591" t="s">
        <v>11015</v>
      </c>
      <c r="D5591" t="s">
        <v>30</v>
      </c>
      <c r="E5591" t="s">
        <v>19</v>
      </c>
      <c r="F5591" t="s">
        <v>62</v>
      </c>
      <c r="G5591">
        <v>7</v>
      </c>
      <c r="H5591" s="5">
        <v>988.32</v>
      </c>
      <c r="I5591" s="5">
        <v>0.05</v>
      </c>
      <c r="J5591" s="5">
        <v>6572.3280000000004</v>
      </c>
      <c r="K5591" s="5">
        <v>357.48382874383452</v>
      </c>
      <c r="L5591">
        <f>YEAR(SalesData[Order Date])</f>
        <v>2024</v>
      </c>
      <c r="M5591">
        <f>MONTH(SalesData[Order Date])</f>
        <v>6</v>
      </c>
      <c r="N5591" t="str">
        <f>TEXT(SalesData[[#This Row],[Order Date]], "mmmm")</f>
        <v>June</v>
      </c>
      <c r="O5591" s="7">
        <f>IF(SalesData[Sales]=0,0,SalesData[Profit]/SalesData[Sales])</f>
        <v>5.439226842358362E-2</v>
      </c>
      <c r="P5591" s="8">
        <f t="shared" si="87"/>
        <v>7.22727167603321E-6</v>
      </c>
      <c r="Q5591" t="str">
        <f>IF(SalesData[[#This Row],[Discount]]&gt;0, "Yes", "No")</f>
        <v>Yes</v>
      </c>
      <c r="R5591" t="str">
        <f>TEXT(SalesData[[#This Row],[Order Date]],"mmm-yyyy")</f>
        <v>Jun-2024</v>
      </c>
      <c r="S5591">
        <f>YEAR(SalesData[[#This Row],[Order Date]])*100 + MONTH(SalesData[[#This Row],[Order Date]])</f>
        <v>202406</v>
      </c>
    </row>
    <row r="5592" spans="1:19" x14ac:dyDescent="0.3">
      <c r="A5592" t="s">
        <v>11272</v>
      </c>
      <c r="B5592" s="3">
        <v>45447</v>
      </c>
      <c r="C5592" t="s">
        <v>11273</v>
      </c>
      <c r="D5592" t="s">
        <v>30</v>
      </c>
      <c r="E5592" t="s">
        <v>26</v>
      </c>
      <c r="F5592" t="s">
        <v>44</v>
      </c>
      <c r="G5592">
        <v>9</v>
      </c>
      <c r="H5592" s="5">
        <v>415.77</v>
      </c>
      <c r="I5592" s="5">
        <v>0.16</v>
      </c>
      <c r="J5592" s="5">
        <v>3143.2212</v>
      </c>
      <c r="K5592" s="5">
        <v>373.55912938040422</v>
      </c>
      <c r="L5592">
        <f>YEAR(SalesData[Order Date])</f>
        <v>2024</v>
      </c>
      <c r="M5592">
        <f>MONTH(SalesData[Order Date])</f>
        <v>6</v>
      </c>
      <c r="N5592" t="str">
        <f>TEXT(SalesData[[#This Row],[Order Date]], "mmmm")</f>
        <v>June</v>
      </c>
      <c r="O5592" s="7">
        <f>IF(SalesData[Sales]=0,0,SalesData[Profit]/SalesData[Sales])</f>
        <v>0.11884595630126324</v>
      </c>
      <c r="P5592" s="8">
        <f t="shared" si="87"/>
        <v>4.2758683353242847E-5</v>
      </c>
      <c r="Q5592" t="str">
        <f>IF(SalesData[[#This Row],[Discount]]&gt;0, "Yes", "No")</f>
        <v>Yes</v>
      </c>
      <c r="R5592" t="str">
        <f>TEXT(SalesData[[#This Row],[Order Date]],"mmm-yyyy")</f>
        <v>Jun-2024</v>
      </c>
      <c r="S5592">
        <f>YEAR(SalesData[[#This Row],[Order Date]])*100 + MONTH(SalesData[[#This Row],[Order Date]])</f>
        <v>202406</v>
      </c>
    </row>
    <row r="5593" spans="1:19" x14ac:dyDescent="0.3">
      <c r="A5593" t="s">
        <v>11471</v>
      </c>
      <c r="B5593" s="3">
        <v>45451</v>
      </c>
      <c r="C5593" t="s">
        <v>11472</v>
      </c>
      <c r="D5593" t="s">
        <v>13</v>
      </c>
      <c r="E5593" t="s">
        <v>19</v>
      </c>
      <c r="F5593" t="s">
        <v>34</v>
      </c>
      <c r="G5593">
        <v>3</v>
      </c>
      <c r="H5593" s="5">
        <v>129.24</v>
      </c>
      <c r="I5593" s="5">
        <v>0.04</v>
      </c>
      <c r="J5593" s="5">
        <v>372.21120000000002</v>
      </c>
      <c r="K5593" s="5">
        <v>98.299310848830515</v>
      </c>
      <c r="L5593">
        <f>YEAR(SalesData[Order Date])</f>
        <v>2024</v>
      </c>
      <c r="M5593">
        <f>MONTH(SalesData[Order Date])</f>
        <v>6</v>
      </c>
      <c r="N5593" t="str">
        <f>TEXT(SalesData[[#This Row],[Order Date]], "mmmm")</f>
        <v>June</v>
      </c>
      <c r="O5593" s="7">
        <f>IF(SalesData[Sales]=0,0,SalesData[Profit]/SalesData[Sales])</f>
        <v>0.26409552116870882</v>
      </c>
      <c r="P5593" s="8">
        <f t="shared" si="87"/>
        <v>1.0316723408645414E-4</v>
      </c>
      <c r="Q5593" t="str">
        <f>IF(SalesData[[#This Row],[Discount]]&gt;0, "Yes", "No")</f>
        <v>Yes</v>
      </c>
      <c r="R5593" t="str">
        <f>TEXT(SalesData[[#This Row],[Order Date]],"mmm-yyyy")</f>
        <v>Jun-2024</v>
      </c>
      <c r="S5593">
        <f>YEAR(SalesData[[#This Row],[Order Date]])*100 + MONTH(SalesData[[#This Row],[Order Date]])</f>
        <v>202406</v>
      </c>
    </row>
    <row r="5594" spans="1:19" x14ac:dyDescent="0.3">
      <c r="A5594" t="s">
        <v>11477</v>
      </c>
      <c r="B5594" s="3">
        <v>45463</v>
      </c>
      <c r="C5594" t="s">
        <v>11478</v>
      </c>
      <c r="D5594" t="s">
        <v>23</v>
      </c>
      <c r="E5594" t="s">
        <v>26</v>
      </c>
      <c r="F5594" t="s">
        <v>39</v>
      </c>
      <c r="G5594">
        <v>1</v>
      </c>
      <c r="H5594" s="5">
        <v>323.66000000000003</v>
      </c>
      <c r="I5594" s="5">
        <v>0.21</v>
      </c>
      <c r="J5594" s="5">
        <v>255.69139999999999</v>
      </c>
      <c r="K5594" s="5">
        <v>60.467507711611098</v>
      </c>
      <c r="L5594">
        <f>YEAR(SalesData[Order Date])</f>
        <v>2024</v>
      </c>
      <c r="M5594">
        <f>MONTH(SalesData[Order Date])</f>
        <v>6</v>
      </c>
      <c r="N5594" t="str">
        <f>TEXT(SalesData[[#This Row],[Order Date]], "mmmm")</f>
        <v>June</v>
      </c>
      <c r="O5594" s="7">
        <f>IF(SalesData[Sales]=0,0,SalesData[Profit]/SalesData[Sales])</f>
        <v>0.23648627881739903</v>
      </c>
      <c r="P5594" s="8">
        <f t="shared" si="87"/>
        <v>6.4882901810541915E-4</v>
      </c>
      <c r="Q5594" t="str">
        <f>IF(SalesData[[#This Row],[Discount]]&gt;0, "Yes", "No")</f>
        <v>Yes</v>
      </c>
      <c r="R5594" t="str">
        <f>TEXT(SalesData[[#This Row],[Order Date]],"mmm-yyyy")</f>
        <v>Jun-2024</v>
      </c>
      <c r="S5594">
        <f>YEAR(SalesData[[#This Row],[Order Date]])*100 + MONTH(SalesData[[#This Row],[Order Date]])</f>
        <v>202406</v>
      </c>
    </row>
    <row r="5595" spans="1:19" x14ac:dyDescent="0.3">
      <c r="A5595" t="s">
        <v>11524</v>
      </c>
      <c r="B5595" s="3">
        <v>45467</v>
      </c>
      <c r="C5595" t="s">
        <v>11525</v>
      </c>
      <c r="D5595" t="s">
        <v>18</v>
      </c>
      <c r="E5595" t="s">
        <v>26</v>
      </c>
      <c r="F5595" t="s">
        <v>91</v>
      </c>
      <c r="G5595">
        <v>8</v>
      </c>
      <c r="H5595" s="5">
        <v>55.65</v>
      </c>
      <c r="I5595" s="5">
        <v>0.18</v>
      </c>
      <c r="J5595" s="5">
        <v>365.06400000000002</v>
      </c>
      <c r="K5595" s="5">
        <v>52.705198786045912</v>
      </c>
      <c r="L5595">
        <f>YEAR(SalesData[Order Date])</f>
        <v>2024</v>
      </c>
      <c r="M5595">
        <f>MONTH(SalesData[Order Date])</f>
        <v>6</v>
      </c>
      <c r="N5595" t="str">
        <f>TEXT(SalesData[[#This Row],[Order Date]], "mmmm")</f>
        <v>June</v>
      </c>
      <c r="O5595" s="7">
        <f>IF(SalesData[Sales]=0,0,SalesData[Profit]/SalesData[Sales])</f>
        <v>0.14437249026484647</v>
      </c>
      <c r="P5595" s="8">
        <f t="shared" si="87"/>
        <v>4.0431266846361187E-4</v>
      </c>
      <c r="Q5595" t="str">
        <f>IF(SalesData[[#This Row],[Discount]]&gt;0, "Yes", "No")</f>
        <v>Yes</v>
      </c>
      <c r="R5595" t="str">
        <f>TEXT(SalesData[[#This Row],[Order Date]],"mmm-yyyy")</f>
        <v>Jun-2024</v>
      </c>
      <c r="S5595">
        <f>YEAR(SalesData[[#This Row],[Order Date]])*100 + MONTH(SalesData[[#This Row],[Order Date]])</f>
        <v>202406</v>
      </c>
    </row>
    <row r="5596" spans="1:19" x14ac:dyDescent="0.3">
      <c r="A5596" t="s">
        <v>11597</v>
      </c>
      <c r="B5596" s="3">
        <v>45470</v>
      </c>
      <c r="C5596" t="s">
        <v>11598</v>
      </c>
      <c r="D5596" t="s">
        <v>13</v>
      </c>
      <c r="E5596" t="s">
        <v>26</v>
      </c>
      <c r="F5596" t="s">
        <v>62</v>
      </c>
      <c r="G5596">
        <v>1</v>
      </c>
      <c r="H5596" s="5">
        <v>179.35</v>
      </c>
      <c r="I5596" s="5">
        <v>0.17</v>
      </c>
      <c r="J5596" s="5">
        <v>148.8605</v>
      </c>
      <c r="K5596" s="5">
        <v>27.823876312884479</v>
      </c>
      <c r="L5596">
        <f>YEAR(SalesData[Order Date])</f>
        <v>2024</v>
      </c>
      <c r="M5596">
        <f>MONTH(SalesData[Order Date])</f>
        <v>6</v>
      </c>
      <c r="N5596" t="str">
        <f>TEXT(SalesData[[#This Row],[Order Date]], "mmmm")</f>
        <v>June</v>
      </c>
      <c r="O5596" s="7">
        <f>IF(SalesData[Sales]=0,0,SalesData[Profit]/SalesData[Sales])</f>
        <v>0.1869124201039529</v>
      </c>
      <c r="P5596" s="8">
        <f t="shared" si="87"/>
        <v>9.4786729857819919E-4</v>
      </c>
      <c r="Q5596" t="str">
        <f>IF(SalesData[[#This Row],[Discount]]&gt;0, "Yes", "No")</f>
        <v>Yes</v>
      </c>
      <c r="R5596" t="str">
        <f>TEXT(SalesData[[#This Row],[Order Date]],"mmm-yyyy")</f>
        <v>Jun-2024</v>
      </c>
      <c r="S5596">
        <f>YEAR(SalesData[[#This Row],[Order Date]])*100 + MONTH(SalesData[[#This Row],[Order Date]])</f>
        <v>202406</v>
      </c>
    </row>
    <row r="5597" spans="1:19" x14ac:dyDescent="0.3">
      <c r="A5597" t="s">
        <v>11710</v>
      </c>
      <c r="B5597" s="3">
        <v>45454</v>
      </c>
      <c r="C5597" t="s">
        <v>11711</v>
      </c>
      <c r="D5597" t="s">
        <v>13</v>
      </c>
      <c r="E5597" t="s">
        <v>26</v>
      </c>
      <c r="F5597" t="s">
        <v>44</v>
      </c>
      <c r="G5597">
        <v>1</v>
      </c>
      <c r="H5597" s="5">
        <v>614.75</v>
      </c>
      <c r="I5597" s="5">
        <v>0.09</v>
      </c>
      <c r="J5597" s="5">
        <v>559.42250000000001</v>
      </c>
      <c r="K5597" s="5">
        <v>47.265837920597512</v>
      </c>
      <c r="L5597">
        <f>YEAR(SalesData[Order Date])</f>
        <v>2024</v>
      </c>
      <c r="M5597">
        <f>MONTH(SalesData[Order Date])</f>
        <v>6</v>
      </c>
      <c r="N5597" t="str">
        <f>TEXT(SalesData[[#This Row],[Order Date]], "mmmm")</f>
        <v>June</v>
      </c>
      <c r="O5597" s="7">
        <f>IF(SalesData[Sales]=0,0,SalesData[Profit]/SalesData[Sales])</f>
        <v>8.4490412739204282E-2</v>
      </c>
      <c r="P5597" s="8">
        <f t="shared" si="87"/>
        <v>1.4640097600650671E-4</v>
      </c>
      <c r="Q5597" t="str">
        <f>IF(SalesData[[#This Row],[Discount]]&gt;0, "Yes", "No")</f>
        <v>Yes</v>
      </c>
      <c r="R5597" t="str">
        <f>TEXT(SalesData[[#This Row],[Order Date]],"mmm-yyyy")</f>
        <v>Jun-2024</v>
      </c>
      <c r="S5597">
        <f>YEAR(SalesData[[#This Row],[Order Date]])*100 + MONTH(SalesData[[#This Row],[Order Date]])</f>
        <v>202406</v>
      </c>
    </row>
    <row r="5598" spans="1:19" x14ac:dyDescent="0.3">
      <c r="A5598" t="s">
        <v>11716</v>
      </c>
      <c r="B5598" s="3">
        <v>45470</v>
      </c>
      <c r="C5598" t="s">
        <v>11717</v>
      </c>
      <c r="D5598" t="s">
        <v>13</v>
      </c>
      <c r="E5598" t="s">
        <v>26</v>
      </c>
      <c r="F5598" t="s">
        <v>34</v>
      </c>
      <c r="G5598">
        <v>2</v>
      </c>
      <c r="H5598" s="5">
        <v>428.16</v>
      </c>
      <c r="I5598" s="5">
        <v>0.22</v>
      </c>
      <c r="J5598" s="5">
        <v>667.92960000000005</v>
      </c>
      <c r="K5598" s="5">
        <v>34.277587237803132</v>
      </c>
      <c r="L5598">
        <f>YEAR(SalesData[Order Date])</f>
        <v>2024</v>
      </c>
      <c r="M5598">
        <f>MONTH(SalesData[Order Date])</f>
        <v>6</v>
      </c>
      <c r="N5598" t="str">
        <f>TEXT(SalesData[[#This Row],[Order Date]], "mmmm")</f>
        <v>June</v>
      </c>
      <c r="O5598" s="7">
        <f>IF(SalesData[Sales]=0,0,SalesData[Profit]/SalesData[Sales])</f>
        <v>5.131916183652159E-2</v>
      </c>
      <c r="P5598" s="8">
        <f t="shared" si="87"/>
        <v>2.5691330343796708E-4</v>
      </c>
      <c r="Q5598" t="str">
        <f>IF(SalesData[[#This Row],[Discount]]&gt;0, "Yes", "No")</f>
        <v>Yes</v>
      </c>
      <c r="R5598" t="str">
        <f>TEXT(SalesData[[#This Row],[Order Date]],"mmm-yyyy")</f>
        <v>Jun-2024</v>
      </c>
      <c r="S5598">
        <f>YEAR(SalesData[[#This Row],[Order Date]])*100 + MONTH(SalesData[[#This Row],[Order Date]])</f>
        <v>202406</v>
      </c>
    </row>
    <row r="5599" spans="1:19" x14ac:dyDescent="0.3">
      <c r="A5599" t="s">
        <v>11759</v>
      </c>
      <c r="B5599" s="3">
        <v>45455</v>
      </c>
      <c r="C5599" t="s">
        <v>11760</v>
      </c>
      <c r="D5599" t="s">
        <v>30</v>
      </c>
      <c r="E5599" t="s">
        <v>26</v>
      </c>
      <c r="F5599" t="s">
        <v>53</v>
      </c>
      <c r="G5599">
        <v>8</v>
      </c>
      <c r="H5599" s="5">
        <v>626.92999999999995</v>
      </c>
      <c r="I5599" s="5">
        <v>0.25</v>
      </c>
      <c r="J5599" s="5">
        <v>3761.58</v>
      </c>
      <c r="K5599" s="5">
        <v>293.26666988356919</v>
      </c>
      <c r="L5599">
        <f>YEAR(SalesData[Order Date])</f>
        <v>2024</v>
      </c>
      <c r="M5599">
        <f>MONTH(SalesData[Order Date])</f>
        <v>6</v>
      </c>
      <c r="N5599" t="str">
        <f>TEXT(SalesData[[#This Row],[Order Date]], "mmmm")</f>
        <v>June</v>
      </c>
      <c r="O5599" s="7">
        <f>IF(SalesData[Sales]=0,0,SalesData[Profit]/SalesData[Sales])</f>
        <v>7.7963693417013383E-2</v>
      </c>
      <c r="P5599" s="8">
        <f t="shared" si="87"/>
        <v>4.9846075319413653E-5</v>
      </c>
      <c r="Q5599" t="str">
        <f>IF(SalesData[[#This Row],[Discount]]&gt;0, "Yes", "No")</f>
        <v>Yes</v>
      </c>
      <c r="R5599" t="str">
        <f>TEXT(SalesData[[#This Row],[Order Date]],"mmm-yyyy")</f>
        <v>Jun-2024</v>
      </c>
      <c r="S5599">
        <f>YEAR(SalesData[[#This Row],[Order Date]])*100 + MONTH(SalesData[[#This Row],[Order Date]])</f>
        <v>202406</v>
      </c>
    </row>
    <row r="5600" spans="1:19" x14ac:dyDescent="0.3">
      <c r="A5600" t="s">
        <v>11914</v>
      </c>
      <c r="B5600" s="3">
        <v>45473</v>
      </c>
      <c r="C5600" t="s">
        <v>11915</v>
      </c>
      <c r="D5600" t="s">
        <v>13</v>
      </c>
      <c r="E5600" t="s">
        <v>26</v>
      </c>
      <c r="F5600" t="s">
        <v>44</v>
      </c>
      <c r="G5600">
        <v>2</v>
      </c>
      <c r="H5600" s="5">
        <v>484.51</v>
      </c>
      <c r="I5600" s="5">
        <v>0.18</v>
      </c>
      <c r="J5600" s="5">
        <v>794.59640000000002</v>
      </c>
      <c r="K5600" s="5">
        <v>187.5530091083954</v>
      </c>
      <c r="L5600">
        <f>YEAR(SalesData[Order Date])</f>
        <v>2024</v>
      </c>
      <c r="M5600">
        <f>MONTH(SalesData[Order Date])</f>
        <v>6</v>
      </c>
      <c r="N5600" t="str">
        <f>TEXT(SalesData[[#This Row],[Order Date]], "mmmm")</f>
        <v>June</v>
      </c>
      <c r="O5600" s="7">
        <f>IF(SalesData[Sales]=0,0,SalesData[Profit]/SalesData[Sales])</f>
        <v>0.2360355635998293</v>
      </c>
      <c r="P5600" s="8">
        <f t="shared" si="87"/>
        <v>1.8575467998596521E-4</v>
      </c>
      <c r="Q5600" t="str">
        <f>IF(SalesData[[#This Row],[Discount]]&gt;0, "Yes", "No")</f>
        <v>Yes</v>
      </c>
      <c r="R5600" t="str">
        <f>TEXT(SalesData[[#This Row],[Order Date]],"mmm-yyyy")</f>
        <v>Jun-2024</v>
      </c>
      <c r="S5600">
        <f>YEAR(SalesData[[#This Row],[Order Date]])*100 + MONTH(SalesData[[#This Row],[Order Date]])</f>
        <v>202406</v>
      </c>
    </row>
    <row r="5601" spans="1:19" x14ac:dyDescent="0.3">
      <c r="A5601" t="s">
        <v>11918</v>
      </c>
      <c r="B5601" s="3">
        <v>45458</v>
      </c>
      <c r="C5601" t="s">
        <v>11919</v>
      </c>
      <c r="D5601" t="s">
        <v>13</v>
      </c>
      <c r="E5601" t="s">
        <v>14</v>
      </c>
      <c r="F5601" t="s">
        <v>53</v>
      </c>
      <c r="G5601">
        <v>3</v>
      </c>
      <c r="H5601" s="5">
        <v>831.76</v>
      </c>
      <c r="I5601" s="5">
        <v>0.02</v>
      </c>
      <c r="J5601" s="5">
        <v>2445.3744000000002</v>
      </c>
      <c r="K5601" s="5">
        <v>526.12996483299821</v>
      </c>
      <c r="L5601">
        <f>YEAR(SalesData[Order Date])</f>
        <v>2024</v>
      </c>
      <c r="M5601">
        <f>MONTH(SalesData[Order Date])</f>
        <v>6</v>
      </c>
      <c r="N5601" t="str">
        <f>TEXT(SalesData[[#This Row],[Order Date]], "mmmm")</f>
        <v>June</v>
      </c>
      <c r="O5601" s="7">
        <f>IF(SalesData[Sales]=0,0,SalesData[Profit]/SalesData[Sales])</f>
        <v>0.21515313353775117</v>
      </c>
      <c r="P5601" s="8">
        <f t="shared" si="87"/>
        <v>8.0151325702927142E-6</v>
      </c>
      <c r="Q5601" t="str">
        <f>IF(SalesData[[#This Row],[Discount]]&gt;0, "Yes", "No")</f>
        <v>Yes</v>
      </c>
      <c r="R5601" t="str">
        <f>TEXT(SalesData[[#This Row],[Order Date]],"mmm-yyyy")</f>
        <v>Jun-2024</v>
      </c>
      <c r="S5601">
        <f>YEAR(SalesData[[#This Row],[Order Date]])*100 + MONTH(SalesData[[#This Row],[Order Date]])</f>
        <v>202406</v>
      </c>
    </row>
    <row r="5602" spans="1:19" x14ac:dyDescent="0.3">
      <c r="A5602" t="s">
        <v>11966</v>
      </c>
      <c r="B5602" s="3">
        <v>45446</v>
      </c>
      <c r="C5602" t="s">
        <v>11967</v>
      </c>
      <c r="D5602" t="s">
        <v>23</v>
      </c>
      <c r="E5602" t="s">
        <v>14</v>
      </c>
      <c r="F5602" t="s">
        <v>15</v>
      </c>
      <c r="G5602">
        <v>3</v>
      </c>
      <c r="H5602" s="5">
        <v>391.98</v>
      </c>
      <c r="I5602" s="5">
        <v>0.24</v>
      </c>
      <c r="J5602" s="5">
        <v>893.71440000000007</v>
      </c>
      <c r="K5602" s="5">
        <v>223.76383086307609</v>
      </c>
      <c r="L5602">
        <f>YEAR(SalesData[Order Date])</f>
        <v>2024</v>
      </c>
      <c r="M5602">
        <f>MONTH(SalesData[Order Date])</f>
        <v>6</v>
      </c>
      <c r="N5602" t="str">
        <f>TEXT(SalesData[[#This Row],[Order Date]], "mmmm")</f>
        <v>June</v>
      </c>
      <c r="O5602" s="7">
        <f>IF(SalesData[Sales]=0,0,SalesData[Profit]/SalesData[Sales])</f>
        <v>0.2503750984241454</v>
      </c>
      <c r="P5602" s="8">
        <f t="shared" si="87"/>
        <v>2.0409204551252613E-4</v>
      </c>
      <c r="Q5602" t="str">
        <f>IF(SalesData[[#This Row],[Discount]]&gt;0, "Yes", "No")</f>
        <v>Yes</v>
      </c>
      <c r="R5602" t="str">
        <f>TEXT(SalesData[[#This Row],[Order Date]],"mmm-yyyy")</f>
        <v>Jun-2024</v>
      </c>
      <c r="S5602">
        <f>YEAR(SalesData[[#This Row],[Order Date]])*100 + MONTH(SalesData[[#This Row],[Order Date]])</f>
        <v>202406</v>
      </c>
    </row>
    <row r="5603" spans="1:19" x14ac:dyDescent="0.3">
      <c r="A5603" t="s">
        <v>12076</v>
      </c>
      <c r="B5603" s="3">
        <v>45463</v>
      </c>
      <c r="C5603" t="s">
        <v>12077</v>
      </c>
      <c r="D5603" t="s">
        <v>30</v>
      </c>
      <c r="E5603" t="s">
        <v>26</v>
      </c>
      <c r="F5603" t="s">
        <v>31</v>
      </c>
      <c r="G5603">
        <v>9</v>
      </c>
      <c r="H5603" s="5">
        <v>139.5</v>
      </c>
      <c r="I5603" s="5">
        <v>0.1</v>
      </c>
      <c r="J5603" s="5">
        <v>1129.95</v>
      </c>
      <c r="K5603" s="5">
        <v>245.67666550507619</v>
      </c>
      <c r="L5603">
        <f>YEAR(SalesData[Order Date])</f>
        <v>2024</v>
      </c>
      <c r="M5603">
        <f>MONTH(SalesData[Order Date])</f>
        <v>6</v>
      </c>
      <c r="N5603" t="str">
        <f>TEXT(SalesData[[#This Row],[Order Date]], "mmmm")</f>
        <v>June</v>
      </c>
      <c r="O5603" s="7">
        <f>IF(SalesData[Sales]=0,0,SalesData[Profit]/SalesData[Sales])</f>
        <v>0.21742259879204937</v>
      </c>
      <c r="P5603" s="8">
        <f t="shared" si="87"/>
        <v>7.9649542015133414E-5</v>
      </c>
      <c r="Q5603" t="str">
        <f>IF(SalesData[[#This Row],[Discount]]&gt;0, "Yes", "No")</f>
        <v>Yes</v>
      </c>
      <c r="R5603" t="str">
        <f>TEXT(SalesData[[#This Row],[Order Date]],"mmm-yyyy")</f>
        <v>Jun-2024</v>
      </c>
      <c r="S5603">
        <f>YEAR(SalesData[[#This Row],[Order Date]])*100 + MONTH(SalesData[[#This Row],[Order Date]])</f>
        <v>202406</v>
      </c>
    </row>
    <row r="5604" spans="1:19" x14ac:dyDescent="0.3">
      <c r="A5604" t="s">
        <v>12127</v>
      </c>
      <c r="B5604" s="3">
        <v>45469</v>
      </c>
      <c r="C5604" t="s">
        <v>12128</v>
      </c>
      <c r="D5604" t="s">
        <v>23</v>
      </c>
      <c r="E5604" t="s">
        <v>19</v>
      </c>
      <c r="F5604" t="s">
        <v>34</v>
      </c>
      <c r="G5604">
        <v>8</v>
      </c>
      <c r="H5604" s="5">
        <v>681.95</v>
      </c>
      <c r="I5604" s="5">
        <v>0.13</v>
      </c>
      <c r="J5604" s="5">
        <v>4746.3720000000003</v>
      </c>
      <c r="K5604" s="5">
        <v>260.48802578845192</v>
      </c>
      <c r="L5604">
        <f>YEAR(SalesData[Order Date])</f>
        <v>2024</v>
      </c>
      <c r="M5604">
        <f>MONTH(SalesData[Order Date])</f>
        <v>6</v>
      </c>
      <c r="N5604" t="str">
        <f>TEXT(SalesData[[#This Row],[Order Date]], "mmmm")</f>
        <v>June</v>
      </c>
      <c r="O5604" s="7">
        <f>IF(SalesData[Sales]=0,0,SalesData[Profit]/SalesData[Sales])</f>
        <v>5.488150229026547E-2</v>
      </c>
      <c r="P5604" s="8">
        <f t="shared" si="87"/>
        <v>2.3828726446220398E-5</v>
      </c>
      <c r="Q5604" t="str">
        <f>IF(SalesData[[#This Row],[Discount]]&gt;0, "Yes", "No")</f>
        <v>Yes</v>
      </c>
      <c r="R5604" t="str">
        <f>TEXT(SalesData[[#This Row],[Order Date]],"mmm-yyyy")</f>
        <v>Jun-2024</v>
      </c>
      <c r="S5604">
        <f>YEAR(SalesData[[#This Row],[Order Date]])*100 + MONTH(SalesData[[#This Row],[Order Date]])</f>
        <v>202406</v>
      </c>
    </row>
    <row r="5605" spans="1:19" x14ac:dyDescent="0.3">
      <c r="A5605" t="s">
        <v>12225</v>
      </c>
      <c r="B5605" s="3">
        <v>45472</v>
      </c>
      <c r="C5605" t="s">
        <v>12226</v>
      </c>
      <c r="D5605" t="s">
        <v>23</v>
      </c>
      <c r="E5605" t="s">
        <v>26</v>
      </c>
      <c r="F5605" t="s">
        <v>27</v>
      </c>
      <c r="G5605">
        <v>8</v>
      </c>
      <c r="H5605" s="5">
        <v>191.73</v>
      </c>
      <c r="I5605" s="5">
        <v>0.3</v>
      </c>
      <c r="J5605" s="5">
        <v>1073.6880000000001</v>
      </c>
      <c r="K5605" s="5">
        <v>63.088121231697023</v>
      </c>
      <c r="L5605">
        <f>YEAR(SalesData[Order Date])</f>
        <v>2024</v>
      </c>
      <c r="M5605">
        <f>MONTH(SalesData[Order Date])</f>
        <v>6</v>
      </c>
      <c r="N5605" t="str">
        <f>TEXT(SalesData[[#This Row],[Order Date]], "mmmm")</f>
        <v>June</v>
      </c>
      <c r="O5605" s="7">
        <f>IF(SalesData[Sales]=0,0,SalesData[Profit]/SalesData[Sales])</f>
        <v>5.8758336902058159E-2</v>
      </c>
      <c r="P5605" s="8">
        <f t="shared" si="87"/>
        <v>1.9558754498513536E-4</v>
      </c>
      <c r="Q5605" t="str">
        <f>IF(SalesData[[#This Row],[Discount]]&gt;0, "Yes", "No")</f>
        <v>Yes</v>
      </c>
      <c r="R5605" t="str">
        <f>TEXT(SalesData[[#This Row],[Order Date]],"mmm-yyyy")</f>
        <v>Jun-2024</v>
      </c>
      <c r="S5605">
        <f>YEAR(SalesData[[#This Row],[Order Date]])*100 + MONTH(SalesData[[#This Row],[Order Date]])</f>
        <v>202406</v>
      </c>
    </row>
    <row r="5606" spans="1:19" x14ac:dyDescent="0.3">
      <c r="A5606" t="s">
        <v>12252</v>
      </c>
      <c r="B5606" s="3">
        <v>45461</v>
      </c>
      <c r="C5606" t="s">
        <v>12253</v>
      </c>
      <c r="D5606" t="s">
        <v>30</v>
      </c>
      <c r="E5606" t="s">
        <v>19</v>
      </c>
      <c r="F5606" t="s">
        <v>53</v>
      </c>
      <c r="G5606">
        <v>7</v>
      </c>
      <c r="H5606" s="5">
        <v>804.91</v>
      </c>
      <c r="I5606" s="5">
        <v>0.23</v>
      </c>
      <c r="J5606" s="5">
        <v>4338.4648999999999</v>
      </c>
      <c r="K5606" s="5">
        <v>1129.5543764534721</v>
      </c>
      <c r="L5606">
        <f>YEAR(SalesData[Order Date])</f>
        <v>2024</v>
      </c>
      <c r="M5606">
        <f>MONTH(SalesData[Order Date])</f>
        <v>6</v>
      </c>
      <c r="N5606" t="str">
        <f>TEXT(SalesData[[#This Row],[Order Date]], "mmmm")</f>
        <v>June</v>
      </c>
      <c r="O5606" s="7">
        <f>IF(SalesData[Sales]=0,0,SalesData[Profit]/SalesData[Sales])</f>
        <v>0.26035807652920556</v>
      </c>
      <c r="P5606" s="8">
        <f t="shared" si="87"/>
        <v>4.0820890356863322E-5</v>
      </c>
      <c r="Q5606" t="str">
        <f>IF(SalesData[[#This Row],[Discount]]&gt;0, "Yes", "No")</f>
        <v>Yes</v>
      </c>
      <c r="R5606" t="str">
        <f>TEXT(SalesData[[#This Row],[Order Date]],"mmm-yyyy")</f>
        <v>Jun-2024</v>
      </c>
      <c r="S5606">
        <f>YEAR(SalesData[[#This Row],[Order Date]])*100 + MONTH(SalesData[[#This Row],[Order Date]])</f>
        <v>202406</v>
      </c>
    </row>
    <row r="5607" spans="1:19" x14ac:dyDescent="0.3">
      <c r="A5607" t="s">
        <v>12305</v>
      </c>
      <c r="B5607" s="3">
        <v>45460</v>
      </c>
      <c r="C5607" t="s">
        <v>12306</v>
      </c>
      <c r="D5607" t="s">
        <v>13</v>
      </c>
      <c r="E5607" t="s">
        <v>26</v>
      </c>
      <c r="F5607" t="s">
        <v>20</v>
      </c>
      <c r="G5607">
        <v>1</v>
      </c>
      <c r="H5607" s="5">
        <v>817.81</v>
      </c>
      <c r="I5607" s="5">
        <v>0.14000000000000001</v>
      </c>
      <c r="J5607" s="5">
        <v>703.31659999999999</v>
      </c>
      <c r="K5607" s="5">
        <v>163.84539339459911</v>
      </c>
      <c r="L5607">
        <f>YEAR(SalesData[Order Date])</f>
        <v>2024</v>
      </c>
      <c r="M5607">
        <f>MONTH(SalesData[Order Date])</f>
        <v>6</v>
      </c>
      <c r="N5607" t="str">
        <f>TEXT(SalesData[[#This Row],[Order Date]], "mmmm")</f>
        <v>June</v>
      </c>
      <c r="O5607" s="7">
        <f>IF(SalesData[Sales]=0,0,SalesData[Profit]/SalesData[Sales])</f>
        <v>0.23296107811844496</v>
      </c>
      <c r="P5607" s="8">
        <f t="shared" si="87"/>
        <v>1.711889069588291E-4</v>
      </c>
      <c r="Q5607" t="str">
        <f>IF(SalesData[[#This Row],[Discount]]&gt;0, "Yes", "No")</f>
        <v>Yes</v>
      </c>
      <c r="R5607" t="str">
        <f>TEXT(SalesData[[#This Row],[Order Date]],"mmm-yyyy")</f>
        <v>Jun-2024</v>
      </c>
      <c r="S5607">
        <f>YEAR(SalesData[[#This Row],[Order Date]])*100 + MONTH(SalesData[[#This Row],[Order Date]])</f>
        <v>202406</v>
      </c>
    </row>
    <row r="5608" spans="1:19" x14ac:dyDescent="0.3">
      <c r="A5608" t="s">
        <v>12418</v>
      </c>
      <c r="B5608" s="3">
        <v>45457</v>
      </c>
      <c r="C5608" t="s">
        <v>12419</v>
      </c>
      <c r="D5608" t="s">
        <v>18</v>
      </c>
      <c r="E5608" t="s">
        <v>19</v>
      </c>
      <c r="F5608" t="s">
        <v>91</v>
      </c>
      <c r="G5608">
        <v>5</v>
      </c>
      <c r="H5608" s="5">
        <v>964.48</v>
      </c>
      <c r="I5608" s="5">
        <v>0.18</v>
      </c>
      <c r="J5608" s="5">
        <v>3954.3679999999999</v>
      </c>
      <c r="K5608" s="5">
        <v>837.81568458213212</v>
      </c>
      <c r="L5608">
        <f>YEAR(SalesData[Order Date])</f>
        <v>2024</v>
      </c>
      <c r="M5608">
        <f>MONTH(SalesData[Order Date])</f>
        <v>6</v>
      </c>
      <c r="N5608" t="str">
        <f>TEXT(SalesData[[#This Row],[Order Date]], "mmmm")</f>
        <v>June</v>
      </c>
      <c r="O5608" s="7">
        <f>IF(SalesData[Sales]=0,0,SalesData[Profit]/SalesData[Sales])</f>
        <v>0.21187094488477859</v>
      </c>
      <c r="P5608" s="8">
        <f t="shared" si="87"/>
        <v>3.7325812873258131E-5</v>
      </c>
      <c r="Q5608" t="str">
        <f>IF(SalesData[[#This Row],[Discount]]&gt;0, "Yes", "No")</f>
        <v>Yes</v>
      </c>
      <c r="R5608" t="str">
        <f>TEXT(SalesData[[#This Row],[Order Date]],"mmm-yyyy")</f>
        <v>Jun-2024</v>
      </c>
      <c r="S5608">
        <f>YEAR(SalesData[[#This Row],[Order Date]])*100 + MONTH(SalesData[[#This Row],[Order Date]])</f>
        <v>202406</v>
      </c>
    </row>
    <row r="5609" spans="1:19" x14ac:dyDescent="0.3">
      <c r="A5609" t="s">
        <v>12489</v>
      </c>
      <c r="B5609" s="3">
        <v>45446</v>
      </c>
      <c r="C5609" t="s">
        <v>12490</v>
      </c>
      <c r="D5609" t="s">
        <v>18</v>
      </c>
      <c r="E5609" t="s">
        <v>26</v>
      </c>
      <c r="F5609" t="s">
        <v>20</v>
      </c>
      <c r="G5609">
        <v>1</v>
      </c>
      <c r="H5609" s="5">
        <v>898.01</v>
      </c>
      <c r="I5609" s="5">
        <v>0.12</v>
      </c>
      <c r="J5609" s="5">
        <v>790.24879999999996</v>
      </c>
      <c r="K5609" s="5">
        <v>69.10627582214417</v>
      </c>
      <c r="L5609">
        <f>YEAR(SalesData[Order Date])</f>
        <v>2024</v>
      </c>
      <c r="M5609">
        <f>MONTH(SalesData[Order Date])</f>
        <v>6</v>
      </c>
      <c r="N5609" t="str">
        <f>TEXT(SalesData[[#This Row],[Order Date]], "mmmm")</f>
        <v>June</v>
      </c>
      <c r="O5609" s="7">
        <f>IF(SalesData[Sales]=0,0,SalesData[Profit]/SalesData[Sales])</f>
        <v>8.7448757685103948E-2</v>
      </c>
      <c r="P5609" s="8">
        <f t="shared" si="87"/>
        <v>1.3362880146100824E-4</v>
      </c>
      <c r="Q5609" t="str">
        <f>IF(SalesData[[#This Row],[Discount]]&gt;0, "Yes", "No")</f>
        <v>Yes</v>
      </c>
      <c r="R5609" t="str">
        <f>TEXT(SalesData[[#This Row],[Order Date]],"mmm-yyyy")</f>
        <v>Jun-2024</v>
      </c>
      <c r="S5609">
        <f>YEAR(SalesData[[#This Row],[Order Date]])*100 + MONTH(SalesData[[#This Row],[Order Date]])</f>
        <v>202406</v>
      </c>
    </row>
    <row r="5610" spans="1:19" x14ac:dyDescent="0.3">
      <c r="A5610" t="s">
        <v>12508</v>
      </c>
      <c r="B5610" s="3">
        <v>45463</v>
      </c>
      <c r="C5610" t="s">
        <v>12509</v>
      </c>
      <c r="D5610" t="s">
        <v>23</v>
      </c>
      <c r="E5610" t="s">
        <v>26</v>
      </c>
      <c r="F5610" t="s">
        <v>20</v>
      </c>
      <c r="G5610">
        <v>8</v>
      </c>
      <c r="H5610" s="5">
        <v>396.56</v>
      </c>
      <c r="I5610" s="5">
        <v>0.17</v>
      </c>
      <c r="J5610" s="5">
        <v>2633.1583999999998</v>
      </c>
      <c r="K5610" s="5">
        <v>551.25000792148296</v>
      </c>
      <c r="L5610">
        <f>YEAR(SalesData[Order Date])</f>
        <v>2024</v>
      </c>
      <c r="M5610">
        <f>MONTH(SalesData[Order Date])</f>
        <v>6</v>
      </c>
      <c r="N5610" t="str">
        <f>TEXT(SalesData[[#This Row],[Order Date]], "mmmm")</f>
        <v>June</v>
      </c>
      <c r="O5610" s="7">
        <f>IF(SalesData[Sales]=0,0,SalesData[Profit]/SalesData[Sales])</f>
        <v>0.20934935320316583</v>
      </c>
      <c r="P5610" s="8">
        <f t="shared" si="87"/>
        <v>5.3585838208593913E-5</v>
      </c>
      <c r="Q5610" t="str">
        <f>IF(SalesData[[#This Row],[Discount]]&gt;0, "Yes", "No")</f>
        <v>Yes</v>
      </c>
      <c r="R5610" t="str">
        <f>TEXT(SalesData[[#This Row],[Order Date]],"mmm-yyyy")</f>
        <v>Jun-2024</v>
      </c>
      <c r="S5610">
        <f>YEAR(SalesData[[#This Row],[Order Date]])*100 + MONTH(SalesData[[#This Row],[Order Date]])</f>
        <v>202406</v>
      </c>
    </row>
    <row r="5611" spans="1:19" x14ac:dyDescent="0.3">
      <c r="A5611" t="s">
        <v>12510</v>
      </c>
      <c r="B5611" s="3">
        <v>45453</v>
      </c>
      <c r="C5611" t="s">
        <v>12511</v>
      </c>
      <c r="D5611" t="s">
        <v>13</v>
      </c>
      <c r="E5611" t="s">
        <v>19</v>
      </c>
      <c r="F5611" t="s">
        <v>62</v>
      </c>
      <c r="G5611">
        <v>7</v>
      </c>
      <c r="H5611" s="5">
        <v>707.46</v>
      </c>
      <c r="I5611" s="5">
        <v>0.17</v>
      </c>
      <c r="J5611" s="5">
        <v>4110.3425999999999</v>
      </c>
      <c r="K5611" s="5">
        <v>907.66448887925787</v>
      </c>
      <c r="L5611">
        <f>YEAR(SalesData[Order Date])</f>
        <v>2024</v>
      </c>
      <c r="M5611">
        <f>MONTH(SalesData[Order Date])</f>
        <v>6</v>
      </c>
      <c r="N5611" t="str">
        <f>TEXT(SalesData[[#This Row],[Order Date]], "mmmm")</f>
        <v>June</v>
      </c>
      <c r="O5611" s="7">
        <f>IF(SalesData[Sales]=0,0,SalesData[Profit]/SalesData[Sales])</f>
        <v>0.22082453391580009</v>
      </c>
      <c r="P5611" s="8">
        <f t="shared" si="87"/>
        <v>3.4328038738182069E-5</v>
      </c>
      <c r="Q5611" t="str">
        <f>IF(SalesData[[#This Row],[Discount]]&gt;0, "Yes", "No")</f>
        <v>Yes</v>
      </c>
      <c r="R5611" t="str">
        <f>TEXT(SalesData[[#This Row],[Order Date]],"mmm-yyyy")</f>
        <v>Jun-2024</v>
      </c>
      <c r="S5611">
        <f>YEAR(SalesData[[#This Row],[Order Date]])*100 + MONTH(SalesData[[#This Row],[Order Date]])</f>
        <v>202406</v>
      </c>
    </row>
    <row r="5612" spans="1:19" x14ac:dyDescent="0.3">
      <c r="A5612" t="s">
        <v>12520</v>
      </c>
      <c r="B5612" s="3">
        <v>45465</v>
      </c>
      <c r="C5612" t="s">
        <v>12521</v>
      </c>
      <c r="D5612" t="s">
        <v>23</v>
      </c>
      <c r="E5612" t="s">
        <v>14</v>
      </c>
      <c r="F5612" t="s">
        <v>62</v>
      </c>
      <c r="G5612">
        <v>4</v>
      </c>
      <c r="H5612" s="5">
        <v>748.72</v>
      </c>
      <c r="I5612" s="5">
        <v>0.24</v>
      </c>
      <c r="J5612" s="5">
        <v>2276.1088</v>
      </c>
      <c r="K5612" s="5">
        <v>377.52589928671341</v>
      </c>
      <c r="L5612">
        <f>YEAR(SalesData[Order Date])</f>
        <v>2024</v>
      </c>
      <c r="M5612">
        <f>MONTH(SalesData[Order Date])</f>
        <v>6</v>
      </c>
      <c r="N5612" t="str">
        <f>TEXT(SalesData[[#This Row],[Order Date]], "mmmm")</f>
        <v>June</v>
      </c>
      <c r="O5612" s="7">
        <f>IF(SalesData[Sales]=0,0,SalesData[Profit]/SalesData[Sales])</f>
        <v>0.16586461037658368</v>
      </c>
      <c r="P5612" s="8">
        <f t="shared" si="87"/>
        <v>8.0136766748584241E-5</v>
      </c>
      <c r="Q5612" t="str">
        <f>IF(SalesData[[#This Row],[Discount]]&gt;0, "Yes", "No")</f>
        <v>Yes</v>
      </c>
      <c r="R5612" t="str">
        <f>TEXT(SalesData[[#This Row],[Order Date]],"mmm-yyyy")</f>
        <v>Jun-2024</v>
      </c>
      <c r="S5612">
        <f>YEAR(SalesData[[#This Row],[Order Date]])*100 + MONTH(SalesData[[#This Row],[Order Date]])</f>
        <v>202406</v>
      </c>
    </row>
    <row r="5613" spans="1:19" x14ac:dyDescent="0.3">
      <c r="A5613" t="s">
        <v>12563</v>
      </c>
      <c r="B5613" s="3">
        <v>45462</v>
      </c>
      <c r="C5613" t="s">
        <v>12564</v>
      </c>
      <c r="D5613" t="s">
        <v>30</v>
      </c>
      <c r="E5613" t="s">
        <v>14</v>
      </c>
      <c r="F5613" t="s">
        <v>91</v>
      </c>
      <c r="G5613">
        <v>6</v>
      </c>
      <c r="H5613" s="5">
        <v>526.04</v>
      </c>
      <c r="I5613" s="5">
        <v>7.0000000000000007E-2</v>
      </c>
      <c r="J5613" s="5">
        <v>2935.3031999999989</v>
      </c>
      <c r="K5613" s="5">
        <v>155.46388014690149</v>
      </c>
      <c r="L5613">
        <f>YEAR(SalesData[Order Date])</f>
        <v>2024</v>
      </c>
      <c r="M5613">
        <f>MONTH(SalesData[Order Date])</f>
        <v>6</v>
      </c>
      <c r="N5613" t="str">
        <f>TEXT(SalesData[[#This Row],[Order Date]], "mmmm")</f>
        <v>June</v>
      </c>
      <c r="O5613" s="7">
        <f>IF(SalesData[Sales]=0,0,SalesData[Profit]/SalesData[Sales])</f>
        <v>5.2963482664040142E-2</v>
      </c>
      <c r="P5613" s="8">
        <f t="shared" si="87"/>
        <v>2.2178288089625635E-5</v>
      </c>
      <c r="Q5613" t="str">
        <f>IF(SalesData[[#This Row],[Discount]]&gt;0, "Yes", "No")</f>
        <v>Yes</v>
      </c>
      <c r="R5613" t="str">
        <f>TEXT(SalesData[[#This Row],[Order Date]],"mmm-yyyy")</f>
        <v>Jun-2024</v>
      </c>
      <c r="S5613">
        <f>YEAR(SalesData[[#This Row],[Order Date]])*100 + MONTH(SalesData[[#This Row],[Order Date]])</f>
        <v>202406</v>
      </c>
    </row>
    <row r="5614" spans="1:19" x14ac:dyDescent="0.3">
      <c r="A5614" t="s">
        <v>12577</v>
      </c>
      <c r="B5614" s="3">
        <v>45460</v>
      </c>
      <c r="C5614" t="s">
        <v>12578</v>
      </c>
      <c r="D5614" t="s">
        <v>18</v>
      </c>
      <c r="E5614" t="s">
        <v>14</v>
      </c>
      <c r="F5614" t="s">
        <v>31</v>
      </c>
      <c r="G5614">
        <v>3</v>
      </c>
      <c r="H5614" s="5">
        <v>711.49</v>
      </c>
      <c r="I5614" s="5">
        <v>0.25</v>
      </c>
      <c r="J5614" s="5">
        <v>1600.8525</v>
      </c>
      <c r="K5614" s="5">
        <v>118.1408231266787</v>
      </c>
      <c r="L5614">
        <f>YEAR(SalesData[Order Date])</f>
        <v>2024</v>
      </c>
      <c r="M5614">
        <f>MONTH(SalesData[Order Date])</f>
        <v>6</v>
      </c>
      <c r="N5614" t="str">
        <f>TEXT(SalesData[[#This Row],[Order Date]], "mmmm")</f>
        <v>June</v>
      </c>
      <c r="O5614" s="7">
        <f>IF(SalesData[Sales]=0,0,SalesData[Profit]/SalesData[Sales])</f>
        <v>7.3798693587746961E-2</v>
      </c>
      <c r="P5614" s="8">
        <f t="shared" si="87"/>
        <v>1.1712509428570088E-4</v>
      </c>
      <c r="Q5614" t="str">
        <f>IF(SalesData[[#This Row],[Discount]]&gt;0, "Yes", "No")</f>
        <v>Yes</v>
      </c>
      <c r="R5614" t="str">
        <f>TEXT(SalesData[[#This Row],[Order Date]],"mmm-yyyy")</f>
        <v>Jun-2024</v>
      </c>
      <c r="S5614">
        <f>YEAR(SalesData[[#This Row],[Order Date]])*100 + MONTH(SalesData[[#This Row],[Order Date]])</f>
        <v>202406</v>
      </c>
    </row>
    <row r="5615" spans="1:19" x14ac:dyDescent="0.3">
      <c r="A5615" t="s">
        <v>12624</v>
      </c>
      <c r="B5615" s="3">
        <v>45462</v>
      </c>
      <c r="C5615" t="s">
        <v>12625</v>
      </c>
      <c r="D5615" t="s">
        <v>18</v>
      </c>
      <c r="E5615" t="s">
        <v>14</v>
      </c>
      <c r="F5615" t="s">
        <v>44</v>
      </c>
      <c r="G5615">
        <v>8</v>
      </c>
      <c r="H5615" s="5">
        <v>208.81</v>
      </c>
      <c r="I5615" s="5">
        <v>0.28999999999999998</v>
      </c>
      <c r="J5615" s="5">
        <v>1186.0408</v>
      </c>
      <c r="K5615" s="5">
        <v>108.2555249145346</v>
      </c>
      <c r="L5615">
        <f>YEAR(SalesData[Order Date])</f>
        <v>2024</v>
      </c>
      <c r="M5615">
        <f>MONTH(SalesData[Order Date])</f>
        <v>6</v>
      </c>
      <c r="N5615" t="str">
        <f>TEXT(SalesData[[#This Row],[Order Date]], "mmmm")</f>
        <v>June</v>
      </c>
      <c r="O5615" s="7">
        <f>IF(SalesData[Sales]=0,0,SalesData[Profit]/SalesData[Sales])</f>
        <v>9.1274705654758759E-2</v>
      </c>
      <c r="P5615" s="8">
        <f t="shared" si="87"/>
        <v>1.7360279680091948E-4</v>
      </c>
      <c r="Q5615" t="str">
        <f>IF(SalesData[[#This Row],[Discount]]&gt;0, "Yes", "No")</f>
        <v>Yes</v>
      </c>
      <c r="R5615" t="str">
        <f>TEXT(SalesData[[#This Row],[Order Date]],"mmm-yyyy")</f>
        <v>Jun-2024</v>
      </c>
      <c r="S5615">
        <f>YEAR(SalesData[[#This Row],[Order Date]])*100 + MONTH(SalesData[[#This Row],[Order Date]])</f>
        <v>202406</v>
      </c>
    </row>
    <row r="5616" spans="1:19" x14ac:dyDescent="0.3">
      <c r="A5616" t="s">
        <v>12628</v>
      </c>
      <c r="B5616" s="3">
        <v>45473</v>
      </c>
      <c r="C5616" t="s">
        <v>12629</v>
      </c>
      <c r="D5616" t="s">
        <v>13</v>
      </c>
      <c r="E5616" t="s">
        <v>14</v>
      </c>
      <c r="F5616" t="s">
        <v>31</v>
      </c>
      <c r="G5616">
        <v>9</v>
      </c>
      <c r="H5616" s="5">
        <v>255.16</v>
      </c>
      <c r="I5616" s="5">
        <v>0.3</v>
      </c>
      <c r="J5616" s="5">
        <v>1607.508</v>
      </c>
      <c r="K5616" s="5">
        <v>384.78136035675948</v>
      </c>
      <c r="L5616">
        <f>YEAR(SalesData[Order Date])</f>
        <v>2024</v>
      </c>
      <c r="M5616">
        <f>MONTH(SalesData[Order Date])</f>
        <v>6</v>
      </c>
      <c r="N5616" t="str">
        <f>TEXT(SalesData[[#This Row],[Order Date]], "mmmm")</f>
        <v>June</v>
      </c>
      <c r="O5616" s="7">
        <f>IF(SalesData[Sales]=0,0,SalesData[Profit]/SalesData[Sales])</f>
        <v>0.23936512935348345</v>
      </c>
      <c r="P5616" s="8">
        <f t="shared" si="87"/>
        <v>1.3063698594346031E-4</v>
      </c>
      <c r="Q5616" t="str">
        <f>IF(SalesData[[#This Row],[Discount]]&gt;0, "Yes", "No")</f>
        <v>Yes</v>
      </c>
      <c r="R5616" t="str">
        <f>TEXT(SalesData[[#This Row],[Order Date]],"mmm-yyyy")</f>
        <v>Jun-2024</v>
      </c>
      <c r="S5616">
        <f>YEAR(SalesData[[#This Row],[Order Date]])*100 + MONTH(SalesData[[#This Row],[Order Date]])</f>
        <v>202406</v>
      </c>
    </row>
    <row r="5617" spans="1:19" x14ac:dyDescent="0.3">
      <c r="A5617" t="s">
        <v>12633</v>
      </c>
      <c r="B5617" s="3">
        <v>45449</v>
      </c>
      <c r="C5617" t="s">
        <v>12634</v>
      </c>
      <c r="D5617" t="s">
        <v>18</v>
      </c>
      <c r="E5617" t="s">
        <v>14</v>
      </c>
      <c r="F5617" t="s">
        <v>31</v>
      </c>
      <c r="G5617">
        <v>2</v>
      </c>
      <c r="H5617" s="5">
        <v>883.96</v>
      </c>
      <c r="I5617" s="5">
        <v>0.05</v>
      </c>
      <c r="J5617" s="5">
        <v>1679.5239999999999</v>
      </c>
      <c r="K5617" s="5">
        <v>307.080968135315</v>
      </c>
      <c r="L5617">
        <f>YEAR(SalesData[Order Date])</f>
        <v>2024</v>
      </c>
      <c r="M5617">
        <f>MONTH(SalesData[Order Date])</f>
        <v>6</v>
      </c>
      <c r="N5617" t="str">
        <f>TEXT(SalesData[[#This Row],[Order Date]], "mmmm")</f>
        <v>June</v>
      </c>
      <c r="O5617" s="7">
        <f>IF(SalesData[Sales]=0,0,SalesData[Profit]/SalesData[Sales])</f>
        <v>0.18283809468356213</v>
      </c>
      <c r="P5617" s="8">
        <f t="shared" si="87"/>
        <v>2.8281822706909816E-5</v>
      </c>
      <c r="Q5617" t="str">
        <f>IF(SalesData[[#This Row],[Discount]]&gt;0, "Yes", "No")</f>
        <v>Yes</v>
      </c>
      <c r="R5617" t="str">
        <f>TEXT(SalesData[[#This Row],[Order Date]],"mmm-yyyy")</f>
        <v>Jun-2024</v>
      </c>
      <c r="S5617">
        <f>YEAR(SalesData[[#This Row],[Order Date]])*100 + MONTH(SalesData[[#This Row],[Order Date]])</f>
        <v>202406</v>
      </c>
    </row>
    <row r="5618" spans="1:19" x14ac:dyDescent="0.3">
      <c r="A5618" t="s">
        <v>12641</v>
      </c>
      <c r="B5618" s="3">
        <v>45445</v>
      </c>
      <c r="C5618" t="s">
        <v>12642</v>
      </c>
      <c r="D5618" t="s">
        <v>13</v>
      </c>
      <c r="E5618" t="s">
        <v>26</v>
      </c>
      <c r="F5618" t="s">
        <v>44</v>
      </c>
      <c r="G5618">
        <v>6</v>
      </c>
      <c r="H5618" s="5">
        <v>385.18</v>
      </c>
      <c r="I5618" s="5">
        <v>0.19</v>
      </c>
      <c r="J5618" s="5">
        <v>1871.9748</v>
      </c>
      <c r="K5618" s="5">
        <v>464.31126995516843</v>
      </c>
      <c r="L5618">
        <f>YEAR(SalesData[Order Date])</f>
        <v>2024</v>
      </c>
      <c r="M5618">
        <f>MONTH(SalesData[Order Date])</f>
        <v>6</v>
      </c>
      <c r="N5618" t="str">
        <f>TEXT(SalesData[[#This Row],[Order Date]], "mmmm")</f>
        <v>June</v>
      </c>
      <c r="O5618" s="7">
        <f>IF(SalesData[Sales]=0,0,SalesData[Profit]/SalesData[Sales])</f>
        <v>0.24803286345263217</v>
      </c>
      <c r="P5618" s="8">
        <f t="shared" si="87"/>
        <v>8.2212645170223444E-5</v>
      </c>
      <c r="Q5618" t="str">
        <f>IF(SalesData[[#This Row],[Discount]]&gt;0, "Yes", "No")</f>
        <v>Yes</v>
      </c>
      <c r="R5618" t="str">
        <f>TEXT(SalesData[[#This Row],[Order Date]],"mmm-yyyy")</f>
        <v>Jun-2024</v>
      </c>
      <c r="S5618">
        <f>YEAR(SalesData[[#This Row],[Order Date]])*100 + MONTH(SalesData[[#This Row],[Order Date]])</f>
        <v>202406</v>
      </c>
    </row>
    <row r="5619" spans="1:19" x14ac:dyDescent="0.3">
      <c r="A5619" t="s">
        <v>12796</v>
      </c>
      <c r="B5619" s="3">
        <v>45464</v>
      </c>
      <c r="C5619" t="s">
        <v>12797</v>
      </c>
      <c r="D5619" t="s">
        <v>13</v>
      </c>
      <c r="E5619" t="s">
        <v>26</v>
      </c>
      <c r="F5619" t="s">
        <v>34</v>
      </c>
      <c r="G5619">
        <v>4</v>
      </c>
      <c r="H5619" s="5">
        <v>943.14</v>
      </c>
      <c r="I5619" s="5">
        <v>0.16</v>
      </c>
      <c r="J5619" s="5">
        <v>3168.9504000000002</v>
      </c>
      <c r="K5619" s="5">
        <v>570.73991013260593</v>
      </c>
      <c r="L5619">
        <f>YEAR(SalesData[Order Date])</f>
        <v>2024</v>
      </c>
      <c r="M5619">
        <f>MONTH(SalesData[Order Date])</f>
        <v>6</v>
      </c>
      <c r="N5619" t="str">
        <f>TEXT(SalesData[[#This Row],[Order Date]], "mmmm")</f>
        <v>June</v>
      </c>
      <c r="O5619" s="7">
        <f>IF(SalesData[Sales]=0,0,SalesData[Profit]/SalesData[Sales])</f>
        <v>0.18010376878495982</v>
      </c>
      <c r="P5619" s="8">
        <f t="shared" si="87"/>
        <v>4.241151896855186E-5</v>
      </c>
      <c r="Q5619" t="str">
        <f>IF(SalesData[[#This Row],[Discount]]&gt;0, "Yes", "No")</f>
        <v>Yes</v>
      </c>
      <c r="R5619" t="str">
        <f>TEXT(SalesData[[#This Row],[Order Date]],"mmm-yyyy")</f>
        <v>Jun-2024</v>
      </c>
      <c r="S5619">
        <f>YEAR(SalesData[[#This Row],[Order Date]])*100 + MONTH(SalesData[[#This Row],[Order Date]])</f>
        <v>202406</v>
      </c>
    </row>
    <row r="5620" spans="1:19" x14ac:dyDescent="0.3">
      <c r="A5620" t="s">
        <v>12905</v>
      </c>
      <c r="B5620" s="3">
        <v>45458</v>
      </c>
      <c r="C5620" t="s">
        <v>12906</v>
      </c>
      <c r="D5620" t="s">
        <v>13</v>
      </c>
      <c r="E5620" t="s">
        <v>19</v>
      </c>
      <c r="F5620" t="s">
        <v>20</v>
      </c>
      <c r="G5620">
        <v>4</v>
      </c>
      <c r="H5620" s="5">
        <v>717.09</v>
      </c>
      <c r="I5620" s="5">
        <v>0.2</v>
      </c>
      <c r="J5620" s="5">
        <v>2294.6880000000001</v>
      </c>
      <c r="K5620" s="5">
        <v>174.0126017228668</v>
      </c>
      <c r="L5620">
        <f>YEAR(SalesData[Order Date])</f>
        <v>2024</v>
      </c>
      <c r="M5620">
        <f>MONTH(SalesData[Order Date])</f>
        <v>6</v>
      </c>
      <c r="N5620" t="str">
        <f>TEXT(SalesData[[#This Row],[Order Date]], "mmmm")</f>
        <v>June</v>
      </c>
      <c r="O5620" s="7">
        <f>IF(SalesData[Sales]=0,0,SalesData[Profit]/SalesData[Sales])</f>
        <v>7.5832793705665785E-2</v>
      </c>
      <c r="P5620" s="8">
        <f t="shared" si="87"/>
        <v>6.9726254723953752E-5</v>
      </c>
      <c r="Q5620" t="str">
        <f>IF(SalesData[[#This Row],[Discount]]&gt;0, "Yes", "No")</f>
        <v>Yes</v>
      </c>
      <c r="R5620" t="str">
        <f>TEXT(SalesData[[#This Row],[Order Date]],"mmm-yyyy")</f>
        <v>Jun-2024</v>
      </c>
      <c r="S5620">
        <f>YEAR(SalesData[[#This Row],[Order Date]])*100 + MONTH(SalesData[[#This Row],[Order Date]])</f>
        <v>202406</v>
      </c>
    </row>
    <row r="5621" spans="1:19" x14ac:dyDescent="0.3">
      <c r="A5621" t="s">
        <v>12956</v>
      </c>
      <c r="B5621" s="3">
        <v>45464</v>
      </c>
      <c r="C5621" t="s">
        <v>12957</v>
      </c>
      <c r="D5621" t="s">
        <v>30</v>
      </c>
      <c r="E5621" t="s">
        <v>14</v>
      </c>
      <c r="F5621" t="s">
        <v>15</v>
      </c>
      <c r="G5621">
        <v>3</v>
      </c>
      <c r="H5621" s="5">
        <v>156.59</v>
      </c>
      <c r="I5621" s="5">
        <v>0.14000000000000001</v>
      </c>
      <c r="J5621" s="5">
        <v>404.00220000000002</v>
      </c>
      <c r="K5621" s="5">
        <v>114.23170384007329</v>
      </c>
      <c r="L5621">
        <f>YEAR(SalesData[Order Date])</f>
        <v>2024</v>
      </c>
      <c r="M5621">
        <f>MONTH(SalesData[Order Date])</f>
        <v>6</v>
      </c>
      <c r="N5621" t="str">
        <f>TEXT(SalesData[[#This Row],[Order Date]], "mmmm")</f>
        <v>June</v>
      </c>
      <c r="O5621" s="7">
        <f>IF(SalesData[Sales]=0,0,SalesData[Profit]/SalesData[Sales])</f>
        <v>0.282750202449574</v>
      </c>
      <c r="P5621" s="8">
        <f t="shared" si="87"/>
        <v>2.9801817910892571E-4</v>
      </c>
      <c r="Q5621" t="str">
        <f>IF(SalesData[[#This Row],[Discount]]&gt;0, "Yes", "No")</f>
        <v>Yes</v>
      </c>
      <c r="R5621" t="str">
        <f>TEXT(SalesData[[#This Row],[Order Date]],"mmm-yyyy")</f>
        <v>Jun-2024</v>
      </c>
      <c r="S5621">
        <f>YEAR(SalesData[[#This Row],[Order Date]])*100 + MONTH(SalesData[[#This Row],[Order Date]])</f>
        <v>202406</v>
      </c>
    </row>
    <row r="5622" spans="1:19" x14ac:dyDescent="0.3">
      <c r="A5622" t="s">
        <v>12966</v>
      </c>
      <c r="B5622" s="3">
        <v>45450</v>
      </c>
      <c r="C5622" t="s">
        <v>12967</v>
      </c>
      <c r="D5622" t="s">
        <v>23</v>
      </c>
      <c r="E5622" t="s">
        <v>19</v>
      </c>
      <c r="F5622" t="s">
        <v>62</v>
      </c>
      <c r="G5622">
        <v>7</v>
      </c>
      <c r="H5622" s="5">
        <v>229.99</v>
      </c>
      <c r="I5622" s="5">
        <v>0.17</v>
      </c>
      <c r="J5622" s="5">
        <v>1336.2419</v>
      </c>
      <c r="K5622" s="5">
        <v>297.764030975053</v>
      </c>
      <c r="L5622">
        <f>YEAR(SalesData[Order Date])</f>
        <v>2024</v>
      </c>
      <c r="M5622">
        <f>MONTH(SalesData[Order Date])</f>
        <v>6</v>
      </c>
      <c r="N5622" t="str">
        <f>TEXT(SalesData[[#This Row],[Order Date]], "mmmm")</f>
        <v>June</v>
      </c>
      <c r="O5622" s="7">
        <f>IF(SalesData[Sales]=0,0,SalesData[Profit]/SalesData[Sales])</f>
        <v>0.22283692120046003</v>
      </c>
      <c r="P5622" s="8">
        <f t="shared" si="87"/>
        <v>1.055946531836788E-4</v>
      </c>
      <c r="Q5622" t="str">
        <f>IF(SalesData[[#This Row],[Discount]]&gt;0, "Yes", "No")</f>
        <v>Yes</v>
      </c>
      <c r="R5622" t="str">
        <f>TEXT(SalesData[[#This Row],[Order Date]],"mmm-yyyy")</f>
        <v>Jun-2024</v>
      </c>
      <c r="S5622">
        <f>YEAR(SalesData[[#This Row],[Order Date]])*100 + MONTH(SalesData[[#This Row],[Order Date]])</f>
        <v>202406</v>
      </c>
    </row>
    <row r="5623" spans="1:19" x14ac:dyDescent="0.3">
      <c r="A5623" t="s">
        <v>13149</v>
      </c>
      <c r="B5623" s="3">
        <v>45466</v>
      </c>
      <c r="C5623" t="s">
        <v>13150</v>
      </c>
      <c r="D5623" t="s">
        <v>13</v>
      </c>
      <c r="E5623" t="s">
        <v>26</v>
      </c>
      <c r="F5623" t="s">
        <v>62</v>
      </c>
      <c r="G5623">
        <v>6</v>
      </c>
      <c r="H5623" s="5">
        <v>495.6</v>
      </c>
      <c r="I5623" s="5">
        <v>0.04</v>
      </c>
      <c r="J5623" s="5">
        <v>2854.6559999999999</v>
      </c>
      <c r="K5623" s="5">
        <v>417.94657122123363</v>
      </c>
      <c r="L5623">
        <f>YEAR(SalesData[Order Date])</f>
        <v>2024</v>
      </c>
      <c r="M5623">
        <f>MONTH(SalesData[Order Date])</f>
        <v>6</v>
      </c>
      <c r="N5623" t="str">
        <f>TEXT(SalesData[[#This Row],[Order Date]], "mmmm")</f>
        <v>June</v>
      </c>
      <c r="O5623" s="7">
        <f>IF(SalesData[Sales]=0,0,SalesData[Profit]/SalesData[Sales])</f>
        <v>0.14640873408958335</v>
      </c>
      <c r="P5623" s="8">
        <f t="shared" si="87"/>
        <v>1.3451708366962603E-5</v>
      </c>
      <c r="Q5623" t="str">
        <f>IF(SalesData[[#This Row],[Discount]]&gt;0, "Yes", "No")</f>
        <v>Yes</v>
      </c>
      <c r="R5623" t="str">
        <f>TEXT(SalesData[[#This Row],[Order Date]],"mmm-yyyy")</f>
        <v>Jun-2024</v>
      </c>
      <c r="S5623">
        <f>YEAR(SalesData[[#This Row],[Order Date]])*100 + MONTH(SalesData[[#This Row],[Order Date]])</f>
        <v>202406</v>
      </c>
    </row>
    <row r="5624" spans="1:19" x14ac:dyDescent="0.3">
      <c r="A5624" t="s">
        <v>13186</v>
      </c>
      <c r="B5624" s="3">
        <v>45463</v>
      </c>
      <c r="C5624" t="s">
        <v>13187</v>
      </c>
      <c r="D5624" t="s">
        <v>30</v>
      </c>
      <c r="E5624" t="s">
        <v>26</v>
      </c>
      <c r="F5624" t="s">
        <v>91</v>
      </c>
      <c r="G5624">
        <v>4</v>
      </c>
      <c r="H5624" s="5">
        <v>665.12</v>
      </c>
      <c r="I5624" s="5">
        <v>0.01</v>
      </c>
      <c r="J5624" s="5">
        <v>2633.8751999999999</v>
      </c>
      <c r="K5624" s="5">
        <v>762.85197257957589</v>
      </c>
      <c r="L5624">
        <f>YEAR(SalesData[Order Date])</f>
        <v>2024</v>
      </c>
      <c r="M5624">
        <f>MONTH(SalesData[Order Date])</f>
        <v>6</v>
      </c>
      <c r="N5624" t="str">
        <f>TEXT(SalesData[[#This Row],[Order Date]], "mmmm")</f>
        <v>June</v>
      </c>
      <c r="O5624" s="7">
        <f>IF(SalesData[Sales]=0,0,SalesData[Profit]/SalesData[Sales])</f>
        <v>0.28963102449940525</v>
      </c>
      <c r="P5624" s="8">
        <f t="shared" si="87"/>
        <v>3.7587202309357711E-6</v>
      </c>
      <c r="Q5624" t="str">
        <f>IF(SalesData[[#This Row],[Discount]]&gt;0, "Yes", "No")</f>
        <v>Yes</v>
      </c>
      <c r="R5624" t="str">
        <f>TEXT(SalesData[[#This Row],[Order Date]],"mmm-yyyy")</f>
        <v>Jun-2024</v>
      </c>
      <c r="S5624">
        <f>YEAR(SalesData[[#This Row],[Order Date]])*100 + MONTH(SalesData[[#This Row],[Order Date]])</f>
        <v>202406</v>
      </c>
    </row>
    <row r="5625" spans="1:19" x14ac:dyDescent="0.3">
      <c r="A5625" t="s">
        <v>13199</v>
      </c>
      <c r="B5625" s="3">
        <v>45458</v>
      </c>
      <c r="C5625" t="s">
        <v>13200</v>
      </c>
      <c r="D5625" t="s">
        <v>18</v>
      </c>
      <c r="E5625" t="s">
        <v>14</v>
      </c>
      <c r="F5625" t="s">
        <v>27</v>
      </c>
      <c r="G5625">
        <v>2</v>
      </c>
      <c r="H5625" s="5">
        <v>184.17</v>
      </c>
      <c r="I5625" s="5">
        <v>0.01</v>
      </c>
      <c r="J5625" s="5">
        <v>364.65660000000003</v>
      </c>
      <c r="K5625" s="5">
        <v>99.049536229644502</v>
      </c>
      <c r="L5625">
        <f>YEAR(SalesData[Order Date])</f>
        <v>2024</v>
      </c>
      <c r="M5625">
        <f>MONTH(SalesData[Order Date])</f>
        <v>6</v>
      </c>
      <c r="N5625" t="str">
        <f>TEXT(SalesData[[#This Row],[Order Date]], "mmmm")</f>
        <v>June</v>
      </c>
      <c r="O5625" s="7">
        <f>IF(SalesData[Sales]=0,0,SalesData[Profit]/SalesData[Sales])</f>
        <v>0.27162414235651977</v>
      </c>
      <c r="P5625" s="8">
        <f t="shared" si="87"/>
        <v>2.7148829885431942E-5</v>
      </c>
      <c r="Q5625" t="str">
        <f>IF(SalesData[[#This Row],[Discount]]&gt;0, "Yes", "No")</f>
        <v>Yes</v>
      </c>
      <c r="R5625" t="str">
        <f>TEXT(SalesData[[#This Row],[Order Date]],"mmm-yyyy")</f>
        <v>Jun-2024</v>
      </c>
      <c r="S5625">
        <f>YEAR(SalesData[[#This Row],[Order Date]])*100 + MONTH(SalesData[[#This Row],[Order Date]])</f>
        <v>202406</v>
      </c>
    </row>
    <row r="5626" spans="1:19" x14ac:dyDescent="0.3">
      <c r="A5626" t="s">
        <v>13273</v>
      </c>
      <c r="B5626" s="3">
        <v>45444</v>
      </c>
      <c r="C5626" t="s">
        <v>13274</v>
      </c>
      <c r="D5626" t="s">
        <v>23</v>
      </c>
      <c r="E5626" t="s">
        <v>26</v>
      </c>
      <c r="F5626" t="s">
        <v>91</v>
      </c>
      <c r="G5626">
        <v>7</v>
      </c>
      <c r="H5626" s="5">
        <v>983.55</v>
      </c>
      <c r="I5626" s="5">
        <v>0.04</v>
      </c>
      <c r="J5626" s="5">
        <v>6609.4559999999992</v>
      </c>
      <c r="K5626" s="5">
        <v>869.32611162783053</v>
      </c>
      <c r="L5626">
        <f>YEAR(SalesData[Order Date])</f>
        <v>2024</v>
      </c>
      <c r="M5626">
        <f>MONTH(SalesData[Order Date])</f>
        <v>6</v>
      </c>
      <c r="N5626" t="str">
        <f>TEXT(SalesData[[#This Row],[Order Date]], "mmmm")</f>
        <v>June</v>
      </c>
      <c r="O5626" s="7">
        <f>IF(SalesData[Sales]=0,0,SalesData[Profit]/SalesData[Sales])</f>
        <v>0.13152763429060282</v>
      </c>
      <c r="P5626" s="8">
        <f t="shared" si="87"/>
        <v>5.8098578763517001E-6</v>
      </c>
      <c r="Q5626" t="str">
        <f>IF(SalesData[[#This Row],[Discount]]&gt;0, "Yes", "No")</f>
        <v>Yes</v>
      </c>
      <c r="R5626" t="str">
        <f>TEXT(SalesData[[#This Row],[Order Date]],"mmm-yyyy")</f>
        <v>Jun-2024</v>
      </c>
      <c r="S5626">
        <f>YEAR(SalesData[[#This Row],[Order Date]])*100 + MONTH(SalesData[[#This Row],[Order Date]])</f>
        <v>202406</v>
      </c>
    </row>
    <row r="5627" spans="1:19" x14ac:dyDescent="0.3">
      <c r="A5627" t="s">
        <v>13294</v>
      </c>
      <c r="B5627" s="3">
        <v>45449</v>
      </c>
      <c r="C5627" t="s">
        <v>13295</v>
      </c>
      <c r="D5627" t="s">
        <v>30</v>
      </c>
      <c r="E5627" t="s">
        <v>19</v>
      </c>
      <c r="F5627" t="s">
        <v>31</v>
      </c>
      <c r="G5627">
        <v>5</v>
      </c>
      <c r="H5627" s="5">
        <v>284.48</v>
      </c>
      <c r="I5627" s="5">
        <v>0.27</v>
      </c>
      <c r="J5627" s="5">
        <v>1038.3520000000001</v>
      </c>
      <c r="K5627" s="5">
        <v>113.2161061679389</v>
      </c>
      <c r="L5627">
        <f>YEAR(SalesData[Order Date])</f>
        <v>2024</v>
      </c>
      <c r="M5627">
        <f>MONTH(SalesData[Order Date])</f>
        <v>6</v>
      </c>
      <c r="N5627" t="str">
        <f>TEXT(SalesData[[#This Row],[Order Date]], "mmmm")</f>
        <v>June</v>
      </c>
      <c r="O5627" s="7">
        <f>IF(SalesData[Sales]=0,0,SalesData[Profit]/SalesData[Sales])</f>
        <v>0.10903441816256808</v>
      </c>
      <c r="P5627" s="8">
        <f t="shared" si="87"/>
        <v>1.8982002249718786E-4</v>
      </c>
      <c r="Q5627" t="str">
        <f>IF(SalesData[[#This Row],[Discount]]&gt;0, "Yes", "No")</f>
        <v>Yes</v>
      </c>
      <c r="R5627" t="str">
        <f>TEXT(SalesData[[#This Row],[Order Date]],"mmm-yyyy")</f>
        <v>Jun-2024</v>
      </c>
      <c r="S5627">
        <f>YEAR(SalesData[[#This Row],[Order Date]])*100 + MONTH(SalesData[[#This Row],[Order Date]])</f>
        <v>202406</v>
      </c>
    </row>
    <row r="5628" spans="1:19" x14ac:dyDescent="0.3">
      <c r="A5628" t="s">
        <v>13348</v>
      </c>
      <c r="B5628" s="3">
        <v>45447</v>
      </c>
      <c r="C5628" t="s">
        <v>13349</v>
      </c>
      <c r="D5628" t="s">
        <v>18</v>
      </c>
      <c r="E5628" t="s">
        <v>26</v>
      </c>
      <c r="F5628" t="s">
        <v>44</v>
      </c>
      <c r="G5628">
        <v>7</v>
      </c>
      <c r="H5628" s="5">
        <v>408.16</v>
      </c>
      <c r="I5628" s="5">
        <v>0.09</v>
      </c>
      <c r="J5628" s="5">
        <v>2599.9792000000002</v>
      </c>
      <c r="K5628" s="5">
        <v>393.27033699346453</v>
      </c>
      <c r="L5628">
        <f>YEAR(SalesData[Order Date])</f>
        <v>2024</v>
      </c>
      <c r="M5628">
        <f>MONTH(SalesData[Order Date])</f>
        <v>6</v>
      </c>
      <c r="N5628" t="str">
        <f>TEXT(SalesData[[#This Row],[Order Date]], "mmmm")</f>
        <v>June</v>
      </c>
      <c r="O5628" s="7">
        <f>IF(SalesData[Sales]=0,0,SalesData[Profit]/SalesData[Sales])</f>
        <v>0.1512590319928192</v>
      </c>
      <c r="P5628" s="8">
        <f t="shared" si="87"/>
        <v>3.1500252002016009E-5</v>
      </c>
      <c r="Q5628" t="str">
        <f>IF(SalesData[[#This Row],[Discount]]&gt;0, "Yes", "No")</f>
        <v>Yes</v>
      </c>
      <c r="R5628" t="str">
        <f>TEXT(SalesData[[#This Row],[Order Date]],"mmm-yyyy")</f>
        <v>Jun-2024</v>
      </c>
      <c r="S5628">
        <f>YEAR(SalesData[[#This Row],[Order Date]])*100 + MONTH(SalesData[[#This Row],[Order Date]])</f>
        <v>202406</v>
      </c>
    </row>
    <row r="5629" spans="1:19" x14ac:dyDescent="0.3">
      <c r="A5629" t="s">
        <v>13369</v>
      </c>
      <c r="B5629" s="3">
        <v>45456</v>
      </c>
      <c r="C5629" t="s">
        <v>8217</v>
      </c>
      <c r="D5629" t="s">
        <v>18</v>
      </c>
      <c r="E5629" t="s">
        <v>14</v>
      </c>
      <c r="F5629" t="s">
        <v>15</v>
      </c>
      <c r="G5629">
        <v>1</v>
      </c>
      <c r="H5629" s="5">
        <v>418.33</v>
      </c>
      <c r="I5629" s="5">
        <v>0.28000000000000003</v>
      </c>
      <c r="J5629" s="5">
        <v>301.19760000000002</v>
      </c>
      <c r="K5629" s="5">
        <v>78.756578580694352</v>
      </c>
      <c r="L5629">
        <f>YEAR(SalesData[Order Date])</f>
        <v>2024</v>
      </c>
      <c r="M5629">
        <f>MONTH(SalesData[Order Date])</f>
        <v>6</v>
      </c>
      <c r="N5629" t="str">
        <f>TEXT(SalesData[[#This Row],[Order Date]], "mmmm")</f>
        <v>June</v>
      </c>
      <c r="O5629" s="7">
        <f>IF(SalesData[Sales]=0,0,SalesData[Profit]/SalesData[Sales])</f>
        <v>0.26147810799519766</v>
      </c>
      <c r="P5629" s="8">
        <f t="shared" si="87"/>
        <v>6.6932804245452163E-4</v>
      </c>
      <c r="Q5629" t="str">
        <f>IF(SalesData[[#This Row],[Discount]]&gt;0, "Yes", "No")</f>
        <v>Yes</v>
      </c>
      <c r="R5629" t="str">
        <f>TEXT(SalesData[[#This Row],[Order Date]],"mmm-yyyy")</f>
        <v>Jun-2024</v>
      </c>
      <c r="S5629">
        <f>YEAR(SalesData[[#This Row],[Order Date]])*100 + MONTH(SalesData[[#This Row],[Order Date]])</f>
        <v>202406</v>
      </c>
    </row>
    <row r="5630" spans="1:19" x14ac:dyDescent="0.3">
      <c r="A5630" t="s">
        <v>13370</v>
      </c>
      <c r="B5630" s="3">
        <v>45445</v>
      </c>
      <c r="C5630" t="s">
        <v>13371</v>
      </c>
      <c r="D5630" t="s">
        <v>23</v>
      </c>
      <c r="E5630" t="s">
        <v>19</v>
      </c>
      <c r="F5630" t="s">
        <v>44</v>
      </c>
      <c r="G5630">
        <v>2</v>
      </c>
      <c r="H5630" s="5">
        <v>419.7</v>
      </c>
      <c r="I5630" s="5">
        <v>0.26</v>
      </c>
      <c r="J5630" s="5">
        <v>621.15599999999995</v>
      </c>
      <c r="K5630" s="5">
        <v>175.23521496164949</v>
      </c>
      <c r="L5630">
        <f>YEAR(SalesData[Order Date])</f>
        <v>2024</v>
      </c>
      <c r="M5630">
        <f>MONTH(SalesData[Order Date])</f>
        <v>6</v>
      </c>
      <c r="N5630" t="str">
        <f>TEXT(SalesData[[#This Row],[Order Date]], "mmmm")</f>
        <v>June</v>
      </c>
      <c r="O5630" s="7">
        <f>IF(SalesData[Sales]=0,0,SalesData[Profit]/SalesData[Sales])</f>
        <v>0.28211144215245365</v>
      </c>
      <c r="P5630" s="8">
        <f t="shared" si="87"/>
        <v>3.097450559923755E-4</v>
      </c>
      <c r="Q5630" t="str">
        <f>IF(SalesData[[#This Row],[Discount]]&gt;0, "Yes", "No")</f>
        <v>Yes</v>
      </c>
      <c r="R5630" t="str">
        <f>TEXT(SalesData[[#This Row],[Order Date]],"mmm-yyyy")</f>
        <v>Jun-2024</v>
      </c>
      <c r="S5630">
        <f>YEAR(SalesData[[#This Row],[Order Date]])*100 + MONTH(SalesData[[#This Row],[Order Date]])</f>
        <v>202406</v>
      </c>
    </row>
    <row r="5631" spans="1:19" x14ac:dyDescent="0.3">
      <c r="A5631" t="s">
        <v>13442</v>
      </c>
      <c r="B5631" s="3">
        <v>45447</v>
      </c>
      <c r="C5631" t="s">
        <v>1709</v>
      </c>
      <c r="D5631" t="s">
        <v>30</v>
      </c>
      <c r="E5631" t="s">
        <v>19</v>
      </c>
      <c r="F5631" t="s">
        <v>91</v>
      </c>
      <c r="G5631">
        <v>1</v>
      </c>
      <c r="H5631" s="5">
        <v>290.82</v>
      </c>
      <c r="I5631" s="5">
        <v>0.15</v>
      </c>
      <c r="J5631" s="5">
        <v>247.197</v>
      </c>
      <c r="K5631" s="5">
        <v>13.701128584311631</v>
      </c>
      <c r="L5631">
        <f>YEAR(SalesData[Order Date])</f>
        <v>2024</v>
      </c>
      <c r="M5631">
        <f>MONTH(SalesData[Order Date])</f>
        <v>6</v>
      </c>
      <c r="N5631" t="str">
        <f>TEXT(SalesData[[#This Row],[Order Date]], "mmmm")</f>
        <v>June</v>
      </c>
      <c r="O5631" s="7">
        <f>IF(SalesData[Sales]=0,0,SalesData[Profit]/SalesData[Sales])</f>
        <v>5.5425950089651697E-2</v>
      </c>
      <c r="P5631" s="8">
        <f t="shared" si="87"/>
        <v>5.1578295853105011E-4</v>
      </c>
      <c r="Q5631" t="str">
        <f>IF(SalesData[[#This Row],[Discount]]&gt;0, "Yes", "No")</f>
        <v>Yes</v>
      </c>
      <c r="R5631" t="str">
        <f>TEXT(SalesData[[#This Row],[Order Date]],"mmm-yyyy")</f>
        <v>Jun-2024</v>
      </c>
      <c r="S5631">
        <f>YEAR(SalesData[[#This Row],[Order Date]])*100 + MONTH(SalesData[[#This Row],[Order Date]])</f>
        <v>202406</v>
      </c>
    </row>
    <row r="5632" spans="1:19" x14ac:dyDescent="0.3">
      <c r="A5632" t="s">
        <v>13473</v>
      </c>
      <c r="B5632" s="3">
        <v>45453</v>
      </c>
      <c r="C5632" t="s">
        <v>13474</v>
      </c>
      <c r="D5632" t="s">
        <v>18</v>
      </c>
      <c r="E5632" t="s">
        <v>26</v>
      </c>
      <c r="F5632" t="s">
        <v>53</v>
      </c>
      <c r="G5632">
        <v>9</v>
      </c>
      <c r="H5632" s="5">
        <v>958.12</v>
      </c>
      <c r="I5632" s="5">
        <v>0.21</v>
      </c>
      <c r="J5632" s="5">
        <v>6812.2332000000006</v>
      </c>
      <c r="K5632" s="5">
        <v>737.94304713064264</v>
      </c>
      <c r="L5632">
        <f>YEAR(SalesData[Order Date])</f>
        <v>2024</v>
      </c>
      <c r="M5632">
        <f>MONTH(SalesData[Order Date])</f>
        <v>6</v>
      </c>
      <c r="N5632" t="str">
        <f>TEXT(SalesData[[#This Row],[Order Date]], "mmmm")</f>
        <v>June</v>
      </c>
      <c r="O5632" s="7">
        <f>IF(SalesData[Sales]=0,0,SalesData[Profit]/SalesData[Sales])</f>
        <v>0.10832615758524569</v>
      </c>
      <c r="P5632" s="8">
        <f t="shared" si="87"/>
        <v>2.4353247331579898E-5</v>
      </c>
      <c r="Q5632" t="str">
        <f>IF(SalesData[[#This Row],[Discount]]&gt;0, "Yes", "No")</f>
        <v>Yes</v>
      </c>
      <c r="R5632" t="str">
        <f>TEXT(SalesData[[#This Row],[Order Date]],"mmm-yyyy")</f>
        <v>Jun-2024</v>
      </c>
      <c r="S5632">
        <f>YEAR(SalesData[[#This Row],[Order Date]])*100 + MONTH(SalesData[[#This Row],[Order Date]])</f>
        <v>202406</v>
      </c>
    </row>
    <row r="5633" spans="1:19" x14ac:dyDescent="0.3">
      <c r="A5633" t="s">
        <v>13622</v>
      </c>
      <c r="B5633" s="3">
        <v>45454</v>
      </c>
      <c r="C5633" t="s">
        <v>13623</v>
      </c>
      <c r="D5633" t="s">
        <v>18</v>
      </c>
      <c r="E5633" t="s">
        <v>26</v>
      </c>
      <c r="F5633" t="s">
        <v>34</v>
      </c>
      <c r="G5633">
        <v>4</v>
      </c>
      <c r="H5633" s="5">
        <v>374.81</v>
      </c>
      <c r="I5633" s="5">
        <v>0.1</v>
      </c>
      <c r="J5633" s="5">
        <v>1349.316</v>
      </c>
      <c r="K5633" s="5">
        <v>285.70696015333613</v>
      </c>
      <c r="L5633">
        <f>YEAR(SalesData[Order Date])</f>
        <v>2024</v>
      </c>
      <c r="M5633">
        <f>MONTH(SalesData[Order Date])</f>
        <v>6</v>
      </c>
      <c r="N5633" t="str">
        <f>TEXT(SalesData[[#This Row],[Order Date]], "mmmm")</f>
        <v>June</v>
      </c>
      <c r="O5633" s="7">
        <f>IF(SalesData[Sales]=0,0,SalesData[Profit]/SalesData[Sales])</f>
        <v>0.21174206794652706</v>
      </c>
      <c r="P5633" s="8">
        <f t="shared" si="87"/>
        <v>6.6700461567194047E-5</v>
      </c>
      <c r="Q5633" t="str">
        <f>IF(SalesData[[#This Row],[Discount]]&gt;0, "Yes", "No")</f>
        <v>Yes</v>
      </c>
      <c r="R5633" t="str">
        <f>TEXT(SalesData[[#This Row],[Order Date]],"mmm-yyyy")</f>
        <v>Jun-2024</v>
      </c>
      <c r="S5633">
        <f>YEAR(SalesData[[#This Row],[Order Date]])*100 + MONTH(SalesData[[#This Row],[Order Date]])</f>
        <v>202406</v>
      </c>
    </row>
    <row r="5634" spans="1:19" x14ac:dyDescent="0.3">
      <c r="A5634" t="s">
        <v>13635</v>
      </c>
      <c r="B5634" s="3">
        <v>45451</v>
      </c>
      <c r="C5634" t="s">
        <v>13636</v>
      </c>
      <c r="D5634" t="s">
        <v>18</v>
      </c>
      <c r="E5634" t="s">
        <v>26</v>
      </c>
      <c r="F5634" t="s">
        <v>27</v>
      </c>
      <c r="G5634">
        <v>8</v>
      </c>
      <c r="H5634" s="5">
        <v>352.77</v>
      </c>
      <c r="I5634" s="5">
        <v>0.28000000000000003</v>
      </c>
      <c r="J5634" s="5">
        <v>2031.9552000000001</v>
      </c>
      <c r="K5634" s="5">
        <v>379.08515259573011</v>
      </c>
      <c r="L5634">
        <f>YEAR(SalesData[Order Date])</f>
        <v>2024</v>
      </c>
      <c r="M5634">
        <f>MONTH(SalesData[Order Date])</f>
        <v>6</v>
      </c>
      <c r="N5634" t="str">
        <f>TEXT(SalesData[[#This Row],[Order Date]], "mmmm")</f>
        <v>June</v>
      </c>
      <c r="O5634" s="7">
        <f>IF(SalesData[Sales]=0,0,SalesData[Profit]/SalesData[Sales])</f>
        <v>0.1865617670092973</v>
      </c>
      <c r="P5634" s="8">
        <f t="shared" ref="P5634:P5697" si="88">IF(H:H*G:G=0, 0, (I:I/(H:H*G:G)))</f>
        <v>9.9214785837798008E-5</v>
      </c>
      <c r="Q5634" t="str">
        <f>IF(SalesData[[#This Row],[Discount]]&gt;0, "Yes", "No")</f>
        <v>Yes</v>
      </c>
      <c r="R5634" t="str">
        <f>TEXT(SalesData[[#This Row],[Order Date]],"mmm-yyyy")</f>
        <v>Jun-2024</v>
      </c>
      <c r="S5634">
        <f>YEAR(SalesData[[#This Row],[Order Date]])*100 + MONTH(SalesData[[#This Row],[Order Date]])</f>
        <v>202406</v>
      </c>
    </row>
    <row r="5635" spans="1:19" x14ac:dyDescent="0.3">
      <c r="A5635" t="s">
        <v>13727</v>
      </c>
      <c r="B5635" s="3">
        <v>45451</v>
      </c>
      <c r="C5635" t="s">
        <v>13728</v>
      </c>
      <c r="D5635" t="s">
        <v>30</v>
      </c>
      <c r="E5635" t="s">
        <v>26</v>
      </c>
      <c r="F5635" t="s">
        <v>53</v>
      </c>
      <c r="G5635">
        <v>8</v>
      </c>
      <c r="H5635" s="5">
        <v>172.84</v>
      </c>
      <c r="I5635" s="5">
        <v>0.21</v>
      </c>
      <c r="J5635" s="5">
        <v>1092.3488</v>
      </c>
      <c r="K5635" s="5">
        <v>237.0229864132094</v>
      </c>
      <c r="L5635">
        <f>YEAR(SalesData[Order Date])</f>
        <v>2024</v>
      </c>
      <c r="M5635">
        <f>MONTH(SalesData[Order Date])</f>
        <v>6</v>
      </c>
      <c r="N5635" t="str">
        <f>TEXT(SalesData[[#This Row],[Order Date]], "mmmm")</f>
        <v>June</v>
      </c>
      <c r="O5635" s="7">
        <f>IF(SalesData[Sales]=0,0,SalesData[Profit]/SalesData[Sales])</f>
        <v>0.21698470892558255</v>
      </c>
      <c r="P5635" s="8">
        <f t="shared" si="88"/>
        <v>1.5187456607266834E-4</v>
      </c>
      <c r="Q5635" t="str">
        <f>IF(SalesData[[#This Row],[Discount]]&gt;0, "Yes", "No")</f>
        <v>Yes</v>
      </c>
      <c r="R5635" t="str">
        <f>TEXT(SalesData[[#This Row],[Order Date]],"mmm-yyyy")</f>
        <v>Jun-2024</v>
      </c>
      <c r="S5635">
        <f>YEAR(SalesData[[#This Row],[Order Date]])*100 + MONTH(SalesData[[#This Row],[Order Date]])</f>
        <v>202406</v>
      </c>
    </row>
    <row r="5636" spans="1:19" x14ac:dyDescent="0.3">
      <c r="A5636" t="s">
        <v>13785</v>
      </c>
      <c r="B5636" s="3">
        <v>45473</v>
      </c>
      <c r="C5636" t="s">
        <v>13786</v>
      </c>
      <c r="D5636" t="s">
        <v>30</v>
      </c>
      <c r="E5636" t="s">
        <v>26</v>
      </c>
      <c r="F5636" t="s">
        <v>62</v>
      </c>
      <c r="G5636">
        <v>6</v>
      </c>
      <c r="H5636" s="5">
        <v>665.14</v>
      </c>
      <c r="I5636" s="5">
        <v>0.09</v>
      </c>
      <c r="J5636" s="5">
        <v>3631.6644000000001</v>
      </c>
      <c r="K5636" s="5">
        <v>638.95505331483685</v>
      </c>
      <c r="L5636">
        <f>YEAR(SalesData[Order Date])</f>
        <v>2024</v>
      </c>
      <c r="M5636">
        <f>MONTH(SalesData[Order Date])</f>
        <v>6</v>
      </c>
      <c r="N5636" t="str">
        <f>TEXT(SalesData[[#This Row],[Order Date]], "mmmm")</f>
        <v>June</v>
      </c>
      <c r="O5636" s="7">
        <f>IF(SalesData[Sales]=0,0,SalesData[Profit]/SalesData[Sales])</f>
        <v>0.17594000517086239</v>
      </c>
      <c r="P5636" s="8">
        <f t="shared" si="88"/>
        <v>2.2551643263072435E-5</v>
      </c>
      <c r="Q5636" t="str">
        <f>IF(SalesData[[#This Row],[Discount]]&gt;0, "Yes", "No")</f>
        <v>Yes</v>
      </c>
      <c r="R5636" t="str">
        <f>TEXT(SalesData[[#This Row],[Order Date]],"mmm-yyyy")</f>
        <v>Jun-2024</v>
      </c>
      <c r="S5636">
        <f>YEAR(SalesData[[#This Row],[Order Date]])*100 + MONTH(SalesData[[#This Row],[Order Date]])</f>
        <v>202406</v>
      </c>
    </row>
    <row r="5637" spans="1:19" x14ac:dyDescent="0.3">
      <c r="A5637" t="s">
        <v>13793</v>
      </c>
      <c r="B5637" s="3">
        <v>45452</v>
      </c>
      <c r="C5637" t="s">
        <v>13794</v>
      </c>
      <c r="D5637" t="s">
        <v>13</v>
      </c>
      <c r="E5637" t="s">
        <v>14</v>
      </c>
      <c r="F5637" t="s">
        <v>91</v>
      </c>
      <c r="G5637">
        <v>7</v>
      </c>
      <c r="H5637" s="5">
        <v>329.7</v>
      </c>
      <c r="I5637" s="5">
        <v>0.09</v>
      </c>
      <c r="J5637" s="5">
        <v>2100.1889999999999</v>
      </c>
      <c r="K5637" s="5">
        <v>588.21890021304182</v>
      </c>
      <c r="L5637">
        <f>YEAR(SalesData[Order Date])</f>
        <v>2024</v>
      </c>
      <c r="M5637">
        <f>MONTH(SalesData[Order Date])</f>
        <v>6</v>
      </c>
      <c r="N5637" t="str">
        <f>TEXT(SalesData[[#This Row],[Order Date]], "mmmm")</f>
        <v>June</v>
      </c>
      <c r="O5637" s="7">
        <f>IF(SalesData[Sales]=0,0,SalesData[Profit]/SalesData[Sales])</f>
        <v>0.28007903108388904</v>
      </c>
      <c r="P5637" s="8">
        <f t="shared" si="88"/>
        <v>3.8996490315871567E-5</v>
      </c>
      <c r="Q5637" t="str">
        <f>IF(SalesData[[#This Row],[Discount]]&gt;0, "Yes", "No")</f>
        <v>Yes</v>
      </c>
      <c r="R5637" t="str">
        <f>TEXT(SalesData[[#This Row],[Order Date]],"mmm-yyyy")</f>
        <v>Jun-2024</v>
      </c>
      <c r="S5637">
        <f>YEAR(SalesData[[#This Row],[Order Date]])*100 + MONTH(SalesData[[#This Row],[Order Date]])</f>
        <v>202406</v>
      </c>
    </row>
    <row r="5638" spans="1:19" x14ac:dyDescent="0.3">
      <c r="A5638" t="s">
        <v>13795</v>
      </c>
      <c r="B5638" s="3">
        <v>45470</v>
      </c>
      <c r="C5638" t="s">
        <v>13796</v>
      </c>
      <c r="D5638" t="s">
        <v>13</v>
      </c>
      <c r="E5638" t="s">
        <v>19</v>
      </c>
      <c r="F5638" t="s">
        <v>27</v>
      </c>
      <c r="G5638">
        <v>8</v>
      </c>
      <c r="H5638" s="5">
        <v>778.8</v>
      </c>
      <c r="I5638" s="5">
        <v>0.18</v>
      </c>
      <c r="J5638" s="5">
        <v>5108.9279999999999</v>
      </c>
      <c r="K5638" s="5">
        <v>803.43629017953413</v>
      </c>
      <c r="L5638">
        <f>YEAR(SalesData[Order Date])</f>
        <v>2024</v>
      </c>
      <c r="M5638">
        <f>MONTH(SalesData[Order Date])</f>
        <v>6</v>
      </c>
      <c r="N5638" t="str">
        <f>TEXT(SalesData[[#This Row],[Order Date]], "mmmm")</f>
        <v>June</v>
      </c>
      <c r="O5638" s="7">
        <f>IF(SalesData[Sales]=0,0,SalesData[Profit]/SalesData[Sales])</f>
        <v>0.15726122783087454</v>
      </c>
      <c r="P5638" s="8">
        <f t="shared" si="88"/>
        <v>2.8890600924499231E-5</v>
      </c>
      <c r="Q5638" t="str">
        <f>IF(SalesData[[#This Row],[Discount]]&gt;0, "Yes", "No")</f>
        <v>Yes</v>
      </c>
      <c r="R5638" t="str">
        <f>TEXT(SalesData[[#This Row],[Order Date]],"mmm-yyyy")</f>
        <v>Jun-2024</v>
      </c>
      <c r="S5638">
        <f>YEAR(SalesData[[#This Row],[Order Date]])*100 + MONTH(SalesData[[#This Row],[Order Date]])</f>
        <v>202406</v>
      </c>
    </row>
    <row r="5639" spans="1:19" x14ac:dyDescent="0.3">
      <c r="A5639" t="s">
        <v>13856</v>
      </c>
      <c r="B5639" s="3">
        <v>45446</v>
      </c>
      <c r="C5639" t="s">
        <v>13857</v>
      </c>
      <c r="D5639" t="s">
        <v>30</v>
      </c>
      <c r="E5639" t="s">
        <v>26</v>
      </c>
      <c r="F5639" t="s">
        <v>44</v>
      </c>
      <c r="G5639">
        <v>2</v>
      </c>
      <c r="H5639" s="5">
        <v>216.13</v>
      </c>
      <c r="I5639" s="5">
        <v>0.25</v>
      </c>
      <c r="J5639" s="5">
        <v>324.19499999999999</v>
      </c>
      <c r="K5639" s="5">
        <v>25.26446781795844</v>
      </c>
      <c r="L5639">
        <f>YEAR(SalesData[Order Date])</f>
        <v>2024</v>
      </c>
      <c r="M5639">
        <f>MONTH(SalesData[Order Date])</f>
        <v>6</v>
      </c>
      <c r="N5639" t="str">
        <f>TEXT(SalesData[[#This Row],[Order Date]], "mmmm")</f>
        <v>June</v>
      </c>
      <c r="O5639" s="7">
        <f>IF(SalesData[Sales]=0,0,SalesData[Profit]/SalesData[Sales])</f>
        <v>7.7929850299845588E-2</v>
      </c>
      <c r="P5639" s="8">
        <f t="shared" si="88"/>
        <v>5.7835561930319717E-4</v>
      </c>
      <c r="Q5639" t="str">
        <f>IF(SalesData[[#This Row],[Discount]]&gt;0, "Yes", "No")</f>
        <v>Yes</v>
      </c>
      <c r="R5639" t="str">
        <f>TEXT(SalesData[[#This Row],[Order Date]],"mmm-yyyy")</f>
        <v>Jun-2024</v>
      </c>
      <c r="S5639">
        <f>YEAR(SalesData[[#This Row],[Order Date]])*100 + MONTH(SalesData[[#This Row],[Order Date]])</f>
        <v>202406</v>
      </c>
    </row>
    <row r="5640" spans="1:19" x14ac:dyDescent="0.3">
      <c r="A5640" t="s">
        <v>13891</v>
      </c>
      <c r="B5640" s="3">
        <v>45466</v>
      </c>
      <c r="C5640" t="s">
        <v>13892</v>
      </c>
      <c r="D5640" t="s">
        <v>13</v>
      </c>
      <c r="E5640" t="s">
        <v>26</v>
      </c>
      <c r="F5640" t="s">
        <v>53</v>
      </c>
      <c r="G5640">
        <v>1</v>
      </c>
      <c r="H5640" s="5">
        <v>735.33</v>
      </c>
      <c r="I5640" s="5">
        <v>0.16</v>
      </c>
      <c r="J5640" s="5">
        <v>617.67719999999997</v>
      </c>
      <c r="K5640" s="5">
        <v>99.784841994788081</v>
      </c>
      <c r="L5640">
        <f>YEAR(SalesData[Order Date])</f>
        <v>2024</v>
      </c>
      <c r="M5640">
        <f>MONTH(SalesData[Order Date])</f>
        <v>6</v>
      </c>
      <c r="N5640" t="str">
        <f>TEXT(SalesData[[#This Row],[Order Date]], "mmmm")</f>
        <v>June</v>
      </c>
      <c r="O5640" s="7">
        <f>IF(SalesData[Sales]=0,0,SalesData[Profit]/SalesData[Sales])</f>
        <v>0.16154852728057323</v>
      </c>
      <c r="P5640" s="8">
        <f t="shared" si="88"/>
        <v>2.1758938163817605E-4</v>
      </c>
      <c r="Q5640" t="str">
        <f>IF(SalesData[[#This Row],[Discount]]&gt;0, "Yes", "No")</f>
        <v>Yes</v>
      </c>
      <c r="R5640" t="str">
        <f>TEXT(SalesData[[#This Row],[Order Date]],"mmm-yyyy")</f>
        <v>Jun-2024</v>
      </c>
      <c r="S5640">
        <f>YEAR(SalesData[[#This Row],[Order Date]])*100 + MONTH(SalesData[[#This Row],[Order Date]])</f>
        <v>202406</v>
      </c>
    </row>
    <row r="5641" spans="1:19" x14ac:dyDescent="0.3">
      <c r="A5641" t="s">
        <v>13906</v>
      </c>
      <c r="B5641" s="3">
        <v>45460</v>
      </c>
      <c r="C5641" t="s">
        <v>13907</v>
      </c>
      <c r="D5641" t="s">
        <v>30</v>
      </c>
      <c r="E5641" t="s">
        <v>19</v>
      </c>
      <c r="F5641" t="s">
        <v>44</v>
      </c>
      <c r="G5641">
        <v>4</v>
      </c>
      <c r="H5641" s="5">
        <v>795.99</v>
      </c>
      <c r="I5641" s="5">
        <v>0.09</v>
      </c>
      <c r="J5641" s="5">
        <v>2897.4036000000001</v>
      </c>
      <c r="K5641" s="5">
        <v>668.17074670606951</v>
      </c>
      <c r="L5641">
        <f>YEAR(SalesData[Order Date])</f>
        <v>2024</v>
      </c>
      <c r="M5641">
        <f>MONTH(SalesData[Order Date])</f>
        <v>6</v>
      </c>
      <c r="N5641" t="str">
        <f>TEXT(SalesData[[#This Row],[Order Date]], "mmmm")</f>
        <v>June</v>
      </c>
      <c r="O5641" s="7">
        <f>IF(SalesData[Sales]=0,0,SalesData[Profit]/SalesData[Sales])</f>
        <v>0.2306101734346121</v>
      </c>
      <c r="P5641" s="8">
        <f t="shared" si="88"/>
        <v>2.8266686767421699E-5</v>
      </c>
      <c r="Q5641" t="str">
        <f>IF(SalesData[[#This Row],[Discount]]&gt;0, "Yes", "No")</f>
        <v>Yes</v>
      </c>
      <c r="R5641" t="str">
        <f>TEXT(SalesData[[#This Row],[Order Date]],"mmm-yyyy")</f>
        <v>Jun-2024</v>
      </c>
      <c r="S5641">
        <f>YEAR(SalesData[[#This Row],[Order Date]])*100 + MONTH(SalesData[[#This Row],[Order Date]])</f>
        <v>202406</v>
      </c>
    </row>
    <row r="5642" spans="1:19" x14ac:dyDescent="0.3">
      <c r="A5642" t="s">
        <v>13930</v>
      </c>
      <c r="B5642" s="3">
        <v>45446</v>
      </c>
      <c r="C5642" t="s">
        <v>13931</v>
      </c>
      <c r="D5642" t="s">
        <v>18</v>
      </c>
      <c r="E5642" t="s">
        <v>26</v>
      </c>
      <c r="F5642" t="s">
        <v>27</v>
      </c>
      <c r="G5642">
        <v>7</v>
      </c>
      <c r="H5642" s="5">
        <v>699.12</v>
      </c>
      <c r="I5642" s="5">
        <v>0.26</v>
      </c>
      <c r="J5642" s="5">
        <v>3621.4416000000001</v>
      </c>
      <c r="K5642" s="5">
        <v>604.03463007046594</v>
      </c>
      <c r="L5642">
        <f>YEAR(SalesData[Order Date])</f>
        <v>2024</v>
      </c>
      <c r="M5642">
        <f>MONTH(SalesData[Order Date])</f>
        <v>6</v>
      </c>
      <c r="N5642" t="str">
        <f>TEXT(SalesData[[#This Row],[Order Date]], "mmmm")</f>
        <v>June</v>
      </c>
      <c r="O5642" s="7">
        <f>IF(SalesData[Sales]=0,0,SalesData[Profit]/SalesData[Sales])</f>
        <v>0.16679397234252402</v>
      </c>
      <c r="P5642" s="8">
        <f t="shared" si="88"/>
        <v>5.3128013993101535E-5</v>
      </c>
      <c r="Q5642" t="str">
        <f>IF(SalesData[[#This Row],[Discount]]&gt;0, "Yes", "No")</f>
        <v>Yes</v>
      </c>
      <c r="R5642" t="str">
        <f>TEXT(SalesData[[#This Row],[Order Date]],"mmm-yyyy")</f>
        <v>Jun-2024</v>
      </c>
      <c r="S5642">
        <f>YEAR(SalesData[[#This Row],[Order Date]])*100 + MONTH(SalesData[[#This Row],[Order Date]])</f>
        <v>202406</v>
      </c>
    </row>
    <row r="5643" spans="1:19" x14ac:dyDescent="0.3">
      <c r="A5643" t="s">
        <v>13948</v>
      </c>
      <c r="B5643" s="3">
        <v>45456</v>
      </c>
      <c r="C5643" t="s">
        <v>5080</v>
      </c>
      <c r="D5643" t="s">
        <v>30</v>
      </c>
      <c r="E5643" t="s">
        <v>14</v>
      </c>
      <c r="F5643" t="s">
        <v>44</v>
      </c>
      <c r="G5643">
        <v>5</v>
      </c>
      <c r="H5643" s="5">
        <v>729.13</v>
      </c>
      <c r="I5643" s="5">
        <v>0.25</v>
      </c>
      <c r="J5643" s="5">
        <v>2734.2375000000002</v>
      </c>
      <c r="K5643" s="5">
        <v>565.00961228604262</v>
      </c>
      <c r="L5643">
        <f>YEAR(SalesData[Order Date])</f>
        <v>2024</v>
      </c>
      <c r="M5643">
        <f>MONTH(SalesData[Order Date])</f>
        <v>6</v>
      </c>
      <c r="N5643" t="str">
        <f>TEXT(SalesData[[#This Row],[Order Date]], "mmmm")</f>
        <v>June</v>
      </c>
      <c r="O5643" s="7">
        <f>IF(SalesData[Sales]=0,0,SalesData[Profit]/SalesData[Sales])</f>
        <v>0.20664247794350074</v>
      </c>
      <c r="P5643" s="8">
        <f t="shared" si="88"/>
        <v>6.8574876908095953E-5</v>
      </c>
      <c r="Q5643" t="str">
        <f>IF(SalesData[[#This Row],[Discount]]&gt;0, "Yes", "No")</f>
        <v>Yes</v>
      </c>
      <c r="R5643" t="str">
        <f>TEXT(SalesData[[#This Row],[Order Date]],"mmm-yyyy")</f>
        <v>Jun-2024</v>
      </c>
      <c r="S5643">
        <f>YEAR(SalesData[[#This Row],[Order Date]])*100 + MONTH(SalesData[[#This Row],[Order Date]])</f>
        <v>202406</v>
      </c>
    </row>
    <row r="5644" spans="1:19" x14ac:dyDescent="0.3">
      <c r="A5644" t="s">
        <v>13989</v>
      </c>
      <c r="B5644" s="3">
        <v>45452</v>
      </c>
      <c r="C5644" t="s">
        <v>11184</v>
      </c>
      <c r="D5644" t="s">
        <v>13</v>
      </c>
      <c r="E5644" t="s">
        <v>19</v>
      </c>
      <c r="F5644" t="s">
        <v>53</v>
      </c>
      <c r="G5644">
        <v>2</v>
      </c>
      <c r="H5644" s="5">
        <v>176.77</v>
      </c>
      <c r="I5644" s="5">
        <v>0.27</v>
      </c>
      <c r="J5644" s="5">
        <v>258.08420000000001</v>
      </c>
      <c r="K5644" s="5">
        <v>43.935177009553158</v>
      </c>
      <c r="L5644">
        <f>YEAR(SalesData[Order Date])</f>
        <v>2024</v>
      </c>
      <c r="M5644">
        <f>MONTH(SalesData[Order Date])</f>
        <v>6</v>
      </c>
      <c r="N5644" t="str">
        <f>TEXT(SalesData[[#This Row],[Order Date]], "mmmm")</f>
        <v>June</v>
      </c>
      <c r="O5644" s="7">
        <f>IF(SalesData[Sales]=0,0,SalesData[Profit]/SalesData[Sales])</f>
        <v>0.17023582617437702</v>
      </c>
      <c r="P5644" s="8">
        <f t="shared" si="88"/>
        <v>7.6370424845844883E-4</v>
      </c>
      <c r="Q5644" t="str">
        <f>IF(SalesData[[#This Row],[Discount]]&gt;0, "Yes", "No")</f>
        <v>Yes</v>
      </c>
      <c r="R5644" t="str">
        <f>TEXT(SalesData[[#This Row],[Order Date]],"mmm-yyyy")</f>
        <v>Jun-2024</v>
      </c>
      <c r="S5644">
        <f>YEAR(SalesData[[#This Row],[Order Date]])*100 + MONTH(SalesData[[#This Row],[Order Date]])</f>
        <v>202406</v>
      </c>
    </row>
    <row r="5645" spans="1:19" x14ac:dyDescent="0.3">
      <c r="A5645" t="s">
        <v>14015</v>
      </c>
      <c r="B5645" s="3">
        <v>45444</v>
      </c>
      <c r="C5645" t="s">
        <v>14016</v>
      </c>
      <c r="D5645" t="s">
        <v>23</v>
      </c>
      <c r="E5645" t="s">
        <v>14</v>
      </c>
      <c r="F5645" t="s">
        <v>31</v>
      </c>
      <c r="G5645">
        <v>1</v>
      </c>
      <c r="H5645" s="5">
        <v>649.04</v>
      </c>
      <c r="I5645" s="5">
        <v>0.12</v>
      </c>
      <c r="J5645" s="5">
        <v>571.15519999999992</v>
      </c>
      <c r="K5645" s="5">
        <v>44.816867285284587</v>
      </c>
      <c r="L5645">
        <f>YEAR(SalesData[Order Date])</f>
        <v>2024</v>
      </c>
      <c r="M5645">
        <f>MONTH(SalesData[Order Date])</f>
        <v>6</v>
      </c>
      <c r="N5645" t="str">
        <f>TEXT(SalesData[[#This Row],[Order Date]], "mmmm")</f>
        <v>June</v>
      </c>
      <c r="O5645" s="7">
        <f>IF(SalesData[Sales]=0,0,SalesData[Profit]/SalesData[Sales])</f>
        <v>7.8467056389024542E-2</v>
      </c>
      <c r="P5645" s="8">
        <f t="shared" si="88"/>
        <v>1.8488845063478369E-4</v>
      </c>
      <c r="Q5645" t="str">
        <f>IF(SalesData[[#This Row],[Discount]]&gt;0, "Yes", "No")</f>
        <v>Yes</v>
      </c>
      <c r="R5645" t="str">
        <f>TEXT(SalesData[[#This Row],[Order Date]],"mmm-yyyy")</f>
        <v>Jun-2024</v>
      </c>
      <c r="S5645">
        <f>YEAR(SalesData[[#This Row],[Order Date]])*100 + MONTH(SalesData[[#This Row],[Order Date]])</f>
        <v>202406</v>
      </c>
    </row>
    <row r="5646" spans="1:19" x14ac:dyDescent="0.3">
      <c r="A5646" t="s">
        <v>14031</v>
      </c>
      <c r="B5646" s="3">
        <v>45457</v>
      </c>
      <c r="C5646" t="s">
        <v>14032</v>
      </c>
      <c r="D5646" t="s">
        <v>13</v>
      </c>
      <c r="E5646" t="s">
        <v>26</v>
      </c>
      <c r="F5646" t="s">
        <v>53</v>
      </c>
      <c r="G5646">
        <v>8</v>
      </c>
      <c r="H5646" s="5">
        <v>716.21</v>
      </c>
      <c r="I5646" s="5">
        <v>0.03</v>
      </c>
      <c r="J5646" s="5">
        <v>5557.7896000000001</v>
      </c>
      <c r="K5646" s="5">
        <v>1198.9025552588871</v>
      </c>
      <c r="L5646">
        <f>YEAR(SalesData[Order Date])</f>
        <v>2024</v>
      </c>
      <c r="M5646">
        <f>MONTH(SalesData[Order Date])</f>
        <v>6</v>
      </c>
      <c r="N5646" t="str">
        <f>TEXT(SalesData[[#This Row],[Order Date]], "mmmm")</f>
        <v>June</v>
      </c>
      <c r="O5646" s="7">
        <f>IF(SalesData[Sales]=0,0,SalesData[Profit]/SalesData[Sales])</f>
        <v>0.21571571461771188</v>
      </c>
      <c r="P5646" s="8">
        <f t="shared" si="88"/>
        <v>5.2358945002164162E-6</v>
      </c>
      <c r="Q5646" t="str">
        <f>IF(SalesData[[#This Row],[Discount]]&gt;0, "Yes", "No")</f>
        <v>Yes</v>
      </c>
      <c r="R5646" t="str">
        <f>TEXT(SalesData[[#This Row],[Order Date]],"mmm-yyyy")</f>
        <v>Jun-2024</v>
      </c>
      <c r="S5646">
        <f>YEAR(SalesData[[#This Row],[Order Date]])*100 + MONTH(SalesData[[#This Row],[Order Date]])</f>
        <v>202406</v>
      </c>
    </row>
    <row r="5647" spans="1:19" x14ac:dyDescent="0.3">
      <c r="A5647" t="s">
        <v>14035</v>
      </c>
      <c r="B5647" s="3">
        <v>45452</v>
      </c>
      <c r="C5647" t="s">
        <v>14036</v>
      </c>
      <c r="D5647" t="s">
        <v>23</v>
      </c>
      <c r="E5647" t="s">
        <v>19</v>
      </c>
      <c r="F5647" t="s">
        <v>62</v>
      </c>
      <c r="G5647">
        <v>8</v>
      </c>
      <c r="H5647" s="5">
        <v>920.28</v>
      </c>
      <c r="I5647" s="5">
        <v>0.11</v>
      </c>
      <c r="J5647" s="5">
        <v>6552.3936000000003</v>
      </c>
      <c r="K5647" s="5">
        <v>819.43743761078485</v>
      </c>
      <c r="L5647">
        <f>YEAR(SalesData[Order Date])</f>
        <v>2024</v>
      </c>
      <c r="M5647">
        <f>MONTH(SalesData[Order Date])</f>
        <v>6</v>
      </c>
      <c r="N5647" t="str">
        <f>TEXT(SalesData[[#This Row],[Order Date]], "mmmm")</f>
        <v>June</v>
      </c>
      <c r="O5647" s="7">
        <f>IF(SalesData[Sales]=0,0,SalesData[Profit]/SalesData[Sales])</f>
        <v>0.12505925126518419</v>
      </c>
      <c r="P5647" s="8">
        <f t="shared" si="88"/>
        <v>1.4941104881123138E-5</v>
      </c>
      <c r="Q5647" t="str">
        <f>IF(SalesData[[#This Row],[Discount]]&gt;0, "Yes", "No")</f>
        <v>Yes</v>
      </c>
      <c r="R5647" t="str">
        <f>TEXT(SalesData[[#This Row],[Order Date]],"mmm-yyyy")</f>
        <v>Jun-2024</v>
      </c>
      <c r="S5647">
        <f>YEAR(SalesData[[#This Row],[Order Date]])*100 + MONTH(SalesData[[#This Row],[Order Date]])</f>
        <v>202406</v>
      </c>
    </row>
    <row r="5648" spans="1:19" x14ac:dyDescent="0.3">
      <c r="A5648" t="s">
        <v>14061</v>
      </c>
      <c r="B5648" s="3">
        <v>45467</v>
      </c>
      <c r="C5648" t="s">
        <v>14062</v>
      </c>
      <c r="D5648" t="s">
        <v>13</v>
      </c>
      <c r="E5648" t="s">
        <v>26</v>
      </c>
      <c r="F5648" t="s">
        <v>15</v>
      </c>
      <c r="G5648">
        <v>6</v>
      </c>
      <c r="H5648" s="5">
        <v>163.41999999999999</v>
      </c>
      <c r="I5648" s="5">
        <v>0.15</v>
      </c>
      <c r="J5648" s="5">
        <v>833.44200000000001</v>
      </c>
      <c r="K5648" s="5">
        <v>53.153340821577217</v>
      </c>
      <c r="L5648">
        <f>YEAR(SalesData[Order Date])</f>
        <v>2024</v>
      </c>
      <c r="M5648">
        <f>MONTH(SalesData[Order Date])</f>
        <v>6</v>
      </c>
      <c r="N5648" t="str">
        <f>TEXT(SalesData[[#This Row],[Order Date]], "mmmm")</f>
        <v>June</v>
      </c>
      <c r="O5648" s="7">
        <f>IF(SalesData[Sales]=0,0,SalesData[Profit]/SalesData[Sales])</f>
        <v>6.3775692635572978E-2</v>
      </c>
      <c r="P5648" s="8">
        <f t="shared" si="88"/>
        <v>1.5298005140129727E-4</v>
      </c>
      <c r="Q5648" t="str">
        <f>IF(SalesData[[#This Row],[Discount]]&gt;0, "Yes", "No")</f>
        <v>Yes</v>
      </c>
      <c r="R5648" t="str">
        <f>TEXT(SalesData[[#This Row],[Order Date]],"mmm-yyyy")</f>
        <v>Jun-2024</v>
      </c>
      <c r="S5648">
        <f>YEAR(SalesData[[#This Row],[Order Date]])*100 + MONTH(SalesData[[#This Row],[Order Date]])</f>
        <v>202406</v>
      </c>
    </row>
    <row r="5649" spans="1:19" x14ac:dyDescent="0.3">
      <c r="A5649" t="s">
        <v>14102</v>
      </c>
      <c r="B5649" s="3">
        <v>45466</v>
      </c>
      <c r="C5649" t="s">
        <v>14103</v>
      </c>
      <c r="D5649" t="s">
        <v>18</v>
      </c>
      <c r="E5649" t="s">
        <v>26</v>
      </c>
      <c r="F5649" t="s">
        <v>91</v>
      </c>
      <c r="G5649">
        <v>6</v>
      </c>
      <c r="H5649" s="5">
        <v>282.35000000000002</v>
      </c>
      <c r="I5649" s="5">
        <v>0.06</v>
      </c>
      <c r="J5649" s="5">
        <v>1592.454</v>
      </c>
      <c r="K5649" s="5">
        <v>361.37888004945393</v>
      </c>
      <c r="L5649">
        <f>YEAR(SalesData[Order Date])</f>
        <v>2024</v>
      </c>
      <c r="M5649">
        <f>MONTH(SalesData[Order Date])</f>
        <v>6</v>
      </c>
      <c r="N5649" t="str">
        <f>TEXT(SalesData[[#This Row],[Order Date]], "mmmm")</f>
        <v>June</v>
      </c>
      <c r="O5649" s="7">
        <f>IF(SalesData[Sales]=0,0,SalesData[Profit]/SalesData[Sales])</f>
        <v>0.22693206839849311</v>
      </c>
      <c r="P5649" s="8">
        <f t="shared" si="88"/>
        <v>3.5417035594120767E-5</v>
      </c>
      <c r="Q5649" t="str">
        <f>IF(SalesData[[#This Row],[Discount]]&gt;0, "Yes", "No")</f>
        <v>Yes</v>
      </c>
      <c r="R5649" t="str">
        <f>TEXT(SalesData[[#This Row],[Order Date]],"mmm-yyyy")</f>
        <v>Jun-2024</v>
      </c>
      <c r="S5649">
        <f>YEAR(SalesData[[#This Row],[Order Date]])*100 + MONTH(SalesData[[#This Row],[Order Date]])</f>
        <v>202406</v>
      </c>
    </row>
    <row r="5650" spans="1:19" x14ac:dyDescent="0.3">
      <c r="A5650" t="s">
        <v>14152</v>
      </c>
      <c r="B5650" s="3">
        <v>45463</v>
      </c>
      <c r="C5650" t="s">
        <v>14153</v>
      </c>
      <c r="D5650" t="s">
        <v>30</v>
      </c>
      <c r="E5650" t="s">
        <v>19</v>
      </c>
      <c r="F5650" t="s">
        <v>20</v>
      </c>
      <c r="G5650">
        <v>3</v>
      </c>
      <c r="H5650" s="5">
        <v>729.7</v>
      </c>
      <c r="I5650" s="5">
        <v>0.03</v>
      </c>
      <c r="J5650" s="5">
        <v>2123.4270000000001</v>
      </c>
      <c r="K5650" s="5">
        <v>484.18951857621943</v>
      </c>
      <c r="L5650">
        <f>YEAR(SalesData[Order Date])</f>
        <v>2024</v>
      </c>
      <c r="M5650">
        <f>MONTH(SalesData[Order Date])</f>
        <v>6</v>
      </c>
      <c r="N5650" t="str">
        <f>TEXT(SalesData[[#This Row],[Order Date]], "mmmm")</f>
        <v>June</v>
      </c>
      <c r="O5650" s="7">
        <f>IF(SalesData[Sales]=0,0,SalesData[Profit]/SalesData[Sales])</f>
        <v>0.22802268153142038</v>
      </c>
      <c r="P5650" s="8">
        <f t="shared" si="88"/>
        <v>1.3704262025489925E-5</v>
      </c>
      <c r="Q5650" t="str">
        <f>IF(SalesData[[#This Row],[Discount]]&gt;0, "Yes", "No")</f>
        <v>Yes</v>
      </c>
      <c r="R5650" t="str">
        <f>TEXT(SalesData[[#This Row],[Order Date]],"mmm-yyyy")</f>
        <v>Jun-2024</v>
      </c>
      <c r="S5650">
        <f>YEAR(SalesData[[#This Row],[Order Date]])*100 + MONTH(SalesData[[#This Row],[Order Date]])</f>
        <v>202406</v>
      </c>
    </row>
    <row r="5651" spans="1:19" x14ac:dyDescent="0.3">
      <c r="A5651" t="s">
        <v>14213</v>
      </c>
      <c r="B5651" s="3">
        <v>45473</v>
      </c>
      <c r="C5651" t="s">
        <v>14214</v>
      </c>
      <c r="D5651" t="s">
        <v>13</v>
      </c>
      <c r="E5651" t="s">
        <v>19</v>
      </c>
      <c r="F5651" t="s">
        <v>20</v>
      </c>
      <c r="G5651">
        <v>4</v>
      </c>
      <c r="H5651" s="5">
        <v>295.66000000000003</v>
      </c>
      <c r="I5651" s="5">
        <v>0.04</v>
      </c>
      <c r="J5651" s="5">
        <v>1135.3344</v>
      </c>
      <c r="K5651" s="5">
        <v>277.59984667284562</v>
      </c>
      <c r="L5651">
        <f>YEAR(SalesData[Order Date])</f>
        <v>2024</v>
      </c>
      <c r="M5651">
        <f>MONTH(SalesData[Order Date])</f>
        <v>6</v>
      </c>
      <c r="N5651" t="str">
        <f>TEXT(SalesData[[#This Row],[Order Date]], "mmmm")</f>
        <v>June</v>
      </c>
      <c r="O5651" s="7">
        <f>IF(SalesData[Sales]=0,0,SalesData[Profit]/SalesData[Sales])</f>
        <v>0.24450932401312392</v>
      </c>
      <c r="P5651" s="8">
        <f t="shared" si="88"/>
        <v>3.3822634106744234E-5</v>
      </c>
      <c r="Q5651" t="str">
        <f>IF(SalesData[[#This Row],[Discount]]&gt;0, "Yes", "No")</f>
        <v>Yes</v>
      </c>
      <c r="R5651" t="str">
        <f>TEXT(SalesData[[#This Row],[Order Date]],"mmm-yyyy")</f>
        <v>Jun-2024</v>
      </c>
      <c r="S5651">
        <f>YEAR(SalesData[[#This Row],[Order Date]])*100 + MONTH(SalesData[[#This Row],[Order Date]])</f>
        <v>202406</v>
      </c>
    </row>
    <row r="5652" spans="1:19" x14ac:dyDescent="0.3">
      <c r="A5652" t="s">
        <v>14280</v>
      </c>
      <c r="B5652" s="3">
        <v>45462</v>
      </c>
      <c r="C5652" t="s">
        <v>14281</v>
      </c>
      <c r="D5652" t="s">
        <v>13</v>
      </c>
      <c r="E5652" t="s">
        <v>26</v>
      </c>
      <c r="F5652" t="s">
        <v>31</v>
      </c>
      <c r="G5652">
        <v>3</v>
      </c>
      <c r="H5652" s="5">
        <v>56.35</v>
      </c>
      <c r="I5652" s="5">
        <v>0.04</v>
      </c>
      <c r="J5652" s="5">
        <v>162.28800000000001</v>
      </c>
      <c r="K5652" s="5">
        <v>12.30343307209789</v>
      </c>
      <c r="L5652">
        <f>YEAR(SalesData[Order Date])</f>
        <v>2024</v>
      </c>
      <c r="M5652">
        <f>MONTH(SalesData[Order Date])</f>
        <v>6</v>
      </c>
      <c r="N5652" t="str">
        <f>TEXT(SalesData[[#This Row],[Order Date]], "mmmm")</f>
        <v>June</v>
      </c>
      <c r="O5652" s="7">
        <f>IF(SalesData[Sales]=0,0,SalesData[Profit]/SalesData[Sales])</f>
        <v>7.5812340235247772E-2</v>
      </c>
      <c r="P5652" s="8">
        <f t="shared" si="88"/>
        <v>2.3661638568470866E-4</v>
      </c>
      <c r="Q5652" t="str">
        <f>IF(SalesData[[#This Row],[Discount]]&gt;0, "Yes", "No")</f>
        <v>Yes</v>
      </c>
      <c r="R5652" t="str">
        <f>TEXT(SalesData[[#This Row],[Order Date]],"mmm-yyyy")</f>
        <v>Jun-2024</v>
      </c>
      <c r="S5652">
        <f>YEAR(SalesData[[#This Row],[Order Date]])*100 + MONTH(SalesData[[#This Row],[Order Date]])</f>
        <v>202406</v>
      </c>
    </row>
    <row r="5653" spans="1:19" x14ac:dyDescent="0.3">
      <c r="A5653" t="s">
        <v>14294</v>
      </c>
      <c r="B5653" s="3">
        <v>45446</v>
      </c>
      <c r="C5653" t="s">
        <v>14295</v>
      </c>
      <c r="D5653" t="s">
        <v>30</v>
      </c>
      <c r="E5653" t="s">
        <v>26</v>
      </c>
      <c r="F5653" t="s">
        <v>34</v>
      </c>
      <c r="G5653">
        <v>8</v>
      </c>
      <c r="H5653" s="5">
        <v>151.93</v>
      </c>
      <c r="I5653" s="5">
        <v>0.08</v>
      </c>
      <c r="J5653" s="5">
        <v>1118.2048</v>
      </c>
      <c r="K5653" s="5">
        <v>317.23574763521498</v>
      </c>
      <c r="L5653">
        <f>YEAR(SalesData[Order Date])</f>
        <v>2024</v>
      </c>
      <c r="M5653">
        <f>MONTH(SalesData[Order Date])</f>
        <v>6</v>
      </c>
      <c r="N5653" t="str">
        <f>TEXT(SalesData[[#This Row],[Order Date]], "mmmm")</f>
        <v>June</v>
      </c>
      <c r="O5653" s="7">
        <f>IF(SalesData[Sales]=0,0,SalesData[Profit]/SalesData[Sales])</f>
        <v>0.28370093531633472</v>
      </c>
      <c r="P5653" s="8">
        <f t="shared" si="88"/>
        <v>6.5819785427499502E-5</v>
      </c>
      <c r="Q5653" t="str">
        <f>IF(SalesData[[#This Row],[Discount]]&gt;0, "Yes", "No")</f>
        <v>Yes</v>
      </c>
      <c r="R5653" t="str">
        <f>TEXT(SalesData[[#This Row],[Order Date]],"mmm-yyyy")</f>
        <v>Jun-2024</v>
      </c>
      <c r="S5653">
        <f>YEAR(SalesData[[#This Row],[Order Date]])*100 + MONTH(SalesData[[#This Row],[Order Date]])</f>
        <v>202406</v>
      </c>
    </row>
    <row r="5654" spans="1:19" x14ac:dyDescent="0.3">
      <c r="A5654" t="s">
        <v>14302</v>
      </c>
      <c r="B5654" s="3">
        <v>45471</v>
      </c>
      <c r="C5654" t="s">
        <v>14303</v>
      </c>
      <c r="D5654" t="s">
        <v>13</v>
      </c>
      <c r="E5654" t="s">
        <v>14</v>
      </c>
      <c r="F5654" t="s">
        <v>31</v>
      </c>
      <c r="G5654">
        <v>7</v>
      </c>
      <c r="H5654" s="5">
        <v>259.97000000000003</v>
      </c>
      <c r="I5654" s="5">
        <v>0.05</v>
      </c>
      <c r="J5654" s="5">
        <v>1728.8005000000001</v>
      </c>
      <c r="K5654" s="5">
        <v>165.88765440326381</v>
      </c>
      <c r="L5654">
        <f>YEAR(SalesData[Order Date])</f>
        <v>2024</v>
      </c>
      <c r="M5654">
        <f>MONTH(SalesData[Order Date])</f>
        <v>6</v>
      </c>
      <c r="N5654" t="str">
        <f>TEXT(SalesData[[#This Row],[Order Date]], "mmmm")</f>
        <v>June</v>
      </c>
      <c r="O5654" s="7">
        <f>IF(SalesData[Sales]=0,0,SalesData[Profit]/SalesData[Sales])</f>
        <v>9.5955348464593693E-2</v>
      </c>
      <c r="P5654" s="8">
        <f t="shared" si="88"/>
        <v>2.747569774534424E-5</v>
      </c>
      <c r="Q5654" t="str">
        <f>IF(SalesData[[#This Row],[Discount]]&gt;0, "Yes", "No")</f>
        <v>Yes</v>
      </c>
      <c r="R5654" t="str">
        <f>TEXT(SalesData[[#This Row],[Order Date]],"mmm-yyyy")</f>
        <v>Jun-2024</v>
      </c>
      <c r="S5654">
        <f>YEAR(SalesData[[#This Row],[Order Date]])*100 + MONTH(SalesData[[#This Row],[Order Date]])</f>
        <v>202406</v>
      </c>
    </row>
    <row r="5655" spans="1:19" x14ac:dyDescent="0.3">
      <c r="A5655" t="s">
        <v>14349</v>
      </c>
      <c r="B5655" s="3">
        <v>45465</v>
      </c>
      <c r="C5655" t="s">
        <v>14350</v>
      </c>
      <c r="D5655" t="s">
        <v>18</v>
      </c>
      <c r="E5655" t="s">
        <v>14</v>
      </c>
      <c r="F5655" t="s">
        <v>91</v>
      </c>
      <c r="G5655">
        <v>6</v>
      </c>
      <c r="H5655" s="5">
        <v>282.94</v>
      </c>
      <c r="I5655" s="5">
        <v>0.18</v>
      </c>
      <c r="J5655" s="5">
        <v>1392.0648000000001</v>
      </c>
      <c r="K5655" s="5">
        <v>210.54168701654649</v>
      </c>
      <c r="L5655">
        <f>YEAR(SalesData[Order Date])</f>
        <v>2024</v>
      </c>
      <c r="M5655">
        <f>MONTH(SalesData[Order Date])</f>
        <v>6</v>
      </c>
      <c r="N5655" t="str">
        <f>TEXT(SalesData[[#This Row],[Order Date]], "mmmm")</f>
        <v>June</v>
      </c>
      <c r="O5655" s="7">
        <f>IF(SalesData[Sales]=0,0,SalesData[Profit]/SalesData[Sales])</f>
        <v>0.1512441712602362</v>
      </c>
      <c r="P5655" s="8">
        <f t="shared" si="88"/>
        <v>1.0602954690040292E-4</v>
      </c>
      <c r="Q5655" t="str">
        <f>IF(SalesData[[#This Row],[Discount]]&gt;0, "Yes", "No")</f>
        <v>Yes</v>
      </c>
      <c r="R5655" t="str">
        <f>TEXT(SalesData[[#This Row],[Order Date]],"mmm-yyyy")</f>
        <v>Jun-2024</v>
      </c>
      <c r="S5655">
        <f>YEAR(SalesData[[#This Row],[Order Date]])*100 + MONTH(SalesData[[#This Row],[Order Date]])</f>
        <v>202406</v>
      </c>
    </row>
    <row r="5656" spans="1:19" x14ac:dyDescent="0.3">
      <c r="A5656" t="s">
        <v>14375</v>
      </c>
      <c r="B5656" s="3">
        <v>45469</v>
      </c>
      <c r="C5656" t="s">
        <v>14376</v>
      </c>
      <c r="D5656" t="s">
        <v>30</v>
      </c>
      <c r="E5656" t="s">
        <v>14</v>
      </c>
      <c r="F5656" t="s">
        <v>31</v>
      </c>
      <c r="G5656">
        <v>6</v>
      </c>
      <c r="H5656" s="5">
        <v>50.3</v>
      </c>
      <c r="I5656" s="5">
        <v>0.1</v>
      </c>
      <c r="J5656" s="5">
        <v>271.61999999999989</v>
      </c>
      <c r="K5656" s="5">
        <v>45.524701380778303</v>
      </c>
      <c r="L5656">
        <f>YEAR(SalesData[Order Date])</f>
        <v>2024</v>
      </c>
      <c r="M5656">
        <f>MONTH(SalesData[Order Date])</f>
        <v>6</v>
      </c>
      <c r="N5656" t="str">
        <f>TEXT(SalesData[[#This Row],[Order Date]], "mmmm")</f>
        <v>June</v>
      </c>
      <c r="O5656" s="7">
        <f>IF(SalesData[Sales]=0,0,SalesData[Profit]/SalesData[Sales])</f>
        <v>0.16760437884094809</v>
      </c>
      <c r="P5656" s="8">
        <f t="shared" si="88"/>
        <v>3.3134526176275685E-4</v>
      </c>
      <c r="Q5656" t="str">
        <f>IF(SalesData[[#This Row],[Discount]]&gt;0, "Yes", "No")</f>
        <v>Yes</v>
      </c>
      <c r="R5656" t="str">
        <f>TEXT(SalesData[[#This Row],[Order Date]],"mmm-yyyy")</f>
        <v>Jun-2024</v>
      </c>
      <c r="S5656">
        <f>YEAR(SalesData[[#This Row],[Order Date]])*100 + MONTH(SalesData[[#This Row],[Order Date]])</f>
        <v>202406</v>
      </c>
    </row>
    <row r="5657" spans="1:19" x14ac:dyDescent="0.3">
      <c r="A5657" t="s">
        <v>14410</v>
      </c>
      <c r="B5657" s="3">
        <v>45448</v>
      </c>
      <c r="C5657" t="s">
        <v>14411</v>
      </c>
      <c r="D5657" t="s">
        <v>13</v>
      </c>
      <c r="E5657" t="s">
        <v>26</v>
      </c>
      <c r="F5657" t="s">
        <v>53</v>
      </c>
      <c r="G5657">
        <v>2</v>
      </c>
      <c r="H5657" s="5">
        <v>503.89</v>
      </c>
      <c r="I5657" s="5">
        <v>0.16</v>
      </c>
      <c r="J5657" s="5">
        <v>846.53519999999992</v>
      </c>
      <c r="K5657" s="5">
        <v>62.590966596241472</v>
      </c>
      <c r="L5657">
        <f>YEAR(SalesData[Order Date])</f>
        <v>2024</v>
      </c>
      <c r="M5657">
        <f>MONTH(SalesData[Order Date])</f>
        <v>6</v>
      </c>
      <c r="N5657" t="str">
        <f>TEXT(SalesData[[#This Row],[Order Date]], "mmmm")</f>
        <v>June</v>
      </c>
      <c r="O5657" s="7">
        <f>IF(SalesData[Sales]=0,0,SalesData[Profit]/SalesData[Sales])</f>
        <v>7.3937819238044059E-2</v>
      </c>
      <c r="P5657" s="8">
        <f t="shared" si="88"/>
        <v>1.587648097799123E-4</v>
      </c>
      <c r="Q5657" t="str">
        <f>IF(SalesData[[#This Row],[Discount]]&gt;0, "Yes", "No")</f>
        <v>Yes</v>
      </c>
      <c r="R5657" t="str">
        <f>TEXT(SalesData[[#This Row],[Order Date]],"mmm-yyyy")</f>
        <v>Jun-2024</v>
      </c>
      <c r="S5657">
        <f>YEAR(SalesData[[#This Row],[Order Date]])*100 + MONTH(SalesData[[#This Row],[Order Date]])</f>
        <v>202406</v>
      </c>
    </row>
    <row r="5658" spans="1:19" x14ac:dyDescent="0.3">
      <c r="A5658" t="s">
        <v>14482</v>
      </c>
      <c r="B5658" s="3">
        <v>45445</v>
      </c>
      <c r="C5658" t="s">
        <v>14483</v>
      </c>
      <c r="D5658" t="s">
        <v>23</v>
      </c>
      <c r="E5658" t="s">
        <v>14</v>
      </c>
      <c r="F5658" t="s">
        <v>39</v>
      </c>
      <c r="G5658">
        <v>4</v>
      </c>
      <c r="H5658" s="5">
        <v>416.57</v>
      </c>
      <c r="I5658" s="5">
        <v>0.2</v>
      </c>
      <c r="J5658" s="5">
        <v>1333.0239999999999</v>
      </c>
      <c r="K5658" s="5">
        <v>142.4410437972947</v>
      </c>
      <c r="L5658">
        <f>YEAR(SalesData[Order Date])</f>
        <v>2024</v>
      </c>
      <c r="M5658">
        <f>MONTH(SalesData[Order Date])</f>
        <v>6</v>
      </c>
      <c r="N5658" t="str">
        <f>TEXT(SalesData[[#This Row],[Order Date]], "mmmm")</f>
        <v>June</v>
      </c>
      <c r="O5658" s="7">
        <f>IF(SalesData[Sales]=0,0,SalesData[Profit]/SalesData[Sales])</f>
        <v>0.10685557334098614</v>
      </c>
      <c r="P5658" s="8">
        <f t="shared" si="88"/>
        <v>1.2002784646037882E-4</v>
      </c>
      <c r="Q5658" t="str">
        <f>IF(SalesData[[#This Row],[Discount]]&gt;0, "Yes", "No")</f>
        <v>Yes</v>
      </c>
      <c r="R5658" t="str">
        <f>TEXT(SalesData[[#This Row],[Order Date]],"mmm-yyyy")</f>
        <v>Jun-2024</v>
      </c>
      <c r="S5658">
        <f>YEAR(SalesData[[#This Row],[Order Date]])*100 + MONTH(SalesData[[#This Row],[Order Date]])</f>
        <v>202406</v>
      </c>
    </row>
    <row r="5659" spans="1:19" x14ac:dyDescent="0.3">
      <c r="A5659" t="s">
        <v>14655</v>
      </c>
      <c r="B5659" s="3">
        <v>45451</v>
      </c>
      <c r="C5659" t="s">
        <v>14656</v>
      </c>
      <c r="D5659" t="s">
        <v>18</v>
      </c>
      <c r="E5659" t="s">
        <v>26</v>
      </c>
      <c r="F5659" t="s">
        <v>27</v>
      </c>
      <c r="G5659">
        <v>7</v>
      </c>
      <c r="H5659" s="5">
        <v>710.55</v>
      </c>
      <c r="I5659" s="5">
        <v>0.02</v>
      </c>
      <c r="J5659" s="5">
        <v>4874.3729999999996</v>
      </c>
      <c r="K5659" s="5">
        <v>943.04751444721285</v>
      </c>
      <c r="L5659">
        <f>YEAR(SalesData[Order Date])</f>
        <v>2024</v>
      </c>
      <c r="M5659">
        <f>MONTH(SalesData[Order Date])</f>
        <v>6</v>
      </c>
      <c r="N5659" t="str">
        <f>TEXT(SalesData[[#This Row],[Order Date]], "mmmm")</f>
        <v>June</v>
      </c>
      <c r="O5659" s="7">
        <f>IF(SalesData[Sales]=0,0,SalesData[Profit]/SalesData[Sales])</f>
        <v>0.19347052727544917</v>
      </c>
      <c r="P5659" s="8">
        <f t="shared" si="88"/>
        <v>4.0210299868311276E-6</v>
      </c>
      <c r="Q5659" t="str">
        <f>IF(SalesData[[#This Row],[Discount]]&gt;0, "Yes", "No")</f>
        <v>Yes</v>
      </c>
      <c r="R5659" t="str">
        <f>TEXT(SalesData[[#This Row],[Order Date]],"mmm-yyyy")</f>
        <v>Jun-2024</v>
      </c>
      <c r="S5659">
        <f>YEAR(SalesData[[#This Row],[Order Date]])*100 + MONTH(SalesData[[#This Row],[Order Date]])</f>
        <v>202406</v>
      </c>
    </row>
    <row r="5660" spans="1:19" x14ac:dyDescent="0.3">
      <c r="A5660" t="s">
        <v>14699</v>
      </c>
      <c r="B5660" s="3">
        <v>45467</v>
      </c>
      <c r="C5660" t="s">
        <v>14700</v>
      </c>
      <c r="D5660" t="s">
        <v>23</v>
      </c>
      <c r="E5660" t="s">
        <v>14</v>
      </c>
      <c r="F5660" t="s">
        <v>53</v>
      </c>
      <c r="G5660">
        <v>4</v>
      </c>
      <c r="H5660" s="5">
        <v>199.81</v>
      </c>
      <c r="I5660" s="5">
        <v>0.17</v>
      </c>
      <c r="J5660" s="5">
        <v>663.36919999999998</v>
      </c>
      <c r="K5660" s="5">
        <v>83.232597090726074</v>
      </c>
      <c r="L5660">
        <f>YEAR(SalesData[Order Date])</f>
        <v>2024</v>
      </c>
      <c r="M5660">
        <f>MONTH(SalesData[Order Date])</f>
        <v>6</v>
      </c>
      <c r="N5660" t="str">
        <f>TEXT(SalesData[[#This Row],[Order Date]], "mmmm")</f>
        <v>June</v>
      </c>
      <c r="O5660" s="7">
        <f>IF(SalesData[Sales]=0,0,SalesData[Profit]/SalesData[Sales])</f>
        <v>0.12546949284158215</v>
      </c>
      <c r="P5660" s="8">
        <f t="shared" si="88"/>
        <v>2.1270206696361545E-4</v>
      </c>
      <c r="Q5660" t="str">
        <f>IF(SalesData[[#This Row],[Discount]]&gt;0, "Yes", "No")</f>
        <v>Yes</v>
      </c>
      <c r="R5660" t="str">
        <f>TEXT(SalesData[[#This Row],[Order Date]],"mmm-yyyy")</f>
        <v>Jun-2024</v>
      </c>
      <c r="S5660">
        <f>YEAR(SalesData[[#This Row],[Order Date]])*100 + MONTH(SalesData[[#This Row],[Order Date]])</f>
        <v>202406</v>
      </c>
    </row>
    <row r="5661" spans="1:19" x14ac:dyDescent="0.3">
      <c r="A5661" t="s">
        <v>14768</v>
      </c>
      <c r="B5661" s="3">
        <v>45473</v>
      </c>
      <c r="C5661" t="s">
        <v>14769</v>
      </c>
      <c r="D5661" t="s">
        <v>18</v>
      </c>
      <c r="E5661" t="s">
        <v>19</v>
      </c>
      <c r="F5661" t="s">
        <v>31</v>
      </c>
      <c r="G5661">
        <v>7</v>
      </c>
      <c r="H5661" s="5">
        <v>42.22</v>
      </c>
      <c r="I5661" s="5">
        <v>0.08</v>
      </c>
      <c r="J5661" s="5">
        <v>271.89679999999998</v>
      </c>
      <c r="K5661" s="5">
        <v>76.631539820756004</v>
      </c>
      <c r="L5661">
        <f>YEAR(SalesData[Order Date])</f>
        <v>2024</v>
      </c>
      <c r="M5661">
        <f>MONTH(SalesData[Order Date])</f>
        <v>6</v>
      </c>
      <c r="N5661" t="str">
        <f>TEXT(SalesData[[#This Row],[Order Date]], "mmmm")</f>
        <v>June</v>
      </c>
      <c r="O5661" s="7">
        <f>IF(SalesData[Sales]=0,0,SalesData[Profit]/SalesData[Sales])</f>
        <v>0.28184053589728164</v>
      </c>
      <c r="P5661" s="8">
        <f t="shared" si="88"/>
        <v>2.7069093862082969E-4</v>
      </c>
      <c r="Q5661" t="str">
        <f>IF(SalesData[[#This Row],[Discount]]&gt;0, "Yes", "No")</f>
        <v>Yes</v>
      </c>
      <c r="R5661" t="str">
        <f>TEXT(SalesData[[#This Row],[Order Date]],"mmm-yyyy")</f>
        <v>Jun-2024</v>
      </c>
      <c r="S5661">
        <f>YEAR(SalesData[[#This Row],[Order Date]])*100 + MONTH(SalesData[[#This Row],[Order Date]])</f>
        <v>202406</v>
      </c>
    </row>
    <row r="5662" spans="1:19" x14ac:dyDescent="0.3">
      <c r="A5662" t="s">
        <v>14789</v>
      </c>
      <c r="B5662" s="3">
        <v>45458</v>
      </c>
      <c r="C5662" t="s">
        <v>14790</v>
      </c>
      <c r="D5662" t="s">
        <v>13</v>
      </c>
      <c r="E5662" t="s">
        <v>14</v>
      </c>
      <c r="F5662" t="s">
        <v>34</v>
      </c>
      <c r="G5662">
        <v>9</v>
      </c>
      <c r="H5662" s="5">
        <v>868.57</v>
      </c>
      <c r="I5662" s="5">
        <v>0.14000000000000001</v>
      </c>
      <c r="J5662" s="5">
        <v>6722.7317999999996</v>
      </c>
      <c r="K5662" s="5">
        <v>622.77529521136478</v>
      </c>
      <c r="L5662">
        <f>YEAR(SalesData[Order Date])</f>
        <v>2024</v>
      </c>
      <c r="M5662">
        <f>MONTH(SalesData[Order Date])</f>
        <v>6</v>
      </c>
      <c r="N5662" t="str">
        <f>TEXT(SalesData[[#This Row],[Order Date]], "mmmm")</f>
        <v>June</v>
      </c>
      <c r="O5662" s="7">
        <f>IF(SalesData[Sales]=0,0,SalesData[Profit]/SalesData[Sales])</f>
        <v>9.2637236429893702E-2</v>
      </c>
      <c r="P5662" s="8">
        <f t="shared" si="88"/>
        <v>1.7909386181373471E-5</v>
      </c>
      <c r="Q5662" t="str">
        <f>IF(SalesData[[#This Row],[Discount]]&gt;0, "Yes", "No")</f>
        <v>Yes</v>
      </c>
      <c r="R5662" t="str">
        <f>TEXT(SalesData[[#This Row],[Order Date]],"mmm-yyyy")</f>
        <v>Jun-2024</v>
      </c>
      <c r="S5662">
        <f>YEAR(SalesData[[#This Row],[Order Date]])*100 + MONTH(SalesData[[#This Row],[Order Date]])</f>
        <v>202406</v>
      </c>
    </row>
    <row r="5663" spans="1:19" x14ac:dyDescent="0.3">
      <c r="A5663" t="s">
        <v>14897</v>
      </c>
      <c r="B5663" s="3">
        <v>45452</v>
      </c>
      <c r="C5663" t="s">
        <v>14898</v>
      </c>
      <c r="D5663" t="s">
        <v>13</v>
      </c>
      <c r="E5663" t="s">
        <v>14</v>
      </c>
      <c r="F5663" t="s">
        <v>39</v>
      </c>
      <c r="G5663">
        <v>3</v>
      </c>
      <c r="H5663" s="5">
        <v>327.87</v>
      </c>
      <c r="I5663" s="5">
        <v>0.26</v>
      </c>
      <c r="J5663" s="5">
        <v>727.87139999999999</v>
      </c>
      <c r="K5663" s="5">
        <v>110.66976204412499</v>
      </c>
      <c r="L5663">
        <f>YEAR(SalesData[Order Date])</f>
        <v>2024</v>
      </c>
      <c r="M5663">
        <f>MONTH(SalesData[Order Date])</f>
        <v>6</v>
      </c>
      <c r="N5663" t="str">
        <f>TEXT(SalesData[[#This Row],[Order Date]], "mmmm")</f>
        <v>June</v>
      </c>
      <c r="O5663" s="7">
        <f>IF(SalesData[Sales]=0,0,SalesData[Profit]/SalesData[Sales])</f>
        <v>0.15204576254009292</v>
      </c>
      <c r="P5663" s="8">
        <f t="shared" si="88"/>
        <v>2.6433240816990477E-4</v>
      </c>
      <c r="Q5663" t="str">
        <f>IF(SalesData[[#This Row],[Discount]]&gt;0, "Yes", "No")</f>
        <v>Yes</v>
      </c>
      <c r="R5663" t="str">
        <f>TEXT(SalesData[[#This Row],[Order Date]],"mmm-yyyy")</f>
        <v>Jun-2024</v>
      </c>
      <c r="S5663">
        <f>YEAR(SalesData[[#This Row],[Order Date]])*100 + MONTH(SalesData[[#This Row],[Order Date]])</f>
        <v>202406</v>
      </c>
    </row>
    <row r="5664" spans="1:19" x14ac:dyDescent="0.3">
      <c r="A5664" t="s">
        <v>14905</v>
      </c>
      <c r="B5664" s="3">
        <v>45465</v>
      </c>
      <c r="C5664" t="s">
        <v>14906</v>
      </c>
      <c r="D5664" t="s">
        <v>23</v>
      </c>
      <c r="E5664" t="s">
        <v>26</v>
      </c>
      <c r="F5664" t="s">
        <v>62</v>
      </c>
      <c r="G5664">
        <v>4</v>
      </c>
      <c r="H5664" s="5">
        <v>590.33000000000004</v>
      </c>
      <c r="I5664" s="5">
        <v>0.05</v>
      </c>
      <c r="J5664" s="5">
        <v>2243.2539999999999</v>
      </c>
      <c r="K5664" s="5">
        <v>464.20572726871472</v>
      </c>
      <c r="L5664">
        <f>YEAR(SalesData[Order Date])</f>
        <v>2024</v>
      </c>
      <c r="M5664">
        <f>MONTH(SalesData[Order Date])</f>
        <v>6</v>
      </c>
      <c r="N5664" t="str">
        <f>TEXT(SalesData[[#This Row],[Order Date]], "mmmm")</f>
        <v>June</v>
      </c>
      <c r="O5664" s="7">
        <f>IF(SalesData[Sales]=0,0,SalesData[Profit]/SalesData[Sales])</f>
        <v>0.20693409095390658</v>
      </c>
      <c r="P5664" s="8">
        <f t="shared" si="88"/>
        <v>2.1174597259160129E-5</v>
      </c>
      <c r="Q5664" t="str">
        <f>IF(SalesData[[#This Row],[Discount]]&gt;0, "Yes", "No")</f>
        <v>Yes</v>
      </c>
      <c r="R5664" t="str">
        <f>TEXT(SalesData[[#This Row],[Order Date]],"mmm-yyyy")</f>
        <v>Jun-2024</v>
      </c>
      <c r="S5664">
        <f>YEAR(SalesData[[#This Row],[Order Date]])*100 + MONTH(SalesData[[#This Row],[Order Date]])</f>
        <v>202406</v>
      </c>
    </row>
    <row r="5665" spans="1:19" x14ac:dyDescent="0.3">
      <c r="A5665" t="s">
        <v>14909</v>
      </c>
      <c r="B5665" s="3">
        <v>45472</v>
      </c>
      <c r="C5665" t="s">
        <v>14910</v>
      </c>
      <c r="D5665" t="s">
        <v>30</v>
      </c>
      <c r="E5665" t="s">
        <v>26</v>
      </c>
      <c r="F5665" t="s">
        <v>27</v>
      </c>
      <c r="G5665">
        <v>2</v>
      </c>
      <c r="H5665" s="5">
        <v>486.08</v>
      </c>
      <c r="I5665" s="5">
        <v>0.04</v>
      </c>
      <c r="J5665" s="5">
        <v>933.27359999999999</v>
      </c>
      <c r="K5665" s="5">
        <v>213.7517909315672</v>
      </c>
      <c r="L5665">
        <f>YEAR(SalesData[Order Date])</f>
        <v>2024</v>
      </c>
      <c r="M5665">
        <f>MONTH(SalesData[Order Date])</f>
        <v>6</v>
      </c>
      <c r="N5665" t="str">
        <f>TEXT(SalesData[[#This Row],[Order Date]], "mmmm")</f>
        <v>June</v>
      </c>
      <c r="O5665" s="7">
        <f>IF(SalesData[Sales]=0,0,SalesData[Profit]/SalesData[Sales])</f>
        <v>0.22903443420189665</v>
      </c>
      <c r="P5665" s="8">
        <f t="shared" si="88"/>
        <v>4.1145490454246219E-5</v>
      </c>
      <c r="Q5665" t="str">
        <f>IF(SalesData[[#This Row],[Discount]]&gt;0, "Yes", "No")</f>
        <v>Yes</v>
      </c>
      <c r="R5665" t="str">
        <f>TEXT(SalesData[[#This Row],[Order Date]],"mmm-yyyy")</f>
        <v>Jun-2024</v>
      </c>
      <c r="S5665">
        <f>YEAR(SalesData[[#This Row],[Order Date]])*100 + MONTH(SalesData[[#This Row],[Order Date]])</f>
        <v>202406</v>
      </c>
    </row>
    <row r="5666" spans="1:19" x14ac:dyDescent="0.3">
      <c r="A5666" t="s">
        <v>14911</v>
      </c>
      <c r="B5666" s="3">
        <v>45446</v>
      </c>
      <c r="C5666" t="s">
        <v>14912</v>
      </c>
      <c r="D5666" t="s">
        <v>18</v>
      </c>
      <c r="E5666" t="s">
        <v>19</v>
      </c>
      <c r="F5666" t="s">
        <v>39</v>
      </c>
      <c r="G5666">
        <v>6</v>
      </c>
      <c r="H5666" s="5">
        <v>511.61</v>
      </c>
      <c r="I5666" s="5">
        <v>0.03</v>
      </c>
      <c r="J5666" s="5">
        <v>2977.5702000000001</v>
      </c>
      <c r="K5666" s="5">
        <v>810.97946546363494</v>
      </c>
      <c r="L5666">
        <f>YEAR(SalesData[Order Date])</f>
        <v>2024</v>
      </c>
      <c r="M5666">
        <f>MONTH(SalesData[Order Date])</f>
        <v>6</v>
      </c>
      <c r="N5666" t="str">
        <f>TEXT(SalesData[[#This Row],[Order Date]], "mmmm")</f>
        <v>June</v>
      </c>
      <c r="O5666" s="7">
        <f>IF(SalesData[Sales]=0,0,SalesData[Profit]/SalesData[Sales])</f>
        <v>0.27236283647103765</v>
      </c>
      <c r="P5666" s="8">
        <f t="shared" si="88"/>
        <v>9.7730693301538288E-6</v>
      </c>
      <c r="Q5666" t="str">
        <f>IF(SalesData[[#This Row],[Discount]]&gt;0, "Yes", "No")</f>
        <v>Yes</v>
      </c>
      <c r="R5666" t="str">
        <f>TEXT(SalesData[[#This Row],[Order Date]],"mmm-yyyy")</f>
        <v>Jun-2024</v>
      </c>
      <c r="S5666">
        <f>YEAR(SalesData[[#This Row],[Order Date]])*100 + MONTH(SalesData[[#This Row],[Order Date]])</f>
        <v>202406</v>
      </c>
    </row>
    <row r="5667" spans="1:19" x14ac:dyDescent="0.3">
      <c r="A5667" t="s">
        <v>14920</v>
      </c>
      <c r="B5667" s="3">
        <v>45462</v>
      </c>
      <c r="C5667" t="s">
        <v>14921</v>
      </c>
      <c r="D5667" t="s">
        <v>23</v>
      </c>
      <c r="E5667" t="s">
        <v>14</v>
      </c>
      <c r="F5667" t="s">
        <v>44</v>
      </c>
      <c r="G5667">
        <v>9</v>
      </c>
      <c r="H5667" s="5">
        <v>428.72</v>
      </c>
      <c r="I5667" s="5">
        <v>0.13</v>
      </c>
      <c r="J5667" s="5">
        <v>3356.8775999999998</v>
      </c>
      <c r="K5667" s="5">
        <v>543.91315507328602</v>
      </c>
      <c r="L5667">
        <f>YEAR(SalesData[Order Date])</f>
        <v>2024</v>
      </c>
      <c r="M5667">
        <f>MONTH(SalesData[Order Date])</f>
        <v>6</v>
      </c>
      <c r="N5667" t="str">
        <f>TEXT(SalesData[[#This Row],[Order Date]], "mmmm")</f>
        <v>June</v>
      </c>
      <c r="O5667" s="7">
        <f>IF(SalesData[Sales]=0,0,SalesData[Profit]/SalesData[Sales])</f>
        <v>0.16202948688784066</v>
      </c>
      <c r="P5667" s="8">
        <f t="shared" si="88"/>
        <v>3.3692023802118969E-5</v>
      </c>
      <c r="Q5667" t="str">
        <f>IF(SalesData[[#This Row],[Discount]]&gt;0, "Yes", "No")</f>
        <v>Yes</v>
      </c>
      <c r="R5667" t="str">
        <f>TEXT(SalesData[[#This Row],[Order Date]],"mmm-yyyy")</f>
        <v>Jun-2024</v>
      </c>
      <c r="S5667">
        <f>YEAR(SalesData[[#This Row],[Order Date]])*100 + MONTH(SalesData[[#This Row],[Order Date]])</f>
        <v>202406</v>
      </c>
    </row>
    <row r="5668" spans="1:19" x14ac:dyDescent="0.3">
      <c r="A5668" t="s">
        <v>15093</v>
      </c>
      <c r="B5668" s="3">
        <v>45444</v>
      </c>
      <c r="C5668" t="s">
        <v>15094</v>
      </c>
      <c r="D5668" t="s">
        <v>23</v>
      </c>
      <c r="E5668" t="s">
        <v>19</v>
      </c>
      <c r="F5668" t="s">
        <v>62</v>
      </c>
      <c r="G5668">
        <v>5</v>
      </c>
      <c r="H5668" s="5">
        <v>165.1</v>
      </c>
      <c r="I5668" s="5">
        <v>0.04</v>
      </c>
      <c r="J5668" s="5">
        <v>792.48</v>
      </c>
      <c r="K5668" s="5">
        <v>47.688173562504993</v>
      </c>
      <c r="L5668">
        <f>YEAR(SalesData[Order Date])</f>
        <v>2024</v>
      </c>
      <c r="M5668">
        <f>MONTH(SalesData[Order Date])</f>
        <v>6</v>
      </c>
      <c r="N5668" t="str">
        <f>TEXT(SalesData[[#This Row],[Order Date]], "mmmm")</f>
        <v>June</v>
      </c>
      <c r="O5668" s="7">
        <f>IF(SalesData[Sales]=0,0,SalesData[Profit]/SalesData[Sales])</f>
        <v>6.0175870132375568E-2</v>
      </c>
      <c r="P5668" s="8">
        <f t="shared" si="88"/>
        <v>4.8455481526347668E-5</v>
      </c>
      <c r="Q5668" t="str">
        <f>IF(SalesData[[#This Row],[Discount]]&gt;0, "Yes", "No")</f>
        <v>Yes</v>
      </c>
      <c r="R5668" t="str">
        <f>TEXT(SalesData[[#This Row],[Order Date]],"mmm-yyyy")</f>
        <v>Jun-2024</v>
      </c>
      <c r="S5668">
        <f>YEAR(SalesData[[#This Row],[Order Date]])*100 + MONTH(SalesData[[#This Row],[Order Date]])</f>
        <v>202406</v>
      </c>
    </row>
    <row r="5669" spans="1:19" x14ac:dyDescent="0.3">
      <c r="A5669" t="s">
        <v>15132</v>
      </c>
      <c r="B5669" s="3">
        <v>45462</v>
      </c>
      <c r="C5669" t="s">
        <v>15133</v>
      </c>
      <c r="D5669" t="s">
        <v>23</v>
      </c>
      <c r="E5669" t="s">
        <v>19</v>
      </c>
      <c r="F5669" t="s">
        <v>44</v>
      </c>
      <c r="G5669">
        <v>4</v>
      </c>
      <c r="H5669" s="5">
        <v>204.42</v>
      </c>
      <c r="I5669" s="5">
        <v>0.21</v>
      </c>
      <c r="J5669" s="5">
        <v>645.96719999999993</v>
      </c>
      <c r="K5669" s="5">
        <v>191.4200245522031</v>
      </c>
      <c r="L5669">
        <f>YEAR(SalesData[Order Date])</f>
        <v>2024</v>
      </c>
      <c r="M5669">
        <f>MONTH(SalesData[Order Date])</f>
        <v>6</v>
      </c>
      <c r="N5669" t="str">
        <f>TEXT(SalesData[[#This Row],[Order Date]], "mmmm")</f>
        <v>June</v>
      </c>
      <c r="O5669" s="7">
        <f>IF(SalesData[Sales]=0,0,SalesData[Profit]/SalesData[Sales])</f>
        <v>0.29633087338212083</v>
      </c>
      <c r="P5669" s="8">
        <f t="shared" si="88"/>
        <v>2.5682418550044026E-4</v>
      </c>
      <c r="Q5669" t="str">
        <f>IF(SalesData[[#This Row],[Discount]]&gt;0, "Yes", "No")</f>
        <v>Yes</v>
      </c>
      <c r="R5669" t="str">
        <f>TEXT(SalesData[[#This Row],[Order Date]],"mmm-yyyy")</f>
        <v>Jun-2024</v>
      </c>
      <c r="S5669">
        <f>YEAR(SalesData[[#This Row],[Order Date]])*100 + MONTH(SalesData[[#This Row],[Order Date]])</f>
        <v>202406</v>
      </c>
    </row>
    <row r="5670" spans="1:19" x14ac:dyDescent="0.3">
      <c r="A5670" t="s">
        <v>15173</v>
      </c>
      <c r="B5670" s="3">
        <v>45467</v>
      </c>
      <c r="C5670" t="s">
        <v>15174</v>
      </c>
      <c r="D5670" t="s">
        <v>13</v>
      </c>
      <c r="E5670" t="s">
        <v>26</v>
      </c>
      <c r="F5670" t="s">
        <v>44</v>
      </c>
      <c r="G5670">
        <v>7</v>
      </c>
      <c r="H5670" s="5">
        <v>991.65</v>
      </c>
      <c r="I5670" s="5">
        <v>7.0000000000000007E-2</v>
      </c>
      <c r="J5670" s="5">
        <v>6455.6414999999997</v>
      </c>
      <c r="K5670" s="5">
        <v>1466.494886515869</v>
      </c>
      <c r="L5670">
        <f>YEAR(SalesData[Order Date])</f>
        <v>2024</v>
      </c>
      <c r="M5670">
        <f>MONTH(SalesData[Order Date])</f>
        <v>6</v>
      </c>
      <c r="N5670" t="str">
        <f>TEXT(SalesData[[#This Row],[Order Date]], "mmmm")</f>
        <v>June</v>
      </c>
      <c r="O5670" s="7">
        <f>IF(SalesData[Sales]=0,0,SalesData[Profit]/SalesData[Sales])</f>
        <v>0.2271648582895858</v>
      </c>
      <c r="P5670" s="8">
        <f t="shared" si="88"/>
        <v>1.0084203095850351E-5</v>
      </c>
      <c r="Q5670" t="str">
        <f>IF(SalesData[[#This Row],[Discount]]&gt;0, "Yes", "No")</f>
        <v>Yes</v>
      </c>
      <c r="R5670" t="str">
        <f>TEXT(SalesData[[#This Row],[Order Date]],"mmm-yyyy")</f>
        <v>Jun-2024</v>
      </c>
      <c r="S5670">
        <f>YEAR(SalesData[[#This Row],[Order Date]])*100 + MONTH(SalesData[[#This Row],[Order Date]])</f>
        <v>202406</v>
      </c>
    </row>
    <row r="5671" spans="1:19" x14ac:dyDescent="0.3">
      <c r="A5671" t="s">
        <v>15198</v>
      </c>
      <c r="B5671" s="3">
        <v>45470</v>
      </c>
      <c r="C5671" t="s">
        <v>15199</v>
      </c>
      <c r="D5671" t="s">
        <v>18</v>
      </c>
      <c r="E5671" t="s">
        <v>14</v>
      </c>
      <c r="F5671" t="s">
        <v>15</v>
      </c>
      <c r="G5671">
        <v>7</v>
      </c>
      <c r="H5671" s="5">
        <v>831.62</v>
      </c>
      <c r="I5671" s="5">
        <v>0.15</v>
      </c>
      <c r="J5671" s="5">
        <v>4948.1390000000001</v>
      </c>
      <c r="K5671" s="5">
        <v>622.51204258646692</v>
      </c>
      <c r="L5671">
        <f>YEAR(SalesData[Order Date])</f>
        <v>2024</v>
      </c>
      <c r="M5671">
        <f>MONTH(SalesData[Order Date])</f>
        <v>6</v>
      </c>
      <c r="N5671" t="str">
        <f>TEXT(SalesData[[#This Row],[Order Date]], "mmmm")</f>
        <v>June</v>
      </c>
      <c r="O5671" s="7">
        <f>IF(SalesData[Sales]=0,0,SalesData[Profit]/SalesData[Sales])</f>
        <v>0.12580730706766058</v>
      </c>
      <c r="P5671" s="8">
        <f t="shared" si="88"/>
        <v>2.576726320744021E-5</v>
      </c>
      <c r="Q5671" t="str">
        <f>IF(SalesData[[#This Row],[Discount]]&gt;0, "Yes", "No")</f>
        <v>Yes</v>
      </c>
      <c r="R5671" t="str">
        <f>TEXT(SalesData[[#This Row],[Order Date]],"mmm-yyyy")</f>
        <v>Jun-2024</v>
      </c>
      <c r="S5671">
        <f>YEAR(SalesData[[#This Row],[Order Date]])*100 + MONTH(SalesData[[#This Row],[Order Date]])</f>
        <v>202406</v>
      </c>
    </row>
    <row r="5672" spans="1:19" x14ac:dyDescent="0.3">
      <c r="A5672" t="s">
        <v>15206</v>
      </c>
      <c r="B5672" s="3">
        <v>45462</v>
      </c>
      <c r="C5672" t="s">
        <v>15207</v>
      </c>
      <c r="D5672" t="s">
        <v>18</v>
      </c>
      <c r="E5672" t="s">
        <v>26</v>
      </c>
      <c r="F5672" t="s">
        <v>31</v>
      </c>
      <c r="G5672">
        <v>4</v>
      </c>
      <c r="H5672" s="5">
        <v>181.38</v>
      </c>
      <c r="I5672" s="5">
        <v>0.1</v>
      </c>
      <c r="J5672" s="5">
        <v>652.96799999999996</v>
      </c>
      <c r="K5672" s="5">
        <v>94.244922026433784</v>
      </c>
      <c r="L5672">
        <f>YEAR(SalesData[Order Date])</f>
        <v>2024</v>
      </c>
      <c r="M5672">
        <f>MONTH(SalesData[Order Date])</f>
        <v>6</v>
      </c>
      <c r="N5672" t="str">
        <f>TEXT(SalesData[[#This Row],[Order Date]], "mmmm")</f>
        <v>June</v>
      </c>
      <c r="O5672" s="7">
        <f>IF(SalesData[Sales]=0,0,SalesData[Profit]/SalesData[Sales])</f>
        <v>0.1443331404087701</v>
      </c>
      <c r="P5672" s="8">
        <f t="shared" si="88"/>
        <v>1.3783217554305877E-4</v>
      </c>
      <c r="Q5672" t="str">
        <f>IF(SalesData[[#This Row],[Discount]]&gt;0, "Yes", "No")</f>
        <v>Yes</v>
      </c>
      <c r="R5672" t="str">
        <f>TEXT(SalesData[[#This Row],[Order Date]],"mmm-yyyy")</f>
        <v>Jun-2024</v>
      </c>
      <c r="S5672">
        <f>YEAR(SalesData[[#This Row],[Order Date]])*100 + MONTH(SalesData[[#This Row],[Order Date]])</f>
        <v>202406</v>
      </c>
    </row>
    <row r="5673" spans="1:19" x14ac:dyDescent="0.3">
      <c r="A5673" t="s">
        <v>15294</v>
      </c>
      <c r="B5673" s="3">
        <v>45460</v>
      </c>
      <c r="C5673" t="s">
        <v>15295</v>
      </c>
      <c r="D5673" t="s">
        <v>13</v>
      </c>
      <c r="E5673" t="s">
        <v>26</v>
      </c>
      <c r="F5673" t="s">
        <v>91</v>
      </c>
      <c r="G5673">
        <v>5</v>
      </c>
      <c r="H5673" s="5">
        <v>128.34</v>
      </c>
      <c r="I5673" s="5">
        <v>0.19</v>
      </c>
      <c r="J5673" s="5">
        <v>519.77700000000004</v>
      </c>
      <c r="K5673" s="5">
        <v>43.961947144838149</v>
      </c>
      <c r="L5673">
        <f>YEAR(SalesData[Order Date])</f>
        <v>2024</v>
      </c>
      <c r="M5673">
        <f>MONTH(SalesData[Order Date])</f>
        <v>6</v>
      </c>
      <c r="N5673" t="str">
        <f>TEXT(SalesData[[#This Row],[Order Date]], "mmmm")</f>
        <v>June</v>
      </c>
      <c r="O5673" s="7">
        <f>IF(SalesData[Sales]=0,0,SalesData[Profit]/SalesData[Sales])</f>
        <v>8.4578477202412086E-2</v>
      </c>
      <c r="P5673" s="8">
        <f t="shared" si="88"/>
        <v>2.9608851488234375E-4</v>
      </c>
      <c r="Q5673" t="str">
        <f>IF(SalesData[[#This Row],[Discount]]&gt;0, "Yes", "No")</f>
        <v>Yes</v>
      </c>
      <c r="R5673" t="str">
        <f>TEXT(SalesData[[#This Row],[Order Date]],"mmm-yyyy")</f>
        <v>Jun-2024</v>
      </c>
      <c r="S5673">
        <f>YEAR(SalesData[[#This Row],[Order Date]])*100 + MONTH(SalesData[[#This Row],[Order Date]])</f>
        <v>202406</v>
      </c>
    </row>
    <row r="5674" spans="1:19" x14ac:dyDescent="0.3">
      <c r="A5674" t="s">
        <v>15304</v>
      </c>
      <c r="B5674" s="3">
        <v>45444</v>
      </c>
      <c r="C5674" t="s">
        <v>15305</v>
      </c>
      <c r="D5674" t="s">
        <v>23</v>
      </c>
      <c r="E5674" t="s">
        <v>26</v>
      </c>
      <c r="F5674" t="s">
        <v>62</v>
      </c>
      <c r="G5674">
        <v>1</v>
      </c>
      <c r="H5674" s="5">
        <v>237.17</v>
      </c>
      <c r="I5674" s="5">
        <v>0.06</v>
      </c>
      <c r="J5674" s="5">
        <v>222.93979999999999</v>
      </c>
      <c r="K5674" s="5">
        <v>40.569370404398761</v>
      </c>
      <c r="L5674">
        <f>YEAR(SalesData[Order Date])</f>
        <v>2024</v>
      </c>
      <c r="M5674">
        <f>MONTH(SalesData[Order Date])</f>
        <v>6</v>
      </c>
      <c r="N5674" t="str">
        <f>TEXT(SalesData[[#This Row],[Order Date]], "mmmm")</f>
        <v>June</v>
      </c>
      <c r="O5674" s="7">
        <f>IF(SalesData[Sales]=0,0,SalesData[Profit]/SalesData[Sales])</f>
        <v>0.18197455279137581</v>
      </c>
      <c r="P5674" s="8">
        <f t="shared" si="88"/>
        <v>2.5298309229666486E-4</v>
      </c>
      <c r="Q5674" t="str">
        <f>IF(SalesData[[#This Row],[Discount]]&gt;0, "Yes", "No")</f>
        <v>Yes</v>
      </c>
      <c r="R5674" t="str">
        <f>TEXT(SalesData[[#This Row],[Order Date]],"mmm-yyyy")</f>
        <v>Jun-2024</v>
      </c>
      <c r="S5674">
        <f>YEAR(SalesData[[#This Row],[Order Date]])*100 + MONTH(SalesData[[#This Row],[Order Date]])</f>
        <v>202406</v>
      </c>
    </row>
    <row r="5675" spans="1:19" x14ac:dyDescent="0.3">
      <c r="A5675" t="s">
        <v>15361</v>
      </c>
      <c r="B5675" s="3">
        <v>45448</v>
      </c>
      <c r="C5675" t="s">
        <v>15362</v>
      </c>
      <c r="D5675" t="s">
        <v>18</v>
      </c>
      <c r="E5675" t="s">
        <v>26</v>
      </c>
      <c r="F5675" t="s">
        <v>44</v>
      </c>
      <c r="G5675">
        <v>3</v>
      </c>
      <c r="H5675" s="5">
        <v>566.99</v>
      </c>
      <c r="I5675" s="5">
        <v>0.16</v>
      </c>
      <c r="J5675" s="5">
        <v>1428.8148000000001</v>
      </c>
      <c r="K5675" s="5">
        <v>169.64869309962091</v>
      </c>
      <c r="L5675">
        <f>YEAR(SalesData[Order Date])</f>
        <v>2024</v>
      </c>
      <c r="M5675">
        <f>MONTH(SalesData[Order Date])</f>
        <v>6</v>
      </c>
      <c r="N5675" t="str">
        <f>TEXT(SalesData[[#This Row],[Order Date]], "mmmm")</f>
        <v>June</v>
      </c>
      <c r="O5675" s="7">
        <f>IF(SalesData[Sales]=0,0,SalesData[Profit]/SalesData[Sales])</f>
        <v>0.11873385766974201</v>
      </c>
      <c r="P5675" s="8">
        <f t="shared" si="88"/>
        <v>9.4063975261174509E-5</v>
      </c>
      <c r="Q5675" t="str">
        <f>IF(SalesData[[#This Row],[Discount]]&gt;0, "Yes", "No")</f>
        <v>Yes</v>
      </c>
      <c r="R5675" t="str">
        <f>TEXT(SalesData[[#This Row],[Order Date]],"mmm-yyyy")</f>
        <v>Jun-2024</v>
      </c>
      <c r="S5675">
        <f>YEAR(SalesData[[#This Row],[Order Date]])*100 + MONTH(SalesData[[#This Row],[Order Date]])</f>
        <v>202406</v>
      </c>
    </row>
    <row r="5676" spans="1:19" x14ac:dyDescent="0.3">
      <c r="A5676" t="s">
        <v>15383</v>
      </c>
      <c r="B5676" s="3">
        <v>45458</v>
      </c>
      <c r="C5676" t="s">
        <v>15384</v>
      </c>
      <c r="D5676" t="s">
        <v>13</v>
      </c>
      <c r="E5676" t="s">
        <v>14</v>
      </c>
      <c r="F5676" t="s">
        <v>27</v>
      </c>
      <c r="G5676">
        <v>4</v>
      </c>
      <c r="H5676" s="5">
        <v>663.97</v>
      </c>
      <c r="I5676" s="5">
        <v>0.12</v>
      </c>
      <c r="J5676" s="5">
        <v>2337.1743999999999</v>
      </c>
      <c r="K5676" s="5">
        <v>655.51054456712143</v>
      </c>
      <c r="L5676">
        <f>YEAR(SalesData[Order Date])</f>
        <v>2024</v>
      </c>
      <c r="M5676">
        <f>MONTH(SalesData[Order Date])</f>
        <v>6</v>
      </c>
      <c r="N5676" t="str">
        <f>TEXT(SalesData[[#This Row],[Order Date]], "mmmm")</f>
        <v>June</v>
      </c>
      <c r="O5676" s="7">
        <f>IF(SalesData[Sales]=0,0,SalesData[Profit]/SalesData[Sales])</f>
        <v>0.28047138654570297</v>
      </c>
      <c r="P5676" s="8">
        <f t="shared" si="88"/>
        <v>4.5182764281518737E-5</v>
      </c>
      <c r="Q5676" t="str">
        <f>IF(SalesData[[#This Row],[Discount]]&gt;0, "Yes", "No")</f>
        <v>Yes</v>
      </c>
      <c r="R5676" t="str">
        <f>TEXT(SalesData[[#This Row],[Order Date]],"mmm-yyyy")</f>
        <v>Jun-2024</v>
      </c>
      <c r="S5676">
        <f>YEAR(SalesData[[#This Row],[Order Date]])*100 + MONTH(SalesData[[#This Row],[Order Date]])</f>
        <v>202406</v>
      </c>
    </row>
    <row r="5677" spans="1:19" x14ac:dyDescent="0.3">
      <c r="A5677" t="s">
        <v>15391</v>
      </c>
      <c r="B5677" s="3">
        <v>45448</v>
      </c>
      <c r="C5677" t="s">
        <v>15392</v>
      </c>
      <c r="D5677" t="s">
        <v>23</v>
      </c>
      <c r="E5677" t="s">
        <v>14</v>
      </c>
      <c r="F5677" t="s">
        <v>31</v>
      </c>
      <c r="G5677">
        <v>2</v>
      </c>
      <c r="H5677" s="5">
        <v>936.72</v>
      </c>
      <c r="I5677" s="5">
        <v>0.24</v>
      </c>
      <c r="J5677" s="5">
        <v>1423.8144</v>
      </c>
      <c r="K5677" s="5">
        <v>420.37688625994173</v>
      </c>
      <c r="L5677">
        <f>YEAR(SalesData[Order Date])</f>
        <v>2024</v>
      </c>
      <c r="M5677">
        <f>MONTH(SalesData[Order Date])</f>
        <v>6</v>
      </c>
      <c r="N5677" t="str">
        <f>TEXT(SalesData[[#This Row],[Order Date]], "mmmm")</f>
        <v>June</v>
      </c>
      <c r="O5677" s="7">
        <f>IF(SalesData[Sales]=0,0,SalesData[Profit]/SalesData[Sales])</f>
        <v>0.29524696916953624</v>
      </c>
      <c r="P5677" s="8">
        <f t="shared" si="88"/>
        <v>1.2810658467845247E-4</v>
      </c>
      <c r="Q5677" t="str">
        <f>IF(SalesData[[#This Row],[Discount]]&gt;0, "Yes", "No")</f>
        <v>Yes</v>
      </c>
      <c r="R5677" t="str">
        <f>TEXT(SalesData[[#This Row],[Order Date]],"mmm-yyyy")</f>
        <v>Jun-2024</v>
      </c>
      <c r="S5677">
        <f>YEAR(SalesData[[#This Row],[Order Date]])*100 + MONTH(SalesData[[#This Row],[Order Date]])</f>
        <v>202406</v>
      </c>
    </row>
    <row r="5678" spans="1:19" x14ac:dyDescent="0.3">
      <c r="A5678" t="s">
        <v>15461</v>
      </c>
      <c r="B5678" s="3">
        <v>45470</v>
      </c>
      <c r="C5678" t="s">
        <v>15462</v>
      </c>
      <c r="D5678" t="s">
        <v>30</v>
      </c>
      <c r="E5678" t="s">
        <v>14</v>
      </c>
      <c r="F5678" t="s">
        <v>91</v>
      </c>
      <c r="G5678">
        <v>6</v>
      </c>
      <c r="H5678" s="5">
        <v>291.83999999999997</v>
      </c>
      <c r="I5678" s="5">
        <v>0.19</v>
      </c>
      <c r="J5678" s="5">
        <v>1418.3424</v>
      </c>
      <c r="K5678" s="5">
        <v>379.06845579248471</v>
      </c>
      <c r="L5678">
        <f>YEAR(SalesData[Order Date])</f>
        <v>2024</v>
      </c>
      <c r="M5678">
        <f>MONTH(SalesData[Order Date])</f>
        <v>6</v>
      </c>
      <c r="N5678" t="str">
        <f>TEXT(SalesData[[#This Row],[Order Date]], "mmmm")</f>
        <v>June</v>
      </c>
      <c r="O5678" s="7">
        <f>IF(SalesData[Sales]=0,0,SalesData[Profit]/SalesData[Sales])</f>
        <v>0.26726159761739104</v>
      </c>
      <c r="P5678" s="8">
        <f t="shared" si="88"/>
        <v>1.0850694444444445E-4</v>
      </c>
      <c r="Q5678" t="str">
        <f>IF(SalesData[[#This Row],[Discount]]&gt;0, "Yes", "No")</f>
        <v>Yes</v>
      </c>
      <c r="R5678" t="str">
        <f>TEXT(SalesData[[#This Row],[Order Date]],"mmm-yyyy")</f>
        <v>Jun-2024</v>
      </c>
      <c r="S5678">
        <f>YEAR(SalesData[[#This Row],[Order Date]])*100 + MONTH(SalesData[[#This Row],[Order Date]])</f>
        <v>202406</v>
      </c>
    </row>
    <row r="5679" spans="1:19" x14ac:dyDescent="0.3">
      <c r="A5679" t="s">
        <v>15534</v>
      </c>
      <c r="B5679" s="3">
        <v>45468</v>
      </c>
      <c r="C5679" t="s">
        <v>15535</v>
      </c>
      <c r="D5679" t="s">
        <v>30</v>
      </c>
      <c r="E5679" t="s">
        <v>14</v>
      </c>
      <c r="F5679" t="s">
        <v>39</v>
      </c>
      <c r="G5679">
        <v>5</v>
      </c>
      <c r="H5679" s="5">
        <v>683.7</v>
      </c>
      <c r="I5679" s="5">
        <v>0.22</v>
      </c>
      <c r="J5679" s="5">
        <v>2666.43</v>
      </c>
      <c r="K5679" s="5">
        <v>363.35193112876652</v>
      </c>
      <c r="L5679">
        <f>YEAR(SalesData[Order Date])</f>
        <v>2024</v>
      </c>
      <c r="M5679">
        <f>MONTH(SalesData[Order Date])</f>
        <v>6</v>
      </c>
      <c r="N5679" t="str">
        <f>TEXT(SalesData[[#This Row],[Order Date]], "mmmm")</f>
        <v>June</v>
      </c>
      <c r="O5679" s="7">
        <f>IF(SalesData[Sales]=0,0,SalesData[Profit]/SalesData[Sales])</f>
        <v>0.13626906805307717</v>
      </c>
      <c r="P5679" s="8">
        <f t="shared" si="88"/>
        <v>6.4355711569401779E-5</v>
      </c>
      <c r="Q5679" t="str">
        <f>IF(SalesData[[#This Row],[Discount]]&gt;0, "Yes", "No")</f>
        <v>Yes</v>
      </c>
      <c r="R5679" t="str">
        <f>TEXT(SalesData[[#This Row],[Order Date]],"mmm-yyyy")</f>
        <v>Jun-2024</v>
      </c>
      <c r="S5679">
        <f>YEAR(SalesData[[#This Row],[Order Date]])*100 + MONTH(SalesData[[#This Row],[Order Date]])</f>
        <v>202406</v>
      </c>
    </row>
    <row r="5680" spans="1:19" x14ac:dyDescent="0.3">
      <c r="A5680" t="s">
        <v>15544</v>
      </c>
      <c r="B5680" s="3">
        <v>45462</v>
      </c>
      <c r="C5680" t="s">
        <v>15545</v>
      </c>
      <c r="D5680" t="s">
        <v>30</v>
      </c>
      <c r="E5680" t="s">
        <v>19</v>
      </c>
      <c r="F5680" t="s">
        <v>34</v>
      </c>
      <c r="G5680">
        <v>1</v>
      </c>
      <c r="H5680" s="5">
        <v>589.91999999999996</v>
      </c>
      <c r="I5680" s="5">
        <v>0.2</v>
      </c>
      <c r="J5680" s="5">
        <v>471.93599999999998</v>
      </c>
      <c r="K5680" s="5">
        <v>83.102447946258494</v>
      </c>
      <c r="L5680">
        <f>YEAR(SalesData[Order Date])</f>
        <v>2024</v>
      </c>
      <c r="M5680">
        <f>MONTH(SalesData[Order Date])</f>
        <v>6</v>
      </c>
      <c r="N5680" t="str">
        <f>TEXT(SalesData[[#This Row],[Order Date]], "mmmm")</f>
        <v>June</v>
      </c>
      <c r="O5680" s="7">
        <f>IF(SalesData[Sales]=0,0,SalesData[Profit]/SalesData[Sales])</f>
        <v>0.17608838475186994</v>
      </c>
      <c r="P5680" s="8">
        <f t="shared" si="88"/>
        <v>3.3902902088418774E-4</v>
      </c>
      <c r="Q5680" t="str">
        <f>IF(SalesData[[#This Row],[Discount]]&gt;0, "Yes", "No")</f>
        <v>Yes</v>
      </c>
      <c r="R5680" t="str">
        <f>TEXT(SalesData[[#This Row],[Order Date]],"mmm-yyyy")</f>
        <v>Jun-2024</v>
      </c>
      <c r="S5680">
        <f>YEAR(SalesData[[#This Row],[Order Date]])*100 + MONTH(SalesData[[#This Row],[Order Date]])</f>
        <v>202406</v>
      </c>
    </row>
    <row r="5681" spans="1:19" x14ac:dyDescent="0.3">
      <c r="A5681" t="s">
        <v>15550</v>
      </c>
      <c r="B5681" s="3">
        <v>45447</v>
      </c>
      <c r="C5681" t="s">
        <v>15551</v>
      </c>
      <c r="D5681" t="s">
        <v>13</v>
      </c>
      <c r="E5681" t="s">
        <v>14</v>
      </c>
      <c r="F5681" t="s">
        <v>39</v>
      </c>
      <c r="G5681">
        <v>8</v>
      </c>
      <c r="H5681" s="5">
        <v>234.67</v>
      </c>
      <c r="I5681" s="5">
        <v>0.01</v>
      </c>
      <c r="J5681" s="5">
        <v>1858.5863999999999</v>
      </c>
      <c r="K5681" s="5">
        <v>158.30978990940091</v>
      </c>
      <c r="L5681">
        <f>YEAR(SalesData[Order Date])</f>
        <v>2024</v>
      </c>
      <c r="M5681">
        <f>MONTH(SalesData[Order Date])</f>
        <v>6</v>
      </c>
      <c r="N5681" t="str">
        <f>TEXT(SalesData[[#This Row],[Order Date]], "mmmm")</f>
        <v>June</v>
      </c>
      <c r="O5681" s="7">
        <f>IF(SalesData[Sales]=0,0,SalesData[Profit]/SalesData[Sales])</f>
        <v>8.5177525193018147E-2</v>
      </c>
      <c r="P5681" s="8">
        <f t="shared" si="88"/>
        <v>5.3266288831124561E-6</v>
      </c>
      <c r="Q5681" t="str">
        <f>IF(SalesData[[#This Row],[Discount]]&gt;0, "Yes", "No")</f>
        <v>Yes</v>
      </c>
      <c r="R5681" t="str">
        <f>TEXT(SalesData[[#This Row],[Order Date]],"mmm-yyyy")</f>
        <v>Jun-2024</v>
      </c>
      <c r="S5681">
        <f>YEAR(SalesData[[#This Row],[Order Date]])*100 + MONTH(SalesData[[#This Row],[Order Date]])</f>
        <v>202406</v>
      </c>
    </row>
    <row r="5682" spans="1:19" x14ac:dyDescent="0.3">
      <c r="A5682" t="s">
        <v>15552</v>
      </c>
      <c r="B5682" s="3">
        <v>45446</v>
      </c>
      <c r="C5682" t="s">
        <v>15553</v>
      </c>
      <c r="D5682" t="s">
        <v>30</v>
      </c>
      <c r="E5682" t="s">
        <v>26</v>
      </c>
      <c r="F5682" t="s">
        <v>39</v>
      </c>
      <c r="G5682">
        <v>6</v>
      </c>
      <c r="H5682" s="5">
        <v>346.74</v>
      </c>
      <c r="I5682" s="5">
        <v>0.01</v>
      </c>
      <c r="J5682" s="5">
        <v>2059.6356000000001</v>
      </c>
      <c r="K5682" s="5">
        <v>388.14108552648372</v>
      </c>
      <c r="L5682">
        <f>YEAR(SalesData[Order Date])</f>
        <v>2024</v>
      </c>
      <c r="M5682">
        <f>MONTH(SalesData[Order Date])</f>
        <v>6</v>
      </c>
      <c r="N5682" t="str">
        <f>TEXT(SalesData[[#This Row],[Order Date]], "mmmm")</f>
        <v>June</v>
      </c>
      <c r="O5682" s="7">
        <f>IF(SalesData[Sales]=0,0,SalesData[Profit]/SalesData[Sales])</f>
        <v>0.18845133844379253</v>
      </c>
      <c r="P5682" s="8">
        <f t="shared" si="88"/>
        <v>4.8066755109496065E-6</v>
      </c>
      <c r="Q5682" t="str">
        <f>IF(SalesData[[#This Row],[Discount]]&gt;0, "Yes", "No")</f>
        <v>Yes</v>
      </c>
      <c r="R5682" t="str">
        <f>TEXT(SalesData[[#This Row],[Order Date]],"mmm-yyyy")</f>
        <v>Jun-2024</v>
      </c>
      <c r="S5682">
        <f>YEAR(SalesData[[#This Row],[Order Date]])*100 + MONTH(SalesData[[#This Row],[Order Date]])</f>
        <v>202406</v>
      </c>
    </row>
    <row r="5683" spans="1:19" x14ac:dyDescent="0.3">
      <c r="A5683" t="s">
        <v>15559</v>
      </c>
      <c r="B5683" s="3">
        <v>45471</v>
      </c>
      <c r="C5683" t="s">
        <v>15560</v>
      </c>
      <c r="D5683" t="s">
        <v>23</v>
      </c>
      <c r="E5683" t="s">
        <v>26</v>
      </c>
      <c r="F5683" t="s">
        <v>27</v>
      </c>
      <c r="G5683">
        <v>6</v>
      </c>
      <c r="H5683" s="5">
        <v>341.24</v>
      </c>
      <c r="I5683" s="5">
        <v>0.1</v>
      </c>
      <c r="J5683" s="5">
        <v>1842.6959999999999</v>
      </c>
      <c r="K5683" s="5">
        <v>92.399637584971615</v>
      </c>
      <c r="L5683">
        <f>YEAR(SalesData[Order Date])</f>
        <v>2024</v>
      </c>
      <c r="M5683">
        <f>MONTH(SalesData[Order Date])</f>
        <v>6</v>
      </c>
      <c r="N5683" t="str">
        <f>TEXT(SalesData[[#This Row],[Order Date]], "mmmm")</f>
        <v>June</v>
      </c>
      <c r="O5683" s="7">
        <f>IF(SalesData[Sales]=0,0,SalesData[Profit]/SalesData[Sales])</f>
        <v>5.0143722884822897E-2</v>
      </c>
      <c r="P5683" s="8">
        <f t="shared" si="88"/>
        <v>4.8841480092212718E-5</v>
      </c>
      <c r="Q5683" t="str">
        <f>IF(SalesData[[#This Row],[Discount]]&gt;0, "Yes", "No")</f>
        <v>Yes</v>
      </c>
      <c r="R5683" t="str">
        <f>TEXT(SalesData[[#This Row],[Order Date]],"mmm-yyyy")</f>
        <v>Jun-2024</v>
      </c>
      <c r="S5683">
        <f>YEAR(SalesData[[#This Row],[Order Date]])*100 + MONTH(SalesData[[#This Row],[Order Date]])</f>
        <v>202406</v>
      </c>
    </row>
    <row r="5684" spans="1:19" x14ac:dyDescent="0.3">
      <c r="A5684" t="s">
        <v>15626</v>
      </c>
      <c r="B5684" s="3">
        <v>45454</v>
      </c>
      <c r="C5684" t="s">
        <v>15627</v>
      </c>
      <c r="D5684" t="s">
        <v>13</v>
      </c>
      <c r="E5684" t="s">
        <v>19</v>
      </c>
      <c r="F5684" t="s">
        <v>44</v>
      </c>
      <c r="G5684">
        <v>3</v>
      </c>
      <c r="H5684" s="5">
        <v>200.54</v>
      </c>
      <c r="I5684" s="5">
        <v>0.24</v>
      </c>
      <c r="J5684" s="5">
        <v>457.2312</v>
      </c>
      <c r="K5684" s="5">
        <v>30.30604242778584</v>
      </c>
      <c r="L5684">
        <f>YEAR(SalesData[Order Date])</f>
        <v>2024</v>
      </c>
      <c r="M5684">
        <f>MONTH(SalesData[Order Date])</f>
        <v>6</v>
      </c>
      <c r="N5684" t="str">
        <f>TEXT(SalesData[[#This Row],[Order Date]], "mmmm")</f>
        <v>June</v>
      </c>
      <c r="O5684" s="7">
        <f>IF(SalesData[Sales]=0,0,SalesData[Profit]/SalesData[Sales])</f>
        <v>6.6281658880202932E-2</v>
      </c>
      <c r="P5684" s="8">
        <f t="shared" si="88"/>
        <v>3.9892290814800039E-4</v>
      </c>
      <c r="Q5684" t="str">
        <f>IF(SalesData[[#This Row],[Discount]]&gt;0, "Yes", "No")</f>
        <v>Yes</v>
      </c>
      <c r="R5684" t="str">
        <f>TEXT(SalesData[[#This Row],[Order Date]],"mmm-yyyy")</f>
        <v>Jun-2024</v>
      </c>
      <c r="S5684">
        <f>YEAR(SalesData[[#This Row],[Order Date]])*100 + MONTH(SalesData[[#This Row],[Order Date]])</f>
        <v>202406</v>
      </c>
    </row>
    <row r="5685" spans="1:19" x14ac:dyDescent="0.3">
      <c r="A5685" t="s">
        <v>15694</v>
      </c>
      <c r="B5685" s="3">
        <v>45458</v>
      </c>
      <c r="C5685" t="s">
        <v>15695</v>
      </c>
      <c r="D5685" t="s">
        <v>13</v>
      </c>
      <c r="E5685" t="s">
        <v>14</v>
      </c>
      <c r="F5685" t="s">
        <v>62</v>
      </c>
      <c r="G5685">
        <v>5</v>
      </c>
      <c r="H5685" s="5">
        <v>644.91</v>
      </c>
      <c r="I5685" s="5">
        <v>0.25</v>
      </c>
      <c r="J5685" s="5">
        <v>2418.4124999999999</v>
      </c>
      <c r="K5685" s="5">
        <v>384.32292197337921</v>
      </c>
      <c r="L5685">
        <f>YEAR(SalesData[Order Date])</f>
        <v>2024</v>
      </c>
      <c r="M5685">
        <f>MONTH(SalesData[Order Date])</f>
        <v>6</v>
      </c>
      <c r="N5685" t="str">
        <f>TEXT(SalesData[[#This Row],[Order Date]], "mmmm")</f>
        <v>June</v>
      </c>
      <c r="O5685" s="7">
        <f>IF(SalesData[Sales]=0,0,SalesData[Profit]/SalesData[Sales])</f>
        <v>0.15891537195303912</v>
      </c>
      <c r="P5685" s="8">
        <f t="shared" si="88"/>
        <v>7.7530198012125724E-5</v>
      </c>
      <c r="Q5685" t="str">
        <f>IF(SalesData[[#This Row],[Discount]]&gt;0, "Yes", "No")</f>
        <v>Yes</v>
      </c>
      <c r="R5685" t="str">
        <f>TEXT(SalesData[[#This Row],[Order Date]],"mmm-yyyy")</f>
        <v>Jun-2024</v>
      </c>
      <c r="S5685">
        <f>YEAR(SalesData[[#This Row],[Order Date]])*100 + MONTH(SalesData[[#This Row],[Order Date]])</f>
        <v>202406</v>
      </c>
    </row>
    <row r="5686" spans="1:19" x14ac:dyDescent="0.3">
      <c r="A5686" t="s">
        <v>15829</v>
      </c>
      <c r="B5686" s="3">
        <v>45462</v>
      </c>
      <c r="C5686" t="s">
        <v>1359</v>
      </c>
      <c r="D5686" t="s">
        <v>30</v>
      </c>
      <c r="E5686" t="s">
        <v>14</v>
      </c>
      <c r="F5686" t="s">
        <v>91</v>
      </c>
      <c r="G5686">
        <v>8</v>
      </c>
      <c r="H5686" s="5">
        <v>962.69</v>
      </c>
      <c r="I5686" s="5">
        <v>0.02</v>
      </c>
      <c r="J5686" s="5">
        <v>7547.4895999999999</v>
      </c>
      <c r="K5686" s="5">
        <v>463.97236233219098</v>
      </c>
      <c r="L5686">
        <f>YEAR(SalesData[Order Date])</f>
        <v>2024</v>
      </c>
      <c r="M5686">
        <f>MONTH(SalesData[Order Date])</f>
        <v>6</v>
      </c>
      <c r="N5686" t="str">
        <f>TEXT(SalesData[[#This Row],[Order Date]], "mmmm")</f>
        <v>June</v>
      </c>
      <c r="O5686" s="7">
        <f>IF(SalesData[Sales]=0,0,SalesData[Profit]/SalesData[Sales])</f>
        <v>6.1473733243990289E-2</v>
      </c>
      <c r="P5686" s="8">
        <f t="shared" si="88"/>
        <v>2.5968899645784207E-6</v>
      </c>
      <c r="Q5686" t="str">
        <f>IF(SalesData[[#This Row],[Discount]]&gt;0, "Yes", "No")</f>
        <v>Yes</v>
      </c>
      <c r="R5686" t="str">
        <f>TEXT(SalesData[[#This Row],[Order Date]],"mmm-yyyy")</f>
        <v>Jun-2024</v>
      </c>
      <c r="S5686">
        <f>YEAR(SalesData[[#This Row],[Order Date]])*100 + MONTH(SalesData[[#This Row],[Order Date]])</f>
        <v>202406</v>
      </c>
    </row>
    <row r="5687" spans="1:19" x14ac:dyDescent="0.3">
      <c r="A5687" t="s">
        <v>15992</v>
      </c>
      <c r="B5687" s="3">
        <v>45455</v>
      </c>
      <c r="C5687" t="s">
        <v>15993</v>
      </c>
      <c r="D5687" t="s">
        <v>18</v>
      </c>
      <c r="E5687" t="s">
        <v>26</v>
      </c>
      <c r="F5687" t="s">
        <v>62</v>
      </c>
      <c r="G5687">
        <v>9</v>
      </c>
      <c r="H5687" s="5">
        <v>322.83</v>
      </c>
      <c r="I5687" s="5">
        <v>0.27</v>
      </c>
      <c r="J5687" s="5">
        <v>2120.9931000000001</v>
      </c>
      <c r="K5687" s="5">
        <v>372.3763707138981</v>
      </c>
      <c r="L5687">
        <f>YEAR(SalesData[Order Date])</f>
        <v>2024</v>
      </c>
      <c r="M5687">
        <f>MONTH(SalesData[Order Date])</f>
        <v>6</v>
      </c>
      <c r="N5687" t="str">
        <f>TEXT(SalesData[[#This Row],[Order Date]], "mmmm")</f>
        <v>June</v>
      </c>
      <c r="O5687" s="7">
        <f>IF(SalesData[Sales]=0,0,SalesData[Profit]/SalesData[Sales])</f>
        <v>0.1755669882725682</v>
      </c>
      <c r="P5687" s="8">
        <f t="shared" si="88"/>
        <v>9.2928166527274435E-5</v>
      </c>
      <c r="Q5687" t="str">
        <f>IF(SalesData[[#This Row],[Discount]]&gt;0, "Yes", "No")</f>
        <v>Yes</v>
      </c>
      <c r="R5687" t="str">
        <f>TEXT(SalesData[[#This Row],[Order Date]],"mmm-yyyy")</f>
        <v>Jun-2024</v>
      </c>
      <c r="S5687">
        <f>YEAR(SalesData[[#This Row],[Order Date]])*100 + MONTH(SalesData[[#This Row],[Order Date]])</f>
        <v>202406</v>
      </c>
    </row>
    <row r="5688" spans="1:19" x14ac:dyDescent="0.3">
      <c r="A5688" t="s">
        <v>16012</v>
      </c>
      <c r="B5688" s="3">
        <v>45459</v>
      </c>
      <c r="C5688" t="s">
        <v>16013</v>
      </c>
      <c r="D5688" t="s">
        <v>18</v>
      </c>
      <c r="E5688" t="s">
        <v>26</v>
      </c>
      <c r="F5688" t="s">
        <v>31</v>
      </c>
      <c r="G5688">
        <v>6</v>
      </c>
      <c r="H5688" s="5">
        <v>687.44</v>
      </c>
      <c r="I5688" s="5">
        <v>0.3</v>
      </c>
      <c r="J5688" s="5">
        <v>2887.248</v>
      </c>
      <c r="K5688" s="5">
        <v>836.12948173024881</v>
      </c>
      <c r="L5688">
        <f>YEAR(SalesData[Order Date])</f>
        <v>2024</v>
      </c>
      <c r="M5688">
        <f>MONTH(SalesData[Order Date])</f>
        <v>6</v>
      </c>
      <c r="N5688" t="str">
        <f>TEXT(SalesData[[#This Row],[Order Date]], "mmmm")</f>
        <v>June</v>
      </c>
      <c r="O5688" s="7">
        <f>IF(SalesData[Sales]=0,0,SalesData[Profit]/SalesData[Sales])</f>
        <v>0.28959392533313688</v>
      </c>
      <c r="P5688" s="8">
        <f t="shared" si="88"/>
        <v>7.2733620388688457E-5</v>
      </c>
      <c r="Q5688" t="str">
        <f>IF(SalesData[[#This Row],[Discount]]&gt;0, "Yes", "No")</f>
        <v>Yes</v>
      </c>
      <c r="R5688" t="str">
        <f>TEXT(SalesData[[#This Row],[Order Date]],"mmm-yyyy")</f>
        <v>Jun-2024</v>
      </c>
      <c r="S5688">
        <f>YEAR(SalesData[[#This Row],[Order Date]])*100 + MONTH(SalesData[[#This Row],[Order Date]])</f>
        <v>202406</v>
      </c>
    </row>
    <row r="5689" spans="1:19" x14ac:dyDescent="0.3">
      <c r="A5689" t="s">
        <v>16025</v>
      </c>
      <c r="B5689" s="3">
        <v>45471</v>
      </c>
      <c r="C5689" t="s">
        <v>16026</v>
      </c>
      <c r="D5689" t="s">
        <v>30</v>
      </c>
      <c r="E5689" t="s">
        <v>19</v>
      </c>
      <c r="F5689" t="s">
        <v>62</v>
      </c>
      <c r="G5689">
        <v>7</v>
      </c>
      <c r="H5689" s="5">
        <v>683.31</v>
      </c>
      <c r="I5689" s="5">
        <v>0.08</v>
      </c>
      <c r="J5689" s="5">
        <v>4400.5164000000004</v>
      </c>
      <c r="K5689" s="5">
        <v>1235.154928422515</v>
      </c>
      <c r="L5689">
        <f>YEAR(SalesData[Order Date])</f>
        <v>2024</v>
      </c>
      <c r="M5689">
        <f>MONTH(SalesData[Order Date])</f>
        <v>6</v>
      </c>
      <c r="N5689" t="str">
        <f>TEXT(SalesData[[#This Row],[Order Date]], "mmmm")</f>
        <v>June</v>
      </c>
      <c r="O5689" s="7">
        <f>IF(SalesData[Sales]=0,0,SalesData[Profit]/SalesData[Sales])</f>
        <v>0.28068408708180587</v>
      </c>
      <c r="P5689" s="8">
        <f t="shared" si="88"/>
        <v>1.6725309784097158E-5</v>
      </c>
      <c r="Q5689" t="str">
        <f>IF(SalesData[[#This Row],[Discount]]&gt;0, "Yes", "No")</f>
        <v>Yes</v>
      </c>
      <c r="R5689" t="str">
        <f>TEXT(SalesData[[#This Row],[Order Date]],"mmm-yyyy")</f>
        <v>Jun-2024</v>
      </c>
      <c r="S5689">
        <f>YEAR(SalesData[[#This Row],[Order Date]])*100 + MONTH(SalesData[[#This Row],[Order Date]])</f>
        <v>202406</v>
      </c>
    </row>
    <row r="5690" spans="1:19" x14ac:dyDescent="0.3">
      <c r="A5690" t="s">
        <v>16030</v>
      </c>
      <c r="B5690" s="3">
        <v>45472</v>
      </c>
      <c r="C5690" t="s">
        <v>16031</v>
      </c>
      <c r="D5690" t="s">
        <v>18</v>
      </c>
      <c r="E5690" t="s">
        <v>19</v>
      </c>
      <c r="F5690" t="s">
        <v>53</v>
      </c>
      <c r="G5690">
        <v>8</v>
      </c>
      <c r="H5690" s="5">
        <v>196.91</v>
      </c>
      <c r="I5690" s="5">
        <v>0.27</v>
      </c>
      <c r="J5690" s="5">
        <v>1149.9544000000001</v>
      </c>
      <c r="K5690" s="5">
        <v>102.6775077581285</v>
      </c>
      <c r="L5690">
        <f>YEAR(SalesData[Order Date])</f>
        <v>2024</v>
      </c>
      <c r="M5690">
        <f>MONTH(SalesData[Order Date])</f>
        <v>6</v>
      </c>
      <c r="N5690" t="str">
        <f>TEXT(SalesData[[#This Row],[Order Date]], "mmmm")</f>
        <v>June</v>
      </c>
      <c r="O5690" s="7">
        <f>IF(SalesData[Sales]=0,0,SalesData[Profit]/SalesData[Sales])</f>
        <v>8.9288329831277213E-2</v>
      </c>
      <c r="P5690" s="8">
        <f t="shared" si="88"/>
        <v>1.7139810065512165E-4</v>
      </c>
      <c r="Q5690" t="str">
        <f>IF(SalesData[[#This Row],[Discount]]&gt;0, "Yes", "No")</f>
        <v>Yes</v>
      </c>
      <c r="R5690" t="str">
        <f>TEXT(SalesData[[#This Row],[Order Date]],"mmm-yyyy")</f>
        <v>Jun-2024</v>
      </c>
      <c r="S5690">
        <f>YEAR(SalesData[[#This Row],[Order Date]])*100 + MONTH(SalesData[[#This Row],[Order Date]])</f>
        <v>202406</v>
      </c>
    </row>
    <row r="5691" spans="1:19" x14ac:dyDescent="0.3">
      <c r="A5691" t="s">
        <v>16056</v>
      </c>
      <c r="B5691" s="3">
        <v>45453</v>
      </c>
      <c r="C5691" t="s">
        <v>16057</v>
      </c>
      <c r="D5691" t="s">
        <v>23</v>
      </c>
      <c r="E5691" t="s">
        <v>26</v>
      </c>
      <c r="F5691" t="s">
        <v>27</v>
      </c>
      <c r="G5691">
        <v>9</v>
      </c>
      <c r="H5691" s="5">
        <v>598.71</v>
      </c>
      <c r="I5691" s="5">
        <v>0.25</v>
      </c>
      <c r="J5691" s="5">
        <v>4041.2925</v>
      </c>
      <c r="K5691" s="5">
        <v>1196.607707591322</v>
      </c>
      <c r="L5691">
        <f>YEAR(SalesData[Order Date])</f>
        <v>2024</v>
      </c>
      <c r="M5691">
        <f>MONTH(SalesData[Order Date])</f>
        <v>6</v>
      </c>
      <c r="N5691" t="str">
        <f>TEXT(SalesData[[#This Row],[Order Date]], "mmmm")</f>
        <v>June</v>
      </c>
      <c r="O5691" s="7">
        <f>IF(SalesData[Sales]=0,0,SalesData[Profit]/SalesData[Sales])</f>
        <v>0.29609529812339047</v>
      </c>
      <c r="P5691" s="8">
        <f t="shared" si="88"/>
        <v>4.6396047799064282E-5</v>
      </c>
      <c r="Q5691" t="str">
        <f>IF(SalesData[[#This Row],[Discount]]&gt;0, "Yes", "No")</f>
        <v>Yes</v>
      </c>
      <c r="R5691" t="str">
        <f>TEXT(SalesData[[#This Row],[Order Date]],"mmm-yyyy")</f>
        <v>Jun-2024</v>
      </c>
      <c r="S5691">
        <f>YEAR(SalesData[[#This Row],[Order Date]])*100 + MONTH(SalesData[[#This Row],[Order Date]])</f>
        <v>202406</v>
      </c>
    </row>
    <row r="5692" spans="1:19" x14ac:dyDescent="0.3">
      <c r="A5692" t="s">
        <v>16058</v>
      </c>
      <c r="B5692" s="3">
        <v>45449</v>
      </c>
      <c r="C5692" t="s">
        <v>16059</v>
      </c>
      <c r="D5692" t="s">
        <v>18</v>
      </c>
      <c r="E5692" t="s">
        <v>26</v>
      </c>
      <c r="F5692" t="s">
        <v>31</v>
      </c>
      <c r="G5692">
        <v>4</v>
      </c>
      <c r="H5692" s="5">
        <v>252.64</v>
      </c>
      <c r="I5692" s="5">
        <v>0.17</v>
      </c>
      <c r="J5692" s="5">
        <v>838.76479999999992</v>
      </c>
      <c r="K5692" s="5">
        <v>156.92947040395489</v>
      </c>
      <c r="L5692">
        <f>YEAR(SalesData[Order Date])</f>
        <v>2024</v>
      </c>
      <c r="M5692">
        <f>MONTH(SalesData[Order Date])</f>
        <v>6</v>
      </c>
      <c r="N5692" t="str">
        <f>TEXT(SalesData[[#This Row],[Order Date]], "mmmm")</f>
        <v>June</v>
      </c>
      <c r="O5692" s="7">
        <f>IF(SalesData[Sales]=0,0,SalesData[Profit]/SalesData[Sales])</f>
        <v>0.18709591819298438</v>
      </c>
      <c r="P5692" s="8">
        <f t="shared" si="88"/>
        <v>1.6822355921469287E-4</v>
      </c>
      <c r="Q5692" t="str">
        <f>IF(SalesData[[#This Row],[Discount]]&gt;0, "Yes", "No")</f>
        <v>Yes</v>
      </c>
      <c r="R5692" t="str">
        <f>TEXT(SalesData[[#This Row],[Order Date]],"mmm-yyyy")</f>
        <v>Jun-2024</v>
      </c>
      <c r="S5692">
        <f>YEAR(SalesData[[#This Row],[Order Date]])*100 + MONTH(SalesData[[#This Row],[Order Date]])</f>
        <v>202406</v>
      </c>
    </row>
    <row r="5693" spans="1:19" x14ac:dyDescent="0.3">
      <c r="A5693" t="s">
        <v>16099</v>
      </c>
      <c r="B5693" s="3">
        <v>45456</v>
      </c>
      <c r="C5693" t="s">
        <v>13859</v>
      </c>
      <c r="D5693" t="s">
        <v>13</v>
      </c>
      <c r="E5693" t="s">
        <v>19</v>
      </c>
      <c r="F5693" t="s">
        <v>91</v>
      </c>
      <c r="G5693">
        <v>3</v>
      </c>
      <c r="H5693" s="5">
        <v>325.85000000000002</v>
      </c>
      <c r="I5693" s="5">
        <v>0.18</v>
      </c>
      <c r="J5693" s="5">
        <v>801.59100000000012</v>
      </c>
      <c r="K5693" s="5">
        <v>187.40672422788359</v>
      </c>
      <c r="L5693">
        <f>YEAR(SalesData[Order Date])</f>
        <v>2024</v>
      </c>
      <c r="M5693">
        <f>MONTH(SalesData[Order Date])</f>
        <v>6</v>
      </c>
      <c r="N5693" t="str">
        <f>TEXT(SalesData[[#This Row],[Order Date]], "mmmm")</f>
        <v>June</v>
      </c>
      <c r="O5693" s="7">
        <f>IF(SalesData[Sales]=0,0,SalesData[Profit]/SalesData[Sales])</f>
        <v>0.23379344856402276</v>
      </c>
      <c r="P5693" s="8">
        <f t="shared" si="88"/>
        <v>1.8413380389749884E-4</v>
      </c>
      <c r="Q5693" t="str">
        <f>IF(SalesData[[#This Row],[Discount]]&gt;0, "Yes", "No")</f>
        <v>Yes</v>
      </c>
      <c r="R5693" t="str">
        <f>TEXT(SalesData[[#This Row],[Order Date]],"mmm-yyyy")</f>
        <v>Jun-2024</v>
      </c>
      <c r="S5693">
        <f>YEAR(SalesData[[#This Row],[Order Date]])*100 + MONTH(SalesData[[#This Row],[Order Date]])</f>
        <v>202406</v>
      </c>
    </row>
    <row r="5694" spans="1:19" x14ac:dyDescent="0.3">
      <c r="A5694" t="s">
        <v>16150</v>
      </c>
      <c r="B5694" s="3">
        <v>45451</v>
      </c>
      <c r="C5694" t="s">
        <v>16151</v>
      </c>
      <c r="D5694" t="s">
        <v>23</v>
      </c>
      <c r="E5694" t="s">
        <v>26</v>
      </c>
      <c r="F5694" t="s">
        <v>39</v>
      </c>
      <c r="G5694">
        <v>9</v>
      </c>
      <c r="H5694" s="5">
        <v>964.05</v>
      </c>
      <c r="I5694" s="5">
        <v>0.3</v>
      </c>
      <c r="J5694" s="5">
        <v>6073.5149999999994</v>
      </c>
      <c r="K5694" s="5">
        <v>1803.872063658881</v>
      </c>
      <c r="L5694">
        <f>YEAR(SalesData[Order Date])</f>
        <v>2024</v>
      </c>
      <c r="M5694">
        <f>MONTH(SalesData[Order Date])</f>
        <v>6</v>
      </c>
      <c r="N5694" t="str">
        <f>TEXT(SalesData[[#This Row],[Order Date]], "mmmm")</f>
        <v>June</v>
      </c>
      <c r="O5694" s="7">
        <f>IF(SalesData[Sales]=0,0,SalesData[Profit]/SalesData[Sales])</f>
        <v>0.29700627456405082</v>
      </c>
      <c r="P5694" s="8">
        <f t="shared" si="88"/>
        <v>3.4576353232024619E-5</v>
      </c>
      <c r="Q5694" t="str">
        <f>IF(SalesData[[#This Row],[Discount]]&gt;0, "Yes", "No")</f>
        <v>Yes</v>
      </c>
      <c r="R5694" t="str">
        <f>TEXT(SalesData[[#This Row],[Order Date]],"mmm-yyyy")</f>
        <v>Jun-2024</v>
      </c>
      <c r="S5694">
        <f>YEAR(SalesData[[#This Row],[Order Date]])*100 + MONTH(SalesData[[#This Row],[Order Date]])</f>
        <v>202406</v>
      </c>
    </row>
    <row r="5695" spans="1:19" x14ac:dyDescent="0.3">
      <c r="A5695" t="s">
        <v>16171</v>
      </c>
      <c r="B5695" s="3">
        <v>45458</v>
      </c>
      <c r="C5695" t="s">
        <v>2893</v>
      </c>
      <c r="D5695" t="s">
        <v>18</v>
      </c>
      <c r="E5695" t="s">
        <v>14</v>
      </c>
      <c r="F5695" t="s">
        <v>91</v>
      </c>
      <c r="G5695">
        <v>8</v>
      </c>
      <c r="H5695" s="5">
        <v>133.41</v>
      </c>
      <c r="I5695" s="5">
        <v>0.03</v>
      </c>
      <c r="J5695" s="5">
        <v>1035.2616</v>
      </c>
      <c r="K5695" s="5">
        <v>231.86680111942519</v>
      </c>
      <c r="L5695">
        <f>YEAR(SalesData[Order Date])</f>
        <v>2024</v>
      </c>
      <c r="M5695">
        <f>MONTH(SalesData[Order Date])</f>
        <v>6</v>
      </c>
      <c r="N5695" t="str">
        <f>TEXT(SalesData[[#This Row],[Order Date]], "mmmm")</f>
        <v>June</v>
      </c>
      <c r="O5695" s="7">
        <f>IF(SalesData[Sales]=0,0,SalesData[Profit]/SalesData[Sales])</f>
        <v>0.22396928575292002</v>
      </c>
      <c r="P5695" s="8">
        <f t="shared" si="88"/>
        <v>2.8108837418484372E-5</v>
      </c>
      <c r="Q5695" t="str">
        <f>IF(SalesData[[#This Row],[Discount]]&gt;0, "Yes", "No")</f>
        <v>Yes</v>
      </c>
      <c r="R5695" t="str">
        <f>TEXT(SalesData[[#This Row],[Order Date]],"mmm-yyyy")</f>
        <v>Jun-2024</v>
      </c>
      <c r="S5695">
        <f>YEAR(SalesData[[#This Row],[Order Date]])*100 + MONTH(SalesData[[#This Row],[Order Date]])</f>
        <v>202406</v>
      </c>
    </row>
    <row r="5696" spans="1:19" x14ac:dyDescent="0.3">
      <c r="A5696" t="s">
        <v>16190</v>
      </c>
      <c r="B5696" s="3">
        <v>45464</v>
      </c>
      <c r="C5696" t="s">
        <v>16191</v>
      </c>
      <c r="D5696" t="s">
        <v>23</v>
      </c>
      <c r="E5696" t="s">
        <v>26</v>
      </c>
      <c r="F5696" t="s">
        <v>39</v>
      </c>
      <c r="G5696">
        <v>8</v>
      </c>
      <c r="H5696" s="5">
        <v>594.03</v>
      </c>
      <c r="I5696" s="5">
        <v>0.18</v>
      </c>
      <c r="J5696" s="5">
        <v>3896.8368</v>
      </c>
      <c r="K5696" s="5">
        <v>905.78379214846029</v>
      </c>
      <c r="L5696">
        <f>YEAR(SalesData[Order Date])</f>
        <v>2024</v>
      </c>
      <c r="M5696">
        <f>MONTH(SalesData[Order Date])</f>
        <v>6</v>
      </c>
      <c r="N5696" t="str">
        <f>TEXT(SalesData[[#This Row],[Order Date]], "mmmm")</f>
        <v>June</v>
      </c>
      <c r="O5696" s="7">
        <f>IF(SalesData[Sales]=0,0,SalesData[Profit]/SalesData[Sales])</f>
        <v>0.23244078175110139</v>
      </c>
      <c r="P5696" s="8">
        <f t="shared" si="88"/>
        <v>3.787687490530781E-5</v>
      </c>
      <c r="Q5696" t="str">
        <f>IF(SalesData[[#This Row],[Discount]]&gt;0, "Yes", "No")</f>
        <v>Yes</v>
      </c>
      <c r="R5696" t="str">
        <f>TEXT(SalesData[[#This Row],[Order Date]],"mmm-yyyy")</f>
        <v>Jun-2024</v>
      </c>
      <c r="S5696">
        <f>YEAR(SalesData[[#This Row],[Order Date]])*100 + MONTH(SalesData[[#This Row],[Order Date]])</f>
        <v>202406</v>
      </c>
    </row>
    <row r="5697" spans="1:19" x14ac:dyDescent="0.3">
      <c r="A5697" t="s">
        <v>16198</v>
      </c>
      <c r="B5697" s="3">
        <v>45457</v>
      </c>
      <c r="C5697" t="s">
        <v>16199</v>
      </c>
      <c r="D5697" t="s">
        <v>13</v>
      </c>
      <c r="E5697" t="s">
        <v>26</v>
      </c>
      <c r="F5697" t="s">
        <v>34</v>
      </c>
      <c r="G5697">
        <v>5</v>
      </c>
      <c r="H5697" s="5">
        <v>882.28</v>
      </c>
      <c r="I5697" s="5">
        <v>0.18</v>
      </c>
      <c r="J5697" s="5">
        <v>3617.348</v>
      </c>
      <c r="K5697" s="5">
        <v>553.47265719339487</v>
      </c>
      <c r="L5697">
        <f>YEAR(SalesData[Order Date])</f>
        <v>2024</v>
      </c>
      <c r="M5697">
        <f>MONTH(SalesData[Order Date])</f>
        <v>6</v>
      </c>
      <c r="N5697" t="str">
        <f>TEXT(SalesData[[#This Row],[Order Date]], "mmmm")</f>
        <v>June</v>
      </c>
      <c r="O5697" s="7">
        <f>IF(SalesData[Sales]=0,0,SalesData[Profit]/SalesData[Sales])</f>
        <v>0.15300509024661019</v>
      </c>
      <c r="P5697" s="8">
        <f t="shared" si="88"/>
        <v>4.0803373078841186E-5</v>
      </c>
      <c r="Q5697" t="str">
        <f>IF(SalesData[[#This Row],[Discount]]&gt;0, "Yes", "No")</f>
        <v>Yes</v>
      </c>
      <c r="R5697" t="str">
        <f>TEXT(SalesData[[#This Row],[Order Date]],"mmm-yyyy")</f>
        <v>Jun-2024</v>
      </c>
      <c r="S5697">
        <f>YEAR(SalesData[[#This Row],[Order Date]])*100 + MONTH(SalesData[[#This Row],[Order Date]])</f>
        <v>202406</v>
      </c>
    </row>
    <row r="5698" spans="1:19" x14ac:dyDescent="0.3">
      <c r="A5698" t="s">
        <v>16263</v>
      </c>
      <c r="B5698" s="3">
        <v>45444</v>
      </c>
      <c r="C5698" t="s">
        <v>16264</v>
      </c>
      <c r="D5698" t="s">
        <v>18</v>
      </c>
      <c r="E5698" t="s">
        <v>14</v>
      </c>
      <c r="F5698" t="s">
        <v>39</v>
      </c>
      <c r="G5698">
        <v>8</v>
      </c>
      <c r="H5698" s="5">
        <v>21.47</v>
      </c>
      <c r="I5698" s="5">
        <v>0.14000000000000001</v>
      </c>
      <c r="J5698" s="5">
        <v>147.71360000000001</v>
      </c>
      <c r="K5698" s="5">
        <v>28.22319929130774</v>
      </c>
      <c r="L5698">
        <f>YEAR(SalesData[Order Date])</f>
        <v>2024</v>
      </c>
      <c r="M5698">
        <f>MONTH(SalesData[Order Date])</f>
        <v>6</v>
      </c>
      <c r="N5698" t="str">
        <f>TEXT(SalesData[[#This Row],[Order Date]], "mmmm")</f>
        <v>June</v>
      </c>
      <c r="O5698" s="7">
        <f>IF(SalesData[Sales]=0,0,SalesData[Profit]/SalesData[Sales])</f>
        <v>0.1910670330376332</v>
      </c>
      <c r="P5698" s="8">
        <f t="shared" ref="P5698:P5761" si="89">IF(H:H*G:G=0, 0, (I:I/(H:H*G:G)))</f>
        <v>8.1509082440614825E-4</v>
      </c>
      <c r="Q5698" t="str">
        <f>IF(SalesData[[#This Row],[Discount]]&gt;0, "Yes", "No")</f>
        <v>Yes</v>
      </c>
      <c r="R5698" t="str">
        <f>TEXT(SalesData[[#This Row],[Order Date]],"mmm-yyyy")</f>
        <v>Jun-2024</v>
      </c>
      <c r="S5698">
        <f>YEAR(SalesData[[#This Row],[Order Date]])*100 + MONTH(SalesData[[#This Row],[Order Date]])</f>
        <v>202406</v>
      </c>
    </row>
    <row r="5699" spans="1:19" x14ac:dyDescent="0.3">
      <c r="A5699" t="s">
        <v>16302</v>
      </c>
      <c r="B5699" s="3">
        <v>45454</v>
      </c>
      <c r="C5699" t="s">
        <v>16303</v>
      </c>
      <c r="D5699" t="s">
        <v>30</v>
      </c>
      <c r="E5699" t="s">
        <v>19</v>
      </c>
      <c r="F5699" t="s">
        <v>44</v>
      </c>
      <c r="G5699">
        <v>9</v>
      </c>
      <c r="H5699" s="5">
        <v>876.93</v>
      </c>
      <c r="I5699" s="5">
        <v>0.3</v>
      </c>
      <c r="J5699" s="5">
        <v>5524.6589999999997</v>
      </c>
      <c r="K5699" s="5">
        <v>1440.903013402906</v>
      </c>
      <c r="L5699">
        <f>YEAR(SalesData[Order Date])</f>
        <v>2024</v>
      </c>
      <c r="M5699">
        <f>MONTH(SalesData[Order Date])</f>
        <v>6</v>
      </c>
      <c r="N5699" t="str">
        <f>TEXT(SalesData[[#This Row],[Order Date]], "mmmm")</f>
        <v>June</v>
      </c>
      <c r="O5699" s="7">
        <f>IF(SalesData[Sales]=0,0,SalesData[Profit]/SalesData[Sales])</f>
        <v>0.2608130227409341</v>
      </c>
      <c r="P5699" s="8">
        <f t="shared" si="89"/>
        <v>3.8011395816465778E-5</v>
      </c>
      <c r="Q5699" t="str">
        <f>IF(SalesData[[#This Row],[Discount]]&gt;0, "Yes", "No")</f>
        <v>Yes</v>
      </c>
      <c r="R5699" t="str">
        <f>TEXT(SalesData[[#This Row],[Order Date]],"mmm-yyyy")</f>
        <v>Jun-2024</v>
      </c>
      <c r="S5699">
        <f>YEAR(SalesData[[#This Row],[Order Date]])*100 + MONTH(SalesData[[#This Row],[Order Date]])</f>
        <v>202406</v>
      </c>
    </row>
    <row r="5700" spans="1:19" x14ac:dyDescent="0.3">
      <c r="A5700" t="s">
        <v>16395</v>
      </c>
      <c r="B5700" s="3">
        <v>45453</v>
      </c>
      <c r="C5700" t="s">
        <v>16396</v>
      </c>
      <c r="D5700" t="s">
        <v>30</v>
      </c>
      <c r="E5700" t="s">
        <v>26</v>
      </c>
      <c r="F5700" t="s">
        <v>15</v>
      </c>
      <c r="G5700">
        <v>8</v>
      </c>
      <c r="H5700" s="5">
        <v>452.99</v>
      </c>
      <c r="I5700" s="5">
        <v>0.28000000000000003</v>
      </c>
      <c r="J5700" s="5">
        <v>2609.2224000000001</v>
      </c>
      <c r="K5700" s="5">
        <v>583.36706318277402</v>
      </c>
      <c r="L5700">
        <f>YEAR(SalesData[Order Date])</f>
        <v>2024</v>
      </c>
      <c r="M5700">
        <f>MONTH(SalesData[Order Date])</f>
        <v>6</v>
      </c>
      <c r="N5700" t="str">
        <f>TEXT(SalesData[[#This Row],[Order Date]], "mmmm")</f>
        <v>June</v>
      </c>
      <c r="O5700" s="7">
        <f>IF(SalesData[Sales]=0,0,SalesData[Profit]/SalesData[Sales])</f>
        <v>0.22357889583608281</v>
      </c>
      <c r="P5700" s="8">
        <f t="shared" si="89"/>
        <v>7.7264398772599845E-5</v>
      </c>
      <c r="Q5700" t="str">
        <f>IF(SalesData[[#This Row],[Discount]]&gt;0, "Yes", "No")</f>
        <v>Yes</v>
      </c>
      <c r="R5700" t="str">
        <f>TEXT(SalesData[[#This Row],[Order Date]],"mmm-yyyy")</f>
        <v>Jun-2024</v>
      </c>
      <c r="S5700">
        <f>YEAR(SalesData[[#This Row],[Order Date]])*100 + MONTH(SalesData[[#This Row],[Order Date]])</f>
        <v>202406</v>
      </c>
    </row>
    <row r="5701" spans="1:19" x14ac:dyDescent="0.3">
      <c r="A5701" t="s">
        <v>16409</v>
      </c>
      <c r="B5701" s="3">
        <v>45448</v>
      </c>
      <c r="C5701" t="s">
        <v>16410</v>
      </c>
      <c r="D5701" t="s">
        <v>18</v>
      </c>
      <c r="E5701" t="s">
        <v>26</v>
      </c>
      <c r="F5701" t="s">
        <v>44</v>
      </c>
      <c r="G5701">
        <v>6</v>
      </c>
      <c r="H5701" s="5">
        <v>137.99</v>
      </c>
      <c r="I5701" s="5">
        <v>0.11</v>
      </c>
      <c r="J5701" s="5">
        <v>736.86660000000006</v>
      </c>
      <c r="K5701" s="5">
        <v>128.99075698518021</v>
      </c>
      <c r="L5701">
        <f>YEAR(SalesData[Order Date])</f>
        <v>2024</v>
      </c>
      <c r="M5701">
        <f>MONTH(SalesData[Order Date])</f>
        <v>6</v>
      </c>
      <c r="N5701" t="str">
        <f>TEXT(SalesData[[#This Row],[Order Date]], "mmmm")</f>
        <v>June</v>
      </c>
      <c r="O5701" s="7">
        <f>IF(SalesData[Sales]=0,0,SalesData[Profit]/SalesData[Sales])</f>
        <v>0.17505306521584801</v>
      </c>
      <c r="P5701" s="8">
        <f t="shared" si="89"/>
        <v>1.3285986907263811E-4</v>
      </c>
      <c r="Q5701" t="str">
        <f>IF(SalesData[[#This Row],[Discount]]&gt;0, "Yes", "No")</f>
        <v>Yes</v>
      </c>
      <c r="R5701" t="str">
        <f>TEXT(SalesData[[#This Row],[Order Date]],"mmm-yyyy")</f>
        <v>Jun-2024</v>
      </c>
      <c r="S5701">
        <f>YEAR(SalesData[[#This Row],[Order Date]])*100 + MONTH(SalesData[[#This Row],[Order Date]])</f>
        <v>202406</v>
      </c>
    </row>
    <row r="5702" spans="1:19" x14ac:dyDescent="0.3">
      <c r="A5702" t="s">
        <v>16432</v>
      </c>
      <c r="B5702" s="3">
        <v>45460</v>
      </c>
      <c r="C5702" t="s">
        <v>16433</v>
      </c>
      <c r="D5702" t="s">
        <v>18</v>
      </c>
      <c r="E5702" t="s">
        <v>26</v>
      </c>
      <c r="F5702" t="s">
        <v>62</v>
      </c>
      <c r="G5702">
        <v>9</v>
      </c>
      <c r="H5702" s="5">
        <v>724.2</v>
      </c>
      <c r="I5702" s="5">
        <v>0.24</v>
      </c>
      <c r="J5702" s="5">
        <v>4953.5280000000002</v>
      </c>
      <c r="K5702" s="5">
        <v>748.22494789396035</v>
      </c>
      <c r="L5702">
        <f>YEAR(SalesData[Order Date])</f>
        <v>2024</v>
      </c>
      <c r="M5702">
        <f>MONTH(SalesData[Order Date])</f>
        <v>6</v>
      </c>
      <c r="N5702" t="str">
        <f>TEXT(SalesData[[#This Row],[Order Date]], "mmmm")</f>
        <v>June</v>
      </c>
      <c r="O5702" s="7">
        <f>IF(SalesData[Sales]=0,0,SalesData[Profit]/SalesData[Sales])</f>
        <v>0.15104889846064468</v>
      </c>
      <c r="P5702" s="8">
        <f t="shared" si="89"/>
        <v>3.6822240633342537E-5</v>
      </c>
      <c r="Q5702" t="str">
        <f>IF(SalesData[[#This Row],[Discount]]&gt;0, "Yes", "No")</f>
        <v>Yes</v>
      </c>
      <c r="R5702" t="str">
        <f>TEXT(SalesData[[#This Row],[Order Date]],"mmm-yyyy")</f>
        <v>Jun-2024</v>
      </c>
      <c r="S5702">
        <f>YEAR(SalesData[[#This Row],[Order Date]])*100 + MONTH(SalesData[[#This Row],[Order Date]])</f>
        <v>202406</v>
      </c>
    </row>
    <row r="5703" spans="1:19" x14ac:dyDescent="0.3">
      <c r="A5703" t="s">
        <v>16472</v>
      </c>
      <c r="B5703" s="3">
        <v>45446</v>
      </c>
      <c r="C5703" t="s">
        <v>16473</v>
      </c>
      <c r="D5703" t="s">
        <v>18</v>
      </c>
      <c r="E5703" t="s">
        <v>14</v>
      </c>
      <c r="F5703" t="s">
        <v>27</v>
      </c>
      <c r="G5703">
        <v>3</v>
      </c>
      <c r="H5703" s="5">
        <v>662.29</v>
      </c>
      <c r="I5703" s="5">
        <v>0.15</v>
      </c>
      <c r="J5703" s="5">
        <v>1688.8395</v>
      </c>
      <c r="K5703" s="5">
        <v>433.37611570162932</v>
      </c>
      <c r="L5703">
        <f>YEAR(SalesData[Order Date])</f>
        <v>2024</v>
      </c>
      <c r="M5703">
        <f>MONTH(SalesData[Order Date])</f>
        <v>6</v>
      </c>
      <c r="N5703" t="str">
        <f>TEXT(SalesData[[#This Row],[Order Date]], "mmmm")</f>
        <v>June</v>
      </c>
      <c r="O5703" s="7">
        <f>IF(SalesData[Sales]=0,0,SalesData[Profit]/SalesData[Sales])</f>
        <v>0.25661178324028383</v>
      </c>
      <c r="P5703" s="8">
        <f t="shared" si="89"/>
        <v>7.5495628803092299E-5</v>
      </c>
      <c r="Q5703" t="str">
        <f>IF(SalesData[[#This Row],[Discount]]&gt;0, "Yes", "No")</f>
        <v>Yes</v>
      </c>
      <c r="R5703" t="str">
        <f>TEXT(SalesData[[#This Row],[Order Date]],"mmm-yyyy")</f>
        <v>Jun-2024</v>
      </c>
      <c r="S5703">
        <f>YEAR(SalesData[[#This Row],[Order Date]])*100 + MONTH(SalesData[[#This Row],[Order Date]])</f>
        <v>202406</v>
      </c>
    </row>
    <row r="5704" spans="1:19" x14ac:dyDescent="0.3">
      <c r="A5704" t="s">
        <v>16485</v>
      </c>
      <c r="B5704" s="3">
        <v>45464</v>
      </c>
      <c r="C5704" t="s">
        <v>16486</v>
      </c>
      <c r="D5704" t="s">
        <v>13</v>
      </c>
      <c r="E5704" t="s">
        <v>19</v>
      </c>
      <c r="F5704" t="s">
        <v>53</v>
      </c>
      <c r="G5704">
        <v>7</v>
      </c>
      <c r="H5704" s="5">
        <v>248.45</v>
      </c>
      <c r="I5704" s="5">
        <v>0.01</v>
      </c>
      <c r="J5704" s="5">
        <v>1721.7584999999999</v>
      </c>
      <c r="K5704" s="5">
        <v>140.83158054657031</v>
      </c>
      <c r="L5704">
        <f>YEAR(SalesData[Order Date])</f>
        <v>2024</v>
      </c>
      <c r="M5704">
        <f>MONTH(SalesData[Order Date])</f>
        <v>6</v>
      </c>
      <c r="N5704" t="str">
        <f>TEXT(SalesData[[#This Row],[Order Date]], "mmmm")</f>
        <v>June</v>
      </c>
      <c r="O5704" s="7">
        <f>IF(SalesData[Sales]=0,0,SalesData[Profit]/SalesData[Sales])</f>
        <v>8.1795199818424189E-2</v>
      </c>
      <c r="P5704" s="8">
        <f t="shared" si="89"/>
        <v>5.7499353132277268E-6</v>
      </c>
      <c r="Q5704" t="str">
        <f>IF(SalesData[[#This Row],[Discount]]&gt;0, "Yes", "No")</f>
        <v>Yes</v>
      </c>
      <c r="R5704" t="str">
        <f>TEXT(SalesData[[#This Row],[Order Date]],"mmm-yyyy")</f>
        <v>Jun-2024</v>
      </c>
      <c r="S5704">
        <f>YEAR(SalesData[[#This Row],[Order Date]])*100 + MONTH(SalesData[[#This Row],[Order Date]])</f>
        <v>202406</v>
      </c>
    </row>
    <row r="5705" spans="1:19" x14ac:dyDescent="0.3">
      <c r="A5705" t="s">
        <v>16517</v>
      </c>
      <c r="B5705" s="3">
        <v>45470</v>
      </c>
      <c r="C5705" t="s">
        <v>16518</v>
      </c>
      <c r="D5705" t="s">
        <v>18</v>
      </c>
      <c r="E5705" t="s">
        <v>14</v>
      </c>
      <c r="F5705" t="s">
        <v>34</v>
      </c>
      <c r="G5705">
        <v>8</v>
      </c>
      <c r="H5705" s="5">
        <v>582.76</v>
      </c>
      <c r="I5705" s="5">
        <v>0.19</v>
      </c>
      <c r="J5705" s="5">
        <v>3776.2847999999999</v>
      </c>
      <c r="K5705" s="5">
        <v>773.83716606310998</v>
      </c>
      <c r="L5705">
        <f>YEAR(SalesData[Order Date])</f>
        <v>2024</v>
      </c>
      <c r="M5705">
        <f>MONTH(SalesData[Order Date])</f>
        <v>6</v>
      </c>
      <c r="N5705" t="str">
        <f>TEXT(SalesData[[#This Row],[Order Date]], "mmmm")</f>
        <v>June</v>
      </c>
      <c r="O5705" s="7">
        <f>IF(SalesData[Sales]=0,0,SalesData[Profit]/SalesData[Sales])</f>
        <v>0.20492023431683701</v>
      </c>
      <c r="P5705" s="8">
        <f t="shared" si="89"/>
        <v>4.0754341409842817E-5</v>
      </c>
      <c r="Q5705" t="str">
        <f>IF(SalesData[[#This Row],[Discount]]&gt;0, "Yes", "No")</f>
        <v>Yes</v>
      </c>
      <c r="R5705" t="str">
        <f>TEXT(SalesData[[#This Row],[Order Date]],"mmm-yyyy")</f>
        <v>Jun-2024</v>
      </c>
      <c r="S5705">
        <f>YEAR(SalesData[[#This Row],[Order Date]])*100 + MONTH(SalesData[[#This Row],[Order Date]])</f>
        <v>202406</v>
      </c>
    </row>
    <row r="5706" spans="1:19" x14ac:dyDescent="0.3">
      <c r="A5706" t="s">
        <v>16537</v>
      </c>
      <c r="B5706" s="3">
        <v>45448</v>
      </c>
      <c r="C5706" t="s">
        <v>16538</v>
      </c>
      <c r="D5706" t="s">
        <v>18</v>
      </c>
      <c r="E5706" t="s">
        <v>19</v>
      </c>
      <c r="F5706" t="s">
        <v>62</v>
      </c>
      <c r="G5706">
        <v>1</v>
      </c>
      <c r="H5706" s="5">
        <v>992.72</v>
      </c>
      <c r="I5706" s="5">
        <v>0.12</v>
      </c>
      <c r="J5706" s="5">
        <v>873.59360000000004</v>
      </c>
      <c r="K5706" s="5">
        <v>123.6150308727951</v>
      </c>
      <c r="L5706">
        <f>YEAR(SalesData[Order Date])</f>
        <v>2024</v>
      </c>
      <c r="M5706">
        <f>MONTH(SalesData[Order Date])</f>
        <v>6</v>
      </c>
      <c r="N5706" t="str">
        <f>TEXT(SalesData[[#This Row],[Order Date]], "mmmm")</f>
        <v>June</v>
      </c>
      <c r="O5706" s="7">
        <f>IF(SalesData[Sales]=0,0,SalesData[Profit]/SalesData[Sales])</f>
        <v>0.14150175879584637</v>
      </c>
      <c r="P5706" s="8">
        <f t="shared" si="89"/>
        <v>1.2088000644693367E-4</v>
      </c>
      <c r="Q5706" t="str">
        <f>IF(SalesData[[#This Row],[Discount]]&gt;0, "Yes", "No")</f>
        <v>Yes</v>
      </c>
      <c r="R5706" t="str">
        <f>TEXT(SalesData[[#This Row],[Order Date]],"mmm-yyyy")</f>
        <v>Jun-2024</v>
      </c>
      <c r="S5706">
        <f>YEAR(SalesData[[#This Row],[Order Date]])*100 + MONTH(SalesData[[#This Row],[Order Date]])</f>
        <v>202406</v>
      </c>
    </row>
    <row r="5707" spans="1:19" x14ac:dyDescent="0.3">
      <c r="A5707" t="s">
        <v>16601</v>
      </c>
      <c r="B5707" s="3">
        <v>45471</v>
      </c>
      <c r="C5707" t="s">
        <v>7596</v>
      </c>
      <c r="D5707" t="s">
        <v>18</v>
      </c>
      <c r="E5707" t="s">
        <v>14</v>
      </c>
      <c r="F5707" t="s">
        <v>91</v>
      </c>
      <c r="G5707">
        <v>8</v>
      </c>
      <c r="H5707" s="5">
        <v>345.42</v>
      </c>
      <c r="I5707" s="5">
        <v>0.27</v>
      </c>
      <c r="J5707" s="5">
        <v>2017.2528</v>
      </c>
      <c r="K5707" s="5">
        <v>170.0738733860359</v>
      </c>
      <c r="L5707">
        <f>YEAR(SalesData[Order Date])</f>
        <v>2024</v>
      </c>
      <c r="M5707">
        <f>MONTH(SalesData[Order Date])</f>
        <v>6</v>
      </c>
      <c r="N5707" t="str">
        <f>TEXT(SalesData[[#This Row],[Order Date]], "mmmm")</f>
        <v>June</v>
      </c>
      <c r="O5707" s="7">
        <f>IF(SalesData[Sales]=0,0,SalesData[Profit]/SalesData[Sales])</f>
        <v>8.4309647945976771E-2</v>
      </c>
      <c r="P5707" s="8">
        <f t="shared" si="89"/>
        <v>9.7707139134966127E-5</v>
      </c>
      <c r="Q5707" t="str">
        <f>IF(SalesData[[#This Row],[Discount]]&gt;0, "Yes", "No")</f>
        <v>Yes</v>
      </c>
      <c r="R5707" t="str">
        <f>TEXT(SalesData[[#This Row],[Order Date]],"mmm-yyyy")</f>
        <v>Jun-2024</v>
      </c>
      <c r="S5707">
        <f>YEAR(SalesData[[#This Row],[Order Date]])*100 + MONTH(SalesData[[#This Row],[Order Date]])</f>
        <v>202406</v>
      </c>
    </row>
    <row r="5708" spans="1:19" x14ac:dyDescent="0.3">
      <c r="A5708" t="s">
        <v>16638</v>
      </c>
      <c r="B5708" s="3">
        <v>45471</v>
      </c>
      <c r="C5708" t="s">
        <v>16639</v>
      </c>
      <c r="D5708" t="s">
        <v>30</v>
      </c>
      <c r="E5708" t="s">
        <v>26</v>
      </c>
      <c r="F5708" t="s">
        <v>31</v>
      </c>
      <c r="G5708">
        <v>9</v>
      </c>
      <c r="H5708" s="5">
        <v>461.71</v>
      </c>
      <c r="I5708" s="5">
        <v>0.02</v>
      </c>
      <c r="J5708" s="5">
        <v>4072.2821999999992</v>
      </c>
      <c r="K5708" s="5">
        <v>1111.968653210678</v>
      </c>
      <c r="L5708">
        <f>YEAR(SalesData[Order Date])</f>
        <v>2024</v>
      </c>
      <c r="M5708">
        <f>MONTH(SalesData[Order Date])</f>
        <v>6</v>
      </c>
      <c r="N5708" t="str">
        <f>TEXT(SalesData[[#This Row],[Order Date]], "mmmm")</f>
        <v>June</v>
      </c>
      <c r="O5708" s="7">
        <f>IF(SalesData[Sales]=0,0,SalesData[Profit]/SalesData[Sales])</f>
        <v>0.27305785763341212</v>
      </c>
      <c r="P5708" s="8">
        <f t="shared" si="89"/>
        <v>4.8130259734946668E-6</v>
      </c>
      <c r="Q5708" t="str">
        <f>IF(SalesData[[#This Row],[Discount]]&gt;0, "Yes", "No")</f>
        <v>Yes</v>
      </c>
      <c r="R5708" t="str">
        <f>TEXT(SalesData[[#This Row],[Order Date]],"mmm-yyyy")</f>
        <v>Jun-2024</v>
      </c>
      <c r="S5708">
        <f>YEAR(SalesData[[#This Row],[Order Date]])*100 + MONTH(SalesData[[#This Row],[Order Date]])</f>
        <v>202406</v>
      </c>
    </row>
    <row r="5709" spans="1:19" x14ac:dyDescent="0.3">
      <c r="A5709" t="s">
        <v>16671</v>
      </c>
      <c r="B5709" s="3">
        <v>45465</v>
      </c>
      <c r="C5709" t="s">
        <v>16672</v>
      </c>
      <c r="D5709" t="s">
        <v>13</v>
      </c>
      <c r="E5709" t="s">
        <v>14</v>
      </c>
      <c r="F5709" t="s">
        <v>31</v>
      </c>
      <c r="G5709">
        <v>7</v>
      </c>
      <c r="H5709" s="5">
        <v>420.58</v>
      </c>
      <c r="I5709" s="5">
        <v>0.09</v>
      </c>
      <c r="J5709" s="5">
        <v>2679.0945999999999</v>
      </c>
      <c r="K5709" s="5">
        <v>669.87289691257888</v>
      </c>
      <c r="L5709">
        <f>YEAR(SalesData[Order Date])</f>
        <v>2024</v>
      </c>
      <c r="M5709">
        <f>MONTH(SalesData[Order Date])</f>
        <v>6</v>
      </c>
      <c r="N5709" t="str">
        <f>TEXT(SalesData[[#This Row],[Order Date]], "mmmm")</f>
        <v>June</v>
      </c>
      <c r="O5709" s="7">
        <f>IF(SalesData[Sales]=0,0,SalesData[Profit]/SalesData[Sales])</f>
        <v>0.2500370449451762</v>
      </c>
      <c r="P5709" s="8">
        <f t="shared" si="89"/>
        <v>3.0570029143427784E-5</v>
      </c>
      <c r="Q5709" t="str">
        <f>IF(SalesData[[#This Row],[Discount]]&gt;0, "Yes", "No")</f>
        <v>Yes</v>
      </c>
      <c r="R5709" t="str">
        <f>TEXT(SalesData[[#This Row],[Order Date]],"mmm-yyyy")</f>
        <v>Jun-2024</v>
      </c>
      <c r="S5709">
        <f>YEAR(SalesData[[#This Row],[Order Date]])*100 + MONTH(SalesData[[#This Row],[Order Date]])</f>
        <v>202406</v>
      </c>
    </row>
    <row r="5710" spans="1:19" x14ac:dyDescent="0.3">
      <c r="A5710" t="s">
        <v>16738</v>
      </c>
      <c r="B5710" s="3">
        <v>45450</v>
      </c>
      <c r="C5710" t="s">
        <v>9006</v>
      </c>
      <c r="D5710" t="s">
        <v>18</v>
      </c>
      <c r="E5710" t="s">
        <v>26</v>
      </c>
      <c r="F5710" t="s">
        <v>62</v>
      </c>
      <c r="G5710">
        <v>9</v>
      </c>
      <c r="H5710" s="5">
        <v>904.19</v>
      </c>
      <c r="I5710" s="5">
        <v>0.1</v>
      </c>
      <c r="J5710" s="5">
        <v>7323.9390000000012</v>
      </c>
      <c r="K5710" s="5">
        <v>657.70098635206568</v>
      </c>
      <c r="L5710">
        <f>YEAR(SalesData[Order Date])</f>
        <v>2024</v>
      </c>
      <c r="M5710">
        <f>MONTH(SalesData[Order Date])</f>
        <v>6</v>
      </c>
      <c r="N5710" t="str">
        <f>TEXT(SalesData[[#This Row],[Order Date]], "mmmm")</f>
        <v>June</v>
      </c>
      <c r="O5710" s="7">
        <f>IF(SalesData[Sales]=0,0,SalesData[Profit]/SalesData[Sales])</f>
        <v>8.9801537990972555E-2</v>
      </c>
      <c r="P5710" s="8">
        <f t="shared" si="89"/>
        <v>1.2288469360544918E-5</v>
      </c>
      <c r="Q5710" t="str">
        <f>IF(SalesData[[#This Row],[Discount]]&gt;0, "Yes", "No")</f>
        <v>Yes</v>
      </c>
      <c r="R5710" t="str">
        <f>TEXT(SalesData[[#This Row],[Order Date]],"mmm-yyyy")</f>
        <v>Jun-2024</v>
      </c>
      <c r="S5710">
        <f>YEAR(SalesData[[#This Row],[Order Date]])*100 + MONTH(SalesData[[#This Row],[Order Date]])</f>
        <v>202406</v>
      </c>
    </row>
    <row r="5711" spans="1:19" x14ac:dyDescent="0.3">
      <c r="A5711" t="s">
        <v>16899</v>
      </c>
      <c r="B5711" s="3">
        <v>45469</v>
      </c>
      <c r="C5711" t="s">
        <v>16900</v>
      </c>
      <c r="D5711" t="s">
        <v>18</v>
      </c>
      <c r="E5711" t="s">
        <v>26</v>
      </c>
      <c r="F5711" t="s">
        <v>39</v>
      </c>
      <c r="G5711">
        <v>5</v>
      </c>
      <c r="H5711" s="5">
        <v>848.74</v>
      </c>
      <c r="I5711" s="5">
        <v>0.03</v>
      </c>
      <c r="J5711" s="5">
        <v>4116.3890000000001</v>
      </c>
      <c r="K5711" s="5">
        <v>230.7287174971801</v>
      </c>
      <c r="L5711">
        <f>YEAR(SalesData[Order Date])</f>
        <v>2024</v>
      </c>
      <c r="M5711">
        <f>MONTH(SalesData[Order Date])</f>
        <v>6</v>
      </c>
      <c r="N5711" t="str">
        <f>TEXT(SalesData[[#This Row],[Order Date]], "mmmm")</f>
        <v>June</v>
      </c>
      <c r="O5711" s="7">
        <f>IF(SalesData[Sales]=0,0,SalesData[Profit]/SalesData[Sales])</f>
        <v>5.6051242362463824E-2</v>
      </c>
      <c r="P5711" s="8">
        <f t="shared" si="89"/>
        <v>7.0693027311072887E-6</v>
      </c>
      <c r="Q5711" t="str">
        <f>IF(SalesData[[#This Row],[Discount]]&gt;0, "Yes", "No")</f>
        <v>Yes</v>
      </c>
      <c r="R5711" t="str">
        <f>TEXT(SalesData[[#This Row],[Order Date]],"mmm-yyyy")</f>
        <v>Jun-2024</v>
      </c>
      <c r="S5711">
        <f>YEAR(SalesData[[#This Row],[Order Date]])*100 + MONTH(SalesData[[#This Row],[Order Date]])</f>
        <v>202406</v>
      </c>
    </row>
    <row r="5712" spans="1:19" x14ac:dyDescent="0.3">
      <c r="A5712" t="s">
        <v>17024</v>
      </c>
      <c r="B5712" s="3">
        <v>45454</v>
      </c>
      <c r="C5712" t="s">
        <v>17025</v>
      </c>
      <c r="D5712" t="s">
        <v>13</v>
      </c>
      <c r="E5712" t="s">
        <v>19</v>
      </c>
      <c r="F5712" t="s">
        <v>39</v>
      </c>
      <c r="G5712">
        <v>5</v>
      </c>
      <c r="H5712" s="5">
        <v>45.06</v>
      </c>
      <c r="I5712" s="5">
        <v>7.0000000000000007E-2</v>
      </c>
      <c r="J5712" s="5">
        <v>209.529</v>
      </c>
      <c r="K5712" s="5">
        <v>11.69360345044163</v>
      </c>
      <c r="L5712">
        <f>YEAR(SalesData[Order Date])</f>
        <v>2024</v>
      </c>
      <c r="M5712">
        <f>MONTH(SalesData[Order Date])</f>
        <v>6</v>
      </c>
      <c r="N5712" t="str">
        <f>TEXT(SalesData[[#This Row],[Order Date]], "mmmm")</f>
        <v>June</v>
      </c>
      <c r="O5712" s="7">
        <f>IF(SalesData[Sales]=0,0,SalesData[Profit]/SalesData[Sales])</f>
        <v>5.5808997563304506E-2</v>
      </c>
      <c r="P5712" s="8">
        <f t="shared" si="89"/>
        <v>3.1069684864624947E-4</v>
      </c>
      <c r="Q5712" t="str">
        <f>IF(SalesData[[#This Row],[Discount]]&gt;0, "Yes", "No")</f>
        <v>Yes</v>
      </c>
      <c r="R5712" t="str">
        <f>TEXT(SalesData[[#This Row],[Order Date]],"mmm-yyyy")</f>
        <v>Jun-2024</v>
      </c>
      <c r="S5712">
        <f>YEAR(SalesData[[#This Row],[Order Date]])*100 + MONTH(SalesData[[#This Row],[Order Date]])</f>
        <v>202406</v>
      </c>
    </row>
    <row r="5713" spans="1:19" x14ac:dyDescent="0.3">
      <c r="A5713" t="s">
        <v>17120</v>
      </c>
      <c r="B5713" s="3">
        <v>45471</v>
      </c>
      <c r="C5713" t="s">
        <v>17121</v>
      </c>
      <c r="D5713" t="s">
        <v>30</v>
      </c>
      <c r="E5713" t="s">
        <v>14</v>
      </c>
      <c r="F5713" t="s">
        <v>31</v>
      </c>
      <c r="G5713">
        <v>2</v>
      </c>
      <c r="H5713" s="5">
        <v>717.66</v>
      </c>
      <c r="I5713" s="5">
        <v>0.28999999999999998</v>
      </c>
      <c r="J5713" s="5">
        <v>1019.0771999999999</v>
      </c>
      <c r="K5713" s="5">
        <v>55.450229246044778</v>
      </c>
      <c r="L5713">
        <f>YEAR(SalesData[Order Date])</f>
        <v>2024</v>
      </c>
      <c r="M5713">
        <f>MONTH(SalesData[Order Date])</f>
        <v>6</v>
      </c>
      <c r="N5713" t="str">
        <f>TEXT(SalesData[[#This Row],[Order Date]], "mmmm")</f>
        <v>June</v>
      </c>
      <c r="O5713" s="7">
        <f>IF(SalesData[Sales]=0,0,SalesData[Profit]/SalesData[Sales])</f>
        <v>5.4412196883655901E-2</v>
      </c>
      <c r="P5713" s="8">
        <f t="shared" si="89"/>
        <v>2.0204553688376112E-4</v>
      </c>
      <c r="Q5713" t="str">
        <f>IF(SalesData[[#This Row],[Discount]]&gt;0, "Yes", "No")</f>
        <v>Yes</v>
      </c>
      <c r="R5713" t="str">
        <f>TEXT(SalesData[[#This Row],[Order Date]],"mmm-yyyy")</f>
        <v>Jun-2024</v>
      </c>
      <c r="S5713">
        <f>YEAR(SalesData[[#This Row],[Order Date]])*100 + MONTH(SalesData[[#This Row],[Order Date]])</f>
        <v>202406</v>
      </c>
    </row>
    <row r="5714" spans="1:19" x14ac:dyDescent="0.3">
      <c r="A5714" t="s">
        <v>17140</v>
      </c>
      <c r="B5714" s="3">
        <v>45454</v>
      </c>
      <c r="C5714" t="s">
        <v>3400</v>
      </c>
      <c r="D5714" t="s">
        <v>23</v>
      </c>
      <c r="E5714" t="s">
        <v>14</v>
      </c>
      <c r="F5714" t="s">
        <v>91</v>
      </c>
      <c r="G5714">
        <v>6</v>
      </c>
      <c r="H5714" s="5">
        <v>953.63</v>
      </c>
      <c r="I5714" s="5">
        <v>0.13</v>
      </c>
      <c r="J5714" s="5">
        <v>4977.9485999999997</v>
      </c>
      <c r="K5714" s="5">
        <v>587.49689328660907</v>
      </c>
      <c r="L5714">
        <f>YEAR(SalesData[Order Date])</f>
        <v>2024</v>
      </c>
      <c r="M5714">
        <f>MONTH(SalesData[Order Date])</f>
        <v>6</v>
      </c>
      <c r="N5714" t="str">
        <f>TEXT(SalesData[[#This Row],[Order Date]], "mmmm")</f>
        <v>June</v>
      </c>
      <c r="O5714" s="7">
        <f>IF(SalesData[Sales]=0,0,SalesData[Profit]/SalesData[Sales])</f>
        <v>0.11801987937091378</v>
      </c>
      <c r="P5714" s="8">
        <f t="shared" si="89"/>
        <v>2.2720202454480951E-5</v>
      </c>
      <c r="Q5714" t="str">
        <f>IF(SalesData[[#This Row],[Discount]]&gt;0, "Yes", "No")</f>
        <v>Yes</v>
      </c>
      <c r="R5714" t="str">
        <f>TEXT(SalesData[[#This Row],[Order Date]],"mmm-yyyy")</f>
        <v>Jun-2024</v>
      </c>
      <c r="S5714">
        <f>YEAR(SalesData[[#This Row],[Order Date]])*100 + MONTH(SalesData[[#This Row],[Order Date]])</f>
        <v>202406</v>
      </c>
    </row>
    <row r="5715" spans="1:19" x14ac:dyDescent="0.3">
      <c r="A5715" t="s">
        <v>17190</v>
      </c>
      <c r="B5715" s="3">
        <v>45447</v>
      </c>
      <c r="C5715" t="s">
        <v>17191</v>
      </c>
      <c r="D5715" t="s">
        <v>30</v>
      </c>
      <c r="E5715" t="s">
        <v>19</v>
      </c>
      <c r="F5715" t="s">
        <v>91</v>
      </c>
      <c r="G5715">
        <v>2</v>
      </c>
      <c r="H5715" s="5">
        <v>342.31</v>
      </c>
      <c r="I5715" s="5">
        <v>0.28999999999999998</v>
      </c>
      <c r="J5715" s="5">
        <v>486.08019999999999</v>
      </c>
      <c r="K5715" s="5">
        <v>45.997432658654361</v>
      </c>
      <c r="L5715">
        <f>YEAR(SalesData[Order Date])</f>
        <v>2024</v>
      </c>
      <c r="M5715">
        <f>MONTH(SalesData[Order Date])</f>
        <v>6</v>
      </c>
      <c r="N5715" t="str">
        <f>TEXT(SalesData[[#This Row],[Order Date]], "mmmm")</f>
        <v>June</v>
      </c>
      <c r="O5715" s="7">
        <f>IF(SalesData[Sales]=0,0,SalesData[Profit]/SalesData[Sales])</f>
        <v>9.4629307383132175E-2</v>
      </c>
      <c r="P5715" s="8">
        <f t="shared" si="89"/>
        <v>4.2359264993719139E-4</v>
      </c>
      <c r="Q5715" t="str">
        <f>IF(SalesData[[#This Row],[Discount]]&gt;0, "Yes", "No")</f>
        <v>Yes</v>
      </c>
      <c r="R5715" t="str">
        <f>TEXT(SalesData[[#This Row],[Order Date]],"mmm-yyyy")</f>
        <v>Jun-2024</v>
      </c>
      <c r="S5715">
        <f>YEAR(SalesData[[#This Row],[Order Date]])*100 + MONTH(SalesData[[#This Row],[Order Date]])</f>
        <v>202406</v>
      </c>
    </row>
    <row r="5716" spans="1:19" x14ac:dyDescent="0.3">
      <c r="A5716" t="s">
        <v>17265</v>
      </c>
      <c r="B5716" s="3">
        <v>45460</v>
      </c>
      <c r="C5716" t="s">
        <v>17266</v>
      </c>
      <c r="D5716" t="s">
        <v>18</v>
      </c>
      <c r="E5716" t="s">
        <v>26</v>
      </c>
      <c r="F5716" t="s">
        <v>31</v>
      </c>
      <c r="G5716">
        <v>9</v>
      </c>
      <c r="H5716" s="5">
        <v>657.68</v>
      </c>
      <c r="I5716" s="5">
        <v>0.25</v>
      </c>
      <c r="J5716" s="5">
        <v>4439.34</v>
      </c>
      <c r="K5716" s="5">
        <v>377.3939006943657</v>
      </c>
      <c r="L5716">
        <f>YEAR(SalesData[Order Date])</f>
        <v>2024</v>
      </c>
      <c r="M5716">
        <f>MONTH(SalesData[Order Date])</f>
        <v>6</v>
      </c>
      <c r="N5716" t="str">
        <f>TEXT(SalesData[[#This Row],[Order Date]], "mmmm")</f>
        <v>June</v>
      </c>
      <c r="O5716" s="7">
        <f>IF(SalesData[Sales]=0,0,SalesData[Profit]/SalesData[Sales])</f>
        <v>8.5011263091893316E-2</v>
      </c>
      <c r="P5716" s="8">
        <f t="shared" si="89"/>
        <v>4.223600805525146E-5</v>
      </c>
      <c r="Q5716" t="str">
        <f>IF(SalesData[[#This Row],[Discount]]&gt;0, "Yes", "No")</f>
        <v>Yes</v>
      </c>
      <c r="R5716" t="str">
        <f>TEXT(SalesData[[#This Row],[Order Date]],"mmm-yyyy")</f>
        <v>Jun-2024</v>
      </c>
      <c r="S5716">
        <f>YEAR(SalesData[[#This Row],[Order Date]])*100 + MONTH(SalesData[[#This Row],[Order Date]])</f>
        <v>202406</v>
      </c>
    </row>
    <row r="5717" spans="1:19" x14ac:dyDescent="0.3">
      <c r="A5717" t="s">
        <v>17307</v>
      </c>
      <c r="B5717" s="3">
        <v>45447</v>
      </c>
      <c r="C5717" t="s">
        <v>17308</v>
      </c>
      <c r="D5717" t="s">
        <v>13</v>
      </c>
      <c r="E5717" t="s">
        <v>14</v>
      </c>
      <c r="F5717" t="s">
        <v>27</v>
      </c>
      <c r="G5717">
        <v>5</v>
      </c>
      <c r="H5717" s="5">
        <v>433.08</v>
      </c>
      <c r="I5717" s="5">
        <v>0.14000000000000001</v>
      </c>
      <c r="J5717" s="5">
        <v>1862.2439999999999</v>
      </c>
      <c r="K5717" s="5">
        <v>380.58665278751818</v>
      </c>
      <c r="L5717">
        <f>YEAR(SalesData[Order Date])</f>
        <v>2024</v>
      </c>
      <c r="M5717">
        <f>MONTH(SalesData[Order Date])</f>
        <v>6</v>
      </c>
      <c r="N5717" t="str">
        <f>TEXT(SalesData[[#This Row],[Order Date]], "mmmm")</f>
        <v>June</v>
      </c>
      <c r="O5717" s="7">
        <f>IF(SalesData[Sales]=0,0,SalesData[Profit]/SalesData[Sales])</f>
        <v>0.20436991757660017</v>
      </c>
      <c r="P5717" s="8">
        <f t="shared" si="89"/>
        <v>6.4653181860164412E-5</v>
      </c>
      <c r="Q5717" t="str">
        <f>IF(SalesData[[#This Row],[Discount]]&gt;0, "Yes", "No")</f>
        <v>Yes</v>
      </c>
      <c r="R5717" t="str">
        <f>TEXT(SalesData[[#This Row],[Order Date]],"mmm-yyyy")</f>
        <v>Jun-2024</v>
      </c>
      <c r="S5717">
        <f>YEAR(SalesData[[#This Row],[Order Date]])*100 + MONTH(SalesData[[#This Row],[Order Date]])</f>
        <v>202406</v>
      </c>
    </row>
    <row r="5718" spans="1:19" x14ac:dyDescent="0.3">
      <c r="A5718" t="s">
        <v>17437</v>
      </c>
      <c r="B5718" s="3">
        <v>45461</v>
      </c>
      <c r="C5718" t="s">
        <v>17438</v>
      </c>
      <c r="D5718" t="s">
        <v>18</v>
      </c>
      <c r="E5718" t="s">
        <v>19</v>
      </c>
      <c r="F5718" t="s">
        <v>34</v>
      </c>
      <c r="G5718">
        <v>2</v>
      </c>
      <c r="H5718" s="5">
        <v>505.13</v>
      </c>
      <c r="I5718" s="5">
        <v>0.28999999999999998</v>
      </c>
      <c r="J5718" s="5">
        <v>717.28459999999995</v>
      </c>
      <c r="K5718" s="5">
        <v>167.19121962188581</v>
      </c>
      <c r="L5718">
        <f>YEAR(SalesData[Order Date])</f>
        <v>2024</v>
      </c>
      <c r="M5718">
        <f>MONTH(SalesData[Order Date])</f>
        <v>6</v>
      </c>
      <c r="N5718" t="str">
        <f>TEXT(SalesData[[#This Row],[Order Date]], "mmmm")</f>
        <v>June</v>
      </c>
      <c r="O5718" s="7">
        <f>IF(SalesData[Sales]=0,0,SalesData[Profit]/SalesData[Sales])</f>
        <v>0.23308909688272383</v>
      </c>
      <c r="P5718" s="8">
        <f t="shared" si="89"/>
        <v>2.8705481757171418E-4</v>
      </c>
      <c r="Q5718" t="str">
        <f>IF(SalesData[[#This Row],[Discount]]&gt;0, "Yes", "No")</f>
        <v>Yes</v>
      </c>
      <c r="R5718" t="str">
        <f>TEXT(SalesData[[#This Row],[Order Date]],"mmm-yyyy")</f>
        <v>Jun-2024</v>
      </c>
      <c r="S5718">
        <f>YEAR(SalesData[[#This Row],[Order Date]])*100 + MONTH(SalesData[[#This Row],[Order Date]])</f>
        <v>202406</v>
      </c>
    </row>
    <row r="5719" spans="1:19" x14ac:dyDescent="0.3">
      <c r="A5719" t="s">
        <v>17471</v>
      </c>
      <c r="B5719" s="3">
        <v>45467</v>
      </c>
      <c r="C5719" t="s">
        <v>17472</v>
      </c>
      <c r="D5719" t="s">
        <v>18</v>
      </c>
      <c r="E5719" t="s">
        <v>19</v>
      </c>
      <c r="F5719" t="s">
        <v>31</v>
      </c>
      <c r="G5719">
        <v>7</v>
      </c>
      <c r="H5719" s="5">
        <v>957.61</v>
      </c>
      <c r="I5719" s="5">
        <v>0.06</v>
      </c>
      <c r="J5719" s="5">
        <v>6301.0738000000001</v>
      </c>
      <c r="K5719" s="5">
        <v>1241.2220762693989</v>
      </c>
      <c r="L5719">
        <f>YEAR(SalesData[Order Date])</f>
        <v>2024</v>
      </c>
      <c r="M5719">
        <f>MONTH(SalesData[Order Date])</f>
        <v>6</v>
      </c>
      <c r="N5719" t="str">
        <f>TEXT(SalesData[[#This Row],[Order Date]], "mmmm")</f>
        <v>June</v>
      </c>
      <c r="O5719" s="7">
        <f>IF(SalesData[Sales]=0,0,SalesData[Profit]/SalesData[Sales])</f>
        <v>0.19698580205002503</v>
      </c>
      <c r="P5719" s="8">
        <f t="shared" si="89"/>
        <v>8.9508553288171292E-6</v>
      </c>
      <c r="Q5719" t="str">
        <f>IF(SalesData[[#This Row],[Discount]]&gt;0, "Yes", "No")</f>
        <v>Yes</v>
      </c>
      <c r="R5719" t="str">
        <f>TEXT(SalesData[[#This Row],[Order Date]],"mmm-yyyy")</f>
        <v>Jun-2024</v>
      </c>
      <c r="S5719">
        <f>YEAR(SalesData[[#This Row],[Order Date]])*100 + MONTH(SalesData[[#This Row],[Order Date]])</f>
        <v>202406</v>
      </c>
    </row>
    <row r="5720" spans="1:19" x14ac:dyDescent="0.3">
      <c r="A5720" t="s">
        <v>17488</v>
      </c>
      <c r="B5720" s="3">
        <v>45444</v>
      </c>
      <c r="C5720" t="s">
        <v>11932</v>
      </c>
      <c r="D5720" t="s">
        <v>18</v>
      </c>
      <c r="E5720" t="s">
        <v>14</v>
      </c>
      <c r="F5720" t="s">
        <v>53</v>
      </c>
      <c r="G5720">
        <v>3</v>
      </c>
      <c r="H5720" s="5">
        <v>372.84</v>
      </c>
      <c r="I5720" s="5">
        <v>0.27</v>
      </c>
      <c r="J5720" s="5">
        <v>816.51959999999997</v>
      </c>
      <c r="K5720" s="5">
        <v>103.81745516811669</v>
      </c>
      <c r="L5720">
        <f>YEAR(SalesData[Order Date])</f>
        <v>2024</v>
      </c>
      <c r="M5720">
        <f>MONTH(SalesData[Order Date])</f>
        <v>6</v>
      </c>
      <c r="N5720" t="str">
        <f>TEXT(SalesData[[#This Row],[Order Date]], "mmmm")</f>
        <v>June</v>
      </c>
      <c r="O5720" s="7">
        <f>IF(SalesData[Sales]=0,0,SalesData[Profit]/SalesData[Sales])</f>
        <v>0.12714631120687941</v>
      </c>
      <c r="P5720" s="8">
        <f t="shared" si="89"/>
        <v>2.4139040875442551E-4</v>
      </c>
      <c r="Q5720" t="str">
        <f>IF(SalesData[[#This Row],[Discount]]&gt;0, "Yes", "No")</f>
        <v>Yes</v>
      </c>
      <c r="R5720" t="str">
        <f>TEXT(SalesData[[#This Row],[Order Date]],"mmm-yyyy")</f>
        <v>Jun-2024</v>
      </c>
      <c r="S5720">
        <f>YEAR(SalesData[[#This Row],[Order Date]])*100 + MONTH(SalesData[[#This Row],[Order Date]])</f>
        <v>202406</v>
      </c>
    </row>
    <row r="5721" spans="1:19" x14ac:dyDescent="0.3">
      <c r="A5721" t="s">
        <v>17650</v>
      </c>
      <c r="B5721" s="3">
        <v>45450</v>
      </c>
      <c r="C5721" t="s">
        <v>17651</v>
      </c>
      <c r="D5721" t="s">
        <v>13</v>
      </c>
      <c r="E5721" t="s">
        <v>26</v>
      </c>
      <c r="F5721" t="s">
        <v>44</v>
      </c>
      <c r="G5721">
        <v>8</v>
      </c>
      <c r="H5721" s="5">
        <v>949.66</v>
      </c>
      <c r="I5721" s="5">
        <v>0.16</v>
      </c>
      <c r="J5721" s="5">
        <v>6381.7151999999996</v>
      </c>
      <c r="K5721" s="5">
        <v>1463.756492371986</v>
      </c>
      <c r="L5721">
        <f>YEAR(SalesData[Order Date])</f>
        <v>2024</v>
      </c>
      <c r="M5721">
        <f>MONTH(SalesData[Order Date])</f>
        <v>6</v>
      </c>
      <c r="N5721" t="str">
        <f>TEXT(SalesData[[#This Row],[Order Date]], "mmmm")</f>
        <v>June</v>
      </c>
      <c r="O5721" s="7">
        <f>IF(SalesData[Sales]=0,0,SalesData[Profit]/SalesData[Sales])</f>
        <v>0.22936725417831028</v>
      </c>
      <c r="P5721" s="8">
        <f t="shared" si="89"/>
        <v>2.10601689025546E-5</v>
      </c>
      <c r="Q5721" t="str">
        <f>IF(SalesData[[#This Row],[Discount]]&gt;0, "Yes", "No")</f>
        <v>Yes</v>
      </c>
      <c r="R5721" t="str">
        <f>TEXT(SalesData[[#This Row],[Order Date]],"mmm-yyyy")</f>
        <v>Jun-2024</v>
      </c>
      <c r="S5721">
        <f>YEAR(SalesData[[#This Row],[Order Date]])*100 + MONTH(SalesData[[#This Row],[Order Date]])</f>
        <v>202406</v>
      </c>
    </row>
    <row r="5722" spans="1:19" x14ac:dyDescent="0.3">
      <c r="A5722" t="s">
        <v>17675</v>
      </c>
      <c r="B5722" s="3">
        <v>45461</v>
      </c>
      <c r="C5722" t="s">
        <v>17676</v>
      </c>
      <c r="D5722" t="s">
        <v>30</v>
      </c>
      <c r="E5722" t="s">
        <v>19</v>
      </c>
      <c r="F5722" t="s">
        <v>15</v>
      </c>
      <c r="G5722">
        <v>4</v>
      </c>
      <c r="H5722" s="5">
        <v>455.89</v>
      </c>
      <c r="I5722" s="5">
        <v>0.15</v>
      </c>
      <c r="J5722" s="5">
        <v>1550.0260000000001</v>
      </c>
      <c r="K5722" s="5">
        <v>149.97268519321821</v>
      </c>
      <c r="L5722">
        <f>YEAR(SalesData[Order Date])</f>
        <v>2024</v>
      </c>
      <c r="M5722">
        <f>MONTH(SalesData[Order Date])</f>
        <v>6</v>
      </c>
      <c r="N5722" t="str">
        <f>TEXT(SalesData[[#This Row],[Order Date]], "mmmm")</f>
        <v>June</v>
      </c>
      <c r="O5722" s="7">
        <f>IF(SalesData[Sales]=0,0,SalesData[Profit]/SalesData[Sales])</f>
        <v>9.675494810617255E-2</v>
      </c>
      <c r="P5722" s="8">
        <f t="shared" si="89"/>
        <v>8.2256684726578775E-5</v>
      </c>
      <c r="Q5722" t="str">
        <f>IF(SalesData[[#This Row],[Discount]]&gt;0, "Yes", "No")</f>
        <v>Yes</v>
      </c>
      <c r="R5722" t="str">
        <f>TEXT(SalesData[[#This Row],[Order Date]],"mmm-yyyy")</f>
        <v>Jun-2024</v>
      </c>
      <c r="S5722">
        <f>YEAR(SalesData[[#This Row],[Order Date]])*100 + MONTH(SalesData[[#This Row],[Order Date]])</f>
        <v>202406</v>
      </c>
    </row>
    <row r="5723" spans="1:19" x14ac:dyDescent="0.3">
      <c r="A5723" t="s">
        <v>17693</v>
      </c>
      <c r="B5723" s="3">
        <v>45466</v>
      </c>
      <c r="C5723" t="s">
        <v>17694</v>
      </c>
      <c r="D5723" t="s">
        <v>13</v>
      </c>
      <c r="E5723" t="s">
        <v>19</v>
      </c>
      <c r="F5723" t="s">
        <v>27</v>
      </c>
      <c r="G5723">
        <v>7</v>
      </c>
      <c r="H5723" s="5">
        <v>24.61</v>
      </c>
      <c r="I5723" s="5">
        <v>0.1</v>
      </c>
      <c r="J5723" s="5">
        <v>155.04300000000001</v>
      </c>
      <c r="K5723" s="5">
        <v>45.407258902933023</v>
      </c>
      <c r="L5723">
        <f>YEAR(SalesData[Order Date])</f>
        <v>2024</v>
      </c>
      <c r="M5723">
        <f>MONTH(SalesData[Order Date])</f>
        <v>6</v>
      </c>
      <c r="N5723" t="str">
        <f>TEXT(SalesData[[#This Row],[Order Date]], "mmmm")</f>
        <v>June</v>
      </c>
      <c r="O5723" s="7">
        <f>IF(SalesData[Sales]=0,0,SalesData[Profit]/SalesData[Sales])</f>
        <v>0.29286880996196551</v>
      </c>
      <c r="P5723" s="8">
        <f t="shared" si="89"/>
        <v>5.8048412375921526E-4</v>
      </c>
      <c r="Q5723" t="str">
        <f>IF(SalesData[[#This Row],[Discount]]&gt;0, "Yes", "No")</f>
        <v>Yes</v>
      </c>
      <c r="R5723" t="str">
        <f>TEXT(SalesData[[#This Row],[Order Date]],"mmm-yyyy")</f>
        <v>Jun-2024</v>
      </c>
      <c r="S5723">
        <f>YEAR(SalesData[[#This Row],[Order Date]])*100 + MONTH(SalesData[[#This Row],[Order Date]])</f>
        <v>202406</v>
      </c>
    </row>
    <row r="5724" spans="1:19" x14ac:dyDescent="0.3">
      <c r="A5724" t="s">
        <v>17697</v>
      </c>
      <c r="B5724" s="3">
        <v>45458</v>
      </c>
      <c r="C5724" t="s">
        <v>17698</v>
      </c>
      <c r="D5724" t="s">
        <v>30</v>
      </c>
      <c r="E5724" t="s">
        <v>14</v>
      </c>
      <c r="F5724" t="s">
        <v>15</v>
      </c>
      <c r="G5724">
        <v>3</v>
      </c>
      <c r="H5724" s="5">
        <v>760.16</v>
      </c>
      <c r="I5724" s="5">
        <v>0.15</v>
      </c>
      <c r="J5724" s="5">
        <v>1938.4079999999999</v>
      </c>
      <c r="K5724" s="5">
        <v>412.36253944244407</v>
      </c>
      <c r="L5724">
        <f>YEAR(SalesData[Order Date])</f>
        <v>2024</v>
      </c>
      <c r="M5724">
        <f>MONTH(SalesData[Order Date])</f>
        <v>6</v>
      </c>
      <c r="N5724" t="str">
        <f>TEXT(SalesData[[#This Row],[Order Date]], "mmmm")</f>
        <v>June</v>
      </c>
      <c r="O5724" s="7">
        <f>IF(SalesData[Sales]=0,0,SalesData[Profit]/SalesData[Sales])</f>
        <v>0.21273258232655048</v>
      </c>
      <c r="P5724" s="8">
        <f t="shared" si="89"/>
        <v>6.5775626183961264E-5</v>
      </c>
      <c r="Q5724" t="str">
        <f>IF(SalesData[[#This Row],[Discount]]&gt;0, "Yes", "No")</f>
        <v>Yes</v>
      </c>
      <c r="R5724" t="str">
        <f>TEXT(SalesData[[#This Row],[Order Date]],"mmm-yyyy")</f>
        <v>Jun-2024</v>
      </c>
      <c r="S5724">
        <f>YEAR(SalesData[[#This Row],[Order Date]])*100 + MONTH(SalesData[[#This Row],[Order Date]])</f>
        <v>202406</v>
      </c>
    </row>
    <row r="5725" spans="1:19" x14ac:dyDescent="0.3">
      <c r="A5725" t="s">
        <v>17700</v>
      </c>
      <c r="B5725" s="3">
        <v>45468</v>
      </c>
      <c r="C5725" t="s">
        <v>17701</v>
      </c>
      <c r="D5725" t="s">
        <v>23</v>
      </c>
      <c r="E5725" t="s">
        <v>26</v>
      </c>
      <c r="F5725" t="s">
        <v>39</v>
      </c>
      <c r="G5725">
        <v>3</v>
      </c>
      <c r="H5725" s="5">
        <v>173.8</v>
      </c>
      <c r="I5725" s="5">
        <v>0.02</v>
      </c>
      <c r="J5725" s="5">
        <v>510.97200000000009</v>
      </c>
      <c r="K5725" s="5">
        <v>147.98408984101249</v>
      </c>
      <c r="L5725">
        <f>YEAR(SalesData[Order Date])</f>
        <v>2024</v>
      </c>
      <c r="M5725">
        <f>MONTH(SalesData[Order Date])</f>
        <v>6</v>
      </c>
      <c r="N5725" t="str">
        <f>TEXT(SalesData[[#This Row],[Order Date]], "mmmm")</f>
        <v>June</v>
      </c>
      <c r="O5725" s="7">
        <f>IF(SalesData[Sales]=0,0,SalesData[Profit]/SalesData[Sales])</f>
        <v>0.28961291389941612</v>
      </c>
      <c r="P5725" s="8">
        <f t="shared" si="89"/>
        <v>3.8358266206367464E-5</v>
      </c>
      <c r="Q5725" t="str">
        <f>IF(SalesData[[#This Row],[Discount]]&gt;0, "Yes", "No")</f>
        <v>Yes</v>
      </c>
      <c r="R5725" t="str">
        <f>TEXT(SalesData[[#This Row],[Order Date]],"mmm-yyyy")</f>
        <v>Jun-2024</v>
      </c>
      <c r="S5725">
        <f>YEAR(SalesData[[#This Row],[Order Date]])*100 + MONTH(SalesData[[#This Row],[Order Date]])</f>
        <v>202406</v>
      </c>
    </row>
    <row r="5726" spans="1:19" x14ac:dyDescent="0.3">
      <c r="A5726" t="s">
        <v>17724</v>
      </c>
      <c r="B5726" s="3">
        <v>45444</v>
      </c>
      <c r="C5726" t="s">
        <v>17725</v>
      </c>
      <c r="D5726" t="s">
        <v>13</v>
      </c>
      <c r="E5726" t="s">
        <v>26</v>
      </c>
      <c r="F5726" t="s">
        <v>27</v>
      </c>
      <c r="G5726">
        <v>6</v>
      </c>
      <c r="H5726" s="5">
        <v>287.2</v>
      </c>
      <c r="I5726" s="5">
        <v>0.05</v>
      </c>
      <c r="J5726" s="5">
        <v>1637.04</v>
      </c>
      <c r="K5726" s="5">
        <v>136.06011718027429</v>
      </c>
      <c r="L5726">
        <f>YEAR(SalesData[Order Date])</f>
        <v>2024</v>
      </c>
      <c r="M5726">
        <f>MONTH(SalesData[Order Date])</f>
        <v>6</v>
      </c>
      <c r="N5726" t="str">
        <f>TEXT(SalesData[[#This Row],[Order Date]], "mmmm")</f>
        <v>June</v>
      </c>
      <c r="O5726" s="7">
        <f>IF(SalesData[Sales]=0,0,SalesData[Profit]/SalesData[Sales])</f>
        <v>8.3113495809677404E-2</v>
      </c>
      <c r="P5726" s="8">
        <f t="shared" si="89"/>
        <v>2.9015784586815231E-5</v>
      </c>
      <c r="Q5726" t="str">
        <f>IF(SalesData[[#This Row],[Discount]]&gt;0, "Yes", "No")</f>
        <v>Yes</v>
      </c>
      <c r="R5726" t="str">
        <f>TEXT(SalesData[[#This Row],[Order Date]],"mmm-yyyy")</f>
        <v>Jun-2024</v>
      </c>
      <c r="S5726">
        <f>YEAR(SalesData[[#This Row],[Order Date]])*100 + MONTH(SalesData[[#This Row],[Order Date]])</f>
        <v>202406</v>
      </c>
    </row>
    <row r="5727" spans="1:19" x14ac:dyDescent="0.3">
      <c r="A5727" t="s">
        <v>17744</v>
      </c>
      <c r="B5727" s="3">
        <v>45473</v>
      </c>
      <c r="C5727" t="s">
        <v>17745</v>
      </c>
      <c r="D5727" t="s">
        <v>30</v>
      </c>
      <c r="E5727" t="s">
        <v>14</v>
      </c>
      <c r="F5727" t="s">
        <v>39</v>
      </c>
      <c r="G5727">
        <v>6</v>
      </c>
      <c r="H5727" s="5">
        <v>462.87</v>
      </c>
      <c r="I5727" s="5">
        <v>0.14000000000000001</v>
      </c>
      <c r="J5727" s="5">
        <v>2388.4092000000001</v>
      </c>
      <c r="K5727" s="5">
        <v>133.07295399537779</v>
      </c>
      <c r="L5727">
        <f>YEAR(SalesData[Order Date])</f>
        <v>2024</v>
      </c>
      <c r="M5727">
        <f>MONTH(SalesData[Order Date])</f>
        <v>6</v>
      </c>
      <c r="N5727" t="str">
        <f>TEXT(SalesData[[#This Row],[Order Date]], "mmmm")</f>
        <v>June</v>
      </c>
      <c r="O5727" s="7">
        <f>IF(SalesData[Sales]=0,0,SalesData[Profit]/SalesData[Sales])</f>
        <v>5.5716145288411123E-2</v>
      </c>
      <c r="P5727" s="8">
        <f t="shared" si="89"/>
        <v>5.0410122352568398E-5</v>
      </c>
      <c r="Q5727" t="str">
        <f>IF(SalesData[[#This Row],[Discount]]&gt;0, "Yes", "No")</f>
        <v>Yes</v>
      </c>
      <c r="R5727" t="str">
        <f>TEXT(SalesData[[#This Row],[Order Date]],"mmm-yyyy")</f>
        <v>Jun-2024</v>
      </c>
      <c r="S5727">
        <f>YEAR(SalesData[[#This Row],[Order Date]])*100 + MONTH(SalesData[[#This Row],[Order Date]])</f>
        <v>202406</v>
      </c>
    </row>
    <row r="5728" spans="1:19" x14ac:dyDescent="0.3">
      <c r="A5728" t="s">
        <v>17782</v>
      </c>
      <c r="B5728" s="3">
        <v>45466</v>
      </c>
      <c r="C5728" t="s">
        <v>17783</v>
      </c>
      <c r="D5728" t="s">
        <v>30</v>
      </c>
      <c r="E5728" t="s">
        <v>14</v>
      </c>
      <c r="F5728" t="s">
        <v>91</v>
      </c>
      <c r="G5728">
        <v>1</v>
      </c>
      <c r="H5728" s="5">
        <v>493.01</v>
      </c>
      <c r="I5728" s="5">
        <v>0.15</v>
      </c>
      <c r="J5728" s="5">
        <v>419.05849999999998</v>
      </c>
      <c r="K5728" s="5">
        <v>106.4578119040544</v>
      </c>
      <c r="L5728">
        <f>YEAR(SalesData[Order Date])</f>
        <v>2024</v>
      </c>
      <c r="M5728">
        <f>MONTH(SalesData[Order Date])</f>
        <v>6</v>
      </c>
      <c r="N5728" t="str">
        <f>TEXT(SalesData[[#This Row],[Order Date]], "mmmm")</f>
        <v>June</v>
      </c>
      <c r="O5728" s="7">
        <f>IF(SalesData[Sales]=0,0,SalesData[Profit]/SalesData[Sales])</f>
        <v>0.25404045474332199</v>
      </c>
      <c r="P5728" s="8">
        <f t="shared" si="89"/>
        <v>3.042534634185919E-4</v>
      </c>
      <c r="Q5728" t="str">
        <f>IF(SalesData[[#This Row],[Discount]]&gt;0, "Yes", "No")</f>
        <v>Yes</v>
      </c>
      <c r="R5728" t="str">
        <f>TEXT(SalesData[[#This Row],[Order Date]],"mmm-yyyy")</f>
        <v>Jun-2024</v>
      </c>
      <c r="S5728">
        <f>YEAR(SalesData[[#This Row],[Order Date]])*100 + MONTH(SalesData[[#This Row],[Order Date]])</f>
        <v>202406</v>
      </c>
    </row>
    <row r="5729" spans="1:19" x14ac:dyDescent="0.3">
      <c r="A5729" t="s">
        <v>17788</v>
      </c>
      <c r="B5729" s="3">
        <v>45448</v>
      </c>
      <c r="C5729" t="s">
        <v>17789</v>
      </c>
      <c r="D5729" t="s">
        <v>13</v>
      </c>
      <c r="E5729" t="s">
        <v>26</v>
      </c>
      <c r="F5729" t="s">
        <v>34</v>
      </c>
      <c r="G5729">
        <v>6</v>
      </c>
      <c r="H5729" s="5">
        <v>752.09</v>
      </c>
      <c r="I5729" s="5">
        <v>0.06</v>
      </c>
      <c r="J5729" s="5">
        <v>4241.7875999999997</v>
      </c>
      <c r="K5729" s="5">
        <v>1262.1394239057411</v>
      </c>
      <c r="L5729">
        <f>YEAR(SalesData[Order Date])</f>
        <v>2024</v>
      </c>
      <c r="M5729">
        <f>MONTH(SalesData[Order Date])</f>
        <v>6</v>
      </c>
      <c r="N5729" t="str">
        <f>TEXT(SalesData[[#This Row],[Order Date]], "mmmm")</f>
        <v>June</v>
      </c>
      <c r="O5729" s="7">
        <f>IF(SalesData[Sales]=0,0,SalesData[Profit]/SalesData[Sales])</f>
        <v>0.2975489446726991</v>
      </c>
      <c r="P5729" s="8">
        <f t="shared" si="89"/>
        <v>1.3296281030195854E-5</v>
      </c>
      <c r="Q5729" t="str">
        <f>IF(SalesData[[#This Row],[Discount]]&gt;0, "Yes", "No")</f>
        <v>Yes</v>
      </c>
      <c r="R5729" t="str">
        <f>TEXT(SalesData[[#This Row],[Order Date]],"mmm-yyyy")</f>
        <v>Jun-2024</v>
      </c>
      <c r="S5729">
        <f>YEAR(SalesData[[#This Row],[Order Date]])*100 + MONTH(SalesData[[#This Row],[Order Date]])</f>
        <v>202406</v>
      </c>
    </row>
    <row r="5730" spans="1:19" x14ac:dyDescent="0.3">
      <c r="A5730" t="s">
        <v>17797</v>
      </c>
      <c r="B5730" s="3">
        <v>45456</v>
      </c>
      <c r="C5730" t="s">
        <v>17798</v>
      </c>
      <c r="D5730" t="s">
        <v>23</v>
      </c>
      <c r="E5730" t="s">
        <v>14</v>
      </c>
      <c r="F5730" t="s">
        <v>91</v>
      </c>
      <c r="G5730">
        <v>8</v>
      </c>
      <c r="H5730" s="5">
        <v>301.63</v>
      </c>
      <c r="I5730" s="5">
        <v>0.19</v>
      </c>
      <c r="J5730" s="5">
        <v>1954.5624</v>
      </c>
      <c r="K5730" s="5">
        <v>342.81718739229188</v>
      </c>
      <c r="L5730">
        <f>YEAR(SalesData[Order Date])</f>
        <v>2024</v>
      </c>
      <c r="M5730">
        <f>MONTH(SalesData[Order Date])</f>
        <v>6</v>
      </c>
      <c r="N5730" t="str">
        <f>TEXT(SalesData[[#This Row],[Order Date]], "mmmm")</f>
        <v>June</v>
      </c>
      <c r="O5730" s="7">
        <f>IF(SalesData[Sales]=0,0,SalesData[Profit]/SalesData[Sales])</f>
        <v>0.17539331944188216</v>
      </c>
      <c r="P5730" s="8">
        <f t="shared" si="89"/>
        <v>7.8738852236183402E-5</v>
      </c>
      <c r="Q5730" t="str">
        <f>IF(SalesData[[#This Row],[Discount]]&gt;0, "Yes", "No")</f>
        <v>Yes</v>
      </c>
      <c r="R5730" t="str">
        <f>TEXT(SalesData[[#This Row],[Order Date]],"mmm-yyyy")</f>
        <v>Jun-2024</v>
      </c>
      <c r="S5730">
        <f>YEAR(SalesData[[#This Row],[Order Date]])*100 + MONTH(SalesData[[#This Row],[Order Date]])</f>
        <v>202406</v>
      </c>
    </row>
    <row r="5731" spans="1:19" x14ac:dyDescent="0.3">
      <c r="A5731" t="s">
        <v>17811</v>
      </c>
      <c r="B5731" s="3">
        <v>45467</v>
      </c>
      <c r="C5731" t="s">
        <v>17812</v>
      </c>
      <c r="D5731" t="s">
        <v>13</v>
      </c>
      <c r="E5731" t="s">
        <v>14</v>
      </c>
      <c r="F5731" t="s">
        <v>62</v>
      </c>
      <c r="G5731">
        <v>5</v>
      </c>
      <c r="H5731" s="5">
        <v>205.07</v>
      </c>
      <c r="I5731" s="5">
        <v>0.24</v>
      </c>
      <c r="J5731" s="5">
        <v>779.26599999999996</v>
      </c>
      <c r="K5731" s="5">
        <v>67.472041105679196</v>
      </c>
      <c r="L5731">
        <f>YEAR(SalesData[Order Date])</f>
        <v>2024</v>
      </c>
      <c r="M5731">
        <f>MONTH(SalesData[Order Date])</f>
        <v>6</v>
      </c>
      <c r="N5731" t="str">
        <f>TEXT(SalesData[[#This Row],[Order Date]], "mmmm")</f>
        <v>June</v>
      </c>
      <c r="O5731" s="7">
        <f>IF(SalesData[Sales]=0,0,SalesData[Profit]/SalesData[Sales])</f>
        <v>8.6584094655328472E-2</v>
      </c>
      <c r="P5731" s="8">
        <f t="shared" si="89"/>
        <v>2.3406641634563809E-4</v>
      </c>
      <c r="Q5731" t="str">
        <f>IF(SalesData[[#This Row],[Discount]]&gt;0, "Yes", "No")</f>
        <v>Yes</v>
      </c>
      <c r="R5731" t="str">
        <f>TEXT(SalesData[[#This Row],[Order Date]],"mmm-yyyy")</f>
        <v>Jun-2024</v>
      </c>
      <c r="S5731">
        <f>YEAR(SalesData[[#This Row],[Order Date]])*100 + MONTH(SalesData[[#This Row],[Order Date]])</f>
        <v>202406</v>
      </c>
    </row>
    <row r="5732" spans="1:19" x14ac:dyDescent="0.3">
      <c r="A5732" t="s">
        <v>17833</v>
      </c>
      <c r="B5732" s="3">
        <v>45455</v>
      </c>
      <c r="C5732" t="s">
        <v>17834</v>
      </c>
      <c r="D5732" t="s">
        <v>23</v>
      </c>
      <c r="E5732" t="s">
        <v>26</v>
      </c>
      <c r="F5732" t="s">
        <v>62</v>
      </c>
      <c r="G5732">
        <v>2</v>
      </c>
      <c r="H5732" s="5">
        <v>656.07</v>
      </c>
      <c r="I5732" s="5">
        <v>0.11</v>
      </c>
      <c r="J5732" s="5">
        <v>1167.8045999999999</v>
      </c>
      <c r="K5732" s="5">
        <v>215.48364468012599</v>
      </c>
      <c r="L5732">
        <f>YEAR(SalesData[Order Date])</f>
        <v>2024</v>
      </c>
      <c r="M5732">
        <f>MONTH(SalesData[Order Date])</f>
        <v>6</v>
      </c>
      <c r="N5732" t="str">
        <f>TEXT(SalesData[[#This Row],[Order Date]], "mmmm")</f>
        <v>June</v>
      </c>
      <c r="O5732" s="7">
        <f>IF(SalesData[Sales]=0,0,SalesData[Profit]/SalesData[Sales])</f>
        <v>0.18452029104879875</v>
      </c>
      <c r="P5732" s="8">
        <f t="shared" si="89"/>
        <v>8.3832517871568579E-5</v>
      </c>
      <c r="Q5732" t="str">
        <f>IF(SalesData[[#This Row],[Discount]]&gt;0, "Yes", "No")</f>
        <v>Yes</v>
      </c>
      <c r="R5732" t="str">
        <f>TEXT(SalesData[[#This Row],[Order Date]],"mmm-yyyy")</f>
        <v>Jun-2024</v>
      </c>
      <c r="S5732">
        <f>YEAR(SalesData[[#This Row],[Order Date]])*100 + MONTH(SalesData[[#This Row],[Order Date]])</f>
        <v>202406</v>
      </c>
    </row>
    <row r="5733" spans="1:19" x14ac:dyDescent="0.3">
      <c r="A5733" t="s">
        <v>17906</v>
      </c>
      <c r="B5733" s="3">
        <v>45469</v>
      </c>
      <c r="C5733" t="s">
        <v>17907</v>
      </c>
      <c r="D5733" t="s">
        <v>18</v>
      </c>
      <c r="E5733" t="s">
        <v>14</v>
      </c>
      <c r="F5733" t="s">
        <v>91</v>
      </c>
      <c r="G5733">
        <v>5</v>
      </c>
      <c r="H5733" s="5">
        <v>209.55</v>
      </c>
      <c r="I5733" s="5">
        <v>0.17</v>
      </c>
      <c r="J5733" s="5">
        <v>869.63249999999994</v>
      </c>
      <c r="K5733" s="5">
        <v>206.11071454471241</v>
      </c>
      <c r="L5733">
        <f>YEAR(SalesData[Order Date])</f>
        <v>2024</v>
      </c>
      <c r="M5733">
        <f>MONTH(SalesData[Order Date])</f>
        <v>6</v>
      </c>
      <c r="N5733" t="str">
        <f>TEXT(SalesData[[#This Row],[Order Date]], "mmmm")</f>
        <v>June</v>
      </c>
      <c r="O5733" s="7">
        <f>IF(SalesData[Sales]=0,0,SalesData[Profit]/SalesData[Sales])</f>
        <v>0.23700898315634755</v>
      </c>
      <c r="P5733" s="8">
        <f t="shared" si="89"/>
        <v>1.6225244571701266E-4</v>
      </c>
      <c r="Q5733" t="str">
        <f>IF(SalesData[[#This Row],[Discount]]&gt;0, "Yes", "No")</f>
        <v>Yes</v>
      </c>
      <c r="R5733" t="str">
        <f>TEXT(SalesData[[#This Row],[Order Date]],"mmm-yyyy")</f>
        <v>Jun-2024</v>
      </c>
      <c r="S5733">
        <f>YEAR(SalesData[[#This Row],[Order Date]])*100 + MONTH(SalesData[[#This Row],[Order Date]])</f>
        <v>202406</v>
      </c>
    </row>
    <row r="5734" spans="1:19" x14ac:dyDescent="0.3">
      <c r="A5734" t="s">
        <v>17987</v>
      </c>
      <c r="B5734" s="3">
        <v>45448</v>
      </c>
      <c r="C5734" t="s">
        <v>17988</v>
      </c>
      <c r="D5734" t="s">
        <v>18</v>
      </c>
      <c r="E5734" t="s">
        <v>19</v>
      </c>
      <c r="F5734" t="s">
        <v>34</v>
      </c>
      <c r="G5734">
        <v>8</v>
      </c>
      <c r="H5734" s="5">
        <v>245.34</v>
      </c>
      <c r="I5734" s="5">
        <v>0.13</v>
      </c>
      <c r="J5734" s="5">
        <v>1707.5663999999999</v>
      </c>
      <c r="K5734" s="5">
        <v>161.12353451040369</v>
      </c>
      <c r="L5734">
        <f>YEAR(SalesData[Order Date])</f>
        <v>2024</v>
      </c>
      <c r="M5734">
        <f>MONTH(SalesData[Order Date])</f>
        <v>6</v>
      </c>
      <c r="N5734" t="str">
        <f>TEXT(SalesData[[#This Row],[Order Date]], "mmmm")</f>
        <v>June</v>
      </c>
      <c r="O5734" s="7">
        <f>IF(SalesData[Sales]=0,0,SalesData[Profit]/SalesData[Sales])</f>
        <v>9.4358576340225306E-2</v>
      </c>
      <c r="P5734" s="8">
        <f t="shared" si="89"/>
        <v>6.6234613189858972E-5</v>
      </c>
      <c r="Q5734" t="str">
        <f>IF(SalesData[[#This Row],[Discount]]&gt;0, "Yes", "No")</f>
        <v>Yes</v>
      </c>
      <c r="R5734" t="str">
        <f>TEXT(SalesData[[#This Row],[Order Date]],"mmm-yyyy")</f>
        <v>Jun-2024</v>
      </c>
      <c r="S5734">
        <f>YEAR(SalesData[[#This Row],[Order Date]])*100 + MONTH(SalesData[[#This Row],[Order Date]])</f>
        <v>202406</v>
      </c>
    </row>
    <row r="5735" spans="1:19" x14ac:dyDescent="0.3">
      <c r="A5735" t="s">
        <v>18235</v>
      </c>
      <c r="B5735" s="3">
        <v>45465</v>
      </c>
      <c r="C5735" t="s">
        <v>18236</v>
      </c>
      <c r="D5735" t="s">
        <v>18</v>
      </c>
      <c r="E5735" t="s">
        <v>19</v>
      </c>
      <c r="F5735" t="s">
        <v>91</v>
      </c>
      <c r="G5735">
        <v>6</v>
      </c>
      <c r="H5735" s="5">
        <v>464.87</v>
      </c>
      <c r="I5735" s="5">
        <v>0.24</v>
      </c>
      <c r="J5735" s="5">
        <v>2119.8072000000002</v>
      </c>
      <c r="K5735" s="5">
        <v>481.90330946346319</v>
      </c>
      <c r="L5735">
        <f>YEAR(SalesData[Order Date])</f>
        <v>2024</v>
      </c>
      <c r="M5735">
        <f>MONTH(SalesData[Order Date])</f>
        <v>6</v>
      </c>
      <c r="N5735" t="str">
        <f>TEXT(SalesData[[#This Row],[Order Date]], "mmmm")</f>
        <v>June</v>
      </c>
      <c r="O5735" s="7">
        <f>IF(SalesData[Sales]=0,0,SalesData[Profit]/SalesData[Sales])</f>
        <v>0.22733355630807517</v>
      </c>
      <c r="P5735" s="8">
        <f t="shared" si="89"/>
        <v>8.6045561124615475E-5</v>
      </c>
      <c r="Q5735" t="str">
        <f>IF(SalesData[[#This Row],[Discount]]&gt;0, "Yes", "No")</f>
        <v>Yes</v>
      </c>
      <c r="R5735" t="str">
        <f>TEXT(SalesData[[#This Row],[Order Date]],"mmm-yyyy")</f>
        <v>Jun-2024</v>
      </c>
      <c r="S5735">
        <f>YEAR(SalesData[[#This Row],[Order Date]])*100 + MONTH(SalesData[[#This Row],[Order Date]])</f>
        <v>202406</v>
      </c>
    </row>
    <row r="5736" spans="1:19" x14ac:dyDescent="0.3">
      <c r="A5736" t="s">
        <v>18299</v>
      </c>
      <c r="B5736" s="3">
        <v>45464</v>
      </c>
      <c r="C5736" t="s">
        <v>18300</v>
      </c>
      <c r="D5736" t="s">
        <v>13</v>
      </c>
      <c r="E5736" t="s">
        <v>26</v>
      </c>
      <c r="F5736" t="s">
        <v>15</v>
      </c>
      <c r="G5736">
        <v>9</v>
      </c>
      <c r="H5736" s="5">
        <v>498.86</v>
      </c>
      <c r="I5736" s="5">
        <v>0.3</v>
      </c>
      <c r="J5736" s="5">
        <v>3142.8180000000002</v>
      </c>
      <c r="K5736" s="5">
        <v>213.9850646501659</v>
      </c>
      <c r="L5736">
        <f>YEAR(SalesData[Order Date])</f>
        <v>2024</v>
      </c>
      <c r="M5736">
        <f>MONTH(SalesData[Order Date])</f>
        <v>6</v>
      </c>
      <c r="N5736" t="str">
        <f>TEXT(SalesData[[#This Row],[Order Date]], "mmmm")</f>
        <v>June</v>
      </c>
      <c r="O5736" s="7">
        <f>IF(SalesData[Sales]=0,0,SalesData[Profit]/SalesData[Sales])</f>
        <v>6.8087004926841416E-2</v>
      </c>
      <c r="P5736" s="8">
        <f t="shared" si="89"/>
        <v>6.6819014018629138E-5</v>
      </c>
      <c r="Q5736" t="str">
        <f>IF(SalesData[[#This Row],[Discount]]&gt;0, "Yes", "No")</f>
        <v>Yes</v>
      </c>
      <c r="R5736" t="str">
        <f>TEXT(SalesData[[#This Row],[Order Date]],"mmm-yyyy")</f>
        <v>Jun-2024</v>
      </c>
      <c r="S5736">
        <f>YEAR(SalesData[[#This Row],[Order Date]])*100 + MONTH(SalesData[[#This Row],[Order Date]])</f>
        <v>202406</v>
      </c>
    </row>
    <row r="5737" spans="1:19" x14ac:dyDescent="0.3">
      <c r="A5737" t="s">
        <v>18303</v>
      </c>
      <c r="B5737" s="3">
        <v>45450</v>
      </c>
      <c r="C5737" t="s">
        <v>18304</v>
      </c>
      <c r="D5737" t="s">
        <v>30</v>
      </c>
      <c r="E5737" t="s">
        <v>26</v>
      </c>
      <c r="F5737" t="s">
        <v>39</v>
      </c>
      <c r="G5737">
        <v>3</v>
      </c>
      <c r="H5737" s="5">
        <v>474.9</v>
      </c>
      <c r="I5737" s="5">
        <v>0.16</v>
      </c>
      <c r="J5737" s="5">
        <v>1196.748</v>
      </c>
      <c r="K5737" s="5">
        <v>174.01228188668031</v>
      </c>
      <c r="L5737">
        <f>YEAR(SalesData[Order Date])</f>
        <v>2024</v>
      </c>
      <c r="M5737">
        <f>MONTH(SalesData[Order Date])</f>
        <v>6</v>
      </c>
      <c r="N5737" t="str">
        <f>TEXT(SalesData[[#This Row],[Order Date]], "mmmm")</f>
        <v>June</v>
      </c>
      <c r="O5737" s="7">
        <f>IF(SalesData[Sales]=0,0,SalesData[Profit]/SalesData[Sales])</f>
        <v>0.14540428050573748</v>
      </c>
      <c r="P5737" s="8">
        <f t="shared" si="89"/>
        <v>1.1230434477433847E-4</v>
      </c>
      <c r="Q5737" t="str">
        <f>IF(SalesData[[#This Row],[Discount]]&gt;0, "Yes", "No")</f>
        <v>Yes</v>
      </c>
      <c r="R5737" t="str">
        <f>TEXT(SalesData[[#This Row],[Order Date]],"mmm-yyyy")</f>
        <v>Jun-2024</v>
      </c>
      <c r="S5737">
        <f>YEAR(SalesData[[#This Row],[Order Date]])*100 + MONTH(SalesData[[#This Row],[Order Date]])</f>
        <v>202406</v>
      </c>
    </row>
    <row r="5738" spans="1:19" x14ac:dyDescent="0.3">
      <c r="A5738" t="s">
        <v>18331</v>
      </c>
      <c r="B5738" s="3">
        <v>45458</v>
      </c>
      <c r="C5738" t="s">
        <v>18332</v>
      </c>
      <c r="D5738" t="s">
        <v>30</v>
      </c>
      <c r="E5738" t="s">
        <v>26</v>
      </c>
      <c r="F5738" t="s">
        <v>20</v>
      </c>
      <c r="G5738">
        <v>4</v>
      </c>
      <c r="H5738" s="5">
        <v>841.94</v>
      </c>
      <c r="I5738" s="5">
        <v>0.05</v>
      </c>
      <c r="J5738" s="5">
        <v>3199.3719999999998</v>
      </c>
      <c r="K5738" s="5">
        <v>462.33572835720503</v>
      </c>
      <c r="L5738">
        <f>YEAR(SalesData[Order Date])</f>
        <v>2024</v>
      </c>
      <c r="M5738">
        <f>MONTH(SalesData[Order Date])</f>
        <v>6</v>
      </c>
      <c r="N5738" t="str">
        <f>TEXT(SalesData[[#This Row],[Order Date]], "mmmm")</f>
        <v>June</v>
      </c>
      <c r="O5738" s="7">
        <f>IF(SalesData[Sales]=0,0,SalesData[Profit]/SalesData[Sales])</f>
        <v>0.14450827486056797</v>
      </c>
      <c r="P5738" s="8">
        <f t="shared" si="89"/>
        <v>1.4846663657742832E-5</v>
      </c>
      <c r="Q5738" t="str">
        <f>IF(SalesData[[#This Row],[Discount]]&gt;0, "Yes", "No")</f>
        <v>Yes</v>
      </c>
      <c r="R5738" t="str">
        <f>TEXT(SalesData[[#This Row],[Order Date]],"mmm-yyyy")</f>
        <v>Jun-2024</v>
      </c>
      <c r="S5738">
        <f>YEAR(SalesData[[#This Row],[Order Date]])*100 + MONTH(SalesData[[#This Row],[Order Date]])</f>
        <v>202406</v>
      </c>
    </row>
    <row r="5739" spans="1:19" x14ac:dyDescent="0.3">
      <c r="A5739" t="s">
        <v>18358</v>
      </c>
      <c r="B5739" s="3">
        <v>45446</v>
      </c>
      <c r="C5739" t="s">
        <v>18359</v>
      </c>
      <c r="D5739" t="s">
        <v>23</v>
      </c>
      <c r="E5739" t="s">
        <v>19</v>
      </c>
      <c r="F5739" t="s">
        <v>91</v>
      </c>
      <c r="G5739">
        <v>3</v>
      </c>
      <c r="H5739" s="5">
        <v>548.11</v>
      </c>
      <c r="I5739" s="5">
        <v>0.22</v>
      </c>
      <c r="J5739" s="5">
        <v>1282.5773999999999</v>
      </c>
      <c r="K5739" s="5">
        <v>171.6473740655783</v>
      </c>
      <c r="L5739">
        <f>YEAR(SalesData[Order Date])</f>
        <v>2024</v>
      </c>
      <c r="M5739">
        <f>MONTH(SalesData[Order Date])</f>
        <v>6</v>
      </c>
      <c r="N5739" t="str">
        <f>TEXT(SalesData[[#This Row],[Order Date]], "mmmm")</f>
        <v>June</v>
      </c>
      <c r="O5739" s="7">
        <f>IF(SalesData[Sales]=0,0,SalesData[Profit]/SalesData[Sales])</f>
        <v>0.13383003167339322</v>
      </c>
      <c r="P5739" s="8">
        <f t="shared" si="89"/>
        <v>1.3379309505999405E-4</v>
      </c>
      <c r="Q5739" t="str">
        <f>IF(SalesData[[#This Row],[Discount]]&gt;0, "Yes", "No")</f>
        <v>Yes</v>
      </c>
      <c r="R5739" t="str">
        <f>TEXT(SalesData[[#This Row],[Order Date]],"mmm-yyyy")</f>
        <v>Jun-2024</v>
      </c>
      <c r="S5739">
        <f>YEAR(SalesData[[#This Row],[Order Date]])*100 + MONTH(SalesData[[#This Row],[Order Date]])</f>
        <v>202406</v>
      </c>
    </row>
    <row r="5740" spans="1:19" x14ac:dyDescent="0.3">
      <c r="A5740" t="s">
        <v>18377</v>
      </c>
      <c r="B5740" s="3">
        <v>45471</v>
      </c>
      <c r="C5740" t="s">
        <v>15667</v>
      </c>
      <c r="D5740" t="s">
        <v>30</v>
      </c>
      <c r="E5740" t="s">
        <v>19</v>
      </c>
      <c r="F5740" t="s">
        <v>27</v>
      </c>
      <c r="G5740">
        <v>3</v>
      </c>
      <c r="H5740" s="5">
        <v>580.70000000000005</v>
      </c>
      <c r="I5740" s="5">
        <v>0.23</v>
      </c>
      <c r="J5740" s="5">
        <v>1341.4169999999999</v>
      </c>
      <c r="K5740" s="5">
        <v>151.09611193866681</v>
      </c>
      <c r="L5740">
        <f>YEAR(SalesData[Order Date])</f>
        <v>2024</v>
      </c>
      <c r="M5740">
        <f>MONTH(SalesData[Order Date])</f>
        <v>6</v>
      </c>
      <c r="N5740" t="str">
        <f>TEXT(SalesData[[#This Row],[Order Date]], "mmmm")</f>
        <v>June</v>
      </c>
      <c r="O5740" s="7">
        <f>IF(SalesData[Sales]=0,0,SalesData[Profit]/SalesData[Sales])</f>
        <v>0.11263918076084231</v>
      </c>
      <c r="P5740" s="8">
        <f t="shared" si="89"/>
        <v>1.3202456805005454E-4</v>
      </c>
      <c r="Q5740" t="str">
        <f>IF(SalesData[[#This Row],[Discount]]&gt;0, "Yes", "No")</f>
        <v>Yes</v>
      </c>
      <c r="R5740" t="str">
        <f>TEXT(SalesData[[#This Row],[Order Date]],"mmm-yyyy")</f>
        <v>Jun-2024</v>
      </c>
      <c r="S5740">
        <f>YEAR(SalesData[[#This Row],[Order Date]])*100 + MONTH(SalesData[[#This Row],[Order Date]])</f>
        <v>202406</v>
      </c>
    </row>
    <row r="5741" spans="1:19" x14ac:dyDescent="0.3">
      <c r="A5741" t="s">
        <v>18407</v>
      </c>
      <c r="B5741" s="3">
        <v>45444</v>
      </c>
      <c r="C5741" t="s">
        <v>18408</v>
      </c>
      <c r="D5741" t="s">
        <v>30</v>
      </c>
      <c r="E5741" t="s">
        <v>19</v>
      </c>
      <c r="F5741" t="s">
        <v>91</v>
      </c>
      <c r="G5741">
        <v>7</v>
      </c>
      <c r="H5741" s="5">
        <v>559.75</v>
      </c>
      <c r="I5741" s="5">
        <v>0.21</v>
      </c>
      <c r="J5741" s="5">
        <v>3095.4175</v>
      </c>
      <c r="K5741" s="5">
        <v>548.22104736407482</v>
      </c>
      <c r="L5741">
        <f>YEAR(SalesData[Order Date])</f>
        <v>2024</v>
      </c>
      <c r="M5741">
        <f>MONTH(SalesData[Order Date])</f>
        <v>6</v>
      </c>
      <c r="N5741" t="str">
        <f>TEXT(SalesData[[#This Row],[Order Date]], "mmmm")</f>
        <v>June</v>
      </c>
      <c r="O5741" s="7">
        <f>IF(SalesData[Sales]=0,0,SalesData[Profit]/SalesData[Sales])</f>
        <v>0.17710730373659606</v>
      </c>
      <c r="P5741" s="8">
        <f t="shared" si="89"/>
        <v>5.3595355069227334E-5</v>
      </c>
      <c r="Q5741" t="str">
        <f>IF(SalesData[[#This Row],[Discount]]&gt;0, "Yes", "No")</f>
        <v>Yes</v>
      </c>
      <c r="R5741" t="str">
        <f>TEXT(SalesData[[#This Row],[Order Date]],"mmm-yyyy")</f>
        <v>Jun-2024</v>
      </c>
      <c r="S5741">
        <f>YEAR(SalesData[[#This Row],[Order Date]])*100 + MONTH(SalesData[[#This Row],[Order Date]])</f>
        <v>202406</v>
      </c>
    </row>
    <row r="5742" spans="1:19" x14ac:dyDescent="0.3">
      <c r="A5742" t="s">
        <v>18426</v>
      </c>
      <c r="B5742" s="3">
        <v>45452</v>
      </c>
      <c r="C5742" t="s">
        <v>18427</v>
      </c>
      <c r="D5742" t="s">
        <v>23</v>
      </c>
      <c r="E5742" t="s">
        <v>26</v>
      </c>
      <c r="F5742" t="s">
        <v>91</v>
      </c>
      <c r="G5742">
        <v>2</v>
      </c>
      <c r="H5742" s="5">
        <v>882.89</v>
      </c>
      <c r="I5742" s="5">
        <v>0.22</v>
      </c>
      <c r="J5742" s="5">
        <v>1377.3083999999999</v>
      </c>
      <c r="K5742" s="5">
        <v>281.65306613197441</v>
      </c>
      <c r="L5742">
        <f>YEAR(SalesData[Order Date])</f>
        <v>2024</v>
      </c>
      <c r="M5742">
        <f>MONTH(SalesData[Order Date])</f>
        <v>6</v>
      </c>
      <c r="N5742" t="str">
        <f>TEXT(SalesData[[#This Row],[Order Date]], "mmmm")</f>
        <v>June</v>
      </c>
      <c r="O5742" s="7">
        <f>IF(SalesData[Sales]=0,0,SalesData[Profit]/SalesData[Sales])</f>
        <v>0.20449527943921234</v>
      </c>
      <c r="P5742" s="8">
        <f t="shared" si="89"/>
        <v>1.2459083238002469E-4</v>
      </c>
      <c r="Q5742" t="str">
        <f>IF(SalesData[[#This Row],[Discount]]&gt;0, "Yes", "No")</f>
        <v>Yes</v>
      </c>
      <c r="R5742" t="str">
        <f>TEXT(SalesData[[#This Row],[Order Date]],"mmm-yyyy")</f>
        <v>Jun-2024</v>
      </c>
      <c r="S5742">
        <f>YEAR(SalesData[[#This Row],[Order Date]])*100 + MONTH(SalesData[[#This Row],[Order Date]])</f>
        <v>202406</v>
      </c>
    </row>
    <row r="5743" spans="1:19" x14ac:dyDescent="0.3">
      <c r="A5743" t="s">
        <v>18520</v>
      </c>
      <c r="B5743" s="3">
        <v>45472</v>
      </c>
      <c r="C5743" t="s">
        <v>18521</v>
      </c>
      <c r="D5743" t="s">
        <v>23</v>
      </c>
      <c r="E5743" t="s">
        <v>26</v>
      </c>
      <c r="F5743" t="s">
        <v>34</v>
      </c>
      <c r="G5743">
        <v>1</v>
      </c>
      <c r="H5743" s="5">
        <v>751.32</v>
      </c>
      <c r="I5743" s="5">
        <v>0.28999999999999998</v>
      </c>
      <c r="J5743" s="5">
        <v>533.43719999999996</v>
      </c>
      <c r="K5743" s="5">
        <v>132.36628258975759</v>
      </c>
      <c r="L5743">
        <f>YEAR(SalesData[Order Date])</f>
        <v>2024</v>
      </c>
      <c r="M5743">
        <f>MONTH(SalesData[Order Date])</f>
        <v>6</v>
      </c>
      <c r="N5743" t="str">
        <f>TEXT(SalesData[[#This Row],[Order Date]], "mmmm")</f>
        <v>June</v>
      </c>
      <c r="O5743" s="7">
        <f>IF(SalesData[Sales]=0,0,SalesData[Profit]/SalesData[Sales])</f>
        <v>0.24813845489170533</v>
      </c>
      <c r="P5743" s="8">
        <f t="shared" si="89"/>
        <v>3.8598732896768351E-4</v>
      </c>
      <c r="Q5743" t="str">
        <f>IF(SalesData[[#This Row],[Discount]]&gt;0, "Yes", "No")</f>
        <v>Yes</v>
      </c>
      <c r="R5743" t="str">
        <f>TEXT(SalesData[[#This Row],[Order Date]],"mmm-yyyy")</f>
        <v>Jun-2024</v>
      </c>
      <c r="S5743">
        <f>YEAR(SalesData[[#This Row],[Order Date]])*100 + MONTH(SalesData[[#This Row],[Order Date]])</f>
        <v>202406</v>
      </c>
    </row>
    <row r="5744" spans="1:19" x14ac:dyDescent="0.3">
      <c r="A5744" t="s">
        <v>18530</v>
      </c>
      <c r="B5744" s="3">
        <v>45447</v>
      </c>
      <c r="C5744" t="s">
        <v>239</v>
      </c>
      <c r="D5744" t="s">
        <v>13</v>
      </c>
      <c r="E5744" t="s">
        <v>14</v>
      </c>
      <c r="F5744" t="s">
        <v>31</v>
      </c>
      <c r="G5744">
        <v>4</v>
      </c>
      <c r="H5744" s="5">
        <v>951.62</v>
      </c>
      <c r="I5744" s="5">
        <v>0.28999999999999998</v>
      </c>
      <c r="J5744" s="5">
        <v>2702.6008000000002</v>
      </c>
      <c r="K5744" s="5">
        <v>193.50110639803069</v>
      </c>
      <c r="L5744">
        <f>YEAR(SalesData[Order Date])</f>
        <v>2024</v>
      </c>
      <c r="M5744">
        <f>MONTH(SalesData[Order Date])</f>
        <v>6</v>
      </c>
      <c r="N5744" t="str">
        <f>TEXT(SalesData[[#This Row],[Order Date]], "mmmm")</f>
        <v>June</v>
      </c>
      <c r="O5744" s="7">
        <f>IF(SalesData[Sales]=0,0,SalesData[Profit]/SalesData[Sales])</f>
        <v>7.1598108902369409E-2</v>
      </c>
      <c r="P5744" s="8">
        <f t="shared" si="89"/>
        <v>7.6185872512137196E-5</v>
      </c>
      <c r="Q5744" t="str">
        <f>IF(SalesData[[#This Row],[Discount]]&gt;0, "Yes", "No")</f>
        <v>Yes</v>
      </c>
      <c r="R5744" t="str">
        <f>TEXT(SalesData[[#This Row],[Order Date]],"mmm-yyyy")</f>
        <v>Jun-2024</v>
      </c>
      <c r="S5744">
        <f>YEAR(SalesData[[#This Row],[Order Date]])*100 + MONTH(SalesData[[#This Row],[Order Date]])</f>
        <v>202406</v>
      </c>
    </row>
    <row r="5745" spans="1:19" x14ac:dyDescent="0.3">
      <c r="A5745" t="s">
        <v>18615</v>
      </c>
      <c r="B5745" s="3">
        <v>45468</v>
      </c>
      <c r="C5745" t="s">
        <v>12945</v>
      </c>
      <c r="D5745" t="s">
        <v>30</v>
      </c>
      <c r="E5745" t="s">
        <v>14</v>
      </c>
      <c r="F5745" t="s">
        <v>53</v>
      </c>
      <c r="G5745">
        <v>1</v>
      </c>
      <c r="H5745" s="5">
        <v>463.23</v>
      </c>
      <c r="I5745" s="5">
        <v>0.2</v>
      </c>
      <c r="J5745" s="5">
        <v>370.58400000000012</v>
      </c>
      <c r="K5745" s="5">
        <v>73.599221143651675</v>
      </c>
      <c r="L5745">
        <f>YEAR(SalesData[Order Date])</f>
        <v>2024</v>
      </c>
      <c r="M5745">
        <f>MONTH(SalesData[Order Date])</f>
        <v>6</v>
      </c>
      <c r="N5745" t="str">
        <f>TEXT(SalesData[[#This Row],[Order Date]], "mmmm")</f>
        <v>June</v>
      </c>
      <c r="O5745" s="7">
        <f>IF(SalesData[Sales]=0,0,SalesData[Profit]/SalesData[Sales])</f>
        <v>0.19860334267980176</v>
      </c>
      <c r="P5745" s="8">
        <f t="shared" si="89"/>
        <v>4.3175096604278651E-4</v>
      </c>
      <c r="Q5745" t="str">
        <f>IF(SalesData[[#This Row],[Discount]]&gt;0, "Yes", "No")</f>
        <v>Yes</v>
      </c>
      <c r="R5745" t="str">
        <f>TEXT(SalesData[[#This Row],[Order Date]],"mmm-yyyy")</f>
        <v>Jun-2024</v>
      </c>
      <c r="S5745">
        <f>YEAR(SalesData[[#This Row],[Order Date]])*100 + MONTH(SalesData[[#This Row],[Order Date]])</f>
        <v>202406</v>
      </c>
    </row>
    <row r="5746" spans="1:19" x14ac:dyDescent="0.3">
      <c r="A5746" t="s">
        <v>18675</v>
      </c>
      <c r="B5746" s="3">
        <v>45470</v>
      </c>
      <c r="C5746" t="s">
        <v>18676</v>
      </c>
      <c r="D5746" t="s">
        <v>13</v>
      </c>
      <c r="E5746" t="s">
        <v>14</v>
      </c>
      <c r="F5746" t="s">
        <v>15</v>
      </c>
      <c r="G5746">
        <v>7</v>
      </c>
      <c r="H5746" s="5">
        <v>995.89</v>
      </c>
      <c r="I5746" s="5">
        <v>0.21</v>
      </c>
      <c r="J5746" s="5">
        <v>5507.2717000000002</v>
      </c>
      <c r="K5746" s="5">
        <v>1036.382652708483</v>
      </c>
      <c r="L5746">
        <f>YEAR(SalesData[Order Date])</f>
        <v>2024</v>
      </c>
      <c r="M5746">
        <f>MONTH(SalesData[Order Date])</f>
        <v>6</v>
      </c>
      <c r="N5746" t="str">
        <f>TEXT(SalesData[[#This Row],[Order Date]], "mmmm")</f>
        <v>June</v>
      </c>
      <c r="O5746" s="7">
        <f>IF(SalesData[Sales]=0,0,SalesData[Profit]/SalesData[Sales])</f>
        <v>0.18818440584808679</v>
      </c>
      <c r="P5746" s="8">
        <f t="shared" si="89"/>
        <v>3.0123808854391549E-5</v>
      </c>
      <c r="Q5746" t="str">
        <f>IF(SalesData[[#This Row],[Discount]]&gt;0, "Yes", "No")</f>
        <v>Yes</v>
      </c>
      <c r="R5746" t="str">
        <f>TEXT(SalesData[[#This Row],[Order Date]],"mmm-yyyy")</f>
        <v>Jun-2024</v>
      </c>
      <c r="S5746">
        <f>YEAR(SalesData[[#This Row],[Order Date]])*100 + MONTH(SalesData[[#This Row],[Order Date]])</f>
        <v>202406</v>
      </c>
    </row>
    <row r="5747" spans="1:19" x14ac:dyDescent="0.3">
      <c r="A5747" t="s">
        <v>18680</v>
      </c>
      <c r="B5747" s="3">
        <v>45450</v>
      </c>
      <c r="C5747" t="s">
        <v>18681</v>
      </c>
      <c r="D5747" t="s">
        <v>23</v>
      </c>
      <c r="E5747" t="s">
        <v>26</v>
      </c>
      <c r="F5747" t="s">
        <v>53</v>
      </c>
      <c r="G5747">
        <v>2</v>
      </c>
      <c r="H5747" s="5">
        <v>90.01</v>
      </c>
      <c r="I5747" s="5">
        <v>0.12</v>
      </c>
      <c r="J5747" s="5">
        <v>158.41759999999999</v>
      </c>
      <c r="K5747" s="5">
        <v>46.013668932643803</v>
      </c>
      <c r="L5747">
        <f>YEAR(SalesData[Order Date])</f>
        <v>2024</v>
      </c>
      <c r="M5747">
        <f>MONTH(SalesData[Order Date])</f>
        <v>6</v>
      </c>
      <c r="N5747" t="str">
        <f>TEXT(SalesData[[#This Row],[Order Date]], "mmmm")</f>
        <v>June</v>
      </c>
      <c r="O5747" s="7">
        <f>IF(SalesData[Sales]=0,0,SalesData[Profit]/SalesData[Sales])</f>
        <v>0.29045806105283634</v>
      </c>
      <c r="P5747" s="8">
        <f t="shared" si="89"/>
        <v>6.6659260082213079E-4</v>
      </c>
      <c r="Q5747" t="str">
        <f>IF(SalesData[[#This Row],[Discount]]&gt;0, "Yes", "No")</f>
        <v>Yes</v>
      </c>
      <c r="R5747" t="str">
        <f>TEXT(SalesData[[#This Row],[Order Date]],"mmm-yyyy")</f>
        <v>Jun-2024</v>
      </c>
      <c r="S5747">
        <f>YEAR(SalesData[[#This Row],[Order Date]])*100 + MONTH(SalesData[[#This Row],[Order Date]])</f>
        <v>202406</v>
      </c>
    </row>
    <row r="5748" spans="1:19" x14ac:dyDescent="0.3">
      <c r="A5748" t="s">
        <v>18712</v>
      </c>
      <c r="B5748" s="3">
        <v>45469</v>
      </c>
      <c r="C5748" t="s">
        <v>18713</v>
      </c>
      <c r="D5748" t="s">
        <v>30</v>
      </c>
      <c r="E5748" t="s">
        <v>26</v>
      </c>
      <c r="F5748" t="s">
        <v>15</v>
      </c>
      <c r="G5748">
        <v>9</v>
      </c>
      <c r="H5748" s="5">
        <v>23.21</v>
      </c>
      <c r="I5748" s="5">
        <v>0.13</v>
      </c>
      <c r="J5748" s="5">
        <v>181.73429999999999</v>
      </c>
      <c r="K5748" s="5">
        <v>23.08331552505426</v>
      </c>
      <c r="L5748">
        <f>YEAR(SalesData[Order Date])</f>
        <v>2024</v>
      </c>
      <c r="M5748">
        <f>MONTH(SalesData[Order Date])</f>
        <v>6</v>
      </c>
      <c r="N5748" t="str">
        <f>TEXT(SalesData[[#This Row],[Order Date]], "mmmm")</f>
        <v>June</v>
      </c>
      <c r="O5748" s="7">
        <f>IF(SalesData[Sales]=0,0,SalesData[Profit]/SalesData[Sales])</f>
        <v>0.12701683460444319</v>
      </c>
      <c r="P5748" s="8">
        <f t="shared" si="89"/>
        <v>6.2233711522811052E-4</v>
      </c>
      <c r="Q5748" t="str">
        <f>IF(SalesData[[#This Row],[Discount]]&gt;0, "Yes", "No")</f>
        <v>Yes</v>
      </c>
      <c r="R5748" t="str">
        <f>TEXT(SalesData[[#This Row],[Order Date]],"mmm-yyyy")</f>
        <v>Jun-2024</v>
      </c>
      <c r="S5748">
        <f>YEAR(SalesData[[#This Row],[Order Date]])*100 + MONTH(SalesData[[#This Row],[Order Date]])</f>
        <v>202406</v>
      </c>
    </row>
    <row r="5749" spans="1:19" x14ac:dyDescent="0.3">
      <c r="A5749" t="s">
        <v>18734</v>
      </c>
      <c r="B5749" s="3">
        <v>45452</v>
      </c>
      <c r="C5749" t="s">
        <v>18735</v>
      </c>
      <c r="D5749" t="s">
        <v>30</v>
      </c>
      <c r="E5749" t="s">
        <v>19</v>
      </c>
      <c r="F5749" t="s">
        <v>15</v>
      </c>
      <c r="G5749">
        <v>1</v>
      </c>
      <c r="H5749" s="5">
        <v>617.66</v>
      </c>
      <c r="I5749" s="5">
        <v>0.24</v>
      </c>
      <c r="J5749" s="5">
        <v>469.42160000000001</v>
      </c>
      <c r="K5749" s="5">
        <v>99.100350557544985</v>
      </c>
      <c r="L5749">
        <f>YEAR(SalesData[Order Date])</f>
        <v>2024</v>
      </c>
      <c r="M5749">
        <f>MONTH(SalesData[Order Date])</f>
        <v>6</v>
      </c>
      <c r="N5749" t="str">
        <f>TEXT(SalesData[[#This Row],[Order Date]], "mmmm")</f>
        <v>June</v>
      </c>
      <c r="O5749" s="7">
        <f>IF(SalesData[Sales]=0,0,SalesData[Profit]/SalesData[Sales])</f>
        <v>0.21111161173142648</v>
      </c>
      <c r="P5749" s="8">
        <f t="shared" si="89"/>
        <v>3.885632872454101E-4</v>
      </c>
      <c r="Q5749" t="str">
        <f>IF(SalesData[[#This Row],[Discount]]&gt;0, "Yes", "No")</f>
        <v>Yes</v>
      </c>
      <c r="R5749" t="str">
        <f>TEXT(SalesData[[#This Row],[Order Date]],"mmm-yyyy")</f>
        <v>Jun-2024</v>
      </c>
      <c r="S5749">
        <f>YEAR(SalesData[[#This Row],[Order Date]])*100 + MONTH(SalesData[[#This Row],[Order Date]])</f>
        <v>202406</v>
      </c>
    </row>
    <row r="5750" spans="1:19" x14ac:dyDescent="0.3">
      <c r="A5750" t="s">
        <v>18800</v>
      </c>
      <c r="B5750" s="3">
        <v>45449</v>
      </c>
      <c r="C5750" t="s">
        <v>18801</v>
      </c>
      <c r="D5750" t="s">
        <v>30</v>
      </c>
      <c r="E5750" t="s">
        <v>26</v>
      </c>
      <c r="F5750" t="s">
        <v>53</v>
      </c>
      <c r="G5750">
        <v>1</v>
      </c>
      <c r="H5750" s="5">
        <v>109.01</v>
      </c>
      <c r="I5750" s="5">
        <v>0.05</v>
      </c>
      <c r="J5750" s="5">
        <v>103.5595</v>
      </c>
      <c r="K5750" s="5">
        <v>9.642879939552996</v>
      </c>
      <c r="L5750">
        <f>YEAR(SalesData[Order Date])</f>
        <v>2024</v>
      </c>
      <c r="M5750">
        <f>MONTH(SalesData[Order Date])</f>
        <v>6</v>
      </c>
      <c r="N5750" t="str">
        <f>TEXT(SalesData[[#This Row],[Order Date]], "mmmm")</f>
        <v>June</v>
      </c>
      <c r="O5750" s="7">
        <f>IF(SalesData[Sales]=0,0,SalesData[Profit]/SalesData[Sales])</f>
        <v>9.3114392591244613E-2</v>
      </c>
      <c r="P5750" s="8">
        <f t="shared" si="89"/>
        <v>4.5867351619117514E-4</v>
      </c>
      <c r="Q5750" t="str">
        <f>IF(SalesData[[#This Row],[Discount]]&gt;0, "Yes", "No")</f>
        <v>Yes</v>
      </c>
      <c r="R5750" t="str">
        <f>TEXT(SalesData[[#This Row],[Order Date]],"mmm-yyyy")</f>
        <v>Jun-2024</v>
      </c>
      <c r="S5750">
        <f>YEAR(SalesData[[#This Row],[Order Date]])*100 + MONTH(SalesData[[#This Row],[Order Date]])</f>
        <v>202406</v>
      </c>
    </row>
    <row r="5751" spans="1:19" x14ac:dyDescent="0.3">
      <c r="A5751" t="s">
        <v>18832</v>
      </c>
      <c r="B5751" s="3">
        <v>45452</v>
      </c>
      <c r="C5751" t="s">
        <v>18833</v>
      </c>
      <c r="D5751" t="s">
        <v>23</v>
      </c>
      <c r="E5751" t="s">
        <v>14</v>
      </c>
      <c r="F5751" t="s">
        <v>34</v>
      </c>
      <c r="G5751">
        <v>5</v>
      </c>
      <c r="H5751" s="5">
        <v>964.38</v>
      </c>
      <c r="I5751" s="5">
        <v>0.04</v>
      </c>
      <c r="J5751" s="5">
        <v>4629.0239999999994</v>
      </c>
      <c r="K5751" s="5">
        <v>281.2769831454828</v>
      </c>
      <c r="L5751">
        <f>YEAR(SalesData[Order Date])</f>
        <v>2024</v>
      </c>
      <c r="M5751">
        <f>MONTH(SalesData[Order Date])</f>
        <v>6</v>
      </c>
      <c r="N5751" t="str">
        <f>TEXT(SalesData[[#This Row],[Order Date]], "mmmm")</f>
        <v>June</v>
      </c>
      <c r="O5751" s="7">
        <f>IF(SalesData[Sales]=0,0,SalesData[Profit]/SalesData[Sales])</f>
        <v>6.0763777233706899E-2</v>
      </c>
      <c r="P5751" s="8">
        <f t="shared" si="89"/>
        <v>8.2954851821895934E-6</v>
      </c>
      <c r="Q5751" t="str">
        <f>IF(SalesData[[#This Row],[Discount]]&gt;0, "Yes", "No")</f>
        <v>Yes</v>
      </c>
      <c r="R5751" t="str">
        <f>TEXT(SalesData[[#This Row],[Order Date]],"mmm-yyyy")</f>
        <v>Jun-2024</v>
      </c>
      <c r="S5751">
        <f>YEAR(SalesData[[#This Row],[Order Date]])*100 + MONTH(SalesData[[#This Row],[Order Date]])</f>
        <v>202406</v>
      </c>
    </row>
    <row r="5752" spans="1:19" x14ac:dyDescent="0.3">
      <c r="A5752" t="s">
        <v>18894</v>
      </c>
      <c r="B5752" s="3">
        <v>45447</v>
      </c>
      <c r="C5752" t="s">
        <v>18895</v>
      </c>
      <c r="D5752" t="s">
        <v>18</v>
      </c>
      <c r="E5752" t="s">
        <v>26</v>
      </c>
      <c r="F5752" t="s">
        <v>62</v>
      </c>
      <c r="G5752">
        <v>8</v>
      </c>
      <c r="H5752" s="5">
        <v>510.76</v>
      </c>
      <c r="I5752" s="5">
        <v>0.14000000000000001</v>
      </c>
      <c r="J5752" s="5">
        <v>3514.0288</v>
      </c>
      <c r="K5752" s="5">
        <v>570.39932377096295</v>
      </c>
      <c r="L5752">
        <f>YEAR(SalesData[Order Date])</f>
        <v>2024</v>
      </c>
      <c r="M5752">
        <f>MONTH(SalesData[Order Date])</f>
        <v>6</v>
      </c>
      <c r="N5752" t="str">
        <f>TEXT(SalesData[[#This Row],[Order Date]], "mmmm")</f>
        <v>June</v>
      </c>
      <c r="O5752" s="7">
        <f>IF(SalesData[Sales]=0,0,SalesData[Profit]/SalesData[Sales])</f>
        <v>0.16232061722742935</v>
      </c>
      <c r="P5752" s="8">
        <f t="shared" si="89"/>
        <v>3.4262667397603577E-5</v>
      </c>
      <c r="Q5752" t="str">
        <f>IF(SalesData[[#This Row],[Discount]]&gt;0, "Yes", "No")</f>
        <v>Yes</v>
      </c>
      <c r="R5752" t="str">
        <f>TEXT(SalesData[[#This Row],[Order Date]],"mmm-yyyy")</f>
        <v>Jun-2024</v>
      </c>
      <c r="S5752">
        <f>YEAR(SalesData[[#This Row],[Order Date]])*100 + MONTH(SalesData[[#This Row],[Order Date]])</f>
        <v>202406</v>
      </c>
    </row>
    <row r="5753" spans="1:19" x14ac:dyDescent="0.3">
      <c r="A5753" t="s">
        <v>18955</v>
      </c>
      <c r="B5753" s="3">
        <v>45459</v>
      </c>
      <c r="C5753" t="s">
        <v>18956</v>
      </c>
      <c r="D5753" t="s">
        <v>13</v>
      </c>
      <c r="E5753" t="s">
        <v>26</v>
      </c>
      <c r="F5753" t="s">
        <v>39</v>
      </c>
      <c r="G5753">
        <v>3</v>
      </c>
      <c r="H5753" s="5">
        <v>805.06</v>
      </c>
      <c r="I5753" s="5">
        <v>0.15</v>
      </c>
      <c r="J5753" s="5">
        <v>2052.9029999999998</v>
      </c>
      <c r="K5753" s="5">
        <v>596.91385997325767</v>
      </c>
      <c r="L5753">
        <f>YEAR(SalesData[Order Date])</f>
        <v>2024</v>
      </c>
      <c r="M5753">
        <f>MONTH(SalesData[Order Date])</f>
        <v>6</v>
      </c>
      <c r="N5753" t="str">
        <f>TEXT(SalesData[[#This Row],[Order Date]], "mmmm")</f>
        <v>June</v>
      </c>
      <c r="O5753" s="7">
        <f>IF(SalesData[Sales]=0,0,SalesData[Profit]/SalesData[Sales])</f>
        <v>0.29076574001463185</v>
      </c>
      <c r="P5753" s="8">
        <f t="shared" si="89"/>
        <v>6.2107172136238294E-5</v>
      </c>
      <c r="Q5753" t="str">
        <f>IF(SalesData[[#This Row],[Discount]]&gt;0, "Yes", "No")</f>
        <v>Yes</v>
      </c>
      <c r="R5753" t="str">
        <f>TEXT(SalesData[[#This Row],[Order Date]],"mmm-yyyy")</f>
        <v>Jun-2024</v>
      </c>
      <c r="S5753">
        <f>YEAR(SalesData[[#This Row],[Order Date]])*100 + MONTH(SalesData[[#This Row],[Order Date]])</f>
        <v>202406</v>
      </c>
    </row>
    <row r="5754" spans="1:19" x14ac:dyDescent="0.3">
      <c r="A5754" t="s">
        <v>18971</v>
      </c>
      <c r="B5754" s="3">
        <v>45456</v>
      </c>
      <c r="C5754" t="s">
        <v>18972</v>
      </c>
      <c r="D5754" t="s">
        <v>30</v>
      </c>
      <c r="E5754" t="s">
        <v>14</v>
      </c>
      <c r="F5754" t="s">
        <v>20</v>
      </c>
      <c r="G5754">
        <v>3</v>
      </c>
      <c r="H5754" s="5">
        <v>836.85</v>
      </c>
      <c r="I5754" s="5">
        <v>0.08</v>
      </c>
      <c r="J5754" s="5">
        <v>2309.7060000000001</v>
      </c>
      <c r="K5754" s="5">
        <v>663.60691263975843</v>
      </c>
      <c r="L5754">
        <f>YEAR(SalesData[Order Date])</f>
        <v>2024</v>
      </c>
      <c r="M5754">
        <f>MONTH(SalesData[Order Date])</f>
        <v>6</v>
      </c>
      <c r="N5754" t="str">
        <f>TEXT(SalesData[[#This Row],[Order Date]], "mmmm")</f>
        <v>June</v>
      </c>
      <c r="O5754" s="7">
        <f>IF(SalesData[Sales]=0,0,SalesData[Profit]/SalesData[Sales])</f>
        <v>0.28731228677578807</v>
      </c>
      <c r="P5754" s="8">
        <f t="shared" si="89"/>
        <v>3.1865527474059467E-5</v>
      </c>
      <c r="Q5754" t="str">
        <f>IF(SalesData[[#This Row],[Discount]]&gt;0, "Yes", "No")</f>
        <v>Yes</v>
      </c>
      <c r="R5754" t="str">
        <f>TEXT(SalesData[[#This Row],[Order Date]],"mmm-yyyy")</f>
        <v>Jun-2024</v>
      </c>
      <c r="S5754">
        <f>YEAR(SalesData[[#This Row],[Order Date]])*100 + MONTH(SalesData[[#This Row],[Order Date]])</f>
        <v>202406</v>
      </c>
    </row>
    <row r="5755" spans="1:19" x14ac:dyDescent="0.3">
      <c r="A5755" t="s">
        <v>18985</v>
      </c>
      <c r="B5755" s="3">
        <v>45456</v>
      </c>
      <c r="C5755" t="s">
        <v>18986</v>
      </c>
      <c r="D5755" t="s">
        <v>18</v>
      </c>
      <c r="E5755" t="s">
        <v>19</v>
      </c>
      <c r="F5755" t="s">
        <v>27</v>
      </c>
      <c r="G5755">
        <v>6</v>
      </c>
      <c r="H5755" s="5">
        <v>232.57</v>
      </c>
      <c r="I5755" s="5">
        <v>0.2</v>
      </c>
      <c r="J5755" s="5">
        <v>1116.336</v>
      </c>
      <c r="K5755" s="5">
        <v>232.01656224950381</v>
      </c>
      <c r="L5755">
        <f>YEAR(SalesData[Order Date])</f>
        <v>2024</v>
      </c>
      <c r="M5755">
        <f>MONTH(SalesData[Order Date])</f>
        <v>6</v>
      </c>
      <c r="N5755" t="str">
        <f>TEXT(SalesData[[#This Row],[Order Date]], "mmmm")</f>
        <v>June</v>
      </c>
      <c r="O5755" s="7">
        <f>IF(SalesData[Sales]=0,0,SalesData[Profit]/SalesData[Sales])</f>
        <v>0.20783757063241157</v>
      </c>
      <c r="P5755" s="8">
        <f t="shared" si="89"/>
        <v>1.4332602370612432E-4</v>
      </c>
      <c r="Q5755" t="str">
        <f>IF(SalesData[[#This Row],[Discount]]&gt;0, "Yes", "No")</f>
        <v>Yes</v>
      </c>
      <c r="R5755" t="str">
        <f>TEXT(SalesData[[#This Row],[Order Date]],"mmm-yyyy")</f>
        <v>Jun-2024</v>
      </c>
      <c r="S5755">
        <f>YEAR(SalesData[[#This Row],[Order Date]])*100 + MONTH(SalesData[[#This Row],[Order Date]])</f>
        <v>202406</v>
      </c>
    </row>
    <row r="5756" spans="1:19" x14ac:dyDescent="0.3">
      <c r="A5756" t="s">
        <v>19062</v>
      </c>
      <c r="B5756" s="3">
        <v>45454</v>
      </c>
      <c r="C5756" t="s">
        <v>90</v>
      </c>
      <c r="D5756" t="s">
        <v>18</v>
      </c>
      <c r="E5756" t="s">
        <v>14</v>
      </c>
      <c r="F5756" t="s">
        <v>44</v>
      </c>
      <c r="G5756">
        <v>6</v>
      </c>
      <c r="H5756" s="5">
        <v>667.48</v>
      </c>
      <c r="I5756" s="5">
        <v>0.21</v>
      </c>
      <c r="J5756" s="5">
        <v>3163.8552</v>
      </c>
      <c r="K5756" s="5">
        <v>233.16531932020339</v>
      </c>
      <c r="L5756">
        <f>YEAR(SalesData[Order Date])</f>
        <v>2024</v>
      </c>
      <c r="M5756">
        <f>MONTH(SalesData[Order Date])</f>
        <v>6</v>
      </c>
      <c r="N5756" t="str">
        <f>TEXT(SalesData[[#This Row],[Order Date]], "mmmm")</f>
        <v>June</v>
      </c>
      <c r="O5756" s="7">
        <f>IF(SalesData[Sales]=0,0,SalesData[Profit]/SalesData[Sales])</f>
        <v>7.3696583623739612E-2</v>
      </c>
      <c r="P5756" s="8">
        <f t="shared" si="89"/>
        <v>5.2436028045784137E-5</v>
      </c>
      <c r="Q5756" t="str">
        <f>IF(SalesData[[#This Row],[Discount]]&gt;0, "Yes", "No")</f>
        <v>Yes</v>
      </c>
      <c r="R5756" t="str">
        <f>TEXT(SalesData[[#This Row],[Order Date]],"mmm-yyyy")</f>
        <v>Jun-2024</v>
      </c>
      <c r="S5756">
        <f>YEAR(SalesData[[#This Row],[Order Date]])*100 + MONTH(SalesData[[#This Row],[Order Date]])</f>
        <v>202406</v>
      </c>
    </row>
    <row r="5757" spans="1:19" x14ac:dyDescent="0.3">
      <c r="A5757" t="s">
        <v>19125</v>
      </c>
      <c r="B5757" s="3">
        <v>45460</v>
      </c>
      <c r="C5757" t="s">
        <v>19126</v>
      </c>
      <c r="D5757" t="s">
        <v>23</v>
      </c>
      <c r="E5757" t="s">
        <v>14</v>
      </c>
      <c r="F5757" t="s">
        <v>44</v>
      </c>
      <c r="G5757">
        <v>1</v>
      </c>
      <c r="H5757" s="5">
        <v>231.67</v>
      </c>
      <c r="I5757" s="5">
        <v>0.14000000000000001</v>
      </c>
      <c r="J5757" s="5">
        <v>199.2362</v>
      </c>
      <c r="K5757" s="5">
        <v>53.506118621422083</v>
      </c>
      <c r="L5757">
        <f>YEAR(SalesData[Order Date])</f>
        <v>2024</v>
      </c>
      <c r="M5757">
        <f>MONTH(SalesData[Order Date])</f>
        <v>6</v>
      </c>
      <c r="N5757" t="str">
        <f>TEXT(SalesData[[#This Row],[Order Date]], "mmmm")</f>
        <v>June</v>
      </c>
      <c r="O5757" s="7">
        <f>IF(SalesData[Sales]=0,0,SalesData[Profit]/SalesData[Sales])</f>
        <v>0.26855620927031376</v>
      </c>
      <c r="P5757" s="8">
        <f t="shared" si="89"/>
        <v>6.043078516855874E-4</v>
      </c>
      <c r="Q5757" t="str">
        <f>IF(SalesData[[#This Row],[Discount]]&gt;0, "Yes", "No")</f>
        <v>Yes</v>
      </c>
      <c r="R5757" t="str">
        <f>TEXT(SalesData[[#This Row],[Order Date]],"mmm-yyyy")</f>
        <v>Jun-2024</v>
      </c>
      <c r="S5757">
        <f>YEAR(SalesData[[#This Row],[Order Date]])*100 + MONTH(SalesData[[#This Row],[Order Date]])</f>
        <v>202406</v>
      </c>
    </row>
    <row r="5758" spans="1:19" x14ac:dyDescent="0.3">
      <c r="A5758" t="s">
        <v>19168</v>
      </c>
      <c r="B5758" s="3">
        <v>45444</v>
      </c>
      <c r="C5758" t="s">
        <v>19169</v>
      </c>
      <c r="D5758" t="s">
        <v>30</v>
      </c>
      <c r="E5758" t="s">
        <v>14</v>
      </c>
      <c r="F5758" t="s">
        <v>27</v>
      </c>
      <c r="G5758">
        <v>7</v>
      </c>
      <c r="H5758" s="5">
        <v>465.79</v>
      </c>
      <c r="I5758" s="5">
        <v>7.0000000000000007E-2</v>
      </c>
      <c r="J5758" s="5">
        <v>3032.2928999999999</v>
      </c>
      <c r="K5758" s="5">
        <v>612.2700344072291</v>
      </c>
      <c r="L5758">
        <f>YEAR(SalesData[Order Date])</f>
        <v>2024</v>
      </c>
      <c r="M5758">
        <f>MONTH(SalesData[Order Date])</f>
        <v>6</v>
      </c>
      <c r="N5758" t="str">
        <f>TEXT(SalesData[[#This Row],[Order Date]], "mmmm")</f>
        <v>June</v>
      </c>
      <c r="O5758" s="7">
        <f>IF(SalesData[Sales]=0,0,SalesData[Profit]/SalesData[Sales])</f>
        <v>0.20191652145715511</v>
      </c>
      <c r="P5758" s="8">
        <f t="shared" si="89"/>
        <v>2.1468902295025657E-5</v>
      </c>
      <c r="Q5758" t="str">
        <f>IF(SalesData[[#This Row],[Discount]]&gt;0, "Yes", "No")</f>
        <v>Yes</v>
      </c>
      <c r="R5758" t="str">
        <f>TEXT(SalesData[[#This Row],[Order Date]],"mmm-yyyy")</f>
        <v>Jun-2024</v>
      </c>
      <c r="S5758">
        <f>YEAR(SalesData[[#This Row],[Order Date]])*100 + MONTH(SalesData[[#This Row],[Order Date]])</f>
        <v>202406</v>
      </c>
    </row>
    <row r="5759" spans="1:19" x14ac:dyDescent="0.3">
      <c r="A5759" t="s">
        <v>19317</v>
      </c>
      <c r="B5759" s="3">
        <v>45460</v>
      </c>
      <c r="C5759" t="s">
        <v>19318</v>
      </c>
      <c r="D5759" t="s">
        <v>18</v>
      </c>
      <c r="E5759" t="s">
        <v>19</v>
      </c>
      <c r="F5759" t="s">
        <v>15</v>
      </c>
      <c r="G5759">
        <v>4</v>
      </c>
      <c r="H5759" s="5">
        <v>82.63</v>
      </c>
      <c r="I5759" s="5">
        <v>0.08</v>
      </c>
      <c r="J5759" s="5">
        <v>304.07839999999999</v>
      </c>
      <c r="K5759" s="5">
        <v>30.96711497549164</v>
      </c>
      <c r="L5759">
        <f>YEAR(SalesData[Order Date])</f>
        <v>2024</v>
      </c>
      <c r="M5759">
        <f>MONTH(SalesData[Order Date])</f>
        <v>6</v>
      </c>
      <c r="N5759" t="str">
        <f>TEXT(SalesData[[#This Row],[Order Date]], "mmmm")</f>
        <v>June</v>
      </c>
      <c r="O5759" s="7">
        <f>IF(SalesData[Sales]=0,0,SalesData[Profit]/SalesData[Sales])</f>
        <v>0.10183924598225866</v>
      </c>
      <c r="P5759" s="8">
        <f t="shared" si="89"/>
        <v>2.4204284158296021E-4</v>
      </c>
      <c r="Q5759" t="str">
        <f>IF(SalesData[[#This Row],[Discount]]&gt;0, "Yes", "No")</f>
        <v>Yes</v>
      </c>
      <c r="R5759" t="str">
        <f>TEXT(SalesData[[#This Row],[Order Date]],"mmm-yyyy")</f>
        <v>Jun-2024</v>
      </c>
      <c r="S5759">
        <f>YEAR(SalesData[[#This Row],[Order Date]])*100 + MONTH(SalesData[[#This Row],[Order Date]])</f>
        <v>202406</v>
      </c>
    </row>
    <row r="5760" spans="1:19" x14ac:dyDescent="0.3">
      <c r="A5760" t="s">
        <v>19393</v>
      </c>
      <c r="B5760" s="3">
        <v>45471</v>
      </c>
      <c r="C5760" t="s">
        <v>19394</v>
      </c>
      <c r="D5760" t="s">
        <v>23</v>
      </c>
      <c r="E5760" t="s">
        <v>26</v>
      </c>
      <c r="F5760" t="s">
        <v>44</v>
      </c>
      <c r="G5760">
        <v>4</v>
      </c>
      <c r="H5760" s="5">
        <v>552.24</v>
      </c>
      <c r="I5760" s="5">
        <v>0.12</v>
      </c>
      <c r="J5760" s="5">
        <v>1943.8848</v>
      </c>
      <c r="K5760" s="5">
        <v>129.3675611516453</v>
      </c>
      <c r="L5760">
        <f>YEAR(SalesData[Order Date])</f>
        <v>2024</v>
      </c>
      <c r="M5760">
        <f>MONTH(SalesData[Order Date])</f>
        <v>6</v>
      </c>
      <c r="N5760" t="str">
        <f>TEXT(SalesData[[#This Row],[Order Date]], "mmmm")</f>
        <v>June</v>
      </c>
      <c r="O5760" s="7">
        <f>IF(SalesData[Sales]=0,0,SalesData[Profit]/SalesData[Sales])</f>
        <v>6.6551043123360659E-2</v>
      </c>
      <c r="P5760" s="8">
        <f t="shared" si="89"/>
        <v>5.4324206866579744E-5</v>
      </c>
      <c r="Q5760" t="str">
        <f>IF(SalesData[[#This Row],[Discount]]&gt;0, "Yes", "No")</f>
        <v>Yes</v>
      </c>
      <c r="R5760" t="str">
        <f>TEXT(SalesData[[#This Row],[Order Date]],"mmm-yyyy")</f>
        <v>Jun-2024</v>
      </c>
      <c r="S5760">
        <f>YEAR(SalesData[[#This Row],[Order Date]])*100 + MONTH(SalesData[[#This Row],[Order Date]])</f>
        <v>202406</v>
      </c>
    </row>
    <row r="5761" spans="1:19" x14ac:dyDescent="0.3">
      <c r="A5761" t="s">
        <v>58</v>
      </c>
      <c r="B5761" s="3">
        <v>45488</v>
      </c>
      <c r="C5761" t="s">
        <v>59</v>
      </c>
      <c r="D5761" t="s">
        <v>30</v>
      </c>
      <c r="E5761" t="s">
        <v>14</v>
      </c>
      <c r="F5761" t="s">
        <v>44</v>
      </c>
      <c r="G5761">
        <v>3</v>
      </c>
      <c r="H5761" s="5">
        <v>755.14</v>
      </c>
      <c r="I5761" s="5">
        <v>0.09</v>
      </c>
      <c r="J5761" s="5">
        <v>2061.5322000000001</v>
      </c>
      <c r="K5761" s="5">
        <v>338.91066334151981</v>
      </c>
      <c r="L5761">
        <f>YEAR(SalesData[Order Date])</f>
        <v>2024</v>
      </c>
      <c r="M5761">
        <f>MONTH(SalesData[Order Date])</f>
        <v>7</v>
      </c>
      <c r="N5761" t="str">
        <f>TEXT(SalesData[[#This Row],[Order Date]], "mmmm")</f>
        <v>July</v>
      </c>
      <c r="O5761" s="7">
        <f>IF(SalesData[Sales]=0,0,SalesData[Profit]/SalesData[Sales])</f>
        <v>0.16439746288780732</v>
      </c>
      <c r="P5761" s="8">
        <f t="shared" si="89"/>
        <v>3.9727732605874404E-5</v>
      </c>
      <c r="Q5761" t="str">
        <f>IF(SalesData[[#This Row],[Discount]]&gt;0, "Yes", "No")</f>
        <v>Yes</v>
      </c>
      <c r="R5761" t="str">
        <f>TEXT(SalesData[[#This Row],[Order Date]],"mmm-yyyy")</f>
        <v>Jul-2024</v>
      </c>
      <c r="S5761">
        <f>YEAR(SalesData[[#This Row],[Order Date]])*100 + MONTH(SalesData[[#This Row],[Order Date]])</f>
        <v>202407</v>
      </c>
    </row>
    <row r="5762" spans="1:19" x14ac:dyDescent="0.3">
      <c r="A5762" t="s">
        <v>92</v>
      </c>
      <c r="B5762" s="3">
        <v>45484</v>
      </c>
      <c r="C5762" t="s">
        <v>93</v>
      </c>
      <c r="D5762" t="s">
        <v>13</v>
      </c>
      <c r="E5762" t="s">
        <v>19</v>
      </c>
      <c r="F5762" t="s">
        <v>20</v>
      </c>
      <c r="G5762">
        <v>2</v>
      </c>
      <c r="H5762" s="5">
        <v>841.16</v>
      </c>
      <c r="I5762" s="5">
        <v>0.22</v>
      </c>
      <c r="J5762" s="5">
        <v>1312.2095999999999</v>
      </c>
      <c r="K5762" s="5">
        <v>225.62125030711411</v>
      </c>
      <c r="L5762">
        <f>YEAR(SalesData[Order Date])</f>
        <v>2024</v>
      </c>
      <c r="M5762">
        <f>MONTH(SalesData[Order Date])</f>
        <v>7</v>
      </c>
      <c r="N5762" t="str">
        <f>TEXT(SalesData[[#This Row],[Order Date]], "mmmm")</f>
        <v>July</v>
      </c>
      <c r="O5762" s="7">
        <f>IF(SalesData[Sales]=0,0,SalesData[Profit]/SalesData[Sales])</f>
        <v>0.17193994793752013</v>
      </c>
      <c r="P5762" s="8">
        <f t="shared" ref="P5762:P5825" si="90">IF(H:H*G:G=0, 0, (I:I/(H:H*G:G)))</f>
        <v>1.307717913357744E-4</v>
      </c>
      <c r="Q5762" t="str">
        <f>IF(SalesData[[#This Row],[Discount]]&gt;0, "Yes", "No")</f>
        <v>Yes</v>
      </c>
      <c r="R5762" t="str">
        <f>TEXT(SalesData[[#This Row],[Order Date]],"mmm-yyyy")</f>
        <v>Jul-2024</v>
      </c>
      <c r="S5762">
        <f>YEAR(SalesData[[#This Row],[Order Date]])*100 + MONTH(SalesData[[#This Row],[Order Date]])</f>
        <v>202407</v>
      </c>
    </row>
    <row r="5763" spans="1:19" x14ac:dyDescent="0.3">
      <c r="A5763" t="s">
        <v>112</v>
      </c>
      <c r="B5763" s="3">
        <v>45477</v>
      </c>
      <c r="C5763" t="s">
        <v>113</v>
      </c>
      <c r="D5763" t="s">
        <v>23</v>
      </c>
      <c r="E5763" t="s">
        <v>26</v>
      </c>
      <c r="F5763" t="s">
        <v>34</v>
      </c>
      <c r="G5763">
        <v>7</v>
      </c>
      <c r="H5763" s="5">
        <v>711.28</v>
      </c>
      <c r="I5763" s="5">
        <v>0.24</v>
      </c>
      <c r="J5763" s="5">
        <v>3784.0095999999999</v>
      </c>
      <c r="K5763" s="5">
        <v>1064.412721491293</v>
      </c>
      <c r="L5763">
        <f>YEAR(SalesData[Order Date])</f>
        <v>2024</v>
      </c>
      <c r="M5763">
        <f>MONTH(SalesData[Order Date])</f>
        <v>7</v>
      </c>
      <c r="N5763" t="str">
        <f>TEXT(SalesData[[#This Row],[Order Date]], "mmmm")</f>
        <v>July</v>
      </c>
      <c r="O5763" s="7">
        <f>IF(SalesData[Sales]=0,0,SalesData[Profit]/SalesData[Sales])</f>
        <v>0.2812922888703277</v>
      </c>
      <c r="P5763" s="8">
        <f t="shared" si="90"/>
        <v>4.8202837540369873E-5</v>
      </c>
      <c r="Q5763" t="str">
        <f>IF(SalesData[[#This Row],[Discount]]&gt;0, "Yes", "No")</f>
        <v>Yes</v>
      </c>
      <c r="R5763" t="str">
        <f>TEXT(SalesData[[#This Row],[Order Date]],"mmm-yyyy")</f>
        <v>Jul-2024</v>
      </c>
      <c r="S5763">
        <f>YEAR(SalesData[[#This Row],[Order Date]])*100 + MONTH(SalesData[[#This Row],[Order Date]])</f>
        <v>202407</v>
      </c>
    </row>
    <row r="5764" spans="1:19" x14ac:dyDescent="0.3">
      <c r="A5764" t="s">
        <v>132</v>
      </c>
      <c r="B5764" s="3">
        <v>45494</v>
      </c>
      <c r="C5764" t="s">
        <v>133</v>
      </c>
      <c r="D5764" t="s">
        <v>30</v>
      </c>
      <c r="E5764" t="s">
        <v>26</v>
      </c>
      <c r="F5764" t="s">
        <v>20</v>
      </c>
      <c r="G5764">
        <v>5</v>
      </c>
      <c r="H5764" s="5">
        <v>821.66</v>
      </c>
      <c r="I5764" s="5">
        <v>0.01</v>
      </c>
      <c r="J5764" s="5">
        <v>4067.2170000000001</v>
      </c>
      <c r="K5764" s="5">
        <v>600.79808788997764</v>
      </c>
      <c r="L5764">
        <f>YEAR(SalesData[Order Date])</f>
        <v>2024</v>
      </c>
      <c r="M5764">
        <f>MONTH(SalesData[Order Date])</f>
        <v>7</v>
      </c>
      <c r="N5764" t="str">
        <f>TEXT(SalesData[[#This Row],[Order Date]], "mmmm")</f>
        <v>July</v>
      </c>
      <c r="O5764" s="7">
        <f>IF(SalesData[Sales]=0,0,SalesData[Profit]/SalesData[Sales])</f>
        <v>0.14771724446715717</v>
      </c>
      <c r="P5764" s="8">
        <f t="shared" si="90"/>
        <v>2.4340968283718327E-6</v>
      </c>
      <c r="Q5764" t="str">
        <f>IF(SalesData[[#This Row],[Discount]]&gt;0, "Yes", "No")</f>
        <v>Yes</v>
      </c>
      <c r="R5764" t="str">
        <f>TEXT(SalesData[[#This Row],[Order Date]],"mmm-yyyy")</f>
        <v>Jul-2024</v>
      </c>
      <c r="S5764">
        <f>YEAR(SalesData[[#This Row],[Order Date]])*100 + MONTH(SalesData[[#This Row],[Order Date]])</f>
        <v>202407</v>
      </c>
    </row>
    <row r="5765" spans="1:19" x14ac:dyDescent="0.3">
      <c r="A5765" t="s">
        <v>192</v>
      </c>
      <c r="B5765" s="3">
        <v>45490</v>
      </c>
      <c r="C5765" t="s">
        <v>193</v>
      </c>
      <c r="D5765" t="s">
        <v>23</v>
      </c>
      <c r="E5765" t="s">
        <v>14</v>
      </c>
      <c r="F5765" t="s">
        <v>31</v>
      </c>
      <c r="G5765">
        <v>1</v>
      </c>
      <c r="H5765" s="5">
        <v>995.13</v>
      </c>
      <c r="I5765" s="5">
        <v>0.28999999999999998</v>
      </c>
      <c r="J5765" s="5">
        <v>706.54229999999995</v>
      </c>
      <c r="K5765" s="5">
        <v>172.26316893096239</v>
      </c>
      <c r="L5765">
        <f>YEAR(SalesData[Order Date])</f>
        <v>2024</v>
      </c>
      <c r="M5765">
        <f>MONTH(SalesData[Order Date])</f>
        <v>7</v>
      </c>
      <c r="N5765" t="str">
        <f>TEXT(SalesData[[#This Row],[Order Date]], "mmmm")</f>
        <v>July</v>
      </c>
      <c r="O5765" s="7">
        <f>IF(SalesData[Sales]=0,0,SalesData[Profit]/SalesData[Sales])</f>
        <v>0.24381154381126566</v>
      </c>
      <c r="P5765" s="8">
        <f t="shared" si="90"/>
        <v>2.9141921156029864E-4</v>
      </c>
      <c r="Q5765" t="str">
        <f>IF(SalesData[[#This Row],[Discount]]&gt;0, "Yes", "No")</f>
        <v>Yes</v>
      </c>
      <c r="R5765" t="str">
        <f>TEXT(SalesData[[#This Row],[Order Date]],"mmm-yyyy")</f>
        <v>Jul-2024</v>
      </c>
      <c r="S5765">
        <f>YEAR(SalesData[[#This Row],[Order Date]])*100 + MONTH(SalesData[[#This Row],[Order Date]])</f>
        <v>202407</v>
      </c>
    </row>
    <row r="5766" spans="1:19" x14ac:dyDescent="0.3">
      <c r="A5766" t="s">
        <v>228</v>
      </c>
      <c r="B5766" s="3">
        <v>45478</v>
      </c>
      <c r="C5766" t="s">
        <v>229</v>
      </c>
      <c r="D5766" t="s">
        <v>18</v>
      </c>
      <c r="E5766" t="s">
        <v>26</v>
      </c>
      <c r="F5766" t="s">
        <v>91</v>
      </c>
      <c r="G5766">
        <v>4</v>
      </c>
      <c r="H5766" s="5">
        <v>641.25</v>
      </c>
      <c r="I5766" s="5">
        <v>0.06</v>
      </c>
      <c r="J5766" s="5">
        <v>2411.1</v>
      </c>
      <c r="K5766" s="5">
        <v>485.32178532839549</v>
      </c>
      <c r="L5766">
        <f>YEAR(SalesData[Order Date])</f>
        <v>2024</v>
      </c>
      <c r="M5766">
        <f>MONTH(SalesData[Order Date])</f>
        <v>7</v>
      </c>
      <c r="N5766" t="str">
        <f>TEXT(SalesData[[#This Row],[Order Date]], "mmmm")</f>
        <v>July</v>
      </c>
      <c r="O5766" s="7">
        <f>IF(SalesData[Sales]=0,0,SalesData[Profit]/SalesData[Sales])</f>
        <v>0.20128646067288603</v>
      </c>
      <c r="P5766" s="8">
        <f t="shared" si="90"/>
        <v>2.3391812865497074E-5</v>
      </c>
      <c r="Q5766" t="str">
        <f>IF(SalesData[[#This Row],[Discount]]&gt;0, "Yes", "No")</f>
        <v>Yes</v>
      </c>
      <c r="R5766" t="str">
        <f>TEXT(SalesData[[#This Row],[Order Date]],"mmm-yyyy")</f>
        <v>Jul-2024</v>
      </c>
      <c r="S5766">
        <f>YEAR(SalesData[[#This Row],[Order Date]])*100 + MONTH(SalesData[[#This Row],[Order Date]])</f>
        <v>202407</v>
      </c>
    </row>
    <row r="5767" spans="1:19" x14ac:dyDescent="0.3">
      <c r="A5767" t="s">
        <v>272</v>
      </c>
      <c r="B5767" s="3">
        <v>45475</v>
      </c>
      <c r="C5767" t="s">
        <v>273</v>
      </c>
      <c r="D5767" t="s">
        <v>30</v>
      </c>
      <c r="E5767" t="s">
        <v>14</v>
      </c>
      <c r="F5767" t="s">
        <v>53</v>
      </c>
      <c r="G5767">
        <v>1</v>
      </c>
      <c r="H5767" s="5">
        <v>959.64</v>
      </c>
      <c r="I5767" s="5">
        <v>0.08</v>
      </c>
      <c r="J5767" s="5">
        <v>882.86880000000008</v>
      </c>
      <c r="K5767" s="5">
        <v>249.55545814496031</v>
      </c>
      <c r="L5767">
        <f>YEAR(SalesData[Order Date])</f>
        <v>2024</v>
      </c>
      <c r="M5767">
        <f>MONTH(SalesData[Order Date])</f>
        <v>7</v>
      </c>
      <c r="N5767" t="str">
        <f>TEXT(SalesData[[#This Row],[Order Date]], "mmmm")</f>
        <v>July</v>
      </c>
      <c r="O5767" s="7">
        <f>IF(SalesData[Sales]=0,0,SalesData[Profit]/SalesData[Sales])</f>
        <v>0.28266426239658743</v>
      </c>
      <c r="P5767" s="8">
        <f t="shared" si="90"/>
        <v>8.3364595056479511E-5</v>
      </c>
      <c r="Q5767" t="str">
        <f>IF(SalesData[[#This Row],[Discount]]&gt;0, "Yes", "No")</f>
        <v>Yes</v>
      </c>
      <c r="R5767" t="str">
        <f>TEXT(SalesData[[#This Row],[Order Date]],"mmm-yyyy")</f>
        <v>Jul-2024</v>
      </c>
      <c r="S5767">
        <f>YEAR(SalesData[[#This Row],[Order Date]])*100 + MONTH(SalesData[[#This Row],[Order Date]])</f>
        <v>202407</v>
      </c>
    </row>
    <row r="5768" spans="1:19" x14ac:dyDescent="0.3">
      <c r="A5768" t="s">
        <v>302</v>
      </c>
      <c r="B5768" s="3">
        <v>45477</v>
      </c>
      <c r="C5768" t="s">
        <v>303</v>
      </c>
      <c r="D5768" t="s">
        <v>18</v>
      </c>
      <c r="E5768" t="s">
        <v>14</v>
      </c>
      <c r="F5768" t="s">
        <v>27</v>
      </c>
      <c r="G5768">
        <v>8</v>
      </c>
      <c r="H5768" s="5">
        <v>233.38</v>
      </c>
      <c r="I5768" s="5">
        <v>0.24</v>
      </c>
      <c r="J5768" s="5">
        <v>1418.9503999999999</v>
      </c>
      <c r="K5768" s="5">
        <v>379.3769185549159</v>
      </c>
      <c r="L5768">
        <f>YEAR(SalesData[Order Date])</f>
        <v>2024</v>
      </c>
      <c r="M5768">
        <f>MONTH(SalesData[Order Date])</f>
        <v>7</v>
      </c>
      <c r="N5768" t="str">
        <f>TEXT(SalesData[[#This Row],[Order Date]], "mmmm")</f>
        <v>July</v>
      </c>
      <c r="O5768" s="7">
        <f>IF(SalesData[Sales]=0,0,SalesData[Profit]/SalesData[Sales])</f>
        <v>0.26736446781713857</v>
      </c>
      <c r="P5768" s="8">
        <f t="shared" si="90"/>
        <v>1.2854571942754305E-4</v>
      </c>
      <c r="Q5768" t="str">
        <f>IF(SalesData[[#This Row],[Discount]]&gt;0, "Yes", "No")</f>
        <v>Yes</v>
      </c>
      <c r="R5768" t="str">
        <f>TEXT(SalesData[[#This Row],[Order Date]],"mmm-yyyy")</f>
        <v>Jul-2024</v>
      </c>
      <c r="S5768">
        <f>YEAR(SalesData[[#This Row],[Order Date]])*100 + MONTH(SalesData[[#This Row],[Order Date]])</f>
        <v>202407</v>
      </c>
    </row>
    <row r="5769" spans="1:19" x14ac:dyDescent="0.3">
      <c r="A5769" t="s">
        <v>354</v>
      </c>
      <c r="B5769" s="3">
        <v>45482</v>
      </c>
      <c r="C5769" t="s">
        <v>355</v>
      </c>
      <c r="D5769" t="s">
        <v>18</v>
      </c>
      <c r="E5769" t="s">
        <v>19</v>
      </c>
      <c r="F5769" t="s">
        <v>44</v>
      </c>
      <c r="G5769">
        <v>7</v>
      </c>
      <c r="H5769" s="5">
        <v>940.75</v>
      </c>
      <c r="I5769" s="5">
        <v>0</v>
      </c>
      <c r="J5769" s="5">
        <v>6585.25</v>
      </c>
      <c r="K5769" s="5">
        <v>447.99205493658388</v>
      </c>
      <c r="L5769">
        <f>YEAR(SalesData[Order Date])</f>
        <v>2024</v>
      </c>
      <c r="M5769">
        <f>MONTH(SalesData[Order Date])</f>
        <v>7</v>
      </c>
      <c r="N5769" t="str">
        <f>TEXT(SalesData[[#This Row],[Order Date]], "mmmm")</f>
        <v>July</v>
      </c>
      <c r="O5769" s="7">
        <f>IF(SalesData[Sales]=0,0,SalesData[Profit]/SalesData[Sales])</f>
        <v>6.8029619974425248E-2</v>
      </c>
      <c r="P5769" s="8">
        <f t="shared" si="90"/>
        <v>0</v>
      </c>
      <c r="Q5769" t="str">
        <f>IF(SalesData[[#This Row],[Discount]]&gt;0, "Yes", "No")</f>
        <v>No</v>
      </c>
      <c r="R5769" t="str">
        <f>TEXT(SalesData[[#This Row],[Order Date]],"mmm-yyyy")</f>
        <v>Jul-2024</v>
      </c>
      <c r="S5769">
        <f>YEAR(SalesData[[#This Row],[Order Date]])*100 + MONTH(SalesData[[#This Row],[Order Date]])</f>
        <v>202407</v>
      </c>
    </row>
    <row r="5770" spans="1:19" x14ac:dyDescent="0.3">
      <c r="A5770" t="s">
        <v>362</v>
      </c>
      <c r="B5770" s="3">
        <v>45486</v>
      </c>
      <c r="C5770" t="s">
        <v>363</v>
      </c>
      <c r="D5770" t="s">
        <v>30</v>
      </c>
      <c r="E5770" t="s">
        <v>26</v>
      </c>
      <c r="F5770" t="s">
        <v>91</v>
      </c>
      <c r="G5770">
        <v>5</v>
      </c>
      <c r="H5770" s="5">
        <v>837.56</v>
      </c>
      <c r="I5770" s="5">
        <v>0.02</v>
      </c>
      <c r="J5770" s="5">
        <v>4104.043999999999</v>
      </c>
      <c r="K5770" s="5">
        <v>729.17093894640732</v>
      </c>
      <c r="L5770">
        <f>YEAR(SalesData[Order Date])</f>
        <v>2024</v>
      </c>
      <c r="M5770">
        <f>MONTH(SalesData[Order Date])</f>
        <v>7</v>
      </c>
      <c r="N5770" t="str">
        <f>TEXT(SalesData[[#This Row],[Order Date]], "mmmm")</f>
        <v>July</v>
      </c>
      <c r="O5770" s="7">
        <f>IF(SalesData[Sales]=0,0,SalesData[Profit]/SalesData[Sales])</f>
        <v>0.17767132587915907</v>
      </c>
      <c r="P5770" s="8">
        <f t="shared" si="90"/>
        <v>4.7757772577486993E-6</v>
      </c>
      <c r="Q5770" t="str">
        <f>IF(SalesData[[#This Row],[Discount]]&gt;0, "Yes", "No")</f>
        <v>Yes</v>
      </c>
      <c r="R5770" t="str">
        <f>TEXT(SalesData[[#This Row],[Order Date]],"mmm-yyyy")</f>
        <v>Jul-2024</v>
      </c>
      <c r="S5770">
        <f>YEAR(SalesData[[#This Row],[Order Date]])*100 + MONTH(SalesData[[#This Row],[Order Date]])</f>
        <v>202407</v>
      </c>
    </row>
    <row r="5771" spans="1:19" x14ac:dyDescent="0.3">
      <c r="A5771" t="s">
        <v>404</v>
      </c>
      <c r="B5771" s="3">
        <v>45483</v>
      </c>
      <c r="C5771" t="s">
        <v>405</v>
      </c>
      <c r="D5771" t="s">
        <v>13</v>
      </c>
      <c r="E5771" t="s">
        <v>19</v>
      </c>
      <c r="F5771" t="s">
        <v>31</v>
      </c>
      <c r="G5771">
        <v>4</v>
      </c>
      <c r="H5771" s="5">
        <v>198.35</v>
      </c>
      <c r="I5771" s="5">
        <v>0.15</v>
      </c>
      <c r="J5771" s="5">
        <v>674.39</v>
      </c>
      <c r="K5771" s="5">
        <v>51.878567376570167</v>
      </c>
      <c r="L5771">
        <f>YEAR(SalesData[Order Date])</f>
        <v>2024</v>
      </c>
      <c r="M5771">
        <f>MONTH(SalesData[Order Date])</f>
        <v>7</v>
      </c>
      <c r="N5771" t="str">
        <f>TEXT(SalesData[[#This Row],[Order Date]], "mmmm")</f>
        <v>July</v>
      </c>
      <c r="O5771" s="7">
        <f>IF(SalesData[Sales]=0,0,SalesData[Profit]/SalesData[Sales])</f>
        <v>7.6926655757899975E-2</v>
      </c>
      <c r="P5771" s="8">
        <f t="shared" si="90"/>
        <v>1.8905974287874969E-4</v>
      </c>
      <c r="Q5771" t="str">
        <f>IF(SalesData[[#This Row],[Discount]]&gt;0, "Yes", "No")</f>
        <v>Yes</v>
      </c>
      <c r="R5771" t="str">
        <f>TEXT(SalesData[[#This Row],[Order Date]],"mmm-yyyy")</f>
        <v>Jul-2024</v>
      </c>
      <c r="S5771">
        <f>YEAR(SalesData[[#This Row],[Order Date]])*100 + MONTH(SalesData[[#This Row],[Order Date]])</f>
        <v>202407</v>
      </c>
    </row>
    <row r="5772" spans="1:19" x14ac:dyDescent="0.3">
      <c r="A5772" t="s">
        <v>464</v>
      </c>
      <c r="B5772" s="3">
        <v>45482</v>
      </c>
      <c r="C5772" t="s">
        <v>465</v>
      </c>
      <c r="D5772" t="s">
        <v>18</v>
      </c>
      <c r="E5772" t="s">
        <v>19</v>
      </c>
      <c r="F5772" t="s">
        <v>39</v>
      </c>
      <c r="G5772">
        <v>1</v>
      </c>
      <c r="H5772" s="5">
        <v>422.13</v>
      </c>
      <c r="I5772" s="5">
        <v>0.04</v>
      </c>
      <c r="J5772" s="5">
        <v>405.2448</v>
      </c>
      <c r="K5772" s="5">
        <v>22.800941785083019</v>
      </c>
      <c r="L5772">
        <f>YEAR(SalesData[Order Date])</f>
        <v>2024</v>
      </c>
      <c r="M5772">
        <f>MONTH(SalesData[Order Date])</f>
        <v>7</v>
      </c>
      <c r="N5772" t="str">
        <f>TEXT(SalesData[[#This Row],[Order Date]], "mmmm")</f>
        <v>July</v>
      </c>
      <c r="O5772" s="7">
        <f>IF(SalesData[Sales]=0,0,SalesData[Profit]/SalesData[Sales])</f>
        <v>5.6264612858901629E-2</v>
      </c>
      <c r="P5772" s="8">
        <f t="shared" si="90"/>
        <v>9.4757539146708358E-5</v>
      </c>
      <c r="Q5772" t="str">
        <f>IF(SalesData[[#This Row],[Discount]]&gt;0, "Yes", "No")</f>
        <v>Yes</v>
      </c>
      <c r="R5772" t="str">
        <f>TEXT(SalesData[[#This Row],[Order Date]],"mmm-yyyy")</f>
        <v>Jul-2024</v>
      </c>
      <c r="S5772">
        <f>YEAR(SalesData[[#This Row],[Order Date]])*100 + MONTH(SalesData[[#This Row],[Order Date]])</f>
        <v>202407</v>
      </c>
    </row>
    <row r="5773" spans="1:19" x14ac:dyDescent="0.3">
      <c r="A5773" t="s">
        <v>528</v>
      </c>
      <c r="B5773" s="3">
        <v>45502</v>
      </c>
      <c r="C5773" t="s">
        <v>529</v>
      </c>
      <c r="D5773" t="s">
        <v>18</v>
      </c>
      <c r="E5773" t="s">
        <v>19</v>
      </c>
      <c r="F5773" t="s">
        <v>31</v>
      </c>
      <c r="G5773">
        <v>9</v>
      </c>
      <c r="H5773" s="5">
        <v>17.02</v>
      </c>
      <c r="I5773" s="5">
        <v>0.24</v>
      </c>
      <c r="J5773" s="5">
        <v>116.41679999999999</v>
      </c>
      <c r="K5773" s="5">
        <v>6.5738352563914288</v>
      </c>
      <c r="L5773">
        <f>YEAR(SalesData[Order Date])</f>
        <v>2024</v>
      </c>
      <c r="M5773">
        <f>MONTH(SalesData[Order Date])</f>
        <v>7</v>
      </c>
      <c r="N5773" t="str">
        <f>TEXT(SalesData[[#This Row],[Order Date]], "mmmm")</f>
        <v>July</v>
      </c>
      <c r="O5773" s="7">
        <f>IF(SalesData[Sales]=0,0,SalesData[Profit]/SalesData[Sales])</f>
        <v>5.6468097872398391E-2</v>
      </c>
      <c r="P5773" s="8">
        <f t="shared" si="90"/>
        <v>1.5667841754798276E-3</v>
      </c>
      <c r="Q5773" t="str">
        <f>IF(SalesData[[#This Row],[Discount]]&gt;0, "Yes", "No")</f>
        <v>Yes</v>
      </c>
      <c r="R5773" t="str">
        <f>TEXT(SalesData[[#This Row],[Order Date]],"mmm-yyyy")</f>
        <v>Jul-2024</v>
      </c>
      <c r="S5773">
        <f>YEAR(SalesData[[#This Row],[Order Date]])*100 + MONTH(SalesData[[#This Row],[Order Date]])</f>
        <v>202407</v>
      </c>
    </row>
    <row r="5774" spans="1:19" x14ac:dyDescent="0.3">
      <c r="A5774" t="s">
        <v>532</v>
      </c>
      <c r="B5774" s="3">
        <v>45475</v>
      </c>
      <c r="C5774" t="s">
        <v>533</v>
      </c>
      <c r="D5774" t="s">
        <v>30</v>
      </c>
      <c r="E5774" t="s">
        <v>19</v>
      </c>
      <c r="F5774" t="s">
        <v>15</v>
      </c>
      <c r="G5774">
        <v>1</v>
      </c>
      <c r="H5774" s="5">
        <v>582.16999999999996</v>
      </c>
      <c r="I5774" s="5">
        <v>0.3</v>
      </c>
      <c r="J5774" s="5">
        <v>407.51899999999989</v>
      </c>
      <c r="K5774" s="5">
        <v>92.867360371494598</v>
      </c>
      <c r="L5774">
        <f>YEAR(SalesData[Order Date])</f>
        <v>2024</v>
      </c>
      <c r="M5774">
        <f>MONTH(SalesData[Order Date])</f>
        <v>7</v>
      </c>
      <c r="N5774" t="str">
        <f>TEXT(SalesData[[#This Row],[Order Date]], "mmmm")</f>
        <v>July</v>
      </c>
      <c r="O5774" s="7">
        <f>IF(SalesData[Sales]=0,0,SalesData[Profit]/SalesData[Sales])</f>
        <v>0.22788473757418579</v>
      </c>
      <c r="P5774" s="8">
        <f t="shared" si="90"/>
        <v>5.1531339643059591E-4</v>
      </c>
      <c r="Q5774" t="str">
        <f>IF(SalesData[[#This Row],[Discount]]&gt;0, "Yes", "No")</f>
        <v>Yes</v>
      </c>
      <c r="R5774" t="str">
        <f>TEXT(SalesData[[#This Row],[Order Date]],"mmm-yyyy")</f>
        <v>Jul-2024</v>
      </c>
      <c r="S5774">
        <f>YEAR(SalesData[[#This Row],[Order Date]])*100 + MONTH(SalesData[[#This Row],[Order Date]])</f>
        <v>202407</v>
      </c>
    </row>
    <row r="5775" spans="1:19" x14ac:dyDescent="0.3">
      <c r="A5775" t="s">
        <v>584</v>
      </c>
      <c r="B5775" s="3">
        <v>45481</v>
      </c>
      <c r="C5775" t="s">
        <v>585</v>
      </c>
      <c r="D5775" t="s">
        <v>30</v>
      </c>
      <c r="E5775" t="s">
        <v>14</v>
      </c>
      <c r="F5775" t="s">
        <v>39</v>
      </c>
      <c r="G5775">
        <v>7</v>
      </c>
      <c r="H5775" s="5">
        <v>458.94</v>
      </c>
      <c r="I5775" s="5">
        <v>0.23</v>
      </c>
      <c r="J5775" s="5">
        <v>2473.6866</v>
      </c>
      <c r="K5775" s="5">
        <v>612.53441245212218</v>
      </c>
      <c r="L5775">
        <f>YEAR(SalesData[Order Date])</f>
        <v>2024</v>
      </c>
      <c r="M5775">
        <f>MONTH(SalesData[Order Date])</f>
        <v>7</v>
      </c>
      <c r="N5775" t="str">
        <f>TEXT(SalesData[[#This Row],[Order Date]], "mmmm")</f>
        <v>July</v>
      </c>
      <c r="O5775" s="7">
        <f>IF(SalesData[Sales]=0,0,SalesData[Profit]/SalesData[Sales])</f>
        <v>0.24762005520510244</v>
      </c>
      <c r="P5775" s="8">
        <f t="shared" si="90"/>
        <v>7.1593547864955893E-5</v>
      </c>
      <c r="Q5775" t="str">
        <f>IF(SalesData[[#This Row],[Discount]]&gt;0, "Yes", "No")</f>
        <v>Yes</v>
      </c>
      <c r="R5775" t="str">
        <f>TEXT(SalesData[[#This Row],[Order Date]],"mmm-yyyy")</f>
        <v>Jul-2024</v>
      </c>
      <c r="S5775">
        <f>YEAR(SalesData[[#This Row],[Order Date]])*100 + MONTH(SalesData[[#This Row],[Order Date]])</f>
        <v>202407</v>
      </c>
    </row>
    <row r="5776" spans="1:19" x14ac:dyDescent="0.3">
      <c r="A5776" t="s">
        <v>704</v>
      </c>
      <c r="B5776" s="3">
        <v>45491</v>
      </c>
      <c r="C5776" t="s">
        <v>705</v>
      </c>
      <c r="D5776" t="s">
        <v>23</v>
      </c>
      <c r="E5776" t="s">
        <v>14</v>
      </c>
      <c r="F5776" t="s">
        <v>91</v>
      </c>
      <c r="G5776">
        <v>4</v>
      </c>
      <c r="H5776" s="5">
        <v>80.040000000000006</v>
      </c>
      <c r="I5776" s="5">
        <v>0.22</v>
      </c>
      <c r="J5776" s="5">
        <v>249.72479999999999</v>
      </c>
      <c r="K5776" s="5">
        <v>54.236477469231687</v>
      </c>
      <c r="L5776">
        <f>YEAR(SalesData[Order Date])</f>
        <v>2024</v>
      </c>
      <c r="M5776">
        <f>MONTH(SalesData[Order Date])</f>
        <v>7</v>
      </c>
      <c r="N5776" t="str">
        <f>TEXT(SalesData[[#This Row],[Order Date]], "mmmm")</f>
        <v>July</v>
      </c>
      <c r="O5776" s="7">
        <f>IF(SalesData[Sales]=0,0,SalesData[Profit]/SalesData[Sales])</f>
        <v>0.21718498711073825</v>
      </c>
      <c r="P5776" s="8">
        <f t="shared" si="90"/>
        <v>6.8715642178910534E-4</v>
      </c>
      <c r="Q5776" t="str">
        <f>IF(SalesData[[#This Row],[Discount]]&gt;0, "Yes", "No")</f>
        <v>Yes</v>
      </c>
      <c r="R5776" t="str">
        <f>TEXT(SalesData[[#This Row],[Order Date]],"mmm-yyyy")</f>
        <v>Jul-2024</v>
      </c>
      <c r="S5776">
        <f>YEAR(SalesData[[#This Row],[Order Date]])*100 + MONTH(SalesData[[#This Row],[Order Date]])</f>
        <v>202407</v>
      </c>
    </row>
    <row r="5777" spans="1:19" x14ac:dyDescent="0.3">
      <c r="A5777" t="s">
        <v>736</v>
      </c>
      <c r="B5777" s="3">
        <v>45476</v>
      </c>
      <c r="C5777" t="s">
        <v>737</v>
      </c>
      <c r="D5777" t="s">
        <v>30</v>
      </c>
      <c r="E5777" t="s">
        <v>14</v>
      </c>
      <c r="F5777" t="s">
        <v>31</v>
      </c>
      <c r="G5777">
        <v>8</v>
      </c>
      <c r="H5777" s="5">
        <v>925.81</v>
      </c>
      <c r="I5777" s="5">
        <v>0.19</v>
      </c>
      <c r="J5777" s="5">
        <v>5999.2488000000003</v>
      </c>
      <c r="K5777" s="5">
        <v>412.77871667752191</v>
      </c>
      <c r="L5777">
        <f>YEAR(SalesData[Order Date])</f>
        <v>2024</v>
      </c>
      <c r="M5777">
        <f>MONTH(SalesData[Order Date])</f>
        <v>7</v>
      </c>
      <c r="N5777" t="str">
        <f>TEXT(SalesData[[#This Row],[Order Date]], "mmmm")</f>
        <v>July</v>
      </c>
      <c r="O5777" s="7">
        <f>IF(SalesData[Sales]=0,0,SalesData[Profit]/SalesData[Sales])</f>
        <v>6.8805067173997161E-2</v>
      </c>
      <c r="P5777" s="8">
        <f t="shared" si="90"/>
        <v>2.5653211782115123E-5</v>
      </c>
      <c r="Q5777" t="str">
        <f>IF(SalesData[[#This Row],[Discount]]&gt;0, "Yes", "No")</f>
        <v>Yes</v>
      </c>
      <c r="R5777" t="str">
        <f>TEXT(SalesData[[#This Row],[Order Date]],"mmm-yyyy")</f>
        <v>Jul-2024</v>
      </c>
      <c r="S5777">
        <f>YEAR(SalesData[[#This Row],[Order Date]])*100 + MONTH(SalesData[[#This Row],[Order Date]])</f>
        <v>202407</v>
      </c>
    </row>
    <row r="5778" spans="1:19" x14ac:dyDescent="0.3">
      <c r="A5778" t="s">
        <v>880</v>
      </c>
      <c r="B5778" s="3">
        <v>45497</v>
      </c>
      <c r="C5778" t="s">
        <v>881</v>
      </c>
      <c r="D5778" t="s">
        <v>30</v>
      </c>
      <c r="E5778" t="s">
        <v>26</v>
      </c>
      <c r="F5778" t="s">
        <v>39</v>
      </c>
      <c r="G5778">
        <v>9</v>
      </c>
      <c r="H5778" s="5">
        <v>751.68</v>
      </c>
      <c r="I5778" s="5">
        <v>0.24</v>
      </c>
      <c r="J5778" s="5">
        <v>5141.4912000000004</v>
      </c>
      <c r="K5778" s="5">
        <v>822.17742907691468</v>
      </c>
      <c r="L5778">
        <f>YEAR(SalesData[Order Date])</f>
        <v>2024</v>
      </c>
      <c r="M5778">
        <f>MONTH(SalesData[Order Date])</f>
        <v>7</v>
      </c>
      <c r="N5778" t="str">
        <f>TEXT(SalesData[[#This Row],[Order Date]], "mmmm")</f>
        <v>July</v>
      </c>
      <c r="O5778" s="7">
        <f>IF(SalesData[Sales]=0,0,SalesData[Profit]/SalesData[Sales])</f>
        <v>0.15991030560879199</v>
      </c>
      <c r="P5778" s="8">
        <f t="shared" si="90"/>
        <v>3.547608911593586E-5</v>
      </c>
      <c r="Q5778" t="str">
        <f>IF(SalesData[[#This Row],[Discount]]&gt;0, "Yes", "No")</f>
        <v>Yes</v>
      </c>
      <c r="R5778" t="str">
        <f>TEXT(SalesData[[#This Row],[Order Date]],"mmm-yyyy")</f>
        <v>Jul-2024</v>
      </c>
      <c r="S5778">
        <f>YEAR(SalesData[[#This Row],[Order Date]])*100 + MONTH(SalesData[[#This Row],[Order Date]])</f>
        <v>202407</v>
      </c>
    </row>
    <row r="5779" spans="1:19" x14ac:dyDescent="0.3">
      <c r="A5779" t="s">
        <v>1027</v>
      </c>
      <c r="B5779" s="3">
        <v>45481</v>
      </c>
      <c r="C5779" t="s">
        <v>1028</v>
      </c>
      <c r="D5779" t="s">
        <v>18</v>
      </c>
      <c r="E5779" t="s">
        <v>26</v>
      </c>
      <c r="F5779" t="s">
        <v>15</v>
      </c>
      <c r="G5779">
        <v>3</v>
      </c>
      <c r="H5779" s="5">
        <v>518.23</v>
      </c>
      <c r="I5779" s="5">
        <v>7.0000000000000007E-2</v>
      </c>
      <c r="J5779" s="5">
        <v>1445.8616999999999</v>
      </c>
      <c r="K5779" s="5">
        <v>350.48824273996053</v>
      </c>
      <c r="L5779">
        <f>YEAR(SalesData[Order Date])</f>
        <v>2024</v>
      </c>
      <c r="M5779">
        <f>MONTH(SalesData[Order Date])</f>
        <v>7</v>
      </c>
      <c r="N5779" t="str">
        <f>TEXT(SalesData[[#This Row],[Order Date]], "mmmm")</f>
        <v>July</v>
      </c>
      <c r="O5779" s="7">
        <f>IF(SalesData[Sales]=0,0,SalesData[Profit]/SalesData[Sales])</f>
        <v>0.2424078615125918</v>
      </c>
      <c r="P5779" s="8">
        <f t="shared" si="90"/>
        <v>4.5025053226045069E-5</v>
      </c>
      <c r="Q5779" t="str">
        <f>IF(SalesData[[#This Row],[Discount]]&gt;0, "Yes", "No")</f>
        <v>Yes</v>
      </c>
      <c r="R5779" t="str">
        <f>TEXT(SalesData[[#This Row],[Order Date]],"mmm-yyyy")</f>
        <v>Jul-2024</v>
      </c>
      <c r="S5779">
        <f>YEAR(SalesData[[#This Row],[Order Date]])*100 + MONTH(SalesData[[#This Row],[Order Date]])</f>
        <v>202407</v>
      </c>
    </row>
    <row r="5780" spans="1:19" x14ac:dyDescent="0.3">
      <c r="A5780" t="s">
        <v>1041</v>
      </c>
      <c r="B5780" s="3">
        <v>45485</v>
      </c>
      <c r="C5780" t="s">
        <v>1042</v>
      </c>
      <c r="D5780" t="s">
        <v>18</v>
      </c>
      <c r="E5780" t="s">
        <v>26</v>
      </c>
      <c r="F5780" t="s">
        <v>44</v>
      </c>
      <c r="G5780">
        <v>1</v>
      </c>
      <c r="H5780" s="5">
        <v>782.5</v>
      </c>
      <c r="I5780" s="5">
        <v>0.08</v>
      </c>
      <c r="J5780" s="5">
        <v>719.9</v>
      </c>
      <c r="K5780" s="5">
        <v>164.00354360764501</v>
      </c>
      <c r="L5780">
        <f>YEAR(SalesData[Order Date])</f>
        <v>2024</v>
      </c>
      <c r="M5780">
        <f>MONTH(SalesData[Order Date])</f>
        <v>7</v>
      </c>
      <c r="N5780" t="str">
        <f>TEXT(SalesData[[#This Row],[Order Date]], "mmmm")</f>
        <v>July</v>
      </c>
      <c r="O5780" s="7">
        <f>IF(SalesData[Sales]=0,0,SalesData[Profit]/SalesData[Sales])</f>
        <v>0.22781434033566469</v>
      </c>
      <c r="P5780" s="8">
        <f t="shared" si="90"/>
        <v>1.0223642172523962E-4</v>
      </c>
      <c r="Q5780" t="str">
        <f>IF(SalesData[[#This Row],[Discount]]&gt;0, "Yes", "No")</f>
        <v>Yes</v>
      </c>
      <c r="R5780" t="str">
        <f>TEXT(SalesData[[#This Row],[Order Date]],"mmm-yyyy")</f>
        <v>Jul-2024</v>
      </c>
      <c r="S5780">
        <f>YEAR(SalesData[[#This Row],[Order Date]])*100 + MONTH(SalesData[[#This Row],[Order Date]])</f>
        <v>202407</v>
      </c>
    </row>
    <row r="5781" spans="1:19" x14ac:dyDescent="0.3">
      <c r="A5781" t="s">
        <v>1047</v>
      </c>
      <c r="B5781" s="3">
        <v>45474</v>
      </c>
      <c r="C5781" t="s">
        <v>1048</v>
      </c>
      <c r="D5781" t="s">
        <v>18</v>
      </c>
      <c r="E5781" t="s">
        <v>26</v>
      </c>
      <c r="F5781" t="s">
        <v>34</v>
      </c>
      <c r="G5781">
        <v>3</v>
      </c>
      <c r="H5781" s="5">
        <v>703.04</v>
      </c>
      <c r="I5781" s="5">
        <v>0.01</v>
      </c>
      <c r="J5781" s="5">
        <v>2088.0288</v>
      </c>
      <c r="K5781" s="5">
        <v>129.4649389784804</v>
      </c>
      <c r="L5781">
        <f>YEAR(SalesData[Order Date])</f>
        <v>2024</v>
      </c>
      <c r="M5781">
        <f>MONTH(SalesData[Order Date])</f>
        <v>7</v>
      </c>
      <c r="N5781" t="str">
        <f>TEXT(SalesData[[#This Row],[Order Date]], "mmmm")</f>
        <v>July</v>
      </c>
      <c r="O5781" s="7">
        <f>IF(SalesData[Sales]=0,0,SalesData[Profit]/SalesData[Sales])</f>
        <v>6.2003425900294284E-2</v>
      </c>
      <c r="P5781" s="8">
        <f t="shared" si="90"/>
        <v>4.7413139129115467E-6</v>
      </c>
      <c r="Q5781" t="str">
        <f>IF(SalesData[[#This Row],[Discount]]&gt;0, "Yes", "No")</f>
        <v>Yes</v>
      </c>
      <c r="R5781" t="str">
        <f>TEXT(SalesData[[#This Row],[Order Date]],"mmm-yyyy")</f>
        <v>Jul-2024</v>
      </c>
      <c r="S5781">
        <f>YEAR(SalesData[[#This Row],[Order Date]])*100 + MONTH(SalesData[[#This Row],[Order Date]])</f>
        <v>202407</v>
      </c>
    </row>
    <row r="5782" spans="1:19" x14ac:dyDescent="0.3">
      <c r="A5782" t="s">
        <v>1077</v>
      </c>
      <c r="B5782" s="3">
        <v>45487</v>
      </c>
      <c r="C5782" t="s">
        <v>1078</v>
      </c>
      <c r="D5782" t="s">
        <v>23</v>
      </c>
      <c r="E5782" t="s">
        <v>19</v>
      </c>
      <c r="F5782" t="s">
        <v>53</v>
      </c>
      <c r="G5782">
        <v>8</v>
      </c>
      <c r="H5782" s="5">
        <v>502.53</v>
      </c>
      <c r="I5782" s="5">
        <v>0.01</v>
      </c>
      <c r="J5782" s="5">
        <v>3980.0376000000001</v>
      </c>
      <c r="K5782" s="5">
        <v>653.75431305510779</v>
      </c>
      <c r="L5782">
        <f>YEAR(SalesData[Order Date])</f>
        <v>2024</v>
      </c>
      <c r="M5782">
        <f>MONTH(SalesData[Order Date])</f>
        <v>7</v>
      </c>
      <c r="N5782" t="str">
        <f>TEXT(SalesData[[#This Row],[Order Date]], "mmmm")</f>
        <v>July</v>
      </c>
      <c r="O5782" s="7">
        <f>IF(SalesData[Sales]=0,0,SalesData[Profit]/SalesData[Sales])</f>
        <v>0.16425832586483799</v>
      </c>
      <c r="P5782" s="8">
        <f t="shared" si="90"/>
        <v>2.4874136867450701E-6</v>
      </c>
      <c r="Q5782" t="str">
        <f>IF(SalesData[[#This Row],[Discount]]&gt;0, "Yes", "No")</f>
        <v>Yes</v>
      </c>
      <c r="R5782" t="str">
        <f>TEXT(SalesData[[#This Row],[Order Date]],"mmm-yyyy")</f>
        <v>Jul-2024</v>
      </c>
      <c r="S5782">
        <f>YEAR(SalesData[[#This Row],[Order Date]])*100 + MONTH(SalesData[[#This Row],[Order Date]])</f>
        <v>202407</v>
      </c>
    </row>
    <row r="5783" spans="1:19" x14ac:dyDescent="0.3">
      <c r="A5783" t="s">
        <v>1115</v>
      </c>
      <c r="B5783" s="3">
        <v>45504</v>
      </c>
      <c r="C5783" t="s">
        <v>1116</v>
      </c>
      <c r="D5783" t="s">
        <v>30</v>
      </c>
      <c r="E5783" t="s">
        <v>14</v>
      </c>
      <c r="F5783" t="s">
        <v>27</v>
      </c>
      <c r="G5783">
        <v>9</v>
      </c>
      <c r="H5783" s="5">
        <v>382.2</v>
      </c>
      <c r="I5783" s="5">
        <v>0.03</v>
      </c>
      <c r="J5783" s="5">
        <v>3336.6060000000002</v>
      </c>
      <c r="K5783" s="5">
        <v>180.34863825260791</v>
      </c>
      <c r="L5783">
        <f>YEAR(SalesData[Order Date])</f>
        <v>2024</v>
      </c>
      <c r="M5783">
        <f>MONTH(SalesData[Order Date])</f>
        <v>7</v>
      </c>
      <c r="N5783" t="str">
        <f>TEXT(SalesData[[#This Row],[Order Date]], "mmmm")</f>
        <v>July</v>
      </c>
      <c r="O5783" s="7">
        <f>IF(SalesData[Sales]=0,0,SalesData[Profit]/SalesData[Sales])</f>
        <v>5.4051523689823702E-2</v>
      </c>
      <c r="P5783" s="8">
        <f t="shared" si="90"/>
        <v>8.7214372928658653E-6</v>
      </c>
      <c r="Q5783" t="str">
        <f>IF(SalesData[[#This Row],[Discount]]&gt;0, "Yes", "No")</f>
        <v>Yes</v>
      </c>
      <c r="R5783" t="str">
        <f>TEXT(SalesData[[#This Row],[Order Date]],"mmm-yyyy")</f>
        <v>Jul-2024</v>
      </c>
      <c r="S5783">
        <f>YEAR(SalesData[[#This Row],[Order Date]])*100 + MONTH(SalesData[[#This Row],[Order Date]])</f>
        <v>202407</v>
      </c>
    </row>
    <row r="5784" spans="1:19" x14ac:dyDescent="0.3">
      <c r="A5784" t="s">
        <v>1125</v>
      </c>
      <c r="B5784" s="3">
        <v>45487</v>
      </c>
      <c r="C5784" t="s">
        <v>1126</v>
      </c>
      <c r="D5784" t="s">
        <v>30</v>
      </c>
      <c r="E5784" t="s">
        <v>14</v>
      </c>
      <c r="F5784" t="s">
        <v>31</v>
      </c>
      <c r="G5784">
        <v>3</v>
      </c>
      <c r="H5784" s="5">
        <v>291.20999999999998</v>
      </c>
      <c r="I5784" s="5">
        <v>0.27</v>
      </c>
      <c r="J5784" s="5">
        <v>637.74989999999991</v>
      </c>
      <c r="K5784" s="5">
        <v>80.288268011425671</v>
      </c>
      <c r="L5784">
        <f>YEAR(SalesData[Order Date])</f>
        <v>2024</v>
      </c>
      <c r="M5784">
        <f>MONTH(SalesData[Order Date])</f>
        <v>7</v>
      </c>
      <c r="N5784" t="str">
        <f>TEXT(SalesData[[#This Row],[Order Date]], "mmmm")</f>
        <v>July</v>
      </c>
      <c r="O5784" s="7">
        <f>IF(SalesData[Sales]=0,0,SalesData[Profit]/SalesData[Sales])</f>
        <v>0.12589303112619177</v>
      </c>
      <c r="P5784" s="8">
        <f t="shared" si="90"/>
        <v>3.0905532090244158E-4</v>
      </c>
      <c r="Q5784" t="str">
        <f>IF(SalesData[[#This Row],[Discount]]&gt;0, "Yes", "No")</f>
        <v>Yes</v>
      </c>
      <c r="R5784" t="str">
        <f>TEXT(SalesData[[#This Row],[Order Date]],"mmm-yyyy")</f>
        <v>Jul-2024</v>
      </c>
      <c r="S5784">
        <f>YEAR(SalesData[[#This Row],[Order Date]])*100 + MONTH(SalesData[[#This Row],[Order Date]])</f>
        <v>202407</v>
      </c>
    </row>
    <row r="5785" spans="1:19" x14ac:dyDescent="0.3">
      <c r="A5785" t="s">
        <v>1175</v>
      </c>
      <c r="B5785" s="3">
        <v>45501</v>
      </c>
      <c r="C5785" t="s">
        <v>1176</v>
      </c>
      <c r="D5785" t="s">
        <v>13</v>
      </c>
      <c r="E5785" t="s">
        <v>26</v>
      </c>
      <c r="F5785" t="s">
        <v>27</v>
      </c>
      <c r="G5785">
        <v>9</v>
      </c>
      <c r="H5785" s="5">
        <v>894.62</v>
      </c>
      <c r="I5785" s="5">
        <v>0.3</v>
      </c>
      <c r="J5785" s="5">
        <v>5636.1059999999998</v>
      </c>
      <c r="K5785" s="5">
        <v>660.00572724579013</v>
      </c>
      <c r="L5785">
        <f>YEAR(SalesData[Order Date])</f>
        <v>2024</v>
      </c>
      <c r="M5785">
        <f>MONTH(SalesData[Order Date])</f>
        <v>7</v>
      </c>
      <c r="N5785" t="str">
        <f>TEXT(SalesData[[#This Row],[Order Date]], "mmmm")</f>
        <v>July</v>
      </c>
      <c r="O5785" s="7">
        <f>IF(SalesData[Sales]=0,0,SalesData[Profit]/SalesData[Sales])</f>
        <v>0.11710314306469576</v>
      </c>
      <c r="P5785" s="8">
        <f t="shared" si="90"/>
        <v>3.7259767648088945E-5</v>
      </c>
      <c r="Q5785" t="str">
        <f>IF(SalesData[[#This Row],[Discount]]&gt;0, "Yes", "No")</f>
        <v>Yes</v>
      </c>
      <c r="R5785" t="str">
        <f>TEXT(SalesData[[#This Row],[Order Date]],"mmm-yyyy")</f>
        <v>Jul-2024</v>
      </c>
      <c r="S5785">
        <f>YEAR(SalesData[[#This Row],[Order Date]])*100 + MONTH(SalesData[[#This Row],[Order Date]])</f>
        <v>202407</v>
      </c>
    </row>
    <row r="5786" spans="1:19" x14ac:dyDescent="0.3">
      <c r="A5786" t="s">
        <v>1201</v>
      </c>
      <c r="B5786" s="3">
        <v>45477</v>
      </c>
      <c r="C5786" t="s">
        <v>1202</v>
      </c>
      <c r="D5786" t="s">
        <v>23</v>
      </c>
      <c r="E5786" t="s">
        <v>26</v>
      </c>
      <c r="F5786" t="s">
        <v>34</v>
      </c>
      <c r="G5786">
        <v>9</v>
      </c>
      <c r="H5786" s="5">
        <v>300.79000000000002</v>
      </c>
      <c r="I5786" s="5">
        <v>0.14000000000000001</v>
      </c>
      <c r="J5786" s="5">
        <v>2328.1145999999999</v>
      </c>
      <c r="K5786" s="5">
        <v>175.18488266164741</v>
      </c>
      <c r="L5786">
        <f>YEAR(SalesData[Order Date])</f>
        <v>2024</v>
      </c>
      <c r="M5786">
        <f>MONTH(SalesData[Order Date])</f>
        <v>7</v>
      </c>
      <c r="N5786" t="str">
        <f>TEXT(SalesData[[#This Row],[Order Date]], "mmmm")</f>
        <v>July</v>
      </c>
      <c r="O5786" s="7">
        <f>IF(SalesData[Sales]=0,0,SalesData[Profit]/SalesData[Sales])</f>
        <v>7.5247534061101379E-2</v>
      </c>
      <c r="P5786" s="8">
        <f t="shared" si="90"/>
        <v>5.1715667261396841E-5</v>
      </c>
      <c r="Q5786" t="str">
        <f>IF(SalesData[[#This Row],[Discount]]&gt;0, "Yes", "No")</f>
        <v>Yes</v>
      </c>
      <c r="R5786" t="str">
        <f>TEXT(SalesData[[#This Row],[Order Date]],"mmm-yyyy")</f>
        <v>Jul-2024</v>
      </c>
      <c r="S5786">
        <f>YEAR(SalesData[[#This Row],[Order Date]])*100 + MONTH(SalesData[[#This Row],[Order Date]])</f>
        <v>202407</v>
      </c>
    </row>
    <row r="5787" spans="1:19" x14ac:dyDescent="0.3">
      <c r="A5787" t="s">
        <v>1209</v>
      </c>
      <c r="B5787" s="3">
        <v>45504</v>
      </c>
      <c r="C5787" t="s">
        <v>1210</v>
      </c>
      <c r="D5787" t="s">
        <v>23</v>
      </c>
      <c r="E5787" t="s">
        <v>14</v>
      </c>
      <c r="F5787" t="s">
        <v>53</v>
      </c>
      <c r="G5787">
        <v>7</v>
      </c>
      <c r="H5787" s="5">
        <v>855.1</v>
      </c>
      <c r="I5787" s="5">
        <v>0.25</v>
      </c>
      <c r="J5787" s="5">
        <v>4489.2749999999996</v>
      </c>
      <c r="K5787" s="5">
        <v>561.25967408700797</v>
      </c>
      <c r="L5787">
        <f>YEAR(SalesData[Order Date])</f>
        <v>2024</v>
      </c>
      <c r="M5787">
        <f>MONTH(SalesData[Order Date])</f>
        <v>7</v>
      </c>
      <c r="N5787" t="str">
        <f>TEXT(SalesData[[#This Row],[Order Date]], "mmmm")</f>
        <v>July</v>
      </c>
      <c r="O5787" s="7">
        <f>IF(SalesData[Sales]=0,0,SalesData[Profit]/SalesData[Sales])</f>
        <v>0.12502234193427847</v>
      </c>
      <c r="P5787" s="8">
        <f t="shared" si="90"/>
        <v>4.1766209465893713E-5</v>
      </c>
      <c r="Q5787" t="str">
        <f>IF(SalesData[[#This Row],[Discount]]&gt;0, "Yes", "No")</f>
        <v>Yes</v>
      </c>
      <c r="R5787" t="str">
        <f>TEXT(SalesData[[#This Row],[Order Date]],"mmm-yyyy")</f>
        <v>Jul-2024</v>
      </c>
      <c r="S5787">
        <f>YEAR(SalesData[[#This Row],[Order Date]])*100 + MONTH(SalesData[[#This Row],[Order Date]])</f>
        <v>202407</v>
      </c>
    </row>
    <row r="5788" spans="1:19" x14ac:dyDescent="0.3">
      <c r="A5788" t="s">
        <v>1217</v>
      </c>
      <c r="B5788" s="3">
        <v>45475</v>
      </c>
      <c r="C5788" t="s">
        <v>1218</v>
      </c>
      <c r="D5788" t="s">
        <v>23</v>
      </c>
      <c r="E5788" t="s">
        <v>14</v>
      </c>
      <c r="F5788" t="s">
        <v>44</v>
      </c>
      <c r="G5788">
        <v>9</v>
      </c>
      <c r="H5788" s="5">
        <v>900.27</v>
      </c>
      <c r="I5788" s="5">
        <v>0.04</v>
      </c>
      <c r="J5788" s="5">
        <v>7778.3328000000001</v>
      </c>
      <c r="K5788" s="5">
        <v>728.32687167543043</v>
      </c>
      <c r="L5788">
        <f>YEAR(SalesData[Order Date])</f>
        <v>2024</v>
      </c>
      <c r="M5788">
        <f>MONTH(SalesData[Order Date])</f>
        <v>7</v>
      </c>
      <c r="N5788" t="str">
        <f>TEXT(SalesData[[#This Row],[Order Date]], "mmmm")</f>
        <v>July</v>
      </c>
      <c r="O5788" s="7">
        <f>IF(SalesData[Sales]=0,0,SalesData[Profit]/SalesData[Sales])</f>
        <v>9.3635344540083237E-2</v>
      </c>
      <c r="P5788" s="8">
        <f t="shared" si="90"/>
        <v>4.9367905677679413E-6</v>
      </c>
      <c r="Q5788" t="str">
        <f>IF(SalesData[[#This Row],[Discount]]&gt;0, "Yes", "No")</f>
        <v>Yes</v>
      </c>
      <c r="R5788" t="str">
        <f>TEXT(SalesData[[#This Row],[Order Date]],"mmm-yyyy")</f>
        <v>Jul-2024</v>
      </c>
      <c r="S5788">
        <f>YEAR(SalesData[[#This Row],[Order Date]])*100 + MONTH(SalesData[[#This Row],[Order Date]])</f>
        <v>202407</v>
      </c>
    </row>
    <row r="5789" spans="1:19" x14ac:dyDescent="0.3">
      <c r="A5789" t="s">
        <v>1219</v>
      </c>
      <c r="B5789" s="3">
        <v>45490</v>
      </c>
      <c r="C5789" t="s">
        <v>1220</v>
      </c>
      <c r="D5789" t="s">
        <v>23</v>
      </c>
      <c r="E5789" t="s">
        <v>19</v>
      </c>
      <c r="F5789" t="s">
        <v>39</v>
      </c>
      <c r="G5789">
        <v>5</v>
      </c>
      <c r="H5789" s="5">
        <v>337.87</v>
      </c>
      <c r="I5789" s="5">
        <v>0.25</v>
      </c>
      <c r="J5789" s="5">
        <v>1267.0125</v>
      </c>
      <c r="K5789" s="5">
        <v>220.95496502593741</v>
      </c>
      <c r="L5789">
        <f>YEAR(SalesData[Order Date])</f>
        <v>2024</v>
      </c>
      <c r="M5789">
        <f>MONTH(SalesData[Order Date])</f>
        <v>7</v>
      </c>
      <c r="N5789" t="str">
        <f>TEXT(SalesData[[#This Row],[Order Date]], "mmmm")</f>
        <v>July</v>
      </c>
      <c r="O5789" s="7">
        <f>IF(SalesData[Sales]=0,0,SalesData[Profit]/SalesData[Sales])</f>
        <v>0.17439051708324693</v>
      </c>
      <c r="P5789" s="8">
        <f t="shared" si="90"/>
        <v>1.4798591174120226E-4</v>
      </c>
      <c r="Q5789" t="str">
        <f>IF(SalesData[[#This Row],[Discount]]&gt;0, "Yes", "No")</f>
        <v>Yes</v>
      </c>
      <c r="R5789" t="str">
        <f>TEXT(SalesData[[#This Row],[Order Date]],"mmm-yyyy")</f>
        <v>Jul-2024</v>
      </c>
      <c r="S5789">
        <f>YEAR(SalesData[[#This Row],[Order Date]])*100 + MONTH(SalesData[[#This Row],[Order Date]])</f>
        <v>202407</v>
      </c>
    </row>
    <row r="5790" spans="1:19" x14ac:dyDescent="0.3">
      <c r="A5790" t="s">
        <v>1341</v>
      </c>
      <c r="B5790" s="3">
        <v>45475</v>
      </c>
      <c r="C5790" t="s">
        <v>1342</v>
      </c>
      <c r="D5790" t="s">
        <v>18</v>
      </c>
      <c r="E5790" t="s">
        <v>26</v>
      </c>
      <c r="F5790" t="s">
        <v>91</v>
      </c>
      <c r="G5790">
        <v>8</v>
      </c>
      <c r="H5790" s="5">
        <v>257.83999999999997</v>
      </c>
      <c r="I5790" s="5">
        <v>0.06</v>
      </c>
      <c r="J5790" s="5">
        <v>1938.9567999999999</v>
      </c>
      <c r="K5790" s="5">
        <v>393.71844728386941</v>
      </c>
      <c r="L5790">
        <f>YEAR(SalesData[Order Date])</f>
        <v>2024</v>
      </c>
      <c r="M5790">
        <f>MONTH(SalesData[Order Date])</f>
        <v>7</v>
      </c>
      <c r="N5790" t="str">
        <f>TEXT(SalesData[[#This Row],[Order Date]], "mmmm")</f>
        <v>July</v>
      </c>
      <c r="O5790" s="7">
        <f>IF(SalesData[Sales]=0,0,SalesData[Profit]/SalesData[Sales])</f>
        <v>0.20305684339324601</v>
      </c>
      <c r="P5790" s="8">
        <f t="shared" si="90"/>
        <v>2.9087806391560661E-5</v>
      </c>
      <c r="Q5790" t="str">
        <f>IF(SalesData[[#This Row],[Discount]]&gt;0, "Yes", "No")</f>
        <v>Yes</v>
      </c>
      <c r="R5790" t="str">
        <f>TEXT(SalesData[[#This Row],[Order Date]],"mmm-yyyy")</f>
        <v>Jul-2024</v>
      </c>
      <c r="S5790">
        <f>YEAR(SalesData[[#This Row],[Order Date]])*100 + MONTH(SalesData[[#This Row],[Order Date]])</f>
        <v>202407</v>
      </c>
    </row>
    <row r="5791" spans="1:19" x14ac:dyDescent="0.3">
      <c r="A5791" t="s">
        <v>1380</v>
      </c>
      <c r="B5791" s="3">
        <v>45486</v>
      </c>
      <c r="C5791" t="s">
        <v>1381</v>
      </c>
      <c r="D5791" t="s">
        <v>13</v>
      </c>
      <c r="E5791" t="s">
        <v>14</v>
      </c>
      <c r="F5791" t="s">
        <v>15</v>
      </c>
      <c r="G5791">
        <v>2</v>
      </c>
      <c r="H5791" s="5">
        <v>833.52</v>
      </c>
      <c r="I5791" s="5">
        <v>0.26</v>
      </c>
      <c r="J5791" s="5">
        <v>1233.6096</v>
      </c>
      <c r="K5791" s="5">
        <v>223.91584407292959</v>
      </c>
      <c r="L5791">
        <f>YEAR(SalesData[Order Date])</f>
        <v>2024</v>
      </c>
      <c r="M5791">
        <f>MONTH(SalesData[Order Date])</f>
        <v>7</v>
      </c>
      <c r="N5791" t="str">
        <f>TEXT(SalesData[[#This Row],[Order Date]], "mmmm")</f>
        <v>July</v>
      </c>
      <c r="O5791" s="7">
        <f>IF(SalesData[Sales]=0,0,SalesData[Profit]/SalesData[Sales])</f>
        <v>0.18151272823503448</v>
      </c>
      <c r="P5791" s="8">
        <f t="shared" si="90"/>
        <v>1.5596506382570304E-4</v>
      </c>
      <c r="Q5791" t="str">
        <f>IF(SalesData[[#This Row],[Discount]]&gt;0, "Yes", "No")</f>
        <v>Yes</v>
      </c>
      <c r="R5791" t="str">
        <f>TEXT(SalesData[[#This Row],[Order Date]],"mmm-yyyy")</f>
        <v>Jul-2024</v>
      </c>
      <c r="S5791">
        <f>YEAR(SalesData[[#This Row],[Order Date]])*100 + MONTH(SalesData[[#This Row],[Order Date]])</f>
        <v>202407</v>
      </c>
    </row>
    <row r="5792" spans="1:19" x14ac:dyDescent="0.3">
      <c r="A5792" t="s">
        <v>1412</v>
      </c>
      <c r="B5792" s="3">
        <v>45474</v>
      </c>
      <c r="C5792" t="s">
        <v>1413</v>
      </c>
      <c r="D5792" t="s">
        <v>13</v>
      </c>
      <c r="E5792" t="s">
        <v>14</v>
      </c>
      <c r="F5792" t="s">
        <v>20</v>
      </c>
      <c r="G5792">
        <v>9</v>
      </c>
      <c r="H5792" s="5">
        <v>497.27</v>
      </c>
      <c r="I5792" s="5">
        <v>0.23</v>
      </c>
      <c r="J5792" s="5">
        <v>3446.0810999999999</v>
      </c>
      <c r="K5792" s="5">
        <v>310.92772042572358</v>
      </c>
      <c r="L5792">
        <f>YEAR(SalesData[Order Date])</f>
        <v>2024</v>
      </c>
      <c r="M5792">
        <f>MONTH(SalesData[Order Date])</f>
        <v>7</v>
      </c>
      <c r="N5792" t="str">
        <f>TEXT(SalesData[[#This Row],[Order Date]], "mmmm")</f>
        <v>July</v>
      </c>
      <c r="O5792" s="7">
        <f>IF(SalesData[Sales]=0,0,SalesData[Profit]/SalesData[Sales])</f>
        <v>9.022646635499193E-2</v>
      </c>
      <c r="P5792" s="8">
        <f t="shared" si="90"/>
        <v>5.1391709846875049E-5</v>
      </c>
      <c r="Q5792" t="str">
        <f>IF(SalesData[[#This Row],[Discount]]&gt;0, "Yes", "No")</f>
        <v>Yes</v>
      </c>
      <c r="R5792" t="str">
        <f>TEXT(SalesData[[#This Row],[Order Date]],"mmm-yyyy")</f>
        <v>Jul-2024</v>
      </c>
      <c r="S5792">
        <f>YEAR(SalesData[[#This Row],[Order Date]])*100 + MONTH(SalesData[[#This Row],[Order Date]])</f>
        <v>202407</v>
      </c>
    </row>
    <row r="5793" spans="1:19" x14ac:dyDescent="0.3">
      <c r="A5793" t="s">
        <v>1508</v>
      </c>
      <c r="B5793" s="3">
        <v>45490</v>
      </c>
      <c r="C5793" t="s">
        <v>1509</v>
      </c>
      <c r="D5793" t="s">
        <v>18</v>
      </c>
      <c r="E5793" t="s">
        <v>14</v>
      </c>
      <c r="F5793" t="s">
        <v>39</v>
      </c>
      <c r="G5793">
        <v>6</v>
      </c>
      <c r="H5793" s="5">
        <v>785.63</v>
      </c>
      <c r="I5793" s="5">
        <v>0.16</v>
      </c>
      <c r="J5793" s="5">
        <v>3959.5752000000002</v>
      </c>
      <c r="K5793" s="5">
        <v>1039.7501724177951</v>
      </c>
      <c r="L5793">
        <f>YEAR(SalesData[Order Date])</f>
        <v>2024</v>
      </c>
      <c r="M5793">
        <f>MONTH(SalesData[Order Date])</f>
        <v>7</v>
      </c>
      <c r="N5793" t="str">
        <f>TEXT(SalesData[[#This Row],[Order Date]], "mmmm")</f>
        <v>July</v>
      </c>
      <c r="O5793" s="7">
        <f>IF(SalesData[Sales]=0,0,SalesData[Profit]/SalesData[Sales])</f>
        <v>0.26259134374258003</v>
      </c>
      <c r="P5793" s="8">
        <f t="shared" si="90"/>
        <v>3.3943035101341176E-5</v>
      </c>
      <c r="Q5793" t="str">
        <f>IF(SalesData[[#This Row],[Discount]]&gt;0, "Yes", "No")</f>
        <v>Yes</v>
      </c>
      <c r="R5793" t="str">
        <f>TEXT(SalesData[[#This Row],[Order Date]],"mmm-yyyy")</f>
        <v>Jul-2024</v>
      </c>
      <c r="S5793">
        <f>YEAR(SalesData[[#This Row],[Order Date]])*100 + MONTH(SalesData[[#This Row],[Order Date]])</f>
        <v>202407</v>
      </c>
    </row>
    <row r="5794" spans="1:19" x14ac:dyDescent="0.3">
      <c r="A5794" t="s">
        <v>1512</v>
      </c>
      <c r="B5794" s="3">
        <v>45502</v>
      </c>
      <c r="C5794" t="s">
        <v>1513</v>
      </c>
      <c r="D5794" t="s">
        <v>18</v>
      </c>
      <c r="E5794" t="s">
        <v>26</v>
      </c>
      <c r="F5794" t="s">
        <v>62</v>
      </c>
      <c r="G5794">
        <v>3</v>
      </c>
      <c r="H5794" s="5">
        <v>563</v>
      </c>
      <c r="I5794" s="5">
        <v>0.28999999999999998</v>
      </c>
      <c r="J5794" s="5">
        <v>1199.19</v>
      </c>
      <c r="K5794" s="5">
        <v>264.5423176805001</v>
      </c>
      <c r="L5794">
        <f>YEAR(SalesData[Order Date])</f>
        <v>2024</v>
      </c>
      <c r="M5794">
        <f>MONTH(SalesData[Order Date])</f>
        <v>7</v>
      </c>
      <c r="N5794" t="str">
        <f>TEXT(SalesData[[#This Row],[Order Date]], "mmmm")</f>
        <v>July</v>
      </c>
      <c r="O5794" s="7">
        <f>IF(SalesData[Sales]=0,0,SalesData[Profit]/SalesData[Sales])</f>
        <v>0.22060083696536836</v>
      </c>
      <c r="P5794" s="8">
        <f t="shared" si="90"/>
        <v>1.7169923031379515E-4</v>
      </c>
      <c r="Q5794" t="str">
        <f>IF(SalesData[[#This Row],[Discount]]&gt;0, "Yes", "No")</f>
        <v>Yes</v>
      </c>
      <c r="R5794" t="str">
        <f>TEXT(SalesData[[#This Row],[Order Date]],"mmm-yyyy")</f>
        <v>Jul-2024</v>
      </c>
      <c r="S5794">
        <f>YEAR(SalesData[[#This Row],[Order Date]])*100 + MONTH(SalesData[[#This Row],[Order Date]])</f>
        <v>202407</v>
      </c>
    </row>
    <row r="5795" spans="1:19" x14ac:dyDescent="0.3">
      <c r="A5795" t="s">
        <v>1542</v>
      </c>
      <c r="B5795" s="3">
        <v>45500</v>
      </c>
      <c r="C5795" t="s">
        <v>1543</v>
      </c>
      <c r="D5795" t="s">
        <v>30</v>
      </c>
      <c r="E5795" t="s">
        <v>14</v>
      </c>
      <c r="F5795" t="s">
        <v>20</v>
      </c>
      <c r="G5795">
        <v>1</v>
      </c>
      <c r="H5795" s="5">
        <v>557.70000000000005</v>
      </c>
      <c r="I5795" s="5">
        <v>0.28000000000000003</v>
      </c>
      <c r="J5795" s="5">
        <v>401.54399999999998</v>
      </c>
      <c r="K5795" s="5">
        <v>118.2527508574026</v>
      </c>
      <c r="L5795">
        <f>YEAR(SalesData[Order Date])</f>
        <v>2024</v>
      </c>
      <c r="M5795">
        <f>MONTH(SalesData[Order Date])</f>
        <v>7</v>
      </c>
      <c r="N5795" t="str">
        <f>TEXT(SalesData[[#This Row],[Order Date]], "mmmm")</f>
        <v>July</v>
      </c>
      <c r="O5795" s="7">
        <f>IF(SalesData[Sales]=0,0,SalesData[Profit]/SalesData[Sales])</f>
        <v>0.29449512595731131</v>
      </c>
      <c r="P5795" s="8">
        <f t="shared" si="90"/>
        <v>5.0206204052357902E-4</v>
      </c>
      <c r="Q5795" t="str">
        <f>IF(SalesData[[#This Row],[Discount]]&gt;0, "Yes", "No")</f>
        <v>Yes</v>
      </c>
      <c r="R5795" t="str">
        <f>TEXT(SalesData[[#This Row],[Order Date]],"mmm-yyyy")</f>
        <v>Jul-2024</v>
      </c>
      <c r="S5795">
        <f>YEAR(SalesData[[#This Row],[Order Date]])*100 + MONTH(SalesData[[#This Row],[Order Date]])</f>
        <v>202407</v>
      </c>
    </row>
    <row r="5796" spans="1:19" x14ac:dyDescent="0.3">
      <c r="A5796" t="s">
        <v>1558</v>
      </c>
      <c r="B5796" s="3">
        <v>45497</v>
      </c>
      <c r="C5796" t="s">
        <v>1559</v>
      </c>
      <c r="D5796" t="s">
        <v>13</v>
      </c>
      <c r="E5796" t="s">
        <v>14</v>
      </c>
      <c r="F5796" t="s">
        <v>44</v>
      </c>
      <c r="G5796">
        <v>1</v>
      </c>
      <c r="H5796" s="5">
        <v>63.57</v>
      </c>
      <c r="I5796" s="5">
        <v>0.05</v>
      </c>
      <c r="J5796" s="5">
        <v>60.391500000000001</v>
      </c>
      <c r="K5796" s="5">
        <v>17.307303225708139</v>
      </c>
      <c r="L5796">
        <f>YEAR(SalesData[Order Date])</f>
        <v>2024</v>
      </c>
      <c r="M5796">
        <f>MONTH(SalesData[Order Date])</f>
        <v>7</v>
      </c>
      <c r="N5796" t="str">
        <f>TEXT(SalesData[[#This Row],[Order Date]], "mmmm")</f>
        <v>July</v>
      </c>
      <c r="O5796" s="7">
        <f>IF(SalesData[Sales]=0,0,SalesData[Profit]/SalesData[Sales])</f>
        <v>0.28658508607516187</v>
      </c>
      <c r="P5796" s="8">
        <f t="shared" si="90"/>
        <v>7.8653452886581722E-4</v>
      </c>
      <c r="Q5796" t="str">
        <f>IF(SalesData[[#This Row],[Discount]]&gt;0, "Yes", "No")</f>
        <v>Yes</v>
      </c>
      <c r="R5796" t="str">
        <f>TEXT(SalesData[[#This Row],[Order Date]],"mmm-yyyy")</f>
        <v>Jul-2024</v>
      </c>
      <c r="S5796">
        <f>YEAR(SalesData[[#This Row],[Order Date]])*100 + MONTH(SalesData[[#This Row],[Order Date]])</f>
        <v>202407</v>
      </c>
    </row>
    <row r="5797" spans="1:19" x14ac:dyDescent="0.3">
      <c r="A5797" t="s">
        <v>1572</v>
      </c>
      <c r="B5797" s="3">
        <v>45497</v>
      </c>
      <c r="C5797" t="s">
        <v>1573</v>
      </c>
      <c r="D5797" t="s">
        <v>13</v>
      </c>
      <c r="E5797" t="s">
        <v>26</v>
      </c>
      <c r="F5797" t="s">
        <v>91</v>
      </c>
      <c r="G5797">
        <v>3</v>
      </c>
      <c r="H5797" s="5">
        <v>154.56</v>
      </c>
      <c r="I5797" s="5">
        <v>0.2</v>
      </c>
      <c r="J5797" s="5">
        <v>370.94400000000002</v>
      </c>
      <c r="K5797" s="5">
        <v>99.725143600992084</v>
      </c>
      <c r="L5797">
        <f>YEAR(SalesData[Order Date])</f>
        <v>2024</v>
      </c>
      <c r="M5797">
        <f>MONTH(SalesData[Order Date])</f>
        <v>7</v>
      </c>
      <c r="N5797" t="str">
        <f>TEXT(SalesData[[#This Row],[Order Date]], "mmmm")</f>
        <v>July</v>
      </c>
      <c r="O5797" s="7">
        <f>IF(SalesData[Sales]=0,0,SalesData[Profit]/SalesData[Sales])</f>
        <v>0.26884150599818862</v>
      </c>
      <c r="P5797" s="8">
        <f t="shared" si="90"/>
        <v>4.313319530710835E-4</v>
      </c>
      <c r="Q5797" t="str">
        <f>IF(SalesData[[#This Row],[Discount]]&gt;0, "Yes", "No")</f>
        <v>Yes</v>
      </c>
      <c r="R5797" t="str">
        <f>TEXT(SalesData[[#This Row],[Order Date]],"mmm-yyyy")</f>
        <v>Jul-2024</v>
      </c>
      <c r="S5797">
        <f>YEAR(SalesData[[#This Row],[Order Date]])*100 + MONTH(SalesData[[#This Row],[Order Date]])</f>
        <v>202407</v>
      </c>
    </row>
    <row r="5798" spans="1:19" x14ac:dyDescent="0.3">
      <c r="A5798" t="s">
        <v>1614</v>
      </c>
      <c r="B5798" s="3">
        <v>45490</v>
      </c>
      <c r="C5798" t="s">
        <v>1615</v>
      </c>
      <c r="D5798" t="s">
        <v>23</v>
      </c>
      <c r="E5798" t="s">
        <v>14</v>
      </c>
      <c r="F5798" t="s">
        <v>20</v>
      </c>
      <c r="G5798">
        <v>7</v>
      </c>
      <c r="H5798" s="5">
        <v>313.02</v>
      </c>
      <c r="I5798" s="5">
        <v>0.23</v>
      </c>
      <c r="J5798" s="5">
        <v>1687.1777999999999</v>
      </c>
      <c r="K5798" s="5">
        <v>385.71646760509373</v>
      </c>
      <c r="L5798">
        <f>YEAR(SalesData[Order Date])</f>
        <v>2024</v>
      </c>
      <c r="M5798">
        <f>MONTH(SalesData[Order Date])</f>
        <v>7</v>
      </c>
      <c r="N5798" t="str">
        <f>TEXT(SalesData[[#This Row],[Order Date]], "mmmm")</f>
        <v>July</v>
      </c>
      <c r="O5798" s="7">
        <f>IF(SalesData[Sales]=0,0,SalesData[Profit]/SalesData[Sales])</f>
        <v>0.22861637202972546</v>
      </c>
      <c r="P5798" s="8">
        <f t="shared" si="90"/>
        <v>1.0496819007457307E-4</v>
      </c>
      <c r="Q5798" t="str">
        <f>IF(SalesData[[#This Row],[Discount]]&gt;0, "Yes", "No")</f>
        <v>Yes</v>
      </c>
      <c r="R5798" t="str">
        <f>TEXT(SalesData[[#This Row],[Order Date]],"mmm-yyyy")</f>
        <v>Jul-2024</v>
      </c>
      <c r="S5798">
        <f>YEAR(SalesData[[#This Row],[Order Date]])*100 + MONTH(SalesData[[#This Row],[Order Date]])</f>
        <v>202407</v>
      </c>
    </row>
    <row r="5799" spans="1:19" x14ac:dyDescent="0.3">
      <c r="A5799" t="s">
        <v>1650</v>
      </c>
      <c r="B5799" s="3">
        <v>45502</v>
      </c>
      <c r="C5799" t="s">
        <v>1651</v>
      </c>
      <c r="D5799" t="s">
        <v>18</v>
      </c>
      <c r="E5799" t="s">
        <v>14</v>
      </c>
      <c r="F5799" t="s">
        <v>34</v>
      </c>
      <c r="G5799">
        <v>5</v>
      </c>
      <c r="H5799" s="5">
        <v>616.52</v>
      </c>
      <c r="I5799" s="5">
        <v>0.17</v>
      </c>
      <c r="J5799" s="5">
        <v>2558.558</v>
      </c>
      <c r="K5799" s="5">
        <v>588.70690423356746</v>
      </c>
      <c r="L5799">
        <f>YEAR(SalesData[Order Date])</f>
        <v>2024</v>
      </c>
      <c r="M5799">
        <f>MONTH(SalesData[Order Date])</f>
        <v>7</v>
      </c>
      <c r="N5799" t="str">
        <f>TEXT(SalesData[[#This Row],[Order Date]], "mmmm")</f>
        <v>July</v>
      </c>
      <c r="O5799" s="7">
        <f>IF(SalesData[Sales]=0,0,SalesData[Profit]/SalesData[Sales])</f>
        <v>0.23009324167502454</v>
      </c>
      <c r="P5799" s="8">
        <f t="shared" si="90"/>
        <v>5.5148251476026737E-5</v>
      </c>
      <c r="Q5799" t="str">
        <f>IF(SalesData[[#This Row],[Discount]]&gt;0, "Yes", "No")</f>
        <v>Yes</v>
      </c>
      <c r="R5799" t="str">
        <f>TEXT(SalesData[[#This Row],[Order Date]],"mmm-yyyy")</f>
        <v>Jul-2024</v>
      </c>
      <c r="S5799">
        <f>YEAR(SalesData[[#This Row],[Order Date]])*100 + MONTH(SalesData[[#This Row],[Order Date]])</f>
        <v>202407</v>
      </c>
    </row>
    <row r="5800" spans="1:19" x14ac:dyDescent="0.3">
      <c r="A5800" t="s">
        <v>1652</v>
      </c>
      <c r="B5800" s="3">
        <v>45490</v>
      </c>
      <c r="C5800" t="s">
        <v>1653</v>
      </c>
      <c r="D5800" t="s">
        <v>13</v>
      </c>
      <c r="E5800" t="s">
        <v>26</v>
      </c>
      <c r="F5800" t="s">
        <v>15</v>
      </c>
      <c r="G5800">
        <v>1</v>
      </c>
      <c r="H5800" s="5">
        <v>613.36</v>
      </c>
      <c r="I5800" s="5">
        <v>0.04</v>
      </c>
      <c r="J5800" s="5">
        <v>588.82560000000001</v>
      </c>
      <c r="K5800" s="5">
        <v>92.795461249269323</v>
      </c>
      <c r="L5800">
        <f>YEAR(SalesData[Order Date])</f>
        <v>2024</v>
      </c>
      <c r="M5800">
        <f>MONTH(SalesData[Order Date])</f>
        <v>7</v>
      </c>
      <c r="N5800" t="str">
        <f>TEXT(SalesData[[#This Row],[Order Date]], "mmmm")</f>
        <v>July</v>
      </c>
      <c r="O5800" s="7">
        <f>IF(SalesData[Sales]=0,0,SalesData[Profit]/SalesData[Sales])</f>
        <v>0.15759413525714461</v>
      </c>
      <c r="P5800" s="8">
        <f t="shared" si="90"/>
        <v>6.521455588887439E-5</v>
      </c>
      <c r="Q5800" t="str">
        <f>IF(SalesData[[#This Row],[Discount]]&gt;0, "Yes", "No")</f>
        <v>Yes</v>
      </c>
      <c r="R5800" t="str">
        <f>TEXT(SalesData[[#This Row],[Order Date]],"mmm-yyyy")</f>
        <v>Jul-2024</v>
      </c>
      <c r="S5800">
        <f>YEAR(SalesData[[#This Row],[Order Date]])*100 + MONTH(SalesData[[#This Row],[Order Date]])</f>
        <v>202407</v>
      </c>
    </row>
    <row r="5801" spans="1:19" x14ac:dyDescent="0.3">
      <c r="A5801" t="s">
        <v>1666</v>
      </c>
      <c r="B5801" s="3">
        <v>45496</v>
      </c>
      <c r="C5801" t="s">
        <v>1667</v>
      </c>
      <c r="D5801" t="s">
        <v>23</v>
      </c>
      <c r="E5801" t="s">
        <v>26</v>
      </c>
      <c r="F5801" t="s">
        <v>39</v>
      </c>
      <c r="G5801">
        <v>9</v>
      </c>
      <c r="H5801" s="5">
        <v>301.45</v>
      </c>
      <c r="I5801" s="5">
        <v>0.16</v>
      </c>
      <c r="J5801" s="5">
        <v>2278.962</v>
      </c>
      <c r="K5801" s="5">
        <v>305.29798944288939</v>
      </c>
      <c r="L5801">
        <f>YEAR(SalesData[Order Date])</f>
        <v>2024</v>
      </c>
      <c r="M5801">
        <f>MONTH(SalesData[Order Date])</f>
        <v>7</v>
      </c>
      <c r="N5801" t="str">
        <f>TEXT(SalesData[[#This Row],[Order Date]], "mmmm")</f>
        <v>July</v>
      </c>
      <c r="O5801" s="7">
        <f>IF(SalesData[Sales]=0,0,SalesData[Profit]/SalesData[Sales])</f>
        <v>0.1339636156473383</v>
      </c>
      <c r="P5801" s="8">
        <f t="shared" si="90"/>
        <v>5.8974217209413767E-5</v>
      </c>
      <c r="Q5801" t="str">
        <f>IF(SalesData[[#This Row],[Discount]]&gt;0, "Yes", "No")</f>
        <v>Yes</v>
      </c>
      <c r="R5801" t="str">
        <f>TEXT(SalesData[[#This Row],[Order Date]],"mmm-yyyy")</f>
        <v>Jul-2024</v>
      </c>
      <c r="S5801">
        <f>YEAR(SalesData[[#This Row],[Order Date]])*100 + MONTH(SalesData[[#This Row],[Order Date]])</f>
        <v>202407</v>
      </c>
    </row>
    <row r="5802" spans="1:19" x14ac:dyDescent="0.3">
      <c r="A5802" t="s">
        <v>1670</v>
      </c>
      <c r="B5802" s="3">
        <v>45487</v>
      </c>
      <c r="C5802" t="s">
        <v>1671</v>
      </c>
      <c r="D5802" t="s">
        <v>23</v>
      </c>
      <c r="E5802" t="s">
        <v>26</v>
      </c>
      <c r="F5802" t="s">
        <v>62</v>
      </c>
      <c r="G5802">
        <v>1</v>
      </c>
      <c r="H5802" s="5">
        <v>831.06</v>
      </c>
      <c r="I5802" s="5">
        <v>7.0000000000000007E-2</v>
      </c>
      <c r="J5802" s="5">
        <v>772.8857999999999</v>
      </c>
      <c r="K5802" s="5">
        <v>100.00572113761299</v>
      </c>
      <c r="L5802">
        <f>YEAR(SalesData[Order Date])</f>
        <v>2024</v>
      </c>
      <c r="M5802">
        <f>MONTH(SalesData[Order Date])</f>
        <v>7</v>
      </c>
      <c r="N5802" t="str">
        <f>TEXT(SalesData[[#This Row],[Order Date]], "mmmm")</f>
        <v>July</v>
      </c>
      <c r="O5802" s="7">
        <f>IF(SalesData[Sales]=0,0,SalesData[Profit]/SalesData[Sales])</f>
        <v>0.12939262325380155</v>
      </c>
      <c r="P5802" s="8">
        <f t="shared" si="90"/>
        <v>8.4229778836666434E-5</v>
      </c>
      <c r="Q5802" t="str">
        <f>IF(SalesData[[#This Row],[Discount]]&gt;0, "Yes", "No")</f>
        <v>Yes</v>
      </c>
      <c r="R5802" t="str">
        <f>TEXT(SalesData[[#This Row],[Order Date]],"mmm-yyyy")</f>
        <v>Jul-2024</v>
      </c>
      <c r="S5802">
        <f>YEAR(SalesData[[#This Row],[Order Date]])*100 + MONTH(SalesData[[#This Row],[Order Date]])</f>
        <v>202407</v>
      </c>
    </row>
    <row r="5803" spans="1:19" x14ac:dyDescent="0.3">
      <c r="A5803" t="s">
        <v>1740</v>
      </c>
      <c r="B5803" s="3">
        <v>45492</v>
      </c>
      <c r="C5803" t="s">
        <v>1741</v>
      </c>
      <c r="D5803" t="s">
        <v>13</v>
      </c>
      <c r="E5803" t="s">
        <v>19</v>
      </c>
      <c r="F5803" t="s">
        <v>53</v>
      </c>
      <c r="G5803">
        <v>4</v>
      </c>
      <c r="H5803" s="5">
        <v>67.56</v>
      </c>
      <c r="I5803" s="5">
        <v>0.23</v>
      </c>
      <c r="J5803" s="5">
        <v>208.0848</v>
      </c>
      <c r="K5803" s="5">
        <v>15.92255000691889</v>
      </c>
      <c r="L5803">
        <f>YEAR(SalesData[Order Date])</f>
        <v>2024</v>
      </c>
      <c r="M5803">
        <f>MONTH(SalesData[Order Date])</f>
        <v>7</v>
      </c>
      <c r="N5803" t="str">
        <f>TEXT(SalesData[[#This Row],[Order Date]], "mmmm")</f>
        <v>July</v>
      </c>
      <c r="O5803" s="7">
        <f>IF(SalesData[Sales]=0,0,SalesData[Profit]/SalesData[Sales])</f>
        <v>7.6519524765474897E-2</v>
      </c>
      <c r="P5803" s="8">
        <f t="shared" si="90"/>
        <v>8.5109532267613978E-4</v>
      </c>
      <c r="Q5803" t="str">
        <f>IF(SalesData[[#This Row],[Discount]]&gt;0, "Yes", "No")</f>
        <v>Yes</v>
      </c>
      <c r="R5803" t="str">
        <f>TEXT(SalesData[[#This Row],[Order Date]],"mmm-yyyy")</f>
        <v>Jul-2024</v>
      </c>
      <c r="S5803">
        <f>YEAR(SalesData[[#This Row],[Order Date]])*100 + MONTH(SalesData[[#This Row],[Order Date]])</f>
        <v>202407</v>
      </c>
    </row>
    <row r="5804" spans="1:19" x14ac:dyDescent="0.3">
      <c r="A5804" t="s">
        <v>1744</v>
      </c>
      <c r="B5804" s="3">
        <v>45474</v>
      </c>
      <c r="C5804" t="s">
        <v>1745</v>
      </c>
      <c r="D5804" t="s">
        <v>30</v>
      </c>
      <c r="E5804" t="s">
        <v>26</v>
      </c>
      <c r="F5804" t="s">
        <v>44</v>
      </c>
      <c r="G5804">
        <v>1</v>
      </c>
      <c r="H5804" s="5">
        <v>482.4</v>
      </c>
      <c r="I5804" s="5">
        <v>0.2</v>
      </c>
      <c r="J5804" s="5">
        <v>385.92</v>
      </c>
      <c r="K5804" s="5">
        <v>60.591011919589697</v>
      </c>
      <c r="L5804">
        <f>YEAR(SalesData[Order Date])</f>
        <v>2024</v>
      </c>
      <c r="M5804">
        <f>MONTH(SalesData[Order Date])</f>
        <v>7</v>
      </c>
      <c r="N5804" t="str">
        <f>TEXT(SalesData[[#This Row],[Order Date]], "mmmm")</f>
        <v>July</v>
      </c>
      <c r="O5804" s="7">
        <f>IF(SalesData[Sales]=0,0,SalesData[Profit]/SalesData[Sales])</f>
        <v>0.15700407317472453</v>
      </c>
      <c r="P5804" s="8">
        <f t="shared" si="90"/>
        <v>4.1459369817578779E-4</v>
      </c>
      <c r="Q5804" t="str">
        <f>IF(SalesData[[#This Row],[Discount]]&gt;0, "Yes", "No")</f>
        <v>Yes</v>
      </c>
      <c r="R5804" t="str">
        <f>TEXT(SalesData[[#This Row],[Order Date]],"mmm-yyyy")</f>
        <v>Jul-2024</v>
      </c>
      <c r="S5804">
        <f>YEAR(SalesData[[#This Row],[Order Date]])*100 + MONTH(SalesData[[#This Row],[Order Date]])</f>
        <v>202407</v>
      </c>
    </row>
    <row r="5805" spans="1:19" x14ac:dyDescent="0.3">
      <c r="A5805" t="s">
        <v>1831</v>
      </c>
      <c r="B5805" s="3">
        <v>45498</v>
      </c>
      <c r="C5805" t="s">
        <v>1832</v>
      </c>
      <c r="D5805" t="s">
        <v>23</v>
      </c>
      <c r="E5805" t="s">
        <v>26</v>
      </c>
      <c r="F5805" t="s">
        <v>31</v>
      </c>
      <c r="G5805">
        <v>2</v>
      </c>
      <c r="H5805" s="5">
        <v>976.21</v>
      </c>
      <c r="I5805" s="5">
        <v>0.22</v>
      </c>
      <c r="J5805" s="5">
        <v>1522.8876</v>
      </c>
      <c r="K5805" s="5">
        <v>380.17624665333858</v>
      </c>
      <c r="L5805">
        <f>YEAR(SalesData[Order Date])</f>
        <v>2024</v>
      </c>
      <c r="M5805">
        <f>MONTH(SalesData[Order Date])</f>
        <v>7</v>
      </c>
      <c r="N5805" t="str">
        <f>TEXT(SalesData[[#This Row],[Order Date]], "mmmm")</f>
        <v>July</v>
      </c>
      <c r="O5805" s="7">
        <f>IF(SalesData[Sales]=0,0,SalesData[Profit]/SalesData[Sales])</f>
        <v>0.24964169821419427</v>
      </c>
      <c r="P5805" s="8">
        <f t="shared" si="90"/>
        <v>1.1268067321580397E-4</v>
      </c>
      <c r="Q5805" t="str">
        <f>IF(SalesData[[#This Row],[Discount]]&gt;0, "Yes", "No")</f>
        <v>Yes</v>
      </c>
      <c r="R5805" t="str">
        <f>TEXT(SalesData[[#This Row],[Order Date]],"mmm-yyyy")</f>
        <v>Jul-2024</v>
      </c>
      <c r="S5805">
        <f>YEAR(SalesData[[#This Row],[Order Date]])*100 + MONTH(SalesData[[#This Row],[Order Date]])</f>
        <v>202407</v>
      </c>
    </row>
    <row r="5806" spans="1:19" x14ac:dyDescent="0.3">
      <c r="A5806" t="s">
        <v>1901</v>
      </c>
      <c r="B5806" s="3">
        <v>45504</v>
      </c>
      <c r="C5806" t="s">
        <v>1902</v>
      </c>
      <c r="D5806" t="s">
        <v>30</v>
      </c>
      <c r="E5806" t="s">
        <v>26</v>
      </c>
      <c r="F5806" t="s">
        <v>91</v>
      </c>
      <c r="G5806">
        <v>6</v>
      </c>
      <c r="H5806" s="5">
        <v>976.31</v>
      </c>
      <c r="I5806" s="5">
        <v>0.15</v>
      </c>
      <c r="J5806" s="5">
        <v>4979.1809999999996</v>
      </c>
      <c r="K5806" s="5">
        <v>806.87159984157131</v>
      </c>
      <c r="L5806">
        <f>YEAR(SalesData[Order Date])</f>
        <v>2024</v>
      </c>
      <c r="M5806">
        <f>MONTH(SalesData[Order Date])</f>
        <v>7</v>
      </c>
      <c r="N5806" t="str">
        <f>TEXT(SalesData[[#This Row],[Order Date]], "mmmm")</f>
        <v>July</v>
      </c>
      <c r="O5806" s="7">
        <f>IF(SalesData[Sales]=0,0,SalesData[Profit]/SalesData[Sales])</f>
        <v>0.16204905984369145</v>
      </c>
      <c r="P5806" s="8">
        <f t="shared" si="90"/>
        <v>2.5606620847886429E-5</v>
      </c>
      <c r="Q5806" t="str">
        <f>IF(SalesData[[#This Row],[Discount]]&gt;0, "Yes", "No")</f>
        <v>Yes</v>
      </c>
      <c r="R5806" t="str">
        <f>TEXT(SalesData[[#This Row],[Order Date]],"mmm-yyyy")</f>
        <v>Jul-2024</v>
      </c>
      <c r="S5806">
        <f>YEAR(SalesData[[#This Row],[Order Date]])*100 + MONTH(SalesData[[#This Row],[Order Date]])</f>
        <v>202407</v>
      </c>
    </row>
    <row r="5807" spans="1:19" x14ac:dyDescent="0.3">
      <c r="A5807" t="s">
        <v>1990</v>
      </c>
      <c r="B5807" s="3">
        <v>45495</v>
      </c>
      <c r="C5807" t="s">
        <v>1991</v>
      </c>
      <c r="D5807" t="s">
        <v>30</v>
      </c>
      <c r="E5807" t="s">
        <v>14</v>
      </c>
      <c r="F5807" t="s">
        <v>39</v>
      </c>
      <c r="G5807">
        <v>1</v>
      </c>
      <c r="H5807" s="5">
        <v>487.22</v>
      </c>
      <c r="I5807" s="5">
        <v>0.1</v>
      </c>
      <c r="J5807" s="5">
        <v>438.49799999999999</v>
      </c>
      <c r="K5807" s="5">
        <v>62.814502502416737</v>
      </c>
      <c r="L5807">
        <f>YEAR(SalesData[Order Date])</f>
        <v>2024</v>
      </c>
      <c r="M5807">
        <f>MONTH(SalesData[Order Date])</f>
        <v>7</v>
      </c>
      <c r="N5807" t="str">
        <f>TEXT(SalesData[[#This Row],[Order Date]], "mmmm")</f>
        <v>July</v>
      </c>
      <c r="O5807" s="7">
        <f>IF(SalesData[Sales]=0,0,SalesData[Profit]/SalesData[Sales])</f>
        <v>0.14324923375344184</v>
      </c>
      <c r="P5807" s="8">
        <f t="shared" si="90"/>
        <v>2.0524609006198431E-4</v>
      </c>
      <c r="Q5807" t="str">
        <f>IF(SalesData[[#This Row],[Discount]]&gt;0, "Yes", "No")</f>
        <v>Yes</v>
      </c>
      <c r="R5807" t="str">
        <f>TEXT(SalesData[[#This Row],[Order Date]],"mmm-yyyy")</f>
        <v>Jul-2024</v>
      </c>
      <c r="S5807">
        <f>YEAR(SalesData[[#This Row],[Order Date]])*100 + MONTH(SalesData[[#This Row],[Order Date]])</f>
        <v>202407</v>
      </c>
    </row>
    <row r="5808" spans="1:19" x14ac:dyDescent="0.3">
      <c r="A5808" t="s">
        <v>2096</v>
      </c>
      <c r="B5808" s="3">
        <v>45503</v>
      </c>
      <c r="C5808" t="s">
        <v>2097</v>
      </c>
      <c r="D5808" t="s">
        <v>23</v>
      </c>
      <c r="E5808" t="s">
        <v>26</v>
      </c>
      <c r="F5808" t="s">
        <v>31</v>
      </c>
      <c r="G5808">
        <v>9</v>
      </c>
      <c r="H5808" s="5">
        <v>512.71</v>
      </c>
      <c r="I5808" s="5">
        <v>0.16</v>
      </c>
      <c r="J5808" s="5">
        <v>3876.0875999999998</v>
      </c>
      <c r="K5808" s="5">
        <v>779.87037847119245</v>
      </c>
      <c r="L5808">
        <f>YEAR(SalesData[Order Date])</f>
        <v>2024</v>
      </c>
      <c r="M5808">
        <f>MONTH(SalesData[Order Date])</f>
        <v>7</v>
      </c>
      <c r="N5808" t="str">
        <f>TEXT(SalesData[[#This Row],[Order Date]], "mmmm")</f>
        <v>July</v>
      </c>
      <c r="O5808" s="7">
        <f>IF(SalesData[Sales]=0,0,SalesData[Profit]/SalesData[Sales])</f>
        <v>0.20120040075234433</v>
      </c>
      <c r="P5808" s="8">
        <f t="shared" si="90"/>
        <v>3.4674138943609013E-5</v>
      </c>
      <c r="Q5808" t="str">
        <f>IF(SalesData[[#This Row],[Discount]]&gt;0, "Yes", "No")</f>
        <v>Yes</v>
      </c>
      <c r="R5808" t="str">
        <f>TEXT(SalesData[[#This Row],[Order Date]],"mmm-yyyy")</f>
        <v>Jul-2024</v>
      </c>
      <c r="S5808">
        <f>YEAR(SalesData[[#This Row],[Order Date]])*100 + MONTH(SalesData[[#This Row],[Order Date]])</f>
        <v>202407</v>
      </c>
    </row>
    <row r="5809" spans="1:19" x14ac:dyDescent="0.3">
      <c r="A5809" t="s">
        <v>2131</v>
      </c>
      <c r="B5809" s="3">
        <v>45479</v>
      </c>
      <c r="C5809" t="s">
        <v>2132</v>
      </c>
      <c r="D5809" t="s">
        <v>13</v>
      </c>
      <c r="E5809" t="s">
        <v>14</v>
      </c>
      <c r="F5809" t="s">
        <v>62</v>
      </c>
      <c r="G5809">
        <v>4</v>
      </c>
      <c r="H5809" s="5">
        <v>865.61</v>
      </c>
      <c r="I5809" s="5">
        <v>0.02</v>
      </c>
      <c r="J5809" s="5">
        <v>3393.1912000000002</v>
      </c>
      <c r="K5809" s="5">
        <v>620.99351301356421</v>
      </c>
      <c r="L5809">
        <f>YEAR(SalesData[Order Date])</f>
        <v>2024</v>
      </c>
      <c r="M5809">
        <f>MONTH(SalesData[Order Date])</f>
        <v>7</v>
      </c>
      <c r="N5809" t="str">
        <f>TEXT(SalesData[[#This Row],[Order Date]], "mmmm")</f>
        <v>July</v>
      </c>
      <c r="O5809" s="7">
        <f>IF(SalesData[Sales]=0,0,SalesData[Profit]/SalesData[Sales])</f>
        <v>0.18301164785926716</v>
      </c>
      <c r="P5809" s="8">
        <f t="shared" si="90"/>
        <v>5.7762733794665036E-6</v>
      </c>
      <c r="Q5809" t="str">
        <f>IF(SalesData[[#This Row],[Discount]]&gt;0, "Yes", "No")</f>
        <v>Yes</v>
      </c>
      <c r="R5809" t="str">
        <f>TEXT(SalesData[[#This Row],[Order Date]],"mmm-yyyy")</f>
        <v>Jul-2024</v>
      </c>
      <c r="S5809">
        <f>YEAR(SalesData[[#This Row],[Order Date]])*100 + MONTH(SalesData[[#This Row],[Order Date]])</f>
        <v>202407</v>
      </c>
    </row>
    <row r="5810" spans="1:19" x14ac:dyDescent="0.3">
      <c r="A5810" t="s">
        <v>2155</v>
      </c>
      <c r="B5810" s="3">
        <v>45497</v>
      </c>
      <c r="C5810" t="s">
        <v>2156</v>
      </c>
      <c r="D5810" t="s">
        <v>23</v>
      </c>
      <c r="E5810" t="s">
        <v>26</v>
      </c>
      <c r="F5810" t="s">
        <v>44</v>
      </c>
      <c r="G5810">
        <v>1</v>
      </c>
      <c r="H5810" s="5">
        <v>196.78</v>
      </c>
      <c r="I5810" s="5">
        <v>0.08</v>
      </c>
      <c r="J5810" s="5">
        <v>181.0376</v>
      </c>
      <c r="K5810" s="5">
        <v>26.499482983914699</v>
      </c>
      <c r="L5810">
        <f>YEAR(SalesData[Order Date])</f>
        <v>2024</v>
      </c>
      <c r="M5810">
        <f>MONTH(SalesData[Order Date])</f>
        <v>7</v>
      </c>
      <c r="N5810" t="str">
        <f>TEXT(SalesData[[#This Row],[Order Date]], "mmmm")</f>
        <v>July</v>
      </c>
      <c r="O5810" s="7">
        <f>IF(SalesData[Sales]=0,0,SalesData[Profit]/SalesData[Sales])</f>
        <v>0.14637557603456244</v>
      </c>
      <c r="P5810" s="8">
        <f t="shared" si="90"/>
        <v>4.065453806281126E-4</v>
      </c>
      <c r="Q5810" t="str">
        <f>IF(SalesData[[#This Row],[Discount]]&gt;0, "Yes", "No")</f>
        <v>Yes</v>
      </c>
      <c r="R5810" t="str">
        <f>TEXT(SalesData[[#This Row],[Order Date]],"mmm-yyyy")</f>
        <v>Jul-2024</v>
      </c>
      <c r="S5810">
        <f>YEAR(SalesData[[#This Row],[Order Date]])*100 + MONTH(SalesData[[#This Row],[Order Date]])</f>
        <v>202407</v>
      </c>
    </row>
    <row r="5811" spans="1:19" x14ac:dyDescent="0.3">
      <c r="A5811" t="s">
        <v>2253</v>
      </c>
      <c r="B5811" s="3">
        <v>45476</v>
      </c>
      <c r="C5811" t="s">
        <v>2254</v>
      </c>
      <c r="D5811" t="s">
        <v>13</v>
      </c>
      <c r="E5811" t="s">
        <v>26</v>
      </c>
      <c r="F5811" t="s">
        <v>31</v>
      </c>
      <c r="G5811">
        <v>3</v>
      </c>
      <c r="H5811" s="5">
        <v>495.92</v>
      </c>
      <c r="I5811" s="5">
        <v>0.14000000000000001</v>
      </c>
      <c r="J5811" s="5">
        <v>1279.4736</v>
      </c>
      <c r="K5811" s="5">
        <v>294.30861678512542</v>
      </c>
      <c r="L5811">
        <f>YEAR(SalesData[Order Date])</f>
        <v>2024</v>
      </c>
      <c r="M5811">
        <f>MONTH(SalesData[Order Date])</f>
        <v>7</v>
      </c>
      <c r="N5811" t="str">
        <f>TEXT(SalesData[[#This Row],[Order Date]], "mmmm")</f>
        <v>July</v>
      </c>
      <c r="O5811" s="7">
        <f>IF(SalesData[Sales]=0,0,SalesData[Profit]/SalesData[Sales])</f>
        <v>0.23002320390598557</v>
      </c>
      <c r="P5811" s="8">
        <f t="shared" si="90"/>
        <v>9.4101199118137342E-5</v>
      </c>
      <c r="Q5811" t="str">
        <f>IF(SalesData[[#This Row],[Discount]]&gt;0, "Yes", "No")</f>
        <v>Yes</v>
      </c>
      <c r="R5811" t="str">
        <f>TEXT(SalesData[[#This Row],[Order Date]],"mmm-yyyy")</f>
        <v>Jul-2024</v>
      </c>
      <c r="S5811">
        <f>YEAR(SalesData[[#This Row],[Order Date]])*100 + MONTH(SalesData[[#This Row],[Order Date]])</f>
        <v>202407</v>
      </c>
    </row>
    <row r="5812" spans="1:19" x14ac:dyDescent="0.3">
      <c r="A5812" t="s">
        <v>2281</v>
      </c>
      <c r="B5812" s="3">
        <v>45497</v>
      </c>
      <c r="C5812" t="s">
        <v>2282</v>
      </c>
      <c r="D5812" t="s">
        <v>13</v>
      </c>
      <c r="E5812" t="s">
        <v>14</v>
      </c>
      <c r="F5812" t="s">
        <v>31</v>
      </c>
      <c r="G5812">
        <v>1</v>
      </c>
      <c r="H5812" s="5">
        <v>224.13</v>
      </c>
      <c r="I5812" s="5">
        <v>0.01</v>
      </c>
      <c r="J5812" s="5">
        <v>221.8887</v>
      </c>
      <c r="K5812" s="5">
        <v>28.712375628039229</v>
      </c>
      <c r="L5812">
        <f>YEAR(SalesData[Order Date])</f>
        <v>2024</v>
      </c>
      <c r="M5812">
        <f>MONTH(SalesData[Order Date])</f>
        <v>7</v>
      </c>
      <c r="N5812" t="str">
        <f>TEXT(SalesData[[#This Row],[Order Date]], "mmmm")</f>
        <v>July</v>
      </c>
      <c r="O5812" s="7">
        <f>IF(SalesData[Sales]=0,0,SalesData[Profit]/SalesData[Sales])</f>
        <v>0.12939990016634118</v>
      </c>
      <c r="P5812" s="8">
        <f t="shared" si="90"/>
        <v>4.4616963369473077E-5</v>
      </c>
      <c r="Q5812" t="str">
        <f>IF(SalesData[[#This Row],[Discount]]&gt;0, "Yes", "No")</f>
        <v>Yes</v>
      </c>
      <c r="R5812" t="str">
        <f>TEXT(SalesData[[#This Row],[Order Date]],"mmm-yyyy")</f>
        <v>Jul-2024</v>
      </c>
      <c r="S5812">
        <f>YEAR(SalesData[[#This Row],[Order Date]])*100 + MONTH(SalesData[[#This Row],[Order Date]])</f>
        <v>202407</v>
      </c>
    </row>
    <row r="5813" spans="1:19" x14ac:dyDescent="0.3">
      <c r="A5813" t="s">
        <v>2303</v>
      </c>
      <c r="B5813" s="3">
        <v>45498</v>
      </c>
      <c r="C5813" t="s">
        <v>2304</v>
      </c>
      <c r="D5813" t="s">
        <v>18</v>
      </c>
      <c r="E5813" t="s">
        <v>14</v>
      </c>
      <c r="F5813" t="s">
        <v>34</v>
      </c>
      <c r="G5813">
        <v>2</v>
      </c>
      <c r="H5813" s="5">
        <v>581.51</v>
      </c>
      <c r="I5813" s="5">
        <v>0.15</v>
      </c>
      <c r="J5813" s="5">
        <v>988.56700000000001</v>
      </c>
      <c r="K5813" s="5">
        <v>173.0012708832914</v>
      </c>
      <c r="L5813">
        <f>YEAR(SalesData[Order Date])</f>
        <v>2024</v>
      </c>
      <c r="M5813">
        <f>MONTH(SalesData[Order Date])</f>
        <v>7</v>
      </c>
      <c r="N5813" t="str">
        <f>TEXT(SalesData[[#This Row],[Order Date]], "mmmm")</f>
        <v>July</v>
      </c>
      <c r="O5813" s="7">
        <f>IF(SalesData[Sales]=0,0,SalesData[Profit]/SalesData[Sales])</f>
        <v>0.17500206954439243</v>
      </c>
      <c r="P5813" s="8">
        <f t="shared" si="90"/>
        <v>1.289745662155423E-4</v>
      </c>
      <c r="Q5813" t="str">
        <f>IF(SalesData[[#This Row],[Discount]]&gt;0, "Yes", "No")</f>
        <v>Yes</v>
      </c>
      <c r="R5813" t="str">
        <f>TEXT(SalesData[[#This Row],[Order Date]],"mmm-yyyy")</f>
        <v>Jul-2024</v>
      </c>
      <c r="S5813">
        <f>YEAR(SalesData[[#This Row],[Order Date]])*100 + MONTH(SalesData[[#This Row],[Order Date]])</f>
        <v>202407</v>
      </c>
    </row>
    <row r="5814" spans="1:19" x14ac:dyDescent="0.3">
      <c r="A5814" t="s">
        <v>2317</v>
      </c>
      <c r="B5814" s="3">
        <v>45480</v>
      </c>
      <c r="C5814" t="s">
        <v>2318</v>
      </c>
      <c r="D5814" t="s">
        <v>30</v>
      </c>
      <c r="E5814" t="s">
        <v>19</v>
      </c>
      <c r="F5814" t="s">
        <v>31</v>
      </c>
      <c r="G5814">
        <v>1</v>
      </c>
      <c r="H5814" s="5">
        <v>986.7</v>
      </c>
      <c r="I5814" s="5">
        <v>0.12</v>
      </c>
      <c r="J5814" s="5">
        <v>868.29600000000005</v>
      </c>
      <c r="K5814" s="5">
        <v>179.1365543891734</v>
      </c>
      <c r="L5814">
        <f>YEAR(SalesData[Order Date])</f>
        <v>2024</v>
      </c>
      <c r="M5814">
        <f>MONTH(SalesData[Order Date])</f>
        <v>7</v>
      </c>
      <c r="N5814" t="str">
        <f>TEXT(SalesData[[#This Row],[Order Date]], "mmmm")</f>
        <v>July</v>
      </c>
      <c r="O5814" s="7">
        <f>IF(SalesData[Sales]=0,0,SalesData[Profit]/SalesData[Sales])</f>
        <v>0.20630816494510326</v>
      </c>
      <c r="P5814" s="8">
        <f t="shared" si="90"/>
        <v>1.2161751292186074E-4</v>
      </c>
      <c r="Q5814" t="str">
        <f>IF(SalesData[[#This Row],[Discount]]&gt;0, "Yes", "No")</f>
        <v>Yes</v>
      </c>
      <c r="R5814" t="str">
        <f>TEXT(SalesData[[#This Row],[Order Date]],"mmm-yyyy")</f>
        <v>Jul-2024</v>
      </c>
      <c r="S5814">
        <f>YEAR(SalesData[[#This Row],[Order Date]])*100 + MONTH(SalesData[[#This Row],[Order Date]])</f>
        <v>202407</v>
      </c>
    </row>
    <row r="5815" spans="1:19" x14ac:dyDescent="0.3">
      <c r="A5815" t="s">
        <v>2394</v>
      </c>
      <c r="B5815" s="3">
        <v>45504</v>
      </c>
      <c r="C5815" t="s">
        <v>2395</v>
      </c>
      <c r="D5815" t="s">
        <v>13</v>
      </c>
      <c r="E5815" t="s">
        <v>26</v>
      </c>
      <c r="F5815" t="s">
        <v>44</v>
      </c>
      <c r="G5815">
        <v>3</v>
      </c>
      <c r="H5815" s="5">
        <v>40.29</v>
      </c>
      <c r="I5815" s="5">
        <v>0.25</v>
      </c>
      <c r="J5815" s="5">
        <v>90.652500000000003</v>
      </c>
      <c r="K5815" s="5">
        <v>8.3223724275909223</v>
      </c>
      <c r="L5815">
        <f>YEAR(SalesData[Order Date])</f>
        <v>2024</v>
      </c>
      <c r="M5815">
        <f>MONTH(SalesData[Order Date])</f>
        <v>7</v>
      </c>
      <c r="N5815" t="str">
        <f>TEXT(SalesData[[#This Row],[Order Date]], "mmmm")</f>
        <v>July</v>
      </c>
      <c r="O5815" s="7">
        <f>IF(SalesData[Sales]=0,0,SalesData[Profit]/SalesData[Sales])</f>
        <v>9.1805216928280212E-2</v>
      </c>
      <c r="P5815" s="8">
        <f t="shared" si="90"/>
        <v>2.0683378836766774E-3</v>
      </c>
      <c r="Q5815" t="str">
        <f>IF(SalesData[[#This Row],[Discount]]&gt;0, "Yes", "No")</f>
        <v>Yes</v>
      </c>
      <c r="R5815" t="str">
        <f>TEXT(SalesData[[#This Row],[Order Date]],"mmm-yyyy")</f>
        <v>Jul-2024</v>
      </c>
      <c r="S5815">
        <f>YEAR(SalesData[[#This Row],[Order Date]])*100 + MONTH(SalesData[[#This Row],[Order Date]])</f>
        <v>202407</v>
      </c>
    </row>
    <row r="5816" spans="1:19" x14ac:dyDescent="0.3">
      <c r="A5816" t="s">
        <v>2400</v>
      </c>
      <c r="B5816" s="3">
        <v>45497</v>
      </c>
      <c r="C5816" t="s">
        <v>2401</v>
      </c>
      <c r="D5816" t="s">
        <v>23</v>
      </c>
      <c r="E5816" t="s">
        <v>26</v>
      </c>
      <c r="F5816" t="s">
        <v>31</v>
      </c>
      <c r="G5816">
        <v>6</v>
      </c>
      <c r="H5816" s="5">
        <v>850.97</v>
      </c>
      <c r="I5816" s="5">
        <v>0.09</v>
      </c>
      <c r="J5816" s="5">
        <v>4646.2961999999998</v>
      </c>
      <c r="K5816" s="5">
        <v>283.08216481307022</v>
      </c>
      <c r="L5816">
        <f>YEAR(SalesData[Order Date])</f>
        <v>2024</v>
      </c>
      <c r="M5816">
        <f>MONTH(SalesData[Order Date])</f>
        <v>7</v>
      </c>
      <c r="N5816" t="str">
        <f>TEXT(SalesData[[#This Row],[Order Date]], "mmmm")</f>
        <v>July</v>
      </c>
      <c r="O5816" s="7">
        <f>IF(SalesData[Sales]=0,0,SalesData[Profit]/SalesData[Sales])</f>
        <v>6.0926413777294318E-2</v>
      </c>
      <c r="P5816" s="8">
        <f t="shared" si="90"/>
        <v>1.76269433705066E-5</v>
      </c>
      <c r="Q5816" t="str">
        <f>IF(SalesData[[#This Row],[Discount]]&gt;0, "Yes", "No")</f>
        <v>Yes</v>
      </c>
      <c r="R5816" t="str">
        <f>TEXT(SalesData[[#This Row],[Order Date]],"mmm-yyyy")</f>
        <v>Jul-2024</v>
      </c>
      <c r="S5816">
        <f>YEAR(SalesData[[#This Row],[Order Date]])*100 + MONTH(SalesData[[#This Row],[Order Date]])</f>
        <v>202407</v>
      </c>
    </row>
    <row r="5817" spans="1:19" x14ac:dyDescent="0.3">
      <c r="A5817" t="s">
        <v>2402</v>
      </c>
      <c r="B5817" s="3">
        <v>45485</v>
      </c>
      <c r="C5817" t="s">
        <v>2403</v>
      </c>
      <c r="D5817" t="s">
        <v>13</v>
      </c>
      <c r="E5817" t="s">
        <v>14</v>
      </c>
      <c r="F5817" t="s">
        <v>20</v>
      </c>
      <c r="G5817">
        <v>2</v>
      </c>
      <c r="H5817" s="5">
        <v>689.54</v>
      </c>
      <c r="I5817" s="5">
        <v>0.17</v>
      </c>
      <c r="J5817" s="5">
        <v>1144.6364000000001</v>
      </c>
      <c r="K5817" s="5">
        <v>327.09151012988161</v>
      </c>
      <c r="L5817">
        <f>YEAR(SalesData[Order Date])</f>
        <v>2024</v>
      </c>
      <c r="M5817">
        <f>MONTH(SalesData[Order Date])</f>
        <v>7</v>
      </c>
      <c r="N5817" t="str">
        <f>TEXT(SalesData[[#This Row],[Order Date]], "mmmm")</f>
        <v>July</v>
      </c>
      <c r="O5817" s="7">
        <f>IF(SalesData[Sales]=0,0,SalesData[Profit]/SalesData[Sales])</f>
        <v>0.28576018561866595</v>
      </c>
      <c r="P5817" s="8">
        <f t="shared" si="90"/>
        <v>1.232705861878934E-4</v>
      </c>
      <c r="Q5817" t="str">
        <f>IF(SalesData[[#This Row],[Discount]]&gt;0, "Yes", "No")</f>
        <v>Yes</v>
      </c>
      <c r="R5817" t="str">
        <f>TEXT(SalesData[[#This Row],[Order Date]],"mmm-yyyy")</f>
        <v>Jul-2024</v>
      </c>
      <c r="S5817">
        <f>YEAR(SalesData[[#This Row],[Order Date]])*100 + MONTH(SalesData[[#This Row],[Order Date]])</f>
        <v>202407</v>
      </c>
    </row>
    <row r="5818" spans="1:19" x14ac:dyDescent="0.3">
      <c r="A5818" t="s">
        <v>2408</v>
      </c>
      <c r="B5818" s="3">
        <v>45478</v>
      </c>
      <c r="C5818" t="s">
        <v>2409</v>
      </c>
      <c r="D5818" t="s">
        <v>13</v>
      </c>
      <c r="E5818" t="s">
        <v>26</v>
      </c>
      <c r="F5818" t="s">
        <v>15</v>
      </c>
      <c r="G5818">
        <v>4</v>
      </c>
      <c r="H5818" s="5">
        <v>245.37</v>
      </c>
      <c r="I5818" s="5">
        <v>0.28000000000000003</v>
      </c>
      <c r="J5818" s="5">
        <v>706.66560000000004</v>
      </c>
      <c r="K5818" s="5">
        <v>157.62466552567011</v>
      </c>
      <c r="L5818">
        <f>YEAR(SalesData[Order Date])</f>
        <v>2024</v>
      </c>
      <c r="M5818">
        <f>MONTH(SalesData[Order Date])</f>
        <v>7</v>
      </c>
      <c r="N5818" t="str">
        <f>TEXT(SalesData[[#This Row],[Order Date]], "mmmm")</f>
        <v>July</v>
      </c>
      <c r="O5818" s="7">
        <f>IF(SalesData[Sales]=0,0,SalesData[Profit]/SalesData[Sales])</f>
        <v>0.22305410865573491</v>
      </c>
      <c r="P5818" s="8">
        <f t="shared" si="90"/>
        <v>2.852834494844521E-4</v>
      </c>
      <c r="Q5818" t="str">
        <f>IF(SalesData[[#This Row],[Discount]]&gt;0, "Yes", "No")</f>
        <v>Yes</v>
      </c>
      <c r="R5818" t="str">
        <f>TEXT(SalesData[[#This Row],[Order Date]],"mmm-yyyy")</f>
        <v>Jul-2024</v>
      </c>
      <c r="S5818">
        <f>YEAR(SalesData[[#This Row],[Order Date]])*100 + MONTH(SalesData[[#This Row],[Order Date]])</f>
        <v>202407</v>
      </c>
    </row>
    <row r="5819" spans="1:19" x14ac:dyDescent="0.3">
      <c r="A5819" t="s">
        <v>2492</v>
      </c>
      <c r="B5819" s="3">
        <v>45476</v>
      </c>
      <c r="C5819" t="s">
        <v>2493</v>
      </c>
      <c r="D5819" t="s">
        <v>13</v>
      </c>
      <c r="E5819" t="s">
        <v>14</v>
      </c>
      <c r="F5819" t="s">
        <v>20</v>
      </c>
      <c r="G5819">
        <v>9</v>
      </c>
      <c r="H5819" s="5">
        <v>929.27</v>
      </c>
      <c r="I5819" s="5">
        <v>0.2</v>
      </c>
      <c r="J5819" s="5">
        <v>6690.7440000000006</v>
      </c>
      <c r="K5819" s="5">
        <v>519.4333996852605</v>
      </c>
      <c r="L5819">
        <f>YEAR(SalesData[Order Date])</f>
        <v>2024</v>
      </c>
      <c r="M5819">
        <f>MONTH(SalesData[Order Date])</f>
        <v>7</v>
      </c>
      <c r="N5819" t="str">
        <f>TEXT(SalesData[[#This Row],[Order Date]], "mmmm")</f>
        <v>July</v>
      </c>
      <c r="O5819" s="7">
        <f>IF(SalesData[Sales]=0,0,SalesData[Profit]/SalesData[Sales])</f>
        <v>7.7634624742070599E-2</v>
      </c>
      <c r="P5819" s="8">
        <f t="shared" si="90"/>
        <v>2.3913633521174925E-5</v>
      </c>
      <c r="Q5819" t="str">
        <f>IF(SalesData[[#This Row],[Discount]]&gt;0, "Yes", "No")</f>
        <v>Yes</v>
      </c>
      <c r="R5819" t="str">
        <f>TEXT(SalesData[[#This Row],[Order Date]],"mmm-yyyy")</f>
        <v>Jul-2024</v>
      </c>
      <c r="S5819">
        <f>YEAR(SalesData[[#This Row],[Order Date]])*100 + MONTH(SalesData[[#This Row],[Order Date]])</f>
        <v>202407</v>
      </c>
    </row>
    <row r="5820" spans="1:19" x14ac:dyDescent="0.3">
      <c r="A5820" t="s">
        <v>2580</v>
      </c>
      <c r="B5820" s="3">
        <v>45493</v>
      </c>
      <c r="C5820" t="s">
        <v>2581</v>
      </c>
      <c r="D5820" t="s">
        <v>13</v>
      </c>
      <c r="E5820" t="s">
        <v>26</v>
      </c>
      <c r="F5820" t="s">
        <v>15</v>
      </c>
      <c r="G5820">
        <v>5</v>
      </c>
      <c r="H5820" s="5">
        <v>8.2200000000000006</v>
      </c>
      <c r="I5820" s="5">
        <v>0.25</v>
      </c>
      <c r="J5820" s="5">
        <v>30.824999999999999</v>
      </c>
      <c r="K5820" s="5">
        <v>9.144973715846703</v>
      </c>
      <c r="L5820">
        <f>YEAR(SalesData[Order Date])</f>
        <v>2024</v>
      </c>
      <c r="M5820">
        <f>MONTH(SalesData[Order Date])</f>
        <v>7</v>
      </c>
      <c r="N5820" t="str">
        <f>TEXT(SalesData[[#This Row],[Order Date]], "mmmm")</f>
        <v>July</v>
      </c>
      <c r="O5820" s="7">
        <f>IF(SalesData[Sales]=0,0,SalesData[Profit]/SalesData[Sales])</f>
        <v>0.2966739242772653</v>
      </c>
      <c r="P5820" s="8">
        <f t="shared" si="90"/>
        <v>6.0827250608272501E-3</v>
      </c>
      <c r="Q5820" t="str">
        <f>IF(SalesData[[#This Row],[Discount]]&gt;0, "Yes", "No")</f>
        <v>Yes</v>
      </c>
      <c r="R5820" t="str">
        <f>TEXT(SalesData[[#This Row],[Order Date]],"mmm-yyyy")</f>
        <v>Jul-2024</v>
      </c>
      <c r="S5820">
        <f>YEAR(SalesData[[#This Row],[Order Date]])*100 + MONTH(SalesData[[#This Row],[Order Date]])</f>
        <v>202407</v>
      </c>
    </row>
    <row r="5821" spans="1:19" x14ac:dyDescent="0.3">
      <c r="A5821" t="s">
        <v>2592</v>
      </c>
      <c r="B5821" s="3">
        <v>45482</v>
      </c>
      <c r="C5821" t="s">
        <v>2593</v>
      </c>
      <c r="D5821" t="s">
        <v>23</v>
      </c>
      <c r="E5821" t="s">
        <v>19</v>
      </c>
      <c r="F5821" t="s">
        <v>31</v>
      </c>
      <c r="G5821">
        <v>5</v>
      </c>
      <c r="H5821" s="5">
        <v>119.8</v>
      </c>
      <c r="I5821" s="5">
        <v>0.16</v>
      </c>
      <c r="J5821" s="5">
        <v>503.16</v>
      </c>
      <c r="K5821" s="5">
        <v>143.17508904767939</v>
      </c>
      <c r="L5821">
        <f>YEAR(SalesData[Order Date])</f>
        <v>2024</v>
      </c>
      <c r="M5821">
        <f>MONTH(SalesData[Order Date])</f>
        <v>7</v>
      </c>
      <c r="N5821" t="str">
        <f>TEXT(SalesData[[#This Row],[Order Date]], "mmmm")</f>
        <v>July</v>
      </c>
      <c r="O5821" s="7">
        <f>IF(SalesData[Sales]=0,0,SalesData[Profit]/SalesData[Sales])</f>
        <v>0.28455181065203788</v>
      </c>
      <c r="P5821" s="8">
        <f t="shared" si="90"/>
        <v>2.6711185308848082E-4</v>
      </c>
      <c r="Q5821" t="str">
        <f>IF(SalesData[[#This Row],[Discount]]&gt;0, "Yes", "No")</f>
        <v>Yes</v>
      </c>
      <c r="R5821" t="str">
        <f>TEXT(SalesData[[#This Row],[Order Date]],"mmm-yyyy")</f>
        <v>Jul-2024</v>
      </c>
      <c r="S5821">
        <f>YEAR(SalesData[[#This Row],[Order Date]])*100 + MONTH(SalesData[[#This Row],[Order Date]])</f>
        <v>202407</v>
      </c>
    </row>
    <row r="5822" spans="1:19" x14ac:dyDescent="0.3">
      <c r="A5822" t="s">
        <v>2814</v>
      </c>
      <c r="B5822" s="3">
        <v>45478</v>
      </c>
      <c r="C5822" t="s">
        <v>2815</v>
      </c>
      <c r="D5822" t="s">
        <v>18</v>
      </c>
      <c r="E5822" t="s">
        <v>14</v>
      </c>
      <c r="F5822" t="s">
        <v>27</v>
      </c>
      <c r="G5822">
        <v>9</v>
      </c>
      <c r="H5822" s="5">
        <v>706.82</v>
      </c>
      <c r="I5822" s="5">
        <v>0.15</v>
      </c>
      <c r="J5822" s="5">
        <v>5407.1729999999998</v>
      </c>
      <c r="K5822" s="5">
        <v>454.9685763510646</v>
      </c>
      <c r="L5822">
        <f>YEAR(SalesData[Order Date])</f>
        <v>2024</v>
      </c>
      <c r="M5822">
        <f>MONTH(SalesData[Order Date])</f>
        <v>7</v>
      </c>
      <c r="N5822" t="str">
        <f>TEXT(SalesData[[#This Row],[Order Date]], "mmmm")</f>
        <v>July</v>
      </c>
      <c r="O5822" s="7">
        <f>IF(SalesData[Sales]=0,0,SalesData[Profit]/SalesData[Sales])</f>
        <v>8.4141671877534643E-2</v>
      </c>
      <c r="P5822" s="8">
        <f t="shared" si="90"/>
        <v>2.3579789291002893E-5</v>
      </c>
      <c r="Q5822" t="str">
        <f>IF(SalesData[[#This Row],[Discount]]&gt;0, "Yes", "No")</f>
        <v>Yes</v>
      </c>
      <c r="R5822" t="str">
        <f>TEXT(SalesData[[#This Row],[Order Date]],"mmm-yyyy")</f>
        <v>Jul-2024</v>
      </c>
      <c r="S5822">
        <f>YEAR(SalesData[[#This Row],[Order Date]])*100 + MONTH(SalesData[[#This Row],[Order Date]])</f>
        <v>202407</v>
      </c>
    </row>
    <row r="5823" spans="1:19" x14ac:dyDescent="0.3">
      <c r="A5823" t="s">
        <v>2864</v>
      </c>
      <c r="B5823" s="3">
        <v>45484</v>
      </c>
      <c r="C5823" t="s">
        <v>2865</v>
      </c>
      <c r="D5823" t="s">
        <v>23</v>
      </c>
      <c r="E5823" t="s">
        <v>14</v>
      </c>
      <c r="F5823" t="s">
        <v>31</v>
      </c>
      <c r="G5823">
        <v>3</v>
      </c>
      <c r="H5823" s="5">
        <v>72.91</v>
      </c>
      <c r="I5823" s="5">
        <v>0.26</v>
      </c>
      <c r="J5823" s="5">
        <v>161.86019999999999</v>
      </c>
      <c r="K5823" s="5">
        <v>44.348914582313093</v>
      </c>
      <c r="L5823">
        <f>YEAR(SalesData[Order Date])</f>
        <v>2024</v>
      </c>
      <c r="M5823">
        <f>MONTH(SalesData[Order Date])</f>
        <v>7</v>
      </c>
      <c r="N5823" t="str">
        <f>TEXT(SalesData[[#This Row],[Order Date]], "mmmm")</f>
        <v>July</v>
      </c>
      <c r="O5823" s="7">
        <f>IF(SalesData[Sales]=0,0,SalesData[Profit]/SalesData[Sales])</f>
        <v>0.27399517968168269</v>
      </c>
      <c r="P5823" s="8">
        <f t="shared" si="90"/>
        <v>1.1886801078955791E-3</v>
      </c>
      <c r="Q5823" t="str">
        <f>IF(SalesData[[#This Row],[Discount]]&gt;0, "Yes", "No")</f>
        <v>Yes</v>
      </c>
      <c r="R5823" t="str">
        <f>TEXT(SalesData[[#This Row],[Order Date]],"mmm-yyyy")</f>
        <v>Jul-2024</v>
      </c>
      <c r="S5823">
        <f>YEAR(SalesData[[#This Row],[Order Date]])*100 + MONTH(SalesData[[#This Row],[Order Date]])</f>
        <v>202407</v>
      </c>
    </row>
    <row r="5824" spans="1:19" x14ac:dyDescent="0.3">
      <c r="A5824" t="s">
        <v>2942</v>
      </c>
      <c r="B5824" s="3">
        <v>45490</v>
      </c>
      <c r="C5824" t="s">
        <v>2943</v>
      </c>
      <c r="D5824" t="s">
        <v>13</v>
      </c>
      <c r="E5824" t="s">
        <v>19</v>
      </c>
      <c r="F5824" t="s">
        <v>53</v>
      </c>
      <c r="G5824">
        <v>1</v>
      </c>
      <c r="H5824" s="5">
        <v>464.37</v>
      </c>
      <c r="I5824" s="5">
        <v>0.02</v>
      </c>
      <c r="J5824" s="5">
        <v>455.08260000000001</v>
      </c>
      <c r="K5824" s="5">
        <v>130.6578352500575</v>
      </c>
      <c r="L5824">
        <f>YEAR(SalesData[Order Date])</f>
        <v>2024</v>
      </c>
      <c r="M5824">
        <f>MONTH(SalesData[Order Date])</f>
        <v>7</v>
      </c>
      <c r="N5824" t="str">
        <f>TEXT(SalesData[[#This Row],[Order Date]], "mmmm")</f>
        <v>July</v>
      </c>
      <c r="O5824" s="7">
        <f>IF(SalesData[Sales]=0,0,SalesData[Profit]/SalesData[Sales])</f>
        <v>0.28710795633596514</v>
      </c>
      <c r="P5824" s="8">
        <f t="shared" si="90"/>
        <v>4.3069104377974461E-5</v>
      </c>
      <c r="Q5824" t="str">
        <f>IF(SalesData[[#This Row],[Discount]]&gt;0, "Yes", "No")</f>
        <v>Yes</v>
      </c>
      <c r="R5824" t="str">
        <f>TEXT(SalesData[[#This Row],[Order Date]],"mmm-yyyy")</f>
        <v>Jul-2024</v>
      </c>
      <c r="S5824">
        <f>YEAR(SalesData[[#This Row],[Order Date]])*100 + MONTH(SalesData[[#This Row],[Order Date]])</f>
        <v>202407</v>
      </c>
    </row>
    <row r="5825" spans="1:19" x14ac:dyDescent="0.3">
      <c r="A5825" t="s">
        <v>2983</v>
      </c>
      <c r="B5825" s="3">
        <v>45496</v>
      </c>
      <c r="C5825" t="s">
        <v>2984</v>
      </c>
      <c r="D5825" t="s">
        <v>13</v>
      </c>
      <c r="E5825" t="s">
        <v>26</v>
      </c>
      <c r="F5825" t="s">
        <v>44</v>
      </c>
      <c r="G5825">
        <v>2</v>
      </c>
      <c r="H5825" s="5">
        <v>746.84</v>
      </c>
      <c r="I5825" s="5">
        <v>0.19</v>
      </c>
      <c r="J5825" s="5">
        <v>1209.8807999999999</v>
      </c>
      <c r="K5825" s="5">
        <v>324.74287405837248</v>
      </c>
      <c r="L5825">
        <f>YEAR(SalesData[Order Date])</f>
        <v>2024</v>
      </c>
      <c r="M5825">
        <f>MONTH(SalesData[Order Date])</f>
        <v>7</v>
      </c>
      <c r="N5825" t="str">
        <f>TEXT(SalesData[[#This Row],[Order Date]], "mmmm")</f>
        <v>July</v>
      </c>
      <c r="O5825" s="7">
        <f>IF(SalesData[Sales]=0,0,SalesData[Profit]/SalesData[Sales])</f>
        <v>0.26840898215623599</v>
      </c>
      <c r="P5825" s="8">
        <f t="shared" si="90"/>
        <v>1.2720261367896738E-4</v>
      </c>
      <c r="Q5825" t="str">
        <f>IF(SalesData[[#This Row],[Discount]]&gt;0, "Yes", "No")</f>
        <v>Yes</v>
      </c>
      <c r="R5825" t="str">
        <f>TEXT(SalesData[[#This Row],[Order Date]],"mmm-yyyy")</f>
        <v>Jul-2024</v>
      </c>
      <c r="S5825">
        <f>YEAR(SalesData[[#This Row],[Order Date]])*100 + MONTH(SalesData[[#This Row],[Order Date]])</f>
        <v>202407</v>
      </c>
    </row>
    <row r="5826" spans="1:19" x14ac:dyDescent="0.3">
      <c r="A5826" t="s">
        <v>3077</v>
      </c>
      <c r="B5826" s="3">
        <v>45501</v>
      </c>
      <c r="C5826" t="s">
        <v>3078</v>
      </c>
      <c r="D5826" t="s">
        <v>18</v>
      </c>
      <c r="E5826" t="s">
        <v>14</v>
      </c>
      <c r="F5826" t="s">
        <v>91</v>
      </c>
      <c r="G5826">
        <v>8</v>
      </c>
      <c r="H5826" s="5">
        <v>15.57</v>
      </c>
      <c r="I5826" s="5">
        <v>0.27</v>
      </c>
      <c r="J5826" s="5">
        <v>90.928799999999995</v>
      </c>
      <c r="K5826" s="5">
        <v>10.88138311182917</v>
      </c>
      <c r="L5826">
        <f>YEAR(SalesData[Order Date])</f>
        <v>2024</v>
      </c>
      <c r="M5826">
        <f>MONTH(SalesData[Order Date])</f>
        <v>7</v>
      </c>
      <c r="N5826" t="str">
        <f>TEXT(SalesData[[#This Row],[Order Date]], "mmmm")</f>
        <v>July</v>
      </c>
      <c r="O5826" s="7">
        <f>IF(SalesData[Sales]=0,0,SalesData[Profit]/SalesData[Sales])</f>
        <v>0.11966926993239953</v>
      </c>
      <c r="P5826" s="8">
        <f t="shared" ref="P5826:P5889" si="91">IF(H:H*G:G=0, 0, (I:I/(H:H*G:G)))</f>
        <v>2.1676300578034684E-3</v>
      </c>
      <c r="Q5826" t="str">
        <f>IF(SalesData[[#This Row],[Discount]]&gt;0, "Yes", "No")</f>
        <v>Yes</v>
      </c>
      <c r="R5826" t="str">
        <f>TEXT(SalesData[[#This Row],[Order Date]],"mmm-yyyy")</f>
        <v>Jul-2024</v>
      </c>
      <c r="S5826">
        <f>YEAR(SalesData[[#This Row],[Order Date]])*100 + MONTH(SalesData[[#This Row],[Order Date]])</f>
        <v>202407</v>
      </c>
    </row>
    <row r="5827" spans="1:19" x14ac:dyDescent="0.3">
      <c r="A5827" t="s">
        <v>3083</v>
      </c>
      <c r="B5827" s="3">
        <v>45484</v>
      </c>
      <c r="C5827" t="s">
        <v>3084</v>
      </c>
      <c r="D5827" t="s">
        <v>30</v>
      </c>
      <c r="E5827" t="s">
        <v>14</v>
      </c>
      <c r="F5827" t="s">
        <v>53</v>
      </c>
      <c r="G5827">
        <v>5</v>
      </c>
      <c r="H5827" s="5">
        <v>16.79</v>
      </c>
      <c r="I5827" s="5">
        <v>7.0000000000000007E-2</v>
      </c>
      <c r="J5827" s="5">
        <v>78.073499999999981</v>
      </c>
      <c r="K5827" s="5">
        <v>8.8482842086341602</v>
      </c>
      <c r="L5827">
        <f>YEAR(SalesData[Order Date])</f>
        <v>2024</v>
      </c>
      <c r="M5827">
        <f>MONTH(SalesData[Order Date])</f>
        <v>7</v>
      </c>
      <c r="N5827" t="str">
        <f>TEXT(SalesData[[#This Row],[Order Date]], "mmmm")</f>
        <v>July</v>
      </c>
      <c r="O5827" s="7">
        <f>IF(SalesData[Sales]=0,0,SalesData[Profit]/SalesData[Sales])</f>
        <v>0.11333274681721919</v>
      </c>
      <c r="P5827" s="8">
        <f t="shared" si="91"/>
        <v>8.3382966051220983E-4</v>
      </c>
      <c r="Q5827" t="str">
        <f>IF(SalesData[[#This Row],[Discount]]&gt;0, "Yes", "No")</f>
        <v>Yes</v>
      </c>
      <c r="R5827" t="str">
        <f>TEXT(SalesData[[#This Row],[Order Date]],"mmm-yyyy")</f>
        <v>Jul-2024</v>
      </c>
      <c r="S5827">
        <f>YEAR(SalesData[[#This Row],[Order Date]])*100 + MONTH(SalesData[[#This Row],[Order Date]])</f>
        <v>202407</v>
      </c>
    </row>
    <row r="5828" spans="1:19" x14ac:dyDescent="0.3">
      <c r="A5828" t="s">
        <v>3228</v>
      </c>
      <c r="B5828" s="3">
        <v>45491</v>
      </c>
      <c r="C5828" t="s">
        <v>3229</v>
      </c>
      <c r="D5828" t="s">
        <v>18</v>
      </c>
      <c r="E5828" t="s">
        <v>26</v>
      </c>
      <c r="F5828" t="s">
        <v>44</v>
      </c>
      <c r="G5828">
        <v>1</v>
      </c>
      <c r="H5828" s="5">
        <v>775.31</v>
      </c>
      <c r="I5828" s="5">
        <v>0.22</v>
      </c>
      <c r="J5828" s="5">
        <v>604.74180000000001</v>
      </c>
      <c r="K5828" s="5">
        <v>98.687037605486935</v>
      </c>
      <c r="L5828">
        <f>YEAR(SalesData[Order Date])</f>
        <v>2024</v>
      </c>
      <c r="M5828">
        <f>MONTH(SalesData[Order Date])</f>
        <v>7</v>
      </c>
      <c r="N5828" t="str">
        <f>TEXT(SalesData[[#This Row],[Order Date]], "mmmm")</f>
        <v>July</v>
      </c>
      <c r="O5828" s="7">
        <f>IF(SalesData[Sales]=0,0,SalesData[Profit]/SalesData[Sales])</f>
        <v>0.16318871558983838</v>
      </c>
      <c r="P5828" s="8">
        <f t="shared" si="91"/>
        <v>2.8375746475603307E-4</v>
      </c>
      <c r="Q5828" t="str">
        <f>IF(SalesData[[#This Row],[Discount]]&gt;0, "Yes", "No")</f>
        <v>Yes</v>
      </c>
      <c r="R5828" t="str">
        <f>TEXT(SalesData[[#This Row],[Order Date]],"mmm-yyyy")</f>
        <v>Jul-2024</v>
      </c>
      <c r="S5828">
        <f>YEAR(SalesData[[#This Row],[Order Date]])*100 + MONTH(SalesData[[#This Row],[Order Date]])</f>
        <v>202407</v>
      </c>
    </row>
    <row r="5829" spans="1:19" x14ac:dyDescent="0.3">
      <c r="A5829" t="s">
        <v>3302</v>
      </c>
      <c r="B5829" s="3">
        <v>45487</v>
      </c>
      <c r="C5829" t="s">
        <v>3303</v>
      </c>
      <c r="D5829" t="s">
        <v>30</v>
      </c>
      <c r="E5829" t="s">
        <v>14</v>
      </c>
      <c r="F5829" t="s">
        <v>44</v>
      </c>
      <c r="G5829">
        <v>1</v>
      </c>
      <c r="H5829" s="5">
        <v>265.08999999999997</v>
      </c>
      <c r="I5829" s="5">
        <v>0.28999999999999998</v>
      </c>
      <c r="J5829" s="5">
        <v>188.2139</v>
      </c>
      <c r="K5829" s="5">
        <v>20.408187223802489</v>
      </c>
      <c r="L5829">
        <f>YEAR(SalesData[Order Date])</f>
        <v>2024</v>
      </c>
      <c r="M5829">
        <f>MONTH(SalesData[Order Date])</f>
        <v>7</v>
      </c>
      <c r="N5829" t="str">
        <f>TEXT(SalesData[[#This Row],[Order Date]], "mmmm")</f>
        <v>July</v>
      </c>
      <c r="O5829" s="7">
        <f>IF(SalesData[Sales]=0,0,SalesData[Profit]/SalesData[Sales])</f>
        <v>0.10843081846666208</v>
      </c>
      <c r="P5829" s="8">
        <f t="shared" si="91"/>
        <v>1.0939680863103097E-3</v>
      </c>
      <c r="Q5829" t="str">
        <f>IF(SalesData[[#This Row],[Discount]]&gt;0, "Yes", "No")</f>
        <v>Yes</v>
      </c>
      <c r="R5829" t="str">
        <f>TEXT(SalesData[[#This Row],[Order Date]],"mmm-yyyy")</f>
        <v>Jul-2024</v>
      </c>
      <c r="S5829">
        <f>YEAR(SalesData[[#This Row],[Order Date]])*100 + MONTH(SalesData[[#This Row],[Order Date]])</f>
        <v>202407</v>
      </c>
    </row>
    <row r="5830" spans="1:19" x14ac:dyDescent="0.3">
      <c r="A5830" t="s">
        <v>3362</v>
      </c>
      <c r="B5830" s="3">
        <v>45498</v>
      </c>
      <c r="C5830" t="s">
        <v>3363</v>
      </c>
      <c r="D5830" t="s">
        <v>30</v>
      </c>
      <c r="E5830" t="s">
        <v>14</v>
      </c>
      <c r="F5830" t="s">
        <v>20</v>
      </c>
      <c r="G5830">
        <v>6</v>
      </c>
      <c r="H5830" s="5">
        <v>308</v>
      </c>
      <c r="I5830" s="5">
        <v>0.08</v>
      </c>
      <c r="J5830" s="5">
        <v>1700.16</v>
      </c>
      <c r="K5830" s="5">
        <v>249.09240165808171</v>
      </c>
      <c r="L5830">
        <f>YEAR(SalesData[Order Date])</f>
        <v>2024</v>
      </c>
      <c r="M5830">
        <f>MONTH(SalesData[Order Date])</f>
        <v>7</v>
      </c>
      <c r="N5830" t="str">
        <f>TEXT(SalesData[[#This Row],[Order Date]], "mmmm")</f>
        <v>July</v>
      </c>
      <c r="O5830" s="7">
        <f>IF(SalesData[Sales]=0,0,SalesData[Profit]/SalesData[Sales])</f>
        <v>0.14651115286683705</v>
      </c>
      <c r="P5830" s="8">
        <f t="shared" si="91"/>
        <v>4.329004329004329E-5</v>
      </c>
      <c r="Q5830" t="str">
        <f>IF(SalesData[[#This Row],[Discount]]&gt;0, "Yes", "No")</f>
        <v>Yes</v>
      </c>
      <c r="R5830" t="str">
        <f>TEXT(SalesData[[#This Row],[Order Date]],"mmm-yyyy")</f>
        <v>Jul-2024</v>
      </c>
      <c r="S5830">
        <f>YEAR(SalesData[[#This Row],[Order Date]])*100 + MONTH(SalesData[[#This Row],[Order Date]])</f>
        <v>202407</v>
      </c>
    </row>
    <row r="5831" spans="1:19" x14ac:dyDescent="0.3">
      <c r="A5831" t="s">
        <v>3447</v>
      </c>
      <c r="B5831" s="3">
        <v>45500</v>
      </c>
      <c r="C5831" t="s">
        <v>3448</v>
      </c>
      <c r="D5831" t="s">
        <v>18</v>
      </c>
      <c r="E5831" t="s">
        <v>26</v>
      </c>
      <c r="F5831" t="s">
        <v>53</v>
      </c>
      <c r="G5831">
        <v>5</v>
      </c>
      <c r="H5831" s="5">
        <v>556.09</v>
      </c>
      <c r="I5831" s="5">
        <v>0.03</v>
      </c>
      <c r="J5831" s="5">
        <v>2697.0365000000002</v>
      </c>
      <c r="K5831" s="5">
        <v>647.60263094912477</v>
      </c>
      <c r="L5831">
        <f>YEAR(SalesData[Order Date])</f>
        <v>2024</v>
      </c>
      <c r="M5831">
        <f>MONTH(SalesData[Order Date])</f>
        <v>7</v>
      </c>
      <c r="N5831" t="str">
        <f>TEXT(SalesData[[#This Row],[Order Date]], "mmmm")</f>
        <v>July</v>
      </c>
      <c r="O5831" s="7">
        <f>IF(SalesData[Sales]=0,0,SalesData[Profit]/SalesData[Sales])</f>
        <v>0.24011637623336751</v>
      </c>
      <c r="P5831" s="8">
        <f t="shared" si="91"/>
        <v>1.0789620385189446E-5</v>
      </c>
      <c r="Q5831" t="str">
        <f>IF(SalesData[[#This Row],[Discount]]&gt;0, "Yes", "No")</f>
        <v>Yes</v>
      </c>
      <c r="R5831" t="str">
        <f>TEXT(SalesData[[#This Row],[Order Date]],"mmm-yyyy")</f>
        <v>Jul-2024</v>
      </c>
      <c r="S5831">
        <f>YEAR(SalesData[[#This Row],[Order Date]])*100 + MONTH(SalesData[[#This Row],[Order Date]])</f>
        <v>202407</v>
      </c>
    </row>
    <row r="5832" spans="1:19" x14ac:dyDescent="0.3">
      <c r="A5832" t="s">
        <v>3455</v>
      </c>
      <c r="B5832" s="3">
        <v>45489</v>
      </c>
      <c r="C5832" t="s">
        <v>3456</v>
      </c>
      <c r="D5832" t="s">
        <v>18</v>
      </c>
      <c r="E5832" t="s">
        <v>14</v>
      </c>
      <c r="F5832" t="s">
        <v>15</v>
      </c>
      <c r="G5832">
        <v>2</v>
      </c>
      <c r="H5832" s="5">
        <v>413.33</v>
      </c>
      <c r="I5832" s="5">
        <v>0.09</v>
      </c>
      <c r="J5832" s="5">
        <v>752.26059999999995</v>
      </c>
      <c r="K5832" s="5">
        <v>216.33524884345479</v>
      </c>
      <c r="L5832">
        <f>YEAR(SalesData[Order Date])</f>
        <v>2024</v>
      </c>
      <c r="M5832">
        <f>MONTH(SalesData[Order Date])</f>
        <v>7</v>
      </c>
      <c r="N5832" t="str">
        <f>TEXT(SalesData[[#This Row],[Order Date]], "mmmm")</f>
        <v>July</v>
      </c>
      <c r="O5832" s="7">
        <f>IF(SalesData[Sales]=0,0,SalesData[Profit]/SalesData[Sales])</f>
        <v>0.28758019341097329</v>
      </c>
      <c r="P5832" s="8">
        <f t="shared" si="91"/>
        <v>1.0887184574069146E-4</v>
      </c>
      <c r="Q5832" t="str">
        <f>IF(SalesData[[#This Row],[Discount]]&gt;0, "Yes", "No")</f>
        <v>Yes</v>
      </c>
      <c r="R5832" t="str">
        <f>TEXT(SalesData[[#This Row],[Order Date]],"mmm-yyyy")</f>
        <v>Jul-2024</v>
      </c>
      <c r="S5832">
        <f>YEAR(SalesData[[#This Row],[Order Date]])*100 + MONTH(SalesData[[#This Row],[Order Date]])</f>
        <v>202407</v>
      </c>
    </row>
    <row r="5833" spans="1:19" x14ac:dyDescent="0.3">
      <c r="A5833" t="s">
        <v>3489</v>
      </c>
      <c r="B5833" s="3">
        <v>45491</v>
      </c>
      <c r="C5833" t="s">
        <v>3490</v>
      </c>
      <c r="D5833" t="s">
        <v>30</v>
      </c>
      <c r="E5833" t="s">
        <v>26</v>
      </c>
      <c r="F5833" t="s">
        <v>31</v>
      </c>
      <c r="G5833">
        <v>1</v>
      </c>
      <c r="H5833" s="5">
        <v>679.23</v>
      </c>
      <c r="I5833" s="5">
        <v>0.14000000000000001</v>
      </c>
      <c r="J5833" s="5">
        <v>584.13779999999997</v>
      </c>
      <c r="K5833" s="5">
        <v>61.752000291863347</v>
      </c>
      <c r="L5833">
        <f>YEAR(SalesData[Order Date])</f>
        <v>2024</v>
      </c>
      <c r="M5833">
        <f>MONTH(SalesData[Order Date])</f>
        <v>7</v>
      </c>
      <c r="N5833" t="str">
        <f>TEXT(SalesData[[#This Row],[Order Date]], "mmmm")</f>
        <v>July</v>
      </c>
      <c r="O5833" s="7">
        <f>IF(SalesData[Sales]=0,0,SalesData[Profit]/SalesData[Sales])</f>
        <v>0.10571478218301118</v>
      </c>
      <c r="P5833" s="8">
        <f t="shared" si="91"/>
        <v>2.0611574871545721E-4</v>
      </c>
      <c r="Q5833" t="str">
        <f>IF(SalesData[[#This Row],[Discount]]&gt;0, "Yes", "No")</f>
        <v>Yes</v>
      </c>
      <c r="R5833" t="str">
        <f>TEXT(SalesData[[#This Row],[Order Date]],"mmm-yyyy")</f>
        <v>Jul-2024</v>
      </c>
      <c r="S5833">
        <f>YEAR(SalesData[[#This Row],[Order Date]])*100 + MONTH(SalesData[[#This Row],[Order Date]])</f>
        <v>202407</v>
      </c>
    </row>
    <row r="5834" spans="1:19" x14ac:dyDescent="0.3">
      <c r="A5834" t="s">
        <v>3528</v>
      </c>
      <c r="B5834" s="3">
        <v>45477</v>
      </c>
      <c r="C5834" t="s">
        <v>3529</v>
      </c>
      <c r="D5834" t="s">
        <v>18</v>
      </c>
      <c r="E5834" t="s">
        <v>19</v>
      </c>
      <c r="F5834" t="s">
        <v>91</v>
      </c>
      <c r="G5834">
        <v>4</v>
      </c>
      <c r="H5834" s="5">
        <v>919.95</v>
      </c>
      <c r="I5834" s="5">
        <v>0.28000000000000003</v>
      </c>
      <c r="J5834" s="5">
        <v>2649.4560000000001</v>
      </c>
      <c r="K5834" s="5">
        <v>562.93084310239885</v>
      </c>
      <c r="L5834">
        <f>YEAR(SalesData[Order Date])</f>
        <v>2024</v>
      </c>
      <c r="M5834">
        <f>MONTH(SalesData[Order Date])</f>
        <v>7</v>
      </c>
      <c r="N5834" t="str">
        <f>TEXT(SalesData[[#This Row],[Order Date]], "mmmm")</f>
        <v>July</v>
      </c>
      <c r="O5834" s="7">
        <f>IF(SalesData[Sales]=0,0,SalesData[Profit]/SalesData[Sales])</f>
        <v>0.21247034980101531</v>
      </c>
      <c r="P5834" s="8">
        <f t="shared" si="91"/>
        <v>7.6091091907168874E-5</v>
      </c>
      <c r="Q5834" t="str">
        <f>IF(SalesData[[#This Row],[Discount]]&gt;0, "Yes", "No")</f>
        <v>Yes</v>
      </c>
      <c r="R5834" t="str">
        <f>TEXT(SalesData[[#This Row],[Order Date]],"mmm-yyyy")</f>
        <v>Jul-2024</v>
      </c>
      <c r="S5834">
        <f>YEAR(SalesData[[#This Row],[Order Date]])*100 + MONTH(SalesData[[#This Row],[Order Date]])</f>
        <v>202407</v>
      </c>
    </row>
    <row r="5835" spans="1:19" x14ac:dyDescent="0.3">
      <c r="A5835" t="s">
        <v>3626</v>
      </c>
      <c r="B5835" s="3">
        <v>45496</v>
      </c>
      <c r="C5835" t="s">
        <v>3627</v>
      </c>
      <c r="D5835" t="s">
        <v>30</v>
      </c>
      <c r="E5835" t="s">
        <v>14</v>
      </c>
      <c r="F5835" t="s">
        <v>91</v>
      </c>
      <c r="G5835">
        <v>8</v>
      </c>
      <c r="H5835" s="5">
        <v>172.83</v>
      </c>
      <c r="I5835" s="5">
        <v>0.23</v>
      </c>
      <c r="J5835" s="5">
        <v>1064.6328000000001</v>
      </c>
      <c r="K5835" s="5">
        <v>54.693943270012433</v>
      </c>
      <c r="L5835">
        <f>YEAR(SalesData[Order Date])</f>
        <v>2024</v>
      </c>
      <c r="M5835">
        <f>MONTH(SalesData[Order Date])</f>
        <v>7</v>
      </c>
      <c r="N5835" t="str">
        <f>TEXT(SalesData[[#This Row],[Order Date]], "mmmm")</f>
        <v>July</v>
      </c>
      <c r="O5835" s="7">
        <f>IF(SalesData[Sales]=0,0,SalesData[Profit]/SalesData[Sales])</f>
        <v>5.1373528290704955E-2</v>
      </c>
      <c r="P5835" s="8">
        <f t="shared" si="91"/>
        <v>1.66348434878204E-4</v>
      </c>
      <c r="Q5835" t="str">
        <f>IF(SalesData[[#This Row],[Discount]]&gt;0, "Yes", "No")</f>
        <v>Yes</v>
      </c>
      <c r="R5835" t="str">
        <f>TEXT(SalesData[[#This Row],[Order Date]],"mmm-yyyy")</f>
        <v>Jul-2024</v>
      </c>
      <c r="S5835">
        <f>YEAR(SalesData[[#This Row],[Order Date]])*100 + MONTH(SalesData[[#This Row],[Order Date]])</f>
        <v>202407</v>
      </c>
    </row>
    <row r="5836" spans="1:19" x14ac:dyDescent="0.3">
      <c r="A5836" t="s">
        <v>3687</v>
      </c>
      <c r="B5836" s="3">
        <v>45482</v>
      </c>
      <c r="C5836" t="s">
        <v>3688</v>
      </c>
      <c r="D5836" t="s">
        <v>23</v>
      </c>
      <c r="E5836" t="s">
        <v>19</v>
      </c>
      <c r="F5836" t="s">
        <v>91</v>
      </c>
      <c r="G5836">
        <v>8</v>
      </c>
      <c r="H5836" s="5">
        <v>354.48</v>
      </c>
      <c r="I5836" s="5">
        <v>0.25</v>
      </c>
      <c r="J5836" s="5">
        <v>2126.88</v>
      </c>
      <c r="K5836" s="5">
        <v>369.21785969015042</v>
      </c>
      <c r="L5836">
        <f>YEAR(SalesData[Order Date])</f>
        <v>2024</v>
      </c>
      <c r="M5836">
        <f>MONTH(SalesData[Order Date])</f>
        <v>7</v>
      </c>
      <c r="N5836" t="str">
        <f>TEXT(SalesData[[#This Row],[Order Date]], "mmmm")</f>
        <v>July</v>
      </c>
      <c r="O5836" s="7">
        <f>IF(SalesData[Sales]=0,0,SalesData[Profit]/SalesData[Sales])</f>
        <v>0.17359599962863462</v>
      </c>
      <c r="P5836" s="8">
        <f t="shared" si="91"/>
        <v>8.8157300835025947E-5</v>
      </c>
      <c r="Q5836" t="str">
        <f>IF(SalesData[[#This Row],[Discount]]&gt;0, "Yes", "No")</f>
        <v>Yes</v>
      </c>
      <c r="R5836" t="str">
        <f>TEXT(SalesData[[#This Row],[Order Date]],"mmm-yyyy")</f>
        <v>Jul-2024</v>
      </c>
      <c r="S5836">
        <f>YEAR(SalesData[[#This Row],[Order Date]])*100 + MONTH(SalesData[[#This Row],[Order Date]])</f>
        <v>202407</v>
      </c>
    </row>
    <row r="5837" spans="1:19" x14ac:dyDescent="0.3">
      <c r="A5837" t="s">
        <v>3764</v>
      </c>
      <c r="B5837" s="3">
        <v>45488</v>
      </c>
      <c r="C5837" t="s">
        <v>3765</v>
      </c>
      <c r="D5837" t="s">
        <v>18</v>
      </c>
      <c r="E5837" t="s">
        <v>19</v>
      </c>
      <c r="F5837" t="s">
        <v>53</v>
      </c>
      <c r="G5837">
        <v>5</v>
      </c>
      <c r="H5837" s="5">
        <v>415.43</v>
      </c>
      <c r="I5837" s="5">
        <v>0.15</v>
      </c>
      <c r="J5837" s="5">
        <v>1765.5775000000001</v>
      </c>
      <c r="K5837" s="5">
        <v>92.077402520121751</v>
      </c>
      <c r="L5837">
        <f>YEAR(SalesData[Order Date])</f>
        <v>2024</v>
      </c>
      <c r="M5837">
        <f>MONTH(SalesData[Order Date])</f>
        <v>7</v>
      </c>
      <c r="N5837" t="str">
        <f>TEXT(SalesData[[#This Row],[Order Date]], "mmmm")</f>
        <v>July</v>
      </c>
      <c r="O5837" s="7">
        <f>IF(SalesData[Sales]=0,0,SalesData[Profit]/SalesData[Sales])</f>
        <v>5.2151436297824219E-2</v>
      </c>
      <c r="P5837" s="8">
        <f t="shared" si="91"/>
        <v>7.2214332137784937E-5</v>
      </c>
      <c r="Q5837" t="str">
        <f>IF(SalesData[[#This Row],[Discount]]&gt;0, "Yes", "No")</f>
        <v>Yes</v>
      </c>
      <c r="R5837" t="str">
        <f>TEXT(SalesData[[#This Row],[Order Date]],"mmm-yyyy")</f>
        <v>Jul-2024</v>
      </c>
      <c r="S5837">
        <f>YEAR(SalesData[[#This Row],[Order Date]])*100 + MONTH(SalesData[[#This Row],[Order Date]])</f>
        <v>202407</v>
      </c>
    </row>
    <row r="5838" spans="1:19" x14ac:dyDescent="0.3">
      <c r="A5838" t="s">
        <v>3804</v>
      </c>
      <c r="B5838" s="3">
        <v>45495</v>
      </c>
      <c r="C5838" t="s">
        <v>3805</v>
      </c>
      <c r="D5838" t="s">
        <v>30</v>
      </c>
      <c r="E5838" t="s">
        <v>14</v>
      </c>
      <c r="F5838" t="s">
        <v>27</v>
      </c>
      <c r="G5838">
        <v>5</v>
      </c>
      <c r="H5838" s="5">
        <v>585.76</v>
      </c>
      <c r="I5838" s="5">
        <v>0.14000000000000001</v>
      </c>
      <c r="J5838" s="5">
        <v>2518.768</v>
      </c>
      <c r="K5838" s="5">
        <v>393.02991128849709</v>
      </c>
      <c r="L5838">
        <f>YEAR(SalesData[Order Date])</f>
        <v>2024</v>
      </c>
      <c r="M5838">
        <f>MONTH(SalesData[Order Date])</f>
        <v>7</v>
      </c>
      <c r="N5838" t="str">
        <f>TEXT(SalesData[[#This Row],[Order Date]], "mmmm")</f>
        <v>July</v>
      </c>
      <c r="O5838" s="7">
        <f>IF(SalesData[Sales]=0,0,SalesData[Profit]/SalesData[Sales])</f>
        <v>0.15604053699606199</v>
      </c>
      <c r="P5838" s="8">
        <f t="shared" si="91"/>
        <v>4.780114722753346E-5</v>
      </c>
      <c r="Q5838" t="str">
        <f>IF(SalesData[[#This Row],[Discount]]&gt;0, "Yes", "No")</f>
        <v>Yes</v>
      </c>
      <c r="R5838" t="str">
        <f>TEXT(SalesData[[#This Row],[Order Date]],"mmm-yyyy")</f>
        <v>Jul-2024</v>
      </c>
      <c r="S5838">
        <f>YEAR(SalesData[[#This Row],[Order Date]])*100 + MONTH(SalesData[[#This Row],[Order Date]])</f>
        <v>202407</v>
      </c>
    </row>
    <row r="5839" spans="1:19" x14ac:dyDescent="0.3">
      <c r="A5839" t="s">
        <v>3850</v>
      </c>
      <c r="B5839" s="3">
        <v>45476</v>
      </c>
      <c r="C5839" t="s">
        <v>2901</v>
      </c>
      <c r="D5839" t="s">
        <v>30</v>
      </c>
      <c r="E5839" t="s">
        <v>14</v>
      </c>
      <c r="F5839" t="s">
        <v>34</v>
      </c>
      <c r="G5839">
        <v>8</v>
      </c>
      <c r="H5839" s="5">
        <v>477.11</v>
      </c>
      <c r="I5839" s="5">
        <v>0.2</v>
      </c>
      <c r="J5839" s="5">
        <v>3053.5039999999999</v>
      </c>
      <c r="K5839" s="5">
        <v>434.27341045677781</v>
      </c>
      <c r="L5839">
        <f>YEAR(SalesData[Order Date])</f>
        <v>2024</v>
      </c>
      <c r="M5839">
        <f>MONTH(SalesData[Order Date])</f>
        <v>7</v>
      </c>
      <c r="N5839" t="str">
        <f>TEXT(SalesData[[#This Row],[Order Date]], "mmmm")</f>
        <v>July</v>
      </c>
      <c r="O5839" s="7">
        <f>IF(SalesData[Sales]=0,0,SalesData[Profit]/SalesData[Sales])</f>
        <v>0.14222133341131299</v>
      </c>
      <c r="P5839" s="8">
        <f t="shared" si="91"/>
        <v>5.2398817882668569E-5</v>
      </c>
      <c r="Q5839" t="str">
        <f>IF(SalesData[[#This Row],[Discount]]&gt;0, "Yes", "No")</f>
        <v>Yes</v>
      </c>
      <c r="R5839" t="str">
        <f>TEXT(SalesData[[#This Row],[Order Date]],"mmm-yyyy")</f>
        <v>Jul-2024</v>
      </c>
      <c r="S5839">
        <f>YEAR(SalesData[[#This Row],[Order Date]])*100 + MONTH(SalesData[[#This Row],[Order Date]])</f>
        <v>202407</v>
      </c>
    </row>
    <row r="5840" spans="1:19" x14ac:dyDescent="0.3">
      <c r="A5840" t="s">
        <v>3980</v>
      </c>
      <c r="B5840" s="3">
        <v>45483</v>
      </c>
      <c r="C5840" t="s">
        <v>3981</v>
      </c>
      <c r="D5840" t="s">
        <v>30</v>
      </c>
      <c r="E5840" t="s">
        <v>26</v>
      </c>
      <c r="F5840" t="s">
        <v>39</v>
      </c>
      <c r="G5840">
        <v>3</v>
      </c>
      <c r="H5840" s="5">
        <v>502.16</v>
      </c>
      <c r="I5840" s="5">
        <v>0.16</v>
      </c>
      <c r="J5840" s="5">
        <v>1265.4431999999999</v>
      </c>
      <c r="K5840" s="5">
        <v>278.2721432176524</v>
      </c>
      <c r="L5840">
        <f>YEAR(SalesData[Order Date])</f>
        <v>2024</v>
      </c>
      <c r="M5840">
        <f>MONTH(SalesData[Order Date])</f>
        <v>7</v>
      </c>
      <c r="N5840" t="str">
        <f>TEXT(SalesData[[#This Row],[Order Date]], "mmmm")</f>
        <v>July</v>
      </c>
      <c r="O5840" s="7">
        <f>IF(SalesData[Sales]=0,0,SalesData[Profit]/SalesData[Sales])</f>
        <v>0.21990093527520826</v>
      </c>
      <c r="P5840" s="8">
        <f t="shared" si="91"/>
        <v>1.0620784876002337E-4</v>
      </c>
      <c r="Q5840" t="str">
        <f>IF(SalesData[[#This Row],[Discount]]&gt;0, "Yes", "No")</f>
        <v>Yes</v>
      </c>
      <c r="R5840" t="str">
        <f>TEXT(SalesData[[#This Row],[Order Date]],"mmm-yyyy")</f>
        <v>Jul-2024</v>
      </c>
      <c r="S5840">
        <f>YEAR(SalesData[[#This Row],[Order Date]])*100 + MONTH(SalesData[[#This Row],[Order Date]])</f>
        <v>202407</v>
      </c>
    </row>
    <row r="5841" spans="1:19" x14ac:dyDescent="0.3">
      <c r="A5841" t="s">
        <v>3986</v>
      </c>
      <c r="B5841" s="3">
        <v>45483</v>
      </c>
      <c r="C5841" t="s">
        <v>3987</v>
      </c>
      <c r="D5841" t="s">
        <v>13</v>
      </c>
      <c r="E5841" t="s">
        <v>14</v>
      </c>
      <c r="F5841" t="s">
        <v>20</v>
      </c>
      <c r="G5841">
        <v>1</v>
      </c>
      <c r="H5841" s="5">
        <v>243.49</v>
      </c>
      <c r="I5841" s="5">
        <v>0.24</v>
      </c>
      <c r="J5841" s="5">
        <v>185.05240000000001</v>
      </c>
      <c r="K5841" s="5">
        <v>10.27222091321274</v>
      </c>
      <c r="L5841">
        <f>YEAR(SalesData[Order Date])</f>
        <v>2024</v>
      </c>
      <c r="M5841">
        <f>MONTH(SalesData[Order Date])</f>
        <v>7</v>
      </c>
      <c r="N5841" t="str">
        <f>TEXT(SalesData[[#This Row],[Order Date]], "mmmm")</f>
        <v>July</v>
      </c>
      <c r="O5841" s="7">
        <f>IF(SalesData[Sales]=0,0,SalesData[Profit]/SalesData[Sales])</f>
        <v>5.5509795675239768E-2</v>
      </c>
      <c r="P5841" s="8">
        <f t="shared" si="91"/>
        <v>9.8566676249537961E-4</v>
      </c>
      <c r="Q5841" t="str">
        <f>IF(SalesData[[#This Row],[Discount]]&gt;0, "Yes", "No")</f>
        <v>Yes</v>
      </c>
      <c r="R5841" t="str">
        <f>TEXT(SalesData[[#This Row],[Order Date]],"mmm-yyyy")</f>
        <v>Jul-2024</v>
      </c>
      <c r="S5841">
        <f>YEAR(SalesData[[#This Row],[Order Date]])*100 + MONTH(SalesData[[#This Row],[Order Date]])</f>
        <v>202407</v>
      </c>
    </row>
    <row r="5842" spans="1:19" x14ac:dyDescent="0.3">
      <c r="A5842" t="s">
        <v>4030</v>
      </c>
      <c r="B5842" s="3">
        <v>45483</v>
      </c>
      <c r="C5842" t="s">
        <v>4031</v>
      </c>
      <c r="D5842" t="s">
        <v>13</v>
      </c>
      <c r="E5842" t="s">
        <v>14</v>
      </c>
      <c r="F5842" t="s">
        <v>91</v>
      </c>
      <c r="G5842">
        <v>2</v>
      </c>
      <c r="H5842" s="5">
        <v>937.05</v>
      </c>
      <c r="I5842" s="5">
        <v>0.27</v>
      </c>
      <c r="J5842" s="5">
        <v>1368.0930000000001</v>
      </c>
      <c r="K5842" s="5">
        <v>164.46738862441291</v>
      </c>
      <c r="L5842">
        <f>YEAR(SalesData[Order Date])</f>
        <v>2024</v>
      </c>
      <c r="M5842">
        <f>MONTH(SalesData[Order Date])</f>
        <v>7</v>
      </c>
      <c r="N5842" t="str">
        <f>TEXT(SalesData[[#This Row],[Order Date]], "mmmm")</f>
        <v>July</v>
      </c>
      <c r="O5842" s="7">
        <f>IF(SalesData[Sales]=0,0,SalesData[Profit]/SalesData[Sales])</f>
        <v>0.1202165266720997</v>
      </c>
      <c r="P5842" s="8">
        <f t="shared" si="91"/>
        <v>1.4406915319353292E-4</v>
      </c>
      <c r="Q5842" t="str">
        <f>IF(SalesData[[#This Row],[Discount]]&gt;0, "Yes", "No")</f>
        <v>Yes</v>
      </c>
      <c r="R5842" t="str">
        <f>TEXT(SalesData[[#This Row],[Order Date]],"mmm-yyyy")</f>
        <v>Jul-2024</v>
      </c>
      <c r="S5842">
        <f>YEAR(SalesData[[#This Row],[Order Date]])*100 + MONTH(SalesData[[#This Row],[Order Date]])</f>
        <v>202407</v>
      </c>
    </row>
    <row r="5843" spans="1:19" x14ac:dyDescent="0.3">
      <c r="A5843" t="s">
        <v>4038</v>
      </c>
      <c r="B5843" s="3">
        <v>45481</v>
      </c>
      <c r="C5843" t="s">
        <v>4039</v>
      </c>
      <c r="D5843" t="s">
        <v>18</v>
      </c>
      <c r="E5843" t="s">
        <v>19</v>
      </c>
      <c r="F5843" t="s">
        <v>44</v>
      </c>
      <c r="G5843">
        <v>5</v>
      </c>
      <c r="H5843" s="5">
        <v>65.27</v>
      </c>
      <c r="I5843" s="5">
        <v>0.21</v>
      </c>
      <c r="J5843" s="5">
        <v>257.81650000000002</v>
      </c>
      <c r="K5843" s="5">
        <v>36.134854721862183</v>
      </c>
      <c r="L5843">
        <f>YEAR(SalesData[Order Date])</f>
        <v>2024</v>
      </c>
      <c r="M5843">
        <f>MONTH(SalesData[Order Date])</f>
        <v>7</v>
      </c>
      <c r="N5843" t="str">
        <f>TEXT(SalesData[[#This Row],[Order Date]], "mmmm")</f>
        <v>July</v>
      </c>
      <c r="O5843" s="7">
        <f>IF(SalesData[Sales]=0,0,SalesData[Profit]/SalesData[Sales])</f>
        <v>0.14015726193576508</v>
      </c>
      <c r="P5843" s="8">
        <f t="shared" si="91"/>
        <v>6.4348092538685469E-4</v>
      </c>
      <c r="Q5843" t="str">
        <f>IF(SalesData[[#This Row],[Discount]]&gt;0, "Yes", "No")</f>
        <v>Yes</v>
      </c>
      <c r="R5843" t="str">
        <f>TEXT(SalesData[[#This Row],[Order Date]],"mmm-yyyy")</f>
        <v>Jul-2024</v>
      </c>
      <c r="S5843">
        <f>YEAR(SalesData[[#This Row],[Order Date]])*100 + MONTH(SalesData[[#This Row],[Order Date]])</f>
        <v>202407</v>
      </c>
    </row>
    <row r="5844" spans="1:19" x14ac:dyDescent="0.3">
      <c r="A5844" t="s">
        <v>4097</v>
      </c>
      <c r="B5844" s="3">
        <v>45479</v>
      </c>
      <c r="C5844" t="s">
        <v>4098</v>
      </c>
      <c r="D5844" t="s">
        <v>13</v>
      </c>
      <c r="E5844" t="s">
        <v>26</v>
      </c>
      <c r="F5844" t="s">
        <v>31</v>
      </c>
      <c r="G5844">
        <v>2</v>
      </c>
      <c r="H5844" s="5">
        <v>882.07</v>
      </c>
      <c r="I5844" s="5">
        <v>0.02</v>
      </c>
      <c r="J5844" s="5">
        <v>1728.8571999999999</v>
      </c>
      <c r="K5844" s="5">
        <v>280.81579523230499</v>
      </c>
      <c r="L5844">
        <f>YEAR(SalesData[Order Date])</f>
        <v>2024</v>
      </c>
      <c r="M5844">
        <f>MONTH(SalesData[Order Date])</f>
        <v>7</v>
      </c>
      <c r="N5844" t="str">
        <f>TEXT(SalesData[[#This Row],[Order Date]], "mmmm")</f>
        <v>July</v>
      </c>
      <c r="O5844" s="7">
        <f>IF(SalesData[Sales]=0,0,SalesData[Profit]/SalesData[Sales])</f>
        <v>0.16242856566308947</v>
      </c>
      <c r="P5844" s="8">
        <f t="shared" si="91"/>
        <v>1.1336968721303297E-5</v>
      </c>
      <c r="Q5844" t="str">
        <f>IF(SalesData[[#This Row],[Discount]]&gt;0, "Yes", "No")</f>
        <v>Yes</v>
      </c>
      <c r="R5844" t="str">
        <f>TEXT(SalesData[[#This Row],[Order Date]],"mmm-yyyy")</f>
        <v>Jul-2024</v>
      </c>
      <c r="S5844">
        <f>YEAR(SalesData[[#This Row],[Order Date]])*100 + MONTH(SalesData[[#This Row],[Order Date]])</f>
        <v>202407</v>
      </c>
    </row>
    <row r="5845" spans="1:19" x14ac:dyDescent="0.3">
      <c r="A5845" t="s">
        <v>4101</v>
      </c>
      <c r="B5845" s="3">
        <v>45497</v>
      </c>
      <c r="C5845" t="s">
        <v>4102</v>
      </c>
      <c r="D5845" t="s">
        <v>23</v>
      </c>
      <c r="E5845" t="s">
        <v>19</v>
      </c>
      <c r="F5845" t="s">
        <v>62</v>
      </c>
      <c r="G5845">
        <v>3</v>
      </c>
      <c r="H5845" s="5">
        <v>9.73</v>
      </c>
      <c r="I5845" s="5">
        <v>0.12</v>
      </c>
      <c r="J5845" s="5">
        <v>25.687200000000001</v>
      </c>
      <c r="K5845" s="5">
        <v>6.6727786919027867</v>
      </c>
      <c r="L5845">
        <f>YEAR(SalesData[Order Date])</f>
        <v>2024</v>
      </c>
      <c r="M5845">
        <f>MONTH(SalesData[Order Date])</f>
        <v>7</v>
      </c>
      <c r="N5845" t="str">
        <f>TEXT(SalesData[[#This Row],[Order Date]], "mmmm")</f>
        <v>July</v>
      </c>
      <c r="O5845" s="7">
        <f>IF(SalesData[Sales]=0,0,SalesData[Profit]/SalesData[Sales])</f>
        <v>0.2597705741343076</v>
      </c>
      <c r="P5845" s="8">
        <f t="shared" si="91"/>
        <v>4.1109969167523125E-3</v>
      </c>
      <c r="Q5845" t="str">
        <f>IF(SalesData[[#This Row],[Discount]]&gt;0, "Yes", "No")</f>
        <v>Yes</v>
      </c>
      <c r="R5845" t="str">
        <f>TEXT(SalesData[[#This Row],[Order Date]],"mmm-yyyy")</f>
        <v>Jul-2024</v>
      </c>
      <c r="S5845">
        <f>YEAR(SalesData[[#This Row],[Order Date]])*100 + MONTH(SalesData[[#This Row],[Order Date]])</f>
        <v>202407</v>
      </c>
    </row>
    <row r="5846" spans="1:19" x14ac:dyDescent="0.3">
      <c r="A5846" t="s">
        <v>4145</v>
      </c>
      <c r="B5846" s="3">
        <v>45495</v>
      </c>
      <c r="C5846" t="s">
        <v>4146</v>
      </c>
      <c r="D5846" t="s">
        <v>18</v>
      </c>
      <c r="E5846" t="s">
        <v>19</v>
      </c>
      <c r="F5846" t="s">
        <v>34</v>
      </c>
      <c r="G5846">
        <v>4</v>
      </c>
      <c r="H5846" s="5">
        <v>186.57</v>
      </c>
      <c r="I5846" s="5">
        <v>0</v>
      </c>
      <c r="J5846" s="5">
        <v>746.28</v>
      </c>
      <c r="K5846" s="5">
        <v>138.84835984117149</v>
      </c>
      <c r="L5846">
        <f>YEAR(SalesData[Order Date])</f>
        <v>2024</v>
      </c>
      <c r="M5846">
        <f>MONTH(SalesData[Order Date])</f>
        <v>7</v>
      </c>
      <c r="N5846" t="str">
        <f>TEXT(SalesData[[#This Row],[Order Date]], "mmmm")</f>
        <v>July</v>
      </c>
      <c r="O5846" s="7">
        <f>IF(SalesData[Sales]=0,0,SalesData[Profit]/SalesData[Sales])</f>
        <v>0.18605397416676248</v>
      </c>
      <c r="P5846" s="8">
        <f t="shared" si="91"/>
        <v>0</v>
      </c>
      <c r="Q5846" t="str">
        <f>IF(SalesData[[#This Row],[Discount]]&gt;0, "Yes", "No")</f>
        <v>No</v>
      </c>
      <c r="R5846" t="str">
        <f>TEXT(SalesData[[#This Row],[Order Date]],"mmm-yyyy")</f>
        <v>Jul-2024</v>
      </c>
      <c r="S5846">
        <f>YEAR(SalesData[[#This Row],[Order Date]])*100 + MONTH(SalesData[[#This Row],[Order Date]])</f>
        <v>202407</v>
      </c>
    </row>
    <row r="5847" spans="1:19" x14ac:dyDescent="0.3">
      <c r="A5847" t="s">
        <v>4187</v>
      </c>
      <c r="B5847" s="3">
        <v>45476</v>
      </c>
      <c r="C5847" t="s">
        <v>4188</v>
      </c>
      <c r="D5847" t="s">
        <v>18</v>
      </c>
      <c r="E5847" t="s">
        <v>26</v>
      </c>
      <c r="F5847" t="s">
        <v>34</v>
      </c>
      <c r="G5847">
        <v>8</v>
      </c>
      <c r="H5847" s="5">
        <v>933.74</v>
      </c>
      <c r="I5847" s="5">
        <v>0.13</v>
      </c>
      <c r="J5847" s="5">
        <v>6498.8303999999998</v>
      </c>
      <c r="K5847" s="5">
        <v>1782.4733972500969</v>
      </c>
      <c r="L5847">
        <f>YEAR(SalesData[Order Date])</f>
        <v>2024</v>
      </c>
      <c r="M5847">
        <f>MONTH(SalesData[Order Date])</f>
        <v>7</v>
      </c>
      <c r="N5847" t="str">
        <f>TEXT(SalesData[[#This Row],[Order Date]], "mmmm")</f>
        <v>July</v>
      </c>
      <c r="O5847" s="7">
        <f>IF(SalesData[Sales]=0,0,SalesData[Profit]/SalesData[Sales])</f>
        <v>0.27427602930676526</v>
      </c>
      <c r="P5847" s="8">
        <f t="shared" si="91"/>
        <v>1.740313149270675E-5</v>
      </c>
      <c r="Q5847" t="str">
        <f>IF(SalesData[[#This Row],[Discount]]&gt;0, "Yes", "No")</f>
        <v>Yes</v>
      </c>
      <c r="R5847" t="str">
        <f>TEXT(SalesData[[#This Row],[Order Date]],"mmm-yyyy")</f>
        <v>Jul-2024</v>
      </c>
      <c r="S5847">
        <f>YEAR(SalesData[[#This Row],[Order Date]])*100 + MONTH(SalesData[[#This Row],[Order Date]])</f>
        <v>202407</v>
      </c>
    </row>
    <row r="5848" spans="1:19" x14ac:dyDescent="0.3">
      <c r="A5848" t="s">
        <v>4215</v>
      </c>
      <c r="B5848" s="3">
        <v>45502</v>
      </c>
      <c r="C5848" t="s">
        <v>4216</v>
      </c>
      <c r="D5848" t="s">
        <v>13</v>
      </c>
      <c r="E5848" t="s">
        <v>26</v>
      </c>
      <c r="F5848" t="s">
        <v>27</v>
      </c>
      <c r="G5848">
        <v>6</v>
      </c>
      <c r="H5848" s="5">
        <v>633.12</v>
      </c>
      <c r="I5848" s="5">
        <v>0.18</v>
      </c>
      <c r="J5848" s="5">
        <v>3114.9504000000011</v>
      </c>
      <c r="K5848" s="5">
        <v>361.17017131131388</v>
      </c>
      <c r="L5848">
        <f>YEAR(SalesData[Order Date])</f>
        <v>2024</v>
      </c>
      <c r="M5848">
        <f>MONTH(SalesData[Order Date])</f>
        <v>7</v>
      </c>
      <c r="N5848" t="str">
        <f>TEXT(SalesData[[#This Row],[Order Date]], "mmmm")</f>
        <v>July</v>
      </c>
      <c r="O5848" s="7">
        <f>IF(SalesData[Sales]=0,0,SalesData[Profit]/SalesData[Sales])</f>
        <v>0.11594732658064595</v>
      </c>
      <c r="P5848" s="8">
        <f t="shared" si="91"/>
        <v>4.7384382107657309E-5</v>
      </c>
      <c r="Q5848" t="str">
        <f>IF(SalesData[[#This Row],[Discount]]&gt;0, "Yes", "No")</f>
        <v>Yes</v>
      </c>
      <c r="R5848" t="str">
        <f>TEXT(SalesData[[#This Row],[Order Date]],"mmm-yyyy")</f>
        <v>Jul-2024</v>
      </c>
      <c r="S5848">
        <f>YEAR(SalesData[[#This Row],[Order Date]])*100 + MONTH(SalesData[[#This Row],[Order Date]])</f>
        <v>202407</v>
      </c>
    </row>
    <row r="5849" spans="1:19" x14ac:dyDescent="0.3">
      <c r="A5849" t="s">
        <v>4237</v>
      </c>
      <c r="B5849" s="3">
        <v>45487</v>
      </c>
      <c r="C5849" t="s">
        <v>4238</v>
      </c>
      <c r="D5849" t="s">
        <v>30</v>
      </c>
      <c r="E5849" t="s">
        <v>14</v>
      </c>
      <c r="F5849" t="s">
        <v>44</v>
      </c>
      <c r="G5849">
        <v>1</v>
      </c>
      <c r="H5849" s="5">
        <v>292.52</v>
      </c>
      <c r="I5849" s="5">
        <v>0.18</v>
      </c>
      <c r="J5849" s="5">
        <v>239.8664</v>
      </c>
      <c r="K5849" s="5">
        <v>42.956237789760323</v>
      </c>
      <c r="L5849">
        <f>YEAR(SalesData[Order Date])</f>
        <v>2024</v>
      </c>
      <c r="M5849">
        <f>MONTH(SalesData[Order Date])</f>
        <v>7</v>
      </c>
      <c r="N5849" t="str">
        <f>TEXT(SalesData[[#This Row],[Order Date]], "mmmm")</f>
        <v>July</v>
      </c>
      <c r="O5849" s="7">
        <f>IF(SalesData[Sales]=0,0,SalesData[Profit]/SalesData[Sales])</f>
        <v>0.17908401422525341</v>
      </c>
      <c r="P5849" s="8">
        <f t="shared" si="91"/>
        <v>6.1534254068097911E-4</v>
      </c>
      <c r="Q5849" t="str">
        <f>IF(SalesData[[#This Row],[Discount]]&gt;0, "Yes", "No")</f>
        <v>Yes</v>
      </c>
      <c r="R5849" t="str">
        <f>TEXT(SalesData[[#This Row],[Order Date]],"mmm-yyyy")</f>
        <v>Jul-2024</v>
      </c>
      <c r="S5849">
        <f>YEAR(SalesData[[#This Row],[Order Date]])*100 + MONTH(SalesData[[#This Row],[Order Date]])</f>
        <v>202407</v>
      </c>
    </row>
    <row r="5850" spans="1:19" x14ac:dyDescent="0.3">
      <c r="A5850" t="s">
        <v>4276</v>
      </c>
      <c r="B5850" s="3">
        <v>45486</v>
      </c>
      <c r="C5850" t="s">
        <v>4277</v>
      </c>
      <c r="D5850" t="s">
        <v>18</v>
      </c>
      <c r="E5850" t="s">
        <v>14</v>
      </c>
      <c r="F5850" t="s">
        <v>31</v>
      </c>
      <c r="G5850">
        <v>6</v>
      </c>
      <c r="H5850" s="5">
        <v>887.53</v>
      </c>
      <c r="I5850" s="5">
        <v>0.13</v>
      </c>
      <c r="J5850" s="5">
        <v>4632.9066000000003</v>
      </c>
      <c r="K5850" s="5">
        <v>314.1521600673629</v>
      </c>
      <c r="L5850">
        <f>YEAR(SalesData[Order Date])</f>
        <v>2024</v>
      </c>
      <c r="M5850">
        <f>MONTH(SalesData[Order Date])</f>
        <v>7</v>
      </c>
      <c r="N5850" t="str">
        <f>TEXT(SalesData[[#This Row],[Order Date]], "mmmm")</f>
        <v>July</v>
      </c>
      <c r="O5850" s="7">
        <f>IF(SalesData[Sales]=0,0,SalesData[Profit]/SalesData[Sales])</f>
        <v>6.7808869720655043E-2</v>
      </c>
      <c r="P5850" s="8">
        <f t="shared" si="91"/>
        <v>2.4412320334711691E-5</v>
      </c>
      <c r="Q5850" t="str">
        <f>IF(SalesData[[#This Row],[Discount]]&gt;0, "Yes", "No")</f>
        <v>Yes</v>
      </c>
      <c r="R5850" t="str">
        <f>TEXT(SalesData[[#This Row],[Order Date]],"mmm-yyyy")</f>
        <v>Jul-2024</v>
      </c>
      <c r="S5850">
        <f>YEAR(SalesData[[#This Row],[Order Date]])*100 + MONTH(SalesData[[#This Row],[Order Date]])</f>
        <v>202407</v>
      </c>
    </row>
    <row r="5851" spans="1:19" x14ac:dyDescent="0.3">
      <c r="A5851" t="s">
        <v>4306</v>
      </c>
      <c r="B5851" s="3">
        <v>45486</v>
      </c>
      <c r="C5851" t="s">
        <v>4307</v>
      </c>
      <c r="D5851" t="s">
        <v>30</v>
      </c>
      <c r="E5851" t="s">
        <v>19</v>
      </c>
      <c r="F5851" t="s">
        <v>20</v>
      </c>
      <c r="G5851">
        <v>3</v>
      </c>
      <c r="H5851" s="5">
        <v>80.260000000000005</v>
      </c>
      <c r="I5851" s="5">
        <v>0.19</v>
      </c>
      <c r="J5851" s="5">
        <v>195.0318</v>
      </c>
      <c r="K5851" s="5">
        <v>27.73347603840714</v>
      </c>
      <c r="L5851">
        <f>YEAR(SalesData[Order Date])</f>
        <v>2024</v>
      </c>
      <c r="M5851">
        <f>MONTH(SalesData[Order Date])</f>
        <v>7</v>
      </c>
      <c r="N5851" t="str">
        <f>TEXT(SalesData[[#This Row],[Order Date]], "mmmm")</f>
        <v>July</v>
      </c>
      <c r="O5851" s="7">
        <f>IF(SalesData[Sales]=0,0,SalesData[Profit]/SalesData[Sales])</f>
        <v>0.14219976454304958</v>
      </c>
      <c r="P5851" s="8">
        <f t="shared" si="91"/>
        <v>7.8910208489077157E-4</v>
      </c>
      <c r="Q5851" t="str">
        <f>IF(SalesData[[#This Row],[Discount]]&gt;0, "Yes", "No")</f>
        <v>Yes</v>
      </c>
      <c r="R5851" t="str">
        <f>TEXT(SalesData[[#This Row],[Order Date]],"mmm-yyyy")</f>
        <v>Jul-2024</v>
      </c>
      <c r="S5851">
        <f>YEAR(SalesData[[#This Row],[Order Date]])*100 + MONTH(SalesData[[#This Row],[Order Date]])</f>
        <v>202407</v>
      </c>
    </row>
    <row r="5852" spans="1:19" x14ac:dyDescent="0.3">
      <c r="A5852" t="s">
        <v>4380</v>
      </c>
      <c r="B5852" s="3">
        <v>45502</v>
      </c>
      <c r="C5852" t="s">
        <v>4381</v>
      </c>
      <c r="D5852" t="s">
        <v>30</v>
      </c>
      <c r="E5852" t="s">
        <v>14</v>
      </c>
      <c r="F5852" t="s">
        <v>44</v>
      </c>
      <c r="G5852">
        <v>3</v>
      </c>
      <c r="H5852" s="5">
        <v>366.72</v>
      </c>
      <c r="I5852" s="5">
        <v>0.15</v>
      </c>
      <c r="J5852" s="5">
        <v>935.13600000000008</v>
      </c>
      <c r="K5852" s="5">
        <v>190.56636857035991</v>
      </c>
      <c r="L5852">
        <f>YEAR(SalesData[Order Date])</f>
        <v>2024</v>
      </c>
      <c r="M5852">
        <f>MONTH(SalesData[Order Date])</f>
        <v>7</v>
      </c>
      <c r="N5852" t="str">
        <f>TEXT(SalesData[[#This Row],[Order Date]], "mmmm")</f>
        <v>July</v>
      </c>
      <c r="O5852" s="7">
        <f>IF(SalesData[Sales]=0,0,SalesData[Profit]/SalesData[Sales])</f>
        <v>0.20378465653162736</v>
      </c>
      <c r="P5852" s="8">
        <f t="shared" si="91"/>
        <v>1.3634380453752179E-4</v>
      </c>
      <c r="Q5852" t="str">
        <f>IF(SalesData[[#This Row],[Discount]]&gt;0, "Yes", "No")</f>
        <v>Yes</v>
      </c>
      <c r="R5852" t="str">
        <f>TEXT(SalesData[[#This Row],[Order Date]],"mmm-yyyy")</f>
        <v>Jul-2024</v>
      </c>
      <c r="S5852">
        <f>YEAR(SalesData[[#This Row],[Order Date]])*100 + MONTH(SalesData[[#This Row],[Order Date]])</f>
        <v>202407</v>
      </c>
    </row>
    <row r="5853" spans="1:19" x14ac:dyDescent="0.3">
      <c r="A5853" t="s">
        <v>4390</v>
      </c>
      <c r="B5853" s="3">
        <v>45496</v>
      </c>
      <c r="C5853" t="s">
        <v>4391</v>
      </c>
      <c r="D5853" t="s">
        <v>30</v>
      </c>
      <c r="E5853" t="s">
        <v>14</v>
      </c>
      <c r="F5853" t="s">
        <v>27</v>
      </c>
      <c r="G5853">
        <v>5</v>
      </c>
      <c r="H5853" s="5">
        <v>351.32</v>
      </c>
      <c r="I5853" s="5">
        <v>0.27</v>
      </c>
      <c r="J5853" s="5">
        <v>1282.318</v>
      </c>
      <c r="K5853" s="5">
        <v>101.2420281192783</v>
      </c>
      <c r="L5853">
        <f>YEAR(SalesData[Order Date])</f>
        <v>2024</v>
      </c>
      <c r="M5853">
        <f>MONTH(SalesData[Order Date])</f>
        <v>7</v>
      </c>
      <c r="N5853" t="str">
        <f>TEXT(SalesData[[#This Row],[Order Date]], "mmmm")</f>
        <v>July</v>
      </c>
      <c r="O5853" s="7">
        <f>IF(SalesData[Sales]=0,0,SalesData[Profit]/SalesData[Sales])</f>
        <v>7.8952356684752381E-2</v>
      </c>
      <c r="P5853" s="8">
        <f t="shared" si="91"/>
        <v>1.5370602299897532E-4</v>
      </c>
      <c r="Q5853" t="str">
        <f>IF(SalesData[[#This Row],[Discount]]&gt;0, "Yes", "No")</f>
        <v>Yes</v>
      </c>
      <c r="R5853" t="str">
        <f>TEXT(SalesData[[#This Row],[Order Date]],"mmm-yyyy")</f>
        <v>Jul-2024</v>
      </c>
      <c r="S5853">
        <f>YEAR(SalesData[[#This Row],[Order Date]])*100 + MONTH(SalesData[[#This Row],[Order Date]])</f>
        <v>202407</v>
      </c>
    </row>
    <row r="5854" spans="1:19" x14ac:dyDescent="0.3">
      <c r="A5854" t="s">
        <v>4396</v>
      </c>
      <c r="B5854" s="3">
        <v>45481</v>
      </c>
      <c r="C5854" t="s">
        <v>4397</v>
      </c>
      <c r="D5854" t="s">
        <v>18</v>
      </c>
      <c r="E5854" t="s">
        <v>14</v>
      </c>
      <c r="F5854" t="s">
        <v>20</v>
      </c>
      <c r="G5854">
        <v>3</v>
      </c>
      <c r="H5854" s="5">
        <v>768</v>
      </c>
      <c r="I5854" s="5">
        <v>0.28000000000000003</v>
      </c>
      <c r="J5854" s="5">
        <v>1658.88</v>
      </c>
      <c r="K5854" s="5">
        <v>278.65910126512711</v>
      </c>
      <c r="L5854">
        <f>YEAR(SalesData[Order Date])</f>
        <v>2024</v>
      </c>
      <c r="M5854">
        <f>MONTH(SalesData[Order Date])</f>
        <v>7</v>
      </c>
      <c r="N5854" t="str">
        <f>TEXT(SalesData[[#This Row],[Order Date]], "mmmm")</f>
        <v>July</v>
      </c>
      <c r="O5854" s="7">
        <f>IF(SalesData[Sales]=0,0,SalesData[Profit]/SalesData[Sales])</f>
        <v>0.16798026455507759</v>
      </c>
      <c r="P5854" s="8">
        <f t="shared" si="91"/>
        <v>1.2152777777777779E-4</v>
      </c>
      <c r="Q5854" t="str">
        <f>IF(SalesData[[#This Row],[Discount]]&gt;0, "Yes", "No")</f>
        <v>Yes</v>
      </c>
      <c r="R5854" t="str">
        <f>TEXT(SalesData[[#This Row],[Order Date]],"mmm-yyyy")</f>
        <v>Jul-2024</v>
      </c>
      <c r="S5854">
        <f>YEAR(SalesData[[#This Row],[Order Date]])*100 + MONTH(SalesData[[#This Row],[Order Date]])</f>
        <v>202407</v>
      </c>
    </row>
    <row r="5855" spans="1:19" x14ac:dyDescent="0.3">
      <c r="A5855" t="s">
        <v>4496</v>
      </c>
      <c r="B5855" s="3">
        <v>45489</v>
      </c>
      <c r="C5855" t="s">
        <v>4497</v>
      </c>
      <c r="D5855" t="s">
        <v>18</v>
      </c>
      <c r="E5855" t="s">
        <v>26</v>
      </c>
      <c r="F5855" t="s">
        <v>91</v>
      </c>
      <c r="G5855">
        <v>4</v>
      </c>
      <c r="H5855" s="5">
        <v>577.75</v>
      </c>
      <c r="I5855" s="5">
        <v>0.17</v>
      </c>
      <c r="J5855" s="5">
        <v>1918.13</v>
      </c>
      <c r="K5855" s="5">
        <v>156.5517339642453</v>
      </c>
      <c r="L5855">
        <f>YEAR(SalesData[Order Date])</f>
        <v>2024</v>
      </c>
      <c r="M5855">
        <f>MONTH(SalesData[Order Date])</f>
        <v>7</v>
      </c>
      <c r="N5855" t="str">
        <f>TEXT(SalesData[[#This Row],[Order Date]], "mmmm")</f>
        <v>July</v>
      </c>
      <c r="O5855" s="7">
        <f>IF(SalesData[Sales]=0,0,SalesData[Profit]/SalesData[Sales])</f>
        <v>8.1616852853688374E-2</v>
      </c>
      <c r="P5855" s="8">
        <f t="shared" si="91"/>
        <v>7.356122890523584E-5</v>
      </c>
      <c r="Q5855" t="str">
        <f>IF(SalesData[[#This Row],[Discount]]&gt;0, "Yes", "No")</f>
        <v>Yes</v>
      </c>
      <c r="R5855" t="str">
        <f>TEXT(SalesData[[#This Row],[Order Date]],"mmm-yyyy")</f>
        <v>Jul-2024</v>
      </c>
      <c r="S5855">
        <f>YEAR(SalesData[[#This Row],[Order Date]])*100 + MONTH(SalesData[[#This Row],[Order Date]])</f>
        <v>202407</v>
      </c>
    </row>
    <row r="5856" spans="1:19" x14ac:dyDescent="0.3">
      <c r="A5856" t="s">
        <v>4500</v>
      </c>
      <c r="B5856" s="3">
        <v>45503</v>
      </c>
      <c r="C5856" t="s">
        <v>4501</v>
      </c>
      <c r="D5856" t="s">
        <v>13</v>
      </c>
      <c r="E5856" t="s">
        <v>14</v>
      </c>
      <c r="F5856" t="s">
        <v>53</v>
      </c>
      <c r="G5856">
        <v>9</v>
      </c>
      <c r="H5856" s="5">
        <v>956.04</v>
      </c>
      <c r="I5856" s="5">
        <v>0.14000000000000001</v>
      </c>
      <c r="J5856" s="5">
        <v>7399.7496000000001</v>
      </c>
      <c r="K5856" s="5">
        <v>734.50364343070248</v>
      </c>
      <c r="L5856">
        <f>YEAR(SalesData[Order Date])</f>
        <v>2024</v>
      </c>
      <c r="M5856">
        <f>MONTH(SalesData[Order Date])</f>
        <v>7</v>
      </c>
      <c r="N5856" t="str">
        <f>TEXT(SalesData[[#This Row],[Order Date]], "mmmm")</f>
        <v>July</v>
      </c>
      <c r="O5856" s="7">
        <f>IF(SalesData[Sales]=0,0,SalesData[Profit]/SalesData[Sales])</f>
        <v>9.9260607876610105E-2</v>
      </c>
      <c r="P5856" s="8">
        <f t="shared" si="91"/>
        <v>1.6270820839667333E-5</v>
      </c>
      <c r="Q5856" t="str">
        <f>IF(SalesData[[#This Row],[Discount]]&gt;0, "Yes", "No")</f>
        <v>Yes</v>
      </c>
      <c r="R5856" t="str">
        <f>TEXT(SalesData[[#This Row],[Order Date]],"mmm-yyyy")</f>
        <v>Jul-2024</v>
      </c>
      <c r="S5856">
        <f>YEAR(SalesData[[#This Row],[Order Date]])*100 + MONTH(SalesData[[#This Row],[Order Date]])</f>
        <v>202407</v>
      </c>
    </row>
    <row r="5857" spans="1:19" x14ac:dyDescent="0.3">
      <c r="A5857" t="s">
        <v>4555</v>
      </c>
      <c r="B5857" s="3">
        <v>45501</v>
      </c>
      <c r="C5857" t="s">
        <v>4556</v>
      </c>
      <c r="D5857" t="s">
        <v>30</v>
      </c>
      <c r="E5857" t="s">
        <v>26</v>
      </c>
      <c r="F5857" t="s">
        <v>15</v>
      </c>
      <c r="G5857">
        <v>6</v>
      </c>
      <c r="H5857" s="5">
        <v>996</v>
      </c>
      <c r="I5857" s="5">
        <v>0.28000000000000003</v>
      </c>
      <c r="J5857" s="5">
        <v>4302.72</v>
      </c>
      <c r="K5857" s="5">
        <v>1048.093999079666</v>
      </c>
      <c r="L5857">
        <f>YEAR(SalesData[Order Date])</f>
        <v>2024</v>
      </c>
      <c r="M5857">
        <f>MONTH(SalesData[Order Date])</f>
        <v>7</v>
      </c>
      <c r="N5857" t="str">
        <f>TEXT(SalesData[[#This Row],[Order Date]], "mmmm")</f>
        <v>July</v>
      </c>
      <c r="O5857" s="7">
        <f>IF(SalesData[Sales]=0,0,SalesData[Profit]/SalesData[Sales])</f>
        <v>0.24358870646467023</v>
      </c>
      <c r="P5857" s="8">
        <f t="shared" si="91"/>
        <v>4.6854082998661318E-5</v>
      </c>
      <c r="Q5857" t="str">
        <f>IF(SalesData[[#This Row],[Discount]]&gt;0, "Yes", "No")</f>
        <v>Yes</v>
      </c>
      <c r="R5857" t="str">
        <f>TEXT(SalesData[[#This Row],[Order Date]],"mmm-yyyy")</f>
        <v>Jul-2024</v>
      </c>
      <c r="S5857">
        <f>YEAR(SalesData[[#This Row],[Order Date]])*100 + MONTH(SalesData[[#This Row],[Order Date]])</f>
        <v>202407</v>
      </c>
    </row>
    <row r="5858" spans="1:19" x14ac:dyDescent="0.3">
      <c r="A5858" t="s">
        <v>4577</v>
      </c>
      <c r="B5858" s="3">
        <v>45496</v>
      </c>
      <c r="C5858" t="s">
        <v>4578</v>
      </c>
      <c r="D5858" t="s">
        <v>13</v>
      </c>
      <c r="E5858" t="s">
        <v>19</v>
      </c>
      <c r="F5858" t="s">
        <v>62</v>
      </c>
      <c r="G5858">
        <v>3</v>
      </c>
      <c r="H5858" s="5">
        <v>784.22</v>
      </c>
      <c r="I5858" s="5">
        <v>0.13</v>
      </c>
      <c r="J5858" s="5">
        <v>2046.8142</v>
      </c>
      <c r="K5858" s="5">
        <v>140.85756461434329</v>
      </c>
      <c r="L5858">
        <f>YEAR(SalesData[Order Date])</f>
        <v>2024</v>
      </c>
      <c r="M5858">
        <f>MONTH(SalesData[Order Date])</f>
        <v>7</v>
      </c>
      <c r="N5858" t="str">
        <f>TEXT(SalesData[[#This Row],[Order Date]], "mmmm")</f>
        <v>July</v>
      </c>
      <c r="O5858" s="7">
        <f>IF(SalesData[Sales]=0,0,SalesData[Profit]/SalesData[Sales])</f>
        <v>6.8817953585793609E-2</v>
      </c>
      <c r="P5858" s="8">
        <f t="shared" si="91"/>
        <v>5.5256603164078112E-5</v>
      </c>
      <c r="Q5858" t="str">
        <f>IF(SalesData[[#This Row],[Discount]]&gt;0, "Yes", "No")</f>
        <v>Yes</v>
      </c>
      <c r="R5858" t="str">
        <f>TEXT(SalesData[[#This Row],[Order Date]],"mmm-yyyy")</f>
        <v>Jul-2024</v>
      </c>
      <c r="S5858">
        <f>YEAR(SalesData[[#This Row],[Order Date]])*100 + MONTH(SalesData[[#This Row],[Order Date]])</f>
        <v>202407</v>
      </c>
    </row>
    <row r="5859" spans="1:19" x14ac:dyDescent="0.3">
      <c r="A5859" t="s">
        <v>4581</v>
      </c>
      <c r="B5859" s="3">
        <v>45497</v>
      </c>
      <c r="C5859" t="s">
        <v>4582</v>
      </c>
      <c r="D5859" t="s">
        <v>30</v>
      </c>
      <c r="E5859" t="s">
        <v>14</v>
      </c>
      <c r="F5859" t="s">
        <v>31</v>
      </c>
      <c r="G5859">
        <v>7</v>
      </c>
      <c r="H5859" s="5">
        <v>334.41</v>
      </c>
      <c r="I5859" s="5">
        <v>0.19</v>
      </c>
      <c r="J5859" s="5">
        <v>1896.1047000000001</v>
      </c>
      <c r="K5859" s="5">
        <v>113.84980769742511</v>
      </c>
      <c r="L5859">
        <f>YEAR(SalesData[Order Date])</f>
        <v>2024</v>
      </c>
      <c r="M5859">
        <f>MONTH(SalesData[Order Date])</f>
        <v>7</v>
      </c>
      <c r="N5859" t="str">
        <f>TEXT(SalesData[[#This Row],[Order Date]], "mmmm")</f>
        <v>July</v>
      </c>
      <c r="O5859" s="7">
        <f>IF(SalesData[Sales]=0,0,SalesData[Profit]/SalesData[Sales])</f>
        <v>6.0044051205307966E-2</v>
      </c>
      <c r="P5859" s="8">
        <f t="shared" si="91"/>
        <v>8.1166403943832839E-5</v>
      </c>
      <c r="Q5859" t="str">
        <f>IF(SalesData[[#This Row],[Discount]]&gt;0, "Yes", "No")</f>
        <v>Yes</v>
      </c>
      <c r="R5859" t="str">
        <f>TEXT(SalesData[[#This Row],[Order Date]],"mmm-yyyy")</f>
        <v>Jul-2024</v>
      </c>
      <c r="S5859">
        <f>YEAR(SalesData[[#This Row],[Order Date]])*100 + MONTH(SalesData[[#This Row],[Order Date]])</f>
        <v>202407</v>
      </c>
    </row>
    <row r="5860" spans="1:19" x14ac:dyDescent="0.3">
      <c r="A5860" t="s">
        <v>4600</v>
      </c>
      <c r="B5860" s="3">
        <v>45498</v>
      </c>
      <c r="C5860" t="s">
        <v>4601</v>
      </c>
      <c r="D5860" t="s">
        <v>18</v>
      </c>
      <c r="E5860" t="s">
        <v>26</v>
      </c>
      <c r="F5860" t="s">
        <v>27</v>
      </c>
      <c r="G5860">
        <v>9</v>
      </c>
      <c r="H5860" s="5">
        <v>124.96</v>
      </c>
      <c r="I5860" s="5">
        <v>0.22</v>
      </c>
      <c r="J5860" s="5">
        <v>877.21919999999989</v>
      </c>
      <c r="K5860" s="5">
        <v>176.83449874228441</v>
      </c>
      <c r="L5860">
        <f>YEAR(SalesData[Order Date])</f>
        <v>2024</v>
      </c>
      <c r="M5860">
        <f>MONTH(SalesData[Order Date])</f>
        <v>7</v>
      </c>
      <c r="N5860" t="str">
        <f>TEXT(SalesData[[#This Row],[Order Date]], "mmmm")</f>
        <v>July</v>
      </c>
      <c r="O5860" s="7">
        <f>IF(SalesData[Sales]=0,0,SalesData[Profit]/SalesData[Sales])</f>
        <v>0.20158530358465071</v>
      </c>
      <c r="P5860" s="8">
        <f t="shared" si="91"/>
        <v>1.9561815336463227E-4</v>
      </c>
      <c r="Q5860" t="str">
        <f>IF(SalesData[[#This Row],[Discount]]&gt;0, "Yes", "No")</f>
        <v>Yes</v>
      </c>
      <c r="R5860" t="str">
        <f>TEXT(SalesData[[#This Row],[Order Date]],"mmm-yyyy")</f>
        <v>Jul-2024</v>
      </c>
      <c r="S5860">
        <f>YEAR(SalesData[[#This Row],[Order Date]])*100 + MONTH(SalesData[[#This Row],[Order Date]])</f>
        <v>202407</v>
      </c>
    </row>
    <row r="5861" spans="1:19" x14ac:dyDescent="0.3">
      <c r="A5861" t="s">
        <v>4636</v>
      </c>
      <c r="B5861" s="3">
        <v>45501</v>
      </c>
      <c r="C5861" t="s">
        <v>4637</v>
      </c>
      <c r="D5861" t="s">
        <v>23</v>
      </c>
      <c r="E5861" t="s">
        <v>14</v>
      </c>
      <c r="F5861" t="s">
        <v>39</v>
      </c>
      <c r="G5861">
        <v>1</v>
      </c>
      <c r="H5861" s="5">
        <v>766.57</v>
      </c>
      <c r="I5861" s="5">
        <v>0.03</v>
      </c>
      <c r="J5861" s="5">
        <v>743.5729</v>
      </c>
      <c r="K5861" s="5">
        <v>63.642072027458013</v>
      </c>
      <c r="L5861">
        <f>YEAR(SalesData[Order Date])</f>
        <v>2024</v>
      </c>
      <c r="M5861">
        <f>MONTH(SalesData[Order Date])</f>
        <v>7</v>
      </c>
      <c r="N5861" t="str">
        <f>TEXT(SalesData[[#This Row],[Order Date]], "mmmm")</f>
        <v>July</v>
      </c>
      <c r="O5861" s="7">
        <f>IF(SalesData[Sales]=0,0,SalesData[Profit]/SalesData[Sales])</f>
        <v>8.5589552856832216E-2</v>
      </c>
      <c r="P5861" s="8">
        <f t="shared" si="91"/>
        <v>3.9135369242208793E-5</v>
      </c>
      <c r="Q5861" t="str">
        <f>IF(SalesData[[#This Row],[Discount]]&gt;0, "Yes", "No")</f>
        <v>Yes</v>
      </c>
      <c r="R5861" t="str">
        <f>TEXT(SalesData[[#This Row],[Order Date]],"mmm-yyyy")</f>
        <v>Jul-2024</v>
      </c>
      <c r="S5861">
        <f>YEAR(SalesData[[#This Row],[Order Date]])*100 + MONTH(SalesData[[#This Row],[Order Date]])</f>
        <v>202407</v>
      </c>
    </row>
    <row r="5862" spans="1:19" x14ac:dyDescent="0.3">
      <c r="A5862" t="s">
        <v>4705</v>
      </c>
      <c r="B5862" s="3">
        <v>45489</v>
      </c>
      <c r="C5862" t="s">
        <v>4706</v>
      </c>
      <c r="D5862" t="s">
        <v>30</v>
      </c>
      <c r="E5862" t="s">
        <v>26</v>
      </c>
      <c r="F5862" t="s">
        <v>27</v>
      </c>
      <c r="G5862">
        <v>9</v>
      </c>
      <c r="H5862" s="5">
        <v>343.69</v>
      </c>
      <c r="I5862" s="5">
        <v>0.04</v>
      </c>
      <c r="J5862" s="5">
        <v>2969.4816000000001</v>
      </c>
      <c r="K5862" s="5">
        <v>564.6880274483276</v>
      </c>
      <c r="L5862">
        <f>YEAR(SalesData[Order Date])</f>
        <v>2024</v>
      </c>
      <c r="M5862">
        <f>MONTH(SalesData[Order Date])</f>
        <v>7</v>
      </c>
      <c r="N5862" t="str">
        <f>TEXT(SalesData[[#This Row],[Order Date]], "mmmm")</f>
        <v>July</v>
      </c>
      <c r="O5862" s="7">
        <f>IF(SalesData[Sales]=0,0,SalesData[Profit]/SalesData[Sales])</f>
        <v>0.19016384120660237</v>
      </c>
      <c r="P5862" s="8">
        <f t="shared" si="91"/>
        <v>1.2931550072578325E-5</v>
      </c>
      <c r="Q5862" t="str">
        <f>IF(SalesData[[#This Row],[Discount]]&gt;0, "Yes", "No")</f>
        <v>Yes</v>
      </c>
      <c r="R5862" t="str">
        <f>TEXT(SalesData[[#This Row],[Order Date]],"mmm-yyyy")</f>
        <v>Jul-2024</v>
      </c>
      <c r="S5862">
        <f>YEAR(SalesData[[#This Row],[Order Date]])*100 + MONTH(SalesData[[#This Row],[Order Date]])</f>
        <v>202407</v>
      </c>
    </row>
    <row r="5863" spans="1:19" x14ac:dyDescent="0.3">
      <c r="A5863" t="s">
        <v>4737</v>
      </c>
      <c r="B5863" s="3">
        <v>45476</v>
      </c>
      <c r="C5863" t="s">
        <v>4738</v>
      </c>
      <c r="D5863" t="s">
        <v>13</v>
      </c>
      <c r="E5863" t="s">
        <v>19</v>
      </c>
      <c r="F5863" t="s">
        <v>20</v>
      </c>
      <c r="G5863">
        <v>1</v>
      </c>
      <c r="H5863" s="5">
        <v>576.37</v>
      </c>
      <c r="I5863" s="5">
        <v>0.14000000000000001</v>
      </c>
      <c r="J5863" s="5">
        <v>495.6782</v>
      </c>
      <c r="K5863" s="5">
        <v>36.474889915331211</v>
      </c>
      <c r="L5863">
        <f>YEAR(SalesData[Order Date])</f>
        <v>2024</v>
      </c>
      <c r="M5863">
        <f>MONTH(SalesData[Order Date])</f>
        <v>7</v>
      </c>
      <c r="N5863" t="str">
        <f>TEXT(SalesData[[#This Row],[Order Date]], "mmmm")</f>
        <v>July</v>
      </c>
      <c r="O5863" s="7">
        <f>IF(SalesData[Sales]=0,0,SalesData[Profit]/SalesData[Sales])</f>
        <v>7.358582627868486E-2</v>
      </c>
      <c r="P5863" s="8">
        <f t="shared" si="91"/>
        <v>2.4289952634592364E-4</v>
      </c>
      <c r="Q5863" t="str">
        <f>IF(SalesData[[#This Row],[Discount]]&gt;0, "Yes", "No")</f>
        <v>Yes</v>
      </c>
      <c r="R5863" t="str">
        <f>TEXT(SalesData[[#This Row],[Order Date]],"mmm-yyyy")</f>
        <v>Jul-2024</v>
      </c>
      <c r="S5863">
        <f>YEAR(SalesData[[#This Row],[Order Date]])*100 + MONTH(SalesData[[#This Row],[Order Date]])</f>
        <v>202407</v>
      </c>
    </row>
    <row r="5864" spans="1:19" x14ac:dyDescent="0.3">
      <c r="A5864" t="s">
        <v>4771</v>
      </c>
      <c r="B5864" s="3">
        <v>45486</v>
      </c>
      <c r="C5864" t="s">
        <v>4772</v>
      </c>
      <c r="D5864" t="s">
        <v>30</v>
      </c>
      <c r="E5864" t="s">
        <v>26</v>
      </c>
      <c r="F5864" t="s">
        <v>62</v>
      </c>
      <c r="G5864">
        <v>1</v>
      </c>
      <c r="H5864" s="5">
        <v>60.91</v>
      </c>
      <c r="I5864" s="5">
        <v>0.04</v>
      </c>
      <c r="J5864" s="5">
        <v>58.473599999999998</v>
      </c>
      <c r="K5864" s="5">
        <v>15.48911058820336</v>
      </c>
      <c r="L5864">
        <f>YEAR(SalesData[Order Date])</f>
        <v>2024</v>
      </c>
      <c r="M5864">
        <f>MONTH(SalesData[Order Date])</f>
        <v>7</v>
      </c>
      <c r="N5864" t="str">
        <f>TEXT(SalesData[[#This Row],[Order Date]], "mmmm")</f>
        <v>July</v>
      </c>
      <c r="O5864" s="7">
        <f>IF(SalesData[Sales]=0,0,SalesData[Profit]/SalesData[Sales])</f>
        <v>0.26489066156698682</v>
      </c>
      <c r="P5864" s="8">
        <f t="shared" si="91"/>
        <v>6.5670661631915951E-4</v>
      </c>
      <c r="Q5864" t="str">
        <f>IF(SalesData[[#This Row],[Discount]]&gt;0, "Yes", "No")</f>
        <v>Yes</v>
      </c>
      <c r="R5864" t="str">
        <f>TEXT(SalesData[[#This Row],[Order Date]],"mmm-yyyy")</f>
        <v>Jul-2024</v>
      </c>
      <c r="S5864">
        <f>YEAR(SalesData[[#This Row],[Order Date]])*100 + MONTH(SalesData[[#This Row],[Order Date]])</f>
        <v>202407</v>
      </c>
    </row>
    <row r="5865" spans="1:19" x14ac:dyDescent="0.3">
      <c r="A5865" t="s">
        <v>4847</v>
      </c>
      <c r="B5865" s="3">
        <v>45475</v>
      </c>
      <c r="C5865" t="s">
        <v>4848</v>
      </c>
      <c r="D5865" t="s">
        <v>13</v>
      </c>
      <c r="E5865" t="s">
        <v>14</v>
      </c>
      <c r="F5865" t="s">
        <v>20</v>
      </c>
      <c r="G5865">
        <v>6</v>
      </c>
      <c r="H5865" s="5">
        <v>110.41</v>
      </c>
      <c r="I5865" s="5">
        <v>0.13</v>
      </c>
      <c r="J5865" s="5">
        <v>576.34019999999998</v>
      </c>
      <c r="K5865" s="5">
        <v>46.924647618246489</v>
      </c>
      <c r="L5865">
        <f>YEAR(SalesData[Order Date])</f>
        <v>2024</v>
      </c>
      <c r="M5865">
        <f>MONTH(SalesData[Order Date])</f>
        <v>7</v>
      </c>
      <c r="N5865" t="str">
        <f>TEXT(SalesData[[#This Row],[Order Date]], "mmmm")</f>
        <v>July</v>
      </c>
      <c r="O5865" s="7">
        <f>IF(SalesData[Sales]=0,0,SalesData[Profit]/SalesData[Sales])</f>
        <v>8.1418314423055152E-2</v>
      </c>
      <c r="P5865" s="8">
        <f t="shared" si="91"/>
        <v>1.9623826344232105E-4</v>
      </c>
      <c r="Q5865" t="str">
        <f>IF(SalesData[[#This Row],[Discount]]&gt;0, "Yes", "No")</f>
        <v>Yes</v>
      </c>
      <c r="R5865" t="str">
        <f>TEXT(SalesData[[#This Row],[Order Date]],"mmm-yyyy")</f>
        <v>Jul-2024</v>
      </c>
      <c r="S5865">
        <f>YEAR(SalesData[[#This Row],[Order Date]])*100 + MONTH(SalesData[[#This Row],[Order Date]])</f>
        <v>202407</v>
      </c>
    </row>
    <row r="5866" spans="1:19" x14ac:dyDescent="0.3">
      <c r="A5866" t="s">
        <v>4941</v>
      </c>
      <c r="B5866" s="3">
        <v>45482</v>
      </c>
      <c r="C5866" t="s">
        <v>4942</v>
      </c>
      <c r="D5866" t="s">
        <v>23</v>
      </c>
      <c r="E5866" t="s">
        <v>19</v>
      </c>
      <c r="F5866" t="s">
        <v>44</v>
      </c>
      <c r="G5866">
        <v>2</v>
      </c>
      <c r="H5866" s="5">
        <v>281.16000000000003</v>
      </c>
      <c r="I5866" s="5">
        <v>0.23</v>
      </c>
      <c r="J5866" s="5">
        <v>432.98640000000012</v>
      </c>
      <c r="K5866" s="5">
        <v>58.168088469367859</v>
      </c>
      <c r="L5866">
        <f>YEAR(SalesData[Order Date])</f>
        <v>2024</v>
      </c>
      <c r="M5866">
        <f>MONTH(SalesData[Order Date])</f>
        <v>7</v>
      </c>
      <c r="N5866" t="str">
        <f>TEXT(SalesData[[#This Row],[Order Date]], "mmmm")</f>
        <v>July</v>
      </c>
      <c r="O5866" s="7">
        <f>IF(SalesData[Sales]=0,0,SalesData[Profit]/SalesData[Sales])</f>
        <v>0.13434160627070005</v>
      </c>
      <c r="P5866" s="8">
        <f t="shared" si="91"/>
        <v>4.0901977521695828E-4</v>
      </c>
      <c r="Q5866" t="str">
        <f>IF(SalesData[[#This Row],[Discount]]&gt;0, "Yes", "No")</f>
        <v>Yes</v>
      </c>
      <c r="R5866" t="str">
        <f>TEXT(SalesData[[#This Row],[Order Date]],"mmm-yyyy")</f>
        <v>Jul-2024</v>
      </c>
      <c r="S5866">
        <f>YEAR(SalesData[[#This Row],[Order Date]])*100 + MONTH(SalesData[[#This Row],[Order Date]])</f>
        <v>202407</v>
      </c>
    </row>
    <row r="5867" spans="1:19" x14ac:dyDescent="0.3">
      <c r="A5867" t="s">
        <v>4985</v>
      </c>
      <c r="B5867" s="3">
        <v>45503</v>
      </c>
      <c r="C5867" t="s">
        <v>4986</v>
      </c>
      <c r="D5867" t="s">
        <v>30</v>
      </c>
      <c r="E5867" t="s">
        <v>26</v>
      </c>
      <c r="F5867" t="s">
        <v>44</v>
      </c>
      <c r="G5867">
        <v>2</v>
      </c>
      <c r="H5867" s="5">
        <v>886.79</v>
      </c>
      <c r="I5867" s="5">
        <v>0.14000000000000001</v>
      </c>
      <c r="J5867" s="5">
        <v>1525.2788</v>
      </c>
      <c r="K5867" s="5">
        <v>238.3291429128958</v>
      </c>
      <c r="L5867">
        <f>YEAR(SalesData[Order Date])</f>
        <v>2024</v>
      </c>
      <c r="M5867">
        <f>MONTH(SalesData[Order Date])</f>
        <v>7</v>
      </c>
      <c r="N5867" t="str">
        <f>TEXT(SalesData[[#This Row],[Order Date]], "mmmm")</f>
        <v>July</v>
      </c>
      <c r="O5867" s="7">
        <f>IF(SalesData[Sales]=0,0,SalesData[Profit]/SalesData[Sales])</f>
        <v>0.15625283909597104</v>
      </c>
      <c r="P5867" s="8">
        <f t="shared" si="91"/>
        <v>7.8936388547457695E-5</v>
      </c>
      <c r="Q5867" t="str">
        <f>IF(SalesData[[#This Row],[Discount]]&gt;0, "Yes", "No")</f>
        <v>Yes</v>
      </c>
      <c r="R5867" t="str">
        <f>TEXT(SalesData[[#This Row],[Order Date]],"mmm-yyyy")</f>
        <v>Jul-2024</v>
      </c>
      <c r="S5867">
        <f>YEAR(SalesData[[#This Row],[Order Date]])*100 + MONTH(SalesData[[#This Row],[Order Date]])</f>
        <v>202407</v>
      </c>
    </row>
    <row r="5868" spans="1:19" x14ac:dyDescent="0.3">
      <c r="A5868" t="s">
        <v>5010</v>
      </c>
      <c r="B5868" s="3">
        <v>45481</v>
      </c>
      <c r="C5868" t="s">
        <v>5011</v>
      </c>
      <c r="D5868" t="s">
        <v>23</v>
      </c>
      <c r="E5868" t="s">
        <v>19</v>
      </c>
      <c r="F5868" t="s">
        <v>53</v>
      </c>
      <c r="G5868">
        <v>3</v>
      </c>
      <c r="H5868" s="5">
        <v>770.64</v>
      </c>
      <c r="I5868" s="5">
        <v>0.05</v>
      </c>
      <c r="J5868" s="5">
        <v>2196.3240000000001</v>
      </c>
      <c r="K5868" s="5">
        <v>306.41340027812038</v>
      </c>
      <c r="L5868">
        <f>YEAR(SalesData[Order Date])</f>
        <v>2024</v>
      </c>
      <c r="M5868">
        <f>MONTH(SalesData[Order Date])</f>
        <v>7</v>
      </c>
      <c r="N5868" t="str">
        <f>TEXT(SalesData[[#This Row],[Order Date]], "mmmm")</f>
        <v>July</v>
      </c>
      <c r="O5868" s="7">
        <f>IF(SalesData[Sales]=0,0,SalesData[Profit]/SalesData[Sales])</f>
        <v>0.13951193006046483</v>
      </c>
      <c r="P5868" s="8">
        <f t="shared" si="91"/>
        <v>2.1627045918543895E-5</v>
      </c>
      <c r="Q5868" t="str">
        <f>IF(SalesData[[#This Row],[Discount]]&gt;0, "Yes", "No")</f>
        <v>Yes</v>
      </c>
      <c r="R5868" t="str">
        <f>TEXT(SalesData[[#This Row],[Order Date]],"mmm-yyyy")</f>
        <v>Jul-2024</v>
      </c>
      <c r="S5868">
        <f>YEAR(SalesData[[#This Row],[Order Date]])*100 + MONTH(SalesData[[#This Row],[Order Date]])</f>
        <v>202407</v>
      </c>
    </row>
    <row r="5869" spans="1:19" x14ac:dyDescent="0.3">
      <c r="A5869" t="s">
        <v>5016</v>
      </c>
      <c r="B5869" s="3">
        <v>45503</v>
      </c>
      <c r="C5869" t="s">
        <v>5017</v>
      </c>
      <c r="D5869" t="s">
        <v>13</v>
      </c>
      <c r="E5869" t="s">
        <v>14</v>
      </c>
      <c r="F5869" t="s">
        <v>20</v>
      </c>
      <c r="G5869">
        <v>3</v>
      </c>
      <c r="H5869" s="5">
        <v>931.79</v>
      </c>
      <c r="I5869" s="5">
        <v>0.01</v>
      </c>
      <c r="J5869" s="5">
        <v>2767.4162999999999</v>
      </c>
      <c r="K5869" s="5">
        <v>640.10498168930098</v>
      </c>
      <c r="L5869">
        <f>YEAR(SalesData[Order Date])</f>
        <v>2024</v>
      </c>
      <c r="M5869">
        <f>MONTH(SalesData[Order Date])</f>
        <v>7</v>
      </c>
      <c r="N5869" t="str">
        <f>TEXT(SalesData[[#This Row],[Order Date]], "mmmm")</f>
        <v>July</v>
      </c>
      <c r="O5869" s="7">
        <f>IF(SalesData[Sales]=0,0,SalesData[Profit]/SalesData[Sales])</f>
        <v>0.23130057508489091</v>
      </c>
      <c r="P5869" s="8">
        <f t="shared" si="91"/>
        <v>3.577343965199598E-6</v>
      </c>
      <c r="Q5869" t="str">
        <f>IF(SalesData[[#This Row],[Discount]]&gt;0, "Yes", "No")</f>
        <v>Yes</v>
      </c>
      <c r="R5869" t="str">
        <f>TEXT(SalesData[[#This Row],[Order Date]],"mmm-yyyy")</f>
        <v>Jul-2024</v>
      </c>
      <c r="S5869">
        <f>YEAR(SalesData[[#This Row],[Order Date]])*100 + MONTH(SalesData[[#This Row],[Order Date]])</f>
        <v>202407</v>
      </c>
    </row>
    <row r="5870" spans="1:19" x14ac:dyDescent="0.3">
      <c r="A5870" t="s">
        <v>5111</v>
      </c>
      <c r="B5870" s="3">
        <v>45489</v>
      </c>
      <c r="C5870" t="s">
        <v>5112</v>
      </c>
      <c r="D5870" t="s">
        <v>13</v>
      </c>
      <c r="E5870" t="s">
        <v>14</v>
      </c>
      <c r="F5870" t="s">
        <v>27</v>
      </c>
      <c r="G5870">
        <v>4</v>
      </c>
      <c r="H5870" s="5">
        <v>793.66</v>
      </c>
      <c r="I5870" s="5">
        <v>0.28000000000000003</v>
      </c>
      <c r="J5870" s="5">
        <v>2285.7408</v>
      </c>
      <c r="K5870" s="5">
        <v>515.71875522052449</v>
      </c>
      <c r="L5870">
        <f>YEAR(SalesData[Order Date])</f>
        <v>2024</v>
      </c>
      <c r="M5870">
        <f>MONTH(SalesData[Order Date])</f>
        <v>7</v>
      </c>
      <c r="N5870" t="str">
        <f>TEXT(SalesData[[#This Row],[Order Date]], "mmmm")</f>
        <v>July</v>
      </c>
      <c r="O5870" s="7">
        <f>IF(SalesData[Sales]=0,0,SalesData[Profit]/SalesData[Sales])</f>
        <v>0.22562433816665672</v>
      </c>
      <c r="P5870" s="8">
        <f t="shared" si="91"/>
        <v>8.819897689186807E-5</v>
      </c>
      <c r="Q5870" t="str">
        <f>IF(SalesData[[#This Row],[Discount]]&gt;0, "Yes", "No")</f>
        <v>Yes</v>
      </c>
      <c r="R5870" t="str">
        <f>TEXT(SalesData[[#This Row],[Order Date]],"mmm-yyyy")</f>
        <v>Jul-2024</v>
      </c>
      <c r="S5870">
        <f>YEAR(SalesData[[#This Row],[Order Date]])*100 + MONTH(SalesData[[#This Row],[Order Date]])</f>
        <v>202407</v>
      </c>
    </row>
    <row r="5871" spans="1:19" x14ac:dyDescent="0.3">
      <c r="A5871" t="s">
        <v>5121</v>
      </c>
      <c r="B5871" s="3">
        <v>45503</v>
      </c>
      <c r="C5871" t="s">
        <v>5122</v>
      </c>
      <c r="D5871" t="s">
        <v>23</v>
      </c>
      <c r="E5871" t="s">
        <v>14</v>
      </c>
      <c r="F5871" t="s">
        <v>91</v>
      </c>
      <c r="G5871">
        <v>3</v>
      </c>
      <c r="H5871" s="5">
        <v>141.41</v>
      </c>
      <c r="I5871" s="5">
        <v>0.16</v>
      </c>
      <c r="J5871" s="5">
        <v>356.35320000000002</v>
      </c>
      <c r="K5871" s="5">
        <v>83.963227037442991</v>
      </c>
      <c r="L5871">
        <f>YEAR(SalesData[Order Date])</f>
        <v>2024</v>
      </c>
      <c r="M5871">
        <f>MONTH(SalesData[Order Date])</f>
        <v>7</v>
      </c>
      <c r="N5871" t="str">
        <f>TEXT(SalesData[[#This Row],[Order Date]], "mmmm")</f>
        <v>July</v>
      </c>
      <c r="O5871" s="7">
        <f>IF(SalesData[Sales]=0,0,SalesData[Profit]/SalesData[Sales])</f>
        <v>0.23561799651986565</v>
      </c>
      <c r="P5871" s="8">
        <f t="shared" si="91"/>
        <v>3.7715390236428353E-4</v>
      </c>
      <c r="Q5871" t="str">
        <f>IF(SalesData[[#This Row],[Discount]]&gt;0, "Yes", "No")</f>
        <v>Yes</v>
      </c>
      <c r="R5871" t="str">
        <f>TEXT(SalesData[[#This Row],[Order Date]],"mmm-yyyy")</f>
        <v>Jul-2024</v>
      </c>
      <c r="S5871">
        <f>YEAR(SalesData[[#This Row],[Order Date]])*100 + MONTH(SalesData[[#This Row],[Order Date]])</f>
        <v>202407</v>
      </c>
    </row>
    <row r="5872" spans="1:19" x14ac:dyDescent="0.3">
      <c r="A5872" t="s">
        <v>5147</v>
      </c>
      <c r="B5872" s="3">
        <v>45504</v>
      </c>
      <c r="C5872" t="s">
        <v>5148</v>
      </c>
      <c r="D5872" t="s">
        <v>13</v>
      </c>
      <c r="E5872" t="s">
        <v>14</v>
      </c>
      <c r="F5872" t="s">
        <v>27</v>
      </c>
      <c r="G5872">
        <v>2</v>
      </c>
      <c r="H5872" s="5">
        <v>558.49</v>
      </c>
      <c r="I5872" s="5">
        <v>0.27</v>
      </c>
      <c r="J5872" s="5">
        <v>815.3954</v>
      </c>
      <c r="K5872" s="5">
        <v>152.64115024543551</v>
      </c>
      <c r="L5872">
        <f>YEAR(SalesData[Order Date])</f>
        <v>2024</v>
      </c>
      <c r="M5872">
        <f>MONTH(SalesData[Order Date])</f>
        <v>7</v>
      </c>
      <c r="N5872" t="str">
        <f>TEXT(SalesData[[#This Row],[Order Date]], "mmmm")</f>
        <v>July</v>
      </c>
      <c r="O5872" s="7">
        <f>IF(SalesData[Sales]=0,0,SalesData[Profit]/SalesData[Sales])</f>
        <v>0.18719893470754864</v>
      </c>
      <c r="P5872" s="8">
        <f t="shared" si="91"/>
        <v>2.4172321796272093E-4</v>
      </c>
      <c r="Q5872" t="str">
        <f>IF(SalesData[[#This Row],[Discount]]&gt;0, "Yes", "No")</f>
        <v>Yes</v>
      </c>
      <c r="R5872" t="str">
        <f>TEXT(SalesData[[#This Row],[Order Date]],"mmm-yyyy")</f>
        <v>Jul-2024</v>
      </c>
      <c r="S5872">
        <f>YEAR(SalesData[[#This Row],[Order Date]])*100 + MONTH(SalesData[[#This Row],[Order Date]])</f>
        <v>202407</v>
      </c>
    </row>
    <row r="5873" spans="1:19" x14ac:dyDescent="0.3">
      <c r="A5873" t="s">
        <v>5173</v>
      </c>
      <c r="B5873" s="3">
        <v>45494</v>
      </c>
      <c r="C5873" t="s">
        <v>5174</v>
      </c>
      <c r="D5873" t="s">
        <v>30</v>
      </c>
      <c r="E5873" t="s">
        <v>14</v>
      </c>
      <c r="F5873" t="s">
        <v>31</v>
      </c>
      <c r="G5873">
        <v>2</v>
      </c>
      <c r="H5873" s="5">
        <v>752.24</v>
      </c>
      <c r="I5873" s="5">
        <v>0.19</v>
      </c>
      <c r="J5873" s="5">
        <v>1218.6288</v>
      </c>
      <c r="K5873" s="5">
        <v>111.9651601002322</v>
      </c>
      <c r="L5873">
        <f>YEAR(SalesData[Order Date])</f>
        <v>2024</v>
      </c>
      <c r="M5873">
        <f>MONTH(SalesData[Order Date])</f>
        <v>7</v>
      </c>
      <c r="N5873" t="str">
        <f>TEXT(SalesData[[#This Row],[Order Date]], "mmmm")</f>
        <v>July</v>
      </c>
      <c r="O5873" s="7">
        <f>IF(SalesData[Sales]=0,0,SalesData[Profit]/SalesData[Sales])</f>
        <v>9.1877986225364278E-2</v>
      </c>
      <c r="P5873" s="8">
        <f t="shared" si="91"/>
        <v>1.2628948208018718E-4</v>
      </c>
      <c r="Q5873" t="str">
        <f>IF(SalesData[[#This Row],[Discount]]&gt;0, "Yes", "No")</f>
        <v>Yes</v>
      </c>
      <c r="R5873" t="str">
        <f>TEXT(SalesData[[#This Row],[Order Date]],"mmm-yyyy")</f>
        <v>Jul-2024</v>
      </c>
      <c r="S5873">
        <f>YEAR(SalesData[[#This Row],[Order Date]])*100 + MONTH(SalesData[[#This Row],[Order Date]])</f>
        <v>202407</v>
      </c>
    </row>
    <row r="5874" spans="1:19" x14ac:dyDescent="0.3">
      <c r="A5874" t="s">
        <v>5175</v>
      </c>
      <c r="B5874" s="3">
        <v>45494</v>
      </c>
      <c r="C5874" t="s">
        <v>5176</v>
      </c>
      <c r="D5874" t="s">
        <v>13</v>
      </c>
      <c r="E5874" t="s">
        <v>19</v>
      </c>
      <c r="F5874" t="s">
        <v>27</v>
      </c>
      <c r="G5874">
        <v>1</v>
      </c>
      <c r="H5874" s="5">
        <v>260.66000000000003</v>
      </c>
      <c r="I5874" s="5">
        <v>0.04</v>
      </c>
      <c r="J5874" s="5">
        <v>250.2336</v>
      </c>
      <c r="K5874" s="5">
        <v>66.911585702840483</v>
      </c>
      <c r="L5874">
        <f>YEAR(SalesData[Order Date])</f>
        <v>2024</v>
      </c>
      <c r="M5874">
        <f>MONTH(SalesData[Order Date])</f>
        <v>7</v>
      </c>
      <c r="N5874" t="str">
        <f>TEXT(SalesData[[#This Row],[Order Date]], "mmmm")</f>
        <v>July</v>
      </c>
      <c r="O5874" s="7">
        <f>IF(SalesData[Sales]=0,0,SalesData[Profit]/SalesData[Sales])</f>
        <v>0.26739648753341072</v>
      </c>
      <c r="P5874" s="8">
        <f t="shared" si="91"/>
        <v>1.5345661014348191E-4</v>
      </c>
      <c r="Q5874" t="str">
        <f>IF(SalesData[[#This Row],[Discount]]&gt;0, "Yes", "No")</f>
        <v>Yes</v>
      </c>
      <c r="R5874" t="str">
        <f>TEXT(SalesData[[#This Row],[Order Date]],"mmm-yyyy")</f>
        <v>Jul-2024</v>
      </c>
      <c r="S5874">
        <f>YEAR(SalesData[[#This Row],[Order Date]])*100 + MONTH(SalesData[[#This Row],[Order Date]])</f>
        <v>202407</v>
      </c>
    </row>
    <row r="5875" spans="1:19" x14ac:dyDescent="0.3">
      <c r="A5875" t="s">
        <v>5193</v>
      </c>
      <c r="B5875" s="3">
        <v>45500</v>
      </c>
      <c r="C5875" t="s">
        <v>5194</v>
      </c>
      <c r="D5875" t="s">
        <v>13</v>
      </c>
      <c r="E5875" t="s">
        <v>14</v>
      </c>
      <c r="F5875" t="s">
        <v>39</v>
      </c>
      <c r="G5875">
        <v>3</v>
      </c>
      <c r="H5875" s="5">
        <v>584.27</v>
      </c>
      <c r="I5875" s="5">
        <v>0.2</v>
      </c>
      <c r="J5875" s="5">
        <v>1402.248</v>
      </c>
      <c r="K5875" s="5">
        <v>129.77387419631401</v>
      </c>
      <c r="L5875">
        <f>YEAR(SalesData[Order Date])</f>
        <v>2024</v>
      </c>
      <c r="M5875">
        <f>MONTH(SalesData[Order Date])</f>
        <v>7</v>
      </c>
      <c r="N5875" t="str">
        <f>TEXT(SalesData[[#This Row],[Order Date]], "mmmm")</f>
        <v>July</v>
      </c>
      <c r="O5875" s="7">
        <f>IF(SalesData[Sales]=0,0,SalesData[Profit]/SalesData[Sales])</f>
        <v>9.2547020353257056E-2</v>
      </c>
      <c r="P5875" s="8">
        <f t="shared" si="91"/>
        <v>1.1410249827419972E-4</v>
      </c>
      <c r="Q5875" t="str">
        <f>IF(SalesData[[#This Row],[Discount]]&gt;0, "Yes", "No")</f>
        <v>Yes</v>
      </c>
      <c r="R5875" t="str">
        <f>TEXT(SalesData[[#This Row],[Order Date]],"mmm-yyyy")</f>
        <v>Jul-2024</v>
      </c>
      <c r="S5875">
        <f>YEAR(SalesData[[#This Row],[Order Date]])*100 + MONTH(SalesData[[#This Row],[Order Date]])</f>
        <v>202407</v>
      </c>
    </row>
    <row r="5876" spans="1:19" x14ac:dyDescent="0.3">
      <c r="A5876" t="s">
        <v>5267</v>
      </c>
      <c r="B5876" s="3">
        <v>45494</v>
      </c>
      <c r="C5876" t="s">
        <v>5268</v>
      </c>
      <c r="D5876" t="s">
        <v>23</v>
      </c>
      <c r="E5876" t="s">
        <v>14</v>
      </c>
      <c r="F5876" t="s">
        <v>15</v>
      </c>
      <c r="G5876">
        <v>2</v>
      </c>
      <c r="H5876" s="5">
        <v>951.01</v>
      </c>
      <c r="I5876" s="5">
        <v>0.27</v>
      </c>
      <c r="J5876" s="5">
        <v>1388.4746</v>
      </c>
      <c r="K5876" s="5">
        <v>106.4630260439282</v>
      </c>
      <c r="L5876">
        <f>YEAR(SalesData[Order Date])</f>
        <v>2024</v>
      </c>
      <c r="M5876">
        <f>MONTH(SalesData[Order Date])</f>
        <v>7</v>
      </c>
      <c r="N5876" t="str">
        <f>TEXT(SalesData[[#This Row],[Order Date]], "mmmm")</f>
        <v>July</v>
      </c>
      <c r="O5876" s="7">
        <f>IF(SalesData[Sales]=0,0,SalesData[Profit]/SalesData[Sales])</f>
        <v>7.6676250356994782E-2</v>
      </c>
      <c r="P5876" s="8">
        <f t="shared" si="91"/>
        <v>1.4195434327714747E-4</v>
      </c>
      <c r="Q5876" t="str">
        <f>IF(SalesData[[#This Row],[Discount]]&gt;0, "Yes", "No")</f>
        <v>Yes</v>
      </c>
      <c r="R5876" t="str">
        <f>TEXT(SalesData[[#This Row],[Order Date]],"mmm-yyyy")</f>
        <v>Jul-2024</v>
      </c>
      <c r="S5876">
        <f>YEAR(SalesData[[#This Row],[Order Date]])*100 + MONTH(SalesData[[#This Row],[Order Date]])</f>
        <v>202407</v>
      </c>
    </row>
    <row r="5877" spans="1:19" x14ac:dyDescent="0.3">
      <c r="A5877" t="s">
        <v>5299</v>
      </c>
      <c r="B5877" s="3">
        <v>45478</v>
      </c>
      <c r="C5877" t="s">
        <v>5300</v>
      </c>
      <c r="D5877" t="s">
        <v>18</v>
      </c>
      <c r="E5877" t="s">
        <v>14</v>
      </c>
      <c r="F5877" t="s">
        <v>34</v>
      </c>
      <c r="G5877">
        <v>8</v>
      </c>
      <c r="H5877" s="5">
        <v>816.6</v>
      </c>
      <c r="I5877" s="5">
        <v>0.18</v>
      </c>
      <c r="J5877" s="5">
        <v>5356.8960000000006</v>
      </c>
      <c r="K5877" s="5">
        <v>1281.583411188672</v>
      </c>
      <c r="L5877">
        <f>YEAR(SalesData[Order Date])</f>
        <v>2024</v>
      </c>
      <c r="M5877">
        <f>MONTH(SalesData[Order Date])</f>
        <v>7</v>
      </c>
      <c r="N5877" t="str">
        <f>TEXT(SalesData[[#This Row],[Order Date]], "mmmm")</f>
        <v>July</v>
      </c>
      <c r="O5877" s="7">
        <f>IF(SalesData[Sales]=0,0,SalesData[Profit]/SalesData[Sales])</f>
        <v>0.23923992759774912</v>
      </c>
      <c r="P5877" s="8">
        <f t="shared" si="91"/>
        <v>2.7553269654665684E-5</v>
      </c>
      <c r="Q5877" t="str">
        <f>IF(SalesData[[#This Row],[Discount]]&gt;0, "Yes", "No")</f>
        <v>Yes</v>
      </c>
      <c r="R5877" t="str">
        <f>TEXT(SalesData[[#This Row],[Order Date]],"mmm-yyyy")</f>
        <v>Jul-2024</v>
      </c>
      <c r="S5877">
        <f>YEAR(SalesData[[#This Row],[Order Date]])*100 + MONTH(SalesData[[#This Row],[Order Date]])</f>
        <v>202407</v>
      </c>
    </row>
    <row r="5878" spans="1:19" x14ac:dyDescent="0.3">
      <c r="A5878" t="s">
        <v>5323</v>
      </c>
      <c r="B5878" s="3">
        <v>45491</v>
      </c>
      <c r="C5878" t="s">
        <v>5324</v>
      </c>
      <c r="D5878" t="s">
        <v>13</v>
      </c>
      <c r="E5878" t="s">
        <v>26</v>
      </c>
      <c r="F5878" t="s">
        <v>53</v>
      </c>
      <c r="G5878">
        <v>9</v>
      </c>
      <c r="H5878" s="5">
        <v>430.81</v>
      </c>
      <c r="I5878" s="5">
        <v>0.05</v>
      </c>
      <c r="J5878" s="5">
        <v>3683.4254999999998</v>
      </c>
      <c r="K5878" s="5">
        <v>486.60364326363288</v>
      </c>
      <c r="L5878">
        <f>YEAR(SalesData[Order Date])</f>
        <v>2024</v>
      </c>
      <c r="M5878">
        <f>MONTH(SalesData[Order Date])</f>
        <v>7</v>
      </c>
      <c r="N5878" t="str">
        <f>TEXT(SalesData[[#This Row],[Order Date]], "mmmm")</f>
        <v>July</v>
      </c>
      <c r="O5878" s="7">
        <f>IF(SalesData[Sales]=0,0,SalesData[Profit]/SalesData[Sales])</f>
        <v>0.13210628076056727</v>
      </c>
      <c r="P5878" s="8">
        <f t="shared" si="91"/>
        <v>1.2895604919931189E-5</v>
      </c>
      <c r="Q5878" t="str">
        <f>IF(SalesData[[#This Row],[Discount]]&gt;0, "Yes", "No")</f>
        <v>Yes</v>
      </c>
      <c r="R5878" t="str">
        <f>TEXT(SalesData[[#This Row],[Order Date]],"mmm-yyyy")</f>
        <v>Jul-2024</v>
      </c>
      <c r="S5878">
        <f>YEAR(SalesData[[#This Row],[Order Date]])*100 + MONTH(SalesData[[#This Row],[Order Date]])</f>
        <v>202407</v>
      </c>
    </row>
    <row r="5879" spans="1:19" x14ac:dyDescent="0.3">
      <c r="A5879" t="s">
        <v>5430</v>
      </c>
      <c r="B5879" s="3">
        <v>45476</v>
      </c>
      <c r="C5879" t="s">
        <v>5431</v>
      </c>
      <c r="D5879" t="s">
        <v>18</v>
      </c>
      <c r="E5879" t="s">
        <v>26</v>
      </c>
      <c r="F5879" t="s">
        <v>15</v>
      </c>
      <c r="G5879">
        <v>5</v>
      </c>
      <c r="H5879" s="5">
        <v>664.01</v>
      </c>
      <c r="I5879" s="5">
        <v>0.03</v>
      </c>
      <c r="J5879" s="5">
        <v>3220.4485</v>
      </c>
      <c r="K5879" s="5">
        <v>631.38391693549954</v>
      </c>
      <c r="L5879">
        <f>YEAR(SalesData[Order Date])</f>
        <v>2024</v>
      </c>
      <c r="M5879">
        <f>MONTH(SalesData[Order Date])</f>
        <v>7</v>
      </c>
      <c r="N5879" t="str">
        <f>TEXT(SalesData[[#This Row],[Order Date]], "mmmm")</f>
        <v>July</v>
      </c>
      <c r="O5879" s="7">
        <f>IF(SalesData[Sales]=0,0,SalesData[Profit]/SalesData[Sales])</f>
        <v>0.19605465416866613</v>
      </c>
      <c r="P5879" s="8">
        <f t="shared" si="91"/>
        <v>9.0360084938479839E-6</v>
      </c>
      <c r="Q5879" t="str">
        <f>IF(SalesData[[#This Row],[Discount]]&gt;0, "Yes", "No")</f>
        <v>Yes</v>
      </c>
      <c r="R5879" t="str">
        <f>TEXT(SalesData[[#This Row],[Order Date]],"mmm-yyyy")</f>
        <v>Jul-2024</v>
      </c>
      <c r="S5879">
        <f>YEAR(SalesData[[#This Row],[Order Date]])*100 + MONTH(SalesData[[#This Row],[Order Date]])</f>
        <v>202407</v>
      </c>
    </row>
    <row r="5880" spans="1:19" x14ac:dyDescent="0.3">
      <c r="A5880" t="s">
        <v>5450</v>
      </c>
      <c r="B5880" s="3">
        <v>45479</v>
      </c>
      <c r="C5880" t="s">
        <v>5451</v>
      </c>
      <c r="D5880" t="s">
        <v>18</v>
      </c>
      <c r="E5880" t="s">
        <v>19</v>
      </c>
      <c r="F5880" t="s">
        <v>31</v>
      </c>
      <c r="G5880">
        <v>5</v>
      </c>
      <c r="H5880" s="5">
        <v>559.04999999999995</v>
      </c>
      <c r="I5880" s="5">
        <v>0.14000000000000001</v>
      </c>
      <c r="J5880" s="5">
        <v>2403.915</v>
      </c>
      <c r="K5880" s="5">
        <v>196.9276637723728</v>
      </c>
      <c r="L5880">
        <f>YEAR(SalesData[Order Date])</f>
        <v>2024</v>
      </c>
      <c r="M5880">
        <f>MONTH(SalesData[Order Date])</f>
        <v>7</v>
      </c>
      <c r="N5880" t="str">
        <f>TEXT(SalesData[[#This Row],[Order Date]], "mmmm")</f>
        <v>July</v>
      </c>
      <c r="O5880" s="7">
        <f>IF(SalesData[Sales]=0,0,SalesData[Profit]/SalesData[Sales])</f>
        <v>8.191956195305275E-2</v>
      </c>
      <c r="P5880" s="8">
        <f t="shared" si="91"/>
        <v>5.0084965566586176E-5</v>
      </c>
      <c r="Q5880" t="str">
        <f>IF(SalesData[[#This Row],[Discount]]&gt;0, "Yes", "No")</f>
        <v>Yes</v>
      </c>
      <c r="R5880" t="str">
        <f>TEXT(SalesData[[#This Row],[Order Date]],"mmm-yyyy")</f>
        <v>Jul-2024</v>
      </c>
      <c r="S5880">
        <f>YEAR(SalesData[[#This Row],[Order Date]])*100 + MONTH(SalesData[[#This Row],[Order Date]])</f>
        <v>202407</v>
      </c>
    </row>
    <row r="5881" spans="1:19" x14ac:dyDescent="0.3">
      <c r="A5881" t="s">
        <v>5491</v>
      </c>
      <c r="B5881" s="3">
        <v>45493</v>
      </c>
      <c r="C5881" t="s">
        <v>5492</v>
      </c>
      <c r="D5881" t="s">
        <v>30</v>
      </c>
      <c r="E5881" t="s">
        <v>26</v>
      </c>
      <c r="F5881" t="s">
        <v>44</v>
      </c>
      <c r="G5881">
        <v>4</v>
      </c>
      <c r="H5881" s="5">
        <v>690.12</v>
      </c>
      <c r="I5881" s="5">
        <v>0.04</v>
      </c>
      <c r="J5881" s="5">
        <v>2650.0608000000002</v>
      </c>
      <c r="K5881" s="5">
        <v>718.48113850903235</v>
      </c>
      <c r="L5881">
        <f>YEAR(SalesData[Order Date])</f>
        <v>2024</v>
      </c>
      <c r="M5881">
        <f>MONTH(SalesData[Order Date])</f>
        <v>7</v>
      </c>
      <c r="N5881" t="str">
        <f>TEXT(SalesData[[#This Row],[Order Date]], "mmmm")</f>
        <v>July</v>
      </c>
      <c r="O5881" s="7">
        <f>IF(SalesData[Sales]=0,0,SalesData[Profit]/SalesData[Sales])</f>
        <v>0.27111873754331683</v>
      </c>
      <c r="P5881" s="8">
        <f t="shared" si="91"/>
        <v>1.4490233582565352E-5</v>
      </c>
      <c r="Q5881" t="str">
        <f>IF(SalesData[[#This Row],[Discount]]&gt;0, "Yes", "No")</f>
        <v>Yes</v>
      </c>
      <c r="R5881" t="str">
        <f>TEXT(SalesData[[#This Row],[Order Date]],"mmm-yyyy")</f>
        <v>Jul-2024</v>
      </c>
      <c r="S5881">
        <f>YEAR(SalesData[[#This Row],[Order Date]])*100 + MONTH(SalesData[[#This Row],[Order Date]])</f>
        <v>202407</v>
      </c>
    </row>
    <row r="5882" spans="1:19" x14ac:dyDescent="0.3">
      <c r="A5882" t="s">
        <v>5619</v>
      </c>
      <c r="B5882" s="3">
        <v>45498</v>
      </c>
      <c r="C5882" t="s">
        <v>5620</v>
      </c>
      <c r="D5882" t="s">
        <v>23</v>
      </c>
      <c r="E5882" t="s">
        <v>14</v>
      </c>
      <c r="F5882" t="s">
        <v>34</v>
      </c>
      <c r="G5882">
        <v>3</v>
      </c>
      <c r="H5882" s="5">
        <v>133.55000000000001</v>
      </c>
      <c r="I5882" s="5">
        <v>0.27</v>
      </c>
      <c r="J5882" s="5">
        <v>292.47449999999998</v>
      </c>
      <c r="K5882" s="5">
        <v>85.578830834743215</v>
      </c>
      <c r="L5882">
        <f>YEAR(SalesData[Order Date])</f>
        <v>2024</v>
      </c>
      <c r="M5882">
        <f>MONTH(SalesData[Order Date])</f>
        <v>7</v>
      </c>
      <c r="N5882" t="str">
        <f>TEXT(SalesData[[#This Row],[Order Date]], "mmmm")</f>
        <v>July</v>
      </c>
      <c r="O5882" s="7">
        <f>IF(SalesData[Sales]=0,0,SalesData[Profit]/SalesData[Sales])</f>
        <v>0.29260270838908425</v>
      </c>
      <c r="P5882" s="8">
        <f t="shared" si="91"/>
        <v>6.7390490453013853E-4</v>
      </c>
      <c r="Q5882" t="str">
        <f>IF(SalesData[[#This Row],[Discount]]&gt;0, "Yes", "No")</f>
        <v>Yes</v>
      </c>
      <c r="R5882" t="str">
        <f>TEXT(SalesData[[#This Row],[Order Date]],"mmm-yyyy")</f>
        <v>Jul-2024</v>
      </c>
      <c r="S5882">
        <f>YEAR(SalesData[[#This Row],[Order Date]])*100 + MONTH(SalesData[[#This Row],[Order Date]])</f>
        <v>202407</v>
      </c>
    </row>
    <row r="5883" spans="1:19" x14ac:dyDescent="0.3">
      <c r="A5883" t="s">
        <v>5696</v>
      </c>
      <c r="B5883" s="3">
        <v>45488</v>
      </c>
      <c r="C5883" t="s">
        <v>5697</v>
      </c>
      <c r="D5883" t="s">
        <v>30</v>
      </c>
      <c r="E5883" t="s">
        <v>26</v>
      </c>
      <c r="F5883" t="s">
        <v>27</v>
      </c>
      <c r="G5883">
        <v>5</v>
      </c>
      <c r="H5883" s="5">
        <v>172.05</v>
      </c>
      <c r="I5883" s="5">
        <v>0.05</v>
      </c>
      <c r="J5883" s="5">
        <v>817.23749999999995</v>
      </c>
      <c r="K5883" s="5">
        <v>202.178591321417</v>
      </c>
      <c r="L5883">
        <f>YEAR(SalesData[Order Date])</f>
        <v>2024</v>
      </c>
      <c r="M5883">
        <f>MONTH(SalesData[Order Date])</f>
        <v>7</v>
      </c>
      <c r="N5883" t="str">
        <f>TEXT(SalesData[[#This Row],[Order Date]], "mmmm")</f>
        <v>July</v>
      </c>
      <c r="O5883" s="7">
        <f>IF(SalesData[Sales]=0,0,SalesData[Profit]/SalesData[Sales])</f>
        <v>0.24739269957805046</v>
      </c>
      <c r="P5883" s="8">
        <f t="shared" si="91"/>
        <v>5.8122638767800064E-5</v>
      </c>
      <c r="Q5883" t="str">
        <f>IF(SalesData[[#This Row],[Discount]]&gt;0, "Yes", "No")</f>
        <v>Yes</v>
      </c>
      <c r="R5883" t="str">
        <f>TEXT(SalesData[[#This Row],[Order Date]],"mmm-yyyy")</f>
        <v>Jul-2024</v>
      </c>
      <c r="S5883">
        <f>YEAR(SalesData[[#This Row],[Order Date]])*100 + MONTH(SalesData[[#This Row],[Order Date]])</f>
        <v>202407</v>
      </c>
    </row>
    <row r="5884" spans="1:19" x14ac:dyDescent="0.3">
      <c r="A5884" t="s">
        <v>5745</v>
      </c>
      <c r="B5884" s="3">
        <v>45499</v>
      </c>
      <c r="C5884" t="s">
        <v>5746</v>
      </c>
      <c r="D5884" t="s">
        <v>23</v>
      </c>
      <c r="E5884" t="s">
        <v>19</v>
      </c>
      <c r="F5884" t="s">
        <v>20</v>
      </c>
      <c r="G5884">
        <v>5</v>
      </c>
      <c r="H5884" s="5">
        <v>641.32000000000005</v>
      </c>
      <c r="I5884" s="5">
        <v>0.26</v>
      </c>
      <c r="J5884" s="5">
        <v>2372.884</v>
      </c>
      <c r="K5884" s="5">
        <v>369.5725025461054</v>
      </c>
      <c r="L5884">
        <f>YEAR(SalesData[Order Date])</f>
        <v>2024</v>
      </c>
      <c r="M5884">
        <f>MONTH(SalesData[Order Date])</f>
        <v>7</v>
      </c>
      <c r="N5884" t="str">
        <f>TEXT(SalesData[[#This Row],[Order Date]], "mmmm")</f>
        <v>July</v>
      </c>
      <c r="O5884" s="7">
        <f>IF(SalesData[Sales]=0,0,SalesData[Profit]/SalesData[Sales])</f>
        <v>0.15574823823925038</v>
      </c>
      <c r="P5884" s="8">
        <f t="shared" si="91"/>
        <v>8.1082766793488426E-5</v>
      </c>
      <c r="Q5884" t="str">
        <f>IF(SalesData[[#This Row],[Discount]]&gt;0, "Yes", "No")</f>
        <v>Yes</v>
      </c>
      <c r="R5884" t="str">
        <f>TEXT(SalesData[[#This Row],[Order Date]],"mmm-yyyy")</f>
        <v>Jul-2024</v>
      </c>
      <c r="S5884">
        <f>YEAR(SalesData[[#This Row],[Order Date]])*100 + MONTH(SalesData[[#This Row],[Order Date]])</f>
        <v>202407</v>
      </c>
    </row>
    <row r="5885" spans="1:19" x14ac:dyDescent="0.3">
      <c r="A5885" t="s">
        <v>5787</v>
      </c>
      <c r="B5885" s="3">
        <v>45493</v>
      </c>
      <c r="C5885" t="s">
        <v>5788</v>
      </c>
      <c r="D5885" t="s">
        <v>30</v>
      </c>
      <c r="E5885" t="s">
        <v>14</v>
      </c>
      <c r="F5885" t="s">
        <v>31</v>
      </c>
      <c r="G5885">
        <v>9</v>
      </c>
      <c r="H5885" s="5">
        <v>659.28</v>
      </c>
      <c r="I5885" s="5">
        <v>0.22</v>
      </c>
      <c r="J5885" s="5">
        <v>4628.1455999999998</v>
      </c>
      <c r="K5885" s="5">
        <v>1030.557196499758</v>
      </c>
      <c r="L5885">
        <f>YEAR(SalesData[Order Date])</f>
        <v>2024</v>
      </c>
      <c r="M5885">
        <f>MONTH(SalesData[Order Date])</f>
        <v>7</v>
      </c>
      <c r="N5885" t="str">
        <f>TEXT(SalesData[[#This Row],[Order Date]], "mmmm")</f>
        <v>July</v>
      </c>
      <c r="O5885" s="7">
        <f>IF(SalesData[Sales]=0,0,SalesData[Profit]/SalesData[Sales])</f>
        <v>0.22267173195669515</v>
      </c>
      <c r="P5885" s="8">
        <f t="shared" si="91"/>
        <v>3.7077485202712729E-5</v>
      </c>
      <c r="Q5885" t="str">
        <f>IF(SalesData[[#This Row],[Discount]]&gt;0, "Yes", "No")</f>
        <v>Yes</v>
      </c>
      <c r="R5885" t="str">
        <f>TEXT(SalesData[[#This Row],[Order Date]],"mmm-yyyy")</f>
        <v>Jul-2024</v>
      </c>
      <c r="S5885">
        <f>YEAR(SalesData[[#This Row],[Order Date]])*100 + MONTH(SalesData[[#This Row],[Order Date]])</f>
        <v>202407</v>
      </c>
    </row>
    <row r="5886" spans="1:19" x14ac:dyDescent="0.3">
      <c r="A5886" t="s">
        <v>5816</v>
      </c>
      <c r="B5886" s="3">
        <v>45477</v>
      </c>
      <c r="C5886" t="s">
        <v>5817</v>
      </c>
      <c r="D5886" t="s">
        <v>23</v>
      </c>
      <c r="E5886" t="s">
        <v>26</v>
      </c>
      <c r="F5886" t="s">
        <v>34</v>
      </c>
      <c r="G5886">
        <v>3</v>
      </c>
      <c r="H5886" s="5">
        <v>929.84</v>
      </c>
      <c r="I5886" s="5">
        <v>0.17</v>
      </c>
      <c r="J5886" s="5">
        <v>2315.3015999999998</v>
      </c>
      <c r="K5886" s="5">
        <v>600.65952301726816</v>
      </c>
      <c r="L5886">
        <f>YEAR(SalesData[Order Date])</f>
        <v>2024</v>
      </c>
      <c r="M5886">
        <f>MONTH(SalesData[Order Date])</f>
        <v>7</v>
      </c>
      <c r="N5886" t="str">
        <f>TEXT(SalesData[[#This Row],[Order Date]], "mmmm")</f>
        <v>July</v>
      </c>
      <c r="O5886" s="7">
        <f>IF(SalesData[Sales]=0,0,SalesData[Profit]/SalesData[Sales])</f>
        <v>0.25943035802215497</v>
      </c>
      <c r="P5886" s="8">
        <f t="shared" si="91"/>
        <v>6.0942384352863583E-5</v>
      </c>
      <c r="Q5886" t="str">
        <f>IF(SalesData[[#This Row],[Discount]]&gt;0, "Yes", "No")</f>
        <v>Yes</v>
      </c>
      <c r="R5886" t="str">
        <f>TEXT(SalesData[[#This Row],[Order Date]],"mmm-yyyy")</f>
        <v>Jul-2024</v>
      </c>
      <c r="S5886">
        <f>YEAR(SalesData[[#This Row],[Order Date]])*100 + MONTH(SalesData[[#This Row],[Order Date]])</f>
        <v>202407</v>
      </c>
    </row>
    <row r="5887" spans="1:19" x14ac:dyDescent="0.3">
      <c r="A5887" t="s">
        <v>5908</v>
      </c>
      <c r="B5887" s="3">
        <v>45487</v>
      </c>
      <c r="C5887" t="s">
        <v>5909</v>
      </c>
      <c r="D5887" t="s">
        <v>13</v>
      </c>
      <c r="E5887" t="s">
        <v>26</v>
      </c>
      <c r="F5887" t="s">
        <v>15</v>
      </c>
      <c r="G5887">
        <v>2</v>
      </c>
      <c r="H5887" s="5">
        <v>721.39</v>
      </c>
      <c r="I5887" s="5">
        <v>0.18</v>
      </c>
      <c r="J5887" s="5">
        <v>1183.0796</v>
      </c>
      <c r="K5887" s="5">
        <v>213.9274265749367</v>
      </c>
      <c r="L5887">
        <f>YEAR(SalesData[Order Date])</f>
        <v>2024</v>
      </c>
      <c r="M5887">
        <f>MONTH(SalesData[Order Date])</f>
        <v>7</v>
      </c>
      <c r="N5887" t="str">
        <f>TEXT(SalesData[[#This Row],[Order Date]], "mmmm")</f>
        <v>July</v>
      </c>
      <c r="O5887" s="7">
        <f>IF(SalesData[Sales]=0,0,SalesData[Profit]/SalesData[Sales])</f>
        <v>0.18082251318925346</v>
      </c>
      <c r="P5887" s="8">
        <f t="shared" si="91"/>
        <v>1.2475914553847434E-4</v>
      </c>
      <c r="Q5887" t="str">
        <f>IF(SalesData[[#This Row],[Discount]]&gt;0, "Yes", "No")</f>
        <v>Yes</v>
      </c>
      <c r="R5887" t="str">
        <f>TEXT(SalesData[[#This Row],[Order Date]],"mmm-yyyy")</f>
        <v>Jul-2024</v>
      </c>
      <c r="S5887">
        <f>YEAR(SalesData[[#This Row],[Order Date]])*100 + MONTH(SalesData[[#This Row],[Order Date]])</f>
        <v>202407</v>
      </c>
    </row>
    <row r="5888" spans="1:19" x14ac:dyDescent="0.3">
      <c r="A5888" t="s">
        <v>6017</v>
      </c>
      <c r="B5888" s="3">
        <v>45481</v>
      </c>
      <c r="C5888" t="s">
        <v>6018</v>
      </c>
      <c r="D5888" t="s">
        <v>23</v>
      </c>
      <c r="E5888" t="s">
        <v>19</v>
      </c>
      <c r="F5888" t="s">
        <v>31</v>
      </c>
      <c r="G5888">
        <v>3</v>
      </c>
      <c r="H5888" s="5">
        <v>519.20000000000005</v>
      </c>
      <c r="I5888" s="5">
        <v>0.19</v>
      </c>
      <c r="J5888" s="5">
        <v>1261.6559999999999</v>
      </c>
      <c r="K5888" s="5">
        <v>161.1133294964603</v>
      </c>
      <c r="L5888">
        <f>YEAR(SalesData[Order Date])</f>
        <v>2024</v>
      </c>
      <c r="M5888">
        <f>MONTH(SalesData[Order Date])</f>
        <v>7</v>
      </c>
      <c r="N5888" t="str">
        <f>TEXT(SalesData[[#This Row],[Order Date]], "mmmm")</f>
        <v>July</v>
      </c>
      <c r="O5888" s="7">
        <f>IF(SalesData[Sales]=0,0,SalesData[Profit]/SalesData[Sales])</f>
        <v>0.12769988768448792</v>
      </c>
      <c r="P5888" s="8">
        <f t="shared" si="91"/>
        <v>1.2198253723677452E-4</v>
      </c>
      <c r="Q5888" t="str">
        <f>IF(SalesData[[#This Row],[Discount]]&gt;0, "Yes", "No")</f>
        <v>Yes</v>
      </c>
      <c r="R5888" t="str">
        <f>TEXT(SalesData[[#This Row],[Order Date]],"mmm-yyyy")</f>
        <v>Jul-2024</v>
      </c>
      <c r="S5888">
        <f>YEAR(SalesData[[#This Row],[Order Date]])*100 + MONTH(SalesData[[#This Row],[Order Date]])</f>
        <v>202407</v>
      </c>
    </row>
    <row r="5889" spans="1:19" x14ac:dyDescent="0.3">
      <c r="A5889" t="s">
        <v>6019</v>
      </c>
      <c r="B5889" s="3">
        <v>45493</v>
      </c>
      <c r="C5889" t="s">
        <v>6020</v>
      </c>
      <c r="D5889" t="s">
        <v>23</v>
      </c>
      <c r="E5889" t="s">
        <v>26</v>
      </c>
      <c r="F5889" t="s">
        <v>20</v>
      </c>
      <c r="G5889">
        <v>8</v>
      </c>
      <c r="H5889" s="5">
        <v>481</v>
      </c>
      <c r="I5889" s="5">
        <v>0.05</v>
      </c>
      <c r="J5889" s="5">
        <v>3655.6</v>
      </c>
      <c r="K5889" s="5">
        <v>542.79042574638413</v>
      </c>
      <c r="L5889">
        <f>YEAR(SalesData[Order Date])</f>
        <v>2024</v>
      </c>
      <c r="M5889">
        <f>MONTH(SalesData[Order Date])</f>
        <v>7</v>
      </c>
      <c r="N5889" t="str">
        <f>TEXT(SalesData[[#This Row],[Order Date]], "mmmm")</f>
        <v>July</v>
      </c>
      <c r="O5889" s="7">
        <f>IF(SalesData[Sales]=0,0,SalesData[Profit]/SalesData[Sales])</f>
        <v>0.14848189784067845</v>
      </c>
      <c r="P5889" s="8">
        <f t="shared" si="91"/>
        <v>1.2993762993762994E-5</v>
      </c>
      <c r="Q5889" t="str">
        <f>IF(SalesData[[#This Row],[Discount]]&gt;0, "Yes", "No")</f>
        <v>Yes</v>
      </c>
      <c r="R5889" t="str">
        <f>TEXT(SalesData[[#This Row],[Order Date]],"mmm-yyyy")</f>
        <v>Jul-2024</v>
      </c>
      <c r="S5889">
        <f>YEAR(SalesData[[#This Row],[Order Date]])*100 + MONTH(SalesData[[#This Row],[Order Date]])</f>
        <v>202407</v>
      </c>
    </row>
    <row r="5890" spans="1:19" x14ac:dyDescent="0.3">
      <c r="A5890" t="s">
        <v>6035</v>
      </c>
      <c r="B5890" s="3">
        <v>45503</v>
      </c>
      <c r="C5890" t="s">
        <v>6036</v>
      </c>
      <c r="D5890" t="s">
        <v>18</v>
      </c>
      <c r="E5890" t="s">
        <v>14</v>
      </c>
      <c r="F5890" t="s">
        <v>31</v>
      </c>
      <c r="G5890">
        <v>2</v>
      </c>
      <c r="H5890" s="5">
        <v>946.87</v>
      </c>
      <c r="I5890" s="5">
        <v>0.1</v>
      </c>
      <c r="J5890" s="5">
        <v>1704.366</v>
      </c>
      <c r="K5890" s="5">
        <v>264.46251037198039</v>
      </c>
      <c r="L5890">
        <f>YEAR(SalesData[Order Date])</f>
        <v>2024</v>
      </c>
      <c r="M5890">
        <f>MONTH(SalesData[Order Date])</f>
        <v>7</v>
      </c>
      <c r="N5890" t="str">
        <f>TEXT(SalesData[[#This Row],[Order Date]], "mmmm")</f>
        <v>July</v>
      </c>
      <c r="O5890" s="7">
        <f>IF(SalesData[Sales]=0,0,SalesData[Profit]/SalesData[Sales])</f>
        <v>0.15516767547110208</v>
      </c>
      <c r="P5890" s="8">
        <f t="shared" ref="P5890:P5953" si="92">IF(H:H*G:G=0, 0, (I:I/(H:H*G:G)))</f>
        <v>5.2805559369290403E-5</v>
      </c>
      <c r="Q5890" t="str">
        <f>IF(SalesData[[#This Row],[Discount]]&gt;0, "Yes", "No")</f>
        <v>Yes</v>
      </c>
      <c r="R5890" t="str">
        <f>TEXT(SalesData[[#This Row],[Order Date]],"mmm-yyyy")</f>
        <v>Jul-2024</v>
      </c>
      <c r="S5890">
        <f>YEAR(SalesData[[#This Row],[Order Date]])*100 + MONTH(SalesData[[#This Row],[Order Date]])</f>
        <v>202407</v>
      </c>
    </row>
    <row r="5891" spans="1:19" x14ac:dyDescent="0.3">
      <c r="A5891" t="s">
        <v>6110</v>
      </c>
      <c r="B5891" s="3">
        <v>45483</v>
      </c>
      <c r="C5891" t="s">
        <v>6111</v>
      </c>
      <c r="D5891" t="s">
        <v>30</v>
      </c>
      <c r="E5891" t="s">
        <v>26</v>
      </c>
      <c r="F5891" t="s">
        <v>91</v>
      </c>
      <c r="G5891">
        <v>8</v>
      </c>
      <c r="H5891" s="5">
        <v>292.08999999999997</v>
      </c>
      <c r="I5891" s="5">
        <v>0.28000000000000003</v>
      </c>
      <c r="J5891" s="5">
        <v>1682.4384</v>
      </c>
      <c r="K5891" s="5">
        <v>252.3042757964852</v>
      </c>
      <c r="L5891">
        <f>YEAR(SalesData[Order Date])</f>
        <v>2024</v>
      </c>
      <c r="M5891">
        <f>MONTH(SalesData[Order Date])</f>
        <v>7</v>
      </c>
      <c r="N5891" t="str">
        <f>TEXT(SalesData[[#This Row],[Order Date]], "mmmm")</f>
        <v>July</v>
      </c>
      <c r="O5891" s="7">
        <f>IF(SalesData[Sales]=0,0,SalesData[Profit]/SalesData[Sales])</f>
        <v>0.14996345530183167</v>
      </c>
      <c r="P5891" s="8">
        <f t="shared" si="92"/>
        <v>1.1982608100243078E-4</v>
      </c>
      <c r="Q5891" t="str">
        <f>IF(SalesData[[#This Row],[Discount]]&gt;0, "Yes", "No")</f>
        <v>Yes</v>
      </c>
      <c r="R5891" t="str">
        <f>TEXT(SalesData[[#This Row],[Order Date]],"mmm-yyyy")</f>
        <v>Jul-2024</v>
      </c>
      <c r="S5891">
        <f>YEAR(SalesData[[#This Row],[Order Date]])*100 + MONTH(SalesData[[#This Row],[Order Date]])</f>
        <v>202407</v>
      </c>
    </row>
    <row r="5892" spans="1:19" x14ac:dyDescent="0.3">
      <c r="A5892" t="s">
        <v>6236</v>
      </c>
      <c r="B5892" s="3">
        <v>45475</v>
      </c>
      <c r="C5892" t="s">
        <v>4214</v>
      </c>
      <c r="D5892" t="s">
        <v>13</v>
      </c>
      <c r="E5892" t="s">
        <v>19</v>
      </c>
      <c r="F5892" t="s">
        <v>91</v>
      </c>
      <c r="G5892">
        <v>5</v>
      </c>
      <c r="H5892" s="5">
        <v>243.26</v>
      </c>
      <c r="I5892" s="5">
        <v>0.3</v>
      </c>
      <c r="J5892" s="5">
        <v>851.41</v>
      </c>
      <c r="K5892" s="5">
        <v>249.08137134834021</v>
      </c>
      <c r="L5892">
        <f>YEAR(SalesData[Order Date])</f>
        <v>2024</v>
      </c>
      <c r="M5892">
        <f>MONTH(SalesData[Order Date])</f>
        <v>7</v>
      </c>
      <c r="N5892" t="str">
        <f>TEXT(SalesData[[#This Row],[Order Date]], "mmmm")</f>
        <v>July</v>
      </c>
      <c r="O5892" s="7">
        <f>IF(SalesData[Sales]=0,0,SalesData[Profit]/SalesData[Sales])</f>
        <v>0.29255161596450618</v>
      </c>
      <c r="P5892" s="8">
        <f t="shared" si="92"/>
        <v>2.4664967524459428E-4</v>
      </c>
      <c r="Q5892" t="str">
        <f>IF(SalesData[[#This Row],[Discount]]&gt;0, "Yes", "No")</f>
        <v>Yes</v>
      </c>
      <c r="R5892" t="str">
        <f>TEXT(SalesData[[#This Row],[Order Date]],"mmm-yyyy")</f>
        <v>Jul-2024</v>
      </c>
      <c r="S5892">
        <f>YEAR(SalesData[[#This Row],[Order Date]])*100 + MONTH(SalesData[[#This Row],[Order Date]])</f>
        <v>202407</v>
      </c>
    </row>
    <row r="5893" spans="1:19" x14ac:dyDescent="0.3">
      <c r="A5893" t="s">
        <v>6374</v>
      </c>
      <c r="B5893" s="3">
        <v>45485</v>
      </c>
      <c r="C5893" t="s">
        <v>6375</v>
      </c>
      <c r="D5893" t="s">
        <v>30</v>
      </c>
      <c r="E5893" t="s">
        <v>26</v>
      </c>
      <c r="F5893" t="s">
        <v>53</v>
      </c>
      <c r="G5893">
        <v>1</v>
      </c>
      <c r="H5893" s="5">
        <v>203.74</v>
      </c>
      <c r="I5893" s="5">
        <v>0.08</v>
      </c>
      <c r="J5893" s="5">
        <v>187.4408</v>
      </c>
      <c r="K5893" s="5">
        <v>14.924076311590831</v>
      </c>
      <c r="L5893">
        <f>YEAR(SalesData[Order Date])</f>
        <v>2024</v>
      </c>
      <c r="M5893">
        <f>MONTH(SalesData[Order Date])</f>
        <v>7</v>
      </c>
      <c r="N5893" t="str">
        <f>TEXT(SalesData[[#This Row],[Order Date]], "mmmm")</f>
        <v>July</v>
      </c>
      <c r="O5893" s="7">
        <f>IF(SalesData[Sales]=0,0,SalesData[Profit]/SalesData[Sales])</f>
        <v>7.9620212416884856E-2</v>
      </c>
      <c r="P5893" s="8">
        <f t="shared" si="92"/>
        <v>3.9265730833415137E-4</v>
      </c>
      <c r="Q5893" t="str">
        <f>IF(SalesData[[#This Row],[Discount]]&gt;0, "Yes", "No")</f>
        <v>Yes</v>
      </c>
      <c r="R5893" t="str">
        <f>TEXT(SalesData[[#This Row],[Order Date]],"mmm-yyyy")</f>
        <v>Jul-2024</v>
      </c>
      <c r="S5893">
        <f>YEAR(SalesData[[#This Row],[Order Date]])*100 + MONTH(SalesData[[#This Row],[Order Date]])</f>
        <v>202407</v>
      </c>
    </row>
    <row r="5894" spans="1:19" x14ac:dyDescent="0.3">
      <c r="A5894" t="s">
        <v>6378</v>
      </c>
      <c r="B5894" s="3">
        <v>45475</v>
      </c>
      <c r="C5894" t="s">
        <v>6379</v>
      </c>
      <c r="D5894" t="s">
        <v>23</v>
      </c>
      <c r="E5894" t="s">
        <v>14</v>
      </c>
      <c r="F5894" t="s">
        <v>53</v>
      </c>
      <c r="G5894">
        <v>9</v>
      </c>
      <c r="H5894" s="5">
        <v>341.5</v>
      </c>
      <c r="I5894" s="5">
        <v>0.02</v>
      </c>
      <c r="J5894" s="5">
        <v>3012.03</v>
      </c>
      <c r="K5894" s="5">
        <v>893.9317850410248</v>
      </c>
      <c r="L5894">
        <f>YEAR(SalesData[Order Date])</f>
        <v>2024</v>
      </c>
      <c r="M5894">
        <f>MONTH(SalesData[Order Date])</f>
        <v>7</v>
      </c>
      <c r="N5894" t="str">
        <f>TEXT(SalesData[[#This Row],[Order Date]], "mmmm")</f>
        <v>July</v>
      </c>
      <c r="O5894" s="7">
        <f>IF(SalesData[Sales]=0,0,SalesData[Profit]/SalesData[Sales])</f>
        <v>0.29678714522797739</v>
      </c>
      <c r="P5894" s="8">
        <f t="shared" si="92"/>
        <v>6.5072393037253949E-6</v>
      </c>
      <c r="Q5894" t="str">
        <f>IF(SalesData[[#This Row],[Discount]]&gt;0, "Yes", "No")</f>
        <v>Yes</v>
      </c>
      <c r="R5894" t="str">
        <f>TEXT(SalesData[[#This Row],[Order Date]],"mmm-yyyy")</f>
        <v>Jul-2024</v>
      </c>
      <c r="S5894">
        <f>YEAR(SalesData[[#This Row],[Order Date]])*100 + MONTH(SalesData[[#This Row],[Order Date]])</f>
        <v>202407</v>
      </c>
    </row>
    <row r="5895" spans="1:19" x14ac:dyDescent="0.3">
      <c r="A5895" t="s">
        <v>6402</v>
      </c>
      <c r="B5895" s="3">
        <v>45490</v>
      </c>
      <c r="C5895" t="s">
        <v>6403</v>
      </c>
      <c r="D5895" t="s">
        <v>23</v>
      </c>
      <c r="E5895" t="s">
        <v>14</v>
      </c>
      <c r="F5895" t="s">
        <v>39</v>
      </c>
      <c r="G5895">
        <v>7</v>
      </c>
      <c r="H5895" s="5">
        <v>504.96</v>
      </c>
      <c r="I5895" s="5">
        <v>0.05</v>
      </c>
      <c r="J5895" s="5">
        <v>3357.983999999999</v>
      </c>
      <c r="K5895" s="5">
        <v>872.69259620051832</v>
      </c>
      <c r="L5895">
        <f>YEAR(SalesData[Order Date])</f>
        <v>2024</v>
      </c>
      <c r="M5895">
        <f>MONTH(SalesData[Order Date])</f>
        <v>7</v>
      </c>
      <c r="N5895" t="str">
        <f>TEXT(SalesData[[#This Row],[Order Date]], "mmmm")</f>
        <v>July</v>
      </c>
      <c r="O5895" s="7">
        <f>IF(SalesData[Sales]=0,0,SalesData[Profit]/SalesData[Sales])</f>
        <v>0.2598858708679132</v>
      </c>
      <c r="P5895" s="8">
        <f t="shared" si="92"/>
        <v>1.4145391997103025E-5</v>
      </c>
      <c r="Q5895" t="str">
        <f>IF(SalesData[[#This Row],[Discount]]&gt;0, "Yes", "No")</f>
        <v>Yes</v>
      </c>
      <c r="R5895" t="str">
        <f>TEXT(SalesData[[#This Row],[Order Date]],"mmm-yyyy")</f>
        <v>Jul-2024</v>
      </c>
      <c r="S5895">
        <f>YEAR(SalesData[[#This Row],[Order Date]])*100 + MONTH(SalesData[[#This Row],[Order Date]])</f>
        <v>202407</v>
      </c>
    </row>
    <row r="5896" spans="1:19" x14ac:dyDescent="0.3">
      <c r="A5896" t="s">
        <v>6503</v>
      </c>
      <c r="B5896" s="3">
        <v>45481</v>
      </c>
      <c r="C5896" t="s">
        <v>6504</v>
      </c>
      <c r="D5896" t="s">
        <v>23</v>
      </c>
      <c r="E5896" t="s">
        <v>19</v>
      </c>
      <c r="F5896" t="s">
        <v>53</v>
      </c>
      <c r="G5896">
        <v>7</v>
      </c>
      <c r="H5896" s="5">
        <v>317.37</v>
      </c>
      <c r="I5896" s="5">
        <v>0.17</v>
      </c>
      <c r="J5896" s="5">
        <v>1843.9196999999999</v>
      </c>
      <c r="K5896" s="5">
        <v>151.88477981100229</v>
      </c>
      <c r="L5896">
        <f>YEAR(SalesData[Order Date])</f>
        <v>2024</v>
      </c>
      <c r="M5896">
        <f>MONTH(SalesData[Order Date])</f>
        <v>7</v>
      </c>
      <c r="N5896" t="str">
        <f>TEXT(SalesData[[#This Row],[Order Date]], "mmmm")</f>
        <v>July</v>
      </c>
      <c r="O5896" s="7">
        <f>IF(SalesData[Sales]=0,0,SalesData[Profit]/SalesData[Sales])</f>
        <v>8.2370604213948304E-2</v>
      </c>
      <c r="P5896" s="8">
        <f t="shared" si="92"/>
        <v>7.6521770443691234E-5</v>
      </c>
      <c r="Q5896" t="str">
        <f>IF(SalesData[[#This Row],[Discount]]&gt;0, "Yes", "No")</f>
        <v>Yes</v>
      </c>
      <c r="R5896" t="str">
        <f>TEXT(SalesData[[#This Row],[Order Date]],"mmm-yyyy")</f>
        <v>Jul-2024</v>
      </c>
      <c r="S5896">
        <f>YEAR(SalesData[[#This Row],[Order Date]])*100 + MONTH(SalesData[[#This Row],[Order Date]])</f>
        <v>202407</v>
      </c>
    </row>
    <row r="5897" spans="1:19" x14ac:dyDescent="0.3">
      <c r="A5897" t="s">
        <v>6509</v>
      </c>
      <c r="B5897" s="3">
        <v>45481</v>
      </c>
      <c r="C5897" t="s">
        <v>6510</v>
      </c>
      <c r="D5897" t="s">
        <v>23</v>
      </c>
      <c r="E5897" t="s">
        <v>26</v>
      </c>
      <c r="F5897" t="s">
        <v>31</v>
      </c>
      <c r="G5897">
        <v>4</v>
      </c>
      <c r="H5897" s="5">
        <v>311.13</v>
      </c>
      <c r="I5897" s="5">
        <v>0.28999999999999998</v>
      </c>
      <c r="J5897" s="5">
        <v>883.60919999999999</v>
      </c>
      <c r="K5897" s="5">
        <v>65.714519885164137</v>
      </c>
      <c r="L5897">
        <f>YEAR(SalesData[Order Date])</f>
        <v>2024</v>
      </c>
      <c r="M5897">
        <f>MONTH(SalesData[Order Date])</f>
        <v>7</v>
      </c>
      <c r="N5897" t="str">
        <f>TEXT(SalesData[[#This Row],[Order Date]], "mmmm")</f>
        <v>July</v>
      </c>
      <c r="O5897" s="7">
        <f>IF(SalesData[Sales]=0,0,SalesData[Profit]/SalesData[Sales])</f>
        <v>7.4370570027070954E-2</v>
      </c>
      <c r="P5897" s="8">
        <f t="shared" si="92"/>
        <v>2.330215665477453E-4</v>
      </c>
      <c r="Q5897" t="str">
        <f>IF(SalesData[[#This Row],[Discount]]&gt;0, "Yes", "No")</f>
        <v>Yes</v>
      </c>
      <c r="R5897" t="str">
        <f>TEXT(SalesData[[#This Row],[Order Date]],"mmm-yyyy")</f>
        <v>Jul-2024</v>
      </c>
      <c r="S5897">
        <f>YEAR(SalesData[[#This Row],[Order Date]])*100 + MONTH(SalesData[[#This Row],[Order Date]])</f>
        <v>202407</v>
      </c>
    </row>
    <row r="5898" spans="1:19" x14ac:dyDescent="0.3">
      <c r="A5898" t="s">
        <v>6541</v>
      </c>
      <c r="B5898" s="3">
        <v>45476</v>
      </c>
      <c r="C5898" t="s">
        <v>6542</v>
      </c>
      <c r="D5898" t="s">
        <v>23</v>
      </c>
      <c r="E5898" t="s">
        <v>14</v>
      </c>
      <c r="F5898" t="s">
        <v>91</v>
      </c>
      <c r="G5898">
        <v>4</v>
      </c>
      <c r="H5898" s="5">
        <v>936.39</v>
      </c>
      <c r="I5898" s="5">
        <v>0.12</v>
      </c>
      <c r="J5898" s="5">
        <v>3296.0927999999999</v>
      </c>
      <c r="K5898" s="5">
        <v>681.23139997951148</v>
      </c>
      <c r="L5898">
        <f>YEAR(SalesData[Order Date])</f>
        <v>2024</v>
      </c>
      <c r="M5898">
        <f>MONTH(SalesData[Order Date])</f>
        <v>7</v>
      </c>
      <c r="N5898" t="str">
        <f>TEXT(SalesData[[#This Row],[Order Date]], "mmmm")</f>
        <v>July</v>
      </c>
      <c r="O5898" s="7">
        <f>IF(SalesData[Sales]=0,0,SalesData[Profit]/SalesData[Sales])</f>
        <v>0.20667846487195735</v>
      </c>
      <c r="P5898" s="8">
        <f t="shared" si="92"/>
        <v>3.2037932912568477E-5</v>
      </c>
      <c r="Q5898" t="str">
        <f>IF(SalesData[[#This Row],[Discount]]&gt;0, "Yes", "No")</f>
        <v>Yes</v>
      </c>
      <c r="R5898" t="str">
        <f>TEXT(SalesData[[#This Row],[Order Date]],"mmm-yyyy")</f>
        <v>Jul-2024</v>
      </c>
      <c r="S5898">
        <f>YEAR(SalesData[[#This Row],[Order Date]])*100 + MONTH(SalesData[[#This Row],[Order Date]])</f>
        <v>202407</v>
      </c>
    </row>
    <row r="5899" spans="1:19" x14ac:dyDescent="0.3">
      <c r="A5899" t="s">
        <v>6564</v>
      </c>
      <c r="B5899" s="3">
        <v>45502</v>
      </c>
      <c r="C5899" t="s">
        <v>6565</v>
      </c>
      <c r="D5899" t="s">
        <v>30</v>
      </c>
      <c r="E5899" t="s">
        <v>19</v>
      </c>
      <c r="F5899" t="s">
        <v>39</v>
      </c>
      <c r="G5899">
        <v>8</v>
      </c>
      <c r="H5899" s="5">
        <v>181.3</v>
      </c>
      <c r="I5899" s="5">
        <v>0.02</v>
      </c>
      <c r="J5899" s="5">
        <v>1421.3920000000001</v>
      </c>
      <c r="K5899" s="5">
        <v>321.34889206262318</v>
      </c>
      <c r="L5899">
        <f>YEAR(SalesData[Order Date])</f>
        <v>2024</v>
      </c>
      <c r="M5899">
        <f>MONTH(SalesData[Order Date])</f>
        <v>7</v>
      </c>
      <c r="N5899" t="str">
        <f>TEXT(SalesData[[#This Row],[Order Date]], "mmmm")</f>
        <v>July</v>
      </c>
      <c r="O5899" s="7">
        <f>IF(SalesData[Sales]=0,0,SalesData[Profit]/SalesData[Sales])</f>
        <v>0.22608041417330557</v>
      </c>
      <c r="P5899" s="8">
        <f t="shared" si="92"/>
        <v>1.3789299503585217E-5</v>
      </c>
      <c r="Q5899" t="str">
        <f>IF(SalesData[[#This Row],[Discount]]&gt;0, "Yes", "No")</f>
        <v>Yes</v>
      </c>
      <c r="R5899" t="str">
        <f>TEXT(SalesData[[#This Row],[Order Date]],"mmm-yyyy")</f>
        <v>Jul-2024</v>
      </c>
      <c r="S5899">
        <f>YEAR(SalesData[[#This Row],[Order Date]])*100 + MONTH(SalesData[[#This Row],[Order Date]])</f>
        <v>202407</v>
      </c>
    </row>
    <row r="5900" spans="1:19" x14ac:dyDescent="0.3">
      <c r="A5900" t="s">
        <v>6609</v>
      </c>
      <c r="B5900" s="3">
        <v>45475</v>
      </c>
      <c r="C5900" t="s">
        <v>6610</v>
      </c>
      <c r="D5900" t="s">
        <v>23</v>
      </c>
      <c r="E5900" t="s">
        <v>14</v>
      </c>
      <c r="F5900" t="s">
        <v>44</v>
      </c>
      <c r="G5900">
        <v>2</v>
      </c>
      <c r="H5900" s="5">
        <v>611.26</v>
      </c>
      <c r="I5900" s="5">
        <v>0.13</v>
      </c>
      <c r="J5900" s="5">
        <v>1063.5924</v>
      </c>
      <c r="K5900" s="5">
        <v>115.7404765747178</v>
      </c>
      <c r="L5900">
        <f>YEAR(SalesData[Order Date])</f>
        <v>2024</v>
      </c>
      <c r="M5900">
        <f>MONTH(SalesData[Order Date])</f>
        <v>7</v>
      </c>
      <c r="N5900" t="str">
        <f>TEXT(SalesData[[#This Row],[Order Date]], "mmmm")</f>
        <v>July</v>
      </c>
      <c r="O5900" s="7">
        <f>IF(SalesData[Sales]=0,0,SalesData[Profit]/SalesData[Sales])</f>
        <v>0.10882033058408259</v>
      </c>
      <c r="P5900" s="8">
        <f t="shared" si="92"/>
        <v>1.0633772862611655E-4</v>
      </c>
      <c r="Q5900" t="str">
        <f>IF(SalesData[[#This Row],[Discount]]&gt;0, "Yes", "No")</f>
        <v>Yes</v>
      </c>
      <c r="R5900" t="str">
        <f>TEXT(SalesData[[#This Row],[Order Date]],"mmm-yyyy")</f>
        <v>Jul-2024</v>
      </c>
      <c r="S5900">
        <f>YEAR(SalesData[[#This Row],[Order Date]])*100 + MONTH(SalesData[[#This Row],[Order Date]])</f>
        <v>202407</v>
      </c>
    </row>
    <row r="5901" spans="1:19" x14ac:dyDescent="0.3">
      <c r="A5901" t="s">
        <v>6617</v>
      </c>
      <c r="B5901" s="3">
        <v>45492</v>
      </c>
      <c r="C5901" t="s">
        <v>6618</v>
      </c>
      <c r="D5901" t="s">
        <v>13</v>
      </c>
      <c r="E5901" t="s">
        <v>19</v>
      </c>
      <c r="F5901" t="s">
        <v>34</v>
      </c>
      <c r="G5901">
        <v>2</v>
      </c>
      <c r="H5901" s="5">
        <v>95.73</v>
      </c>
      <c r="I5901" s="5">
        <v>0.02</v>
      </c>
      <c r="J5901" s="5">
        <v>187.63079999999999</v>
      </c>
      <c r="K5901" s="5">
        <v>10.369530153001641</v>
      </c>
      <c r="L5901">
        <f>YEAR(SalesData[Order Date])</f>
        <v>2024</v>
      </c>
      <c r="M5901">
        <f>MONTH(SalesData[Order Date])</f>
        <v>7</v>
      </c>
      <c r="N5901" t="str">
        <f>TEXT(SalesData[[#This Row],[Order Date]], "mmmm")</f>
        <v>July</v>
      </c>
      <c r="O5901" s="7">
        <f>IF(SalesData[Sales]=0,0,SalesData[Profit]/SalesData[Sales])</f>
        <v>5.5265607528197085E-2</v>
      </c>
      <c r="P5901" s="8">
        <f t="shared" si="92"/>
        <v>1.0446046171524077E-4</v>
      </c>
      <c r="Q5901" t="str">
        <f>IF(SalesData[[#This Row],[Discount]]&gt;0, "Yes", "No")</f>
        <v>Yes</v>
      </c>
      <c r="R5901" t="str">
        <f>TEXT(SalesData[[#This Row],[Order Date]],"mmm-yyyy")</f>
        <v>Jul-2024</v>
      </c>
      <c r="S5901">
        <f>YEAR(SalesData[[#This Row],[Order Date]])*100 + MONTH(SalesData[[#This Row],[Order Date]])</f>
        <v>202407</v>
      </c>
    </row>
    <row r="5902" spans="1:19" x14ac:dyDescent="0.3">
      <c r="A5902" t="s">
        <v>6653</v>
      </c>
      <c r="B5902" s="3">
        <v>45494</v>
      </c>
      <c r="C5902" t="s">
        <v>6654</v>
      </c>
      <c r="D5902" t="s">
        <v>13</v>
      </c>
      <c r="E5902" t="s">
        <v>26</v>
      </c>
      <c r="F5902" t="s">
        <v>62</v>
      </c>
      <c r="G5902">
        <v>2</v>
      </c>
      <c r="H5902" s="5">
        <v>866.74</v>
      </c>
      <c r="I5902" s="5">
        <v>0.02</v>
      </c>
      <c r="J5902" s="5">
        <v>1698.8104000000001</v>
      </c>
      <c r="K5902" s="5">
        <v>170.76230169922101</v>
      </c>
      <c r="L5902">
        <f>YEAR(SalesData[Order Date])</f>
        <v>2024</v>
      </c>
      <c r="M5902">
        <f>MONTH(SalesData[Order Date])</f>
        <v>7</v>
      </c>
      <c r="N5902" t="str">
        <f>TEXT(SalesData[[#This Row],[Order Date]], "mmmm")</f>
        <v>July</v>
      </c>
      <c r="O5902" s="7">
        <f>IF(SalesData[Sales]=0,0,SalesData[Profit]/SalesData[Sales])</f>
        <v>0.10051875223934408</v>
      </c>
      <c r="P5902" s="8">
        <f t="shared" si="92"/>
        <v>1.1537485289706256E-5</v>
      </c>
      <c r="Q5902" t="str">
        <f>IF(SalesData[[#This Row],[Discount]]&gt;0, "Yes", "No")</f>
        <v>Yes</v>
      </c>
      <c r="R5902" t="str">
        <f>TEXT(SalesData[[#This Row],[Order Date]],"mmm-yyyy")</f>
        <v>Jul-2024</v>
      </c>
      <c r="S5902">
        <f>YEAR(SalesData[[#This Row],[Order Date]])*100 + MONTH(SalesData[[#This Row],[Order Date]])</f>
        <v>202407</v>
      </c>
    </row>
    <row r="5903" spans="1:19" x14ac:dyDescent="0.3">
      <c r="A5903" t="s">
        <v>6727</v>
      </c>
      <c r="B5903" s="3">
        <v>45490</v>
      </c>
      <c r="C5903" t="s">
        <v>6728</v>
      </c>
      <c r="D5903" t="s">
        <v>18</v>
      </c>
      <c r="E5903" t="s">
        <v>26</v>
      </c>
      <c r="F5903" t="s">
        <v>15</v>
      </c>
      <c r="G5903">
        <v>6</v>
      </c>
      <c r="H5903" s="5">
        <v>636.65</v>
      </c>
      <c r="I5903" s="5">
        <v>0.28999999999999998</v>
      </c>
      <c r="J5903" s="5">
        <v>2712.128999999999</v>
      </c>
      <c r="K5903" s="5">
        <v>485.93791815140543</v>
      </c>
      <c r="L5903">
        <f>YEAR(SalesData[Order Date])</f>
        <v>2024</v>
      </c>
      <c r="M5903">
        <f>MONTH(SalesData[Order Date])</f>
        <v>7</v>
      </c>
      <c r="N5903" t="str">
        <f>TEXT(SalesData[[#This Row],[Order Date]], "mmmm")</f>
        <v>July</v>
      </c>
      <c r="O5903" s="7">
        <f>IF(SalesData[Sales]=0,0,SalesData[Profit]/SalesData[Sales])</f>
        <v>0.17917212571798968</v>
      </c>
      <c r="P5903" s="8">
        <f t="shared" si="92"/>
        <v>7.5918217754391477E-5</v>
      </c>
      <c r="Q5903" t="str">
        <f>IF(SalesData[[#This Row],[Discount]]&gt;0, "Yes", "No")</f>
        <v>Yes</v>
      </c>
      <c r="R5903" t="str">
        <f>TEXT(SalesData[[#This Row],[Order Date]],"mmm-yyyy")</f>
        <v>Jul-2024</v>
      </c>
      <c r="S5903">
        <f>YEAR(SalesData[[#This Row],[Order Date]])*100 + MONTH(SalesData[[#This Row],[Order Date]])</f>
        <v>202407</v>
      </c>
    </row>
    <row r="5904" spans="1:19" x14ac:dyDescent="0.3">
      <c r="A5904" t="s">
        <v>6759</v>
      </c>
      <c r="B5904" s="3">
        <v>45501</v>
      </c>
      <c r="C5904" t="s">
        <v>6760</v>
      </c>
      <c r="D5904" t="s">
        <v>23</v>
      </c>
      <c r="E5904" t="s">
        <v>26</v>
      </c>
      <c r="F5904" t="s">
        <v>53</v>
      </c>
      <c r="G5904">
        <v>7</v>
      </c>
      <c r="H5904" s="5">
        <v>359.06</v>
      </c>
      <c r="I5904" s="5">
        <v>0.21</v>
      </c>
      <c r="J5904" s="5">
        <v>1985.6017999999999</v>
      </c>
      <c r="K5904" s="5">
        <v>271.64144871266831</v>
      </c>
      <c r="L5904">
        <f>YEAR(SalesData[Order Date])</f>
        <v>2024</v>
      </c>
      <c r="M5904">
        <f>MONTH(SalesData[Order Date])</f>
        <v>7</v>
      </c>
      <c r="N5904" t="str">
        <f>TEXT(SalesData[[#This Row],[Order Date]], "mmmm")</f>
        <v>July</v>
      </c>
      <c r="O5904" s="7">
        <f>IF(SalesData[Sales]=0,0,SalesData[Profit]/SalesData[Sales])</f>
        <v>0.13680560156254307</v>
      </c>
      <c r="P5904" s="8">
        <f t="shared" si="92"/>
        <v>8.3551495571770727E-5</v>
      </c>
      <c r="Q5904" t="str">
        <f>IF(SalesData[[#This Row],[Discount]]&gt;0, "Yes", "No")</f>
        <v>Yes</v>
      </c>
      <c r="R5904" t="str">
        <f>TEXT(SalesData[[#This Row],[Order Date]],"mmm-yyyy")</f>
        <v>Jul-2024</v>
      </c>
      <c r="S5904">
        <f>YEAR(SalesData[[#This Row],[Order Date]])*100 + MONTH(SalesData[[#This Row],[Order Date]])</f>
        <v>202407</v>
      </c>
    </row>
    <row r="5905" spans="1:19" x14ac:dyDescent="0.3">
      <c r="A5905" t="s">
        <v>6763</v>
      </c>
      <c r="B5905" s="3">
        <v>45480</v>
      </c>
      <c r="C5905" t="s">
        <v>6764</v>
      </c>
      <c r="D5905" t="s">
        <v>23</v>
      </c>
      <c r="E5905" t="s">
        <v>14</v>
      </c>
      <c r="F5905" t="s">
        <v>91</v>
      </c>
      <c r="G5905">
        <v>2</v>
      </c>
      <c r="H5905" s="5">
        <v>941.84</v>
      </c>
      <c r="I5905" s="5">
        <v>0.03</v>
      </c>
      <c r="J5905" s="5">
        <v>1827.1695999999999</v>
      </c>
      <c r="K5905" s="5">
        <v>353.25746599713813</v>
      </c>
      <c r="L5905">
        <f>YEAR(SalesData[Order Date])</f>
        <v>2024</v>
      </c>
      <c r="M5905">
        <f>MONTH(SalesData[Order Date])</f>
        <v>7</v>
      </c>
      <c r="N5905" t="str">
        <f>TEXT(SalesData[[#This Row],[Order Date]], "mmmm")</f>
        <v>July</v>
      </c>
      <c r="O5905" s="7">
        <f>IF(SalesData[Sales]=0,0,SalesData[Profit]/SalesData[Sales])</f>
        <v>0.193335892846038</v>
      </c>
      <c r="P5905" s="8">
        <f t="shared" si="92"/>
        <v>1.592627197825533E-5</v>
      </c>
      <c r="Q5905" t="str">
        <f>IF(SalesData[[#This Row],[Discount]]&gt;0, "Yes", "No")</f>
        <v>Yes</v>
      </c>
      <c r="R5905" t="str">
        <f>TEXT(SalesData[[#This Row],[Order Date]],"mmm-yyyy")</f>
        <v>Jul-2024</v>
      </c>
      <c r="S5905">
        <f>YEAR(SalesData[[#This Row],[Order Date]])*100 + MONTH(SalesData[[#This Row],[Order Date]])</f>
        <v>202407</v>
      </c>
    </row>
    <row r="5906" spans="1:19" x14ac:dyDescent="0.3">
      <c r="A5906" t="s">
        <v>6775</v>
      </c>
      <c r="B5906" s="3">
        <v>45495</v>
      </c>
      <c r="C5906" t="s">
        <v>6776</v>
      </c>
      <c r="D5906" t="s">
        <v>13</v>
      </c>
      <c r="E5906" t="s">
        <v>14</v>
      </c>
      <c r="F5906" t="s">
        <v>27</v>
      </c>
      <c r="G5906">
        <v>4</v>
      </c>
      <c r="H5906" s="5">
        <v>764.31</v>
      </c>
      <c r="I5906" s="5">
        <v>0.25</v>
      </c>
      <c r="J5906" s="5">
        <v>2292.9299999999998</v>
      </c>
      <c r="K5906" s="5">
        <v>140.2214600765966</v>
      </c>
      <c r="L5906">
        <f>YEAR(SalesData[Order Date])</f>
        <v>2024</v>
      </c>
      <c r="M5906">
        <f>MONTH(SalesData[Order Date])</f>
        <v>7</v>
      </c>
      <c r="N5906" t="str">
        <f>TEXT(SalesData[[#This Row],[Order Date]], "mmmm")</f>
        <v>July</v>
      </c>
      <c r="O5906" s="7">
        <f>IF(SalesData[Sales]=0,0,SalesData[Profit]/SalesData[Sales])</f>
        <v>6.1153833774514096E-2</v>
      </c>
      <c r="P5906" s="8">
        <f t="shared" si="92"/>
        <v>8.1773102536928741E-5</v>
      </c>
      <c r="Q5906" t="str">
        <f>IF(SalesData[[#This Row],[Discount]]&gt;0, "Yes", "No")</f>
        <v>Yes</v>
      </c>
      <c r="R5906" t="str">
        <f>TEXT(SalesData[[#This Row],[Order Date]],"mmm-yyyy")</f>
        <v>Jul-2024</v>
      </c>
      <c r="S5906">
        <f>YEAR(SalesData[[#This Row],[Order Date]])*100 + MONTH(SalesData[[#This Row],[Order Date]])</f>
        <v>202407</v>
      </c>
    </row>
    <row r="5907" spans="1:19" x14ac:dyDescent="0.3">
      <c r="A5907" t="s">
        <v>6856</v>
      </c>
      <c r="B5907" s="3">
        <v>45475</v>
      </c>
      <c r="C5907" t="s">
        <v>6857</v>
      </c>
      <c r="D5907" t="s">
        <v>18</v>
      </c>
      <c r="E5907" t="s">
        <v>14</v>
      </c>
      <c r="F5907" t="s">
        <v>44</v>
      </c>
      <c r="G5907">
        <v>4</v>
      </c>
      <c r="H5907" s="5">
        <v>458.32</v>
      </c>
      <c r="I5907" s="5">
        <v>0.16</v>
      </c>
      <c r="J5907" s="5">
        <v>1539.9552000000001</v>
      </c>
      <c r="K5907" s="5">
        <v>148.28400616421911</v>
      </c>
      <c r="L5907">
        <f>YEAR(SalesData[Order Date])</f>
        <v>2024</v>
      </c>
      <c r="M5907">
        <f>MONTH(SalesData[Order Date])</f>
        <v>7</v>
      </c>
      <c r="N5907" t="str">
        <f>TEXT(SalesData[[#This Row],[Order Date]], "mmmm")</f>
        <v>July</v>
      </c>
      <c r="O5907" s="7">
        <f>IF(SalesData[Sales]=0,0,SalesData[Profit]/SalesData[Sales])</f>
        <v>9.6291116887178993E-2</v>
      </c>
      <c r="P5907" s="8">
        <f t="shared" si="92"/>
        <v>8.7275266189561882E-5</v>
      </c>
      <c r="Q5907" t="str">
        <f>IF(SalesData[[#This Row],[Discount]]&gt;0, "Yes", "No")</f>
        <v>Yes</v>
      </c>
      <c r="R5907" t="str">
        <f>TEXT(SalesData[[#This Row],[Order Date]],"mmm-yyyy")</f>
        <v>Jul-2024</v>
      </c>
      <c r="S5907">
        <f>YEAR(SalesData[[#This Row],[Order Date]])*100 + MONTH(SalesData[[#This Row],[Order Date]])</f>
        <v>202407</v>
      </c>
    </row>
    <row r="5908" spans="1:19" x14ac:dyDescent="0.3">
      <c r="A5908" t="s">
        <v>6953</v>
      </c>
      <c r="B5908" s="3">
        <v>45490</v>
      </c>
      <c r="C5908" t="s">
        <v>6954</v>
      </c>
      <c r="D5908" t="s">
        <v>13</v>
      </c>
      <c r="E5908" t="s">
        <v>19</v>
      </c>
      <c r="F5908" t="s">
        <v>44</v>
      </c>
      <c r="G5908">
        <v>4</v>
      </c>
      <c r="H5908" s="5">
        <v>184.79</v>
      </c>
      <c r="I5908" s="5">
        <v>0.01</v>
      </c>
      <c r="J5908" s="5">
        <v>731.76839999999993</v>
      </c>
      <c r="K5908" s="5">
        <v>158.47754001541691</v>
      </c>
      <c r="L5908">
        <f>YEAR(SalesData[Order Date])</f>
        <v>2024</v>
      </c>
      <c r="M5908">
        <f>MONTH(SalesData[Order Date])</f>
        <v>7</v>
      </c>
      <c r="N5908" t="str">
        <f>TEXT(SalesData[[#This Row],[Order Date]], "mmmm")</f>
        <v>July</v>
      </c>
      <c r="O5908" s="7">
        <f>IF(SalesData[Sales]=0,0,SalesData[Profit]/SalesData[Sales])</f>
        <v>0.21656789226675668</v>
      </c>
      <c r="P5908" s="8">
        <f t="shared" si="92"/>
        <v>1.3528870609881487E-5</v>
      </c>
      <c r="Q5908" t="str">
        <f>IF(SalesData[[#This Row],[Discount]]&gt;0, "Yes", "No")</f>
        <v>Yes</v>
      </c>
      <c r="R5908" t="str">
        <f>TEXT(SalesData[[#This Row],[Order Date]],"mmm-yyyy")</f>
        <v>Jul-2024</v>
      </c>
      <c r="S5908">
        <f>YEAR(SalesData[[#This Row],[Order Date]])*100 + MONTH(SalesData[[#This Row],[Order Date]])</f>
        <v>202407</v>
      </c>
    </row>
    <row r="5909" spans="1:19" x14ac:dyDescent="0.3">
      <c r="A5909" t="s">
        <v>7034</v>
      </c>
      <c r="B5909" s="3">
        <v>45476</v>
      </c>
      <c r="C5909" t="s">
        <v>7035</v>
      </c>
      <c r="D5909" t="s">
        <v>30</v>
      </c>
      <c r="E5909" t="s">
        <v>26</v>
      </c>
      <c r="F5909" t="s">
        <v>20</v>
      </c>
      <c r="G5909">
        <v>7</v>
      </c>
      <c r="H5909" s="5">
        <v>623.33000000000004</v>
      </c>
      <c r="I5909" s="5">
        <v>0.23</v>
      </c>
      <c r="J5909" s="5">
        <v>3359.748700000001</v>
      </c>
      <c r="K5909" s="5">
        <v>284.12699455327459</v>
      </c>
      <c r="L5909">
        <f>YEAR(SalesData[Order Date])</f>
        <v>2024</v>
      </c>
      <c r="M5909">
        <f>MONTH(SalesData[Order Date])</f>
        <v>7</v>
      </c>
      <c r="N5909" t="str">
        <f>TEXT(SalesData[[#This Row],[Order Date]], "mmmm")</f>
        <v>July</v>
      </c>
      <c r="O5909" s="7">
        <f>IF(SalesData[Sales]=0,0,SalesData[Profit]/SalesData[Sales])</f>
        <v>8.4567930498276406E-2</v>
      </c>
      <c r="P5909" s="8">
        <f t="shared" si="92"/>
        <v>5.2712275772292134E-5</v>
      </c>
      <c r="Q5909" t="str">
        <f>IF(SalesData[[#This Row],[Discount]]&gt;0, "Yes", "No")</f>
        <v>Yes</v>
      </c>
      <c r="R5909" t="str">
        <f>TEXT(SalesData[[#This Row],[Order Date]],"mmm-yyyy")</f>
        <v>Jul-2024</v>
      </c>
      <c r="S5909">
        <f>YEAR(SalesData[[#This Row],[Order Date]])*100 + MONTH(SalesData[[#This Row],[Order Date]])</f>
        <v>202407</v>
      </c>
    </row>
    <row r="5910" spans="1:19" x14ac:dyDescent="0.3">
      <c r="A5910" t="s">
        <v>7040</v>
      </c>
      <c r="B5910" s="3">
        <v>45504</v>
      </c>
      <c r="C5910" t="s">
        <v>7041</v>
      </c>
      <c r="D5910" t="s">
        <v>18</v>
      </c>
      <c r="E5910" t="s">
        <v>26</v>
      </c>
      <c r="F5910" t="s">
        <v>34</v>
      </c>
      <c r="G5910">
        <v>8</v>
      </c>
      <c r="H5910" s="5">
        <v>927.47</v>
      </c>
      <c r="I5910" s="5">
        <v>0.18</v>
      </c>
      <c r="J5910" s="5">
        <v>6084.2032000000008</v>
      </c>
      <c r="K5910" s="5">
        <v>1718.1040768544999</v>
      </c>
      <c r="L5910">
        <f>YEAR(SalesData[Order Date])</f>
        <v>2024</v>
      </c>
      <c r="M5910">
        <f>MONTH(SalesData[Order Date])</f>
        <v>7</v>
      </c>
      <c r="N5910" t="str">
        <f>TEXT(SalesData[[#This Row],[Order Date]], "mmmm")</f>
        <v>July</v>
      </c>
      <c r="O5910" s="7">
        <f>IF(SalesData[Sales]=0,0,SalesData[Profit]/SalesData[Sales])</f>
        <v>0.28238768830970334</v>
      </c>
      <c r="P5910" s="8">
        <f t="shared" si="92"/>
        <v>2.4259544783119667E-5</v>
      </c>
      <c r="Q5910" t="str">
        <f>IF(SalesData[[#This Row],[Discount]]&gt;0, "Yes", "No")</f>
        <v>Yes</v>
      </c>
      <c r="R5910" t="str">
        <f>TEXT(SalesData[[#This Row],[Order Date]],"mmm-yyyy")</f>
        <v>Jul-2024</v>
      </c>
      <c r="S5910">
        <f>YEAR(SalesData[[#This Row],[Order Date]])*100 + MONTH(SalesData[[#This Row],[Order Date]])</f>
        <v>202407</v>
      </c>
    </row>
    <row r="5911" spans="1:19" x14ac:dyDescent="0.3">
      <c r="A5911" t="s">
        <v>7105</v>
      </c>
      <c r="B5911" s="3">
        <v>45485</v>
      </c>
      <c r="C5911" t="s">
        <v>7106</v>
      </c>
      <c r="D5911" t="s">
        <v>13</v>
      </c>
      <c r="E5911" t="s">
        <v>19</v>
      </c>
      <c r="F5911" t="s">
        <v>20</v>
      </c>
      <c r="G5911">
        <v>5</v>
      </c>
      <c r="H5911" s="5">
        <v>247.42</v>
      </c>
      <c r="I5911" s="5">
        <v>7.0000000000000007E-2</v>
      </c>
      <c r="J5911" s="5">
        <v>1150.5029999999999</v>
      </c>
      <c r="K5911" s="5">
        <v>128.44452488297301</v>
      </c>
      <c r="L5911">
        <f>YEAR(SalesData[Order Date])</f>
        <v>2024</v>
      </c>
      <c r="M5911">
        <f>MONTH(SalesData[Order Date])</f>
        <v>7</v>
      </c>
      <c r="N5911" t="str">
        <f>TEXT(SalesData[[#This Row],[Order Date]], "mmmm")</f>
        <v>July</v>
      </c>
      <c r="O5911" s="7">
        <f>IF(SalesData[Sales]=0,0,SalesData[Profit]/SalesData[Sales])</f>
        <v>0.11164205993636959</v>
      </c>
      <c r="P5911" s="8">
        <f t="shared" si="92"/>
        <v>5.6583946326085206E-5</v>
      </c>
      <c r="Q5911" t="str">
        <f>IF(SalesData[[#This Row],[Discount]]&gt;0, "Yes", "No")</f>
        <v>Yes</v>
      </c>
      <c r="R5911" t="str">
        <f>TEXT(SalesData[[#This Row],[Order Date]],"mmm-yyyy")</f>
        <v>Jul-2024</v>
      </c>
      <c r="S5911">
        <f>YEAR(SalesData[[#This Row],[Order Date]])*100 + MONTH(SalesData[[#This Row],[Order Date]])</f>
        <v>202407</v>
      </c>
    </row>
    <row r="5912" spans="1:19" x14ac:dyDescent="0.3">
      <c r="A5912" t="s">
        <v>7149</v>
      </c>
      <c r="B5912" s="3">
        <v>45497</v>
      </c>
      <c r="C5912" t="s">
        <v>7150</v>
      </c>
      <c r="D5912" t="s">
        <v>30</v>
      </c>
      <c r="E5912" t="s">
        <v>26</v>
      </c>
      <c r="F5912" t="s">
        <v>34</v>
      </c>
      <c r="G5912">
        <v>7</v>
      </c>
      <c r="H5912" s="5">
        <v>859.03</v>
      </c>
      <c r="I5912" s="5">
        <v>0.02</v>
      </c>
      <c r="J5912" s="5">
        <v>5892.9458000000004</v>
      </c>
      <c r="K5912" s="5">
        <v>1137.562630365361</v>
      </c>
      <c r="L5912">
        <f>YEAR(SalesData[Order Date])</f>
        <v>2024</v>
      </c>
      <c r="M5912">
        <f>MONTH(SalesData[Order Date])</f>
        <v>7</v>
      </c>
      <c r="N5912" t="str">
        <f>TEXT(SalesData[[#This Row],[Order Date]], "mmmm")</f>
        <v>July</v>
      </c>
      <c r="O5912" s="7">
        <f>IF(SalesData[Sales]=0,0,SalesData[Profit]/SalesData[Sales])</f>
        <v>0.19303802698564798</v>
      </c>
      <c r="P5912" s="8">
        <f t="shared" si="92"/>
        <v>3.3260105667355706E-6</v>
      </c>
      <c r="Q5912" t="str">
        <f>IF(SalesData[[#This Row],[Discount]]&gt;0, "Yes", "No")</f>
        <v>Yes</v>
      </c>
      <c r="R5912" t="str">
        <f>TEXT(SalesData[[#This Row],[Order Date]],"mmm-yyyy")</f>
        <v>Jul-2024</v>
      </c>
      <c r="S5912">
        <f>YEAR(SalesData[[#This Row],[Order Date]])*100 + MONTH(SalesData[[#This Row],[Order Date]])</f>
        <v>202407</v>
      </c>
    </row>
    <row r="5913" spans="1:19" x14ac:dyDescent="0.3">
      <c r="A5913" t="s">
        <v>7228</v>
      </c>
      <c r="B5913" s="3">
        <v>45487</v>
      </c>
      <c r="C5913" t="s">
        <v>7229</v>
      </c>
      <c r="D5913" t="s">
        <v>13</v>
      </c>
      <c r="E5913" t="s">
        <v>19</v>
      </c>
      <c r="F5913" t="s">
        <v>34</v>
      </c>
      <c r="G5913">
        <v>6</v>
      </c>
      <c r="H5913" s="5">
        <v>136.63</v>
      </c>
      <c r="I5913" s="5">
        <v>0.27</v>
      </c>
      <c r="J5913" s="5">
        <v>598.43939999999998</v>
      </c>
      <c r="K5913" s="5">
        <v>135.43295074223599</v>
      </c>
      <c r="L5913">
        <f>YEAR(SalesData[Order Date])</f>
        <v>2024</v>
      </c>
      <c r="M5913">
        <f>MONTH(SalesData[Order Date])</f>
        <v>7</v>
      </c>
      <c r="N5913" t="str">
        <f>TEXT(SalesData[[#This Row],[Order Date]], "mmmm")</f>
        <v>July</v>
      </c>
      <c r="O5913" s="7">
        <f>IF(SalesData[Sales]=0,0,SalesData[Profit]/SalesData[Sales])</f>
        <v>0.2263102174459703</v>
      </c>
      <c r="P5913" s="8">
        <f t="shared" si="92"/>
        <v>3.2935665666398306E-4</v>
      </c>
      <c r="Q5913" t="str">
        <f>IF(SalesData[[#This Row],[Discount]]&gt;0, "Yes", "No")</f>
        <v>Yes</v>
      </c>
      <c r="R5913" t="str">
        <f>TEXT(SalesData[[#This Row],[Order Date]],"mmm-yyyy")</f>
        <v>Jul-2024</v>
      </c>
      <c r="S5913">
        <f>YEAR(SalesData[[#This Row],[Order Date]])*100 + MONTH(SalesData[[#This Row],[Order Date]])</f>
        <v>202407</v>
      </c>
    </row>
    <row r="5914" spans="1:19" x14ac:dyDescent="0.3">
      <c r="A5914" t="s">
        <v>7279</v>
      </c>
      <c r="B5914" s="3">
        <v>45485</v>
      </c>
      <c r="C5914" t="s">
        <v>7280</v>
      </c>
      <c r="D5914" t="s">
        <v>18</v>
      </c>
      <c r="E5914" t="s">
        <v>19</v>
      </c>
      <c r="F5914" t="s">
        <v>34</v>
      </c>
      <c r="G5914">
        <v>6</v>
      </c>
      <c r="H5914" s="5">
        <v>445.17</v>
      </c>
      <c r="I5914" s="5">
        <v>0.2</v>
      </c>
      <c r="J5914" s="5">
        <v>2136.8159999999998</v>
      </c>
      <c r="K5914" s="5">
        <v>485.95629115071893</v>
      </c>
      <c r="L5914">
        <f>YEAR(SalesData[Order Date])</f>
        <v>2024</v>
      </c>
      <c r="M5914">
        <f>MONTH(SalesData[Order Date])</f>
        <v>7</v>
      </c>
      <c r="N5914" t="str">
        <f>TEXT(SalesData[[#This Row],[Order Date]], "mmmm")</f>
        <v>July</v>
      </c>
      <c r="O5914" s="7">
        <f>IF(SalesData[Sales]=0,0,SalesData[Profit]/SalesData[Sales])</f>
        <v>0.22742074710724694</v>
      </c>
      <c r="P5914" s="8">
        <f t="shared" si="92"/>
        <v>7.4877762053447751E-5</v>
      </c>
      <c r="Q5914" t="str">
        <f>IF(SalesData[[#This Row],[Discount]]&gt;0, "Yes", "No")</f>
        <v>Yes</v>
      </c>
      <c r="R5914" t="str">
        <f>TEXT(SalesData[[#This Row],[Order Date]],"mmm-yyyy")</f>
        <v>Jul-2024</v>
      </c>
      <c r="S5914">
        <f>YEAR(SalesData[[#This Row],[Order Date]])*100 + MONTH(SalesData[[#This Row],[Order Date]])</f>
        <v>202407</v>
      </c>
    </row>
    <row r="5915" spans="1:19" x14ac:dyDescent="0.3">
      <c r="A5915" t="s">
        <v>7297</v>
      </c>
      <c r="B5915" s="3">
        <v>45477</v>
      </c>
      <c r="C5915" t="s">
        <v>7298</v>
      </c>
      <c r="D5915" t="s">
        <v>18</v>
      </c>
      <c r="E5915" t="s">
        <v>26</v>
      </c>
      <c r="F5915" t="s">
        <v>39</v>
      </c>
      <c r="G5915">
        <v>6</v>
      </c>
      <c r="H5915" s="5">
        <v>815.38</v>
      </c>
      <c r="I5915" s="5">
        <v>7.0000000000000007E-2</v>
      </c>
      <c r="J5915" s="5">
        <v>4549.8203999999996</v>
      </c>
      <c r="K5915" s="5">
        <v>911.65688563229685</v>
      </c>
      <c r="L5915">
        <f>YEAR(SalesData[Order Date])</f>
        <v>2024</v>
      </c>
      <c r="M5915">
        <f>MONTH(SalesData[Order Date])</f>
        <v>7</v>
      </c>
      <c r="N5915" t="str">
        <f>TEXT(SalesData[[#This Row],[Order Date]], "mmmm")</f>
        <v>July</v>
      </c>
      <c r="O5915" s="7">
        <f>IF(SalesData[Sales]=0,0,SalesData[Profit]/SalesData[Sales])</f>
        <v>0.20037205988005524</v>
      </c>
      <c r="P5915" s="8">
        <f t="shared" si="92"/>
        <v>1.4308257090763409E-5</v>
      </c>
      <c r="Q5915" t="str">
        <f>IF(SalesData[[#This Row],[Discount]]&gt;0, "Yes", "No")</f>
        <v>Yes</v>
      </c>
      <c r="R5915" t="str">
        <f>TEXT(SalesData[[#This Row],[Order Date]],"mmm-yyyy")</f>
        <v>Jul-2024</v>
      </c>
      <c r="S5915">
        <f>YEAR(SalesData[[#This Row],[Order Date]])*100 + MONTH(SalesData[[#This Row],[Order Date]])</f>
        <v>202407</v>
      </c>
    </row>
    <row r="5916" spans="1:19" x14ac:dyDescent="0.3">
      <c r="A5916" t="s">
        <v>7329</v>
      </c>
      <c r="B5916" s="3">
        <v>45492</v>
      </c>
      <c r="C5916" t="s">
        <v>7330</v>
      </c>
      <c r="D5916" t="s">
        <v>23</v>
      </c>
      <c r="E5916" t="s">
        <v>14</v>
      </c>
      <c r="F5916" t="s">
        <v>34</v>
      </c>
      <c r="G5916">
        <v>8</v>
      </c>
      <c r="H5916" s="5">
        <v>286.95</v>
      </c>
      <c r="I5916" s="5">
        <v>0.13</v>
      </c>
      <c r="J5916" s="5">
        <v>1997.172</v>
      </c>
      <c r="K5916" s="5">
        <v>441.86932410728122</v>
      </c>
      <c r="L5916">
        <f>YEAR(SalesData[Order Date])</f>
        <v>2024</v>
      </c>
      <c r="M5916">
        <f>MONTH(SalesData[Order Date])</f>
        <v>7</v>
      </c>
      <c r="N5916" t="str">
        <f>TEXT(SalesData[[#This Row],[Order Date]], "mmmm")</f>
        <v>July</v>
      </c>
      <c r="O5916" s="7">
        <f>IF(SalesData[Sales]=0,0,SalesData[Profit]/SalesData[Sales])</f>
        <v>0.221247506027163</v>
      </c>
      <c r="P5916" s="8">
        <f t="shared" si="92"/>
        <v>5.6630074925945288E-5</v>
      </c>
      <c r="Q5916" t="str">
        <f>IF(SalesData[[#This Row],[Discount]]&gt;0, "Yes", "No")</f>
        <v>Yes</v>
      </c>
      <c r="R5916" t="str">
        <f>TEXT(SalesData[[#This Row],[Order Date]],"mmm-yyyy")</f>
        <v>Jul-2024</v>
      </c>
      <c r="S5916">
        <f>YEAR(SalesData[[#This Row],[Order Date]])*100 + MONTH(SalesData[[#This Row],[Order Date]])</f>
        <v>202407</v>
      </c>
    </row>
    <row r="5917" spans="1:19" x14ac:dyDescent="0.3">
      <c r="A5917" t="s">
        <v>7347</v>
      </c>
      <c r="B5917" s="3">
        <v>45498</v>
      </c>
      <c r="C5917" t="s">
        <v>7348</v>
      </c>
      <c r="D5917" t="s">
        <v>30</v>
      </c>
      <c r="E5917" t="s">
        <v>14</v>
      </c>
      <c r="F5917" t="s">
        <v>62</v>
      </c>
      <c r="G5917">
        <v>4</v>
      </c>
      <c r="H5917" s="5">
        <v>965.12</v>
      </c>
      <c r="I5917" s="5">
        <v>0.23</v>
      </c>
      <c r="J5917" s="5">
        <v>2972.5695999999998</v>
      </c>
      <c r="K5917" s="5">
        <v>518.64792453805319</v>
      </c>
      <c r="L5917">
        <f>YEAR(SalesData[Order Date])</f>
        <v>2024</v>
      </c>
      <c r="M5917">
        <f>MONTH(SalesData[Order Date])</f>
        <v>7</v>
      </c>
      <c r="N5917" t="str">
        <f>TEXT(SalesData[[#This Row],[Order Date]], "mmmm")</f>
        <v>July</v>
      </c>
      <c r="O5917" s="7">
        <f>IF(SalesData[Sales]=0,0,SalesData[Profit]/SalesData[Sales])</f>
        <v>0.17447797506172882</v>
      </c>
      <c r="P5917" s="8">
        <f t="shared" si="92"/>
        <v>5.9578083554376659E-5</v>
      </c>
      <c r="Q5917" t="str">
        <f>IF(SalesData[[#This Row],[Discount]]&gt;0, "Yes", "No")</f>
        <v>Yes</v>
      </c>
      <c r="R5917" t="str">
        <f>TEXT(SalesData[[#This Row],[Order Date]],"mmm-yyyy")</f>
        <v>Jul-2024</v>
      </c>
      <c r="S5917">
        <f>YEAR(SalesData[[#This Row],[Order Date]])*100 + MONTH(SalesData[[#This Row],[Order Date]])</f>
        <v>202407</v>
      </c>
    </row>
    <row r="5918" spans="1:19" x14ac:dyDescent="0.3">
      <c r="A5918" t="s">
        <v>7350</v>
      </c>
      <c r="B5918" s="3">
        <v>45494</v>
      </c>
      <c r="C5918" t="s">
        <v>4544</v>
      </c>
      <c r="D5918" t="s">
        <v>30</v>
      </c>
      <c r="E5918" t="s">
        <v>19</v>
      </c>
      <c r="F5918" t="s">
        <v>34</v>
      </c>
      <c r="G5918">
        <v>8</v>
      </c>
      <c r="H5918" s="5">
        <v>390.98</v>
      </c>
      <c r="I5918" s="5">
        <v>0.02</v>
      </c>
      <c r="J5918" s="5">
        <v>3065.2831999999999</v>
      </c>
      <c r="K5918" s="5">
        <v>515.95075355802794</v>
      </c>
      <c r="L5918">
        <f>YEAR(SalesData[Order Date])</f>
        <v>2024</v>
      </c>
      <c r="M5918">
        <f>MONTH(SalesData[Order Date])</f>
        <v>7</v>
      </c>
      <c r="N5918" t="str">
        <f>TEXT(SalesData[[#This Row],[Order Date]], "mmmm")</f>
        <v>July</v>
      </c>
      <c r="O5918" s="7">
        <f>IF(SalesData[Sales]=0,0,SalesData[Profit]/SalesData[Sales])</f>
        <v>0.1683207455539599</v>
      </c>
      <c r="P5918" s="8">
        <f t="shared" si="92"/>
        <v>6.3941889610721772E-6</v>
      </c>
      <c r="Q5918" t="str">
        <f>IF(SalesData[[#This Row],[Discount]]&gt;0, "Yes", "No")</f>
        <v>Yes</v>
      </c>
      <c r="R5918" t="str">
        <f>TEXT(SalesData[[#This Row],[Order Date]],"mmm-yyyy")</f>
        <v>Jul-2024</v>
      </c>
      <c r="S5918">
        <f>YEAR(SalesData[[#This Row],[Order Date]])*100 + MONTH(SalesData[[#This Row],[Order Date]])</f>
        <v>202407</v>
      </c>
    </row>
    <row r="5919" spans="1:19" x14ac:dyDescent="0.3">
      <c r="A5919" t="s">
        <v>7470</v>
      </c>
      <c r="B5919" s="3">
        <v>45482</v>
      </c>
      <c r="C5919" t="s">
        <v>2061</v>
      </c>
      <c r="D5919" t="s">
        <v>18</v>
      </c>
      <c r="E5919" t="s">
        <v>14</v>
      </c>
      <c r="F5919" t="s">
        <v>15</v>
      </c>
      <c r="G5919">
        <v>7</v>
      </c>
      <c r="H5919" s="5">
        <v>315.43</v>
      </c>
      <c r="I5919" s="5">
        <v>0.22</v>
      </c>
      <c r="J5919" s="5">
        <v>1722.2478000000001</v>
      </c>
      <c r="K5919" s="5">
        <v>479.08097936654298</v>
      </c>
      <c r="L5919">
        <f>YEAR(SalesData[Order Date])</f>
        <v>2024</v>
      </c>
      <c r="M5919">
        <f>MONTH(SalesData[Order Date])</f>
        <v>7</v>
      </c>
      <c r="N5919" t="str">
        <f>TEXT(SalesData[[#This Row],[Order Date]], "mmmm")</f>
        <v>July</v>
      </c>
      <c r="O5919" s="7">
        <f>IF(SalesData[Sales]=0,0,SalesData[Profit]/SalesData[Sales])</f>
        <v>0.27817192123371731</v>
      </c>
      <c r="P5919" s="8">
        <f t="shared" si="92"/>
        <v>9.9637229903850062E-5</v>
      </c>
      <c r="Q5919" t="str">
        <f>IF(SalesData[[#This Row],[Discount]]&gt;0, "Yes", "No")</f>
        <v>Yes</v>
      </c>
      <c r="R5919" t="str">
        <f>TEXT(SalesData[[#This Row],[Order Date]],"mmm-yyyy")</f>
        <v>Jul-2024</v>
      </c>
      <c r="S5919">
        <f>YEAR(SalesData[[#This Row],[Order Date]])*100 + MONTH(SalesData[[#This Row],[Order Date]])</f>
        <v>202407</v>
      </c>
    </row>
    <row r="5920" spans="1:19" x14ac:dyDescent="0.3">
      <c r="A5920" t="s">
        <v>7511</v>
      </c>
      <c r="B5920" s="3">
        <v>45482</v>
      </c>
      <c r="C5920" t="s">
        <v>7512</v>
      </c>
      <c r="D5920" t="s">
        <v>30</v>
      </c>
      <c r="E5920" t="s">
        <v>19</v>
      </c>
      <c r="F5920" t="s">
        <v>62</v>
      </c>
      <c r="G5920">
        <v>4</v>
      </c>
      <c r="H5920" s="5">
        <v>933.82</v>
      </c>
      <c r="I5920" s="5">
        <v>0.03</v>
      </c>
      <c r="J5920" s="5">
        <v>3623.2215999999999</v>
      </c>
      <c r="K5920" s="5">
        <v>503.29754687535331</v>
      </c>
      <c r="L5920">
        <f>YEAR(SalesData[Order Date])</f>
        <v>2024</v>
      </c>
      <c r="M5920">
        <f>MONTH(SalesData[Order Date])</f>
        <v>7</v>
      </c>
      <c r="N5920" t="str">
        <f>TEXT(SalesData[[#This Row],[Order Date]], "mmmm")</f>
        <v>July</v>
      </c>
      <c r="O5920" s="7">
        <f>IF(SalesData[Sales]=0,0,SalesData[Profit]/SalesData[Sales])</f>
        <v>0.13890885031027453</v>
      </c>
      <c r="P5920" s="8">
        <f t="shared" si="92"/>
        <v>8.031526418367564E-6</v>
      </c>
      <c r="Q5920" t="str">
        <f>IF(SalesData[[#This Row],[Discount]]&gt;0, "Yes", "No")</f>
        <v>Yes</v>
      </c>
      <c r="R5920" t="str">
        <f>TEXT(SalesData[[#This Row],[Order Date]],"mmm-yyyy")</f>
        <v>Jul-2024</v>
      </c>
      <c r="S5920">
        <f>YEAR(SalesData[[#This Row],[Order Date]])*100 + MONTH(SalesData[[#This Row],[Order Date]])</f>
        <v>202407</v>
      </c>
    </row>
    <row r="5921" spans="1:19" x14ac:dyDescent="0.3">
      <c r="A5921" t="s">
        <v>7535</v>
      </c>
      <c r="B5921" s="3">
        <v>45484</v>
      </c>
      <c r="C5921" t="s">
        <v>7536</v>
      </c>
      <c r="D5921" t="s">
        <v>30</v>
      </c>
      <c r="E5921" t="s">
        <v>19</v>
      </c>
      <c r="F5921" t="s">
        <v>44</v>
      </c>
      <c r="G5921">
        <v>6</v>
      </c>
      <c r="H5921" s="5">
        <v>927.66</v>
      </c>
      <c r="I5921" s="5">
        <v>0.02</v>
      </c>
      <c r="J5921" s="5">
        <v>5454.6408000000001</v>
      </c>
      <c r="K5921" s="5">
        <v>800.79984046098241</v>
      </c>
      <c r="L5921">
        <f>YEAR(SalesData[Order Date])</f>
        <v>2024</v>
      </c>
      <c r="M5921">
        <f>MONTH(SalesData[Order Date])</f>
        <v>7</v>
      </c>
      <c r="N5921" t="str">
        <f>TEXT(SalesData[[#This Row],[Order Date]], "mmmm")</f>
        <v>July</v>
      </c>
      <c r="O5921" s="7">
        <f>IF(SalesData[Sales]=0,0,SalesData[Profit]/SalesData[Sales])</f>
        <v>0.14681073783281612</v>
      </c>
      <c r="P5921" s="8">
        <f t="shared" si="92"/>
        <v>3.5932705229645918E-6</v>
      </c>
      <c r="Q5921" t="str">
        <f>IF(SalesData[[#This Row],[Discount]]&gt;0, "Yes", "No")</f>
        <v>Yes</v>
      </c>
      <c r="R5921" t="str">
        <f>TEXT(SalesData[[#This Row],[Order Date]],"mmm-yyyy")</f>
        <v>Jul-2024</v>
      </c>
      <c r="S5921">
        <f>YEAR(SalesData[[#This Row],[Order Date]])*100 + MONTH(SalesData[[#This Row],[Order Date]])</f>
        <v>202407</v>
      </c>
    </row>
    <row r="5922" spans="1:19" x14ac:dyDescent="0.3">
      <c r="A5922" t="s">
        <v>7539</v>
      </c>
      <c r="B5922" s="3">
        <v>45487</v>
      </c>
      <c r="C5922" t="s">
        <v>7540</v>
      </c>
      <c r="D5922" t="s">
        <v>23</v>
      </c>
      <c r="E5922" t="s">
        <v>26</v>
      </c>
      <c r="F5922" t="s">
        <v>53</v>
      </c>
      <c r="G5922">
        <v>5</v>
      </c>
      <c r="H5922" s="5">
        <v>717.8</v>
      </c>
      <c r="I5922" s="5">
        <v>0.18</v>
      </c>
      <c r="J5922" s="5">
        <v>2942.98</v>
      </c>
      <c r="K5922" s="5">
        <v>867.46424281698307</v>
      </c>
      <c r="L5922">
        <f>YEAR(SalesData[Order Date])</f>
        <v>2024</v>
      </c>
      <c r="M5922">
        <f>MONTH(SalesData[Order Date])</f>
        <v>7</v>
      </c>
      <c r="N5922" t="str">
        <f>TEXT(SalesData[[#This Row],[Order Date]], "mmmm")</f>
        <v>July</v>
      </c>
      <c r="O5922" s="7">
        <f>IF(SalesData[Sales]=0,0,SalesData[Profit]/SalesData[Sales])</f>
        <v>0.29475709750558382</v>
      </c>
      <c r="P5922" s="8">
        <f t="shared" si="92"/>
        <v>5.0153246029534689E-5</v>
      </c>
      <c r="Q5922" t="str">
        <f>IF(SalesData[[#This Row],[Discount]]&gt;0, "Yes", "No")</f>
        <v>Yes</v>
      </c>
      <c r="R5922" t="str">
        <f>TEXT(SalesData[[#This Row],[Order Date]],"mmm-yyyy")</f>
        <v>Jul-2024</v>
      </c>
      <c r="S5922">
        <f>YEAR(SalesData[[#This Row],[Order Date]])*100 + MONTH(SalesData[[#This Row],[Order Date]])</f>
        <v>202407</v>
      </c>
    </row>
    <row r="5923" spans="1:19" x14ac:dyDescent="0.3">
      <c r="A5923" t="s">
        <v>7611</v>
      </c>
      <c r="B5923" s="3">
        <v>45493</v>
      </c>
      <c r="C5923" t="s">
        <v>6804</v>
      </c>
      <c r="D5923" t="s">
        <v>30</v>
      </c>
      <c r="E5923" t="s">
        <v>14</v>
      </c>
      <c r="F5923" t="s">
        <v>44</v>
      </c>
      <c r="G5923">
        <v>3</v>
      </c>
      <c r="H5923" s="5">
        <v>988.07</v>
      </c>
      <c r="I5923" s="5">
        <v>7.0000000000000007E-2</v>
      </c>
      <c r="J5923" s="5">
        <v>2756.7152999999998</v>
      </c>
      <c r="K5923" s="5">
        <v>174.6179608680074</v>
      </c>
      <c r="L5923">
        <f>YEAR(SalesData[Order Date])</f>
        <v>2024</v>
      </c>
      <c r="M5923">
        <f>MONTH(SalesData[Order Date])</f>
        <v>7</v>
      </c>
      <c r="N5923" t="str">
        <f>TEXT(SalesData[[#This Row],[Order Date]], "mmmm")</f>
        <v>July</v>
      </c>
      <c r="O5923" s="7">
        <f>IF(SalesData[Sales]=0,0,SalesData[Profit]/SalesData[Sales])</f>
        <v>6.3342761897830877E-2</v>
      </c>
      <c r="P5923" s="8">
        <f t="shared" si="92"/>
        <v>2.3615061011196915E-5</v>
      </c>
      <c r="Q5923" t="str">
        <f>IF(SalesData[[#This Row],[Discount]]&gt;0, "Yes", "No")</f>
        <v>Yes</v>
      </c>
      <c r="R5923" t="str">
        <f>TEXT(SalesData[[#This Row],[Order Date]],"mmm-yyyy")</f>
        <v>Jul-2024</v>
      </c>
      <c r="S5923">
        <f>YEAR(SalesData[[#This Row],[Order Date]])*100 + MONTH(SalesData[[#This Row],[Order Date]])</f>
        <v>202407</v>
      </c>
    </row>
    <row r="5924" spans="1:19" x14ac:dyDescent="0.3">
      <c r="A5924" t="s">
        <v>7648</v>
      </c>
      <c r="B5924" s="3">
        <v>45489</v>
      </c>
      <c r="C5924" t="s">
        <v>7649</v>
      </c>
      <c r="D5924" t="s">
        <v>13</v>
      </c>
      <c r="E5924" t="s">
        <v>26</v>
      </c>
      <c r="F5924" t="s">
        <v>91</v>
      </c>
      <c r="G5924">
        <v>2</v>
      </c>
      <c r="H5924" s="5">
        <v>574.70000000000005</v>
      </c>
      <c r="I5924" s="5">
        <v>0.02</v>
      </c>
      <c r="J5924" s="5">
        <v>1126.412</v>
      </c>
      <c r="K5924" s="5">
        <v>295.72485407185508</v>
      </c>
      <c r="L5924">
        <f>YEAR(SalesData[Order Date])</f>
        <v>2024</v>
      </c>
      <c r="M5924">
        <f>MONTH(SalesData[Order Date])</f>
        <v>7</v>
      </c>
      <c r="N5924" t="str">
        <f>TEXT(SalesData[[#This Row],[Order Date]], "mmmm")</f>
        <v>July</v>
      </c>
      <c r="O5924" s="7">
        <f>IF(SalesData[Sales]=0,0,SalesData[Profit]/SalesData[Sales])</f>
        <v>0.26253702381708921</v>
      </c>
      <c r="P5924" s="8">
        <f t="shared" si="92"/>
        <v>1.7400382808421785E-5</v>
      </c>
      <c r="Q5924" t="str">
        <f>IF(SalesData[[#This Row],[Discount]]&gt;0, "Yes", "No")</f>
        <v>Yes</v>
      </c>
      <c r="R5924" t="str">
        <f>TEXT(SalesData[[#This Row],[Order Date]],"mmm-yyyy")</f>
        <v>Jul-2024</v>
      </c>
      <c r="S5924">
        <f>YEAR(SalesData[[#This Row],[Order Date]])*100 + MONTH(SalesData[[#This Row],[Order Date]])</f>
        <v>202407</v>
      </c>
    </row>
    <row r="5925" spans="1:19" x14ac:dyDescent="0.3">
      <c r="A5925" t="s">
        <v>7656</v>
      </c>
      <c r="B5925" s="3">
        <v>45477</v>
      </c>
      <c r="C5925" t="s">
        <v>7657</v>
      </c>
      <c r="D5925" t="s">
        <v>30</v>
      </c>
      <c r="E5925" t="s">
        <v>26</v>
      </c>
      <c r="F5925" t="s">
        <v>62</v>
      </c>
      <c r="G5925">
        <v>5</v>
      </c>
      <c r="H5925" s="5">
        <v>46.87</v>
      </c>
      <c r="I5925" s="5">
        <v>0.01</v>
      </c>
      <c r="J5925" s="5">
        <v>232.00649999999999</v>
      </c>
      <c r="K5925" s="5">
        <v>67.366682410025518</v>
      </c>
      <c r="L5925">
        <f>YEAR(SalesData[Order Date])</f>
        <v>2024</v>
      </c>
      <c r="M5925">
        <f>MONTH(SalesData[Order Date])</f>
        <v>7</v>
      </c>
      <c r="N5925" t="str">
        <f>TEXT(SalesData[[#This Row],[Order Date]], "mmmm")</f>
        <v>July</v>
      </c>
      <c r="O5925" s="7">
        <f>IF(SalesData[Sales]=0,0,SalesData[Profit]/SalesData[Sales])</f>
        <v>0.29036549583751109</v>
      </c>
      <c r="P5925" s="8">
        <f t="shared" si="92"/>
        <v>4.2671218263281416E-5</v>
      </c>
      <c r="Q5925" t="str">
        <f>IF(SalesData[[#This Row],[Discount]]&gt;0, "Yes", "No")</f>
        <v>Yes</v>
      </c>
      <c r="R5925" t="str">
        <f>TEXT(SalesData[[#This Row],[Order Date]],"mmm-yyyy")</f>
        <v>Jul-2024</v>
      </c>
      <c r="S5925">
        <f>YEAR(SalesData[[#This Row],[Order Date]])*100 + MONTH(SalesData[[#This Row],[Order Date]])</f>
        <v>202407</v>
      </c>
    </row>
    <row r="5926" spans="1:19" x14ac:dyDescent="0.3">
      <c r="A5926" t="s">
        <v>7715</v>
      </c>
      <c r="B5926" s="3">
        <v>45485</v>
      </c>
      <c r="C5926" t="s">
        <v>7716</v>
      </c>
      <c r="D5926" t="s">
        <v>23</v>
      </c>
      <c r="E5926" t="s">
        <v>26</v>
      </c>
      <c r="F5926" t="s">
        <v>20</v>
      </c>
      <c r="G5926">
        <v>5</v>
      </c>
      <c r="H5926" s="5">
        <v>422.47</v>
      </c>
      <c r="I5926" s="5">
        <v>0.04</v>
      </c>
      <c r="J5926" s="5">
        <v>2027.856</v>
      </c>
      <c r="K5926" s="5">
        <v>410.02341435442332</v>
      </c>
      <c r="L5926">
        <f>YEAR(SalesData[Order Date])</f>
        <v>2024</v>
      </c>
      <c r="M5926">
        <f>MONTH(SalesData[Order Date])</f>
        <v>7</v>
      </c>
      <c r="N5926" t="str">
        <f>TEXT(SalesData[[#This Row],[Order Date]], "mmmm")</f>
        <v>July</v>
      </c>
      <c r="O5926" s="7">
        <f>IF(SalesData[Sales]=0,0,SalesData[Profit]/SalesData[Sales])</f>
        <v>0.20219552786510647</v>
      </c>
      <c r="P5926" s="8">
        <f t="shared" si="92"/>
        <v>1.8936255828816244E-5</v>
      </c>
      <c r="Q5926" t="str">
        <f>IF(SalesData[[#This Row],[Discount]]&gt;0, "Yes", "No")</f>
        <v>Yes</v>
      </c>
      <c r="R5926" t="str">
        <f>TEXT(SalesData[[#This Row],[Order Date]],"mmm-yyyy")</f>
        <v>Jul-2024</v>
      </c>
      <c r="S5926">
        <f>YEAR(SalesData[[#This Row],[Order Date]])*100 + MONTH(SalesData[[#This Row],[Order Date]])</f>
        <v>202407</v>
      </c>
    </row>
    <row r="5927" spans="1:19" x14ac:dyDescent="0.3">
      <c r="A5927" t="s">
        <v>7727</v>
      </c>
      <c r="B5927" s="3">
        <v>45474</v>
      </c>
      <c r="C5927" t="s">
        <v>7728</v>
      </c>
      <c r="D5927" t="s">
        <v>30</v>
      </c>
      <c r="E5927" t="s">
        <v>19</v>
      </c>
      <c r="F5927" t="s">
        <v>31</v>
      </c>
      <c r="G5927">
        <v>4</v>
      </c>
      <c r="H5927" s="5">
        <v>362.52</v>
      </c>
      <c r="I5927" s="5">
        <v>0.08</v>
      </c>
      <c r="J5927" s="5">
        <v>1334.0735999999999</v>
      </c>
      <c r="K5927" s="5">
        <v>340.68369229124812</v>
      </c>
      <c r="L5927">
        <f>YEAR(SalesData[Order Date])</f>
        <v>2024</v>
      </c>
      <c r="M5927">
        <f>MONTH(SalesData[Order Date])</f>
        <v>7</v>
      </c>
      <c r="N5927" t="str">
        <f>TEXT(SalesData[[#This Row],[Order Date]], "mmmm")</f>
        <v>July</v>
      </c>
      <c r="O5927" s="7">
        <f>IF(SalesData[Sales]=0,0,SalesData[Profit]/SalesData[Sales])</f>
        <v>0.25537098724631696</v>
      </c>
      <c r="P5927" s="8">
        <f t="shared" si="92"/>
        <v>5.5169369965794992E-5</v>
      </c>
      <c r="Q5927" t="str">
        <f>IF(SalesData[[#This Row],[Discount]]&gt;0, "Yes", "No")</f>
        <v>Yes</v>
      </c>
      <c r="R5927" t="str">
        <f>TEXT(SalesData[[#This Row],[Order Date]],"mmm-yyyy")</f>
        <v>Jul-2024</v>
      </c>
      <c r="S5927">
        <f>YEAR(SalesData[[#This Row],[Order Date]])*100 + MONTH(SalesData[[#This Row],[Order Date]])</f>
        <v>202407</v>
      </c>
    </row>
    <row r="5928" spans="1:19" x14ac:dyDescent="0.3">
      <c r="A5928" t="s">
        <v>7729</v>
      </c>
      <c r="B5928" s="3">
        <v>45492</v>
      </c>
      <c r="C5928" t="s">
        <v>7730</v>
      </c>
      <c r="D5928" t="s">
        <v>18</v>
      </c>
      <c r="E5928" t="s">
        <v>19</v>
      </c>
      <c r="F5928" t="s">
        <v>91</v>
      </c>
      <c r="G5928">
        <v>1</v>
      </c>
      <c r="H5928" s="5">
        <v>491.41</v>
      </c>
      <c r="I5928" s="5">
        <v>0.23</v>
      </c>
      <c r="J5928" s="5">
        <v>378.38569999999999</v>
      </c>
      <c r="K5928" s="5">
        <v>81.046742030609138</v>
      </c>
      <c r="L5928">
        <f>YEAR(SalesData[Order Date])</f>
        <v>2024</v>
      </c>
      <c r="M5928">
        <f>MONTH(SalesData[Order Date])</f>
        <v>7</v>
      </c>
      <c r="N5928" t="str">
        <f>TEXT(SalesData[[#This Row],[Order Date]], "mmmm")</f>
        <v>July</v>
      </c>
      <c r="O5928" s="7">
        <f>IF(SalesData[Sales]=0,0,SalesData[Profit]/SalesData[Sales])</f>
        <v>0.21419081648859653</v>
      </c>
      <c r="P5928" s="8">
        <f t="shared" si="92"/>
        <v>4.6804094340774507E-4</v>
      </c>
      <c r="Q5928" t="str">
        <f>IF(SalesData[[#This Row],[Discount]]&gt;0, "Yes", "No")</f>
        <v>Yes</v>
      </c>
      <c r="R5928" t="str">
        <f>TEXT(SalesData[[#This Row],[Order Date]],"mmm-yyyy")</f>
        <v>Jul-2024</v>
      </c>
      <c r="S5928">
        <f>YEAR(SalesData[[#This Row],[Order Date]])*100 + MONTH(SalesData[[#This Row],[Order Date]])</f>
        <v>202407</v>
      </c>
    </row>
    <row r="5929" spans="1:19" x14ac:dyDescent="0.3">
      <c r="A5929" t="s">
        <v>7809</v>
      </c>
      <c r="B5929" s="3">
        <v>45491</v>
      </c>
      <c r="C5929" t="s">
        <v>7810</v>
      </c>
      <c r="D5929" t="s">
        <v>23</v>
      </c>
      <c r="E5929" t="s">
        <v>19</v>
      </c>
      <c r="F5929" t="s">
        <v>53</v>
      </c>
      <c r="G5929">
        <v>7</v>
      </c>
      <c r="H5929" s="5">
        <v>550.57000000000005</v>
      </c>
      <c r="I5929" s="5">
        <v>0.24</v>
      </c>
      <c r="J5929" s="5">
        <v>2929.0324000000001</v>
      </c>
      <c r="K5929" s="5">
        <v>850.22883288593948</v>
      </c>
      <c r="L5929">
        <f>YEAR(SalesData[Order Date])</f>
        <v>2024</v>
      </c>
      <c r="M5929">
        <f>MONTH(SalesData[Order Date])</f>
        <v>7</v>
      </c>
      <c r="N5929" t="str">
        <f>TEXT(SalesData[[#This Row],[Order Date]], "mmmm")</f>
        <v>July</v>
      </c>
      <c r="O5929" s="7">
        <f>IF(SalesData[Sales]=0,0,SalesData[Profit]/SalesData[Sales])</f>
        <v>0.2902763495842311</v>
      </c>
      <c r="P5929" s="8">
        <f t="shared" si="92"/>
        <v>6.2273124735663548E-5</v>
      </c>
      <c r="Q5929" t="str">
        <f>IF(SalesData[[#This Row],[Discount]]&gt;0, "Yes", "No")</f>
        <v>Yes</v>
      </c>
      <c r="R5929" t="str">
        <f>TEXT(SalesData[[#This Row],[Order Date]],"mmm-yyyy")</f>
        <v>Jul-2024</v>
      </c>
      <c r="S5929">
        <f>YEAR(SalesData[[#This Row],[Order Date]])*100 + MONTH(SalesData[[#This Row],[Order Date]])</f>
        <v>202407</v>
      </c>
    </row>
    <row r="5930" spans="1:19" x14ac:dyDescent="0.3">
      <c r="A5930" t="s">
        <v>7872</v>
      </c>
      <c r="B5930" s="3">
        <v>45477</v>
      </c>
      <c r="C5930" t="s">
        <v>7873</v>
      </c>
      <c r="D5930" t="s">
        <v>30</v>
      </c>
      <c r="E5930" t="s">
        <v>26</v>
      </c>
      <c r="F5930" t="s">
        <v>15</v>
      </c>
      <c r="G5930">
        <v>9</v>
      </c>
      <c r="H5930" s="5">
        <v>129.72</v>
      </c>
      <c r="I5930" s="5">
        <v>0.24</v>
      </c>
      <c r="J5930" s="5">
        <v>887.28480000000002</v>
      </c>
      <c r="K5930" s="5">
        <v>82.08271531348646</v>
      </c>
      <c r="L5930">
        <f>YEAR(SalesData[Order Date])</f>
        <v>2024</v>
      </c>
      <c r="M5930">
        <f>MONTH(SalesData[Order Date])</f>
        <v>7</v>
      </c>
      <c r="N5930" t="str">
        <f>TEXT(SalesData[[#This Row],[Order Date]], "mmmm")</f>
        <v>July</v>
      </c>
      <c r="O5930" s="7">
        <f>IF(SalesData[Sales]=0,0,SalesData[Profit]/SalesData[Sales])</f>
        <v>9.25099982705513E-2</v>
      </c>
      <c r="P5930" s="8">
        <f t="shared" si="92"/>
        <v>2.0557097337855893E-4</v>
      </c>
      <c r="Q5930" t="str">
        <f>IF(SalesData[[#This Row],[Discount]]&gt;0, "Yes", "No")</f>
        <v>Yes</v>
      </c>
      <c r="R5930" t="str">
        <f>TEXT(SalesData[[#This Row],[Order Date]],"mmm-yyyy")</f>
        <v>Jul-2024</v>
      </c>
      <c r="S5930">
        <f>YEAR(SalesData[[#This Row],[Order Date]])*100 + MONTH(SalesData[[#This Row],[Order Date]])</f>
        <v>202407</v>
      </c>
    </row>
    <row r="5931" spans="1:19" x14ac:dyDescent="0.3">
      <c r="A5931" t="s">
        <v>7889</v>
      </c>
      <c r="B5931" s="3">
        <v>45484</v>
      </c>
      <c r="C5931" t="s">
        <v>7890</v>
      </c>
      <c r="D5931" t="s">
        <v>18</v>
      </c>
      <c r="E5931" t="s">
        <v>14</v>
      </c>
      <c r="F5931" t="s">
        <v>44</v>
      </c>
      <c r="G5931">
        <v>3</v>
      </c>
      <c r="H5931" s="5">
        <v>128.94999999999999</v>
      </c>
      <c r="I5931" s="5">
        <v>0.28000000000000003</v>
      </c>
      <c r="J5931" s="5">
        <v>278.53199999999998</v>
      </c>
      <c r="K5931" s="5">
        <v>80.870238829030214</v>
      </c>
      <c r="L5931">
        <f>YEAR(SalesData[Order Date])</f>
        <v>2024</v>
      </c>
      <c r="M5931">
        <f>MONTH(SalesData[Order Date])</f>
        <v>7</v>
      </c>
      <c r="N5931" t="str">
        <f>TEXT(SalesData[[#This Row],[Order Date]], "mmmm")</f>
        <v>July</v>
      </c>
      <c r="O5931" s="7">
        <f>IF(SalesData[Sales]=0,0,SalesData[Profit]/SalesData[Sales])</f>
        <v>0.29034451635370523</v>
      </c>
      <c r="P5931" s="8">
        <f t="shared" si="92"/>
        <v>7.2379475248804457E-4</v>
      </c>
      <c r="Q5931" t="str">
        <f>IF(SalesData[[#This Row],[Discount]]&gt;0, "Yes", "No")</f>
        <v>Yes</v>
      </c>
      <c r="R5931" t="str">
        <f>TEXT(SalesData[[#This Row],[Order Date]],"mmm-yyyy")</f>
        <v>Jul-2024</v>
      </c>
      <c r="S5931">
        <f>YEAR(SalesData[[#This Row],[Order Date]])*100 + MONTH(SalesData[[#This Row],[Order Date]])</f>
        <v>202407</v>
      </c>
    </row>
    <row r="5932" spans="1:19" x14ac:dyDescent="0.3">
      <c r="A5932" t="s">
        <v>7978</v>
      </c>
      <c r="B5932" s="3">
        <v>45498</v>
      </c>
      <c r="C5932" t="s">
        <v>7979</v>
      </c>
      <c r="D5932" t="s">
        <v>18</v>
      </c>
      <c r="E5932" t="s">
        <v>14</v>
      </c>
      <c r="F5932" t="s">
        <v>39</v>
      </c>
      <c r="G5932">
        <v>6</v>
      </c>
      <c r="H5932" s="5">
        <v>95.47</v>
      </c>
      <c r="I5932" s="5">
        <v>0</v>
      </c>
      <c r="J5932" s="5">
        <v>572.81999999999994</v>
      </c>
      <c r="K5932" s="5">
        <v>89.556003611230338</v>
      </c>
      <c r="L5932">
        <f>YEAR(SalesData[Order Date])</f>
        <v>2024</v>
      </c>
      <c r="M5932">
        <f>MONTH(SalesData[Order Date])</f>
        <v>7</v>
      </c>
      <c r="N5932" t="str">
        <f>TEXT(SalesData[[#This Row],[Order Date]], "mmmm")</f>
        <v>July</v>
      </c>
      <c r="O5932" s="7">
        <f>IF(SalesData[Sales]=0,0,SalesData[Profit]/SalesData[Sales])</f>
        <v>0.1563423127880143</v>
      </c>
      <c r="P5932" s="8">
        <f t="shared" si="92"/>
        <v>0</v>
      </c>
      <c r="Q5932" t="str">
        <f>IF(SalesData[[#This Row],[Discount]]&gt;0, "Yes", "No")</f>
        <v>No</v>
      </c>
      <c r="R5932" t="str">
        <f>TEXT(SalesData[[#This Row],[Order Date]],"mmm-yyyy")</f>
        <v>Jul-2024</v>
      </c>
      <c r="S5932">
        <f>YEAR(SalesData[[#This Row],[Order Date]])*100 + MONTH(SalesData[[#This Row],[Order Date]])</f>
        <v>202407</v>
      </c>
    </row>
    <row r="5933" spans="1:19" x14ac:dyDescent="0.3">
      <c r="A5933" t="s">
        <v>8012</v>
      </c>
      <c r="B5933" s="3">
        <v>45495</v>
      </c>
      <c r="C5933" t="s">
        <v>8013</v>
      </c>
      <c r="D5933" t="s">
        <v>30</v>
      </c>
      <c r="E5933" t="s">
        <v>26</v>
      </c>
      <c r="F5933" t="s">
        <v>31</v>
      </c>
      <c r="G5933">
        <v>8</v>
      </c>
      <c r="H5933" s="5">
        <v>348.89</v>
      </c>
      <c r="I5933" s="5">
        <v>0.12</v>
      </c>
      <c r="J5933" s="5">
        <v>2456.1855999999998</v>
      </c>
      <c r="K5933" s="5">
        <v>361.72287360231479</v>
      </c>
      <c r="L5933">
        <f>YEAR(SalesData[Order Date])</f>
        <v>2024</v>
      </c>
      <c r="M5933">
        <f>MONTH(SalesData[Order Date])</f>
        <v>7</v>
      </c>
      <c r="N5933" t="str">
        <f>TEXT(SalesData[[#This Row],[Order Date]], "mmmm")</f>
        <v>July</v>
      </c>
      <c r="O5933" s="7">
        <f>IF(SalesData[Sales]=0,0,SalesData[Profit]/SalesData[Sales])</f>
        <v>0.14727017111504717</v>
      </c>
      <c r="P5933" s="8">
        <f t="shared" si="92"/>
        <v>4.2993493651294104E-5</v>
      </c>
      <c r="Q5933" t="str">
        <f>IF(SalesData[[#This Row],[Discount]]&gt;0, "Yes", "No")</f>
        <v>Yes</v>
      </c>
      <c r="R5933" t="str">
        <f>TEXT(SalesData[[#This Row],[Order Date]],"mmm-yyyy")</f>
        <v>Jul-2024</v>
      </c>
      <c r="S5933">
        <f>YEAR(SalesData[[#This Row],[Order Date]])*100 + MONTH(SalesData[[#This Row],[Order Date]])</f>
        <v>202407</v>
      </c>
    </row>
    <row r="5934" spans="1:19" x14ac:dyDescent="0.3">
      <c r="A5934" t="s">
        <v>8040</v>
      </c>
      <c r="B5934" s="3">
        <v>45486</v>
      </c>
      <c r="C5934" t="s">
        <v>8041</v>
      </c>
      <c r="D5934" t="s">
        <v>30</v>
      </c>
      <c r="E5934" t="s">
        <v>19</v>
      </c>
      <c r="F5934" t="s">
        <v>39</v>
      </c>
      <c r="G5934">
        <v>6</v>
      </c>
      <c r="H5934" s="5">
        <v>893.59</v>
      </c>
      <c r="I5934" s="5">
        <v>0.2</v>
      </c>
      <c r="J5934" s="5">
        <v>4289.232</v>
      </c>
      <c r="K5934" s="5">
        <v>1166.5249659378751</v>
      </c>
      <c r="L5934">
        <f>YEAR(SalesData[Order Date])</f>
        <v>2024</v>
      </c>
      <c r="M5934">
        <f>MONTH(SalesData[Order Date])</f>
        <v>7</v>
      </c>
      <c r="N5934" t="str">
        <f>TEXT(SalesData[[#This Row],[Order Date]], "mmmm")</f>
        <v>July</v>
      </c>
      <c r="O5934" s="7">
        <f>IF(SalesData[Sales]=0,0,SalesData[Profit]/SalesData[Sales])</f>
        <v>0.27196592908424516</v>
      </c>
      <c r="P5934" s="8">
        <f t="shared" si="92"/>
        <v>3.7302715264644113E-5</v>
      </c>
      <c r="Q5934" t="str">
        <f>IF(SalesData[[#This Row],[Discount]]&gt;0, "Yes", "No")</f>
        <v>Yes</v>
      </c>
      <c r="R5934" t="str">
        <f>TEXT(SalesData[[#This Row],[Order Date]],"mmm-yyyy")</f>
        <v>Jul-2024</v>
      </c>
      <c r="S5934">
        <f>YEAR(SalesData[[#This Row],[Order Date]])*100 + MONTH(SalesData[[#This Row],[Order Date]])</f>
        <v>202407</v>
      </c>
    </row>
    <row r="5935" spans="1:19" x14ac:dyDescent="0.3">
      <c r="A5935" t="s">
        <v>8074</v>
      </c>
      <c r="B5935" s="3">
        <v>45483</v>
      </c>
      <c r="C5935" t="s">
        <v>8075</v>
      </c>
      <c r="D5935" t="s">
        <v>30</v>
      </c>
      <c r="E5935" t="s">
        <v>19</v>
      </c>
      <c r="F5935" t="s">
        <v>53</v>
      </c>
      <c r="G5935">
        <v>9</v>
      </c>
      <c r="H5935" s="5">
        <v>548.52</v>
      </c>
      <c r="I5935" s="5">
        <v>0.18</v>
      </c>
      <c r="J5935" s="5">
        <v>4048.077600000001</v>
      </c>
      <c r="K5935" s="5">
        <v>971.57997896164852</v>
      </c>
      <c r="L5935">
        <f>YEAR(SalesData[Order Date])</f>
        <v>2024</v>
      </c>
      <c r="M5935">
        <f>MONTH(SalesData[Order Date])</f>
        <v>7</v>
      </c>
      <c r="N5935" t="str">
        <f>TEXT(SalesData[[#This Row],[Order Date]], "mmmm")</f>
        <v>July</v>
      </c>
      <c r="O5935" s="7">
        <f>IF(SalesData[Sales]=0,0,SalesData[Profit]/SalesData[Sales])</f>
        <v>0.24001021595081287</v>
      </c>
      <c r="P5935" s="8">
        <f t="shared" si="92"/>
        <v>3.6461751622547942E-5</v>
      </c>
      <c r="Q5935" t="str">
        <f>IF(SalesData[[#This Row],[Discount]]&gt;0, "Yes", "No")</f>
        <v>Yes</v>
      </c>
      <c r="R5935" t="str">
        <f>TEXT(SalesData[[#This Row],[Order Date]],"mmm-yyyy")</f>
        <v>Jul-2024</v>
      </c>
      <c r="S5935">
        <f>YEAR(SalesData[[#This Row],[Order Date]])*100 + MONTH(SalesData[[#This Row],[Order Date]])</f>
        <v>202407</v>
      </c>
    </row>
    <row r="5936" spans="1:19" x14ac:dyDescent="0.3">
      <c r="A5936" t="s">
        <v>8130</v>
      </c>
      <c r="B5936" s="3">
        <v>45501</v>
      </c>
      <c r="C5936" t="s">
        <v>8131</v>
      </c>
      <c r="D5936" t="s">
        <v>13</v>
      </c>
      <c r="E5936" t="s">
        <v>19</v>
      </c>
      <c r="F5936" t="s">
        <v>27</v>
      </c>
      <c r="G5936">
        <v>8</v>
      </c>
      <c r="H5936" s="5">
        <v>78.87</v>
      </c>
      <c r="I5936" s="5">
        <v>0.2</v>
      </c>
      <c r="J5936" s="5">
        <v>504.76799999999997</v>
      </c>
      <c r="K5936" s="5">
        <v>130.8669979767883</v>
      </c>
      <c r="L5936">
        <f>YEAR(SalesData[Order Date])</f>
        <v>2024</v>
      </c>
      <c r="M5936">
        <f>MONTH(SalesData[Order Date])</f>
        <v>7</v>
      </c>
      <c r="N5936" t="str">
        <f>TEXT(SalesData[[#This Row],[Order Date]], "mmmm")</f>
        <v>July</v>
      </c>
      <c r="O5936" s="7">
        <f>IF(SalesData[Sales]=0,0,SalesData[Profit]/SalesData[Sales])</f>
        <v>0.2592616766054669</v>
      </c>
      <c r="P5936" s="8">
        <f t="shared" si="92"/>
        <v>3.1697730442500319E-4</v>
      </c>
      <c r="Q5936" t="str">
        <f>IF(SalesData[[#This Row],[Discount]]&gt;0, "Yes", "No")</f>
        <v>Yes</v>
      </c>
      <c r="R5936" t="str">
        <f>TEXT(SalesData[[#This Row],[Order Date]],"mmm-yyyy")</f>
        <v>Jul-2024</v>
      </c>
      <c r="S5936">
        <f>YEAR(SalesData[[#This Row],[Order Date]])*100 + MONTH(SalesData[[#This Row],[Order Date]])</f>
        <v>202407</v>
      </c>
    </row>
    <row r="5937" spans="1:19" x14ac:dyDescent="0.3">
      <c r="A5937" t="s">
        <v>8202</v>
      </c>
      <c r="B5937" s="3">
        <v>45496</v>
      </c>
      <c r="C5937" t="s">
        <v>8203</v>
      </c>
      <c r="D5937" t="s">
        <v>18</v>
      </c>
      <c r="E5937" t="s">
        <v>26</v>
      </c>
      <c r="F5937" t="s">
        <v>53</v>
      </c>
      <c r="G5937">
        <v>7</v>
      </c>
      <c r="H5937" s="5">
        <v>223.74</v>
      </c>
      <c r="I5937" s="5">
        <v>7.0000000000000007E-2</v>
      </c>
      <c r="J5937" s="5">
        <v>1456.5473999999999</v>
      </c>
      <c r="K5937" s="5">
        <v>246.02559116966171</v>
      </c>
      <c r="L5937">
        <f>YEAR(SalesData[Order Date])</f>
        <v>2024</v>
      </c>
      <c r="M5937">
        <f>MONTH(SalesData[Order Date])</f>
        <v>7</v>
      </c>
      <c r="N5937" t="str">
        <f>TEXT(SalesData[[#This Row],[Order Date]], "mmmm")</f>
        <v>July</v>
      </c>
      <c r="O5937" s="7">
        <f>IF(SalesData[Sales]=0,0,SalesData[Profit]/SalesData[Sales])</f>
        <v>0.16891011660153438</v>
      </c>
      <c r="P5937" s="8">
        <f t="shared" si="92"/>
        <v>4.4694734960221686E-5</v>
      </c>
      <c r="Q5937" t="str">
        <f>IF(SalesData[[#This Row],[Discount]]&gt;0, "Yes", "No")</f>
        <v>Yes</v>
      </c>
      <c r="R5937" t="str">
        <f>TEXT(SalesData[[#This Row],[Order Date]],"mmm-yyyy")</f>
        <v>Jul-2024</v>
      </c>
      <c r="S5937">
        <f>YEAR(SalesData[[#This Row],[Order Date]])*100 + MONTH(SalesData[[#This Row],[Order Date]])</f>
        <v>202407</v>
      </c>
    </row>
    <row r="5938" spans="1:19" x14ac:dyDescent="0.3">
      <c r="A5938" t="s">
        <v>8214</v>
      </c>
      <c r="B5938" s="3">
        <v>45493</v>
      </c>
      <c r="C5938" t="s">
        <v>8215</v>
      </c>
      <c r="D5938" t="s">
        <v>23</v>
      </c>
      <c r="E5938" t="s">
        <v>26</v>
      </c>
      <c r="F5938" t="s">
        <v>34</v>
      </c>
      <c r="G5938">
        <v>7</v>
      </c>
      <c r="H5938" s="5">
        <v>707.9</v>
      </c>
      <c r="I5938" s="5">
        <v>0.14000000000000001</v>
      </c>
      <c r="J5938" s="5">
        <v>4261.558</v>
      </c>
      <c r="K5938" s="5">
        <v>1095.6191954145111</v>
      </c>
      <c r="L5938">
        <f>YEAR(SalesData[Order Date])</f>
        <v>2024</v>
      </c>
      <c r="M5938">
        <f>MONTH(SalesData[Order Date])</f>
        <v>7</v>
      </c>
      <c r="N5938" t="str">
        <f>TEXT(SalesData[[#This Row],[Order Date]], "mmmm")</f>
        <v>July</v>
      </c>
      <c r="O5938" s="7">
        <f>IF(SalesData[Sales]=0,0,SalesData[Profit]/SalesData[Sales])</f>
        <v>0.25709357831443597</v>
      </c>
      <c r="P5938" s="8">
        <f t="shared" si="92"/>
        <v>2.8252578047746859E-5</v>
      </c>
      <c r="Q5938" t="str">
        <f>IF(SalesData[[#This Row],[Discount]]&gt;0, "Yes", "No")</f>
        <v>Yes</v>
      </c>
      <c r="R5938" t="str">
        <f>TEXT(SalesData[[#This Row],[Order Date]],"mmm-yyyy")</f>
        <v>Jul-2024</v>
      </c>
      <c r="S5938">
        <f>YEAR(SalesData[[#This Row],[Order Date]])*100 + MONTH(SalesData[[#This Row],[Order Date]])</f>
        <v>202407</v>
      </c>
    </row>
    <row r="5939" spans="1:19" x14ac:dyDescent="0.3">
      <c r="A5939" t="s">
        <v>8235</v>
      </c>
      <c r="B5939" s="3">
        <v>45489</v>
      </c>
      <c r="C5939" t="s">
        <v>8236</v>
      </c>
      <c r="D5939" t="s">
        <v>13</v>
      </c>
      <c r="E5939" t="s">
        <v>26</v>
      </c>
      <c r="F5939" t="s">
        <v>27</v>
      </c>
      <c r="G5939">
        <v>6</v>
      </c>
      <c r="H5939" s="5">
        <v>354.92</v>
      </c>
      <c r="I5939" s="5">
        <v>0.14000000000000001</v>
      </c>
      <c r="J5939" s="5">
        <v>1831.3871999999999</v>
      </c>
      <c r="K5939" s="5">
        <v>498.45344744185559</v>
      </c>
      <c r="L5939">
        <f>YEAR(SalesData[Order Date])</f>
        <v>2024</v>
      </c>
      <c r="M5939">
        <f>MONTH(SalesData[Order Date])</f>
        <v>7</v>
      </c>
      <c r="N5939" t="str">
        <f>TEXT(SalesData[[#This Row],[Order Date]], "mmmm")</f>
        <v>July</v>
      </c>
      <c r="O5939" s="7">
        <f>IF(SalesData[Sales]=0,0,SalesData[Profit]/SalesData[Sales])</f>
        <v>0.27217261726076036</v>
      </c>
      <c r="P5939" s="8">
        <f t="shared" si="92"/>
        <v>6.5742514745106885E-5</v>
      </c>
      <c r="Q5939" t="str">
        <f>IF(SalesData[[#This Row],[Discount]]&gt;0, "Yes", "No")</f>
        <v>Yes</v>
      </c>
      <c r="R5939" t="str">
        <f>TEXT(SalesData[[#This Row],[Order Date]],"mmm-yyyy")</f>
        <v>Jul-2024</v>
      </c>
      <c r="S5939">
        <f>YEAR(SalesData[[#This Row],[Order Date]])*100 + MONTH(SalesData[[#This Row],[Order Date]])</f>
        <v>202407</v>
      </c>
    </row>
    <row r="5940" spans="1:19" x14ac:dyDescent="0.3">
      <c r="A5940" t="s">
        <v>8297</v>
      </c>
      <c r="B5940" s="3">
        <v>45479</v>
      </c>
      <c r="C5940" t="s">
        <v>8298</v>
      </c>
      <c r="D5940" t="s">
        <v>13</v>
      </c>
      <c r="E5940" t="s">
        <v>26</v>
      </c>
      <c r="F5940" t="s">
        <v>20</v>
      </c>
      <c r="G5940">
        <v>9</v>
      </c>
      <c r="H5940" s="5">
        <v>327.08999999999997</v>
      </c>
      <c r="I5940" s="5">
        <v>0.01</v>
      </c>
      <c r="J5940" s="5">
        <v>2914.3719000000001</v>
      </c>
      <c r="K5940" s="5">
        <v>210.04486251071981</v>
      </c>
      <c r="L5940">
        <f>YEAR(SalesData[Order Date])</f>
        <v>2024</v>
      </c>
      <c r="M5940">
        <f>MONTH(SalesData[Order Date])</f>
        <v>7</v>
      </c>
      <c r="N5940" t="str">
        <f>TEXT(SalesData[[#This Row],[Order Date]], "mmmm")</f>
        <v>July</v>
      </c>
      <c r="O5940" s="7">
        <f>IF(SalesData[Sales]=0,0,SalesData[Profit]/SalesData[Sales])</f>
        <v>7.2072086102230051E-2</v>
      </c>
      <c r="P5940" s="8">
        <f t="shared" si="92"/>
        <v>3.3969583634813389E-6</v>
      </c>
      <c r="Q5940" t="str">
        <f>IF(SalesData[[#This Row],[Discount]]&gt;0, "Yes", "No")</f>
        <v>Yes</v>
      </c>
      <c r="R5940" t="str">
        <f>TEXT(SalesData[[#This Row],[Order Date]],"mmm-yyyy")</f>
        <v>Jul-2024</v>
      </c>
      <c r="S5940">
        <f>YEAR(SalesData[[#This Row],[Order Date]])*100 + MONTH(SalesData[[#This Row],[Order Date]])</f>
        <v>202407</v>
      </c>
    </row>
    <row r="5941" spans="1:19" x14ac:dyDescent="0.3">
      <c r="A5941" t="s">
        <v>8380</v>
      </c>
      <c r="B5941" s="3">
        <v>45477</v>
      </c>
      <c r="C5941" t="s">
        <v>8381</v>
      </c>
      <c r="D5941" t="s">
        <v>30</v>
      </c>
      <c r="E5941" t="s">
        <v>19</v>
      </c>
      <c r="F5941" t="s">
        <v>91</v>
      </c>
      <c r="G5941">
        <v>6</v>
      </c>
      <c r="H5941" s="5">
        <v>184.92</v>
      </c>
      <c r="I5941" s="5">
        <v>0.19</v>
      </c>
      <c r="J5941" s="5">
        <v>898.71120000000008</v>
      </c>
      <c r="K5941" s="5">
        <v>222.33858849727369</v>
      </c>
      <c r="L5941">
        <f>YEAR(SalesData[Order Date])</f>
        <v>2024</v>
      </c>
      <c r="M5941">
        <f>MONTH(SalesData[Order Date])</f>
        <v>7</v>
      </c>
      <c r="N5941" t="str">
        <f>TEXT(SalesData[[#This Row],[Order Date]], "mmmm")</f>
        <v>July</v>
      </c>
      <c r="O5941" s="7">
        <f>IF(SalesData[Sales]=0,0,SalesData[Profit]/SalesData[Sales])</f>
        <v>0.24739714882519953</v>
      </c>
      <c r="P5941" s="8">
        <f t="shared" si="92"/>
        <v>1.7124522315956449E-4</v>
      </c>
      <c r="Q5941" t="str">
        <f>IF(SalesData[[#This Row],[Discount]]&gt;0, "Yes", "No")</f>
        <v>Yes</v>
      </c>
      <c r="R5941" t="str">
        <f>TEXT(SalesData[[#This Row],[Order Date]],"mmm-yyyy")</f>
        <v>Jul-2024</v>
      </c>
      <c r="S5941">
        <f>YEAR(SalesData[[#This Row],[Order Date]])*100 + MONTH(SalesData[[#This Row],[Order Date]])</f>
        <v>202407</v>
      </c>
    </row>
    <row r="5942" spans="1:19" x14ac:dyDescent="0.3">
      <c r="A5942" t="s">
        <v>8413</v>
      </c>
      <c r="B5942" s="3">
        <v>45488</v>
      </c>
      <c r="C5942" t="s">
        <v>8414</v>
      </c>
      <c r="D5942" t="s">
        <v>30</v>
      </c>
      <c r="E5942" t="s">
        <v>26</v>
      </c>
      <c r="F5942" t="s">
        <v>39</v>
      </c>
      <c r="G5942">
        <v>6</v>
      </c>
      <c r="H5942" s="5">
        <v>729.92</v>
      </c>
      <c r="I5942" s="5">
        <v>0.21</v>
      </c>
      <c r="J5942" s="5">
        <v>3459.8208</v>
      </c>
      <c r="K5942" s="5">
        <v>512.40954738037999</v>
      </c>
      <c r="L5942">
        <f>YEAR(SalesData[Order Date])</f>
        <v>2024</v>
      </c>
      <c r="M5942">
        <f>MONTH(SalesData[Order Date])</f>
        <v>7</v>
      </c>
      <c r="N5942" t="str">
        <f>TEXT(SalesData[[#This Row],[Order Date]], "mmmm")</f>
        <v>July</v>
      </c>
      <c r="O5942" s="7">
        <f>IF(SalesData[Sales]=0,0,SalesData[Profit]/SalesData[Sales])</f>
        <v>0.14810291544012338</v>
      </c>
      <c r="P5942" s="8">
        <f t="shared" si="92"/>
        <v>4.7950460324419119E-5</v>
      </c>
      <c r="Q5942" t="str">
        <f>IF(SalesData[[#This Row],[Discount]]&gt;0, "Yes", "No")</f>
        <v>Yes</v>
      </c>
      <c r="R5942" t="str">
        <f>TEXT(SalesData[[#This Row],[Order Date]],"mmm-yyyy")</f>
        <v>Jul-2024</v>
      </c>
      <c r="S5942">
        <f>YEAR(SalesData[[#This Row],[Order Date]])*100 + MONTH(SalesData[[#This Row],[Order Date]])</f>
        <v>202407</v>
      </c>
    </row>
    <row r="5943" spans="1:19" x14ac:dyDescent="0.3">
      <c r="A5943" t="s">
        <v>8421</v>
      </c>
      <c r="B5943" s="3">
        <v>45485</v>
      </c>
      <c r="C5943" t="s">
        <v>8422</v>
      </c>
      <c r="D5943" t="s">
        <v>30</v>
      </c>
      <c r="E5943" t="s">
        <v>26</v>
      </c>
      <c r="F5943" t="s">
        <v>62</v>
      </c>
      <c r="G5943">
        <v>9</v>
      </c>
      <c r="H5943" s="5">
        <v>914.05</v>
      </c>
      <c r="I5943" s="5">
        <v>0.02</v>
      </c>
      <c r="J5943" s="5">
        <v>8061.9209999999975</v>
      </c>
      <c r="K5943" s="5">
        <v>2282.0477091930179</v>
      </c>
      <c r="L5943">
        <f>YEAR(SalesData[Order Date])</f>
        <v>2024</v>
      </c>
      <c r="M5943">
        <f>MONTH(SalesData[Order Date])</f>
        <v>7</v>
      </c>
      <c r="N5943" t="str">
        <f>TEXT(SalesData[[#This Row],[Order Date]], "mmmm")</f>
        <v>July</v>
      </c>
      <c r="O5943" s="7">
        <f>IF(SalesData[Sales]=0,0,SalesData[Profit]/SalesData[Sales])</f>
        <v>0.28306500512632393</v>
      </c>
      <c r="P5943" s="8">
        <f t="shared" si="92"/>
        <v>2.4311823447538128E-6</v>
      </c>
      <c r="Q5943" t="str">
        <f>IF(SalesData[[#This Row],[Discount]]&gt;0, "Yes", "No")</f>
        <v>Yes</v>
      </c>
      <c r="R5943" t="str">
        <f>TEXT(SalesData[[#This Row],[Order Date]],"mmm-yyyy")</f>
        <v>Jul-2024</v>
      </c>
      <c r="S5943">
        <f>YEAR(SalesData[[#This Row],[Order Date]])*100 + MONTH(SalesData[[#This Row],[Order Date]])</f>
        <v>202407</v>
      </c>
    </row>
    <row r="5944" spans="1:19" x14ac:dyDescent="0.3">
      <c r="A5944" t="s">
        <v>8491</v>
      </c>
      <c r="B5944" s="3">
        <v>45499</v>
      </c>
      <c r="C5944" t="s">
        <v>8492</v>
      </c>
      <c r="D5944" t="s">
        <v>23</v>
      </c>
      <c r="E5944" t="s">
        <v>14</v>
      </c>
      <c r="F5944" t="s">
        <v>15</v>
      </c>
      <c r="G5944">
        <v>1</v>
      </c>
      <c r="H5944" s="5">
        <v>859.97</v>
      </c>
      <c r="I5944" s="5">
        <v>0.02</v>
      </c>
      <c r="J5944" s="5">
        <v>842.77060000000006</v>
      </c>
      <c r="K5944" s="5">
        <v>182.50622789859389</v>
      </c>
      <c r="L5944">
        <f>YEAR(SalesData[Order Date])</f>
        <v>2024</v>
      </c>
      <c r="M5944">
        <f>MONTH(SalesData[Order Date])</f>
        <v>7</v>
      </c>
      <c r="N5944" t="str">
        <f>TEXT(SalesData[[#This Row],[Order Date]], "mmmm")</f>
        <v>July</v>
      </c>
      <c r="O5944" s="7">
        <f>IF(SalesData[Sales]=0,0,SalesData[Profit]/SalesData[Sales])</f>
        <v>0.21655504819294108</v>
      </c>
      <c r="P5944" s="8">
        <f t="shared" si="92"/>
        <v>2.3256625231112715E-5</v>
      </c>
      <c r="Q5944" t="str">
        <f>IF(SalesData[[#This Row],[Discount]]&gt;0, "Yes", "No")</f>
        <v>Yes</v>
      </c>
      <c r="R5944" t="str">
        <f>TEXT(SalesData[[#This Row],[Order Date]],"mmm-yyyy")</f>
        <v>Jul-2024</v>
      </c>
      <c r="S5944">
        <f>YEAR(SalesData[[#This Row],[Order Date]])*100 + MONTH(SalesData[[#This Row],[Order Date]])</f>
        <v>202407</v>
      </c>
    </row>
    <row r="5945" spans="1:19" x14ac:dyDescent="0.3">
      <c r="A5945" t="s">
        <v>8493</v>
      </c>
      <c r="B5945" s="3">
        <v>45486</v>
      </c>
      <c r="C5945" t="s">
        <v>8494</v>
      </c>
      <c r="D5945" t="s">
        <v>13</v>
      </c>
      <c r="E5945" t="s">
        <v>14</v>
      </c>
      <c r="F5945" t="s">
        <v>44</v>
      </c>
      <c r="G5945">
        <v>5</v>
      </c>
      <c r="H5945" s="5">
        <v>248.63</v>
      </c>
      <c r="I5945" s="5">
        <v>0.01</v>
      </c>
      <c r="J5945" s="5">
        <v>1230.7184999999999</v>
      </c>
      <c r="K5945" s="5">
        <v>133.15589566421471</v>
      </c>
      <c r="L5945">
        <f>YEAR(SalesData[Order Date])</f>
        <v>2024</v>
      </c>
      <c r="M5945">
        <f>MONTH(SalesData[Order Date])</f>
        <v>7</v>
      </c>
      <c r="N5945" t="str">
        <f>TEXT(SalesData[[#This Row],[Order Date]], "mmmm")</f>
        <v>July</v>
      </c>
      <c r="O5945" s="7">
        <f>IF(SalesData[Sales]=0,0,SalesData[Profit]/SalesData[Sales])</f>
        <v>0.10819362483314805</v>
      </c>
      <c r="P5945" s="8">
        <f t="shared" si="92"/>
        <v>8.0440815669870882E-6</v>
      </c>
      <c r="Q5945" t="str">
        <f>IF(SalesData[[#This Row],[Discount]]&gt;0, "Yes", "No")</f>
        <v>Yes</v>
      </c>
      <c r="R5945" t="str">
        <f>TEXT(SalesData[[#This Row],[Order Date]],"mmm-yyyy")</f>
        <v>Jul-2024</v>
      </c>
      <c r="S5945">
        <f>YEAR(SalesData[[#This Row],[Order Date]])*100 + MONTH(SalesData[[#This Row],[Order Date]])</f>
        <v>202407</v>
      </c>
    </row>
    <row r="5946" spans="1:19" x14ac:dyDescent="0.3">
      <c r="A5946" t="s">
        <v>8519</v>
      </c>
      <c r="B5946" s="3">
        <v>45487</v>
      </c>
      <c r="C5946" t="s">
        <v>8520</v>
      </c>
      <c r="D5946" t="s">
        <v>30</v>
      </c>
      <c r="E5946" t="s">
        <v>19</v>
      </c>
      <c r="F5946" t="s">
        <v>27</v>
      </c>
      <c r="G5946">
        <v>1</v>
      </c>
      <c r="H5946" s="5">
        <v>339.88</v>
      </c>
      <c r="I5946" s="5">
        <v>0.1</v>
      </c>
      <c r="J5946" s="5">
        <v>305.892</v>
      </c>
      <c r="K5946" s="5">
        <v>36.720902922318658</v>
      </c>
      <c r="L5946">
        <f>YEAR(SalesData[Order Date])</f>
        <v>2024</v>
      </c>
      <c r="M5946">
        <f>MONTH(SalesData[Order Date])</f>
        <v>7</v>
      </c>
      <c r="N5946" t="str">
        <f>TEXT(SalesData[[#This Row],[Order Date]], "mmmm")</f>
        <v>July</v>
      </c>
      <c r="O5946" s="7">
        <f>IF(SalesData[Sales]=0,0,SalesData[Profit]/SalesData[Sales])</f>
        <v>0.12004531966288316</v>
      </c>
      <c r="P5946" s="8">
        <f t="shared" si="92"/>
        <v>2.9422148993762508E-4</v>
      </c>
      <c r="Q5946" t="str">
        <f>IF(SalesData[[#This Row],[Discount]]&gt;0, "Yes", "No")</f>
        <v>Yes</v>
      </c>
      <c r="R5946" t="str">
        <f>TEXT(SalesData[[#This Row],[Order Date]],"mmm-yyyy")</f>
        <v>Jul-2024</v>
      </c>
      <c r="S5946">
        <f>YEAR(SalesData[[#This Row],[Order Date]])*100 + MONTH(SalesData[[#This Row],[Order Date]])</f>
        <v>202407</v>
      </c>
    </row>
    <row r="5947" spans="1:19" x14ac:dyDescent="0.3">
      <c r="A5947" t="s">
        <v>8531</v>
      </c>
      <c r="B5947" s="3">
        <v>45491</v>
      </c>
      <c r="C5947" t="s">
        <v>8532</v>
      </c>
      <c r="D5947" t="s">
        <v>13</v>
      </c>
      <c r="E5947" t="s">
        <v>26</v>
      </c>
      <c r="F5947" t="s">
        <v>31</v>
      </c>
      <c r="G5947">
        <v>3</v>
      </c>
      <c r="H5947" s="5">
        <v>437.81</v>
      </c>
      <c r="I5947" s="5">
        <v>0.24</v>
      </c>
      <c r="J5947" s="5">
        <v>998.20680000000004</v>
      </c>
      <c r="K5947" s="5">
        <v>92.040709892151867</v>
      </c>
      <c r="L5947">
        <f>YEAR(SalesData[Order Date])</f>
        <v>2024</v>
      </c>
      <c r="M5947">
        <f>MONTH(SalesData[Order Date])</f>
        <v>7</v>
      </c>
      <c r="N5947" t="str">
        <f>TEXT(SalesData[[#This Row],[Order Date]], "mmmm")</f>
        <v>July</v>
      </c>
      <c r="O5947" s="7">
        <f>IF(SalesData[Sales]=0,0,SalesData[Profit]/SalesData[Sales])</f>
        <v>9.2206053787804151E-2</v>
      </c>
      <c r="P5947" s="8">
        <f t="shared" si="92"/>
        <v>1.8272766725291792E-4</v>
      </c>
      <c r="Q5947" t="str">
        <f>IF(SalesData[[#This Row],[Discount]]&gt;0, "Yes", "No")</f>
        <v>Yes</v>
      </c>
      <c r="R5947" t="str">
        <f>TEXT(SalesData[[#This Row],[Order Date]],"mmm-yyyy")</f>
        <v>Jul-2024</v>
      </c>
      <c r="S5947">
        <f>YEAR(SalesData[[#This Row],[Order Date]])*100 + MONTH(SalesData[[#This Row],[Order Date]])</f>
        <v>202407</v>
      </c>
    </row>
    <row r="5948" spans="1:19" x14ac:dyDescent="0.3">
      <c r="A5948" t="s">
        <v>8543</v>
      </c>
      <c r="B5948" s="3">
        <v>45477</v>
      </c>
      <c r="C5948" t="s">
        <v>8544</v>
      </c>
      <c r="D5948" t="s">
        <v>13</v>
      </c>
      <c r="E5948" t="s">
        <v>26</v>
      </c>
      <c r="F5948" t="s">
        <v>44</v>
      </c>
      <c r="G5948">
        <v>2</v>
      </c>
      <c r="H5948" s="5">
        <v>107.69</v>
      </c>
      <c r="I5948" s="5">
        <v>0.14000000000000001</v>
      </c>
      <c r="J5948" s="5">
        <v>185.2268</v>
      </c>
      <c r="K5948" s="5">
        <v>30.623979222654562</v>
      </c>
      <c r="L5948">
        <f>YEAR(SalesData[Order Date])</f>
        <v>2024</v>
      </c>
      <c r="M5948">
        <f>MONTH(SalesData[Order Date])</f>
        <v>7</v>
      </c>
      <c r="N5948" t="str">
        <f>TEXT(SalesData[[#This Row],[Order Date]], "mmmm")</f>
        <v>July</v>
      </c>
      <c r="O5948" s="7">
        <f>IF(SalesData[Sales]=0,0,SalesData[Profit]/SalesData[Sales])</f>
        <v>0.1653323343201662</v>
      </c>
      <c r="P5948" s="8">
        <f t="shared" si="92"/>
        <v>6.5001392886990445E-4</v>
      </c>
      <c r="Q5948" t="str">
        <f>IF(SalesData[[#This Row],[Discount]]&gt;0, "Yes", "No")</f>
        <v>Yes</v>
      </c>
      <c r="R5948" t="str">
        <f>TEXT(SalesData[[#This Row],[Order Date]],"mmm-yyyy")</f>
        <v>Jul-2024</v>
      </c>
      <c r="S5948">
        <f>YEAR(SalesData[[#This Row],[Order Date]])*100 + MONTH(SalesData[[#This Row],[Order Date]])</f>
        <v>202407</v>
      </c>
    </row>
    <row r="5949" spans="1:19" x14ac:dyDescent="0.3">
      <c r="A5949" t="s">
        <v>8562</v>
      </c>
      <c r="B5949" s="3">
        <v>45498</v>
      </c>
      <c r="C5949" t="s">
        <v>8563</v>
      </c>
      <c r="D5949" t="s">
        <v>13</v>
      </c>
      <c r="E5949" t="s">
        <v>19</v>
      </c>
      <c r="F5949" t="s">
        <v>62</v>
      </c>
      <c r="G5949">
        <v>8</v>
      </c>
      <c r="H5949" s="5">
        <v>843.74</v>
      </c>
      <c r="I5949" s="5">
        <v>7.0000000000000007E-2</v>
      </c>
      <c r="J5949" s="5">
        <v>6277.4255999999996</v>
      </c>
      <c r="K5949" s="5">
        <v>1524.1172243983001</v>
      </c>
      <c r="L5949">
        <f>YEAR(SalesData[Order Date])</f>
        <v>2024</v>
      </c>
      <c r="M5949">
        <f>MONTH(SalesData[Order Date])</f>
        <v>7</v>
      </c>
      <c r="N5949" t="str">
        <f>TEXT(SalesData[[#This Row],[Order Date]], "mmmm")</f>
        <v>July</v>
      </c>
      <c r="O5949" s="7">
        <f>IF(SalesData[Sales]=0,0,SalesData[Profit]/SalesData[Sales])</f>
        <v>0.24279335535228011</v>
      </c>
      <c r="P5949" s="8">
        <f t="shared" si="92"/>
        <v>1.0370493279920356E-5</v>
      </c>
      <c r="Q5949" t="str">
        <f>IF(SalesData[[#This Row],[Discount]]&gt;0, "Yes", "No")</f>
        <v>Yes</v>
      </c>
      <c r="R5949" t="str">
        <f>TEXT(SalesData[[#This Row],[Order Date]],"mmm-yyyy")</f>
        <v>Jul-2024</v>
      </c>
      <c r="S5949">
        <f>YEAR(SalesData[[#This Row],[Order Date]])*100 + MONTH(SalesData[[#This Row],[Order Date]])</f>
        <v>202407</v>
      </c>
    </row>
    <row r="5950" spans="1:19" x14ac:dyDescent="0.3">
      <c r="A5950" t="s">
        <v>8598</v>
      </c>
      <c r="B5950" s="3">
        <v>45497</v>
      </c>
      <c r="C5950" t="s">
        <v>8599</v>
      </c>
      <c r="D5950" t="s">
        <v>23</v>
      </c>
      <c r="E5950" t="s">
        <v>14</v>
      </c>
      <c r="F5950" t="s">
        <v>34</v>
      </c>
      <c r="G5950">
        <v>1</v>
      </c>
      <c r="H5950" s="5">
        <v>52.94</v>
      </c>
      <c r="I5950" s="5">
        <v>0.08</v>
      </c>
      <c r="J5950" s="5">
        <v>48.704799999999999</v>
      </c>
      <c r="K5950" s="5">
        <v>4.0254917584494088</v>
      </c>
      <c r="L5950">
        <f>YEAR(SalesData[Order Date])</f>
        <v>2024</v>
      </c>
      <c r="M5950">
        <f>MONTH(SalesData[Order Date])</f>
        <v>7</v>
      </c>
      <c r="N5950" t="str">
        <f>TEXT(SalesData[[#This Row],[Order Date]], "mmmm")</f>
        <v>July</v>
      </c>
      <c r="O5950" s="7">
        <f>IF(SalesData[Sales]=0,0,SalesData[Profit]/SalesData[Sales])</f>
        <v>8.2650822063726967E-2</v>
      </c>
      <c r="P5950" s="8">
        <f t="shared" si="92"/>
        <v>1.5111446921042692E-3</v>
      </c>
      <c r="Q5950" t="str">
        <f>IF(SalesData[[#This Row],[Discount]]&gt;0, "Yes", "No")</f>
        <v>Yes</v>
      </c>
      <c r="R5950" t="str">
        <f>TEXT(SalesData[[#This Row],[Order Date]],"mmm-yyyy")</f>
        <v>Jul-2024</v>
      </c>
      <c r="S5950">
        <f>YEAR(SalesData[[#This Row],[Order Date]])*100 + MONTH(SalesData[[#This Row],[Order Date]])</f>
        <v>202407</v>
      </c>
    </row>
    <row r="5951" spans="1:19" x14ac:dyDescent="0.3">
      <c r="A5951" t="s">
        <v>8610</v>
      </c>
      <c r="B5951" s="3">
        <v>45489</v>
      </c>
      <c r="C5951" t="s">
        <v>8611</v>
      </c>
      <c r="D5951" t="s">
        <v>18</v>
      </c>
      <c r="E5951" t="s">
        <v>26</v>
      </c>
      <c r="F5951" t="s">
        <v>15</v>
      </c>
      <c r="G5951">
        <v>5</v>
      </c>
      <c r="H5951" s="5">
        <v>616.17999999999995</v>
      </c>
      <c r="I5951" s="5">
        <v>0.18</v>
      </c>
      <c r="J5951" s="5">
        <v>2526.3380000000002</v>
      </c>
      <c r="K5951" s="5">
        <v>337.01005263276011</v>
      </c>
      <c r="L5951">
        <f>YEAR(SalesData[Order Date])</f>
        <v>2024</v>
      </c>
      <c r="M5951">
        <f>MONTH(SalesData[Order Date])</f>
        <v>7</v>
      </c>
      <c r="N5951" t="str">
        <f>TEXT(SalesData[[#This Row],[Order Date]], "mmmm")</f>
        <v>July</v>
      </c>
      <c r="O5951" s="7">
        <f>IF(SalesData[Sales]=0,0,SalesData[Profit]/SalesData[Sales])</f>
        <v>0.13339863970409346</v>
      </c>
      <c r="P5951" s="8">
        <f t="shared" si="92"/>
        <v>5.842448635139083E-5</v>
      </c>
      <c r="Q5951" t="str">
        <f>IF(SalesData[[#This Row],[Discount]]&gt;0, "Yes", "No")</f>
        <v>Yes</v>
      </c>
      <c r="R5951" t="str">
        <f>TEXT(SalesData[[#This Row],[Order Date]],"mmm-yyyy")</f>
        <v>Jul-2024</v>
      </c>
      <c r="S5951">
        <f>YEAR(SalesData[[#This Row],[Order Date]])*100 + MONTH(SalesData[[#This Row],[Order Date]])</f>
        <v>202407</v>
      </c>
    </row>
    <row r="5952" spans="1:19" x14ac:dyDescent="0.3">
      <c r="A5952" t="s">
        <v>8670</v>
      </c>
      <c r="B5952" s="3">
        <v>45496</v>
      </c>
      <c r="C5952" t="s">
        <v>8671</v>
      </c>
      <c r="D5952" t="s">
        <v>13</v>
      </c>
      <c r="E5952" t="s">
        <v>14</v>
      </c>
      <c r="F5952" t="s">
        <v>53</v>
      </c>
      <c r="G5952">
        <v>6</v>
      </c>
      <c r="H5952" s="5">
        <v>13.53</v>
      </c>
      <c r="I5952" s="5">
        <v>0.21</v>
      </c>
      <c r="J5952" s="5">
        <v>64.132199999999997</v>
      </c>
      <c r="K5952" s="5">
        <v>8.38183916780347</v>
      </c>
      <c r="L5952">
        <f>YEAR(SalesData[Order Date])</f>
        <v>2024</v>
      </c>
      <c r="M5952">
        <f>MONTH(SalesData[Order Date])</f>
        <v>7</v>
      </c>
      <c r="N5952" t="str">
        <f>TEXT(SalesData[[#This Row],[Order Date]], "mmmm")</f>
        <v>July</v>
      </c>
      <c r="O5952" s="7">
        <f>IF(SalesData[Sales]=0,0,SalesData[Profit]/SalesData[Sales])</f>
        <v>0.13069626751933461</v>
      </c>
      <c r="P5952" s="8">
        <f t="shared" si="92"/>
        <v>2.5868440502586844E-3</v>
      </c>
      <c r="Q5952" t="str">
        <f>IF(SalesData[[#This Row],[Discount]]&gt;0, "Yes", "No")</f>
        <v>Yes</v>
      </c>
      <c r="R5952" t="str">
        <f>TEXT(SalesData[[#This Row],[Order Date]],"mmm-yyyy")</f>
        <v>Jul-2024</v>
      </c>
      <c r="S5952">
        <f>YEAR(SalesData[[#This Row],[Order Date]])*100 + MONTH(SalesData[[#This Row],[Order Date]])</f>
        <v>202407</v>
      </c>
    </row>
    <row r="5953" spans="1:19" x14ac:dyDescent="0.3">
      <c r="A5953" t="s">
        <v>8699</v>
      </c>
      <c r="B5953" s="3">
        <v>45494</v>
      </c>
      <c r="C5953" t="s">
        <v>8700</v>
      </c>
      <c r="D5953" t="s">
        <v>30</v>
      </c>
      <c r="E5953" t="s">
        <v>19</v>
      </c>
      <c r="F5953" t="s">
        <v>53</v>
      </c>
      <c r="G5953">
        <v>6</v>
      </c>
      <c r="H5953" s="5">
        <v>629.97</v>
      </c>
      <c r="I5953" s="5">
        <v>0.25</v>
      </c>
      <c r="J5953" s="5">
        <v>2834.8649999999998</v>
      </c>
      <c r="K5953" s="5">
        <v>282.11182167635582</v>
      </c>
      <c r="L5953">
        <f>YEAR(SalesData[Order Date])</f>
        <v>2024</v>
      </c>
      <c r="M5953">
        <f>MONTH(SalesData[Order Date])</f>
        <v>7</v>
      </c>
      <c r="N5953" t="str">
        <f>TEXT(SalesData[[#This Row],[Order Date]], "mmmm")</f>
        <v>July</v>
      </c>
      <c r="O5953" s="7">
        <f>IF(SalesData[Sales]=0,0,SalesData[Profit]/SalesData[Sales])</f>
        <v>9.9515081556390106E-2</v>
      </c>
      <c r="P5953" s="8">
        <f t="shared" si="92"/>
        <v>6.6140715695456391E-5</v>
      </c>
      <c r="Q5953" t="str">
        <f>IF(SalesData[[#This Row],[Discount]]&gt;0, "Yes", "No")</f>
        <v>Yes</v>
      </c>
      <c r="R5953" t="str">
        <f>TEXT(SalesData[[#This Row],[Order Date]],"mmm-yyyy")</f>
        <v>Jul-2024</v>
      </c>
      <c r="S5953">
        <f>YEAR(SalesData[[#This Row],[Order Date]])*100 + MONTH(SalesData[[#This Row],[Order Date]])</f>
        <v>202407</v>
      </c>
    </row>
    <row r="5954" spans="1:19" x14ac:dyDescent="0.3">
      <c r="A5954" t="s">
        <v>8709</v>
      </c>
      <c r="B5954" s="3">
        <v>45503</v>
      </c>
      <c r="C5954" t="s">
        <v>8710</v>
      </c>
      <c r="D5954" t="s">
        <v>30</v>
      </c>
      <c r="E5954" t="s">
        <v>26</v>
      </c>
      <c r="F5954" t="s">
        <v>15</v>
      </c>
      <c r="G5954">
        <v>6</v>
      </c>
      <c r="H5954" s="5">
        <v>736.45</v>
      </c>
      <c r="I5954" s="5">
        <v>0.09</v>
      </c>
      <c r="J5954" s="5">
        <v>4021.0170000000012</v>
      </c>
      <c r="K5954" s="5">
        <v>548.33420835832385</v>
      </c>
      <c r="L5954">
        <f>YEAR(SalesData[Order Date])</f>
        <v>2024</v>
      </c>
      <c r="M5954">
        <f>MONTH(SalesData[Order Date])</f>
        <v>7</v>
      </c>
      <c r="N5954" t="str">
        <f>TEXT(SalesData[[#This Row],[Order Date]], "mmmm")</f>
        <v>July</v>
      </c>
      <c r="O5954" s="7">
        <f>IF(SalesData[Sales]=0,0,SalesData[Profit]/SalesData[Sales])</f>
        <v>0.13636704554054949</v>
      </c>
      <c r="P5954" s="8">
        <f t="shared" ref="P5954:P6017" si="93">IF(H:H*G:G=0, 0, (I:I/(H:H*G:G)))</f>
        <v>2.0367981533030072E-5</v>
      </c>
      <c r="Q5954" t="str">
        <f>IF(SalesData[[#This Row],[Discount]]&gt;0, "Yes", "No")</f>
        <v>Yes</v>
      </c>
      <c r="R5954" t="str">
        <f>TEXT(SalesData[[#This Row],[Order Date]],"mmm-yyyy")</f>
        <v>Jul-2024</v>
      </c>
      <c r="S5954">
        <f>YEAR(SalesData[[#This Row],[Order Date]])*100 + MONTH(SalesData[[#This Row],[Order Date]])</f>
        <v>202407</v>
      </c>
    </row>
    <row r="5955" spans="1:19" x14ac:dyDescent="0.3">
      <c r="A5955" t="s">
        <v>8727</v>
      </c>
      <c r="B5955" s="3">
        <v>45494</v>
      </c>
      <c r="C5955" t="s">
        <v>8728</v>
      </c>
      <c r="D5955" t="s">
        <v>23</v>
      </c>
      <c r="E5955" t="s">
        <v>19</v>
      </c>
      <c r="F5955" t="s">
        <v>62</v>
      </c>
      <c r="G5955">
        <v>4</v>
      </c>
      <c r="H5955" s="5">
        <v>826.81</v>
      </c>
      <c r="I5955" s="5">
        <v>0.12</v>
      </c>
      <c r="J5955" s="5">
        <v>2910.3712</v>
      </c>
      <c r="K5955" s="5">
        <v>420.74536786605609</v>
      </c>
      <c r="L5955">
        <f>YEAR(SalesData[Order Date])</f>
        <v>2024</v>
      </c>
      <c r="M5955">
        <f>MONTH(SalesData[Order Date])</f>
        <v>7</v>
      </c>
      <c r="N5955" t="str">
        <f>TEXT(SalesData[[#This Row],[Order Date]], "mmmm")</f>
        <v>July</v>
      </c>
      <c r="O5955" s="7">
        <f>IF(SalesData[Sales]=0,0,SalesData[Profit]/SalesData[Sales])</f>
        <v>0.144567596004955</v>
      </c>
      <c r="P5955" s="8">
        <f t="shared" si="93"/>
        <v>3.6284031397781836E-5</v>
      </c>
      <c r="Q5955" t="str">
        <f>IF(SalesData[[#This Row],[Discount]]&gt;0, "Yes", "No")</f>
        <v>Yes</v>
      </c>
      <c r="R5955" t="str">
        <f>TEXT(SalesData[[#This Row],[Order Date]],"mmm-yyyy")</f>
        <v>Jul-2024</v>
      </c>
      <c r="S5955">
        <f>YEAR(SalesData[[#This Row],[Order Date]])*100 + MONTH(SalesData[[#This Row],[Order Date]])</f>
        <v>202407</v>
      </c>
    </row>
    <row r="5956" spans="1:19" x14ac:dyDescent="0.3">
      <c r="A5956" t="s">
        <v>8747</v>
      </c>
      <c r="B5956" s="3">
        <v>45500</v>
      </c>
      <c r="C5956" t="s">
        <v>5932</v>
      </c>
      <c r="D5956" t="s">
        <v>18</v>
      </c>
      <c r="E5956" t="s">
        <v>19</v>
      </c>
      <c r="F5956" t="s">
        <v>27</v>
      </c>
      <c r="G5956">
        <v>7</v>
      </c>
      <c r="H5956" s="5">
        <v>996.87</v>
      </c>
      <c r="I5956" s="5">
        <v>0.24</v>
      </c>
      <c r="J5956" s="5">
        <v>5303.3483999999999</v>
      </c>
      <c r="K5956" s="5">
        <v>678.76480387010395</v>
      </c>
      <c r="L5956">
        <f>YEAR(SalesData[Order Date])</f>
        <v>2024</v>
      </c>
      <c r="M5956">
        <f>MONTH(SalesData[Order Date])</f>
        <v>7</v>
      </c>
      <c r="N5956" t="str">
        <f>TEXT(SalesData[[#This Row],[Order Date]], "mmmm")</f>
        <v>July</v>
      </c>
      <c r="O5956" s="7">
        <f>IF(SalesData[Sales]=0,0,SalesData[Profit]/SalesData[Sales])</f>
        <v>0.12798797149930863</v>
      </c>
      <c r="P5956" s="8">
        <f t="shared" si="93"/>
        <v>3.4393365519791227E-5</v>
      </c>
      <c r="Q5956" t="str">
        <f>IF(SalesData[[#This Row],[Discount]]&gt;0, "Yes", "No")</f>
        <v>Yes</v>
      </c>
      <c r="R5956" t="str">
        <f>TEXT(SalesData[[#This Row],[Order Date]],"mmm-yyyy")</f>
        <v>Jul-2024</v>
      </c>
      <c r="S5956">
        <f>YEAR(SalesData[[#This Row],[Order Date]])*100 + MONTH(SalesData[[#This Row],[Order Date]])</f>
        <v>202407</v>
      </c>
    </row>
    <row r="5957" spans="1:19" x14ac:dyDescent="0.3">
      <c r="A5957" t="s">
        <v>8775</v>
      </c>
      <c r="B5957" s="3">
        <v>45479</v>
      </c>
      <c r="C5957" t="s">
        <v>8776</v>
      </c>
      <c r="D5957" t="s">
        <v>13</v>
      </c>
      <c r="E5957" t="s">
        <v>19</v>
      </c>
      <c r="F5957" t="s">
        <v>62</v>
      </c>
      <c r="G5957">
        <v>2</v>
      </c>
      <c r="H5957" s="5">
        <v>908.01</v>
      </c>
      <c r="I5957" s="5">
        <v>0.03</v>
      </c>
      <c r="J5957" s="5">
        <v>1761.5393999999999</v>
      </c>
      <c r="K5957" s="5">
        <v>498.03851148297969</v>
      </c>
      <c r="L5957">
        <f>YEAR(SalesData[Order Date])</f>
        <v>2024</v>
      </c>
      <c r="M5957">
        <f>MONTH(SalesData[Order Date])</f>
        <v>7</v>
      </c>
      <c r="N5957" t="str">
        <f>TEXT(SalesData[[#This Row],[Order Date]], "mmmm")</f>
        <v>July</v>
      </c>
      <c r="O5957" s="7">
        <f>IF(SalesData[Sales]=0,0,SalesData[Profit]/SalesData[Sales])</f>
        <v>0.28272913537044914</v>
      </c>
      <c r="P5957" s="8">
        <f t="shared" si="93"/>
        <v>1.6519641854164601E-5</v>
      </c>
      <c r="Q5957" t="str">
        <f>IF(SalesData[[#This Row],[Discount]]&gt;0, "Yes", "No")</f>
        <v>Yes</v>
      </c>
      <c r="R5957" t="str">
        <f>TEXT(SalesData[[#This Row],[Order Date]],"mmm-yyyy")</f>
        <v>Jul-2024</v>
      </c>
      <c r="S5957">
        <f>YEAR(SalesData[[#This Row],[Order Date]])*100 + MONTH(SalesData[[#This Row],[Order Date]])</f>
        <v>202407</v>
      </c>
    </row>
    <row r="5958" spans="1:19" x14ac:dyDescent="0.3">
      <c r="A5958" t="s">
        <v>8800</v>
      </c>
      <c r="B5958" s="3">
        <v>45478</v>
      </c>
      <c r="C5958" t="s">
        <v>8801</v>
      </c>
      <c r="D5958" t="s">
        <v>23</v>
      </c>
      <c r="E5958" t="s">
        <v>14</v>
      </c>
      <c r="F5958" t="s">
        <v>34</v>
      </c>
      <c r="G5958">
        <v>5</v>
      </c>
      <c r="H5958" s="5">
        <v>505.01</v>
      </c>
      <c r="I5958" s="5">
        <v>0.25</v>
      </c>
      <c r="J5958" s="5">
        <v>1893.7874999999999</v>
      </c>
      <c r="K5958" s="5">
        <v>271.12610682090468</v>
      </c>
      <c r="L5958">
        <f>YEAR(SalesData[Order Date])</f>
        <v>2024</v>
      </c>
      <c r="M5958">
        <f>MONTH(SalesData[Order Date])</f>
        <v>7</v>
      </c>
      <c r="N5958" t="str">
        <f>TEXT(SalesData[[#This Row],[Order Date]], "mmmm")</f>
        <v>July</v>
      </c>
      <c r="O5958" s="7">
        <f>IF(SalesData[Sales]=0,0,SalesData[Profit]/SalesData[Sales])</f>
        <v>0.14316606631995654</v>
      </c>
      <c r="P5958" s="8">
        <f t="shared" si="93"/>
        <v>9.900794043682303E-5</v>
      </c>
      <c r="Q5958" t="str">
        <f>IF(SalesData[[#This Row],[Discount]]&gt;0, "Yes", "No")</f>
        <v>Yes</v>
      </c>
      <c r="R5958" t="str">
        <f>TEXT(SalesData[[#This Row],[Order Date]],"mmm-yyyy")</f>
        <v>Jul-2024</v>
      </c>
      <c r="S5958">
        <f>YEAR(SalesData[[#This Row],[Order Date]])*100 + MONTH(SalesData[[#This Row],[Order Date]])</f>
        <v>202407</v>
      </c>
    </row>
    <row r="5959" spans="1:19" x14ac:dyDescent="0.3">
      <c r="A5959" t="s">
        <v>8834</v>
      </c>
      <c r="B5959" s="3">
        <v>45496</v>
      </c>
      <c r="C5959" t="s">
        <v>8835</v>
      </c>
      <c r="D5959" t="s">
        <v>23</v>
      </c>
      <c r="E5959" t="s">
        <v>19</v>
      </c>
      <c r="F5959" t="s">
        <v>62</v>
      </c>
      <c r="G5959">
        <v>9</v>
      </c>
      <c r="H5959" s="5">
        <v>180.29</v>
      </c>
      <c r="I5959" s="5">
        <v>0.04</v>
      </c>
      <c r="J5959" s="5">
        <v>1557.7056</v>
      </c>
      <c r="K5959" s="5">
        <v>405.43135563489892</v>
      </c>
      <c r="L5959">
        <f>YEAR(SalesData[Order Date])</f>
        <v>2024</v>
      </c>
      <c r="M5959">
        <f>MONTH(SalesData[Order Date])</f>
        <v>7</v>
      </c>
      <c r="N5959" t="str">
        <f>TEXT(SalesData[[#This Row],[Order Date]], "mmmm")</f>
        <v>July</v>
      </c>
      <c r="O5959" s="7">
        <f>IF(SalesData[Sales]=0,0,SalesData[Profit]/SalesData[Sales])</f>
        <v>0.26027469865608682</v>
      </c>
      <c r="P5959" s="8">
        <f t="shared" si="93"/>
        <v>2.4651641491177796E-5</v>
      </c>
      <c r="Q5959" t="str">
        <f>IF(SalesData[[#This Row],[Discount]]&gt;0, "Yes", "No")</f>
        <v>Yes</v>
      </c>
      <c r="R5959" t="str">
        <f>TEXT(SalesData[[#This Row],[Order Date]],"mmm-yyyy")</f>
        <v>Jul-2024</v>
      </c>
      <c r="S5959">
        <f>YEAR(SalesData[[#This Row],[Order Date]])*100 + MONTH(SalesData[[#This Row],[Order Date]])</f>
        <v>202407</v>
      </c>
    </row>
    <row r="5960" spans="1:19" x14ac:dyDescent="0.3">
      <c r="A5960" t="s">
        <v>8981</v>
      </c>
      <c r="B5960" s="3">
        <v>45497</v>
      </c>
      <c r="C5960" t="s">
        <v>8982</v>
      </c>
      <c r="D5960" t="s">
        <v>30</v>
      </c>
      <c r="E5960" t="s">
        <v>19</v>
      </c>
      <c r="F5960" t="s">
        <v>91</v>
      </c>
      <c r="G5960">
        <v>5</v>
      </c>
      <c r="H5960" s="5">
        <v>748.85</v>
      </c>
      <c r="I5960" s="5">
        <v>0.05</v>
      </c>
      <c r="J5960" s="5">
        <v>3557.0374999999999</v>
      </c>
      <c r="K5960" s="5">
        <v>791.95585356861261</v>
      </c>
      <c r="L5960">
        <f>YEAR(SalesData[Order Date])</f>
        <v>2024</v>
      </c>
      <c r="M5960">
        <f>MONTH(SalesData[Order Date])</f>
        <v>7</v>
      </c>
      <c r="N5960" t="str">
        <f>TEXT(SalesData[[#This Row],[Order Date]], "mmmm")</f>
        <v>July</v>
      </c>
      <c r="O5960" s="7">
        <f>IF(SalesData[Sales]=0,0,SalesData[Profit]/SalesData[Sales])</f>
        <v>0.22264478616506367</v>
      </c>
      <c r="P5960" s="8">
        <f t="shared" si="93"/>
        <v>1.3353809174066904E-5</v>
      </c>
      <c r="Q5960" t="str">
        <f>IF(SalesData[[#This Row],[Discount]]&gt;0, "Yes", "No")</f>
        <v>Yes</v>
      </c>
      <c r="R5960" t="str">
        <f>TEXT(SalesData[[#This Row],[Order Date]],"mmm-yyyy")</f>
        <v>Jul-2024</v>
      </c>
      <c r="S5960">
        <f>YEAR(SalesData[[#This Row],[Order Date]])*100 + MONTH(SalesData[[#This Row],[Order Date]])</f>
        <v>202407</v>
      </c>
    </row>
    <row r="5961" spans="1:19" x14ac:dyDescent="0.3">
      <c r="A5961" t="s">
        <v>9042</v>
      </c>
      <c r="B5961" s="3">
        <v>45474</v>
      </c>
      <c r="C5961" t="s">
        <v>621</v>
      </c>
      <c r="D5961" t="s">
        <v>18</v>
      </c>
      <c r="E5961" t="s">
        <v>19</v>
      </c>
      <c r="F5961" t="s">
        <v>34</v>
      </c>
      <c r="G5961">
        <v>7</v>
      </c>
      <c r="H5961" s="5">
        <v>915.38</v>
      </c>
      <c r="I5961" s="5">
        <v>0.15</v>
      </c>
      <c r="J5961" s="5">
        <v>5446.5110000000004</v>
      </c>
      <c r="K5961" s="5">
        <v>1515.256261784283</v>
      </c>
      <c r="L5961">
        <f>YEAR(SalesData[Order Date])</f>
        <v>2024</v>
      </c>
      <c r="M5961">
        <f>MONTH(SalesData[Order Date])</f>
        <v>7</v>
      </c>
      <c r="N5961" t="str">
        <f>TEXT(SalesData[[#This Row],[Order Date]], "mmmm")</f>
        <v>July</v>
      </c>
      <c r="O5961" s="7">
        <f>IF(SalesData[Sales]=0,0,SalesData[Profit]/SalesData[Sales])</f>
        <v>0.27820677527031212</v>
      </c>
      <c r="P5961" s="8">
        <f t="shared" si="93"/>
        <v>2.3409481776498753E-5</v>
      </c>
      <c r="Q5961" t="str">
        <f>IF(SalesData[[#This Row],[Discount]]&gt;0, "Yes", "No")</f>
        <v>Yes</v>
      </c>
      <c r="R5961" t="str">
        <f>TEXT(SalesData[[#This Row],[Order Date]],"mmm-yyyy")</f>
        <v>Jul-2024</v>
      </c>
      <c r="S5961">
        <f>YEAR(SalesData[[#This Row],[Order Date]])*100 + MONTH(SalesData[[#This Row],[Order Date]])</f>
        <v>202407</v>
      </c>
    </row>
    <row r="5962" spans="1:19" x14ac:dyDescent="0.3">
      <c r="A5962" t="s">
        <v>9066</v>
      </c>
      <c r="B5962" s="3">
        <v>45495</v>
      </c>
      <c r="C5962" t="s">
        <v>9067</v>
      </c>
      <c r="D5962" t="s">
        <v>30</v>
      </c>
      <c r="E5962" t="s">
        <v>26</v>
      </c>
      <c r="F5962" t="s">
        <v>53</v>
      </c>
      <c r="G5962">
        <v>8</v>
      </c>
      <c r="H5962" s="5">
        <v>32.44</v>
      </c>
      <c r="I5962" s="5">
        <v>7.0000000000000007E-2</v>
      </c>
      <c r="J5962" s="5">
        <v>241.3536</v>
      </c>
      <c r="K5962" s="5">
        <v>18.07785346045172</v>
      </c>
      <c r="L5962">
        <f>YEAR(SalesData[Order Date])</f>
        <v>2024</v>
      </c>
      <c r="M5962">
        <f>MONTH(SalesData[Order Date])</f>
        <v>7</v>
      </c>
      <c r="N5962" t="str">
        <f>TEXT(SalesData[[#This Row],[Order Date]], "mmmm")</f>
        <v>July</v>
      </c>
      <c r="O5962" s="7">
        <f>IF(SalesData[Sales]=0,0,SalesData[Profit]/SalesData[Sales])</f>
        <v>7.4901942463057189E-2</v>
      </c>
      <c r="P5962" s="8">
        <f t="shared" si="93"/>
        <v>2.6972872996300866E-4</v>
      </c>
      <c r="Q5962" t="str">
        <f>IF(SalesData[[#This Row],[Discount]]&gt;0, "Yes", "No")</f>
        <v>Yes</v>
      </c>
      <c r="R5962" t="str">
        <f>TEXT(SalesData[[#This Row],[Order Date]],"mmm-yyyy")</f>
        <v>Jul-2024</v>
      </c>
      <c r="S5962">
        <f>YEAR(SalesData[[#This Row],[Order Date]])*100 + MONTH(SalesData[[#This Row],[Order Date]])</f>
        <v>202407</v>
      </c>
    </row>
    <row r="5963" spans="1:19" x14ac:dyDescent="0.3">
      <c r="A5963" t="s">
        <v>9088</v>
      </c>
      <c r="B5963" s="3">
        <v>45474</v>
      </c>
      <c r="C5963" t="s">
        <v>5062</v>
      </c>
      <c r="D5963" t="s">
        <v>23</v>
      </c>
      <c r="E5963" t="s">
        <v>14</v>
      </c>
      <c r="F5963" t="s">
        <v>39</v>
      </c>
      <c r="G5963">
        <v>3</v>
      </c>
      <c r="H5963" s="5">
        <v>411.69</v>
      </c>
      <c r="I5963" s="5">
        <v>0.06</v>
      </c>
      <c r="J5963" s="5">
        <v>1160.9657999999999</v>
      </c>
      <c r="K5963" s="5">
        <v>135.01627495849081</v>
      </c>
      <c r="L5963">
        <f>YEAR(SalesData[Order Date])</f>
        <v>2024</v>
      </c>
      <c r="M5963">
        <f>MONTH(SalesData[Order Date])</f>
        <v>7</v>
      </c>
      <c r="N5963" t="str">
        <f>TEXT(SalesData[[#This Row],[Order Date]], "mmmm")</f>
        <v>July</v>
      </c>
      <c r="O5963" s="7">
        <f>IF(SalesData[Sales]=0,0,SalesData[Profit]/SalesData[Sales])</f>
        <v>0.11629651360831716</v>
      </c>
      <c r="P5963" s="8">
        <f t="shared" si="93"/>
        <v>4.8580242415409651E-5</v>
      </c>
      <c r="Q5963" t="str">
        <f>IF(SalesData[[#This Row],[Discount]]&gt;0, "Yes", "No")</f>
        <v>Yes</v>
      </c>
      <c r="R5963" t="str">
        <f>TEXT(SalesData[[#This Row],[Order Date]],"mmm-yyyy")</f>
        <v>Jul-2024</v>
      </c>
      <c r="S5963">
        <f>YEAR(SalesData[[#This Row],[Order Date]])*100 + MONTH(SalesData[[#This Row],[Order Date]])</f>
        <v>202407</v>
      </c>
    </row>
    <row r="5964" spans="1:19" x14ac:dyDescent="0.3">
      <c r="A5964" t="s">
        <v>9129</v>
      </c>
      <c r="B5964" s="3">
        <v>45485</v>
      </c>
      <c r="C5964" t="s">
        <v>5021</v>
      </c>
      <c r="D5964" t="s">
        <v>30</v>
      </c>
      <c r="E5964" t="s">
        <v>14</v>
      </c>
      <c r="F5964" t="s">
        <v>91</v>
      </c>
      <c r="G5964">
        <v>3</v>
      </c>
      <c r="H5964" s="5">
        <v>949.71</v>
      </c>
      <c r="I5964" s="5">
        <v>0.1</v>
      </c>
      <c r="J5964" s="5">
        <v>2564.2170000000001</v>
      </c>
      <c r="K5964" s="5">
        <v>173.68844333161431</v>
      </c>
      <c r="L5964">
        <f>YEAR(SalesData[Order Date])</f>
        <v>2024</v>
      </c>
      <c r="M5964">
        <f>MONTH(SalesData[Order Date])</f>
        <v>7</v>
      </c>
      <c r="N5964" t="str">
        <f>TEXT(SalesData[[#This Row],[Order Date]], "mmmm")</f>
        <v>July</v>
      </c>
      <c r="O5964" s="7">
        <f>IF(SalesData[Sales]=0,0,SalesData[Profit]/SalesData[Sales])</f>
        <v>6.7735469865309483E-2</v>
      </c>
      <c r="P5964" s="8">
        <f t="shared" si="93"/>
        <v>3.5098433556910352E-5</v>
      </c>
      <c r="Q5964" t="str">
        <f>IF(SalesData[[#This Row],[Discount]]&gt;0, "Yes", "No")</f>
        <v>Yes</v>
      </c>
      <c r="R5964" t="str">
        <f>TEXT(SalesData[[#This Row],[Order Date]],"mmm-yyyy")</f>
        <v>Jul-2024</v>
      </c>
      <c r="S5964">
        <f>YEAR(SalesData[[#This Row],[Order Date]])*100 + MONTH(SalesData[[#This Row],[Order Date]])</f>
        <v>202407</v>
      </c>
    </row>
    <row r="5965" spans="1:19" x14ac:dyDescent="0.3">
      <c r="A5965" t="s">
        <v>9216</v>
      </c>
      <c r="B5965" s="3">
        <v>45500</v>
      </c>
      <c r="C5965" t="s">
        <v>9217</v>
      </c>
      <c r="D5965" t="s">
        <v>18</v>
      </c>
      <c r="E5965" t="s">
        <v>26</v>
      </c>
      <c r="F5965" t="s">
        <v>39</v>
      </c>
      <c r="G5965">
        <v>2</v>
      </c>
      <c r="H5965" s="5">
        <v>195.46</v>
      </c>
      <c r="I5965" s="5">
        <v>0.16</v>
      </c>
      <c r="J5965" s="5">
        <v>328.37279999999998</v>
      </c>
      <c r="K5965" s="5">
        <v>45.524669731003527</v>
      </c>
      <c r="L5965">
        <f>YEAR(SalesData[Order Date])</f>
        <v>2024</v>
      </c>
      <c r="M5965">
        <f>MONTH(SalesData[Order Date])</f>
        <v>7</v>
      </c>
      <c r="N5965" t="str">
        <f>TEXT(SalesData[[#This Row],[Order Date]], "mmmm")</f>
        <v>July</v>
      </c>
      <c r="O5965" s="7">
        <f>IF(SalesData[Sales]=0,0,SalesData[Profit]/SalesData[Sales])</f>
        <v>0.13863715183170935</v>
      </c>
      <c r="P5965" s="8">
        <f t="shared" si="93"/>
        <v>4.0929090350966951E-4</v>
      </c>
      <c r="Q5965" t="str">
        <f>IF(SalesData[[#This Row],[Discount]]&gt;0, "Yes", "No")</f>
        <v>Yes</v>
      </c>
      <c r="R5965" t="str">
        <f>TEXT(SalesData[[#This Row],[Order Date]],"mmm-yyyy")</f>
        <v>Jul-2024</v>
      </c>
      <c r="S5965">
        <f>YEAR(SalesData[[#This Row],[Order Date]])*100 + MONTH(SalesData[[#This Row],[Order Date]])</f>
        <v>202407</v>
      </c>
    </row>
    <row r="5966" spans="1:19" x14ac:dyDescent="0.3">
      <c r="A5966" t="s">
        <v>9269</v>
      </c>
      <c r="B5966" s="3">
        <v>45476</v>
      </c>
      <c r="C5966" t="s">
        <v>9270</v>
      </c>
      <c r="D5966" t="s">
        <v>23</v>
      </c>
      <c r="E5966" t="s">
        <v>19</v>
      </c>
      <c r="F5966" t="s">
        <v>27</v>
      </c>
      <c r="G5966">
        <v>2</v>
      </c>
      <c r="H5966" s="5">
        <v>286.69</v>
      </c>
      <c r="I5966" s="5">
        <v>0.2</v>
      </c>
      <c r="J5966" s="5">
        <v>458.70400000000001</v>
      </c>
      <c r="K5966" s="5">
        <v>58.17191974945915</v>
      </c>
      <c r="L5966">
        <f>YEAR(SalesData[Order Date])</f>
        <v>2024</v>
      </c>
      <c r="M5966">
        <f>MONTH(SalesData[Order Date])</f>
        <v>7</v>
      </c>
      <c r="N5966" t="str">
        <f>TEXT(SalesData[[#This Row],[Order Date]], "mmmm")</f>
        <v>July</v>
      </c>
      <c r="O5966" s="7">
        <f>IF(SalesData[Sales]=0,0,SalesData[Profit]/SalesData[Sales])</f>
        <v>0.12681799101263375</v>
      </c>
      <c r="P5966" s="8">
        <f t="shared" si="93"/>
        <v>3.4880881788691622E-4</v>
      </c>
      <c r="Q5966" t="str">
        <f>IF(SalesData[[#This Row],[Discount]]&gt;0, "Yes", "No")</f>
        <v>Yes</v>
      </c>
      <c r="R5966" t="str">
        <f>TEXT(SalesData[[#This Row],[Order Date]],"mmm-yyyy")</f>
        <v>Jul-2024</v>
      </c>
      <c r="S5966">
        <f>YEAR(SalesData[[#This Row],[Order Date]])*100 + MONTH(SalesData[[#This Row],[Order Date]])</f>
        <v>202407</v>
      </c>
    </row>
    <row r="5967" spans="1:19" x14ac:dyDescent="0.3">
      <c r="A5967" t="s">
        <v>9335</v>
      </c>
      <c r="B5967" s="3">
        <v>45478</v>
      </c>
      <c r="C5967" t="s">
        <v>9336</v>
      </c>
      <c r="D5967" t="s">
        <v>30</v>
      </c>
      <c r="E5967" t="s">
        <v>14</v>
      </c>
      <c r="F5967" t="s">
        <v>15</v>
      </c>
      <c r="G5967">
        <v>8</v>
      </c>
      <c r="H5967" s="5">
        <v>642.59</v>
      </c>
      <c r="I5967" s="5">
        <v>0.27</v>
      </c>
      <c r="J5967" s="5">
        <v>3752.7256000000002</v>
      </c>
      <c r="K5967" s="5">
        <v>569.26862674485312</v>
      </c>
      <c r="L5967">
        <f>YEAR(SalesData[Order Date])</f>
        <v>2024</v>
      </c>
      <c r="M5967">
        <f>MONTH(SalesData[Order Date])</f>
        <v>7</v>
      </c>
      <c r="N5967" t="str">
        <f>TEXT(SalesData[[#This Row],[Order Date]], "mmmm")</f>
        <v>July</v>
      </c>
      <c r="O5967" s="7">
        <f>IF(SalesData[Sales]=0,0,SalesData[Profit]/SalesData[Sales])</f>
        <v>0.15169471137054441</v>
      </c>
      <c r="P5967" s="8">
        <f t="shared" si="93"/>
        <v>5.2521825736472716E-5</v>
      </c>
      <c r="Q5967" t="str">
        <f>IF(SalesData[[#This Row],[Discount]]&gt;0, "Yes", "No")</f>
        <v>Yes</v>
      </c>
      <c r="R5967" t="str">
        <f>TEXT(SalesData[[#This Row],[Order Date]],"mmm-yyyy")</f>
        <v>Jul-2024</v>
      </c>
      <c r="S5967">
        <f>YEAR(SalesData[[#This Row],[Order Date]])*100 + MONTH(SalesData[[#This Row],[Order Date]])</f>
        <v>202407</v>
      </c>
    </row>
    <row r="5968" spans="1:19" x14ac:dyDescent="0.3">
      <c r="A5968" t="s">
        <v>9364</v>
      </c>
      <c r="B5968" s="3">
        <v>45486</v>
      </c>
      <c r="C5968" t="s">
        <v>9365</v>
      </c>
      <c r="D5968" t="s">
        <v>13</v>
      </c>
      <c r="E5968" t="s">
        <v>19</v>
      </c>
      <c r="F5968" t="s">
        <v>20</v>
      </c>
      <c r="G5968">
        <v>1</v>
      </c>
      <c r="H5968" s="5">
        <v>93.43</v>
      </c>
      <c r="I5968" s="5">
        <v>0.17</v>
      </c>
      <c r="J5968" s="5">
        <v>77.546900000000008</v>
      </c>
      <c r="K5968" s="5">
        <v>19.315600723098001</v>
      </c>
      <c r="L5968">
        <f>YEAR(SalesData[Order Date])</f>
        <v>2024</v>
      </c>
      <c r="M5968">
        <f>MONTH(SalesData[Order Date])</f>
        <v>7</v>
      </c>
      <c r="N5968" t="str">
        <f>TEXT(SalesData[[#This Row],[Order Date]], "mmmm")</f>
        <v>July</v>
      </c>
      <c r="O5968" s="7">
        <f>IF(SalesData[Sales]=0,0,SalesData[Profit]/SalesData[Sales])</f>
        <v>0.24908282243517146</v>
      </c>
      <c r="P5968" s="8">
        <f t="shared" si="93"/>
        <v>1.8195440436690571E-3</v>
      </c>
      <c r="Q5968" t="str">
        <f>IF(SalesData[[#This Row],[Discount]]&gt;0, "Yes", "No")</f>
        <v>Yes</v>
      </c>
      <c r="R5968" t="str">
        <f>TEXT(SalesData[[#This Row],[Order Date]],"mmm-yyyy")</f>
        <v>Jul-2024</v>
      </c>
      <c r="S5968">
        <f>YEAR(SalesData[[#This Row],[Order Date]])*100 + MONTH(SalesData[[#This Row],[Order Date]])</f>
        <v>202407</v>
      </c>
    </row>
    <row r="5969" spans="1:19" x14ac:dyDescent="0.3">
      <c r="A5969" t="s">
        <v>9406</v>
      </c>
      <c r="B5969" s="3">
        <v>45477</v>
      </c>
      <c r="C5969" t="s">
        <v>9407</v>
      </c>
      <c r="D5969" t="s">
        <v>18</v>
      </c>
      <c r="E5969" t="s">
        <v>14</v>
      </c>
      <c r="F5969" t="s">
        <v>53</v>
      </c>
      <c r="G5969">
        <v>9</v>
      </c>
      <c r="H5969" s="5">
        <v>506.58</v>
      </c>
      <c r="I5969" s="5">
        <v>0</v>
      </c>
      <c r="J5969" s="5">
        <v>4559.22</v>
      </c>
      <c r="K5969" s="5">
        <v>843.09242115106031</v>
      </c>
      <c r="L5969">
        <f>YEAR(SalesData[Order Date])</f>
        <v>2024</v>
      </c>
      <c r="M5969">
        <f>MONTH(SalesData[Order Date])</f>
        <v>7</v>
      </c>
      <c r="N5969" t="str">
        <f>TEXT(SalesData[[#This Row],[Order Date]], "mmmm")</f>
        <v>July</v>
      </c>
      <c r="O5969" s="7">
        <f>IF(SalesData[Sales]=0,0,SalesData[Profit]/SalesData[Sales])</f>
        <v>0.18492031995627767</v>
      </c>
      <c r="P5969" s="8">
        <f t="shared" si="93"/>
        <v>0</v>
      </c>
      <c r="Q5969" t="str">
        <f>IF(SalesData[[#This Row],[Discount]]&gt;0, "Yes", "No")</f>
        <v>No</v>
      </c>
      <c r="R5969" t="str">
        <f>TEXT(SalesData[[#This Row],[Order Date]],"mmm-yyyy")</f>
        <v>Jul-2024</v>
      </c>
      <c r="S5969">
        <f>YEAR(SalesData[[#This Row],[Order Date]])*100 + MONTH(SalesData[[#This Row],[Order Date]])</f>
        <v>202407</v>
      </c>
    </row>
    <row r="5970" spans="1:19" x14ac:dyDescent="0.3">
      <c r="A5970" t="s">
        <v>9506</v>
      </c>
      <c r="B5970" s="3">
        <v>45484</v>
      </c>
      <c r="C5970" t="s">
        <v>9507</v>
      </c>
      <c r="D5970" t="s">
        <v>13</v>
      </c>
      <c r="E5970" t="s">
        <v>19</v>
      </c>
      <c r="F5970" t="s">
        <v>15</v>
      </c>
      <c r="G5970">
        <v>1</v>
      </c>
      <c r="H5970" s="5">
        <v>30.95</v>
      </c>
      <c r="I5970" s="5">
        <v>0.01</v>
      </c>
      <c r="J5970" s="5">
        <v>30.640499999999999</v>
      </c>
      <c r="K5970" s="5">
        <v>2.1255405918865931</v>
      </c>
      <c r="L5970">
        <f>YEAR(SalesData[Order Date])</f>
        <v>2024</v>
      </c>
      <c r="M5970">
        <f>MONTH(SalesData[Order Date])</f>
        <v>7</v>
      </c>
      <c r="N5970" t="str">
        <f>TEXT(SalesData[[#This Row],[Order Date]], "mmmm")</f>
        <v>July</v>
      </c>
      <c r="O5970" s="7">
        <f>IF(SalesData[Sales]=0,0,SalesData[Profit]/SalesData[Sales])</f>
        <v>6.9370297217297136E-2</v>
      </c>
      <c r="P5970" s="8">
        <f t="shared" si="93"/>
        <v>3.2310177705977385E-4</v>
      </c>
      <c r="Q5970" t="str">
        <f>IF(SalesData[[#This Row],[Discount]]&gt;0, "Yes", "No")</f>
        <v>Yes</v>
      </c>
      <c r="R5970" t="str">
        <f>TEXT(SalesData[[#This Row],[Order Date]],"mmm-yyyy")</f>
        <v>Jul-2024</v>
      </c>
      <c r="S5970">
        <f>YEAR(SalesData[[#This Row],[Order Date]])*100 + MONTH(SalesData[[#This Row],[Order Date]])</f>
        <v>202407</v>
      </c>
    </row>
    <row r="5971" spans="1:19" x14ac:dyDescent="0.3">
      <c r="A5971" t="s">
        <v>9520</v>
      </c>
      <c r="B5971" s="3">
        <v>45485</v>
      </c>
      <c r="C5971" t="s">
        <v>9521</v>
      </c>
      <c r="D5971" t="s">
        <v>13</v>
      </c>
      <c r="E5971" t="s">
        <v>14</v>
      </c>
      <c r="F5971" t="s">
        <v>62</v>
      </c>
      <c r="G5971">
        <v>1</v>
      </c>
      <c r="H5971" s="5">
        <v>395.11</v>
      </c>
      <c r="I5971" s="5">
        <v>0</v>
      </c>
      <c r="J5971" s="5">
        <v>395.11</v>
      </c>
      <c r="K5971" s="5">
        <v>55.405023890638773</v>
      </c>
      <c r="L5971">
        <f>YEAR(SalesData[Order Date])</f>
        <v>2024</v>
      </c>
      <c r="M5971">
        <f>MONTH(SalesData[Order Date])</f>
        <v>7</v>
      </c>
      <c r="N5971" t="str">
        <f>TEXT(SalesData[[#This Row],[Order Date]], "mmmm")</f>
        <v>July</v>
      </c>
      <c r="O5971" s="7">
        <f>IF(SalesData[Sales]=0,0,SalesData[Profit]/SalesData[Sales])</f>
        <v>0.14022683275705189</v>
      </c>
      <c r="P5971" s="8">
        <f t="shared" si="93"/>
        <v>0</v>
      </c>
      <c r="Q5971" t="str">
        <f>IF(SalesData[[#This Row],[Discount]]&gt;0, "Yes", "No")</f>
        <v>No</v>
      </c>
      <c r="R5971" t="str">
        <f>TEXT(SalesData[[#This Row],[Order Date]],"mmm-yyyy")</f>
        <v>Jul-2024</v>
      </c>
      <c r="S5971">
        <f>YEAR(SalesData[[#This Row],[Order Date]])*100 + MONTH(SalesData[[#This Row],[Order Date]])</f>
        <v>202407</v>
      </c>
    </row>
    <row r="5972" spans="1:19" x14ac:dyDescent="0.3">
      <c r="A5972" t="s">
        <v>9610</v>
      </c>
      <c r="B5972" s="3">
        <v>45501</v>
      </c>
      <c r="C5972" t="s">
        <v>9611</v>
      </c>
      <c r="D5972" t="s">
        <v>30</v>
      </c>
      <c r="E5972" t="s">
        <v>26</v>
      </c>
      <c r="F5972" t="s">
        <v>62</v>
      </c>
      <c r="G5972">
        <v>4</v>
      </c>
      <c r="H5972" s="5">
        <v>163.02000000000001</v>
      </c>
      <c r="I5972" s="5">
        <v>0.04</v>
      </c>
      <c r="J5972" s="5">
        <v>625.99680000000001</v>
      </c>
      <c r="K5972" s="5">
        <v>152.42355056550051</v>
      </c>
      <c r="L5972">
        <f>YEAR(SalesData[Order Date])</f>
        <v>2024</v>
      </c>
      <c r="M5972">
        <f>MONTH(SalesData[Order Date])</f>
        <v>7</v>
      </c>
      <c r="N5972" t="str">
        <f>TEXT(SalesData[[#This Row],[Order Date]], "mmmm")</f>
        <v>July</v>
      </c>
      <c r="O5972" s="7">
        <f>IF(SalesData[Sales]=0,0,SalesData[Profit]/SalesData[Sales])</f>
        <v>0.24348934461885507</v>
      </c>
      <c r="P5972" s="8">
        <f t="shared" si="93"/>
        <v>6.1342166605324504E-5</v>
      </c>
      <c r="Q5972" t="str">
        <f>IF(SalesData[[#This Row],[Discount]]&gt;0, "Yes", "No")</f>
        <v>Yes</v>
      </c>
      <c r="R5972" t="str">
        <f>TEXT(SalesData[[#This Row],[Order Date]],"mmm-yyyy")</f>
        <v>Jul-2024</v>
      </c>
      <c r="S5972">
        <f>YEAR(SalesData[[#This Row],[Order Date]])*100 + MONTH(SalesData[[#This Row],[Order Date]])</f>
        <v>202407</v>
      </c>
    </row>
    <row r="5973" spans="1:19" x14ac:dyDescent="0.3">
      <c r="A5973" t="s">
        <v>9641</v>
      </c>
      <c r="B5973" s="3">
        <v>45487</v>
      </c>
      <c r="C5973" t="s">
        <v>1220</v>
      </c>
      <c r="D5973" t="s">
        <v>30</v>
      </c>
      <c r="E5973" t="s">
        <v>19</v>
      </c>
      <c r="F5973" t="s">
        <v>31</v>
      </c>
      <c r="G5973">
        <v>7</v>
      </c>
      <c r="H5973" s="5">
        <v>529.72</v>
      </c>
      <c r="I5973" s="5">
        <v>0.13</v>
      </c>
      <c r="J5973" s="5">
        <v>3225.9947999999999</v>
      </c>
      <c r="K5973" s="5">
        <v>637.18471293408106</v>
      </c>
      <c r="L5973">
        <f>YEAR(SalesData[Order Date])</f>
        <v>2024</v>
      </c>
      <c r="M5973">
        <f>MONTH(SalesData[Order Date])</f>
        <v>7</v>
      </c>
      <c r="N5973" t="str">
        <f>TEXT(SalesData[[#This Row],[Order Date]], "mmmm")</f>
        <v>July</v>
      </c>
      <c r="O5973" s="7">
        <f>IF(SalesData[Sales]=0,0,SalesData[Profit]/SalesData[Sales])</f>
        <v>0.19751572846121174</v>
      </c>
      <c r="P5973" s="8">
        <f t="shared" si="93"/>
        <v>3.5058952977853533E-5</v>
      </c>
      <c r="Q5973" t="str">
        <f>IF(SalesData[[#This Row],[Discount]]&gt;0, "Yes", "No")</f>
        <v>Yes</v>
      </c>
      <c r="R5973" t="str">
        <f>TEXT(SalesData[[#This Row],[Order Date]],"mmm-yyyy")</f>
        <v>Jul-2024</v>
      </c>
      <c r="S5973">
        <f>YEAR(SalesData[[#This Row],[Order Date]])*100 + MONTH(SalesData[[#This Row],[Order Date]])</f>
        <v>202407</v>
      </c>
    </row>
    <row r="5974" spans="1:19" x14ac:dyDescent="0.3">
      <c r="A5974" t="s">
        <v>9661</v>
      </c>
      <c r="B5974" s="3">
        <v>45491</v>
      </c>
      <c r="C5974" t="s">
        <v>9662</v>
      </c>
      <c r="D5974" t="s">
        <v>30</v>
      </c>
      <c r="E5974" t="s">
        <v>26</v>
      </c>
      <c r="F5974" t="s">
        <v>15</v>
      </c>
      <c r="G5974">
        <v>4</v>
      </c>
      <c r="H5974" s="5">
        <v>858.97</v>
      </c>
      <c r="I5974" s="5">
        <v>0.2</v>
      </c>
      <c r="J5974" s="5">
        <v>2748.7040000000002</v>
      </c>
      <c r="K5974" s="5">
        <v>533.35262596142559</v>
      </c>
      <c r="L5974">
        <f>YEAR(SalesData[Order Date])</f>
        <v>2024</v>
      </c>
      <c r="M5974">
        <f>MONTH(SalesData[Order Date])</f>
        <v>7</v>
      </c>
      <c r="N5974" t="str">
        <f>TEXT(SalesData[[#This Row],[Order Date]], "mmmm")</f>
        <v>July</v>
      </c>
      <c r="O5974" s="7">
        <f>IF(SalesData[Sales]=0,0,SalesData[Profit]/SalesData[Sales])</f>
        <v>0.19403785418925631</v>
      </c>
      <c r="P5974" s="8">
        <f t="shared" si="93"/>
        <v>5.8209250614107596E-5</v>
      </c>
      <c r="Q5974" t="str">
        <f>IF(SalesData[[#This Row],[Discount]]&gt;0, "Yes", "No")</f>
        <v>Yes</v>
      </c>
      <c r="R5974" t="str">
        <f>TEXT(SalesData[[#This Row],[Order Date]],"mmm-yyyy")</f>
        <v>Jul-2024</v>
      </c>
      <c r="S5974">
        <f>YEAR(SalesData[[#This Row],[Order Date]])*100 + MONTH(SalesData[[#This Row],[Order Date]])</f>
        <v>202407</v>
      </c>
    </row>
    <row r="5975" spans="1:19" x14ac:dyDescent="0.3">
      <c r="A5975" t="s">
        <v>9671</v>
      </c>
      <c r="B5975" s="3">
        <v>45474</v>
      </c>
      <c r="C5975" t="s">
        <v>9672</v>
      </c>
      <c r="D5975" t="s">
        <v>30</v>
      </c>
      <c r="E5975" t="s">
        <v>19</v>
      </c>
      <c r="F5975" t="s">
        <v>44</v>
      </c>
      <c r="G5975">
        <v>2</v>
      </c>
      <c r="H5975" s="5">
        <v>695.89</v>
      </c>
      <c r="I5975" s="5">
        <v>0.28999999999999998</v>
      </c>
      <c r="J5975" s="5">
        <v>988.16379999999992</v>
      </c>
      <c r="K5975" s="5">
        <v>272.81475529001591</v>
      </c>
      <c r="L5975">
        <f>YEAR(SalesData[Order Date])</f>
        <v>2024</v>
      </c>
      <c r="M5975">
        <f>MONTH(SalesData[Order Date])</f>
        <v>7</v>
      </c>
      <c r="N5975" t="str">
        <f>TEXT(SalesData[[#This Row],[Order Date]], "mmmm")</f>
        <v>July</v>
      </c>
      <c r="O5975" s="7">
        <f>IF(SalesData[Sales]=0,0,SalesData[Profit]/SalesData[Sales])</f>
        <v>0.27608252325172805</v>
      </c>
      <c r="P5975" s="8">
        <f t="shared" si="93"/>
        <v>2.0836626478322722E-4</v>
      </c>
      <c r="Q5975" t="str">
        <f>IF(SalesData[[#This Row],[Discount]]&gt;0, "Yes", "No")</f>
        <v>Yes</v>
      </c>
      <c r="R5975" t="str">
        <f>TEXT(SalesData[[#This Row],[Order Date]],"mmm-yyyy")</f>
        <v>Jul-2024</v>
      </c>
      <c r="S5975">
        <f>YEAR(SalesData[[#This Row],[Order Date]])*100 + MONTH(SalesData[[#This Row],[Order Date]])</f>
        <v>202407</v>
      </c>
    </row>
    <row r="5976" spans="1:19" x14ac:dyDescent="0.3">
      <c r="A5976" t="s">
        <v>9694</v>
      </c>
      <c r="B5976" s="3">
        <v>45478</v>
      </c>
      <c r="C5976" t="s">
        <v>9695</v>
      </c>
      <c r="D5976" t="s">
        <v>30</v>
      </c>
      <c r="E5976" t="s">
        <v>26</v>
      </c>
      <c r="F5976" t="s">
        <v>20</v>
      </c>
      <c r="G5976">
        <v>1</v>
      </c>
      <c r="H5976" s="5">
        <v>115.67</v>
      </c>
      <c r="I5976" s="5">
        <v>0.12</v>
      </c>
      <c r="J5976" s="5">
        <v>101.78959999999999</v>
      </c>
      <c r="K5976" s="5">
        <v>23.966999145120099</v>
      </c>
      <c r="L5976">
        <f>YEAR(SalesData[Order Date])</f>
        <v>2024</v>
      </c>
      <c r="M5976">
        <f>MONTH(SalesData[Order Date])</f>
        <v>7</v>
      </c>
      <c r="N5976" t="str">
        <f>TEXT(SalesData[[#This Row],[Order Date]], "mmmm")</f>
        <v>July</v>
      </c>
      <c r="O5976" s="7">
        <f>IF(SalesData[Sales]=0,0,SalesData[Profit]/SalesData[Sales])</f>
        <v>0.23545626611284551</v>
      </c>
      <c r="P5976" s="8">
        <f t="shared" si="93"/>
        <v>1.0374340797095183E-3</v>
      </c>
      <c r="Q5976" t="str">
        <f>IF(SalesData[[#This Row],[Discount]]&gt;0, "Yes", "No")</f>
        <v>Yes</v>
      </c>
      <c r="R5976" t="str">
        <f>TEXT(SalesData[[#This Row],[Order Date]],"mmm-yyyy")</f>
        <v>Jul-2024</v>
      </c>
      <c r="S5976">
        <f>YEAR(SalesData[[#This Row],[Order Date]])*100 + MONTH(SalesData[[#This Row],[Order Date]])</f>
        <v>202407</v>
      </c>
    </row>
    <row r="5977" spans="1:19" x14ac:dyDescent="0.3">
      <c r="A5977" t="s">
        <v>9732</v>
      </c>
      <c r="B5977" s="3">
        <v>45491</v>
      </c>
      <c r="C5977" t="s">
        <v>9733</v>
      </c>
      <c r="D5977" t="s">
        <v>13</v>
      </c>
      <c r="E5977" t="s">
        <v>26</v>
      </c>
      <c r="F5977" t="s">
        <v>62</v>
      </c>
      <c r="G5977">
        <v>7</v>
      </c>
      <c r="H5977" s="5">
        <v>996.47</v>
      </c>
      <c r="I5977" s="5">
        <v>0.01</v>
      </c>
      <c r="J5977" s="5">
        <v>6905.5370999999996</v>
      </c>
      <c r="K5977" s="5">
        <v>512.66752000785345</v>
      </c>
      <c r="L5977">
        <f>YEAR(SalesData[Order Date])</f>
        <v>2024</v>
      </c>
      <c r="M5977">
        <f>MONTH(SalesData[Order Date])</f>
        <v>7</v>
      </c>
      <c r="N5977" t="str">
        <f>TEXT(SalesData[[#This Row],[Order Date]], "mmmm")</f>
        <v>July</v>
      </c>
      <c r="O5977" s="7">
        <f>IF(SalesData[Sales]=0,0,SalesData[Profit]/SalesData[Sales])</f>
        <v>7.4240064542967041E-2</v>
      </c>
      <c r="P5977" s="8">
        <f t="shared" si="93"/>
        <v>1.4336321500611444E-6</v>
      </c>
      <c r="Q5977" t="str">
        <f>IF(SalesData[[#This Row],[Discount]]&gt;0, "Yes", "No")</f>
        <v>Yes</v>
      </c>
      <c r="R5977" t="str">
        <f>TEXT(SalesData[[#This Row],[Order Date]],"mmm-yyyy")</f>
        <v>Jul-2024</v>
      </c>
      <c r="S5977">
        <f>YEAR(SalesData[[#This Row],[Order Date]])*100 + MONTH(SalesData[[#This Row],[Order Date]])</f>
        <v>202407</v>
      </c>
    </row>
    <row r="5978" spans="1:19" x14ac:dyDescent="0.3">
      <c r="A5978" t="s">
        <v>9801</v>
      </c>
      <c r="B5978" s="3">
        <v>45483</v>
      </c>
      <c r="C5978" t="s">
        <v>9802</v>
      </c>
      <c r="D5978" t="s">
        <v>30</v>
      </c>
      <c r="E5978" t="s">
        <v>14</v>
      </c>
      <c r="F5978" t="s">
        <v>31</v>
      </c>
      <c r="G5978">
        <v>4</v>
      </c>
      <c r="H5978" s="5">
        <v>427.22</v>
      </c>
      <c r="I5978" s="5">
        <v>0.16</v>
      </c>
      <c r="J5978" s="5">
        <v>1435.4592</v>
      </c>
      <c r="K5978" s="5">
        <v>280.56678108265908</v>
      </c>
      <c r="L5978">
        <f>YEAR(SalesData[Order Date])</f>
        <v>2024</v>
      </c>
      <c r="M5978">
        <f>MONTH(SalesData[Order Date])</f>
        <v>7</v>
      </c>
      <c r="N5978" t="str">
        <f>TEXT(SalesData[[#This Row],[Order Date]], "mmmm")</f>
        <v>July</v>
      </c>
      <c r="O5978" s="7">
        <f>IF(SalesData[Sales]=0,0,SalesData[Profit]/SalesData[Sales])</f>
        <v>0.19545437521502462</v>
      </c>
      <c r="P5978" s="8">
        <f t="shared" si="93"/>
        <v>9.3628575441224651E-5</v>
      </c>
      <c r="Q5978" t="str">
        <f>IF(SalesData[[#This Row],[Discount]]&gt;0, "Yes", "No")</f>
        <v>Yes</v>
      </c>
      <c r="R5978" t="str">
        <f>TEXT(SalesData[[#This Row],[Order Date]],"mmm-yyyy")</f>
        <v>Jul-2024</v>
      </c>
      <c r="S5978">
        <f>YEAR(SalesData[[#This Row],[Order Date]])*100 + MONTH(SalesData[[#This Row],[Order Date]])</f>
        <v>202407</v>
      </c>
    </row>
    <row r="5979" spans="1:19" x14ac:dyDescent="0.3">
      <c r="A5979" t="s">
        <v>9805</v>
      </c>
      <c r="B5979" s="3">
        <v>45499</v>
      </c>
      <c r="C5979" t="s">
        <v>9806</v>
      </c>
      <c r="D5979" t="s">
        <v>23</v>
      </c>
      <c r="E5979" t="s">
        <v>26</v>
      </c>
      <c r="F5979" t="s">
        <v>62</v>
      </c>
      <c r="G5979">
        <v>5</v>
      </c>
      <c r="H5979" s="5">
        <v>310.51</v>
      </c>
      <c r="I5979" s="5">
        <v>0.12</v>
      </c>
      <c r="J5979" s="5">
        <v>1366.2439999999999</v>
      </c>
      <c r="K5979" s="5">
        <v>140.7035314524089</v>
      </c>
      <c r="L5979">
        <f>YEAR(SalesData[Order Date])</f>
        <v>2024</v>
      </c>
      <c r="M5979">
        <f>MONTH(SalesData[Order Date])</f>
        <v>7</v>
      </c>
      <c r="N5979" t="str">
        <f>TEXT(SalesData[[#This Row],[Order Date]], "mmmm")</f>
        <v>July</v>
      </c>
      <c r="O5979" s="7">
        <f>IF(SalesData[Sales]=0,0,SalesData[Profit]/SalesData[Sales])</f>
        <v>0.10298565369905295</v>
      </c>
      <c r="P5979" s="8">
        <f t="shared" si="93"/>
        <v>7.7292196708640619E-5</v>
      </c>
      <c r="Q5979" t="str">
        <f>IF(SalesData[[#This Row],[Discount]]&gt;0, "Yes", "No")</f>
        <v>Yes</v>
      </c>
      <c r="R5979" t="str">
        <f>TEXT(SalesData[[#This Row],[Order Date]],"mmm-yyyy")</f>
        <v>Jul-2024</v>
      </c>
      <c r="S5979">
        <f>YEAR(SalesData[[#This Row],[Order Date]])*100 + MONTH(SalesData[[#This Row],[Order Date]])</f>
        <v>202407</v>
      </c>
    </row>
    <row r="5980" spans="1:19" x14ac:dyDescent="0.3">
      <c r="A5980" t="s">
        <v>9835</v>
      </c>
      <c r="B5980" s="3">
        <v>45496</v>
      </c>
      <c r="C5980" t="s">
        <v>9836</v>
      </c>
      <c r="D5980" t="s">
        <v>18</v>
      </c>
      <c r="E5980" t="s">
        <v>26</v>
      </c>
      <c r="F5980" t="s">
        <v>44</v>
      </c>
      <c r="G5980">
        <v>8</v>
      </c>
      <c r="H5980" s="5">
        <v>109.48</v>
      </c>
      <c r="I5980" s="5">
        <v>0.02</v>
      </c>
      <c r="J5980" s="5">
        <v>858.32320000000004</v>
      </c>
      <c r="K5980" s="5">
        <v>156.56375929718391</v>
      </c>
      <c r="L5980">
        <f>YEAR(SalesData[Order Date])</f>
        <v>2024</v>
      </c>
      <c r="M5980">
        <f>MONTH(SalesData[Order Date])</f>
        <v>7</v>
      </c>
      <c r="N5980" t="str">
        <f>TEXT(SalesData[[#This Row],[Order Date]], "mmmm")</f>
        <v>July</v>
      </c>
      <c r="O5980" s="7">
        <f>IF(SalesData[Sales]=0,0,SalesData[Profit]/SalesData[Sales])</f>
        <v>0.18240653322336375</v>
      </c>
      <c r="P5980" s="8">
        <f t="shared" si="93"/>
        <v>2.2835221044939714E-5</v>
      </c>
      <c r="Q5980" t="str">
        <f>IF(SalesData[[#This Row],[Discount]]&gt;0, "Yes", "No")</f>
        <v>Yes</v>
      </c>
      <c r="R5980" t="str">
        <f>TEXT(SalesData[[#This Row],[Order Date]],"mmm-yyyy")</f>
        <v>Jul-2024</v>
      </c>
      <c r="S5980">
        <f>YEAR(SalesData[[#This Row],[Order Date]])*100 + MONTH(SalesData[[#This Row],[Order Date]])</f>
        <v>202407</v>
      </c>
    </row>
    <row r="5981" spans="1:19" x14ac:dyDescent="0.3">
      <c r="A5981" t="s">
        <v>9855</v>
      </c>
      <c r="B5981" s="3">
        <v>45482</v>
      </c>
      <c r="C5981" t="s">
        <v>9856</v>
      </c>
      <c r="D5981" t="s">
        <v>30</v>
      </c>
      <c r="E5981" t="s">
        <v>19</v>
      </c>
      <c r="F5981" t="s">
        <v>31</v>
      </c>
      <c r="G5981">
        <v>8</v>
      </c>
      <c r="H5981" s="5">
        <v>473.54</v>
      </c>
      <c r="I5981" s="5">
        <v>0.05</v>
      </c>
      <c r="J5981" s="5">
        <v>3598.904</v>
      </c>
      <c r="K5981" s="5">
        <v>377.3644042876993</v>
      </c>
      <c r="L5981">
        <f>YEAR(SalesData[Order Date])</f>
        <v>2024</v>
      </c>
      <c r="M5981">
        <f>MONTH(SalesData[Order Date])</f>
        <v>7</v>
      </c>
      <c r="N5981" t="str">
        <f>TEXT(SalesData[[#This Row],[Order Date]], "mmmm")</f>
        <v>July</v>
      </c>
      <c r="O5981" s="7">
        <f>IF(SalesData[Sales]=0,0,SalesData[Profit]/SalesData[Sales])</f>
        <v>0.10485536826981195</v>
      </c>
      <c r="P5981" s="8">
        <f t="shared" si="93"/>
        <v>1.3198462643071335E-5</v>
      </c>
      <c r="Q5981" t="str">
        <f>IF(SalesData[[#This Row],[Discount]]&gt;0, "Yes", "No")</f>
        <v>Yes</v>
      </c>
      <c r="R5981" t="str">
        <f>TEXT(SalesData[[#This Row],[Order Date]],"mmm-yyyy")</f>
        <v>Jul-2024</v>
      </c>
      <c r="S5981">
        <f>YEAR(SalesData[[#This Row],[Order Date]])*100 + MONTH(SalesData[[#This Row],[Order Date]])</f>
        <v>202407</v>
      </c>
    </row>
    <row r="5982" spans="1:19" x14ac:dyDescent="0.3">
      <c r="A5982" t="s">
        <v>9923</v>
      </c>
      <c r="B5982" s="3">
        <v>45483</v>
      </c>
      <c r="C5982" t="s">
        <v>9924</v>
      </c>
      <c r="D5982" t="s">
        <v>13</v>
      </c>
      <c r="E5982" t="s">
        <v>26</v>
      </c>
      <c r="F5982" t="s">
        <v>34</v>
      </c>
      <c r="G5982">
        <v>4</v>
      </c>
      <c r="H5982" s="5">
        <v>609.33000000000004</v>
      </c>
      <c r="I5982" s="5">
        <v>0.21</v>
      </c>
      <c r="J5982" s="5">
        <v>1925.4828</v>
      </c>
      <c r="K5982" s="5">
        <v>359.15988888601288</v>
      </c>
      <c r="L5982">
        <f>YEAR(SalesData[Order Date])</f>
        <v>2024</v>
      </c>
      <c r="M5982">
        <f>MONTH(SalesData[Order Date])</f>
        <v>7</v>
      </c>
      <c r="N5982" t="str">
        <f>TEXT(SalesData[[#This Row],[Order Date]], "mmmm")</f>
        <v>July</v>
      </c>
      <c r="O5982" s="7">
        <f>IF(SalesData[Sales]=0,0,SalesData[Profit]/SalesData[Sales])</f>
        <v>0.18652978301650519</v>
      </c>
      <c r="P5982" s="8">
        <f t="shared" si="93"/>
        <v>8.6160208753877196E-5</v>
      </c>
      <c r="Q5982" t="str">
        <f>IF(SalesData[[#This Row],[Discount]]&gt;0, "Yes", "No")</f>
        <v>Yes</v>
      </c>
      <c r="R5982" t="str">
        <f>TEXT(SalesData[[#This Row],[Order Date]],"mmm-yyyy")</f>
        <v>Jul-2024</v>
      </c>
      <c r="S5982">
        <f>YEAR(SalesData[[#This Row],[Order Date]])*100 + MONTH(SalesData[[#This Row],[Order Date]])</f>
        <v>202407</v>
      </c>
    </row>
    <row r="5983" spans="1:19" x14ac:dyDescent="0.3">
      <c r="A5983" t="s">
        <v>9989</v>
      </c>
      <c r="B5983" s="3">
        <v>45494</v>
      </c>
      <c r="C5983" t="s">
        <v>9990</v>
      </c>
      <c r="D5983" t="s">
        <v>23</v>
      </c>
      <c r="E5983" t="s">
        <v>14</v>
      </c>
      <c r="F5983" t="s">
        <v>44</v>
      </c>
      <c r="G5983">
        <v>7</v>
      </c>
      <c r="H5983" s="5">
        <v>455.87</v>
      </c>
      <c r="I5983" s="5">
        <v>0.12</v>
      </c>
      <c r="J5983" s="5">
        <v>2808.1592000000001</v>
      </c>
      <c r="K5983" s="5">
        <v>735.45957596542075</v>
      </c>
      <c r="L5983">
        <f>YEAR(SalesData[Order Date])</f>
        <v>2024</v>
      </c>
      <c r="M5983">
        <f>MONTH(SalesData[Order Date])</f>
        <v>7</v>
      </c>
      <c r="N5983" t="str">
        <f>TEXT(SalesData[[#This Row],[Order Date]], "mmmm")</f>
        <v>July</v>
      </c>
      <c r="O5983" s="7">
        <f>IF(SalesData[Sales]=0,0,SalesData[Profit]/SalesData[Sales])</f>
        <v>0.26190095489081272</v>
      </c>
      <c r="P5983" s="8">
        <f t="shared" si="93"/>
        <v>3.7604705602161011E-5</v>
      </c>
      <c r="Q5983" t="str">
        <f>IF(SalesData[[#This Row],[Discount]]&gt;0, "Yes", "No")</f>
        <v>Yes</v>
      </c>
      <c r="R5983" t="str">
        <f>TEXT(SalesData[[#This Row],[Order Date]],"mmm-yyyy")</f>
        <v>Jul-2024</v>
      </c>
      <c r="S5983">
        <f>YEAR(SalesData[[#This Row],[Order Date]])*100 + MONTH(SalesData[[#This Row],[Order Date]])</f>
        <v>202407</v>
      </c>
    </row>
    <row r="5984" spans="1:19" x14ac:dyDescent="0.3">
      <c r="A5984" t="s">
        <v>9999</v>
      </c>
      <c r="B5984" s="3">
        <v>45477</v>
      </c>
      <c r="C5984" t="s">
        <v>10000</v>
      </c>
      <c r="D5984" t="s">
        <v>13</v>
      </c>
      <c r="E5984" t="s">
        <v>14</v>
      </c>
      <c r="F5984" t="s">
        <v>44</v>
      </c>
      <c r="G5984">
        <v>4</v>
      </c>
      <c r="H5984" s="5">
        <v>330.46</v>
      </c>
      <c r="I5984" s="5">
        <v>0.22</v>
      </c>
      <c r="J5984" s="5">
        <v>1031.0352</v>
      </c>
      <c r="K5984" s="5">
        <v>172.05557231504039</v>
      </c>
      <c r="L5984">
        <f>YEAR(SalesData[Order Date])</f>
        <v>2024</v>
      </c>
      <c r="M5984">
        <f>MONTH(SalesData[Order Date])</f>
        <v>7</v>
      </c>
      <c r="N5984" t="str">
        <f>TEXT(SalesData[[#This Row],[Order Date]], "mmmm")</f>
        <v>July</v>
      </c>
      <c r="O5984" s="7">
        <f>IF(SalesData[Sales]=0,0,SalesData[Profit]/SalesData[Sales])</f>
        <v>0.16687652595666994</v>
      </c>
      <c r="P5984" s="8">
        <f t="shared" si="93"/>
        <v>1.6643466682805786E-4</v>
      </c>
      <c r="Q5984" t="str">
        <f>IF(SalesData[[#This Row],[Discount]]&gt;0, "Yes", "No")</f>
        <v>Yes</v>
      </c>
      <c r="R5984" t="str">
        <f>TEXT(SalesData[[#This Row],[Order Date]],"mmm-yyyy")</f>
        <v>Jul-2024</v>
      </c>
      <c r="S5984">
        <f>YEAR(SalesData[[#This Row],[Order Date]])*100 + MONTH(SalesData[[#This Row],[Order Date]])</f>
        <v>202407</v>
      </c>
    </row>
    <row r="5985" spans="1:19" x14ac:dyDescent="0.3">
      <c r="A5985" t="s">
        <v>10034</v>
      </c>
      <c r="B5985" s="3">
        <v>45500</v>
      </c>
      <c r="C5985" t="s">
        <v>10035</v>
      </c>
      <c r="D5985" t="s">
        <v>13</v>
      </c>
      <c r="E5985" t="s">
        <v>14</v>
      </c>
      <c r="F5985" t="s">
        <v>15</v>
      </c>
      <c r="G5985">
        <v>1</v>
      </c>
      <c r="H5985" s="5">
        <v>701.04</v>
      </c>
      <c r="I5985" s="5">
        <v>0.3</v>
      </c>
      <c r="J5985" s="5">
        <v>490.72800000000001</v>
      </c>
      <c r="K5985" s="5">
        <v>133.84240256183699</v>
      </c>
      <c r="L5985">
        <f>YEAR(SalesData[Order Date])</f>
        <v>2024</v>
      </c>
      <c r="M5985">
        <f>MONTH(SalesData[Order Date])</f>
        <v>7</v>
      </c>
      <c r="N5985" t="str">
        <f>TEXT(SalesData[[#This Row],[Order Date]], "mmmm")</f>
        <v>July</v>
      </c>
      <c r="O5985" s="7">
        <f>IF(SalesData[Sales]=0,0,SalesData[Profit]/SalesData[Sales])</f>
        <v>0.27274254283806304</v>
      </c>
      <c r="P5985" s="8">
        <f t="shared" si="93"/>
        <v>4.2793563847997262E-4</v>
      </c>
      <c r="Q5985" t="str">
        <f>IF(SalesData[[#This Row],[Discount]]&gt;0, "Yes", "No")</f>
        <v>Yes</v>
      </c>
      <c r="R5985" t="str">
        <f>TEXT(SalesData[[#This Row],[Order Date]],"mmm-yyyy")</f>
        <v>Jul-2024</v>
      </c>
      <c r="S5985">
        <f>YEAR(SalesData[[#This Row],[Order Date]])*100 + MONTH(SalesData[[#This Row],[Order Date]])</f>
        <v>202407</v>
      </c>
    </row>
    <row r="5986" spans="1:19" x14ac:dyDescent="0.3">
      <c r="A5986" t="s">
        <v>10047</v>
      </c>
      <c r="B5986" s="3">
        <v>45491</v>
      </c>
      <c r="C5986" t="s">
        <v>10048</v>
      </c>
      <c r="D5986" t="s">
        <v>23</v>
      </c>
      <c r="E5986" t="s">
        <v>14</v>
      </c>
      <c r="F5986" t="s">
        <v>27</v>
      </c>
      <c r="G5986">
        <v>9</v>
      </c>
      <c r="H5986" s="5">
        <v>613.74</v>
      </c>
      <c r="I5986" s="5">
        <v>0.21</v>
      </c>
      <c r="J5986" s="5">
        <v>4363.6913999999997</v>
      </c>
      <c r="K5986" s="5">
        <v>1146.9280022814521</v>
      </c>
      <c r="L5986">
        <f>YEAR(SalesData[Order Date])</f>
        <v>2024</v>
      </c>
      <c r="M5986">
        <f>MONTH(SalesData[Order Date])</f>
        <v>7</v>
      </c>
      <c r="N5986" t="str">
        <f>TEXT(SalesData[[#This Row],[Order Date]], "mmmm")</f>
        <v>July</v>
      </c>
      <c r="O5986" s="7">
        <f>IF(SalesData[Sales]=0,0,SalesData[Profit]/SalesData[Sales])</f>
        <v>0.26283435219123247</v>
      </c>
      <c r="P5986" s="8">
        <f t="shared" si="93"/>
        <v>3.8018270494563388E-5</v>
      </c>
      <c r="Q5986" t="str">
        <f>IF(SalesData[[#This Row],[Discount]]&gt;0, "Yes", "No")</f>
        <v>Yes</v>
      </c>
      <c r="R5986" t="str">
        <f>TEXT(SalesData[[#This Row],[Order Date]],"mmm-yyyy")</f>
        <v>Jul-2024</v>
      </c>
      <c r="S5986">
        <f>YEAR(SalesData[[#This Row],[Order Date]])*100 + MONTH(SalesData[[#This Row],[Order Date]])</f>
        <v>202407</v>
      </c>
    </row>
    <row r="5987" spans="1:19" x14ac:dyDescent="0.3">
      <c r="A5987" t="s">
        <v>10091</v>
      </c>
      <c r="B5987" s="3">
        <v>45491</v>
      </c>
      <c r="C5987" t="s">
        <v>10092</v>
      </c>
      <c r="D5987" t="s">
        <v>13</v>
      </c>
      <c r="E5987" t="s">
        <v>14</v>
      </c>
      <c r="F5987" t="s">
        <v>62</v>
      </c>
      <c r="G5987">
        <v>5</v>
      </c>
      <c r="H5987" s="5">
        <v>266.56</v>
      </c>
      <c r="I5987" s="5">
        <v>0.13</v>
      </c>
      <c r="J5987" s="5">
        <v>1159.5360000000001</v>
      </c>
      <c r="K5987" s="5">
        <v>95.243161660750147</v>
      </c>
      <c r="L5987">
        <f>YEAR(SalesData[Order Date])</f>
        <v>2024</v>
      </c>
      <c r="M5987">
        <f>MONTH(SalesData[Order Date])</f>
        <v>7</v>
      </c>
      <c r="N5987" t="str">
        <f>TEXT(SalesData[[#This Row],[Order Date]], "mmmm")</f>
        <v>July</v>
      </c>
      <c r="O5987" s="7">
        <f>IF(SalesData[Sales]=0,0,SalesData[Profit]/SalesData[Sales])</f>
        <v>8.2139029457257165E-2</v>
      </c>
      <c r="P5987" s="8">
        <f t="shared" si="93"/>
        <v>9.7539015606242497E-5</v>
      </c>
      <c r="Q5987" t="str">
        <f>IF(SalesData[[#This Row],[Discount]]&gt;0, "Yes", "No")</f>
        <v>Yes</v>
      </c>
      <c r="R5987" t="str">
        <f>TEXT(SalesData[[#This Row],[Order Date]],"mmm-yyyy")</f>
        <v>Jul-2024</v>
      </c>
      <c r="S5987">
        <f>YEAR(SalesData[[#This Row],[Order Date]])*100 + MONTH(SalesData[[#This Row],[Order Date]])</f>
        <v>202407</v>
      </c>
    </row>
    <row r="5988" spans="1:19" x14ac:dyDescent="0.3">
      <c r="A5988" t="s">
        <v>10093</v>
      </c>
      <c r="B5988" s="3">
        <v>45486</v>
      </c>
      <c r="C5988" t="s">
        <v>9375</v>
      </c>
      <c r="D5988" t="s">
        <v>30</v>
      </c>
      <c r="E5988" t="s">
        <v>26</v>
      </c>
      <c r="F5988" t="s">
        <v>44</v>
      </c>
      <c r="G5988">
        <v>2</v>
      </c>
      <c r="H5988" s="5">
        <v>448.74</v>
      </c>
      <c r="I5988" s="5">
        <v>0.19</v>
      </c>
      <c r="J5988" s="5">
        <v>726.95880000000011</v>
      </c>
      <c r="K5988" s="5">
        <v>39.551450687748243</v>
      </c>
      <c r="L5988">
        <f>YEAR(SalesData[Order Date])</f>
        <v>2024</v>
      </c>
      <c r="M5988">
        <f>MONTH(SalesData[Order Date])</f>
        <v>7</v>
      </c>
      <c r="N5988" t="str">
        <f>TEXT(SalesData[[#This Row],[Order Date]], "mmmm")</f>
        <v>July</v>
      </c>
      <c r="O5988" s="7">
        <f>IF(SalesData[Sales]=0,0,SalesData[Profit]/SalesData[Sales])</f>
        <v>5.4406729360382232E-2</v>
      </c>
      <c r="P5988" s="8">
        <f t="shared" si="93"/>
        <v>2.1170388198065695E-4</v>
      </c>
      <c r="Q5988" t="str">
        <f>IF(SalesData[[#This Row],[Discount]]&gt;0, "Yes", "No")</f>
        <v>Yes</v>
      </c>
      <c r="R5988" t="str">
        <f>TEXT(SalesData[[#This Row],[Order Date]],"mmm-yyyy")</f>
        <v>Jul-2024</v>
      </c>
      <c r="S5988">
        <f>YEAR(SalesData[[#This Row],[Order Date]])*100 + MONTH(SalesData[[#This Row],[Order Date]])</f>
        <v>202407</v>
      </c>
    </row>
    <row r="5989" spans="1:19" x14ac:dyDescent="0.3">
      <c r="A5989" t="s">
        <v>10102</v>
      </c>
      <c r="B5989" s="3">
        <v>45500</v>
      </c>
      <c r="C5989" t="s">
        <v>10103</v>
      </c>
      <c r="D5989" t="s">
        <v>18</v>
      </c>
      <c r="E5989" t="s">
        <v>26</v>
      </c>
      <c r="F5989" t="s">
        <v>15</v>
      </c>
      <c r="G5989">
        <v>3</v>
      </c>
      <c r="H5989" s="5">
        <v>175.21</v>
      </c>
      <c r="I5989" s="5">
        <v>0.22</v>
      </c>
      <c r="J5989" s="5">
        <v>409.9914</v>
      </c>
      <c r="K5989" s="5">
        <v>39.593413646968067</v>
      </c>
      <c r="L5989">
        <f>YEAR(SalesData[Order Date])</f>
        <v>2024</v>
      </c>
      <c r="M5989">
        <f>MONTH(SalesData[Order Date])</f>
        <v>7</v>
      </c>
      <c r="N5989" t="str">
        <f>TEXT(SalesData[[#This Row],[Order Date]], "mmmm")</f>
        <v>July</v>
      </c>
      <c r="O5989" s="7">
        <f>IF(SalesData[Sales]=0,0,SalesData[Profit]/SalesData[Sales])</f>
        <v>9.65713272204443E-2</v>
      </c>
      <c r="P5989" s="8">
        <f t="shared" si="93"/>
        <v>4.1854536461008695E-4</v>
      </c>
      <c r="Q5989" t="str">
        <f>IF(SalesData[[#This Row],[Discount]]&gt;0, "Yes", "No")</f>
        <v>Yes</v>
      </c>
      <c r="R5989" t="str">
        <f>TEXT(SalesData[[#This Row],[Order Date]],"mmm-yyyy")</f>
        <v>Jul-2024</v>
      </c>
      <c r="S5989">
        <f>YEAR(SalesData[[#This Row],[Order Date]])*100 + MONTH(SalesData[[#This Row],[Order Date]])</f>
        <v>202407</v>
      </c>
    </row>
    <row r="5990" spans="1:19" x14ac:dyDescent="0.3">
      <c r="A5990" t="s">
        <v>10110</v>
      </c>
      <c r="B5990" s="3">
        <v>45495</v>
      </c>
      <c r="C5990" t="s">
        <v>10111</v>
      </c>
      <c r="D5990" t="s">
        <v>13</v>
      </c>
      <c r="E5990" t="s">
        <v>26</v>
      </c>
      <c r="F5990" t="s">
        <v>31</v>
      </c>
      <c r="G5990">
        <v>7</v>
      </c>
      <c r="H5990" s="5">
        <v>566.5</v>
      </c>
      <c r="I5990" s="5">
        <v>0.01</v>
      </c>
      <c r="J5990" s="5">
        <v>3925.8449999999998</v>
      </c>
      <c r="K5990" s="5">
        <v>295.0719917220049</v>
      </c>
      <c r="L5990">
        <f>YEAR(SalesData[Order Date])</f>
        <v>2024</v>
      </c>
      <c r="M5990">
        <f>MONTH(SalesData[Order Date])</f>
        <v>7</v>
      </c>
      <c r="N5990" t="str">
        <f>TEXT(SalesData[[#This Row],[Order Date]], "mmmm")</f>
        <v>July</v>
      </c>
      <c r="O5990" s="7">
        <f>IF(SalesData[Sales]=0,0,SalesData[Profit]/SalesData[Sales])</f>
        <v>7.5161396265518612E-2</v>
      </c>
      <c r="P5990" s="8">
        <f t="shared" si="93"/>
        <v>2.5217500945656284E-6</v>
      </c>
      <c r="Q5990" t="str">
        <f>IF(SalesData[[#This Row],[Discount]]&gt;0, "Yes", "No")</f>
        <v>Yes</v>
      </c>
      <c r="R5990" t="str">
        <f>TEXT(SalesData[[#This Row],[Order Date]],"mmm-yyyy")</f>
        <v>Jul-2024</v>
      </c>
      <c r="S5990">
        <f>YEAR(SalesData[[#This Row],[Order Date]])*100 + MONTH(SalesData[[#This Row],[Order Date]])</f>
        <v>202407</v>
      </c>
    </row>
    <row r="5991" spans="1:19" x14ac:dyDescent="0.3">
      <c r="A5991" t="s">
        <v>10193</v>
      </c>
      <c r="B5991" s="3">
        <v>45504</v>
      </c>
      <c r="C5991" t="s">
        <v>10194</v>
      </c>
      <c r="D5991" t="s">
        <v>23</v>
      </c>
      <c r="E5991" t="s">
        <v>19</v>
      </c>
      <c r="F5991" t="s">
        <v>27</v>
      </c>
      <c r="G5991">
        <v>9</v>
      </c>
      <c r="H5991" s="5">
        <v>175.44</v>
      </c>
      <c r="I5991" s="5">
        <v>0.08</v>
      </c>
      <c r="J5991" s="5">
        <v>1452.6432</v>
      </c>
      <c r="K5991" s="5">
        <v>167.80057604770909</v>
      </c>
      <c r="L5991">
        <f>YEAR(SalesData[Order Date])</f>
        <v>2024</v>
      </c>
      <c r="M5991">
        <f>MONTH(SalesData[Order Date])</f>
        <v>7</v>
      </c>
      <c r="N5991" t="str">
        <f>TEXT(SalesData[[#This Row],[Order Date]], "mmmm")</f>
        <v>July</v>
      </c>
      <c r="O5991" s="7">
        <f>IF(SalesData[Sales]=0,0,SalesData[Profit]/SalesData[Sales])</f>
        <v>0.11551396519648396</v>
      </c>
      <c r="P5991" s="8">
        <f t="shared" si="93"/>
        <v>5.0666261336575975E-5</v>
      </c>
      <c r="Q5991" t="str">
        <f>IF(SalesData[[#This Row],[Discount]]&gt;0, "Yes", "No")</f>
        <v>Yes</v>
      </c>
      <c r="R5991" t="str">
        <f>TEXT(SalesData[[#This Row],[Order Date]],"mmm-yyyy")</f>
        <v>Jul-2024</v>
      </c>
      <c r="S5991">
        <f>YEAR(SalesData[[#This Row],[Order Date]])*100 + MONTH(SalesData[[#This Row],[Order Date]])</f>
        <v>202407</v>
      </c>
    </row>
    <row r="5992" spans="1:19" x14ac:dyDescent="0.3">
      <c r="A5992" t="s">
        <v>10240</v>
      </c>
      <c r="B5992" s="3">
        <v>45498</v>
      </c>
      <c r="C5992" t="s">
        <v>10241</v>
      </c>
      <c r="D5992" t="s">
        <v>23</v>
      </c>
      <c r="E5992" t="s">
        <v>26</v>
      </c>
      <c r="F5992" t="s">
        <v>20</v>
      </c>
      <c r="G5992">
        <v>7</v>
      </c>
      <c r="H5992" s="5">
        <v>951.45</v>
      </c>
      <c r="I5992" s="5">
        <v>0.05</v>
      </c>
      <c r="J5992" s="5">
        <v>6327.1424999999999</v>
      </c>
      <c r="K5992" s="5">
        <v>1627.659094540433</v>
      </c>
      <c r="L5992">
        <f>YEAR(SalesData[Order Date])</f>
        <v>2024</v>
      </c>
      <c r="M5992">
        <f>MONTH(SalesData[Order Date])</f>
        <v>7</v>
      </c>
      <c r="N5992" t="str">
        <f>TEXT(SalesData[[#This Row],[Order Date]], "mmmm")</f>
        <v>July</v>
      </c>
      <c r="O5992" s="7">
        <f>IF(SalesData[Sales]=0,0,SalesData[Profit]/SalesData[Sales])</f>
        <v>0.25725026653666061</v>
      </c>
      <c r="P5992" s="8">
        <f t="shared" si="93"/>
        <v>7.5073384233087844E-6</v>
      </c>
      <c r="Q5992" t="str">
        <f>IF(SalesData[[#This Row],[Discount]]&gt;0, "Yes", "No")</f>
        <v>Yes</v>
      </c>
      <c r="R5992" t="str">
        <f>TEXT(SalesData[[#This Row],[Order Date]],"mmm-yyyy")</f>
        <v>Jul-2024</v>
      </c>
      <c r="S5992">
        <f>YEAR(SalesData[[#This Row],[Order Date]])*100 + MONTH(SalesData[[#This Row],[Order Date]])</f>
        <v>202407</v>
      </c>
    </row>
    <row r="5993" spans="1:19" x14ac:dyDescent="0.3">
      <c r="A5993" t="s">
        <v>10275</v>
      </c>
      <c r="B5993" s="3">
        <v>45484</v>
      </c>
      <c r="C5993" t="s">
        <v>10276</v>
      </c>
      <c r="D5993" t="s">
        <v>30</v>
      </c>
      <c r="E5993" t="s">
        <v>19</v>
      </c>
      <c r="F5993" t="s">
        <v>91</v>
      </c>
      <c r="G5993">
        <v>1</v>
      </c>
      <c r="H5993" s="5">
        <v>441.61</v>
      </c>
      <c r="I5993" s="5">
        <v>0.05</v>
      </c>
      <c r="J5993" s="5">
        <v>419.52949999999998</v>
      </c>
      <c r="K5993" s="5">
        <v>86.110131122986289</v>
      </c>
      <c r="L5993">
        <f>YEAR(SalesData[Order Date])</f>
        <v>2024</v>
      </c>
      <c r="M5993">
        <f>MONTH(SalesData[Order Date])</f>
        <v>7</v>
      </c>
      <c r="N5993" t="str">
        <f>TEXT(SalesData[[#This Row],[Order Date]], "mmmm")</f>
        <v>July</v>
      </c>
      <c r="O5993" s="7">
        <f>IF(SalesData[Sales]=0,0,SalesData[Profit]/SalesData[Sales])</f>
        <v>0.2052540551331582</v>
      </c>
      <c r="P5993" s="8">
        <f t="shared" si="93"/>
        <v>1.1322207377550328E-4</v>
      </c>
      <c r="Q5993" t="str">
        <f>IF(SalesData[[#This Row],[Discount]]&gt;0, "Yes", "No")</f>
        <v>Yes</v>
      </c>
      <c r="R5993" t="str">
        <f>TEXT(SalesData[[#This Row],[Order Date]],"mmm-yyyy")</f>
        <v>Jul-2024</v>
      </c>
      <c r="S5993">
        <f>YEAR(SalesData[[#This Row],[Order Date]])*100 + MONTH(SalesData[[#This Row],[Order Date]])</f>
        <v>202407</v>
      </c>
    </row>
    <row r="5994" spans="1:19" x14ac:dyDescent="0.3">
      <c r="A5994" t="s">
        <v>10377</v>
      </c>
      <c r="B5994" s="3">
        <v>45496</v>
      </c>
      <c r="C5994" t="s">
        <v>10378</v>
      </c>
      <c r="D5994" t="s">
        <v>18</v>
      </c>
      <c r="E5994" t="s">
        <v>19</v>
      </c>
      <c r="F5994" t="s">
        <v>39</v>
      </c>
      <c r="G5994">
        <v>9</v>
      </c>
      <c r="H5994" s="5">
        <v>349.76</v>
      </c>
      <c r="I5994" s="5">
        <v>0.13</v>
      </c>
      <c r="J5994" s="5">
        <v>2738.6208000000001</v>
      </c>
      <c r="K5994" s="5">
        <v>260.3751769480632</v>
      </c>
      <c r="L5994">
        <f>YEAR(SalesData[Order Date])</f>
        <v>2024</v>
      </c>
      <c r="M5994">
        <f>MONTH(SalesData[Order Date])</f>
        <v>7</v>
      </c>
      <c r="N5994" t="str">
        <f>TEXT(SalesData[[#This Row],[Order Date]], "mmmm")</f>
        <v>July</v>
      </c>
      <c r="O5994" s="7">
        <f>IF(SalesData[Sales]=0,0,SalesData[Profit]/SalesData[Sales])</f>
        <v>9.5075293720132112E-2</v>
      </c>
      <c r="P5994" s="8">
        <f t="shared" si="93"/>
        <v>4.1298160008132561E-5</v>
      </c>
      <c r="Q5994" t="str">
        <f>IF(SalesData[[#This Row],[Discount]]&gt;0, "Yes", "No")</f>
        <v>Yes</v>
      </c>
      <c r="R5994" t="str">
        <f>TEXT(SalesData[[#This Row],[Order Date]],"mmm-yyyy")</f>
        <v>Jul-2024</v>
      </c>
      <c r="S5994">
        <f>YEAR(SalesData[[#This Row],[Order Date]])*100 + MONTH(SalesData[[#This Row],[Order Date]])</f>
        <v>202407</v>
      </c>
    </row>
    <row r="5995" spans="1:19" x14ac:dyDescent="0.3">
      <c r="A5995" t="s">
        <v>10407</v>
      </c>
      <c r="B5995" s="3">
        <v>45474</v>
      </c>
      <c r="C5995" t="s">
        <v>10408</v>
      </c>
      <c r="D5995" t="s">
        <v>13</v>
      </c>
      <c r="E5995" t="s">
        <v>26</v>
      </c>
      <c r="F5995" t="s">
        <v>20</v>
      </c>
      <c r="G5995">
        <v>8</v>
      </c>
      <c r="H5995" s="5">
        <v>41.95</v>
      </c>
      <c r="I5995" s="5">
        <v>0.06</v>
      </c>
      <c r="J5995" s="5">
        <v>315.464</v>
      </c>
      <c r="K5995" s="5">
        <v>87.885473582168046</v>
      </c>
      <c r="L5995">
        <f>YEAR(SalesData[Order Date])</f>
        <v>2024</v>
      </c>
      <c r="M5995">
        <f>MONTH(SalesData[Order Date])</f>
        <v>7</v>
      </c>
      <c r="N5995" t="str">
        <f>TEXT(SalesData[[#This Row],[Order Date]], "mmmm")</f>
        <v>July</v>
      </c>
      <c r="O5995" s="7">
        <f>IF(SalesData[Sales]=0,0,SalesData[Profit]/SalesData[Sales])</f>
        <v>0.27859113427258908</v>
      </c>
      <c r="P5995" s="8">
        <f t="shared" si="93"/>
        <v>1.7878426698450533E-4</v>
      </c>
      <c r="Q5995" t="str">
        <f>IF(SalesData[[#This Row],[Discount]]&gt;0, "Yes", "No")</f>
        <v>Yes</v>
      </c>
      <c r="R5995" t="str">
        <f>TEXT(SalesData[[#This Row],[Order Date]],"mmm-yyyy")</f>
        <v>Jul-2024</v>
      </c>
      <c r="S5995">
        <f>YEAR(SalesData[[#This Row],[Order Date]])*100 + MONTH(SalesData[[#This Row],[Order Date]])</f>
        <v>202407</v>
      </c>
    </row>
    <row r="5996" spans="1:19" x14ac:dyDescent="0.3">
      <c r="A5996" t="s">
        <v>10411</v>
      </c>
      <c r="B5996" s="3">
        <v>45490</v>
      </c>
      <c r="C5996" t="s">
        <v>10412</v>
      </c>
      <c r="D5996" t="s">
        <v>30</v>
      </c>
      <c r="E5996" t="s">
        <v>26</v>
      </c>
      <c r="F5996" t="s">
        <v>31</v>
      </c>
      <c r="G5996">
        <v>9</v>
      </c>
      <c r="H5996" s="5">
        <v>556.78</v>
      </c>
      <c r="I5996" s="5">
        <v>0.1</v>
      </c>
      <c r="J5996" s="5">
        <v>4509.9179999999997</v>
      </c>
      <c r="K5996" s="5">
        <v>409.89778839362299</v>
      </c>
      <c r="L5996">
        <f>YEAR(SalesData[Order Date])</f>
        <v>2024</v>
      </c>
      <c r="M5996">
        <f>MONTH(SalesData[Order Date])</f>
        <v>7</v>
      </c>
      <c r="N5996" t="str">
        <f>TEXT(SalesData[[#This Row],[Order Date]], "mmmm")</f>
        <v>July</v>
      </c>
      <c r="O5996" s="7">
        <f>IF(SalesData[Sales]=0,0,SalesData[Profit]/SalesData[Sales])</f>
        <v>9.088808009228172E-2</v>
      </c>
      <c r="P5996" s="8">
        <f t="shared" si="93"/>
        <v>1.9956016938667181E-5</v>
      </c>
      <c r="Q5996" t="str">
        <f>IF(SalesData[[#This Row],[Discount]]&gt;0, "Yes", "No")</f>
        <v>Yes</v>
      </c>
      <c r="R5996" t="str">
        <f>TEXT(SalesData[[#This Row],[Order Date]],"mmm-yyyy")</f>
        <v>Jul-2024</v>
      </c>
      <c r="S5996">
        <f>YEAR(SalesData[[#This Row],[Order Date]])*100 + MONTH(SalesData[[#This Row],[Order Date]])</f>
        <v>202407</v>
      </c>
    </row>
    <row r="5997" spans="1:19" x14ac:dyDescent="0.3">
      <c r="A5997" t="s">
        <v>10417</v>
      </c>
      <c r="B5997" s="3">
        <v>45485</v>
      </c>
      <c r="C5997" t="s">
        <v>10418</v>
      </c>
      <c r="D5997" t="s">
        <v>13</v>
      </c>
      <c r="E5997" t="s">
        <v>26</v>
      </c>
      <c r="F5997" t="s">
        <v>91</v>
      </c>
      <c r="G5997">
        <v>6</v>
      </c>
      <c r="H5997" s="5">
        <v>197.72</v>
      </c>
      <c r="I5997" s="5">
        <v>0.2</v>
      </c>
      <c r="J5997" s="5">
        <v>949.05600000000004</v>
      </c>
      <c r="K5997" s="5">
        <v>110.5623416101708</v>
      </c>
      <c r="L5997">
        <f>YEAR(SalesData[Order Date])</f>
        <v>2024</v>
      </c>
      <c r="M5997">
        <f>MONTH(SalesData[Order Date])</f>
        <v>7</v>
      </c>
      <c r="N5997" t="str">
        <f>TEXT(SalesData[[#This Row],[Order Date]], "mmmm")</f>
        <v>July</v>
      </c>
      <c r="O5997" s="7">
        <f>IF(SalesData[Sales]=0,0,SalesData[Profit]/SalesData[Sales])</f>
        <v>0.11649717362323277</v>
      </c>
      <c r="P5997" s="8">
        <f t="shared" si="93"/>
        <v>1.6858857643806057E-4</v>
      </c>
      <c r="Q5997" t="str">
        <f>IF(SalesData[[#This Row],[Discount]]&gt;0, "Yes", "No")</f>
        <v>Yes</v>
      </c>
      <c r="R5997" t="str">
        <f>TEXT(SalesData[[#This Row],[Order Date]],"mmm-yyyy")</f>
        <v>Jul-2024</v>
      </c>
      <c r="S5997">
        <f>YEAR(SalesData[[#This Row],[Order Date]])*100 + MONTH(SalesData[[#This Row],[Order Date]])</f>
        <v>202407</v>
      </c>
    </row>
    <row r="5998" spans="1:19" x14ac:dyDescent="0.3">
      <c r="A5998" t="s">
        <v>10423</v>
      </c>
      <c r="B5998" s="3">
        <v>45496</v>
      </c>
      <c r="C5998" t="s">
        <v>10424</v>
      </c>
      <c r="D5998" t="s">
        <v>23</v>
      </c>
      <c r="E5998" t="s">
        <v>19</v>
      </c>
      <c r="F5998" t="s">
        <v>34</v>
      </c>
      <c r="G5998">
        <v>2</v>
      </c>
      <c r="H5998" s="5">
        <v>108.89</v>
      </c>
      <c r="I5998" s="5">
        <v>7.0000000000000007E-2</v>
      </c>
      <c r="J5998" s="5">
        <v>202.53540000000001</v>
      </c>
      <c r="K5998" s="5">
        <v>58.545760937184397</v>
      </c>
      <c r="L5998">
        <f>YEAR(SalesData[Order Date])</f>
        <v>2024</v>
      </c>
      <c r="M5998">
        <f>MONTH(SalesData[Order Date])</f>
        <v>7</v>
      </c>
      <c r="N5998" t="str">
        <f>TEXT(SalesData[[#This Row],[Order Date]], "mmmm")</f>
        <v>July</v>
      </c>
      <c r="O5998" s="7">
        <f>IF(SalesData[Sales]=0,0,SalesData[Profit]/SalesData[Sales])</f>
        <v>0.28906433609721754</v>
      </c>
      <c r="P5998" s="8">
        <f t="shared" si="93"/>
        <v>3.214252915786574E-4</v>
      </c>
      <c r="Q5998" t="str">
        <f>IF(SalesData[[#This Row],[Discount]]&gt;0, "Yes", "No")</f>
        <v>Yes</v>
      </c>
      <c r="R5998" t="str">
        <f>TEXT(SalesData[[#This Row],[Order Date]],"mmm-yyyy")</f>
        <v>Jul-2024</v>
      </c>
      <c r="S5998">
        <f>YEAR(SalesData[[#This Row],[Order Date]])*100 + MONTH(SalesData[[#This Row],[Order Date]])</f>
        <v>202407</v>
      </c>
    </row>
    <row r="5999" spans="1:19" x14ac:dyDescent="0.3">
      <c r="A5999" t="s">
        <v>10461</v>
      </c>
      <c r="B5999" s="3">
        <v>45501</v>
      </c>
      <c r="C5999" t="s">
        <v>10462</v>
      </c>
      <c r="D5999" t="s">
        <v>30</v>
      </c>
      <c r="E5999" t="s">
        <v>26</v>
      </c>
      <c r="F5999" t="s">
        <v>62</v>
      </c>
      <c r="G5999">
        <v>4</v>
      </c>
      <c r="H5999" s="5">
        <v>455.47</v>
      </c>
      <c r="I5999" s="5">
        <v>0.21</v>
      </c>
      <c r="J5999" s="5">
        <v>1439.2852</v>
      </c>
      <c r="K5999" s="5">
        <v>160.24990195504611</v>
      </c>
      <c r="L5999">
        <f>YEAR(SalesData[Order Date])</f>
        <v>2024</v>
      </c>
      <c r="M5999">
        <f>MONTH(SalesData[Order Date])</f>
        <v>7</v>
      </c>
      <c r="N5999" t="str">
        <f>TEXT(SalesData[[#This Row],[Order Date]], "mmmm")</f>
        <v>July</v>
      </c>
      <c r="O5999" s="7">
        <f>IF(SalesData[Sales]=0,0,SalesData[Profit]/SalesData[Sales])</f>
        <v>0.11133992203563693</v>
      </c>
      <c r="P5999" s="8">
        <f t="shared" si="93"/>
        <v>1.1526554987156124E-4</v>
      </c>
      <c r="Q5999" t="str">
        <f>IF(SalesData[[#This Row],[Discount]]&gt;0, "Yes", "No")</f>
        <v>Yes</v>
      </c>
      <c r="R5999" t="str">
        <f>TEXT(SalesData[[#This Row],[Order Date]],"mmm-yyyy")</f>
        <v>Jul-2024</v>
      </c>
      <c r="S5999">
        <f>YEAR(SalesData[[#This Row],[Order Date]])*100 + MONTH(SalesData[[#This Row],[Order Date]])</f>
        <v>202407</v>
      </c>
    </row>
    <row r="6000" spans="1:19" x14ac:dyDescent="0.3">
      <c r="A6000" t="s">
        <v>10463</v>
      </c>
      <c r="B6000" s="3">
        <v>45475</v>
      </c>
      <c r="C6000" t="s">
        <v>4391</v>
      </c>
      <c r="D6000" t="s">
        <v>30</v>
      </c>
      <c r="E6000" t="s">
        <v>19</v>
      </c>
      <c r="F6000" t="s">
        <v>34</v>
      </c>
      <c r="G6000">
        <v>4</v>
      </c>
      <c r="H6000" s="5">
        <v>735.1</v>
      </c>
      <c r="I6000" s="5">
        <v>0.25</v>
      </c>
      <c r="J6000" s="5">
        <v>2205.3000000000002</v>
      </c>
      <c r="K6000" s="5">
        <v>246.36497763195689</v>
      </c>
      <c r="L6000">
        <f>YEAR(SalesData[Order Date])</f>
        <v>2024</v>
      </c>
      <c r="M6000">
        <f>MONTH(SalesData[Order Date])</f>
        <v>7</v>
      </c>
      <c r="N6000" t="str">
        <f>TEXT(SalesData[[#This Row],[Order Date]], "mmmm")</f>
        <v>July</v>
      </c>
      <c r="O6000" s="7">
        <f>IF(SalesData[Sales]=0,0,SalesData[Profit]/SalesData[Sales])</f>
        <v>0.11171494927309521</v>
      </c>
      <c r="P6000" s="8">
        <f t="shared" si="93"/>
        <v>8.5022445925724393E-5</v>
      </c>
      <c r="Q6000" t="str">
        <f>IF(SalesData[[#This Row],[Discount]]&gt;0, "Yes", "No")</f>
        <v>Yes</v>
      </c>
      <c r="R6000" t="str">
        <f>TEXT(SalesData[[#This Row],[Order Date]],"mmm-yyyy")</f>
        <v>Jul-2024</v>
      </c>
      <c r="S6000">
        <f>YEAR(SalesData[[#This Row],[Order Date]])*100 + MONTH(SalesData[[#This Row],[Order Date]])</f>
        <v>202407</v>
      </c>
    </row>
    <row r="6001" spans="1:19" x14ac:dyDescent="0.3">
      <c r="A6001" t="s">
        <v>10509</v>
      </c>
      <c r="B6001" s="3">
        <v>45483</v>
      </c>
      <c r="C6001" t="s">
        <v>10510</v>
      </c>
      <c r="D6001" t="s">
        <v>13</v>
      </c>
      <c r="E6001" t="s">
        <v>14</v>
      </c>
      <c r="F6001" t="s">
        <v>53</v>
      </c>
      <c r="G6001">
        <v>4</v>
      </c>
      <c r="H6001" s="5">
        <v>187.22</v>
      </c>
      <c r="I6001" s="5">
        <v>0.18</v>
      </c>
      <c r="J6001" s="5">
        <v>614.08160000000009</v>
      </c>
      <c r="K6001" s="5">
        <v>130.0681915879868</v>
      </c>
      <c r="L6001">
        <f>YEAR(SalesData[Order Date])</f>
        <v>2024</v>
      </c>
      <c r="M6001">
        <f>MONTH(SalesData[Order Date])</f>
        <v>7</v>
      </c>
      <c r="N6001" t="str">
        <f>TEXT(SalesData[[#This Row],[Order Date]], "mmmm")</f>
        <v>July</v>
      </c>
      <c r="O6001" s="7">
        <f>IF(SalesData[Sales]=0,0,SalesData[Profit]/SalesData[Sales])</f>
        <v>0.21180929633453727</v>
      </c>
      <c r="P6001" s="8">
        <f t="shared" si="93"/>
        <v>2.4035893601110991E-4</v>
      </c>
      <c r="Q6001" t="str">
        <f>IF(SalesData[[#This Row],[Discount]]&gt;0, "Yes", "No")</f>
        <v>Yes</v>
      </c>
      <c r="R6001" t="str">
        <f>TEXT(SalesData[[#This Row],[Order Date]],"mmm-yyyy")</f>
        <v>Jul-2024</v>
      </c>
      <c r="S6001">
        <f>YEAR(SalesData[[#This Row],[Order Date]])*100 + MONTH(SalesData[[#This Row],[Order Date]])</f>
        <v>202407</v>
      </c>
    </row>
    <row r="6002" spans="1:19" x14ac:dyDescent="0.3">
      <c r="A6002" t="s">
        <v>10534</v>
      </c>
      <c r="B6002" s="3">
        <v>45481</v>
      </c>
      <c r="C6002" t="s">
        <v>10535</v>
      </c>
      <c r="D6002" t="s">
        <v>23</v>
      </c>
      <c r="E6002" t="s">
        <v>26</v>
      </c>
      <c r="F6002" t="s">
        <v>44</v>
      </c>
      <c r="G6002">
        <v>6</v>
      </c>
      <c r="H6002" s="5">
        <v>743.53</v>
      </c>
      <c r="I6002" s="5">
        <v>0.28000000000000003</v>
      </c>
      <c r="J6002" s="5">
        <v>3212.0495999999998</v>
      </c>
      <c r="K6002" s="5">
        <v>542.28743508714012</v>
      </c>
      <c r="L6002">
        <f>YEAR(SalesData[Order Date])</f>
        <v>2024</v>
      </c>
      <c r="M6002">
        <f>MONTH(SalesData[Order Date])</f>
        <v>7</v>
      </c>
      <c r="N6002" t="str">
        <f>TEXT(SalesData[[#This Row],[Order Date]], "mmmm")</f>
        <v>July</v>
      </c>
      <c r="O6002" s="7">
        <f>IF(SalesData[Sales]=0,0,SalesData[Profit]/SalesData[Sales])</f>
        <v>0.16882909749810218</v>
      </c>
      <c r="P6002" s="8">
        <f t="shared" si="93"/>
        <v>6.2763663425371763E-5</v>
      </c>
      <c r="Q6002" t="str">
        <f>IF(SalesData[[#This Row],[Discount]]&gt;0, "Yes", "No")</f>
        <v>Yes</v>
      </c>
      <c r="R6002" t="str">
        <f>TEXT(SalesData[[#This Row],[Order Date]],"mmm-yyyy")</f>
        <v>Jul-2024</v>
      </c>
      <c r="S6002">
        <f>YEAR(SalesData[[#This Row],[Order Date]])*100 + MONTH(SalesData[[#This Row],[Order Date]])</f>
        <v>202407</v>
      </c>
    </row>
    <row r="6003" spans="1:19" x14ac:dyDescent="0.3">
      <c r="A6003" t="s">
        <v>10573</v>
      </c>
      <c r="B6003" s="3">
        <v>45501</v>
      </c>
      <c r="C6003" t="s">
        <v>10574</v>
      </c>
      <c r="D6003" t="s">
        <v>23</v>
      </c>
      <c r="E6003" t="s">
        <v>14</v>
      </c>
      <c r="F6003" t="s">
        <v>39</v>
      </c>
      <c r="G6003">
        <v>2</v>
      </c>
      <c r="H6003" s="5">
        <v>130.68</v>
      </c>
      <c r="I6003" s="5">
        <v>0.28999999999999998</v>
      </c>
      <c r="J6003" s="5">
        <v>185.56559999999999</v>
      </c>
      <c r="K6003" s="5">
        <v>27.114333720331921</v>
      </c>
      <c r="L6003">
        <f>YEAR(SalesData[Order Date])</f>
        <v>2024</v>
      </c>
      <c r="M6003">
        <f>MONTH(SalesData[Order Date])</f>
        <v>7</v>
      </c>
      <c r="N6003" t="str">
        <f>TEXT(SalesData[[#This Row],[Order Date]], "mmmm")</f>
        <v>July</v>
      </c>
      <c r="O6003" s="7">
        <f>IF(SalesData[Sales]=0,0,SalesData[Profit]/SalesData[Sales])</f>
        <v>0.14611724220616279</v>
      </c>
      <c r="P6003" s="8">
        <f t="shared" si="93"/>
        <v>1.1095806550352003E-3</v>
      </c>
      <c r="Q6003" t="str">
        <f>IF(SalesData[[#This Row],[Discount]]&gt;0, "Yes", "No")</f>
        <v>Yes</v>
      </c>
      <c r="R6003" t="str">
        <f>TEXT(SalesData[[#This Row],[Order Date]],"mmm-yyyy")</f>
        <v>Jul-2024</v>
      </c>
      <c r="S6003">
        <f>YEAR(SalesData[[#This Row],[Order Date]])*100 + MONTH(SalesData[[#This Row],[Order Date]])</f>
        <v>202407</v>
      </c>
    </row>
    <row r="6004" spans="1:19" x14ac:dyDescent="0.3">
      <c r="A6004" t="s">
        <v>10740</v>
      </c>
      <c r="B6004" s="3">
        <v>45494</v>
      </c>
      <c r="C6004" t="s">
        <v>10741</v>
      </c>
      <c r="D6004" t="s">
        <v>30</v>
      </c>
      <c r="E6004" t="s">
        <v>19</v>
      </c>
      <c r="F6004" t="s">
        <v>31</v>
      </c>
      <c r="G6004">
        <v>9</v>
      </c>
      <c r="H6004" s="5">
        <v>593.36</v>
      </c>
      <c r="I6004" s="5">
        <v>0.06</v>
      </c>
      <c r="J6004" s="5">
        <v>5019.8255999999992</v>
      </c>
      <c r="K6004" s="5">
        <v>879.27844763604026</v>
      </c>
      <c r="L6004">
        <f>YEAR(SalesData[Order Date])</f>
        <v>2024</v>
      </c>
      <c r="M6004">
        <f>MONTH(SalesData[Order Date])</f>
        <v>7</v>
      </c>
      <c r="N6004" t="str">
        <f>TEXT(SalesData[[#This Row],[Order Date]], "mmmm")</f>
        <v>July</v>
      </c>
      <c r="O6004" s="7">
        <f>IF(SalesData[Sales]=0,0,SalesData[Profit]/SalesData[Sales])</f>
        <v>0.17516115453015746</v>
      </c>
      <c r="P6004" s="8">
        <f t="shared" si="93"/>
        <v>1.123545009213069E-5</v>
      </c>
      <c r="Q6004" t="str">
        <f>IF(SalesData[[#This Row],[Discount]]&gt;0, "Yes", "No")</f>
        <v>Yes</v>
      </c>
      <c r="R6004" t="str">
        <f>TEXT(SalesData[[#This Row],[Order Date]],"mmm-yyyy")</f>
        <v>Jul-2024</v>
      </c>
      <c r="S6004">
        <f>YEAR(SalesData[[#This Row],[Order Date]])*100 + MONTH(SalesData[[#This Row],[Order Date]])</f>
        <v>202407</v>
      </c>
    </row>
    <row r="6005" spans="1:19" x14ac:dyDescent="0.3">
      <c r="A6005" t="s">
        <v>10758</v>
      </c>
      <c r="B6005" s="3">
        <v>45496</v>
      </c>
      <c r="C6005" t="s">
        <v>10759</v>
      </c>
      <c r="D6005" t="s">
        <v>30</v>
      </c>
      <c r="E6005" t="s">
        <v>14</v>
      </c>
      <c r="F6005" t="s">
        <v>34</v>
      </c>
      <c r="G6005">
        <v>6</v>
      </c>
      <c r="H6005" s="5">
        <v>956.5</v>
      </c>
      <c r="I6005" s="5">
        <v>0.12</v>
      </c>
      <c r="J6005" s="5">
        <v>5050.32</v>
      </c>
      <c r="K6005" s="5">
        <v>826.25797120515119</v>
      </c>
      <c r="L6005">
        <f>YEAR(SalesData[Order Date])</f>
        <v>2024</v>
      </c>
      <c r="M6005">
        <f>MONTH(SalesData[Order Date])</f>
        <v>7</v>
      </c>
      <c r="N6005" t="str">
        <f>TEXT(SalesData[[#This Row],[Order Date]], "mmmm")</f>
        <v>July</v>
      </c>
      <c r="O6005" s="7">
        <f>IF(SalesData[Sales]=0,0,SalesData[Profit]/SalesData[Sales])</f>
        <v>0.1636050727884869</v>
      </c>
      <c r="P6005" s="8">
        <f t="shared" si="93"/>
        <v>2.0909566126502874E-5</v>
      </c>
      <c r="Q6005" t="str">
        <f>IF(SalesData[[#This Row],[Discount]]&gt;0, "Yes", "No")</f>
        <v>Yes</v>
      </c>
      <c r="R6005" t="str">
        <f>TEXT(SalesData[[#This Row],[Order Date]],"mmm-yyyy")</f>
        <v>Jul-2024</v>
      </c>
      <c r="S6005">
        <f>YEAR(SalesData[[#This Row],[Order Date]])*100 + MONTH(SalesData[[#This Row],[Order Date]])</f>
        <v>202407</v>
      </c>
    </row>
    <row r="6006" spans="1:19" x14ac:dyDescent="0.3">
      <c r="A6006" t="s">
        <v>10826</v>
      </c>
      <c r="B6006" s="3">
        <v>45475</v>
      </c>
      <c r="C6006" t="s">
        <v>10827</v>
      </c>
      <c r="D6006" t="s">
        <v>18</v>
      </c>
      <c r="E6006" t="s">
        <v>14</v>
      </c>
      <c r="F6006" t="s">
        <v>62</v>
      </c>
      <c r="G6006">
        <v>3</v>
      </c>
      <c r="H6006" s="5">
        <v>903.63</v>
      </c>
      <c r="I6006" s="5">
        <v>0.24</v>
      </c>
      <c r="J6006" s="5">
        <v>2060.2764000000002</v>
      </c>
      <c r="K6006" s="5">
        <v>402.32959017251778</v>
      </c>
      <c r="L6006">
        <f>YEAR(SalesData[Order Date])</f>
        <v>2024</v>
      </c>
      <c r="M6006">
        <f>MONTH(SalesData[Order Date])</f>
        <v>7</v>
      </c>
      <c r="N6006" t="str">
        <f>TEXT(SalesData[[#This Row],[Order Date]], "mmmm")</f>
        <v>July</v>
      </c>
      <c r="O6006" s="7">
        <f>IF(SalesData[Sales]=0,0,SalesData[Profit]/SalesData[Sales])</f>
        <v>0.19527942472792376</v>
      </c>
      <c r="P6006" s="8">
        <f t="shared" si="93"/>
        <v>8.8531810586191251E-5</v>
      </c>
      <c r="Q6006" t="str">
        <f>IF(SalesData[[#This Row],[Discount]]&gt;0, "Yes", "No")</f>
        <v>Yes</v>
      </c>
      <c r="R6006" t="str">
        <f>TEXT(SalesData[[#This Row],[Order Date]],"mmm-yyyy")</f>
        <v>Jul-2024</v>
      </c>
      <c r="S6006">
        <f>YEAR(SalesData[[#This Row],[Order Date]])*100 + MONTH(SalesData[[#This Row],[Order Date]])</f>
        <v>202407</v>
      </c>
    </row>
    <row r="6007" spans="1:19" x14ac:dyDescent="0.3">
      <c r="A6007" t="s">
        <v>10836</v>
      </c>
      <c r="B6007" s="3">
        <v>45492</v>
      </c>
      <c r="C6007" t="s">
        <v>10837</v>
      </c>
      <c r="D6007" t="s">
        <v>30</v>
      </c>
      <c r="E6007" t="s">
        <v>14</v>
      </c>
      <c r="F6007" t="s">
        <v>20</v>
      </c>
      <c r="G6007">
        <v>5</v>
      </c>
      <c r="H6007" s="5">
        <v>911.05</v>
      </c>
      <c r="I6007" s="5">
        <v>0.14000000000000001</v>
      </c>
      <c r="J6007" s="5">
        <v>3917.5149999999999</v>
      </c>
      <c r="K6007" s="5">
        <v>481.88108430483061</v>
      </c>
      <c r="L6007">
        <f>YEAR(SalesData[Order Date])</f>
        <v>2024</v>
      </c>
      <c r="M6007">
        <f>MONTH(SalesData[Order Date])</f>
        <v>7</v>
      </c>
      <c r="N6007" t="str">
        <f>TEXT(SalesData[[#This Row],[Order Date]], "mmmm")</f>
        <v>July</v>
      </c>
      <c r="O6007" s="7">
        <f>IF(SalesData[Sales]=0,0,SalesData[Profit]/SalesData[Sales])</f>
        <v>0.12300682557816131</v>
      </c>
      <c r="P6007" s="8">
        <f t="shared" si="93"/>
        <v>3.0733768728390323E-5</v>
      </c>
      <c r="Q6007" t="str">
        <f>IF(SalesData[[#This Row],[Discount]]&gt;0, "Yes", "No")</f>
        <v>Yes</v>
      </c>
      <c r="R6007" t="str">
        <f>TEXT(SalesData[[#This Row],[Order Date]],"mmm-yyyy")</f>
        <v>Jul-2024</v>
      </c>
      <c r="S6007">
        <f>YEAR(SalesData[[#This Row],[Order Date]])*100 + MONTH(SalesData[[#This Row],[Order Date]])</f>
        <v>202407</v>
      </c>
    </row>
    <row r="6008" spans="1:19" x14ac:dyDescent="0.3">
      <c r="A6008" t="s">
        <v>10863</v>
      </c>
      <c r="B6008" s="3">
        <v>45477</v>
      </c>
      <c r="C6008" t="s">
        <v>10864</v>
      </c>
      <c r="D6008" t="s">
        <v>23</v>
      </c>
      <c r="E6008" t="s">
        <v>26</v>
      </c>
      <c r="F6008" t="s">
        <v>27</v>
      </c>
      <c r="G6008">
        <v>5</v>
      </c>
      <c r="H6008" s="5">
        <v>832.19</v>
      </c>
      <c r="I6008" s="5">
        <v>0.21</v>
      </c>
      <c r="J6008" s="5">
        <v>3287.1505000000011</v>
      </c>
      <c r="K6008" s="5">
        <v>477.86015211989837</v>
      </c>
      <c r="L6008">
        <f>YEAR(SalesData[Order Date])</f>
        <v>2024</v>
      </c>
      <c r="M6008">
        <f>MONTH(SalesData[Order Date])</f>
        <v>7</v>
      </c>
      <c r="N6008" t="str">
        <f>TEXT(SalesData[[#This Row],[Order Date]], "mmmm")</f>
        <v>July</v>
      </c>
      <c r="O6008" s="7">
        <f>IF(SalesData[Sales]=0,0,SalesData[Profit]/SalesData[Sales])</f>
        <v>0.14537215503820047</v>
      </c>
      <c r="P6008" s="8">
        <f t="shared" si="93"/>
        <v>5.0469243802497018E-5</v>
      </c>
      <c r="Q6008" t="str">
        <f>IF(SalesData[[#This Row],[Discount]]&gt;0, "Yes", "No")</f>
        <v>Yes</v>
      </c>
      <c r="R6008" t="str">
        <f>TEXT(SalesData[[#This Row],[Order Date]],"mmm-yyyy")</f>
        <v>Jul-2024</v>
      </c>
      <c r="S6008">
        <f>YEAR(SalesData[[#This Row],[Order Date]])*100 + MONTH(SalesData[[#This Row],[Order Date]])</f>
        <v>202407</v>
      </c>
    </row>
    <row r="6009" spans="1:19" x14ac:dyDescent="0.3">
      <c r="A6009" t="s">
        <v>10933</v>
      </c>
      <c r="B6009" s="3">
        <v>45494</v>
      </c>
      <c r="C6009" t="s">
        <v>10934</v>
      </c>
      <c r="D6009" t="s">
        <v>13</v>
      </c>
      <c r="E6009" t="s">
        <v>26</v>
      </c>
      <c r="F6009" t="s">
        <v>34</v>
      </c>
      <c r="G6009">
        <v>6</v>
      </c>
      <c r="H6009" s="5">
        <v>56.61</v>
      </c>
      <c r="I6009" s="5">
        <v>0.14000000000000001</v>
      </c>
      <c r="J6009" s="5">
        <v>292.10759999999999</v>
      </c>
      <c r="K6009" s="5">
        <v>31.60075971798517</v>
      </c>
      <c r="L6009">
        <f>YEAR(SalesData[Order Date])</f>
        <v>2024</v>
      </c>
      <c r="M6009">
        <f>MONTH(SalesData[Order Date])</f>
        <v>7</v>
      </c>
      <c r="N6009" t="str">
        <f>TEXT(SalesData[[#This Row],[Order Date]], "mmmm")</f>
        <v>July</v>
      </c>
      <c r="O6009" s="7">
        <f>IF(SalesData[Sales]=0,0,SalesData[Profit]/SalesData[Sales])</f>
        <v>0.10818191556120133</v>
      </c>
      <c r="P6009" s="8">
        <f t="shared" si="93"/>
        <v>4.1217688276511816E-4</v>
      </c>
      <c r="Q6009" t="str">
        <f>IF(SalesData[[#This Row],[Discount]]&gt;0, "Yes", "No")</f>
        <v>Yes</v>
      </c>
      <c r="R6009" t="str">
        <f>TEXT(SalesData[[#This Row],[Order Date]],"mmm-yyyy")</f>
        <v>Jul-2024</v>
      </c>
      <c r="S6009">
        <f>YEAR(SalesData[[#This Row],[Order Date]])*100 + MONTH(SalesData[[#This Row],[Order Date]])</f>
        <v>202407</v>
      </c>
    </row>
    <row r="6010" spans="1:19" x14ac:dyDescent="0.3">
      <c r="A6010" t="s">
        <v>10953</v>
      </c>
      <c r="B6010" s="3">
        <v>45486</v>
      </c>
      <c r="C6010" t="s">
        <v>10954</v>
      </c>
      <c r="D6010" t="s">
        <v>30</v>
      </c>
      <c r="E6010" t="s">
        <v>26</v>
      </c>
      <c r="F6010" t="s">
        <v>91</v>
      </c>
      <c r="G6010">
        <v>2</v>
      </c>
      <c r="H6010" s="5">
        <v>455.66</v>
      </c>
      <c r="I6010" s="5">
        <v>0.06</v>
      </c>
      <c r="J6010" s="5">
        <v>856.64080000000001</v>
      </c>
      <c r="K6010" s="5">
        <v>245.396833663021</v>
      </c>
      <c r="L6010">
        <f>YEAR(SalesData[Order Date])</f>
        <v>2024</v>
      </c>
      <c r="M6010">
        <f>MONTH(SalesData[Order Date])</f>
        <v>7</v>
      </c>
      <c r="N6010" t="str">
        <f>TEXT(SalesData[[#This Row],[Order Date]], "mmmm")</f>
        <v>July</v>
      </c>
      <c r="O6010" s="7">
        <f>IF(SalesData[Sales]=0,0,SalesData[Profit]/SalesData[Sales])</f>
        <v>0.28646409751090657</v>
      </c>
      <c r="P6010" s="8">
        <f t="shared" si="93"/>
        <v>6.5838563841460733E-5</v>
      </c>
      <c r="Q6010" t="str">
        <f>IF(SalesData[[#This Row],[Discount]]&gt;0, "Yes", "No")</f>
        <v>Yes</v>
      </c>
      <c r="R6010" t="str">
        <f>TEXT(SalesData[[#This Row],[Order Date]],"mmm-yyyy")</f>
        <v>Jul-2024</v>
      </c>
      <c r="S6010">
        <f>YEAR(SalesData[[#This Row],[Order Date]])*100 + MONTH(SalesData[[#This Row],[Order Date]])</f>
        <v>202407</v>
      </c>
    </row>
    <row r="6011" spans="1:19" x14ac:dyDescent="0.3">
      <c r="A6011" t="s">
        <v>10980</v>
      </c>
      <c r="B6011" s="3">
        <v>45490</v>
      </c>
      <c r="C6011" t="s">
        <v>10981</v>
      </c>
      <c r="D6011" t="s">
        <v>18</v>
      </c>
      <c r="E6011" t="s">
        <v>26</v>
      </c>
      <c r="F6011" t="s">
        <v>27</v>
      </c>
      <c r="G6011">
        <v>8</v>
      </c>
      <c r="H6011" s="5">
        <v>845.89</v>
      </c>
      <c r="I6011" s="5">
        <v>0.06</v>
      </c>
      <c r="J6011" s="5">
        <v>6361.0927999999994</v>
      </c>
      <c r="K6011" s="5">
        <v>464.40117641884848</v>
      </c>
      <c r="L6011">
        <f>YEAR(SalesData[Order Date])</f>
        <v>2024</v>
      </c>
      <c r="M6011">
        <f>MONTH(SalesData[Order Date])</f>
        <v>7</v>
      </c>
      <c r="N6011" t="str">
        <f>TEXT(SalesData[[#This Row],[Order Date]], "mmmm")</f>
        <v>July</v>
      </c>
      <c r="O6011" s="7">
        <f>IF(SalesData[Sales]=0,0,SalesData[Profit]/SalesData[Sales])</f>
        <v>7.3006508633052566E-2</v>
      </c>
      <c r="P6011" s="8">
        <f t="shared" si="93"/>
        <v>8.8664010686968756E-6</v>
      </c>
      <c r="Q6011" t="str">
        <f>IF(SalesData[[#This Row],[Discount]]&gt;0, "Yes", "No")</f>
        <v>Yes</v>
      </c>
      <c r="R6011" t="str">
        <f>TEXT(SalesData[[#This Row],[Order Date]],"mmm-yyyy")</f>
        <v>Jul-2024</v>
      </c>
      <c r="S6011">
        <f>YEAR(SalesData[[#This Row],[Order Date]])*100 + MONTH(SalesData[[#This Row],[Order Date]])</f>
        <v>202407</v>
      </c>
    </row>
    <row r="6012" spans="1:19" x14ac:dyDescent="0.3">
      <c r="A6012" t="s">
        <v>10993</v>
      </c>
      <c r="B6012" s="3">
        <v>45504</v>
      </c>
      <c r="C6012" t="s">
        <v>10994</v>
      </c>
      <c r="D6012" t="s">
        <v>18</v>
      </c>
      <c r="E6012" t="s">
        <v>14</v>
      </c>
      <c r="F6012" t="s">
        <v>39</v>
      </c>
      <c r="G6012">
        <v>9</v>
      </c>
      <c r="H6012" s="5">
        <v>415.79</v>
      </c>
      <c r="I6012" s="5">
        <v>0.1</v>
      </c>
      <c r="J6012" s="5">
        <v>3367.8989999999999</v>
      </c>
      <c r="K6012" s="5">
        <v>184.28606547537149</v>
      </c>
      <c r="L6012">
        <f>YEAR(SalesData[Order Date])</f>
        <v>2024</v>
      </c>
      <c r="M6012">
        <f>MONTH(SalesData[Order Date])</f>
        <v>7</v>
      </c>
      <c r="N6012" t="str">
        <f>TEXT(SalesData[[#This Row],[Order Date]], "mmmm")</f>
        <v>July</v>
      </c>
      <c r="O6012" s="7">
        <f>IF(SalesData[Sales]=0,0,SalesData[Profit]/SalesData[Sales])</f>
        <v>5.4718406185984642E-2</v>
      </c>
      <c r="P6012" s="8">
        <f t="shared" si="93"/>
        <v>2.6722891630657571E-5</v>
      </c>
      <c r="Q6012" t="str">
        <f>IF(SalesData[[#This Row],[Discount]]&gt;0, "Yes", "No")</f>
        <v>Yes</v>
      </c>
      <c r="R6012" t="str">
        <f>TEXT(SalesData[[#This Row],[Order Date]],"mmm-yyyy")</f>
        <v>Jul-2024</v>
      </c>
      <c r="S6012">
        <f>YEAR(SalesData[[#This Row],[Order Date]])*100 + MONTH(SalesData[[#This Row],[Order Date]])</f>
        <v>202407</v>
      </c>
    </row>
    <row r="6013" spans="1:19" x14ac:dyDescent="0.3">
      <c r="A6013" t="s">
        <v>11012</v>
      </c>
      <c r="B6013" s="3">
        <v>45496</v>
      </c>
      <c r="C6013" t="s">
        <v>11013</v>
      </c>
      <c r="D6013" t="s">
        <v>13</v>
      </c>
      <c r="E6013" t="s">
        <v>19</v>
      </c>
      <c r="F6013" t="s">
        <v>34</v>
      </c>
      <c r="G6013">
        <v>8</v>
      </c>
      <c r="H6013" s="5">
        <v>951.57</v>
      </c>
      <c r="I6013" s="5">
        <v>0.06</v>
      </c>
      <c r="J6013" s="5">
        <v>7155.8064000000004</v>
      </c>
      <c r="K6013" s="5">
        <v>1664.2933084963449</v>
      </c>
      <c r="L6013">
        <f>YEAR(SalesData[Order Date])</f>
        <v>2024</v>
      </c>
      <c r="M6013">
        <f>MONTH(SalesData[Order Date])</f>
        <v>7</v>
      </c>
      <c r="N6013" t="str">
        <f>TEXT(SalesData[[#This Row],[Order Date]], "mmmm")</f>
        <v>July</v>
      </c>
      <c r="O6013" s="7">
        <f>IF(SalesData[Sales]=0,0,SalesData[Profit]/SalesData[Sales])</f>
        <v>0.23257942088767869</v>
      </c>
      <c r="P6013" s="8">
        <f t="shared" si="93"/>
        <v>7.8817112771524952E-6</v>
      </c>
      <c r="Q6013" t="str">
        <f>IF(SalesData[[#This Row],[Discount]]&gt;0, "Yes", "No")</f>
        <v>Yes</v>
      </c>
      <c r="R6013" t="str">
        <f>TEXT(SalesData[[#This Row],[Order Date]],"mmm-yyyy")</f>
        <v>Jul-2024</v>
      </c>
      <c r="S6013">
        <f>YEAR(SalesData[[#This Row],[Order Date]])*100 + MONTH(SalesData[[#This Row],[Order Date]])</f>
        <v>202407</v>
      </c>
    </row>
    <row r="6014" spans="1:19" x14ac:dyDescent="0.3">
      <c r="A6014" t="s">
        <v>11038</v>
      </c>
      <c r="B6014" s="3">
        <v>45497</v>
      </c>
      <c r="C6014" t="s">
        <v>11039</v>
      </c>
      <c r="D6014" t="s">
        <v>18</v>
      </c>
      <c r="E6014" t="s">
        <v>14</v>
      </c>
      <c r="F6014" t="s">
        <v>91</v>
      </c>
      <c r="G6014">
        <v>2</v>
      </c>
      <c r="H6014" s="5">
        <v>466.46</v>
      </c>
      <c r="I6014" s="5">
        <v>0.13</v>
      </c>
      <c r="J6014" s="5">
        <v>811.6404</v>
      </c>
      <c r="K6014" s="5">
        <v>142.55743817511879</v>
      </c>
      <c r="L6014">
        <f>YEAR(SalesData[Order Date])</f>
        <v>2024</v>
      </c>
      <c r="M6014">
        <f>MONTH(SalesData[Order Date])</f>
        <v>7</v>
      </c>
      <c r="N6014" t="str">
        <f>TEXT(SalesData[[#This Row],[Order Date]], "mmmm")</f>
        <v>July</v>
      </c>
      <c r="O6014" s="7">
        <f>IF(SalesData[Sales]=0,0,SalesData[Profit]/SalesData[Sales])</f>
        <v>0.17564113143593985</v>
      </c>
      <c r="P6014" s="8">
        <f t="shared" si="93"/>
        <v>1.3934742528834198E-4</v>
      </c>
      <c r="Q6014" t="str">
        <f>IF(SalesData[[#This Row],[Discount]]&gt;0, "Yes", "No")</f>
        <v>Yes</v>
      </c>
      <c r="R6014" t="str">
        <f>TEXT(SalesData[[#This Row],[Order Date]],"mmm-yyyy")</f>
        <v>Jul-2024</v>
      </c>
      <c r="S6014">
        <f>YEAR(SalesData[[#This Row],[Order Date]])*100 + MONTH(SalesData[[#This Row],[Order Date]])</f>
        <v>202407</v>
      </c>
    </row>
    <row r="6015" spans="1:19" x14ac:dyDescent="0.3">
      <c r="A6015" t="s">
        <v>11054</v>
      </c>
      <c r="B6015" s="3">
        <v>45478</v>
      </c>
      <c r="C6015" t="s">
        <v>11055</v>
      </c>
      <c r="D6015" t="s">
        <v>13</v>
      </c>
      <c r="E6015" t="s">
        <v>14</v>
      </c>
      <c r="F6015" t="s">
        <v>91</v>
      </c>
      <c r="G6015">
        <v>8</v>
      </c>
      <c r="H6015" s="5">
        <v>846.63</v>
      </c>
      <c r="I6015" s="5">
        <v>0.28999999999999998</v>
      </c>
      <c r="J6015" s="5">
        <v>4808.8584000000001</v>
      </c>
      <c r="K6015" s="5">
        <v>605.46638309538764</v>
      </c>
      <c r="L6015">
        <f>YEAR(SalesData[Order Date])</f>
        <v>2024</v>
      </c>
      <c r="M6015">
        <f>MONTH(SalesData[Order Date])</f>
        <v>7</v>
      </c>
      <c r="N6015" t="str">
        <f>TEXT(SalesData[[#This Row],[Order Date]], "mmmm")</f>
        <v>July</v>
      </c>
      <c r="O6015" s="7">
        <f>IF(SalesData[Sales]=0,0,SalesData[Profit]/SalesData[Sales])</f>
        <v>0.12590646942222039</v>
      </c>
      <c r="P6015" s="8">
        <f t="shared" si="93"/>
        <v>4.2816814901432735E-5</v>
      </c>
      <c r="Q6015" t="str">
        <f>IF(SalesData[[#This Row],[Discount]]&gt;0, "Yes", "No")</f>
        <v>Yes</v>
      </c>
      <c r="R6015" t="str">
        <f>TEXT(SalesData[[#This Row],[Order Date]],"mmm-yyyy")</f>
        <v>Jul-2024</v>
      </c>
      <c r="S6015">
        <f>YEAR(SalesData[[#This Row],[Order Date]])*100 + MONTH(SalesData[[#This Row],[Order Date]])</f>
        <v>202407</v>
      </c>
    </row>
    <row r="6016" spans="1:19" x14ac:dyDescent="0.3">
      <c r="A6016" t="s">
        <v>11056</v>
      </c>
      <c r="B6016" s="3">
        <v>45479</v>
      </c>
      <c r="C6016" t="s">
        <v>6018</v>
      </c>
      <c r="D6016" t="s">
        <v>23</v>
      </c>
      <c r="E6016" t="s">
        <v>19</v>
      </c>
      <c r="F6016" t="s">
        <v>91</v>
      </c>
      <c r="G6016">
        <v>3</v>
      </c>
      <c r="H6016" s="5">
        <v>299.39999999999998</v>
      </c>
      <c r="I6016" s="5">
        <v>0.14000000000000001</v>
      </c>
      <c r="J6016" s="5">
        <v>772.45199999999988</v>
      </c>
      <c r="K6016" s="5">
        <v>80.594883429504435</v>
      </c>
      <c r="L6016">
        <f>YEAR(SalesData[Order Date])</f>
        <v>2024</v>
      </c>
      <c r="M6016">
        <f>MONTH(SalesData[Order Date])</f>
        <v>7</v>
      </c>
      <c r="N6016" t="str">
        <f>TEXT(SalesData[[#This Row],[Order Date]], "mmmm")</f>
        <v>July</v>
      </c>
      <c r="O6016" s="7">
        <f>IF(SalesData[Sales]=0,0,SalesData[Profit]/SalesData[Sales])</f>
        <v>0.10433642922732345</v>
      </c>
      <c r="P6016" s="8">
        <f t="shared" si="93"/>
        <v>1.5586729013582725E-4</v>
      </c>
      <c r="Q6016" t="str">
        <f>IF(SalesData[[#This Row],[Discount]]&gt;0, "Yes", "No")</f>
        <v>Yes</v>
      </c>
      <c r="R6016" t="str">
        <f>TEXT(SalesData[[#This Row],[Order Date]],"mmm-yyyy")</f>
        <v>Jul-2024</v>
      </c>
      <c r="S6016">
        <f>YEAR(SalesData[[#This Row],[Order Date]])*100 + MONTH(SalesData[[#This Row],[Order Date]])</f>
        <v>202407</v>
      </c>
    </row>
    <row r="6017" spans="1:19" x14ac:dyDescent="0.3">
      <c r="A6017" t="s">
        <v>11113</v>
      </c>
      <c r="B6017" s="3">
        <v>45483</v>
      </c>
      <c r="C6017" t="s">
        <v>11114</v>
      </c>
      <c r="D6017" t="s">
        <v>30</v>
      </c>
      <c r="E6017" t="s">
        <v>26</v>
      </c>
      <c r="F6017" t="s">
        <v>31</v>
      </c>
      <c r="G6017">
        <v>9</v>
      </c>
      <c r="H6017" s="5">
        <v>434.54</v>
      </c>
      <c r="I6017" s="5">
        <v>0.06</v>
      </c>
      <c r="J6017" s="5">
        <v>3676.2084</v>
      </c>
      <c r="K6017" s="5">
        <v>1018.882599902276</v>
      </c>
      <c r="L6017">
        <f>YEAR(SalesData[Order Date])</f>
        <v>2024</v>
      </c>
      <c r="M6017">
        <f>MONTH(SalesData[Order Date])</f>
        <v>7</v>
      </c>
      <c r="N6017" t="str">
        <f>TEXT(SalesData[[#This Row],[Order Date]], "mmmm")</f>
        <v>July</v>
      </c>
      <c r="O6017" s="7">
        <f>IF(SalesData[Sales]=0,0,SalesData[Profit]/SalesData[Sales])</f>
        <v>0.2771558325970519</v>
      </c>
      <c r="P6017" s="8">
        <f t="shared" si="93"/>
        <v>1.534189411024685E-5</v>
      </c>
      <c r="Q6017" t="str">
        <f>IF(SalesData[[#This Row],[Discount]]&gt;0, "Yes", "No")</f>
        <v>Yes</v>
      </c>
      <c r="R6017" t="str">
        <f>TEXT(SalesData[[#This Row],[Order Date]],"mmm-yyyy")</f>
        <v>Jul-2024</v>
      </c>
      <c r="S6017">
        <f>YEAR(SalesData[[#This Row],[Order Date]])*100 + MONTH(SalesData[[#This Row],[Order Date]])</f>
        <v>202407</v>
      </c>
    </row>
    <row r="6018" spans="1:19" x14ac:dyDescent="0.3">
      <c r="A6018" t="s">
        <v>11275</v>
      </c>
      <c r="B6018" s="3">
        <v>45477</v>
      </c>
      <c r="C6018" t="s">
        <v>11276</v>
      </c>
      <c r="D6018" t="s">
        <v>30</v>
      </c>
      <c r="E6018" t="s">
        <v>19</v>
      </c>
      <c r="F6018" t="s">
        <v>20</v>
      </c>
      <c r="G6018">
        <v>1</v>
      </c>
      <c r="H6018" s="5">
        <v>575.17999999999995</v>
      </c>
      <c r="I6018" s="5">
        <v>0.25</v>
      </c>
      <c r="J6018" s="5">
        <v>431.38499999999999</v>
      </c>
      <c r="K6018" s="5">
        <v>77.375120055601428</v>
      </c>
      <c r="L6018">
        <f>YEAR(SalesData[Order Date])</f>
        <v>2024</v>
      </c>
      <c r="M6018">
        <f>MONTH(SalesData[Order Date])</f>
        <v>7</v>
      </c>
      <c r="N6018" t="str">
        <f>TEXT(SalesData[[#This Row],[Order Date]], "mmmm")</f>
        <v>July</v>
      </c>
      <c r="O6018" s="7">
        <f>IF(SalesData[Sales]=0,0,SalesData[Profit]/SalesData[Sales])</f>
        <v>0.17936441938315295</v>
      </c>
      <c r="P6018" s="8">
        <f t="shared" ref="P6018:P6081" si="94">IF(H:H*G:G=0, 0, (I:I/(H:H*G:G)))</f>
        <v>4.3464654542925695E-4</v>
      </c>
      <c r="Q6018" t="str">
        <f>IF(SalesData[[#This Row],[Discount]]&gt;0, "Yes", "No")</f>
        <v>Yes</v>
      </c>
      <c r="R6018" t="str">
        <f>TEXT(SalesData[[#This Row],[Order Date]],"mmm-yyyy")</f>
        <v>Jul-2024</v>
      </c>
      <c r="S6018">
        <f>YEAR(SalesData[[#This Row],[Order Date]])*100 + MONTH(SalesData[[#This Row],[Order Date]])</f>
        <v>202407</v>
      </c>
    </row>
    <row r="6019" spans="1:19" x14ac:dyDescent="0.3">
      <c r="A6019" t="s">
        <v>11289</v>
      </c>
      <c r="B6019" s="3">
        <v>45503</v>
      </c>
      <c r="C6019" t="s">
        <v>11290</v>
      </c>
      <c r="D6019" t="s">
        <v>23</v>
      </c>
      <c r="E6019" t="s">
        <v>19</v>
      </c>
      <c r="F6019" t="s">
        <v>15</v>
      </c>
      <c r="G6019">
        <v>6</v>
      </c>
      <c r="H6019" s="5">
        <v>667.12</v>
      </c>
      <c r="I6019" s="5">
        <v>0.15</v>
      </c>
      <c r="J6019" s="5">
        <v>3402.3119999999999</v>
      </c>
      <c r="K6019" s="5">
        <v>954.08729741703553</v>
      </c>
      <c r="L6019">
        <f>YEAR(SalesData[Order Date])</f>
        <v>2024</v>
      </c>
      <c r="M6019">
        <f>MONTH(SalesData[Order Date])</f>
        <v>7</v>
      </c>
      <c r="N6019" t="str">
        <f>TEXT(SalesData[[#This Row],[Order Date]], "mmmm")</f>
        <v>July</v>
      </c>
      <c r="O6019" s="7">
        <f>IF(SalesData[Sales]=0,0,SalesData[Profit]/SalesData[Sales])</f>
        <v>0.28042322321322549</v>
      </c>
      <c r="P6019" s="8">
        <f t="shared" si="94"/>
        <v>3.7474517328216812E-5</v>
      </c>
      <c r="Q6019" t="str">
        <f>IF(SalesData[[#This Row],[Discount]]&gt;0, "Yes", "No")</f>
        <v>Yes</v>
      </c>
      <c r="R6019" t="str">
        <f>TEXT(SalesData[[#This Row],[Order Date]],"mmm-yyyy")</f>
        <v>Jul-2024</v>
      </c>
      <c r="S6019">
        <f>YEAR(SalesData[[#This Row],[Order Date]])*100 + MONTH(SalesData[[#This Row],[Order Date]])</f>
        <v>202407</v>
      </c>
    </row>
    <row r="6020" spans="1:19" x14ac:dyDescent="0.3">
      <c r="A6020" t="s">
        <v>11383</v>
      </c>
      <c r="B6020" s="3">
        <v>45479</v>
      </c>
      <c r="C6020" t="s">
        <v>11384</v>
      </c>
      <c r="D6020" t="s">
        <v>23</v>
      </c>
      <c r="E6020" t="s">
        <v>19</v>
      </c>
      <c r="F6020" t="s">
        <v>20</v>
      </c>
      <c r="G6020">
        <v>4</v>
      </c>
      <c r="H6020" s="5">
        <v>598.78</v>
      </c>
      <c r="I6020" s="5">
        <v>0.02</v>
      </c>
      <c r="J6020" s="5">
        <v>2347.2175999999999</v>
      </c>
      <c r="K6020" s="5">
        <v>694.49456235102707</v>
      </c>
      <c r="L6020">
        <f>YEAR(SalesData[Order Date])</f>
        <v>2024</v>
      </c>
      <c r="M6020">
        <f>MONTH(SalesData[Order Date])</f>
        <v>7</v>
      </c>
      <c r="N6020" t="str">
        <f>TEXT(SalesData[[#This Row],[Order Date]], "mmmm")</f>
        <v>July</v>
      </c>
      <c r="O6020" s="7">
        <f>IF(SalesData[Sales]=0,0,SalesData[Profit]/SalesData[Sales])</f>
        <v>0.29587992282906667</v>
      </c>
      <c r="P6020" s="8">
        <f t="shared" si="94"/>
        <v>8.3503123016800827E-6</v>
      </c>
      <c r="Q6020" t="str">
        <f>IF(SalesData[[#This Row],[Discount]]&gt;0, "Yes", "No")</f>
        <v>Yes</v>
      </c>
      <c r="R6020" t="str">
        <f>TEXT(SalesData[[#This Row],[Order Date]],"mmm-yyyy")</f>
        <v>Jul-2024</v>
      </c>
      <c r="S6020">
        <f>YEAR(SalesData[[#This Row],[Order Date]])*100 + MONTH(SalesData[[#This Row],[Order Date]])</f>
        <v>202407</v>
      </c>
    </row>
    <row r="6021" spans="1:19" x14ac:dyDescent="0.3">
      <c r="A6021" t="s">
        <v>11449</v>
      </c>
      <c r="B6021" s="3">
        <v>45492</v>
      </c>
      <c r="C6021" t="s">
        <v>11450</v>
      </c>
      <c r="D6021" t="s">
        <v>30</v>
      </c>
      <c r="E6021" t="s">
        <v>26</v>
      </c>
      <c r="F6021" t="s">
        <v>53</v>
      </c>
      <c r="G6021">
        <v>9</v>
      </c>
      <c r="H6021" s="5">
        <v>145.26</v>
      </c>
      <c r="I6021" s="5">
        <v>0.19</v>
      </c>
      <c r="J6021" s="5">
        <v>1058.9454000000001</v>
      </c>
      <c r="K6021" s="5">
        <v>100.1309290079809</v>
      </c>
      <c r="L6021">
        <f>YEAR(SalesData[Order Date])</f>
        <v>2024</v>
      </c>
      <c r="M6021">
        <f>MONTH(SalesData[Order Date])</f>
        <v>7</v>
      </c>
      <c r="N6021" t="str">
        <f>TEXT(SalesData[[#This Row],[Order Date]], "mmmm")</f>
        <v>July</v>
      </c>
      <c r="O6021" s="7">
        <f>IF(SalesData[Sales]=0,0,SalesData[Profit]/SalesData[Sales])</f>
        <v>9.4557216083077461E-2</v>
      </c>
      <c r="P6021" s="8">
        <f t="shared" si="94"/>
        <v>1.4533327214037665E-4</v>
      </c>
      <c r="Q6021" t="str">
        <f>IF(SalesData[[#This Row],[Discount]]&gt;0, "Yes", "No")</f>
        <v>Yes</v>
      </c>
      <c r="R6021" t="str">
        <f>TEXT(SalesData[[#This Row],[Order Date]],"mmm-yyyy")</f>
        <v>Jul-2024</v>
      </c>
      <c r="S6021">
        <f>YEAR(SalesData[[#This Row],[Order Date]])*100 + MONTH(SalesData[[#This Row],[Order Date]])</f>
        <v>202407</v>
      </c>
    </row>
    <row r="6022" spans="1:19" x14ac:dyDescent="0.3">
      <c r="A6022" t="s">
        <v>11465</v>
      </c>
      <c r="B6022" s="3">
        <v>45484</v>
      </c>
      <c r="C6022" t="s">
        <v>11466</v>
      </c>
      <c r="D6022" t="s">
        <v>23</v>
      </c>
      <c r="E6022" t="s">
        <v>19</v>
      </c>
      <c r="F6022" t="s">
        <v>53</v>
      </c>
      <c r="G6022">
        <v>8</v>
      </c>
      <c r="H6022" s="5">
        <v>32.340000000000003</v>
      </c>
      <c r="I6022" s="5">
        <v>0.22</v>
      </c>
      <c r="J6022" s="5">
        <v>201.80160000000001</v>
      </c>
      <c r="K6022" s="5">
        <v>12.125230642717639</v>
      </c>
      <c r="L6022">
        <f>YEAR(SalesData[Order Date])</f>
        <v>2024</v>
      </c>
      <c r="M6022">
        <f>MONTH(SalesData[Order Date])</f>
        <v>7</v>
      </c>
      <c r="N6022" t="str">
        <f>TEXT(SalesData[[#This Row],[Order Date]], "mmmm")</f>
        <v>July</v>
      </c>
      <c r="O6022" s="7">
        <f>IF(SalesData[Sales]=0,0,SalesData[Profit]/SalesData[Sales])</f>
        <v>6.0084908359089514E-2</v>
      </c>
      <c r="P6022" s="8">
        <f t="shared" si="94"/>
        <v>8.5034013605442174E-4</v>
      </c>
      <c r="Q6022" t="str">
        <f>IF(SalesData[[#This Row],[Discount]]&gt;0, "Yes", "No")</f>
        <v>Yes</v>
      </c>
      <c r="R6022" t="str">
        <f>TEXT(SalesData[[#This Row],[Order Date]],"mmm-yyyy")</f>
        <v>Jul-2024</v>
      </c>
      <c r="S6022">
        <f>YEAR(SalesData[[#This Row],[Order Date]])*100 + MONTH(SalesData[[#This Row],[Order Date]])</f>
        <v>202407</v>
      </c>
    </row>
    <row r="6023" spans="1:19" x14ac:dyDescent="0.3">
      <c r="A6023" t="s">
        <v>11617</v>
      </c>
      <c r="B6023" s="3">
        <v>45488</v>
      </c>
      <c r="C6023" t="s">
        <v>11618</v>
      </c>
      <c r="D6023" t="s">
        <v>30</v>
      </c>
      <c r="E6023" t="s">
        <v>19</v>
      </c>
      <c r="F6023" t="s">
        <v>62</v>
      </c>
      <c r="G6023">
        <v>8</v>
      </c>
      <c r="H6023" s="5">
        <v>328.89</v>
      </c>
      <c r="I6023" s="5">
        <v>0.04</v>
      </c>
      <c r="J6023" s="5">
        <v>2525.8751999999999</v>
      </c>
      <c r="K6023" s="5">
        <v>556.90019262163537</v>
      </c>
      <c r="L6023">
        <f>YEAR(SalesData[Order Date])</f>
        <v>2024</v>
      </c>
      <c r="M6023">
        <f>MONTH(SalesData[Order Date])</f>
        <v>7</v>
      </c>
      <c r="N6023" t="str">
        <f>TEXT(SalesData[[#This Row],[Order Date]], "mmmm")</f>
        <v>July</v>
      </c>
      <c r="O6023" s="7">
        <f>IF(SalesData[Sales]=0,0,SalesData[Profit]/SalesData[Sales])</f>
        <v>0.22047811096194911</v>
      </c>
      <c r="P6023" s="8">
        <f t="shared" si="94"/>
        <v>1.5202651342394114E-5</v>
      </c>
      <c r="Q6023" t="str">
        <f>IF(SalesData[[#This Row],[Discount]]&gt;0, "Yes", "No")</f>
        <v>Yes</v>
      </c>
      <c r="R6023" t="str">
        <f>TEXT(SalesData[[#This Row],[Order Date]],"mmm-yyyy")</f>
        <v>Jul-2024</v>
      </c>
      <c r="S6023">
        <f>YEAR(SalesData[[#This Row],[Order Date]])*100 + MONTH(SalesData[[#This Row],[Order Date]])</f>
        <v>202407</v>
      </c>
    </row>
    <row r="6024" spans="1:19" x14ac:dyDescent="0.3">
      <c r="A6024" t="s">
        <v>11626</v>
      </c>
      <c r="B6024" s="3">
        <v>45483</v>
      </c>
      <c r="C6024" t="s">
        <v>11627</v>
      </c>
      <c r="D6024" t="s">
        <v>30</v>
      </c>
      <c r="E6024" t="s">
        <v>26</v>
      </c>
      <c r="F6024" t="s">
        <v>31</v>
      </c>
      <c r="G6024">
        <v>5</v>
      </c>
      <c r="H6024" s="5">
        <v>858.39</v>
      </c>
      <c r="I6024" s="5">
        <v>0.15</v>
      </c>
      <c r="J6024" s="5">
        <v>3648.1574999999998</v>
      </c>
      <c r="K6024" s="5">
        <v>207.72977843272491</v>
      </c>
      <c r="L6024">
        <f>YEAR(SalesData[Order Date])</f>
        <v>2024</v>
      </c>
      <c r="M6024">
        <f>MONTH(SalesData[Order Date])</f>
        <v>7</v>
      </c>
      <c r="N6024" t="str">
        <f>TEXT(SalesData[[#This Row],[Order Date]], "mmmm")</f>
        <v>July</v>
      </c>
      <c r="O6024" s="7">
        <f>IF(SalesData[Sales]=0,0,SalesData[Profit]/SalesData[Sales])</f>
        <v>5.6941011574397467E-2</v>
      </c>
      <c r="P6024" s="8">
        <f t="shared" si="94"/>
        <v>3.4949148988222137E-5</v>
      </c>
      <c r="Q6024" t="str">
        <f>IF(SalesData[[#This Row],[Discount]]&gt;0, "Yes", "No")</f>
        <v>Yes</v>
      </c>
      <c r="R6024" t="str">
        <f>TEXT(SalesData[[#This Row],[Order Date]],"mmm-yyyy")</f>
        <v>Jul-2024</v>
      </c>
      <c r="S6024">
        <f>YEAR(SalesData[[#This Row],[Order Date]])*100 + MONTH(SalesData[[#This Row],[Order Date]])</f>
        <v>202407</v>
      </c>
    </row>
    <row r="6025" spans="1:19" x14ac:dyDescent="0.3">
      <c r="A6025" t="s">
        <v>11696</v>
      </c>
      <c r="B6025" s="3">
        <v>45495</v>
      </c>
      <c r="C6025" t="s">
        <v>11697</v>
      </c>
      <c r="D6025" t="s">
        <v>23</v>
      </c>
      <c r="E6025" t="s">
        <v>26</v>
      </c>
      <c r="F6025" t="s">
        <v>44</v>
      </c>
      <c r="G6025">
        <v>9</v>
      </c>
      <c r="H6025" s="5">
        <v>112.76</v>
      </c>
      <c r="I6025" s="5">
        <v>0.1</v>
      </c>
      <c r="J6025" s="5">
        <v>913.35599999999999</v>
      </c>
      <c r="K6025" s="5">
        <v>149.13459825584539</v>
      </c>
      <c r="L6025">
        <f>YEAR(SalesData[Order Date])</f>
        <v>2024</v>
      </c>
      <c r="M6025">
        <f>MONTH(SalesData[Order Date])</f>
        <v>7</v>
      </c>
      <c r="N6025" t="str">
        <f>TEXT(SalesData[[#This Row],[Order Date]], "mmmm")</f>
        <v>July</v>
      </c>
      <c r="O6025" s="7">
        <f>IF(SalesData[Sales]=0,0,SalesData[Profit]/SalesData[Sales])</f>
        <v>0.16328200423038267</v>
      </c>
      <c r="P6025" s="8">
        <f t="shared" si="94"/>
        <v>9.8537700524220563E-5</v>
      </c>
      <c r="Q6025" t="str">
        <f>IF(SalesData[[#This Row],[Discount]]&gt;0, "Yes", "No")</f>
        <v>Yes</v>
      </c>
      <c r="R6025" t="str">
        <f>TEXT(SalesData[[#This Row],[Order Date]],"mmm-yyyy")</f>
        <v>Jul-2024</v>
      </c>
      <c r="S6025">
        <f>YEAR(SalesData[[#This Row],[Order Date]])*100 + MONTH(SalesData[[#This Row],[Order Date]])</f>
        <v>202407</v>
      </c>
    </row>
    <row r="6026" spans="1:19" x14ac:dyDescent="0.3">
      <c r="A6026" t="s">
        <v>11737</v>
      </c>
      <c r="B6026" s="3">
        <v>45484</v>
      </c>
      <c r="C6026" t="s">
        <v>11738</v>
      </c>
      <c r="D6026" t="s">
        <v>18</v>
      </c>
      <c r="E6026" t="s">
        <v>19</v>
      </c>
      <c r="F6026" t="s">
        <v>27</v>
      </c>
      <c r="G6026">
        <v>7</v>
      </c>
      <c r="H6026" s="5">
        <v>171.68</v>
      </c>
      <c r="I6026" s="5">
        <v>0.18</v>
      </c>
      <c r="J6026" s="5">
        <v>985.44320000000005</v>
      </c>
      <c r="K6026" s="5">
        <v>145.58290189388919</v>
      </c>
      <c r="L6026">
        <f>YEAR(SalesData[Order Date])</f>
        <v>2024</v>
      </c>
      <c r="M6026">
        <f>MONTH(SalesData[Order Date])</f>
        <v>7</v>
      </c>
      <c r="N6026" t="str">
        <f>TEXT(SalesData[[#This Row],[Order Date]], "mmmm")</f>
        <v>July</v>
      </c>
      <c r="O6026" s="7">
        <f>IF(SalesData[Sales]=0,0,SalesData[Profit]/SalesData[Sales])</f>
        <v>0.14773342785651083</v>
      </c>
      <c r="P6026" s="8">
        <f t="shared" si="94"/>
        <v>1.4978032219411529E-4</v>
      </c>
      <c r="Q6026" t="str">
        <f>IF(SalesData[[#This Row],[Discount]]&gt;0, "Yes", "No")</f>
        <v>Yes</v>
      </c>
      <c r="R6026" t="str">
        <f>TEXT(SalesData[[#This Row],[Order Date]],"mmm-yyyy")</f>
        <v>Jul-2024</v>
      </c>
      <c r="S6026">
        <f>YEAR(SalesData[[#This Row],[Order Date]])*100 + MONTH(SalesData[[#This Row],[Order Date]])</f>
        <v>202407</v>
      </c>
    </row>
    <row r="6027" spans="1:19" x14ac:dyDescent="0.3">
      <c r="A6027" t="s">
        <v>11751</v>
      </c>
      <c r="B6027" s="3">
        <v>45488</v>
      </c>
      <c r="C6027" t="s">
        <v>11752</v>
      </c>
      <c r="D6027" t="s">
        <v>18</v>
      </c>
      <c r="E6027" t="s">
        <v>19</v>
      </c>
      <c r="F6027" t="s">
        <v>27</v>
      </c>
      <c r="G6027">
        <v>8</v>
      </c>
      <c r="H6027" s="5">
        <v>966.89</v>
      </c>
      <c r="I6027" s="5">
        <v>0.11</v>
      </c>
      <c r="J6027" s="5">
        <v>6884.2568000000001</v>
      </c>
      <c r="K6027" s="5">
        <v>361.49796398111971</v>
      </c>
      <c r="L6027">
        <f>YEAR(SalesData[Order Date])</f>
        <v>2024</v>
      </c>
      <c r="M6027">
        <f>MONTH(SalesData[Order Date])</f>
        <v>7</v>
      </c>
      <c r="N6027" t="str">
        <f>TEXT(SalesData[[#This Row],[Order Date]], "mmmm")</f>
        <v>July</v>
      </c>
      <c r="O6027" s="7">
        <f>IF(SalesData[Sales]=0,0,SalesData[Profit]/SalesData[Sales])</f>
        <v>5.2510819175298588E-2</v>
      </c>
      <c r="P6027" s="8">
        <f t="shared" si="94"/>
        <v>1.4220852423750375E-5</v>
      </c>
      <c r="Q6027" t="str">
        <f>IF(SalesData[[#This Row],[Discount]]&gt;0, "Yes", "No")</f>
        <v>Yes</v>
      </c>
      <c r="R6027" t="str">
        <f>TEXT(SalesData[[#This Row],[Order Date]],"mmm-yyyy")</f>
        <v>Jul-2024</v>
      </c>
      <c r="S6027">
        <f>YEAR(SalesData[[#This Row],[Order Date]])*100 + MONTH(SalesData[[#This Row],[Order Date]])</f>
        <v>202407</v>
      </c>
    </row>
    <row r="6028" spans="1:19" x14ac:dyDescent="0.3">
      <c r="A6028" t="s">
        <v>11755</v>
      </c>
      <c r="B6028" s="3">
        <v>45504</v>
      </c>
      <c r="C6028" t="s">
        <v>11756</v>
      </c>
      <c r="D6028" t="s">
        <v>23</v>
      </c>
      <c r="E6028" t="s">
        <v>14</v>
      </c>
      <c r="F6028" t="s">
        <v>91</v>
      </c>
      <c r="G6028">
        <v>2</v>
      </c>
      <c r="H6028" s="5">
        <v>849.32</v>
      </c>
      <c r="I6028" s="5">
        <v>0.23</v>
      </c>
      <c r="J6028" s="5">
        <v>1307.9528</v>
      </c>
      <c r="K6028" s="5">
        <v>369.94723085092289</v>
      </c>
      <c r="L6028">
        <f>YEAR(SalesData[Order Date])</f>
        <v>2024</v>
      </c>
      <c r="M6028">
        <f>MONTH(SalesData[Order Date])</f>
        <v>7</v>
      </c>
      <c r="N6028" t="str">
        <f>TEXT(SalesData[[#This Row],[Order Date]], "mmmm")</f>
        <v>July</v>
      </c>
      <c r="O6028" s="7">
        <f>IF(SalesData[Sales]=0,0,SalesData[Profit]/SalesData[Sales])</f>
        <v>0.28284448097127274</v>
      </c>
      <c r="P6028" s="8">
        <f t="shared" si="94"/>
        <v>1.354024395987378E-4</v>
      </c>
      <c r="Q6028" t="str">
        <f>IF(SalesData[[#This Row],[Discount]]&gt;0, "Yes", "No")</f>
        <v>Yes</v>
      </c>
      <c r="R6028" t="str">
        <f>TEXT(SalesData[[#This Row],[Order Date]],"mmm-yyyy")</f>
        <v>Jul-2024</v>
      </c>
      <c r="S6028">
        <f>YEAR(SalesData[[#This Row],[Order Date]])*100 + MONTH(SalesData[[#This Row],[Order Date]])</f>
        <v>202407</v>
      </c>
    </row>
    <row r="6029" spans="1:19" x14ac:dyDescent="0.3">
      <c r="A6029" t="s">
        <v>11761</v>
      </c>
      <c r="B6029" s="3">
        <v>45490</v>
      </c>
      <c r="C6029" t="s">
        <v>11762</v>
      </c>
      <c r="D6029" t="s">
        <v>18</v>
      </c>
      <c r="E6029" t="s">
        <v>19</v>
      </c>
      <c r="F6029" t="s">
        <v>62</v>
      </c>
      <c r="G6029">
        <v>6</v>
      </c>
      <c r="H6029" s="5">
        <v>478.63</v>
      </c>
      <c r="I6029" s="5">
        <v>0.3</v>
      </c>
      <c r="J6029" s="5">
        <v>2010.2460000000001</v>
      </c>
      <c r="K6029" s="5">
        <v>101.2124695874012</v>
      </c>
      <c r="L6029">
        <f>YEAR(SalesData[Order Date])</f>
        <v>2024</v>
      </c>
      <c r="M6029">
        <f>MONTH(SalesData[Order Date])</f>
        <v>7</v>
      </c>
      <c r="N6029" t="str">
        <f>TEXT(SalesData[[#This Row],[Order Date]], "mmmm")</f>
        <v>July</v>
      </c>
      <c r="O6029" s="7">
        <f>IF(SalesData[Sales]=0,0,SalesData[Profit]/SalesData[Sales])</f>
        <v>5.0348300450492725E-2</v>
      </c>
      <c r="P6029" s="8">
        <f t="shared" si="94"/>
        <v>1.0446482669285253E-4</v>
      </c>
      <c r="Q6029" t="str">
        <f>IF(SalesData[[#This Row],[Discount]]&gt;0, "Yes", "No")</f>
        <v>Yes</v>
      </c>
      <c r="R6029" t="str">
        <f>TEXT(SalesData[[#This Row],[Order Date]],"mmm-yyyy")</f>
        <v>Jul-2024</v>
      </c>
      <c r="S6029">
        <f>YEAR(SalesData[[#This Row],[Order Date]])*100 + MONTH(SalesData[[#This Row],[Order Date]])</f>
        <v>202407</v>
      </c>
    </row>
    <row r="6030" spans="1:19" x14ac:dyDescent="0.3">
      <c r="A6030" t="s">
        <v>11767</v>
      </c>
      <c r="B6030" s="3">
        <v>45501</v>
      </c>
      <c r="C6030" t="s">
        <v>11768</v>
      </c>
      <c r="D6030" t="s">
        <v>18</v>
      </c>
      <c r="E6030" t="s">
        <v>14</v>
      </c>
      <c r="F6030" t="s">
        <v>31</v>
      </c>
      <c r="G6030">
        <v>9</v>
      </c>
      <c r="H6030" s="5">
        <v>898.64</v>
      </c>
      <c r="I6030" s="5">
        <v>0.28000000000000003</v>
      </c>
      <c r="J6030" s="5">
        <v>5823.1872000000003</v>
      </c>
      <c r="K6030" s="5">
        <v>496.76577479358468</v>
      </c>
      <c r="L6030">
        <f>YEAR(SalesData[Order Date])</f>
        <v>2024</v>
      </c>
      <c r="M6030">
        <f>MONTH(SalesData[Order Date])</f>
        <v>7</v>
      </c>
      <c r="N6030" t="str">
        <f>TEXT(SalesData[[#This Row],[Order Date]], "mmmm")</f>
        <v>July</v>
      </c>
      <c r="O6030" s="7">
        <f>IF(SalesData[Sales]=0,0,SalesData[Profit]/SalesData[Sales])</f>
        <v>8.5308226875066742E-2</v>
      </c>
      <c r="P6030" s="8">
        <f t="shared" si="94"/>
        <v>3.4620216227979075E-5</v>
      </c>
      <c r="Q6030" t="str">
        <f>IF(SalesData[[#This Row],[Discount]]&gt;0, "Yes", "No")</f>
        <v>Yes</v>
      </c>
      <c r="R6030" t="str">
        <f>TEXT(SalesData[[#This Row],[Order Date]],"mmm-yyyy")</f>
        <v>Jul-2024</v>
      </c>
      <c r="S6030">
        <f>YEAR(SalesData[[#This Row],[Order Date]])*100 + MONTH(SalesData[[#This Row],[Order Date]])</f>
        <v>202407</v>
      </c>
    </row>
    <row r="6031" spans="1:19" x14ac:dyDescent="0.3">
      <c r="A6031" t="s">
        <v>11786</v>
      </c>
      <c r="B6031" s="3">
        <v>45486</v>
      </c>
      <c r="C6031" t="s">
        <v>11787</v>
      </c>
      <c r="D6031" t="s">
        <v>30</v>
      </c>
      <c r="E6031" t="s">
        <v>19</v>
      </c>
      <c r="F6031" t="s">
        <v>15</v>
      </c>
      <c r="G6031">
        <v>8</v>
      </c>
      <c r="H6031" s="5">
        <v>280.92</v>
      </c>
      <c r="I6031" s="5">
        <v>0.26</v>
      </c>
      <c r="J6031" s="5">
        <v>1663.0463999999999</v>
      </c>
      <c r="K6031" s="5">
        <v>223.046054281496</v>
      </c>
      <c r="L6031">
        <f>YEAR(SalesData[Order Date])</f>
        <v>2024</v>
      </c>
      <c r="M6031">
        <f>MONTH(SalesData[Order Date])</f>
        <v>7</v>
      </c>
      <c r="N6031" t="str">
        <f>TEXT(SalesData[[#This Row],[Order Date]], "mmmm")</f>
        <v>July</v>
      </c>
      <c r="O6031" s="7">
        <f>IF(SalesData[Sales]=0,0,SalesData[Profit]/SalesData[Sales])</f>
        <v>0.13411896040994167</v>
      </c>
      <c r="P6031" s="8">
        <f t="shared" si="94"/>
        <v>1.1569130001423893E-4</v>
      </c>
      <c r="Q6031" t="str">
        <f>IF(SalesData[[#This Row],[Discount]]&gt;0, "Yes", "No")</f>
        <v>Yes</v>
      </c>
      <c r="R6031" t="str">
        <f>TEXT(SalesData[[#This Row],[Order Date]],"mmm-yyyy")</f>
        <v>Jul-2024</v>
      </c>
      <c r="S6031">
        <f>YEAR(SalesData[[#This Row],[Order Date]])*100 + MONTH(SalesData[[#This Row],[Order Date]])</f>
        <v>202407</v>
      </c>
    </row>
    <row r="6032" spans="1:19" x14ac:dyDescent="0.3">
      <c r="A6032" t="s">
        <v>11822</v>
      </c>
      <c r="B6032" s="3">
        <v>45496</v>
      </c>
      <c r="C6032" t="s">
        <v>11823</v>
      </c>
      <c r="D6032" t="s">
        <v>18</v>
      </c>
      <c r="E6032" t="s">
        <v>26</v>
      </c>
      <c r="F6032" t="s">
        <v>27</v>
      </c>
      <c r="G6032">
        <v>8</v>
      </c>
      <c r="H6032" s="5">
        <v>145.25</v>
      </c>
      <c r="I6032" s="5">
        <v>0.03</v>
      </c>
      <c r="J6032" s="5">
        <v>1127.1400000000001</v>
      </c>
      <c r="K6032" s="5">
        <v>116.75332355277421</v>
      </c>
      <c r="L6032">
        <f>YEAR(SalesData[Order Date])</f>
        <v>2024</v>
      </c>
      <c r="M6032">
        <f>MONTH(SalesData[Order Date])</f>
        <v>7</v>
      </c>
      <c r="N6032" t="str">
        <f>TEXT(SalesData[[#This Row],[Order Date]], "mmmm")</f>
        <v>July</v>
      </c>
      <c r="O6032" s="7">
        <f>IF(SalesData[Sales]=0,0,SalesData[Profit]/SalesData[Sales])</f>
        <v>0.10358369284452171</v>
      </c>
      <c r="P6032" s="8">
        <f t="shared" si="94"/>
        <v>2.5817555938037864E-5</v>
      </c>
      <c r="Q6032" t="str">
        <f>IF(SalesData[[#This Row],[Discount]]&gt;0, "Yes", "No")</f>
        <v>Yes</v>
      </c>
      <c r="R6032" t="str">
        <f>TEXT(SalesData[[#This Row],[Order Date]],"mmm-yyyy")</f>
        <v>Jul-2024</v>
      </c>
      <c r="S6032">
        <f>YEAR(SalesData[[#This Row],[Order Date]])*100 + MONTH(SalesData[[#This Row],[Order Date]])</f>
        <v>202407</v>
      </c>
    </row>
    <row r="6033" spans="1:19" x14ac:dyDescent="0.3">
      <c r="A6033" t="s">
        <v>11861</v>
      </c>
      <c r="B6033" s="3">
        <v>45482</v>
      </c>
      <c r="C6033" t="s">
        <v>11862</v>
      </c>
      <c r="D6033" t="s">
        <v>13</v>
      </c>
      <c r="E6033" t="s">
        <v>14</v>
      </c>
      <c r="F6033" t="s">
        <v>39</v>
      </c>
      <c r="G6033">
        <v>8</v>
      </c>
      <c r="H6033" s="5">
        <v>812.66</v>
      </c>
      <c r="I6033" s="5">
        <v>0.25</v>
      </c>
      <c r="J6033" s="5">
        <v>4875.96</v>
      </c>
      <c r="K6033" s="5">
        <v>1384.6662092424219</v>
      </c>
      <c r="L6033">
        <f>YEAR(SalesData[Order Date])</f>
        <v>2024</v>
      </c>
      <c r="M6033">
        <f>MONTH(SalesData[Order Date])</f>
        <v>7</v>
      </c>
      <c r="N6033" t="str">
        <f>TEXT(SalesData[[#This Row],[Order Date]], "mmmm")</f>
        <v>July</v>
      </c>
      <c r="O6033" s="7">
        <f>IF(SalesData[Sales]=0,0,SalesData[Profit]/SalesData[Sales])</f>
        <v>0.28397817234809597</v>
      </c>
      <c r="P6033" s="8">
        <f t="shared" si="94"/>
        <v>3.8453965988236164E-5</v>
      </c>
      <c r="Q6033" t="str">
        <f>IF(SalesData[[#This Row],[Discount]]&gt;0, "Yes", "No")</f>
        <v>Yes</v>
      </c>
      <c r="R6033" t="str">
        <f>TEXT(SalesData[[#This Row],[Order Date]],"mmm-yyyy")</f>
        <v>Jul-2024</v>
      </c>
      <c r="S6033">
        <f>YEAR(SalesData[[#This Row],[Order Date]])*100 + MONTH(SalesData[[#This Row],[Order Date]])</f>
        <v>202407</v>
      </c>
    </row>
    <row r="6034" spans="1:19" x14ac:dyDescent="0.3">
      <c r="A6034" t="s">
        <v>11976</v>
      </c>
      <c r="B6034" s="3">
        <v>45499</v>
      </c>
      <c r="C6034" t="s">
        <v>11977</v>
      </c>
      <c r="D6034" t="s">
        <v>13</v>
      </c>
      <c r="E6034" t="s">
        <v>26</v>
      </c>
      <c r="F6034" t="s">
        <v>91</v>
      </c>
      <c r="G6034">
        <v>2</v>
      </c>
      <c r="H6034" s="5">
        <v>536.15</v>
      </c>
      <c r="I6034" s="5">
        <v>0.26</v>
      </c>
      <c r="J6034" s="5">
        <v>793.50199999999995</v>
      </c>
      <c r="K6034" s="5">
        <v>138.71170965213491</v>
      </c>
      <c r="L6034">
        <f>YEAR(SalesData[Order Date])</f>
        <v>2024</v>
      </c>
      <c r="M6034">
        <f>MONTH(SalesData[Order Date])</f>
        <v>7</v>
      </c>
      <c r="N6034" t="str">
        <f>TEXT(SalesData[[#This Row],[Order Date]], "mmmm")</f>
        <v>July</v>
      </c>
      <c r="O6034" s="7">
        <f>IF(SalesData[Sales]=0,0,SalesData[Profit]/SalesData[Sales])</f>
        <v>0.17480952745189668</v>
      </c>
      <c r="P6034" s="8">
        <f t="shared" si="94"/>
        <v>2.4246945817401849E-4</v>
      </c>
      <c r="Q6034" t="str">
        <f>IF(SalesData[[#This Row],[Discount]]&gt;0, "Yes", "No")</f>
        <v>Yes</v>
      </c>
      <c r="R6034" t="str">
        <f>TEXT(SalesData[[#This Row],[Order Date]],"mmm-yyyy")</f>
        <v>Jul-2024</v>
      </c>
      <c r="S6034">
        <f>YEAR(SalesData[[#This Row],[Order Date]])*100 + MONTH(SalesData[[#This Row],[Order Date]])</f>
        <v>202407</v>
      </c>
    </row>
    <row r="6035" spans="1:19" x14ac:dyDescent="0.3">
      <c r="A6035" t="s">
        <v>11980</v>
      </c>
      <c r="B6035" s="3">
        <v>45479</v>
      </c>
      <c r="C6035" t="s">
        <v>11981</v>
      </c>
      <c r="D6035" t="s">
        <v>30</v>
      </c>
      <c r="E6035" t="s">
        <v>19</v>
      </c>
      <c r="F6035" t="s">
        <v>27</v>
      </c>
      <c r="G6035">
        <v>8</v>
      </c>
      <c r="H6035" s="5">
        <v>233.55</v>
      </c>
      <c r="I6035" s="5">
        <v>0.03</v>
      </c>
      <c r="J6035" s="5">
        <v>1812.348</v>
      </c>
      <c r="K6035" s="5">
        <v>98.788070920685755</v>
      </c>
      <c r="L6035">
        <f>YEAR(SalesData[Order Date])</f>
        <v>2024</v>
      </c>
      <c r="M6035">
        <f>MONTH(SalesData[Order Date])</f>
        <v>7</v>
      </c>
      <c r="N6035" t="str">
        <f>TEXT(SalesData[[#This Row],[Order Date]], "mmmm")</f>
        <v>July</v>
      </c>
      <c r="O6035" s="7">
        <f>IF(SalesData[Sales]=0,0,SalesData[Profit]/SalesData[Sales])</f>
        <v>5.450833444828794E-2</v>
      </c>
      <c r="P6035" s="8">
        <f t="shared" si="94"/>
        <v>1.6056518946692357E-5</v>
      </c>
      <c r="Q6035" t="str">
        <f>IF(SalesData[[#This Row],[Discount]]&gt;0, "Yes", "No")</f>
        <v>Yes</v>
      </c>
      <c r="R6035" t="str">
        <f>TEXT(SalesData[[#This Row],[Order Date]],"mmm-yyyy")</f>
        <v>Jul-2024</v>
      </c>
      <c r="S6035">
        <f>YEAR(SalesData[[#This Row],[Order Date]])*100 + MONTH(SalesData[[#This Row],[Order Date]])</f>
        <v>202407</v>
      </c>
    </row>
    <row r="6036" spans="1:19" x14ac:dyDescent="0.3">
      <c r="A6036" t="s">
        <v>12000</v>
      </c>
      <c r="B6036" s="3">
        <v>45500</v>
      </c>
      <c r="C6036" t="s">
        <v>12001</v>
      </c>
      <c r="D6036" t="s">
        <v>18</v>
      </c>
      <c r="E6036" t="s">
        <v>26</v>
      </c>
      <c r="F6036" t="s">
        <v>20</v>
      </c>
      <c r="G6036">
        <v>7</v>
      </c>
      <c r="H6036" s="5">
        <v>323.64999999999998</v>
      </c>
      <c r="I6036" s="5">
        <v>7.0000000000000007E-2</v>
      </c>
      <c r="J6036" s="5">
        <v>2106.961499999999</v>
      </c>
      <c r="K6036" s="5">
        <v>530.122835878258</v>
      </c>
      <c r="L6036">
        <f>YEAR(SalesData[Order Date])</f>
        <v>2024</v>
      </c>
      <c r="M6036">
        <f>MONTH(SalesData[Order Date])</f>
        <v>7</v>
      </c>
      <c r="N6036" t="str">
        <f>TEXT(SalesData[[#This Row],[Order Date]], "mmmm")</f>
        <v>July</v>
      </c>
      <c r="O6036" s="7">
        <f>IF(SalesData[Sales]=0,0,SalesData[Profit]/SalesData[Sales])</f>
        <v>0.25160537384202714</v>
      </c>
      <c r="P6036" s="8">
        <f t="shared" si="94"/>
        <v>3.0897574540398587E-5</v>
      </c>
      <c r="Q6036" t="str">
        <f>IF(SalesData[[#This Row],[Discount]]&gt;0, "Yes", "No")</f>
        <v>Yes</v>
      </c>
      <c r="R6036" t="str">
        <f>TEXT(SalesData[[#This Row],[Order Date]],"mmm-yyyy")</f>
        <v>Jul-2024</v>
      </c>
      <c r="S6036">
        <f>YEAR(SalesData[[#This Row],[Order Date]])*100 + MONTH(SalesData[[#This Row],[Order Date]])</f>
        <v>202407</v>
      </c>
    </row>
    <row r="6037" spans="1:19" x14ac:dyDescent="0.3">
      <c r="A6037" t="s">
        <v>12055</v>
      </c>
      <c r="B6037" s="3">
        <v>45480</v>
      </c>
      <c r="C6037" t="s">
        <v>12056</v>
      </c>
      <c r="D6037" t="s">
        <v>13</v>
      </c>
      <c r="E6037" t="s">
        <v>26</v>
      </c>
      <c r="F6037" t="s">
        <v>15</v>
      </c>
      <c r="G6037">
        <v>9</v>
      </c>
      <c r="H6037" s="5">
        <v>726.47</v>
      </c>
      <c r="I6037" s="5">
        <v>0.04</v>
      </c>
      <c r="J6037" s="5">
        <v>6276.7008000000014</v>
      </c>
      <c r="K6037" s="5">
        <v>1114.622454660225</v>
      </c>
      <c r="L6037">
        <f>YEAR(SalesData[Order Date])</f>
        <v>2024</v>
      </c>
      <c r="M6037">
        <f>MONTH(SalesData[Order Date])</f>
        <v>7</v>
      </c>
      <c r="N6037" t="str">
        <f>TEXT(SalesData[[#This Row],[Order Date]], "mmmm")</f>
        <v>July</v>
      </c>
      <c r="O6037" s="7">
        <f>IF(SalesData[Sales]=0,0,SalesData[Profit]/SalesData[Sales])</f>
        <v>0.17758094422156059</v>
      </c>
      <c r="P6037" s="8">
        <f t="shared" si="94"/>
        <v>6.1178637031734889E-6</v>
      </c>
      <c r="Q6037" t="str">
        <f>IF(SalesData[[#This Row],[Discount]]&gt;0, "Yes", "No")</f>
        <v>Yes</v>
      </c>
      <c r="R6037" t="str">
        <f>TEXT(SalesData[[#This Row],[Order Date]],"mmm-yyyy")</f>
        <v>Jul-2024</v>
      </c>
      <c r="S6037">
        <f>YEAR(SalesData[[#This Row],[Order Date]])*100 + MONTH(SalesData[[#This Row],[Order Date]])</f>
        <v>202407</v>
      </c>
    </row>
    <row r="6038" spans="1:19" x14ac:dyDescent="0.3">
      <c r="A6038" t="s">
        <v>12059</v>
      </c>
      <c r="B6038" s="3">
        <v>45486</v>
      </c>
      <c r="C6038" t="s">
        <v>12060</v>
      </c>
      <c r="D6038" t="s">
        <v>30</v>
      </c>
      <c r="E6038" t="s">
        <v>14</v>
      </c>
      <c r="F6038" t="s">
        <v>62</v>
      </c>
      <c r="G6038">
        <v>1</v>
      </c>
      <c r="H6038" s="5">
        <v>811.86</v>
      </c>
      <c r="I6038" s="5">
        <v>0.28000000000000003</v>
      </c>
      <c r="J6038" s="5">
        <v>584.53919999999994</v>
      </c>
      <c r="K6038" s="5">
        <v>51.437105902643367</v>
      </c>
      <c r="L6038">
        <f>YEAR(SalesData[Order Date])</f>
        <v>2024</v>
      </c>
      <c r="M6038">
        <f>MONTH(SalesData[Order Date])</f>
        <v>7</v>
      </c>
      <c r="N6038" t="str">
        <f>TEXT(SalesData[[#This Row],[Order Date]], "mmmm")</f>
        <v>July</v>
      </c>
      <c r="O6038" s="7">
        <f>IF(SalesData[Sales]=0,0,SalesData[Profit]/SalesData[Sales])</f>
        <v>8.7995990521496883E-2</v>
      </c>
      <c r="P6038" s="8">
        <f t="shared" si="94"/>
        <v>3.4488704949129165E-4</v>
      </c>
      <c r="Q6038" t="str">
        <f>IF(SalesData[[#This Row],[Discount]]&gt;0, "Yes", "No")</f>
        <v>Yes</v>
      </c>
      <c r="R6038" t="str">
        <f>TEXT(SalesData[[#This Row],[Order Date]],"mmm-yyyy")</f>
        <v>Jul-2024</v>
      </c>
      <c r="S6038">
        <f>YEAR(SalesData[[#This Row],[Order Date]])*100 + MONTH(SalesData[[#This Row],[Order Date]])</f>
        <v>202407</v>
      </c>
    </row>
    <row r="6039" spans="1:19" x14ac:dyDescent="0.3">
      <c r="A6039" t="s">
        <v>12078</v>
      </c>
      <c r="B6039" s="3">
        <v>45501</v>
      </c>
      <c r="C6039" t="s">
        <v>12079</v>
      </c>
      <c r="D6039" t="s">
        <v>30</v>
      </c>
      <c r="E6039" t="s">
        <v>26</v>
      </c>
      <c r="F6039" t="s">
        <v>15</v>
      </c>
      <c r="G6039">
        <v>7</v>
      </c>
      <c r="H6039" s="5">
        <v>216.6</v>
      </c>
      <c r="I6039" s="5">
        <v>0.2</v>
      </c>
      <c r="J6039" s="5">
        <v>1212.96</v>
      </c>
      <c r="K6039" s="5">
        <v>147.10692214273789</v>
      </c>
      <c r="L6039">
        <f>YEAR(SalesData[Order Date])</f>
        <v>2024</v>
      </c>
      <c r="M6039">
        <f>MONTH(SalesData[Order Date])</f>
        <v>7</v>
      </c>
      <c r="N6039" t="str">
        <f>TEXT(SalesData[[#This Row],[Order Date]], "mmmm")</f>
        <v>July</v>
      </c>
      <c r="O6039" s="7">
        <f>IF(SalesData[Sales]=0,0,SalesData[Profit]/SalesData[Sales])</f>
        <v>0.12127928550219123</v>
      </c>
      <c r="P6039" s="8">
        <f t="shared" si="94"/>
        <v>1.3190871916633689E-4</v>
      </c>
      <c r="Q6039" t="str">
        <f>IF(SalesData[[#This Row],[Discount]]&gt;0, "Yes", "No")</f>
        <v>Yes</v>
      </c>
      <c r="R6039" t="str">
        <f>TEXT(SalesData[[#This Row],[Order Date]],"mmm-yyyy")</f>
        <v>Jul-2024</v>
      </c>
      <c r="S6039">
        <f>YEAR(SalesData[[#This Row],[Order Date]])*100 + MONTH(SalesData[[#This Row],[Order Date]])</f>
        <v>202407</v>
      </c>
    </row>
    <row r="6040" spans="1:19" x14ac:dyDescent="0.3">
      <c r="A6040" t="s">
        <v>12087</v>
      </c>
      <c r="B6040" s="3">
        <v>45479</v>
      </c>
      <c r="C6040" t="s">
        <v>12088</v>
      </c>
      <c r="D6040" t="s">
        <v>18</v>
      </c>
      <c r="E6040" t="s">
        <v>14</v>
      </c>
      <c r="F6040" t="s">
        <v>15</v>
      </c>
      <c r="G6040">
        <v>6</v>
      </c>
      <c r="H6040" s="5">
        <v>517.95000000000005</v>
      </c>
      <c r="I6040" s="5">
        <v>0.28999999999999998</v>
      </c>
      <c r="J6040" s="5">
        <v>2206.4670000000001</v>
      </c>
      <c r="K6040" s="5">
        <v>234.42973884924629</v>
      </c>
      <c r="L6040">
        <f>YEAR(SalesData[Order Date])</f>
        <v>2024</v>
      </c>
      <c r="M6040">
        <f>MONTH(SalesData[Order Date])</f>
        <v>7</v>
      </c>
      <c r="N6040" t="str">
        <f>TEXT(SalesData[[#This Row],[Order Date]], "mmmm")</f>
        <v>July</v>
      </c>
      <c r="O6040" s="7">
        <f>IF(SalesData[Sales]=0,0,SalesData[Profit]/SalesData[Sales])</f>
        <v>0.1062466553314626</v>
      </c>
      <c r="P6040" s="8">
        <f t="shared" si="94"/>
        <v>9.33166007014834E-5</v>
      </c>
      <c r="Q6040" t="str">
        <f>IF(SalesData[[#This Row],[Discount]]&gt;0, "Yes", "No")</f>
        <v>Yes</v>
      </c>
      <c r="R6040" t="str">
        <f>TEXT(SalesData[[#This Row],[Order Date]],"mmm-yyyy")</f>
        <v>Jul-2024</v>
      </c>
      <c r="S6040">
        <f>YEAR(SalesData[[#This Row],[Order Date]])*100 + MONTH(SalesData[[#This Row],[Order Date]])</f>
        <v>202407</v>
      </c>
    </row>
    <row r="6041" spans="1:19" x14ac:dyDescent="0.3">
      <c r="A6041" t="s">
        <v>12151</v>
      </c>
      <c r="B6041" s="3">
        <v>45502</v>
      </c>
      <c r="C6041" t="s">
        <v>12152</v>
      </c>
      <c r="D6041" t="s">
        <v>18</v>
      </c>
      <c r="E6041" t="s">
        <v>19</v>
      </c>
      <c r="F6041" t="s">
        <v>27</v>
      </c>
      <c r="G6041">
        <v>7</v>
      </c>
      <c r="H6041" s="5">
        <v>733.76</v>
      </c>
      <c r="I6041" s="5">
        <v>0.23</v>
      </c>
      <c r="J6041" s="5">
        <v>3954.9663999999998</v>
      </c>
      <c r="K6041" s="5">
        <v>751.71116208465276</v>
      </c>
      <c r="L6041">
        <f>YEAR(SalesData[Order Date])</f>
        <v>2024</v>
      </c>
      <c r="M6041">
        <f>MONTH(SalesData[Order Date])</f>
        <v>7</v>
      </c>
      <c r="N6041" t="str">
        <f>TEXT(SalesData[[#This Row],[Order Date]], "mmmm")</f>
        <v>July</v>
      </c>
      <c r="O6041" s="7">
        <f>IF(SalesData[Sales]=0,0,SalesData[Profit]/SalesData[Sales])</f>
        <v>0.1900676481308799</v>
      </c>
      <c r="P6041" s="8">
        <f t="shared" si="94"/>
        <v>4.4779141486511749E-5</v>
      </c>
      <c r="Q6041" t="str">
        <f>IF(SalesData[[#This Row],[Discount]]&gt;0, "Yes", "No")</f>
        <v>Yes</v>
      </c>
      <c r="R6041" t="str">
        <f>TEXT(SalesData[[#This Row],[Order Date]],"mmm-yyyy")</f>
        <v>Jul-2024</v>
      </c>
      <c r="S6041">
        <f>YEAR(SalesData[[#This Row],[Order Date]])*100 + MONTH(SalesData[[#This Row],[Order Date]])</f>
        <v>202407</v>
      </c>
    </row>
    <row r="6042" spans="1:19" x14ac:dyDescent="0.3">
      <c r="A6042" t="s">
        <v>12157</v>
      </c>
      <c r="B6042" s="3">
        <v>45481</v>
      </c>
      <c r="C6042" t="s">
        <v>12158</v>
      </c>
      <c r="D6042" t="s">
        <v>23</v>
      </c>
      <c r="E6042" t="s">
        <v>26</v>
      </c>
      <c r="F6042" t="s">
        <v>44</v>
      </c>
      <c r="G6042">
        <v>3</v>
      </c>
      <c r="H6042" s="5">
        <v>994.88</v>
      </c>
      <c r="I6042" s="5">
        <v>0.13</v>
      </c>
      <c r="J6042" s="5">
        <v>2596.6368000000002</v>
      </c>
      <c r="K6042" s="5">
        <v>297.69583933626939</v>
      </c>
      <c r="L6042">
        <f>YEAR(SalesData[Order Date])</f>
        <v>2024</v>
      </c>
      <c r="M6042">
        <f>MONTH(SalesData[Order Date])</f>
        <v>7</v>
      </c>
      <c r="N6042" t="str">
        <f>TEXT(SalesData[[#This Row],[Order Date]], "mmmm")</f>
        <v>July</v>
      </c>
      <c r="O6042" s="7">
        <f>IF(SalesData[Sales]=0,0,SalesData[Profit]/SalesData[Sales])</f>
        <v>0.11464669966021793</v>
      </c>
      <c r="P6042" s="8">
        <f t="shared" si="94"/>
        <v>4.3556341803366577E-5</v>
      </c>
      <c r="Q6042" t="str">
        <f>IF(SalesData[[#This Row],[Discount]]&gt;0, "Yes", "No")</f>
        <v>Yes</v>
      </c>
      <c r="R6042" t="str">
        <f>TEXT(SalesData[[#This Row],[Order Date]],"mmm-yyyy")</f>
        <v>Jul-2024</v>
      </c>
      <c r="S6042">
        <f>YEAR(SalesData[[#This Row],[Order Date]])*100 + MONTH(SalesData[[#This Row],[Order Date]])</f>
        <v>202407</v>
      </c>
    </row>
    <row r="6043" spans="1:19" x14ac:dyDescent="0.3">
      <c r="A6043" t="s">
        <v>12256</v>
      </c>
      <c r="B6043" s="3">
        <v>45501</v>
      </c>
      <c r="C6043" t="s">
        <v>12257</v>
      </c>
      <c r="D6043" t="s">
        <v>30</v>
      </c>
      <c r="E6043" t="s">
        <v>26</v>
      </c>
      <c r="F6043" t="s">
        <v>62</v>
      </c>
      <c r="G6043">
        <v>5</v>
      </c>
      <c r="H6043" s="5">
        <v>741.42</v>
      </c>
      <c r="I6043" s="5">
        <v>0.23</v>
      </c>
      <c r="J6043" s="5">
        <v>2854.4670000000001</v>
      </c>
      <c r="K6043" s="5">
        <v>249.74767413013191</v>
      </c>
      <c r="L6043">
        <f>YEAR(SalesData[Order Date])</f>
        <v>2024</v>
      </c>
      <c r="M6043">
        <f>MONTH(SalesData[Order Date])</f>
        <v>7</v>
      </c>
      <c r="N6043" t="str">
        <f>TEXT(SalesData[[#This Row],[Order Date]], "mmmm")</f>
        <v>July</v>
      </c>
      <c r="O6043" s="7">
        <f>IF(SalesData[Sales]=0,0,SalesData[Profit]/SalesData[Sales])</f>
        <v>8.7493628102945975E-2</v>
      </c>
      <c r="P6043" s="8">
        <f t="shared" si="94"/>
        <v>6.2043106471365757E-5</v>
      </c>
      <c r="Q6043" t="str">
        <f>IF(SalesData[[#This Row],[Discount]]&gt;0, "Yes", "No")</f>
        <v>Yes</v>
      </c>
      <c r="R6043" t="str">
        <f>TEXT(SalesData[[#This Row],[Order Date]],"mmm-yyyy")</f>
        <v>Jul-2024</v>
      </c>
      <c r="S6043">
        <f>YEAR(SalesData[[#This Row],[Order Date]])*100 + MONTH(SalesData[[#This Row],[Order Date]])</f>
        <v>202407</v>
      </c>
    </row>
    <row r="6044" spans="1:19" x14ac:dyDescent="0.3">
      <c r="A6044" t="s">
        <v>12270</v>
      </c>
      <c r="B6044" s="3">
        <v>45497</v>
      </c>
      <c r="C6044" t="s">
        <v>12271</v>
      </c>
      <c r="D6044" t="s">
        <v>13</v>
      </c>
      <c r="E6044" t="s">
        <v>26</v>
      </c>
      <c r="F6044" t="s">
        <v>20</v>
      </c>
      <c r="G6044">
        <v>8</v>
      </c>
      <c r="H6044" s="5">
        <v>863.08</v>
      </c>
      <c r="I6044" s="5">
        <v>0.01</v>
      </c>
      <c r="J6044" s="5">
        <v>6835.5936000000002</v>
      </c>
      <c r="K6044" s="5">
        <v>1972.8053169639479</v>
      </c>
      <c r="L6044">
        <f>YEAR(SalesData[Order Date])</f>
        <v>2024</v>
      </c>
      <c r="M6044">
        <f>MONTH(SalesData[Order Date])</f>
        <v>7</v>
      </c>
      <c r="N6044" t="str">
        <f>TEXT(SalesData[[#This Row],[Order Date]], "mmmm")</f>
        <v>July</v>
      </c>
      <c r="O6044" s="7">
        <f>IF(SalesData[Sales]=0,0,SalesData[Profit]/SalesData[Sales])</f>
        <v>0.28860775411866907</v>
      </c>
      <c r="P6044" s="8">
        <f t="shared" si="94"/>
        <v>1.4483014320804559E-6</v>
      </c>
      <c r="Q6044" t="str">
        <f>IF(SalesData[[#This Row],[Discount]]&gt;0, "Yes", "No")</f>
        <v>Yes</v>
      </c>
      <c r="R6044" t="str">
        <f>TEXT(SalesData[[#This Row],[Order Date]],"mmm-yyyy")</f>
        <v>Jul-2024</v>
      </c>
      <c r="S6044">
        <f>YEAR(SalesData[[#This Row],[Order Date]])*100 + MONTH(SalesData[[#This Row],[Order Date]])</f>
        <v>202407</v>
      </c>
    </row>
    <row r="6045" spans="1:19" x14ac:dyDescent="0.3">
      <c r="A6045" t="s">
        <v>12338</v>
      </c>
      <c r="B6045" s="3">
        <v>45500</v>
      </c>
      <c r="C6045" t="s">
        <v>12339</v>
      </c>
      <c r="D6045" t="s">
        <v>23</v>
      </c>
      <c r="E6045" t="s">
        <v>26</v>
      </c>
      <c r="F6045" t="s">
        <v>39</v>
      </c>
      <c r="G6045">
        <v>5</v>
      </c>
      <c r="H6045" s="5">
        <v>564.05999999999995</v>
      </c>
      <c r="I6045" s="5">
        <v>0.21</v>
      </c>
      <c r="J6045" s="5">
        <v>2228.0369999999998</v>
      </c>
      <c r="K6045" s="5">
        <v>529.49173694679268</v>
      </c>
      <c r="L6045">
        <f>YEAR(SalesData[Order Date])</f>
        <v>2024</v>
      </c>
      <c r="M6045">
        <f>MONTH(SalesData[Order Date])</f>
        <v>7</v>
      </c>
      <c r="N6045" t="str">
        <f>TEXT(SalesData[[#This Row],[Order Date]], "mmmm")</f>
        <v>July</v>
      </c>
      <c r="O6045" s="7">
        <f>IF(SalesData[Sales]=0,0,SalesData[Profit]/SalesData[Sales])</f>
        <v>0.23764943622874876</v>
      </c>
      <c r="P6045" s="8">
        <f t="shared" si="94"/>
        <v>7.4460163812360393E-5</v>
      </c>
      <c r="Q6045" t="str">
        <f>IF(SalesData[[#This Row],[Discount]]&gt;0, "Yes", "No")</f>
        <v>Yes</v>
      </c>
      <c r="R6045" t="str">
        <f>TEXT(SalesData[[#This Row],[Order Date]],"mmm-yyyy")</f>
        <v>Jul-2024</v>
      </c>
      <c r="S6045">
        <f>YEAR(SalesData[[#This Row],[Order Date]])*100 + MONTH(SalesData[[#This Row],[Order Date]])</f>
        <v>202407</v>
      </c>
    </row>
    <row r="6046" spans="1:19" x14ac:dyDescent="0.3">
      <c r="A6046" t="s">
        <v>12366</v>
      </c>
      <c r="B6046" s="3">
        <v>45499</v>
      </c>
      <c r="C6046" t="s">
        <v>12367</v>
      </c>
      <c r="D6046" t="s">
        <v>18</v>
      </c>
      <c r="E6046" t="s">
        <v>14</v>
      </c>
      <c r="F6046" t="s">
        <v>31</v>
      </c>
      <c r="G6046">
        <v>6</v>
      </c>
      <c r="H6046" s="5">
        <v>651.72</v>
      </c>
      <c r="I6046" s="5">
        <v>0.17</v>
      </c>
      <c r="J6046" s="5">
        <v>3245.5655999999999</v>
      </c>
      <c r="K6046" s="5">
        <v>512.94571090102556</v>
      </c>
      <c r="L6046">
        <f>YEAR(SalesData[Order Date])</f>
        <v>2024</v>
      </c>
      <c r="M6046">
        <f>MONTH(SalesData[Order Date])</f>
        <v>7</v>
      </c>
      <c r="N6046" t="str">
        <f>TEXT(SalesData[[#This Row],[Order Date]], "mmmm")</f>
        <v>July</v>
      </c>
      <c r="O6046" s="7">
        <f>IF(SalesData[Sales]=0,0,SalesData[Profit]/SalesData[Sales])</f>
        <v>0.15804509109322135</v>
      </c>
      <c r="P6046" s="8">
        <f t="shared" si="94"/>
        <v>4.3474702837619427E-5</v>
      </c>
      <c r="Q6046" t="str">
        <f>IF(SalesData[[#This Row],[Discount]]&gt;0, "Yes", "No")</f>
        <v>Yes</v>
      </c>
      <c r="R6046" t="str">
        <f>TEXT(SalesData[[#This Row],[Order Date]],"mmm-yyyy")</f>
        <v>Jul-2024</v>
      </c>
      <c r="S6046">
        <f>YEAR(SalesData[[#This Row],[Order Date]])*100 + MONTH(SalesData[[#This Row],[Order Date]])</f>
        <v>202407</v>
      </c>
    </row>
    <row r="6047" spans="1:19" x14ac:dyDescent="0.3">
      <c r="A6047" t="s">
        <v>12452</v>
      </c>
      <c r="B6047" s="3">
        <v>45480</v>
      </c>
      <c r="C6047" t="s">
        <v>12453</v>
      </c>
      <c r="D6047" t="s">
        <v>13</v>
      </c>
      <c r="E6047" t="s">
        <v>14</v>
      </c>
      <c r="F6047" t="s">
        <v>20</v>
      </c>
      <c r="G6047">
        <v>3</v>
      </c>
      <c r="H6047" s="5">
        <v>502.91</v>
      </c>
      <c r="I6047" s="5">
        <v>0.18</v>
      </c>
      <c r="J6047" s="5">
        <v>1237.1586</v>
      </c>
      <c r="K6047" s="5">
        <v>158.70771618984861</v>
      </c>
      <c r="L6047">
        <f>YEAR(SalesData[Order Date])</f>
        <v>2024</v>
      </c>
      <c r="M6047">
        <f>MONTH(SalesData[Order Date])</f>
        <v>7</v>
      </c>
      <c r="N6047" t="str">
        <f>TEXT(SalesData[[#This Row],[Order Date]], "mmmm")</f>
        <v>July</v>
      </c>
      <c r="O6047" s="7">
        <f>IF(SalesData[Sales]=0,0,SalesData[Profit]/SalesData[Sales])</f>
        <v>0.12828405039567975</v>
      </c>
      <c r="P6047" s="8">
        <f t="shared" si="94"/>
        <v>1.193056411683999E-4</v>
      </c>
      <c r="Q6047" t="str">
        <f>IF(SalesData[[#This Row],[Discount]]&gt;0, "Yes", "No")</f>
        <v>Yes</v>
      </c>
      <c r="R6047" t="str">
        <f>TEXT(SalesData[[#This Row],[Order Date]],"mmm-yyyy")</f>
        <v>Jul-2024</v>
      </c>
      <c r="S6047">
        <f>YEAR(SalesData[[#This Row],[Order Date]])*100 + MONTH(SalesData[[#This Row],[Order Date]])</f>
        <v>202407</v>
      </c>
    </row>
    <row r="6048" spans="1:19" x14ac:dyDescent="0.3">
      <c r="A6048" t="s">
        <v>12562</v>
      </c>
      <c r="B6048" s="3">
        <v>45496</v>
      </c>
      <c r="C6048" t="s">
        <v>1036</v>
      </c>
      <c r="D6048" t="s">
        <v>13</v>
      </c>
      <c r="E6048" t="s">
        <v>26</v>
      </c>
      <c r="F6048" t="s">
        <v>15</v>
      </c>
      <c r="G6048">
        <v>8</v>
      </c>
      <c r="H6048" s="5">
        <v>14.95</v>
      </c>
      <c r="I6048" s="5">
        <v>0.09</v>
      </c>
      <c r="J6048" s="5">
        <v>108.836</v>
      </c>
      <c r="K6048" s="5">
        <v>32.183720491721949</v>
      </c>
      <c r="L6048">
        <f>YEAR(SalesData[Order Date])</f>
        <v>2024</v>
      </c>
      <c r="M6048">
        <f>MONTH(SalesData[Order Date])</f>
        <v>7</v>
      </c>
      <c r="N6048" t="str">
        <f>TEXT(SalesData[[#This Row],[Order Date]], "mmmm")</f>
        <v>July</v>
      </c>
      <c r="O6048" s="7">
        <f>IF(SalesData[Sales]=0,0,SalesData[Profit]/SalesData[Sales])</f>
        <v>0.29570840982507579</v>
      </c>
      <c r="P6048" s="8">
        <f t="shared" si="94"/>
        <v>7.5250836120401335E-4</v>
      </c>
      <c r="Q6048" t="str">
        <f>IF(SalesData[[#This Row],[Discount]]&gt;0, "Yes", "No")</f>
        <v>Yes</v>
      </c>
      <c r="R6048" t="str">
        <f>TEXT(SalesData[[#This Row],[Order Date]],"mmm-yyyy")</f>
        <v>Jul-2024</v>
      </c>
      <c r="S6048">
        <f>YEAR(SalesData[[#This Row],[Order Date]])*100 + MONTH(SalesData[[#This Row],[Order Date]])</f>
        <v>202407</v>
      </c>
    </row>
    <row r="6049" spans="1:19" x14ac:dyDescent="0.3">
      <c r="A6049" t="s">
        <v>12637</v>
      </c>
      <c r="B6049" s="3">
        <v>45498</v>
      </c>
      <c r="C6049" t="s">
        <v>12638</v>
      </c>
      <c r="D6049" t="s">
        <v>23</v>
      </c>
      <c r="E6049" t="s">
        <v>14</v>
      </c>
      <c r="F6049" t="s">
        <v>53</v>
      </c>
      <c r="G6049">
        <v>1</v>
      </c>
      <c r="H6049" s="5">
        <v>897.9</v>
      </c>
      <c r="I6049" s="5">
        <v>0.24</v>
      </c>
      <c r="J6049" s="5">
        <v>682.404</v>
      </c>
      <c r="K6049" s="5">
        <v>128.72426901635001</v>
      </c>
      <c r="L6049">
        <f>YEAR(SalesData[Order Date])</f>
        <v>2024</v>
      </c>
      <c r="M6049">
        <f>MONTH(SalesData[Order Date])</f>
        <v>7</v>
      </c>
      <c r="N6049" t="str">
        <f>TEXT(SalesData[[#This Row],[Order Date]], "mmmm")</f>
        <v>July</v>
      </c>
      <c r="O6049" s="7">
        <f>IF(SalesData[Sales]=0,0,SalesData[Profit]/SalesData[Sales])</f>
        <v>0.18863352063638256</v>
      </c>
      <c r="P6049" s="8">
        <f t="shared" si="94"/>
        <v>2.6729034413631807E-4</v>
      </c>
      <c r="Q6049" t="str">
        <f>IF(SalesData[[#This Row],[Discount]]&gt;0, "Yes", "No")</f>
        <v>Yes</v>
      </c>
      <c r="R6049" t="str">
        <f>TEXT(SalesData[[#This Row],[Order Date]],"mmm-yyyy")</f>
        <v>Jul-2024</v>
      </c>
      <c r="S6049">
        <f>YEAR(SalesData[[#This Row],[Order Date]])*100 + MONTH(SalesData[[#This Row],[Order Date]])</f>
        <v>202407</v>
      </c>
    </row>
    <row r="6050" spans="1:19" x14ac:dyDescent="0.3">
      <c r="A6050" t="s">
        <v>12677</v>
      </c>
      <c r="B6050" s="3">
        <v>45482</v>
      </c>
      <c r="C6050" t="s">
        <v>12678</v>
      </c>
      <c r="D6050" t="s">
        <v>18</v>
      </c>
      <c r="E6050" t="s">
        <v>14</v>
      </c>
      <c r="F6050" t="s">
        <v>39</v>
      </c>
      <c r="G6050">
        <v>5</v>
      </c>
      <c r="H6050" s="5">
        <v>884.95</v>
      </c>
      <c r="I6050" s="5">
        <v>0.12</v>
      </c>
      <c r="J6050" s="5">
        <v>3893.78</v>
      </c>
      <c r="K6050" s="5">
        <v>642.772443234256</v>
      </c>
      <c r="L6050">
        <f>YEAR(SalesData[Order Date])</f>
        <v>2024</v>
      </c>
      <c r="M6050">
        <f>MONTH(SalesData[Order Date])</f>
        <v>7</v>
      </c>
      <c r="N6050" t="str">
        <f>TEXT(SalesData[[#This Row],[Order Date]], "mmmm")</f>
        <v>July</v>
      </c>
      <c r="O6050" s="7">
        <f>IF(SalesData[Sales]=0,0,SalesData[Profit]/SalesData[Sales])</f>
        <v>0.16507672319295286</v>
      </c>
      <c r="P6050" s="8">
        <f t="shared" si="94"/>
        <v>2.7120176281145827E-5</v>
      </c>
      <c r="Q6050" t="str">
        <f>IF(SalesData[[#This Row],[Discount]]&gt;0, "Yes", "No")</f>
        <v>Yes</v>
      </c>
      <c r="R6050" t="str">
        <f>TEXT(SalesData[[#This Row],[Order Date]],"mmm-yyyy")</f>
        <v>Jul-2024</v>
      </c>
      <c r="S6050">
        <f>YEAR(SalesData[[#This Row],[Order Date]])*100 + MONTH(SalesData[[#This Row],[Order Date]])</f>
        <v>202407</v>
      </c>
    </row>
    <row r="6051" spans="1:19" x14ac:dyDescent="0.3">
      <c r="A6051" t="s">
        <v>12725</v>
      </c>
      <c r="B6051" s="3">
        <v>45486</v>
      </c>
      <c r="C6051" t="s">
        <v>12726</v>
      </c>
      <c r="D6051" t="s">
        <v>18</v>
      </c>
      <c r="E6051" t="s">
        <v>26</v>
      </c>
      <c r="F6051" t="s">
        <v>34</v>
      </c>
      <c r="G6051">
        <v>6</v>
      </c>
      <c r="H6051" s="5">
        <v>916.32</v>
      </c>
      <c r="I6051" s="5">
        <v>0.26</v>
      </c>
      <c r="J6051" s="5">
        <v>4068.4607999999998</v>
      </c>
      <c r="K6051" s="5">
        <v>241.3899917670102</v>
      </c>
      <c r="L6051">
        <f>YEAR(SalesData[Order Date])</f>
        <v>2024</v>
      </c>
      <c r="M6051">
        <f>MONTH(SalesData[Order Date])</f>
        <v>7</v>
      </c>
      <c r="N6051" t="str">
        <f>TEXT(SalesData[[#This Row],[Order Date]], "mmmm")</f>
        <v>July</v>
      </c>
      <c r="O6051" s="7">
        <f>IF(SalesData[Sales]=0,0,SalesData[Profit]/SalesData[Sales])</f>
        <v>5.9332018577396693E-2</v>
      </c>
      <c r="P6051" s="8">
        <f t="shared" si="94"/>
        <v>4.7290611722251327E-5</v>
      </c>
      <c r="Q6051" t="str">
        <f>IF(SalesData[[#This Row],[Discount]]&gt;0, "Yes", "No")</f>
        <v>Yes</v>
      </c>
      <c r="R6051" t="str">
        <f>TEXT(SalesData[[#This Row],[Order Date]],"mmm-yyyy")</f>
        <v>Jul-2024</v>
      </c>
      <c r="S6051">
        <f>YEAR(SalesData[[#This Row],[Order Date]])*100 + MONTH(SalesData[[#This Row],[Order Date]])</f>
        <v>202407</v>
      </c>
    </row>
    <row r="6052" spans="1:19" x14ac:dyDescent="0.3">
      <c r="A6052" t="s">
        <v>12765</v>
      </c>
      <c r="B6052" s="3">
        <v>45501</v>
      </c>
      <c r="C6052" t="s">
        <v>12766</v>
      </c>
      <c r="D6052" t="s">
        <v>18</v>
      </c>
      <c r="E6052" t="s">
        <v>26</v>
      </c>
      <c r="F6052" t="s">
        <v>91</v>
      </c>
      <c r="G6052">
        <v>9</v>
      </c>
      <c r="H6052" s="5">
        <v>619.41</v>
      </c>
      <c r="I6052" s="5">
        <v>0.23</v>
      </c>
      <c r="J6052" s="5">
        <v>4292.5113000000001</v>
      </c>
      <c r="K6052" s="5">
        <v>214.96203698286769</v>
      </c>
      <c r="L6052">
        <f>YEAR(SalesData[Order Date])</f>
        <v>2024</v>
      </c>
      <c r="M6052">
        <f>MONTH(SalesData[Order Date])</f>
        <v>7</v>
      </c>
      <c r="N6052" t="str">
        <f>TEXT(SalesData[[#This Row],[Order Date]], "mmmm")</f>
        <v>July</v>
      </c>
      <c r="O6052" s="7">
        <f>IF(SalesData[Sales]=0,0,SalesData[Profit]/SalesData[Sales])</f>
        <v>5.0078385811789868E-2</v>
      </c>
      <c r="P6052" s="8">
        <f t="shared" si="94"/>
        <v>4.1257899542396085E-5</v>
      </c>
      <c r="Q6052" t="str">
        <f>IF(SalesData[[#This Row],[Discount]]&gt;0, "Yes", "No")</f>
        <v>Yes</v>
      </c>
      <c r="R6052" t="str">
        <f>TEXT(SalesData[[#This Row],[Order Date]],"mmm-yyyy")</f>
        <v>Jul-2024</v>
      </c>
      <c r="S6052">
        <f>YEAR(SalesData[[#This Row],[Order Date]])*100 + MONTH(SalesData[[#This Row],[Order Date]])</f>
        <v>202407</v>
      </c>
    </row>
    <row r="6053" spans="1:19" x14ac:dyDescent="0.3">
      <c r="A6053" t="s">
        <v>12773</v>
      </c>
      <c r="B6053" s="3">
        <v>45479</v>
      </c>
      <c r="C6053" t="s">
        <v>3299</v>
      </c>
      <c r="D6053" t="s">
        <v>18</v>
      </c>
      <c r="E6053" t="s">
        <v>19</v>
      </c>
      <c r="F6053" t="s">
        <v>27</v>
      </c>
      <c r="G6053">
        <v>5</v>
      </c>
      <c r="H6053" s="5">
        <v>446.44</v>
      </c>
      <c r="I6053" s="5">
        <v>0.21</v>
      </c>
      <c r="J6053" s="5">
        <v>1763.4380000000001</v>
      </c>
      <c r="K6053" s="5">
        <v>216.26851022877051</v>
      </c>
      <c r="L6053">
        <f>YEAR(SalesData[Order Date])</f>
        <v>2024</v>
      </c>
      <c r="M6053">
        <f>MONTH(SalesData[Order Date])</f>
        <v>7</v>
      </c>
      <c r="N6053" t="str">
        <f>TEXT(SalesData[[#This Row],[Order Date]], "mmmm")</f>
        <v>July</v>
      </c>
      <c r="O6053" s="7">
        <f>IF(SalesData[Sales]=0,0,SalesData[Profit]/SalesData[Sales])</f>
        <v>0.12264026874138501</v>
      </c>
      <c r="P6053" s="8">
        <f t="shared" si="94"/>
        <v>9.40775916136547E-5</v>
      </c>
      <c r="Q6053" t="str">
        <f>IF(SalesData[[#This Row],[Discount]]&gt;0, "Yes", "No")</f>
        <v>Yes</v>
      </c>
      <c r="R6053" t="str">
        <f>TEXT(SalesData[[#This Row],[Order Date]],"mmm-yyyy")</f>
        <v>Jul-2024</v>
      </c>
      <c r="S6053">
        <f>YEAR(SalesData[[#This Row],[Order Date]])*100 + MONTH(SalesData[[#This Row],[Order Date]])</f>
        <v>202407</v>
      </c>
    </row>
    <row r="6054" spans="1:19" x14ac:dyDescent="0.3">
      <c r="A6054" t="s">
        <v>12877</v>
      </c>
      <c r="B6054" s="3">
        <v>45493</v>
      </c>
      <c r="C6054" t="s">
        <v>12878</v>
      </c>
      <c r="D6054" t="s">
        <v>23</v>
      </c>
      <c r="E6054" t="s">
        <v>19</v>
      </c>
      <c r="F6054" t="s">
        <v>39</v>
      </c>
      <c r="G6054">
        <v>1</v>
      </c>
      <c r="H6054" s="5">
        <v>458.65</v>
      </c>
      <c r="I6054" s="5">
        <v>0.01</v>
      </c>
      <c r="J6054" s="5">
        <v>454.06349999999998</v>
      </c>
      <c r="K6054" s="5">
        <v>119.18204582186139</v>
      </c>
      <c r="L6054">
        <f>YEAR(SalesData[Order Date])</f>
        <v>2024</v>
      </c>
      <c r="M6054">
        <f>MONTH(SalesData[Order Date])</f>
        <v>7</v>
      </c>
      <c r="N6054" t="str">
        <f>TEXT(SalesData[[#This Row],[Order Date]], "mmmm")</f>
        <v>July</v>
      </c>
      <c r="O6054" s="7">
        <f>IF(SalesData[Sales]=0,0,SalesData[Profit]/SalesData[Sales])</f>
        <v>0.26247880708724969</v>
      </c>
      <c r="P6054" s="8">
        <f t="shared" si="94"/>
        <v>2.1803117845851958E-5</v>
      </c>
      <c r="Q6054" t="str">
        <f>IF(SalesData[[#This Row],[Discount]]&gt;0, "Yes", "No")</f>
        <v>Yes</v>
      </c>
      <c r="R6054" t="str">
        <f>TEXT(SalesData[[#This Row],[Order Date]],"mmm-yyyy")</f>
        <v>Jul-2024</v>
      </c>
      <c r="S6054">
        <f>YEAR(SalesData[[#This Row],[Order Date]])*100 + MONTH(SalesData[[#This Row],[Order Date]])</f>
        <v>202407</v>
      </c>
    </row>
    <row r="6055" spans="1:19" x14ac:dyDescent="0.3">
      <c r="A6055" t="s">
        <v>12896</v>
      </c>
      <c r="B6055" s="3">
        <v>45498</v>
      </c>
      <c r="C6055" t="s">
        <v>12897</v>
      </c>
      <c r="D6055" t="s">
        <v>23</v>
      </c>
      <c r="E6055" t="s">
        <v>19</v>
      </c>
      <c r="F6055" t="s">
        <v>39</v>
      </c>
      <c r="G6055">
        <v>8</v>
      </c>
      <c r="H6055" s="5">
        <v>584.70000000000005</v>
      </c>
      <c r="I6055" s="5">
        <v>0.04</v>
      </c>
      <c r="J6055" s="5">
        <v>4490.4960000000001</v>
      </c>
      <c r="K6055" s="5">
        <v>1149.000934805503</v>
      </c>
      <c r="L6055">
        <f>YEAR(SalesData[Order Date])</f>
        <v>2024</v>
      </c>
      <c r="M6055">
        <f>MONTH(SalesData[Order Date])</f>
        <v>7</v>
      </c>
      <c r="N6055" t="str">
        <f>TEXT(SalesData[[#This Row],[Order Date]], "mmmm")</f>
        <v>July</v>
      </c>
      <c r="O6055" s="7">
        <f>IF(SalesData[Sales]=0,0,SalesData[Profit]/SalesData[Sales])</f>
        <v>0.2558739468436233</v>
      </c>
      <c r="P6055" s="8">
        <f t="shared" si="94"/>
        <v>8.551393877201984E-6</v>
      </c>
      <c r="Q6055" t="str">
        <f>IF(SalesData[[#This Row],[Discount]]&gt;0, "Yes", "No")</f>
        <v>Yes</v>
      </c>
      <c r="R6055" t="str">
        <f>TEXT(SalesData[[#This Row],[Order Date]],"mmm-yyyy")</f>
        <v>Jul-2024</v>
      </c>
      <c r="S6055">
        <f>YEAR(SalesData[[#This Row],[Order Date]])*100 + MONTH(SalesData[[#This Row],[Order Date]])</f>
        <v>202407</v>
      </c>
    </row>
    <row r="6056" spans="1:19" x14ac:dyDescent="0.3">
      <c r="A6056" t="s">
        <v>12907</v>
      </c>
      <c r="B6056" s="3">
        <v>45481</v>
      </c>
      <c r="C6056" t="s">
        <v>12908</v>
      </c>
      <c r="D6056" t="s">
        <v>30</v>
      </c>
      <c r="E6056" t="s">
        <v>26</v>
      </c>
      <c r="F6056" t="s">
        <v>27</v>
      </c>
      <c r="G6056">
        <v>6</v>
      </c>
      <c r="H6056" s="5">
        <v>316.23</v>
      </c>
      <c r="I6056" s="5">
        <v>0.27</v>
      </c>
      <c r="J6056" s="5">
        <v>1385.0873999999999</v>
      </c>
      <c r="K6056" s="5">
        <v>381.43884543424298</v>
      </c>
      <c r="L6056">
        <f>YEAR(SalesData[Order Date])</f>
        <v>2024</v>
      </c>
      <c r="M6056">
        <f>MONTH(SalesData[Order Date])</f>
        <v>7</v>
      </c>
      <c r="N6056" t="str">
        <f>TEXT(SalesData[[#This Row],[Order Date]], "mmmm")</f>
        <v>July</v>
      </c>
      <c r="O6056" s="7">
        <f>IF(SalesData[Sales]=0,0,SalesData[Profit]/SalesData[Sales])</f>
        <v>0.27538973023236152</v>
      </c>
      <c r="P6056" s="8">
        <f t="shared" si="94"/>
        <v>1.4230148942225596E-4</v>
      </c>
      <c r="Q6056" t="str">
        <f>IF(SalesData[[#This Row],[Discount]]&gt;0, "Yes", "No")</f>
        <v>Yes</v>
      </c>
      <c r="R6056" t="str">
        <f>TEXT(SalesData[[#This Row],[Order Date]],"mmm-yyyy")</f>
        <v>Jul-2024</v>
      </c>
      <c r="S6056">
        <f>YEAR(SalesData[[#This Row],[Order Date]])*100 + MONTH(SalesData[[#This Row],[Order Date]])</f>
        <v>202407</v>
      </c>
    </row>
    <row r="6057" spans="1:19" x14ac:dyDescent="0.3">
      <c r="A6057" t="s">
        <v>12986</v>
      </c>
      <c r="B6057" s="3">
        <v>45497</v>
      </c>
      <c r="C6057" t="s">
        <v>12987</v>
      </c>
      <c r="D6057" t="s">
        <v>23</v>
      </c>
      <c r="E6057" t="s">
        <v>19</v>
      </c>
      <c r="F6057" t="s">
        <v>27</v>
      </c>
      <c r="G6057">
        <v>2</v>
      </c>
      <c r="H6057" s="5">
        <v>471.45</v>
      </c>
      <c r="I6057" s="5">
        <v>0.24</v>
      </c>
      <c r="J6057" s="5">
        <v>716.60400000000004</v>
      </c>
      <c r="K6057" s="5">
        <v>204.67990980159229</v>
      </c>
      <c r="L6057">
        <f>YEAR(SalesData[Order Date])</f>
        <v>2024</v>
      </c>
      <c r="M6057">
        <f>MONTH(SalesData[Order Date])</f>
        <v>7</v>
      </c>
      <c r="N6057" t="str">
        <f>TEXT(SalesData[[#This Row],[Order Date]], "mmmm")</f>
        <v>July</v>
      </c>
      <c r="O6057" s="7">
        <f>IF(SalesData[Sales]=0,0,SalesData[Profit]/SalesData[Sales])</f>
        <v>0.2856248497100104</v>
      </c>
      <c r="P6057" s="8">
        <f t="shared" si="94"/>
        <v>2.545338848234171E-4</v>
      </c>
      <c r="Q6057" t="str">
        <f>IF(SalesData[[#This Row],[Discount]]&gt;0, "Yes", "No")</f>
        <v>Yes</v>
      </c>
      <c r="R6057" t="str">
        <f>TEXT(SalesData[[#This Row],[Order Date]],"mmm-yyyy")</f>
        <v>Jul-2024</v>
      </c>
      <c r="S6057">
        <f>YEAR(SalesData[[#This Row],[Order Date]])*100 + MONTH(SalesData[[#This Row],[Order Date]])</f>
        <v>202407</v>
      </c>
    </row>
    <row r="6058" spans="1:19" x14ac:dyDescent="0.3">
      <c r="A6058" t="s">
        <v>13015</v>
      </c>
      <c r="B6058" s="3">
        <v>45493</v>
      </c>
      <c r="C6058" t="s">
        <v>13016</v>
      </c>
      <c r="D6058" t="s">
        <v>18</v>
      </c>
      <c r="E6058" t="s">
        <v>19</v>
      </c>
      <c r="F6058" t="s">
        <v>31</v>
      </c>
      <c r="G6058">
        <v>2</v>
      </c>
      <c r="H6058" s="5">
        <v>564.66</v>
      </c>
      <c r="I6058" s="5">
        <v>0.2</v>
      </c>
      <c r="J6058" s="5">
        <v>903.45600000000002</v>
      </c>
      <c r="K6058" s="5">
        <v>117.63749433222181</v>
      </c>
      <c r="L6058">
        <f>YEAR(SalesData[Order Date])</f>
        <v>2024</v>
      </c>
      <c r="M6058">
        <f>MONTH(SalesData[Order Date])</f>
        <v>7</v>
      </c>
      <c r="N6058" t="str">
        <f>TEXT(SalesData[[#This Row],[Order Date]], "mmmm")</f>
        <v>July</v>
      </c>
      <c r="O6058" s="7">
        <f>IF(SalesData[Sales]=0,0,SalesData[Profit]/SalesData[Sales])</f>
        <v>0.13020832705989202</v>
      </c>
      <c r="P6058" s="8">
        <f t="shared" si="94"/>
        <v>1.7709772252328838E-4</v>
      </c>
      <c r="Q6058" t="str">
        <f>IF(SalesData[[#This Row],[Discount]]&gt;0, "Yes", "No")</f>
        <v>Yes</v>
      </c>
      <c r="R6058" t="str">
        <f>TEXT(SalesData[[#This Row],[Order Date]],"mmm-yyyy")</f>
        <v>Jul-2024</v>
      </c>
      <c r="S6058">
        <f>YEAR(SalesData[[#This Row],[Order Date]])*100 + MONTH(SalesData[[#This Row],[Order Date]])</f>
        <v>202407</v>
      </c>
    </row>
    <row r="6059" spans="1:19" x14ac:dyDescent="0.3">
      <c r="A6059" t="s">
        <v>13049</v>
      </c>
      <c r="B6059" s="3">
        <v>45502</v>
      </c>
      <c r="C6059" t="s">
        <v>13050</v>
      </c>
      <c r="D6059" t="s">
        <v>23</v>
      </c>
      <c r="E6059" t="s">
        <v>19</v>
      </c>
      <c r="F6059" t="s">
        <v>44</v>
      </c>
      <c r="G6059">
        <v>9</v>
      </c>
      <c r="H6059" s="5">
        <v>717.89</v>
      </c>
      <c r="I6059" s="5">
        <v>0.28999999999999998</v>
      </c>
      <c r="J6059" s="5">
        <v>4587.3171000000002</v>
      </c>
      <c r="K6059" s="5">
        <v>1269.4648054770371</v>
      </c>
      <c r="L6059">
        <f>YEAR(SalesData[Order Date])</f>
        <v>2024</v>
      </c>
      <c r="M6059">
        <f>MONTH(SalesData[Order Date])</f>
        <v>7</v>
      </c>
      <c r="N6059" t="str">
        <f>TEXT(SalesData[[#This Row],[Order Date]], "mmmm")</f>
        <v>July</v>
      </c>
      <c r="O6059" s="7">
        <f>IF(SalesData[Sales]=0,0,SalesData[Profit]/SalesData[Sales])</f>
        <v>0.27673360655120988</v>
      </c>
      <c r="P6059" s="8">
        <f t="shared" si="94"/>
        <v>4.4884623301929573E-5</v>
      </c>
      <c r="Q6059" t="str">
        <f>IF(SalesData[[#This Row],[Discount]]&gt;0, "Yes", "No")</f>
        <v>Yes</v>
      </c>
      <c r="R6059" t="str">
        <f>TEXT(SalesData[[#This Row],[Order Date]],"mmm-yyyy")</f>
        <v>Jul-2024</v>
      </c>
      <c r="S6059">
        <f>YEAR(SalesData[[#This Row],[Order Date]])*100 + MONTH(SalesData[[#This Row],[Order Date]])</f>
        <v>202407</v>
      </c>
    </row>
    <row r="6060" spans="1:19" x14ac:dyDescent="0.3">
      <c r="A6060" t="s">
        <v>13053</v>
      </c>
      <c r="B6060" s="3">
        <v>45503</v>
      </c>
      <c r="C6060" t="s">
        <v>13054</v>
      </c>
      <c r="D6060" t="s">
        <v>13</v>
      </c>
      <c r="E6060" t="s">
        <v>14</v>
      </c>
      <c r="F6060" t="s">
        <v>39</v>
      </c>
      <c r="G6060">
        <v>4</v>
      </c>
      <c r="H6060" s="5">
        <v>304.08999999999997</v>
      </c>
      <c r="I6060" s="5">
        <v>0.1</v>
      </c>
      <c r="J6060" s="5">
        <v>1094.7239999999999</v>
      </c>
      <c r="K6060" s="5">
        <v>145.73055685639949</v>
      </c>
      <c r="L6060">
        <f>YEAR(SalesData[Order Date])</f>
        <v>2024</v>
      </c>
      <c r="M6060">
        <f>MONTH(SalesData[Order Date])</f>
        <v>7</v>
      </c>
      <c r="N6060" t="str">
        <f>TEXT(SalesData[[#This Row],[Order Date]], "mmmm")</f>
        <v>July</v>
      </c>
      <c r="O6060" s="7">
        <f>IF(SalesData[Sales]=0,0,SalesData[Profit]/SalesData[Sales])</f>
        <v>0.13312082027652586</v>
      </c>
      <c r="P6060" s="8">
        <f t="shared" si="94"/>
        <v>8.2212502877437613E-5</v>
      </c>
      <c r="Q6060" t="str">
        <f>IF(SalesData[[#This Row],[Discount]]&gt;0, "Yes", "No")</f>
        <v>Yes</v>
      </c>
      <c r="R6060" t="str">
        <f>TEXT(SalesData[[#This Row],[Order Date]],"mmm-yyyy")</f>
        <v>Jul-2024</v>
      </c>
      <c r="S6060">
        <f>YEAR(SalesData[[#This Row],[Order Date]])*100 + MONTH(SalesData[[#This Row],[Order Date]])</f>
        <v>202407</v>
      </c>
    </row>
    <row r="6061" spans="1:19" x14ac:dyDescent="0.3">
      <c r="A6061" t="s">
        <v>13094</v>
      </c>
      <c r="B6061" s="3">
        <v>45498</v>
      </c>
      <c r="C6061" t="s">
        <v>13095</v>
      </c>
      <c r="D6061" t="s">
        <v>13</v>
      </c>
      <c r="E6061" t="s">
        <v>26</v>
      </c>
      <c r="F6061" t="s">
        <v>27</v>
      </c>
      <c r="G6061">
        <v>9</v>
      </c>
      <c r="H6061" s="5">
        <v>282.93</v>
      </c>
      <c r="I6061" s="5">
        <v>0.16</v>
      </c>
      <c r="J6061" s="5">
        <v>2138.9508000000001</v>
      </c>
      <c r="K6061" s="5">
        <v>284.38072842785618</v>
      </c>
      <c r="L6061">
        <f>YEAR(SalesData[Order Date])</f>
        <v>2024</v>
      </c>
      <c r="M6061">
        <f>MONTH(SalesData[Order Date])</f>
        <v>7</v>
      </c>
      <c r="N6061" t="str">
        <f>TEXT(SalesData[[#This Row],[Order Date]], "mmmm")</f>
        <v>July</v>
      </c>
      <c r="O6061" s="7">
        <f>IF(SalesData[Sales]=0,0,SalesData[Profit]/SalesData[Sales])</f>
        <v>0.13295337528467516</v>
      </c>
      <c r="P6061" s="8">
        <f t="shared" si="94"/>
        <v>6.2834544861901462E-5</v>
      </c>
      <c r="Q6061" t="str">
        <f>IF(SalesData[[#This Row],[Discount]]&gt;0, "Yes", "No")</f>
        <v>Yes</v>
      </c>
      <c r="R6061" t="str">
        <f>TEXT(SalesData[[#This Row],[Order Date]],"mmm-yyyy")</f>
        <v>Jul-2024</v>
      </c>
      <c r="S6061">
        <f>YEAR(SalesData[[#This Row],[Order Date]])*100 + MONTH(SalesData[[#This Row],[Order Date]])</f>
        <v>202407</v>
      </c>
    </row>
    <row r="6062" spans="1:19" x14ac:dyDescent="0.3">
      <c r="A6062" t="s">
        <v>13203</v>
      </c>
      <c r="B6062" s="3">
        <v>45501</v>
      </c>
      <c r="C6062" t="s">
        <v>13204</v>
      </c>
      <c r="D6062" t="s">
        <v>18</v>
      </c>
      <c r="E6062" t="s">
        <v>19</v>
      </c>
      <c r="F6062" t="s">
        <v>15</v>
      </c>
      <c r="G6062">
        <v>1</v>
      </c>
      <c r="H6062" s="5">
        <v>334.91</v>
      </c>
      <c r="I6062" s="5">
        <v>0.28000000000000003</v>
      </c>
      <c r="J6062" s="5">
        <v>241.1352</v>
      </c>
      <c r="K6062" s="5">
        <v>45.323589740703497</v>
      </c>
      <c r="L6062">
        <f>YEAR(SalesData[Order Date])</f>
        <v>2024</v>
      </c>
      <c r="M6062">
        <f>MONTH(SalesData[Order Date])</f>
        <v>7</v>
      </c>
      <c r="N6062" t="str">
        <f>TEXT(SalesData[[#This Row],[Order Date]], "mmmm")</f>
        <v>July</v>
      </c>
      <c r="O6062" s="7">
        <f>IF(SalesData[Sales]=0,0,SalesData[Profit]/SalesData[Sales])</f>
        <v>0.18795924336514744</v>
      </c>
      <c r="P6062" s="8">
        <f t="shared" si="94"/>
        <v>8.3604550476247357E-4</v>
      </c>
      <c r="Q6062" t="str">
        <f>IF(SalesData[[#This Row],[Discount]]&gt;0, "Yes", "No")</f>
        <v>Yes</v>
      </c>
      <c r="R6062" t="str">
        <f>TEXT(SalesData[[#This Row],[Order Date]],"mmm-yyyy")</f>
        <v>Jul-2024</v>
      </c>
      <c r="S6062">
        <f>YEAR(SalesData[[#This Row],[Order Date]])*100 + MONTH(SalesData[[#This Row],[Order Date]])</f>
        <v>202407</v>
      </c>
    </row>
    <row r="6063" spans="1:19" x14ac:dyDescent="0.3">
      <c r="A6063" t="s">
        <v>13222</v>
      </c>
      <c r="B6063" s="3">
        <v>45485</v>
      </c>
      <c r="C6063" t="s">
        <v>13223</v>
      </c>
      <c r="D6063" t="s">
        <v>23</v>
      </c>
      <c r="E6063" t="s">
        <v>14</v>
      </c>
      <c r="F6063" t="s">
        <v>39</v>
      </c>
      <c r="G6063">
        <v>9</v>
      </c>
      <c r="H6063" s="5">
        <v>799.13</v>
      </c>
      <c r="I6063" s="5">
        <v>0.18</v>
      </c>
      <c r="J6063" s="5">
        <v>5897.5794000000014</v>
      </c>
      <c r="K6063" s="5">
        <v>351.63356798983568</v>
      </c>
      <c r="L6063">
        <f>YEAR(SalesData[Order Date])</f>
        <v>2024</v>
      </c>
      <c r="M6063">
        <f>MONTH(SalesData[Order Date])</f>
        <v>7</v>
      </c>
      <c r="N6063" t="str">
        <f>TEXT(SalesData[[#This Row],[Order Date]], "mmmm")</f>
        <v>July</v>
      </c>
      <c r="O6063" s="7">
        <f>IF(SalesData[Sales]=0,0,SalesData[Profit]/SalesData[Sales])</f>
        <v>5.9623371580183493E-2</v>
      </c>
      <c r="P6063" s="8">
        <f t="shared" si="94"/>
        <v>2.5027217098594719E-5</v>
      </c>
      <c r="Q6063" t="str">
        <f>IF(SalesData[[#This Row],[Discount]]&gt;0, "Yes", "No")</f>
        <v>Yes</v>
      </c>
      <c r="R6063" t="str">
        <f>TEXT(SalesData[[#This Row],[Order Date]],"mmm-yyyy")</f>
        <v>Jul-2024</v>
      </c>
      <c r="S6063">
        <f>YEAR(SalesData[[#This Row],[Order Date]])*100 + MONTH(SalesData[[#This Row],[Order Date]])</f>
        <v>202407</v>
      </c>
    </row>
    <row r="6064" spans="1:19" x14ac:dyDescent="0.3">
      <c r="A6064" t="s">
        <v>13300</v>
      </c>
      <c r="B6064" s="3">
        <v>45496</v>
      </c>
      <c r="C6064" t="s">
        <v>13301</v>
      </c>
      <c r="D6064" t="s">
        <v>18</v>
      </c>
      <c r="E6064" t="s">
        <v>26</v>
      </c>
      <c r="F6064" t="s">
        <v>53</v>
      </c>
      <c r="G6064">
        <v>5</v>
      </c>
      <c r="H6064" s="5">
        <v>15.21</v>
      </c>
      <c r="I6064" s="5">
        <v>0.06</v>
      </c>
      <c r="J6064" s="5">
        <v>71.487000000000009</v>
      </c>
      <c r="K6064" s="5">
        <v>4.7017501330876801</v>
      </c>
      <c r="L6064">
        <f>YEAR(SalesData[Order Date])</f>
        <v>2024</v>
      </c>
      <c r="M6064">
        <f>MONTH(SalesData[Order Date])</f>
        <v>7</v>
      </c>
      <c r="N6064" t="str">
        <f>TEXT(SalesData[[#This Row],[Order Date]], "mmmm")</f>
        <v>July</v>
      </c>
      <c r="O6064" s="7">
        <f>IF(SalesData[Sales]=0,0,SalesData[Profit]/SalesData[Sales])</f>
        <v>6.577070142945822E-2</v>
      </c>
      <c r="P6064" s="8">
        <f t="shared" si="94"/>
        <v>7.8895463510848113E-4</v>
      </c>
      <c r="Q6064" t="str">
        <f>IF(SalesData[[#This Row],[Discount]]&gt;0, "Yes", "No")</f>
        <v>Yes</v>
      </c>
      <c r="R6064" t="str">
        <f>TEXT(SalesData[[#This Row],[Order Date]],"mmm-yyyy")</f>
        <v>Jul-2024</v>
      </c>
      <c r="S6064">
        <f>YEAR(SalesData[[#This Row],[Order Date]])*100 + MONTH(SalesData[[#This Row],[Order Date]])</f>
        <v>202407</v>
      </c>
    </row>
    <row r="6065" spans="1:19" x14ac:dyDescent="0.3">
      <c r="A6065" t="s">
        <v>13312</v>
      </c>
      <c r="B6065" s="3">
        <v>45479</v>
      </c>
      <c r="C6065" t="s">
        <v>13313</v>
      </c>
      <c r="D6065" t="s">
        <v>13</v>
      </c>
      <c r="E6065" t="s">
        <v>19</v>
      </c>
      <c r="F6065" t="s">
        <v>91</v>
      </c>
      <c r="G6065">
        <v>3</v>
      </c>
      <c r="H6065" s="5">
        <v>295.82</v>
      </c>
      <c r="I6065" s="5">
        <v>0.23</v>
      </c>
      <c r="J6065" s="5">
        <v>683.3442</v>
      </c>
      <c r="K6065" s="5">
        <v>164.18691160956101</v>
      </c>
      <c r="L6065">
        <f>YEAR(SalesData[Order Date])</f>
        <v>2024</v>
      </c>
      <c r="M6065">
        <f>MONTH(SalesData[Order Date])</f>
        <v>7</v>
      </c>
      <c r="N6065" t="str">
        <f>TEXT(SalesData[[#This Row],[Order Date]], "mmmm")</f>
        <v>July</v>
      </c>
      <c r="O6065" s="7">
        <f>IF(SalesData[Sales]=0,0,SalesData[Profit]/SalesData[Sales])</f>
        <v>0.24026970831033762</v>
      </c>
      <c r="P6065" s="8">
        <f t="shared" si="94"/>
        <v>2.5916661032609919E-4</v>
      </c>
      <c r="Q6065" t="str">
        <f>IF(SalesData[[#This Row],[Discount]]&gt;0, "Yes", "No")</f>
        <v>Yes</v>
      </c>
      <c r="R6065" t="str">
        <f>TEXT(SalesData[[#This Row],[Order Date]],"mmm-yyyy")</f>
        <v>Jul-2024</v>
      </c>
      <c r="S6065">
        <f>YEAR(SalesData[[#This Row],[Order Date]])*100 + MONTH(SalesData[[#This Row],[Order Date]])</f>
        <v>202407</v>
      </c>
    </row>
    <row r="6066" spans="1:19" x14ac:dyDescent="0.3">
      <c r="A6066" t="s">
        <v>13384</v>
      </c>
      <c r="B6066" s="3">
        <v>45493</v>
      </c>
      <c r="C6066" t="s">
        <v>13385</v>
      </c>
      <c r="D6066" t="s">
        <v>18</v>
      </c>
      <c r="E6066" t="s">
        <v>19</v>
      </c>
      <c r="F6066" t="s">
        <v>53</v>
      </c>
      <c r="G6066">
        <v>7</v>
      </c>
      <c r="H6066" s="5">
        <v>12.67</v>
      </c>
      <c r="I6066" s="5">
        <v>0.16</v>
      </c>
      <c r="J6066" s="5">
        <v>74.499600000000001</v>
      </c>
      <c r="K6066" s="5">
        <v>14.806355586086219</v>
      </c>
      <c r="L6066">
        <f>YEAR(SalesData[Order Date])</f>
        <v>2024</v>
      </c>
      <c r="M6066">
        <f>MONTH(SalesData[Order Date])</f>
        <v>7</v>
      </c>
      <c r="N6066" t="str">
        <f>TEXT(SalesData[[#This Row],[Order Date]], "mmmm")</f>
        <v>July</v>
      </c>
      <c r="O6066" s="7">
        <f>IF(SalesData[Sales]=0,0,SalesData[Profit]/SalesData[Sales])</f>
        <v>0.19874409508354701</v>
      </c>
      <c r="P6066" s="8">
        <f t="shared" si="94"/>
        <v>1.8040365317397678E-3</v>
      </c>
      <c r="Q6066" t="str">
        <f>IF(SalesData[[#This Row],[Discount]]&gt;0, "Yes", "No")</f>
        <v>Yes</v>
      </c>
      <c r="R6066" t="str">
        <f>TEXT(SalesData[[#This Row],[Order Date]],"mmm-yyyy")</f>
        <v>Jul-2024</v>
      </c>
      <c r="S6066">
        <f>YEAR(SalesData[[#This Row],[Order Date]])*100 + MONTH(SalesData[[#This Row],[Order Date]])</f>
        <v>202407</v>
      </c>
    </row>
    <row r="6067" spans="1:19" x14ac:dyDescent="0.3">
      <c r="A6067" t="s">
        <v>13400</v>
      </c>
      <c r="B6067" s="3">
        <v>45493</v>
      </c>
      <c r="C6067" t="s">
        <v>13401</v>
      </c>
      <c r="D6067" t="s">
        <v>30</v>
      </c>
      <c r="E6067" t="s">
        <v>19</v>
      </c>
      <c r="F6067" t="s">
        <v>91</v>
      </c>
      <c r="G6067">
        <v>4</v>
      </c>
      <c r="H6067" s="5">
        <v>796.78</v>
      </c>
      <c r="I6067" s="5">
        <v>0.26</v>
      </c>
      <c r="J6067" s="5">
        <v>2358.4688000000001</v>
      </c>
      <c r="K6067" s="5">
        <v>213.19199666195979</v>
      </c>
      <c r="L6067">
        <f>YEAR(SalesData[Order Date])</f>
        <v>2024</v>
      </c>
      <c r="M6067">
        <f>MONTH(SalesData[Order Date])</f>
        <v>7</v>
      </c>
      <c r="N6067" t="str">
        <f>TEXT(SalesData[[#This Row],[Order Date]], "mmmm")</f>
        <v>July</v>
      </c>
      <c r="O6067" s="7">
        <f>IF(SalesData[Sales]=0,0,SalesData[Profit]/SalesData[Sales])</f>
        <v>9.0394240815040577E-2</v>
      </c>
      <c r="P6067" s="8">
        <f t="shared" si="94"/>
        <v>8.1578352870302975E-5</v>
      </c>
      <c r="Q6067" t="str">
        <f>IF(SalesData[[#This Row],[Discount]]&gt;0, "Yes", "No")</f>
        <v>Yes</v>
      </c>
      <c r="R6067" t="str">
        <f>TEXT(SalesData[[#This Row],[Order Date]],"mmm-yyyy")</f>
        <v>Jul-2024</v>
      </c>
      <c r="S6067">
        <f>YEAR(SalesData[[#This Row],[Order Date]])*100 + MONTH(SalesData[[#This Row],[Order Date]])</f>
        <v>202407</v>
      </c>
    </row>
    <row r="6068" spans="1:19" x14ac:dyDescent="0.3">
      <c r="A6068" t="s">
        <v>13415</v>
      </c>
      <c r="B6068" s="3">
        <v>45476</v>
      </c>
      <c r="C6068" t="s">
        <v>13416</v>
      </c>
      <c r="D6068" t="s">
        <v>13</v>
      </c>
      <c r="E6068" t="s">
        <v>14</v>
      </c>
      <c r="F6068" t="s">
        <v>62</v>
      </c>
      <c r="G6068">
        <v>1</v>
      </c>
      <c r="H6068" s="5">
        <v>401.29</v>
      </c>
      <c r="I6068" s="5">
        <v>0.09</v>
      </c>
      <c r="J6068" s="5">
        <v>365.1739</v>
      </c>
      <c r="K6068" s="5">
        <v>107.5188434385099</v>
      </c>
      <c r="L6068">
        <f>YEAR(SalesData[Order Date])</f>
        <v>2024</v>
      </c>
      <c r="M6068">
        <f>MONTH(SalesData[Order Date])</f>
        <v>7</v>
      </c>
      <c r="N6068" t="str">
        <f>TEXT(SalesData[[#This Row],[Order Date]], "mmmm")</f>
        <v>July</v>
      </c>
      <c r="O6068" s="7">
        <f>IF(SalesData[Sales]=0,0,SalesData[Profit]/SalesData[Sales])</f>
        <v>0.29443189515600621</v>
      </c>
      <c r="P6068" s="8">
        <f t="shared" si="94"/>
        <v>2.2427670761793214E-4</v>
      </c>
      <c r="Q6068" t="str">
        <f>IF(SalesData[[#This Row],[Discount]]&gt;0, "Yes", "No")</f>
        <v>Yes</v>
      </c>
      <c r="R6068" t="str">
        <f>TEXT(SalesData[[#This Row],[Order Date]],"mmm-yyyy")</f>
        <v>Jul-2024</v>
      </c>
      <c r="S6068">
        <f>YEAR(SalesData[[#This Row],[Order Date]])*100 + MONTH(SalesData[[#This Row],[Order Date]])</f>
        <v>202407</v>
      </c>
    </row>
    <row r="6069" spans="1:19" x14ac:dyDescent="0.3">
      <c r="A6069" t="s">
        <v>13452</v>
      </c>
      <c r="B6069" s="3">
        <v>45498</v>
      </c>
      <c r="C6069" t="s">
        <v>13453</v>
      </c>
      <c r="D6069" t="s">
        <v>13</v>
      </c>
      <c r="E6069" t="s">
        <v>14</v>
      </c>
      <c r="F6069" t="s">
        <v>15</v>
      </c>
      <c r="G6069">
        <v>5</v>
      </c>
      <c r="H6069" s="5">
        <v>399.3</v>
      </c>
      <c r="I6069" s="5">
        <v>0</v>
      </c>
      <c r="J6069" s="5">
        <v>1996.5</v>
      </c>
      <c r="K6069" s="5">
        <v>256.13807508930989</v>
      </c>
      <c r="L6069">
        <f>YEAR(SalesData[Order Date])</f>
        <v>2024</v>
      </c>
      <c r="M6069">
        <f>MONTH(SalesData[Order Date])</f>
        <v>7</v>
      </c>
      <c r="N6069" t="str">
        <f>TEXT(SalesData[[#This Row],[Order Date]], "mmmm")</f>
        <v>July</v>
      </c>
      <c r="O6069" s="7">
        <f>IF(SalesData[Sales]=0,0,SalesData[Profit]/SalesData[Sales])</f>
        <v>0.12829355125935882</v>
      </c>
      <c r="P6069" s="8">
        <f t="shared" si="94"/>
        <v>0</v>
      </c>
      <c r="Q6069" t="str">
        <f>IF(SalesData[[#This Row],[Discount]]&gt;0, "Yes", "No")</f>
        <v>No</v>
      </c>
      <c r="R6069" t="str">
        <f>TEXT(SalesData[[#This Row],[Order Date]],"mmm-yyyy")</f>
        <v>Jul-2024</v>
      </c>
      <c r="S6069">
        <f>YEAR(SalesData[[#This Row],[Order Date]])*100 + MONTH(SalesData[[#This Row],[Order Date]])</f>
        <v>202407</v>
      </c>
    </row>
    <row r="6070" spans="1:19" x14ac:dyDescent="0.3">
      <c r="A6070" t="s">
        <v>13521</v>
      </c>
      <c r="B6070" s="3">
        <v>45475</v>
      </c>
      <c r="C6070" t="s">
        <v>13522</v>
      </c>
      <c r="D6070" t="s">
        <v>13</v>
      </c>
      <c r="E6070" t="s">
        <v>14</v>
      </c>
      <c r="F6070" t="s">
        <v>44</v>
      </c>
      <c r="G6070">
        <v>4</v>
      </c>
      <c r="H6070" s="5">
        <v>124.46</v>
      </c>
      <c r="I6070" s="5">
        <v>0.15</v>
      </c>
      <c r="J6070" s="5">
        <v>423.16399999999999</v>
      </c>
      <c r="K6070" s="5">
        <v>70.894407195262147</v>
      </c>
      <c r="L6070">
        <f>YEAR(SalesData[Order Date])</f>
        <v>2024</v>
      </c>
      <c r="M6070">
        <f>MONTH(SalesData[Order Date])</f>
        <v>7</v>
      </c>
      <c r="N6070" t="str">
        <f>TEXT(SalesData[[#This Row],[Order Date]], "mmmm")</f>
        <v>July</v>
      </c>
      <c r="O6070" s="7">
        <f>IF(SalesData[Sales]=0,0,SalesData[Profit]/SalesData[Sales])</f>
        <v>0.16753411725775857</v>
      </c>
      <c r="P6070" s="8">
        <f t="shared" si="94"/>
        <v>3.013016230114093E-4</v>
      </c>
      <c r="Q6070" t="str">
        <f>IF(SalesData[[#This Row],[Discount]]&gt;0, "Yes", "No")</f>
        <v>Yes</v>
      </c>
      <c r="R6070" t="str">
        <f>TEXT(SalesData[[#This Row],[Order Date]],"mmm-yyyy")</f>
        <v>Jul-2024</v>
      </c>
      <c r="S6070">
        <f>YEAR(SalesData[[#This Row],[Order Date]])*100 + MONTH(SalesData[[#This Row],[Order Date]])</f>
        <v>202407</v>
      </c>
    </row>
    <row r="6071" spans="1:19" x14ac:dyDescent="0.3">
      <c r="A6071" t="s">
        <v>13545</v>
      </c>
      <c r="B6071" s="3">
        <v>45501</v>
      </c>
      <c r="C6071" t="s">
        <v>13546</v>
      </c>
      <c r="D6071" t="s">
        <v>13</v>
      </c>
      <c r="E6071" t="s">
        <v>26</v>
      </c>
      <c r="F6071" t="s">
        <v>31</v>
      </c>
      <c r="G6071">
        <v>7</v>
      </c>
      <c r="H6071" s="5">
        <v>987.37</v>
      </c>
      <c r="I6071" s="5">
        <v>0.09</v>
      </c>
      <c r="J6071" s="5">
        <v>6289.5469000000003</v>
      </c>
      <c r="K6071" s="5">
        <v>1746.02577529161</v>
      </c>
      <c r="L6071">
        <f>YEAR(SalesData[Order Date])</f>
        <v>2024</v>
      </c>
      <c r="M6071">
        <f>MONTH(SalesData[Order Date])</f>
        <v>7</v>
      </c>
      <c r="N6071" t="str">
        <f>TEXT(SalesData[[#This Row],[Order Date]], "mmmm")</f>
        <v>July</v>
      </c>
      <c r="O6071" s="7">
        <f>IF(SalesData[Sales]=0,0,SalesData[Profit]/SalesData[Sales])</f>
        <v>0.27760756109340878</v>
      </c>
      <c r="P6071" s="8">
        <f t="shared" si="94"/>
        <v>1.3021605737608857E-5</v>
      </c>
      <c r="Q6071" t="str">
        <f>IF(SalesData[[#This Row],[Discount]]&gt;0, "Yes", "No")</f>
        <v>Yes</v>
      </c>
      <c r="R6071" t="str">
        <f>TEXT(SalesData[[#This Row],[Order Date]],"mmm-yyyy")</f>
        <v>Jul-2024</v>
      </c>
      <c r="S6071">
        <f>YEAR(SalesData[[#This Row],[Order Date]])*100 + MONTH(SalesData[[#This Row],[Order Date]])</f>
        <v>202407</v>
      </c>
    </row>
    <row r="6072" spans="1:19" x14ac:dyDescent="0.3">
      <c r="A6072" t="s">
        <v>13597</v>
      </c>
      <c r="B6072" s="3">
        <v>45482</v>
      </c>
      <c r="C6072" t="s">
        <v>13598</v>
      </c>
      <c r="D6072" t="s">
        <v>30</v>
      </c>
      <c r="E6072" t="s">
        <v>14</v>
      </c>
      <c r="F6072" t="s">
        <v>15</v>
      </c>
      <c r="G6072">
        <v>6</v>
      </c>
      <c r="H6072" s="5">
        <v>355.05</v>
      </c>
      <c r="I6072" s="5">
        <v>0.23</v>
      </c>
      <c r="J6072" s="5">
        <v>1640.3309999999999</v>
      </c>
      <c r="K6072" s="5">
        <v>476.9118990664594</v>
      </c>
      <c r="L6072">
        <f>YEAR(SalesData[Order Date])</f>
        <v>2024</v>
      </c>
      <c r="M6072">
        <f>MONTH(SalesData[Order Date])</f>
        <v>7</v>
      </c>
      <c r="N6072" t="str">
        <f>TEXT(SalesData[[#This Row],[Order Date]], "mmmm")</f>
        <v>July</v>
      </c>
      <c r="O6072" s="7">
        <f>IF(SalesData[Sales]=0,0,SalesData[Profit]/SalesData[Sales])</f>
        <v>0.29074125835972098</v>
      </c>
      <c r="P6072" s="8">
        <f t="shared" si="94"/>
        <v>1.0796601417640708E-4</v>
      </c>
      <c r="Q6072" t="str">
        <f>IF(SalesData[[#This Row],[Discount]]&gt;0, "Yes", "No")</f>
        <v>Yes</v>
      </c>
      <c r="R6072" t="str">
        <f>TEXT(SalesData[[#This Row],[Order Date]],"mmm-yyyy")</f>
        <v>Jul-2024</v>
      </c>
      <c r="S6072">
        <f>YEAR(SalesData[[#This Row],[Order Date]])*100 + MONTH(SalesData[[#This Row],[Order Date]])</f>
        <v>202407</v>
      </c>
    </row>
    <row r="6073" spans="1:19" x14ac:dyDescent="0.3">
      <c r="A6073" t="s">
        <v>13655</v>
      </c>
      <c r="B6073" s="3">
        <v>45490</v>
      </c>
      <c r="C6073" t="s">
        <v>13656</v>
      </c>
      <c r="D6073" t="s">
        <v>30</v>
      </c>
      <c r="E6073" t="s">
        <v>19</v>
      </c>
      <c r="F6073" t="s">
        <v>20</v>
      </c>
      <c r="G6073">
        <v>5</v>
      </c>
      <c r="H6073" s="5">
        <v>191.56</v>
      </c>
      <c r="I6073" s="5">
        <v>0.28999999999999998</v>
      </c>
      <c r="J6073" s="5">
        <v>680.0379999999999</v>
      </c>
      <c r="K6073" s="5">
        <v>79.148793599074068</v>
      </c>
      <c r="L6073">
        <f>YEAR(SalesData[Order Date])</f>
        <v>2024</v>
      </c>
      <c r="M6073">
        <f>MONTH(SalesData[Order Date])</f>
        <v>7</v>
      </c>
      <c r="N6073" t="str">
        <f>TEXT(SalesData[[#This Row],[Order Date]], "mmmm")</f>
        <v>July</v>
      </c>
      <c r="O6073" s="7">
        <f>IF(SalesData[Sales]=0,0,SalesData[Profit]/SalesData[Sales])</f>
        <v>0.1163887806256034</v>
      </c>
      <c r="P6073" s="8">
        <f t="shared" si="94"/>
        <v>3.0277719774483191E-4</v>
      </c>
      <c r="Q6073" t="str">
        <f>IF(SalesData[[#This Row],[Discount]]&gt;0, "Yes", "No")</f>
        <v>Yes</v>
      </c>
      <c r="R6073" t="str">
        <f>TEXT(SalesData[[#This Row],[Order Date]],"mmm-yyyy")</f>
        <v>Jul-2024</v>
      </c>
      <c r="S6073">
        <f>YEAR(SalesData[[#This Row],[Order Date]])*100 + MONTH(SalesData[[#This Row],[Order Date]])</f>
        <v>202407</v>
      </c>
    </row>
    <row r="6074" spans="1:19" x14ac:dyDescent="0.3">
      <c r="A6074" t="s">
        <v>13696</v>
      </c>
      <c r="B6074" s="3">
        <v>45503</v>
      </c>
      <c r="C6074" t="s">
        <v>301</v>
      </c>
      <c r="D6074" t="s">
        <v>30</v>
      </c>
      <c r="E6074" t="s">
        <v>19</v>
      </c>
      <c r="F6074" t="s">
        <v>31</v>
      </c>
      <c r="G6074">
        <v>4</v>
      </c>
      <c r="H6074" s="5">
        <v>749.41</v>
      </c>
      <c r="I6074" s="5">
        <v>0.05</v>
      </c>
      <c r="J6074" s="5">
        <v>2847.7579999999998</v>
      </c>
      <c r="K6074" s="5">
        <v>812.54884318839163</v>
      </c>
      <c r="L6074">
        <f>YEAR(SalesData[Order Date])</f>
        <v>2024</v>
      </c>
      <c r="M6074">
        <f>MONTH(SalesData[Order Date])</f>
        <v>7</v>
      </c>
      <c r="N6074" t="str">
        <f>TEXT(SalesData[[#This Row],[Order Date]], "mmmm")</f>
        <v>July</v>
      </c>
      <c r="O6074" s="7">
        <f>IF(SalesData[Sales]=0,0,SalesData[Profit]/SalesData[Sales])</f>
        <v>0.28532931632125752</v>
      </c>
      <c r="P6074" s="8">
        <f t="shared" si="94"/>
        <v>1.6679788099971978E-5</v>
      </c>
      <c r="Q6074" t="str">
        <f>IF(SalesData[[#This Row],[Discount]]&gt;0, "Yes", "No")</f>
        <v>Yes</v>
      </c>
      <c r="R6074" t="str">
        <f>TEXT(SalesData[[#This Row],[Order Date]],"mmm-yyyy")</f>
        <v>Jul-2024</v>
      </c>
      <c r="S6074">
        <f>YEAR(SalesData[[#This Row],[Order Date]])*100 + MONTH(SalesData[[#This Row],[Order Date]])</f>
        <v>202407</v>
      </c>
    </row>
    <row r="6075" spans="1:19" x14ac:dyDescent="0.3">
      <c r="A6075" t="s">
        <v>13762</v>
      </c>
      <c r="B6075" s="3">
        <v>45504</v>
      </c>
      <c r="C6075" t="s">
        <v>13763</v>
      </c>
      <c r="D6075" t="s">
        <v>18</v>
      </c>
      <c r="E6075" t="s">
        <v>19</v>
      </c>
      <c r="F6075" t="s">
        <v>20</v>
      </c>
      <c r="G6075">
        <v>7</v>
      </c>
      <c r="H6075" s="5">
        <v>568.41</v>
      </c>
      <c r="I6075" s="5">
        <v>0.01</v>
      </c>
      <c r="J6075" s="5">
        <v>3939.0812999999998</v>
      </c>
      <c r="K6075" s="5">
        <v>630.8619902572035</v>
      </c>
      <c r="L6075">
        <f>YEAR(SalesData[Order Date])</f>
        <v>2024</v>
      </c>
      <c r="M6075">
        <f>MONTH(SalesData[Order Date])</f>
        <v>7</v>
      </c>
      <c r="N6075" t="str">
        <f>TEXT(SalesData[[#This Row],[Order Date]], "mmmm")</f>
        <v>July</v>
      </c>
      <c r="O6075" s="7">
        <f>IF(SalesData[Sales]=0,0,SalesData[Profit]/SalesData[Sales])</f>
        <v>0.16015460007317023</v>
      </c>
      <c r="P6075" s="8">
        <f t="shared" si="94"/>
        <v>2.5132763824905064E-6</v>
      </c>
      <c r="Q6075" t="str">
        <f>IF(SalesData[[#This Row],[Discount]]&gt;0, "Yes", "No")</f>
        <v>Yes</v>
      </c>
      <c r="R6075" t="str">
        <f>TEXT(SalesData[[#This Row],[Order Date]],"mmm-yyyy")</f>
        <v>Jul-2024</v>
      </c>
      <c r="S6075">
        <f>YEAR(SalesData[[#This Row],[Order Date]])*100 + MONTH(SalesData[[#This Row],[Order Date]])</f>
        <v>202407</v>
      </c>
    </row>
    <row r="6076" spans="1:19" x14ac:dyDescent="0.3">
      <c r="A6076" t="s">
        <v>13914</v>
      </c>
      <c r="B6076" s="3">
        <v>45486</v>
      </c>
      <c r="C6076" t="s">
        <v>13915</v>
      </c>
      <c r="D6076" t="s">
        <v>30</v>
      </c>
      <c r="E6076" t="s">
        <v>19</v>
      </c>
      <c r="F6076" t="s">
        <v>15</v>
      </c>
      <c r="G6076">
        <v>8</v>
      </c>
      <c r="H6076" s="5">
        <v>363.24</v>
      </c>
      <c r="I6076" s="5">
        <v>0.17</v>
      </c>
      <c r="J6076" s="5">
        <v>2411.9135999999999</v>
      </c>
      <c r="K6076" s="5">
        <v>393.71835388025261</v>
      </c>
      <c r="L6076">
        <f>YEAR(SalesData[Order Date])</f>
        <v>2024</v>
      </c>
      <c r="M6076">
        <f>MONTH(SalesData[Order Date])</f>
        <v>7</v>
      </c>
      <c r="N6076" t="str">
        <f>TEXT(SalesData[[#This Row],[Order Date]], "mmmm")</f>
        <v>July</v>
      </c>
      <c r="O6076" s="7">
        <f>IF(SalesData[Sales]=0,0,SalesData[Profit]/SalesData[Sales])</f>
        <v>0.16323899574190909</v>
      </c>
      <c r="P6076" s="8">
        <f t="shared" si="94"/>
        <v>5.8501266380354591E-5</v>
      </c>
      <c r="Q6076" t="str">
        <f>IF(SalesData[[#This Row],[Discount]]&gt;0, "Yes", "No")</f>
        <v>Yes</v>
      </c>
      <c r="R6076" t="str">
        <f>TEXT(SalesData[[#This Row],[Order Date]],"mmm-yyyy")</f>
        <v>Jul-2024</v>
      </c>
      <c r="S6076">
        <f>YEAR(SalesData[[#This Row],[Order Date]])*100 + MONTH(SalesData[[#This Row],[Order Date]])</f>
        <v>202407</v>
      </c>
    </row>
    <row r="6077" spans="1:19" x14ac:dyDescent="0.3">
      <c r="A6077" t="s">
        <v>14004</v>
      </c>
      <c r="B6077" s="3">
        <v>45498</v>
      </c>
      <c r="C6077" t="s">
        <v>14005</v>
      </c>
      <c r="D6077" t="s">
        <v>23</v>
      </c>
      <c r="E6077" t="s">
        <v>19</v>
      </c>
      <c r="F6077" t="s">
        <v>44</v>
      </c>
      <c r="G6077">
        <v>1</v>
      </c>
      <c r="H6077" s="5">
        <v>274.91000000000003</v>
      </c>
      <c r="I6077" s="5">
        <v>0.02</v>
      </c>
      <c r="J6077" s="5">
        <v>269.41180000000003</v>
      </c>
      <c r="K6077" s="5">
        <v>56.779140520359427</v>
      </c>
      <c r="L6077">
        <f>YEAR(SalesData[Order Date])</f>
        <v>2024</v>
      </c>
      <c r="M6077">
        <f>MONTH(SalesData[Order Date])</f>
        <v>7</v>
      </c>
      <c r="N6077" t="str">
        <f>TEXT(SalesData[[#This Row],[Order Date]], "mmmm")</f>
        <v>July</v>
      </c>
      <c r="O6077" s="7">
        <f>IF(SalesData[Sales]=0,0,SalesData[Profit]/SalesData[Sales])</f>
        <v>0.21075224069754711</v>
      </c>
      <c r="P6077" s="8">
        <f t="shared" si="94"/>
        <v>7.2751082172347304E-5</v>
      </c>
      <c r="Q6077" t="str">
        <f>IF(SalesData[[#This Row],[Discount]]&gt;0, "Yes", "No")</f>
        <v>Yes</v>
      </c>
      <c r="R6077" t="str">
        <f>TEXT(SalesData[[#This Row],[Order Date]],"mmm-yyyy")</f>
        <v>Jul-2024</v>
      </c>
      <c r="S6077">
        <f>YEAR(SalesData[[#This Row],[Order Date]])*100 + MONTH(SalesData[[#This Row],[Order Date]])</f>
        <v>202407</v>
      </c>
    </row>
    <row r="6078" spans="1:19" x14ac:dyDescent="0.3">
      <c r="A6078" t="s">
        <v>14029</v>
      </c>
      <c r="B6078" s="3">
        <v>45486</v>
      </c>
      <c r="C6078" t="s">
        <v>14030</v>
      </c>
      <c r="D6078" t="s">
        <v>30</v>
      </c>
      <c r="E6078" t="s">
        <v>19</v>
      </c>
      <c r="F6078" t="s">
        <v>44</v>
      </c>
      <c r="G6078">
        <v>7</v>
      </c>
      <c r="H6078" s="5">
        <v>488.21</v>
      </c>
      <c r="I6078" s="5">
        <v>0.21</v>
      </c>
      <c r="J6078" s="5">
        <v>2699.8013000000001</v>
      </c>
      <c r="K6078" s="5">
        <v>316.49126355692613</v>
      </c>
      <c r="L6078">
        <f>YEAR(SalesData[Order Date])</f>
        <v>2024</v>
      </c>
      <c r="M6078">
        <f>MONTH(SalesData[Order Date])</f>
        <v>7</v>
      </c>
      <c r="N6078" t="str">
        <f>TEXT(SalesData[[#This Row],[Order Date]], "mmmm")</f>
        <v>July</v>
      </c>
      <c r="O6078" s="7">
        <f>IF(SalesData[Sales]=0,0,SalesData[Profit]/SalesData[Sales])</f>
        <v>0.11722761358657251</v>
      </c>
      <c r="P6078" s="8">
        <f t="shared" si="94"/>
        <v>6.1448966633211122E-5</v>
      </c>
      <c r="Q6078" t="str">
        <f>IF(SalesData[[#This Row],[Discount]]&gt;0, "Yes", "No")</f>
        <v>Yes</v>
      </c>
      <c r="R6078" t="str">
        <f>TEXT(SalesData[[#This Row],[Order Date]],"mmm-yyyy")</f>
        <v>Jul-2024</v>
      </c>
      <c r="S6078">
        <f>YEAR(SalesData[[#This Row],[Order Date]])*100 + MONTH(SalesData[[#This Row],[Order Date]])</f>
        <v>202407</v>
      </c>
    </row>
    <row r="6079" spans="1:19" x14ac:dyDescent="0.3">
      <c r="A6079" t="s">
        <v>14081</v>
      </c>
      <c r="B6079" s="3">
        <v>45474</v>
      </c>
      <c r="C6079" t="s">
        <v>14082</v>
      </c>
      <c r="D6079" t="s">
        <v>13</v>
      </c>
      <c r="E6079" t="s">
        <v>14</v>
      </c>
      <c r="F6079" t="s">
        <v>31</v>
      </c>
      <c r="G6079">
        <v>5</v>
      </c>
      <c r="H6079" s="5">
        <v>181.27</v>
      </c>
      <c r="I6079" s="5">
        <v>0.16</v>
      </c>
      <c r="J6079" s="5">
        <v>761.33399999999995</v>
      </c>
      <c r="K6079" s="5">
        <v>176.90635036368971</v>
      </c>
      <c r="L6079">
        <f>YEAR(SalesData[Order Date])</f>
        <v>2024</v>
      </c>
      <c r="M6079">
        <f>MONTH(SalesData[Order Date])</f>
        <v>7</v>
      </c>
      <c r="N6079" t="str">
        <f>TEXT(SalesData[[#This Row],[Order Date]], "mmmm")</f>
        <v>July</v>
      </c>
      <c r="O6079" s="7">
        <f>IF(SalesData[Sales]=0,0,SalesData[Profit]/SalesData[Sales])</f>
        <v>0.23236365427485142</v>
      </c>
      <c r="P6079" s="8">
        <f t="shared" si="94"/>
        <v>1.7653224471782423E-4</v>
      </c>
      <c r="Q6079" t="str">
        <f>IF(SalesData[[#This Row],[Discount]]&gt;0, "Yes", "No")</f>
        <v>Yes</v>
      </c>
      <c r="R6079" t="str">
        <f>TEXT(SalesData[[#This Row],[Order Date]],"mmm-yyyy")</f>
        <v>Jul-2024</v>
      </c>
      <c r="S6079">
        <f>YEAR(SalesData[[#This Row],[Order Date]])*100 + MONTH(SalesData[[#This Row],[Order Date]])</f>
        <v>202407</v>
      </c>
    </row>
    <row r="6080" spans="1:19" x14ac:dyDescent="0.3">
      <c r="A6080" t="s">
        <v>14089</v>
      </c>
      <c r="B6080" s="3">
        <v>45476</v>
      </c>
      <c r="C6080" t="s">
        <v>14090</v>
      </c>
      <c r="D6080" t="s">
        <v>13</v>
      </c>
      <c r="E6080" t="s">
        <v>26</v>
      </c>
      <c r="F6080" t="s">
        <v>31</v>
      </c>
      <c r="G6080">
        <v>6</v>
      </c>
      <c r="H6080" s="5">
        <v>398.08</v>
      </c>
      <c r="I6080" s="5">
        <v>7.0000000000000007E-2</v>
      </c>
      <c r="J6080" s="5">
        <v>2221.2864</v>
      </c>
      <c r="K6080" s="5">
        <v>309.78576830745789</v>
      </c>
      <c r="L6080">
        <f>YEAR(SalesData[Order Date])</f>
        <v>2024</v>
      </c>
      <c r="M6080">
        <f>MONTH(SalesData[Order Date])</f>
        <v>7</v>
      </c>
      <c r="N6080" t="str">
        <f>TEXT(SalesData[[#This Row],[Order Date]], "mmmm")</f>
        <v>July</v>
      </c>
      <c r="O6080" s="7">
        <f>IF(SalesData[Sales]=0,0,SalesData[Profit]/SalesData[Sales])</f>
        <v>0.13946232611312881</v>
      </c>
      <c r="P6080" s="8">
        <f t="shared" si="94"/>
        <v>2.9307341907824226E-5</v>
      </c>
      <c r="Q6080" t="str">
        <f>IF(SalesData[[#This Row],[Discount]]&gt;0, "Yes", "No")</f>
        <v>Yes</v>
      </c>
      <c r="R6080" t="str">
        <f>TEXT(SalesData[[#This Row],[Order Date]],"mmm-yyyy")</f>
        <v>Jul-2024</v>
      </c>
      <c r="S6080">
        <f>YEAR(SalesData[[#This Row],[Order Date]])*100 + MONTH(SalesData[[#This Row],[Order Date]])</f>
        <v>202407</v>
      </c>
    </row>
    <row r="6081" spans="1:19" x14ac:dyDescent="0.3">
      <c r="A6081" t="s">
        <v>14210</v>
      </c>
      <c r="B6081" s="3">
        <v>45479</v>
      </c>
      <c r="C6081" t="s">
        <v>8180</v>
      </c>
      <c r="D6081" t="s">
        <v>23</v>
      </c>
      <c r="E6081" t="s">
        <v>19</v>
      </c>
      <c r="F6081" t="s">
        <v>53</v>
      </c>
      <c r="G6081">
        <v>8</v>
      </c>
      <c r="H6081" s="5">
        <v>201.49</v>
      </c>
      <c r="I6081" s="5">
        <v>0.01</v>
      </c>
      <c r="J6081" s="5">
        <v>1595.8008</v>
      </c>
      <c r="K6081" s="5">
        <v>185.12467760328849</v>
      </c>
      <c r="L6081">
        <f>YEAR(SalesData[Order Date])</f>
        <v>2024</v>
      </c>
      <c r="M6081">
        <f>MONTH(SalesData[Order Date])</f>
        <v>7</v>
      </c>
      <c r="N6081" t="str">
        <f>TEXT(SalesData[[#This Row],[Order Date]], "mmmm")</f>
        <v>July</v>
      </c>
      <c r="O6081" s="7">
        <f>IF(SalesData[Sales]=0,0,SalesData[Profit]/SalesData[Sales])</f>
        <v>0.11600738488368253</v>
      </c>
      <c r="P6081" s="8">
        <f t="shared" si="94"/>
        <v>6.2037818254007646E-6</v>
      </c>
      <c r="Q6081" t="str">
        <f>IF(SalesData[[#This Row],[Discount]]&gt;0, "Yes", "No")</f>
        <v>Yes</v>
      </c>
      <c r="R6081" t="str">
        <f>TEXT(SalesData[[#This Row],[Order Date]],"mmm-yyyy")</f>
        <v>Jul-2024</v>
      </c>
      <c r="S6081">
        <f>YEAR(SalesData[[#This Row],[Order Date]])*100 + MONTH(SalesData[[#This Row],[Order Date]])</f>
        <v>202407</v>
      </c>
    </row>
    <row r="6082" spans="1:19" x14ac:dyDescent="0.3">
      <c r="A6082" t="s">
        <v>14222</v>
      </c>
      <c r="B6082" s="3">
        <v>45485</v>
      </c>
      <c r="C6082" t="s">
        <v>14223</v>
      </c>
      <c r="D6082" t="s">
        <v>18</v>
      </c>
      <c r="E6082" t="s">
        <v>26</v>
      </c>
      <c r="F6082" t="s">
        <v>91</v>
      </c>
      <c r="G6082">
        <v>3</v>
      </c>
      <c r="H6082" s="5">
        <v>381.61</v>
      </c>
      <c r="I6082" s="5">
        <v>0.08</v>
      </c>
      <c r="J6082" s="5">
        <v>1053.2436</v>
      </c>
      <c r="K6082" s="5">
        <v>298.58469090649999</v>
      </c>
      <c r="L6082">
        <f>YEAR(SalesData[Order Date])</f>
        <v>2024</v>
      </c>
      <c r="M6082">
        <f>MONTH(SalesData[Order Date])</f>
        <v>7</v>
      </c>
      <c r="N6082" t="str">
        <f>TEXT(SalesData[[#This Row],[Order Date]], "mmmm")</f>
        <v>July</v>
      </c>
      <c r="O6082" s="7">
        <f>IF(SalesData[Sales]=0,0,SalesData[Profit]/SalesData[Sales])</f>
        <v>0.28349062923952256</v>
      </c>
      <c r="P6082" s="8">
        <f t="shared" ref="P6082:P6145" si="95">IF(H:H*G:G=0, 0, (I:I/(H:H*G:G)))</f>
        <v>6.9879370736266528E-5</v>
      </c>
      <c r="Q6082" t="str">
        <f>IF(SalesData[[#This Row],[Discount]]&gt;0, "Yes", "No")</f>
        <v>Yes</v>
      </c>
      <c r="R6082" t="str">
        <f>TEXT(SalesData[[#This Row],[Order Date]],"mmm-yyyy")</f>
        <v>Jul-2024</v>
      </c>
      <c r="S6082">
        <f>YEAR(SalesData[[#This Row],[Order Date]])*100 + MONTH(SalesData[[#This Row],[Order Date]])</f>
        <v>202407</v>
      </c>
    </row>
    <row r="6083" spans="1:19" x14ac:dyDescent="0.3">
      <c r="A6083" t="s">
        <v>14268</v>
      </c>
      <c r="B6083" s="3">
        <v>45490</v>
      </c>
      <c r="C6083" t="s">
        <v>14269</v>
      </c>
      <c r="D6083" t="s">
        <v>18</v>
      </c>
      <c r="E6083" t="s">
        <v>26</v>
      </c>
      <c r="F6083" t="s">
        <v>53</v>
      </c>
      <c r="G6083">
        <v>3</v>
      </c>
      <c r="H6083" s="5">
        <v>448.92</v>
      </c>
      <c r="I6083" s="5">
        <v>0.13</v>
      </c>
      <c r="J6083" s="5">
        <v>1171.6812</v>
      </c>
      <c r="K6083" s="5">
        <v>162.85066432652039</v>
      </c>
      <c r="L6083">
        <f>YEAR(SalesData[Order Date])</f>
        <v>2024</v>
      </c>
      <c r="M6083">
        <f>MONTH(SalesData[Order Date])</f>
        <v>7</v>
      </c>
      <c r="N6083" t="str">
        <f>TEXT(SalesData[[#This Row],[Order Date]], "mmmm")</f>
        <v>July</v>
      </c>
      <c r="O6083" s="7">
        <f>IF(SalesData[Sales]=0,0,SalesData[Profit]/SalesData[Sales])</f>
        <v>0.13898888565125087</v>
      </c>
      <c r="P6083" s="8">
        <f t="shared" si="95"/>
        <v>9.6527963408476645E-5</v>
      </c>
      <c r="Q6083" t="str">
        <f>IF(SalesData[[#This Row],[Discount]]&gt;0, "Yes", "No")</f>
        <v>Yes</v>
      </c>
      <c r="R6083" t="str">
        <f>TEXT(SalesData[[#This Row],[Order Date]],"mmm-yyyy")</f>
        <v>Jul-2024</v>
      </c>
      <c r="S6083">
        <f>YEAR(SalesData[[#This Row],[Order Date]])*100 + MONTH(SalesData[[#This Row],[Order Date]])</f>
        <v>202407</v>
      </c>
    </row>
    <row r="6084" spans="1:19" x14ac:dyDescent="0.3">
      <c r="A6084" t="s">
        <v>14355</v>
      </c>
      <c r="B6084" s="3">
        <v>45493</v>
      </c>
      <c r="C6084" t="s">
        <v>14356</v>
      </c>
      <c r="D6084" t="s">
        <v>23</v>
      </c>
      <c r="E6084" t="s">
        <v>14</v>
      </c>
      <c r="F6084" t="s">
        <v>39</v>
      </c>
      <c r="G6084">
        <v>1</v>
      </c>
      <c r="H6084" s="5">
        <v>455.53</v>
      </c>
      <c r="I6084" s="5">
        <v>0.01</v>
      </c>
      <c r="J6084" s="5">
        <v>450.97469999999998</v>
      </c>
      <c r="K6084" s="5">
        <v>115.3744340270151</v>
      </c>
      <c r="L6084">
        <f>YEAR(SalesData[Order Date])</f>
        <v>2024</v>
      </c>
      <c r="M6084">
        <f>MONTH(SalesData[Order Date])</f>
        <v>7</v>
      </c>
      <c r="N6084" t="str">
        <f>TEXT(SalesData[[#This Row],[Order Date]], "mmmm")</f>
        <v>July</v>
      </c>
      <c r="O6084" s="7">
        <f>IF(SalesData[Sales]=0,0,SalesData[Profit]/SalesData[Sales])</f>
        <v>0.25583349581920029</v>
      </c>
      <c r="P6084" s="8">
        <f t="shared" si="95"/>
        <v>2.1952450991153164E-5</v>
      </c>
      <c r="Q6084" t="str">
        <f>IF(SalesData[[#This Row],[Discount]]&gt;0, "Yes", "No")</f>
        <v>Yes</v>
      </c>
      <c r="R6084" t="str">
        <f>TEXT(SalesData[[#This Row],[Order Date]],"mmm-yyyy")</f>
        <v>Jul-2024</v>
      </c>
      <c r="S6084">
        <f>YEAR(SalesData[[#This Row],[Order Date]])*100 + MONTH(SalesData[[#This Row],[Order Date]])</f>
        <v>202407</v>
      </c>
    </row>
    <row r="6085" spans="1:19" x14ac:dyDescent="0.3">
      <c r="A6085" t="s">
        <v>14359</v>
      </c>
      <c r="B6085" s="3">
        <v>45491</v>
      </c>
      <c r="C6085" t="s">
        <v>14360</v>
      </c>
      <c r="D6085" t="s">
        <v>23</v>
      </c>
      <c r="E6085" t="s">
        <v>14</v>
      </c>
      <c r="F6085" t="s">
        <v>20</v>
      </c>
      <c r="G6085">
        <v>9</v>
      </c>
      <c r="H6085" s="5">
        <v>550.88</v>
      </c>
      <c r="I6085" s="5">
        <v>0.27</v>
      </c>
      <c r="J6085" s="5">
        <v>3619.2815999999998</v>
      </c>
      <c r="K6085" s="5">
        <v>1004.697965253659</v>
      </c>
      <c r="L6085">
        <f>YEAR(SalesData[Order Date])</f>
        <v>2024</v>
      </c>
      <c r="M6085">
        <f>MONTH(SalesData[Order Date])</f>
        <v>7</v>
      </c>
      <c r="N6085" t="str">
        <f>TEXT(SalesData[[#This Row],[Order Date]], "mmmm")</f>
        <v>July</v>
      </c>
      <c r="O6085" s="7">
        <f>IF(SalesData[Sales]=0,0,SalesData[Profit]/SalesData[Sales])</f>
        <v>0.27759596414207149</v>
      </c>
      <c r="P6085" s="8">
        <f t="shared" si="95"/>
        <v>5.4458321231484175E-5</v>
      </c>
      <c r="Q6085" t="str">
        <f>IF(SalesData[[#This Row],[Discount]]&gt;0, "Yes", "No")</f>
        <v>Yes</v>
      </c>
      <c r="R6085" t="str">
        <f>TEXT(SalesData[[#This Row],[Order Date]],"mmm-yyyy")</f>
        <v>Jul-2024</v>
      </c>
      <c r="S6085">
        <f>YEAR(SalesData[[#This Row],[Order Date]])*100 + MONTH(SalesData[[#This Row],[Order Date]])</f>
        <v>202407</v>
      </c>
    </row>
    <row r="6086" spans="1:19" x14ac:dyDescent="0.3">
      <c r="A6086" t="s">
        <v>14373</v>
      </c>
      <c r="B6086" s="3">
        <v>45498</v>
      </c>
      <c r="C6086" t="s">
        <v>14374</v>
      </c>
      <c r="D6086" t="s">
        <v>13</v>
      </c>
      <c r="E6086" t="s">
        <v>19</v>
      </c>
      <c r="F6086" t="s">
        <v>20</v>
      </c>
      <c r="G6086">
        <v>9</v>
      </c>
      <c r="H6086" s="5">
        <v>695.73</v>
      </c>
      <c r="I6086" s="5">
        <v>7.0000000000000007E-2</v>
      </c>
      <c r="J6086" s="5">
        <v>5823.2601000000004</v>
      </c>
      <c r="K6086" s="5">
        <v>1172.5481048479601</v>
      </c>
      <c r="L6086">
        <f>YEAR(SalesData[Order Date])</f>
        <v>2024</v>
      </c>
      <c r="M6086">
        <f>MONTH(SalesData[Order Date])</f>
        <v>7</v>
      </c>
      <c r="N6086" t="str">
        <f>TEXT(SalesData[[#This Row],[Order Date]], "mmmm")</f>
        <v>July</v>
      </c>
      <c r="O6086" s="7">
        <f>IF(SalesData[Sales]=0,0,SalesData[Profit]/SalesData[Sales])</f>
        <v>0.20135595606453505</v>
      </c>
      <c r="P6086" s="8">
        <f t="shared" si="95"/>
        <v>1.1179304870823134E-5</v>
      </c>
      <c r="Q6086" t="str">
        <f>IF(SalesData[[#This Row],[Discount]]&gt;0, "Yes", "No")</f>
        <v>Yes</v>
      </c>
      <c r="R6086" t="str">
        <f>TEXT(SalesData[[#This Row],[Order Date]],"mmm-yyyy")</f>
        <v>Jul-2024</v>
      </c>
      <c r="S6086">
        <f>YEAR(SalesData[[#This Row],[Order Date]])*100 + MONTH(SalesData[[#This Row],[Order Date]])</f>
        <v>202407</v>
      </c>
    </row>
    <row r="6087" spans="1:19" x14ac:dyDescent="0.3">
      <c r="A6087" t="s">
        <v>14426</v>
      </c>
      <c r="B6087" s="3">
        <v>45474</v>
      </c>
      <c r="C6087" t="s">
        <v>14427</v>
      </c>
      <c r="D6087" t="s">
        <v>18</v>
      </c>
      <c r="E6087" t="s">
        <v>19</v>
      </c>
      <c r="F6087" t="s">
        <v>44</v>
      </c>
      <c r="G6087">
        <v>2</v>
      </c>
      <c r="H6087" s="5">
        <v>974.23</v>
      </c>
      <c r="I6087" s="5">
        <v>0.16</v>
      </c>
      <c r="J6087" s="5">
        <v>1636.7064</v>
      </c>
      <c r="K6087" s="5">
        <v>263.48053687672058</v>
      </c>
      <c r="L6087">
        <f>YEAR(SalesData[Order Date])</f>
        <v>2024</v>
      </c>
      <c r="M6087">
        <f>MONTH(SalesData[Order Date])</f>
        <v>7</v>
      </c>
      <c r="N6087" t="str">
        <f>TEXT(SalesData[[#This Row],[Order Date]], "mmmm")</f>
        <v>July</v>
      </c>
      <c r="O6087" s="7">
        <f>IF(SalesData[Sales]=0,0,SalesData[Profit]/SalesData[Sales])</f>
        <v>0.16098216324975609</v>
      </c>
      <c r="P6087" s="8">
        <f t="shared" si="95"/>
        <v>8.2116132740728577E-5</v>
      </c>
      <c r="Q6087" t="str">
        <f>IF(SalesData[[#This Row],[Discount]]&gt;0, "Yes", "No")</f>
        <v>Yes</v>
      </c>
      <c r="R6087" t="str">
        <f>TEXT(SalesData[[#This Row],[Order Date]],"mmm-yyyy")</f>
        <v>Jul-2024</v>
      </c>
      <c r="S6087">
        <f>YEAR(SalesData[[#This Row],[Order Date]])*100 + MONTH(SalesData[[#This Row],[Order Date]])</f>
        <v>202407</v>
      </c>
    </row>
    <row r="6088" spans="1:19" x14ac:dyDescent="0.3">
      <c r="A6088" t="s">
        <v>14441</v>
      </c>
      <c r="B6088" s="3">
        <v>45492</v>
      </c>
      <c r="C6088" t="s">
        <v>14442</v>
      </c>
      <c r="D6088" t="s">
        <v>30</v>
      </c>
      <c r="E6088" t="s">
        <v>19</v>
      </c>
      <c r="F6088" t="s">
        <v>34</v>
      </c>
      <c r="G6088">
        <v>3</v>
      </c>
      <c r="H6088" s="5">
        <v>895.26</v>
      </c>
      <c r="I6088" s="5">
        <v>0.15</v>
      </c>
      <c r="J6088" s="5">
        <v>2282.913</v>
      </c>
      <c r="K6088" s="5">
        <v>277.69718269350608</v>
      </c>
      <c r="L6088">
        <f>YEAR(SalesData[Order Date])</f>
        <v>2024</v>
      </c>
      <c r="M6088">
        <f>MONTH(SalesData[Order Date])</f>
        <v>7</v>
      </c>
      <c r="N6088" t="str">
        <f>TEXT(SalesData[[#This Row],[Order Date]], "mmmm")</f>
        <v>July</v>
      </c>
      <c r="O6088" s="7">
        <f>IF(SalesData[Sales]=0,0,SalesData[Profit]/SalesData[Sales])</f>
        <v>0.12164159680789678</v>
      </c>
      <c r="P6088" s="8">
        <f t="shared" si="95"/>
        <v>5.5849697294640668E-5</v>
      </c>
      <c r="Q6088" t="str">
        <f>IF(SalesData[[#This Row],[Discount]]&gt;0, "Yes", "No")</f>
        <v>Yes</v>
      </c>
      <c r="R6088" t="str">
        <f>TEXT(SalesData[[#This Row],[Order Date]],"mmm-yyyy")</f>
        <v>Jul-2024</v>
      </c>
      <c r="S6088">
        <f>YEAR(SalesData[[#This Row],[Order Date]])*100 + MONTH(SalesData[[#This Row],[Order Date]])</f>
        <v>202407</v>
      </c>
    </row>
    <row r="6089" spans="1:19" x14ac:dyDescent="0.3">
      <c r="A6089" t="s">
        <v>14453</v>
      </c>
      <c r="B6089" s="3">
        <v>45487</v>
      </c>
      <c r="C6089" t="s">
        <v>14454</v>
      </c>
      <c r="D6089" t="s">
        <v>13</v>
      </c>
      <c r="E6089" t="s">
        <v>26</v>
      </c>
      <c r="F6089" t="s">
        <v>44</v>
      </c>
      <c r="G6089">
        <v>5</v>
      </c>
      <c r="H6089" s="5">
        <v>504.17</v>
      </c>
      <c r="I6089" s="5">
        <v>0.23</v>
      </c>
      <c r="J6089" s="5">
        <v>1941.0545</v>
      </c>
      <c r="K6089" s="5">
        <v>275.01974751294449</v>
      </c>
      <c r="L6089">
        <f>YEAR(SalesData[Order Date])</f>
        <v>2024</v>
      </c>
      <c r="M6089">
        <f>MONTH(SalesData[Order Date])</f>
        <v>7</v>
      </c>
      <c r="N6089" t="str">
        <f>TEXT(SalesData[[#This Row],[Order Date]], "mmmm")</f>
        <v>July</v>
      </c>
      <c r="O6089" s="7">
        <f>IF(SalesData[Sales]=0,0,SalesData[Profit]/SalesData[Sales])</f>
        <v>0.14168574221534969</v>
      </c>
      <c r="P6089" s="8">
        <f t="shared" si="95"/>
        <v>9.1239066187992151E-5</v>
      </c>
      <c r="Q6089" t="str">
        <f>IF(SalesData[[#This Row],[Discount]]&gt;0, "Yes", "No")</f>
        <v>Yes</v>
      </c>
      <c r="R6089" t="str">
        <f>TEXT(SalesData[[#This Row],[Order Date]],"mmm-yyyy")</f>
        <v>Jul-2024</v>
      </c>
      <c r="S6089">
        <f>YEAR(SalesData[[#This Row],[Order Date]])*100 + MONTH(SalesData[[#This Row],[Order Date]])</f>
        <v>202407</v>
      </c>
    </row>
    <row r="6090" spans="1:19" x14ac:dyDescent="0.3">
      <c r="A6090" t="s">
        <v>14489</v>
      </c>
      <c r="B6090" s="3">
        <v>45477</v>
      </c>
      <c r="C6090" t="s">
        <v>14490</v>
      </c>
      <c r="D6090" t="s">
        <v>23</v>
      </c>
      <c r="E6090" t="s">
        <v>19</v>
      </c>
      <c r="F6090" t="s">
        <v>53</v>
      </c>
      <c r="G6090">
        <v>5</v>
      </c>
      <c r="H6090" s="5">
        <v>443.43</v>
      </c>
      <c r="I6090" s="5">
        <v>0</v>
      </c>
      <c r="J6090" s="5">
        <v>2217.15</v>
      </c>
      <c r="K6090" s="5">
        <v>521.06063687550761</v>
      </c>
      <c r="L6090">
        <f>YEAR(SalesData[Order Date])</f>
        <v>2024</v>
      </c>
      <c r="M6090">
        <f>MONTH(SalesData[Order Date])</f>
        <v>7</v>
      </c>
      <c r="N6090" t="str">
        <f>TEXT(SalesData[[#This Row],[Order Date]], "mmmm")</f>
        <v>July</v>
      </c>
      <c r="O6090" s="7">
        <f>IF(SalesData[Sales]=0,0,SalesData[Profit]/SalesData[Sales])</f>
        <v>0.23501370537650026</v>
      </c>
      <c r="P6090" s="8">
        <f t="shared" si="95"/>
        <v>0</v>
      </c>
      <c r="Q6090" t="str">
        <f>IF(SalesData[[#This Row],[Discount]]&gt;0, "Yes", "No")</f>
        <v>No</v>
      </c>
      <c r="R6090" t="str">
        <f>TEXT(SalesData[[#This Row],[Order Date]],"mmm-yyyy")</f>
        <v>Jul-2024</v>
      </c>
      <c r="S6090">
        <f>YEAR(SalesData[[#This Row],[Order Date]])*100 + MONTH(SalesData[[#This Row],[Order Date]])</f>
        <v>202407</v>
      </c>
    </row>
    <row r="6091" spans="1:19" x14ac:dyDescent="0.3">
      <c r="A6091" t="s">
        <v>14532</v>
      </c>
      <c r="B6091" s="3">
        <v>45490</v>
      </c>
      <c r="C6091" t="s">
        <v>14533</v>
      </c>
      <c r="D6091" t="s">
        <v>13</v>
      </c>
      <c r="E6091" t="s">
        <v>14</v>
      </c>
      <c r="F6091" t="s">
        <v>34</v>
      </c>
      <c r="G6091">
        <v>5</v>
      </c>
      <c r="H6091" s="5">
        <v>729.36</v>
      </c>
      <c r="I6091" s="5">
        <v>0.05</v>
      </c>
      <c r="J6091" s="5">
        <v>3464.46</v>
      </c>
      <c r="K6091" s="5">
        <v>661.50991494794278</v>
      </c>
      <c r="L6091">
        <f>YEAR(SalesData[Order Date])</f>
        <v>2024</v>
      </c>
      <c r="M6091">
        <f>MONTH(SalesData[Order Date])</f>
        <v>7</v>
      </c>
      <c r="N6091" t="str">
        <f>TEXT(SalesData[[#This Row],[Order Date]], "mmmm")</f>
        <v>July</v>
      </c>
      <c r="O6091" s="7">
        <f>IF(SalesData[Sales]=0,0,SalesData[Profit]/SalesData[Sales])</f>
        <v>0.19094170951546352</v>
      </c>
      <c r="P6091" s="8">
        <f t="shared" si="95"/>
        <v>1.3710650433256554E-5</v>
      </c>
      <c r="Q6091" t="str">
        <f>IF(SalesData[[#This Row],[Discount]]&gt;0, "Yes", "No")</f>
        <v>Yes</v>
      </c>
      <c r="R6091" t="str">
        <f>TEXT(SalesData[[#This Row],[Order Date]],"mmm-yyyy")</f>
        <v>Jul-2024</v>
      </c>
      <c r="S6091">
        <f>YEAR(SalesData[[#This Row],[Order Date]])*100 + MONTH(SalesData[[#This Row],[Order Date]])</f>
        <v>202407</v>
      </c>
    </row>
    <row r="6092" spans="1:19" x14ac:dyDescent="0.3">
      <c r="A6092" t="s">
        <v>14633</v>
      </c>
      <c r="B6092" s="3">
        <v>45501</v>
      </c>
      <c r="C6092" t="s">
        <v>14634</v>
      </c>
      <c r="D6092" t="s">
        <v>30</v>
      </c>
      <c r="E6092" t="s">
        <v>19</v>
      </c>
      <c r="F6092" t="s">
        <v>53</v>
      </c>
      <c r="G6092">
        <v>5</v>
      </c>
      <c r="H6092" s="5">
        <v>652.9</v>
      </c>
      <c r="I6092" s="5">
        <v>0.06</v>
      </c>
      <c r="J6092" s="5">
        <v>3068.63</v>
      </c>
      <c r="K6092" s="5">
        <v>596.39943438222133</v>
      </c>
      <c r="L6092">
        <f>YEAR(SalesData[Order Date])</f>
        <v>2024</v>
      </c>
      <c r="M6092">
        <f>MONTH(SalesData[Order Date])</f>
        <v>7</v>
      </c>
      <c r="N6092" t="str">
        <f>TEXT(SalesData[[#This Row],[Order Date]], "mmmm")</f>
        <v>July</v>
      </c>
      <c r="O6092" s="7">
        <f>IF(SalesData[Sales]=0,0,SalesData[Profit]/SalesData[Sales])</f>
        <v>0.19435364784357231</v>
      </c>
      <c r="P6092" s="8">
        <f t="shared" si="95"/>
        <v>1.8379537448307549E-5</v>
      </c>
      <c r="Q6092" t="str">
        <f>IF(SalesData[[#This Row],[Discount]]&gt;0, "Yes", "No")</f>
        <v>Yes</v>
      </c>
      <c r="R6092" t="str">
        <f>TEXT(SalesData[[#This Row],[Order Date]],"mmm-yyyy")</f>
        <v>Jul-2024</v>
      </c>
      <c r="S6092">
        <f>YEAR(SalesData[[#This Row],[Order Date]])*100 + MONTH(SalesData[[#This Row],[Order Date]])</f>
        <v>202407</v>
      </c>
    </row>
    <row r="6093" spans="1:19" x14ac:dyDescent="0.3">
      <c r="A6093" t="s">
        <v>14723</v>
      </c>
      <c r="B6093" s="3">
        <v>45499</v>
      </c>
      <c r="C6093" t="s">
        <v>14724</v>
      </c>
      <c r="D6093" t="s">
        <v>30</v>
      </c>
      <c r="E6093" t="s">
        <v>19</v>
      </c>
      <c r="F6093" t="s">
        <v>44</v>
      </c>
      <c r="G6093">
        <v>7</v>
      </c>
      <c r="H6093" s="5">
        <v>664.49</v>
      </c>
      <c r="I6093" s="5">
        <v>0.3</v>
      </c>
      <c r="J6093" s="5">
        <v>3256.0010000000002</v>
      </c>
      <c r="K6093" s="5">
        <v>786.01687844080629</v>
      </c>
      <c r="L6093">
        <f>YEAR(SalesData[Order Date])</f>
        <v>2024</v>
      </c>
      <c r="M6093">
        <f>MONTH(SalesData[Order Date])</f>
        <v>7</v>
      </c>
      <c r="N6093" t="str">
        <f>TEXT(SalesData[[#This Row],[Order Date]], "mmmm")</f>
        <v>July</v>
      </c>
      <c r="O6093" s="7">
        <f>IF(SalesData[Sales]=0,0,SalesData[Profit]/SalesData[Sales])</f>
        <v>0.24140560105503844</v>
      </c>
      <c r="P6093" s="8">
        <f t="shared" si="95"/>
        <v>6.4496294687870176E-5</v>
      </c>
      <c r="Q6093" t="str">
        <f>IF(SalesData[[#This Row],[Discount]]&gt;0, "Yes", "No")</f>
        <v>Yes</v>
      </c>
      <c r="R6093" t="str">
        <f>TEXT(SalesData[[#This Row],[Order Date]],"mmm-yyyy")</f>
        <v>Jul-2024</v>
      </c>
      <c r="S6093">
        <f>YEAR(SalesData[[#This Row],[Order Date]])*100 + MONTH(SalesData[[#This Row],[Order Date]])</f>
        <v>202407</v>
      </c>
    </row>
    <row r="6094" spans="1:19" x14ac:dyDescent="0.3">
      <c r="A6094" t="s">
        <v>14731</v>
      </c>
      <c r="B6094" s="3">
        <v>45483</v>
      </c>
      <c r="C6094" t="s">
        <v>14732</v>
      </c>
      <c r="D6094" t="s">
        <v>13</v>
      </c>
      <c r="E6094" t="s">
        <v>14</v>
      </c>
      <c r="F6094" t="s">
        <v>31</v>
      </c>
      <c r="G6094">
        <v>1</v>
      </c>
      <c r="H6094" s="5">
        <v>545.65</v>
      </c>
      <c r="I6094" s="5">
        <v>0.24</v>
      </c>
      <c r="J6094" s="5">
        <v>414.69400000000002</v>
      </c>
      <c r="K6094" s="5">
        <v>107.2779216921999</v>
      </c>
      <c r="L6094">
        <f>YEAR(SalesData[Order Date])</f>
        <v>2024</v>
      </c>
      <c r="M6094">
        <f>MONTH(SalesData[Order Date])</f>
        <v>7</v>
      </c>
      <c r="N6094" t="str">
        <f>TEXT(SalesData[[#This Row],[Order Date]], "mmmm")</f>
        <v>July</v>
      </c>
      <c r="O6094" s="7">
        <f>IF(SalesData[Sales]=0,0,SalesData[Profit]/SalesData[Sales])</f>
        <v>0.25869176234090652</v>
      </c>
      <c r="P6094" s="8">
        <f t="shared" si="95"/>
        <v>4.39842389810318E-4</v>
      </c>
      <c r="Q6094" t="str">
        <f>IF(SalesData[[#This Row],[Discount]]&gt;0, "Yes", "No")</f>
        <v>Yes</v>
      </c>
      <c r="R6094" t="str">
        <f>TEXT(SalesData[[#This Row],[Order Date]],"mmm-yyyy")</f>
        <v>Jul-2024</v>
      </c>
      <c r="S6094">
        <f>YEAR(SalesData[[#This Row],[Order Date]])*100 + MONTH(SalesData[[#This Row],[Order Date]])</f>
        <v>202407</v>
      </c>
    </row>
    <row r="6095" spans="1:19" x14ac:dyDescent="0.3">
      <c r="A6095" t="s">
        <v>14735</v>
      </c>
      <c r="B6095" s="3">
        <v>45486</v>
      </c>
      <c r="C6095" t="s">
        <v>14736</v>
      </c>
      <c r="D6095" t="s">
        <v>30</v>
      </c>
      <c r="E6095" t="s">
        <v>14</v>
      </c>
      <c r="F6095" t="s">
        <v>44</v>
      </c>
      <c r="G6095">
        <v>2</v>
      </c>
      <c r="H6095" s="5">
        <v>94.06</v>
      </c>
      <c r="I6095" s="5">
        <v>0.01</v>
      </c>
      <c r="J6095" s="5">
        <v>186.2388</v>
      </c>
      <c r="K6095" s="5">
        <v>32.855689437592169</v>
      </c>
      <c r="L6095">
        <f>YEAR(SalesData[Order Date])</f>
        <v>2024</v>
      </c>
      <c r="M6095">
        <f>MONTH(SalesData[Order Date])</f>
        <v>7</v>
      </c>
      <c r="N6095" t="str">
        <f>TEXT(SalesData[[#This Row],[Order Date]], "mmmm")</f>
        <v>July</v>
      </c>
      <c r="O6095" s="7">
        <f>IF(SalesData[Sales]=0,0,SalesData[Profit]/SalesData[Sales])</f>
        <v>0.17641699494193566</v>
      </c>
      <c r="P6095" s="8">
        <f t="shared" si="95"/>
        <v>5.3157559004890492E-5</v>
      </c>
      <c r="Q6095" t="str">
        <f>IF(SalesData[[#This Row],[Discount]]&gt;0, "Yes", "No")</f>
        <v>Yes</v>
      </c>
      <c r="R6095" t="str">
        <f>TEXT(SalesData[[#This Row],[Order Date]],"mmm-yyyy")</f>
        <v>Jul-2024</v>
      </c>
      <c r="S6095">
        <f>YEAR(SalesData[[#This Row],[Order Date]])*100 + MONTH(SalesData[[#This Row],[Order Date]])</f>
        <v>202407</v>
      </c>
    </row>
    <row r="6096" spans="1:19" x14ac:dyDescent="0.3">
      <c r="A6096" t="s">
        <v>14764</v>
      </c>
      <c r="B6096" s="3">
        <v>45489</v>
      </c>
      <c r="C6096" t="s">
        <v>14765</v>
      </c>
      <c r="D6096" t="s">
        <v>18</v>
      </c>
      <c r="E6096" t="s">
        <v>14</v>
      </c>
      <c r="F6096" t="s">
        <v>62</v>
      </c>
      <c r="G6096">
        <v>5</v>
      </c>
      <c r="H6096" s="5">
        <v>565.46</v>
      </c>
      <c r="I6096" s="5">
        <v>0.21</v>
      </c>
      <c r="J6096" s="5">
        <v>2233.567</v>
      </c>
      <c r="K6096" s="5">
        <v>474.56889276101617</v>
      </c>
      <c r="L6096">
        <f>YEAR(SalesData[Order Date])</f>
        <v>2024</v>
      </c>
      <c r="M6096">
        <f>MONTH(SalesData[Order Date])</f>
        <v>7</v>
      </c>
      <c r="N6096" t="str">
        <f>TEXT(SalesData[[#This Row],[Order Date]], "mmmm")</f>
        <v>July</v>
      </c>
      <c r="O6096" s="7">
        <f>IF(SalesData[Sales]=0,0,SalesData[Profit]/SalesData[Sales])</f>
        <v>0.21247130386552818</v>
      </c>
      <c r="P6096" s="8">
        <f t="shared" si="95"/>
        <v>7.4275810844268373E-5</v>
      </c>
      <c r="Q6096" t="str">
        <f>IF(SalesData[[#This Row],[Discount]]&gt;0, "Yes", "No")</f>
        <v>Yes</v>
      </c>
      <c r="R6096" t="str">
        <f>TEXT(SalesData[[#This Row],[Order Date]],"mmm-yyyy")</f>
        <v>Jul-2024</v>
      </c>
      <c r="S6096">
        <f>YEAR(SalesData[[#This Row],[Order Date]])*100 + MONTH(SalesData[[#This Row],[Order Date]])</f>
        <v>202407</v>
      </c>
    </row>
    <row r="6097" spans="1:19" x14ac:dyDescent="0.3">
      <c r="A6097" t="s">
        <v>14859</v>
      </c>
      <c r="B6097" s="3">
        <v>45497</v>
      </c>
      <c r="C6097" t="s">
        <v>12395</v>
      </c>
      <c r="D6097" t="s">
        <v>18</v>
      </c>
      <c r="E6097" t="s">
        <v>14</v>
      </c>
      <c r="F6097" t="s">
        <v>91</v>
      </c>
      <c r="G6097">
        <v>1</v>
      </c>
      <c r="H6097" s="5">
        <v>201.35</v>
      </c>
      <c r="I6097" s="5">
        <v>0.08</v>
      </c>
      <c r="J6097" s="5">
        <v>185.24199999999999</v>
      </c>
      <c r="K6097" s="5">
        <v>54.125926581950331</v>
      </c>
      <c r="L6097">
        <f>YEAR(SalesData[Order Date])</f>
        <v>2024</v>
      </c>
      <c r="M6097">
        <f>MONTH(SalesData[Order Date])</f>
        <v>7</v>
      </c>
      <c r="N6097" t="str">
        <f>TEXT(SalesData[[#This Row],[Order Date]], "mmmm")</f>
        <v>July</v>
      </c>
      <c r="O6097" s="7">
        <f>IF(SalesData[Sales]=0,0,SalesData[Profit]/SalesData[Sales])</f>
        <v>0.29219035954022488</v>
      </c>
      <c r="P6097" s="8">
        <f t="shared" si="95"/>
        <v>3.973181028060591E-4</v>
      </c>
      <c r="Q6097" t="str">
        <f>IF(SalesData[[#This Row],[Discount]]&gt;0, "Yes", "No")</f>
        <v>Yes</v>
      </c>
      <c r="R6097" t="str">
        <f>TEXT(SalesData[[#This Row],[Order Date]],"mmm-yyyy")</f>
        <v>Jul-2024</v>
      </c>
      <c r="S6097">
        <f>YEAR(SalesData[[#This Row],[Order Date]])*100 + MONTH(SalesData[[#This Row],[Order Date]])</f>
        <v>202407</v>
      </c>
    </row>
    <row r="6098" spans="1:19" x14ac:dyDescent="0.3">
      <c r="A6098" t="s">
        <v>14913</v>
      </c>
      <c r="B6098" s="3">
        <v>45503</v>
      </c>
      <c r="C6098" t="s">
        <v>6491</v>
      </c>
      <c r="D6098" t="s">
        <v>18</v>
      </c>
      <c r="E6098" t="s">
        <v>19</v>
      </c>
      <c r="F6098" t="s">
        <v>62</v>
      </c>
      <c r="G6098">
        <v>4</v>
      </c>
      <c r="H6098" s="5">
        <v>793.61</v>
      </c>
      <c r="I6098" s="5">
        <v>0.04</v>
      </c>
      <c r="J6098" s="5">
        <v>3047.4623999999999</v>
      </c>
      <c r="K6098" s="5">
        <v>410.16704007490472</v>
      </c>
      <c r="L6098">
        <f>YEAR(SalesData[Order Date])</f>
        <v>2024</v>
      </c>
      <c r="M6098">
        <f>MONTH(SalesData[Order Date])</f>
        <v>7</v>
      </c>
      <c r="N6098" t="str">
        <f>TEXT(SalesData[[#This Row],[Order Date]], "mmmm")</f>
        <v>July</v>
      </c>
      <c r="O6098" s="7">
        <f>IF(SalesData[Sales]=0,0,SalesData[Profit]/SalesData[Sales])</f>
        <v>0.13459297810365264</v>
      </c>
      <c r="P6098" s="8">
        <f t="shared" si="95"/>
        <v>1.2600647673290408E-5</v>
      </c>
      <c r="Q6098" t="str">
        <f>IF(SalesData[[#This Row],[Discount]]&gt;0, "Yes", "No")</f>
        <v>Yes</v>
      </c>
      <c r="R6098" t="str">
        <f>TEXT(SalesData[[#This Row],[Order Date]],"mmm-yyyy")</f>
        <v>Jul-2024</v>
      </c>
      <c r="S6098">
        <f>YEAR(SalesData[[#This Row],[Order Date]])*100 + MONTH(SalesData[[#This Row],[Order Date]])</f>
        <v>202407</v>
      </c>
    </row>
    <row r="6099" spans="1:19" x14ac:dyDescent="0.3">
      <c r="A6099" t="s">
        <v>14926</v>
      </c>
      <c r="B6099" s="3">
        <v>45480</v>
      </c>
      <c r="C6099" t="s">
        <v>14927</v>
      </c>
      <c r="D6099" t="s">
        <v>18</v>
      </c>
      <c r="E6099" t="s">
        <v>26</v>
      </c>
      <c r="F6099" t="s">
        <v>39</v>
      </c>
      <c r="G6099">
        <v>1</v>
      </c>
      <c r="H6099" s="5">
        <v>711.49</v>
      </c>
      <c r="I6099" s="5">
        <v>0.27</v>
      </c>
      <c r="J6099" s="5">
        <v>519.3877</v>
      </c>
      <c r="K6099" s="5">
        <v>60.132787867715152</v>
      </c>
      <c r="L6099">
        <f>YEAR(SalesData[Order Date])</f>
        <v>2024</v>
      </c>
      <c r="M6099">
        <f>MONTH(SalesData[Order Date])</f>
        <v>7</v>
      </c>
      <c r="N6099" t="str">
        <f>TEXT(SalesData[[#This Row],[Order Date]], "mmmm")</f>
        <v>July</v>
      </c>
      <c r="O6099" s="7">
        <f>IF(SalesData[Sales]=0,0,SalesData[Profit]/SalesData[Sales])</f>
        <v>0.11577630326577844</v>
      </c>
      <c r="P6099" s="8">
        <f t="shared" si="95"/>
        <v>3.7948530548567093E-4</v>
      </c>
      <c r="Q6099" t="str">
        <f>IF(SalesData[[#This Row],[Discount]]&gt;0, "Yes", "No")</f>
        <v>Yes</v>
      </c>
      <c r="R6099" t="str">
        <f>TEXT(SalesData[[#This Row],[Order Date]],"mmm-yyyy")</f>
        <v>Jul-2024</v>
      </c>
      <c r="S6099">
        <f>YEAR(SalesData[[#This Row],[Order Date]])*100 + MONTH(SalesData[[#This Row],[Order Date]])</f>
        <v>202407</v>
      </c>
    </row>
    <row r="6100" spans="1:19" x14ac:dyDescent="0.3">
      <c r="A6100" t="s">
        <v>14993</v>
      </c>
      <c r="B6100" s="3">
        <v>45504</v>
      </c>
      <c r="C6100" t="s">
        <v>14994</v>
      </c>
      <c r="D6100" t="s">
        <v>23</v>
      </c>
      <c r="E6100" t="s">
        <v>26</v>
      </c>
      <c r="F6100" t="s">
        <v>44</v>
      </c>
      <c r="G6100">
        <v>1</v>
      </c>
      <c r="H6100" s="5">
        <v>375.92</v>
      </c>
      <c r="I6100" s="5">
        <v>0.17</v>
      </c>
      <c r="J6100" s="5">
        <v>312.0136</v>
      </c>
      <c r="K6100" s="5">
        <v>44.127169624446182</v>
      </c>
      <c r="L6100">
        <f>YEAR(SalesData[Order Date])</f>
        <v>2024</v>
      </c>
      <c r="M6100">
        <f>MONTH(SalesData[Order Date])</f>
        <v>7</v>
      </c>
      <c r="N6100" t="str">
        <f>TEXT(SalesData[[#This Row],[Order Date]], "mmmm")</f>
        <v>July</v>
      </c>
      <c r="O6100" s="7">
        <f>IF(SalesData[Sales]=0,0,SalesData[Profit]/SalesData[Sales])</f>
        <v>0.14142707120601852</v>
      </c>
      <c r="P6100" s="8">
        <f t="shared" si="95"/>
        <v>4.5222387742072784E-4</v>
      </c>
      <c r="Q6100" t="str">
        <f>IF(SalesData[[#This Row],[Discount]]&gt;0, "Yes", "No")</f>
        <v>Yes</v>
      </c>
      <c r="R6100" t="str">
        <f>TEXT(SalesData[[#This Row],[Order Date]],"mmm-yyyy")</f>
        <v>Jul-2024</v>
      </c>
      <c r="S6100">
        <f>YEAR(SalesData[[#This Row],[Order Date]])*100 + MONTH(SalesData[[#This Row],[Order Date]])</f>
        <v>202407</v>
      </c>
    </row>
    <row r="6101" spans="1:19" x14ac:dyDescent="0.3">
      <c r="A6101" t="s">
        <v>14995</v>
      </c>
      <c r="B6101" s="3">
        <v>45488</v>
      </c>
      <c r="C6101" t="s">
        <v>14996</v>
      </c>
      <c r="D6101" t="s">
        <v>23</v>
      </c>
      <c r="E6101" t="s">
        <v>26</v>
      </c>
      <c r="F6101" t="s">
        <v>91</v>
      </c>
      <c r="G6101">
        <v>9</v>
      </c>
      <c r="H6101" s="5">
        <v>286.39</v>
      </c>
      <c r="I6101" s="5">
        <v>0.22</v>
      </c>
      <c r="J6101" s="5">
        <v>2010.4577999999999</v>
      </c>
      <c r="K6101" s="5">
        <v>205.05615542463991</v>
      </c>
      <c r="L6101">
        <f>YEAR(SalesData[Order Date])</f>
        <v>2024</v>
      </c>
      <c r="M6101">
        <f>MONTH(SalesData[Order Date])</f>
        <v>7</v>
      </c>
      <c r="N6101" t="str">
        <f>TEXT(SalesData[[#This Row],[Order Date]], "mmmm")</f>
        <v>July</v>
      </c>
      <c r="O6101" s="7">
        <f>IF(SalesData[Sales]=0,0,SalesData[Profit]/SalesData[Sales])</f>
        <v>0.1019947573257394</v>
      </c>
      <c r="P6101" s="8">
        <f t="shared" si="95"/>
        <v>8.535369406908219E-5</v>
      </c>
      <c r="Q6101" t="str">
        <f>IF(SalesData[[#This Row],[Discount]]&gt;0, "Yes", "No")</f>
        <v>Yes</v>
      </c>
      <c r="R6101" t="str">
        <f>TEXT(SalesData[[#This Row],[Order Date]],"mmm-yyyy")</f>
        <v>Jul-2024</v>
      </c>
      <c r="S6101">
        <f>YEAR(SalesData[[#This Row],[Order Date]])*100 + MONTH(SalesData[[#This Row],[Order Date]])</f>
        <v>202407</v>
      </c>
    </row>
    <row r="6102" spans="1:19" x14ac:dyDescent="0.3">
      <c r="A6102" t="s">
        <v>15308</v>
      </c>
      <c r="B6102" s="3">
        <v>45481</v>
      </c>
      <c r="C6102" t="s">
        <v>15309</v>
      </c>
      <c r="D6102" t="s">
        <v>30</v>
      </c>
      <c r="E6102" t="s">
        <v>19</v>
      </c>
      <c r="F6102" t="s">
        <v>91</v>
      </c>
      <c r="G6102">
        <v>5</v>
      </c>
      <c r="H6102" s="5">
        <v>704.8</v>
      </c>
      <c r="I6102" s="5">
        <v>0.11</v>
      </c>
      <c r="J6102" s="5">
        <v>3136.36</v>
      </c>
      <c r="K6102" s="5">
        <v>339.2752823651241</v>
      </c>
      <c r="L6102">
        <f>YEAR(SalesData[Order Date])</f>
        <v>2024</v>
      </c>
      <c r="M6102">
        <f>MONTH(SalesData[Order Date])</f>
        <v>7</v>
      </c>
      <c r="N6102" t="str">
        <f>TEXT(SalesData[[#This Row],[Order Date]], "mmmm")</f>
        <v>July</v>
      </c>
      <c r="O6102" s="7">
        <f>IF(SalesData[Sales]=0,0,SalesData[Profit]/SalesData[Sales])</f>
        <v>0.10817485313073885</v>
      </c>
      <c r="P6102" s="8">
        <f t="shared" si="95"/>
        <v>3.1214528944381387E-5</v>
      </c>
      <c r="Q6102" t="str">
        <f>IF(SalesData[[#This Row],[Discount]]&gt;0, "Yes", "No")</f>
        <v>Yes</v>
      </c>
      <c r="R6102" t="str">
        <f>TEXT(SalesData[[#This Row],[Order Date]],"mmm-yyyy")</f>
        <v>Jul-2024</v>
      </c>
      <c r="S6102">
        <f>YEAR(SalesData[[#This Row],[Order Date]])*100 + MONTH(SalesData[[#This Row],[Order Date]])</f>
        <v>202407</v>
      </c>
    </row>
    <row r="6103" spans="1:19" x14ac:dyDescent="0.3">
      <c r="A6103" t="s">
        <v>15312</v>
      </c>
      <c r="B6103" s="3">
        <v>45475</v>
      </c>
      <c r="C6103" t="s">
        <v>15313</v>
      </c>
      <c r="D6103" t="s">
        <v>18</v>
      </c>
      <c r="E6103" t="s">
        <v>26</v>
      </c>
      <c r="F6103" t="s">
        <v>15</v>
      </c>
      <c r="G6103">
        <v>2</v>
      </c>
      <c r="H6103" s="5">
        <v>927.19</v>
      </c>
      <c r="I6103" s="5">
        <v>0.13</v>
      </c>
      <c r="J6103" s="5">
        <v>1613.3106</v>
      </c>
      <c r="K6103" s="5">
        <v>149.5183965493928</v>
      </c>
      <c r="L6103">
        <f>YEAR(SalesData[Order Date])</f>
        <v>2024</v>
      </c>
      <c r="M6103">
        <f>MONTH(SalesData[Order Date])</f>
        <v>7</v>
      </c>
      <c r="N6103" t="str">
        <f>TEXT(SalesData[[#This Row],[Order Date]], "mmmm")</f>
        <v>July</v>
      </c>
      <c r="O6103" s="7">
        <f>IF(SalesData[Sales]=0,0,SalesData[Profit]/SalesData[Sales])</f>
        <v>9.2677997993314373E-2</v>
      </c>
      <c r="P6103" s="8">
        <f t="shared" si="95"/>
        <v>7.0104293618352225E-5</v>
      </c>
      <c r="Q6103" t="str">
        <f>IF(SalesData[[#This Row],[Discount]]&gt;0, "Yes", "No")</f>
        <v>Yes</v>
      </c>
      <c r="R6103" t="str">
        <f>TEXT(SalesData[[#This Row],[Order Date]],"mmm-yyyy")</f>
        <v>Jul-2024</v>
      </c>
      <c r="S6103">
        <f>YEAR(SalesData[[#This Row],[Order Date]])*100 + MONTH(SalesData[[#This Row],[Order Date]])</f>
        <v>202407</v>
      </c>
    </row>
    <row r="6104" spans="1:19" x14ac:dyDescent="0.3">
      <c r="A6104" t="s">
        <v>15405</v>
      </c>
      <c r="B6104" s="3">
        <v>45484</v>
      </c>
      <c r="C6104" t="s">
        <v>15406</v>
      </c>
      <c r="D6104" t="s">
        <v>30</v>
      </c>
      <c r="E6104" t="s">
        <v>14</v>
      </c>
      <c r="F6104" t="s">
        <v>39</v>
      </c>
      <c r="G6104">
        <v>8</v>
      </c>
      <c r="H6104" s="5">
        <v>789.89</v>
      </c>
      <c r="I6104" s="5">
        <v>0.01</v>
      </c>
      <c r="J6104" s="5">
        <v>6255.9287999999997</v>
      </c>
      <c r="K6104" s="5">
        <v>1702.485420208619</v>
      </c>
      <c r="L6104">
        <f>YEAR(SalesData[Order Date])</f>
        <v>2024</v>
      </c>
      <c r="M6104">
        <f>MONTH(SalesData[Order Date])</f>
        <v>7</v>
      </c>
      <c r="N6104" t="str">
        <f>TEXT(SalesData[[#This Row],[Order Date]], "mmmm")</f>
        <v>July</v>
      </c>
      <c r="O6104" s="7">
        <f>IF(SalesData[Sales]=0,0,SalesData[Profit]/SalesData[Sales])</f>
        <v>0.27213951351374382</v>
      </c>
      <c r="P6104" s="8">
        <f t="shared" si="95"/>
        <v>1.5824988289508666E-6</v>
      </c>
      <c r="Q6104" t="str">
        <f>IF(SalesData[[#This Row],[Discount]]&gt;0, "Yes", "No")</f>
        <v>Yes</v>
      </c>
      <c r="R6104" t="str">
        <f>TEXT(SalesData[[#This Row],[Order Date]],"mmm-yyyy")</f>
        <v>Jul-2024</v>
      </c>
      <c r="S6104">
        <f>YEAR(SalesData[[#This Row],[Order Date]])*100 + MONTH(SalesData[[#This Row],[Order Date]])</f>
        <v>202407</v>
      </c>
    </row>
    <row r="6105" spans="1:19" x14ac:dyDescent="0.3">
      <c r="A6105" t="s">
        <v>15423</v>
      </c>
      <c r="B6105" s="3">
        <v>45498</v>
      </c>
      <c r="C6105" t="s">
        <v>15424</v>
      </c>
      <c r="D6105" t="s">
        <v>18</v>
      </c>
      <c r="E6105" t="s">
        <v>26</v>
      </c>
      <c r="F6105" t="s">
        <v>53</v>
      </c>
      <c r="G6105">
        <v>1</v>
      </c>
      <c r="H6105" s="5">
        <v>751.93</v>
      </c>
      <c r="I6105" s="5">
        <v>0.02</v>
      </c>
      <c r="J6105" s="5">
        <v>736.89139999999998</v>
      </c>
      <c r="K6105" s="5">
        <v>208.3178166002769</v>
      </c>
      <c r="L6105">
        <f>YEAR(SalesData[Order Date])</f>
        <v>2024</v>
      </c>
      <c r="M6105">
        <f>MONTH(SalesData[Order Date])</f>
        <v>7</v>
      </c>
      <c r="N6105" t="str">
        <f>TEXT(SalesData[[#This Row],[Order Date]], "mmmm")</f>
        <v>July</v>
      </c>
      <c r="O6105" s="7">
        <f>IF(SalesData[Sales]=0,0,SalesData[Profit]/SalesData[Sales])</f>
        <v>0.28269812431014518</v>
      </c>
      <c r="P6105" s="8">
        <f t="shared" si="95"/>
        <v>2.6598220579043263E-5</v>
      </c>
      <c r="Q6105" t="str">
        <f>IF(SalesData[[#This Row],[Discount]]&gt;0, "Yes", "No")</f>
        <v>Yes</v>
      </c>
      <c r="R6105" t="str">
        <f>TEXT(SalesData[[#This Row],[Order Date]],"mmm-yyyy")</f>
        <v>Jul-2024</v>
      </c>
      <c r="S6105">
        <f>YEAR(SalesData[[#This Row],[Order Date]])*100 + MONTH(SalesData[[#This Row],[Order Date]])</f>
        <v>202407</v>
      </c>
    </row>
    <row r="6106" spans="1:19" x14ac:dyDescent="0.3">
      <c r="A6106" t="s">
        <v>15494</v>
      </c>
      <c r="B6106" s="3">
        <v>45495</v>
      </c>
      <c r="C6106" t="s">
        <v>15495</v>
      </c>
      <c r="D6106" t="s">
        <v>13</v>
      </c>
      <c r="E6106" t="s">
        <v>26</v>
      </c>
      <c r="F6106" t="s">
        <v>44</v>
      </c>
      <c r="G6106">
        <v>2</v>
      </c>
      <c r="H6106" s="5">
        <v>536.38</v>
      </c>
      <c r="I6106" s="5">
        <v>0.23</v>
      </c>
      <c r="J6106" s="5">
        <v>826.02520000000004</v>
      </c>
      <c r="K6106" s="5">
        <v>210.46024688355391</v>
      </c>
      <c r="L6106">
        <f>YEAR(SalesData[Order Date])</f>
        <v>2024</v>
      </c>
      <c r="M6106">
        <f>MONTH(SalesData[Order Date])</f>
        <v>7</v>
      </c>
      <c r="N6106" t="str">
        <f>TEXT(SalesData[[#This Row],[Order Date]], "mmmm")</f>
        <v>July</v>
      </c>
      <c r="O6106" s="7">
        <f>IF(SalesData[Sales]=0,0,SalesData[Profit]/SalesData[Sales])</f>
        <v>0.25478671459848184</v>
      </c>
      <c r="P6106" s="8">
        <f t="shared" si="95"/>
        <v>2.1440023863678737E-4</v>
      </c>
      <c r="Q6106" t="str">
        <f>IF(SalesData[[#This Row],[Discount]]&gt;0, "Yes", "No")</f>
        <v>Yes</v>
      </c>
      <c r="R6106" t="str">
        <f>TEXT(SalesData[[#This Row],[Order Date]],"mmm-yyyy")</f>
        <v>Jul-2024</v>
      </c>
      <c r="S6106">
        <f>YEAR(SalesData[[#This Row],[Order Date]])*100 + MONTH(SalesData[[#This Row],[Order Date]])</f>
        <v>202407</v>
      </c>
    </row>
    <row r="6107" spans="1:19" x14ac:dyDescent="0.3">
      <c r="A6107" t="s">
        <v>15513</v>
      </c>
      <c r="B6107" s="3">
        <v>45486</v>
      </c>
      <c r="C6107" t="s">
        <v>15514</v>
      </c>
      <c r="D6107" t="s">
        <v>23</v>
      </c>
      <c r="E6107" t="s">
        <v>26</v>
      </c>
      <c r="F6107" t="s">
        <v>31</v>
      </c>
      <c r="G6107">
        <v>9</v>
      </c>
      <c r="H6107" s="5">
        <v>34.700000000000003</v>
      </c>
      <c r="I6107" s="5">
        <v>0.19</v>
      </c>
      <c r="J6107" s="5">
        <v>252.96299999999999</v>
      </c>
      <c r="K6107" s="5">
        <v>61.357108308440438</v>
      </c>
      <c r="L6107">
        <f>YEAR(SalesData[Order Date])</f>
        <v>2024</v>
      </c>
      <c r="M6107">
        <f>MONTH(SalesData[Order Date])</f>
        <v>7</v>
      </c>
      <c r="N6107" t="str">
        <f>TEXT(SalesData[[#This Row],[Order Date]], "mmmm")</f>
        <v>July</v>
      </c>
      <c r="O6107" s="7">
        <f>IF(SalesData[Sales]=0,0,SalesData[Profit]/SalesData[Sales])</f>
        <v>0.24255368693619397</v>
      </c>
      <c r="P6107" s="8">
        <f t="shared" si="95"/>
        <v>6.0838936919628561E-4</v>
      </c>
      <c r="Q6107" t="str">
        <f>IF(SalesData[[#This Row],[Discount]]&gt;0, "Yes", "No")</f>
        <v>Yes</v>
      </c>
      <c r="R6107" t="str">
        <f>TEXT(SalesData[[#This Row],[Order Date]],"mmm-yyyy")</f>
        <v>Jul-2024</v>
      </c>
      <c r="S6107">
        <f>YEAR(SalesData[[#This Row],[Order Date]])*100 + MONTH(SalesData[[#This Row],[Order Date]])</f>
        <v>202407</v>
      </c>
    </row>
    <row r="6108" spans="1:19" x14ac:dyDescent="0.3">
      <c r="A6108" t="s">
        <v>15577</v>
      </c>
      <c r="B6108" s="3">
        <v>45481</v>
      </c>
      <c r="C6108" t="s">
        <v>15578</v>
      </c>
      <c r="D6108" t="s">
        <v>13</v>
      </c>
      <c r="E6108" t="s">
        <v>26</v>
      </c>
      <c r="F6108" t="s">
        <v>31</v>
      </c>
      <c r="G6108">
        <v>4</v>
      </c>
      <c r="H6108" s="5">
        <v>779.22</v>
      </c>
      <c r="I6108" s="5">
        <v>0.27</v>
      </c>
      <c r="J6108" s="5">
        <v>2275.3224</v>
      </c>
      <c r="K6108" s="5">
        <v>676.56344455697729</v>
      </c>
      <c r="L6108">
        <f>YEAR(SalesData[Order Date])</f>
        <v>2024</v>
      </c>
      <c r="M6108">
        <f>MONTH(SalesData[Order Date])</f>
        <v>7</v>
      </c>
      <c r="N6108" t="str">
        <f>TEXT(SalesData[[#This Row],[Order Date]], "mmmm")</f>
        <v>July</v>
      </c>
      <c r="O6108" s="7">
        <f>IF(SalesData[Sales]=0,0,SalesData[Profit]/SalesData[Sales])</f>
        <v>0.29734838656577955</v>
      </c>
      <c r="P6108" s="8">
        <f t="shared" si="95"/>
        <v>8.6625086625086625E-5</v>
      </c>
      <c r="Q6108" t="str">
        <f>IF(SalesData[[#This Row],[Discount]]&gt;0, "Yes", "No")</f>
        <v>Yes</v>
      </c>
      <c r="R6108" t="str">
        <f>TEXT(SalesData[[#This Row],[Order Date]],"mmm-yyyy")</f>
        <v>Jul-2024</v>
      </c>
      <c r="S6108">
        <f>YEAR(SalesData[[#This Row],[Order Date]])*100 + MONTH(SalesData[[#This Row],[Order Date]])</f>
        <v>202407</v>
      </c>
    </row>
    <row r="6109" spans="1:19" x14ac:dyDescent="0.3">
      <c r="A6109" t="s">
        <v>15676</v>
      </c>
      <c r="B6109" s="3">
        <v>45490</v>
      </c>
      <c r="C6109" t="s">
        <v>15677</v>
      </c>
      <c r="D6109" t="s">
        <v>13</v>
      </c>
      <c r="E6109" t="s">
        <v>26</v>
      </c>
      <c r="F6109" t="s">
        <v>15</v>
      </c>
      <c r="G6109">
        <v>9</v>
      </c>
      <c r="H6109" s="5">
        <v>989.32</v>
      </c>
      <c r="I6109" s="5">
        <v>0.27</v>
      </c>
      <c r="J6109" s="5">
        <v>6499.8324000000002</v>
      </c>
      <c r="K6109" s="5">
        <v>732.70088711085918</v>
      </c>
      <c r="L6109">
        <f>YEAR(SalesData[Order Date])</f>
        <v>2024</v>
      </c>
      <c r="M6109">
        <f>MONTH(SalesData[Order Date])</f>
        <v>7</v>
      </c>
      <c r="N6109" t="str">
        <f>TEXT(SalesData[[#This Row],[Order Date]], "mmmm")</f>
        <v>July</v>
      </c>
      <c r="O6109" s="7">
        <f>IF(SalesData[Sales]=0,0,SalesData[Profit]/SalesData[Sales])</f>
        <v>0.11272612000131868</v>
      </c>
      <c r="P6109" s="8">
        <f t="shared" si="95"/>
        <v>3.0323858812113368E-5</v>
      </c>
      <c r="Q6109" t="str">
        <f>IF(SalesData[[#This Row],[Discount]]&gt;0, "Yes", "No")</f>
        <v>Yes</v>
      </c>
      <c r="R6109" t="str">
        <f>TEXT(SalesData[[#This Row],[Order Date]],"mmm-yyyy")</f>
        <v>Jul-2024</v>
      </c>
      <c r="S6109">
        <f>YEAR(SalesData[[#This Row],[Order Date]])*100 + MONTH(SalesData[[#This Row],[Order Date]])</f>
        <v>202407</v>
      </c>
    </row>
    <row r="6110" spans="1:19" x14ac:dyDescent="0.3">
      <c r="A6110" t="s">
        <v>15678</v>
      </c>
      <c r="B6110" s="3">
        <v>45482</v>
      </c>
      <c r="C6110" t="s">
        <v>15679</v>
      </c>
      <c r="D6110" t="s">
        <v>23</v>
      </c>
      <c r="E6110" t="s">
        <v>26</v>
      </c>
      <c r="F6110" t="s">
        <v>39</v>
      </c>
      <c r="G6110">
        <v>6</v>
      </c>
      <c r="H6110" s="5">
        <v>954.65</v>
      </c>
      <c r="I6110" s="5">
        <v>0.22</v>
      </c>
      <c r="J6110" s="5">
        <v>4467.7619999999997</v>
      </c>
      <c r="K6110" s="5">
        <v>671.7797778247832</v>
      </c>
      <c r="L6110">
        <f>YEAR(SalesData[Order Date])</f>
        <v>2024</v>
      </c>
      <c r="M6110">
        <f>MONTH(SalesData[Order Date])</f>
        <v>7</v>
      </c>
      <c r="N6110" t="str">
        <f>TEXT(SalesData[[#This Row],[Order Date]], "mmmm")</f>
        <v>July</v>
      </c>
      <c r="O6110" s="7">
        <f>IF(SalesData[Sales]=0,0,SalesData[Profit]/SalesData[Sales])</f>
        <v>0.15036158547048462</v>
      </c>
      <c r="P6110" s="8">
        <f t="shared" si="95"/>
        <v>3.8408491768361881E-5</v>
      </c>
      <c r="Q6110" t="str">
        <f>IF(SalesData[[#This Row],[Discount]]&gt;0, "Yes", "No")</f>
        <v>Yes</v>
      </c>
      <c r="R6110" t="str">
        <f>TEXT(SalesData[[#This Row],[Order Date]],"mmm-yyyy")</f>
        <v>Jul-2024</v>
      </c>
      <c r="S6110">
        <f>YEAR(SalesData[[#This Row],[Order Date]])*100 + MONTH(SalesData[[#This Row],[Order Date]])</f>
        <v>202407</v>
      </c>
    </row>
    <row r="6111" spans="1:19" x14ac:dyDescent="0.3">
      <c r="A6111" t="s">
        <v>15742</v>
      </c>
      <c r="B6111" s="3">
        <v>45485</v>
      </c>
      <c r="C6111" t="s">
        <v>15743</v>
      </c>
      <c r="D6111" t="s">
        <v>23</v>
      </c>
      <c r="E6111" t="s">
        <v>19</v>
      </c>
      <c r="F6111" t="s">
        <v>53</v>
      </c>
      <c r="G6111">
        <v>3</v>
      </c>
      <c r="H6111" s="5">
        <v>163.77000000000001</v>
      </c>
      <c r="I6111" s="5">
        <v>0.25</v>
      </c>
      <c r="J6111" s="5">
        <v>368.48250000000007</v>
      </c>
      <c r="K6111" s="5">
        <v>65.090853907268155</v>
      </c>
      <c r="L6111">
        <f>YEAR(SalesData[Order Date])</f>
        <v>2024</v>
      </c>
      <c r="M6111">
        <f>MONTH(SalesData[Order Date])</f>
        <v>7</v>
      </c>
      <c r="N6111" t="str">
        <f>TEXT(SalesData[[#This Row],[Order Date]], "mmmm")</f>
        <v>July</v>
      </c>
      <c r="O6111" s="7">
        <f>IF(SalesData[Sales]=0,0,SalesData[Profit]/SalesData[Sales])</f>
        <v>0.17664571290975323</v>
      </c>
      <c r="P6111" s="8">
        <f t="shared" si="95"/>
        <v>5.0884370356801194E-4</v>
      </c>
      <c r="Q6111" t="str">
        <f>IF(SalesData[[#This Row],[Discount]]&gt;0, "Yes", "No")</f>
        <v>Yes</v>
      </c>
      <c r="R6111" t="str">
        <f>TEXT(SalesData[[#This Row],[Order Date]],"mmm-yyyy")</f>
        <v>Jul-2024</v>
      </c>
      <c r="S6111">
        <f>YEAR(SalesData[[#This Row],[Order Date]])*100 + MONTH(SalesData[[#This Row],[Order Date]])</f>
        <v>202407</v>
      </c>
    </row>
    <row r="6112" spans="1:19" x14ac:dyDescent="0.3">
      <c r="A6112" t="s">
        <v>15764</v>
      </c>
      <c r="B6112" s="3">
        <v>45485</v>
      </c>
      <c r="C6112" t="s">
        <v>15765</v>
      </c>
      <c r="D6112" t="s">
        <v>18</v>
      </c>
      <c r="E6112" t="s">
        <v>14</v>
      </c>
      <c r="F6112" t="s">
        <v>20</v>
      </c>
      <c r="G6112">
        <v>7</v>
      </c>
      <c r="H6112" s="5">
        <v>257.27999999999997</v>
      </c>
      <c r="I6112" s="5">
        <v>0.03</v>
      </c>
      <c r="J6112" s="5">
        <v>1746.9312</v>
      </c>
      <c r="K6112" s="5">
        <v>159.72397572871731</v>
      </c>
      <c r="L6112">
        <f>YEAR(SalesData[Order Date])</f>
        <v>2024</v>
      </c>
      <c r="M6112">
        <f>MONTH(SalesData[Order Date])</f>
        <v>7</v>
      </c>
      <c r="N6112" t="str">
        <f>TEXT(SalesData[[#This Row],[Order Date]], "mmmm")</f>
        <v>July</v>
      </c>
      <c r="O6112" s="7">
        <f>IF(SalesData[Sales]=0,0,SalesData[Profit]/SalesData[Sales])</f>
        <v>9.1431176985514548E-2</v>
      </c>
      <c r="P6112" s="8">
        <f t="shared" si="95"/>
        <v>1.6657782515991471E-5</v>
      </c>
      <c r="Q6112" t="str">
        <f>IF(SalesData[[#This Row],[Discount]]&gt;0, "Yes", "No")</f>
        <v>Yes</v>
      </c>
      <c r="R6112" t="str">
        <f>TEXT(SalesData[[#This Row],[Order Date]],"mmm-yyyy")</f>
        <v>Jul-2024</v>
      </c>
      <c r="S6112">
        <f>YEAR(SalesData[[#This Row],[Order Date]])*100 + MONTH(SalesData[[#This Row],[Order Date]])</f>
        <v>202407</v>
      </c>
    </row>
    <row r="6113" spans="1:19" x14ac:dyDescent="0.3">
      <c r="A6113" t="s">
        <v>15786</v>
      </c>
      <c r="B6113" s="3">
        <v>45501</v>
      </c>
      <c r="C6113" t="s">
        <v>15787</v>
      </c>
      <c r="D6113" t="s">
        <v>13</v>
      </c>
      <c r="E6113" t="s">
        <v>14</v>
      </c>
      <c r="F6113" t="s">
        <v>44</v>
      </c>
      <c r="G6113">
        <v>4</v>
      </c>
      <c r="H6113" s="5">
        <v>21.22</v>
      </c>
      <c r="I6113" s="5">
        <v>0.05</v>
      </c>
      <c r="J6113" s="5">
        <v>80.635999999999996</v>
      </c>
      <c r="K6113" s="5">
        <v>12.080407590104359</v>
      </c>
      <c r="L6113">
        <f>YEAR(SalesData[Order Date])</f>
        <v>2024</v>
      </c>
      <c r="M6113">
        <f>MONTH(SalesData[Order Date])</f>
        <v>7</v>
      </c>
      <c r="N6113" t="str">
        <f>TEXT(SalesData[[#This Row],[Order Date]], "mmmm")</f>
        <v>July</v>
      </c>
      <c r="O6113" s="7">
        <f>IF(SalesData[Sales]=0,0,SalesData[Profit]/SalesData[Sales])</f>
        <v>0.1498140729959864</v>
      </c>
      <c r="P6113" s="8">
        <f t="shared" si="95"/>
        <v>5.8906691800188508E-4</v>
      </c>
      <c r="Q6113" t="str">
        <f>IF(SalesData[[#This Row],[Discount]]&gt;0, "Yes", "No")</f>
        <v>Yes</v>
      </c>
      <c r="R6113" t="str">
        <f>TEXT(SalesData[[#This Row],[Order Date]],"mmm-yyyy")</f>
        <v>Jul-2024</v>
      </c>
      <c r="S6113">
        <f>YEAR(SalesData[[#This Row],[Order Date]])*100 + MONTH(SalesData[[#This Row],[Order Date]])</f>
        <v>202407</v>
      </c>
    </row>
    <row r="6114" spans="1:19" x14ac:dyDescent="0.3">
      <c r="A6114" t="s">
        <v>16014</v>
      </c>
      <c r="B6114" s="3">
        <v>45474</v>
      </c>
      <c r="C6114" t="s">
        <v>16015</v>
      </c>
      <c r="D6114" t="s">
        <v>23</v>
      </c>
      <c r="E6114" t="s">
        <v>26</v>
      </c>
      <c r="F6114" t="s">
        <v>62</v>
      </c>
      <c r="G6114">
        <v>4</v>
      </c>
      <c r="H6114" s="5">
        <v>20.079999999999998</v>
      </c>
      <c r="I6114" s="5">
        <v>0.27</v>
      </c>
      <c r="J6114" s="5">
        <v>58.633599999999987</v>
      </c>
      <c r="K6114" s="5">
        <v>9.6205210514842054</v>
      </c>
      <c r="L6114">
        <f>YEAR(SalesData[Order Date])</f>
        <v>2024</v>
      </c>
      <c r="M6114">
        <f>MONTH(SalesData[Order Date])</f>
        <v>7</v>
      </c>
      <c r="N6114" t="str">
        <f>TEXT(SalesData[[#This Row],[Order Date]], "mmmm")</f>
        <v>July</v>
      </c>
      <c r="O6114" s="7">
        <f>IF(SalesData[Sales]=0,0,SalesData[Profit]/SalesData[Sales])</f>
        <v>0.16407863497182856</v>
      </c>
      <c r="P6114" s="8">
        <f t="shared" si="95"/>
        <v>3.3615537848605583E-3</v>
      </c>
      <c r="Q6114" t="str">
        <f>IF(SalesData[[#This Row],[Discount]]&gt;0, "Yes", "No")</f>
        <v>Yes</v>
      </c>
      <c r="R6114" t="str">
        <f>TEXT(SalesData[[#This Row],[Order Date]],"mmm-yyyy")</f>
        <v>Jul-2024</v>
      </c>
      <c r="S6114">
        <f>YEAR(SalesData[[#This Row],[Order Date]])*100 + MONTH(SalesData[[#This Row],[Order Date]])</f>
        <v>202407</v>
      </c>
    </row>
    <row r="6115" spans="1:19" x14ac:dyDescent="0.3">
      <c r="A6115" t="s">
        <v>16027</v>
      </c>
      <c r="B6115" s="3">
        <v>45502</v>
      </c>
      <c r="C6115" t="s">
        <v>16028</v>
      </c>
      <c r="D6115" t="s">
        <v>30</v>
      </c>
      <c r="E6115" t="s">
        <v>19</v>
      </c>
      <c r="F6115" t="s">
        <v>31</v>
      </c>
      <c r="G6115">
        <v>3</v>
      </c>
      <c r="H6115" s="5">
        <v>681.75</v>
      </c>
      <c r="I6115" s="5">
        <v>0.11</v>
      </c>
      <c r="J6115" s="5">
        <v>1820.2725</v>
      </c>
      <c r="K6115" s="5">
        <v>154.8660791533317</v>
      </c>
      <c r="L6115">
        <f>YEAR(SalesData[Order Date])</f>
        <v>2024</v>
      </c>
      <c r="M6115">
        <f>MONTH(SalesData[Order Date])</f>
        <v>7</v>
      </c>
      <c r="N6115" t="str">
        <f>TEXT(SalesData[[#This Row],[Order Date]], "mmmm")</f>
        <v>July</v>
      </c>
      <c r="O6115" s="7">
        <f>IF(SalesData[Sales]=0,0,SalesData[Profit]/SalesData[Sales])</f>
        <v>8.5078513878186754E-2</v>
      </c>
      <c r="P6115" s="8">
        <f t="shared" si="95"/>
        <v>5.3783156093387114E-5</v>
      </c>
      <c r="Q6115" t="str">
        <f>IF(SalesData[[#This Row],[Discount]]&gt;0, "Yes", "No")</f>
        <v>Yes</v>
      </c>
      <c r="R6115" t="str">
        <f>TEXT(SalesData[[#This Row],[Order Date]],"mmm-yyyy")</f>
        <v>Jul-2024</v>
      </c>
      <c r="S6115">
        <f>YEAR(SalesData[[#This Row],[Order Date]])*100 + MONTH(SalesData[[#This Row],[Order Date]])</f>
        <v>202407</v>
      </c>
    </row>
    <row r="6116" spans="1:19" x14ac:dyDescent="0.3">
      <c r="A6116" t="s">
        <v>16110</v>
      </c>
      <c r="B6116" s="3">
        <v>45480</v>
      </c>
      <c r="C6116" t="s">
        <v>16111</v>
      </c>
      <c r="D6116" t="s">
        <v>30</v>
      </c>
      <c r="E6116" t="s">
        <v>14</v>
      </c>
      <c r="F6116" t="s">
        <v>15</v>
      </c>
      <c r="G6116">
        <v>1</v>
      </c>
      <c r="H6116" s="5">
        <v>638.14</v>
      </c>
      <c r="I6116" s="5">
        <v>0.24</v>
      </c>
      <c r="J6116" s="5">
        <v>484.9864</v>
      </c>
      <c r="K6116" s="5">
        <v>122.948256295929</v>
      </c>
      <c r="L6116">
        <f>YEAR(SalesData[Order Date])</f>
        <v>2024</v>
      </c>
      <c r="M6116">
        <f>MONTH(SalesData[Order Date])</f>
        <v>7</v>
      </c>
      <c r="N6116" t="str">
        <f>TEXT(SalesData[[#This Row],[Order Date]], "mmmm")</f>
        <v>July</v>
      </c>
      <c r="O6116" s="7">
        <f>IF(SalesData[Sales]=0,0,SalesData[Profit]/SalesData[Sales])</f>
        <v>0.25350866806972111</v>
      </c>
      <c r="P6116" s="8">
        <f t="shared" si="95"/>
        <v>3.7609302034036419E-4</v>
      </c>
      <c r="Q6116" t="str">
        <f>IF(SalesData[[#This Row],[Discount]]&gt;0, "Yes", "No")</f>
        <v>Yes</v>
      </c>
      <c r="R6116" t="str">
        <f>TEXT(SalesData[[#This Row],[Order Date]],"mmm-yyyy")</f>
        <v>Jul-2024</v>
      </c>
      <c r="S6116">
        <f>YEAR(SalesData[[#This Row],[Order Date]])*100 + MONTH(SalesData[[#This Row],[Order Date]])</f>
        <v>202407</v>
      </c>
    </row>
    <row r="6117" spans="1:19" x14ac:dyDescent="0.3">
      <c r="A6117" t="s">
        <v>16156</v>
      </c>
      <c r="B6117" s="3">
        <v>45503</v>
      </c>
      <c r="C6117" t="s">
        <v>16157</v>
      </c>
      <c r="D6117" t="s">
        <v>18</v>
      </c>
      <c r="E6117" t="s">
        <v>14</v>
      </c>
      <c r="F6117" t="s">
        <v>31</v>
      </c>
      <c r="G6117">
        <v>8</v>
      </c>
      <c r="H6117" s="5">
        <v>163.57</v>
      </c>
      <c r="I6117" s="5">
        <v>0.11</v>
      </c>
      <c r="J6117" s="5">
        <v>1164.6184000000001</v>
      </c>
      <c r="K6117" s="5">
        <v>200.35859114151759</v>
      </c>
      <c r="L6117">
        <f>YEAR(SalesData[Order Date])</f>
        <v>2024</v>
      </c>
      <c r="M6117">
        <f>MONTH(SalesData[Order Date])</f>
        <v>7</v>
      </c>
      <c r="N6117" t="str">
        <f>TEXT(SalesData[[#This Row],[Order Date]], "mmmm")</f>
        <v>July</v>
      </c>
      <c r="O6117" s="7">
        <f>IF(SalesData[Sales]=0,0,SalesData[Profit]/SalesData[Sales])</f>
        <v>0.1720379749637457</v>
      </c>
      <c r="P6117" s="8">
        <f t="shared" si="95"/>
        <v>8.4061869535978479E-5</v>
      </c>
      <c r="Q6117" t="str">
        <f>IF(SalesData[[#This Row],[Discount]]&gt;0, "Yes", "No")</f>
        <v>Yes</v>
      </c>
      <c r="R6117" t="str">
        <f>TEXT(SalesData[[#This Row],[Order Date]],"mmm-yyyy")</f>
        <v>Jul-2024</v>
      </c>
      <c r="S6117">
        <f>YEAR(SalesData[[#This Row],[Order Date]])*100 + MONTH(SalesData[[#This Row],[Order Date]])</f>
        <v>202407</v>
      </c>
    </row>
    <row r="6118" spans="1:19" x14ac:dyDescent="0.3">
      <c r="A6118" t="s">
        <v>16249</v>
      </c>
      <c r="B6118" s="3">
        <v>45492</v>
      </c>
      <c r="C6118" t="s">
        <v>16250</v>
      </c>
      <c r="D6118" t="s">
        <v>30</v>
      </c>
      <c r="E6118" t="s">
        <v>26</v>
      </c>
      <c r="F6118" t="s">
        <v>39</v>
      </c>
      <c r="G6118">
        <v>7</v>
      </c>
      <c r="H6118" s="5">
        <v>709.64</v>
      </c>
      <c r="I6118" s="5">
        <v>0.24</v>
      </c>
      <c r="J6118" s="5">
        <v>3775.2847999999999</v>
      </c>
      <c r="K6118" s="5">
        <v>698.43230168742059</v>
      </c>
      <c r="L6118">
        <f>YEAR(SalesData[Order Date])</f>
        <v>2024</v>
      </c>
      <c r="M6118">
        <f>MONTH(SalesData[Order Date])</f>
        <v>7</v>
      </c>
      <c r="N6118" t="str">
        <f>TEXT(SalesData[[#This Row],[Order Date]], "mmmm")</f>
        <v>July</v>
      </c>
      <c r="O6118" s="7">
        <f>IF(SalesData[Sales]=0,0,SalesData[Profit]/SalesData[Sales])</f>
        <v>0.18500122207665515</v>
      </c>
      <c r="P6118" s="8">
        <f t="shared" si="95"/>
        <v>4.8314235789575404E-5</v>
      </c>
      <c r="Q6118" t="str">
        <f>IF(SalesData[[#This Row],[Discount]]&gt;0, "Yes", "No")</f>
        <v>Yes</v>
      </c>
      <c r="R6118" t="str">
        <f>TEXT(SalesData[[#This Row],[Order Date]],"mmm-yyyy")</f>
        <v>Jul-2024</v>
      </c>
      <c r="S6118">
        <f>YEAR(SalesData[[#This Row],[Order Date]])*100 + MONTH(SalesData[[#This Row],[Order Date]])</f>
        <v>202407</v>
      </c>
    </row>
    <row r="6119" spans="1:19" x14ac:dyDescent="0.3">
      <c r="A6119" t="s">
        <v>16267</v>
      </c>
      <c r="B6119" s="3">
        <v>45484</v>
      </c>
      <c r="C6119" t="s">
        <v>16268</v>
      </c>
      <c r="D6119" t="s">
        <v>13</v>
      </c>
      <c r="E6119" t="s">
        <v>26</v>
      </c>
      <c r="F6119" t="s">
        <v>15</v>
      </c>
      <c r="G6119">
        <v>5</v>
      </c>
      <c r="H6119" s="5">
        <v>963.09</v>
      </c>
      <c r="I6119" s="5">
        <v>0.08</v>
      </c>
      <c r="J6119" s="5">
        <v>4430.2139999999999</v>
      </c>
      <c r="K6119" s="5">
        <v>412.03817205047432</v>
      </c>
      <c r="L6119">
        <f>YEAR(SalesData[Order Date])</f>
        <v>2024</v>
      </c>
      <c r="M6119">
        <f>MONTH(SalesData[Order Date])</f>
        <v>7</v>
      </c>
      <c r="N6119" t="str">
        <f>TEXT(SalesData[[#This Row],[Order Date]], "mmmm")</f>
        <v>July</v>
      </c>
      <c r="O6119" s="7">
        <f>IF(SalesData[Sales]=0,0,SalesData[Profit]/SalesData[Sales])</f>
        <v>9.3006381192979465E-2</v>
      </c>
      <c r="P6119" s="8">
        <f t="shared" si="95"/>
        <v>1.6613192951852892E-5</v>
      </c>
      <c r="Q6119" t="str">
        <f>IF(SalesData[[#This Row],[Discount]]&gt;0, "Yes", "No")</f>
        <v>Yes</v>
      </c>
      <c r="R6119" t="str">
        <f>TEXT(SalesData[[#This Row],[Order Date]],"mmm-yyyy")</f>
        <v>Jul-2024</v>
      </c>
      <c r="S6119">
        <f>YEAR(SalesData[[#This Row],[Order Date]])*100 + MONTH(SalesData[[#This Row],[Order Date]])</f>
        <v>202407</v>
      </c>
    </row>
    <row r="6120" spans="1:19" x14ac:dyDescent="0.3">
      <c r="A6120" t="s">
        <v>16294</v>
      </c>
      <c r="B6120" s="3">
        <v>45502</v>
      </c>
      <c r="C6120" t="s">
        <v>16295</v>
      </c>
      <c r="D6120" t="s">
        <v>18</v>
      </c>
      <c r="E6120" t="s">
        <v>26</v>
      </c>
      <c r="F6120" t="s">
        <v>27</v>
      </c>
      <c r="G6120">
        <v>1</v>
      </c>
      <c r="H6120" s="5">
        <v>761.09</v>
      </c>
      <c r="I6120" s="5">
        <v>0.25</v>
      </c>
      <c r="J6120" s="5">
        <v>570.8175</v>
      </c>
      <c r="K6120" s="5">
        <v>164.23206893798431</v>
      </c>
      <c r="L6120">
        <f>YEAR(SalesData[Order Date])</f>
        <v>2024</v>
      </c>
      <c r="M6120">
        <f>MONTH(SalesData[Order Date])</f>
        <v>7</v>
      </c>
      <c r="N6120" t="str">
        <f>TEXT(SalesData[[#This Row],[Order Date]], "mmmm")</f>
        <v>July</v>
      </c>
      <c r="O6120" s="7">
        <f>IF(SalesData[Sales]=0,0,SalesData[Profit]/SalesData[Sales])</f>
        <v>0.28771379458055213</v>
      </c>
      <c r="P6120" s="8">
        <f t="shared" si="95"/>
        <v>3.2847626430514132E-4</v>
      </c>
      <c r="Q6120" t="str">
        <f>IF(SalesData[[#This Row],[Discount]]&gt;0, "Yes", "No")</f>
        <v>Yes</v>
      </c>
      <c r="R6120" t="str">
        <f>TEXT(SalesData[[#This Row],[Order Date]],"mmm-yyyy")</f>
        <v>Jul-2024</v>
      </c>
      <c r="S6120">
        <f>YEAR(SalesData[[#This Row],[Order Date]])*100 + MONTH(SalesData[[#This Row],[Order Date]])</f>
        <v>202407</v>
      </c>
    </row>
    <row r="6121" spans="1:19" x14ac:dyDescent="0.3">
      <c r="A6121" t="s">
        <v>16316</v>
      </c>
      <c r="B6121" s="3">
        <v>45500</v>
      </c>
      <c r="C6121" t="s">
        <v>4932</v>
      </c>
      <c r="D6121" t="s">
        <v>13</v>
      </c>
      <c r="E6121" t="s">
        <v>26</v>
      </c>
      <c r="F6121" t="s">
        <v>31</v>
      </c>
      <c r="G6121">
        <v>6</v>
      </c>
      <c r="H6121" s="5">
        <v>705.03</v>
      </c>
      <c r="I6121" s="5">
        <v>0.18</v>
      </c>
      <c r="J6121" s="5">
        <v>3468.7476000000011</v>
      </c>
      <c r="K6121" s="5">
        <v>804.91124717682544</v>
      </c>
      <c r="L6121">
        <f>YEAR(SalesData[Order Date])</f>
        <v>2024</v>
      </c>
      <c r="M6121">
        <f>MONTH(SalesData[Order Date])</f>
        <v>7</v>
      </c>
      <c r="N6121" t="str">
        <f>TEXT(SalesData[[#This Row],[Order Date]], "mmmm")</f>
        <v>July</v>
      </c>
      <c r="O6121" s="7">
        <f>IF(SalesData[Sales]=0,0,SalesData[Profit]/SalesData[Sales])</f>
        <v>0.23204664622379131</v>
      </c>
      <c r="P6121" s="8">
        <f t="shared" si="95"/>
        <v>4.2551380792306703E-5</v>
      </c>
      <c r="Q6121" t="str">
        <f>IF(SalesData[[#This Row],[Discount]]&gt;0, "Yes", "No")</f>
        <v>Yes</v>
      </c>
      <c r="R6121" t="str">
        <f>TEXT(SalesData[[#This Row],[Order Date]],"mmm-yyyy")</f>
        <v>Jul-2024</v>
      </c>
      <c r="S6121">
        <f>YEAR(SalesData[[#This Row],[Order Date]])*100 + MONTH(SalesData[[#This Row],[Order Date]])</f>
        <v>202407</v>
      </c>
    </row>
    <row r="6122" spans="1:19" x14ac:dyDescent="0.3">
      <c r="A6122" t="s">
        <v>16351</v>
      </c>
      <c r="B6122" s="3">
        <v>45500</v>
      </c>
      <c r="C6122" t="s">
        <v>16352</v>
      </c>
      <c r="D6122" t="s">
        <v>23</v>
      </c>
      <c r="E6122" t="s">
        <v>14</v>
      </c>
      <c r="F6122" t="s">
        <v>34</v>
      </c>
      <c r="G6122">
        <v>7</v>
      </c>
      <c r="H6122" s="5">
        <v>466.49</v>
      </c>
      <c r="I6122" s="5">
        <v>0.17</v>
      </c>
      <c r="J6122" s="5">
        <v>2710.3069</v>
      </c>
      <c r="K6122" s="5">
        <v>307.7743959650503</v>
      </c>
      <c r="L6122">
        <f>YEAR(SalesData[Order Date])</f>
        <v>2024</v>
      </c>
      <c r="M6122">
        <f>MONTH(SalesData[Order Date])</f>
        <v>7</v>
      </c>
      <c r="N6122" t="str">
        <f>TEXT(SalesData[[#This Row],[Order Date]], "mmmm")</f>
        <v>July</v>
      </c>
      <c r="O6122" s="7">
        <f>IF(SalesData[Sales]=0,0,SalesData[Profit]/SalesData[Sales])</f>
        <v>0.11355702779085657</v>
      </c>
      <c r="P6122" s="8">
        <f t="shared" si="95"/>
        <v>5.2060524953834566E-5</v>
      </c>
      <c r="Q6122" t="str">
        <f>IF(SalesData[[#This Row],[Discount]]&gt;0, "Yes", "No")</f>
        <v>Yes</v>
      </c>
      <c r="R6122" t="str">
        <f>TEXT(SalesData[[#This Row],[Order Date]],"mmm-yyyy")</f>
        <v>Jul-2024</v>
      </c>
      <c r="S6122">
        <f>YEAR(SalesData[[#This Row],[Order Date]])*100 + MONTH(SalesData[[#This Row],[Order Date]])</f>
        <v>202407</v>
      </c>
    </row>
    <row r="6123" spans="1:19" x14ac:dyDescent="0.3">
      <c r="A6123" t="s">
        <v>16362</v>
      </c>
      <c r="B6123" s="3">
        <v>45496</v>
      </c>
      <c r="C6123" t="s">
        <v>16363</v>
      </c>
      <c r="D6123" t="s">
        <v>30</v>
      </c>
      <c r="E6123" t="s">
        <v>26</v>
      </c>
      <c r="F6123" t="s">
        <v>44</v>
      </c>
      <c r="G6123">
        <v>3</v>
      </c>
      <c r="H6123" s="5">
        <v>598.27</v>
      </c>
      <c r="I6123" s="5">
        <v>0.21</v>
      </c>
      <c r="J6123" s="5">
        <v>1417.8998999999999</v>
      </c>
      <c r="K6123" s="5">
        <v>300.5385386417592</v>
      </c>
      <c r="L6123">
        <f>YEAR(SalesData[Order Date])</f>
        <v>2024</v>
      </c>
      <c r="M6123">
        <f>MONTH(SalesData[Order Date])</f>
        <v>7</v>
      </c>
      <c r="N6123" t="str">
        <f>TEXT(SalesData[[#This Row],[Order Date]], "mmmm")</f>
        <v>July</v>
      </c>
      <c r="O6123" s="7">
        <f>IF(SalesData[Sales]=0,0,SalesData[Profit]/SalesData[Sales])</f>
        <v>0.21196033559333718</v>
      </c>
      <c r="P6123" s="8">
        <f t="shared" si="95"/>
        <v>1.1700402828154512E-4</v>
      </c>
      <c r="Q6123" t="str">
        <f>IF(SalesData[[#This Row],[Discount]]&gt;0, "Yes", "No")</f>
        <v>Yes</v>
      </c>
      <c r="R6123" t="str">
        <f>TEXT(SalesData[[#This Row],[Order Date]],"mmm-yyyy")</f>
        <v>Jul-2024</v>
      </c>
      <c r="S6123">
        <f>YEAR(SalesData[[#This Row],[Order Date]])*100 + MONTH(SalesData[[#This Row],[Order Date]])</f>
        <v>202407</v>
      </c>
    </row>
    <row r="6124" spans="1:19" x14ac:dyDescent="0.3">
      <c r="A6124" t="s">
        <v>16391</v>
      </c>
      <c r="B6124" s="3">
        <v>45475</v>
      </c>
      <c r="C6124" t="s">
        <v>16392</v>
      </c>
      <c r="D6124" t="s">
        <v>13</v>
      </c>
      <c r="E6124" t="s">
        <v>19</v>
      </c>
      <c r="F6124" t="s">
        <v>53</v>
      </c>
      <c r="G6124">
        <v>5</v>
      </c>
      <c r="H6124" s="5">
        <v>414.38</v>
      </c>
      <c r="I6124" s="5">
        <v>0.3</v>
      </c>
      <c r="J6124" s="5">
        <v>1450.33</v>
      </c>
      <c r="K6124" s="5">
        <v>145.3692881191626</v>
      </c>
      <c r="L6124">
        <f>YEAR(SalesData[Order Date])</f>
        <v>2024</v>
      </c>
      <c r="M6124">
        <f>MONTH(SalesData[Order Date])</f>
        <v>7</v>
      </c>
      <c r="N6124" t="str">
        <f>TEXT(SalesData[[#This Row],[Order Date]], "mmmm")</f>
        <v>July</v>
      </c>
      <c r="O6124" s="7">
        <f>IF(SalesData[Sales]=0,0,SalesData[Profit]/SalesData[Sales])</f>
        <v>0.10023187007037199</v>
      </c>
      <c r="P6124" s="8">
        <f t="shared" si="95"/>
        <v>1.4479463294560547E-4</v>
      </c>
      <c r="Q6124" t="str">
        <f>IF(SalesData[[#This Row],[Discount]]&gt;0, "Yes", "No")</f>
        <v>Yes</v>
      </c>
      <c r="R6124" t="str">
        <f>TEXT(SalesData[[#This Row],[Order Date]],"mmm-yyyy")</f>
        <v>Jul-2024</v>
      </c>
      <c r="S6124">
        <f>YEAR(SalesData[[#This Row],[Order Date]])*100 + MONTH(SalesData[[#This Row],[Order Date]])</f>
        <v>202407</v>
      </c>
    </row>
    <row r="6125" spans="1:19" x14ac:dyDescent="0.3">
      <c r="A6125" t="s">
        <v>16399</v>
      </c>
      <c r="B6125" s="3">
        <v>45493</v>
      </c>
      <c r="C6125" t="s">
        <v>16400</v>
      </c>
      <c r="D6125" t="s">
        <v>13</v>
      </c>
      <c r="E6125" t="s">
        <v>19</v>
      </c>
      <c r="F6125" t="s">
        <v>34</v>
      </c>
      <c r="G6125">
        <v>6</v>
      </c>
      <c r="H6125" s="5">
        <v>218.23</v>
      </c>
      <c r="I6125" s="5">
        <v>0.05</v>
      </c>
      <c r="J6125" s="5">
        <v>1243.9110000000001</v>
      </c>
      <c r="K6125" s="5">
        <v>293.60723373634028</v>
      </c>
      <c r="L6125">
        <f>YEAR(SalesData[Order Date])</f>
        <v>2024</v>
      </c>
      <c r="M6125">
        <f>MONTH(SalesData[Order Date])</f>
        <v>7</v>
      </c>
      <c r="N6125" t="str">
        <f>TEXT(SalesData[[#This Row],[Order Date]], "mmmm")</f>
        <v>July</v>
      </c>
      <c r="O6125" s="7">
        <f>IF(SalesData[Sales]=0,0,SalesData[Profit]/SalesData[Sales])</f>
        <v>0.23603556342563115</v>
      </c>
      <c r="P6125" s="8">
        <f t="shared" si="95"/>
        <v>3.8186011700193992E-5</v>
      </c>
      <c r="Q6125" t="str">
        <f>IF(SalesData[[#This Row],[Discount]]&gt;0, "Yes", "No")</f>
        <v>Yes</v>
      </c>
      <c r="R6125" t="str">
        <f>TEXT(SalesData[[#This Row],[Order Date]],"mmm-yyyy")</f>
        <v>Jul-2024</v>
      </c>
      <c r="S6125">
        <f>YEAR(SalesData[[#This Row],[Order Date]])*100 + MONTH(SalesData[[#This Row],[Order Date]])</f>
        <v>202407</v>
      </c>
    </row>
    <row r="6126" spans="1:19" x14ac:dyDescent="0.3">
      <c r="A6126" t="s">
        <v>16474</v>
      </c>
      <c r="B6126" s="3">
        <v>45478</v>
      </c>
      <c r="C6126" t="s">
        <v>16475</v>
      </c>
      <c r="D6126" t="s">
        <v>30</v>
      </c>
      <c r="E6126" t="s">
        <v>26</v>
      </c>
      <c r="F6126" t="s">
        <v>31</v>
      </c>
      <c r="G6126">
        <v>7</v>
      </c>
      <c r="H6126" s="5">
        <v>76.36</v>
      </c>
      <c r="I6126" s="5">
        <v>0.13</v>
      </c>
      <c r="J6126" s="5">
        <v>465.0324</v>
      </c>
      <c r="K6126" s="5">
        <v>135.34987399560751</v>
      </c>
      <c r="L6126">
        <f>YEAR(SalesData[Order Date])</f>
        <v>2024</v>
      </c>
      <c r="M6126">
        <f>MONTH(SalesData[Order Date])</f>
        <v>7</v>
      </c>
      <c r="N6126" t="str">
        <f>TEXT(SalesData[[#This Row],[Order Date]], "mmmm")</f>
        <v>July</v>
      </c>
      <c r="O6126" s="7">
        <f>IF(SalesData[Sales]=0,0,SalesData[Profit]/SalesData[Sales])</f>
        <v>0.29105471789838194</v>
      </c>
      <c r="P6126" s="8">
        <f t="shared" si="95"/>
        <v>2.4320886028586397E-4</v>
      </c>
      <c r="Q6126" t="str">
        <f>IF(SalesData[[#This Row],[Discount]]&gt;0, "Yes", "No")</f>
        <v>Yes</v>
      </c>
      <c r="R6126" t="str">
        <f>TEXT(SalesData[[#This Row],[Order Date]],"mmm-yyyy")</f>
        <v>Jul-2024</v>
      </c>
      <c r="S6126">
        <f>YEAR(SalesData[[#This Row],[Order Date]])*100 + MONTH(SalesData[[#This Row],[Order Date]])</f>
        <v>202407</v>
      </c>
    </row>
    <row r="6127" spans="1:19" x14ac:dyDescent="0.3">
      <c r="A6127" t="s">
        <v>16479</v>
      </c>
      <c r="B6127" s="3">
        <v>45476</v>
      </c>
      <c r="C6127" t="s">
        <v>1745</v>
      </c>
      <c r="D6127" t="s">
        <v>13</v>
      </c>
      <c r="E6127" t="s">
        <v>19</v>
      </c>
      <c r="F6127" t="s">
        <v>44</v>
      </c>
      <c r="G6127">
        <v>1</v>
      </c>
      <c r="H6127" s="5">
        <v>692.34</v>
      </c>
      <c r="I6127" s="5">
        <v>0.26</v>
      </c>
      <c r="J6127" s="5">
        <v>512.33159999999998</v>
      </c>
      <c r="K6127" s="5">
        <v>72.99660775827337</v>
      </c>
      <c r="L6127">
        <f>YEAR(SalesData[Order Date])</f>
        <v>2024</v>
      </c>
      <c r="M6127">
        <f>MONTH(SalesData[Order Date])</f>
        <v>7</v>
      </c>
      <c r="N6127" t="str">
        <f>TEXT(SalesData[[#This Row],[Order Date]], "mmmm")</f>
        <v>July</v>
      </c>
      <c r="O6127" s="7">
        <f>IF(SalesData[Sales]=0,0,SalesData[Profit]/SalesData[Sales])</f>
        <v>0.14247922196927415</v>
      </c>
      <c r="P6127" s="8">
        <f t="shared" si="95"/>
        <v>3.7553803044746803E-4</v>
      </c>
      <c r="Q6127" t="str">
        <f>IF(SalesData[[#This Row],[Discount]]&gt;0, "Yes", "No")</f>
        <v>Yes</v>
      </c>
      <c r="R6127" t="str">
        <f>TEXT(SalesData[[#This Row],[Order Date]],"mmm-yyyy")</f>
        <v>Jul-2024</v>
      </c>
      <c r="S6127">
        <f>YEAR(SalesData[[#This Row],[Order Date]])*100 + MONTH(SalesData[[#This Row],[Order Date]])</f>
        <v>202407</v>
      </c>
    </row>
    <row r="6128" spans="1:19" x14ac:dyDescent="0.3">
      <c r="A6128" t="s">
        <v>16549</v>
      </c>
      <c r="B6128" s="3">
        <v>45495</v>
      </c>
      <c r="C6128" t="s">
        <v>16550</v>
      </c>
      <c r="D6128" t="s">
        <v>23</v>
      </c>
      <c r="E6128" t="s">
        <v>19</v>
      </c>
      <c r="F6128" t="s">
        <v>53</v>
      </c>
      <c r="G6128">
        <v>6</v>
      </c>
      <c r="H6128" s="5">
        <v>896.2</v>
      </c>
      <c r="I6128" s="5">
        <v>0.25</v>
      </c>
      <c r="J6128" s="5">
        <v>4032.900000000001</v>
      </c>
      <c r="K6128" s="5">
        <v>1195.433298792602</v>
      </c>
      <c r="L6128">
        <f>YEAR(SalesData[Order Date])</f>
        <v>2024</v>
      </c>
      <c r="M6128">
        <f>MONTH(SalesData[Order Date])</f>
        <v>7</v>
      </c>
      <c r="N6128" t="str">
        <f>TEXT(SalesData[[#This Row],[Order Date]], "mmmm")</f>
        <v>July</v>
      </c>
      <c r="O6128" s="7">
        <f>IF(SalesData[Sales]=0,0,SalesData[Profit]/SalesData[Sales])</f>
        <v>0.29642026799390059</v>
      </c>
      <c r="P6128" s="8">
        <f t="shared" si="95"/>
        <v>4.6492598378338159E-5</v>
      </c>
      <c r="Q6128" t="str">
        <f>IF(SalesData[[#This Row],[Discount]]&gt;0, "Yes", "No")</f>
        <v>Yes</v>
      </c>
      <c r="R6128" t="str">
        <f>TEXT(SalesData[[#This Row],[Order Date]],"mmm-yyyy")</f>
        <v>Jul-2024</v>
      </c>
      <c r="S6128">
        <f>YEAR(SalesData[[#This Row],[Order Date]])*100 + MONTH(SalesData[[#This Row],[Order Date]])</f>
        <v>202407</v>
      </c>
    </row>
    <row r="6129" spans="1:19" x14ac:dyDescent="0.3">
      <c r="A6129" t="s">
        <v>16583</v>
      </c>
      <c r="B6129" s="3">
        <v>45489</v>
      </c>
      <c r="C6129" t="s">
        <v>16584</v>
      </c>
      <c r="D6129" t="s">
        <v>30</v>
      </c>
      <c r="E6129" t="s">
        <v>14</v>
      </c>
      <c r="F6129" t="s">
        <v>20</v>
      </c>
      <c r="G6129">
        <v>7</v>
      </c>
      <c r="H6129" s="5">
        <v>639.24</v>
      </c>
      <c r="I6129" s="5">
        <v>0.26</v>
      </c>
      <c r="J6129" s="5">
        <v>3311.2631999999999</v>
      </c>
      <c r="K6129" s="5">
        <v>594.95623253053691</v>
      </c>
      <c r="L6129">
        <f>YEAR(SalesData[Order Date])</f>
        <v>2024</v>
      </c>
      <c r="M6129">
        <f>MONTH(SalesData[Order Date])</f>
        <v>7</v>
      </c>
      <c r="N6129" t="str">
        <f>TEXT(SalesData[[#This Row],[Order Date]], "mmmm")</f>
        <v>July</v>
      </c>
      <c r="O6129" s="7">
        <f>IF(SalesData[Sales]=0,0,SalesData[Profit]/SalesData[Sales])</f>
        <v>0.17967651515305003</v>
      </c>
      <c r="P6129" s="8">
        <f t="shared" si="95"/>
        <v>5.8104713633153654E-5</v>
      </c>
      <c r="Q6129" t="str">
        <f>IF(SalesData[[#This Row],[Discount]]&gt;0, "Yes", "No")</f>
        <v>Yes</v>
      </c>
      <c r="R6129" t="str">
        <f>TEXT(SalesData[[#This Row],[Order Date]],"mmm-yyyy")</f>
        <v>Jul-2024</v>
      </c>
      <c r="S6129">
        <f>YEAR(SalesData[[#This Row],[Order Date]])*100 + MONTH(SalesData[[#This Row],[Order Date]])</f>
        <v>202407</v>
      </c>
    </row>
    <row r="6130" spans="1:19" x14ac:dyDescent="0.3">
      <c r="A6130" t="s">
        <v>16599</v>
      </c>
      <c r="B6130" s="3">
        <v>45489</v>
      </c>
      <c r="C6130" t="s">
        <v>16600</v>
      </c>
      <c r="D6130" t="s">
        <v>30</v>
      </c>
      <c r="E6130" t="s">
        <v>26</v>
      </c>
      <c r="F6130" t="s">
        <v>62</v>
      </c>
      <c r="G6130">
        <v>6</v>
      </c>
      <c r="H6130" s="5">
        <v>603.9</v>
      </c>
      <c r="I6130" s="5">
        <v>0.02</v>
      </c>
      <c r="J6130" s="5">
        <v>3550.9319999999998</v>
      </c>
      <c r="K6130" s="5">
        <v>192.0083163934666</v>
      </c>
      <c r="L6130">
        <f>YEAR(SalesData[Order Date])</f>
        <v>2024</v>
      </c>
      <c r="M6130">
        <f>MONTH(SalesData[Order Date])</f>
        <v>7</v>
      </c>
      <c r="N6130" t="str">
        <f>TEXT(SalesData[[#This Row],[Order Date]], "mmmm")</f>
        <v>July</v>
      </c>
      <c r="O6130" s="7">
        <f>IF(SalesData[Sales]=0,0,SalesData[Profit]/SalesData[Sales])</f>
        <v>5.4072653712734182E-2</v>
      </c>
      <c r="P6130" s="8">
        <f t="shared" si="95"/>
        <v>5.5196776508251921E-6</v>
      </c>
      <c r="Q6130" t="str">
        <f>IF(SalesData[[#This Row],[Discount]]&gt;0, "Yes", "No")</f>
        <v>Yes</v>
      </c>
      <c r="R6130" t="str">
        <f>TEXT(SalesData[[#This Row],[Order Date]],"mmm-yyyy")</f>
        <v>Jul-2024</v>
      </c>
      <c r="S6130">
        <f>YEAR(SalesData[[#This Row],[Order Date]])*100 + MONTH(SalesData[[#This Row],[Order Date]])</f>
        <v>202407</v>
      </c>
    </row>
    <row r="6131" spans="1:19" x14ac:dyDescent="0.3">
      <c r="A6131" t="s">
        <v>16766</v>
      </c>
      <c r="B6131" s="3">
        <v>45499</v>
      </c>
      <c r="C6131" t="s">
        <v>16767</v>
      </c>
      <c r="D6131" t="s">
        <v>13</v>
      </c>
      <c r="E6131" t="s">
        <v>14</v>
      </c>
      <c r="F6131" t="s">
        <v>91</v>
      </c>
      <c r="G6131">
        <v>1</v>
      </c>
      <c r="H6131" s="5">
        <v>86.47</v>
      </c>
      <c r="I6131" s="5">
        <v>0.05</v>
      </c>
      <c r="J6131" s="5">
        <v>82.146499999999989</v>
      </c>
      <c r="K6131" s="5">
        <v>5.0015255847606754</v>
      </c>
      <c r="L6131">
        <f>YEAR(SalesData[Order Date])</f>
        <v>2024</v>
      </c>
      <c r="M6131">
        <f>MONTH(SalesData[Order Date])</f>
        <v>7</v>
      </c>
      <c r="N6131" t="str">
        <f>TEXT(SalesData[[#This Row],[Order Date]], "mmmm")</f>
        <v>July</v>
      </c>
      <c r="O6131" s="7">
        <f>IF(SalesData[Sales]=0,0,SalesData[Profit]/SalesData[Sales])</f>
        <v>6.0885437416818441E-2</v>
      </c>
      <c r="P6131" s="8">
        <f t="shared" si="95"/>
        <v>5.7823522608997343E-4</v>
      </c>
      <c r="Q6131" t="str">
        <f>IF(SalesData[[#This Row],[Discount]]&gt;0, "Yes", "No")</f>
        <v>Yes</v>
      </c>
      <c r="R6131" t="str">
        <f>TEXT(SalesData[[#This Row],[Order Date]],"mmm-yyyy")</f>
        <v>Jul-2024</v>
      </c>
      <c r="S6131">
        <f>YEAR(SalesData[[#This Row],[Order Date]])*100 + MONTH(SalesData[[#This Row],[Order Date]])</f>
        <v>202407</v>
      </c>
    </row>
    <row r="6132" spans="1:19" x14ac:dyDescent="0.3">
      <c r="A6132" t="s">
        <v>16974</v>
      </c>
      <c r="B6132" s="3">
        <v>45495</v>
      </c>
      <c r="C6132" t="s">
        <v>16975</v>
      </c>
      <c r="D6132" t="s">
        <v>30</v>
      </c>
      <c r="E6132" t="s">
        <v>26</v>
      </c>
      <c r="F6132" t="s">
        <v>53</v>
      </c>
      <c r="G6132">
        <v>1</v>
      </c>
      <c r="H6132" s="5">
        <v>961.6</v>
      </c>
      <c r="I6132" s="5">
        <v>0.27</v>
      </c>
      <c r="J6132" s="5">
        <v>701.96799999999996</v>
      </c>
      <c r="K6132" s="5">
        <v>165.79809653793811</v>
      </c>
      <c r="L6132">
        <f>YEAR(SalesData[Order Date])</f>
        <v>2024</v>
      </c>
      <c r="M6132">
        <f>MONTH(SalesData[Order Date])</f>
        <v>7</v>
      </c>
      <c r="N6132" t="str">
        <f>TEXT(SalesData[[#This Row],[Order Date]], "mmmm")</f>
        <v>July</v>
      </c>
      <c r="O6132" s="7">
        <f>IF(SalesData[Sales]=0,0,SalesData[Profit]/SalesData[Sales])</f>
        <v>0.23619039121147703</v>
      </c>
      <c r="P6132" s="8">
        <f t="shared" si="95"/>
        <v>2.8078202995008319E-4</v>
      </c>
      <c r="Q6132" t="str">
        <f>IF(SalesData[[#This Row],[Discount]]&gt;0, "Yes", "No")</f>
        <v>Yes</v>
      </c>
      <c r="R6132" t="str">
        <f>TEXT(SalesData[[#This Row],[Order Date]],"mmm-yyyy")</f>
        <v>Jul-2024</v>
      </c>
      <c r="S6132">
        <f>YEAR(SalesData[[#This Row],[Order Date]])*100 + MONTH(SalesData[[#This Row],[Order Date]])</f>
        <v>202407</v>
      </c>
    </row>
    <row r="6133" spans="1:19" x14ac:dyDescent="0.3">
      <c r="A6133" t="s">
        <v>16980</v>
      </c>
      <c r="B6133" s="3">
        <v>45498</v>
      </c>
      <c r="C6133" t="s">
        <v>16981</v>
      </c>
      <c r="D6133" t="s">
        <v>23</v>
      </c>
      <c r="E6133" t="s">
        <v>26</v>
      </c>
      <c r="F6133" t="s">
        <v>53</v>
      </c>
      <c r="G6133">
        <v>1</v>
      </c>
      <c r="H6133" s="5">
        <v>471.04</v>
      </c>
      <c r="I6133" s="5">
        <v>0.12</v>
      </c>
      <c r="J6133" s="5">
        <v>414.51519999999999</v>
      </c>
      <c r="K6133" s="5">
        <v>59.839163111574187</v>
      </c>
      <c r="L6133">
        <f>YEAR(SalesData[Order Date])</f>
        <v>2024</v>
      </c>
      <c r="M6133">
        <f>MONTH(SalesData[Order Date])</f>
        <v>7</v>
      </c>
      <c r="N6133" t="str">
        <f>TEXT(SalesData[[#This Row],[Order Date]], "mmmm")</f>
        <v>July</v>
      </c>
      <c r="O6133" s="7">
        <f>IF(SalesData[Sales]=0,0,SalesData[Profit]/SalesData[Sales])</f>
        <v>0.14435939408633069</v>
      </c>
      <c r="P6133" s="8">
        <f t="shared" si="95"/>
        <v>2.5475543478260869E-4</v>
      </c>
      <c r="Q6133" t="str">
        <f>IF(SalesData[[#This Row],[Discount]]&gt;0, "Yes", "No")</f>
        <v>Yes</v>
      </c>
      <c r="R6133" t="str">
        <f>TEXT(SalesData[[#This Row],[Order Date]],"mmm-yyyy")</f>
        <v>Jul-2024</v>
      </c>
      <c r="S6133">
        <f>YEAR(SalesData[[#This Row],[Order Date]])*100 + MONTH(SalesData[[#This Row],[Order Date]])</f>
        <v>202407</v>
      </c>
    </row>
    <row r="6134" spans="1:19" x14ac:dyDescent="0.3">
      <c r="A6134" t="s">
        <v>17205</v>
      </c>
      <c r="B6134" s="3">
        <v>45501</v>
      </c>
      <c r="C6134" t="s">
        <v>17206</v>
      </c>
      <c r="D6134" t="s">
        <v>13</v>
      </c>
      <c r="E6134" t="s">
        <v>14</v>
      </c>
      <c r="F6134" t="s">
        <v>62</v>
      </c>
      <c r="G6134">
        <v>6</v>
      </c>
      <c r="H6134" s="5">
        <v>775.07</v>
      </c>
      <c r="I6134" s="5">
        <v>0.04</v>
      </c>
      <c r="J6134" s="5">
        <v>4464.4031999999997</v>
      </c>
      <c r="K6134" s="5">
        <v>940.6253413783935</v>
      </c>
      <c r="L6134">
        <f>YEAR(SalesData[Order Date])</f>
        <v>2024</v>
      </c>
      <c r="M6134">
        <f>MONTH(SalesData[Order Date])</f>
        <v>7</v>
      </c>
      <c r="N6134" t="str">
        <f>TEXT(SalesData[[#This Row],[Order Date]], "mmmm")</f>
        <v>July</v>
      </c>
      <c r="O6134" s="7">
        <f>IF(SalesData[Sales]=0,0,SalesData[Profit]/SalesData[Sales])</f>
        <v>0.2106945316629093</v>
      </c>
      <c r="P6134" s="8">
        <f t="shared" si="95"/>
        <v>8.6013736393702077E-6</v>
      </c>
      <c r="Q6134" t="str">
        <f>IF(SalesData[[#This Row],[Discount]]&gt;0, "Yes", "No")</f>
        <v>Yes</v>
      </c>
      <c r="R6134" t="str">
        <f>TEXT(SalesData[[#This Row],[Order Date]],"mmm-yyyy")</f>
        <v>Jul-2024</v>
      </c>
      <c r="S6134">
        <f>YEAR(SalesData[[#This Row],[Order Date]])*100 + MONTH(SalesData[[#This Row],[Order Date]])</f>
        <v>202407</v>
      </c>
    </row>
    <row r="6135" spans="1:19" x14ac:dyDescent="0.3">
      <c r="A6135" t="s">
        <v>17272</v>
      </c>
      <c r="B6135" s="3">
        <v>45489</v>
      </c>
      <c r="C6135" t="s">
        <v>8153</v>
      </c>
      <c r="D6135" t="s">
        <v>18</v>
      </c>
      <c r="E6135" t="s">
        <v>26</v>
      </c>
      <c r="F6135" t="s">
        <v>31</v>
      </c>
      <c r="G6135">
        <v>4</v>
      </c>
      <c r="H6135" s="5">
        <v>77.290000000000006</v>
      </c>
      <c r="I6135" s="5">
        <v>0.24</v>
      </c>
      <c r="J6135" s="5">
        <v>234.9616</v>
      </c>
      <c r="K6135" s="5">
        <v>51.98533946282415</v>
      </c>
      <c r="L6135">
        <f>YEAR(SalesData[Order Date])</f>
        <v>2024</v>
      </c>
      <c r="M6135">
        <f>MONTH(SalesData[Order Date])</f>
        <v>7</v>
      </c>
      <c r="N6135" t="str">
        <f>TEXT(SalesData[[#This Row],[Order Date]], "mmmm")</f>
        <v>July</v>
      </c>
      <c r="O6135" s="7">
        <f>IF(SalesData[Sales]=0,0,SalesData[Profit]/SalesData[Sales])</f>
        <v>0.22125036373102733</v>
      </c>
      <c r="P6135" s="8">
        <f t="shared" si="95"/>
        <v>7.762970630094449E-4</v>
      </c>
      <c r="Q6135" t="str">
        <f>IF(SalesData[[#This Row],[Discount]]&gt;0, "Yes", "No")</f>
        <v>Yes</v>
      </c>
      <c r="R6135" t="str">
        <f>TEXT(SalesData[[#This Row],[Order Date]],"mmm-yyyy")</f>
        <v>Jul-2024</v>
      </c>
      <c r="S6135">
        <f>YEAR(SalesData[[#This Row],[Order Date]])*100 + MONTH(SalesData[[#This Row],[Order Date]])</f>
        <v>202407</v>
      </c>
    </row>
    <row r="6136" spans="1:19" x14ac:dyDescent="0.3">
      <c r="A6136" t="s">
        <v>17495</v>
      </c>
      <c r="B6136" s="3">
        <v>45485</v>
      </c>
      <c r="C6136" t="s">
        <v>17496</v>
      </c>
      <c r="D6136" t="s">
        <v>23</v>
      </c>
      <c r="E6136" t="s">
        <v>19</v>
      </c>
      <c r="F6136" t="s">
        <v>31</v>
      </c>
      <c r="G6136">
        <v>9</v>
      </c>
      <c r="H6136" s="5">
        <v>181.24</v>
      </c>
      <c r="I6136" s="5">
        <v>0.08</v>
      </c>
      <c r="J6136" s="5">
        <v>1500.6672000000001</v>
      </c>
      <c r="K6136" s="5">
        <v>271.92352495698071</v>
      </c>
      <c r="L6136">
        <f>YEAR(SalesData[Order Date])</f>
        <v>2024</v>
      </c>
      <c r="M6136">
        <f>MONTH(SalesData[Order Date])</f>
        <v>7</v>
      </c>
      <c r="N6136" t="str">
        <f>TEXT(SalesData[[#This Row],[Order Date]], "mmmm")</f>
        <v>July</v>
      </c>
      <c r="O6136" s="7">
        <f>IF(SalesData[Sales]=0,0,SalesData[Profit]/SalesData[Sales])</f>
        <v>0.1812017514322834</v>
      </c>
      <c r="P6136" s="8">
        <f t="shared" si="95"/>
        <v>4.9044851516712034E-5</v>
      </c>
      <c r="Q6136" t="str">
        <f>IF(SalesData[[#This Row],[Discount]]&gt;0, "Yes", "No")</f>
        <v>Yes</v>
      </c>
      <c r="R6136" t="str">
        <f>TEXT(SalesData[[#This Row],[Order Date]],"mmm-yyyy")</f>
        <v>Jul-2024</v>
      </c>
      <c r="S6136">
        <f>YEAR(SalesData[[#This Row],[Order Date]])*100 + MONTH(SalesData[[#This Row],[Order Date]])</f>
        <v>202407</v>
      </c>
    </row>
    <row r="6137" spans="1:19" x14ac:dyDescent="0.3">
      <c r="A6137" t="s">
        <v>17570</v>
      </c>
      <c r="B6137" s="3">
        <v>45500</v>
      </c>
      <c r="C6137" t="s">
        <v>17571</v>
      </c>
      <c r="D6137" t="s">
        <v>13</v>
      </c>
      <c r="E6137" t="s">
        <v>14</v>
      </c>
      <c r="F6137" t="s">
        <v>31</v>
      </c>
      <c r="G6137">
        <v>7</v>
      </c>
      <c r="H6137" s="5">
        <v>187.06</v>
      </c>
      <c r="I6137" s="5">
        <v>0.23</v>
      </c>
      <c r="J6137" s="5">
        <v>1008.2534000000001</v>
      </c>
      <c r="K6137" s="5">
        <v>55.569154123665527</v>
      </c>
      <c r="L6137">
        <f>YEAR(SalesData[Order Date])</f>
        <v>2024</v>
      </c>
      <c r="M6137">
        <f>MONTH(SalesData[Order Date])</f>
        <v>7</v>
      </c>
      <c r="N6137" t="str">
        <f>TEXT(SalesData[[#This Row],[Order Date]], "mmmm")</f>
        <v>July</v>
      </c>
      <c r="O6137" s="7">
        <f>IF(SalesData[Sales]=0,0,SalesData[Profit]/SalesData[Sales])</f>
        <v>5.5114273974841567E-2</v>
      </c>
      <c r="P6137" s="8">
        <f t="shared" si="95"/>
        <v>1.756502879137328E-4</v>
      </c>
      <c r="Q6137" t="str">
        <f>IF(SalesData[[#This Row],[Discount]]&gt;0, "Yes", "No")</f>
        <v>Yes</v>
      </c>
      <c r="R6137" t="str">
        <f>TEXT(SalesData[[#This Row],[Order Date]],"mmm-yyyy")</f>
        <v>Jul-2024</v>
      </c>
      <c r="S6137">
        <f>YEAR(SalesData[[#This Row],[Order Date]])*100 + MONTH(SalesData[[#This Row],[Order Date]])</f>
        <v>202407</v>
      </c>
    </row>
    <row r="6138" spans="1:19" x14ac:dyDescent="0.3">
      <c r="A6138" t="s">
        <v>17586</v>
      </c>
      <c r="B6138" s="3">
        <v>45476</v>
      </c>
      <c r="C6138" t="s">
        <v>17587</v>
      </c>
      <c r="D6138" t="s">
        <v>18</v>
      </c>
      <c r="E6138" t="s">
        <v>19</v>
      </c>
      <c r="F6138" t="s">
        <v>39</v>
      </c>
      <c r="G6138">
        <v>2</v>
      </c>
      <c r="H6138" s="5">
        <v>859.24</v>
      </c>
      <c r="I6138" s="5">
        <v>0.02</v>
      </c>
      <c r="J6138" s="5">
        <v>1684.1104</v>
      </c>
      <c r="K6138" s="5">
        <v>360.3886046259222</v>
      </c>
      <c r="L6138">
        <f>YEAR(SalesData[Order Date])</f>
        <v>2024</v>
      </c>
      <c r="M6138">
        <f>MONTH(SalesData[Order Date])</f>
        <v>7</v>
      </c>
      <c r="N6138" t="str">
        <f>TEXT(SalesData[[#This Row],[Order Date]], "mmmm")</f>
        <v>July</v>
      </c>
      <c r="O6138" s="7">
        <f>IF(SalesData[Sales]=0,0,SalesData[Profit]/SalesData[Sales])</f>
        <v>0.213993455907595</v>
      </c>
      <c r="P6138" s="8">
        <f t="shared" si="95"/>
        <v>1.1638191890507891E-5</v>
      </c>
      <c r="Q6138" t="str">
        <f>IF(SalesData[[#This Row],[Discount]]&gt;0, "Yes", "No")</f>
        <v>Yes</v>
      </c>
      <c r="R6138" t="str">
        <f>TEXT(SalesData[[#This Row],[Order Date]],"mmm-yyyy")</f>
        <v>Jul-2024</v>
      </c>
      <c r="S6138">
        <f>YEAR(SalesData[[#This Row],[Order Date]])*100 + MONTH(SalesData[[#This Row],[Order Date]])</f>
        <v>202407</v>
      </c>
    </row>
    <row r="6139" spans="1:19" x14ac:dyDescent="0.3">
      <c r="A6139" t="s">
        <v>17684</v>
      </c>
      <c r="B6139" s="3">
        <v>45502</v>
      </c>
      <c r="C6139" t="s">
        <v>17685</v>
      </c>
      <c r="D6139" t="s">
        <v>30</v>
      </c>
      <c r="E6139" t="s">
        <v>14</v>
      </c>
      <c r="F6139" t="s">
        <v>27</v>
      </c>
      <c r="G6139">
        <v>2</v>
      </c>
      <c r="H6139" s="5">
        <v>826.32</v>
      </c>
      <c r="I6139" s="5">
        <v>0.03</v>
      </c>
      <c r="J6139" s="5">
        <v>1603.0608</v>
      </c>
      <c r="K6139" s="5">
        <v>410.26455064030489</v>
      </c>
      <c r="L6139">
        <f>YEAR(SalesData[Order Date])</f>
        <v>2024</v>
      </c>
      <c r="M6139">
        <f>MONTH(SalesData[Order Date])</f>
        <v>7</v>
      </c>
      <c r="N6139" t="str">
        <f>TEXT(SalesData[[#This Row],[Order Date]], "mmmm")</f>
        <v>July</v>
      </c>
      <c r="O6139" s="7">
        <f>IF(SalesData[Sales]=0,0,SalesData[Profit]/SalesData[Sales])</f>
        <v>0.25592575817480218</v>
      </c>
      <c r="P6139" s="8">
        <f t="shared" si="95"/>
        <v>1.8152773743828054E-5</v>
      </c>
      <c r="Q6139" t="str">
        <f>IF(SalesData[[#This Row],[Discount]]&gt;0, "Yes", "No")</f>
        <v>Yes</v>
      </c>
      <c r="R6139" t="str">
        <f>TEXT(SalesData[[#This Row],[Order Date]],"mmm-yyyy")</f>
        <v>Jul-2024</v>
      </c>
      <c r="S6139">
        <f>YEAR(SalesData[[#This Row],[Order Date]])*100 + MONTH(SalesData[[#This Row],[Order Date]])</f>
        <v>202407</v>
      </c>
    </row>
    <row r="6140" spans="1:19" x14ac:dyDescent="0.3">
      <c r="A6140" t="s">
        <v>17772</v>
      </c>
      <c r="B6140" s="3">
        <v>45479</v>
      </c>
      <c r="C6140" t="s">
        <v>17773</v>
      </c>
      <c r="D6140" t="s">
        <v>18</v>
      </c>
      <c r="E6140" t="s">
        <v>14</v>
      </c>
      <c r="F6140" t="s">
        <v>39</v>
      </c>
      <c r="G6140">
        <v>4</v>
      </c>
      <c r="H6140" s="5">
        <v>829.12</v>
      </c>
      <c r="I6140" s="5">
        <v>0.01</v>
      </c>
      <c r="J6140" s="5">
        <v>3283.3152</v>
      </c>
      <c r="K6140" s="5">
        <v>720.06288153728303</v>
      </c>
      <c r="L6140">
        <f>YEAR(SalesData[Order Date])</f>
        <v>2024</v>
      </c>
      <c r="M6140">
        <f>MONTH(SalesData[Order Date])</f>
        <v>7</v>
      </c>
      <c r="N6140" t="str">
        <f>TEXT(SalesData[[#This Row],[Order Date]], "mmmm")</f>
        <v>July</v>
      </c>
      <c r="O6140" s="7">
        <f>IF(SalesData[Sales]=0,0,SalesData[Profit]/SalesData[Sales])</f>
        <v>0.21930970305174569</v>
      </c>
      <c r="P6140" s="8">
        <f t="shared" si="95"/>
        <v>3.015245079120031E-6</v>
      </c>
      <c r="Q6140" t="str">
        <f>IF(SalesData[[#This Row],[Discount]]&gt;0, "Yes", "No")</f>
        <v>Yes</v>
      </c>
      <c r="R6140" t="str">
        <f>TEXT(SalesData[[#This Row],[Order Date]],"mmm-yyyy")</f>
        <v>Jul-2024</v>
      </c>
      <c r="S6140">
        <f>YEAR(SalesData[[#This Row],[Order Date]])*100 + MONTH(SalesData[[#This Row],[Order Date]])</f>
        <v>202407</v>
      </c>
    </row>
    <row r="6141" spans="1:19" x14ac:dyDescent="0.3">
      <c r="A6141" t="s">
        <v>17790</v>
      </c>
      <c r="B6141" s="3">
        <v>45491</v>
      </c>
      <c r="C6141" t="s">
        <v>10388</v>
      </c>
      <c r="D6141" t="s">
        <v>23</v>
      </c>
      <c r="E6141" t="s">
        <v>14</v>
      </c>
      <c r="F6141" t="s">
        <v>34</v>
      </c>
      <c r="G6141">
        <v>6</v>
      </c>
      <c r="H6141" s="5">
        <v>871.95</v>
      </c>
      <c r="I6141" s="5">
        <v>0.19</v>
      </c>
      <c r="J6141" s="5">
        <v>4237.6770000000006</v>
      </c>
      <c r="K6141" s="5">
        <v>390.47777271029543</v>
      </c>
      <c r="L6141">
        <f>YEAR(SalesData[Order Date])</f>
        <v>2024</v>
      </c>
      <c r="M6141">
        <f>MONTH(SalesData[Order Date])</f>
        <v>7</v>
      </c>
      <c r="N6141" t="str">
        <f>TEXT(SalesData[[#This Row],[Order Date]], "mmmm")</f>
        <v>July</v>
      </c>
      <c r="O6141" s="7">
        <f>IF(SalesData[Sales]=0,0,SalesData[Profit]/SalesData[Sales])</f>
        <v>9.2144298093105106E-2</v>
      </c>
      <c r="P6141" s="8">
        <f t="shared" si="95"/>
        <v>3.6317067110117164E-5</v>
      </c>
      <c r="Q6141" t="str">
        <f>IF(SalesData[[#This Row],[Discount]]&gt;0, "Yes", "No")</f>
        <v>Yes</v>
      </c>
      <c r="R6141" t="str">
        <f>TEXT(SalesData[[#This Row],[Order Date]],"mmm-yyyy")</f>
        <v>Jul-2024</v>
      </c>
      <c r="S6141">
        <f>YEAR(SalesData[[#This Row],[Order Date]])*100 + MONTH(SalesData[[#This Row],[Order Date]])</f>
        <v>202407</v>
      </c>
    </row>
    <row r="6142" spans="1:19" x14ac:dyDescent="0.3">
      <c r="A6142" t="s">
        <v>17872</v>
      </c>
      <c r="B6142" s="3">
        <v>45503</v>
      </c>
      <c r="C6142" t="s">
        <v>17873</v>
      </c>
      <c r="D6142" t="s">
        <v>13</v>
      </c>
      <c r="E6142" t="s">
        <v>19</v>
      </c>
      <c r="F6142" t="s">
        <v>62</v>
      </c>
      <c r="G6142">
        <v>6</v>
      </c>
      <c r="H6142" s="5">
        <v>427.63</v>
      </c>
      <c r="I6142" s="5">
        <v>0.03</v>
      </c>
      <c r="J6142" s="5">
        <v>2488.8065999999999</v>
      </c>
      <c r="K6142" s="5">
        <v>218.90512192109031</v>
      </c>
      <c r="L6142">
        <f>YEAR(SalesData[Order Date])</f>
        <v>2024</v>
      </c>
      <c r="M6142">
        <f>MONTH(SalesData[Order Date])</f>
        <v>7</v>
      </c>
      <c r="N6142" t="str">
        <f>TEXT(SalesData[[#This Row],[Order Date]], "mmmm")</f>
        <v>July</v>
      </c>
      <c r="O6142" s="7">
        <f>IF(SalesData[Sales]=0,0,SalesData[Profit]/SalesData[Sales])</f>
        <v>8.7955858812448634E-2</v>
      </c>
      <c r="P6142" s="8">
        <f t="shared" si="95"/>
        <v>1.169235086406473E-5</v>
      </c>
      <c r="Q6142" t="str">
        <f>IF(SalesData[[#This Row],[Discount]]&gt;0, "Yes", "No")</f>
        <v>Yes</v>
      </c>
      <c r="R6142" t="str">
        <f>TEXT(SalesData[[#This Row],[Order Date]],"mmm-yyyy")</f>
        <v>Jul-2024</v>
      </c>
      <c r="S6142">
        <f>YEAR(SalesData[[#This Row],[Order Date]])*100 + MONTH(SalesData[[#This Row],[Order Date]])</f>
        <v>202407</v>
      </c>
    </row>
    <row r="6143" spans="1:19" x14ac:dyDescent="0.3">
      <c r="A6143" t="s">
        <v>17930</v>
      </c>
      <c r="B6143" s="3">
        <v>45490</v>
      </c>
      <c r="C6143" t="s">
        <v>17931</v>
      </c>
      <c r="D6143" t="s">
        <v>23</v>
      </c>
      <c r="E6143" t="s">
        <v>19</v>
      </c>
      <c r="F6143" t="s">
        <v>15</v>
      </c>
      <c r="G6143">
        <v>9</v>
      </c>
      <c r="H6143" s="5">
        <v>730.31</v>
      </c>
      <c r="I6143" s="5">
        <v>0.12</v>
      </c>
      <c r="J6143" s="5">
        <v>5784.0551999999989</v>
      </c>
      <c r="K6143" s="5">
        <v>1562.1570525885411</v>
      </c>
      <c r="L6143">
        <f>YEAR(SalesData[Order Date])</f>
        <v>2024</v>
      </c>
      <c r="M6143">
        <f>MONTH(SalesData[Order Date])</f>
        <v>7</v>
      </c>
      <c r="N6143" t="str">
        <f>TEXT(SalesData[[#This Row],[Order Date]], "mmmm")</f>
        <v>July</v>
      </c>
      <c r="O6143" s="7">
        <f>IF(SalesData[Sales]=0,0,SalesData[Profit]/SalesData[Sales])</f>
        <v>0.27007990044571867</v>
      </c>
      <c r="P6143" s="8">
        <f t="shared" si="95"/>
        <v>1.8257087173026981E-5</v>
      </c>
      <c r="Q6143" t="str">
        <f>IF(SalesData[[#This Row],[Discount]]&gt;0, "Yes", "No")</f>
        <v>Yes</v>
      </c>
      <c r="R6143" t="str">
        <f>TEXT(SalesData[[#This Row],[Order Date]],"mmm-yyyy")</f>
        <v>Jul-2024</v>
      </c>
      <c r="S6143">
        <f>YEAR(SalesData[[#This Row],[Order Date]])*100 + MONTH(SalesData[[#This Row],[Order Date]])</f>
        <v>202407</v>
      </c>
    </row>
    <row r="6144" spans="1:19" x14ac:dyDescent="0.3">
      <c r="A6144" t="s">
        <v>17942</v>
      </c>
      <c r="B6144" s="3">
        <v>45486</v>
      </c>
      <c r="C6144" t="s">
        <v>17943</v>
      </c>
      <c r="D6144" t="s">
        <v>18</v>
      </c>
      <c r="E6144" t="s">
        <v>19</v>
      </c>
      <c r="F6144" t="s">
        <v>15</v>
      </c>
      <c r="G6144">
        <v>7</v>
      </c>
      <c r="H6144" s="5">
        <v>626.83000000000004</v>
      </c>
      <c r="I6144" s="5">
        <v>0.14000000000000001</v>
      </c>
      <c r="J6144" s="5">
        <v>3773.5165999999999</v>
      </c>
      <c r="K6144" s="5">
        <v>967.7773185272315</v>
      </c>
      <c r="L6144">
        <f>YEAR(SalesData[Order Date])</f>
        <v>2024</v>
      </c>
      <c r="M6144">
        <f>MONTH(SalesData[Order Date])</f>
        <v>7</v>
      </c>
      <c r="N6144" t="str">
        <f>TEXT(SalesData[[#This Row],[Order Date]], "mmmm")</f>
        <v>July</v>
      </c>
      <c r="O6144" s="7">
        <f>IF(SalesData[Sales]=0,0,SalesData[Profit]/SalesData[Sales])</f>
        <v>0.25646563169411563</v>
      </c>
      <c r="P6144" s="8">
        <f t="shared" si="95"/>
        <v>3.1906577540960066E-5</v>
      </c>
      <c r="Q6144" t="str">
        <f>IF(SalesData[[#This Row],[Discount]]&gt;0, "Yes", "No")</f>
        <v>Yes</v>
      </c>
      <c r="R6144" t="str">
        <f>TEXT(SalesData[[#This Row],[Order Date]],"mmm-yyyy")</f>
        <v>Jul-2024</v>
      </c>
      <c r="S6144">
        <f>YEAR(SalesData[[#This Row],[Order Date]])*100 + MONTH(SalesData[[#This Row],[Order Date]])</f>
        <v>202407</v>
      </c>
    </row>
    <row r="6145" spans="1:19" x14ac:dyDescent="0.3">
      <c r="A6145" t="s">
        <v>17973</v>
      </c>
      <c r="B6145" s="3">
        <v>45495</v>
      </c>
      <c r="C6145" t="s">
        <v>17974</v>
      </c>
      <c r="D6145" t="s">
        <v>23</v>
      </c>
      <c r="E6145" t="s">
        <v>26</v>
      </c>
      <c r="F6145" t="s">
        <v>53</v>
      </c>
      <c r="G6145">
        <v>6</v>
      </c>
      <c r="H6145" s="5">
        <v>719.92</v>
      </c>
      <c r="I6145" s="5">
        <v>0.19</v>
      </c>
      <c r="J6145" s="5">
        <v>3498.8112000000001</v>
      </c>
      <c r="K6145" s="5">
        <v>422.45374036125742</v>
      </c>
      <c r="L6145">
        <f>YEAR(SalesData[Order Date])</f>
        <v>2024</v>
      </c>
      <c r="M6145">
        <f>MONTH(SalesData[Order Date])</f>
        <v>7</v>
      </c>
      <c r="N6145" t="str">
        <f>TEXT(SalesData[[#This Row],[Order Date]], "mmmm")</f>
        <v>July</v>
      </c>
      <c r="O6145" s="7">
        <f>IF(SalesData[Sales]=0,0,SalesData[Profit]/SalesData[Sales])</f>
        <v>0.12074207958441925</v>
      </c>
      <c r="P6145" s="8">
        <f t="shared" si="95"/>
        <v>4.3986368855798798E-5</v>
      </c>
      <c r="Q6145" t="str">
        <f>IF(SalesData[[#This Row],[Discount]]&gt;0, "Yes", "No")</f>
        <v>Yes</v>
      </c>
      <c r="R6145" t="str">
        <f>TEXT(SalesData[[#This Row],[Order Date]],"mmm-yyyy")</f>
        <v>Jul-2024</v>
      </c>
      <c r="S6145">
        <f>YEAR(SalesData[[#This Row],[Order Date]])*100 + MONTH(SalesData[[#This Row],[Order Date]])</f>
        <v>202407</v>
      </c>
    </row>
    <row r="6146" spans="1:19" x14ac:dyDescent="0.3">
      <c r="A6146" t="s">
        <v>17983</v>
      </c>
      <c r="B6146" s="3">
        <v>45501</v>
      </c>
      <c r="C6146" t="s">
        <v>17984</v>
      </c>
      <c r="D6146" t="s">
        <v>30</v>
      </c>
      <c r="E6146" t="s">
        <v>26</v>
      </c>
      <c r="F6146" t="s">
        <v>20</v>
      </c>
      <c r="G6146">
        <v>7</v>
      </c>
      <c r="H6146" s="5">
        <v>946.78</v>
      </c>
      <c r="I6146" s="5">
        <v>0.21</v>
      </c>
      <c r="J6146" s="5">
        <v>5235.6934000000001</v>
      </c>
      <c r="K6146" s="5">
        <v>264.76759474011601</v>
      </c>
      <c r="L6146">
        <f>YEAR(SalesData[Order Date])</f>
        <v>2024</v>
      </c>
      <c r="M6146">
        <f>MONTH(SalesData[Order Date])</f>
        <v>7</v>
      </c>
      <c r="N6146" t="str">
        <f>TEXT(SalesData[[#This Row],[Order Date]], "mmmm")</f>
        <v>July</v>
      </c>
      <c r="O6146" s="7">
        <f>IF(SalesData[Sales]=0,0,SalesData[Profit]/SalesData[Sales])</f>
        <v>5.0569728689635648E-2</v>
      </c>
      <c r="P6146" s="8">
        <f t="shared" ref="P6146:P6209" si="96">IF(H:H*G:G=0, 0, (I:I/(H:H*G:G)))</f>
        <v>3.1686347409112994E-5</v>
      </c>
      <c r="Q6146" t="str">
        <f>IF(SalesData[[#This Row],[Discount]]&gt;0, "Yes", "No")</f>
        <v>Yes</v>
      </c>
      <c r="R6146" t="str">
        <f>TEXT(SalesData[[#This Row],[Order Date]],"mmm-yyyy")</f>
        <v>Jul-2024</v>
      </c>
      <c r="S6146">
        <f>YEAR(SalesData[[#This Row],[Order Date]])*100 + MONTH(SalesData[[#This Row],[Order Date]])</f>
        <v>202407</v>
      </c>
    </row>
    <row r="6147" spans="1:19" x14ac:dyDescent="0.3">
      <c r="A6147" t="s">
        <v>18014</v>
      </c>
      <c r="B6147" s="3">
        <v>45495</v>
      </c>
      <c r="C6147" t="s">
        <v>18015</v>
      </c>
      <c r="D6147" t="s">
        <v>23</v>
      </c>
      <c r="E6147" t="s">
        <v>19</v>
      </c>
      <c r="F6147" t="s">
        <v>44</v>
      </c>
      <c r="G6147">
        <v>7</v>
      </c>
      <c r="H6147" s="5">
        <v>238.72</v>
      </c>
      <c r="I6147" s="5">
        <v>0.11</v>
      </c>
      <c r="J6147" s="5">
        <v>1487.2256</v>
      </c>
      <c r="K6147" s="5">
        <v>136.11799254762741</v>
      </c>
      <c r="L6147">
        <f>YEAR(SalesData[Order Date])</f>
        <v>2024</v>
      </c>
      <c r="M6147">
        <f>MONTH(SalesData[Order Date])</f>
        <v>7</v>
      </c>
      <c r="N6147" t="str">
        <f>TEXT(SalesData[[#This Row],[Order Date]], "mmmm")</f>
        <v>July</v>
      </c>
      <c r="O6147" s="7">
        <f>IF(SalesData[Sales]=0,0,SalesData[Profit]/SalesData[Sales])</f>
        <v>9.1524777779260533E-2</v>
      </c>
      <c r="P6147" s="8">
        <f t="shared" si="96"/>
        <v>6.5827269245499816E-5</v>
      </c>
      <c r="Q6147" t="str">
        <f>IF(SalesData[[#This Row],[Discount]]&gt;0, "Yes", "No")</f>
        <v>Yes</v>
      </c>
      <c r="R6147" t="str">
        <f>TEXT(SalesData[[#This Row],[Order Date]],"mmm-yyyy")</f>
        <v>Jul-2024</v>
      </c>
      <c r="S6147">
        <f>YEAR(SalesData[[#This Row],[Order Date]])*100 + MONTH(SalesData[[#This Row],[Order Date]])</f>
        <v>202407</v>
      </c>
    </row>
    <row r="6148" spans="1:19" x14ac:dyDescent="0.3">
      <c r="A6148" t="s">
        <v>18029</v>
      </c>
      <c r="B6148" s="3">
        <v>45492</v>
      </c>
      <c r="C6148" t="s">
        <v>18030</v>
      </c>
      <c r="D6148" t="s">
        <v>30</v>
      </c>
      <c r="E6148" t="s">
        <v>14</v>
      </c>
      <c r="F6148" t="s">
        <v>91</v>
      </c>
      <c r="G6148">
        <v>1</v>
      </c>
      <c r="H6148" s="5">
        <v>195.15</v>
      </c>
      <c r="I6148" s="5">
        <v>0.2</v>
      </c>
      <c r="J6148" s="5">
        <v>156.12</v>
      </c>
      <c r="K6148" s="5">
        <v>23.794976020692189</v>
      </c>
      <c r="L6148">
        <f>YEAR(SalesData[Order Date])</f>
        <v>2024</v>
      </c>
      <c r="M6148">
        <f>MONTH(SalesData[Order Date])</f>
        <v>7</v>
      </c>
      <c r="N6148" t="str">
        <f>TEXT(SalesData[[#This Row],[Order Date]], "mmmm")</f>
        <v>July</v>
      </c>
      <c r="O6148" s="7">
        <f>IF(SalesData[Sales]=0,0,SalesData[Profit]/SalesData[Sales])</f>
        <v>0.1524146555258275</v>
      </c>
      <c r="P6148" s="8">
        <f t="shared" si="96"/>
        <v>1.0248526774276198E-3</v>
      </c>
      <c r="Q6148" t="str">
        <f>IF(SalesData[[#This Row],[Discount]]&gt;0, "Yes", "No")</f>
        <v>Yes</v>
      </c>
      <c r="R6148" t="str">
        <f>TEXT(SalesData[[#This Row],[Order Date]],"mmm-yyyy")</f>
        <v>Jul-2024</v>
      </c>
      <c r="S6148">
        <f>YEAR(SalesData[[#This Row],[Order Date]])*100 + MONTH(SalesData[[#This Row],[Order Date]])</f>
        <v>202407</v>
      </c>
    </row>
    <row r="6149" spans="1:19" x14ac:dyDescent="0.3">
      <c r="A6149" t="s">
        <v>18065</v>
      </c>
      <c r="B6149" s="3">
        <v>45489</v>
      </c>
      <c r="C6149" t="s">
        <v>18066</v>
      </c>
      <c r="D6149" t="s">
        <v>13</v>
      </c>
      <c r="E6149" t="s">
        <v>14</v>
      </c>
      <c r="F6149" t="s">
        <v>34</v>
      </c>
      <c r="G6149">
        <v>1</v>
      </c>
      <c r="H6149" s="5">
        <v>108.8</v>
      </c>
      <c r="I6149" s="5">
        <v>0.1</v>
      </c>
      <c r="J6149" s="5">
        <v>97.92</v>
      </c>
      <c r="K6149" s="5">
        <v>11.315732302303809</v>
      </c>
      <c r="L6149">
        <f>YEAR(SalesData[Order Date])</f>
        <v>2024</v>
      </c>
      <c r="M6149">
        <f>MONTH(SalesData[Order Date])</f>
        <v>7</v>
      </c>
      <c r="N6149" t="str">
        <f>TEXT(SalesData[[#This Row],[Order Date]], "mmmm")</f>
        <v>July</v>
      </c>
      <c r="O6149" s="7">
        <f>IF(SalesData[Sales]=0,0,SalesData[Profit]/SalesData[Sales])</f>
        <v>0.11556099164934446</v>
      </c>
      <c r="P6149" s="8">
        <f t="shared" si="96"/>
        <v>9.1911764705882363E-4</v>
      </c>
      <c r="Q6149" t="str">
        <f>IF(SalesData[[#This Row],[Discount]]&gt;0, "Yes", "No")</f>
        <v>Yes</v>
      </c>
      <c r="R6149" t="str">
        <f>TEXT(SalesData[[#This Row],[Order Date]],"mmm-yyyy")</f>
        <v>Jul-2024</v>
      </c>
      <c r="S6149">
        <f>YEAR(SalesData[[#This Row],[Order Date]])*100 + MONTH(SalesData[[#This Row],[Order Date]])</f>
        <v>202407</v>
      </c>
    </row>
    <row r="6150" spans="1:19" x14ac:dyDescent="0.3">
      <c r="A6150" t="s">
        <v>18077</v>
      </c>
      <c r="B6150" s="3">
        <v>45477</v>
      </c>
      <c r="C6150" t="s">
        <v>18078</v>
      </c>
      <c r="D6150" t="s">
        <v>23</v>
      </c>
      <c r="E6150" t="s">
        <v>26</v>
      </c>
      <c r="F6150" t="s">
        <v>34</v>
      </c>
      <c r="G6150">
        <v>4</v>
      </c>
      <c r="H6150" s="5">
        <v>641.38</v>
      </c>
      <c r="I6150" s="5">
        <v>0.26</v>
      </c>
      <c r="J6150" s="5">
        <v>1898.4848</v>
      </c>
      <c r="K6150" s="5">
        <v>406.06623551187022</v>
      </c>
      <c r="L6150">
        <f>YEAR(SalesData[Order Date])</f>
        <v>2024</v>
      </c>
      <c r="M6150">
        <f>MONTH(SalesData[Order Date])</f>
        <v>7</v>
      </c>
      <c r="N6150" t="str">
        <f>TEXT(SalesData[[#This Row],[Order Date]], "mmmm")</f>
        <v>July</v>
      </c>
      <c r="O6150" s="7">
        <f>IF(SalesData[Sales]=0,0,SalesData[Profit]/SalesData[Sales])</f>
        <v>0.21388964268340216</v>
      </c>
      <c r="P6150" s="8">
        <f t="shared" si="96"/>
        <v>1.0134397704948705E-4</v>
      </c>
      <c r="Q6150" t="str">
        <f>IF(SalesData[[#This Row],[Discount]]&gt;0, "Yes", "No")</f>
        <v>Yes</v>
      </c>
      <c r="R6150" t="str">
        <f>TEXT(SalesData[[#This Row],[Order Date]],"mmm-yyyy")</f>
        <v>Jul-2024</v>
      </c>
      <c r="S6150">
        <f>YEAR(SalesData[[#This Row],[Order Date]])*100 + MONTH(SalesData[[#This Row],[Order Date]])</f>
        <v>202407</v>
      </c>
    </row>
    <row r="6151" spans="1:19" x14ac:dyDescent="0.3">
      <c r="A6151" t="s">
        <v>18136</v>
      </c>
      <c r="B6151" s="3">
        <v>45490</v>
      </c>
      <c r="C6151" t="s">
        <v>9171</v>
      </c>
      <c r="D6151" t="s">
        <v>23</v>
      </c>
      <c r="E6151" t="s">
        <v>26</v>
      </c>
      <c r="F6151" t="s">
        <v>15</v>
      </c>
      <c r="G6151">
        <v>2</v>
      </c>
      <c r="H6151" s="5">
        <v>694.94</v>
      </c>
      <c r="I6151" s="5">
        <v>7.0000000000000007E-2</v>
      </c>
      <c r="J6151" s="5">
        <v>1292.5884000000001</v>
      </c>
      <c r="K6151" s="5">
        <v>110.8082273679224</v>
      </c>
      <c r="L6151">
        <f>YEAR(SalesData[Order Date])</f>
        <v>2024</v>
      </c>
      <c r="M6151">
        <f>MONTH(SalesData[Order Date])</f>
        <v>7</v>
      </c>
      <c r="N6151" t="str">
        <f>TEXT(SalesData[[#This Row],[Order Date]], "mmmm")</f>
        <v>July</v>
      </c>
      <c r="O6151" s="7">
        <f>IF(SalesData[Sales]=0,0,SalesData[Profit]/SalesData[Sales])</f>
        <v>8.5725840776477949E-2</v>
      </c>
      <c r="P6151" s="8">
        <f t="shared" si="96"/>
        <v>5.0364060206636545E-5</v>
      </c>
      <c r="Q6151" t="str">
        <f>IF(SalesData[[#This Row],[Discount]]&gt;0, "Yes", "No")</f>
        <v>Yes</v>
      </c>
      <c r="R6151" t="str">
        <f>TEXT(SalesData[[#This Row],[Order Date]],"mmm-yyyy")</f>
        <v>Jul-2024</v>
      </c>
      <c r="S6151">
        <f>YEAR(SalesData[[#This Row],[Order Date]])*100 + MONTH(SalesData[[#This Row],[Order Date]])</f>
        <v>202407</v>
      </c>
    </row>
    <row r="6152" spans="1:19" x14ac:dyDescent="0.3">
      <c r="A6152" t="s">
        <v>18139</v>
      </c>
      <c r="B6152" s="3">
        <v>45501</v>
      </c>
      <c r="C6152" t="s">
        <v>6972</v>
      </c>
      <c r="D6152" t="s">
        <v>13</v>
      </c>
      <c r="E6152" t="s">
        <v>14</v>
      </c>
      <c r="F6152" t="s">
        <v>31</v>
      </c>
      <c r="G6152">
        <v>2</v>
      </c>
      <c r="H6152" s="5">
        <v>221.71</v>
      </c>
      <c r="I6152" s="5">
        <v>0.02</v>
      </c>
      <c r="J6152" s="5">
        <v>434.55160000000001</v>
      </c>
      <c r="K6152" s="5">
        <v>64.371236962747432</v>
      </c>
      <c r="L6152">
        <f>YEAR(SalesData[Order Date])</f>
        <v>2024</v>
      </c>
      <c r="M6152">
        <f>MONTH(SalesData[Order Date])</f>
        <v>7</v>
      </c>
      <c r="N6152" t="str">
        <f>TEXT(SalesData[[#This Row],[Order Date]], "mmmm")</f>
        <v>July</v>
      </c>
      <c r="O6152" s="7">
        <f>IF(SalesData[Sales]=0,0,SalesData[Profit]/SalesData[Sales])</f>
        <v>0.14813255080121079</v>
      </c>
      <c r="P6152" s="8">
        <f t="shared" si="96"/>
        <v>4.5103964638491723E-5</v>
      </c>
      <c r="Q6152" t="str">
        <f>IF(SalesData[[#This Row],[Discount]]&gt;0, "Yes", "No")</f>
        <v>Yes</v>
      </c>
      <c r="R6152" t="str">
        <f>TEXT(SalesData[[#This Row],[Order Date]],"mmm-yyyy")</f>
        <v>Jul-2024</v>
      </c>
      <c r="S6152">
        <f>YEAR(SalesData[[#This Row],[Order Date]])*100 + MONTH(SalesData[[#This Row],[Order Date]])</f>
        <v>202407</v>
      </c>
    </row>
    <row r="6153" spans="1:19" x14ac:dyDescent="0.3">
      <c r="A6153" t="s">
        <v>18166</v>
      </c>
      <c r="B6153" s="3">
        <v>45494</v>
      </c>
      <c r="C6153" t="s">
        <v>18167</v>
      </c>
      <c r="D6153" t="s">
        <v>13</v>
      </c>
      <c r="E6153" t="s">
        <v>26</v>
      </c>
      <c r="F6153" t="s">
        <v>15</v>
      </c>
      <c r="G6153">
        <v>9</v>
      </c>
      <c r="H6153" s="5">
        <v>974.8</v>
      </c>
      <c r="I6153" s="5">
        <v>0.25</v>
      </c>
      <c r="J6153" s="5">
        <v>6579.9</v>
      </c>
      <c r="K6153" s="5">
        <v>411.48023853926958</v>
      </c>
      <c r="L6153">
        <f>YEAR(SalesData[Order Date])</f>
        <v>2024</v>
      </c>
      <c r="M6153">
        <f>MONTH(SalesData[Order Date])</f>
        <v>7</v>
      </c>
      <c r="N6153" t="str">
        <f>TEXT(SalesData[[#This Row],[Order Date]], "mmmm")</f>
        <v>July</v>
      </c>
      <c r="O6153" s="7">
        <f>IF(SalesData[Sales]=0,0,SalesData[Profit]/SalesData[Sales])</f>
        <v>6.25359410537044E-2</v>
      </c>
      <c r="P6153" s="8">
        <f t="shared" si="96"/>
        <v>2.8495873797474129E-5</v>
      </c>
      <c r="Q6153" t="str">
        <f>IF(SalesData[[#This Row],[Discount]]&gt;0, "Yes", "No")</f>
        <v>Yes</v>
      </c>
      <c r="R6153" t="str">
        <f>TEXT(SalesData[[#This Row],[Order Date]],"mmm-yyyy")</f>
        <v>Jul-2024</v>
      </c>
      <c r="S6153">
        <f>YEAR(SalesData[[#This Row],[Order Date]])*100 + MONTH(SalesData[[#This Row],[Order Date]])</f>
        <v>202407</v>
      </c>
    </row>
    <row r="6154" spans="1:19" x14ac:dyDescent="0.3">
      <c r="A6154" t="s">
        <v>18174</v>
      </c>
      <c r="B6154" s="3">
        <v>45484</v>
      </c>
      <c r="C6154" t="s">
        <v>18175</v>
      </c>
      <c r="D6154" t="s">
        <v>13</v>
      </c>
      <c r="E6154" t="s">
        <v>19</v>
      </c>
      <c r="F6154" t="s">
        <v>34</v>
      </c>
      <c r="G6154">
        <v>9</v>
      </c>
      <c r="H6154" s="5">
        <v>430.3</v>
      </c>
      <c r="I6154" s="5">
        <v>0.26</v>
      </c>
      <c r="J6154" s="5">
        <v>2865.7979999999998</v>
      </c>
      <c r="K6154" s="5">
        <v>692.85332206807595</v>
      </c>
      <c r="L6154">
        <f>YEAR(SalesData[Order Date])</f>
        <v>2024</v>
      </c>
      <c r="M6154">
        <f>MONTH(SalesData[Order Date])</f>
        <v>7</v>
      </c>
      <c r="N6154" t="str">
        <f>TEXT(SalesData[[#This Row],[Order Date]], "mmmm")</f>
        <v>July</v>
      </c>
      <c r="O6154" s="7">
        <f>IF(SalesData[Sales]=0,0,SalesData[Profit]/SalesData[Sales])</f>
        <v>0.24176628013142448</v>
      </c>
      <c r="P6154" s="8">
        <f t="shared" si="96"/>
        <v>6.7136623027861698E-5</v>
      </c>
      <c r="Q6154" t="str">
        <f>IF(SalesData[[#This Row],[Discount]]&gt;0, "Yes", "No")</f>
        <v>Yes</v>
      </c>
      <c r="R6154" t="str">
        <f>TEXT(SalesData[[#This Row],[Order Date]],"mmm-yyyy")</f>
        <v>Jul-2024</v>
      </c>
      <c r="S6154">
        <f>YEAR(SalesData[[#This Row],[Order Date]])*100 + MONTH(SalesData[[#This Row],[Order Date]])</f>
        <v>202407</v>
      </c>
    </row>
    <row r="6155" spans="1:19" x14ac:dyDescent="0.3">
      <c r="A6155" t="s">
        <v>18188</v>
      </c>
      <c r="B6155" s="3">
        <v>45475</v>
      </c>
      <c r="C6155" t="s">
        <v>18189</v>
      </c>
      <c r="D6155" t="s">
        <v>18</v>
      </c>
      <c r="E6155" t="s">
        <v>14</v>
      </c>
      <c r="F6155" t="s">
        <v>44</v>
      </c>
      <c r="G6155">
        <v>4</v>
      </c>
      <c r="H6155" s="5">
        <v>182.57</v>
      </c>
      <c r="I6155" s="5">
        <v>0.2</v>
      </c>
      <c r="J6155" s="5">
        <v>584.22400000000005</v>
      </c>
      <c r="K6155" s="5">
        <v>154.9928850864024</v>
      </c>
      <c r="L6155">
        <f>YEAR(SalesData[Order Date])</f>
        <v>2024</v>
      </c>
      <c r="M6155">
        <f>MONTH(SalesData[Order Date])</f>
        <v>7</v>
      </c>
      <c r="N6155" t="str">
        <f>TEXT(SalesData[[#This Row],[Order Date]], "mmmm")</f>
        <v>July</v>
      </c>
      <c r="O6155" s="7">
        <f>IF(SalesData[Sales]=0,0,SalesData[Profit]/SalesData[Sales])</f>
        <v>0.2652970180725242</v>
      </c>
      <c r="P6155" s="8">
        <f t="shared" si="96"/>
        <v>2.738675576491209E-4</v>
      </c>
      <c r="Q6155" t="str">
        <f>IF(SalesData[[#This Row],[Discount]]&gt;0, "Yes", "No")</f>
        <v>Yes</v>
      </c>
      <c r="R6155" t="str">
        <f>TEXT(SalesData[[#This Row],[Order Date]],"mmm-yyyy")</f>
        <v>Jul-2024</v>
      </c>
      <c r="S6155">
        <f>YEAR(SalesData[[#This Row],[Order Date]])*100 + MONTH(SalesData[[#This Row],[Order Date]])</f>
        <v>202407</v>
      </c>
    </row>
    <row r="6156" spans="1:19" x14ac:dyDescent="0.3">
      <c r="A6156" t="s">
        <v>18259</v>
      </c>
      <c r="B6156" s="3">
        <v>45492</v>
      </c>
      <c r="C6156" t="s">
        <v>18260</v>
      </c>
      <c r="D6156" t="s">
        <v>23</v>
      </c>
      <c r="E6156" t="s">
        <v>14</v>
      </c>
      <c r="F6156" t="s">
        <v>27</v>
      </c>
      <c r="G6156">
        <v>4</v>
      </c>
      <c r="H6156" s="5">
        <v>656.35</v>
      </c>
      <c r="I6156" s="5">
        <v>0.26</v>
      </c>
      <c r="J6156" s="5">
        <v>1942.796</v>
      </c>
      <c r="K6156" s="5">
        <v>374.01469945676263</v>
      </c>
      <c r="L6156">
        <f>YEAR(SalesData[Order Date])</f>
        <v>2024</v>
      </c>
      <c r="M6156">
        <f>MONTH(SalesData[Order Date])</f>
        <v>7</v>
      </c>
      <c r="N6156" t="str">
        <f>TEXT(SalesData[[#This Row],[Order Date]], "mmmm")</f>
        <v>July</v>
      </c>
      <c r="O6156" s="7">
        <f>IF(SalesData[Sales]=0,0,SalesData[Profit]/SalesData[Sales])</f>
        <v>0.19251362441386671</v>
      </c>
      <c r="P6156" s="8">
        <f t="shared" si="96"/>
        <v>9.9032528376628322E-5</v>
      </c>
      <c r="Q6156" t="str">
        <f>IF(SalesData[[#This Row],[Discount]]&gt;0, "Yes", "No")</f>
        <v>Yes</v>
      </c>
      <c r="R6156" t="str">
        <f>TEXT(SalesData[[#This Row],[Order Date]],"mmm-yyyy")</f>
        <v>Jul-2024</v>
      </c>
      <c r="S6156">
        <f>YEAR(SalesData[[#This Row],[Order Date]])*100 + MONTH(SalesData[[#This Row],[Order Date]])</f>
        <v>202407</v>
      </c>
    </row>
    <row r="6157" spans="1:19" x14ac:dyDescent="0.3">
      <c r="A6157" t="s">
        <v>18403</v>
      </c>
      <c r="B6157" s="3">
        <v>45496</v>
      </c>
      <c r="C6157" t="s">
        <v>18404</v>
      </c>
      <c r="D6157" t="s">
        <v>30</v>
      </c>
      <c r="E6157" t="s">
        <v>26</v>
      </c>
      <c r="F6157" t="s">
        <v>53</v>
      </c>
      <c r="G6157">
        <v>8</v>
      </c>
      <c r="H6157" s="5">
        <v>563.29</v>
      </c>
      <c r="I6157" s="5">
        <v>0.01</v>
      </c>
      <c r="J6157" s="5">
        <v>4461.2568000000001</v>
      </c>
      <c r="K6157" s="5">
        <v>913.92017795592881</v>
      </c>
      <c r="L6157">
        <f>YEAR(SalesData[Order Date])</f>
        <v>2024</v>
      </c>
      <c r="M6157">
        <f>MONTH(SalesData[Order Date])</f>
        <v>7</v>
      </c>
      <c r="N6157" t="str">
        <f>TEXT(SalesData[[#This Row],[Order Date]], "mmmm")</f>
        <v>July</v>
      </c>
      <c r="O6157" s="7">
        <f>IF(SalesData[Sales]=0,0,SalesData[Profit]/SalesData[Sales])</f>
        <v>0.20485711065902523</v>
      </c>
      <c r="P6157" s="8">
        <f t="shared" si="96"/>
        <v>2.219105611674271E-6</v>
      </c>
      <c r="Q6157" t="str">
        <f>IF(SalesData[[#This Row],[Discount]]&gt;0, "Yes", "No")</f>
        <v>Yes</v>
      </c>
      <c r="R6157" t="str">
        <f>TEXT(SalesData[[#This Row],[Order Date]],"mmm-yyyy")</f>
        <v>Jul-2024</v>
      </c>
      <c r="S6157">
        <f>YEAR(SalesData[[#This Row],[Order Date]])*100 + MONTH(SalesData[[#This Row],[Order Date]])</f>
        <v>202407</v>
      </c>
    </row>
    <row r="6158" spans="1:19" x14ac:dyDescent="0.3">
      <c r="A6158" t="s">
        <v>18414</v>
      </c>
      <c r="B6158" s="3">
        <v>45494</v>
      </c>
      <c r="C6158" t="s">
        <v>18415</v>
      </c>
      <c r="D6158" t="s">
        <v>30</v>
      </c>
      <c r="E6158" t="s">
        <v>26</v>
      </c>
      <c r="F6158" t="s">
        <v>20</v>
      </c>
      <c r="G6158">
        <v>8</v>
      </c>
      <c r="H6158" s="5">
        <v>351.55</v>
      </c>
      <c r="I6158" s="5">
        <v>0.19</v>
      </c>
      <c r="J6158" s="5">
        <v>2278.0439999999999</v>
      </c>
      <c r="K6158" s="5">
        <v>611.92477067010702</v>
      </c>
      <c r="L6158">
        <f>YEAR(SalesData[Order Date])</f>
        <v>2024</v>
      </c>
      <c r="M6158">
        <f>MONTH(SalesData[Order Date])</f>
        <v>7</v>
      </c>
      <c r="N6158" t="str">
        <f>TEXT(SalesData[[#This Row],[Order Date]], "mmmm")</f>
        <v>July</v>
      </c>
      <c r="O6158" s="7">
        <f>IF(SalesData[Sales]=0,0,SalesData[Profit]/SalesData[Sales])</f>
        <v>0.26861850371200341</v>
      </c>
      <c r="P6158" s="8">
        <f t="shared" si="96"/>
        <v>6.7557957616270803E-5</v>
      </c>
      <c r="Q6158" t="str">
        <f>IF(SalesData[[#This Row],[Discount]]&gt;0, "Yes", "No")</f>
        <v>Yes</v>
      </c>
      <c r="R6158" t="str">
        <f>TEXT(SalesData[[#This Row],[Order Date]],"mmm-yyyy")</f>
        <v>Jul-2024</v>
      </c>
      <c r="S6158">
        <f>YEAR(SalesData[[#This Row],[Order Date]])*100 + MONTH(SalesData[[#This Row],[Order Date]])</f>
        <v>202407</v>
      </c>
    </row>
    <row r="6159" spans="1:19" x14ac:dyDescent="0.3">
      <c r="A6159" t="s">
        <v>18454</v>
      </c>
      <c r="B6159" s="3">
        <v>45483</v>
      </c>
      <c r="C6159" t="s">
        <v>18455</v>
      </c>
      <c r="D6159" t="s">
        <v>30</v>
      </c>
      <c r="E6159" t="s">
        <v>26</v>
      </c>
      <c r="F6159" t="s">
        <v>39</v>
      </c>
      <c r="G6159">
        <v>5</v>
      </c>
      <c r="H6159" s="5">
        <v>503.8</v>
      </c>
      <c r="I6159" s="5">
        <v>0.2</v>
      </c>
      <c r="J6159" s="5">
        <v>2015.2</v>
      </c>
      <c r="K6159" s="5">
        <v>180.94296472346639</v>
      </c>
      <c r="L6159">
        <f>YEAR(SalesData[Order Date])</f>
        <v>2024</v>
      </c>
      <c r="M6159">
        <f>MONTH(SalesData[Order Date])</f>
        <v>7</v>
      </c>
      <c r="N6159" t="str">
        <f>TEXT(SalesData[[#This Row],[Order Date]], "mmmm")</f>
        <v>July</v>
      </c>
      <c r="O6159" s="7">
        <f>IF(SalesData[Sales]=0,0,SalesData[Profit]/SalesData[Sales])</f>
        <v>8.9789085313351724E-2</v>
      </c>
      <c r="P6159" s="8">
        <f t="shared" si="96"/>
        <v>7.9396585946804298E-5</v>
      </c>
      <c r="Q6159" t="str">
        <f>IF(SalesData[[#This Row],[Discount]]&gt;0, "Yes", "No")</f>
        <v>Yes</v>
      </c>
      <c r="R6159" t="str">
        <f>TEXT(SalesData[[#This Row],[Order Date]],"mmm-yyyy")</f>
        <v>Jul-2024</v>
      </c>
      <c r="S6159">
        <f>YEAR(SalesData[[#This Row],[Order Date]])*100 + MONTH(SalesData[[#This Row],[Order Date]])</f>
        <v>202407</v>
      </c>
    </row>
    <row r="6160" spans="1:19" x14ac:dyDescent="0.3">
      <c r="A6160" t="s">
        <v>18464</v>
      </c>
      <c r="B6160" s="3">
        <v>45476</v>
      </c>
      <c r="C6160" t="s">
        <v>18465</v>
      </c>
      <c r="D6160" t="s">
        <v>13</v>
      </c>
      <c r="E6160" t="s">
        <v>19</v>
      </c>
      <c r="F6160" t="s">
        <v>15</v>
      </c>
      <c r="G6160">
        <v>2</v>
      </c>
      <c r="H6160" s="5">
        <v>474.96</v>
      </c>
      <c r="I6160" s="5">
        <v>0.09</v>
      </c>
      <c r="J6160" s="5">
        <v>864.42719999999997</v>
      </c>
      <c r="K6160" s="5">
        <v>66.110842337323078</v>
      </c>
      <c r="L6160">
        <f>YEAR(SalesData[Order Date])</f>
        <v>2024</v>
      </c>
      <c r="M6160">
        <f>MONTH(SalesData[Order Date])</f>
        <v>7</v>
      </c>
      <c r="N6160" t="str">
        <f>TEXT(SalesData[[#This Row],[Order Date]], "mmmm")</f>
        <v>July</v>
      </c>
      <c r="O6160" s="7">
        <f>IF(SalesData[Sales]=0,0,SalesData[Profit]/SalesData[Sales])</f>
        <v>7.6479363834598316E-2</v>
      </c>
      <c r="P6160" s="8">
        <f t="shared" si="96"/>
        <v>9.4744820616472967E-5</v>
      </c>
      <c r="Q6160" t="str">
        <f>IF(SalesData[[#This Row],[Discount]]&gt;0, "Yes", "No")</f>
        <v>Yes</v>
      </c>
      <c r="R6160" t="str">
        <f>TEXT(SalesData[[#This Row],[Order Date]],"mmm-yyyy")</f>
        <v>Jul-2024</v>
      </c>
      <c r="S6160">
        <f>YEAR(SalesData[[#This Row],[Order Date]])*100 + MONTH(SalesData[[#This Row],[Order Date]])</f>
        <v>202407</v>
      </c>
    </row>
    <row r="6161" spans="1:19" x14ac:dyDescent="0.3">
      <c r="A6161" t="s">
        <v>18653</v>
      </c>
      <c r="B6161" s="3">
        <v>45499</v>
      </c>
      <c r="C6161" t="s">
        <v>18654</v>
      </c>
      <c r="D6161" t="s">
        <v>18</v>
      </c>
      <c r="E6161" t="s">
        <v>14</v>
      </c>
      <c r="F6161" t="s">
        <v>39</v>
      </c>
      <c r="G6161">
        <v>7</v>
      </c>
      <c r="H6161" s="5">
        <v>32.78</v>
      </c>
      <c r="I6161" s="5">
        <v>0.23</v>
      </c>
      <c r="J6161" s="5">
        <v>176.6842</v>
      </c>
      <c r="K6161" s="5">
        <v>25.639355402272951</v>
      </c>
      <c r="L6161">
        <f>YEAR(SalesData[Order Date])</f>
        <v>2024</v>
      </c>
      <c r="M6161">
        <f>MONTH(SalesData[Order Date])</f>
        <v>7</v>
      </c>
      <c r="N6161" t="str">
        <f>TEXT(SalesData[[#This Row],[Order Date]], "mmmm")</f>
        <v>July</v>
      </c>
      <c r="O6161" s="7">
        <f>IF(SalesData[Sales]=0,0,SalesData[Profit]/SalesData[Sales])</f>
        <v>0.14511402492284511</v>
      </c>
      <c r="P6161" s="8">
        <f t="shared" si="96"/>
        <v>1.00235335134664E-3</v>
      </c>
      <c r="Q6161" t="str">
        <f>IF(SalesData[[#This Row],[Discount]]&gt;0, "Yes", "No")</f>
        <v>Yes</v>
      </c>
      <c r="R6161" t="str">
        <f>TEXT(SalesData[[#This Row],[Order Date]],"mmm-yyyy")</f>
        <v>Jul-2024</v>
      </c>
      <c r="S6161">
        <f>YEAR(SalesData[[#This Row],[Order Date]])*100 + MONTH(SalesData[[#This Row],[Order Date]])</f>
        <v>202407</v>
      </c>
    </row>
    <row r="6162" spans="1:19" x14ac:dyDescent="0.3">
      <c r="A6162" t="s">
        <v>18659</v>
      </c>
      <c r="B6162" s="3">
        <v>45477</v>
      </c>
      <c r="C6162" t="s">
        <v>18660</v>
      </c>
      <c r="D6162" t="s">
        <v>30</v>
      </c>
      <c r="E6162" t="s">
        <v>19</v>
      </c>
      <c r="F6162" t="s">
        <v>20</v>
      </c>
      <c r="G6162">
        <v>9</v>
      </c>
      <c r="H6162" s="5">
        <v>845.03</v>
      </c>
      <c r="I6162" s="5">
        <v>0.26</v>
      </c>
      <c r="J6162" s="5">
        <v>5627.8997999999992</v>
      </c>
      <c r="K6162" s="5">
        <v>1068.9471312440739</v>
      </c>
      <c r="L6162">
        <f>YEAR(SalesData[Order Date])</f>
        <v>2024</v>
      </c>
      <c r="M6162">
        <f>MONTH(SalesData[Order Date])</f>
        <v>7</v>
      </c>
      <c r="N6162" t="str">
        <f>TEXT(SalesData[[#This Row],[Order Date]], "mmmm")</f>
        <v>July</v>
      </c>
      <c r="O6162" s="7">
        <f>IF(SalesData[Sales]=0,0,SalesData[Profit]/SalesData[Sales])</f>
        <v>0.18993712916567457</v>
      </c>
      <c r="P6162" s="8">
        <f t="shared" si="96"/>
        <v>3.4186820454763611E-5</v>
      </c>
      <c r="Q6162" t="str">
        <f>IF(SalesData[[#This Row],[Discount]]&gt;0, "Yes", "No")</f>
        <v>Yes</v>
      </c>
      <c r="R6162" t="str">
        <f>TEXT(SalesData[[#This Row],[Order Date]],"mmm-yyyy")</f>
        <v>Jul-2024</v>
      </c>
      <c r="S6162">
        <f>YEAR(SalesData[[#This Row],[Order Date]])*100 + MONTH(SalesData[[#This Row],[Order Date]])</f>
        <v>202407</v>
      </c>
    </row>
    <row r="6163" spans="1:19" x14ac:dyDescent="0.3">
      <c r="A6163" t="s">
        <v>18673</v>
      </c>
      <c r="B6163" s="3">
        <v>45488</v>
      </c>
      <c r="C6163" t="s">
        <v>18674</v>
      </c>
      <c r="D6163" t="s">
        <v>30</v>
      </c>
      <c r="E6163" t="s">
        <v>19</v>
      </c>
      <c r="F6163" t="s">
        <v>39</v>
      </c>
      <c r="G6163">
        <v>1</v>
      </c>
      <c r="H6163" s="5">
        <v>373.75</v>
      </c>
      <c r="I6163" s="5">
        <v>0.11</v>
      </c>
      <c r="J6163" s="5">
        <v>332.63749999999999</v>
      </c>
      <c r="K6163" s="5">
        <v>66.799896059325206</v>
      </c>
      <c r="L6163">
        <f>YEAR(SalesData[Order Date])</f>
        <v>2024</v>
      </c>
      <c r="M6163">
        <f>MONTH(SalesData[Order Date])</f>
        <v>7</v>
      </c>
      <c r="N6163" t="str">
        <f>TEXT(SalesData[[#This Row],[Order Date]], "mmmm")</f>
        <v>July</v>
      </c>
      <c r="O6163" s="7">
        <f>IF(SalesData[Sales]=0,0,SalesData[Profit]/SalesData[Sales])</f>
        <v>0.20081889762677152</v>
      </c>
      <c r="P6163" s="8">
        <f t="shared" si="96"/>
        <v>2.9431438127090303E-4</v>
      </c>
      <c r="Q6163" t="str">
        <f>IF(SalesData[[#This Row],[Discount]]&gt;0, "Yes", "No")</f>
        <v>Yes</v>
      </c>
      <c r="R6163" t="str">
        <f>TEXT(SalesData[[#This Row],[Order Date]],"mmm-yyyy")</f>
        <v>Jul-2024</v>
      </c>
      <c r="S6163">
        <f>YEAR(SalesData[[#This Row],[Order Date]])*100 + MONTH(SalesData[[#This Row],[Order Date]])</f>
        <v>202407</v>
      </c>
    </row>
    <row r="6164" spans="1:19" x14ac:dyDescent="0.3">
      <c r="A6164" t="s">
        <v>18716</v>
      </c>
      <c r="B6164" s="3">
        <v>45497</v>
      </c>
      <c r="C6164" t="s">
        <v>18717</v>
      </c>
      <c r="D6164" t="s">
        <v>13</v>
      </c>
      <c r="E6164" t="s">
        <v>19</v>
      </c>
      <c r="F6164" t="s">
        <v>20</v>
      </c>
      <c r="G6164">
        <v>8</v>
      </c>
      <c r="H6164" s="5">
        <v>33.130000000000003</v>
      </c>
      <c r="I6164" s="5">
        <v>0.03</v>
      </c>
      <c r="J6164" s="5">
        <v>257.08879999999999</v>
      </c>
      <c r="K6164" s="5">
        <v>23.678259319212032</v>
      </c>
      <c r="L6164">
        <f>YEAR(SalesData[Order Date])</f>
        <v>2024</v>
      </c>
      <c r="M6164">
        <f>MONTH(SalesData[Order Date])</f>
        <v>7</v>
      </c>
      <c r="N6164" t="str">
        <f>TEXT(SalesData[[#This Row],[Order Date]], "mmmm")</f>
        <v>July</v>
      </c>
      <c r="O6164" s="7">
        <f>IF(SalesData[Sales]=0,0,SalesData[Profit]/SalesData[Sales])</f>
        <v>9.2101481352793405E-2</v>
      </c>
      <c r="P6164" s="8">
        <f t="shared" si="96"/>
        <v>1.131904618170842E-4</v>
      </c>
      <c r="Q6164" t="str">
        <f>IF(SalesData[[#This Row],[Discount]]&gt;0, "Yes", "No")</f>
        <v>Yes</v>
      </c>
      <c r="R6164" t="str">
        <f>TEXT(SalesData[[#This Row],[Order Date]],"mmm-yyyy")</f>
        <v>Jul-2024</v>
      </c>
      <c r="S6164">
        <f>YEAR(SalesData[[#This Row],[Order Date]])*100 + MONTH(SalesData[[#This Row],[Order Date]])</f>
        <v>202407</v>
      </c>
    </row>
    <row r="6165" spans="1:19" x14ac:dyDescent="0.3">
      <c r="A6165" t="s">
        <v>18879</v>
      </c>
      <c r="B6165" s="3">
        <v>45477</v>
      </c>
      <c r="C6165" t="s">
        <v>18880</v>
      </c>
      <c r="D6165" t="s">
        <v>18</v>
      </c>
      <c r="E6165" t="s">
        <v>26</v>
      </c>
      <c r="F6165" t="s">
        <v>34</v>
      </c>
      <c r="G6165">
        <v>1</v>
      </c>
      <c r="H6165" s="5">
        <v>794.73</v>
      </c>
      <c r="I6165" s="5">
        <v>0.05</v>
      </c>
      <c r="J6165" s="5">
        <v>754.99349999999993</v>
      </c>
      <c r="K6165" s="5">
        <v>104.3402487966531</v>
      </c>
      <c r="L6165">
        <f>YEAR(SalesData[Order Date])</f>
        <v>2024</v>
      </c>
      <c r="M6165">
        <f>MONTH(SalesData[Order Date])</f>
        <v>7</v>
      </c>
      <c r="N6165" t="str">
        <f>TEXT(SalesData[[#This Row],[Order Date]], "mmmm")</f>
        <v>July</v>
      </c>
      <c r="O6165" s="7">
        <f>IF(SalesData[Sales]=0,0,SalesData[Profit]/SalesData[Sales])</f>
        <v>0.13820019483168147</v>
      </c>
      <c r="P6165" s="8">
        <f t="shared" si="96"/>
        <v>6.2914448932341809E-5</v>
      </c>
      <c r="Q6165" t="str">
        <f>IF(SalesData[[#This Row],[Discount]]&gt;0, "Yes", "No")</f>
        <v>Yes</v>
      </c>
      <c r="R6165" t="str">
        <f>TEXT(SalesData[[#This Row],[Order Date]],"mmm-yyyy")</f>
        <v>Jul-2024</v>
      </c>
      <c r="S6165">
        <f>YEAR(SalesData[[#This Row],[Order Date]])*100 + MONTH(SalesData[[#This Row],[Order Date]])</f>
        <v>202407</v>
      </c>
    </row>
    <row r="6166" spans="1:19" x14ac:dyDescent="0.3">
      <c r="A6166" t="s">
        <v>18909</v>
      </c>
      <c r="B6166" s="3">
        <v>45475</v>
      </c>
      <c r="C6166" t="s">
        <v>18910</v>
      </c>
      <c r="D6166" t="s">
        <v>13</v>
      </c>
      <c r="E6166" t="s">
        <v>19</v>
      </c>
      <c r="F6166" t="s">
        <v>62</v>
      </c>
      <c r="G6166">
        <v>1</v>
      </c>
      <c r="H6166" s="5">
        <v>619.03</v>
      </c>
      <c r="I6166" s="5">
        <v>0.08</v>
      </c>
      <c r="J6166" s="5">
        <v>569.50760000000002</v>
      </c>
      <c r="K6166" s="5">
        <v>30.70134729968931</v>
      </c>
      <c r="L6166">
        <f>YEAR(SalesData[Order Date])</f>
        <v>2024</v>
      </c>
      <c r="M6166">
        <f>MONTH(SalesData[Order Date])</f>
        <v>7</v>
      </c>
      <c r="N6166" t="str">
        <f>TEXT(SalesData[[#This Row],[Order Date]], "mmmm")</f>
        <v>July</v>
      </c>
      <c r="O6166" s="7">
        <f>IF(SalesData[Sales]=0,0,SalesData[Profit]/SalesData[Sales])</f>
        <v>5.3908582255424352E-2</v>
      </c>
      <c r="P6166" s="8">
        <f t="shared" si="96"/>
        <v>1.2923444744196566E-4</v>
      </c>
      <c r="Q6166" t="str">
        <f>IF(SalesData[[#This Row],[Discount]]&gt;0, "Yes", "No")</f>
        <v>Yes</v>
      </c>
      <c r="R6166" t="str">
        <f>TEXT(SalesData[[#This Row],[Order Date]],"mmm-yyyy")</f>
        <v>Jul-2024</v>
      </c>
      <c r="S6166">
        <f>YEAR(SalesData[[#This Row],[Order Date]])*100 + MONTH(SalesData[[#This Row],[Order Date]])</f>
        <v>202407</v>
      </c>
    </row>
    <row r="6167" spans="1:19" x14ac:dyDescent="0.3">
      <c r="A6167" t="s">
        <v>18919</v>
      </c>
      <c r="B6167" s="3">
        <v>45503</v>
      </c>
      <c r="C6167" t="s">
        <v>18920</v>
      </c>
      <c r="D6167" t="s">
        <v>13</v>
      </c>
      <c r="E6167" t="s">
        <v>19</v>
      </c>
      <c r="F6167" t="s">
        <v>39</v>
      </c>
      <c r="G6167">
        <v>4</v>
      </c>
      <c r="H6167" s="5">
        <v>138.43</v>
      </c>
      <c r="I6167" s="5">
        <v>0.24</v>
      </c>
      <c r="J6167" s="5">
        <v>420.8272</v>
      </c>
      <c r="K6167" s="5">
        <v>107.7407991249935</v>
      </c>
      <c r="L6167">
        <f>YEAR(SalesData[Order Date])</f>
        <v>2024</v>
      </c>
      <c r="M6167">
        <f>MONTH(SalesData[Order Date])</f>
        <v>7</v>
      </c>
      <c r="N6167" t="str">
        <f>TEXT(SalesData[[#This Row],[Order Date]], "mmmm")</f>
        <v>July</v>
      </c>
      <c r="O6167" s="7">
        <f>IF(SalesData[Sales]=0,0,SalesData[Profit]/SalesData[Sales])</f>
        <v>0.25602147181787083</v>
      </c>
      <c r="P6167" s="8">
        <f t="shared" si="96"/>
        <v>4.3343205952466946E-4</v>
      </c>
      <c r="Q6167" t="str">
        <f>IF(SalesData[[#This Row],[Discount]]&gt;0, "Yes", "No")</f>
        <v>Yes</v>
      </c>
      <c r="R6167" t="str">
        <f>TEXT(SalesData[[#This Row],[Order Date]],"mmm-yyyy")</f>
        <v>Jul-2024</v>
      </c>
      <c r="S6167">
        <f>YEAR(SalesData[[#This Row],[Order Date]])*100 + MONTH(SalesData[[#This Row],[Order Date]])</f>
        <v>202407</v>
      </c>
    </row>
    <row r="6168" spans="1:19" x14ac:dyDescent="0.3">
      <c r="A6168" t="s">
        <v>18950</v>
      </c>
      <c r="B6168" s="3">
        <v>45501</v>
      </c>
      <c r="C6168" t="s">
        <v>18951</v>
      </c>
      <c r="D6168" t="s">
        <v>30</v>
      </c>
      <c r="E6168" t="s">
        <v>14</v>
      </c>
      <c r="F6168" t="s">
        <v>39</v>
      </c>
      <c r="G6168">
        <v>9</v>
      </c>
      <c r="H6168" s="5">
        <v>724.9</v>
      </c>
      <c r="I6168" s="5">
        <v>0.28000000000000003</v>
      </c>
      <c r="J6168" s="5">
        <v>4697.3519999999999</v>
      </c>
      <c r="K6168" s="5">
        <v>332.41566589049972</v>
      </c>
      <c r="L6168">
        <f>YEAR(SalesData[Order Date])</f>
        <v>2024</v>
      </c>
      <c r="M6168">
        <f>MONTH(SalesData[Order Date])</f>
        <v>7</v>
      </c>
      <c r="N6168" t="str">
        <f>TEXT(SalesData[[#This Row],[Order Date]], "mmmm")</f>
        <v>July</v>
      </c>
      <c r="O6168" s="7">
        <f>IF(SalesData[Sales]=0,0,SalesData[Profit]/SalesData[Sales])</f>
        <v>7.0766607631384607E-2</v>
      </c>
      <c r="P6168" s="8">
        <f t="shared" si="96"/>
        <v>4.2917797090786478E-5</v>
      </c>
      <c r="Q6168" t="str">
        <f>IF(SalesData[[#This Row],[Discount]]&gt;0, "Yes", "No")</f>
        <v>Yes</v>
      </c>
      <c r="R6168" t="str">
        <f>TEXT(SalesData[[#This Row],[Order Date]],"mmm-yyyy")</f>
        <v>Jul-2024</v>
      </c>
      <c r="S6168">
        <f>YEAR(SalesData[[#This Row],[Order Date]])*100 + MONTH(SalesData[[#This Row],[Order Date]])</f>
        <v>202407</v>
      </c>
    </row>
    <row r="6169" spans="1:19" x14ac:dyDescent="0.3">
      <c r="A6169" t="s">
        <v>19004</v>
      </c>
      <c r="B6169" s="3">
        <v>45496</v>
      </c>
      <c r="C6169" t="s">
        <v>3018</v>
      </c>
      <c r="D6169" t="s">
        <v>30</v>
      </c>
      <c r="E6169" t="s">
        <v>19</v>
      </c>
      <c r="F6169" t="s">
        <v>44</v>
      </c>
      <c r="G6169">
        <v>7</v>
      </c>
      <c r="H6169" s="5">
        <v>547.49</v>
      </c>
      <c r="I6169" s="5">
        <v>0.12</v>
      </c>
      <c r="J6169" s="5">
        <v>3372.5383999999999</v>
      </c>
      <c r="K6169" s="5">
        <v>652.50307281814776</v>
      </c>
      <c r="L6169">
        <f>YEAR(SalesData[Order Date])</f>
        <v>2024</v>
      </c>
      <c r="M6169">
        <f>MONTH(SalesData[Order Date])</f>
        <v>7</v>
      </c>
      <c r="N6169" t="str">
        <f>TEXT(SalesData[[#This Row],[Order Date]], "mmmm")</f>
        <v>July</v>
      </c>
      <c r="O6169" s="7">
        <f>IF(SalesData[Sales]=0,0,SalesData[Profit]/SalesData[Sales])</f>
        <v>0.19347535755801853</v>
      </c>
      <c r="P6169" s="8">
        <f t="shared" si="96"/>
        <v>3.1311726502506238E-5</v>
      </c>
      <c r="Q6169" t="str">
        <f>IF(SalesData[[#This Row],[Discount]]&gt;0, "Yes", "No")</f>
        <v>Yes</v>
      </c>
      <c r="R6169" t="str">
        <f>TEXT(SalesData[[#This Row],[Order Date]],"mmm-yyyy")</f>
        <v>Jul-2024</v>
      </c>
      <c r="S6169">
        <f>YEAR(SalesData[[#This Row],[Order Date]])*100 + MONTH(SalesData[[#This Row],[Order Date]])</f>
        <v>202407</v>
      </c>
    </row>
    <row r="6170" spans="1:19" x14ac:dyDescent="0.3">
      <c r="A6170" t="s">
        <v>19041</v>
      </c>
      <c r="B6170" s="3">
        <v>45486</v>
      </c>
      <c r="C6170" t="s">
        <v>19042</v>
      </c>
      <c r="D6170" t="s">
        <v>13</v>
      </c>
      <c r="E6170" t="s">
        <v>19</v>
      </c>
      <c r="F6170" t="s">
        <v>15</v>
      </c>
      <c r="G6170">
        <v>5</v>
      </c>
      <c r="H6170" s="5">
        <v>340.8</v>
      </c>
      <c r="I6170" s="5">
        <v>0.01</v>
      </c>
      <c r="J6170" s="5">
        <v>1686.96</v>
      </c>
      <c r="K6170" s="5">
        <v>497.98725286963088</v>
      </c>
      <c r="L6170">
        <f>YEAR(SalesData[Order Date])</f>
        <v>2024</v>
      </c>
      <c r="M6170">
        <f>MONTH(SalesData[Order Date])</f>
        <v>7</v>
      </c>
      <c r="N6170" t="str">
        <f>TEXT(SalesData[[#This Row],[Order Date]], "mmmm")</f>
        <v>July</v>
      </c>
      <c r="O6170" s="7">
        <f>IF(SalesData[Sales]=0,0,SalesData[Profit]/SalesData[Sales])</f>
        <v>0.2951980206226768</v>
      </c>
      <c r="P6170" s="8">
        <f t="shared" si="96"/>
        <v>5.8685446009389672E-6</v>
      </c>
      <c r="Q6170" t="str">
        <f>IF(SalesData[[#This Row],[Discount]]&gt;0, "Yes", "No")</f>
        <v>Yes</v>
      </c>
      <c r="R6170" t="str">
        <f>TEXT(SalesData[[#This Row],[Order Date]],"mmm-yyyy")</f>
        <v>Jul-2024</v>
      </c>
      <c r="S6170">
        <f>YEAR(SalesData[[#This Row],[Order Date]])*100 + MONTH(SalesData[[#This Row],[Order Date]])</f>
        <v>202407</v>
      </c>
    </row>
    <row r="6171" spans="1:19" x14ac:dyDescent="0.3">
      <c r="A6171" t="s">
        <v>19100</v>
      </c>
      <c r="B6171" s="3">
        <v>45504</v>
      </c>
      <c r="C6171" t="s">
        <v>19101</v>
      </c>
      <c r="D6171" t="s">
        <v>18</v>
      </c>
      <c r="E6171" t="s">
        <v>19</v>
      </c>
      <c r="F6171" t="s">
        <v>31</v>
      </c>
      <c r="G6171">
        <v>9</v>
      </c>
      <c r="H6171" s="5">
        <v>422.77</v>
      </c>
      <c r="I6171" s="5">
        <v>0.08</v>
      </c>
      <c r="J6171" s="5">
        <v>3500.5356000000002</v>
      </c>
      <c r="K6171" s="5">
        <v>829.68049106080787</v>
      </c>
      <c r="L6171">
        <f>YEAR(SalesData[Order Date])</f>
        <v>2024</v>
      </c>
      <c r="M6171">
        <f>MONTH(SalesData[Order Date])</f>
        <v>7</v>
      </c>
      <c r="N6171" t="str">
        <f>TEXT(SalesData[[#This Row],[Order Date]], "mmmm")</f>
        <v>July</v>
      </c>
      <c r="O6171" s="7">
        <f>IF(SalesData[Sales]=0,0,SalesData[Profit]/SalesData[Sales])</f>
        <v>0.23701529876194027</v>
      </c>
      <c r="P6171" s="8">
        <f t="shared" si="96"/>
        <v>2.1025353948692881E-5</v>
      </c>
      <c r="Q6171" t="str">
        <f>IF(SalesData[[#This Row],[Discount]]&gt;0, "Yes", "No")</f>
        <v>Yes</v>
      </c>
      <c r="R6171" t="str">
        <f>TEXT(SalesData[[#This Row],[Order Date]],"mmm-yyyy")</f>
        <v>Jul-2024</v>
      </c>
      <c r="S6171">
        <f>YEAR(SalesData[[#This Row],[Order Date]])*100 + MONTH(SalesData[[#This Row],[Order Date]])</f>
        <v>202407</v>
      </c>
    </row>
    <row r="6172" spans="1:19" x14ac:dyDescent="0.3">
      <c r="A6172" t="s">
        <v>19110</v>
      </c>
      <c r="B6172" s="3">
        <v>45491</v>
      </c>
      <c r="C6172" t="s">
        <v>19111</v>
      </c>
      <c r="D6172" t="s">
        <v>30</v>
      </c>
      <c r="E6172" t="s">
        <v>26</v>
      </c>
      <c r="F6172" t="s">
        <v>34</v>
      </c>
      <c r="G6172">
        <v>2</v>
      </c>
      <c r="H6172" s="5">
        <v>95.77</v>
      </c>
      <c r="I6172" s="5">
        <v>0.12</v>
      </c>
      <c r="J6172" s="5">
        <v>168.55520000000001</v>
      </c>
      <c r="K6172" s="5">
        <v>14.8900958871822</v>
      </c>
      <c r="L6172">
        <f>YEAR(SalesData[Order Date])</f>
        <v>2024</v>
      </c>
      <c r="M6172">
        <f>MONTH(SalesData[Order Date])</f>
        <v>7</v>
      </c>
      <c r="N6172" t="str">
        <f>TEXT(SalesData[[#This Row],[Order Date]], "mmmm")</f>
        <v>July</v>
      </c>
      <c r="O6172" s="7">
        <f>IF(SalesData[Sales]=0,0,SalesData[Profit]/SalesData[Sales])</f>
        <v>8.8339581853198235E-2</v>
      </c>
      <c r="P6172" s="8">
        <f t="shared" si="96"/>
        <v>6.2650099195990397E-4</v>
      </c>
      <c r="Q6172" t="str">
        <f>IF(SalesData[[#This Row],[Discount]]&gt;0, "Yes", "No")</f>
        <v>Yes</v>
      </c>
      <c r="R6172" t="str">
        <f>TEXT(SalesData[[#This Row],[Order Date]],"mmm-yyyy")</f>
        <v>Jul-2024</v>
      </c>
      <c r="S6172">
        <f>YEAR(SalesData[[#This Row],[Order Date]])*100 + MONTH(SalesData[[#This Row],[Order Date]])</f>
        <v>202407</v>
      </c>
    </row>
    <row r="6173" spans="1:19" x14ac:dyDescent="0.3">
      <c r="A6173" t="s">
        <v>19208</v>
      </c>
      <c r="B6173" s="3">
        <v>45483</v>
      </c>
      <c r="C6173" t="s">
        <v>19209</v>
      </c>
      <c r="D6173" t="s">
        <v>13</v>
      </c>
      <c r="E6173" t="s">
        <v>26</v>
      </c>
      <c r="F6173" t="s">
        <v>34</v>
      </c>
      <c r="G6173">
        <v>1</v>
      </c>
      <c r="H6173" s="5">
        <v>650.16</v>
      </c>
      <c r="I6173" s="5">
        <v>0.14000000000000001</v>
      </c>
      <c r="J6173" s="5">
        <v>559.13760000000002</v>
      </c>
      <c r="K6173" s="5">
        <v>82.365149323387399</v>
      </c>
      <c r="L6173">
        <f>YEAR(SalesData[Order Date])</f>
        <v>2024</v>
      </c>
      <c r="M6173">
        <f>MONTH(SalesData[Order Date])</f>
        <v>7</v>
      </c>
      <c r="N6173" t="str">
        <f>TEXT(SalesData[[#This Row],[Order Date]], "mmmm")</f>
        <v>July</v>
      </c>
      <c r="O6173" s="7">
        <f>IF(SalesData[Sales]=0,0,SalesData[Profit]/SalesData[Sales])</f>
        <v>0.1473074773068157</v>
      </c>
      <c r="P6173" s="8">
        <f t="shared" si="96"/>
        <v>2.1533161068044792E-4</v>
      </c>
      <c r="Q6173" t="str">
        <f>IF(SalesData[[#This Row],[Discount]]&gt;0, "Yes", "No")</f>
        <v>Yes</v>
      </c>
      <c r="R6173" t="str">
        <f>TEXT(SalesData[[#This Row],[Order Date]],"mmm-yyyy")</f>
        <v>Jul-2024</v>
      </c>
      <c r="S6173">
        <f>YEAR(SalesData[[#This Row],[Order Date]])*100 + MONTH(SalesData[[#This Row],[Order Date]])</f>
        <v>202407</v>
      </c>
    </row>
    <row r="6174" spans="1:19" x14ac:dyDescent="0.3">
      <c r="A6174" t="s">
        <v>19266</v>
      </c>
      <c r="B6174" s="3">
        <v>45486</v>
      </c>
      <c r="C6174" t="s">
        <v>19074</v>
      </c>
      <c r="D6174" t="s">
        <v>30</v>
      </c>
      <c r="E6174" t="s">
        <v>19</v>
      </c>
      <c r="F6174" t="s">
        <v>62</v>
      </c>
      <c r="G6174">
        <v>5</v>
      </c>
      <c r="H6174" s="5">
        <v>734.88</v>
      </c>
      <c r="I6174" s="5">
        <v>0.21</v>
      </c>
      <c r="J6174" s="5">
        <v>2902.7759999999998</v>
      </c>
      <c r="K6174" s="5">
        <v>863.37174062486372</v>
      </c>
      <c r="L6174">
        <f>YEAR(SalesData[Order Date])</f>
        <v>2024</v>
      </c>
      <c r="M6174">
        <f>MONTH(SalesData[Order Date])</f>
        <v>7</v>
      </c>
      <c r="N6174" t="str">
        <f>TEXT(SalesData[[#This Row],[Order Date]], "mmmm")</f>
        <v>July</v>
      </c>
      <c r="O6174" s="7">
        <f>IF(SalesData[Sales]=0,0,SalesData[Profit]/SalesData[Sales])</f>
        <v>0.29742968132052344</v>
      </c>
      <c r="P6174" s="8">
        <f t="shared" si="96"/>
        <v>5.7152188112344872E-5</v>
      </c>
      <c r="Q6174" t="str">
        <f>IF(SalesData[[#This Row],[Discount]]&gt;0, "Yes", "No")</f>
        <v>Yes</v>
      </c>
      <c r="R6174" t="str">
        <f>TEXT(SalesData[[#This Row],[Order Date]],"mmm-yyyy")</f>
        <v>Jul-2024</v>
      </c>
      <c r="S6174">
        <f>YEAR(SalesData[[#This Row],[Order Date]])*100 + MONTH(SalesData[[#This Row],[Order Date]])</f>
        <v>202407</v>
      </c>
    </row>
    <row r="6175" spans="1:19" x14ac:dyDescent="0.3">
      <c r="A6175" t="s">
        <v>19279</v>
      </c>
      <c r="B6175" s="3">
        <v>45495</v>
      </c>
      <c r="C6175" t="s">
        <v>19280</v>
      </c>
      <c r="D6175" t="s">
        <v>18</v>
      </c>
      <c r="E6175" t="s">
        <v>26</v>
      </c>
      <c r="F6175" t="s">
        <v>91</v>
      </c>
      <c r="G6175">
        <v>5</v>
      </c>
      <c r="H6175" s="5">
        <v>385.66</v>
      </c>
      <c r="I6175" s="5">
        <v>0.17</v>
      </c>
      <c r="J6175" s="5">
        <v>1600.489</v>
      </c>
      <c r="K6175" s="5">
        <v>173.97369306903369</v>
      </c>
      <c r="L6175">
        <f>YEAR(SalesData[Order Date])</f>
        <v>2024</v>
      </c>
      <c r="M6175">
        <f>MONTH(SalesData[Order Date])</f>
        <v>7</v>
      </c>
      <c r="N6175" t="str">
        <f>TEXT(SalesData[[#This Row],[Order Date]], "mmmm")</f>
        <v>July</v>
      </c>
      <c r="O6175" s="7">
        <f>IF(SalesData[Sales]=0,0,SalesData[Profit]/SalesData[Sales])</f>
        <v>0.1087003366277642</v>
      </c>
      <c r="P6175" s="8">
        <f t="shared" si="96"/>
        <v>8.8160555930093867E-5</v>
      </c>
      <c r="Q6175" t="str">
        <f>IF(SalesData[[#This Row],[Discount]]&gt;0, "Yes", "No")</f>
        <v>Yes</v>
      </c>
      <c r="R6175" t="str">
        <f>TEXT(SalesData[[#This Row],[Order Date]],"mmm-yyyy")</f>
        <v>Jul-2024</v>
      </c>
      <c r="S6175">
        <f>YEAR(SalesData[[#This Row],[Order Date]])*100 + MONTH(SalesData[[#This Row],[Order Date]])</f>
        <v>202407</v>
      </c>
    </row>
    <row r="6176" spans="1:19" x14ac:dyDescent="0.3">
      <c r="A6176" t="s">
        <v>19321</v>
      </c>
      <c r="B6176" s="3">
        <v>45479</v>
      </c>
      <c r="C6176" t="s">
        <v>19322</v>
      </c>
      <c r="D6176" t="s">
        <v>18</v>
      </c>
      <c r="E6176" t="s">
        <v>26</v>
      </c>
      <c r="F6176" t="s">
        <v>39</v>
      </c>
      <c r="G6176">
        <v>6</v>
      </c>
      <c r="H6176" s="5">
        <v>642.75</v>
      </c>
      <c r="I6176" s="5">
        <v>0.12</v>
      </c>
      <c r="J6176" s="5">
        <v>3393.72</v>
      </c>
      <c r="K6176" s="5">
        <v>569.20325820764549</v>
      </c>
      <c r="L6176">
        <f>YEAR(SalesData[Order Date])</f>
        <v>2024</v>
      </c>
      <c r="M6176">
        <f>MONTH(SalesData[Order Date])</f>
        <v>7</v>
      </c>
      <c r="N6176" t="str">
        <f>TEXT(SalesData[[#This Row],[Order Date]], "mmmm")</f>
        <v>July</v>
      </c>
      <c r="O6176" s="7">
        <f>IF(SalesData[Sales]=0,0,SalesData[Profit]/SalesData[Sales])</f>
        <v>0.16772251635598856</v>
      </c>
      <c r="P6176" s="8">
        <f t="shared" si="96"/>
        <v>3.1116297160637885E-5</v>
      </c>
      <c r="Q6176" t="str">
        <f>IF(SalesData[[#This Row],[Discount]]&gt;0, "Yes", "No")</f>
        <v>Yes</v>
      </c>
      <c r="R6176" t="str">
        <f>TEXT(SalesData[[#This Row],[Order Date]],"mmm-yyyy")</f>
        <v>Jul-2024</v>
      </c>
      <c r="S6176">
        <f>YEAR(SalesData[[#This Row],[Order Date]])*100 + MONTH(SalesData[[#This Row],[Order Date]])</f>
        <v>202407</v>
      </c>
    </row>
    <row r="6177" spans="1:19" x14ac:dyDescent="0.3">
      <c r="A6177" t="s">
        <v>19333</v>
      </c>
      <c r="B6177" s="3">
        <v>45486</v>
      </c>
      <c r="C6177" t="s">
        <v>19334</v>
      </c>
      <c r="D6177" t="s">
        <v>13</v>
      </c>
      <c r="E6177" t="s">
        <v>14</v>
      </c>
      <c r="F6177" t="s">
        <v>39</v>
      </c>
      <c r="G6177">
        <v>9</v>
      </c>
      <c r="H6177" s="5">
        <v>396.32</v>
      </c>
      <c r="I6177" s="5">
        <v>0.15</v>
      </c>
      <c r="J6177" s="5">
        <v>3031.848</v>
      </c>
      <c r="K6177" s="5">
        <v>854.32856849103598</v>
      </c>
      <c r="L6177">
        <f>YEAR(SalesData[Order Date])</f>
        <v>2024</v>
      </c>
      <c r="M6177">
        <f>MONTH(SalesData[Order Date])</f>
        <v>7</v>
      </c>
      <c r="N6177" t="str">
        <f>TEXT(SalesData[[#This Row],[Order Date]], "mmmm")</f>
        <v>July</v>
      </c>
      <c r="O6177" s="7">
        <f>IF(SalesData[Sales]=0,0,SalesData[Profit]/SalesData[Sales])</f>
        <v>0.28178476245874989</v>
      </c>
      <c r="P6177" s="8">
        <f t="shared" si="96"/>
        <v>4.2053559413268738E-5</v>
      </c>
      <c r="Q6177" t="str">
        <f>IF(SalesData[[#This Row],[Discount]]&gt;0, "Yes", "No")</f>
        <v>Yes</v>
      </c>
      <c r="R6177" t="str">
        <f>TEXT(SalesData[[#This Row],[Order Date]],"mmm-yyyy")</f>
        <v>Jul-2024</v>
      </c>
      <c r="S6177">
        <f>YEAR(SalesData[[#This Row],[Order Date]])*100 + MONTH(SalesData[[#This Row],[Order Date]])</f>
        <v>202407</v>
      </c>
    </row>
    <row r="6178" spans="1:19" x14ac:dyDescent="0.3">
      <c r="A6178" t="s">
        <v>83</v>
      </c>
      <c r="B6178" s="3">
        <v>45514</v>
      </c>
      <c r="C6178" t="s">
        <v>84</v>
      </c>
      <c r="D6178" t="s">
        <v>13</v>
      </c>
      <c r="E6178" t="s">
        <v>19</v>
      </c>
      <c r="F6178" t="s">
        <v>62</v>
      </c>
      <c r="G6178">
        <v>7</v>
      </c>
      <c r="H6178" s="5">
        <v>381.28</v>
      </c>
      <c r="I6178" s="5">
        <v>0.18</v>
      </c>
      <c r="J6178" s="5">
        <v>2188.5472</v>
      </c>
      <c r="K6178" s="5">
        <v>574.77496123255014</v>
      </c>
      <c r="L6178">
        <f>YEAR(SalesData[Order Date])</f>
        <v>2024</v>
      </c>
      <c r="M6178">
        <f>MONTH(SalesData[Order Date])</f>
        <v>8</v>
      </c>
      <c r="N6178" t="str">
        <f>TEXT(SalesData[[#This Row],[Order Date]], "mmmm")</f>
        <v>August</v>
      </c>
      <c r="O6178" s="7">
        <f>IF(SalesData[Sales]=0,0,SalesData[Profit]/SalesData[Sales])</f>
        <v>0.26262854245617828</v>
      </c>
      <c r="P6178" s="8">
        <f t="shared" si="96"/>
        <v>6.7441999880103105E-5</v>
      </c>
      <c r="Q6178" t="str">
        <f>IF(SalesData[[#This Row],[Discount]]&gt;0, "Yes", "No")</f>
        <v>Yes</v>
      </c>
      <c r="R6178" t="str">
        <f>TEXT(SalesData[[#This Row],[Order Date]],"mmm-yyyy")</f>
        <v>Aug-2024</v>
      </c>
      <c r="S6178">
        <f>YEAR(SalesData[[#This Row],[Order Date]])*100 + MONTH(SalesData[[#This Row],[Order Date]])</f>
        <v>202408</v>
      </c>
    </row>
    <row r="6179" spans="1:19" x14ac:dyDescent="0.3">
      <c r="A6179" t="s">
        <v>196</v>
      </c>
      <c r="B6179" s="3">
        <v>45508</v>
      </c>
      <c r="C6179" t="s">
        <v>197</v>
      </c>
      <c r="D6179" t="s">
        <v>23</v>
      </c>
      <c r="E6179" t="s">
        <v>14</v>
      </c>
      <c r="F6179" t="s">
        <v>53</v>
      </c>
      <c r="G6179">
        <v>2</v>
      </c>
      <c r="H6179" s="5">
        <v>234.71</v>
      </c>
      <c r="I6179" s="5">
        <v>0.18</v>
      </c>
      <c r="J6179" s="5">
        <v>384.92439999999999</v>
      </c>
      <c r="K6179" s="5">
        <v>53.51378882142896</v>
      </c>
      <c r="L6179">
        <f>YEAR(SalesData[Order Date])</f>
        <v>2024</v>
      </c>
      <c r="M6179">
        <f>MONTH(SalesData[Order Date])</f>
        <v>8</v>
      </c>
      <c r="N6179" t="str">
        <f>TEXT(SalesData[[#This Row],[Order Date]], "mmmm")</f>
        <v>August</v>
      </c>
      <c r="O6179" s="7">
        <f>IF(SalesData[Sales]=0,0,SalesData[Profit]/SalesData[Sales])</f>
        <v>0.13902415336993176</v>
      </c>
      <c r="P6179" s="8">
        <f t="shared" si="96"/>
        <v>3.8345191938988539E-4</v>
      </c>
      <c r="Q6179" t="str">
        <f>IF(SalesData[[#This Row],[Discount]]&gt;0, "Yes", "No")</f>
        <v>Yes</v>
      </c>
      <c r="R6179" t="str">
        <f>TEXT(SalesData[[#This Row],[Order Date]],"mmm-yyyy")</f>
        <v>Aug-2024</v>
      </c>
      <c r="S6179">
        <f>YEAR(SalesData[[#This Row],[Order Date]])*100 + MONTH(SalesData[[#This Row],[Order Date]])</f>
        <v>202408</v>
      </c>
    </row>
    <row r="6180" spans="1:19" x14ac:dyDescent="0.3">
      <c r="A6180" t="s">
        <v>206</v>
      </c>
      <c r="B6180" s="3">
        <v>45534</v>
      </c>
      <c r="C6180" t="s">
        <v>207</v>
      </c>
      <c r="D6180" t="s">
        <v>23</v>
      </c>
      <c r="E6180" t="s">
        <v>14</v>
      </c>
      <c r="F6180" t="s">
        <v>62</v>
      </c>
      <c r="G6180">
        <v>7</v>
      </c>
      <c r="H6180" s="5">
        <v>60.02</v>
      </c>
      <c r="I6180" s="5">
        <v>0.06</v>
      </c>
      <c r="J6180" s="5">
        <v>394.9316</v>
      </c>
      <c r="K6180" s="5">
        <v>104.74354731219741</v>
      </c>
      <c r="L6180">
        <f>YEAR(SalesData[Order Date])</f>
        <v>2024</v>
      </c>
      <c r="M6180">
        <f>MONTH(SalesData[Order Date])</f>
        <v>8</v>
      </c>
      <c r="N6180" t="str">
        <f>TEXT(SalesData[[#This Row],[Order Date]], "mmmm")</f>
        <v>August</v>
      </c>
      <c r="O6180" s="7">
        <f>IF(SalesData[Sales]=0,0,SalesData[Profit]/SalesData[Sales])</f>
        <v>0.26521946411023428</v>
      </c>
      <c r="P6180" s="8">
        <f t="shared" si="96"/>
        <v>1.4280953967725043E-4</v>
      </c>
      <c r="Q6180" t="str">
        <f>IF(SalesData[[#This Row],[Discount]]&gt;0, "Yes", "No")</f>
        <v>Yes</v>
      </c>
      <c r="R6180" t="str">
        <f>TEXT(SalesData[[#This Row],[Order Date]],"mmm-yyyy")</f>
        <v>Aug-2024</v>
      </c>
      <c r="S6180">
        <f>YEAR(SalesData[[#This Row],[Order Date]])*100 + MONTH(SalesData[[#This Row],[Order Date]])</f>
        <v>202408</v>
      </c>
    </row>
    <row r="6181" spans="1:19" x14ac:dyDescent="0.3">
      <c r="A6181" t="s">
        <v>266</v>
      </c>
      <c r="B6181" s="3">
        <v>45516</v>
      </c>
      <c r="C6181" t="s">
        <v>267</v>
      </c>
      <c r="D6181" t="s">
        <v>23</v>
      </c>
      <c r="E6181" t="s">
        <v>14</v>
      </c>
      <c r="F6181" t="s">
        <v>31</v>
      </c>
      <c r="G6181">
        <v>5</v>
      </c>
      <c r="H6181" s="5">
        <v>421.86</v>
      </c>
      <c r="I6181" s="5">
        <v>0.19</v>
      </c>
      <c r="J6181" s="5">
        <v>1708.5329999999999</v>
      </c>
      <c r="K6181" s="5">
        <v>227.59287525394191</v>
      </c>
      <c r="L6181">
        <f>YEAR(SalesData[Order Date])</f>
        <v>2024</v>
      </c>
      <c r="M6181">
        <f>MONTH(SalesData[Order Date])</f>
        <v>8</v>
      </c>
      <c r="N6181" t="str">
        <f>TEXT(SalesData[[#This Row],[Order Date]], "mmmm")</f>
        <v>August</v>
      </c>
      <c r="O6181" s="7">
        <f>IF(SalesData[Sales]=0,0,SalesData[Profit]/SalesData[Sales])</f>
        <v>0.13320952843986153</v>
      </c>
      <c r="P6181" s="8">
        <f t="shared" si="96"/>
        <v>9.007727682169439E-5</v>
      </c>
      <c r="Q6181" t="str">
        <f>IF(SalesData[[#This Row],[Discount]]&gt;0, "Yes", "No")</f>
        <v>Yes</v>
      </c>
      <c r="R6181" t="str">
        <f>TEXT(SalesData[[#This Row],[Order Date]],"mmm-yyyy")</f>
        <v>Aug-2024</v>
      </c>
      <c r="S6181">
        <f>YEAR(SalesData[[#This Row],[Order Date]])*100 + MONTH(SalesData[[#This Row],[Order Date]])</f>
        <v>202408</v>
      </c>
    </row>
    <row r="6182" spans="1:19" x14ac:dyDescent="0.3">
      <c r="A6182" t="s">
        <v>386</v>
      </c>
      <c r="B6182" s="3">
        <v>45514</v>
      </c>
      <c r="C6182" t="s">
        <v>387</v>
      </c>
      <c r="D6182" t="s">
        <v>23</v>
      </c>
      <c r="E6182" t="s">
        <v>19</v>
      </c>
      <c r="F6182" t="s">
        <v>31</v>
      </c>
      <c r="G6182">
        <v>9</v>
      </c>
      <c r="H6182" s="5">
        <v>650.91999999999996</v>
      </c>
      <c r="I6182" s="5">
        <v>0.19</v>
      </c>
      <c r="J6182" s="5">
        <v>4745.2067999999999</v>
      </c>
      <c r="K6182" s="5">
        <v>519.05746566345715</v>
      </c>
      <c r="L6182">
        <f>YEAR(SalesData[Order Date])</f>
        <v>2024</v>
      </c>
      <c r="M6182">
        <f>MONTH(SalesData[Order Date])</f>
        <v>8</v>
      </c>
      <c r="N6182" t="str">
        <f>TEXT(SalesData[[#This Row],[Order Date]], "mmmm")</f>
        <v>August</v>
      </c>
      <c r="O6182" s="7">
        <f>IF(SalesData[Sales]=0,0,SalesData[Profit]/SalesData[Sales])</f>
        <v>0.10938563639912535</v>
      </c>
      <c r="P6182" s="8">
        <f t="shared" si="96"/>
        <v>3.2432727694818273E-5</v>
      </c>
      <c r="Q6182" t="str">
        <f>IF(SalesData[[#This Row],[Discount]]&gt;0, "Yes", "No")</f>
        <v>Yes</v>
      </c>
      <c r="R6182" t="str">
        <f>TEXT(SalesData[[#This Row],[Order Date]],"mmm-yyyy")</f>
        <v>Aug-2024</v>
      </c>
      <c r="S6182">
        <f>YEAR(SalesData[[#This Row],[Order Date]])*100 + MONTH(SalesData[[#This Row],[Order Date]])</f>
        <v>202408</v>
      </c>
    </row>
    <row r="6183" spans="1:19" x14ac:dyDescent="0.3">
      <c r="A6183" t="s">
        <v>390</v>
      </c>
      <c r="B6183" s="3">
        <v>45534</v>
      </c>
      <c r="C6183" t="s">
        <v>391</v>
      </c>
      <c r="D6183" t="s">
        <v>13</v>
      </c>
      <c r="E6183" t="s">
        <v>14</v>
      </c>
      <c r="F6183" t="s">
        <v>44</v>
      </c>
      <c r="G6183">
        <v>7</v>
      </c>
      <c r="H6183" s="5">
        <v>407.64</v>
      </c>
      <c r="I6183" s="5">
        <v>0.19</v>
      </c>
      <c r="J6183" s="5">
        <v>2311.3188</v>
      </c>
      <c r="K6183" s="5">
        <v>276.11134421932542</v>
      </c>
      <c r="L6183">
        <f>YEAR(SalesData[Order Date])</f>
        <v>2024</v>
      </c>
      <c r="M6183">
        <f>MONTH(SalesData[Order Date])</f>
        <v>8</v>
      </c>
      <c r="N6183" t="str">
        <f>TEXT(SalesData[[#This Row],[Order Date]], "mmmm")</f>
        <v>August</v>
      </c>
      <c r="O6183" s="7">
        <f>IF(SalesData[Sales]=0,0,SalesData[Profit]/SalesData[Sales])</f>
        <v>0.11946051934476777</v>
      </c>
      <c r="P6183" s="8">
        <f t="shared" si="96"/>
        <v>6.6585362434641205E-5</v>
      </c>
      <c r="Q6183" t="str">
        <f>IF(SalesData[[#This Row],[Discount]]&gt;0, "Yes", "No")</f>
        <v>Yes</v>
      </c>
      <c r="R6183" t="str">
        <f>TEXT(SalesData[[#This Row],[Order Date]],"mmm-yyyy")</f>
        <v>Aug-2024</v>
      </c>
      <c r="S6183">
        <f>YEAR(SalesData[[#This Row],[Order Date]])*100 + MONTH(SalesData[[#This Row],[Order Date]])</f>
        <v>202408</v>
      </c>
    </row>
    <row r="6184" spans="1:19" x14ac:dyDescent="0.3">
      <c r="A6184" t="s">
        <v>400</v>
      </c>
      <c r="B6184" s="3">
        <v>45516</v>
      </c>
      <c r="C6184" t="s">
        <v>401</v>
      </c>
      <c r="D6184" t="s">
        <v>13</v>
      </c>
      <c r="E6184" t="s">
        <v>14</v>
      </c>
      <c r="F6184" t="s">
        <v>91</v>
      </c>
      <c r="G6184">
        <v>2</v>
      </c>
      <c r="H6184" s="5">
        <v>802.84</v>
      </c>
      <c r="I6184" s="5">
        <v>0.11</v>
      </c>
      <c r="J6184" s="5">
        <v>1429.0552</v>
      </c>
      <c r="K6184" s="5">
        <v>383.54291584694869</v>
      </c>
      <c r="L6184">
        <f>YEAR(SalesData[Order Date])</f>
        <v>2024</v>
      </c>
      <c r="M6184">
        <f>MONTH(SalesData[Order Date])</f>
        <v>8</v>
      </c>
      <c r="N6184" t="str">
        <f>TEXT(SalesData[[#This Row],[Order Date]], "mmmm")</f>
        <v>August</v>
      </c>
      <c r="O6184" s="7">
        <f>IF(SalesData[Sales]=0,0,SalesData[Profit]/SalesData[Sales])</f>
        <v>0.2683891537898247</v>
      </c>
      <c r="P6184" s="8">
        <f t="shared" si="96"/>
        <v>6.8506800856957801E-5</v>
      </c>
      <c r="Q6184" t="str">
        <f>IF(SalesData[[#This Row],[Discount]]&gt;0, "Yes", "No")</f>
        <v>Yes</v>
      </c>
      <c r="R6184" t="str">
        <f>TEXT(SalesData[[#This Row],[Order Date]],"mmm-yyyy")</f>
        <v>Aug-2024</v>
      </c>
      <c r="S6184">
        <f>YEAR(SalesData[[#This Row],[Order Date]])*100 + MONTH(SalesData[[#This Row],[Order Date]])</f>
        <v>202408</v>
      </c>
    </row>
    <row r="6185" spans="1:19" x14ac:dyDescent="0.3">
      <c r="A6185" t="s">
        <v>430</v>
      </c>
      <c r="B6185" s="3">
        <v>45524</v>
      </c>
      <c r="C6185" t="s">
        <v>431</v>
      </c>
      <c r="D6185" t="s">
        <v>13</v>
      </c>
      <c r="E6185" t="s">
        <v>14</v>
      </c>
      <c r="F6185" t="s">
        <v>44</v>
      </c>
      <c r="G6185">
        <v>9</v>
      </c>
      <c r="H6185" s="5">
        <v>500.97</v>
      </c>
      <c r="I6185" s="5">
        <v>0.06</v>
      </c>
      <c r="J6185" s="5">
        <v>4238.2062000000014</v>
      </c>
      <c r="K6185" s="5">
        <v>889.6196638478641</v>
      </c>
      <c r="L6185">
        <f>YEAR(SalesData[Order Date])</f>
        <v>2024</v>
      </c>
      <c r="M6185">
        <f>MONTH(SalesData[Order Date])</f>
        <v>8</v>
      </c>
      <c r="N6185" t="str">
        <f>TEXT(SalesData[[#This Row],[Order Date]], "mmmm")</f>
        <v>August</v>
      </c>
      <c r="O6185" s="7">
        <f>IF(SalesData[Sales]=0,0,SalesData[Profit]/SalesData[Sales])</f>
        <v>0.20990476203065905</v>
      </c>
      <c r="P6185" s="8">
        <f t="shared" si="96"/>
        <v>1.3307516750836708E-5</v>
      </c>
      <c r="Q6185" t="str">
        <f>IF(SalesData[[#This Row],[Discount]]&gt;0, "Yes", "No")</f>
        <v>Yes</v>
      </c>
      <c r="R6185" t="str">
        <f>TEXT(SalesData[[#This Row],[Order Date]],"mmm-yyyy")</f>
        <v>Aug-2024</v>
      </c>
      <c r="S6185">
        <f>YEAR(SalesData[[#This Row],[Order Date]])*100 + MONTH(SalesData[[#This Row],[Order Date]])</f>
        <v>202408</v>
      </c>
    </row>
    <row r="6186" spans="1:19" x14ac:dyDescent="0.3">
      <c r="A6186" t="s">
        <v>470</v>
      </c>
      <c r="B6186" s="3">
        <v>45520</v>
      </c>
      <c r="C6186" t="s">
        <v>471</v>
      </c>
      <c r="D6186" t="s">
        <v>18</v>
      </c>
      <c r="E6186" t="s">
        <v>19</v>
      </c>
      <c r="F6186" t="s">
        <v>15</v>
      </c>
      <c r="G6186">
        <v>2</v>
      </c>
      <c r="H6186" s="5">
        <v>98</v>
      </c>
      <c r="I6186" s="5">
        <v>0.05</v>
      </c>
      <c r="J6186" s="5">
        <v>186.2</v>
      </c>
      <c r="K6186" s="5">
        <v>44.624666059918461</v>
      </c>
      <c r="L6186">
        <f>YEAR(SalesData[Order Date])</f>
        <v>2024</v>
      </c>
      <c r="M6186">
        <f>MONTH(SalesData[Order Date])</f>
        <v>8</v>
      </c>
      <c r="N6186" t="str">
        <f>TEXT(SalesData[[#This Row],[Order Date]], "mmmm")</f>
        <v>August</v>
      </c>
      <c r="O6186" s="7">
        <f>IF(SalesData[Sales]=0,0,SalesData[Profit]/SalesData[Sales])</f>
        <v>0.23965986068699496</v>
      </c>
      <c r="P6186" s="8">
        <f t="shared" si="96"/>
        <v>2.5510204081632655E-4</v>
      </c>
      <c r="Q6186" t="str">
        <f>IF(SalesData[[#This Row],[Discount]]&gt;0, "Yes", "No")</f>
        <v>Yes</v>
      </c>
      <c r="R6186" t="str">
        <f>TEXT(SalesData[[#This Row],[Order Date]],"mmm-yyyy")</f>
        <v>Aug-2024</v>
      </c>
      <c r="S6186">
        <f>YEAR(SalesData[[#This Row],[Order Date]])*100 + MONTH(SalesData[[#This Row],[Order Date]])</f>
        <v>202408</v>
      </c>
    </row>
    <row r="6187" spans="1:19" x14ac:dyDescent="0.3">
      <c r="A6187" t="s">
        <v>490</v>
      </c>
      <c r="B6187" s="3">
        <v>45521</v>
      </c>
      <c r="C6187" t="s">
        <v>491</v>
      </c>
      <c r="D6187" t="s">
        <v>18</v>
      </c>
      <c r="E6187" t="s">
        <v>14</v>
      </c>
      <c r="F6187" t="s">
        <v>91</v>
      </c>
      <c r="G6187">
        <v>4</v>
      </c>
      <c r="H6187" s="5">
        <v>178.9</v>
      </c>
      <c r="I6187" s="5">
        <v>0.09</v>
      </c>
      <c r="J6187" s="5">
        <v>651.19600000000003</v>
      </c>
      <c r="K6187" s="5">
        <v>129.85663676353369</v>
      </c>
      <c r="L6187">
        <f>YEAR(SalesData[Order Date])</f>
        <v>2024</v>
      </c>
      <c r="M6187">
        <f>MONTH(SalesData[Order Date])</f>
        <v>8</v>
      </c>
      <c r="N6187" t="str">
        <f>TEXT(SalesData[[#This Row],[Order Date]], "mmmm")</f>
        <v>August</v>
      </c>
      <c r="O6187" s="7">
        <f>IF(SalesData[Sales]=0,0,SalesData[Profit]/SalesData[Sales])</f>
        <v>0.19941252213394076</v>
      </c>
      <c r="P6187" s="8">
        <f t="shared" si="96"/>
        <v>1.2576858580212407E-4</v>
      </c>
      <c r="Q6187" t="str">
        <f>IF(SalesData[[#This Row],[Discount]]&gt;0, "Yes", "No")</f>
        <v>Yes</v>
      </c>
      <c r="R6187" t="str">
        <f>TEXT(SalesData[[#This Row],[Order Date]],"mmm-yyyy")</f>
        <v>Aug-2024</v>
      </c>
      <c r="S6187">
        <f>YEAR(SalesData[[#This Row],[Order Date]])*100 + MONTH(SalesData[[#This Row],[Order Date]])</f>
        <v>202408</v>
      </c>
    </row>
    <row r="6188" spans="1:19" x14ac:dyDescent="0.3">
      <c r="A6188" t="s">
        <v>576</v>
      </c>
      <c r="B6188" s="3">
        <v>45524</v>
      </c>
      <c r="C6188" t="s">
        <v>577</v>
      </c>
      <c r="D6188" t="s">
        <v>30</v>
      </c>
      <c r="E6188" t="s">
        <v>19</v>
      </c>
      <c r="F6188" t="s">
        <v>53</v>
      </c>
      <c r="G6188">
        <v>7</v>
      </c>
      <c r="H6188" s="5">
        <v>270.83999999999997</v>
      </c>
      <c r="I6188" s="5">
        <v>0.28000000000000003</v>
      </c>
      <c r="J6188" s="5">
        <v>1365.0336</v>
      </c>
      <c r="K6188" s="5">
        <v>98.089603362924237</v>
      </c>
      <c r="L6188">
        <f>YEAR(SalesData[Order Date])</f>
        <v>2024</v>
      </c>
      <c r="M6188">
        <f>MONTH(SalesData[Order Date])</f>
        <v>8</v>
      </c>
      <c r="N6188" t="str">
        <f>TEXT(SalesData[[#This Row],[Order Date]], "mmmm")</f>
        <v>August</v>
      </c>
      <c r="O6188" s="7">
        <f>IF(SalesData[Sales]=0,0,SalesData[Profit]/SalesData[Sales])</f>
        <v>7.1858746453511646E-2</v>
      </c>
      <c r="P6188" s="8">
        <f t="shared" si="96"/>
        <v>1.4768867227883624E-4</v>
      </c>
      <c r="Q6188" t="str">
        <f>IF(SalesData[[#This Row],[Discount]]&gt;0, "Yes", "No")</f>
        <v>Yes</v>
      </c>
      <c r="R6188" t="str">
        <f>TEXT(SalesData[[#This Row],[Order Date]],"mmm-yyyy")</f>
        <v>Aug-2024</v>
      </c>
      <c r="S6188">
        <f>YEAR(SalesData[[#This Row],[Order Date]])*100 + MONTH(SalesData[[#This Row],[Order Date]])</f>
        <v>202408</v>
      </c>
    </row>
    <row r="6189" spans="1:19" x14ac:dyDescent="0.3">
      <c r="A6189" t="s">
        <v>600</v>
      </c>
      <c r="B6189" s="3">
        <v>45530</v>
      </c>
      <c r="C6189" t="s">
        <v>601</v>
      </c>
      <c r="D6189" t="s">
        <v>18</v>
      </c>
      <c r="E6189" t="s">
        <v>19</v>
      </c>
      <c r="F6189" t="s">
        <v>20</v>
      </c>
      <c r="G6189">
        <v>3</v>
      </c>
      <c r="H6189" s="5">
        <v>243.22</v>
      </c>
      <c r="I6189" s="5">
        <v>0.2</v>
      </c>
      <c r="J6189" s="5">
        <v>583.72799999999995</v>
      </c>
      <c r="K6189" s="5">
        <v>68.640565173867529</v>
      </c>
      <c r="L6189">
        <f>YEAR(SalesData[Order Date])</f>
        <v>2024</v>
      </c>
      <c r="M6189">
        <f>MONTH(SalesData[Order Date])</f>
        <v>8</v>
      </c>
      <c r="N6189" t="str">
        <f>TEXT(SalesData[[#This Row],[Order Date]], "mmmm")</f>
        <v>August</v>
      </c>
      <c r="O6189" s="7">
        <f>IF(SalesData[Sales]=0,0,SalesData[Profit]/SalesData[Sales])</f>
        <v>0.11758998227576463</v>
      </c>
      <c r="P6189" s="8">
        <f t="shared" si="96"/>
        <v>2.7410026587725792E-4</v>
      </c>
      <c r="Q6189" t="str">
        <f>IF(SalesData[[#This Row],[Discount]]&gt;0, "Yes", "No")</f>
        <v>Yes</v>
      </c>
      <c r="R6189" t="str">
        <f>TEXT(SalesData[[#This Row],[Order Date]],"mmm-yyyy")</f>
        <v>Aug-2024</v>
      </c>
      <c r="S6189">
        <f>YEAR(SalesData[[#This Row],[Order Date]])*100 + MONTH(SalesData[[#This Row],[Order Date]])</f>
        <v>202408</v>
      </c>
    </row>
    <row r="6190" spans="1:19" x14ac:dyDescent="0.3">
      <c r="A6190" t="s">
        <v>684</v>
      </c>
      <c r="B6190" s="3">
        <v>45511</v>
      </c>
      <c r="C6190" t="s">
        <v>685</v>
      </c>
      <c r="D6190" t="s">
        <v>30</v>
      </c>
      <c r="E6190" t="s">
        <v>26</v>
      </c>
      <c r="F6190" t="s">
        <v>27</v>
      </c>
      <c r="G6190">
        <v>1</v>
      </c>
      <c r="H6190" s="5">
        <v>35.22</v>
      </c>
      <c r="I6190" s="5">
        <v>0.21</v>
      </c>
      <c r="J6190" s="5">
        <v>27.823799999999999</v>
      </c>
      <c r="K6190" s="5">
        <v>5.5627583827622749</v>
      </c>
      <c r="L6190">
        <f>YEAR(SalesData[Order Date])</f>
        <v>2024</v>
      </c>
      <c r="M6190">
        <f>MONTH(SalesData[Order Date])</f>
        <v>8</v>
      </c>
      <c r="N6190" t="str">
        <f>TEXT(SalesData[[#This Row],[Order Date]], "mmmm")</f>
        <v>August</v>
      </c>
      <c r="O6190" s="7">
        <f>IF(SalesData[Sales]=0,0,SalesData[Profit]/SalesData[Sales])</f>
        <v>0.19992806096803006</v>
      </c>
      <c r="P6190" s="8">
        <f t="shared" si="96"/>
        <v>5.96252129471891E-3</v>
      </c>
      <c r="Q6190" t="str">
        <f>IF(SalesData[[#This Row],[Discount]]&gt;0, "Yes", "No")</f>
        <v>Yes</v>
      </c>
      <c r="R6190" t="str">
        <f>TEXT(SalesData[[#This Row],[Order Date]],"mmm-yyyy")</f>
        <v>Aug-2024</v>
      </c>
      <c r="S6190">
        <f>YEAR(SalesData[[#This Row],[Order Date]])*100 + MONTH(SalesData[[#This Row],[Order Date]])</f>
        <v>202408</v>
      </c>
    </row>
    <row r="6191" spans="1:19" x14ac:dyDescent="0.3">
      <c r="A6191" t="s">
        <v>692</v>
      </c>
      <c r="B6191" s="3">
        <v>45529</v>
      </c>
      <c r="C6191" t="s">
        <v>693</v>
      </c>
      <c r="D6191" t="s">
        <v>18</v>
      </c>
      <c r="E6191" t="s">
        <v>14</v>
      </c>
      <c r="F6191" t="s">
        <v>53</v>
      </c>
      <c r="G6191">
        <v>7</v>
      </c>
      <c r="H6191" s="5">
        <v>896.46</v>
      </c>
      <c r="I6191" s="5">
        <v>0.14000000000000001</v>
      </c>
      <c r="J6191" s="5">
        <v>5396.6891999999998</v>
      </c>
      <c r="K6191" s="5">
        <v>416.92083842264572</v>
      </c>
      <c r="L6191">
        <f>YEAR(SalesData[Order Date])</f>
        <v>2024</v>
      </c>
      <c r="M6191">
        <f>MONTH(SalesData[Order Date])</f>
        <v>8</v>
      </c>
      <c r="N6191" t="str">
        <f>TEXT(SalesData[[#This Row],[Order Date]], "mmmm")</f>
        <v>August</v>
      </c>
      <c r="O6191" s="7">
        <f>IF(SalesData[Sales]=0,0,SalesData[Profit]/SalesData[Sales])</f>
        <v>7.7254928525927663E-2</v>
      </c>
      <c r="P6191" s="8">
        <f t="shared" si="96"/>
        <v>2.2309974789728489E-5</v>
      </c>
      <c r="Q6191" t="str">
        <f>IF(SalesData[[#This Row],[Discount]]&gt;0, "Yes", "No")</f>
        <v>Yes</v>
      </c>
      <c r="R6191" t="str">
        <f>TEXT(SalesData[[#This Row],[Order Date]],"mmm-yyyy")</f>
        <v>Aug-2024</v>
      </c>
      <c r="S6191">
        <f>YEAR(SalesData[[#This Row],[Order Date]])*100 + MONTH(SalesData[[#This Row],[Order Date]])</f>
        <v>202408</v>
      </c>
    </row>
    <row r="6192" spans="1:19" x14ac:dyDescent="0.3">
      <c r="A6192" t="s">
        <v>738</v>
      </c>
      <c r="B6192" s="3">
        <v>45525</v>
      </c>
      <c r="C6192" t="s">
        <v>739</v>
      </c>
      <c r="D6192" t="s">
        <v>23</v>
      </c>
      <c r="E6192" t="s">
        <v>19</v>
      </c>
      <c r="F6192" t="s">
        <v>34</v>
      </c>
      <c r="G6192">
        <v>6</v>
      </c>
      <c r="H6192" s="5">
        <v>331.57</v>
      </c>
      <c r="I6192" s="5">
        <v>0.02</v>
      </c>
      <c r="J6192" s="5">
        <v>1949.6315999999999</v>
      </c>
      <c r="K6192" s="5">
        <v>120.19159567227599</v>
      </c>
      <c r="L6192">
        <f>YEAR(SalesData[Order Date])</f>
        <v>2024</v>
      </c>
      <c r="M6192">
        <f>MONTH(SalesData[Order Date])</f>
        <v>8</v>
      </c>
      <c r="N6192" t="str">
        <f>TEXT(SalesData[[#This Row],[Order Date]], "mmmm")</f>
        <v>August</v>
      </c>
      <c r="O6192" s="7">
        <f>IF(SalesData[Sales]=0,0,SalesData[Profit]/SalesData[Sales])</f>
        <v>6.1648362527708313E-2</v>
      </c>
      <c r="P6192" s="8">
        <f t="shared" si="96"/>
        <v>1.0053181329231636E-5</v>
      </c>
      <c r="Q6192" t="str">
        <f>IF(SalesData[[#This Row],[Discount]]&gt;0, "Yes", "No")</f>
        <v>Yes</v>
      </c>
      <c r="R6192" t="str">
        <f>TEXT(SalesData[[#This Row],[Order Date]],"mmm-yyyy")</f>
        <v>Aug-2024</v>
      </c>
      <c r="S6192">
        <f>YEAR(SalesData[[#This Row],[Order Date]])*100 + MONTH(SalesData[[#This Row],[Order Date]])</f>
        <v>202408</v>
      </c>
    </row>
    <row r="6193" spans="1:19" x14ac:dyDescent="0.3">
      <c r="A6193" t="s">
        <v>804</v>
      </c>
      <c r="B6193" s="3">
        <v>45525</v>
      </c>
      <c r="C6193" t="s">
        <v>805</v>
      </c>
      <c r="D6193" t="s">
        <v>18</v>
      </c>
      <c r="E6193" t="s">
        <v>14</v>
      </c>
      <c r="F6193" t="s">
        <v>39</v>
      </c>
      <c r="G6193">
        <v>6</v>
      </c>
      <c r="H6193" s="5">
        <v>475.1</v>
      </c>
      <c r="I6193" s="5">
        <v>0.01</v>
      </c>
      <c r="J6193" s="5">
        <v>2822.094000000001</v>
      </c>
      <c r="K6193" s="5">
        <v>671.65019840908053</v>
      </c>
      <c r="L6193">
        <f>YEAR(SalesData[Order Date])</f>
        <v>2024</v>
      </c>
      <c r="M6193">
        <f>MONTH(SalesData[Order Date])</f>
        <v>8</v>
      </c>
      <c r="N6193" t="str">
        <f>TEXT(SalesData[[#This Row],[Order Date]], "mmmm")</f>
        <v>August</v>
      </c>
      <c r="O6193" s="7">
        <f>IF(SalesData[Sales]=0,0,SalesData[Profit]/SalesData[Sales])</f>
        <v>0.23799710371414995</v>
      </c>
      <c r="P6193" s="8">
        <f t="shared" si="96"/>
        <v>3.5080333964779342E-6</v>
      </c>
      <c r="Q6193" t="str">
        <f>IF(SalesData[[#This Row],[Discount]]&gt;0, "Yes", "No")</f>
        <v>Yes</v>
      </c>
      <c r="R6193" t="str">
        <f>TEXT(SalesData[[#This Row],[Order Date]],"mmm-yyyy")</f>
        <v>Aug-2024</v>
      </c>
      <c r="S6193">
        <f>YEAR(SalesData[[#This Row],[Order Date]])*100 + MONTH(SalesData[[#This Row],[Order Date]])</f>
        <v>202408</v>
      </c>
    </row>
    <row r="6194" spans="1:19" x14ac:dyDescent="0.3">
      <c r="A6194" t="s">
        <v>822</v>
      </c>
      <c r="B6194" s="3">
        <v>45513</v>
      </c>
      <c r="C6194" t="s">
        <v>823</v>
      </c>
      <c r="D6194" t="s">
        <v>23</v>
      </c>
      <c r="E6194" t="s">
        <v>14</v>
      </c>
      <c r="F6194" t="s">
        <v>31</v>
      </c>
      <c r="G6194">
        <v>4</v>
      </c>
      <c r="H6194" s="5">
        <v>287.18</v>
      </c>
      <c r="I6194" s="5">
        <v>0.24</v>
      </c>
      <c r="J6194" s="5">
        <v>873.02719999999999</v>
      </c>
      <c r="K6194" s="5">
        <v>207.63194414321109</v>
      </c>
      <c r="L6194">
        <f>YEAR(SalesData[Order Date])</f>
        <v>2024</v>
      </c>
      <c r="M6194">
        <f>MONTH(SalesData[Order Date])</f>
        <v>8</v>
      </c>
      <c r="N6194" t="str">
        <f>TEXT(SalesData[[#This Row],[Order Date]], "mmmm")</f>
        <v>August</v>
      </c>
      <c r="O6194" s="7">
        <f>IF(SalesData[Sales]=0,0,SalesData[Profit]/SalesData[Sales])</f>
        <v>0.23782986846596657</v>
      </c>
      <c r="P6194" s="8">
        <f t="shared" si="96"/>
        <v>2.0892819834250295E-4</v>
      </c>
      <c r="Q6194" t="str">
        <f>IF(SalesData[[#This Row],[Discount]]&gt;0, "Yes", "No")</f>
        <v>Yes</v>
      </c>
      <c r="R6194" t="str">
        <f>TEXT(SalesData[[#This Row],[Order Date]],"mmm-yyyy")</f>
        <v>Aug-2024</v>
      </c>
      <c r="S6194">
        <f>YEAR(SalesData[[#This Row],[Order Date]])*100 + MONTH(SalesData[[#This Row],[Order Date]])</f>
        <v>202408</v>
      </c>
    </row>
    <row r="6195" spans="1:19" x14ac:dyDescent="0.3">
      <c r="A6195" t="s">
        <v>888</v>
      </c>
      <c r="B6195" s="3">
        <v>45507</v>
      </c>
      <c r="C6195" t="s">
        <v>889</v>
      </c>
      <c r="D6195" t="s">
        <v>13</v>
      </c>
      <c r="E6195" t="s">
        <v>19</v>
      </c>
      <c r="F6195" t="s">
        <v>39</v>
      </c>
      <c r="G6195">
        <v>7</v>
      </c>
      <c r="H6195" s="5">
        <v>8.9700000000000006</v>
      </c>
      <c r="I6195" s="5">
        <v>0</v>
      </c>
      <c r="J6195" s="5">
        <v>62.790000000000013</v>
      </c>
      <c r="K6195" s="5">
        <v>9.0393197028767016</v>
      </c>
      <c r="L6195">
        <f>YEAR(SalesData[Order Date])</f>
        <v>2024</v>
      </c>
      <c r="M6195">
        <f>MONTH(SalesData[Order Date])</f>
        <v>8</v>
      </c>
      <c r="N6195" t="str">
        <f>TEXT(SalesData[[#This Row],[Order Date]], "mmmm")</f>
        <v>August</v>
      </c>
      <c r="O6195" s="7">
        <f>IF(SalesData[Sales]=0,0,SalesData[Profit]/SalesData[Sales])</f>
        <v>0.14396113557695014</v>
      </c>
      <c r="P6195" s="8">
        <f t="shared" si="96"/>
        <v>0</v>
      </c>
      <c r="Q6195" t="str">
        <f>IF(SalesData[[#This Row],[Discount]]&gt;0, "Yes", "No")</f>
        <v>No</v>
      </c>
      <c r="R6195" t="str">
        <f>TEXT(SalesData[[#This Row],[Order Date]],"mmm-yyyy")</f>
        <v>Aug-2024</v>
      </c>
      <c r="S6195">
        <f>YEAR(SalesData[[#This Row],[Order Date]])*100 + MONTH(SalesData[[#This Row],[Order Date]])</f>
        <v>202408</v>
      </c>
    </row>
    <row r="6196" spans="1:19" x14ac:dyDescent="0.3">
      <c r="A6196" t="s">
        <v>894</v>
      </c>
      <c r="B6196" s="3">
        <v>45523</v>
      </c>
      <c r="C6196" t="s">
        <v>895</v>
      </c>
      <c r="D6196" t="s">
        <v>30</v>
      </c>
      <c r="E6196" t="s">
        <v>26</v>
      </c>
      <c r="F6196" t="s">
        <v>31</v>
      </c>
      <c r="G6196">
        <v>5</v>
      </c>
      <c r="H6196" s="5">
        <v>821.53</v>
      </c>
      <c r="I6196" s="5">
        <v>0.14000000000000001</v>
      </c>
      <c r="J6196" s="5">
        <v>3532.5790000000002</v>
      </c>
      <c r="K6196" s="5">
        <v>194.9774689809183</v>
      </c>
      <c r="L6196">
        <f>YEAR(SalesData[Order Date])</f>
        <v>2024</v>
      </c>
      <c r="M6196">
        <f>MONTH(SalesData[Order Date])</f>
        <v>8</v>
      </c>
      <c r="N6196" t="str">
        <f>TEXT(SalesData[[#This Row],[Order Date]], "mmmm")</f>
        <v>August</v>
      </c>
      <c r="O6196" s="7">
        <f>IF(SalesData[Sales]=0,0,SalesData[Profit]/SalesData[Sales])</f>
        <v>5.5194085958422526E-2</v>
      </c>
      <c r="P6196" s="8">
        <f t="shared" si="96"/>
        <v>3.4082748043285094E-5</v>
      </c>
      <c r="Q6196" t="str">
        <f>IF(SalesData[[#This Row],[Discount]]&gt;0, "Yes", "No")</f>
        <v>Yes</v>
      </c>
      <c r="R6196" t="str">
        <f>TEXT(SalesData[[#This Row],[Order Date]],"mmm-yyyy")</f>
        <v>Aug-2024</v>
      </c>
      <c r="S6196">
        <f>YEAR(SalesData[[#This Row],[Order Date]])*100 + MONTH(SalesData[[#This Row],[Order Date]])</f>
        <v>202408</v>
      </c>
    </row>
    <row r="6197" spans="1:19" x14ac:dyDescent="0.3">
      <c r="A6197" t="s">
        <v>896</v>
      </c>
      <c r="B6197" s="3">
        <v>45517</v>
      </c>
      <c r="C6197" t="s">
        <v>897</v>
      </c>
      <c r="D6197" t="s">
        <v>13</v>
      </c>
      <c r="E6197" t="s">
        <v>26</v>
      </c>
      <c r="F6197" t="s">
        <v>20</v>
      </c>
      <c r="G6197">
        <v>6</v>
      </c>
      <c r="H6197" s="5">
        <v>790.06</v>
      </c>
      <c r="I6197" s="5">
        <v>0.05</v>
      </c>
      <c r="J6197" s="5">
        <v>4503.3419999999996</v>
      </c>
      <c r="K6197" s="5">
        <v>837.66485402182457</v>
      </c>
      <c r="L6197">
        <f>YEAR(SalesData[Order Date])</f>
        <v>2024</v>
      </c>
      <c r="M6197">
        <f>MONTH(SalesData[Order Date])</f>
        <v>8</v>
      </c>
      <c r="N6197" t="str">
        <f>TEXT(SalesData[[#This Row],[Order Date]], "mmmm")</f>
        <v>August</v>
      </c>
      <c r="O6197" s="7">
        <f>IF(SalesData[Sales]=0,0,SalesData[Profit]/SalesData[Sales])</f>
        <v>0.18600960220694424</v>
      </c>
      <c r="P6197" s="8">
        <f t="shared" si="96"/>
        <v>1.0547722113932277E-5</v>
      </c>
      <c r="Q6197" t="str">
        <f>IF(SalesData[[#This Row],[Discount]]&gt;0, "Yes", "No")</f>
        <v>Yes</v>
      </c>
      <c r="R6197" t="str">
        <f>TEXT(SalesData[[#This Row],[Order Date]],"mmm-yyyy")</f>
        <v>Aug-2024</v>
      </c>
      <c r="S6197">
        <f>YEAR(SalesData[[#This Row],[Order Date]])*100 + MONTH(SalesData[[#This Row],[Order Date]])</f>
        <v>202408</v>
      </c>
    </row>
    <row r="6198" spans="1:19" x14ac:dyDescent="0.3">
      <c r="A6198" t="s">
        <v>918</v>
      </c>
      <c r="B6198" s="3">
        <v>45535</v>
      </c>
      <c r="C6198" t="s">
        <v>919</v>
      </c>
      <c r="D6198" t="s">
        <v>30</v>
      </c>
      <c r="E6198" t="s">
        <v>14</v>
      </c>
      <c r="F6198" t="s">
        <v>20</v>
      </c>
      <c r="G6198">
        <v>8</v>
      </c>
      <c r="H6198" s="5">
        <v>67.44</v>
      </c>
      <c r="I6198" s="5">
        <v>0.27</v>
      </c>
      <c r="J6198" s="5">
        <v>393.84960000000001</v>
      </c>
      <c r="K6198" s="5">
        <v>91.936438123875476</v>
      </c>
      <c r="L6198">
        <f>YEAR(SalesData[Order Date])</f>
        <v>2024</v>
      </c>
      <c r="M6198">
        <f>MONTH(SalesData[Order Date])</f>
        <v>8</v>
      </c>
      <c r="N6198" t="str">
        <f>TEXT(SalesData[[#This Row],[Order Date]], "mmmm")</f>
        <v>August</v>
      </c>
      <c r="O6198" s="7">
        <f>IF(SalesData[Sales]=0,0,SalesData[Profit]/SalesData[Sales])</f>
        <v>0.23343031990860336</v>
      </c>
      <c r="P6198" s="8">
        <f t="shared" si="96"/>
        <v>5.0044483985765126E-4</v>
      </c>
      <c r="Q6198" t="str">
        <f>IF(SalesData[[#This Row],[Discount]]&gt;0, "Yes", "No")</f>
        <v>Yes</v>
      </c>
      <c r="R6198" t="str">
        <f>TEXT(SalesData[[#This Row],[Order Date]],"mmm-yyyy")</f>
        <v>Aug-2024</v>
      </c>
      <c r="S6198">
        <f>YEAR(SalesData[[#This Row],[Order Date]])*100 + MONTH(SalesData[[#This Row],[Order Date]])</f>
        <v>202408</v>
      </c>
    </row>
    <row r="6199" spans="1:19" x14ac:dyDescent="0.3">
      <c r="A6199" t="s">
        <v>936</v>
      </c>
      <c r="B6199" s="3">
        <v>45524</v>
      </c>
      <c r="C6199" t="s">
        <v>937</v>
      </c>
      <c r="D6199" t="s">
        <v>13</v>
      </c>
      <c r="E6199" t="s">
        <v>26</v>
      </c>
      <c r="F6199" t="s">
        <v>62</v>
      </c>
      <c r="G6199">
        <v>1</v>
      </c>
      <c r="H6199" s="5">
        <v>132.5</v>
      </c>
      <c r="I6199" s="5">
        <v>0.06</v>
      </c>
      <c r="J6199" s="5">
        <v>124.55</v>
      </c>
      <c r="K6199" s="5">
        <v>15.1942002191692</v>
      </c>
      <c r="L6199">
        <f>YEAR(SalesData[Order Date])</f>
        <v>2024</v>
      </c>
      <c r="M6199">
        <f>MONTH(SalesData[Order Date])</f>
        <v>8</v>
      </c>
      <c r="N6199" t="str">
        <f>TEXT(SalesData[[#This Row],[Order Date]], "mmmm")</f>
        <v>August</v>
      </c>
      <c r="O6199" s="7">
        <f>IF(SalesData[Sales]=0,0,SalesData[Profit]/SalesData[Sales])</f>
        <v>0.12199277574603935</v>
      </c>
      <c r="P6199" s="8">
        <f t="shared" si="96"/>
        <v>4.5283018867924528E-4</v>
      </c>
      <c r="Q6199" t="str">
        <f>IF(SalesData[[#This Row],[Discount]]&gt;0, "Yes", "No")</f>
        <v>Yes</v>
      </c>
      <c r="R6199" t="str">
        <f>TEXT(SalesData[[#This Row],[Order Date]],"mmm-yyyy")</f>
        <v>Aug-2024</v>
      </c>
      <c r="S6199">
        <f>YEAR(SalesData[[#This Row],[Order Date]])*100 + MONTH(SalesData[[#This Row],[Order Date]])</f>
        <v>202408</v>
      </c>
    </row>
    <row r="6200" spans="1:19" x14ac:dyDescent="0.3">
      <c r="A6200" t="s">
        <v>946</v>
      </c>
      <c r="B6200" s="3">
        <v>45534</v>
      </c>
      <c r="C6200" t="s">
        <v>947</v>
      </c>
      <c r="D6200" t="s">
        <v>30</v>
      </c>
      <c r="E6200" t="s">
        <v>14</v>
      </c>
      <c r="F6200" t="s">
        <v>62</v>
      </c>
      <c r="G6200">
        <v>2</v>
      </c>
      <c r="H6200" s="5">
        <v>720.36</v>
      </c>
      <c r="I6200" s="5">
        <v>7.0000000000000007E-2</v>
      </c>
      <c r="J6200" s="5">
        <v>1339.8696</v>
      </c>
      <c r="K6200" s="5">
        <v>224.3224829858782</v>
      </c>
      <c r="L6200">
        <f>YEAR(SalesData[Order Date])</f>
        <v>2024</v>
      </c>
      <c r="M6200">
        <f>MONTH(SalesData[Order Date])</f>
        <v>8</v>
      </c>
      <c r="N6200" t="str">
        <f>TEXT(SalesData[[#This Row],[Order Date]], "mmmm")</f>
        <v>August</v>
      </c>
      <c r="O6200" s="7">
        <f>IF(SalesData[Sales]=0,0,SalesData[Profit]/SalesData[Sales])</f>
        <v>0.16742113037408879</v>
      </c>
      <c r="P6200" s="8">
        <f t="shared" si="96"/>
        <v>4.8586817702259987E-5</v>
      </c>
      <c r="Q6200" t="str">
        <f>IF(SalesData[[#This Row],[Discount]]&gt;0, "Yes", "No")</f>
        <v>Yes</v>
      </c>
      <c r="R6200" t="str">
        <f>TEXT(SalesData[[#This Row],[Order Date]],"mmm-yyyy")</f>
        <v>Aug-2024</v>
      </c>
      <c r="S6200">
        <f>YEAR(SalesData[[#This Row],[Order Date]])*100 + MONTH(SalesData[[#This Row],[Order Date]])</f>
        <v>202408</v>
      </c>
    </row>
    <row r="6201" spans="1:19" x14ac:dyDescent="0.3">
      <c r="A6201" t="s">
        <v>964</v>
      </c>
      <c r="B6201" s="3">
        <v>45516</v>
      </c>
      <c r="C6201" t="s">
        <v>965</v>
      </c>
      <c r="D6201" t="s">
        <v>23</v>
      </c>
      <c r="E6201" t="s">
        <v>19</v>
      </c>
      <c r="F6201" t="s">
        <v>15</v>
      </c>
      <c r="G6201">
        <v>5</v>
      </c>
      <c r="H6201" s="5">
        <v>763.06</v>
      </c>
      <c r="I6201" s="5">
        <v>0.17</v>
      </c>
      <c r="J6201" s="5">
        <v>3166.6990000000001</v>
      </c>
      <c r="K6201" s="5">
        <v>551.1100096753388</v>
      </c>
      <c r="L6201">
        <f>YEAR(SalesData[Order Date])</f>
        <v>2024</v>
      </c>
      <c r="M6201">
        <f>MONTH(SalesData[Order Date])</f>
        <v>8</v>
      </c>
      <c r="N6201" t="str">
        <f>TEXT(SalesData[[#This Row],[Order Date]], "mmmm")</f>
        <v>August</v>
      </c>
      <c r="O6201" s="7">
        <f>IF(SalesData[Sales]=0,0,SalesData[Profit]/SalesData[Sales])</f>
        <v>0.1740329629293276</v>
      </c>
      <c r="P6201" s="8">
        <f t="shared" si="96"/>
        <v>4.4557439781930654E-5</v>
      </c>
      <c r="Q6201" t="str">
        <f>IF(SalesData[[#This Row],[Discount]]&gt;0, "Yes", "No")</f>
        <v>Yes</v>
      </c>
      <c r="R6201" t="str">
        <f>TEXT(SalesData[[#This Row],[Order Date]],"mmm-yyyy")</f>
        <v>Aug-2024</v>
      </c>
      <c r="S6201">
        <f>YEAR(SalesData[[#This Row],[Order Date]])*100 + MONTH(SalesData[[#This Row],[Order Date]])</f>
        <v>202408</v>
      </c>
    </row>
    <row r="6202" spans="1:19" x14ac:dyDescent="0.3">
      <c r="A6202" t="s">
        <v>1007</v>
      </c>
      <c r="B6202" s="3">
        <v>45511</v>
      </c>
      <c r="C6202" t="s">
        <v>1008</v>
      </c>
      <c r="D6202" t="s">
        <v>18</v>
      </c>
      <c r="E6202" t="s">
        <v>19</v>
      </c>
      <c r="F6202" t="s">
        <v>44</v>
      </c>
      <c r="G6202">
        <v>9</v>
      </c>
      <c r="H6202" s="5">
        <v>813.47</v>
      </c>
      <c r="I6202" s="5">
        <v>0.22</v>
      </c>
      <c r="J6202" s="5">
        <v>5710.559400000001</v>
      </c>
      <c r="K6202" s="5">
        <v>1682.1812045894801</v>
      </c>
      <c r="L6202">
        <f>YEAR(SalesData[Order Date])</f>
        <v>2024</v>
      </c>
      <c r="M6202">
        <f>MONTH(SalesData[Order Date])</f>
        <v>8</v>
      </c>
      <c r="N6202" t="str">
        <f>TEXT(SalesData[[#This Row],[Order Date]], "mmmm")</f>
        <v>August</v>
      </c>
      <c r="O6202" s="7">
        <f>IF(SalesData[Sales]=0,0,SalesData[Profit]/SalesData[Sales])</f>
        <v>0.29457380385352089</v>
      </c>
      <c r="P6202" s="8">
        <f t="shared" si="96"/>
        <v>3.0049595491467961E-5</v>
      </c>
      <c r="Q6202" t="str">
        <f>IF(SalesData[[#This Row],[Discount]]&gt;0, "Yes", "No")</f>
        <v>Yes</v>
      </c>
      <c r="R6202" t="str">
        <f>TEXT(SalesData[[#This Row],[Order Date]],"mmm-yyyy")</f>
        <v>Aug-2024</v>
      </c>
      <c r="S6202">
        <f>YEAR(SalesData[[#This Row],[Order Date]])*100 + MONTH(SalesData[[#This Row],[Order Date]])</f>
        <v>202408</v>
      </c>
    </row>
    <row r="6203" spans="1:19" x14ac:dyDescent="0.3">
      <c r="A6203" t="s">
        <v>1101</v>
      </c>
      <c r="B6203" s="3">
        <v>45505</v>
      </c>
      <c r="C6203" t="s">
        <v>1102</v>
      </c>
      <c r="D6203" t="s">
        <v>23</v>
      </c>
      <c r="E6203" t="s">
        <v>19</v>
      </c>
      <c r="F6203" t="s">
        <v>15</v>
      </c>
      <c r="G6203">
        <v>6</v>
      </c>
      <c r="H6203" s="5">
        <v>315.56</v>
      </c>
      <c r="I6203" s="5">
        <v>0.13</v>
      </c>
      <c r="J6203" s="5">
        <v>1647.2231999999999</v>
      </c>
      <c r="K6203" s="5">
        <v>144.7528219736171</v>
      </c>
      <c r="L6203">
        <f>YEAR(SalesData[Order Date])</f>
        <v>2024</v>
      </c>
      <c r="M6203">
        <f>MONTH(SalesData[Order Date])</f>
        <v>8</v>
      </c>
      <c r="N6203" t="str">
        <f>TEXT(SalesData[[#This Row],[Order Date]], "mmmm")</f>
        <v>August</v>
      </c>
      <c r="O6203" s="7">
        <f>IF(SalesData[Sales]=0,0,SalesData[Profit]/SalesData[Sales])</f>
        <v>8.7876871800747533E-2</v>
      </c>
      <c r="P6203" s="8">
        <f t="shared" si="96"/>
        <v>6.8661004774580632E-5</v>
      </c>
      <c r="Q6203" t="str">
        <f>IF(SalesData[[#This Row],[Discount]]&gt;0, "Yes", "No")</f>
        <v>Yes</v>
      </c>
      <c r="R6203" t="str">
        <f>TEXT(SalesData[[#This Row],[Order Date]],"mmm-yyyy")</f>
        <v>Aug-2024</v>
      </c>
      <c r="S6203">
        <f>YEAR(SalesData[[#This Row],[Order Date]])*100 + MONTH(SalesData[[#This Row],[Order Date]])</f>
        <v>202408</v>
      </c>
    </row>
    <row r="6204" spans="1:19" x14ac:dyDescent="0.3">
      <c r="A6204" t="s">
        <v>1147</v>
      </c>
      <c r="B6204" s="3">
        <v>45524</v>
      </c>
      <c r="C6204" t="s">
        <v>1148</v>
      </c>
      <c r="D6204" t="s">
        <v>13</v>
      </c>
      <c r="E6204" t="s">
        <v>14</v>
      </c>
      <c r="F6204" t="s">
        <v>91</v>
      </c>
      <c r="G6204">
        <v>8</v>
      </c>
      <c r="H6204" s="5">
        <v>415.91</v>
      </c>
      <c r="I6204" s="5">
        <v>0.08</v>
      </c>
      <c r="J6204" s="5">
        <v>3061.097600000001</v>
      </c>
      <c r="K6204" s="5">
        <v>646.74002129704195</v>
      </c>
      <c r="L6204">
        <f>YEAR(SalesData[Order Date])</f>
        <v>2024</v>
      </c>
      <c r="M6204">
        <f>MONTH(SalesData[Order Date])</f>
        <v>8</v>
      </c>
      <c r="N6204" t="str">
        <f>TEXT(SalesData[[#This Row],[Order Date]], "mmmm")</f>
        <v>August</v>
      </c>
      <c r="O6204" s="7">
        <f>IF(SalesData[Sales]=0,0,SalesData[Profit]/SalesData[Sales])</f>
        <v>0.21127716453635512</v>
      </c>
      <c r="P6204" s="8">
        <f t="shared" si="96"/>
        <v>2.4043663292539251E-5</v>
      </c>
      <c r="Q6204" t="str">
        <f>IF(SalesData[[#This Row],[Discount]]&gt;0, "Yes", "No")</f>
        <v>Yes</v>
      </c>
      <c r="R6204" t="str">
        <f>TEXT(SalesData[[#This Row],[Order Date]],"mmm-yyyy")</f>
        <v>Aug-2024</v>
      </c>
      <c r="S6204">
        <f>YEAR(SalesData[[#This Row],[Order Date]])*100 + MONTH(SalesData[[#This Row],[Order Date]])</f>
        <v>202408</v>
      </c>
    </row>
    <row r="6205" spans="1:19" x14ac:dyDescent="0.3">
      <c r="A6205" t="s">
        <v>1195</v>
      </c>
      <c r="B6205" s="3">
        <v>45510</v>
      </c>
      <c r="C6205" t="s">
        <v>1196</v>
      </c>
      <c r="D6205" t="s">
        <v>18</v>
      </c>
      <c r="E6205" t="s">
        <v>19</v>
      </c>
      <c r="F6205" t="s">
        <v>44</v>
      </c>
      <c r="G6205">
        <v>8</v>
      </c>
      <c r="H6205" s="5">
        <v>510.06</v>
      </c>
      <c r="I6205" s="5">
        <v>0.28999999999999998</v>
      </c>
      <c r="J6205" s="5">
        <v>2897.1408000000001</v>
      </c>
      <c r="K6205" s="5">
        <v>255.6279721144214</v>
      </c>
      <c r="L6205">
        <f>YEAR(SalesData[Order Date])</f>
        <v>2024</v>
      </c>
      <c r="M6205">
        <f>MONTH(SalesData[Order Date])</f>
        <v>8</v>
      </c>
      <c r="N6205" t="str">
        <f>TEXT(SalesData[[#This Row],[Order Date]], "mmmm")</f>
        <v>August</v>
      </c>
      <c r="O6205" s="7">
        <f>IF(SalesData[Sales]=0,0,SalesData[Profit]/SalesData[Sales])</f>
        <v>8.8234569791851805E-2</v>
      </c>
      <c r="P6205" s="8">
        <f t="shared" si="96"/>
        <v>7.1070070187821032E-5</v>
      </c>
      <c r="Q6205" t="str">
        <f>IF(SalesData[[#This Row],[Discount]]&gt;0, "Yes", "No")</f>
        <v>Yes</v>
      </c>
      <c r="R6205" t="str">
        <f>TEXT(SalesData[[#This Row],[Order Date]],"mmm-yyyy")</f>
        <v>Aug-2024</v>
      </c>
      <c r="S6205">
        <f>YEAR(SalesData[[#This Row],[Order Date]])*100 + MONTH(SalesData[[#This Row],[Order Date]])</f>
        <v>202408</v>
      </c>
    </row>
    <row r="6206" spans="1:19" x14ac:dyDescent="0.3">
      <c r="A6206" t="s">
        <v>1275</v>
      </c>
      <c r="B6206" s="3">
        <v>45516</v>
      </c>
      <c r="C6206" t="s">
        <v>1276</v>
      </c>
      <c r="D6206" t="s">
        <v>30</v>
      </c>
      <c r="E6206" t="s">
        <v>26</v>
      </c>
      <c r="F6206" t="s">
        <v>62</v>
      </c>
      <c r="G6206">
        <v>1</v>
      </c>
      <c r="H6206" s="5">
        <v>666.11</v>
      </c>
      <c r="I6206" s="5">
        <v>0.26</v>
      </c>
      <c r="J6206" s="5">
        <v>492.92140000000001</v>
      </c>
      <c r="K6206" s="5">
        <v>55.601379989472832</v>
      </c>
      <c r="L6206">
        <f>YEAR(SalesData[Order Date])</f>
        <v>2024</v>
      </c>
      <c r="M6206">
        <f>MONTH(SalesData[Order Date])</f>
        <v>8</v>
      </c>
      <c r="N6206" t="str">
        <f>TEXT(SalesData[[#This Row],[Order Date]], "mmmm")</f>
        <v>August</v>
      </c>
      <c r="O6206" s="7">
        <f>IF(SalesData[Sales]=0,0,SalesData[Profit]/SalesData[Sales])</f>
        <v>0.11279968771790559</v>
      </c>
      <c r="P6206" s="8">
        <f t="shared" si="96"/>
        <v>3.9032592214499108E-4</v>
      </c>
      <c r="Q6206" t="str">
        <f>IF(SalesData[[#This Row],[Discount]]&gt;0, "Yes", "No")</f>
        <v>Yes</v>
      </c>
      <c r="R6206" t="str">
        <f>TEXT(SalesData[[#This Row],[Order Date]],"mmm-yyyy")</f>
        <v>Aug-2024</v>
      </c>
      <c r="S6206">
        <f>YEAR(SalesData[[#This Row],[Order Date]])*100 + MONTH(SalesData[[#This Row],[Order Date]])</f>
        <v>202408</v>
      </c>
    </row>
    <row r="6207" spans="1:19" x14ac:dyDescent="0.3">
      <c r="A6207" t="s">
        <v>1287</v>
      </c>
      <c r="B6207" s="3">
        <v>45518</v>
      </c>
      <c r="C6207" t="s">
        <v>1288</v>
      </c>
      <c r="D6207" t="s">
        <v>18</v>
      </c>
      <c r="E6207" t="s">
        <v>26</v>
      </c>
      <c r="F6207" t="s">
        <v>39</v>
      </c>
      <c r="G6207">
        <v>8</v>
      </c>
      <c r="H6207" s="5">
        <v>769.34</v>
      </c>
      <c r="I6207" s="5">
        <v>0.2</v>
      </c>
      <c r="J6207" s="5">
        <v>4923.7760000000007</v>
      </c>
      <c r="K6207" s="5">
        <v>1412.767036699151</v>
      </c>
      <c r="L6207">
        <f>YEAR(SalesData[Order Date])</f>
        <v>2024</v>
      </c>
      <c r="M6207">
        <f>MONTH(SalesData[Order Date])</f>
        <v>8</v>
      </c>
      <c r="N6207" t="str">
        <f>TEXT(SalesData[[#This Row],[Order Date]], "mmmm")</f>
        <v>August</v>
      </c>
      <c r="O6207" s="7">
        <f>IF(SalesData[Sales]=0,0,SalesData[Profit]/SalesData[Sales])</f>
        <v>0.28692756061590757</v>
      </c>
      <c r="P6207" s="8">
        <f t="shared" si="96"/>
        <v>3.2495385655236959E-5</v>
      </c>
      <c r="Q6207" t="str">
        <f>IF(SalesData[[#This Row],[Discount]]&gt;0, "Yes", "No")</f>
        <v>Yes</v>
      </c>
      <c r="R6207" t="str">
        <f>TEXT(SalesData[[#This Row],[Order Date]],"mmm-yyyy")</f>
        <v>Aug-2024</v>
      </c>
      <c r="S6207">
        <f>YEAR(SalesData[[#This Row],[Order Date]])*100 + MONTH(SalesData[[#This Row],[Order Date]])</f>
        <v>202408</v>
      </c>
    </row>
    <row r="6208" spans="1:19" x14ac:dyDescent="0.3">
      <c r="A6208" t="s">
        <v>1333</v>
      </c>
      <c r="B6208" s="3">
        <v>45530</v>
      </c>
      <c r="C6208" t="s">
        <v>1334</v>
      </c>
      <c r="D6208" t="s">
        <v>23</v>
      </c>
      <c r="E6208" t="s">
        <v>26</v>
      </c>
      <c r="F6208" t="s">
        <v>62</v>
      </c>
      <c r="G6208">
        <v>8</v>
      </c>
      <c r="H6208" s="5">
        <v>928.76</v>
      </c>
      <c r="I6208" s="5">
        <v>0.13</v>
      </c>
      <c r="J6208" s="5">
        <v>6464.1696000000002</v>
      </c>
      <c r="K6208" s="5">
        <v>1627.2590328594019</v>
      </c>
      <c r="L6208">
        <f>YEAR(SalesData[Order Date])</f>
        <v>2024</v>
      </c>
      <c r="M6208">
        <f>MONTH(SalesData[Order Date])</f>
        <v>8</v>
      </c>
      <c r="N6208" t="str">
        <f>TEXT(SalesData[[#This Row],[Order Date]], "mmmm")</f>
        <v>August</v>
      </c>
      <c r="O6208" s="7">
        <f>IF(SalesData[Sales]=0,0,SalesData[Profit]/SalesData[Sales])</f>
        <v>0.2517352008925326</v>
      </c>
      <c r="P6208" s="8">
        <f t="shared" si="96"/>
        <v>1.7496446875403763E-5</v>
      </c>
      <c r="Q6208" t="str">
        <f>IF(SalesData[[#This Row],[Discount]]&gt;0, "Yes", "No")</f>
        <v>Yes</v>
      </c>
      <c r="R6208" t="str">
        <f>TEXT(SalesData[[#This Row],[Order Date]],"mmm-yyyy")</f>
        <v>Aug-2024</v>
      </c>
      <c r="S6208">
        <f>YEAR(SalesData[[#This Row],[Order Date]])*100 + MONTH(SalesData[[#This Row],[Order Date]])</f>
        <v>202408</v>
      </c>
    </row>
    <row r="6209" spans="1:19" x14ac:dyDescent="0.3">
      <c r="A6209" t="s">
        <v>1335</v>
      </c>
      <c r="B6209" s="3">
        <v>45527</v>
      </c>
      <c r="C6209" t="s">
        <v>1336</v>
      </c>
      <c r="D6209" t="s">
        <v>30</v>
      </c>
      <c r="E6209" t="s">
        <v>26</v>
      </c>
      <c r="F6209" t="s">
        <v>20</v>
      </c>
      <c r="G6209">
        <v>5</v>
      </c>
      <c r="H6209" s="5">
        <v>578.54</v>
      </c>
      <c r="I6209" s="5">
        <v>0.18</v>
      </c>
      <c r="J6209" s="5">
        <v>2372.0140000000001</v>
      </c>
      <c r="K6209" s="5">
        <v>163.36835288401889</v>
      </c>
      <c r="L6209">
        <f>YEAR(SalesData[Order Date])</f>
        <v>2024</v>
      </c>
      <c r="M6209">
        <f>MONTH(SalesData[Order Date])</f>
        <v>8</v>
      </c>
      <c r="N6209" t="str">
        <f>TEXT(SalesData[[#This Row],[Order Date]], "mmmm")</f>
        <v>August</v>
      </c>
      <c r="O6209" s="7">
        <f>IF(SalesData[Sales]=0,0,SalesData[Profit]/SalesData[Sales])</f>
        <v>6.887326671934435E-2</v>
      </c>
      <c r="P6209" s="8">
        <f t="shared" si="96"/>
        <v>6.2225602378400803E-5</v>
      </c>
      <c r="Q6209" t="str">
        <f>IF(SalesData[[#This Row],[Discount]]&gt;0, "Yes", "No")</f>
        <v>Yes</v>
      </c>
      <c r="R6209" t="str">
        <f>TEXT(SalesData[[#This Row],[Order Date]],"mmm-yyyy")</f>
        <v>Aug-2024</v>
      </c>
      <c r="S6209">
        <f>YEAR(SalesData[[#This Row],[Order Date]])*100 + MONTH(SalesData[[#This Row],[Order Date]])</f>
        <v>202408</v>
      </c>
    </row>
    <row r="6210" spans="1:19" x14ac:dyDescent="0.3">
      <c r="A6210" t="s">
        <v>1343</v>
      </c>
      <c r="B6210" s="3">
        <v>45515</v>
      </c>
      <c r="C6210" t="s">
        <v>1344</v>
      </c>
      <c r="D6210" t="s">
        <v>18</v>
      </c>
      <c r="E6210" t="s">
        <v>26</v>
      </c>
      <c r="F6210" t="s">
        <v>91</v>
      </c>
      <c r="G6210">
        <v>6</v>
      </c>
      <c r="H6210" s="5">
        <v>77.16</v>
      </c>
      <c r="I6210" s="5">
        <v>0.26</v>
      </c>
      <c r="J6210" s="5">
        <v>342.59039999999999</v>
      </c>
      <c r="K6210" s="5">
        <v>24.387617667670739</v>
      </c>
      <c r="L6210">
        <f>YEAR(SalesData[Order Date])</f>
        <v>2024</v>
      </c>
      <c r="M6210">
        <f>MONTH(SalesData[Order Date])</f>
        <v>8</v>
      </c>
      <c r="N6210" t="str">
        <f>TEXT(SalesData[[#This Row],[Order Date]], "mmmm")</f>
        <v>August</v>
      </c>
      <c r="O6210" s="7">
        <f>IF(SalesData[Sales]=0,0,SalesData[Profit]/SalesData[Sales])</f>
        <v>7.1185934187504199E-2</v>
      </c>
      <c r="P6210" s="8">
        <f t="shared" ref="P6210:P6273" si="97">IF(H:H*G:G=0, 0, (I:I/(H:H*G:G)))</f>
        <v>5.6160359426300332E-4</v>
      </c>
      <c r="Q6210" t="str">
        <f>IF(SalesData[[#This Row],[Discount]]&gt;0, "Yes", "No")</f>
        <v>Yes</v>
      </c>
      <c r="R6210" t="str">
        <f>TEXT(SalesData[[#This Row],[Order Date]],"mmm-yyyy")</f>
        <v>Aug-2024</v>
      </c>
      <c r="S6210">
        <f>YEAR(SalesData[[#This Row],[Order Date]])*100 + MONTH(SalesData[[#This Row],[Order Date]])</f>
        <v>202408</v>
      </c>
    </row>
    <row r="6211" spans="1:19" x14ac:dyDescent="0.3">
      <c r="A6211" t="s">
        <v>1470</v>
      </c>
      <c r="B6211" s="3">
        <v>45532</v>
      </c>
      <c r="C6211" t="s">
        <v>1471</v>
      </c>
      <c r="D6211" t="s">
        <v>18</v>
      </c>
      <c r="E6211" t="s">
        <v>14</v>
      </c>
      <c r="F6211" t="s">
        <v>27</v>
      </c>
      <c r="G6211">
        <v>5</v>
      </c>
      <c r="H6211" s="5">
        <v>916.71</v>
      </c>
      <c r="I6211" s="5">
        <v>0.28000000000000003</v>
      </c>
      <c r="J6211" s="5">
        <v>3300.1559999999999</v>
      </c>
      <c r="K6211" s="5">
        <v>862.71251324397576</v>
      </c>
      <c r="L6211">
        <f>YEAR(SalesData[Order Date])</f>
        <v>2024</v>
      </c>
      <c r="M6211">
        <f>MONTH(SalesData[Order Date])</f>
        <v>8</v>
      </c>
      <c r="N6211" t="str">
        <f>TEXT(SalesData[[#This Row],[Order Date]], "mmmm")</f>
        <v>August</v>
      </c>
      <c r="O6211" s="7">
        <f>IF(SalesData[Sales]=0,0,SalesData[Profit]/SalesData[Sales])</f>
        <v>0.26141567648437702</v>
      </c>
      <c r="P6211" s="8">
        <f t="shared" si="97"/>
        <v>6.1088021293538854E-5</v>
      </c>
      <c r="Q6211" t="str">
        <f>IF(SalesData[[#This Row],[Discount]]&gt;0, "Yes", "No")</f>
        <v>Yes</v>
      </c>
      <c r="R6211" t="str">
        <f>TEXT(SalesData[[#This Row],[Order Date]],"mmm-yyyy")</f>
        <v>Aug-2024</v>
      </c>
      <c r="S6211">
        <f>YEAR(SalesData[[#This Row],[Order Date]])*100 + MONTH(SalesData[[#This Row],[Order Date]])</f>
        <v>202408</v>
      </c>
    </row>
    <row r="6212" spans="1:19" x14ac:dyDescent="0.3">
      <c r="A6212" t="s">
        <v>1482</v>
      </c>
      <c r="B6212" s="3">
        <v>45535</v>
      </c>
      <c r="C6212" t="s">
        <v>1483</v>
      </c>
      <c r="D6212" t="s">
        <v>18</v>
      </c>
      <c r="E6212" t="s">
        <v>19</v>
      </c>
      <c r="F6212" t="s">
        <v>15</v>
      </c>
      <c r="G6212">
        <v>7</v>
      </c>
      <c r="H6212" s="5">
        <v>285.7</v>
      </c>
      <c r="I6212" s="5">
        <v>0.25</v>
      </c>
      <c r="J6212" s="5">
        <v>1499.925</v>
      </c>
      <c r="K6212" s="5">
        <v>440.51461702068468</v>
      </c>
      <c r="L6212">
        <f>YEAR(SalesData[Order Date])</f>
        <v>2024</v>
      </c>
      <c r="M6212">
        <f>MONTH(SalesData[Order Date])</f>
        <v>8</v>
      </c>
      <c r="N6212" t="str">
        <f>TEXT(SalesData[[#This Row],[Order Date]], "mmmm")</f>
        <v>August</v>
      </c>
      <c r="O6212" s="7">
        <f>IF(SalesData[Sales]=0,0,SalesData[Profit]/SalesData[Sales])</f>
        <v>0.29369109590191822</v>
      </c>
      <c r="P6212" s="8">
        <f t="shared" si="97"/>
        <v>1.2500625031251563E-4</v>
      </c>
      <c r="Q6212" t="str">
        <f>IF(SalesData[[#This Row],[Discount]]&gt;0, "Yes", "No")</f>
        <v>Yes</v>
      </c>
      <c r="R6212" t="str">
        <f>TEXT(SalesData[[#This Row],[Order Date]],"mmm-yyyy")</f>
        <v>Aug-2024</v>
      </c>
      <c r="S6212">
        <f>YEAR(SalesData[[#This Row],[Order Date]])*100 + MONTH(SalesData[[#This Row],[Order Date]])</f>
        <v>202408</v>
      </c>
    </row>
    <row r="6213" spans="1:19" x14ac:dyDescent="0.3">
      <c r="A6213" t="s">
        <v>1680</v>
      </c>
      <c r="B6213" s="3">
        <v>45506</v>
      </c>
      <c r="C6213" t="s">
        <v>1681</v>
      </c>
      <c r="D6213" t="s">
        <v>23</v>
      </c>
      <c r="E6213" t="s">
        <v>14</v>
      </c>
      <c r="F6213" t="s">
        <v>20</v>
      </c>
      <c r="G6213">
        <v>9</v>
      </c>
      <c r="H6213" s="5">
        <v>507.59</v>
      </c>
      <c r="I6213" s="5">
        <v>0.14000000000000001</v>
      </c>
      <c r="J6213" s="5">
        <v>3928.746599999999</v>
      </c>
      <c r="K6213" s="5">
        <v>327.8721809642434</v>
      </c>
      <c r="L6213">
        <f>YEAR(SalesData[Order Date])</f>
        <v>2024</v>
      </c>
      <c r="M6213">
        <f>MONTH(SalesData[Order Date])</f>
        <v>8</v>
      </c>
      <c r="N6213" t="str">
        <f>TEXT(SalesData[[#This Row],[Order Date]], "mmmm")</f>
        <v>August</v>
      </c>
      <c r="O6213" s="7">
        <f>IF(SalesData[Sales]=0,0,SalesData[Profit]/SalesData[Sales])</f>
        <v>8.3454652169280524E-2</v>
      </c>
      <c r="P6213" s="8">
        <f t="shared" si="97"/>
        <v>3.0645906254172775E-5</v>
      </c>
      <c r="Q6213" t="str">
        <f>IF(SalesData[[#This Row],[Discount]]&gt;0, "Yes", "No")</f>
        <v>Yes</v>
      </c>
      <c r="R6213" t="str">
        <f>TEXT(SalesData[[#This Row],[Order Date]],"mmm-yyyy")</f>
        <v>Aug-2024</v>
      </c>
      <c r="S6213">
        <f>YEAR(SalesData[[#This Row],[Order Date]])*100 + MONTH(SalesData[[#This Row],[Order Date]])</f>
        <v>202408</v>
      </c>
    </row>
    <row r="6214" spans="1:19" x14ac:dyDescent="0.3">
      <c r="A6214" t="s">
        <v>1708</v>
      </c>
      <c r="B6214" s="3">
        <v>45519</v>
      </c>
      <c r="C6214" t="s">
        <v>1709</v>
      </c>
      <c r="D6214" t="s">
        <v>18</v>
      </c>
      <c r="E6214" t="s">
        <v>26</v>
      </c>
      <c r="F6214" t="s">
        <v>62</v>
      </c>
      <c r="G6214">
        <v>8</v>
      </c>
      <c r="H6214" s="5">
        <v>870.23</v>
      </c>
      <c r="I6214" s="5">
        <v>7.0000000000000007E-2</v>
      </c>
      <c r="J6214" s="5">
        <v>6474.5111999999999</v>
      </c>
      <c r="K6214" s="5">
        <v>1484.904971189701</v>
      </c>
      <c r="L6214">
        <f>YEAR(SalesData[Order Date])</f>
        <v>2024</v>
      </c>
      <c r="M6214">
        <f>MONTH(SalesData[Order Date])</f>
        <v>8</v>
      </c>
      <c r="N6214" t="str">
        <f>TEXT(SalesData[[#This Row],[Order Date]], "mmmm")</f>
        <v>August</v>
      </c>
      <c r="O6214" s="7">
        <f>IF(SalesData[Sales]=0,0,SalesData[Profit]/SalesData[Sales])</f>
        <v>0.22934626650884488</v>
      </c>
      <c r="P6214" s="8">
        <f t="shared" si="97"/>
        <v>1.0054813095388576E-5</v>
      </c>
      <c r="Q6214" t="str">
        <f>IF(SalesData[[#This Row],[Discount]]&gt;0, "Yes", "No")</f>
        <v>Yes</v>
      </c>
      <c r="R6214" t="str">
        <f>TEXT(SalesData[[#This Row],[Order Date]],"mmm-yyyy")</f>
        <v>Aug-2024</v>
      </c>
      <c r="S6214">
        <f>YEAR(SalesData[[#This Row],[Order Date]])*100 + MONTH(SalesData[[#This Row],[Order Date]])</f>
        <v>202408</v>
      </c>
    </row>
    <row r="6215" spans="1:19" x14ac:dyDescent="0.3">
      <c r="A6215" t="s">
        <v>1724</v>
      </c>
      <c r="B6215" s="3">
        <v>45510</v>
      </c>
      <c r="C6215" t="s">
        <v>1725</v>
      </c>
      <c r="D6215" t="s">
        <v>13</v>
      </c>
      <c r="E6215" t="s">
        <v>19</v>
      </c>
      <c r="F6215" t="s">
        <v>53</v>
      </c>
      <c r="G6215">
        <v>5</v>
      </c>
      <c r="H6215" s="5">
        <v>845.61</v>
      </c>
      <c r="I6215" s="5">
        <v>0.26</v>
      </c>
      <c r="J6215" s="5">
        <v>3128.7570000000001</v>
      </c>
      <c r="K6215" s="5">
        <v>557.36021431073323</v>
      </c>
      <c r="L6215">
        <f>YEAR(SalesData[Order Date])</f>
        <v>2024</v>
      </c>
      <c r="M6215">
        <f>MONTH(SalesData[Order Date])</f>
        <v>8</v>
      </c>
      <c r="N6215" t="str">
        <f>TEXT(SalesData[[#This Row],[Order Date]], "mmmm")</f>
        <v>August</v>
      </c>
      <c r="O6215" s="7">
        <f>IF(SalesData[Sales]=0,0,SalesData[Profit]/SalesData[Sales])</f>
        <v>0.17814110022310239</v>
      </c>
      <c r="P6215" s="8">
        <f t="shared" si="97"/>
        <v>6.1494069370040559E-5</v>
      </c>
      <c r="Q6215" t="str">
        <f>IF(SalesData[[#This Row],[Discount]]&gt;0, "Yes", "No")</f>
        <v>Yes</v>
      </c>
      <c r="R6215" t="str">
        <f>TEXT(SalesData[[#This Row],[Order Date]],"mmm-yyyy")</f>
        <v>Aug-2024</v>
      </c>
      <c r="S6215">
        <f>YEAR(SalesData[[#This Row],[Order Date]])*100 + MONTH(SalesData[[#This Row],[Order Date]])</f>
        <v>202408</v>
      </c>
    </row>
    <row r="6216" spans="1:19" x14ac:dyDescent="0.3">
      <c r="A6216" t="s">
        <v>1807</v>
      </c>
      <c r="B6216" s="3">
        <v>45516</v>
      </c>
      <c r="C6216" t="s">
        <v>1808</v>
      </c>
      <c r="D6216" t="s">
        <v>30</v>
      </c>
      <c r="E6216" t="s">
        <v>14</v>
      </c>
      <c r="F6216" t="s">
        <v>31</v>
      </c>
      <c r="G6216">
        <v>9</v>
      </c>
      <c r="H6216" s="5">
        <v>663.93</v>
      </c>
      <c r="I6216" s="5">
        <v>0.03</v>
      </c>
      <c r="J6216" s="5">
        <v>5796.1089000000002</v>
      </c>
      <c r="K6216" s="5">
        <v>1519.6236652527029</v>
      </c>
      <c r="L6216">
        <f>YEAR(SalesData[Order Date])</f>
        <v>2024</v>
      </c>
      <c r="M6216">
        <f>MONTH(SalesData[Order Date])</f>
        <v>8</v>
      </c>
      <c r="N6216" t="str">
        <f>TEXT(SalesData[[#This Row],[Order Date]], "mmmm")</f>
        <v>August</v>
      </c>
      <c r="O6216" s="7">
        <f>IF(SalesData[Sales]=0,0,SalesData[Profit]/SalesData[Sales])</f>
        <v>0.26217997133433829</v>
      </c>
      <c r="P6216" s="8">
        <f t="shared" si="97"/>
        <v>5.0206096024179258E-6</v>
      </c>
      <c r="Q6216" t="str">
        <f>IF(SalesData[[#This Row],[Discount]]&gt;0, "Yes", "No")</f>
        <v>Yes</v>
      </c>
      <c r="R6216" t="str">
        <f>TEXT(SalesData[[#This Row],[Order Date]],"mmm-yyyy")</f>
        <v>Aug-2024</v>
      </c>
      <c r="S6216">
        <f>YEAR(SalesData[[#This Row],[Order Date]])*100 + MONTH(SalesData[[#This Row],[Order Date]])</f>
        <v>202408</v>
      </c>
    </row>
    <row r="6217" spans="1:19" x14ac:dyDescent="0.3">
      <c r="A6217" t="s">
        <v>1817</v>
      </c>
      <c r="B6217" s="3">
        <v>45521</v>
      </c>
      <c r="C6217" t="s">
        <v>1818</v>
      </c>
      <c r="D6217" t="s">
        <v>23</v>
      </c>
      <c r="E6217" t="s">
        <v>26</v>
      </c>
      <c r="F6217" t="s">
        <v>39</v>
      </c>
      <c r="G6217">
        <v>6</v>
      </c>
      <c r="H6217" s="5">
        <v>62.08</v>
      </c>
      <c r="I6217" s="5">
        <v>0.1</v>
      </c>
      <c r="J6217" s="5">
        <v>335.23200000000003</v>
      </c>
      <c r="K6217" s="5">
        <v>72.643489981157387</v>
      </c>
      <c r="L6217">
        <f>YEAR(SalesData[Order Date])</f>
        <v>2024</v>
      </c>
      <c r="M6217">
        <f>MONTH(SalesData[Order Date])</f>
        <v>8</v>
      </c>
      <c r="N6217" t="str">
        <f>TEXT(SalesData[[#This Row],[Order Date]], "mmmm")</f>
        <v>August</v>
      </c>
      <c r="O6217" s="7">
        <f>IF(SalesData[Sales]=0,0,SalesData[Profit]/SalesData[Sales])</f>
        <v>0.21669616856731272</v>
      </c>
      <c r="P6217" s="8">
        <f t="shared" si="97"/>
        <v>2.6847079037800689E-4</v>
      </c>
      <c r="Q6217" t="str">
        <f>IF(SalesData[[#This Row],[Discount]]&gt;0, "Yes", "No")</f>
        <v>Yes</v>
      </c>
      <c r="R6217" t="str">
        <f>TEXT(SalesData[[#This Row],[Order Date]],"mmm-yyyy")</f>
        <v>Aug-2024</v>
      </c>
      <c r="S6217">
        <f>YEAR(SalesData[[#This Row],[Order Date]])*100 + MONTH(SalesData[[#This Row],[Order Date]])</f>
        <v>202408</v>
      </c>
    </row>
    <row r="6218" spans="1:19" x14ac:dyDescent="0.3">
      <c r="A6218" t="s">
        <v>1847</v>
      </c>
      <c r="B6218" s="3">
        <v>45531</v>
      </c>
      <c r="C6218" t="s">
        <v>1848</v>
      </c>
      <c r="D6218" t="s">
        <v>13</v>
      </c>
      <c r="E6218" t="s">
        <v>14</v>
      </c>
      <c r="F6218" t="s">
        <v>39</v>
      </c>
      <c r="G6218">
        <v>9</v>
      </c>
      <c r="H6218" s="5">
        <v>827.51</v>
      </c>
      <c r="I6218" s="5">
        <v>0.11</v>
      </c>
      <c r="J6218" s="5">
        <v>6628.3551000000007</v>
      </c>
      <c r="K6218" s="5">
        <v>602.42245294960628</v>
      </c>
      <c r="L6218">
        <f>YEAR(SalesData[Order Date])</f>
        <v>2024</v>
      </c>
      <c r="M6218">
        <f>MONTH(SalesData[Order Date])</f>
        <v>8</v>
      </c>
      <c r="N6218" t="str">
        <f>TEXT(SalesData[[#This Row],[Order Date]], "mmmm")</f>
        <v>August</v>
      </c>
      <c r="O6218" s="7">
        <f>IF(SalesData[Sales]=0,0,SalesData[Profit]/SalesData[Sales])</f>
        <v>9.0885663767411348E-2</v>
      </c>
      <c r="P6218" s="8">
        <f t="shared" si="97"/>
        <v>1.4769878578170924E-5</v>
      </c>
      <c r="Q6218" t="str">
        <f>IF(SalesData[[#This Row],[Discount]]&gt;0, "Yes", "No")</f>
        <v>Yes</v>
      </c>
      <c r="R6218" t="str">
        <f>TEXT(SalesData[[#This Row],[Order Date]],"mmm-yyyy")</f>
        <v>Aug-2024</v>
      </c>
      <c r="S6218">
        <f>YEAR(SalesData[[#This Row],[Order Date]])*100 + MONTH(SalesData[[#This Row],[Order Date]])</f>
        <v>202408</v>
      </c>
    </row>
    <row r="6219" spans="1:19" x14ac:dyDescent="0.3">
      <c r="A6219" t="s">
        <v>1867</v>
      </c>
      <c r="B6219" s="3">
        <v>45520</v>
      </c>
      <c r="C6219" t="s">
        <v>1868</v>
      </c>
      <c r="D6219" t="s">
        <v>30</v>
      </c>
      <c r="E6219" t="s">
        <v>14</v>
      </c>
      <c r="F6219" t="s">
        <v>62</v>
      </c>
      <c r="G6219">
        <v>2</v>
      </c>
      <c r="H6219" s="5">
        <v>595.69000000000005</v>
      </c>
      <c r="I6219" s="5">
        <v>0.27</v>
      </c>
      <c r="J6219" s="5">
        <v>869.70740000000001</v>
      </c>
      <c r="K6219" s="5">
        <v>158.2891285401879</v>
      </c>
      <c r="L6219">
        <f>YEAR(SalesData[Order Date])</f>
        <v>2024</v>
      </c>
      <c r="M6219">
        <f>MONTH(SalesData[Order Date])</f>
        <v>8</v>
      </c>
      <c r="N6219" t="str">
        <f>TEXT(SalesData[[#This Row],[Order Date]], "mmmm")</f>
        <v>August</v>
      </c>
      <c r="O6219" s="7">
        <f>IF(SalesData[Sales]=0,0,SalesData[Profit]/SalesData[Sales])</f>
        <v>0.18200273855343521</v>
      </c>
      <c r="P6219" s="8">
        <f t="shared" si="97"/>
        <v>2.2662794406486594E-4</v>
      </c>
      <c r="Q6219" t="str">
        <f>IF(SalesData[[#This Row],[Discount]]&gt;0, "Yes", "No")</f>
        <v>Yes</v>
      </c>
      <c r="R6219" t="str">
        <f>TEXT(SalesData[[#This Row],[Order Date]],"mmm-yyyy")</f>
        <v>Aug-2024</v>
      </c>
      <c r="S6219">
        <f>YEAR(SalesData[[#This Row],[Order Date]])*100 + MONTH(SalesData[[#This Row],[Order Date]])</f>
        <v>202408</v>
      </c>
    </row>
    <row r="6220" spans="1:19" x14ac:dyDescent="0.3">
      <c r="A6220" t="s">
        <v>1934</v>
      </c>
      <c r="B6220" s="3">
        <v>45535</v>
      </c>
      <c r="C6220" t="s">
        <v>1935</v>
      </c>
      <c r="D6220" t="s">
        <v>13</v>
      </c>
      <c r="E6220" t="s">
        <v>14</v>
      </c>
      <c r="F6220" t="s">
        <v>44</v>
      </c>
      <c r="G6220">
        <v>8</v>
      </c>
      <c r="H6220" s="5">
        <v>716.75</v>
      </c>
      <c r="I6220" s="5">
        <v>0.09</v>
      </c>
      <c r="J6220" s="5">
        <v>5217.9400000000014</v>
      </c>
      <c r="K6220" s="5">
        <v>532.69567398304787</v>
      </c>
      <c r="L6220">
        <f>YEAR(SalesData[Order Date])</f>
        <v>2024</v>
      </c>
      <c r="M6220">
        <f>MONTH(SalesData[Order Date])</f>
        <v>8</v>
      </c>
      <c r="N6220" t="str">
        <f>TEXT(SalesData[[#This Row],[Order Date]], "mmmm")</f>
        <v>August</v>
      </c>
      <c r="O6220" s="7">
        <f>IF(SalesData[Sales]=0,0,SalesData[Profit]/SalesData[Sales])</f>
        <v>0.10208926779208802</v>
      </c>
      <c r="P6220" s="8">
        <f t="shared" si="97"/>
        <v>1.5695849319846529E-5</v>
      </c>
      <c r="Q6220" t="str">
        <f>IF(SalesData[[#This Row],[Discount]]&gt;0, "Yes", "No")</f>
        <v>Yes</v>
      </c>
      <c r="R6220" t="str">
        <f>TEXT(SalesData[[#This Row],[Order Date]],"mmm-yyyy")</f>
        <v>Aug-2024</v>
      </c>
      <c r="S6220">
        <f>YEAR(SalesData[[#This Row],[Order Date]])*100 + MONTH(SalesData[[#This Row],[Order Date]])</f>
        <v>202408</v>
      </c>
    </row>
    <row r="6221" spans="1:19" x14ac:dyDescent="0.3">
      <c r="A6221" t="s">
        <v>1956</v>
      </c>
      <c r="B6221" s="3">
        <v>45524</v>
      </c>
      <c r="C6221" t="s">
        <v>1957</v>
      </c>
      <c r="D6221" t="s">
        <v>23</v>
      </c>
      <c r="E6221" t="s">
        <v>19</v>
      </c>
      <c r="F6221" t="s">
        <v>20</v>
      </c>
      <c r="G6221">
        <v>7</v>
      </c>
      <c r="H6221" s="5">
        <v>61.42</v>
      </c>
      <c r="I6221" s="5">
        <v>0.2</v>
      </c>
      <c r="J6221" s="5">
        <v>343.952</v>
      </c>
      <c r="K6221" s="5">
        <v>44.097763852314138</v>
      </c>
      <c r="L6221">
        <f>YEAR(SalesData[Order Date])</f>
        <v>2024</v>
      </c>
      <c r="M6221">
        <f>MONTH(SalesData[Order Date])</f>
        <v>8</v>
      </c>
      <c r="N6221" t="str">
        <f>TEXT(SalesData[[#This Row],[Order Date]], "mmmm")</f>
        <v>August</v>
      </c>
      <c r="O6221" s="7">
        <f>IF(SalesData[Sales]=0,0,SalesData[Profit]/SalesData[Sales])</f>
        <v>0.12820906362607032</v>
      </c>
      <c r="P6221" s="8">
        <f t="shared" si="97"/>
        <v>4.6518118807275437E-4</v>
      </c>
      <c r="Q6221" t="str">
        <f>IF(SalesData[[#This Row],[Discount]]&gt;0, "Yes", "No")</f>
        <v>Yes</v>
      </c>
      <c r="R6221" t="str">
        <f>TEXT(SalesData[[#This Row],[Order Date]],"mmm-yyyy")</f>
        <v>Aug-2024</v>
      </c>
      <c r="S6221">
        <f>YEAR(SalesData[[#This Row],[Order Date]])*100 + MONTH(SalesData[[#This Row],[Order Date]])</f>
        <v>202408</v>
      </c>
    </row>
    <row r="6222" spans="1:19" x14ac:dyDescent="0.3">
      <c r="A6222" t="s">
        <v>2022</v>
      </c>
      <c r="B6222" s="3">
        <v>45526</v>
      </c>
      <c r="C6222" t="s">
        <v>2023</v>
      </c>
      <c r="D6222" t="s">
        <v>13</v>
      </c>
      <c r="E6222" t="s">
        <v>14</v>
      </c>
      <c r="F6222" t="s">
        <v>20</v>
      </c>
      <c r="G6222">
        <v>9</v>
      </c>
      <c r="H6222" s="5">
        <v>860.18</v>
      </c>
      <c r="I6222" s="5">
        <v>0.27</v>
      </c>
      <c r="J6222" s="5">
        <v>5651.3825999999999</v>
      </c>
      <c r="K6222" s="5">
        <v>1590.122430887923</v>
      </c>
      <c r="L6222">
        <f>YEAR(SalesData[Order Date])</f>
        <v>2024</v>
      </c>
      <c r="M6222">
        <f>MONTH(SalesData[Order Date])</f>
        <v>8</v>
      </c>
      <c r="N6222" t="str">
        <f>TEXT(SalesData[[#This Row],[Order Date]], "mmmm")</f>
        <v>August</v>
      </c>
      <c r="O6222" s="7">
        <f>IF(SalesData[Sales]=0,0,SalesData[Profit]/SalesData[Sales])</f>
        <v>0.28136874521429905</v>
      </c>
      <c r="P6222" s="8">
        <f t="shared" si="97"/>
        <v>3.4876421214164482E-5</v>
      </c>
      <c r="Q6222" t="str">
        <f>IF(SalesData[[#This Row],[Discount]]&gt;0, "Yes", "No")</f>
        <v>Yes</v>
      </c>
      <c r="R6222" t="str">
        <f>TEXT(SalesData[[#This Row],[Order Date]],"mmm-yyyy")</f>
        <v>Aug-2024</v>
      </c>
      <c r="S6222">
        <f>YEAR(SalesData[[#This Row],[Order Date]])*100 + MONTH(SalesData[[#This Row],[Order Date]])</f>
        <v>202408</v>
      </c>
    </row>
    <row r="6223" spans="1:19" x14ac:dyDescent="0.3">
      <c r="A6223" t="s">
        <v>2082</v>
      </c>
      <c r="B6223" s="3">
        <v>45527</v>
      </c>
      <c r="C6223" t="s">
        <v>2083</v>
      </c>
      <c r="D6223" t="s">
        <v>13</v>
      </c>
      <c r="E6223" t="s">
        <v>14</v>
      </c>
      <c r="F6223" t="s">
        <v>91</v>
      </c>
      <c r="G6223">
        <v>5</v>
      </c>
      <c r="H6223" s="5">
        <v>833.53</v>
      </c>
      <c r="I6223" s="5">
        <v>0.01</v>
      </c>
      <c r="J6223" s="5">
        <v>4125.9734999999991</v>
      </c>
      <c r="K6223" s="5">
        <v>1235.414122103266</v>
      </c>
      <c r="L6223">
        <f>YEAR(SalesData[Order Date])</f>
        <v>2024</v>
      </c>
      <c r="M6223">
        <f>MONTH(SalesData[Order Date])</f>
        <v>8</v>
      </c>
      <c r="N6223" t="str">
        <f>TEXT(SalesData[[#This Row],[Order Date]], "mmmm")</f>
        <v>August</v>
      </c>
      <c r="O6223" s="7">
        <f>IF(SalesData[Sales]=0,0,SalesData[Profit]/SalesData[Sales])</f>
        <v>0.29942366864529457</v>
      </c>
      <c r="P6223" s="8">
        <f t="shared" si="97"/>
        <v>2.3994337336388616E-6</v>
      </c>
      <c r="Q6223" t="str">
        <f>IF(SalesData[[#This Row],[Discount]]&gt;0, "Yes", "No")</f>
        <v>Yes</v>
      </c>
      <c r="R6223" t="str">
        <f>TEXT(SalesData[[#This Row],[Order Date]],"mmm-yyyy")</f>
        <v>Aug-2024</v>
      </c>
      <c r="S6223">
        <f>YEAR(SalesData[[#This Row],[Order Date]])*100 + MONTH(SalesData[[#This Row],[Order Date]])</f>
        <v>202408</v>
      </c>
    </row>
    <row r="6224" spans="1:19" x14ac:dyDescent="0.3">
      <c r="A6224" t="s">
        <v>2143</v>
      </c>
      <c r="B6224" s="3">
        <v>45517</v>
      </c>
      <c r="C6224" t="s">
        <v>2144</v>
      </c>
      <c r="D6224" t="s">
        <v>23</v>
      </c>
      <c r="E6224" t="s">
        <v>26</v>
      </c>
      <c r="F6224" t="s">
        <v>62</v>
      </c>
      <c r="G6224">
        <v>5</v>
      </c>
      <c r="H6224" s="5">
        <v>477.71</v>
      </c>
      <c r="I6224" s="5">
        <v>0.3</v>
      </c>
      <c r="J6224" s="5">
        <v>1671.9849999999999</v>
      </c>
      <c r="K6224" s="5">
        <v>355.37932210823612</v>
      </c>
      <c r="L6224">
        <f>YEAR(SalesData[Order Date])</f>
        <v>2024</v>
      </c>
      <c r="M6224">
        <f>MONTH(SalesData[Order Date])</f>
        <v>8</v>
      </c>
      <c r="N6224" t="str">
        <f>TEXT(SalesData[[#This Row],[Order Date]], "mmmm")</f>
        <v>August</v>
      </c>
      <c r="O6224" s="7">
        <f>IF(SalesData[Sales]=0,0,SalesData[Profit]/SalesData[Sales])</f>
        <v>0.21254934829453384</v>
      </c>
      <c r="P6224" s="8">
        <f t="shared" si="97"/>
        <v>1.2559921291159911E-4</v>
      </c>
      <c r="Q6224" t="str">
        <f>IF(SalesData[[#This Row],[Discount]]&gt;0, "Yes", "No")</f>
        <v>Yes</v>
      </c>
      <c r="R6224" t="str">
        <f>TEXT(SalesData[[#This Row],[Order Date]],"mmm-yyyy")</f>
        <v>Aug-2024</v>
      </c>
      <c r="S6224">
        <f>YEAR(SalesData[[#This Row],[Order Date]])*100 + MONTH(SalesData[[#This Row],[Order Date]])</f>
        <v>202408</v>
      </c>
    </row>
    <row r="6225" spans="1:19" x14ac:dyDescent="0.3">
      <c r="A6225" t="s">
        <v>2159</v>
      </c>
      <c r="B6225" s="3">
        <v>45519</v>
      </c>
      <c r="C6225" t="s">
        <v>2160</v>
      </c>
      <c r="D6225" t="s">
        <v>30</v>
      </c>
      <c r="E6225" t="s">
        <v>14</v>
      </c>
      <c r="F6225" t="s">
        <v>91</v>
      </c>
      <c r="G6225">
        <v>9</v>
      </c>
      <c r="H6225" s="5">
        <v>34.299999999999997</v>
      </c>
      <c r="I6225" s="5">
        <v>0.04</v>
      </c>
      <c r="J6225" s="5">
        <v>296.35199999999998</v>
      </c>
      <c r="K6225" s="5">
        <v>83.923238884382585</v>
      </c>
      <c r="L6225">
        <f>YEAR(SalesData[Order Date])</f>
        <v>2024</v>
      </c>
      <c r="M6225">
        <f>MONTH(SalesData[Order Date])</f>
        <v>8</v>
      </c>
      <c r="N6225" t="str">
        <f>TEXT(SalesData[[#This Row],[Order Date]], "mmmm")</f>
        <v>August</v>
      </c>
      <c r="O6225" s="7">
        <f>IF(SalesData[Sales]=0,0,SalesData[Profit]/SalesData[Sales])</f>
        <v>0.28318769194870491</v>
      </c>
      <c r="P6225" s="8">
        <f t="shared" si="97"/>
        <v>1.2957563977972141E-4</v>
      </c>
      <c r="Q6225" t="str">
        <f>IF(SalesData[[#This Row],[Discount]]&gt;0, "Yes", "No")</f>
        <v>Yes</v>
      </c>
      <c r="R6225" t="str">
        <f>TEXT(SalesData[[#This Row],[Order Date]],"mmm-yyyy")</f>
        <v>Aug-2024</v>
      </c>
      <c r="S6225">
        <f>YEAR(SalesData[[#This Row],[Order Date]])*100 + MONTH(SalesData[[#This Row],[Order Date]])</f>
        <v>202408</v>
      </c>
    </row>
    <row r="6226" spans="1:19" x14ac:dyDescent="0.3">
      <c r="A6226" t="s">
        <v>2203</v>
      </c>
      <c r="B6226" s="3">
        <v>45506</v>
      </c>
      <c r="C6226" t="s">
        <v>2204</v>
      </c>
      <c r="D6226" t="s">
        <v>23</v>
      </c>
      <c r="E6226" t="s">
        <v>14</v>
      </c>
      <c r="F6226" t="s">
        <v>53</v>
      </c>
      <c r="G6226">
        <v>7</v>
      </c>
      <c r="H6226" s="5">
        <v>291.76</v>
      </c>
      <c r="I6226" s="5">
        <v>0.26</v>
      </c>
      <c r="J6226" s="5">
        <v>1511.3168000000001</v>
      </c>
      <c r="K6226" s="5">
        <v>228.33082035098329</v>
      </c>
      <c r="L6226">
        <f>YEAR(SalesData[Order Date])</f>
        <v>2024</v>
      </c>
      <c r="M6226">
        <f>MONTH(SalesData[Order Date])</f>
        <v>8</v>
      </c>
      <c r="N6226" t="str">
        <f>TEXT(SalesData[[#This Row],[Order Date]], "mmmm")</f>
        <v>August</v>
      </c>
      <c r="O6226" s="7">
        <f>IF(SalesData[Sales]=0,0,SalesData[Profit]/SalesData[Sales])</f>
        <v>0.15108071342221782</v>
      </c>
      <c r="P6226" s="8">
        <f t="shared" si="97"/>
        <v>1.2730620079125701E-4</v>
      </c>
      <c r="Q6226" t="str">
        <f>IF(SalesData[[#This Row],[Discount]]&gt;0, "Yes", "No")</f>
        <v>Yes</v>
      </c>
      <c r="R6226" t="str">
        <f>TEXT(SalesData[[#This Row],[Order Date]],"mmm-yyyy")</f>
        <v>Aug-2024</v>
      </c>
      <c r="S6226">
        <f>YEAR(SalesData[[#This Row],[Order Date]])*100 + MONTH(SalesData[[#This Row],[Order Date]])</f>
        <v>202408</v>
      </c>
    </row>
    <row r="6227" spans="1:19" x14ac:dyDescent="0.3">
      <c r="A6227" t="s">
        <v>2207</v>
      </c>
      <c r="B6227" s="3">
        <v>45516</v>
      </c>
      <c r="C6227" t="s">
        <v>2208</v>
      </c>
      <c r="D6227" t="s">
        <v>13</v>
      </c>
      <c r="E6227" t="s">
        <v>26</v>
      </c>
      <c r="F6227" t="s">
        <v>39</v>
      </c>
      <c r="G6227">
        <v>6</v>
      </c>
      <c r="H6227" s="5">
        <v>235.25</v>
      </c>
      <c r="I6227" s="5">
        <v>0.28000000000000003</v>
      </c>
      <c r="J6227" s="5">
        <v>1016.28</v>
      </c>
      <c r="K6227" s="5">
        <v>147.54967587678911</v>
      </c>
      <c r="L6227">
        <f>YEAR(SalesData[Order Date])</f>
        <v>2024</v>
      </c>
      <c r="M6227">
        <f>MONTH(SalesData[Order Date])</f>
        <v>8</v>
      </c>
      <c r="N6227" t="str">
        <f>TEXT(SalesData[[#This Row],[Order Date]], "mmmm")</f>
        <v>August</v>
      </c>
      <c r="O6227" s="7">
        <f>IF(SalesData[Sales]=0,0,SalesData[Profit]/SalesData[Sales])</f>
        <v>0.14518604703112245</v>
      </c>
      <c r="P6227" s="8">
        <f t="shared" si="97"/>
        <v>1.9837052780729723E-4</v>
      </c>
      <c r="Q6227" t="str">
        <f>IF(SalesData[[#This Row],[Discount]]&gt;0, "Yes", "No")</f>
        <v>Yes</v>
      </c>
      <c r="R6227" t="str">
        <f>TEXT(SalesData[[#This Row],[Order Date]],"mmm-yyyy")</f>
        <v>Aug-2024</v>
      </c>
      <c r="S6227">
        <f>YEAR(SalesData[[#This Row],[Order Date]])*100 + MONTH(SalesData[[#This Row],[Order Date]])</f>
        <v>202408</v>
      </c>
    </row>
    <row r="6228" spans="1:19" x14ac:dyDescent="0.3">
      <c r="A6228" t="s">
        <v>2211</v>
      </c>
      <c r="B6228" s="3">
        <v>45506</v>
      </c>
      <c r="C6228" t="s">
        <v>2212</v>
      </c>
      <c r="D6228" t="s">
        <v>18</v>
      </c>
      <c r="E6228" t="s">
        <v>26</v>
      </c>
      <c r="F6228" t="s">
        <v>62</v>
      </c>
      <c r="G6228">
        <v>2</v>
      </c>
      <c r="H6228" s="5">
        <v>633.23</v>
      </c>
      <c r="I6228" s="5">
        <v>0.27</v>
      </c>
      <c r="J6228" s="5">
        <v>924.51580000000001</v>
      </c>
      <c r="K6228" s="5">
        <v>56.455973509343103</v>
      </c>
      <c r="L6228">
        <f>YEAR(SalesData[Order Date])</f>
        <v>2024</v>
      </c>
      <c r="M6228">
        <f>MONTH(SalesData[Order Date])</f>
        <v>8</v>
      </c>
      <c r="N6228" t="str">
        <f>TEXT(SalesData[[#This Row],[Order Date]], "mmmm")</f>
        <v>August</v>
      </c>
      <c r="O6228" s="7">
        <f>IF(SalesData[Sales]=0,0,SalesData[Profit]/SalesData[Sales])</f>
        <v>6.106545016249923E-2</v>
      </c>
      <c r="P6228" s="8">
        <f t="shared" si="97"/>
        <v>2.1319267880548932E-4</v>
      </c>
      <c r="Q6228" t="str">
        <f>IF(SalesData[[#This Row],[Discount]]&gt;0, "Yes", "No")</f>
        <v>Yes</v>
      </c>
      <c r="R6228" t="str">
        <f>TEXT(SalesData[[#This Row],[Order Date]],"mmm-yyyy")</f>
        <v>Aug-2024</v>
      </c>
      <c r="S6228">
        <f>YEAR(SalesData[[#This Row],[Order Date]])*100 + MONTH(SalesData[[#This Row],[Order Date]])</f>
        <v>202408</v>
      </c>
    </row>
    <row r="6229" spans="1:19" x14ac:dyDescent="0.3">
      <c r="A6229" t="s">
        <v>2235</v>
      </c>
      <c r="B6229" s="3">
        <v>45517</v>
      </c>
      <c r="C6229" t="s">
        <v>2236</v>
      </c>
      <c r="D6229" t="s">
        <v>18</v>
      </c>
      <c r="E6229" t="s">
        <v>19</v>
      </c>
      <c r="F6229" t="s">
        <v>91</v>
      </c>
      <c r="G6229">
        <v>7</v>
      </c>
      <c r="H6229" s="5">
        <v>638.70000000000005</v>
      </c>
      <c r="I6229" s="5">
        <v>0.08</v>
      </c>
      <c r="J6229" s="5">
        <v>4113.228000000001</v>
      </c>
      <c r="K6229" s="5">
        <v>710.89779969819892</v>
      </c>
      <c r="L6229">
        <f>YEAR(SalesData[Order Date])</f>
        <v>2024</v>
      </c>
      <c r="M6229">
        <f>MONTH(SalesData[Order Date])</f>
        <v>8</v>
      </c>
      <c r="N6229" t="str">
        <f>TEXT(SalesData[[#This Row],[Order Date]], "mmmm")</f>
        <v>August</v>
      </c>
      <c r="O6229" s="7">
        <f>IF(SalesData[Sales]=0,0,SalesData[Profit]/SalesData[Sales])</f>
        <v>0.17283209189916016</v>
      </c>
      <c r="P6229" s="8">
        <f t="shared" si="97"/>
        <v>1.7893489006687688E-5</v>
      </c>
      <c r="Q6229" t="str">
        <f>IF(SalesData[[#This Row],[Discount]]&gt;0, "Yes", "No")</f>
        <v>Yes</v>
      </c>
      <c r="R6229" t="str">
        <f>TEXT(SalesData[[#This Row],[Order Date]],"mmm-yyyy")</f>
        <v>Aug-2024</v>
      </c>
      <c r="S6229">
        <f>YEAR(SalesData[[#This Row],[Order Date]])*100 + MONTH(SalesData[[#This Row],[Order Date]])</f>
        <v>202408</v>
      </c>
    </row>
    <row r="6230" spans="1:19" x14ac:dyDescent="0.3">
      <c r="A6230" t="s">
        <v>2249</v>
      </c>
      <c r="B6230" s="3">
        <v>45531</v>
      </c>
      <c r="C6230" t="s">
        <v>2250</v>
      </c>
      <c r="D6230" t="s">
        <v>30</v>
      </c>
      <c r="E6230" t="s">
        <v>14</v>
      </c>
      <c r="F6230" t="s">
        <v>44</v>
      </c>
      <c r="G6230">
        <v>3</v>
      </c>
      <c r="H6230" s="5">
        <v>475.91</v>
      </c>
      <c r="I6230" s="5">
        <v>0.28000000000000003</v>
      </c>
      <c r="J6230" s="5">
        <v>1027.9656</v>
      </c>
      <c r="K6230" s="5">
        <v>111.9386372573606</v>
      </c>
      <c r="L6230">
        <f>YEAR(SalesData[Order Date])</f>
        <v>2024</v>
      </c>
      <c r="M6230">
        <f>MONTH(SalesData[Order Date])</f>
        <v>8</v>
      </c>
      <c r="N6230" t="str">
        <f>TEXT(SalesData[[#This Row],[Order Date]], "mmmm")</f>
        <v>August</v>
      </c>
      <c r="O6230" s="7">
        <f>IF(SalesData[Sales]=0,0,SalesData[Profit]/SalesData[Sales])</f>
        <v>0.10889336886113757</v>
      </c>
      <c r="P6230" s="8">
        <f t="shared" si="97"/>
        <v>1.9611551203658958E-4</v>
      </c>
      <c r="Q6230" t="str">
        <f>IF(SalesData[[#This Row],[Discount]]&gt;0, "Yes", "No")</f>
        <v>Yes</v>
      </c>
      <c r="R6230" t="str">
        <f>TEXT(SalesData[[#This Row],[Order Date]],"mmm-yyyy")</f>
        <v>Aug-2024</v>
      </c>
      <c r="S6230">
        <f>YEAR(SalesData[[#This Row],[Order Date]])*100 + MONTH(SalesData[[#This Row],[Order Date]])</f>
        <v>202408</v>
      </c>
    </row>
    <row r="6231" spans="1:19" x14ac:dyDescent="0.3">
      <c r="A6231" t="s">
        <v>2309</v>
      </c>
      <c r="B6231" s="3">
        <v>45529</v>
      </c>
      <c r="C6231" t="s">
        <v>2310</v>
      </c>
      <c r="D6231" t="s">
        <v>30</v>
      </c>
      <c r="E6231" t="s">
        <v>19</v>
      </c>
      <c r="F6231" t="s">
        <v>44</v>
      </c>
      <c r="G6231">
        <v>2</v>
      </c>
      <c r="H6231" s="5">
        <v>366.72</v>
      </c>
      <c r="I6231" s="5">
        <v>0</v>
      </c>
      <c r="J6231" s="5">
        <v>733.44</v>
      </c>
      <c r="K6231" s="5">
        <v>197.63876502382061</v>
      </c>
      <c r="L6231">
        <f>YEAR(SalesData[Order Date])</f>
        <v>2024</v>
      </c>
      <c r="M6231">
        <f>MONTH(SalesData[Order Date])</f>
        <v>8</v>
      </c>
      <c r="N6231" t="str">
        <f>TEXT(SalesData[[#This Row],[Order Date]], "mmmm")</f>
        <v>August</v>
      </c>
      <c r="O6231" s="7">
        <f>IF(SalesData[Sales]=0,0,SalesData[Profit]/SalesData[Sales])</f>
        <v>0.26946821147444999</v>
      </c>
      <c r="P6231" s="8">
        <f t="shared" si="97"/>
        <v>0</v>
      </c>
      <c r="Q6231" t="str">
        <f>IF(SalesData[[#This Row],[Discount]]&gt;0, "Yes", "No")</f>
        <v>No</v>
      </c>
      <c r="R6231" t="str">
        <f>TEXT(SalesData[[#This Row],[Order Date]],"mmm-yyyy")</f>
        <v>Aug-2024</v>
      </c>
      <c r="S6231">
        <f>YEAR(SalesData[[#This Row],[Order Date]])*100 + MONTH(SalesData[[#This Row],[Order Date]])</f>
        <v>202408</v>
      </c>
    </row>
    <row r="6232" spans="1:19" x14ac:dyDescent="0.3">
      <c r="A6232" t="s">
        <v>2323</v>
      </c>
      <c r="B6232" s="3">
        <v>45535</v>
      </c>
      <c r="C6232" t="s">
        <v>2324</v>
      </c>
      <c r="D6232" t="s">
        <v>18</v>
      </c>
      <c r="E6232" t="s">
        <v>26</v>
      </c>
      <c r="F6232" t="s">
        <v>20</v>
      </c>
      <c r="G6232">
        <v>1</v>
      </c>
      <c r="H6232" s="5">
        <v>796.16</v>
      </c>
      <c r="I6232" s="5">
        <v>0.27</v>
      </c>
      <c r="J6232" s="5">
        <v>581.19679999999994</v>
      </c>
      <c r="K6232" s="5">
        <v>79.061118203018694</v>
      </c>
      <c r="L6232">
        <f>YEAR(SalesData[Order Date])</f>
        <v>2024</v>
      </c>
      <c r="M6232">
        <f>MONTH(SalesData[Order Date])</f>
        <v>8</v>
      </c>
      <c r="N6232" t="str">
        <f>TEXT(SalesData[[#This Row],[Order Date]], "mmmm")</f>
        <v>August</v>
      </c>
      <c r="O6232" s="7">
        <f>IF(SalesData[Sales]=0,0,SalesData[Profit]/SalesData[Sales])</f>
        <v>0.13603157863742316</v>
      </c>
      <c r="P6232" s="8">
        <f t="shared" si="97"/>
        <v>3.3912781350482318E-4</v>
      </c>
      <c r="Q6232" t="str">
        <f>IF(SalesData[[#This Row],[Discount]]&gt;0, "Yes", "No")</f>
        <v>Yes</v>
      </c>
      <c r="R6232" t="str">
        <f>TEXT(SalesData[[#This Row],[Order Date]],"mmm-yyyy")</f>
        <v>Aug-2024</v>
      </c>
      <c r="S6232">
        <f>YEAR(SalesData[[#This Row],[Order Date]])*100 + MONTH(SalesData[[#This Row],[Order Date]])</f>
        <v>202408</v>
      </c>
    </row>
    <row r="6233" spans="1:19" x14ac:dyDescent="0.3">
      <c r="A6233" t="s">
        <v>2418</v>
      </c>
      <c r="B6233" s="3">
        <v>45512</v>
      </c>
      <c r="C6233" t="s">
        <v>2419</v>
      </c>
      <c r="D6233" t="s">
        <v>23</v>
      </c>
      <c r="E6233" t="s">
        <v>19</v>
      </c>
      <c r="F6233" t="s">
        <v>39</v>
      </c>
      <c r="G6233">
        <v>8</v>
      </c>
      <c r="H6233" s="5">
        <v>815.72</v>
      </c>
      <c r="I6233" s="5">
        <v>0.22</v>
      </c>
      <c r="J6233" s="5">
        <v>5090.0928000000004</v>
      </c>
      <c r="K6233" s="5">
        <v>799.0997787575227</v>
      </c>
      <c r="L6233">
        <f>YEAR(SalesData[Order Date])</f>
        <v>2024</v>
      </c>
      <c r="M6233">
        <f>MONTH(SalesData[Order Date])</f>
        <v>8</v>
      </c>
      <c r="N6233" t="str">
        <f>TEXT(SalesData[[#This Row],[Order Date]], "mmmm")</f>
        <v>August</v>
      </c>
      <c r="O6233" s="7">
        <f>IF(SalesData[Sales]=0,0,SalesData[Profit]/SalesData[Sales])</f>
        <v>0.15699120038784414</v>
      </c>
      <c r="P6233" s="8">
        <f t="shared" si="97"/>
        <v>3.3712548423478646E-5</v>
      </c>
      <c r="Q6233" t="str">
        <f>IF(SalesData[[#This Row],[Discount]]&gt;0, "Yes", "No")</f>
        <v>Yes</v>
      </c>
      <c r="R6233" t="str">
        <f>TEXT(SalesData[[#This Row],[Order Date]],"mmm-yyyy")</f>
        <v>Aug-2024</v>
      </c>
      <c r="S6233">
        <f>YEAR(SalesData[[#This Row],[Order Date]])*100 + MONTH(SalesData[[#This Row],[Order Date]])</f>
        <v>202408</v>
      </c>
    </row>
    <row r="6234" spans="1:19" x14ac:dyDescent="0.3">
      <c r="A6234" t="s">
        <v>2450</v>
      </c>
      <c r="B6234" s="3">
        <v>45510</v>
      </c>
      <c r="C6234" t="s">
        <v>2451</v>
      </c>
      <c r="D6234" t="s">
        <v>13</v>
      </c>
      <c r="E6234" t="s">
        <v>26</v>
      </c>
      <c r="F6234" t="s">
        <v>34</v>
      </c>
      <c r="G6234">
        <v>7</v>
      </c>
      <c r="H6234" s="5">
        <v>680.5</v>
      </c>
      <c r="I6234" s="5">
        <v>0.05</v>
      </c>
      <c r="J6234" s="5">
        <v>4525.3249999999998</v>
      </c>
      <c r="K6234" s="5">
        <v>928.43383618203154</v>
      </c>
      <c r="L6234">
        <f>YEAR(SalesData[Order Date])</f>
        <v>2024</v>
      </c>
      <c r="M6234">
        <f>MONTH(SalesData[Order Date])</f>
        <v>8</v>
      </c>
      <c r="N6234" t="str">
        <f>TEXT(SalesData[[#This Row],[Order Date]], "mmmm")</f>
        <v>August</v>
      </c>
      <c r="O6234" s="7">
        <f>IF(SalesData[Sales]=0,0,SalesData[Profit]/SalesData[Sales])</f>
        <v>0.20516401279069052</v>
      </c>
      <c r="P6234" s="8">
        <f t="shared" si="97"/>
        <v>1.0496483677967882E-5</v>
      </c>
      <c r="Q6234" t="str">
        <f>IF(SalesData[[#This Row],[Discount]]&gt;0, "Yes", "No")</f>
        <v>Yes</v>
      </c>
      <c r="R6234" t="str">
        <f>TEXT(SalesData[[#This Row],[Order Date]],"mmm-yyyy")</f>
        <v>Aug-2024</v>
      </c>
      <c r="S6234">
        <f>YEAR(SalesData[[#This Row],[Order Date]])*100 + MONTH(SalesData[[#This Row],[Order Date]])</f>
        <v>202408</v>
      </c>
    </row>
    <row r="6235" spans="1:19" x14ac:dyDescent="0.3">
      <c r="A6235" t="s">
        <v>2496</v>
      </c>
      <c r="B6235" s="3">
        <v>45507</v>
      </c>
      <c r="C6235" t="s">
        <v>2497</v>
      </c>
      <c r="D6235" t="s">
        <v>18</v>
      </c>
      <c r="E6235" t="s">
        <v>14</v>
      </c>
      <c r="F6235" t="s">
        <v>44</v>
      </c>
      <c r="G6235">
        <v>5</v>
      </c>
      <c r="H6235" s="5">
        <v>639.80999999999995</v>
      </c>
      <c r="I6235" s="5">
        <v>0.22</v>
      </c>
      <c r="J6235" s="5">
        <v>2495.259</v>
      </c>
      <c r="K6235" s="5">
        <v>641.64278678549181</v>
      </c>
      <c r="L6235">
        <f>YEAR(SalesData[Order Date])</f>
        <v>2024</v>
      </c>
      <c r="M6235">
        <f>MONTH(SalesData[Order Date])</f>
        <v>8</v>
      </c>
      <c r="N6235" t="str">
        <f>TEXT(SalesData[[#This Row],[Order Date]], "mmmm")</f>
        <v>August</v>
      </c>
      <c r="O6235" s="7">
        <f>IF(SalesData[Sales]=0,0,SalesData[Profit]/SalesData[Sales])</f>
        <v>0.25714476404473113</v>
      </c>
      <c r="P6235" s="8">
        <f t="shared" si="97"/>
        <v>6.8770416217314527E-5</v>
      </c>
      <c r="Q6235" t="str">
        <f>IF(SalesData[[#This Row],[Discount]]&gt;0, "Yes", "No")</f>
        <v>Yes</v>
      </c>
      <c r="R6235" t="str">
        <f>TEXT(SalesData[[#This Row],[Order Date]],"mmm-yyyy")</f>
        <v>Aug-2024</v>
      </c>
      <c r="S6235">
        <f>YEAR(SalesData[[#This Row],[Order Date]])*100 + MONTH(SalesData[[#This Row],[Order Date]])</f>
        <v>202408</v>
      </c>
    </row>
    <row r="6236" spans="1:19" x14ac:dyDescent="0.3">
      <c r="A6236" t="s">
        <v>2500</v>
      </c>
      <c r="B6236" s="3">
        <v>45528</v>
      </c>
      <c r="C6236" t="s">
        <v>2501</v>
      </c>
      <c r="D6236" t="s">
        <v>23</v>
      </c>
      <c r="E6236" t="s">
        <v>26</v>
      </c>
      <c r="F6236" t="s">
        <v>15</v>
      </c>
      <c r="G6236">
        <v>2</v>
      </c>
      <c r="H6236" s="5">
        <v>809.63</v>
      </c>
      <c r="I6236" s="5">
        <v>0.13</v>
      </c>
      <c r="J6236" s="5">
        <v>1408.7562</v>
      </c>
      <c r="K6236" s="5">
        <v>158.7567355494937</v>
      </c>
      <c r="L6236">
        <f>YEAR(SalesData[Order Date])</f>
        <v>2024</v>
      </c>
      <c r="M6236">
        <f>MONTH(SalesData[Order Date])</f>
        <v>8</v>
      </c>
      <c r="N6236" t="str">
        <f>TEXT(SalesData[[#This Row],[Order Date]], "mmmm")</f>
        <v>August</v>
      </c>
      <c r="O6236" s="7">
        <f>IF(SalesData[Sales]=0,0,SalesData[Profit]/SalesData[Sales])</f>
        <v>0.11269283893798919</v>
      </c>
      <c r="P6236" s="8">
        <f t="shared" si="97"/>
        <v>8.0283586329557948E-5</v>
      </c>
      <c r="Q6236" t="str">
        <f>IF(SalesData[[#This Row],[Discount]]&gt;0, "Yes", "No")</f>
        <v>Yes</v>
      </c>
      <c r="R6236" t="str">
        <f>TEXT(SalesData[[#This Row],[Order Date]],"mmm-yyyy")</f>
        <v>Aug-2024</v>
      </c>
      <c r="S6236">
        <f>YEAR(SalesData[[#This Row],[Order Date]])*100 + MONTH(SalesData[[#This Row],[Order Date]])</f>
        <v>202408</v>
      </c>
    </row>
    <row r="6237" spans="1:19" x14ac:dyDescent="0.3">
      <c r="A6237" t="s">
        <v>2530</v>
      </c>
      <c r="B6237" s="3">
        <v>45519</v>
      </c>
      <c r="C6237" t="s">
        <v>2531</v>
      </c>
      <c r="D6237" t="s">
        <v>18</v>
      </c>
      <c r="E6237" t="s">
        <v>14</v>
      </c>
      <c r="F6237" t="s">
        <v>15</v>
      </c>
      <c r="G6237">
        <v>4</v>
      </c>
      <c r="H6237" s="5">
        <v>860.05</v>
      </c>
      <c r="I6237" s="5">
        <v>0.05</v>
      </c>
      <c r="J6237" s="5">
        <v>3268.19</v>
      </c>
      <c r="K6237" s="5">
        <v>480.09126300945491</v>
      </c>
      <c r="L6237">
        <f>YEAR(SalesData[Order Date])</f>
        <v>2024</v>
      </c>
      <c r="M6237">
        <f>MONTH(SalesData[Order Date])</f>
        <v>8</v>
      </c>
      <c r="N6237" t="str">
        <f>TEXT(SalesData[[#This Row],[Order Date]], "mmmm")</f>
        <v>August</v>
      </c>
      <c r="O6237" s="7">
        <f>IF(SalesData[Sales]=0,0,SalesData[Profit]/SalesData[Sales])</f>
        <v>0.1468982106332419</v>
      </c>
      <c r="P6237" s="8">
        <f t="shared" si="97"/>
        <v>1.4534038718679149E-5</v>
      </c>
      <c r="Q6237" t="str">
        <f>IF(SalesData[[#This Row],[Discount]]&gt;0, "Yes", "No")</f>
        <v>Yes</v>
      </c>
      <c r="R6237" t="str">
        <f>TEXT(SalesData[[#This Row],[Order Date]],"mmm-yyyy")</f>
        <v>Aug-2024</v>
      </c>
      <c r="S6237">
        <f>YEAR(SalesData[[#This Row],[Order Date]])*100 + MONTH(SalesData[[#This Row],[Order Date]])</f>
        <v>202408</v>
      </c>
    </row>
    <row r="6238" spans="1:19" x14ac:dyDescent="0.3">
      <c r="A6238" t="s">
        <v>2542</v>
      </c>
      <c r="B6238" s="3">
        <v>45535</v>
      </c>
      <c r="C6238" t="s">
        <v>2543</v>
      </c>
      <c r="D6238" t="s">
        <v>18</v>
      </c>
      <c r="E6238" t="s">
        <v>19</v>
      </c>
      <c r="F6238" t="s">
        <v>53</v>
      </c>
      <c r="G6238">
        <v>4</v>
      </c>
      <c r="H6238" s="5">
        <v>591.07000000000005</v>
      </c>
      <c r="I6238" s="5">
        <v>0.28999999999999998</v>
      </c>
      <c r="J6238" s="5">
        <v>1678.6387999999999</v>
      </c>
      <c r="K6238" s="5">
        <v>412.22576972142713</v>
      </c>
      <c r="L6238">
        <f>YEAR(SalesData[Order Date])</f>
        <v>2024</v>
      </c>
      <c r="M6238">
        <f>MONTH(SalesData[Order Date])</f>
        <v>8</v>
      </c>
      <c r="N6238" t="str">
        <f>TEXT(SalesData[[#This Row],[Order Date]], "mmmm")</f>
        <v>August</v>
      </c>
      <c r="O6238" s="7">
        <f>IF(SalesData[Sales]=0,0,SalesData[Profit]/SalesData[Sales])</f>
        <v>0.24557145332362576</v>
      </c>
      <c r="P6238" s="8">
        <f t="shared" si="97"/>
        <v>1.2265890672847547E-4</v>
      </c>
      <c r="Q6238" t="str">
        <f>IF(SalesData[[#This Row],[Discount]]&gt;0, "Yes", "No")</f>
        <v>Yes</v>
      </c>
      <c r="R6238" t="str">
        <f>TEXT(SalesData[[#This Row],[Order Date]],"mmm-yyyy")</f>
        <v>Aug-2024</v>
      </c>
      <c r="S6238">
        <f>YEAR(SalesData[[#This Row],[Order Date]])*100 + MONTH(SalesData[[#This Row],[Order Date]])</f>
        <v>202408</v>
      </c>
    </row>
    <row r="6239" spans="1:19" x14ac:dyDescent="0.3">
      <c r="A6239" t="s">
        <v>2590</v>
      </c>
      <c r="B6239" s="3">
        <v>45522</v>
      </c>
      <c r="C6239" t="s">
        <v>2591</v>
      </c>
      <c r="D6239" t="s">
        <v>18</v>
      </c>
      <c r="E6239" t="s">
        <v>26</v>
      </c>
      <c r="F6239" t="s">
        <v>44</v>
      </c>
      <c r="G6239">
        <v>3</v>
      </c>
      <c r="H6239" s="5">
        <v>612.77</v>
      </c>
      <c r="I6239" s="5">
        <v>0.19</v>
      </c>
      <c r="J6239" s="5">
        <v>1489.0310999999999</v>
      </c>
      <c r="K6239" s="5">
        <v>249.9147433741073</v>
      </c>
      <c r="L6239">
        <f>YEAR(SalesData[Order Date])</f>
        <v>2024</v>
      </c>
      <c r="M6239">
        <f>MONTH(SalesData[Order Date])</f>
        <v>8</v>
      </c>
      <c r="N6239" t="str">
        <f>TEXT(SalesData[[#This Row],[Order Date]], "mmmm")</f>
        <v>August</v>
      </c>
      <c r="O6239" s="7">
        <f>IF(SalesData[Sales]=0,0,SalesData[Profit]/SalesData[Sales])</f>
        <v>0.1678371548949564</v>
      </c>
      <c r="P6239" s="8">
        <f t="shared" si="97"/>
        <v>1.0335579962030343E-4</v>
      </c>
      <c r="Q6239" t="str">
        <f>IF(SalesData[[#This Row],[Discount]]&gt;0, "Yes", "No")</f>
        <v>Yes</v>
      </c>
      <c r="R6239" t="str">
        <f>TEXT(SalesData[[#This Row],[Order Date]],"mmm-yyyy")</f>
        <v>Aug-2024</v>
      </c>
      <c r="S6239">
        <f>YEAR(SalesData[[#This Row],[Order Date]])*100 + MONTH(SalesData[[#This Row],[Order Date]])</f>
        <v>202408</v>
      </c>
    </row>
    <row r="6240" spans="1:19" x14ac:dyDescent="0.3">
      <c r="A6240" t="s">
        <v>2610</v>
      </c>
      <c r="B6240" s="3">
        <v>45524</v>
      </c>
      <c r="C6240" t="s">
        <v>2611</v>
      </c>
      <c r="D6240" t="s">
        <v>30</v>
      </c>
      <c r="E6240" t="s">
        <v>14</v>
      </c>
      <c r="F6240" t="s">
        <v>91</v>
      </c>
      <c r="G6240">
        <v>7</v>
      </c>
      <c r="H6240" s="5">
        <v>402.16</v>
      </c>
      <c r="I6240" s="5">
        <v>0.01</v>
      </c>
      <c r="J6240" s="5">
        <v>2786.9688000000001</v>
      </c>
      <c r="K6240" s="5">
        <v>418.32798977856538</v>
      </c>
      <c r="L6240">
        <f>YEAR(SalesData[Order Date])</f>
        <v>2024</v>
      </c>
      <c r="M6240">
        <f>MONTH(SalesData[Order Date])</f>
        <v>8</v>
      </c>
      <c r="N6240" t="str">
        <f>TEXT(SalesData[[#This Row],[Order Date]], "mmmm")</f>
        <v>August</v>
      </c>
      <c r="O6240" s="7">
        <f>IF(SalesData[Sales]=0,0,SalesData[Profit]/SalesData[Sales])</f>
        <v>0.15010142552674624</v>
      </c>
      <c r="P6240" s="8">
        <f t="shared" si="97"/>
        <v>3.5522464406490661E-6</v>
      </c>
      <c r="Q6240" t="str">
        <f>IF(SalesData[[#This Row],[Discount]]&gt;0, "Yes", "No")</f>
        <v>Yes</v>
      </c>
      <c r="R6240" t="str">
        <f>TEXT(SalesData[[#This Row],[Order Date]],"mmm-yyyy")</f>
        <v>Aug-2024</v>
      </c>
      <c r="S6240">
        <f>YEAR(SalesData[[#This Row],[Order Date]])*100 + MONTH(SalesData[[#This Row],[Order Date]])</f>
        <v>202408</v>
      </c>
    </row>
    <row r="6241" spans="1:19" x14ac:dyDescent="0.3">
      <c r="A6241" t="s">
        <v>2636</v>
      </c>
      <c r="B6241" s="3">
        <v>45525</v>
      </c>
      <c r="C6241" t="s">
        <v>2637</v>
      </c>
      <c r="D6241" t="s">
        <v>30</v>
      </c>
      <c r="E6241" t="s">
        <v>19</v>
      </c>
      <c r="F6241" t="s">
        <v>39</v>
      </c>
      <c r="G6241">
        <v>1</v>
      </c>
      <c r="H6241" s="5">
        <v>731.71</v>
      </c>
      <c r="I6241" s="5">
        <v>7.0000000000000007E-2</v>
      </c>
      <c r="J6241" s="5">
        <v>680.49029999999993</v>
      </c>
      <c r="K6241" s="5">
        <v>49.538217872762317</v>
      </c>
      <c r="L6241">
        <f>YEAR(SalesData[Order Date])</f>
        <v>2024</v>
      </c>
      <c r="M6241">
        <f>MONTH(SalesData[Order Date])</f>
        <v>8</v>
      </c>
      <c r="N6241" t="str">
        <f>TEXT(SalesData[[#This Row],[Order Date]], "mmmm")</f>
        <v>August</v>
      </c>
      <c r="O6241" s="7">
        <f>IF(SalesData[Sales]=0,0,SalesData[Profit]/SalesData[Sales])</f>
        <v>7.2797831023840201E-2</v>
      </c>
      <c r="P6241" s="8">
        <f t="shared" si="97"/>
        <v>9.5666315890175076E-5</v>
      </c>
      <c r="Q6241" t="str">
        <f>IF(SalesData[[#This Row],[Discount]]&gt;0, "Yes", "No")</f>
        <v>Yes</v>
      </c>
      <c r="R6241" t="str">
        <f>TEXT(SalesData[[#This Row],[Order Date]],"mmm-yyyy")</f>
        <v>Aug-2024</v>
      </c>
      <c r="S6241">
        <f>YEAR(SalesData[[#This Row],[Order Date]])*100 + MONTH(SalesData[[#This Row],[Order Date]])</f>
        <v>202408</v>
      </c>
    </row>
    <row r="6242" spans="1:19" x14ac:dyDescent="0.3">
      <c r="A6242" t="s">
        <v>2652</v>
      </c>
      <c r="B6242" s="3">
        <v>45530</v>
      </c>
      <c r="C6242" t="s">
        <v>2653</v>
      </c>
      <c r="D6242" t="s">
        <v>13</v>
      </c>
      <c r="E6242" t="s">
        <v>19</v>
      </c>
      <c r="F6242" t="s">
        <v>20</v>
      </c>
      <c r="G6242">
        <v>3</v>
      </c>
      <c r="H6242" s="5">
        <v>156.71</v>
      </c>
      <c r="I6242" s="5">
        <v>0.1</v>
      </c>
      <c r="J6242" s="5">
        <v>423.11700000000002</v>
      </c>
      <c r="K6242" s="5">
        <v>106.36427271714361</v>
      </c>
      <c r="L6242">
        <f>YEAR(SalesData[Order Date])</f>
        <v>2024</v>
      </c>
      <c r="M6242">
        <f>MONTH(SalesData[Order Date])</f>
        <v>8</v>
      </c>
      <c r="N6242" t="str">
        <f>TEXT(SalesData[[#This Row],[Order Date]], "mmmm")</f>
        <v>August</v>
      </c>
      <c r="O6242" s="7">
        <f>IF(SalesData[Sales]=0,0,SalesData[Profit]/SalesData[Sales])</f>
        <v>0.25138264999313098</v>
      </c>
      <c r="P6242" s="8">
        <f t="shared" si="97"/>
        <v>2.1270712356156809E-4</v>
      </c>
      <c r="Q6242" t="str">
        <f>IF(SalesData[[#This Row],[Discount]]&gt;0, "Yes", "No")</f>
        <v>Yes</v>
      </c>
      <c r="R6242" t="str">
        <f>TEXT(SalesData[[#This Row],[Order Date]],"mmm-yyyy")</f>
        <v>Aug-2024</v>
      </c>
      <c r="S6242">
        <f>YEAR(SalesData[[#This Row],[Order Date]])*100 + MONTH(SalesData[[#This Row],[Order Date]])</f>
        <v>202408</v>
      </c>
    </row>
    <row r="6243" spans="1:19" x14ac:dyDescent="0.3">
      <c r="A6243" t="s">
        <v>2654</v>
      </c>
      <c r="B6243" s="3">
        <v>45523</v>
      </c>
      <c r="C6243" t="s">
        <v>2655</v>
      </c>
      <c r="D6243" t="s">
        <v>23</v>
      </c>
      <c r="E6243" t="s">
        <v>14</v>
      </c>
      <c r="F6243" t="s">
        <v>44</v>
      </c>
      <c r="G6243">
        <v>8</v>
      </c>
      <c r="H6243" s="5">
        <v>658.21</v>
      </c>
      <c r="I6243" s="5">
        <v>0</v>
      </c>
      <c r="J6243" s="5">
        <v>5265.68</v>
      </c>
      <c r="K6243" s="5">
        <v>485.81129011427851</v>
      </c>
      <c r="L6243">
        <f>YEAR(SalesData[Order Date])</f>
        <v>2024</v>
      </c>
      <c r="M6243">
        <f>MONTH(SalesData[Order Date])</f>
        <v>8</v>
      </c>
      <c r="N6243" t="str">
        <f>TEXT(SalesData[[#This Row],[Order Date]], "mmmm")</f>
        <v>August</v>
      </c>
      <c r="O6243" s="7">
        <f>IF(SalesData[Sales]=0,0,SalesData[Profit]/SalesData[Sales])</f>
        <v>9.2259934161262838E-2</v>
      </c>
      <c r="P6243" s="8">
        <f t="shared" si="97"/>
        <v>0</v>
      </c>
      <c r="Q6243" t="str">
        <f>IF(SalesData[[#This Row],[Discount]]&gt;0, "Yes", "No")</f>
        <v>No</v>
      </c>
      <c r="R6243" t="str">
        <f>TEXT(SalesData[[#This Row],[Order Date]],"mmm-yyyy")</f>
        <v>Aug-2024</v>
      </c>
      <c r="S6243">
        <f>YEAR(SalesData[[#This Row],[Order Date]])*100 + MONTH(SalesData[[#This Row],[Order Date]])</f>
        <v>202408</v>
      </c>
    </row>
    <row r="6244" spans="1:19" x14ac:dyDescent="0.3">
      <c r="A6244" t="s">
        <v>2672</v>
      </c>
      <c r="B6244" s="3">
        <v>45524</v>
      </c>
      <c r="C6244" t="s">
        <v>2673</v>
      </c>
      <c r="D6244" t="s">
        <v>23</v>
      </c>
      <c r="E6244" t="s">
        <v>14</v>
      </c>
      <c r="F6244" t="s">
        <v>91</v>
      </c>
      <c r="G6244">
        <v>8</v>
      </c>
      <c r="H6244" s="5">
        <v>523.27</v>
      </c>
      <c r="I6244" s="5">
        <v>0.12</v>
      </c>
      <c r="J6244" s="5">
        <v>3683.8208</v>
      </c>
      <c r="K6244" s="5">
        <v>826.54293024038418</v>
      </c>
      <c r="L6244">
        <f>YEAR(SalesData[Order Date])</f>
        <v>2024</v>
      </c>
      <c r="M6244">
        <f>MONTH(SalesData[Order Date])</f>
        <v>8</v>
      </c>
      <c r="N6244" t="str">
        <f>TEXT(SalesData[[#This Row],[Order Date]], "mmmm")</f>
        <v>August</v>
      </c>
      <c r="O6244" s="7">
        <f>IF(SalesData[Sales]=0,0,SalesData[Profit]/SalesData[Sales])</f>
        <v>0.22437110139569877</v>
      </c>
      <c r="P6244" s="8">
        <f t="shared" si="97"/>
        <v>2.8665889502551264E-5</v>
      </c>
      <c r="Q6244" t="str">
        <f>IF(SalesData[[#This Row],[Discount]]&gt;0, "Yes", "No")</f>
        <v>Yes</v>
      </c>
      <c r="R6244" t="str">
        <f>TEXT(SalesData[[#This Row],[Order Date]],"mmm-yyyy")</f>
        <v>Aug-2024</v>
      </c>
      <c r="S6244">
        <f>YEAR(SalesData[[#This Row],[Order Date]])*100 + MONTH(SalesData[[#This Row],[Order Date]])</f>
        <v>202408</v>
      </c>
    </row>
    <row r="6245" spans="1:19" x14ac:dyDescent="0.3">
      <c r="A6245" t="s">
        <v>2698</v>
      </c>
      <c r="B6245" s="3">
        <v>45529</v>
      </c>
      <c r="C6245" t="s">
        <v>2699</v>
      </c>
      <c r="D6245" t="s">
        <v>18</v>
      </c>
      <c r="E6245" t="s">
        <v>19</v>
      </c>
      <c r="F6245" t="s">
        <v>15</v>
      </c>
      <c r="G6245">
        <v>2</v>
      </c>
      <c r="H6245" s="5">
        <v>428.24</v>
      </c>
      <c r="I6245" s="5">
        <v>0.1</v>
      </c>
      <c r="J6245" s="5">
        <v>770.83199999999999</v>
      </c>
      <c r="K6245" s="5">
        <v>68.129598251323173</v>
      </c>
      <c r="L6245">
        <f>YEAR(SalesData[Order Date])</f>
        <v>2024</v>
      </c>
      <c r="M6245">
        <f>MONTH(SalesData[Order Date])</f>
        <v>8</v>
      </c>
      <c r="N6245" t="str">
        <f>TEXT(SalesData[[#This Row],[Order Date]], "mmmm")</f>
        <v>August</v>
      </c>
      <c r="O6245" s="7">
        <f>IF(SalesData[Sales]=0,0,SalesData[Profit]/SalesData[Sales])</f>
        <v>8.8384496558683565E-2</v>
      </c>
      <c r="P6245" s="8">
        <f t="shared" si="97"/>
        <v>1.167569587147394E-4</v>
      </c>
      <c r="Q6245" t="str">
        <f>IF(SalesData[[#This Row],[Discount]]&gt;0, "Yes", "No")</f>
        <v>Yes</v>
      </c>
      <c r="R6245" t="str">
        <f>TEXT(SalesData[[#This Row],[Order Date]],"mmm-yyyy")</f>
        <v>Aug-2024</v>
      </c>
      <c r="S6245">
        <f>YEAR(SalesData[[#This Row],[Order Date]])*100 + MONTH(SalesData[[#This Row],[Order Date]])</f>
        <v>202408</v>
      </c>
    </row>
    <row r="6246" spans="1:19" x14ac:dyDescent="0.3">
      <c r="A6246" t="s">
        <v>2717</v>
      </c>
      <c r="B6246" s="3">
        <v>45520</v>
      </c>
      <c r="C6246" t="s">
        <v>2718</v>
      </c>
      <c r="D6246" t="s">
        <v>13</v>
      </c>
      <c r="E6246" t="s">
        <v>19</v>
      </c>
      <c r="F6246" t="s">
        <v>53</v>
      </c>
      <c r="G6246">
        <v>8</v>
      </c>
      <c r="H6246" s="5">
        <v>785.2</v>
      </c>
      <c r="I6246" s="5">
        <v>0.18</v>
      </c>
      <c r="J6246" s="5">
        <v>5150.9120000000003</v>
      </c>
      <c r="K6246" s="5">
        <v>474.62627771402771</v>
      </c>
      <c r="L6246">
        <f>YEAR(SalesData[Order Date])</f>
        <v>2024</v>
      </c>
      <c r="M6246">
        <f>MONTH(SalesData[Order Date])</f>
        <v>8</v>
      </c>
      <c r="N6246" t="str">
        <f>TEXT(SalesData[[#This Row],[Order Date]], "mmmm")</f>
        <v>August</v>
      </c>
      <c r="O6246" s="7">
        <f>IF(SalesData[Sales]=0,0,SalesData[Profit]/SalesData[Sales])</f>
        <v>9.2144124713065892E-2</v>
      </c>
      <c r="P6246" s="8">
        <f t="shared" si="97"/>
        <v>2.865511971472236E-5</v>
      </c>
      <c r="Q6246" t="str">
        <f>IF(SalesData[[#This Row],[Discount]]&gt;0, "Yes", "No")</f>
        <v>Yes</v>
      </c>
      <c r="R6246" t="str">
        <f>TEXT(SalesData[[#This Row],[Order Date]],"mmm-yyyy")</f>
        <v>Aug-2024</v>
      </c>
      <c r="S6246">
        <f>YEAR(SalesData[[#This Row],[Order Date]])*100 + MONTH(SalesData[[#This Row],[Order Date]])</f>
        <v>202408</v>
      </c>
    </row>
    <row r="6247" spans="1:19" x14ac:dyDescent="0.3">
      <c r="A6247" t="s">
        <v>2731</v>
      </c>
      <c r="B6247" s="3">
        <v>45528</v>
      </c>
      <c r="C6247" t="s">
        <v>2732</v>
      </c>
      <c r="D6247" t="s">
        <v>23</v>
      </c>
      <c r="E6247" t="s">
        <v>14</v>
      </c>
      <c r="F6247" t="s">
        <v>39</v>
      </c>
      <c r="G6247">
        <v>6</v>
      </c>
      <c r="H6247" s="5">
        <v>346.03</v>
      </c>
      <c r="I6247" s="5">
        <v>0.1</v>
      </c>
      <c r="J6247" s="5">
        <v>1868.5619999999999</v>
      </c>
      <c r="K6247" s="5">
        <v>494.28835723433292</v>
      </c>
      <c r="L6247">
        <f>YEAR(SalesData[Order Date])</f>
        <v>2024</v>
      </c>
      <c r="M6247">
        <f>MONTH(SalesData[Order Date])</f>
        <v>8</v>
      </c>
      <c r="N6247" t="str">
        <f>TEXT(SalesData[[#This Row],[Order Date]], "mmmm")</f>
        <v>August</v>
      </c>
      <c r="O6247" s="7">
        <f>IF(SalesData[Sales]=0,0,SalesData[Profit]/SalesData[Sales])</f>
        <v>0.26452874308389712</v>
      </c>
      <c r="P6247" s="8">
        <f t="shared" si="97"/>
        <v>4.8165380651003289E-5</v>
      </c>
      <c r="Q6247" t="str">
        <f>IF(SalesData[[#This Row],[Discount]]&gt;0, "Yes", "No")</f>
        <v>Yes</v>
      </c>
      <c r="R6247" t="str">
        <f>TEXT(SalesData[[#This Row],[Order Date]],"mmm-yyyy")</f>
        <v>Aug-2024</v>
      </c>
      <c r="S6247">
        <f>YEAR(SalesData[[#This Row],[Order Date]])*100 + MONTH(SalesData[[#This Row],[Order Date]])</f>
        <v>202408</v>
      </c>
    </row>
    <row r="6248" spans="1:19" x14ac:dyDescent="0.3">
      <c r="A6248" t="s">
        <v>2759</v>
      </c>
      <c r="B6248" s="3">
        <v>45528</v>
      </c>
      <c r="C6248" t="s">
        <v>2760</v>
      </c>
      <c r="D6248" t="s">
        <v>30</v>
      </c>
      <c r="E6248" t="s">
        <v>26</v>
      </c>
      <c r="F6248" t="s">
        <v>15</v>
      </c>
      <c r="G6248">
        <v>7</v>
      </c>
      <c r="H6248" s="5">
        <v>266.33</v>
      </c>
      <c r="I6248" s="5">
        <v>0.23</v>
      </c>
      <c r="J6248" s="5">
        <v>1435.5187000000001</v>
      </c>
      <c r="K6248" s="5">
        <v>413.54619888307292</v>
      </c>
      <c r="L6248">
        <f>YEAR(SalesData[Order Date])</f>
        <v>2024</v>
      </c>
      <c r="M6248">
        <f>MONTH(SalesData[Order Date])</f>
        <v>8</v>
      </c>
      <c r="N6248" t="str">
        <f>TEXT(SalesData[[#This Row],[Order Date]], "mmmm")</f>
        <v>August</v>
      </c>
      <c r="O6248" s="7">
        <f>IF(SalesData[Sales]=0,0,SalesData[Profit]/SalesData[Sales])</f>
        <v>0.28808137357115088</v>
      </c>
      <c r="P6248" s="8">
        <f t="shared" si="97"/>
        <v>1.2337004039027845E-4</v>
      </c>
      <c r="Q6248" t="str">
        <f>IF(SalesData[[#This Row],[Discount]]&gt;0, "Yes", "No")</f>
        <v>Yes</v>
      </c>
      <c r="R6248" t="str">
        <f>TEXT(SalesData[[#This Row],[Order Date]],"mmm-yyyy")</f>
        <v>Aug-2024</v>
      </c>
      <c r="S6248">
        <f>YEAR(SalesData[[#This Row],[Order Date]])*100 + MONTH(SalesData[[#This Row],[Order Date]])</f>
        <v>202408</v>
      </c>
    </row>
    <row r="6249" spans="1:19" x14ac:dyDescent="0.3">
      <c r="A6249" t="s">
        <v>2783</v>
      </c>
      <c r="B6249" s="3">
        <v>45522</v>
      </c>
      <c r="C6249" t="s">
        <v>2784</v>
      </c>
      <c r="D6249" t="s">
        <v>13</v>
      </c>
      <c r="E6249" t="s">
        <v>14</v>
      </c>
      <c r="F6249" t="s">
        <v>39</v>
      </c>
      <c r="G6249">
        <v>5</v>
      </c>
      <c r="H6249" s="5">
        <v>201.17</v>
      </c>
      <c r="I6249" s="5">
        <v>0.02</v>
      </c>
      <c r="J6249" s="5">
        <v>985.73299999999995</v>
      </c>
      <c r="K6249" s="5">
        <v>187.6472557406675</v>
      </c>
      <c r="L6249">
        <f>YEAR(SalesData[Order Date])</f>
        <v>2024</v>
      </c>
      <c r="M6249">
        <f>MONTH(SalesData[Order Date])</f>
        <v>8</v>
      </c>
      <c r="N6249" t="str">
        <f>TEXT(SalesData[[#This Row],[Order Date]], "mmmm")</f>
        <v>August</v>
      </c>
      <c r="O6249" s="7">
        <f>IF(SalesData[Sales]=0,0,SalesData[Profit]/SalesData[Sales])</f>
        <v>0.19036316704489706</v>
      </c>
      <c r="P6249" s="8">
        <f t="shared" si="97"/>
        <v>1.9883680469254863E-5</v>
      </c>
      <c r="Q6249" t="str">
        <f>IF(SalesData[[#This Row],[Discount]]&gt;0, "Yes", "No")</f>
        <v>Yes</v>
      </c>
      <c r="R6249" t="str">
        <f>TEXT(SalesData[[#This Row],[Order Date]],"mmm-yyyy")</f>
        <v>Aug-2024</v>
      </c>
      <c r="S6249">
        <f>YEAR(SalesData[[#This Row],[Order Date]])*100 + MONTH(SalesData[[#This Row],[Order Date]])</f>
        <v>202408</v>
      </c>
    </row>
    <row r="6250" spans="1:19" x14ac:dyDescent="0.3">
      <c r="A6250" t="s">
        <v>2860</v>
      </c>
      <c r="B6250" s="3">
        <v>45533</v>
      </c>
      <c r="C6250" t="s">
        <v>2861</v>
      </c>
      <c r="D6250" t="s">
        <v>18</v>
      </c>
      <c r="E6250" t="s">
        <v>14</v>
      </c>
      <c r="F6250" t="s">
        <v>53</v>
      </c>
      <c r="G6250">
        <v>3</v>
      </c>
      <c r="H6250" s="5">
        <v>390.37</v>
      </c>
      <c r="I6250" s="5">
        <v>0.24</v>
      </c>
      <c r="J6250" s="5">
        <v>890.04360000000008</v>
      </c>
      <c r="K6250" s="5">
        <v>210.05548095370199</v>
      </c>
      <c r="L6250">
        <f>YEAR(SalesData[Order Date])</f>
        <v>2024</v>
      </c>
      <c r="M6250">
        <f>MONTH(SalesData[Order Date])</f>
        <v>8</v>
      </c>
      <c r="N6250" t="str">
        <f>TEXT(SalesData[[#This Row],[Order Date]], "mmmm")</f>
        <v>August</v>
      </c>
      <c r="O6250" s="7">
        <f>IF(SalesData[Sales]=0,0,SalesData[Profit]/SalesData[Sales])</f>
        <v>0.23600583269595105</v>
      </c>
      <c r="P6250" s="8">
        <f t="shared" si="97"/>
        <v>2.0493378077208799E-4</v>
      </c>
      <c r="Q6250" t="str">
        <f>IF(SalesData[[#This Row],[Discount]]&gt;0, "Yes", "No")</f>
        <v>Yes</v>
      </c>
      <c r="R6250" t="str">
        <f>TEXT(SalesData[[#This Row],[Order Date]],"mmm-yyyy")</f>
        <v>Aug-2024</v>
      </c>
      <c r="S6250">
        <f>YEAR(SalesData[[#This Row],[Order Date]])*100 + MONTH(SalesData[[#This Row],[Order Date]])</f>
        <v>202408</v>
      </c>
    </row>
    <row r="6251" spans="1:19" x14ac:dyDescent="0.3">
      <c r="A6251" t="s">
        <v>2953</v>
      </c>
      <c r="B6251" s="3">
        <v>45527</v>
      </c>
      <c r="C6251" t="s">
        <v>2954</v>
      </c>
      <c r="D6251" t="s">
        <v>30</v>
      </c>
      <c r="E6251" t="s">
        <v>14</v>
      </c>
      <c r="F6251" t="s">
        <v>44</v>
      </c>
      <c r="G6251">
        <v>8</v>
      </c>
      <c r="H6251" s="5">
        <v>598.34</v>
      </c>
      <c r="I6251" s="5">
        <v>0.13</v>
      </c>
      <c r="J6251" s="5">
        <v>4164.4463999999998</v>
      </c>
      <c r="K6251" s="5">
        <v>896.43472442841482</v>
      </c>
      <c r="L6251">
        <f>YEAR(SalesData[Order Date])</f>
        <v>2024</v>
      </c>
      <c r="M6251">
        <f>MONTH(SalesData[Order Date])</f>
        <v>8</v>
      </c>
      <c r="N6251" t="str">
        <f>TEXT(SalesData[[#This Row],[Order Date]], "mmmm")</f>
        <v>August</v>
      </c>
      <c r="O6251" s="7">
        <f>IF(SalesData[Sales]=0,0,SalesData[Profit]/SalesData[Sales])</f>
        <v>0.21525903765466037</v>
      </c>
      <c r="P6251" s="8">
        <f t="shared" si="97"/>
        <v>2.7158471771902261E-5</v>
      </c>
      <c r="Q6251" t="str">
        <f>IF(SalesData[[#This Row],[Discount]]&gt;0, "Yes", "No")</f>
        <v>Yes</v>
      </c>
      <c r="R6251" t="str">
        <f>TEXT(SalesData[[#This Row],[Order Date]],"mmm-yyyy")</f>
        <v>Aug-2024</v>
      </c>
      <c r="S6251">
        <f>YEAR(SalesData[[#This Row],[Order Date]])*100 + MONTH(SalesData[[#This Row],[Order Date]])</f>
        <v>202408</v>
      </c>
    </row>
    <row r="6252" spans="1:19" x14ac:dyDescent="0.3">
      <c r="A6252" t="s">
        <v>3059</v>
      </c>
      <c r="B6252" s="3">
        <v>45526</v>
      </c>
      <c r="C6252" t="s">
        <v>3060</v>
      </c>
      <c r="D6252" t="s">
        <v>18</v>
      </c>
      <c r="E6252" t="s">
        <v>19</v>
      </c>
      <c r="F6252" t="s">
        <v>53</v>
      </c>
      <c r="G6252">
        <v>7</v>
      </c>
      <c r="H6252" s="5">
        <v>319.02</v>
      </c>
      <c r="I6252" s="5">
        <v>0.1</v>
      </c>
      <c r="J6252" s="5">
        <v>2009.826</v>
      </c>
      <c r="K6252" s="5">
        <v>347.6221627017589</v>
      </c>
      <c r="L6252">
        <f>YEAR(SalesData[Order Date])</f>
        <v>2024</v>
      </c>
      <c r="M6252">
        <f>MONTH(SalesData[Order Date])</f>
        <v>8</v>
      </c>
      <c r="N6252" t="str">
        <f>TEXT(SalesData[[#This Row],[Order Date]], "mmmm")</f>
        <v>August</v>
      </c>
      <c r="O6252" s="7">
        <f>IF(SalesData[Sales]=0,0,SalesData[Profit]/SalesData[Sales])</f>
        <v>0.1729613223740557</v>
      </c>
      <c r="P6252" s="8">
        <f t="shared" si="97"/>
        <v>4.4779995880240387E-5</v>
      </c>
      <c r="Q6252" t="str">
        <f>IF(SalesData[[#This Row],[Discount]]&gt;0, "Yes", "No")</f>
        <v>Yes</v>
      </c>
      <c r="R6252" t="str">
        <f>TEXT(SalesData[[#This Row],[Order Date]],"mmm-yyyy")</f>
        <v>Aug-2024</v>
      </c>
      <c r="S6252">
        <f>YEAR(SalesData[[#This Row],[Order Date]])*100 + MONTH(SalesData[[#This Row],[Order Date]])</f>
        <v>202408</v>
      </c>
    </row>
    <row r="6253" spans="1:19" x14ac:dyDescent="0.3">
      <c r="A6253" t="s">
        <v>3109</v>
      </c>
      <c r="B6253" s="3">
        <v>45517</v>
      </c>
      <c r="C6253" t="s">
        <v>3110</v>
      </c>
      <c r="D6253" t="s">
        <v>23</v>
      </c>
      <c r="E6253" t="s">
        <v>26</v>
      </c>
      <c r="F6253" t="s">
        <v>91</v>
      </c>
      <c r="G6253">
        <v>9</v>
      </c>
      <c r="H6253" s="5">
        <v>696.7</v>
      </c>
      <c r="I6253" s="5">
        <v>0.1</v>
      </c>
      <c r="J6253" s="5">
        <v>5643.27</v>
      </c>
      <c r="K6253" s="5">
        <v>808.9950214351702</v>
      </c>
      <c r="L6253">
        <f>YEAR(SalesData[Order Date])</f>
        <v>2024</v>
      </c>
      <c r="M6253">
        <f>MONTH(SalesData[Order Date])</f>
        <v>8</v>
      </c>
      <c r="N6253" t="str">
        <f>TEXT(SalesData[[#This Row],[Order Date]], "mmmm")</f>
        <v>August</v>
      </c>
      <c r="O6253" s="7">
        <f>IF(SalesData[Sales]=0,0,SalesData[Profit]/SalesData[Sales])</f>
        <v>0.14335571777270451</v>
      </c>
      <c r="P6253" s="8">
        <f t="shared" si="97"/>
        <v>1.5948200245602283E-5</v>
      </c>
      <c r="Q6253" t="str">
        <f>IF(SalesData[[#This Row],[Discount]]&gt;0, "Yes", "No")</f>
        <v>Yes</v>
      </c>
      <c r="R6253" t="str">
        <f>TEXT(SalesData[[#This Row],[Order Date]],"mmm-yyyy")</f>
        <v>Aug-2024</v>
      </c>
      <c r="S6253">
        <f>YEAR(SalesData[[#This Row],[Order Date]])*100 + MONTH(SalesData[[#This Row],[Order Date]])</f>
        <v>202408</v>
      </c>
    </row>
    <row r="6254" spans="1:19" x14ac:dyDescent="0.3">
      <c r="A6254" t="s">
        <v>3147</v>
      </c>
      <c r="B6254" s="3">
        <v>45519</v>
      </c>
      <c r="C6254" t="s">
        <v>3148</v>
      </c>
      <c r="D6254" t="s">
        <v>23</v>
      </c>
      <c r="E6254" t="s">
        <v>14</v>
      </c>
      <c r="F6254" t="s">
        <v>15</v>
      </c>
      <c r="G6254">
        <v>9</v>
      </c>
      <c r="H6254" s="5">
        <v>102.66</v>
      </c>
      <c r="I6254" s="5">
        <v>0</v>
      </c>
      <c r="J6254" s="5">
        <v>923.93999999999994</v>
      </c>
      <c r="K6254" s="5">
        <v>145.93902211034461</v>
      </c>
      <c r="L6254">
        <f>YEAR(SalesData[Order Date])</f>
        <v>2024</v>
      </c>
      <c r="M6254">
        <f>MONTH(SalesData[Order Date])</f>
        <v>8</v>
      </c>
      <c r="N6254" t="str">
        <f>TEXT(SalesData[[#This Row],[Order Date]], "mmmm")</f>
        <v>August</v>
      </c>
      <c r="O6254" s="7">
        <f>IF(SalesData[Sales]=0,0,SalesData[Profit]/SalesData[Sales])</f>
        <v>0.15795292130478669</v>
      </c>
      <c r="P6254" s="8">
        <f t="shared" si="97"/>
        <v>0</v>
      </c>
      <c r="Q6254" t="str">
        <f>IF(SalesData[[#This Row],[Discount]]&gt;0, "Yes", "No")</f>
        <v>No</v>
      </c>
      <c r="R6254" t="str">
        <f>TEXT(SalesData[[#This Row],[Order Date]],"mmm-yyyy")</f>
        <v>Aug-2024</v>
      </c>
      <c r="S6254">
        <f>YEAR(SalesData[[#This Row],[Order Date]])*100 + MONTH(SalesData[[#This Row],[Order Date]])</f>
        <v>202408</v>
      </c>
    </row>
    <row r="6255" spans="1:19" x14ac:dyDescent="0.3">
      <c r="A6255" t="s">
        <v>3169</v>
      </c>
      <c r="B6255" s="3">
        <v>45531</v>
      </c>
      <c r="C6255" t="s">
        <v>3170</v>
      </c>
      <c r="D6255" t="s">
        <v>23</v>
      </c>
      <c r="E6255" t="s">
        <v>14</v>
      </c>
      <c r="F6255" t="s">
        <v>91</v>
      </c>
      <c r="G6255">
        <v>3</v>
      </c>
      <c r="H6255" s="5">
        <v>782.36</v>
      </c>
      <c r="I6255" s="5">
        <v>0.03</v>
      </c>
      <c r="J6255" s="5">
        <v>2276.6676000000002</v>
      </c>
      <c r="K6255" s="5">
        <v>115.8545138533302</v>
      </c>
      <c r="L6255">
        <f>YEAR(SalesData[Order Date])</f>
        <v>2024</v>
      </c>
      <c r="M6255">
        <f>MONTH(SalesData[Order Date])</f>
        <v>8</v>
      </c>
      <c r="N6255" t="str">
        <f>TEXT(SalesData[[#This Row],[Order Date]], "mmmm")</f>
        <v>August</v>
      </c>
      <c r="O6255" s="7">
        <f>IF(SalesData[Sales]=0,0,SalesData[Profit]/SalesData[Sales])</f>
        <v>5.0887759747329911E-2</v>
      </c>
      <c r="P6255" s="8">
        <f t="shared" si="97"/>
        <v>1.2781839562349814E-5</v>
      </c>
      <c r="Q6255" t="str">
        <f>IF(SalesData[[#This Row],[Discount]]&gt;0, "Yes", "No")</f>
        <v>Yes</v>
      </c>
      <c r="R6255" t="str">
        <f>TEXT(SalesData[[#This Row],[Order Date]],"mmm-yyyy")</f>
        <v>Aug-2024</v>
      </c>
      <c r="S6255">
        <f>YEAR(SalesData[[#This Row],[Order Date]])*100 + MONTH(SalesData[[#This Row],[Order Date]])</f>
        <v>202408</v>
      </c>
    </row>
    <row r="6256" spans="1:19" x14ac:dyDescent="0.3">
      <c r="A6256" t="s">
        <v>3199</v>
      </c>
      <c r="B6256" s="3">
        <v>45506</v>
      </c>
      <c r="C6256" t="s">
        <v>3200</v>
      </c>
      <c r="D6256" t="s">
        <v>23</v>
      </c>
      <c r="E6256" t="s">
        <v>19</v>
      </c>
      <c r="F6256" t="s">
        <v>91</v>
      </c>
      <c r="G6256">
        <v>5</v>
      </c>
      <c r="H6256" s="5">
        <v>496.54</v>
      </c>
      <c r="I6256" s="5">
        <v>0.08</v>
      </c>
      <c r="J6256" s="5">
        <v>2284.0839999999998</v>
      </c>
      <c r="K6256" s="5">
        <v>283.55651583866762</v>
      </c>
      <c r="L6256">
        <f>YEAR(SalesData[Order Date])</f>
        <v>2024</v>
      </c>
      <c r="M6256">
        <f>MONTH(SalesData[Order Date])</f>
        <v>8</v>
      </c>
      <c r="N6256" t="str">
        <f>TEXT(SalesData[[#This Row],[Order Date]], "mmmm")</f>
        <v>August</v>
      </c>
      <c r="O6256" s="7">
        <f>IF(SalesData[Sales]=0,0,SalesData[Profit]/SalesData[Sales])</f>
        <v>0.1241445217595621</v>
      </c>
      <c r="P6256" s="8">
        <f t="shared" si="97"/>
        <v>3.222298304265517E-5</v>
      </c>
      <c r="Q6256" t="str">
        <f>IF(SalesData[[#This Row],[Discount]]&gt;0, "Yes", "No")</f>
        <v>Yes</v>
      </c>
      <c r="R6256" t="str">
        <f>TEXT(SalesData[[#This Row],[Order Date]],"mmm-yyyy")</f>
        <v>Aug-2024</v>
      </c>
      <c r="S6256">
        <f>YEAR(SalesData[[#This Row],[Order Date]])*100 + MONTH(SalesData[[#This Row],[Order Date]])</f>
        <v>202408</v>
      </c>
    </row>
    <row r="6257" spans="1:19" x14ac:dyDescent="0.3">
      <c r="A6257" t="s">
        <v>3258</v>
      </c>
      <c r="B6257" s="3">
        <v>45511</v>
      </c>
      <c r="C6257" t="s">
        <v>3259</v>
      </c>
      <c r="D6257" t="s">
        <v>18</v>
      </c>
      <c r="E6257" t="s">
        <v>14</v>
      </c>
      <c r="F6257" t="s">
        <v>31</v>
      </c>
      <c r="G6257">
        <v>6</v>
      </c>
      <c r="H6257" s="5">
        <v>799.9</v>
      </c>
      <c r="I6257" s="5">
        <v>0.18</v>
      </c>
      <c r="J6257" s="5">
        <v>3935.5079999999998</v>
      </c>
      <c r="K6257" s="5">
        <v>209.76875105682339</v>
      </c>
      <c r="L6257">
        <f>YEAR(SalesData[Order Date])</f>
        <v>2024</v>
      </c>
      <c r="M6257">
        <f>MONTH(SalesData[Order Date])</f>
        <v>8</v>
      </c>
      <c r="N6257" t="str">
        <f>TEXT(SalesData[[#This Row],[Order Date]], "mmmm")</f>
        <v>August</v>
      </c>
      <c r="O6257" s="7">
        <f>IF(SalesData[Sales]=0,0,SalesData[Profit]/SalesData[Sales])</f>
        <v>5.3301568960556912E-2</v>
      </c>
      <c r="P6257" s="8">
        <f t="shared" si="97"/>
        <v>3.7504688086010755E-5</v>
      </c>
      <c r="Q6257" t="str">
        <f>IF(SalesData[[#This Row],[Discount]]&gt;0, "Yes", "No")</f>
        <v>Yes</v>
      </c>
      <c r="R6257" t="str">
        <f>TEXT(SalesData[[#This Row],[Order Date]],"mmm-yyyy")</f>
        <v>Aug-2024</v>
      </c>
      <c r="S6257">
        <f>YEAR(SalesData[[#This Row],[Order Date]])*100 + MONTH(SalesData[[#This Row],[Order Date]])</f>
        <v>202408</v>
      </c>
    </row>
    <row r="6258" spans="1:19" x14ac:dyDescent="0.3">
      <c r="A6258" t="s">
        <v>3332</v>
      </c>
      <c r="B6258" s="3">
        <v>45512</v>
      </c>
      <c r="C6258" t="s">
        <v>3333</v>
      </c>
      <c r="D6258" t="s">
        <v>13</v>
      </c>
      <c r="E6258" t="s">
        <v>26</v>
      </c>
      <c r="F6258" t="s">
        <v>53</v>
      </c>
      <c r="G6258">
        <v>4</v>
      </c>
      <c r="H6258" s="5">
        <v>405.31</v>
      </c>
      <c r="I6258" s="5">
        <v>0.02</v>
      </c>
      <c r="J6258" s="5">
        <v>1588.8152</v>
      </c>
      <c r="K6258" s="5">
        <v>243.39108361339899</v>
      </c>
      <c r="L6258">
        <f>YEAR(SalesData[Order Date])</f>
        <v>2024</v>
      </c>
      <c r="M6258">
        <f>MONTH(SalesData[Order Date])</f>
        <v>8</v>
      </c>
      <c r="N6258" t="str">
        <f>TEXT(SalesData[[#This Row],[Order Date]], "mmmm")</f>
        <v>August</v>
      </c>
      <c r="O6258" s="7">
        <f>IF(SalesData[Sales]=0,0,SalesData[Profit]/SalesData[Sales])</f>
        <v>0.15319030407903889</v>
      </c>
      <c r="P6258" s="8">
        <f t="shared" si="97"/>
        <v>1.2336236460980484E-5</v>
      </c>
      <c r="Q6258" t="str">
        <f>IF(SalesData[[#This Row],[Discount]]&gt;0, "Yes", "No")</f>
        <v>Yes</v>
      </c>
      <c r="R6258" t="str">
        <f>TEXT(SalesData[[#This Row],[Order Date]],"mmm-yyyy")</f>
        <v>Aug-2024</v>
      </c>
      <c r="S6258">
        <f>YEAR(SalesData[[#This Row],[Order Date]])*100 + MONTH(SalesData[[#This Row],[Order Date]])</f>
        <v>202408</v>
      </c>
    </row>
    <row r="6259" spans="1:19" x14ac:dyDescent="0.3">
      <c r="A6259" t="s">
        <v>3376</v>
      </c>
      <c r="B6259" s="3">
        <v>45518</v>
      </c>
      <c r="C6259" t="s">
        <v>3377</v>
      </c>
      <c r="D6259" t="s">
        <v>23</v>
      </c>
      <c r="E6259" t="s">
        <v>19</v>
      </c>
      <c r="F6259" t="s">
        <v>53</v>
      </c>
      <c r="G6259">
        <v>4</v>
      </c>
      <c r="H6259" s="5">
        <v>395.63</v>
      </c>
      <c r="I6259" s="5">
        <v>0.22</v>
      </c>
      <c r="J6259" s="5">
        <v>1234.3656000000001</v>
      </c>
      <c r="K6259" s="5">
        <v>274.17125282696833</v>
      </c>
      <c r="L6259">
        <f>YEAR(SalesData[Order Date])</f>
        <v>2024</v>
      </c>
      <c r="M6259">
        <f>MONTH(SalesData[Order Date])</f>
        <v>8</v>
      </c>
      <c r="N6259" t="str">
        <f>TEXT(SalesData[[#This Row],[Order Date]], "mmmm")</f>
        <v>August</v>
      </c>
      <c r="O6259" s="7">
        <f>IF(SalesData[Sales]=0,0,SalesData[Profit]/SalesData[Sales])</f>
        <v>0.22211511146046869</v>
      </c>
      <c r="P6259" s="8">
        <f t="shared" si="97"/>
        <v>1.3901878017339434E-4</v>
      </c>
      <c r="Q6259" t="str">
        <f>IF(SalesData[[#This Row],[Discount]]&gt;0, "Yes", "No")</f>
        <v>Yes</v>
      </c>
      <c r="R6259" t="str">
        <f>TEXT(SalesData[[#This Row],[Order Date]],"mmm-yyyy")</f>
        <v>Aug-2024</v>
      </c>
      <c r="S6259">
        <f>YEAR(SalesData[[#This Row],[Order Date]])*100 + MONTH(SalesData[[#This Row],[Order Date]])</f>
        <v>202408</v>
      </c>
    </row>
    <row r="6260" spans="1:19" x14ac:dyDescent="0.3">
      <c r="A6260" t="s">
        <v>3542</v>
      </c>
      <c r="B6260" s="3">
        <v>45511</v>
      </c>
      <c r="C6260" t="s">
        <v>3543</v>
      </c>
      <c r="D6260" t="s">
        <v>23</v>
      </c>
      <c r="E6260" t="s">
        <v>19</v>
      </c>
      <c r="F6260" t="s">
        <v>15</v>
      </c>
      <c r="G6260">
        <v>4</v>
      </c>
      <c r="H6260" s="5">
        <v>504.38</v>
      </c>
      <c r="I6260" s="5">
        <v>0.03</v>
      </c>
      <c r="J6260" s="5">
        <v>1956.9944</v>
      </c>
      <c r="K6260" s="5">
        <v>190.42198944629391</v>
      </c>
      <c r="L6260">
        <f>YEAR(SalesData[Order Date])</f>
        <v>2024</v>
      </c>
      <c r="M6260">
        <f>MONTH(SalesData[Order Date])</f>
        <v>8</v>
      </c>
      <c r="N6260" t="str">
        <f>TEXT(SalesData[[#This Row],[Order Date]], "mmmm")</f>
        <v>August</v>
      </c>
      <c r="O6260" s="7">
        <f>IF(SalesData[Sales]=0,0,SalesData[Profit]/SalesData[Sales])</f>
        <v>9.7303287861372476E-2</v>
      </c>
      <c r="P6260" s="8">
        <f t="shared" si="97"/>
        <v>1.4869741068242198E-5</v>
      </c>
      <c r="Q6260" t="str">
        <f>IF(SalesData[[#This Row],[Discount]]&gt;0, "Yes", "No")</f>
        <v>Yes</v>
      </c>
      <c r="R6260" t="str">
        <f>TEXT(SalesData[[#This Row],[Order Date]],"mmm-yyyy")</f>
        <v>Aug-2024</v>
      </c>
      <c r="S6260">
        <f>YEAR(SalesData[[#This Row],[Order Date]])*100 + MONTH(SalesData[[#This Row],[Order Date]])</f>
        <v>202408</v>
      </c>
    </row>
    <row r="6261" spans="1:19" x14ac:dyDescent="0.3">
      <c r="A6261" t="s">
        <v>3558</v>
      </c>
      <c r="B6261" s="3">
        <v>45521</v>
      </c>
      <c r="C6261" t="s">
        <v>175</v>
      </c>
      <c r="D6261" t="s">
        <v>30</v>
      </c>
      <c r="E6261" t="s">
        <v>14</v>
      </c>
      <c r="F6261" t="s">
        <v>53</v>
      </c>
      <c r="G6261">
        <v>1</v>
      </c>
      <c r="H6261" s="5">
        <v>945.28</v>
      </c>
      <c r="I6261" s="5">
        <v>0.09</v>
      </c>
      <c r="J6261" s="5">
        <v>860.20479999999998</v>
      </c>
      <c r="K6261" s="5">
        <v>125.2643048808698</v>
      </c>
      <c r="L6261">
        <f>YEAR(SalesData[Order Date])</f>
        <v>2024</v>
      </c>
      <c r="M6261">
        <f>MONTH(SalesData[Order Date])</f>
        <v>8</v>
      </c>
      <c r="N6261" t="str">
        <f>TEXT(SalesData[[#This Row],[Order Date]], "mmmm")</f>
        <v>August</v>
      </c>
      <c r="O6261" s="7">
        <f>IF(SalesData[Sales]=0,0,SalesData[Profit]/SalesData[Sales])</f>
        <v>0.14562149023217472</v>
      </c>
      <c r="P6261" s="8">
        <f t="shared" si="97"/>
        <v>9.5209884901828031E-5</v>
      </c>
      <c r="Q6261" t="str">
        <f>IF(SalesData[[#This Row],[Discount]]&gt;0, "Yes", "No")</f>
        <v>Yes</v>
      </c>
      <c r="R6261" t="str">
        <f>TEXT(SalesData[[#This Row],[Order Date]],"mmm-yyyy")</f>
        <v>Aug-2024</v>
      </c>
      <c r="S6261">
        <f>YEAR(SalesData[[#This Row],[Order Date]])*100 + MONTH(SalesData[[#This Row],[Order Date]])</f>
        <v>202408</v>
      </c>
    </row>
    <row r="6262" spans="1:19" x14ac:dyDescent="0.3">
      <c r="A6262" t="s">
        <v>3648</v>
      </c>
      <c r="B6262" s="3">
        <v>45506</v>
      </c>
      <c r="C6262" t="s">
        <v>3649</v>
      </c>
      <c r="D6262" t="s">
        <v>18</v>
      </c>
      <c r="E6262" t="s">
        <v>14</v>
      </c>
      <c r="F6262" t="s">
        <v>20</v>
      </c>
      <c r="G6262">
        <v>4</v>
      </c>
      <c r="H6262" s="5">
        <v>220.76</v>
      </c>
      <c r="I6262" s="5">
        <v>0.04</v>
      </c>
      <c r="J6262" s="5">
        <v>847.71839999999997</v>
      </c>
      <c r="K6262" s="5">
        <v>176.38266744002021</v>
      </c>
      <c r="L6262">
        <f>YEAR(SalesData[Order Date])</f>
        <v>2024</v>
      </c>
      <c r="M6262">
        <f>MONTH(SalesData[Order Date])</f>
        <v>8</v>
      </c>
      <c r="N6262" t="str">
        <f>TEXT(SalesData[[#This Row],[Order Date]], "mmmm")</f>
        <v>August</v>
      </c>
      <c r="O6262" s="7">
        <f>IF(SalesData[Sales]=0,0,SalesData[Profit]/SalesData[Sales])</f>
        <v>0.20806752270567705</v>
      </c>
      <c r="P6262" s="8">
        <f t="shared" si="97"/>
        <v>4.5298061242978807E-5</v>
      </c>
      <c r="Q6262" t="str">
        <f>IF(SalesData[[#This Row],[Discount]]&gt;0, "Yes", "No")</f>
        <v>Yes</v>
      </c>
      <c r="R6262" t="str">
        <f>TEXT(SalesData[[#This Row],[Order Date]],"mmm-yyyy")</f>
        <v>Aug-2024</v>
      </c>
      <c r="S6262">
        <f>YEAR(SalesData[[#This Row],[Order Date]])*100 + MONTH(SalesData[[#This Row],[Order Date]])</f>
        <v>202408</v>
      </c>
    </row>
    <row r="6263" spans="1:19" x14ac:dyDescent="0.3">
      <c r="A6263" t="s">
        <v>3760</v>
      </c>
      <c r="B6263" s="3">
        <v>45509</v>
      </c>
      <c r="C6263" t="s">
        <v>3761</v>
      </c>
      <c r="D6263" t="s">
        <v>13</v>
      </c>
      <c r="E6263" t="s">
        <v>26</v>
      </c>
      <c r="F6263" t="s">
        <v>27</v>
      </c>
      <c r="G6263">
        <v>5</v>
      </c>
      <c r="H6263" s="5">
        <v>541.44000000000005</v>
      </c>
      <c r="I6263" s="5">
        <v>0</v>
      </c>
      <c r="J6263" s="5">
        <v>2707.2</v>
      </c>
      <c r="K6263" s="5">
        <v>662.32512616313386</v>
      </c>
      <c r="L6263">
        <f>YEAR(SalesData[Order Date])</f>
        <v>2024</v>
      </c>
      <c r="M6263">
        <f>MONTH(SalesData[Order Date])</f>
        <v>8</v>
      </c>
      <c r="N6263" t="str">
        <f>TEXT(SalesData[[#This Row],[Order Date]], "mmmm")</f>
        <v>August</v>
      </c>
      <c r="O6263" s="7">
        <f>IF(SalesData[Sales]=0,0,SalesData[Profit]/SalesData[Sales])</f>
        <v>0.24465319376593303</v>
      </c>
      <c r="P6263" s="8">
        <f t="shared" si="97"/>
        <v>0</v>
      </c>
      <c r="Q6263" t="str">
        <f>IF(SalesData[[#This Row],[Discount]]&gt;0, "Yes", "No")</f>
        <v>No</v>
      </c>
      <c r="R6263" t="str">
        <f>TEXT(SalesData[[#This Row],[Order Date]],"mmm-yyyy")</f>
        <v>Aug-2024</v>
      </c>
      <c r="S6263">
        <f>YEAR(SalesData[[#This Row],[Order Date]])*100 + MONTH(SalesData[[#This Row],[Order Date]])</f>
        <v>202408</v>
      </c>
    </row>
    <row r="6264" spans="1:19" x14ac:dyDescent="0.3">
      <c r="A6264" t="s">
        <v>3766</v>
      </c>
      <c r="B6264" s="3">
        <v>45535</v>
      </c>
      <c r="C6264" t="s">
        <v>3767</v>
      </c>
      <c r="D6264" t="s">
        <v>23</v>
      </c>
      <c r="E6264" t="s">
        <v>14</v>
      </c>
      <c r="F6264" t="s">
        <v>39</v>
      </c>
      <c r="G6264">
        <v>1</v>
      </c>
      <c r="H6264" s="5">
        <v>380.15</v>
      </c>
      <c r="I6264" s="5">
        <v>0.25</v>
      </c>
      <c r="J6264" s="5">
        <v>285.11250000000001</v>
      </c>
      <c r="K6264" s="5">
        <v>38.008146133339231</v>
      </c>
      <c r="L6264">
        <f>YEAR(SalesData[Order Date])</f>
        <v>2024</v>
      </c>
      <c r="M6264">
        <f>MONTH(SalesData[Order Date])</f>
        <v>8</v>
      </c>
      <c r="N6264" t="str">
        <f>TEXT(SalesData[[#This Row],[Order Date]], "mmmm")</f>
        <v>August</v>
      </c>
      <c r="O6264" s="7">
        <f>IF(SalesData[Sales]=0,0,SalesData[Profit]/SalesData[Sales])</f>
        <v>0.13330929416752765</v>
      </c>
      <c r="P6264" s="8">
        <f t="shared" si="97"/>
        <v>6.576351440220966E-4</v>
      </c>
      <c r="Q6264" t="str">
        <f>IF(SalesData[[#This Row],[Discount]]&gt;0, "Yes", "No")</f>
        <v>Yes</v>
      </c>
      <c r="R6264" t="str">
        <f>TEXT(SalesData[[#This Row],[Order Date]],"mmm-yyyy")</f>
        <v>Aug-2024</v>
      </c>
      <c r="S6264">
        <f>YEAR(SalesData[[#This Row],[Order Date]])*100 + MONTH(SalesData[[#This Row],[Order Date]])</f>
        <v>202408</v>
      </c>
    </row>
    <row r="6265" spans="1:19" x14ac:dyDescent="0.3">
      <c r="A6265" t="s">
        <v>3796</v>
      </c>
      <c r="B6265" s="3">
        <v>45519</v>
      </c>
      <c r="C6265" t="s">
        <v>3797</v>
      </c>
      <c r="D6265" t="s">
        <v>23</v>
      </c>
      <c r="E6265" t="s">
        <v>26</v>
      </c>
      <c r="F6265" t="s">
        <v>34</v>
      </c>
      <c r="G6265">
        <v>3</v>
      </c>
      <c r="H6265" s="5">
        <v>628.4</v>
      </c>
      <c r="I6265" s="5">
        <v>0</v>
      </c>
      <c r="J6265" s="5">
        <v>1885.2</v>
      </c>
      <c r="K6265" s="5">
        <v>283.00686629062579</v>
      </c>
      <c r="L6265">
        <f>YEAR(SalesData[Order Date])</f>
        <v>2024</v>
      </c>
      <c r="M6265">
        <f>MONTH(SalesData[Order Date])</f>
        <v>8</v>
      </c>
      <c r="N6265" t="str">
        <f>TEXT(SalesData[[#This Row],[Order Date]], "mmmm")</f>
        <v>August</v>
      </c>
      <c r="O6265" s="7">
        <f>IF(SalesData[Sales]=0,0,SalesData[Profit]/SalesData[Sales])</f>
        <v>0.15012034070158381</v>
      </c>
      <c r="P6265" s="8">
        <f t="shared" si="97"/>
        <v>0</v>
      </c>
      <c r="Q6265" t="str">
        <f>IF(SalesData[[#This Row],[Discount]]&gt;0, "Yes", "No")</f>
        <v>No</v>
      </c>
      <c r="R6265" t="str">
        <f>TEXT(SalesData[[#This Row],[Order Date]],"mmm-yyyy")</f>
        <v>Aug-2024</v>
      </c>
      <c r="S6265">
        <f>YEAR(SalesData[[#This Row],[Order Date]])*100 + MONTH(SalesData[[#This Row],[Order Date]])</f>
        <v>202408</v>
      </c>
    </row>
    <row r="6266" spans="1:19" x14ac:dyDescent="0.3">
      <c r="A6266" t="s">
        <v>3828</v>
      </c>
      <c r="B6266" s="3">
        <v>45532</v>
      </c>
      <c r="C6266" t="s">
        <v>3829</v>
      </c>
      <c r="D6266" t="s">
        <v>18</v>
      </c>
      <c r="E6266" t="s">
        <v>14</v>
      </c>
      <c r="F6266" t="s">
        <v>44</v>
      </c>
      <c r="G6266">
        <v>7</v>
      </c>
      <c r="H6266" s="5">
        <v>440.7</v>
      </c>
      <c r="I6266" s="5">
        <v>0.21</v>
      </c>
      <c r="J6266" s="5">
        <v>2437.0709999999999</v>
      </c>
      <c r="K6266" s="5">
        <v>373.14782925766951</v>
      </c>
      <c r="L6266">
        <f>YEAR(SalesData[Order Date])</f>
        <v>2024</v>
      </c>
      <c r="M6266">
        <f>MONTH(SalesData[Order Date])</f>
        <v>8</v>
      </c>
      <c r="N6266" t="str">
        <f>TEXT(SalesData[[#This Row],[Order Date]], "mmmm")</f>
        <v>August</v>
      </c>
      <c r="O6266" s="7">
        <f>IF(SalesData[Sales]=0,0,SalesData[Profit]/SalesData[Sales])</f>
        <v>0.15311323685591002</v>
      </c>
      <c r="P6266" s="8">
        <f t="shared" si="97"/>
        <v>6.807351940095303E-5</v>
      </c>
      <c r="Q6266" t="str">
        <f>IF(SalesData[[#This Row],[Discount]]&gt;0, "Yes", "No")</f>
        <v>Yes</v>
      </c>
      <c r="R6266" t="str">
        <f>TEXT(SalesData[[#This Row],[Order Date]],"mmm-yyyy")</f>
        <v>Aug-2024</v>
      </c>
      <c r="S6266">
        <f>YEAR(SalesData[[#This Row],[Order Date]])*100 + MONTH(SalesData[[#This Row],[Order Date]])</f>
        <v>202408</v>
      </c>
    </row>
    <row r="6267" spans="1:19" x14ac:dyDescent="0.3">
      <c r="A6267" t="s">
        <v>3911</v>
      </c>
      <c r="B6267" s="3">
        <v>45520</v>
      </c>
      <c r="C6267" t="s">
        <v>3912</v>
      </c>
      <c r="D6267" t="s">
        <v>30</v>
      </c>
      <c r="E6267" t="s">
        <v>19</v>
      </c>
      <c r="F6267" t="s">
        <v>20</v>
      </c>
      <c r="G6267">
        <v>3</v>
      </c>
      <c r="H6267" s="5">
        <v>673.48</v>
      </c>
      <c r="I6267" s="5">
        <v>0.26</v>
      </c>
      <c r="J6267" s="5">
        <v>1495.1256000000001</v>
      </c>
      <c r="K6267" s="5">
        <v>136.1884436400336</v>
      </c>
      <c r="L6267">
        <f>YEAR(SalesData[Order Date])</f>
        <v>2024</v>
      </c>
      <c r="M6267">
        <f>MONTH(SalesData[Order Date])</f>
        <v>8</v>
      </c>
      <c r="N6267" t="str">
        <f>TEXT(SalesData[[#This Row],[Order Date]], "mmmm")</f>
        <v>August</v>
      </c>
      <c r="O6267" s="7">
        <f>IF(SalesData[Sales]=0,0,SalesData[Profit]/SalesData[Sales])</f>
        <v>9.1088296287638704E-2</v>
      </c>
      <c r="P6267" s="8">
        <f t="shared" si="97"/>
        <v>1.2868484092573896E-4</v>
      </c>
      <c r="Q6267" t="str">
        <f>IF(SalesData[[#This Row],[Discount]]&gt;0, "Yes", "No")</f>
        <v>Yes</v>
      </c>
      <c r="R6267" t="str">
        <f>TEXT(SalesData[[#This Row],[Order Date]],"mmm-yyyy")</f>
        <v>Aug-2024</v>
      </c>
      <c r="S6267">
        <f>YEAR(SalesData[[#This Row],[Order Date]])*100 + MONTH(SalesData[[#This Row],[Order Date]])</f>
        <v>202408</v>
      </c>
    </row>
    <row r="6268" spans="1:19" x14ac:dyDescent="0.3">
      <c r="A6268" t="s">
        <v>3958</v>
      </c>
      <c r="B6268" s="3">
        <v>45505</v>
      </c>
      <c r="C6268" t="s">
        <v>3959</v>
      </c>
      <c r="D6268" t="s">
        <v>18</v>
      </c>
      <c r="E6268" t="s">
        <v>14</v>
      </c>
      <c r="F6268" t="s">
        <v>27</v>
      </c>
      <c r="G6268">
        <v>3</v>
      </c>
      <c r="H6268" s="5">
        <v>773.32</v>
      </c>
      <c r="I6268" s="5">
        <v>0.02</v>
      </c>
      <c r="J6268" s="5">
        <v>2273.5608000000002</v>
      </c>
      <c r="K6268" s="5">
        <v>175.88514711153019</v>
      </c>
      <c r="L6268">
        <f>YEAR(SalesData[Order Date])</f>
        <v>2024</v>
      </c>
      <c r="M6268">
        <f>MONTH(SalesData[Order Date])</f>
        <v>8</v>
      </c>
      <c r="N6268" t="str">
        <f>TEXT(SalesData[[#This Row],[Order Date]], "mmmm")</f>
        <v>August</v>
      </c>
      <c r="O6268" s="7">
        <f>IF(SalesData[Sales]=0,0,SalesData[Profit]/SalesData[Sales])</f>
        <v>7.7361092393715691E-2</v>
      </c>
      <c r="P6268" s="8">
        <f t="shared" si="97"/>
        <v>8.6208382903153498E-6</v>
      </c>
      <c r="Q6268" t="str">
        <f>IF(SalesData[[#This Row],[Discount]]&gt;0, "Yes", "No")</f>
        <v>Yes</v>
      </c>
      <c r="R6268" t="str">
        <f>TEXT(SalesData[[#This Row],[Order Date]],"mmm-yyyy")</f>
        <v>Aug-2024</v>
      </c>
      <c r="S6268">
        <f>YEAR(SalesData[[#This Row],[Order Date]])*100 + MONTH(SalesData[[#This Row],[Order Date]])</f>
        <v>202408</v>
      </c>
    </row>
    <row r="6269" spans="1:19" x14ac:dyDescent="0.3">
      <c r="A6269" t="s">
        <v>3994</v>
      </c>
      <c r="B6269" s="3">
        <v>45526</v>
      </c>
      <c r="C6269" t="s">
        <v>3995</v>
      </c>
      <c r="D6269" t="s">
        <v>30</v>
      </c>
      <c r="E6269" t="s">
        <v>19</v>
      </c>
      <c r="F6269" t="s">
        <v>53</v>
      </c>
      <c r="G6269">
        <v>9</v>
      </c>
      <c r="H6269" s="5">
        <v>581.22</v>
      </c>
      <c r="I6269" s="5">
        <v>0.17</v>
      </c>
      <c r="J6269" s="5">
        <v>4341.7134000000005</v>
      </c>
      <c r="K6269" s="5">
        <v>649.95378379580131</v>
      </c>
      <c r="L6269">
        <f>YEAR(SalesData[Order Date])</f>
        <v>2024</v>
      </c>
      <c r="M6269">
        <f>MONTH(SalesData[Order Date])</f>
        <v>8</v>
      </c>
      <c r="N6269" t="str">
        <f>TEXT(SalesData[[#This Row],[Order Date]], "mmmm")</f>
        <v>August</v>
      </c>
      <c r="O6269" s="7">
        <f>IF(SalesData[Sales]=0,0,SalesData[Profit]/SalesData[Sales])</f>
        <v>0.14969983596701736</v>
      </c>
      <c r="P6269" s="8">
        <f t="shared" si="97"/>
        <v>3.2498690493941863E-5</v>
      </c>
      <c r="Q6269" t="str">
        <f>IF(SalesData[[#This Row],[Discount]]&gt;0, "Yes", "No")</f>
        <v>Yes</v>
      </c>
      <c r="R6269" t="str">
        <f>TEXT(SalesData[[#This Row],[Order Date]],"mmm-yyyy")</f>
        <v>Aug-2024</v>
      </c>
      <c r="S6269">
        <f>YEAR(SalesData[[#This Row],[Order Date]])*100 + MONTH(SalesData[[#This Row],[Order Date]])</f>
        <v>202408</v>
      </c>
    </row>
    <row r="6270" spans="1:19" x14ac:dyDescent="0.3">
      <c r="A6270" t="s">
        <v>4018</v>
      </c>
      <c r="B6270" s="3">
        <v>45522</v>
      </c>
      <c r="C6270" t="s">
        <v>4019</v>
      </c>
      <c r="D6270" t="s">
        <v>13</v>
      </c>
      <c r="E6270" t="s">
        <v>14</v>
      </c>
      <c r="F6270" t="s">
        <v>53</v>
      </c>
      <c r="G6270">
        <v>7</v>
      </c>
      <c r="H6270" s="5">
        <v>240.83</v>
      </c>
      <c r="I6270" s="5">
        <v>0.3</v>
      </c>
      <c r="J6270" s="5">
        <v>1180.067</v>
      </c>
      <c r="K6270" s="5">
        <v>67.783374118091487</v>
      </c>
      <c r="L6270">
        <f>YEAR(SalesData[Order Date])</f>
        <v>2024</v>
      </c>
      <c r="M6270">
        <f>MONTH(SalesData[Order Date])</f>
        <v>8</v>
      </c>
      <c r="N6270" t="str">
        <f>TEXT(SalesData[[#This Row],[Order Date]], "mmmm")</f>
        <v>August</v>
      </c>
      <c r="O6270" s="7">
        <f>IF(SalesData[Sales]=0,0,SalesData[Profit]/SalesData[Sales])</f>
        <v>5.7440275948816032E-2</v>
      </c>
      <c r="P6270" s="8">
        <f t="shared" si="97"/>
        <v>1.7795599741370614E-4</v>
      </c>
      <c r="Q6270" t="str">
        <f>IF(SalesData[[#This Row],[Discount]]&gt;0, "Yes", "No")</f>
        <v>Yes</v>
      </c>
      <c r="R6270" t="str">
        <f>TEXT(SalesData[[#This Row],[Order Date]],"mmm-yyyy")</f>
        <v>Aug-2024</v>
      </c>
      <c r="S6270">
        <f>YEAR(SalesData[[#This Row],[Order Date]])*100 + MONTH(SalesData[[#This Row],[Order Date]])</f>
        <v>202408</v>
      </c>
    </row>
    <row r="6271" spans="1:19" x14ac:dyDescent="0.3">
      <c r="A6271" t="s">
        <v>4048</v>
      </c>
      <c r="B6271" s="3">
        <v>45523</v>
      </c>
      <c r="C6271" t="s">
        <v>4049</v>
      </c>
      <c r="D6271" t="s">
        <v>23</v>
      </c>
      <c r="E6271" t="s">
        <v>26</v>
      </c>
      <c r="F6271" t="s">
        <v>15</v>
      </c>
      <c r="G6271">
        <v>8</v>
      </c>
      <c r="H6271" s="5">
        <v>388.54</v>
      </c>
      <c r="I6271" s="5">
        <v>0.12</v>
      </c>
      <c r="J6271" s="5">
        <v>2735.3216000000002</v>
      </c>
      <c r="K6271" s="5">
        <v>794.21528360888874</v>
      </c>
      <c r="L6271">
        <f>YEAR(SalesData[Order Date])</f>
        <v>2024</v>
      </c>
      <c r="M6271">
        <f>MONTH(SalesData[Order Date])</f>
        <v>8</v>
      </c>
      <c r="N6271" t="str">
        <f>TEXT(SalesData[[#This Row],[Order Date]], "mmmm")</f>
        <v>August</v>
      </c>
      <c r="O6271" s="7">
        <f>IF(SalesData[Sales]=0,0,SalesData[Profit]/SalesData[Sales])</f>
        <v>0.29035535843715365</v>
      </c>
      <c r="P6271" s="8">
        <f t="shared" si="97"/>
        <v>3.860606372574252E-5</v>
      </c>
      <c r="Q6271" t="str">
        <f>IF(SalesData[[#This Row],[Discount]]&gt;0, "Yes", "No")</f>
        <v>Yes</v>
      </c>
      <c r="R6271" t="str">
        <f>TEXT(SalesData[[#This Row],[Order Date]],"mmm-yyyy")</f>
        <v>Aug-2024</v>
      </c>
      <c r="S6271">
        <f>YEAR(SalesData[[#This Row],[Order Date]])*100 + MONTH(SalesData[[#This Row],[Order Date]])</f>
        <v>202408</v>
      </c>
    </row>
    <row r="6272" spans="1:19" x14ac:dyDescent="0.3">
      <c r="A6272" t="s">
        <v>4058</v>
      </c>
      <c r="B6272" s="3">
        <v>45527</v>
      </c>
      <c r="C6272" t="s">
        <v>4059</v>
      </c>
      <c r="D6272" t="s">
        <v>18</v>
      </c>
      <c r="E6272" t="s">
        <v>14</v>
      </c>
      <c r="F6272" t="s">
        <v>27</v>
      </c>
      <c r="G6272">
        <v>1</v>
      </c>
      <c r="H6272" s="5">
        <v>740.43</v>
      </c>
      <c r="I6272" s="5">
        <v>0.12</v>
      </c>
      <c r="J6272" s="5">
        <v>651.57839999999999</v>
      </c>
      <c r="K6272" s="5">
        <v>96.246851009404708</v>
      </c>
      <c r="L6272">
        <f>YEAR(SalesData[Order Date])</f>
        <v>2024</v>
      </c>
      <c r="M6272">
        <f>MONTH(SalesData[Order Date])</f>
        <v>8</v>
      </c>
      <c r="N6272" t="str">
        <f>TEXT(SalesData[[#This Row],[Order Date]], "mmmm")</f>
        <v>August</v>
      </c>
      <c r="O6272" s="7">
        <f>IF(SalesData[Sales]=0,0,SalesData[Profit]/SalesData[Sales])</f>
        <v>0.14771338492713187</v>
      </c>
      <c r="P6272" s="8">
        <f t="shared" si="97"/>
        <v>1.6206798752076495E-4</v>
      </c>
      <c r="Q6272" t="str">
        <f>IF(SalesData[[#This Row],[Discount]]&gt;0, "Yes", "No")</f>
        <v>Yes</v>
      </c>
      <c r="R6272" t="str">
        <f>TEXT(SalesData[[#This Row],[Order Date]],"mmm-yyyy")</f>
        <v>Aug-2024</v>
      </c>
      <c r="S6272">
        <f>YEAR(SalesData[[#This Row],[Order Date]])*100 + MONTH(SalesData[[#This Row],[Order Date]])</f>
        <v>202408</v>
      </c>
    </row>
    <row r="6273" spans="1:19" x14ac:dyDescent="0.3">
      <c r="A6273" t="s">
        <v>4099</v>
      </c>
      <c r="B6273" s="3">
        <v>45506</v>
      </c>
      <c r="C6273" t="s">
        <v>4100</v>
      </c>
      <c r="D6273" t="s">
        <v>13</v>
      </c>
      <c r="E6273" t="s">
        <v>19</v>
      </c>
      <c r="F6273" t="s">
        <v>34</v>
      </c>
      <c r="G6273">
        <v>8</v>
      </c>
      <c r="H6273" s="5">
        <v>367.15</v>
      </c>
      <c r="I6273" s="5">
        <v>0.12</v>
      </c>
      <c r="J6273" s="5">
        <v>2584.7359999999999</v>
      </c>
      <c r="K6273" s="5">
        <v>172.8519640516144</v>
      </c>
      <c r="L6273">
        <f>YEAR(SalesData[Order Date])</f>
        <v>2024</v>
      </c>
      <c r="M6273">
        <f>MONTH(SalesData[Order Date])</f>
        <v>8</v>
      </c>
      <c r="N6273" t="str">
        <f>TEXT(SalesData[[#This Row],[Order Date]], "mmmm")</f>
        <v>August</v>
      </c>
      <c r="O6273" s="7">
        <f>IF(SalesData[Sales]=0,0,SalesData[Profit]/SalesData[Sales])</f>
        <v>6.687412720355751E-2</v>
      </c>
      <c r="P6273" s="8">
        <f t="shared" si="97"/>
        <v>4.0855236279449817E-5</v>
      </c>
      <c r="Q6273" t="str">
        <f>IF(SalesData[[#This Row],[Discount]]&gt;0, "Yes", "No")</f>
        <v>Yes</v>
      </c>
      <c r="R6273" t="str">
        <f>TEXT(SalesData[[#This Row],[Order Date]],"mmm-yyyy")</f>
        <v>Aug-2024</v>
      </c>
      <c r="S6273">
        <f>YEAR(SalesData[[#This Row],[Order Date]])*100 + MONTH(SalesData[[#This Row],[Order Date]])</f>
        <v>202408</v>
      </c>
    </row>
    <row r="6274" spans="1:19" x14ac:dyDescent="0.3">
      <c r="A6274" t="s">
        <v>4151</v>
      </c>
      <c r="B6274" s="3">
        <v>45512</v>
      </c>
      <c r="C6274" t="s">
        <v>4152</v>
      </c>
      <c r="D6274" t="s">
        <v>18</v>
      </c>
      <c r="E6274" t="s">
        <v>19</v>
      </c>
      <c r="F6274" t="s">
        <v>53</v>
      </c>
      <c r="G6274">
        <v>3</v>
      </c>
      <c r="H6274" s="5">
        <v>360.63</v>
      </c>
      <c r="I6274" s="5">
        <v>0.15</v>
      </c>
      <c r="J6274" s="5">
        <v>919.60649999999987</v>
      </c>
      <c r="K6274" s="5">
        <v>198.28295955947209</v>
      </c>
      <c r="L6274">
        <f>YEAR(SalesData[Order Date])</f>
        <v>2024</v>
      </c>
      <c r="M6274">
        <f>MONTH(SalesData[Order Date])</f>
        <v>8</v>
      </c>
      <c r="N6274" t="str">
        <f>TEXT(SalesData[[#This Row],[Order Date]], "mmmm")</f>
        <v>August</v>
      </c>
      <c r="O6274" s="7">
        <f>IF(SalesData[Sales]=0,0,SalesData[Profit]/SalesData[Sales])</f>
        <v>0.2156171792603381</v>
      </c>
      <c r="P6274" s="8">
        <f t="shared" ref="P6274:P6337" si="98">IF(H:H*G:G=0, 0, (I:I/(H:H*G:G)))</f>
        <v>1.3864625793749826E-4</v>
      </c>
      <c r="Q6274" t="str">
        <f>IF(SalesData[[#This Row],[Discount]]&gt;0, "Yes", "No")</f>
        <v>Yes</v>
      </c>
      <c r="R6274" t="str">
        <f>TEXT(SalesData[[#This Row],[Order Date]],"mmm-yyyy")</f>
        <v>Aug-2024</v>
      </c>
      <c r="S6274">
        <f>YEAR(SalesData[[#This Row],[Order Date]])*100 + MONTH(SalesData[[#This Row],[Order Date]])</f>
        <v>202408</v>
      </c>
    </row>
    <row r="6275" spans="1:19" x14ac:dyDescent="0.3">
      <c r="A6275" t="s">
        <v>4183</v>
      </c>
      <c r="B6275" s="3">
        <v>45534</v>
      </c>
      <c r="C6275" t="s">
        <v>4184</v>
      </c>
      <c r="D6275" t="s">
        <v>30</v>
      </c>
      <c r="E6275" t="s">
        <v>14</v>
      </c>
      <c r="F6275" t="s">
        <v>39</v>
      </c>
      <c r="G6275">
        <v>1</v>
      </c>
      <c r="H6275" s="5">
        <v>162.83000000000001</v>
      </c>
      <c r="I6275" s="5">
        <v>0.19</v>
      </c>
      <c r="J6275" s="5">
        <v>131.89230000000001</v>
      </c>
      <c r="K6275" s="5">
        <v>30.918988763323039</v>
      </c>
      <c r="L6275">
        <f>YEAR(SalesData[Order Date])</f>
        <v>2024</v>
      </c>
      <c r="M6275">
        <f>MONTH(SalesData[Order Date])</f>
        <v>8</v>
      </c>
      <c r="N6275" t="str">
        <f>TEXT(SalesData[[#This Row],[Order Date]], "mmmm")</f>
        <v>August</v>
      </c>
      <c r="O6275" s="7">
        <f>IF(SalesData[Sales]=0,0,SalesData[Profit]/SalesData[Sales])</f>
        <v>0.23442603369054174</v>
      </c>
      <c r="P6275" s="8">
        <f t="shared" si="98"/>
        <v>1.1668611435239206E-3</v>
      </c>
      <c r="Q6275" t="str">
        <f>IF(SalesData[[#This Row],[Discount]]&gt;0, "Yes", "No")</f>
        <v>Yes</v>
      </c>
      <c r="R6275" t="str">
        <f>TEXT(SalesData[[#This Row],[Order Date]],"mmm-yyyy")</f>
        <v>Aug-2024</v>
      </c>
      <c r="S6275">
        <f>YEAR(SalesData[[#This Row],[Order Date]])*100 + MONTH(SalesData[[#This Row],[Order Date]])</f>
        <v>202408</v>
      </c>
    </row>
    <row r="6276" spans="1:19" x14ac:dyDescent="0.3">
      <c r="A6276" t="s">
        <v>4217</v>
      </c>
      <c r="B6276" s="3">
        <v>45511</v>
      </c>
      <c r="C6276" t="s">
        <v>4218</v>
      </c>
      <c r="D6276" t="s">
        <v>30</v>
      </c>
      <c r="E6276" t="s">
        <v>19</v>
      </c>
      <c r="F6276" t="s">
        <v>53</v>
      </c>
      <c r="G6276">
        <v>4</v>
      </c>
      <c r="H6276" s="5">
        <v>121.1</v>
      </c>
      <c r="I6276" s="5">
        <v>0.06</v>
      </c>
      <c r="J6276" s="5">
        <v>455.33600000000001</v>
      </c>
      <c r="K6276" s="5">
        <v>59.794622222120431</v>
      </c>
      <c r="L6276">
        <f>YEAR(SalesData[Order Date])</f>
        <v>2024</v>
      </c>
      <c r="M6276">
        <f>MONTH(SalesData[Order Date])</f>
        <v>8</v>
      </c>
      <c r="N6276" t="str">
        <f>TEXT(SalesData[[#This Row],[Order Date]], "mmmm")</f>
        <v>August</v>
      </c>
      <c r="O6276" s="7">
        <f>IF(SalesData[Sales]=0,0,SalesData[Profit]/SalesData[Sales])</f>
        <v>0.13131977753158203</v>
      </c>
      <c r="P6276" s="8">
        <f t="shared" si="98"/>
        <v>1.2386457473162674E-4</v>
      </c>
      <c r="Q6276" t="str">
        <f>IF(SalesData[[#This Row],[Discount]]&gt;0, "Yes", "No")</f>
        <v>Yes</v>
      </c>
      <c r="R6276" t="str">
        <f>TEXT(SalesData[[#This Row],[Order Date]],"mmm-yyyy")</f>
        <v>Aug-2024</v>
      </c>
      <c r="S6276">
        <f>YEAR(SalesData[[#This Row],[Order Date]])*100 + MONTH(SalesData[[#This Row],[Order Date]])</f>
        <v>202408</v>
      </c>
    </row>
    <row r="6277" spans="1:19" x14ac:dyDescent="0.3">
      <c r="A6277" t="s">
        <v>4231</v>
      </c>
      <c r="B6277" s="3">
        <v>45518</v>
      </c>
      <c r="C6277" t="s">
        <v>4232</v>
      </c>
      <c r="D6277" t="s">
        <v>18</v>
      </c>
      <c r="E6277" t="s">
        <v>19</v>
      </c>
      <c r="F6277" t="s">
        <v>44</v>
      </c>
      <c r="G6277">
        <v>6</v>
      </c>
      <c r="H6277" s="5">
        <v>941.98</v>
      </c>
      <c r="I6277" s="5">
        <v>0.2</v>
      </c>
      <c r="J6277" s="5">
        <v>4521.5039999999999</v>
      </c>
      <c r="K6277" s="5">
        <v>401.87291431925428</v>
      </c>
      <c r="L6277">
        <f>YEAR(SalesData[Order Date])</f>
        <v>2024</v>
      </c>
      <c r="M6277">
        <f>MONTH(SalesData[Order Date])</f>
        <v>8</v>
      </c>
      <c r="N6277" t="str">
        <f>TEXT(SalesData[[#This Row],[Order Date]], "mmmm")</f>
        <v>August</v>
      </c>
      <c r="O6277" s="7">
        <f>IF(SalesData[Sales]=0,0,SalesData[Profit]/SalesData[Sales])</f>
        <v>8.8880362445605335E-2</v>
      </c>
      <c r="P6277" s="8">
        <f t="shared" si="98"/>
        <v>3.5386455480300364E-5</v>
      </c>
      <c r="Q6277" t="str">
        <f>IF(SalesData[[#This Row],[Discount]]&gt;0, "Yes", "No")</f>
        <v>Yes</v>
      </c>
      <c r="R6277" t="str">
        <f>TEXT(SalesData[[#This Row],[Order Date]],"mmm-yyyy")</f>
        <v>Aug-2024</v>
      </c>
      <c r="S6277">
        <f>YEAR(SalesData[[#This Row],[Order Date]])*100 + MONTH(SalesData[[#This Row],[Order Date]])</f>
        <v>202408</v>
      </c>
    </row>
    <row r="6278" spans="1:19" x14ac:dyDescent="0.3">
      <c r="A6278" t="s">
        <v>4249</v>
      </c>
      <c r="B6278" s="3">
        <v>45532</v>
      </c>
      <c r="C6278" t="s">
        <v>4250</v>
      </c>
      <c r="D6278" t="s">
        <v>18</v>
      </c>
      <c r="E6278" t="s">
        <v>26</v>
      </c>
      <c r="F6278" t="s">
        <v>53</v>
      </c>
      <c r="G6278">
        <v>1</v>
      </c>
      <c r="H6278" s="5">
        <v>814.44</v>
      </c>
      <c r="I6278" s="5">
        <v>0.28999999999999998</v>
      </c>
      <c r="J6278" s="5">
        <v>578.25239999999997</v>
      </c>
      <c r="K6278" s="5">
        <v>55.631196758416607</v>
      </c>
      <c r="L6278">
        <f>YEAR(SalesData[Order Date])</f>
        <v>2024</v>
      </c>
      <c r="M6278">
        <f>MONTH(SalesData[Order Date])</f>
        <v>8</v>
      </c>
      <c r="N6278" t="str">
        <f>TEXT(SalesData[[#This Row],[Order Date]], "mmmm")</f>
        <v>August</v>
      </c>
      <c r="O6278" s="7">
        <f>IF(SalesData[Sales]=0,0,SalesData[Profit]/SalesData[Sales])</f>
        <v>9.6205734309821475E-2</v>
      </c>
      <c r="P6278" s="8">
        <f t="shared" si="98"/>
        <v>3.5607288443593137E-4</v>
      </c>
      <c r="Q6278" t="str">
        <f>IF(SalesData[[#This Row],[Discount]]&gt;0, "Yes", "No")</f>
        <v>Yes</v>
      </c>
      <c r="R6278" t="str">
        <f>TEXT(SalesData[[#This Row],[Order Date]],"mmm-yyyy")</f>
        <v>Aug-2024</v>
      </c>
      <c r="S6278">
        <f>YEAR(SalesData[[#This Row],[Order Date]])*100 + MONTH(SalesData[[#This Row],[Order Date]])</f>
        <v>202408</v>
      </c>
    </row>
    <row r="6279" spans="1:19" x14ac:dyDescent="0.3">
      <c r="A6279" t="s">
        <v>4268</v>
      </c>
      <c r="B6279" s="3">
        <v>45520</v>
      </c>
      <c r="C6279" t="s">
        <v>4269</v>
      </c>
      <c r="D6279" t="s">
        <v>18</v>
      </c>
      <c r="E6279" t="s">
        <v>14</v>
      </c>
      <c r="F6279" t="s">
        <v>39</v>
      </c>
      <c r="G6279">
        <v>4</v>
      </c>
      <c r="H6279" s="5">
        <v>17.59</v>
      </c>
      <c r="I6279" s="5">
        <v>0.12</v>
      </c>
      <c r="J6279" s="5">
        <v>61.916800000000002</v>
      </c>
      <c r="K6279" s="5">
        <v>4.4121652283263444</v>
      </c>
      <c r="L6279">
        <f>YEAR(SalesData[Order Date])</f>
        <v>2024</v>
      </c>
      <c r="M6279">
        <f>MONTH(SalesData[Order Date])</f>
        <v>8</v>
      </c>
      <c r="N6279" t="str">
        <f>TEXT(SalesData[[#This Row],[Order Date]], "mmmm")</f>
        <v>August</v>
      </c>
      <c r="O6279" s="7">
        <f>IF(SalesData[Sales]=0,0,SalesData[Profit]/SalesData[Sales])</f>
        <v>7.125958105597098E-2</v>
      </c>
      <c r="P6279" s="8">
        <f t="shared" si="98"/>
        <v>1.7055144968732233E-3</v>
      </c>
      <c r="Q6279" t="str">
        <f>IF(SalesData[[#This Row],[Discount]]&gt;0, "Yes", "No")</f>
        <v>Yes</v>
      </c>
      <c r="R6279" t="str">
        <f>TEXT(SalesData[[#This Row],[Order Date]],"mmm-yyyy")</f>
        <v>Aug-2024</v>
      </c>
      <c r="S6279">
        <f>YEAR(SalesData[[#This Row],[Order Date]])*100 + MONTH(SalesData[[#This Row],[Order Date]])</f>
        <v>202408</v>
      </c>
    </row>
    <row r="6280" spans="1:19" x14ac:dyDescent="0.3">
      <c r="A6280" t="s">
        <v>4296</v>
      </c>
      <c r="B6280" s="3">
        <v>45523</v>
      </c>
      <c r="C6280" t="s">
        <v>4297</v>
      </c>
      <c r="D6280" t="s">
        <v>23</v>
      </c>
      <c r="E6280" t="s">
        <v>26</v>
      </c>
      <c r="F6280" t="s">
        <v>53</v>
      </c>
      <c r="G6280">
        <v>9</v>
      </c>
      <c r="H6280" s="5">
        <v>774.79</v>
      </c>
      <c r="I6280" s="5">
        <v>0.27</v>
      </c>
      <c r="J6280" s="5">
        <v>5090.3702999999996</v>
      </c>
      <c r="K6280" s="5">
        <v>442.73269313849192</v>
      </c>
      <c r="L6280">
        <f>YEAR(SalesData[Order Date])</f>
        <v>2024</v>
      </c>
      <c r="M6280">
        <f>MONTH(SalesData[Order Date])</f>
        <v>8</v>
      </c>
      <c r="N6280" t="str">
        <f>TEXT(SalesData[[#This Row],[Order Date]], "mmmm")</f>
        <v>August</v>
      </c>
      <c r="O6280" s="7">
        <f>IF(SalesData[Sales]=0,0,SalesData[Profit]/SalesData[Sales])</f>
        <v>8.6974555296790879E-2</v>
      </c>
      <c r="P6280" s="8">
        <f t="shared" si="98"/>
        <v>3.8720169336207236E-5</v>
      </c>
      <c r="Q6280" t="str">
        <f>IF(SalesData[[#This Row],[Discount]]&gt;0, "Yes", "No")</f>
        <v>Yes</v>
      </c>
      <c r="R6280" t="str">
        <f>TEXT(SalesData[[#This Row],[Order Date]],"mmm-yyyy")</f>
        <v>Aug-2024</v>
      </c>
      <c r="S6280">
        <f>YEAR(SalesData[[#This Row],[Order Date]])*100 + MONTH(SalesData[[#This Row],[Order Date]])</f>
        <v>202408</v>
      </c>
    </row>
    <row r="6281" spans="1:19" x14ac:dyDescent="0.3">
      <c r="A6281" t="s">
        <v>4324</v>
      </c>
      <c r="B6281" s="3">
        <v>45518</v>
      </c>
      <c r="C6281" t="s">
        <v>4325</v>
      </c>
      <c r="D6281" t="s">
        <v>13</v>
      </c>
      <c r="E6281" t="s">
        <v>26</v>
      </c>
      <c r="F6281" t="s">
        <v>20</v>
      </c>
      <c r="G6281">
        <v>8</v>
      </c>
      <c r="H6281" s="5">
        <v>233.86</v>
      </c>
      <c r="I6281" s="5">
        <v>0.23</v>
      </c>
      <c r="J6281" s="5">
        <v>1440.5776000000001</v>
      </c>
      <c r="K6281" s="5">
        <v>301.17747554754561</v>
      </c>
      <c r="L6281">
        <f>YEAR(SalesData[Order Date])</f>
        <v>2024</v>
      </c>
      <c r="M6281">
        <f>MONTH(SalesData[Order Date])</f>
        <v>8</v>
      </c>
      <c r="N6281" t="str">
        <f>TEXT(SalesData[[#This Row],[Order Date]], "mmmm")</f>
        <v>August</v>
      </c>
      <c r="O6281" s="7">
        <f>IF(SalesData[Sales]=0,0,SalesData[Profit]/SalesData[Sales])</f>
        <v>0.20906716552273588</v>
      </c>
      <c r="P6281" s="8">
        <f t="shared" si="98"/>
        <v>1.2293679979474899E-4</v>
      </c>
      <c r="Q6281" t="str">
        <f>IF(SalesData[[#This Row],[Discount]]&gt;0, "Yes", "No")</f>
        <v>Yes</v>
      </c>
      <c r="R6281" t="str">
        <f>TEXT(SalesData[[#This Row],[Order Date]],"mmm-yyyy")</f>
        <v>Aug-2024</v>
      </c>
      <c r="S6281">
        <f>YEAR(SalesData[[#This Row],[Order Date]])*100 + MONTH(SalesData[[#This Row],[Order Date]])</f>
        <v>202408</v>
      </c>
    </row>
    <row r="6282" spans="1:19" x14ac:dyDescent="0.3">
      <c r="A6282" t="s">
        <v>4356</v>
      </c>
      <c r="B6282" s="3">
        <v>45533</v>
      </c>
      <c r="C6282" t="s">
        <v>4357</v>
      </c>
      <c r="D6282" t="s">
        <v>23</v>
      </c>
      <c r="E6282" t="s">
        <v>19</v>
      </c>
      <c r="F6282" t="s">
        <v>20</v>
      </c>
      <c r="G6282">
        <v>4</v>
      </c>
      <c r="H6282" s="5">
        <v>777.55</v>
      </c>
      <c r="I6282" s="5">
        <v>0.28000000000000003</v>
      </c>
      <c r="J6282" s="5">
        <v>2239.3440000000001</v>
      </c>
      <c r="K6282" s="5">
        <v>481.3879224254855</v>
      </c>
      <c r="L6282">
        <f>YEAR(SalesData[Order Date])</f>
        <v>2024</v>
      </c>
      <c r="M6282">
        <f>MONTH(SalesData[Order Date])</f>
        <v>8</v>
      </c>
      <c r="N6282" t="str">
        <f>TEXT(SalesData[[#This Row],[Order Date]], "mmmm")</f>
        <v>August</v>
      </c>
      <c r="O6282" s="7">
        <f>IF(SalesData[Sales]=0,0,SalesData[Profit]/SalesData[Sales])</f>
        <v>0.21496827750693306</v>
      </c>
      <c r="P6282" s="8">
        <f t="shared" si="98"/>
        <v>9.0026364863995904E-5</v>
      </c>
      <c r="Q6282" t="str">
        <f>IF(SalesData[[#This Row],[Discount]]&gt;0, "Yes", "No")</f>
        <v>Yes</v>
      </c>
      <c r="R6282" t="str">
        <f>TEXT(SalesData[[#This Row],[Order Date]],"mmm-yyyy")</f>
        <v>Aug-2024</v>
      </c>
      <c r="S6282">
        <f>YEAR(SalesData[[#This Row],[Order Date]])*100 + MONTH(SalesData[[#This Row],[Order Date]])</f>
        <v>202408</v>
      </c>
    </row>
    <row r="6283" spans="1:19" x14ac:dyDescent="0.3">
      <c r="A6283" t="s">
        <v>4364</v>
      </c>
      <c r="B6283" s="3">
        <v>45534</v>
      </c>
      <c r="C6283" t="s">
        <v>4365</v>
      </c>
      <c r="D6283" t="s">
        <v>18</v>
      </c>
      <c r="E6283" t="s">
        <v>26</v>
      </c>
      <c r="F6283" t="s">
        <v>31</v>
      </c>
      <c r="G6283">
        <v>7</v>
      </c>
      <c r="H6283" s="5">
        <v>910.81</v>
      </c>
      <c r="I6283" s="5">
        <v>0.22</v>
      </c>
      <c r="J6283" s="5">
        <v>4973.0226000000002</v>
      </c>
      <c r="K6283" s="5">
        <v>508.8478528079392</v>
      </c>
      <c r="L6283">
        <f>YEAR(SalesData[Order Date])</f>
        <v>2024</v>
      </c>
      <c r="M6283">
        <f>MONTH(SalesData[Order Date])</f>
        <v>8</v>
      </c>
      <c r="N6283" t="str">
        <f>TEXT(SalesData[[#This Row],[Order Date]], "mmmm")</f>
        <v>August</v>
      </c>
      <c r="O6283" s="7">
        <f>IF(SalesData[Sales]=0,0,SalesData[Profit]/SalesData[Sales])</f>
        <v>0.10232164495048528</v>
      </c>
      <c r="P6283" s="8">
        <f t="shared" si="98"/>
        <v>3.4506177389984108E-5</v>
      </c>
      <c r="Q6283" t="str">
        <f>IF(SalesData[[#This Row],[Discount]]&gt;0, "Yes", "No")</f>
        <v>Yes</v>
      </c>
      <c r="R6283" t="str">
        <f>TEXT(SalesData[[#This Row],[Order Date]],"mmm-yyyy")</f>
        <v>Aug-2024</v>
      </c>
      <c r="S6283">
        <f>YEAR(SalesData[[#This Row],[Order Date]])*100 + MONTH(SalesData[[#This Row],[Order Date]])</f>
        <v>202408</v>
      </c>
    </row>
    <row r="6284" spans="1:19" x14ac:dyDescent="0.3">
      <c r="A6284" t="s">
        <v>4368</v>
      </c>
      <c r="B6284" s="3">
        <v>45534</v>
      </c>
      <c r="C6284" t="s">
        <v>4369</v>
      </c>
      <c r="D6284" t="s">
        <v>18</v>
      </c>
      <c r="E6284" t="s">
        <v>19</v>
      </c>
      <c r="F6284" t="s">
        <v>39</v>
      </c>
      <c r="G6284">
        <v>5</v>
      </c>
      <c r="H6284" s="5">
        <v>800.82</v>
      </c>
      <c r="I6284" s="5">
        <v>0.14000000000000001</v>
      </c>
      <c r="J6284" s="5">
        <v>3443.5259999999998</v>
      </c>
      <c r="K6284" s="5">
        <v>583.12954706017047</v>
      </c>
      <c r="L6284">
        <f>YEAR(SalesData[Order Date])</f>
        <v>2024</v>
      </c>
      <c r="M6284">
        <f>MONTH(SalesData[Order Date])</f>
        <v>8</v>
      </c>
      <c r="N6284" t="str">
        <f>TEXT(SalesData[[#This Row],[Order Date]], "mmmm")</f>
        <v>August</v>
      </c>
      <c r="O6284" s="7">
        <f>IF(SalesData[Sales]=0,0,SalesData[Profit]/SalesData[Sales])</f>
        <v>0.16934082886557864</v>
      </c>
      <c r="P6284" s="8">
        <f t="shared" si="98"/>
        <v>3.4964161734222422E-5</v>
      </c>
      <c r="Q6284" t="str">
        <f>IF(SalesData[[#This Row],[Discount]]&gt;0, "Yes", "No")</f>
        <v>Yes</v>
      </c>
      <c r="R6284" t="str">
        <f>TEXT(SalesData[[#This Row],[Order Date]],"mmm-yyyy")</f>
        <v>Aug-2024</v>
      </c>
      <c r="S6284">
        <f>YEAR(SalesData[[#This Row],[Order Date]])*100 + MONTH(SalesData[[#This Row],[Order Date]])</f>
        <v>202408</v>
      </c>
    </row>
    <row r="6285" spans="1:19" x14ac:dyDescent="0.3">
      <c r="A6285" t="s">
        <v>4382</v>
      </c>
      <c r="B6285" s="3">
        <v>45513</v>
      </c>
      <c r="C6285" t="s">
        <v>4383</v>
      </c>
      <c r="D6285" t="s">
        <v>13</v>
      </c>
      <c r="E6285" t="s">
        <v>14</v>
      </c>
      <c r="F6285" t="s">
        <v>39</v>
      </c>
      <c r="G6285">
        <v>9</v>
      </c>
      <c r="H6285" s="5">
        <v>6.17</v>
      </c>
      <c r="I6285" s="5">
        <v>0.11</v>
      </c>
      <c r="J6285" s="5">
        <v>49.421700000000001</v>
      </c>
      <c r="K6285" s="5">
        <v>4.4476174851607562</v>
      </c>
      <c r="L6285">
        <f>YEAR(SalesData[Order Date])</f>
        <v>2024</v>
      </c>
      <c r="M6285">
        <f>MONTH(SalesData[Order Date])</f>
        <v>8</v>
      </c>
      <c r="N6285" t="str">
        <f>TEXT(SalesData[[#This Row],[Order Date]], "mmmm")</f>
        <v>August</v>
      </c>
      <c r="O6285" s="7">
        <f>IF(SalesData[Sales]=0,0,SalesData[Profit]/SalesData[Sales])</f>
        <v>8.9993211183766561E-2</v>
      </c>
      <c r="P6285" s="8">
        <f t="shared" si="98"/>
        <v>1.9809112191608138E-3</v>
      </c>
      <c r="Q6285" t="str">
        <f>IF(SalesData[[#This Row],[Discount]]&gt;0, "Yes", "No")</f>
        <v>Yes</v>
      </c>
      <c r="R6285" t="str">
        <f>TEXT(SalesData[[#This Row],[Order Date]],"mmm-yyyy")</f>
        <v>Aug-2024</v>
      </c>
      <c r="S6285">
        <f>YEAR(SalesData[[#This Row],[Order Date]])*100 + MONTH(SalesData[[#This Row],[Order Date]])</f>
        <v>202408</v>
      </c>
    </row>
    <row r="6286" spans="1:19" x14ac:dyDescent="0.3">
      <c r="A6286" t="s">
        <v>4414</v>
      </c>
      <c r="B6286" s="3">
        <v>45515</v>
      </c>
      <c r="C6286" t="s">
        <v>4415</v>
      </c>
      <c r="D6286" t="s">
        <v>13</v>
      </c>
      <c r="E6286" t="s">
        <v>14</v>
      </c>
      <c r="F6286" t="s">
        <v>15</v>
      </c>
      <c r="G6286">
        <v>9</v>
      </c>
      <c r="H6286" s="5">
        <v>631.72</v>
      </c>
      <c r="I6286" s="5">
        <v>0.2</v>
      </c>
      <c r="J6286" s="5">
        <v>4548.3840000000009</v>
      </c>
      <c r="K6286" s="5">
        <v>719.54394107576604</v>
      </c>
      <c r="L6286">
        <f>YEAR(SalesData[Order Date])</f>
        <v>2024</v>
      </c>
      <c r="M6286">
        <f>MONTH(SalesData[Order Date])</f>
        <v>8</v>
      </c>
      <c r="N6286" t="str">
        <f>TEXT(SalesData[[#This Row],[Order Date]], "mmmm")</f>
        <v>August</v>
      </c>
      <c r="O6286" s="7">
        <f>IF(SalesData[Sales]=0,0,SalesData[Profit]/SalesData[Sales])</f>
        <v>0.1581977117753835</v>
      </c>
      <c r="P6286" s="8">
        <f t="shared" si="98"/>
        <v>3.5177328915060822E-5</v>
      </c>
      <c r="Q6286" t="str">
        <f>IF(SalesData[[#This Row],[Discount]]&gt;0, "Yes", "No")</f>
        <v>Yes</v>
      </c>
      <c r="R6286" t="str">
        <f>TEXT(SalesData[[#This Row],[Order Date]],"mmm-yyyy")</f>
        <v>Aug-2024</v>
      </c>
      <c r="S6286">
        <f>YEAR(SalesData[[#This Row],[Order Date]])*100 + MONTH(SalesData[[#This Row],[Order Date]])</f>
        <v>202408</v>
      </c>
    </row>
    <row r="6287" spans="1:19" x14ac:dyDescent="0.3">
      <c r="A6287" t="s">
        <v>4442</v>
      </c>
      <c r="B6287" s="3">
        <v>45523</v>
      </c>
      <c r="C6287" t="s">
        <v>4443</v>
      </c>
      <c r="D6287" t="s">
        <v>13</v>
      </c>
      <c r="E6287" t="s">
        <v>19</v>
      </c>
      <c r="F6287" t="s">
        <v>53</v>
      </c>
      <c r="G6287">
        <v>4</v>
      </c>
      <c r="H6287" s="5">
        <v>912.82</v>
      </c>
      <c r="I6287" s="5">
        <v>0.28999999999999998</v>
      </c>
      <c r="J6287" s="5">
        <v>2592.4088000000002</v>
      </c>
      <c r="K6287" s="5">
        <v>251.95822767942639</v>
      </c>
      <c r="L6287">
        <f>YEAR(SalesData[Order Date])</f>
        <v>2024</v>
      </c>
      <c r="M6287">
        <f>MONTH(SalesData[Order Date])</f>
        <v>8</v>
      </c>
      <c r="N6287" t="str">
        <f>TEXT(SalesData[[#This Row],[Order Date]], "mmmm")</f>
        <v>August</v>
      </c>
      <c r="O6287" s="7">
        <f>IF(SalesData[Sales]=0,0,SalesData[Profit]/SalesData[Sales])</f>
        <v>9.7190777812290394E-2</v>
      </c>
      <c r="P6287" s="8">
        <f t="shared" si="98"/>
        <v>7.9424201923708931E-5</v>
      </c>
      <c r="Q6287" t="str">
        <f>IF(SalesData[[#This Row],[Discount]]&gt;0, "Yes", "No")</f>
        <v>Yes</v>
      </c>
      <c r="R6287" t="str">
        <f>TEXT(SalesData[[#This Row],[Order Date]],"mmm-yyyy")</f>
        <v>Aug-2024</v>
      </c>
      <c r="S6287">
        <f>YEAR(SalesData[[#This Row],[Order Date]])*100 + MONTH(SalesData[[#This Row],[Order Date]])</f>
        <v>202408</v>
      </c>
    </row>
    <row r="6288" spans="1:19" x14ac:dyDescent="0.3">
      <c r="A6288" t="s">
        <v>4477</v>
      </c>
      <c r="B6288" s="3">
        <v>45529</v>
      </c>
      <c r="C6288" t="s">
        <v>4478</v>
      </c>
      <c r="D6288" t="s">
        <v>23</v>
      </c>
      <c r="E6288" t="s">
        <v>19</v>
      </c>
      <c r="F6288" t="s">
        <v>53</v>
      </c>
      <c r="G6288">
        <v>4</v>
      </c>
      <c r="H6288" s="5">
        <v>239.78</v>
      </c>
      <c r="I6288" s="5">
        <v>0.09</v>
      </c>
      <c r="J6288" s="5">
        <v>872.79920000000004</v>
      </c>
      <c r="K6288" s="5">
        <v>149.62964700559081</v>
      </c>
      <c r="L6288">
        <f>YEAR(SalesData[Order Date])</f>
        <v>2024</v>
      </c>
      <c r="M6288">
        <f>MONTH(SalesData[Order Date])</f>
        <v>8</v>
      </c>
      <c r="N6288" t="str">
        <f>TEXT(SalesData[[#This Row],[Order Date]], "mmmm")</f>
        <v>August</v>
      </c>
      <c r="O6288" s="7">
        <f>IF(SalesData[Sales]=0,0,SalesData[Profit]/SalesData[Sales])</f>
        <v>0.1714365079683744</v>
      </c>
      <c r="P6288" s="8">
        <f t="shared" si="98"/>
        <v>9.3836016348319292E-5</v>
      </c>
      <c r="Q6288" t="str">
        <f>IF(SalesData[[#This Row],[Discount]]&gt;0, "Yes", "No")</f>
        <v>Yes</v>
      </c>
      <c r="R6288" t="str">
        <f>TEXT(SalesData[[#This Row],[Order Date]],"mmm-yyyy")</f>
        <v>Aug-2024</v>
      </c>
      <c r="S6288">
        <f>YEAR(SalesData[[#This Row],[Order Date]])*100 + MONTH(SalesData[[#This Row],[Order Date]])</f>
        <v>202408</v>
      </c>
    </row>
    <row r="6289" spans="1:19" x14ac:dyDescent="0.3">
      <c r="A6289" t="s">
        <v>4479</v>
      </c>
      <c r="B6289" s="3">
        <v>45508</v>
      </c>
      <c r="C6289" t="s">
        <v>4480</v>
      </c>
      <c r="D6289" t="s">
        <v>30</v>
      </c>
      <c r="E6289" t="s">
        <v>19</v>
      </c>
      <c r="F6289" t="s">
        <v>39</v>
      </c>
      <c r="G6289">
        <v>7</v>
      </c>
      <c r="H6289" s="5">
        <v>225.26</v>
      </c>
      <c r="I6289" s="5">
        <v>0.05</v>
      </c>
      <c r="J6289" s="5">
        <v>1497.979</v>
      </c>
      <c r="K6289" s="5">
        <v>373.93894894783813</v>
      </c>
      <c r="L6289">
        <f>YEAR(SalesData[Order Date])</f>
        <v>2024</v>
      </c>
      <c r="M6289">
        <f>MONTH(SalesData[Order Date])</f>
        <v>8</v>
      </c>
      <c r="N6289" t="str">
        <f>TEXT(SalesData[[#This Row],[Order Date]], "mmmm")</f>
        <v>August</v>
      </c>
      <c r="O6289" s="7">
        <f>IF(SalesData[Sales]=0,0,SalesData[Profit]/SalesData[Sales])</f>
        <v>0.24962896605882867</v>
      </c>
      <c r="P6289" s="8">
        <f t="shared" si="98"/>
        <v>3.1709389784502991E-5</v>
      </c>
      <c r="Q6289" t="str">
        <f>IF(SalesData[[#This Row],[Discount]]&gt;0, "Yes", "No")</f>
        <v>Yes</v>
      </c>
      <c r="R6289" t="str">
        <f>TEXT(SalesData[[#This Row],[Order Date]],"mmm-yyyy")</f>
        <v>Aug-2024</v>
      </c>
      <c r="S6289">
        <f>YEAR(SalesData[[#This Row],[Order Date]])*100 + MONTH(SalesData[[#This Row],[Order Date]])</f>
        <v>202408</v>
      </c>
    </row>
    <row r="6290" spans="1:19" x14ac:dyDescent="0.3">
      <c r="A6290" t="s">
        <v>4588</v>
      </c>
      <c r="B6290" s="3">
        <v>45510</v>
      </c>
      <c r="C6290" t="s">
        <v>4589</v>
      </c>
      <c r="D6290" t="s">
        <v>13</v>
      </c>
      <c r="E6290" t="s">
        <v>26</v>
      </c>
      <c r="F6290" t="s">
        <v>27</v>
      </c>
      <c r="G6290">
        <v>6</v>
      </c>
      <c r="H6290" s="5">
        <v>267.73</v>
      </c>
      <c r="I6290" s="5">
        <v>0.15</v>
      </c>
      <c r="J6290" s="5">
        <v>1365.423</v>
      </c>
      <c r="K6290" s="5">
        <v>80.02274684810358</v>
      </c>
      <c r="L6290">
        <f>YEAR(SalesData[Order Date])</f>
        <v>2024</v>
      </c>
      <c r="M6290">
        <f>MONTH(SalesData[Order Date])</f>
        <v>8</v>
      </c>
      <c r="N6290" t="str">
        <f>TEXT(SalesData[[#This Row],[Order Date]], "mmmm")</f>
        <v>August</v>
      </c>
      <c r="O6290" s="7">
        <f>IF(SalesData[Sales]=0,0,SalesData[Profit]/SalesData[Sales])</f>
        <v>5.8606561371899832E-2</v>
      </c>
      <c r="P6290" s="8">
        <f t="shared" si="98"/>
        <v>9.3377656594330105E-5</v>
      </c>
      <c r="Q6290" t="str">
        <f>IF(SalesData[[#This Row],[Discount]]&gt;0, "Yes", "No")</f>
        <v>Yes</v>
      </c>
      <c r="R6290" t="str">
        <f>TEXT(SalesData[[#This Row],[Order Date]],"mmm-yyyy")</f>
        <v>Aug-2024</v>
      </c>
      <c r="S6290">
        <f>YEAR(SalesData[[#This Row],[Order Date]])*100 + MONTH(SalesData[[#This Row],[Order Date]])</f>
        <v>202408</v>
      </c>
    </row>
    <row r="6291" spans="1:19" x14ac:dyDescent="0.3">
      <c r="A6291" t="s">
        <v>4715</v>
      </c>
      <c r="B6291" s="3">
        <v>45510</v>
      </c>
      <c r="C6291" t="s">
        <v>4716</v>
      </c>
      <c r="D6291" t="s">
        <v>23</v>
      </c>
      <c r="E6291" t="s">
        <v>19</v>
      </c>
      <c r="F6291" t="s">
        <v>27</v>
      </c>
      <c r="G6291">
        <v>9</v>
      </c>
      <c r="H6291" s="5">
        <v>472.21</v>
      </c>
      <c r="I6291" s="5">
        <v>0.21</v>
      </c>
      <c r="J6291" s="5">
        <v>3357.4131000000002</v>
      </c>
      <c r="K6291" s="5">
        <v>587.00457677342683</v>
      </c>
      <c r="L6291">
        <f>YEAR(SalesData[Order Date])</f>
        <v>2024</v>
      </c>
      <c r="M6291">
        <f>MONTH(SalesData[Order Date])</f>
        <v>8</v>
      </c>
      <c r="N6291" t="str">
        <f>TEXT(SalesData[[#This Row],[Order Date]], "mmmm")</f>
        <v>August</v>
      </c>
      <c r="O6291" s="7">
        <f>IF(SalesData[Sales]=0,0,SalesData[Profit]/SalesData[Sales])</f>
        <v>0.17483835300857878</v>
      </c>
      <c r="P6291" s="8">
        <f t="shared" si="98"/>
        <v>4.9413043631717532E-5</v>
      </c>
      <c r="Q6291" t="str">
        <f>IF(SalesData[[#This Row],[Discount]]&gt;0, "Yes", "No")</f>
        <v>Yes</v>
      </c>
      <c r="R6291" t="str">
        <f>TEXT(SalesData[[#This Row],[Order Date]],"mmm-yyyy")</f>
        <v>Aug-2024</v>
      </c>
      <c r="S6291">
        <f>YEAR(SalesData[[#This Row],[Order Date]])*100 + MONTH(SalesData[[#This Row],[Order Date]])</f>
        <v>202408</v>
      </c>
    </row>
    <row r="6292" spans="1:19" x14ac:dyDescent="0.3">
      <c r="A6292" t="s">
        <v>4778</v>
      </c>
      <c r="B6292" s="3">
        <v>45518</v>
      </c>
      <c r="C6292" t="s">
        <v>4779</v>
      </c>
      <c r="D6292" t="s">
        <v>13</v>
      </c>
      <c r="E6292" t="s">
        <v>14</v>
      </c>
      <c r="F6292" t="s">
        <v>31</v>
      </c>
      <c r="G6292">
        <v>7</v>
      </c>
      <c r="H6292" s="5">
        <v>680.79</v>
      </c>
      <c r="I6292" s="5">
        <v>0.12</v>
      </c>
      <c r="J6292" s="5">
        <v>4193.6664000000001</v>
      </c>
      <c r="K6292" s="5">
        <v>1202.8371468419789</v>
      </c>
      <c r="L6292">
        <f>YEAR(SalesData[Order Date])</f>
        <v>2024</v>
      </c>
      <c r="M6292">
        <f>MONTH(SalesData[Order Date])</f>
        <v>8</v>
      </c>
      <c r="N6292" t="str">
        <f>TEXT(SalesData[[#This Row],[Order Date]], "mmmm")</f>
        <v>August</v>
      </c>
      <c r="O6292" s="7">
        <f>IF(SalesData[Sales]=0,0,SalesData[Profit]/SalesData[Sales])</f>
        <v>0.28682232493313697</v>
      </c>
      <c r="P6292" s="8">
        <f t="shared" si="98"/>
        <v>2.5180829834247189E-5</v>
      </c>
      <c r="Q6292" t="str">
        <f>IF(SalesData[[#This Row],[Discount]]&gt;0, "Yes", "No")</f>
        <v>Yes</v>
      </c>
      <c r="R6292" t="str">
        <f>TEXT(SalesData[[#This Row],[Order Date]],"mmm-yyyy")</f>
        <v>Aug-2024</v>
      </c>
      <c r="S6292">
        <f>YEAR(SalesData[[#This Row],[Order Date]])*100 + MONTH(SalesData[[#This Row],[Order Date]])</f>
        <v>202408</v>
      </c>
    </row>
    <row r="6293" spans="1:19" x14ac:dyDescent="0.3">
      <c r="A6293" t="s">
        <v>4784</v>
      </c>
      <c r="B6293" s="3">
        <v>45524</v>
      </c>
      <c r="C6293" t="s">
        <v>4785</v>
      </c>
      <c r="D6293" t="s">
        <v>13</v>
      </c>
      <c r="E6293" t="s">
        <v>19</v>
      </c>
      <c r="F6293" t="s">
        <v>15</v>
      </c>
      <c r="G6293">
        <v>1</v>
      </c>
      <c r="H6293" s="5">
        <v>894.21</v>
      </c>
      <c r="I6293" s="5">
        <v>0.28000000000000003</v>
      </c>
      <c r="J6293" s="5">
        <v>643.83119999999997</v>
      </c>
      <c r="K6293" s="5">
        <v>42.190370457668699</v>
      </c>
      <c r="L6293">
        <f>YEAR(SalesData[Order Date])</f>
        <v>2024</v>
      </c>
      <c r="M6293">
        <f>MONTH(SalesData[Order Date])</f>
        <v>8</v>
      </c>
      <c r="N6293" t="str">
        <f>TEXT(SalesData[[#This Row],[Order Date]], "mmmm")</f>
        <v>August</v>
      </c>
      <c r="O6293" s="7">
        <f>IF(SalesData[Sales]=0,0,SalesData[Profit]/SalesData[Sales])</f>
        <v>6.553017383697575E-2</v>
      </c>
      <c r="P6293" s="8">
        <f t="shared" si="98"/>
        <v>3.1312555216336211E-4</v>
      </c>
      <c r="Q6293" t="str">
        <f>IF(SalesData[[#This Row],[Discount]]&gt;0, "Yes", "No")</f>
        <v>Yes</v>
      </c>
      <c r="R6293" t="str">
        <f>TEXT(SalesData[[#This Row],[Order Date]],"mmm-yyyy")</f>
        <v>Aug-2024</v>
      </c>
      <c r="S6293">
        <f>YEAR(SalesData[[#This Row],[Order Date]])*100 + MONTH(SalesData[[#This Row],[Order Date]])</f>
        <v>202408</v>
      </c>
    </row>
    <row r="6294" spans="1:19" x14ac:dyDescent="0.3">
      <c r="A6294" t="s">
        <v>4810</v>
      </c>
      <c r="B6294" s="3">
        <v>45524</v>
      </c>
      <c r="C6294" t="s">
        <v>4811</v>
      </c>
      <c r="D6294" t="s">
        <v>30</v>
      </c>
      <c r="E6294" t="s">
        <v>26</v>
      </c>
      <c r="F6294" t="s">
        <v>31</v>
      </c>
      <c r="G6294">
        <v>3</v>
      </c>
      <c r="H6294" s="5">
        <v>133.15</v>
      </c>
      <c r="I6294" s="5">
        <v>0.08</v>
      </c>
      <c r="J6294" s="5">
        <v>367.49400000000009</v>
      </c>
      <c r="K6294" s="5">
        <v>77.013462668045904</v>
      </c>
      <c r="L6294">
        <f>YEAR(SalesData[Order Date])</f>
        <v>2024</v>
      </c>
      <c r="M6294">
        <f>MONTH(SalesData[Order Date])</f>
        <v>8</v>
      </c>
      <c r="N6294" t="str">
        <f>TEXT(SalesData[[#This Row],[Order Date]], "mmmm")</f>
        <v>August</v>
      </c>
      <c r="O6294" s="7">
        <f>IF(SalesData[Sales]=0,0,SalesData[Profit]/SalesData[Sales])</f>
        <v>0.20956386408498068</v>
      </c>
      <c r="P6294" s="8">
        <f t="shared" si="98"/>
        <v>2.0027537864563774E-4</v>
      </c>
      <c r="Q6294" t="str">
        <f>IF(SalesData[[#This Row],[Discount]]&gt;0, "Yes", "No")</f>
        <v>Yes</v>
      </c>
      <c r="R6294" t="str">
        <f>TEXT(SalesData[[#This Row],[Order Date]],"mmm-yyyy")</f>
        <v>Aug-2024</v>
      </c>
      <c r="S6294">
        <f>YEAR(SalesData[[#This Row],[Order Date]])*100 + MONTH(SalesData[[#This Row],[Order Date]])</f>
        <v>202408</v>
      </c>
    </row>
    <row r="6295" spans="1:19" x14ac:dyDescent="0.3">
      <c r="A6295" t="s">
        <v>4855</v>
      </c>
      <c r="B6295" s="3">
        <v>45515</v>
      </c>
      <c r="C6295" t="s">
        <v>4856</v>
      </c>
      <c r="D6295" t="s">
        <v>13</v>
      </c>
      <c r="E6295" t="s">
        <v>14</v>
      </c>
      <c r="F6295" t="s">
        <v>15</v>
      </c>
      <c r="G6295">
        <v>3</v>
      </c>
      <c r="H6295" s="5">
        <v>673.07</v>
      </c>
      <c r="I6295" s="5">
        <v>0.05</v>
      </c>
      <c r="J6295" s="5">
        <v>1918.2494999999999</v>
      </c>
      <c r="K6295" s="5">
        <v>415.36096396729653</v>
      </c>
      <c r="L6295">
        <f>YEAR(SalesData[Order Date])</f>
        <v>2024</v>
      </c>
      <c r="M6295">
        <f>MONTH(SalesData[Order Date])</f>
        <v>8</v>
      </c>
      <c r="N6295" t="str">
        <f>TEXT(SalesData[[#This Row],[Order Date]], "mmmm")</f>
        <v>August</v>
      </c>
      <c r="O6295" s="7">
        <f>IF(SalesData[Sales]=0,0,SalesData[Profit]/SalesData[Sales])</f>
        <v>0.2165312510011323</v>
      </c>
      <c r="P6295" s="8">
        <f t="shared" si="98"/>
        <v>2.476215945840205E-5</v>
      </c>
      <c r="Q6295" t="str">
        <f>IF(SalesData[[#This Row],[Discount]]&gt;0, "Yes", "No")</f>
        <v>Yes</v>
      </c>
      <c r="R6295" t="str">
        <f>TEXT(SalesData[[#This Row],[Order Date]],"mmm-yyyy")</f>
        <v>Aug-2024</v>
      </c>
      <c r="S6295">
        <f>YEAR(SalesData[[#This Row],[Order Date]])*100 + MONTH(SalesData[[#This Row],[Order Date]])</f>
        <v>202408</v>
      </c>
    </row>
    <row r="6296" spans="1:19" x14ac:dyDescent="0.3">
      <c r="A6296" t="s">
        <v>4857</v>
      </c>
      <c r="B6296" s="3">
        <v>45513</v>
      </c>
      <c r="C6296" t="s">
        <v>4858</v>
      </c>
      <c r="D6296" t="s">
        <v>13</v>
      </c>
      <c r="E6296" t="s">
        <v>26</v>
      </c>
      <c r="F6296" t="s">
        <v>31</v>
      </c>
      <c r="G6296">
        <v>5</v>
      </c>
      <c r="H6296" s="5">
        <v>831.05</v>
      </c>
      <c r="I6296" s="5">
        <v>0.23</v>
      </c>
      <c r="J6296" s="5">
        <v>3199.5425</v>
      </c>
      <c r="K6296" s="5">
        <v>397.17641221261891</v>
      </c>
      <c r="L6296">
        <f>YEAR(SalesData[Order Date])</f>
        <v>2024</v>
      </c>
      <c r="M6296">
        <f>MONTH(SalesData[Order Date])</f>
        <v>8</v>
      </c>
      <c r="N6296" t="str">
        <f>TEXT(SalesData[[#This Row],[Order Date]], "mmmm")</f>
        <v>August</v>
      </c>
      <c r="O6296" s="7">
        <f>IF(SalesData[Sales]=0,0,SalesData[Profit]/SalesData[Sales])</f>
        <v>0.12413537629602323</v>
      </c>
      <c r="P6296" s="8">
        <f t="shared" si="98"/>
        <v>5.5351663558149331E-5</v>
      </c>
      <c r="Q6296" t="str">
        <f>IF(SalesData[[#This Row],[Discount]]&gt;0, "Yes", "No")</f>
        <v>Yes</v>
      </c>
      <c r="R6296" t="str">
        <f>TEXT(SalesData[[#This Row],[Order Date]],"mmm-yyyy")</f>
        <v>Aug-2024</v>
      </c>
      <c r="S6296">
        <f>YEAR(SalesData[[#This Row],[Order Date]])*100 + MONTH(SalesData[[#This Row],[Order Date]])</f>
        <v>202408</v>
      </c>
    </row>
    <row r="6297" spans="1:19" x14ac:dyDescent="0.3">
      <c r="A6297" t="s">
        <v>4881</v>
      </c>
      <c r="B6297" s="3">
        <v>45520</v>
      </c>
      <c r="C6297" t="s">
        <v>4882</v>
      </c>
      <c r="D6297" t="s">
        <v>30</v>
      </c>
      <c r="E6297" t="s">
        <v>26</v>
      </c>
      <c r="F6297" t="s">
        <v>20</v>
      </c>
      <c r="G6297">
        <v>6</v>
      </c>
      <c r="H6297" s="5">
        <v>484.36</v>
      </c>
      <c r="I6297" s="5">
        <v>0.05</v>
      </c>
      <c r="J6297" s="5">
        <v>2760.8519999999999</v>
      </c>
      <c r="K6297" s="5">
        <v>806.2396816811073</v>
      </c>
      <c r="L6297">
        <f>YEAR(SalesData[Order Date])</f>
        <v>2024</v>
      </c>
      <c r="M6297">
        <f>MONTH(SalesData[Order Date])</f>
        <v>8</v>
      </c>
      <c r="N6297" t="str">
        <f>TEXT(SalesData[[#This Row],[Order Date]], "mmmm")</f>
        <v>August</v>
      </c>
      <c r="O6297" s="7">
        <f>IF(SalesData[Sales]=0,0,SalesData[Profit]/SalesData[Sales])</f>
        <v>0.29202567963842585</v>
      </c>
      <c r="P6297" s="8">
        <f t="shared" si="98"/>
        <v>1.7204833870124152E-5</v>
      </c>
      <c r="Q6297" t="str">
        <f>IF(SalesData[[#This Row],[Discount]]&gt;0, "Yes", "No")</f>
        <v>Yes</v>
      </c>
      <c r="R6297" t="str">
        <f>TEXT(SalesData[[#This Row],[Order Date]],"mmm-yyyy")</f>
        <v>Aug-2024</v>
      </c>
      <c r="S6297">
        <f>YEAR(SalesData[[#This Row],[Order Date]])*100 + MONTH(SalesData[[#This Row],[Order Date]])</f>
        <v>202408</v>
      </c>
    </row>
    <row r="6298" spans="1:19" x14ac:dyDescent="0.3">
      <c r="A6298" t="s">
        <v>4887</v>
      </c>
      <c r="B6298" s="3">
        <v>45510</v>
      </c>
      <c r="C6298" t="s">
        <v>4888</v>
      </c>
      <c r="D6298" t="s">
        <v>18</v>
      </c>
      <c r="E6298" t="s">
        <v>14</v>
      </c>
      <c r="F6298" t="s">
        <v>62</v>
      </c>
      <c r="G6298">
        <v>7</v>
      </c>
      <c r="H6298" s="5">
        <v>933.26</v>
      </c>
      <c r="I6298" s="5">
        <v>0.05</v>
      </c>
      <c r="J6298" s="5">
        <v>6206.1789999999992</v>
      </c>
      <c r="K6298" s="5">
        <v>718.93753647493406</v>
      </c>
      <c r="L6298">
        <f>YEAR(SalesData[Order Date])</f>
        <v>2024</v>
      </c>
      <c r="M6298">
        <f>MONTH(SalesData[Order Date])</f>
        <v>8</v>
      </c>
      <c r="N6298" t="str">
        <f>TEXT(SalesData[[#This Row],[Order Date]], "mmmm")</f>
        <v>August</v>
      </c>
      <c r="O6298" s="7">
        <f>IF(SalesData[Sales]=0,0,SalesData[Profit]/SalesData[Sales])</f>
        <v>0.11584221732485224</v>
      </c>
      <c r="P6298" s="8">
        <f t="shared" si="98"/>
        <v>7.6536625836928014E-6</v>
      </c>
      <c r="Q6298" t="str">
        <f>IF(SalesData[[#This Row],[Discount]]&gt;0, "Yes", "No")</f>
        <v>Yes</v>
      </c>
      <c r="R6298" t="str">
        <f>TEXT(SalesData[[#This Row],[Order Date]],"mmm-yyyy")</f>
        <v>Aug-2024</v>
      </c>
      <c r="S6298">
        <f>YEAR(SalesData[[#This Row],[Order Date]])*100 + MONTH(SalesData[[#This Row],[Order Date]])</f>
        <v>202408</v>
      </c>
    </row>
    <row r="6299" spans="1:19" x14ac:dyDescent="0.3">
      <c r="A6299" t="s">
        <v>4919</v>
      </c>
      <c r="B6299" s="3">
        <v>45531</v>
      </c>
      <c r="C6299" t="s">
        <v>4920</v>
      </c>
      <c r="D6299" t="s">
        <v>13</v>
      </c>
      <c r="E6299" t="s">
        <v>14</v>
      </c>
      <c r="F6299" t="s">
        <v>15</v>
      </c>
      <c r="G6299">
        <v>8</v>
      </c>
      <c r="H6299" s="5">
        <v>658.7</v>
      </c>
      <c r="I6299" s="5">
        <v>0.23</v>
      </c>
      <c r="J6299" s="5">
        <v>4057.592000000001</v>
      </c>
      <c r="K6299" s="5">
        <v>512.10491340232659</v>
      </c>
      <c r="L6299">
        <f>YEAR(SalesData[Order Date])</f>
        <v>2024</v>
      </c>
      <c r="M6299">
        <f>MONTH(SalesData[Order Date])</f>
        <v>8</v>
      </c>
      <c r="N6299" t="str">
        <f>TEXT(SalesData[[#This Row],[Order Date]], "mmmm")</f>
        <v>August</v>
      </c>
      <c r="O6299" s="7">
        <f>IF(SalesData[Sales]=0,0,SalesData[Profit]/SalesData[Sales])</f>
        <v>0.12620907015844038</v>
      </c>
      <c r="P6299" s="8">
        <f t="shared" si="98"/>
        <v>4.3646576590253531E-5</v>
      </c>
      <c r="Q6299" t="str">
        <f>IF(SalesData[[#This Row],[Discount]]&gt;0, "Yes", "No")</f>
        <v>Yes</v>
      </c>
      <c r="R6299" t="str">
        <f>TEXT(SalesData[[#This Row],[Order Date]],"mmm-yyyy")</f>
        <v>Aug-2024</v>
      </c>
      <c r="S6299">
        <f>YEAR(SalesData[[#This Row],[Order Date]])*100 + MONTH(SalesData[[#This Row],[Order Date]])</f>
        <v>202408</v>
      </c>
    </row>
    <row r="6300" spans="1:19" x14ac:dyDescent="0.3">
      <c r="A6300" t="s">
        <v>4979</v>
      </c>
      <c r="B6300" s="3">
        <v>45513</v>
      </c>
      <c r="C6300" t="s">
        <v>4980</v>
      </c>
      <c r="D6300" t="s">
        <v>23</v>
      </c>
      <c r="E6300" t="s">
        <v>19</v>
      </c>
      <c r="F6300" t="s">
        <v>15</v>
      </c>
      <c r="G6300">
        <v>8</v>
      </c>
      <c r="H6300" s="5">
        <v>132.46</v>
      </c>
      <c r="I6300" s="5">
        <v>0.08</v>
      </c>
      <c r="J6300" s="5">
        <v>974.90560000000005</v>
      </c>
      <c r="K6300" s="5">
        <v>106.9000798781037</v>
      </c>
      <c r="L6300">
        <f>YEAR(SalesData[Order Date])</f>
        <v>2024</v>
      </c>
      <c r="M6300">
        <f>MONTH(SalesData[Order Date])</f>
        <v>8</v>
      </c>
      <c r="N6300" t="str">
        <f>TEXT(SalesData[[#This Row],[Order Date]], "mmmm")</f>
        <v>August</v>
      </c>
      <c r="O6300" s="7">
        <f>IF(SalesData[Sales]=0,0,SalesData[Profit]/SalesData[Sales])</f>
        <v>0.10965172410344519</v>
      </c>
      <c r="P6300" s="8">
        <f t="shared" si="98"/>
        <v>7.5494488902310122E-5</v>
      </c>
      <c r="Q6300" t="str">
        <f>IF(SalesData[[#This Row],[Discount]]&gt;0, "Yes", "No")</f>
        <v>Yes</v>
      </c>
      <c r="R6300" t="str">
        <f>TEXT(SalesData[[#This Row],[Order Date]],"mmm-yyyy")</f>
        <v>Aug-2024</v>
      </c>
      <c r="S6300">
        <f>YEAR(SalesData[[#This Row],[Order Date]])*100 + MONTH(SalesData[[#This Row],[Order Date]])</f>
        <v>202408</v>
      </c>
    </row>
    <row r="6301" spans="1:19" x14ac:dyDescent="0.3">
      <c r="A6301" t="s">
        <v>5033</v>
      </c>
      <c r="B6301" s="3">
        <v>45529</v>
      </c>
      <c r="C6301" t="s">
        <v>5034</v>
      </c>
      <c r="D6301" t="s">
        <v>23</v>
      </c>
      <c r="E6301" t="s">
        <v>14</v>
      </c>
      <c r="F6301" t="s">
        <v>53</v>
      </c>
      <c r="G6301">
        <v>1</v>
      </c>
      <c r="H6301" s="5">
        <v>41.45</v>
      </c>
      <c r="I6301" s="5">
        <v>0.02</v>
      </c>
      <c r="J6301" s="5">
        <v>40.621000000000002</v>
      </c>
      <c r="K6301" s="5">
        <v>6.1113937393653091</v>
      </c>
      <c r="L6301">
        <f>YEAR(SalesData[Order Date])</f>
        <v>2024</v>
      </c>
      <c r="M6301">
        <f>MONTH(SalesData[Order Date])</f>
        <v>8</v>
      </c>
      <c r="N6301" t="str">
        <f>TEXT(SalesData[[#This Row],[Order Date]], "mmmm")</f>
        <v>August</v>
      </c>
      <c r="O6301" s="7">
        <f>IF(SalesData[Sales]=0,0,SalesData[Profit]/SalesData[Sales])</f>
        <v>0.15044912088243295</v>
      </c>
      <c r="P6301" s="8">
        <f t="shared" si="98"/>
        <v>4.8250904704463208E-4</v>
      </c>
      <c r="Q6301" t="str">
        <f>IF(SalesData[[#This Row],[Discount]]&gt;0, "Yes", "No")</f>
        <v>Yes</v>
      </c>
      <c r="R6301" t="str">
        <f>TEXT(SalesData[[#This Row],[Order Date]],"mmm-yyyy")</f>
        <v>Aug-2024</v>
      </c>
      <c r="S6301">
        <f>YEAR(SalesData[[#This Row],[Order Date]])*100 + MONTH(SalesData[[#This Row],[Order Date]])</f>
        <v>202408</v>
      </c>
    </row>
    <row r="6302" spans="1:19" x14ac:dyDescent="0.3">
      <c r="A6302" t="s">
        <v>5057</v>
      </c>
      <c r="B6302" s="3">
        <v>45513</v>
      </c>
      <c r="C6302" t="s">
        <v>5058</v>
      </c>
      <c r="D6302" t="s">
        <v>23</v>
      </c>
      <c r="E6302" t="s">
        <v>19</v>
      </c>
      <c r="F6302" t="s">
        <v>53</v>
      </c>
      <c r="G6302">
        <v>4</v>
      </c>
      <c r="H6302" s="5">
        <v>482.15</v>
      </c>
      <c r="I6302" s="5">
        <v>0.16</v>
      </c>
      <c r="J6302" s="5">
        <v>1620.0239999999999</v>
      </c>
      <c r="K6302" s="5">
        <v>118.89343628044119</v>
      </c>
      <c r="L6302">
        <f>YEAR(SalesData[Order Date])</f>
        <v>2024</v>
      </c>
      <c r="M6302">
        <f>MONTH(SalesData[Order Date])</f>
        <v>8</v>
      </c>
      <c r="N6302" t="str">
        <f>TEXT(SalesData[[#This Row],[Order Date]], "mmmm")</f>
        <v>August</v>
      </c>
      <c r="O6302" s="7">
        <f>IF(SalesData[Sales]=0,0,SalesData[Profit]/SalesData[Sales])</f>
        <v>7.3389922791539636E-2</v>
      </c>
      <c r="P6302" s="8">
        <f t="shared" si="98"/>
        <v>8.2961733900238521E-5</v>
      </c>
      <c r="Q6302" t="str">
        <f>IF(SalesData[[#This Row],[Discount]]&gt;0, "Yes", "No")</f>
        <v>Yes</v>
      </c>
      <c r="R6302" t="str">
        <f>TEXT(SalesData[[#This Row],[Order Date]],"mmm-yyyy")</f>
        <v>Aug-2024</v>
      </c>
      <c r="S6302">
        <f>YEAR(SalesData[[#This Row],[Order Date]])*100 + MONTH(SalesData[[#This Row],[Order Date]])</f>
        <v>202408</v>
      </c>
    </row>
    <row r="6303" spans="1:19" x14ac:dyDescent="0.3">
      <c r="A6303" t="s">
        <v>5163</v>
      </c>
      <c r="B6303" s="3">
        <v>45530</v>
      </c>
      <c r="C6303" t="s">
        <v>5164</v>
      </c>
      <c r="D6303" t="s">
        <v>23</v>
      </c>
      <c r="E6303" t="s">
        <v>19</v>
      </c>
      <c r="F6303" t="s">
        <v>39</v>
      </c>
      <c r="G6303">
        <v>2</v>
      </c>
      <c r="H6303" s="5">
        <v>716.05</v>
      </c>
      <c r="I6303" s="5">
        <v>0.16</v>
      </c>
      <c r="J6303" s="5">
        <v>1202.9639999999999</v>
      </c>
      <c r="K6303" s="5">
        <v>126.1581277539261</v>
      </c>
      <c r="L6303">
        <f>YEAR(SalesData[Order Date])</f>
        <v>2024</v>
      </c>
      <c r="M6303">
        <f>MONTH(SalesData[Order Date])</f>
        <v>8</v>
      </c>
      <c r="N6303" t="str">
        <f>TEXT(SalesData[[#This Row],[Order Date]], "mmmm")</f>
        <v>August</v>
      </c>
      <c r="O6303" s="7">
        <f>IF(SalesData[Sales]=0,0,SalesData[Profit]/SalesData[Sales])</f>
        <v>0.10487273746672893</v>
      </c>
      <c r="P6303" s="8">
        <f t="shared" si="98"/>
        <v>1.1172404161720551E-4</v>
      </c>
      <c r="Q6303" t="str">
        <f>IF(SalesData[[#This Row],[Discount]]&gt;0, "Yes", "No")</f>
        <v>Yes</v>
      </c>
      <c r="R6303" t="str">
        <f>TEXT(SalesData[[#This Row],[Order Date]],"mmm-yyyy")</f>
        <v>Aug-2024</v>
      </c>
      <c r="S6303">
        <f>YEAR(SalesData[[#This Row],[Order Date]])*100 + MONTH(SalesData[[#This Row],[Order Date]])</f>
        <v>202408</v>
      </c>
    </row>
    <row r="6304" spans="1:19" x14ac:dyDescent="0.3">
      <c r="A6304" t="s">
        <v>5185</v>
      </c>
      <c r="B6304" s="3">
        <v>45512</v>
      </c>
      <c r="C6304" t="s">
        <v>5186</v>
      </c>
      <c r="D6304" t="s">
        <v>18</v>
      </c>
      <c r="E6304" t="s">
        <v>14</v>
      </c>
      <c r="F6304" t="s">
        <v>15</v>
      </c>
      <c r="G6304">
        <v>6</v>
      </c>
      <c r="H6304" s="5">
        <v>283.70999999999998</v>
      </c>
      <c r="I6304" s="5">
        <v>0.27</v>
      </c>
      <c r="J6304" s="5">
        <v>1242.6497999999999</v>
      </c>
      <c r="K6304" s="5">
        <v>76.953465113277559</v>
      </c>
      <c r="L6304">
        <f>YEAR(SalesData[Order Date])</f>
        <v>2024</v>
      </c>
      <c r="M6304">
        <f>MONTH(SalesData[Order Date])</f>
        <v>8</v>
      </c>
      <c r="N6304" t="str">
        <f>TEXT(SalesData[[#This Row],[Order Date]], "mmmm")</f>
        <v>August</v>
      </c>
      <c r="O6304" s="7">
        <f>IF(SalesData[Sales]=0,0,SalesData[Profit]/SalesData[Sales])</f>
        <v>6.1926912242916361E-2</v>
      </c>
      <c r="P6304" s="8">
        <f t="shared" si="98"/>
        <v>1.5861266786507353E-4</v>
      </c>
      <c r="Q6304" t="str">
        <f>IF(SalesData[[#This Row],[Discount]]&gt;0, "Yes", "No")</f>
        <v>Yes</v>
      </c>
      <c r="R6304" t="str">
        <f>TEXT(SalesData[[#This Row],[Order Date]],"mmm-yyyy")</f>
        <v>Aug-2024</v>
      </c>
      <c r="S6304">
        <f>YEAR(SalesData[[#This Row],[Order Date]])*100 + MONTH(SalesData[[#This Row],[Order Date]])</f>
        <v>202408</v>
      </c>
    </row>
    <row r="6305" spans="1:19" x14ac:dyDescent="0.3">
      <c r="A6305" t="s">
        <v>5230</v>
      </c>
      <c r="B6305" s="3">
        <v>45524</v>
      </c>
      <c r="C6305" t="s">
        <v>5231</v>
      </c>
      <c r="D6305" t="s">
        <v>18</v>
      </c>
      <c r="E6305" t="s">
        <v>26</v>
      </c>
      <c r="F6305" t="s">
        <v>39</v>
      </c>
      <c r="G6305">
        <v>3</v>
      </c>
      <c r="H6305" s="5">
        <v>897.69</v>
      </c>
      <c r="I6305" s="5">
        <v>0.12</v>
      </c>
      <c r="J6305" s="5">
        <v>2369.9016000000001</v>
      </c>
      <c r="K6305" s="5">
        <v>279.82771474920969</v>
      </c>
      <c r="L6305">
        <f>YEAR(SalesData[Order Date])</f>
        <v>2024</v>
      </c>
      <c r="M6305">
        <f>MONTH(SalesData[Order Date])</f>
        <v>8</v>
      </c>
      <c r="N6305" t="str">
        <f>TEXT(SalesData[[#This Row],[Order Date]], "mmmm")</f>
        <v>August</v>
      </c>
      <c r="O6305" s="7">
        <f>IF(SalesData[Sales]=0,0,SalesData[Profit]/SalesData[Sales])</f>
        <v>0.11807566809913529</v>
      </c>
      <c r="P6305" s="8">
        <f t="shared" si="98"/>
        <v>4.4558812062070422E-5</v>
      </c>
      <c r="Q6305" t="str">
        <f>IF(SalesData[[#This Row],[Discount]]&gt;0, "Yes", "No")</f>
        <v>Yes</v>
      </c>
      <c r="R6305" t="str">
        <f>TEXT(SalesData[[#This Row],[Order Date]],"mmm-yyyy")</f>
        <v>Aug-2024</v>
      </c>
      <c r="S6305">
        <f>YEAR(SalesData[[#This Row],[Order Date]])*100 + MONTH(SalesData[[#This Row],[Order Date]])</f>
        <v>202408</v>
      </c>
    </row>
    <row r="6306" spans="1:19" x14ac:dyDescent="0.3">
      <c r="A6306" t="s">
        <v>5238</v>
      </c>
      <c r="B6306" s="3">
        <v>45529</v>
      </c>
      <c r="C6306" t="s">
        <v>1790</v>
      </c>
      <c r="D6306" t="s">
        <v>30</v>
      </c>
      <c r="E6306" t="s">
        <v>19</v>
      </c>
      <c r="F6306" t="s">
        <v>44</v>
      </c>
      <c r="G6306">
        <v>3</v>
      </c>
      <c r="H6306" s="5">
        <v>467.84</v>
      </c>
      <c r="I6306" s="5">
        <v>0.2</v>
      </c>
      <c r="J6306" s="5">
        <v>1122.816</v>
      </c>
      <c r="K6306" s="5">
        <v>135.35438379089939</v>
      </c>
      <c r="L6306">
        <f>YEAR(SalesData[Order Date])</f>
        <v>2024</v>
      </c>
      <c r="M6306">
        <f>MONTH(SalesData[Order Date])</f>
        <v>8</v>
      </c>
      <c r="N6306" t="str">
        <f>TEXT(SalesData[[#This Row],[Order Date]], "mmmm")</f>
        <v>August</v>
      </c>
      <c r="O6306" s="7">
        <f>IF(SalesData[Sales]=0,0,SalesData[Profit]/SalesData[Sales])</f>
        <v>0.1205490336715004</v>
      </c>
      <c r="P6306" s="8">
        <f t="shared" si="98"/>
        <v>1.4249886000911993E-4</v>
      </c>
      <c r="Q6306" t="str">
        <f>IF(SalesData[[#This Row],[Discount]]&gt;0, "Yes", "No")</f>
        <v>Yes</v>
      </c>
      <c r="R6306" t="str">
        <f>TEXT(SalesData[[#This Row],[Order Date]],"mmm-yyyy")</f>
        <v>Aug-2024</v>
      </c>
      <c r="S6306">
        <f>YEAR(SalesData[[#This Row],[Order Date]])*100 + MONTH(SalesData[[#This Row],[Order Date]])</f>
        <v>202408</v>
      </c>
    </row>
    <row r="6307" spans="1:19" x14ac:dyDescent="0.3">
      <c r="A6307" t="s">
        <v>5247</v>
      </c>
      <c r="B6307" s="3">
        <v>45515</v>
      </c>
      <c r="C6307" t="s">
        <v>5248</v>
      </c>
      <c r="D6307" t="s">
        <v>13</v>
      </c>
      <c r="E6307" t="s">
        <v>14</v>
      </c>
      <c r="F6307" t="s">
        <v>62</v>
      </c>
      <c r="G6307">
        <v>3</v>
      </c>
      <c r="H6307" s="5">
        <v>351.51</v>
      </c>
      <c r="I6307" s="5">
        <v>0.27</v>
      </c>
      <c r="J6307" s="5">
        <v>769.80689999999993</v>
      </c>
      <c r="K6307" s="5">
        <v>191.43997762115399</v>
      </c>
      <c r="L6307">
        <f>YEAR(SalesData[Order Date])</f>
        <v>2024</v>
      </c>
      <c r="M6307">
        <f>MONTH(SalesData[Order Date])</f>
        <v>8</v>
      </c>
      <c r="N6307" t="str">
        <f>TEXT(SalesData[[#This Row],[Order Date]], "mmmm")</f>
        <v>August</v>
      </c>
      <c r="O6307" s="7">
        <f>IF(SalesData[Sales]=0,0,SalesData[Profit]/SalesData[Sales])</f>
        <v>0.24868571276920745</v>
      </c>
      <c r="P6307" s="8">
        <f t="shared" si="98"/>
        <v>2.5603823504309977E-4</v>
      </c>
      <c r="Q6307" t="str">
        <f>IF(SalesData[[#This Row],[Discount]]&gt;0, "Yes", "No")</f>
        <v>Yes</v>
      </c>
      <c r="R6307" t="str">
        <f>TEXT(SalesData[[#This Row],[Order Date]],"mmm-yyyy")</f>
        <v>Aug-2024</v>
      </c>
      <c r="S6307">
        <f>YEAR(SalesData[[#This Row],[Order Date]])*100 + MONTH(SalesData[[#This Row],[Order Date]])</f>
        <v>202408</v>
      </c>
    </row>
    <row r="6308" spans="1:19" x14ac:dyDescent="0.3">
      <c r="A6308" t="s">
        <v>5317</v>
      </c>
      <c r="B6308" s="3">
        <v>45505</v>
      </c>
      <c r="C6308" t="s">
        <v>5318</v>
      </c>
      <c r="D6308" t="s">
        <v>23</v>
      </c>
      <c r="E6308" t="s">
        <v>26</v>
      </c>
      <c r="F6308" t="s">
        <v>31</v>
      </c>
      <c r="G6308">
        <v>6</v>
      </c>
      <c r="H6308" s="5">
        <v>473.9</v>
      </c>
      <c r="I6308" s="5">
        <v>0.03</v>
      </c>
      <c r="J6308" s="5">
        <v>2758.098</v>
      </c>
      <c r="K6308" s="5">
        <v>519.99749842689107</v>
      </c>
      <c r="L6308">
        <f>YEAR(SalesData[Order Date])</f>
        <v>2024</v>
      </c>
      <c r="M6308">
        <f>MONTH(SalesData[Order Date])</f>
        <v>8</v>
      </c>
      <c r="N6308" t="str">
        <f>TEXT(SalesData[[#This Row],[Order Date]], "mmmm")</f>
        <v>August</v>
      </c>
      <c r="O6308" s="7">
        <f>IF(SalesData[Sales]=0,0,SalesData[Profit]/SalesData[Sales])</f>
        <v>0.18853481581397438</v>
      </c>
      <c r="P6308" s="8">
        <f t="shared" si="98"/>
        <v>1.0550749103186327E-5</v>
      </c>
      <c r="Q6308" t="str">
        <f>IF(SalesData[[#This Row],[Discount]]&gt;0, "Yes", "No")</f>
        <v>Yes</v>
      </c>
      <c r="R6308" t="str">
        <f>TEXT(SalesData[[#This Row],[Order Date]],"mmm-yyyy")</f>
        <v>Aug-2024</v>
      </c>
      <c r="S6308">
        <f>YEAR(SalesData[[#This Row],[Order Date]])*100 + MONTH(SalesData[[#This Row],[Order Date]])</f>
        <v>202408</v>
      </c>
    </row>
    <row r="6309" spans="1:19" x14ac:dyDescent="0.3">
      <c r="A6309" t="s">
        <v>5362</v>
      </c>
      <c r="B6309" s="3">
        <v>45517</v>
      </c>
      <c r="C6309" t="s">
        <v>5363</v>
      </c>
      <c r="D6309" t="s">
        <v>23</v>
      </c>
      <c r="E6309" t="s">
        <v>19</v>
      </c>
      <c r="F6309" t="s">
        <v>53</v>
      </c>
      <c r="G6309">
        <v>1</v>
      </c>
      <c r="H6309" s="5">
        <v>916.6</v>
      </c>
      <c r="I6309" s="5">
        <v>0.18</v>
      </c>
      <c r="J6309" s="5">
        <v>751.61200000000008</v>
      </c>
      <c r="K6309" s="5">
        <v>135.83650345226539</v>
      </c>
      <c r="L6309">
        <f>YEAR(SalesData[Order Date])</f>
        <v>2024</v>
      </c>
      <c r="M6309">
        <f>MONTH(SalesData[Order Date])</f>
        <v>8</v>
      </c>
      <c r="N6309" t="str">
        <f>TEXT(SalesData[[#This Row],[Order Date]], "mmmm")</f>
        <v>August</v>
      </c>
      <c r="O6309" s="7">
        <f>IF(SalesData[Sales]=0,0,SalesData[Profit]/SalesData[Sales])</f>
        <v>0.18072689559542074</v>
      </c>
      <c r="P6309" s="8">
        <f t="shared" si="98"/>
        <v>1.96377918394065E-4</v>
      </c>
      <c r="Q6309" t="str">
        <f>IF(SalesData[[#This Row],[Discount]]&gt;0, "Yes", "No")</f>
        <v>Yes</v>
      </c>
      <c r="R6309" t="str">
        <f>TEXT(SalesData[[#This Row],[Order Date]],"mmm-yyyy")</f>
        <v>Aug-2024</v>
      </c>
      <c r="S6309">
        <f>YEAR(SalesData[[#This Row],[Order Date]])*100 + MONTH(SalesData[[#This Row],[Order Date]])</f>
        <v>202408</v>
      </c>
    </row>
    <row r="6310" spans="1:19" x14ac:dyDescent="0.3">
      <c r="A6310" t="s">
        <v>5426</v>
      </c>
      <c r="B6310" s="3">
        <v>45530</v>
      </c>
      <c r="C6310" t="s">
        <v>5427</v>
      </c>
      <c r="D6310" t="s">
        <v>18</v>
      </c>
      <c r="E6310" t="s">
        <v>14</v>
      </c>
      <c r="F6310" t="s">
        <v>27</v>
      </c>
      <c r="G6310">
        <v>8</v>
      </c>
      <c r="H6310" s="5">
        <v>617.83000000000004</v>
      </c>
      <c r="I6310" s="5">
        <v>0.17</v>
      </c>
      <c r="J6310" s="5">
        <v>4102.3912</v>
      </c>
      <c r="K6310" s="5">
        <v>1017.965966378609</v>
      </c>
      <c r="L6310">
        <f>YEAR(SalesData[Order Date])</f>
        <v>2024</v>
      </c>
      <c r="M6310">
        <f>MONTH(SalesData[Order Date])</f>
        <v>8</v>
      </c>
      <c r="N6310" t="str">
        <f>TEXT(SalesData[[#This Row],[Order Date]], "mmmm")</f>
        <v>August</v>
      </c>
      <c r="O6310" s="7">
        <f>IF(SalesData[Sales]=0,0,SalesData[Profit]/SalesData[Sales])</f>
        <v>0.24813966215084729</v>
      </c>
      <c r="P6310" s="8">
        <f t="shared" si="98"/>
        <v>3.4394574559344807E-5</v>
      </c>
      <c r="Q6310" t="str">
        <f>IF(SalesData[[#This Row],[Discount]]&gt;0, "Yes", "No")</f>
        <v>Yes</v>
      </c>
      <c r="R6310" t="str">
        <f>TEXT(SalesData[[#This Row],[Order Date]],"mmm-yyyy")</f>
        <v>Aug-2024</v>
      </c>
      <c r="S6310">
        <f>YEAR(SalesData[[#This Row],[Order Date]])*100 + MONTH(SalesData[[#This Row],[Order Date]])</f>
        <v>202408</v>
      </c>
    </row>
    <row r="6311" spans="1:19" x14ac:dyDescent="0.3">
      <c r="A6311" t="s">
        <v>5445</v>
      </c>
      <c r="B6311" s="3">
        <v>45524</v>
      </c>
      <c r="C6311" t="s">
        <v>2358</v>
      </c>
      <c r="D6311" t="s">
        <v>30</v>
      </c>
      <c r="E6311" t="s">
        <v>19</v>
      </c>
      <c r="F6311" t="s">
        <v>31</v>
      </c>
      <c r="G6311">
        <v>7</v>
      </c>
      <c r="H6311" s="5">
        <v>919.35</v>
      </c>
      <c r="I6311" s="5">
        <v>0.06</v>
      </c>
      <c r="J6311" s="5">
        <v>6049.3229999999994</v>
      </c>
      <c r="K6311" s="5">
        <v>399.09072689230402</v>
      </c>
      <c r="L6311">
        <f>YEAR(SalesData[Order Date])</f>
        <v>2024</v>
      </c>
      <c r="M6311">
        <f>MONTH(SalesData[Order Date])</f>
        <v>8</v>
      </c>
      <c r="N6311" t="str">
        <f>TEXT(SalesData[[#This Row],[Order Date]], "mmmm")</f>
        <v>August</v>
      </c>
      <c r="O6311" s="7">
        <f>IF(SalesData[Sales]=0,0,SalesData[Profit]/SalesData[Sales])</f>
        <v>6.5972791813613527E-2</v>
      </c>
      <c r="P6311" s="8">
        <f t="shared" si="98"/>
        <v>9.3233573409784868E-6</v>
      </c>
      <c r="Q6311" t="str">
        <f>IF(SalesData[[#This Row],[Discount]]&gt;0, "Yes", "No")</f>
        <v>Yes</v>
      </c>
      <c r="R6311" t="str">
        <f>TEXT(SalesData[[#This Row],[Order Date]],"mmm-yyyy")</f>
        <v>Aug-2024</v>
      </c>
      <c r="S6311">
        <f>YEAR(SalesData[[#This Row],[Order Date]])*100 + MONTH(SalesData[[#This Row],[Order Date]])</f>
        <v>202408</v>
      </c>
    </row>
    <row r="6312" spans="1:19" x14ac:dyDescent="0.3">
      <c r="A6312" t="s">
        <v>5456</v>
      </c>
      <c r="B6312" s="3">
        <v>45529</v>
      </c>
      <c r="C6312" t="s">
        <v>5457</v>
      </c>
      <c r="D6312" t="s">
        <v>18</v>
      </c>
      <c r="E6312" t="s">
        <v>19</v>
      </c>
      <c r="F6312" t="s">
        <v>53</v>
      </c>
      <c r="G6312">
        <v>6</v>
      </c>
      <c r="H6312" s="5">
        <v>802.27</v>
      </c>
      <c r="I6312" s="5">
        <v>0.16</v>
      </c>
      <c r="J6312" s="5">
        <v>4043.4407999999999</v>
      </c>
      <c r="K6312" s="5">
        <v>332.50779716395471</v>
      </c>
      <c r="L6312">
        <f>YEAR(SalesData[Order Date])</f>
        <v>2024</v>
      </c>
      <c r="M6312">
        <f>MONTH(SalesData[Order Date])</f>
        <v>8</v>
      </c>
      <c r="N6312" t="str">
        <f>TEXT(SalesData[[#This Row],[Order Date]], "mmmm")</f>
        <v>August</v>
      </c>
      <c r="O6312" s="7">
        <f>IF(SalesData[Sales]=0,0,SalesData[Profit]/SalesData[Sales])</f>
        <v>8.2233872983612052E-2</v>
      </c>
      <c r="P6312" s="8">
        <f t="shared" si="98"/>
        <v>3.323901762083422E-5</v>
      </c>
      <c r="Q6312" t="str">
        <f>IF(SalesData[[#This Row],[Discount]]&gt;0, "Yes", "No")</f>
        <v>Yes</v>
      </c>
      <c r="R6312" t="str">
        <f>TEXT(SalesData[[#This Row],[Order Date]],"mmm-yyyy")</f>
        <v>Aug-2024</v>
      </c>
      <c r="S6312">
        <f>YEAR(SalesData[[#This Row],[Order Date]])*100 + MONTH(SalesData[[#This Row],[Order Date]])</f>
        <v>202408</v>
      </c>
    </row>
    <row r="6313" spans="1:19" x14ac:dyDescent="0.3">
      <c r="A6313" t="s">
        <v>5501</v>
      </c>
      <c r="B6313" s="3">
        <v>45530</v>
      </c>
      <c r="C6313" t="s">
        <v>5502</v>
      </c>
      <c r="D6313" t="s">
        <v>13</v>
      </c>
      <c r="E6313" t="s">
        <v>19</v>
      </c>
      <c r="F6313" t="s">
        <v>20</v>
      </c>
      <c r="G6313">
        <v>4</v>
      </c>
      <c r="H6313" s="5">
        <v>203.96</v>
      </c>
      <c r="I6313" s="5">
        <v>0.03</v>
      </c>
      <c r="J6313" s="5">
        <v>791.36480000000006</v>
      </c>
      <c r="K6313" s="5">
        <v>175.1990783161487</v>
      </c>
      <c r="L6313">
        <f>YEAR(SalesData[Order Date])</f>
        <v>2024</v>
      </c>
      <c r="M6313">
        <f>MONTH(SalesData[Order Date])</f>
        <v>8</v>
      </c>
      <c r="N6313" t="str">
        <f>TEXT(SalesData[[#This Row],[Order Date]], "mmmm")</f>
        <v>August</v>
      </c>
      <c r="O6313" s="7">
        <f>IF(SalesData[Sales]=0,0,SalesData[Profit]/SalesData[Sales])</f>
        <v>0.2213885155318365</v>
      </c>
      <c r="P6313" s="8">
        <f t="shared" si="98"/>
        <v>3.6771916061972932E-5</v>
      </c>
      <c r="Q6313" t="str">
        <f>IF(SalesData[[#This Row],[Discount]]&gt;0, "Yes", "No")</f>
        <v>Yes</v>
      </c>
      <c r="R6313" t="str">
        <f>TEXT(SalesData[[#This Row],[Order Date]],"mmm-yyyy")</f>
        <v>Aug-2024</v>
      </c>
      <c r="S6313">
        <f>YEAR(SalesData[[#This Row],[Order Date]])*100 + MONTH(SalesData[[#This Row],[Order Date]])</f>
        <v>202408</v>
      </c>
    </row>
    <row r="6314" spans="1:19" x14ac:dyDescent="0.3">
      <c r="A6314" t="s">
        <v>5515</v>
      </c>
      <c r="B6314" s="3">
        <v>45532</v>
      </c>
      <c r="C6314" t="s">
        <v>5516</v>
      </c>
      <c r="D6314" t="s">
        <v>23</v>
      </c>
      <c r="E6314" t="s">
        <v>14</v>
      </c>
      <c r="F6314" t="s">
        <v>20</v>
      </c>
      <c r="G6314">
        <v>5</v>
      </c>
      <c r="H6314" s="5">
        <v>204.84</v>
      </c>
      <c r="I6314" s="5">
        <v>7.0000000000000007E-2</v>
      </c>
      <c r="J6314" s="5">
        <v>952.50599999999997</v>
      </c>
      <c r="K6314" s="5">
        <v>86.590529549568998</v>
      </c>
      <c r="L6314">
        <f>YEAR(SalesData[Order Date])</f>
        <v>2024</v>
      </c>
      <c r="M6314">
        <f>MONTH(SalesData[Order Date])</f>
        <v>8</v>
      </c>
      <c r="N6314" t="str">
        <f>TEXT(SalesData[[#This Row],[Order Date]], "mmmm")</f>
        <v>August</v>
      </c>
      <c r="O6314" s="7">
        <f>IF(SalesData[Sales]=0,0,SalesData[Profit]/SalesData[Sales])</f>
        <v>9.0908119790918909E-2</v>
      </c>
      <c r="P6314" s="8">
        <f t="shared" si="98"/>
        <v>6.8346026166764311E-5</v>
      </c>
      <c r="Q6314" t="str">
        <f>IF(SalesData[[#This Row],[Discount]]&gt;0, "Yes", "No")</f>
        <v>Yes</v>
      </c>
      <c r="R6314" t="str">
        <f>TEXT(SalesData[[#This Row],[Order Date]],"mmm-yyyy")</f>
        <v>Aug-2024</v>
      </c>
      <c r="S6314">
        <f>YEAR(SalesData[[#This Row],[Order Date]])*100 + MONTH(SalesData[[#This Row],[Order Date]])</f>
        <v>202408</v>
      </c>
    </row>
    <row r="6315" spans="1:19" x14ac:dyDescent="0.3">
      <c r="A6315" t="s">
        <v>5588</v>
      </c>
      <c r="B6315" s="3">
        <v>45518</v>
      </c>
      <c r="C6315" t="s">
        <v>5589</v>
      </c>
      <c r="D6315" t="s">
        <v>13</v>
      </c>
      <c r="E6315" t="s">
        <v>26</v>
      </c>
      <c r="F6315" t="s">
        <v>62</v>
      </c>
      <c r="G6315">
        <v>5</v>
      </c>
      <c r="H6315" s="5">
        <v>691.57</v>
      </c>
      <c r="I6315" s="5">
        <v>0.22</v>
      </c>
      <c r="J6315" s="5">
        <v>2697.123000000001</v>
      </c>
      <c r="K6315" s="5">
        <v>491.02335863124699</v>
      </c>
      <c r="L6315">
        <f>YEAR(SalesData[Order Date])</f>
        <v>2024</v>
      </c>
      <c r="M6315">
        <f>MONTH(SalesData[Order Date])</f>
        <v>8</v>
      </c>
      <c r="N6315" t="str">
        <f>TEXT(SalesData[[#This Row],[Order Date]], "mmmm")</f>
        <v>August</v>
      </c>
      <c r="O6315" s="7">
        <f>IF(SalesData[Sales]=0,0,SalesData[Profit]/SalesData[Sales])</f>
        <v>0.18205449237251947</v>
      </c>
      <c r="P6315" s="8">
        <f t="shared" si="98"/>
        <v>6.3623349769365351E-5</v>
      </c>
      <c r="Q6315" t="str">
        <f>IF(SalesData[[#This Row],[Discount]]&gt;0, "Yes", "No")</f>
        <v>Yes</v>
      </c>
      <c r="R6315" t="str">
        <f>TEXT(SalesData[[#This Row],[Order Date]],"mmm-yyyy")</f>
        <v>Aug-2024</v>
      </c>
      <c r="S6315">
        <f>YEAR(SalesData[[#This Row],[Order Date]])*100 + MONTH(SalesData[[#This Row],[Order Date]])</f>
        <v>202408</v>
      </c>
    </row>
    <row r="6316" spans="1:19" x14ac:dyDescent="0.3">
      <c r="A6316" t="s">
        <v>5613</v>
      </c>
      <c r="B6316" s="3">
        <v>45517</v>
      </c>
      <c r="C6316" t="s">
        <v>5614</v>
      </c>
      <c r="D6316" t="s">
        <v>13</v>
      </c>
      <c r="E6316" t="s">
        <v>14</v>
      </c>
      <c r="F6316" t="s">
        <v>15</v>
      </c>
      <c r="G6316">
        <v>6</v>
      </c>
      <c r="H6316" s="5">
        <v>593.85</v>
      </c>
      <c r="I6316" s="5">
        <v>0.2</v>
      </c>
      <c r="J6316" s="5">
        <v>2850.48</v>
      </c>
      <c r="K6316" s="5">
        <v>263.8155926318293</v>
      </c>
      <c r="L6316">
        <f>YEAR(SalesData[Order Date])</f>
        <v>2024</v>
      </c>
      <c r="M6316">
        <f>MONTH(SalesData[Order Date])</f>
        <v>8</v>
      </c>
      <c r="N6316" t="str">
        <f>TEXT(SalesData[[#This Row],[Order Date]], "mmmm")</f>
        <v>August</v>
      </c>
      <c r="O6316" s="7">
        <f>IF(SalesData[Sales]=0,0,SalesData[Profit]/SalesData[Sales])</f>
        <v>9.2551287022476669E-2</v>
      </c>
      <c r="P6316" s="8">
        <f t="shared" si="98"/>
        <v>5.6130897252392576E-5</v>
      </c>
      <c r="Q6316" t="str">
        <f>IF(SalesData[[#This Row],[Discount]]&gt;0, "Yes", "No")</f>
        <v>Yes</v>
      </c>
      <c r="R6316" t="str">
        <f>TEXT(SalesData[[#This Row],[Order Date]],"mmm-yyyy")</f>
        <v>Aug-2024</v>
      </c>
      <c r="S6316">
        <f>YEAR(SalesData[[#This Row],[Order Date]])*100 + MONTH(SalesData[[#This Row],[Order Date]])</f>
        <v>202408</v>
      </c>
    </row>
    <row r="6317" spans="1:19" x14ac:dyDescent="0.3">
      <c r="A6317" t="s">
        <v>5676</v>
      </c>
      <c r="B6317" s="3">
        <v>45524</v>
      </c>
      <c r="C6317" t="s">
        <v>5677</v>
      </c>
      <c r="D6317" t="s">
        <v>23</v>
      </c>
      <c r="E6317" t="s">
        <v>19</v>
      </c>
      <c r="F6317" t="s">
        <v>62</v>
      </c>
      <c r="G6317">
        <v>1</v>
      </c>
      <c r="H6317" s="5">
        <v>649.72</v>
      </c>
      <c r="I6317" s="5">
        <v>0.17</v>
      </c>
      <c r="J6317" s="5">
        <v>539.26760000000002</v>
      </c>
      <c r="K6317" s="5">
        <v>55.868486218349197</v>
      </c>
      <c r="L6317">
        <f>YEAR(SalesData[Order Date])</f>
        <v>2024</v>
      </c>
      <c r="M6317">
        <f>MONTH(SalesData[Order Date])</f>
        <v>8</v>
      </c>
      <c r="N6317" t="str">
        <f>TEXT(SalesData[[#This Row],[Order Date]], "mmmm")</f>
        <v>August</v>
      </c>
      <c r="O6317" s="7">
        <f>IF(SalesData[Sales]=0,0,SalesData[Profit]/SalesData[Sales])</f>
        <v>0.10360067287252042</v>
      </c>
      <c r="P6317" s="8">
        <f t="shared" si="98"/>
        <v>2.6165117281290402E-4</v>
      </c>
      <c r="Q6317" t="str">
        <f>IF(SalesData[[#This Row],[Discount]]&gt;0, "Yes", "No")</f>
        <v>Yes</v>
      </c>
      <c r="R6317" t="str">
        <f>TEXT(SalesData[[#This Row],[Order Date]],"mmm-yyyy")</f>
        <v>Aug-2024</v>
      </c>
      <c r="S6317">
        <f>YEAR(SalesData[[#This Row],[Order Date]])*100 + MONTH(SalesData[[#This Row],[Order Date]])</f>
        <v>202408</v>
      </c>
    </row>
    <row r="6318" spans="1:19" x14ac:dyDescent="0.3">
      <c r="A6318" t="s">
        <v>5771</v>
      </c>
      <c r="B6318" s="3">
        <v>45525</v>
      </c>
      <c r="C6318" t="s">
        <v>5772</v>
      </c>
      <c r="D6318" t="s">
        <v>18</v>
      </c>
      <c r="E6318" t="s">
        <v>19</v>
      </c>
      <c r="F6318" t="s">
        <v>91</v>
      </c>
      <c r="G6318">
        <v>6</v>
      </c>
      <c r="H6318" s="5">
        <v>449.82</v>
      </c>
      <c r="I6318" s="5">
        <v>0.14000000000000001</v>
      </c>
      <c r="J6318" s="5">
        <v>2321.0711999999999</v>
      </c>
      <c r="K6318" s="5">
        <v>149.23776185161969</v>
      </c>
      <c r="L6318">
        <f>YEAR(SalesData[Order Date])</f>
        <v>2024</v>
      </c>
      <c r="M6318">
        <f>MONTH(SalesData[Order Date])</f>
        <v>8</v>
      </c>
      <c r="N6318" t="str">
        <f>TEXT(SalesData[[#This Row],[Order Date]], "mmmm")</f>
        <v>August</v>
      </c>
      <c r="O6318" s="7">
        <f>IF(SalesData[Sales]=0,0,SalesData[Profit]/SalesData[Sales])</f>
        <v>6.4296934041325277E-2</v>
      </c>
      <c r="P6318" s="8">
        <f t="shared" si="98"/>
        <v>5.187260089220874E-5</v>
      </c>
      <c r="Q6318" t="str">
        <f>IF(SalesData[[#This Row],[Discount]]&gt;0, "Yes", "No")</f>
        <v>Yes</v>
      </c>
      <c r="R6318" t="str">
        <f>TEXT(SalesData[[#This Row],[Order Date]],"mmm-yyyy")</f>
        <v>Aug-2024</v>
      </c>
      <c r="S6318">
        <f>YEAR(SalesData[[#This Row],[Order Date]])*100 + MONTH(SalesData[[#This Row],[Order Date]])</f>
        <v>202408</v>
      </c>
    </row>
    <row r="6319" spans="1:19" x14ac:dyDescent="0.3">
      <c r="A6319" t="s">
        <v>5775</v>
      </c>
      <c r="B6319" s="3">
        <v>45512</v>
      </c>
      <c r="C6319" t="s">
        <v>5776</v>
      </c>
      <c r="D6319" t="s">
        <v>23</v>
      </c>
      <c r="E6319" t="s">
        <v>14</v>
      </c>
      <c r="F6319" t="s">
        <v>53</v>
      </c>
      <c r="G6319">
        <v>2</v>
      </c>
      <c r="H6319" s="5">
        <v>33.82</v>
      </c>
      <c r="I6319" s="5">
        <v>0.03</v>
      </c>
      <c r="J6319" s="5">
        <v>65.610799999999998</v>
      </c>
      <c r="K6319" s="5">
        <v>19.663659431022602</v>
      </c>
      <c r="L6319">
        <f>YEAR(SalesData[Order Date])</f>
        <v>2024</v>
      </c>
      <c r="M6319">
        <f>MONTH(SalesData[Order Date])</f>
        <v>8</v>
      </c>
      <c r="N6319" t="str">
        <f>TEXT(SalesData[[#This Row],[Order Date]], "mmmm")</f>
        <v>August</v>
      </c>
      <c r="O6319" s="7">
        <f>IF(SalesData[Sales]=0,0,SalesData[Profit]/SalesData[Sales])</f>
        <v>0.29970156484942423</v>
      </c>
      <c r="P6319" s="8">
        <f t="shared" si="98"/>
        <v>4.4352454169130687E-4</v>
      </c>
      <c r="Q6319" t="str">
        <f>IF(SalesData[[#This Row],[Discount]]&gt;0, "Yes", "No")</f>
        <v>Yes</v>
      </c>
      <c r="R6319" t="str">
        <f>TEXT(SalesData[[#This Row],[Order Date]],"mmm-yyyy")</f>
        <v>Aug-2024</v>
      </c>
      <c r="S6319">
        <f>YEAR(SalesData[[#This Row],[Order Date]])*100 + MONTH(SalesData[[#This Row],[Order Date]])</f>
        <v>202408</v>
      </c>
    </row>
    <row r="6320" spans="1:19" x14ac:dyDescent="0.3">
      <c r="A6320" t="s">
        <v>5914</v>
      </c>
      <c r="B6320" s="3">
        <v>45523</v>
      </c>
      <c r="C6320" t="s">
        <v>5915</v>
      </c>
      <c r="D6320" t="s">
        <v>18</v>
      </c>
      <c r="E6320" t="s">
        <v>26</v>
      </c>
      <c r="F6320" t="s">
        <v>91</v>
      </c>
      <c r="G6320">
        <v>9</v>
      </c>
      <c r="H6320" s="5">
        <v>101.14</v>
      </c>
      <c r="I6320" s="5">
        <v>0.06</v>
      </c>
      <c r="J6320" s="5">
        <v>855.64439999999991</v>
      </c>
      <c r="K6320" s="5">
        <v>67.668792345210363</v>
      </c>
      <c r="L6320">
        <f>YEAR(SalesData[Order Date])</f>
        <v>2024</v>
      </c>
      <c r="M6320">
        <f>MONTH(SalesData[Order Date])</f>
        <v>8</v>
      </c>
      <c r="N6320" t="str">
        <f>TEXT(SalesData[[#This Row],[Order Date]], "mmmm")</f>
        <v>August</v>
      </c>
      <c r="O6320" s="7">
        <f>IF(SalesData[Sales]=0,0,SalesData[Profit]/SalesData[Sales])</f>
        <v>7.9085181116373082E-2</v>
      </c>
      <c r="P6320" s="8">
        <f t="shared" si="98"/>
        <v>6.5915233010348695E-5</v>
      </c>
      <c r="Q6320" t="str">
        <f>IF(SalesData[[#This Row],[Discount]]&gt;0, "Yes", "No")</f>
        <v>Yes</v>
      </c>
      <c r="R6320" t="str">
        <f>TEXT(SalesData[[#This Row],[Order Date]],"mmm-yyyy")</f>
        <v>Aug-2024</v>
      </c>
      <c r="S6320">
        <f>YEAR(SalesData[[#This Row],[Order Date]])*100 + MONTH(SalesData[[#This Row],[Order Date]])</f>
        <v>202408</v>
      </c>
    </row>
    <row r="6321" spans="1:19" x14ac:dyDescent="0.3">
      <c r="A6321" t="s">
        <v>5929</v>
      </c>
      <c r="B6321" s="3">
        <v>45506</v>
      </c>
      <c r="C6321" t="s">
        <v>5930</v>
      </c>
      <c r="D6321" t="s">
        <v>18</v>
      </c>
      <c r="E6321" t="s">
        <v>19</v>
      </c>
      <c r="F6321" t="s">
        <v>91</v>
      </c>
      <c r="G6321">
        <v>8</v>
      </c>
      <c r="H6321" s="5">
        <v>321.39999999999998</v>
      </c>
      <c r="I6321" s="5">
        <v>0.23</v>
      </c>
      <c r="J6321" s="5">
        <v>1979.8240000000001</v>
      </c>
      <c r="K6321" s="5">
        <v>501.7976577859198</v>
      </c>
      <c r="L6321">
        <f>YEAR(SalesData[Order Date])</f>
        <v>2024</v>
      </c>
      <c r="M6321">
        <f>MONTH(SalesData[Order Date])</f>
        <v>8</v>
      </c>
      <c r="N6321" t="str">
        <f>TEXT(SalesData[[#This Row],[Order Date]], "mmmm")</f>
        <v>August</v>
      </c>
      <c r="O6321" s="7">
        <f>IF(SalesData[Sales]=0,0,SalesData[Profit]/SalesData[Sales])</f>
        <v>0.25345568989259643</v>
      </c>
      <c r="P6321" s="8">
        <f t="shared" si="98"/>
        <v>8.9452395768512767E-5</v>
      </c>
      <c r="Q6321" t="str">
        <f>IF(SalesData[[#This Row],[Discount]]&gt;0, "Yes", "No")</f>
        <v>Yes</v>
      </c>
      <c r="R6321" t="str">
        <f>TEXT(SalesData[[#This Row],[Order Date]],"mmm-yyyy")</f>
        <v>Aug-2024</v>
      </c>
      <c r="S6321">
        <f>YEAR(SalesData[[#This Row],[Order Date]])*100 + MONTH(SalesData[[#This Row],[Order Date]])</f>
        <v>202408</v>
      </c>
    </row>
    <row r="6322" spans="1:19" x14ac:dyDescent="0.3">
      <c r="A6322" t="s">
        <v>5961</v>
      </c>
      <c r="B6322" s="3">
        <v>45529</v>
      </c>
      <c r="C6322" t="s">
        <v>5962</v>
      </c>
      <c r="D6322" t="s">
        <v>23</v>
      </c>
      <c r="E6322" t="s">
        <v>26</v>
      </c>
      <c r="F6322" t="s">
        <v>39</v>
      </c>
      <c r="G6322">
        <v>7</v>
      </c>
      <c r="H6322" s="5">
        <v>810.87</v>
      </c>
      <c r="I6322" s="5">
        <v>0.09</v>
      </c>
      <c r="J6322" s="5">
        <v>5165.2419</v>
      </c>
      <c r="K6322" s="5">
        <v>874.84491721969744</v>
      </c>
      <c r="L6322">
        <f>YEAR(SalesData[Order Date])</f>
        <v>2024</v>
      </c>
      <c r="M6322">
        <f>MONTH(SalesData[Order Date])</f>
        <v>8</v>
      </c>
      <c r="N6322" t="str">
        <f>TEXT(SalesData[[#This Row],[Order Date]], "mmmm")</f>
        <v>August</v>
      </c>
      <c r="O6322" s="7">
        <f>IF(SalesData[Sales]=0,0,SalesData[Profit]/SalesData[Sales])</f>
        <v>0.16937152879900891</v>
      </c>
      <c r="P6322" s="8">
        <f t="shared" si="98"/>
        <v>1.5855985370210831E-5</v>
      </c>
      <c r="Q6322" t="str">
        <f>IF(SalesData[[#This Row],[Discount]]&gt;0, "Yes", "No")</f>
        <v>Yes</v>
      </c>
      <c r="R6322" t="str">
        <f>TEXT(SalesData[[#This Row],[Order Date]],"mmm-yyyy")</f>
        <v>Aug-2024</v>
      </c>
      <c r="S6322">
        <f>YEAR(SalesData[[#This Row],[Order Date]])*100 + MONTH(SalesData[[#This Row],[Order Date]])</f>
        <v>202408</v>
      </c>
    </row>
    <row r="6323" spans="1:19" x14ac:dyDescent="0.3">
      <c r="A6323" t="s">
        <v>6021</v>
      </c>
      <c r="B6323" s="3">
        <v>45510</v>
      </c>
      <c r="C6323" t="s">
        <v>6022</v>
      </c>
      <c r="D6323" t="s">
        <v>18</v>
      </c>
      <c r="E6323" t="s">
        <v>14</v>
      </c>
      <c r="F6323" t="s">
        <v>15</v>
      </c>
      <c r="G6323">
        <v>8</v>
      </c>
      <c r="H6323" s="5">
        <v>718.29</v>
      </c>
      <c r="I6323" s="5">
        <v>0.12</v>
      </c>
      <c r="J6323" s="5">
        <v>5056.7615999999998</v>
      </c>
      <c r="K6323" s="5">
        <v>474.28825462455052</v>
      </c>
      <c r="L6323">
        <f>YEAR(SalesData[Order Date])</f>
        <v>2024</v>
      </c>
      <c r="M6323">
        <f>MONTH(SalesData[Order Date])</f>
        <v>8</v>
      </c>
      <c r="N6323" t="str">
        <f>TEXT(SalesData[[#This Row],[Order Date]], "mmmm")</f>
        <v>August</v>
      </c>
      <c r="O6323" s="7">
        <f>IF(SalesData[Sales]=0,0,SalesData[Profit]/SalesData[Sales])</f>
        <v>9.3792884090986323E-2</v>
      </c>
      <c r="P6323" s="8">
        <f t="shared" si="98"/>
        <v>2.0882930292778681E-5</v>
      </c>
      <c r="Q6323" t="str">
        <f>IF(SalesData[[#This Row],[Discount]]&gt;0, "Yes", "No")</f>
        <v>Yes</v>
      </c>
      <c r="R6323" t="str">
        <f>TEXT(SalesData[[#This Row],[Order Date]],"mmm-yyyy")</f>
        <v>Aug-2024</v>
      </c>
      <c r="S6323">
        <f>YEAR(SalesData[[#This Row],[Order Date]])*100 + MONTH(SalesData[[#This Row],[Order Date]])</f>
        <v>202408</v>
      </c>
    </row>
    <row r="6324" spans="1:19" x14ac:dyDescent="0.3">
      <c r="A6324" t="s">
        <v>6029</v>
      </c>
      <c r="B6324" s="3">
        <v>45513</v>
      </c>
      <c r="C6324" t="s">
        <v>6030</v>
      </c>
      <c r="D6324" t="s">
        <v>23</v>
      </c>
      <c r="E6324" t="s">
        <v>26</v>
      </c>
      <c r="F6324" t="s">
        <v>53</v>
      </c>
      <c r="G6324">
        <v>5</v>
      </c>
      <c r="H6324" s="5">
        <v>717.38</v>
      </c>
      <c r="I6324" s="5">
        <v>7.0000000000000007E-2</v>
      </c>
      <c r="J6324" s="5">
        <v>3335.817</v>
      </c>
      <c r="K6324" s="5">
        <v>494.83888641524732</v>
      </c>
      <c r="L6324">
        <f>YEAR(SalesData[Order Date])</f>
        <v>2024</v>
      </c>
      <c r="M6324">
        <f>MONTH(SalesData[Order Date])</f>
        <v>8</v>
      </c>
      <c r="N6324" t="str">
        <f>TEXT(SalesData[[#This Row],[Order Date]], "mmmm")</f>
        <v>August</v>
      </c>
      <c r="O6324" s="7">
        <f>IF(SalesData[Sales]=0,0,SalesData[Profit]/SalesData[Sales])</f>
        <v>0.14834113694343765</v>
      </c>
      <c r="P6324" s="8">
        <f t="shared" si="98"/>
        <v>1.951545903147565E-5</v>
      </c>
      <c r="Q6324" t="str">
        <f>IF(SalesData[[#This Row],[Discount]]&gt;0, "Yes", "No")</f>
        <v>Yes</v>
      </c>
      <c r="R6324" t="str">
        <f>TEXT(SalesData[[#This Row],[Order Date]],"mmm-yyyy")</f>
        <v>Aug-2024</v>
      </c>
      <c r="S6324">
        <f>YEAR(SalesData[[#This Row],[Order Date]])*100 + MONTH(SalesData[[#This Row],[Order Date]])</f>
        <v>202408</v>
      </c>
    </row>
    <row r="6325" spans="1:19" x14ac:dyDescent="0.3">
      <c r="A6325" t="s">
        <v>6100</v>
      </c>
      <c r="B6325" s="3">
        <v>45518</v>
      </c>
      <c r="C6325" t="s">
        <v>6101</v>
      </c>
      <c r="D6325" t="s">
        <v>18</v>
      </c>
      <c r="E6325" t="s">
        <v>26</v>
      </c>
      <c r="F6325" t="s">
        <v>15</v>
      </c>
      <c r="G6325">
        <v>5</v>
      </c>
      <c r="H6325" s="5">
        <v>910.42</v>
      </c>
      <c r="I6325" s="5">
        <v>0.1</v>
      </c>
      <c r="J6325" s="5">
        <v>4096.8899999999994</v>
      </c>
      <c r="K6325" s="5">
        <v>1106.0017730888851</v>
      </c>
      <c r="L6325">
        <f>YEAR(SalesData[Order Date])</f>
        <v>2024</v>
      </c>
      <c r="M6325">
        <f>MONTH(SalesData[Order Date])</f>
        <v>8</v>
      </c>
      <c r="N6325" t="str">
        <f>TEXT(SalesData[[#This Row],[Order Date]], "mmmm")</f>
        <v>August</v>
      </c>
      <c r="O6325" s="7">
        <f>IF(SalesData[Sales]=0,0,SalesData[Profit]/SalesData[Sales])</f>
        <v>0.26996130554857106</v>
      </c>
      <c r="P6325" s="8">
        <f t="shared" si="98"/>
        <v>2.1967882955119617E-5</v>
      </c>
      <c r="Q6325" t="str">
        <f>IF(SalesData[[#This Row],[Discount]]&gt;0, "Yes", "No")</f>
        <v>Yes</v>
      </c>
      <c r="R6325" t="str">
        <f>TEXT(SalesData[[#This Row],[Order Date]],"mmm-yyyy")</f>
        <v>Aug-2024</v>
      </c>
      <c r="S6325">
        <f>YEAR(SalesData[[#This Row],[Order Date]])*100 + MONTH(SalesData[[#This Row],[Order Date]])</f>
        <v>202408</v>
      </c>
    </row>
    <row r="6326" spans="1:19" x14ac:dyDescent="0.3">
      <c r="A6326" t="s">
        <v>6104</v>
      </c>
      <c r="B6326" s="3">
        <v>45515</v>
      </c>
      <c r="C6326" t="s">
        <v>6105</v>
      </c>
      <c r="D6326" t="s">
        <v>23</v>
      </c>
      <c r="E6326" t="s">
        <v>14</v>
      </c>
      <c r="F6326" t="s">
        <v>91</v>
      </c>
      <c r="G6326">
        <v>6</v>
      </c>
      <c r="H6326" s="5">
        <v>184.79</v>
      </c>
      <c r="I6326" s="5">
        <v>0.15</v>
      </c>
      <c r="J6326" s="5">
        <v>942.42899999999997</v>
      </c>
      <c r="K6326" s="5">
        <v>204.68789003905789</v>
      </c>
      <c r="L6326">
        <f>YEAR(SalesData[Order Date])</f>
        <v>2024</v>
      </c>
      <c r="M6326">
        <f>MONTH(SalesData[Order Date])</f>
        <v>8</v>
      </c>
      <c r="N6326" t="str">
        <f>TEXT(SalesData[[#This Row],[Order Date]], "mmmm")</f>
        <v>August</v>
      </c>
      <c r="O6326" s="7">
        <f>IF(SalesData[Sales]=0,0,SalesData[Profit]/SalesData[Sales])</f>
        <v>0.21719184154886775</v>
      </c>
      <c r="P6326" s="8">
        <f t="shared" si="98"/>
        <v>1.3528870609881487E-4</v>
      </c>
      <c r="Q6326" t="str">
        <f>IF(SalesData[[#This Row],[Discount]]&gt;0, "Yes", "No")</f>
        <v>Yes</v>
      </c>
      <c r="R6326" t="str">
        <f>TEXT(SalesData[[#This Row],[Order Date]],"mmm-yyyy")</f>
        <v>Aug-2024</v>
      </c>
      <c r="S6326">
        <f>YEAR(SalesData[[#This Row],[Order Date]])*100 + MONTH(SalesData[[#This Row],[Order Date]])</f>
        <v>202408</v>
      </c>
    </row>
    <row r="6327" spans="1:19" x14ac:dyDescent="0.3">
      <c r="A6327" t="s">
        <v>6126</v>
      </c>
      <c r="B6327" s="3">
        <v>45509</v>
      </c>
      <c r="C6327" t="s">
        <v>6127</v>
      </c>
      <c r="D6327" t="s">
        <v>13</v>
      </c>
      <c r="E6327" t="s">
        <v>26</v>
      </c>
      <c r="F6327" t="s">
        <v>27</v>
      </c>
      <c r="G6327">
        <v>8</v>
      </c>
      <c r="H6327" s="5">
        <v>392.48</v>
      </c>
      <c r="I6327" s="5">
        <v>0.09</v>
      </c>
      <c r="J6327" s="5">
        <v>2857.2543999999998</v>
      </c>
      <c r="K6327" s="5">
        <v>295.81094568025878</v>
      </c>
      <c r="L6327">
        <f>YEAR(SalesData[Order Date])</f>
        <v>2024</v>
      </c>
      <c r="M6327">
        <f>MONTH(SalesData[Order Date])</f>
        <v>8</v>
      </c>
      <c r="N6327" t="str">
        <f>TEXT(SalesData[[#This Row],[Order Date]], "mmmm")</f>
        <v>August</v>
      </c>
      <c r="O6327" s="7">
        <f>IF(SalesData[Sales]=0,0,SalesData[Profit]/SalesData[Sales])</f>
        <v>0.10352978918512079</v>
      </c>
      <c r="P6327" s="8">
        <f t="shared" si="98"/>
        <v>2.8663880962087239E-5</v>
      </c>
      <c r="Q6327" t="str">
        <f>IF(SalesData[[#This Row],[Discount]]&gt;0, "Yes", "No")</f>
        <v>Yes</v>
      </c>
      <c r="R6327" t="str">
        <f>TEXT(SalesData[[#This Row],[Order Date]],"mmm-yyyy")</f>
        <v>Aug-2024</v>
      </c>
      <c r="S6327">
        <f>YEAR(SalesData[[#This Row],[Order Date]])*100 + MONTH(SalesData[[#This Row],[Order Date]])</f>
        <v>202408</v>
      </c>
    </row>
    <row r="6328" spans="1:19" x14ac:dyDescent="0.3">
      <c r="A6328" t="s">
        <v>6141</v>
      </c>
      <c r="B6328" s="3">
        <v>45521</v>
      </c>
      <c r="C6328" t="s">
        <v>5270</v>
      </c>
      <c r="D6328" t="s">
        <v>18</v>
      </c>
      <c r="E6328" t="s">
        <v>26</v>
      </c>
      <c r="F6328" t="s">
        <v>39</v>
      </c>
      <c r="G6328">
        <v>4</v>
      </c>
      <c r="H6328" s="5">
        <v>859.09</v>
      </c>
      <c r="I6328" s="5">
        <v>0.3</v>
      </c>
      <c r="J6328" s="5">
        <v>2405.4520000000002</v>
      </c>
      <c r="K6328" s="5">
        <v>177.77716326355539</v>
      </c>
      <c r="L6328">
        <f>YEAR(SalesData[Order Date])</f>
        <v>2024</v>
      </c>
      <c r="M6328">
        <f>MONTH(SalesData[Order Date])</f>
        <v>8</v>
      </c>
      <c r="N6328" t="str">
        <f>TEXT(SalesData[[#This Row],[Order Date]], "mmmm")</f>
        <v>August</v>
      </c>
      <c r="O6328" s="7">
        <f>IF(SalesData[Sales]=0,0,SalesData[Profit]/SalesData[Sales])</f>
        <v>7.3905928392483153E-2</v>
      </c>
      <c r="P6328" s="8">
        <f t="shared" si="98"/>
        <v>8.7301679684317126E-5</v>
      </c>
      <c r="Q6328" t="str">
        <f>IF(SalesData[[#This Row],[Discount]]&gt;0, "Yes", "No")</f>
        <v>Yes</v>
      </c>
      <c r="R6328" t="str">
        <f>TEXT(SalesData[[#This Row],[Order Date]],"mmm-yyyy")</f>
        <v>Aug-2024</v>
      </c>
      <c r="S6328">
        <f>YEAR(SalesData[[#This Row],[Order Date]])*100 + MONTH(SalesData[[#This Row],[Order Date]])</f>
        <v>202408</v>
      </c>
    </row>
    <row r="6329" spans="1:19" x14ac:dyDescent="0.3">
      <c r="A6329" t="s">
        <v>6152</v>
      </c>
      <c r="B6329" s="3">
        <v>45531</v>
      </c>
      <c r="C6329" t="s">
        <v>6153</v>
      </c>
      <c r="D6329" t="s">
        <v>13</v>
      </c>
      <c r="E6329" t="s">
        <v>26</v>
      </c>
      <c r="F6329" t="s">
        <v>91</v>
      </c>
      <c r="G6329">
        <v>7</v>
      </c>
      <c r="H6329" s="5">
        <v>829.91</v>
      </c>
      <c r="I6329" s="5">
        <v>0.28999999999999998</v>
      </c>
      <c r="J6329" s="5">
        <v>4124.6526999999996</v>
      </c>
      <c r="K6329" s="5">
        <v>742.36568110225471</v>
      </c>
      <c r="L6329">
        <f>YEAR(SalesData[Order Date])</f>
        <v>2024</v>
      </c>
      <c r="M6329">
        <f>MONTH(SalesData[Order Date])</f>
        <v>8</v>
      </c>
      <c r="N6329" t="str">
        <f>TEXT(SalesData[[#This Row],[Order Date]], "mmmm")</f>
        <v>August</v>
      </c>
      <c r="O6329" s="7">
        <f>IF(SalesData[Sales]=0,0,SalesData[Profit]/SalesData[Sales])</f>
        <v>0.17998259128635358</v>
      </c>
      <c r="P6329" s="8">
        <f t="shared" si="98"/>
        <v>4.9919354422252324E-5</v>
      </c>
      <c r="Q6329" t="str">
        <f>IF(SalesData[[#This Row],[Discount]]&gt;0, "Yes", "No")</f>
        <v>Yes</v>
      </c>
      <c r="R6329" t="str">
        <f>TEXT(SalesData[[#This Row],[Order Date]],"mmm-yyyy")</f>
        <v>Aug-2024</v>
      </c>
      <c r="S6329">
        <f>YEAR(SalesData[[#This Row],[Order Date]])*100 + MONTH(SalesData[[#This Row],[Order Date]])</f>
        <v>202408</v>
      </c>
    </row>
    <row r="6330" spans="1:19" x14ac:dyDescent="0.3">
      <c r="A6330" t="s">
        <v>6184</v>
      </c>
      <c r="B6330" s="3">
        <v>45510</v>
      </c>
      <c r="C6330" t="s">
        <v>6185</v>
      </c>
      <c r="D6330" t="s">
        <v>30</v>
      </c>
      <c r="E6330" t="s">
        <v>26</v>
      </c>
      <c r="F6330" t="s">
        <v>91</v>
      </c>
      <c r="G6330">
        <v>7</v>
      </c>
      <c r="H6330" s="5">
        <v>159.79</v>
      </c>
      <c r="I6330" s="5">
        <v>0.19</v>
      </c>
      <c r="J6330" s="5">
        <v>906.00930000000005</v>
      </c>
      <c r="K6330" s="5">
        <v>227.3493526514481</v>
      </c>
      <c r="L6330">
        <f>YEAR(SalesData[Order Date])</f>
        <v>2024</v>
      </c>
      <c r="M6330">
        <f>MONTH(SalesData[Order Date])</f>
        <v>8</v>
      </c>
      <c r="N6330" t="str">
        <f>TEXT(SalesData[[#This Row],[Order Date]], "mmmm")</f>
        <v>August</v>
      </c>
      <c r="O6330" s="7">
        <f>IF(SalesData[Sales]=0,0,SalesData[Profit]/SalesData[Sales])</f>
        <v>0.25093489951090797</v>
      </c>
      <c r="P6330" s="8">
        <f t="shared" si="98"/>
        <v>1.6986580601324955E-4</v>
      </c>
      <c r="Q6330" t="str">
        <f>IF(SalesData[[#This Row],[Discount]]&gt;0, "Yes", "No")</f>
        <v>Yes</v>
      </c>
      <c r="R6330" t="str">
        <f>TEXT(SalesData[[#This Row],[Order Date]],"mmm-yyyy")</f>
        <v>Aug-2024</v>
      </c>
      <c r="S6330">
        <f>YEAR(SalesData[[#This Row],[Order Date]])*100 + MONTH(SalesData[[#This Row],[Order Date]])</f>
        <v>202408</v>
      </c>
    </row>
    <row r="6331" spans="1:19" x14ac:dyDescent="0.3">
      <c r="A6331" t="s">
        <v>6247</v>
      </c>
      <c r="B6331" s="3">
        <v>45518</v>
      </c>
      <c r="C6331" t="s">
        <v>6248</v>
      </c>
      <c r="D6331" t="s">
        <v>23</v>
      </c>
      <c r="E6331" t="s">
        <v>14</v>
      </c>
      <c r="F6331" t="s">
        <v>44</v>
      </c>
      <c r="G6331">
        <v>1</v>
      </c>
      <c r="H6331" s="5">
        <v>584.57000000000005</v>
      </c>
      <c r="I6331" s="5">
        <v>0.1</v>
      </c>
      <c r="J6331" s="5">
        <v>526.11300000000006</v>
      </c>
      <c r="K6331" s="5">
        <v>142.36531187508541</v>
      </c>
      <c r="L6331">
        <f>YEAR(SalesData[Order Date])</f>
        <v>2024</v>
      </c>
      <c r="M6331">
        <f>MONTH(SalesData[Order Date])</f>
        <v>8</v>
      </c>
      <c r="N6331" t="str">
        <f>TEXT(SalesData[[#This Row],[Order Date]], "mmmm")</f>
        <v>August</v>
      </c>
      <c r="O6331" s="7">
        <f>IF(SalesData[Sales]=0,0,SalesData[Profit]/SalesData[Sales])</f>
        <v>0.27059835410850025</v>
      </c>
      <c r="P6331" s="8">
        <f t="shared" si="98"/>
        <v>1.7106591169577638E-4</v>
      </c>
      <c r="Q6331" t="str">
        <f>IF(SalesData[[#This Row],[Discount]]&gt;0, "Yes", "No")</f>
        <v>Yes</v>
      </c>
      <c r="R6331" t="str">
        <f>TEXT(SalesData[[#This Row],[Order Date]],"mmm-yyyy")</f>
        <v>Aug-2024</v>
      </c>
      <c r="S6331">
        <f>YEAR(SalesData[[#This Row],[Order Date]])*100 + MONTH(SalesData[[#This Row],[Order Date]])</f>
        <v>202408</v>
      </c>
    </row>
    <row r="6332" spans="1:19" x14ac:dyDescent="0.3">
      <c r="A6332" t="s">
        <v>6306</v>
      </c>
      <c r="B6332" s="3">
        <v>45530</v>
      </c>
      <c r="C6332" t="s">
        <v>6307</v>
      </c>
      <c r="D6332" t="s">
        <v>13</v>
      </c>
      <c r="E6332" t="s">
        <v>26</v>
      </c>
      <c r="F6332" t="s">
        <v>15</v>
      </c>
      <c r="G6332">
        <v>6</v>
      </c>
      <c r="H6332" s="5">
        <v>658.2</v>
      </c>
      <c r="I6332" s="5">
        <v>0.25</v>
      </c>
      <c r="J6332" s="5">
        <v>2961.9</v>
      </c>
      <c r="K6332" s="5">
        <v>494.45686092046361</v>
      </c>
      <c r="L6332">
        <f>YEAR(SalesData[Order Date])</f>
        <v>2024</v>
      </c>
      <c r="M6332">
        <f>MONTH(SalesData[Order Date])</f>
        <v>8</v>
      </c>
      <c r="N6332" t="str">
        <f>TEXT(SalesData[[#This Row],[Order Date]], "mmmm")</f>
        <v>August</v>
      </c>
      <c r="O6332" s="7">
        <f>IF(SalesData[Sales]=0,0,SalesData[Profit]/SalesData[Sales])</f>
        <v>0.16693907995559054</v>
      </c>
      <c r="P6332" s="8">
        <f t="shared" si="98"/>
        <v>6.3303960295756095E-5</v>
      </c>
      <c r="Q6332" t="str">
        <f>IF(SalesData[[#This Row],[Discount]]&gt;0, "Yes", "No")</f>
        <v>Yes</v>
      </c>
      <c r="R6332" t="str">
        <f>TEXT(SalesData[[#This Row],[Order Date]],"mmm-yyyy")</f>
        <v>Aug-2024</v>
      </c>
      <c r="S6332">
        <f>YEAR(SalesData[[#This Row],[Order Date]])*100 + MONTH(SalesData[[#This Row],[Order Date]])</f>
        <v>202408</v>
      </c>
    </row>
    <row r="6333" spans="1:19" x14ac:dyDescent="0.3">
      <c r="A6333" t="s">
        <v>6438</v>
      </c>
      <c r="B6333" s="3">
        <v>45511</v>
      </c>
      <c r="C6333" t="s">
        <v>6439</v>
      </c>
      <c r="D6333" t="s">
        <v>13</v>
      </c>
      <c r="E6333" t="s">
        <v>14</v>
      </c>
      <c r="F6333" t="s">
        <v>39</v>
      </c>
      <c r="G6333">
        <v>3</v>
      </c>
      <c r="H6333" s="5">
        <v>142.44999999999999</v>
      </c>
      <c r="I6333" s="5">
        <v>0.21</v>
      </c>
      <c r="J6333" s="5">
        <v>337.60649999999998</v>
      </c>
      <c r="K6333" s="5">
        <v>52.723934687135262</v>
      </c>
      <c r="L6333">
        <f>YEAR(SalesData[Order Date])</f>
        <v>2024</v>
      </c>
      <c r="M6333">
        <f>MONTH(SalesData[Order Date])</f>
        <v>8</v>
      </c>
      <c r="N6333" t="str">
        <f>TEXT(SalesData[[#This Row],[Order Date]], "mmmm")</f>
        <v>August</v>
      </c>
      <c r="O6333" s="7">
        <f>IF(SalesData[Sales]=0,0,SalesData[Profit]/SalesData[Sales])</f>
        <v>0.15616978549623678</v>
      </c>
      <c r="P6333" s="8">
        <f t="shared" si="98"/>
        <v>4.9140049140049139E-4</v>
      </c>
      <c r="Q6333" t="str">
        <f>IF(SalesData[[#This Row],[Discount]]&gt;0, "Yes", "No")</f>
        <v>Yes</v>
      </c>
      <c r="R6333" t="str">
        <f>TEXT(SalesData[[#This Row],[Order Date]],"mmm-yyyy")</f>
        <v>Aug-2024</v>
      </c>
      <c r="S6333">
        <f>YEAR(SalesData[[#This Row],[Order Date]])*100 + MONTH(SalesData[[#This Row],[Order Date]])</f>
        <v>202408</v>
      </c>
    </row>
    <row r="6334" spans="1:19" x14ac:dyDescent="0.3">
      <c r="A6334" t="s">
        <v>6635</v>
      </c>
      <c r="B6334" s="3">
        <v>45522</v>
      </c>
      <c r="C6334" t="s">
        <v>6636</v>
      </c>
      <c r="D6334" t="s">
        <v>30</v>
      </c>
      <c r="E6334" t="s">
        <v>26</v>
      </c>
      <c r="F6334" t="s">
        <v>27</v>
      </c>
      <c r="G6334">
        <v>6</v>
      </c>
      <c r="H6334" s="5">
        <v>815.46</v>
      </c>
      <c r="I6334" s="5">
        <v>0.11</v>
      </c>
      <c r="J6334" s="5">
        <v>4354.5564000000004</v>
      </c>
      <c r="K6334" s="5">
        <v>1045.3315252812361</v>
      </c>
      <c r="L6334">
        <f>YEAR(SalesData[Order Date])</f>
        <v>2024</v>
      </c>
      <c r="M6334">
        <f>MONTH(SalesData[Order Date])</f>
        <v>8</v>
      </c>
      <c r="N6334" t="str">
        <f>TEXT(SalesData[[#This Row],[Order Date]], "mmmm")</f>
        <v>August</v>
      </c>
      <c r="O6334" s="7">
        <f>IF(SalesData[Sales]=0,0,SalesData[Profit]/SalesData[Sales])</f>
        <v>0.24005465293347353</v>
      </c>
      <c r="P6334" s="8">
        <f t="shared" si="98"/>
        <v>2.2482198186708522E-5</v>
      </c>
      <c r="Q6334" t="str">
        <f>IF(SalesData[[#This Row],[Discount]]&gt;0, "Yes", "No")</f>
        <v>Yes</v>
      </c>
      <c r="R6334" t="str">
        <f>TEXT(SalesData[[#This Row],[Order Date]],"mmm-yyyy")</f>
        <v>Aug-2024</v>
      </c>
      <c r="S6334">
        <f>YEAR(SalesData[[#This Row],[Order Date]])*100 + MONTH(SalesData[[#This Row],[Order Date]])</f>
        <v>202408</v>
      </c>
    </row>
    <row r="6335" spans="1:19" x14ac:dyDescent="0.3">
      <c r="A6335" t="s">
        <v>6663</v>
      </c>
      <c r="B6335" s="3">
        <v>45534</v>
      </c>
      <c r="C6335" t="s">
        <v>6664</v>
      </c>
      <c r="D6335" t="s">
        <v>13</v>
      </c>
      <c r="E6335" t="s">
        <v>14</v>
      </c>
      <c r="F6335" t="s">
        <v>34</v>
      </c>
      <c r="G6335">
        <v>8</v>
      </c>
      <c r="H6335" s="5">
        <v>713.44</v>
      </c>
      <c r="I6335" s="5">
        <v>0.22</v>
      </c>
      <c r="J6335" s="5">
        <v>4451.8656000000001</v>
      </c>
      <c r="K6335" s="5">
        <v>663.21660494675382</v>
      </c>
      <c r="L6335">
        <f>YEAR(SalesData[Order Date])</f>
        <v>2024</v>
      </c>
      <c r="M6335">
        <f>MONTH(SalesData[Order Date])</f>
        <v>8</v>
      </c>
      <c r="N6335" t="str">
        <f>TEXT(SalesData[[#This Row],[Order Date]], "mmmm")</f>
        <v>August</v>
      </c>
      <c r="O6335" s="7">
        <f>IF(SalesData[Sales]=0,0,SalesData[Profit]/SalesData[Sales])</f>
        <v>0.14897498364432965</v>
      </c>
      <c r="P6335" s="8">
        <f t="shared" si="98"/>
        <v>3.8545638035433953E-5</v>
      </c>
      <c r="Q6335" t="str">
        <f>IF(SalesData[[#This Row],[Discount]]&gt;0, "Yes", "No")</f>
        <v>Yes</v>
      </c>
      <c r="R6335" t="str">
        <f>TEXT(SalesData[[#This Row],[Order Date]],"mmm-yyyy")</f>
        <v>Aug-2024</v>
      </c>
      <c r="S6335">
        <f>YEAR(SalesData[[#This Row],[Order Date]])*100 + MONTH(SalesData[[#This Row],[Order Date]])</f>
        <v>202408</v>
      </c>
    </row>
    <row r="6336" spans="1:19" x14ac:dyDescent="0.3">
      <c r="A6336" t="s">
        <v>6675</v>
      </c>
      <c r="B6336" s="3">
        <v>45535</v>
      </c>
      <c r="C6336" t="s">
        <v>6676</v>
      </c>
      <c r="D6336" t="s">
        <v>18</v>
      </c>
      <c r="E6336" t="s">
        <v>26</v>
      </c>
      <c r="F6336" t="s">
        <v>34</v>
      </c>
      <c r="G6336">
        <v>5</v>
      </c>
      <c r="H6336" s="5">
        <v>950.63</v>
      </c>
      <c r="I6336" s="5">
        <v>0.23</v>
      </c>
      <c r="J6336" s="5">
        <v>3659.9254999999998</v>
      </c>
      <c r="K6336" s="5">
        <v>687.03841263190668</v>
      </c>
      <c r="L6336">
        <f>YEAR(SalesData[Order Date])</f>
        <v>2024</v>
      </c>
      <c r="M6336">
        <f>MONTH(SalesData[Order Date])</f>
        <v>8</v>
      </c>
      <c r="N6336" t="str">
        <f>TEXT(SalesData[[#This Row],[Order Date]], "mmmm")</f>
        <v>August</v>
      </c>
      <c r="O6336" s="7">
        <f>IF(SalesData[Sales]=0,0,SalesData[Profit]/SalesData[Sales])</f>
        <v>0.18771923434832394</v>
      </c>
      <c r="P6336" s="8">
        <f t="shared" si="98"/>
        <v>4.8388963108675302E-5</v>
      </c>
      <c r="Q6336" t="str">
        <f>IF(SalesData[[#This Row],[Discount]]&gt;0, "Yes", "No")</f>
        <v>Yes</v>
      </c>
      <c r="R6336" t="str">
        <f>TEXT(SalesData[[#This Row],[Order Date]],"mmm-yyyy")</f>
        <v>Aug-2024</v>
      </c>
      <c r="S6336">
        <f>YEAR(SalesData[[#This Row],[Order Date]])*100 + MONTH(SalesData[[#This Row],[Order Date]])</f>
        <v>202408</v>
      </c>
    </row>
    <row r="6337" spans="1:19" x14ac:dyDescent="0.3">
      <c r="A6337" t="s">
        <v>6815</v>
      </c>
      <c r="B6337" s="3">
        <v>45508</v>
      </c>
      <c r="C6337" t="s">
        <v>633</v>
      </c>
      <c r="D6337" t="s">
        <v>13</v>
      </c>
      <c r="E6337" t="s">
        <v>19</v>
      </c>
      <c r="F6337" t="s">
        <v>44</v>
      </c>
      <c r="G6337">
        <v>2</v>
      </c>
      <c r="H6337" s="5">
        <v>194.43</v>
      </c>
      <c r="I6337" s="5">
        <v>0.2</v>
      </c>
      <c r="J6337" s="5">
        <v>311.08800000000002</v>
      </c>
      <c r="K6337" s="5">
        <v>78.166270372812122</v>
      </c>
      <c r="L6337">
        <f>YEAR(SalesData[Order Date])</f>
        <v>2024</v>
      </c>
      <c r="M6337">
        <f>MONTH(SalesData[Order Date])</f>
        <v>8</v>
      </c>
      <c r="N6337" t="str">
        <f>TEXT(SalesData[[#This Row],[Order Date]], "mmmm")</f>
        <v>August</v>
      </c>
      <c r="O6337" s="7">
        <f>IF(SalesData[Sales]=0,0,SalesData[Profit]/SalesData[Sales])</f>
        <v>0.25126739177599944</v>
      </c>
      <c r="P6337" s="8">
        <f t="shared" si="98"/>
        <v>5.1432392120557527E-4</v>
      </c>
      <c r="Q6337" t="str">
        <f>IF(SalesData[[#This Row],[Discount]]&gt;0, "Yes", "No")</f>
        <v>Yes</v>
      </c>
      <c r="R6337" t="str">
        <f>TEXT(SalesData[[#This Row],[Order Date]],"mmm-yyyy")</f>
        <v>Aug-2024</v>
      </c>
      <c r="S6337">
        <f>YEAR(SalesData[[#This Row],[Order Date]])*100 + MONTH(SalesData[[#This Row],[Order Date]])</f>
        <v>202408</v>
      </c>
    </row>
    <row r="6338" spans="1:19" x14ac:dyDescent="0.3">
      <c r="A6338" t="s">
        <v>7078</v>
      </c>
      <c r="B6338" s="3">
        <v>45519</v>
      </c>
      <c r="C6338" t="s">
        <v>7079</v>
      </c>
      <c r="D6338" t="s">
        <v>23</v>
      </c>
      <c r="E6338" t="s">
        <v>19</v>
      </c>
      <c r="F6338" t="s">
        <v>62</v>
      </c>
      <c r="G6338">
        <v>3</v>
      </c>
      <c r="H6338" s="5">
        <v>398.85</v>
      </c>
      <c r="I6338" s="5">
        <v>0.01</v>
      </c>
      <c r="J6338" s="5">
        <v>1184.5844999999999</v>
      </c>
      <c r="K6338" s="5">
        <v>213.6821497230647</v>
      </c>
      <c r="L6338">
        <f>YEAR(SalesData[Order Date])</f>
        <v>2024</v>
      </c>
      <c r="M6338">
        <f>MONTH(SalesData[Order Date])</f>
        <v>8</v>
      </c>
      <c r="N6338" t="str">
        <f>TEXT(SalesData[[#This Row],[Order Date]], "mmmm")</f>
        <v>August</v>
      </c>
      <c r="O6338" s="7">
        <f>IF(SalesData[Sales]=0,0,SalesData[Profit]/SalesData[Sales])</f>
        <v>0.18038573839440303</v>
      </c>
      <c r="P6338" s="8">
        <f t="shared" ref="P6338:P6401" si="99">IF(H:H*G:G=0, 0, (I:I/(H:H*G:G)))</f>
        <v>8.357360745476578E-6</v>
      </c>
      <c r="Q6338" t="str">
        <f>IF(SalesData[[#This Row],[Discount]]&gt;0, "Yes", "No")</f>
        <v>Yes</v>
      </c>
      <c r="R6338" t="str">
        <f>TEXT(SalesData[[#This Row],[Order Date]],"mmm-yyyy")</f>
        <v>Aug-2024</v>
      </c>
      <c r="S6338">
        <f>YEAR(SalesData[[#This Row],[Order Date]])*100 + MONTH(SalesData[[#This Row],[Order Date]])</f>
        <v>202408</v>
      </c>
    </row>
    <row r="6339" spans="1:19" x14ac:dyDescent="0.3">
      <c r="A6339" t="s">
        <v>7165</v>
      </c>
      <c r="B6339" s="3">
        <v>45530</v>
      </c>
      <c r="C6339" t="s">
        <v>7166</v>
      </c>
      <c r="D6339" t="s">
        <v>13</v>
      </c>
      <c r="E6339" t="s">
        <v>19</v>
      </c>
      <c r="F6339" t="s">
        <v>34</v>
      </c>
      <c r="G6339">
        <v>6</v>
      </c>
      <c r="H6339" s="5">
        <v>772.21</v>
      </c>
      <c r="I6339" s="5">
        <v>0.23</v>
      </c>
      <c r="J6339" s="5">
        <v>3567.6102000000001</v>
      </c>
      <c r="K6339" s="5">
        <v>609.19536411725892</v>
      </c>
      <c r="L6339">
        <f>YEAR(SalesData[Order Date])</f>
        <v>2024</v>
      </c>
      <c r="M6339">
        <f>MONTH(SalesData[Order Date])</f>
        <v>8</v>
      </c>
      <c r="N6339" t="str">
        <f>TEXT(SalesData[[#This Row],[Order Date]], "mmmm")</f>
        <v>August</v>
      </c>
      <c r="O6339" s="7">
        <f>IF(SalesData[Sales]=0,0,SalesData[Profit]/SalesData[Sales])</f>
        <v>0.1707572660592962</v>
      </c>
      <c r="P6339" s="8">
        <f t="shared" si="99"/>
        <v>4.9641073455838872E-5</v>
      </c>
      <c r="Q6339" t="str">
        <f>IF(SalesData[[#This Row],[Discount]]&gt;0, "Yes", "No")</f>
        <v>Yes</v>
      </c>
      <c r="R6339" t="str">
        <f>TEXT(SalesData[[#This Row],[Order Date]],"mmm-yyyy")</f>
        <v>Aug-2024</v>
      </c>
      <c r="S6339">
        <f>YEAR(SalesData[[#This Row],[Order Date]])*100 + MONTH(SalesData[[#This Row],[Order Date]])</f>
        <v>202408</v>
      </c>
    </row>
    <row r="6340" spans="1:19" x14ac:dyDescent="0.3">
      <c r="A6340" t="s">
        <v>7191</v>
      </c>
      <c r="B6340" s="3">
        <v>45515</v>
      </c>
      <c r="C6340" t="s">
        <v>7192</v>
      </c>
      <c r="D6340" t="s">
        <v>18</v>
      </c>
      <c r="E6340" t="s">
        <v>14</v>
      </c>
      <c r="F6340" t="s">
        <v>91</v>
      </c>
      <c r="G6340">
        <v>2</v>
      </c>
      <c r="H6340" s="5">
        <v>542.35</v>
      </c>
      <c r="I6340" s="5">
        <v>0.06</v>
      </c>
      <c r="J6340" s="5">
        <v>1019.6180000000001</v>
      </c>
      <c r="K6340" s="5">
        <v>192.32478886959339</v>
      </c>
      <c r="L6340">
        <f>YEAR(SalesData[Order Date])</f>
        <v>2024</v>
      </c>
      <c r="M6340">
        <f>MONTH(SalesData[Order Date])</f>
        <v>8</v>
      </c>
      <c r="N6340" t="str">
        <f>TEXT(SalesData[[#This Row],[Order Date]], "mmmm")</f>
        <v>August</v>
      </c>
      <c r="O6340" s="7">
        <f>IF(SalesData[Sales]=0,0,SalesData[Profit]/SalesData[Sales])</f>
        <v>0.18862435624870627</v>
      </c>
      <c r="P6340" s="8">
        <f t="shared" si="99"/>
        <v>5.5314833594542263E-5</v>
      </c>
      <c r="Q6340" t="str">
        <f>IF(SalesData[[#This Row],[Discount]]&gt;0, "Yes", "No")</f>
        <v>Yes</v>
      </c>
      <c r="R6340" t="str">
        <f>TEXT(SalesData[[#This Row],[Order Date]],"mmm-yyyy")</f>
        <v>Aug-2024</v>
      </c>
      <c r="S6340">
        <f>YEAR(SalesData[[#This Row],[Order Date]])*100 + MONTH(SalesData[[#This Row],[Order Date]])</f>
        <v>202408</v>
      </c>
    </row>
    <row r="6341" spans="1:19" x14ac:dyDescent="0.3">
      <c r="A6341" t="s">
        <v>7344</v>
      </c>
      <c r="B6341" s="3">
        <v>45535</v>
      </c>
      <c r="C6341" t="s">
        <v>1224</v>
      </c>
      <c r="D6341" t="s">
        <v>23</v>
      </c>
      <c r="E6341" t="s">
        <v>19</v>
      </c>
      <c r="F6341" t="s">
        <v>44</v>
      </c>
      <c r="G6341">
        <v>7</v>
      </c>
      <c r="H6341" s="5">
        <v>26.7</v>
      </c>
      <c r="I6341" s="5">
        <v>0.27</v>
      </c>
      <c r="J6341" s="5">
        <v>136.43700000000001</v>
      </c>
      <c r="K6341" s="5">
        <v>25.889629745486069</v>
      </c>
      <c r="L6341">
        <f>YEAR(SalesData[Order Date])</f>
        <v>2024</v>
      </c>
      <c r="M6341">
        <f>MONTH(SalesData[Order Date])</f>
        <v>8</v>
      </c>
      <c r="N6341" t="str">
        <f>TEXT(SalesData[[#This Row],[Order Date]], "mmmm")</f>
        <v>August</v>
      </c>
      <c r="O6341" s="7">
        <f>IF(SalesData[Sales]=0,0,SalesData[Profit]/SalesData[Sales])</f>
        <v>0.18975519650451173</v>
      </c>
      <c r="P6341" s="8">
        <f t="shared" si="99"/>
        <v>1.4446227929373998E-3</v>
      </c>
      <c r="Q6341" t="str">
        <f>IF(SalesData[[#This Row],[Discount]]&gt;0, "Yes", "No")</f>
        <v>Yes</v>
      </c>
      <c r="R6341" t="str">
        <f>TEXT(SalesData[[#This Row],[Order Date]],"mmm-yyyy")</f>
        <v>Aug-2024</v>
      </c>
      <c r="S6341">
        <f>YEAR(SalesData[[#This Row],[Order Date]])*100 + MONTH(SalesData[[#This Row],[Order Date]])</f>
        <v>202408</v>
      </c>
    </row>
    <row r="6342" spans="1:19" x14ac:dyDescent="0.3">
      <c r="A6342" t="s">
        <v>7372</v>
      </c>
      <c r="B6342" s="3">
        <v>45518</v>
      </c>
      <c r="C6342" t="s">
        <v>7373</v>
      </c>
      <c r="D6342" t="s">
        <v>30</v>
      </c>
      <c r="E6342" t="s">
        <v>14</v>
      </c>
      <c r="F6342" t="s">
        <v>15</v>
      </c>
      <c r="G6342">
        <v>4</v>
      </c>
      <c r="H6342" s="5">
        <v>205.36</v>
      </c>
      <c r="I6342" s="5">
        <v>0.11</v>
      </c>
      <c r="J6342" s="5">
        <v>731.08160000000009</v>
      </c>
      <c r="K6342" s="5">
        <v>171.2482917410982</v>
      </c>
      <c r="L6342">
        <f>YEAR(SalesData[Order Date])</f>
        <v>2024</v>
      </c>
      <c r="M6342">
        <f>MONTH(SalesData[Order Date])</f>
        <v>8</v>
      </c>
      <c r="N6342" t="str">
        <f>TEXT(SalesData[[#This Row],[Order Date]], "mmmm")</f>
        <v>August</v>
      </c>
      <c r="O6342" s="7">
        <f>IF(SalesData[Sales]=0,0,SalesData[Profit]/SalesData[Sales])</f>
        <v>0.2342396412946218</v>
      </c>
      <c r="P6342" s="8">
        <f t="shared" si="99"/>
        <v>1.3391118036618619E-4</v>
      </c>
      <c r="Q6342" t="str">
        <f>IF(SalesData[[#This Row],[Discount]]&gt;0, "Yes", "No")</f>
        <v>Yes</v>
      </c>
      <c r="R6342" t="str">
        <f>TEXT(SalesData[[#This Row],[Order Date]],"mmm-yyyy")</f>
        <v>Aug-2024</v>
      </c>
      <c r="S6342">
        <f>YEAR(SalesData[[#This Row],[Order Date]])*100 + MONTH(SalesData[[#This Row],[Order Date]])</f>
        <v>202408</v>
      </c>
    </row>
    <row r="6343" spans="1:19" x14ac:dyDescent="0.3">
      <c r="A6343" t="s">
        <v>7421</v>
      </c>
      <c r="B6343" s="3">
        <v>45523</v>
      </c>
      <c r="C6343" t="s">
        <v>7422</v>
      </c>
      <c r="D6343" t="s">
        <v>13</v>
      </c>
      <c r="E6343" t="s">
        <v>26</v>
      </c>
      <c r="F6343" t="s">
        <v>31</v>
      </c>
      <c r="G6343">
        <v>1</v>
      </c>
      <c r="H6343" s="5">
        <v>677.27</v>
      </c>
      <c r="I6343" s="5">
        <v>0.01</v>
      </c>
      <c r="J6343" s="5">
        <v>670.4973</v>
      </c>
      <c r="K6343" s="5">
        <v>52.461380400047233</v>
      </c>
      <c r="L6343">
        <f>YEAR(SalesData[Order Date])</f>
        <v>2024</v>
      </c>
      <c r="M6343">
        <f>MONTH(SalesData[Order Date])</f>
        <v>8</v>
      </c>
      <c r="N6343" t="str">
        <f>TEXT(SalesData[[#This Row],[Order Date]], "mmmm")</f>
        <v>August</v>
      </c>
      <c r="O6343" s="7">
        <f>IF(SalesData[Sales]=0,0,SalesData[Profit]/SalesData[Sales])</f>
        <v>7.824249314657529E-2</v>
      </c>
      <c r="P6343" s="8">
        <f t="shared" si="99"/>
        <v>1.476516012816159E-5</v>
      </c>
      <c r="Q6343" t="str">
        <f>IF(SalesData[[#This Row],[Discount]]&gt;0, "Yes", "No")</f>
        <v>Yes</v>
      </c>
      <c r="R6343" t="str">
        <f>TEXT(SalesData[[#This Row],[Order Date]],"mmm-yyyy")</f>
        <v>Aug-2024</v>
      </c>
      <c r="S6343">
        <f>YEAR(SalesData[[#This Row],[Order Date]])*100 + MONTH(SalesData[[#This Row],[Order Date]])</f>
        <v>202408</v>
      </c>
    </row>
    <row r="6344" spans="1:19" x14ac:dyDescent="0.3">
      <c r="A6344" t="s">
        <v>7573</v>
      </c>
      <c r="B6344" s="3">
        <v>45515</v>
      </c>
      <c r="C6344" t="s">
        <v>7574</v>
      </c>
      <c r="D6344" t="s">
        <v>18</v>
      </c>
      <c r="E6344" t="s">
        <v>26</v>
      </c>
      <c r="F6344" t="s">
        <v>20</v>
      </c>
      <c r="G6344">
        <v>3</v>
      </c>
      <c r="H6344" s="5">
        <v>612.66999999999996</v>
      </c>
      <c r="I6344" s="5">
        <v>0.16</v>
      </c>
      <c r="J6344" s="5">
        <v>1543.9284</v>
      </c>
      <c r="K6344" s="5">
        <v>223.5305283644476</v>
      </c>
      <c r="L6344">
        <f>YEAR(SalesData[Order Date])</f>
        <v>2024</v>
      </c>
      <c r="M6344">
        <f>MONTH(SalesData[Order Date])</f>
        <v>8</v>
      </c>
      <c r="N6344" t="str">
        <f>TEXT(SalesData[[#This Row],[Order Date]], "mmmm")</f>
        <v>August</v>
      </c>
      <c r="O6344" s="7">
        <f>IF(SalesData[Sales]=0,0,SalesData[Profit]/SalesData[Sales])</f>
        <v>0.1447803721755799</v>
      </c>
      <c r="P6344" s="8">
        <f t="shared" si="99"/>
        <v>8.7050668929984065E-5</v>
      </c>
      <c r="Q6344" t="str">
        <f>IF(SalesData[[#This Row],[Discount]]&gt;0, "Yes", "No")</f>
        <v>Yes</v>
      </c>
      <c r="R6344" t="str">
        <f>TEXT(SalesData[[#This Row],[Order Date]],"mmm-yyyy")</f>
        <v>Aug-2024</v>
      </c>
      <c r="S6344">
        <f>YEAR(SalesData[[#This Row],[Order Date]])*100 + MONTH(SalesData[[#This Row],[Order Date]])</f>
        <v>202408</v>
      </c>
    </row>
    <row r="6345" spans="1:19" x14ac:dyDescent="0.3">
      <c r="A6345" t="s">
        <v>7695</v>
      </c>
      <c r="B6345" s="3">
        <v>45514</v>
      </c>
      <c r="C6345" t="s">
        <v>7696</v>
      </c>
      <c r="D6345" t="s">
        <v>13</v>
      </c>
      <c r="E6345" t="s">
        <v>26</v>
      </c>
      <c r="F6345" t="s">
        <v>53</v>
      </c>
      <c r="G6345">
        <v>1</v>
      </c>
      <c r="H6345" s="5">
        <v>736.26</v>
      </c>
      <c r="I6345" s="5">
        <v>0.05</v>
      </c>
      <c r="J6345" s="5">
        <v>699.447</v>
      </c>
      <c r="K6345" s="5">
        <v>150.20607889929781</v>
      </c>
      <c r="L6345">
        <f>YEAR(SalesData[Order Date])</f>
        <v>2024</v>
      </c>
      <c r="M6345">
        <f>MONTH(SalesData[Order Date])</f>
        <v>8</v>
      </c>
      <c r="N6345" t="str">
        <f>TEXT(SalesData[[#This Row],[Order Date]], "mmmm")</f>
        <v>August</v>
      </c>
      <c r="O6345" s="7">
        <f>IF(SalesData[Sales]=0,0,SalesData[Profit]/SalesData[Sales])</f>
        <v>0.21474976502765442</v>
      </c>
      <c r="P6345" s="8">
        <f t="shared" si="99"/>
        <v>6.7910792383125537E-5</v>
      </c>
      <c r="Q6345" t="str">
        <f>IF(SalesData[[#This Row],[Discount]]&gt;0, "Yes", "No")</f>
        <v>Yes</v>
      </c>
      <c r="R6345" t="str">
        <f>TEXT(SalesData[[#This Row],[Order Date]],"mmm-yyyy")</f>
        <v>Aug-2024</v>
      </c>
      <c r="S6345">
        <f>YEAR(SalesData[[#This Row],[Order Date]])*100 + MONTH(SalesData[[#This Row],[Order Date]])</f>
        <v>202408</v>
      </c>
    </row>
    <row r="6346" spans="1:19" x14ac:dyDescent="0.3">
      <c r="A6346" t="s">
        <v>7723</v>
      </c>
      <c r="B6346" s="3">
        <v>45521</v>
      </c>
      <c r="C6346" t="s">
        <v>7724</v>
      </c>
      <c r="D6346" t="s">
        <v>23</v>
      </c>
      <c r="E6346" t="s">
        <v>19</v>
      </c>
      <c r="F6346" t="s">
        <v>62</v>
      </c>
      <c r="G6346">
        <v>8</v>
      </c>
      <c r="H6346" s="5">
        <v>35.01</v>
      </c>
      <c r="I6346" s="5">
        <v>0.14000000000000001</v>
      </c>
      <c r="J6346" s="5">
        <v>240.86879999999999</v>
      </c>
      <c r="K6346" s="5">
        <v>45.148335933499737</v>
      </c>
      <c r="L6346">
        <f>YEAR(SalesData[Order Date])</f>
        <v>2024</v>
      </c>
      <c r="M6346">
        <f>MONTH(SalesData[Order Date])</f>
        <v>8</v>
      </c>
      <c r="N6346" t="str">
        <f>TEXT(SalesData[[#This Row],[Order Date]], "mmmm")</f>
        <v>August</v>
      </c>
      <c r="O6346" s="7">
        <f>IF(SalesData[Sales]=0,0,SalesData[Profit]/SalesData[Sales])</f>
        <v>0.18743953527189797</v>
      </c>
      <c r="P6346" s="8">
        <f t="shared" si="99"/>
        <v>4.9985718366181095E-4</v>
      </c>
      <c r="Q6346" t="str">
        <f>IF(SalesData[[#This Row],[Discount]]&gt;0, "Yes", "No")</f>
        <v>Yes</v>
      </c>
      <c r="R6346" t="str">
        <f>TEXT(SalesData[[#This Row],[Order Date]],"mmm-yyyy")</f>
        <v>Aug-2024</v>
      </c>
      <c r="S6346">
        <f>YEAR(SalesData[[#This Row],[Order Date]])*100 + MONTH(SalesData[[#This Row],[Order Date]])</f>
        <v>202408</v>
      </c>
    </row>
    <row r="6347" spans="1:19" x14ac:dyDescent="0.3">
      <c r="A6347" t="s">
        <v>7845</v>
      </c>
      <c r="B6347" s="3">
        <v>45527</v>
      </c>
      <c r="C6347" t="s">
        <v>7846</v>
      </c>
      <c r="D6347" t="s">
        <v>30</v>
      </c>
      <c r="E6347" t="s">
        <v>19</v>
      </c>
      <c r="F6347" t="s">
        <v>34</v>
      </c>
      <c r="G6347">
        <v>7</v>
      </c>
      <c r="H6347" s="5">
        <v>488.52</v>
      </c>
      <c r="I6347" s="5">
        <v>0.08</v>
      </c>
      <c r="J6347" s="5">
        <v>3146.0688</v>
      </c>
      <c r="K6347" s="5">
        <v>812.11652055746856</v>
      </c>
      <c r="L6347">
        <f>YEAR(SalesData[Order Date])</f>
        <v>2024</v>
      </c>
      <c r="M6347">
        <f>MONTH(SalesData[Order Date])</f>
        <v>8</v>
      </c>
      <c r="N6347" t="str">
        <f>TEXT(SalesData[[#This Row],[Order Date]], "mmmm")</f>
        <v>August</v>
      </c>
      <c r="O6347" s="7">
        <f>IF(SalesData[Sales]=0,0,SalesData[Profit]/SalesData[Sales])</f>
        <v>0.25813692331123483</v>
      </c>
      <c r="P6347" s="8">
        <f t="shared" si="99"/>
        <v>2.3394275420804531E-5</v>
      </c>
      <c r="Q6347" t="str">
        <f>IF(SalesData[[#This Row],[Discount]]&gt;0, "Yes", "No")</f>
        <v>Yes</v>
      </c>
      <c r="R6347" t="str">
        <f>TEXT(SalesData[[#This Row],[Order Date]],"mmm-yyyy")</f>
        <v>Aug-2024</v>
      </c>
      <c r="S6347">
        <f>YEAR(SalesData[[#This Row],[Order Date]])*100 + MONTH(SalesData[[#This Row],[Order Date]])</f>
        <v>202408</v>
      </c>
    </row>
    <row r="6348" spans="1:19" x14ac:dyDescent="0.3">
      <c r="A6348" t="s">
        <v>7956</v>
      </c>
      <c r="B6348" s="3">
        <v>45528</v>
      </c>
      <c r="C6348" t="s">
        <v>7957</v>
      </c>
      <c r="D6348" t="s">
        <v>23</v>
      </c>
      <c r="E6348" t="s">
        <v>19</v>
      </c>
      <c r="F6348" t="s">
        <v>20</v>
      </c>
      <c r="G6348">
        <v>7</v>
      </c>
      <c r="H6348" s="5">
        <v>522.52</v>
      </c>
      <c r="I6348" s="5">
        <v>0.1</v>
      </c>
      <c r="J6348" s="5">
        <v>3291.8760000000002</v>
      </c>
      <c r="K6348" s="5">
        <v>599.20637627259964</v>
      </c>
      <c r="L6348">
        <f>YEAR(SalesData[Order Date])</f>
        <v>2024</v>
      </c>
      <c r="M6348">
        <f>MONTH(SalesData[Order Date])</f>
        <v>8</v>
      </c>
      <c r="N6348" t="str">
        <f>TEXT(SalesData[[#This Row],[Order Date]], "mmmm")</f>
        <v>August</v>
      </c>
      <c r="O6348" s="7">
        <f>IF(SalesData[Sales]=0,0,SalesData[Profit]/SalesData[Sales])</f>
        <v>0.18202580421394962</v>
      </c>
      <c r="P6348" s="8">
        <f t="shared" si="99"/>
        <v>2.7340033464200963E-5</v>
      </c>
      <c r="Q6348" t="str">
        <f>IF(SalesData[[#This Row],[Discount]]&gt;0, "Yes", "No")</f>
        <v>Yes</v>
      </c>
      <c r="R6348" t="str">
        <f>TEXT(SalesData[[#This Row],[Order Date]],"mmm-yyyy")</f>
        <v>Aug-2024</v>
      </c>
      <c r="S6348">
        <f>YEAR(SalesData[[#This Row],[Order Date]])*100 + MONTH(SalesData[[#This Row],[Order Date]])</f>
        <v>202408</v>
      </c>
    </row>
    <row r="6349" spans="1:19" x14ac:dyDescent="0.3">
      <c r="A6349" t="s">
        <v>7994</v>
      </c>
      <c r="B6349" s="3">
        <v>45520</v>
      </c>
      <c r="C6349" t="s">
        <v>7995</v>
      </c>
      <c r="D6349" t="s">
        <v>23</v>
      </c>
      <c r="E6349" t="s">
        <v>14</v>
      </c>
      <c r="F6349" t="s">
        <v>53</v>
      </c>
      <c r="G6349">
        <v>8</v>
      </c>
      <c r="H6349" s="5">
        <v>40.51</v>
      </c>
      <c r="I6349" s="5">
        <v>0.28999999999999998</v>
      </c>
      <c r="J6349" s="5">
        <v>230.0968</v>
      </c>
      <c r="K6349" s="5">
        <v>35.852572393456661</v>
      </c>
      <c r="L6349">
        <f>YEAR(SalesData[Order Date])</f>
        <v>2024</v>
      </c>
      <c r="M6349">
        <f>MONTH(SalesData[Order Date])</f>
        <v>8</v>
      </c>
      <c r="N6349" t="str">
        <f>TEXT(SalesData[[#This Row],[Order Date]], "mmmm")</f>
        <v>August</v>
      </c>
      <c r="O6349" s="7">
        <f>IF(SalesData[Sales]=0,0,SalesData[Profit]/SalesData[Sales])</f>
        <v>0.15581517167321171</v>
      </c>
      <c r="P6349" s="8">
        <f t="shared" si="99"/>
        <v>8.9484078005430754E-4</v>
      </c>
      <c r="Q6349" t="str">
        <f>IF(SalesData[[#This Row],[Discount]]&gt;0, "Yes", "No")</f>
        <v>Yes</v>
      </c>
      <c r="R6349" t="str">
        <f>TEXT(SalesData[[#This Row],[Order Date]],"mmm-yyyy")</f>
        <v>Aug-2024</v>
      </c>
      <c r="S6349">
        <f>YEAR(SalesData[[#This Row],[Order Date]])*100 + MONTH(SalesData[[#This Row],[Order Date]])</f>
        <v>202408</v>
      </c>
    </row>
    <row r="6350" spans="1:19" x14ac:dyDescent="0.3">
      <c r="A6350" t="s">
        <v>8100</v>
      </c>
      <c r="B6350" s="3">
        <v>45515</v>
      </c>
      <c r="C6350" t="s">
        <v>1814</v>
      </c>
      <c r="D6350" t="s">
        <v>13</v>
      </c>
      <c r="E6350" t="s">
        <v>19</v>
      </c>
      <c r="F6350" t="s">
        <v>20</v>
      </c>
      <c r="G6350">
        <v>9</v>
      </c>
      <c r="H6350" s="5">
        <v>70.510000000000005</v>
      </c>
      <c r="I6350" s="5">
        <v>0.26</v>
      </c>
      <c r="J6350" s="5">
        <v>469.59660000000002</v>
      </c>
      <c r="K6350" s="5">
        <v>29.360989819559389</v>
      </c>
      <c r="L6350">
        <f>YEAR(SalesData[Order Date])</f>
        <v>2024</v>
      </c>
      <c r="M6350">
        <f>MONTH(SalesData[Order Date])</f>
        <v>8</v>
      </c>
      <c r="N6350" t="str">
        <f>TEXT(SalesData[[#This Row],[Order Date]], "mmmm")</f>
        <v>August</v>
      </c>
      <c r="O6350" s="7">
        <f>IF(SalesData[Sales]=0,0,SalesData[Profit]/SalesData[Sales])</f>
        <v>6.252385519733189E-2</v>
      </c>
      <c r="P6350" s="8">
        <f t="shared" si="99"/>
        <v>4.0971335823129893E-4</v>
      </c>
      <c r="Q6350" t="str">
        <f>IF(SalesData[[#This Row],[Discount]]&gt;0, "Yes", "No")</f>
        <v>Yes</v>
      </c>
      <c r="R6350" t="str">
        <f>TEXT(SalesData[[#This Row],[Order Date]],"mmm-yyyy")</f>
        <v>Aug-2024</v>
      </c>
      <c r="S6350">
        <f>YEAR(SalesData[[#This Row],[Order Date]])*100 + MONTH(SalesData[[#This Row],[Order Date]])</f>
        <v>202408</v>
      </c>
    </row>
    <row r="6351" spans="1:19" x14ac:dyDescent="0.3">
      <c r="A6351" t="s">
        <v>8119</v>
      </c>
      <c r="B6351" s="3">
        <v>45519</v>
      </c>
      <c r="C6351" t="s">
        <v>8120</v>
      </c>
      <c r="D6351" t="s">
        <v>30</v>
      </c>
      <c r="E6351" t="s">
        <v>19</v>
      </c>
      <c r="F6351" t="s">
        <v>27</v>
      </c>
      <c r="G6351">
        <v>9</v>
      </c>
      <c r="H6351" s="5">
        <v>285.41000000000003</v>
      </c>
      <c r="I6351" s="5">
        <v>0.14000000000000001</v>
      </c>
      <c r="J6351" s="5">
        <v>2209.0734000000002</v>
      </c>
      <c r="K6351" s="5">
        <v>580.61955843541261</v>
      </c>
      <c r="L6351">
        <f>YEAR(SalesData[Order Date])</f>
        <v>2024</v>
      </c>
      <c r="M6351">
        <f>MONTH(SalesData[Order Date])</f>
        <v>8</v>
      </c>
      <c r="N6351" t="str">
        <f>TEXT(SalesData[[#This Row],[Order Date]], "mmmm")</f>
        <v>August</v>
      </c>
      <c r="O6351" s="7">
        <f>IF(SalesData[Sales]=0,0,SalesData[Profit]/SalesData[Sales])</f>
        <v>0.26283398208290071</v>
      </c>
      <c r="P6351" s="8">
        <f t="shared" si="99"/>
        <v>5.4502489595864041E-5</v>
      </c>
      <c r="Q6351" t="str">
        <f>IF(SalesData[[#This Row],[Discount]]&gt;0, "Yes", "No")</f>
        <v>Yes</v>
      </c>
      <c r="R6351" t="str">
        <f>TEXT(SalesData[[#This Row],[Order Date]],"mmm-yyyy")</f>
        <v>Aug-2024</v>
      </c>
      <c r="S6351">
        <f>YEAR(SalesData[[#This Row],[Order Date]])*100 + MONTH(SalesData[[#This Row],[Order Date]])</f>
        <v>202408</v>
      </c>
    </row>
    <row r="6352" spans="1:19" x14ac:dyDescent="0.3">
      <c r="A6352" t="s">
        <v>8210</v>
      </c>
      <c r="B6352" s="3">
        <v>45516</v>
      </c>
      <c r="C6352" t="s">
        <v>8211</v>
      </c>
      <c r="D6352" t="s">
        <v>30</v>
      </c>
      <c r="E6352" t="s">
        <v>14</v>
      </c>
      <c r="F6352" t="s">
        <v>53</v>
      </c>
      <c r="G6352">
        <v>4</v>
      </c>
      <c r="H6352" s="5">
        <v>638.84</v>
      </c>
      <c r="I6352" s="5">
        <v>0.05</v>
      </c>
      <c r="J6352" s="5">
        <v>2427.5920000000001</v>
      </c>
      <c r="K6352" s="5">
        <v>720.14086112660596</v>
      </c>
      <c r="L6352">
        <f>YEAR(SalesData[Order Date])</f>
        <v>2024</v>
      </c>
      <c r="M6352">
        <f>MONTH(SalesData[Order Date])</f>
        <v>8</v>
      </c>
      <c r="N6352" t="str">
        <f>TEXT(SalesData[[#This Row],[Order Date]], "mmmm")</f>
        <v>August</v>
      </c>
      <c r="O6352" s="7">
        <f>IF(SalesData[Sales]=0,0,SalesData[Profit]/SalesData[Sales])</f>
        <v>0.29664822636036281</v>
      </c>
      <c r="P6352" s="8">
        <f t="shared" si="99"/>
        <v>1.9566714670339993E-5</v>
      </c>
      <c r="Q6352" t="str">
        <f>IF(SalesData[[#This Row],[Discount]]&gt;0, "Yes", "No")</f>
        <v>Yes</v>
      </c>
      <c r="R6352" t="str">
        <f>TEXT(SalesData[[#This Row],[Order Date]],"mmm-yyyy")</f>
        <v>Aug-2024</v>
      </c>
      <c r="S6352">
        <f>YEAR(SalesData[[#This Row],[Order Date]])*100 + MONTH(SalesData[[#This Row],[Order Date]])</f>
        <v>202408</v>
      </c>
    </row>
    <row r="6353" spans="1:19" x14ac:dyDescent="0.3">
      <c r="A6353" t="s">
        <v>8223</v>
      </c>
      <c r="B6353" s="3">
        <v>45526</v>
      </c>
      <c r="C6353" t="s">
        <v>8224</v>
      </c>
      <c r="D6353" t="s">
        <v>30</v>
      </c>
      <c r="E6353" t="s">
        <v>26</v>
      </c>
      <c r="F6353" t="s">
        <v>62</v>
      </c>
      <c r="G6353">
        <v>1</v>
      </c>
      <c r="H6353" s="5">
        <v>40.42</v>
      </c>
      <c r="I6353" s="5">
        <v>0.28000000000000003</v>
      </c>
      <c r="J6353" s="5">
        <v>29.102399999999999</v>
      </c>
      <c r="K6353" s="5">
        <v>1.600400660752141</v>
      </c>
      <c r="L6353">
        <f>YEAR(SalesData[Order Date])</f>
        <v>2024</v>
      </c>
      <c r="M6353">
        <f>MONTH(SalesData[Order Date])</f>
        <v>8</v>
      </c>
      <c r="N6353" t="str">
        <f>TEXT(SalesData[[#This Row],[Order Date]], "mmmm")</f>
        <v>August</v>
      </c>
      <c r="O6353" s="7">
        <f>IF(SalesData[Sales]=0,0,SalesData[Profit]/SalesData[Sales])</f>
        <v>5.4992050853267811E-2</v>
      </c>
      <c r="P6353" s="8">
        <f t="shared" si="99"/>
        <v>6.9272637308263243E-3</v>
      </c>
      <c r="Q6353" t="str">
        <f>IF(SalesData[[#This Row],[Discount]]&gt;0, "Yes", "No")</f>
        <v>Yes</v>
      </c>
      <c r="R6353" t="str">
        <f>TEXT(SalesData[[#This Row],[Order Date]],"mmm-yyyy")</f>
        <v>Aug-2024</v>
      </c>
      <c r="S6353">
        <f>YEAR(SalesData[[#This Row],[Order Date]])*100 + MONTH(SalesData[[#This Row],[Order Date]])</f>
        <v>202408</v>
      </c>
    </row>
    <row r="6354" spans="1:19" x14ac:dyDescent="0.3">
      <c r="A6354" t="s">
        <v>8259</v>
      </c>
      <c r="B6354" s="3">
        <v>45529</v>
      </c>
      <c r="C6354" t="s">
        <v>8260</v>
      </c>
      <c r="D6354" t="s">
        <v>23</v>
      </c>
      <c r="E6354" t="s">
        <v>26</v>
      </c>
      <c r="F6354" t="s">
        <v>27</v>
      </c>
      <c r="G6354">
        <v>5</v>
      </c>
      <c r="H6354" s="5">
        <v>991.11</v>
      </c>
      <c r="I6354" s="5">
        <v>0.28999999999999998</v>
      </c>
      <c r="J6354" s="5">
        <v>3518.4405000000002</v>
      </c>
      <c r="K6354" s="5">
        <v>311.6846925431546</v>
      </c>
      <c r="L6354">
        <f>YEAR(SalesData[Order Date])</f>
        <v>2024</v>
      </c>
      <c r="M6354">
        <f>MONTH(SalesData[Order Date])</f>
        <v>8</v>
      </c>
      <c r="N6354" t="str">
        <f>TEXT(SalesData[[#This Row],[Order Date]], "mmmm")</f>
        <v>August</v>
      </c>
      <c r="O6354" s="7">
        <f>IF(SalesData[Sales]=0,0,SalesData[Profit]/SalesData[Sales])</f>
        <v>8.8586034791025905E-2</v>
      </c>
      <c r="P6354" s="8">
        <f t="shared" si="99"/>
        <v>5.852024497785311E-5</v>
      </c>
      <c r="Q6354" t="str">
        <f>IF(SalesData[[#This Row],[Discount]]&gt;0, "Yes", "No")</f>
        <v>Yes</v>
      </c>
      <c r="R6354" t="str">
        <f>TEXT(SalesData[[#This Row],[Order Date]],"mmm-yyyy")</f>
        <v>Aug-2024</v>
      </c>
      <c r="S6354">
        <f>YEAR(SalesData[[#This Row],[Order Date]])*100 + MONTH(SalesData[[#This Row],[Order Date]])</f>
        <v>202408</v>
      </c>
    </row>
    <row r="6355" spans="1:19" x14ac:dyDescent="0.3">
      <c r="A6355" t="s">
        <v>8282</v>
      </c>
      <c r="B6355" s="3">
        <v>45514</v>
      </c>
      <c r="C6355" t="s">
        <v>8283</v>
      </c>
      <c r="D6355" t="s">
        <v>18</v>
      </c>
      <c r="E6355" t="s">
        <v>19</v>
      </c>
      <c r="F6355" t="s">
        <v>27</v>
      </c>
      <c r="G6355">
        <v>6</v>
      </c>
      <c r="H6355" s="5">
        <v>533.16</v>
      </c>
      <c r="I6355" s="5">
        <v>0.1</v>
      </c>
      <c r="J6355" s="5">
        <v>2879.0639999999999</v>
      </c>
      <c r="K6355" s="5">
        <v>271.42228042130648</v>
      </c>
      <c r="L6355">
        <f>YEAR(SalesData[Order Date])</f>
        <v>2024</v>
      </c>
      <c r="M6355">
        <f>MONTH(SalesData[Order Date])</f>
        <v>8</v>
      </c>
      <c r="N6355" t="str">
        <f>TEXT(SalesData[[#This Row],[Order Date]], "mmmm")</f>
        <v>August</v>
      </c>
      <c r="O6355" s="7">
        <f>IF(SalesData[Sales]=0,0,SalesData[Profit]/SalesData[Sales])</f>
        <v>9.427448657664661E-2</v>
      </c>
      <c r="P6355" s="8">
        <f t="shared" si="99"/>
        <v>3.1260159551854356E-5</v>
      </c>
      <c r="Q6355" t="str">
        <f>IF(SalesData[[#This Row],[Discount]]&gt;0, "Yes", "No")</f>
        <v>Yes</v>
      </c>
      <c r="R6355" t="str">
        <f>TEXT(SalesData[[#This Row],[Order Date]],"mmm-yyyy")</f>
        <v>Aug-2024</v>
      </c>
      <c r="S6355">
        <f>YEAR(SalesData[[#This Row],[Order Date]])*100 + MONTH(SalesData[[#This Row],[Order Date]])</f>
        <v>202408</v>
      </c>
    </row>
    <row r="6356" spans="1:19" x14ac:dyDescent="0.3">
      <c r="A6356" t="s">
        <v>8336</v>
      </c>
      <c r="B6356" s="3">
        <v>45528</v>
      </c>
      <c r="C6356" t="s">
        <v>8337</v>
      </c>
      <c r="D6356" t="s">
        <v>30</v>
      </c>
      <c r="E6356" t="s">
        <v>14</v>
      </c>
      <c r="F6356" t="s">
        <v>15</v>
      </c>
      <c r="G6356">
        <v>1</v>
      </c>
      <c r="H6356" s="5">
        <v>955.09</v>
      </c>
      <c r="I6356" s="5">
        <v>0.26</v>
      </c>
      <c r="J6356" s="5">
        <v>706.76660000000004</v>
      </c>
      <c r="K6356" s="5">
        <v>88.786946331658001</v>
      </c>
      <c r="L6356">
        <f>YEAR(SalesData[Order Date])</f>
        <v>2024</v>
      </c>
      <c r="M6356">
        <f>MONTH(SalesData[Order Date])</f>
        <v>8</v>
      </c>
      <c r="N6356" t="str">
        <f>TEXT(SalesData[[#This Row],[Order Date]], "mmmm")</f>
        <v>August</v>
      </c>
      <c r="O6356" s="7">
        <f>IF(SalesData[Sales]=0,0,SalesData[Profit]/SalesData[Sales])</f>
        <v>0.12562414003669387</v>
      </c>
      <c r="P6356" s="8">
        <f t="shared" si="99"/>
        <v>2.7222565412683621E-4</v>
      </c>
      <c r="Q6356" t="str">
        <f>IF(SalesData[[#This Row],[Discount]]&gt;0, "Yes", "No")</f>
        <v>Yes</v>
      </c>
      <c r="R6356" t="str">
        <f>TEXT(SalesData[[#This Row],[Order Date]],"mmm-yyyy")</f>
        <v>Aug-2024</v>
      </c>
      <c r="S6356">
        <f>YEAR(SalesData[[#This Row],[Order Date]])*100 + MONTH(SalesData[[#This Row],[Order Date]])</f>
        <v>202408</v>
      </c>
    </row>
    <row r="6357" spans="1:19" x14ac:dyDescent="0.3">
      <c r="A6357" t="s">
        <v>8346</v>
      </c>
      <c r="B6357" s="3">
        <v>45506</v>
      </c>
      <c r="C6357" t="s">
        <v>8347</v>
      </c>
      <c r="D6357" t="s">
        <v>23</v>
      </c>
      <c r="E6357" t="s">
        <v>26</v>
      </c>
      <c r="F6357" t="s">
        <v>39</v>
      </c>
      <c r="G6357">
        <v>1</v>
      </c>
      <c r="H6357" s="5">
        <v>644.78</v>
      </c>
      <c r="I6357" s="5">
        <v>0.08</v>
      </c>
      <c r="J6357" s="5">
        <v>593.19759999999997</v>
      </c>
      <c r="K6357" s="5">
        <v>55.279313965639133</v>
      </c>
      <c r="L6357">
        <f>YEAR(SalesData[Order Date])</f>
        <v>2024</v>
      </c>
      <c r="M6357">
        <f>MONTH(SalesData[Order Date])</f>
        <v>8</v>
      </c>
      <c r="N6357" t="str">
        <f>TEXT(SalesData[[#This Row],[Order Date]], "mmmm")</f>
        <v>August</v>
      </c>
      <c r="O6357" s="7">
        <f>IF(SalesData[Sales]=0,0,SalesData[Profit]/SalesData[Sales])</f>
        <v>9.3188701312411137E-2</v>
      </c>
      <c r="P6357" s="8">
        <f t="shared" si="99"/>
        <v>1.2407332733645586E-4</v>
      </c>
      <c r="Q6357" t="str">
        <f>IF(SalesData[[#This Row],[Discount]]&gt;0, "Yes", "No")</f>
        <v>Yes</v>
      </c>
      <c r="R6357" t="str">
        <f>TEXT(SalesData[[#This Row],[Order Date]],"mmm-yyyy")</f>
        <v>Aug-2024</v>
      </c>
      <c r="S6357">
        <f>YEAR(SalesData[[#This Row],[Order Date]])*100 + MONTH(SalesData[[#This Row],[Order Date]])</f>
        <v>202408</v>
      </c>
    </row>
    <row r="6358" spans="1:19" x14ac:dyDescent="0.3">
      <c r="A6358" t="s">
        <v>8375</v>
      </c>
      <c r="B6358" s="3">
        <v>45523</v>
      </c>
      <c r="C6358" t="s">
        <v>8376</v>
      </c>
      <c r="D6358" t="s">
        <v>18</v>
      </c>
      <c r="E6358" t="s">
        <v>14</v>
      </c>
      <c r="F6358" t="s">
        <v>15</v>
      </c>
      <c r="G6358">
        <v>8</v>
      </c>
      <c r="H6358" s="5">
        <v>675.6</v>
      </c>
      <c r="I6358" s="5">
        <v>7.0000000000000007E-2</v>
      </c>
      <c r="J6358" s="5">
        <v>5026.4639999999999</v>
      </c>
      <c r="K6358" s="5">
        <v>338.62794763649742</v>
      </c>
      <c r="L6358">
        <f>YEAR(SalesData[Order Date])</f>
        <v>2024</v>
      </c>
      <c r="M6358">
        <f>MONTH(SalesData[Order Date])</f>
        <v>8</v>
      </c>
      <c r="N6358" t="str">
        <f>TEXT(SalesData[[#This Row],[Order Date]], "mmmm")</f>
        <v>August</v>
      </c>
      <c r="O6358" s="7">
        <f>IF(SalesData[Sales]=0,0,SalesData[Profit]/SalesData[Sales])</f>
        <v>6.7369018784675952E-2</v>
      </c>
      <c r="P6358" s="8">
        <f t="shared" si="99"/>
        <v>1.2951450562462997E-5</v>
      </c>
      <c r="Q6358" t="str">
        <f>IF(SalesData[[#This Row],[Discount]]&gt;0, "Yes", "No")</f>
        <v>Yes</v>
      </c>
      <c r="R6358" t="str">
        <f>TEXT(SalesData[[#This Row],[Order Date]],"mmm-yyyy")</f>
        <v>Aug-2024</v>
      </c>
      <c r="S6358">
        <f>YEAR(SalesData[[#This Row],[Order Date]])*100 + MONTH(SalesData[[#This Row],[Order Date]])</f>
        <v>202408</v>
      </c>
    </row>
    <row r="6359" spans="1:19" x14ac:dyDescent="0.3">
      <c r="A6359" t="s">
        <v>8410</v>
      </c>
      <c r="B6359" s="3">
        <v>45527</v>
      </c>
      <c r="C6359" t="s">
        <v>8411</v>
      </c>
      <c r="D6359" t="s">
        <v>30</v>
      </c>
      <c r="E6359" t="s">
        <v>19</v>
      </c>
      <c r="F6359" t="s">
        <v>20</v>
      </c>
      <c r="G6359">
        <v>9</v>
      </c>
      <c r="H6359" s="5">
        <v>961.19</v>
      </c>
      <c r="I6359" s="5">
        <v>0.26</v>
      </c>
      <c r="J6359" s="5">
        <v>6401.5254000000004</v>
      </c>
      <c r="K6359" s="5">
        <v>339.59464561245102</v>
      </c>
      <c r="L6359">
        <f>YEAR(SalesData[Order Date])</f>
        <v>2024</v>
      </c>
      <c r="M6359">
        <f>MONTH(SalesData[Order Date])</f>
        <v>8</v>
      </c>
      <c r="N6359" t="str">
        <f>TEXT(SalesData[[#This Row],[Order Date]], "mmmm")</f>
        <v>August</v>
      </c>
      <c r="O6359" s="7">
        <f>IF(SalesData[Sales]=0,0,SalesData[Profit]/SalesData[Sales])</f>
        <v>5.3049019474710045E-2</v>
      </c>
      <c r="P6359" s="8">
        <f t="shared" si="99"/>
        <v>3.0055336498391461E-5</v>
      </c>
      <c r="Q6359" t="str">
        <f>IF(SalesData[[#This Row],[Discount]]&gt;0, "Yes", "No")</f>
        <v>Yes</v>
      </c>
      <c r="R6359" t="str">
        <f>TEXT(SalesData[[#This Row],[Order Date]],"mmm-yyyy")</f>
        <v>Aug-2024</v>
      </c>
      <c r="S6359">
        <f>YEAR(SalesData[[#This Row],[Order Date]])*100 + MONTH(SalesData[[#This Row],[Order Date]])</f>
        <v>202408</v>
      </c>
    </row>
    <row r="6360" spans="1:19" x14ac:dyDescent="0.3">
      <c r="A6360" t="s">
        <v>8445</v>
      </c>
      <c r="B6360" s="3">
        <v>45508</v>
      </c>
      <c r="C6360" t="s">
        <v>8446</v>
      </c>
      <c r="D6360" t="s">
        <v>30</v>
      </c>
      <c r="E6360" t="s">
        <v>14</v>
      </c>
      <c r="F6360" t="s">
        <v>15</v>
      </c>
      <c r="G6360">
        <v>3</v>
      </c>
      <c r="H6360" s="5">
        <v>769.22</v>
      </c>
      <c r="I6360" s="5">
        <v>0.05</v>
      </c>
      <c r="J6360" s="5">
        <v>2192.277</v>
      </c>
      <c r="K6360" s="5">
        <v>390.34869917071552</v>
      </c>
      <c r="L6360">
        <f>YEAR(SalesData[Order Date])</f>
        <v>2024</v>
      </c>
      <c r="M6360">
        <f>MONTH(SalesData[Order Date])</f>
        <v>8</v>
      </c>
      <c r="N6360" t="str">
        <f>TEXT(SalesData[[#This Row],[Order Date]], "mmmm")</f>
        <v>August</v>
      </c>
      <c r="O6360" s="7">
        <f>IF(SalesData[Sales]=0,0,SalesData[Profit]/SalesData[Sales])</f>
        <v>0.17805628539218152</v>
      </c>
      <c r="P6360" s="8">
        <f t="shared" si="99"/>
        <v>2.1666970004246727E-5</v>
      </c>
      <c r="Q6360" t="str">
        <f>IF(SalesData[[#This Row],[Discount]]&gt;0, "Yes", "No")</f>
        <v>Yes</v>
      </c>
      <c r="R6360" t="str">
        <f>TEXT(SalesData[[#This Row],[Order Date]],"mmm-yyyy")</f>
        <v>Aug-2024</v>
      </c>
      <c r="S6360">
        <f>YEAR(SalesData[[#This Row],[Order Date]])*100 + MONTH(SalesData[[#This Row],[Order Date]])</f>
        <v>202408</v>
      </c>
    </row>
    <row r="6361" spans="1:19" x14ac:dyDescent="0.3">
      <c r="A6361" t="s">
        <v>8467</v>
      </c>
      <c r="B6361" s="3">
        <v>45527</v>
      </c>
      <c r="C6361" t="s">
        <v>8468</v>
      </c>
      <c r="D6361" t="s">
        <v>30</v>
      </c>
      <c r="E6361" t="s">
        <v>19</v>
      </c>
      <c r="F6361" t="s">
        <v>34</v>
      </c>
      <c r="G6361">
        <v>1</v>
      </c>
      <c r="H6361" s="5">
        <v>177.58</v>
      </c>
      <c r="I6361" s="5">
        <v>0.2</v>
      </c>
      <c r="J6361" s="5">
        <v>142.06399999999999</v>
      </c>
      <c r="K6361" s="5">
        <v>34.88013089199989</v>
      </c>
      <c r="L6361">
        <f>YEAR(SalesData[Order Date])</f>
        <v>2024</v>
      </c>
      <c r="M6361">
        <f>MONTH(SalesData[Order Date])</f>
        <v>8</v>
      </c>
      <c r="N6361" t="str">
        <f>TEXT(SalesData[[#This Row],[Order Date]], "mmmm")</f>
        <v>August</v>
      </c>
      <c r="O6361" s="7">
        <f>IF(SalesData[Sales]=0,0,SalesData[Profit]/SalesData[Sales])</f>
        <v>0.24552406585764086</v>
      </c>
      <c r="P6361" s="8">
        <f t="shared" si="99"/>
        <v>1.1262529564140106E-3</v>
      </c>
      <c r="Q6361" t="str">
        <f>IF(SalesData[[#This Row],[Discount]]&gt;0, "Yes", "No")</f>
        <v>Yes</v>
      </c>
      <c r="R6361" t="str">
        <f>TEXT(SalesData[[#This Row],[Order Date]],"mmm-yyyy")</f>
        <v>Aug-2024</v>
      </c>
      <c r="S6361">
        <f>YEAR(SalesData[[#This Row],[Order Date]])*100 + MONTH(SalesData[[#This Row],[Order Date]])</f>
        <v>202408</v>
      </c>
    </row>
    <row r="6362" spans="1:19" x14ac:dyDescent="0.3">
      <c r="A6362" t="s">
        <v>8535</v>
      </c>
      <c r="B6362" s="3">
        <v>45527</v>
      </c>
      <c r="C6362" t="s">
        <v>8536</v>
      </c>
      <c r="D6362" t="s">
        <v>23</v>
      </c>
      <c r="E6362" t="s">
        <v>14</v>
      </c>
      <c r="F6362" t="s">
        <v>31</v>
      </c>
      <c r="G6362">
        <v>5</v>
      </c>
      <c r="H6362" s="5">
        <v>87.15</v>
      </c>
      <c r="I6362" s="5">
        <v>0.05</v>
      </c>
      <c r="J6362" s="5">
        <v>413.96249999999998</v>
      </c>
      <c r="K6362" s="5">
        <v>77.36947042943757</v>
      </c>
      <c r="L6362">
        <f>YEAR(SalesData[Order Date])</f>
        <v>2024</v>
      </c>
      <c r="M6362">
        <f>MONTH(SalesData[Order Date])</f>
        <v>8</v>
      </c>
      <c r="N6362" t="str">
        <f>TEXT(SalesData[[#This Row],[Order Date]], "mmmm")</f>
        <v>August</v>
      </c>
      <c r="O6362" s="7">
        <f>IF(SalesData[Sales]=0,0,SalesData[Profit]/SalesData[Sales])</f>
        <v>0.18689970813645579</v>
      </c>
      <c r="P6362" s="8">
        <f t="shared" si="99"/>
        <v>1.1474469305794607E-4</v>
      </c>
      <c r="Q6362" t="str">
        <f>IF(SalesData[[#This Row],[Discount]]&gt;0, "Yes", "No")</f>
        <v>Yes</v>
      </c>
      <c r="R6362" t="str">
        <f>TEXT(SalesData[[#This Row],[Order Date]],"mmm-yyyy")</f>
        <v>Aug-2024</v>
      </c>
      <c r="S6362">
        <f>YEAR(SalesData[[#This Row],[Order Date]])*100 + MONTH(SalesData[[#This Row],[Order Date]])</f>
        <v>202408</v>
      </c>
    </row>
    <row r="6363" spans="1:19" x14ac:dyDescent="0.3">
      <c r="A6363" t="s">
        <v>8575</v>
      </c>
      <c r="B6363" s="3">
        <v>45508</v>
      </c>
      <c r="C6363" t="s">
        <v>8576</v>
      </c>
      <c r="D6363" t="s">
        <v>13</v>
      </c>
      <c r="E6363" t="s">
        <v>14</v>
      </c>
      <c r="F6363" t="s">
        <v>31</v>
      </c>
      <c r="G6363">
        <v>6</v>
      </c>
      <c r="H6363" s="5">
        <v>917.05</v>
      </c>
      <c r="I6363" s="5">
        <v>0.1</v>
      </c>
      <c r="J6363" s="5">
        <v>4952.07</v>
      </c>
      <c r="K6363" s="5">
        <v>251.28423418276381</v>
      </c>
      <c r="L6363">
        <f>YEAR(SalesData[Order Date])</f>
        <v>2024</v>
      </c>
      <c r="M6363">
        <f>MONTH(SalesData[Order Date])</f>
        <v>8</v>
      </c>
      <c r="N6363" t="str">
        <f>TEXT(SalesData[[#This Row],[Order Date]], "mmmm")</f>
        <v>August</v>
      </c>
      <c r="O6363" s="7">
        <f>IF(SalesData[Sales]=0,0,SalesData[Profit]/SalesData[Sales])</f>
        <v>5.074327184041498E-2</v>
      </c>
      <c r="P6363" s="8">
        <f t="shared" si="99"/>
        <v>1.8174218054268217E-5</v>
      </c>
      <c r="Q6363" t="str">
        <f>IF(SalesData[[#This Row],[Discount]]&gt;0, "Yes", "No")</f>
        <v>Yes</v>
      </c>
      <c r="R6363" t="str">
        <f>TEXT(SalesData[[#This Row],[Order Date]],"mmm-yyyy")</f>
        <v>Aug-2024</v>
      </c>
      <c r="S6363">
        <f>YEAR(SalesData[[#This Row],[Order Date]])*100 + MONTH(SalesData[[#This Row],[Order Date]])</f>
        <v>202408</v>
      </c>
    </row>
    <row r="6364" spans="1:19" x14ac:dyDescent="0.3">
      <c r="A6364" t="s">
        <v>8676</v>
      </c>
      <c r="B6364" s="3">
        <v>45507</v>
      </c>
      <c r="C6364" t="s">
        <v>8677</v>
      </c>
      <c r="D6364" t="s">
        <v>18</v>
      </c>
      <c r="E6364" t="s">
        <v>14</v>
      </c>
      <c r="F6364" t="s">
        <v>39</v>
      </c>
      <c r="G6364">
        <v>1</v>
      </c>
      <c r="H6364" s="5">
        <v>546.24</v>
      </c>
      <c r="I6364" s="5">
        <v>0.18</v>
      </c>
      <c r="J6364" s="5">
        <v>447.91680000000002</v>
      </c>
      <c r="K6364" s="5">
        <v>54.971312124532702</v>
      </c>
      <c r="L6364">
        <f>YEAR(SalesData[Order Date])</f>
        <v>2024</v>
      </c>
      <c r="M6364">
        <f>MONTH(SalesData[Order Date])</f>
        <v>8</v>
      </c>
      <c r="N6364" t="str">
        <f>TEXT(SalesData[[#This Row],[Order Date]], "mmmm")</f>
        <v>August</v>
      </c>
      <c r="O6364" s="7">
        <f>IF(SalesData[Sales]=0,0,SalesData[Profit]/SalesData[Sales])</f>
        <v>0.12272661379196471</v>
      </c>
      <c r="P6364" s="8">
        <f t="shared" si="99"/>
        <v>3.2952548330404219E-4</v>
      </c>
      <c r="Q6364" t="str">
        <f>IF(SalesData[[#This Row],[Discount]]&gt;0, "Yes", "No")</f>
        <v>Yes</v>
      </c>
      <c r="R6364" t="str">
        <f>TEXT(SalesData[[#This Row],[Order Date]],"mmm-yyyy")</f>
        <v>Aug-2024</v>
      </c>
      <c r="S6364">
        <f>YEAR(SalesData[[#This Row],[Order Date]])*100 + MONTH(SalesData[[#This Row],[Order Date]])</f>
        <v>202408</v>
      </c>
    </row>
    <row r="6365" spans="1:19" x14ac:dyDescent="0.3">
      <c r="A6365" t="s">
        <v>8684</v>
      </c>
      <c r="B6365" s="3">
        <v>45519</v>
      </c>
      <c r="C6365" t="s">
        <v>8685</v>
      </c>
      <c r="D6365" t="s">
        <v>13</v>
      </c>
      <c r="E6365" t="s">
        <v>26</v>
      </c>
      <c r="F6365" t="s">
        <v>27</v>
      </c>
      <c r="G6365">
        <v>7</v>
      </c>
      <c r="H6365" s="5">
        <v>628.41</v>
      </c>
      <c r="I6365" s="5">
        <v>0.16</v>
      </c>
      <c r="J6365" s="5">
        <v>3695.0508</v>
      </c>
      <c r="K6365" s="5">
        <v>1058.292972406279</v>
      </c>
      <c r="L6365">
        <f>YEAR(SalesData[Order Date])</f>
        <v>2024</v>
      </c>
      <c r="M6365">
        <f>MONTH(SalesData[Order Date])</f>
        <v>8</v>
      </c>
      <c r="N6365" t="str">
        <f>TEXT(SalesData[[#This Row],[Order Date]], "mmmm")</f>
        <v>August</v>
      </c>
      <c r="O6365" s="7">
        <f>IF(SalesData[Sales]=0,0,SalesData[Profit]/SalesData[Sales])</f>
        <v>0.28640823352314371</v>
      </c>
      <c r="P6365" s="8">
        <f t="shared" si="99"/>
        <v>3.6372977605612351E-5</v>
      </c>
      <c r="Q6365" t="str">
        <f>IF(SalesData[[#This Row],[Discount]]&gt;0, "Yes", "No")</f>
        <v>Yes</v>
      </c>
      <c r="R6365" t="str">
        <f>TEXT(SalesData[[#This Row],[Order Date]],"mmm-yyyy")</f>
        <v>Aug-2024</v>
      </c>
      <c r="S6365">
        <f>YEAR(SalesData[[#This Row],[Order Date]])*100 + MONTH(SalesData[[#This Row],[Order Date]])</f>
        <v>202408</v>
      </c>
    </row>
    <row r="6366" spans="1:19" x14ac:dyDescent="0.3">
      <c r="A6366" t="s">
        <v>8717</v>
      </c>
      <c r="B6366" s="3">
        <v>45521</v>
      </c>
      <c r="C6366" t="s">
        <v>8718</v>
      </c>
      <c r="D6366" t="s">
        <v>13</v>
      </c>
      <c r="E6366" t="s">
        <v>14</v>
      </c>
      <c r="F6366" t="s">
        <v>44</v>
      </c>
      <c r="G6366">
        <v>9</v>
      </c>
      <c r="H6366" s="5">
        <v>997.61</v>
      </c>
      <c r="I6366" s="5">
        <v>0.21</v>
      </c>
      <c r="J6366" s="5">
        <v>7093.0070999999998</v>
      </c>
      <c r="K6366" s="5">
        <v>763.56585848661064</v>
      </c>
      <c r="L6366">
        <f>YEAR(SalesData[Order Date])</f>
        <v>2024</v>
      </c>
      <c r="M6366">
        <f>MONTH(SalesData[Order Date])</f>
        <v>8</v>
      </c>
      <c r="N6366" t="str">
        <f>TEXT(SalesData[[#This Row],[Order Date]], "mmmm")</f>
        <v>August</v>
      </c>
      <c r="O6366" s="7">
        <f>IF(SalesData[Sales]=0,0,SalesData[Profit]/SalesData[Sales])</f>
        <v>0.1076505137696268</v>
      </c>
      <c r="P6366" s="8">
        <f t="shared" si="99"/>
        <v>2.3389233601641255E-5</v>
      </c>
      <c r="Q6366" t="str">
        <f>IF(SalesData[[#This Row],[Discount]]&gt;0, "Yes", "No")</f>
        <v>Yes</v>
      </c>
      <c r="R6366" t="str">
        <f>TEXT(SalesData[[#This Row],[Order Date]],"mmm-yyyy")</f>
        <v>Aug-2024</v>
      </c>
      <c r="S6366">
        <f>YEAR(SalesData[[#This Row],[Order Date]])*100 + MONTH(SalesData[[#This Row],[Order Date]])</f>
        <v>202408</v>
      </c>
    </row>
    <row r="6367" spans="1:19" x14ac:dyDescent="0.3">
      <c r="A6367" t="s">
        <v>8749</v>
      </c>
      <c r="B6367" s="3">
        <v>45531</v>
      </c>
      <c r="C6367" t="s">
        <v>8750</v>
      </c>
      <c r="D6367" t="s">
        <v>23</v>
      </c>
      <c r="E6367" t="s">
        <v>19</v>
      </c>
      <c r="F6367" t="s">
        <v>91</v>
      </c>
      <c r="G6367">
        <v>4</v>
      </c>
      <c r="H6367" s="5">
        <v>390.61</v>
      </c>
      <c r="I6367" s="5">
        <v>0.12</v>
      </c>
      <c r="J6367" s="5">
        <v>1374.9472000000001</v>
      </c>
      <c r="K6367" s="5">
        <v>248.85891241254021</v>
      </c>
      <c r="L6367">
        <f>YEAR(SalesData[Order Date])</f>
        <v>2024</v>
      </c>
      <c r="M6367">
        <f>MONTH(SalesData[Order Date])</f>
        <v>8</v>
      </c>
      <c r="N6367" t="str">
        <f>TEXT(SalesData[[#This Row],[Order Date]], "mmmm")</f>
        <v>August</v>
      </c>
      <c r="O6367" s="7">
        <f>IF(SalesData[Sales]=0,0,SalesData[Profit]/SalesData[Sales])</f>
        <v>0.18099525015399878</v>
      </c>
      <c r="P6367" s="8">
        <f t="shared" si="99"/>
        <v>7.6802949233250556E-5</v>
      </c>
      <c r="Q6367" t="str">
        <f>IF(SalesData[[#This Row],[Discount]]&gt;0, "Yes", "No")</f>
        <v>Yes</v>
      </c>
      <c r="R6367" t="str">
        <f>TEXT(SalesData[[#This Row],[Order Date]],"mmm-yyyy")</f>
        <v>Aug-2024</v>
      </c>
      <c r="S6367">
        <f>YEAR(SalesData[[#This Row],[Order Date]])*100 + MONTH(SalesData[[#This Row],[Order Date]])</f>
        <v>202408</v>
      </c>
    </row>
    <row r="6368" spans="1:19" x14ac:dyDescent="0.3">
      <c r="A6368" t="s">
        <v>8938</v>
      </c>
      <c r="B6368" s="3">
        <v>45510</v>
      </c>
      <c r="C6368" t="s">
        <v>8939</v>
      </c>
      <c r="D6368" t="s">
        <v>18</v>
      </c>
      <c r="E6368" t="s">
        <v>14</v>
      </c>
      <c r="F6368" t="s">
        <v>34</v>
      </c>
      <c r="G6368">
        <v>2</v>
      </c>
      <c r="H6368" s="5">
        <v>343.25</v>
      </c>
      <c r="I6368" s="5">
        <v>0.19</v>
      </c>
      <c r="J6368" s="5">
        <v>556.06500000000005</v>
      </c>
      <c r="K6368" s="5">
        <v>68.324575733845904</v>
      </c>
      <c r="L6368">
        <f>YEAR(SalesData[Order Date])</f>
        <v>2024</v>
      </c>
      <c r="M6368">
        <f>MONTH(SalesData[Order Date])</f>
        <v>8</v>
      </c>
      <c r="N6368" t="str">
        <f>TEXT(SalesData[[#This Row],[Order Date]], "mmmm")</f>
        <v>August</v>
      </c>
      <c r="O6368" s="7">
        <f>IF(SalesData[Sales]=0,0,SalesData[Profit]/SalesData[Sales])</f>
        <v>0.12287156309756216</v>
      </c>
      <c r="P6368" s="8">
        <f t="shared" si="99"/>
        <v>2.7676620538965771E-4</v>
      </c>
      <c r="Q6368" t="str">
        <f>IF(SalesData[[#This Row],[Discount]]&gt;0, "Yes", "No")</f>
        <v>Yes</v>
      </c>
      <c r="R6368" t="str">
        <f>TEXT(SalesData[[#This Row],[Order Date]],"mmm-yyyy")</f>
        <v>Aug-2024</v>
      </c>
      <c r="S6368">
        <f>YEAR(SalesData[[#This Row],[Order Date]])*100 + MONTH(SalesData[[#This Row],[Order Date]])</f>
        <v>202408</v>
      </c>
    </row>
    <row r="6369" spans="1:19" x14ac:dyDescent="0.3">
      <c r="A6369" t="s">
        <v>8958</v>
      </c>
      <c r="B6369" s="3">
        <v>45528</v>
      </c>
      <c r="C6369" t="s">
        <v>8959</v>
      </c>
      <c r="D6369" t="s">
        <v>30</v>
      </c>
      <c r="E6369" t="s">
        <v>26</v>
      </c>
      <c r="F6369" t="s">
        <v>31</v>
      </c>
      <c r="G6369">
        <v>6</v>
      </c>
      <c r="H6369" s="5">
        <v>553.62</v>
      </c>
      <c r="I6369" s="5">
        <v>0.19</v>
      </c>
      <c r="J6369" s="5">
        <v>2690.5931999999998</v>
      </c>
      <c r="K6369" s="5">
        <v>280.29788219671241</v>
      </c>
      <c r="L6369">
        <f>YEAR(SalesData[Order Date])</f>
        <v>2024</v>
      </c>
      <c r="M6369">
        <f>MONTH(SalesData[Order Date])</f>
        <v>8</v>
      </c>
      <c r="N6369" t="str">
        <f>TEXT(SalesData[[#This Row],[Order Date]], "mmmm")</f>
        <v>August</v>
      </c>
      <c r="O6369" s="7">
        <f>IF(SalesData[Sales]=0,0,SalesData[Profit]/SalesData[Sales])</f>
        <v>0.10417698305218062</v>
      </c>
      <c r="P6369" s="8">
        <f t="shared" si="99"/>
        <v>5.7199282299531562E-5</v>
      </c>
      <c r="Q6369" t="str">
        <f>IF(SalesData[[#This Row],[Discount]]&gt;0, "Yes", "No")</f>
        <v>Yes</v>
      </c>
      <c r="R6369" t="str">
        <f>TEXT(SalesData[[#This Row],[Order Date]],"mmm-yyyy")</f>
        <v>Aug-2024</v>
      </c>
      <c r="S6369">
        <f>YEAR(SalesData[[#This Row],[Order Date]])*100 + MONTH(SalesData[[#This Row],[Order Date]])</f>
        <v>202408</v>
      </c>
    </row>
    <row r="6370" spans="1:19" x14ac:dyDescent="0.3">
      <c r="A6370" t="s">
        <v>8985</v>
      </c>
      <c r="B6370" s="3">
        <v>45517</v>
      </c>
      <c r="C6370" t="s">
        <v>8986</v>
      </c>
      <c r="D6370" t="s">
        <v>18</v>
      </c>
      <c r="E6370" t="s">
        <v>19</v>
      </c>
      <c r="F6370" t="s">
        <v>27</v>
      </c>
      <c r="G6370">
        <v>5</v>
      </c>
      <c r="H6370" s="5">
        <v>794.45</v>
      </c>
      <c r="I6370" s="5">
        <v>0.09</v>
      </c>
      <c r="J6370" s="5">
        <v>3614.7474999999999</v>
      </c>
      <c r="K6370" s="5">
        <v>468.82002573479622</v>
      </c>
      <c r="L6370">
        <f>YEAR(SalesData[Order Date])</f>
        <v>2024</v>
      </c>
      <c r="M6370">
        <f>MONTH(SalesData[Order Date])</f>
        <v>8</v>
      </c>
      <c r="N6370" t="str">
        <f>TEXT(SalesData[[#This Row],[Order Date]], "mmmm")</f>
        <v>August</v>
      </c>
      <c r="O6370" s="7">
        <f>IF(SalesData[Sales]=0,0,SalesData[Profit]/SalesData[Sales])</f>
        <v>0.12969647969458342</v>
      </c>
      <c r="P6370" s="8">
        <f t="shared" si="99"/>
        <v>2.2657184215494997E-5</v>
      </c>
      <c r="Q6370" t="str">
        <f>IF(SalesData[[#This Row],[Discount]]&gt;0, "Yes", "No")</f>
        <v>Yes</v>
      </c>
      <c r="R6370" t="str">
        <f>TEXT(SalesData[[#This Row],[Order Date]],"mmm-yyyy")</f>
        <v>Aug-2024</v>
      </c>
      <c r="S6370">
        <f>YEAR(SalesData[[#This Row],[Order Date]])*100 + MONTH(SalesData[[#This Row],[Order Date]])</f>
        <v>202408</v>
      </c>
    </row>
    <row r="6371" spans="1:19" x14ac:dyDescent="0.3">
      <c r="A6371" t="s">
        <v>9022</v>
      </c>
      <c r="B6371" s="3">
        <v>45513</v>
      </c>
      <c r="C6371" t="s">
        <v>9023</v>
      </c>
      <c r="D6371" t="s">
        <v>30</v>
      </c>
      <c r="E6371" t="s">
        <v>14</v>
      </c>
      <c r="F6371" t="s">
        <v>53</v>
      </c>
      <c r="G6371">
        <v>2</v>
      </c>
      <c r="H6371" s="5">
        <v>703.54</v>
      </c>
      <c r="I6371" s="5">
        <v>0.12</v>
      </c>
      <c r="J6371" s="5">
        <v>1238.2303999999999</v>
      </c>
      <c r="K6371" s="5">
        <v>280.17640076198461</v>
      </c>
      <c r="L6371">
        <f>YEAR(SalesData[Order Date])</f>
        <v>2024</v>
      </c>
      <c r="M6371">
        <f>MONTH(SalesData[Order Date])</f>
        <v>8</v>
      </c>
      <c r="N6371" t="str">
        <f>TEXT(SalesData[[#This Row],[Order Date]], "mmmm")</f>
        <v>August</v>
      </c>
      <c r="O6371" s="7">
        <f>IF(SalesData[Sales]=0,0,SalesData[Profit]/SalesData[Sales])</f>
        <v>0.2262716217934761</v>
      </c>
      <c r="P6371" s="8">
        <f t="shared" si="99"/>
        <v>8.5282997413082412E-5</v>
      </c>
      <c r="Q6371" t="str">
        <f>IF(SalesData[[#This Row],[Discount]]&gt;0, "Yes", "No")</f>
        <v>Yes</v>
      </c>
      <c r="R6371" t="str">
        <f>TEXT(SalesData[[#This Row],[Order Date]],"mmm-yyyy")</f>
        <v>Aug-2024</v>
      </c>
      <c r="S6371">
        <f>YEAR(SalesData[[#This Row],[Order Date]])*100 + MONTH(SalesData[[#This Row],[Order Date]])</f>
        <v>202408</v>
      </c>
    </row>
    <row r="6372" spans="1:19" x14ac:dyDescent="0.3">
      <c r="A6372" t="s">
        <v>9034</v>
      </c>
      <c r="B6372" s="3">
        <v>45521</v>
      </c>
      <c r="C6372" t="s">
        <v>9035</v>
      </c>
      <c r="D6372" t="s">
        <v>18</v>
      </c>
      <c r="E6372" t="s">
        <v>14</v>
      </c>
      <c r="F6372" t="s">
        <v>15</v>
      </c>
      <c r="G6372">
        <v>9</v>
      </c>
      <c r="H6372" s="5">
        <v>415.69</v>
      </c>
      <c r="I6372" s="5">
        <v>0.24</v>
      </c>
      <c r="J6372" s="5">
        <v>2843.3195999999998</v>
      </c>
      <c r="K6372" s="5">
        <v>407.48815803872162</v>
      </c>
      <c r="L6372">
        <f>YEAR(SalesData[Order Date])</f>
        <v>2024</v>
      </c>
      <c r="M6372">
        <f>MONTH(SalesData[Order Date])</f>
        <v>8</v>
      </c>
      <c r="N6372" t="str">
        <f>TEXT(SalesData[[#This Row],[Order Date]], "mmmm")</f>
        <v>August</v>
      </c>
      <c r="O6372" s="7">
        <f>IF(SalesData[Sales]=0,0,SalesData[Profit]/SalesData[Sales])</f>
        <v>0.14331422962044846</v>
      </c>
      <c r="P6372" s="8">
        <f t="shared" si="99"/>
        <v>6.4150368463678867E-5</v>
      </c>
      <c r="Q6372" t="str">
        <f>IF(SalesData[[#This Row],[Discount]]&gt;0, "Yes", "No")</f>
        <v>Yes</v>
      </c>
      <c r="R6372" t="str">
        <f>TEXT(SalesData[[#This Row],[Order Date]],"mmm-yyyy")</f>
        <v>Aug-2024</v>
      </c>
      <c r="S6372">
        <f>YEAR(SalesData[[#This Row],[Order Date]])*100 + MONTH(SalesData[[#This Row],[Order Date]])</f>
        <v>202408</v>
      </c>
    </row>
    <row r="6373" spans="1:19" x14ac:dyDescent="0.3">
      <c r="A6373" t="s">
        <v>9038</v>
      </c>
      <c r="B6373" s="3">
        <v>45519</v>
      </c>
      <c r="C6373" t="s">
        <v>9039</v>
      </c>
      <c r="D6373" t="s">
        <v>13</v>
      </c>
      <c r="E6373" t="s">
        <v>19</v>
      </c>
      <c r="F6373" t="s">
        <v>91</v>
      </c>
      <c r="G6373">
        <v>8</v>
      </c>
      <c r="H6373" s="5">
        <v>551.25</v>
      </c>
      <c r="I6373" s="5">
        <v>0.21</v>
      </c>
      <c r="J6373" s="5">
        <v>3483.9</v>
      </c>
      <c r="K6373" s="5">
        <v>753.63134238018597</v>
      </c>
      <c r="L6373">
        <f>YEAR(SalesData[Order Date])</f>
        <v>2024</v>
      </c>
      <c r="M6373">
        <f>MONTH(SalesData[Order Date])</f>
        <v>8</v>
      </c>
      <c r="N6373" t="str">
        <f>TEXT(SalesData[[#This Row],[Order Date]], "mmmm")</f>
        <v>August</v>
      </c>
      <c r="O6373" s="7">
        <f>IF(SalesData[Sales]=0,0,SalesData[Profit]/SalesData[Sales])</f>
        <v>0.21631830488251269</v>
      </c>
      <c r="P6373" s="8">
        <f t="shared" si="99"/>
        <v>4.761904761904762E-5</v>
      </c>
      <c r="Q6373" t="str">
        <f>IF(SalesData[[#This Row],[Discount]]&gt;0, "Yes", "No")</f>
        <v>Yes</v>
      </c>
      <c r="R6373" t="str">
        <f>TEXT(SalesData[[#This Row],[Order Date]],"mmm-yyyy")</f>
        <v>Aug-2024</v>
      </c>
      <c r="S6373">
        <f>YEAR(SalesData[[#This Row],[Order Date]])*100 + MONTH(SalesData[[#This Row],[Order Date]])</f>
        <v>202408</v>
      </c>
    </row>
    <row r="6374" spans="1:19" x14ac:dyDescent="0.3">
      <c r="A6374" t="s">
        <v>9056</v>
      </c>
      <c r="B6374" s="3">
        <v>45505</v>
      </c>
      <c r="C6374" t="s">
        <v>9057</v>
      </c>
      <c r="D6374" t="s">
        <v>23</v>
      </c>
      <c r="E6374" t="s">
        <v>26</v>
      </c>
      <c r="F6374" t="s">
        <v>15</v>
      </c>
      <c r="G6374">
        <v>1</v>
      </c>
      <c r="H6374" s="5">
        <v>452.53</v>
      </c>
      <c r="I6374" s="5">
        <v>0.06</v>
      </c>
      <c r="J6374" s="5">
        <v>425.37819999999988</v>
      </c>
      <c r="K6374" s="5">
        <v>78.737382610793688</v>
      </c>
      <c r="L6374">
        <f>YEAR(SalesData[Order Date])</f>
        <v>2024</v>
      </c>
      <c r="M6374">
        <f>MONTH(SalesData[Order Date])</f>
        <v>8</v>
      </c>
      <c r="N6374" t="str">
        <f>TEXT(SalesData[[#This Row],[Order Date]], "mmmm")</f>
        <v>August</v>
      </c>
      <c r="O6374" s="7">
        <f>IF(SalesData[Sales]=0,0,SalesData[Profit]/SalesData[Sales])</f>
        <v>0.1850997127045855</v>
      </c>
      <c r="P6374" s="8">
        <f t="shared" si="99"/>
        <v>1.325878947252116E-4</v>
      </c>
      <c r="Q6374" t="str">
        <f>IF(SalesData[[#This Row],[Discount]]&gt;0, "Yes", "No")</f>
        <v>Yes</v>
      </c>
      <c r="R6374" t="str">
        <f>TEXT(SalesData[[#This Row],[Order Date]],"mmm-yyyy")</f>
        <v>Aug-2024</v>
      </c>
      <c r="S6374">
        <f>YEAR(SalesData[[#This Row],[Order Date]])*100 + MONTH(SalesData[[#This Row],[Order Date]])</f>
        <v>202408</v>
      </c>
    </row>
    <row r="6375" spans="1:19" x14ac:dyDescent="0.3">
      <c r="A6375" t="s">
        <v>9101</v>
      </c>
      <c r="B6375" s="3">
        <v>45534</v>
      </c>
      <c r="C6375" t="s">
        <v>9102</v>
      </c>
      <c r="D6375" t="s">
        <v>30</v>
      </c>
      <c r="E6375" t="s">
        <v>19</v>
      </c>
      <c r="F6375" t="s">
        <v>39</v>
      </c>
      <c r="G6375">
        <v>3</v>
      </c>
      <c r="H6375" s="5">
        <v>709.29</v>
      </c>
      <c r="I6375" s="5">
        <v>0.09</v>
      </c>
      <c r="J6375" s="5">
        <v>1936.3616999999999</v>
      </c>
      <c r="K6375" s="5">
        <v>204.5653332317726</v>
      </c>
      <c r="L6375">
        <f>YEAR(SalesData[Order Date])</f>
        <v>2024</v>
      </c>
      <c r="M6375">
        <f>MONTH(SalesData[Order Date])</f>
        <v>8</v>
      </c>
      <c r="N6375" t="str">
        <f>TEXT(SalesData[[#This Row],[Order Date]], "mmmm")</f>
        <v>August</v>
      </c>
      <c r="O6375" s="7">
        <f>IF(SalesData[Sales]=0,0,SalesData[Profit]/SalesData[Sales])</f>
        <v>0.10564417444931523</v>
      </c>
      <c r="P6375" s="8">
        <f t="shared" si="99"/>
        <v>4.2295816943704268E-5</v>
      </c>
      <c r="Q6375" t="str">
        <f>IF(SalesData[[#This Row],[Discount]]&gt;0, "Yes", "No")</f>
        <v>Yes</v>
      </c>
      <c r="R6375" t="str">
        <f>TEXT(SalesData[[#This Row],[Order Date]],"mmm-yyyy")</f>
        <v>Aug-2024</v>
      </c>
      <c r="S6375">
        <f>YEAR(SalesData[[#This Row],[Order Date]])*100 + MONTH(SalesData[[#This Row],[Order Date]])</f>
        <v>202408</v>
      </c>
    </row>
    <row r="6376" spans="1:19" x14ac:dyDescent="0.3">
      <c r="A6376" t="s">
        <v>9144</v>
      </c>
      <c r="B6376" s="3">
        <v>45509</v>
      </c>
      <c r="C6376" t="s">
        <v>9145</v>
      </c>
      <c r="D6376" t="s">
        <v>18</v>
      </c>
      <c r="E6376" t="s">
        <v>19</v>
      </c>
      <c r="F6376" t="s">
        <v>44</v>
      </c>
      <c r="G6376">
        <v>8</v>
      </c>
      <c r="H6376" s="5">
        <v>23.72</v>
      </c>
      <c r="I6376" s="5">
        <v>0.28000000000000003</v>
      </c>
      <c r="J6376" s="5">
        <v>136.62719999999999</v>
      </c>
      <c r="K6376" s="5">
        <v>33.705440751469077</v>
      </c>
      <c r="L6376">
        <f>YEAR(SalesData[Order Date])</f>
        <v>2024</v>
      </c>
      <c r="M6376">
        <f>MONTH(SalesData[Order Date])</f>
        <v>8</v>
      </c>
      <c r="N6376" t="str">
        <f>TEXT(SalesData[[#This Row],[Order Date]], "mmmm")</f>
        <v>August</v>
      </c>
      <c r="O6376" s="7">
        <f>IF(SalesData[Sales]=0,0,SalesData[Profit]/SalesData[Sales])</f>
        <v>0.24669641734200129</v>
      </c>
      <c r="P6376" s="8">
        <f t="shared" si="99"/>
        <v>1.4755480607082632E-3</v>
      </c>
      <c r="Q6376" t="str">
        <f>IF(SalesData[[#This Row],[Discount]]&gt;0, "Yes", "No")</f>
        <v>Yes</v>
      </c>
      <c r="R6376" t="str">
        <f>TEXT(SalesData[[#This Row],[Order Date]],"mmm-yyyy")</f>
        <v>Aug-2024</v>
      </c>
      <c r="S6376">
        <f>YEAR(SalesData[[#This Row],[Order Date]])*100 + MONTH(SalesData[[#This Row],[Order Date]])</f>
        <v>202408</v>
      </c>
    </row>
    <row r="6377" spans="1:19" x14ac:dyDescent="0.3">
      <c r="A6377" t="s">
        <v>9150</v>
      </c>
      <c r="B6377" s="3">
        <v>45519</v>
      </c>
      <c r="C6377" t="s">
        <v>9151</v>
      </c>
      <c r="D6377" t="s">
        <v>23</v>
      </c>
      <c r="E6377" t="s">
        <v>26</v>
      </c>
      <c r="F6377" t="s">
        <v>91</v>
      </c>
      <c r="G6377">
        <v>5</v>
      </c>
      <c r="H6377" s="5">
        <v>345.67</v>
      </c>
      <c r="I6377" s="5">
        <v>0.27</v>
      </c>
      <c r="J6377" s="5">
        <v>1261.6955</v>
      </c>
      <c r="K6377" s="5">
        <v>219.94000887226159</v>
      </c>
      <c r="L6377">
        <f>YEAR(SalesData[Order Date])</f>
        <v>2024</v>
      </c>
      <c r="M6377">
        <f>MONTH(SalesData[Order Date])</f>
        <v>8</v>
      </c>
      <c r="N6377" t="str">
        <f>TEXT(SalesData[[#This Row],[Order Date]], "mmmm")</f>
        <v>August</v>
      </c>
      <c r="O6377" s="7">
        <f>IF(SalesData[Sales]=0,0,SalesData[Profit]/SalesData[Sales])</f>
        <v>0.17432099018524008</v>
      </c>
      <c r="P6377" s="8">
        <f t="shared" si="99"/>
        <v>1.5621835855006219E-4</v>
      </c>
      <c r="Q6377" t="str">
        <f>IF(SalesData[[#This Row],[Discount]]&gt;0, "Yes", "No")</f>
        <v>Yes</v>
      </c>
      <c r="R6377" t="str">
        <f>TEXT(SalesData[[#This Row],[Order Date]],"mmm-yyyy")</f>
        <v>Aug-2024</v>
      </c>
      <c r="S6377">
        <f>YEAR(SalesData[[#This Row],[Order Date]])*100 + MONTH(SalesData[[#This Row],[Order Date]])</f>
        <v>202408</v>
      </c>
    </row>
    <row r="6378" spans="1:19" x14ac:dyDescent="0.3">
      <c r="A6378" t="s">
        <v>9202</v>
      </c>
      <c r="B6378" s="3">
        <v>45525</v>
      </c>
      <c r="C6378" t="s">
        <v>9203</v>
      </c>
      <c r="D6378" t="s">
        <v>13</v>
      </c>
      <c r="E6378" t="s">
        <v>19</v>
      </c>
      <c r="F6378" t="s">
        <v>53</v>
      </c>
      <c r="G6378">
        <v>6</v>
      </c>
      <c r="H6378" s="5">
        <v>473.1</v>
      </c>
      <c r="I6378" s="5">
        <v>0.28000000000000003</v>
      </c>
      <c r="J6378" s="5">
        <v>2043.7919999999999</v>
      </c>
      <c r="K6378" s="5">
        <v>368.3992960477832</v>
      </c>
      <c r="L6378">
        <f>YEAR(SalesData[Order Date])</f>
        <v>2024</v>
      </c>
      <c r="M6378">
        <f>MONTH(SalesData[Order Date])</f>
        <v>8</v>
      </c>
      <c r="N6378" t="str">
        <f>TEXT(SalesData[[#This Row],[Order Date]], "mmmm")</f>
        <v>August</v>
      </c>
      <c r="O6378" s="7">
        <f>IF(SalesData[Sales]=0,0,SalesData[Profit]/SalesData[Sales])</f>
        <v>0.18025283201411063</v>
      </c>
      <c r="P6378" s="8">
        <f t="shared" si="99"/>
        <v>9.8640174734023817E-5</v>
      </c>
      <c r="Q6378" t="str">
        <f>IF(SalesData[[#This Row],[Discount]]&gt;0, "Yes", "No")</f>
        <v>Yes</v>
      </c>
      <c r="R6378" t="str">
        <f>TEXT(SalesData[[#This Row],[Order Date]],"mmm-yyyy")</f>
        <v>Aug-2024</v>
      </c>
      <c r="S6378">
        <f>YEAR(SalesData[[#This Row],[Order Date]])*100 + MONTH(SalesData[[#This Row],[Order Date]])</f>
        <v>202408</v>
      </c>
    </row>
    <row r="6379" spans="1:19" x14ac:dyDescent="0.3">
      <c r="A6379" t="s">
        <v>9277</v>
      </c>
      <c r="B6379" s="3">
        <v>45526</v>
      </c>
      <c r="C6379" t="s">
        <v>9278</v>
      </c>
      <c r="D6379" t="s">
        <v>18</v>
      </c>
      <c r="E6379" t="s">
        <v>26</v>
      </c>
      <c r="F6379" t="s">
        <v>20</v>
      </c>
      <c r="G6379">
        <v>5</v>
      </c>
      <c r="H6379" s="5">
        <v>641.63</v>
      </c>
      <c r="I6379" s="5">
        <v>0.06</v>
      </c>
      <c r="J6379" s="5">
        <v>3015.6610000000001</v>
      </c>
      <c r="K6379" s="5">
        <v>750.19118222923805</v>
      </c>
      <c r="L6379">
        <f>YEAR(SalesData[Order Date])</f>
        <v>2024</v>
      </c>
      <c r="M6379">
        <f>MONTH(SalesData[Order Date])</f>
        <v>8</v>
      </c>
      <c r="N6379" t="str">
        <f>TEXT(SalesData[[#This Row],[Order Date]], "mmmm")</f>
        <v>August</v>
      </c>
      <c r="O6379" s="7">
        <f>IF(SalesData[Sales]=0,0,SalesData[Profit]/SalesData[Sales])</f>
        <v>0.24876509071451933</v>
      </c>
      <c r="P6379" s="8">
        <f t="shared" si="99"/>
        <v>1.8702367408007729E-5</v>
      </c>
      <c r="Q6379" t="str">
        <f>IF(SalesData[[#This Row],[Discount]]&gt;0, "Yes", "No")</f>
        <v>Yes</v>
      </c>
      <c r="R6379" t="str">
        <f>TEXT(SalesData[[#This Row],[Order Date]],"mmm-yyyy")</f>
        <v>Aug-2024</v>
      </c>
      <c r="S6379">
        <f>YEAR(SalesData[[#This Row],[Order Date]])*100 + MONTH(SalesData[[#This Row],[Order Date]])</f>
        <v>202408</v>
      </c>
    </row>
    <row r="6380" spans="1:19" x14ac:dyDescent="0.3">
      <c r="A6380" t="s">
        <v>9576</v>
      </c>
      <c r="B6380" s="3">
        <v>45534</v>
      </c>
      <c r="C6380" t="s">
        <v>9577</v>
      </c>
      <c r="D6380" t="s">
        <v>23</v>
      </c>
      <c r="E6380" t="s">
        <v>14</v>
      </c>
      <c r="F6380" t="s">
        <v>34</v>
      </c>
      <c r="G6380">
        <v>7</v>
      </c>
      <c r="H6380" s="5">
        <v>316</v>
      </c>
      <c r="I6380" s="5">
        <v>0.26</v>
      </c>
      <c r="J6380" s="5">
        <v>1636.88</v>
      </c>
      <c r="K6380" s="5">
        <v>142.00501185432509</v>
      </c>
      <c r="L6380">
        <f>YEAR(SalesData[Order Date])</f>
        <v>2024</v>
      </c>
      <c r="M6380">
        <f>MONTH(SalesData[Order Date])</f>
        <v>8</v>
      </c>
      <c r="N6380" t="str">
        <f>TEXT(SalesData[[#This Row],[Order Date]], "mmmm")</f>
        <v>August</v>
      </c>
      <c r="O6380" s="7">
        <f>IF(SalesData[Sales]=0,0,SalesData[Profit]/SalesData[Sales])</f>
        <v>8.6753465039786107E-2</v>
      </c>
      <c r="P6380" s="8">
        <f t="shared" si="99"/>
        <v>1.1754068716094033E-4</v>
      </c>
      <c r="Q6380" t="str">
        <f>IF(SalesData[[#This Row],[Discount]]&gt;0, "Yes", "No")</f>
        <v>Yes</v>
      </c>
      <c r="R6380" t="str">
        <f>TEXT(SalesData[[#This Row],[Order Date]],"mmm-yyyy")</f>
        <v>Aug-2024</v>
      </c>
      <c r="S6380">
        <f>YEAR(SalesData[[#This Row],[Order Date]])*100 + MONTH(SalesData[[#This Row],[Order Date]])</f>
        <v>202408</v>
      </c>
    </row>
    <row r="6381" spans="1:19" x14ac:dyDescent="0.3">
      <c r="A6381" t="s">
        <v>9616</v>
      </c>
      <c r="B6381" s="3">
        <v>45505</v>
      </c>
      <c r="C6381" t="s">
        <v>9617</v>
      </c>
      <c r="D6381" t="s">
        <v>23</v>
      </c>
      <c r="E6381" t="s">
        <v>26</v>
      </c>
      <c r="F6381" t="s">
        <v>34</v>
      </c>
      <c r="G6381">
        <v>8</v>
      </c>
      <c r="H6381" s="5">
        <v>778.19</v>
      </c>
      <c r="I6381" s="5">
        <v>0.14000000000000001</v>
      </c>
      <c r="J6381" s="5">
        <v>5353.9472000000014</v>
      </c>
      <c r="K6381" s="5">
        <v>837.29763814477269</v>
      </c>
      <c r="L6381">
        <f>YEAR(SalesData[Order Date])</f>
        <v>2024</v>
      </c>
      <c r="M6381">
        <f>MONTH(SalesData[Order Date])</f>
        <v>8</v>
      </c>
      <c r="N6381" t="str">
        <f>TEXT(SalesData[[#This Row],[Order Date]], "mmmm")</f>
        <v>August</v>
      </c>
      <c r="O6381" s="7">
        <f>IF(SalesData[Sales]=0,0,SalesData[Profit]/SalesData[Sales])</f>
        <v>0.1563888486133693</v>
      </c>
      <c r="P6381" s="8">
        <f t="shared" si="99"/>
        <v>2.2488081316902043E-5</v>
      </c>
      <c r="Q6381" t="str">
        <f>IF(SalesData[[#This Row],[Discount]]&gt;0, "Yes", "No")</f>
        <v>Yes</v>
      </c>
      <c r="R6381" t="str">
        <f>TEXT(SalesData[[#This Row],[Order Date]],"mmm-yyyy")</f>
        <v>Aug-2024</v>
      </c>
      <c r="S6381">
        <f>YEAR(SalesData[[#This Row],[Order Date]])*100 + MONTH(SalesData[[#This Row],[Order Date]])</f>
        <v>202408</v>
      </c>
    </row>
    <row r="6382" spans="1:19" x14ac:dyDescent="0.3">
      <c r="A6382" t="s">
        <v>9642</v>
      </c>
      <c r="B6382" s="3">
        <v>45530</v>
      </c>
      <c r="C6382" t="s">
        <v>9643</v>
      </c>
      <c r="D6382" t="s">
        <v>30</v>
      </c>
      <c r="E6382" t="s">
        <v>19</v>
      </c>
      <c r="F6382" t="s">
        <v>39</v>
      </c>
      <c r="G6382">
        <v>7</v>
      </c>
      <c r="H6382" s="5">
        <v>685.48</v>
      </c>
      <c r="I6382" s="5">
        <v>0.14000000000000001</v>
      </c>
      <c r="J6382" s="5">
        <v>4126.5896000000002</v>
      </c>
      <c r="K6382" s="5">
        <v>431.16649069575419</v>
      </c>
      <c r="L6382">
        <f>YEAR(SalesData[Order Date])</f>
        <v>2024</v>
      </c>
      <c r="M6382">
        <f>MONTH(SalesData[Order Date])</f>
        <v>8</v>
      </c>
      <c r="N6382" t="str">
        <f>TEXT(SalesData[[#This Row],[Order Date]], "mmmm")</f>
        <v>August</v>
      </c>
      <c r="O6382" s="7">
        <f>IF(SalesData[Sales]=0,0,SalesData[Profit]/SalesData[Sales])</f>
        <v>0.10448494580022064</v>
      </c>
      <c r="P6382" s="8">
        <f t="shared" si="99"/>
        <v>2.9176635350411391E-5</v>
      </c>
      <c r="Q6382" t="str">
        <f>IF(SalesData[[#This Row],[Discount]]&gt;0, "Yes", "No")</f>
        <v>Yes</v>
      </c>
      <c r="R6382" t="str">
        <f>TEXT(SalesData[[#This Row],[Order Date]],"mmm-yyyy")</f>
        <v>Aug-2024</v>
      </c>
      <c r="S6382">
        <f>YEAR(SalesData[[#This Row],[Order Date]])*100 + MONTH(SalesData[[#This Row],[Order Date]])</f>
        <v>202408</v>
      </c>
    </row>
    <row r="6383" spans="1:19" x14ac:dyDescent="0.3">
      <c r="A6383" t="s">
        <v>9714</v>
      </c>
      <c r="B6383" s="3">
        <v>45521</v>
      </c>
      <c r="C6383" t="s">
        <v>9715</v>
      </c>
      <c r="D6383" t="s">
        <v>13</v>
      </c>
      <c r="E6383" t="s">
        <v>14</v>
      </c>
      <c r="F6383" t="s">
        <v>44</v>
      </c>
      <c r="G6383">
        <v>3</v>
      </c>
      <c r="H6383" s="5">
        <v>580.94000000000005</v>
      </c>
      <c r="I6383" s="5">
        <v>0.22</v>
      </c>
      <c r="J6383" s="5">
        <v>1359.3996</v>
      </c>
      <c r="K6383" s="5">
        <v>174.14995917949241</v>
      </c>
      <c r="L6383">
        <f>YEAR(SalesData[Order Date])</f>
        <v>2024</v>
      </c>
      <c r="M6383">
        <f>MONTH(SalesData[Order Date])</f>
        <v>8</v>
      </c>
      <c r="N6383" t="str">
        <f>TEXT(SalesData[[#This Row],[Order Date]], "mmmm")</f>
        <v>August</v>
      </c>
      <c r="O6383" s="7">
        <f>IF(SalesData[Sales]=0,0,SalesData[Profit]/SalesData[Sales])</f>
        <v>0.12810799648572238</v>
      </c>
      <c r="P6383" s="8">
        <f t="shared" si="99"/>
        <v>1.2623219839111324E-4</v>
      </c>
      <c r="Q6383" t="str">
        <f>IF(SalesData[[#This Row],[Discount]]&gt;0, "Yes", "No")</f>
        <v>Yes</v>
      </c>
      <c r="R6383" t="str">
        <f>TEXT(SalesData[[#This Row],[Order Date]],"mmm-yyyy")</f>
        <v>Aug-2024</v>
      </c>
      <c r="S6383">
        <f>YEAR(SalesData[[#This Row],[Order Date]])*100 + MONTH(SalesData[[#This Row],[Order Date]])</f>
        <v>202408</v>
      </c>
    </row>
    <row r="6384" spans="1:19" x14ac:dyDescent="0.3">
      <c r="A6384" t="s">
        <v>9758</v>
      </c>
      <c r="B6384" s="3">
        <v>45522</v>
      </c>
      <c r="C6384" t="s">
        <v>9759</v>
      </c>
      <c r="D6384" t="s">
        <v>23</v>
      </c>
      <c r="E6384" t="s">
        <v>14</v>
      </c>
      <c r="F6384" t="s">
        <v>31</v>
      </c>
      <c r="G6384">
        <v>5</v>
      </c>
      <c r="H6384" s="5">
        <v>558.59</v>
      </c>
      <c r="I6384" s="5">
        <v>0.27</v>
      </c>
      <c r="J6384" s="5">
        <v>2038.8534999999999</v>
      </c>
      <c r="K6384" s="5">
        <v>246.4258221103801</v>
      </c>
      <c r="L6384">
        <f>YEAR(SalesData[Order Date])</f>
        <v>2024</v>
      </c>
      <c r="M6384">
        <f>MONTH(SalesData[Order Date])</f>
        <v>8</v>
      </c>
      <c r="N6384" t="str">
        <f>TEXT(SalesData[[#This Row],[Order Date]], "mmmm")</f>
        <v>August</v>
      </c>
      <c r="O6384" s="7">
        <f>IF(SalesData[Sales]=0,0,SalesData[Profit]/SalesData[Sales])</f>
        <v>0.12086489888085637</v>
      </c>
      <c r="P6384" s="8">
        <f t="shared" si="99"/>
        <v>9.6671977658031825E-5</v>
      </c>
      <c r="Q6384" t="str">
        <f>IF(SalesData[[#This Row],[Discount]]&gt;0, "Yes", "No")</f>
        <v>Yes</v>
      </c>
      <c r="R6384" t="str">
        <f>TEXT(SalesData[[#This Row],[Order Date]],"mmm-yyyy")</f>
        <v>Aug-2024</v>
      </c>
      <c r="S6384">
        <f>YEAR(SalesData[[#This Row],[Order Date]])*100 + MONTH(SalesData[[#This Row],[Order Date]])</f>
        <v>202408</v>
      </c>
    </row>
    <row r="6385" spans="1:19" x14ac:dyDescent="0.3">
      <c r="A6385" t="s">
        <v>9919</v>
      </c>
      <c r="B6385" s="3">
        <v>45529</v>
      </c>
      <c r="C6385" t="s">
        <v>9920</v>
      </c>
      <c r="D6385" t="s">
        <v>13</v>
      </c>
      <c r="E6385" t="s">
        <v>19</v>
      </c>
      <c r="F6385" t="s">
        <v>27</v>
      </c>
      <c r="G6385">
        <v>9</v>
      </c>
      <c r="H6385" s="5">
        <v>889.6</v>
      </c>
      <c r="I6385" s="5">
        <v>0.22</v>
      </c>
      <c r="J6385" s="5">
        <v>6244.9920000000002</v>
      </c>
      <c r="K6385" s="5">
        <v>405.78388103201303</v>
      </c>
      <c r="L6385">
        <f>YEAR(SalesData[Order Date])</f>
        <v>2024</v>
      </c>
      <c r="M6385">
        <f>MONTH(SalesData[Order Date])</f>
        <v>8</v>
      </c>
      <c r="N6385" t="str">
        <f>TEXT(SalesData[[#This Row],[Order Date]], "mmmm")</f>
        <v>August</v>
      </c>
      <c r="O6385" s="7">
        <f>IF(SalesData[Sales]=0,0,SalesData[Profit]/SalesData[Sales])</f>
        <v>6.4977486125204487E-2</v>
      </c>
      <c r="P6385" s="8">
        <f t="shared" si="99"/>
        <v>2.7478017585931253E-5</v>
      </c>
      <c r="Q6385" t="str">
        <f>IF(SalesData[[#This Row],[Discount]]&gt;0, "Yes", "No")</f>
        <v>Yes</v>
      </c>
      <c r="R6385" t="str">
        <f>TEXT(SalesData[[#This Row],[Order Date]],"mmm-yyyy")</f>
        <v>Aug-2024</v>
      </c>
      <c r="S6385">
        <f>YEAR(SalesData[[#This Row],[Order Date]])*100 + MONTH(SalesData[[#This Row],[Order Date]])</f>
        <v>202408</v>
      </c>
    </row>
    <row r="6386" spans="1:19" x14ac:dyDescent="0.3">
      <c r="A6386" t="s">
        <v>10018</v>
      </c>
      <c r="B6386" s="3">
        <v>45524</v>
      </c>
      <c r="C6386" t="s">
        <v>10019</v>
      </c>
      <c r="D6386" t="s">
        <v>30</v>
      </c>
      <c r="E6386" t="s">
        <v>14</v>
      </c>
      <c r="F6386" t="s">
        <v>34</v>
      </c>
      <c r="G6386">
        <v>2</v>
      </c>
      <c r="H6386" s="5">
        <v>236.89</v>
      </c>
      <c r="I6386" s="5">
        <v>0.01</v>
      </c>
      <c r="J6386" s="5">
        <v>469.04219999999998</v>
      </c>
      <c r="K6386" s="5">
        <v>67.506375797293913</v>
      </c>
      <c r="L6386">
        <f>YEAR(SalesData[Order Date])</f>
        <v>2024</v>
      </c>
      <c r="M6386">
        <f>MONTH(SalesData[Order Date])</f>
        <v>8</v>
      </c>
      <c r="N6386" t="str">
        <f>TEXT(SalesData[[#This Row],[Order Date]], "mmmm")</f>
        <v>August</v>
      </c>
      <c r="O6386" s="7">
        <f>IF(SalesData[Sales]=0,0,SalesData[Profit]/SalesData[Sales])</f>
        <v>0.14392388530774824</v>
      </c>
      <c r="P6386" s="8">
        <f t="shared" si="99"/>
        <v>2.1106842838448225E-5</v>
      </c>
      <c r="Q6386" t="str">
        <f>IF(SalesData[[#This Row],[Discount]]&gt;0, "Yes", "No")</f>
        <v>Yes</v>
      </c>
      <c r="R6386" t="str">
        <f>TEXT(SalesData[[#This Row],[Order Date]],"mmm-yyyy")</f>
        <v>Aug-2024</v>
      </c>
      <c r="S6386">
        <f>YEAR(SalesData[[#This Row],[Order Date]])*100 + MONTH(SalesData[[#This Row],[Order Date]])</f>
        <v>202408</v>
      </c>
    </row>
    <row r="6387" spans="1:19" x14ac:dyDescent="0.3">
      <c r="A6387" t="s">
        <v>10037</v>
      </c>
      <c r="B6387" s="3">
        <v>45517</v>
      </c>
      <c r="C6387" t="s">
        <v>10038</v>
      </c>
      <c r="D6387" t="s">
        <v>13</v>
      </c>
      <c r="E6387" t="s">
        <v>19</v>
      </c>
      <c r="F6387" t="s">
        <v>91</v>
      </c>
      <c r="G6387">
        <v>7</v>
      </c>
      <c r="H6387" s="5">
        <v>933.43</v>
      </c>
      <c r="I6387" s="5">
        <v>0.13</v>
      </c>
      <c r="J6387" s="5">
        <v>5684.5886999999993</v>
      </c>
      <c r="K6387" s="5">
        <v>942.74407174386931</v>
      </c>
      <c r="L6387">
        <f>YEAR(SalesData[Order Date])</f>
        <v>2024</v>
      </c>
      <c r="M6387">
        <f>MONTH(SalesData[Order Date])</f>
        <v>8</v>
      </c>
      <c r="N6387" t="str">
        <f>TEXT(SalesData[[#This Row],[Order Date]], "mmmm")</f>
        <v>August</v>
      </c>
      <c r="O6387" s="7">
        <f>IF(SalesData[Sales]=0,0,SalesData[Profit]/SalesData[Sales])</f>
        <v>0.16584209016632451</v>
      </c>
      <c r="P6387" s="8">
        <f t="shared" si="99"/>
        <v>1.989589853703928E-5</v>
      </c>
      <c r="Q6387" t="str">
        <f>IF(SalesData[[#This Row],[Discount]]&gt;0, "Yes", "No")</f>
        <v>Yes</v>
      </c>
      <c r="R6387" t="str">
        <f>TEXT(SalesData[[#This Row],[Order Date]],"mmm-yyyy")</f>
        <v>Aug-2024</v>
      </c>
      <c r="S6387">
        <f>YEAR(SalesData[[#This Row],[Order Date]])*100 + MONTH(SalesData[[#This Row],[Order Date]])</f>
        <v>202408</v>
      </c>
    </row>
    <row r="6388" spans="1:19" x14ac:dyDescent="0.3">
      <c r="A6388" t="s">
        <v>10052</v>
      </c>
      <c r="B6388" s="3">
        <v>45528</v>
      </c>
      <c r="C6388" t="s">
        <v>10053</v>
      </c>
      <c r="D6388" t="s">
        <v>30</v>
      </c>
      <c r="E6388" t="s">
        <v>26</v>
      </c>
      <c r="F6388" t="s">
        <v>91</v>
      </c>
      <c r="G6388">
        <v>5</v>
      </c>
      <c r="H6388" s="5">
        <v>776.25</v>
      </c>
      <c r="I6388" s="5">
        <v>0.19</v>
      </c>
      <c r="J6388" s="5">
        <v>3143.8125</v>
      </c>
      <c r="K6388" s="5">
        <v>318.54122634999999</v>
      </c>
      <c r="L6388">
        <f>YEAR(SalesData[Order Date])</f>
        <v>2024</v>
      </c>
      <c r="M6388">
        <f>MONTH(SalesData[Order Date])</f>
        <v>8</v>
      </c>
      <c r="N6388" t="str">
        <f>TEXT(SalesData[[#This Row],[Order Date]], "mmmm")</f>
        <v>August</v>
      </c>
      <c r="O6388" s="7">
        <f>IF(SalesData[Sales]=0,0,SalesData[Profit]/SalesData[Sales])</f>
        <v>0.10132322660782092</v>
      </c>
      <c r="P6388" s="8">
        <f t="shared" si="99"/>
        <v>4.8953301127214171E-5</v>
      </c>
      <c r="Q6388" t="str">
        <f>IF(SalesData[[#This Row],[Discount]]&gt;0, "Yes", "No")</f>
        <v>Yes</v>
      </c>
      <c r="R6388" t="str">
        <f>TEXT(SalesData[[#This Row],[Order Date]],"mmm-yyyy")</f>
        <v>Aug-2024</v>
      </c>
      <c r="S6388">
        <f>YEAR(SalesData[[#This Row],[Order Date]])*100 + MONTH(SalesData[[#This Row],[Order Date]])</f>
        <v>202408</v>
      </c>
    </row>
    <row r="6389" spans="1:19" x14ac:dyDescent="0.3">
      <c r="A6389" t="s">
        <v>10058</v>
      </c>
      <c r="B6389" s="3">
        <v>45519</v>
      </c>
      <c r="C6389" t="s">
        <v>10059</v>
      </c>
      <c r="D6389" t="s">
        <v>18</v>
      </c>
      <c r="E6389" t="s">
        <v>19</v>
      </c>
      <c r="F6389" t="s">
        <v>39</v>
      </c>
      <c r="G6389">
        <v>3</v>
      </c>
      <c r="H6389" s="5">
        <v>47.5</v>
      </c>
      <c r="I6389" s="5">
        <v>0.02</v>
      </c>
      <c r="J6389" s="5">
        <v>139.65</v>
      </c>
      <c r="K6389" s="5">
        <v>15.968959341010621</v>
      </c>
      <c r="L6389">
        <f>YEAR(SalesData[Order Date])</f>
        <v>2024</v>
      </c>
      <c r="M6389">
        <f>MONTH(SalesData[Order Date])</f>
        <v>8</v>
      </c>
      <c r="N6389" t="str">
        <f>TEXT(SalesData[[#This Row],[Order Date]], "mmmm")</f>
        <v>August</v>
      </c>
      <c r="O6389" s="7">
        <f>IF(SalesData[Sales]=0,0,SalesData[Profit]/SalesData[Sales])</f>
        <v>0.11434986996785262</v>
      </c>
      <c r="P6389" s="8">
        <f t="shared" si="99"/>
        <v>1.4035087719298245E-4</v>
      </c>
      <c r="Q6389" t="str">
        <f>IF(SalesData[[#This Row],[Discount]]&gt;0, "Yes", "No")</f>
        <v>Yes</v>
      </c>
      <c r="R6389" t="str">
        <f>TEXT(SalesData[[#This Row],[Order Date]],"mmm-yyyy")</f>
        <v>Aug-2024</v>
      </c>
      <c r="S6389">
        <f>YEAR(SalesData[[#This Row],[Order Date]])*100 + MONTH(SalesData[[#This Row],[Order Date]])</f>
        <v>202408</v>
      </c>
    </row>
    <row r="6390" spans="1:19" x14ac:dyDescent="0.3">
      <c r="A6390" t="s">
        <v>10118</v>
      </c>
      <c r="B6390" s="3">
        <v>45532</v>
      </c>
      <c r="C6390" t="s">
        <v>10119</v>
      </c>
      <c r="D6390" t="s">
        <v>30</v>
      </c>
      <c r="E6390" t="s">
        <v>14</v>
      </c>
      <c r="F6390" t="s">
        <v>39</v>
      </c>
      <c r="G6390">
        <v>3</v>
      </c>
      <c r="H6390" s="5">
        <v>214.22</v>
      </c>
      <c r="I6390" s="5">
        <v>0</v>
      </c>
      <c r="J6390" s="5">
        <v>642.66</v>
      </c>
      <c r="K6390" s="5">
        <v>43.314196738552077</v>
      </c>
      <c r="L6390">
        <f>YEAR(SalesData[Order Date])</f>
        <v>2024</v>
      </c>
      <c r="M6390">
        <f>MONTH(SalesData[Order Date])</f>
        <v>8</v>
      </c>
      <c r="N6390" t="str">
        <f>TEXT(SalesData[[#This Row],[Order Date]], "mmmm")</f>
        <v>August</v>
      </c>
      <c r="O6390" s="7">
        <f>IF(SalesData[Sales]=0,0,SalesData[Profit]/SalesData[Sales])</f>
        <v>6.7398308185591255E-2</v>
      </c>
      <c r="P6390" s="8">
        <f t="shared" si="99"/>
        <v>0</v>
      </c>
      <c r="Q6390" t="str">
        <f>IF(SalesData[[#This Row],[Discount]]&gt;0, "Yes", "No")</f>
        <v>No</v>
      </c>
      <c r="R6390" t="str">
        <f>TEXT(SalesData[[#This Row],[Order Date]],"mmm-yyyy")</f>
        <v>Aug-2024</v>
      </c>
      <c r="S6390">
        <f>YEAR(SalesData[[#This Row],[Order Date]])*100 + MONTH(SalesData[[#This Row],[Order Date]])</f>
        <v>202408</v>
      </c>
    </row>
    <row r="6391" spans="1:19" x14ac:dyDescent="0.3">
      <c r="A6391" t="s">
        <v>10130</v>
      </c>
      <c r="B6391" s="3">
        <v>45529</v>
      </c>
      <c r="C6391" t="s">
        <v>10131</v>
      </c>
      <c r="D6391" t="s">
        <v>13</v>
      </c>
      <c r="E6391" t="s">
        <v>19</v>
      </c>
      <c r="F6391" t="s">
        <v>91</v>
      </c>
      <c r="G6391">
        <v>7</v>
      </c>
      <c r="H6391" s="5">
        <v>592.25</v>
      </c>
      <c r="I6391" s="5">
        <v>0.21</v>
      </c>
      <c r="J6391" s="5">
        <v>3275.1424999999999</v>
      </c>
      <c r="K6391" s="5">
        <v>782.26992410937726</v>
      </c>
      <c r="L6391">
        <f>YEAR(SalesData[Order Date])</f>
        <v>2024</v>
      </c>
      <c r="M6391">
        <f>MONTH(SalesData[Order Date])</f>
        <v>8</v>
      </c>
      <c r="N6391" t="str">
        <f>TEXT(SalesData[[#This Row],[Order Date]], "mmmm")</f>
        <v>August</v>
      </c>
      <c r="O6391" s="7">
        <f>IF(SalesData[Sales]=0,0,SalesData[Profit]/SalesData[Sales])</f>
        <v>0.23885065279125328</v>
      </c>
      <c r="P6391" s="8">
        <f t="shared" si="99"/>
        <v>5.0654284508231319E-5</v>
      </c>
      <c r="Q6391" t="str">
        <f>IF(SalesData[[#This Row],[Discount]]&gt;0, "Yes", "No")</f>
        <v>Yes</v>
      </c>
      <c r="R6391" t="str">
        <f>TEXT(SalesData[[#This Row],[Order Date]],"mmm-yyyy")</f>
        <v>Aug-2024</v>
      </c>
      <c r="S6391">
        <f>YEAR(SalesData[[#This Row],[Order Date]])*100 + MONTH(SalesData[[#This Row],[Order Date]])</f>
        <v>202408</v>
      </c>
    </row>
    <row r="6392" spans="1:19" x14ac:dyDescent="0.3">
      <c r="A6392" t="s">
        <v>10160</v>
      </c>
      <c r="B6392" s="3">
        <v>45519</v>
      </c>
      <c r="C6392" t="s">
        <v>10161</v>
      </c>
      <c r="D6392" t="s">
        <v>30</v>
      </c>
      <c r="E6392" t="s">
        <v>19</v>
      </c>
      <c r="F6392" t="s">
        <v>15</v>
      </c>
      <c r="G6392">
        <v>1</v>
      </c>
      <c r="H6392" s="5">
        <v>657.62</v>
      </c>
      <c r="I6392" s="5">
        <v>0.23</v>
      </c>
      <c r="J6392" s="5">
        <v>506.36739999999998</v>
      </c>
      <c r="K6392" s="5">
        <v>104.4759857048476</v>
      </c>
      <c r="L6392">
        <f>YEAR(SalesData[Order Date])</f>
        <v>2024</v>
      </c>
      <c r="M6392">
        <f>MONTH(SalesData[Order Date])</f>
        <v>8</v>
      </c>
      <c r="N6392" t="str">
        <f>TEXT(SalesData[[#This Row],[Order Date]], "mmmm")</f>
        <v>August</v>
      </c>
      <c r="O6392" s="7">
        <f>IF(SalesData[Sales]=0,0,SalesData[Profit]/SalesData[Sales])</f>
        <v>0.20632447054223396</v>
      </c>
      <c r="P6392" s="8">
        <f t="shared" si="99"/>
        <v>3.4974605395213042E-4</v>
      </c>
      <c r="Q6392" t="str">
        <f>IF(SalesData[[#This Row],[Discount]]&gt;0, "Yes", "No")</f>
        <v>Yes</v>
      </c>
      <c r="R6392" t="str">
        <f>TEXT(SalesData[[#This Row],[Order Date]],"mmm-yyyy")</f>
        <v>Aug-2024</v>
      </c>
      <c r="S6392">
        <f>YEAR(SalesData[[#This Row],[Order Date]])*100 + MONTH(SalesData[[#This Row],[Order Date]])</f>
        <v>202408</v>
      </c>
    </row>
    <row r="6393" spans="1:19" x14ac:dyDescent="0.3">
      <c r="A6393" t="s">
        <v>10162</v>
      </c>
      <c r="B6393" s="3">
        <v>45522</v>
      </c>
      <c r="C6393" t="s">
        <v>4528</v>
      </c>
      <c r="D6393" t="s">
        <v>18</v>
      </c>
      <c r="E6393" t="s">
        <v>26</v>
      </c>
      <c r="F6393" t="s">
        <v>31</v>
      </c>
      <c r="G6393">
        <v>5</v>
      </c>
      <c r="H6393" s="5">
        <v>596.6</v>
      </c>
      <c r="I6393" s="5">
        <v>0.22</v>
      </c>
      <c r="J6393" s="5">
        <v>2326.7399999999998</v>
      </c>
      <c r="K6393" s="5">
        <v>221.91657347664241</v>
      </c>
      <c r="L6393">
        <f>YEAR(SalesData[Order Date])</f>
        <v>2024</v>
      </c>
      <c r="M6393">
        <f>MONTH(SalesData[Order Date])</f>
        <v>8</v>
      </c>
      <c r="N6393" t="str">
        <f>TEXT(SalesData[[#This Row],[Order Date]], "mmmm")</f>
        <v>August</v>
      </c>
      <c r="O6393" s="7">
        <f>IF(SalesData[Sales]=0,0,SalesData[Profit]/SalesData[Sales])</f>
        <v>9.5376609967870257E-2</v>
      </c>
      <c r="P6393" s="8">
        <f t="shared" si="99"/>
        <v>7.3751257123700972E-5</v>
      </c>
      <c r="Q6393" t="str">
        <f>IF(SalesData[[#This Row],[Discount]]&gt;0, "Yes", "No")</f>
        <v>Yes</v>
      </c>
      <c r="R6393" t="str">
        <f>TEXT(SalesData[[#This Row],[Order Date]],"mmm-yyyy")</f>
        <v>Aug-2024</v>
      </c>
      <c r="S6393">
        <f>YEAR(SalesData[[#This Row],[Order Date]])*100 + MONTH(SalesData[[#This Row],[Order Date]])</f>
        <v>202408</v>
      </c>
    </row>
    <row r="6394" spans="1:19" x14ac:dyDescent="0.3">
      <c r="A6394" t="s">
        <v>10165</v>
      </c>
      <c r="B6394" s="3">
        <v>45531</v>
      </c>
      <c r="C6394" t="s">
        <v>10166</v>
      </c>
      <c r="D6394" t="s">
        <v>18</v>
      </c>
      <c r="E6394" t="s">
        <v>19</v>
      </c>
      <c r="F6394" t="s">
        <v>15</v>
      </c>
      <c r="G6394">
        <v>7</v>
      </c>
      <c r="H6394" s="5">
        <v>81.3</v>
      </c>
      <c r="I6394" s="5">
        <v>0.3</v>
      </c>
      <c r="J6394" s="5">
        <v>398.37</v>
      </c>
      <c r="K6394" s="5">
        <v>46.795352438011847</v>
      </c>
      <c r="L6394">
        <f>YEAR(SalesData[Order Date])</f>
        <v>2024</v>
      </c>
      <c r="M6394">
        <f>MONTH(SalesData[Order Date])</f>
        <v>8</v>
      </c>
      <c r="N6394" t="str">
        <f>TEXT(SalesData[[#This Row],[Order Date]], "mmmm")</f>
        <v>August</v>
      </c>
      <c r="O6394" s="7">
        <f>IF(SalesData[Sales]=0,0,SalesData[Profit]/SalesData[Sales])</f>
        <v>0.11746705936192947</v>
      </c>
      <c r="P6394" s="8">
        <f t="shared" si="99"/>
        <v>5.2714812862414331E-4</v>
      </c>
      <c r="Q6394" t="str">
        <f>IF(SalesData[[#This Row],[Discount]]&gt;0, "Yes", "No")</f>
        <v>Yes</v>
      </c>
      <c r="R6394" t="str">
        <f>TEXT(SalesData[[#This Row],[Order Date]],"mmm-yyyy")</f>
        <v>Aug-2024</v>
      </c>
      <c r="S6394">
        <f>YEAR(SalesData[[#This Row],[Order Date]])*100 + MONTH(SalesData[[#This Row],[Order Date]])</f>
        <v>202408</v>
      </c>
    </row>
    <row r="6395" spans="1:19" x14ac:dyDescent="0.3">
      <c r="A6395" t="s">
        <v>10191</v>
      </c>
      <c r="B6395" s="3">
        <v>45513</v>
      </c>
      <c r="C6395" t="s">
        <v>10192</v>
      </c>
      <c r="D6395" t="s">
        <v>18</v>
      </c>
      <c r="E6395" t="s">
        <v>19</v>
      </c>
      <c r="F6395" t="s">
        <v>53</v>
      </c>
      <c r="G6395">
        <v>8</v>
      </c>
      <c r="H6395" s="5">
        <v>674.21</v>
      </c>
      <c r="I6395" s="5">
        <v>0.16</v>
      </c>
      <c r="J6395" s="5">
        <v>4530.6912000000002</v>
      </c>
      <c r="K6395" s="5">
        <v>289.38436301885599</v>
      </c>
      <c r="L6395">
        <f>YEAR(SalesData[Order Date])</f>
        <v>2024</v>
      </c>
      <c r="M6395">
        <f>MONTH(SalesData[Order Date])</f>
        <v>8</v>
      </c>
      <c r="N6395" t="str">
        <f>TEXT(SalesData[[#This Row],[Order Date]], "mmmm")</f>
        <v>August</v>
      </c>
      <c r="O6395" s="7">
        <f>IF(SalesData[Sales]=0,0,SalesData[Profit]/SalesData[Sales])</f>
        <v>6.3872012071547926E-2</v>
      </c>
      <c r="P6395" s="8">
        <f t="shared" si="99"/>
        <v>2.9664347903472211E-5</v>
      </c>
      <c r="Q6395" t="str">
        <f>IF(SalesData[[#This Row],[Discount]]&gt;0, "Yes", "No")</f>
        <v>Yes</v>
      </c>
      <c r="R6395" t="str">
        <f>TEXT(SalesData[[#This Row],[Order Date]],"mmm-yyyy")</f>
        <v>Aug-2024</v>
      </c>
      <c r="S6395">
        <f>YEAR(SalesData[[#This Row],[Order Date]])*100 + MONTH(SalesData[[#This Row],[Order Date]])</f>
        <v>202408</v>
      </c>
    </row>
    <row r="6396" spans="1:19" x14ac:dyDescent="0.3">
      <c r="A6396" t="s">
        <v>10209</v>
      </c>
      <c r="B6396" s="3">
        <v>45525</v>
      </c>
      <c r="C6396" t="s">
        <v>10210</v>
      </c>
      <c r="D6396" t="s">
        <v>23</v>
      </c>
      <c r="E6396" t="s">
        <v>14</v>
      </c>
      <c r="F6396" t="s">
        <v>15</v>
      </c>
      <c r="G6396">
        <v>7</v>
      </c>
      <c r="H6396" s="5">
        <v>495.37</v>
      </c>
      <c r="I6396" s="5">
        <v>0.18</v>
      </c>
      <c r="J6396" s="5">
        <v>2843.4238</v>
      </c>
      <c r="K6396" s="5">
        <v>241.65711190027679</v>
      </c>
      <c r="L6396">
        <f>YEAR(SalesData[Order Date])</f>
        <v>2024</v>
      </c>
      <c r="M6396">
        <f>MONTH(SalesData[Order Date])</f>
        <v>8</v>
      </c>
      <c r="N6396" t="str">
        <f>TEXT(SalesData[[#This Row],[Order Date]], "mmmm")</f>
        <v>August</v>
      </c>
      <c r="O6396" s="7">
        <f>IF(SalesData[Sales]=0,0,SalesData[Profit]/SalesData[Sales])</f>
        <v>8.4988073849658563E-2</v>
      </c>
      <c r="P6396" s="8">
        <f t="shared" si="99"/>
        <v>5.1909251093699076E-5</v>
      </c>
      <c r="Q6396" t="str">
        <f>IF(SalesData[[#This Row],[Discount]]&gt;0, "Yes", "No")</f>
        <v>Yes</v>
      </c>
      <c r="R6396" t="str">
        <f>TEXT(SalesData[[#This Row],[Order Date]],"mmm-yyyy")</f>
        <v>Aug-2024</v>
      </c>
      <c r="S6396">
        <f>YEAR(SalesData[[#This Row],[Order Date]])*100 + MONTH(SalesData[[#This Row],[Order Date]])</f>
        <v>202408</v>
      </c>
    </row>
    <row r="6397" spans="1:19" x14ac:dyDescent="0.3">
      <c r="A6397" t="s">
        <v>10217</v>
      </c>
      <c r="B6397" s="3">
        <v>45535</v>
      </c>
      <c r="C6397" t="s">
        <v>8428</v>
      </c>
      <c r="D6397" t="s">
        <v>13</v>
      </c>
      <c r="E6397" t="s">
        <v>14</v>
      </c>
      <c r="F6397" t="s">
        <v>39</v>
      </c>
      <c r="G6397">
        <v>5</v>
      </c>
      <c r="H6397" s="5">
        <v>773</v>
      </c>
      <c r="I6397" s="5">
        <v>0.2</v>
      </c>
      <c r="J6397" s="5">
        <v>3092</v>
      </c>
      <c r="K6397" s="5">
        <v>248.7784696622283</v>
      </c>
      <c r="L6397">
        <f>YEAR(SalesData[Order Date])</f>
        <v>2024</v>
      </c>
      <c r="M6397">
        <f>MONTH(SalesData[Order Date])</f>
        <v>8</v>
      </c>
      <c r="N6397" t="str">
        <f>TEXT(SalesData[[#This Row],[Order Date]], "mmmm")</f>
        <v>August</v>
      </c>
      <c r="O6397" s="7">
        <f>IF(SalesData[Sales]=0,0,SalesData[Profit]/SalesData[Sales])</f>
        <v>8.045875474198845E-2</v>
      </c>
      <c r="P6397" s="8">
        <f t="shared" si="99"/>
        <v>5.17464424320828E-5</v>
      </c>
      <c r="Q6397" t="str">
        <f>IF(SalesData[[#This Row],[Discount]]&gt;0, "Yes", "No")</f>
        <v>Yes</v>
      </c>
      <c r="R6397" t="str">
        <f>TEXT(SalesData[[#This Row],[Order Date]],"mmm-yyyy")</f>
        <v>Aug-2024</v>
      </c>
      <c r="S6397">
        <f>YEAR(SalesData[[#This Row],[Order Date]])*100 + MONTH(SalesData[[#This Row],[Order Date]])</f>
        <v>202408</v>
      </c>
    </row>
    <row r="6398" spans="1:19" x14ac:dyDescent="0.3">
      <c r="A6398" t="s">
        <v>10294</v>
      </c>
      <c r="B6398" s="3">
        <v>45511</v>
      </c>
      <c r="C6398" t="s">
        <v>10295</v>
      </c>
      <c r="D6398" t="s">
        <v>23</v>
      </c>
      <c r="E6398" t="s">
        <v>26</v>
      </c>
      <c r="F6398" t="s">
        <v>34</v>
      </c>
      <c r="G6398">
        <v>4</v>
      </c>
      <c r="H6398" s="5">
        <v>831.34</v>
      </c>
      <c r="I6398" s="5">
        <v>0.15</v>
      </c>
      <c r="J6398" s="5">
        <v>2826.556</v>
      </c>
      <c r="K6398" s="5">
        <v>488.05852272432071</v>
      </c>
      <c r="L6398">
        <f>YEAR(SalesData[Order Date])</f>
        <v>2024</v>
      </c>
      <c r="M6398">
        <f>MONTH(SalesData[Order Date])</f>
        <v>8</v>
      </c>
      <c r="N6398" t="str">
        <f>TEXT(SalesData[[#This Row],[Order Date]], "mmmm")</f>
        <v>August</v>
      </c>
      <c r="O6398" s="7">
        <f>IF(SalesData[Sales]=0,0,SalesData[Profit]/SalesData[Sales])</f>
        <v>0.17266897338114678</v>
      </c>
      <c r="P6398" s="8">
        <f t="shared" si="99"/>
        <v>4.5107898092236626E-5</v>
      </c>
      <c r="Q6398" t="str">
        <f>IF(SalesData[[#This Row],[Discount]]&gt;0, "Yes", "No")</f>
        <v>Yes</v>
      </c>
      <c r="R6398" t="str">
        <f>TEXT(SalesData[[#This Row],[Order Date]],"mmm-yyyy")</f>
        <v>Aug-2024</v>
      </c>
      <c r="S6398">
        <f>YEAR(SalesData[[#This Row],[Order Date]])*100 + MONTH(SalesData[[#This Row],[Order Date]])</f>
        <v>202408</v>
      </c>
    </row>
    <row r="6399" spans="1:19" x14ac:dyDescent="0.3">
      <c r="A6399" t="s">
        <v>10337</v>
      </c>
      <c r="B6399" s="3">
        <v>45511</v>
      </c>
      <c r="C6399" t="s">
        <v>10338</v>
      </c>
      <c r="D6399" t="s">
        <v>30</v>
      </c>
      <c r="E6399" t="s">
        <v>14</v>
      </c>
      <c r="F6399" t="s">
        <v>91</v>
      </c>
      <c r="G6399">
        <v>2</v>
      </c>
      <c r="H6399" s="5">
        <v>777.15</v>
      </c>
      <c r="I6399" s="5">
        <v>0.14000000000000001</v>
      </c>
      <c r="J6399" s="5">
        <v>1336.6980000000001</v>
      </c>
      <c r="K6399" s="5">
        <v>270.93909998187871</v>
      </c>
      <c r="L6399">
        <f>YEAR(SalesData[Order Date])</f>
        <v>2024</v>
      </c>
      <c r="M6399">
        <f>MONTH(SalesData[Order Date])</f>
        <v>8</v>
      </c>
      <c r="N6399" t="str">
        <f>TEXT(SalesData[[#This Row],[Order Date]], "mmmm")</f>
        <v>August</v>
      </c>
      <c r="O6399" s="7">
        <f>IF(SalesData[Sales]=0,0,SalesData[Profit]/SalesData[Sales])</f>
        <v>0.2026928296308356</v>
      </c>
      <c r="P6399" s="8">
        <f t="shared" si="99"/>
        <v>9.00727015376697E-5</v>
      </c>
      <c r="Q6399" t="str">
        <f>IF(SalesData[[#This Row],[Discount]]&gt;0, "Yes", "No")</f>
        <v>Yes</v>
      </c>
      <c r="R6399" t="str">
        <f>TEXT(SalesData[[#This Row],[Order Date]],"mmm-yyyy")</f>
        <v>Aug-2024</v>
      </c>
      <c r="S6399">
        <f>YEAR(SalesData[[#This Row],[Order Date]])*100 + MONTH(SalesData[[#This Row],[Order Date]])</f>
        <v>202408</v>
      </c>
    </row>
    <row r="6400" spans="1:19" x14ac:dyDescent="0.3">
      <c r="A6400" t="s">
        <v>10339</v>
      </c>
      <c r="B6400" s="3">
        <v>45517</v>
      </c>
      <c r="C6400" t="s">
        <v>10340</v>
      </c>
      <c r="D6400" t="s">
        <v>30</v>
      </c>
      <c r="E6400" t="s">
        <v>26</v>
      </c>
      <c r="F6400" t="s">
        <v>27</v>
      </c>
      <c r="G6400">
        <v>5</v>
      </c>
      <c r="H6400" s="5">
        <v>562.02</v>
      </c>
      <c r="I6400" s="5">
        <v>0.19</v>
      </c>
      <c r="J6400" s="5">
        <v>2276.181</v>
      </c>
      <c r="K6400" s="5">
        <v>280.86159412515428</v>
      </c>
      <c r="L6400">
        <f>YEAR(SalesData[Order Date])</f>
        <v>2024</v>
      </c>
      <c r="M6400">
        <f>MONTH(SalesData[Order Date])</f>
        <v>8</v>
      </c>
      <c r="N6400" t="str">
        <f>TEXT(SalesData[[#This Row],[Order Date]], "mmmm")</f>
        <v>August</v>
      </c>
      <c r="O6400" s="7">
        <f>IF(SalesData[Sales]=0,0,SalesData[Profit]/SalesData[Sales])</f>
        <v>0.12339159061830068</v>
      </c>
      <c r="P6400" s="8">
        <f t="shared" si="99"/>
        <v>6.7613252197430695E-5</v>
      </c>
      <c r="Q6400" t="str">
        <f>IF(SalesData[[#This Row],[Discount]]&gt;0, "Yes", "No")</f>
        <v>Yes</v>
      </c>
      <c r="R6400" t="str">
        <f>TEXT(SalesData[[#This Row],[Order Date]],"mmm-yyyy")</f>
        <v>Aug-2024</v>
      </c>
      <c r="S6400">
        <f>YEAR(SalesData[[#This Row],[Order Date]])*100 + MONTH(SalesData[[#This Row],[Order Date]])</f>
        <v>202408</v>
      </c>
    </row>
    <row r="6401" spans="1:19" x14ac:dyDescent="0.3">
      <c r="A6401" t="s">
        <v>10345</v>
      </c>
      <c r="B6401" s="3">
        <v>45518</v>
      </c>
      <c r="C6401" t="s">
        <v>10346</v>
      </c>
      <c r="D6401" t="s">
        <v>23</v>
      </c>
      <c r="E6401" t="s">
        <v>14</v>
      </c>
      <c r="F6401" t="s">
        <v>53</v>
      </c>
      <c r="G6401">
        <v>9</v>
      </c>
      <c r="H6401" s="5">
        <v>334.41</v>
      </c>
      <c r="I6401" s="5">
        <v>0.05</v>
      </c>
      <c r="J6401" s="5">
        <v>2859.2055</v>
      </c>
      <c r="K6401" s="5">
        <v>255.13060473348801</v>
      </c>
      <c r="L6401">
        <f>YEAR(SalesData[Order Date])</f>
        <v>2024</v>
      </c>
      <c r="M6401">
        <f>MONTH(SalesData[Order Date])</f>
        <v>8</v>
      </c>
      <c r="N6401" t="str">
        <f>TEXT(SalesData[[#This Row],[Order Date]], "mmmm")</f>
        <v>August</v>
      </c>
      <c r="O6401" s="7">
        <f>IF(SalesData[Sales]=0,0,SalesData[Profit]/SalesData[Sales])</f>
        <v>8.9231293355265306E-2</v>
      </c>
      <c r="P6401" s="8">
        <f t="shared" si="99"/>
        <v>1.6613006655170466E-5</v>
      </c>
      <c r="Q6401" t="str">
        <f>IF(SalesData[[#This Row],[Discount]]&gt;0, "Yes", "No")</f>
        <v>Yes</v>
      </c>
      <c r="R6401" t="str">
        <f>TEXT(SalesData[[#This Row],[Order Date]],"mmm-yyyy")</f>
        <v>Aug-2024</v>
      </c>
      <c r="S6401">
        <f>YEAR(SalesData[[#This Row],[Order Date]])*100 + MONTH(SalesData[[#This Row],[Order Date]])</f>
        <v>202408</v>
      </c>
    </row>
    <row r="6402" spans="1:19" x14ac:dyDescent="0.3">
      <c r="A6402" t="s">
        <v>10468</v>
      </c>
      <c r="B6402" s="3">
        <v>45509</v>
      </c>
      <c r="C6402" t="s">
        <v>10469</v>
      </c>
      <c r="D6402" t="s">
        <v>13</v>
      </c>
      <c r="E6402" t="s">
        <v>14</v>
      </c>
      <c r="F6402" t="s">
        <v>62</v>
      </c>
      <c r="G6402">
        <v>1</v>
      </c>
      <c r="H6402" s="5">
        <v>838.8</v>
      </c>
      <c r="I6402" s="5">
        <v>0.21</v>
      </c>
      <c r="J6402" s="5">
        <v>662.65200000000004</v>
      </c>
      <c r="K6402" s="5">
        <v>101.44606641013171</v>
      </c>
      <c r="L6402">
        <f>YEAR(SalesData[Order Date])</f>
        <v>2024</v>
      </c>
      <c r="M6402">
        <f>MONTH(SalesData[Order Date])</f>
        <v>8</v>
      </c>
      <c r="N6402" t="str">
        <f>TEXT(SalesData[[#This Row],[Order Date]], "mmmm")</f>
        <v>August</v>
      </c>
      <c r="O6402" s="7">
        <f>IF(SalesData[Sales]=0,0,SalesData[Profit]/SalesData[Sales])</f>
        <v>0.15309101369969713</v>
      </c>
      <c r="P6402" s="8">
        <f t="shared" ref="P6402:P6465" si="100">IF(H:H*G:G=0, 0, (I:I/(H:H*G:G)))</f>
        <v>2.5035765379113016E-4</v>
      </c>
      <c r="Q6402" t="str">
        <f>IF(SalesData[[#This Row],[Discount]]&gt;0, "Yes", "No")</f>
        <v>Yes</v>
      </c>
      <c r="R6402" t="str">
        <f>TEXT(SalesData[[#This Row],[Order Date]],"mmm-yyyy")</f>
        <v>Aug-2024</v>
      </c>
      <c r="S6402">
        <f>YEAR(SalesData[[#This Row],[Order Date]])*100 + MONTH(SalesData[[#This Row],[Order Date]])</f>
        <v>202408</v>
      </c>
    </row>
    <row r="6403" spans="1:19" x14ac:dyDescent="0.3">
      <c r="A6403" t="s">
        <v>10542</v>
      </c>
      <c r="B6403" s="3">
        <v>45522</v>
      </c>
      <c r="C6403" t="s">
        <v>10543</v>
      </c>
      <c r="D6403" t="s">
        <v>13</v>
      </c>
      <c r="E6403" t="s">
        <v>26</v>
      </c>
      <c r="F6403" t="s">
        <v>91</v>
      </c>
      <c r="G6403">
        <v>6</v>
      </c>
      <c r="H6403" s="5">
        <v>347.17</v>
      </c>
      <c r="I6403" s="5">
        <v>0.06</v>
      </c>
      <c r="J6403" s="5">
        <v>1958.0388</v>
      </c>
      <c r="K6403" s="5">
        <v>299.80087882691271</v>
      </c>
      <c r="L6403">
        <f>YEAR(SalesData[Order Date])</f>
        <v>2024</v>
      </c>
      <c r="M6403">
        <f>MONTH(SalesData[Order Date])</f>
        <v>8</v>
      </c>
      <c r="N6403" t="str">
        <f>TEXT(SalesData[[#This Row],[Order Date]], "mmmm")</f>
        <v>August</v>
      </c>
      <c r="O6403" s="7">
        <f>IF(SalesData[Sales]=0,0,SalesData[Profit]/SalesData[Sales])</f>
        <v>0.1531128386357373</v>
      </c>
      <c r="P6403" s="8">
        <f t="shared" si="100"/>
        <v>2.8804332171558601E-5</v>
      </c>
      <c r="Q6403" t="str">
        <f>IF(SalesData[[#This Row],[Discount]]&gt;0, "Yes", "No")</f>
        <v>Yes</v>
      </c>
      <c r="R6403" t="str">
        <f>TEXT(SalesData[[#This Row],[Order Date]],"mmm-yyyy")</f>
        <v>Aug-2024</v>
      </c>
      <c r="S6403">
        <f>YEAR(SalesData[[#This Row],[Order Date]])*100 + MONTH(SalesData[[#This Row],[Order Date]])</f>
        <v>202408</v>
      </c>
    </row>
    <row r="6404" spans="1:19" x14ac:dyDescent="0.3">
      <c r="A6404" t="s">
        <v>10636</v>
      </c>
      <c r="B6404" s="3">
        <v>45506</v>
      </c>
      <c r="C6404" t="s">
        <v>10637</v>
      </c>
      <c r="D6404" t="s">
        <v>13</v>
      </c>
      <c r="E6404" t="s">
        <v>26</v>
      </c>
      <c r="F6404" t="s">
        <v>31</v>
      </c>
      <c r="G6404">
        <v>5</v>
      </c>
      <c r="H6404" s="5">
        <v>632.1</v>
      </c>
      <c r="I6404" s="5">
        <v>0.17</v>
      </c>
      <c r="J6404" s="5">
        <v>2623.2150000000001</v>
      </c>
      <c r="K6404" s="5">
        <v>467.06048932741987</v>
      </c>
      <c r="L6404">
        <f>YEAR(SalesData[Order Date])</f>
        <v>2024</v>
      </c>
      <c r="M6404">
        <f>MONTH(SalesData[Order Date])</f>
        <v>8</v>
      </c>
      <c r="N6404" t="str">
        <f>TEXT(SalesData[[#This Row],[Order Date]], "mmmm")</f>
        <v>August</v>
      </c>
      <c r="O6404" s="7">
        <f>IF(SalesData[Sales]=0,0,SalesData[Profit]/SalesData[Sales])</f>
        <v>0.1780488786955777</v>
      </c>
      <c r="P6404" s="8">
        <f t="shared" si="100"/>
        <v>5.3788957443442495E-5</v>
      </c>
      <c r="Q6404" t="str">
        <f>IF(SalesData[[#This Row],[Discount]]&gt;0, "Yes", "No")</f>
        <v>Yes</v>
      </c>
      <c r="R6404" t="str">
        <f>TEXT(SalesData[[#This Row],[Order Date]],"mmm-yyyy")</f>
        <v>Aug-2024</v>
      </c>
      <c r="S6404">
        <f>YEAR(SalesData[[#This Row],[Order Date]])*100 + MONTH(SalesData[[#This Row],[Order Date]])</f>
        <v>202408</v>
      </c>
    </row>
    <row r="6405" spans="1:19" x14ac:dyDescent="0.3">
      <c r="A6405" t="s">
        <v>10646</v>
      </c>
      <c r="B6405" s="3">
        <v>45512</v>
      </c>
      <c r="C6405" t="s">
        <v>10647</v>
      </c>
      <c r="D6405" t="s">
        <v>13</v>
      </c>
      <c r="E6405" t="s">
        <v>26</v>
      </c>
      <c r="F6405" t="s">
        <v>44</v>
      </c>
      <c r="G6405">
        <v>5</v>
      </c>
      <c r="H6405" s="5">
        <v>930.26</v>
      </c>
      <c r="I6405" s="5">
        <v>0.25</v>
      </c>
      <c r="J6405" s="5">
        <v>3488.4749999999999</v>
      </c>
      <c r="K6405" s="5">
        <v>734.40319834691866</v>
      </c>
      <c r="L6405">
        <f>YEAR(SalesData[Order Date])</f>
        <v>2024</v>
      </c>
      <c r="M6405">
        <f>MONTH(SalesData[Order Date])</f>
        <v>8</v>
      </c>
      <c r="N6405" t="str">
        <f>TEXT(SalesData[[#This Row],[Order Date]], "mmmm")</f>
        <v>August</v>
      </c>
      <c r="O6405" s="7">
        <f>IF(SalesData[Sales]=0,0,SalesData[Profit]/SalesData[Sales])</f>
        <v>0.21052270643961005</v>
      </c>
      <c r="P6405" s="8">
        <f t="shared" si="100"/>
        <v>5.3748414421774554E-5</v>
      </c>
      <c r="Q6405" t="str">
        <f>IF(SalesData[[#This Row],[Discount]]&gt;0, "Yes", "No")</f>
        <v>Yes</v>
      </c>
      <c r="R6405" t="str">
        <f>TEXT(SalesData[[#This Row],[Order Date]],"mmm-yyyy")</f>
        <v>Aug-2024</v>
      </c>
      <c r="S6405">
        <f>YEAR(SalesData[[#This Row],[Order Date]])*100 + MONTH(SalesData[[#This Row],[Order Date]])</f>
        <v>202408</v>
      </c>
    </row>
    <row r="6406" spans="1:19" x14ac:dyDescent="0.3">
      <c r="A6406" t="s">
        <v>10749</v>
      </c>
      <c r="B6406" s="3">
        <v>45520</v>
      </c>
      <c r="C6406" t="s">
        <v>3434</v>
      </c>
      <c r="D6406" t="s">
        <v>18</v>
      </c>
      <c r="E6406" t="s">
        <v>19</v>
      </c>
      <c r="F6406" t="s">
        <v>39</v>
      </c>
      <c r="G6406">
        <v>5</v>
      </c>
      <c r="H6406" s="5">
        <v>115.75</v>
      </c>
      <c r="I6406" s="5">
        <v>0.05</v>
      </c>
      <c r="J6406" s="5">
        <v>549.8125</v>
      </c>
      <c r="K6406" s="5">
        <v>106.27819527225719</v>
      </c>
      <c r="L6406">
        <f>YEAR(SalesData[Order Date])</f>
        <v>2024</v>
      </c>
      <c r="M6406">
        <f>MONTH(SalesData[Order Date])</f>
        <v>8</v>
      </c>
      <c r="N6406" t="str">
        <f>TEXT(SalesData[[#This Row],[Order Date]], "mmmm")</f>
        <v>August</v>
      </c>
      <c r="O6406" s="7">
        <f>IF(SalesData[Sales]=0,0,SalesData[Profit]/SalesData[Sales])</f>
        <v>0.19329897969263557</v>
      </c>
      <c r="P6406" s="8">
        <f t="shared" si="100"/>
        <v>8.6393088552915771E-5</v>
      </c>
      <c r="Q6406" t="str">
        <f>IF(SalesData[[#This Row],[Discount]]&gt;0, "Yes", "No")</f>
        <v>Yes</v>
      </c>
      <c r="R6406" t="str">
        <f>TEXT(SalesData[[#This Row],[Order Date]],"mmm-yyyy")</f>
        <v>Aug-2024</v>
      </c>
      <c r="S6406">
        <f>YEAR(SalesData[[#This Row],[Order Date]])*100 + MONTH(SalesData[[#This Row],[Order Date]])</f>
        <v>202408</v>
      </c>
    </row>
    <row r="6407" spans="1:19" x14ac:dyDescent="0.3">
      <c r="A6407" t="s">
        <v>10784</v>
      </c>
      <c r="B6407" s="3">
        <v>45506</v>
      </c>
      <c r="C6407" t="s">
        <v>10785</v>
      </c>
      <c r="D6407" t="s">
        <v>23</v>
      </c>
      <c r="E6407" t="s">
        <v>14</v>
      </c>
      <c r="F6407" t="s">
        <v>34</v>
      </c>
      <c r="G6407">
        <v>1</v>
      </c>
      <c r="H6407" s="5">
        <v>199.3</v>
      </c>
      <c r="I6407" s="5">
        <v>0.25</v>
      </c>
      <c r="J6407" s="5">
        <v>149.47499999999999</v>
      </c>
      <c r="K6407" s="5">
        <v>15.44729387307725</v>
      </c>
      <c r="L6407">
        <f>YEAR(SalesData[Order Date])</f>
        <v>2024</v>
      </c>
      <c r="M6407">
        <f>MONTH(SalesData[Order Date])</f>
        <v>8</v>
      </c>
      <c r="N6407" t="str">
        <f>TEXT(SalesData[[#This Row],[Order Date]], "mmmm")</f>
        <v>August</v>
      </c>
      <c r="O6407" s="7">
        <f>IF(SalesData[Sales]=0,0,SalesData[Profit]/SalesData[Sales])</f>
        <v>0.10334366197074595</v>
      </c>
      <c r="P6407" s="8">
        <f t="shared" si="100"/>
        <v>1.2543903662819869E-3</v>
      </c>
      <c r="Q6407" t="str">
        <f>IF(SalesData[[#This Row],[Discount]]&gt;0, "Yes", "No")</f>
        <v>Yes</v>
      </c>
      <c r="R6407" t="str">
        <f>TEXT(SalesData[[#This Row],[Order Date]],"mmm-yyyy")</f>
        <v>Aug-2024</v>
      </c>
      <c r="S6407">
        <f>YEAR(SalesData[[#This Row],[Order Date]])*100 + MONTH(SalesData[[#This Row],[Order Date]])</f>
        <v>202408</v>
      </c>
    </row>
    <row r="6408" spans="1:19" x14ac:dyDescent="0.3">
      <c r="A6408" t="s">
        <v>10854</v>
      </c>
      <c r="B6408" s="3">
        <v>45533</v>
      </c>
      <c r="C6408" t="s">
        <v>159</v>
      </c>
      <c r="D6408" t="s">
        <v>23</v>
      </c>
      <c r="E6408" t="s">
        <v>26</v>
      </c>
      <c r="F6408" t="s">
        <v>91</v>
      </c>
      <c r="G6408">
        <v>5</v>
      </c>
      <c r="H6408" s="5">
        <v>780.44</v>
      </c>
      <c r="I6408" s="5">
        <v>0.24</v>
      </c>
      <c r="J6408" s="5">
        <v>2965.672</v>
      </c>
      <c r="K6408" s="5">
        <v>612.13353066073603</v>
      </c>
      <c r="L6408">
        <f>YEAR(SalesData[Order Date])</f>
        <v>2024</v>
      </c>
      <c r="M6408">
        <f>MONTH(SalesData[Order Date])</f>
        <v>8</v>
      </c>
      <c r="N6408" t="str">
        <f>TEXT(SalesData[[#This Row],[Order Date]], "mmmm")</f>
        <v>August</v>
      </c>
      <c r="O6408" s="7">
        <f>IF(SalesData[Sales]=0,0,SalesData[Profit]/SalesData[Sales])</f>
        <v>0.20640634927285822</v>
      </c>
      <c r="P6408" s="8">
        <f t="shared" si="100"/>
        <v>6.1503767105735226E-5</v>
      </c>
      <c r="Q6408" t="str">
        <f>IF(SalesData[[#This Row],[Discount]]&gt;0, "Yes", "No")</f>
        <v>Yes</v>
      </c>
      <c r="R6408" t="str">
        <f>TEXT(SalesData[[#This Row],[Order Date]],"mmm-yyyy")</f>
        <v>Aug-2024</v>
      </c>
      <c r="S6408">
        <f>YEAR(SalesData[[#This Row],[Order Date]])*100 + MONTH(SalesData[[#This Row],[Order Date]])</f>
        <v>202408</v>
      </c>
    </row>
    <row r="6409" spans="1:19" x14ac:dyDescent="0.3">
      <c r="A6409" t="s">
        <v>10889</v>
      </c>
      <c r="B6409" s="3">
        <v>45510</v>
      </c>
      <c r="C6409" t="s">
        <v>10890</v>
      </c>
      <c r="D6409" t="s">
        <v>23</v>
      </c>
      <c r="E6409" t="s">
        <v>26</v>
      </c>
      <c r="F6409" t="s">
        <v>20</v>
      </c>
      <c r="G6409">
        <v>4</v>
      </c>
      <c r="H6409" s="5">
        <v>217.24</v>
      </c>
      <c r="I6409" s="5">
        <v>0.03</v>
      </c>
      <c r="J6409" s="5">
        <v>842.89120000000003</v>
      </c>
      <c r="K6409" s="5">
        <v>139.8103986115558</v>
      </c>
      <c r="L6409">
        <f>YEAR(SalesData[Order Date])</f>
        <v>2024</v>
      </c>
      <c r="M6409">
        <f>MONTH(SalesData[Order Date])</f>
        <v>8</v>
      </c>
      <c r="N6409" t="str">
        <f>TEXT(SalesData[[#This Row],[Order Date]], "mmmm")</f>
        <v>August</v>
      </c>
      <c r="O6409" s="7">
        <f>IF(SalesData[Sales]=0,0,SalesData[Profit]/SalesData[Sales])</f>
        <v>0.16587004184117213</v>
      </c>
      <c r="P6409" s="8">
        <f t="shared" si="100"/>
        <v>3.4524028723991898E-5</v>
      </c>
      <c r="Q6409" t="str">
        <f>IF(SalesData[[#This Row],[Discount]]&gt;0, "Yes", "No")</f>
        <v>Yes</v>
      </c>
      <c r="R6409" t="str">
        <f>TEXT(SalesData[[#This Row],[Order Date]],"mmm-yyyy")</f>
        <v>Aug-2024</v>
      </c>
      <c r="S6409">
        <f>YEAR(SalesData[[#This Row],[Order Date]])*100 + MONTH(SalesData[[#This Row],[Order Date]])</f>
        <v>202408</v>
      </c>
    </row>
    <row r="6410" spans="1:19" x14ac:dyDescent="0.3">
      <c r="A6410" t="s">
        <v>10894</v>
      </c>
      <c r="B6410" s="3">
        <v>45524</v>
      </c>
      <c r="C6410" t="s">
        <v>10895</v>
      </c>
      <c r="D6410" t="s">
        <v>30</v>
      </c>
      <c r="E6410" t="s">
        <v>14</v>
      </c>
      <c r="F6410" t="s">
        <v>44</v>
      </c>
      <c r="G6410">
        <v>2</v>
      </c>
      <c r="H6410" s="5">
        <v>101.25</v>
      </c>
      <c r="I6410" s="5">
        <v>0.05</v>
      </c>
      <c r="J6410" s="5">
        <v>192.375</v>
      </c>
      <c r="K6410" s="5">
        <v>9.7323908667755052</v>
      </c>
      <c r="L6410">
        <f>YEAR(SalesData[Order Date])</f>
        <v>2024</v>
      </c>
      <c r="M6410">
        <f>MONTH(SalesData[Order Date])</f>
        <v>8</v>
      </c>
      <c r="N6410" t="str">
        <f>TEXT(SalesData[[#This Row],[Order Date]], "mmmm")</f>
        <v>August</v>
      </c>
      <c r="O6410" s="7">
        <f>IF(SalesData[Sales]=0,0,SalesData[Profit]/SalesData[Sales])</f>
        <v>5.0590725753218997E-2</v>
      </c>
      <c r="P6410" s="8">
        <f t="shared" si="100"/>
        <v>2.4691358024691359E-4</v>
      </c>
      <c r="Q6410" t="str">
        <f>IF(SalesData[[#This Row],[Discount]]&gt;0, "Yes", "No")</f>
        <v>Yes</v>
      </c>
      <c r="R6410" t="str">
        <f>TEXT(SalesData[[#This Row],[Order Date]],"mmm-yyyy")</f>
        <v>Aug-2024</v>
      </c>
      <c r="S6410">
        <f>YEAR(SalesData[[#This Row],[Order Date]])*100 + MONTH(SalesData[[#This Row],[Order Date]])</f>
        <v>202408</v>
      </c>
    </row>
    <row r="6411" spans="1:19" x14ac:dyDescent="0.3">
      <c r="A6411" t="s">
        <v>10908</v>
      </c>
      <c r="B6411" s="3">
        <v>45516</v>
      </c>
      <c r="C6411" t="s">
        <v>10909</v>
      </c>
      <c r="D6411" t="s">
        <v>30</v>
      </c>
      <c r="E6411" t="s">
        <v>14</v>
      </c>
      <c r="F6411" t="s">
        <v>53</v>
      </c>
      <c r="G6411">
        <v>7</v>
      </c>
      <c r="H6411" s="5">
        <v>561.75</v>
      </c>
      <c r="I6411" s="5">
        <v>7.0000000000000007E-2</v>
      </c>
      <c r="J6411" s="5">
        <v>3656.9924999999998</v>
      </c>
      <c r="K6411" s="5">
        <v>907.0954527263134</v>
      </c>
      <c r="L6411">
        <f>YEAR(SalesData[Order Date])</f>
        <v>2024</v>
      </c>
      <c r="M6411">
        <f>MONTH(SalesData[Order Date])</f>
        <v>8</v>
      </c>
      <c r="N6411" t="str">
        <f>TEXT(SalesData[[#This Row],[Order Date]], "mmmm")</f>
        <v>August</v>
      </c>
      <c r="O6411" s="7">
        <f>IF(SalesData[Sales]=0,0,SalesData[Profit]/SalesData[Sales])</f>
        <v>0.2480441107621395</v>
      </c>
      <c r="P6411" s="8">
        <f t="shared" si="100"/>
        <v>1.7801513128615933E-5</v>
      </c>
      <c r="Q6411" t="str">
        <f>IF(SalesData[[#This Row],[Discount]]&gt;0, "Yes", "No")</f>
        <v>Yes</v>
      </c>
      <c r="R6411" t="str">
        <f>TEXT(SalesData[[#This Row],[Order Date]],"mmm-yyyy")</f>
        <v>Aug-2024</v>
      </c>
      <c r="S6411">
        <f>YEAR(SalesData[[#This Row],[Order Date]])*100 + MONTH(SalesData[[#This Row],[Order Date]])</f>
        <v>202408</v>
      </c>
    </row>
    <row r="6412" spans="1:19" x14ac:dyDescent="0.3">
      <c r="A6412" t="s">
        <v>11046</v>
      </c>
      <c r="B6412" s="3">
        <v>45514</v>
      </c>
      <c r="C6412" t="s">
        <v>11047</v>
      </c>
      <c r="D6412" t="s">
        <v>13</v>
      </c>
      <c r="E6412" t="s">
        <v>26</v>
      </c>
      <c r="F6412" t="s">
        <v>34</v>
      </c>
      <c r="G6412">
        <v>8</v>
      </c>
      <c r="H6412" s="5">
        <v>489.45</v>
      </c>
      <c r="I6412" s="5">
        <v>0.02</v>
      </c>
      <c r="J6412" s="5">
        <v>3837.288</v>
      </c>
      <c r="K6412" s="5">
        <v>782.94267816227318</v>
      </c>
      <c r="L6412">
        <f>YEAR(SalesData[Order Date])</f>
        <v>2024</v>
      </c>
      <c r="M6412">
        <f>MONTH(SalesData[Order Date])</f>
        <v>8</v>
      </c>
      <c r="N6412" t="str">
        <f>TEXT(SalesData[[#This Row],[Order Date]], "mmmm")</f>
        <v>August</v>
      </c>
      <c r="O6412" s="7">
        <f>IF(SalesData[Sales]=0,0,SalesData[Profit]/SalesData[Sales])</f>
        <v>0.20403542245520095</v>
      </c>
      <c r="P6412" s="8">
        <f t="shared" si="100"/>
        <v>5.1077740320768211E-6</v>
      </c>
      <c r="Q6412" t="str">
        <f>IF(SalesData[[#This Row],[Discount]]&gt;0, "Yes", "No")</f>
        <v>Yes</v>
      </c>
      <c r="R6412" t="str">
        <f>TEXT(SalesData[[#This Row],[Order Date]],"mmm-yyyy")</f>
        <v>Aug-2024</v>
      </c>
      <c r="S6412">
        <f>YEAR(SalesData[[#This Row],[Order Date]])*100 + MONTH(SalesData[[#This Row],[Order Date]])</f>
        <v>202408</v>
      </c>
    </row>
    <row r="6413" spans="1:19" x14ac:dyDescent="0.3">
      <c r="A6413" t="s">
        <v>11061</v>
      </c>
      <c r="B6413" s="3">
        <v>45510</v>
      </c>
      <c r="C6413" t="s">
        <v>11062</v>
      </c>
      <c r="D6413" t="s">
        <v>30</v>
      </c>
      <c r="E6413" t="s">
        <v>14</v>
      </c>
      <c r="F6413" t="s">
        <v>27</v>
      </c>
      <c r="G6413">
        <v>5</v>
      </c>
      <c r="H6413" s="5">
        <v>168.73</v>
      </c>
      <c r="I6413" s="5">
        <v>0.01</v>
      </c>
      <c r="J6413" s="5">
        <v>835.21349999999995</v>
      </c>
      <c r="K6413" s="5">
        <v>204.8827042992034</v>
      </c>
      <c r="L6413">
        <f>YEAR(SalesData[Order Date])</f>
        <v>2024</v>
      </c>
      <c r="M6413">
        <f>MONTH(SalesData[Order Date])</f>
        <v>8</v>
      </c>
      <c r="N6413" t="str">
        <f>TEXT(SalesData[[#This Row],[Order Date]], "mmmm")</f>
        <v>August</v>
      </c>
      <c r="O6413" s="7">
        <f>IF(SalesData[Sales]=0,0,SalesData[Profit]/SalesData[Sales])</f>
        <v>0.24530578624412011</v>
      </c>
      <c r="P6413" s="8">
        <f t="shared" si="100"/>
        <v>1.1853256682273455E-5</v>
      </c>
      <c r="Q6413" t="str">
        <f>IF(SalesData[[#This Row],[Discount]]&gt;0, "Yes", "No")</f>
        <v>Yes</v>
      </c>
      <c r="R6413" t="str">
        <f>TEXT(SalesData[[#This Row],[Order Date]],"mmm-yyyy")</f>
        <v>Aug-2024</v>
      </c>
      <c r="S6413">
        <f>YEAR(SalesData[[#This Row],[Order Date]])*100 + MONTH(SalesData[[#This Row],[Order Date]])</f>
        <v>202408</v>
      </c>
    </row>
    <row r="6414" spans="1:19" x14ac:dyDescent="0.3">
      <c r="A6414" t="s">
        <v>11117</v>
      </c>
      <c r="B6414" s="3">
        <v>45516</v>
      </c>
      <c r="C6414" t="s">
        <v>137</v>
      </c>
      <c r="D6414" t="s">
        <v>13</v>
      </c>
      <c r="E6414" t="s">
        <v>26</v>
      </c>
      <c r="F6414" t="s">
        <v>27</v>
      </c>
      <c r="G6414">
        <v>8</v>
      </c>
      <c r="H6414" s="5">
        <v>903.44</v>
      </c>
      <c r="I6414" s="5">
        <v>0.03</v>
      </c>
      <c r="J6414" s="5">
        <v>7010.6944000000003</v>
      </c>
      <c r="K6414" s="5">
        <v>1843.9781026749199</v>
      </c>
      <c r="L6414">
        <f>YEAR(SalesData[Order Date])</f>
        <v>2024</v>
      </c>
      <c r="M6414">
        <f>MONTH(SalesData[Order Date])</f>
        <v>8</v>
      </c>
      <c r="N6414" t="str">
        <f>TEXT(SalesData[[#This Row],[Order Date]], "mmmm")</f>
        <v>August</v>
      </c>
      <c r="O6414" s="7">
        <f>IF(SalesData[Sales]=0,0,SalesData[Profit]/SalesData[Sales])</f>
        <v>0.26302360329312313</v>
      </c>
      <c r="P6414" s="8">
        <f t="shared" si="100"/>
        <v>4.1508013813866993E-6</v>
      </c>
      <c r="Q6414" t="str">
        <f>IF(SalesData[[#This Row],[Discount]]&gt;0, "Yes", "No")</f>
        <v>Yes</v>
      </c>
      <c r="R6414" t="str">
        <f>TEXT(SalesData[[#This Row],[Order Date]],"mmm-yyyy")</f>
        <v>Aug-2024</v>
      </c>
      <c r="S6414">
        <f>YEAR(SalesData[[#This Row],[Order Date]])*100 + MONTH(SalesData[[#This Row],[Order Date]])</f>
        <v>202408</v>
      </c>
    </row>
    <row r="6415" spans="1:19" x14ac:dyDescent="0.3">
      <c r="A6415" t="s">
        <v>11127</v>
      </c>
      <c r="B6415" s="3">
        <v>45506</v>
      </c>
      <c r="C6415" t="s">
        <v>11128</v>
      </c>
      <c r="D6415" t="s">
        <v>18</v>
      </c>
      <c r="E6415" t="s">
        <v>14</v>
      </c>
      <c r="F6415" t="s">
        <v>15</v>
      </c>
      <c r="G6415">
        <v>3</v>
      </c>
      <c r="H6415" s="5">
        <v>457.73</v>
      </c>
      <c r="I6415" s="5">
        <v>0.19</v>
      </c>
      <c r="J6415" s="5">
        <v>1112.2838999999999</v>
      </c>
      <c r="K6415" s="5">
        <v>122.2485530613893</v>
      </c>
      <c r="L6415">
        <f>YEAR(SalesData[Order Date])</f>
        <v>2024</v>
      </c>
      <c r="M6415">
        <f>MONTH(SalesData[Order Date])</f>
        <v>8</v>
      </c>
      <c r="N6415" t="str">
        <f>TEXT(SalesData[[#This Row],[Order Date]], "mmmm")</f>
        <v>August</v>
      </c>
      <c r="O6415" s="7">
        <f>IF(SalesData[Sales]=0,0,SalesData[Profit]/SalesData[Sales])</f>
        <v>0.10990768909033864</v>
      </c>
      <c r="P6415" s="8">
        <f t="shared" si="100"/>
        <v>1.3836395546137095E-4</v>
      </c>
      <c r="Q6415" t="str">
        <f>IF(SalesData[[#This Row],[Discount]]&gt;0, "Yes", "No")</f>
        <v>Yes</v>
      </c>
      <c r="R6415" t="str">
        <f>TEXT(SalesData[[#This Row],[Order Date]],"mmm-yyyy")</f>
        <v>Aug-2024</v>
      </c>
      <c r="S6415">
        <f>YEAR(SalesData[[#This Row],[Order Date]])*100 + MONTH(SalesData[[#This Row],[Order Date]])</f>
        <v>202408</v>
      </c>
    </row>
    <row r="6416" spans="1:19" x14ac:dyDescent="0.3">
      <c r="A6416" t="s">
        <v>11132</v>
      </c>
      <c r="B6416" s="3">
        <v>45532</v>
      </c>
      <c r="C6416" t="s">
        <v>11133</v>
      </c>
      <c r="D6416" t="s">
        <v>23</v>
      </c>
      <c r="E6416" t="s">
        <v>26</v>
      </c>
      <c r="F6416" t="s">
        <v>39</v>
      </c>
      <c r="G6416">
        <v>5</v>
      </c>
      <c r="H6416" s="5">
        <v>947.06</v>
      </c>
      <c r="I6416" s="5">
        <v>0.05</v>
      </c>
      <c r="J6416" s="5">
        <v>4498.5349999999989</v>
      </c>
      <c r="K6416" s="5">
        <v>519.55675917378289</v>
      </c>
      <c r="L6416">
        <f>YEAR(SalesData[Order Date])</f>
        <v>2024</v>
      </c>
      <c r="M6416">
        <f>MONTH(SalesData[Order Date])</f>
        <v>8</v>
      </c>
      <c r="N6416" t="str">
        <f>TEXT(SalesData[[#This Row],[Order Date]], "mmmm")</f>
        <v>August</v>
      </c>
      <c r="O6416" s="7">
        <f>IF(SalesData[Sales]=0,0,SalesData[Profit]/SalesData[Sales])</f>
        <v>0.11549465752156714</v>
      </c>
      <c r="P6416" s="8">
        <f t="shared" si="100"/>
        <v>1.0558993094418518E-5</v>
      </c>
      <c r="Q6416" t="str">
        <f>IF(SalesData[[#This Row],[Discount]]&gt;0, "Yes", "No")</f>
        <v>Yes</v>
      </c>
      <c r="R6416" t="str">
        <f>TEXT(SalesData[[#This Row],[Order Date]],"mmm-yyyy")</f>
        <v>Aug-2024</v>
      </c>
      <c r="S6416">
        <f>YEAR(SalesData[[#This Row],[Order Date]])*100 + MONTH(SalesData[[#This Row],[Order Date]])</f>
        <v>202408</v>
      </c>
    </row>
    <row r="6417" spans="1:19" x14ac:dyDescent="0.3">
      <c r="A6417" t="s">
        <v>11138</v>
      </c>
      <c r="B6417" s="3">
        <v>45519</v>
      </c>
      <c r="C6417" t="s">
        <v>11139</v>
      </c>
      <c r="D6417" t="s">
        <v>18</v>
      </c>
      <c r="E6417" t="s">
        <v>26</v>
      </c>
      <c r="F6417" t="s">
        <v>44</v>
      </c>
      <c r="G6417">
        <v>9</v>
      </c>
      <c r="H6417" s="5">
        <v>550.75</v>
      </c>
      <c r="I6417" s="5">
        <v>0.26</v>
      </c>
      <c r="J6417" s="5">
        <v>3667.9949999999999</v>
      </c>
      <c r="K6417" s="5">
        <v>988.81395727488268</v>
      </c>
      <c r="L6417">
        <f>YEAR(SalesData[Order Date])</f>
        <v>2024</v>
      </c>
      <c r="M6417">
        <f>MONTH(SalesData[Order Date])</f>
        <v>8</v>
      </c>
      <c r="N6417" t="str">
        <f>TEXT(SalesData[[#This Row],[Order Date]], "mmmm")</f>
        <v>August</v>
      </c>
      <c r="O6417" s="7">
        <f>IF(SalesData[Sales]=0,0,SalesData[Profit]/SalesData[Sales])</f>
        <v>0.26957887272880215</v>
      </c>
      <c r="P6417" s="8">
        <f t="shared" si="100"/>
        <v>5.2453724718817775E-5</v>
      </c>
      <c r="Q6417" t="str">
        <f>IF(SalesData[[#This Row],[Discount]]&gt;0, "Yes", "No")</f>
        <v>Yes</v>
      </c>
      <c r="R6417" t="str">
        <f>TEXT(SalesData[[#This Row],[Order Date]],"mmm-yyyy")</f>
        <v>Aug-2024</v>
      </c>
      <c r="S6417">
        <f>YEAR(SalesData[[#This Row],[Order Date]])*100 + MONTH(SalesData[[#This Row],[Order Date]])</f>
        <v>202408</v>
      </c>
    </row>
    <row r="6418" spans="1:19" x14ac:dyDescent="0.3">
      <c r="A6418" t="s">
        <v>11140</v>
      </c>
      <c r="B6418" s="3">
        <v>45514</v>
      </c>
      <c r="C6418" t="s">
        <v>11141</v>
      </c>
      <c r="D6418" t="s">
        <v>13</v>
      </c>
      <c r="E6418" t="s">
        <v>14</v>
      </c>
      <c r="F6418" t="s">
        <v>20</v>
      </c>
      <c r="G6418">
        <v>3</v>
      </c>
      <c r="H6418" s="5">
        <v>368.13</v>
      </c>
      <c r="I6418" s="5">
        <v>0.04</v>
      </c>
      <c r="J6418" s="5">
        <v>1060.2144000000001</v>
      </c>
      <c r="K6418" s="5">
        <v>290.65730925930342</v>
      </c>
      <c r="L6418">
        <f>YEAR(SalesData[Order Date])</f>
        <v>2024</v>
      </c>
      <c r="M6418">
        <f>MONTH(SalesData[Order Date])</f>
        <v>8</v>
      </c>
      <c r="N6418" t="str">
        <f>TEXT(SalesData[[#This Row],[Order Date]], "mmmm")</f>
        <v>August</v>
      </c>
      <c r="O6418" s="7">
        <f>IF(SalesData[Sales]=0,0,SalesData[Profit]/SalesData[Sales])</f>
        <v>0.27414955810758973</v>
      </c>
      <c r="P6418" s="8">
        <f t="shared" si="100"/>
        <v>3.6219089271000287E-5</v>
      </c>
      <c r="Q6418" t="str">
        <f>IF(SalesData[[#This Row],[Discount]]&gt;0, "Yes", "No")</f>
        <v>Yes</v>
      </c>
      <c r="R6418" t="str">
        <f>TEXT(SalesData[[#This Row],[Order Date]],"mmm-yyyy")</f>
        <v>Aug-2024</v>
      </c>
      <c r="S6418">
        <f>YEAR(SalesData[[#This Row],[Order Date]])*100 + MONTH(SalesData[[#This Row],[Order Date]])</f>
        <v>202408</v>
      </c>
    </row>
    <row r="6419" spans="1:19" x14ac:dyDescent="0.3">
      <c r="A6419" t="s">
        <v>11196</v>
      </c>
      <c r="B6419" s="3">
        <v>45531</v>
      </c>
      <c r="C6419" t="s">
        <v>11197</v>
      </c>
      <c r="D6419" t="s">
        <v>18</v>
      </c>
      <c r="E6419" t="s">
        <v>19</v>
      </c>
      <c r="F6419" t="s">
        <v>20</v>
      </c>
      <c r="G6419">
        <v>2</v>
      </c>
      <c r="H6419" s="5">
        <v>648.82000000000005</v>
      </c>
      <c r="I6419" s="5">
        <v>0.12</v>
      </c>
      <c r="J6419" s="5">
        <v>1141.9232</v>
      </c>
      <c r="K6419" s="5">
        <v>64.315365969158009</v>
      </c>
      <c r="L6419">
        <f>YEAR(SalesData[Order Date])</f>
        <v>2024</v>
      </c>
      <c r="M6419">
        <f>MONTH(SalesData[Order Date])</f>
        <v>8</v>
      </c>
      <c r="N6419" t="str">
        <f>TEXT(SalesData[[#This Row],[Order Date]], "mmmm")</f>
        <v>August</v>
      </c>
      <c r="O6419" s="7">
        <f>IF(SalesData[Sales]=0,0,SalesData[Profit]/SalesData[Sales])</f>
        <v>5.6321971538154242E-2</v>
      </c>
      <c r="P6419" s="8">
        <f t="shared" si="100"/>
        <v>9.2475571036651136E-5</v>
      </c>
      <c r="Q6419" t="str">
        <f>IF(SalesData[[#This Row],[Discount]]&gt;0, "Yes", "No")</f>
        <v>Yes</v>
      </c>
      <c r="R6419" t="str">
        <f>TEXT(SalesData[[#This Row],[Order Date]],"mmm-yyyy")</f>
        <v>Aug-2024</v>
      </c>
      <c r="S6419">
        <f>YEAR(SalesData[[#This Row],[Order Date]])*100 + MONTH(SalesData[[#This Row],[Order Date]])</f>
        <v>202408</v>
      </c>
    </row>
    <row r="6420" spans="1:19" x14ac:dyDescent="0.3">
      <c r="A6420" t="s">
        <v>11368</v>
      </c>
      <c r="B6420" s="3">
        <v>45512</v>
      </c>
      <c r="C6420" t="s">
        <v>7269</v>
      </c>
      <c r="D6420" t="s">
        <v>30</v>
      </c>
      <c r="E6420" t="s">
        <v>26</v>
      </c>
      <c r="F6420" t="s">
        <v>62</v>
      </c>
      <c r="G6420">
        <v>9</v>
      </c>
      <c r="H6420" s="5">
        <v>711.16</v>
      </c>
      <c r="I6420" s="5">
        <v>0.03</v>
      </c>
      <c r="J6420" s="5">
        <v>6208.4267999999993</v>
      </c>
      <c r="K6420" s="5">
        <v>1308.9408271105219</v>
      </c>
      <c r="L6420">
        <f>YEAR(SalesData[Order Date])</f>
        <v>2024</v>
      </c>
      <c r="M6420">
        <f>MONTH(SalesData[Order Date])</f>
        <v>8</v>
      </c>
      <c r="N6420" t="str">
        <f>TEXT(SalesData[[#This Row],[Order Date]], "mmmm")</f>
        <v>August</v>
      </c>
      <c r="O6420" s="7">
        <f>IF(SalesData[Sales]=0,0,SalesData[Profit]/SalesData[Sales])</f>
        <v>0.21083293228334787</v>
      </c>
      <c r="P6420" s="8">
        <f t="shared" si="100"/>
        <v>4.6871777565292389E-6</v>
      </c>
      <c r="Q6420" t="str">
        <f>IF(SalesData[[#This Row],[Discount]]&gt;0, "Yes", "No")</f>
        <v>Yes</v>
      </c>
      <c r="R6420" t="str">
        <f>TEXT(SalesData[[#This Row],[Order Date]],"mmm-yyyy")</f>
        <v>Aug-2024</v>
      </c>
      <c r="S6420">
        <f>YEAR(SalesData[[#This Row],[Order Date]])*100 + MONTH(SalesData[[#This Row],[Order Date]])</f>
        <v>202408</v>
      </c>
    </row>
    <row r="6421" spans="1:19" x14ac:dyDescent="0.3">
      <c r="A6421" t="s">
        <v>11377</v>
      </c>
      <c r="B6421" s="3">
        <v>45515</v>
      </c>
      <c r="C6421" t="s">
        <v>11378</v>
      </c>
      <c r="D6421" t="s">
        <v>23</v>
      </c>
      <c r="E6421" t="s">
        <v>14</v>
      </c>
      <c r="F6421" t="s">
        <v>31</v>
      </c>
      <c r="G6421">
        <v>3</v>
      </c>
      <c r="H6421" s="5">
        <v>109.51</v>
      </c>
      <c r="I6421" s="5">
        <v>0.1</v>
      </c>
      <c r="J6421" s="5">
        <v>295.67700000000002</v>
      </c>
      <c r="K6421" s="5">
        <v>58.826354723374337</v>
      </c>
      <c r="L6421">
        <f>YEAR(SalesData[Order Date])</f>
        <v>2024</v>
      </c>
      <c r="M6421">
        <f>MONTH(SalesData[Order Date])</f>
        <v>8</v>
      </c>
      <c r="N6421" t="str">
        <f>TEXT(SalesData[[#This Row],[Order Date]], "mmmm")</f>
        <v>August</v>
      </c>
      <c r="O6421" s="7">
        <f>IF(SalesData[Sales]=0,0,SalesData[Profit]/SalesData[Sales])</f>
        <v>0.19895478756675133</v>
      </c>
      <c r="P6421" s="8">
        <f t="shared" si="100"/>
        <v>3.0438620521717954E-4</v>
      </c>
      <c r="Q6421" t="str">
        <f>IF(SalesData[[#This Row],[Discount]]&gt;0, "Yes", "No")</f>
        <v>Yes</v>
      </c>
      <c r="R6421" t="str">
        <f>TEXT(SalesData[[#This Row],[Order Date]],"mmm-yyyy")</f>
        <v>Aug-2024</v>
      </c>
      <c r="S6421">
        <f>YEAR(SalesData[[#This Row],[Order Date]])*100 + MONTH(SalesData[[#This Row],[Order Date]])</f>
        <v>202408</v>
      </c>
    </row>
    <row r="6422" spans="1:19" x14ac:dyDescent="0.3">
      <c r="A6422" t="s">
        <v>11416</v>
      </c>
      <c r="B6422" s="3">
        <v>45522</v>
      </c>
      <c r="C6422" t="s">
        <v>11417</v>
      </c>
      <c r="D6422" t="s">
        <v>23</v>
      </c>
      <c r="E6422" t="s">
        <v>26</v>
      </c>
      <c r="F6422" t="s">
        <v>91</v>
      </c>
      <c r="G6422">
        <v>8</v>
      </c>
      <c r="H6422" s="5">
        <v>411.46</v>
      </c>
      <c r="I6422" s="5">
        <v>0.28000000000000003</v>
      </c>
      <c r="J6422" s="5">
        <v>2370.0095999999999</v>
      </c>
      <c r="K6422" s="5">
        <v>703.74252584114038</v>
      </c>
      <c r="L6422">
        <f>YEAR(SalesData[Order Date])</f>
        <v>2024</v>
      </c>
      <c r="M6422">
        <f>MONTH(SalesData[Order Date])</f>
        <v>8</v>
      </c>
      <c r="N6422" t="str">
        <f>TEXT(SalesData[[#This Row],[Order Date]], "mmmm")</f>
        <v>August</v>
      </c>
      <c r="O6422" s="7">
        <f>IF(SalesData[Sales]=0,0,SalesData[Profit]/SalesData[Sales])</f>
        <v>0.29693657183546446</v>
      </c>
      <c r="P6422" s="8">
        <f t="shared" si="100"/>
        <v>8.5062946580469559E-5</v>
      </c>
      <c r="Q6422" t="str">
        <f>IF(SalesData[[#This Row],[Discount]]&gt;0, "Yes", "No")</f>
        <v>Yes</v>
      </c>
      <c r="R6422" t="str">
        <f>TEXT(SalesData[[#This Row],[Order Date]],"mmm-yyyy")</f>
        <v>Aug-2024</v>
      </c>
      <c r="S6422">
        <f>YEAR(SalesData[[#This Row],[Order Date]])*100 + MONTH(SalesData[[#This Row],[Order Date]])</f>
        <v>202408</v>
      </c>
    </row>
    <row r="6423" spans="1:19" x14ac:dyDescent="0.3">
      <c r="A6423" t="s">
        <v>11429</v>
      </c>
      <c r="B6423" s="3">
        <v>45530</v>
      </c>
      <c r="C6423" t="s">
        <v>11430</v>
      </c>
      <c r="D6423" t="s">
        <v>13</v>
      </c>
      <c r="E6423" t="s">
        <v>19</v>
      </c>
      <c r="F6423" t="s">
        <v>39</v>
      </c>
      <c r="G6423">
        <v>6</v>
      </c>
      <c r="H6423" s="5">
        <v>721.13</v>
      </c>
      <c r="I6423" s="5">
        <v>0.13</v>
      </c>
      <c r="J6423" s="5">
        <v>3764.2986000000001</v>
      </c>
      <c r="K6423" s="5">
        <v>467.53630062304632</v>
      </c>
      <c r="L6423">
        <f>YEAR(SalesData[Order Date])</f>
        <v>2024</v>
      </c>
      <c r="M6423">
        <f>MONTH(SalesData[Order Date])</f>
        <v>8</v>
      </c>
      <c r="N6423" t="str">
        <f>TEXT(SalesData[[#This Row],[Order Date]], "mmmm")</f>
        <v>August</v>
      </c>
      <c r="O6423" s="7">
        <f>IF(SalesData[Sales]=0,0,SalesData[Profit]/SalesData[Sales])</f>
        <v>0.12420276665168016</v>
      </c>
      <c r="P6423" s="8">
        <f t="shared" si="100"/>
        <v>3.0045437946925891E-5</v>
      </c>
      <c r="Q6423" t="str">
        <f>IF(SalesData[[#This Row],[Discount]]&gt;0, "Yes", "No")</f>
        <v>Yes</v>
      </c>
      <c r="R6423" t="str">
        <f>TEXT(SalesData[[#This Row],[Order Date]],"mmm-yyyy")</f>
        <v>Aug-2024</v>
      </c>
      <c r="S6423">
        <f>YEAR(SalesData[[#This Row],[Order Date]])*100 + MONTH(SalesData[[#This Row],[Order Date]])</f>
        <v>202408</v>
      </c>
    </row>
    <row r="6424" spans="1:19" x14ac:dyDescent="0.3">
      <c r="A6424" t="s">
        <v>11435</v>
      </c>
      <c r="B6424" s="3">
        <v>45518</v>
      </c>
      <c r="C6424" t="s">
        <v>11436</v>
      </c>
      <c r="D6424" t="s">
        <v>18</v>
      </c>
      <c r="E6424" t="s">
        <v>19</v>
      </c>
      <c r="F6424" t="s">
        <v>34</v>
      </c>
      <c r="G6424">
        <v>5</v>
      </c>
      <c r="H6424" s="5">
        <v>271.58999999999997</v>
      </c>
      <c r="I6424" s="5">
        <v>0.26</v>
      </c>
      <c r="J6424" s="5">
        <v>1004.883</v>
      </c>
      <c r="K6424" s="5">
        <v>244.3246367798433</v>
      </c>
      <c r="L6424">
        <f>YEAR(SalesData[Order Date])</f>
        <v>2024</v>
      </c>
      <c r="M6424">
        <f>MONTH(SalesData[Order Date])</f>
        <v>8</v>
      </c>
      <c r="N6424" t="str">
        <f>TEXT(SalesData[[#This Row],[Order Date]], "mmmm")</f>
        <v>August</v>
      </c>
      <c r="O6424" s="7">
        <f>IF(SalesData[Sales]=0,0,SalesData[Profit]/SalesData[Sales])</f>
        <v>0.24313739687092259</v>
      </c>
      <c r="P6424" s="8">
        <f t="shared" si="100"/>
        <v>1.9146507603372734E-4</v>
      </c>
      <c r="Q6424" t="str">
        <f>IF(SalesData[[#This Row],[Discount]]&gt;0, "Yes", "No")</f>
        <v>Yes</v>
      </c>
      <c r="R6424" t="str">
        <f>TEXT(SalesData[[#This Row],[Order Date]],"mmm-yyyy")</f>
        <v>Aug-2024</v>
      </c>
      <c r="S6424">
        <f>YEAR(SalesData[[#This Row],[Order Date]])*100 + MONTH(SalesData[[#This Row],[Order Date]])</f>
        <v>202408</v>
      </c>
    </row>
    <row r="6425" spans="1:19" x14ac:dyDescent="0.3">
      <c r="A6425" t="s">
        <v>11439</v>
      </c>
      <c r="B6425" s="3">
        <v>45524</v>
      </c>
      <c r="C6425" t="s">
        <v>11440</v>
      </c>
      <c r="D6425" t="s">
        <v>23</v>
      </c>
      <c r="E6425" t="s">
        <v>19</v>
      </c>
      <c r="F6425" t="s">
        <v>53</v>
      </c>
      <c r="G6425">
        <v>4</v>
      </c>
      <c r="H6425" s="5">
        <v>569.84</v>
      </c>
      <c r="I6425" s="5">
        <v>7.0000000000000007E-2</v>
      </c>
      <c r="J6425" s="5">
        <v>2119.8047999999999</v>
      </c>
      <c r="K6425" s="5">
        <v>326.45953549842898</v>
      </c>
      <c r="L6425">
        <f>YEAR(SalesData[Order Date])</f>
        <v>2024</v>
      </c>
      <c r="M6425">
        <f>MONTH(SalesData[Order Date])</f>
        <v>8</v>
      </c>
      <c r="N6425" t="str">
        <f>TEXT(SalesData[[#This Row],[Order Date]], "mmmm")</f>
        <v>August</v>
      </c>
      <c r="O6425" s="7">
        <f>IF(SalesData[Sales]=0,0,SalesData[Profit]/SalesData[Sales])</f>
        <v>0.15400452697268588</v>
      </c>
      <c r="P6425" s="8">
        <f t="shared" si="100"/>
        <v>3.071037484206093E-5</v>
      </c>
      <c r="Q6425" t="str">
        <f>IF(SalesData[[#This Row],[Discount]]&gt;0, "Yes", "No")</f>
        <v>Yes</v>
      </c>
      <c r="R6425" t="str">
        <f>TEXT(SalesData[[#This Row],[Order Date]],"mmm-yyyy")</f>
        <v>Aug-2024</v>
      </c>
      <c r="S6425">
        <f>YEAR(SalesData[[#This Row],[Order Date]])*100 + MONTH(SalesData[[#This Row],[Order Date]])</f>
        <v>202408</v>
      </c>
    </row>
    <row r="6426" spans="1:19" x14ac:dyDescent="0.3">
      <c r="A6426" t="s">
        <v>11483</v>
      </c>
      <c r="B6426" s="3">
        <v>45525</v>
      </c>
      <c r="C6426" t="s">
        <v>11484</v>
      </c>
      <c r="D6426" t="s">
        <v>18</v>
      </c>
      <c r="E6426" t="s">
        <v>14</v>
      </c>
      <c r="F6426" t="s">
        <v>44</v>
      </c>
      <c r="G6426">
        <v>1</v>
      </c>
      <c r="H6426" s="5">
        <v>29.5</v>
      </c>
      <c r="I6426" s="5">
        <v>0.08</v>
      </c>
      <c r="J6426" s="5">
        <v>27.14</v>
      </c>
      <c r="K6426" s="5">
        <v>1.866058958363755</v>
      </c>
      <c r="L6426">
        <f>YEAR(SalesData[Order Date])</f>
        <v>2024</v>
      </c>
      <c r="M6426">
        <f>MONTH(SalesData[Order Date])</f>
        <v>8</v>
      </c>
      <c r="N6426" t="str">
        <f>TEXT(SalesData[[#This Row],[Order Date]], "mmmm")</f>
        <v>August</v>
      </c>
      <c r="O6426" s="7">
        <f>IF(SalesData[Sales]=0,0,SalesData[Profit]/SalesData[Sales])</f>
        <v>6.8756778126888546E-2</v>
      </c>
      <c r="P6426" s="8">
        <f t="shared" si="100"/>
        <v>2.7118644067796612E-3</v>
      </c>
      <c r="Q6426" t="str">
        <f>IF(SalesData[[#This Row],[Discount]]&gt;0, "Yes", "No")</f>
        <v>Yes</v>
      </c>
      <c r="R6426" t="str">
        <f>TEXT(SalesData[[#This Row],[Order Date]],"mmm-yyyy")</f>
        <v>Aug-2024</v>
      </c>
      <c r="S6426">
        <f>YEAR(SalesData[[#This Row],[Order Date]])*100 + MONTH(SalesData[[#This Row],[Order Date]])</f>
        <v>202408</v>
      </c>
    </row>
    <row r="6427" spans="1:19" x14ac:dyDescent="0.3">
      <c r="A6427" t="s">
        <v>11518</v>
      </c>
      <c r="B6427" s="3">
        <v>45524</v>
      </c>
      <c r="C6427" t="s">
        <v>11519</v>
      </c>
      <c r="D6427" t="s">
        <v>23</v>
      </c>
      <c r="E6427" t="s">
        <v>19</v>
      </c>
      <c r="F6427" t="s">
        <v>53</v>
      </c>
      <c r="G6427">
        <v>4</v>
      </c>
      <c r="H6427" s="5">
        <v>281.66000000000003</v>
      </c>
      <c r="I6427" s="5">
        <v>0.1</v>
      </c>
      <c r="J6427" s="5">
        <v>1013.976</v>
      </c>
      <c r="K6427" s="5">
        <v>266.25898964714469</v>
      </c>
      <c r="L6427">
        <f>YEAR(SalesData[Order Date])</f>
        <v>2024</v>
      </c>
      <c r="M6427">
        <f>MONTH(SalesData[Order Date])</f>
        <v>8</v>
      </c>
      <c r="N6427" t="str">
        <f>TEXT(SalesData[[#This Row],[Order Date]], "mmmm")</f>
        <v>August</v>
      </c>
      <c r="O6427" s="7">
        <f>IF(SalesData[Sales]=0,0,SalesData[Profit]/SalesData[Sales])</f>
        <v>0.26258904515209897</v>
      </c>
      <c r="P6427" s="8">
        <f t="shared" si="100"/>
        <v>8.8759497266207481E-5</v>
      </c>
      <c r="Q6427" t="str">
        <f>IF(SalesData[[#This Row],[Discount]]&gt;0, "Yes", "No")</f>
        <v>Yes</v>
      </c>
      <c r="R6427" t="str">
        <f>TEXT(SalesData[[#This Row],[Order Date]],"mmm-yyyy")</f>
        <v>Aug-2024</v>
      </c>
      <c r="S6427">
        <f>YEAR(SalesData[[#This Row],[Order Date]])*100 + MONTH(SalesData[[#This Row],[Order Date]])</f>
        <v>202408</v>
      </c>
    </row>
    <row r="6428" spans="1:19" x14ac:dyDescent="0.3">
      <c r="A6428" t="s">
        <v>11530</v>
      </c>
      <c r="B6428" s="3">
        <v>45523</v>
      </c>
      <c r="C6428" t="s">
        <v>1477</v>
      </c>
      <c r="D6428" t="s">
        <v>23</v>
      </c>
      <c r="E6428" t="s">
        <v>19</v>
      </c>
      <c r="F6428" t="s">
        <v>53</v>
      </c>
      <c r="G6428">
        <v>4</v>
      </c>
      <c r="H6428" s="5">
        <v>85.96</v>
      </c>
      <c r="I6428" s="5">
        <v>0.16</v>
      </c>
      <c r="J6428" s="5">
        <v>288.82560000000001</v>
      </c>
      <c r="K6428" s="5">
        <v>66.445682054422491</v>
      </c>
      <c r="L6428">
        <f>YEAR(SalesData[Order Date])</f>
        <v>2024</v>
      </c>
      <c r="M6428">
        <f>MONTH(SalesData[Order Date])</f>
        <v>8</v>
      </c>
      <c r="N6428" t="str">
        <f>TEXT(SalesData[[#This Row],[Order Date]], "mmmm")</f>
        <v>August</v>
      </c>
      <c r="O6428" s="7">
        <f>IF(SalesData[Sales]=0,0,SalesData[Profit]/SalesData[Sales])</f>
        <v>0.23005468370678531</v>
      </c>
      <c r="P6428" s="8">
        <f t="shared" si="100"/>
        <v>4.6533271288971617E-4</v>
      </c>
      <c r="Q6428" t="str">
        <f>IF(SalesData[[#This Row],[Discount]]&gt;0, "Yes", "No")</f>
        <v>Yes</v>
      </c>
      <c r="R6428" t="str">
        <f>TEXT(SalesData[[#This Row],[Order Date]],"mmm-yyyy")</f>
        <v>Aug-2024</v>
      </c>
      <c r="S6428">
        <f>YEAR(SalesData[[#This Row],[Order Date]])*100 + MONTH(SalesData[[#This Row],[Order Date]])</f>
        <v>202408</v>
      </c>
    </row>
    <row r="6429" spans="1:19" x14ac:dyDescent="0.3">
      <c r="A6429" t="s">
        <v>11624</v>
      </c>
      <c r="B6429" s="3">
        <v>45513</v>
      </c>
      <c r="C6429" t="s">
        <v>11625</v>
      </c>
      <c r="D6429" t="s">
        <v>13</v>
      </c>
      <c r="E6429" t="s">
        <v>14</v>
      </c>
      <c r="F6429" t="s">
        <v>15</v>
      </c>
      <c r="G6429">
        <v>6</v>
      </c>
      <c r="H6429" s="5">
        <v>212.15</v>
      </c>
      <c r="I6429" s="5">
        <v>0.19</v>
      </c>
      <c r="J6429" s="5">
        <v>1031.049</v>
      </c>
      <c r="K6429" s="5">
        <v>90.56678647418228</v>
      </c>
      <c r="L6429">
        <f>YEAR(SalesData[Order Date])</f>
        <v>2024</v>
      </c>
      <c r="M6429">
        <f>MONTH(SalesData[Order Date])</f>
        <v>8</v>
      </c>
      <c r="N6429" t="str">
        <f>TEXT(SalesData[[#This Row],[Order Date]], "mmmm")</f>
        <v>August</v>
      </c>
      <c r="O6429" s="7">
        <f>IF(SalesData[Sales]=0,0,SalesData[Profit]/SalesData[Sales])</f>
        <v>8.7839459108327814E-2</v>
      </c>
      <c r="P6429" s="8">
        <f t="shared" si="100"/>
        <v>1.4926545683085867E-4</v>
      </c>
      <c r="Q6429" t="str">
        <f>IF(SalesData[[#This Row],[Discount]]&gt;0, "Yes", "No")</f>
        <v>Yes</v>
      </c>
      <c r="R6429" t="str">
        <f>TEXT(SalesData[[#This Row],[Order Date]],"mmm-yyyy")</f>
        <v>Aug-2024</v>
      </c>
      <c r="S6429">
        <f>YEAR(SalesData[[#This Row],[Order Date]])*100 + MONTH(SalesData[[#This Row],[Order Date]])</f>
        <v>202408</v>
      </c>
    </row>
    <row r="6430" spans="1:19" x14ac:dyDescent="0.3">
      <c r="A6430" t="s">
        <v>11650</v>
      </c>
      <c r="B6430" s="3">
        <v>45506</v>
      </c>
      <c r="C6430" t="s">
        <v>11651</v>
      </c>
      <c r="D6430" t="s">
        <v>30</v>
      </c>
      <c r="E6430" t="s">
        <v>26</v>
      </c>
      <c r="F6430" t="s">
        <v>44</v>
      </c>
      <c r="G6430">
        <v>1</v>
      </c>
      <c r="H6430" s="5">
        <v>950.91</v>
      </c>
      <c r="I6430" s="5">
        <v>0.13</v>
      </c>
      <c r="J6430" s="5">
        <v>827.29169999999999</v>
      </c>
      <c r="K6430" s="5">
        <v>178.61987767869769</v>
      </c>
      <c r="L6430">
        <f>YEAR(SalesData[Order Date])</f>
        <v>2024</v>
      </c>
      <c r="M6430">
        <f>MONTH(SalesData[Order Date])</f>
        <v>8</v>
      </c>
      <c r="N6430" t="str">
        <f>TEXT(SalesData[[#This Row],[Order Date]], "mmmm")</f>
        <v>August</v>
      </c>
      <c r="O6430" s="7">
        <f>IF(SalesData[Sales]=0,0,SalesData[Profit]/SalesData[Sales])</f>
        <v>0.21590918617785926</v>
      </c>
      <c r="P6430" s="8">
        <f t="shared" si="100"/>
        <v>1.3671115037174918E-4</v>
      </c>
      <c r="Q6430" t="str">
        <f>IF(SalesData[[#This Row],[Discount]]&gt;0, "Yes", "No")</f>
        <v>Yes</v>
      </c>
      <c r="R6430" t="str">
        <f>TEXT(SalesData[[#This Row],[Order Date]],"mmm-yyyy")</f>
        <v>Aug-2024</v>
      </c>
      <c r="S6430">
        <f>YEAR(SalesData[[#This Row],[Order Date]])*100 + MONTH(SalesData[[#This Row],[Order Date]])</f>
        <v>202408</v>
      </c>
    </row>
    <row r="6431" spans="1:19" x14ac:dyDescent="0.3">
      <c r="A6431" t="s">
        <v>11652</v>
      </c>
      <c r="B6431" s="3">
        <v>45518</v>
      </c>
      <c r="C6431" t="s">
        <v>11653</v>
      </c>
      <c r="D6431" t="s">
        <v>13</v>
      </c>
      <c r="E6431" t="s">
        <v>26</v>
      </c>
      <c r="F6431" t="s">
        <v>27</v>
      </c>
      <c r="G6431">
        <v>9</v>
      </c>
      <c r="H6431" s="5">
        <v>950.1</v>
      </c>
      <c r="I6431" s="5">
        <v>0.17</v>
      </c>
      <c r="J6431" s="5">
        <v>7097.2469999999994</v>
      </c>
      <c r="K6431" s="5">
        <v>1025.2710871024169</v>
      </c>
      <c r="L6431">
        <f>YEAR(SalesData[Order Date])</f>
        <v>2024</v>
      </c>
      <c r="M6431">
        <f>MONTH(SalesData[Order Date])</f>
        <v>8</v>
      </c>
      <c r="N6431" t="str">
        <f>TEXT(SalesData[[#This Row],[Order Date]], "mmmm")</f>
        <v>August</v>
      </c>
      <c r="O6431" s="7">
        <f>IF(SalesData[Sales]=0,0,SalesData[Profit]/SalesData[Sales])</f>
        <v>0.14446039247364745</v>
      </c>
      <c r="P6431" s="8">
        <f t="shared" si="100"/>
        <v>1.9880948204282591E-5</v>
      </c>
      <c r="Q6431" t="str">
        <f>IF(SalesData[[#This Row],[Discount]]&gt;0, "Yes", "No")</f>
        <v>Yes</v>
      </c>
      <c r="R6431" t="str">
        <f>TEXT(SalesData[[#This Row],[Order Date]],"mmm-yyyy")</f>
        <v>Aug-2024</v>
      </c>
      <c r="S6431">
        <f>YEAR(SalesData[[#This Row],[Order Date]])*100 + MONTH(SalesData[[#This Row],[Order Date]])</f>
        <v>202408</v>
      </c>
    </row>
    <row r="6432" spans="1:19" x14ac:dyDescent="0.3">
      <c r="A6432" t="s">
        <v>11662</v>
      </c>
      <c r="B6432" s="3">
        <v>45519</v>
      </c>
      <c r="C6432" t="s">
        <v>11663</v>
      </c>
      <c r="D6432" t="s">
        <v>23</v>
      </c>
      <c r="E6432" t="s">
        <v>26</v>
      </c>
      <c r="F6432" t="s">
        <v>31</v>
      </c>
      <c r="G6432">
        <v>9</v>
      </c>
      <c r="H6432" s="5">
        <v>358.43</v>
      </c>
      <c r="I6432" s="5">
        <v>0.27</v>
      </c>
      <c r="J6432" s="5">
        <v>2354.8851</v>
      </c>
      <c r="K6432" s="5">
        <v>288.86392232249563</v>
      </c>
      <c r="L6432">
        <f>YEAR(SalesData[Order Date])</f>
        <v>2024</v>
      </c>
      <c r="M6432">
        <f>MONTH(SalesData[Order Date])</f>
        <v>8</v>
      </c>
      <c r="N6432" t="str">
        <f>TEXT(SalesData[[#This Row],[Order Date]], "mmmm")</f>
        <v>August</v>
      </c>
      <c r="O6432" s="7">
        <f>IF(SalesData[Sales]=0,0,SalesData[Profit]/SalesData[Sales])</f>
        <v>0.12266582446952322</v>
      </c>
      <c r="P6432" s="8">
        <f t="shared" si="100"/>
        <v>8.3698351142482506E-5</v>
      </c>
      <c r="Q6432" t="str">
        <f>IF(SalesData[[#This Row],[Discount]]&gt;0, "Yes", "No")</f>
        <v>Yes</v>
      </c>
      <c r="R6432" t="str">
        <f>TEXT(SalesData[[#This Row],[Order Date]],"mmm-yyyy")</f>
        <v>Aug-2024</v>
      </c>
      <c r="S6432">
        <f>YEAR(SalesData[[#This Row],[Order Date]])*100 + MONTH(SalesData[[#This Row],[Order Date]])</f>
        <v>202408</v>
      </c>
    </row>
    <row r="6433" spans="1:19" x14ac:dyDescent="0.3">
      <c r="A6433" t="s">
        <v>11700</v>
      </c>
      <c r="B6433" s="3">
        <v>45513</v>
      </c>
      <c r="C6433" t="s">
        <v>11701</v>
      </c>
      <c r="D6433" t="s">
        <v>23</v>
      </c>
      <c r="E6433" t="s">
        <v>14</v>
      </c>
      <c r="F6433" t="s">
        <v>91</v>
      </c>
      <c r="G6433">
        <v>1</v>
      </c>
      <c r="H6433" s="5">
        <v>978.46</v>
      </c>
      <c r="I6433" s="5">
        <v>0.22</v>
      </c>
      <c r="J6433" s="5">
        <v>763.19880000000001</v>
      </c>
      <c r="K6433" s="5">
        <v>151.57936227308289</v>
      </c>
      <c r="L6433">
        <f>YEAR(SalesData[Order Date])</f>
        <v>2024</v>
      </c>
      <c r="M6433">
        <f>MONTH(SalesData[Order Date])</f>
        <v>8</v>
      </c>
      <c r="N6433" t="str">
        <f>TEXT(SalesData[[#This Row],[Order Date]], "mmmm")</f>
        <v>August</v>
      </c>
      <c r="O6433" s="7">
        <f>IF(SalesData[Sales]=0,0,SalesData[Profit]/SalesData[Sales])</f>
        <v>0.19861058779584415</v>
      </c>
      <c r="P6433" s="8">
        <f t="shared" si="100"/>
        <v>2.2484312082251702E-4</v>
      </c>
      <c r="Q6433" t="str">
        <f>IF(SalesData[[#This Row],[Discount]]&gt;0, "Yes", "No")</f>
        <v>Yes</v>
      </c>
      <c r="R6433" t="str">
        <f>TEXT(SalesData[[#This Row],[Order Date]],"mmm-yyyy")</f>
        <v>Aug-2024</v>
      </c>
      <c r="S6433">
        <f>YEAR(SalesData[[#This Row],[Order Date]])*100 + MONTH(SalesData[[#This Row],[Order Date]])</f>
        <v>202408</v>
      </c>
    </row>
    <row r="6434" spans="1:19" x14ac:dyDescent="0.3">
      <c r="A6434" t="s">
        <v>11720</v>
      </c>
      <c r="B6434" s="3">
        <v>45533</v>
      </c>
      <c r="C6434" t="s">
        <v>11721</v>
      </c>
      <c r="D6434" t="s">
        <v>13</v>
      </c>
      <c r="E6434" t="s">
        <v>14</v>
      </c>
      <c r="F6434" t="s">
        <v>27</v>
      </c>
      <c r="G6434">
        <v>1</v>
      </c>
      <c r="H6434" s="5">
        <v>990.44</v>
      </c>
      <c r="I6434" s="5">
        <v>0.27</v>
      </c>
      <c r="J6434" s="5">
        <v>723.02120000000002</v>
      </c>
      <c r="K6434" s="5">
        <v>68.642761014164321</v>
      </c>
      <c r="L6434">
        <f>YEAR(SalesData[Order Date])</f>
        <v>2024</v>
      </c>
      <c r="M6434">
        <f>MONTH(SalesData[Order Date])</f>
        <v>8</v>
      </c>
      <c r="N6434" t="str">
        <f>TEXT(SalesData[[#This Row],[Order Date]], "mmmm")</f>
        <v>August</v>
      </c>
      <c r="O6434" s="7">
        <f>IF(SalesData[Sales]=0,0,SalesData[Profit]/SalesData[Sales])</f>
        <v>9.4938794345399993E-2</v>
      </c>
      <c r="P6434" s="8">
        <f t="shared" si="100"/>
        <v>2.7260611445418197E-4</v>
      </c>
      <c r="Q6434" t="str">
        <f>IF(SalesData[[#This Row],[Discount]]&gt;0, "Yes", "No")</f>
        <v>Yes</v>
      </c>
      <c r="R6434" t="str">
        <f>TEXT(SalesData[[#This Row],[Order Date]],"mmm-yyyy")</f>
        <v>Aug-2024</v>
      </c>
      <c r="S6434">
        <f>YEAR(SalesData[[#This Row],[Order Date]])*100 + MONTH(SalesData[[#This Row],[Order Date]])</f>
        <v>202408</v>
      </c>
    </row>
    <row r="6435" spans="1:19" x14ac:dyDescent="0.3">
      <c r="A6435" t="s">
        <v>11727</v>
      </c>
      <c r="B6435" s="3">
        <v>45528</v>
      </c>
      <c r="C6435" t="s">
        <v>11728</v>
      </c>
      <c r="D6435" t="s">
        <v>23</v>
      </c>
      <c r="E6435" t="s">
        <v>19</v>
      </c>
      <c r="F6435" t="s">
        <v>44</v>
      </c>
      <c r="G6435">
        <v>2</v>
      </c>
      <c r="H6435" s="5">
        <v>56.52</v>
      </c>
      <c r="I6435" s="5">
        <v>0.2</v>
      </c>
      <c r="J6435" s="5">
        <v>90.432000000000016</v>
      </c>
      <c r="K6435" s="5">
        <v>23.299737709598581</v>
      </c>
      <c r="L6435">
        <f>YEAR(SalesData[Order Date])</f>
        <v>2024</v>
      </c>
      <c r="M6435">
        <f>MONTH(SalesData[Order Date])</f>
        <v>8</v>
      </c>
      <c r="N6435" t="str">
        <f>TEXT(SalesData[[#This Row],[Order Date]], "mmmm")</f>
        <v>August</v>
      </c>
      <c r="O6435" s="7">
        <f>IF(SalesData[Sales]=0,0,SalesData[Profit]/SalesData[Sales])</f>
        <v>0.25764925811215694</v>
      </c>
      <c r="P6435" s="8">
        <f t="shared" si="100"/>
        <v>1.7692852087756545E-3</v>
      </c>
      <c r="Q6435" t="str">
        <f>IF(SalesData[[#This Row],[Discount]]&gt;0, "Yes", "No")</f>
        <v>Yes</v>
      </c>
      <c r="R6435" t="str">
        <f>TEXT(SalesData[[#This Row],[Order Date]],"mmm-yyyy")</f>
        <v>Aug-2024</v>
      </c>
      <c r="S6435">
        <f>YEAR(SalesData[[#This Row],[Order Date]])*100 + MONTH(SalesData[[#This Row],[Order Date]])</f>
        <v>202408</v>
      </c>
    </row>
    <row r="6436" spans="1:19" x14ac:dyDescent="0.3">
      <c r="A6436" t="s">
        <v>11729</v>
      </c>
      <c r="B6436" s="3">
        <v>45506</v>
      </c>
      <c r="C6436" t="s">
        <v>11730</v>
      </c>
      <c r="D6436" t="s">
        <v>18</v>
      </c>
      <c r="E6436" t="s">
        <v>14</v>
      </c>
      <c r="F6436" t="s">
        <v>27</v>
      </c>
      <c r="G6436">
        <v>1</v>
      </c>
      <c r="H6436" s="5">
        <v>800.21</v>
      </c>
      <c r="I6436" s="5">
        <v>0.13</v>
      </c>
      <c r="J6436" s="5">
        <v>696.18270000000007</v>
      </c>
      <c r="K6436" s="5">
        <v>147.08281215796899</v>
      </c>
      <c r="L6436">
        <f>YEAR(SalesData[Order Date])</f>
        <v>2024</v>
      </c>
      <c r="M6436">
        <f>MONTH(SalesData[Order Date])</f>
        <v>8</v>
      </c>
      <c r="N6436" t="str">
        <f>TEXT(SalesData[[#This Row],[Order Date]], "mmmm")</f>
        <v>August</v>
      </c>
      <c r="O6436" s="7">
        <f>IF(SalesData[Sales]=0,0,SalesData[Profit]/SalesData[Sales])</f>
        <v>0.21127042105178565</v>
      </c>
      <c r="P6436" s="8">
        <f t="shared" si="100"/>
        <v>1.6245735494432712E-4</v>
      </c>
      <c r="Q6436" t="str">
        <f>IF(SalesData[[#This Row],[Discount]]&gt;0, "Yes", "No")</f>
        <v>Yes</v>
      </c>
      <c r="R6436" t="str">
        <f>TEXT(SalesData[[#This Row],[Order Date]],"mmm-yyyy")</f>
        <v>Aug-2024</v>
      </c>
      <c r="S6436">
        <f>YEAR(SalesData[[#This Row],[Order Date]])*100 + MONTH(SalesData[[#This Row],[Order Date]])</f>
        <v>202408</v>
      </c>
    </row>
    <row r="6437" spans="1:19" x14ac:dyDescent="0.3">
      <c r="A6437" t="s">
        <v>11743</v>
      </c>
      <c r="B6437" s="3">
        <v>45520</v>
      </c>
      <c r="C6437" t="s">
        <v>11744</v>
      </c>
      <c r="D6437" t="s">
        <v>18</v>
      </c>
      <c r="E6437" t="s">
        <v>14</v>
      </c>
      <c r="F6437" t="s">
        <v>15</v>
      </c>
      <c r="G6437">
        <v>9</v>
      </c>
      <c r="H6437" s="5">
        <v>570.96</v>
      </c>
      <c r="I6437" s="5">
        <v>0.13</v>
      </c>
      <c r="J6437" s="5">
        <v>4470.6168000000007</v>
      </c>
      <c r="K6437" s="5">
        <v>1218.932449464372</v>
      </c>
      <c r="L6437">
        <f>YEAR(SalesData[Order Date])</f>
        <v>2024</v>
      </c>
      <c r="M6437">
        <f>MONTH(SalesData[Order Date])</f>
        <v>8</v>
      </c>
      <c r="N6437" t="str">
        <f>TEXT(SalesData[[#This Row],[Order Date]], "mmmm")</f>
        <v>August</v>
      </c>
      <c r="O6437" s="7">
        <f>IF(SalesData[Sales]=0,0,SalesData[Profit]/SalesData[Sales])</f>
        <v>0.27265420052650718</v>
      </c>
      <c r="P6437" s="8">
        <f t="shared" si="100"/>
        <v>2.5298522566282127E-5</v>
      </c>
      <c r="Q6437" t="str">
        <f>IF(SalesData[[#This Row],[Discount]]&gt;0, "Yes", "No")</f>
        <v>Yes</v>
      </c>
      <c r="R6437" t="str">
        <f>TEXT(SalesData[[#This Row],[Order Date]],"mmm-yyyy")</f>
        <v>Aug-2024</v>
      </c>
      <c r="S6437">
        <f>YEAR(SalesData[[#This Row],[Order Date]])*100 + MONTH(SalesData[[#This Row],[Order Date]])</f>
        <v>202408</v>
      </c>
    </row>
    <row r="6438" spans="1:19" x14ac:dyDescent="0.3">
      <c r="A6438" t="s">
        <v>11904</v>
      </c>
      <c r="B6438" s="3">
        <v>45531</v>
      </c>
      <c r="C6438" t="s">
        <v>11905</v>
      </c>
      <c r="D6438" t="s">
        <v>30</v>
      </c>
      <c r="E6438" t="s">
        <v>26</v>
      </c>
      <c r="F6438" t="s">
        <v>39</v>
      </c>
      <c r="G6438">
        <v>9</v>
      </c>
      <c r="H6438" s="5">
        <v>508.82</v>
      </c>
      <c r="I6438" s="5">
        <v>0.16</v>
      </c>
      <c r="J6438" s="5">
        <v>3846.6792</v>
      </c>
      <c r="K6438" s="5">
        <v>724.96975863744592</v>
      </c>
      <c r="L6438">
        <f>YEAR(SalesData[Order Date])</f>
        <v>2024</v>
      </c>
      <c r="M6438">
        <f>MONTH(SalesData[Order Date])</f>
        <v>8</v>
      </c>
      <c r="N6438" t="str">
        <f>TEXT(SalesData[[#This Row],[Order Date]], "mmmm")</f>
        <v>August</v>
      </c>
      <c r="O6438" s="7">
        <f>IF(SalesData[Sales]=0,0,SalesData[Profit]/SalesData[Sales])</f>
        <v>0.18846639424401335</v>
      </c>
      <c r="P6438" s="8">
        <f t="shared" si="100"/>
        <v>3.4939227581026255E-5</v>
      </c>
      <c r="Q6438" t="str">
        <f>IF(SalesData[[#This Row],[Discount]]&gt;0, "Yes", "No")</f>
        <v>Yes</v>
      </c>
      <c r="R6438" t="str">
        <f>TEXT(SalesData[[#This Row],[Order Date]],"mmm-yyyy")</f>
        <v>Aug-2024</v>
      </c>
      <c r="S6438">
        <f>YEAR(SalesData[[#This Row],[Order Date]])*100 + MONTH(SalesData[[#This Row],[Order Date]])</f>
        <v>202408</v>
      </c>
    </row>
    <row r="6439" spans="1:19" x14ac:dyDescent="0.3">
      <c r="A6439" t="s">
        <v>11960</v>
      </c>
      <c r="B6439" s="3">
        <v>45508</v>
      </c>
      <c r="C6439" t="s">
        <v>11961</v>
      </c>
      <c r="D6439" t="s">
        <v>30</v>
      </c>
      <c r="E6439" t="s">
        <v>26</v>
      </c>
      <c r="F6439" t="s">
        <v>34</v>
      </c>
      <c r="G6439">
        <v>3</v>
      </c>
      <c r="H6439" s="5">
        <v>111.34</v>
      </c>
      <c r="I6439" s="5">
        <v>0.24</v>
      </c>
      <c r="J6439" s="5">
        <v>253.8552</v>
      </c>
      <c r="K6439" s="5">
        <v>21.814674397225119</v>
      </c>
      <c r="L6439">
        <f>YEAR(SalesData[Order Date])</f>
        <v>2024</v>
      </c>
      <c r="M6439">
        <f>MONTH(SalesData[Order Date])</f>
        <v>8</v>
      </c>
      <c r="N6439" t="str">
        <f>TEXT(SalesData[[#This Row],[Order Date]], "mmmm")</f>
        <v>August</v>
      </c>
      <c r="O6439" s="7">
        <f>IF(SalesData[Sales]=0,0,SalesData[Profit]/SalesData[Sales])</f>
        <v>8.5933533751623437E-2</v>
      </c>
      <c r="P6439" s="8">
        <f t="shared" si="100"/>
        <v>7.1851984911083171E-4</v>
      </c>
      <c r="Q6439" t="str">
        <f>IF(SalesData[[#This Row],[Discount]]&gt;0, "Yes", "No")</f>
        <v>Yes</v>
      </c>
      <c r="R6439" t="str">
        <f>TEXT(SalesData[[#This Row],[Order Date]],"mmm-yyyy")</f>
        <v>Aug-2024</v>
      </c>
      <c r="S6439">
        <f>YEAR(SalesData[[#This Row],[Order Date]])*100 + MONTH(SalesData[[#This Row],[Order Date]])</f>
        <v>202408</v>
      </c>
    </row>
    <row r="6440" spans="1:19" x14ac:dyDescent="0.3">
      <c r="A6440" t="s">
        <v>12049</v>
      </c>
      <c r="B6440" s="3">
        <v>45526</v>
      </c>
      <c r="C6440" t="s">
        <v>12050</v>
      </c>
      <c r="D6440" t="s">
        <v>23</v>
      </c>
      <c r="E6440" t="s">
        <v>26</v>
      </c>
      <c r="F6440" t="s">
        <v>27</v>
      </c>
      <c r="G6440">
        <v>5</v>
      </c>
      <c r="H6440" s="5">
        <v>166.47</v>
      </c>
      <c r="I6440" s="5">
        <v>0.26</v>
      </c>
      <c r="J6440" s="5">
        <v>615.93899999999996</v>
      </c>
      <c r="K6440" s="5">
        <v>120.1994815294445</v>
      </c>
      <c r="L6440">
        <f>YEAR(SalesData[Order Date])</f>
        <v>2024</v>
      </c>
      <c r="M6440">
        <f>MONTH(SalesData[Order Date])</f>
        <v>8</v>
      </c>
      <c r="N6440" t="str">
        <f>TEXT(SalesData[[#This Row],[Order Date]], "mmmm")</f>
        <v>August</v>
      </c>
      <c r="O6440" s="7">
        <f>IF(SalesData[Sales]=0,0,SalesData[Profit]/SalesData[Sales])</f>
        <v>0.19514835321264687</v>
      </c>
      <c r="P6440" s="8">
        <f t="shared" si="100"/>
        <v>3.1236859494203161E-4</v>
      </c>
      <c r="Q6440" t="str">
        <f>IF(SalesData[[#This Row],[Discount]]&gt;0, "Yes", "No")</f>
        <v>Yes</v>
      </c>
      <c r="R6440" t="str">
        <f>TEXT(SalesData[[#This Row],[Order Date]],"mmm-yyyy")</f>
        <v>Aug-2024</v>
      </c>
      <c r="S6440">
        <f>YEAR(SalesData[[#This Row],[Order Date]])*100 + MONTH(SalesData[[#This Row],[Order Date]])</f>
        <v>202408</v>
      </c>
    </row>
    <row r="6441" spans="1:19" x14ac:dyDescent="0.3">
      <c r="A6441" t="s">
        <v>12075</v>
      </c>
      <c r="B6441" s="3">
        <v>45528</v>
      </c>
      <c r="C6441" t="s">
        <v>5156</v>
      </c>
      <c r="D6441" t="s">
        <v>30</v>
      </c>
      <c r="E6441" t="s">
        <v>19</v>
      </c>
      <c r="F6441" t="s">
        <v>31</v>
      </c>
      <c r="G6441">
        <v>2</v>
      </c>
      <c r="H6441" s="5">
        <v>977.06</v>
      </c>
      <c r="I6441" s="5">
        <v>0.14000000000000001</v>
      </c>
      <c r="J6441" s="5">
        <v>1680.5432000000001</v>
      </c>
      <c r="K6441" s="5">
        <v>112.96009684535071</v>
      </c>
      <c r="L6441">
        <f>YEAR(SalesData[Order Date])</f>
        <v>2024</v>
      </c>
      <c r="M6441">
        <f>MONTH(SalesData[Order Date])</f>
        <v>8</v>
      </c>
      <c r="N6441" t="str">
        <f>TEXT(SalesData[[#This Row],[Order Date]], "mmmm")</f>
        <v>August</v>
      </c>
      <c r="O6441" s="7">
        <f>IF(SalesData[Sales]=0,0,SalesData[Profit]/SalesData[Sales])</f>
        <v>6.7216419575141365E-2</v>
      </c>
      <c r="P6441" s="8">
        <f t="shared" si="100"/>
        <v>7.1643501934374562E-5</v>
      </c>
      <c r="Q6441" t="str">
        <f>IF(SalesData[[#This Row],[Discount]]&gt;0, "Yes", "No")</f>
        <v>Yes</v>
      </c>
      <c r="R6441" t="str">
        <f>TEXT(SalesData[[#This Row],[Order Date]],"mmm-yyyy")</f>
        <v>Aug-2024</v>
      </c>
      <c r="S6441">
        <f>YEAR(SalesData[[#This Row],[Order Date]])*100 + MONTH(SalesData[[#This Row],[Order Date]])</f>
        <v>202408</v>
      </c>
    </row>
    <row r="6442" spans="1:19" x14ac:dyDescent="0.3">
      <c r="A6442" t="s">
        <v>12085</v>
      </c>
      <c r="B6442" s="3">
        <v>45516</v>
      </c>
      <c r="C6442" t="s">
        <v>12086</v>
      </c>
      <c r="D6442" t="s">
        <v>23</v>
      </c>
      <c r="E6442" t="s">
        <v>14</v>
      </c>
      <c r="F6442" t="s">
        <v>27</v>
      </c>
      <c r="G6442">
        <v>3</v>
      </c>
      <c r="H6442" s="5">
        <v>325.81</v>
      </c>
      <c r="I6442" s="5">
        <v>0.25</v>
      </c>
      <c r="J6442" s="5">
        <v>733.07249999999999</v>
      </c>
      <c r="K6442" s="5">
        <v>149.2877477613502</v>
      </c>
      <c r="L6442">
        <f>YEAR(SalesData[Order Date])</f>
        <v>2024</v>
      </c>
      <c r="M6442">
        <f>MONTH(SalesData[Order Date])</f>
        <v>8</v>
      </c>
      <c r="N6442" t="str">
        <f>TEXT(SalesData[[#This Row],[Order Date]], "mmmm")</f>
        <v>August</v>
      </c>
      <c r="O6442" s="7">
        <f>IF(SalesData[Sales]=0,0,SalesData[Profit]/SalesData[Sales])</f>
        <v>0.20364663489811746</v>
      </c>
      <c r="P6442" s="8">
        <f t="shared" si="100"/>
        <v>2.557727919134874E-4</v>
      </c>
      <c r="Q6442" t="str">
        <f>IF(SalesData[[#This Row],[Discount]]&gt;0, "Yes", "No")</f>
        <v>Yes</v>
      </c>
      <c r="R6442" t="str">
        <f>TEXT(SalesData[[#This Row],[Order Date]],"mmm-yyyy")</f>
        <v>Aug-2024</v>
      </c>
      <c r="S6442">
        <f>YEAR(SalesData[[#This Row],[Order Date]])*100 + MONTH(SalesData[[#This Row],[Order Date]])</f>
        <v>202408</v>
      </c>
    </row>
    <row r="6443" spans="1:19" x14ac:dyDescent="0.3">
      <c r="A6443" t="s">
        <v>12089</v>
      </c>
      <c r="B6443" s="3">
        <v>45534</v>
      </c>
      <c r="C6443" t="s">
        <v>12090</v>
      </c>
      <c r="D6443" t="s">
        <v>30</v>
      </c>
      <c r="E6443" t="s">
        <v>14</v>
      </c>
      <c r="F6443" t="s">
        <v>91</v>
      </c>
      <c r="G6443">
        <v>9</v>
      </c>
      <c r="H6443" s="5">
        <v>718.63</v>
      </c>
      <c r="I6443" s="5">
        <v>0.28999999999999998</v>
      </c>
      <c r="J6443" s="5">
        <v>4592.0456999999997</v>
      </c>
      <c r="K6443" s="5">
        <v>1112.991164847582</v>
      </c>
      <c r="L6443">
        <f>YEAR(SalesData[Order Date])</f>
        <v>2024</v>
      </c>
      <c r="M6443">
        <f>MONTH(SalesData[Order Date])</f>
        <v>8</v>
      </c>
      <c r="N6443" t="str">
        <f>TEXT(SalesData[[#This Row],[Order Date]], "mmmm")</f>
        <v>August</v>
      </c>
      <c r="O6443" s="7">
        <f>IF(SalesData[Sales]=0,0,SalesData[Profit]/SalesData[Sales])</f>
        <v>0.24237371262389268</v>
      </c>
      <c r="P6443" s="8">
        <f t="shared" si="100"/>
        <v>4.4838403938358016E-5</v>
      </c>
      <c r="Q6443" t="str">
        <f>IF(SalesData[[#This Row],[Discount]]&gt;0, "Yes", "No")</f>
        <v>Yes</v>
      </c>
      <c r="R6443" t="str">
        <f>TEXT(SalesData[[#This Row],[Order Date]],"mmm-yyyy")</f>
        <v>Aug-2024</v>
      </c>
      <c r="S6443">
        <f>YEAR(SalesData[[#This Row],[Order Date]])*100 + MONTH(SalesData[[#This Row],[Order Date]])</f>
        <v>202408</v>
      </c>
    </row>
    <row r="6444" spans="1:19" x14ac:dyDescent="0.3">
      <c r="A6444" t="s">
        <v>12113</v>
      </c>
      <c r="B6444" s="3">
        <v>45512</v>
      </c>
      <c r="C6444" t="s">
        <v>12114</v>
      </c>
      <c r="D6444" t="s">
        <v>13</v>
      </c>
      <c r="E6444" t="s">
        <v>19</v>
      </c>
      <c r="F6444" t="s">
        <v>27</v>
      </c>
      <c r="G6444">
        <v>7</v>
      </c>
      <c r="H6444" s="5">
        <v>248.92</v>
      </c>
      <c r="I6444" s="5">
        <v>0.01</v>
      </c>
      <c r="J6444" s="5">
        <v>1725.0155999999999</v>
      </c>
      <c r="K6444" s="5">
        <v>412.18152735056412</v>
      </c>
      <c r="L6444">
        <f>YEAR(SalesData[Order Date])</f>
        <v>2024</v>
      </c>
      <c r="M6444">
        <f>MONTH(SalesData[Order Date])</f>
        <v>8</v>
      </c>
      <c r="N6444" t="str">
        <f>TEXT(SalesData[[#This Row],[Order Date]], "mmmm")</f>
        <v>August</v>
      </c>
      <c r="O6444" s="7">
        <f>IF(SalesData[Sales]=0,0,SalesData[Profit]/SalesData[Sales])</f>
        <v>0.23894365207512566</v>
      </c>
      <c r="P6444" s="8">
        <f t="shared" si="100"/>
        <v>5.7390785335506542E-6</v>
      </c>
      <c r="Q6444" t="str">
        <f>IF(SalesData[[#This Row],[Discount]]&gt;0, "Yes", "No")</f>
        <v>Yes</v>
      </c>
      <c r="R6444" t="str">
        <f>TEXT(SalesData[[#This Row],[Order Date]],"mmm-yyyy")</f>
        <v>Aug-2024</v>
      </c>
      <c r="S6444">
        <f>YEAR(SalesData[[#This Row],[Order Date]])*100 + MONTH(SalesData[[#This Row],[Order Date]])</f>
        <v>202408</v>
      </c>
    </row>
    <row r="6445" spans="1:19" x14ac:dyDescent="0.3">
      <c r="A6445" t="s">
        <v>12141</v>
      </c>
      <c r="B6445" s="3">
        <v>45535</v>
      </c>
      <c r="C6445" t="s">
        <v>12142</v>
      </c>
      <c r="D6445" t="s">
        <v>13</v>
      </c>
      <c r="E6445" t="s">
        <v>26</v>
      </c>
      <c r="F6445" t="s">
        <v>27</v>
      </c>
      <c r="G6445">
        <v>5</v>
      </c>
      <c r="H6445" s="5">
        <v>975.96</v>
      </c>
      <c r="I6445" s="5">
        <v>0.26</v>
      </c>
      <c r="J6445" s="5">
        <v>3611.0520000000001</v>
      </c>
      <c r="K6445" s="5">
        <v>340.81923416936428</v>
      </c>
      <c r="L6445">
        <f>YEAR(SalesData[Order Date])</f>
        <v>2024</v>
      </c>
      <c r="M6445">
        <f>MONTH(SalesData[Order Date])</f>
        <v>8</v>
      </c>
      <c r="N6445" t="str">
        <f>TEXT(SalesData[[#This Row],[Order Date]], "mmmm")</f>
        <v>August</v>
      </c>
      <c r="O6445" s="7">
        <f>IF(SalesData[Sales]=0,0,SalesData[Profit]/SalesData[Sales])</f>
        <v>9.4382255965675455E-2</v>
      </c>
      <c r="P6445" s="8">
        <f t="shared" si="100"/>
        <v>5.3280872166892084E-5</v>
      </c>
      <c r="Q6445" t="str">
        <f>IF(SalesData[[#This Row],[Discount]]&gt;0, "Yes", "No")</f>
        <v>Yes</v>
      </c>
      <c r="R6445" t="str">
        <f>TEXT(SalesData[[#This Row],[Order Date]],"mmm-yyyy")</f>
        <v>Aug-2024</v>
      </c>
      <c r="S6445">
        <f>YEAR(SalesData[[#This Row],[Order Date]])*100 + MONTH(SalesData[[#This Row],[Order Date]])</f>
        <v>202408</v>
      </c>
    </row>
    <row r="6446" spans="1:19" x14ac:dyDescent="0.3">
      <c r="A6446" t="s">
        <v>12159</v>
      </c>
      <c r="B6446" s="3">
        <v>45535</v>
      </c>
      <c r="C6446" t="s">
        <v>12160</v>
      </c>
      <c r="D6446" t="s">
        <v>23</v>
      </c>
      <c r="E6446" t="s">
        <v>26</v>
      </c>
      <c r="F6446" t="s">
        <v>31</v>
      </c>
      <c r="G6446">
        <v>5</v>
      </c>
      <c r="H6446" s="5">
        <v>709.05</v>
      </c>
      <c r="I6446" s="5">
        <v>0.16</v>
      </c>
      <c r="J6446" s="5">
        <v>2978.01</v>
      </c>
      <c r="K6446" s="5">
        <v>598.8839785655656</v>
      </c>
      <c r="L6446">
        <f>YEAR(SalesData[Order Date])</f>
        <v>2024</v>
      </c>
      <c r="M6446">
        <f>MONTH(SalesData[Order Date])</f>
        <v>8</v>
      </c>
      <c r="N6446" t="str">
        <f>TEXT(SalesData[[#This Row],[Order Date]], "mmmm")</f>
        <v>August</v>
      </c>
      <c r="O6446" s="7">
        <f>IF(SalesData[Sales]=0,0,SalesData[Profit]/SalesData[Sales])</f>
        <v>0.20110207103588154</v>
      </c>
      <c r="P6446" s="8">
        <f t="shared" si="100"/>
        <v>4.5130808828714478E-5</v>
      </c>
      <c r="Q6446" t="str">
        <f>IF(SalesData[[#This Row],[Discount]]&gt;0, "Yes", "No")</f>
        <v>Yes</v>
      </c>
      <c r="R6446" t="str">
        <f>TEXT(SalesData[[#This Row],[Order Date]],"mmm-yyyy")</f>
        <v>Aug-2024</v>
      </c>
      <c r="S6446">
        <f>YEAR(SalesData[[#This Row],[Order Date]])*100 + MONTH(SalesData[[#This Row],[Order Date]])</f>
        <v>202408</v>
      </c>
    </row>
    <row r="6447" spans="1:19" x14ac:dyDescent="0.3">
      <c r="A6447" t="s">
        <v>12207</v>
      </c>
      <c r="B6447" s="3">
        <v>45535</v>
      </c>
      <c r="C6447" t="s">
        <v>12208</v>
      </c>
      <c r="D6447" t="s">
        <v>30</v>
      </c>
      <c r="E6447" t="s">
        <v>14</v>
      </c>
      <c r="F6447" t="s">
        <v>31</v>
      </c>
      <c r="G6447">
        <v>6</v>
      </c>
      <c r="H6447" s="5">
        <v>197.67</v>
      </c>
      <c r="I6447" s="5">
        <v>0.02</v>
      </c>
      <c r="J6447" s="5">
        <v>1162.2996000000001</v>
      </c>
      <c r="K6447" s="5">
        <v>272.66394689681778</v>
      </c>
      <c r="L6447">
        <f>YEAR(SalesData[Order Date])</f>
        <v>2024</v>
      </c>
      <c r="M6447">
        <f>MONTH(SalesData[Order Date])</f>
        <v>8</v>
      </c>
      <c r="N6447" t="str">
        <f>TEXT(SalesData[[#This Row],[Order Date]], "mmmm")</f>
        <v>August</v>
      </c>
      <c r="O6447" s="7">
        <f>IF(SalesData[Sales]=0,0,SalesData[Profit]/SalesData[Sales])</f>
        <v>0.23459007204064922</v>
      </c>
      <c r="P6447" s="8">
        <f t="shared" si="100"/>
        <v>1.6863122038414192E-5</v>
      </c>
      <c r="Q6447" t="str">
        <f>IF(SalesData[[#This Row],[Discount]]&gt;0, "Yes", "No")</f>
        <v>Yes</v>
      </c>
      <c r="R6447" t="str">
        <f>TEXT(SalesData[[#This Row],[Order Date]],"mmm-yyyy")</f>
        <v>Aug-2024</v>
      </c>
      <c r="S6447">
        <f>YEAR(SalesData[[#This Row],[Order Date]])*100 + MONTH(SalesData[[#This Row],[Order Date]])</f>
        <v>202408</v>
      </c>
    </row>
    <row r="6448" spans="1:19" x14ac:dyDescent="0.3">
      <c r="A6448" t="s">
        <v>12299</v>
      </c>
      <c r="B6448" s="3">
        <v>45509</v>
      </c>
      <c r="C6448" t="s">
        <v>12300</v>
      </c>
      <c r="D6448" t="s">
        <v>30</v>
      </c>
      <c r="E6448" t="s">
        <v>26</v>
      </c>
      <c r="F6448" t="s">
        <v>31</v>
      </c>
      <c r="G6448">
        <v>7</v>
      </c>
      <c r="H6448" s="5">
        <v>438.94</v>
      </c>
      <c r="I6448" s="5">
        <v>0.14000000000000001</v>
      </c>
      <c r="J6448" s="5">
        <v>2642.4187999999999</v>
      </c>
      <c r="K6448" s="5">
        <v>188.06190915109849</v>
      </c>
      <c r="L6448">
        <f>YEAR(SalesData[Order Date])</f>
        <v>2024</v>
      </c>
      <c r="M6448">
        <f>MONTH(SalesData[Order Date])</f>
        <v>8</v>
      </c>
      <c r="N6448" t="str">
        <f>TEXT(SalesData[[#This Row],[Order Date]], "mmmm")</f>
        <v>August</v>
      </c>
      <c r="O6448" s="7">
        <f>IF(SalesData[Sales]=0,0,SalesData[Profit]/SalesData[Sales])</f>
        <v>7.1170364497519664E-2</v>
      </c>
      <c r="P6448" s="8">
        <f t="shared" si="100"/>
        <v>4.5564314029252295E-5</v>
      </c>
      <c r="Q6448" t="str">
        <f>IF(SalesData[[#This Row],[Discount]]&gt;0, "Yes", "No")</f>
        <v>Yes</v>
      </c>
      <c r="R6448" t="str">
        <f>TEXT(SalesData[[#This Row],[Order Date]],"mmm-yyyy")</f>
        <v>Aug-2024</v>
      </c>
      <c r="S6448">
        <f>YEAR(SalesData[[#This Row],[Order Date]])*100 + MONTH(SalesData[[#This Row],[Order Date]])</f>
        <v>202408</v>
      </c>
    </row>
    <row r="6449" spans="1:19" x14ac:dyDescent="0.3">
      <c r="A6449" t="s">
        <v>12309</v>
      </c>
      <c r="B6449" s="3">
        <v>45524</v>
      </c>
      <c r="C6449" t="s">
        <v>12310</v>
      </c>
      <c r="D6449" t="s">
        <v>13</v>
      </c>
      <c r="E6449" t="s">
        <v>14</v>
      </c>
      <c r="F6449" t="s">
        <v>39</v>
      </c>
      <c r="G6449">
        <v>9</v>
      </c>
      <c r="H6449" s="5">
        <v>195.86</v>
      </c>
      <c r="I6449" s="5">
        <v>0.17</v>
      </c>
      <c r="J6449" s="5">
        <v>1463.0742</v>
      </c>
      <c r="K6449" s="5">
        <v>371.77146108687089</v>
      </c>
      <c r="L6449">
        <f>YEAR(SalesData[Order Date])</f>
        <v>2024</v>
      </c>
      <c r="M6449">
        <f>MONTH(SalesData[Order Date])</f>
        <v>8</v>
      </c>
      <c r="N6449" t="str">
        <f>TEXT(SalesData[[#This Row],[Order Date]], "mmmm")</f>
        <v>August</v>
      </c>
      <c r="O6449" s="7">
        <f>IF(SalesData[Sales]=0,0,SalesData[Profit]/SalesData[Sales])</f>
        <v>0.25410294371049047</v>
      </c>
      <c r="P6449" s="8">
        <f t="shared" si="100"/>
        <v>9.6440768349274414E-5</v>
      </c>
      <c r="Q6449" t="str">
        <f>IF(SalesData[[#This Row],[Discount]]&gt;0, "Yes", "No")</f>
        <v>Yes</v>
      </c>
      <c r="R6449" t="str">
        <f>TEXT(SalesData[[#This Row],[Order Date]],"mmm-yyyy")</f>
        <v>Aug-2024</v>
      </c>
      <c r="S6449">
        <f>YEAR(SalesData[[#This Row],[Order Date]])*100 + MONTH(SalesData[[#This Row],[Order Date]])</f>
        <v>202408</v>
      </c>
    </row>
    <row r="6450" spans="1:19" x14ac:dyDescent="0.3">
      <c r="A6450" t="s">
        <v>12316</v>
      </c>
      <c r="B6450" s="3">
        <v>45525</v>
      </c>
      <c r="C6450" t="s">
        <v>12317</v>
      </c>
      <c r="D6450" t="s">
        <v>18</v>
      </c>
      <c r="E6450" t="s">
        <v>14</v>
      </c>
      <c r="F6450" t="s">
        <v>62</v>
      </c>
      <c r="G6450">
        <v>6</v>
      </c>
      <c r="H6450" s="5">
        <v>635.11</v>
      </c>
      <c r="I6450" s="5">
        <v>0.1</v>
      </c>
      <c r="J6450" s="5">
        <v>3429.5940000000001</v>
      </c>
      <c r="K6450" s="5">
        <v>507.60511963053813</v>
      </c>
      <c r="L6450">
        <f>YEAR(SalesData[Order Date])</f>
        <v>2024</v>
      </c>
      <c r="M6450">
        <f>MONTH(SalesData[Order Date])</f>
        <v>8</v>
      </c>
      <c r="N6450" t="str">
        <f>TEXT(SalesData[[#This Row],[Order Date]], "mmmm")</f>
        <v>August</v>
      </c>
      <c r="O6450" s="7">
        <f>IF(SalesData[Sales]=0,0,SalesData[Profit]/SalesData[Sales])</f>
        <v>0.14800735003342616</v>
      </c>
      <c r="P6450" s="8">
        <f t="shared" si="100"/>
        <v>2.6242173271821682E-5</v>
      </c>
      <c r="Q6450" t="str">
        <f>IF(SalesData[[#This Row],[Discount]]&gt;0, "Yes", "No")</f>
        <v>Yes</v>
      </c>
      <c r="R6450" t="str">
        <f>TEXT(SalesData[[#This Row],[Order Date]],"mmm-yyyy")</f>
        <v>Aug-2024</v>
      </c>
      <c r="S6450">
        <f>YEAR(SalesData[[#This Row],[Order Date]])*100 + MONTH(SalesData[[#This Row],[Order Date]])</f>
        <v>202408</v>
      </c>
    </row>
    <row r="6451" spans="1:19" x14ac:dyDescent="0.3">
      <c r="A6451" t="s">
        <v>12454</v>
      </c>
      <c r="B6451" s="3">
        <v>45519</v>
      </c>
      <c r="C6451" t="s">
        <v>12455</v>
      </c>
      <c r="D6451" t="s">
        <v>30</v>
      </c>
      <c r="E6451" t="s">
        <v>19</v>
      </c>
      <c r="F6451" t="s">
        <v>91</v>
      </c>
      <c r="G6451">
        <v>2</v>
      </c>
      <c r="H6451" s="5">
        <v>61.66</v>
      </c>
      <c r="I6451" s="5">
        <v>0.15</v>
      </c>
      <c r="J6451" s="5">
        <v>104.822</v>
      </c>
      <c r="K6451" s="5">
        <v>17.855119441323112</v>
      </c>
      <c r="L6451">
        <f>YEAR(SalesData[Order Date])</f>
        <v>2024</v>
      </c>
      <c r="M6451">
        <f>MONTH(SalesData[Order Date])</f>
        <v>8</v>
      </c>
      <c r="N6451" t="str">
        <f>TEXT(SalesData[[#This Row],[Order Date]], "mmmm")</f>
        <v>August</v>
      </c>
      <c r="O6451" s="7">
        <f>IF(SalesData[Sales]=0,0,SalesData[Profit]/SalesData[Sales])</f>
        <v>0.17033751923568632</v>
      </c>
      <c r="P6451" s="8">
        <f t="shared" si="100"/>
        <v>1.2163477132662991E-3</v>
      </c>
      <c r="Q6451" t="str">
        <f>IF(SalesData[[#This Row],[Discount]]&gt;0, "Yes", "No")</f>
        <v>Yes</v>
      </c>
      <c r="R6451" t="str">
        <f>TEXT(SalesData[[#This Row],[Order Date]],"mmm-yyyy")</f>
        <v>Aug-2024</v>
      </c>
      <c r="S6451">
        <f>YEAR(SalesData[[#This Row],[Order Date]])*100 + MONTH(SalesData[[#This Row],[Order Date]])</f>
        <v>202408</v>
      </c>
    </row>
    <row r="6452" spans="1:19" x14ac:dyDescent="0.3">
      <c r="A6452" t="s">
        <v>12512</v>
      </c>
      <c r="B6452" s="3">
        <v>45517</v>
      </c>
      <c r="C6452" t="s">
        <v>12513</v>
      </c>
      <c r="D6452" t="s">
        <v>18</v>
      </c>
      <c r="E6452" t="s">
        <v>19</v>
      </c>
      <c r="F6452" t="s">
        <v>31</v>
      </c>
      <c r="G6452">
        <v>4</v>
      </c>
      <c r="H6452" s="5">
        <v>555.03</v>
      </c>
      <c r="I6452" s="5">
        <v>0.27</v>
      </c>
      <c r="J6452" s="5">
        <v>1620.6876</v>
      </c>
      <c r="K6452" s="5">
        <v>451.97415716399638</v>
      </c>
      <c r="L6452">
        <f>YEAR(SalesData[Order Date])</f>
        <v>2024</v>
      </c>
      <c r="M6452">
        <f>MONTH(SalesData[Order Date])</f>
        <v>8</v>
      </c>
      <c r="N6452" t="str">
        <f>TEXT(SalesData[[#This Row],[Order Date]], "mmmm")</f>
        <v>August</v>
      </c>
      <c r="O6452" s="7">
        <f>IF(SalesData[Sales]=0,0,SalesData[Profit]/SalesData[Sales])</f>
        <v>0.27887802508268489</v>
      </c>
      <c r="P6452" s="8">
        <f t="shared" si="100"/>
        <v>1.2161504783525216E-4</v>
      </c>
      <c r="Q6452" t="str">
        <f>IF(SalesData[[#This Row],[Discount]]&gt;0, "Yes", "No")</f>
        <v>Yes</v>
      </c>
      <c r="R6452" t="str">
        <f>TEXT(SalesData[[#This Row],[Order Date]],"mmm-yyyy")</f>
        <v>Aug-2024</v>
      </c>
      <c r="S6452">
        <f>YEAR(SalesData[[#This Row],[Order Date]])*100 + MONTH(SalesData[[#This Row],[Order Date]])</f>
        <v>202408</v>
      </c>
    </row>
    <row r="6453" spans="1:19" x14ac:dyDescent="0.3">
      <c r="A6453" t="s">
        <v>12605</v>
      </c>
      <c r="B6453" s="3">
        <v>45525</v>
      </c>
      <c r="C6453" t="s">
        <v>12606</v>
      </c>
      <c r="D6453" t="s">
        <v>18</v>
      </c>
      <c r="E6453" t="s">
        <v>26</v>
      </c>
      <c r="F6453" t="s">
        <v>31</v>
      </c>
      <c r="G6453">
        <v>2</v>
      </c>
      <c r="H6453" s="5">
        <v>784.69</v>
      </c>
      <c r="I6453" s="5">
        <v>0.16</v>
      </c>
      <c r="J6453" s="5">
        <v>1318.2791999999999</v>
      </c>
      <c r="K6453" s="5">
        <v>315.96237240850508</v>
      </c>
      <c r="L6453">
        <f>YEAR(SalesData[Order Date])</f>
        <v>2024</v>
      </c>
      <c r="M6453">
        <f>MONTH(SalesData[Order Date])</f>
        <v>8</v>
      </c>
      <c r="N6453" t="str">
        <f>TEXT(SalesData[[#This Row],[Order Date]], "mmmm")</f>
        <v>August</v>
      </c>
      <c r="O6453" s="7">
        <f>IF(SalesData[Sales]=0,0,SalesData[Profit]/SalesData[Sales])</f>
        <v>0.2396778864511441</v>
      </c>
      <c r="P6453" s="8">
        <f t="shared" si="100"/>
        <v>1.0195108896506901E-4</v>
      </c>
      <c r="Q6453" t="str">
        <f>IF(SalesData[[#This Row],[Discount]]&gt;0, "Yes", "No")</f>
        <v>Yes</v>
      </c>
      <c r="R6453" t="str">
        <f>TEXT(SalesData[[#This Row],[Order Date]],"mmm-yyyy")</f>
        <v>Aug-2024</v>
      </c>
      <c r="S6453">
        <f>YEAR(SalesData[[#This Row],[Order Date]])*100 + MONTH(SalesData[[#This Row],[Order Date]])</f>
        <v>202408</v>
      </c>
    </row>
    <row r="6454" spans="1:19" x14ac:dyDescent="0.3">
      <c r="A6454" t="s">
        <v>12618</v>
      </c>
      <c r="B6454" s="3">
        <v>45520</v>
      </c>
      <c r="C6454" t="s">
        <v>12619</v>
      </c>
      <c r="D6454" t="s">
        <v>13</v>
      </c>
      <c r="E6454" t="s">
        <v>14</v>
      </c>
      <c r="F6454" t="s">
        <v>53</v>
      </c>
      <c r="G6454">
        <v>8</v>
      </c>
      <c r="H6454" s="5">
        <v>794.64</v>
      </c>
      <c r="I6454" s="5">
        <v>0.01</v>
      </c>
      <c r="J6454" s="5">
        <v>6293.5487999999996</v>
      </c>
      <c r="K6454" s="5">
        <v>1806.532158900035</v>
      </c>
      <c r="L6454">
        <f>YEAR(SalesData[Order Date])</f>
        <v>2024</v>
      </c>
      <c r="M6454">
        <f>MONTH(SalesData[Order Date])</f>
        <v>8</v>
      </c>
      <c r="N6454" t="str">
        <f>TEXT(SalesData[[#This Row],[Order Date]], "mmmm")</f>
        <v>August</v>
      </c>
      <c r="O6454" s="7">
        <f>IF(SalesData[Sales]=0,0,SalesData[Profit]/SalesData[Sales])</f>
        <v>0.28704507048551609</v>
      </c>
      <c r="P6454" s="8">
        <f t="shared" si="100"/>
        <v>1.5730393637370383E-6</v>
      </c>
      <c r="Q6454" t="str">
        <f>IF(SalesData[[#This Row],[Discount]]&gt;0, "Yes", "No")</f>
        <v>Yes</v>
      </c>
      <c r="R6454" t="str">
        <f>TEXT(SalesData[[#This Row],[Order Date]],"mmm-yyyy")</f>
        <v>Aug-2024</v>
      </c>
      <c r="S6454">
        <f>YEAR(SalesData[[#This Row],[Order Date]])*100 + MONTH(SalesData[[#This Row],[Order Date]])</f>
        <v>202408</v>
      </c>
    </row>
    <row r="6455" spans="1:19" x14ac:dyDescent="0.3">
      <c r="A6455" t="s">
        <v>12643</v>
      </c>
      <c r="B6455" s="3">
        <v>45524</v>
      </c>
      <c r="C6455" t="s">
        <v>12644</v>
      </c>
      <c r="D6455" t="s">
        <v>30</v>
      </c>
      <c r="E6455" t="s">
        <v>14</v>
      </c>
      <c r="F6455" t="s">
        <v>27</v>
      </c>
      <c r="G6455">
        <v>3</v>
      </c>
      <c r="H6455" s="5">
        <v>101.69</v>
      </c>
      <c r="I6455" s="5">
        <v>0.18</v>
      </c>
      <c r="J6455" s="5">
        <v>250.1574</v>
      </c>
      <c r="K6455" s="5">
        <v>55.265214241437043</v>
      </c>
      <c r="L6455">
        <f>YEAR(SalesData[Order Date])</f>
        <v>2024</v>
      </c>
      <c r="M6455">
        <f>MONTH(SalesData[Order Date])</f>
        <v>8</v>
      </c>
      <c r="N6455" t="str">
        <f>TEXT(SalesData[[#This Row],[Order Date]], "mmmm")</f>
        <v>August</v>
      </c>
      <c r="O6455" s="7">
        <f>IF(SalesData[Sales]=0,0,SalesData[Profit]/SalesData[Sales])</f>
        <v>0.22092176462274168</v>
      </c>
      <c r="P6455" s="8">
        <f t="shared" si="100"/>
        <v>5.9002851804503887E-4</v>
      </c>
      <c r="Q6455" t="str">
        <f>IF(SalesData[[#This Row],[Discount]]&gt;0, "Yes", "No")</f>
        <v>Yes</v>
      </c>
      <c r="R6455" t="str">
        <f>TEXT(SalesData[[#This Row],[Order Date]],"mmm-yyyy")</f>
        <v>Aug-2024</v>
      </c>
      <c r="S6455">
        <f>YEAR(SalesData[[#This Row],[Order Date]])*100 + MONTH(SalesData[[#This Row],[Order Date]])</f>
        <v>202408</v>
      </c>
    </row>
    <row r="6456" spans="1:19" x14ac:dyDescent="0.3">
      <c r="A6456" t="s">
        <v>12647</v>
      </c>
      <c r="B6456" s="3">
        <v>45524</v>
      </c>
      <c r="C6456" t="s">
        <v>12648</v>
      </c>
      <c r="D6456" t="s">
        <v>30</v>
      </c>
      <c r="E6456" t="s">
        <v>19</v>
      </c>
      <c r="F6456" t="s">
        <v>27</v>
      </c>
      <c r="G6456">
        <v>4</v>
      </c>
      <c r="H6456" s="5">
        <v>347</v>
      </c>
      <c r="I6456" s="5">
        <v>0.11</v>
      </c>
      <c r="J6456" s="5">
        <v>1235.32</v>
      </c>
      <c r="K6456" s="5">
        <v>103.0616574456029</v>
      </c>
      <c r="L6456">
        <f>YEAR(SalesData[Order Date])</f>
        <v>2024</v>
      </c>
      <c r="M6456">
        <f>MONTH(SalesData[Order Date])</f>
        <v>8</v>
      </c>
      <c r="N6456" t="str">
        <f>TEXT(SalesData[[#This Row],[Order Date]], "mmmm")</f>
        <v>August</v>
      </c>
      <c r="O6456" s="7">
        <f>IF(SalesData[Sales]=0,0,SalesData[Profit]/SalesData[Sales])</f>
        <v>8.3429117512549708E-2</v>
      </c>
      <c r="P6456" s="8">
        <f t="shared" si="100"/>
        <v>7.9250720461095095E-5</v>
      </c>
      <c r="Q6456" t="str">
        <f>IF(SalesData[[#This Row],[Discount]]&gt;0, "Yes", "No")</f>
        <v>Yes</v>
      </c>
      <c r="R6456" t="str">
        <f>TEXT(SalesData[[#This Row],[Order Date]],"mmm-yyyy")</f>
        <v>Aug-2024</v>
      </c>
      <c r="S6456">
        <f>YEAR(SalesData[[#This Row],[Order Date]])*100 + MONTH(SalesData[[#This Row],[Order Date]])</f>
        <v>202408</v>
      </c>
    </row>
    <row r="6457" spans="1:19" x14ac:dyDescent="0.3">
      <c r="A6457" t="s">
        <v>12748</v>
      </c>
      <c r="B6457" s="3">
        <v>45531</v>
      </c>
      <c r="C6457" t="s">
        <v>12749</v>
      </c>
      <c r="D6457" t="s">
        <v>18</v>
      </c>
      <c r="E6457" t="s">
        <v>26</v>
      </c>
      <c r="F6457" t="s">
        <v>53</v>
      </c>
      <c r="G6457">
        <v>4</v>
      </c>
      <c r="H6457" s="5">
        <v>471.88</v>
      </c>
      <c r="I6457" s="5">
        <v>0.03</v>
      </c>
      <c r="J6457" s="5">
        <v>1830.8943999999999</v>
      </c>
      <c r="K6457" s="5">
        <v>169.15250074089681</v>
      </c>
      <c r="L6457">
        <f>YEAR(SalesData[Order Date])</f>
        <v>2024</v>
      </c>
      <c r="M6457">
        <f>MONTH(SalesData[Order Date])</f>
        <v>8</v>
      </c>
      <c r="N6457" t="str">
        <f>TEXT(SalesData[[#This Row],[Order Date]], "mmmm")</f>
        <v>August</v>
      </c>
      <c r="O6457" s="7">
        <f>IF(SalesData[Sales]=0,0,SalesData[Profit]/SalesData[Sales])</f>
        <v>9.2387906555887009E-2</v>
      </c>
      <c r="P6457" s="8">
        <f t="shared" si="100"/>
        <v>1.5893871323217765E-5</v>
      </c>
      <c r="Q6457" t="str">
        <f>IF(SalesData[[#This Row],[Discount]]&gt;0, "Yes", "No")</f>
        <v>Yes</v>
      </c>
      <c r="R6457" t="str">
        <f>TEXT(SalesData[[#This Row],[Order Date]],"mmm-yyyy")</f>
        <v>Aug-2024</v>
      </c>
      <c r="S6457">
        <f>YEAR(SalesData[[#This Row],[Order Date]])*100 + MONTH(SalesData[[#This Row],[Order Date]])</f>
        <v>202408</v>
      </c>
    </row>
    <row r="6458" spans="1:19" x14ac:dyDescent="0.3">
      <c r="A6458" t="s">
        <v>12802</v>
      </c>
      <c r="B6458" s="3">
        <v>45518</v>
      </c>
      <c r="C6458" t="s">
        <v>12803</v>
      </c>
      <c r="D6458" t="s">
        <v>13</v>
      </c>
      <c r="E6458" t="s">
        <v>26</v>
      </c>
      <c r="F6458" t="s">
        <v>62</v>
      </c>
      <c r="G6458">
        <v>6</v>
      </c>
      <c r="H6458" s="5">
        <v>838.03</v>
      </c>
      <c r="I6458" s="5">
        <v>0.11</v>
      </c>
      <c r="J6458" s="5">
        <v>4475.0802000000003</v>
      </c>
      <c r="K6458" s="5">
        <v>1245.099740578675</v>
      </c>
      <c r="L6458">
        <f>YEAR(SalesData[Order Date])</f>
        <v>2024</v>
      </c>
      <c r="M6458">
        <f>MONTH(SalesData[Order Date])</f>
        <v>8</v>
      </c>
      <c r="N6458" t="str">
        <f>TEXT(SalesData[[#This Row],[Order Date]], "mmmm")</f>
        <v>August</v>
      </c>
      <c r="O6458" s="7">
        <f>IF(SalesData[Sales]=0,0,SalesData[Profit]/SalesData[Sales])</f>
        <v>0.27822959252857077</v>
      </c>
      <c r="P6458" s="8">
        <f t="shared" si="100"/>
        <v>2.1876702902441837E-5</v>
      </c>
      <c r="Q6458" t="str">
        <f>IF(SalesData[[#This Row],[Discount]]&gt;0, "Yes", "No")</f>
        <v>Yes</v>
      </c>
      <c r="R6458" t="str">
        <f>TEXT(SalesData[[#This Row],[Order Date]],"mmm-yyyy")</f>
        <v>Aug-2024</v>
      </c>
      <c r="S6458">
        <f>YEAR(SalesData[[#This Row],[Order Date]])*100 + MONTH(SalesData[[#This Row],[Order Date]])</f>
        <v>202408</v>
      </c>
    </row>
    <row r="6459" spans="1:19" x14ac:dyDescent="0.3">
      <c r="A6459" t="s">
        <v>12862</v>
      </c>
      <c r="B6459" s="3">
        <v>45509</v>
      </c>
      <c r="C6459" t="s">
        <v>12863</v>
      </c>
      <c r="D6459" t="s">
        <v>13</v>
      </c>
      <c r="E6459" t="s">
        <v>14</v>
      </c>
      <c r="F6459" t="s">
        <v>34</v>
      </c>
      <c r="G6459">
        <v>6</v>
      </c>
      <c r="H6459" s="5">
        <v>940.48</v>
      </c>
      <c r="I6459" s="5">
        <v>0.09</v>
      </c>
      <c r="J6459" s="5">
        <v>5135.0208000000002</v>
      </c>
      <c r="K6459" s="5">
        <v>1527.379104345519</v>
      </c>
      <c r="L6459">
        <f>YEAR(SalesData[Order Date])</f>
        <v>2024</v>
      </c>
      <c r="M6459">
        <f>MONTH(SalesData[Order Date])</f>
        <v>8</v>
      </c>
      <c r="N6459" t="str">
        <f>TEXT(SalesData[[#This Row],[Order Date]], "mmmm")</f>
        <v>August</v>
      </c>
      <c r="O6459" s="7">
        <f>IF(SalesData[Sales]=0,0,SalesData[Profit]/SalesData[Sales])</f>
        <v>0.29744360613797688</v>
      </c>
      <c r="P6459" s="8">
        <f t="shared" si="100"/>
        <v>1.5949302483838039E-5</v>
      </c>
      <c r="Q6459" t="str">
        <f>IF(SalesData[[#This Row],[Discount]]&gt;0, "Yes", "No")</f>
        <v>Yes</v>
      </c>
      <c r="R6459" t="str">
        <f>TEXT(SalesData[[#This Row],[Order Date]],"mmm-yyyy")</f>
        <v>Aug-2024</v>
      </c>
      <c r="S6459">
        <f>YEAR(SalesData[[#This Row],[Order Date]])*100 + MONTH(SalesData[[#This Row],[Order Date]])</f>
        <v>202408</v>
      </c>
    </row>
    <row r="6460" spans="1:19" x14ac:dyDescent="0.3">
      <c r="A6460" t="s">
        <v>12902</v>
      </c>
      <c r="B6460" s="3">
        <v>45510</v>
      </c>
      <c r="C6460" t="s">
        <v>12903</v>
      </c>
      <c r="D6460" t="s">
        <v>13</v>
      </c>
      <c r="E6460" t="s">
        <v>19</v>
      </c>
      <c r="F6460" t="s">
        <v>27</v>
      </c>
      <c r="G6460">
        <v>5</v>
      </c>
      <c r="H6460" s="5">
        <v>940.72</v>
      </c>
      <c r="I6460" s="5">
        <v>0.24</v>
      </c>
      <c r="J6460" s="5">
        <v>3574.7359999999999</v>
      </c>
      <c r="K6460" s="5">
        <v>789.2001491672579</v>
      </c>
      <c r="L6460">
        <f>YEAR(SalesData[Order Date])</f>
        <v>2024</v>
      </c>
      <c r="M6460">
        <f>MONTH(SalesData[Order Date])</f>
        <v>8</v>
      </c>
      <c r="N6460" t="str">
        <f>TEXT(SalesData[[#This Row],[Order Date]], "mmmm")</f>
        <v>August</v>
      </c>
      <c r="O6460" s="7">
        <f>IF(SalesData[Sales]=0,0,SalesData[Profit]/SalesData[Sales])</f>
        <v>0.22077158961312329</v>
      </c>
      <c r="P6460" s="8">
        <f t="shared" si="100"/>
        <v>5.1024747002296105E-5</v>
      </c>
      <c r="Q6460" t="str">
        <f>IF(SalesData[[#This Row],[Discount]]&gt;0, "Yes", "No")</f>
        <v>Yes</v>
      </c>
      <c r="R6460" t="str">
        <f>TEXT(SalesData[[#This Row],[Order Date]],"mmm-yyyy")</f>
        <v>Aug-2024</v>
      </c>
      <c r="S6460">
        <f>YEAR(SalesData[[#This Row],[Order Date]])*100 + MONTH(SalesData[[#This Row],[Order Date]])</f>
        <v>202408</v>
      </c>
    </row>
    <row r="6461" spans="1:19" x14ac:dyDescent="0.3">
      <c r="A6461" t="s">
        <v>12916</v>
      </c>
      <c r="B6461" s="3">
        <v>45528</v>
      </c>
      <c r="C6461" t="s">
        <v>12917</v>
      </c>
      <c r="D6461" t="s">
        <v>13</v>
      </c>
      <c r="E6461" t="s">
        <v>19</v>
      </c>
      <c r="F6461" t="s">
        <v>15</v>
      </c>
      <c r="G6461">
        <v>7</v>
      </c>
      <c r="H6461" s="5">
        <v>84.4</v>
      </c>
      <c r="I6461" s="5">
        <v>0.18</v>
      </c>
      <c r="J6461" s="5">
        <v>484.45600000000007</v>
      </c>
      <c r="K6461" s="5">
        <v>30.646809313938231</v>
      </c>
      <c r="L6461">
        <f>YEAR(SalesData[Order Date])</f>
        <v>2024</v>
      </c>
      <c r="M6461">
        <f>MONTH(SalesData[Order Date])</f>
        <v>8</v>
      </c>
      <c r="N6461" t="str">
        <f>TEXT(SalesData[[#This Row],[Order Date]], "mmmm")</f>
        <v>August</v>
      </c>
      <c r="O6461" s="7">
        <f>IF(SalesData[Sales]=0,0,SalesData[Profit]/SalesData[Sales])</f>
        <v>6.3260253385112847E-2</v>
      </c>
      <c r="P6461" s="8">
        <f t="shared" si="100"/>
        <v>3.0467163168584963E-4</v>
      </c>
      <c r="Q6461" t="str">
        <f>IF(SalesData[[#This Row],[Discount]]&gt;0, "Yes", "No")</f>
        <v>Yes</v>
      </c>
      <c r="R6461" t="str">
        <f>TEXT(SalesData[[#This Row],[Order Date]],"mmm-yyyy")</f>
        <v>Aug-2024</v>
      </c>
      <c r="S6461">
        <f>YEAR(SalesData[[#This Row],[Order Date]])*100 + MONTH(SalesData[[#This Row],[Order Date]])</f>
        <v>202408</v>
      </c>
    </row>
    <row r="6462" spans="1:19" x14ac:dyDescent="0.3">
      <c r="A6462" t="s">
        <v>12991</v>
      </c>
      <c r="B6462" s="3">
        <v>45510</v>
      </c>
      <c r="C6462" t="s">
        <v>12992</v>
      </c>
      <c r="D6462" t="s">
        <v>30</v>
      </c>
      <c r="E6462" t="s">
        <v>26</v>
      </c>
      <c r="F6462" t="s">
        <v>34</v>
      </c>
      <c r="G6462">
        <v>7</v>
      </c>
      <c r="H6462" s="5">
        <v>196.96</v>
      </c>
      <c r="I6462" s="5">
        <v>0.2</v>
      </c>
      <c r="J6462" s="5">
        <v>1102.9760000000001</v>
      </c>
      <c r="K6462" s="5">
        <v>69.717353644820946</v>
      </c>
      <c r="L6462">
        <f>YEAR(SalesData[Order Date])</f>
        <v>2024</v>
      </c>
      <c r="M6462">
        <f>MONTH(SalesData[Order Date])</f>
        <v>8</v>
      </c>
      <c r="N6462" t="str">
        <f>TEXT(SalesData[[#This Row],[Order Date]], "mmmm")</f>
        <v>August</v>
      </c>
      <c r="O6462" s="7">
        <f>IF(SalesData[Sales]=0,0,SalesData[Profit]/SalesData[Sales])</f>
        <v>6.3208404937932408E-2</v>
      </c>
      <c r="P6462" s="8">
        <f t="shared" si="100"/>
        <v>1.4506208657305328E-4</v>
      </c>
      <c r="Q6462" t="str">
        <f>IF(SalesData[[#This Row],[Discount]]&gt;0, "Yes", "No")</f>
        <v>Yes</v>
      </c>
      <c r="R6462" t="str">
        <f>TEXT(SalesData[[#This Row],[Order Date]],"mmm-yyyy")</f>
        <v>Aug-2024</v>
      </c>
      <c r="S6462">
        <f>YEAR(SalesData[[#This Row],[Order Date]])*100 + MONTH(SalesData[[#This Row],[Order Date]])</f>
        <v>202408</v>
      </c>
    </row>
    <row r="6463" spans="1:19" x14ac:dyDescent="0.3">
      <c r="A6463" t="s">
        <v>13045</v>
      </c>
      <c r="B6463" s="3">
        <v>45518</v>
      </c>
      <c r="C6463" t="s">
        <v>13046</v>
      </c>
      <c r="D6463" t="s">
        <v>23</v>
      </c>
      <c r="E6463" t="s">
        <v>19</v>
      </c>
      <c r="F6463" t="s">
        <v>62</v>
      </c>
      <c r="G6463">
        <v>4</v>
      </c>
      <c r="H6463" s="5">
        <v>868.42</v>
      </c>
      <c r="I6463" s="5">
        <v>0.21</v>
      </c>
      <c r="J6463" s="5">
        <v>2744.2071999999998</v>
      </c>
      <c r="K6463" s="5">
        <v>687.9923020823976</v>
      </c>
      <c r="L6463">
        <f>YEAR(SalesData[Order Date])</f>
        <v>2024</v>
      </c>
      <c r="M6463">
        <f>MONTH(SalesData[Order Date])</f>
        <v>8</v>
      </c>
      <c r="N6463" t="str">
        <f>TEXT(SalesData[[#This Row],[Order Date]], "mmmm")</f>
        <v>August</v>
      </c>
      <c r="O6463" s="7">
        <f>IF(SalesData[Sales]=0,0,SalesData[Profit]/SalesData[Sales])</f>
        <v>0.2507071266639041</v>
      </c>
      <c r="P6463" s="8">
        <f t="shared" si="100"/>
        <v>6.0454618732871193E-5</v>
      </c>
      <c r="Q6463" t="str">
        <f>IF(SalesData[[#This Row],[Discount]]&gt;0, "Yes", "No")</f>
        <v>Yes</v>
      </c>
      <c r="R6463" t="str">
        <f>TEXT(SalesData[[#This Row],[Order Date]],"mmm-yyyy")</f>
        <v>Aug-2024</v>
      </c>
      <c r="S6463">
        <f>YEAR(SalesData[[#This Row],[Order Date]])*100 + MONTH(SalesData[[#This Row],[Order Date]])</f>
        <v>202408</v>
      </c>
    </row>
    <row r="6464" spans="1:19" x14ac:dyDescent="0.3">
      <c r="A6464" t="s">
        <v>13260</v>
      </c>
      <c r="B6464" s="3">
        <v>45512</v>
      </c>
      <c r="C6464" t="s">
        <v>13261</v>
      </c>
      <c r="D6464" t="s">
        <v>18</v>
      </c>
      <c r="E6464" t="s">
        <v>14</v>
      </c>
      <c r="F6464" t="s">
        <v>91</v>
      </c>
      <c r="G6464">
        <v>8</v>
      </c>
      <c r="H6464" s="5">
        <v>822.34</v>
      </c>
      <c r="I6464" s="5">
        <v>0.18</v>
      </c>
      <c r="J6464" s="5">
        <v>5394.550400000001</v>
      </c>
      <c r="K6464" s="5">
        <v>606.78862119007499</v>
      </c>
      <c r="L6464">
        <f>YEAR(SalesData[Order Date])</f>
        <v>2024</v>
      </c>
      <c r="M6464">
        <f>MONTH(SalesData[Order Date])</f>
        <v>8</v>
      </c>
      <c r="N6464" t="str">
        <f>TEXT(SalesData[[#This Row],[Order Date]], "mmmm")</f>
        <v>August</v>
      </c>
      <c r="O6464" s="7">
        <f>IF(SalesData[Sales]=0,0,SalesData[Profit]/SalesData[Sales])</f>
        <v>0.11248177812743669</v>
      </c>
      <c r="P6464" s="8">
        <f t="shared" si="100"/>
        <v>2.7360945594279736E-5</v>
      </c>
      <c r="Q6464" t="str">
        <f>IF(SalesData[[#This Row],[Discount]]&gt;0, "Yes", "No")</f>
        <v>Yes</v>
      </c>
      <c r="R6464" t="str">
        <f>TEXT(SalesData[[#This Row],[Order Date]],"mmm-yyyy")</f>
        <v>Aug-2024</v>
      </c>
      <c r="S6464">
        <f>YEAR(SalesData[[#This Row],[Order Date]])*100 + MONTH(SalesData[[#This Row],[Order Date]])</f>
        <v>202408</v>
      </c>
    </row>
    <row r="6465" spans="1:19" x14ac:dyDescent="0.3">
      <c r="A6465" t="s">
        <v>13264</v>
      </c>
      <c r="B6465" s="3">
        <v>45527</v>
      </c>
      <c r="C6465" t="s">
        <v>13265</v>
      </c>
      <c r="D6465" t="s">
        <v>30</v>
      </c>
      <c r="E6465" t="s">
        <v>14</v>
      </c>
      <c r="F6465" t="s">
        <v>39</v>
      </c>
      <c r="G6465">
        <v>3</v>
      </c>
      <c r="H6465" s="5">
        <v>115.44</v>
      </c>
      <c r="I6465" s="5">
        <v>0.14000000000000001</v>
      </c>
      <c r="J6465" s="5">
        <v>297.83519999999999</v>
      </c>
      <c r="K6465" s="5">
        <v>33.888821355315542</v>
      </c>
      <c r="L6465">
        <f>YEAR(SalesData[Order Date])</f>
        <v>2024</v>
      </c>
      <c r="M6465">
        <f>MONTH(SalesData[Order Date])</f>
        <v>8</v>
      </c>
      <c r="N6465" t="str">
        <f>TEXT(SalesData[[#This Row],[Order Date]], "mmmm")</f>
        <v>August</v>
      </c>
      <c r="O6465" s="7">
        <f>IF(SalesData[Sales]=0,0,SalesData[Profit]/SalesData[Sales])</f>
        <v>0.11378380176458507</v>
      </c>
      <c r="P6465" s="8">
        <f t="shared" si="100"/>
        <v>4.042504042504043E-4</v>
      </c>
      <c r="Q6465" t="str">
        <f>IF(SalesData[[#This Row],[Discount]]&gt;0, "Yes", "No")</f>
        <v>Yes</v>
      </c>
      <c r="R6465" t="str">
        <f>TEXT(SalesData[[#This Row],[Order Date]],"mmm-yyyy")</f>
        <v>Aug-2024</v>
      </c>
      <c r="S6465">
        <f>YEAR(SalesData[[#This Row],[Order Date]])*100 + MONTH(SalesData[[#This Row],[Order Date]])</f>
        <v>202408</v>
      </c>
    </row>
    <row r="6466" spans="1:19" x14ac:dyDescent="0.3">
      <c r="A6466" t="s">
        <v>13325</v>
      </c>
      <c r="B6466" s="3">
        <v>45525</v>
      </c>
      <c r="C6466" t="s">
        <v>13326</v>
      </c>
      <c r="D6466" t="s">
        <v>23</v>
      </c>
      <c r="E6466" t="s">
        <v>26</v>
      </c>
      <c r="F6466" t="s">
        <v>39</v>
      </c>
      <c r="G6466">
        <v>3</v>
      </c>
      <c r="H6466" s="5">
        <v>515.37</v>
      </c>
      <c r="I6466" s="5">
        <v>0.23</v>
      </c>
      <c r="J6466" s="5">
        <v>1190.5047</v>
      </c>
      <c r="K6466" s="5">
        <v>263.23916019638358</v>
      </c>
      <c r="L6466">
        <f>YEAR(SalesData[Order Date])</f>
        <v>2024</v>
      </c>
      <c r="M6466">
        <f>MONTH(SalesData[Order Date])</f>
        <v>8</v>
      </c>
      <c r="N6466" t="str">
        <f>TEXT(SalesData[[#This Row],[Order Date]], "mmmm")</f>
        <v>August</v>
      </c>
      <c r="O6466" s="7">
        <f>IF(SalesData[Sales]=0,0,SalesData[Profit]/SalesData[Sales])</f>
        <v>0.22111559928859045</v>
      </c>
      <c r="P6466" s="8">
        <f t="shared" ref="P6466:P6529" si="101">IF(H:H*G:G=0, 0, (I:I/(H:H*G:G)))</f>
        <v>1.487604374850431E-4</v>
      </c>
      <c r="Q6466" t="str">
        <f>IF(SalesData[[#This Row],[Discount]]&gt;0, "Yes", "No")</f>
        <v>Yes</v>
      </c>
      <c r="R6466" t="str">
        <f>TEXT(SalesData[[#This Row],[Order Date]],"mmm-yyyy")</f>
        <v>Aug-2024</v>
      </c>
      <c r="S6466">
        <f>YEAR(SalesData[[#This Row],[Order Date]])*100 + MONTH(SalesData[[#This Row],[Order Date]])</f>
        <v>202408</v>
      </c>
    </row>
    <row r="6467" spans="1:19" x14ac:dyDescent="0.3">
      <c r="A6467" t="s">
        <v>13409</v>
      </c>
      <c r="B6467" s="3">
        <v>45511</v>
      </c>
      <c r="C6467" t="s">
        <v>13410</v>
      </c>
      <c r="D6467" t="s">
        <v>18</v>
      </c>
      <c r="E6467" t="s">
        <v>26</v>
      </c>
      <c r="F6467" t="s">
        <v>31</v>
      </c>
      <c r="G6467">
        <v>5</v>
      </c>
      <c r="H6467" s="5">
        <v>133.71</v>
      </c>
      <c r="I6467" s="5">
        <v>0.15</v>
      </c>
      <c r="J6467" s="5">
        <v>568.26750000000004</v>
      </c>
      <c r="K6467" s="5">
        <v>145.7896573789057</v>
      </c>
      <c r="L6467">
        <f>YEAR(SalesData[Order Date])</f>
        <v>2024</v>
      </c>
      <c r="M6467">
        <f>MONTH(SalesData[Order Date])</f>
        <v>8</v>
      </c>
      <c r="N6467" t="str">
        <f>TEXT(SalesData[[#This Row],[Order Date]], "mmmm")</f>
        <v>August</v>
      </c>
      <c r="O6467" s="7">
        <f>IF(SalesData[Sales]=0,0,SalesData[Profit]/SalesData[Sales])</f>
        <v>0.25655110907962481</v>
      </c>
      <c r="P6467" s="8">
        <f t="shared" si="101"/>
        <v>2.2436616558223018E-4</v>
      </c>
      <c r="Q6467" t="str">
        <f>IF(SalesData[[#This Row],[Discount]]&gt;0, "Yes", "No")</f>
        <v>Yes</v>
      </c>
      <c r="R6467" t="str">
        <f>TEXT(SalesData[[#This Row],[Order Date]],"mmm-yyyy")</f>
        <v>Aug-2024</v>
      </c>
      <c r="S6467">
        <f>YEAR(SalesData[[#This Row],[Order Date]])*100 + MONTH(SalesData[[#This Row],[Order Date]])</f>
        <v>202408</v>
      </c>
    </row>
    <row r="6468" spans="1:19" x14ac:dyDescent="0.3">
      <c r="A6468" t="s">
        <v>13427</v>
      </c>
      <c r="B6468" s="3">
        <v>45526</v>
      </c>
      <c r="C6468" t="s">
        <v>13428</v>
      </c>
      <c r="D6468" t="s">
        <v>13</v>
      </c>
      <c r="E6468" t="s">
        <v>26</v>
      </c>
      <c r="F6468" t="s">
        <v>34</v>
      </c>
      <c r="G6468">
        <v>9</v>
      </c>
      <c r="H6468" s="5">
        <v>515.46</v>
      </c>
      <c r="I6468" s="5">
        <v>0.1</v>
      </c>
      <c r="J6468" s="5">
        <v>4175.2260000000006</v>
      </c>
      <c r="K6468" s="5">
        <v>322.51536392163251</v>
      </c>
      <c r="L6468">
        <f>YEAR(SalesData[Order Date])</f>
        <v>2024</v>
      </c>
      <c r="M6468">
        <f>MONTH(SalesData[Order Date])</f>
        <v>8</v>
      </c>
      <c r="N6468" t="str">
        <f>TEXT(SalesData[[#This Row],[Order Date]], "mmmm")</f>
        <v>August</v>
      </c>
      <c r="O6468" s="7">
        <f>IF(SalesData[Sales]=0,0,SalesData[Profit]/SalesData[Sales])</f>
        <v>7.7245007556868167E-2</v>
      </c>
      <c r="P6468" s="8">
        <f t="shared" si="101"/>
        <v>2.1555719379022835E-5</v>
      </c>
      <c r="Q6468" t="str">
        <f>IF(SalesData[[#This Row],[Discount]]&gt;0, "Yes", "No")</f>
        <v>Yes</v>
      </c>
      <c r="R6468" t="str">
        <f>TEXT(SalesData[[#This Row],[Order Date]],"mmm-yyyy")</f>
        <v>Aug-2024</v>
      </c>
      <c r="S6468">
        <f>YEAR(SalesData[[#This Row],[Order Date]])*100 + MONTH(SalesData[[#This Row],[Order Date]])</f>
        <v>202408</v>
      </c>
    </row>
    <row r="6469" spans="1:19" x14ac:dyDescent="0.3">
      <c r="A6469" t="s">
        <v>13447</v>
      </c>
      <c r="B6469" s="3">
        <v>45517</v>
      </c>
      <c r="C6469" t="s">
        <v>13448</v>
      </c>
      <c r="D6469" t="s">
        <v>18</v>
      </c>
      <c r="E6469" t="s">
        <v>14</v>
      </c>
      <c r="F6469" t="s">
        <v>39</v>
      </c>
      <c r="G6469">
        <v>4</v>
      </c>
      <c r="H6469" s="5">
        <v>864.4</v>
      </c>
      <c r="I6469" s="5">
        <v>0.2</v>
      </c>
      <c r="J6469" s="5">
        <v>2766.08</v>
      </c>
      <c r="K6469" s="5">
        <v>770.78690436545264</v>
      </c>
      <c r="L6469">
        <f>YEAR(SalesData[Order Date])</f>
        <v>2024</v>
      </c>
      <c r="M6469">
        <f>MONTH(SalesData[Order Date])</f>
        <v>8</v>
      </c>
      <c r="N6469" t="str">
        <f>TEXT(SalesData[[#This Row],[Order Date]], "mmmm")</f>
        <v>August</v>
      </c>
      <c r="O6469" s="7">
        <f>IF(SalesData[Sales]=0,0,SalesData[Profit]/SalesData[Sales])</f>
        <v>0.27865676494007863</v>
      </c>
      <c r="P6469" s="8">
        <f t="shared" si="101"/>
        <v>5.7843590930124944E-5</v>
      </c>
      <c r="Q6469" t="str">
        <f>IF(SalesData[[#This Row],[Discount]]&gt;0, "Yes", "No")</f>
        <v>Yes</v>
      </c>
      <c r="R6469" t="str">
        <f>TEXT(SalesData[[#This Row],[Order Date]],"mmm-yyyy")</f>
        <v>Aug-2024</v>
      </c>
      <c r="S6469">
        <f>YEAR(SalesData[[#This Row],[Order Date]])*100 + MONTH(SalesData[[#This Row],[Order Date]])</f>
        <v>202408</v>
      </c>
    </row>
    <row r="6470" spans="1:19" x14ac:dyDescent="0.3">
      <c r="A6470" t="s">
        <v>13449</v>
      </c>
      <c r="B6470" s="3">
        <v>45506</v>
      </c>
      <c r="C6470" t="s">
        <v>2409</v>
      </c>
      <c r="D6470" t="s">
        <v>13</v>
      </c>
      <c r="E6470" t="s">
        <v>14</v>
      </c>
      <c r="F6470" t="s">
        <v>91</v>
      </c>
      <c r="G6470">
        <v>1</v>
      </c>
      <c r="H6470" s="5">
        <v>666.08</v>
      </c>
      <c r="I6470" s="5">
        <v>0.16</v>
      </c>
      <c r="J6470" s="5">
        <v>559.50720000000001</v>
      </c>
      <c r="K6470" s="5">
        <v>146.37108648107659</v>
      </c>
      <c r="L6470">
        <f>YEAR(SalesData[Order Date])</f>
        <v>2024</v>
      </c>
      <c r="M6470">
        <f>MONTH(SalesData[Order Date])</f>
        <v>8</v>
      </c>
      <c r="N6470" t="str">
        <f>TEXT(SalesData[[#This Row],[Order Date]], "mmmm")</f>
        <v>August</v>
      </c>
      <c r="O6470" s="7">
        <f>IF(SalesData[Sales]=0,0,SalesData[Profit]/SalesData[Sales])</f>
        <v>0.26160715444068744</v>
      </c>
      <c r="P6470" s="8">
        <f t="shared" si="101"/>
        <v>2.4021138601969732E-4</v>
      </c>
      <c r="Q6470" t="str">
        <f>IF(SalesData[[#This Row],[Discount]]&gt;0, "Yes", "No")</f>
        <v>Yes</v>
      </c>
      <c r="R6470" t="str">
        <f>TEXT(SalesData[[#This Row],[Order Date]],"mmm-yyyy")</f>
        <v>Aug-2024</v>
      </c>
      <c r="S6470">
        <f>YEAR(SalesData[[#This Row],[Order Date]])*100 + MONTH(SalesData[[#This Row],[Order Date]])</f>
        <v>202408</v>
      </c>
    </row>
    <row r="6471" spans="1:19" x14ac:dyDescent="0.3">
      <c r="A6471" t="s">
        <v>13477</v>
      </c>
      <c r="B6471" s="3">
        <v>45511</v>
      </c>
      <c r="C6471" t="s">
        <v>13478</v>
      </c>
      <c r="D6471" t="s">
        <v>13</v>
      </c>
      <c r="E6471" t="s">
        <v>26</v>
      </c>
      <c r="F6471" t="s">
        <v>91</v>
      </c>
      <c r="G6471">
        <v>7</v>
      </c>
      <c r="H6471" s="5">
        <v>945.84</v>
      </c>
      <c r="I6471" s="5">
        <v>0.21</v>
      </c>
      <c r="J6471" s="5">
        <v>5230.4952000000003</v>
      </c>
      <c r="K6471" s="5">
        <v>1418.3927409189339</v>
      </c>
      <c r="L6471">
        <f>YEAR(SalesData[Order Date])</f>
        <v>2024</v>
      </c>
      <c r="M6471">
        <f>MONTH(SalesData[Order Date])</f>
        <v>8</v>
      </c>
      <c r="N6471" t="str">
        <f>TEXT(SalesData[[#This Row],[Order Date]], "mmmm")</f>
        <v>August</v>
      </c>
      <c r="O6471" s="7">
        <f>IF(SalesData[Sales]=0,0,SalesData[Profit]/SalesData[Sales])</f>
        <v>0.27117752462882172</v>
      </c>
      <c r="P6471" s="8">
        <f t="shared" si="101"/>
        <v>3.1717838112154271E-5</v>
      </c>
      <c r="Q6471" t="str">
        <f>IF(SalesData[[#This Row],[Discount]]&gt;0, "Yes", "No")</f>
        <v>Yes</v>
      </c>
      <c r="R6471" t="str">
        <f>TEXT(SalesData[[#This Row],[Order Date]],"mmm-yyyy")</f>
        <v>Aug-2024</v>
      </c>
      <c r="S6471">
        <f>YEAR(SalesData[[#This Row],[Order Date]])*100 + MONTH(SalesData[[#This Row],[Order Date]])</f>
        <v>202408</v>
      </c>
    </row>
    <row r="6472" spans="1:19" x14ac:dyDescent="0.3">
      <c r="A6472" t="s">
        <v>13496</v>
      </c>
      <c r="B6472" s="3">
        <v>45514</v>
      </c>
      <c r="C6472" t="s">
        <v>13497</v>
      </c>
      <c r="D6472" t="s">
        <v>23</v>
      </c>
      <c r="E6472" t="s">
        <v>26</v>
      </c>
      <c r="F6472" t="s">
        <v>39</v>
      </c>
      <c r="G6472">
        <v>2</v>
      </c>
      <c r="H6472" s="5">
        <v>12.83</v>
      </c>
      <c r="I6472" s="5">
        <v>0.25</v>
      </c>
      <c r="J6472" s="5">
        <v>19.245000000000001</v>
      </c>
      <c r="K6472" s="5">
        <v>1.749086656823623</v>
      </c>
      <c r="L6472">
        <f>YEAR(SalesData[Order Date])</f>
        <v>2024</v>
      </c>
      <c r="M6472">
        <f>MONTH(SalesData[Order Date])</f>
        <v>8</v>
      </c>
      <c r="N6472" t="str">
        <f>TEXT(SalesData[[#This Row],[Order Date]], "mmmm")</f>
        <v>August</v>
      </c>
      <c r="O6472" s="7">
        <f>IF(SalesData[Sales]=0,0,SalesData[Profit]/SalesData[Sales])</f>
        <v>9.0885251069037304E-2</v>
      </c>
      <c r="P6472" s="8">
        <f t="shared" si="101"/>
        <v>9.7427903351519872E-3</v>
      </c>
      <c r="Q6472" t="str">
        <f>IF(SalesData[[#This Row],[Discount]]&gt;0, "Yes", "No")</f>
        <v>Yes</v>
      </c>
      <c r="R6472" t="str">
        <f>TEXT(SalesData[[#This Row],[Order Date]],"mmm-yyyy")</f>
        <v>Aug-2024</v>
      </c>
      <c r="S6472">
        <f>YEAR(SalesData[[#This Row],[Order Date]])*100 + MONTH(SalesData[[#This Row],[Order Date]])</f>
        <v>202408</v>
      </c>
    </row>
    <row r="6473" spans="1:19" x14ac:dyDescent="0.3">
      <c r="A6473" t="s">
        <v>13500</v>
      </c>
      <c r="B6473" s="3">
        <v>45530</v>
      </c>
      <c r="C6473" t="s">
        <v>13501</v>
      </c>
      <c r="D6473" t="s">
        <v>23</v>
      </c>
      <c r="E6473" t="s">
        <v>19</v>
      </c>
      <c r="F6473" t="s">
        <v>20</v>
      </c>
      <c r="G6473">
        <v>1</v>
      </c>
      <c r="H6473" s="5">
        <v>284.97000000000003</v>
      </c>
      <c r="I6473" s="5">
        <v>0.2</v>
      </c>
      <c r="J6473" s="5">
        <v>227.976</v>
      </c>
      <c r="K6473" s="5">
        <v>61.005388741036981</v>
      </c>
      <c r="L6473">
        <f>YEAR(SalesData[Order Date])</f>
        <v>2024</v>
      </c>
      <c r="M6473">
        <f>MONTH(SalesData[Order Date])</f>
        <v>8</v>
      </c>
      <c r="N6473" t="str">
        <f>TEXT(SalesData[[#This Row],[Order Date]], "mmmm")</f>
        <v>August</v>
      </c>
      <c r="O6473" s="7">
        <f>IF(SalesData[Sales]=0,0,SalesData[Profit]/SalesData[Sales])</f>
        <v>0.2675956624427</v>
      </c>
      <c r="P6473" s="8">
        <f t="shared" si="101"/>
        <v>7.0182826262413581E-4</v>
      </c>
      <c r="Q6473" t="str">
        <f>IF(SalesData[[#This Row],[Discount]]&gt;0, "Yes", "No")</f>
        <v>Yes</v>
      </c>
      <c r="R6473" t="str">
        <f>TEXT(SalesData[[#This Row],[Order Date]],"mmm-yyyy")</f>
        <v>Aug-2024</v>
      </c>
      <c r="S6473">
        <f>YEAR(SalesData[[#This Row],[Order Date]])*100 + MONTH(SalesData[[#This Row],[Order Date]])</f>
        <v>202408</v>
      </c>
    </row>
    <row r="6474" spans="1:19" x14ac:dyDescent="0.3">
      <c r="A6474" t="s">
        <v>13595</v>
      </c>
      <c r="B6474" s="3">
        <v>45522</v>
      </c>
      <c r="C6474" t="s">
        <v>13596</v>
      </c>
      <c r="D6474" t="s">
        <v>13</v>
      </c>
      <c r="E6474" t="s">
        <v>14</v>
      </c>
      <c r="F6474" t="s">
        <v>15</v>
      </c>
      <c r="G6474">
        <v>9</v>
      </c>
      <c r="H6474" s="5">
        <v>734.64</v>
      </c>
      <c r="I6474" s="5">
        <v>0.1</v>
      </c>
      <c r="J6474" s="5">
        <v>5950.5840000000007</v>
      </c>
      <c r="K6474" s="5">
        <v>1078.7733014091871</v>
      </c>
      <c r="L6474">
        <f>YEAR(SalesData[Order Date])</f>
        <v>2024</v>
      </c>
      <c r="M6474">
        <f>MONTH(SalesData[Order Date])</f>
        <v>8</v>
      </c>
      <c r="N6474" t="str">
        <f>TEXT(SalesData[[#This Row],[Order Date]], "mmmm")</f>
        <v>August</v>
      </c>
      <c r="O6474" s="7">
        <f>IF(SalesData[Sales]=0,0,SalesData[Profit]/SalesData[Sales])</f>
        <v>0.18128864350275317</v>
      </c>
      <c r="P6474" s="8">
        <f t="shared" si="101"/>
        <v>1.5124565924957954E-5</v>
      </c>
      <c r="Q6474" t="str">
        <f>IF(SalesData[[#This Row],[Discount]]&gt;0, "Yes", "No")</f>
        <v>Yes</v>
      </c>
      <c r="R6474" t="str">
        <f>TEXT(SalesData[[#This Row],[Order Date]],"mmm-yyyy")</f>
        <v>Aug-2024</v>
      </c>
      <c r="S6474">
        <f>YEAR(SalesData[[#This Row],[Order Date]])*100 + MONTH(SalesData[[#This Row],[Order Date]])</f>
        <v>202408</v>
      </c>
    </row>
    <row r="6475" spans="1:19" x14ac:dyDescent="0.3">
      <c r="A6475" t="s">
        <v>13645</v>
      </c>
      <c r="B6475" s="3">
        <v>45513</v>
      </c>
      <c r="C6475" t="s">
        <v>13646</v>
      </c>
      <c r="D6475" t="s">
        <v>13</v>
      </c>
      <c r="E6475" t="s">
        <v>19</v>
      </c>
      <c r="F6475" t="s">
        <v>20</v>
      </c>
      <c r="G6475">
        <v>4</v>
      </c>
      <c r="H6475" s="5">
        <v>48.12</v>
      </c>
      <c r="I6475" s="5">
        <v>0.02</v>
      </c>
      <c r="J6475" s="5">
        <v>188.63040000000001</v>
      </c>
      <c r="K6475" s="5">
        <v>40.691947076176703</v>
      </c>
      <c r="L6475">
        <f>YEAR(SalesData[Order Date])</f>
        <v>2024</v>
      </c>
      <c r="M6475">
        <f>MONTH(SalesData[Order Date])</f>
        <v>8</v>
      </c>
      <c r="N6475" t="str">
        <f>TEXT(SalesData[[#This Row],[Order Date]], "mmmm")</f>
        <v>August</v>
      </c>
      <c r="O6475" s="7">
        <f>IF(SalesData[Sales]=0,0,SalesData[Profit]/SalesData[Sales])</f>
        <v>0.21572316591692908</v>
      </c>
      <c r="P6475" s="8">
        <f t="shared" si="101"/>
        <v>1.0390689941812137E-4</v>
      </c>
      <c r="Q6475" t="str">
        <f>IF(SalesData[[#This Row],[Discount]]&gt;0, "Yes", "No")</f>
        <v>Yes</v>
      </c>
      <c r="R6475" t="str">
        <f>TEXT(SalesData[[#This Row],[Order Date]],"mmm-yyyy")</f>
        <v>Aug-2024</v>
      </c>
      <c r="S6475">
        <f>YEAR(SalesData[[#This Row],[Order Date]])*100 + MONTH(SalesData[[#This Row],[Order Date]])</f>
        <v>202408</v>
      </c>
    </row>
    <row r="6476" spans="1:19" x14ac:dyDescent="0.3">
      <c r="A6476" t="s">
        <v>13665</v>
      </c>
      <c r="B6476" s="3">
        <v>45534</v>
      </c>
      <c r="C6476" t="s">
        <v>13666</v>
      </c>
      <c r="D6476" t="s">
        <v>30</v>
      </c>
      <c r="E6476" t="s">
        <v>26</v>
      </c>
      <c r="F6476" t="s">
        <v>20</v>
      </c>
      <c r="G6476">
        <v>2</v>
      </c>
      <c r="H6476" s="5">
        <v>972.33</v>
      </c>
      <c r="I6476" s="5">
        <v>0.02</v>
      </c>
      <c r="J6476" s="5">
        <v>1905.7668000000001</v>
      </c>
      <c r="K6476" s="5">
        <v>438.76689735955648</v>
      </c>
      <c r="L6476">
        <f>YEAR(SalesData[Order Date])</f>
        <v>2024</v>
      </c>
      <c r="M6476">
        <f>MONTH(SalesData[Order Date])</f>
        <v>8</v>
      </c>
      <c r="N6476" t="str">
        <f>TEXT(SalesData[[#This Row],[Order Date]], "mmmm")</f>
        <v>August</v>
      </c>
      <c r="O6476" s="7">
        <f>IF(SalesData[Sales]=0,0,SalesData[Profit]/SalesData[Sales])</f>
        <v>0.23023115806170852</v>
      </c>
      <c r="P6476" s="8">
        <f t="shared" si="101"/>
        <v>1.0284574167206606E-5</v>
      </c>
      <c r="Q6476" t="str">
        <f>IF(SalesData[[#This Row],[Discount]]&gt;0, "Yes", "No")</f>
        <v>Yes</v>
      </c>
      <c r="R6476" t="str">
        <f>TEXT(SalesData[[#This Row],[Order Date]],"mmm-yyyy")</f>
        <v>Aug-2024</v>
      </c>
      <c r="S6476">
        <f>YEAR(SalesData[[#This Row],[Order Date]])*100 + MONTH(SalesData[[#This Row],[Order Date]])</f>
        <v>202408</v>
      </c>
    </row>
    <row r="6477" spans="1:19" x14ac:dyDescent="0.3">
      <c r="A6477" t="s">
        <v>13677</v>
      </c>
      <c r="B6477" s="3">
        <v>45510</v>
      </c>
      <c r="C6477" t="s">
        <v>13658</v>
      </c>
      <c r="D6477" t="s">
        <v>23</v>
      </c>
      <c r="E6477" t="s">
        <v>19</v>
      </c>
      <c r="F6477" t="s">
        <v>62</v>
      </c>
      <c r="G6477">
        <v>3</v>
      </c>
      <c r="H6477" s="5">
        <v>129.22999999999999</v>
      </c>
      <c r="I6477" s="5">
        <v>0.18</v>
      </c>
      <c r="J6477" s="5">
        <v>317.9058</v>
      </c>
      <c r="K6477" s="5">
        <v>75.480155335462882</v>
      </c>
      <c r="L6477">
        <f>YEAR(SalesData[Order Date])</f>
        <v>2024</v>
      </c>
      <c r="M6477">
        <f>MONTH(SalesData[Order Date])</f>
        <v>8</v>
      </c>
      <c r="N6477" t="str">
        <f>TEXT(SalesData[[#This Row],[Order Date]], "mmmm")</f>
        <v>August</v>
      </c>
      <c r="O6477" s="7">
        <f>IF(SalesData[Sales]=0,0,SalesData[Profit]/SalesData[Sales])</f>
        <v>0.23742931187623151</v>
      </c>
      <c r="P6477" s="8">
        <f t="shared" si="101"/>
        <v>4.6428847790760665E-4</v>
      </c>
      <c r="Q6477" t="str">
        <f>IF(SalesData[[#This Row],[Discount]]&gt;0, "Yes", "No")</f>
        <v>Yes</v>
      </c>
      <c r="R6477" t="str">
        <f>TEXT(SalesData[[#This Row],[Order Date]],"mmm-yyyy")</f>
        <v>Aug-2024</v>
      </c>
      <c r="S6477">
        <f>YEAR(SalesData[[#This Row],[Order Date]])*100 + MONTH(SalesData[[#This Row],[Order Date]])</f>
        <v>202408</v>
      </c>
    </row>
    <row r="6478" spans="1:19" x14ac:dyDescent="0.3">
      <c r="A6478" t="s">
        <v>13705</v>
      </c>
      <c r="B6478" s="3">
        <v>45534</v>
      </c>
      <c r="C6478" t="s">
        <v>13706</v>
      </c>
      <c r="D6478" t="s">
        <v>30</v>
      </c>
      <c r="E6478" t="s">
        <v>26</v>
      </c>
      <c r="F6478" t="s">
        <v>62</v>
      </c>
      <c r="G6478">
        <v>6</v>
      </c>
      <c r="H6478" s="5">
        <v>536.39</v>
      </c>
      <c r="I6478" s="5">
        <v>0.1</v>
      </c>
      <c r="J6478" s="5">
        <v>2896.5059999999999</v>
      </c>
      <c r="K6478" s="5">
        <v>805.22565158168356</v>
      </c>
      <c r="L6478">
        <f>YEAR(SalesData[Order Date])</f>
        <v>2024</v>
      </c>
      <c r="M6478">
        <f>MONTH(SalesData[Order Date])</f>
        <v>8</v>
      </c>
      <c r="N6478" t="str">
        <f>TEXT(SalesData[[#This Row],[Order Date]], "mmmm")</f>
        <v>August</v>
      </c>
      <c r="O6478" s="7">
        <f>IF(SalesData[Sales]=0,0,SalesData[Profit]/SalesData[Sales])</f>
        <v>0.27799895860104679</v>
      </c>
      <c r="P6478" s="8">
        <f t="shared" si="101"/>
        <v>3.1071919063865222E-5</v>
      </c>
      <c r="Q6478" t="str">
        <f>IF(SalesData[[#This Row],[Discount]]&gt;0, "Yes", "No")</f>
        <v>Yes</v>
      </c>
      <c r="R6478" t="str">
        <f>TEXT(SalesData[[#This Row],[Order Date]],"mmm-yyyy")</f>
        <v>Aug-2024</v>
      </c>
      <c r="S6478">
        <f>YEAR(SalesData[[#This Row],[Order Date]])*100 + MONTH(SalesData[[#This Row],[Order Date]])</f>
        <v>202408</v>
      </c>
    </row>
    <row r="6479" spans="1:19" x14ac:dyDescent="0.3">
      <c r="A6479" t="s">
        <v>13709</v>
      </c>
      <c r="B6479" s="3">
        <v>45523</v>
      </c>
      <c r="C6479" t="s">
        <v>13710</v>
      </c>
      <c r="D6479" t="s">
        <v>23</v>
      </c>
      <c r="E6479" t="s">
        <v>26</v>
      </c>
      <c r="F6479" t="s">
        <v>15</v>
      </c>
      <c r="G6479">
        <v>4</v>
      </c>
      <c r="H6479" s="5">
        <v>586.87</v>
      </c>
      <c r="I6479" s="5">
        <v>0.26</v>
      </c>
      <c r="J6479" s="5">
        <v>1737.1351999999999</v>
      </c>
      <c r="K6479" s="5">
        <v>507.27612837138628</v>
      </c>
      <c r="L6479">
        <f>YEAR(SalesData[Order Date])</f>
        <v>2024</v>
      </c>
      <c r="M6479">
        <f>MONTH(SalesData[Order Date])</f>
        <v>8</v>
      </c>
      <c r="N6479" t="str">
        <f>TEXT(SalesData[[#This Row],[Order Date]], "mmmm")</f>
        <v>August</v>
      </c>
      <c r="O6479" s="7">
        <f>IF(SalesData[Sales]=0,0,SalesData[Profit]/SalesData[Sales])</f>
        <v>0.29201879529663916</v>
      </c>
      <c r="P6479" s="8">
        <f t="shared" si="101"/>
        <v>1.107570671528618E-4</v>
      </c>
      <c r="Q6479" t="str">
        <f>IF(SalesData[[#This Row],[Discount]]&gt;0, "Yes", "No")</f>
        <v>Yes</v>
      </c>
      <c r="R6479" t="str">
        <f>TEXT(SalesData[[#This Row],[Order Date]],"mmm-yyyy")</f>
        <v>Aug-2024</v>
      </c>
      <c r="S6479">
        <f>YEAR(SalesData[[#This Row],[Order Date]])*100 + MONTH(SalesData[[#This Row],[Order Date]])</f>
        <v>202408</v>
      </c>
    </row>
    <row r="6480" spans="1:19" x14ac:dyDescent="0.3">
      <c r="A6480" t="s">
        <v>13720</v>
      </c>
      <c r="B6480" s="3">
        <v>45520</v>
      </c>
      <c r="C6480" t="s">
        <v>13721</v>
      </c>
      <c r="D6480" t="s">
        <v>30</v>
      </c>
      <c r="E6480" t="s">
        <v>26</v>
      </c>
      <c r="F6480" t="s">
        <v>39</v>
      </c>
      <c r="G6480">
        <v>6</v>
      </c>
      <c r="H6480" s="5">
        <v>579.34</v>
      </c>
      <c r="I6480" s="5">
        <v>0.28000000000000003</v>
      </c>
      <c r="J6480" s="5">
        <v>2502.7487999999998</v>
      </c>
      <c r="K6480" s="5">
        <v>656.71266636806047</v>
      </c>
      <c r="L6480">
        <f>YEAR(SalesData[Order Date])</f>
        <v>2024</v>
      </c>
      <c r="M6480">
        <f>MONTH(SalesData[Order Date])</f>
        <v>8</v>
      </c>
      <c r="N6480" t="str">
        <f>TEXT(SalesData[[#This Row],[Order Date]], "mmmm")</f>
        <v>August</v>
      </c>
      <c r="O6480" s="7">
        <f>IF(SalesData[Sales]=0,0,SalesData[Profit]/SalesData[Sales])</f>
        <v>0.262396556285657</v>
      </c>
      <c r="P6480" s="8">
        <f t="shared" si="101"/>
        <v>8.0551432089389085E-5</v>
      </c>
      <c r="Q6480" t="str">
        <f>IF(SalesData[[#This Row],[Discount]]&gt;0, "Yes", "No")</f>
        <v>Yes</v>
      </c>
      <c r="R6480" t="str">
        <f>TEXT(SalesData[[#This Row],[Order Date]],"mmm-yyyy")</f>
        <v>Aug-2024</v>
      </c>
      <c r="S6480">
        <f>YEAR(SalesData[[#This Row],[Order Date]])*100 + MONTH(SalesData[[#This Row],[Order Date]])</f>
        <v>202408</v>
      </c>
    </row>
    <row r="6481" spans="1:19" x14ac:dyDescent="0.3">
      <c r="A6481" t="s">
        <v>13733</v>
      </c>
      <c r="B6481" s="3">
        <v>45520</v>
      </c>
      <c r="C6481" t="s">
        <v>13734</v>
      </c>
      <c r="D6481" t="s">
        <v>18</v>
      </c>
      <c r="E6481" t="s">
        <v>26</v>
      </c>
      <c r="F6481" t="s">
        <v>53</v>
      </c>
      <c r="G6481">
        <v>1</v>
      </c>
      <c r="H6481" s="5">
        <v>758.94</v>
      </c>
      <c r="I6481" s="5">
        <v>0.09</v>
      </c>
      <c r="J6481" s="5">
        <v>690.63540000000012</v>
      </c>
      <c r="K6481" s="5">
        <v>111.2802160713041</v>
      </c>
      <c r="L6481">
        <f>YEAR(SalesData[Order Date])</f>
        <v>2024</v>
      </c>
      <c r="M6481">
        <f>MONTH(SalesData[Order Date])</f>
        <v>8</v>
      </c>
      <c r="N6481" t="str">
        <f>TEXT(SalesData[[#This Row],[Order Date]], "mmmm")</f>
        <v>August</v>
      </c>
      <c r="O6481" s="7">
        <f>IF(SalesData[Sales]=0,0,SalesData[Profit]/SalesData[Sales])</f>
        <v>0.16112729824058261</v>
      </c>
      <c r="P6481" s="8">
        <f t="shared" si="101"/>
        <v>1.1858644952170131E-4</v>
      </c>
      <c r="Q6481" t="str">
        <f>IF(SalesData[[#This Row],[Discount]]&gt;0, "Yes", "No")</f>
        <v>Yes</v>
      </c>
      <c r="R6481" t="str">
        <f>TEXT(SalesData[[#This Row],[Order Date]],"mmm-yyyy")</f>
        <v>Aug-2024</v>
      </c>
      <c r="S6481">
        <f>YEAR(SalesData[[#This Row],[Order Date]])*100 + MONTH(SalesData[[#This Row],[Order Date]])</f>
        <v>202408</v>
      </c>
    </row>
    <row r="6482" spans="1:19" x14ac:dyDescent="0.3">
      <c r="A6482" t="s">
        <v>13742</v>
      </c>
      <c r="B6482" s="3">
        <v>45514</v>
      </c>
      <c r="C6482" t="s">
        <v>13743</v>
      </c>
      <c r="D6482" t="s">
        <v>13</v>
      </c>
      <c r="E6482" t="s">
        <v>14</v>
      </c>
      <c r="F6482" t="s">
        <v>31</v>
      </c>
      <c r="G6482">
        <v>4</v>
      </c>
      <c r="H6482" s="5">
        <v>127.24</v>
      </c>
      <c r="I6482" s="5">
        <v>0.27</v>
      </c>
      <c r="J6482" s="5">
        <v>371.54079999999999</v>
      </c>
      <c r="K6482" s="5">
        <v>111.3709396533211</v>
      </c>
      <c r="L6482">
        <f>YEAR(SalesData[Order Date])</f>
        <v>2024</v>
      </c>
      <c r="M6482">
        <f>MONTH(SalesData[Order Date])</f>
        <v>8</v>
      </c>
      <c r="N6482" t="str">
        <f>TEXT(SalesData[[#This Row],[Order Date]], "mmmm")</f>
        <v>August</v>
      </c>
      <c r="O6482" s="7">
        <f>IF(SalesData[Sales]=0,0,SalesData[Profit]/SalesData[Sales])</f>
        <v>0.29975426562391294</v>
      </c>
      <c r="P6482" s="8">
        <f t="shared" si="101"/>
        <v>5.3049355548569633E-4</v>
      </c>
      <c r="Q6482" t="str">
        <f>IF(SalesData[[#This Row],[Discount]]&gt;0, "Yes", "No")</f>
        <v>Yes</v>
      </c>
      <c r="R6482" t="str">
        <f>TEXT(SalesData[[#This Row],[Order Date]],"mmm-yyyy")</f>
        <v>Aug-2024</v>
      </c>
      <c r="S6482">
        <f>YEAR(SalesData[[#This Row],[Order Date]])*100 + MONTH(SalesData[[#This Row],[Order Date]])</f>
        <v>202408</v>
      </c>
    </row>
    <row r="6483" spans="1:19" x14ac:dyDescent="0.3">
      <c r="A6483" t="s">
        <v>13770</v>
      </c>
      <c r="B6483" s="3">
        <v>45507</v>
      </c>
      <c r="C6483" t="s">
        <v>13771</v>
      </c>
      <c r="D6483" t="s">
        <v>23</v>
      </c>
      <c r="E6483" t="s">
        <v>26</v>
      </c>
      <c r="F6483" t="s">
        <v>44</v>
      </c>
      <c r="G6483">
        <v>7</v>
      </c>
      <c r="H6483" s="5">
        <v>677.76</v>
      </c>
      <c r="I6483" s="5">
        <v>0.2</v>
      </c>
      <c r="J6483" s="5">
        <v>3795.4560000000001</v>
      </c>
      <c r="K6483" s="5">
        <v>768.77091865471596</v>
      </c>
      <c r="L6483">
        <f>YEAR(SalesData[Order Date])</f>
        <v>2024</v>
      </c>
      <c r="M6483">
        <f>MONTH(SalesData[Order Date])</f>
        <v>8</v>
      </c>
      <c r="N6483" t="str">
        <f>TEXT(SalesData[[#This Row],[Order Date]], "mmmm")</f>
        <v>August</v>
      </c>
      <c r="O6483" s="7">
        <f>IF(SalesData[Sales]=0,0,SalesData[Profit]/SalesData[Sales])</f>
        <v>0.20255034405739808</v>
      </c>
      <c r="P6483" s="8">
        <f t="shared" si="101"/>
        <v>4.2155672467287203E-5</v>
      </c>
      <c r="Q6483" t="str">
        <f>IF(SalesData[[#This Row],[Discount]]&gt;0, "Yes", "No")</f>
        <v>Yes</v>
      </c>
      <c r="R6483" t="str">
        <f>TEXT(SalesData[[#This Row],[Order Date]],"mmm-yyyy")</f>
        <v>Aug-2024</v>
      </c>
      <c r="S6483">
        <f>YEAR(SalesData[[#This Row],[Order Date]])*100 + MONTH(SalesData[[#This Row],[Order Date]])</f>
        <v>202408</v>
      </c>
    </row>
    <row r="6484" spans="1:19" x14ac:dyDescent="0.3">
      <c r="A6484" t="s">
        <v>13799</v>
      </c>
      <c r="B6484" s="3">
        <v>45522</v>
      </c>
      <c r="C6484" t="s">
        <v>13800</v>
      </c>
      <c r="D6484" t="s">
        <v>30</v>
      </c>
      <c r="E6484" t="s">
        <v>14</v>
      </c>
      <c r="F6484" t="s">
        <v>53</v>
      </c>
      <c r="G6484">
        <v>2</v>
      </c>
      <c r="H6484" s="5">
        <v>888.03</v>
      </c>
      <c r="I6484" s="5">
        <v>0.12</v>
      </c>
      <c r="J6484" s="5">
        <v>1562.9328</v>
      </c>
      <c r="K6484" s="5">
        <v>423.86678179712283</v>
      </c>
      <c r="L6484">
        <f>YEAR(SalesData[Order Date])</f>
        <v>2024</v>
      </c>
      <c r="M6484">
        <f>MONTH(SalesData[Order Date])</f>
        <v>8</v>
      </c>
      <c r="N6484" t="str">
        <f>TEXT(SalesData[[#This Row],[Order Date]], "mmmm")</f>
        <v>August</v>
      </c>
      <c r="O6484" s="7">
        <f>IF(SalesData[Sales]=0,0,SalesData[Profit]/SalesData[Sales])</f>
        <v>0.27119962022495325</v>
      </c>
      <c r="P6484" s="8">
        <f t="shared" si="101"/>
        <v>6.7565284956589298E-5</v>
      </c>
      <c r="Q6484" t="str">
        <f>IF(SalesData[[#This Row],[Discount]]&gt;0, "Yes", "No")</f>
        <v>Yes</v>
      </c>
      <c r="R6484" t="str">
        <f>TEXT(SalesData[[#This Row],[Order Date]],"mmm-yyyy")</f>
        <v>Aug-2024</v>
      </c>
      <c r="S6484">
        <f>YEAR(SalesData[[#This Row],[Order Date]])*100 + MONTH(SalesData[[#This Row],[Order Date]])</f>
        <v>202408</v>
      </c>
    </row>
    <row r="6485" spans="1:19" x14ac:dyDescent="0.3">
      <c r="A6485" t="s">
        <v>13803</v>
      </c>
      <c r="B6485" s="3">
        <v>45516</v>
      </c>
      <c r="C6485" t="s">
        <v>13804</v>
      </c>
      <c r="D6485" t="s">
        <v>18</v>
      </c>
      <c r="E6485" t="s">
        <v>26</v>
      </c>
      <c r="F6485" t="s">
        <v>39</v>
      </c>
      <c r="G6485">
        <v>4</v>
      </c>
      <c r="H6485" s="5">
        <v>505.35</v>
      </c>
      <c r="I6485" s="5">
        <v>0.02</v>
      </c>
      <c r="J6485" s="5">
        <v>1980.972</v>
      </c>
      <c r="K6485" s="5">
        <v>130.0493059766896</v>
      </c>
      <c r="L6485">
        <f>YEAR(SalesData[Order Date])</f>
        <v>2024</v>
      </c>
      <c r="M6485">
        <f>MONTH(SalesData[Order Date])</f>
        <v>8</v>
      </c>
      <c r="N6485" t="str">
        <f>TEXT(SalesData[[#This Row],[Order Date]], "mmmm")</f>
        <v>August</v>
      </c>
      <c r="O6485" s="7">
        <f>IF(SalesData[Sales]=0,0,SalesData[Profit]/SalesData[Sales])</f>
        <v>6.5649239856337999E-2</v>
      </c>
      <c r="P6485" s="8">
        <f t="shared" si="101"/>
        <v>9.8941327792618969E-6</v>
      </c>
      <c r="Q6485" t="str">
        <f>IF(SalesData[[#This Row],[Discount]]&gt;0, "Yes", "No")</f>
        <v>Yes</v>
      </c>
      <c r="R6485" t="str">
        <f>TEXT(SalesData[[#This Row],[Order Date]],"mmm-yyyy")</f>
        <v>Aug-2024</v>
      </c>
      <c r="S6485">
        <f>YEAR(SalesData[[#This Row],[Order Date]])*100 + MONTH(SalesData[[#This Row],[Order Date]])</f>
        <v>202408</v>
      </c>
    </row>
    <row r="6486" spans="1:19" x14ac:dyDescent="0.3">
      <c r="A6486" t="s">
        <v>13836</v>
      </c>
      <c r="B6486" s="3">
        <v>45521</v>
      </c>
      <c r="C6486" t="s">
        <v>13837</v>
      </c>
      <c r="D6486" t="s">
        <v>23</v>
      </c>
      <c r="E6486" t="s">
        <v>26</v>
      </c>
      <c r="F6486" t="s">
        <v>39</v>
      </c>
      <c r="G6486">
        <v>5</v>
      </c>
      <c r="H6486" s="5">
        <v>111.81</v>
      </c>
      <c r="I6486" s="5">
        <v>0.21</v>
      </c>
      <c r="J6486" s="5">
        <v>441.64949999999999</v>
      </c>
      <c r="K6486" s="5">
        <v>117.00072897371641</v>
      </c>
      <c r="L6486">
        <f>YEAR(SalesData[Order Date])</f>
        <v>2024</v>
      </c>
      <c r="M6486">
        <f>MONTH(SalesData[Order Date])</f>
        <v>8</v>
      </c>
      <c r="N6486" t="str">
        <f>TEXT(SalesData[[#This Row],[Order Date]], "mmmm")</f>
        <v>August</v>
      </c>
      <c r="O6486" s="7">
        <f>IF(SalesData[Sales]=0,0,SalesData[Profit]/SalesData[Sales])</f>
        <v>0.26491760768146777</v>
      </c>
      <c r="P6486" s="8">
        <f t="shared" si="101"/>
        <v>3.7563724174939633E-4</v>
      </c>
      <c r="Q6486" t="str">
        <f>IF(SalesData[[#This Row],[Discount]]&gt;0, "Yes", "No")</f>
        <v>Yes</v>
      </c>
      <c r="R6486" t="str">
        <f>TEXT(SalesData[[#This Row],[Order Date]],"mmm-yyyy")</f>
        <v>Aug-2024</v>
      </c>
      <c r="S6486">
        <f>YEAR(SalesData[[#This Row],[Order Date]])*100 + MONTH(SalesData[[#This Row],[Order Date]])</f>
        <v>202408</v>
      </c>
    </row>
    <row r="6487" spans="1:19" x14ac:dyDescent="0.3">
      <c r="A6487" t="s">
        <v>13842</v>
      </c>
      <c r="B6487" s="3">
        <v>45507</v>
      </c>
      <c r="C6487" t="s">
        <v>2823</v>
      </c>
      <c r="D6487" t="s">
        <v>30</v>
      </c>
      <c r="E6487" t="s">
        <v>14</v>
      </c>
      <c r="F6487" t="s">
        <v>44</v>
      </c>
      <c r="G6487">
        <v>6</v>
      </c>
      <c r="H6487" s="5">
        <v>835.62</v>
      </c>
      <c r="I6487" s="5">
        <v>0.15</v>
      </c>
      <c r="J6487" s="5">
        <v>4261.6620000000003</v>
      </c>
      <c r="K6487" s="5">
        <v>279.05247987010432</v>
      </c>
      <c r="L6487">
        <f>YEAR(SalesData[Order Date])</f>
        <v>2024</v>
      </c>
      <c r="M6487">
        <f>MONTH(SalesData[Order Date])</f>
        <v>8</v>
      </c>
      <c r="N6487" t="str">
        <f>TEXT(SalesData[[#This Row],[Order Date]], "mmmm")</f>
        <v>August</v>
      </c>
      <c r="O6487" s="7">
        <f>IF(SalesData[Sales]=0,0,SalesData[Profit]/SalesData[Sales])</f>
        <v>6.5479730647363468E-2</v>
      </c>
      <c r="P6487" s="8">
        <f t="shared" si="101"/>
        <v>2.9917905267944759E-5</v>
      </c>
      <c r="Q6487" t="str">
        <f>IF(SalesData[[#This Row],[Discount]]&gt;0, "Yes", "No")</f>
        <v>Yes</v>
      </c>
      <c r="R6487" t="str">
        <f>TEXT(SalesData[[#This Row],[Order Date]],"mmm-yyyy")</f>
        <v>Aug-2024</v>
      </c>
      <c r="S6487">
        <f>YEAR(SalesData[[#This Row],[Order Date]])*100 + MONTH(SalesData[[#This Row],[Order Date]])</f>
        <v>202408</v>
      </c>
    </row>
    <row r="6488" spans="1:19" x14ac:dyDescent="0.3">
      <c r="A6488" t="s">
        <v>13943</v>
      </c>
      <c r="B6488" s="3">
        <v>45520</v>
      </c>
      <c r="C6488" t="s">
        <v>4789</v>
      </c>
      <c r="D6488" t="s">
        <v>13</v>
      </c>
      <c r="E6488" t="s">
        <v>14</v>
      </c>
      <c r="F6488" t="s">
        <v>27</v>
      </c>
      <c r="G6488">
        <v>2</v>
      </c>
      <c r="H6488" s="5">
        <v>247.74</v>
      </c>
      <c r="I6488" s="5">
        <v>0.1</v>
      </c>
      <c r="J6488" s="5">
        <v>445.93200000000002</v>
      </c>
      <c r="K6488" s="5">
        <v>123.0928767551552</v>
      </c>
      <c r="L6488">
        <f>YEAR(SalesData[Order Date])</f>
        <v>2024</v>
      </c>
      <c r="M6488">
        <f>MONTH(SalesData[Order Date])</f>
        <v>8</v>
      </c>
      <c r="N6488" t="str">
        <f>TEXT(SalesData[[#This Row],[Order Date]], "mmmm")</f>
        <v>August</v>
      </c>
      <c r="O6488" s="7">
        <f>IF(SalesData[Sales]=0,0,SalesData[Profit]/SalesData[Sales])</f>
        <v>0.27603508327537651</v>
      </c>
      <c r="P6488" s="8">
        <f t="shared" si="101"/>
        <v>2.0182449342052151E-4</v>
      </c>
      <c r="Q6488" t="str">
        <f>IF(SalesData[[#This Row],[Discount]]&gt;0, "Yes", "No")</f>
        <v>Yes</v>
      </c>
      <c r="R6488" t="str">
        <f>TEXT(SalesData[[#This Row],[Order Date]],"mmm-yyyy")</f>
        <v>Aug-2024</v>
      </c>
      <c r="S6488">
        <f>YEAR(SalesData[[#This Row],[Order Date]])*100 + MONTH(SalesData[[#This Row],[Order Date]])</f>
        <v>202408</v>
      </c>
    </row>
    <row r="6489" spans="1:19" x14ac:dyDescent="0.3">
      <c r="A6489" t="s">
        <v>13953</v>
      </c>
      <c r="B6489" s="3">
        <v>45519</v>
      </c>
      <c r="C6489" t="s">
        <v>13954</v>
      </c>
      <c r="D6489" t="s">
        <v>13</v>
      </c>
      <c r="E6489" t="s">
        <v>26</v>
      </c>
      <c r="F6489" t="s">
        <v>34</v>
      </c>
      <c r="G6489">
        <v>9</v>
      </c>
      <c r="H6489" s="5">
        <v>548</v>
      </c>
      <c r="I6489" s="5">
        <v>0.06</v>
      </c>
      <c r="J6489" s="5">
        <v>4636.08</v>
      </c>
      <c r="K6489" s="5">
        <v>742.47359288030407</v>
      </c>
      <c r="L6489">
        <f>YEAR(SalesData[Order Date])</f>
        <v>2024</v>
      </c>
      <c r="M6489">
        <f>MONTH(SalesData[Order Date])</f>
        <v>8</v>
      </c>
      <c r="N6489" t="str">
        <f>TEXT(SalesData[[#This Row],[Order Date]], "mmmm")</f>
        <v>August</v>
      </c>
      <c r="O6489" s="7">
        <f>IF(SalesData[Sales]=0,0,SalesData[Profit]/SalesData[Sales])</f>
        <v>0.16015116065303103</v>
      </c>
      <c r="P6489" s="8">
        <f t="shared" si="101"/>
        <v>1.2165450121654501E-5</v>
      </c>
      <c r="Q6489" t="str">
        <f>IF(SalesData[[#This Row],[Discount]]&gt;0, "Yes", "No")</f>
        <v>Yes</v>
      </c>
      <c r="R6489" t="str">
        <f>TEXT(SalesData[[#This Row],[Order Date]],"mmm-yyyy")</f>
        <v>Aug-2024</v>
      </c>
      <c r="S6489">
        <f>YEAR(SalesData[[#This Row],[Order Date]])*100 + MONTH(SalesData[[#This Row],[Order Date]])</f>
        <v>202408</v>
      </c>
    </row>
    <row r="6490" spans="1:19" x14ac:dyDescent="0.3">
      <c r="A6490" t="s">
        <v>13959</v>
      </c>
      <c r="B6490" s="3">
        <v>45526</v>
      </c>
      <c r="C6490" t="s">
        <v>13960</v>
      </c>
      <c r="D6490" t="s">
        <v>18</v>
      </c>
      <c r="E6490" t="s">
        <v>14</v>
      </c>
      <c r="F6490" t="s">
        <v>15</v>
      </c>
      <c r="G6490">
        <v>6</v>
      </c>
      <c r="H6490" s="5">
        <v>673.46</v>
      </c>
      <c r="I6490" s="5">
        <v>0.13</v>
      </c>
      <c r="J6490" s="5">
        <v>3515.4612000000002</v>
      </c>
      <c r="K6490" s="5">
        <v>819.44994172071677</v>
      </c>
      <c r="L6490">
        <f>YEAR(SalesData[Order Date])</f>
        <v>2024</v>
      </c>
      <c r="M6490">
        <f>MONTH(SalesData[Order Date])</f>
        <v>8</v>
      </c>
      <c r="N6490" t="str">
        <f>TEXT(SalesData[[#This Row],[Order Date]], "mmmm")</f>
        <v>August</v>
      </c>
      <c r="O6490" s="7">
        <f>IF(SalesData[Sales]=0,0,SalesData[Profit]/SalesData[Sales])</f>
        <v>0.23309884396411962</v>
      </c>
      <c r="P6490" s="8">
        <f t="shared" si="101"/>
        <v>3.2172165632207802E-5</v>
      </c>
      <c r="Q6490" t="str">
        <f>IF(SalesData[[#This Row],[Discount]]&gt;0, "Yes", "No")</f>
        <v>Yes</v>
      </c>
      <c r="R6490" t="str">
        <f>TEXT(SalesData[[#This Row],[Order Date]],"mmm-yyyy")</f>
        <v>Aug-2024</v>
      </c>
      <c r="S6490">
        <f>YEAR(SalesData[[#This Row],[Order Date]])*100 + MONTH(SalesData[[#This Row],[Order Date]])</f>
        <v>202408</v>
      </c>
    </row>
    <row r="6491" spans="1:19" x14ac:dyDescent="0.3">
      <c r="A6491" t="s">
        <v>13973</v>
      </c>
      <c r="B6491" s="3">
        <v>45535</v>
      </c>
      <c r="C6491" t="s">
        <v>13974</v>
      </c>
      <c r="D6491" t="s">
        <v>23</v>
      </c>
      <c r="E6491" t="s">
        <v>19</v>
      </c>
      <c r="F6491" t="s">
        <v>27</v>
      </c>
      <c r="G6491">
        <v>7</v>
      </c>
      <c r="H6491" s="5">
        <v>999.86</v>
      </c>
      <c r="I6491" s="5">
        <v>0.09</v>
      </c>
      <c r="J6491" s="5">
        <v>6369.1082000000006</v>
      </c>
      <c r="K6491" s="5">
        <v>1367.62625734371</v>
      </c>
      <c r="L6491">
        <f>YEAR(SalesData[Order Date])</f>
        <v>2024</v>
      </c>
      <c r="M6491">
        <f>MONTH(SalesData[Order Date])</f>
        <v>8</v>
      </c>
      <c r="N6491" t="str">
        <f>TEXT(SalesData[[#This Row],[Order Date]], "mmmm")</f>
        <v>August</v>
      </c>
      <c r="O6491" s="7">
        <f>IF(SalesData[Sales]=0,0,SalesData[Profit]/SalesData[Sales])</f>
        <v>0.21472806151161161</v>
      </c>
      <c r="P6491" s="8">
        <f t="shared" si="101"/>
        <v>1.2858943109178141E-5</v>
      </c>
      <c r="Q6491" t="str">
        <f>IF(SalesData[[#This Row],[Discount]]&gt;0, "Yes", "No")</f>
        <v>Yes</v>
      </c>
      <c r="R6491" t="str">
        <f>TEXT(SalesData[[#This Row],[Order Date]],"mmm-yyyy")</f>
        <v>Aug-2024</v>
      </c>
      <c r="S6491">
        <f>YEAR(SalesData[[#This Row],[Order Date]])*100 + MONTH(SalesData[[#This Row],[Order Date]])</f>
        <v>202408</v>
      </c>
    </row>
    <row r="6492" spans="1:19" x14ac:dyDescent="0.3">
      <c r="A6492" t="s">
        <v>13983</v>
      </c>
      <c r="B6492" s="3">
        <v>45531</v>
      </c>
      <c r="C6492" t="s">
        <v>13984</v>
      </c>
      <c r="D6492" t="s">
        <v>30</v>
      </c>
      <c r="E6492" t="s">
        <v>19</v>
      </c>
      <c r="F6492" t="s">
        <v>62</v>
      </c>
      <c r="G6492">
        <v>5</v>
      </c>
      <c r="H6492" s="5">
        <v>941.87</v>
      </c>
      <c r="I6492" s="5">
        <v>0.21</v>
      </c>
      <c r="J6492" s="5">
        <v>3720.386500000001</v>
      </c>
      <c r="K6492" s="5">
        <v>897.87469655273117</v>
      </c>
      <c r="L6492">
        <f>YEAR(SalesData[Order Date])</f>
        <v>2024</v>
      </c>
      <c r="M6492">
        <f>MONTH(SalesData[Order Date])</f>
        <v>8</v>
      </c>
      <c r="N6492" t="str">
        <f>TEXT(SalesData[[#This Row],[Order Date]], "mmmm")</f>
        <v>August</v>
      </c>
      <c r="O6492" s="7">
        <f>IF(SalesData[Sales]=0,0,SalesData[Profit]/SalesData[Sales])</f>
        <v>0.24133909112742208</v>
      </c>
      <c r="P6492" s="8">
        <f t="shared" si="101"/>
        <v>4.4592141165978317E-5</v>
      </c>
      <c r="Q6492" t="str">
        <f>IF(SalesData[[#This Row],[Discount]]&gt;0, "Yes", "No")</f>
        <v>Yes</v>
      </c>
      <c r="R6492" t="str">
        <f>TEXT(SalesData[[#This Row],[Order Date]],"mmm-yyyy")</f>
        <v>Aug-2024</v>
      </c>
      <c r="S6492">
        <f>YEAR(SalesData[[#This Row],[Order Date]])*100 + MONTH(SalesData[[#This Row],[Order Date]])</f>
        <v>202408</v>
      </c>
    </row>
    <row r="6493" spans="1:19" x14ac:dyDescent="0.3">
      <c r="A6493" t="s">
        <v>14021</v>
      </c>
      <c r="B6493" s="3">
        <v>45526</v>
      </c>
      <c r="C6493" t="s">
        <v>14022</v>
      </c>
      <c r="D6493" t="s">
        <v>23</v>
      </c>
      <c r="E6493" t="s">
        <v>26</v>
      </c>
      <c r="F6493" t="s">
        <v>44</v>
      </c>
      <c r="G6493">
        <v>6</v>
      </c>
      <c r="H6493" s="5">
        <v>640.61</v>
      </c>
      <c r="I6493" s="5">
        <v>0.24</v>
      </c>
      <c r="J6493" s="5">
        <v>2921.1815999999999</v>
      </c>
      <c r="K6493" s="5">
        <v>528.61909578941015</v>
      </c>
      <c r="L6493">
        <f>YEAR(SalesData[Order Date])</f>
        <v>2024</v>
      </c>
      <c r="M6493">
        <f>MONTH(SalesData[Order Date])</f>
        <v>8</v>
      </c>
      <c r="N6493" t="str">
        <f>TEXT(SalesData[[#This Row],[Order Date]], "mmmm")</f>
        <v>August</v>
      </c>
      <c r="O6493" s="7">
        <f>IF(SalesData[Sales]=0,0,SalesData[Profit]/SalesData[Sales])</f>
        <v>0.18096070979955856</v>
      </c>
      <c r="P6493" s="8">
        <f t="shared" si="101"/>
        <v>6.2440486411389145E-5</v>
      </c>
      <c r="Q6493" t="str">
        <f>IF(SalesData[[#This Row],[Discount]]&gt;0, "Yes", "No")</f>
        <v>Yes</v>
      </c>
      <c r="R6493" t="str">
        <f>TEXT(SalesData[[#This Row],[Order Date]],"mmm-yyyy")</f>
        <v>Aug-2024</v>
      </c>
      <c r="S6493">
        <f>YEAR(SalesData[[#This Row],[Order Date]])*100 + MONTH(SalesData[[#This Row],[Order Date]])</f>
        <v>202408</v>
      </c>
    </row>
    <row r="6494" spans="1:19" x14ac:dyDescent="0.3">
      <c r="A6494" t="s">
        <v>14025</v>
      </c>
      <c r="B6494" s="3">
        <v>45524</v>
      </c>
      <c r="C6494" t="s">
        <v>14026</v>
      </c>
      <c r="D6494" t="s">
        <v>23</v>
      </c>
      <c r="E6494" t="s">
        <v>19</v>
      </c>
      <c r="F6494" t="s">
        <v>91</v>
      </c>
      <c r="G6494">
        <v>4</v>
      </c>
      <c r="H6494" s="5">
        <v>250.58</v>
      </c>
      <c r="I6494" s="5">
        <v>0.15</v>
      </c>
      <c r="J6494" s="5">
        <v>851.97199999999998</v>
      </c>
      <c r="K6494" s="5">
        <v>104.5422033468505</v>
      </c>
      <c r="L6494">
        <f>YEAR(SalesData[Order Date])</f>
        <v>2024</v>
      </c>
      <c r="M6494">
        <f>MONTH(SalesData[Order Date])</f>
        <v>8</v>
      </c>
      <c r="N6494" t="str">
        <f>TEXT(SalesData[[#This Row],[Order Date]], "mmmm")</f>
        <v>August</v>
      </c>
      <c r="O6494" s="7">
        <f>IF(SalesData[Sales]=0,0,SalesData[Profit]/SalesData[Sales])</f>
        <v>0.12270614920073723</v>
      </c>
      <c r="P6494" s="8">
        <f t="shared" si="101"/>
        <v>1.4965280549126026E-4</v>
      </c>
      <c r="Q6494" t="str">
        <f>IF(SalesData[[#This Row],[Discount]]&gt;0, "Yes", "No")</f>
        <v>Yes</v>
      </c>
      <c r="R6494" t="str">
        <f>TEXT(SalesData[[#This Row],[Order Date]],"mmm-yyyy")</f>
        <v>Aug-2024</v>
      </c>
      <c r="S6494">
        <f>YEAR(SalesData[[#This Row],[Order Date]])*100 + MONTH(SalesData[[#This Row],[Order Date]])</f>
        <v>202408</v>
      </c>
    </row>
    <row r="6495" spans="1:19" x14ac:dyDescent="0.3">
      <c r="A6495" t="s">
        <v>14047</v>
      </c>
      <c r="B6495" s="3">
        <v>45531</v>
      </c>
      <c r="C6495" t="s">
        <v>14048</v>
      </c>
      <c r="D6495" t="s">
        <v>23</v>
      </c>
      <c r="E6495" t="s">
        <v>14</v>
      </c>
      <c r="F6495" t="s">
        <v>91</v>
      </c>
      <c r="G6495">
        <v>9</v>
      </c>
      <c r="H6495" s="5">
        <v>592.05999999999995</v>
      </c>
      <c r="I6495" s="5">
        <v>0.19</v>
      </c>
      <c r="J6495" s="5">
        <v>4316.1173999999992</v>
      </c>
      <c r="K6495" s="5">
        <v>681.73486570262639</v>
      </c>
      <c r="L6495">
        <f>YEAR(SalesData[Order Date])</f>
        <v>2024</v>
      </c>
      <c r="M6495">
        <f>MONTH(SalesData[Order Date])</f>
        <v>8</v>
      </c>
      <c r="N6495" t="str">
        <f>TEXT(SalesData[[#This Row],[Order Date]], "mmmm")</f>
        <v>August</v>
      </c>
      <c r="O6495" s="7">
        <f>IF(SalesData[Sales]=0,0,SalesData[Profit]/SalesData[Sales])</f>
        <v>0.15795095511132912</v>
      </c>
      <c r="P6495" s="8">
        <f t="shared" si="101"/>
        <v>3.5657046770785251E-5</v>
      </c>
      <c r="Q6495" t="str">
        <f>IF(SalesData[[#This Row],[Discount]]&gt;0, "Yes", "No")</f>
        <v>Yes</v>
      </c>
      <c r="R6495" t="str">
        <f>TEXT(SalesData[[#This Row],[Order Date]],"mmm-yyyy")</f>
        <v>Aug-2024</v>
      </c>
      <c r="S6495">
        <f>YEAR(SalesData[[#This Row],[Order Date]])*100 + MONTH(SalesData[[#This Row],[Order Date]])</f>
        <v>202408</v>
      </c>
    </row>
    <row r="6496" spans="1:19" x14ac:dyDescent="0.3">
      <c r="A6496" t="s">
        <v>14067</v>
      </c>
      <c r="B6496" s="3">
        <v>45505</v>
      </c>
      <c r="C6496" t="s">
        <v>14068</v>
      </c>
      <c r="D6496" t="s">
        <v>23</v>
      </c>
      <c r="E6496" t="s">
        <v>19</v>
      </c>
      <c r="F6496" t="s">
        <v>15</v>
      </c>
      <c r="G6496">
        <v>4</v>
      </c>
      <c r="H6496" s="5">
        <v>46.4</v>
      </c>
      <c r="I6496" s="5">
        <v>0.04</v>
      </c>
      <c r="J6496" s="5">
        <v>178.17599999999999</v>
      </c>
      <c r="K6496" s="5">
        <v>27.738968944624389</v>
      </c>
      <c r="L6496">
        <f>YEAR(SalesData[Order Date])</f>
        <v>2024</v>
      </c>
      <c r="M6496">
        <f>MONTH(SalesData[Order Date])</f>
        <v>8</v>
      </c>
      <c r="N6496" t="str">
        <f>TEXT(SalesData[[#This Row],[Order Date]], "mmmm")</f>
        <v>August</v>
      </c>
      <c r="O6496" s="7">
        <f>IF(SalesData[Sales]=0,0,SalesData[Profit]/SalesData[Sales])</f>
        <v>0.15568297045968252</v>
      </c>
      <c r="P6496" s="8">
        <f t="shared" si="101"/>
        <v>2.1551724137931037E-4</v>
      </c>
      <c r="Q6496" t="str">
        <f>IF(SalesData[[#This Row],[Discount]]&gt;0, "Yes", "No")</f>
        <v>Yes</v>
      </c>
      <c r="R6496" t="str">
        <f>TEXT(SalesData[[#This Row],[Order Date]],"mmm-yyyy")</f>
        <v>Aug-2024</v>
      </c>
      <c r="S6496">
        <f>YEAR(SalesData[[#This Row],[Order Date]])*100 + MONTH(SalesData[[#This Row],[Order Date]])</f>
        <v>202408</v>
      </c>
    </row>
    <row r="6497" spans="1:19" x14ac:dyDescent="0.3">
      <c r="A6497" t="s">
        <v>14071</v>
      </c>
      <c r="B6497" s="3">
        <v>45521</v>
      </c>
      <c r="C6497" t="s">
        <v>14072</v>
      </c>
      <c r="D6497" t="s">
        <v>23</v>
      </c>
      <c r="E6497" t="s">
        <v>26</v>
      </c>
      <c r="F6497" t="s">
        <v>39</v>
      </c>
      <c r="G6497">
        <v>5</v>
      </c>
      <c r="H6497" s="5">
        <v>327.18</v>
      </c>
      <c r="I6497" s="5">
        <v>0.08</v>
      </c>
      <c r="J6497" s="5">
        <v>1505.028</v>
      </c>
      <c r="K6497" s="5">
        <v>365.30031199054332</v>
      </c>
      <c r="L6497">
        <f>YEAR(SalesData[Order Date])</f>
        <v>2024</v>
      </c>
      <c r="M6497">
        <f>MONTH(SalesData[Order Date])</f>
        <v>8</v>
      </c>
      <c r="N6497" t="str">
        <f>TEXT(SalesData[[#This Row],[Order Date]], "mmmm")</f>
        <v>August</v>
      </c>
      <c r="O6497" s="7">
        <f>IF(SalesData[Sales]=0,0,SalesData[Profit]/SalesData[Sales])</f>
        <v>0.24271994407449118</v>
      </c>
      <c r="P6497" s="8">
        <f t="shared" si="101"/>
        <v>4.8902744666544411E-5</v>
      </c>
      <c r="Q6497" t="str">
        <f>IF(SalesData[[#This Row],[Discount]]&gt;0, "Yes", "No")</f>
        <v>Yes</v>
      </c>
      <c r="R6497" t="str">
        <f>TEXT(SalesData[[#This Row],[Order Date]],"mmm-yyyy")</f>
        <v>Aug-2024</v>
      </c>
      <c r="S6497">
        <f>YEAR(SalesData[[#This Row],[Order Date]])*100 + MONTH(SalesData[[#This Row],[Order Date]])</f>
        <v>202408</v>
      </c>
    </row>
    <row r="6498" spans="1:19" x14ac:dyDescent="0.3">
      <c r="A6498" t="s">
        <v>14079</v>
      </c>
      <c r="B6498" s="3">
        <v>45524</v>
      </c>
      <c r="C6498" t="s">
        <v>14080</v>
      </c>
      <c r="D6498" t="s">
        <v>18</v>
      </c>
      <c r="E6498" t="s">
        <v>14</v>
      </c>
      <c r="F6498" t="s">
        <v>44</v>
      </c>
      <c r="G6498">
        <v>4</v>
      </c>
      <c r="H6498" s="5">
        <v>46.15</v>
      </c>
      <c r="I6498" s="5">
        <v>0.02</v>
      </c>
      <c r="J6498" s="5">
        <v>180.90799999999999</v>
      </c>
      <c r="K6498" s="5">
        <v>53.04289399286413</v>
      </c>
      <c r="L6498">
        <f>YEAR(SalesData[Order Date])</f>
        <v>2024</v>
      </c>
      <c r="M6498">
        <f>MONTH(SalesData[Order Date])</f>
        <v>8</v>
      </c>
      <c r="N6498" t="str">
        <f>TEXT(SalesData[[#This Row],[Order Date]], "mmmm")</f>
        <v>August</v>
      </c>
      <c r="O6498" s="7">
        <f>IF(SalesData[Sales]=0,0,SalesData[Profit]/SalesData[Sales])</f>
        <v>0.29320369465620166</v>
      </c>
      <c r="P6498" s="8">
        <f t="shared" si="101"/>
        <v>1.0834236186348862E-4</v>
      </c>
      <c r="Q6498" t="str">
        <f>IF(SalesData[[#This Row],[Discount]]&gt;0, "Yes", "No")</f>
        <v>Yes</v>
      </c>
      <c r="R6498" t="str">
        <f>TEXT(SalesData[[#This Row],[Order Date]],"mmm-yyyy")</f>
        <v>Aug-2024</v>
      </c>
      <c r="S6498">
        <f>YEAR(SalesData[[#This Row],[Order Date]])*100 + MONTH(SalesData[[#This Row],[Order Date]])</f>
        <v>202408</v>
      </c>
    </row>
    <row r="6499" spans="1:19" x14ac:dyDescent="0.3">
      <c r="A6499" t="s">
        <v>14095</v>
      </c>
      <c r="B6499" s="3">
        <v>45534</v>
      </c>
      <c r="C6499" t="s">
        <v>14096</v>
      </c>
      <c r="D6499" t="s">
        <v>23</v>
      </c>
      <c r="E6499" t="s">
        <v>14</v>
      </c>
      <c r="F6499" t="s">
        <v>53</v>
      </c>
      <c r="G6499">
        <v>6</v>
      </c>
      <c r="H6499" s="5">
        <v>837.71</v>
      </c>
      <c r="I6499" s="5">
        <v>0.16</v>
      </c>
      <c r="J6499" s="5">
        <v>4222.0583999999999</v>
      </c>
      <c r="K6499" s="5">
        <v>603.61958553102772</v>
      </c>
      <c r="L6499">
        <f>YEAR(SalesData[Order Date])</f>
        <v>2024</v>
      </c>
      <c r="M6499">
        <f>MONTH(SalesData[Order Date])</f>
        <v>8</v>
      </c>
      <c r="N6499" t="str">
        <f>TEXT(SalesData[[#This Row],[Order Date]], "mmmm")</f>
        <v>August</v>
      </c>
      <c r="O6499" s="7">
        <f>IF(SalesData[Sales]=0,0,SalesData[Profit]/SalesData[Sales])</f>
        <v>0.1429680805767698</v>
      </c>
      <c r="P6499" s="8">
        <f t="shared" si="101"/>
        <v>3.1832814060553968E-5</v>
      </c>
      <c r="Q6499" t="str">
        <f>IF(SalesData[[#This Row],[Discount]]&gt;0, "Yes", "No")</f>
        <v>Yes</v>
      </c>
      <c r="R6499" t="str">
        <f>TEXT(SalesData[[#This Row],[Order Date]],"mmm-yyyy")</f>
        <v>Aug-2024</v>
      </c>
      <c r="S6499">
        <f>YEAR(SalesData[[#This Row],[Order Date]])*100 + MONTH(SalesData[[#This Row],[Order Date]])</f>
        <v>202408</v>
      </c>
    </row>
    <row r="6500" spans="1:19" x14ac:dyDescent="0.3">
      <c r="A6500" t="s">
        <v>14162</v>
      </c>
      <c r="B6500" s="3">
        <v>45512</v>
      </c>
      <c r="C6500" t="s">
        <v>14163</v>
      </c>
      <c r="D6500" t="s">
        <v>30</v>
      </c>
      <c r="E6500" t="s">
        <v>19</v>
      </c>
      <c r="F6500" t="s">
        <v>31</v>
      </c>
      <c r="G6500">
        <v>7</v>
      </c>
      <c r="H6500" s="5">
        <v>119.94</v>
      </c>
      <c r="I6500" s="5">
        <v>0.14000000000000001</v>
      </c>
      <c r="J6500" s="5">
        <v>722.03879999999992</v>
      </c>
      <c r="K6500" s="5">
        <v>58.761146621728443</v>
      </c>
      <c r="L6500">
        <f>YEAR(SalesData[Order Date])</f>
        <v>2024</v>
      </c>
      <c r="M6500">
        <f>MONTH(SalesData[Order Date])</f>
        <v>8</v>
      </c>
      <c r="N6500" t="str">
        <f>TEXT(SalesData[[#This Row],[Order Date]], "mmmm")</f>
        <v>August</v>
      </c>
      <c r="O6500" s="7">
        <f>IF(SalesData[Sales]=0,0,SalesData[Profit]/SalesData[Sales])</f>
        <v>8.1382256219095769E-2</v>
      </c>
      <c r="P6500" s="8">
        <f t="shared" si="101"/>
        <v>1.6675004168751045E-4</v>
      </c>
      <c r="Q6500" t="str">
        <f>IF(SalesData[[#This Row],[Discount]]&gt;0, "Yes", "No")</f>
        <v>Yes</v>
      </c>
      <c r="R6500" t="str">
        <f>TEXT(SalesData[[#This Row],[Order Date]],"mmm-yyyy")</f>
        <v>Aug-2024</v>
      </c>
      <c r="S6500">
        <f>YEAR(SalesData[[#This Row],[Order Date]])*100 + MONTH(SalesData[[#This Row],[Order Date]])</f>
        <v>202408</v>
      </c>
    </row>
    <row r="6501" spans="1:19" x14ac:dyDescent="0.3">
      <c r="A6501" t="s">
        <v>14184</v>
      </c>
      <c r="B6501" s="3">
        <v>45511</v>
      </c>
      <c r="C6501" t="s">
        <v>14185</v>
      </c>
      <c r="D6501" t="s">
        <v>30</v>
      </c>
      <c r="E6501" t="s">
        <v>14</v>
      </c>
      <c r="F6501" t="s">
        <v>53</v>
      </c>
      <c r="G6501">
        <v>5</v>
      </c>
      <c r="H6501" s="5">
        <v>542.63</v>
      </c>
      <c r="I6501" s="5">
        <v>0.05</v>
      </c>
      <c r="J6501" s="5">
        <v>2577.4924999999998</v>
      </c>
      <c r="K6501" s="5">
        <v>714.70868983901369</v>
      </c>
      <c r="L6501">
        <f>YEAR(SalesData[Order Date])</f>
        <v>2024</v>
      </c>
      <c r="M6501">
        <f>MONTH(SalesData[Order Date])</f>
        <v>8</v>
      </c>
      <c r="N6501" t="str">
        <f>TEXT(SalesData[[#This Row],[Order Date]], "mmmm")</f>
        <v>August</v>
      </c>
      <c r="O6501" s="7">
        <f>IF(SalesData[Sales]=0,0,SalesData[Profit]/SalesData[Sales])</f>
        <v>0.27728836838090265</v>
      </c>
      <c r="P6501" s="8">
        <f t="shared" si="101"/>
        <v>1.8428763614249121E-5</v>
      </c>
      <c r="Q6501" t="str">
        <f>IF(SalesData[[#This Row],[Discount]]&gt;0, "Yes", "No")</f>
        <v>Yes</v>
      </c>
      <c r="R6501" t="str">
        <f>TEXT(SalesData[[#This Row],[Order Date]],"mmm-yyyy")</f>
        <v>Aug-2024</v>
      </c>
      <c r="S6501">
        <f>YEAR(SalesData[[#This Row],[Order Date]])*100 + MONTH(SalesData[[#This Row],[Order Date]])</f>
        <v>202408</v>
      </c>
    </row>
    <row r="6502" spans="1:19" x14ac:dyDescent="0.3">
      <c r="A6502" t="s">
        <v>14254</v>
      </c>
      <c r="B6502" s="3">
        <v>45517</v>
      </c>
      <c r="C6502" t="s">
        <v>14255</v>
      </c>
      <c r="D6502" t="s">
        <v>30</v>
      </c>
      <c r="E6502" t="s">
        <v>26</v>
      </c>
      <c r="F6502" t="s">
        <v>44</v>
      </c>
      <c r="G6502">
        <v>5</v>
      </c>
      <c r="H6502" s="5">
        <v>631.32000000000005</v>
      </c>
      <c r="I6502" s="5">
        <v>0.04</v>
      </c>
      <c r="J6502" s="5">
        <v>3030.3359999999998</v>
      </c>
      <c r="K6502" s="5">
        <v>255.49961234491209</v>
      </c>
      <c r="L6502">
        <f>YEAR(SalesData[Order Date])</f>
        <v>2024</v>
      </c>
      <c r="M6502">
        <f>MONTH(SalesData[Order Date])</f>
        <v>8</v>
      </c>
      <c r="N6502" t="str">
        <f>TEXT(SalesData[[#This Row],[Order Date]], "mmmm")</f>
        <v>August</v>
      </c>
      <c r="O6502" s="7">
        <f>IF(SalesData[Sales]=0,0,SalesData[Profit]/SalesData[Sales])</f>
        <v>8.4313954737993455E-2</v>
      </c>
      <c r="P6502" s="8">
        <f t="shared" si="101"/>
        <v>1.2671862130140023E-5</v>
      </c>
      <c r="Q6502" t="str">
        <f>IF(SalesData[[#This Row],[Discount]]&gt;0, "Yes", "No")</f>
        <v>Yes</v>
      </c>
      <c r="R6502" t="str">
        <f>TEXT(SalesData[[#This Row],[Order Date]],"mmm-yyyy")</f>
        <v>Aug-2024</v>
      </c>
      <c r="S6502">
        <f>YEAR(SalesData[[#This Row],[Order Date]])*100 + MONTH(SalesData[[#This Row],[Order Date]])</f>
        <v>202408</v>
      </c>
    </row>
    <row r="6503" spans="1:19" x14ac:dyDescent="0.3">
      <c r="A6503" t="s">
        <v>14270</v>
      </c>
      <c r="B6503" s="3">
        <v>45521</v>
      </c>
      <c r="C6503" t="s">
        <v>14271</v>
      </c>
      <c r="D6503" t="s">
        <v>23</v>
      </c>
      <c r="E6503" t="s">
        <v>19</v>
      </c>
      <c r="F6503" t="s">
        <v>27</v>
      </c>
      <c r="G6503">
        <v>1</v>
      </c>
      <c r="H6503" s="5">
        <v>697.45</v>
      </c>
      <c r="I6503" s="5">
        <v>0.17</v>
      </c>
      <c r="J6503" s="5">
        <v>578.88350000000003</v>
      </c>
      <c r="K6503" s="5">
        <v>138.3664314001534</v>
      </c>
      <c r="L6503">
        <f>YEAR(SalesData[Order Date])</f>
        <v>2024</v>
      </c>
      <c r="M6503">
        <f>MONTH(SalesData[Order Date])</f>
        <v>8</v>
      </c>
      <c r="N6503" t="str">
        <f>TEXT(SalesData[[#This Row],[Order Date]], "mmmm")</f>
        <v>August</v>
      </c>
      <c r="O6503" s="7">
        <f>IF(SalesData[Sales]=0,0,SalesData[Profit]/SalesData[Sales])</f>
        <v>0.23902293190279805</v>
      </c>
      <c r="P6503" s="8">
        <f t="shared" si="101"/>
        <v>2.4374507133127822E-4</v>
      </c>
      <c r="Q6503" t="str">
        <f>IF(SalesData[[#This Row],[Discount]]&gt;0, "Yes", "No")</f>
        <v>Yes</v>
      </c>
      <c r="R6503" t="str">
        <f>TEXT(SalesData[[#This Row],[Order Date]],"mmm-yyyy")</f>
        <v>Aug-2024</v>
      </c>
      <c r="S6503">
        <f>YEAR(SalesData[[#This Row],[Order Date]])*100 + MONTH(SalesData[[#This Row],[Order Date]])</f>
        <v>202408</v>
      </c>
    </row>
    <row r="6504" spans="1:19" x14ac:dyDescent="0.3">
      <c r="A6504" t="s">
        <v>14330</v>
      </c>
      <c r="B6504" s="3">
        <v>45516</v>
      </c>
      <c r="C6504" t="s">
        <v>5984</v>
      </c>
      <c r="D6504" t="s">
        <v>13</v>
      </c>
      <c r="E6504" t="s">
        <v>19</v>
      </c>
      <c r="F6504" t="s">
        <v>62</v>
      </c>
      <c r="G6504">
        <v>9</v>
      </c>
      <c r="H6504" s="5">
        <v>114.75</v>
      </c>
      <c r="I6504" s="5">
        <v>0.25</v>
      </c>
      <c r="J6504" s="5">
        <v>774.5625</v>
      </c>
      <c r="K6504" s="5">
        <v>117.400084469256</v>
      </c>
      <c r="L6504">
        <f>YEAR(SalesData[Order Date])</f>
        <v>2024</v>
      </c>
      <c r="M6504">
        <f>MONTH(SalesData[Order Date])</f>
        <v>8</v>
      </c>
      <c r="N6504" t="str">
        <f>TEXT(SalesData[[#This Row],[Order Date]], "mmmm")</f>
        <v>August</v>
      </c>
      <c r="O6504" s="7">
        <f>IF(SalesData[Sales]=0,0,SalesData[Profit]/SalesData[Sales])</f>
        <v>0.15156954341225659</v>
      </c>
      <c r="P6504" s="8">
        <f t="shared" si="101"/>
        <v>2.4207213749697409E-4</v>
      </c>
      <c r="Q6504" t="str">
        <f>IF(SalesData[[#This Row],[Discount]]&gt;0, "Yes", "No")</f>
        <v>Yes</v>
      </c>
      <c r="R6504" t="str">
        <f>TEXT(SalesData[[#This Row],[Order Date]],"mmm-yyyy")</f>
        <v>Aug-2024</v>
      </c>
      <c r="S6504">
        <f>YEAR(SalesData[[#This Row],[Order Date]])*100 + MONTH(SalesData[[#This Row],[Order Date]])</f>
        <v>202408</v>
      </c>
    </row>
    <row r="6505" spans="1:19" x14ac:dyDescent="0.3">
      <c r="A6505" t="s">
        <v>14333</v>
      </c>
      <c r="B6505" s="3">
        <v>45517</v>
      </c>
      <c r="C6505" t="s">
        <v>14334</v>
      </c>
      <c r="D6505" t="s">
        <v>23</v>
      </c>
      <c r="E6505" t="s">
        <v>19</v>
      </c>
      <c r="F6505" t="s">
        <v>53</v>
      </c>
      <c r="G6505">
        <v>4</v>
      </c>
      <c r="H6505" s="5">
        <v>19.89</v>
      </c>
      <c r="I6505" s="5">
        <v>0.2</v>
      </c>
      <c r="J6505" s="5">
        <v>63.648000000000003</v>
      </c>
      <c r="K6505" s="5">
        <v>15.15196918105619</v>
      </c>
      <c r="L6505">
        <f>YEAR(SalesData[Order Date])</f>
        <v>2024</v>
      </c>
      <c r="M6505">
        <f>MONTH(SalesData[Order Date])</f>
        <v>8</v>
      </c>
      <c r="N6505" t="str">
        <f>TEXT(SalesData[[#This Row],[Order Date]], "mmmm")</f>
        <v>August</v>
      </c>
      <c r="O6505" s="7">
        <f>IF(SalesData[Sales]=0,0,SalesData[Profit]/SalesData[Sales])</f>
        <v>0.23805884208547307</v>
      </c>
      <c r="P6505" s="8">
        <f t="shared" si="101"/>
        <v>2.5138260432378081E-3</v>
      </c>
      <c r="Q6505" t="str">
        <f>IF(SalesData[[#This Row],[Discount]]&gt;0, "Yes", "No")</f>
        <v>Yes</v>
      </c>
      <c r="R6505" t="str">
        <f>TEXT(SalesData[[#This Row],[Order Date]],"mmm-yyyy")</f>
        <v>Aug-2024</v>
      </c>
      <c r="S6505">
        <f>YEAR(SalesData[[#This Row],[Order Date]])*100 + MONTH(SalesData[[#This Row],[Order Date]])</f>
        <v>202408</v>
      </c>
    </row>
    <row r="6506" spans="1:19" x14ac:dyDescent="0.3">
      <c r="A6506" t="s">
        <v>14428</v>
      </c>
      <c r="B6506" s="3">
        <v>45517</v>
      </c>
      <c r="C6506" t="s">
        <v>14429</v>
      </c>
      <c r="D6506" t="s">
        <v>23</v>
      </c>
      <c r="E6506" t="s">
        <v>26</v>
      </c>
      <c r="F6506" t="s">
        <v>39</v>
      </c>
      <c r="G6506">
        <v>6</v>
      </c>
      <c r="H6506" s="5">
        <v>86.04</v>
      </c>
      <c r="I6506" s="5">
        <v>0.01</v>
      </c>
      <c r="J6506" s="5">
        <v>511.07760000000002</v>
      </c>
      <c r="K6506" s="5">
        <v>78.754367551160669</v>
      </c>
      <c r="L6506">
        <f>YEAR(SalesData[Order Date])</f>
        <v>2024</v>
      </c>
      <c r="M6506">
        <f>MONTH(SalesData[Order Date])</f>
        <v>8</v>
      </c>
      <c r="N6506" t="str">
        <f>TEXT(SalesData[[#This Row],[Order Date]], "mmmm")</f>
        <v>August</v>
      </c>
      <c r="O6506" s="7">
        <f>IF(SalesData[Sales]=0,0,SalesData[Profit]/SalesData[Sales])</f>
        <v>0.15409473542014102</v>
      </c>
      <c r="P6506" s="8">
        <f t="shared" si="101"/>
        <v>1.9370835270416861E-5</v>
      </c>
      <c r="Q6506" t="str">
        <f>IF(SalesData[[#This Row],[Discount]]&gt;0, "Yes", "No")</f>
        <v>Yes</v>
      </c>
      <c r="R6506" t="str">
        <f>TEXT(SalesData[[#This Row],[Order Date]],"mmm-yyyy")</f>
        <v>Aug-2024</v>
      </c>
      <c r="S6506">
        <f>YEAR(SalesData[[#This Row],[Order Date]])*100 + MONTH(SalesData[[#This Row],[Order Date]])</f>
        <v>202408</v>
      </c>
    </row>
    <row r="6507" spans="1:19" x14ac:dyDescent="0.3">
      <c r="A6507" t="s">
        <v>14457</v>
      </c>
      <c r="B6507" s="3">
        <v>45521</v>
      </c>
      <c r="C6507" t="s">
        <v>14458</v>
      </c>
      <c r="D6507" t="s">
        <v>23</v>
      </c>
      <c r="E6507" t="s">
        <v>14</v>
      </c>
      <c r="F6507" t="s">
        <v>31</v>
      </c>
      <c r="G6507">
        <v>1</v>
      </c>
      <c r="H6507" s="5">
        <v>514.79</v>
      </c>
      <c r="I6507" s="5">
        <v>0.2</v>
      </c>
      <c r="J6507" s="5">
        <v>411.83199999999999</v>
      </c>
      <c r="K6507" s="5">
        <v>48.289783370004884</v>
      </c>
      <c r="L6507">
        <f>YEAR(SalesData[Order Date])</f>
        <v>2024</v>
      </c>
      <c r="M6507">
        <f>MONTH(SalesData[Order Date])</f>
        <v>8</v>
      </c>
      <c r="N6507" t="str">
        <f>TEXT(SalesData[[#This Row],[Order Date]], "mmmm")</f>
        <v>August</v>
      </c>
      <c r="O6507" s="7">
        <f>IF(SalesData[Sales]=0,0,SalesData[Profit]/SalesData[Sales])</f>
        <v>0.11725602519960782</v>
      </c>
      <c r="P6507" s="8">
        <f t="shared" si="101"/>
        <v>3.8850793527457801E-4</v>
      </c>
      <c r="Q6507" t="str">
        <f>IF(SalesData[[#This Row],[Discount]]&gt;0, "Yes", "No")</f>
        <v>Yes</v>
      </c>
      <c r="R6507" t="str">
        <f>TEXT(SalesData[[#This Row],[Order Date]],"mmm-yyyy")</f>
        <v>Aug-2024</v>
      </c>
      <c r="S6507">
        <f>YEAR(SalesData[[#This Row],[Order Date]])*100 + MONTH(SalesData[[#This Row],[Order Date]])</f>
        <v>202408</v>
      </c>
    </row>
    <row r="6508" spans="1:19" x14ac:dyDescent="0.3">
      <c r="A6508" t="s">
        <v>14495</v>
      </c>
      <c r="B6508" s="3">
        <v>45528</v>
      </c>
      <c r="C6508" t="s">
        <v>4582</v>
      </c>
      <c r="D6508" t="s">
        <v>30</v>
      </c>
      <c r="E6508" t="s">
        <v>14</v>
      </c>
      <c r="F6508" t="s">
        <v>15</v>
      </c>
      <c r="G6508">
        <v>1</v>
      </c>
      <c r="H6508" s="5">
        <v>506.17</v>
      </c>
      <c r="I6508" s="5">
        <v>0.25</v>
      </c>
      <c r="J6508" s="5">
        <v>379.6275</v>
      </c>
      <c r="K6508" s="5">
        <v>48.69795429891127</v>
      </c>
      <c r="L6508">
        <f>YEAR(SalesData[Order Date])</f>
        <v>2024</v>
      </c>
      <c r="M6508">
        <f>MONTH(SalesData[Order Date])</f>
        <v>8</v>
      </c>
      <c r="N6508" t="str">
        <f>TEXT(SalesData[[#This Row],[Order Date]], "mmmm")</f>
        <v>August</v>
      </c>
      <c r="O6508" s="7">
        <f>IF(SalesData[Sales]=0,0,SalesData[Profit]/SalesData[Sales])</f>
        <v>0.12827825776296836</v>
      </c>
      <c r="P6508" s="8">
        <f t="shared" si="101"/>
        <v>4.9390520971215204E-4</v>
      </c>
      <c r="Q6508" t="str">
        <f>IF(SalesData[[#This Row],[Discount]]&gt;0, "Yes", "No")</f>
        <v>Yes</v>
      </c>
      <c r="R6508" t="str">
        <f>TEXT(SalesData[[#This Row],[Order Date]],"mmm-yyyy")</f>
        <v>Aug-2024</v>
      </c>
      <c r="S6508">
        <f>YEAR(SalesData[[#This Row],[Order Date]])*100 + MONTH(SalesData[[#This Row],[Order Date]])</f>
        <v>202408</v>
      </c>
    </row>
    <row r="6509" spans="1:19" x14ac:dyDescent="0.3">
      <c r="A6509" t="s">
        <v>14520</v>
      </c>
      <c r="B6509" s="3">
        <v>45511</v>
      </c>
      <c r="C6509" t="s">
        <v>14521</v>
      </c>
      <c r="D6509" t="s">
        <v>23</v>
      </c>
      <c r="E6509" t="s">
        <v>14</v>
      </c>
      <c r="F6509" t="s">
        <v>34</v>
      </c>
      <c r="G6509">
        <v>4</v>
      </c>
      <c r="H6509" s="5">
        <v>381.82</v>
      </c>
      <c r="I6509" s="5">
        <v>0.01</v>
      </c>
      <c r="J6509" s="5">
        <v>1512.0072</v>
      </c>
      <c r="K6509" s="5">
        <v>85.81955632053095</v>
      </c>
      <c r="L6509">
        <f>YEAR(SalesData[Order Date])</f>
        <v>2024</v>
      </c>
      <c r="M6509">
        <f>MONTH(SalesData[Order Date])</f>
        <v>8</v>
      </c>
      <c r="N6509" t="str">
        <f>TEXT(SalesData[[#This Row],[Order Date]], "mmmm")</f>
        <v>August</v>
      </c>
      <c r="O6509" s="7">
        <f>IF(SalesData[Sales]=0,0,SalesData[Profit]/SalesData[Sales])</f>
        <v>5.6758695540954404E-2</v>
      </c>
      <c r="P6509" s="8">
        <f t="shared" si="101"/>
        <v>6.5475878686291975E-6</v>
      </c>
      <c r="Q6509" t="str">
        <f>IF(SalesData[[#This Row],[Discount]]&gt;0, "Yes", "No")</f>
        <v>Yes</v>
      </c>
      <c r="R6509" t="str">
        <f>TEXT(SalesData[[#This Row],[Order Date]],"mmm-yyyy")</f>
        <v>Aug-2024</v>
      </c>
      <c r="S6509">
        <f>YEAR(SalesData[[#This Row],[Order Date]])*100 + MONTH(SalesData[[#This Row],[Order Date]])</f>
        <v>202408</v>
      </c>
    </row>
    <row r="6510" spans="1:19" x14ac:dyDescent="0.3">
      <c r="A6510" t="s">
        <v>14528</v>
      </c>
      <c r="B6510" s="3">
        <v>45514</v>
      </c>
      <c r="C6510" t="s">
        <v>14529</v>
      </c>
      <c r="D6510" t="s">
        <v>13</v>
      </c>
      <c r="E6510" t="s">
        <v>19</v>
      </c>
      <c r="F6510" t="s">
        <v>44</v>
      </c>
      <c r="G6510">
        <v>9</v>
      </c>
      <c r="H6510" s="5">
        <v>535.91</v>
      </c>
      <c r="I6510" s="5">
        <v>0.13</v>
      </c>
      <c r="J6510" s="5">
        <v>4196.1752999999999</v>
      </c>
      <c r="K6510" s="5">
        <v>412.34040316387592</v>
      </c>
      <c r="L6510">
        <f>YEAR(SalesData[Order Date])</f>
        <v>2024</v>
      </c>
      <c r="M6510">
        <f>MONTH(SalesData[Order Date])</f>
        <v>8</v>
      </c>
      <c r="N6510" t="str">
        <f>TEXT(SalesData[[#This Row],[Order Date]], "mmmm")</f>
        <v>August</v>
      </c>
      <c r="O6510" s="7">
        <f>IF(SalesData[Sales]=0,0,SalesData[Profit]/SalesData[Sales])</f>
        <v>9.8265771490498963E-2</v>
      </c>
      <c r="P6510" s="8">
        <f t="shared" si="101"/>
        <v>2.695311609121764E-5</v>
      </c>
      <c r="Q6510" t="str">
        <f>IF(SalesData[[#This Row],[Discount]]&gt;0, "Yes", "No")</f>
        <v>Yes</v>
      </c>
      <c r="R6510" t="str">
        <f>TEXT(SalesData[[#This Row],[Order Date]],"mmm-yyyy")</f>
        <v>Aug-2024</v>
      </c>
      <c r="S6510">
        <f>YEAR(SalesData[[#This Row],[Order Date]])*100 + MONTH(SalesData[[#This Row],[Order Date]])</f>
        <v>202408</v>
      </c>
    </row>
    <row r="6511" spans="1:19" x14ac:dyDescent="0.3">
      <c r="A6511" t="s">
        <v>14573</v>
      </c>
      <c r="B6511" s="3">
        <v>45532</v>
      </c>
      <c r="C6511" t="s">
        <v>14574</v>
      </c>
      <c r="D6511" t="s">
        <v>23</v>
      </c>
      <c r="E6511" t="s">
        <v>19</v>
      </c>
      <c r="F6511" t="s">
        <v>39</v>
      </c>
      <c r="G6511">
        <v>5</v>
      </c>
      <c r="H6511" s="5">
        <v>749.91</v>
      </c>
      <c r="I6511" s="5">
        <v>0.28000000000000003</v>
      </c>
      <c r="J6511" s="5">
        <v>2699.6759999999999</v>
      </c>
      <c r="K6511" s="5">
        <v>463.23233449607977</v>
      </c>
      <c r="L6511">
        <f>YEAR(SalesData[Order Date])</f>
        <v>2024</v>
      </c>
      <c r="M6511">
        <f>MONTH(SalesData[Order Date])</f>
        <v>8</v>
      </c>
      <c r="N6511" t="str">
        <f>TEXT(SalesData[[#This Row],[Order Date]], "mmmm")</f>
        <v>August</v>
      </c>
      <c r="O6511" s="7">
        <f>IF(SalesData[Sales]=0,0,SalesData[Profit]/SalesData[Sales])</f>
        <v>0.1715881218694687</v>
      </c>
      <c r="P6511" s="8">
        <f t="shared" si="101"/>
        <v>7.4675627741995713E-5</v>
      </c>
      <c r="Q6511" t="str">
        <f>IF(SalesData[[#This Row],[Discount]]&gt;0, "Yes", "No")</f>
        <v>Yes</v>
      </c>
      <c r="R6511" t="str">
        <f>TEXT(SalesData[[#This Row],[Order Date]],"mmm-yyyy")</f>
        <v>Aug-2024</v>
      </c>
      <c r="S6511">
        <f>YEAR(SalesData[[#This Row],[Order Date]])*100 + MONTH(SalesData[[#This Row],[Order Date]])</f>
        <v>202408</v>
      </c>
    </row>
    <row r="6512" spans="1:19" x14ac:dyDescent="0.3">
      <c r="A6512" t="s">
        <v>14579</v>
      </c>
      <c r="B6512" s="3">
        <v>45508</v>
      </c>
      <c r="C6512" t="s">
        <v>14580</v>
      </c>
      <c r="D6512" t="s">
        <v>13</v>
      </c>
      <c r="E6512" t="s">
        <v>26</v>
      </c>
      <c r="F6512" t="s">
        <v>27</v>
      </c>
      <c r="G6512">
        <v>5</v>
      </c>
      <c r="H6512" s="5">
        <v>332.52</v>
      </c>
      <c r="I6512" s="5">
        <v>7.0000000000000007E-2</v>
      </c>
      <c r="J6512" s="5">
        <v>1546.2180000000001</v>
      </c>
      <c r="K6512" s="5">
        <v>287.24328201168811</v>
      </c>
      <c r="L6512">
        <f>YEAR(SalesData[Order Date])</f>
        <v>2024</v>
      </c>
      <c r="M6512">
        <f>MONTH(SalesData[Order Date])</f>
        <v>8</v>
      </c>
      <c r="N6512" t="str">
        <f>TEXT(SalesData[[#This Row],[Order Date]], "mmmm")</f>
        <v>August</v>
      </c>
      <c r="O6512" s="7">
        <f>IF(SalesData[Sales]=0,0,SalesData[Profit]/SalesData[Sales])</f>
        <v>0.18577152898988894</v>
      </c>
      <c r="P6512" s="8">
        <f t="shared" si="101"/>
        <v>4.2102730662817282E-5</v>
      </c>
      <c r="Q6512" t="str">
        <f>IF(SalesData[[#This Row],[Discount]]&gt;0, "Yes", "No")</f>
        <v>Yes</v>
      </c>
      <c r="R6512" t="str">
        <f>TEXT(SalesData[[#This Row],[Order Date]],"mmm-yyyy")</f>
        <v>Aug-2024</v>
      </c>
      <c r="S6512">
        <f>YEAR(SalesData[[#This Row],[Order Date]])*100 + MONTH(SalesData[[#This Row],[Order Date]])</f>
        <v>202408</v>
      </c>
    </row>
    <row r="6513" spans="1:19" x14ac:dyDescent="0.3">
      <c r="A6513" t="s">
        <v>14663</v>
      </c>
      <c r="B6513" s="3">
        <v>45522</v>
      </c>
      <c r="C6513" t="s">
        <v>14664</v>
      </c>
      <c r="D6513" t="s">
        <v>18</v>
      </c>
      <c r="E6513" t="s">
        <v>14</v>
      </c>
      <c r="F6513" t="s">
        <v>53</v>
      </c>
      <c r="G6513">
        <v>5</v>
      </c>
      <c r="H6513" s="5">
        <v>838.93</v>
      </c>
      <c r="I6513" s="5">
        <v>0.06</v>
      </c>
      <c r="J6513" s="5">
        <v>3942.971</v>
      </c>
      <c r="K6513" s="5">
        <v>921.60237971538618</v>
      </c>
      <c r="L6513">
        <f>YEAR(SalesData[Order Date])</f>
        <v>2024</v>
      </c>
      <c r="M6513">
        <f>MONTH(SalesData[Order Date])</f>
        <v>8</v>
      </c>
      <c r="N6513" t="str">
        <f>TEXT(SalesData[[#This Row],[Order Date]], "mmmm")</f>
        <v>August</v>
      </c>
      <c r="O6513" s="7">
        <f>IF(SalesData[Sales]=0,0,SalesData[Profit]/SalesData[Sales])</f>
        <v>0.23373298452242894</v>
      </c>
      <c r="P6513" s="8">
        <f t="shared" si="101"/>
        <v>1.430393477405743E-5</v>
      </c>
      <c r="Q6513" t="str">
        <f>IF(SalesData[[#This Row],[Discount]]&gt;0, "Yes", "No")</f>
        <v>Yes</v>
      </c>
      <c r="R6513" t="str">
        <f>TEXT(SalesData[[#This Row],[Order Date]],"mmm-yyyy")</f>
        <v>Aug-2024</v>
      </c>
      <c r="S6513">
        <f>YEAR(SalesData[[#This Row],[Order Date]])*100 + MONTH(SalesData[[#This Row],[Order Date]])</f>
        <v>202408</v>
      </c>
    </row>
    <row r="6514" spans="1:19" x14ac:dyDescent="0.3">
      <c r="A6514" t="s">
        <v>14684</v>
      </c>
      <c r="B6514" s="3">
        <v>45514</v>
      </c>
      <c r="C6514" t="s">
        <v>14685</v>
      </c>
      <c r="D6514" t="s">
        <v>18</v>
      </c>
      <c r="E6514" t="s">
        <v>26</v>
      </c>
      <c r="F6514" t="s">
        <v>62</v>
      </c>
      <c r="G6514">
        <v>8</v>
      </c>
      <c r="H6514" s="5">
        <v>919.35</v>
      </c>
      <c r="I6514" s="5">
        <v>0.22</v>
      </c>
      <c r="J6514" s="5">
        <v>5736.7440000000006</v>
      </c>
      <c r="K6514" s="5">
        <v>562.09572569118995</v>
      </c>
      <c r="L6514">
        <f>YEAR(SalesData[Order Date])</f>
        <v>2024</v>
      </c>
      <c r="M6514">
        <f>MONTH(SalesData[Order Date])</f>
        <v>8</v>
      </c>
      <c r="N6514" t="str">
        <f>TEXT(SalesData[[#This Row],[Order Date]], "mmmm")</f>
        <v>August</v>
      </c>
      <c r="O6514" s="7">
        <f>IF(SalesData[Sales]=0,0,SalesData[Profit]/SalesData[Sales])</f>
        <v>9.798166445830421E-2</v>
      </c>
      <c r="P6514" s="8">
        <f t="shared" si="101"/>
        <v>2.9912438135639308E-5</v>
      </c>
      <c r="Q6514" t="str">
        <f>IF(SalesData[[#This Row],[Discount]]&gt;0, "Yes", "No")</f>
        <v>Yes</v>
      </c>
      <c r="R6514" t="str">
        <f>TEXT(SalesData[[#This Row],[Order Date]],"mmm-yyyy")</f>
        <v>Aug-2024</v>
      </c>
      <c r="S6514">
        <f>YEAR(SalesData[[#This Row],[Order Date]])*100 + MONTH(SalesData[[#This Row],[Order Date]])</f>
        <v>202408</v>
      </c>
    </row>
    <row r="6515" spans="1:19" x14ac:dyDescent="0.3">
      <c r="A6515" t="s">
        <v>14701</v>
      </c>
      <c r="B6515" s="3">
        <v>45526</v>
      </c>
      <c r="C6515" t="s">
        <v>14702</v>
      </c>
      <c r="D6515" t="s">
        <v>13</v>
      </c>
      <c r="E6515" t="s">
        <v>26</v>
      </c>
      <c r="F6515" t="s">
        <v>34</v>
      </c>
      <c r="G6515">
        <v>7</v>
      </c>
      <c r="H6515" s="5">
        <v>388.37</v>
      </c>
      <c r="I6515" s="5">
        <v>0.22</v>
      </c>
      <c r="J6515" s="5">
        <v>2120.5001999999999</v>
      </c>
      <c r="K6515" s="5">
        <v>475.00088403584431</v>
      </c>
      <c r="L6515">
        <f>YEAR(SalesData[Order Date])</f>
        <v>2024</v>
      </c>
      <c r="M6515">
        <f>MONTH(SalesData[Order Date])</f>
        <v>8</v>
      </c>
      <c r="N6515" t="str">
        <f>TEXT(SalesData[[#This Row],[Order Date]], "mmmm")</f>
        <v>August</v>
      </c>
      <c r="O6515" s="7">
        <f>IF(SalesData[Sales]=0,0,SalesData[Profit]/SalesData[Sales])</f>
        <v>0.22400416846734761</v>
      </c>
      <c r="P6515" s="8">
        <f t="shared" si="101"/>
        <v>8.0924302671605498E-5</v>
      </c>
      <c r="Q6515" t="str">
        <f>IF(SalesData[[#This Row],[Discount]]&gt;0, "Yes", "No")</f>
        <v>Yes</v>
      </c>
      <c r="R6515" t="str">
        <f>TEXT(SalesData[[#This Row],[Order Date]],"mmm-yyyy")</f>
        <v>Aug-2024</v>
      </c>
      <c r="S6515">
        <f>YEAR(SalesData[[#This Row],[Order Date]])*100 + MONTH(SalesData[[#This Row],[Order Date]])</f>
        <v>202408</v>
      </c>
    </row>
    <row r="6516" spans="1:19" x14ac:dyDescent="0.3">
      <c r="A6516" t="s">
        <v>14727</v>
      </c>
      <c r="B6516" s="3">
        <v>45520</v>
      </c>
      <c r="C6516" t="s">
        <v>14728</v>
      </c>
      <c r="D6516" t="s">
        <v>30</v>
      </c>
      <c r="E6516" t="s">
        <v>14</v>
      </c>
      <c r="F6516" t="s">
        <v>20</v>
      </c>
      <c r="G6516">
        <v>8</v>
      </c>
      <c r="H6516" s="5">
        <v>678.06</v>
      </c>
      <c r="I6516" s="5">
        <v>0.09</v>
      </c>
      <c r="J6516" s="5">
        <v>4936.2767999999996</v>
      </c>
      <c r="K6516" s="5">
        <v>1423.0918523421551</v>
      </c>
      <c r="L6516">
        <f>YEAR(SalesData[Order Date])</f>
        <v>2024</v>
      </c>
      <c r="M6516">
        <f>MONTH(SalesData[Order Date])</f>
        <v>8</v>
      </c>
      <c r="N6516" t="str">
        <f>TEXT(SalesData[[#This Row],[Order Date]], "mmmm")</f>
        <v>August</v>
      </c>
      <c r="O6516" s="7">
        <f>IF(SalesData[Sales]=0,0,SalesData[Profit]/SalesData[Sales])</f>
        <v>0.28829255530041492</v>
      </c>
      <c r="P6516" s="8">
        <f t="shared" si="101"/>
        <v>1.6591452083886383E-5</v>
      </c>
      <c r="Q6516" t="str">
        <f>IF(SalesData[[#This Row],[Discount]]&gt;0, "Yes", "No")</f>
        <v>Yes</v>
      </c>
      <c r="R6516" t="str">
        <f>TEXT(SalesData[[#This Row],[Order Date]],"mmm-yyyy")</f>
        <v>Aug-2024</v>
      </c>
      <c r="S6516">
        <f>YEAR(SalesData[[#This Row],[Order Date]])*100 + MONTH(SalesData[[#This Row],[Order Date]])</f>
        <v>202408</v>
      </c>
    </row>
    <row r="6517" spans="1:19" x14ac:dyDescent="0.3">
      <c r="A6517" t="s">
        <v>14757</v>
      </c>
      <c r="B6517" s="3">
        <v>45531</v>
      </c>
      <c r="C6517" t="s">
        <v>12286</v>
      </c>
      <c r="D6517" t="s">
        <v>18</v>
      </c>
      <c r="E6517" t="s">
        <v>19</v>
      </c>
      <c r="F6517" t="s">
        <v>53</v>
      </c>
      <c r="G6517">
        <v>2</v>
      </c>
      <c r="H6517" s="5">
        <v>8.31</v>
      </c>
      <c r="I6517" s="5">
        <v>0.08</v>
      </c>
      <c r="J6517" s="5">
        <v>15.2904</v>
      </c>
      <c r="K6517" s="5">
        <v>3.9633026213681362</v>
      </c>
      <c r="L6517">
        <f>YEAR(SalesData[Order Date])</f>
        <v>2024</v>
      </c>
      <c r="M6517">
        <f>MONTH(SalesData[Order Date])</f>
        <v>8</v>
      </c>
      <c r="N6517" t="str">
        <f>TEXT(SalesData[[#This Row],[Order Date]], "mmmm")</f>
        <v>August</v>
      </c>
      <c r="O6517" s="7">
        <f>IF(SalesData[Sales]=0,0,SalesData[Profit]/SalesData[Sales])</f>
        <v>0.25920202358134098</v>
      </c>
      <c r="P6517" s="8">
        <f t="shared" si="101"/>
        <v>4.8134777376654635E-3</v>
      </c>
      <c r="Q6517" t="str">
        <f>IF(SalesData[[#This Row],[Discount]]&gt;0, "Yes", "No")</f>
        <v>Yes</v>
      </c>
      <c r="R6517" t="str">
        <f>TEXT(SalesData[[#This Row],[Order Date]],"mmm-yyyy")</f>
        <v>Aug-2024</v>
      </c>
      <c r="S6517">
        <f>YEAR(SalesData[[#This Row],[Order Date]])*100 + MONTH(SalesData[[#This Row],[Order Date]])</f>
        <v>202408</v>
      </c>
    </row>
    <row r="6518" spans="1:19" x14ac:dyDescent="0.3">
      <c r="A6518" t="s">
        <v>14827</v>
      </c>
      <c r="B6518" s="3">
        <v>45510</v>
      </c>
      <c r="C6518" t="s">
        <v>14828</v>
      </c>
      <c r="D6518" t="s">
        <v>18</v>
      </c>
      <c r="E6518" t="s">
        <v>14</v>
      </c>
      <c r="F6518" t="s">
        <v>34</v>
      </c>
      <c r="G6518">
        <v>5</v>
      </c>
      <c r="H6518" s="5">
        <v>789.92</v>
      </c>
      <c r="I6518" s="5">
        <v>0.13</v>
      </c>
      <c r="J6518" s="5">
        <v>3436.152</v>
      </c>
      <c r="K6518" s="5">
        <v>579.73956656222322</v>
      </c>
      <c r="L6518">
        <f>YEAR(SalesData[Order Date])</f>
        <v>2024</v>
      </c>
      <c r="M6518">
        <f>MONTH(SalesData[Order Date])</f>
        <v>8</v>
      </c>
      <c r="N6518" t="str">
        <f>TEXT(SalesData[[#This Row],[Order Date]], "mmmm")</f>
        <v>August</v>
      </c>
      <c r="O6518" s="7">
        <f>IF(SalesData[Sales]=0,0,SalesData[Profit]/SalesData[Sales])</f>
        <v>0.16871767214087829</v>
      </c>
      <c r="P6518" s="8">
        <f t="shared" si="101"/>
        <v>3.291472554182702E-5</v>
      </c>
      <c r="Q6518" t="str">
        <f>IF(SalesData[[#This Row],[Discount]]&gt;0, "Yes", "No")</f>
        <v>Yes</v>
      </c>
      <c r="R6518" t="str">
        <f>TEXT(SalesData[[#This Row],[Order Date]],"mmm-yyyy")</f>
        <v>Aug-2024</v>
      </c>
      <c r="S6518">
        <f>YEAR(SalesData[[#This Row],[Order Date]])*100 + MONTH(SalesData[[#This Row],[Order Date]])</f>
        <v>202408</v>
      </c>
    </row>
    <row r="6519" spans="1:19" x14ac:dyDescent="0.3">
      <c r="A6519" t="s">
        <v>14841</v>
      </c>
      <c r="B6519" s="3">
        <v>45510</v>
      </c>
      <c r="C6519" t="s">
        <v>5310</v>
      </c>
      <c r="D6519" t="s">
        <v>13</v>
      </c>
      <c r="E6519" t="s">
        <v>19</v>
      </c>
      <c r="F6519" t="s">
        <v>44</v>
      </c>
      <c r="G6519">
        <v>9</v>
      </c>
      <c r="H6519" s="5">
        <v>94.36</v>
      </c>
      <c r="I6519" s="5">
        <v>0.1</v>
      </c>
      <c r="J6519" s="5">
        <v>764.31600000000003</v>
      </c>
      <c r="K6519" s="5">
        <v>41.990240631550172</v>
      </c>
      <c r="L6519">
        <f>YEAR(SalesData[Order Date])</f>
        <v>2024</v>
      </c>
      <c r="M6519">
        <f>MONTH(SalesData[Order Date])</f>
        <v>8</v>
      </c>
      <c r="N6519" t="str">
        <f>TEXT(SalesData[[#This Row],[Order Date]], "mmmm")</f>
        <v>August</v>
      </c>
      <c r="O6519" s="7">
        <f>IF(SalesData[Sales]=0,0,SalesData[Profit]/SalesData[Sales])</f>
        <v>5.4938324765607643E-2</v>
      </c>
      <c r="P6519" s="8">
        <f t="shared" si="101"/>
        <v>1.1775234327163111E-4</v>
      </c>
      <c r="Q6519" t="str">
        <f>IF(SalesData[[#This Row],[Discount]]&gt;0, "Yes", "No")</f>
        <v>Yes</v>
      </c>
      <c r="R6519" t="str">
        <f>TEXT(SalesData[[#This Row],[Order Date]],"mmm-yyyy")</f>
        <v>Aug-2024</v>
      </c>
      <c r="S6519">
        <f>YEAR(SalesData[[#This Row],[Order Date]])*100 + MONTH(SalesData[[#This Row],[Order Date]])</f>
        <v>202408</v>
      </c>
    </row>
    <row r="6520" spans="1:19" x14ac:dyDescent="0.3">
      <c r="A6520" t="s">
        <v>14890</v>
      </c>
      <c r="B6520" s="3">
        <v>45535</v>
      </c>
      <c r="C6520" t="s">
        <v>14891</v>
      </c>
      <c r="D6520" t="s">
        <v>18</v>
      </c>
      <c r="E6520" t="s">
        <v>19</v>
      </c>
      <c r="F6520" t="s">
        <v>91</v>
      </c>
      <c r="G6520">
        <v>6</v>
      </c>
      <c r="H6520" s="5">
        <v>885.7</v>
      </c>
      <c r="I6520" s="5">
        <v>0.06</v>
      </c>
      <c r="J6520" s="5">
        <v>4995.348</v>
      </c>
      <c r="K6520" s="5">
        <v>1176.0728383193909</v>
      </c>
      <c r="L6520">
        <f>YEAR(SalesData[Order Date])</f>
        <v>2024</v>
      </c>
      <c r="M6520">
        <f>MONTH(SalesData[Order Date])</f>
        <v>8</v>
      </c>
      <c r="N6520" t="str">
        <f>TEXT(SalesData[[#This Row],[Order Date]], "mmmm")</f>
        <v>August</v>
      </c>
      <c r="O6520" s="7">
        <f>IF(SalesData[Sales]=0,0,SalesData[Profit]/SalesData[Sales])</f>
        <v>0.23543361509936664</v>
      </c>
      <c r="P6520" s="8">
        <f t="shared" si="101"/>
        <v>1.1290504685559442E-5</v>
      </c>
      <c r="Q6520" t="str">
        <f>IF(SalesData[[#This Row],[Discount]]&gt;0, "Yes", "No")</f>
        <v>Yes</v>
      </c>
      <c r="R6520" t="str">
        <f>TEXT(SalesData[[#This Row],[Order Date]],"mmm-yyyy")</f>
        <v>Aug-2024</v>
      </c>
      <c r="S6520">
        <f>YEAR(SalesData[[#This Row],[Order Date]])*100 + MONTH(SalesData[[#This Row],[Order Date]])</f>
        <v>202408</v>
      </c>
    </row>
    <row r="6521" spans="1:19" x14ac:dyDescent="0.3">
      <c r="A6521" t="s">
        <v>14922</v>
      </c>
      <c r="B6521" s="3">
        <v>45527</v>
      </c>
      <c r="C6521" t="s">
        <v>14923</v>
      </c>
      <c r="D6521" t="s">
        <v>30</v>
      </c>
      <c r="E6521" t="s">
        <v>14</v>
      </c>
      <c r="F6521" t="s">
        <v>39</v>
      </c>
      <c r="G6521">
        <v>5</v>
      </c>
      <c r="H6521" s="5">
        <v>40.619999999999997</v>
      </c>
      <c r="I6521" s="5">
        <v>0</v>
      </c>
      <c r="J6521" s="5">
        <v>203.1</v>
      </c>
      <c r="K6521" s="5">
        <v>42.596173338553257</v>
      </c>
      <c r="L6521">
        <f>YEAR(SalesData[Order Date])</f>
        <v>2024</v>
      </c>
      <c r="M6521">
        <f>MONTH(SalesData[Order Date])</f>
        <v>8</v>
      </c>
      <c r="N6521" t="str">
        <f>TEXT(SalesData[[#This Row],[Order Date]], "mmmm")</f>
        <v>August</v>
      </c>
      <c r="O6521" s="7">
        <f>IF(SalesData[Sales]=0,0,SalesData[Profit]/SalesData[Sales])</f>
        <v>0.20973005090375804</v>
      </c>
      <c r="P6521" s="8">
        <f t="shared" si="101"/>
        <v>0</v>
      </c>
      <c r="Q6521" t="str">
        <f>IF(SalesData[[#This Row],[Discount]]&gt;0, "Yes", "No")</f>
        <v>No</v>
      </c>
      <c r="R6521" t="str">
        <f>TEXT(SalesData[[#This Row],[Order Date]],"mmm-yyyy")</f>
        <v>Aug-2024</v>
      </c>
      <c r="S6521">
        <f>YEAR(SalesData[[#This Row],[Order Date]])*100 + MONTH(SalesData[[#This Row],[Order Date]])</f>
        <v>202408</v>
      </c>
    </row>
    <row r="6522" spans="1:19" x14ac:dyDescent="0.3">
      <c r="A6522" t="s">
        <v>14944</v>
      </c>
      <c r="B6522" s="3">
        <v>45527</v>
      </c>
      <c r="C6522" t="s">
        <v>14945</v>
      </c>
      <c r="D6522" t="s">
        <v>13</v>
      </c>
      <c r="E6522" t="s">
        <v>26</v>
      </c>
      <c r="F6522" t="s">
        <v>39</v>
      </c>
      <c r="G6522">
        <v>3</v>
      </c>
      <c r="H6522" s="5">
        <v>961.39</v>
      </c>
      <c r="I6522" s="5">
        <v>0.22</v>
      </c>
      <c r="J6522" s="5">
        <v>2249.6525999999999</v>
      </c>
      <c r="K6522" s="5">
        <v>670.91256851094954</v>
      </c>
      <c r="L6522">
        <f>YEAR(SalesData[Order Date])</f>
        <v>2024</v>
      </c>
      <c r="M6522">
        <f>MONTH(SalesData[Order Date])</f>
        <v>8</v>
      </c>
      <c r="N6522" t="str">
        <f>TEXT(SalesData[[#This Row],[Order Date]], "mmmm")</f>
        <v>August</v>
      </c>
      <c r="O6522" s="7">
        <f>IF(SalesData[Sales]=0,0,SalesData[Profit]/SalesData[Sales])</f>
        <v>0.29822941040361056</v>
      </c>
      <c r="P6522" s="8">
        <f t="shared" si="101"/>
        <v>7.6278444058429287E-5</v>
      </c>
      <c r="Q6522" t="str">
        <f>IF(SalesData[[#This Row],[Discount]]&gt;0, "Yes", "No")</f>
        <v>Yes</v>
      </c>
      <c r="R6522" t="str">
        <f>TEXT(SalesData[[#This Row],[Order Date]],"mmm-yyyy")</f>
        <v>Aug-2024</v>
      </c>
      <c r="S6522">
        <f>YEAR(SalesData[[#This Row],[Order Date]])*100 + MONTH(SalesData[[#This Row],[Order Date]])</f>
        <v>202408</v>
      </c>
    </row>
    <row r="6523" spans="1:19" x14ac:dyDescent="0.3">
      <c r="A6523" t="s">
        <v>14948</v>
      </c>
      <c r="B6523" s="3">
        <v>45532</v>
      </c>
      <c r="C6523" t="s">
        <v>14949</v>
      </c>
      <c r="D6523" t="s">
        <v>30</v>
      </c>
      <c r="E6523" t="s">
        <v>14</v>
      </c>
      <c r="F6523" t="s">
        <v>15</v>
      </c>
      <c r="G6523">
        <v>6</v>
      </c>
      <c r="H6523" s="5">
        <v>89.21</v>
      </c>
      <c r="I6523" s="5">
        <v>0</v>
      </c>
      <c r="J6523" s="5">
        <v>535.26</v>
      </c>
      <c r="K6523" s="5">
        <v>34.577733225999047</v>
      </c>
      <c r="L6523">
        <f>YEAR(SalesData[Order Date])</f>
        <v>2024</v>
      </c>
      <c r="M6523">
        <f>MONTH(SalesData[Order Date])</f>
        <v>8</v>
      </c>
      <c r="N6523" t="str">
        <f>TEXT(SalesData[[#This Row],[Order Date]], "mmmm")</f>
        <v>August</v>
      </c>
      <c r="O6523" s="7">
        <f>IF(SalesData[Sales]=0,0,SalesData[Profit]/SalesData[Sales])</f>
        <v>6.4599882722413501E-2</v>
      </c>
      <c r="P6523" s="8">
        <f t="shared" si="101"/>
        <v>0</v>
      </c>
      <c r="Q6523" t="str">
        <f>IF(SalesData[[#This Row],[Discount]]&gt;0, "Yes", "No")</f>
        <v>No</v>
      </c>
      <c r="R6523" t="str">
        <f>TEXT(SalesData[[#This Row],[Order Date]],"mmm-yyyy")</f>
        <v>Aug-2024</v>
      </c>
      <c r="S6523">
        <f>YEAR(SalesData[[#This Row],[Order Date]])*100 + MONTH(SalesData[[#This Row],[Order Date]])</f>
        <v>202408</v>
      </c>
    </row>
    <row r="6524" spans="1:19" x14ac:dyDescent="0.3">
      <c r="A6524" t="s">
        <v>14967</v>
      </c>
      <c r="B6524" s="3">
        <v>45528</v>
      </c>
      <c r="C6524" t="s">
        <v>14968</v>
      </c>
      <c r="D6524" t="s">
        <v>13</v>
      </c>
      <c r="E6524" t="s">
        <v>14</v>
      </c>
      <c r="F6524" t="s">
        <v>27</v>
      </c>
      <c r="G6524">
        <v>9</v>
      </c>
      <c r="H6524" s="5">
        <v>750.76</v>
      </c>
      <c r="I6524" s="5">
        <v>0.14000000000000001</v>
      </c>
      <c r="J6524" s="5">
        <v>5810.8824000000004</v>
      </c>
      <c r="K6524" s="5">
        <v>1118.0347634308609</v>
      </c>
      <c r="L6524">
        <f>YEAR(SalesData[Order Date])</f>
        <v>2024</v>
      </c>
      <c r="M6524">
        <f>MONTH(SalesData[Order Date])</f>
        <v>8</v>
      </c>
      <c r="N6524" t="str">
        <f>TEXT(SalesData[[#This Row],[Order Date]], "mmmm")</f>
        <v>August</v>
      </c>
      <c r="O6524" s="7">
        <f>IF(SalesData[Sales]=0,0,SalesData[Profit]/SalesData[Sales])</f>
        <v>0.19240361213141413</v>
      </c>
      <c r="P6524" s="8">
        <f t="shared" si="101"/>
        <v>2.0719744732744894E-5</v>
      </c>
      <c r="Q6524" t="str">
        <f>IF(SalesData[[#This Row],[Discount]]&gt;0, "Yes", "No")</f>
        <v>Yes</v>
      </c>
      <c r="R6524" t="str">
        <f>TEXT(SalesData[[#This Row],[Order Date]],"mmm-yyyy")</f>
        <v>Aug-2024</v>
      </c>
      <c r="S6524">
        <f>YEAR(SalesData[[#This Row],[Order Date]])*100 + MONTH(SalesData[[#This Row],[Order Date]])</f>
        <v>202408</v>
      </c>
    </row>
    <row r="6525" spans="1:19" x14ac:dyDescent="0.3">
      <c r="A6525" t="s">
        <v>15113</v>
      </c>
      <c r="B6525" s="3">
        <v>45511</v>
      </c>
      <c r="C6525" t="s">
        <v>15114</v>
      </c>
      <c r="D6525" t="s">
        <v>30</v>
      </c>
      <c r="E6525" t="s">
        <v>26</v>
      </c>
      <c r="F6525" t="s">
        <v>20</v>
      </c>
      <c r="G6525">
        <v>9</v>
      </c>
      <c r="H6525" s="5">
        <v>144.78</v>
      </c>
      <c r="I6525" s="5">
        <v>0.03</v>
      </c>
      <c r="J6525" s="5">
        <v>1263.9294</v>
      </c>
      <c r="K6525" s="5">
        <v>265.37763070206381</v>
      </c>
      <c r="L6525">
        <f>YEAR(SalesData[Order Date])</f>
        <v>2024</v>
      </c>
      <c r="M6525">
        <f>MONTH(SalesData[Order Date])</f>
        <v>8</v>
      </c>
      <c r="N6525" t="str">
        <f>TEXT(SalesData[[#This Row],[Order Date]], "mmmm")</f>
        <v>August</v>
      </c>
      <c r="O6525" s="7">
        <f>IF(SalesData[Sales]=0,0,SalesData[Profit]/SalesData[Sales])</f>
        <v>0.20996238453038898</v>
      </c>
      <c r="P6525" s="8">
        <f t="shared" si="101"/>
        <v>2.3023437859741215E-5</v>
      </c>
      <c r="Q6525" t="str">
        <f>IF(SalesData[[#This Row],[Discount]]&gt;0, "Yes", "No")</f>
        <v>Yes</v>
      </c>
      <c r="R6525" t="str">
        <f>TEXT(SalesData[[#This Row],[Order Date]],"mmm-yyyy")</f>
        <v>Aug-2024</v>
      </c>
      <c r="S6525">
        <f>YEAR(SalesData[[#This Row],[Order Date]])*100 + MONTH(SalesData[[#This Row],[Order Date]])</f>
        <v>202408</v>
      </c>
    </row>
    <row r="6526" spans="1:19" x14ac:dyDescent="0.3">
      <c r="A6526" t="s">
        <v>15165</v>
      </c>
      <c r="B6526" s="3">
        <v>45510</v>
      </c>
      <c r="C6526" t="s">
        <v>15166</v>
      </c>
      <c r="D6526" t="s">
        <v>30</v>
      </c>
      <c r="E6526" t="s">
        <v>14</v>
      </c>
      <c r="F6526" t="s">
        <v>31</v>
      </c>
      <c r="G6526">
        <v>2</v>
      </c>
      <c r="H6526" s="5">
        <v>228.67</v>
      </c>
      <c r="I6526" s="5">
        <v>0.11</v>
      </c>
      <c r="J6526" s="5">
        <v>407.0326</v>
      </c>
      <c r="K6526" s="5">
        <v>60.408658839158583</v>
      </c>
      <c r="L6526">
        <f>YEAR(SalesData[Order Date])</f>
        <v>2024</v>
      </c>
      <c r="M6526">
        <f>MONTH(SalesData[Order Date])</f>
        <v>8</v>
      </c>
      <c r="N6526" t="str">
        <f>TEXT(SalesData[[#This Row],[Order Date]], "mmmm")</f>
        <v>August</v>
      </c>
      <c r="O6526" s="7">
        <f>IF(SalesData[Sales]=0,0,SalesData[Profit]/SalesData[Sales])</f>
        <v>0.14841233561920736</v>
      </c>
      <c r="P6526" s="8">
        <f t="shared" si="101"/>
        <v>2.4052127520006998E-4</v>
      </c>
      <c r="Q6526" t="str">
        <f>IF(SalesData[[#This Row],[Discount]]&gt;0, "Yes", "No")</f>
        <v>Yes</v>
      </c>
      <c r="R6526" t="str">
        <f>TEXT(SalesData[[#This Row],[Order Date]],"mmm-yyyy")</f>
        <v>Aug-2024</v>
      </c>
      <c r="S6526">
        <f>YEAR(SalesData[[#This Row],[Order Date]])*100 + MONTH(SalesData[[#This Row],[Order Date]])</f>
        <v>202408</v>
      </c>
    </row>
    <row r="6527" spans="1:19" x14ac:dyDescent="0.3">
      <c r="A6527" t="s">
        <v>15177</v>
      </c>
      <c r="B6527" s="3">
        <v>45512</v>
      </c>
      <c r="C6527" t="s">
        <v>15178</v>
      </c>
      <c r="D6527" t="s">
        <v>13</v>
      </c>
      <c r="E6527" t="s">
        <v>26</v>
      </c>
      <c r="F6527" t="s">
        <v>15</v>
      </c>
      <c r="G6527">
        <v>7</v>
      </c>
      <c r="H6527" s="5">
        <v>53.2</v>
      </c>
      <c r="I6527" s="5">
        <v>0.24</v>
      </c>
      <c r="J6527" s="5">
        <v>283.024</v>
      </c>
      <c r="K6527" s="5">
        <v>80.85475246456555</v>
      </c>
      <c r="L6527">
        <f>YEAR(SalesData[Order Date])</f>
        <v>2024</v>
      </c>
      <c r="M6527">
        <f>MONTH(SalesData[Order Date])</f>
        <v>8</v>
      </c>
      <c r="N6527" t="str">
        <f>TEXT(SalesData[[#This Row],[Order Date]], "mmmm")</f>
        <v>August</v>
      </c>
      <c r="O6527" s="7">
        <f>IF(SalesData[Sales]=0,0,SalesData[Profit]/SalesData[Sales])</f>
        <v>0.28568161168157313</v>
      </c>
      <c r="P6527" s="8">
        <f t="shared" si="101"/>
        <v>6.4446831364124593E-4</v>
      </c>
      <c r="Q6527" t="str">
        <f>IF(SalesData[[#This Row],[Discount]]&gt;0, "Yes", "No")</f>
        <v>Yes</v>
      </c>
      <c r="R6527" t="str">
        <f>TEXT(SalesData[[#This Row],[Order Date]],"mmm-yyyy")</f>
        <v>Aug-2024</v>
      </c>
      <c r="S6527">
        <f>YEAR(SalesData[[#This Row],[Order Date]])*100 + MONTH(SalesData[[#This Row],[Order Date]])</f>
        <v>202408</v>
      </c>
    </row>
    <row r="6528" spans="1:19" x14ac:dyDescent="0.3">
      <c r="A6528" t="s">
        <v>15181</v>
      </c>
      <c r="B6528" s="3">
        <v>45516</v>
      </c>
      <c r="C6528" t="s">
        <v>15182</v>
      </c>
      <c r="D6528" t="s">
        <v>23</v>
      </c>
      <c r="E6528" t="s">
        <v>14</v>
      </c>
      <c r="F6528" t="s">
        <v>91</v>
      </c>
      <c r="G6528">
        <v>5</v>
      </c>
      <c r="H6528" s="5">
        <v>721.79</v>
      </c>
      <c r="I6528" s="5">
        <v>0.21</v>
      </c>
      <c r="J6528" s="5">
        <v>2851.0704999999998</v>
      </c>
      <c r="K6528" s="5">
        <v>304.67842713579722</v>
      </c>
      <c r="L6528">
        <f>YEAR(SalesData[Order Date])</f>
        <v>2024</v>
      </c>
      <c r="M6528">
        <f>MONTH(SalesData[Order Date])</f>
        <v>8</v>
      </c>
      <c r="N6528" t="str">
        <f>TEXT(SalesData[[#This Row],[Order Date]], "mmmm")</f>
        <v>August</v>
      </c>
      <c r="O6528" s="7">
        <f>IF(SalesData[Sales]=0,0,SalesData[Profit]/SalesData[Sales])</f>
        <v>0.10686457144283076</v>
      </c>
      <c r="P6528" s="8">
        <f t="shared" si="101"/>
        <v>5.8188669834716467E-5</v>
      </c>
      <c r="Q6528" t="str">
        <f>IF(SalesData[[#This Row],[Discount]]&gt;0, "Yes", "No")</f>
        <v>Yes</v>
      </c>
      <c r="R6528" t="str">
        <f>TEXT(SalesData[[#This Row],[Order Date]],"mmm-yyyy")</f>
        <v>Aug-2024</v>
      </c>
      <c r="S6528">
        <f>YEAR(SalesData[[#This Row],[Order Date]])*100 + MONTH(SalesData[[#This Row],[Order Date]])</f>
        <v>202408</v>
      </c>
    </row>
    <row r="6529" spans="1:19" x14ac:dyDescent="0.3">
      <c r="A6529" t="s">
        <v>15190</v>
      </c>
      <c r="B6529" s="3">
        <v>45514</v>
      </c>
      <c r="C6529" t="s">
        <v>15191</v>
      </c>
      <c r="D6529" t="s">
        <v>30</v>
      </c>
      <c r="E6529" t="s">
        <v>14</v>
      </c>
      <c r="F6529" t="s">
        <v>62</v>
      </c>
      <c r="G6529">
        <v>4</v>
      </c>
      <c r="H6529" s="5">
        <v>598.79</v>
      </c>
      <c r="I6529" s="5">
        <v>0.24</v>
      </c>
      <c r="J6529" s="5">
        <v>1820.3216</v>
      </c>
      <c r="K6529" s="5">
        <v>419.11400419107707</v>
      </c>
      <c r="L6529">
        <f>YEAR(SalesData[Order Date])</f>
        <v>2024</v>
      </c>
      <c r="M6529">
        <f>MONTH(SalesData[Order Date])</f>
        <v>8</v>
      </c>
      <c r="N6529" t="str">
        <f>TEXT(SalesData[[#This Row],[Order Date]], "mmmm")</f>
        <v>August</v>
      </c>
      <c r="O6529" s="7">
        <f>IF(SalesData[Sales]=0,0,SalesData[Profit]/SalesData[Sales])</f>
        <v>0.23024173541152129</v>
      </c>
      <c r="P6529" s="8">
        <f t="shared" si="101"/>
        <v>1.0020207418293559E-4</v>
      </c>
      <c r="Q6529" t="str">
        <f>IF(SalesData[[#This Row],[Discount]]&gt;0, "Yes", "No")</f>
        <v>Yes</v>
      </c>
      <c r="R6529" t="str">
        <f>TEXT(SalesData[[#This Row],[Order Date]],"mmm-yyyy")</f>
        <v>Aug-2024</v>
      </c>
      <c r="S6529">
        <f>YEAR(SalesData[[#This Row],[Order Date]])*100 + MONTH(SalesData[[#This Row],[Order Date]])</f>
        <v>202408</v>
      </c>
    </row>
    <row r="6530" spans="1:19" x14ac:dyDescent="0.3">
      <c r="A6530" t="s">
        <v>15255</v>
      </c>
      <c r="B6530" s="3">
        <v>45510</v>
      </c>
      <c r="C6530" t="s">
        <v>15256</v>
      </c>
      <c r="D6530" t="s">
        <v>23</v>
      </c>
      <c r="E6530" t="s">
        <v>26</v>
      </c>
      <c r="F6530" t="s">
        <v>53</v>
      </c>
      <c r="G6530">
        <v>8</v>
      </c>
      <c r="H6530" s="5">
        <v>335.58</v>
      </c>
      <c r="I6530" s="5">
        <v>0.01</v>
      </c>
      <c r="J6530" s="5">
        <v>2657.7936</v>
      </c>
      <c r="K6530" s="5">
        <v>406.93226434812652</v>
      </c>
      <c r="L6530">
        <f>YEAR(SalesData[Order Date])</f>
        <v>2024</v>
      </c>
      <c r="M6530">
        <f>MONTH(SalesData[Order Date])</f>
        <v>8</v>
      </c>
      <c r="N6530" t="str">
        <f>TEXT(SalesData[[#This Row],[Order Date]], "mmmm")</f>
        <v>August</v>
      </c>
      <c r="O6530" s="7">
        <f>IF(SalesData[Sales]=0,0,SalesData[Profit]/SalesData[Sales])</f>
        <v>0.15310905419748416</v>
      </c>
      <c r="P6530" s="8">
        <f t="shared" ref="P6530:P6593" si="102">IF(H:H*G:G=0, 0, (I:I/(H:H*G:G)))</f>
        <v>3.724894213004351E-6</v>
      </c>
      <c r="Q6530" t="str">
        <f>IF(SalesData[[#This Row],[Discount]]&gt;0, "Yes", "No")</f>
        <v>Yes</v>
      </c>
      <c r="R6530" t="str">
        <f>TEXT(SalesData[[#This Row],[Order Date]],"mmm-yyyy")</f>
        <v>Aug-2024</v>
      </c>
      <c r="S6530">
        <f>YEAR(SalesData[[#This Row],[Order Date]])*100 + MONTH(SalesData[[#This Row],[Order Date]])</f>
        <v>202408</v>
      </c>
    </row>
    <row r="6531" spans="1:19" x14ac:dyDescent="0.3">
      <c r="A6531" t="s">
        <v>15257</v>
      </c>
      <c r="B6531" s="3">
        <v>45524</v>
      </c>
      <c r="C6531" t="s">
        <v>15258</v>
      </c>
      <c r="D6531" t="s">
        <v>23</v>
      </c>
      <c r="E6531" t="s">
        <v>19</v>
      </c>
      <c r="F6531" t="s">
        <v>20</v>
      </c>
      <c r="G6531">
        <v>9</v>
      </c>
      <c r="H6531" s="5">
        <v>606.67999999999995</v>
      </c>
      <c r="I6531" s="5">
        <v>0.15</v>
      </c>
      <c r="J6531" s="5">
        <v>4641.1019999999999</v>
      </c>
      <c r="K6531" s="5">
        <v>856.30638588834302</v>
      </c>
      <c r="L6531">
        <f>YEAR(SalesData[Order Date])</f>
        <v>2024</v>
      </c>
      <c r="M6531">
        <f>MONTH(SalesData[Order Date])</f>
        <v>8</v>
      </c>
      <c r="N6531" t="str">
        <f>TEXT(SalesData[[#This Row],[Order Date]], "mmmm")</f>
        <v>August</v>
      </c>
      <c r="O6531" s="7">
        <f>IF(SalesData[Sales]=0,0,SalesData[Profit]/SalesData[Sales])</f>
        <v>0.18450497013173661</v>
      </c>
      <c r="P6531" s="8">
        <f t="shared" si="102"/>
        <v>2.7471923693984746E-5</v>
      </c>
      <c r="Q6531" t="str">
        <f>IF(SalesData[[#This Row],[Discount]]&gt;0, "Yes", "No")</f>
        <v>Yes</v>
      </c>
      <c r="R6531" t="str">
        <f>TEXT(SalesData[[#This Row],[Order Date]],"mmm-yyyy")</f>
        <v>Aug-2024</v>
      </c>
      <c r="S6531">
        <f>YEAR(SalesData[[#This Row],[Order Date]])*100 + MONTH(SalesData[[#This Row],[Order Date]])</f>
        <v>202408</v>
      </c>
    </row>
    <row r="6532" spans="1:19" x14ac:dyDescent="0.3">
      <c r="A6532" t="s">
        <v>15280</v>
      </c>
      <c r="B6532" s="3">
        <v>45533</v>
      </c>
      <c r="C6532" t="s">
        <v>755</v>
      </c>
      <c r="D6532" t="s">
        <v>18</v>
      </c>
      <c r="E6532" t="s">
        <v>26</v>
      </c>
      <c r="F6532" t="s">
        <v>31</v>
      </c>
      <c r="G6532">
        <v>6</v>
      </c>
      <c r="H6532" s="5">
        <v>870.73</v>
      </c>
      <c r="I6532" s="5">
        <v>0.13</v>
      </c>
      <c r="J6532" s="5">
        <v>4545.2106000000003</v>
      </c>
      <c r="K6532" s="5">
        <v>659.65811335843068</v>
      </c>
      <c r="L6532">
        <f>YEAR(SalesData[Order Date])</f>
        <v>2024</v>
      </c>
      <c r="M6532">
        <f>MONTH(SalesData[Order Date])</f>
        <v>8</v>
      </c>
      <c r="N6532" t="str">
        <f>TEXT(SalesData[[#This Row],[Order Date]], "mmmm")</f>
        <v>August</v>
      </c>
      <c r="O6532" s="7">
        <f>IF(SalesData[Sales]=0,0,SalesData[Profit]/SalesData[Sales])</f>
        <v>0.14513257391383155</v>
      </c>
      <c r="P6532" s="8">
        <f t="shared" si="102"/>
        <v>2.4883335438846332E-5</v>
      </c>
      <c r="Q6532" t="str">
        <f>IF(SalesData[[#This Row],[Discount]]&gt;0, "Yes", "No")</f>
        <v>Yes</v>
      </c>
      <c r="R6532" t="str">
        <f>TEXT(SalesData[[#This Row],[Order Date]],"mmm-yyyy")</f>
        <v>Aug-2024</v>
      </c>
      <c r="S6532">
        <f>YEAR(SalesData[[#This Row],[Order Date]])*100 + MONTH(SalesData[[#This Row],[Order Date]])</f>
        <v>202408</v>
      </c>
    </row>
    <row r="6533" spans="1:19" x14ac:dyDescent="0.3">
      <c r="A6533" t="s">
        <v>15283</v>
      </c>
      <c r="B6533" s="3">
        <v>45514</v>
      </c>
      <c r="C6533" t="s">
        <v>15284</v>
      </c>
      <c r="D6533" t="s">
        <v>18</v>
      </c>
      <c r="E6533" t="s">
        <v>14</v>
      </c>
      <c r="F6533" t="s">
        <v>15</v>
      </c>
      <c r="G6533">
        <v>3</v>
      </c>
      <c r="H6533" s="5">
        <v>766.71</v>
      </c>
      <c r="I6533" s="5">
        <v>0.16</v>
      </c>
      <c r="J6533" s="5">
        <v>1932.1092000000001</v>
      </c>
      <c r="K6533" s="5">
        <v>157.16054921205219</v>
      </c>
      <c r="L6533">
        <f>YEAR(SalesData[Order Date])</f>
        <v>2024</v>
      </c>
      <c r="M6533">
        <f>MONTH(SalesData[Order Date])</f>
        <v>8</v>
      </c>
      <c r="N6533" t="str">
        <f>TEXT(SalesData[[#This Row],[Order Date]], "mmmm")</f>
        <v>August</v>
      </c>
      <c r="O6533" s="7">
        <f>IF(SalesData[Sales]=0,0,SalesData[Profit]/SalesData[Sales])</f>
        <v>8.1341442405042208E-2</v>
      </c>
      <c r="P6533" s="8">
        <f t="shared" si="102"/>
        <v>6.9561285666462335E-5</v>
      </c>
      <c r="Q6533" t="str">
        <f>IF(SalesData[[#This Row],[Discount]]&gt;0, "Yes", "No")</f>
        <v>Yes</v>
      </c>
      <c r="R6533" t="str">
        <f>TEXT(SalesData[[#This Row],[Order Date]],"mmm-yyyy")</f>
        <v>Aug-2024</v>
      </c>
      <c r="S6533">
        <f>YEAR(SalesData[[#This Row],[Order Date]])*100 + MONTH(SalesData[[#This Row],[Order Date]])</f>
        <v>202408</v>
      </c>
    </row>
    <row r="6534" spans="1:19" x14ac:dyDescent="0.3">
      <c r="A6534" t="s">
        <v>15296</v>
      </c>
      <c r="B6534" s="3">
        <v>45527</v>
      </c>
      <c r="C6534" t="s">
        <v>15297</v>
      </c>
      <c r="D6534" t="s">
        <v>30</v>
      </c>
      <c r="E6534" t="s">
        <v>14</v>
      </c>
      <c r="F6534" t="s">
        <v>39</v>
      </c>
      <c r="G6534">
        <v>1</v>
      </c>
      <c r="H6534" s="5">
        <v>320.31</v>
      </c>
      <c r="I6534" s="5">
        <v>0.27</v>
      </c>
      <c r="J6534" s="5">
        <v>233.8263</v>
      </c>
      <c r="K6534" s="5">
        <v>44.91292705820586</v>
      </c>
      <c r="L6534">
        <f>YEAR(SalesData[Order Date])</f>
        <v>2024</v>
      </c>
      <c r="M6534">
        <f>MONTH(SalesData[Order Date])</f>
        <v>8</v>
      </c>
      <c r="N6534" t="str">
        <f>TEXT(SalesData[[#This Row],[Order Date]], "mmmm")</f>
        <v>August</v>
      </c>
      <c r="O6534" s="7">
        <f>IF(SalesData[Sales]=0,0,SalesData[Profit]/SalesData[Sales])</f>
        <v>0.19207816681958298</v>
      </c>
      <c r="P6534" s="8">
        <f t="shared" si="102"/>
        <v>8.429334082607475E-4</v>
      </c>
      <c r="Q6534" t="str">
        <f>IF(SalesData[[#This Row],[Discount]]&gt;0, "Yes", "No")</f>
        <v>Yes</v>
      </c>
      <c r="R6534" t="str">
        <f>TEXT(SalesData[[#This Row],[Order Date]],"mmm-yyyy")</f>
        <v>Aug-2024</v>
      </c>
      <c r="S6534">
        <f>YEAR(SalesData[[#This Row],[Order Date]])*100 + MONTH(SalesData[[#This Row],[Order Date]])</f>
        <v>202408</v>
      </c>
    </row>
    <row r="6535" spans="1:19" x14ac:dyDescent="0.3">
      <c r="A6535" t="s">
        <v>15332</v>
      </c>
      <c r="B6535" s="3">
        <v>45528</v>
      </c>
      <c r="C6535" t="s">
        <v>15333</v>
      </c>
      <c r="D6535" t="s">
        <v>13</v>
      </c>
      <c r="E6535" t="s">
        <v>14</v>
      </c>
      <c r="F6535" t="s">
        <v>20</v>
      </c>
      <c r="G6535">
        <v>6</v>
      </c>
      <c r="H6535" s="5">
        <v>238.75</v>
      </c>
      <c r="I6535" s="5">
        <v>0.26</v>
      </c>
      <c r="J6535" s="5">
        <v>1060.05</v>
      </c>
      <c r="K6535" s="5">
        <v>152.08900266380559</v>
      </c>
      <c r="L6535">
        <f>YEAR(SalesData[Order Date])</f>
        <v>2024</v>
      </c>
      <c r="M6535">
        <f>MONTH(SalesData[Order Date])</f>
        <v>8</v>
      </c>
      <c r="N6535" t="str">
        <f>TEXT(SalesData[[#This Row],[Order Date]], "mmmm")</f>
        <v>August</v>
      </c>
      <c r="O6535" s="7">
        <f>IF(SalesData[Sales]=0,0,SalesData[Profit]/SalesData[Sales])</f>
        <v>0.1434734235779497</v>
      </c>
      <c r="P6535" s="8">
        <f t="shared" si="102"/>
        <v>1.8150087260034904E-4</v>
      </c>
      <c r="Q6535" t="str">
        <f>IF(SalesData[[#This Row],[Discount]]&gt;0, "Yes", "No")</f>
        <v>Yes</v>
      </c>
      <c r="R6535" t="str">
        <f>TEXT(SalesData[[#This Row],[Order Date]],"mmm-yyyy")</f>
        <v>Aug-2024</v>
      </c>
      <c r="S6535">
        <f>YEAR(SalesData[[#This Row],[Order Date]])*100 + MONTH(SalesData[[#This Row],[Order Date]])</f>
        <v>202408</v>
      </c>
    </row>
    <row r="6536" spans="1:19" x14ac:dyDescent="0.3">
      <c r="A6536" t="s">
        <v>15421</v>
      </c>
      <c r="B6536" s="3">
        <v>45532</v>
      </c>
      <c r="C6536" t="s">
        <v>15422</v>
      </c>
      <c r="D6536" t="s">
        <v>13</v>
      </c>
      <c r="E6536" t="s">
        <v>14</v>
      </c>
      <c r="F6536" t="s">
        <v>39</v>
      </c>
      <c r="G6536">
        <v>9</v>
      </c>
      <c r="H6536" s="5">
        <v>919.35</v>
      </c>
      <c r="I6536" s="5">
        <v>0.2</v>
      </c>
      <c r="J6536" s="5">
        <v>6619.32</v>
      </c>
      <c r="K6536" s="5">
        <v>1929.624743162221</v>
      </c>
      <c r="L6536">
        <f>YEAR(SalesData[Order Date])</f>
        <v>2024</v>
      </c>
      <c r="M6536">
        <f>MONTH(SalesData[Order Date])</f>
        <v>8</v>
      </c>
      <c r="N6536" t="str">
        <f>TEXT(SalesData[[#This Row],[Order Date]], "mmmm")</f>
        <v>August</v>
      </c>
      <c r="O6536" s="7">
        <f>IF(SalesData[Sales]=0,0,SalesData[Profit]/SalesData[Sales])</f>
        <v>0.29151404421635774</v>
      </c>
      <c r="P6536" s="8">
        <f t="shared" si="102"/>
        <v>2.4171667180314596E-5</v>
      </c>
      <c r="Q6536" t="str">
        <f>IF(SalesData[[#This Row],[Discount]]&gt;0, "Yes", "No")</f>
        <v>Yes</v>
      </c>
      <c r="R6536" t="str">
        <f>TEXT(SalesData[[#This Row],[Order Date]],"mmm-yyyy")</f>
        <v>Aug-2024</v>
      </c>
      <c r="S6536">
        <f>YEAR(SalesData[[#This Row],[Order Date]])*100 + MONTH(SalesData[[#This Row],[Order Date]])</f>
        <v>202408</v>
      </c>
    </row>
    <row r="6537" spans="1:19" x14ac:dyDescent="0.3">
      <c r="A6537" t="s">
        <v>15444</v>
      </c>
      <c r="B6537" s="3">
        <v>45507</v>
      </c>
      <c r="C6537" t="s">
        <v>5215</v>
      </c>
      <c r="D6537" t="s">
        <v>23</v>
      </c>
      <c r="E6537" t="s">
        <v>14</v>
      </c>
      <c r="F6537" t="s">
        <v>31</v>
      </c>
      <c r="G6537">
        <v>5</v>
      </c>
      <c r="H6537" s="5">
        <v>608.30999999999995</v>
      </c>
      <c r="I6537" s="5">
        <v>0.12</v>
      </c>
      <c r="J6537" s="5">
        <v>2676.5639999999999</v>
      </c>
      <c r="K6537" s="5">
        <v>246.71265255476959</v>
      </c>
      <c r="L6537">
        <f>YEAR(SalesData[Order Date])</f>
        <v>2024</v>
      </c>
      <c r="M6537">
        <f>MONTH(SalesData[Order Date])</f>
        <v>8</v>
      </c>
      <c r="N6537" t="str">
        <f>TEXT(SalesData[[#This Row],[Order Date]], "mmmm")</f>
        <v>August</v>
      </c>
      <c r="O6537" s="7">
        <f>IF(SalesData[Sales]=0,0,SalesData[Profit]/SalesData[Sales])</f>
        <v>9.2175136688220277E-2</v>
      </c>
      <c r="P6537" s="8">
        <f t="shared" si="102"/>
        <v>3.9453568082063422E-5</v>
      </c>
      <c r="Q6537" t="str">
        <f>IF(SalesData[[#This Row],[Discount]]&gt;0, "Yes", "No")</f>
        <v>Yes</v>
      </c>
      <c r="R6537" t="str">
        <f>TEXT(SalesData[[#This Row],[Order Date]],"mmm-yyyy")</f>
        <v>Aug-2024</v>
      </c>
      <c r="S6537">
        <f>YEAR(SalesData[[#This Row],[Order Date]])*100 + MONTH(SalesData[[#This Row],[Order Date]])</f>
        <v>202408</v>
      </c>
    </row>
    <row r="6538" spans="1:19" x14ac:dyDescent="0.3">
      <c r="A6538" t="s">
        <v>15455</v>
      </c>
      <c r="B6538" s="3">
        <v>45510</v>
      </c>
      <c r="C6538" t="s">
        <v>15456</v>
      </c>
      <c r="D6538" t="s">
        <v>30</v>
      </c>
      <c r="E6538" t="s">
        <v>19</v>
      </c>
      <c r="F6538" t="s">
        <v>15</v>
      </c>
      <c r="G6538">
        <v>5</v>
      </c>
      <c r="H6538" s="5">
        <v>721.87</v>
      </c>
      <c r="I6538" s="5">
        <v>0.2</v>
      </c>
      <c r="J6538" s="5">
        <v>2887.48</v>
      </c>
      <c r="K6538" s="5">
        <v>610.13636469378548</v>
      </c>
      <c r="L6538">
        <f>YEAR(SalesData[Order Date])</f>
        <v>2024</v>
      </c>
      <c r="M6538">
        <f>MONTH(SalesData[Order Date])</f>
        <v>8</v>
      </c>
      <c r="N6538" t="str">
        <f>TEXT(SalesData[[#This Row],[Order Date]], "mmmm")</f>
        <v>August</v>
      </c>
      <c r="O6538" s="7">
        <f>IF(SalesData[Sales]=0,0,SalesData[Profit]/SalesData[Sales])</f>
        <v>0.2113041007015756</v>
      </c>
      <c r="P6538" s="8">
        <f t="shared" si="102"/>
        <v>5.5411639214817079E-5</v>
      </c>
      <c r="Q6538" t="str">
        <f>IF(SalesData[[#This Row],[Discount]]&gt;0, "Yes", "No")</f>
        <v>Yes</v>
      </c>
      <c r="R6538" t="str">
        <f>TEXT(SalesData[[#This Row],[Order Date]],"mmm-yyyy")</f>
        <v>Aug-2024</v>
      </c>
      <c r="S6538">
        <f>YEAR(SalesData[[#This Row],[Order Date]])*100 + MONTH(SalesData[[#This Row],[Order Date]])</f>
        <v>202408</v>
      </c>
    </row>
    <row r="6539" spans="1:19" x14ac:dyDescent="0.3">
      <c r="A6539" t="s">
        <v>15628</v>
      </c>
      <c r="B6539" s="3">
        <v>45516</v>
      </c>
      <c r="C6539" t="s">
        <v>15629</v>
      </c>
      <c r="D6539" t="s">
        <v>30</v>
      </c>
      <c r="E6539" t="s">
        <v>26</v>
      </c>
      <c r="F6539" t="s">
        <v>31</v>
      </c>
      <c r="G6539">
        <v>2</v>
      </c>
      <c r="H6539" s="5">
        <v>779.19</v>
      </c>
      <c r="I6539" s="5">
        <v>0.21</v>
      </c>
      <c r="J6539" s="5">
        <v>1231.1202000000001</v>
      </c>
      <c r="K6539" s="5">
        <v>352.26919459661622</v>
      </c>
      <c r="L6539">
        <f>YEAR(SalesData[Order Date])</f>
        <v>2024</v>
      </c>
      <c r="M6539">
        <f>MONTH(SalesData[Order Date])</f>
        <v>8</v>
      </c>
      <c r="N6539" t="str">
        <f>TEXT(SalesData[[#This Row],[Order Date]], "mmmm")</f>
        <v>August</v>
      </c>
      <c r="O6539" s="7">
        <f>IF(SalesData[Sales]=0,0,SalesData[Profit]/SalesData[Sales])</f>
        <v>0.28613712503183375</v>
      </c>
      <c r="P6539" s="8">
        <f t="shared" si="102"/>
        <v>1.3475532283525199E-4</v>
      </c>
      <c r="Q6539" t="str">
        <f>IF(SalesData[[#This Row],[Discount]]&gt;0, "Yes", "No")</f>
        <v>Yes</v>
      </c>
      <c r="R6539" t="str">
        <f>TEXT(SalesData[[#This Row],[Order Date]],"mmm-yyyy")</f>
        <v>Aug-2024</v>
      </c>
      <c r="S6539">
        <f>YEAR(SalesData[[#This Row],[Order Date]])*100 + MONTH(SalesData[[#This Row],[Order Date]])</f>
        <v>202408</v>
      </c>
    </row>
    <row r="6540" spans="1:19" x14ac:dyDescent="0.3">
      <c r="A6540" t="s">
        <v>15887</v>
      </c>
      <c r="B6540" s="3">
        <v>45513</v>
      </c>
      <c r="C6540" t="s">
        <v>15888</v>
      </c>
      <c r="D6540" t="s">
        <v>23</v>
      </c>
      <c r="E6540" t="s">
        <v>19</v>
      </c>
      <c r="F6540" t="s">
        <v>91</v>
      </c>
      <c r="G6540">
        <v>1</v>
      </c>
      <c r="H6540" s="5">
        <v>120.51</v>
      </c>
      <c r="I6540" s="5">
        <v>0.09</v>
      </c>
      <c r="J6540" s="5">
        <v>109.6641</v>
      </c>
      <c r="K6540" s="5">
        <v>14.737054749313881</v>
      </c>
      <c r="L6540">
        <f>YEAR(SalesData[Order Date])</f>
        <v>2024</v>
      </c>
      <c r="M6540">
        <f>MONTH(SalesData[Order Date])</f>
        <v>8</v>
      </c>
      <c r="N6540" t="str">
        <f>TEXT(SalesData[[#This Row],[Order Date]], "mmmm")</f>
        <v>August</v>
      </c>
      <c r="O6540" s="7">
        <f>IF(SalesData[Sales]=0,0,SalesData[Profit]/SalesData[Sales])</f>
        <v>0.13438358359129268</v>
      </c>
      <c r="P6540" s="8">
        <f t="shared" si="102"/>
        <v>7.4682598954443609E-4</v>
      </c>
      <c r="Q6540" t="str">
        <f>IF(SalesData[[#This Row],[Discount]]&gt;0, "Yes", "No")</f>
        <v>Yes</v>
      </c>
      <c r="R6540" t="str">
        <f>TEXT(SalesData[[#This Row],[Order Date]],"mmm-yyyy")</f>
        <v>Aug-2024</v>
      </c>
      <c r="S6540">
        <f>YEAR(SalesData[[#This Row],[Order Date]])*100 + MONTH(SalesData[[#This Row],[Order Date]])</f>
        <v>202408</v>
      </c>
    </row>
    <row r="6541" spans="1:19" x14ac:dyDescent="0.3">
      <c r="A6541" t="s">
        <v>15891</v>
      </c>
      <c r="B6541" s="3">
        <v>45531</v>
      </c>
      <c r="C6541" t="s">
        <v>15892</v>
      </c>
      <c r="D6541" t="s">
        <v>30</v>
      </c>
      <c r="E6541" t="s">
        <v>19</v>
      </c>
      <c r="F6541" t="s">
        <v>39</v>
      </c>
      <c r="G6541">
        <v>8</v>
      </c>
      <c r="H6541" s="5">
        <v>392.3</v>
      </c>
      <c r="I6541" s="5">
        <v>0.19</v>
      </c>
      <c r="J6541" s="5">
        <v>2542.1039999999998</v>
      </c>
      <c r="K6541" s="5">
        <v>373.48664683748638</v>
      </c>
      <c r="L6541">
        <f>YEAR(SalesData[Order Date])</f>
        <v>2024</v>
      </c>
      <c r="M6541">
        <f>MONTH(SalesData[Order Date])</f>
        <v>8</v>
      </c>
      <c r="N6541" t="str">
        <f>TEXT(SalesData[[#This Row],[Order Date]], "mmmm")</f>
        <v>August</v>
      </c>
      <c r="O6541" s="7">
        <f>IF(SalesData[Sales]=0,0,SalesData[Profit]/SalesData[Sales])</f>
        <v>0.14692028604553017</v>
      </c>
      <c r="P6541" s="8">
        <f t="shared" si="102"/>
        <v>6.0540402752995152E-5</v>
      </c>
      <c r="Q6541" t="str">
        <f>IF(SalesData[[#This Row],[Discount]]&gt;0, "Yes", "No")</f>
        <v>Yes</v>
      </c>
      <c r="R6541" t="str">
        <f>TEXT(SalesData[[#This Row],[Order Date]],"mmm-yyyy")</f>
        <v>Aug-2024</v>
      </c>
      <c r="S6541">
        <f>YEAR(SalesData[[#This Row],[Order Date]])*100 + MONTH(SalesData[[#This Row],[Order Date]])</f>
        <v>202408</v>
      </c>
    </row>
    <row r="6542" spans="1:19" x14ac:dyDescent="0.3">
      <c r="A6542" t="s">
        <v>15901</v>
      </c>
      <c r="B6542" s="3">
        <v>45526</v>
      </c>
      <c r="C6542" t="s">
        <v>15902</v>
      </c>
      <c r="D6542" t="s">
        <v>13</v>
      </c>
      <c r="E6542" t="s">
        <v>14</v>
      </c>
      <c r="F6542" t="s">
        <v>39</v>
      </c>
      <c r="G6542">
        <v>6</v>
      </c>
      <c r="H6542" s="5">
        <v>879.64</v>
      </c>
      <c r="I6542" s="5">
        <v>0.27</v>
      </c>
      <c r="J6542" s="5">
        <v>3852.8231999999998</v>
      </c>
      <c r="K6542" s="5">
        <v>308.78112792032039</v>
      </c>
      <c r="L6542">
        <f>YEAR(SalesData[Order Date])</f>
        <v>2024</v>
      </c>
      <c r="M6542">
        <f>MONTH(SalesData[Order Date])</f>
        <v>8</v>
      </c>
      <c r="N6542" t="str">
        <f>TEXT(SalesData[[#This Row],[Order Date]], "mmmm")</f>
        <v>August</v>
      </c>
      <c r="O6542" s="7">
        <f>IF(SalesData[Sales]=0,0,SalesData[Profit]/SalesData[Sales])</f>
        <v>8.0144120789222922E-2</v>
      </c>
      <c r="P6542" s="8">
        <f t="shared" si="102"/>
        <v>5.1157291619298803E-5</v>
      </c>
      <c r="Q6542" t="str">
        <f>IF(SalesData[[#This Row],[Discount]]&gt;0, "Yes", "No")</f>
        <v>Yes</v>
      </c>
      <c r="R6542" t="str">
        <f>TEXT(SalesData[[#This Row],[Order Date]],"mmm-yyyy")</f>
        <v>Aug-2024</v>
      </c>
      <c r="S6542">
        <f>YEAR(SalesData[[#This Row],[Order Date]])*100 + MONTH(SalesData[[#This Row],[Order Date]])</f>
        <v>202408</v>
      </c>
    </row>
    <row r="6543" spans="1:19" x14ac:dyDescent="0.3">
      <c r="A6543" t="s">
        <v>15994</v>
      </c>
      <c r="B6543" s="3">
        <v>45520</v>
      </c>
      <c r="C6543" t="s">
        <v>15995</v>
      </c>
      <c r="D6543" t="s">
        <v>13</v>
      </c>
      <c r="E6543" t="s">
        <v>26</v>
      </c>
      <c r="F6543" t="s">
        <v>53</v>
      </c>
      <c r="G6543">
        <v>6</v>
      </c>
      <c r="H6543" s="5">
        <v>408.17</v>
      </c>
      <c r="I6543" s="5">
        <v>0.3</v>
      </c>
      <c r="J6543" s="5">
        <v>1714.3140000000001</v>
      </c>
      <c r="K6543" s="5">
        <v>129.97615437983839</v>
      </c>
      <c r="L6543">
        <f>YEAR(SalesData[Order Date])</f>
        <v>2024</v>
      </c>
      <c r="M6543">
        <f>MONTH(SalesData[Order Date])</f>
        <v>8</v>
      </c>
      <c r="N6543" t="str">
        <f>TEXT(SalesData[[#This Row],[Order Date]], "mmmm")</f>
        <v>August</v>
      </c>
      <c r="O6543" s="7">
        <f>IF(SalesData[Sales]=0,0,SalesData[Profit]/SalesData[Sales])</f>
        <v>7.5818172388394653E-2</v>
      </c>
      <c r="P6543" s="8">
        <f t="shared" si="102"/>
        <v>1.2249797878335008E-4</v>
      </c>
      <c r="Q6543" t="str">
        <f>IF(SalesData[[#This Row],[Discount]]&gt;0, "Yes", "No")</f>
        <v>Yes</v>
      </c>
      <c r="R6543" t="str">
        <f>TEXT(SalesData[[#This Row],[Order Date]],"mmm-yyyy")</f>
        <v>Aug-2024</v>
      </c>
      <c r="S6543">
        <f>YEAR(SalesData[[#This Row],[Order Date]])*100 + MONTH(SalesData[[#This Row],[Order Date]])</f>
        <v>202408</v>
      </c>
    </row>
    <row r="6544" spans="1:19" x14ac:dyDescent="0.3">
      <c r="A6544" t="s">
        <v>16102</v>
      </c>
      <c r="B6544" s="3">
        <v>45524</v>
      </c>
      <c r="C6544" t="s">
        <v>16103</v>
      </c>
      <c r="D6544" t="s">
        <v>30</v>
      </c>
      <c r="E6544" t="s">
        <v>26</v>
      </c>
      <c r="F6544" t="s">
        <v>44</v>
      </c>
      <c r="G6544">
        <v>5</v>
      </c>
      <c r="H6544" s="5">
        <v>292.64</v>
      </c>
      <c r="I6544" s="5">
        <v>0.09</v>
      </c>
      <c r="J6544" s="5">
        <v>1331.5119999999999</v>
      </c>
      <c r="K6544" s="5">
        <v>246.8905360255394</v>
      </c>
      <c r="L6544">
        <f>YEAR(SalesData[Order Date])</f>
        <v>2024</v>
      </c>
      <c r="M6544">
        <f>MONTH(SalesData[Order Date])</f>
        <v>8</v>
      </c>
      <c r="N6544" t="str">
        <f>TEXT(SalesData[[#This Row],[Order Date]], "mmmm")</f>
        <v>August</v>
      </c>
      <c r="O6544" s="7">
        <f>IF(SalesData[Sales]=0,0,SalesData[Profit]/SalesData[Sales])</f>
        <v>0.18542118736108981</v>
      </c>
      <c r="P6544" s="8">
        <f t="shared" si="102"/>
        <v>6.1509021323127397E-5</v>
      </c>
      <c r="Q6544" t="str">
        <f>IF(SalesData[[#This Row],[Discount]]&gt;0, "Yes", "No")</f>
        <v>Yes</v>
      </c>
      <c r="R6544" t="str">
        <f>TEXT(SalesData[[#This Row],[Order Date]],"mmm-yyyy")</f>
        <v>Aug-2024</v>
      </c>
      <c r="S6544">
        <f>YEAR(SalesData[[#This Row],[Order Date]])*100 + MONTH(SalesData[[#This Row],[Order Date]])</f>
        <v>202408</v>
      </c>
    </row>
    <row r="6545" spans="1:19" x14ac:dyDescent="0.3">
      <c r="A6545" t="s">
        <v>16133</v>
      </c>
      <c r="B6545" s="3">
        <v>45510</v>
      </c>
      <c r="C6545" t="s">
        <v>16134</v>
      </c>
      <c r="D6545" t="s">
        <v>23</v>
      </c>
      <c r="E6545" t="s">
        <v>14</v>
      </c>
      <c r="F6545" t="s">
        <v>62</v>
      </c>
      <c r="G6545">
        <v>7</v>
      </c>
      <c r="H6545" s="5">
        <v>172.56</v>
      </c>
      <c r="I6545" s="5">
        <v>0.23</v>
      </c>
      <c r="J6545" s="5">
        <v>930.09840000000008</v>
      </c>
      <c r="K6545" s="5">
        <v>145.61357389165201</v>
      </c>
      <c r="L6545">
        <f>YEAR(SalesData[Order Date])</f>
        <v>2024</v>
      </c>
      <c r="M6545">
        <f>MONTH(SalesData[Order Date])</f>
        <v>8</v>
      </c>
      <c r="N6545" t="str">
        <f>TEXT(SalesData[[#This Row],[Order Date]], "mmmm")</f>
        <v>August</v>
      </c>
      <c r="O6545" s="7">
        <f>IF(SalesData[Sales]=0,0,SalesData[Profit]/SalesData[Sales])</f>
        <v>0.15655717060867108</v>
      </c>
      <c r="P6545" s="8">
        <f t="shared" si="102"/>
        <v>1.9040996092456453E-4</v>
      </c>
      <c r="Q6545" t="str">
        <f>IF(SalesData[[#This Row],[Discount]]&gt;0, "Yes", "No")</f>
        <v>Yes</v>
      </c>
      <c r="R6545" t="str">
        <f>TEXT(SalesData[[#This Row],[Order Date]],"mmm-yyyy")</f>
        <v>Aug-2024</v>
      </c>
      <c r="S6545">
        <f>YEAR(SalesData[[#This Row],[Order Date]])*100 + MONTH(SalesData[[#This Row],[Order Date]])</f>
        <v>202408</v>
      </c>
    </row>
    <row r="6546" spans="1:19" x14ac:dyDescent="0.3">
      <c r="A6546" t="s">
        <v>16142</v>
      </c>
      <c r="B6546" s="3">
        <v>45514</v>
      </c>
      <c r="C6546" t="s">
        <v>16143</v>
      </c>
      <c r="D6546" t="s">
        <v>13</v>
      </c>
      <c r="E6546" t="s">
        <v>19</v>
      </c>
      <c r="F6546" t="s">
        <v>15</v>
      </c>
      <c r="G6546">
        <v>2</v>
      </c>
      <c r="H6546" s="5">
        <v>44.93</v>
      </c>
      <c r="I6546" s="5">
        <v>0.2</v>
      </c>
      <c r="J6546" s="5">
        <v>71.888000000000005</v>
      </c>
      <c r="K6546" s="5">
        <v>3.6836570723886171</v>
      </c>
      <c r="L6546">
        <f>YEAR(SalesData[Order Date])</f>
        <v>2024</v>
      </c>
      <c r="M6546">
        <f>MONTH(SalesData[Order Date])</f>
        <v>8</v>
      </c>
      <c r="N6546" t="str">
        <f>TEXT(SalesData[[#This Row],[Order Date]], "mmmm")</f>
        <v>August</v>
      </c>
      <c r="O6546" s="7">
        <f>IF(SalesData[Sales]=0,0,SalesData[Profit]/SalesData[Sales])</f>
        <v>5.1241612958889057E-2</v>
      </c>
      <c r="P6546" s="8">
        <f t="shared" si="102"/>
        <v>2.2256843979523706E-3</v>
      </c>
      <c r="Q6546" t="str">
        <f>IF(SalesData[[#This Row],[Discount]]&gt;0, "Yes", "No")</f>
        <v>Yes</v>
      </c>
      <c r="R6546" t="str">
        <f>TEXT(SalesData[[#This Row],[Order Date]],"mmm-yyyy")</f>
        <v>Aug-2024</v>
      </c>
      <c r="S6546">
        <f>YEAR(SalesData[[#This Row],[Order Date]])*100 + MONTH(SalesData[[#This Row],[Order Date]])</f>
        <v>202408</v>
      </c>
    </row>
    <row r="6547" spans="1:19" x14ac:dyDescent="0.3">
      <c r="A6547" t="s">
        <v>16146</v>
      </c>
      <c r="B6547" s="3">
        <v>45517</v>
      </c>
      <c r="C6547" t="s">
        <v>16147</v>
      </c>
      <c r="D6547" t="s">
        <v>23</v>
      </c>
      <c r="E6547" t="s">
        <v>26</v>
      </c>
      <c r="F6547" t="s">
        <v>53</v>
      </c>
      <c r="G6547">
        <v>2</v>
      </c>
      <c r="H6547" s="5">
        <v>912.64</v>
      </c>
      <c r="I6547" s="5">
        <v>0.02</v>
      </c>
      <c r="J6547" s="5">
        <v>1788.7744</v>
      </c>
      <c r="K6547" s="5">
        <v>132.03716820594951</v>
      </c>
      <c r="L6547">
        <f>YEAR(SalesData[Order Date])</f>
        <v>2024</v>
      </c>
      <c r="M6547">
        <f>MONTH(SalesData[Order Date])</f>
        <v>8</v>
      </c>
      <c r="N6547" t="str">
        <f>TEXT(SalesData[[#This Row],[Order Date]], "mmmm")</f>
        <v>August</v>
      </c>
      <c r="O6547" s="7">
        <f>IF(SalesData[Sales]=0,0,SalesData[Profit]/SalesData[Sales])</f>
        <v>7.3814321250320614E-2</v>
      </c>
      <c r="P6547" s="8">
        <f t="shared" si="102"/>
        <v>1.0957223001402524E-5</v>
      </c>
      <c r="Q6547" t="str">
        <f>IF(SalesData[[#This Row],[Discount]]&gt;0, "Yes", "No")</f>
        <v>Yes</v>
      </c>
      <c r="R6547" t="str">
        <f>TEXT(SalesData[[#This Row],[Order Date]],"mmm-yyyy")</f>
        <v>Aug-2024</v>
      </c>
      <c r="S6547">
        <f>YEAR(SalesData[[#This Row],[Order Date]])*100 + MONTH(SalesData[[#This Row],[Order Date]])</f>
        <v>202408</v>
      </c>
    </row>
    <row r="6548" spans="1:19" x14ac:dyDescent="0.3">
      <c r="A6548" t="s">
        <v>16304</v>
      </c>
      <c r="B6548" s="3">
        <v>45535</v>
      </c>
      <c r="C6548" t="s">
        <v>16305</v>
      </c>
      <c r="D6548" t="s">
        <v>13</v>
      </c>
      <c r="E6548" t="s">
        <v>19</v>
      </c>
      <c r="F6548" t="s">
        <v>53</v>
      </c>
      <c r="G6548">
        <v>4</v>
      </c>
      <c r="H6548" s="5">
        <v>371.93</v>
      </c>
      <c r="I6548" s="5">
        <v>0.14000000000000001</v>
      </c>
      <c r="J6548" s="5">
        <v>1279.4392</v>
      </c>
      <c r="K6548" s="5">
        <v>223.2604233343317</v>
      </c>
      <c r="L6548">
        <f>YEAR(SalesData[Order Date])</f>
        <v>2024</v>
      </c>
      <c r="M6548">
        <f>MONTH(SalesData[Order Date])</f>
        <v>8</v>
      </c>
      <c r="N6548" t="str">
        <f>TEXT(SalesData[[#This Row],[Order Date]], "mmmm")</f>
        <v>August</v>
      </c>
      <c r="O6548" s="7">
        <f>IF(SalesData[Sales]=0,0,SalesData[Profit]/SalesData[Sales])</f>
        <v>0.17449865795446293</v>
      </c>
      <c r="P6548" s="8">
        <f t="shared" si="102"/>
        <v>9.4103729196354154E-5</v>
      </c>
      <c r="Q6548" t="str">
        <f>IF(SalesData[[#This Row],[Discount]]&gt;0, "Yes", "No")</f>
        <v>Yes</v>
      </c>
      <c r="R6548" t="str">
        <f>TEXT(SalesData[[#This Row],[Order Date]],"mmm-yyyy")</f>
        <v>Aug-2024</v>
      </c>
      <c r="S6548">
        <f>YEAR(SalesData[[#This Row],[Order Date]])*100 + MONTH(SalesData[[#This Row],[Order Date]])</f>
        <v>202408</v>
      </c>
    </row>
    <row r="6549" spans="1:19" x14ac:dyDescent="0.3">
      <c r="A6549" t="s">
        <v>16326</v>
      </c>
      <c r="B6549" s="3">
        <v>45505</v>
      </c>
      <c r="C6549" t="s">
        <v>16327</v>
      </c>
      <c r="D6549" t="s">
        <v>30</v>
      </c>
      <c r="E6549" t="s">
        <v>14</v>
      </c>
      <c r="F6549" t="s">
        <v>20</v>
      </c>
      <c r="G6549">
        <v>3</v>
      </c>
      <c r="H6549" s="5">
        <v>709</v>
      </c>
      <c r="I6549" s="5">
        <v>0.1</v>
      </c>
      <c r="J6549" s="5">
        <v>1914.3</v>
      </c>
      <c r="K6549" s="5">
        <v>110.1560177626326</v>
      </c>
      <c r="L6549">
        <f>YEAR(SalesData[Order Date])</f>
        <v>2024</v>
      </c>
      <c r="M6549">
        <f>MONTH(SalesData[Order Date])</f>
        <v>8</v>
      </c>
      <c r="N6549" t="str">
        <f>TEXT(SalesData[[#This Row],[Order Date]], "mmmm")</f>
        <v>August</v>
      </c>
      <c r="O6549" s="7">
        <f>IF(SalesData[Sales]=0,0,SalesData[Profit]/SalesData[Sales])</f>
        <v>5.7543758952427831E-2</v>
      </c>
      <c r="P6549" s="8">
        <f t="shared" si="102"/>
        <v>4.7014574518100615E-5</v>
      </c>
      <c r="Q6549" t="str">
        <f>IF(SalesData[[#This Row],[Discount]]&gt;0, "Yes", "No")</f>
        <v>Yes</v>
      </c>
      <c r="R6549" t="str">
        <f>TEXT(SalesData[[#This Row],[Order Date]],"mmm-yyyy")</f>
        <v>Aug-2024</v>
      </c>
      <c r="S6549">
        <f>YEAR(SalesData[[#This Row],[Order Date]])*100 + MONTH(SalesData[[#This Row],[Order Date]])</f>
        <v>202408</v>
      </c>
    </row>
    <row r="6550" spans="1:19" x14ac:dyDescent="0.3">
      <c r="A6550" t="s">
        <v>16349</v>
      </c>
      <c r="B6550" s="3">
        <v>45514</v>
      </c>
      <c r="C6550" t="s">
        <v>16350</v>
      </c>
      <c r="D6550" t="s">
        <v>30</v>
      </c>
      <c r="E6550" t="s">
        <v>14</v>
      </c>
      <c r="F6550" t="s">
        <v>20</v>
      </c>
      <c r="G6550">
        <v>6</v>
      </c>
      <c r="H6550" s="5">
        <v>461.13</v>
      </c>
      <c r="I6550" s="5">
        <v>0.05</v>
      </c>
      <c r="J6550" s="5">
        <v>2628.4409999999998</v>
      </c>
      <c r="K6550" s="5">
        <v>297.90577996315022</v>
      </c>
      <c r="L6550">
        <f>YEAR(SalesData[Order Date])</f>
        <v>2024</v>
      </c>
      <c r="M6550">
        <f>MONTH(SalesData[Order Date])</f>
        <v>8</v>
      </c>
      <c r="N6550" t="str">
        <f>TEXT(SalesData[[#This Row],[Order Date]], "mmmm")</f>
        <v>August</v>
      </c>
      <c r="O6550" s="7">
        <f>IF(SalesData[Sales]=0,0,SalesData[Profit]/SalesData[Sales])</f>
        <v>0.11333934448715047</v>
      </c>
      <c r="P6550" s="8">
        <f t="shared" si="102"/>
        <v>1.8071548876311094E-5</v>
      </c>
      <c r="Q6550" t="str">
        <f>IF(SalesData[[#This Row],[Discount]]&gt;0, "Yes", "No")</f>
        <v>Yes</v>
      </c>
      <c r="R6550" t="str">
        <f>TEXT(SalesData[[#This Row],[Order Date]],"mmm-yyyy")</f>
        <v>Aug-2024</v>
      </c>
      <c r="S6550">
        <f>YEAR(SalesData[[#This Row],[Order Date]])*100 + MONTH(SalesData[[#This Row],[Order Date]])</f>
        <v>202408</v>
      </c>
    </row>
    <row r="6551" spans="1:19" x14ac:dyDescent="0.3">
      <c r="A6551" t="s">
        <v>16551</v>
      </c>
      <c r="B6551" s="3">
        <v>45511</v>
      </c>
      <c r="C6551" t="s">
        <v>16552</v>
      </c>
      <c r="D6551" t="s">
        <v>23</v>
      </c>
      <c r="E6551" t="s">
        <v>26</v>
      </c>
      <c r="F6551" t="s">
        <v>62</v>
      </c>
      <c r="G6551">
        <v>4</v>
      </c>
      <c r="H6551" s="5">
        <v>480.86</v>
      </c>
      <c r="I6551" s="5">
        <v>0.13</v>
      </c>
      <c r="J6551" s="5">
        <v>1673.3928000000001</v>
      </c>
      <c r="K6551" s="5">
        <v>497.61753423481241</v>
      </c>
      <c r="L6551">
        <f>YEAR(SalesData[Order Date])</f>
        <v>2024</v>
      </c>
      <c r="M6551">
        <f>MONTH(SalesData[Order Date])</f>
        <v>8</v>
      </c>
      <c r="N6551" t="str">
        <f>TEXT(SalesData[[#This Row],[Order Date]], "mmmm")</f>
        <v>August</v>
      </c>
      <c r="O6551" s="7">
        <f>IF(SalesData[Sales]=0,0,SalesData[Profit]/SalesData[Sales])</f>
        <v>0.29737042864939561</v>
      </c>
      <c r="P6551" s="8">
        <f t="shared" si="102"/>
        <v>6.758723952917689E-5</v>
      </c>
      <c r="Q6551" t="str">
        <f>IF(SalesData[[#This Row],[Discount]]&gt;0, "Yes", "No")</f>
        <v>Yes</v>
      </c>
      <c r="R6551" t="str">
        <f>TEXT(SalesData[[#This Row],[Order Date]],"mmm-yyyy")</f>
        <v>Aug-2024</v>
      </c>
      <c r="S6551">
        <f>YEAR(SalesData[[#This Row],[Order Date]])*100 + MONTH(SalesData[[#This Row],[Order Date]])</f>
        <v>202408</v>
      </c>
    </row>
    <row r="6552" spans="1:19" x14ac:dyDescent="0.3">
      <c r="A6552" t="s">
        <v>16572</v>
      </c>
      <c r="B6552" s="3">
        <v>45518</v>
      </c>
      <c r="C6552" t="s">
        <v>16573</v>
      </c>
      <c r="D6552" t="s">
        <v>23</v>
      </c>
      <c r="E6552" t="s">
        <v>26</v>
      </c>
      <c r="F6552" t="s">
        <v>27</v>
      </c>
      <c r="G6552">
        <v>4</v>
      </c>
      <c r="H6552" s="5">
        <v>235.23</v>
      </c>
      <c r="I6552" s="5">
        <v>0.27</v>
      </c>
      <c r="J6552" s="5">
        <v>686.87159999999994</v>
      </c>
      <c r="K6552" s="5">
        <v>102.6469222429787</v>
      </c>
      <c r="L6552">
        <f>YEAR(SalesData[Order Date])</f>
        <v>2024</v>
      </c>
      <c r="M6552">
        <f>MONTH(SalesData[Order Date])</f>
        <v>8</v>
      </c>
      <c r="N6552" t="str">
        <f>TEXT(SalesData[[#This Row],[Order Date]], "mmmm")</f>
        <v>August</v>
      </c>
      <c r="O6552" s="7">
        <f>IF(SalesData[Sales]=0,0,SalesData[Profit]/SalesData[Sales])</f>
        <v>0.14944120887073903</v>
      </c>
      <c r="P6552" s="8">
        <f t="shared" si="102"/>
        <v>2.869531947455682E-4</v>
      </c>
      <c r="Q6552" t="str">
        <f>IF(SalesData[[#This Row],[Discount]]&gt;0, "Yes", "No")</f>
        <v>Yes</v>
      </c>
      <c r="R6552" t="str">
        <f>TEXT(SalesData[[#This Row],[Order Date]],"mmm-yyyy")</f>
        <v>Aug-2024</v>
      </c>
      <c r="S6552">
        <f>YEAR(SalesData[[#This Row],[Order Date]])*100 + MONTH(SalesData[[#This Row],[Order Date]])</f>
        <v>202408</v>
      </c>
    </row>
    <row r="6553" spans="1:19" x14ac:dyDescent="0.3">
      <c r="A6553" t="s">
        <v>16581</v>
      </c>
      <c r="B6553" s="3">
        <v>45513</v>
      </c>
      <c r="C6553" t="s">
        <v>16582</v>
      </c>
      <c r="D6553" t="s">
        <v>23</v>
      </c>
      <c r="E6553" t="s">
        <v>14</v>
      </c>
      <c r="F6553" t="s">
        <v>34</v>
      </c>
      <c r="G6553">
        <v>3</v>
      </c>
      <c r="H6553" s="5">
        <v>36.369999999999997</v>
      </c>
      <c r="I6553" s="5">
        <v>0.05</v>
      </c>
      <c r="J6553" s="5">
        <v>103.6545</v>
      </c>
      <c r="K6553" s="5">
        <v>9.3275526158785258</v>
      </c>
      <c r="L6553">
        <f>YEAR(SalesData[Order Date])</f>
        <v>2024</v>
      </c>
      <c r="M6553">
        <f>MONTH(SalesData[Order Date])</f>
        <v>8</v>
      </c>
      <c r="N6553" t="str">
        <f>TEXT(SalesData[[#This Row],[Order Date]], "mmmm")</f>
        <v>August</v>
      </c>
      <c r="O6553" s="7">
        <f>IF(SalesData[Sales]=0,0,SalesData[Profit]/SalesData[Sales])</f>
        <v>8.9986952962761158E-2</v>
      </c>
      <c r="P6553" s="8">
        <f t="shared" si="102"/>
        <v>4.5825313903400246E-4</v>
      </c>
      <c r="Q6553" t="str">
        <f>IF(SalesData[[#This Row],[Discount]]&gt;0, "Yes", "No")</f>
        <v>Yes</v>
      </c>
      <c r="R6553" t="str">
        <f>TEXT(SalesData[[#This Row],[Order Date]],"mmm-yyyy")</f>
        <v>Aug-2024</v>
      </c>
      <c r="S6553">
        <f>YEAR(SalesData[[#This Row],[Order Date]])*100 + MONTH(SalesData[[#This Row],[Order Date]])</f>
        <v>202408</v>
      </c>
    </row>
    <row r="6554" spans="1:19" x14ac:dyDescent="0.3">
      <c r="A6554" t="s">
        <v>16616</v>
      </c>
      <c r="B6554" s="3">
        <v>45509</v>
      </c>
      <c r="C6554" t="s">
        <v>16617</v>
      </c>
      <c r="D6554" t="s">
        <v>13</v>
      </c>
      <c r="E6554" t="s">
        <v>26</v>
      </c>
      <c r="F6554" t="s">
        <v>62</v>
      </c>
      <c r="G6554">
        <v>9</v>
      </c>
      <c r="H6554" s="5">
        <v>505.98</v>
      </c>
      <c r="I6554" s="5">
        <v>0.23</v>
      </c>
      <c r="J6554" s="5">
        <v>3506.4414000000002</v>
      </c>
      <c r="K6554" s="5">
        <v>445.57144547318148</v>
      </c>
      <c r="L6554">
        <f>YEAR(SalesData[Order Date])</f>
        <v>2024</v>
      </c>
      <c r="M6554">
        <f>MONTH(SalesData[Order Date])</f>
        <v>8</v>
      </c>
      <c r="N6554" t="str">
        <f>TEXT(SalesData[[#This Row],[Order Date]], "mmmm")</f>
        <v>August</v>
      </c>
      <c r="O6554" s="7">
        <f>IF(SalesData[Sales]=0,0,SalesData[Profit]/SalesData[Sales])</f>
        <v>0.12707226348433528</v>
      </c>
      <c r="P6554" s="8">
        <f t="shared" si="102"/>
        <v>5.0507046831012209E-5</v>
      </c>
      <c r="Q6554" t="str">
        <f>IF(SalesData[[#This Row],[Discount]]&gt;0, "Yes", "No")</f>
        <v>Yes</v>
      </c>
      <c r="R6554" t="str">
        <f>TEXT(SalesData[[#This Row],[Order Date]],"mmm-yyyy")</f>
        <v>Aug-2024</v>
      </c>
      <c r="S6554">
        <f>YEAR(SalesData[[#This Row],[Order Date]])*100 + MONTH(SalesData[[#This Row],[Order Date]])</f>
        <v>202408</v>
      </c>
    </row>
    <row r="6555" spans="1:19" x14ac:dyDescent="0.3">
      <c r="A6555" t="s">
        <v>16761</v>
      </c>
      <c r="B6555" s="3">
        <v>45520</v>
      </c>
      <c r="C6555" t="s">
        <v>16762</v>
      </c>
      <c r="D6555" t="s">
        <v>30</v>
      </c>
      <c r="E6555" t="s">
        <v>26</v>
      </c>
      <c r="F6555" t="s">
        <v>34</v>
      </c>
      <c r="G6555">
        <v>1</v>
      </c>
      <c r="H6555" s="5">
        <v>264.95999999999998</v>
      </c>
      <c r="I6555" s="5">
        <v>0.2</v>
      </c>
      <c r="J6555" s="5">
        <v>211.96799999999999</v>
      </c>
      <c r="K6555" s="5">
        <v>42.450827135722683</v>
      </c>
      <c r="L6555">
        <f>YEAR(SalesData[Order Date])</f>
        <v>2024</v>
      </c>
      <c r="M6555">
        <f>MONTH(SalesData[Order Date])</f>
        <v>8</v>
      </c>
      <c r="N6555" t="str">
        <f>TEXT(SalesData[[#This Row],[Order Date]], "mmmm")</f>
        <v>August</v>
      </c>
      <c r="O6555" s="7">
        <f>IF(SalesData[Sales]=0,0,SalesData[Profit]/SalesData[Sales])</f>
        <v>0.20026998007115548</v>
      </c>
      <c r="P6555" s="8">
        <f t="shared" si="102"/>
        <v>7.5483091787439623E-4</v>
      </c>
      <c r="Q6555" t="str">
        <f>IF(SalesData[[#This Row],[Discount]]&gt;0, "Yes", "No")</f>
        <v>Yes</v>
      </c>
      <c r="R6555" t="str">
        <f>TEXT(SalesData[[#This Row],[Order Date]],"mmm-yyyy")</f>
        <v>Aug-2024</v>
      </c>
      <c r="S6555">
        <f>YEAR(SalesData[[#This Row],[Order Date]])*100 + MONTH(SalesData[[#This Row],[Order Date]])</f>
        <v>202408</v>
      </c>
    </row>
    <row r="6556" spans="1:19" x14ac:dyDescent="0.3">
      <c r="A6556" t="s">
        <v>16854</v>
      </c>
      <c r="B6556" s="3">
        <v>45527</v>
      </c>
      <c r="C6556" t="s">
        <v>16855</v>
      </c>
      <c r="D6556" t="s">
        <v>30</v>
      </c>
      <c r="E6556" t="s">
        <v>26</v>
      </c>
      <c r="F6556" t="s">
        <v>15</v>
      </c>
      <c r="G6556">
        <v>8</v>
      </c>
      <c r="H6556" s="5">
        <v>205.49</v>
      </c>
      <c r="I6556" s="5">
        <v>0.11</v>
      </c>
      <c r="J6556" s="5">
        <v>1463.0888</v>
      </c>
      <c r="K6556" s="5">
        <v>244.1685383406996</v>
      </c>
      <c r="L6556">
        <f>YEAR(SalesData[Order Date])</f>
        <v>2024</v>
      </c>
      <c r="M6556">
        <f>MONTH(SalesData[Order Date])</f>
        <v>8</v>
      </c>
      <c r="N6556" t="str">
        <f>TEXT(SalesData[[#This Row],[Order Date]], "mmmm")</f>
        <v>August</v>
      </c>
      <c r="O6556" s="7">
        <f>IF(SalesData[Sales]=0,0,SalesData[Profit]/SalesData[Sales])</f>
        <v>0.16688565884770604</v>
      </c>
      <c r="P6556" s="8">
        <f t="shared" si="102"/>
        <v>6.6913231787434909E-5</v>
      </c>
      <c r="Q6556" t="str">
        <f>IF(SalesData[[#This Row],[Discount]]&gt;0, "Yes", "No")</f>
        <v>Yes</v>
      </c>
      <c r="R6556" t="str">
        <f>TEXT(SalesData[[#This Row],[Order Date]],"mmm-yyyy")</f>
        <v>Aug-2024</v>
      </c>
      <c r="S6556">
        <f>YEAR(SalesData[[#This Row],[Order Date]])*100 + MONTH(SalesData[[#This Row],[Order Date]])</f>
        <v>202408</v>
      </c>
    </row>
    <row r="6557" spans="1:19" x14ac:dyDescent="0.3">
      <c r="A6557" t="s">
        <v>16858</v>
      </c>
      <c r="B6557" s="3">
        <v>45518</v>
      </c>
      <c r="C6557" t="s">
        <v>16859</v>
      </c>
      <c r="D6557" t="s">
        <v>30</v>
      </c>
      <c r="E6557" t="s">
        <v>14</v>
      </c>
      <c r="F6557" t="s">
        <v>15</v>
      </c>
      <c r="G6557">
        <v>4</v>
      </c>
      <c r="H6557" s="5">
        <v>874.16</v>
      </c>
      <c r="I6557" s="5">
        <v>0.22</v>
      </c>
      <c r="J6557" s="5">
        <v>2727.3791999999999</v>
      </c>
      <c r="K6557" s="5">
        <v>559.49888069338124</v>
      </c>
      <c r="L6557">
        <f>YEAR(SalesData[Order Date])</f>
        <v>2024</v>
      </c>
      <c r="M6557">
        <f>MONTH(SalesData[Order Date])</f>
        <v>8</v>
      </c>
      <c r="N6557" t="str">
        <f>TEXT(SalesData[[#This Row],[Order Date]], "mmmm")</f>
        <v>August</v>
      </c>
      <c r="O6557" s="7">
        <f>IF(SalesData[Sales]=0,0,SalesData[Profit]/SalesData[Sales])</f>
        <v>0.20514158086025636</v>
      </c>
      <c r="P6557" s="8">
        <f t="shared" si="102"/>
        <v>6.2917543699093987E-5</v>
      </c>
      <c r="Q6557" t="str">
        <f>IF(SalesData[[#This Row],[Discount]]&gt;0, "Yes", "No")</f>
        <v>Yes</v>
      </c>
      <c r="R6557" t="str">
        <f>TEXT(SalesData[[#This Row],[Order Date]],"mmm-yyyy")</f>
        <v>Aug-2024</v>
      </c>
      <c r="S6557">
        <f>YEAR(SalesData[[#This Row],[Order Date]])*100 + MONTH(SalesData[[#This Row],[Order Date]])</f>
        <v>202408</v>
      </c>
    </row>
    <row r="6558" spans="1:19" x14ac:dyDescent="0.3">
      <c r="A6558" t="s">
        <v>16895</v>
      </c>
      <c r="B6558" s="3">
        <v>45528</v>
      </c>
      <c r="C6558" t="s">
        <v>16896</v>
      </c>
      <c r="D6558" t="s">
        <v>13</v>
      </c>
      <c r="E6558" t="s">
        <v>26</v>
      </c>
      <c r="F6558" t="s">
        <v>53</v>
      </c>
      <c r="G6558">
        <v>2</v>
      </c>
      <c r="H6558" s="5">
        <v>993.14</v>
      </c>
      <c r="I6558" s="5">
        <v>0.22</v>
      </c>
      <c r="J6558" s="5">
        <v>1549.2983999999999</v>
      </c>
      <c r="K6558" s="5">
        <v>211.08296448225531</v>
      </c>
      <c r="L6558">
        <f>YEAR(SalesData[Order Date])</f>
        <v>2024</v>
      </c>
      <c r="M6558">
        <f>MONTH(SalesData[Order Date])</f>
        <v>8</v>
      </c>
      <c r="N6558" t="str">
        <f>TEXT(SalesData[[#This Row],[Order Date]], "mmmm")</f>
        <v>August</v>
      </c>
      <c r="O6558" s="7">
        <f>IF(SalesData[Sales]=0,0,SalesData[Profit]/SalesData[Sales])</f>
        <v>0.13624422802105476</v>
      </c>
      <c r="P6558" s="8">
        <f t="shared" si="102"/>
        <v>1.107598123124635E-4</v>
      </c>
      <c r="Q6558" t="str">
        <f>IF(SalesData[[#This Row],[Discount]]&gt;0, "Yes", "No")</f>
        <v>Yes</v>
      </c>
      <c r="R6558" t="str">
        <f>TEXT(SalesData[[#This Row],[Order Date]],"mmm-yyyy")</f>
        <v>Aug-2024</v>
      </c>
      <c r="S6558">
        <f>YEAR(SalesData[[#This Row],[Order Date]])*100 + MONTH(SalesData[[#This Row],[Order Date]])</f>
        <v>202408</v>
      </c>
    </row>
    <row r="6559" spans="1:19" x14ac:dyDescent="0.3">
      <c r="A6559" t="s">
        <v>16905</v>
      </c>
      <c r="B6559" s="3">
        <v>45518</v>
      </c>
      <c r="C6559" t="s">
        <v>16906</v>
      </c>
      <c r="D6559" t="s">
        <v>23</v>
      </c>
      <c r="E6559" t="s">
        <v>14</v>
      </c>
      <c r="F6559" t="s">
        <v>62</v>
      </c>
      <c r="G6559">
        <v>2</v>
      </c>
      <c r="H6559" s="5">
        <v>573.62</v>
      </c>
      <c r="I6559" s="5">
        <v>0.05</v>
      </c>
      <c r="J6559" s="5">
        <v>1089.8779999999999</v>
      </c>
      <c r="K6559" s="5">
        <v>87.151390708816351</v>
      </c>
      <c r="L6559">
        <f>YEAR(SalesData[Order Date])</f>
        <v>2024</v>
      </c>
      <c r="M6559">
        <f>MONTH(SalesData[Order Date])</f>
        <v>8</v>
      </c>
      <c r="N6559" t="str">
        <f>TEXT(SalesData[[#This Row],[Order Date]], "mmmm")</f>
        <v>August</v>
      </c>
      <c r="O6559" s="7">
        <f>IF(SalesData[Sales]=0,0,SalesData[Profit]/SalesData[Sales])</f>
        <v>7.9964354458770939E-2</v>
      </c>
      <c r="P6559" s="8">
        <f t="shared" si="102"/>
        <v>4.358285973292424E-5</v>
      </c>
      <c r="Q6559" t="str">
        <f>IF(SalesData[[#This Row],[Discount]]&gt;0, "Yes", "No")</f>
        <v>Yes</v>
      </c>
      <c r="R6559" t="str">
        <f>TEXT(SalesData[[#This Row],[Order Date]],"mmm-yyyy")</f>
        <v>Aug-2024</v>
      </c>
      <c r="S6559">
        <f>YEAR(SalesData[[#This Row],[Order Date]])*100 + MONTH(SalesData[[#This Row],[Order Date]])</f>
        <v>202408</v>
      </c>
    </row>
    <row r="6560" spans="1:19" x14ac:dyDescent="0.3">
      <c r="A6560" t="s">
        <v>16992</v>
      </c>
      <c r="B6560" s="3">
        <v>45529</v>
      </c>
      <c r="C6560" t="s">
        <v>16993</v>
      </c>
      <c r="D6560" t="s">
        <v>13</v>
      </c>
      <c r="E6560" t="s">
        <v>26</v>
      </c>
      <c r="F6560" t="s">
        <v>39</v>
      </c>
      <c r="G6560">
        <v>8</v>
      </c>
      <c r="H6560" s="5">
        <v>469.04</v>
      </c>
      <c r="I6560" s="5">
        <v>0.26</v>
      </c>
      <c r="J6560" s="5">
        <v>2776.7168000000001</v>
      </c>
      <c r="K6560" s="5">
        <v>450.88897613623658</v>
      </c>
      <c r="L6560">
        <f>YEAR(SalesData[Order Date])</f>
        <v>2024</v>
      </c>
      <c r="M6560">
        <f>MONTH(SalesData[Order Date])</f>
        <v>8</v>
      </c>
      <c r="N6560" t="str">
        <f>TEXT(SalesData[[#This Row],[Order Date]], "mmmm")</f>
        <v>August</v>
      </c>
      <c r="O6560" s="7">
        <f>IF(SalesData[Sales]=0,0,SalesData[Profit]/SalesData[Sales])</f>
        <v>0.16238205355916618</v>
      </c>
      <c r="P6560" s="8">
        <f t="shared" si="102"/>
        <v>6.9290465631929047E-5</v>
      </c>
      <c r="Q6560" t="str">
        <f>IF(SalesData[[#This Row],[Discount]]&gt;0, "Yes", "No")</f>
        <v>Yes</v>
      </c>
      <c r="R6560" t="str">
        <f>TEXT(SalesData[[#This Row],[Order Date]],"mmm-yyyy")</f>
        <v>Aug-2024</v>
      </c>
      <c r="S6560">
        <f>YEAR(SalesData[[#This Row],[Order Date]])*100 + MONTH(SalesData[[#This Row],[Order Date]])</f>
        <v>202408</v>
      </c>
    </row>
    <row r="6561" spans="1:19" x14ac:dyDescent="0.3">
      <c r="A6561" t="s">
        <v>17000</v>
      </c>
      <c r="B6561" s="3">
        <v>45505</v>
      </c>
      <c r="C6561" t="s">
        <v>17001</v>
      </c>
      <c r="D6561" t="s">
        <v>18</v>
      </c>
      <c r="E6561" t="s">
        <v>19</v>
      </c>
      <c r="F6561" t="s">
        <v>91</v>
      </c>
      <c r="G6561">
        <v>8</v>
      </c>
      <c r="H6561" s="5">
        <v>862.42</v>
      </c>
      <c r="I6561" s="5">
        <v>0.17</v>
      </c>
      <c r="J6561" s="5">
        <v>5726.4687999999996</v>
      </c>
      <c r="K6561" s="5">
        <v>1079.4113225106389</v>
      </c>
      <c r="L6561">
        <f>YEAR(SalesData[Order Date])</f>
        <v>2024</v>
      </c>
      <c r="M6561">
        <f>MONTH(SalesData[Order Date])</f>
        <v>8</v>
      </c>
      <c r="N6561" t="str">
        <f>TEXT(SalesData[[#This Row],[Order Date]], "mmmm")</f>
        <v>August</v>
      </c>
      <c r="O6561" s="7">
        <f>IF(SalesData[Sales]=0,0,SalesData[Profit]/SalesData[Sales])</f>
        <v>0.18849510234136593</v>
      </c>
      <c r="P6561" s="8">
        <f t="shared" si="102"/>
        <v>2.4639966605598205E-5</v>
      </c>
      <c r="Q6561" t="str">
        <f>IF(SalesData[[#This Row],[Discount]]&gt;0, "Yes", "No")</f>
        <v>Yes</v>
      </c>
      <c r="R6561" t="str">
        <f>TEXT(SalesData[[#This Row],[Order Date]],"mmm-yyyy")</f>
        <v>Aug-2024</v>
      </c>
      <c r="S6561">
        <f>YEAR(SalesData[[#This Row],[Order Date]])*100 + MONTH(SalesData[[#This Row],[Order Date]])</f>
        <v>202408</v>
      </c>
    </row>
    <row r="6562" spans="1:19" x14ac:dyDescent="0.3">
      <c r="A6562" t="s">
        <v>17061</v>
      </c>
      <c r="B6562" s="3">
        <v>45532</v>
      </c>
      <c r="C6562" t="s">
        <v>17062</v>
      </c>
      <c r="D6562" t="s">
        <v>30</v>
      </c>
      <c r="E6562" t="s">
        <v>26</v>
      </c>
      <c r="F6562" t="s">
        <v>34</v>
      </c>
      <c r="G6562">
        <v>7</v>
      </c>
      <c r="H6562" s="5">
        <v>10.47</v>
      </c>
      <c r="I6562" s="5">
        <v>0.12</v>
      </c>
      <c r="J6562" s="5">
        <v>64.495200000000011</v>
      </c>
      <c r="K6562" s="5">
        <v>7.2201995105967667</v>
      </c>
      <c r="L6562">
        <f>YEAR(SalesData[Order Date])</f>
        <v>2024</v>
      </c>
      <c r="M6562">
        <f>MONTH(SalesData[Order Date])</f>
        <v>8</v>
      </c>
      <c r="N6562" t="str">
        <f>TEXT(SalesData[[#This Row],[Order Date]], "mmmm")</f>
        <v>August</v>
      </c>
      <c r="O6562" s="7">
        <f>IF(SalesData[Sales]=0,0,SalesData[Profit]/SalesData[Sales])</f>
        <v>0.11194940880246539</v>
      </c>
      <c r="P6562" s="8">
        <f t="shared" si="102"/>
        <v>1.6373311502251328E-3</v>
      </c>
      <c r="Q6562" t="str">
        <f>IF(SalesData[[#This Row],[Discount]]&gt;0, "Yes", "No")</f>
        <v>Yes</v>
      </c>
      <c r="R6562" t="str">
        <f>TEXT(SalesData[[#This Row],[Order Date]],"mmm-yyyy")</f>
        <v>Aug-2024</v>
      </c>
      <c r="S6562">
        <f>YEAR(SalesData[[#This Row],[Order Date]])*100 + MONTH(SalesData[[#This Row],[Order Date]])</f>
        <v>202408</v>
      </c>
    </row>
    <row r="6563" spans="1:19" x14ac:dyDescent="0.3">
      <c r="A6563" t="s">
        <v>17081</v>
      </c>
      <c r="B6563" s="3">
        <v>45511</v>
      </c>
      <c r="C6563" t="s">
        <v>17082</v>
      </c>
      <c r="D6563" t="s">
        <v>30</v>
      </c>
      <c r="E6563" t="s">
        <v>26</v>
      </c>
      <c r="F6563" t="s">
        <v>34</v>
      </c>
      <c r="G6563">
        <v>3</v>
      </c>
      <c r="H6563" s="5">
        <v>299.5</v>
      </c>
      <c r="I6563" s="5">
        <v>7.0000000000000007E-2</v>
      </c>
      <c r="J6563" s="5">
        <v>835.6049999999999</v>
      </c>
      <c r="K6563" s="5">
        <v>103.63029419568539</v>
      </c>
      <c r="L6563">
        <f>YEAR(SalesData[Order Date])</f>
        <v>2024</v>
      </c>
      <c r="M6563">
        <f>MONTH(SalesData[Order Date])</f>
        <v>8</v>
      </c>
      <c r="N6563" t="str">
        <f>TEXT(SalesData[[#This Row],[Order Date]], "mmmm")</f>
        <v>August</v>
      </c>
      <c r="O6563" s="7">
        <f>IF(SalesData[Sales]=0,0,SalesData[Profit]/SalesData[Sales])</f>
        <v>0.12401827920570772</v>
      </c>
      <c r="P6563" s="8">
        <f t="shared" si="102"/>
        <v>7.7907623817473573E-5</v>
      </c>
      <c r="Q6563" t="str">
        <f>IF(SalesData[[#This Row],[Discount]]&gt;0, "Yes", "No")</f>
        <v>Yes</v>
      </c>
      <c r="R6563" t="str">
        <f>TEXT(SalesData[[#This Row],[Order Date]],"mmm-yyyy")</f>
        <v>Aug-2024</v>
      </c>
      <c r="S6563">
        <f>YEAR(SalesData[[#This Row],[Order Date]])*100 + MONTH(SalesData[[#This Row],[Order Date]])</f>
        <v>202408</v>
      </c>
    </row>
    <row r="6564" spans="1:19" x14ac:dyDescent="0.3">
      <c r="A6564" t="s">
        <v>17157</v>
      </c>
      <c r="B6564" s="3">
        <v>45509</v>
      </c>
      <c r="C6564" t="s">
        <v>17158</v>
      </c>
      <c r="D6564" t="s">
        <v>13</v>
      </c>
      <c r="E6564" t="s">
        <v>19</v>
      </c>
      <c r="F6564" t="s">
        <v>91</v>
      </c>
      <c r="G6564">
        <v>6</v>
      </c>
      <c r="H6564" s="5">
        <v>71.64</v>
      </c>
      <c r="I6564" s="5">
        <v>0.03</v>
      </c>
      <c r="J6564" s="5">
        <v>416.94479999999999</v>
      </c>
      <c r="K6564" s="5">
        <v>59.000181039945367</v>
      </c>
      <c r="L6564">
        <f>YEAR(SalesData[Order Date])</f>
        <v>2024</v>
      </c>
      <c r="M6564">
        <f>MONTH(SalesData[Order Date])</f>
        <v>8</v>
      </c>
      <c r="N6564" t="str">
        <f>TEXT(SalesData[[#This Row],[Order Date]], "mmmm")</f>
        <v>August</v>
      </c>
      <c r="O6564" s="7">
        <f>IF(SalesData[Sales]=0,0,SalesData[Profit]/SalesData[Sales])</f>
        <v>0.14150597642648469</v>
      </c>
      <c r="P6564" s="8">
        <f t="shared" si="102"/>
        <v>6.9793411501954203E-5</v>
      </c>
      <c r="Q6564" t="str">
        <f>IF(SalesData[[#This Row],[Discount]]&gt;0, "Yes", "No")</f>
        <v>Yes</v>
      </c>
      <c r="R6564" t="str">
        <f>TEXT(SalesData[[#This Row],[Order Date]],"mmm-yyyy")</f>
        <v>Aug-2024</v>
      </c>
      <c r="S6564">
        <f>YEAR(SalesData[[#This Row],[Order Date]])*100 + MONTH(SalesData[[#This Row],[Order Date]])</f>
        <v>202408</v>
      </c>
    </row>
    <row r="6565" spans="1:19" x14ac:dyDescent="0.3">
      <c r="A6565" t="s">
        <v>17198</v>
      </c>
      <c r="B6565" s="3">
        <v>45520</v>
      </c>
      <c r="C6565" t="s">
        <v>17199</v>
      </c>
      <c r="D6565" t="s">
        <v>23</v>
      </c>
      <c r="E6565" t="s">
        <v>19</v>
      </c>
      <c r="F6565" t="s">
        <v>91</v>
      </c>
      <c r="G6565">
        <v>1</v>
      </c>
      <c r="H6565" s="5">
        <v>831.52</v>
      </c>
      <c r="I6565" s="5">
        <v>0.03</v>
      </c>
      <c r="J6565" s="5">
        <v>806.57439999999997</v>
      </c>
      <c r="K6565" s="5">
        <v>129.94578006570569</v>
      </c>
      <c r="L6565">
        <f>YEAR(SalesData[Order Date])</f>
        <v>2024</v>
      </c>
      <c r="M6565">
        <f>MONTH(SalesData[Order Date])</f>
        <v>8</v>
      </c>
      <c r="N6565" t="str">
        <f>TEXT(SalesData[[#This Row],[Order Date]], "mmmm")</f>
        <v>August</v>
      </c>
      <c r="O6565" s="7">
        <f>IF(SalesData[Sales]=0,0,SalesData[Profit]/SalesData[Sales])</f>
        <v>0.16110823758565321</v>
      </c>
      <c r="P6565" s="8">
        <f t="shared" si="102"/>
        <v>3.6078506830863962E-5</v>
      </c>
      <c r="Q6565" t="str">
        <f>IF(SalesData[[#This Row],[Discount]]&gt;0, "Yes", "No")</f>
        <v>Yes</v>
      </c>
      <c r="R6565" t="str">
        <f>TEXT(SalesData[[#This Row],[Order Date]],"mmm-yyyy")</f>
        <v>Aug-2024</v>
      </c>
      <c r="S6565">
        <f>YEAR(SalesData[[#This Row],[Order Date]])*100 + MONTH(SalesData[[#This Row],[Order Date]])</f>
        <v>202408</v>
      </c>
    </row>
    <row r="6566" spans="1:19" x14ac:dyDescent="0.3">
      <c r="A6566" t="s">
        <v>17251</v>
      </c>
      <c r="B6566" s="3">
        <v>45531</v>
      </c>
      <c r="C6566" t="s">
        <v>17252</v>
      </c>
      <c r="D6566" t="s">
        <v>18</v>
      </c>
      <c r="E6566" t="s">
        <v>14</v>
      </c>
      <c r="F6566" t="s">
        <v>15</v>
      </c>
      <c r="G6566">
        <v>8</v>
      </c>
      <c r="H6566" s="5">
        <v>356.92</v>
      </c>
      <c r="I6566" s="5">
        <v>0.09</v>
      </c>
      <c r="J6566" s="5">
        <v>2598.3775999999998</v>
      </c>
      <c r="K6566" s="5">
        <v>248.51736622412179</v>
      </c>
      <c r="L6566">
        <f>YEAR(SalesData[Order Date])</f>
        <v>2024</v>
      </c>
      <c r="M6566">
        <f>MONTH(SalesData[Order Date])</f>
        <v>8</v>
      </c>
      <c r="N6566" t="str">
        <f>TEXT(SalesData[[#This Row],[Order Date]], "mmmm")</f>
        <v>August</v>
      </c>
      <c r="O6566" s="7">
        <f>IF(SalesData[Sales]=0,0,SalesData[Profit]/SalesData[Sales])</f>
        <v>9.5643283802986062E-2</v>
      </c>
      <c r="P6566" s="8">
        <f t="shared" si="102"/>
        <v>3.1519668273002353E-5</v>
      </c>
      <c r="Q6566" t="str">
        <f>IF(SalesData[[#This Row],[Discount]]&gt;0, "Yes", "No")</f>
        <v>Yes</v>
      </c>
      <c r="R6566" t="str">
        <f>TEXT(SalesData[[#This Row],[Order Date]],"mmm-yyyy")</f>
        <v>Aug-2024</v>
      </c>
      <c r="S6566">
        <f>YEAR(SalesData[[#This Row],[Order Date]])*100 + MONTH(SalesData[[#This Row],[Order Date]])</f>
        <v>202408</v>
      </c>
    </row>
    <row r="6567" spans="1:19" x14ac:dyDescent="0.3">
      <c r="A6567" t="s">
        <v>17261</v>
      </c>
      <c r="B6567" s="3">
        <v>45513</v>
      </c>
      <c r="C6567" t="s">
        <v>17262</v>
      </c>
      <c r="D6567" t="s">
        <v>18</v>
      </c>
      <c r="E6567" t="s">
        <v>14</v>
      </c>
      <c r="F6567" t="s">
        <v>62</v>
      </c>
      <c r="G6567">
        <v>3</v>
      </c>
      <c r="H6567" s="5">
        <v>216.85</v>
      </c>
      <c r="I6567" s="5">
        <v>0.28000000000000003</v>
      </c>
      <c r="J6567" s="5">
        <v>468.39600000000002</v>
      </c>
      <c r="K6567" s="5">
        <v>86.675062689973473</v>
      </c>
      <c r="L6567">
        <f>YEAR(SalesData[Order Date])</f>
        <v>2024</v>
      </c>
      <c r="M6567">
        <f>MONTH(SalesData[Order Date])</f>
        <v>8</v>
      </c>
      <c r="N6567" t="str">
        <f>TEXT(SalesData[[#This Row],[Order Date]], "mmmm")</f>
        <v>August</v>
      </c>
      <c r="O6567" s="7">
        <f>IF(SalesData[Sales]=0,0,SalesData[Profit]/SalesData[Sales])</f>
        <v>0.18504654755799252</v>
      </c>
      <c r="P6567" s="8">
        <f t="shared" si="102"/>
        <v>4.3040504188763363E-4</v>
      </c>
      <c r="Q6567" t="str">
        <f>IF(SalesData[[#This Row],[Discount]]&gt;0, "Yes", "No")</f>
        <v>Yes</v>
      </c>
      <c r="R6567" t="str">
        <f>TEXT(SalesData[[#This Row],[Order Date]],"mmm-yyyy")</f>
        <v>Aug-2024</v>
      </c>
      <c r="S6567">
        <f>YEAR(SalesData[[#This Row],[Order Date]])*100 + MONTH(SalesData[[#This Row],[Order Date]])</f>
        <v>202408</v>
      </c>
    </row>
    <row r="6568" spans="1:19" x14ac:dyDescent="0.3">
      <c r="A6568" t="s">
        <v>17273</v>
      </c>
      <c r="B6568" s="3">
        <v>45531</v>
      </c>
      <c r="C6568" t="s">
        <v>17274</v>
      </c>
      <c r="D6568" t="s">
        <v>30</v>
      </c>
      <c r="E6568" t="s">
        <v>19</v>
      </c>
      <c r="F6568" t="s">
        <v>53</v>
      </c>
      <c r="G6568">
        <v>7</v>
      </c>
      <c r="H6568" s="5">
        <v>370.4</v>
      </c>
      <c r="I6568" s="5">
        <v>0.03</v>
      </c>
      <c r="J6568" s="5">
        <v>2515.0160000000001</v>
      </c>
      <c r="K6568" s="5">
        <v>238.8744534321394</v>
      </c>
      <c r="L6568">
        <f>YEAR(SalesData[Order Date])</f>
        <v>2024</v>
      </c>
      <c r="M6568">
        <f>MONTH(SalesData[Order Date])</f>
        <v>8</v>
      </c>
      <c r="N6568" t="str">
        <f>TEXT(SalesData[[#This Row],[Order Date]], "mmmm")</f>
        <v>August</v>
      </c>
      <c r="O6568" s="7">
        <f>IF(SalesData[Sales]=0,0,SalesData[Profit]/SalesData[Sales])</f>
        <v>9.497929771903614E-2</v>
      </c>
      <c r="P6568" s="8">
        <f t="shared" si="102"/>
        <v>1.1570502931194077E-5</v>
      </c>
      <c r="Q6568" t="str">
        <f>IF(SalesData[[#This Row],[Discount]]&gt;0, "Yes", "No")</f>
        <v>Yes</v>
      </c>
      <c r="R6568" t="str">
        <f>TEXT(SalesData[[#This Row],[Order Date]],"mmm-yyyy")</f>
        <v>Aug-2024</v>
      </c>
      <c r="S6568">
        <f>YEAR(SalesData[[#This Row],[Order Date]])*100 + MONTH(SalesData[[#This Row],[Order Date]])</f>
        <v>202408</v>
      </c>
    </row>
    <row r="6569" spans="1:19" x14ac:dyDescent="0.3">
      <c r="A6569" t="s">
        <v>17293</v>
      </c>
      <c r="B6569" s="3">
        <v>45525</v>
      </c>
      <c r="C6569" t="s">
        <v>3533</v>
      </c>
      <c r="D6569" t="s">
        <v>18</v>
      </c>
      <c r="E6569" t="s">
        <v>14</v>
      </c>
      <c r="F6569" t="s">
        <v>53</v>
      </c>
      <c r="G6569">
        <v>1</v>
      </c>
      <c r="H6569" s="5">
        <v>897.33</v>
      </c>
      <c r="I6569" s="5">
        <v>7.0000000000000007E-2</v>
      </c>
      <c r="J6569" s="5">
        <v>834.51689999999996</v>
      </c>
      <c r="K6569" s="5">
        <v>191.26737436215939</v>
      </c>
      <c r="L6569">
        <f>YEAR(SalesData[Order Date])</f>
        <v>2024</v>
      </c>
      <c r="M6569">
        <f>MONTH(SalesData[Order Date])</f>
        <v>8</v>
      </c>
      <c r="N6569" t="str">
        <f>TEXT(SalesData[[#This Row],[Order Date]], "mmmm")</f>
        <v>August</v>
      </c>
      <c r="O6569" s="7">
        <f>IF(SalesData[Sales]=0,0,SalesData[Profit]/SalesData[Sales])</f>
        <v>0.22919532769457324</v>
      </c>
      <c r="P6569" s="8">
        <f t="shared" si="102"/>
        <v>7.800920508620017E-5</v>
      </c>
      <c r="Q6569" t="str">
        <f>IF(SalesData[[#This Row],[Discount]]&gt;0, "Yes", "No")</f>
        <v>Yes</v>
      </c>
      <c r="R6569" t="str">
        <f>TEXT(SalesData[[#This Row],[Order Date]],"mmm-yyyy")</f>
        <v>Aug-2024</v>
      </c>
      <c r="S6569">
        <f>YEAR(SalesData[[#This Row],[Order Date]])*100 + MONTH(SalesData[[#This Row],[Order Date]])</f>
        <v>202408</v>
      </c>
    </row>
    <row r="6570" spans="1:19" x14ac:dyDescent="0.3">
      <c r="A6570" t="s">
        <v>17357</v>
      </c>
      <c r="B6570" s="3">
        <v>45508</v>
      </c>
      <c r="C6570" t="s">
        <v>17358</v>
      </c>
      <c r="D6570" t="s">
        <v>18</v>
      </c>
      <c r="E6570" t="s">
        <v>26</v>
      </c>
      <c r="F6570" t="s">
        <v>39</v>
      </c>
      <c r="G6570">
        <v>5</v>
      </c>
      <c r="H6570" s="5">
        <v>637.42999999999995</v>
      </c>
      <c r="I6570" s="5">
        <v>0.06</v>
      </c>
      <c r="J6570" s="5">
        <v>2995.9209999999989</v>
      </c>
      <c r="K6570" s="5">
        <v>630.69033053549822</v>
      </c>
      <c r="L6570">
        <f>YEAR(SalesData[Order Date])</f>
        <v>2024</v>
      </c>
      <c r="M6570">
        <f>MONTH(SalesData[Order Date])</f>
        <v>8</v>
      </c>
      <c r="N6570" t="str">
        <f>TEXT(SalesData[[#This Row],[Order Date]], "mmmm")</f>
        <v>August</v>
      </c>
      <c r="O6570" s="7">
        <f>IF(SalesData[Sales]=0,0,SalesData[Profit]/SalesData[Sales])</f>
        <v>0.21051634223182067</v>
      </c>
      <c r="P6570" s="8">
        <f t="shared" si="102"/>
        <v>1.8825596536090239E-5</v>
      </c>
      <c r="Q6570" t="str">
        <f>IF(SalesData[[#This Row],[Discount]]&gt;0, "Yes", "No")</f>
        <v>Yes</v>
      </c>
      <c r="R6570" t="str">
        <f>TEXT(SalesData[[#This Row],[Order Date]],"mmm-yyyy")</f>
        <v>Aug-2024</v>
      </c>
      <c r="S6570">
        <f>YEAR(SalesData[[#This Row],[Order Date]])*100 + MONTH(SalesData[[#This Row],[Order Date]])</f>
        <v>202408</v>
      </c>
    </row>
    <row r="6571" spans="1:19" x14ac:dyDescent="0.3">
      <c r="A6571" t="s">
        <v>17393</v>
      </c>
      <c r="B6571" s="3">
        <v>45508</v>
      </c>
      <c r="C6571" t="s">
        <v>17394</v>
      </c>
      <c r="D6571" t="s">
        <v>23</v>
      </c>
      <c r="E6571" t="s">
        <v>26</v>
      </c>
      <c r="F6571" t="s">
        <v>20</v>
      </c>
      <c r="G6571">
        <v>8</v>
      </c>
      <c r="H6571" s="5">
        <v>361.25</v>
      </c>
      <c r="I6571" s="5">
        <v>0.08</v>
      </c>
      <c r="J6571" s="5">
        <v>2658.8</v>
      </c>
      <c r="K6571" s="5">
        <v>716.75839716051951</v>
      </c>
      <c r="L6571">
        <f>YEAR(SalesData[Order Date])</f>
        <v>2024</v>
      </c>
      <c r="M6571">
        <f>MONTH(SalesData[Order Date])</f>
        <v>8</v>
      </c>
      <c r="N6571" t="str">
        <f>TEXT(SalesData[[#This Row],[Order Date]], "mmmm")</f>
        <v>August</v>
      </c>
      <c r="O6571" s="7">
        <f>IF(SalesData[Sales]=0,0,SalesData[Profit]/SalesData[Sales])</f>
        <v>0.26957965892903546</v>
      </c>
      <c r="P6571" s="8">
        <f t="shared" si="102"/>
        <v>2.7681660899653978E-5</v>
      </c>
      <c r="Q6571" t="str">
        <f>IF(SalesData[[#This Row],[Discount]]&gt;0, "Yes", "No")</f>
        <v>Yes</v>
      </c>
      <c r="R6571" t="str">
        <f>TEXT(SalesData[[#This Row],[Order Date]],"mmm-yyyy")</f>
        <v>Aug-2024</v>
      </c>
      <c r="S6571">
        <f>YEAR(SalesData[[#This Row],[Order Date]])*100 + MONTH(SalesData[[#This Row],[Order Date]])</f>
        <v>202408</v>
      </c>
    </row>
    <row r="6572" spans="1:19" x14ac:dyDescent="0.3">
      <c r="A6572" t="s">
        <v>17457</v>
      </c>
      <c r="B6572" s="3">
        <v>45534</v>
      </c>
      <c r="C6572" t="s">
        <v>17458</v>
      </c>
      <c r="D6572" t="s">
        <v>30</v>
      </c>
      <c r="E6572" t="s">
        <v>19</v>
      </c>
      <c r="F6572" t="s">
        <v>44</v>
      </c>
      <c r="G6572">
        <v>8</v>
      </c>
      <c r="H6572" s="5">
        <v>509.26</v>
      </c>
      <c r="I6572" s="5">
        <v>0.14000000000000001</v>
      </c>
      <c r="J6572" s="5">
        <v>3503.7087999999999</v>
      </c>
      <c r="K6572" s="5">
        <v>496.18543043741852</v>
      </c>
      <c r="L6572">
        <f>YEAR(SalesData[Order Date])</f>
        <v>2024</v>
      </c>
      <c r="M6572">
        <f>MONTH(SalesData[Order Date])</f>
        <v>8</v>
      </c>
      <c r="N6572" t="str">
        <f>TEXT(SalesData[[#This Row],[Order Date]], "mmmm")</f>
        <v>August</v>
      </c>
      <c r="O6572" s="7">
        <f>IF(SalesData[Sales]=0,0,SalesData[Profit]/SalesData[Sales])</f>
        <v>0.14161720016155982</v>
      </c>
      <c r="P6572" s="8">
        <f t="shared" si="102"/>
        <v>3.4363586380237995E-5</v>
      </c>
      <c r="Q6572" t="str">
        <f>IF(SalesData[[#This Row],[Discount]]&gt;0, "Yes", "No")</f>
        <v>Yes</v>
      </c>
      <c r="R6572" t="str">
        <f>TEXT(SalesData[[#This Row],[Order Date]],"mmm-yyyy")</f>
        <v>Aug-2024</v>
      </c>
      <c r="S6572">
        <f>YEAR(SalesData[[#This Row],[Order Date]])*100 + MONTH(SalesData[[#This Row],[Order Date]])</f>
        <v>202408</v>
      </c>
    </row>
    <row r="6573" spans="1:19" x14ac:dyDescent="0.3">
      <c r="A6573" t="s">
        <v>17542</v>
      </c>
      <c r="B6573" s="3">
        <v>45528</v>
      </c>
      <c r="C6573" t="s">
        <v>17543</v>
      </c>
      <c r="D6573" t="s">
        <v>13</v>
      </c>
      <c r="E6573" t="s">
        <v>26</v>
      </c>
      <c r="F6573" t="s">
        <v>15</v>
      </c>
      <c r="G6573">
        <v>9</v>
      </c>
      <c r="H6573" s="5">
        <v>745.41</v>
      </c>
      <c r="I6573" s="5">
        <v>0.05</v>
      </c>
      <c r="J6573" s="5">
        <v>6373.2554999999993</v>
      </c>
      <c r="K6573" s="5">
        <v>1841.060216906518</v>
      </c>
      <c r="L6573">
        <f>YEAR(SalesData[Order Date])</f>
        <v>2024</v>
      </c>
      <c r="M6573">
        <f>MONTH(SalesData[Order Date])</f>
        <v>8</v>
      </c>
      <c r="N6573" t="str">
        <f>TEXT(SalesData[[#This Row],[Order Date]], "mmmm")</f>
        <v>August</v>
      </c>
      <c r="O6573" s="7">
        <f>IF(SalesData[Sales]=0,0,SalesData[Profit]/SalesData[Sales])</f>
        <v>0.28887280870922533</v>
      </c>
      <c r="P6573" s="8">
        <f t="shared" si="102"/>
        <v>7.453019889128877E-6</v>
      </c>
      <c r="Q6573" t="str">
        <f>IF(SalesData[[#This Row],[Discount]]&gt;0, "Yes", "No")</f>
        <v>Yes</v>
      </c>
      <c r="R6573" t="str">
        <f>TEXT(SalesData[[#This Row],[Order Date]],"mmm-yyyy")</f>
        <v>Aug-2024</v>
      </c>
      <c r="S6573">
        <f>YEAR(SalesData[[#This Row],[Order Date]])*100 + MONTH(SalesData[[#This Row],[Order Date]])</f>
        <v>202408</v>
      </c>
    </row>
    <row r="6574" spans="1:19" x14ac:dyDescent="0.3">
      <c r="A6574" t="s">
        <v>17634</v>
      </c>
      <c r="B6574" s="3">
        <v>45507</v>
      </c>
      <c r="C6574" t="s">
        <v>17635</v>
      </c>
      <c r="D6574" t="s">
        <v>18</v>
      </c>
      <c r="E6574" t="s">
        <v>14</v>
      </c>
      <c r="F6574" t="s">
        <v>20</v>
      </c>
      <c r="G6574">
        <v>2</v>
      </c>
      <c r="H6574" s="5">
        <v>310.08</v>
      </c>
      <c r="I6574" s="5">
        <v>0.18</v>
      </c>
      <c r="J6574" s="5">
        <v>508.53120000000001</v>
      </c>
      <c r="K6574" s="5">
        <v>145.3510928777481</v>
      </c>
      <c r="L6574">
        <f>YEAR(SalesData[Order Date])</f>
        <v>2024</v>
      </c>
      <c r="M6574">
        <f>MONTH(SalesData[Order Date])</f>
        <v>8</v>
      </c>
      <c r="N6574" t="str">
        <f>TEXT(SalesData[[#This Row],[Order Date]], "mmmm")</f>
        <v>August</v>
      </c>
      <c r="O6574" s="7">
        <f>IF(SalesData[Sales]=0,0,SalesData[Profit]/SalesData[Sales])</f>
        <v>0.28582531981862291</v>
      </c>
      <c r="P6574" s="8">
        <f t="shared" si="102"/>
        <v>2.9024767801857584E-4</v>
      </c>
      <c r="Q6574" t="str">
        <f>IF(SalesData[[#This Row],[Discount]]&gt;0, "Yes", "No")</f>
        <v>Yes</v>
      </c>
      <c r="R6574" t="str">
        <f>TEXT(SalesData[[#This Row],[Order Date]],"mmm-yyyy")</f>
        <v>Aug-2024</v>
      </c>
      <c r="S6574">
        <f>YEAR(SalesData[[#This Row],[Order Date]])*100 + MONTH(SalesData[[#This Row],[Order Date]])</f>
        <v>202408</v>
      </c>
    </row>
    <row r="6575" spans="1:19" x14ac:dyDescent="0.3">
      <c r="A6575" t="s">
        <v>17750</v>
      </c>
      <c r="B6575" s="3">
        <v>45529</v>
      </c>
      <c r="C6575" t="s">
        <v>17751</v>
      </c>
      <c r="D6575" t="s">
        <v>13</v>
      </c>
      <c r="E6575" t="s">
        <v>19</v>
      </c>
      <c r="F6575" t="s">
        <v>27</v>
      </c>
      <c r="G6575">
        <v>1</v>
      </c>
      <c r="H6575" s="5">
        <v>883.28</v>
      </c>
      <c r="I6575" s="5">
        <v>0.02</v>
      </c>
      <c r="J6575" s="5">
        <v>865.61439999999993</v>
      </c>
      <c r="K6575" s="5">
        <v>246.2887008388609</v>
      </c>
      <c r="L6575">
        <f>YEAR(SalesData[Order Date])</f>
        <v>2024</v>
      </c>
      <c r="M6575">
        <f>MONTH(SalesData[Order Date])</f>
        <v>8</v>
      </c>
      <c r="N6575" t="str">
        <f>TEXT(SalesData[[#This Row],[Order Date]], "mmmm")</f>
        <v>August</v>
      </c>
      <c r="O6575" s="7">
        <f>IF(SalesData[Sales]=0,0,SalesData[Profit]/SalesData[Sales])</f>
        <v>0.2845247269902868</v>
      </c>
      <c r="P6575" s="8">
        <f t="shared" si="102"/>
        <v>2.2642876551037044E-5</v>
      </c>
      <c r="Q6575" t="str">
        <f>IF(SalesData[[#This Row],[Discount]]&gt;0, "Yes", "No")</f>
        <v>Yes</v>
      </c>
      <c r="R6575" t="str">
        <f>TEXT(SalesData[[#This Row],[Order Date]],"mmm-yyyy")</f>
        <v>Aug-2024</v>
      </c>
      <c r="S6575">
        <f>YEAR(SalesData[[#This Row],[Order Date]])*100 + MONTH(SalesData[[#This Row],[Order Date]])</f>
        <v>202408</v>
      </c>
    </row>
    <row r="6576" spans="1:19" x14ac:dyDescent="0.3">
      <c r="A6576" t="s">
        <v>17761</v>
      </c>
      <c r="B6576" s="3">
        <v>45516</v>
      </c>
      <c r="C6576" t="s">
        <v>17762</v>
      </c>
      <c r="D6576" t="s">
        <v>23</v>
      </c>
      <c r="E6576" t="s">
        <v>26</v>
      </c>
      <c r="F6576" t="s">
        <v>44</v>
      </c>
      <c r="G6576">
        <v>1</v>
      </c>
      <c r="H6576" s="5">
        <v>481.95</v>
      </c>
      <c r="I6576" s="5">
        <v>0.18</v>
      </c>
      <c r="J6576" s="5">
        <v>395.19900000000001</v>
      </c>
      <c r="K6576" s="5">
        <v>37.780054172461568</v>
      </c>
      <c r="L6576">
        <f>YEAR(SalesData[Order Date])</f>
        <v>2024</v>
      </c>
      <c r="M6576">
        <f>MONTH(SalesData[Order Date])</f>
        <v>8</v>
      </c>
      <c r="N6576" t="str">
        <f>TEXT(SalesData[[#This Row],[Order Date]], "mmmm")</f>
        <v>August</v>
      </c>
      <c r="O6576" s="7">
        <f>IF(SalesData[Sales]=0,0,SalesData[Profit]/SalesData[Sales])</f>
        <v>9.5597544964591427E-2</v>
      </c>
      <c r="P6576" s="8">
        <f t="shared" si="102"/>
        <v>3.7348272642390287E-4</v>
      </c>
      <c r="Q6576" t="str">
        <f>IF(SalesData[[#This Row],[Discount]]&gt;0, "Yes", "No")</f>
        <v>Yes</v>
      </c>
      <c r="R6576" t="str">
        <f>TEXT(SalesData[[#This Row],[Order Date]],"mmm-yyyy")</f>
        <v>Aug-2024</v>
      </c>
      <c r="S6576">
        <f>YEAR(SalesData[[#This Row],[Order Date]])*100 + MONTH(SalesData[[#This Row],[Order Date]])</f>
        <v>202408</v>
      </c>
    </row>
    <row r="6577" spans="1:19" x14ac:dyDescent="0.3">
      <c r="A6577" t="s">
        <v>17821</v>
      </c>
      <c r="B6577" s="3">
        <v>45517</v>
      </c>
      <c r="C6577" t="s">
        <v>17822</v>
      </c>
      <c r="D6577" t="s">
        <v>30</v>
      </c>
      <c r="E6577" t="s">
        <v>26</v>
      </c>
      <c r="F6577" t="s">
        <v>62</v>
      </c>
      <c r="G6577">
        <v>5</v>
      </c>
      <c r="H6577" s="5">
        <v>549.04999999999995</v>
      </c>
      <c r="I6577" s="5">
        <v>0.1</v>
      </c>
      <c r="J6577" s="5">
        <v>2470.7249999999999</v>
      </c>
      <c r="K6577" s="5">
        <v>679.07525026446456</v>
      </c>
      <c r="L6577">
        <f>YEAR(SalesData[Order Date])</f>
        <v>2024</v>
      </c>
      <c r="M6577">
        <f>MONTH(SalesData[Order Date])</f>
        <v>8</v>
      </c>
      <c r="N6577" t="str">
        <f>TEXT(SalesData[[#This Row],[Order Date]], "mmmm")</f>
        <v>August</v>
      </c>
      <c r="O6577" s="7">
        <f>IF(SalesData[Sales]=0,0,SalesData[Profit]/SalesData[Sales])</f>
        <v>0.274848576941774</v>
      </c>
      <c r="P6577" s="8">
        <f t="shared" si="102"/>
        <v>3.6426554958564793E-5</v>
      </c>
      <c r="Q6577" t="str">
        <f>IF(SalesData[[#This Row],[Discount]]&gt;0, "Yes", "No")</f>
        <v>Yes</v>
      </c>
      <c r="R6577" t="str">
        <f>TEXT(SalesData[[#This Row],[Order Date]],"mmm-yyyy")</f>
        <v>Aug-2024</v>
      </c>
      <c r="S6577">
        <f>YEAR(SalesData[[#This Row],[Order Date]])*100 + MONTH(SalesData[[#This Row],[Order Date]])</f>
        <v>202408</v>
      </c>
    </row>
    <row r="6578" spans="1:19" x14ac:dyDescent="0.3">
      <c r="A6578" t="s">
        <v>17827</v>
      </c>
      <c r="B6578" s="3">
        <v>45525</v>
      </c>
      <c r="C6578" t="s">
        <v>17828</v>
      </c>
      <c r="D6578" t="s">
        <v>13</v>
      </c>
      <c r="E6578" t="s">
        <v>26</v>
      </c>
      <c r="F6578" t="s">
        <v>27</v>
      </c>
      <c r="G6578">
        <v>6</v>
      </c>
      <c r="H6578" s="5">
        <v>237.17</v>
      </c>
      <c r="I6578" s="5">
        <v>0.22</v>
      </c>
      <c r="J6578" s="5">
        <v>1109.9556</v>
      </c>
      <c r="K6578" s="5">
        <v>221.36632539121669</v>
      </c>
      <c r="L6578">
        <f>YEAR(SalesData[Order Date])</f>
        <v>2024</v>
      </c>
      <c r="M6578">
        <f>MONTH(SalesData[Order Date])</f>
        <v>8</v>
      </c>
      <c r="N6578" t="str">
        <f>TEXT(SalesData[[#This Row],[Order Date]], "mmmm")</f>
        <v>August</v>
      </c>
      <c r="O6578" s="7">
        <f>IF(SalesData[Sales]=0,0,SalesData[Profit]/SalesData[Sales])</f>
        <v>0.19943709945804741</v>
      </c>
      <c r="P6578" s="8">
        <f t="shared" si="102"/>
        <v>1.5460077862573964E-4</v>
      </c>
      <c r="Q6578" t="str">
        <f>IF(SalesData[[#This Row],[Discount]]&gt;0, "Yes", "No")</f>
        <v>Yes</v>
      </c>
      <c r="R6578" t="str">
        <f>TEXT(SalesData[[#This Row],[Order Date]],"mmm-yyyy")</f>
        <v>Aug-2024</v>
      </c>
      <c r="S6578">
        <f>YEAR(SalesData[[#This Row],[Order Date]])*100 + MONTH(SalesData[[#This Row],[Order Date]])</f>
        <v>202408</v>
      </c>
    </row>
    <row r="6579" spans="1:19" x14ac:dyDescent="0.3">
      <c r="A6579" t="s">
        <v>17835</v>
      </c>
      <c r="B6579" s="3">
        <v>45519</v>
      </c>
      <c r="C6579" t="s">
        <v>17836</v>
      </c>
      <c r="D6579" t="s">
        <v>13</v>
      </c>
      <c r="E6579" t="s">
        <v>19</v>
      </c>
      <c r="F6579" t="s">
        <v>34</v>
      </c>
      <c r="G6579">
        <v>6</v>
      </c>
      <c r="H6579" s="5">
        <v>629.69000000000005</v>
      </c>
      <c r="I6579" s="5">
        <v>0.11</v>
      </c>
      <c r="J6579" s="5">
        <v>3362.5446000000002</v>
      </c>
      <c r="K6579" s="5">
        <v>322.14586504476341</v>
      </c>
      <c r="L6579">
        <f>YEAR(SalesData[Order Date])</f>
        <v>2024</v>
      </c>
      <c r="M6579">
        <f>MONTH(SalesData[Order Date])</f>
        <v>8</v>
      </c>
      <c r="N6579" t="str">
        <f>TEXT(SalesData[[#This Row],[Order Date]], "mmmm")</f>
        <v>August</v>
      </c>
      <c r="O6579" s="7">
        <f>IF(SalesData[Sales]=0,0,SalesData[Profit]/SalesData[Sales])</f>
        <v>9.5804190982258911E-2</v>
      </c>
      <c r="P6579" s="8">
        <f t="shared" si="102"/>
        <v>2.9114855457976672E-5</v>
      </c>
      <c r="Q6579" t="str">
        <f>IF(SalesData[[#This Row],[Discount]]&gt;0, "Yes", "No")</f>
        <v>Yes</v>
      </c>
      <c r="R6579" t="str">
        <f>TEXT(SalesData[[#This Row],[Order Date]],"mmm-yyyy")</f>
        <v>Aug-2024</v>
      </c>
      <c r="S6579">
        <f>YEAR(SalesData[[#This Row],[Order Date]])*100 + MONTH(SalesData[[#This Row],[Order Date]])</f>
        <v>202408</v>
      </c>
    </row>
    <row r="6580" spans="1:19" x14ac:dyDescent="0.3">
      <c r="A6580" t="s">
        <v>17843</v>
      </c>
      <c r="B6580" s="3">
        <v>45520</v>
      </c>
      <c r="C6580" t="s">
        <v>17844</v>
      </c>
      <c r="D6580" t="s">
        <v>23</v>
      </c>
      <c r="E6580" t="s">
        <v>19</v>
      </c>
      <c r="F6580" t="s">
        <v>91</v>
      </c>
      <c r="G6580">
        <v>7</v>
      </c>
      <c r="H6580" s="5">
        <v>939.07</v>
      </c>
      <c r="I6580" s="5">
        <v>0.13</v>
      </c>
      <c r="J6580" s="5">
        <v>5718.9363000000003</v>
      </c>
      <c r="K6580" s="5">
        <v>1341.639615684363</v>
      </c>
      <c r="L6580">
        <f>YEAR(SalesData[Order Date])</f>
        <v>2024</v>
      </c>
      <c r="M6580">
        <f>MONTH(SalesData[Order Date])</f>
        <v>8</v>
      </c>
      <c r="N6580" t="str">
        <f>TEXT(SalesData[[#This Row],[Order Date]], "mmmm")</f>
        <v>August</v>
      </c>
      <c r="O6580" s="7">
        <f>IF(SalesData[Sales]=0,0,SalesData[Profit]/SalesData[Sales])</f>
        <v>0.23459600619862875</v>
      </c>
      <c r="P6580" s="8">
        <f t="shared" si="102"/>
        <v>1.9776404923412067E-5</v>
      </c>
      <c r="Q6580" t="str">
        <f>IF(SalesData[[#This Row],[Discount]]&gt;0, "Yes", "No")</f>
        <v>Yes</v>
      </c>
      <c r="R6580" t="str">
        <f>TEXT(SalesData[[#This Row],[Order Date]],"mmm-yyyy")</f>
        <v>Aug-2024</v>
      </c>
      <c r="S6580">
        <f>YEAR(SalesData[[#This Row],[Order Date]])*100 + MONTH(SalesData[[#This Row],[Order Date]])</f>
        <v>202408</v>
      </c>
    </row>
    <row r="6581" spans="1:19" x14ac:dyDescent="0.3">
      <c r="A6581" t="s">
        <v>17922</v>
      </c>
      <c r="B6581" s="3">
        <v>45534</v>
      </c>
      <c r="C6581" t="s">
        <v>17923</v>
      </c>
      <c r="D6581" t="s">
        <v>30</v>
      </c>
      <c r="E6581" t="s">
        <v>14</v>
      </c>
      <c r="F6581" t="s">
        <v>34</v>
      </c>
      <c r="G6581">
        <v>6</v>
      </c>
      <c r="H6581" s="5">
        <v>182.61</v>
      </c>
      <c r="I6581" s="5">
        <v>0.02</v>
      </c>
      <c r="J6581" s="5">
        <v>1073.7467999999999</v>
      </c>
      <c r="K6581" s="5">
        <v>83.946614240617905</v>
      </c>
      <c r="L6581">
        <f>YEAR(SalesData[Order Date])</f>
        <v>2024</v>
      </c>
      <c r="M6581">
        <f>MONTH(SalesData[Order Date])</f>
        <v>8</v>
      </c>
      <c r="N6581" t="str">
        <f>TEXT(SalesData[[#This Row],[Order Date]], "mmmm")</f>
        <v>August</v>
      </c>
      <c r="O6581" s="7">
        <f>IF(SalesData[Sales]=0,0,SalesData[Profit]/SalesData[Sales])</f>
        <v>7.8181014593587533E-2</v>
      </c>
      <c r="P6581" s="8">
        <f t="shared" si="102"/>
        <v>1.8253837869412041E-5</v>
      </c>
      <c r="Q6581" t="str">
        <f>IF(SalesData[[#This Row],[Discount]]&gt;0, "Yes", "No")</f>
        <v>Yes</v>
      </c>
      <c r="R6581" t="str">
        <f>TEXT(SalesData[[#This Row],[Order Date]],"mmm-yyyy")</f>
        <v>Aug-2024</v>
      </c>
      <c r="S6581">
        <f>YEAR(SalesData[[#This Row],[Order Date]])*100 + MONTH(SalesData[[#This Row],[Order Date]])</f>
        <v>202408</v>
      </c>
    </row>
    <row r="6582" spans="1:19" x14ac:dyDescent="0.3">
      <c r="A6582" t="s">
        <v>17944</v>
      </c>
      <c r="B6582" s="3">
        <v>45518</v>
      </c>
      <c r="C6582" t="s">
        <v>17945</v>
      </c>
      <c r="D6582" t="s">
        <v>23</v>
      </c>
      <c r="E6582" t="s">
        <v>14</v>
      </c>
      <c r="F6582" t="s">
        <v>91</v>
      </c>
      <c r="G6582">
        <v>2</v>
      </c>
      <c r="H6582" s="5">
        <v>373.33</v>
      </c>
      <c r="I6582" s="5">
        <v>0.11</v>
      </c>
      <c r="J6582" s="5">
        <v>664.52739999999994</v>
      </c>
      <c r="K6582" s="5">
        <v>133.53457578910979</v>
      </c>
      <c r="L6582">
        <f>YEAR(SalesData[Order Date])</f>
        <v>2024</v>
      </c>
      <c r="M6582">
        <f>MONTH(SalesData[Order Date])</f>
        <v>8</v>
      </c>
      <c r="N6582" t="str">
        <f>TEXT(SalesData[[#This Row],[Order Date]], "mmmm")</f>
        <v>August</v>
      </c>
      <c r="O6582" s="7">
        <f>IF(SalesData[Sales]=0,0,SalesData[Profit]/SalesData[Sales])</f>
        <v>0.20094668148989764</v>
      </c>
      <c r="P6582" s="8">
        <f t="shared" si="102"/>
        <v>1.4732274395307102E-4</v>
      </c>
      <c r="Q6582" t="str">
        <f>IF(SalesData[[#This Row],[Discount]]&gt;0, "Yes", "No")</f>
        <v>Yes</v>
      </c>
      <c r="R6582" t="str">
        <f>TEXT(SalesData[[#This Row],[Order Date]],"mmm-yyyy")</f>
        <v>Aug-2024</v>
      </c>
      <c r="S6582">
        <f>YEAR(SalesData[[#This Row],[Order Date]])*100 + MONTH(SalesData[[#This Row],[Order Date]])</f>
        <v>202408</v>
      </c>
    </row>
    <row r="6583" spans="1:19" x14ac:dyDescent="0.3">
      <c r="A6583" t="s">
        <v>17957</v>
      </c>
      <c r="B6583" s="3">
        <v>45511</v>
      </c>
      <c r="C6583" t="s">
        <v>17958</v>
      </c>
      <c r="D6583" t="s">
        <v>18</v>
      </c>
      <c r="E6583" t="s">
        <v>26</v>
      </c>
      <c r="F6583" t="s">
        <v>31</v>
      </c>
      <c r="G6583">
        <v>4</v>
      </c>
      <c r="H6583" s="5">
        <v>712.54</v>
      </c>
      <c r="I6583" s="5">
        <v>0.05</v>
      </c>
      <c r="J6583" s="5">
        <v>2707.652</v>
      </c>
      <c r="K6583" s="5">
        <v>392.00580880411212</v>
      </c>
      <c r="L6583">
        <f>YEAR(SalesData[Order Date])</f>
        <v>2024</v>
      </c>
      <c r="M6583">
        <f>MONTH(SalesData[Order Date])</f>
        <v>8</v>
      </c>
      <c r="N6583" t="str">
        <f>TEXT(SalesData[[#This Row],[Order Date]], "mmmm")</f>
        <v>August</v>
      </c>
      <c r="O6583" s="7">
        <f>IF(SalesData[Sales]=0,0,SalesData[Profit]/SalesData[Sales])</f>
        <v>0.14477702777318213</v>
      </c>
      <c r="P6583" s="8">
        <f t="shared" si="102"/>
        <v>1.7542874785976929E-5</v>
      </c>
      <c r="Q6583" t="str">
        <f>IF(SalesData[[#This Row],[Discount]]&gt;0, "Yes", "No")</f>
        <v>Yes</v>
      </c>
      <c r="R6583" t="str">
        <f>TEXT(SalesData[[#This Row],[Order Date]],"mmm-yyyy")</f>
        <v>Aug-2024</v>
      </c>
      <c r="S6583">
        <f>YEAR(SalesData[[#This Row],[Order Date]])*100 + MONTH(SalesData[[#This Row],[Order Date]])</f>
        <v>202408</v>
      </c>
    </row>
    <row r="6584" spans="1:19" x14ac:dyDescent="0.3">
      <c r="A6584" t="s">
        <v>17991</v>
      </c>
      <c r="B6584" s="3">
        <v>45528</v>
      </c>
      <c r="C6584" t="s">
        <v>17992</v>
      </c>
      <c r="D6584" t="s">
        <v>18</v>
      </c>
      <c r="E6584" t="s">
        <v>26</v>
      </c>
      <c r="F6584" t="s">
        <v>27</v>
      </c>
      <c r="G6584">
        <v>7</v>
      </c>
      <c r="H6584" s="5">
        <v>204.44</v>
      </c>
      <c r="I6584" s="5">
        <v>0.09</v>
      </c>
      <c r="J6584" s="5">
        <v>1302.2828</v>
      </c>
      <c r="K6584" s="5">
        <v>89.226978566622364</v>
      </c>
      <c r="L6584">
        <f>YEAR(SalesData[Order Date])</f>
        <v>2024</v>
      </c>
      <c r="M6584">
        <f>MONTH(SalesData[Order Date])</f>
        <v>8</v>
      </c>
      <c r="N6584" t="str">
        <f>TEXT(SalesData[[#This Row],[Order Date]], "mmmm")</f>
        <v>August</v>
      </c>
      <c r="O6584" s="7">
        <f>IF(SalesData[Sales]=0,0,SalesData[Profit]/SalesData[Sales])</f>
        <v>6.8515823572746534E-2</v>
      </c>
      <c r="P6584" s="8">
        <f t="shared" si="102"/>
        <v>6.2889565922240548E-5</v>
      </c>
      <c r="Q6584" t="str">
        <f>IF(SalesData[[#This Row],[Discount]]&gt;0, "Yes", "No")</f>
        <v>Yes</v>
      </c>
      <c r="R6584" t="str">
        <f>TEXT(SalesData[[#This Row],[Order Date]],"mmm-yyyy")</f>
        <v>Aug-2024</v>
      </c>
      <c r="S6584">
        <f>YEAR(SalesData[[#This Row],[Order Date]])*100 + MONTH(SalesData[[#This Row],[Order Date]])</f>
        <v>202408</v>
      </c>
    </row>
    <row r="6585" spans="1:19" x14ac:dyDescent="0.3">
      <c r="A6585" t="s">
        <v>17998</v>
      </c>
      <c r="B6585" s="3">
        <v>45530</v>
      </c>
      <c r="C6585" t="s">
        <v>17999</v>
      </c>
      <c r="D6585" t="s">
        <v>13</v>
      </c>
      <c r="E6585" t="s">
        <v>19</v>
      </c>
      <c r="F6585" t="s">
        <v>62</v>
      </c>
      <c r="G6585">
        <v>6</v>
      </c>
      <c r="H6585" s="5">
        <v>746.14</v>
      </c>
      <c r="I6585" s="5">
        <v>0.11</v>
      </c>
      <c r="J6585" s="5">
        <v>3984.3876</v>
      </c>
      <c r="K6585" s="5">
        <v>750.33678199214091</v>
      </c>
      <c r="L6585">
        <f>YEAR(SalesData[Order Date])</f>
        <v>2024</v>
      </c>
      <c r="M6585">
        <f>MONTH(SalesData[Order Date])</f>
        <v>8</v>
      </c>
      <c r="N6585" t="str">
        <f>TEXT(SalesData[[#This Row],[Order Date]], "mmmm")</f>
        <v>August</v>
      </c>
      <c r="O6585" s="7">
        <f>IF(SalesData[Sales]=0,0,SalesData[Profit]/SalesData[Sales])</f>
        <v>0.18831922426225323</v>
      </c>
      <c r="P6585" s="8">
        <f t="shared" si="102"/>
        <v>2.4570902690290474E-5</v>
      </c>
      <c r="Q6585" t="str">
        <f>IF(SalesData[[#This Row],[Discount]]&gt;0, "Yes", "No")</f>
        <v>Yes</v>
      </c>
      <c r="R6585" t="str">
        <f>TEXT(SalesData[[#This Row],[Order Date]],"mmm-yyyy")</f>
        <v>Aug-2024</v>
      </c>
      <c r="S6585">
        <f>YEAR(SalesData[[#This Row],[Order Date]])*100 + MONTH(SalesData[[#This Row],[Order Date]])</f>
        <v>202408</v>
      </c>
    </row>
    <row r="6586" spans="1:19" x14ac:dyDescent="0.3">
      <c r="A6586" t="s">
        <v>18018</v>
      </c>
      <c r="B6586" s="3">
        <v>45528</v>
      </c>
      <c r="C6586" t="s">
        <v>18019</v>
      </c>
      <c r="D6586" t="s">
        <v>13</v>
      </c>
      <c r="E6586" t="s">
        <v>14</v>
      </c>
      <c r="F6586" t="s">
        <v>44</v>
      </c>
      <c r="G6586">
        <v>5</v>
      </c>
      <c r="H6586" s="5">
        <v>936.2</v>
      </c>
      <c r="I6586" s="5">
        <v>0.03</v>
      </c>
      <c r="J6586" s="5">
        <v>4540.57</v>
      </c>
      <c r="K6586" s="5">
        <v>1039.361732971699</v>
      </c>
      <c r="L6586">
        <f>YEAR(SalesData[Order Date])</f>
        <v>2024</v>
      </c>
      <c r="M6586">
        <f>MONTH(SalesData[Order Date])</f>
        <v>8</v>
      </c>
      <c r="N6586" t="str">
        <f>TEXT(SalesData[[#This Row],[Order Date]], "mmmm")</f>
        <v>August</v>
      </c>
      <c r="O6586" s="7">
        <f>IF(SalesData[Sales]=0,0,SalesData[Profit]/SalesData[Sales])</f>
        <v>0.22890556317195837</v>
      </c>
      <c r="P6586" s="8">
        <f t="shared" si="102"/>
        <v>6.4088869899594104E-6</v>
      </c>
      <c r="Q6586" t="str">
        <f>IF(SalesData[[#This Row],[Discount]]&gt;0, "Yes", "No")</f>
        <v>Yes</v>
      </c>
      <c r="R6586" t="str">
        <f>TEXT(SalesData[[#This Row],[Order Date]],"mmm-yyyy")</f>
        <v>Aug-2024</v>
      </c>
      <c r="S6586">
        <f>YEAR(SalesData[[#This Row],[Order Date]])*100 + MONTH(SalesData[[#This Row],[Order Date]])</f>
        <v>202408</v>
      </c>
    </row>
    <row r="6587" spans="1:19" x14ac:dyDescent="0.3">
      <c r="A6587" t="s">
        <v>18035</v>
      </c>
      <c r="B6587" s="3">
        <v>45535</v>
      </c>
      <c r="C6587" t="s">
        <v>18036</v>
      </c>
      <c r="D6587" t="s">
        <v>30</v>
      </c>
      <c r="E6587" t="s">
        <v>14</v>
      </c>
      <c r="F6587" t="s">
        <v>39</v>
      </c>
      <c r="G6587">
        <v>2</v>
      </c>
      <c r="H6587" s="5">
        <v>573.16</v>
      </c>
      <c r="I6587" s="5">
        <v>0.16</v>
      </c>
      <c r="J6587" s="5">
        <v>962.90879999999993</v>
      </c>
      <c r="K6587" s="5">
        <v>134.8072444839305</v>
      </c>
      <c r="L6587">
        <f>YEAR(SalesData[Order Date])</f>
        <v>2024</v>
      </c>
      <c r="M6587">
        <f>MONTH(SalesData[Order Date])</f>
        <v>8</v>
      </c>
      <c r="N6587" t="str">
        <f>TEXT(SalesData[[#This Row],[Order Date]], "mmmm")</f>
        <v>August</v>
      </c>
      <c r="O6587" s="7">
        <f>IF(SalesData[Sales]=0,0,SalesData[Profit]/SalesData[Sales])</f>
        <v>0.1400000129648109</v>
      </c>
      <c r="P6587" s="8">
        <f t="shared" si="102"/>
        <v>1.3957708144322702E-4</v>
      </c>
      <c r="Q6587" t="str">
        <f>IF(SalesData[[#This Row],[Discount]]&gt;0, "Yes", "No")</f>
        <v>Yes</v>
      </c>
      <c r="R6587" t="str">
        <f>TEXT(SalesData[[#This Row],[Order Date]],"mmm-yyyy")</f>
        <v>Aug-2024</v>
      </c>
      <c r="S6587">
        <f>YEAR(SalesData[[#This Row],[Order Date]])*100 + MONTH(SalesData[[#This Row],[Order Date]])</f>
        <v>202408</v>
      </c>
    </row>
    <row r="6588" spans="1:19" x14ac:dyDescent="0.3">
      <c r="A6588" t="s">
        <v>18043</v>
      </c>
      <c r="B6588" s="3">
        <v>45532</v>
      </c>
      <c r="C6588" t="s">
        <v>18044</v>
      </c>
      <c r="D6588" t="s">
        <v>30</v>
      </c>
      <c r="E6588" t="s">
        <v>19</v>
      </c>
      <c r="F6588" t="s">
        <v>31</v>
      </c>
      <c r="G6588">
        <v>7</v>
      </c>
      <c r="H6588" s="5">
        <v>457.54</v>
      </c>
      <c r="I6588" s="5">
        <v>0.1</v>
      </c>
      <c r="J6588" s="5">
        <v>2882.502</v>
      </c>
      <c r="K6588" s="5">
        <v>570.16827318406479</v>
      </c>
      <c r="L6588">
        <f>YEAR(SalesData[Order Date])</f>
        <v>2024</v>
      </c>
      <c r="M6588">
        <f>MONTH(SalesData[Order Date])</f>
        <v>8</v>
      </c>
      <c r="N6588" t="str">
        <f>TEXT(SalesData[[#This Row],[Order Date]], "mmmm")</f>
        <v>August</v>
      </c>
      <c r="O6588" s="7">
        <f>IF(SalesData[Sales]=0,0,SalesData[Profit]/SalesData[Sales])</f>
        <v>0.19780325327929166</v>
      </c>
      <c r="P6588" s="8">
        <f t="shared" si="102"/>
        <v>3.1222875127233219E-5</v>
      </c>
      <c r="Q6588" t="str">
        <f>IF(SalesData[[#This Row],[Discount]]&gt;0, "Yes", "No")</f>
        <v>Yes</v>
      </c>
      <c r="R6588" t="str">
        <f>TEXT(SalesData[[#This Row],[Order Date]],"mmm-yyyy")</f>
        <v>Aug-2024</v>
      </c>
      <c r="S6588">
        <f>YEAR(SalesData[[#This Row],[Order Date]])*100 + MONTH(SalesData[[#This Row],[Order Date]])</f>
        <v>202408</v>
      </c>
    </row>
    <row r="6589" spans="1:19" x14ac:dyDescent="0.3">
      <c r="A6589" t="s">
        <v>18110</v>
      </c>
      <c r="B6589" s="3">
        <v>45534</v>
      </c>
      <c r="C6589" t="s">
        <v>18111</v>
      </c>
      <c r="D6589" t="s">
        <v>18</v>
      </c>
      <c r="E6589" t="s">
        <v>26</v>
      </c>
      <c r="F6589" t="s">
        <v>44</v>
      </c>
      <c r="G6589">
        <v>8</v>
      </c>
      <c r="H6589" s="5">
        <v>475.99</v>
      </c>
      <c r="I6589" s="5">
        <v>0.26</v>
      </c>
      <c r="J6589" s="5">
        <v>2817.8607999999999</v>
      </c>
      <c r="K6589" s="5">
        <v>181.2338241918979</v>
      </c>
      <c r="L6589">
        <f>YEAR(SalesData[Order Date])</f>
        <v>2024</v>
      </c>
      <c r="M6589">
        <f>MONTH(SalesData[Order Date])</f>
        <v>8</v>
      </c>
      <c r="N6589" t="str">
        <f>TEXT(SalesData[[#This Row],[Order Date]], "mmmm")</f>
        <v>August</v>
      </c>
      <c r="O6589" s="7">
        <f>IF(SalesData[Sales]=0,0,SalesData[Profit]/SalesData[Sales])</f>
        <v>6.4316102552651966E-2</v>
      </c>
      <c r="P6589" s="8">
        <f t="shared" si="102"/>
        <v>6.8278745351793102E-5</v>
      </c>
      <c r="Q6589" t="str">
        <f>IF(SalesData[[#This Row],[Discount]]&gt;0, "Yes", "No")</f>
        <v>Yes</v>
      </c>
      <c r="R6589" t="str">
        <f>TEXT(SalesData[[#This Row],[Order Date]],"mmm-yyyy")</f>
        <v>Aug-2024</v>
      </c>
      <c r="S6589">
        <f>YEAR(SalesData[[#This Row],[Order Date]])*100 + MONTH(SalesData[[#This Row],[Order Date]])</f>
        <v>202408</v>
      </c>
    </row>
    <row r="6590" spans="1:19" x14ac:dyDescent="0.3">
      <c r="A6590" t="s">
        <v>18186</v>
      </c>
      <c r="B6590" s="3">
        <v>45515</v>
      </c>
      <c r="C6590" t="s">
        <v>18187</v>
      </c>
      <c r="D6590" t="s">
        <v>13</v>
      </c>
      <c r="E6590" t="s">
        <v>26</v>
      </c>
      <c r="F6590" t="s">
        <v>27</v>
      </c>
      <c r="G6590">
        <v>9</v>
      </c>
      <c r="H6590" s="5">
        <v>15.82</v>
      </c>
      <c r="I6590" s="5">
        <v>0.2</v>
      </c>
      <c r="J6590" s="5">
        <v>113.904</v>
      </c>
      <c r="K6590" s="5">
        <v>26.566909532764669</v>
      </c>
      <c r="L6590">
        <f>YEAR(SalesData[Order Date])</f>
        <v>2024</v>
      </c>
      <c r="M6590">
        <f>MONTH(SalesData[Order Date])</f>
        <v>8</v>
      </c>
      <c r="N6590" t="str">
        <f>TEXT(SalesData[[#This Row],[Order Date]], "mmmm")</f>
        <v>August</v>
      </c>
      <c r="O6590" s="7">
        <f>IF(SalesData[Sales]=0,0,SalesData[Profit]/SalesData[Sales])</f>
        <v>0.23323947826910968</v>
      </c>
      <c r="P6590" s="8">
        <f t="shared" si="102"/>
        <v>1.4046916701783959E-3</v>
      </c>
      <c r="Q6590" t="str">
        <f>IF(SalesData[[#This Row],[Discount]]&gt;0, "Yes", "No")</f>
        <v>Yes</v>
      </c>
      <c r="R6590" t="str">
        <f>TEXT(SalesData[[#This Row],[Order Date]],"mmm-yyyy")</f>
        <v>Aug-2024</v>
      </c>
      <c r="S6590">
        <f>YEAR(SalesData[[#This Row],[Order Date]])*100 + MONTH(SalesData[[#This Row],[Order Date]])</f>
        <v>202408</v>
      </c>
    </row>
    <row r="6591" spans="1:19" x14ac:dyDescent="0.3">
      <c r="A6591" t="s">
        <v>18213</v>
      </c>
      <c r="B6591" s="3">
        <v>45524</v>
      </c>
      <c r="C6591" t="s">
        <v>18214</v>
      </c>
      <c r="D6591" t="s">
        <v>18</v>
      </c>
      <c r="E6591" t="s">
        <v>19</v>
      </c>
      <c r="F6591" t="s">
        <v>27</v>
      </c>
      <c r="G6591">
        <v>8</v>
      </c>
      <c r="H6591" s="5">
        <v>526.02</v>
      </c>
      <c r="I6591" s="5">
        <v>0.1</v>
      </c>
      <c r="J6591" s="5">
        <v>3787.3440000000001</v>
      </c>
      <c r="K6591" s="5">
        <v>506.02226248914189</v>
      </c>
      <c r="L6591">
        <f>YEAR(SalesData[Order Date])</f>
        <v>2024</v>
      </c>
      <c r="M6591">
        <f>MONTH(SalesData[Order Date])</f>
        <v>8</v>
      </c>
      <c r="N6591" t="str">
        <f>TEXT(SalesData[[#This Row],[Order Date]], "mmmm")</f>
        <v>August</v>
      </c>
      <c r="O6591" s="7">
        <f>IF(SalesData[Sales]=0,0,SalesData[Profit]/SalesData[Sales])</f>
        <v>0.13360874071358236</v>
      </c>
      <c r="P6591" s="8">
        <f t="shared" si="102"/>
        <v>2.3763355005513101E-5</v>
      </c>
      <c r="Q6591" t="str">
        <f>IF(SalesData[[#This Row],[Discount]]&gt;0, "Yes", "No")</f>
        <v>Yes</v>
      </c>
      <c r="R6591" t="str">
        <f>TEXT(SalesData[[#This Row],[Order Date]],"mmm-yyyy")</f>
        <v>Aug-2024</v>
      </c>
      <c r="S6591">
        <f>YEAR(SalesData[[#This Row],[Order Date]])*100 + MONTH(SalesData[[#This Row],[Order Date]])</f>
        <v>202408</v>
      </c>
    </row>
    <row r="6592" spans="1:19" x14ac:dyDescent="0.3">
      <c r="A6592" t="s">
        <v>18221</v>
      </c>
      <c r="B6592" s="3">
        <v>45516</v>
      </c>
      <c r="C6592" t="s">
        <v>18222</v>
      </c>
      <c r="D6592" t="s">
        <v>18</v>
      </c>
      <c r="E6592" t="s">
        <v>19</v>
      </c>
      <c r="F6592" t="s">
        <v>31</v>
      </c>
      <c r="G6592">
        <v>8</v>
      </c>
      <c r="H6592" s="5">
        <v>845.53</v>
      </c>
      <c r="I6592" s="5">
        <v>0.21</v>
      </c>
      <c r="J6592" s="5">
        <v>5343.7496000000001</v>
      </c>
      <c r="K6592" s="5">
        <v>867.28445013063617</v>
      </c>
      <c r="L6592">
        <f>YEAR(SalesData[Order Date])</f>
        <v>2024</v>
      </c>
      <c r="M6592">
        <f>MONTH(SalesData[Order Date])</f>
        <v>8</v>
      </c>
      <c r="N6592" t="str">
        <f>TEXT(SalesData[[#This Row],[Order Date]], "mmmm")</f>
        <v>August</v>
      </c>
      <c r="O6592" s="7">
        <f>IF(SalesData[Sales]=0,0,SalesData[Profit]/SalesData[Sales])</f>
        <v>0.16229885661757731</v>
      </c>
      <c r="P6592" s="8">
        <f t="shared" si="102"/>
        <v>3.1045616358970114E-5</v>
      </c>
      <c r="Q6592" t="str">
        <f>IF(SalesData[[#This Row],[Discount]]&gt;0, "Yes", "No")</f>
        <v>Yes</v>
      </c>
      <c r="R6592" t="str">
        <f>TEXT(SalesData[[#This Row],[Order Date]],"mmm-yyyy")</f>
        <v>Aug-2024</v>
      </c>
      <c r="S6592">
        <f>YEAR(SalesData[[#This Row],[Order Date]])*100 + MONTH(SalesData[[#This Row],[Order Date]])</f>
        <v>202408</v>
      </c>
    </row>
    <row r="6593" spans="1:19" x14ac:dyDescent="0.3">
      <c r="A6593" t="s">
        <v>18248</v>
      </c>
      <c r="B6593" s="3">
        <v>45535</v>
      </c>
      <c r="C6593" t="s">
        <v>18249</v>
      </c>
      <c r="D6593" t="s">
        <v>13</v>
      </c>
      <c r="E6593" t="s">
        <v>26</v>
      </c>
      <c r="F6593" t="s">
        <v>62</v>
      </c>
      <c r="G6593">
        <v>1</v>
      </c>
      <c r="H6593" s="5">
        <v>319.16000000000003</v>
      </c>
      <c r="I6593" s="5">
        <v>0.16</v>
      </c>
      <c r="J6593" s="5">
        <v>268.09440000000001</v>
      </c>
      <c r="K6593" s="5">
        <v>34.730832508433942</v>
      </c>
      <c r="L6593">
        <f>YEAR(SalesData[Order Date])</f>
        <v>2024</v>
      </c>
      <c r="M6593">
        <f>MONTH(SalesData[Order Date])</f>
        <v>8</v>
      </c>
      <c r="N6593" t="str">
        <f>TEXT(SalesData[[#This Row],[Order Date]], "mmmm")</f>
        <v>August</v>
      </c>
      <c r="O6593" s="7">
        <f>IF(SalesData[Sales]=0,0,SalesData[Profit]/SalesData[Sales])</f>
        <v>0.12954702712340854</v>
      </c>
      <c r="P6593" s="8">
        <f t="shared" si="102"/>
        <v>5.0131595438024812E-4</v>
      </c>
      <c r="Q6593" t="str">
        <f>IF(SalesData[[#This Row],[Discount]]&gt;0, "Yes", "No")</f>
        <v>Yes</v>
      </c>
      <c r="R6593" t="str">
        <f>TEXT(SalesData[[#This Row],[Order Date]],"mmm-yyyy")</f>
        <v>Aug-2024</v>
      </c>
      <c r="S6593">
        <f>YEAR(SalesData[[#This Row],[Order Date]])*100 + MONTH(SalesData[[#This Row],[Order Date]])</f>
        <v>202408</v>
      </c>
    </row>
    <row r="6594" spans="1:19" x14ac:dyDescent="0.3">
      <c r="A6594" t="s">
        <v>18278</v>
      </c>
      <c r="B6594" s="3">
        <v>45534</v>
      </c>
      <c r="C6594" t="s">
        <v>18279</v>
      </c>
      <c r="D6594" t="s">
        <v>18</v>
      </c>
      <c r="E6594" t="s">
        <v>26</v>
      </c>
      <c r="F6594" t="s">
        <v>53</v>
      </c>
      <c r="G6594">
        <v>2</v>
      </c>
      <c r="H6594" s="5">
        <v>735.02</v>
      </c>
      <c r="I6594" s="5">
        <v>0.06</v>
      </c>
      <c r="J6594" s="5">
        <v>1381.8376000000001</v>
      </c>
      <c r="K6594" s="5">
        <v>189.15718222127509</v>
      </c>
      <c r="L6594">
        <f>YEAR(SalesData[Order Date])</f>
        <v>2024</v>
      </c>
      <c r="M6594">
        <f>MONTH(SalesData[Order Date])</f>
        <v>8</v>
      </c>
      <c r="N6594" t="str">
        <f>TEXT(SalesData[[#This Row],[Order Date]], "mmmm")</f>
        <v>August</v>
      </c>
      <c r="O6594" s="7">
        <f>IF(SalesData[Sales]=0,0,SalesData[Profit]/SalesData[Sales])</f>
        <v>0.13688814244255265</v>
      </c>
      <c r="P6594" s="8">
        <f t="shared" ref="P6594:P6657" si="103">IF(H:H*G:G=0, 0, (I:I/(H:H*G:G)))</f>
        <v>4.0815215912492178E-5</v>
      </c>
      <c r="Q6594" t="str">
        <f>IF(SalesData[[#This Row],[Discount]]&gt;0, "Yes", "No")</f>
        <v>Yes</v>
      </c>
      <c r="R6594" t="str">
        <f>TEXT(SalesData[[#This Row],[Order Date]],"mmm-yyyy")</f>
        <v>Aug-2024</v>
      </c>
      <c r="S6594">
        <f>YEAR(SalesData[[#This Row],[Order Date]])*100 + MONTH(SalesData[[#This Row],[Order Date]])</f>
        <v>202408</v>
      </c>
    </row>
    <row r="6595" spans="1:19" x14ac:dyDescent="0.3">
      <c r="A6595" t="s">
        <v>18284</v>
      </c>
      <c r="B6595" s="3">
        <v>45524</v>
      </c>
      <c r="C6595" t="s">
        <v>18285</v>
      </c>
      <c r="D6595" t="s">
        <v>13</v>
      </c>
      <c r="E6595" t="s">
        <v>14</v>
      </c>
      <c r="F6595" t="s">
        <v>53</v>
      </c>
      <c r="G6595">
        <v>8</v>
      </c>
      <c r="H6595" s="5">
        <v>204.79</v>
      </c>
      <c r="I6595" s="5">
        <v>0.18</v>
      </c>
      <c r="J6595" s="5">
        <v>1343.4223999999999</v>
      </c>
      <c r="K6595" s="5">
        <v>392.64995046167479</v>
      </c>
      <c r="L6595">
        <f>YEAR(SalesData[Order Date])</f>
        <v>2024</v>
      </c>
      <c r="M6595">
        <f>MONTH(SalesData[Order Date])</f>
        <v>8</v>
      </c>
      <c r="N6595" t="str">
        <f>TEXT(SalesData[[#This Row],[Order Date]], "mmmm")</f>
        <v>August</v>
      </c>
      <c r="O6595" s="7">
        <f>IF(SalesData[Sales]=0,0,SalesData[Profit]/SalesData[Sales])</f>
        <v>0.29227586979469361</v>
      </c>
      <c r="P6595" s="8">
        <f t="shared" si="103"/>
        <v>1.0986864592997705E-4</v>
      </c>
      <c r="Q6595" t="str">
        <f>IF(SalesData[[#This Row],[Discount]]&gt;0, "Yes", "No")</f>
        <v>Yes</v>
      </c>
      <c r="R6595" t="str">
        <f>TEXT(SalesData[[#This Row],[Order Date]],"mmm-yyyy")</f>
        <v>Aug-2024</v>
      </c>
      <c r="S6595">
        <f>YEAR(SalesData[[#This Row],[Order Date]])*100 + MONTH(SalesData[[#This Row],[Order Date]])</f>
        <v>202408</v>
      </c>
    </row>
    <row r="6596" spans="1:19" x14ac:dyDescent="0.3">
      <c r="A6596" t="s">
        <v>18309</v>
      </c>
      <c r="B6596" s="3">
        <v>45530</v>
      </c>
      <c r="C6596" t="s">
        <v>7963</v>
      </c>
      <c r="D6596" t="s">
        <v>18</v>
      </c>
      <c r="E6596" t="s">
        <v>14</v>
      </c>
      <c r="F6596" t="s">
        <v>44</v>
      </c>
      <c r="G6596">
        <v>2</v>
      </c>
      <c r="H6596" s="5">
        <v>311.42</v>
      </c>
      <c r="I6596" s="5">
        <v>7.0000000000000007E-2</v>
      </c>
      <c r="J6596" s="5">
        <v>579.24119999999994</v>
      </c>
      <c r="K6596" s="5">
        <v>114.32643240031391</v>
      </c>
      <c r="L6596">
        <f>YEAR(SalesData[Order Date])</f>
        <v>2024</v>
      </c>
      <c r="M6596">
        <f>MONTH(SalesData[Order Date])</f>
        <v>8</v>
      </c>
      <c r="N6596" t="str">
        <f>TEXT(SalesData[[#This Row],[Order Date]], "mmmm")</f>
        <v>August</v>
      </c>
      <c r="O6596" s="7">
        <f>IF(SalesData[Sales]=0,0,SalesData[Profit]/SalesData[Sales])</f>
        <v>0.19737275663456591</v>
      </c>
      <c r="P6596" s="8">
        <f t="shared" si="103"/>
        <v>1.1238841436002826E-4</v>
      </c>
      <c r="Q6596" t="str">
        <f>IF(SalesData[[#This Row],[Discount]]&gt;0, "Yes", "No")</f>
        <v>Yes</v>
      </c>
      <c r="R6596" t="str">
        <f>TEXT(SalesData[[#This Row],[Order Date]],"mmm-yyyy")</f>
        <v>Aug-2024</v>
      </c>
      <c r="S6596">
        <f>YEAR(SalesData[[#This Row],[Order Date]])*100 + MONTH(SalesData[[#This Row],[Order Date]])</f>
        <v>202408</v>
      </c>
    </row>
    <row r="6597" spans="1:19" x14ac:dyDescent="0.3">
      <c r="A6597" t="s">
        <v>18314</v>
      </c>
      <c r="B6597" s="3">
        <v>45522</v>
      </c>
      <c r="C6597" t="s">
        <v>18315</v>
      </c>
      <c r="D6597" t="s">
        <v>30</v>
      </c>
      <c r="E6597" t="s">
        <v>19</v>
      </c>
      <c r="F6597" t="s">
        <v>20</v>
      </c>
      <c r="G6597">
        <v>4</v>
      </c>
      <c r="H6597" s="5">
        <v>268.57</v>
      </c>
      <c r="I6597" s="5">
        <v>0.04</v>
      </c>
      <c r="J6597" s="5">
        <v>1031.3088</v>
      </c>
      <c r="K6597" s="5">
        <v>147.64307432380451</v>
      </c>
      <c r="L6597">
        <f>YEAR(SalesData[Order Date])</f>
        <v>2024</v>
      </c>
      <c r="M6597">
        <f>MONTH(SalesData[Order Date])</f>
        <v>8</v>
      </c>
      <c r="N6597" t="str">
        <f>TEXT(SalesData[[#This Row],[Order Date]], "mmmm")</f>
        <v>August</v>
      </c>
      <c r="O6597" s="7">
        <f>IF(SalesData[Sales]=0,0,SalesData[Profit]/SalesData[Sales])</f>
        <v>0.14316087899550989</v>
      </c>
      <c r="P6597" s="8">
        <f t="shared" si="103"/>
        <v>3.7234240607662811E-5</v>
      </c>
      <c r="Q6597" t="str">
        <f>IF(SalesData[[#This Row],[Discount]]&gt;0, "Yes", "No")</f>
        <v>Yes</v>
      </c>
      <c r="R6597" t="str">
        <f>TEXT(SalesData[[#This Row],[Order Date]],"mmm-yyyy")</f>
        <v>Aug-2024</v>
      </c>
      <c r="S6597">
        <f>YEAR(SalesData[[#This Row],[Order Date]])*100 + MONTH(SalesData[[#This Row],[Order Date]])</f>
        <v>202408</v>
      </c>
    </row>
    <row r="6598" spans="1:19" x14ac:dyDescent="0.3">
      <c r="A6598" t="s">
        <v>18321</v>
      </c>
      <c r="B6598" s="3">
        <v>45516</v>
      </c>
      <c r="C6598" t="s">
        <v>18322</v>
      </c>
      <c r="D6598" t="s">
        <v>18</v>
      </c>
      <c r="E6598" t="s">
        <v>14</v>
      </c>
      <c r="F6598" t="s">
        <v>31</v>
      </c>
      <c r="G6598">
        <v>8</v>
      </c>
      <c r="H6598" s="5">
        <v>312.18</v>
      </c>
      <c r="I6598" s="5">
        <v>0.28999999999999998</v>
      </c>
      <c r="J6598" s="5">
        <v>1773.1823999999999</v>
      </c>
      <c r="K6598" s="5">
        <v>205.62250966371639</v>
      </c>
      <c r="L6598">
        <f>YEAR(SalesData[Order Date])</f>
        <v>2024</v>
      </c>
      <c r="M6598">
        <f>MONTH(SalesData[Order Date])</f>
        <v>8</v>
      </c>
      <c r="N6598" t="str">
        <f>TEXT(SalesData[[#This Row],[Order Date]], "mmmm")</f>
        <v>August</v>
      </c>
      <c r="O6598" s="7">
        <f>IF(SalesData[Sales]=0,0,SalesData[Profit]/SalesData[Sales])</f>
        <v>0.11596241292701552</v>
      </c>
      <c r="P6598" s="8">
        <f t="shared" si="103"/>
        <v>1.1611890575949772E-4</v>
      </c>
      <c r="Q6598" t="str">
        <f>IF(SalesData[[#This Row],[Discount]]&gt;0, "Yes", "No")</f>
        <v>Yes</v>
      </c>
      <c r="R6598" t="str">
        <f>TEXT(SalesData[[#This Row],[Order Date]],"mmm-yyyy")</f>
        <v>Aug-2024</v>
      </c>
      <c r="S6598">
        <f>YEAR(SalesData[[#This Row],[Order Date]])*100 + MONTH(SalesData[[#This Row],[Order Date]])</f>
        <v>202408</v>
      </c>
    </row>
    <row r="6599" spans="1:19" x14ac:dyDescent="0.3">
      <c r="A6599" t="s">
        <v>18364</v>
      </c>
      <c r="B6599" s="3">
        <v>45516</v>
      </c>
      <c r="C6599" t="s">
        <v>18365</v>
      </c>
      <c r="D6599" t="s">
        <v>13</v>
      </c>
      <c r="E6599" t="s">
        <v>19</v>
      </c>
      <c r="F6599" t="s">
        <v>62</v>
      </c>
      <c r="G6599">
        <v>7</v>
      </c>
      <c r="H6599" s="5">
        <v>496.78</v>
      </c>
      <c r="I6599" s="5">
        <v>0.27</v>
      </c>
      <c r="J6599" s="5">
        <v>2538.5457999999999</v>
      </c>
      <c r="K6599" s="5">
        <v>501.68590471369362</v>
      </c>
      <c r="L6599">
        <f>YEAR(SalesData[Order Date])</f>
        <v>2024</v>
      </c>
      <c r="M6599">
        <f>MONTH(SalesData[Order Date])</f>
        <v>8</v>
      </c>
      <c r="N6599" t="str">
        <f>TEXT(SalesData[[#This Row],[Order Date]], "mmmm")</f>
        <v>August</v>
      </c>
      <c r="O6599" s="7">
        <f>IF(SalesData[Sales]=0,0,SalesData[Profit]/SalesData[Sales])</f>
        <v>0.1976272812228535</v>
      </c>
      <c r="P6599" s="8">
        <f t="shared" si="103"/>
        <v>7.7642877272491995E-5</v>
      </c>
      <c r="Q6599" t="str">
        <f>IF(SalesData[[#This Row],[Discount]]&gt;0, "Yes", "No")</f>
        <v>Yes</v>
      </c>
      <c r="R6599" t="str">
        <f>TEXT(SalesData[[#This Row],[Order Date]],"mmm-yyyy")</f>
        <v>Aug-2024</v>
      </c>
      <c r="S6599">
        <f>YEAR(SalesData[[#This Row],[Order Date]])*100 + MONTH(SalesData[[#This Row],[Order Date]])</f>
        <v>202408</v>
      </c>
    </row>
    <row r="6600" spans="1:19" x14ac:dyDescent="0.3">
      <c r="A6600" t="s">
        <v>18422</v>
      </c>
      <c r="B6600" s="3">
        <v>45506</v>
      </c>
      <c r="C6600" t="s">
        <v>18423</v>
      </c>
      <c r="D6600" t="s">
        <v>18</v>
      </c>
      <c r="E6600" t="s">
        <v>14</v>
      </c>
      <c r="F6600" t="s">
        <v>27</v>
      </c>
      <c r="G6600">
        <v>8</v>
      </c>
      <c r="H6600" s="5">
        <v>909.47</v>
      </c>
      <c r="I6600" s="5">
        <v>0.21</v>
      </c>
      <c r="J6600" s="5">
        <v>5747.8504000000003</v>
      </c>
      <c r="K6600" s="5">
        <v>744.80176639644219</v>
      </c>
      <c r="L6600">
        <f>YEAR(SalesData[Order Date])</f>
        <v>2024</v>
      </c>
      <c r="M6600">
        <f>MONTH(SalesData[Order Date])</f>
        <v>8</v>
      </c>
      <c r="N6600" t="str">
        <f>TEXT(SalesData[[#This Row],[Order Date]], "mmmm")</f>
        <v>August</v>
      </c>
      <c r="O6600" s="7">
        <f>IF(SalesData[Sales]=0,0,SalesData[Profit]/SalesData[Sales])</f>
        <v>0.12957918431496446</v>
      </c>
      <c r="P6600" s="8">
        <f t="shared" si="103"/>
        <v>2.8862964143951972E-5</v>
      </c>
      <c r="Q6600" t="str">
        <f>IF(SalesData[[#This Row],[Discount]]&gt;0, "Yes", "No")</f>
        <v>Yes</v>
      </c>
      <c r="R6600" t="str">
        <f>TEXT(SalesData[[#This Row],[Order Date]],"mmm-yyyy")</f>
        <v>Aug-2024</v>
      </c>
      <c r="S6600">
        <f>YEAR(SalesData[[#This Row],[Order Date]])*100 + MONTH(SalesData[[#This Row],[Order Date]])</f>
        <v>202408</v>
      </c>
    </row>
    <row r="6601" spans="1:19" x14ac:dyDescent="0.3">
      <c r="A6601" t="s">
        <v>18442</v>
      </c>
      <c r="B6601" s="3">
        <v>45535</v>
      </c>
      <c r="C6601" t="s">
        <v>18443</v>
      </c>
      <c r="D6601" t="s">
        <v>18</v>
      </c>
      <c r="E6601" t="s">
        <v>14</v>
      </c>
      <c r="F6601" t="s">
        <v>53</v>
      </c>
      <c r="G6601">
        <v>5</v>
      </c>
      <c r="H6601" s="5">
        <v>964.88</v>
      </c>
      <c r="I6601" s="5">
        <v>7.0000000000000007E-2</v>
      </c>
      <c r="J6601" s="5">
        <v>4486.6919999999991</v>
      </c>
      <c r="K6601" s="5">
        <v>757.81301821334455</v>
      </c>
      <c r="L6601">
        <f>YEAR(SalesData[Order Date])</f>
        <v>2024</v>
      </c>
      <c r="M6601">
        <f>MONTH(SalesData[Order Date])</f>
        <v>8</v>
      </c>
      <c r="N6601" t="str">
        <f>TEXT(SalesData[[#This Row],[Order Date]], "mmmm")</f>
        <v>August</v>
      </c>
      <c r="O6601" s="7">
        <f>IF(SalesData[Sales]=0,0,SalesData[Profit]/SalesData[Sales])</f>
        <v>0.1689023936150163</v>
      </c>
      <c r="P6601" s="8">
        <f t="shared" si="103"/>
        <v>1.4509576320371447E-5</v>
      </c>
      <c r="Q6601" t="str">
        <f>IF(SalesData[[#This Row],[Discount]]&gt;0, "Yes", "No")</f>
        <v>Yes</v>
      </c>
      <c r="R6601" t="str">
        <f>TEXT(SalesData[[#This Row],[Order Date]],"mmm-yyyy")</f>
        <v>Aug-2024</v>
      </c>
      <c r="S6601">
        <f>YEAR(SalesData[[#This Row],[Order Date]])*100 + MONTH(SalesData[[#This Row],[Order Date]])</f>
        <v>202408</v>
      </c>
    </row>
    <row r="6602" spans="1:19" x14ac:dyDescent="0.3">
      <c r="A6602" t="s">
        <v>18478</v>
      </c>
      <c r="B6602" s="3">
        <v>45532</v>
      </c>
      <c r="C6602" t="s">
        <v>4341</v>
      </c>
      <c r="D6602" t="s">
        <v>13</v>
      </c>
      <c r="E6602" t="s">
        <v>14</v>
      </c>
      <c r="F6602" t="s">
        <v>34</v>
      </c>
      <c r="G6602">
        <v>1</v>
      </c>
      <c r="H6602" s="5">
        <v>304.77999999999997</v>
      </c>
      <c r="I6602" s="5">
        <v>0.05</v>
      </c>
      <c r="J6602" s="5">
        <v>289.54099999999988</v>
      </c>
      <c r="K6602" s="5">
        <v>64.207033068556569</v>
      </c>
      <c r="L6602">
        <f>YEAR(SalesData[Order Date])</f>
        <v>2024</v>
      </c>
      <c r="M6602">
        <f>MONTH(SalesData[Order Date])</f>
        <v>8</v>
      </c>
      <c r="N6602" t="str">
        <f>TEXT(SalesData[[#This Row],[Order Date]], "mmmm")</f>
        <v>August</v>
      </c>
      <c r="O6602" s="7">
        <f>IF(SalesData[Sales]=0,0,SalesData[Profit]/SalesData[Sales])</f>
        <v>0.22175454622508245</v>
      </c>
      <c r="P6602" s="8">
        <f t="shared" si="103"/>
        <v>1.6405275936741257E-4</v>
      </c>
      <c r="Q6602" t="str">
        <f>IF(SalesData[[#This Row],[Discount]]&gt;0, "Yes", "No")</f>
        <v>Yes</v>
      </c>
      <c r="R6602" t="str">
        <f>TEXT(SalesData[[#This Row],[Order Date]],"mmm-yyyy")</f>
        <v>Aug-2024</v>
      </c>
      <c r="S6602">
        <f>YEAR(SalesData[[#This Row],[Order Date]])*100 + MONTH(SalesData[[#This Row],[Order Date]])</f>
        <v>202408</v>
      </c>
    </row>
    <row r="6603" spans="1:19" x14ac:dyDescent="0.3">
      <c r="A6603" t="s">
        <v>18479</v>
      </c>
      <c r="B6603" s="3">
        <v>45522</v>
      </c>
      <c r="C6603" t="s">
        <v>18480</v>
      </c>
      <c r="D6603" t="s">
        <v>18</v>
      </c>
      <c r="E6603" t="s">
        <v>14</v>
      </c>
      <c r="F6603" t="s">
        <v>44</v>
      </c>
      <c r="G6603">
        <v>8</v>
      </c>
      <c r="H6603" s="5">
        <v>857.1</v>
      </c>
      <c r="I6603" s="5">
        <v>0.28000000000000003</v>
      </c>
      <c r="J6603" s="5">
        <v>4936.8959999999997</v>
      </c>
      <c r="K6603" s="5">
        <v>811.65430078236534</v>
      </c>
      <c r="L6603">
        <f>YEAR(SalesData[Order Date])</f>
        <v>2024</v>
      </c>
      <c r="M6603">
        <f>MONTH(SalesData[Order Date])</f>
        <v>8</v>
      </c>
      <c r="N6603" t="str">
        <f>TEXT(SalesData[[#This Row],[Order Date]], "mmmm")</f>
        <v>August</v>
      </c>
      <c r="O6603" s="7">
        <f>IF(SalesData[Sales]=0,0,SalesData[Profit]/SalesData[Sales])</f>
        <v>0.16440579278606748</v>
      </c>
      <c r="P6603" s="8">
        <f t="shared" si="103"/>
        <v>4.083537510208844E-5</v>
      </c>
      <c r="Q6603" t="str">
        <f>IF(SalesData[[#This Row],[Discount]]&gt;0, "Yes", "No")</f>
        <v>Yes</v>
      </c>
      <c r="R6603" t="str">
        <f>TEXT(SalesData[[#This Row],[Order Date]],"mmm-yyyy")</f>
        <v>Aug-2024</v>
      </c>
      <c r="S6603">
        <f>YEAR(SalesData[[#This Row],[Order Date]])*100 + MONTH(SalesData[[#This Row],[Order Date]])</f>
        <v>202408</v>
      </c>
    </row>
    <row r="6604" spans="1:19" x14ac:dyDescent="0.3">
      <c r="A6604" t="s">
        <v>18499</v>
      </c>
      <c r="B6604" s="3">
        <v>45512</v>
      </c>
      <c r="C6604" t="s">
        <v>18500</v>
      </c>
      <c r="D6604" t="s">
        <v>23</v>
      </c>
      <c r="E6604" t="s">
        <v>26</v>
      </c>
      <c r="F6604" t="s">
        <v>91</v>
      </c>
      <c r="G6604">
        <v>9</v>
      </c>
      <c r="H6604" s="5">
        <v>50.8</v>
      </c>
      <c r="I6604" s="5">
        <v>0.19</v>
      </c>
      <c r="J6604" s="5">
        <v>370.33199999999999</v>
      </c>
      <c r="K6604" s="5">
        <v>45.806155400752488</v>
      </c>
      <c r="L6604">
        <f>YEAR(SalesData[Order Date])</f>
        <v>2024</v>
      </c>
      <c r="M6604">
        <f>MONTH(SalesData[Order Date])</f>
        <v>8</v>
      </c>
      <c r="N6604" t="str">
        <f>TEXT(SalesData[[#This Row],[Order Date]], "mmmm")</f>
        <v>August</v>
      </c>
      <c r="O6604" s="7">
        <f>IF(SalesData[Sales]=0,0,SalesData[Profit]/SalesData[Sales])</f>
        <v>0.12368943380737417</v>
      </c>
      <c r="P6604" s="8">
        <f t="shared" si="103"/>
        <v>4.1557305336832899E-4</v>
      </c>
      <c r="Q6604" t="str">
        <f>IF(SalesData[[#This Row],[Discount]]&gt;0, "Yes", "No")</f>
        <v>Yes</v>
      </c>
      <c r="R6604" t="str">
        <f>TEXT(SalesData[[#This Row],[Order Date]],"mmm-yyyy")</f>
        <v>Aug-2024</v>
      </c>
      <c r="S6604">
        <f>YEAR(SalesData[[#This Row],[Order Date]])*100 + MONTH(SalesData[[#This Row],[Order Date]])</f>
        <v>202408</v>
      </c>
    </row>
    <row r="6605" spans="1:19" x14ac:dyDescent="0.3">
      <c r="A6605" t="s">
        <v>18645</v>
      </c>
      <c r="B6605" s="3">
        <v>45526</v>
      </c>
      <c r="C6605" t="s">
        <v>18646</v>
      </c>
      <c r="D6605" t="s">
        <v>23</v>
      </c>
      <c r="E6605" t="s">
        <v>14</v>
      </c>
      <c r="F6605" t="s">
        <v>15</v>
      </c>
      <c r="G6605">
        <v>8</v>
      </c>
      <c r="H6605" s="5">
        <v>816.09</v>
      </c>
      <c r="I6605" s="5">
        <v>0.28999999999999998</v>
      </c>
      <c r="J6605" s="5">
        <v>4635.3912</v>
      </c>
      <c r="K6605" s="5">
        <v>908.24764645395874</v>
      </c>
      <c r="L6605">
        <f>YEAR(SalesData[Order Date])</f>
        <v>2024</v>
      </c>
      <c r="M6605">
        <f>MONTH(SalesData[Order Date])</f>
        <v>8</v>
      </c>
      <c r="N6605" t="str">
        <f>TEXT(SalesData[[#This Row],[Order Date]], "mmmm")</f>
        <v>August</v>
      </c>
      <c r="O6605" s="7">
        <f>IF(SalesData[Sales]=0,0,SalesData[Profit]/SalesData[Sales])</f>
        <v>0.19593764738863007</v>
      </c>
      <c r="P6605" s="8">
        <f t="shared" si="103"/>
        <v>4.441912044014753E-5</v>
      </c>
      <c r="Q6605" t="str">
        <f>IF(SalesData[[#This Row],[Discount]]&gt;0, "Yes", "No")</f>
        <v>Yes</v>
      </c>
      <c r="R6605" t="str">
        <f>TEXT(SalesData[[#This Row],[Order Date]],"mmm-yyyy")</f>
        <v>Aug-2024</v>
      </c>
      <c r="S6605">
        <f>YEAR(SalesData[[#This Row],[Order Date]])*100 + MONTH(SalesData[[#This Row],[Order Date]])</f>
        <v>202408</v>
      </c>
    </row>
    <row r="6606" spans="1:19" x14ac:dyDescent="0.3">
      <c r="A6606" t="s">
        <v>18715</v>
      </c>
      <c r="B6606" s="3">
        <v>45519</v>
      </c>
      <c r="C6606" t="s">
        <v>10831</v>
      </c>
      <c r="D6606" t="s">
        <v>23</v>
      </c>
      <c r="E6606" t="s">
        <v>19</v>
      </c>
      <c r="F6606" t="s">
        <v>91</v>
      </c>
      <c r="G6606">
        <v>4</v>
      </c>
      <c r="H6606" s="5">
        <v>71.599999999999994</v>
      </c>
      <c r="I6606" s="5">
        <v>0.05</v>
      </c>
      <c r="J6606" s="5">
        <v>272.08</v>
      </c>
      <c r="K6606" s="5">
        <v>18.911893043694651</v>
      </c>
      <c r="L6606">
        <f>YEAR(SalesData[Order Date])</f>
        <v>2024</v>
      </c>
      <c r="M6606">
        <f>MONTH(SalesData[Order Date])</f>
        <v>8</v>
      </c>
      <c r="N6606" t="str">
        <f>TEXT(SalesData[[#This Row],[Order Date]], "mmmm")</f>
        <v>August</v>
      </c>
      <c r="O6606" s="7">
        <f>IF(SalesData[Sales]=0,0,SalesData[Profit]/SalesData[Sales])</f>
        <v>6.9508574844511367E-2</v>
      </c>
      <c r="P6606" s="8">
        <f t="shared" si="103"/>
        <v>1.7458100558659221E-4</v>
      </c>
      <c r="Q6606" t="str">
        <f>IF(SalesData[[#This Row],[Discount]]&gt;0, "Yes", "No")</f>
        <v>Yes</v>
      </c>
      <c r="R6606" t="str">
        <f>TEXT(SalesData[[#This Row],[Order Date]],"mmm-yyyy")</f>
        <v>Aug-2024</v>
      </c>
      <c r="S6606">
        <f>YEAR(SalesData[[#This Row],[Order Date]])*100 + MONTH(SalesData[[#This Row],[Order Date]])</f>
        <v>202408</v>
      </c>
    </row>
    <row r="6607" spans="1:19" x14ac:dyDescent="0.3">
      <c r="A6607" t="s">
        <v>18772</v>
      </c>
      <c r="B6607" s="3">
        <v>45508</v>
      </c>
      <c r="C6607" t="s">
        <v>18773</v>
      </c>
      <c r="D6607" t="s">
        <v>23</v>
      </c>
      <c r="E6607" t="s">
        <v>26</v>
      </c>
      <c r="F6607" t="s">
        <v>91</v>
      </c>
      <c r="G6607">
        <v>4</v>
      </c>
      <c r="H6607" s="5">
        <v>766.13</v>
      </c>
      <c r="I6607" s="5">
        <v>0.03</v>
      </c>
      <c r="J6607" s="5">
        <v>2972.5844000000002</v>
      </c>
      <c r="K6607" s="5">
        <v>255.12694313904649</v>
      </c>
      <c r="L6607">
        <f>YEAR(SalesData[Order Date])</f>
        <v>2024</v>
      </c>
      <c r="M6607">
        <f>MONTH(SalesData[Order Date])</f>
        <v>8</v>
      </c>
      <c r="N6607" t="str">
        <f>TEXT(SalesData[[#This Row],[Order Date]], "mmmm")</f>
        <v>August</v>
      </c>
      <c r="O6607" s="7">
        <f>IF(SalesData[Sales]=0,0,SalesData[Profit]/SalesData[Sales])</f>
        <v>8.5826644027011137E-2</v>
      </c>
      <c r="P6607" s="8">
        <f t="shared" si="103"/>
        <v>9.7894613185751766E-6</v>
      </c>
      <c r="Q6607" t="str">
        <f>IF(SalesData[[#This Row],[Discount]]&gt;0, "Yes", "No")</f>
        <v>Yes</v>
      </c>
      <c r="R6607" t="str">
        <f>TEXT(SalesData[[#This Row],[Order Date]],"mmm-yyyy")</f>
        <v>Aug-2024</v>
      </c>
      <c r="S6607">
        <f>YEAR(SalesData[[#This Row],[Order Date]])*100 + MONTH(SalesData[[#This Row],[Order Date]])</f>
        <v>202408</v>
      </c>
    </row>
    <row r="6608" spans="1:19" x14ac:dyDescent="0.3">
      <c r="A6608" t="s">
        <v>18802</v>
      </c>
      <c r="B6608" s="3">
        <v>45510</v>
      </c>
      <c r="C6608" t="s">
        <v>18803</v>
      </c>
      <c r="D6608" t="s">
        <v>30</v>
      </c>
      <c r="E6608" t="s">
        <v>19</v>
      </c>
      <c r="F6608" t="s">
        <v>20</v>
      </c>
      <c r="G6608">
        <v>9</v>
      </c>
      <c r="H6608" s="5">
        <v>775.43</v>
      </c>
      <c r="I6608" s="5">
        <v>0.11</v>
      </c>
      <c r="J6608" s="5">
        <v>6211.1943000000001</v>
      </c>
      <c r="K6608" s="5">
        <v>759.16876994476183</v>
      </c>
      <c r="L6608">
        <f>YEAR(SalesData[Order Date])</f>
        <v>2024</v>
      </c>
      <c r="M6608">
        <f>MONTH(SalesData[Order Date])</f>
        <v>8</v>
      </c>
      <c r="N6608" t="str">
        <f>TEXT(SalesData[[#This Row],[Order Date]], "mmmm")</f>
        <v>August</v>
      </c>
      <c r="O6608" s="7">
        <f>IF(SalesData[Sales]=0,0,SalesData[Profit]/SalesData[Sales])</f>
        <v>0.12222589300495104</v>
      </c>
      <c r="P6608" s="8">
        <f t="shared" si="103"/>
        <v>1.5761864026697734E-5</v>
      </c>
      <c r="Q6608" t="str">
        <f>IF(SalesData[[#This Row],[Discount]]&gt;0, "Yes", "No")</f>
        <v>Yes</v>
      </c>
      <c r="R6608" t="str">
        <f>TEXT(SalesData[[#This Row],[Order Date]],"mmm-yyyy")</f>
        <v>Aug-2024</v>
      </c>
      <c r="S6608">
        <f>YEAR(SalesData[[#This Row],[Order Date]])*100 + MONTH(SalesData[[#This Row],[Order Date]])</f>
        <v>202408</v>
      </c>
    </row>
    <row r="6609" spans="1:19" x14ac:dyDescent="0.3">
      <c r="A6609" t="s">
        <v>18877</v>
      </c>
      <c r="B6609" s="3">
        <v>45517</v>
      </c>
      <c r="C6609" t="s">
        <v>18878</v>
      </c>
      <c r="D6609" t="s">
        <v>13</v>
      </c>
      <c r="E6609" t="s">
        <v>19</v>
      </c>
      <c r="F6609" t="s">
        <v>15</v>
      </c>
      <c r="G6609">
        <v>6</v>
      </c>
      <c r="H6609" s="5">
        <v>182.14</v>
      </c>
      <c r="I6609" s="5">
        <v>0.24</v>
      </c>
      <c r="J6609" s="5">
        <v>830.55839999999989</v>
      </c>
      <c r="K6609" s="5">
        <v>179.1627060501155</v>
      </c>
      <c r="L6609">
        <f>YEAR(SalesData[Order Date])</f>
        <v>2024</v>
      </c>
      <c r="M6609">
        <f>MONTH(SalesData[Order Date])</f>
        <v>8</v>
      </c>
      <c r="N6609" t="str">
        <f>TEXT(SalesData[[#This Row],[Order Date]], "mmmm")</f>
        <v>August</v>
      </c>
      <c r="O6609" s="7">
        <f>IF(SalesData[Sales]=0,0,SalesData[Profit]/SalesData[Sales])</f>
        <v>0.21571355614501705</v>
      </c>
      <c r="P6609" s="8">
        <f t="shared" si="103"/>
        <v>2.1961128802020424E-4</v>
      </c>
      <c r="Q6609" t="str">
        <f>IF(SalesData[[#This Row],[Discount]]&gt;0, "Yes", "No")</f>
        <v>Yes</v>
      </c>
      <c r="R6609" t="str">
        <f>TEXT(SalesData[[#This Row],[Order Date]],"mmm-yyyy")</f>
        <v>Aug-2024</v>
      </c>
      <c r="S6609">
        <f>YEAR(SalesData[[#This Row],[Order Date]])*100 + MONTH(SalesData[[#This Row],[Order Date]])</f>
        <v>202408</v>
      </c>
    </row>
    <row r="6610" spans="1:19" x14ac:dyDescent="0.3">
      <c r="A6610" t="s">
        <v>18967</v>
      </c>
      <c r="B6610" s="3">
        <v>45521</v>
      </c>
      <c r="C6610" t="s">
        <v>18968</v>
      </c>
      <c r="D6610" t="s">
        <v>23</v>
      </c>
      <c r="E6610" t="s">
        <v>26</v>
      </c>
      <c r="F6610" t="s">
        <v>91</v>
      </c>
      <c r="G6610">
        <v>5</v>
      </c>
      <c r="H6610" s="5">
        <v>743.43</v>
      </c>
      <c r="I6610" s="5">
        <v>0.13</v>
      </c>
      <c r="J6610" s="5">
        <v>3233.9205000000002</v>
      </c>
      <c r="K6610" s="5">
        <v>539.89080102125615</v>
      </c>
      <c r="L6610">
        <f>YEAR(SalesData[Order Date])</f>
        <v>2024</v>
      </c>
      <c r="M6610">
        <f>MONTH(SalesData[Order Date])</f>
        <v>8</v>
      </c>
      <c r="N6610" t="str">
        <f>TEXT(SalesData[[#This Row],[Order Date]], "mmmm")</f>
        <v>August</v>
      </c>
      <c r="O6610" s="7">
        <f>IF(SalesData[Sales]=0,0,SalesData[Profit]/SalesData[Sales])</f>
        <v>0.1669462193091191</v>
      </c>
      <c r="P6610" s="8">
        <f t="shared" si="103"/>
        <v>3.4973030413085298E-5</v>
      </c>
      <c r="Q6610" t="str">
        <f>IF(SalesData[[#This Row],[Discount]]&gt;0, "Yes", "No")</f>
        <v>Yes</v>
      </c>
      <c r="R6610" t="str">
        <f>TEXT(SalesData[[#This Row],[Order Date]],"mmm-yyyy")</f>
        <v>Aug-2024</v>
      </c>
      <c r="S6610">
        <f>YEAR(SalesData[[#This Row],[Order Date]])*100 + MONTH(SalesData[[#This Row],[Order Date]])</f>
        <v>202408</v>
      </c>
    </row>
    <row r="6611" spans="1:19" x14ac:dyDescent="0.3">
      <c r="A6611" t="s">
        <v>19120</v>
      </c>
      <c r="B6611" s="3">
        <v>45520</v>
      </c>
      <c r="C6611" t="s">
        <v>15273</v>
      </c>
      <c r="D6611" t="s">
        <v>30</v>
      </c>
      <c r="E6611" t="s">
        <v>19</v>
      </c>
      <c r="F6611" t="s">
        <v>62</v>
      </c>
      <c r="G6611">
        <v>8</v>
      </c>
      <c r="H6611" s="5">
        <v>268.06</v>
      </c>
      <c r="I6611" s="5">
        <v>0.15</v>
      </c>
      <c r="J6611" s="5">
        <v>1822.808</v>
      </c>
      <c r="K6611" s="5">
        <v>199.93022893994021</v>
      </c>
      <c r="L6611">
        <f>YEAR(SalesData[Order Date])</f>
        <v>2024</v>
      </c>
      <c r="M6611">
        <f>MONTH(SalesData[Order Date])</f>
        <v>8</v>
      </c>
      <c r="N6611" t="str">
        <f>TEXT(SalesData[[#This Row],[Order Date]], "mmmm")</f>
        <v>August</v>
      </c>
      <c r="O6611" s="7">
        <f>IF(SalesData[Sales]=0,0,SalesData[Profit]/SalesData[Sales])</f>
        <v>0.10968254963766903</v>
      </c>
      <c r="P6611" s="8">
        <f t="shared" si="103"/>
        <v>6.9947026785048124E-5</v>
      </c>
      <c r="Q6611" t="str">
        <f>IF(SalesData[[#This Row],[Discount]]&gt;0, "Yes", "No")</f>
        <v>Yes</v>
      </c>
      <c r="R6611" t="str">
        <f>TEXT(SalesData[[#This Row],[Order Date]],"mmm-yyyy")</f>
        <v>Aug-2024</v>
      </c>
      <c r="S6611">
        <f>YEAR(SalesData[[#This Row],[Order Date]])*100 + MONTH(SalesData[[#This Row],[Order Date]])</f>
        <v>202408</v>
      </c>
    </row>
    <row r="6612" spans="1:19" x14ac:dyDescent="0.3">
      <c r="A6612" t="s">
        <v>19123</v>
      </c>
      <c r="B6612" s="3">
        <v>45512</v>
      </c>
      <c r="C6612" t="s">
        <v>19124</v>
      </c>
      <c r="D6612" t="s">
        <v>30</v>
      </c>
      <c r="E6612" t="s">
        <v>26</v>
      </c>
      <c r="F6612" t="s">
        <v>20</v>
      </c>
      <c r="G6612">
        <v>6</v>
      </c>
      <c r="H6612" s="5">
        <v>72.760000000000005</v>
      </c>
      <c r="I6612" s="5">
        <v>0.08</v>
      </c>
      <c r="J6612" s="5">
        <v>401.63520000000011</v>
      </c>
      <c r="K6612" s="5">
        <v>108.3181401814233</v>
      </c>
      <c r="L6612">
        <f>YEAR(SalesData[Order Date])</f>
        <v>2024</v>
      </c>
      <c r="M6612">
        <f>MONTH(SalesData[Order Date])</f>
        <v>8</v>
      </c>
      <c r="N6612" t="str">
        <f>TEXT(SalesData[[#This Row],[Order Date]], "mmmm")</f>
        <v>August</v>
      </c>
      <c r="O6612" s="7">
        <f>IF(SalesData[Sales]=0,0,SalesData[Profit]/SalesData[Sales])</f>
        <v>0.2696928460987067</v>
      </c>
      <c r="P6612" s="8">
        <f t="shared" si="103"/>
        <v>1.8325087044163458E-4</v>
      </c>
      <c r="Q6612" t="str">
        <f>IF(SalesData[[#This Row],[Discount]]&gt;0, "Yes", "No")</f>
        <v>Yes</v>
      </c>
      <c r="R6612" t="str">
        <f>TEXT(SalesData[[#This Row],[Order Date]],"mmm-yyyy")</f>
        <v>Aug-2024</v>
      </c>
      <c r="S6612">
        <f>YEAR(SalesData[[#This Row],[Order Date]])*100 + MONTH(SalesData[[#This Row],[Order Date]])</f>
        <v>202408</v>
      </c>
    </row>
    <row r="6613" spans="1:19" x14ac:dyDescent="0.3">
      <c r="A6613" t="s">
        <v>19158</v>
      </c>
      <c r="B6613" s="3">
        <v>45516</v>
      </c>
      <c r="C6613" t="s">
        <v>19159</v>
      </c>
      <c r="D6613" t="s">
        <v>30</v>
      </c>
      <c r="E6613" t="s">
        <v>19</v>
      </c>
      <c r="F6613" t="s">
        <v>39</v>
      </c>
      <c r="G6613">
        <v>2</v>
      </c>
      <c r="H6613" s="5">
        <v>783.52</v>
      </c>
      <c r="I6613" s="5">
        <v>0.12</v>
      </c>
      <c r="J6613" s="5">
        <v>1378.9952000000001</v>
      </c>
      <c r="K6613" s="5">
        <v>328.7237148859524</v>
      </c>
      <c r="L6613">
        <f>YEAR(SalesData[Order Date])</f>
        <v>2024</v>
      </c>
      <c r="M6613">
        <f>MONTH(SalesData[Order Date])</f>
        <v>8</v>
      </c>
      <c r="N6613" t="str">
        <f>TEXT(SalesData[[#This Row],[Order Date]], "mmmm")</f>
        <v>August</v>
      </c>
      <c r="O6613" s="7">
        <f>IF(SalesData[Sales]=0,0,SalesData[Profit]/SalesData[Sales])</f>
        <v>0.23837915816237243</v>
      </c>
      <c r="P6613" s="8">
        <f t="shared" si="103"/>
        <v>7.6577496426383503E-5</v>
      </c>
      <c r="Q6613" t="str">
        <f>IF(SalesData[[#This Row],[Discount]]&gt;0, "Yes", "No")</f>
        <v>Yes</v>
      </c>
      <c r="R6613" t="str">
        <f>TEXT(SalesData[[#This Row],[Order Date]],"mmm-yyyy")</f>
        <v>Aug-2024</v>
      </c>
      <c r="S6613">
        <f>YEAR(SalesData[[#This Row],[Order Date]])*100 + MONTH(SalesData[[#This Row],[Order Date]])</f>
        <v>202408</v>
      </c>
    </row>
    <row r="6614" spans="1:19" x14ac:dyDescent="0.3">
      <c r="A6614" t="s">
        <v>19198</v>
      </c>
      <c r="B6614" s="3">
        <v>45524</v>
      </c>
      <c r="C6614" t="s">
        <v>19199</v>
      </c>
      <c r="D6614" t="s">
        <v>13</v>
      </c>
      <c r="E6614" t="s">
        <v>19</v>
      </c>
      <c r="F6614" t="s">
        <v>27</v>
      </c>
      <c r="G6614">
        <v>6</v>
      </c>
      <c r="H6614" s="5">
        <v>227.2</v>
      </c>
      <c r="I6614" s="5">
        <v>0.27</v>
      </c>
      <c r="J6614" s="5">
        <v>995.13599999999985</v>
      </c>
      <c r="K6614" s="5">
        <v>69.682482902824219</v>
      </c>
      <c r="L6614">
        <f>YEAR(SalesData[Order Date])</f>
        <v>2024</v>
      </c>
      <c r="M6614">
        <f>MONTH(SalesData[Order Date])</f>
        <v>8</v>
      </c>
      <c r="N6614" t="str">
        <f>TEXT(SalesData[[#This Row],[Order Date]], "mmmm")</f>
        <v>August</v>
      </c>
      <c r="O6614" s="7">
        <f>IF(SalesData[Sales]=0,0,SalesData[Profit]/SalesData[Sales])</f>
        <v>7.0023075140306687E-2</v>
      </c>
      <c r="P6614" s="8">
        <f t="shared" si="103"/>
        <v>1.9806338028169018E-4</v>
      </c>
      <c r="Q6614" t="str">
        <f>IF(SalesData[[#This Row],[Discount]]&gt;0, "Yes", "No")</f>
        <v>Yes</v>
      </c>
      <c r="R6614" t="str">
        <f>TEXT(SalesData[[#This Row],[Order Date]],"mmm-yyyy")</f>
        <v>Aug-2024</v>
      </c>
      <c r="S6614">
        <f>YEAR(SalesData[[#This Row],[Order Date]])*100 + MONTH(SalesData[[#This Row],[Order Date]])</f>
        <v>202408</v>
      </c>
    </row>
    <row r="6615" spans="1:19" x14ac:dyDescent="0.3">
      <c r="A6615" t="s">
        <v>19285</v>
      </c>
      <c r="B6615" s="3">
        <v>45517</v>
      </c>
      <c r="C6615" t="s">
        <v>19286</v>
      </c>
      <c r="D6615" t="s">
        <v>23</v>
      </c>
      <c r="E6615" t="s">
        <v>26</v>
      </c>
      <c r="F6615" t="s">
        <v>91</v>
      </c>
      <c r="G6615">
        <v>3</v>
      </c>
      <c r="H6615" s="5">
        <v>711.96</v>
      </c>
      <c r="I6615" s="5">
        <v>0.24</v>
      </c>
      <c r="J6615" s="5">
        <v>1623.2688000000001</v>
      </c>
      <c r="K6615" s="5">
        <v>199.38487137724931</v>
      </c>
      <c r="L6615">
        <f>YEAR(SalesData[Order Date])</f>
        <v>2024</v>
      </c>
      <c r="M6615">
        <f>MONTH(SalesData[Order Date])</f>
        <v>8</v>
      </c>
      <c r="N6615" t="str">
        <f>TEXT(SalesData[[#This Row],[Order Date]], "mmmm")</f>
        <v>August</v>
      </c>
      <c r="O6615" s="7">
        <f>IF(SalesData[Sales]=0,0,SalesData[Profit]/SalesData[Sales])</f>
        <v>0.12282923898817577</v>
      </c>
      <c r="P6615" s="8">
        <f t="shared" si="103"/>
        <v>1.1236586325074442E-4</v>
      </c>
      <c r="Q6615" t="str">
        <f>IF(SalesData[[#This Row],[Discount]]&gt;0, "Yes", "No")</f>
        <v>Yes</v>
      </c>
      <c r="R6615" t="str">
        <f>TEXT(SalesData[[#This Row],[Order Date]],"mmm-yyyy")</f>
        <v>Aug-2024</v>
      </c>
      <c r="S6615">
        <f>YEAR(SalesData[[#This Row],[Order Date]])*100 + MONTH(SalesData[[#This Row],[Order Date]])</f>
        <v>202408</v>
      </c>
    </row>
    <row r="6616" spans="1:19" x14ac:dyDescent="0.3">
      <c r="A6616" t="s">
        <v>19335</v>
      </c>
      <c r="B6616" s="3">
        <v>45512</v>
      </c>
      <c r="C6616" t="s">
        <v>19336</v>
      </c>
      <c r="D6616" t="s">
        <v>23</v>
      </c>
      <c r="E6616" t="s">
        <v>14</v>
      </c>
      <c r="F6616" t="s">
        <v>91</v>
      </c>
      <c r="G6616">
        <v>3</v>
      </c>
      <c r="H6616" s="5">
        <v>322.74</v>
      </c>
      <c r="I6616" s="5">
        <v>0.19</v>
      </c>
      <c r="J6616" s="5">
        <v>784.2582000000001</v>
      </c>
      <c r="K6616" s="5">
        <v>204.77870451290241</v>
      </c>
      <c r="L6616">
        <f>YEAR(SalesData[Order Date])</f>
        <v>2024</v>
      </c>
      <c r="M6616">
        <f>MONTH(SalesData[Order Date])</f>
        <v>8</v>
      </c>
      <c r="N6616" t="str">
        <f>TEXT(SalesData[[#This Row],[Order Date]], "mmmm")</f>
        <v>August</v>
      </c>
      <c r="O6616" s="7">
        <f>IF(SalesData[Sales]=0,0,SalesData[Profit]/SalesData[Sales])</f>
        <v>0.26111133363081496</v>
      </c>
      <c r="P6616" s="8">
        <f t="shared" si="103"/>
        <v>1.9623639255541094E-4</v>
      </c>
      <c r="Q6616" t="str">
        <f>IF(SalesData[[#This Row],[Discount]]&gt;0, "Yes", "No")</f>
        <v>Yes</v>
      </c>
      <c r="R6616" t="str">
        <f>TEXT(SalesData[[#This Row],[Order Date]],"mmm-yyyy")</f>
        <v>Aug-2024</v>
      </c>
      <c r="S6616">
        <f>YEAR(SalesData[[#This Row],[Order Date]])*100 + MONTH(SalesData[[#This Row],[Order Date]])</f>
        <v>202408</v>
      </c>
    </row>
    <row r="6617" spans="1:19" x14ac:dyDescent="0.3">
      <c r="A6617" t="s">
        <v>19398</v>
      </c>
      <c r="B6617" s="3">
        <v>45529</v>
      </c>
      <c r="C6617" t="s">
        <v>19399</v>
      </c>
      <c r="D6617" t="s">
        <v>18</v>
      </c>
      <c r="E6617" t="s">
        <v>19</v>
      </c>
      <c r="F6617" t="s">
        <v>44</v>
      </c>
      <c r="G6617">
        <v>1</v>
      </c>
      <c r="H6617" s="5">
        <v>827.4</v>
      </c>
      <c r="I6617" s="5">
        <v>0.2</v>
      </c>
      <c r="J6617" s="5">
        <v>661.92000000000007</v>
      </c>
      <c r="K6617" s="5">
        <v>36.281896382830112</v>
      </c>
      <c r="L6617">
        <f>YEAR(SalesData[Order Date])</f>
        <v>2024</v>
      </c>
      <c r="M6617">
        <f>MONTH(SalesData[Order Date])</f>
        <v>8</v>
      </c>
      <c r="N6617" t="str">
        <f>TEXT(SalesData[[#This Row],[Order Date]], "mmmm")</f>
        <v>August</v>
      </c>
      <c r="O6617" s="7">
        <f>IF(SalesData[Sales]=0,0,SalesData[Profit]/SalesData[Sales])</f>
        <v>5.4813113945537388E-2</v>
      </c>
      <c r="P6617" s="8">
        <f t="shared" si="103"/>
        <v>2.4172105390379503E-4</v>
      </c>
      <c r="Q6617" t="str">
        <f>IF(SalesData[[#This Row],[Discount]]&gt;0, "Yes", "No")</f>
        <v>Yes</v>
      </c>
      <c r="R6617" t="str">
        <f>TEXT(SalesData[[#This Row],[Order Date]],"mmm-yyyy")</f>
        <v>Aug-2024</v>
      </c>
      <c r="S6617">
        <f>YEAR(SalesData[[#This Row],[Order Date]])*100 + MONTH(SalesData[[#This Row],[Order Date]])</f>
        <v>202408</v>
      </c>
    </row>
    <row r="6618" spans="1:19" x14ac:dyDescent="0.3">
      <c r="A6618" t="s">
        <v>75</v>
      </c>
      <c r="B6618" s="3">
        <v>45562</v>
      </c>
      <c r="C6618" t="s">
        <v>76</v>
      </c>
      <c r="D6618" t="s">
        <v>30</v>
      </c>
      <c r="E6618" t="s">
        <v>19</v>
      </c>
      <c r="F6618" t="s">
        <v>39</v>
      </c>
      <c r="G6618">
        <v>8</v>
      </c>
      <c r="H6618" s="5">
        <v>53.38</v>
      </c>
      <c r="I6618" s="5">
        <v>0.12</v>
      </c>
      <c r="J6618" s="5">
        <v>375.79520000000002</v>
      </c>
      <c r="K6618" s="5">
        <v>68.597924072755475</v>
      </c>
      <c r="L6618">
        <f>YEAR(SalesData[Order Date])</f>
        <v>2024</v>
      </c>
      <c r="M6618">
        <f>MONTH(SalesData[Order Date])</f>
        <v>9</v>
      </c>
      <c r="N6618" t="str">
        <f>TEXT(SalesData[[#This Row],[Order Date]], "mmmm")</f>
        <v>September</v>
      </c>
      <c r="O6618" s="7">
        <f>IF(SalesData[Sales]=0,0,SalesData[Profit]/SalesData[Sales])</f>
        <v>0.18254071385891962</v>
      </c>
      <c r="P6618" s="8">
        <f t="shared" si="103"/>
        <v>2.810041213937804E-4</v>
      </c>
      <c r="Q6618" t="str">
        <f>IF(SalesData[[#This Row],[Discount]]&gt;0, "Yes", "No")</f>
        <v>Yes</v>
      </c>
      <c r="R6618" t="str">
        <f>TEXT(SalesData[[#This Row],[Order Date]],"mmm-yyyy")</f>
        <v>Sep-2024</v>
      </c>
      <c r="S6618">
        <f>YEAR(SalesData[[#This Row],[Order Date]])*100 + MONTH(SalesData[[#This Row],[Order Date]])</f>
        <v>202409</v>
      </c>
    </row>
    <row r="6619" spans="1:19" x14ac:dyDescent="0.3">
      <c r="A6619" t="s">
        <v>146</v>
      </c>
      <c r="B6619" s="3">
        <v>45557</v>
      </c>
      <c r="C6619" t="s">
        <v>147</v>
      </c>
      <c r="D6619" t="s">
        <v>23</v>
      </c>
      <c r="E6619" t="s">
        <v>26</v>
      </c>
      <c r="F6619" t="s">
        <v>53</v>
      </c>
      <c r="G6619">
        <v>7</v>
      </c>
      <c r="H6619" s="5">
        <v>696.46</v>
      </c>
      <c r="I6619" s="5">
        <v>0.23</v>
      </c>
      <c r="J6619" s="5">
        <v>3753.9194000000002</v>
      </c>
      <c r="K6619" s="5">
        <v>493.90482324810318</v>
      </c>
      <c r="L6619">
        <f>YEAR(SalesData[Order Date])</f>
        <v>2024</v>
      </c>
      <c r="M6619">
        <f>MONTH(SalesData[Order Date])</f>
        <v>9</v>
      </c>
      <c r="N6619" t="str">
        <f>TEXT(SalesData[[#This Row],[Order Date]], "mmmm")</f>
        <v>September</v>
      </c>
      <c r="O6619" s="7">
        <f>IF(SalesData[Sales]=0,0,SalesData[Profit]/SalesData[Sales])</f>
        <v>0.13157043895191334</v>
      </c>
      <c r="P6619" s="8">
        <f t="shared" si="103"/>
        <v>4.7177358149991176E-5</v>
      </c>
      <c r="Q6619" t="str">
        <f>IF(SalesData[[#This Row],[Discount]]&gt;0, "Yes", "No")</f>
        <v>Yes</v>
      </c>
      <c r="R6619" t="str">
        <f>TEXT(SalesData[[#This Row],[Order Date]],"mmm-yyyy")</f>
        <v>Sep-2024</v>
      </c>
      <c r="S6619">
        <f>YEAR(SalesData[[#This Row],[Order Date]])*100 + MONTH(SalesData[[#This Row],[Order Date]])</f>
        <v>202409</v>
      </c>
    </row>
    <row r="6620" spans="1:19" x14ac:dyDescent="0.3">
      <c r="A6620" t="s">
        <v>230</v>
      </c>
      <c r="B6620" s="3">
        <v>45559</v>
      </c>
      <c r="C6620" t="s">
        <v>231</v>
      </c>
      <c r="D6620" t="s">
        <v>30</v>
      </c>
      <c r="E6620" t="s">
        <v>19</v>
      </c>
      <c r="F6620" t="s">
        <v>20</v>
      </c>
      <c r="G6620">
        <v>7</v>
      </c>
      <c r="H6620" s="5">
        <v>737.26</v>
      </c>
      <c r="I6620" s="5">
        <v>0.22</v>
      </c>
      <c r="J6620" s="5">
        <v>4025.4396000000002</v>
      </c>
      <c r="K6620" s="5">
        <v>593.98463202475853</v>
      </c>
      <c r="L6620">
        <f>YEAR(SalesData[Order Date])</f>
        <v>2024</v>
      </c>
      <c r="M6620">
        <f>MONTH(SalesData[Order Date])</f>
        <v>9</v>
      </c>
      <c r="N6620" t="str">
        <f>TEXT(SalesData[[#This Row],[Order Date]], "mmmm")</f>
        <v>September</v>
      </c>
      <c r="O6620" s="7">
        <f>IF(SalesData[Sales]=0,0,SalesData[Profit]/SalesData[Sales])</f>
        <v>0.14755770575336877</v>
      </c>
      <c r="P6620" s="8">
        <f t="shared" si="103"/>
        <v>4.2628884557105269E-5</v>
      </c>
      <c r="Q6620" t="str">
        <f>IF(SalesData[[#This Row],[Discount]]&gt;0, "Yes", "No")</f>
        <v>Yes</v>
      </c>
      <c r="R6620" t="str">
        <f>TEXT(SalesData[[#This Row],[Order Date]],"mmm-yyyy")</f>
        <v>Sep-2024</v>
      </c>
      <c r="S6620">
        <f>YEAR(SalesData[[#This Row],[Order Date]])*100 + MONTH(SalesData[[#This Row],[Order Date]])</f>
        <v>202409</v>
      </c>
    </row>
    <row r="6621" spans="1:19" x14ac:dyDescent="0.3">
      <c r="A6621" t="s">
        <v>248</v>
      </c>
      <c r="B6621" s="3">
        <v>45542</v>
      </c>
      <c r="C6621" t="s">
        <v>249</v>
      </c>
      <c r="D6621" t="s">
        <v>13</v>
      </c>
      <c r="E6621" t="s">
        <v>26</v>
      </c>
      <c r="F6621" t="s">
        <v>91</v>
      </c>
      <c r="G6621">
        <v>7</v>
      </c>
      <c r="H6621" s="5">
        <v>425.22</v>
      </c>
      <c r="I6621" s="5">
        <v>0.23</v>
      </c>
      <c r="J6621" s="5">
        <v>2291.9358000000002</v>
      </c>
      <c r="K6621" s="5">
        <v>135.6631443620777</v>
      </c>
      <c r="L6621">
        <f>YEAR(SalesData[Order Date])</f>
        <v>2024</v>
      </c>
      <c r="M6621">
        <f>MONTH(SalesData[Order Date])</f>
        <v>9</v>
      </c>
      <c r="N6621" t="str">
        <f>TEXT(SalesData[[#This Row],[Order Date]], "mmmm")</f>
        <v>September</v>
      </c>
      <c r="O6621" s="7">
        <f>IF(SalesData[Sales]=0,0,SalesData[Profit]/SalesData[Sales])</f>
        <v>5.9191511543245534E-2</v>
      </c>
      <c r="P6621" s="8">
        <f t="shared" si="103"/>
        <v>7.7270925302532468E-5</v>
      </c>
      <c r="Q6621" t="str">
        <f>IF(SalesData[[#This Row],[Discount]]&gt;0, "Yes", "No")</f>
        <v>Yes</v>
      </c>
      <c r="R6621" t="str">
        <f>TEXT(SalesData[[#This Row],[Order Date]],"mmm-yyyy")</f>
        <v>Sep-2024</v>
      </c>
      <c r="S6621">
        <f>YEAR(SalesData[[#This Row],[Order Date]])*100 + MONTH(SalesData[[#This Row],[Order Date]])</f>
        <v>202409</v>
      </c>
    </row>
    <row r="6622" spans="1:19" x14ac:dyDescent="0.3">
      <c r="A6622" t="s">
        <v>280</v>
      </c>
      <c r="B6622" s="3">
        <v>45536</v>
      </c>
      <c r="C6622" t="s">
        <v>281</v>
      </c>
      <c r="D6622" t="s">
        <v>18</v>
      </c>
      <c r="E6622" t="s">
        <v>19</v>
      </c>
      <c r="F6622" t="s">
        <v>34</v>
      </c>
      <c r="G6622">
        <v>4</v>
      </c>
      <c r="H6622" s="5">
        <v>482.13</v>
      </c>
      <c r="I6622" s="5">
        <v>0.17</v>
      </c>
      <c r="J6622" s="5">
        <v>1600.6715999999999</v>
      </c>
      <c r="K6622" s="5">
        <v>265.07148497118447</v>
      </c>
      <c r="L6622">
        <f>YEAR(SalesData[Order Date])</f>
        <v>2024</v>
      </c>
      <c r="M6622">
        <f>MONTH(SalesData[Order Date])</f>
        <v>9</v>
      </c>
      <c r="N6622" t="str">
        <f>TEXT(SalesData[[#This Row],[Order Date]], "mmmm")</f>
        <v>September</v>
      </c>
      <c r="O6622" s="7">
        <f>IF(SalesData[Sales]=0,0,SalesData[Profit]/SalesData[Sales])</f>
        <v>0.16560016743670875</v>
      </c>
      <c r="P6622" s="8">
        <f t="shared" si="103"/>
        <v>8.8150498828116903E-5</v>
      </c>
      <c r="Q6622" t="str">
        <f>IF(SalesData[[#This Row],[Discount]]&gt;0, "Yes", "No")</f>
        <v>Yes</v>
      </c>
      <c r="R6622" t="str">
        <f>TEXT(SalesData[[#This Row],[Order Date]],"mmm-yyyy")</f>
        <v>Sep-2024</v>
      </c>
      <c r="S6622">
        <f>YEAR(SalesData[[#This Row],[Order Date]])*100 + MONTH(SalesData[[#This Row],[Order Date]])</f>
        <v>202409</v>
      </c>
    </row>
    <row r="6623" spans="1:19" x14ac:dyDescent="0.3">
      <c r="A6623" t="s">
        <v>284</v>
      </c>
      <c r="B6623" s="3">
        <v>45564</v>
      </c>
      <c r="C6623" t="s">
        <v>285</v>
      </c>
      <c r="D6623" t="s">
        <v>13</v>
      </c>
      <c r="E6623" t="s">
        <v>19</v>
      </c>
      <c r="F6623" t="s">
        <v>34</v>
      </c>
      <c r="G6623">
        <v>8</v>
      </c>
      <c r="H6623" s="5">
        <v>796.38</v>
      </c>
      <c r="I6623" s="5">
        <v>0.27</v>
      </c>
      <c r="J6623" s="5">
        <v>4650.8591999999999</v>
      </c>
      <c r="K6623" s="5">
        <v>660.2071647413012</v>
      </c>
      <c r="L6623">
        <f>YEAR(SalesData[Order Date])</f>
        <v>2024</v>
      </c>
      <c r="M6623">
        <f>MONTH(SalesData[Order Date])</f>
        <v>9</v>
      </c>
      <c r="N6623" t="str">
        <f>TEXT(SalesData[[#This Row],[Order Date]], "mmmm")</f>
        <v>September</v>
      </c>
      <c r="O6623" s="7">
        <f>IF(SalesData[Sales]=0,0,SalesData[Profit]/SalesData[Sales])</f>
        <v>0.14195380602820684</v>
      </c>
      <c r="P6623" s="8">
        <f t="shared" si="103"/>
        <v>4.2379266179462066E-5</v>
      </c>
      <c r="Q6623" t="str">
        <f>IF(SalesData[[#This Row],[Discount]]&gt;0, "Yes", "No")</f>
        <v>Yes</v>
      </c>
      <c r="R6623" t="str">
        <f>TEXT(SalesData[[#This Row],[Order Date]],"mmm-yyyy")</f>
        <v>Sep-2024</v>
      </c>
      <c r="S6623">
        <f>YEAR(SalesData[[#This Row],[Order Date]])*100 + MONTH(SalesData[[#This Row],[Order Date]])</f>
        <v>202409</v>
      </c>
    </row>
    <row r="6624" spans="1:19" x14ac:dyDescent="0.3">
      <c r="A6624" t="s">
        <v>408</v>
      </c>
      <c r="B6624" s="3">
        <v>45542</v>
      </c>
      <c r="C6624" t="s">
        <v>409</v>
      </c>
      <c r="D6624" t="s">
        <v>23</v>
      </c>
      <c r="E6624" t="s">
        <v>19</v>
      </c>
      <c r="F6624" t="s">
        <v>53</v>
      </c>
      <c r="G6624">
        <v>8</v>
      </c>
      <c r="H6624" s="5">
        <v>782.67</v>
      </c>
      <c r="I6624" s="5">
        <v>0.21</v>
      </c>
      <c r="J6624" s="5">
        <v>4946.4744000000001</v>
      </c>
      <c r="K6624" s="5">
        <v>1325.9918601700581</v>
      </c>
      <c r="L6624">
        <f>YEAR(SalesData[Order Date])</f>
        <v>2024</v>
      </c>
      <c r="M6624">
        <f>MONTH(SalesData[Order Date])</f>
        <v>9</v>
      </c>
      <c r="N6624" t="str">
        <f>TEXT(SalesData[[#This Row],[Order Date]], "mmmm")</f>
        <v>September</v>
      </c>
      <c r="O6624" s="7">
        <f>IF(SalesData[Sales]=0,0,SalesData[Profit]/SalesData[Sales])</f>
        <v>0.26806807292281915</v>
      </c>
      <c r="P6624" s="8">
        <f t="shared" si="103"/>
        <v>3.3539039441910382E-5</v>
      </c>
      <c r="Q6624" t="str">
        <f>IF(SalesData[[#This Row],[Discount]]&gt;0, "Yes", "No")</f>
        <v>Yes</v>
      </c>
      <c r="R6624" t="str">
        <f>TEXT(SalesData[[#This Row],[Order Date]],"mmm-yyyy")</f>
        <v>Sep-2024</v>
      </c>
      <c r="S6624">
        <f>YEAR(SalesData[[#This Row],[Order Date]])*100 + MONTH(SalesData[[#This Row],[Order Date]])</f>
        <v>202409</v>
      </c>
    </row>
    <row r="6625" spans="1:19" x14ac:dyDescent="0.3">
      <c r="A6625" t="s">
        <v>516</v>
      </c>
      <c r="B6625" s="3">
        <v>45564</v>
      </c>
      <c r="C6625" t="s">
        <v>517</v>
      </c>
      <c r="D6625" t="s">
        <v>18</v>
      </c>
      <c r="E6625" t="s">
        <v>14</v>
      </c>
      <c r="F6625" t="s">
        <v>53</v>
      </c>
      <c r="G6625">
        <v>5</v>
      </c>
      <c r="H6625" s="5">
        <v>602.64</v>
      </c>
      <c r="I6625" s="5">
        <v>0.13</v>
      </c>
      <c r="J6625" s="5">
        <v>2621.4839999999999</v>
      </c>
      <c r="K6625" s="5">
        <v>602.06680028079586</v>
      </c>
      <c r="L6625">
        <f>YEAR(SalesData[Order Date])</f>
        <v>2024</v>
      </c>
      <c r="M6625">
        <f>MONTH(SalesData[Order Date])</f>
        <v>9</v>
      </c>
      <c r="N6625" t="str">
        <f>TEXT(SalesData[[#This Row],[Order Date]], "mmmm")</f>
        <v>September</v>
      </c>
      <c r="O6625" s="7">
        <f>IF(SalesData[Sales]=0,0,SalesData[Profit]/SalesData[Sales])</f>
        <v>0.22966640280115991</v>
      </c>
      <c r="P6625" s="8">
        <f t="shared" si="103"/>
        <v>4.3143501924863939E-5</v>
      </c>
      <c r="Q6625" t="str">
        <f>IF(SalesData[[#This Row],[Discount]]&gt;0, "Yes", "No")</f>
        <v>Yes</v>
      </c>
      <c r="R6625" t="str">
        <f>TEXT(SalesData[[#This Row],[Order Date]],"mmm-yyyy")</f>
        <v>Sep-2024</v>
      </c>
      <c r="S6625">
        <f>YEAR(SalesData[[#This Row],[Order Date]])*100 + MONTH(SalesData[[#This Row],[Order Date]])</f>
        <v>202409</v>
      </c>
    </row>
    <row r="6626" spans="1:19" x14ac:dyDescent="0.3">
      <c r="A6626" t="s">
        <v>634</v>
      </c>
      <c r="B6626" s="3">
        <v>45564</v>
      </c>
      <c r="C6626" t="s">
        <v>635</v>
      </c>
      <c r="D6626" t="s">
        <v>23</v>
      </c>
      <c r="E6626" t="s">
        <v>26</v>
      </c>
      <c r="F6626" t="s">
        <v>53</v>
      </c>
      <c r="G6626">
        <v>6</v>
      </c>
      <c r="H6626" s="5">
        <v>357.04</v>
      </c>
      <c r="I6626" s="5">
        <v>0.23</v>
      </c>
      <c r="J6626" s="5">
        <v>1649.5247999999999</v>
      </c>
      <c r="K6626" s="5">
        <v>145.00216565185519</v>
      </c>
      <c r="L6626">
        <f>YEAR(SalesData[Order Date])</f>
        <v>2024</v>
      </c>
      <c r="M6626">
        <f>MONTH(SalesData[Order Date])</f>
        <v>9</v>
      </c>
      <c r="N6626" t="str">
        <f>TEXT(SalesData[[#This Row],[Order Date]], "mmmm")</f>
        <v>September</v>
      </c>
      <c r="O6626" s="7">
        <f>IF(SalesData[Sales]=0,0,SalesData[Profit]/SalesData[Sales])</f>
        <v>8.790541715520446E-2</v>
      </c>
      <c r="P6626" s="8">
        <f t="shared" si="103"/>
        <v>1.0736425423855403E-4</v>
      </c>
      <c r="Q6626" t="str">
        <f>IF(SalesData[[#This Row],[Discount]]&gt;0, "Yes", "No")</f>
        <v>Yes</v>
      </c>
      <c r="R6626" t="str">
        <f>TEXT(SalesData[[#This Row],[Order Date]],"mmm-yyyy")</f>
        <v>Sep-2024</v>
      </c>
      <c r="S6626">
        <f>YEAR(SalesData[[#This Row],[Order Date]])*100 + MONTH(SalesData[[#This Row],[Order Date]])</f>
        <v>202409</v>
      </c>
    </row>
    <row r="6627" spans="1:19" x14ac:dyDescent="0.3">
      <c r="A6627" t="s">
        <v>746</v>
      </c>
      <c r="B6627" s="3">
        <v>45546</v>
      </c>
      <c r="C6627" t="s">
        <v>747</v>
      </c>
      <c r="D6627" t="s">
        <v>18</v>
      </c>
      <c r="E6627" t="s">
        <v>26</v>
      </c>
      <c r="F6627" t="s">
        <v>20</v>
      </c>
      <c r="G6627">
        <v>7</v>
      </c>
      <c r="H6627" s="5">
        <v>13.74</v>
      </c>
      <c r="I6627" s="5">
        <v>0.26</v>
      </c>
      <c r="J6627" s="5">
        <v>71.173200000000008</v>
      </c>
      <c r="K6627" s="5">
        <v>15.652079295657661</v>
      </c>
      <c r="L6627">
        <f>YEAR(SalesData[Order Date])</f>
        <v>2024</v>
      </c>
      <c r="M6627">
        <f>MONTH(SalesData[Order Date])</f>
        <v>9</v>
      </c>
      <c r="N6627" t="str">
        <f>TEXT(SalesData[[#This Row],[Order Date]], "mmmm")</f>
        <v>September</v>
      </c>
      <c r="O6627" s="7">
        <f>IF(SalesData[Sales]=0,0,SalesData[Profit]/SalesData[Sales])</f>
        <v>0.21991535150390398</v>
      </c>
      <c r="P6627" s="8">
        <f t="shared" si="103"/>
        <v>2.7032647119983365E-3</v>
      </c>
      <c r="Q6627" t="str">
        <f>IF(SalesData[[#This Row],[Discount]]&gt;0, "Yes", "No")</f>
        <v>Yes</v>
      </c>
      <c r="R6627" t="str">
        <f>TEXT(SalesData[[#This Row],[Order Date]],"mmm-yyyy")</f>
        <v>Sep-2024</v>
      </c>
      <c r="S6627">
        <f>YEAR(SalesData[[#This Row],[Order Date]])*100 + MONTH(SalesData[[#This Row],[Order Date]])</f>
        <v>202409</v>
      </c>
    </row>
    <row r="6628" spans="1:19" x14ac:dyDescent="0.3">
      <c r="A6628" t="s">
        <v>760</v>
      </c>
      <c r="B6628" s="3">
        <v>45545</v>
      </c>
      <c r="C6628" t="s">
        <v>761</v>
      </c>
      <c r="D6628" t="s">
        <v>23</v>
      </c>
      <c r="E6628" t="s">
        <v>26</v>
      </c>
      <c r="F6628" t="s">
        <v>27</v>
      </c>
      <c r="G6628">
        <v>3</v>
      </c>
      <c r="H6628" s="5">
        <v>218.95</v>
      </c>
      <c r="I6628" s="5">
        <v>0.1</v>
      </c>
      <c r="J6628" s="5">
        <v>591.16499999999996</v>
      </c>
      <c r="K6628" s="5">
        <v>168.55563269952589</v>
      </c>
      <c r="L6628">
        <f>YEAR(SalesData[Order Date])</f>
        <v>2024</v>
      </c>
      <c r="M6628">
        <f>MONTH(SalesData[Order Date])</f>
        <v>9</v>
      </c>
      <c r="N6628" t="str">
        <f>TEXT(SalesData[[#This Row],[Order Date]], "mmmm")</f>
        <v>September</v>
      </c>
      <c r="O6628" s="7">
        <f>IF(SalesData[Sales]=0,0,SalesData[Profit]/SalesData[Sales])</f>
        <v>0.28512451295243441</v>
      </c>
      <c r="P6628" s="8">
        <f t="shared" si="103"/>
        <v>1.5224175991474464E-4</v>
      </c>
      <c r="Q6628" t="str">
        <f>IF(SalesData[[#This Row],[Discount]]&gt;0, "Yes", "No")</f>
        <v>Yes</v>
      </c>
      <c r="R6628" t="str">
        <f>TEXT(SalesData[[#This Row],[Order Date]],"mmm-yyyy")</f>
        <v>Sep-2024</v>
      </c>
      <c r="S6628">
        <f>YEAR(SalesData[[#This Row],[Order Date]])*100 + MONTH(SalesData[[#This Row],[Order Date]])</f>
        <v>202409</v>
      </c>
    </row>
    <row r="6629" spans="1:19" x14ac:dyDescent="0.3">
      <c r="A6629" t="s">
        <v>764</v>
      </c>
      <c r="B6629" s="3">
        <v>45551</v>
      </c>
      <c r="C6629" t="s">
        <v>765</v>
      </c>
      <c r="D6629" t="s">
        <v>23</v>
      </c>
      <c r="E6629" t="s">
        <v>19</v>
      </c>
      <c r="F6629" t="s">
        <v>91</v>
      </c>
      <c r="G6629">
        <v>2</v>
      </c>
      <c r="H6629" s="5">
        <v>41.03</v>
      </c>
      <c r="I6629" s="5">
        <v>0.3</v>
      </c>
      <c r="J6629" s="5">
        <v>57.442</v>
      </c>
      <c r="K6629" s="5">
        <v>13.65667464937528</v>
      </c>
      <c r="L6629">
        <f>YEAR(SalesData[Order Date])</f>
        <v>2024</v>
      </c>
      <c r="M6629">
        <f>MONTH(SalesData[Order Date])</f>
        <v>9</v>
      </c>
      <c r="N6629" t="str">
        <f>TEXT(SalesData[[#This Row],[Order Date]], "mmmm")</f>
        <v>September</v>
      </c>
      <c r="O6629" s="7">
        <f>IF(SalesData[Sales]=0,0,SalesData[Profit]/SalesData[Sales])</f>
        <v>0.2377471997732544</v>
      </c>
      <c r="P6629" s="8">
        <f t="shared" si="103"/>
        <v>3.6558615647087496E-3</v>
      </c>
      <c r="Q6629" t="str">
        <f>IF(SalesData[[#This Row],[Discount]]&gt;0, "Yes", "No")</f>
        <v>Yes</v>
      </c>
      <c r="R6629" t="str">
        <f>TEXT(SalesData[[#This Row],[Order Date]],"mmm-yyyy")</f>
        <v>Sep-2024</v>
      </c>
      <c r="S6629">
        <f>YEAR(SalesData[[#This Row],[Order Date]])*100 + MONTH(SalesData[[#This Row],[Order Date]])</f>
        <v>202409</v>
      </c>
    </row>
    <row r="6630" spans="1:19" x14ac:dyDescent="0.3">
      <c r="A6630" t="s">
        <v>770</v>
      </c>
      <c r="B6630" s="3">
        <v>45564</v>
      </c>
      <c r="C6630" t="s">
        <v>771</v>
      </c>
      <c r="D6630" t="s">
        <v>18</v>
      </c>
      <c r="E6630" t="s">
        <v>26</v>
      </c>
      <c r="F6630" t="s">
        <v>62</v>
      </c>
      <c r="G6630">
        <v>1</v>
      </c>
      <c r="H6630" s="5">
        <v>770.9</v>
      </c>
      <c r="I6630" s="5">
        <v>0.28999999999999998</v>
      </c>
      <c r="J6630" s="5">
        <v>547.33899999999994</v>
      </c>
      <c r="K6630" s="5">
        <v>93.729284611607085</v>
      </c>
      <c r="L6630">
        <f>YEAR(SalesData[Order Date])</f>
        <v>2024</v>
      </c>
      <c r="M6630">
        <f>MONTH(SalesData[Order Date])</f>
        <v>9</v>
      </c>
      <c r="N6630" t="str">
        <f>TEXT(SalesData[[#This Row],[Order Date]], "mmmm")</f>
        <v>September</v>
      </c>
      <c r="O6630" s="7">
        <f>IF(SalesData[Sales]=0,0,SalesData[Profit]/SalesData[Sales])</f>
        <v>0.17124539748055062</v>
      </c>
      <c r="P6630" s="8">
        <f t="shared" si="103"/>
        <v>3.7618368141133739E-4</v>
      </c>
      <c r="Q6630" t="str">
        <f>IF(SalesData[[#This Row],[Discount]]&gt;0, "Yes", "No")</f>
        <v>Yes</v>
      </c>
      <c r="R6630" t="str">
        <f>TEXT(SalesData[[#This Row],[Order Date]],"mmm-yyyy")</f>
        <v>Sep-2024</v>
      </c>
      <c r="S6630">
        <f>YEAR(SalesData[[#This Row],[Order Date]])*100 + MONTH(SalesData[[#This Row],[Order Date]])</f>
        <v>202409</v>
      </c>
    </row>
    <row r="6631" spans="1:19" x14ac:dyDescent="0.3">
      <c r="A6631" t="s">
        <v>898</v>
      </c>
      <c r="B6631" s="3">
        <v>45537</v>
      </c>
      <c r="C6631" t="s">
        <v>899</v>
      </c>
      <c r="D6631" t="s">
        <v>23</v>
      </c>
      <c r="E6631" t="s">
        <v>26</v>
      </c>
      <c r="F6631" t="s">
        <v>27</v>
      </c>
      <c r="G6631">
        <v>9</v>
      </c>
      <c r="H6631" s="5">
        <v>433.83</v>
      </c>
      <c r="I6631" s="5">
        <v>0.17</v>
      </c>
      <c r="J6631" s="5">
        <v>3240.7100999999998</v>
      </c>
      <c r="K6631" s="5">
        <v>832.06111271645955</v>
      </c>
      <c r="L6631">
        <f>YEAR(SalesData[Order Date])</f>
        <v>2024</v>
      </c>
      <c r="M6631">
        <f>MONTH(SalesData[Order Date])</f>
        <v>9</v>
      </c>
      <c r="N6631" t="str">
        <f>TEXT(SalesData[[#This Row],[Order Date]], "mmmm")</f>
        <v>September</v>
      </c>
      <c r="O6631" s="7">
        <f>IF(SalesData[Sales]=0,0,SalesData[Profit]/SalesData[Sales])</f>
        <v>0.25675271376988013</v>
      </c>
      <c r="P6631" s="8">
        <f t="shared" si="103"/>
        <v>4.3539840234398013E-5</v>
      </c>
      <c r="Q6631" t="str">
        <f>IF(SalesData[[#This Row],[Discount]]&gt;0, "Yes", "No")</f>
        <v>Yes</v>
      </c>
      <c r="R6631" t="str">
        <f>TEXT(SalesData[[#This Row],[Order Date]],"mmm-yyyy")</f>
        <v>Sep-2024</v>
      </c>
      <c r="S6631">
        <f>YEAR(SalesData[[#This Row],[Order Date]])*100 + MONTH(SalesData[[#This Row],[Order Date]])</f>
        <v>202409</v>
      </c>
    </row>
    <row r="6632" spans="1:19" x14ac:dyDescent="0.3">
      <c r="A6632" t="s">
        <v>912</v>
      </c>
      <c r="B6632" s="3">
        <v>45552</v>
      </c>
      <c r="C6632" t="s">
        <v>913</v>
      </c>
      <c r="D6632" t="s">
        <v>30</v>
      </c>
      <c r="E6632" t="s">
        <v>26</v>
      </c>
      <c r="F6632" t="s">
        <v>15</v>
      </c>
      <c r="G6632">
        <v>1</v>
      </c>
      <c r="H6632" s="5">
        <v>441.81</v>
      </c>
      <c r="I6632" s="5">
        <v>0.3</v>
      </c>
      <c r="J6632" s="5">
        <v>309.267</v>
      </c>
      <c r="K6632" s="5">
        <v>26.05073514875599</v>
      </c>
      <c r="L6632">
        <f>YEAR(SalesData[Order Date])</f>
        <v>2024</v>
      </c>
      <c r="M6632">
        <f>MONTH(SalesData[Order Date])</f>
        <v>9</v>
      </c>
      <c r="N6632" t="str">
        <f>TEXT(SalesData[[#This Row],[Order Date]], "mmmm")</f>
        <v>September</v>
      </c>
      <c r="O6632" s="7">
        <f>IF(SalesData[Sales]=0,0,SalesData[Profit]/SalesData[Sales])</f>
        <v>8.423380169483323E-2</v>
      </c>
      <c r="P6632" s="8">
        <f t="shared" si="103"/>
        <v>6.7902492021457183E-4</v>
      </c>
      <c r="Q6632" t="str">
        <f>IF(SalesData[[#This Row],[Discount]]&gt;0, "Yes", "No")</f>
        <v>Yes</v>
      </c>
      <c r="R6632" t="str">
        <f>TEXT(SalesData[[#This Row],[Order Date]],"mmm-yyyy")</f>
        <v>Sep-2024</v>
      </c>
      <c r="S6632">
        <f>YEAR(SalesData[[#This Row],[Order Date]])*100 + MONTH(SalesData[[#This Row],[Order Date]])</f>
        <v>202409</v>
      </c>
    </row>
    <row r="6633" spans="1:19" x14ac:dyDescent="0.3">
      <c r="A6633" t="s">
        <v>948</v>
      </c>
      <c r="B6633" s="3">
        <v>45563</v>
      </c>
      <c r="C6633" t="s">
        <v>949</v>
      </c>
      <c r="D6633" t="s">
        <v>23</v>
      </c>
      <c r="E6633" t="s">
        <v>26</v>
      </c>
      <c r="F6633" t="s">
        <v>31</v>
      </c>
      <c r="G6633">
        <v>4</v>
      </c>
      <c r="H6633" s="5">
        <v>883.8</v>
      </c>
      <c r="I6633" s="5">
        <v>0.01</v>
      </c>
      <c r="J6633" s="5">
        <v>3499.848</v>
      </c>
      <c r="K6633" s="5">
        <v>859.10689140758552</v>
      </c>
      <c r="L6633">
        <f>YEAR(SalesData[Order Date])</f>
        <v>2024</v>
      </c>
      <c r="M6633">
        <f>MONTH(SalesData[Order Date])</f>
        <v>9</v>
      </c>
      <c r="N6633" t="str">
        <f>TEXT(SalesData[[#This Row],[Order Date]], "mmmm")</f>
        <v>September</v>
      </c>
      <c r="O6633" s="7">
        <f>IF(SalesData[Sales]=0,0,SalesData[Profit]/SalesData[Sales])</f>
        <v>0.24546977223227567</v>
      </c>
      <c r="P6633" s="8">
        <f t="shared" si="103"/>
        <v>2.8286942747227884E-6</v>
      </c>
      <c r="Q6633" t="str">
        <f>IF(SalesData[[#This Row],[Discount]]&gt;0, "Yes", "No")</f>
        <v>Yes</v>
      </c>
      <c r="R6633" t="str">
        <f>TEXT(SalesData[[#This Row],[Order Date]],"mmm-yyyy")</f>
        <v>Sep-2024</v>
      </c>
      <c r="S6633">
        <f>YEAR(SalesData[[#This Row],[Order Date]])*100 + MONTH(SalesData[[#This Row],[Order Date]])</f>
        <v>202409</v>
      </c>
    </row>
    <row r="6634" spans="1:19" x14ac:dyDescent="0.3">
      <c r="A6634" t="s">
        <v>950</v>
      </c>
      <c r="B6634" s="3">
        <v>45537</v>
      </c>
      <c r="C6634" t="s">
        <v>951</v>
      </c>
      <c r="D6634" t="s">
        <v>13</v>
      </c>
      <c r="E6634" t="s">
        <v>19</v>
      </c>
      <c r="F6634" t="s">
        <v>15</v>
      </c>
      <c r="G6634">
        <v>9</v>
      </c>
      <c r="H6634" s="5">
        <v>544.27</v>
      </c>
      <c r="I6634" s="5">
        <v>0.13</v>
      </c>
      <c r="J6634" s="5">
        <v>4261.6341000000002</v>
      </c>
      <c r="K6634" s="5">
        <v>431.54170388987887</v>
      </c>
      <c r="L6634">
        <f>YEAR(SalesData[Order Date])</f>
        <v>2024</v>
      </c>
      <c r="M6634">
        <f>MONTH(SalesData[Order Date])</f>
        <v>9</v>
      </c>
      <c r="N6634" t="str">
        <f>TEXT(SalesData[[#This Row],[Order Date]], "mmmm")</f>
        <v>September</v>
      </c>
      <c r="O6634" s="7">
        <f>IF(SalesData[Sales]=0,0,SalesData[Profit]/SalesData[Sales])</f>
        <v>0.10126202620020308</v>
      </c>
      <c r="P6634" s="8">
        <f t="shared" si="103"/>
        <v>2.6539115594180174E-5</v>
      </c>
      <c r="Q6634" t="str">
        <f>IF(SalesData[[#This Row],[Discount]]&gt;0, "Yes", "No")</f>
        <v>Yes</v>
      </c>
      <c r="R6634" t="str">
        <f>TEXT(SalesData[[#This Row],[Order Date]],"mmm-yyyy")</f>
        <v>Sep-2024</v>
      </c>
      <c r="S6634">
        <f>YEAR(SalesData[[#This Row],[Order Date]])*100 + MONTH(SalesData[[#This Row],[Order Date]])</f>
        <v>202409</v>
      </c>
    </row>
    <row r="6635" spans="1:19" x14ac:dyDescent="0.3">
      <c r="A6635" t="s">
        <v>991</v>
      </c>
      <c r="B6635" s="3">
        <v>45548</v>
      </c>
      <c r="C6635" t="s">
        <v>992</v>
      </c>
      <c r="D6635" t="s">
        <v>18</v>
      </c>
      <c r="E6635" t="s">
        <v>26</v>
      </c>
      <c r="F6635" t="s">
        <v>62</v>
      </c>
      <c r="G6635">
        <v>9</v>
      </c>
      <c r="H6635" s="5">
        <v>480.79</v>
      </c>
      <c r="I6635" s="5">
        <v>7.0000000000000007E-2</v>
      </c>
      <c r="J6635" s="5">
        <v>4024.2123000000001</v>
      </c>
      <c r="K6635" s="5">
        <v>448.40001581174249</v>
      </c>
      <c r="L6635">
        <f>YEAR(SalesData[Order Date])</f>
        <v>2024</v>
      </c>
      <c r="M6635">
        <f>MONTH(SalesData[Order Date])</f>
        <v>9</v>
      </c>
      <c r="N6635" t="str">
        <f>TEXT(SalesData[[#This Row],[Order Date]], "mmmm")</f>
        <v>September</v>
      </c>
      <c r="O6635" s="7">
        <f>IF(SalesData[Sales]=0,0,SalesData[Profit]/SalesData[Sales])</f>
        <v>0.11142553682163897</v>
      </c>
      <c r="P6635" s="8">
        <f t="shared" si="103"/>
        <v>1.6177078927968088E-5</v>
      </c>
      <c r="Q6635" t="str">
        <f>IF(SalesData[[#This Row],[Discount]]&gt;0, "Yes", "No")</f>
        <v>Yes</v>
      </c>
      <c r="R6635" t="str">
        <f>TEXT(SalesData[[#This Row],[Order Date]],"mmm-yyyy")</f>
        <v>Sep-2024</v>
      </c>
      <c r="S6635">
        <f>YEAR(SalesData[[#This Row],[Order Date]])*100 + MONTH(SalesData[[#This Row],[Order Date]])</f>
        <v>202409</v>
      </c>
    </row>
    <row r="6636" spans="1:19" x14ac:dyDescent="0.3">
      <c r="A6636" t="s">
        <v>1035</v>
      </c>
      <c r="B6636" s="3">
        <v>45562</v>
      </c>
      <c r="C6636" t="s">
        <v>1036</v>
      </c>
      <c r="D6636" t="s">
        <v>13</v>
      </c>
      <c r="E6636" t="s">
        <v>19</v>
      </c>
      <c r="F6636" t="s">
        <v>20</v>
      </c>
      <c r="G6636">
        <v>8</v>
      </c>
      <c r="H6636" s="5">
        <v>75.7</v>
      </c>
      <c r="I6636" s="5">
        <v>0.01</v>
      </c>
      <c r="J6636" s="5">
        <v>599.54399999999998</v>
      </c>
      <c r="K6636" s="5">
        <v>42.420480907336589</v>
      </c>
      <c r="L6636">
        <f>YEAR(SalesData[Order Date])</f>
        <v>2024</v>
      </c>
      <c r="M6636">
        <f>MONTH(SalesData[Order Date])</f>
        <v>9</v>
      </c>
      <c r="N6636" t="str">
        <f>TEXT(SalesData[[#This Row],[Order Date]], "mmmm")</f>
        <v>September</v>
      </c>
      <c r="O6636" s="7">
        <f>IF(SalesData[Sales]=0,0,SalesData[Profit]/SalesData[Sales])</f>
        <v>7.0754574989219457E-2</v>
      </c>
      <c r="P6636" s="8">
        <f t="shared" si="103"/>
        <v>1.6512549537648612E-5</v>
      </c>
      <c r="Q6636" t="str">
        <f>IF(SalesData[[#This Row],[Discount]]&gt;0, "Yes", "No")</f>
        <v>Yes</v>
      </c>
      <c r="R6636" t="str">
        <f>TEXT(SalesData[[#This Row],[Order Date]],"mmm-yyyy")</f>
        <v>Sep-2024</v>
      </c>
      <c r="S6636">
        <f>YEAR(SalesData[[#This Row],[Order Date]])*100 + MONTH(SalesData[[#This Row],[Order Date]])</f>
        <v>202409</v>
      </c>
    </row>
    <row r="6637" spans="1:19" x14ac:dyDescent="0.3">
      <c r="A6637" t="s">
        <v>1105</v>
      </c>
      <c r="B6637" s="3">
        <v>45551</v>
      </c>
      <c r="C6637" t="s">
        <v>1106</v>
      </c>
      <c r="D6637" t="s">
        <v>23</v>
      </c>
      <c r="E6637" t="s">
        <v>14</v>
      </c>
      <c r="F6637" t="s">
        <v>62</v>
      </c>
      <c r="G6637">
        <v>1</v>
      </c>
      <c r="H6637" s="5">
        <v>429.04</v>
      </c>
      <c r="I6637" s="5">
        <v>0.01</v>
      </c>
      <c r="J6637" s="5">
        <v>424.74959999999999</v>
      </c>
      <c r="K6637" s="5">
        <v>53.004288191057263</v>
      </c>
      <c r="L6637">
        <f>YEAR(SalesData[Order Date])</f>
        <v>2024</v>
      </c>
      <c r="M6637">
        <f>MONTH(SalesData[Order Date])</f>
        <v>9</v>
      </c>
      <c r="N6637" t="str">
        <f>TEXT(SalesData[[#This Row],[Order Date]], "mmmm")</f>
        <v>September</v>
      </c>
      <c r="O6637" s="7">
        <f>IF(SalesData[Sales]=0,0,SalesData[Profit]/SalesData[Sales])</f>
        <v>0.12478949524862946</v>
      </c>
      <c r="P6637" s="8">
        <f t="shared" si="103"/>
        <v>2.330785008390826E-5</v>
      </c>
      <c r="Q6637" t="str">
        <f>IF(SalesData[[#This Row],[Discount]]&gt;0, "Yes", "No")</f>
        <v>Yes</v>
      </c>
      <c r="R6637" t="str">
        <f>TEXT(SalesData[[#This Row],[Order Date]],"mmm-yyyy")</f>
        <v>Sep-2024</v>
      </c>
      <c r="S6637">
        <f>YEAR(SalesData[[#This Row],[Order Date]])*100 + MONTH(SalesData[[#This Row],[Order Date]])</f>
        <v>202409</v>
      </c>
    </row>
    <row r="6638" spans="1:19" x14ac:dyDescent="0.3">
      <c r="A6638" t="s">
        <v>1111</v>
      </c>
      <c r="B6638" s="3">
        <v>45565</v>
      </c>
      <c r="C6638" t="s">
        <v>1112</v>
      </c>
      <c r="D6638" t="s">
        <v>13</v>
      </c>
      <c r="E6638" t="s">
        <v>26</v>
      </c>
      <c r="F6638" t="s">
        <v>91</v>
      </c>
      <c r="G6638">
        <v>2</v>
      </c>
      <c r="H6638" s="5">
        <v>695.75</v>
      </c>
      <c r="I6638" s="5">
        <v>0.16</v>
      </c>
      <c r="J6638" s="5">
        <v>1168.8599999999999</v>
      </c>
      <c r="K6638" s="5">
        <v>166.9572211427199</v>
      </c>
      <c r="L6638">
        <f>YEAR(SalesData[Order Date])</f>
        <v>2024</v>
      </c>
      <c r="M6638">
        <f>MONTH(SalesData[Order Date])</f>
        <v>9</v>
      </c>
      <c r="N6638" t="str">
        <f>TEXT(SalesData[[#This Row],[Order Date]], "mmmm")</f>
        <v>September</v>
      </c>
      <c r="O6638" s="7">
        <f>IF(SalesData[Sales]=0,0,SalesData[Profit]/SalesData[Sales])</f>
        <v>0.14283765475995408</v>
      </c>
      <c r="P6638" s="8">
        <f t="shared" si="103"/>
        <v>1.1498383039885017E-4</v>
      </c>
      <c r="Q6638" t="str">
        <f>IF(SalesData[[#This Row],[Discount]]&gt;0, "Yes", "No")</f>
        <v>Yes</v>
      </c>
      <c r="R6638" t="str">
        <f>TEXT(SalesData[[#This Row],[Order Date]],"mmm-yyyy")</f>
        <v>Sep-2024</v>
      </c>
      <c r="S6638">
        <f>YEAR(SalesData[[#This Row],[Order Date]])*100 + MONTH(SalesData[[#This Row],[Order Date]])</f>
        <v>202409</v>
      </c>
    </row>
    <row r="6639" spans="1:19" x14ac:dyDescent="0.3">
      <c r="A6639" t="s">
        <v>1131</v>
      </c>
      <c r="B6639" s="3">
        <v>45538</v>
      </c>
      <c r="C6639" t="s">
        <v>1132</v>
      </c>
      <c r="D6639" t="s">
        <v>18</v>
      </c>
      <c r="E6639" t="s">
        <v>26</v>
      </c>
      <c r="F6639" t="s">
        <v>20</v>
      </c>
      <c r="G6639">
        <v>4</v>
      </c>
      <c r="H6639" s="5">
        <v>478.72</v>
      </c>
      <c r="I6639" s="5">
        <v>0.04</v>
      </c>
      <c r="J6639" s="5">
        <v>1838.2847999999999</v>
      </c>
      <c r="K6639" s="5">
        <v>292.36059326482302</v>
      </c>
      <c r="L6639">
        <f>YEAR(SalesData[Order Date])</f>
        <v>2024</v>
      </c>
      <c r="M6639">
        <f>MONTH(SalesData[Order Date])</f>
        <v>9</v>
      </c>
      <c r="N6639" t="str">
        <f>TEXT(SalesData[[#This Row],[Order Date]], "mmmm")</f>
        <v>September</v>
      </c>
      <c r="O6639" s="7">
        <f>IF(SalesData[Sales]=0,0,SalesData[Profit]/SalesData[Sales])</f>
        <v>0.1590398796012582</v>
      </c>
      <c r="P6639" s="8">
        <f t="shared" si="103"/>
        <v>2.0889037433155079E-5</v>
      </c>
      <c r="Q6639" t="str">
        <f>IF(SalesData[[#This Row],[Discount]]&gt;0, "Yes", "No")</f>
        <v>Yes</v>
      </c>
      <c r="R6639" t="str">
        <f>TEXT(SalesData[[#This Row],[Order Date]],"mmm-yyyy")</f>
        <v>Sep-2024</v>
      </c>
      <c r="S6639">
        <f>YEAR(SalesData[[#This Row],[Order Date]])*100 + MONTH(SalesData[[#This Row],[Order Date]])</f>
        <v>202409</v>
      </c>
    </row>
    <row r="6640" spans="1:19" x14ac:dyDescent="0.3">
      <c r="A6640" t="s">
        <v>1229</v>
      </c>
      <c r="B6640" s="3">
        <v>45537</v>
      </c>
      <c r="C6640" t="s">
        <v>1230</v>
      </c>
      <c r="D6640" t="s">
        <v>23</v>
      </c>
      <c r="E6640" t="s">
        <v>14</v>
      </c>
      <c r="F6640" t="s">
        <v>31</v>
      </c>
      <c r="G6640">
        <v>9</v>
      </c>
      <c r="H6640" s="5">
        <v>330.48</v>
      </c>
      <c r="I6640" s="5">
        <v>7.0000000000000007E-2</v>
      </c>
      <c r="J6640" s="5">
        <v>2766.1176</v>
      </c>
      <c r="K6640" s="5">
        <v>411.98308566747789</v>
      </c>
      <c r="L6640">
        <f>YEAR(SalesData[Order Date])</f>
        <v>2024</v>
      </c>
      <c r="M6640">
        <f>MONTH(SalesData[Order Date])</f>
        <v>9</v>
      </c>
      <c r="N6640" t="str">
        <f>TEXT(SalesData[[#This Row],[Order Date]], "mmmm")</f>
        <v>September</v>
      </c>
      <c r="O6640" s="7">
        <f>IF(SalesData[Sales]=0,0,SalesData[Profit]/SalesData[Sales])</f>
        <v>0.148939107168646</v>
      </c>
      <c r="P6640" s="8">
        <f t="shared" si="103"/>
        <v>2.3534791145539148E-5</v>
      </c>
      <c r="Q6640" t="str">
        <f>IF(SalesData[[#This Row],[Discount]]&gt;0, "Yes", "No")</f>
        <v>Yes</v>
      </c>
      <c r="R6640" t="str">
        <f>TEXT(SalesData[[#This Row],[Order Date]],"mmm-yyyy")</f>
        <v>Sep-2024</v>
      </c>
      <c r="S6640">
        <f>YEAR(SalesData[[#This Row],[Order Date]])*100 + MONTH(SalesData[[#This Row],[Order Date]])</f>
        <v>202409</v>
      </c>
    </row>
    <row r="6641" spans="1:19" x14ac:dyDescent="0.3">
      <c r="A6641" t="s">
        <v>1235</v>
      </c>
      <c r="B6641" s="3">
        <v>45557</v>
      </c>
      <c r="C6641" t="s">
        <v>1236</v>
      </c>
      <c r="D6641" t="s">
        <v>30</v>
      </c>
      <c r="E6641" t="s">
        <v>26</v>
      </c>
      <c r="F6641" t="s">
        <v>27</v>
      </c>
      <c r="G6641">
        <v>1</v>
      </c>
      <c r="H6641" s="5">
        <v>977.78</v>
      </c>
      <c r="I6641" s="5">
        <v>0.26</v>
      </c>
      <c r="J6641" s="5">
        <v>723.55719999999997</v>
      </c>
      <c r="K6641" s="5">
        <v>41.799930702999731</v>
      </c>
      <c r="L6641">
        <f>YEAR(SalesData[Order Date])</f>
        <v>2024</v>
      </c>
      <c r="M6641">
        <f>MONTH(SalesData[Order Date])</f>
        <v>9</v>
      </c>
      <c r="N6641" t="str">
        <f>TEXT(SalesData[[#This Row],[Order Date]], "mmmm")</f>
        <v>September</v>
      </c>
      <c r="O6641" s="7">
        <f>IF(SalesData[Sales]=0,0,SalesData[Profit]/SalesData[Sales])</f>
        <v>5.7770043201836332E-2</v>
      </c>
      <c r="P6641" s="8">
        <f t="shared" si="103"/>
        <v>2.6590848657162146E-4</v>
      </c>
      <c r="Q6641" t="str">
        <f>IF(SalesData[[#This Row],[Discount]]&gt;0, "Yes", "No")</f>
        <v>Yes</v>
      </c>
      <c r="R6641" t="str">
        <f>TEXT(SalesData[[#This Row],[Order Date]],"mmm-yyyy")</f>
        <v>Sep-2024</v>
      </c>
      <c r="S6641">
        <f>YEAR(SalesData[[#This Row],[Order Date]])*100 + MONTH(SalesData[[#This Row],[Order Date]])</f>
        <v>202409</v>
      </c>
    </row>
    <row r="6642" spans="1:19" x14ac:dyDescent="0.3">
      <c r="A6642" t="s">
        <v>1253</v>
      </c>
      <c r="B6642" s="3">
        <v>45536</v>
      </c>
      <c r="C6642" t="s">
        <v>1254</v>
      </c>
      <c r="D6642" t="s">
        <v>18</v>
      </c>
      <c r="E6642" t="s">
        <v>14</v>
      </c>
      <c r="F6642" t="s">
        <v>44</v>
      </c>
      <c r="G6642">
        <v>8</v>
      </c>
      <c r="H6642" s="5">
        <v>59.8</v>
      </c>
      <c r="I6642" s="5">
        <v>0.04</v>
      </c>
      <c r="J6642" s="5">
        <v>459.26400000000001</v>
      </c>
      <c r="K6642" s="5">
        <v>84.596421637220587</v>
      </c>
      <c r="L6642">
        <f>YEAR(SalesData[Order Date])</f>
        <v>2024</v>
      </c>
      <c r="M6642">
        <f>MONTH(SalesData[Order Date])</f>
        <v>9</v>
      </c>
      <c r="N6642" t="str">
        <f>TEXT(SalesData[[#This Row],[Order Date]], "mmmm")</f>
        <v>September</v>
      </c>
      <c r="O6642" s="7">
        <f>IF(SalesData[Sales]=0,0,SalesData[Profit]/SalesData[Sales])</f>
        <v>0.18419998440378646</v>
      </c>
      <c r="P6642" s="8">
        <f t="shared" si="103"/>
        <v>8.3612040133779274E-5</v>
      </c>
      <c r="Q6642" t="str">
        <f>IF(SalesData[[#This Row],[Discount]]&gt;0, "Yes", "No")</f>
        <v>Yes</v>
      </c>
      <c r="R6642" t="str">
        <f>TEXT(SalesData[[#This Row],[Order Date]],"mmm-yyyy")</f>
        <v>Sep-2024</v>
      </c>
      <c r="S6642">
        <f>YEAR(SalesData[[#This Row],[Order Date]])*100 + MONTH(SalesData[[#This Row],[Order Date]])</f>
        <v>202409</v>
      </c>
    </row>
    <row r="6643" spans="1:19" x14ac:dyDescent="0.3">
      <c r="A6643" t="s">
        <v>1255</v>
      </c>
      <c r="B6643" s="3">
        <v>45543</v>
      </c>
      <c r="C6643" t="s">
        <v>1256</v>
      </c>
      <c r="D6643" t="s">
        <v>13</v>
      </c>
      <c r="E6643" t="s">
        <v>14</v>
      </c>
      <c r="F6643" t="s">
        <v>15</v>
      </c>
      <c r="G6643">
        <v>3</v>
      </c>
      <c r="H6643" s="5">
        <v>449.48</v>
      </c>
      <c r="I6643" s="5">
        <v>0.01</v>
      </c>
      <c r="J6643" s="5">
        <v>1334.9556</v>
      </c>
      <c r="K6643" s="5">
        <v>126.0631090788111</v>
      </c>
      <c r="L6643">
        <f>YEAR(SalesData[Order Date])</f>
        <v>2024</v>
      </c>
      <c r="M6643">
        <f>MONTH(SalesData[Order Date])</f>
        <v>9</v>
      </c>
      <c r="N6643" t="str">
        <f>TEXT(SalesData[[#This Row],[Order Date]], "mmmm")</f>
        <v>September</v>
      </c>
      <c r="O6643" s="7">
        <f>IF(SalesData[Sales]=0,0,SalesData[Profit]/SalesData[Sales])</f>
        <v>9.4432435864392109E-2</v>
      </c>
      <c r="P6643" s="8">
        <f t="shared" si="103"/>
        <v>7.4159769808074517E-6</v>
      </c>
      <c r="Q6643" t="str">
        <f>IF(SalesData[[#This Row],[Discount]]&gt;0, "Yes", "No")</f>
        <v>Yes</v>
      </c>
      <c r="R6643" t="str">
        <f>TEXT(SalesData[[#This Row],[Order Date]],"mmm-yyyy")</f>
        <v>Sep-2024</v>
      </c>
      <c r="S6643">
        <f>YEAR(SalesData[[#This Row],[Order Date]])*100 + MONTH(SalesData[[#This Row],[Order Date]])</f>
        <v>202409</v>
      </c>
    </row>
    <row r="6644" spans="1:19" x14ac:dyDescent="0.3">
      <c r="A6644" t="s">
        <v>1265</v>
      </c>
      <c r="B6644" s="3">
        <v>45565</v>
      </c>
      <c r="C6644" t="s">
        <v>1266</v>
      </c>
      <c r="D6644" t="s">
        <v>23</v>
      </c>
      <c r="E6644" t="s">
        <v>19</v>
      </c>
      <c r="F6644" t="s">
        <v>20</v>
      </c>
      <c r="G6644">
        <v>2</v>
      </c>
      <c r="H6644" s="5">
        <v>461</v>
      </c>
      <c r="I6644" s="5">
        <v>0.25</v>
      </c>
      <c r="J6644" s="5">
        <v>691.5</v>
      </c>
      <c r="K6644" s="5">
        <v>96.875679981675148</v>
      </c>
      <c r="L6644">
        <f>YEAR(SalesData[Order Date])</f>
        <v>2024</v>
      </c>
      <c r="M6644">
        <f>MONTH(SalesData[Order Date])</f>
        <v>9</v>
      </c>
      <c r="N6644" t="str">
        <f>TEXT(SalesData[[#This Row],[Order Date]], "mmmm")</f>
        <v>September</v>
      </c>
      <c r="O6644" s="7">
        <f>IF(SalesData[Sales]=0,0,SalesData[Profit]/SalesData[Sales])</f>
        <v>0.14009498189685488</v>
      </c>
      <c r="P6644" s="8">
        <f t="shared" si="103"/>
        <v>2.7114967462039046E-4</v>
      </c>
      <c r="Q6644" t="str">
        <f>IF(SalesData[[#This Row],[Discount]]&gt;0, "Yes", "No")</f>
        <v>Yes</v>
      </c>
      <c r="R6644" t="str">
        <f>TEXT(SalesData[[#This Row],[Order Date]],"mmm-yyyy")</f>
        <v>Sep-2024</v>
      </c>
      <c r="S6644">
        <f>YEAR(SalesData[[#This Row],[Order Date]])*100 + MONTH(SalesData[[#This Row],[Order Date]])</f>
        <v>202409</v>
      </c>
    </row>
    <row r="6645" spans="1:19" x14ac:dyDescent="0.3">
      <c r="A6645" t="s">
        <v>1323</v>
      </c>
      <c r="B6645" s="3">
        <v>45558</v>
      </c>
      <c r="C6645" t="s">
        <v>1324</v>
      </c>
      <c r="D6645" t="s">
        <v>18</v>
      </c>
      <c r="E6645" t="s">
        <v>26</v>
      </c>
      <c r="F6645" t="s">
        <v>27</v>
      </c>
      <c r="G6645">
        <v>6</v>
      </c>
      <c r="H6645" s="5">
        <v>485.95</v>
      </c>
      <c r="I6645" s="5">
        <v>0.23</v>
      </c>
      <c r="J6645" s="5">
        <v>2245.0889999999999</v>
      </c>
      <c r="K6645" s="5">
        <v>256.89018646816282</v>
      </c>
      <c r="L6645">
        <f>YEAR(SalesData[Order Date])</f>
        <v>2024</v>
      </c>
      <c r="M6645">
        <f>MONTH(SalesData[Order Date])</f>
        <v>9</v>
      </c>
      <c r="N6645" t="str">
        <f>TEXT(SalesData[[#This Row],[Order Date]], "mmmm")</f>
        <v>September</v>
      </c>
      <c r="O6645" s="7">
        <f>IF(SalesData[Sales]=0,0,SalesData[Profit]/SalesData[Sales])</f>
        <v>0.11442316383366666</v>
      </c>
      <c r="P6645" s="8">
        <f t="shared" si="103"/>
        <v>7.8883287032273556E-5</v>
      </c>
      <c r="Q6645" t="str">
        <f>IF(SalesData[[#This Row],[Discount]]&gt;0, "Yes", "No")</f>
        <v>Yes</v>
      </c>
      <c r="R6645" t="str">
        <f>TEXT(SalesData[[#This Row],[Order Date]],"mmm-yyyy")</f>
        <v>Sep-2024</v>
      </c>
      <c r="S6645">
        <f>YEAR(SalesData[[#This Row],[Order Date]])*100 + MONTH(SalesData[[#This Row],[Order Date]])</f>
        <v>202409</v>
      </c>
    </row>
    <row r="6646" spans="1:19" x14ac:dyDescent="0.3">
      <c r="A6646" t="s">
        <v>1368</v>
      </c>
      <c r="B6646" s="3">
        <v>45564</v>
      </c>
      <c r="C6646" t="s">
        <v>1369</v>
      </c>
      <c r="D6646" t="s">
        <v>18</v>
      </c>
      <c r="E6646" t="s">
        <v>26</v>
      </c>
      <c r="F6646" t="s">
        <v>27</v>
      </c>
      <c r="G6646">
        <v>2</v>
      </c>
      <c r="H6646" s="5">
        <v>996.13</v>
      </c>
      <c r="I6646" s="5">
        <v>0.02</v>
      </c>
      <c r="J6646" s="5">
        <v>1952.4148</v>
      </c>
      <c r="K6646" s="5">
        <v>426.63697716546289</v>
      </c>
      <c r="L6646">
        <f>YEAR(SalesData[Order Date])</f>
        <v>2024</v>
      </c>
      <c r="M6646">
        <f>MONTH(SalesData[Order Date])</f>
        <v>9</v>
      </c>
      <c r="N6646" t="str">
        <f>TEXT(SalesData[[#This Row],[Order Date]], "mmmm")</f>
        <v>September</v>
      </c>
      <c r="O6646" s="7">
        <f>IF(SalesData[Sales]=0,0,SalesData[Profit]/SalesData[Sales])</f>
        <v>0.2185175901993075</v>
      </c>
      <c r="P6646" s="8">
        <f t="shared" si="103"/>
        <v>1.0038850350857819E-5</v>
      </c>
      <c r="Q6646" t="str">
        <f>IF(SalesData[[#This Row],[Discount]]&gt;0, "Yes", "No")</f>
        <v>Yes</v>
      </c>
      <c r="R6646" t="str">
        <f>TEXT(SalesData[[#This Row],[Order Date]],"mmm-yyyy")</f>
        <v>Sep-2024</v>
      </c>
      <c r="S6646">
        <f>YEAR(SalesData[[#This Row],[Order Date]])*100 + MONTH(SalesData[[#This Row],[Order Date]])</f>
        <v>202409</v>
      </c>
    </row>
    <row r="6647" spans="1:19" x14ac:dyDescent="0.3">
      <c r="A6647" t="s">
        <v>1404</v>
      </c>
      <c r="B6647" s="3">
        <v>45541</v>
      </c>
      <c r="C6647" t="s">
        <v>1405</v>
      </c>
      <c r="D6647" t="s">
        <v>30</v>
      </c>
      <c r="E6647" t="s">
        <v>19</v>
      </c>
      <c r="F6647" t="s">
        <v>91</v>
      </c>
      <c r="G6647">
        <v>2</v>
      </c>
      <c r="H6647" s="5">
        <v>560.08000000000004</v>
      </c>
      <c r="I6647" s="5">
        <v>0.3</v>
      </c>
      <c r="J6647" s="5">
        <v>784.11199999999997</v>
      </c>
      <c r="K6647" s="5">
        <v>212.56019279510321</v>
      </c>
      <c r="L6647">
        <f>YEAR(SalesData[Order Date])</f>
        <v>2024</v>
      </c>
      <c r="M6647">
        <f>MONTH(SalesData[Order Date])</f>
        <v>9</v>
      </c>
      <c r="N6647" t="str">
        <f>TEXT(SalesData[[#This Row],[Order Date]], "mmmm")</f>
        <v>September</v>
      </c>
      <c r="O6647" s="7">
        <f>IF(SalesData[Sales]=0,0,SalesData[Profit]/SalesData[Sales])</f>
        <v>0.27108396861048323</v>
      </c>
      <c r="P6647" s="8">
        <f t="shared" si="103"/>
        <v>2.6781888301671185E-4</v>
      </c>
      <c r="Q6647" t="str">
        <f>IF(SalesData[[#This Row],[Discount]]&gt;0, "Yes", "No")</f>
        <v>Yes</v>
      </c>
      <c r="R6647" t="str">
        <f>TEXT(SalesData[[#This Row],[Order Date]],"mmm-yyyy")</f>
        <v>Sep-2024</v>
      </c>
      <c r="S6647">
        <f>YEAR(SalesData[[#This Row],[Order Date]])*100 + MONTH(SalesData[[#This Row],[Order Date]])</f>
        <v>202409</v>
      </c>
    </row>
    <row r="6648" spans="1:19" x14ac:dyDescent="0.3">
      <c r="A6648" t="s">
        <v>1440</v>
      </c>
      <c r="B6648" s="3">
        <v>45538</v>
      </c>
      <c r="C6648" t="s">
        <v>1441</v>
      </c>
      <c r="D6648" t="s">
        <v>23</v>
      </c>
      <c r="E6648" t="s">
        <v>26</v>
      </c>
      <c r="F6648" t="s">
        <v>44</v>
      </c>
      <c r="G6648">
        <v>2</v>
      </c>
      <c r="H6648" s="5">
        <v>362.46</v>
      </c>
      <c r="I6648" s="5">
        <v>0.05</v>
      </c>
      <c r="J6648" s="5">
        <v>688.67399999999998</v>
      </c>
      <c r="K6648" s="5">
        <v>36.008813727545707</v>
      </c>
      <c r="L6648">
        <f>YEAR(SalesData[Order Date])</f>
        <v>2024</v>
      </c>
      <c r="M6648">
        <f>MONTH(SalesData[Order Date])</f>
        <v>9</v>
      </c>
      <c r="N6648" t="str">
        <f>TEXT(SalesData[[#This Row],[Order Date]], "mmmm")</f>
        <v>September</v>
      </c>
      <c r="O6648" s="7">
        <f>IF(SalesData[Sales]=0,0,SalesData[Profit]/SalesData[Sales])</f>
        <v>5.228716886007851E-2</v>
      </c>
      <c r="P6648" s="8">
        <f t="shared" si="103"/>
        <v>6.8973128069304204E-5</v>
      </c>
      <c r="Q6648" t="str">
        <f>IF(SalesData[[#This Row],[Discount]]&gt;0, "Yes", "No")</f>
        <v>Yes</v>
      </c>
      <c r="R6648" t="str">
        <f>TEXT(SalesData[[#This Row],[Order Date]],"mmm-yyyy")</f>
        <v>Sep-2024</v>
      </c>
      <c r="S6648">
        <f>YEAR(SalesData[[#This Row],[Order Date]])*100 + MONTH(SalesData[[#This Row],[Order Date]])</f>
        <v>202409</v>
      </c>
    </row>
    <row r="6649" spans="1:19" x14ac:dyDescent="0.3">
      <c r="A6649" t="s">
        <v>1466</v>
      </c>
      <c r="B6649" s="3">
        <v>45540</v>
      </c>
      <c r="C6649" t="s">
        <v>1467</v>
      </c>
      <c r="D6649" t="s">
        <v>30</v>
      </c>
      <c r="E6649" t="s">
        <v>14</v>
      </c>
      <c r="F6649" t="s">
        <v>53</v>
      </c>
      <c r="G6649">
        <v>4</v>
      </c>
      <c r="H6649" s="5">
        <v>304.13</v>
      </c>
      <c r="I6649" s="5">
        <v>0.05</v>
      </c>
      <c r="J6649" s="5">
        <v>1155.694</v>
      </c>
      <c r="K6649" s="5">
        <v>78.151383554197082</v>
      </c>
      <c r="L6649">
        <f>YEAR(SalesData[Order Date])</f>
        <v>2024</v>
      </c>
      <c r="M6649">
        <f>MONTH(SalesData[Order Date])</f>
        <v>9</v>
      </c>
      <c r="N6649" t="str">
        <f>TEXT(SalesData[[#This Row],[Order Date]], "mmmm")</f>
        <v>September</v>
      </c>
      <c r="O6649" s="7">
        <f>IF(SalesData[Sales]=0,0,SalesData[Profit]/SalesData[Sales])</f>
        <v>6.7622903254838287E-2</v>
      </c>
      <c r="P6649" s="8">
        <f t="shared" si="103"/>
        <v>4.1100845033373892E-5</v>
      </c>
      <c r="Q6649" t="str">
        <f>IF(SalesData[[#This Row],[Discount]]&gt;0, "Yes", "No")</f>
        <v>Yes</v>
      </c>
      <c r="R6649" t="str">
        <f>TEXT(SalesData[[#This Row],[Order Date]],"mmm-yyyy")</f>
        <v>Sep-2024</v>
      </c>
      <c r="S6649">
        <f>YEAR(SalesData[[#This Row],[Order Date]])*100 + MONTH(SalesData[[#This Row],[Order Date]])</f>
        <v>202409</v>
      </c>
    </row>
    <row r="6650" spans="1:19" x14ac:dyDescent="0.3">
      <c r="A6650" t="s">
        <v>1544</v>
      </c>
      <c r="B6650" s="3">
        <v>45542</v>
      </c>
      <c r="C6650" t="s">
        <v>1545</v>
      </c>
      <c r="D6650" t="s">
        <v>23</v>
      </c>
      <c r="E6650" t="s">
        <v>14</v>
      </c>
      <c r="F6650" t="s">
        <v>62</v>
      </c>
      <c r="G6650">
        <v>4</v>
      </c>
      <c r="H6650" s="5">
        <v>974.46</v>
      </c>
      <c r="I6650" s="5">
        <v>0.25</v>
      </c>
      <c r="J6650" s="5">
        <v>2923.38</v>
      </c>
      <c r="K6650" s="5">
        <v>695.66618698979914</v>
      </c>
      <c r="L6650">
        <f>YEAR(SalesData[Order Date])</f>
        <v>2024</v>
      </c>
      <c r="M6650">
        <f>MONTH(SalesData[Order Date])</f>
        <v>9</v>
      </c>
      <c r="N6650" t="str">
        <f>TEXT(SalesData[[#This Row],[Order Date]], "mmmm")</f>
        <v>September</v>
      </c>
      <c r="O6650" s="7">
        <f>IF(SalesData[Sales]=0,0,SalesData[Profit]/SalesData[Sales])</f>
        <v>0.23796639061285194</v>
      </c>
      <c r="P6650" s="8">
        <f t="shared" si="103"/>
        <v>6.4138086735217453E-5</v>
      </c>
      <c r="Q6650" t="str">
        <f>IF(SalesData[[#This Row],[Discount]]&gt;0, "Yes", "No")</f>
        <v>Yes</v>
      </c>
      <c r="R6650" t="str">
        <f>TEXT(SalesData[[#This Row],[Order Date]],"mmm-yyyy")</f>
        <v>Sep-2024</v>
      </c>
      <c r="S6650">
        <f>YEAR(SalesData[[#This Row],[Order Date]])*100 + MONTH(SalesData[[#This Row],[Order Date]])</f>
        <v>202409</v>
      </c>
    </row>
    <row r="6651" spans="1:19" x14ac:dyDescent="0.3">
      <c r="A6651" t="s">
        <v>1612</v>
      </c>
      <c r="B6651" s="3">
        <v>45541</v>
      </c>
      <c r="C6651" t="s">
        <v>1613</v>
      </c>
      <c r="D6651" t="s">
        <v>18</v>
      </c>
      <c r="E6651" t="s">
        <v>14</v>
      </c>
      <c r="F6651" t="s">
        <v>53</v>
      </c>
      <c r="G6651">
        <v>8</v>
      </c>
      <c r="H6651" s="5">
        <v>579.23</v>
      </c>
      <c r="I6651" s="5">
        <v>0.14000000000000001</v>
      </c>
      <c r="J6651" s="5">
        <v>3985.1024000000002</v>
      </c>
      <c r="K6651" s="5">
        <v>575.34152940519368</v>
      </c>
      <c r="L6651">
        <f>YEAR(SalesData[Order Date])</f>
        <v>2024</v>
      </c>
      <c r="M6651">
        <f>MONTH(SalesData[Order Date])</f>
        <v>9</v>
      </c>
      <c r="N6651" t="str">
        <f>TEXT(SalesData[[#This Row],[Order Date]], "mmmm")</f>
        <v>September</v>
      </c>
      <c r="O6651" s="7">
        <f>IF(SalesData[Sales]=0,0,SalesData[Profit]/SalesData[Sales])</f>
        <v>0.14437308547082595</v>
      </c>
      <c r="P6651" s="8">
        <f t="shared" si="103"/>
        <v>3.0212523522607601E-5</v>
      </c>
      <c r="Q6651" t="str">
        <f>IF(SalesData[[#This Row],[Discount]]&gt;0, "Yes", "No")</f>
        <v>Yes</v>
      </c>
      <c r="R6651" t="str">
        <f>TEXT(SalesData[[#This Row],[Order Date]],"mmm-yyyy")</f>
        <v>Sep-2024</v>
      </c>
      <c r="S6651">
        <f>YEAR(SalesData[[#This Row],[Order Date]])*100 + MONTH(SalesData[[#This Row],[Order Date]])</f>
        <v>202409</v>
      </c>
    </row>
    <row r="6652" spans="1:19" x14ac:dyDescent="0.3">
      <c r="A6652" t="s">
        <v>1632</v>
      </c>
      <c r="B6652" s="3">
        <v>45542</v>
      </c>
      <c r="C6652" t="s">
        <v>1633</v>
      </c>
      <c r="D6652" t="s">
        <v>13</v>
      </c>
      <c r="E6652" t="s">
        <v>26</v>
      </c>
      <c r="F6652" t="s">
        <v>44</v>
      </c>
      <c r="G6652">
        <v>4</v>
      </c>
      <c r="H6652" s="5">
        <v>323.52999999999997</v>
      </c>
      <c r="I6652" s="5">
        <v>0.25</v>
      </c>
      <c r="J6652" s="5">
        <v>970.58999999999992</v>
      </c>
      <c r="K6652" s="5">
        <v>64.026482004977908</v>
      </c>
      <c r="L6652">
        <f>YEAR(SalesData[Order Date])</f>
        <v>2024</v>
      </c>
      <c r="M6652">
        <f>MONTH(SalesData[Order Date])</f>
        <v>9</v>
      </c>
      <c r="N6652" t="str">
        <f>TEXT(SalesData[[#This Row],[Order Date]], "mmmm")</f>
        <v>September</v>
      </c>
      <c r="O6652" s="7">
        <f>IF(SalesData[Sales]=0,0,SalesData[Profit]/SalesData[Sales])</f>
        <v>6.5966558490173924E-2</v>
      </c>
      <c r="P6652" s="8">
        <f t="shared" si="103"/>
        <v>1.9318146694278739E-4</v>
      </c>
      <c r="Q6652" t="str">
        <f>IF(SalesData[[#This Row],[Discount]]&gt;0, "Yes", "No")</f>
        <v>Yes</v>
      </c>
      <c r="R6652" t="str">
        <f>TEXT(SalesData[[#This Row],[Order Date]],"mmm-yyyy")</f>
        <v>Sep-2024</v>
      </c>
      <c r="S6652">
        <f>YEAR(SalesData[[#This Row],[Order Date]])*100 + MONTH(SalesData[[#This Row],[Order Date]])</f>
        <v>202409</v>
      </c>
    </row>
    <row r="6653" spans="1:19" x14ac:dyDescent="0.3">
      <c r="A6653" t="s">
        <v>1714</v>
      </c>
      <c r="B6653" s="3">
        <v>45547</v>
      </c>
      <c r="C6653" t="s">
        <v>1715</v>
      </c>
      <c r="D6653" t="s">
        <v>23</v>
      </c>
      <c r="E6653" t="s">
        <v>19</v>
      </c>
      <c r="F6653" t="s">
        <v>44</v>
      </c>
      <c r="G6653">
        <v>1</v>
      </c>
      <c r="H6653" s="5">
        <v>510.24</v>
      </c>
      <c r="I6653" s="5">
        <v>0.28999999999999998</v>
      </c>
      <c r="J6653" s="5">
        <v>362.2704</v>
      </c>
      <c r="K6653" s="5">
        <v>97.717785229254687</v>
      </c>
      <c r="L6653">
        <f>YEAR(SalesData[Order Date])</f>
        <v>2024</v>
      </c>
      <c r="M6653">
        <f>MONTH(SalesData[Order Date])</f>
        <v>9</v>
      </c>
      <c r="N6653" t="str">
        <f>TEXT(SalesData[[#This Row],[Order Date]], "mmmm")</f>
        <v>September</v>
      </c>
      <c r="O6653" s="7">
        <f>IF(SalesData[Sales]=0,0,SalesData[Profit]/SalesData[Sales])</f>
        <v>0.26973715001075077</v>
      </c>
      <c r="P6653" s="8">
        <f t="shared" si="103"/>
        <v>5.6835998745688302E-4</v>
      </c>
      <c r="Q6653" t="str">
        <f>IF(SalesData[[#This Row],[Discount]]&gt;0, "Yes", "No")</f>
        <v>Yes</v>
      </c>
      <c r="R6653" t="str">
        <f>TEXT(SalesData[[#This Row],[Order Date]],"mmm-yyyy")</f>
        <v>Sep-2024</v>
      </c>
      <c r="S6653">
        <f>YEAR(SalesData[[#This Row],[Order Date]])*100 + MONTH(SalesData[[#This Row],[Order Date]])</f>
        <v>202409</v>
      </c>
    </row>
    <row r="6654" spans="1:19" x14ac:dyDescent="0.3">
      <c r="A6654" t="s">
        <v>1761</v>
      </c>
      <c r="B6654" s="3">
        <v>45557</v>
      </c>
      <c r="C6654" t="s">
        <v>1762</v>
      </c>
      <c r="D6654" t="s">
        <v>18</v>
      </c>
      <c r="E6654" t="s">
        <v>14</v>
      </c>
      <c r="F6654" t="s">
        <v>15</v>
      </c>
      <c r="G6654">
        <v>7</v>
      </c>
      <c r="H6654" s="5">
        <v>992.97</v>
      </c>
      <c r="I6654" s="5">
        <v>0.13</v>
      </c>
      <c r="J6654" s="5">
        <v>6047.1872999999996</v>
      </c>
      <c r="K6654" s="5">
        <v>1083.3341105824591</v>
      </c>
      <c r="L6654">
        <f>YEAR(SalesData[Order Date])</f>
        <v>2024</v>
      </c>
      <c r="M6654">
        <f>MONTH(SalesData[Order Date])</f>
        <v>9</v>
      </c>
      <c r="N6654" t="str">
        <f>TEXT(SalesData[[#This Row],[Order Date]], "mmmm")</f>
        <v>September</v>
      </c>
      <c r="O6654" s="7">
        <f>IF(SalesData[Sales]=0,0,SalesData[Profit]/SalesData[Sales])</f>
        <v>0.17914677631738959</v>
      </c>
      <c r="P6654" s="8">
        <f t="shared" si="103"/>
        <v>1.8702910028931963E-5</v>
      </c>
      <c r="Q6654" t="str">
        <f>IF(SalesData[[#This Row],[Discount]]&gt;0, "Yes", "No")</f>
        <v>Yes</v>
      </c>
      <c r="R6654" t="str">
        <f>TEXT(SalesData[[#This Row],[Order Date]],"mmm-yyyy")</f>
        <v>Sep-2024</v>
      </c>
      <c r="S6654">
        <f>YEAR(SalesData[[#This Row],[Order Date]])*100 + MONTH(SalesData[[#This Row],[Order Date]])</f>
        <v>202409</v>
      </c>
    </row>
    <row r="6655" spans="1:19" x14ac:dyDescent="0.3">
      <c r="A6655" t="s">
        <v>1767</v>
      </c>
      <c r="B6655" s="3">
        <v>45553</v>
      </c>
      <c r="C6655" t="s">
        <v>1768</v>
      </c>
      <c r="D6655" t="s">
        <v>30</v>
      </c>
      <c r="E6655" t="s">
        <v>19</v>
      </c>
      <c r="F6655" t="s">
        <v>53</v>
      </c>
      <c r="G6655">
        <v>3</v>
      </c>
      <c r="H6655" s="5">
        <v>862.14</v>
      </c>
      <c r="I6655" s="5">
        <v>0.24</v>
      </c>
      <c r="J6655" s="5">
        <v>1965.6792</v>
      </c>
      <c r="K6655" s="5">
        <v>218.86020518614421</v>
      </c>
      <c r="L6655">
        <f>YEAR(SalesData[Order Date])</f>
        <v>2024</v>
      </c>
      <c r="M6655">
        <f>MONTH(SalesData[Order Date])</f>
        <v>9</v>
      </c>
      <c r="N6655" t="str">
        <f>TEXT(SalesData[[#This Row],[Order Date]], "mmmm")</f>
        <v>September</v>
      </c>
      <c r="O6655" s="7">
        <f>IF(SalesData[Sales]=0,0,SalesData[Profit]/SalesData[Sales])</f>
        <v>0.11134075447618523</v>
      </c>
      <c r="P6655" s="8">
        <f t="shared" si="103"/>
        <v>9.2792353910037807E-5</v>
      </c>
      <c r="Q6655" t="str">
        <f>IF(SalesData[[#This Row],[Discount]]&gt;0, "Yes", "No")</f>
        <v>Yes</v>
      </c>
      <c r="R6655" t="str">
        <f>TEXT(SalesData[[#This Row],[Order Date]],"mmm-yyyy")</f>
        <v>Sep-2024</v>
      </c>
      <c r="S6655">
        <f>YEAR(SalesData[[#This Row],[Order Date]])*100 + MONTH(SalesData[[#This Row],[Order Date]])</f>
        <v>202409</v>
      </c>
    </row>
    <row r="6656" spans="1:19" x14ac:dyDescent="0.3">
      <c r="A6656" t="s">
        <v>1795</v>
      </c>
      <c r="B6656" s="3">
        <v>45544</v>
      </c>
      <c r="C6656" t="s">
        <v>1796</v>
      </c>
      <c r="D6656" t="s">
        <v>13</v>
      </c>
      <c r="E6656" t="s">
        <v>14</v>
      </c>
      <c r="F6656" t="s">
        <v>31</v>
      </c>
      <c r="G6656">
        <v>1</v>
      </c>
      <c r="H6656" s="5">
        <v>835.2</v>
      </c>
      <c r="I6656" s="5">
        <v>0.08</v>
      </c>
      <c r="J6656" s="5">
        <v>768.38400000000013</v>
      </c>
      <c r="K6656" s="5">
        <v>146.44328913481939</v>
      </c>
      <c r="L6656">
        <f>YEAR(SalesData[Order Date])</f>
        <v>2024</v>
      </c>
      <c r="M6656">
        <f>MONTH(SalesData[Order Date])</f>
        <v>9</v>
      </c>
      <c r="N6656" t="str">
        <f>TEXT(SalesData[[#This Row],[Order Date]], "mmmm")</f>
        <v>September</v>
      </c>
      <c r="O6656" s="7">
        <f>IF(SalesData[Sales]=0,0,SalesData[Profit]/SalesData[Sales])</f>
        <v>0.19058607302445049</v>
      </c>
      <c r="P6656" s="8">
        <f t="shared" si="103"/>
        <v>9.5785440613026823E-5</v>
      </c>
      <c r="Q6656" t="str">
        <f>IF(SalesData[[#This Row],[Discount]]&gt;0, "Yes", "No")</f>
        <v>Yes</v>
      </c>
      <c r="R6656" t="str">
        <f>TEXT(SalesData[[#This Row],[Order Date]],"mmm-yyyy")</f>
        <v>Sep-2024</v>
      </c>
      <c r="S6656">
        <f>YEAR(SalesData[[#This Row],[Order Date]])*100 + MONTH(SalesData[[#This Row],[Order Date]])</f>
        <v>202409</v>
      </c>
    </row>
    <row r="6657" spans="1:19" x14ac:dyDescent="0.3">
      <c r="A6657" t="s">
        <v>1803</v>
      </c>
      <c r="B6657" s="3">
        <v>45552</v>
      </c>
      <c r="C6657" t="s">
        <v>1804</v>
      </c>
      <c r="D6657" t="s">
        <v>13</v>
      </c>
      <c r="E6657" t="s">
        <v>14</v>
      </c>
      <c r="F6657" t="s">
        <v>27</v>
      </c>
      <c r="G6657">
        <v>5</v>
      </c>
      <c r="H6657" s="5">
        <v>134.94999999999999</v>
      </c>
      <c r="I6657" s="5">
        <v>0.09</v>
      </c>
      <c r="J6657" s="5">
        <v>614.02250000000004</v>
      </c>
      <c r="K6657" s="5">
        <v>175.29176769385009</v>
      </c>
      <c r="L6657">
        <f>YEAR(SalesData[Order Date])</f>
        <v>2024</v>
      </c>
      <c r="M6657">
        <f>MONTH(SalesData[Order Date])</f>
        <v>9</v>
      </c>
      <c r="N6657" t="str">
        <f>TEXT(SalesData[[#This Row],[Order Date]], "mmmm")</f>
        <v>September</v>
      </c>
      <c r="O6657" s="7">
        <f>IF(SalesData[Sales]=0,0,SalesData[Profit]/SalesData[Sales])</f>
        <v>0.28548101689083066</v>
      </c>
      <c r="P6657" s="8">
        <f t="shared" si="103"/>
        <v>1.3338273434605408E-4</v>
      </c>
      <c r="Q6657" t="str">
        <f>IF(SalesData[[#This Row],[Discount]]&gt;0, "Yes", "No")</f>
        <v>Yes</v>
      </c>
      <c r="R6657" t="str">
        <f>TEXT(SalesData[[#This Row],[Order Date]],"mmm-yyyy")</f>
        <v>Sep-2024</v>
      </c>
      <c r="S6657">
        <f>YEAR(SalesData[[#This Row],[Order Date]])*100 + MONTH(SalesData[[#This Row],[Order Date]])</f>
        <v>202409</v>
      </c>
    </row>
    <row r="6658" spans="1:19" x14ac:dyDescent="0.3">
      <c r="A6658" t="s">
        <v>1863</v>
      </c>
      <c r="B6658" s="3">
        <v>45542</v>
      </c>
      <c r="C6658" t="s">
        <v>1864</v>
      </c>
      <c r="D6658" t="s">
        <v>23</v>
      </c>
      <c r="E6658" t="s">
        <v>14</v>
      </c>
      <c r="F6658" t="s">
        <v>34</v>
      </c>
      <c r="G6658">
        <v>4</v>
      </c>
      <c r="H6658" s="5">
        <v>423.09</v>
      </c>
      <c r="I6658" s="5">
        <v>7.0000000000000007E-2</v>
      </c>
      <c r="J6658" s="5">
        <v>1573.8948</v>
      </c>
      <c r="K6658" s="5">
        <v>182.41346581548939</v>
      </c>
      <c r="L6658">
        <f>YEAR(SalesData[Order Date])</f>
        <v>2024</v>
      </c>
      <c r="M6658">
        <f>MONTH(SalesData[Order Date])</f>
        <v>9</v>
      </c>
      <c r="N6658" t="str">
        <f>TEXT(SalesData[[#This Row],[Order Date]], "mmmm")</f>
        <v>September</v>
      </c>
      <c r="O6658" s="7">
        <f>IF(SalesData[Sales]=0,0,SalesData[Profit]/SalesData[Sales])</f>
        <v>0.11589940179959257</v>
      </c>
      <c r="P6658" s="8">
        <f t="shared" ref="P6658:P6721" si="104">IF(H:H*G:G=0, 0, (I:I/(H:H*G:G)))</f>
        <v>4.1362357890756108E-5</v>
      </c>
      <c r="Q6658" t="str">
        <f>IF(SalesData[[#This Row],[Discount]]&gt;0, "Yes", "No")</f>
        <v>Yes</v>
      </c>
      <c r="R6658" t="str">
        <f>TEXT(SalesData[[#This Row],[Order Date]],"mmm-yyyy")</f>
        <v>Sep-2024</v>
      </c>
      <c r="S6658">
        <f>YEAR(SalesData[[#This Row],[Order Date]])*100 + MONTH(SalesData[[#This Row],[Order Date]])</f>
        <v>202409</v>
      </c>
    </row>
    <row r="6659" spans="1:19" x14ac:dyDescent="0.3">
      <c r="A6659" t="s">
        <v>1889</v>
      </c>
      <c r="B6659" s="3">
        <v>45557</v>
      </c>
      <c r="C6659" t="s">
        <v>1890</v>
      </c>
      <c r="D6659" t="s">
        <v>23</v>
      </c>
      <c r="E6659" t="s">
        <v>26</v>
      </c>
      <c r="F6659" t="s">
        <v>39</v>
      </c>
      <c r="G6659">
        <v>9</v>
      </c>
      <c r="H6659" s="5">
        <v>429.21</v>
      </c>
      <c r="I6659" s="5">
        <v>0.24</v>
      </c>
      <c r="J6659" s="5">
        <v>2935.7964000000002</v>
      </c>
      <c r="K6659" s="5">
        <v>433.90817012670323</v>
      </c>
      <c r="L6659">
        <f>YEAR(SalesData[Order Date])</f>
        <v>2024</v>
      </c>
      <c r="M6659">
        <f>MONTH(SalesData[Order Date])</f>
        <v>9</v>
      </c>
      <c r="N6659" t="str">
        <f>TEXT(SalesData[[#This Row],[Order Date]], "mmmm")</f>
        <v>September</v>
      </c>
      <c r="O6659" s="7">
        <f>IF(SalesData[Sales]=0,0,SalesData[Profit]/SalesData[Sales])</f>
        <v>0.14779913556904123</v>
      </c>
      <c r="P6659" s="8">
        <f t="shared" si="104"/>
        <v>6.2129649045144955E-5</v>
      </c>
      <c r="Q6659" t="str">
        <f>IF(SalesData[[#This Row],[Discount]]&gt;0, "Yes", "No")</f>
        <v>Yes</v>
      </c>
      <c r="R6659" t="str">
        <f>TEXT(SalesData[[#This Row],[Order Date]],"mmm-yyyy")</f>
        <v>Sep-2024</v>
      </c>
      <c r="S6659">
        <f>YEAR(SalesData[[#This Row],[Order Date]])*100 + MONTH(SalesData[[#This Row],[Order Date]])</f>
        <v>202409</v>
      </c>
    </row>
    <row r="6660" spans="1:19" x14ac:dyDescent="0.3">
      <c r="A6660" t="s">
        <v>1944</v>
      </c>
      <c r="B6660" s="3">
        <v>45556</v>
      </c>
      <c r="C6660" t="s">
        <v>1945</v>
      </c>
      <c r="D6660" t="s">
        <v>23</v>
      </c>
      <c r="E6660" t="s">
        <v>26</v>
      </c>
      <c r="F6660" t="s">
        <v>53</v>
      </c>
      <c r="G6660">
        <v>7</v>
      </c>
      <c r="H6660" s="5">
        <v>866.98</v>
      </c>
      <c r="I6660" s="5">
        <v>0.02</v>
      </c>
      <c r="J6660" s="5">
        <v>5947.4828000000007</v>
      </c>
      <c r="K6660" s="5">
        <v>1124.668113222973</v>
      </c>
      <c r="L6660">
        <f>YEAR(SalesData[Order Date])</f>
        <v>2024</v>
      </c>
      <c r="M6660">
        <f>MONTH(SalesData[Order Date])</f>
        <v>9</v>
      </c>
      <c r="N6660" t="str">
        <f>TEXT(SalesData[[#This Row],[Order Date]], "mmmm")</f>
        <v>September</v>
      </c>
      <c r="O6660" s="7">
        <f>IF(SalesData[Sales]=0,0,SalesData[Profit]/SalesData[Sales])</f>
        <v>0.18909985132247425</v>
      </c>
      <c r="P6660" s="8">
        <f t="shared" si="104"/>
        <v>3.2955118424218055E-6</v>
      </c>
      <c r="Q6660" t="str">
        <f>IF(SalesData[[#This Row],[Discount]]&gt;0, "Yes", "No")</f>
        <v>Yes</v>
      </c>
      <c r="R6660" t="str">
        <f>TEXT(SalesData[[#This Row],[Order Date]],"mmm-yyyy")</f>
        <v>Sep-2024</v>
      </c>
      <c r="S6660">
        <f>YEAR(SalesData[[#This Row],[Order Date]])*100 + MONTH(SalesData[[#This Row],[Order Date]])</f>
        <v>202409</v>
      </c>
    </row>
    <row r="6661" spans="1:19" x14ac:dyDescent="0.3">
      <c r="A6661" t="s">
        <v>1970</v>
      </c>
      <c r="B6661" s="3">
        <v>45536</v>
      </c>
      <c r="C6661" t="s">
        <v>1971</v>
      </c>
      <c r="D6661" t="s">
        <v>23</v>
      </c>
      <c r="E6661" t="s">
        <v>14</v>
      </c>
      <c r="F6661" t="s">
        <v>34</v>
      </c>
      <c r="G6661">
        <v>5</v>
      </c>
      <c r="H6661" s="5">
        <v>696.25</v>
      </c>
      <c r="I6661" s="5">
        <v>0.11</v>
      </c>
      <c r="J6661" s="5">
        <v>3098.3125</v>
      </c>
      <c r="K6661" s="5">
        <v>303.08562180740643</v>
      </c>
      <c r="L6661">
        <f>YEAR(SalesData[Order Date])</f>
        <v>2024</v>
      </c>
      <c r="M6661">
        <f>MONTH(SalesData[Order Date])</f>
        <v>9</v>
      </c>
      <c r="N6661" t="str">
        <f>TEXT(SalesData[[#This Row],[Order Date]], "mmmm")</f>
        <v>September</v>
      </c>
      <c r="O6661" s="7">
        <f>IF(SalesData[Sales]=0,0,SalesData[Profit]/SalesData[Sales])</f>
        <v>9.78228057393844E-2</v>
      </c>
      <c r="P6661" s="8">
        <f t="shared" si="104"/>
        <v>3.1597845601436267E-5</v>
      </c>
      <c r="Q6661" t="str">
        <f>IF(SalesData[[#This Row],[Discount]]&gt;0, "Yes", "No")</f>
        <v>Yes</v>
      </c>
      <c r="R6661" t="str">
        <f>TEXT(SalesData[[#This Row],[Order Date]],"mmm-yyyy")</f>
        <v>Sep-2024</v>
      </c>
      <c r="S6661">
        <f>YEAR(SalesData[[#This Row],[Order Date]])*100 + MONTH(SalesData[[#This Row],[Order Date]])</f>
        <v>202409</v>
      </c>
    </row>
    <row r="6662" spans="1:19" x14ac:dyDescent="0.3">
      <c r="A6662" t="s">
        <v>1994</v>
      </c>
      <c r="B6662" s="3">
        <v>45555</v>
      </c>
      <c r="C6662" t="s">
        <v>1995</v>
      </c>
      <c r="D6662" t="s">
        <v>30</v>
      </c>
      <c r="E6662" t="s">
        <v>19</v>
      </c>
      <c r="F6662" t="s">
        <v>44</v>
      </c>
      <c r="G6662">
        <v>7</v>
      </c>
      <c r="H6662" s="5">
        <v>537.14</v>
      </c>
      <c r="I6662" s="5">
        <v>0.05</v>
      </c>
      <c r="J6662" s="5">
        <v>3571.9810000000002</v>
      </c>
      <c r="K6662" s="5">
        <v>605.8947310333258</v>
      </c>
      <c r="L6662">
        <f>YEAR(SalesData[Order Date])</f>
        <v>2024</v>
      </c>
      <c r="M6662">
        <f>MONTH(SalesData[Order Date])</f>
        <v>9</v>
      </c>
      <c r="N6662" t="str">
        <f>TEXT(SalesData[[#This Row],[Order Date]], "mmmm")</f>
        <v>September</v>
      </c>
      <c r="O6662" s="7">
        <f>IF(SalesData[Sales]=0,0,SalesData[Profit]/SalesData[Sales])</f>
        <v>0.16962428720458642</v>
      </c>
      <c r="P6662" s="8">
        <f t="shared" si="104"/>
        <v>1.329794307416529E-5</v>
      </c>
      <c r="Q6662" t="str">
        <f>IF(SalesData[[#This Row],[Discount]]&gt;0, "Yes", "No")</f>
        <v>Yes</v>
      </c>
      <c r="R6662" t="str">
        <f>TEXT(SalesData[[#This Row],[Order Date]],"mmm-yyyy")</f>
        <v>Sep-2024</v>
      </c>
      <c r="S6662">
        <f>YEAR(SalesData[[#This Row],[Order Date]])*100 + MONTH(SalesData[[#This Row],[Order Date]])</f>
        <v>202409</v>
      </c>
    </row>
    <row r="6663" spans="1:19" x14ac:dyDescent="0.3">
      <c r="A6663" t="s">
        <v>2016</v>
      </c>
      <c r="B6663" s="3">
        <v>45555</v>
      </c>
      <c r="C6663" t="s">
        <v>2017</v>
      </c>
      <c r="D6663" t="s">
        <v>30</v>
      </c>
      <c r="E6663" t="s">
        <v>26</v>
      </c>
      <c r="F6663" t="s">
        <v>62</v>
      </c>
      <c r="G6663">
        <v>1</v>
      </c>
      <c r="H6663" s="5">
        <v>658.46</v>
      </c>
      <c r="I6663" s="5">
        <v>0.06</v>
      </c>
      <c r="J6663" s="5">
        <v>618.95240000000001</v>
      </c>
      <c r="K6663" s="5">
        <v>173.69695244526179</v>
      </c>
      <c r="L6663">
        <f>YEAR(SalesData[Order Date])</f>
        <v>2024</v>
      </c>
      <c r="M6663">
        <f>MONTH(SalesData[Order Date])</f>
        <v>9</v>
      </c>
      <c r="N6663" t="str">
        <f>TEXT(SalesData[[#This Row],[Order Date]], "mmmm")</f>
        <v>September</v>
      </c>
      <c r="O6663" s="7">
        <f>IF(SalesData[Sales]=0,0,SalesData[Profit]/SalesData[Sales])</f>
        <v>0.28063055001525444</v>
      </c>
      <c r="P6663" s="8">
        <f t="shared" si="104"/>
        <v>9.1121708228290247E-5</v>
      </c>
      <c r="Q6663" t="str">
        <f>IF(SalesData[[#This Row],[Discount]]&gt;0, "Yes", "No")</f>
        <v>Yes</v>
      </c>
      <c r="R6663" t="str">
        <f>TEXT(SalesData[[#This Row],[Order Date]],"mmm-yyyy")</f>
        <v>Sep-2024</v>
      </c>
      <c r="S6663">
        <f>YEAR(SalesData[[#This Row],[Order Date]])*100 + MONTH(SalesData[[#This Row],[Order Date]])</f>
        <v>202409</v>
      </c>
    </row>
    <row r="6664" spans="1:19" x14ac:dyDescent="0.3">
      <c r="A6664" t="s">
        <v>2018</v>
      </c>
      <c r="B6664" s="3">
        <v>45552</v>
      </c>
      <c r="C6664" t="s">
        <v>2019</v>
      </c>
      <c r="D6664" t="s">
        <v>30</v>
      </c>
      <c r="E6664" t="s">
        <v>14</v>
      </c>
      <c r="F6664" t="s">
        <v>31</v>
      </c>
      <c r="G6664">
        <v>7</v>
      </c>
      <c r="H6664" s="5">
        <v>674.18</v>
      </c>
      <c r="I6664" s="5">
        <v>0.18</v>
      </c>
      <c r="J6664" s="5">
        <v>3869.7932000000001</v>
      </c>
      <c r="K6664" s="5">
        <v>1022.383291538405</v>
      </c>
      <c r="L6664">
        <f>YEAR(SalesData[Order Date])</f>
        <v>2024</v>
      </c>
      <c r="M6664">
        <f>MONTH(SalesData[Order Date])</f>
        <v>9</v>
      </c>
      <c r="N6664" t="str">
        <f>TEXT(SalesData[[#This Row],[Order Date]], "mmmm")</f>
        <v>September</v>
      </c>
      <c r="O6664" s="7">
        <f>IF(SalesData[Sales]=0,0,SalesData[Profit]/SalesData[Sales])</f>
        <v>0.26419584683191988</v>
      </c>
      <c r="P6664" s="8">
        <f t="shared" si="104"/>
        <v>3.8141573043231356E-5</v>
      </c>
      <c r="Q6664" t="str">
        <f>IF(SalesData[[#This Row],[Discount]]&gt;0, "Yes", "No")</f>
        <v>Yes</v>
      </c>
      <c r="R6664" t="str">
        <f>TEXT(SalesData[[#This Row],[Order Date]],"mmm-yyyy")</f>
        <v>Sep-2024</v>
      </c>
      <c r="S6664">
        <f>YEAR(SalesData[[#This Row],[Order Date]])*100 + MONTH(SalesData[[#This Row],[Order Date]])</f>
        <v>202409</v>
      </c>
    </row>
    <row r="6665" spans="1:19" x14ac:dyDescent="0.3">
      <c r="A6665" t="s">
        <v>2064</v>
      </c>
      <c r="B6665" s="3">
        <v>45540</v>
      </c>
      <c r="C6665" t="s">
        <v>2065</v>
      </c>
      <c r="D6665" t="s">
        <v>18</v>
      </c>
      <c r="E6665" t="s">
        <v>26</v>
      </c>
      <c r="F6665" t="s">
        <v>34</v>
      </c>
      <c r="G6665">
        <v>6</v>
      </c>
      <c r="H6665" s="5">
        <v>153.94</v>
      </c>
      <c r="I6665" s="5">
        <v>0.2</v>
      </c>
      <c r="J6665" s="5">
        <v>738.91200000000003</v>
      </c>
      <c r="K6665" s="5">
        <v>47.212187621956389</v>
      </c>
      <c r="L6665">
        <f>YEAR(SalesData[Order Date])</f>
        <v>2024</v>
      </c>
      <c r="M6665">
        <f>MONTH(SalesData[Order Date])</f>
        <v>9</v>
      </c>
      <c r="N6665" t="str">
        <f>TEXT(SalesData[[#This Row],[Order Date]], "mmmm")</f>
        <v>September</v>
      </c>
      <c r="O6665" s="7">
        <f>IF(SalesData[Sales]=0,0,SalesData[Profit]/SalesData[Sales])</f>
        <v>6.3894195278945784E-2</v>
      </c>
      <c r="P6665" s="8">
        <f t="shared" si="104"/>
        <v>2.1653458057251744E-4</v>
      </c>
      <c r="Q6665" t="str">
        <f>IF(SalesData[[#This Row],[Discount]]&gt;0, "Yes", "No")</f>
        <v>Yes</v>
      </c>
      <c r="R6665" t="str">
        <f>TEXT(SalesData[[#This Row],[Order Date]],"mmm-yyyy")</f>
        <v>Sep-2024</v>
      </c>
      <c r="S6665">
        <f>YEAR(SalesData[[#This Row],[Order Date]])*100 + MONTH(SalesData[[#This Row],[Order Date]])</f>
        <v>202409</v>
      </c>
    </row>
    <row r="6666" spans="1:19" x14ac:dyDescent="0.3">
      <c r="A6666" t="s">
        <v>2119</v>
      </c>
      <c r="B6666" s="3">
        <v>45539</v>
      </c>
      <c r="C6666" t="s">
        <v>2120</v>
      </c>
      <c r="D6666" t="s">
        <v>30</v>
      </c>
      <c r="E6666" t="s">
        <v>26</v>
      </c>
      <c r="F6666" t="s">
        <v>39</v>
      </c>
      <c r="G6666">
        <v>8</v>
      </c>
      <c r="H6666" s="5">
        <v>102.08</v>
      </c>
      <c r="I6666" s="5">
        <v>0.13</v>
      </c>
      <c r="J6666" s="5">
        <v>710.47680000000003</v>
      </c>
      <c r="K6666" s="5">
        <v>61.766402971972873</v>
      </c>
      <c r="L6666">
        <f>YEAR(SalesData[Order Date])</f>
        <v>2024</v>
      </c>
      <c r="M6666">
        <f>MONTH(SalesData[Order Date])</f>
        <v>9</v>
      </c>
      <c r="N6666" t="str">
        <f>TEXT(SalesData[[#This Row],[Order Date]], "mmmm")</f>
        <v>September</v>
      </c>
      <c r="O6666" s="7">
        <f>IF(SalesData[Sales]=0,0,SalesData[Profit]/SalesData[Sales])</f>
        <v>8.6936551583349203E-2</v>
      </c>
      <c r="P6666" s="8">
        <f t="shared" si="104"/>
        <v>1.5918887147335425E-4</v>
      </c>
      <c r="Q6666" t="str">
        <f>IF(SalesData[[#This Row],[Discount]]&gt;0, "Yes", "No")</f>
        <v>Yes</v>
      </c>
      <c r="R6666" t="str">
        <f>TEXT(SalesData[[#This Row],[Order Date]],"mmm-yyyy")</f>
        <v>Sep-2024</v>
      </c>
      <c r="S6666">
        <f>YEAR(SalesData[[#This Row],[Order Date]])*100 + MONTH(SalesData[[#This Row],[Order Date]])</f>
        <v>202409</v>
      </c>
    </row>
    <row r="6667" spans="1:19" x14ac:dyDescent="0.3">
      <c r="A6667" t="s">
        <v>2165</v>
      </c>
      <c r="B6667" s="3">
        <v>45553</v>
      </c>
      <c r="C6667" t="s">
        <v>2166</v>
      </c>
      <c r="D6667" t="s">
        <v>18</v>
      </c>
      <c r="E6667" t="s">
        <v>19</v>
      </c>
      <c r="F6667" t="s">
        <v>31</v>
      </c>
      <c r="G6667">
        <v>2</v>
      </c>
      <c r="H6667" s="5">
        <v>477.56</v>
      </c>
      <c r="I6667" s="5">
        <v>0.04</v>
      </c>
      <c r="J6667" s="5">
        <v>916.91520000000003</v>
      </c>
      <c r="K6667" s="5">
        <v>125.51020222342829</v>
      </c>
      <c r="L6667">
        <f>YEAR(SalesData[Order Date])</f>
        <v>2024</v>
      </c>
      <c r="M6667">
        <f>MONTH(SalesData[Order Date])</f>
        <v>9</v>
      </c>
      <c r="N6667" t="str">
        <f>TEXT(SalesData[[#This Row],[Order Date]], "mmmm")</f>
        <v>September</v>
      </c>
      <c r="O6667" s="7">
        <f>IF(SalesData[Sales]=0,0,SalesData[Profit]/SalesData[Sales])</f>
        <v>0.13688310786365881</v>
      </c>
      <c r="P6667" s="8">
        <f t="shared" si="104"/>
        <v>4.1879554401541172E-5</v>
      </c>
      <c r="Q6667" t="str">
        <f>IF(SalesData[[#This Row],[Discount]]&gt;0, "Yes", "No")</f>
        <v>Yes</v>
      </c>
      <c r="R6667" t="str">
        <f>TEXT(SalesData[[#This Row],[Order Date]],"mmm-yyyy")</f>
        <v>Sep-2024</v>
      </c>
      <c r="S6667">
        <f>YEAR(SalesData[[#This Row],[Order Date]])*100 + MONTH(SalesData[[#This Row],[Order Date]])</f>
        <v>202409</v>
      </c>
    </row>
    <row r="6668" spans="1:19" x14ac:dyDescent="0.3">
      <c r="A6668" t="s">
        <v>2189</v>
      </c>
      <c r="B6668" s="3">
        <v>45552</v>
      </c>
      <c r="C6668" t="s">
        <v>2190</v>
      </c>
      <c r="D6668" t="s">
        <v>18</v>
      </c>
      <c r="E6668" t="s">
        <v>26</v>
      </c>
      <c r="F6668" t="s">
        <v>31</v>
      </c>
      <c r="G6668">
        <v>3</v>
      </c>
      <c r="H6668" s="5">
        <v>30.7</v>
      </c>
      <c r="I6668" s="5">
        <v>0.2</v>
      </c>
      <c r="J6668" s="5">
        <v>73.679999999999993</v>
      </c>
      <c r="K6668" s="5">
        <v>15.31307957332681</v>
      </c>
      <c r="L6668">
        <f>YEAR(SalesData[Order Date])</f>
        <v>2024</v>
      </c>
      <c r="M6668">
        <f>MONTH(SalesData[Order Date])</f>
        <v>9</v>
      </c>
      <c r="N6668" t="str">
        <f>TEXT(SalesData[[#This Row],[Order Date]], "mmmm")</f>
        <v>September</v>
      </c>
      <c r="O6668" s="7">
        <f>IF(SalesData[Sales]=0,0,SalesData[Profit]/SalesData[Sales])</f>
        <v>0.20783224176610765</v>
      </c>
      <c r="P6668" s="8">
        <f t="shared" si="104"/>
        <v>2.1715526601520088E-3</v>
      </c>
      <c r="Q6668" t="str">
        <f>IF(SalesData[[#This Row],[Discount]]&gt;0, "Yes", "No")</f>
        <v>Yes</v>
      </c>
      <c r="R6668" t="str">
        <f>TEXT(SalesData[[#This Row],[Order Date]],"mmm-yyyy")</f>
        <v>Sep-2024</v>
      </c>
      <c r="S6668">
        <f>YEAR(SalesData[[#This Row],[Order Date]])*100 + MONTH(SalesData[[#This Row],[Order Date]])</f>
        <v>202409</v>
      </c>
    </row>
    <row r="6669" spans="1:19" x14ac:dyDescent="0.3">
      <c r="A6669" t="s">
        <v>2205</v>
      </c>
      <c r="B6669" s="3">
        <v>45542</v>
      </c>
      <c r="C6669" t="s">
        <v>2206</v>
      </c>
      <c r="D6669" t="s">
        <v>30</v>
      </c>
      <c r="E6669" t="s">
        <v>19</v>
      </c>
      <c r="F6669" t="s">
        <v>39</v>
      </c>
      <c r="G6669">
        <v>7</v>
      </c>
      <c r="H6669" s="5">
        <v>550.41999999999996</v>
      </c>
      <c r="I6669" s="5">
        <v>0.26</v>
      </c>
      <c r="J6669" s="5">
        <v>2851.1756</v>
      </c>
      <c r="K6669" s="5">
        <v>349.65486139840942</v>
      </c>
      <c r="L6669">
        <f>YEAR(SalesData[Order Date])</f>
        <v>2024</v>
      </c>
      <c r="M6669">
        <f>MONTH(SalesData[Order Date])</f>
        <v>9</v>
      </c>
      <c r="N6669" t="str">
        <f>TEXT(SalesData[[#This Row],[Order Date]], "mmmm")</f>
        <v>September</v>
      </c>
      <c r="O6669" s="7">
        <f>IF(SalesData[Sales]=0,0,SalesData[Profit]/SalesData[Sales])</f>
        <v>0.12263533028215078</v>
      </c>
      <c r="P6669" s="8">
        <f t="shared" si="104"/>
        <v>6.7480936635400503E-5</v>
      </c>
      <c r="Q6669" t="str">
        <f>IF(SalesData[[#This Row],[Discount]]&gt;0, "Yes", "No")</f>
        <v>Yes</v>
      </c>
      <c r="R6669" t="str">
        <f>TEXT(SalesData[[#This Row],[Order Date]],"mmm-yyyy")</f>
        <v>Sep-2024</v>
      </c>
      <c r="S6669">
        <f>YEAR(SalesData[[#This Row],[Order Date]])*100 + MONTH(SalesData[[#This Row],[Order Date]])</f>
        <v>202409</v>
      </c>
    </row>
    <row r="6670" spans="1:19" x14ac:dyDescent="0.3">
      <c r="A6670" t="s">
        <v>2263</v>
      </c>
      <c r="B6670" s="3">
        <v>45563</v>
      </c>
      <c r="C6670" t="s">
        <v>2264</v>
      </c>
      <c r="D6670" t="s">
        <v>30</v>
      </c>
      <c r="E6670" t="s">
        <v>14</v>
      </c>
      <c r="F6670" t="s">
        <v>31</v>
      </c>
      <c r="G6670">
        <v>6</v>
      </c>
      <c r="H6670" s="5">
        <v>635.74</v>
      </c>
      <c r="I6670" s="5">
        <v>0.2</v>
      </c>
      <c r="J6670" s="5">
        <v>3051.5520000000001</v>
      </c>
      <c r="K6670" s="5">
        <v>202.25268483525471</v>
      </c>
      <c r="L6670">
        <f>YEAR(SalesData[Order Date])</f>
        <v>2024</v>
      </c>
      <c r="M6670">
        <f>MONTH(SalesData[Order Date])</f>
        <v>9</v>
      </c>
      <c r="N6670" t="str">
        <f>TEXT(SalesData[[#This Row],[Order Date]], "mmmm")</f>
        <v>September</v>
      </c>
      <c r="O6670" s="7">
        <f>IF(SalesData[Sales]=0,0,SalesData[Profit]/SalesData[Sales])</f>
        <v>6.6278629640017503E-2</v>
      </c>
      <c r="P6670" s="8">
        <f t="shared" si="104"/>
        <v>5.2432336070301276E-5</v>
      </c>
      <c r="Q6670" t="str">
        <f>IF(SalesData[[#This Row],[Discount]]&gt;0, "Yes", "No")</f>
        <v>Yes</v>
      </c>
      <c r="R6670" t="str">
        <f>TEXT(SalesData[[#This Row],[Order Date]],"mmm-yyyy")</f>
        <v>Sep-2024</v>
      </c>
      <c r="S6670">
        <f>YEAR(SalesData[[#This Row],[Order Date]])*100 + MONTH(SalesData[[#This Row],[Order Date]])</f>
        <v>202409</v>
      </c>
    </row>
    <row r="6671" spans="1:19" x14ac:dyDescent="0.3">
      <c r="A6671" t="s">
        <v>2265</v>
      </c>
      <c r="B6671" s="3">
        <v>45542</v>
      </c>
      <c r="C6671" t="s">
        <v>2266</v>
      </c>
      <c r="D6671" t="s">
        <v>13</v>
      </c>
      <c r="E6671" t="s">
        <v>14</v>
      </c>
      <c r="F6671" t="s">
        <v>31</v>
      </c>
      <c r="G6671">
        <v>7</v>
      </c>
      <c r="H6671" s="5">
        <v>681.99</v>
      </c>
      <c r="I6671" s="5">
        <v>0.14000000000000001</v>
      </c>
      <c r="J6671" s="5">
        <v>4105.5798000000004</v>
      </c>
      <c r="K6671" s="5">
        <v>538.98918407400947</v>
      </c>
      <c r="L6671">
        <f>YEAR(SalesData[Order Date])</f>
        <v>2024</v>
      </c>
      <c r="M6671">
        <f>MONTH(SalesData[Order Date])</f>
        <v>9</v>
      </c>
      <c r="N6671" t="str">
        <f>TEXT(SalesData[[#This Row],[Order Date]], "mmmm")</f>
        <v>September</v>
      </c>
      <c r="O6671" s="7">
        <f>IF(SalesData[Sales]=0,0,SalesData[Profit]/SalesData[Sales])</f>
        <v>0.13128211125600564</v>
      </c>
      <c r="P6671" s="8">
        <f t="shared" si="104"/>
        <v>2.932594319564803E-5</v>
      </c>
      <c r="Q6671" t="str">
        <f>IF(SalesData[[#This Row],[Discount]]&gt;0, "Yes", "No")</f>
        <v>Yes</v>
      </c>
      <c r="R6671" t="str">
        <f>TEXT(SalesData[[#This Row],[Order Date]],"mmm-yyyy")</f>
        <v>Sep-2024</v>
      </c>
      <c r="S6671">
        <f>YEAR(SalesData[[#This Row],[Order Date]])*100 + MONTH(SalesData[[#This Row],[Order Date]])</f>
        <v>202409</v>
      </c>
    </row>
    <row r="6672" spans="1:19" x14ac:dyDescent="0.3">
      <c r="A6672" t="s">
        <v>2283</v>
      </c>
      <c r="B6672" s="3">
        <v>45553</v>
      </c>
      <c r="C6672" t="s">
        <v>2284</v>
      </c>
      <c r="D6672" t="s">
        <v>13</v>
      </c>
      <c r="E6672" t="s">
        <v>19</v>
      </c>
      <c r="F6672" t="s">
        <v>31</v>
      </c>
      <c r="G6672">
        <v>8</v>
      </c>
      <c r="H6672" s="5">
        <v>729.53</v>
      </c>
      <c r="I6672" s="5">
        <v>0.06</v>
      </c>
      <c r="J6672" s="5">
        <v>5486.0655999999999</v>
      </c>
      <c r="K6672" s="5">
        <v>554.55108461109785</v>
      </c>
      <c r="L6672">
        <f>YEAR(SalesData[Order Date])</f>
        <v>2024</v>
      </c>
      <c r="M6672">
        <f>MONTH(SalesData[Order Date])</f>
        <v>9</v>
      </c>
      <c r="N6672" t="str">
        <f>TEXT(SalesData[[#This Row],[Order Date]], "mmmm")</f>
        <v>September</v>
      </c>
      <c r="O6672" s="7">
        <f>IF(SalesData[Sales]=0,0,SalesData[Profit]/SalesData[Sales])</f>
        <v>0.10108356790540343</v>
      </c>
      <c r="P6672" s="8">
        <f t="shared" si="104"/>
        <v>1.0280591613778734E-5</v>
      </c>
      <c r="Q6672" t="str">
        <f>IF(SalesData[[#This Row],[Discount]]&gt;0, "Yes", "No")</f>
        <v>Yes</v>
      </c>
      <c r="R6672" t="str">
        <f>TEXT(SalesData[[#This Row],[Order Date]],"mmm-yyyy")</f>
        <v>Sep-2024</v>
      </c>
      <c r="S6672">
        <f>YEAR(SalesData[[#This Row],[Order Date]])*100 + MONTH(SalesData[[#This Row],[Order Date]])</f>
        <v>202409</v>
      </c>
    </row>
    <row r="6673" spans="1:19" x14ac:dyDescent="0.3">
      <c r="A6673" t="s">
        <v>2293</v>
      </c>
      <c r="B6673" s="3">
        <v>45560</v>
      </c>
      <c r="C6673" t="s">
        <v>2294</v>
      </c>
      <c r="D6673" t="s">
        <v>18</v>
      </c>
      <c r="E6673" t="s">
        <v>26</v>
      </c>
      <c r="F6673" t="s">
        <v>39</v>
      </c>
      <c r="G6673">
        <v>2</v>
      </c>
      <c r="H6673" s="5">
        <v>9.42</v>
      </c>
      <c r="I6673" s="5">
        <v>0.19</v>
      </c>
      <c r="J6673" s="5">
        <v>15.260400000000001</v>
      </c>
      <c r="K6673" s="5">
        <v>2.2706647279298431</v>
      </c>
      <c r="L6673">
        <f>YEAR(SalesData[Order Date])</f>
        <v>2024</v>
      </c>
      <c r="M6673">
        <f>MONTH(SalesData[Order Date])</f>
        <v>9</v>
      </c>
      <c r="N6673" t="str">
        <f>TEXT(SalesData[[#This Row],[Order Date]], "mmmm")</f>
        <v>September</v>
      </c>
      <c r="O6673" s="7">
        <f>IF(SalesData[Sales]=0,0,SalesData[Profit]/SalesData[Sales])</f>
        <v>0.14879457471166174</v>
      </c>
      <c r="P6673" s="8">
        <f t="shared" si="104"/>
        <v>1.0084925690021231E-2</v>
      </c>
      <c r="Q6673" t="str">
        <f>IF(SalesData[[#This Row],[Discount]]&gt;0, "Yes", "No")</f>
        <v>Yes</v>
      </c>
      <c r="R6673" t="str">
        <f>TEXT(SalesData[[#This Row],[Order Date]],"mmm-yyyy")</f>
        <v>Sep-2024</v>
      </c>
      <c r="S6673">
        <f>YEAR(SalesData[[#This Row],[Order Date]])*100 + MONTH(SalesData[[#This Row],[Order Date]])</f>
        <v>202409</v>
      </c>
    </row>
    <row r="6674" spans="1:19" x14ac:dyDescent="0.3">
      <c r="A6674" t="s">
        <v>2568</v>
      </c>
      <c r="B6674" s="3">
        <v>45540</v>
      </c>
      <c r="C6674" t="s">
        <v>2569</v>
      </c>
      <c r="D6674" t="s">
        <v>18</v>
      </c>
      <c r="E6674" t="s">
        <v>26</v>
      </c>
      <c r="F6674" t="s">
        <v>27</v>
      </c>
      <c r="G6674">
        <v>7</v>
      </c>
      <c r="H6674" s="5">
        <v>81.3</v>
      </c>
      <c r="I6674" s="5">
        <v>0.16</v>
      </c>
      <c r="J6674" s="5">
        <v>478.04399999999998</v>
      </c>
      <c r="K6674" s="5">
        <v>44.773573019818599</v>
      </c>
      <c r="L6674">
        <f>YEAR(SalesData[Order Date])</f>
        <v>2024</v>
      </c>
      <c r="M6674">
        <f>MONTH(SalesData[Order Date])</f>
        <v>9</v>
      </c>
      <c r="N6674" t="str">
        <f>TEXT(SalesData[[#This Row],[Order Date]], "mmmm")</f>
        <v>September</v>
      </c>
      <c r="O6674" s="7">
        <f>IF(SalesData[Sales]=0,0,SalesData[Profit]/SalesData[Sales])</f>
        <v>9.3659941385769094E-2</v>
      </c>
      <c r="P6674" s="8">
        <f t="shared" si="104"/>
        <v>2.8114566859954314E-4</v>
      </c>
      <c r="Q6674" t="str">
        <f>IF(SalesData[[#This Row],[Discount]]&gt;0, "Yes", "No")</f>
        <v>Yes</v>
      </c>
      <c r="R6674" t="str">
        <f>TEXT(SalesData[[#This Row],[Order Date]],"mmm-yyyy")</f>
        <v>Sep-2024</v>
      </c>
      <c r="S6674">
        <f>YEAR(SalesData[[#This Row],[Order Date]])*100 + MONTH(SalesData[[#This Row],[Order Date]])</f>
        <v>202409</v>
      </c>
    </row>
    <row r="6675" spans="1:19" x14ac:dyDescent="0.3">
      <c r="A6675" t="s">
        <v>2662</v>
      </c>
      <c r="B6675" s="3">
        <v>45536</v>
      </c>
      <c r="C6675" t="s">
        <v>2663</v>
      </c>
      <c r="D6675" t="s">
        <v>30</v>
      </c>
      <c r="E6675" t="s">
        <v>14</v>
      </c>
      <c r="F6675" t="s">
        <v>39</v>
      </c>
      <c r="G6675">
        <v>5</v>
      </c>
      <c r="H6675" s="5">
        <v>764.02</v>
      </c>
      <c r="I6675" s="5">
        <v>0.23</v>
      </c>
      <c r="J6675" s="5">
        <v>2941.4769999999999</v>
      </c>
      <c r="K6675" s="5">
        <v>702.10261755713407</v>
      </c>
      <c r="L6675">
        <f>YEAR(SalesData[Order Date])</f>
        <v>2024</v>
      </c>
      <c r="M6675">
        <f>MONTH(SalesData[Order Date])</f>
        <v>9</v>
      </c>
      <c r="N6675" t="str">
        <f>TEXT(SalesData[[#This Row],[Order Date]], "mmmm")</f>
        <v>September</v>
      </c>
      <c r="O6675" s="7">
        <f>IF(SalesData[Sales]=0,0,SalesData[Profit]/SalesData[Sales])</f>
        <v>0.23869050057407692</v>
      </c>
      <c r="P6675" s="8">
        <f t="shared" si="104"/>
        <v>6.0207847962095236E-5</v>
      </c>
      <c r="Q6675" t="str">
        <f>IF(SalesData[[#This Row],[Discount]]&gt;0, "Yes", "No")</f>
        <v>Yes</v>
      </c>
      <c r="R6675" t="str">
        <f>TEXT(SalesData[[#This Row],[Order Date]],"mmm-yyyy")</f>
        <v>Sep-2024</v>
      </c>
      <c r="S6675">
        <f>YEAR(SalesData[[#This Row],[Order Date]])*100 + MONTH(SalesData[[#This Row],[Order Date]])</f>
        <v>202409</v>
      </c>
    </row>
    <row r="6676" spans="1:19" x14ac:dyDescent="0.3">
      <c r="A6676" t="s">
        <v>2690</v>
      </c>
      <c r="B6676" s="3">
        <v>45553</v>
      </c>
      <c r="C6676" t="s">
        <v>2691</v>
      </c>
      <c r="D6676" t="s">
        <v>13</v>
      </c>
      <c r="E6676" t="s">
        <v>19</v>
      </c>
      <c r="F6676" t="s">
        <v>27</v>
      </c>
      <c r="G6676">
        <v>2</v>
      </c>
      <c r="H6676" s="5">
        <v>40.06</v>
      </c>
      <c r="I6676" s="5">
        <v>0.12</v>
      </c>
      <c r="J6676" s="5">
        <v>70.505600000000001</v>
      </c>
      <c r="K6676" s="5">
        <v>10.710085472371651</v>
      </c>
      <c r="L6676">
        <f>YEAR(SalesData[Order Date])</f>
        <v>2024</v>
      </c>
      <c r="M6676">
        <f>MONTH(SalesData[Order Date])</f>
        <v>9</v>
      </c>
      <c r="N6676" t="str">
        <f>TEXT(SalesData[[#This Row],[Order Date]], "mmmm")</f>
        <v>September</v>
      </c>
      <c r="O6676" s="7">
        <f>IF(SalesData[Sales]=0,0,SalesData[Profit]/SalesData[Sales])</f>
        <v>0.15190403985458814</v>
      </c>
      <c r="P6676" s="8">
        <f t="shared" si="104"/>
        <v>1.4977533699450823E-3</v>
      </c>
      <c r="Q6676" t="str">
        <f>IF(SalesData[[#This Row],[Discount]]&gt;0, "Yes", "No")</f>
        <v>Yes</v>
      </c>
      <c r="R6676" t="str">
        <f>TEXT(SalesData[[#This Row],[Order Date]],"mmm-yyyy")</f>
        <v>Sep-2024</v>
      </c>
      <c r="S6676">
        <f>YEAR(SalesData[[#This Row],[Order Date]])*100 + MONTH(SalesData[[#This Row],[Order Date]])</f>
        <v>202409</v>
      </c>
    </row>
    <row r="6677" spans="1:19" x14ac:dyDescent="0.3">
      <c r="A6677" t="s">
        <v>2761</v>
      </c>
      <c r="B6677" s="3">
        <v>45538</v>
      </c>
      <c r="C6677" t="s">
        <v>2762</v>
      </c>
      <c r="D6677" t="s">
        <v>13</v>
      </c>
      <c r="E6677" t="s">
        <v>26</v>
      </c>
      <c r="F6677" t="s">
        <v>39</v>
      </c>
      <c r="G6677">
        <v>5</v>
      </c>
      <c r="H6677" s="5">
        <v>767.77</v>
      </c>
      <c r="I6677" s="5">
        <v>0.25</v>
      </c>
      <c r="J6677" s="5">
        <v>2879.1374999999998</v>
      </c>
      <c r="K6677" s="5">
        <v>378.12677174724001</v>
      </c>
      <c r="L6677">
        <f>YEAR(SalesData[Order Date])</f>
        <v>2024</v>
      </c>
      <c r="M6677">
        <f>MONTH(SalesData[Order Date])</f>
        <v>9</v>
      </c>
      <c r="N6677" t="str">
        <f>TEXT(SalesData[[#This Row],[Order Date]], "mmmm")</f>
        <v>September</v>
      </c>
      <c r="O6677" s="7">
        <f>IF(SalesData[Sales]=0,0,SalesData[Profit]/SalesData[Sales])</f>
        <v>0.13133334956987641</v>
      </c>
      <c r="P6677" s="8">
        <f t="shared" si="104"/>
        <v>6.5123669849043332E-5</v>
      </c>
      <c r="Q6677" t="str">
        <f>IF(SalesData[[#This Row],[Discount]]&gt;0, "Yes", "No")</f>
        <v>Yes</v>
      </c>
      <c r="R6677" t="str">
        <f>TEXT(SalesData[[#This Row],[Order Date]],"mmm-yyyy")</f>
        <v>Sep-2024</v>
      </c>
      <c r="S6677">
        <f>YEAR(SalesData[[#This Row],[Order Date]])*100 + MONTH(SalesData[[#This Row],[Order Date]])</f>
        <v>202409</v>
      </c>
    </row>
    <row r="6678" spans="1:19" x14ac:dyDescent="0.3">
      <c r="A6678" t="s">
        <v>2787</v>
      </c>
      <c r="B6678" s="3">
        <v>45564</v>
      </c>
      <c r="C6678" t="s">
        <v>2788</v>
      </c>
      <c r="D6678" t="s">
        <v>23</v>
      </c>
      <c r="E6678" t="s">
        <v>19</v>
      </c>
      <c r="F6678" t="s">
        <v>62</v>
      </c>
      <c r="G6678">
        <v>8</v>
      </c>
      <c r="H6678" s="5">
        <v>670.18</v>
      </c>
      <c r="I6678" s="5">
        <v>0.04</v>
      </c>
      <c r="J6678" s="5">
        <v>5146.9823999999999</v>
      </c>
      <c r="K6678" s="5">
        <v>1238.5942047990941</v>
      </c>
      <c r="L6678">
        <f>YEAR(SalesData[Order Date])</f>
        <v>2024</v>
      </c>
      <c r="M6678">
        <f>MONTH(SalesData[Order Date])</f>
        <v>9</v>
      </c>
      <c r="N6678" t="str">
        <f>TEXT(SalesData[[#This Row],[Order Date]], "mmmm")</f>
        <v>September</v>
      </c>
      <c r="O6678" s="7">
        <f>IF(SalesData[Sales]=0,0,SalesData[Profit]/SalesData[Sales])</f>
        <v>0.24064473288253213</v>
      </c>
      <c r="P6678" s="8">
        <f t="shared" si="104"/>
        <v>7.4606822047808058E-6</v>
      </c>
      <c r="Q6678" t="str">
        <f>IF(SalesData[[#This Row],[Discount]]&gt;0, "Yes", "No")</f>
        <v>Yes</v>
      </c>
      <c r="R6678" t="str">
        <f>TEXT(SalesData[[#This Row],[Order Date]],"mmm-yyyy")</f>
        <v>Sep-2024</v>
      </c>
      <c r="S6678">
        <f>YEAR(SalesData[[#This Row],[Order Date]])*100 + MONTH(SalesData[[#This Row],[Order Date]])</f>
        <v>202409</v>
      </c>
    </row>
    <row r="6679" spans="1:19" x14ac:dyDescent="0.3">
      <c r="A6679" t="s">
        <v>2816</v>
      </c>
      <c r="B6679" s="3">
        <v>45559</v>
      </c>
      <c r="C6679" t="s">
        <v>2817</v>
      </c>
      <c r="D6679" t="s">
        <v>23</v>
      </c>
      <c r="E6679" t="s">
        <v>19</v>
      </c>
      <c r="F6679" t="s">
        <v>20</v>
      </c>
      <c r="G6679">
        <v>7</v>
      </c>
      <c r="H6679" s="5">
        <v>540.22</v>
      </c>
      <c r="I6679" s="5">
        <v>0.06</v>
      </c>
      <c r="J6679" s="5">
        <v>3554.6475999999998</v>
      </c>
      <c r="K6679" s="5">
        <v>603.33211040556012</v>
      </c>
      <c r="L6679">
        <f>YEAR(SalesData[Order Date])</f>
        <v>2024</v>
      </c>
      <c r="M6679">
        <f>MONTH(SalesData[Order Date])</f>
        <v>9</v>
      </c>
      <c r="N6679" t="str">
        <f>TEXT(SalesData[[#This Row],[Order Date]], "mmmm")</f>
        <v>September</v>
      </c>
      <c r="O6679" s="7">
        <f>IF(SalesData[Sales]=0,0,SalesData[Profit]/SalesData[Sales])</f>
        <v>0.16973049885607794</v>
      </c>
      <c r="P6679" s="8">
        <f t="shared" si="104"/>
        <v>1.5866551722314191E-5</v>
      </c>
      <c r="Q6679" t="str">
        <f>IF(SalesData[[#This Row],[Discount]]&gt;0, "Yes", "No")</f>
        <v>Yes</v>
      </c>
      <c r="R6679" t="str">
        <f>TEXT(SalesData[[#This Row],[Order Date]],"mmm-yyyy")</f>
        <v>Sep-2024</v>
      </c>
      <c r="S6679">
        <f>YEAR(SalesData[[#This Row],[Order Date]])*100 + MONTH(SalesData[[#This Row],[Order Date]])</f>
        <v>202409</v>
      </c>
    </row>
    <row r="6680" spans="1:19" x14ac:dyDescent="0.3">
      <c r="A6680" t="s">
        <v>2822</v>
      </c>
      <c r="B6680" s="3">
        <v>45547</v>
      </c>
      <c r="C6680" t="s">
        <v>2823</v>
      </c>
      <c r="D6680" t="s">
        <v>23</v>
      </c>
      <c r="E6680" t="s">
        <v>19</v>
      </c>
      <c r="F6680" t="s">
        <v>15</v>
      </c>
      <c r="G6680">
        <v>1</v>
      </c>
      <c r="H6680" s="5">
        <v>517.46</v>
      </c>
      <c r="I6680" s="5">
        <v>0.24</v>
      </c>
      <c r="J6680" s="5">
        <v>393.26960000000003</v>
      </c>
      <c r="K6680" s="5">
        <v>96.205181796304785</v>
      </c>
      <c r="L6680">
        <f>YEAR(SalesData[Order Date])</f>
        <v>2024</v>
      </c>
      <c r="M6680">
        <f>MONTH(SalesData[Order Date])</f>
        <v>9</v>
      </c>
      <c r="N6680" t="str">
        <f>TEXT(SalesData[[#This Row],[Order Date]], "mmmm")</f>
        <v>September</v>
      </c>
      <c r="O6680" s="7">
        <f>IF(SalesData[Sales]=0,0,SalesData[Profit]/SalesData[Sales])</f>
        <v>0.24462908344887269</v>
      </c>
      <c r="P6680" s="8">
        <f t="shared" si="104"/>
        <v>4.6380396552390518E-4</v>
      </c>
      <c r="Q6680" t="str">
        <f>IF(SalesData[[#This Row],[Discount]]&gt;0, "Yes", "No")</f>
        <v>Yes</v>
      </c>
      <c r="R6680" t="str">
        <f>TEXT(SalesData[[#This Row],[Order Date]],"mmm-yyyy")</f>
        <v>Sep-2024</v>
      </c>
      <c r="S6680">
        <f>YEAR(SalesData[[#This Row],[Order Date]])*100 + MONTH(SalesData[[#This Row],[Order Date]])</f>
        <v>202409</v>
      </c>
    </row>
    <row r="6681" spans="1:19" x14ac:dyDescent="0.3">
      <c r="A6681" t="s">
        <v>2830</v>
      </c>
      <c r="B6681" s="3">
        <v>45554</v>
      </c>
      <c r="C6681" t="s">
        <v>2831</v>
      </c>
      <c r="D6681" t="s">
        <v>13</v>
      </c>
      <c r="E6681" t="s">
        <v>19</v>
      </c>
      <c r="F6681" t="s">
        <v>39</v>
      </c>
      <c r="G6681">
        <v>5</v>
      </c>
      <c r="H6681" s="5">
        <v>677.99</v>
      </c>
      <c r="I6681" s="5">
        <v>0.21</v>
      </c>
      <c r="J6681" s="5">
        <v>2678.0605</v>
      </c>
      <c r="K6681" s="5">
        <v>403.3248660674422</v>
      </c>
      <c r="L6681">
        <f>YEAR(SalesData[Order Date])</f>
        <v>2024</v>
      </c>
      <c r="M6681">
        <f>MONTH(SalesData[Order Date])</f>
        <v>9</v>
      </c>
      <c r="N6681" t="str">
        <f>TEXT(SalesData[[#This Row],[Order Date]], "mmmm")</f>
        <v>September</v>
      </c>
      <c r="O6681" s="7">
        <f>IF(SalesData[Sales]=0,0,SalesData[Profit]/SalesData[Sales])</f>
        <v>0.15060334375098777</v>
      </c>
      <c r="P6681" s="8">
        <f t="shared" si="104"/>
        <v>6.1947816339474041E-5</v>
      </c>
      <c r="Q6681" t="str">
        <f>IF(SalesData[[#This Row],[Discount]]&gt;0, "Yes", "No")</f>
        <v>Yes</v>
      </c>
      <c r="R6681" t="str">
        <f>TEXT(SalesData[[#This Row],[Order Date]],"mmm-yyyy")</f>
        <v>Sep-2024</v>
      </c>
      <c r="S6681">
        <f>YEAR(SalesData[[#This Row],[Order Date]])*100 + MONTH(SalesData[[#This Row],[Order Date]])</f>
        <v>202409</v>
      </c>
    </row>
    <row r="6682" spans="1:19" x14ac:dyDescent="0.3">
      <c r="A6682" t="s">
        <v>2874</v>
      </c>
      <c r="B6682" s="3">
        <v>45548</v>
      </c>
      <c r="C6682" t="s">
        <v>2875</v>
      </c>
      <c r="D6682" t="s">
        <v>30</v>
      </c>
      <c r="E6682" t="s">
        <v>14</v>
      </c>
      <c r="F6682" t="s">
        <v>31</v>
      </c>
      <c r="G6682">
        <v>3</v>
      </c>
      <c r="H6682" s="5">
        <v>509.26</v>
      </c>
      <c r="I6682" s="5">
        <v>0.28000000000000003</v>
      </c>
      <c r="J6682" s="5">
        <v>1100.0016000000001</v>
      </c>
      <c r="K6682" s="5">
        <v>274.55929776084469</v>
      </c>
      <c r="L6682">
        <f>YEAR(SalesData[Order Date])</f>
        <v>2024</v>
      </c>
      <c r="M6682">
        <f>MONTH(SalesData[Order Date])</f>
        <v>9</v>
      </c>
      <c r="N6682" t="str">
        <f>TEXT(SalesData[[#This Row],[Order Date]], "mmmm")</f>
        <v>September</v>
      </c>
      <c r="O6682" s="7">
        <f>IF(SalesData[Sales]=0,0,SalesData[Profit]/SalesData[Sales])</f>
        <v>0.24959899854767909</v>
      </c>
      <c r="P6682" s="8">
        <f t="shared" si="104"/>
        <v>1.8327246069460264E-4</v>
      </c>
      <c r="Q6682" t="str">
        <f>IF(SalesData[[#This Row],[Discount]]&gt;0, "Yes", "No")</f>
        <v>Yes</v>
      </c>
      <c r="R6682" t="str">
        <f>TEXT(SalesData[[#This Row],[Order Date]],"mmm-yyyy")</f>
        <v>Sep-2024</v>
      </c>
      <c r="S6682">
        <f>YEAR(SalesData[[#This Row],[Order Date]])*100 + MONTH(SalesData[[#This Row],[Order Date]])</f>
        <v>202409</v>
      </c>
    </row>
    <row r="6683" spans="1:19" x14ac:dyDescent="0.3">
      <c r="A6683" t="s">
        <v>2896</v>
      </c>
      <c r="B6683" s="3">
        <v>45557</v>
      </c>
      <c r="C6683" t="s">
        <v>2897</v>
      </c>
      <c r="D6683" t="s">
        <v>13</v>
      </c>
      <c r="E6683" t="s">
        <v>19</v>
      </c>
      <c r="F6683" t="s">
        <v>39</v>
      </c>
      <c r="G6683">
        <v>5</v>
      </c>
      <c r="H6683" s="5">
        <v>604.17999999999995</v>
      </c>
      <c r="I6683" s="5">
        <v>0.04</v>
      </c>
      <c r="J6683" s="5">
        <v>2900.0639999999989</v>
      </c>
      <c r="K6683" s="5">
        <v>157.54403340914141</v>
      </c>
      <c r="L6683">
        <f>YEAR(SalesData[Order Date])</f>
        <v>2024</v>
      </c>
      <c r="M6683">
        <f>MONTH(SalesData[Order Date])</f>
        <v>9</v>
      </c>
      <c r="N6683" t="str">
        <f>TEXT(SalesData[[#This Row],[Order Date]], "mmmm")</f>
        <v>September</v>
      </c>
      <c r="O6683" s="7">
        <f>IF(SalesData[Sales]=0,0,SalesData[Profit]/SalesData[Sales])</f>
        <v>5.4324329880010049E-2</v>
      </c>
      <c r="P6683" s="8">
        <f t="shared" si="104"/>
        <v>1.3241087093250357E-5</v>
      </c>
      <c r="Q6683" t="str">
        <f>IF(SalesData[[#This Row],[Discount]]&gt;0, "Yes", "No")</f>
        <v>Yes</v>
      </c>
      <c r="R6683" t="str">
        <f>TEXT(SalesData[[#This Row],[Order Date]],"mmm-yyyy")</f>
        <v>Sep-2024</v>
      </c>
      <c r="S6683">
        <f>YEAR(SalesData[[#This Row],[Order Date]])*100 + MONTH(SalesData[[#This Row],[Order Date]])</f>
        <v>202409</v>
      </c>
    </row>
    <row r="6684" spans="1:19" x14ac:dyDescent="0.3">
      <c r="A6684" t="s">
        <v>2959</v>
      </c>
      <c r="B6684" s="3">
        <v>45560</v>
      </c>
      <c r="C6684" t="s">
        <v>2960</v>
      </c>
      <c r="D6684" t="s">
        <v>18</v>
      </c>
      <c r="E6684" t="s">
        <v>26</v>
      </c>
      <c r="F6684" t="s">
        <v>34</v>
      </c>
      <c r="G6684">
        <v>4</v>
      </c>
      <c r="H6684" s="5">
        <v>106.98</v>
      </c>
      <c r="I6684" s="5">
        <v>0.12</v>
      </c>
      <c r="J6684" s="5">
        <v>376.56959999999998</v>
      </c>
      <c r="K6684" s="5">
        <v>101.47042670860129</v>
      </c>
      <c r="L6684">
        <f>YEAR(SalesData[Order Date])</f>
        <v>2024</v>
      </c>
      <c r="M6684">
        <f>MONTH(SalesData[Order Date])</f>
        <v>9</v>
      </c>
      <c r="N6684" t="str">
        <f>TEXT(SalesData[[#This Row],[Order Date]], "mmmm")</f>
        <v>September</v>
      </c>
      <c r="O6684" s="7">
        <f>IF(SalesData[Sales]=0,0,SalesData[Profit]/SalesData[Sales])</f>
        <v>0.26945995297708925</v>
      </c>
      <c r="P6684" s="8">
        <f t="shared" si="104"/>
        <v>2.8042624789680314E-4</v>
      </c>
      <c r="Q6684" t="str">
        <f>IF(SalesData[[#This Row],[Discount]]&gt;0, "Yes", "No")</f>
        <v>Yes</v>
      </c>
      <c r="R6684" t="str">
        <f>TEXT(SalesData[[#This Row],[Order Date]],"mmm-yyyy")</f>
        <v>Sep-2024</v>
      </c>
      <c r="S6684">
        <f>YEAR(SalesData[[#This Row],[Order Date]])*100 + MONTH(SalesData[[#This Row],[Order Date]])</f>
        <v>202409</v>
      </c>
    </row>
    <row r="6685" spans="1:19" x14ac:dyDescent="0.3">
      <c r="A6685" t="s">
        <v>2987</v>
      </c>
      <c r="B6685" s="3">
        <v>45550</v>
      </c>
      <c r="C6685" t="s">
        <v>2988</v>
      </c>
      <c r="D6685" t="s">
        <v>18</v>
      </c>
      <c r="E6685" t="s">
        <v>26</v>
      </c>
      <c r="F6685" t="s">
        <v>15</v>
      </c>
      <c r="G6685">
        <v>8</v>
      </c>
      <c r="H6685" s="5">
        <v>454.54</v>
      </c>
      <c r="I6685" s="5">
        <v>0.25</v>
      </c>
      <c r="J6685" s="5">
        <v>2727.24</v>
      </c>
      <c r="K6685" s="5">
        <v>384.30134292642282</v>
      </c>
      <c r="L6685">
        <f>YEAR(SalesData[Order Date])</f>
        <v>2024</v>
      </c>
      <c r="M6685">
        <f>MONTH(SalesData[Order Date])</f>
        <v>9</v>
      </c>
      <c r="N6685" t="str">
        <f>TEXT(SalesData[[#This Row],[Order Date]], "mmmm")</f>
        <v>September</v>
      </c>
      <c r="O6685" s="7">
        <f>IF(SalesData[Sales]=0,0,SalesData[Profit]/SalesData[Sales])</f>
        <v>0.14091218335255529</v>
      </c>
      <c r="P6685" s="8">
        <f t="shared" si="104"/>
        <v>6.8750825009900122E-5</v>
      </c>
      <c r="Q6685" t="str">
        <f>IF(SalesData[[#This Row],[Discount]]&gt;0, "Yes", "No")</f>
        <v>Yes</v>
      </c>
      <c r="R6685" t="str">
        <f>TEXT(SalesData[[#This Row],[Order Date]],"mmm-yyyy")</f>
        <v>Sep-2024</v>
      </c>
      <c r="S6685">
        <f>YEAR(SalesData[[#This Row],[Order Date]])*100 + MONTH(SalesData[[#This Row],[Order Date]])</f>
        <v>202409</v>
      </c>
    </row>
    <row r="6686" spans="1:19" x14ac:dyDescent="0.3">
      <c r="A6686" t="s">
        <v>3097</v>
      </c>
      <c r="B6686" s="3">
        <v>45538</v>
      </c>
      <c r="C6686" t="s">
        <v>3098</v>
      </c>
      <c r="D6686" t="s">
        <v>23</v>
      </c>
      <c r="E6686" t="s">
        <v>19</v>
      </c>
      <c r="F6686" t="s">
        <v>20</v>
      </c>
      <c r="G6686">
        <v>9</v>
      </c>
      <c r="H6686" s="5">
        <v>378.57</v>
      </c>
      <c r="I6686" s="5">
        <v>0.15</v>
      </c>
      <c r="J6686" s="5">
        <v>2896.0605</v>
      </c>
      <c r="K6686" s="5">
        <v>342.99370509235382</v>
      </c>
      <c r="L6686">
        <f>YEAR(SalesData[Order Date])</f>
        <v>2024</v>
      </c>
      <c r="M6686">
        <f>MONTH(SalesData[Order Date])</f>
        <v>9</v>
      </c>
      <c r="N6686" t="str">
        <f>TEXT(SalesData[[#This Row],[Order Date]], "mmmm")</f>
        <v>September</v>
      </c>
      <c r="O6686" s="7">
        <f>IF(SalesData[Sales]=0,0,SalesData[Profit]/SalesData[Sales])</f>
        <v>0.11843457866034007</v>
      </c>
      <c r="P6686" s="8">
        <f t="shared" si="104"/>
        <v>4.4025323366000121E-5</v>
      </c>
      <c r="Q6686" t="str">
        <f>IF(SalesData[[#This Row],[Discount]]&gt;0, "Yes", "No")</f>
        <v>Yes</v>
      </c>
      <c r="R6686" t="str">
        <f>TEXT(SalesData[[#This Row],[Order Date]],"mmm-yyyy")</f>
        <v>Sep-2024</v>
      </c>
      <c r="S6686">
        <f>YEAR(SalesData[[#This Row],[Order Date]])*100 + MONTH(SalesData[[#This Row],[Order Date]])</f>
        <v>202409</v>
      </c>
    </row>
    <row r="6687" spans="1:19" x14ac:dyDescent="0.3">
      <c r="A6687" t="s">
        <v>3171</v>
      </c>
      <c r="B6687" s="3">
        <v>45541</v>
      </c>
      <c r="C6687" t="s">
        <v>3172</v>
      </c>
      <c r="D6687" t="s">
        <v>13</v>
      </c>
      <c r="E6687" t="s">
        <v>26</v>
      </c>
      <c r="F6687" t="s">
        <v>62</v>
      </c>
      <c r="G6687">
        <v>7</v>
      </c>
      <c r="H6687" s="5">
        <v>626.28</v>
      </c>
      <c r="I6687" s="5">
        <v>0.27</v>
      </c>
      <c r="J6687" s="5">
        <v>3200.2908000000002</v>
      </c>
      <c r="K6687" s="5">
        <v>583.10373212510751</v>
      </c>
      <c r="L6687">
        <f>YEAR(SalesData[Order Date])</f>
        <v>2024</v>
      </c>
      <c r="M6687">
        <f>MONTH(SalesData[Order Date])</f>
        <v>9</v>
      </c>
      <c r="N6687" t="str">
        <f>TEXT(SalesData[[#This Row],[Order Date]], "mmmm")</f>
        <v>September</v>
      </c>
      <c r="O6687" s="7">
        <f>IF(SalesData[Sales]=0,0,SalesData[Profit]/SalesData[Sales])</f>
        <v>0.18220335855888706</v>
      </c>
      <c r="P6687" s="8">
        <f t="shared" si="104"/>
        <v>6.1588153176580083E-5</v>
      </c>
      <c r="Q6687" t="str">
        <f>IF(SalesData[[#This Row],[Discount]]&gt;0, "Yes", "No")</f>
        <v>Yes</v>
      </c>
      <c r="R6687" t="str">
        <f>TEXT(SalesData[[#This Row],[Order Date]],"mmm-yyyy")</f>
        <v>Sep-2024</v>
      </c>
      <c r="S6687">
        <f>YEAR(SalesData[[#This Row],[Order Date]])*100 + MONTH(SalesData[[#This Row],[Order Date]])</f>
        <v>202409</v>
      </c>
    </row>
    <row r="6688" spans="1:19" x14ac:dyDescent="0.3">
      <c r="A6688" t="s">
        <v>3236</v>
      </c>
      <c r="B6688" s="3">
        <v>45543</v>
      </c>
      <c r="C6688" t="s">
        <v>3237</v>
      </c>
      <c r="D6688" t="s">
        <v>30</v>
      </c>
      <c r="E6688" t="s">
        <v>26</v>
      </c>
      <c r="F6688" t="s">
        <v>27</v>
      </c>
      <c r="G6688">
        <v>5</v>
      </c>
      <c r="H6688" s="5">
        <v>726.95</v>
      </c>
      <c r="I6688" s="5">
        <v>0.27</v>
      </c>
      <c r="J6688" s="5">
        <v>2653.3674999999998</v>
      </c>
      <c r="K6688" s="5">
        <v>687.10375704837406</v>
      </c>
      <c r="L6688">
        <f>YEAR(SalesData[Order Date])</f>
        <v>2024</v>
      </c>
      <c r="M6688">
        <f>MONTH(SalesData[Order Date])</f>
        <v>9</v>
      </c>
      <c r="N6688" t="str">
        <f>TEXT(SalesData[[#This Row],[Order Date]], "mmmm")</f>
        <v>September</v>
      </c>
      <c r="O6688" s="7">
        <f>IF(SalesData[Sales]=0,0,SalesData[Profit]/SalesData[Sales])</f>
        <v>0.2589553678668236</v>
      </c>
      <c r="P6688" s="8">
        <f t="shared" si="104"/>
        <v>7.4282963064860042E-5</v>
      </c>
      <c r="Q6688" t="str">
        <f>IF(SalesData[[#This Row],[Discount]]&gt;0, "Yes", "No")</f>
        <v>Yes</v>
      </c>
      <c r="R6688" t="str">
        <f>TEXT(SalesData[[#This Row],[Order Date]],"mmm-yyyy")</f>
        <v>Sep-2024</v>
      </c>
      <c r="S6688">
        <f>YEAR(SalesData[[#This Row],[Order Date]])*100 + MONTH(SalesData[[#This Row],[Order Date]])</f>
        <v>202409</v>
      </c>
    </row>
    <row r="6689" spans="1:19" x14ac:dyDescent="0.3">
      <c r="A6689" t="s">
        <v>3286</v>
      </c>
      <c r="B6689" s="3">
        <v>45544</v>
      </c>
      <c r="C6689" t="s">
        <v>3287</v>
      </c>
      <c r="D6689" t="s">
        <v>18</v>
      </c>
      <c r="E6689" t="s">
        <v>14</v>
      </c>
      <c r="F6689" t="s">
        <v>27</v>
      </c>
      <c r="G6689">
        <v>1</v>
      </c>
      <c r="H6689" s="5">
        <v>598.80999999999995</v>
      </c>
      <c r="I6689" s="5">
        <v>0.27</v>
      </c>
      <c r="J6689" s="5">
        <v>437.13130000000001</v>
      </c>
      <c r="K6689" s="5">
        <v>68.189318268656422</v>
      </c>
      <c r="L6689">
        <f>YEAR(SalesData[Order Date])</f>
        <v>2024</v>
      </c>
      <c r="M6689">
        <f>MONTH(SalesData[Order Date])</f>
        <v>9</v>
      </c>
      <c r="N6689" t="str">
        <f>TEXT(SalesData[[#This Row],[Order Date]], "mmmm")</f>
        <v>September</v>
      </c>
      <c r="O6689" s="7">
        <f>IF(SalesData[Sales]=0,0,SalesData[Profit]/SalesData[Sales])</f>
        <v>0.15599276068461906</v>
      </c>
      <c r="P6689" s="8">
        <f t="shared" si="104"/>
        <v>4.5089427364272482E-4</v>
      </c>
      <c r="Q6689" t="str">
        <f>IF(SalesData[[#This Row],[Discount]]&gt;0, "Yes", "No")</f>
        <v>Yes</v>
      </c>
      <c r="R6689" t="str">
        <f>TEXT(SalesData[[#This Row],[Order Date]],"mmm-yyyy")</f>
        <v>Sep-2024</v>
      </c>
      <c r="S6689">
        <f>YEAR(SalesData[[#This Row],[Order Date]])*100 + MONTH(SalesData[[#This Row],[Order Date]])</f>
        <v>202409</v>
      </c>
    </row>
    <row r="6690" spans="1:19" x14ac:dyDescent="0.3">
      <c r="A6690" t="s">
        <v>3306</v>
      </c>
      <c r="B6690" s="3">
        <v>45560</v>
      </c>
      <c r="C6690" t="s">
        <v>3307</v>
      </c>
      <c r="D6690" t="s">
        <v>18</v>
      </c>
      <c r="E6690" t="s">
        <v>26</v>
      </c>
      <c r="F6690" t="s">
        <v>91</v>
      </c>
      <c r="G6690">
        <v>2</v>
      </c>
      <c r="H6690" s="5">
        <v>508.26</v>
      </c>
      <c r="I6690" s="5">
        <v>0.27</v>
      </c>
      <c r="J6690" s="5">
        <v>742.05959999999993</v>
      </c>
      <c r="K6690" s="5">
        <v>175.79075184933421</v>
      </c>
      <c r="L6690">
        <f>YEAR(SalesData[Order Date])</f>
        <v>2024</v>
      </c>
      <c r="M6690">
        <f>MONTH(SalesData[Order Date])</f>
        <v>9</v>
      </c>
      <c r="N6690" t="str">
        <f>TEXT(SalesData[[#This Row],[Order Date]], "mmmm")</f>
        <v>September</v>
      </c>
      <c r="O6690" s="7">
        <f>IF(SalesData[Sales]=0,0,SalesData[Profit]/SalesData[Sales])</f>
        <v>0.23689573162227701</v>
      </c>
      <c r="P6690" s="8">
        <f t="shared" si="104"/>
        <v>2.6561208830126314E-4</v>
      </c>
      <c r="Q6690" t="str">
        <f>IF(SalesData[[#This Row],[Discount]]&gt;0, "Yes", "No")</f>
        <v>Yes</v>
      </c>
      <c r="R6690" t="str">
        <f>TEXT(SalesData[[#This Row],[Order Date]],"mmm-yyyy")</f>
        <v>Sep-2024</v>
      </c>
      <c r="S6690">
        <f>YEAR(SalesData[[#This Row],[Order Date]])*100 + MONTH(SalesData[[#This Row],[Order Date]])</f>
        <v>202409</v>
      </c>
    </row>
    <row r="6691" spans="1:19" x14ac:dyDescent="0.3">
      <c r="A6691" t="s">
        <v>3391</v>
      </c>
      <c r="B6691" s="3">
        <v>45559</v>
      </c>
      <c r="C6691" t="s">
        <v>3392</v>
      </c>
      <c r="D6691" t="s">
        <v>30</v>
      </c>
      <c r="E6691" t="s">
        <v>14</v>
      </c>
      <c r="F6691" t="s">
        <v>20</v>
      </c>
      <c r="G6691">
        <v>2</v>
      </c>
      <c r="H6691" s="5">
        <v>807.44</v>
      </c>
      <c r="I6691" s="5">
        <v>0.03</v>
      </c>
      <c r="J6691" s="5">
        <v>1566.4336000000001</v>
      </c>
      <c r="K6691" s="5">
        <v>244.3803405427054</v>
      </c>
      <c r="L6691">
        <f>YEAR(SalesData[Order Date])</f>
        <v>2024</v>
      </c>
      <c r="M6691">
        <f>MONTH(SalesData[Order Date])</f>
        <v>9</v>
      </c>
      <c r="N6691" t="str">
        <f>TEXT(SalesData[[#This Row],[Order Date]], "mmmm")</f>
        <v>September</v>
      </c>
      <c r="O6691" s="7">
        <f>IF(SalesData[Sales]=0,0,SalesData[Profit]/SalesData[Sales])</f>
        <v>0.15601066048551651</v>
      </c>
      <c r="P6691" s="8">
        <f t="shared" si="104"/>
        <v>1.8577231744773604E-5</v>
      </c>
      <c r="Q6691" t="str">
        <f>IF(SalesData[[#This Row],[Discount]]&gt;0, "Yes", "No")</f>
        <v>Yes</v>
      </c>
      <c r="R6691" t="str">
        <f>TEXT(SalesData[[#This Row],[Order Date]],"mmm-yyyy")</f>
        <v>Sep-2024</v>
      </c>
      <c r="S6691">
        <f>YEAR(SalesData[[#This Row],[Order Date]])*100 + MONTH(SalesData[[#This Row],[Order Date]])</f>
        <v>202409</v>
      </c>
    </row>
    <row r="6692" spans="1:19" x14ac:dyDescent="0.3">
      <c r="A6692" t="s">
        <v>3405</v>
      </c>
      <c r="B6692" s="3">
        <v>45555</v>
      </c>
      <c r="C6692" t="s">
        <v>3406</v>
      </c>
      <c r="D6692" t="s">
        <v>30</v>
      </c>
      <c r="E6692" t="s">
        <v>26</v>
      </c>
      <c r="F6692" t="s">
        <v>20</v>
      </c>
      <c r="G6692">
        <v>2</v>
      </c>
      <c r="H6692" s="5">
        <v>48.7</v>
      </c>
      <c r="I6692" s="5">
        <v>0.04</v>
      </c>
      <c r="J6692" s="5">
        <v>93.504000000000005</v>
      </c>
      <c r="K6692" s="5">
        <v>13.14217314309988</v>
      </c>
      <c r="L6692">
        <f>YEAR(SalesData[Order Date])</f>
        <v>2024</v>
      </c>
      <c r="M6692">
        <f>MONTH(SalesData[Order Date])</f>
        <v>9</v>
      </c>
      <c r="N6692" t="str">
        <f>TEXT(SalesData[[#This Row],[Order Date]], "mmmm")</f>
        <v>September</v>
      </c>
      <c r="O6692" s="7">
        <f>IF(SalesData[Sales]=0,0,SalesData[Profit]/SalesData[Sales])</f>
        <v>0.14055198861118112</v>
      </c>
      <c r="P6692" s="8">
        <f t="shared" si="104"/>
        <v>4.1067761806981519E-4</v>
      </c>
      <c r="Q6692" t="str">
        <f>IF(SalesData[[#This Row],[Discount]]&gt;0, "Yes", "No")</f>
        <v>Yes</v>
      </c>
      <c r="R6692" t="str">
        <f>TEXT(SalesData[[#This Row],[Order Date]],"mmm-yyyy")</f>
        <v>Sep-2024</v>
      </c>
      <c r="S6692">
        <f>YEAR(SalesData[[#This Row],[Order Date]])*100 + MONTH(SalesData[[#This Row],[Order Date]])</f>
        <v>202409</v>
      </c>
    </row>
    <row r="6693" spans="1:19" x14ac:dyDescent="0.3">
      <c r="A6693" t="s">
        <v>3491</v>
      </c>
      <c r="B6693" s="3">
        <v>45544</v>
      </c>
      <c r="C6693" t="s">
        <v>3492</v>
      </c>
      <c r="D6693" t="s">
        <v>18</v>
      </c>
      <c r="E6693" t="s">
        <v>26</v>
      </c>
      <c r="F6693" t="s">
        <v>62</v>
      </c>
      <c r="G6693">
        <v>3</v>
      </c>
      <c r="H6693" s="5">
        <v>95.28</v>
      </c>
      <c r="I6693" s="5">
        <v>0.06</v>
      </c>
      <c r="J6693" s="5">
        <v>268.68959999999998</v>
      </c>
      <c r="K6693" s="5">
        <v>49.934047121264591</v>
      </c>
      <c r="L6693">
        <f>YEAR(SalesData[Order Date])</f>
        <v>2024</v>
      </c>
      <c r="M6693">
        <f>MONTH(SalesData[Order Date])</f>
        <v>9</v>
      </c>
      <c r="N6693" t="str">
        <f>TEXT(SalesData[[#This Row],[Order Date]], "mmmm")</f>
        <v>September</v>
      </c>
      <c r="O6693" s="7">
        <f>IF(SalesData[Sales]=0,0,SalesData[Profit]/SalesData[Sales])</f>
        <v>0.18584287267264751</v>
      </c>
      <c r="P6693" s="8">
        <f t="shared" si="104"/>
        <v>2.0990764063811919E-4</v>
      </c>
      <c r="Q6693" t="str">
        <f>IF(SalesData[[#This Row],[Discount]]&gt;0, "Yes", "No")</f>
        <v>Yes</v>
      </c>
      <c r="R6693" t="str">
        <f>TEXT(SalesData[[#This Row],[Order Date]],"mmm-yyyy")</f>
        <v>Sep-2024</v>
      </c>
      <c r="S6693">
        <f>YEAR(SalesData[[#This Row],[Order Date]])*100 + MONTH(SalesData[[#This Row],[Order Date]])</f>
        <v>202409</v>
      </c>
    </row>
    <row r="6694" spans="1:19" x14ac:dyDescent="0.3">
      <c r="A6694" t="s">
        <v>3499</v>
      </c>
      <c r="B6694" s="3">
        <v>45556</v>
      </c>
      <c r="C6694" t="s">
        <v>3500</v>
      </c>
      <c r="D6694" t="s">
        <v>18</v>
      </c>
      <c r="E6694" t="s">
        <v>14</v>
      </c>
      <c r="F6694" t="s">
        <v>91</v>
      </c>
      <c r="G6694">
        <v>4</v>
      </c>
      <c r="H6694" s="5">
        <v>739.81</v>
      </c>
      <c r="I6694" s="5">
        <v>0.05</v>
      </c>
      <c r="J6694" s="5">
        <v>2811.2779999999998</v>
      </c>
      <c r="K6694" s="5">
        <v>663.51792640356268</v>
      </c>
      <c r="L6694">
        <f>YEAR(SalesData[Order Date])</f>
        <v>2024</v>
      </c>
      <c r="M6694">
        <f>MONTH(SalesData[Order Date])</f>
        <v>9</v>
      </c>
      <c r="N6694" t="str">
        <f>TEXT(SalesData[[#This Row],[Order Date]], "mmmm")</f>
        <v>September</v>
      </c>
      <c r="O6694" s="7">
        <f>IF(SalesData[Sales]=0,0,SalesData[Profit]/SalesData[Sales])</f>
        <v>0.23602003302539371</v>
      </c>
      <c r="P6694" s="8">
        <f t="shared" si="104"/>
        <v>1.6896230113137159E-5</v>
      </c>
      <c r="Q6694" t="str">
        <f>IF(SalesData[[#This Row],[Discount]]&gt;0, "Yes", "No")</f>
        <v>Yes</v>
      </c>
      <c r="R6694" t="str">
        <f>TEXT(SalesData[[#This Row],[Order Date]],"mmm-yyyy")</f>
        <v>Sep-2024</v>
      </c>
      <c r="S6694">
        <f>YEAR(SalesData[[#This Row],[Order Date]])*100 + MONTH(SalesData[[#This Row],[Order Date]])</f>
        <v>202409</v>
      </c>
    </row>
    <row r="6695" spans="1:19" x14ac:dyDescent="0.3">
      <c r="A6695" t="s">
        <v>3597</v>
      </c>
      <c r="B6695" s="3">
        <v>45558</v>
      </c>
      <c r="C6695" t="s">
        <v>3598</v>
      </c>
      <c r="D6695" t="s">
        <v>23</v>
      </c>
      <c r="E6695" t="s">
        <v>26</v>
      </c>
      <c r="F6695" t="s">
        <v>53</v>
      </c>
      <c r="G6695">
        <v>8</v>
      </c>
      <c r="H6695" s="5">
        <v>208.62</v>
      </c>
      <c r="I6695" s="5">
        <v>0.04</v>
      </c>
      <c r="J6695" s="5">
        <v>1602.2016000000001</v>
      </c>
      <c r="K6695" s="5">
        <v>113.2239774270754</v>
      </c>
      <c r="L6695">
        <f>YEAR(SalesData[Order Date])</f>
        <v>2024</v>
      </c>
      <c r="M6695">
        <f>MONTH(SalesData[Order Date])</f>
        <v>9</v>
      </c>
      <c r="N6695" t="str">
        <f>TEXT(SalesData[[#This Row],[Order Date]], "mmmm")</f>
        <v>September</v>
      </c>
      <c r="O6695" s="7">
        <f>IF(SalesData[Sales]=0,0,SalesData[Profit]/SalesData[Sales])</f>
        <v>7.0667747071951115E-2</v>
      </c>
      <c r="P6695" s="8">
        <f t="shared" si="104"/>
        <v>2.396702137858307E-5</v>
      </c>
      <c r="Q6695" t="str">
        <f>IF(SalesData[[#This Row],[Discount]]&gt;0, "Yes", "No")</f>
        <v>Yes</v>
      </c>
      <c r="R6695" t="str">
        <f>TEXT(SalesData[[#This Row],[Order Date]],"mmm-yyyy")</f>
        <v>Sep-2024</v>
      </c>
      <c r="S6695">
        <f>YEAR(SalesData[[#This Row],[Order Date]])*100 + MONTH(SalesData[[#This Row],[Order Date]])</f>
        <v>202409</v>
      </c>
    </row>
    <row r="6696" spans="1:19" x14ac:dyDescent="0.3">
      <c r="A6696" t="s">
        <v>3624</v>
      </c>
      <c r="B6696" s="3">
        <v>45561</v>
      </c>
      <c r="C6696" t="s">
        <v>3625</v>
      </c>
      <c r="D6696" t="s">
        <v>23</v>
      </c>
      <c r="E6696" t="s">
        <v>14</v>
      </c>
      <c r="F6696" t="s">
        <v>44</v>
      </c>
      <c r="G6696">
        <v>9</v>
      </c>
      <c r="H6696" s="5">
        <v>410.13</v>
      </c>
      <c r="I6696" s="5">
        <v>0.03</v>
      </c>
      <c r="J6696" s="5">
        <v>3580.4349000000002</v>
      </c>
      <c r="K6696" s="5">
        <v>1042.1170823436071</v>
      </c>
      <c r="L6696">
        <f>YEAR(SalesData[Order Date])</f>
        <v>2024</v>
      </c>
      <c r="M6696">
        <f>MONTH(SalesData[Order Date])</f>
        <v>9</v>
      </c>
      <c r="N6696" t="str">
        <f>TEXT(SalesData[[#This Row],[Order Date]], "mmmm")</f>
        <v>September</v>
      </c>
      <c r="O6696" s="7">
        <f>IF(SalesData[Sales]=0,0,SalesData[Profit]/SalesData[Sales])</f>
        <v>0.29105879912621985</v>
      </c>
      <c r="P6696" s="8">
        <f t="shared" si="104"/>
        <v>8.1275042872585107E-6</v>
      </c>
      <c r="Q6696" t="str">
        <f>IF(SalesData[[#This Row],[Discount]]&gt;0, "Yes", "No")</f>
        <v>Yes</v>
      </c>
      <c r="R6696" t="str">
        <f>TEXT(SalesData[[#This Row],[Order Date]],"mmm-yyyy")</f>
        <v>Sep-2024</v>
      </c>
      <c r="S6696">
        <f>YEAR(SalesData[[#This Row],[Order Date]])*100 + MONTH(SalesData[[#This Row],[Order Date]])</f>
        <v>202409</v>
      </c>
    </row>
    <row r="6697" spans="1:19" x14ac:dyDescent="0.3">
      <c r="A6697" t="s">
        <v>3638</v>
      </c>
      <c r="B6697" s="3">
        <v>45560</v>
      </c>
      <c r="C6697" t="s">
        <v>3639</v>
      </c>
      <c r="D6697" t="s">
        <v>13</v>
      </c>
      <c r="E6697" t="s">
        <v>14</v>
      </c>
      <c r="F6697" t="s">
        <v>27</v>
      </c>
      <c r="G6697">
        <v>1</v>
      </c>
      <c r="H6697" s="5">
        <v>802.88</v>
      </c>
      <c r="I6697" s="5">
        <v>0.04</v>
      </c>
      <c r="J6697" s="5">
        <v>770.76479999999992</v>
      </c>
      <c r="K6697" s="5">
        <v>103.00250563568891</v>
      </c>
      <c r="L6697">
        <f>YEAR(SalesData[Order Date])</f>
        <v>2024</v>
      </c>
      <c r="M6697">
        <f>MONTH(SalesData[Order Date])</f>
        <v>9</v>
      </c>
      <c r="N6697" t="str">
        <f>TEXT(SalesData[[#This Row],[Order Date]], "mmmm")</f>
        <v>September</v>
      </c>
      <c r="O6697" s="7">
        <f>IF(SalesData[Sales]=0,0,SalesData[Profit]/SalesData[Sales])</f>
        <v>0.13363675356696222</v>
      </c>
      <c r="P6697" s="8">
        <f t="shared" si="104"/>
        <v>4.9820645675567958E-5</v>
      </c>
      <c r="Q6697" t="str">
        <f>IF(SalesData[[#This Row],[Discount]]&gt;0, "Yes", "No")</f>
        <v>Yes</v>
      </c>
      <c r="R6697" t="str">
        <f>TEXT(SalesData[[#This Row],[Order Date]],"mmm-yyyy")</f>
        <v>Sep-2024</v>
      </c>
      <c r="S6697">
        <f>YEAR(SalesData[[#This Row],[Order Date]])*100 + MONTH(SalesData[[#This Row],[Order Date]])</f>
        <v>202409</v>
      </c>
    </row>
    <row r="6698" spans="1:19" x14ac:dyDescent="0.3">
      <c r="A6698" t="s">
        <v>3671</v>
      </c>
      <c r="B6698" s="3">
        <v>45555</v>
      </c>
      <c r="C6698" t="s">
        <v>3672</v>
      </c>
      <c r="D6698" t="s">
        <v>13</v>
      </c>
      <c r="E6698" t="s">
        <v>26</v>
      </c>
      <c r="F6698" t="s">
        <v>62</v>
      </c>
      <c r="G6698">
        <v>7</v>
      </c>
      <c r="H6698" s="5">
        <v>69.45</v>
      </c>
      <c r="I6698" s="5">
        <v>0.24</v>
      </c>
      <c r="J6698" s="5">
        <v>369.47399999999999</v>
      </c>
      <c r="K6698" s="5">
        <v>96.312586899727521</v>
      </c>
      <c r="L6698">
        <f>YEAR(SalesData[Order Date])</f>
        <v>2024</v>
      </c>
      <c r="M6698">
        <f>MONTH(SalesData[Order Date])</f>
        <v>9</v>
      </c>
      <c r="N6698" t="str">
        <f>TEXT(SalesData[[#This Row],[Order Date]], "mmmm")</f>
        <v>September</v>
      </c>
      <c r="O6698" s="7">
        <f>IF(SalesData[Sales]=0,0,SalesData[Profit]/SalesData[Sales])</f>
        <v>0.26067486994951611</v>
      </c>
      <c r="P6698" s="8">
        <f t="shared" si="104"/>
        <v>4.9367479173094723E-4</v>
      </c>
      <c r="Q6698" t="str">
        <f>IF(SalesData[[#This Row],[Discount]]&gt;0, "Yes", "No")</f>
        <v>Yes</v>
      </c>
      <c r="R6698" t="str">
        <f>TEXT(SalesData[[#This Row],[Order Date]],"mmm-yyyy")</f>
        <v>Sep-2024</v>
      </c>
      <c r="S6698">
        <f>YEAR(SalesData[[#This Row],[Order Date]])*100 + MONTH(SalesData[[#This Row],[Order Date]])</f>
        <v>202409</v>
      </c>
    </row>
    <row r="6699" spans="1:19" x14ac:dyDescent="0.3">
      <c r="A6699" t="s">
        <v>3675</v>
      </c>
      <c r="B6699" s="3">
        <v>45552</v>
      </c>
      <c r="C6699" t="s">
        <v>3676</v>
      </c>
      <c r="D6699" t="s">
        <v>18</v>
      </c>
      <c r="E6699" t="s">
        <v>26</v>
      </c>
      <c r="F6699" t="s">
        <v>39</v>
      </c>
      <c r="G6699">
        <v>7</v>
      </c>
      <c r="H6699" s="5">
        <v>592.76</v>
      </c>
      <c r="I6699" s="5">
        <v>0.09</v>
      </c>
      <c r="J6699" s="5">
        <v>3775.8811999999998</v>
      </c>
      <c r="K6699" s="5">
        <v>196.039764495546</v>
      </c>
      <c r="L6699">
        <f>YEAR(SalesData[Order Date])</f>
        <v>2024</v>
      </c>
      <c r="M6699">
        <f>MONTH(SalesData[Order Date])</f>
        <v>9</v>
      </c>
      <c r="N6699" t="str">
        <f>TEXT(SalesData[[#This Row],[Order Date]], "mmmm")</f>
        <v>September</v>
      </c>
      <c r="O6699" s="7">
        <f>IF(SalesData[Sales]=0,0,SalesData[Profit]/SalesData[Sales])</f>
        <v>5.1918943979367256E-2</v>
      </c>
      <c r="P6699" s="8">
        <f t="shared" si="104"/>
        <v>2.1690301061378732E-5</v>
      </c>
      <c r="Q6699" t="str">
        <f>IF(SalesData[[#This Row],[Discount]]&gt;0, "Yes", "No")</f>
        <v>Yes</v>
      </c>
      <c r="R6699" t="str">
        <f>TEXT(SalesData[[#This Row],[Order Date]],"mmm-yyyy")</f>
        <v>Sep-2024</v>
      </c>
      <c r="S6699">
        <f>YEAR(SalesData[[#This Row],[Order Date]])*100 + MONTH(SalesData[[#This Row],[Order Date]])</f>
        <v>202409</v>
      </c>
    </row>
    <row r="6700" spans="1:19" x14ac:dyDescent="0.3">
      <c r="A6700" t="s">
        <v>3706</v>
      </c>
      <c r="B6700" s="3">
        <v>45543</v>
      </c>
      <c r="C6700" t="s">
        <v>3707</v>
      </c>
      <c r="D6700" t="s">
        <v>30</v>
      </c>
      <c r="E6700" t="s">
        <v>14</v>
      </c>
      <c r="F6700" t="s">
        <v>34</v>
      </c>
      <c r="G6700">
        <v>8</v>
      </c>
      <c r="H6700" s="5">
        <v>732.47</v>
      </c>
      <c r="I6700" s="5">
        <v>0.01</v>
      </c>
      <c r="J6700" s="5">
        <v>5801.1624000000002</v>
      </c>
      <c r="K6700" s="5">
        <v>652.43223667044435</v>
      </c>
      <c r="L6700">
        <f>YEAR(SalesData[Order Date])</f>
        <v>2024</v>
      </c>
      <c r="M6700">
        <f>MONTH(SalesData[Order Date])</f>
        <v>9</v>
      </c>
      <c r="N6700" t="str">
        <f>TEXT(SalesData[[#This Row],[Order Date]], "mmmm")</f>
        <v>September</v>
      </c>
      <c r="O6700" s="7">
        <f>IF(SalesData[Sales]=0,0,SalesData[Profit]/SalesData[Sales])</f>
        <v>0.11246577697436023</v>
      </c>
      <c r="P6700" s="8">
        <f t="shared" si="104"/>
        <v>1.7065545346567094E-6</v>
      </c>
      <c r="Q6700" t="str">
        <f>IF(SalesData[[#This Row],[Discount]]&gt;0, "Yes", "No")</f>
        <v>Yes</v>
      </c>
      <c r="R6700" t="str">
        <f>TEXT(SalesData[[#This Row],[Order Date]],"mmm-yyyy")</f>
        <v>Sep-2024</v>
      </c>
      <c r="S6700">
        <f>YEAR(SalesData[[#This Row],[Order Date]])*100 + MONTH(SalesData[[#This Row],[Order Date]])</f>
        <v>202409</v>
      </c>
    </row>
    <row r="6701" spans="1:19" x14ac:dyDescent="0.3">
      <c r="A6701" t="s">
        <v>3746</v>
      </c>
      <c r="B6701" s="3">
        <v>45549</v>
      </c>
      <c r="C6701" t="s">
        <v>3747</v>
      </c>
      <c r="D6701" t="s">
        <v>30</v>
      </c>
      <c r="E6701" t="s">
        <v>26</v>
      </c>
      <c r="F6701" t="s">
        <v>44</v>
      </c>
      <c r="G6701">
        <v>9</v>
      </c>
      <c r="H6701" s="5">
        <v>358.74</v>
      </c>
      <c r="I6701" s="5">
        <v>0.03</v>
      </c>
      <c r="J6701" s="5">
        <v>3131.8002000000001</v>
      </c>
      <c r="K6701" s="5">
        <v>652.92751641379573</v>
      </c>
      <c r="L6701">
        <f>YEAR(SalesData[Order Date])</f>
        <v>2024</v>
      </c>
      <c r="M6701">
        <f>MONTH(SalesData[Order Date])</f>
        <v>9</v>
      </c>
      <c r="N6701" t="str">
        <f>TEXT(SalesData[[#This Row],[Order Date]], "mmmm")</f>
        <v>September</v>
      </c>
      <c r="O6701" s="7">
        <f>IF(SalesData[Sales]=0,0,SalesData[Profit]/SalesData[Sales])</f>
        <v>0.20848313261292842</v>
      </c>
      <c r="P6701" s="8">
        <f t="shared" si="104"/>
        <v>9.2917804909776809E-6</v>
      </c>
      <c r="Q6701" t="str">
        <f>IF(SalesData[[#This Row],[Discount]]&gt;0, "Yes", "No")</f>
        <v>Yes</v>
      </c>
      <c r="R6701" t="str">
        <f>TEXT(SalesData[[#This Row],[Order Date]],"mmm-yyyy")</f>
        <v>Sep-2024</v>
      </c>
      <c r="S6701">
        <f>YEAR(SalesData[[#This Row],[Order Date]])*100 + MONTH(SalesData[[#This Row],[Order Date]])</f>
        <v>202409</v>
      </c>
    </row>
    <row r="6702" spans="1:19" x14ac:dyDescent="0.3">
      <c r="A6702" t="s">
        <v>3818</v>
      </c>
      <c r="B6702" s="3">
        <v>45552</v>
      </c>
      <c r="C6702" t="s">
        <v>3819</v>
      </c>
      <c r="D6702" t="s">
        <v>18</v>
      </c>
      <c r="E6702" t="s">
        <v>14</v>
      </c>
      <c r="F6702" t="s">
        <v>20</v>
      </c>
      <c r="G6702">
        <v>1</v>
      </c>
      <c r="H6702" s="5">
        <v>502.87</v>
      </c>
      <c r="I6702" s="5">
        <v>0.03</v>
      </c>
      <c r="J6702" s="5">
        <v>487.78390000000002</v>
      </c>
      <c r="K6702" s="5">
        <v>79.555522384471772</v>
      </c>
      <c r="L6702">
        <f>YEAR(SalesData[Order Date])</f>
        <v>2024</v>
      </c>
      <c r="M6702">
        <f>MONTH(SalesData[Order Date])</f>
        <v>9</v>
      </c>
      <c r="N6702" t="str">
        <f>TEXT(SalesData[[#This Row],[Order Date]], "mmmm")</f>
        <v>September</v>
      </c>
      <c r="O6702" s="7">
        <f>IF(SalesData[Sales]=0,0,SalesData[Profit]/SalesData[Sales])</f>
        <v>0.16309583482454376</v>
      </c>
      <c r="P6702" s="8">
        <f t="shared" si="104"/>
        <v>5.9657565573607494E-5</v>
      </c>
      <c r="Q6702" t="str">
        <f>IF(SalesData[[#This Row],[Discount]]&gt;0, "Yes", "No")</f>
        <v>Yes</v>
      </c>
      <c r="R6702" t="str">
        <f>TEXT(SalesData[[#This Row],[Order Date]],"mmm-yyyy")</f>
        <v>Sep-2024</v>
      </c>
      <c r="S6702">
        <f>YEAR(SalesData[[#This Row],[Order Date]])*100 + MONTH(SalesData[[#This Row],[Order Date]])</f>
        <v>202409</v>
      </c>
    </row>
    <row r="6703" spans="1:19" x14ac:dyDescent="0.3">
      <c r="A6703" t="s">
        <v>4002</v>
      </c>
      <c r="B6703" s="3">
        <v>45560</v>
      </c>
      <c r="C6703" t="s">
        <v>4003</v>
      </c>
      <c r="D6703" t="s">
        <v>23</v>
      </c>
      <c r="E6703" t="s">
        <v>19</v>
      </c>
      <c r="F6703" t="s">
        <v>91</v>
      </c>
      <c r="G6703">
        <v>5</v>
      </c>
      <c r="H6703" s="5">
        <v>552.88</v>
      </c>
      <c r="I6703" s="5">
        <v>0.24</v>
      </c>
      <c r="J6703" s="5">
        <v>2100.944</v>
      </c>
      <c r="K6703" s="5">
        <v>387.15637030432998</v>
      </c>
      <c r="L6703">
        <f>YEAR(SalesData[Order Date])</f>
        <v>2024</v>
      </c>
      <c r="M6703">
        <f>MONTH(SalesData[Order Date])</f>
        <v>9</v>
      </c>
      <c r="N6703" t="str">
        <f>TEXT(SalesData[[#This Row],[Order Date]], "mmmm")</f>
        <v>September</v>
      </c>
      <c r="O6703" s="7">
        <f>IF(SalesData[Sales]=0,0,SalesData[Profit]/SalesData[Sales])</f>
        <v>0.18427733928383144</v>
      </c>
      <c r="P6703" s="8">
        <f t="shared" si="104"/>
        <v>8.6818116046881775E-5</v>
      </c>
      <c r="Q6703" t="str">
        <f>IF(SalesData[[#This Row],[Discount]]&gt;0, "Yes", "No")</f>
        <v>Yes</v>
      </c>
      <c r="R6703" t="str">
        <f>TEXT(SalesData[[#This Row],[Order Date]],"mmm-yyyy")</f>
        <v>Sep-2024</v>
      </c>
      <c r="S6703">
        <f>YEAR(SalesData[[#This Row],[Order Date]])*100 + MONTH(SalesData[[#This Row],[Order Date]])</f>
        <v>202409</v>
      </c>
    </row>
    <row r="6704" spans="1:19" x14ac:dyDescent="0.3">
      <c r="A6704" t="s">
        <v>4076</v>
      </c>
      <c r="B6704" s="3">
        <v>45540</v>
      </c>
      <c r="C6704" t="s">
        <v>4077</v>
      </c>
      <c r="D6704" t="s">
        <v>30</v>
      </c>
      <c r="E6704" t="s">
        <v>14</v>
      </c>
      <c r="F6704" t="s">
        <v>20</v>
      </c>
      <c r="G6704">
        <v>7</v>
      </c>
      <c r="H6704" s="5">
        <v>530.02</v>
      </c>
      <c r="I6704" s="5">
        <v>0.06</v>
      </c>
      <c r="J6704" s="5">
        <v>3487.5315999999998</v>
      </c>
      <c r="K6704" s="5">
        <v>973.87662071306409</v>
      </c>
      <c r="L6704">
        <f>YEAR(SalesData[Order Date])</f>
        <v>2024</v>
      </c>
      <c r="M6704">
        <f>MONTH(SalesData[Order Date])</f>
        <v>9</v>
      </c>
      <c r="N6704" t="str">
        <f>TEXT(SalesData[[#This Row],[Order Date]], "mmmm")</f>
        <v>September</v>
      </c>
      <c r="O6704" s="7">
        <f>IF(SalesData[Sales]=0,0,SalesData[Profit]/SalesData[Sales])</f>
        <v>0.27924524632638859</v>
      </c>
      <c r="P6704" s="8">
        <f t="shared" si="104"/>
        <v>1.6171896478300009E-5</v>
      </c>
      <c r="Q6704" t="str">
        <f>IF(SalesData[[#This Row],[Discount]]&gt;0, "Yes", "No")</f>
        <v>Yes</v>
      </c>
      <c r="R6704" t="str">
        <f>TEXT(SalesData[[#This Row],[Order Date]],"mmm-yyyy")</f>
        <v>Sep-2024</v>
      </c>
      <c r="S6704">
        <f>YEAR(SalesData[[#This Row],[Order Date]])*100 + MONTH(SalesData[[#This Row],[Order Date]])</f>
        <v>202409</v>
      </c>
    </row>
    <row r="6705" spans="1:19" x14ac:dyDescent="0.3">
      <c r="A6705" t="s">
        <v>4129</v>
      </c>
      <c r="B6705" s="3">
        <v>45559</v>
      </c>
      <c r="C6705" t="s">
        <v>4130</v>
      </c>
      <c r="D6705" t="s">
        <v>30</v>
      </c>
      <c r="E6705" t="s">
        <v>14</v>
      </c>
      <c r="F6705" t="s">
        <v>44</v>
      </c>
      <c r="G6705">
        <v>3</v>
      </c>
      <c r="H6705" s="5">
        <v>921.15</v>
      </c>
      <c r="I6705" s="5">
        <v>0.24</v>
      </c>
      <c r="J6705" s="5">
        <v>2100.2220000000002</v>
      </c>
      <c r="K6705" s="5">
        <v>279.19167554407102</v>
      </c>
      <c r="L6705">
        <f>YEAR(SalesData[Order Date])</f>
        <v>2024</v>
      </c>
      <c r="M6705">
        <f>MONTH(SalesData[Order Date])</f>
        <v>9</v>
      </c>
      <c r="N6705" t="str">
        <f>TEXT(SalesData[[#This Row],[Order Date]], "mmmm")</f>
        <v>September</v>
      </c>
      <c r="O6705" s="7">
        <f>IF(SalesData[Sales]=0,0,SalesData[Profit]/SalesData[Sales])</f>
        <v>0.13293436386442528</v>
      </c>
      <c r="P6705" s="8">
        <f t="shared" si="104"/>
        <v>8.6847961786896819E-5</v>
      </c>
      <c r="Q6705" t="str">
        <f>IF(SalesData[[#This Row],[Discount]]&gt;0, "Yes", "No")</f>
        <v>Yes</v>
      </c>
      <c r="R6705" t="str">
        <f>TEXT(SalesData[[#This Row],[Order Date]],"mmm-yyyy")</f>
        <v>Sep-2024</v>
      </c>
      <c r="S6705">
        <f>YEAR(SalesData[[#This Row],[Order Date]])*100 + MONTH(SalesData[[#This Row],[Order Date]])</f>
        <v>202409</v>
      </c>
    </row>
    <row r="6706" spans="1:19" x14ac:dyDescent="0.3">
      <c r="A6706" t="s">
        <v>4163</v>
      </c>
      <c r="B6706" s="3">
        <v>45537</v>
      </c>
      <c r="C6706" t="s">
        <v>4164</v>
      </c>
      <c r="D6706" t="s">
        <v>18</v>
      </c>
      <c r="E6706" t="s">
        <v>26</v>
      </c>
      <c r="F6706" t="s">
        <v>39</v>
      </c>
      <c r="G6706">
        <v>9</v>
      </c>
      <c r="H6706" s="5">
        <v>333.69</v>
      </c>
      <c r="I6706" s="5">
        <v>0.1</v>
      </c>
      <c r="J6706" s="5">
        <v>2702.8890000000001</v>
      </c>
      <c r="K6706" s="5">
        <v>486.49400022594727</v>
      </c>
      <c r="L6706">
        <f>YEAR(SalesData[Order Date])</f>
        <v>2024</v>
      </c>
      <c r="M6706">
        <f>MONTH(SalesData[Order Date])</f>
        <v>9</v>
      </c>
      <c r="N6706" t="str">
        <f>TEXT(SalesData[[#This Row],[Order Date]], "mmmm")</f>
        <v>September</v>
      </c>
      <c r="O6706" s="7">
        <f>IF(SalesData[Sales]=0,0,SalesData[Profit]/SalesData[Sales])</f>
        <v>0.17999037334716567</v>
      </c>
      <c r="P6706" s="8">
        <f t="shared" si="104"/>
        <v>3.3297704789208883E-5</v>
      </c>
      <c r="Q6706" t="str">
        <f>IF(SalesData[[#This Row],[Discount]]&gt;0, "Yes", "No")</f>
        <v>Yes</v>
      </c>
      <c r="R6706" t="str">
        <f>TEXT(SalesData[[#This Row],[Order Date]],"mmm-yyyy")</f>
        <v>Sep-2024</v>
      </c>
      <c r="S6706">
        <f>YEAR(SalesData[[#This Row],[Order Date]])*100 + MONTH(SalesData[[#This Row],[Order Date]])</f>
        <v>202409</v>
      </c>
    </row>
    <row r="6707" spans="1:19" x14ac:dyDescent="0.3">
      <c r="A6707" t="s">
        <v>4235</v>
      </c>
      <c r="B6707" s="3">
        <v>45541</v>
      </c>
      <c r="C6707" t="s">
        <v>4236</v>
      </c>
      <c r="D6707" t="s">
        <v>23</v>
      </c>
      <c r="E6707" t="s">
        <v>14</v>
      </c>
      <c r="F6707" t="s">
        <v>39</v>
      </c>
      <c r="G6707">
        <v>4</v>
      </c>
      <c r="H6707" s="5">
        <v>742.54</v>
      </c>
      <c r="I6707" s="5">
        <v>0.05</v>
      </c>
      <c r="J6707" s="5">
        <v>2821.652</v>
      </c>
      <c r="K6707" s="5">
        <v>687.12778834135725</v>
      </c>
      <c r="L6707">
        <f>YEAR(SalesData[Order Date])</f>
        <v>2024</v>
      </c>
      <c r="M6707">
        <f>MONTH(SalesData[Order Date])</f>
        <v>9</v>
      </c>
      <c r="N6707" t="str">
        <f>TEXT(SalesData[[#This Row],[Order Date]], "mmmm")</f>
        <v>September</v>
      </c>
      <c r="O6707" s="7">
        <f>IF(SalesData[Sales]=0,0,SalesData[Profit]/SalesData[Sales])</f>
        <v>0.24351967866390228</v>
      </c>
      <c r="P6707" s="8">
        <f t="shared" si="104"/>
        <v>1.6834109946938888E-5</v>
      </c>
      <c r="Q6707" t="str">
        <f>IF(SalesData[[#This Row],[Discount]]&gt;0, "Yes", "No")</f>
        <v>Yes</v>
      </c>
      <c r="R6707" t="str">
        <f>TEXT(SalesData[[#This Row],[Order Date]],"mmm-yyyy")</f>
        <v>Sep-2024</v>
      </c>
      <c r="S6707">
        <f>YEAR(SalesData[[#This Row],[Order Date]])*100 + MONTH(SalesData[[#This Row],[Order Date]])</f>
        <v>202409</v>
      </c>
    </row>
    <row r="6708" spans="1:19" x14ac:dyDescent="0.3">
      <c r="A6708" t="s">
        <v>4282</v>
      </c>
      <c r="B6708" s="3">
        <v>45557</v>
      </c>
      <c r="C6708" t="s">
        <v>4283</v>
      </c>
      <c r="D6708" t="s">
        <v>18</v>
      </c>
      <c r="E6708" t="s">
        <v>19</v>
      </c>
      <c r="F6708" t="s">
        <v>53</v>
      </c>
      <c r="G6708">
        <v>2</v>
      </c>
      <c r="H6708" s="5">
        <v>421.03</v>
      </c>
      <c r="I6708" s="5">
        <v>0.23</v>
      </c>
      <c r="J6708" s="5">
        <v>648.38619999999992</v>
      </c>
      <c r="K6708" s="5">
        <v>193.04447978949199</v>
      </c>
      <c r="L6708">
        <f>YEAR(SalesData[Order Date])</f>
        <v>2024</v>
      </c>
      <c r="M6708">
        <f>MONTH(SalesData[Order Date])</f>
        <v>9</v>
      </c>
      <c r="N6708" t="str">
        <f>TEXT(SalesData[[#This Row],[Order Date]], "mmmm")</f>
        <v>September</v>
      </c>
      <c r="O6708" s="7">
        <f>IF(SalesData[Sales]=0,0,SalesData[Profit]/SalesData[Sales])</f>
        <v>0.29773070399939422</v>
      </c>
      <c r="P6708" s="8">
        <f t="shared" si="104"/>
        <v>2.7313968125786765E-4</v>
      </c>
      <c r="Q6708" t="str">
        <f>IF(SalesData[[#This Row],[Discount]]&gt;0, "Yes", "No")</f>
        <v>Yes</v>
      </c>
      <c r="R6708" t="str">
        <f>TEXT(SalesData[[#This Row],[Order Date]],"mmm-yyyy")</f>
        <v>Sep-2024</v>
      </c>
      <c r="S6708">
        <f>YEAR(SalesData[[#This Row],[Order Date]])*100 + MONTH(SalesData[[#This Row],[Order Date]])</f>
        <v>202409</v>
      </c>
    </row>
    <row r="6709" spans="1:19" x14ac:dyDescent="0.3">
      <c r="A6709" t="s">
        <v>4286</v>
      </c>
      <c r="B6709" s="3">
        <v>45548</v>
      </c>
      <c r="C6709" t="s">
        <v>4287</v>
      </c>
      <c r="D6709" t="s">
        <v>13</v>
      </c>
      <c r="E6709" t="s">
        <v>14</v>
      </c>
      <c r="F6709" t="s">
        <v>39</v>
      </c>
      <c r="G6709">
        <v>5</v>
      </c>
      <c r="H6709" s="5">
        <v>831.14</v>
      </c>
      <c r="I6709" s="5">
        <v>0.09</v>
      </c>
      <c r="J6709" s="5">
        <v>3781.6869999999999</v>
      </c>
      <c r="K6709" s="5">
        <v>351.50837693337968</v>
      </c>
      <c r="L6709">
        <f>YEAR(SalesData[Order Date])</f>
        <v>2024</v>
      </c>
      <c r="M6709">
        <f>MONTH(SalesData[Order Date])</f>
        <v>9</v>
      </c>
      <c r="N6709" t="str">
        <f>TEXT(SalesData[[#This Row],[Order Date]], "mmmm")</f>
        <v>September</v>
      </c>
      <c r="O6709" s="7">
        <f>IF(SalesData[Sales]=0,0,SalesData[Profit]/SalesData[Sales])</f>
        <v>9.2950150801316897E-2</v>
      </c>
      <c r="P6709" s="8">
        <f t="shared" si="104"/>
        <v>2.1657001227230068E-5</v>
      </c>
      <c r="Q6709" t="str">
        <f>IF(SalesData[[#This Row],[Discount]]&gt;0, "Yes", "No")</f>
        <v>Yes</v>
      </c>
      <c r="R6709" t="str">
        <f>TEXT(SalesData[[#This Row],[Order Date]],"mmm-yyyy")</f>
        <v>Sep-2024</v>
      </c>
      <c r="S6709">
        <f>YEAR(SalesData[[#This Row],[Order Date]])*100 + MONTH(SalesData[[#This Row],[Order Date]])</f>
        <v>202409</v>
      </c>
    </row>
    <row r="6710" spans="1:19" x14ac:dyDescent="0.3">
      <c r="A6710" t="s">
        <v>4334</v>
      </c>
      <c r="B6710" s="3">
        <v>45542</v>
      </c>
      <c r="C6710" t="s">
        <v>4335</v>
      </c>
      <c r="D6710" t="s">
        <v>13</v>
      </c>
      <c r="E6710" t="s">
        <v>19</v>
      </c>
      <c r="F6710" t="s">
        <v>31</v>
      </c>
      <c r="G6710">
        <v>6</v>
      </c>
      <c r="H6710" s="5">
        <v>390.27</v>
      </c>
      <c r="I6710" s="5">
        <v>0.22</v>
      </c>
      <c r="J6710" s="5">
        <v>1826.4636</v>
      </c>
      <c r="K6710" s="5">
        <v>117.3133068348214</v>
      </c>
      <c r="L6710">
        <f>YEAR(SalesData[Order Date])</f>
        <v>2024</v>
      </c>
      <c r="M6710">
        <f>MONTH(SalesData[Order Date])</f>
        <v>9</v>
      </c>
      <c r="N6710" t="str">
        <f>TEXT(SalesData[[#This Row],[Order Date]], "mmmm")</f>
        <v>September</v>
      </c>
      <c r="O6710" s="7">
        <f>IF(SalesData[Sales]=0,0,SalesData[Profit]/SalesData[Sales])</f>
        <v>6.4229753516479277E-2</v>
      </c>
      <c r="P6710" s="8">
        <f t="shared" si="104"/>
        <v>9.3952050289970197E-5</v>
      </c>
      <c r="Q6710" t="str">
        <f>IF(SalesData[[#This Row],[Discount]]&gt;0, "Yes", "No")</f>
        <v>Yes</v>
      </c>
      <c r="R6710" t="str">
        <f>TEXT(SalesData[[#This Row],[Order Date]],"mmm-yyyy")</f>
        <v>Sep-2024</v>
      </c>
      <c r="S6710">
        <f>YEAR(SalesData[[#This Row],[Order Date]])*100 + MONTH(SalesData[[#This Row],[Order Date]])</f>
        <v>202409</v>
      </c>
    </row>
    <row r="6711" spans="1:19" x14ac:dyDescent="0.3">
      <c r="A6711" t="s">
        <v>4428</v>
      </c>
      <c r="B6711" s="3">
        <v>45553</v>
      </c>
      <c r="C6711" t="s">
        <v>4429</v>
      </c>
      <c r="D6711" t="s">
        <v>13</v>
      </c>
      <c r="E6711" t="s">
        <v>14</v>
      </c>
      <c r="F6711" t="s">
        <v>15</v>
      </c>
      <c r="G6711">
        <v>4</v>
      </c>
      <c r="H6711" s="5">
        <v>590.79</v>
      </c>
      <c r="I6711" s="5">
        <v>0.12</v>
      </c>
      <c r="J6711" s="5">
        <v>2079.5808000000002</v>
      </c>
      <c r="K6711" s="5">
        <v>212.89974340998751</v>
      </c>
      <c r="L6711">
        <f>YEAR(SalesData[Order Date])</f>
        <v>2024</v>
      </c>
      <c r="M6711">
        <f>MONTH(SalesData[Order Date])</f>
        <v>9</v>
      </c>
      <c r="N6711" t="str">
        <f>TEXT(SalesData[[#This Row],[Order Date]], "mmmm")</f>
        <v>September</v>
      </c>
      <c r="O6711" s="7">
        <f>IF(SalesData[Sales]=0,0,SalesData[Profit]/SalesData[Sales])</f>
        <v>0.10237627862787899</v>
      </c>
      <c r="P6711" s="8">
        <f t="shared" si="104"/>
        <v>5.0779464784441175E-5</v>
      </c>
      <c r="Q6711" t="str">
        <f>IF(SalesData[[#This Row],[Discount]]&gt;0, "Yes", "No")</f>
        <v>Yes</v>
      </c>
      <c r="R6711" t="str">
        <f>TEXT(SalesData[[#This Row],[Order Date]],"mmm-yyyy")</f>
        <v>Sep-2024</v>
      </c>
      <c r="S6711">
        <f>YEAR(SalesData[[#This Row],[Order Date]])*100 + MONTH(SalesData[[#This Row],[Order Date]])</f>
        <v>202409</v>
      </c>
    </row>
    <row r="6712" spans="1:19" x14ac:dyDescent="0.3">
      <c r="A6712" t="s">
        <v>4473</v>
      </c>
      <c r="B6712" s="3">
        <v>45543</v>
      </c>
      <c r="C6712" t="s">
        <v>4474</v>
      </c>
      <c r="D6712" t="s">
        <v>18</v>
      </c>
      <c r="E6712" t="s">
        <v>26</v>
      </c>
      <c r="F6712" t="s">
        <v>91</v>
      </c>
      <c r="G6712">
        <v>5</v>
      </c>
      <c r="H6712" s="5">
        <v>744.09</v>
      </c>
      <c r="I6712" s="5">
        <v>0.01</v>
      </c>
      <c r="J6712" s="5">
        <v>3683.2455</v>
      </c>
      <c r="K6712" s="5">
        <v>606.25747384631552</v>
      </c>
      <c r="L6712">
        <f>YEAR(SalesData[Order Date])</f>
        <v>2024</v>
      </c>
      <c r="M6712">
        <f>MONTH(SalesData[Order Date])</f>
        <v>9</v>
      </c>
      <c r="N6712" t="str">
        <f>TEXT(SalesData[[#This Row],[Order Date]], "mmmm")</f>
        <v>September</v>
      </c>
      <c r="O6712" s="7">
        <f>IF(SalesData[Sales]=0,0,SalesData[Profit]/SalesData[Sales])</f>
        <v>0.16459871432580736</v>
      </c>
      <c r="P6712" s="8">
        <f t="shared" si="104"/>
        <v>2.6878469002405622E-6</v>
      </c>
      <c r="Q6712" t="str">
        <f>IF(SalesData[[#This Row],[Discount]]&gt;0, "Yes", "No")</f>
        <v>Yes</v>
      </c>
      <c r="R6712" t="str">
        <f>TEXT(SalesData[[#This Row],[Order Date]],"mmm-yyyy")</f>
        <v>Sep-2024</v>
      </c>
      <c r="S6712">
        <f>YEAR(SalesData[[#This Row],[Order Date]])*100 + MONTH(SalesData[[#This Row],[Order Date]])</f>
        <v>202409</v>
      </c>
    </row>
    <row r="6713" spans="1:19" x14ac:dyDescent="0.3">
      <c r="A6713" t="s">
        <v>4486</v>
      </c>
      <c r="B6713" s="3">
        <v>45553</v>
      </c>
      <c r="C6713" t="s">
        <v>4487</v>
      </c>
      <c r="D6713" t="s">
        <v>18</v>
      </c>
      <c r="E6713" t="s">
        <v>26</v>
      </c>
      <c r="F6713" t="s">
        <v>15</v>
      </c>
      <c r="G6713">
        <v>5</v>
      </c>
      <c r="H6713" s="5">
        <v>980.02</v>
      </c>
      <c r="I6713" s="5">
        <v>0.02</v>
      </c>
      <c r="J6713" s="5">
        <v>4802.098</v>
      </c>
      <c r="K6713" s="5">
        <v>251.1838784828505</v>
      </c>
      <c r="L6713">
        <f>YEAR(SalesData[Order Date])</f>
        <v>2024</v>
      </c>
      <c r="M6713">
        <f>MONTH(SalesData[Order Date])</f>
        <v>9</v>
      </c>
      <c r="N6713" t="str">
        <f>TEXT(SalesData[[#This Row],[Order Date]], "mmmm")</f>
        <v>September</v>
      </c>
      <c r="O6713" s="7">
        <f>IF(SalesData[Sales]=0,0,SalesData[Profit]/SalesData[Sales])</f>
        <v>5.2307112117006047E-2</v>
      </c>
      <c r="P6713" s="8">
        <f t="shared" si="104"/>
        <v>4.0815493561355885E-6</v>
      </c>
      <c r="Q6713" t="str">
        <f>IF(SalesData[[#This Row],[Discount]]&gt;0, "Yes", "No")</f>
        <v>Yes</v>
      </c>
      <c r="R6713" t="str">
        <f>TEXT(SalesData[[#This Row],[Order Date]],"mmm-yyyy")</f>
        <v>Sep-2024</v>
      </c>
      <c r="S6713">
        <f>YEAR(SalesData[[#This Row],[Order Date]])*100 + MONTH(SalesData[[#This Row],[Order Date]])</f>
        <v>202409</v>
      </c>
    </row>
    <row r="6714" spans="1:19" x14ac:dyDescent="0.3">
      <c r="A6714" t="s">
        <v>4516</v>
      </c>
      <c r="B6714" s="3">
        <v>45555</v>
      </c>
      <c r="C6714" t="s">
        <v>4517</v>
      </c>
      <c r="D6714" t="s">
        <v>13</v>
      </c>
      <c r="E6714" t="s">
        <v>14</v>
      </c>
      <c r="F6714" t="s">
        <v>62</v>
      </c>
      <c r="G6714">
        <v>3</v>
      </c>
      <c r="H6714" s="5">
        <v>775.36</v>
      </c>
      <c r="I6714" s="5">
        <v>0.21</v>
      </c>
      <c r="J6714" s="5">
        <v>1837.6032</v>
      </c>
      <c r="K6714" s="5">
        <v>454.944390131864</v>
      </c>
      <c r="L6714">
        <f>YEAR(SalesData[Order Date])</f>
        <v>2024</v>
      </c>
      <c r="M6714">
        <f>MONTH(SalesData[Order Date])</f>
        <v>9</v>
      </c>
      <c r="N6714" t="str">
        <f>TEXT(SalesData[[#This Row],[Order Date]], "mmmm")</f>
        <v>September</v>
      </c>
      <c r="O6714" s="7">
        <f>IF(SalesData[Sales]=0,0,SalesData[Profit]/SalesData[Sales])</f>
        <v>0.2475748791316123</v>
      </c>
      <c r="P6714" s="8">
        <f t="shared" si="104"/>
        <v>9.028064382996285E-5</v>
      </c>
      <c r="Q6714" t="str">
        <f>IF(SalesData[[#This Row],[Discount]]&gt;0, "Yes", "No")</f>
        <v>Yes</v>
      </c>
      <c r="R6714" t="str">
        <f>TEXT(SalesData[[#This Row],[Order Date]],"mmm-yyyy")</f>
        <v>Sep-2024</v>
      </c>
      <c r="S6714">
        <f>YEAR(SalesData[[#This Row],[Order Date]])*100 + MONTH(SalesData[[#This Row],[Order Date]])</f>
        <v>202409</v>
      </c>
    </row>
    <row r="6715" spans="1:19" x14ac:dyDescent="0.3">
      <c r="A6715" t="s">
        <v>4579</v>
      </c>
      <c r="B6715" s="3">
        <v>45536</v>
      </c>
      <c r="C6715" t="s">
        <v>4580</v>
      </c>
      <c r="D6715" t="s">
        <v>13</v>
      </c>
      <c r="E6715" t="s">
        <v>14</v>
      </c>
      <c r="F6715" t="s">
        <v>31</v>
      </c>
      <c r="G6715">
        <v>2</v>
      </c>
      <c r="H6715" s="5">
        <v>444.28</v>
      </c>
      <c r="I6715" s="5">
        <v>0.1</v>
      </c>
      <c r="J6715" s="5">
        <v>799.70399999999995</v>
      </c>
      <c r="K6715" s="5">
        <v>185.5796926378394</v>
      </c>
      <c r="L6715">
        <f>YEAR(SalesData[Order Date])</f>
        <v>2024</v>
      </c>
      <c r="M6715">
        <f>MONTH(SalesData[Order Date])</f>
        <v>9</v>
      </c>
      <c r="N6715" t="str">
        <f>TEXT(SalesData[[#This Row],[Order Date]], "mmmm")</f>
        <v>September</v>
      </c>
      <c r="O6715" s="7">
        <f>IF(SalesData[Sales]=0,0,SalesData[Profit]/SalesData[Sales])</f>
        <v>0.23206047817422373</v>
      </c>
      <c r="P6715" s="8">
        <f t="shared" si="104"/>
        <v>1.1254164040695058E-4</v>
      </c>
      <c r="Q6715" t="str">
        <f>IF(SalesData[[#This Row],[Discount]]&gt;0, "Yes", "No")</f>
        <v>Yes</v>
      </c>
      <c r="R6715" t="str">
        <f>TEXT(SalesData[[#This Row],[Order Date]],"mmm-yyyy")</f>
        <v>Sep-2024</v>
      </c>
      <c r="S6715">
        <f>YEAR(SalesData[[#This Row],[Order Date]])*100 + MONTH(SalesData[[#This Row],[Order Date]])</f>
        <v>202409</v>
      </c>
    </row>
    <row r="6716" spans="1:19" x14ac:dyDescent="0.3">
      <c r="A6716" t="s">
        <v>4624</v>
      </c>
      <c r="B6716" s="3">
        <v>45536</v>
      </c>
      <c r="C6716" t="s">
        <v>4625</v>
      </c>
      <c r="D6716" t="s">
        <v>30</v>
      </c>
      <c r="E6716" t="s">
        <v>19</v>
      </c>
      <c r="F6716" t="s">
        <v>31</v>
      </c>
      <c r="G6716">
        <v>8</v>
      </c>
      <c r="H6716" s="5">
        <v>315.92</v>
      </c>
      <c r="I6716" s="5">
        <v>0.05</v>
      </c>
      <c r="J6716" s="5">
        <v>2400.9920000000002</v>
      </c>
      <c r="K6716" s="5">
        <v>573.8529589689806</v>
      </c>
      <c r="L6716">
        <f>YEAR(SalesData[Order Date])</f>
        <v>2024</v>
      </c>
      <c r="M6716">
        <f>MONTH(SalesData[Order Date])</f>
        <v>9</v>
      </c>
      <c r="N6716" t="str">
        <f>TEXT(SalesData[[#This Row],[Order Date]], "mmmm")</f>
        <v>September</v>
      </c>
      <c r="O6716" s="7">
        <f>IF(SalesData[Sales]=0,0,SalesData[Profit]/SalesData[Sales])</f>
        <v>0.23900661017153765</v>
      </c>
      <c r="P6716" s="8">
        <f t="shared" si="104"/>
        <v>1.9783489491010381E-5</v>
      </c>
      <c r="Q6716" t="str">
        <f>IF(SalesData[[#This Row],[Discount]]&gt;0, "Yes", "No")</f>
        <v>Yes</v>
      </c>
      <c r="R6716" t="str">
        <f>TEXT(SalesData[[#This Row],[Order Date]],"mmm-yyyy")</f>
        <v>Sep-2024</v>
      </c>
      <c r="S6716">
        <f>YEAR(SalesData[[#This Row],[Order Date]])*100 + MONTH(SalesData[[#This Row],[Order Date]])</f>
        <v>202409</v>
      </c>
    </row>
    <row r="6717" spans="1:19" x14ac:dyDescent="0.3">
      <c r="A6717" t="s">
        <v>4677</v>
      </c>
      <c r="B6717" s="3">
        <v>45564</v>
      </c>
      <c r="C6717" t="s">
        <v>4678</v>
      </c>
      <c r="D6717" t="s">
        <v>13</v>
      </c>
      <c r="E6717" t="s">
        <v>26</v>
      </c>
      <c r="F6717" t="s">
        <v>62</v>
      </c>
      <c r="G6717">
        <v>6</v>
      </c>
      <c r="H6717" s="5">
        <v>758.63</v>
      </c>
      <c r="I6717" s="5">
        <v>0.23</v>
      </c>
      <c r="J6717" s="5">
        <v>3504.8706000000002</v>
      </c>
      <c r="K6717" s="5">
        <v>474.5909254664154</v>
      </c>
      <c r="L6717">
        <f>YEAR(SalesData[Order Date])</f>
        <v>2024</v>
      </c>
      <c r="M6717">
        <f>MONTH(SalesData[Order Date])</f>
        <v>9</v>
      </c>
      <c r="N6717" t="str">
        <f>TEXT(SalesData[[#This Row],[Order Date]], "mmmm")</f>
        <v>September</v>
      </c>
      <c r="O6717" s="7">
        <f>IF(SalesData[Sales]=0,0,SalesData[Profit]/SalesData[Sales])</f>
        <v>0.13540897215047407</v>
      </c>
      <c r="P6717" s="8">
        <f t="shared" si="104"/>
        <v>5.0529682893285706E-5</v>
      </c>
      <c r="Q6717" t="str">
        <f>IF(SalesData[[#This Row],[Discount]]&gt;0, "Yes", "No")</f>
        <v>Yes</v>
      </c>
      <c r="R6717" t="str">
        <f>TEXT(SalesData[[#This Row],[Order Date]],"mmm-yyyy")</f>
        <v>Sep-2024</v>
      </c>
      <c r="S6717">
        <f>YEAR(SalesData[[#This Row],[Order Date]])*100 + MONTH(SalesData[[#This Row],[Order Date]])</f>
        <v>202409</v>
      </c>
    </row>
    <row r="6718" spans="1:19" x14ac:dyDescent="0.3">
      <c r="A6718" t="s">
        <v>4765</v>
      </c>
      <c r="B6718" s="3">
        <v>45548</v>
      </c>
      <c r="C6718" t="s">
        <v>4766</v>
      </c>
      <c r="D6718" t="s">
        <v>23</v>
      </c>
      <c r="E6718" t="s">
        <v>14</v>
      </c>
      <c r="F6718" t="s">
        <v>27</v>
      </c>
      <c r="G6718">
        <v>9</v>
      </c>
      <c r="H6718" s="5">
        <v>685.57</v>
      </c>
      <c r="I6718" s="5">
        <v>0.2</v>
      </c>
      <c r="J6718" s="5">
        <v>4936.1040000000003</v>
      </c>
      <c r="K6718" s="5">
        <v>1198.7464959531619</v>
      </c>
      <c r="L6718">
        <f>YEAR(SalesData[Order Date])</f>
        <v>2024</v>
      </c>
      <c r="M6718">
        <f>MONTH(SalesData[Order Date])</f>
        <v>9</v>
      </c>
      <c r="N6718" t="str">
        <f>TEXT(SalesData[[#This Row],[Order Date]], "mmmm")</f>
        <v>September</v>
      </c>
      <c r="O6718" s="7">
        <f>IF(SalesData[Sales]=0,0,SalesData[Profit]/SalesData[Sales])</f>
        <v>0.24285276322240412</v>
      </c>
      <c r="P6718" s="8">
        <f t="shared" si="104"/>
        <v>3.241422790119495E-5</v>
      </c>
      <c r="Q6718" t="str">
        <f>IF(SalesData[[#This Row],[Discount]]&gt;0, "Yes", "No")</f>
        <v>Yes</v>
      </c>
      <c r="R6718" t="str">
        <f>TEXT(SalesData[[#This Row],[Order Date]],"mmm-yyyy")</f>
        <v>Sep-2024</v>
      </c>
      <c r="S6718">
        <f>YEAR(SalesData[[#This Row],[Order Date]])*100 + MONTH(SalesData[[#This Row],[Order Date]])</f>
        <v>202409</v>
      </c>
    </row>
    <row r="6719" spans="1:19" x14ac:dyDescent="0.3">
      <c r="A6719" t="s">
        <v>4767</v>
      </c>
      <c r="B6719" s="3">
        <v>45561</v>
      </c>
      <c r="C6719" t="s">
        <v>4768</v>
      </c>
      <c r="D6719" t="s">
        <v>13</v>
      </c>
      <c r="E6719" t="s">
        <v>14</v>
      </c>
      <c r="F6719" t="s">
        <v>62</v>
      </c>
      <c r="G6719">
        <v>8</v>
      </c>
      <c r="H6719" s="5">
        <v>54.12</v>
      </c>
      <c r="I6719" s="5">
        <v>0.17</v>
      </c>
      <c r="J6719" s="5">
        <v>359.35680000000002</v>
      </c>
      <c r="K6719" s="5">
        <v>18.094948025527369</v>
      </c>
      <c r="L6719">
        <f>YEAR(SalesData[Order Date])</f>
        <v>2024</v>
      </c>
      <c r="M6719">
        <f>MONTH(SalesData[Order Date])</f>
        <v>9</v>
      </c>
      <c r="N6719" t="str">
        <f>TEXT(SalesData[[#This Row],[Order Date]], "mmmm")</f>
        <v>September</v>
      </c>
      <c r="O6719" s="7">
        <f>IF(SalesData[Sales]=0,0,SalesData[Profit]/SalesData[Sales])</f>
        <v>5.0353709810214718E-2</v>
      </c>
      <c r="P6719" s="8">
        <f t="shared" si="104"/>
        <v>3.9264597191426462E-4</v>
      </c>
      <c r="Q6719" t="str">
        <f>IF(SalesData[[#This Row],[Discount]]&gt;0, "Yes", "No")</f>
        <v>Yes</v>
      </c>
      <c r="R6719" t="str">
        <f>TEXT(SalesData[[#This Row],[Order Date]],"mmm-yyyy")</f>
        <v>Sep-2024</v>
      </c>
      <c r="S6719">
        <f>YEAR(SalesData[[#This Row],[Order Date]])*100 + MONTH(SalesData[[#This Row],[Order Date]])</f>
        <v>202409</v>
      </c>
    </row>
    <row r="6720" spans="1:19" x14ac:dyDescent="0.3">
      <c r="A6720" t="s">
        <v>4792</v>
      </c>
      <c r="B6720" s="3">
        <v>45543</v>
      </c>
      <c r="C6720" t="s">
        <v>4793</v>
      </c>
      <c r="D6720" t="s">
        <v>23</v>
      </c>
      <c r="E6720" t="s">
        <v>14</v>
      </c>
      <c r="F6720" t="s">
        <v>31</v>
      </c>
      <c r="G6720">
        <v>7</v>
      </c>
      <c r="H6720" s="5">
        <v>522.66999999999996</v>
      </c>
      <c r="I6720" s="5">
        <v>0.12</v>
      </c>
      <c r="J6720" s="5">
        <v>3219.6471999999999</v>
      </c>
      <c r="K6720" s="5">
        <v>210.54657834242121</v>
      </c>
      <c r="L6720">
        <f>YEAR(SalesData[Order Date])</f>
        <v>2024</v>
      </c>
      <c r="M6720">
        <f>MONTH(SalesData[Order Date])</f>
        <v>9</v>
      </c>
      <c r="N6720" t="str">
        <f>TEXT(SalesData[[#This Row],[Order Date]], "mmmm")</f>
        <v>September</v>
      </c>
      <c r="O6720" s="7">
        <f>IF(SalesData[Sales]=0,0,SalesData[Profit]/SalesData[Sales])</f>
        <v>6.5394301071999825E-2</v>
      </c>
      <c r="P6720" s="8">
        <f t="shared" si="104"/>
        <v>3.2798624644339915E-5</v>
      </c>
      <c r="Q6720" t="str">
        <f>IF(SalesData[[#This Row],[Discount]]&gt;0, "Yes", "No")</f>
        <v>Yes</v>
      </c>
      <c r="R6720" t="str">
        <f>TEXT(SalesData[[#This Row],[Order Date]],"mmm-yyyy")</f>
        <v>Sep-2024</v>
      </c>
      <c r="S6720">
        <f>YEAR(SalesData[[#This Row],[Order Date]])*100 + MONTH(SalesData[[#This Row],[Order Date]])</f>
        <v>202409</v>
      </c>
    </row>
    <row r="6721" spans="1:19" x14ac:dyDescent="0.3">
      <c r="A6721" t="s">
        <v>4983</v>
      </c>
      <c r="B6721" s="3">
        <v>45557</v>
      </c>
      <c r="C6721" t="s">
        <v>4984</v>
      </c>
      <c r="D6721" t="s">
        <v>30</v>
      </c>
      <c r="E6721" t="s">
        <v>14</v>
      </c>
      <c r="F6721" t="s">
        <v>27</v>
      </c>
      <c r="G6721">
        <v>8</v>
      </c>
      <c r="H6721" s="5">
        <v>147.61000000000001</v>
      </c>
      <c r="I6721" s="5">
        <v>0.28000000000000003</v>
      </c>
      <c r="J6721" s="5">
        <v>850.23360000000002</v>
      </c>
      <c r="K6721" s="5">
        <v>216.6642028423326</v>
      </c>
      <c r="L6721">
        <f>YEAR(SalesData[Order Date])</f>
        <v>2024</v>
      </c>
      <c r="M6721">
        <f>MONTH(SalesData[Order Date])</f>
        <v>9</v>
      </c>
      <c r="N6721" t="str">
        <f>TEXT(SalesData[[#This Row],[Order Date]], "mmmm")</f>
        <v>September</v>
      </c>
      <c r="O6721" s="7">
        <f>IF(SalesData[Sales]=0,0,SalesData[Profit]/SalesData[Sales])</f>
        <v>0.25482902915426137</v>
      </c>
      <c r="P6721" s="8">
        <f t="shared" si="104"/>
        <v>2.3711130682203103E-4</v>
      </c>
      <c r="Q6721" t="str">
        <f>IF(SalesData[[#This Row],[Discount]]&gt;0, "Yes", "No")</f>
        <v>Yes</v>
      </c>
      <c r="R6721" t="str">
        <f>TEXT(SalesData[[#This Row],[Order Date]],"mmm-yyyy")</f>
        <v>Sep-2024</v>
      </c>
      <c r="S6721">
        <f>YEAR(SalesData[[#This Row],[Order Date]])*100 + MONTH(SalesData[[#This Row],[Order Date]])</f>
        <v>202409</v>
      </c>
    </row>
    <row r="6722" spans="1:19" x14ac:dyDescent="0.3">
      <c r="A6722" t="s">
        <v>5037</v>
      </c>
      <c r="B6722" s="3">
        <v>45542</v>
      </c>
      <c r="C6722" t="s">
        <v>5038</v>
      </c>
      <c r="D6722" t="s">
        <v>23</v>
      </c>
      <c r="E6722" t="s">
        <v>14</v>
      </c>
      <c r="F6722" t="s">
        <v>62</v>
      </c>
      <c r="G6722">
        <v>2</v>
      </c>
      <c r="H6722" s="5">
        <v>523.08000000000004</v>
      </c>
      <c r="I6722" s="5">
        <v>0.01</v>
      </c>
      <c r="J6722" s="5">
        <v>1035.6984</v>
      </c>
      <c r="K6722" s="5">
        <v>92.050632915640435</v>
      </c>
      <c r="L6722">
        <f>YEAR(SalesData[Order Date])</f>
        <v>2024</v>
      </c>
      <c r="M6722">
        <f>MONTH(SalesData[Order Date])</f>
        <v>9</v>
      </c>
      <c r="N6722" t="str">
        <f>TEXT(SalesData[[#This Row],[Order Date]], "mmmm")</f>
        <v>September</v>
      </c>
      <c r="O6722" s="7">
        <f>IF(SalesData[Sales]=0,0,SalesData[Profit]/SalesData[Sales])</f>
        <v>8.8877836362053306E-2</v>
      </c>
      <c r="P6722" s="8">
        <f t="shared" ref="P6722:P6785" si="105">IF(H:H*G:G=0, 0, (I:I/(H:H*G:G)))</f>
        <v>9.5587673013688157E-6</v>
      </c>
      <c r="Q6722" t="str">
        <f>IF(SalesData[[#This Row],[Discount]]&gt;0, "Yes", "No")</f>
        <v>Yes</v>
      </c>
      <c r="R6722" t="str">
        <f>TEXT(SalesData[[#This Row],[Order Date]],"mmm-yyyy")</f>
        <v>Sep-2024</v>
      </c>
      <c r="S6722">
        <f>YEAR(SalesData[[#This Row],[Order Date]])*100 + MONTH(SalesData[[#This Row],[Order Date]])</f>
        <v>202409</v>
      </c>
    </row>
    <row r="6723" spans="1:19" x14ac:dyDescent="0.3">
      <c r="A6723" t="s">
        <v>5043</v>
      </c>
      <c r="B6723" s="3">
        <v>45546</v>
      </c>
      <c r="C6723" t="s">
        <v>5044</v>
      </c>
      <c r="D6723" t="s">
        <v>18</v>
      </c>
      <c r="E6723" t="s">
        <v>19</v>
      </c>
      <c r="F6723" t="s">
        <v>20</v>
      </c>
      <c r="G6723">
        <v>8</v>
      </c>
      <c r="H6723" s="5">
        <v>813.63</v>
      </c>
      <c r="I6723" s="5">
        <v>0.11</v>
      </c>
      <c r="J6723" s="5">
        <v>5793.0456000000004</v>
      </c>
      <c r="K6723" s="5">
        <v>773.1804258585554</v>
      </c>
      <c r="L6723">
        <f>YEAR(SalesData[Order Date])</f>
        <v>2024</v>
      </c>
      <c r="M6723">
        <f>MONTH(SalesData[Order Date])</f>
        <v>9</v>
      </c>
      <c r="N6723" t="str">
        <f>TEXT(SalesData[[#This Row],[Order Date]], "mmmm")</f>
        <v>September</v>
      </c>
      <c r="O6723" s="7">
        <f>IF(SalesData[Sales]=0,0,SalesData[Profit]/SalesData[Sales])</f>
        <v>0.13346700151273716</v>
      </c>
      <c r="P6723" s="8">
        <f t="shared" si="105"/>
        <v>1.6899573516217446E-5</v>
      </c>
      <c r="Q6723" t="str">
        <f>IF(SalesData[[#This Row],[Discount]]&gt;0, "Yes", "No")</f>
        <v>Yes</v>
      </c>
      <c r="R6723" t="str">
        <f>TEXT(SalesData[[#This Row],[Order Date]],"mmm-yyyy")</f>
        <v>Sep-2024</v>
      </c>
      <c r="S6723">
        <f>YEAR(SalesData[[#This Row],[Order Date]])*100 + MONTH(SalesData[[#This Row],[Order Date]])</f>
        <v>202409</v>
      </c>
    </row>
    <row r="6724" spans="1:19" x14ac:dyDescent="0.3">
      <c r="A6724" t="s">
        <v>5055</v>
      </c>
      <c r="B6724" s="3">
        <v>45553</v>
      </c>
      <c r="C6724" t="s">
        <v>5056</v>
      </c>
      <c r="D6724" t="s">
        <v>30</v>
      </c>
      <c r="E6724" t="s">
        <v>26</v>
      </c>
      <c r="F6724" t="s">
        <v>27</v>
      </c>
      <c r="G6724">
        <v>8</v>
      </c>
      <c r="H6724" s="5">
        <v>637.35</v>
      </c>
      <c r="I6724" s="5">
        <v>0.23</v>
      </c>
      <c r="J6724" s="5">
        <v>3926.076</v>
      </c>
      <c r="K6724" s="5">
        <v>569.79728525393421</v>
      </c>
      <c r="L6724">
        <f>YEAR(SalesData[Order Date])</f>
        <v>2024</v>
      </c>
      <c r="M6724">
        <f>MONTH(SalesData[Order Date])</f>
        <v>9</v>
      </c>
      <c r="N6724" t="str">
        <f>TEXT(SalesData[[#This Row],[Order Date]], "mmmm")</f>
        <v>September</v>
      </c>
      <c r="O6724" s="7">
        <f>IF(SalesData[Sales]=0,0,SalesData[Profit]/SalesData[Sales])</f>
        <v>0.14513149650030571</v>
      </c>
      <c r="P6724" s="8">
        <f t="shared" si="105"/>
        <v>4.5108653016396012E-5</v>
      </c>
      <c r="Q6724" t="str">
        <f>IF(SalesData[[#This Row],[Discount]]&gt;0, "Yes", "No")</f>
        <v>Yes</v>
      </c>
      <c r="R6724" t="str">
        <f>TEXT(SalesData[[#This Row],[Order Date]],"mmm-yyyy")</f>
        <v>Sep-2024</v>
      </c>
      <c r="S6724">
        <f>YEAR(SalesData[[#This Row],[Order Date]])*100 + MONTH(SalesData[[#This Row],[Order Date]])</f>
        <v>202409</v>
      </c>
    </row>
    <row r="6725" spans="1:19" x14ac:dyDescent="0.3">
      <c r="A6725" t="s">
        <v>5079</v>
      </c>
      <c r="B6725" s="3">
        <v>45562</v>
      </c>
      <c r="C6725" t="s">
        <v>5080</v>
      </c>
      <c r="D6725" t="s">
        <v>18</v>
      </c>
      <c r="E6725" t="s">
        <v>19</v>
      </c>
      <c r="F6725" t="s">
        <v>39</v>
      </c>
      <c r="G6725">
        <v>9</v>
      </c>
      <c r="H6725" s="5">
        <v>172.6</v>
      </c>
      <c r="I6725" s="5">
        <v>0.15</v>
      </c>
      <c r="J6725" s="5">
        <v>1320.39</v>
      </c>
      <c r="K6725" s="5">
        <v>310.62910979329979</v>
      </c>
      <c r="L6725">
        <f>YEAR(SalesData[Order Date])</f>
        <v>2024</v>
      </c>
      <c r="M6725">
        <f>MONTH(SalesData[Order Date])</f>
        <v>9</v>
      </c>
      <c r="N6725" t="str">
        <f>TEXT(SalesData[[#This Row],[Order Date]], "mmmm")</f>
        <v>September</v>
      </c>
      <c r="O6725" s="7">
        <f>IF(SalesData[Sales]=0,0,SalesData[Profit]/SalesData[Sales])</f>
        <v>0.23525557584751458</v>
      </c>
      <c r="P6725" s="8">
        <f t="shared" si="105"/>
        <v>9.6562379297025877E-5</v>
      </c>
      <c r="Q6725" t="str">
        <f>IF(SalesData[[#This Row],[Discount]]&gt;0, "Yes", "No")</f>
        <v>Yes</v>
      </c>
      <c r="R6725" t="str">
        <f>TEXT(SalesData[[#This Row],[Order Date]],"mmm-yyyy")</f>
        <v>Sep-2024</v>
      </c>
      <c r="S6725">
        <f>YEAR(SalesData[[#This Row],[Order Date]])*100 + MONTH(SalesData[[#This Row],[Order Date]])</f>
        <v>202409</v>
      </c>
    </row>
    <row r="6726" spans="1:19" x14ac:dyDescent="0.3">
      <c r="A6726" t="s">
        <v>5137</v>
      </c>
      <c r="B6726" s="3">
        <v>45544</v>
      </c>
      <c r="C6726" t="s">
        <v>5138</v>
      </c>
      <c r="D6726" t="s">
        <v>30</v>
      </c>
      <c r="E6726" t="s">
        <v>26</v>
      </c>
      <c r="F6726" t="s">
        <v>62</v>
      </c>
      <c r="G6726">
        <v>5</v>
      </c>
      <c r="H6726" s="5">
        <v>550.58000000000004</v>
      </c>
      <c r="I6726" s="5">
        <v>0.06</v>
      </c>
      <c r="J6726" s="5">
        <v>2587.7260000000001</v>
      </c>
      <c r="K6726" s="5">
        <v>238.5246143784793</v>
      </c>
      <c r="L6726">
        <f>YEAR(SalesData[Order Date])</f>
        <v>2024</v>
      </c>
      <c r="M6726">
        <f>MONTH(SalesData[Order Date])</f>
        <v>9</v>
      </c>
      <c r="N6726" t="str">
        <f>TEXT(SalesData[[#This Row],[Order Date]], "mmmm")</f>
        <v>September</v>
      </c>
      <c r="O6726" s="7">
        <f>IF(SalesData[Sales]=0,0,SalesData[Profit]/SalesData[Sales])</f>
        <v>9.2175374973424262E-2</v>
      </c>
      <c r="P6726" s="8">
        <f t="shared" si="105"/>
        <v>2.1795197791419955E-5</v>
      </c>
      <c r="Q6726" t="str">
        <f>IF(SalesData[[#This Row],[Discount]]&gt;0, "Yes", "No")</f>
        <v>Yes</v>
      </c>
      <c r="R6726" t="str">
        <f>TEXT(SalesData[[#This Row],[Order Date]],"mmm-yyyy")</f>
        <v>Sep-2024</v>
      </c>
      <c r="S6726">
        <f>YEAR(SalesData[[#This Row],[Order Date]])*100 + MONTH(SalesData[[#This Row],[Order Date]])</f>
        <v>202409</v>
      </c>
    </row>
    <row r="6727" spans="1:19" x14ac:dyDescent="0.3">
      <c r="A6727" t="s">
        <v>5183</v>
      </c>
      <c r="B6727" s="3">
        <v>45548</v>
      </c>
      <c r="C6727" t="s">
        <v>5184</v>
      </c>
      <c r="D6727" t="s">
        <v>30</v>
      </c>
      <c r="E6727" t="s">
        <v>14</v>
      </c>
      <c r="F6727" t="s">
        <v>34</v>
      </c>
      <c r="G6727">
        <v>5</v>
      </c>
      <c r="H6727" s="5">
        <v>212.95</v>
      </c>
      <c r="I6727" s="5">
        <v>0.14000000000000001</v>
      </c>
      <c r="J6727" s="5">
        <v>915.68499999999995</v>
      </c>
      <c r="K6727" s="5">
        <v>146.2867398045679</v>
      </c>
      <c r="L6727">
        <f>YEAR(SalesData[Order Date])</f>
        <v>2024</v>
      </c>
      <c r="M6727">
        <f>MONTH(SalesData[Order Date])</f>
        <v>9</v>
      </c>
      <c r="N6727" t="str">
        <f>TEXT(SalesData[[#This Row],[Order Date]], "mmmm")</f>
        <v>September</v>
      </c>
      <c r="O6727" s="7">
        <f>IF(SalesData[Sales]=0,0,SalesData[Profit]/SalesData[Sales])</f>
        <v>0.15975661914803443</v>
      </c>
      <c r="P6727" s="8">
        <f t="shared" si="105"/>
        <v>1.3148626438131019E-4</v>
      </c>
      <c r="Q6727" t="str">
        <f>IF(SalesData[[#This Row],[Discount]]&gt;0, "Yes", "No")</f>
        <v>Yes</v>
      </c>
      <c r="R6727" t="str">
        <f>TEXT(SalesData[[#This Row],[Order Date]],"mmm-yyyy")</f>
        <v>Sep-2024</v>
      </c>
      <c r="S6727">
        <f>YEAR(SalesData[[#This Row],[Order Date]])*100 + MONTH(SalesData[[#This Row],[Order Date]])</f>
        <v>202409</v>
      </c>
    </row>
    <row r="6728" spans="1:19" x14ac:dyDescent="0.3">
      <c r="A6728" t="s">
        <v>5218</v>
      </c>
      <c r="B6728" s="3">
        <v>45556</v>
      </c>
      <c r="C6728" t="s">
        <v>5219</v>
      </c>
      <c r="D6728" t="s">
        <v>23</v>
      </c>
      <c r="E6728" t="s">
        <v>19</v>
      </c>
      <c r="F6728" t="s">
        <v>53</v>
      </c>
      <c r="G6728">
        <v>4</v>
      </c>
      <c r="H6728" s="5">
        <v>305.7</v>
      </c>
      <c r="I6728" s="5">
        <v>0.1</v>
      </c>
      <c r="J6728" s="5">
        <v>1100.52</v>
      </c>
      <c r="K6728" s="5">
        <v>249.42823861605271</v>
      </c>
      <c r="L6728">
        <f>YEAR(SalesData[Order Date])</f>
        <v>2024</v>
      </c>
      <c r="M6728">
        <f>MONTH(SalesData[Order Date])</f>
        <v>9</v>
      </c>
      <c r="N6728" t="str">
        <f>TEXT(SalesData[[#This Row],[Order Date]], "mmmm")</f>
        <v>September</v>
      </c>
      <c r="O6728" s="7">
        <f>IF(SalesData[Sales]=0,0,SalesData[Profit]/SalesData[Sales])</f>
        <v>0.2266458025442997</v>
      </c>
      <c r="P6728" s="8">
        <f t="shared" si="105"/>
        <v>8.1779522407589143E-5</v>
      </c>
      <c r="Q6728" t="str">
        <f>IF(SalesData[[#This Row],[Discount]]&gt;0, "Yes", "No")</f>
        <v>Yes</v>
      </c>
      <c r="R6728" t="str">
        <f>TEXT(SalesData[[#This Row],[Order Date]],"mmm-yyyy")</f>
        <v>Sep-2024</v>
      </c>
      <c r="S6728">
        <f>YEAR(SalesData[[#This Row],[Order Date]])*100 + MONTH(SalesData[[#This Row],[Order Date]])</f>
        <v>202409</v>
      </c>
    </row>
    <row r="6729" spans="1:19" x14ac:dyDescent="0.3">
      <c r="A6729" t="s">
        <v>5249</v>
      </c>
      <c r="B6729" s="3">
        <v>45542</v>
      </c>
      <c r="C6729" t="s">
        <v>5250</v>
      </c>
      <c r="D6729" t="s">
        <v>18</v>
      </c>
      <c r="E6729" t="s">
        <v>26</v>
      </c>
      <c r="F6729" t="s">
        <v>62</v>
      </c>
      <c r="G6729">
        <v>6</v>
      </c>
      <c r="H6729" s="5">
        <v>27.56</v>
      </c>
      <c r="I6729" s="5">
        <v>0.27</v>
      </c>
      <c r="J6729" s="5">
        <v>120.7128</v>
      </c>
      <c r="K6729" s="5">
        <v>17.922459539061279</v>
      </c>
      <c r="L6729">
        <f>YEAR(SalesData[Order Date])</f>
        <v>2024</v>
      </c>
      <c r="M6729">
        <f>MONTH(SalesData[Order Date])</f>
        <v>9</v>
      </c>
      <c r="N6729" t="str">
        <f>TEXT(SalesData[[#This Row],[Order Date]], "mmmm")</f>
        <v>September</v>
      </c>
      <c r="O6729" s="7">
        <f>IF(SalesData[Sales]=0,0,SalesData[Profit]/SalesData[Sales])</f>
        <v>0.14847190636834934</v>
      </c>
      <c r="P6729" s="8">
        <f t="shared" si="105"/>
        <v>1.6328011611030481E-3</v>
      </c>
      <c r="Q6729" t="str">
        <f>IF(SalesData[[#This Row],[Discount]]&gt;0, "Yes", "No")</f>
        <v>Yes</v>
      </c>
      <c r="R6729" t="str">
        <f>TEXT(SalesData[[#This Row],[Order Date]],"mmm-yyyy")</f>
        <v>Sep-2024</v>
      </c>
      <c r="S6729">
        <f>YEAR(SalesData[[#This Row],[Order Date]])*100 + MONTH(SalesData[[#This Row],[Order Date]])</f>
        <v>202409</v>
      </c>
    </row>
    <row r="6730" spans="1:19" x14ac:dyDescent="0.3">
      <c r="A6730" t="s">
        <v>5341</v>
      </c>
      <c r="B6730" s="3">
        <v>45555</v>
      </c>
      <c r="C6730" t="s">
        <v>5342</v>
      </c>
      <c r="D6730" t="s">
        <v>23</v>
      </c>
      <c r="E6730" t="s">
        <v>26</v>
      </c>
      <c r="F6730" t="s">
        <v>44</v>
      </c>
      <c r="G6730">
        <v>3</v>
      </c>
      <c r="H6730" s="5">
        <v>101.28</v>
      </c>
      <c r="I6730" s="5">
        <v>0.01</v>
      </c>
      <c r="J6730" s="5">
        <v>300.80160000000001</v>
      </c>
      <c r="K6730" s="5">
        <v>76.762010511024968</v>
      </c>
      <c r="L6730">
        <f>YEAR(SalesData[Order Date])</f>
        <v>2024</v>
      </c>
      <c r="M6730">
        <f>MONTH(SalesData[Order Date])</f>
        <v>9</v>
      </c>
      <c r="N6730" t="str">
        <f>TEXT(SalesData[[#This Row],[Order Date]], "mmmm")</f>
        <v>September</v>
      </c>
      <c r="O6730" s="7">
        <f>IF(SalesData[Sales]=0,0,SalesData[Profit]/SalesData[Sales])</f>
        <v>0.25519149669092506</v>
      </c>
      <c r="P6730" s="8">
        <f t="shared" si="105"/>
        <v>3.2912058978409687E-5</v>
      </c>
      <c r="Q6730" t="str">
        <f>IF(SalesData[[#This Row],[Discount]]&gt;0, "Yes", "No")</f>
        <v>Yes</v>
      </c>
      <c r="R6730" t="str">
        <f>TEXT(SalesData[[#This Row],[Order Date]],"mmm-yyyy")</f>
        <v>Sep-2024</v>
      </c>
      <c r="S6730">
        <f>YEAR(SalesData[[#This Row],[Order Date]])*100 + MONTH(SalesData[[#This Row],[Order Date]])</f>
        <v>202409</v>
      </c>
    </row>
    <row r="6731" spans="1:19" x14ac:dyDescent="0.3">
      <c r="A6731" t="s">
        <v>5364</v>
      </c>
      <c r="B6731" s="3">
        <v>45560</v>
      </c>
      <c r="C6731" t="s">
        <v>5365</v>
      </c>
      <c r="D6731" t="s">
        <v>30</v>
      </c>
      <c r="E6731" t="s">
        <v>19</v>
      </c>
      <c r="F6731" t="s">
        <v>31</v>
      </c>
      <c r="G6731">
        <v>5</v>
      </c>
      <c r="H6731" s="5">
        <v>649.75</v>
      </c>
      <c r="I6731" s="5">
        <v>0.22</v>
      </c>
      <c r="J6731" s="5">
        <v>2534.0250000000001</v>
      </c>
      <c r="K6731" s="5">
        <v>747.48353273805833</v>
      </c>
      <c r="L6731">
        <f>YEAR(SalesData[Order Date])</f>
        <v>2024</v>
      </c>
      <c r="M6731">
        <f>MONTH(SalesData[Order Date])</f>
        <v>9</v>
      </c>
      <c r="N6731" t="str">
        <f>TEXT(SalesData[[#This Row],[Order Date]], "mmmm")</f>
        <v>September</v>
      </c>
      <c r="O6731" s="7">
        <f>IF(SalesData[Sales]=0,0,SalesData[Profit]/SalesData[Sales])</f>
        <v>0.29497875227673692</v>
      </c>
      <c r="P6731" s="8">
        <f t="shared" si="105"/>
        <v>6.7718353212774138E-5</v>
      </c>
      <c r="Q6731" t="str">
        <f>IF(SalesData[[#This Row],[Discount]]&gt;0, "Yes", "No")</f>
        <v>Yes</v>
      </c>
      <c r="R6731" t="str">
        <f>TEXT(SalesData[[#This Row],[Order Date]],"mmm-yyyy")</f>
        <v>Sep-2024</v>
      </c>
      <c r="S6731">
        <f>YEAR(SalesData[[#This Row],[Order Date]])*100 + MONTH(SalesData[[#This Row],[Order Date]])</f>
        <v>202409</v>
      </c>
    </row>
    <row r="6732" spans="1:19" x14ac:dyDescent="0.3">
      <c r="A6732" t="s">
        <v>5378</v>
      </c>
      <c r="B6732" s="3">
        <v>45547</v>
      </c>
      <c r="C6732" t="s">
        <v>5379</v>
      </c>
      <c r="D6732" t="s">
        <v>18</v>
      </c>
      <c r="E6732" t="s">
        <v>19</v>
      </c>
      <c r="F6732" t="s">
        <v>34</v>
      </c>
      <c r="G6732">
        <v>1</v>
      </c>
      <c r="H6732" s="5">
        <v>770.4</v>
      </c>
      <c r="I6732" s="5">
        <v>0.1</v>
      </c>
      <c r="J6732" s="5">
        <v>693.36</v>
      </c>
      <c r="K6732" s="5">
        <v>88.316401006731084</v>
      </c>
      <c r="L6732">
        <f>YEAR(SalesData[Order Date])</f>
        <v>2024</v>
      </c>
      <c r="M6732">
        <f>MONTH(SalesData[Order Date])</f>
        <v>9</v>
      </c>
      <c r="N6732" t="str">
        <f>TEXT(SalesData[[#This Row],[Order Date]], "mmmm")</f>
        <v>September</v>
      </c>
      <c r="O6732" s="7">
        <f>IF(SalesData[Sales]=0,0,SalesData[Profit]/SalesData[Sales])</f>
        <v>0.12737452550872719</v>
      </c>
      <c r="P6732" s="8">
        <f t="shared" si="105"/>
        <v>1.2980269989615786E-4</v>
      </c>
      <c r="Q6732" t="str">
        <f>IF(SalesData[[#This Row],[Discount]]&gt;0, "Yes", "No")</f>
        <v>Yes</v>
      </c>
      <c r="R6732" t="str">
        <f>TEXT(SalesData[[#This Row],[Order Date]],"mmm-yyyy")</f>
        <v>Sep-2024</v>
      </c>
      <c r="S6732">
        <f>YEAR(SalesData[[#This Row],[Order Date]])*100 + MONTH(SalesData[[#This Row],[Order Date]])</f>
        <v>202409</v>
      </c>
    </row>
    <row r="6733" spans="1:19" x14ac:dyDescent="0.3">
      <c r="A6733" t="s">
        <v>5384</v>
      </c>
      <c r="B6733" s="3">
        <v>45552</v>
      </c>
      <c r="C6733" t="s">
        <v>5385</v>
      </c>
      <c r="D6733" t="s">
        <v>23</v>
      </c>
      <c r="E6733" t="s">
        <v>26</v>
      </c>
      <c r="F6733" t="s">
        <v>44</v>
      </c>
      <c r="G6733">
        <v>7</v>
      </c>
      <c r="H6733" s="5">
        <v>500.15</v>
      </c>
      <c r="I6733" s="5">
        <v>0.19</v>
      </c>
      <c r="J6733" s="5">
        <v>2835.8505</v>
      </c>
      <c r="K6733" s="5">
        <v>760.79423615098892</v>
      </c>
      <c r="L6733">
        <f>YEAR(SalesData[Order Date])</f>
        <v>2024</v>
      </c>
      <c r="M6733">
        <f>MONTH(SalesData[Order Date])</f>
        <v>9</v>
      </c>
      <c r="N6733" t="str">
        <f>TEXT(SalesData[[#This Row],[Order Date]], "mmmm")</f>
        <v>September</v>
      </c>
      <c r="O6733" s="7">
        <f>IF(SalesData[Sales]=0,0,SalesData[Profit]/SalesData[Sales])</f>
        <v>0.26827727207445839</v>
      </c>
      <c r="P6733" s="8">
        <f t="shared" si="105"/>
        <v>5.4269433455677586E-5</v>
      </c>
      <c r="Q6733" t="str">
        <f>IF(SalesData[[#This Row],[Discount]]&gt;0, "Yes", "No")</f>
        <v>Yes</v>
      </c>
      <c r="R6733" t="str">
        <f>TEXT(SalesData[[#This Row],[Order Date]],"mmm-yyyy")</f>
        <v>Sep-2024</v>
      </c>
      <c r="S6733">
        <f>YEAR(SalesData[[#This Row],[Order Date]])*100 + MONTH(SalesData[[#This Row],[Order Date]])</f>
        <v>202409</v>
      </c>
    </row>
    <row r="6734" spans="1:19" x14ac:dyDescent="0.3">
      <c r="A6734" t="s">
        <v>5400</v>
      </c>
      <c r="B6734" s="3">
        <v>45564</v>
      </c>
      <c r="C6734" t="s">
        <v>5401</v>
      </c>
      <c r="D6734" t="s">
        <v>13</v>
      </c>
      <c r="E6734" t="s">
        <v>26</v>
      </c>
      <c r="F6734" t="s">
        <v>44</v>
      </c>
      <c r="G6734">
        <v>8</v>
      </c>
      <c r="H6734" s="5">
        <v>146.07</v>
      </c>
      <c r="I6734" s="5">
        <v>0.26</v>
      </c>
      <c r="J6734" s="5">
        <v>864.73439999999994</v>
      </c>
      <c r="K6734" s="5">
        <v>86.762615547905881</v>
      </c>
      <c r="L6734">
        <f>YEAR(SalesData[Order Date])</f>
        <v>2024</v>
      </c>
      <c r="M6734">
        <f>MONTH(SalesData[Order Date])</f>
        <v>9</v>
      </c>
      <c r="N6734" t="str">
        <f>TEXT(SalesData[[#This Row],[Order Date]], "mmmm")</f>
        <v>September</v>
      </c>
      <c r="O6734" s="7">
        <f>IF(SalesData[Sales]=0,0,SalesData[Profit]/SalesData[Sales])</f>
        <v>0.10033440967296535</v>
      </c>
      <c r="P6734" s="8">
        <f t="shared" si="105"/>
        <v>2.2249606353118371E-4</v>
      </c>
      <c r="Q6734" t="str">
        <f>IF(SalesData[[#This Row],[Discount]]&gt;0, "Yes", "No")</f>
        <v>Yes</v>
      </c>
      <c r="R6734" t="str">
        <f>TEXT(SalesData[[#This Row],[Order Date]],"mmm-yyyy")</f>
        <v>Sep-2024</v>
      </c>
      <c r="S6734">
        <f>YEAR(SalesData[[#This Row],[Order Date]])*100 + MONTH(SalesData[[#This Row],[Order Date]])</f>
        <v>202409</v>
      </c>
    </row>
    <row r="6735" spans="1:19" x14ac:dyDescent="0.3">
      <c r="A6735" t="s">
        <v>5404</v>
      </c>
      <c r="B6735" s="3">
        <v>45545</v>
      </c>
      <c r="C6735" t="s">
        <v>5405</v>
      </c>
      <c r="D6735" t="s">
        <v>23</v>
      </c>
      <c r="E6735" t="s">
        <v>14</v>
      </c>
      <c r="F6735" t="s">
        <v>27</v>
      </c>
      <c r="G6735">
        <v>2</v>
      </c>
      <c r="H6735" s="5">
        <v>322.2</v>
      </c>
      <c r="I6735" s="5">
        <v>0.06</v>
      </c>
      <c r="J6735" s="5">
        <v>605.73599999999999</v>
      </c>
      <c r="K6735" s="5">
        <v>106.3311962730024</v>
      </c>
      <c r="L6735">
        <f>YEAR(SalesData[Order Date])</f>
        <v>2024</v>
      </c>
      <c r="M6735">
        <f>MONTH(SalesData[Order Date])</f>
        <v>9</v>
      </c>
      <c r="N6735" t="str">
        <f>TEXT(SalesData[[#This Row],[Order Date]], "mmmm")</f>
        <v>September</v>
      </c>
      <c r="O6735" s="7">
        <f>IF(SalesData[Sales]=0,0,SalesData[Profit]/SalesData[Sales])</f>
        <v>0.17554049333868618</v>
      </c>
      <c r="P6735" s="8">
        <f t="shared" si="105"/>
        <v>9.3109869646182492E-5</v>
      </c>
      <c r="Q6735" t="str">
        <f>IF(SalesData[[#This Row],[Discount]]&gt;0, "Yes", "No")</f>
        <v>Yes</v>
      </c>
      <c r="R6735" t="str">
        <f>TEXT(SalesData[[#This Row],[Order Date]],"mmm-yyyy")</f>
        <v>Sep-2024</v>
      </c>
      <c r="S6735">
        <f>YEAR(SalesData[[#This Row],[Order Date]])*100 + MONTH(SalesData[[#This Row],[Order Date]])</f>
        <v>202409</v>
      </c>
    </row>
    <row r="6736" spans="1:19" x14ac:dyDescent="0.3">
      <c r="A6736" t="s">
        <v>5454</v>
      </c>
      <c r="B6736" s="3">
        <v>45545</v>
      </c>
      <c r="C6736" t="s">
        <v>5455</v>
      </c>
      <c r="D6736" t="s">
        <v>18</v>
      </c>
      <c r="E6736" t="s">
        <v>14</v>
      </c>
      <c r="F6736" t="s">
        <v>34</v>
      </c>
      <c r="G6736">
        <v>6</v>
      </c>
      <c r="H6736" s="5">
        <v>144.08000000000001</v>
      </c>
      <c r="I6736" s="5">
        <v>0.23</v>
      </c>
      <c r="J6736" s="5">
        <v>665.64960000000008</v>
      </c>
      <c r="K6736" s="5">
        <v>153.86102145645171</v>
      </c>
      <c r="L6736">
        <f>YEAR(SalesData[Order Date])</f>
        <v>2024</v>
      </c>
      <c r="M6736">
        <f>MONTH(SalesData[Order Date])</f>
        <v>9</v>
      </c>
      <c r="N6736" t="str">
        <f>TEXT(SalesData[[#This Row],[Order Date]], "mmmm")</f>
        <v>September</v>
      </c>
      <c r="O6736" s="7">
        <f>IF(SalesData[Sales]=0,0,SalesData[Profit]/SalesData[Sales])</f>
        <v>0.23114416572390592</v>
      </c>
      <c r="P6736" s="8">
        <f t="shared" si="105"/>
        <v>2.6605589487321856E-4</v>
      </c>
      <c r="Q6736" t="str">
        <f>IF(SalesData[[#This Row],[Discount]]&gt;0, "Yes", "No")</f>
        <v>Yes</v>
      </c>
      <c r="R6736" t="str">
        <f>TEXT(SalesData[[#This Row],[Order Date]],"mmm-yyyy")</f>
        <v>Sep-2024</v>
      </c>
      <c r="S6736">
        <f>YEAR(SalesData[[#This Row],[Order Date]])*100 + MONTH(SalesData[[#This Row],[Order Date]])</f>
        <v>202409</v>
      </c>
    </row>
    <row r="6737" spans="1:19" x14ac:dyDescent="0.3">
      <c r="A6737" t="s">
        <v>5505</v>
      </c>
      <c r="B6737" s="3">
        <v>45550</v>
      </c>
      <c r="C6737" t="s">
        <v>5506</v>
      </c>
      <c r="D6737" t="s">
        <v>30</v>
      </c>
      <c r="E6737" t="s">
        <v>14</v>
      </c>
      <c r="F6737" t="s">
        <v>39</v>
      </c>
      <c r="G6737">
        <v>4</v>
      </c>
      <c r="H6737" s="5">
        <v>684.71</v>
      </c>
      <c r="I6737" s="5">
        <v>0.03</v>
      </c>
      <c r="J6737" s="5">
        <v>2656.6747999999998</v>
      </c>
      <c r="K6737" s="5">
        <v>662.71082443723276</v>
      </c>
      <c r="L6737">
        <f>YEAR(SalesData[Order Date])</f>
        <v>2024</v>
      </c>
      <c r="M6737">
        <f>MONTH(SalesData[Order Date])</f>
        <v>9</v>
      </c>
      <c r="N6737" t="str">
        <f>TEXT(SalesData[[#This Row],[Order Date]], "mmmm")</f>
        <v>September</v>
      </c>
      <c r="O6737" s="7">
        <f>IF(SalesData[Sales]=0,0,SalesData[Profit]/SalesData[Sales])</f>
        <v>0.2494512404895145</v>
      </c>
      <c r="P6737" s="8">
        <f t="shared" si="105"/>
        <v>1.0953542375604269E-5</v>
      </c>
      <c r="Q6737" t="str">
        <f>IF(SalesData[[#This Row],[Discount]]&gt;0, "Yes", "No")</f>
        <v>Yes</v>
      </c>
      <c r="R6737" t="str">
        <f>TEXT(SalesData[[#This Row],[Order Date]],"mmm-yyyy")</f>
        <v>Sep-2024</v>
      </c>
      <c r="S6737">
        <f>YEAR(SalesData[[#This Row],[Order Date]])*100 + MONTH(SalesData[[#This Row],[Order Date]])</f>
        <v>202409</v>
      </c>
    </row>
    <row r="6738" spans="1:19" x14ac:dyDescent="0.3">
      <c r="A6738" t="s">
        <v>5539</v>
      </c>
      <c r="B6738" s="3">
        <v>45540</v>
      </c>
      <c r="C6738" t="s">
        <v>5540</v>
      </c>
      <c r="D6738" t="s">
        <v>18</v>
      </c>
      <c r="E6738" t="s">
        <v>19</v>
      </c>
      <c r="F6738" t="s">
        <v>15</v>
      </c>
      <c r="G6738">
        <v>9</v>
      </c>
      <c r="H6738" s="5">
        <v>106.73</v>
      </c>
      <c r="I6738" s="5">
        <v>0.12</v>
      </c>
      <c r="J6738" s="5">
        <v>845.30160000000001</v>
      </c>
      <c r="K6738" s="5">
        <v>200.2313840263659</v>
      </c>
      <c r="L6738">
        <f>YEAR(SalesData[Order Date])</f>
        <v>2024</v>
      </c>
      <c r="M6738">
        <f>MONTH(SalesData[Order Date])</f>
        <v>9</v>
      </c>
      <c r="N6738" t="str">
        <f>TEXT(SalesData[[#This Row],[Order Date]], "mmmm")</f>
        <v>September</v>
      </c>
      <c r="O6738" s="7">
        <f>IF(SalesData[Sales]=0,0,SalesData[Profit]/SalesData[Sales])</f>
        <v>0.2368756713892011</v>
      </c>
      <c r="P6738" s="8">
        <f t="shared" si="105"/>
        <v>1.2492582529123332E-4</v>
      </c>
      <c r="Q6738" t="str">
        <f>IF(SalesData[[#This Row],[Discount]]&gt;0, "Yes", "No")</f>
        <v>Yes</v>
      </c>
      <c r="R6738" t="str">
        <f>TEXT(SalesData[[#This Row],[Order Date]],"mmm-yyyy")</f>
        <v>Sep-2024</v>
      </c>
      <c r="S6738">
        <f>YEAR(SalesData[[#This Row],[Order Date]])*100 + MONTH(SalesData[[#This Row],[Order Date]])</f>
        <v>202409</v>
      </c>
    </row>
    <row r="6739" spans="1:19" x14ac:dyDescent="0.3">
      <c r="A6739" t="s">
        <v>5615</v>
      </c>
      <c r="B6739" s="3">
        <v>45539</v>
      </c>
      <c r="C6739" t="s">
        <v>5616</v>
      </c>
      <c r="D6739" t="s">
        <v>30</v>
      </c>
      <c r="E6739" t="s">
        <v>26</v>
      </c>
      <c r="F6739" t="s">
        <v>62</v>
      </c>
      <c r="G6739">
        <v>3</v>
      </c>
      <c r="H6739" s="5">
        <v>454.98</v>
      </c>
      <c r="I6739" s="5">
        <v>0.04</v>
      </c>
      <c r="J6739" s="5">
        <v>1310.3424</v>
      </c>
      <c r="K6739" s="5">
        <v>105.8651461522031</v>
      </c>
      <c r="L6739">
        <f>YEAR(SalesData[Order Date])</f>
        <v>2024</v>
      </c>
      <c r="M6739">
        <f>MONTH(SalesData[Order Date])</f>
        <v>9</v>
      </c>
      <c r="N6739" t="str">
        <f>TEXT(SalesData[[#This Row],[Order Date]], "mmmm")</f>
        <v>September</v>
      </c>
      <c r="O6739" s="7">
        <f>IF(SalesData[Sales]=0,0,SalesData[Profit]/SalesData[Sales])</f>
        <v>8.0791971741281582E-2</v>
      </c>
      <c r="P6739" s="8">
        <f t="shared" si="105"/>
        <v>2.9305317449851275E-5</v>
      </c>
      <c r="Q6739" t="str">
        <f>IF(SalesData[[#This Row],[Discount]]&gt;0, "Yes", "No")</f>
        <v>Yes</v>
      </c>
      <c r="R6739" t="str">
        <f>TEXT(SalesData[[#This Row],[Order Date]],"mmm-yyyy")</f>
        <v>Sep-2024</v>
      </c>
      <c r="S6739">
        <f>YEAR(SalesData[[#This Row],[Order Date]])*100 + MONTH(SalesData[[#This Row],[Order Date]])</f>
        <v>202409</v>
      </c>
    </row>
    <row r="6740" spans="1:19" x14ac:dyDescent="0.3">
      <c r="A6740" t="s">
        <v>5628</v>
      </c>
      <c r="B6740" s="3">
        <v>45542</v>
      </c>
      <c r="C6740" t="s">
        <v>5629</v>
      </c>
      <c r="D6740" t="s">
        <v>18</v>
      </c>
      <c r="E6740" t="s">
        <v>26</v>
      </c>
      <c r="F6740" t="s">
        <v>20</v>
      </c>
      <c r="G6740">
        <v>6</v>
      </c>
      <c r="H6740" s="5">
        <v>722.89</v>
      </c>
      <c r="I6740" s="5">
        <v>0.05</v>
      </c>
      <c r="J6740" s="5">
        <v>4120.473</v>
      </c>
      <c r="K6740" s="5">
        <v>315.10587392335623</v>
      </c>
      <c r="L6740">
        <f>YEAR(SalesData[Order Date])</f>
        <v>2024</v>
      </c>
      <c r="M6740">
        <f>MONTH(SalesData[Order Date])</f>
        <v>9</v>
      </c>
      <c r="N6740" t="str">
        <f>TEXT(SalesData[[#This Row],[Order Date]], "mmmm")</f>
        <v>September</v>
      </c>
      <c r="O6740" s="7">
        <f>IF(SalesData[Sales]=0,0,SalesData[Profit]/SalesData[Sales])</f>
        <v>7.6473228661698853E-2</v>
      </c>
      <c r="P6740" s="8">
        <f t="shared" si="105"/>
        <v>1.1527802754683746E-5</v>
      </c>
      <c r="Q6740" t="str">
        <f>IF(SalesData[[#This Row],[Discount]]&gt;0, "Yes", "No")</f>
        <v>Yes</v>
      </c>
      <c r="R6740" t="str">
        <f>TEXT(SalesData[[#This Row],[Order Date]],"mmm-yyyy")</f>
        <v>Sep-2024</v>
      </c>
      <c r="S6740">
        <f>YEAR(SalesData[[#This Row],[Order Date]])*100 + MONTH(SalesData[[#This Row],[Order Date]])</f>
        <v>202409</v>
      </c>
    </row>
    <row r="6741" spans="1:19" x14ac:dyDescent="0.3">
      <c r="A6741" t="s">
        <v>5741</v>
      </c>
      <c r="B6741" s="3">
        <v>45536</v>
      </c>
      <c r="C6741" t="s">
        <v>5742</v>
      </c>
      <c r="D6741" t="s">
        <v>18</v>
      </c>
      <c r="E6741" t="s">
        <v>14</v>
      </c>
      <c r="F6741" t="s">
        <v>44</v>
      </c>
      <c r="G6741">
        <v>3</v>
      </c>
      <c r="H6741" s="5">
        <v>825.01</v>
      </c>
      <c r="I6741" s="5">
        <v>0.05</v>
      </c>
      <c r="J6741" s="5">
        <v>2351.278499999999</v>
      </c>
      <c r="K6741" s="5">
        <v>649.69762264389703</v>
      </c>
      <c r="L6741">
        <f>YEAR(SalesData[Order Date])</f>
        <v>2024</v>
      </c>
      <c r="M6741">
        <f>MONTH(SalesData[Order Date])</f>
        <v>9</v>
      </c>
      <c r="N6741" t="str">
        <f>TEXT(SalesData[[#This Row],[Order Date]], "mmmm")</f>
        <v>September</v>
      </c>
      <c r="O6741" s="7">
        <f>IF(SalesData[Sales]=0,0,SalesData[Profit]/SalesData[Sales])</f>
        <v>0.27631674539783241</v>
      </c>
      <c r="P6741" s="8">
        <f t="shared" si="105"/>
        <v>2.0201775332016182E-5</v>
      </c>
      <c r="Q6741" t="str">
        <f>IF(SalesData[[#This Row],[Discount]]&gt;0, "Yes", "No")</f>
        <v>Yes</v>
      </c>
      <c r="R6741" t="str">
        <f>TEXT(SalesData[[#This Row],[Order Date]],"mmm-yyyy")</f>
        <v>Sep-2024</v>
      </c>
      <c r="S6741">
        <f>YEAR(SalesData[[#This Row],[Order Date]])*100 + MONTH(SalesData[[#This Row],[Order Date]])</f>
        <v>202409</v>
      </c>
    </row>
    <row r="6742" spans="1:19" x14ac:dyDescent="0.3">
      <c r="A6742" t="s">
        <v>5753</v>
      </c>
      <c r="B6742" s="3">
        <v>45540</v>
      </c>
      <c r="C6742" t="s">
        <v>5754</v>
      </c>
      <c r="D6742" t="s">
        <v>23</v>
      </c>
      <c r="E6742" t="s">
        <v>14</v>
      </c>
      <c r="F6742" t="s">
        <v>62</v>
      </c>
      <c r="G6742">
        <v>4</v>
      </c>
      <c r="H6742" s="5">
        <v>906.37</v>
      </c>
      <c r="I6742" s="5">
        <v>0.24</v>
      </c>
      <c r="J6742" s="5">
        <v>2755.3647999999998</v>
      </c>
      <c r="K6742" s="5">
        <v>318.36232519171398</v>
      </c>
      <c r="L6742">
        <f>YEAR(SalesData[Order Date])</f>
        <v>2024</v>
      </c>
      <c r="M6742">
        <f>MONTH(SalesData[Order Date])</f>
        <v>9</v>
      </c>
      <c r="N6742" t="str">
        <f>TEXT(SalesData[[#This Row],[Order Date]], "mmmm")</f>
        <v>September</v>
      </c>
      <c r="O6742" s="7">
        <f>IF(SalesData[Sales]=0,0,SalesData[Profit]/SalesData[Sales])</f>
        <v>0.11554271332482509</v>
      </c>
      <c r="P6742" s="8">
        <f t="shared" si="105"/>
        <v>6.6198131006101263E-5</v>
      </c>
      <c r="Q6742" t="str">
        <f>IF(SalesData[[#This Row],[Discount]]&gt;0, "Yes", "No")</f>
        <v>Yes</v>
      </c>
      <c r="R6742" t="str">
        <f>TEXT(SalesData[[#This Row],[Order Date]],"mmm-yyyy")</f>
        <v>Sep-2024</v>
      </c>
      <c r="S6742">
        <f>YEAR(SalesData[[#This Row],[Order Date]])*100 + MONTH(SalesData[[#This Row],[Order Date]])</f>
        <v>202409</v>
      </c>
    </row>
    <row r="6743" spans="1:19" x14ac:dyDescent="0.3">
      <c r="A6743" t="s">
        <v>5802</v>
      </c>
      <c r="B6743" s="3">
        <v>45540</v>
      </c>
      <c r="C6743" t="s">
        <v>5803</v>
      </c>
      <c r="D6743" t="s">
        <v>13</v>
      </c>
      <c r="E6743" t="s">
        <v>14</v>
      </c>
      <c r="F6743" t="s">
        <v>31</v>
      </c>
      <c r="G6743">
        <v>7</v>
      </c>
      <c r="H6743" s="5">
        <v>126.07</v>
      </c>
      <c r="I6743" s="5">
        <v>0.19</v>
      </c>
      <c r="J6743" s="5">
        <v>714.81690000000003</v>
      </c>
      <c r="K6743" s="5">
        <v>56.127241635226937</v>
      </c>
      <c r="L6743">
        <f>YEAR(SalesData[Order Date])</f>
        <v>2024</v>
      </c>
      <c r="M6743">
        <f>MONTH(SalesData[Order Date])</f>
        <v>9</v>
      </c>
      <c r="N6743" t="str">
        <f>TEXT(SalesData[[#This Row],[Order Date]], "mmmm")</f>
        <v>September</v>
      </c>
      <c r="O6743" s="7">
        <f>IF(SalesData[Sales]=0,0,SalesData[Profit]/SalesData[Sales])</f>
        <v>7.8519746294788126E-2</v>
      </c>
      <c r="P6743" s="8">
        <f t="shared" si="105"/>
        <v>2.1529989008374031E-4</v>
      </c>
      <c r="Q6743" t="str">
        <f>IF(SalesData[[#This Row],[Discount]]&gt;0, "Yes", "No")</f>
        <v>Yes</v>
      </c>
      <c r="R6743" t="str">
        <f>TEXT(SalesData[[#This Row],[Order Date]],"mmm-yyyy")</f>
        <v>Sep-2024</v>
      </c>
      <c r="S6743">
        <f>YEAR(SalesData[[#This Row],[Order Date]])*100 + MONTH(SalesData[[#This Row],[Order Date]])</f>
        <v>202409</v>
      </c>
    </row>
    <row r="6744" spans="1:19" x14ac:dyDescent="0.3">
      <c r="A6744" t="s">
        <v>5868</v>
      </c>
      <c r="B6744" s="3">
        <v>45541</v>
      </c>
      <c r="C6744" t="s">
        <v>5869</v>
      </c>
      <c r="D6744" t="s">
        <v>30</v>
      </c>
      <c r="E6744" t="s">
        <v>26</v>
      </c>
      <c r="F6744" t="s">
        <v>20</v>
      </c>
      <c r="G6744">
        <v>5</v>
      </c>
      <c r="H6744" s="5">
        <v>776.81</v>
      </c>
      <c r="I6744" s="5">
        <v>0.27</v>
      </c>
      <c r="J6744" s="5">
        <v>2835.3564999999999</v>
      </c>
      <c r="K6744" s="5">
        <v>705.6400621233787</v>
      </c>
      <c r="L6744">
        <f>YEAR(SalesData[Order Date])</f>
        <v>2024</v>
      </c>
      <c r="M6744">
        <f>MONTH(SalesData[Order Date])</f>
        <v>9</v>
      </c>
      <c r="N6744" t="str">
        <f>TEXT(SalesData[[#This Row],[Order Date]], "mmmm")</f>
        <v>September</v>
      </c>
      <c r="O6744" s="7">
        <f>IF(SalesData[Sales]=0,0,SalesData[Profit]/SalesData[Sales])</f>
        <v>0.24887172463969831</v>
      </c>
      <c r="P6744" s="8">
        <f t="shared" si="105"/>
        <v>6.9515068034654558E-5</v>
      </c>
      <c r="Q6744" t="str">
        <f>IF(SalesData[[#This Row],[Discount]]&gt;0, "Yes", "No")</f>
        <v>Yes</v>
      </c>
      <c r="R6744" t="str">
        <f>TEXT(SalesData[[#This Row],[Order Date]],"mmm-yyyy")</f>
        <v>Sep-2024</v>
      </c>
      <c r="S6744">
        <f>YEAR(SalesData[[#This Row],[Order Date]])*100 + MONTH(SalesData[[#This Row],[Order Date]])</f>
        <v>202409</v>
      </c>
    </row>
    <row r="6745" spans="1:19" x14ac:dyDescent="0.3">
      <c r="A6745" t="s">
        <v>5876</v>
      </c>
      <c r="B6745" s="3">
        <v>45556</v>
      </c>
      <c r="C6745" t="s">
        <v>5877</v>
      </c>
      <c r="D6745" t="s">
        <v>18</v>
      </c>
      <c r="E6745" t="s">
        <v>26</v>
      </c>
      <c r="F6745" t="s">
        <v>20</v>
      </c>
      <c r="G6745">
        <v>9</v>
      </c>
      <c r="H6745" s="5">
        <v>490.29</v>
      </c>
      <c r="I6745" s="5">
        <v>0.17</v>
      </c>
      <c r="J6745" s="5">
        <v>3662.466300000001</v>
      </c>
      <c r="K6745" s="5">
        <v>315.55702663636362</v>
      </c>
      <c r="L6745">
        <f>YEAR(SalesData[Order Date])</f>
        <v>2024</v>
      </c>
      <c r="M6745">
        <f>MONTH(SalesData[Order Date])</f>
        <v>9</v>
      </c>
      <c r="N6745" t="str">
        <f>TEXT(SalesData[[#This Row],[Order Date]], "mmmm")</f>
        <v>September</v>
      </c>
      <c r="O6745" s="7">
        <f>IF(SalesData[Sales]=0,0,SalesData[Profit]/SalesData[Sales])</f>
        <v>8.6159707909493538E-2</v>
      </c>
      <c r="P6745" s="8">
        <f t="shared" si="105"/>
        <v>3.8525951760975927E-5</v>
      </c>
      <c r="Q6745" t="str">
        <f>IF(SalesData[[#This Row],[Discount]]&gt;0, "Yes", "No")</f>
        <v>Yes</v>
      </c>
      <c r="R6745" t="str">
        <f>TEXT(SalesData[[#This Row],[Order Date]],"mmm-yyyy")</f>
        <v>Sep-2024</v>
      </c>
      <c r="S6745">
        <f>YEAR(SalesData[[#This Row],[Order Date]])*100 + MONTH(SalesData[[#This Row],[Order Date]])</f>
        <v>202409</v>
      </c>
    </row>
    <row r="6746" spans="1:19" x14ac:dyDescent="0.3">
      <c r="A6746" t="s">
        <v>5924</v>
      </c>
      <c r="B6746" s="3">
        <v>45541</v>
      </c>
      <c r="C6746" t="s">
        <v>4371</v>
      </c>
      <c r="D6746" t="s">
        <v>18</v>
      </c>
      <c r="E6746" t="s">
        <v>26</v>
      </c>
      <c r="F6746" t="s">
        <v>91</v>
      </c>
      <c r="G6746">
        <v>1</v>
      </c>
      <c r="H6746" s="5">
        <v>323.33999999999997</v>
      </c>
      <c r="I6746" s="5">
        <v>0.05</v>
      </c>
      <c r="J6746" s="5">
        <v>307.17299999999989</v>
      </c>
      <c r="K6746" s="5">
        <v>19.05349602663917</v>
      </c>
      <c r="L6746">
        <f>YEAR(SalesData[Order Date])</f>
        <v>2024</v>
      </c>
      <c r="M6746">
        <f>MONTH(SalesData[Order Date])</f>
        <v>9</v>
      </c>
      <c r="N6746" t="str">
        <f>TEXT(SalesData[[#This Row],[Order Date]], "mmmm")</f>
        <v>September</v>
      </c>
      <c r="O6746" s="7">
        <f>IF(SalesData[Sales]=0,0,SalesData[Profit]/SalesData[Sales])</f>
        <v>6.2028550773144703E-2</v>
      </c>
      <c r="P6746" s="8">
        <f t="shared" si="105"/>
        <v>1.5463598688686834E-4</v>
      </c>
      <c r="Q6746" t="str">
        <f>IF(SalesData[[#This Row],[Discount]]&gt;0, "Yes", "No")</f>
        <v>Yes</v>
      </c>
      <c r="R6746" t="str">
        <f>TEXT(SalesData[[#This Row],[Order Date]],"mmm-yyyy")</f>
        <v>Sep-2024</v>
      </c>
      <c r="S6746">
        <f>YEAR(SalesData[[#This Row],[Order Date]])*100 + MONTH(SalesData[[#This Row],[Order Date]])</f>
        <v>202409</v>
      </c>
    </row>
    <row r="6747" spans="1:19" x14ac:dyDescent="0.3">
      <c r="A6747" t="s">
        <v>5985</v>
      </c>
      <c r="B6747" s="3">
        <v>45539</v>
      </c>
      <c r="C6747" t="s">
        <v>5986</v>
      </c>
      <c r="D6747" t="s">
        <v>13</v>
      </c>
      <c r="E6747" t="s">
        <v>26</v>
      </c>
      <c r="F6747" t="s">
        <v>31</v>
      </c>
      <c r="G6747">
        <v>3</v>
      </c>
      <c r="H6747" s="5">
        <v>171.79</v>
      </c>
      <c r="I6747" s="5">
        <v>0</v>
      </c>
      <c r="J6747" s="5">
        <v>515.37</v>
      </c>
      <c r="K6747" s="5">
        <v>123.0453004041955</v>
      </c>
      <c r="L6747">
        <f>YEAR(SalesData[Order Date])</f>
        <v>2024</v>
      </c>
      <c r="M6747">
        <f>MONTH(SalesData[Order Date])</f>
        <v>9</v>
      </c>
      <c r="N6747" t="str">
        <f>TEXT(SalesData[[#This Row],[Order Date]], "mmmm")</f>
        <v>September</v>
      </c>
      <c r="O6747" s="7">
        <f>IF(SalesData[Sales]=0,0,SalesData[Profit]/SalesData[Sales])</f>
        <v>0.23875138328617401</v>
      </c>
      <c r="P6747" s="8">
        <f t="shared" si="105"/>
        <v>0</v>
      </c>
      <c r="Q6747" t="str">
        <f>IF(SalesData[[#This Row],[Discount]]&gt;0, "Yes", "No")</f>
        <v>No</v>
      </c>
      <c r="R6747" t="str">
        <f>TEXT(SalesData[[#This Row],[Order Date]],"mmm-yyyy")</f>
        <v>Sep-2024</v>
      </c>
      <c r="S6747">
        <f>YEAR(SalesData[[#This Row],[Order Date]])*100 + MONTH(SalesData[[#This Row],[Order Date]])</f>
        <v>202409</v>
      </c>
    </row>
    <row r="6748" spans="1:19" x14ac:dyDescent="0.3">
      <c r="A6748" t="s">
        <v>5991</v>
      </c>
      <c r="B6748" s="3">
        <v>45537</v>
      </c>
      <c r="C6748" t="s">
        <v>5992</v>
      </c>
      <c r="D6748" t="s">
        <v>18</v>
      </c>
      <c r="E6748" t="s">
        <v>26</v>
      </c>
      <c r="F6748" t="s">
        <v>44</v>
      </c>
      <c r="G6748">
        <v>9</v>
      </c>
      <c r="H6748" s="5">
        <v>988.35</v>
      </c>
      <c r="I6748" s="5">
        <v>0.06</v>
      </c>
      <c r="J6748" s="5">
        <v>8361.4409999999989</v>
      </c>
      <c r="K6748" s="5">
        <v>1647.653111428554</v>
      </c>
      <c r="L6748">
        <f>YEAR(SalesData[Order Date])</f>
        <v>2024</v>
      </c>
      <c r="M6748">
        <f>MONTH(SalesData[Order Date])</f>
        <v>9</v>
      </c>
      <c r="N6748" t="str">
        <f>TEXT(SalesData[[#This Row],[Order Date]], "mmmm")</f>
        <v>September</v>
      </c>
      <c r="O6748" s="7">
        <f>IF(SalesData[Sales]=0,0,SalesData[Profit]/SalesData[Sales])</f>
        <v>0.19705372691484091</v>
      </c>
      <c r="P6748" s="8">
        <f t="shared" si="105"/>
        <v>6.7452488153656768E-6</v>
      </c>
      <c r="Q6748" t="str">
        <f>IF(SalesData[[#This Row],[Discount]]&gt;0, "Yes", "No")</f>
        <v>Yes</v>
      </c>
      <c r="R6748" t="str">
        <f>TEXT(SalesData[[#This Row],[Order Date]],"mmm-yyyy")</f>
        <v>Sep-2024</v>
      </c>
      <c r="S6748">
        <f>YEAR(SalesData[[#This Row],[Order Date]])*100 + MONTH(SalesData[[#This Row],[Order Date]])</f>
        <v>202409</v>
      </c>
    </row>
    <row r="6749" spans="1:19" x14ac:dyDescent="0.3">
      <c r="A6749" t="s">
        <v>6013</v>
      </c>
      <c r="B6749" s="3">
        <v>45553</v>
      </c>
      <c r="C6749" t="s">
        <v>6014</v>
      </c>
      <c r="D6749" t="s">
        <v>30</v>
      </c>
      <c r="E6749" t="s">
        <v>26</v>
      </c>
      <c r="F6749" t="s">
        <v>31</v>
      </c>
      <c r="G6749">
        <v>5</v>
      </c>
      <c r="H6749" s="5">
        <v>191.66</v>
      </c>
      <c r="I6749" s="5">
        <v>7.0000000000000007E-2</v>
      </c>
      <c r="J6749" s="5">
        <v>891.21899999999994</v>
      </c>
      <c r="K6749" s="5">
        <v>176.1424035655476</v>
      </c>
      <c r="L6749">
        <f>YEAR(SalesData[Order Date])</f>
        <v>2024</v>
      </c>
      <c r="M6749">
        <f>MONTH(SalesData[Order Date])</f>
        <v>9</v>
      </c>
      <c r="N6749" t="str">
        <f>TEXT(SalesData[[#This Row],[Order Date]], "mmmm")</f>
        <v>September</v>
      </c>
      <c r="O6749" s="7">
        <f>IF(SalesData[Sales]=0,0,SalesData[Profit]/SalesData[Sales])</f>
        <v>0.19764210992533554</v>
      </c>
      <c r="P6749" s="8">
        <f t="shared" si="105"/>
        <v>7.3046018991964947E-5</v>
      </c>
      <c r="Q6749" t="str">
        <f>IF(SalesData[[#This Row],[Discount]]&gt;0, "Yes", "No")</f>
        <v>Yes</v>
      </c>
      <c r="R6749" t="str">
        <f>TEXT(SalesData[[#This Row],[Order Date]],"mmm-yyyy")</f>
        <v>Sep-2024</v>
      </c>
      <c r="S6749">
        <f>YEAR(SalesData[[#This Row],[Order Date]])*100 + MONTH(SalesData[[#This Row],[Order Date]])</f>
        <v>202409</v>
      </c>
    </row>
    <row r="6750" spans="1:19" x14ac:dyDescent="0.3">
      <c r="A6750" t="s">
        <v>6098</v>
      </c>
      <c r="B6750" s="3">
        <v>45539</v>
      </c>
      <c r="C6750" t="s">
        <v>6099</v>
      </c>
      <c r="D6750" t="s">
        <v>13</v>
      </c>
      <c r="E6750" t="s">
        <v>19</v>
      </c>
      <c r="F6750" t="s">
        <v>15</v>
      </c>
      <c r="G6750">
        <v>8</v>
      </c>
      <c r="H6750" s="5">
        <v>517.80999999999995</v>
      </c>
      <c r="I6750" s="5">
        <v>0.14000000000000001</v>
      </c>
      <c r="J6750" s="5">
        <v>3562.532799999999</v>
      </c>
      <c r="K6750" s="5">
        <v>219.35990829596329</v>
      </c>
      <c r="L6750">
        <f>YEAR(SalesData[Order Date])</f>
        <v>2024</v>
      </c>
      <c r="M6750">
        <f>MONTH(SalesData[Order Date])</f>
        <v>9</v>
      </c>
      <c r="N6750" t="str">
        <f>TEXT(SalesData[[#This Row],[Order Date]], "mmmm")</f>
        <v>September</v>
      </c>
      <c r="O6750" s="7">
        <f>IF(SalesData[Sales]=0,0,SalesData[Profit]/SalesData[Sales])</f>
        <v>6.1574144186395521E-2</v>
      </c>
      <c r="P6750" s="8">
        <f t="shared" si="105"/>
        <v>3.37961800660474E-5</v>
      </c>
      <c r="Q6750" t="str">
        <f>IF(SalesData[[#This Row],[Discount]]&gt;0, "Yes", "No")</f>
        <v>Yes</v>
      </c>
      <c r="R6750" t="str">
        <f>TEXT(SalesData[[#This Row],[Order Date]],"mmm-yyyy")</f>
        <v>Sep-2024</v>
      </c>
      <c r="S6750">
        <f>YEAR(SalesData[[#This Row],[Order Date]])*100 + MONTH(SalesData[[#This Row],[Order Date]])</f>
        <v>202409</v>
      </c>
    </row>
    <row r="6751" spans="1:19" x14ac:dyDescent="0.3">
      <c r="A6751" t="s">
        <v>6118</v>
      </c>
      <c r="B6751" s="3">
        <v>45548</v>
      </c>
      <c r="C6751" t="s">
        <v>6119</v>
      </c>
      <c r="D6751" t="s">
        <v>30</v>
      </c>
      <c r="E6751" t="s">
        <v>19</v>
      </c>
      <c r="F6751" t="s">
        <v>34</v>
      </c>
      <c r="G6751">
        <v>3</v>
      </c>
      <c r="H6751" s="5">
        <v>146.97</v>
      </c>
      <c r="I6751" s="5">
        <v>0.13</v>
      </c>
      <c r="J6751" s="5">
        <v>383.59169999999989</v>
      </c>
      <c r="K6751" s="5">
        <v>66.572348490641943</v>
      </c>
      <c r="L6751">
        <f>YEAR(SalesData[Order Date])</f>
        <v>2024</v>
      </c>
      <c r="M6751">
        <f>MONTH(SalesData[Order Date])</f>
        <v>9</v>
      </c>
      <c r="N6751" t="str">
        <f>TEXT(SalesData[[#This Row],[Order Date]], "mmmm")</f>
        <v>September</v>
      </c>
      <c r="O6751" s="7">
        <f>IF(SalesData[Sales]=0,0,SalesData[Profit]/SalesData[Sales])</f>
        <v>0.1735500233468085</v>
      </c>
      <c r="P6751" s="8">
        <f t="shared" si="105"/>
        <v>2.9484475289741672E-4</v>
      </c>
      <c r="Q6751" t="str">
        <f>IF(SalesData[[#This Row],[Discount]]&gt;0, "Yes", "No")</f>
        <v>Yes</v>
      </c>
      <c r="R6751" t="str">
        <f>TEXT(SalesData[[#This Row],[Order Date]],"mmm-yyyy")</f>
        <v>Sep-2024</v>
      </c>
      <c r="S6751">
        <f>YEAR(SalesData[[#This Row],[Order Date]])*100 + MONTH(SalesData[[#This Row],[Order Date]])</f>
        <v>202409</v>
      </c>
    </row>
    <row r="6752" spans="1:19" x14ac:dyDescent="0.3">
      <c r="A6752" t="s">
        <v>6136</v>
      </c>
      <c r="B6752" s="3">
        <v>45550</v>
      </c>
      <c r="C6752" t="s">
        <v>6137</v>
      </c>
      <c r="D6752" t="s">
        <v>30</v>
      </c>
      <c r="E6752" t="s">
        <v>14</v>
      </c>
      <c r="F6752" t="s">
        <v>62</v>
      </c>
      <c r="G6752">
        <v>6</v>
      </c>
      <c r="H6752" s="5">
        <v>215.89</v>
      </c>
      <c r="I6752" s="5">
        <v>0.18</v>
      </c>
      <c r="J6752" s="5">
        <v>1062.1787999999999</v>
      </c>
      <c r="K6752" s="5">
        <v>288.64145113687289</v>
      </c>
      <c r="L6752">
        <f>YEAR(SalesData[Order Date])</f>
        <v>2024</v>
      </c>
      <c r="M6752">
        <f>MONTH(SalesData[Order Date])</f>
        <v>9</v>
      </c>
      <c r="N6752" t="str">
        <f>TEXT(SalesData[[#This Row],[Order Date]], "mmmm")</f>
        <v>September</v>
      </c>
      <c r="O6752" s="7">
        <f>IF(SalesData[Sales]=0,0,SalesData[Profit]/SalesData[Sales])</f>
        <v>0.27174469226543868</v>
      </c>
      <c r="P6752" s="8">
        <f t="shared" si="105"/>
        <v>1.3895965538005466E-4</v>
      </c>
      <c r="Q6752" t="str">
        <f>IF(SalesData[[#This Row],[Discount]]&gt;0, "Yes", "No")</f>
        <v>Yes</v>
      </c>
      <c r="R6752" t="str">
        <f>TEXT(SalesData[[#This Row],[Order Date]],"mmm-yyyy")</f>
        <v>Sep-2024</v>
      </c>
      <c r="S6752">
        <f>YEAR(SalesData[[#This Row],[Order Date]])*100 + MONTH(SalesData[[#This Row],[Order Date]])</f>
        <v>202409</v>
      </c>
    </row>
    <row r="6753" spans="1:19" x14ac:dyDescent="0.3">
      <c r="A6753" t="s">
        <v>6243</v>
      </c>
      <c r="B6753" s="3">
        <v>45545</v>
      </c>
      <c r="C6753" t="s">
        <v>6244</v>
      </c>
      <c r="D6753" t="s">
        <v>30</v>
      </c>
      <c r="E6753" t="s">
        <v>14</v>
      </c>
      <c r="F6753" t="s">
        <v>31</v>
      </c>
      <c r="G6753">
        <v>6</v>
      </c>
      <c r="H6753" s="5">
        <v>188.99</v>
      </c>
      <c r="I6753" s="5">
        <v>0.05</v>
      </c>
      <c r="J6753" s="5">
        <v>1077.2429999999999</v>
      </c>
      <c r="K6753" s="5">
        <v>263.57818624856458</v>
      </c>
      <c r="L6753">
        <f>YEAR(SalesData[Order Date])</f>
        <v>2024</v>
      </c>
      <c r="M6753">
        <f>MONTH(SalesData[Order Date])</f>
        <v>9</v>
      </c>
      <c r="N6753" t="str">
        <f>TEXT(SalesData[[#This Row],[Order Date]], "mmmm")</f>
        <v>September</v>
      </c>
      <c r="O6753" s="7">
        <f>IF(SalesData[Sales]=0,0,SalesData[Profit]/SalesData[Sales])</f>
        <v>0.24467848595773153</v>
      </c>
      <c r="P6753" s="8">
        <f t="shared" si="105"/>
        <v>4.4094043776566663E-5</v>
      </c>
      <c r="Q6753" t="str">
        <f>IF(SalesData[[#This Row],[Discount]]&gt;0, "Yes", "No")</f>
        <v>Yes</v>
      </c>
      <c r="R6753" t="str">
        <f>TEXT(SalesData[[#This Row],[Order Date]],"mmm-yyyy")</f>
        <v>Sep-2024</v>
      </c>
      <c r="S6753">
        <f>YEAR(SalesData[[#This Row],[Order Date]])*100 + MONTH(SalesData[[#This Row],[Order Date]])</f>
        <v>202409</v>
      </c>
    </row>
    <row r="6754" spans="1:19" x14ac:dyDescent="0.3">
      <c r="A6754" t="s">
        <v>6316</v>
      </c>
      <c r="B6754" s="3">
        <v>45536</v>
      </c>
      <c r="C6754" t="s">
        <v>6317</v>
      </c>
      <c r="D6754" t="s">
        <v>18</v>
      </c>
      <c r="E6754" t="s">
        <v>14</v>
      </c>
      <c r="F6754" t="s">
        <v>31</v>
      </c>
      <c r="G6754">
        <v>4</v>
      </c>
      <c r="H6754" s="5">
        <v>441.26</v>
      </c>
      <c r="I6754" s="5">
        <v>0.08</v>
      </c>
      <c r="J6754" s="5">
        <v>1623.8368</v>
      </c>
      <c r="K6754" s="5">
        <v>194.3021641083655</v>
      </c>
      <c r="L6754">
        <f>YEAR(SalesData[Order Date])</f>
        <v>2024</v>
      </c>
      <c r="M6754">
        <f>MONTH(SalesData[Order Date])</f>
        <v>9</v>
      </c>
      <c r="N6754" t="str">
        <f>TEXT(SalesData[[#This Row],[Order Date]], "mmmm")</f>
        <v>September</v>
      </c>
      <c r="O6754" s="7">
        <f>IF(SalesData[Sales]=0,0,SalesData[Profit]/SalesData[Sales])</f>
        <v>0.11965621428727659</v>
      </c>
      <c r="P6754" s="8">
        <f t="shared" si="105"/>
        <v>4.5324751846983639E-5</v>
      </c>
      <c r="Q6754" t="str">
        <f>IF(SalesData[[#This Row],[Discount]]&gt;0, "Yes", "No")</f>
        <v>Yes</v>
      </c>
      <c r="R6754" t="str">
        <f>TEXT(SalesData[[#This Row],[Order Date]],"mmm-yyyy")</f>
        <v>Sep-2024</v>
      </c>
      <c r="S6754">
        <f>YEAR(SalesData[[#This Row],[Order Date]])*100 + MONTH(SalesData[[#This Row],[Order Date]])</f>
        <v>202409</v>
      </c>
    </row>
    <row r="6755" spans="1:19" x14ac:dyDescent="0.3">
      <c r="A6755" t="s">
        <v>6370</v>
      </c>
      <c r="B6755" s="3">
        <v>45545</v>
      </c>
      <c r="C6755" t="s">
        <v>6371</v>
      </c>
      <c r="D6755" t="s">
        <v>18</v>
      </c>
      <c r="E6755" t="s">
        <v>14</v>
      </c>
      <c r="F6755" t="s">
        <v>27</v>
      </c>
      <c r="G6755">
        <v>5</v>
      </c>
      <c r="H6755" s="5">
        <v>144.55000000000001</v>
      </c>
      <c r="I6755" s="5">
        <v>0.25</v>
      </c>
      <c r="J6755" s="5">
        <v>542.0625</v>
      </c>
      <c r="K6755" s="5">
        <v>37.256664961132053</v>
      </c>
      <c r="L6755">
        <f>YEAR(SalesData[Order Date])</f>
        <v>2024</v>
      </c>
      <c r="M6755">
        <f>MONTH(SalesData[Order Date])</f>
        <v>9</v>
      </c>
      <c r="N6755" t="str">
        <f>TEXT(SalesData[[#This Row],[Order Date]], "mmmm")</f>
        <v>September</v>
      </c>
      <c r="O6755" s="7">
        <f>IF(SalesData[Sales]=0,0,SalesData[Profit]/SalesData[Sales])</f>
        <v>6.8731308587353032E-2</v>
      </c>
      <c r="P6755" s="8">
        <f t="shared" si="105"/>
        <v>3.4590107229332413E-4</v>
      </c>
      <c r="Q6755" t="str">
        <f>IF(SalesData[[#This Row],[Discount]]&gt;0, "Yes", "No")</f>
        <v>Yes</v>
      </c>
      <c r="R6755" t="str">
        <f>TEXT(SalesData[[#This Row],[Order Date]],"mmm-yyyy")</f>
        <v>Sep-2024</v>
      </c>
      <c r="S6755">
        <f>YEAR(SalesData[[#This Row],[Order Date]])*100 + MONTH(SalesData[[#This Row],[Order Date]])</f>
        <v>202409</v>
      </c>
    </row>
    <row r="6756" spans="1:19" x14ac:dyDescent="0.3">
      <c r="A6756" t="s">
        <v>6472</v>
      </c>
      <c r="B6756" s="3">
        <v>45538</v>
      </c>
      <c r="C6756" t="s">
        <v>6473</v>
      </c>
      <c r="D6756" t="s">
        <v>23</v>
      </c>
      <c r="E6756" t="s">
        <v>14</v>
      </c>
      <c r="F6756" t="s">
        <v>31</v>
      </c>
      <c r="G6756">
        <v>7</v>
      </c>
      <c r="H6756" s="5">
        <v>602.23</v>
      </c>
      <c r="I6756" s="5">
        <v>0.02</v>
      </c>
      <c r="J6756" s="5">
        <v>4131.2978000000003</v>
      </c>
      <c r="K6756" s="5">
        <v>609.13086639647827</v>
      </c>
      <c r="L6756">
        <f>YEAR(SalesData[Order Date])</f>
        <v>2024</v>
      </c>
      <c r="M6756">
        <f>MONTH(SalesData[Order Date])</f>
        <v>9</v>
      </c>
      <c r="N6756" t="str">
        <f>TEXT(SalesData[[#This Row],[Order Date]], "mmmm")</f>
        <v>September</v>
      </c>
      <c r="O6756" s="7">
        <f>IF(SalesData[Sales]=0,0,SalesData[Profit]/SalesData[Sales])</f>
        <v>0.14744298181469229</v>
      </c>
      <c r="P6756" s="8">
        <f t="shared" si="105"/>
        <v>4.7442718847331694E-6</v>
      </c>
      <c r="Q6756" t="str">
        <f>IF(SalesData[[#This Row],[Discount]]&gt;0, "Yes", "No")</f>
        <v>Yes</v>
      </c>
      <c r="R6756" t="str">
        <f>TEXT(SalesData[[#This Row],[Order Date]],"mmm-yyyy")</f>
        <v>Sep-2024</v>
      </c>
      <c r="S6756">
        <f>YEAR(SalesData[[#This Row],[Order Date]])*100 + MONTH(SalesData[[#This Row],[Order Date]])</f>
        <v>202409</v>
      </c>
    </row>
    <row r="6757" spans="1:19" x14ac:dyDescent="0.3">
      <c r="A6757" t="s">
        <v>6476</v>
      </c>
      <c r="B6757" s="3">
        <v>45539</v>
      </c>
      <c r="C6757" t="s">
        <v>6477</v>
      </c>
      <c r="D6757" t="s">
        <v>23</v>
      </c>
      <c r="E6757" t="s">
        <v>19</v>
      </c>
      <c r="F6757" t="s">
        <v>53</v>
      </c>
      <c r="G6757">
        <v>6</v>
      </c>
      <c r="H6757" s="5">
        <v>211.07</v>
      </c>
      <c r="I6757" s="5">
        <v>0.3</v>
      </c>
      <c r="J6757" s="5">
        <v>886.49400000000003</v>
      </c>
      <c r="K6757" s="5">
        <v>241.153055227441</v>
      </c>
      <c r="L6757">
        <f>YEAR(SalesData[Order Date])</f>
        <v>2024</v>
      </c>
      <c r="M6757">
        <f>MONTH(SalesData[Order Date])</f>
        <v>9</v>
      </c>
      <c r="N6757" t="str">
        <f>TEXT(SalesData[[#This Row],[Order Date]], "mmmm")</f>
        <v>September</v>
      </c>
      <c r="O6757" s="7">
        <f>IF(SalesData[Sales]=0,0,SalesData[Profit]/SalesData[Sales])</f>
        <v>0.27203010423921764</v>
      </c>
      <c r="P6757" s="8">
        <f t="shared" si="105"/>
        <v>2.3688823613019375E-4</v>
      </c>
      <c r="Q6757" t="str">
        <f>IF(SalesData[[#This Row],[Discount]]&gt;0, "Yes", "No")</f>
        <v>Yes</v>
      </c>
      <c r="R6757" t="str">
        <f>TEXT(SalesData[[#This Row],[Order Date]],"mmm-yyyy")</f>
        <v>Sep-2024</v>
      </c>
      <c r="S6757">
        <f>YEAR(SalesData[[#This Row],[Order Date]])*100 + MONTH(SalesData[[#This Row],[Order Date]])</f>
        <v>202409</v>
      </c>
    </row>
    <row r="6758" spans="1:19" x14ac:dyDescent="0.3">
      <c r="A6758" t="s">
        <v>6499</v>
      </c>
      <c r="B6758" s="3">
        <v>45563</v>
      </c>
      <c r="C6758" t="s">
        <v>6500</v>
      </c>
      <c r="D6758" t="s">
        <v>30</v>
      </c>
      <c r="E6758" t="s">
        <v>19</v>
      </c>
      <c r="F6758" t="s">
        <v>91</v>
      </c>
      <c r="G6758">
        <v>8</v>
      </c>
      <c r="H6758" s="5">
        <v>473.37</v>
      </c>
      <c r="I6758" s="5">
        <v>0.18</v>
      </c>
      <c r="J6758" s="5">
        <v>3105.3072000000002</v>
      </c>
      <c r="K6758" s="5">
        <v>723.43806986762604</v>
      </c>
      <c r="L6758">
        <f>YEAR(SalesData[Order Date])</f>
        <v>2024</v>
      </c>
      <c r="M6758">
        <f>MONTH(SalesData[Order Date])</f>
        <v>9</v>
      </c>
      <c r="N6758" t="str">
        <f>TEXT(SalesData[[#This Row],[Order Date]], "mmmm")</f>
        <v>September</v>
      </c>
      <c r="O6758" s="7">
        <f>IF(SalesData[Sales]=0,0,SalesData[Profit]/SalesData[Sales])</f>
        <v>0.23296827762085051</v>
      </c>
      <c r="P6758" s="8">
        <f t="shared" si="105"/>
        <v>4.7531529247734331E-5</v>
      </c>
      <c r="Q6758" t="str">
        <f>IF(SalesData[[#This Row],[Discount]]&gt;0, "Yes", "No")</f>
        <v>Yes</v>
      </c>
      <c r="R6758" t="str">
        <f>TEXT(SalesData[[#This Row],[Order Date]],"mmm-yyyy")</f>
        <v>Sep-2024</v>
      </c>
      <c r="S6758">
        <f>YEAR(SalesData[[#This Row],[Order Date]])*100 + MONTH(SalesData[[#This Row],[Order Date]])</f>
        <v>202409</v>
      </c>
    </row>
    <row r="6759" spans="1:19" x14ac:dyDescent="0.3">
      <c r="A6759" t="s">
        <v>6505</v>
      </c>
      <c r="B6759" s="3">
        <v>45558</v>
      </c>
      <c r="C6759" t="s">
        <v>6506</v>
      </c>
      <c r="D6759" t="s">
        <v>23</v>
      </c>
      <c r="E6759" t="s">
        <v>26</v>
      </c>
      <c r="F6759" t="s">
        <v>20</v>
      </c>
      <c r="G6759">
        <v>1</v>
      </c>
      <c r="H6759" s="5">
        <v>898.88</v>
      </c>
      <c r="I6759" s="5">
        <v>0.06</v>
      </c>
      <c r="J6759" s="5">
        <v>844.94719999999995</v>
      </c>
      <c r="K6759" s="5">
        <v>77.120153096334604</v>
      </c>
      <c r="L6759">
        <f>YEAR(SalesData[Order Date])</f>
        <v>2024</v>
      </c>
      <c r="M6759">
        <f>MONTH(SalesData[Order Date])</f>
        <v>9</v>
      </c>
      <c r="N6759" t="str">
        <f>TEXT(SalesData[[#This Row],[Order Date]], "mmmm")</f>
        <v>September</v>
      </c>
      <c r="O6759" s="7">
        <f>IF(SalesData[Sales]=0,0,SalesData[Profit]/SalesData[Sales])</f>
        <v>9.1272156528046502E-2</v>
      </c>
      <c r="P6759" s="8">
        <f t="shared" si="105"/>
        <v>6.6749733001067999E-5</v>
      </c>
      <c r="Q6759" t="str">
        <f>IF(SalesData[[#This Row],[Discount]]&gt;0, "Yes", "No")</f>
        <v>Yes</v>
      </c>
      <c r="R6759" t="str">
        <f>TEXT(SalesData[[#This Row],[Order Date]],"mmm-yyyy")</f>
        <v>Sep-2024</v>
      </c>
      <c r="S6759">
        <f>YEAR(SalesData[[#This Row],[Order Date]])*100 + MONTH(SalesData[[#This Row],[Order Date]])</f>
        <v>202409</v>
      </c>
    </row>
    <row r="6760" spans="1:19" x14ac:dyDescent="0.3">
      <c r="A6760" t="s">
        <v>6535</v>
      </c>
      <c r="B6760" s="3">
        <v>45554</v>
      </c>
      <c r="C6760" t="s">
        <v>6536</v>
      </c>
      <c r="D6760" t="s">
        <v>13</v>
      </c>
      <c r="E6760" t="s">
        <v>14</v>
      </c>
      <c r="F6760" t="s">
        <v>15</v>
      </c>
      <c r="G6760">
        <v>9</v>
      </c>
      <c r="H6760" s="5">
        <v>487.73</v>
      </c>
      <c r="I6760" s="5">
        <v>0.2</v>
      </c>
      <c r="J6760" s="5">
        <v>3511.6559999999999</v>
      </c>
      <c r="K6760" s="5">
        <v>862.63611679788551</v>
      </c>
      <c r="L6760">
        <f>YEAR(SalesData[Order Date])</f>
        <v>2024</v>
      </c>
      <c r="M6760">
        <f>MONTH(SalesData[Order Date])</f>
        <v>9</v>
      </c>
      <c r="N6760" t="str">
        <f>TEXT(SalesData[[#This Row],[Order Date]], "mmmm")</f>
        <v>September</v>
      </c>
      <c r="O6760" s="7">
        <f>IF(SalesData[Sales]=0,0,SalesData[Profit]/SalesData[Sales])</f>
        <v>0.24564937932356856</v>
      </c>
      <c r="P6760" s="8">
        <f t="shared" si="105"/>
        <v>4.5562549406889519E-5</v>
      </c>
      <c r="Q6760" t="str">
        <f>IF(SalesData[[#This Row],[Discount]]&gt;0, "Yes", "No")</f>
        <v>Yes</v>
      </c>
      <c r="R6760" t="str">
        <f>TEXT(SalesData[[#This Row],[Order Date]],"mmm-yyyy")</f>
        <v>Sep-2024</v>
      </c>
      <c r="S6760">
        <f>YEAR(SalesData[[#This Row],[Order Date]])*100 + MONTH(SalesData[[#This Row],[Order Date]])</f>
        <v>202409</v>
      </c>
    </row>
    <row r="6761" spans="1:19" x14ac:dyDescent="0.3">
      <c r="A6761" t="s">
        <v>6545</v>
      </c>
      <c r="B6761" s="3">
        <v>45545</v>
      </c>
      <c r="C6761" t="s">
        <v>6546</v>
      </c>
      <c r="D6761" t="s">
        <v>13</v>
      </c>
      <c r="E6761" t="s">
        <v>14</v>
      </c>
      <c r="F6761" t="s">
        <v>27</v>
      </c>
      <c r="G6761">
        <v>6</v>
      </c>
      <c r="H6761" s="5">
        <v>357.14</v>
      </c>
      <c r="I6761" s="5">
        <v>0.19</v>
      </c>
      <c r="J6761" s="5">
        <v>1735.7003999999999</v>
      </c>
      <c r="K6761" s="5">
        <v>378.88818437549742</v>
      </c>
      <c r="L6761">
        <f>YEAR(SalesData[Order Date])</f>
        <v>2024</v>
      </c>
      <c r="M6761">
        <f>MONTH(SalesData[Order Date])</f>
        <v>9</v>
      </c>
      <c r="N6761" t="str">
        <f>TEXT(SalesData[[#This Row],[Order Date]], "mmmm")</f>
        <v>September</v>
      </c>
      <c r="O6761" s="7">
        <f>IF(SalesData[Sales]=0,0,SalesData[Profit]/SalesData[Sales])</f>
        <v>0.21829123527049796</v>
      </c>
      <c r="P6761" s="8">
        <f t="shared" si="105"/>
        <v>8.8667376005674713E-5</v>
      </c>
      <c r="Q6761" t="str">
        <f>IF(SalesData[[#This Row],[Discount]]&gt;0, "Yes", "No")</f>
        <v>Yes</v>
      </c>
      <c r="R6761" t="str">
        <f>TEXT(SalesData[[#This Row],[Order Date]],"mmm-yyyy")</f>
        <v>Sep-2024</v>
      </c>
      <c r="S6761">
        <f>YEAR(SalesData[[#This Row],[Order Date]])*100 + MONTH(SalesData[[#This Row],[Order Date]])</f>
        <v>202409</v>
      </c>
    </row>
    <row r="6762" spans="1:19" x14ac:dyDescent="0.3">
      <c r="A6762" t="s">
        <v>6553</v>
      </c>
      <c r="B6762" s="3">
        <v>45557</v>
      </c>
      <c r="C6762" t="s">
        <v>6554</v>
      </c>
      <c r="D6762" t="s">
        <v>18</v>
      </c>
      <c r="E6762" t="s">
        <v>19</v>
      </c>
      <c r="F6762" t="s">
        <v>27</v>
      </c>
      <c r="G6762">
        <v>1</v>
      </c>
      <c r="H6762" s="5">
        <v>406.76</v>
      </c>
      <c r="I6762" s="5">
        <v>0.1</v>
      </c>
      <c r="J6762" s="5">
        <v>366.084</v>
      </c>
      <c r="K6762" s="5">
        <v>55.181705672364373</v>
      </c>
      <c r="L6762">
        <f>YEAR(SalesData[Order Date])</f>
        <v>2024</v>
      </c>
      <c r="M6762">
        <f>MONTH(SalesData[Order Date])</f>
        <v>9</v>
      </c>
      <c r="N6762" t="str">
        <f>TEXT(SalesData[[#This Row],[Order Date]], "mmmm")</f>
        <v>September</v>
      </c>
      <c r="O6762" s="7">
        <f>IF(SalesData[Sales]=0,0,SalesData[Profit]/SalesData[Sales])</f>
        <v>0.15073509269010493</v>
      </c>
      <c r="P6762" s="8">
        <f t="shared" si="105"/>
        <v>2.4584521585209956E-4</v>
      </c>
      <c r="Q6762" t="str">
        <f>IF(SalesData[[#This Row],[Discount]]&gt;0, "Yes", "No")</f>
        <v>Yes</v>
      </c>
      <c r="R6762" t="str">
        <f>TEXT(SalesData[[#This Row],[Order Date]],"mmm-yyyy")</f>
        <v>Sep-2024</v>
      </c>
      <c r="S6762">
        <f>YEAR(SalesData[[#This Row],[Order Date]])*100 + MONTH(SalesData[[#This Row],[Order Date]])</f>
        <v>202409</v>
      </c>
    </row>
    <row r="6763" spans="1:19" x14ac:dyDescent="0.3">
      <c r="A6763" t="s">
        <v>6587</v>
      </c>
      <c r="B6763" s="3">
        <v>45537</v>
      </c>
      <c r="C6763" t="s">
        <v>6588</v>
      </c>
      <c r="D6763" t="s">
        <v>30</v>
      </c>
      <c r="E6763" t="s">
        <v>26</v>
      </c>
      <c r="F6763" t="s">
        <v>20</v>
      </c>
      <c r="G6763">
        <v>8</v>
      </c>
      <c r="H6763" s="5">
        <v>332.31</v>
      </c>
      <c r="I6763" s="5">
        <v>0.25</v>
      </c>
      <c r="J6763" s="5">
        <v>1993.86</v>
      </c>
      <c r="K6763" s="5">
        <v>359.06597668411843</v>
      </c>
      <c r="L6763">
        <f>YEAR(SalesData[Order Date])</f>
        <v>2024</v>
      </c>
      <c r="M6763">
        <f>MONTH(SalesData[Order Date])</f>
        <v>9</v>
      </c>
      <c r="N6763" t="str">
        <f>TEXT(SalesData[[#This Row],[Order Date]], "mmmm")</f>
        <v>September</v>
      </c>
      <c r="O6763" s="7">
        <f>IF(SalesData[Sales]=0,0,SalesData[Profit]/SalesData[Sales])</f>
        <v>0.180085851907415</v>
      </c>
      <c r="P6763" s="8">
        <f t="shared" si="105"/>
        <v>9.4038698805332376E-5</v>
      </c>
      <c r="Q6763" t="str">
        <f>IF(SalesData[[#This Row],[Discount]]&gt;0, "Yes", "No")</f>
        <v>Yes</v>
      </c>
      <c r="R6763" t="str">
        <f>TEXT(SalesData[[#This Row],[Order Date]],"mmm-yyyy")</f>
        <v>Sep-2024</v>
      </c>
      <c r="S6763">
        <f>YEAR(SalesData[[#This Row],[Order Date]])*100 + MONTH(SalesData[[#This Row],[Order Date]])</f>
        <v>202409</v>
      </c>
    </row>
    <row r="6764" spans="1:19" x14ac:dyDescent="0.3">
      <c r="A6764" t="s">
        <v>6593</v>
      </c>
      <c r="B6764" s="3">
        <v>45561</v>
      </c>
      <c r="C6764" t="s">
        <v>6594</v>
      </c>
      <c r="D6764" t="s">
        <v>18</v>
      </c>
      <c r="E6764" t="s">
        <v>26</v>
      </c>
      <c r="F6764" t="s">
        <v>53</v>
      </c>
      <c r="G6764">
        <v>5</v>
      </c>
      <c r="H6764" s="5">
        <v>753.71</v>
      </c>
      <c r="I6764" s="5">
        <v>0.01</v>
      </c>
      <c r="J6764" s="5">
        <v>3730.8645000000001</v>
      </c>
      <c r="K6764" s="5">
        <v>857.77214353567274</v>
      </c>
      <c r="L6764">
        <f>YEAR(SalesData[Order Date])</f>
        <v>2024</v>
      </c>
      <c r="M6764">
        <f>MONTH(SalesData[Order Date])</f>
        <v>9</v>
      </c>
      <c r="N6764" t="str">
        <f>TEXT(SalesData[[#This Row],[Order Date]], "mmmm")</f>
        <v>September</v>
      </c>
      <c r="O6764" s="7">
        <f>IF(SalesData[Sales]=0,0,SalesData[Profit]/SalesData[Sales])</f>
        <v>0.22991243545180284</v>
      </c>
      <c r="P6764" s="8">
        <f t="shared" si="105"/>
        <v>2.6535404863939709E-6</v>
      </c>
      <c r="Q6764" t="str">
        <f>IF(SalesData[[#This Row],[Discount]]&gt;0, "Yes", "No")</f>
        <v>Yes</v>
      </c>
      <c r="R6764" t="str">
        <f>TEXT(SalesData[[#This Row],[Order Date]],"mmm-yyyy")</f>
        <v>Sep-2024</v>
      </c>
      <c r="S6764">
        <f>YEAR(SalesData[[#This Row],[Order Date]])*100 + MONTH(SalesData[[#This Row],[Order Date]])</f>
        <v>202409</v>
      </c>
    </row>
    <row r="6765" spans="1:19" x14ac:dyDescent="0.3">
      <c r="A6765" t="s">
        <v>6671</v>
      </c>
      <c r="B6765" s="3">
        <v>45558</v>
      </c>
      <c r="C6765" t="s">
        <v>6672</v>
      </c>
      <c r="D6765" t="s">
        <v>18</v>
      </c>
      <c r="E6765" t="s">
        <v>19</v>
      </c>
      <c r="F6765" t="s">
        <v>20</v>
      </c>
      <c r="G6765">
        <v>3</v>
      </c>
      <c r="H6765" s="5">
        <v>369.43</v>
      </c>
      <c r="I6765" s="5">
        <v>0.02</v>
      </c>
      <c r="J6765" s="5">
        <v>1086.1242</v>
      </c>
      <c r="K6765" s="5">
        <v>240.2993354088951</v>
      </c>
      <c r="L6765">
        <f>YEAR(SalesData[Order Date])</f>
        <v>2024</v>
      </c>
      <c r="M6765">
        <f>MONTH(SalesData[Order Date])</f>
        <v>9</v>
      </c>
      <c r="N6765" t="str">
        <f>TEXT(SalesData[[#This Row],[Order Date]], "mmmm")</f>
        <v>September</v>
      </c>
      <c r="O6765" s="7">
        <f>IF(SalesData[Sales]=0,0,SalesData[Profit]/SalesData[Sales])</f>
        <v>0.22124480368717972</v>
      </c>
      <c r="P6765" s="8">
        <f t="shared" si="105"/>
        <v>1.8045818332746846E-5</v>
      </c>
      <c r="Q6765" t="str">
        <f>IF(SalesData[[#This Row],[Discount]]&gt;0, "Yes", "No")</f>
        <v>Yes</v>
      </c>
      <c r="R6765" t="str">
        <f>TEXT(SalesData[[#This Row],[Order Date]],"mmm-yyyy")</f>
        <v>Sep-2024</v>
      </c>
      <c r="S6765">
        <f>YEAR(SalesData[[#This Row],[Order Date]])*100 + MONTH(SalesData[[#This Row],[Order Date]])</f>
        <v>202409</v>
      </c>
    </row>
    <row r="6766" spans="1:19" x14ac:dyDescent="0.3">
      <c r="A6766" t="s">
        <v>6681</v>
      </c>
      <c r="B6766" s="3">
        <v>45551</v>
      </c>
      <c r="C6766" t="s">
        <v>6682</v>
      </c>
      <c r="D6766" t="s">
        <v>18</v>
      </c>
      <c r="E6766" t="s">
        <v>26</v>
      </c>
      <c r="F6766" t="s">
        <v>15</v>
      </c>
      <c r="G6766">
        <v>9</v>
      </c>
      <c r="H6766" s="5">
        <v>84.44</v>
      </c>
      <c r="I6766" s="5">
        <v>0.17</v>
      </c>
      <c r="J6766" s="5">
        <v>630.76679999999999</v>
      </c>
      <c r="K6766" s="5">
        <v>34.189491487707578</v>
      </c>
      <c r="L6766">
        <f>YEAR(SalesData[Order Date])</f>
        <v>2024</v>
      </c>
      <c r="M6766">
        <f>MONTH(SalesData[Order Date])</f>
        <v>9</v>
      </c>
      <c r="N6766" t="str">
        <f>TEXT(SalesData[[#This Row],[Order Date]], "mmmm")</f>
        <v>September</v>
      </c>
      <c r="O6766" s="7">
        <f>IF(SalesData[Sales]=0,0,SalesData[Profit]/SalesData[Sales])</f>
        <v>5.4203061238650443E-2</v>
      </c>
      <c r="P6766" s="8">
        <f t="shared" si="105"/>
        <v>2.2369598399915786E-4</v>
      </c>
      <c r="Q6766" t="str">
        <f>IF(SalesData[[#This Row],[Discount]]&gt;0, "Yes", "No")</f>
        <v>Yes</v>
      </c>
      <c r="R6766" t="str">
        <f>TEXT(SalesData[[#This Row],[Order Date]],"mmm-yyyy")</f>
        <v>Sep-2024</v>
      </c>
      <c r="S6766">
        <f>YEAR(SalesData[[#This Row],[Order Date]])*100 + MONTH(SalesData[[#This Row],[Order Date]])</f>
        <v>202409</v>
      </c>
    </row>
    <row r="6767" spans="1:19" x14ac:dyDescent="0.3">
      <c r="A6767" t="s">
        <v>6739</v>
      </c>
      <c r="B6767" s="3">
        <v>45561</v>
      </c>
      <c r="C6767" t="s">
        <v>6740</v>
      </c>
      <c r="D6767" t="s">
        <v>18</v>
      </c>
      <c r="E6767" t="s">
        <v>19</v>
      </c>
      <c r="F6767" t="s">
        <v>91</v>
      </c>
      <c r="G6767">
        <v>1</v>
      </c>
      <c r="H6767" s="5">
        <v>764.03</v>
      </c>
      <c r="I6767" s="5">
        <v>0.03</v>
      </c>
      <c r="J6767" s="5">
        <v>741.1090999999999</v>
      </c>
      <c r="K6767" s="5">
        <v>142.55977198040139</v>
      </c>
      <c r="L6767">
        <f>YEAR(SalesData[Order Date])</f>
        <v>2024</v>
      </c>
      <c r="M6767">
        <f>MONTH(SalesData[Order Date])</f>
        <v>9</v>
      </c>
      <c r="N6767" t="str">
        <f>TEXT(SalesData[[#This Row],[Order Date]], "mmmm")</f>
        <v>September</v>
      </c>
      <c r="O6767" s="7">
        <f>IF(SalesData[Sales]=0,0,SalesData[Profit]/SalesData[Sales])</f>
        <v>0.19236003441382843</v>
      </c>
      <c r="P6767" s="8">
        <f t="shared" si="105"/>
        <v>3.9265473868827137E-5</v>
      </c>
      <c r="Q6767" t="str">
        <f>IF(SalesData[[#This Row],[Discount]]&gt;0, "Yes", "No")</f>
        <v>Yes</v>
      </c>
      <c r="R6767" t="str">
        <f>TEXT(SalesData[[#This Row],[Order Date]],"mmm-yyyy")</f>
        <v>Sep-2024</v>
      </c>
      <c r="S6767">
        <f>YEAR(SalesData[[#This Row],[Order Date]])*100 + MONTH(SalesData[[#This Row],[Order Date]])</f>
        <v>202409</v>
      </c>
    </row>
    <row r="6768" spans="1:19" x14ac:dyDescent="0.3">
      <c r="A6768" t="s">
        <v>6749</v>
      </c>
      <c r="B6768" s="3">
        <v>45555</v>
      </c>
      <c r="C6768" t="s">
        <v>6750</v>
      </c>
      <c r="D6768" t="s">
        <v>13</v>
      </c>
      <c r="E6768" t="s">
        <v>19</v>
      </c>
      <c r="F6768" t="s">
        <v>20</v>
      </c>
      <c r="G6768">
        <v>1</v>
      </c>
      <c r="H6768" s="5">
        <v>426.97</v>
      </c>
      <c r="I6768" s="5">
        <v>0.16</v>
      </c>
      <c r="J6768" s="5">
        <v>358.65480000000002</v>
      </c>
      <c r="K6768" s="5">
        <v>99.882475742801077</v>
      </c>
      <c r="L6768">
        <f>YEAR(SalesData[Order Date])</f>
        <v>2024</v>
      </c>
      <c r="M6768">
        <f>MONTH(SalesData[Order Date])</f>
        <v>9</v>
      </c>
      <c r="N6768" t="str">
        <f>TEXT(SalesData[[#This Row],[Order Date]], "mmmm")</f>
        <v>September</v>
      </c>
      <c r="O6768" s="7">
        <f>IF(SalesData[Sales]=0,0,SalesData[Profit]/SalesData[Sales])</f>
        <v>0.27849195310588643</v>
      </c>
      <c r="P6768" s="8">
        <f t="shared" si="105"/>
        <v>3.7473358783989507E-4</v>
      </c>
      <c r="Q6768" t="str">
        <f>IF(SalesData[[#This Row],[Discount]]&gt;0, "Yes", "No")</f>
        <v>Yes</v>
      </c>
      <c r="R6768" t="str">
        <f>TEXT(SalesData[[#This Row],[Order Date]],"mmm-yyyy")</f>
        <v>Sep-2024</v>
      </c>
      <c r="S6768">
        <f>YEAR(SalesData[[#This Row],[Order Date]])*100 + MONTH(SalesData[[#This Row],[Order Date]])</f>
        <v>202409</v>
      </c>
    </row>
    <row r="6769" spans="1:19" x14ac:dyDescent="0.3">
      <c r="A6769" t="s">
        <v>6789</v>
      </c>
      <c r="B6769" s="3">
        <v>45552</v>
      </c>
      <c r="C6769" t="s">
        <v>6790</v>
      </c>
      <c r="D6769" t="s">
        <v>18</v>
      </c>
      <c r="E6769" t="s">
        <v>19</v>
      </c>
      <c r="F6769" t="s">
        <v>91</v>
      </c>
      <c r="G6769">
        <v>3</v>
      </c>
      <c r="H6769" s="5">
        <v>393.37</v>
      </c>
      <c r="I6769" s="5">
        <v>0.11</v>
      </c>
      <c r="J6769" s="5">
        <v>1050.2979</v>
      </c>
      <c r="K6769" s="5">
        <v>58.391624737113737</v>
      </c>
      <c r="L6769">
        <f>YEAR(SalesData[Order Date])</f>
        <v>2024</v>
      </c>
      <c r="M6769">
        <f>MONTH(SalesData[Order Date])</f>
        <v>9</v>
      </c>
      <c r="N6769" t="str">
        <f>TEXT(SalesData[[#This Row],[Order Date]], "mmmm")</f>
        <v>September</v>
      </c>
      <c r="O6769" s="7">
        <f>IF(SalesData[Sales]=0,0,SalesData[Profit]/SalesData[Sales])</f>
        <v>5.5595297997943001E-2</v>
      </c>
      <c r="P6769" s="8">
        <f t="shared" si="105"/>
        <v>9.3211649761462909E-5</v>
      </c>
      <c r="Q6769" t="str">
        <f>IF(SalesData[[#This Row],[Discount]]&gt;0, "Yes", "No")</f>
        <v>Yes</v>
      </c>
      <c r="R6769" t="str">
        <f>TEXT(SalesData[[#This Row],[Order Date]],"mmm-yyyy")</f>
        <v>Sep-2024</v>
      </c>
      <c r="S6769">
        <f>YEAR(SalesData[[#This Row],[Order Date]])*100 + MONTH(SalesData[[#This Row],[Order Date]])</f>
        <v>202409</v>
      </c>
    </row>
    <row r="6770" spans="1:19" x14ac:dyDescent="0.3">
      <c r="A6770" t="s">
        <v>6830</v>
      </c>
      <c r="B6770" s="3">
        <v>45551</v>
      </c>
      <c r="C6770" t="s">
        <v>6831</v>
      </c>
      <c r="D6770" t="s">
        <v>30</v>
      </c>
      <c r="E6770" t="s">
        <v>26</v>
      </c>
      <c r="F6770" t="s">
        <v>44</v>
      </c>
      <c r="G6770">
        <v>5</v>
      </c>
      <c r="H6770" s="5">
        <v>662.4</v>
      </c>
      <c r="I6770" s="5">
        <v>0.2</v>
      </c>
      <c r="J6770" s="5">
        <v>2649.6</v>
      </c>
      <c r="K6770" s="5">
        <v>619.59309694382387</v>
      </c>
      <c r="L6770">
        <f>YEAR(SalesData[Order Date])</f>
        <v>2024</v>
      </c>
      <c r="M6770">
        <f>MONTH(SalesData[Order Date])</f>
        <v>9</v>
      </c>
      <c r="N6770" t="str">
        <f>TEXT(SalesData[[#This Row],[Order Date]], "mmmm")</f>
        <v>September</v>
      </c>
      <c r="O6770" s="7">
        <f>IF(SalesData[Sales]=0,0,SalesData[Profit]/SalesData[Sales])</f>
        <v>0.23384401303737315</v>
      </c>
      <c r="P6770" s="8">
        <f t="shared" si="105"/>
        <v>6.0386473429951696E-5</v>
      </c>
      <c r="Q6770" t="str">
        <f>IF(SalesData[[#This Row],[Discount]]&gt;0, "Yes", "No")</f>
        <v>Yes</v>
      </c>
      <c r="R6770" t="str">
        <f>TEXT(SalesData[[#This Row],[Order Date]],"mmm-yyyy")</f>
        <v>Sep-2024</v>
      </c>
      <c r="S6770">
        <f>YEAR(SalesData[[#This Row],[Order Date]])*100 + MONTH(SalesData[[#This Row],[Order Date]])</f>
        <v>202409</v>
      </c>
    </row>
    <row r="6771" spans="1:19" x14ac:dyDescent="0.3">
      <c r="A6771" t="s">
        <v>6862</v>
      </c>
      <c r="B6771" s="3">
        <v>45551</v>
      </c>
      <c r="C6771" t="s">
        <v>6863</v>
      </c>
      <c r="D6771" t="s">
        <v>23</v>
      </c>
      <c r="E6771" t="s">
        <v>26</v>
      </c>
      <c r="F6771" t="s">
        <v>39</v>
      </c>
      <c r="G6771">
        <v>8</v>
      </c>
      <c r="H6771" s="5">
        <v>848.3</v>
      </c>
      <c r="I6771" s="5">
        <v>0.17</v>
      </c>
      <c r="J6771" s="5">
        <v>5632.7120000000004</v>
      </c>
      <c r="K6771" s="5">
        <v>1222.6334312538841</v>
      </c>
      <c r="L6771">
        <f>YEAR(SalesData[Order Date])</f>
        <v>2024</v>
      </c>
      <c r="M6771">
        <f>MONTH(SalesData[Order Date])</f>
        <v>9</v>
      </c>
      <c r="N6771" t="str">
        <f>TEXT(SalesData[[#This Row],[Order Date]], "mmmm")</f>
        <v>September</v>
      </c>
      <c r="O6771" s="7">
        <f>IF(SalesData[Sales]=0,0,SalesData[Profit]/SalesData[Sales])</f>
        <v>0.21705946110042268</v>
      </c>
      <c r="P6771" s="8">
        <f t="shared" si="105"/>
        <v>2.5050100200400805E-5</v>
      </c>
      <c r="Q6771" t="str">
        <f>IF(SalesData[[#This Row],[Discount]]&gt;0, "Yes", "No")</f>
        <v>Yes</v>
      </c>
      <c r="R6771" t="str">
        <f>TEXT(SalesData[[#This Row],[Order Date]],"mmm-yyyy")</f>
        <v>Sep-2024</v>
      </c>
      <c r="S6771">
        <f>YEAR(SalesData[[#This Row],[Order Date]])*100 + MONTH(SalesData[[#This Row],[Order Date]])</f>
        <v>202409</v>
      </c>
    </row>
    <row r="6772" spans="1:19" x14ac:dyDescent="0.3">
      <c r="A6772" t="s">
        <v>6877</v>
      </c>
      <c r="B6772" s="3">
        <v>45552</v>
      </c>
      <c r="C6772" t="s">
        <v>6878</v>
      </c>
      <c r="D6772" t="s">
        <v>30</v>
      </c>
      <c r="E6772" t="s">
        <v>19</v>
      </c>
      <c r="F6772" t="s">
        <v>91</v>
      </c>
      <c r="G6772">
        <v>3</v>
      </c>
      <c r="H6772" s="5">
        <v>694.86</v>
      </c>
      <c r="I6772" s="5">
        <v>0</v>
      </c>
      <c r="J6772" s="5">
        <v>2084.58</v>
      </c>
      <c r="K6772" s="5">
        <v>357.26322865389818</v>
      </c>
      <c r="L6772">
        <f>YEAR(SalesData[Order Date])</f>
        <v>2024</v>
      </c>
      <c r="M6772">
        <f>MONTH(SalesData[Order Date])</f>
        <v>9</v>
      </c>
      <c r="N6772" t="str">
        <f>TEXT(SalesData[[#This Row],[Order Date]], "mmmm")</f>
        <v>September</v>
      </c>
      <c r="O6772" s="7">
        <f>IF(SalesData[Sales]=0,0,SalesData[Profit]/SalesData[Sales])</f>
        <v>0.17138379369172602</v>
      </c>
      <c r="P6772" s="8">
        <f t="shared" si="105"/>
        <v>0</v>
      </c>
      <c r="Q6772" t="str">
        <f>IF(SalesData[[#This Row],[Discount]]&gt;0, "Yes", "No")</f>
        <v>No</v>
      </c>
      <c r="R6772" t="str">
        <f>TEXT(SalesData[[#This Row],[Order Date]],"mmm-yyyy")</f>
        <v>Sep-2024</v>
      </c>
      <c r="S6772">
        <f>YEAR(SalesData[[#This Row],[Order Date]])*100 + MONTH(SalesData[[#This Row],[Order Date]])</f>
        <v>202409</v>
      </c>
    </row>
    <row r="6773" spans="1:19" x14ac:dyDescent="0.3">
      <c r="A6773" t="s">
        <v>6897</v>
      </c>
      <c r="B6773" s="3">
        <v>45545</v>
      </c>
      <c r="C6773" t="s">
        <v>6898</v>
      </c>
      <c r="D6773" t="s">
        <v>13</v>
      </c>
      <c r="E6773" t="s">
        <v>19</v>
      </c>
      <c r="F6773" t="s">
        <v>27</v>
      </c>
      <c r="G6773">
        <v>1</v>
      </c>
      <c r="H6773" s="5">
        <v>818</v>
      </c>
      <c r="I6773" s="5">
        <v>0.23</v>
      </c>
      <c r="J6773" s="5">
        <v>629.86</v>
      </c>
      <c r="K6773" s="5">
        <v>112.21415580174749</v>
      </c>
      <c r="L6773">
        <f>YEAR(SalesData[Order Date])</f>
        <v>2024</v>
      </c>
      <c r="M6773">
        <f>MONTH(SalesData[Order Date])</f>
        <v>9</v>
      </c>
      <c r="N6773" t="str">
        <f>TEXT(SalesData[[#This Row],[Order Date]], "mmmm")</f>
        <v>September</v>
      </c>
      <c r="O6773" s="7">
        <f>IF(SalesData[Sales]=0,0,SalesData[Profit]/SalesData[Sales])</f>
        <v>0.17815729813251754</v>
      </c>
      <c r="P6773" s="8">
        <f t="shared" si="105"/>
        <v>2.8117359413202934E-4</v>
      </c>
      <c r="Q6773" t="str">
        <f>IF(SalesData[[#This Row],[Discount]]&gt;0, "Yes", "No")</f>
        <v>Yes</v>
      </c>
      <c r="R6773" t="str">
        <f>TEXT(SalesData[[#This Row],[Order Date]],"mmm-yyyy")</f>
        <v>Sep-2024</v>
      </c>
      <c r="S6773">
        <f>YEAR(SalesData[[#This Row],[Order Date]])*100 + MONTH(SalesData[[#This Row],[Order Date]])</f>
        <v>202409</v>
      </c>
    </row>
    <row r="6774" spans="1:19" x14ac:dyDescent="0.3">
      <c r="A6774" t="s">
        <v>6985</v>
      </c>
      <c r="B6774" s="3">
        <v>45553</v>
      </c>
      <c r="C6774" t="s">
        <v>6986</v>
      </c>
      <c r="D6774" t="s">
        <v>18</v>
      </c>
      <c r="E6774" t="s">
        <v>26</v>
      </c>
      <c r="F6774" t="s">
        <v>91</v>
      </c>
      <c r="G6774">
        <v>2</v>
      </c>
      <c r="H6774" s="5">
        <v>243.48</v>
      </c>
      <c r="I6774" s="5">
        <v>0.11</v>
      </c>
      <c r="J6774" s="5">
        <v>433.39440000000002</v>
      </c>
      <c r="K6774" s="5">
        <v>77.231638388515591</v>
      </c>
      <c r="L6774">
        <f>YEAR(SalesData[Order Date])</f>
        <v>2024</v>
      </c>
      <c r="M6774">
        <f>MONTH(SalesData[Order Date])</f>
        <v>9</v>
      </c>
      <c r="N6774" t="str">
        <f>TEXT(SalesData[[#This Row],[Order Date]], "mmmm")</f>
        <v>September</v>
      </c>
      <c r="O6774" s="7">
        <f>IF(SalesData[Sales]=0,0,SalesData[Profit]/SalesData[Sales])</f>
        <v>0.17820174508142142</v>
      </c>
      <c r="P6774" s="8">
        <f t="shared" si="105"/>
        <v>2.2589124363397406E-4</v>
      </c>
      <c r="Q6774" t="str">
        <f>IF(SalesData[[#This Row],[Discount]]&gt;0, "Yes", "No")</f>
        <v>Yes</v>
      </c>
      <c r="R6774" t="str">
        <f>TEXT(SalesData[[#This Row],[Order Date]],"mmm-yyyy")</f>
        <v>Sep-2024</v>
      </c>
      <c r="S6774">
        <f>YEAR(SalesData[[#This Row],[Order Date]])*100 + MONTH(SalesData[[#This Row],[Order Date]])</f>
        <v>202409</v>
      </c>
    </row>
    <row r="6775" spans="1:19" x14ac:dyDescent="0.3">
      <c r="A6775" t="s">
        <v>7052</v>
      </c>
      <c r="B6775" s="3">
        <v>45558</v>
      </c>
      <c r="C6775" t="s">
        <v>7053</v>
      </c>
      <c r="D6775" t="s">
        <v>23</v>
      </c>
      <c r="E6775" t="s">
        <v>19</v>
      </c>
      <c r="F6775" t="s">
        <v>53</v>
      </c>
      <c r="G6775">
        <v>3</v>
      </c>
      <c r="H6775" s="5">
        <v>862.14</v>
      </c>
      <c r="I6775" s="5">
        <v>0.1</v>
      </c>
      <c r="J6775" s="5">
        <v>2327.7779999999998</v>
      </c>
      <c r="K6775" s="5">
        <v>550.37456707875322</v>
      </c>
      <c r="L6775">
        <f>YEAR(SalesData[Order Date])</f>
        <v>2024</v>
      </c>
      <c r="M6775">
        <f>MONTH(SalesData[Order Date])</f>
        <v>9</v>
      </c>
      <c r="N6775" t="str">
        <f>TEXT(SalesData[[#This Row],[Order Date]], "mmmm")</f>
        <v>September</v>
      </c>
      <c r="O6775" s="7">
        <f>IF(SalesData[Sales]=0,0,SalesData[Profit]/SalesData[Sales])</f>
        <v>0.23643773894192369</v>
      </c>
      <c r="P6775" s="8">
        <f t="shared" si="105"/>
        <v>3.8663480795849089E-5</v>
      </c>
      <c r="Q6775" t="str">
        <f>IF(SalesData[[#This Row],[Discount]]&gt;0, "Yes", "No")</f>
        <v>Yes</v>
      </c>
      <c r="R6775" t="str">
        <f>TEXT(SalesData[[#This Row],[Order Date]],"mmm-yyyy")</f>
        <v>Sep-2024</v>
      </c>
      <c r="S6775">
        <f>YEAR(SalesData[[#This Row],[Order Date]])*100 + MONTH(SalesData[[#This Row],[Order Date]])</f>
        <v>202409</v>
      </c>
    </row>
    <row r="6776" spans="1:19" x14ac:dyDescent="0.3">
      <c r="A6776" t="s">
        <v>7126</v>
      </c>
      <c r="B6776" s="3">
        <v>45561</v>
      </c>
      <c r="C6776" t="s">
        <v>7127</v>
      </c>
      <c r="D6776" t="s">
        <v>30</v>
      </c>
      <c r="E6776" t="s">
        <v>14</v>
      </c>
      <c r="F6776" t="s">
        <v>53</v>
      </c>
      <c r="G6776">
        <v>4</v>
      </c>
      <c r="H6776" s="5">
        <v>647.54</v>
      </c>
      <c r="I6776" s="5">
        <v>0.1</v>
      </c>
      <c r="J6776" s="5">
        <v>2331.1439999999998</v>
      </c>
      <c r="K6776" s="5">
        <v>538.90367335201938</v>
      </c>
      <c r="L6776">
        <f>YEAR(SalesData[Order Date])</f>
        <v>2024</v>
      </c>
      <c r="M6776">
        <f>MONTH(SalesData[Order Date])</f>
        <v>9</v>
      </c>
      <c r="N6776" t="str">
        <f>TEXT(SalesData[[#This Row],[Order Date]], "mmmm")</f>
        <v>September</v>
      </c>
      <c r="O6776" s="7">
        <f>IF(SalesData[Sales]=0,0,SalesData[Profit]/SalesData[Sales])</f>
        <v>0.23117562593817431</v>
      </c>
      <c r="P6776" s="8">
        <f t="shared" si="105"/>
        <v>3.8607653581245953E-5</v>
      </c>
      <c r="Q6776" t="str">
        <f>IF(SalesData[[#This Row],[Discount]]&gt;0, "Yes", "No")</f>
        <v>Yes</v>
      </c>
      <c r="R6776" t="str">
        <f>TEXT(SalesData[[#This Row],[Order Date]],"mmm-yyyy")</f>
        <v>Sep-2024</v>
      </c>
      <c r="S6776">
        <f>YEAR(SalesData[[#This Row],[Order Date]])*100 + MONTH(SalesData[[#This Row],[Order Date]])</f>
        <v>202409</v>
      </c>
    </row>
    <row r="6777" spans="1:19" x14ac:dyDescent="0.3">
      <c r="A6777" t="s">
        <v>7161</v>
      </c>
      <c r="B6777" s="3">
        <v>45556</v>
      </c>
      <c r="C6777" t="s">
        <v>7162</v>
      </c>
      <c r="D6777" t="s">
        <v>30</v>
      </c>
      <c r="E6777" t="s">
        <v>14</v>
      </c>
      <c r="F6777" t="s">
        <v>34</v>
      </c>
      <c r="G6777">
        <v>8</v>
      </c>
      <c r="H6777" s="5">
        <v>48.97</v>
      </c>
      <c r="I6777" s="5">
        <v>0.28000000000000003</v>
      </c>
      <c r="J6777" s="5">
        <v>282.06720000000001</v>
      </c>
      <c r="K6777" s="5">
        <v>36.823474180625752</v>
      </c>
      <c r="L6777">
        <f>YEAR(SalesData[Order Date])</f>
        <v>2024</v>
      </c>
      <c r="M6777">
        <f>MONTH(SalesData[Order Date])</f>
        <v>9</v>
      </c>
      <c r="N6777" t="str">
        <f>TEXT(SalesData[[#This Row],[Order Date]], "mmmm")</f>
        <v>September</v>
      </c>
      <c r="O6777" s="7">
        <f>IF(SalesData[Sales]=0,0,SalesData[Profit]/SalesData[Sales])</f>
        <v>0.13054858622564322</v>
      </c>
      <c r="P6777" s="8">
        <f t="shared" si="105"/>
        <v>7.1472329997957938E-4</v>
      </c>
      <c r="Q6777" t="str">
        <f>IF(SalesData[[#This Row],[Discount]]&gt;0, "Yes", "No")</f>
        <v>Yes</v>
      </c>
      <c r="R6777" t="str">
        <f>TEXT(SalesData[[#This Row],[Order Date]],"mmm-yyyy")</f>
        <v>Sep-2024</v>
      </c>
      <c r="S6777">
        <f>YEAR(SalesData[[#This Row],[Order Date]])*100 + MONTH(SalesData[[#This Row],[Order Date]])</f>
        <v>202409</v>
      </c>
    </row>
    <row r="6778" spans="1:19" x14ac:dyDescent="0.3">
      <c r="A6778" t="s">
        <v>7193</v>
      </c>
      <c r="B6778" s="3">
        <v>45548</v>
      </c>
      <c r="C6778" t="s">
        <v>7194</v>
      </c>
      <c r="D6778" t="s">
        <v>30</v>
      </c>
      <c r="E6778" t="s">
        <v>19</v>
      </c>
      <c r="F6778" t="s">
        <v>53</v>
      </c>
      <c r="G6778">
        <v>3</v>
      </c>
      <c r="H6778" s="5">
        <v>805.62</v>
      </c>
      <c r="I6778" s="5">
        <v>0.13</v>
      </c>
      <c r="J6778" s="5">
        <v>2102.6682000000001</v>
      </c>
      <c r="K6778" s="5">
        <v>413.28180181075697</v>
      </c>
      <c r="L6778">
        <f>YEAR(SalesData[Order Date])</f>
        <v>2024</v>
      </c>
      <c r="M6778">
        <f>MONTH(SalesData[Order Date])</f>
        <v>9</v>
      </c>
      <c r="N6778" t="str">
        <f>TEXT(SalesData[[#This Row],[Order Date]], "mmmm")</f>
        <v>September</v>
      </c>
      <c r="O6778" s="7">
        <f>IF(SalesData[Sales]=0,0,SalesData[Profit]/SalesData[Sales])</f>
        <v>0.19655112576047756</v>
      </c>
      <c r="P6778" s="8">
        <f t="shared" si="105"/>
        <v>5.3788800344248321E-5</v>
      </c>
      <c r="Q6778" t="str">
        <f>IF(SalesData[[#This Row],[Discount]]&gt;0, "Yes", "No")</f>
        <v>Yes</v>
      </c>
      <c r="R6778" t="str">
        <f>TEXT(SalesData[[#This Row],[Order Date]],"mmm-yyyy")</f>
        <v>Sep-2024</v>
      </c>
      <c r="S6778">
        <f>YEAR(SalesData[[#This Row],[Order Date]])*100 + MONTH(SalesData[[#This Row],[Order Date]])</f>
        <v>202409</v>
      </c>
    </row>
    <row r="6779" spans="1:19" x14ac:dyDescent="0.3">
      <c r="A6779" t="s">
        <v>7244</v>
      </c>
      <c r="B6779" s="3">
        <v>45546</v>
      </c>
      <c r="C6779" t="s">
        <v>7245</v>
      </c>
      <c r="D6779" t="s">
        <v>30</v>
      </c>
      <c r="E6779" t="s">
        <v>14</v>
      </c>
      <c r="F6779" t="s">
        <v>20</v>
      </c>
      <c r="G6779">
        <v>2</v>
      </c>
      <c r="H6779" s="5">
        <v>809.38</v>
      </c>
      <c r="I6779" s="5">
        <v>0.14000000000000001</v>
      </c>
      <c r="J6779" s="5">
        <v>1392.1335999999999</v>
      </c>
      <c r="K6779" s="5">
        <v>414.61829496466328</v>
      </c>
      <c r="L6779">
        <f>YEAR(SalesData[Order Date])</f>
        <v>2024</v>
      </c>
      <c r="M6779">
        <f>MONTH(SalesData[Order Date])</f>
        <v>9</v>
      </c>
      <c r="N6779" t="str">
        <f>TEXT(SalesData[[#This Row],[Order Date]], "mmmm")</f>
        <v>September</v>
      </c>
      <c r="O6779" s="7">
        <f>IF(SalesData[Sales]=0,0,SalesData[Profit]/SalesData[Sales])</f>
        <v>0.29782938574621237</v>
      </c>
      <c r="P6779" s="8">
        <f t="shared" si="105"/>
        <v>8.6485952210333839E-5</v>
      </c>
      <c r="Q6779" t="str">
        <f>IF(SalesData[[#This Row],[Discount]]&gt;0, "Yes", "No")</f>
        <v>Yes</v>
      </c>
      <c r="R6779" t="str">
        <f>TEXT(SalesData[[#This Row],[Order Date]],"mmm-yyyy")</f>
        <v>Sep-2024</v>
      </c>
      <c r="S6779">
        <f>YEAR(SalesData[[#This Row],[Order Date]])*100 + MONTH(SalesData[[#This Row],[Order Date]])</f>
        <v>202409</v>
      </c>
    </row>
    <row r="6780" spans="1:19" x14ac:dyDescent="0.3">
      <c r="A6780" t="s">
        <v>7283</v>
      </c>
      <c r="B6780" s="3">
        <v>45539</v>
      </c>
      <c r="C6780" t="s">
        <v>7284</v>
      </c>
      <c r="D6780" t="s">
        <v>23</v>
      </c>
      <c r="E6780" t="s">
        <v>26</v>
      </c>
      <c r="F6780" t="s">
        <v>31</v>
      </c>
      <c r="G6780">
        <v>9</v>
      </c>
      <c r="H6780" s="5">
        <v>540.36</v>
      </c>
      <c r="I6780" s="5">
        <v>0.11</v>
      </c>
      <c r="J6780" s="5">
        <v>4328.2835999999998</v>
      </c>
      <c r="K6780" s="5">
        <v>849.61430453990363</v>
      </c>
      <c r="L6780">
        <f>YEAR(SalesData[Order Date])</f>
        <v>2024</v>
      </c>
      <c r="M6780">
        <f>MONTH(SalesData[Order Date])</f>
        <v>9</v>
      </c>
      <c r="N6780" t="str">
        <f>TEXT(SalesData[[#This Row],[Order Date]], "mmmm")</f>
        <v>September</v>
      </c>
      <c r="O6780" s="7">
        <f>IF(SalesData[Sales]=0,0,SalesData[Profit]/SalesData[Sales])</f>
        <v>0.19629358495360694</v>
      </c>
      <c r="P6780" s="8">
        <f t="shared" si="105"/>
        <v>2.26186657454701E-5</v>
      </c>
      <c r="Q6780" t="str">
        <f>IF(SalesData[[#This Row],[Discount]]&gt;0, "Yes", "No")</f>
        <v>Yes</v>
      </c>
      <c r="R6780" t="str">
        <f>TEXT(SalesData[[#This Row],[Order Date]],"mmm-yyyy")</f>
        <v>Sep-2024</v>
      </c>
      <c r="S6780">
        <f>YEAR(SalesData[[#This Row],[Order Date]])*100 + MONTH(SalesData[[#This Row],[Order Date]])</f>
        <v>202409</v>
      </c>
    </row>
    <row r="6781" spans="1:19" x14ac:dyDescent="0.3">
      <c r="A6781" t="s">
        <v>7394</v>
      </c>
      <c r="B6781" s="3">
        <v>45555</v>
      </c>
      <c r="C6781" t="s">
        <v>7395</v>
      </c>
      <c r="D6781" t="s">
        <v>13</v>
      </c>
      <c r="E6781" t="s">
        <v>26</v>
      </c>
      <c r="F6781" t="s">
        <v>31</v>
      </c>
      <c r="G6781">
        <v>9</v>
      </c>
      <c r="H6781" s="5">
        <v>82.83</v>
      </c>
      <c r="I6781" s="5">
        <v>0.19</v>
      </c>
      <c r="J6781" s="5">
        <v>603.83070000000009</v>
      </c>
      <c r="K6781" s="5">
        <v>166.8696424945656</v>
      </c>
      <c r="L6781">
        <f>YEAR(SalesData[Order Date])</f>
        <v>2024</v>
      </c>
      <c r="M6781">
        <f>MONTH(SalesData[Order Date])</f>
        <v>9</v>
      </c>
      <c r="N6781" t="str">
        <f>TEXT(SalesData[[#This Row],[Order Date]], "mmmm")</f>
        <v>September</v>
      </c>
      <c r="O6781" s="7">
        <f>IF(SalesData[Sales]=0,0,SalesData[Profit]/SalesData[Sales])</f>
        <v>0.2763517033740841</v>
      </c>
      <c r="P6781" s="8">
        <f t="shared" si="105"/>
        <v>2.5487276483292422E-4</v>
      </c>
      <c r="Q6781" t="str">
        <f>IF(SalesData[[#This Row],[Discount]]&gt;0, "Yes", "No")</f>
        <v>Yes</v>
      </c>
      <c r="R6781" t="str">
        <f>TEXT(SalesData[[#This Row],[Order Date]],"mmm-yyyy")</f>
        <v>Sep-2024</v>
      </c>
      <c r="S6781">
        <f>YEAR(SalesData[[#This Row],[Order Date]])*100 + MONTH(SalesData[[#This Row],[Order Date]])</f>
        <v>202409</v>
      </c>
    </row>
    <row r="6782" spans="1:19" x14ac:dyDescent="0.3">
      <c r="A6782" t="s">
        <v>7444</v>
      </c>
      <c r="B6782" s="3">
        <v>45558</v>
      </c>
      <c r="C6782" t="s">
        <v>7445</v>
      </c>
      <c r="D6782" t="s">
        <v>18</v>
      </c>
      <c r="E6782" t="s">
        <v>19</v>
      </c>
      <c r="F6782" t="s">
        <v>53</v>
      </c>
      <c r="G6782">
        <v>1</v>
      </c>
      <c r="H6782" s="5">
        <v>131.93</v>
      </c>
      <c r="I6782" s="5">
        <v>0.21</v>
      </c>
      <c r="J6782" s="5">
        <v>104.2247</v>
      </c>
      <c r="K6782" s="5">
        <v>5.7437102073541668</v>
      </c>
      <c r="L6782">
        <f>YEAR(SalesData[Order Date])</f>
        <v>2024</v>
      </c>
      <c r="M6782">
        <f>MONTH(SalesData[Order Date])</f>
        <v>9</v>
      </c>
      <c r="N6782" t="str">
        <f>TEXT(SalesData[[#This Row],[Order Date]], "mmmm")</f>
        <v>September</v>
      </c>
      <c r="O6782" s="7">
        <f>IF(SalesData[Sales]=0,0,SalesData[Profit]/SalesData[Sales])</f>
        <v>5.5108915711478822E-2</v>
      </c>
      <c r="P6782" s="8">
        <f t="shared" si="105"/>
        <v>1.5917532024558477E-3</v>
      </c>
      <c r="Q6782" t="str">
        <f>IF(SalesData[[#This Row],[Discount]]&gt;0, "Yes", "No")</f>
        <v>Yes</v>
      </c>
      <c r="R6782" t="str">
        <f>TEXT(SalesData[[#This Row],[Order Date]],"mmm-yyyy")</f>
        <v>Sep-2024</v>
      </c>
      <c r="S6782">
        <f>YEAR(SalesData[[#This Row],[Order Date]])*100 + MONTH(SalesData[[#This Row],[Order Date]])</f>
        <v>202409</v>
      </c>
    </row>
    <row r="6783" spans="1:19" x14ac:dyDescent="0.3">
      <c r="A6783" t="s">
        <v>7446</v>
      </c>
      <c r="B6783" s="3">
        <v>45558</v>
      </c>
      <c r="C6783" t="s">
        <v>7447</v>
      </c>
      <c r="D6783" t="s">
        <v>23</v>
      </c>
      <c r="E6783" t="s">
        <v>19</v>
      </c>
      <c r="F6783" t="s">
        <v>27</v>
      </c>
      <c r="G6783">
        <v>6</v>
      </c>
      <c r="H6783" s="5">
        <v>963.26</v>
      </c>
      <c r="I6783" s="5">
        <v>0.24</v>
      </c>
      <c r="J6783" s="5">
        <v>4392.4656000000004</v>
      </c>
      <c r="K6783" s="5">
        <v>829.95886418643079</v>
      </c>
      <c r="L6783">
        <f>YEAR(SalesData[Order Date])</f>
        <v>2024</v>
      </c>
      <c r="M6783">
        <f>MONTH(SalesData[Order Date])</f>
        <v>9</v>
      </c>
      <c r="N6783" t="str">
        <f>TEXT(SalesData[[#This Row],[Order Date]], "mmmm")</f>
        <v>September</v>
      </c>
      <c r="O6783" s="7">
        <f>IF(SalesData[Sales]=0,0,SalesData[Profit]/SalesData[Sales])</f>
        <v>0.18895056666725646</v>
      </c>
      <c r="P6783" s="8">
        <f t="shared" si="105"/>
        <v>4.1525652471814465E-5</v>
      </c>
      <c r="Q6783" t="str">
        <f>IF(SalesData[[#This Row],[Discount]]&gt;0, "Yes", "No")</f>
        <v>Yes</v>
      </c>
      <c r="R6783" t="str">
        <f>TEXT(SalesData[[#This Row],[Order Date]],"mmm-yyyy")</f>
        <v>Sep-2024</v>
      </c>
      <c r="S6783">
        <f>YEAR(SalesData[[#This Row],[Order Date]])*100 + MONTH(SalesData[[#This Row],[Order Date]])</f>
        <v>202409</v>
      </c>
    </row>
    <row r="6784" spans="1:19" x14ac:dyDescent="0.3">
      <c r="A6784" t="s">
        <v>7468</v>
      </c>
      <c r="B6784" s="3">
        <v>45562</v>
      </c>
      <c r="C6784" t="s">
        <v>7469</v>
      </c>
      <c r="D6784" t="s">
        <v>18</v>
      </c>
      <c r="E6784" t="s">
        <v>14</v>
      </c>
      <c r="F6784" t="s">
        <v>91</v>
      </c>
      <c r="G6784">
        <v>3</v>
      </c>
      <c r="H6784" s="5">
        <v>733.39</v>
      </c>
      <c r="I6784" s="5">
        <v>0.06</v>
      </c>
      <c r="J6784" s="5">
        <v>2068.1597999999999</v>
      </c>
      <c r="K6784" s="5">
        <v>506.90686135061759</v>
      </c>
      <c r="L6784">
        <f>YEAR(SalesData[Order Date])</f>
        <v>2024</v>
      </c>
      <c r="M6784">
        <f>MONTH(SalesData[Order Date])</f>
        <v>9</v>
      </c>
      <c r="N6784" t="str">
        <f>TEXT(SalesData[[#This Row],[Order Date]], "mmmm")</f>
        <v>September</v>
      </c>
      <c r="O6784" s="7">
        <f>IF(SalesData[Sales]=0,0,SalesData[Profit]/SalesData[Sales])</f>
        <v>0.2451004324475399</v>
      </c>
      <c r="P6784" s="8">
        <f t="shared" si="105"/>
        <v>2.7270619997545642E-5</v>
      </c>
      <c r="Q6784" t="str">
        <f>IF(SalesData[[#This Row],[Discount]]&gt;0, "Yes", "No")</f>
        <v>Yes</v>
      </c>
      <c r="R6784" t="str">
        <f>TEXT(SalesData[[#This Row],[Order Date]],"mmm-yyyy")</f>
        <v>Sep-2024</v>
      </c>
      <c r="S6784">
        <f>YEAR(SalesData[[#This Row],[Order Date]])*100 + MONTH(SalesData[[#This Row],[Order Date]])</f>
        <v>202409</v>
      </c>
    </row>
    <row r="6785" spans="1:19" x14ac:dyDescent="0.3">
      <c r="A6785" t="s">
        <v>7495</v>
      </c>
      <c r="B6785" s="3">
        <v>45537</v>
      </c>
      <c r="C6785" t="s">
        <v>7496</v>
      </c>
      <c r="D6785" t="s">
        <v>30</v>
      </c>
      <c r="E6785" t="s">
        <v>19</v>
      </c>
      <c r="F6785" t="s">
        <v>31</v>
      </c>
      <c r="G6785">
        <v>8</v>
      </c>
      <c r="H6785" s="5">
        <v>887.23</v>
      </c>
      <c r="I6785" s="5">
        <v>0.03</v>
      </c>
      <c r="J6785" s="5">
        <v>6884.9048000000003</v>
      </c>
      <c r="K6785" s="5">
        <v>1609.5250393651629</v>
      </c>
      <c r="L6785">
        <f>YEAR(SalesData[Order Date])</f>
        <v>2024</v>
      </c>
      <c r="M6785">
        <f>MONTH(SalesData[Order Date])</f>
        <v>9</v>
      </c>
      <c r="N6785" t="str">
        <f>TEXT(SalesData[[#This Row],[Order Date]], "mmmm")</f>
        <v>September</v>
      </c>
      <c r="O6785" s="7">
        <f>IF(SalesData[Sales]=0,0,SalesData[Profit]/SalesData[Sales])</f>
        <v>0.23377593243775321</v>
      </c>
      <c r="P6785" s="8">
        <f t="shared" si="105"/>
        <v>4.2266379630986328E-6</v>
      </c>
      <c r="Q6785" t="str">
        <f>IF(SalesData[[#This Row],[Discount]]&gt;0, "Yes", "No")</f>
        <v>Yes</v>
      </c>
      <c r="R6785" t="str">
        <f>TEXT(SalesData[[#This Row],[Order Date]],"mmm-yyyy")</f>
        <v>Sep-2024</v>
      </c>
      <c r="S6785">
        <f>YEAR(SalesData[[#This Row],[Order Date]])*100 + MONTH(SalesData[[#This Row],[Order Date]])</f>
        <v>202409</v>
      </c>
    </row>
    <row r="6786" spans="1:19" x14ac:dyDescent="0.3">
      <c r="A6786" t="s">
        <v>7593</v>
      </c>
      <c r="B6786" s="3">
        <v>45551</v>
      </c>
      <c r="C6786" t="s">
        <v>7594</v>
      </c>
      <c r="D6786" t="s">
        <v>23</v>
      </c>
      <c r="E6786" t="s">
        <v>14</v>
      </c>
      <c r="F6786" t="s">
        <v>34</v>
      </c>
      <c r="G6786">
        <v>6</v>
      </c>
      <c r="H6786" s="5">
        <v>523.65</v>
      </c>
      <c r="I6786" s="5">
        <v>0.19</v>
      </c>
      <c r="J6786" s="5">
        <v>2544.9389999999999</v>
      </c>
      <c r="K6786" s="5">
        <v>137.84661469545799</v>
      </c>
      <c r="L6786">
        <f>YEAR(SalesData[Order Date])</f>
        <v>2024</v>
      </c>
      <c r="M6786">
        <f>MONTH(SalesData[Order Date])</f>
        <v>9</v>
      </c>
      <c r="N6786" t="str">
        <f>TEXT(SalesData[[#This Row],[Order Date]], "mmmm")</f>
        <v>September</v>
      </c>
      <c r="O6786" s="7">
        <f>IF(SalesData[Sales]=0,0,SalesData[Profit]/SalesData[Sales])</f>
        <v>5.4164997548254788E-2</v>
      </c>
      <c r="P6786" s="8">
        <f t="shared" ref="P6786:P6849" si="106">IF(H:H*G:G=0, 0, (I:I/(H:H*G:G)))</f>
        <v>6.0472962220312556E-5</v>
      </c>
      <c r="Q6786" t="str">
        <f>IF(SalesData[[#This Row],[Discount]]&gt;0, "Yes", "No")</f>
        <v>Yes</v>
      </c>
      <c r="R6786" t="str">
        <f>TEXT(SalesData[[#This Row],[Order Date]],"mmm-yyyy")</f>
        <v>Sep-2024</v>
      </c>
      <c r="S6786">
        <f>YEAR(SalesData[[#This Row],[Order Date]])*100 + MONTH(SalesData[[#This Row],[Order Date]])</f>
        <v>202409</v>
      </c>
    </row>
    <row r="6787" spans="1:19" x14ac:dyDescent="0.3">
      <c r="A6787" t="s">
        <v>7605</v>
      </c>
      <c r="B6787" s="3">
        <v>45540</v>
      </c>
      <c r="C6787" t="s">
        <v>7606</v>
      </c>
      <c r="D6787" t="s">
        <v>30</v>
      </c>
      <c r="E6787" t="s">
        <v>14</v>
      </c>
      <c r="F6787" t="s">
        <v>44</v>
      </c>
      <c r="G6787">
        <v>9</v>
      </c>
      <c r="H6787" s="5">
        <v>238.12</v>
      </c>
      <c r="I6787" s="5">
        <v>0.28000000000000003</v>
      </c>
      <c r="J6787" s="5">
        <v>1543.0175999999999</v>
      </c>
      <c r="K6787" s="5">
        <v>191.0873630332006</v>
      </c>
      <c r="L6787">
        <f>YEAR(SalesData[Order Date])</f>
        <v>2024</v>
      </c>
      <c r="M6787">
        <f>MONTH(SalesData[Order Date])</f>
        <v>9</v>
      </c>
      <c r="N6787" t="str">
        <f>TEXT(SalesData[[#This Row],[Order Date]], "mmmm")</f>
        <v>September</v>
      </c>
      <c r="O6787" s="7">
        <f>IF(SalesData[Sales]=0,0,SalesData[Profit]/SalesData[Sales])</f>
        <v>0.12384004112020539</v>
      </c>
      <c r="P6787" s="8">
        <f t="shared" si="106"/>
        <v>1.3065307874647706E-4</v>
      </c>
      <c r="Q6787" t="str">
        <f>IF(SalesData[[#This Row],[Discount]]&gt;0, "Yes", "No")</f>
        <v>Yes</v>
      </c>
      <c r="R6787" t="str">
        <f>TEXT(SalesData[[#This Row],[Order Date]],"mmm-yyyy")</f>
        <v>Sep-2024</v>
      </c>
      <c r="S6787">
        <f>YEAR(SalesData[[#This Row],[Order Date]])*100 + MONTH(SalesData[[#This Row],[Order Date]])</f>
        <v>202409</v>
      </c>
    </row>
    <row r="6788" spans="1:19" x14ac:dyDescent="0.3">
      <c r="A6788" t="s">
        <v>7644</v>
      </c>
      <c r="B6788" s="3">
        <v>45563</v>
      </c>
      <c r="C6788" t="s">
        <v>7645</v>
      </c>
      <c r="D6788" t="s">
        <v>13</v>
      </c>
      <c r="E6788" t="s">
        <v>26</v>
      </c>
      <c r="F6788" t="s">
        <v>53</v>
      </c>
      <c r="G6788">
        <v>1</v>
      </c>
      <c r="H6788" s="5">
        <v>418.49</v>
      </c>
      <c r="I6788" s="5">
        <v>0.26</v>
      </c>
      <c r="J6788" s="5">
        <v>309.68259999999998</v>
      </c>
      <c r="K6788" s="5">
        <v>42.098008476450197</v>
      </c>
      <c r="L6788">
        <f>YEAR(SalesData[Order Date])</f>
        <v>2024</v>
      </c>
      <c r="M6788">
        <f>MONTH(SalesData[Order Date])</f>
        <v>9</v>
      </c>
      <c r="N6788" t="str">
        <f>TEXT(SalesData[[#This Row],[Order Date]], "mmmm")</f>
        <v>September</v>
      </c>
      <c r="O6788" s="7">
        <f>IF(SalesData[Sales]=0,0,SalesData[Profit]/SalesData[Sales])</f>
        <v>0.13593921155547711</v>
      </c>
      <c r="P6788" s="8">
        <f t="shared" si="106"/>
        <v>6.2128127314870125E-4</v>
      </c>
      <c r="Q6788" t="str">
        <f>IF(SalesData[[#This Row],[Discount]]&gt;0, "Yes", "No")</f>
        <v>Yes</v>
      </c>
      <c r="R6788" t="str">
        <f>TEXT(SalesData[[#This Row],[Order Date]],"mmm-yyyy")</f>
        <v>Sep-2024</v>
      </c>
      <c r="S6788">
        <f>YEAR(SalesData[[#This Row],[Order Date]])*100 + MONTH(SalesData[[#This Row],[Order Date]])</f>
        <v>202409</v>
      </c>
    </row>
    <row r="6789" spans="1:19" x14ac:dyDescent="0.3">
      <c r="A6789" t="s">
        <v>7735</v>
      </c>
      <c r="B6789" s="3">
        <v>45560</v>
      </c>
      <c r="C6789" t="s">
        <v>7736</v>
      </c>
      <c r="D6789" t="s">
        <v>13</v>
      </c>
      <c r="E6789" t="s">
        <v>26</v>
      </c>
      <c r="F6789" t="s">
        <v>15</v>
      </c>
      <c r="G6789">
        <v>9</v>
      </c>
      <c r="H6789" s="5">
        <v>365.97</v>
      </c>
      <c r="I6789" s="5">
        <v>0.23</v>
      </c>
      <c r="J6789" s="5">
        <v>2536.1720999999998</v>
      </c>
      <c r="K6789" s="5">
        <v>252.21152699395989</v>
      </c>
      <c r="L6789">
        <f>YEAR(SalesData[Order Date])</f>
        <v>2024</v>
      </c>
      <c r="M6789">
        <f>MONTH(SalesData[Order Date])</f>
        <v>9</v>
      </c>
      <c r="N6789" t="str">
        <f>TEXT(SalesData[[#This Row],[Order Date]], "mmmm")</f>
        <v>September</v>
      </c>
      <c r="O6789" s="7">
        <f>IF(SalesData[Sales]=0,0,SalesData[Profit]/SalesData[Sales])</f>
        <v>9.9445746207033794E-2</v>
      </c>
      <c r="P6789" s="8">
        <f t="shared" si="106"/>
        <v>6.9829646024416076E-5</v>
      </c>
      <c r="Q6789" t="str">
        <f>IF(SalesData[[#This Row],[Discount]]&gt;0, "Yes", "No")</f>
        <v>Yes</v>
      </c>
      <c r="R6789" t="str">
        <f>TEXT(SalesData[[#This Row],[Order Date]],"mmm-yyyy")</f>
        <v>Sep-2024</v>
      </c>
      <c r="S6789">
        <f>YEAR(SalesData[[#This Row],[Order Date]])*100 + MONTH(SalesData[[#This Row],[Order Date]])</f>
        <v>202409</v>
      </c>
    </row>
    <row r="6790" spans="1:19" x14ac:dyDescent="0.3">
      <c r="A6790" t="s">
        <v>7743</v>
      </c>
      <c r="B6790" s="3">
        <v>45544</v>
      </c>
      <c r="C6790" t="s">
        <v>7744</v>
      </c>
      <c r="D6790" t="s">
        <v>18</v>
      </c>
      <c r="E6790" t="s">
        <v>14</v>
      </c>
      <c r="F6790" t="s">
        <v>15</v>
      </c>
      <c r="G6790">
        <v>8</v>
      </c>
      <c r="H6790" s="5">
        <v>853.49</v>
      </c>
      <c r="I6790" s="5">
        <v>0.19</v>
      </c>
      <c r="J6790" s="5">
        <v>5530.6152000000002</v>
      </c>
      <c r="K6790" s="5">
        <v>458.71128179155488</v>
      </c>
      <c r="L6790">
        <f>YEAR(SalesData[Order Date])</f>
        <v>2024</v>
      </c>
      <c r="M6790">
        <f>MONTH(SalesData[Order Date])</f>
        <v>9</v>
      </c>
      <c r="N6790" t="str">
        <f>TEXT(SalesData[[#This Row],[Order Date]], "mmmm")</f>
        <v>September</v>
      </c>
      <c r="O6790" s="7">
        <f>IF(SalesData[Sales]=0,0,SalesData[Profit]/SalesData[Sales])</f>
        <v>8.2940371948414499E-2</v>
      </c>
      <c r="P6790" s="8">
        <f t="shared" si="106"/>
        <v>2.7826922400965448E-5</v>
      </c>
      <c r="Q6790" t="str">
        <f>IF(SalesData[[#This Row],[Discount]]&gt;0, "Yes", "No")</f>
        <v>Yes</v>
      </c>
      <c r="R6790" t="str">
        <f>TEXT(SalesData[[#This Row],[Order Date]],"mmm-yyyy")</f>
        <v>Sep-2024</v>
      </c>
      <c r="S6790">
        <f>YEAR(SalesData[[#This Row],[Order Date]])*100 + MONTH(SalesData[[#This Row],[Order Date]])</f>
        <v>202409</v>
      </c>
    </row>
    <row r="6791" spans="1:19" x14ac:dyDescent="0.3">
      <c r="A6791" t="s">
        <v>7761</v>
      </c>
      <c r="B6791" s="3">
        <v>45557</v>
      </c>
      <c r="C6791" t="s">
        <v>7762</v>
      </c>
      <c r="D6791" t="s">
        <v>18</v>
      </c>
      <c r="E6791" t="s">
        <v>26</v>
      </c>
      <c r="F6791" t="s">
        <v>27</v>
      </c>
      <c r="G6791">
        <v>4</v>
      </c>
      <c r="H6791" s="5">
        <v>889.13</v>
      </c>
      <c r="I6791" s="5">
        <v>0.15</v>
      </c>
      <c r="J6791" s="5">
        <v>3023.0419999999999</v>
      </c>
      <c r="K6791" s="5">
        <v>549.46556469705502</v>
      </c>
      <c r="L6791">
        <f>YEAR(SalesData[Order Date])</f>
        <v>2024</v>
      </c>
      <c r="M6791">
        <f>MONTH(SalesData[Order Date])</f>
        <v>9</v>
      </c>
      <c r="N6791" t="str">
        <f>TEXT(SalesData[[#This Row],[Order Date]], "mmmm")</f>
        <v>September</v>
      </c>
      <c r="O6791" s="7">
        <f>IF(SalesData[Sales]=0,0,SalesData[Profit]/SalesData[Sales])</f>
        <v>0.18175915673584919</v>
      </c>
      <c r="P6791" s="8">
        <f t="shared" si="106"/>
        <v>4.2176059743794497E-5</v>
      </c>
      <c r="Q6791" t="str">
        <f>IF(SalesData[[#This Row],[Discount]]&gt;0, "Yes", "No")</f>
        <v>Yes</v>
      </c>
      <c r="R6791" t="str">
        <f>TEXT(SalesData[[#This Row],[Order Date]],"mmm-yyyy")</f>
        <v>Sep-2024</v>
      </c>
      <c r="S6791">
        <f>YEAR(SalesData[[#This Row],[Order Date]])*100 + MONTH(SalesData[[#This Row],[Order Date]])</f>
        <v>202409</v>
      </c>
    </row>
    <row r="6792" spans="1:19" x14ac:dyDescent="0.3">
      <c r="A6792" t="s">
        <v>7765</v>
      </c>
      <c r="B6792" s="3">
        <v>45561</v>
      </c>
      <c r="C6792" t="s">
        <v>7766</v>
      </c>
      <c r="D6792" t="s">
        <v>30</v>
      </c>
      <c r="E6792" t="s">
        <v>19</v>
      </c>
      <c r="F6792" t="s">
        <v>27</v>
      </c>
      <c r="G6792">
        <v>6</v>
      </c>
      <c r="H6792" s="5">
        <v>527.41999999999996</v>
      </c>
      <c r="I6792" s="5">
        <v>0.12</v>
      </c>
      <c r="J6792" s="5">
        <v>2784.777599999999</v>
      </c>
      <c r="K6792" s="5">
        <v>477.34228290254572</v>
      </c>
      <c r="L6792">
        <f>YEAR(SalesData[Order Date])</f>
        <v>2024</v>
      </c>
      <c r="M6792">
        <f>MONTH(SalesData[Order Date])</f>
        <v>9</v>
      </c>
      <c r="N6792" t="str">
        <f>TEXT(SalesData[[#This Row],[Order Date]], "mmmm")</f>
        <v>September</v>
      </c>
      <c r="O6792" s="7">
        <f>IF(SalesData[Sales]=0,0,SalesData[Profit]/SalesData[Sales])</f>
        <v>0.17141127639871345</v>
      </c>
      <c r="P6792" s="8">
        <f t="shared" si="106"/>
        <v>3.7920442910773205E-5</v>
      </c>
      <c r="Q6792" t="str">
        <f>IF(SalesData[[#This Row],[Discount]]&gt;0, "Yes", "No")</f>
        <v>Yes</v>
      </c>
      <c r="R6792" t="str">
        <f>TEXT(SalesData[[#This Row],[Order Date]],"mmm-yyyy")</f>
        <v>Sep-2024</v>
      </c>
      <c r="S6792">
        <f>YEAR(SalesData[[#This Row],[Order Date]])*100 + MONTH(SalesData[[#This Row],[Order Date]])</f>
        <v>202409</v>
      </c>
    </row>
    <row r="6793" spans="1:19" x14ac:dyDescent="0.3">
      <c r="A6793" t="s">
        <v>7789</v>
      </c>
      <c r="B6793" s="3">
        <v>45556</v>
      </c>
      <c r="C6793" t="s">
        <v>7790</v>
      </c>
      <c r="D6793" t="s">
        <v>18</v>
      </c>
      <c r="E6793" t="s">
        <v>14</v>
      </c>
      <c r="F6793" t="s">
        <v>31</v>
      </c>
      <c r="G6793">
        <v>3</v>
      </c>
      <c r="H6793" s="5">
        <v>84.47</v>
      </c>
      <c r="I6793" s="5">
        <v>0.11</v>
      </c>
      <c r="J6793" s="5">
        <v>225.53489999999999</v>
      </c>
      <c r="K6793" s="5">
        <v>41.237428884321503</v>
      </c>
      <c r="L6793">
        <f>YEAR(SalesData[Order Date])</f>
        <v>2024</v>
      </c>
      <c r="M6793">
        <f>MONTH(SalesData[Order Date])</f>
        <v>9</v>
      </c>
      <c r="N6793" t="str">
        <f>TEXT(SalesData[[#This Row],[Order Date]], "mmmm")</f>
        <v>September</v>
      </c>
      <c r="O6793" s="7">
        <f>IF(SalesData[Sales]=0,0,SalesData[Profit]/SalesData[Sales])</f>
        <v>0.18284278346420665</v>
      </c>
      <c r="P6793" s="8">
        <f t="shared" si="106"/>
        <v>4.3407916025413361E-4</v>
      </c>
      <c r="Q6793" t="str">
        <f>IF(SalesData[[#This Row],[Discount]]&gt;0, "Yes", "No")</f>
        <v>Yes</v>
      </c>
      <c r="R6793" t="str">
        <f>TEXT(SalesData[[#This Row],[Order Date]],"mmm-yyyy")</f>
        <v>Sep-2024</v>
      </c>
      <c r="S6793">
        <f>YEAR(SalesData[[#This Row],[Order Date]])*100 + MONTH(SalesData[[#This Row],[Order Date]])</f>
        <v>202409</v>
      </c>
    </row>
    <row r="6794" spans="1:19" x14ac:dyDescent="0.3">
      <c r="A6794" t="s">
        <v>7878</v>
      </c>
      <c r="B6794" s="3">
        <v>45538</v>
      </c>
      <c r="C6794" t="s">
        <v>7879</v>
      </c>
      <c r="D6794" t="s">
        <v>23</v>
      </c>
      <c r="E6794" t="s">
        <v>19</v>
      </c>
      <c r="F6794" t="s">
        <v>39</v>
      </c>
      <c r="G6794">
        <v>2</v>
      </c>
      <c r="H6794" s="5">
        <v>49.88</v>
      </c>
      <c r="I6794" s="5">
        <v>0.2</v>
      </c>
      <c r="J6794" s="5">
        <v>79.808000000000007</v>
      </c>
      <c r="K6794" s="5">
        <v>19.293964067960051</v>
      </c>
      <c r="L6794">
        <f>YEAR(SalesData[Order Date])</f>
        <v>2024</v>
      </c>
      <c r="M6794">
        <f>MONTH(SalesData[Order Date])</f>
        <v>9</v>
      </c>
      <c r="N6794" t="str">
        <f>TEXT(SalesData[[#This Row],[Order Date]], "mmmm")</f>
        <v>September</v>
      </c>
      <c r="O6794" s="7">
        <f>IF(SalesData[Sales]=0,0,SalesData[Profit]/SalesData[Sales])</f>
        <v>0.24175476227897014</v>
      </c>
      <c r="P6794" s="8">
        <f t="shared" si="106"/>
        <v>2.0048115477145148E-3</v>
      </c>
      <c r="Q6794" t="str">
        <f>IF(SalesData[[#This Row],[Discount]]&gt;0, "Yes", "No")</f>
        <v>Yes</v>
      </c>
      <c r="R6794" t="str">
        <f>TEXT(SalesData[[#This Row],[Order Date]],"mmm-yyyy")</f>
        <v>Sep-2024</v>
      </c>
      <c r="S6794">
        <f>YEAR(SalesData[[#This Row],[Order Date]])*100 + MONTH(SalesData[[#This Row],[Order Date]])</f>
        <v>202409</v>
      </c>
    </row>
    <row r="6795" spans="1:19" x14ac:dyDescent="0.3">
      <c r="A6795" t="s">
        <v>8170</v>
      </c>
      <c r="B6795" s="3">
        <v>45543</v>
      </c>
      <c r="C6795" t="s">
        <v>8171</v>
      </c>
      <c r="D6795" t="s">
        <v>30</v>
      </c>
      <c r="E6795" t="s">
        <v>26</v>
      </c>
      <c r="F6795" t="s">
        <v>15</v>
      </c>
      <c r="G6795">
        <v>9</v>
      </c>
      <c r="H6795" s="5">
        <v>318.27999999999997</v>
      </c>
      <c r="I6795" s="5">
        <v>0.21</v>
      </c>
      <c r="J6795" s="5">
        <v>2262.9708000000001</v>
      </c>
      <c r="K6795" s="5">
        <v>677.50370276472813</v>
      </c>
      <c r="L6795">
        <f>YEAR(SalesData[Order Date])</f>
        <v>2024</v>
      </c>
      <c r="M6795">
        <f>MONTH(SalesData[Order Date])</f>
        <v>9</v>
      </c>
      <c r="N6795" t="str">
        <f>TEXT(SalesData[[#This Row],[Order Date]], "mmmm")</f>
        <v>September</v>
      </c>
      <c r="O6795" s="7">
        <f>IF(SalesData[Sales]=0,0,SalesData[Profit]/SalesData[Sales])</f>
        <v>0.29938685146300964</v>
      </c>
      <c r="P6795" s="8">
        <f t="shared" si="106"/>
        <v>7.3310711742281432E-5</v>
      </c>
      <c r="Q6795" t="str">
        <f>IF(SalesData[[#This Row],[Discount]]&gt;0, "Yes", "No")</f>
        <v>Yes</v>
      </c>
      <c r="R6795" t="str">
        <f>TEXT(SalesData[[#This Row],[Order Date]],"mmm-yyyy")</f>
        <v>Sep-2024</v>
      </c>
      <c r="S6795">
        <f>YEAR(SalesData[[#This Row],[Order Date]])*100 + MONTH(SalesData[[#This Row],[Order Date]])</f>
        <v>202409</v>
      </c>
    </row>
    <row r="6796" spans="1:19" x14ac:dyDescent="0.3">
      <c r="A6796" t="s">
        <v>8200</v>
      </c>
      <c r="B6796" s="3">
        <v>45549</v>
      </c>
      <c r="C6796" t="s">
        <v>8201</v>
      </c>
      <c r="D6796" t="s">
        <v>18</v>
      </c>
      <c r="E6796" t="s">
        <v>19</v>
      </c>
      <c r="F6796" t="s">
        <v>53</v>
      </c>
      <c r="G6796">
        <v>9</v>
      </c>
      <c r="H6796" s="5">
        <v>961.98</v>
      </c>
      <c r="I6796" s="5">
        <v>0.19</v>
      </c>
      <c r="J6796" s="5">
        <v>7012.8342000000002</v>
      </c>
      <c r="K6796" s="5">
        <v>792.15004464851211</v>
      </c>
      <c r="L6796">
        <f>YEAR(SalesData[Order Date])</f>
        <v>2024</v>
      </c>
      <c r="M6796">
        <f>MONTH(SalesData[Order Date])</f>
        <v>9</v>
      </c>
      <c r="N6796" t="str">
        <f>TEXT(SalesData[[#This Row],[Order Date]], "mmmm")</f>
        <v>September</v>
      </c>
      <c r="O6796" s="7">
        <f>IF(SalesData[Sales]=0,0,SalesData[Profit]/SalesData[Sales])</f>
        <v>0.1129571899259378</v>
      </c>
      <c r="P6796" s="8">
        <f t="shared" si="106"/>
        <v>2.1945478191969804E-5</v>
      </c>
      <c r="Q6796" t="str">
        <f>IF(SalesData[[#This Row],[Discount]]&gt;0, "Yes", "No")</f>
        <v>Yes</v>
      </c>
      <c r="R6796" t="str">
        <f>TEXT(SalesData[[#This Row],[Order Date]],"mmm-yyyy")</f>
        <v>Sep-2024</v>
      </c>
      <c r="S6796">
        <f>YEAR(SalesData[[#This Row],[Order Date]])*100 + MONTH(SalesData[[#This Row],[Order Date]])</f>
        <v>202409</v>
      </c>
    </row>
    <row r="6797" spans="1:19" x14ac:dyDescent="0.3">
      <c r="A6797" t="s">
        <v>8245</v>
      </c>
      <c r="B6797" s="3">
        <v>45565</v>
      </c>
      <c r="C6797" t="s">
        <v>8246</v>
      </c>
      <c r="D6797" t="s">
        <v>13</v>
      </c>
      <c r="E6797" t="s">
        <v>19</v>
      </c>
      <c r="F6797" t="s">
        <v>44</v>
      </c>
      <c r="G6797">
        <v>8</v>
      </c>
      <c r="H6797" s="5">
        <v>492.77</v>
      </c>
      <c r="I6797" s="5">
        <v>0.28000000000000003</v>
      </c>
      <c r="J6797" s="5">
        <v>2838.3552</v>
      </c>
      <c r="K6797" s="5">
        <v>190.08872757600639</v>
      </c>
      <c r="L6797">
        <f>YEAR(SalesData[Order Date])</f>
        <v>2024</v>
      </c>
      <c r="M6797">
        <f>MONTH(SalesData[Order Date])</f>
        <v>9</v>
      </c>
      <c r="N6797" t="str">
        <f>TEXT(SalesData[[#This Row],[Order Date]], "mmmm")</f>
        <v>September</v>
      </c>
      <c r="O6797" s="7">
        <f>IF(SalesData[Sales]=0,0,SalesData[Profit]/SalesData[Sales])</f>
        <v>6.6971437393038902E-2</v>
      </c>
      <c r="P6797" s="8">
        <f t="shared" si="106"/>
        <v>7.1027051159770291E-5</v>
      </c>
      <c r="Q6797" t="str">
        <f>IF(SalesData[[#This Row],[Discount]]&gt;0, "Yes", "No")</f>
        <v>Yes</v>
      </c>
      <c r="R6797" t="str">
        <f>TEXT(SalesData[[#This Row],[Order Date]],"mmm-yyyy")</f>
        <v>Sep-2024</v>
      </c>
      <c r="S6797">
        <f>YEAR(SalesData[[#This Row],[Order Date]])*100 + MONTH(SalesData[[#This Row],[Order Date]])</f>
        <v>202409</v>
      </c>
    </row>
    <row r="6798" spans="1:19" x14ac:dyDescent="0.3">
      <c r="A6798" t="s">
        <v>8305</v>
      </c>
      <c r="B6798" s="3">
        <v>45545</v>
      </c>
      <c r="C6798" t="s">
        <v>8306</v>
      </c>
      <c r="D6798" t="s">
        <v>30</v>
      </c>
      <c r="E6798" t="s">
        <v>26</v>
      </c>
      <c r="F6798" t="s">
        <v>44</v>
      </c>
      <c r="G6798">
        <v>6</v>
      </c>
      <c r="H6798" s="5">
        <v>843.69</v>
      </c>
      <c r="I6798" s="5">
        <v>0.22</v>
      </c>
      <c r="J6798" s="5">
        <v>3948.4692</v>
      </c>
      <c r="K6798" s="5">
        <v>255.9558661233124</v>
      </c>
      <c r="L6798">
        <f>YEAR(SalesData[Order Date])</f>
        <v>2024</v>
      </c>
      <c r="M6798">
        <f>MONTH(SalesData[Order Date])</f>
        <v>9</v>
      </c>
      <c r="N6798" t="str">
        <f>TEXT(SalesData[[#This Row],[Order Date]], "mmmm")</f>
        <v>September</v>
      </c>
      <c r="O6798" s="7">
        <f>IF(SalesData[Sales]=0,0,SalesData[Profit]/SalesData[Sales])</f>
        <v>6.4824075650207022E-2</v>
      </c>
      <c r="P6798" s="8">
        <f t="shared" si="106"/>
        <v>4.3459880603855283E-5</v>
      </c>
      <c r="Q6798" t="str">
        <f>IF(SalesData[[#This Row],[Discount]]&gt;0, "Yes", "No")</f>
        <v>Yes</v>
      </c>
      <c r="R6798" t="str">
        <f>TEXT(SalesData[[#This Row],[Order Date]],"mmm-yyyy")</f>
        <v>Sep-2024</v>
      </c>
      <c r="S6798">
        <f>YEAR(SalesData[[#This Row],[Order Date]])*100 + MONTH(SalesData[[#This Row],[Order Date]])</f>
        <v>202409</v>
      </c>
    </row>
    <row r="6799" spans="1:19" x14ac:dyDescent="0.3">
      <c r="A6799" t="s">
        <v>8396</v>
      </c>
      <c r="B6799" s="3">
        <v>45563</v>
      </c>
      <c r="C6799" t="s">
        <v>8195</v>
      </c>
      <c r="D6799" t="s">
        <v>30</v>
      </c>
      <c r="E6799" t="s">
        <v>19</v>
      </c>
      <c r="F6799" t="s">
        <v>39</v>
      </c>
      <c r="G6799">
        <v>7</v>
      </c>
      <c r="H6799" s="5">
        <v>913.68</v>
      </c>
      <c r="I6799" s="5">
        <v>0.03</v>
      </c>
      <c r="J6799" s="5">
        <v>6203.8871999999992</v>
      </c>
      <c r="K6799" s="5">
        <v>955.10170895456724</v>
      </c>
      <c r="L6799">
        <f>YEAR(SalesData[Order Date])</f>
        <v>2024</v>
      </c>
      <c r="M6799">
        <f>MONTH(SalesData[Order Date])</f>
        <v>9</v>
      </c>
      <c r="N6799" t="str">
        <f>TEXT(SalesData[[#This Row],[Order Date]], "mmmm")</f>
        <v>September</v>
      </c>
      <c r="O6799" s="7">
        <f>IF(SalesData[Sales]=0,0,SalesData[Profit]/SalesData[Sales])</f>
        <v>0.15395213970920801</v>
      </c>
      <c r="P6799" s="8">
        <f t="shared" si="106"/>
        <v>4.6906075274869604E-6</v>
      </c>
      <c r="Q6799" t="str">
        <f>IF(SalesData[[#This Row],[Discount]]&gt;0, "Yes", "No")</f>
        <v>Yes</v>
      </c>
      <c r="R6799" t="str">
        <f>TEXT(SalesData[[#This Row],[Order Date]],"mmm-yyyy")</f>
        <v>Sep-2024</v>
      </c>
      <c r="S6799">
        <f>YEAR(SalesData[[#This Row],[Order Date]])*100 + MONTH(SalesData[[#This Row],[Order Date]])</f>
        <v>202409</v>
      </c>
    </row>
    <row r="6800" spans="1:19" x14ac:dyDescent="0.3">
      <c r="A6800" t="s">
        <v>8509</v>
      </c>
      <c r="B6800" s="3">
        <v>45551</v>
      </c>
      <c r="C6800" t="s">
        <v>8510</v>
      </c>
      <c r="D6800" t="s">
        <v>18</v>
      </c>
      <c r="E6800" t="s">
        <v>26</v>
      </c>
      <c r="F6800" t="s">
        <v>27</v>
      </c>
      <c r="G6800">
        <v>6</v>
      </c>
      <c r="H6800" s="5">
        <v>903.14</v>
      </c>
      <c r="I6800" s="5">
        <v>0.09</v>
      </c>
      <c r="J6800" s="5">
        <v>4931.1444000000001</v>
      </c>
      <c r="K6800" s="5">
        <v>1028.3187746049159</v>
      </c>
      <c r="L6800">
        <f>YEAR(SalesData[Order Date])</f>
        <v>2024</v>
      </c>
      <c r="M6800">
        <f>MONTH(SalesData[Order Date])</f>
        <v>9</v>
      </c>
      <c r="N6800" t="str">
        <f>TEXT(SalesData[[#This Row],[Order Date]], "mmmm")</f>
        <v>September</v>
      </c>
      <c r="O6800" s="7">
        <f>IF(SalesData[Sales]=0,0,SalesData[Profit]/SalesData[Sales])</f>
        <v>0.20853552262734709</v>
      </c>
      <c r="P6800" s="8">
        <f t="shared" si="106"/>
        <v>1.660872068560799E-5</v>
      </c>
      <c r="Q6800" t="str">
        <f>IF(SalesData[[#This Row],[Discount]]&gt;0, "Yes", "No")</f>
        <v>Yes</v>
      </c>
      <c r="R6800" t="str">
        <f>TEXT(SalesData[[#This Row],[Order Date]],"mmm-yyyy")</f>
        <v>Sep-2024</v>
      </c>
      <c r="S6800">
        <f>YEAR(SalesData[[#This Row],[Order Date]])*100 + MONTH(SalesData[[#This Row],[Order Date]])</f>
        <v>202409</v>
      </c>
    </row>
    <row r="6801" spans="1:19" x14ac:dyDescent="0.3">
      <c r="A6801" t="s">
        <v>8591</v>
      </c>
      <c r="B6801" s="3">
        <v>45541</v>
      </c>
      <c r="C6801" t="s">
        <v>8592</v>
      </c>
      <c r="D6801" t="s">
        <v>23</v>
      </c>
      <c r="E6801" t="s">
        <v>19</v>
      </c>
      <c r="F6801" t="s">
        <v>15</v>
      </c>
      <c r="G6801">
        <v>8</v>
      </c>
      <c r="H6801" s="5">
        <v>733</v>
      </c>
      <c r="I6801" s="5">
        <v>0.28000000000000003</v>
      </c>
      <c r="J6801" s="5">
        <v>4222.08</v>
      </c>
      <c r="K6801" s="5">
        <v>655.07867818531543</v>
      </c>
      <c r="L6801">
        <f>YEAR(SalesData[Order Date])</f>
        <v>2024</v>
      </c>
      <c r="M6801">
        <f>MONTH(SalesData[Order Date])</f>
        <v>9</v>
      </c>
      <c r="N6801" t="str">
        <f>TEXT(SalesData[[#This Row],[Order Date]], "mmmm")</f>
        <v>September</v>
      </c>
      <c r="O6801" s="7">
        <f>IF(SalesData[Sales]=0,0,SalesData[Profit]/SalesData[Sales])</f>
        <v>0.15515543954290667</v>
      </c>
      <c r="P6801" s="8">
        <f t="shared" si="106"/>
        <v>4.7748976807639838E-5</v>
      </c>
      <c r="Q6801" t="str">
        <f>IF(SalesData[[#This Row],[Discount]]&gt;0, "Yes", "No")</f>
        <v>Yes</v>
      </c>
      <c r="R6801" t="str">
        <f>TEXT(SalesData[[#This Row],[Order Date]],"mmm-yyyy")</f>
        <v>Sep-2024</v>
      </c>
      <c r="S6801">
        <f>YEAR(SalesData[[#This Row],[Order Date]])*100 + MONTH(SalesData[[#This Row],[Order Date]])</f>
        <v>202409</v>
      </c>
    </row>
    <row r="6802" spans="1:19" x14ac:dyDescent="0.3">
      <c r="A6802" t="s">
        <v>8602</v>
      </c>
      <c r="B6802" s="3">
        <v>45543</v>
      </c>
      <c r="C6802" t="s">
        <v>8603</v>
      </c>
      <c r="D6802" t="s">
        <v>30</v>
      </c>
      <c r="E6802" t="s">
        <v>19</v>
      </c>
      <c r="F6802" t="s">
        <v>62</v>
      </c>
      <c r="G6802">
        <v>6</v>
      </c>
      <c r="H6802" s="5">
        <v>310.56</v>
      </c>
      <c r="I6802" s="5">
        <v>0.25</v>
      </c>
      <c r="J6802" s="5">
        <v>1397.52</v>
      </c>
      <c r="K6802" s="5">
        <v>387.72962440537952</v>
      </c>
      <c r="L6802">
        <f>YEAR(SalesData[Order Date])</f>
        <v>2024</v>
      </c>
      <c r="M6802">
        <f>MONTH(SalesData[Order Date])</f>
        <v>9</v>
      </c>
      <c r="N6802" t="str">
        <f>TEXT(SalesData[[#This Row],[Order Date]], "mmmm")</f>
        <v>September</v>
      </c>
      <c r="O6802" s="7">
        <f>IF(SalesData[Sales]=0,0,SalesData[Profit]/SalesData[Sales])</f>
        <v>0.27744119898490149</v>
      </c>
      <c r="P6802" s="8">
        <f t="shared" si="106"/>
        <v>1.3416623733470719E-4</v>
      </c>
      <c r="Q6802" t="str">
        <f>IF(SalesData[[#This Row],[Discount]]&gt;0, "Yes", "No")</f>
        <v>Yes</v>
      </c>
      <c r="R6802" t="str">
        <f>TEXT(SalesData[[#This Row],[Order Date]],"mmm-yyyy")</f>
        <v>Sep-2024</v>
      </c>
      <c r="S6802">
        <f>YEAR(SalesData[[#This Row],[Order Date]])*100 + MONTH(SalesData[[#This Row],[Order Date]])</f>
        <v>202409</v>
      </c>
    </row>
    <row r="6803" spans="1:19" x14ac:dyDescent="0.3">
      <c r="A6803" t="s">
        <v>8618</v>
      </c>
      <c r="B6803" s="3">
        <v>45541</v>
      </c>
      <c r="C6803" t="s">
        <v>8619</v>
      </c>
      <c r="D6803" t="s">
        <v>13</v>
      </c>
      <c r="E6803" t="s">
        <v>26</v>
      </c>
      <c r="F6803" t="s">
        <v>53</v>
      </c>
      <c r="G6803">
        <v>2</v>
      </c>
      <c r="H6803" s="5">
        <v>47.24</v>
      </c>
      <c r="I6803" s="5">
        <v>0.17</v>
      </c>
      <c r="J6803" s="5">
        <v>78.418400000000005</v>
      </c>
      <c r="K6803" s="5">
        <v>14.40390782047902</v>
      </c>
      <c r="L6803">
        <f>YEAR(SalesData[Order Date])</f>
        <v>2024</v>
      </c>
      <c r="M6803">
        <f>MONTH(SalesData[Order Date])</f>
        <v>9</v>
      </c>
      <c r="N6803" t="str">
        <f>TEXT(SalesData[[#This Row],[Order Date]], "mmmm")</f>
        <v>September</v>
      </c>
      <c r="O6803" s="7">
        <f>IF(SalesData[Sales]=0,0,SalesData[Profit]/SalesData[Sales])</f>
        <v>0.18368020541708349</v>
      </c>
      <c r="P6803" s="8">
        <f t="shared" si="106"/>
        <v>1.7993226079593566E-3</v>
      </c>
      <c r="Q6803" t="str">
        <f>IF(SalesData[[#This Row],[Discount]]&gt;0, "Yes", "No")</f>
        <v>Yes</v>
      </c>
      <c r="R6803" t="str">
        <f>TEXT(SalesData[[#This Row],[Order Date]],"mmm-yyyy")</f>
        <v>Sep-2024</v>
      </c>
      <c r="S6803">
        <f>YEAR(SalesData[[#This Row],[Order Date]])*100 + MONTH(SalesData[[#This Row],[Order Date]])</f>
        <v>202409</v>
      </c>
    </row>
    <row r="6804" spans="1:19" x14ac:dyDescent="0.3">
      <c r="A6804" t="s">
        <v>8654</v>
      </c>
      <c r="B6804" s="3">
        <v>45558</v>
      </c>
      <c r="C6804" t="s">
        <v>8655</v>
      </c>
      <c r="D6804" t="s">
        <v>23</v>
      </c>
      <c r="E6804" t="s">
        <v>26</v>
      </c>
      <c r="F6804" t="s">
        <v>53</v>
      </c>
      <c r="G6804">
        <v>8</v>
      </c>
      <c r="H6804" s="5">
        <v>903.26</v>
      </c>
      <c r="I6804" s="5">
        <v>0.14000000000000001</v>
      </c>
      <c r="J6804" s="5">
        <v>6214.4287999999997</v>
      </c>
      <c r="K6804" s="5">
        <v>1845.3131405682991</v>
      </c>
      <c r="L6804">
        <f>YEAR(SalesData[Order Date])</f>
        <v>2024</v>
      </c>
      <c r="M6804">
        <f>MONTH(SalesData[Order Date])</f>
        <v>9</v>
      </c>
      <c r="N6804" t="str">
        <f>TEXT(SalesData[[#This Row],[Order Date]], "mmmm")</f>
        <v>September</v>
      </c>
      <c r="O6804" s="7">
        <f>IF(SalesData[Sales]=0,0,SalesData[Profit]/SalesData[Sales])</f>
        <v>0.29694010502917006</v>
      </c>
      <c r="P6804" s="8">
        <f t="shared" si="106"/>
        <v>1.9374266545623631E-5</v>
      </c>
      <c r="Q6804" t="str">
        <f>IF(SalesData[[#This Row],[Discount]]&gt;0, "Yes", "No")</f>
        <v>Yes</v>
      </c>
      <c r="R6804" t="str">
        <f>TEXT(SalesData[[#This Row],[Order Date]],"mmm-yyyy")</f>
        <v>Sep-2024</v>
      </c>
      <c r="S6804">
        <f>YEAR(SalesData[[#This Row],[Order Date]])*100 + MONTH(SalesData[[#This Row],[Order Date]])</f>
        <v>202409</v>
      </c>
    </row>
    <row r="6805" spans="1:19" x14ac:dyDescent="0.3">
      <c r="A6805" t="s">
        <v>8870</v>
      </c>
      <c r="B6805" s="3">
        <v>45557</v>
      </c>
      <c r="C6805" t="s">
        <v>8871</v>
      </c>
      <c r="D6805" t="s">
        <v>18</v>
      </c>
      <c r="E6805" t="s">
        <v>26</v>
      </c>
      <c r="F6805" t="s">
        <v>20</v>
      </c>
      <c r="G6805">
        <v>6</v>
      </c>
      <c r="H6805" s="5">
        <v>107.25</v>
      </c>
      <c r="I6805" s="5">
        <v>0.1</v>
      </c>
      <c r="J6805" s="5">
        <v>579.15</v>
      </c>
      <c r="K6805" s="5">
        <v>105.42026101594401</v>
      </c>
      <c r="L6805">
        <f>YEAR(SalesData[Order Date])</f>
        <v>2024</v>
      </c>
      <c r="M6805">
        <f>MONTH(SalesData[Order Date])</f>
        <v>9</v>
      </c>
      <c r="N6805" t="str">
        <f>TEXT(SalesData[[#This Row],[Order Date]], "mmmm")</f>
        <v>September</v>
      </c>
      <c r="O6805" s="7">
        <f>IF(SalesData[Sales]=0,0,SalesData[Profit]/SalesData[Sales])</f>
        <v>0.1820258327133627</v>
      </c>
      <c r="P6805" s="8">
        <f t="shared" si="106"/>
        <v>1.554001554001554E-4</v>
      </c>
      <c r="Q6805" t="str">
        <f>IF(SalesData[[#This Row],[Discount]]&gt;0, "Yes", "No")</f>
        <v>Yes</v>
      </c>
      <c r="R6805" t="str">
        <f>TEXT(SalesData[[#This Row],[Order Date]],"mmm-yyyy")</f>
        <v>Sep-2024</v>
      </c>
      <c r="S6805">
        <f>YEAR(SalesData[[#This Row],[Order Date]])*100 + MONTH(SalesData[[#This Row],[Order Date]])</f>
        <v>202409</v>
      </c>
    </row>
    <row r="6806" spans="1:19" x14ac:dyDescent="0.3">
      <c r="A6806" t="s">
        <v>8893</v>
      </c>
      <c r="B6806" s="3">
        <v>45544</v>
      </c>
      <c r="C6806" t="s">
        <v>8894</v>
      </c>
      <c r="D6806" t="s">
        <v>23</v>
      </c>
      <c r="E6806" t="s">
        <v>26</v>
      </c>
      <c r="F6806" t="s">
        <v>53</v>
      </c>
      <c r="G6806">
        <v>7</v>
      </c>
      <c r="H6806" s="5">
        <v>630.92999999999995</v>
      </c>
      <c r="I6806" s="5">
        <v>0.25</v>
      </c>
      <c r="J6806" s="5">
        <v>3312.3825000000002</v>
      </c>
      <c r="K6806" s="5">
        <v>728.57005096203466</v>
      </c>
      <c r="L6806">
        <f>YEAR(SalesData[Order Date])</f>
        <v>2024</v>
      </c>
      <c r="M6806">
        <f>MONTH(SalesData[Order Date])</f>
        <v>9</v>
      </c>
      <c r="N6806" t="str">
        <f>TEXT(SalesData[[#This Row],[Order Date]], "mmmm")</f>
        <v>September</v>
      </c>
      <c r="O6806" s="7">
        <f>IF(SalesData[Sales]=0,0,SalesData[Profit]/SalesData[Sales])</f>
        <v>0.21995347788549016</v>
      </c>
      <c r="P6806" s="8">
        <f t="shared" si="106"/>
        <v>5.6605781488098075E-5</v>
      </c>
      <c r="Q6806" t="str">
        <f>IF(SalesData[[#This Row],[Discount]]&gt;0, "Yes", "No")</f>
        <v>Yes</v>
      </c>
      <c r="R6806" t="str">
        <f>TEXT(SalesData[[#This Row],[Order Date]],"mmm-yyyy")</f>
        <v>Sep-2024</v>
      </c>
      <c r="S6806">
        <f>YEAR(SalesData[[#This Row],[Order Date]])*100 + MONTH(SalesData[[#This Row],[Order Date]])</f>
        <v>202409</v>
      </c>
    </row>
    <row r="6807" spans="1:19" x14ac:dyDescent="0.3">
      <c r="A6807" t="s">
        <v>8897</v>
      </c>
      <c r="B6807" s="3">
        <v>45553</v>
      </c>
      <c r="C6807" t="s">
        <v>8898</v>
      </c>
      <c r="D6807" t="s">
        <v>30</v>
      </c>
      <c r="E6807" t="s">
        <v>26</v>
      </c>
      <c r="F6807" t="s">
        <v>91</v>
      </c>
      <c r="G6807">
        <v>2</v>
      </c>
      <c r="H6807" s="5">
        <v>670.71</v>
      </c>
      <c r="I6807" s="5">
        <v>0.25</v>
      </c>
      <c r="J6807" s="5">
        <v>1006.0650000000001</v>
      </c>
      <c r="K6807" s="5">
        <v>86.053166021064754</v>
      </c>
      <c r="L6807">
        <f>YEAR(SalesData[Order Date])</f>
        <v>2024</v>
      </c>
      <c r="M6807">
        <f>MONTH(SalesData[Order Date])</f>
        <v>9</v>
      </c>
      <c r="N6807" t="str">
        <f>TEXT(SalesData[[#This Row],[Order Date]], "mmmm")</f>
        <v>September</v>
      </c>
      <c r="O6807" s="7">
        <f>IF(SalesData[Sales]=0,0,SalesData[Profit]/SalesData[Sales])</f>
        <v>8.5534399885757631E-2</v>
      </c>
      <c r="P6807" s="8">
        <f t="shared" si="106"/>
        <v>1.8636966796379954E-4</v>
      </c>
      <c r="Q6807" t="str">
        <f>IF(SalesData[[#This Row],[Discount]]&gt;0, "Yes", "No")</f>
        <v>Yes</v>
      </c>
      <c r="R6807" t="str">
        <f>TEXT(SalesData[[#This Row],[Order Date]],"mmm-yyyy")</f>
        <v>Sep-2024</v>
      </c>
      <c r="S6807">
        <f>YEAR(SalesData[[#This Row],[Order Date]])*100 + MONTH(SalesData[[#This Row],[Order Date]])</f>
        <v>202409</v>
      </c>
    </row>
    <row r="6808" spans="1:19" x14ac:dyDescent="0.3">
      <c r="A6808" t="s">
        <v>9109</v>
      </c>
      <c r="B6808" s="3">
        <v>45563</v>
      </c>
      <c r="C6808" t="s">
        <v>9110</v>
      </c>
      <c r="D6808" t="s">
        <v>30</v>
      </c>
      <c r="E6808" t="s">
        <v>26</v>
      </c>
      <c r="F6808" t="s">
        <v>91</v>
      </c>
      <c r="G6808">
        <v>8</v>
      </c>
      <c r="H6808" s="5">
        <v>380.57</v>
      </c>
      <c r="I6808" s="5">
        <v>0.05</v>
      </c>
      <c r="J6808" s="5">
        <v>2892.3319999999999</v>
      </c>
      <c r="K6808" s="5">
        <v>572.13779552034771</v>
      </c>
      <c r="L6808">
        <f>YEAR(SalesData[Order Date])</f>
        <v>2024</v>
      </c>
      <c r="M6808">
        <f>MONTH(SalesData[Order Date])</f>
        <v>9</v>
      </c>
      <c r="N6808" t="str">
        <f>TEXT(SalesData[[#This Row],[Order Date]], "mmmm")</f>
        <v>September</v>
      </c>
      <c r="O6808" s="7">
        <f>IF(SalesData[Sales]=0,0,SalesData[Profit]/SalesData[Sales])</f>
        <v>0.19781193705298966</v>
      </c>
      <c r="P6808" s="8">
        <f t="shared" si="106"/>
        <v>1.6422734319573274E-5</v>
      </c>
      <c r="Q6808" t="str">
        <f>IF(SalesData[[#This Row],[Discount]]&gt;0, "Yes", "No")</f>
        <v>Yes</v>
      </c>
      <c r="R6808" t="str">
        <f>TEXT(SalesData[[#This Row],[Order Date]],"mmm-yyyy")</f>
        <v>Sep-2024</v>
      </c>
      <c r="S6808">
        <f>YEAR(SalesData[[#This Row],[Order Date]])*100 + MONTH(SalesData[[#This Row],[Order Date]])</f>
        <v>202409</v>
      </c>
    </row>
    <row r="6809" spans="1:19" x14ac:dyDescent="0.3">
      <c r="A6809" t="s">
        <v>9132</v>
      </c>
      <c r="B6809" s="3">
        <v>45539</v>
      </c>
      <c r="C6809" t="s">
        <v>9133</v>
      </c>
      <c r="D6809" t="s">
        <v>13</v>
      </c>
      <c r="E6809" t="s">
        <v>14</v>
      </c>
      <c r="F6809" t="s">
        <v>62</v>
      </c>
      <c r="G6809">
        <v>4</v>
      </c>
      <c r="H6809" s="5">
        <v>342.87</v>
      </c>
      <c r="I6809" s="5">
        <v>0.27</v>
      </c>
      <c r="J6809" s="5">
        <v>1001.1804</v>
      </c>
      <c r="K6809" s="5">
        <v>102.8837814361558</v>
      </c>
      <c r="L6809">
        <f>YEAR(SalesData[Order Date])</f>
        <v>2024</v>
      </c>
      <c r="M6809">
        <f>MONTH(SalesData[Order Date])</f>
        <v>9</v>
      </c>
      <c r="N6809" t="str">
        <f>TEXT(SalesData[[#This Row],[Order Date]], "mmmm")</f>
        <v>September</v>
      </c>
      <c r="O6809" s="7">
        <f>IF(SalesData[Sales]=0,0,SalesData[Profit]/SalesData[Sales])</f>
        <v>0.10276248060405078</v>
      </c>
      <c r="P6809" s="8">
        <f t="shared" si="106"/>
        <v>1.968676174643451E-4</v>
      </c>
      <c r="Q6809" t="str">
        <f>IF(SalesData[[#This Row],[Discount]]&gt;0, "Yes", "No")</f>
        <v>Yes</v>
      </c>
      <c r="R6809" t="str">
        <f>TEXT(SalesData[[#This Row],[Order Date]],"mmm-yyyy")</f>
        <v>Sep-2024</v>
      </c>
      <c r="S6809">
        <f>YEAR(SalesData[[#This Row],[Order Date]])*100 + MONTH(SalesData[[#This Row],[Order Date]])</f>
        <v>202409</v>
      </c>
    </row>
    <row r="6810" spans="1:19" x14ac:dyDescent="0.3">
      <c r="A6810" t="s">
        <v>9136</v>
      </c>
      <c r="B6810" s="3">
        <v>45555</v>
      </c>
      <c r="C6810" t="s">
        <v>9137</v>
      </c>
      <c r="D6810" t="s">
        <v>13</v>
      </c>
      <c r="E6810" t="s">
        <v>26</v>
      </c>
      <c r="F6810" t="s">
        <v>27</v>
      </c>
      <c r="G6810">
        <v>6</v>
      </c>
      <c r="H6810" s="5">
        <v>112.84</v>
      </c>
      <c r="I6810" s="5">
        <v>0.19</v>
      </c>
      <c r="J6810" s="5">
        <v>548.40240000000006</v>
      </c>
      <c r="K6810" s="5">
        <v>143.54309363194321</v>
      </c>
      <c r="L6810">
        <f>YEAR(SalesData[Order Date])</f>
        <v>2024</v>
      </c>
      <c r="M6810">
        <f>MONTH(SalesData[Order Date])</f>
        <v>9</v>
      </c>
      <c r="N6810" t="str">
        <f>TEXT(SalesData[[#This Row],[Order Date]], "mmmm")</f>
        <v>September</v>
      </c>
      <c r="O6810" s="7">
        <f>IF(SalesData[Sales]=0,0,SalesData[Profit]/SalesData[Sales])</f>
        <v>0.26174774879165952</v>
      </c>
      <c r="P6810" s="8">
        <f t="shared" si="106"/>
        <v>2.8063334514947418E-4</v>
      </c>
      <c r="Q6810" t="str">
        <f>IF(SalesData[[#This Row],[Discount]]&gt;0, "Yes", "No")</f>
        <v>Yes</v>
      </c>
      <c r="R6810" t="str">
        <f>TEXT(SalesData[[#This Row],[Order Date]],"mmm-yyyy")</f>
        <v>Sep-2024</v>
      </c>
      <c r="S6810">
        <f>YEAR(SalesData[[#This Row],[Order Date]])*100 + MONTH(SalesData[[#This Row],[Order Date]])</f>
        <v>202409</v>
      </c>
    </row>
    <row r="6811" spans="1:19" x14ac:dyDescent="0.3">
      <c r="A6811" t="s">
        <v>9259</v>
      </c>
      <c r="B6811" s="3">
        <v>45551</v>
      </c>
      <c r="C6811" t="s">
        <v>9260</v>
      </c>
      <c r="D6811" t="s">
        <v>23</v>
      </c>
      <c r="E6811" t="s">
        <v>26</v>
      </c>
      <c r="F6811" t="s">
        <v>44</v>
      </c>
      <c r="G6811">
        <v>3</v>
      </c>
      <c r="H6811" s="5">
        <v>465.76</v>
      </c>
      <c r="I6811" s="5">
        <v>0.02</v>
      </c>
      <c r="J6811" s="5">
        <v>1369.3344</v>
      </c>
      <c r="K6811" s="5">
        <v>182.1150424355678</v>
      </c>
      <c r="L6811">
        <f>YEAR(SalesData[Order Date])</f>
        <v>2024</v>
      </c>
      <c r="M6811">
        <f>MONTH(SalesData[Order Date])</f>
        <v>9</v>
      </c>
      <c r="N6811" t="str">
        <f>TEXT(SalesData[[#This Row],[Order Date]], "mmmm")</f>
        <v>September</v>
      </c>
      <c r="O6811" s="7">
        <f>IF(SalesData[Sales]=0,0,SalesData[Profit]/SalesData[Sales])</f>
        <v>0.13299530226916653</v>
      </c>
      <c r="P6811" s="8">
        <f t="shared" si="106"/>
        <v>1.431352341692431E-5</v>
      </c>
      <c r="Q6811" t="str">
        <f>IF(SalesData[[#This Row],[Discount]]&gt;0, "Yes", "No")</f>
        <v>Yes</v>
      </c>
      <c r="R6811" t="str">
        <f>TEXT(SalesData[[#This Row],[Order Date]],"mmm-yyyy")</f>
        <v>Sep-2024</v>
      </c>
      <c r="S6811">
        <f>YEAR(SalesData[[#This Row],[Order Date]])*100 + MONTH(SalesData[[#This Row],[Order Date]])</f>
        <v>202409</v>
      </c>
    </row>
    <row r="6812" spans="1:19" x14ac:dyDescent="0.3">
      <c r="A6812" t="s">
        <v>9436</v>
      </c>
      <c r="B6812" s="3">
        <v>45559</v>
      </c>
      <c r="C6812" t="s">
        <v>9437</v>
      </c>
      <c r="D6812" t="s">
        <v>18</v>
      </c>
      <c r="E6812" t="s">
        <v>19</v>
      </c>
      <c r="F6812" t="s">
        <v>15</v>
      </c>
      <c r="G6812">
        <v>7</v>
      </c>
      <c r="H6812" s="5">
        <v>438.13</v>
      </c>
      <c r="I6812" s="5">
        <v>0.15</v>
      </c>
      <c r="J6812" s="5">
        <v>2606.8735000000001</v>
      </c>
      <c r="K6812" s="5">
        <v>735.8245368463198</v>
      </c>
      <c r="L6812">
        <f>YEAR(SalesData[Order Date])</f>
        <v>2024</v>
      </c>
      <c r="M6812">
        <f>MONTH(SalesData[Order Date])</f>
        <v>9</v>
      </c>
      <c r="N6812" t="str">
        <f>TEXT(SalesData[[#This Row],[Order Date]], "mmmm")</f>
        <v>September</v>
      </c>
      <c r="O6812" s="7">
        <f>IF(SalesData[Sales]=0,0,SalesData[Profit]/SalesData[Sales])</f>
        <v>0.28226323097239653</v>
      </c>
      <c r="P6812" s="8">
        <f t="shared" si="106"/>
        <v>4.8909162642529451E-5</v>
      </c>
      <c r="Q6812" t="str">
        <f>IF(SalesData[[#This Row],[Discount]]&gt;0, "Yes", "No")</f>
        <v>Yes</v>
      </c>
      <c r="R6812" t="str">
        <f>TEXT(SalesData[[#This Row],[Order Date]],"mmm-yyyy")</f>
        <v>Sep-2024</v>
      </c>
      <c r="S6812">
        <f>YEAR(SalesData[[#This Row],[Order Date]])*100 + MONTH(SalesData[[#This Row],[Order Date]])</f>
        <v>202409</v>
      </c>
    </row>
    <row r="6813" spans="1:19" x14ac:dyDescent="0.3">
      <c r="A6813" t="s">
        <v>9545</v>
      </c>
      <c r="B6813" s="3">
        <v>45557</v>
      </c>
      <c r="C6813" t="s">
        <v>9546</v>
      </c>
      <c r="D6813" t="s">
        <v>18</v>
      </c>
      <c r="E6813" t="s">
        <v>19</v>
      </c>
      <c r="F6813" t="s">
        <v>20</v>
      </c>
      <c r="G6813">
        <v>4</v>
      </c>
      <c r="H6813" s="5">
        <v>180.96</v>
      </c>
      <c r="I6813" s="5">
        <v>0.09</v>
      </c>
      <c r="J6813" s="5">
        <v>658.69440000000009</v>
      </c>
      <c r="K6813" s="5">
        <v>124.137528896598</v>
      </c>
      <c r="L6813">
        <f>YEAR(SalesData[Order Date])</f>
        <v>2024</v>
      </c>
      <c r="M6813">
        <f>MONTH(SalesData[Order Date])</f>
        <v>9</v>
      </c>
      <c r="N6813" t="str">
        <f>TEXT(SalesData[[#This Row],[Order Date]], "mmmm")</f>
        <v>September</v>
      </c>
      <c r="O6813" s="7">
        <f>IF(SalesData[Sales]=0,0,SalesData[Profit]/SalesData[Sales])</f>
        <v>0.18845997308706128</v>
      </c>
      <c r="P6813" s="8">
        <f t="shared" si="106"/>
        <v>1.243368700265252E-4</v>
      </c>
      <c r="Q6813" t="str">
        <f>IF(SalesData[[#This Row],[Discount]]&gt;0, "Yes", "No")</f>
        <v>Yes</v>
      </c>
      <c r="R6813" t="str">
        <f>TEXT(SalesData[[#This Row],[Order Date]],"mmm-yyyy")</f>
        <v>Sep-2024</v>
      </c>
      <c r="S6813">
        <f>YEAR(SalesData[[#This Row],[Order Date]])*100 + MONTH(SalesData[[#This Row],[Order Date]])</f>
        <v>202409</v>
      </c>
    </row>
    <row r="6814" spans="1:19" x14ac:dyDescent="0.3">
      <c r="A6814" t="s">
        <v>9572</v>
      </c>
      <c r="B6814" s="3">
        <v>45560</v>
      </c>
      <c r="C6814" t="s">
        <v>9573</v>
      </c>
      <c r="D6814" t="s">
        <v>30</v>
      </c>
      <c r="E6814" t="s">
        <v>26</v>
      </c>
      <c r="F6814" t="s">
        <v>15</v>
      </c>
      <c r="G6814">
        <v>4</v>
      </c>
      <c r="H6814" s="5">
        <v>78.5</v>
      </c>
      <c r="I6814" s="5">
        <v>0.28999999999999998</v>
      </c>
      <c r="J6814" s="5">
        <v>222.94</v>
      </c>
      <c r="K6814" s="5">
        <v>42.303909395664078</v>
      </c>
      <c r="L6814">
        <f>YEAR(SalesData[Order Date])</f>
        <v>2024</v>
      </c>
      <c r="M6814">
        <f>MONTH(SalesData[Order Date])</f>
        <v>9</v>
      </c>
      <c r="N6814" t="str">
        <f>TEXT(SalesData[[#This Row],[Order Date]], "mmmm")</f>
        <v>September</v>
      </c>
      <c r="O6814" s="7">
        <f>IF(SalesData[Sales]=0,0,SalesData[Profit]/SalesData[Sales])</f>
        <v>0.18975468464907186</v>
      </c>
      <c r="P6814" s="8">
        <f t="shared" si="106"/>
        <v>9.2356687898089167E-4</v>
      </c>
      <c r="Q6814" t="str">
        <f>IF(SalesData[[#This Row],[Discount]]&gt;0, "Yes", "No")</f>
        <v>Yes</v>
      </c>
      <c r="R6814" t="str">
        <f>TEXT(SalesData[[#This Row],[Order Date]],"mmm-yyyy")</f>
        <v>Sep-2024</v>
      </c>
      <c r="S6814">
        <f>YEAR(SalesData[[#This Row],[Order Date]])*100 + MONTH(SalesData[[#This Row],[Order Date]])</f>
        <v>202409</v>
      </c>
    </row>
    <row r="6815" spans="1:19" x14ac:dyDescent="0.3">
      <c r="A6815" t="s">
        <v>9637</v>
      </c>
      <c r="B6815" s="3">
        <v>45544</v>
      </c>
      <c r="C6815" t="s">
        <v>9638</v>
      </c>
      <c r="D6815" t="s">
        <v>18</v>
      </c>
      <c r="E6815" t="s">
        <v>14</v>
      </c>
      <c r="F6815" t="s">
        <v>20</v>
      </c>
      <c r="G6815">
        <v>3</v>
      </c>
      <c r="H6815" s="5">
        <v>168.29</v>
      </c>
      <c r="I6815" s="5">
        <v>0.12</v>
      </c>
      <c r="J6815" s="5">
        <v>444.28559999999999</v>
      </c>
      <c r="K6815" s="5">
        <v>77.727197463963932</v>
      </c>
      <c r="L6815">
        <f>YEAR(SalesData[Order Date])</f>
        <v>2024</v>
      </c>
      <c r="M6815">
        <f>MONTH(SalesData[Order Date])</f>
        <v>9</v>
      </c>
      <c r="N6815" t="str">
        <f>TEXT(SalesData[[#This Row],[Order Date]], "mmmm")</f>
        <v>September</v>
      </c>
      <c r="O6815" s="7">
        <f>IF(SalesData[Sales]=0,0,SalesData[Profit]/SalesData[Sales])</f>
        <v>0.1749487209667924</v>
      </c>
      <c r="P6815" s="8">
        <f t="shared" si="106"/>
        <v>2.3768494860062985E-4</v>
      </c>
      <c r="Q6815" t="str">
        <f>IF(SalesData[[#This Row],[Discount]]&gt;0, "Yes", "No")</f>
        <v>Yes</v>
      </c>
      <c r="R6815" t="str">
        <f>TEXT(SalesData[[#This Row],[Order Date]],"mmm-yyyy")</f>
        <v>Sep-2024</v>
      </c>
      <c r="S6815">
        <f>YEAR(SalesData[[#This Row],[Order Date]])*100 + MONTH(SalesData[[#This Row],[Order Date]])</f>
        <v>202409</v>
      </c>
    </row>
    <row r="6816" spans="1:19" x14ac:dyDescent="0.3">
      <c r="A6816" t="s">
        <v>9659</v>
      </c>
      <c r="B6816" s="3">
        <v>45548</v>
      </c>
      <c r="C6816" t="s">
        <v>9660</v>
      </c>
      <c r="D6816" t="s">
        <v>13</v>
      </c>
      <c r="E6816" t="s">
        <v>14</v>
      </c>
      <c r="F6816" t="s">
        <v>91</v>
      </c>
      <c r="G6816">
        <v>5</v>
      </c>
      <c r="H6816" s="5">
        <v>196.19</v>
      </c>
      <c r="I6816" s="5">
        <v>0.08</v>
      </c>
      <c r="J6816" s="5">
        <v>902.47400000000005</v>
      </c>
      <c r="K6816" s="5">
        <v>182.3379381919201</v>
      </c>
      <c r="L6816">
        <f>YEAR(SalesData[Order Date])</f>
        <v>2024</v>
      </c>
      <c r="M6816">
        <f>MONTH(SalesData[Order Date])</f>
        <v>9</v>
      </c>
      <c r="N6816" t="str">
        <f>TEXT(SalesData[[#This Row],[Order Date]], "mmmm")</f>
        <v>September</v>
      </c>
      <c r="O6816" s="7">
        <f>IF(SalesData[Sales]=0,0,SalesData[Profit]/SalesData[Sales])</f>
        <v>0.20204231722123861</v>
      </c>
      <c r="P6816" s="8">
        <f t="shared" si="106"/>
        <v>8.15535960038738E-5</v>
      </c>
      <c r="Q6816" t="str">
        <f>IF(SalesData[[#This Row],[Discount]]&gt;0, "Yes", "No")</f>
        <v>Yes</v>
      </c>
      <c r="R6816" t="str">
        <f>TEXT(SalesData[[#This Row],[Order Date]],"mmm-yyyy")</f>
        <v>Sep-2024</v>
      </c>
      <c r="S6816">
        <f>YEAR(SalesData[[#This Row],[Order Date]])*100 + MONTH(SalesData[[#This Row],[Order Date]])</f>
        <v>202409</v>
      </c>
    </row>
    <row r="6817" spans="1:19" x14ac:dyDescent="0.3">
      <c r="A6817" t="s">
        <v>9712</v>
      </c>
      <c r="B6817" s="3">
        <v>45553</v>
      </c>
      <c r="C6817" t="s">
        <v>9713</v>
      </c>
      <c r="D6817" t="s">
        <v>23</v>
      </c>
      <c r="E6817" t="s">
        <v>19</v>
      </c>
      <c r="F6817" t="s">
        <v>53</v>
      </c>
      <c r="G6817">
        <v>5</v>
      </c>
      <c r="H6817" s="5">
        <v>260.39</v>
      </c>
      <c r="I6817" s="5">
        <v>0.22</v>
      </c>
      <c r="J6817" s="5">
        <v>1015.521</v>
      </c>
      <c r="K6817" s="5">
        <v>261.33256038229467</v>
      </c>
      <c r="L6817">
        <f>YEAR(SalesData[Order Date])</f>
        <v>2024</v>
      </c>
      <c r="M6817">
        <f>MONTH(SalesData[Order Date])</f>
        <v>9</v>
      </c>
      <c r="N6817" t="str">
        <f>TEXT(SalesData[[#This Row],[Order Date]], "mmmm")</f>
        <v>September</v>
      </c>
      <c r="O6817" s="7">
        <f>IF(SalesData[Sales]=0,0,SalesData[Profit]/SalesData[Sales])</f>
        <v>0.25733841090661314</v>
      </c>
      <c r="P6817" s="8">
        <f t="shared" si="106"/>
        <v>1.6897730327585547E-4</v>
      </c>
      <c r="Q6817" t="str">
        <f>IF(SalesData[[#This Row],[Discount]]&gt;0, "Yes", "No")</f>
        <v>Yes</v>
      </c>
      <c r="R6817" t="str">
        <f>TEXT(SalesData[[#This Row],[Order Date]],"mmm-yyyy")</f>
        <v>Sep-2024</v>
      </c>
      <c r="S6817">
        <f>YEAR(SalesData[[#This Row],[Order Date]])*100 + MONTH(SalesData[[#This Row],[Order Date]])</f>
        <v>202409</v>
      </c>
    </row>
    <row r="6818" spans="1:19" x14ac:dyDescent="0.3">
      <c r="A6818" t="s">
        <v>9752</v>
      </c>
      <c r="B6818" s="3">
        <v>45540</v>
      </c>
      <c r="C6818" t="s">
        <v>9753</v>
      </c>
      <c r="D6818" t="s">
        <v>13</v>
      </c>
      <c r="E6818" t="s">
        <v>26</v>
      </c>
      <c r="F6818" t="s">
        <v>31</v>
      </c>
      <c r="G6818">
        <v>7</v>
      </c>
      <c r="H6818" s="5">
        <v>768.57</v>
      </c>
      <c r="I6818" s="5">
        <v>0.28999999999999998</v>
      </c>
      <c r="J6818" s="5">
        <v>3819.7928999999999</v>
      </c>
      <c r="K6818" s="5">
        <v>865.3762064703559</v>
      </c>
      <c r="L6818">
        <f>YEAR(SalesData[Order Date])</f>
        <v>2024</v>
      </c>
      <c r="M6818">
        <f>MONTH(SalesData[Order Date])</f>
        <v>9</v>
      </c>
      <c r="N6818" t="str">
        <f>TEXT(SalesData[[#This Row],[Order Date]], "mmmm")</f>
        <v>September</v>
      </c>
      <c r="O6818" s="7">
        <f>IF(SalesData[Sales]=0,0,SalesData[Profit]/SalesData[Sales])</f>
        <v>0.22655055630643114</v>
      </c>
      <c r="P6818" s="8">
        <f t="shared" si="106"/>
        <v>5.3903445917185706E-5</v>
      </c>
      <c r="Q6818" t="str">
        <f>IF(SalesData[[#This Row],[Discount]]&gt;0, "Yes", "No")</f>
        <v>Yes</v>
      </c>
      <c r="R6818" t="str">
        <f>TEXT(SalesData[[#This Row],[Order Date]],"mmm-yyyy")</f>
        <v>Sep-2024</v>
      </c>
      <c r="S6818">
        <f>YEAR(SalesData[[#This Row],[Order Date]])*100 + MONTH(SalesData[[#This Row],[Order Date]])</f>
        <v>202409</v>
      </c>
    </row>
    <row r="6819" spans="1:19" x14ac:dyDescent="0.3">
      <c r="A6819" t="s">
        <v>9771</v>
      </c>
      <c r="B6819" s="3">
        <v>45537</v>
      </c>
      <c r="C6819" t="s">
        <v>9772</v>
      </c>
      <c r="D6819" t="s">
        <v>30</v>
      </c>
      <c r="E6819" t="s">
        <v>19</v>
      </c>
      <c r="F6819" t="s">
        <v>62</v>
      </c>
      <c r="G6819">
        <v>3</v>
      </c>
      <c r="H6819" s="5">
        <v>328.82</v>
      </c>
      <c r="I6819" s="5">
        <v>0.28000000000000003</v>
      </c>
      <c r="J6819" s="5">
        <v>710.25120000000004</v>
      </c>
      <c r="K6819" s="5">
        <v>156.11943100374029</v>
      </c>
      <c r="L6819">
        <f>YEAR(SalesData[Order Date])</f>
        <v>2024</v>
      </c>
      <c r="M6819">
        <f>MONTH(SalesData[Order Date])</f>
        <v>9</v>
      </c>
      <c r="N6819" t="str">
        <f>TEXT(SalesData[[#This Row],[Order Date]], "mmmm")</f>
        <v>September</v>
      </c>
      <c r="O6819" s="7">
        <f>IF(SalesData[Sales]=0,0,SalesData[Profit]/SalesData[Sales])</f>
        <v>0.21980875358428156</v>
      </c>
      <c r="P6819" s="8">
        <f t="shared" si="106"/>
        <v>2.8384323743486814E-4</v>
      </c>
      <c r="Q6819" t="str">
        <f>IF(SalesData[[#This Row],[Discount]]&gt;0, "Yes", "No")</f>
        <v>Yes</v>
      </c>
      <c r="R6819" t="str">
        <f>TEXT(SalesData[[#This Row],[Order Date]],"mmm-yyyy")</f>
        <v>Sep-2024</v>
      </c>
      <c r="S6819">
        <f>YEAR(SalesData[[#This Row],[Order Date]])*100 + MONTH(SalesData[[#This Row],[Order Date]])</f>
        <v>202409</v>
      </c>
    </row>
    <row r="6820" spans="1:19" x14ac:dyDescent="0.3">
      <c r="A6820" t="s">
        <v>9775</v>
      </c>
      <c r="B6820" s="3">
        <v>45553</v>
      </c>
      <c r="C6820" t="s">
        <v>9776</v>
      </c>
      <c r="D6820" t="s">
        <v>23</v>
      </c>
      <c r="E6820" t="s">
        <v>14</v>
      </c>
      <c r="F6820" t="s">
        <v>39</v>
      </c>
      <c r="G6820">
        <v>3</v>
      </c>
      <c r="H6820" s="5">
        <v>597.39</v>
      </c>
      <c r="I6820" s="5">
        <v>0.21</v>
      </c>
      <c r="J6820" s="5">
        <v>1415.8143</v>
      </c>
      <c r="K6820" s="5">
        <v>95.345684896758442</v>
      </c>
      <c r="L6820">
        <f>YEAR(SalesData[Order Date])</f>
        <v>2024</v>
      </c>
      <c r="M6820">
        <f>MONTH(SalesData[Order Date])</f>
        <v>9</v>
      </c>
      <c r="N6820" t="str">
        <f>TEXT(SalesData[[#This Row],[Order Date]], "mmmm")</f>
        <v>September</v>
      </c>
      <c r="O6820" s="7">
        <f>IF(SalesData[Sales]=0,0,SalesData[Profit]/SalesData[Sales])</f>
        <v>6.734335491367649E-2</v>
      </c>
      <c r="P6820" s="8">
        <f t="shared" si="106"/>
        <v>1.1717638393679171E-4</v>
      </c>
      <c r="Q6820" t="str">
        <f>IF(SalesData[[#This Row],[Discount]]&gt;0, "Yes", "No")</f>
        <v>Yes</v>
      </c>
      <c r="R6820" t="str">
        <f>TEXT(SalesData[[#This Row],[Order Date]],"mmm-yyyy")</f>
        <v>Sep-2024</v>
      </c>
      <c r="S6820">
        <f>YEAR(SalesData[[#This Row],[Order Date]])*100 + MONTH(SalesData[[#This Row],[Order Date]])</f>
        <v>202409</v>
      </c>
    </row>
    <row r="6821" spans="1:19" x14ac:dyDescent="0.3">
      <c r="A6821" t="s">
        <v>9832</v>
      </c>
      <c r="B6821" s="3">
        <v>45565</v>
      </c>
      <c r="C6821" t="s">
        <v>6270</v>
      </c>
      <c r="D6821" t="s">
        <v>13</v>
      </c>
      <c r="E6821" t="s">
        <v>26</v>
      </c>
      <c r="F6821" t="s">
        <v>31</v>
      </c>
      <c r="G6821">
        <v>3</v>
      </c>
      <c r="H6821" s="5">
        <v>798.87</v>
      </c>
      <c r="I6821" s="5">
        <v>0.09</v>
      </c>
      <c r="J6821" s="5">
        <v>2180.9151000000002</v>
      </c>
      <c r="K6821" s="5">
        <v>263.03933047890149</v>
      </c>
      <c r="L6821">
        <f>YEAR(SalesData[Order Date])</f>
        <v>2024</v>
      </c>
      <c r="M6821">
        <f>MONTH(SalesData[Order Date])</f>
        <v>9</v>
      </c>
      <c r="N6821" t="str">
        <f>TEXT(SalesData[[#This Row],[Order Date]], "mmmm")</f>
        <v>September</v>
      </c>
      <c r="O6821" s="7">
        <f>IF(SalesData[Sales]=0,0,SalesData[Profit]/SalesData[Sales])</f>
        <v>0.12060961496341673</v>
      </c>
      <c r="P6821" s="8">
        <f t="shared" si="106"/>
        <v>3.7553043674189791E-5</v>
      </c>
      <c r="Q6821" t="str">
        <f>IF(SalesData[[#This Row],[Discount]]&gt;0, "Yes", "No")</f>
        <v>Yes</v>
      </c>
      <c r="R6821" t="str">
        <f>TEXT(SalesData[[#This Row],[Order Date]],"mmm-yyyy")</f>
        <v>Sep-2024</v>
      </c>
      <c r="S6821">
        <f>YEAR(SalesData[[#This Row],[Order Date]])*100 + MONTH(SalesData[[#This Row],[Order Date]])</f>
        <v>202409</v>
      </c>
    </row>
    <row r="6822" spans="1:19" x14ac:dyDescent="0.3">
      <c r="A6822" t="s">
        <v>9882</v>
      </c>
      <c r="B6822" s="3">
        <v>45542</v>
      </c>
      <c r="C6822" t="s">
        <v>9883</v>
      </c>
      <c r="D6822" t="s">
        <v>18</v>
      </c>
      <c r="E6822" t="s">
        <v>26</v>
      </c>
      <c r="F6822" t="s">
        <v>20</v>
      </c>
      <c r="G6822">
        <v>8</v>
      </c>
      <c r="H6822" s="5">
        <v>432.1</v>
      </c>
      <c r="I6822" s="5">
        <v>0.02</v>
      </c>
      <c r="J6822" s="5">
        <v>3387.6640000000002</v>
      </c>
      <c r="K6822" s="5">
        <v>377.64821235379219</v>
      </c>
      <c r="L6822">
        <f>YEAR(SalesData[Order Date])</f>
        <v>2024</v>
      </c>
      <c r="M6822">
        <f>MONTH(SalesData[Order Date])</f>
        <v>9</v>
      </c>
      <c r="N6822" t="str">
        <f>TEXT(SalesData[[#This Row],[Order Date]], "mmmm")</f>
        <v>September</v>
      </c>
      <c r="O6822" s="7">
        <f>IF(SalesData[Sales]=0,0,SalesData[Profit]/SalesData[Sales])</f>
        <v>0.11147747012507503</v>
      </c>
      <c r="P6822" s="8">
        <f t="shared" si="106"/>
        <v>5.7856977551492709E-6</v>
      </c>
      <c r="Q6822" t="str">
        <f>IF(SalesData[[#This Row],[Discount]]&gt;0, "Yes", "No")</f>
        <v>Yes</v>
      </c>
      <c r="R6822" t="str">
        <f>TEXT(SalesData[[#This Row],[Order Date]],"mmm-yyyy")</f>
        <v>Sep-2024</v>
      </c>
      <c r="S6822">
        <f>YEAR(SalesData[[#This Row],[Order Date]])*100 + MONTH(SalesData[[#This Row],[Order Date]])</f>
        <v>202409</v>
      </c>
    </row>
    <row r="6823" spans="1:19" x14ac:dyDescent="0.3">
      <c r="A6823" t="s">
        <v>9921</v>
      </c>
      <c r="B6823" s="3">
        <v>45542</v>
      </c>
      <c r="C6823" t="s">
        <v>9922</v>
      </c>
      <c r="D6823" t="s">
        <v>13</v>
      </c>
      <c r="E6823" t="s">
        <v>19</v>
      </c>
      <c r="F6823" t="s">
        <v>34</v>
      </c>
      <c r="G6823">
        <v>4</v>
      </c>
      <c r="H6823" s="5">
        <v>456.05</v>
      </c>
      <c r="I6823" s="5">
        <v>0.19</v>
      </c>
      <c r="J6823" s="5">
        <v>1477.6020000000001</v>
      </c>
      <c r="K6823" s="5">
        <v>77.188518537120743</v>
      </c>
      <c r="L6823">
        <f>YEAR(SalesData[Order Date])</f>
        <v>2024</v>
      </c>
      <c r="M6823">
        <f>MONTH(SalesData[Order Date])</f>
        <v>9</v>
      </c>
      <c r="N6823" t="str">
        <f>TEXT(SalesData[[#This Row],[Order Date]], "mmmm")</f>
        <v>September</v>
      </c>
      <c r="O6823" s="7">
        <f>IF(SalesData[Sales]=0,0,SalesData[Profit]/SalesData[Sales])</f>
        <v>5.2239045789813997E-2</v>
      </c>
      <c r="P6823" s="8">
        <f t="shared" si="106"/>
        <v>1.0415524613529218E-4</v>
      </c>
      <c r="Q6823" t="str">
        <f>IF(SalesData[[#This Row],[Discount]]&gt;0, "Yes", "No")</f>
        <v>Yes</v>
      </c>
      <c r="R6823" t="str">
        <f>TEXT(SalesData[[#This Row],[Order Date]],"mmm-yyyy")</f>
        <v>Sep-2024</v>
      </c>
      <c r="S6823">
        <f>YEAR(SalesData[[#This Row],[Order Date]])*100 + MONTH(SalesData[[#This Row],[Order Date]])</f>
        <v>202409</v>
      </c>
    </row>
    <row r="6824" spans="1:19" x14ac:dyDescent="0.3">
      <c r="A6824" t="s">
        <v>9937</v>
      </c>
      <c r="B6824" s="3">
        <v>45536</v>
      </c>
      <c r="C6824" t="s">
        <v>9938</v>
      </c>
      <c r="D6824" t="s">
        <v>18</v>
      </c>
      <c r="E6824" t="s">
        <v>19</v>
      </c>
      <c r="F6824" t="s">
        <v>15</v>
      </c>
      <c r="G6824">
        <v>4</v>
      </c>
      <c r="H6824" s="5">
        <v>854.5</v>
      </c>
      <c r="I6824" s="5">
        <v>0.06</v>
      </c>
      <c r="J6824" s="5">
        <v>3212.92</v>
      </c>
      <c r="K6824" s="5">
        <v>541.83881885814901</v>
      </c>
      <c r="L6824">
        <f>YEAR(SalesData[Order Date])</f>
        <v>2024</v>
      </c>
      <c r="M6824">
        <f>MONTH(SalesData[Order Date])</f>
        <v>9</v>
      </c>
      <c r="N6824" t="str">
        <f>TEXT(SalesData[[#This Row],[Order Date]], "mmmm")</f>
        <v>September</v>
      </c>
      <c r="O6824" s="7">
        <f>IF(SalesData[Sales]=0,0,SalesData[Profit]/SalesData[Sales])</f>
        <v>0.1686437318259244</v>
      </c>
      <c r="P6824" s="8">
        <f t="shared" si="106"/>
        <v>1.7554125219426565E-5</v>
      </c>
      <c r="Q6824" t="str">
        <f>IF(SalesData[[#This Row],[Discount]]&gt;0, "Yes", "No")</f>
        <v>Yes</v>
      </c>
      <c r="R6824" t="str">
        <f>TEXT(SalesData[[#This Row],[Order Date]],"mmm-yyyy")</f>
        <v>Sep-2024</v>
      </c>
      <c r="S6824">
        <f>YEAR(SalesData[[#This Row],[Order Date]])*100 + MONTH(SalesData[[#This Row],[Order Date]])</f>
        <v>202409</v>
      </c>
    </row>
    <row r="6825" spans="1:19" x14ac:dyDescent="0.3">
      <c r="A6825" t="s">
        <v>9963</v>
      </c>
      <c r="B6825" s="3">
        <v>45540</v>
      </c>
      <c r="C6825" t="s">
        <v>9964</v>
      </c>
      <c r="D6825" t="s">
        <v>23</v>
      </c>
      <c r="E6825" t="s">
        <v>14</v>
      </c>
      <c r="F6825" t="s">
        <v>44</v>
      </c>
      <c r="G6825">
        <v>7</v>
      </c>
      <c r="H6825" s="5">
        <v>121.47</v>
      </c>
      <c r="I6825" s="5">
        <v>0.16</v>
      </c>
      <c r="J6825" s="5">
        <v>714.2435999999999</v>
      </c>
      <c r="K6825" s="5">
        <v>84.618343321449018</v>
      </c>
      <c r="L6825">
        <f>YEAR(SalesData[Order Date])</f>
        <v>2024</v>
      </c>
      <c r="M6825">
        <f>MONTH(SalesData[Order Date])</f>
        <v>9</v>
      </c>
      <c r="N6825" t="str">
        <f>TEXT(SalesData[[#This Row],[Order Date]], "mmmm")</f>
        <v>September</v>
      </c>
      <c r="O6825" s="7">
        <f>IF(SalesData[Sales]=0,0,SalesData[Profit]/SalesData[Sales])</f>
        <v>0.11847266579840411</v>
      </c>
      <c r="P6825" s="8">
        <f t="shared" si="106"/>
        <v>1.8817109456773572E-4</v>
      </c>
      <c r="Q6825" t="str">
        <f>IF(SalesData[[#This Row],[Discount]]&gt;0, "Yes", "No")</f>
        <v>Yes</v>
      </c>
      <c r="R6825" t="str">
        <f>TEXT(SalesData[[#This Row],[Order Date]],"mmm-yyyy")</f>
        <v>Sep-2024</v>
      </c>
      <c r="S6825">
        <f>YEAR(SalesData[[#This Row],[Order Date]])*100 + MONTH(SalesData[[#This Row],[Order Date]])</f>
        <v>202409</v>
      </c>
    </row>
    <row r="6826" spans="1:19" x14ac:dyDescent="0.3">
      <c r="A6826" t="s">
        <v>10016</v>
      </c>
      <c r="B6826" s="3">
        <v>45557</v>
      </c>
      <c r="C6826" t="s">
        <v>10017</v>
      </c>
      <c r="D6826" t="s">
        <v>13</v>
      </c>
      <c r="E6826" t="s">
        <v>26</v>
      </c>
      <c r="F6826" t="s">
        <v>31</v>
      </c>
      <c r="G6826">
        <v>9</v>
      </c>
      <c r="H6826" s="5">
        <v>180.15</v>
      </c>
      <c r="I6826" s="5">
        <v>0.09</v>
      </c>
      <c r="J6826" s="5">
        <v>1475.4285</v>
      </c>
      <c r="K6826" s="5">
        <v>188.63686623560599</v>
      </c>
      <c r="L6826">
        <f>YEAR(SalesData[Order Date])</f>
        <v>2024</v>
      </c>
      <c r="M6826">
        <f>MONTH(SalesData[Order Date])</f>
        <v>9</v>
      </c>
      <c r="N6826" t="str">
        <f>TEXT(SalesData[[#This Row],[Order Date]], "mmmm")</f>
        <v>September</v>
      </c>
      <c r="O6826" s="7">
        <f>IF(SalesData[Sales]=0,0,SalesData[Profit]/SalesData[Sales])</f>
        <v>0.12785225867306074</v>
      </c>
      <c r="P6826" s="8">
        <f t="shared" si="106"/>
        <v>5.5509297807382731E-5</v>
      </c>
      <c r="Q6826" t="str">
        <f>IF(SalesData[[#This Row],[Discount]]&gt;0, "Yes", "No")</f>
        <v>Yes</v>
      </c>
      <c r="R6826" t="str">
        <f>TEXT(SalesData[[#This Row],[Order Date]],"mmm-yyyy")</f>
        <v>Sep-2024</v>
      </c>
      <c r="S6826">
        <f>YEAR(SalesData[[#This Row],[Order Date]])*100 + MONTH(SalesData[[#This Row],[Order Date]])</f>
        <v>202409</v>
      </c>
    </row>
    <row r="6827" spans="1:19" x14ac:dyDescent="0.3">
      <c r="A6827" t="s">
        <v>10070</v>
      </c>
      <c r="B6827" s="3">
        <v>45542</v>
      </c>
      <c r="C6827" t="s">
        <v>5648</v>
      </c>
      <c r="D6827" t="s">
        <v>13</v>
      </c>
      <c r="E6827" t="s">
        <v>14</v>
      </c>
      <c r="F6827" t="s">
        <v>39</v>
      </c>
      <c r="G6827">
        <v>5</v>
      </c>
      <c r="H6827" s="5">
        <v>200.4</v>
      </c>
      <c r="I6827" s="5">
        <v>0.1</v>
      </c>
      <c r="J6827" s="5">
        <v>901.80000000000007</v>
      </c>
      <c r="K6827" s="5">
        <v>89.112392956178155</v>
      </c>
      <c r="L6827">
        <f>YEAR(SalesData[Order Date])</f>
        <v>2024</v>
      </c>
      <c r="M6827">
        <f>MONTH(SalesData[Order Date])</f>
        <v>9</v>
      </c>
      <c r="N6827" t="str">
        <f>TEXT(SalesData[[#This Row],[Order Date]], "mmmm")</f>
        <v>September</v>
      </c>
      <c r="O6827" s="7">
        <f>IF(SalesData[Sales]=0,0,SalesData[Profit]/SalesData[Sales])</f>
        <v>9.8816137675957136E-2</v>
      </c>
      <c r="P6827" s="8">
        <f t="shared" si="106"/>
        <v>9.9800399201596814E-5</v>
      </c>
      <c r="Q6827" t="str">
        <f>IF(SalesData[[#This Row],[Discount]]&gt;0, "Yes", "No")</f>
        <v>Yes</v>
      </c>
      <c r="R6827" t="str">
        <f>TEXT(SalesData[[#This Row],[Order Date]],"mmm-yyyy")</f>
        <v>Sep-2024</v>
      </c>
      <c r="S6827">
        <f>YEAR(SalesData[[#This Row],[Order Date]])*100 + MONTH(SalesData[[#This Row],[Order Date]])</f>
        <v>202409</v>
      </c>
    </row>
    <row r="6828" spans="1:19" x14ac:dyDescent="0.3">
      <c r="A6828" t="s">
        <v>10077</v>
      </c>
      <c r="B6828" s="3">
        <v>45547</v>
      </c>
      <c r="C6828" t="s">
        <v>10078</v>
      </c>
      <c r="D6828" t="s">
        <v>13</v>
      </c>
      <c r="E6828" t="s">
        <v>19</v>
      </c>
      <c r="F6828" t="s">
        <v>27</v>
      </c>
      <c r="G6828">
        <v>3</v>
      </c>
      <c r="H6828" s="5">
        <v>209.98</v>
      </c>
      <c r="I6828" s="5">
        <v>7.0000000000000007E-2</v>
      </c>
      <c r="J6828" s="5">
        <v>585.84419999999989</v>
      </c>
      <c r="K6828" s="5">
        <v>172.93082330754001</v>
      </c>
      <c r="L6828">
        <f>YEAR(SalesData[Order Date])</f>
        <v>2024</v>
      </c>
      <c r="M6828">
        <f>MONTH(SalesData[Order Date])</f>
        <v>9</v>
      </c>
      <c r="N6828" t="str">
        <f>TEXT(SalesData[[#This Row],[Order Date]], "mmmm")</f>
        <v>September</v>
      </c>
      <c r="O6828" s="7">
        <f>IF(SalesData[Sales]=0,0,SalesData[Profit]/SalesData[Sales])</f>
        <v>0.29518227424209381</v>
      </c>
      <c r="P6828" s="8">
        <f t="shared" si="106"/>
        <v>1.1112169412959966E-4</v>
      </c>
      <c r="Q6828" t="str">
        <f>IF(SalesData[[#This Row],[Discount]]&gt;0, "Yes", "No")</f>
        <v>Yes</v>
      </c>
      <c r="R6828" t="str">
        <f>TEXT(SalesData[[#This Row],[Order Date]],"mmm-yyyy")</f>
        <v>Sep-2024</v>
      </c>
      <c r="S6828">
        <f>YEAR(SalesData[[#This Row],[Order Date]])*100 + MONTH(SalesData[[#This Row],[Order Date]])</f>
        <v>202409</v>
      </c>
    </row>
    <row r="6829" spans="1:19" x14ac:dyDescent="0.3">
      <c r="A6829" t="s">
        <v>10087</v>
      </c>
      <c r="B6829" s="3">
        <v>45556</v>
      </c>
      <c r="C6829" t="s">
        <v>10088</v>
      </c>
      <c r="D6829" t="s">
        <v>13</v>
      </c>
      <c r="E6829" t="s">
        <v>19</v>
      </c>
      <c r="F6829" t="s">
        <v>39</v>
      </c>
      <c r="G6829">
        <v>5</v>
      </c>
      <c r="H6829" s="5">
        <v>790.76</v>
      </c>
      <c r="I6829" s="5">
        <v>0.28000000000000003</v>
      </c>
      <c r="J6829" s="5">
        <v>2846.7359999999999</v>
      </c>
      <c r="K6829" s="5">
        <v>417.03234013596892</v>
      </c>
      <c r="L6829">
        <f>YEAR(SalesData[Order Date])</f>
        <v>2024</v>
      </c>
      <c r="M6829">
        <f>MONTH(SalesData[Order Date])</f>
        <v>9</v>
      </c>
      <c r="N6829" t="str">
        <f>TEXT(SalesData[[#This Row],[Order Date]], "mmmm")</f>
        <v>September</v>
      </c>
      <c r="O6829" s="7">
        <f>IF(SalesData[Sales]=0,0,SalesData[Profit]/SalesData[Sales])</f>
        <v>0.14649491211547855</v>
      </c>
      <c r="P6829" s="8">
        <f t="shared" si="106"/>
        <v>7.0817947291213526E-5</v>
      </c>
      <c r="Q6829" t="str">
        <f>IF(SalesData[[#This Row],[Discount]]&gt;0, "Yes", "No")</f>
        <v>Yes</v>
      </c>
      <c r="R6829" t="str">
        <f>TEXT(SalesData[[#This Row],[Order Date]],"mmm-yyyy")</f>
        <v>Sep-2024</v>
      </c>
      <c r="S6829">
        <f>YEAR(SalesData[[#This Row],[Order Date]])*100 + MONTH(SalesData[[#This Row],[Order Date]])</f>
        <v>202409</v>
      </c>
    </row>
    <row r="6830" spans="1:19" x14ac:dyDescent="0.3">
      <c r="A6830" t="s">
        <v>10255</v>
      </c>
      <c r="B6830" s="3">
        <v>45536</v>
      </c>
      <c r="C6830" t="s">
        <v>10256</v>
      </c>
      <c r="D6830" t="s">
        <v>30</v>
      </c>
      <c r="E6830" t="s">
        <v>26</v>
      </c>
      <c r="F6830" t="s">
        <v>31</v>
      </c>
      <c r="G6830">
        <v>9</v>
      </c>
      <c r="H6830" s="5">
        <v>793.28</v>
      </c>
      <c r="I6830" s="5">
        <v>0.14000000000000001</v>
      </c>
      <c r="J6830" s="5">
        <v>6139.9871999999996</v>
      </c>
      <c r="K6830" s="5">
        <v>1828.1518906269851</v>
      </c>
      <c r="L6830">
        <f>YEAR(SalesData[Order Date])</f>
        <v>2024</v>
      </c>
      <c r="M6830">
        <f>MONTH(SalesData[Order Date])</f>
        <v>9</v>
      </c>
      <c r="N6830" t="str">
        <f>TEXT(SalesData[[#This Row],[Order Date]], "mmmm")</f>
        <v>September</v>
      </c>
      <c r="O6830" s="7">
        <f>IF(SalesData[Sales]=0,0,SalesData[Profit]/SalesData[Sales])</f>
        <v>0.29774522830063638</v>
      </c>
      <c r="P6830" s="8">
        <f t="shared" si="106"/>
        <v>1.960916140020618E-5</v>
      </c>
      <c r="Q6830" t="str">
        <f>IF(SalesData[[#This Row],[Discount]]&gt;0, "Yes", "No")</f>
        <v>Yes</v>
      </c>
      <c r="R6830" t="str">
        <f>TEXT(SalesData[[#This Row],[Order Date]],"mmm-yyyy")</f>
        <v>Sep-2024</v>
      </c>
      <c r="S6830">
        <f>YEAR(SalesData[[#This Row],[Order Date]])*100 + MONTH(SalesData[[#This Row],[Order Date]])</f>
        <v>202409</v>
      </c>
    </row>
    <row r="6831" spans="1:19" x14ac:dyDescent="0.3">
      <c r="A6831" t="s">
        <v>10317</v>
      </c>
      <c r="B6831" s="3">
        <v>45544</v>
      </c>
      <c r="C6831" t="s">
        <v>10318</v>
      </c>
      <c r="D6831" t="s">
        <v>13</v>
      </c>
      <c r="E6831" t="s">
        <v>14</v>
      </c>
      <c r="F6831" t="s">
        <v>44</v>
      </c>
      <c r="G6831">
        <v>1</v>
      </c>
      <c r="H6831" s="5">
        <v>404.24</v>
      </c>
      <c r="I6831" s="5">
        <v>0.28000000000000003</v>
      </c>
      <c r="J6831" s="5">
        <v>291.05279999999999</v>
      </c>
      <c r="K6831" s="5">
        <v>67.849128189104633</v>
      </c>
      <c r="L6831">
        <f>YEAR(SalesData[Order Date])</f>
        <v>2024</v>
      </c>
      <c r="M6831">
        <f>MONTH(SalesData[Order Date])</f>
        <v>9</v>
      </c>
      <c r="N6831" t="str">
        <f>TEXT(SalesData[[#This Row],[Order Date]], "mmmm")</f>
        <v>September</v>
      </c>
      <c r="O6831" s="7">
        <f>IF(SalesData[Sales]=0,0,SalesData[Profit]/SalesData[Sales])</f>
        <v>0.23311621873799063</v>
      </c>
      <c r="P6831" s="8">
        <f t="shared" si="106"/>
        <v>6.9265782703344548E-4</v>
      </c>
      <c r="Q6831" t="str">
        <f>IF(SalesData[[#This Row],[Discount]]&gt;0, "Yes", "No")</f>
        <v>Yes</v>
      </c>
      <c r="R6831" t="str">
        <f>TEXT(SalesData[[#This Row],[Order Date]],"mmm-yyyy")</f>
        <v>Sep-2024</v>
      </c>
      <c r="S6831">
        <f>YEAR(SalesData[[#This Row],[Order Date]])*100 + MONTH(SalesData[[#This Row],[Order Date]])</f>
        <v>202409</v>
      </c>
    </row>
    <row r="6832" spans="1:19" x14ac:dyDescent="0.3">
      <c r="A6832" t="s">
        <v>10355</v>
      </c>
      <c r="B6832" s="3">
        <v>45554</v>
      </c>
      <c r="C6832" t="s">
        <v>10356</v>
      </c>
      <c r="D6832" t="s">
        <v>23</v>
      </c>
      <c r="E6832" t="s">
        <v>26</v>
      </c>
      <c r="F6832" t="s">
        <v>27</v>
      </c>
      <c r="G6832">
        <v>3</v>
      </c>
      <c r="H6832" s="5">
        <v>291.33</v>
      </c>
      <c r="I6832" s="5">
        <v>0.02</v>
      </c>
      <c r="J6832" s="5">
        <v>856.51019999999994</v>
      </c>
      <c r="K6832" s="5">
        <v>240.0087150893805</v>
      </c>
      <c r="L6832">
        <f>YEAR(SalesData[Order Date])</f>
        <v>2024</v>
      </c>
      <c r="M6832">
        <f>MONTH(SalesData[Order Date])</f>
        <v>9</v>
      </c>
      <c r="N6832" t="str">
        <f>TEXT(SalesData[[#This Row],[Order Date]], "mmmm")</f>
        <v>September</v>
      </c>
      <c r="O6832" s="7">
        <f>IF(SalesData[Sales]=0,0,SalesData[Profit]/SalesData[Sales])</f>
        <v>0.28021699576885428</v>
      </c>
      <c r="P6832" s="8">
        <f t="shared" si="106"/>
        <v>2.2883557020103203E-5</v>
      </c>
      <c r="Q6832" t="str">
        <f>IF(SalesData[[#This Row],[Discount]]&gt;0, "Yes", "No")</f>
        <v>Yes</v>
      </c>
      <c r="R6832" t="str">
        <f>TEXT(SalesData[[#This Row],[Order Date]],"mmm-yyyy")</f>
        <v>Sep-2024</v>
      </c>
      <c r="S6832">
        <f>YEAR(SalesData[[#This Row],[Order Date]])*100 + MONTH(SalesData[[#This Row],[Order Date]])</f>
        <v>202409</v>
      </c>
    </row>
    <row r="6833" spans="1:19" x14ac:dyDescent="0.3">
      <c r="A6833" t="s">
        <v>10369</v>
      </c>
      <c r="B6833" s="3">
        <v>45559</v>
      </c>
      <c r="C6833" t="s">
        <v>10370</v>
      </c>
      <c r="D6833" t="s">
        <v>13</v>
      </c>
      <c r="E6833" t="s">
        <v>26</v>
      </c>
      <c r="F6833" t="s">
        <v>44</v>
      </c>
      <c r="G6833">
        <v>7</v>
      </c>
      <c r="H6833" s="5">
        <v>451.44</v>
      </c>
      <c r="I6833" s="5">
        <v>0.23</v>
      </c>
      <c r="J6833" s="5">
        <v>2433.2615999999998</v>
      </c>
      <c r="K6833" s="5">
        <v>267.2163090378462</v>
      </c>
      <c r="L6833">
        <f>YEAR(SalesData[Order Date])</f>
        <v>2024</v>
      </c>
      <c r="M6833">
        <f>MONTH(SalesData[Order Date])</f>
        <v>9</v>
      </c>
      <c r="N6833" t="str">
        <f>TEXT(SalesData[[#This Row],[Order Date]], "mmmm")</f>
        <v>September</v>
      </c>
      <c r="O6833" s="7">
        <f>IF(SalesData[Sales]=0,0,SalesData[Profit]/SalesData[Sales])</f>
        <v>0.10981815890155264</v>
      </c>
      <c r="P6833" s="8">
        <f t="shared" si="106"/>
        <v>7.2782967519809626E-5</v>
      </c>
      <c r="Q6833" t="str">
        <f>IF(SalesData[[#This Row],[Discount]]&gt;0, "Yes", "No")</f>
        <v>Yes</v>
      </c>
      <c r="R6833" t="str">
        <f>TEXT(SalesData[[#This Row],[Order Date]],"mmm-yyyy")</f>
        <v>Sep-2024</v>
      </c>
      <c r="S6833">
        <f>YEAR(SalesData[[#This Row],[Order Date]])*100 + MONTH(SalesData[[#This Row],[Order Date]])</f>
        <v>202409</v>
      </c>
    </row>
    <row r="6834" spans="1:19" x14ac:dyDescent="0.3">
      <c r="A6834" t="s">
        <v>10429</v>
      </c>
      <c r="B6834" s="3">
        <v>45562</v>
      </c>
      <c r="C6834" t="s">
        <v>10430</v>
      </c>
      <c r="D6834" t="s">
        <v>13</v>
      </c>
      <c r="E6834" t="s">
        <v>14</v>
      </c>
      <c r="F6834" t="s">
        <v>53</v>
      </c>
      <c r="G6834">
        <v>7</v>
      </c>
      <c r="H6834" s="5">
        <v>245.91</v>
      </c>
      <c r="I6834" s="5">
        <v>0.26</v>
      </c>
      <c r="J6834" s="5">
        <v>1273.8137999999999</v>
      </c>
      <c r="K6834" s="5">
        <v>149.99709386613381</v>
      </c>
      <c r="L6834">
        <f>YEAR(SalesData[Order Date])</f>
        <v>2024</v>
      </c>
      <c r="M6834">
        <f>MONTH(SalesData[Order Date])</f>
        <v>9</v>
      </c>
      <c r="N6834" t="str">
        <f>TEXT(SalesData[[#This Row],[Order Date]], "mmmm")</f>
        <v>September</v>
      </c>
      <c r="O6834" s="7">
        <f>IF(SalesData[Sales]=0,0,SalesData[Profit]/SalesData[Sales])</f>
        <v>0.11775433259251378</v>
      </c>
      <c r="P6834" s="8">
        <f t="shared" si="106"/>
        <v>1.5104248360317654E-4</v>
      </c>
      <c r="Q6834" t="str">
        <f>IF(SalesData[[#This Row],[Discount]]&gt;0, "Yes", "No")</f>
        <v>Yes</v>
      </c>
      <c r="R6834" t="str">
        <f>TEXT(SalesData[[#This Row],[Order Date]],"mmm-yyyy")</f>
        <v>Sep-2024</v>
      </c>
      <c r="S6834">
        <f>YEAR(SalesData[[#This Row],[Order Date]])*100 + MONTH(SalesData[[#This Row],[Order Date]])</f>
        <v>202409</v>
      </c>
    </row>
    <row r="6835" spans="1:19" x14ac:dyDescent="0.3">
      <c r="A6835" t="s">
        <v>10546</v>
      </c>
      <c r="B6835" s="3">
        <v>45555</v>
      </c>
      <c r="C6835" t="s">
        <v>10547</v>
      </c>
      <c r="D6835" t="s">
        <v>23</v>
      </c>
      <c r="E6835" t="s">
        <v>14</v>
      </c>
      <c r="F6835" t="s">
        <v>53</v>
      </c>
      <c r="G6835">
        <v>5</v>
      </c>
      <c r="H6835" s="5">
        <v>104.83</v>
      </c>
      <c r="I6835" s="5">
        <v>0.02</v>
      </c>
      <c r="J6835" s="5">
        <v>513.66699999999992</v>
      </c>
      <c r="K6835" s="5">
        <v>128.0545345301685</v>
      </c>
      <c r="L6835">
        <f>YEAR(SalesData[Order Date])</f>
        <v>2024</v>
      </c>
      <c r="M6835">
        <f>MONTH(SalesData[Order Date])</f>
        <v>9</v>
      </c>
      <c r="N6835" t="str">
        <f>TEXT(SalesData[[#This Row],[Order Date]], "mmmm")</f>
        <v>September</v>
      </c>
      <c r="O6835" s="7">
        <f>IF(SalesData[Sales]=0,0,SalesData[Profit]/SalesData[Sales])</f>
        <v>0.24929484379991029</v>
      </c>
      <c r="P6835" s="8">
        <f t="shared" si="106"/>
        <v>3.8157016121339311E-5</v>
      </c>
      <c r="Q6835" t="str">
        <f>IF(SalesData[[#This Row],[Discount]]&gt;0, "Yes", "No")</f>
        <v>Yes</v>
      </c>
      <c r="R6835" t="str">
        <f>TEXT(SalesData[[#This Row],[Order Date]],"mmm-yyyy")</f>
        <v>Sep-2024</v>
      </c>
      <c r="S6835">
        <f>YEAR(SalesData[[#This Row],[Order Date]])*100 + MONTH(SalesData[[#This Row],[Order Date]])</f>
        <v>202409</v>
      </c>
    </row>
    <row r="6836" spans="1:19" x14ac:dyDescent="0.3">
      <c r="A6836" t="s">
        <v>10555</v>
      </c>
      <c r="B6836" s="3">
        <v>45539</v>
      </c>
      <c r="C6836" t="s">
        <v>10556</v>
      </c>
      <c r="D6836" t="s">
        <v>23</v>
      </c>
      <c r="E6836" t="s">
        <v>19</v>
      </c>
      <c r="F6836" t="s">
        <v>62</v>
      </c>
      <c r="G6836">
        <v>3</v>
      </c>
      <c r="H6836" s="5">
        <v>146.72</v>
      </c>
      <c r="I6836" s="5">
        <v>0.01</v>
      </c>
      <c r="J6836" s="5">
        <v>435.75839999999988</v>
      </c>
      <c r="K6836" s="5">
        <v>30.454542605645809</v>
      </c>
      <c r="L6836">
        <f>YEAR(SalesData[Order Date])</f>
        <v>2024</v>
      </c>
      <c r="M6836">
        <f>MONTH(SalesData[Order Date])</f>
        <v>9</v>
      </c>
      <c r="N6836" t="str">
        <f>TEXT(SalesData[[#This Row],[Order Date]], "mmmm")</f>
        <v>September</v>
      </c>
      <c r="O6836" s="7">
        <f>IF(SalesData[Sales]=0,0,SalesData[Profit]/SalesData[Sales])</f>
        <v>6.988859562006336E-2</v>
      </c>
      <c r="P6836" s="8">
        <f t="shared" si="106"/>
        <v>2.2719011268629591E-5</v>
      </c>
      <c r="Q6836" t="str">
        <f>IF(SalesData[[#This Row],[Discount]]&gt;0, "Yes", "No")</f>
        <v>Yes</v>
      </c>
      <c r="R6836" t="str">
        <f>TEXT(SalesData[[#This Row],[Order Date]],"mmm-yyyy")</f>
        <v>Sep-2024</v>
      </c>
      <c r="S6836">
        <f>YEAR(SalesData[[#This Row],[Order Date]])*100 + MONTH(SalesData[[#This Row],[Order Date]])</f>
        <v>202409</v>
      </c>
    </row>
    <row r="6837" spans="1:19" x14ac:dyDescent="0.3">
      <c r="A6837" t="s">
        <v>10596</v>
      </c>
      <c r="B6837" s="3">
        <v>45537</v>
      </c>
      <c r="C6837" t="s">
        <v>10597</v>
      </c>
      <c r="D6837" t="s">
        <v>23</v>
      </c>
      <c r="E6837" t="s">
        <v>14</v>
      </c>
      <c r="F6837" t="s">
        <v>31</v>
      </c>
      <c r="G6837">
        <v>9</v>
      </c>
      <c r="H6837" s="5">
        <v>374.14</v>
      </c>
      <c r="I6837" s="5">
        <v>0.03</v>
      </c>
      <c r="J6837" s="5">
        <v>3266.2422000000001</v>
      </c>
      <c r="K6837" s="5">
        <v>771.89260919875153</v>
      </c>
      <c r="L6837">
        <f>YEAR(SalesData[Order Date])</f>
        <v>2024</v>
      </c>
      <c r="M6837">
        <f>MONTH(SalesData[Order Date])</f>
        <v>9</v>
      </c>
      <c r="N6837" t="str">
        <f>TEXT(SalesData[[#This Row],[Order Date]], "mmmm")</f>
        <v>September</v>
      </c>
      <c r="O6837" s="7">
        <f>IF(SalesData[Sales]=0,0,SalesData[Profit]/SalesData[Sales])</f>
        <v>0.23632436357559505</v>
      </c>
      <c r="P6837" s="8">
        <f t="shared" si="106"/>
        <v>8.9093209315585964E-6</v>
      </c>
      <c r="Q6837" t="str">
        <f>IF(SalesData[[#This Row],[Discount]]&gt;0, "Yes", "No")</f>
        <v>Yes</v>
      </c>
      <c r="R6837" t="str">
        <f>TEXT(SalesData[[#This Row],[Order Date]],"mmm-yyyy")</f>
        <v>Sep-2024</v>
      </c>
      <c r="S6837">
        <f>YEAR(SalesData[[#This Row],[Order Date]])*100 + MONTH(SalesData[[#This Row],[Order Date]])</f>
        <v>202409</v>
      </c>
    </row>
    <row r="6838" spans="1:19" x14ac:dyDescent="0.3">
      <c r="A6838" t="s">
        <v>10709</v>
      </c>
      <c r="B6838" s="3">
        <v>45563</v>
      </c>
      <c r="C6838" t="s">
        <v>10710</v>
      </c>
      <c r="D6838" t="s">
        <v>18</v>
      </c>
      <c r="E6838" t="s">
        <v>19</v>
      </c>
      <c r="F6838" t="s">
        <v>39</v>
      </c>
      <c r="G6838">
        <v>2</v>
      </c>
      <c r="H6838" s="5">
        <v>321.47000000000003</v>
      </c>
      <c r="I6838" s="5">
        <v>0.3</v>
      </c>
      <c r="J6838" s="5">
        <v>450.05799999999999</v>
      </c>
      <c r="K6838" s="5">
        <v>76.799022407548676</v>
      </c>
      <c r="L6838">
        <f>YEAR(SalesData[Order Date])</f>
        <v>2024</v>
      </c>
      <c r="M6838">
        <f>MONTH(SalesData[Order Date])</f>
        <v>9</v>
      </c>
      <c r="N6838" t="str">
        <f>TEXT(SalesData[[#This Row],[Order Date]], "mmmm")</f>
        <v>September</v>
      </c>
      <c r="O6838" s="7">
        <f>IF(SalesData[Sales]=0,0,SalesData[Profit]/SalesData[Sales])</f>
        <v>0.170642500316734</v>
      </c>
      <c r="P6838" s="8">
        <f t="shared" si="106"/>
        <v>4.6660652626994738E-4</v>
      </c>
      <c r="Q6838" t="str">
        <f>IF(SalesData[[#This Row],[Discount]]&gt;0, "Yes", "No")</f>
        <v>Yes</v>
      </c>
      <c r="R6838" t="str">
        <f>TEXT(SalesData[[#This Row],[Order Date]],"mmm-yyyy")</f>
        <v>Sep-2024</v>
      </c>
      <c r="S6838">
        <f>YEAR(SalesData[[#This Row],[Order Date]])*100 + MONTH(SalesData[[#This Row],[Order Date]])</f>
        <v>202409</v>
      </c>
    </row>
    <row r="6839" spans="1:19" x14ac:dyDescent="0.3">
      <c r="A6839" t="s">
        <v>10780</v>
      </c>
      <c r="B6839" s="3">
        <v>45550</v>
      </c>
      <c r="C6839" t="s">
        <v>10781</v>
      </c>
      <c r="D6839" t="s">
        <v>30</v>
      </c>
      <c r="E6839" t="s">
        <v>19</v>
      </c>
      <c r="F6839" t="s">
        <v>27</v>
      </c>
      <c r="G6839">
        <v>5</v>
      </c>
      <c r="H6839" s="5">
        <v>384.44</v>
      </c>
      <c r="I6839" s="5">
        <v>0.16</v>
      </c>
      <c r="J6839" s="5">
        <v>1614.6479999999999</v>
      </c>
      <c r="K6839" s="5">
        <v>427.11281719867208</v>
      </c>
      <c r="L6839">
        <f>YEAR(SalesData[Order Date])</f>
        <v>2024</v>
      </c>
      <c r="M6839">
        <f>MONTH(SalesData[Order Date])</f>
        <v>9</v>
      </c>
      <c r="N6839" t="str">
        <f>TEXT(SalesData[[#This Row],[Order Date]], "mmmm")</f>
        <v>September</v>
      </c>
      <c r="O6839" s="7">
        <f>IF(SalesData[Sales]=0,0,SalesData[Profit]/SalesData[Sales])</f>
        <v>0.26452379540226234</v>
      </c>
      <c r="P6839" s="8">
        <f t="shared" si="106"/>
        <v>8.3237956508167718E-5</v>
      </c>
      <c r="Q6839" t="str">
        <f>IF(SalesData[[#This Row],[Discount]]&gt;0, "Yes", "No")</f>
        <v>Yes</v>
      </c>
      <c r="R6839" t="str">
        <f>TEXT(SalesData[[#This Row],[Order Date]],"mmm-yyyy")</f>
        <v>Sep-2024</v>
      </c>
      <c r="S6839">
        <f>YEAR(SalesData[[#This Row],[Order Date]])*100 + MONTH(SalesData[[#This Row],[Order Date]])</f>
        <v>202409</v>
      </c>
    </row>
    <row r="6840" spans="1:19" x14ac:dyDescent="0.3">
      <c r="A6840" t="s">
        <v>10805</v>
      </c>
      <c r="B6840" s="3">
        <v>45554</v>
      </c>
      <c r="C6840" t="s">
        <v>10806</v>
      </c>
      <c r="D6840" t="s">
        <v>18</v>
      </c>
      <c r="E6840" t="s">
        <v>26</v>
      </c>
      <c r="F6840" t="s">
        <v>20</v>
      </c>
      <c r="G6840">
        <v>7</v>
      </c>
      <c r="H6840" s="5">
        <v>582.82000000000005</v>
      </c>
      <c r="I6840" s="5">
        <v>0.27</v>
      </c>
      <c r="J6840" s="5">
        <v>2978.2102</v>
      </c>
      <c r="K6840" s="5">
        <v>704.82823509458831</v>
      </c>
      <c r="L6840">
        <f>YEAR(SalesData[Order Date])</f>
        <v>2024</v>
      </c>
      <c r="M6840">
        <f>MONTH(SalesData[Order Date])</f>
        <v>9</v>
      </c>
      <c r="N6840" t="str">
        <f>TEXT(SalesData[[#This Row],[Order Date]], "mmmm")</f>
        <v>September</v>
      </c>
      <c r="O6840" s="7">
        <f>IF(SalesData[Sales]=0,0,SalesData[Profit]/SalesData[Sales])</f>
        <v>0.23666168193722131</v>
      </c>
      <c r="P6840" s="8">
        <f t="shared" si="106"/>
        <v>6.6180687985018652E-5</v>
      </c>
      <c r="Q6840" t="str">
        <f>IF(SalesData[[#This Row],[Discount]]&gt;0, "Yes", "No")</f>
        <v>Yes</v>
      </c>
      <c r="R6840" t="str">
        <f>TEXT(SalesData[[#This Row],[Order Date]],"mmm-yyyy")</f>
        <v>Sep-2024</v>
      </c>
      <c r="S6840">
        <f>YEAR(SalesData[[#This Row],[Order Date]])*100 + MONTH(SalesData[[#This Row],[Order Date]])</f>
        <v>202409</v>
      </c>
    </row>
    <row r="6841" spans="1:19" x14ac:dyDescent="0.3">
      <c r="A6841" t="s">
        <v>10816</v>
      </c>
      <c r="B6841" s="3">
        <v>45555</v>
      </c>
      <c r="C6841" t="s">
        <v>10817</v>
      </c>
      <c r="D6841" t="s">
        <v>13</v>
      </c>
      <c r="E6841" t="s">
        <v>14</v>
      </c>
      <c r="F6841" t="s">
        <v>20</v>
      </c>
      <c r="G6841">
        <v>6</v>
      </c>
      <c r="H6841" s="5">
        <v>499.19</v>
      </c>
      <c r="I6841" s="5">
        <v>0.08</v>
      </c>
      <c r="J6841" s="5">
        <v>2755.5288</v>
      </c>
      <c r="K6841" s="5">
        <v>585.71493301639589</v>
      </c>
      <c r="L6841">
        <f>YEAR(SalesData[Order Date])</f>
        <v>2024</v>
      </c>
      <c r="M6841">
        <f>MONTH(SalesData[Order Date])</f>
        <v>9</v>
      </c>
      <c r="N6841" t="str">
        <f>TEXT(SalesData[[#This Row],[Order Date]], "mmmm")</f>
        <v>September</v>
      </c>
      <c r="O6841" s="7">
        <f>IF(SalesData[Sales]=0,0,SalesData[Profit]/SalesData[Sales])</f>
        <v>0.2125599024827452</v>
      </c>
      <c r="P6841" s="8">
        <f t="shared" si="106"/>
        <v>2.6709936764224711E-5</v>
      </c>
      <c r="Q6841" t="str">
        <f>IF(SalesData[[#This Row],[Discount]]&gt;0, "Yes", "No")</f>
        <v>Yes</v>
      </c>
      <c r="R6841" t="str">
        <f>TEXT(SalesData[[#This Row],[Order Date]],"mmm-yyyy")</f>
        <v>Sep-2024</v>
      </c>
      <c r="S6841">
        <f>YEAR(SalesData[[#This Row],[Order Date]])*100 + MONTH(SalesData[[#This Row],[Order Date]])</f>
        <v>202409</v>
      </c>
    </row>
    <row r="6842" spans="1:19" x14ac:dyDescent="0.3">
      <c r="A6842" t="s">
        <v>10951</v>
      </c>
      <c r="B6842" s="3">
        <v>45550</v>
      </c>
      <c r="C6842" t="s">
        <v>10952</v>
      </c>
      <c r="D6842" t="s">
        <v>30</v>
      </c>
      <c r="E6842" t="s">
        <v>14</v>
      </c>
      <c r="F6842" t="s">
        <v>44</v>
      </c>
      <c r="G6842">
        <v>5</v>
      </c>
      <c r="H6842" s="5">
        <v>508.14</v>
      </c>
      <c r="I6842" s="5">
        <v>0.04</v>
      </c>
      <c r="J6842" s="5">
        <v>2439.0720000000001</v>
      </c>
      <c r="K6842" s="5">
        <v>423.76132918350589</v>
      </c>
      <c r="L6842">
        <f>YEAR(SalesData[Order Date])</f>
        <v>2024</v>
      </c>
      <c r="M6842">
        <f>MONTH(SalesData[Order Date])</f>
        <v>9</v>
      </c>
      <c r="N6842" t="str">
        <f>TEXT(SalesData[[#This Row],[Order Date]], "mmmm")</f>
        <v>September</v>
      </c>
      <c r="O6842" s="7">
        <f>IF(SalesData[Sales]=0,0,SalesData[Profit]/SalesData[Sales])</f>
        <v>0.17373875358476742</v>
      </c>
      <c r="P6842" s="8">
        <f t="shared" si="106"/>
        <v>1.5743692683118826E-5</v>
      </c>
      <c r="Q6842" t="str">
        <f>IF(SalesData[[#This Row],[Discount]]&gt;0, "Yes", "No")</f>
        <v>Yes</v>
      </c>
      <c r="R6842" t="str">
        <f>TEXT(SalesData[[#This Row],[Order Date]],"mmm-yyyy")</f>
        <v>Sep-2024</v>
      </c>
      <c r="S6842">
        <f>YEAR(SalesData[[#This Row],[Order Date]])*100 + MONTH(SalesData[[#This Row],[Order Date]])</f>
        <v>202409</v>
      </c>
    </row>
    <row r="6843" spans="1:19" x14ac:dyDescent="0.3">
      <c r="A6843" t="s">
        <v>10974</v>
      </c>
      <c r="B6843" s="3">
        <v>45562</v>
      </c>
      <c r="C6843" t="s">
        <v>10975</v>
      </c>
      <c r="D6843" t="s">
        <v>23</v>
      </c>
      <c r="E6843" t="s">
        <v>19</v>
      </c>
      <c r="F6843" t="s">
        <v>39</v>
      </c>
      <c r="G6843">
        <v>1</v>
      </c>
      <c r="H6843" s="5">
        <v>856.09</v>
      </c>
      <c r="I6843" s="5">
        <v>0.15</v>
      </c>
      <c r="J6843" s="5">
        <v>727.67650000000003</v>
      </c>
      <c r="K6843" s="5">
        <v>178.19313142174289</v>
      </c>
      <c r="L6843">
        <f>YEAR(SalesData[Order Date])</f>
        <v>2024</v>
      </c>
      <c r="M6843">
        <f>MONTH(SalesData[Order Date])</f>
        <v>9</v>
      </c>
      <c r="N6843" t="str">
        <f>TEXT(SalesData[[#This Row],[Order Date]], "mmmm")</f>
        <v>September</v>
      </c>
      <c r="O6843" s="7">
        <f>IF(SalesData[Sales]=0,0,SalesData[Profit]/SalesData[Sales])</f>
        <v>0.24487960161107702</v>
      </c>
      <c r="P6843" s="8">
        <f t="shared" si="106"/>
        <v>1.7521522269854805E-4</v>
      </c>
      <c r="Q6843" t="str">
        <f>IF(SalesData[[#This Row],[Discount]]&gt;0, "Yes", "No")</f>
        <v>Yes</v>
      </c>
      <c r="R6843" t="str">
        <f>TEXT(SalesData[[#This Row],[Order Date]],"mmm-yyyy")</f>
        <v>Sep-2024</v>
      </c>
      <c r="S6843">
        <f>YEAR(SalesData[[#This Row],[Order Date]])*100 + MONTH(SalesData[[#This Row],[Order Date]])</f>
        <v>202409</v>
      </c>
    </row>
    <row r="6844" spans="1:19" x14ac:dyDescent="0.3">
      <c r="A6844" t="s">
        <v>10997</v>
      </c>
      <c r="B6844" s="3">
        <v>45562</v>
      </c>
      <c r="C6844" t="s">
        <v>10998</v>
      </c>
      <c r="D6844" t="s">
        <v>18</v>
      </c>
      <c r="E6844" t="s">
        <v>14</v>
      </c>
      <c r="F6844" t="s">
        <v>15</v>
      </c>
      <c r="G6844">
        <v>2</v>
      </c>
      <c r="H6844" s="5">
        <v>806.38</v>
      </c>
      <c r="I6844" s="5">
        <v>0.04</v>
      </c>
      <c r="J6844" s="5">
        <v>1548.2496000000001</v>
      </c>
      <c r="K6844" s="5">
        <v>441.4994252006644</v>
      </c>
      <c r="L6844">
        <f>YEAR(SalesData[Order Date])</f>
        <v>2024</v>
      </c>
      <c r="M6844">
        <f>MONTH(SalesData[Order Date])</f>
        <v>9</v>
      </c>
      <c r="N6844" t="str">
        <f>TEXT(SalesData[[#This Row],[Order Date]], "mmmm")</f>
        <v>September</v>
      </c>
      <c r="O6844" s="7">
        <f>IF(SalesData[Sales]=0,0,SalesData[Profit]/SalesData[Sales])</f>
        <v>0.285160367682746</v>
      </c>
      <c r="P6844" s="8">
        <f t="shared" si="106"/>
        <v>2.4802202435576281E-5</v>
      </c>
      <c r="Q6844" t="str">
        <f>IF(SalesData[[#This Row],[Discount]]&gt;0, "Yes", "No")</f>
        <v>Yes</v>
      </c>
      <c r="R6844" t="str">
        <f>TEXT(SalesData[[#This Row],[Order Date]],"mmm-yyyy")</f>
        <v>Sep-2024</v>
      </c>
      <c r="S6844">
        <f>YEAR(SalesData[[#This Row],[Order Date]])*100 + MONTH(SalesData[[#This Row],[Order Date]])</f>
        <v>202409</v>
      </c>
    </row>
    <row r="6845" spans="1:19" x14ac:dyDescent="0.3">
      <c r="A6845" t="s">
        <v>11005</v>
      </c>
      <c r="B6845" s="3">
        <v>45561</v>
      </c>
      <c r="C6845" t="s">
        <v>11006</v>
      </c>
      <c r="D6845" t="s">
        <v>23</v>
      </c>
      <c r="E6845" t="s">
        <v>19</v>
      </c>
      <c r="F6845" t="s">
        <v>44</v>
      </c>
      <c r="G6845">
        <v>4</v>
      </c>
      <c r="H6845" s="5">
        <v>594.84</v>
      </c>
      <c r="I6845" s="5">
        <v>0.23</v>
      </c>
      <c r="J6845" s="5">
        <v>1832.1071999999999</v>
      </c>
      <c r="K6845" s="5">
        <v>506.43531952792148</v>
      </c>
      <c r="L6845">
        <f>YEAR(SalesData[Order Date])</f>
        <v>2024</v>
      </c>
      <c r="M6845">
        <f>MONTH(SalesData[Order Date])</f>
        <v>9</v>
      </c>
      <c r="N6845" t="str">
        <f>TEXT(SalesData[[#This Row],[Order Date]], "mmmm")</f>
        <v>September</v>
      </c>
      <c r="O6845" s="7">
        <f>IF(SalesData[Sales]=0,0,SalesData[Profit]/SalesData[Sales])</f>
        <v>0.27642231826168334</v>
      </c>
      <c r="P6845" s="8">
        <f t="shared" si="106"/>
        <v>9.666464931746352E-5</v>
      </c>
      <c r="Q6845" t="str">
        <f>IF(SalesData[[#This Row],[Discount]]&gt;0, "Yes", "No")</f>
        <v>Yes</v>
      </c>
      <c r="R6845" t="str">
        <f>TEXT(SalesData[[#This Row],[Order Date]],"mmm-yyyy")</f>
        <v>Sep-2024</v>
      </c>
      <c r="S6845">
        <f>YEAR(SalesData[[#This Row],[Order Date]])*100 + MONTH(SalesData[[#This Row],[Order Date]])</f>
        <v>202409</v>
      </c>
    </row>
    <row r="6846" spans="1:19" x14ac:dyDescent="0.3">
      <c r="A6846" t="s">
        <v>11009</v>
      </c>
      <c r="B6846" s="3">
        <v>45564</v>
      </c>
      <c r="C6846" t="s">
        <v>11010</v>
      </c>
      <c r="D6846" t="s">
        <v>30</v>
      </c>
      <c r="E6846" t="s">
        <v>26</v>
      </c>
      <c r="F6846" t="s">
        <v>39</v>
      </c>
      <c r="G6846">
        <v>9</v>
      </c>
      <c r="H6846" s="5">
        <v>257.25</v>
      </c>
      <c r="I6846" s="5">
        <v>0.23</v>
      </c>
      <c r="J6846" s="5">
        <v>1782.7425000000001</v>
      </c>
      <c r="K6846" s="5">
        <v>221.0775853663269</v>
      </c>
      <c r="L6846">
        <f>YEAR(SalesData[Order Date])</f>
        <v>2024</v>
      </c>
      <c r="M6846">
        <f>MONTH(SalesData[Order Date])</f>
        <v>9</v>
      </c>
      <c r="N6846" t="str">
        <f>TEXT(SalesData[[#This Row],[Order Date]], "mmmm")</f>
        <v>September</v>
      </c>
      <c r="O6846" s="7">
        <f>IF(SalesData[Sales]=0,0,SalesData[Profit]/SalesData[Sales])</f>
        <v>0.12400982495583456</v>
      </c>
      <c r="P6846" s="8">
        <f t="shared" si="106"/>
        <v>9.9341323831119753E-5</v>
      </c>
      <c r="Q6846" t="str">
        <f>IF(SalesData[[#This Row],[Discount]]&gt;0, "Yes", "No")</f>
        <v>Yes</v>
      </c>
      <c r="R6846" t="str">
        <f>TEXT(SalesData[[#This Row],[Order Date]],"mmm-yyyy")</f>
        <v>Sep-2024</v>
      </c>
      <c r="S6846">
        <f>YEAR(SalesData[[#This Row],[Order Date]])*100 + MONTH(SalesData[[#This Row],[Order Date]])</f>
        <v>202409</v>
      </c>
    </row>
    <row r="6847" spans="1:19" x14ac:dyDescent="0.3">
      <c r="A6847" t="s">
        <v>11011</v>
      </c>
      <c r="B6847" s="3">
        <v>45548</v>
      </c>
      <c r="C6847" t="s">
        <v>8025</v>
      </c>
      <c r="D6847" t="s">
        <v>13</v>
      </c>
      <c r="E6847" t="s">
        <v>14</v>
      </c>
      <c r="F6847" t="s">
        <v>44</v>
      </c>
      <c r="G6847">
        <v>5</v>
      </c>
      <c r="H6847" s="5">
        <v>642.9</v>
      </c>
      <c r="I6847" s="5">
        <v>0.17</v>
      </c>
      <c r="J6847" s="5">
        <v>2668.0349999999999</v>
      </c>
      <c r="K6847" s="5">
        <v>745.42501404918278</v>
      </c>
      <c r="L6847">
        <f>YEAR(SalesData[Order Date])</f>
        <v>2024</v>
      </c>
      <c r="M6847">
        <f>MONTH(SalesData[Order Date])</f>
        <v>9</v>
      </c>
      <c r="N6847" t="str">
        <f>TEXT(SalesData[[#This Row],[Order Date]], "mmmm")</f>
        <v>September</v>
      </c>
      <c r="O6847" s="7">
        <f>IF(SalesData[Sales]=0,0,SalesData[Profit]/SalesData[Sales])</f>
        <v>0.27939101775245934</v>
      </c>
      <c r="P6847" s="8">
        <f t="shared" si="106"/>
        <v>5.2885363198009028E-5</v>
      </c>
      <c r="Q6847" t="str">
        <f>IF(SalesData[[#This Row],[Discount]]&gt;0, "Yes", "No")</f>
        <v>Yes</v>
      </c>
      <c r="R6847" t="str">
        <f>TEXT(SalesData[[#This Row],[Order Date]],"mmm-yyyy")</f>
        <v>Sep-2024</v>
      </c>
      <c r="S6847">
        <f>YEAR(SalesData[[#This Row],[Order Date]])*100 + MONTH(SalesData[[#This Row],[Order Date]])</f>
        <v>202409</v>
      </c>
    </row>
    <row r="6848" spans="1:19" x14ac:dyDescent="0.3">
      <c r="A6848" t="s">
        <v>11067</v>
      </c>
      <c r="B6848" s="3">
        <v>45563</v>
      </c>
      <c r="C6848" t="s">
        <v>11068</v>
      </c>
      <c r="D6848" t="s">
        <v>18</v>
      </c>
      <c r="E6848" t="s">
        <v>19</v>
      </c>
      <c r="F6848" t="s">
        <v>44</v>
      </c>
      <c r="G6848">
        <v>4</v>
      </c>
      <c r="H6848" s="5">
        <v>778.43</v>
      </c>
      <c r="I6848" s="5">
        <v>0.28999999999999998</v>
      </c>
      <c r="J6848" s="5">
        <v>2210.7411999999999</v>
      </c>
      <c r="K6848" s="5">
        <v>165.18403895964769</v>
      </c>
      <c r="L6848">
        <f>YEAR(SalesData[Order Date])</f>
        <v>2024</v>
      </c>
      <c r="M6848">
        <f>MONTH(SalesData[Order Date])</f>
        <v>9</v>
      </c>
      <c r="N6848" t="str">
        <f>TEXT(SalesData[[#This Row],[Order Date]], "mmmm")</f>
        <v>September</v>
      </c>
      <c r="O6848" s="7">
        <f>IF(SalesData[Sales]=0,0,SalesData[Profit]/SalesData[Sales])</f>
        <v>7.4718849478920324E-2</v>
      </c>
      <c r="P6848" s="8">
        <f t="shared" si="106"/>
        <v>9.3136184371105945E-5</v>
      </c>
      <c r="Q6848" t="str">
        <f>IF(SalesData[[#This Row],[Discount]]&gt;0, "Yes", "No")</f>
        <v>Yes</v>
      </c>
      <c r="R6848" t="str">
        <f>TEXT(SalesData[[#This Row],[Order Date]],"mmm-yyyy")</f>
        <v>Sep-2024</v>
      </c>
      <c r="S6848">
        <f>YEAR(SalesData[[#This Row],[Order Date]])*100 + MONTH(SalesData[[#This Row],[Order Date]])</f>
        <v>202409</v>
      </c>
    </row>
    <row r="6849" spans="1:19" x14ac:dyDescent="0.3">
      <c r="A6849" t="s">
        <v>11236</v>
      </c>
      <c r="B6849" s="3">
        <v>45536</v>
      </c>
      <c r="C6849" t="s">
        <v>11237</v>
      </c>
      <c r="D6849" t="s">
        <v>18</v>
      </c>
      <c r="E6849" t="s">
        <v>19</v>
      </c>
      <c r="F6849" t="s">
        <v>39</v>
      </c>
      <c r="G6849">
        <v>8</v>
      </c>
      <c r="H6849" s="5">
        <v>793.76</v>
      </c>
      <c r="I6849" s="5">
        <v>0.21</v>
      </c>
      <c r="J6849" s="5">
        <v>5016.5632000000014</v>
      </c>
      <c r="K6849" s="5">
        <v>951.47299454448876</v>
      </c>
      <c r="L6849">
        <f>YEAR(SalesData[Order Date])</f>
        <v>2024</v>
      </c>
      <c r="M6849">
        <f>MONTH(SalesData[Order Date])</f>
        <v>9</v>
      </c>
      <c r="N6849" t="str">
        <f>TEXT(SalesData[[#This Row],[Order Date]], "mmmm")</f>
        <v>September</v>
      </c>
      <c r="O6849" s="7">
        <f>IF(SalesData[Sales]=0,0,SalesData[Profit]/SalesData[Sales])</f>
        <v>0.18966630272782939</v>
      </c>
      <c r="P6849" s="8">
        <f t="shared" si="106"/>
        <v>3.3070449506147955E-5</v>
      </c>
      <c r="Q6849" t="str">
        <f>IF(SalesData[[#This Row],[Discount]]&gt;0, "Yes", "No")</f>
        <v>Yes</v>
      </c>
      <c r="R6849" t="str">
        <f>TEXT(SalesData[[#This Row],[Order Date]],"mmm-yyyy")</f>
        <v>Sep-2024</v>
      </c>
      <c r="S6849">
        <f>YEAR(SalesData[[#This Row],[Order Date]])*100 + MONTH(SalesData[[#This Row],[Order Date]])</f>
        <v>202409</v>
      </c>
    </row>
    <row r="6850" spans="1:19" x14ac:dyDescent="0.3">
      <c r="A6850" t="s">
        <v>11246</v>
      </c>
      <c r="B6850" s="3">
        <v>45560</v>
      </c>
      <c r="C6850" t="s">
        <v>11247</v>
      </c>
      <c r="D6850" t="s">
        <v>13</v>
      </c>
      <c r="E6850" t="s">
        <v>19</v>
      </c>
      <c r="F6850" t="s">
        <v>20</v>
      </c>
      <c r="G6850">
        <v>6</v>
      </c>
      <c r="H6850" s="5">
        <v>940.28</v>
      </c>
      <c r="I6850" s="5">
        <v>0.18</v>
      </c>
      <c r="J6850" s="5">
        <v>4626.1776000000009</v>
      </c>
      <c r="K6850" s="5">
        <v>432.5488169640804</v>
      </c>
      <c r="L6850">
        <f>YEAR(SalesData[Order Date])</f>
        <v>2024</v>
      </c>
      <c r="M6850">
        <f>MONTH(SalesData[Order Date])</f>
        <v>9</v>
      </c>
      <c r="N6850" t="str">
        <f>TEXT(SalesData[[#This Row],[Order Date]], "mmmm")</f>
        <v>September</v>
      </c>
      <c r="O6850" s="7">
        <f>IF(SalesData[Sales]=0,0,SalesData[Profit]/SalesData[Sales])</f>
        <v>9.3500261849886676E-2</v>
      </c>
      <c r="P6850" s="8">
        <f t="shared" ref="P6850:P6913" si="107">IF(H:H*G:G=0, 0, (I:I/(H:H*G:G)))</f>
        <v>3.1905389883864377E-5</v>
      </c>
      <c r="Q6850" t="str">
        <f>IF(SalesData[[#This Row],[Discount]]&gt;0, "Yes", "No")</f>
        <v>Yes</v>
      </c>
      <c r="R6850" t="str">
        <f>TEXT(SalesData[[#This Row],[Order Date]],"mmm-yyyy")</f>
        <v>Sep-2024</v>
      </c>
      <c r="S6850">
        <f>YEAR(SalesData[[#This Row],[Order Date]])*100 + MONTH(SalesData[[#This Row],[Order Date]])</f>
        <v>202409</v>
      </c>
    </row>
    <row r="6851" spans="1:19" x14ac:dyDescent="0.3">
      <c r="A6851" t="s">
        <v>11356</v>
      </c>
      <c r="B6851" s="3">
        <v>45547</v>
      </c>
      <c r="C6851" t="s">
        <v>11357</v>
      </c>
      <c r="D6851" t="s">
        <v>23</v>
      </c>
      <c r="E6851" t="s">
        <v>19</v>
      </c>
      <c r="F6851" t="s">
        <v>39</v>
      </c>
      <c r="G6851">
        <v>2</v>
      </c>
      <c r="H6851" s="5">
        <v>504.25</v>
      </c>
      <c r="I6851" s="5">
        <v>0.16</v>
      </c>
      <c r="J6851" s="5">
        <v>847.14</v>
      </c>
      <c r="K6851" s="5">
        <v>82.225973766345092</v>
      </c>
      <c r="L6851">
        <f>YEAR(SalesData[Order Date])</f>
        <v>2024</v>
      </c>
      <c r="M6851">
        <f>MONTH(SalesData[Order Date])</f>
        <v>9</v>
      </c>
      <c r="N6851" t="str">
        <f>TEXT(SalesData[[#This Row],[Order Date]], "mmmm")</f>
        <v>September</v>
      </c>
      <c r="O6851" s="7">
        <f>IF(SalesData[Sales]=0,0,SalesData[Profit]/SalesData[Sales])</f>
        <v>9.706302826728179E-2</v>
      </c>
      <c r="P6851" s="8">
        <f t="shared" si="107"/>
        <v>1.5865146256817056E-4</v>
      </c>
      <c r="Q6851" t="str">
        <f>IF(SalesData[[#This Row],[Discount]]&gt;0, "Yes", "No")</f>
        <v>Yes</v>
      </c>
      <c r="R6851" t="str">
        <f>TEXT(SalesData[[#This Row],[Order Date]],"mmm-yyyy")</f>
        <v>Sep-2024</v>
      </c>
      <c r="S6851">
        <f>YEAR(SalesData[[#This Row],[Order Date]])*100 + MONTH(SalesData[[#This Row],[Order Date]])</f>
        <v>202409</v>
      </c>
    </row>
    <row r="6852" spans="1:19" x14ac:dyDescent="0.3">
      <c r="A6852" t="s">
        <v>11410</v>
      </c>
      <c r="B6852" s="3">
        <v>45550</v>
      </c>
      <c r="C6852" t="s">
        <v>11411</v>
      </c>
      <c r="D6852" t="s">
        <v>23</v>
      </c>
      <c r="E6852" t="s">
        <v>19</v>
      </c>
      <c r="F6852" t="s">
        <v>31</v>
      </c>
      <c r="G6852">
        <v>1</v>
      </c>
      <c r="H6852" s="5">
        <v>871.68</v>
      </c>
      <c r="I6852" s="5">
        <v>7.0000000000000007E-2</v>
      </c>
      <c r="J6852" s="5">
        <v>810.66239999999993</v>
      </c>
      <c r="K6852" s="5">
        <v>226.6995406313265</v>
      </c>
      <c r="L6852">
        <f>YEAR(SalesData[Order Date])</f>
        <v>2024</v>
      </c>
      <c r="M6852">
        <f>MONTH(SalesData[Order Date])</f>
        <v>9</v>
      </c>
      <c r="N6852" t="str">
        <f>TEXT(SalesData[[#This Row],[Order Date]], "mmmm")</f>
        <v>September</v>
      </c>
      <c r="O6852" s="7">
        <f>IF(SalesData[Sales]=0,0,SalesData[Profit]/SalesData[Sales])</f>
        <v>0.27964728675133632</v>
      </c>
      <c r="P6852" s="8">
        <f t="shared" si="107"/>
        <v>8.0304698972099867E-5</v>
      </c>
      <c r="Q6852" t="str">
        <f>IF(SalesData[[#This Row],[Discount]]&gt;0, "Yes", "No")</f>
        <v>Yes</v>
      </c>
      <c r="R6852" t="str">
        <f>TEXT(SalesData[[#This Row],[Order Date]],"mmm-yyyy")</f>
        <v>Sep-2024</v>
      </c>
      <c r="S6852">
        <f>YEAR(SalesData[[#This Row],[Order Date]])*100 + MONTH(SalesData[[#This Row],[Order Date]])</f>
        <v>202409</v>
      </c>
    </row>
    <row r="6853" spans="1:19" x14ac:dyDescent="0.3">
      <c r="A6853" t="s">
        <v>11437</v>
      </c>
      <c r="B6853" s="3">
        <v>45537</v>
      </c>
      <c r="C6853" t="s">
        <v>11438</v>
      </c>
      <c r="D6853" t="s">
        <v>30</v>
      </c>
      <c r="E6853" t="s">
        <v>19</v>
      </c>
      <c r="F6853" t="s">
        <v>31</v>
      </c>
      <c r="G6853">
        <v>7</v>
      </c>
      <c r="H6853" s="5">
        <v>496.01</v>
      </c>
      <c r="I6853" s="5">
        <v>0.23</v>
      </c>
      <c r="J6853" s="5">
        <v>2673.4938999999999</v>
      </c>
      <c r="K6853" s="5">
        <v>750.74119208177387</v>
      </c>
      <c r="L6853">
        <f>YEAR(SalesData[Order Date])</f>
        <v>2024</v>
      </c>
      <c r="M6853">
        <f>MONTH(SalesData[Order Date])</f>
        <v>9</v>
      </c>
      <c r="N6853" t="str">
        <f>TEXT(SalesData[[#This Row],[Order Date]], "mmmm")</f>
        <v>September</v>
      </c>
      <c r="O6853" s="7">
        <f>IF(SalesData[Sales]=0,0,SalesData[Profit]/SalesData[Sales])</f>
        <v>0.28080901627707994</v>
      </c>
      <c r="P6853" s="8">
        <f t="shared" si="107"/>
        <v>6.6242904088915271E-5</v>
      </c>
      <c r="Q6853" t="str">
        <f>IF(SalesData[[#This Row],[Discount]]&gt;0, "Yes", "No")</f>
        <v>Yes</v>
      </c>
      <c r="R6853" t="str">
        <f>TEXT(SalesData[[#This Row],[Order Date]],"mmm-yyyy")</f>
        <v>Sep-2024</v>
      </c>
      <c r="S6853">
        <f>YEAR(SalesData[[#This Row],[Order Date]])*100 + MONTH(SalesData[[#This Row],[Order Date]])</f>
        <v>202409</v>
      </c>
    </row>
    <row r="6854" spans="1:19" x14ac:dyDescent="0.3">
      <c r="A6854" t="s">
        <v>11453</v>
      </c>
      <c r="B6854" s="3">
        <v>45563</v>
      </c>
      <c r="C6854" t="s">
        <v>11454</v>
      </c>
      <c r="D6854" t="s">
        <v>13</v>
      </c>
      <c r="E6854" t="s">
        <v>19</v>
      </c>
      <c r="F6854" t="s">
        <v>15</v>
      </c>
      <c r="G6854">
        <v>7</v>
      </c>
      <c r="H6854" s="5">
        <v>536.47</v>
      </c>
      <c r="I6854" s="5">
        <v>0.16</v>
      </c>
      <c r="J6854" s="5">
        <v>3154.4436000000001</v>
      </c>
      <c r="K6854" s="5">
        <v>310.46360425615109</v>
      </c>
      <c r="L6854">
        <f>YEAR(SalesData[Order Date])</f>
        <v>2024</v>
      </c>
      <c r="M6854">
        <f>MONTH(SalesData[Order Date])</f>
        <v>9</v>
      </c>
      <c r="N6854" t="str">
        <f>TEXT(SalesData[[#This Row],[Order Date]], "mmmm")</f>
        <v>September</v>
      </c>
      <c r="O6854" s="7">
        <f>IF(SalesData[Sales]=0,0,SalesData[Profit]/SalesData[Sales])</f>
        <v>9.8421035093526815E-2</v>
      </c>
      <c r="P6854" s="8">
        <f t="shared" si="107"/>
        <v>4.2606563008449416E-5</v>
      </c>
      <c r="Q6854" t="str">
        <f>IF(SalesData[[#This Row],[Discount]]&gt;0, "Yes", "No")</f>
        <v>Yes</v>
      </c>
      <c r="R6854" t="str">
        <f>TEXT(SalesData[[#This Row],[Order Date]],"mmm-yyyy")</f>
        <v>Sep-2024</v>
      </c>
      <c r="S6854">
        <f>YEAR(SalesData[[#This Row],[Order Date]])*100 + MONTH(SalesData[[#This Row],[Order Date]])</f>
        <v>202409</v>
      </c>
    </row>
    <row r="6855" spans="1:19" x14ac:dyDescent="0.3">
      <c r="A6855" t="s">
        <v>11495</v>
      </c>
      <c r="B6855" s="3">
        <v>45538</v>
      </c>
      <c r="C6855" t="s">
        <v>11496</v>
      </c>
      <c r="D6855" t="s">
        <v>23</v>
      </c>
      <c r="E6855" t="s">
        <v>19</v>
      </c>
      <c r="F6855" t="s">
        <v>53</v>
      </c>
      <c r="G6855">
        <v>6</v>
      </c>
      <c r="H6855" s="5">
        <v>414.99</v>
      </c>
      <c r="I6855" s="5">
        <v>0.23</v>
      </c>
      <c r="J6855" s="5">
        <v>1917.2538</v>
      </c>
      <c r="K6855" s="5">
        <v>336.52702316726231</v>
      </c>
      <c r="L6855">
        <f>YEAR(SalesData[Order Date])</f>
        <v>2024</v>
      </c>
      <c r="M6855">
        <f>MONTH(SalesData[Order Date])</f>
        <v>9</v>
      </c>
      <c r="N6855" t="str">
        <f>TEXT(SalesData[[#This Row],[Order Date]], "mmmm")</f>
        <v>September</v>
      </c>
      <c r="O6855" s="7">
        <f>IF(SalesData[Sales]=0,0,SalesData[Profit]/SalesData[Sales])</f>
        <v>0.17552554761777617</v>
      </c>
      <c r="P6855" s="8">
        <f t="shared" si="107"/>
        <v>9.2371703735832995E-5</v>
      </c>
      <c r="Q6855" t="str">
        <f>IF(SalesData[[#This Row],[Discount]]&gt;0, "Yes", "No")</f>
        <v>Yes</v>
      </c>
      <c r="R6855" t="str">
        <f>TEXT(SalesData[[#This Row],[Order Date]],"mmm-yyyy")</f>
        <v>Sep-2024</v>
      </c>
      <c r="S6855">
        <f>YEAR(SalesData[[#This Row],[Order Date]])*100 + MONTH(SalesData[[#This Row],[Order Date]])</f>
        <v>202409</v>
      </c>
    </row>
    <row r="6856" spans="1:19" x14ac:dyDescent="0.3">
      <c r="A6856" t="s">
        <v>11570</v>
      </c>
      <c r="B6856" s="3">
        <v>45543</v>
      </c>
      <c r="C6856" t="s">
        <v>11571</v>
      </c>
      <c r="D6856" t="s">
        <v>30</v>
      </c>
      <c r="E6856" t="s">
        <v>19</v>
      </c>
      <c r="F6856" t="s">
        <v>91</v>
      </c>
      <c r="G6856">
        <v>5</v>
      </c>
      <c r="H6856" s="5">
        <v>755.33</v>
      </c>
      <c r="I6856" s="5">
        <v>0.05</v>
      </c>
      <c r="J6856" s="5">
        <v>3587.8175000000001</v>
      </c>
      <c r="K6856" s="5">
        <v>599.56022054665868</v>
      </c>
      <c r="L6856">
        <f>YEAR(SalesData[Order Date])</f>
        <v>2024</v>
      </c>
      <c r="M6856">
        <f>MONTH(SalesData[Order Date])</f>
        <v>9</v>
      </c>
      <c r="N6856" t="str">
        <f>TEXT(SalesData[[#This Row],[Order Date]], "mmmm")</f>
        <v>September</v>
      </c>
      <c r="O6856" s="7">
        <f>IF(SalesData[Sales]=0,0,SalesData[Profit]/SalesData[Sales])</f>
        <v>0.16711001062530595</v>
      </c>
      <c r="P6856" s="8">
        <f t="shared" si="107"/>
        <v>1.3239246422093654E-5</v>
      </c>
      <c r="Q6856" t="str">
        <f>IF(SalesData[[#This Row],[Discount]]&gt;0, "Yes", "No")</f>
        <v>Yes</v>
      </c>
      <c r="R6856" t="str">
        <f>TEXT(SalesData[[#This Row],[Order Date]],"mmm-yyyy")</f>
        <v>Sep-2024</v>
      </c>
      <c r="S6856">
        <f>YEAR(SalesData[[#This Row],[Order Date]])*100 + MONTH(SalesData[[#This Row],[Order Date]])</f>
        <v>202409</v>
      </c>
    </row>
    <row r="6857" spans="1:19" x14ac:dyDescent="0.3">
      <c r="A6857" t="s">
        <v>11588</v>
      </c>
      <c r="B6857" s="3">
        <v>45536</v>
      </c>
      <c r="C6857" t="s">
        <v>11589</v>
      </c>
      <c r="D6857" t="s">
        <v>13</v>
      </c>
      <c r="E6857" t="s">
        <v>19</v>
      </c>
      <c r="F6857" t="s">
        <v>91</v>
      </c>
      <c r="G6857">
        <v>5</v>
      </c>
      <c r="H6857" s="5">
        <v>482.57</v>
      </c>
      <c r="I6857" s="5">
        <v>0.24</v>
      </c>
      <c r="J6857" s="5">
        <v>1833.7660000000001</v>
      </c>
      <c r="K6857" s="5">
        <v>438.2755574649612</v>
      </c>
      <c r="L6857">
        <f>YEAR(SalesData[Order Date])</f>
        <v>2024</v>
      </c>
      <c r="M6857">
        <f>MONTH(SalesData[Order Date])</f>
        <v>9</v>
      </c>
      <c r="N6857" t="str">
        <f>TEXT(SalesData[[#This Row],[Order Date]], "mmmm")</f>
        <v>September</v>
      </c>
      <c r="O6857" s="7">
        <f>IF(SalesData[Sales]=0,0,SalesData[Profit]/SalesData[Sales])</f>
        <v>0.23900299027518296</v>
      </c>
      <c r="P6857" s="8">
        <f t="shared" si="107"/>
        <v>9.946743477630189E-5</v>
      </c>
      <c r="Q6857" t="str">
        <f>IF(SalesData[[#This Row],[Discount]]&gt;0, "Yes", "No")</f>
        <v>Yes</v>
      </c>
      <c r="R6857" t="str">
        <f>TEXT(SalesData[[#This Row],[Order Date]],"mmm-yyyy")</f>
        <v>Sep-2024</v>
      </c>
      <c r="S6857">
        <f>YEAR(SalesData[[#This Row],[Order Date]])*100 + MONTH(SalesData[[#This Row],[Order Date]])</f>
        <v>202409</v>
      </c>
    </row>
    <row r="6858" spans="1:19" x14ac:dyDescent="0.3">
      <c r="A6858" t="s">
        <v>11678</v>
      </c>
      <c r="B6858" s="3">
        <v>45553</v>
      </c>
      <c r="C6858" t="s">
        <v>11679</v>
      </c>
      <c r="D6858" t="s">
        <v>30</v>
      </c>
      <c r="E6858" t="s">
        <v>26</v>
      </c>
      <c r="F6858" t="s">
        <v>39</v>
      </c>
      <c r="G6858">
        <v>6</v>
      </c>
      <c r="H6858" s="5">
        <v>854.94</v>
      </c>
      <c r="I6858" s="5">
        <v>0.28000000000000003</v>
      </c>
      <c r="J6858" s="5">
        <v>3693.3407999999999</v>
      </c>
      <c r="K6858" s="5">
        <v>404.64066428983818</v>
      </c>
      <c r="L6858">
        <f>YEAR(SalesData[Order Date])</f>
        <v>2024</v>
      </c>
      <c r="M6858">
        <f>MONTH(SalesData[Order Date])</f>
        <v>9</v>
      </c>
      <c r="N6858" t="str">
        <f>TEXT(SalesData[[#This Row],[Order Date]], "mmmm")</f>
        <v>September</v>
      </c>
      <c r="O6858" s="7">
        <f>IF(SalesData[Sales]=0,0,SalesData[Profit]/SalesData[Sales])</f>
        <v>0.10955952515669233</v>
      </c>
      <c r="P6858" s="8">
        <f t="shared" si="107"/>
        <v>5.4584727193331306E-5</v>
      </c>
      <c r="Q6858" t="str">
        <f>IF(SalesData[[#This Row],[Discount]]&gt;0, "Yes", "No")</f>
        <v>Yes</v>
      </c>
      <c r="R6858" t="str">
        <f>TEXT(SalesData[[#This Row],[Order Date]],"mmm-yyyy")</f>
        <v>Sep-2024</v>
      </c>
      <c r="S6858">
        <f>YEAR(SalesData[[#This Row],[Order Date]])*100 + MONTH(SalesData[[#This Row],[Order Date]])</f>
        <v>202409</v>
      </c>
    </row>
    <row r="6859" spans="1:19" x14ac:dyDescent="0.3">
      <c r="A6859" t="s">
        <v>11792</v>
      </c>
      <c r="B6859" s="3">
        <v>45552</v>
      </c>
      <c r="C6859" t="s">
        <v>11793</v>
      </c>
      <c r="D6859" t="s">
        <v>13</v>
      </c>
      <c r="E6859" t="s">
        <v>26</v>
      </c>
      <c r="F6859" t="s">
        <v>91</v>
      </c>
      <c r="G6859">
        <v>9</v>
      </c>
      <c r="H6859" s="5">
        <v>77.400000000000006</v>
      </c>
      <c r="I6859" s="5">
        <v>0.25</v>
      </c>
      <c r="J6859" s="5">
        <v>522.45000000000005</v>
      </c>
      <c r="K6859" s="5">
        <v>112.16424719738851</v>
      </c>
      <c r="L6859">
        <f>YEAR(SalesData[Order Date])</f>
        <v>2024</v>
      </c>
      <c r="M6859">
        <f>MONTH(SalesData[Order Date])</f>
        <v>9</v>
      </c>
      <c r="N6859" t="str">
        <f>TEXT(SalesData[[#This Row],[Order Date]], "mmmm")</f>
        <v>September</v>
      </c>
      <c r="O6859" s="7">
        <f>IF(SalesData[Sales]=0,0,SalesData[Profit]/SalesData[Sales])</f>
        <v>0.21468896008687624</v>
      </c>
      <c r="P6859" s="8">
        <f t="shared" si="107"/>
        <v>3.5888601780074649E-4</v>
      </c>
      <c r="Q6859" t="str">
        <f>IF(SalesData[[#This Row],[Discount]]&gt;0, "Yes", "No")</f>
        <v>Yes</v>
      </c>
      <c r="R6859" t="str">
        <f>TEXT(SalesData[[#This Row],[Order Date]],"mmm-yyyy")</f>
        <v>Sep-2024</v>
      </c>
      <c r="S6859">
        <f>YEAR(SalesData[[#This Row],[Order Date]])*100 + MONTH(SalesData[[#This Row],[Order Date]])</f>
        <v>202409</v>
      </c>
    </row>
    <row r="6860" spans="1:19" x14ac:dyDescent="0.3">
      <c r="A6860" t="s">
        <v>11814</v>
      </c>
      <c r="B6860" s="3">
        <v>45541</v>
      </c>
      <c r="C6860" t="s">
        <v>11815</v>
      </c>
      <c r="D6860" t="s">
        <v>23</v>
      </c>
      <c r="E6860" t="s">
        <v>14</v>
      </c>
      <c r="F6860" t="s">
        <v>27</v>
      </c>
      <c r="G6860">
        <v>6</v>
      </c>
      <c r="H6860" s="5">
        <v>149.22999999999999</v>
      </c>
      <c r="I6860" s="5">
        <v>0.05</v>
      </c>
      <c r="J6860" s="5">
        <v>850.61099999999988</v>
      </c>
      <c r="K6860" s="5">
        <v>195.35230430962761</v>
      </c>
      <c r="L6860">
        <f>YEAR(SalesData[Order Date])</f>
        <v>2024</v>
      </c>
      <c r="M6860">
        <f>MONTH(SalesData[Order Date])</f>
        <v>9</v>
      </c>
      <c r="N6860" t="str">
        <f>TEXT(SalesData[[#This Row],[Order Date]], "mmmm")</f>
        <v>September</v>
      </c>
      <c r="O6860" s="7">
        <f>IF(SalesData[Sales]=0,0,SalesData[Profit]/SalesData[Sales])</f>
        <v>0.2296611545226051</v>
      </c>
      <c r="P6860" s="8">
        <f t="shared" si="107"/>
        <v>5.5842212245080315E-5</v>
      </c>
      <c r="Q6860" t="str">
        <f>IF(SalesData[[#This Row],[Discount]]&gt;0, "Yes", "No")</f>
        <v>Yes</v>
      </c>
      <c r="R6860" t="str">
        <f>TEXT(SalesData[[#This Row],[Order Date]],"mmm-yyyy")</f>
        <v>Sep-2024</v>
      </c>
      <c r="S6860">
        <f>YEAR(SalesData[[#This Row],[Order Date]])*100 + MONTH(SalesData[[#This Row],[Order Date]])</f>
        <v>202409</v>
      </c>
    </row>
    <row r="6861" spans="1:19" x14ac:dyDescent="0.3">
      <c r="A6861" t="s">
        <v>11824</v>
      </c>
      <c r="B6861" s="3">
        <v>45552</v>
      </c>
      <c r="C6861" t="s">
        <v>11825</v>
      </c>
      <c r="D6861" t="s">
        <v>30</v>
      </c>
      <c r="E6861" t="s">
        <v>19</v>
      </c>
      <c r="F6861" t="s">
        <v>15</v>
      </c>
      <c r="G6861">
        <v>3</v>
      </c>
      <c r="H6861" s="5">
        <v>967.85</v>
      </c>
      <c r="I6861" s="5">
        <v>0.12</v>
      </c>
      <c r="J6861" s="5">
        <v>2555.1239999999998</v>
      </c>
      <c r="K6861" s="5">
        <v>217.67003998877789</v>
      </c>
      <c r="L6861">
        <f>YEAR(SalesData[Order Date])</f>
        <v>2024</v>
      </c>
      <c r="M6861">
        <f>MONTH(SalesData[Order Date])</f>
        <v>9</v>
      </c>
      <c r="N6861" t="str">
        <f>TEXT(SalesData[[#This Row],[Order Date]], "mmmm")</f>
        <v>September</v>
      </c>
      <c r="O6861" s="7">
        <f>IF(SalesData[Sales]=0,0,SalesData[Profit]/SalesData[Sales])</f>
        <v>8.5189618973004019E-2</v>
      </c>
      <c r="P6861" s="8">
        <f t="shared" si="107"/>
        <v>4.1328718293123929E-5</v>
      </c>
      <c r="Q6861" t="str">
        <f>IF(SalesData[[#This Row],[Discount]]&gt;0, "Yes", "No")</f>
        <v>Yes</v>
      </c>
      <c r="R6861" t="str">
        <f>TEXT(SalesData[[#This Row],[Order Date]],"mmm-yyyy")</f>
        <v>Sep-2024</v>
      </c>
      <c r="S6861">
        <f>YEAR(SalesData[[#This Row],[Order Date]])*100 + MONTH(SalesData[[#This Row],[Order Date]])</f>
        <v>202409</v>
      </c>
    </row>
    <row r="6862" spans="1:19" x14ac:dyDescent="0.3">
      <c r="A6862" t="s">
        <v>11839</v>
      </c>
      <c r="B6862" s="3">
        <v>45558</v>
      </c>
      <c r="C6862" t="s">
        <v>11840</v>
      </c>
      <c r="D6862" t="s">
        <v>18</v>
      </c>
      <c r="E6862" t="s">
        <v>26</v>
      </c>
      <c r="F6862" t="s">
        <v>31</v>
      </c>
      <c r="G6862">
        <v>6</v>
      </c>
      <c r="H6862" s="5">
        <v>983.3</v>
      </c>
      <c r="I6862" s="5">
        <v>0.11</v>
      </c>
      <c r="J6862" s="5">
        <v>5250.8219999999992</v>
      </c>
      <c r="K6862" s="5">
        <v>597.84550780095844</v>
      </c>
      <c r="L6862">
        <f>YEAR(SalesData[Order Date])</f>
        <v>2024</v>
      </c>
      <c r="M6862">
        <f>MONTH(SalesData[Order Date])</f>
        <v>9</v>
      </c>
      <c r="N6862" t="str">
        <f>TEXT(SalesData[[#This Row],[Order Date]], "mmmm")</f>
        <v>September</v>
      </c>
      <c r="O6862" s="7">
        <f>IF(SalesData[Sales]=0,0,SalesData[Profit]/SalesData[Sales])</f>
        <v>0.11385750798655116</v>
      </c>
      <c r="P6862" s="8">
        <f t="shared" si="107"/>
        <v>1.8644699820332895E-5</v>
      </c>
      <c r="Q6862" t="str">
        <f>IF(SalesData[[#This Row],[Discount]]&gt;0, "Yes", "No")</f>
        <v>Yes</v>
      </c>
      <c r="R6862" t="str">
        <f>TEXT(SalesData[[#This Row],[Order Date]],"mmm-yyyy")</f>
        <v>Sep-2024</v>
      </c>
      <c r="S6862">
        <f>YEAR(SalesData[[#This Row],[Order Date]])*100 + MONTH(SalesData[[#This Row],[Order Date]])</f>
        <v>202409</v>
      </c>
    </row>
    <row r="6863" spans="1:19" x14ac:dyDescent="0.3">
      <c r="A6863" t="s">
        <v>11847</v>
      </c>
      <c r="B6863" s="3">
        <v>45546</v>
      </c>
      <c r="C6863" t="s">
        <v>11848</v>
      </c>
      <c r="D6863" t="s">
        <v>23</v>
      </c>
      <c r="E6863" t="s">
        <v>14</v>
      </c>
      <c r="F6863" t="s">
        <v>39</v>
      </c>
      <c r="G6863">
        <v>1</v>
      </c>
      <c r="H6863" s="5">
        <v>314.5</v>
      </c>
      <c r="I6863" s="5">
        <v>0.06</v>
      </c>
      <c r="J6863" s="5">
        <v>295.63</v>
      </c>
      <c r="K6863" s="5">
        <v>60.589178990666348</v>
      </c>
      <c r="L6863">
        <f>YEAR(SalesData[Order Date])</f>
        <v>2024</v>
      </c>
      <c r="M6863">
        <f>MONTH(SalesData[Order Date])</f>
        <v>9</v>
      </c>
      <c r="N6863" t="str">
        <f>TEXT(SalesData[[#This Row],[Order Date]], "mmmm")</f>
        <v>September</v>
      </c>
      <c r="O6863" s="7">
        <f>IF(SalesData[Sales]=0,0,SalesData[Profit]/SalesData[Sales])</f>
        <v>0.20494935896447028</v>
      </c>
      <c r="P6863" s="8">
        <f t="shared" si="107"/>
        <v>1.9077901430842608E-4</v>
      </c>
      <c r="Q6863" t="str">
        <f>IF(SalesData[[#This Row],[Discount]]&gt;0, "Yes", "No")</f>
        <v>Yes</v>
      </c>
      <c r="R6863" t="str">
        <f>TEXT(SalesData[[#This Row],[Order Date]],"mmm-yyyy")</f>
        <v>Sep-2024</v>
      </c>
      <c r="S6863">
        <f>YEAR(SalesData[[#This Row],[Order Date]])*100 + MONTH(SalesData[[#This Row],[Order Date]])</f>
        <v>202409</v>
      </c>
    </row>
    <row r="6864" spans="1:19" x14ac:dyDescent="0.3">
      <c r="A6864" t="s">
        <v>11871</v>
      </c>
      <c r="B6864" s="3">
        <v>45541</v>
      </c>
      <c r="C6864" t="s">
        <v>11872</v>
      </c>
      <c r="D6864" t="s">
        <v>18</v>
      </c>
      <c r="E6864" t="s">
        <v>14</v>
      </c>
      <c r="F6864" t="s">
        <v>91</v>
      </c>
      <c r="G6864">
        <v>9</v>
      </c>
      <c r="H6864" s="5">
        <v>654.32000000000005</v>
      </c>
      <c r="I6864" s="5">
        <v>0.11</v>
      </c>
      <c r="J6864" s="5">
        <v>5241.1031999999996</v>
      </c>
      <c r="K6864" s="5">
        <v>352.13153851086071</v>
      </c>
      <c r="L6864">
        <f>YEAR(SalesData[Order Date])</f>
        <v>2024</v>
      </c>
      <c r="M6864">
        <f>MONTH(SalesData[Order Date])</f>
        <v>9</v>
      </c>
      <c r="N6864" t="str">
        <f>TEXT(SalesData[[#This Row],[Order Date]], "mmmm")</f>
        <v>September</v>
      </c>
      <c r="O6864" s="7">
        <f>IF(SalesData[Sales]=0,0,SalesData[Profit]/SalesData[Sales])</f>
        <v>6.7186530215787535E-2</v>
      </c>
      <c r="P6864" s="8">
        <f t="shared" si="107"/>
        <v>1.8679273478148647E-5</v>
      </c>
      <c r="Q6864" t="str">
        <f>IF(SalesData[[#This Row],[Discount]]&gt;0, "Yes", "No")</f>
        <v>Yes</v>
      </c>
      <c r="R6864" t="str">
        <f>TEXT(SalesData[[#This Row],[Order Date]],"mmm-yyyy")</f>
        <v>Sep-2024</v>
      </c>
      <c r="S6864">
        <f>YEAR(SalesData[[#This Row],[Order Date]])*100 + MONTH(SalesData[[#This Row],[Order Date]])</f>
        <v>202409</v>
      </c>
    </row>
    <row r="6865" spans="1:19" x14ac:dyDescent="0.3">
      <c r="A6865" t="s">
        <v>12029</v>
      </c>
      <c r="B6865" s="3">
        <v>45547</v>
      </c>
      <c r="C6865" t="s">
        <v>12030</v>
      </c>
      <c r="D6865" t="s">
        <v>13</v>
      </c>
      <c r="E6865" t="s">
        <v>26</v>
      </c>
      <c r="F6865" t="s">
        <v>53</v>
      </c>
      <c r="G6865">
        <v>2</v>
      </c>
      <c r="H6865" s="5">
        <v>798.13</v>
      </c>
      <c r="I6865" s="5">
        <v>0.01</v>
      </c>
      <c r="J6865" s="5">
        <v>1580.2973999999999</v>
      </c>
      <c r="K6865" s="5">
        <v>273.56119738045697</v>
      </c>
      <c r="L6865">
        <f>YEAR(SalesData[Order Date])</f>
        <v>2024</v>
      </c>
      <c r="M6865">
        <f>MONTH(SalesData[Order Date])</f>
        <v>9</v>
      </c>
      <c r="N6865" t="str">
        <f>TEXT(SalesData[[#This Row],[Order Date]], "mmmm")</f>
        <v>September</v>
      </c>
      <c r="O6865" s="7">
        <f>IF(SalesData[Sales]=0,0,SalesData[Profit]/SalesData[Sales])</f>
        <v>0.17310741470590091</v>
      </c>
      <c r="P6865" s="8">
        <f t="shared" si="107"/>
        <v>6.2646436044253447E-6</v>
      </c>
      <c r="Q6865" t="str">
        <f>IF(SalesData[[#This Row],[Discount]]&gt;0, "Yes", "No")</f>
        <v>Yes</v>
      </c>
      <c r="R6865" t="str">
        <f>TEXT(SalesData[[#This Row],[Order Date]],"mmm-yyyy")</f>
        <v>Sep-2024</v>
      </c>
      <c r="S6865">
        <f>YEAR(SalesData[[#This Row],[Order Date]])*100 + MONTH(SalesData[[#This Row],[Order Date]])</f>
        <v>202409</v>
      </c>
    </row>
    <row r="6866" spans="1:19" x14ac:dyDescent="0.3">
      <c r="A6866" t="s">
        <v>12057</v>
      </c>
      <c r="B6866" s="3">
        <v>45543</v>
      </c>
      <c r="C6866" t="s">
        <v>12058</v>
      </c>
      <c r="D6866" t="s">
        <v>18</v>
      </c>
      <c r="E6866" t="s">
        <v>19</v>
      </c>
      <c r="F6866" t="s">
        <v>20</v>
      </c>
      <c r="G6866">
        <v>8</v>
      </c>
      <c r="H6866" s="5">
        <v>343.5</v>
      </c>
      <c r="I6866" s="5">
        <v>0.06</v>
      </c>
      <c r="J6866" s="5">
        <v>2583.12</v>
      </c>
      <c r="K6866" s="5">
        <v>565.0619707611994</v>
      </c>
      <c r="L6866">
        <f>YEAR(SalesData[Order Date])</f>
        <v>2024</v>
      </c>
      <c r="M6866">
        <f>MONTH(SalesData[Order Date])</f>
        <v>9</v>
      </c>
      <c r="N6866" t="str">
        <f>TEXT(SalesData[[#This Row],[Order Date]], "mmmm")</f>
        <v>September</v>
      </c>
      <c r="O6866" s="7">
        <f>IF(SalesData[Sales]=0,0,SalesData[Profit]/SalesData[Sales])</f>
        <v>0.21875173076016577</v>
      </c>
      <c r="P6866" s="8">
        <f t="shared" si="107"/>
        <v>2.1834061135371177E-5</v>
      </c>
      <c r="Q6866" t="str">
        <f>IF(SalesData[[#This Row],[Discount]]&gt;0, "Yes", "No")</f>
        <v>Yes</v>
      </c>
      <c r="R6866" t="str">
        <f>TEXT(SalesData[[#This Row],[Order Date]],"mmm-yyyy")</f>
        <v>Sep-2024</v>
      </c>
      <c r="S6866">
        <f>YEAR(SalesData[[#This Row],[Order Date]])*100 + MONTH(SalesData[[#This Row],[Order Date]])</f>
        <v>202409</v>
      </c>
    </row>
    <row r="6867" spans="1:19" x14ac:dyDescent="0.3">
      <c r="A6867" t="s">
        <v>12121</v>
      </c>
      <c r="B6867" s="3">
        <v>45539</v>
      </c>
      <c r="C6867" t="s">
        <v>12122</v>
      </c>
      <c r="D6867" t="s">
        <v>30</v>
      </c>
      <c r="E6867" t="s">
        <v>26</v>
      </c>
      <c r="F6867" t="s">
        <v>27</v>
      </c>
      <c r="G6867">
        <v>9</v>
      </c>
      <c r="H6867" s="5">
        <v>515.6</v>
      </c>
      <c r="I6867" s="5">
        <v>0.18</v>
      </c>
      <c r="J6867" s="5">
        <v>3805.1280000000011</v>
      </c>
      <c r="K6867" s="5">
        <v>640.89465212985556</v>
      </c>
      <c r="L6867">
        <f>YEAR(SalesData[Order Date])</f>
        <v>2024</v>
      </c>
      <c r="M6867">
        <f>MONTH(SalesData[Order Date])</f>
        <v>9</v>
      </c>
      <c r="N6867" t="str">
        <f>TEXT(SalesData[[#This Row],[Order Date]], "mmmm")</f>
        <v>September</v>
      </c>
      <c r="O6867" s="7">
        <f>IF(SalesData[Sales]=0,0,SalesData[Profit]/SalesData[Sales])</f>
        <v>0.16842919663408309</v>
      </c>
      <c r="P6867" s="8">
        <f t="shared" si="107"/>
        <v>3.8789759503491075E-5</v>
      </c>
      <c r="Q6867" t="str">
        <f>IF(SalesData[[#This Row],[Discount]]&gt;0, "Yes", "No")</f>
        <v>Yes</v>
      </c>
      <c r="R6867" t="str">
        <f>TEXT(SalesData[[#This Row],[Order Date]],"mmm-yyyy")</f>
        <v>Sep-2024</v>
      </c>
      <c r="S6867">
        <f>YEAR(SalesData[[#This Row],[Order Date]])*100 + MONTH(SalesData[[#This Row],[Order Date]])</f>
        <v>202409</v>
      </c>
    </row>
    <row r="6868" spans="1:19" x14ac:dyDescent="0.3">
      <c r="A6868" t="s">
        <v>12137</v>
      </c>
      <c r="B6868" s="3">
        <v>45547</v>
      </c>
      <c r="C6868" t="s">
        <v>12138</v>
      </c>
      <c r="D6868" t="s">
        <v>30</v>
      </c>
      <c r="E6868" t="s">
        <v>14</v>
      </c>
      <c r="F6868" t="s">
        <v>62</v>
      </c>
      <c r="G6868">
        <v>8</v>
      </c>
      <c r="H6868" s="5">
        <v>895.37</v>
      </c>
      <c r="I6868" s="5">
        <v>0.28999999999999998</v>
      </c>
      <c r="J6868" s="5">
        <v>5085.7015999999994</v>
      </c>
      <c r="K6868" s="5">
        <v>819.32542649956474</v>
      </c>
      <c r="L6868">
        <f>YEAR(SalesData[Order Date])</f>
        <v>2024</v>
      </c>
      <c r="M6868">
        <f>MONTH(SalesData[Order Date])</f>
        <v>9</v>
      </c>
      <c r="N6868" t="str">
        <f>TEXT(SalesData[[#This Row],[Order Date]], "mmmm")</f>
        <v>September</v>
      </c>
      <c r="O6868" s="7">
        <f>IF(SalesData[Sales]=0,0,SalesData[Profit]/SalesData[Sales])</f>
        <v>0.16110371605356572</v>
      </c>
      <c r="P6868" s="8">
        <f t="shared" si="107"/>
        <v>4.0486056043870132E-5</v>
      </c>
      <c r="Q6868" t="str">
        <f>IF(SalesData[[#This Row],[Discount]]&gt;0, "Yes", "No")</f>
        <v>Yes</v>
      </c>
      <c r="R6868" t="str">
        <f>TEXT(SalesData[[#This Row],[Order Date]],"mmm-yyyy")</f>
        <v>Sep-2024</v>
      </c>
      <c r="S6868">
        <f>YEAR(SalesData[[#This Row],[Order Date]])*100 + MONTH(SalesData[[#This Row],[Order Date]])</f>
        <v>202409</v>
      </c>
    </row>
    <row r="6869" spans="1:19" x14ac:dyDescent="0.3">
      <c r="A6869" t="s">
        <v>12149</v>
      </c>
      <c r="B6869" s="3">
        <v>45536</v>
      </c>
      <c r="C6869" t="s">
        <v>12150</v>
      </c>
      <c r="D6869" t="s">
        <v>18</v>
      </c>
      <c r="E6869" t="s">
        <v>26</v>
      </c>
      <c r="F6869" t="s">
        <v>53</v>
      </c>
      <c r="G6869">
        <v>7</v>
      </c>
      <c r="H6869" s="5">
        <v>513.29</v>
      </c>
      <c r="I6869" s="5">
        <v>0.16</v>
      </c>
      <c r="J6869" s="5">
        <v>3018.145199999999</v>
      </c>
      <c r="K6869" s="5">
        <v>664.85188752188924</v>
      </c>
      <c r="L6869">
        <f>YEAR(SalesData[Order Date])</f>
        <v>2024</v>
      </c>
      <c r="M6869">
        <f>MONTH(SalesData[Order Date])</f>
        <v>9</v>
      </c>
      <c r="N6869" t="str">
        <f>TEXT(SalesData[[#This Row],[Order Date]], "mmmm")</f>
        <v>September</v>
      </c>
      <c r="O6869" s="7">
        <f>IF(SalesData[Sales]=0,0,SalesData[Profit]/SalesData[Sales])</f>
        <v>0.22028492450326428</v>
      </c>
      <c r="P6869" s="8">
        <f t="shared" si="107"/>
        <v>4.4530660751510569E-5</v>
      </c>
      <c r="Q6869" t="str">
        <f>IF(SalesData[[#This Row],[Discount]]&gt;0, "Yes", "No")</f>
        <v>Yes</v>
      </c>
      <c r="R6869" t="str">
        <f>TEXT(SalesData[[#This Row],[Order Date]],"mmm-yyyy")</f>
        <v>Sep-2024</v>
      </c>
      <c r="S6869">
        <f>YEAR(SalesData[[#This Row],[Order Date]])*100 + MONTH(SalesData[[#This Row],[Order Date]])</f>
        <v>202409</v>
      </c>
    </row>
    <row r="6870" spans="1:19" x14ac:dyDescent="0.3">
      <c r="A6870" t="s">
        <v>12221</v>
      </c>
      <c r="B6870" s="3">
        <v>45537</v>
      </c>
      <c r="C6870" t="s">
        <v>12222</v>
      </c>
      <c r="D6870" t="s">
        <v>23</v>
      </c>
      <c r="E6870" t="s">
        <v>14</v>
      </c>
      <c r="F6870" t="s">
        <v>27</v>
      </c>
      <c r="G6870">
        <v>2</v>
      </c>
      <c r="H6870" s="5">
        <v>594.29999999999995</v>
      </c>
      <c r="I6870" s="5">
        <v>0.13</v>
      </c>
      <c r="J6870" s="5">
        <v>1034.0820000000001</v>
      </c>
      <c r="K6870" s="5">
        <v>147.81040827770889</v>
      </c>
      <c r="L6870">
        <f>YEAR(SalesData[Order Date])</f>
        <v>2024</v>
      </c>
      <c r="M6870">
        <f>MONTH(SalesData[Order Date])</f>
        <v>9</v>
      </c>
      <c r="N6870" t="str">
        <f>TEXT(SalesData[[#This Row],[Order Date]], "mmmm")</f>
        <v>September</v>
      </c>
      <c r="O6870" s="7">
        <f>IF(SalesData[Sales]=0,0,SalesData[Profit]/SalesData[Sales])</f>
        <v>0.14293876914761969</v>
      </c>
      <c r="P6870" s="8">
        <f t="shared" si="107"/>
        <v>1.0937237085646981E-4</v>
      </c>
      <c r="Q6870" t="str">
        <f>IF(SalesData[[#This Row],[Discount]]&gt;0, "Yes", "No")</f>
        <v>Yes</v>
      </c>
      <c r="R6870" t="str">
        <f>TEXT(SalesData[[#This Row],[Order Date]],"mmm-yyyy")</f>
        <v>Sep-2024</v>
      </c>
      <c r="S6870">
        <f>YEAR(SalesData[[#This Row],[Order Date]])*100 + MONTH(SalesData[[#This Row],[Order Date]])</f>
        <v>202409</v>
      </c>
    </row>
    <row r="6871" spans="1:19" x14ac:dyDescent="0.3">
      <c r="A6871" t="s">
        <v>12250</v>
      </c>
      <c r="B6871" s="3">
        <v>45544</v>
      </c>
      <c r="C6871" t="s">
        <v>12251</v>
      </c>
      <c r="D6871" t="s">
        <v>18</v>
      </c>
      <c r="E6871" t="s">
        <v>26</v>
      </c>
      <c r="F6871" t="s">
        <v>27</v>
      </c>
      <c r="G6871">
        <v>5</v>
      </c>
      <c r="H6871" s="5">
        <v>605.03</v>
      </c>
      <c r="I6871" s="5">
        <v>0.11</v>
      </c>
      <c r="J6871" s="5">
        <v>2692.3834999999999</v>
      </c>
      <c r="K6871" s="5">
        <v>282.76481831044492</v>
      </c>
      <c r="L6871">
        <f>YEAR(SalesData[Order Date])</f>
        <v>2024</v>
      </c>
      <c r="M6871">
        <f>MONTH(SalesData[Order Date])</f>
        <v>9</v>
      </c>
      <c r="N6871" t="str">
        <f>TEXT(SalesData[[#This Row],[Order Date]], "mmmm")</f>
        <v>September</v>
      </c>
      <c r="O6871" s="7">
        <f>IF(SalesData[Sales]=0,0,SalesData[Profit]/SalesData[Sales])</f>
        <v>0.10502397534023104</v>
      </c>
      <c r="P6871" s="8">
        <f t="shared" si="107"/>
        <v>3.6361833297522442E-5</v>
      </c>
      <c r="Q6871" t="str">
        <f>IF(SalesData[[#This Row],[Discount]]&gt;0, "Yes", "No")</f>
        <v>Yes</v>
      </c>
      <c r="R6871" t="str">
        <f>TEXT(SalesData[[#This Row],[Order Date]],"mmm-yyyy")</f>
        <v>Sep-2024</v>
      </c>
      <c r="S6871">
        <f>YEAR(SalesData[[#This Row],[Order Date]])*100 + MONTH(SalesData[[#This Row],[Order Date]])</f>
        <v>202409</v>
      </c>
    </row>
    <row r="6872" spans="1:19" x14ac:dyDescent="0.3">
      <c r="A6872" t="s">
        <v>12262</v>
      </c>
      <c r="B6872" s="3">
        <v>45565</v>
      </c>
      <c r="C6872" t="s">
        <v>12263</v>
      </c>
      <c r="D6872" t="s">
        <v>30</v>
      </c>
      <c r="E6872" t="s">
        <v>14</v>
      </c>
      <c r="F6872" t="s">
        <v>31</v>
      </c>
      <c r="G6872">
        <v>8</v>
      </c>
      <c r="H6872" s="5">
        <v>931.47</v>
      </c>
      <c r="I6872" s="5">
        <v>0.11</v>
      </c>
      <c r="J6872" s="5">
        <v>6632.0664000000006</v>
      </c>
      <c r="K6872" s="5">
        <v>543.3091927801845</v>
      </c>
      <c r="L6872">
        <f>YEAR(SalesData[Order Date])</f>
        <v>2024</v>
      </c>
      <c r="M6872">
        <f>MONTH(SalesData[Order Date])</f>
        <v>9</v>
      </c>
      <c r="N6872" t="str">
        <f>TEXT(SalesData[[#This Row],[Order Date]], "mmmm")</f>
        <v>September</v>
      </c>
      <c r="O6872" s="7">
        <f>IF(SalesData[Sales]=0,0,SalesData[Profit]/SalesData[Sales])</f>
        <v>8.1921555064675536E-2</v>
      </c>
      <c r="P6872" s="8">
        <f t="shared" si="107"/>
        <v>1.4761613363822774E-5</v>
      </c>
      <c r="Q6872" t="str">
        <f>IF(SalesData[[#This Row],[Discount]]&gt;0, "Yes", "No")</f>
        <v>Yes</v>
      </c>
      <c r="R6872" t="str">
        <f>TEXT(SalesData[[#This Row],[Order Date]],"mmm-yyyy")</f>
        <v>Sep-2024</v>
      </c>
      <c r="S6872">
        <f>YEAR(SalesData[[#This Row],[Order Date]])*100 + MONTH(SalesData[[#This Row],[Order Date]])</f>
        <v>202409</v>
      </c>
    </row>
    <row r="6873" spans="1:19" x14ac:dyDescent="0.3">
      <c r="A6873" t="s">
        <v>12311</v>
      </c>
      <c r="B6873" s="3">
        <v>45546</v>
      </c>
      <c r="C6873" t="s">
        <v>12312</v>
      </c>
      <c r="D6873" t="s">
        <v>23</v>
      </c>
      <c r="E6873" t="s">
        <v>19</v>
      </c>
      <c r="F6873" t="s">
        <v>20</v>
      </c>
      <c r="G6873">
        <v>5</v>
      </c>
      <c r="H6873" s="5">
        <v>764.03</v>
      </c>
      <c r="I6873" s="5">
        <v>0.3</v>
      </c>
      <c r="J6873" s="5">
        <v>2674.105</v>
      </c>
      <c r="K6873" s="5">
        <v>770.4743882153457</v>
      </c>
      <c r="L6873">
        <f>YEAR(SalesData[Order Date])</f>
        <v>2024</v>
      </c>
      <c r="M6873">
        <f>MONTH(SalesData[Order Date])</f>
        <v>9</v>
      </c>
      <c r="N6873" t="str">
        <f>TEXT(SalesData[[#This Row],[Order Date]], "mmmm")</f>
        <v>September</v>
      </c>
      <c r="O6873" s="7">
        <f>IF(SalesData[Sales]=0,0,SalesData[Profit]/SalesData[Sales])</f>
        <v>0.28812420911495462</v>
      </c>
      <c r="P6873" s="8">
        <f t="shared" si="107"/>
        <v>7.8530947737654288E-5</v>
      </c>
      <c r="Q6873" t="str">
        <f>IF(SalesData[[#This Row],[Discount]]&gt;0, "Yes", "No")</f>
        <v>Yes</v>
      </c>
      <c r="R6873" t="str">
        <f>TEXT(SalesData[[#This Row],[Order Date]],"mmm-yyyy")</f>
        <v>Sep-2024</v>
      </c>
      <c r="S6873">
        <f>YEAR(SalesData[[#This Row],[Order Date]])*100 + MONTH(SalesData[[#This Row],[Order Date]])</f>
        <v>202409</v>
      </c>
    </row>
    <row r="6874" spans="1:19" x14ac:dyDescent="0.3">
      <c r="A6874" t="s">
        <v>12315</v>
      </c>
      <c r="B6874" s="3">
        <v>45548</v>
      </c>
      <c r="C6874" t="s">
        <v>9340</v>
      </c>
      <c r="D6874" t="s">
        <v>23</v>
      </c>
      <c r="E6874" t="s">
        <v>19</v>
      </c>
      <c r="F6874" t="s">
        <v>34</v>
      </c>
      <c r="G6874">
        <v>5</v>
      </c>
      <c r="H6874" s="5">
        <v>445.42</v>
      </c>
      <c r="I6874" s="5">
        <v>0.28000000000000003</v>
      </c>
      <c r="J6874" s="5">
        <v>1603.5119999999999</v>
      </c>
      <c r="K6874" s="5">
        <v>156.11182899887541</v>
      </c>
      <c r="L6874">
        <f>YEAR(SalesData[Order Date])</f>
        <v>2024</v>
      </c>
      <c r="M6874">
        <f>MONTH(SalesData[Order Date])</f>
        <v>9</v>
      </c>
      <c r="N6874" t="str">
        <f>TEXT(SalesData[[#This Row],[Order Date]], "mmmm")</f>
        <v>September</v>
      </c>
      <c r="O6874" s="7">
        <f>IF(SalesData[Sales]=0,0,SalesData[Profit]/SalesData[Sales])</f>
        <v>9.7356196273476858E-2</v>
      </c>
      <c r="P6874" s="8">
        <f t="shared" si="107"/>
        <v>1.2572403574154733E-4</v>
      </c>
      <c r="Q6874" t="str">
        <f>IF(SalesData[[#This Row],[Discount]]&gt;0, "Yes", "No")</f>
        <v>Yes</v>
      </c>
      <c r="R6874" t="str">
        <f>TEXT(SalesData[[#This Row],[Order Date]],"mmm-yyyy")</f>
        <v>Sep-2024</v>
      </c>
      <c r="S6874">
        <f>YEAR(SalesData[[#This Row],[Order Date]])*100 + MONTH(SalesData[[#This Row],[Order Date]])</f>
        <v>202409</v>
      </c>
    </row>
    <row r="6875" spans="1:19" x14ac:dyDescent="0.3">
      <c r="A6875" t="s">
        <v>12378</v>
      </c>
      <c r="B6875" s="3">
        <v>45556</v>
      </c>
      <c r="C6875" t="s">
        <v>12379</v>
      </c>
      <c r="D6875" t="s">
        <v>23</v>
      </c>
      <c r="E6875" t="s">
        <v>14</v>
      </c>
      <c r="F6875" t="s">
        <v>62</v>
      </c>
      <c r="G6875">
        <v>7</v>
      </c>
      <c r="H6875" s="5">
        <v>607.57000000000005</v>
      </c>
      <c r="I6875" s="5">
        <v>0.14000000000000001</v>
      </c>
      <c r="J6875" s="5">
        <v>3657.5714000000012</v>
      </c>
      <c r="K6875" s="5">
        <v>347.50055523860192</v>
      </c>
      <c r="L6875">
        <f>YEAR(SalesData[Order Date])</f>
        <v>2024</v>
      </c>
      <c r="M6875">
        <f>MONTH(SalesData[Order Date])</f>
        <v>9</v>
      </c>
      <c r="N6875" t="str">
        <f>TEXT(SalesData[[#This Row],[Order Date]], "mmmm")</f>
        <v>September</v>
      </c>
      <c r="O6875" s="7">
        <f>IF(SalesData[Sales]=0,0,SalesData[Profit]/SalesData[Sales])</f>
        <v>9.5008550000856257E-2</v>
      </c>
      <c r="P6875" s="8">
        <f t="shared" si="107"/>
        <v>3.291801767697549E-5</v>
      </c>
      <c r="Q6875" t="str">
        <f>IF(SalesData[[#This Row],[Discount]]&gt;0, "Yes", "No")</f>
        <v>Yes</v>
      </c>
      <c r="R6875" t="str">
        <f>TEXT(SalesData[[#This Row],[Order Date]],"mmm-yyyy")</f>
        <v>Sep-2024</v>
      </c>
      <c r="S6875">
        <f>YEAR(SalesData[[#This Row],[Order Date]])*100 + MONTH(SalesData[[#This Row],[Order Date]])</f>
        <v>202409</v>
      </c>
    </row>
    <row r="6876" spans="1:19" x14ac:dyDescent="0.3">
      <c r="A6876" t="s">
        <v>12387</v>
      </c>
      <c r="B6876" s="3">
        <v>45538</v>
      </c>
      <c r="C6876" t="s">
        <v>12388</v>
      </c>
      <c r="D6876" t="s">
        <v>18</v>
      </c>
      <c r="E6876" t="s">
        <v>19</v>
      </c>
      <c r="F6876" t="s">
        <v>62</v>
      </c>
      <c r="G6876">
        <v>5</v>
      </c>
      <c r="H6876" s="5">
        <v>94.54</v>
      </c>
      <c r="I6876" s="5">
        <v>0.21</v>
      </c>
      <c r="J6876" s="5">
        <v>373.43299999999999</v>
      </c>
      <c r="K6876" s="5">
        <v>19.71978740280441</v>
      </c>
      <c r="L6876">
        <f>YEAR(SalesData[Order Date])</f>
        <v>2024</v>
      </c>
      <c r="M6876">
        <f>MONTH(SalesData[Order Date])</f>
        <v>9</v>
      </c>
      <c r="N6876" t="str">
        <f>TEXT(SalesData[[#This Row],[Order Date]], "mmmm")</f>
        <v>September</v>
      </c>
      <c r="O6876" s="7">
        <f>IF(SalesData[Sales]=0,0,SalesData[Profit]/SalesData[Sales])</f>
        <v>5.2806761595264505E-2</v>
      </c>
      <c r="P6876" s="8">
        <f t="shared" si="107"/>
        <v>4.4425639940765807E-4</v>
      </c>
      <c r="Q6876" t="str">
        <f>IF(SalesData[[#This Row],[Discount]]&gt;0, "Yes", "No")</f>
        <v>Yes</v>
      </c>
      <c r="R6876" t="str">
        <f>TEXT(SalesData[[#This Row],[Order Date]],"mmm-yyyy")</f>
        <v>Sep-2024</v>
      </c>
      <c r="S6876">
        <f>YEAR(SalesData[[#This Row],[Order Date]])*100 + MONTH(SalesData[[#This Row],[Order Date]])</f>
        <v>202409</v>
      </c>
    </row>
    <row r="6877" spans="1:19" x14ac:dyDescent="0.3">
      <c r="A6877" t="s">
        <v>12478</v>
      </c>
      <c r="B6877" s="3">
        <v>45537</v>
      </c>
      <c r="C6877" t="s">
        <v>12479</v>
      </c>
      <c r="D6877" t="s">
        <v>13</v>
      </c>
      <c r="E6877" t="s">
        <v>26</v>
      </c>
      <c r="F6877" t="s">
        <v>62</v>
      </c>
      <c r="G6877">
        <v>6</v>
      </c>
      <c r="H6877" s="5">
        <v>472.67</v>
      </c>
      <c r="I6877" s="5">
        <v>0.27</v>
      </c>
      <c r="J6877" s="5">
        <v>2070.2946000000002</v>
      </c>
      <c r="K6877" s="5">
        <v>386.2546669100501</v>
      </c>
      <c r="L6877">
        <f>YEAR(SalesData[Order Date])</f>
        <v>2024</v>
      </c>
      <c r="M6877">
        <f>MONTH(SalesData[Order Date])</f>
        <v>9</v>
      </c>
      <c r="N6877" t="str">
        <f>TEXT(SalesData[[#This Row],[Order Date]], "mmmm")</f>
        <v>September</v>
      </c>
      <c r="O6877" s="7">
        <f>IF(SalesData[Sales]=0,0,SalesData[Profit]/SalesData[Sales])</f>
        <v>0.18656990503189744</v>
      </c>
      <c r="P6877" s="8">
        <f t="shared" si="107"/>
        <v>9.5203842003935098E-5</v>
      </c>
      <c r="Q6877" t="str">
        <f>IF(SalesData[[#This Row],[Discount]]&gt;0, "Yes", "No")</f>
        <v>Yes</v>
      </c>
      <c r="R6877" t="str">
        <f>TEXT(SalesData[[#This Row],[Order Date]],"mmm-yyyy")</f>
        <v>Sep-2024</v>
      </c>
      <c r="S6877">
        <f>YEAR(SalesData[[#This Row],[Order Date]])*100 + MONTH(SalesData[[#This Row],[Order Date]])</f>
        <v>202409</v>
      </c>
    </row>
    <row r="6878" spans="1:19" x14ac:dyDescent="0.3">
      <c r="A6878" t="s">
        <v>12483</v>
      </c>
      <c r="B6878" s="3">
        <v>45542</v>
      </c>
      <c r="C6878" t="s">
        <v>11000</v>
      </c>
      <c r="D6878" t="s">
        <v>13</v>
      </c>
      <c r="E6878" t="s">
        <v>19</v>
      </c>
      <c r="F6878" t="s">
        <v>39</v>
      </c>
      <c r="G6878">
        <v>7</v>
      </c>
      <c r="H6878" s="5">
        <v>797.23</v>
      </c>
      <c r="I6878" s="5">
        <v>0.26</v>
      </c>
      <c r="J6878" s="5">
        <v>4129.6514000000006</v>
      </c>
      <c r="K6878" s="5">
        <v>1066.335372339576</v>
      </c>
      <c r="L6878">
        <f>YEAR(SalesData[Order Date])</f>
        <v>2024</v>
      </c>
      <c r="M6878">
        <f>MONTH(SalesData[Order Date])</f>
        <v>9</v>
      </c>
      <c r="N6878" t="str">
        <f>TEXT(SalesData[[#This Row],[Order Date]], "mmmm")</f>
        <v>September</v>
      </c>
      <c r="O6878" s="7">
        <f>IF(SalesData[Sales]=0,0,SalesData[Profit]/SalesData[Sales])</f>
        <v>0.25821437914579809</v>
      </c>
      <c r="P6878" s="8">
        <f t="shared" si="107"/>
        <v>4.6589888918953302E-5</v>
      </c>
      <c r="Q6878" t="str">
        <f>IF(SalesData[[#This Row],[Discount]]&gt;0, "Yes", "No")</f>
        <v>Yes</v>
      </c>
      <c r="R6878" t="str">
        <f>TEXT(SalesData[[#This Row],[Order Date]],"mmm-yyyy")</f>
        <v>Sep-2024</v>
      </c>
      <c r="S6878">
        <f>YEAR(SalesData[[#This Row],[Order Date]])*100 + MONTH(SalesData[[#This Row],[Order Date]])</f>
        <v>202409</v>
      </c>
    </row>
    <row r="6879" spans="1:19" x14ac:dyDescent="0.3">
      <c r="A6879" t="s">
        <v>12499</v>
      </c>
      <c r="B6879" s="3">
        <v>45552</v>
      </c>
      <c r="C6879" t="s">
        <v>12500</v>
      </c>
      <c r="D6879" t="s">
        <v>23</v>
      </c>
      <c r="E6879" t="s">
        <v>14</v>
      </c>
      <c r="F6879" t="s">
        <v>91</v>
      </c>
      <c r="G6879">
        <v>8</v>
      </c>
      <c r="H6879" s="5">
        <v>431.12</v>
      </c>
      <c r="I6879" s="5">
        <v>0.09</v>
      </c>
      <c r="J6879" s="5">
        <v>3138.5536000000002</v>
      </c>
      <c r="K6879" s="5">
        <v>480.98249695240582</v>
      </c>
      <c r="L6879">
        <f>YEAR(SalesData[Order Date])</f>
        <v>2024</v>
      </c>
      <c r="M6879">
        <f>MONTH(SalesData[Order Date])</f>
        <v>9</v>
      </c>
      <c r="N6879" t="str">
        <f>TEXT(SalesData[[#This Row],[Order Date]], "mmmm")</f>
        <v>September</v>
      </c>
      <c r="O6879" s="7">
        <f>IF(SalesData[Sales]=0,0,SalesData[Profit]/SalesData[Sales])</f>
        <v>0.15324973164466771</v>
      </c>
      <c r="P6879" s="8">
        <f t="shared" si="107"/>
        <v>2.6094822787159027E-5</v>
      </c>
      <c r="Q6879" t="str">
        <f>IF(SalesData[[#This Row],[Discount]]&gt;0, "Yes", "No")</f>
        <v>Yes</v>
      </c>
      <c r="R6879" t="str">
        <f>TEXT(SalesData[[#This Row],[Order Date]],"mmm-yyyy")</f>
        <v>Sep-2024</v>
      </c>
      <c r="S6879">
        <f>YEAR(SalesData[[#This Row],[Order Date]])*100 + MONTH(SalesData[[#This Row],[Order Date]])</f>
        <v>202409</v>
      </c>
    </row>
    <row r="6880" spans="1:19" x14ac:dyDescent="0.3">
      <c r="A6880" t="s">
        <v>12594</v>
      </c>
      <c r="B6880" s="3">
        <v>45538</v>
      </c>
      <c r="C6880" t="s">
        <v>12595</v>
      </c>
      <c r="D6880" t="s">
        <v>18</v>
      </c>
      <c r="E6880" t="s">
        <v>19</v>
      </c>
      <c r="F6880" t="s">
        <v>39</v>
      </c>
      <c r="G6880">
        <v>9</v>
      </c>
      <c r="H6880" s="5">
        <v>244.22</v>
      </c>
      <c r="I6880" s="5">
        <v>0.21</v>
      </c>
      <c r="J6880" s="5">
        <v>1736.4041999999999</v>
      </c>
      <c r="K6880" s="5">
        <v>518.10057754534046</v>
      </c>
      <c r="L6880">
        <f>YEAR(SalesData[Order Date])</f>
        <v>2024</v>
      </c>
      <c r="M6880">
        <f>MONTH(SalesData[Order Date])</f>
        <v>9</v>
      </c>
      <c r="N6880" t="str">
        <f>TEXT(SalesData[[#This Row],[Order Date]], "mmmm")</f>
        <v>September</v>
      </c>
      <c r="O6880" s="7">
        <f>IF(SalesData[Sales]=0,0,SalesData[Profit]/SalesData[Sales])</f>
        <v>0.29837556114258446</v>
      </c>
      <c r="P6880" s="8">
        <f t="shared" si="107"/>
        <v>9.5542270630306008E-5</v>
      </c>
      <c r="Q6880" t="str">
        <f>IF(SalesData[[#This Row],[Discount]]&gt;0, "Yes", "No")</f>
        <v>Yes</v>
      </c>
      <c r="R6880" t="str">
        <f>TEXT(SalesData[[#This Row],[Order Date]],"mmm-yyyy")</f>
        <v>Sep-2024</v>
      </c>
      <c r="S6880">
        <f>YEAR(SalesData[[#This Row],[Order Date]])*100 + MONTH(SalesData[[#This Row],[Order Date]])</f>
        <v>202409</v>
      </c>
    </row>
    <row r="6881" spans="1:19" x14ac:dyDescent="0.3">
      <c r="A6881" t="s">
        <v>12603</v>
      </c>
      <c r="B6881" s="3">
        <v>45536</v>
      </c>
      <c r="C6881" t="s">
        <v>12604</v>
      </c>
      <c r="D6881" t="s">
        <v>13</v>
      </c>
      <c r="E6881" t="s">
        <v>14</v>
      </c>
      <c r="F6881" t="s">
        <v>62</v>
      </c>
      <c r="G6881">
        <v>6</v>
      </c>
      <c r="H6881" s="5">
        <v>21.55</v>
      </c>
      <c r="I6881" s="5">
        <v>0.09</v>
      </c>
      <c r="J6881" s="5">
        <v>117.663</v>
      </c>
      <c r="K6881" s="5">
        <v>8.0181086261891394</v>
      </c>
      <c r="L6881">
        <f>YEAR(SalesData[Order Date])</f>
        <v>2024</v>
      </c>
      <c r="M6881">
        <f>MONTH(SalesData[Order Date])</f>
        <v>9</v>
      </c>
      <c r="N6881" t="str">
        <f>TEXT(SalesData[[#This Row],[Order Date]], "mmmm")</f>
        <v>September</v>
      </c>
      <c r="O6881" s="7">
        <f>IF(SalesData[Sales]=0,0,SalesData[Profit]/SalesData[Sales])</f>
        <v>6.8144689717151014E-2</v>
      </c>
      <c r="P6881" s="8">
        <f t="shared" si="107"/>
        <v>6.9605568445475633E-4</v>
      </c>
      <c r="Q6881" t="str">
        <f>IF(SalesData[[#This Row],[Discount]]&gt;0, "Yes", "No")</f>
        <v>Yes</v>
      </c>
      <c r="R6881" t="str">
        <f>TEXT(SalesData[[#This Row],[Order Date]],"mmm-yyyy")</f>
        <v>Sep-2024</v>
      </c>
      <c r="S6881">
        <f>YEAR(SalesData[[#This Row],[Order Date]])*100 + MONTH(SalesData[[#This Row],[Order Date]])</f>
        <v>202409</v>
      </c>
    </row>
    <row r="6882" spans="1:19" x14ac:dyDescent="0.3">
      <c r="A6882" t="s">
        <v>12614</v>
      </c>
      <c r="B6882" s="3">
        <v>45563</v>
      </c>
      <c r="C6882" t="s">
        <v>12615</v>
      </c>
      <c r="D6882" t="s">
        <v>30</v>
      </c>
      <c r="E6882" t="s">
        <v>19</v>
      </c>
      <c r="F6882" t="s">
        <v>91</v>
      </c>
      <c r="G6882">
        <v>2</v>
      </c>
      <c r="H6882" s="5">
        <v>695.04</v>
      </c>
      <c r="I6882" s="5">
        <v>0.28999999999999998</v>
      </c>
      <c r="J6882" s="5">
        <v>986.95679999999993</v>
      </c>
      <c r="K6882" s="5">
        <v>161.0671836483335</v>
      </c>
      <c r="L6882">
        <f>YEAR(SalesData[Order Date])</f>
        <v>2024</v>
      </c>
      <c r="M6882">
        <f>MONTH(SalesData[Order Date])</f>
        <v>9</v>
      </c>
      <c r="N6882" t="str">
        <f>TEXT(SalesData[[#This Row],[Order Date]], "mmmm")</f>
        <v>September</v>
      </c>
      <c r="O6882" s="7">
        <f>IF(SalesData[Sales]=0,0,SalesData[Profit]/SalesData[Sales])</f>
        <v>0.16319577883077913</v>
      </c>
      <c r="P6882" s="8">
        <f t="shared" si="107"/>
        <v>2.0862108655616944E-4</v>
      </c>
      <c r="Q6882" t="str">
        <f>IF(SalesData[[#This Row],[Discount]]&gt;0, "Yes", "No")</f>
        <v>Yes</v>
      </c>
      <c r="R6882" t="str">
        <f>TEXT(SalesData[[#This Row],[Order Date]],"mmm-yyyy")</f>
        <v>Sep-2024</v>
      </c>
      <c r="S6882">
        <f>YEAR(SalesData[[#This Row],[Order Date]])*100 + MONTH(SalesData[[#This Row],[Order Date]])</f>
        <v>202409</v>
      </c>
    </row>
    <row r="6883" spans="1:19" x14ac:dyDescent="0.3">
      <c r="A6883" t="s">
        <v>12651</v>
      </c>
      <c r="B6883" s="3">
        <v>45558</v>
      </c>
      <c r="C6883" t="s">
        <v>12652</v>
      </c>
      <c r="D6883" t="s">
        <v>18</v>
      </c>
      <c r="E6883" t="s">
        <v>19</v>
      </c>
      <c r="F6883" t="s">
        <v>31</v>
      </c>
      <c r="G6883">
        <v>7</v>
      </c>
      <c r="H6883" s="5">
        <v>798.05</v>
      </c>
      <c r="I6883" s="5">
        <v>0.26</v>
      </c>
      <c r="J6883" s="5">
        <v>4133.8989999999994</v>
      </c>
      <c r="K6883" s="5">
        <v>449.38150077151278</v>
      </c>
      <c r="L6883">
        <f>YEAR(SalesData[Order Date])</f>
        <v>2024</v>
      </c>
      <c r="M6883">
        <f>MONTH(SalesData[Order Date])</f>
        <v>9</v>
      </c>
      <c r="N6883" t="str">
        <f>TEXT(SalesData[[#This Row],[Order Date]], "mmmm")</f>
        <v>September</v>
      </c>
      <c r="O6883" s="7">
        <f>IF(SalesData[Sales]=0,0,SalesData[Profit]/SalesData[Sales])</f>
        <v>0.10870645382761235</v>
      </c>
      <c r="P6883" s="8">
        <f t="shared" si="107"/>
        <v>4.6542017596462809E-5</v>
      </c>
      <c r="Q6883" t="str">
        <f>IF(SalesData[[#This Row],[Discount]]&gt;0, "Yes", "No")</f>
        <v>Yes</v>
      </c>
      <c r="R6883" t="str">
        <f>TEXT(SalesData[[#This Row],[Order Date]],"mmm-yyyy")</f>
        <v>Sep-2024</v>
      </c>
      <c r="S6883">
        <f>YEAR(SalesData[[#This Row],[Order Date]])*100 + MONTH(SalesData[[#This Row],[Order Date]])</f>
        <v>202409</v>
      </c>
    </row>
    <row r="6884" spans="1:19" x14ac:dyDescent="0.3">
      <c r="A6884" t="s">
        <v>12706</v>
      </c>
      <c r="B6884" s="3">
        <v>45547</v>
      </c>
      <c r="C6884" t="s">
        <v>12707</v>
      </c>
      <c r="D6884" t="s">
        <v>30</v>
      </c>
      <c r="E6884" t="s">
        <v>26</v>
      </c>
      <c r="F6884" t="s">
        <v>62</v>
      </c>
      <c r="G6884">
        <v>4</v>
      </c>
      <c r="H6884" s="5">
        <v>68.37</v>
      </c>
      <c r="I6884" s="5">
        <v>0.24</v>
      </c>
      <c r="J6884" s="5">
        <v>207.84479999999999</v>
      </c>
      <c r="K6884" s="5">
        <v>55.478600356469371</v>
      </c>
      <c r="L6884">
        <f>YEAR(SalesData[Order Date])</f>
        <v>2024</v>
      </c>
      <c r="M6884">
        <f>MONTH(SalesData[Order Date])</f>
        <v>9</v>
      </c>
      <c r="N6884" t="str">
        <f>TEXT(SalesData[[#This Row],[Order Date]], "mmmm")</f>
        <v>September</v>
      </c>
      <c r="O6884" s="7">
        <f>IF(SalesData[Sales]=0,0,SalesData[Profit]/SalesData[Sales])</f>
        <v>0.26692320595208241</v>
      </c>
      <c r="P6884" s="8">
        <f t="shared" si="107"/>
        <v>8.7757788503729697E-4</v>
      </c>
      <c r="Q6884" t="str">
        <f>IF(SalesData[[#This Row],[Discount]]&gt;0, "Yes", "No")</f>
        <v>Yes</v>
      </c>
      <c r="R6884" t="str">
        <f>TEXT(SalesData[[#This Row],[Order Date]],"mmm-yyyy")</f>
        <v>Sep-2024</v>
      </c>
      <c r="S6884">
        <f>YEAR(SalesData[[#This Row],[Order Date]])*100 + MONTH(SalesData[[#This Row],[Order Date]])</f>
        <v>202409</v>
      </c>
    </row>
    <row r="6885" spans="1:19" x14ac:dyDescent="0.3">
      <c r="A6885" t="s">
        <v>12716</v>
      </c>
      <c r="B6885" s="3">
        <v>45538</v>
      </c>
      <c r="C6885" t="s">
        <v>12717</v>
      </c>
      <c r="D6885" t="s">
        <v>23</v>
      </c>
      <c r="E6885" t="s">
        <v>14</v>
      </c>
      <c r="F6885" t="s">
        <v>53</v>
      </c>
      <c r="G6885">
        <v>4</v>
      </c>
      <c r="H6885" s="5">
        <v>287.45999999999998</v>
      </c>
      <c r="I6885" s="5">
        <v>0.01</v>
      </c>
      <c r="J6885" s="5">
        <v>1138.3416</v>
      </c>
      <c r="K6885" s="5">
        <v>183.63982565511111</v>
      </c>
      <c r="L6885">
        <f>YEAR(SalesData[Order Date])</f>
        <v>2024</v>
      </c>
      <c r="M6885">
        <f>MONTH(SalesData[Order Date])</f>
        <v>9</v>
      </c>
      <c r="N6885" t="str">
        <f>TEXT(SalesData[[#This Row],[Order Date]], "mmmm")</f>
        <v>September</v>
      </c>
      <c r="O6885" s="7">
        <f>IF(SalesData[Sales]=0,0,SalesData[Profit]/SalesData[Sales])</f>
        <v>0.16132224778143145</v>
      </c>
      <c r="P6885" s="8">
        <f t="shared" si="107"/>
        <v>8.6968621721282968E-6</v>
      </c>
      <c r="Q6885" t="str">
        <f>IF(SalesData[[#This Row],[Discount]]&gt;0, "Yes", "No")</f>
        <v>Yes</v>
      </c>
      <c r="R6885" t="str">
        <f>TEXT(SalesData[[#This Row],[Order Date]],"mmm-yyyy")</f>
        <v>Sep-2024</v>
      </c>
      <c r="S6885">
        <f>YEAR(SalesData[[#This Row],[Order Date]])*100 + MONTH(SalesData[[#This Row],[Order Date]])</f>
        <v>202409</v>
      </c>
    </row>
    <row r="6886" spans="1:19" x14ac:dyDescent="0.3">
      <c r="A6886" t="s">
        <v>12718</v>
      </c>
      <c r="B6886" s="3">
        <v>45555</v>
      </c>
      <c r="C6886" t="s">
        <v>12719</v>
      </c>
      <c r="D6886" t="s">
        <v>13</v>
      </c>
      <c r="E6886" t="s">
        <v>26</v>
      </c>
      <c r="F6886" t="s">
        <v>31</v>
      </c>
      <c r="G6886">
        <v>9</v>
      </c>
      <c r="H6886" s="5">
        <v>987.68</v>
      </c>
      <c r="I6886" s="5">
        <v>0.15</v>
      </c>
      <c r="J6886" s="5">
        <v>7555.7519999999986</v>
      </c>
      <c r="K6886" s="5">
        <v>1455.249645363243</v>
      </c>
      <c r="L6886">
        <f>YEAR(SalesData[Order Date])</f>
        <v>2024</v>
      </c>
      <c r="M6886">
        <f>MONTH(SalesData[Order Date])</f>
        <v>9</v>
      </c>
      <c r="N6886" t="str">
        <f>TEXT(SalesData[[#This Row],[Order Date]], "mmmm")</f>
        <v>September</v>
      </c>
      <c r="O6886" s="7">
        <f>IF(SalesData[Sales]=0,0,SalesData[Profit]/SalesData[Sales])</f>
        <v>0.1926015630692012</v>
      </c>
      <c r="P6886" s="8">
        <f t="shared" si="107"/>
        <v>1.6874561261407204E-5</v>
      </c>
      <c r="Q6886" t="str">
        <f>IF(SalesData[[#This Row],[Discount]]&gt;0, "Yes", "No")</f>
        <v>Yes</v>
      </c>
      <c r="R6886" t="str">
        <f>TEXT(SalesData[[#This Row],[Order Date]],"mmm-yyyy")</f>
        <v>Sep-2024</v>
      </c>
      <c r="S6886">
        <f>YEAR(SalesData[[#This Row],[Order Date]])*100 + MONTH(SalesData[[#This Row],[Order Date]])</f>
        <v>202409</v>
      </c>
    </row>
    <row r="6887" spans="1:19" x14ac:dyDescent="0.3">
      <c r="A6887" t="s">
        <v>12800</v>
      </c>
      <c r="B6887" s="3">
        <v>45557</v>
      </c>
      <c r="C6887" t="s">
        <v>12801</v>
      </c>
      <c r="D6887" t="s">
        <v>13</v>
      </c>
      <c r="E6887" t="s">
        <v>19</v>
      </c>
      <c r="F6887" t="s">
        <v>27</v>
      </c>
      <c r="G6887">
        <v>7</v>
      </c>
      <c r="H6887" s="5">
        <v>916.16</v>
      </c>
      <c r="I6887" s="5">
        <v>0.25</v>
      </c>
      <c r="J6887" s="5">
        <v>4809.84</v>
      </c>
      <c r="K6887" s="5">
        <v>1268.693964416273</v>
      </c>
      <c r="L6887">
        <f>YEAR(SalesData[Order Date])</f>
        <v>2024</v>
      </c>
      <c r="M6887">
        <f>MONTH(SalesData[Order Date])</f>
        <v>9</v>
      </c>
      <c r="N6887" t="str">
        <f>TEXT(SalesData[[#This Row],[Order Date]], "mmmm")</f>
        <v>September</v>
      </c>
      <c r="O6887" s="7">
        <f>IF(SalesData[Sales]=0,0,SalesData[Profit]/SalesData[Sales])</f>
        <v>0.26377051303500176</v>
      </c>
      <c r="P6887" s="8">
        <f t="shared" si="107"/>
        <v>3.8982585699316399E-5</v>
      </c>
      <c r="Q6887" t="str">
        <f>IF(SalesData[[#This Row],[Discount]]&gt;0, "Yes", "No")</f>
        <v>Yes</v>
      </c>
      <c r="R6887" t="str">
        <f>TEXT(SalesData[[#This Row],[Order Date]],"mmm-yyyy")</f>
        <v>Sep-2024</v>
      </c>
      <c r="S6887">
        <f>YEAR(SalesData[[#This Row],[Order Date]])*100 + MONTH(SalesData[[#This Row],[Order Date]])</f>
        <v>202409</v>
      </c>
    </row>
    <row r="6888" spans="1:19" x14ac:dyDescent="0.3">
      <c r="A6888" t="s">
        <v>12882</v>
      </c>
      <c r="B6888" s="3">
        <v>45554</v>
      </c>
      <c r="C6888" t="s">
        <v>12883</v>
      </c>
      <c r="D6888" t="s">
        <v>18</v>
      </c>
      <c r="E6888" t="s">
        <v>14</v>
      </c>
      <c r="F6888" t="s">
        <v>31</v>
      </c>
      <c r="G6888">
        <v>2</v>
      </c>
      <c r="H6888" s="5">
        <v>601.83000000000004</v>
      </c>
      <c r="I6888" s="5">
        <v>0.28000000000000003</v>
      </c>
      <c r="J6888" s="5">
        <v>866.63520000000005</v>
      </c>
      <c r="K6888" s="5">
        <v>162.50597967466979</v>
      </c>
      <c r="L6888">
        <f>YEAR(SalesData[Order Date])</f>
        <v>2024</v>
      </c>
      <c r="M6888">
        <f>MONTH(SalesData[Order Date])</f>
        <v>9</v>
      </c>
      <c r="N6888" t="str">
        <f>TEXT(SalesData[[#This Row],[Order Date]], "mmmm")</f>
        <v>September</v>
      </c>
      <c r="O6888" s="7">
        <f>IF(SalesData[Sales]=0,0,SalesData[Profit]/SalesData[Sales])</f>
        <v>0.18751370781462579</v>
      </c>
      <c r="P6888" s="8">
        <f t="shared" si="107"/>
        <v>2.3262383064985128E-4</v>
      </c>
      <c r="Q6888" t="str">
        <f>IF(SalesData[[#This Row],[Discount]]&gt;0, "Yes", "No")</f>
        <v>Yes</v>
      </c>
      <c r="R6888" t="str">
        <f>TEXT(SalesData[[#This Row],[Order Date]],"mmm-yyyy")</f>
        <v>Sep-2024</v>
      </c>
      <c r="S6888">
        <f>YEAR(SalesData[[#This Row],[Order Date]])*100 + MONTH(SalesData[[#This Row],[Order Date]])</f>
        <v>202409</v>
      </c>
    </row>
    <row r="6889" spans="1:19" x14ac:dyDescent="0.3">
      <c r="A6889" t="s">
        <v>12888</v>
      </c>
      <c r="B6889" s="3">
        <v>45557</v>
      </c>
      <c r="C6889" t="s">
        <v>12889</v>
      </c>
      <c r="D6889" t="s">
        <v>13</v>
      </c>
      <c r="E6889" t="s">
        <v>19</v>
      </c>
      <c r="F6889" t="s">
        <v>44</v>
      </c>
      <c r="G6889">
        <v>7</v>
      </c>
      <c r="H6889" s="5">
        <v>840.98</v>
      </c>
      <c r="I6889" s="5">
        <v>0.21</v>
      </c>
      <c r="J6889" s="5">
        <v>4650.6193999999996</v>
      </c>
      <c r="K6889" s="5">
        <v>1224.8183977077049</v>
      </c>
      <c r="L6889">
        <f>YEAR(SalesData[Order Date])</f>
        <v>2024</v>
      </c>
      <c r="M6889">
        <f>MONTH(SalesData[Order Date])</f>
        <v>9</v>
      </c>
      <c r="N6889" t="str">
        <f>TEXT(SalesData[[#This Row],[Order Date]], "mmmm")</f>
        <v>September</v>
      </c>
      <c r="O6889" s="7">
        <f>IF(SalesData[Sales]=0,0,SalesData[Profit]/SalesData[Sales])</f>
        <v>0.26336672437819897</v>
      </c>
      <c r="P6889" s="8">
        <f t="shared" si="107"/>
        <v>3.5672667602083282E-5</v>
      </c>
      <c r="Q6889" t="str">
        <f>IF(SalesData[[#This Row],[Discount]]&gt;0, "Yes", "No")</f>
        <v>Yes</v>
      </c>
      <c r="R6889" t="str">
        <f>TEXT(SalesData[[#This Row],[Order Date]],"mmm-yyyy")</f>
        <v>Sep-2024</v>
      </c>
      <c r="S6889">
        <f>YEAR(SalesData[[#This Row],[Order Date]])*100 + MONTH(SalesData[[#This Row],[Order Date]])</f>
        <v>202409</v>
      </c>
    </row>
    <row r="6890" spans="1:19" x14ac:dyDescent="0.3">
      <c r="A6890" t="s">
        <v>12926</v>
      </c>
      <c r="B6890" s="3">
        <v>45542</v>
      </c>
      <c r="C6890" t="s">
        <v>12927</v>
      </c>
      <c r="D6890" t="s">
        <v>13</v>
      </c>
      <c r="E6890" t="s">
        <v>14</v>
      </c>
      <c r="F6890" t="s">
        <v>44</v>
      </c>
      <c r="G6890">
        <v>3</v>
      </c>
      <c r="H6890" s="5">
        <v>614.03</v>
      </c>
      <c r="I6890" s="5">
        <v>0.19</v>
      </c>
      <c r="J6890" s="5">
        <v>1492.0929000000001</v>
      </c>
      <c r="K6890" s="5">
        <v>159.90515421429529</v>
      </c>
      <c r="L6890">
        <f>YEAR(SalesData[Order Date])</f>
        <v>2024</v>
      </c>
      <c r="M6890">
        <f>MONTH(SalesData[Order Date])</f>
        <v>9</v>
      </c>
      <c r="N6890" t="str">
        <f>TEXT(SalesData[[#This Row],[Order Date]], "mmmm")</f>
        <v>September</v>
      </c>
      <c r="O6890" s="7">
        <f>IF(SalesData[Sales]=0,0,SalesData[Profit]/SalesData[Sales])</f>
        <v>0.1071683634539748</v>
      </c>
      <c r="P6890" s="8">
        <f t="shared" si="107"/>
        <v>1.0314371176218318E-4</v>
      </c>
      <c r="Q6890" t="str">
        <f>IF(SalesData[[#This Row],[Discount]]&gt;0, "Yes", "No")</f>
        <v>Yes</v>
      </c>
      <c r="R6890" t="str">
        <f>TEXT(SalesData[[#This Row],[Order Date]],"mmm-yyyy")</f>
        <v>Sep-2024</v>
      </c>
      <c r="S6890">
        <f>YEAR(SalesData[[#This Row],[Order Date]])*100 + MONTH(SalesData[[#This Row],[Order Date]])</f>
        <v>202409</v>
      </c>
    </row>
    <row r="6891" spans="1:19" x14ac:dyDescent="0.3">
      <c r="A6891" t="s">
        <v>12964</v>
      </c>
      <c r="B6891" s="3">
        <v>45565</v>
      </c>
      <c r="C6891" t="s">
        <v>12965</v>
      </c>
      <c r="D6891" t="s">
        <v>13</v>
      </c>
      <c r="E6891" t="s">
        <v>14</v>
      </c>
      <c r="F6891" t="s">
        <v>27</v>
      </c>
      <c r="G6891">
        <v>3</v>
      </c>
      <c r="H6891" s="5">
        <v>635.01</v>
      </c>
      <c r="I6891" s="5">
        <v>0.12</v>
      </c>
      <c r="J6891" s="5">
        <v>1676.4264000000001</v>
      </c>
      <c r="K6891" s="5">
        <v>212.54299700832249</v>
      </c>
      <c r="L6891">
        <f>YEAR(SalesData[Order Date])</f>
        <v>2024</v>
      </c>
      <c r="M6891">
        <f>MONTH(SalesData[Order Date])</f>
        <v>9</v>
      </c>
      <c r="N6891" t="str">
        <f>TEXT(SalesData[[#This Row],[Order Date]], "mmmm")</f>
        <v>September</v>
      </c>
      <c r="O6891" s="7">
        <f>IF(SalesData[Sales]=0,0,SalesData[Profit]/SalesData[Sales])</f>
        <v>0.12678337504606374</v>
      </c>
      <c r="P6891" s="8">
        <f t="shared" si="107"/>
        <v>6.2991133997889791E-5</v>
      </c>
      <c r="Q6891" t="str">
        <f>IF(SalesData[[#This Row],[Discount]]&gt;0, "Yes", "No")</f>
        <v>Yes</v>
      </c>
      <c r="R6891" t="str">
        <f>TEXT(SalesData[[#This Row],[Order Date]],"mmm-yyyy")</f>
        <v>Sep-2024</v>
      </c>
      <c r="S6891">
        <f>YEAR(SalesData[[#This Row],[Order Date]])*100 + MONTH(SalesData[[#This Row],[Order Date]])</f>
        <v>202409</v>
      </c>
    </row>
    <row r="6892" spans="1:19" x14ac:dyDescent="0.3">
      <c r="A6892" t="s">
        <v>13174</v>
      </c>
      <c r="B6892" s="3">
        <v>45547</v>
      </c>
      <c r="C6892" t="s">
        <v>13175</v>
      </c>
      <c r="D6892" t="s">
        <v>18</v>
      </c>
      <c r="E6892" t="s">
        <v>19</v>
      </c>
      <c r="F6892" t="s">
        <v>20</v>
      </c>
      <c r="G6892">
        <v>7</v>
      </c>
      <c r="H6892" s="5">
        <v>486.53</v>
      </c>
      <c r="I6892" s="5">
        <v>0.17</v>
      </c>
      <c r="J6892" s="5">
        <v>2826.7393000000002</v>
      </c>
      <c r="K6892" s="5">
        <v>486.45310449249678</v>
      </c>
      <c r="L6892">
        <f>YEAR(SalesData[Order Date])</f>
        <v>2024</v>
      </c>
      <c r="M6892">
        <f>MONTH(SalesData[Order Date])</f>
        <v>9</v>
      </c>
      <c r="N6892" t="str">
        <f>TEXT(SalesData[[#This Row],[Order Date]], "mmmm")</f>
        <v>September</v>
      </c>
      <c r="O6892" s="7">
        <f>IF(SalesData[Sales]=0,0,SalesData[Profit]/SalesData[Sales])</f>
        <v>0.17208983668656561</v>
      </c>
      <c r="P6892" s="8">
        <f t="shared" si="107"/>
        <v>4.9916170196522899E-5</v>
      </c>
      <c r="Q6892" t="str">
        <f>IF(SalesData[[#This Row],[Discount]]&gt;0, "Yes", "No")</f>
        <v>Yes</v>
      </c>
      <c r="R6892" t="str">
        <f>TEXT(SalesData[[#This Row],[Order Date]],"mmm-yyyy")</f>
        <v>Sep-2024</v>
      </c>
      <c r="S6892">
        <f>YEAR(SalesData[[#This Row],[Order Date]])*100 + MONTH(SalesData[[#This Row],[Order Date]])</f>
        <v>202409</v>
      </c>
    </row>
    <row r="6893" spans="1:19" x14ac:dyDescent="0.3">
      <c r="A6893" t="s">
        <v>13284</v>
      </c>
      <c r="B6893" s="3">
        <v>45552</v>
      </c>
      <c r="C6893" t="s">
        <v>13285</v>
      </c>
      <c r="D6893" t="s">
        <v>23</v>
      </c>
      <c r="E6893" t="s">
        <v>26</v>
      </c>
      <c r="F6893" t="s">
        <v>53</v>
      </c>
      <c r="G6893">
        <v>8</v>
      </c>
      <c r="H6893" s="5">
        <v>805.54</v>
      </c>
      <c r="I6893" s="5">
        <v>7.0000000000000007E-2</v>
      </c>
      <c r="J6893" s="5">
        <v>5993.217599999999</v>
      </c>
      <c r="K6893" s="5">
        <v>959.79435961922911</v>
      </c>
      <c r="L6893">
        <f>YEAR(SalesData[Order Date])</f>
        <v>2024</v>
      </c>
      <c r="M6893">
        <f>MONTH(SalesData[Order Date])</f>
        <v>9</v>
      </c>
      <c r="N6893" t="str">
        <f>TEXT(SalesData[[#This Row],[Order Date]], "mmmm")</f>
        <v>September</v>
      </c>
      <c r="O6893" s="7">
        <f>IF(SalesData[Sales]=0,0,SalesData[Profit]/SalesData[Sales])</f>
        <v>0.16014675649674881</v>
      </c>
      <c r="P6893" s="8">
        <f t="shared" si="107"/>
        <v>1.0862278719864937E-5</v>
      </c>
      <c r="Q6893" t="str">
        <f>IF(SalesData[[#This Row],[Discount]]&gt;0, "Yes", "No")</f>
        <v>Yes</v>
      </c>
      <c r="R6893" t="str">
        <f>TEXT(SalesData[[#This Row],[Order Date]],"mmm-yyyy")</f>
        <v>Sep-2024</v>
      </c>
      <c r="S6893">
        <f>YEAR(SalesData[[#This Row],[Order Date]])*100 + MONTH(SalesData[[#This Row],[Order Date]])</f>
        <v>202409</v>
      </c>
    </row>
    <row r="6894" spans="1:19" x14ac:dyDescent="0.3">
      <c r="A6894" t="s">
        <v>13316</v>
      </c>
      <c r="B6894" s="3">
        <v>45543</v>
      </c>
      <c r="C6894" t="s">
        <v>13317</v>
      </c>
      <c r="D6894" t="s">
        <v>13</v>
      </c>
      <c r="E6894" t="s">
        <v>26</v>
      </c>
      <c r="F6894" t="s">
        <v>39</v>
      </c>
      <c r="G6894">
        <v>8</v>
      </c>
      <c r="H6894" s="5">
        <v>524.12</v>
      </c>
      <c r="I6894" s="5">
        <v>0.12</v>
      </c>
      <c r="J6894" s="5">
        <v>3689.8047999999999</v>
      </c>
      <c r="K6894" s="5">
        <v>595.49337654597798</v>
      </c>
      <c r="L6894">
        <f>YEAR(SalesData[Order Date])</f>
        <v>2024</v>
      </c>
      <c r="M6894">
        <f>MONTH(SalesData[Order Date])</f>
        <v>9</v>
      </c>
      <c r="N6894" t="str">
        <f>TEXT(SalesData[[#This Row],[Order Date]], "mmmm")</f>
        <v>September</v>
      </c>
      <c r="O6894" s="7">
        <f>IF(SalesData[Sales]=0,0,SalesData[Profit]/SalesData[Sales])</f>
        <v>0.16138885627390859</v>
      </c>
      <c r="P6894" s="8">
        <f t="shared" si="107"/>
        <v>2.861940013737312E-5</v>
      </c>
      <c r="Q6894" t="str">
        <f>IF(SalesData[[#This Row],[Discount]]&gt;0, "Yes", "No")</f>
        <v>Yes</v>
      </c>
      <c r="R6894" t="str">
        <f>TEXT(SalesData[[#This Row],[Order Date]],"mmm-yyyy")</f>
        <v>Sep-2024</v>
      </c>
      <c r="S6894">
        <f>YEAR(SalesData[[#This Row],[Order Date]])*100 + MONTH(SalesData[[#This Row],[Order Date]])</f>
        <v>202409</v>
      </c>
    </row>
    <row r="6895" spans="1:19" x14ac:dyDescent="0.3">
      <c r="A6895" t="s">
        <v>13343</v>
      </c>
      <c r="B6895" s="3">
        <v>45547</v>
      </c>
      <c r="C6895" t="s">
        <v>1092</v>
      </c>
      <c r="D6895" t="s">
        <v>23</v>
      </c>
      <c r="E6895" t="s">
        <v>19</v>
      </c>
      <c r="F6895" t="s">
        <v>31</v>
      </c>
      <c r="G6895">
        <v>3</v>
      </c>
      <c r="H6895" s="5">
        <v>901</v>
      </c>
      <c r="I6895" s="5">
        <v>0.22</v>
      </c>
      <c r="J6895" s="5">
        <v>2108.34</v>
      </c>
      <c r="K6895" s="5">
        <v>546.49635950221227</v>
      </c>
      <c r="L6895">
        <f>YEAR(SalesData[Order Date])</f>
        <v>2024</v>
      </c>
      <c r="M6895">
        <f>MONTH(SalesData[Order Date])</f>
        <v>9</v>
      </c>
      <c r="N6895" t="str">
        <f>TEXT(SalesData[[#This Row],[Order Date]], "mmmm")</f>
        <v>September</v>
      </c>
      <c r="O6895" s="7">
        <f>IF(SalesData[Sales]=0,0,SalesData[Profit]/SalesData[Sales])</f>
        <v>0.2592069398210024</v>
      </c>
      <c r="P6895" s="8">
        <f t="shared" si="107"/>
        <v>8.1391046984831668E-5</v>
      </c>
      <c r="Q6895" t="str">
        <f>IF(SalesData[[#This Row],[Discount]]&gt;0, "Yes", "No")</f>
        <v>Yes</v>
      </c>
      <c r="R6895" t="str">
        <f>TEXT(SalesData[[#This Row],[Order Date]],"mmm-yyyy")</f>
        <v>Sep-2024</v>
      </c>
      <c r="S6895">
        <f>YEAR(SalesData[[#This Row],[Order Date]])*100 + MONTH(SalesData[[#This Row],[Order Date]])</f>
        <v>202409</v>
      </c>
    </row>
    <row r="6896" spans="1:19" x14ac:dyDescent="0.3">
      <c r="A6896" t="s">
        <v>13390</v>
      </c>
      <c r="B6896" s="3">
        <v>45553</v>
      </c>
      <c r="C6896" t="s">
        <v>13391</v>
      </c>
      <c r="D6896" t="s">
        <v>18</v>
      </c>
      <c r="E6896" t="s">
        <v>19</v>
      </c>
      <c r="F6896" t="s">
        <v>31</v>
      </c>
      <c r="G6896">
        <v>7</v>
      </c>
      <c r="H6896" s="5">
        <v>140.47999999999999</v>
      </c>
      <c r="I6896" s="5">
        <v>0.16</v>
      </c>
      <c r="J6896" s="5">
        <v>826.02239999999983</v>
      </c>
      <c r="K6896" s="5">
        <v>198.91783873007131</v>
      </c>
      <c r="L6896">
        <f>YEAR(SalesData[Order Date])</f>
        <v>2024</v>
      </c>
      <c r="M6896">
        <f>MONTH(SalesData[Order Date])</f>
        <v>9</v>
      </c>
      <c r="N6896" t="str">
        <f>TEXT(SalesData[[#This Row],[Order Date]], "mmmm")</f>
        <v>September</v>
      </c>
      <c r="O6896" s="7">
        <f>IF(SalesData[Sales]=0,0,SalesData[Profit]/SalesData[Sales])</f>
        <v>0.24081409745071242</v>
      </c>
      <c r="P6896" s="8">
        <f t="shared" si="107"/>
        <v>1.6270745200130168E-4</v>
      </c>
      <c r="Q6896" t="str">
        <f>IF(SalesData[[#This Row],[Discount]]&gt;0, "Yes", "No")</f>
        <v>Yes</v>
      </c>
      <c r="R6896" t="str">
        <f>TEXT(SalesData[[#This Row],[Order Date]],"mmm-yyyy")</f>
        <v>Sep-2024</v>
      </c>
      <c r="S6896">
        <f>YEAR(SalesData[[#This Row],[Order Date]])*100 + MONTH(SalesData[[#This Row],[Order Date]])</f>
        <v>202409</v>
      </c>
    </row>
    <row r="6897" spans="1:19" x14ac:dyDescent="0.3">
      <c r="A6897" t="s">
        <v>13393</v>
      </c>
      <c r="B6897" s="3">
        <v>45538</v>
      </c>
      <c r="C6897" t="s">
        <v>13394</v>
      </c>
      <c r="D6897" t="s">
        <v>23</v>
      </c>
      <c r="E6897" t="s">
        <v>19</v>
      </c>
      <c r="F6897" t="s">
        <v>44</v>
      </c>
      <c r="G6897">
        <v>7</v>
      </c>
      <c r="H6897" s="5">
        <v>474.34</v>
      </c>
      <c r="I6897" s="5">
        <v>0.14000000000000001</v>
      </c>
      <c r="J6897" s="5">
        <v>2855.5268000000001</v>
      </c>
      <c r="K6897" s="5">
        <v>768.90966252022031</v>
      </c>
      <c r="L6897">
        <f>YEAR(SalesData[Order Date])</f>
        <v>2024</v>
      </c>
      <c r="M6897">
        <f>MONTH(SalesData[Order Date])</f>
        <v>9</v>
      </c>
      <c r="N6897" t="str">
        <f>TEXT(SalesData[[#This Row],[Order Date]], "mmmm")</f>
        <v>September</v>
      </c>
      <c r="O6897" s="7">
        <f>IF(SalesData[Sales]=0,0,SalesData[Profit]/SalesData[Sales])</f>
        <v>0.26927068676792676</v>
      </c>
      <c r="P6897" s="8">
        <f t="shared" si="107"/>
        <v>4.2163848716110814E-5</v>
      </c>
      <c r="Q6897" t="str">
        <f>IF(SalesData[[#This Row],[Discount]]&gt;0, "Yes", "No")</f>
        <v>Yes</v>
      </c>
      <c r="R6897" t="str">
        <f>TEXT(SalesData[[#This Row],[Order Date]],"mmm-yyyy")</f>
        <v>Sep-2024</v>
      </c>
      <c r="S6897">
        <f>YEAR(SalesData[[#This Row],[Order Date]])*100 + MONTH(SalesData[[#This Row],[Order Date]])</f>
        <v>202409</v>
      </c>
    </row>
    <row r="6898" spans="1:19" x14ac:dyDescent="0.3">
      <c r="A6898" t="s">
        <v>13404</v>
      </c>
      <c r="B6898" s="3">
        <v>45556</v>
      </c>
      <c r="C6898" t="s">
        <v>679</v>
      </c>
      <c r="D6898" t="s">
        <v>23</v>
      </c>
      <c r="E6898" t="s">
        <v>14</v>
      </c>
      <c r="F6898" t="s">
        <v>91</v>
      </c>
      <c r="G6898">
        <v>5</v>
      </c>
      <c r="H6898" s="5">
        <v>448.12</v>
      </c>
      <c r="I6898" s="5">
        <v>0.28000000000000003</v>
      </c>
      <c r="J6898" s="5">
        <v>1613.232</v>
      </c>
      <c r="K6898" s="5">
        <v>326.11728817760007</v>
      </c>
      <c r="L6898">
        <f>YEAR(SalesData[Order Date])</f>
        <v>2024</v>
      </c>
      <c r="M6898">
        <f>MONTH(SalesData[Order Date])</f>
        <v>9</v>
      </c>
      <c r="N6898" t="str">
        <f>TEXT(SalesData[[#This Row],[Order Date]], "mmmm")</f>
        <v>September</v>
      </c>
      <c r="O6898" s="7">
        <f>IF(SalesData[Sales]=0,0,SalesData[Profit]/SalesData[Sales])</f>
        <v>0.20215151210588439</v>
      </c>
      <c r="P6898" s="8">
        <f t="shared" si="107"/>
        <v>1.2496652682317239E-4</v>
      </c>
      <c r="Q6898" t="str">
        <f>IF(SalesData[[#This Row],[Discount]]&gt;0, "Yes", "No")</f>
        <v>Yes</v>
      </c>
      <c r="R6898" t="str">
        <f>TEXT(SalesData[[#This Row],[Order Date]],"mmm-yyyy")</f>
        <v>Sep-2024</v>
      </c>
      <c r="S6898">
        <f>YEAR(SalesData[[#This Row],[Order Date]])*100 + MONTH(SalesData[[#This Row],[Order Date]])</f>
        <v>202409</v>
      </c>
    </row>
    <row r="6899" spans="1:19" x14ac:dyDescent="0.3">
      <c r="A6899" t="s">
        <v>13463</v>
      </c>
      <c r="B6899" s="3">
        <v>45539</v>
      </c>
      <c r="C6899" t="s">
        <v>13464</v>
      </c>
      <c r="D6899" t="s">
        <v>30</v>
      </c>
      <c r="E6899" t="s">
        <v>26</v>
      </c>
      <c r="F6899" t="s">
        <v>91</v>
      </c>
      <c r="G6899">
        <v>4</v>
      </c>
      <c r="H6899" s="5">
        <v>216.52</v>
      </c>
      <c r="I6899" s="5">
        <v>0.06</v>
      </c>
      <c r="J6899" s="5">
        <v>814.11519999999996</v>
      </c>
      <c r="K6899" s="5">
        <v>208.61298990692211</v>
      </c>
      <c r="L6899">
        <f>YEAR(SalesData[Order Date])</f>
        <v>2024</v>
      </c>
      <c r="M6899">
        <f>MONTH(SalesData[Order Date])</f>
        <v>9</v>
      </c>
      <c r="N6899" t="str">
        <f>TEXT(SalesData[[#This Row],[Order Date]], "mmmm")</f>
        <v>September</v>
      </c>
      <c r="O6899" s="7">
        <f>IF(SalesData[Sales]=0,0,SalesData[Profit]/SalesData[Sales])</f>
        <v>0.25624504972628215</v>
      </c>
      <c r="P6899" s="8">
        <f t="shared" si="107"/>
        <v>6.9277664880842407E-5</v>
      </c>
      <c r="Q6899" t="str">
        <f>IF(SalesData[[#This Row],[Discount]]&gt;0, "Yes", "No")</f>
        <v>Yes</v>
      </c>
      <c r="R6899" t="str">
        <f>TEXT(SalesData[[#This Row],[Order Date]],"mmm-yyyy")</f>
        <v>Sep-2024</v>
      </c>
      <c r="S6899">
        <f>YEAR(SalesData[[#This Row],[Order Date]])*100 + MONTH(SalesData[[#This Row],[Order Date]])</f>
        <v>202409</v>
      </c>
    </row>
    <row r="6900" spans="1:19" x14ac:dyDescent="0.3">
      <c r="A6900" t="s">
        <v>13469</v>
      </c>
      <c r="B6900" s="3">
        <v>45555</v>
      </c>
      <c r="C6900" t="s">
        <v>13470</v>
      </c>
      <c r="D6900" t="s">
        <v>30</v>
      </c>
      <c r="E6900" t="s">
        <v>19</v>
      </c>
      <c r="F6900" t="s">
        <v>53</v>
      </c>
      <c r="G6900">
        <v>1</v>
      </c>
      <c r="H6900" s="5">
        <v>881.35</v>
      </c>
      <c r="I6900" s="5">
        <v>0</v>
      </c>
      <c r="J6900" s="5">
        <v>881.35</v>
      </c>
      <c r="K6900" s="5">
        <v>83.188867359744989</v>
      </c>
      <c r="L6900">
        <f>YEAR(SalesData[Order Date])</f>
        <v>2024</v>
      </c>
      <c r="M6900">
        <f>MONTH(SalesData[Order Date])</f>
        <v>9</v>
      </c>
      <c r="N6900" t="str">
        <f>TEXT(SalesData[[#This Row],[Order Date]], "mmmm")</f>
        <v>September</v>
      </c>
      <c r="O6900" s="7">
        <f>IF(SalesData[Sales]=0,0,SalesData[Profit]/SalesData[Sales])</f>
        <v>9.4388004038968618E-2</v>
      </c>
      <c r="P6900" s="8">
        <f t="shared" si="107"/>
        <v>0</v>
      </c>
      <c r="Q6900" t="str">
        <f>IF(SalesData[[#This Row],[Discount]]&gt;0, "Yes", "No")</f>
        <v>No</v>
      </c>
      <c r="R6900" t="str">
        <f>TEXT(SalesData[[#This Row],[Order Date]],"mmm-yyyy")</f>
        <v>Sep-2024</v>
      </c>
      <c r="S6900">
        <f>YEAR(SalesData[[#This Row],[Order Date]])*100 + MONTH(SalesData[[#This Row],[Order Date]])</f>
        <v>202409</v>
      </c>
    </row>
    <row r="6901" spans="1:19"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t="str">
        <f>TEXT(SalesData[[#This Row],[Order Date]], "mmmm")</f>
        <v>September</v>
      </c>
      <c r="O6901" s="7">
        <f>IF(SalesData[Sales]=0,0,SalesData[Profit]/SalesData[Sales])</f>
        <v>0.13209373279895609</v>
      </c>
      <c r="P6901" s="8">
        <f t="shared" si="107"/>
        <v>0</v>
      </c>
      <c r="Q6901" t="str">
        <f>IF(SalesData[[#This Row],[Discount]]&gt;0, "Yes", "No")</f>
        <v>No</v>
      </c>
      <c r="R6901" t="str">
        <f>TEXT(SalesData[[#This Row],[Order Date]],"mmm-yyyy")</f>
        <v>Sep-2024</v>
      </c>
      <c r="S6901">
        <f>YEAR(SalesData[[#This Row],[Order Date]])*100 + MONTH(SalesData[[#This Row],[Order Date]])</f>
        <v>202409</v>
      </c>
    </row>
    <row r="6902" spans="1:19" x14ac:dyDescent="0.3">
      <c r="A6902" t="s">
        <v>13565</v>
      </c>
      <c r="B6902" s="3">
        <v>45564</v>
      </c>
      <c r="C6902" t="s">
        <v>13566</v>
      </c>
      <c r="D6902" t="s">
        <v>23</v>
      </c>
      <c r="E6902" t="s">
        <v>14</v>
      </c>
      <c r="F6902" t="s">
        <v>44</v>
      </c>
      <c r="G6902">
        <v>4</v>
      </c>
      <c r="H6902" s="5">
        <v>883.81</v>
      </c>
      <c r="I6902" s="5">
        <v>0.18</v>
      </c>
      <c r="J6902" s="5">
        <v>2898.8968</v>
      </c>
      <c r="K6902" s="5">
        <v>242.0701260838274</v>
      </c>
      <c r="L6902">
        <f>YEAR(SalesData[Order Date])</f>
        <v>2024</v>
      </c>
      <c r="M6902">
        <f>MONTH(SalesData[Order Date])</f>
        <v>9</v>
      </c>
      <c r="N6902" t="str">
        <f>TEXT(SalesData[[#This Row],[Order Date]], "mmmm")</f>
        <v>September</v>
      </c>
      <c r="O6902" s="7">
        <f>IF(SalesData[Sales]=0,0,SalesData[Profit]/SalesData[Sales])</f>
        <v>8.3504223428659971E-2</v>
      </c>
      <c r="P6902" s="8">
        <f t="shared" si="107"/>
        <v>5.0915920842715064E-5</v>
      </c>
      <c r="Q6902" t="str">
        <f>IF(SalesData[[#This Row],[Discount]]&gt;0, "Yes", "No")</f>
        <v>Yes</v>
      </c>
      <c r="R6902" t="str">
        <f>TEXT(SalesData[[#This Row],[Order Date]],"mmm-yyyy")</f>
        <v>Sep-2024</v>
      </c>
      <c r="S6902">
        <f>YEAR(SalesData[[#This Row],[Order Date]])*100 + MONTH(SalesData[[#This Row],[Order Date]])</f>
        <v>202409</v>
      </c>
    </row>
    <row r="6903" spans="1:19" x14ac:dyDescent="0.3">
      <c r="A6903" t="s">
        <v>13573</v>
      </c>
      <c r="B6903" s="3">
        <v>45554</v>
      </c>
      <c r="C6903" t="s">
        <v>13574</v>
      </c>
      <c r="D6903" t="s">
        <v>13</v>
      </c>
      <c r="E6903" t="s">
        <v>14</v>
      </c>
      <c r="F6903" t="s">
        <v>39</v>
      </c>
      <c r="G6903">
        <v>8</v>
      </c>
      <c r="H6903" s="5">
        <v>236.22</v>
      </c>
      <c r="I6903" s="5">
        <v>0.2</v>
      </c>
      <c r="J6903" s="5">
        <v>1511.808</v>
      </c>
      <c r="K6903" s="5">
        <v>433.87024424584399</v>
      </c>
      <c r="L6903">
        <f>YEAR(SalesData[Order Date])</f>
        <v>2024</v>
      </c>
      <c r="M6903">
        <f>MONTH(SalesData[Order Date])</f>
        <v>9</v>
      </c>
      <c r="N6903" t="str">
        <f>TEXT(SalesData[[#This Row],[Order Date]], "mmmm")</f>
        <v>September</v>
      </c>
      <c r="O6903" s="7">
        <f>IF(SalesData[Sales]=0,0,SalesData[Profit]/SalesData[Sales])</f>
        <v>0.28698766261710745</v>
      </c>
      <c r="P6903" s="8">
        <f t="shared" si="107"/>
        <v>1.0583354500042335E-4</v>
      </c>
      <c r="Q6903" t="str">
        <f>IF(SalesData[[#This Row],[Discount]]&gt;0, "Yes", "No")</f>
        <v>Yes</v>
      </c>
      <c r="R6903" t="str">
        <f>TEXT(SalesData[[#This Row],[Order Date]],"mmm-yyyy")</f>
        <v>Sep-2024</v>
      </c>
      <c r="S6903">
        <f>YEAR(SalesData[[#This Row],[Order Date]])*100 + MONTH(SalesData[[#This Row],[Order Date]])</f>
        <v>202409</v>
      </c>
    </row>
    <row r="6904" spans="1:19" x14ac:dyDescent="0.3">
      <c r="A6904" t="s">
        <v>13599</v>
      </c>
      <c r="B6904" s="3">
        <v>45559</v>
      </c>
      <c r="C6904" t="s">
        <v>13600</v>
      </c>
      <c r="D6904" t="s">
        <v>13</v>
      </c>
      <c r="E6904" t="s">
        <v>14</v>
      </c>
      <c r="F6904" t="s">
        <v>15</v>
      </c>
      <c r="G6904">
        <v>8</v>
      </c>
      <c r="H6904" s="5">
        <v>381.96</v>
      </c>
      <c r="I6904" s="5">
        <v>0.06</v>
      </c>
      <c r="J6904" s="5">
        <v>2872.3391999999999</v>
      </c>
      <c r="K6904" s="5">
        <v>219.4285479813044</v>
      </c>
      <c r="L6904">
        <f>YEAR(SalesData[Order Date])</f>
        <v>2024</v>
      </c>
      <c r="M6904">
        <f>MONTH(SalesData[Order Date])</f>
        <v>9</v>
      </c>
      <c r="N6904" t="str">
        <f>TEXT(SalesData[[#This Row],[Order Date]], "mmmm")</f>
        <v>September</v>
      </c>
      <c r="O6904" s="7">
        <f>IF(SalesData[Sales]=0,0,SalesData[Profit]/SalesData[Sales])</f>
        <v>7.6393675225162966E-2</v>
      </c>
      <c r="P6904" s="8">
        <f t="shared" si="107"/>
        <v>1.9635563933396167E-5</v>
      </c>
      <c r="Q6904" t="str">
        <f>IF(SalesData[[#This Row],[Discount]]&gt;0, "Yes", "No")</f>
        <v>Yes</v>
      </c>
      <c r="R6904" t="str">
        <f>TEXT(SalesData[[#This Row],[Order Date]],"mmm-yyyy")</f>
        <v>Sep-2024</v>
      </c>
      <c r="S6904">
        <f>YEAR(SalesData[[#This Row],[Order Date]])*100 + MONTH(SalesData[[#This Row],[Order Date]])</f>
        <v>202409</v>
      </c>
    </row>
    <row r="6905" spans="1:19" x14ac:dyDescent="0.3">
      <c r="A6905" t="s">
        <v>13620</v>
      </c>
      <c r="B6905" s="3">
        <v>45553</v>
      </c>
      <c r="C6905" t="s">
        <v>13621</v>
      </c>
      <c r="D6905" t="s">
        <v>13</v>
      </c>
      <c r="E6905" t="s">
        <v>26</v>
      </c>
      <c r="F6905" t="s">
        <v>39</v>
      </c>
      <c r="G6905">
        <v>6</v>
      </c>
      <c r="H6905" s="5">
        <v>44.68</v>
      </c>
      <c r="I6905" s="5">
        <v>0.13</v>
      </c>
      <c r="J6905" s="5">
        <v>233.2296</v>
      </c>
      <c r="K6905" s="5">
        <v>45.263797256929863</v>
      </c>
      <c r="L6905">
        <f>YEAR(SalesData[Order Date])</f>
        <v>2024</v>
      </c>
      <c r="M6905">
        <f>MONTH(SalesData[Order Date])</f>
        <v>9</v>
      </c>
      <c r="N6905" t="str">
        <f>TEXT(SalesData[[#This Row],[Order Date]], "mmmm")</f>
        <v>September</v>
      </c>
      <c r="O6905" s="7">
        <f>IF(SalesData[Sales]=0,0,SalesData[Profit]/SalesData[Sales])</f>
        <v>0.19407398227724895</v>
      </c>
      <c r="P6905" s="8">
        <f t="shared" si="107"/>
        <v>4.8492987168009555E-4</v>
      </c>
      <c r="Q6905" t="str">
        <f>IF(SalesData[[#This Row],[Discount]]&gt;0, "Yes", "No")</f>
        <v>Yes</v>
      </c>
      <c r="R6905" t="str">
        <f>TEXT(SalesData[[#This Row],[Order Date]],"mmm-yyyy")</f>
        <v>Sep-2024</v>
      </c>
      <c r="S6905">
        <f>YEAR(SalesData[[#This Row],[Order Date]])*100 + MONTH(SalesData[[#This Row],[Order Date]])</f>
        <v>202409</v>
      </c>
    </row>
    <row r="6906" spans="1:19" x14ac:dyDescent="0.3">
      <c r="A6906" t="s">
        <v>13811</v>
      </c>
      <c r="B6906" s="3">
        <v>45553</v>
      </c>
      <c r="C6906" t="s">
        <v>13812</v>
      </c>
      <c r="D6906" t="s">
        <v>23</v>
      </c>
      <c r="E6906" t="s">
        <v>19</v>
      </c>
      <c r="F6906" t="s">
        <v>31</v>
      </c>
      <c r="G6906">
        <v>3</v>
      </c>
      <c r="H6906" s="5">
        <v>250.45</v>
      </c>
      <c r="I6906" s="5">
        <v>0.04</v>
      </c>
      <c r="J6906" s="5">
        <v>721.29599999999994</v>
      </c>
      <c r="K6906" s="5">
        <v>205.58038795550149</v>
      </c>
      <c r="L6906">
        <f>YEAR(SalesData[Order Date])</f>
        <v>2024</v>
      </c>
      <c r="M6906">
        <f>MONTH(SalesData[Order Date])</f>
        <v>9</v>
      </c>
      <c r="N6906" t="str">
        <f>TEXT(SalesData[[#This Row],[Order Date]], "mmmm")</f>
        <v>September</v>
      </c>
      <c r="O6906" s="7">
        <f>IF(SalesData[Sales]=0,0,SalesData[Profit]/SalesData[Sales])</f>
        <v>0.28501528908451107</v>
      </c>
      <c r="P6906" s="8">
        <f t="shared" si="107"/>
        <v>5.323750582285221E-5</v>
      </c>
      <c r="Q6906" t="str">
        <f>IF(SalesData[[#This Row],[Discount]]&gt;0, "Yes", "No")</f>
        <v>Yes</v>
      </c>
      <c r="R6906" t="str">
        <f>TEXT(SalesData[[#This Row],[Order Date]],"mmm-yyyy")</f>
        <v>Sep-2024</v>
      </c>
      <c r="S6906">
        <f>YEAR(SalesData[[#This Row],[Order Date]])*100 + MONTH(SalesData[[#This Row],[Order Date]])</f>
        <v>202409</v>
      </c>
    </row>
    <row r="6907" spans="1:19" x14ac:dyDescent="0.3">
      <c r="A6907" t="s">
        <v>13843</v>
      </c>
      <c r="B6907" s="3">
        <v>45546</v>
      </c>
      <c r="C6907" t="s">
        <v>13844</v>
      </c>
      <c r="D6907" t="s">
        <v>30</v>
      </c>
      <c r="E6907" t="s">
        <v>26</v>
      </c>
      <c r="F6907" t="s">
        <v>39</v>
      </c>
      <c r="G6907">
        <v>1</v>
      </c>
      <c r="H6907" s="5">
        <v>561.29</v>
      </c>
      <c r="I6907" s="5">
        <v>0.11</v>
      </c>
      <c r="J6907" s="5">
        <v>499.54809999999998</v>
      </c>
      <c r="K6907" s="5">
        <v>115.14666349032321</v>
      </c>
      <c r="L6907">
        <f>YEAR(SalesData[Order Date])</f>
        <v>2024</v>
      </c>
      <c r="M6907">
        <f>MONTH(SalesData[Order Date])</f>
        <v>9</v>
      </c>
      <c r="N6907" t="str">
        <f>TEXT(SalesData[[#This Row],[Order Date]], "mmmm")</f>
        <v>September</v>
      </c>
      <c r="O6907" s="7">
        <f>IF(SalesData[Sales]=0,0,SalesData[Profit]/SalesData[Sales])</f>
        <v>0.23050165437587133</v>
      </c>
      <c r="P6907" s="8">
        <f t="shared" si="107"/>
        <v>1.95977124124784E-4</v>
      </c>
      <c r="Q6907" t="str">
        <f>IF(SalesData[[#This Row],[Discount]]&gt;0, "Yes", "No")</f>
        <v>Yes</v>
      </c>
      <c r="R6907" t="str">
        <f>TEXT(SalesData[[#This Row],[Order Date]],"mmm-yyyy")</f>
        <v>Sep-2024</v>
      </c>
      <c r="S6907">
        <f>YEAR(SalesData[[#This Row],[Order Date]])*100 + MONTH(SalesData[[#This Row],[Order Date]])</f>
        <v>202409</v>
      </c>
    </row>
    <row r="6908" spans="1:19" x14ac:dyDescent="0.3">
      <c r="A6908" t="s">
        <v>13875</v>
      </c>
      <c r="B6908" s="3">
        <v>45561</v>
      </c>
      <c r="C6908" t="s">
        <v>13876</v>
      </c>
      <c r="D6908" t="s">
        <v>18</v>
      </c>
      <c r="E6908" t="s">
        <v>14</v>
      </c>
      <c r="F6908" t="s">
        <v>27</v>
      </c>
      <c r="G6908">
        <v>9</v>
      </c>
      <c r="H6908" s="5">
        <v>54.36</v>
      </c>
      <c r="I6908" s="5">
        <v>0.12</v>
      </c>
      <c r="J6908" s="5">
        <v>430.53120000000001</v>
      </c>
      <c r="K6908" s="5">
        <v>113.321869077334</v>
      </c>
      <c r="L6908">
        <f>YEAR(SalesData[Order Date])</f>
        <v>2024</v>
      </c>
      <c r="M6908">
        <f>MONTH(SalesData[Order Date])</f>
        <v>9</v>
      </c>
      <c r="N6908" t="str">
        <f>TEXT(SalesData[[#This Row],[Order Date]], "mmmm")</f>
        <v>September</v>
      </c>
      <c r="O6908" s="7">
        <f>IF(SalesData[Sales]=0,0,SalesData[Profit]/SalesData[Sales])</f>
        <v>0.26321406921805901</v>
      </c>
      <c r="P6908" s="8">
        <f t="shared" si="107"/>
        <v>2.4527839097375519E-4</v>
      </c>
      <c r="Q6908" t="str">
        <f>IF(SalesData[[#This Row],[Discount]]&gt;0, "Yes", "No")</f>
        <v>Yes</v>
      </c>
      <c r="R6908" t="str">
        <f>TEXT(SalesData[[#This Row],[Order Date]],"mmm-yyyy")</f>
        <v>Sep-2024</v>
      </c>
      <c r="S6908">
        <f>YEAR(SalesData[[#This Row],[Order Date]])*100 + MONTH(SalesData[[#This Row],[Order Date]])</f>
        <v>202409</v>
      </c>
    </row>
    <row r="6909" spans="1:19" x14ac:dyDescent="0.3">
      <c r="A6909" t="s">
        <v>13901</v>
      </c>
      <c r="B6909" s="3">
        <v>45540</v>
      </c>
      <c r="C6909" t="s">
        <v>13902</v>
      </c>
      <c r="D6909" t="s">
        <v>13</v>
      </c>
      <c r="E6909" t="s">
        <v>14</v>
      </c>
      <c r="F6909" t="s">
        <v>39</v>
      </c>
      <c r="G6909">
        <v>8</v>
      </c>
      <c r="H6909" s="5">
        <v>269.68</v>
      </c>
      <c r="I6909" s="5">
        <v>0.13</v>
      </c>
      <c r="J6909" s="5">
        <v>1876.9728</v>
      </c>
      <c r="K6909" s="5">
        <v>504.54353445175627</v>
      </c>
      <c r="L6909">
        <f>YEAR(SalesData[Order Date])</f>
        <v>2024</v>
      </c>
      <c r="M6909">
        <f>MONTH(SalesData[Order Date])</f>
        <v>9</v>
      </c>
      <c r="N6909" t="str">
        <f>TEXT(SalesData[[#This Row],[Order Date]], "mmmm")</f>
        <v>September</v>
      </c>
      <c r="O6909" s="7">
        <f>IF(SalesData[Sales]=0,0,SalesData[Profit]/SalesData[Sales])</f>
        <v>0.2688070570078353</v>
      </c>
      <c r="P6909" s="8">
        <f t="shared" si="107"/>
        <v>6.0256600415307032E-5</v>
      </c>
      <c r="Q6909" t="str">
        <f>IF(SalesData[[#This Row],[Discount]]&gt;0, "Yes", "No")</f>
        <v>Yes</v>
      </c>
      <c r="R6909" t="str">
        <f>TEXT(SalesData[[#This Row],[Order Date]],"mmm-yyyy")</f>
        <v>Sep-2024</v>
      </c>
      <c r="S6909">
        <f>YEAR(SalesData[[#This Row],[Order Date]])*100 + MONTH(SalesData[[#This Row],[Order Date]])</f>
        <v>202409</v>
      </c>
    </row>
    <row r="6910" spans="1:19" x14ac:dyDescent="0.3">
      <c r="A6910" t="s">
        <v>13918</v>
      </c>
      <c r="B6910" s="3">
        <v>45556</v>
      </c>
      <c r="C6910" t="s">
        <v>13919</v>
      </c>
      <c r="D6910" t="s">
        <v>30</v>
      </c>
      <c r="E6910" t="s">
        <v>26</v>
      </c>
      <c r="F6910" t="s">
        <v>39</v>
      </c>
      <c r="G6910">
        <v>4</v>
      </c>
      <c r="H6910" s="5">
        <v>423.74</v>
      </c>
      <c r="I6910" s="5">
        <v>0.11</v>
      </c>
      <c r="J6910" s="5">
        <v>1508.5144</v>
      </c>
      <c r="K6910" s="5">
        <v>195.8284710319671</v>
      </c>
      <c r="L6910">
        <f>YEAR(SalesData[Order Date])</f>
        <v>2024</v>
      </c>
      <c r="M6910">
        <f>MONTH(SalesData[Order Date])</f>
        <v>9</v>
      </c>
      <c r="N6910" t="str">
        <f>TEXT(SalesData[[#This Row],[Order Date]], "mmmm")</f>
        <v>September</v>
      </c>
      <c r="O6910" s="7">
        <f>IF(SalesData[Sales]=0,0,SalesData[Profit]/SalesData[Sales])</f>
        <v>0.12981544692710065</v>
      </c>
      <c r="P6910" s="8">
        <f t="shared" si="107"/>
        <v>6.4898286685231504E-5</v>
      </c>
      <c r="Q6910" t="str">
        <f>IF(SalesData[[#This Row],[Discount]]&gt;0, "Yes", "No")</f>
        <v>Yes</v>
      </c>
      <c r="R6910" t="str">
        <f>TEXT(SalesData[[#This Row],[Order Date]],"mmm-yyyy")</f>
        <v>Sep-2024</v>
      </c>
      <c r="S6910">
        <f>YEAR(SalesData[[#This Row],[Order Date]])*100 + MONTH(SalesData[[#This Row],[Order Date]])</f>
        <v>202409</v>
      </c>
    </row>
    <row r="6911" spans="1:19" x14ac:dyDescent="0.3">
      <c r="A6911" t="s">
        <v>13951</v>
      </c>
      <c r="B6911" s="3">
        <v>45539</v>
      </c>
      <c r="C6911" t="s">
        <v>13952</v>
      </c>
      <c r="D6911" t="s">
        <v>30</v>
      </c>
      <c r="E6911" t="s">
        <v>19</v>
      </c>
      <c r="F6911" t="s">
        <v>31</v>
      </c>
      <c r="G6911">
        <v>3</v>
      </c>
      <c r="H6911" s="5">
        <v>873.03</v>
      </c>
      <c r="I6911" s="5">
        <v>0.25</v>
      </c>
      <c r="J6911" s="5">
        <v>1964.3175000000001</v>
      </c>
      <c r="K6911" s="5">
        <v>333.85141502886222</v>
      </c>
      <c r="L6911">
        <f>YEAR(SalesData[Order Date])</f>
        <v>2024</v>
      </c>
      <c r="M6911">
        <f>MONTH(SalesData[Order Date])</f>
        <v>9</v>
      </c>
      <c r="N6911" t="str">
        <f>TEXT(SalesData[[#This Row],[Order Date]], "mmmm")</f>
        <v>September</v>
      </c>
      <c r="O6911" s="7">
        <f>IF(SalesData[Sales]=0,0,SalesData[Profit]/SalesData[Sales])</f>
        <v>0.16995797014935835</v>
      </c>
      <c r="P6911" s="8">
        <f t="shared" si="107"/>
        <v>9.5453000851440767E-5</v>
      </c>
      <c r="Q6911" t="str">
        <f>IF(SalesData[[#This Row],[Discount]]&gt;0, "Yes", "No")</f>
        <v>Yes</v>
      </c>
      <c r="R6911" t="str">
        <f>TEXT(SalesData[[#This Row],[Order Date]],"mmm-yyyy")</f>
        <v>Sep-2024</v>
      </c>
      <c r="S6911">
        <f>YEAR(SalesData[[#This Row],[Order Date]])*100 + MONTH(SalesData[[#This Row],[Order Date]])</f>
        <v>202409</v>
      </c>
    </row>
    <row r="6912" spans="1:19" x14ac:dyDescent="0.3">
      <c r="A6912" t="s">
        <v>13990</v>
      </c>
      <c r="B6912" s="3">
        <v>45550</v>
      </c>
      <c r="C6912" t="s">
        <v>13991</v>
      </c>
      <c r="D6912" t="s">
        <v>30</v>
      </c>
      <c r="E6912" t="s">
        <v>14</v>
      </c>
      <c r="F6912" t="s">
        <v>39</v>
      </c>
      <c r="G6912">
        <v>5</v>
      </c>
      <c r="H6912" s="5">
        <v>930.15</v>
      </c>
      <c r="I6912" s="5">
        <v>0.01</v>
      </c>
      <c r="J6912" s="5">
        <v>4604.2425000000003</v>
      </c>
      <c r="K6912" s="5">
        <v>750.54871894414509</v>
      </c>
      <c r="L6912">
        <f>YEAR(SalesData[Order Date])</f>
        <v>2024</v>
      </c>
      <c r="M6912">
        <f>MONTH(SalesData[Order Date])</f>
        <v>9</v>
      </c>
      <c r="N6912" t="str">
        <f>TEXT(SalesData[[#This Row],[Order Date]], "mmmm")</f>
        <v>September</v>
      </c>
      <c r="O6912" s="7">
        <f>IF(SalesData[Sales]=0,0,SalesData[Profit]/SalesData[Sales])</f>
        <v>0.16301242146653766</v>
      </c>
      <c r="P6912" s="8">
        <f t="shared" si="107"/>
        <v>2.1501908294361125E-6</v>
      </c>
      <c r="Q6912" t="str">
        <f>IF(SalesData[[#This Row],[Discount]]&gt;0, "Yes", "No")</f>
        <v>Yes</v>
      </c>
      <c r="R6912" t="str">
        <f>TEXT(SalesData[[#This Row],[Order Date]],"mmm-yyyy")</f>
        <v>Sep-2024</v>
      </c>
      <c r="S6912">
        <f>YEAR(SalesData[[#This Row],[Order Date]])*100 + MONTH(SalesData[[#This Row],[Order Date]])</f>
        <v>202409</v>
      </c>
    </row>
    <row r="6913" spans="1:19" x14ac:dyDescent="0.3">
      <c r="A6913" t="s">
        <v>13999</v>
      </c>
      <c r="B6913" s="3">
        <v>45561</v>
      </c>
      <c r="C6913" t="s">
        <v>14000</v>
      </c>
      <c r="D6913" t="s">
        <v>23</v>
      </c>
      <c r="E6913" t="s">
        <v>19</v>
      </c>
      <c r="F6913" t="s">
        <v>62</v>
      </c>
      <c r="G6913">
        <v>6</v>
      </c>
      <c r="H6913" s="5">
        <v>598.36</v>
      </c>
      <c r="I6913" s="5">
        <v>0.28999999999999998</v>
      </c>
      <c r="J6913" s="5">
        <v>2549.0136000000002</v>
      </c>
      <c r="K6913" s="5">
        <v>642.357576715856</v>
      </c>
      <c r="L6913">
        <f>YEAR(SalesData[Order Date])</f>
        <v>2024</v>
      </c>
      <c r="M6913">
        <f>MONTH(SalesData[Order Date])</f>
        <v>9</v>
      </c>
      <c r="N6913" t="str">
        <f>TEXT(SalesData[[#This Row],[Order Date]], "mmmm")</f>
        <v>September</v>
      </c>
      <c r="O6913" s="7">
        <f>IF(SalesData[Sales]=0,0,SalesData[Profit]/SalesData[Sales])</f>
        <v>0.25200241250806033</v>
      </c>
      <c r="P6913" s="8">
        <f t="shared" si="107"/>
        <v>8.0776344229783635E-5</v>
      </c>
      <c r="Q6913" t="str">
        <f>IF(SalesData[[#This Row],[Discount]]&gt;0, "Yes", "No")</f>
        <v>Yes</v>
      </c>
      <c r="R6913" t="str">
        <f>TEXT(SalesData[[#This Row],[Order Date]],"mmm-yyyy")</f>
        <v>Sep-2024</v>
      </c>
      <c r="S6913">
        <f>YEAR(SalesData[[#This Row],[Order Date]])*100 + MONTH(SalesData[[#This Row],[Order Date]])</f>
        <v>202409</v>
      </c>
    </row>
    <row r="6914" spans="1:19" x14ac:dyDescent="0.3">
      <c r="A6914" t="s">
        <v>14033</v>
      </c>
      <c r="B6914" s="3">
        <v>45545</v>
      </c>
      <c r="C6914" t="s">
        <v>14034</v>
      </c>
      <c r="D6914" t="s">
        <v>23</v>
      </c>
      <c r="E6914" t="s">
        <v>14</v>
      </c>
      <c r="F6914" t="s">
        <v>91</v>
      </c>
      <c r="G6914">
        <v>3</v>
      </c>
      <c r="H6914" s="5">
        <v>788.98</v>
      </c>
      <c r="I6914" s="5">
        <v>0.2</v>
      </c>
      <c r="J6914" s="5">
        <v>1893.5519999999999</v>
      </c>
      <c r="K6914" s="5">
        <v>165.92822552731161</v>
      </c>
      <c r="L6914">
        <f>YEAR(SalesData[Order Date])</f>
        <v>2024</v>
      </c>
      <c r="M6914">
        <f>MONTH(SalesData[Order Date])</f>
        <v>9</v>
      </c>
      <c r="N6914" t="str">
        <f>TEXT(SalesData[[#This Row],[Order Date]], "mmmm")</f>
        <v>September</v>
      </c>
      <c r="O6914" s="7">
        <f>IF(SalesData[Sales]=0,0,SalesData[Profit]/SalesData[Sales])</f>
        <v>8.7628026865547715E-2</v>
      </c>
      <c r="P6914" s="8">
        <f t="shared" ref="P6914:P6977" si="108">IF(H:H*G:G=0, 0, (I:I/(H:H*G:G)))</f>
        <v>8.449728341233829E-5</v>
      </c>
      <c r="Q6914" t="str">
        <f>IF(SalesData[[#This Row],[Discount]]&gt;0, "Yes", "No")</f>
        <v>Yes</v>
      </c>
      <c r="R6914" t="str">
        <f>TEXT(SalesData[[#This Row],[Order Date]],"mmm-yyyy")</f>
        <v>Sep-2024</v>
      </c>
      <c r="S6914">
        <f>YEAR(SalesData[[#This Row],[Order Date]])*100 + MONTH(SalesData[[#This Row],[Order Date]])</f>
        <v>202409</v>
      </c>
    </row>
    <row r="6915" spans="1:19" x14ac:dyDescent="0.3">
      <c r="A6915" t="s">
        <v>14054</v>
      </c>
      <c r="B6915" s="3">
        <v>45553</v>
      </c>
      <c r="C6915" t="s">
        <v>14055</v>
      </c>
      <c r="D6915" t="s">
        <v>30</v>
      </c>
      <c r="E6915" t="s">
        <v>14</v>
      </c>
      <c r="F6915" t="s">
        <v>20</v>
      </c>
      <c r="G6915">
        <v>7</v>
      </c>
      <c r="H6915" s="5">
        <v>11.5</v>
      </c>
      <c r="I6915" s="5">
        <v>0.26</v>
      </c>
      <c r="J6915" s="5">
        <v>59.57</v>
      </c>
      <c r="K6915" s="5">
        <v>12.16588808704528</v>
      </c>
      <c r="L6915">
        <f>YEAR(SalesData[Order Date])</f>
        <v>2024</v>
      </c>
      <c r="M6915">
        <f>MONTH(SalesData[Order Date])</f>
        <v>9</v>
      </c>
      <c r="N6915" t="str">
        <f>TEXT(SalesData[[#This Row],[Order Date]], "mmmm")</f>
        <v>September</v>
      </c>
      <c r="O6915" s="7">
        <f>IF(SalesData[Sales]=0,0,SalesData[Profit]/SalesData[Sales])</f>
        <v>0.20422843859401174</v>
      </c>
      <c r="P6915" s="8">
        <f t="shared" si="108"/>
        <v>3.2298136645962732E-3</v>
      </c>
      <c r="Q6915" t="str">
        <f>IF(SalesData[[#This Row],[Discount]]&gt;0, "Yes", "No")</f>
        <v>Yes</v>
      </c>
      <c r="R6915" t="str">
        <f>TEXT(SalesData[[#This Row],[Order Date]],"mmm-yyyy")</f>
        <v>Sep-2024</v>
      </c>
      <c r="S6915">
        <f>YEAR(SalesData[[#This Row],[Order Date]])*100 + MONTH(SalesData[[#This Row],[Order Date]])</f>
        <v>202409</v>
      </c>
    </row>
    <row r="6916" spans="1:19" x14ac:dyDescent="0.3">
      <c r="A6916" t="s">
        <v>14073</v>
      </c>
      <c r="B6916" s="3">
        <v>45548</v>
      </c>
      <c r="C6916" t="s">
        <v>14074</v>
      </c>
      <c r="D6916" t="s">
        <v>18</v>
      </c>
      <c r="E6916" t="s">
        <v>19</v>
      </c>
      <c r="F6916" t="s">
        <v>62</v>
      </c>
      <c r="G6916">
        <v>7</v>
      </c>
      <c r="H6916" s="5">
        <v>420.98</v>
      </c>
      <c r="I6916" s="5">
        <v>0.27</v>
      </c>
      <c r="J6916" s="5">
        <v>2151.2078000000001</v>
      </c>
      <c r="K6916" s="5">
        <v>308.47602138577258</v>
      </c>
      <c r="L6916">
        <f>YEAR(SalesData[Order Date])</f>
        <v>2024</v>
      </c>
      <c r="M6916">
        <f>MONTH(SalesData[Order Date])</f>
        <v>9</v>
      </c>
      <c r="N6916" t="str">
        <f>TEXT(SalesData[[#This Row],[Order Date]], "mmmm")</f>
        <v>September</v>
      </c>
      <c r="O6916" s="7">
        <f>IF(SalesData[Sales]=0,0,SalesData[Profit]/SalesData[Sales])</f>
        <v>0.14339666367227405</v>
      </c>
      <c r="P6916" s="8">
        <f t="shared" si="108"/>
        <v>9.1622947815641061E-5</v>
      </c>
      <c r="Q6916" t="str">
        <f>IF(SalesData[[#This Row],[Discount]]&gt;0, "Yes", "No")</f>
        <v>Yes</v>
      </c>
      <c r="R6916" t="str">
        <f>TEXT(SalesData[[#This Row],[Order Date]],"mmm-yyyy")</f>
        <v>Sep-2024</v>
      </c>
      <c r="S6916">
        <f>YEAR(SalesData[[#This Row],[Order Date]])*100 + MONTH(SalesData[[#This Row],[Order Date]])</f>
        <v>202409</v>
      </c>
    </row>
    <row r="6917" spans="1:19" x14ac:dyDescent="0.3">
      <c r="A6917" t="s">
        <v>14122</v>
      </c>
      <c r="B6917" s="3">
        <v>45545</v>
      </c>
      <c r="C6917" t="s">
        <v>14123</v>
      </c>
      <c r="D6917" t="s">
        <v>13</v>
      </c>
      <c r="E6917" t="s">
        <v>19</v>
      </c>
      <c r="F6917" t="s">
        <v>53</v>
      </c>
      <c r="G6917">
        <v>8</v>
      </c>
      <c r="H6917" s="5">
        <v>782.54</v>
      </c>
      <c r="I6917" s="5">
        <v>0.23</v>
      </c>
      <c r="J6917" s="5">
        <v>4820.4463999999998</v>
      </c>
      <c r="K6917" s="5">
        <v>280.53980328785542</v>
      </c>
      <c r="L6917">
        <f>YEAR(SalesData[Order Date])</f>
        <v>2024</v>
      </c>
      <c r="M6917">
        <f>MONTH(SalesData[Order Date])</f>
        <v>9</v>
      </c>
      <c r="N6917" t="str">
        <f>TEXT(SalesData[[#This Row],[Order Date]], "mmmm")</f>
        <v>September</v>
      </c>
      <c r="O6917" s="7">
        <f>IF(SalesData[Sales]=0,0,SalesData[Profit]/SalesData[Sales])</f>
        <v>5.8197888744879613E-2</v>
      </c>
      <c r="P6917" s="8">
        <f t="shared" si="108"/>
        <v>3.6739336008382964E-5</v>
      </c>
      <c r="Q6917" t="str">
        <f>IF(SalesData[[#This Row],[Discount]]&gt;0, "Yes", "No")</f>
        <v>Yes</v>
      </c>
      <c r="R6917" t="str">
        <f>TEXT(SalesData[[#This Row],[Order Date]],"mmm-yyyy")</f>
        <v>Sep-2024</v>
      </c>
      <c r="S6917">
        <f>YEAR(SalesData[[#This Row],[Order Date]])*100 + MONTH(SalesData[[#This Row],[Order Date]])</f>
        <v>202409</v>
      </c>
    </row>
    <row r="6918" spans="1:19" x14ac:dyDescent="0.3">
      <c r="A6918" t="s">
        <v>14144</v>
      </c>
      <c r="B6918" s="3">
        <v>45552</v>
      </c>
      <c r="C6918" t="s">
        <v>14145</v>
      </c>
      <c r="D6918" t="s">
        <v>30</v>
      </c>
      <c r="E6918" t="s">
        <v>14</v>
      </c>
      <c r="F6918" t="s">
        <v>62</v>
      </c>
      <c r="G6918">
        <v>6</v>
      </c>
      <c r="H6918" s="5">
        <v>415.89</v>
      </c>
      <c r="I6918" s="5">
        <v>0.02</v>
      </c>
      <c r="J6918" s="5">
        <v>2445.4331999999999</v>
      </c>
      <c r="K6918" s="5">
        <v>249.84518391306261</v>
      </c>
      <c r="L6918">
        <f>YEAR(SalesData[Order Date])</f>
        <v>2024</v>
      </c>
      <c r="M6918">
        <f>MONTH(SalesData[Order Date])</f>
        <v>9</v>
      </c>
      <c r="N6918" t="str">
        <f>TEXT(SalesData[[#This Row],[Order Date]], "mmmm")</f>
        <v>September</v>
      </c>
      <c r="O6918" s="7">
        <f>IF(SalesData[Sales]=0,0,SalesData[Profit]/SalesData[Sales])</f>
        <v>0.10216806736453182</v>
      </c>
      <c r="P6918" s="8">
        <f t="shared" si="108"/>
        <v>8.0149398478764414E-6</v>
      </c>
      <c r="Q6918" t="str">
        <f>IF(SalesData[[#This Row],[Discount]]&gt;0, "Yes", "No")</f>
        <v>Yes</v>
      </c>
      <c r="R6918" t="str">
        <f>TEXT(SalesData[[#This Row],[Order Date]],"mmm-yyyy")</f>
        <v>Sep-2024</v>
      </c>
      <c r="S6918">
        <f>YEAR(SalesData[[#This Row],[Order Date]])*100 + MONTH(SalesData[[#This Row],[Order Date]])</f>
        <v>202409</v>
      </c>
    </row>
    <row r="6919" spans="1:19" x14ac:dyDescent="0.3">
      <c r="A6919" t="s">
        <v>14173</v>
      </c>
      <c r="B6919" s="3">
        <v>45542</v>
      </c>
      <c r="C6919" t="s">
        <v>14174</v>
      </c>
      <c r="D6919" t="s">
        <v>13</v>
      </c>
      <c r="E6919" t="s">
        <v>19</v>
      </c>
      <c r="F6919" t="s">
        <v>53</v>
      </c>
      <c r="G6919">
        <v>4</v>
      </c>
      <c r="H6919" s="5">
        <v>689.93</v>
      </c>
      <c r="I6919" s="5">
        <v>0.19</v>
      </c>
      <c r="J6919" s="5">
        <v>2235.3732</v>
      </c>
      <c r="K6919" s="5">
        <v>188.97370169062691</v>
      </c>
      <c r="L6919">
        <f>YEAR(SalesData[Order Date])</f>
        <v>2024</v>
      </c>
      <c r="M6919">
        <f>MONTH(SalesData[Order Date])</f>
        <v>9</v>
      </c>
      <c r="N6919" t="str">
        <f>TEXT(SalesData[[#This Row],[Order Date]], "mmmm")</f>
        <v>September</v>
      </c>
      <c r="O6919" s="7">
        <f>IF(SalesData[Sales]=0,0,SalesData[Profit]/SalesData[Sales])</f>
        <v>8.4537875684752281E-2</v>
      </c>
      <c r="P6919" s="8">
        <f t="shared" si="108"/>
        <v>6.8847564245648116E-5</v>
      </c>
      <c r="Q6919" t="str">
        <f>IF(SalesData[[#This Row],[Discount]]&gt;0, "Yes", "No")</f>
        <v>Yes</v>
      </c>
      <c r="R6919" t="str">
        <f>TEXT(SalesData[[#This Row],[Order Date]],"mmm-yyyy")</f>
        <v>Sep-2024</v>
      </c>
      <c r="S6919">
        <f>YEAR(SalesData[[#This Row],[Order Date]])*100 + MONTH(SalesData[[#This Row],[Order Date]])</f>
        <v>202409</v>
      </c>
    </row>
    <row r="6920" spans="1:19" x14ac:dyDescent="0.3">
      <c r="A6920" t="s">
        <v>14240</v>
      </c>
      <c r="B6920" s="3">
        <v>45540</v>
      </c>
      <c r="C6920" t="s">
        <v>14241</v>
      </c>
      <c r="D6920" t="s">
        <v>13</v>
      </c>
      <c r="E6920" t="s">
        <v>19</v>
      </c>
      <c r="F6920" t="s">
        <v>20</v>
      </c>
      <c r="G6920">
        <v>1</v>
      </c>
      <c r="H6920" s="5">
        <v>617.26</v>
      </c>
      <c r="I6920" s="5">
        <v>0.15</v>
      </c>
      <c r="J6920" s="5">
        <v>524.67099999999994</v>
      </c>
      <c r="K6920" s="5">
        <v>107.84741910502881</v>
      </c>
      <c r="L6920">
        <f>YEAR(SalesData[Order Date])</f>
        <v>2024</v>
      </c>
      <c r="M6920">
        <f>MONTH(SalesData[Order Date])</f>
        <v>9</v>
      </c>
      <c r="N6920" t="str">
        <f>TEXT(SalesData[[#This Row],[Order Date]], "mmmm")</f>
        <v>September</v>
      </c>
      <c r="O6920" s="7">
        <f>IF(SalesData[Sales]=0,0,SalesData[Profit]/SalesData[Sales])</f>
        <v>0.20555246831829627</v>
      </c>
      <c r="P6920" s="8">
        <f t="shared" si="108"/>
        <v>2.430094287658361E-4</v>
      </c>
      <c r="Q6920" t="str">
        <f>IF(SalesData[[#This Row],[Discount]]&gt;0, "Yes", "No")</f>
        <v>Yes</v>
      </c>
      <c r="R6920" t="str">
        <f>TEXT(SalesData[[#This Row],[Order Date]],"mmm-yyyy")</f>
        <v>Sep-2024</v>
      </c>
      <c r="S6920">
        <f>YEAR(SalesData[[#This Row],[Order Date]])*100 + MONTH(SalesData[[#This Row],[Order Date]])</f>
        <v>202409</v>
      </c>
    </row>
    <row r="6921" spans="1:19" x14ac:dyDescent="0.3">
      <c r="A6921" t="s">
        <v>14272</v>
      </c>
      <c r="B6921" s="3">
        <v>45558</v>
      </c>
      <c r="C6921" t="s">
        <v>14273</v>
      </c>
      <c r="D6921" t="s">
        <v>23</v>
      </c>
      <c r="E6921" t="s">
        <v>14</v>
      </c>
      <c r="F6921" t="s">
        <v>31</v>
      </c>
      <c r="G6921">
        <v>3</v>
      </c>
      <c r="H6921" s="5">
        <v>131.05000000000001</v>
      </c>
      <c r="I6921" s="5">
        <v>7.0000000000000007E-2</v>
      </c>
      <c r="J6921" s="5">
        <v>365.62950000000001</v>
      </c>
      <c r="K6921" s="5">
        <v>107.19675331325141</v>
      </c>
      <c r="L6921">
        <f>YEAR(SalesData[Order Date])</f>
        <v>2024</v>
      </c>
      <c r="M6921">
        <f>MONTH(SalesData[Order Date])</f>
        <v>9</v>
      </c>
      <c r="N6921" t="str">
        <f>TEXT(SalesData[[#This Row],[Order Date]], "mmmm")</f>
        <v>September</v>
      </c>
      <c r="O6921" s="7">
        <f>IF(SalesData[Sales]=0,0,SalesData[Profit]/SalesData[Sales])</f>
        <v>0.29318409294997094</v>
      </c>
      <c r="P6921" s="8">
        <f t="shared" si="108"/>
        <v>1.7804909067785832E-4</v>
      </c>
      <c r="Q6921" t="str">
        <f>IF(SalesData[[#This Row],[Discount]]&gt;0, "Yes", "No")</f>
        <v>Yes</v>
      </c>
      <c r="R6921" t="str">
        <f>TEXT(SalesData[[#This Row],[Order Date]],"mmm-yyyy")</f>
        <v>Sep-2024</v>
      </c>
      <c r="S6921">
        <f>YEAR(SalesData[[#This Row],[Order Date]])*100 + MONTH(SalesData[[#This Row],[Order Date]])</f>
        <v>202409</v>
      </c>
    </row>
    <row r="6922" spans="1:19" x14ac:dyDescent="0.3">
      <c r="A6922" t="s">
        <v>14328</v>
      </c>
      <c r="B6922" s="3">
        <v>45562</v>
      </c>
      <c r="C6922" t="s">
        <v>14329</v>
      </c>
      <c r="D6922" t="s">
        <v>13</v>
      </c>
      <c r="E6922" t="s">
        <v>26</v>
      </c>
      <c r="F6922" t="s">
        <v>20</v>
      </c>
      <c r="G6922">
        <v>4</v>
      </c>
      <c r="H6922" s="5">
        <v>834.48</v>
      </c>
      <c r="I6922" s="5">
        <v>0.22</v>
      </c>
      <c r="J6922" s="5">
        <v>2603.5776000000001</v>
      </c>
      <c r="K6922" s="5">
        <v>686.59222688927389</v>
      </c>
      <c r="L6922">
        <f>YEAR(SalesData[Order Date])</f>
        <v>2024</v>
      </c>
      <c r="M6922">
        <f>MONTH(SalesData[Order Date])</f>
        <v>9</v>
      </c>
      <c r="N6922" t="str">
        <f>TEXT(SalesData[[#This Row],[Order Date]], "mmmm")</f>
        <v>September</v>
      </c>
      <c r="O6922" s="7">
        <f>IF(SalesData[Sales]=0,0,SalesData[Profit]/SalesData[Sales])</f>
        <v>0.26371106699077218</v>
      </c>
      <c r="P6922" s="8">
        <f t="shared" si="108"/>
        <v>6.5909308791103441E-5</v>
      </c>
      <c r="Q6922" t="str">
        <f>IF(SalesData[[#This Row],[Discount]]&gt;0, "Yes", "No")</f>
        <v>Yes</v>
      </c>
      <c r="R6922" t="str">
        <f>TEXT(SalesData[[#This Row],[Order Date]],"mmm-yyyy")</f>
        <v>Sep-2024</v>
      </c>
      <c r="S6922">
        <f>YEAR(SalesData[[#This Row],[Order Date]])*100 + MONTH(SalesData[[#This Row],[Order Date]])</f>
        <v>202409</v>
      </c>
    </row>
    <row r="6923" spans="1:19" x14ac:dyDescent="0.3">
      <c r="A6923" t="s">
        <v>14361</v>
      </c>
      <c r="B6923" s="3">
        <v>45556</v>
      </c>
      <c r="C6923" t="s">
        <v>14362</v>
      </c>
      <c r="D6923" t="s">
        <v>13</v>
      </c>
      <c r="E6923" t="s">
        <v>26</v>
      </c>
      <c r="F6923" t="s">
        <v>53</v>
      </c>
      <c r="G6923">
        <v>1</v>
      </c>
      <c r="H6923" s="5">
        <v>358.07</v>
      </c>
      <c r="I6923" s="5">
        <v>0.11</v>
      </c>
      <c r="J6923" s="5">
        <v>318.6823</v>
      </c>
      <c r="K6923" s="5">
        <v>77.573522682062205</v>
      </c>
      <c r="L6923">
        <f>YEAR(SalesData[Order Date])</f>
        <v>2024</v>
      </c>
      <c r="M6923">
        <f>MONTH(SalesData[Order Date])</f>
        <v>9</v>
      </c>
      <c r="N6923" t="str">
        <f>TEXT(SalesData[[#This Row],[Order Date]], "mmmm")</f>
        <v>September</v>
      </c>
      <c r="O6923" s="7">
        <f>IF(SalesData[Sales]=0,0,SalesData[Profit]/SalesData[Sales])</f>
        <v>0.24341961471365747</v>
      </c>
      <c r="P6923" s="8">
        <f t="shared" si="108"/>
        <v>3.0720250230401876E-4</v>
      </c>
      <c r="Q6923" t="str">
        <f>IF(SalesData[[#This Row],[Discount]]&gt;0, "Yes", "No")</f>
        <v>Yes</v>
      </c>
      <c r="R6923" t="str">
        <f>TEXT(SalesData[[#This Row],[Order Date]],"mmm-yyyy")</f>
        <v>Sep-2024</v>
      </c>
      <c r="S6923">
        <f>YEAR(SalesData[[#This Row],[Order Date]])*100 + MONTH(SalesData[[#This Row],[Order Date]])</f>
        <v>202409</v>
      </c>
    </row>
    <row r="6924" spans="1:19" x14ac:dyDescent="0.3">
      <c r="A6924" t="s">
        <v>14377</v>
      </c>
      <c r="B6924" s="3">
        <v>45541</v>
      </c>
      <c r="C6924" t="s">
        <v>14378</v>
      </c>
      <c r="D6924" t="s">
        <v>13</v>
      </c>
      <c r="E6924" t="s">
        <v>19</v>
      </c>
      <c r="F6924" t="s">
        <v>44</v>
      </c>
      <c r="G6924">
        <v>6</v>
      </c>
      <c r="H6924" s="5">
        <v>272.85000000000002</v>
      </c>
      <c r="I6924" s="5">
        <v>0.23</v>
      </c>
      <c r="J6924" s="5">
        <v>1260.567</v>
      </c>
      <c r="K6924" s="5">
        <v>241.30152052288039</v>
      </c>
      <c r="L6924">
        <f>YEAR(SalesData[Order Date])</f>
        <v>2024</v>
      </c>
      <c r="M6924">
        <f>MONTH(SalesData[Order Date])</f>
        <v>9</v>
      </c>
      <c r="N6924" t="str">
        <f>TEXT(SalesData[[#This Row],[Order Date]], "mmmm")</f>
        <v>September</v>
      </c>
      <c r="O6924" s="7">
        <f>IF(SalesData[Sales]=0,0,SalesData[Profit]/SalesData[Sales])</f>
        <v>0.19142300292081293</v>
      </c>
      <c r="P6924" s="8">
        <f t="shared" si="108"/>
        <v>1.4049233400525318E-4</v>
      </c>
      <c r="Q6924" t="str">
        <f>IF(SalesData[[#This Row],[Discount]]&gt;0, "Yes", "No")</f>
        <v>Yes</v>
      </c>
      <c r="R6924" t="str">
        <f>TEXT(SalesData[[#This Row],[Order Date]],"mmm-yyyy")</f>
        <v>Sep-2024</v>
      </c>
      <c r="S6924">
        <f>YEAR(SalesData[[#This Row],[Order Date]])*100 + MONTH(SalesData[[#This Row],[Order Date]])</f>
        <v>202409</v>
      </c>
    </row>
    <row r="6925" spans="1:19" x14ac:dyDescent="0.3">
      <c r="A6925" t="s">
        <v>14379</v>
      </c>
      <c r="B6925" s="3">
        <v>45538</v>
      </c>
      <c r="C6925" t="s">
        <v>14380</v>
      </c>
      <c r="D6925" t="s">
        <v>18</v>
      </c>
      <c r="E6925" t="s">
        <v>19</v>
      </c>
      <c r="F6925" t="s">
        <v>31</v>
      </c>
      <c r="G6925">
        <v>7</v>
      </c>
      <c r="H6925" s="5">
        <v>511.06</v>
      </c>
      <c r="I6925" s="5">
        <v>0.25</v>
      </c>
      <c r="J6925" s="5">
        <v>2683.0650000000001</v>
      </c>
      <c r="K6925" s="5">
        <v>304.10167328399592</v>
      </c>
      <c r="L6925">
        <f>YEAR(SalesData[Order Date])</f>
        <v>2024</v>
      </c>
      <c r="M6925">
        <f>MONTH(SalesData[Order Date])</f>
        <v>9</v>
      </c>
      <c r="N6925" t="str">
        <f>TEXT(SalesData[[#This Row],[Order Date]], "mmmm")</f>
        <v>September</v>
      </c>
      <c r="O6925" s="7">
        <f>IF(SalesData[Sales]=0,0,SalesData[Profit]/SalesData[Sales])</f>
        <v>0.11334115024570628</v>
      </c>
      <c r="P6925" s="8">
        <f t="shared" si="108"/>
        <v>6.9882764673982926E-5</v>
      </c>
      <c r="Q6925" t="str">
        <f>IF(SalesData[[#This Row],[Discount]]&gt;0, "Yes", "No")</f>
        <v>Yes</v>
      </c>
      <c r="R6925" t="str">
        <f>TEXT(SalesData[[#This Row],[Order Date]],"mmm-yyyy")</f>
        <v>Sep-2024</v>
      </c>
      <c r="S6925">
        <f>YEAR(SalesData[[#This Row],[Order Date]])*100 + MONTH(SalesData[[#This Row],[Order Date]])</f>
        <v>202409</v>
      </c>
    </row>
    <row r="6926" spans="1:19" x14ac:dyDescent="0.3">
      <c r="A6926" t="s">
        <v>14398</v>
      </c>
      <c r="B6926" s="3">
        <v>45558</v>
      </c>
      <c r="C6926" t="s">
        <v>14399</v>
      </c>
      <c r="D6926" t="s">
        <v>13</v>
      </c>
      <c r="E6926" t="s">
        <v>19</v>
      </c>
      <c r="F6926" t="s">
        <v>91</v>
      </c>
      <c r="G6926">
        <v>9</v>
      </c>
      <c r="H6926" s="5">
        <v>917.39</v>
      </c>
      <c r="I6926" s="5">
        <v>0.28999999999999998</v>
      </c>
      <c r="J6926" s="5">
        <v>5862.1220999999996</v>
      </c>
      <c r="K6926" s="5">
        <v>1045.421941361366</v>
      </c>
      <c r="L6926">
        <f>YEAR(SalesData[Order Date])</f>
        <v>2024</v>
      </c>
      <c r="M6926">
        <f>MONTH(SalesData[Order Date])</f>
        <v>9</v>
      </c>
      <c r="N6926" t="str">
        <f>TEXT(SalesData[[#This Row],[Order Date]], "mmmm")</f>
        <v>September</v>
      </c>
      <c r="O6926" s="7">
        <f>IF(SalesData[Sales]=0,0,SalesData[Profit]/SalesData[Sales])</f>
        <v>0.17833506766455207</v>
      </c>
      <c r="P6926" s="8">
        <f t="shared" si="108"/>
        <v>3.5123799280809929E-5</v>
      </c>
      <c r="Q6926" t="str">
        <f>IF(SalesData[[#This Row],[Discount]]&gt;0, "Yes", "No")</f>
        <v>Yes</v>
      </c>
      <c r="R6926" t="str">
        <f>TEXT(SalesData[[#This Row],[Order Date]],"mmm-yyyy")</f>
        <v>Sep-2024</v>
      </c>
      <c r="S6926">
        <f>YEAR(SalesData[[#This Row],[Order Date]])*100 + MONTH(SalesData[[#This Row],[Order Date]])</f>
        <v>202409</v>
      </c>
    </row>
    <row r="6927" spans="1:19" x14ac:dyDescent="0.3">
      <c r="A6927" t="s">
        <v>14437</v>
      </c>
      <c r="B6927" s="3">
        <v>45555</v>
      </c>
      <c r="C6927" t="s">
        <v>14438</v>
      </c>
      <c r="D6927" t="s">
        <v>13</v>
      </c>
      <c r="E6927" t="s">
        <v>26</v>
      </c>
      <c r="F6927" t="s">
        <v>31</v>
      </c>
      <c r="G6927">
        <v>6</v>
      </c>
      <c r="H6927" s="5">
        <v>705.46</v>
      </c>
      <c r="I6927" s="5">
        <v>0.05</v>
      </c>
      <c r="J6927" s="5">
        <v>4021.1219999999998</v>
      </c>
      <c r="K6927" s="5">
        <v>1097.635724398629</v>
      </c>
      <c r="L6927">
        <f>YEAR(SalesData[Order Date])</f>
        <v>2024</v>
      </c>
      <c r="M6927">
        <f>MONTH(SalesData[Order Date])</f>
        <v>9</v>
      </c>
      <c r="N6927" t="str">
        <f>TEXT(SalesData[[#This Row],[Order Date]], "mmmm")</f>
        <v>September</v>
      </c>
      <c r="O6927" s="7">
        <f>IF(SalesData[Sales]=0,0,SalesData[Profit]/SalesData[Sales])</f>
        <v>0.27296752607820129</v>
      </c>
      <c r="P6927" s="8">
        <f t="shared" si="108"/>
        <v>1.1812623441914968E-5</v>
      </c>
      <c r="Q6927" t="str">
        <f>IF(SalesData[[#This Row],[Discount]]&gt;0, "Yes", "No")</f>
        <v>Yes</v>
      </c>
      <c r="R6927" t="str">
        <f>TEXT(SalesData[[#This Row],[Order Date]],"mmm-yyyy")</f>
        <v>Sep-2024</v>
      </c>
      <c r="S6927">
        <f>YEAR(SalesData[[#This Row],[Order Date]])*100 + MONTH(SalesData[[#This Row],[Order Date]])</f>
        <v>202409</v>
      </c>
    </row>
    <row r="6928" spans="1:19" x14ac:dyDescent="0.3">
      <c r="A6928" t="s">
        <v>14459</v>
      </c>
      <c r="B6928" s="3">
        <v>45563</v>
      </c>
      <c r="C6928" t="s">
        <v>4950</v>
      </c>
      <c r="D6928" t="s">
        <v>23</v>
      </c>
      <c r="E6928" t="s">
        <v>14</v>
      </c>
      <c r="F6928" t="s">
        <v>20</v>
      </c>
      <c r="G6928">
        <v>6</v>
      </c>
      <c r="H6928" s="5">
        <v>720.9</v>
      </c>
      <c r="I6928" s="5">
        <v>0.13</v>
      </c>
      <c r="J6928" s="5">
        <v>3763.098</v>
      </c>
      <c r="K6928" s="5">
        <v>314.38465719791333</v>
      </c>
      <c r="L6928">
        <f>YEAR(SalesData[Order Date])</f>
        <v>2024</v>
      </c>
      <c r="M6928">
        <f>MONTH(SalesData[Order Date])</f>
        <v>9</v>
      </c>
      <c r="N6928" t="str">
        <f>TEXT(SalesData[[#This Row],[Order Date]], "mmmm")</f>
        <v>September</v>
      </c>
      <c r="O6928" s="7">
        <f>IF(SalesData[Sales]=0,0,SalesData[Profit]/SalesData[Sales])</f>
        <v>8.3544105733603893E-2</v>
      </c>
      <c r="P6928" s="8">
        <f t="shared" si="108"/>
        <v>3.0055023812826564E-5</v>
      </c>
      <c r="Q6928" t="str">
        <f>IF(SalesData[[#This Row],[Discount]]&gt;0, "Yes", "No")</f>
        <v>Yes</v>
      </c>
      <c r="R6928" t="str">
        <f>TEXT(SalesData[[#This Row],[Order Date]],"mmm-yyyy")</f>
        <v>Sep-2024</v>
      </c>
      <c r="S6928">
        <f>YEAR(SalesData[[#This Row],[Order Date]])*100 + MONTH(SalesData[[#This Row],[Order Date]])</f>
        <v>202409</v>
      </c>
    </row>
    <row r="6929" spans="1:19" x14ac:dyDescent="0.3">
      <c r="A6929" t="s">
        <v>14554</v>
      </c>
      <c r="B6929" s="3">
        <v>45550</v>
      </c>
      <c r="C6929" t="s">
        <v>14555</v>
      </c>
      <c r="D6929" t="s">
        <v>30</v>
      </c>
      <c r="E6929" t="s">
        <v>26</v>
      </c>
      <c r="F6929" t="s">
        <v>62</v>
      </c>
      <c r="G6929">
        <v>9</v>
      </c>
      <c r="H6929" s="5">
        <v>444.79</v>
      </c>
      <c r="I6929" s="5">
        <v>0.18</v>
      </c>
      <c r="J6929" s="5">
        <v>3282.5502000000001</v>
      </c>
      <c r="K6929" s="5">
        <v>914.21869192360384</v>
      </c>
      <c r="L6929">
        <f>YEAR(SalesData[Order Date])</f>
        <v>2024</v>
      </c>
      <c r="M6929">
        <f>MONTH(SalesData[Order Date])</f>
        <v>9</v>
      </c>
      <c r="N6929" t="str">
        <f>TEXT(SalesData[[#This Row],[Order Date]], "mmmm")</f>
        <v>September</v>
      </c>
      <c r="O6929" s="7">
        <f>IF(SalesData[Sales]=0,0,SalesData[Profit]/SalesData[Sales])</f>
        <v>0.27850867046103478</v>
      </c>
      <c r="P6929" s="8">
        <f t="shared" si="108"/>
        <v>4.4965039681647515E-5</v>
      </c>
      <c r="Q6929" t="str">
        <f>IF(SalesData[[#This Row],[Discount]]&gt;0, "Yes", "No")</f>
        <v>Yes</v>
      </c>
      <c r="R6929" t="str">
        <f>TEXT(SalesData[[#This Row],[Order Date]],"mmm-yyyy")</f>
        <v>Sep-2024</v>
      </c>
      <c r="S6929">
        <f>YEAR(SalesData[[#This Row],[Order Date]])*100 + MONTH(SalesData[[#This Row],[Order Date]])</f>
        <v>202409</v>
      </c>
    </row>
    <row r="6930" spans="1:19" x14ac:dyDescent="0.3">
      <c r="A6930" t="s">
        <v>14597</v>
      </c>
      <c r="B6930" s="3">
        <v>45541</v>
      </c>
      <c r="C6930" t="s">
        <v>14598</v>
      </c>
      <c r="D6930" t="s">
        <v>30</v>
      </c>
      <c r="E6930" t="s">
        <v>14</v>
      </c>
      <c r="F6930" t="s">
        <v>15</v>
      </c>
      <c r="G6930">
        <v>4</v>
      </c>
      <c r="H6930" s="5">
        <v>269.27999999999997</v>
      </c>
      <c r="I6930" s="5">
        <v>0.17</v>
      </c>
      <c r="J6930" s="5">
        <v>894.00959999999986</v>
      </c>
      <c r="K6930" s="5">
        <v>110.6861593885203</v>
      </c>
      <c r="L6930">
        <f>YEAR(SalesData[Order Date])</f>
        <v>2024</v>
      </c>
      <c r="M6930">
        <f>MONTH(SalesData[Order Date])</f>
        <v>9</v>
      </c>
      <c r="N6930" t="str">
        <f>TEXT(SalesData[[#This Row],[Order Date]], "mmmm")</f>
        <v>September</v>
      </c>
      <c r="O6930" s="7">
        <f>IF(SalesData[Sales]=0,0,SalesData[Profit]/SalesData[Sales])</f>
        <v>0.12380869219807071</v>
      </c>
      <c r="P6930" s="8">
        <f t="shared" si="108"/>
        <v>1.5782828282828287E-4</v>
      </c>
      <c r="Q6930" t="str">
        <f>IF(SalesData[[#This Row],[Discount]]&gt;0, "Yes", "No")</f>
        <v>Yes</v>
      </c>
      <c r="R6930" t="str">
        <f>TEXT(SalesData[[#This Row],[Order Date]],"mmm-yyyy")</f>
        <v>Sep-2024</v>
      </c>
      <c r="S6930">
        <f>YEAR(SalesData[[#This Row],[Order Date]])*100 + MONTH(SalesData[[#This Row],[Order Date]])</f>
        <v>202409</v>
      </c>
    </row>
    <row r="6931" spans="1:19" x14ac:dyDescent="0.3">
      <c r="A6931" t="s">
        <v>14635</v>
      </c>
      <c r="B6931" s="3">
        <v>45557</v>
      </c>
      <c r="C6931" t="s">
        <v>14636</v>
      </c>
      <c r="D6931" t="s">
        <v>18</v>
      </c>
      <c r="E6931" t="s">
        <v>26</v>
      </c>
      <c r="F6931" t="s">
        <v>44</v>
      </c>
      <c r="G6931">
        <v>3</v>
      </c>
      <c r="H6931" s="5">
        <v>562.02</v>
      </c>
      <c r="I6931" s="5">
        <v>7.0000000000000007E-2</v>
      </c>
      <c r="J6931" s="5">
        <v>1568.0358000000001</v>
      </c>
      <c r="K6931" s="5">
        <v>161.37702973757271</v>
      </c>
      <c r="L6931">
        <f>YEAR(SalesData[Order Date])</f>
        <v>2024</v>
      </c>
      <c r="M6931">
        <f>MONTH(SalesData[Order Date])</f>
        <v>9</v>
      </c>
      <c r="N6931" t="str">
        <f>TEXT(SalesData[[#This Row],[Order Date]], "mmmm")</f>
        <v>September</v>
      </c>
      <c r="O6931" s="7">
        <f>IF(SalesData[Sales]=0,0,SalesData[Profit]/SalesData[Sales])</f>
        <v>0.10291667431162776</v>
      </c>
      <c r="P6931" s="8">
        <f t="shared" si="108"/>
        <v>4.1516909244036399E-5</v>
      </c>
      <c r="Q6931" t="str">
        <f>IF(SalesData[[#This Row],[Discount]]&gt;0, "Yes", "No")</f>
        <v>Yes</v>
      </c>
      <c r="R6931" t="str">
        <f>TEXT(SalesData[[#This Row],[Order Date]],"mmm-yyyy")</f>
        <v>Sep-2024</v>
      </c>
      <c r="S6931">
        <f>YEAR(SalesData[[#This Row],[Order Date]])*100 + MONTH(SalesData[[#This Row],[Order Date]])</f>
        <v>202409</v>
      </c>
    </row>
    <row r="6932" spans="1:19" x14ac:dyDescent="0.3">
      <c r="A6932" t="s">
        <v>14709</v>
      </c>
      <c r="B6932" s="3">
        <v>45556</v>
      </c>
      <c r="C6932" t="s">
        <v>14710</v>
      </c>
      <c r="D6932" t="s">
        <v>30</v>
      </c>
      <c r="E6932" t="s">
        <v>26</v>
      </c>
      <c r="F6932" t="s">
        <v>31</v>
      </c>
      <c r="G6932">
        <v>5</v>
      </c>
      <c r="H6932" s="5">
        <v>673.11</v>
      </c>
      <c r="I6932" s="5">
        <v>0.02</v>
      </c>
      <c r="J6932" s="5">
        <v>3298.239</v>
      </c>
      <c r="K6932" s="5">
        <v>846.57768157883061</v>
      </c>
      <c r="L6932">
        <f>YEAR(SalesData[Order Date])</f>
        <v>2024</v>
      </c>
      <c r="M6932">
        <f>MONTH(SalesData[Order Date])</f>
        <v>9</v>
      </c>
      <c r="N6932" t="str">
        <f>TEXT(SalesData[[#This Row],[Order Date]], "mmmm")</f>
        <v>September</v>
      </c>
      <c r="O6932" s="7">
        <f>IF(SalesData[Sales]=0,0,SalesData[Profit]/SalesData[Sales])</f>
        <v>0.25667566285488425</v>
      </c>
      <c r="P6932" s="8">
        <f t="shared" si="108"/>
        <v>5.9425651082289671E-6</v>
      </c>
      <c r="Q6932" t="str">
        <f>IF(SalesData[[#This Row],[Discount]]&gt;0, "Yes", "No")</f>
        <v>Yes</v>
      </c>
      <c r="R6932" t="str">
        <f>TEXT(SalesData[[#This Row],[Order Date]],"mmm-yyyy")</f>
        <v>Sep-2024</v>
      </c>
      <c r="S6932">
        <f>YEAR(SalesData[[#This Row],[Order Date]])*100 + MONTH(SalesData[[#This Row],[Order Date]])</f>
        <v>202409</v>
      </c>
    </row>
    <row r="6933" spans="1:19" x14ac:dyDescent="0.3">
      <c r="A6933" t="s">
        <v>14711</v>
      </c>
      <c r="B6933" s="3">
        <v>45554</v>
      </c>
      <c r="C6933" t="s">
        <v>11730</v>
      </c>
      <c r="D6933" t="s">
        <v>13</v>
      </c>
      <c r="E6933" t="s">
        <v>19</v>
      </c>
      <c r="F6933" t="s">
        <v>62</v>
      </c>
      <c r="G6933">
        <v>1</v>
      </c>
      <c r="H6933" s="5">
        <v>80.92</v>
      </c>
      <c r="I6933" s="5">
        <v>7.0000000000000007E-2</v>
      </c>
      <c r="J6933" s="5">
        <v>75.255600000000001</v>
      </c>
      <c r="K6933" s="5">
        <v>13.27701674148582</v>
      </c>
      <c r="L6933">
        <f>YEAR(SalesData[Order Date])</f>
        <v>2024</v>
      </c>
      <c r="M6933">
        <f>MONTH(SalesData[Order Date])</f>
        <v>9</v>
      </c>
      <c r="N6933" t="str">
        <f>TEXT(SalesData[[#This Row],[Order Date]], "mmmm")</f>
        <v>September</v>
      </c>
      <c r="O6933" s="7">
        <f>IF(SalesData[Sales]=0,0,SalesData[Profit]/SalesData[Sales])</f>
        <v>0.17642563133488831</v>
      </c>
      <c r="P6933" s="8">
        <f t="shared" si="108"/>
        <v>8.6505190311418688E-4</v>
      </c>
      <c r="Q6933" t="str">
        <f>IF(SalesData[[#This Row],[Discount]]&gt;0, "Yes", "No")</f>
        <v>Yes</v>
      </c>
      <c r="R6933" t="str">
        <f>TEXT(SalesData[[#This Row],[Order Date]],"mmm-yyyy")</f>
        <v>Sep-2024</v>
      </c>
      <c r="S6933">
        <f>YEAR(SalesData[[#This Row],[Order Date]])*100 + MONTH(SalesData[[#This Row],[Order Date]])</f>
        <v>202409</v>
      </c>
    </row>
    <row r="6934" spans="1:19" x14ac:dyDescent="0.3">
      <c r="A6934" t="s">
        <v>14747</v>
      </c>
      <c r="B6934" s="3">
        <v>45548</v>
      </c>
      <c r="C6934" t="s">
        <v>14748</v>
      </c>
      <c r="D6934" t="s">
        <v>30</v>
      </c>
      <c r="E6934" t="s">
        <v>26</v>
      </c>
      <c r="F6934" t="s">
        <v>62</v>
      </c>
      <c r="G6934">
        <v>5</v>
      </c>
      <c r="H6934" s="5">
        <v>332.7</v>
      </c>
      <c r="I6934" s="5">
        <v>0.06</v>
      </c>
      <c r="J6934" s="5">
        <v>1563.69</v>
      </c>
      <c r="K6934" s="5">
        <v>354.43267099919598</v>
      </c>
      <c r="L6934">
        <f>YEAR(SalesData[Order Date])</f>
        <v>2024</v>
      </c>
      <c r="M6934">
        <f>MONTH(SalesData[Order Date])</f>
        <v>9</v>
      </c>
      <c r="N6934" t="str">
        <f>TEXT(SalesData[[#This Row],[Order Date]], "mmmm")</f>
        <v>September</v>
      </c>
      <c r="O6934" s="7">
        <f>IF(SalesData[Sales]=0,0,SalesData[Profit]/SalesData[Sales])</f>
        <v>0.22666428192237334</v>
      </c>
      <c r="P6934" s="8">
        <f t="shared" si="108"/>
        <v>3.6068530207394049E-5</v>
      </c>
      <c r="Q6934" t="str">
        <f>IF(SalesData[[#This Row],[Discount]]&gt;0, "Yes", "No")</f>
        <v>Yes</v>
      </c>
      <c r="R6934" t="str">
        <f>TEXT(SalesData[[#This Row],[Order Date]],"mmm-yyyy")</f>
        <v>Sep-2024</v>
      </c>
      <c r="S6934">
        <f>YEAR(SalesData[[#This Row],[Order Date]])*100 + MONTH(SalesData[[#This Row],[Order Date]])</f>
        <v>202409</v>
      </c>
    </row>
    <row r="6935" spans="1:19" x14ac:dyDescent="0.3">
      <c r="A6935" t="s">
        <v>14772</v>
      </c>
      <c r="B6935" s="3">
        <v>45547</v>
      </c>
      <c r="C6935" t="s">
        <v>14773</v>
      </c>
      <c r="D6935" t="s">
        <v>13</v>
      </c>
      <c r="E6935" t="s">
        <v>26</v>
      </c>
      <c r="F6935" t="s">
        <v>27</v>
      </c>
      <c r="G6935">
        <v>8</v>
      </c>
      <c r="H6935" s="5">
        <v>990.16</v>
      </c>
      <c r="I6935" s="5">
        <v>0.1</v>
      </c>
      <c r="J6935" s="5">
        <v>7129.152</v>
      </c>
      <c r="K6935" s="5">
        <v>1569.5161345358999</v>
      </c>
      <c r="L6935">
        <f>YEAR(SalesData[Order Date])</f>
        <v>2024</v>
      </c>
      <c r="M6935">
        <f>MONTH(SalesData[Order Date])</f>
        <v>9</v>
      </c>
      <c r="N6935" t="str">
        <f>TEXT(SalesData[[#This Row],[Order Date]], "mmmm")</f>
        <v>September</v>
      </c>
      <c r="O6935" s="7">
        <f>IF(SalesData[Sales]=0,0,SalesData[Profit]/SalesData[Sales])</f>
        <v>0.22015467401114466</v>
      </c>
      <c r="P6935" s="8">
        <f t="shared" si="108"/>
        <v>1.2624222347903371E-5</v>
      </c>
      <c r="Q6935" t="str">
        <f>IF(SalesData[[#This Row],[Discount]]&gt;0, "Yes", "No")</f>
        <v>Yes</v>
      </c>
      <c r="R6935" t="str">
        <f>TEXT(SalesData[[#This Row],[Order Date]],"mmm-yyyy")</f>
        <v>Sep-2024</v>
      </c>
      <c r="S6935">
        <f>YEAR(SalesData[[#This Row],[Order Date]])*100 + MONTH(SalesData[[#This Row],[Order Date]])</f>
        <v>202409</v>
      </c>
    </row>
    <row r="6936" spans="1:19" x14ac:dyDescent="0.3">
      <c r="A6936" t="s">
        <v>14780</v>
      </c>
      <c r="B6936" s="3">
        <v>45541</v>
      </c>
      <c r="C6936" t="s">
        <v>14660</v>
      </c>
      <c r="D6936" t="s">
        <v>13</v>
      </c>
      <c r="E6936" t="s">
        <v>14</v>
      </c>
      <c r="F6936" t="s">
        <v>31</v>
      </c>
      <c r="G6936">
        <v>4</v>
      </c>
      <c r="H6936" s="5">
        <v>408.18</v>
      </c>
      <c r="I6936" s="5">
        <v>0.1</v>
      </c>
      <c r="J6936" s="5">
        <v>1469.4480000000001</v>
      </c>
      <c r="K6936" s="5">
        <v>415.82137873958283</v>
      </c>
      <c r="L6936">
        <f>YEAR(SalesData[Order Date])</f>
        <v>2024</v>
      </c>
      <c r="M6936">
        <f>MONTH(SalesData[Order Date])</f>
        <v>9</v>
      </c>
      <c r="N6936" t="str">
        <f>TEXT(SalesData[[#This Row],[Order Date]], "mmmm")</f>
        <v>September</v>
      </c>
      <c r="O6936" s="7">
        <f>IF(SalesData[Sales]=0,0,SalesData[Profit]/SalesData[Sales])</f>
        <v>0.28297794732415354</v>
      </c>
      <c r="P6936" s="8">
        <f t="shared" si="108"/>
        <v>6.1247488852957035E-5</v>
      </c>
      <c r="Q6936" t="str">
        <f>IF(SalesData[[#This Row],[Discount]]&gt;0, "Yes", "No")</f>
        <v>Yes</v>
      </c>
      <c r="R6936" t="str">
        <f>TEXT(SalesData[[#This Row],[Order Date]],"mmm-yyyy")</f>
        <v>Sep-2024</v>
      </c>
      <c r="S6936">
        <f>YEAR(SalesData[[#This Row],[Order Date]])*100 + MONTH(SalesData[[#This Row],[Order Date]])</f>
        <v>202409</v>
      </c>
    </row>
    <row r="6937" spans="1:19" x14ac:dyDescent="0.3">
      <c r="A6937" t="s">
        <v>14924</v>
      </c>
      <c r="B6937" s="3">
        <v>45565</v>
      </c>
      <c r="C6937" t="s">
        <v>14925</v>
      </c>
      <c r="D6937" t="s">
        <v>23</v>
      </c>
      <c r="E6937" t="s">
        <v>14</v>
      </c>
      <c r="F6937" t="s">
        <v>62</v>
      </c>
      <c r="G6937">
        <v>9</v>
      </c>
      <c r="H6937" s="5">
        <v>471.59</v>
      </c>
      <c r="I6937" s="5">
        <v>0.28000000000000003</v>
      </c>
      <c r="J6937" s="5">
        <v>3055.9032000000002</v>
      </c>
      <c r="K6937" s="5">
        <v>257.07501975077099</v>
      </c>
      <c r="L6937">
        <f>YEAR(SalesData[Order Date])</f>
        <v>2024</v>
      </c>
      <c r="M6937">
        <f>MONTH(SalesData[Order Date])</f>
        <v>9</v>
      </c>
      <c r="N6937" t="str">
        <f>TEXT(SalesData[[#This Row],[Order Date]], "mmmm")</f>
        <v>September</v>
      </c>
      <c r="O6937" s="7">
        <f>IF(SalesData[Sales]=0,0,SalesData[Profit]/SalesData[Sales])</f>
        <v>8.4124071649511342E-2</v>
      </c>
      <c r="P6937" s="8">
        <f t="shared" si="108"/>
        <v>6.5970676034502677E-5</v>
      </c>
      <c r="Q6937" t="str">
        <f>IF(SalesData[[#This Row],[Discount]]&gt;0, "Yes", "No")</f>
        <v>Yes</v>
      </c>
      <c r="R6937" t="str">
        <f>TEXT(SalesData[[#This Row],[Order Date]],"mmm-yyyy")</f>
        <v>Sep-2024</v>
      </c>
      <c r="S6937">
        <f>YEAR(SalesData[[#This Row],[Order Date]])*100 + MONTH(SalesData[[#This Row],[Order Date]])</f>
        <v>202409</v>
      </c>
    </row>
    <row r="6938" spans="1:19" x14ac:dyDescent="0.3">
      <c r="A6938" t="s">
        <v>14930</v>
      </c>
      <c r="B6938" s="3">
        <v>45542</v>
      </c>
      <c r="C6938" t="s">
        <v>14931</v>
      </c>
      <c r="D6938" t="s">
        <v>30</v>
      </c>
      <c r="E6938" t="s">
        <v>14</v>
      </c>
      <c r="F6938" t="s">
        <v>20</v>
      </c>
      <c r="G6938">
        <v>1</v>
      </c>
      <c r="H6938" s="5">
        <v>14.8</v>
      </c>
      <c r="I6938" s="5">
        <v>0.15</v>
      </c>
      <c r="J6938" s="5">
        <v>12.58</v>
      </c>
      <c r="K6938" s="5">
        <v>3.5928236726659342</v>
      </c>
      <c r="L6938">
        <f>YEAR(SalesData[Order Date])</f>
        <v>2024</v>
      </c>
      <c r="M6938">
        <f>MONTH(SalesData[Order Date])</f>
        <v>9</v>
      </c>
      <c r="N6938" t="str">
        <f>TEXT(SalesData[[#This Row],[Order Date]], "mmmm")</f>
        <v>September</v>
      </c>
      <c r="O6938" s="7">
        <f>IF(SalesData[Sales]=0,0,SalesData[Profit]/SalesData[Sales])</f>
        <v>0.28559806618966088</v>
      </c>
      <c r="P6938" s="8">
        <f t="shared" si="108"/>
        <v>1.0135135135135134E-2</v>
      </c>
      <c r="Q6938" t="str">
        <f>IF(SalesData[[#This Row],[Discount]]&gt;0, "Yes", "No")</f>
        <v>Yes</v>
      </c>
      <c r="R6938" t="str">
        <f>TEXT(SalesData[[#This Row],[Order Date]],"mmm-yyyy")</f>
        <v>Sep-2024</v>
      </c>
      <c r="S6938">
        <f>YEAR(SalesData[[#This Row],[Order Date]])*100 + MONTH(SalesData[[#This Row],[Order Date]])</f>
        <v>202409</v>
      </c>
    </row>
    <row r="6939" spans="1:19" x14ac:dyDescent="0.3">
      <c r="A6939" t="s">
        <v>14934</v>
      </c>
      <c r="B6939" s="3">
        <v>45539</v>
      </c>
      <c r="C6939" t="s">
        <v>4722</v>
      </c>
      <c r="D6939" t="s">
        <v>30</v>
      </c>
      <c r="E6939" t="s">
        <v>14</v>
      </c>
      <c r="F6939" t="s">
        <v>27</v>
      </c>
      <c r="G6939">
        <v>8</v>
      </c>
      <c r="H6939" s="5">
        <v>700.74</v>
      </c>
      <c r="I6939" s="5">
        <v>0.04</v>
      </c>
      <c r="J6939" s="5">
        <v>5381.6831999999986</v>
      </c>
      <c r="K6939" s="5">
        <v>1571.05194075944</v>
      </c>
      <c r="L6939">
        <f>YEAR(SalesData[Order Date])</f>
        <v>2024</v>
      </c>
      <c r="M6939">
        <f>MONTH(SalesData[Order Date])</f>
        <v>9</v>
      </c>
      <c r="N6939" t="str">
        <f>TEXT(SalesData[[#This Row],[Order Date]], "mmmm")</f>
        <v>September</v>
      </c>
      <c r="O6939" s="7">
        <f>IF(SalesData[Sales]=0,0,SalesData[Profit]/SalesData[Sales])</f>
        <v>0.29192575675198429</v>
      </c>
      <c r="P6939" s="8">
        <f t="shared" si="108"/>
        <v>7.1353140965265288E-6</v>
      </c>
      <c r="Q6939" t="str">
        <f>IF(SalesData[[#This Row],[Discount]]&gt;0, "Yes", "No")</f>
        <v>Yes</v>
      </c>
      <c r="R6939" t="str">
        <f>TEXT(SalesData[[#This Row],[Order Date]],"mmm-yyyy")</f>
        <v>Sep-2024</v>
      </c>
      <c r="S6939">
        <f>YEAR(SalesData[[#This Row],[Order Date]])*100 + MONTH(SalesData[[#This Row],[Order Date]])</f>
        <v>202409</v>
      </c>
    </row>
    <row r="6940" spans="1:19" x14ac:dyDescent="0.3">
      <c r="A6940" t="s">
        <v>14950</v>
      </c>
      <c r="B6940" s="3">
        <v>45536</v>
      </c>
      <c r="C6940" t="s">
        <v>14951</v>
      </c>
      <c r="D6940" t="s">
        <v>13</v>
      </c>
      <c r="E6940" t="s">
        <v>26</v>
      </c>
      <c r="F6940" t="s">
        <v>39</v>
      </c>
      <c r="G6940">
        <v>9</v>
      </c>
      <c r="H6940" s="5">
        <v>384.59</v>
      </c>
      <c r="I6940" s="5">
        <v>0.08</v>
      </c>
      <c r="J6940" s="5">
        <v>3184.4052000000001</v>
      </c>
      <c r="K6940" s="5">
        <v>267.31236904515748</v>
      </c>
      <c r="L6940">
        <f>YEAR(SalesData[Order Date])</f>
        <v>2024</v>
      </c>
      <c r="M6940">
        <f>MONTH(SalesData[Order Date])</f>
        <v>9</v>
      </c>
      <c r="N6940" t="str">
        <f>TEXT(SalesData[[#This Row],[Order Date]], "mmmm")</f>
        <v>September</v>
      </c>
      <c r="O6940" s="7">
        <f>IF(SalesData[Sales]=0,0,SalesData[Profit]/SalesData[Sales])</f>
        <v>8.3944206926039905E-2</v>
      </c>
      <c r="P6940" s="8">
        <f t="shared" si="108"/>
        <v>2.3112636545123091E-5</v>
      </c>
      <c r="Q6940" t="str">
        <f>IF(SalesData[[#This Row],[Discount]]&gt;0, "Yes", "No")</f>
        <v>Yes</v>
      </c>
      <c r="R6940" t="str">
        <f>TEXT(SalesData[[#This Row],[Order Date]],"mmm-yyyy")</f>
        <v>Sep-2024</v>
      </c>
      <c r="S6940">
        <f>YEAR(SalesData[[#This Row],[Order Date]])*100 + MONTH(SalesData[[#This Row],[Order Date]])</f>
        <v>202409</v>
      </c>
    </row>
    <row r="6941" spans="1:19" x14ac:dyDescent="0.3">
      <c r="A6941" t="s">
        <v>14991</v>
      </c>
      <c r="B6941" s="3">
        <v>45536</v>
      </c>
      <c r="C6941" t="s">
        <v>14992</v>
      </c>
      <c r="D6941" t="s">
        <v>18</v>
      </c>
      <c r="E6941" t="s">
        <v>14</v>
      </c>
      <c r="F6941" t="s">
        <v>53</v>
      </c>
      <c r="G6941">
        <v>3</v>
      </c>
      <c r="H6941" s="5">
        <v>756.32</v>
      </c>
      <c r="I6941" s="5">
        <v>0.19</v>
      </c>
      <c r="J6941" s="5">
        <v>1837.8576</v>
      </c>
      <c r="K6941" s="5">
        <v>404.54762000239811</v>
      </c>
      <c r="L6941">
        <f>YEAR(SalesData[Order Date])</f>
        <v>2024</v>
      </c>
      <c r="M6941">
        <f>MONTH(SalesData[Order Date])</f>
        <v>9</v>
      </c>
      <c r="N6941" t="str">
        <f>TEXT(SalesData[[#This Row],[Order Date]], "mmmm")</f>
        <v>September</v>
      </c>
      <c r="O6941" s="7">
        <f>IF(SalesData[Sales]=0,0,SalesData[Profit]/SalesData[Sales])</f>
        <v>0.22011913219087165</v>
      </c>
      <c r="P6941" s="8">
        <f t="shared" si="108"/>
        <v>8.373880544390381E-5</v>
      </c>
      <c r="Q6941" t="str">
        <f>IF(SalesData[[#This Row],[Discount]]&gt;0, "Yes", "No")</f>
        <v>Yes</v>
      </c>
      <c r="R6941" t="str">
        <f>TEXT(SalesData[[#This Row],[Order Date]],"mmm-yyyy")</f>
        <v>Sep-2024</v>
      </c>
      <c r="S6941">
        <f>YEAR(SalesData[[#This Row],[Order Date]])*100 + MONTH(SalesData[[#This Row],[Order Date]])</f>
        <v>202409</v>
      </c>
    </row>
    <row r="6942" spans="1:19" x14ac:dyDescent="0.3">
      <c r="A6942" t="s">
        <v>15019</v>
      </c>
      <c r="B6942" s="3">
        <v>45547</v>
      </c>
      <c r="C6942" t="s">
        <v>15020</v>
      </c>
      <c r="D6942" t="s">
        <v>23</v>
      </c>
      <c r="E6942" t="s">
        <v>19</v>
      </c>
      <c r="F6942" t="s">
        <v>34</v>
      </c>
      <c r="G6942">
        <v>9</v>
      </c>
      <c r="H6942" s="5">
        <v>270.74</v>
      </c>
      <c r="I6942" s="5">
        <v>0.03</v>
      </c>
      <c r="J6942" s="5">
        <v>2363.5601999999999</v>
      </c>
      <c r="K6942" s="5">
        <v>245.50025656207501</v>
      </c>
      <c r="L6942">
        <f>YEAR(SalesData[Order Date])</f>
        <v>2024</v>
      </c>
      <c r="M6942">
        <f>MONTH(SalesData[Order Date])</f>
        <v>9</v>
      </c>
      <c r="N6942" t="str">
        <f>TEXT(SalesData[[#This Row],[Order Date]], "mmmm")</f>
        <v>September</v>
      </c>
      <c r="O6942" s="7">
        <f>IF(SalesData[Sales]=0,0,SalesData[Profit]/SalesData[Sales])</f>
        <v>0.10386884013450345</v>
      </c>
      <c r="P6942" s="8">
        <f t="shared" si="108"/>
        <v>1.231193518997316E-5</v>
      </c>
      <c r="Q6942" t="str">
        <f>IF(SalesData[[#This Row],[Discount]]&gt;0, "Yes", "No")</f>
        <v>Yes</v>
      </c>
      <c r="R6942" t="str">
        <f>TEXT(SalesData[[#This Row],[Order Date]],"mmm-yyyy")</f>
        <v>Sep-2024</v>
      </c>
      <c r="S6942">
        <f>YEAR(SalesData[[#This Row],[Order Date]])*100 + MONTH(SalesData[[#This Row],[Order Date]])</f>
        <v>202409</v>
      </c>
    </row>
    <row r="6943" spans="1:19" x14ac:dyDescent="0.3">
      <c r="A6943" t="s">
        <v>15023</v>
      </c>
      <c r="B6943" s="3">
        <v>45563</v>
      </c>
      <c r="C6943" t="s">
        <v>15024</v>
      </c>
      <c r="D6943" t="s">
        <v>13</v>
      </c>
      <c r="E6943" t="s">
        <v>14</v>
      </c>
      <c r="F6943" t="s">
        <v>91</v>
      </c>
      <c r="G6943">
        <v>9</v>
      </c>
      <c r="H6943" s="5">
        <v>364.63</v>
      </c>
      <c r="I6943" s="5">
        <v>0</v>
      </c>
      <c r="J6943" s="5">
        <v>3281.67</v>
      </c>
      <c r="K6943" s="5">
        <v>259.74642471918878</v>
      </c>
      <c r="L6943">
        <f>YEAR(SalesData[Order Date])</f>
        <v>2024</v>
      </c>
      <c r="M6943">
        <f>MONTH(SalesData[Order Date])</f>
        <v>9</v>
      </c>
      <c r="N6943" t="str">
        <f>TEXT(SalesData[[#This Row],[Order Date]], "mmmm")</f>
        <v>September</v>
      </c>
      <c r="O6943" s="7">
        <f>IF(SalesData[Sales]=0,0,SalesData[Profit]/SalesData[Sales])</f>
        <v>7.9150683864979962E-2</v>
      </c>
      <c r="P6943" s="8">
        <f t="shared" si="108"/>
        <v>0</v>
      </c>
      <c r="Q6943" t="str">
        <f>IF(SalesData[[#This Row],[Discount]]&gt;0, "Yes", "No")</f>
        <v>No</v>
      </c>
      <c r="R6943" t="str">
        <f>TEXT(SalesData[[#This Row],[Order Date]],"mmm-yyyy")</f>
        <v>Sep-2024</v>
      </c>
      <c r="S6943">
        <f>YEAR(SalesData[[#This Row],[Order Date]])*100 + MONTH(SalesData[[#This Row],[Order Date]])</f>
        <v>202409</v>
      </c>
    </row>
    <row r="6944" spans="1:19" x14ac:dyDescent="0.3">
      <c r="A6944" t="s">
        <v>15048</v>
      </c>
      <c r="B6944" s="3">
        <v>45554</v>
      </c>
      <c r="C6944" t="s">
        <v>15049</v>
      </c>
      <c r="D6944" t="s">
        <v>23</v>
      </c>
      <c r="E6944" t="s">
        <v>14</v>
      </c>
      <c r="F6944" t="s">
        <v>27</v>
      </c>
      <c r="G6944">
        <v>4</v>
      </c>
      <c r="H6944" s="5">
        <v>463.55</v>
      </c>
      <c r="I6944" s="5">
        <v>0.05</v>
      </c>
      <c r="J6944" s="5">
        <v>1761.49</v>
      </c>
      <c r="K6944" s="5">
        <v>503.47981201489478</v>
      </c>
      <c r="L6944">
        <f>YEAR(SalesData[Order Date])</f>
        <v>2024</v>
      </c>
      <c r="M6944">
        <f>MONTH(SalesData[Order Date])</f>
        <v>9</v>
      </c>
      <c r="N6944" t="str">
        <f>TEXT(SalesData[[#This Row],[Order Date]], "mmmm")</f>
        <v>September</v>
      </c>
      <c r="O6944" s="7">
        <f>IF(SalesData[Sales]=0,0,SalesData[Profit]/SalesData[Sales])</f>
        <v>0.28582609723296459</v>
      </c>
      <c r="P6944" s="8">
        <f t="shared" si="108"/>
        <v>2.6965807356272247E-5</v>
      </c>
      <c r="Q6944" t="str">
        <f>IF(SalesData[[#This Row],[Discount]]&gt;0, "Yes", "No")</f>
        <v>Yes</v>
      </c>
      <c r="R6944" t="str">
        <f>TEXT(SalesData[[#This Row],[Order Date]],"mmm-yyyy")</f>
        <v>Sep-2024</v>
      </c>
      <c r="S6944">
        <f>YEAR(SalesData[[#This Row],[Order Date]])*100 + MONTH(SalesData[[#This Row],[Order Date]])</f>
        <v>202409</v>
      </c>
    </row>
    <row r="6945" spans="1:19" x14ac:dyDescent="0.3">
      <c r="A6945" t="s">
        <v>15058</v>
      </c>
      <c r="B6945" s="3">
        <v>45561</v>
      </c>
      <c r="C6945" t="s">
        <v>11299</v>
      </c>
      <c r="D6945" t="s">
        <v>30</v>
      </c>
      <c r="E6945" t="s">
        <v>19</v>
      </c>
      <c r="F6945" t="s">
        <v>27</v>
      </c>
      <c r="G6945">
        <v>9</v>
      </c>
      <c r="H6945" s="5">
        <v>22.96</v>
      </c>
      <c r="I6945" s="5">
        <v>0.18</v>
      </c>
      <c r="J6945" s="5">
        <v>169.44479999999999</v>
      </c>
      <c r="K6945" s="5">
        <v>16.332343400422729</v>
      </c>
      <c r="L6945">
        <f>YEAR(SalesData[Order Date])</f>
        <v>2024</v>
      </c>
      <c r="M6945">
        <f>MONTH(SalesData[Order Date])</f>
        <v>9</v>
      </c>
      <c r="N6945" t="str">
        <f>TEXT(SalesData[[#This Row],[Order Date]], "mmmm")</f>
        <v>September</v>
      </c>
      <c r="O6945" s="7">
        <f>IF(SalesData[Sales]=0,0,SalesData[Profit]/SalesData[Sales])</f>
        <v>9.6387398140413458E-2</v>
      </c>
      <c r="P6945" s="8">
        <f t="shared" si="108"/>
        <v>8.7108013937282219E-4</v>
      </c>
      <c r="Q6945" t="str">
        <f>IF(SalesData[[#This Row],[Discount]]&gt;0, "Yes", "No")</f>
        <v>Yes</v>
      </c>
      <c r="R6945" t="str">
        <f>TEXT(SalesData[[#This Row],[Order Date]],"mmm-yyyy")</f>
        <v>Sep-2024</v>
      </c>
      <c r="S6945">
        <f>YEAR(SalesData[[#This Row],[Order Date]])*100 + MONTH(SalesData[[#This Row],[Order Date]])</f>
        <v>202409</v>
      </c>
    </row>
    <row r="6946" spans="1:19" x14ac:dyDescent="0.3">
      <c r="A6946" t="s">
        <v>15073</v>
      </c>
      <c r="B6946" s="3">
        <v>45548</v>
      </c>
      <c r="C6946" t="s">
        <v>15074</v>
      </c>
      <c r="D6946" t="s">
        <v>13</v>
      </c>
      <c r="E6946" t="s">
        <v>14</v>
      </c>
      <c r="F6946" t="s">
        <v>31</v>
      </c>
      <c r="G6946">
        <v>5</v>
      </c>
      <c r="H6946" s="5">
        <v>542.08000000000004</v>
      </c>
      <c r="I6946" s="5">
        <v>0.06</v>
      </c>
      <c r="J6946" s="5">
        <v>2547.7759999999998</v>
      </c>
      <c r="K6946" s="5">
        <v>607.39564221281432</v>
      </c>
      <c r="L6946">
        <f>YEAR(SalesData[Order Date])</f>
        <v>2024</v>
      </c>
      <c r="M6946">
        <f>MONTH(SalesData[Order Date])</f>
        <v>9</v>
      </c>
      <c r="N6946" t="str">
        <f>TEXT(SalesData[[#This Row],[Order Date]], "mmmm")</f>
        <v>September</v>
      </c>
      <c r="O6946" s="7">
        <f>IF(SalesData[Sales]=0,0,SalesData[Profit]/SalesData[Sales])</f>
        <v>0.23840229369175875</v>
      </c>
      <c r="P6946" s="8">
        <f t="shared" si="108"/>
        <v>2.2136953955135771E-5</v>
      </c>
      <c r="Q6946" t="str">
        <f>IF(SalesData[[#This Row],[Discount]]&gt;0, "Yes", "No")</f>
        <v>Yes</v>
      </c>
      <c r="R6946" t="str">
        <f>TEXT(SalesData[[#This Row],[Order Date]],"mmm-yyyy")</f>
        <v>Sep-2024</v>
      </c>
      <c r="S6946">
        <f>YEAR(SalesData[[#This Row],[Order Date]])*100 + MONTH(SalesData[[#This Row],[Order Date]])</f>
        <v>202409</v>
      </c>
    </row>
    <row r="6947" spans="1:19" x14ac:dyDescent="0.3">
      <c r="A6947" t="s">
        <v>15104</v>
      </c>
      <c r="B6947" s="3">
        <v>45540</v>
      </c>
      <c r="C6947" t="s">
        <v>1599</v>
      </c>
      <c r="D6947" t="s">
        <v>18</v>
      </c>
      <c r="E6947" t="s">
        <v>14</v>
      </c>
      <c r="F6947" t="s">
        <v>15</v>
      </c>
      <c r="G6947">
        <v>1</v>
      </c>
      <c r="H6947" s="5">
        <v>270.44</v>
      </c>
      <c r="I6947" s="5">
        <v>0.15</v>
      </c>
      <c r="J6947" s="5">
        <v>229.874</v>
      </c>
      <c r="K6947" s="5">
        <v>67.162752338704905</v>
      </c>
      <c r="L6947">
        <f>YEAR(SalesData[Order Date])</f>
        <v>2024</v>
      </c>
      <c r="M6947">
        <f>MONTH(SalesData[Order Date])</f>
        <v>9</v>
      </c>
      <c r="N6947" t="str">
        <f>TEXT(SalesData[[#This Row],[Order Date]], "mmmm")</f>
        <v>September</v>
      </c>
      <c r="O6947" s="7">
        <f>IF(SalesData[Sales]=0,0,SalesData[Profit]/SalesData[Sales])</f>
        <v>0.29217202614782406</v>
      </c>
      <c r="P6947" s="8">
        <f t="shared" si="108"/>
        <v>5.5465167874574762E-4</v>
      </c>
      <c r="Q6947" t="str">
        <f>IF(SalesData[[#This Row],[Discount]]&gt;0, "Yes", "No")</f>
        <v>Yes</v>
      </c>
      <c r="R6947" t="str">
        <f>TEXT(SalesData[[#This Row],[Order Date]],"mmm-yyyy")</f>
        <v>Sep-2024</v>
      </c>
      <c r="S6947">
        <f>YEAR(SalesData[[#This Row],[Order Date]])*100 + MONTH(SalesData[[#This Row],[Order Date]])</f>
        <v>202409</v>
      </c>
    </row>
    <row r="6948" spans="1:19" x14ac:dyDescent="0.3">
      <c r="A6948" t="s">
        <v>15128</v>
      </c>
      <c r="B6948" s="3">
        <v>45558</v>
      </c>
      <c r="C6948" t="s">
        <v>15129</v>
      </c>
      <c r="D6948" t="s">
        <v>13</v>
      </c>
      <c r="E6948" t="s">
        <v>14</v>
      </c>
      <c r="F6948" t="s">
        <v>15</v>
      </c>
      <c r="G6948">
        <v>6</v>
      </c>
      <c r="H6948" s="5">
        <v>245.3</v>
      </c>
      <c r="I6948" s="5">
        <v>0.1</v>
      </c>
      <c r="J6948" s="5">
        <v>1324.62</v>
      </c>
      <c r="K6948" s="5">
        <v>366.57749847752461</v>
      </c>
      <c r="L6948">
        <f>YEAR(SalesData[Order Date])</f>
        <v>2024</v>
      </c>
      <c r="M6948">
        <f>MONTH(SalesData[Order Date])</f>
        <v>9</v>
      </c>
      <c r="N6948" t="str">
        <f>TEXT(SalesData[[#This Row],[Order Date]], "mmmm")</f>
        <v>September</v>
      </c>
      <c r="O6948" s="7">
        <f>IF(SalesData[Sales]=0,0,SalesData[Profit]/SalesData[Sales])</f>
        <v>0.27674163041289174</v>
      </c>
      <c r="P6948" s="8">
        <f t="shared" si="108"/>
        <v>6.7944014132354939E-5</v>
      </c>
      <c r="Q6948" t="str">
        <f>IF(SalesData[[#This Row],[Discount]]&gt;0, "Yes", "No")</f>
        <v>Yes</v>
      </c>
      <c r="R6948" t="str">
        <f>TEXT(SalesData[[#This Row],[Order Date]],"mmm-yyyy")</f>
        <v>Sep-2024</v>
      </c>
      <c r="S6948">
        <f>YEAR(SalesData[[#This Row],[Order Date]])*100 + MONTH(SalesData[[#This Row],[Order Date]])</f>
        <v>202409</v>
      </c>
    </row>
    <row r="6949" spans="1:19" x14ac:dyDescent="0.3">
      <c r="A6949" t="s">
        <v>15141</v>
      </c>
      <c r="B6949" s="3">
        <v>45553</v>
      </c>
      <c r="C6949" t="s">
        <v>15142</v>
      </c>
      <c r="D6949" t="s">
        <v>30</v>
      </c>
      <c r="E6949" t="s">
        <v>26</v>
      </c>
      <c r="F6949" t="s">
        <v>31</v>
      </c>
      <c r="G6949">
        <v>9</v>
      </c>
      <c r="H6949" s="5">
        <v>485.38</v>
      </c>
      <c r="I6949" s="5">
        <v>0.27</v>
      </c>
      <c r="J6949" s="5">
        <v>3188.9466000000002</v>
      </c>
      <c r="K6949" s="5">
        <v>941.06850539968468</v>
      </c>
      <c r="L6949">
        <f>YEAR(SalesData[Order Date])</f>
        <v>2024</v>
      </c>
      <c r="M6949">
        <f>MONTH(SalesData[Order Date])</f>
        <v>9</v>
      </c>
      <c r="N6949" t="str">
        <f>TEXT(SalesData[[#This Row],[Order Date]], "mmmm")</f>
        <v>September</v>
      </c>
      <c r="O6949" s="7">
        <f>IF(SalesData[Sales]=0,0,SalesData[Profit]/SalesData[Sales])</f>
        <v>0.29510324989439607</v>
      </c>
      <c r="P6949" s="8">
        <f t="shared" si="108"/>
        <v>6.180724380897442E-5</v>
      </c>
      <c r="Q6949" t="str">
        <f>IF(SalesData[[#This Row],[Discount]]&gt;0, "Yes", "No")</f>
        <v>Yes</v>
      </c>
      <c r="R6949" t="str">
        <f>TEXT(SalesData[[#This Row],[Order Date]],"mmm-yyyy")</f>
        <v>Sep-2024</v>
      </c>
      <c r="S6949">
        <f>YEAR(SalesData[[#This Row],[Order Date]])*100 + MONTH(SalesData[[#This Row],[Order Date]])</f>
        <v>202409</v>
      </c>
    </row>
    <row r="6950" spans="1:19" x14ac:dyDescent="0.3">
      <c r="A6950" t="s">
        <v>15175</v>
      </c>
      <c r="B6950" s="3">
        <v>45548</v>
      </c>
      <c r="C6950" t="s">
        <v>15176</v>
      </c>
      <c r="D6950" t="s">
        <v>13</v>
      </c>
      <c r="E6950" t="s">
        <v>26</v>
      </c>
      <c r="F6950" t="s">
        <v>91</v>
      </c>
      <c r="G6950">
        <v>1</v>
      </c>
      <c r="H6950" s="5">
        <v>26.27</v>
      </c>
      <c r="I6950" s="5">
        <v>0.27</v>
      </c>
      <c r="J6950" s="5">
        <v>19.177099999999999</v>
      </c>
      <c r="K6950" s="5">
        <v>4.4015809759987947</v>
      </c>
      <c r="L6950">
        <f>YEAR(SalesData[Order Date])</f>
        <v>2024</v>
      </c>
      <c r="M6950">
        <f>MONTH(SalesData[Order Date])</f>
        <v>9</v>
      </c>
      <c r="N6950" t="str">
        <f>TEXT(SalesData[[#This Row],[Order Date]], "mmmm")</f>
        <v>September</v>
      </c>
      <c r="O6950" s="7">
        <f>IF(SalesData[Sales]=0,0,SalesData[Profit]/SalesData[Sales])</f>
        <v>0.22952276287857887</v>
      </c>
      <c r="P6950" s="8">
        <f t="shared" si="108"/>
        <v>1.0277883517320138E-2</v>
      </c>
      <c r="Q6950" t="str">
        <f>IF(SalesData[[#This Row],[Discount]]&gt;0, "Yes", "No")</f>
        <v>Yes</v>
      </c>
      <c r="R6950" t="str">
        <f>TEXT(SalesData[[#This Row],[Order Date]],"mmm-yyyy")</f>
        <v>Sep-2024</v>
      </c>
      <c r="S6950">
        <f>YEAR(SalesData[[#This Row],[Order Date]])*100 + MONTH(SalesData[[#This Row],[Order Date]])</f>
        <v>202409</v>
      </c>
    </row>
    <row r="6951" spans="1:19" x14ac:dyDescent="0.3">
      <c r="A6951" t="s">
        <v>15202</v>
      </c>
      <c r="B6951" s="3">
        <v>45559</v>
      </c>
      <c r="C6951" t="s">
        <v>15203</v>
      </c>
      <c r="D6951" t="s">
        <v>13</v>
      </c>
      <c r="E6951" t="s">
        <v>26</v>
      </c>
      <c r="F6951" t="s">
        <v>91</v>
      </c>
      <c r="G6951">
        <v>9</v>
      </c>
      <c r="H6951" s="5">
        <v>213.85</v>
      </c>
      <c r="I6951" s="5">
        <v>0.13</v>
      </c>
      <c r="J6951" s="5">
        <v>1674.4455</v>
      </c>
      <c r="K6951" s="5">
        <v>496.83460391588841</v>
      </c>
      <c r="L6951">
        <f>YEAR(SalesData[Order Date])</f>
        <v>2024</v>
      </c>
      <c r="M6951">
        <f>MONTH(SalesData[Order Date])</f>
        <v>9</v>
      </c>
      <c r="N6951" t="str">
        <f>TEXT(SalesData[[#This Row],[Order Date]], "mmmm")</f>
        <v>September</v>
      </c>
      <c r="O6951" s="7">
        <f>IF(SalesData[Sales]=0,0,SalesData[Profit]/SalesData[Sales])</f>
        <v>0.29671590022839706</v>
      </c>
      <c r="P6951" s="8">
        <f t="shared" si="108"/>
        <v>6.754474839581223E-5</v>
      </c>
      <c r="Q6951" t="str">
        <f>IF(SalesData[[#This Row],[Discount]]&gt;0, "Yes", "No")</f>
        <v>Yes</v>
      </c>
      <c r="R6951" t="str">
        <f>TEXT(SalesData[[#This Row],[Order Date]],"mmm-yyyy")</f>
        <v>Sep-2024</v>
      </c>
      <c r="S6951">
        <f>YEAR(SalesData[[#This Row],[Order Date]])*100 + MONTH(SalesData[[#This Row],[Order Date]])</f>
        <v>202409</v>
      </c>
    </row>
    <row r="6952" spans="1:19" x14ac:dyDescent="0.3">
      <c r="A6952" t="s">
        <v>15214</v>
      </c>
      <c r="B6952" s="3">
        <v>45555</v>
      </c>
      <c r="C6952" t="s">
        <v>15215</v>
      </c>
      <c r="D6952" t="s">
        <v>23</v>
      </c>
      <c r="E6952" t="s">
        <v>19</v>
      </c>
      <c r="F6952" t="s">
        <v>53</v>
      </c>
      <c r="G6952">
        <v>7</v>
      </c>
      <c r="H6952" s="5">
        <v>62.53</v>
      </c>
      <c r="I6952" s="5">
        <v>0.01</v>
      </c>
      <c r="J6952" s="5">
        <v>433.33290000000011</v>
      </c>
      <c r="K6952" s="5">
        <v>66.651372642477668</v>
      </c>
      <c r="L6952">
        <f>YEAR(SalesData[Order Date])</f>
        <v>2024</v>
      </c>
      <c r="M6952">
        <f>MONTH(SalesData[Order Date])</f>
        <v>9</v>
      </c>
      <c r="N6952" t="str">
        <f>TEXT(SalesData[[#This Row],[Order Date]], "mmmm")</f>
        <v>September</v>
      </c>
      <c r="O6952" s="7">
        <f>IF(SalesData[Sales]=0,0,SalesData[Profit]/SalesData[Sales])</f>
        <v>0.15381101375519296</v>
      </c>
      <c r="P6952" s="8">
        <f t="shared" si="108"/>
        <v>2.2846176692330537E-5</v>
      </c>
      <c r="Q6952" t="str">
        <f>IF(SalesData[[#This Row],[Discount]]&gt;0, "Yes", "No")</f>
        <v>Yes</v>
      </c>
      <c r="R6952" t="str">
        <f>TEXT(SalesData[[#This Row],[Order Date]],"mmm-yyyy")</f>
        <v>Sep-2024</v>
      </c>
      <c r="S6952">
        <f>YEAR(SalesData[[#This Row],[Order Date]])*100 + MONTH(SalesData[[#This Row],[Order Date]])</f>
        <v>202409</v>
      </c>
    </row>
    <row r="6953" spans="1:19" x14ac:dyDescent="0.3">
      <c r="A6953" t="s">
        <v>15272</v>
      </c>
      <c r="B6953" s="3">
        <v>45553</v>
      </c>
      <c r="C6953" t="s">
        <v>15273</v>
      </c>
      <c r="D6953" t="s">
        <v>13</v>
      </c>
      <c r="E6953" t="s">
        <v>14</v>
      </c>
      <c r="F6953" t="s">
        <v>91</v>
      </c>
      <c r="G6953">
        <v>2</v>
      </c>
      <c r="H6953" s="5">
        <v>295.77999999999997</v>
      </c>
      <c r="I6953" s="5">
        <v>0.22</v>
      </c>
      <c r="J6953" s="5">
        <v>461.41680000000002</v>
      </c>
      <c r="K6953" s="5">
        <v>83.862178961852806</v>
      </c>
      <c r="L6953">
        <f>YEAR(SalesData[Order Date])</f>
        <v>2024</v>
      </c>
      <c r="M6953">
        <f>MONTH(SalesData[Order Date])</f>
        <v>9</v>
      </c>
      <c r="N6953" t="str">
        <f>TEXT(SalesData[[#This Row],[Order Date]], "mmmm")</f>
        <v>September</v>
      </c>
      <c r="O6953" s="7">
        <f>IF(SalesData[Sales]=0,0,SalesData[Profit]/SalesData[Sales])</f>
        <v>0.18174929686533478</v>
      </c>
      <c r="P6953" s="8">
        <f t="shared" si="108"/>
        <v>3.7189803232131995E-4</v>
      </c>
      <c r="Q6953" t="str">
        <f>IF(SalesData[[#This Row],[Discount]]&gt;0, "Yes", "No")</f>
        <v>Yes</v>
      </c>
      <c r="R6953" t="str">
        <f>TEXT(SalesData[[#This Row],[Order Date]],"mmm-yyyy")</f>
        <v>Sep-2024</v>
      </c>
      <c r="S6953">
        <f>YEAR(SalesData[[#This Row],[Order Date]])*100 + MONTH(SalesData[[#This Row],[Order Date]])</f>
        <v>202409</v>
      </c>
    </row>
    <row r="6954" spans="1:19" x14ac:dyDescent="0.3">
      <c r="A6954" t="s">
        <v>15314</v>
      </c>
      <c r="B6954" s="3">
        <v>45562</v>
      </c>
      <c r="C6954" t="s">
        <v>15315</v>
      </c>
      <c r="D6954" t="s">
        <v>18</v>
      </c>
      <c r="E6954" t="s">
        <v>19</v>
      </c>
      <c r="F6954" t="s">
        <v>15</v>
      </c>
      <c r="G6954">
        <v>7</v>
      </c>
      <c r="H6954" s="5">
        <v>442.48</v>
      </c>
      <c r="I6954" s="5">
        <v>0.3</v>
      </c>
      <c r="J6954" s="5">
        <v>2168.152</v>
      </c>
      <c r="K6954" s="5">
        <v>451.81334317457009</v>
      </c>
      <c r="L6954">
        <f>YEAR(SalesData[Order Date])</f>
        <v>2024</v>
      </c>
      <c r="M6954">
        <f>MONTH(SalesData[Order Date])</f>
        <v>9</v>
      </c>
      <c r="N6954" t="str">
        <f>TEXT(SalesData[[#This Row],[Order Date]], "mmmm")</f>
        <v>September</v>
      </c>
      <c r="O6954" s="7">
        <f>IF(SalesData[Sales]=0,0,SalesData[Profit]/SalesData[Sales])</f>
        <v>0.20838637843406277</v>
      </c>
      <c r="P6954" s="8">
        <f t="shared" si="108"/>
        <v>9.6856677945088708E-5</v>
      </c>
      <c r="Q6954" t="str">
        <f>IF(SalesData[[#This Row],[Discount]]&gt;0, "Yes", "No")</f>
        <v>Yes</v>
      </c>
      <c r="R6954" t="str">
        <f>TEXT(SalesData[[#This Row],[Order Date]],"mmm-yyyy")</f>
        <v>Sep-2024</v>
      </c>
      <c r="S6954">
        <f>YEAR(SalesData[[#This Row],[Order Date]])*100 + MONTH(SalesData[[#This Row],[Order Date]])</f>
        <v>202409</v>
      </c>
    </row>
    <row r="6955" spans="1:19" x14ac:dyDescent="0.3">
      <c r="A6955" t="s">
        <v>15395</v>
      </c>
      <c r="B6955" s="3">
        <v>45545</v>
      </c>
      <c r="C6955" t="s">
        <v>15396</v>
      </c>
      <c r="D6955" t="s">
        <v>23</v>
      </c>
      <c r="E6955" t="s">
        <v>26</v>
      </c>
      <c r="F6955" t="s">
        <v>15</v>
      </c>
      <c r="G6955">
        <v>4</v>
      </c>
      <c r="H6955" s="5">
        <v>845.75</v>
      </c>
      <c r="I6955" s="5">
        <v>0.09</v>
      </c>
      <c r="J6955" s="5">
        <v>3078.53</v>
      </c>
      <c r="K6955" s="5">
        <v>396.54345983605373</v>
      </c>
      <c r="L6955">
        <f>YEAR(SalesData[Order Date])</f>
        <v>2024</v>
      </c>
      <c r="M6955">
        <f>MONTH(SalesData[Order Date])</f>
        <v>9</v>
      </c>
      <c r="N6955" t="str">
        <f>TEXT(SalesData[[#This Row],[Order Date]], "mmmm")</f>
        <v>September</v>
      </c>
      <c r="O6955" s="7">
        <f>IF(SalesData[Sales]=0,0,SalesData[Profit]/SalesData[Sales])</f>
        <v>0.1288093537617154</v>
      </c>
      <c r="P6955" s="8">
        <f t="shared" si="108"/>
        <v>2.6603606266627253E-5</v>
      </c>
      <c r="Q6955" t="str">
        <f>IF(SalesData[[#This Row],[Discount]]&gt;0, "Yes", "No")</f>
        <v>Yes</v>
      </c>
      <c r="R6955" t="str">
        <f>TEXT(SalesData[[#This Row],[Order Date]],"mmm-yyyy")</f>
        <v>Sep-2024</v>
      </c>
      <c r="S6955">
        <f>YEAR(SalesData[[#This Row],[Order Date]])*100 + MONTH(SalesData[[#This Row],[Order Date]])</f>
        <v>202409</v>
      </c>
    </row>
    <row r="6956" spans="1:19" x14ac:dyDescent="0.3">
      <c r="A6956" t="s">
        <v>15401</v>
      </c>
      <c r="B6956" s="3">
        <v>45555</v>
      </c>
      <c r="C6956" t="s">
        <v>15402</v>
      </c>
      <c r="D6956" t="s">
        <v>30</v>
      </c>
      <c r="E6956" t="s">
        <v>26</v>
      </c>
      <c r="F6956" t="s">
        <v>91</v>
      </c>
      <c r="G6956">
        <v>1</v>
      </c>
      <c r="H6956" s="5">
        <v>171.29</v>
      </c>
      <c r="I6956" s="5">
        <v>0.15</v>
      </c>
      <c r="J6956" s="5">
        <v>145.59649999999999</v>
      </c>
      <c r="K6956" s="5">
        <v>21.14259510884272</v>
      </c>
      <c r="L6956">
        <f>YEAR(SalesData[Order Date])</f>
        <v>2024</v>
      </c>
      <c r="M6956">
        <f>MONTH(SalesData[Order Date])</f>
        <v>9</v>
      </c>
      <c r="N6956" t="str">
        <f>TEXT(SalesData[[#This Row],[Order Date]], "mmmm")</f>
        <v>September</v>
      </c>
      <c r="O6956" s="7">
        <f>IF(SalesData[Sales]=0,0,SalesData[Profit]/SalesData[Sales])</f>
        <v>0.14521362195411786</v>
      </c>
      <c r="P6956" s="8">
        <f t="shared" si="108"/>
        <v>8.7570786385661741E-4</v>
      </c>
      <c r="Q6956" t="str">
        <f>IF(SalesData[[#This Row],[Discount]]&gt;0, "Yes", "No")</f>
        <v>Yes</v>
      </c>
      <c r="R6956" t="str">
        <f>TEXT(SalesData[[#This Row],[Order Date]],"mmm-yyyy")</f>
        <v>Sep-2024</v>
      </c>
      <c r="S6956">
        <f>YEAR(SalesData[[#This Row],[Order Date]])*100 + MONTH(SalesData[[#This Row],[Order Date]])</f>
        <v>202409</v>
      </c>
    </row>
    <row r="6957" spans="1:19" x14ac:dyDescent="0.3">
      <c r="A6957" t="s">
        <v>15411</v>
      </c>
      <c r="B6957" s="3">
        <v>45554</v>
      </c>
      <c r="C6957" t="s">
        <v>15412</v>
      </c>
      <c r="D6957" t="s">
        <v>13</v>
      </c>
      <c r="E6957" t="s">
        <v>14</v>
      </c>
      <c r="F6957" t="s">
        <v>91</v>
      </c>
      <c r="G6957">
        <v>4</v>
      </c>
      <c r="H6957" s="5">
        <v>570.91999999999996</v>
      </c>
      <c r="I6957" s="5">
        <v>0.2</v>
      </c>
      <c r="J6957" s="5">
        <v>1826.944</v>
      </c>
      <c r="K6957" s="5">
        <v>543.94916156380168</v>
      </c>
      <c r="L6957">
        <f>YEAR(SalesData[Order Date])</f>
        <v>2024</v>
      </c>
      <c r="M6957">
        <f>MONTH(SalesData[Order Date])</f>
        <v>9</v>
      </c>
      <c r="N6957" t="str">
        <f>TEXT(SalesData[[#This Row],[Order Date]], "mmmm")</f>
        <v>September</v>
      </c>
      <c r="O6957" s="7">
        <f>IF(SalesData[Sales]=0,0,SalesData[Profit]/SalesData[Sales])</f>
        <v>0.29773718382380726</v>
      </c>
      <c r="P6957" s="8">
        <f t="shared" si="108"/>
        <v>8.7577944370489745E-5</v>
      </c>
      <c r="Q6957" t="str">
        <f>IF(SalesData[[#This Row],[Discount]]&gt;0, "Yes", "No")</f>
        <v>Yes</v>
      </c>
      <c r="R6957" t="str">
        <f>TEXT(SalesData[[#This Row],[Order Date]],"mmm-yyyy")</f>
        <v>Sep-2024</v>
      </c>
      <c r="S6957">
        <f>YEAR(SalesData[[#This Row],[Order Date]])*100 + MONTH(SalesData[[#This Row],[Order Date]])</f>
        <v>202409</v>
      </c>
    </row>
    <row r="6958" spans="1:19" x14ac:dyDescent="0.3">
      <c r="A6958" t="s">
        <v>15418</v>
      </c>
      <c r="B6958" s="3">
        <v>45544</v>
      </c>
      <c r="C6958" t="s">
        <v>15419</v>
      </c>
      <c r="D6958" t="s">
        <v>13</v>
      </c>
      <c r="E6958" t="s">
        <v>26</v>
      </c>
      <c r="F6958" t="s">
        <v>20</v>
      </c>
      <c r="G6958">
        <v>5</v>
      </c>
      <c r="H6958" s="5">
        <v>623.98</v>
      </c>
      <c r="I6958" s="5">
        <v>0.03</v>
      </c>
      <c r="J6958" s="5">
        <v>3026.3029999999999</v>
      </c>
      <c r="K6958" s="5">
        <v>329.75894305235357</v>
      </c>
      <c r="L6958">
        <f>YEAR(SalesData[Order Date])</f>
        <v>2024</v>
      </c>
      <c r="M6958">
        <f>MONTH(SalesData[Order Date])</f>
        <v>9</v>
      </c>
      <c r="N6958" t="str">
        <f>TEXT(SalesData[[#This Row],[Order Date]], "mmmm")</f>
        <v>September</v>
      </c>
      <c r="O6958" s="7">
        <f>IF(SalesData[Sales]=0,0,SalesData[Profit]/SalesData[Sales])</f>
        <v>0.10896428515332192</v>
      </c>
      <c r="P6958" s="8">
        <f t="shared" si="108"/>
        <v>9.6156928106670072E-6</v>
      </c>
      <c r="Q6958" t="str">
        <f>IF(SalesData[[#This Row],[Discount]]&gt;0, "Yes", "No")</f>
        <v>Yes</v>
      </c>
      <c r="R6958" t="str">
        <f>TEXT(SalesData[[#This Row],[Order Date]],"mmm-yyyy")</f>
        <v>Sep-2024</v>
      </c>
      <c r="S6958">
        <f>YEAR(SalesData[[#This Row],[Order Date]])*100 + MONTH(SalesData[[#This Row],[Order Date]])</f>
        <v>202409</v>
      </c>
    </row>
    <row r="6959" spans="1:19" x14ac:dyDescent="0.3">
      <c r="A6959" t="s">
        <v>15465</v>
      </c>
      <c r="B6959" s="3">
        <v>45560</v>
      </c>
      <c r="C6959" t="s">
        <v>15466</v>
      </c>
      <c r="D6959" t="s">
        <v>13</v>
      </c>
      <c r="E6959" t="s">
        <v>19</v>
      </c>
      <c r="F6959" t="s">
        <v>15</v>
      </c>
      <c r="G6959">
        <v>2</v>
      </c>
      <c r="H6959" s="5">
        <v>711.09</v>
      </c>
      <c r="I6959" s="5">
        <v>0.06</v>
      </c>
      <c r="J6959" s="5">
        <v>1336.8492000000001</v>
      </c>
      <c r="K6959" s="5">
        <v>308.12653994569109</v>
      </c>
      <c r="L6959">
        <f>YEAR(SalesData[Order Date])</f>
        <v>2024</v>
      </c>
      <c r="M6959">
        <f>MONTH(SalesData[Order Date])</f>
        <v>9</v>
      </c>
      <c r="N6959" t="str">
        <f>TEXT(SalesData[[#This Row],[Order Date]], "mmmm")</f>
        <v>September</v>
      </c>
      <c r="O6959" s="7">
        <f>IF(SalesData[Sales]=0,0,SalesData[Profit]/SalesData[Sales])</f>
        <v>0.230487133437108</v>
      </c>
      <c r="P6959" s="8">
        <f t="shared" si="108"/>
        <v>4.2188752478589208E-5</v>
      </c>
      <c r="Q6959" t="str">
        <f>IF(SalesData[[#This Row],[Discount]]&gt;0, "Yes", "No")</f>
        <v>Yes</v>
      </c>
      <c r="R6959" t="str">
        <f>TEXT(SalesData[[#This Row],[Order Date]],"mmm-yyyy")</f>
        <v>Sep-2024</v>
      </c>
      <c r="S6959">
        <f>YEAR(SalesData[[#This Row],[Order Date]])*100 + MONTH(SalesData[[#This Row],[Order Date]])</f>
        <v>202409</v>
      </c>
    </row>
    <row r="6960" spans="1:19" x14ac:dyDescent="0.3">
      <c r="A6960" t="s">
        <v>15519</v>
      </c>
      <c r="B6960" s="3">
        <v>45548</v>
      </c>
      <c r="C6960" t="s">
        <v>15520</v>
      </c>
      <c r="D6960" t="s">
        <v>18</v>
      </c>
      <c r="E6960" t="s">
        <v>19</v>
      </c>
      <c r="F6960" t="s">
        <v>27</v>
      </c>
      <c r="G6960">
        <v>5</v>
      </c>
      <c r="H6960" s="5">
        <v>279.91000000000003</v>
      </c>
      <c r="I6960" s="5">
        <v>0.28999999999999998</v>
      </c>
      <c r="J6960" s="5">
        <v>993.68050000000005</v>
      </c>
      <c r="K6960" s="5">
        <v>226.70009027332611</v>
      </c>
      <c r="L6960">
        <f>YEAR(SalesData[Order Date])</f>
        <v>2024</v>
      </c>
      <c r="M6960">
        <f>MONTH(SalesData[Order Date])</f>
        <v>9</v>
      </c>
      <c r="N6960" t="str">
        <f>TEXT(SalesData[[#This Row],[Order Date]], "mmmm")</f>
        <v>September</v>
      </c>
      <c r="O6960" s="7">
        <f>IF(SalesData[Sales]=0,0,SalesData[Profit]/SalesData[Sales])</f>
        <v>0.22814183258434284</v>
      </c>
      <c r="P6960" s="8">
        <f t="shared" si="108"/>
        <v>2.0720946018363041E-4</v>
      </c>
      <c r="Q6960" t="str">
        <f>IF(SalesData[[#This Row],[Discount]]&gt;0, "Yes", "No")</f>
        <v>Yes</v>
      </c>
      <c r="R6960" t="str">
        <f>TEXT(SalesData[[#This Row],[Order Date]],"mmm-yyyy")</f>
        <v>Sep-2024</v>
      </c>
      <c r="S6960">
        <f>YEAR(SalesData[[#This Row],[Order Date]])*100 + MONTH(SalesData[[#This Row],[Order Date]])</f>
        <v>202409</v>
      </c>
    </row>
    <row r="6961" spans="1:19" x14ac:dyDescent="0.3">
      <c r="A6961" t="s">
        <v>15589</v>
      </c>
      <c r="B6961" s="3">
        <v>45536</v>
      </c>
      <c r="C6961" t="s">
        <v>15590</v>
      </c>
      <c r="D6961" t="s">
        <v>30</v>
      </c>
      <c r="E6961" t="s">
        <v>19</v>
      </c>
      <c r="F6961" t="s">
        <v>20</v>
      </c>
      <c r="G6961">
        <v>5</v>
      </c>
      <c r="H6961" s="5">
        <v>120.36</v>
      </c>
      <c r="I6961" s="5">
        <v>0.11</v>
      </c>
      <c r="J6961" s="5">
        <v>535.60199999999998</v>
      </c>
      <c r="K6961" s="5">
        <v>102.0632035920674</v>
      </c>
      <c r="L6961">
        <f>YEAR(SalesData[Order Date])</f>
        <v>2024</v>
      </c>
      <c r="M6961">
        <f>MONTH(SalesData[Order Date])</f>
        <v>9</v>
      </c>
      <c r="N6961" t="str">
        <f>TEXT(SalesData[[#This Row],[Order Date]], "mmmm")</f>
        <v>September</v>
      </c>
      <c r="O6961" s="7">
        <f>IF(SalesData[Sales]=0,0,SalesData[Profit]/SalesData[Sales])</f>
        <v>0.19055792097876295</v>
      </c>
      <c r="P6961" s="8">
        <f t="shared" si="108"/>
        <v>1.8278497839813892E-4</v>
      </c>
      <c r="Q6961" t="str">
        <f>IF(SalesData[[#This Row],[Discount]]&gt;0, "Yes", "No")</f>
        <v>Yes</v>
      </c>
      <c r="R6961" t="str">
        <f>TEXT(SalesData[[#This Row],[Order Date]],"mmm-yyyy")</f>
        <v>Sep-2024</v>
      </c>
      <c r="S6961">
        <f>YEAR(SalesData[[#This Row],[Order Date]])*100 + MONTH(SalesData[[#This Row],[Order Date]])</f>
        <v>202409</v>
      </c>
    </row>
    <row r="6962" spans="1:19" x14ac:dyDescent="0.3">
      <c r="A6962" t="s">
        <v>15603</v>
      </c>
      <c r="B6962" s="3">
        <v>45539</v>
      </c>
      <c r="C6962" t="s">
        <v>15604</v>
      </c>
      <c r="D6962" t="s">
        <v>30</v>
      </c>
      <c r="E6962" t="s">
        <v>19</v>
      </c>
      <c r="F6962" t="s">
        <v>31</v>
      </c>
      <c r="G6962">
        <v>5</v>
      </c>
      <c r="H6962" s="5">
        <v>166.67</v>
      </c>
      <c r="I6962" s="5">
        <v>0.01</v>
      </c>
      <c r="J6962" s="5">
        <v>825.01649999999995</v>
      </c>
      <c r="K6962" s="5">
        <v>161.47935596316219</v>
      </c>
      <c r="L6962">
        <f>YEAR(SalesData[Order Date])</f>
        <v>2024</v>
      </c>
      <c r="M6962">
        <f>MONTH(SalesData[Order Date])</f>
        <v>9</v>
      </c>
      <c r="N6962" t="str">
        <f>TEXT(SalesData[[#This Row],[Order Date]], "mmmm")</f>
        <v>September</v>
      </c>
      <c r="O6962" s="7">
        <f>IF(SalesData[Sales]=0,0,SalesData[Profit]/SalesData[Sales])</f>
        <v>0.19572863810985866</v>
      </c>
      <c r="P6962" s="8">
        <f t="shared" si="108"/>
        <v>1.1999760004799906E-5</v>
      </c>
      <c r="Q6962" t="str">
        <f>IF(SalesData[[#This Row],[Discount]]&gt;0, "Yes", "No")</f>
        <v>Yes</v>
      </c>
      <c r="R6962" t="str">
        <f>TEXT(SalesData[[#This Row],[Order Date]],"mmm-yyyy")</f>
        <v>Sep-2024</v>
      </c>
      <c r="S6962">
        <f>YEAR(SalesData[[#This Row],[Order Date]])*100 + MONTH(SalesData[[#This Row],[Order Date]])</f>
        <v>202409</v>
      </c>
    </row>
    <row r="6963" spans="1:19" x14ac:dyDescent="0.3">
      <c r="A6963" t="s">
        <v>15611</v>
      </c>
      <c r="B6963" s="3">
        <v>45555</v>
      </c>
      <c r="C6963" t="s">
        <v>15612</v>
      </c>
      <c r="D6963" t="s">
        <v>18</v>
      </c>
      <c r="E6963" t="s">
        <v>14</v>
      </c>
      <c r="F6963" t="s">
        <v>27</v>
      </c>
      <c r="G6963">
        <v>9</v>
      </c>
      <c r="H6963" s="5">
        <v>943.97</v>
      </c>
      <c r="I6963" s="5">
        <v>0.21</v>
      </c>
      <c r="J6963" s="5">
        <v>6711.6266999999998</v>
      </c>
      <c r="K6963" s="5">
        <v>2007.0028763097589</v>
      </c>
      <c r="L6963">
        <f>YEAR(SalesData[Order Date])</f>
        <v>2024</v>
      </c>
      <c r="M6963">
        <f>MONTH(SalesData[Order Date])</f>
        <v>9</v>
      </c>
      <c r="N6963" t="str">
        <f>TEXT(SalesData[[#This Row],[Order Date]], "mmmm")</f>
        <v>September</v>
      </c>
      <c r="O6963" s="7">
        <f>IF(SalesData[Sales]=0,0,SalesData[Profit]/SalesData[Sales])</f>
        <v>0.29903374636580415</v>
      </c>
      <c r="P6963" s="8">
        <f t="shared" si="108"/>
        <v>2.4718299663478005E-5</v>
      </c>
      <c r="Q6963" t="str">
        <f>IF(SalesData[[#This Row],[Discount]]&gt;0, "Yes", "No")</f>
        <v>Yes</v>
      </c>
      <c r="R6963" t="str">
        <f>TEXT(SalesData[[#This Row],[Order Date]],"mmm-yyyy")</f>
        <v>Sep-2024</v>
      </c>
      <c r="S6963">
        <f>YEAR(SalesData[[#This Row],[Order Date]])*100 + MONTH(SalesData[[#This Row],[Order Date]])</f>
        <v>202409</v>
      </c>
    </row>
    <row r="6964" spans="1:19" x14ac:dyDescent="0.3">
      <c r="A6964" t="s">
        <v>15668</v>
      </c>
      <c r="B6964" s="3">
        <v>45559</v>
      </c>
      <c r="C6964" t="s">
        <v>15669</v>
      </c>
      <c r="D6964" t="s">
        <v>18</v>
      </c>
      <c r="E6964" t="s">
        <v>14</v>
      </c>
      <c r="F6964" t="s">
        <v>39</v>
      </c>
      <c r="G6964">
        <v>1</v>
      </c>
      <c r="H6964" s="5">
        <v>115.9</v>
      </c>
      <c r="I6964" s="5">
        <v>0.14000000000000001</v>
      </c>
      <c r="J6964" s="5">
        <v>99.674000000000007</v>
      </c>
      <c r="K6964" s="5">
        <v>20.99875868392466</v>
      </c>
      <c r="L6964">
        <f>YEAR(SalesData[Order Date])</f>
        <v>2024</v>
      </c>
      <c r="M6964">
        <f>MONTH(SalesData[Order Date])</f>
        <v>9</v>
      </c>
      <c r="N6964" t="str">
        <f>TEXT(SalesData[[#This Row],[Order Date]], "mmmm")</f>
        <v>September</v>
      </c>
      <c r="O6964" s="7">
        <f>IF(SalesData[Sales]=0,0,SalesData[Profit]/SalesData[Sales])</f>
        <v>0.21067438533544011</v>
      </c>
      <c r="P6964" s="8">
        <f t="shared" si="108"/>
        <v>1.2079378774805867E-3</v>
      </c>
      <c r="Q6964" t="str">
        <f>IF(SalesData[[#This Row],[Discount]]&gt;0, "Yes", "No")</f>
        <v>Yes</v>
      </c>
      <c r="R6964" t="str">
        <f>TEXT(SalesData[[#This Row],[Order Date]],"mmm-yyyy")</f>
        <v>Sep-2024</v>
      </c>
      <c r="S6964">
        <f>YEAR(SalesData[[#This Row],[Order Date]])*100 + MONTH(SalesData[[#This Row],[Order Date]])</f>
        <v>202409</v>
      </c>
    </row>
    <row r="6965" spans="1:19" x14ac:dyDescent="0.3">
      <c r="A6965" t="s">
        <v>15700</v>
      </c>
      <c r="B6965" s="3">
        <v>45542</v>
      </c>
      <c r="C6965" t="s">
        <v>15701</v>
      </c>
      <c r="D6965" t="s">
        <v>23</v>
      </c>
      <c r="E6965" t="s">
        <v>26</v>
      </c>
      <c r="F6965" t="s">
        <v>20</v>
      </c>
      <c r="G6965">
        <v>9</v>
      </c>
      <c r="H6965" s="5">
        <v>923.93</v>
      </c>
      <c r="I6965" s="5">
        <v>0.16</v>
      </c>
      <c r="J6965" s="5">
        <v>6984.9107999999987</v>
      </c>
      <c r="K6965" s="5">
        <v>1647.562518615877</v>
      </c>
      <c r="L6965">
        <f>YEAR(SalesData[Order Date])</f>
        <v>2024</v>
      </c>
      <c r="M6965">
        <f>MONTH(SalesData[Order Date])</f>
        <v>9</v>
      </c>
      <c r="N6965" t="str">
        <f>TEXT(SalesData[[#This Row],[Order Date]], "mmmm")</f>
        <v>September</v>
      </c>
      <c r="O6965" s="7">
        <f>IF(SalesData[Sales]=0,0,SalesData[Profit]/SalesData[Sales])</f>
        <v>0.23587452521453492</v>
      </c>
      <c r="P6965" s="8">
        <f t="shared" si="108"/>
        <v>1.9241476927665279E-5</v>
      </c>
      <c r="Q6965" t="str">
        <f>IF(SalesData[[#This Row],[Discount]]&gt;0, "Yes", "No")</f>
        <v>Yes</v>
      </c>
      <c r="R6965" t="str">
        <f>TEXT(SalesData[[#This Row],[Order Date]],"mmm-yyyy")</f>
        <v>Sep-2024</v>
      </c>
      <c r="S6965">
        <f>YEAR(SalesData[[#This Row],[Order Date]])*100 + MONTH(SalesData[[#This Row],[Order Date]])</f>
        <v>202409</v>
      </c>
    </row>
    <row r="6966" spans="1:19" x14ac:dyDescent="0.3">
      <c r="A6966" t="s">
        <v>15843</v>
      </c>
      <c r="B6966" s="3">
        <v>45552</v>
      </c>
      <c r="C6966" t="s">
        <v>15844</v>
      </c>
      <c r="D6966" t="s">
        <v>30</v>
      </c>
      <c r="E6966" t="s">
        <v>19</v>
      </c>
      <c r="F6966" t="s">
        <v>44</v>
      </c>
      <c r="G6966">
        <v>9</v>
      </c>
      <c r="H6966" s="5">
        <v>968.38</v>
      </c>
      <c r="I6966" s="5">
        <v>0.03</v>
      </c>
      <c r="J6966" s="5">
        <v>8453.9573999999993</v>
      </c>
      <c r="K6966" s="5">
        <v>761.70365785541753</v>
      </c>
      <c r="L6966">
        <f>YEAR(SalesData[Order Date])</f>
        <v>2024</v>
      </c>
      <c r="M6966">
        <f>MONTH(SalesData[Order Date])</f>
        <v>9</v>
      </c>
      <c r="N6966" t="str">
        <f>TEXT(SalesData[[#This Row],[Order Date]], "mmmm")</f>
        <v>September</v>
      </c>
      <c r="O6966" s="7">
        <f>IF(SalesData[Sales]=0,0,SalesData[Profit]/SalesData[Sales])</f>
        <v>9.0100247944875797E-2</v>
      </c>
      <c r="P6966" s="8">
        <f t="shared" si="108"/>
        <v>3.4421749037912113E-6</v>
      </c>
      <c r="Q6966" t="str">
        <f>IF(SalesData[[#This Row],[Discount]]&gt;0, "Yes", "No")</f>
        <v>Yes</v>
      </c>
      <c r="R6966" t="str">
        <f>TEXT(SalesData[[#This Row],[Order Date]],"mmm-yyyy")</f>
        <v>Sep-2024</v>
      </c>
      <c r="S6966">
        <f>YEAR(SalesData[[#This Row],[Order Date]])*100 + MONTH(SalesData[[#This Row],[Order Date]])</f>
        <v>202409</v>
      </c>
    </row>
    <row r="6967" spans="1:19" x14ac:dyDescent="0.3">
      <c r="A6967" t="s">
        <v>15930</v>
      </c>
      <c r="B6967" s="3">
        <v>45563</v>
      </c>
      <c r="C6967" t="s">
        <v>12401</v>
      </c>
      <c r="D6967" t="s">
        <v>18</v>
      </c>
      <c r="E6967" t="s">
        <v>14</v>
      </c>
      <c r="F6967" t="s">
        <v>91</v>
      </c>
      <c r="G6967">
        <v>1</v>
      </c>
      <c r="H6967" s="5">
        <v>431.55</v>
      </c>
      <c r="I6967" s="5">
        <v>0.2</v>
      </c>
      <c r="J6967" s="5">
        <v>345.24</v>
      </c>
      <c r="K6967" s="5">
        <v>69.367260760796256</v>
      </c>
      <c r="L6967">
        <f>YEAR(SalesData[Order Date])</f>
        <v>2024</v>
      </c>
      <c r="M6967">
        <f>MONTH(SalesData[Order Date])</f>
        <v>9</v>
      </c>
      <c r="N6967" t="str">
        <f>TEXT(SalesData[[#This Row],[Order Date]], "mmmm")</f>
        <v>September</v>
      </c>
      <c r="O6967" s="7">
        <f>IF(SalesData[Sales]=0,0,SalesData[Profit]/SalesData[Sales])</f>
        <v>0.20092475020506387</v>
      </c>
      <c r="P6967" s="8">
        <f t="shared" si="108"/>
        <v>4.6344571892017149E-4</v>
      </c>
      <c r="Q6967" t="str">
        <f>IF(SalesData[[#This Row],[Discount]]&gt;0, "Yes", "No")</f>
        <v>Yes</v>
      </c>
      <c r="R6967" t="str">
        <f>TEXT(SalesData[[#This Row],[Order Date]],"mmm-yyyy")</f>
        <v>Sep-2024</v>
      </c>
      <c r="S6967">
        <f>YEAR(SalesData[[#This Row],[Order Date]])*100 + MONTH(SalesData[[#This Row],[Order Date]])</f>
        <v>202409</v>
      </c>
    </row>
    <row r="6968" spans="1:19" x14ac:dyDescent="0.3">
      <c r="A6968" t="s">
        <v>15939</v>
      </c>
      <c r="B6968" s="3">
        <v>45549</v>
      </c>
      <c r="C6968" t="s">
        <v>15940</v>
      </c>
      <c r="D6968" t="s">
        <v>23</v>
      </c>
      <c r="E6968" t="s">
        <v>19</v>
      </c>
      <c r="F6968" t="s">
        <v>62</v>
      </c>
      <c r="G6968">
        <v>3</v>
      </c>
      <c r="H6968" s="5">
        <v>176.38</v>
      </c>
      <c r="I6968" s="5">
        <v>0.22</v>
      </c>
      <c r="J6968" s="5">
        <v>412.72919999999999</v>
      </c>
      <c r="K6968" s="5">
        <v>114.3594055859363</v>
      </c>
      <c r="L6968">
        <f>YEAR(SalesData[Order Date])</f>
        <v>2024</v>
      </c>
      <c r="M6968">
        <f>MONTH(SalesData[Order Date])</f>
        <v>9</v>
      </c>
      <c r="N6968" t="str">
        <f>TEXT(SalesData[[#This Row],[Order Date]], "mmmm")</f>
        <v>September</v>
      </c>
      <c r="O6968" s="7">
        <f>IF(SalesData[Sales]=0,0,SalesData[Profit]/SalesData[Sales])</f>
        <v>0.27708096637198509</v>
      </c>
      <c r="P6968" s="8">
        <f t="shared" si="108"/>
        <v>4.1576898363382094E-4</v>
      </c>
      <c r="Q6968" t="str">
        <f>IF(SalesData[[#This Row],[Discount]]&gt;0, "Yes", "No")</f>
        <v>Yes</v>
      </c>
      <c r="R6968" t="str">
        <f>TEXT(SalesData[[#This Row],[Order Date]],"mmm-yyyy")</f>
        <v>Sep-2024</v>
      </c>
      <c r="S6968">
        <f>YEAR(SalesData[[#This Row],[Order Date]])*100 + MONTH(SalesData[[#This Row],[Order Date]])</f>
        <v>202409</v>
      </c>
    </row>
    <row r="6969" spans="1:19" x14ac:dyDescent="0.3">
      <c r="A6969" t="s">
        <v>15961</v>
      </c>
      <c r="B6969" s="3">
        <v>45543</v>
      </c>
      <c r="C6969" t="s">
        <v>15962</v>
      </c>
      <c r="D6969" t="s">
        <v>30</v>
      </c>
      <c r="E6969" t="s">
        <v>14</v>
      </c>
      <c r="F6969" t="s">
        <v>15</v>
      </c>
      <c r="G6969">
        <v>3</v>
      </c>
      <c r="H6969" s="5">
        <v>478.67</v>
      </c>
      <c r="I6969" s="5">
        <v>0.3</v>
      </c>
      <c r="J6969" s="5">
        <v>1005.207</v>
      </c>
      <c r="K6969" s="5">
        <v>230.2468022422766</v>
      </c>
      <c r="L6969">
        <f>YEAR(SalesData[Order Date])</f>
        <v>2024</v>
      </c>
      <c r="M6969">
        <f>MONTH(SalesData[Order Date])</f>
        <v>9</v>
      </c>
      <c r="N6969" t="str">
        <f>TEXT(SalesData[[#This Row],[Order Date]], "mmmm")</f>
        <v>September</v>
      </c>
      <c r="O6969" s="7">
        <f>IF(SalesData[Sales]=0,0,SalesData[Profit]/SalesData[Sales])</f>
        <v>0.22905411745270038</v>
      </c>
      <c r="P6969" s="8">
        <f t="shared" si="108"/>
        <v>2.0891219420477572E-4</v>
      </c>
      <c r="Q6969" t="str">
        <f>IF(SalesData[[#This Row],[Discount]]&gt;0, "Yes", "No")</f>
        <v>Yes</v>
      </c>
      <c r="R6969" t="str">
        <f>TEXT(SalesData[[#This Row],[Order Date]],"mmm-yyyy")</f>
        <v>Sep-2024</v>
      </c>
      <c r="S6969">
        <f>YEAR(SalesData[[#This Row],[Order Date]])*100 + MONTH(SalesData[[#This Row],[Order Date]])</f>
        <v>202409</v>
      </c>
    </row>
    <row r="6970" spans="1:19" x14ac:dyDescent="0.3">
      <c r="A6970" t="s">
        <v>16061</v>
      </c>
      <c r="B6970" s="3">
        <v>45545</v>
      </c>
      <c r="C6970" t="s">
        <v>16062</v>
      </c>
      <c r="D6970" t="s">
        <v>23</v>
      </c>
      <c r="E6970" t="s">
        <v>26</v>
      </c>
      <c r="F6970" t="s">
        <v>34</v>
      </c>
      <c r="G6970">
        <v>5</v>
      </c>
      <c r="H6970" s="5">
        <v>679.12</v>
      </c>
      <c r="I6970" s="5">
        <v>0.28000000000000003</v>
      </c>
      <c r="J6970" s="5">
        <v>2444.8319999999999</v>
      </c>
      <c r="K6970" s="5">
        <v>681.74459136373366</v>
      </c>
      <c r="L6970">
        <f>YEAR(SalesData[Order Date])</f>
        <v>2024</v>
      </c>
      <c r="M6970">
        <f>MONTH(SalesData[Order Date])</f>
        <v>9</v>
      </c>
      <c r="N6970" t="str">
        <f>TEXT(SalesData[[#This Row],[Order Date]], "mmmm")</f>
        <v>September</v>
      </c>
      <c r="O6970" s="7">
        <f>IF(SalesData[Sales]=0,0,SalesData[Profit]/SalesData[Sales])</f>
        <v>0.27885130404205022</v>
      </c>
      <c r="P6970" s="8">
        <f t="shared" si="108"/>
        <v>8.2459653669454601E-5</v>
      </c>
      <c r="Q6970" t="str">
        <f>IF(SalesData[[#This Row],[Discount]]&gt;0, "Yes", "No")</f>
        <v>Yes</v>
      </c>
      <c r="R6970" t="str">
        <f>TEXT(SalesData[[#This Row],[Order Date]],"mmm-yyyy")</f>
        <v>Sep-2024</v>
      </c>
      <c r="S6970">
        <f>YEAR(SalesData[[#This Row],[Order Date]])*100 + MONTH(SalesData[[#This Row],[Order Date]])</f>
        <v>202409</v>
      </c>
    </row>
    <row r="6971" spans="1:19" x14ac:dyDescent="0.3">
      <c r="A6971" t="s">
        <v>16085</v>
      </c>
      <c r="B6971" s="3">
        <v>45561</v>
      </c>
      <c r="C6971" t="s">
        <v>16086</v>
      </c>
      <c r="D6971" t="s">
        <v>30</v>
      </c>
      <c r="E6971" t="s">
        <v>26</v>
      </c>
      <c r="F6971" t="s">
        <v>44</v>
      </c>
      <c r="G6971">
        <v>9</v>
      </c>
      <c r="H6971" s="5">
        <v>655.4</v>
      </c>
      <c r="I6971" s="5">
        <v>0.11</v>
      </c>
      <c r="J6971" s="5">
        <v>5249.7539999999999</v>
      </c>
      <c r="K6971" s="5">
        <v>1366.9909915253329</v>
      </c>
      <c r="L6971">
        <f>YEAR(SalesData[Order Date])</f>
        <v>2024</v>
      </c>
      <c r="M6971">
        <f>MONTH(SalesData[Order Date])</f>
        <v>9</v>
      </c>
      <c r="N6971" t="str">
        <f>TEXT(SalesData[[#This Row],[Order Date]], "mmmm")</f>
        <v>September</v>
      </c>
      <c r="O6971" s="7">
        <f>IF(SalesData[Sales]=0,0,SalesData[Profit]/SalesData[Sales])</f>
        <v>0.26039143767980993</v>
      </c>
      <c r="P6971" s="8">
        <f t="shared" si="108"/>
        <v>1.8648492862713188E-5</v>
      </c>
      <c r="Q6971" t="str">
        <f>IF(SalesData[[#This Row],[Discount]]&gt;0, "Yes", "No")</f>
        <v>Yes</v>
      </c>
      <c r="R6971" t="str">
        <f>TEXT(SalesData[[#This Row],[Order Date]],"mmm-yyyy")</f>
        <v>Sep-2024</v>
      </c>
      <c r="S6971">
        <f>YEAR(SalesData[[#This Row],[Order Date]])*100 + MONTH(SalesData[[#This Row],[Order Date]])</f>
        <v>202409</v>
      </c>
    </row>
    <row r="6972" spans="1:19" x14ac:dyDescent="0.3">
      <c r="A6972" t="s">
        <v>16128</v>
      </c>
      <c r="B6972" s="3">
        <v>45539</v>
      </c>
      <c r="C6972" t="s">
        <v>16129</v>
      </c>
      <c r="D6972" t="s">
        <v>23</v>
      </c>
      <c r="E6972" t="s">
        <v>14</v>
      </c>
      <c r="F6972" t="s">
        <v>44</v>
      </c>
      <c r="G6972">
        <v>6</v>
      </c>
      <c r="H6972" s="5">
        <v>791.86</v>
      </c>
      <c r="I6972" s="5">
        <v>0.19</v>
      </c>
      <c r="J6972" s="5">
        <v>3848.4396000000002</v>
      </c>
      <c r="K6972" s="5">
        <v>1147.9391053339471</v>
      </c>
      <c r="L6972">
        <f>YEAR(SalesData[Order Date])</f>
        <v>2024</v>
      </c>
      <c r="M6972">
        <f>MONTH(SalesData[Order Date])</f>
        <v>9</v>
      </c>
      <c r="N6972" t="str">
        <f>TEXT(SalesData[[#This Row],[Order Date]], "mmmm")</f>
        <v>September</v>
      </c>
      <c r="O6972" s="7">
        <f>IF(SalesData[Sales]=0,0,SalesData[Profit]/SalesData[Sales])</f>
        <v>0.29828689667727848</v>
      </c>
      <c r="P6972" s="8">
        <f t="shared" si="108"/>
        <v>3.9990233963916181E-5</v>
      </c>
      <c r="Q6972" t="str">
        <f>IF(SalesData[[#This Row],[Discount]]&gt;0, "Yes", "No")</f>
        <v>Yes</v>
      </c>
      <c r="R6972" t="str">
        <f>TEXT(SalesData[[#This Row],[Order Date]],"mmm-yyyy")</f>
        <v>Sep-2024</v>
      </c>
      <c r="S6972">
        <f>YEAR(SalesData[[#This Row],[Order Date]])*100 + MONTH(SalesData[[#This Row],[Order Date]])</f>
        <v>202409</v>
      </c>
    </row>
    <row r="6973" spans="1:19" x14ac:dyDescent="0.3">
      <c r="A6973" t="s">
        <v>16148</v>
      </c>
      <c r="B6973" s="3">
        <v>45541</v>
      </c>
      <c r="C6973" t="s">
        <v>16149</v>
      </c>
      <c r="D6973" t="s">
        <v>30</v>
      </c>
      <c r="E6973" t="s">
        <v>26</v>
      </c>
      <c r="F6973" t="s">
        <v>15</v>
      </c>
      <c r="G6973">
        <v>3</v>
      </c>
      <c r="H6973" s="5">
        <v>816.6</v>
      </c>
      <c r="I6973" s="5">
        <v>0.2</v>
      </c>
      <c r="J6973" s="5">
        <v>1959.84</v>
      </c>
      <c r="K6973" s="5">
        <v>307.42267810494269</v>
      </c>
      <c r="L6973">
        <f>YEAR(SalesData[Order Date])</f>
        <v>2024</v>
      </c>
      <c r="M6973">
        <f>MONTH(SalesData[Order Date])</f>
        <v>9</v>
      </c>
      <c r="N6973" t="str">
        <f>TEXT(SalesData[[#This Row],[Order Date]], "mmmm")</f>
        <v>September</v>
      </c>
      <c r="O6973" s="7">
        <f>IF(SalesData[Sales]=0,0,SalesData[Profit]/SalesData[Sales])</f>
        <v>0.1568611101441662</v>
      </c>
      <c r="P6973" s="8">
        <f t="shared" si="108"/>
        <v>8.1639317495305744E-5</v>
      </c>
      <c r="Q6973" t="str">
        <f>IF(SalesData[[#This Row],[Discount]]&gt;0, "Yes", "No")</f>
        <v>Yes</v>
      </c>
      <c r="R6973" t="str">
        <f>TEXT(SalesData[[#This Row],[Order Date]],"mmm-yyyy")</f>
        <v>Sep-2024</v>
      </c>
      <c r="S6973">
        <f>YEAR(SalesData[[#This Row],[Order Date]])*100 + MONTH(SalesData[[#This Row],[Order Date]])</f>
        <v>202409</v>
      </c>
    </row>
    <row r="6974" spans="1:19" x14ac:dyDescent="0.3">
      <c r="A6974" t="s">
        <v>16180</v>
      </c>
      <c r="B6974" s="3">
        <v>45562</v>
      </c>
      <c r="C6974" t="s">
        <v>16181</v>
      </c>
      <c r="D6974" t="s">
        <v>18</v>
      </c>
      <c r="E6974" t="s">
        <v>26</v>
      </c>
      <c r="F6974" t="s">
        <v>44</v>
      </c>
      <c r="G6974">
        <v>6</v>
      </c>
      <c r="H6974" s="5">
        <v>327.08999999999997</v>
      </c>
      <c r="I6974" s="5">
        <v>0.24</v>
      </c>
      <c r="J6974" s="5">
        <v>1491.5304000000001</v>
      </c>
      <c r="K6974" s="5">
        <v>223.51498670800191</v>
      </c>
      <c r="L6974">
        <f>YEAR(SalesData[Order Date])</f>
        <v>2024</v>
      </c>
      <c r="M6974">
        <f>MONTH(SalesData[Order Date])</f>
        <v>9</v>
      </c>
      <c r="N6974" t="str">
        <f>TEXT(SalesData[[#This Row],[Order Date]], "mmmm")</f>
        <v>September</v>
      </c>
      <c r="O6974" s="7">
        <f>IF(SalesData[Sales]=0,0,SalesData[Profit]/SalesData[Sales])</f>
        <v>0.14985613884101986</v>
      </c>
      <c r="P6974" s="8">
        <f t="shared" si="108"/>
        <v>1.222905010853282E-4</v>
      </c>
      <c r="Q6974" t="str">
        <f>IF(SalesData[[#This Row],[Discount]]&gt;0, "Yes", "No")</f>
        <v>Yes</v>
      </c>
      <c r="R6974" t="str">
        <f>TEXT(SalesData[[#This Row],[Order Date]],"mmm-yyyy")</f>
        <v>Sep-2024</v>
      </c>
      <c r="S6974">
        <f>YEAR(SalesData[[#This Row],[Order Date]])*100 + MONTH(SalesData[[#This Row],[Order Date]])</f>
        <v>202409</v>
      </c>
    </row>
    <row r="6975" spans="1:19" x14ac:dyDescent="0.3">
      <c r="A6975" t="s">
        <v>16210</v>
      </c>
      <c r="B6975" s="3">
        <v>45553</v>
      </c>
      <c r="C6975" t="s">
        <v>16211</v>
      </c>
      <c r="D6975" t="s">
        <v>23</v>
      </c>
      <c r="E6975" t="s">
        <v>14</v>
      </c>
      <c r="F6975" t="s">
        <v>44</v>
      </c>
      <c r="G6975">
        <v>9</v>
      </c>
      <c r="H6975" s="5">
        <v>653.45000000000005</v>
      </c>
      <c r="I6975" s="5">
        <v>0.1</v>
      </c>
      <c r="J6975" s="5">
        <v>5292.9450000000006</v>
      </c>
      <c r="K6975" s="5">
        <v>1565.801222778807</v>
      </c>
      <c r="L6975">
        <f>YEAR(SalesData[Order Date])</f>
        <v>2024</v>
      </c>
      <c r="M6975">
        <f>MONTH(SalesData[Order Date])</f>
        <v>9</v>
      </c>
      <c r="N6975" t="str">
        <f>TEXT(SalesData[[#This Row],[Order Date]], "mmmm")</f>
        <v>September</v>
      </c>
      <c r="O6975" s="7">
        <f>IF(SalesData[Sales]=0,0,SalesData[Profit]/SalesData[Sales])</f>
        <v>0.29582797908892061</v>
      </c>
      <c r="P6975" s="8">
        <f t="shared" si="108"/>
        <v>1.7003766334243035E-5</v>
      </c>
      <c r="Q6975" t="str">
        <f>IF(SalesData[[#This Row],[Discount]]&gt;0, "Yes", "No")</f>
        <v>Yes</v>
      </c>
      <c r="R6975" t="str">
        <f>TEXT(SalesData[[#This Row],[Order Date]],"mmm-yyyy")</f>
        <v>Sep-2024</v>
      </c>
      <c r="S6975">
        <f>YEAR(SalesData[[#This Row],[Order Date]])*100 + MONTH(SalesData[[#This Row],[Order Date]])</f>
        <v>202409</v>
      </c>
    </row>
    <row r="6976" spans="1:19" x14ac:dyDescent="0.3">
      <c r="A6976" t="s">
        <v>16358</v>
      </c>
      <c r="B6976" s="3">
        <v>45548</v>
      </c>
      <c r="C6976" t="s">
        <v>16359</v>
      </c>
      <c r="D6976" t="s">
        <v>23</v>
      </c>
      <c r="E6976" t="s">
        <v>26</v>
      </c>
      <c r="F6976" t="s">
        <v>44</v>
      </c>
      <c r="G6976">
        <v>3</v>
      </c>
      <c r="H6976" s="5">
        <v>527.72</v>
      </c>
      <c r="I6976" s="5">
        <v>0.06</v>
      </c>
      <c r="J6976" s="5">
        <v>1488.1704</v>
      </c>
      <c r="K6976" s="5">
        <v>138.71627420421149</v>
      </c>
      <c r="L6976">
        <f>YEAR(SalesData[Order Date])</f>
        <v>2024</v>
      </c>
      <c r="M6976">
        <f>MONTH(SalesData[Order Date])</f>
        <v>9</v>
      </c>
      <c r="N6976" t="str">
        <f>TEXT(SalesData[[#This Row],[Order Date]], "mmmm")</f>
        <v>September</v>
      </c>
      <c r="O6976" s="7">
        <f>IF(SalesData[Sales]=0,0,SalesData[Profit]/SalesData[Sales])</f>
        <v>9.3212628207234527E-2</v>
      </c>
      <c r="P6976" s="8">
        <f t="shared" si="108"/>
        <v>3.7898885772758278E-5</v>
      </c>
      <c r="Q6976" t="str">
        <f>IF(SalesData[[#This Row],[Discount]]&gt;0, "Yes", "No")</f>
        <v>Yes</v>
      </c>
      <c r="R6976" t="str">
        <f>TEXT(SalesData[[#This Row],[Order Date]],"mmm-yyyy")</f>
        <v>Sep-2024</v>
      </c>
      <c r="S6976">
        <f>YEAR(SalesData[[#This Row],[Order Date]])*100 + MONTH(SalesData[[#This Row],[Order Date]])</f>
        <v>202409</v>
      </c>
    </row>
    <row r="6977" spans="1:19" x14ac:dyDescent="0.3">
      <c r="A6977" t="s">
        <v>16380</v>
      </c>
      <c r="B6977" s="3">
        <v>45565</v>
      </c>
      <c r="C6977" t="s">
        <v>3656</v>
      </c>
      <c r="D6977" t="s">
        <v>23</v>
      </c>
      <c r="E6977" t="s">
        <v>26</v>
      </c>
      <c r="F6977" t="s">
        <v>44</v>
      </c>
      <c r="G6977">
        <v>7</v>
      </c>
      <c r="H6977" s="5">
        <v>947.3</v>
      </c>
      <c r="I6977" s="5">
        <v>0.16</v>
      </c>
      <c r="J6977" s="5">
        <v>5570.1239999999989</v>
      </c>
      <c r="K6977" s="5">
        <v>996.02736200415393</v>
      </c>
      <c r="L6977">
        <f>YEAR(SalesData[Order Date])</f>
        <v>2024</v>
      </c>
      <c r="M6977">
        <f>MONTH(SalesData[Order Date])</f>
        <v>9</v>
      </c>
      <c r="N6977" t="str">
        <f>TEXT(SalesData[[#This Row],[Order Date]], "mmmm")</f>
        <v>September</v>
      </c>
      <c r="O6977" s="7">
        <f>IF(SalesData[Sales]=0,0,SalesData[Profit]/SalesData[Sales])</f>
        <v>0.17881601235522837</v>
      </c>
      <c r="P6977" s="8">
        <f t="shared" si="108"/>
        <v>2.4128726757249931E-5</v>
      </c>
      <c r="Q6977" t="str">
        <f>IF(SalesData[[#This Row],[Discount]]&gt;0, "Yes", "No")</f>
        <v>Yes</v>
      </c>
      <c r="R6977" t="str">
        <f>TEXT(SalesData[[#This Row],[Order Date]],"mmm-yyyy")</f>
        <v>Sep-2024</v>
      </c>
      <c r="S6977">
        <f>YEAR(SalesData[[#This Row],[Order Date]])*100 + MONTH(SalesData[[#This Row],[Order Date]])</f>
        <v>202409</v>
      </c>
    </row>
    <row r="6978" spans="1:19" x14ac:dyDescent="0.3">
      <c r="A6978" t="s">
        <v>16427</v>
      </c>
      <c r="B6978" s="3">
        <v>45565</v>
      </c>
      <c r="C6978" t="s">
        <v>16428</v>
      </c>
      <c r="D6978" t="s">
        <v>23</v>
      </c>
      <c r="E6978" t="s">
        <v>19</v>
      </c>
      <c r="F6978" t="s">
        <v>15</v>
      </c>
      <c r="G6978">
        <v>9</v>
      </c>
      <c r="H6978" s="5">
        <v>229.87</v>
      </c>
      <c r="I6978" s="5">
        <v>0.1</v>
      </c>
      <c r="J6978" s="5">
        <v>1861.9469999999999</v>
      </c>
      <c r="K6978" s="5">
        <v>279.00758544779058</v>
      </c>
      <c r="L6978">
        <f>YEAR(SalesData[Order Date])</f>
        <v>2024</v>
      </c>
      <c r="M6978">
        <f>MONTH(SalesData[Order Date])</f>
        <v>9</v>
      </c>
      <c r="N6978" t="str">
        <f>TEXT(SalesData[[#This Row],[Order Date]], "mmmm")</f>
        <v>September</v>
      </c>
      <c r="O6978" s="7">
        <f>IF(SalesData[Sales]=0,0,SalesData[Profit]/SalesData[Sales])</f>
        <v>0.14984722199277992</v>
      </c>
      <c r="P6978" s="8">
        <f t="shared" ref="P6978:P7041" si="109">IF(H:H*G:G=0, 0, (I:I/(H:H*G:G)))</f>
        <v>4.8336499374042341E-5</v>
      </c>
      <c r="Q6978" t="str">
        <f>IF(SalesData[[#This Row],[Discount]]&gt;0, "Yes", "No")</f>
        <v>Yes</v>
      </c>
      <c r="R6978" t="str">
        <f>TEXT(SalesData[[#This Row],[Order Date]],"mmm-yyyy")</f>
        <v>Sep-2024</v>
      </c>
      <c r="S6978">
        <f>YEAR(SalesData[[#This Row],[Order Date]])*100 + MONTH(SalesData[[#This Row],[Order Date]])</f>
        <v>202409</v>
      </c>
    </row>
    <row r="6979" spans="1:19" x14ac:dyDescent="0.3">
      <c r="A6979" t="s">
        <v>16449</v>
      </c>
      <c r="B6979" s="3">
        <v>45540</v>
      </c>
      <c r="C6979" t="s">
        <v>16450</v>
      </c>
      <c r="D6979" t="s">
        <v>13</v>
      </c>
      <c r="E6979" t="s">
        <v>19</v>
      </c>
      <c r="F6979" t="s">
        <v>15</v>
      </c>
      <c r="G6979">
        <v>8</v>
      </c>
      <c r="H6979" s="5">
        <v>222.41</v>
      </c>
      <c r="I6979" s="5">
        <v>0.19</v>
      </c>
      <c r="J6979" s="5">
        <v>1441.2167999999999</v>
      </c>
      <c r="K6979" s="5">
        <v>151.80231010881229</v>
      </c>
      <c r="L6979">
        <f>YEAR(SalesData[Order Date])</f>
        <v>2024</v>
      </c>
      <c r="M6979">
        <f>MONTH(SalesData[Order Date])</f>
        <v>9</v>
      </c>
      <c r="N6979" t="str">
        <f>TEXT(SalesData[[#This Row],[Order Date]], "mmmm")</f>
        <v>September</v>
      </c>
      <c r="O6979" s="7">
        <f>IF(SalesData[Sales]=0,0,SalesData[Profit]/SalesData[Sales])</f>
        <v>0.10532926767770977</v>
      </c>
      <c r="P6979" s="8">
        <f t="shared" si="109"/>
        <v>1.0678476687199317E-4</v>
      </c>
      <c r="Q6979" t="str">
        <f>IF(SalesData[[#This Row],[Discount]]&gt;0, "Yes", "No")</f>
        <v>Yes</v>
      </c>
      <c r="R6979" t="str">
        <f>TEXT(SalesData[[#This Row],[Order Date]],"mmm-yyyy")</f>
        <v>Sep-2024</v>
      </c>
      <c r="S6979">
        <f>YEAR(SalesData[[#This Row],[Order Date]])*100 + MONTH(SalesData[[#This Row],[Order Date]])</f>
        <v>202409</v>
      </c>
    </row>
    <row r="6980" spans="1:19" x14ac:dyDescent="0.3">
      <c r="A6980" t="s">
        <v>16491</v>
      </c>
      <c r="B6980" s="3">
        <v>45557</v>
      </c>
      <c r="C6980" t="s">
        <v>16492</v>
      </c>
      <c r="D6980" t="s">
        <v>30</v>
      </c>
      <c r="E6980" t="s">
        <v>26</v>
      </c>
      <c r="F6980" t="s">
        <v>44</v>
      </c>
      <c r="G6980">
        <v>2</v>
      </c>
      <c r="H6980" s="5">
        <v>524.14</v>
      </c>
      <c r="I6980" s="5">
        <v>0.09</v>
      </c>
      <c r="J6980" s="5">
        <v>953.9348</v>
      </c>
      <c r="K6980" s="5">
        <v>269.0378859179466</v>
      </c>
      <c r="L6980">
        <f>YEAR(SalesData[Order Date])</f>
        <v>2024</v>
      </c>
      <c r="M6980">
        <f>MONTH(SalesData[Order Date])</f>
        <v>9</v>
      </c>
      <c r="N6980" t="str">
        <f>TEXT(SalesData[[#This Row],[Order Date]], "mmmm")</f>
        <v>September</v>
      </c>
      <c r="O6980" s="7">
        <f>IF(SalesData[Sales]=0,0,SalesData[Profit]/SalesData[Sales])</f>
        <v>0.28202963757894839</v>
      </c>
      <c r="P6980" s="8">
        <f t="shared" si="109"/>
        <v>8.5854924256877936E-5</v>
      </c>
      <c r="Q6980" t="str">
        <f>IF(SalesData[[#This Row],[Discount]]&gt;0, "Yes", "No")</f>
        <v>Yes</v>
      </c>
      <c r="R6980" t="str">
        <f>TEXT(SalesData[[#This Row],[Order Date]],"mmm-yyyy")</f>
        <v>Sep-2024</v>
      </c>
      <c r="S6980">
        <f>YEAR(SalesData[[#This Row],[Order Date]])*100 + MONTH(SalesData[[#This Row],[Order Date]])</f>
        <v>202409</v>
      </c>
    </row>
    <row r="6981" spans="1:19" x14ac:dyDescent="0.3">
      <c r="A6981" t="s">
        <v>16608</v>
      </c>
      <c r="B6981" s="3">
        <v>45552</v>
      </c>
      <c r="C6981" t="s">
        <v>16609</v>
      </c>
      <c r="D6981" t="s">
        <v>23</v>
      </c>
      <c r="E6981" t="s">
        <v>19</v>
      </c>
      <c r="F6981" t="s">
        <v>39</v>
      </c>
      <c r="G6981">
        <v>1</v>
      </c>
      <c r="H6981" s="5">
        <v>42.79</v>
      </c>
      <c r="I6981" s="5">
        <v>0.27</v>
      </c>
      <c r="J6981" s="5">
        <v>31.236699999999999</v>
      </c>
      <c r="K6981" s="5">
        <v>2.732940354314942</v>
      </c>
      <c r="L6981">
        <f>YEAR(SalesData[Order Date])</f>
        <v>2024</v>
      </c>
      <c r="M6981">
        <f>MONTH(SalesData[Order Date])</f>
        <v>9</v>
      </c>
      <c r="N6981" t="str">
        <f>TEXT(SalesData[[#This Row],[Order Date]], "mmmm")</f>
        <v>September</v>
      </c>
      <c r="O6981" s="7">
        <f>IF(SalesData[Sales]=0,0,SalesData[Profit]/SalesData[Sales])</f>
        <v>8.7491327647124764E-2</v>
      </c>
      <c r="P6981" s="8">
        <f t="shared" si="109"/>
        <v>6.3098854872633801E-3</v>
      </c>
      <c r="Q6981" t="str">
        <f>IF(SalesData[[#This Row],[Discount]]&gt;0, "Yes", "No")</f>
        <v>Yes</v>
      </c>
      <c r="R6981" t="str">
        <f>TEXT(SalesData[[#This Row],[Order Date]],"mmm-yyyy")</f>
        <v>Sep-2024</v>
      </c>
      <c r="S6981">
        <f>YEAR(SalesData[[#This Row],[Order Date]])*100 + MONTH(SalesData[[#This Row],[Order Date]])</f>
        <v>202409</v>
      </c>
    </row>
    <row r="6982" spans="1:19" x14ac:dyDescent="0.3">
      <c r="A6982" t="s">
        <v>16630</v>
      </c>
      <c r="B6982" s="3">
        <v>45564</v>
      </c>
      <c r="C6982" t="s">
        <v>16631</v>
      </c>
      <c r="D6982" t="s">
        <v>23</v>
      </c>
      <c r="E6982" t="s">
        <v>19</v>
      </c>
      <c r="F6982" t="s">
        <v>27</v>
      </c>
      <c r="G6982">
        <v>3</v>
      </c>
      <c r="H6982" s="5">
        <v>16.21</v>
      </c>
      <c r="I6982" s="5">
        <v>0.02</v>
      </c>
      <c r="J6982" s="5">
        <v>47.657400000000003</v>
      </c>
      <c r="K6982" s="5">
        <v>11.758519872322539</v>
      </c>
      <c r="L6982">
        <f>YEAR(SalesData[Order Date])</f>
        <v>2024</v>
      </c>
      <c r="M6982">
        <f>MONTH(SalesData[Order Date])</f>
        <v>9</v>
      </c>
      <c r="N6982" t="str">
        <f>TEXT(SalesData[[#This Row],[Order Date]], "mmmm")</f>
        <v>September</v>
      </c>
      <c r="O6982" s="7">
        <f>IF(SalesData[Sales]=0,0,SalesData[Profit]/SalesData[Sales])</f>
        <v>0.24673020081503688</v>
      </c>
      <c r="P6982" s="8">
        <f t="shared" si="109"/>
        <v>4.1126876413736374E-4</v>
      </c>
      <c r="Q6982" t="str">
        <f>IF(SalesData[[#This Row],[Discount]]&gt;0, "Yes", "No")</f>
        <v>Yes</v>
      </c>
      <c r="R6982" t="str">
        <f>TEXT(SalesData[[#This Row],[Order Date]],"mmm-yyyy")</f>
        <v>Sep-2024</v>
      </c>
      <c r="S6982">
        <f>YEAR(SalesData[[#This Row],[Order Date]])*100 + MONTH(SalesData[[#This Row],[Order Date]])</f>
        <v>202409</v>
      </c>
    </row>
    <row r="6983" spans="1:19" x14ac:dyDescent="0.3">
      <c r="A6983" t="s">
        <v>16823</v>
      </c>
      <c r="B6983" s="3">
        <v>45555</v>
      </c>
      <c r="C6983" t="s">
        <v>16824</v>
      </c>
      <c r="D6983" t="s">
        <v>23</v>
      </c>
      <c r="E6983" t="s">
        <v>14</v>
      </c>
      <c r="F6983" t="s">
        <v>20</v>
      </c>
      <c r="G6983">
        <v>9</v>
      </c>
      <c r="H6983" s="5">
        <v>251.73</v>
      </c>
      <c r="I6983" s="5">
        <v>0.26</v>
      </c>
      <c r="J6983" s="5">
        <v>1676.5218</v>
      </c>
      <c r="K6983" s="5">
        <v>357.90402314073089</v>
      </c>
      <c r="L6983">
        <f>YEAR(SalesData[Order Date])</f>
        <v>2024</v>
      </c>
      <c r="M6983">
        <f>MONTH(SalesData[Order Date])</f>
        <v>9</v>
      </c>
      <c r="N6983" t="str">
        <f>TEXT(SalesData[[#This Row],[Order Date]], "mmmm")</f>
        <v>September</v>
      </c>
      <c r="O6983" s="7">
        <f>IF(SalesData[Sales]=0,0,SalesData[Profit]/SalesData[Sales])</f>
        <v>0.2134800890395406</v>
      </c>
      <c r="P6983" s="8">
        <f t="shared" si="109"/>
        <v>1.1476140662173319E-4</v>
      </c>
      <c r="Q6983" t="str">
        <f>IF(SalesData[[#This Row],[Discount]]&gt;0, "Yes", "No")</f>
        <v>Yes</v>
      </c>
      <c r="R6983" t="str">
        <f>TEXT(SalesData[[#This Row],[Order Date]],"mmm-yyyy")</f>
        <v>Sep-2024</v>
      </c>
      <c r="S6983">
        <f>YEAR(SalesData[[#This Row],[Order Date]])*100 + MONTH(SalesData[[#This Row],[Order Date]])</f>
        <v>202409</v>
      </c>
    </row>
    <row r="6984" spans="1:19" x14ac:dyDescent="0.3">
      <c r="A6984" t="s">
        <v>16853</v>
      </c>
      <c r="B6984" s="3">
        <v>45537</v>
      </c>
      <c r="C6984" t="s">
        <v>6640</v>
      </c>
      <c r="D6984" t="s">
        <v>18</v>
      </c>
      <c r="E6984" t="s">
        <v>14</v>
      </c>
      <c r="F6984" t="s">
        <v>39</v>
      </c>
      <c r="G6984">
        <v>4</v>
      </c>
      <c r="H6984" s="5">
        <v>985.56</v>
      </c>
      <c r="I6984" s="5">
        <v>0.21</v>
      </c>
      <c r="J6984" s="5">
        <v>3114.3696</v>
      </c>
      <c r="K6984" s="5">
        <v>835.85231034936874</v>
      </c>
      <c r="L6984">
        <f>YEAR(SalesData[Order Date])</f>
        <v>2024</v>
      </c>
      <c r="M6984">
        <f>MONTH(SalesData[Order Date])</f>
        <v>9</v>
      </c>
      <c r="N6984" t="str">
        <f>TEXT(SalesData[[#This Row],[Order Date]], "mmmm")</f>
        <v>September</v>
      </c>
      <c r="O6984" s="7">
        <f>IF(SalesData[Sales]=0,0,SalesData[Profit]/SalesData[Sales])</f>
        <v>0.26838571451165227</v>
      </c>
      <c r="P6984" s="8">
        <f t="shared" si="109"/>
        <v>5.3269207354194573E-5</v>
      </c>
      <c r="Q6984" t="str">
        <f>IF(SalesData[[#This Row],[Discount]]&gt;0, "Yes", "No")</f>
        <v>Yes</v>
      </c>
      <c r="R6984" t="str">
        <f>TEXT(SalesData[[#This Row],[Order Date]],"mmm-yyyy")</f>
        <v>Sep-2024</v>
      </c>
      <c r="S6984">
        <f>YEAR(SalesData[[#This Row],[Order Date]])*100 + MONTH(SalesData[[#This Row],[Order Date]])</f>
        <v>202409</v>
      </c>
    </row>
    <row r="6985" spans="1:19" x14ac:dyDescent="0.3">
      <c r="A6985" t="s">
        <v>16882</v>
      </c>
      <c r="B6985" s="3">
        <v>45564</v>
      </c>
      <c r="C6985" t="s">
        <v>6536</v>
      </c>
      <c r="D6985" t="s">
        <v>18</v>
      </c>
      <c r="E6985" t="s">
        <v>14</v>
      </c>
      <c r="F6985" t="s">
        <v>53</v>
      </c>
      <c r="G6985">
        <v>7</v>
      </c>
      <c r="H6985" s="5">
        <v>165.96</v>
      </c>
      <c r="I6985" s="5">
        <v>0.12</v>
      </c>
      <c r="J6985" s="5">
        <v>1022.3136</v>
      </c>
      <c r="K6985" s="5">
        <v>135.90571144562759</v>
      </c>
      <c r="L6985">
        <f>YEAR(SalesData[Order Date])</f>
        <v>2024</v>
      </c>
      <c r="M6985">
        <f>MONTH(SalesData[Order Date])</f>
        <v>9</v>
      </c>
      <c r="N6985" t="str">
        <f>TEXT(SalesData[[#This Row],[Order Date]], "mmmm")</f>
        <v>September</v>
      </c>
      <c r="O6985" s="7">
        <f>IF(SalesData[Sales]=0,0,SalesData[Profit]/SalesData[Sales])</f>
        <v>0.1329393558352619</v>
      </c>
      <c r="P6985" s="8">
        <f t="shared" si="109"/>
        <v>1.0329511414110112E-4</v>
      </c>
      <c r="Q6985" t="str">
        <f>IF(SalesData[[#This Row],[Discount]]&gt;0, "Yes", "No")</f>
        <v>Yes</v>
      </c>
      <c r="R6985" t="str">
        <f>TEXT(SalesData[[#This Row],[Order Date]],"mmm-yyyy")</f>
        <v>Sep-2024</v>
      </c>
      <c r="S6985">
        <f>YEAR(SalesData[[#This Row],[Order Date]])*100 + MONTH(SalesData[[#This Row],[Order Date]])</f>
        <v>202409</v>
      </c>
    </row>
    <row r="6986" spans="1:19" x14ac:dyDescent="0.3">
      <c r="A6986" t="s">
        <v>17048</v>
      </c>
      <c r="B6986" s="3">
        <v>45548</v>
      </c>
      <c r="C6986" t="s">
        <v>17049</v>
      </c>
      <c r="D6986" t="s">
        <v>23</v>
      </c>
      <c r="E6986" t="s">
        <v>26</v>
      </c>
      <c r="F6986" t="s">
        <v>15</v>
      </c>
      <c r="G6986">
        <v>3</v>
      </c>
      <c r="H6986" s="5">
        <v>819.06</v>
      </c>
      <c r="I6986" s="5">
        <v>0.06</v>
      </c>
      <c r="J6986" s="5">
        <v>2309.7492000000002</v>
      </c>
      <c r="K6986" s="5">
        <v>338.71317275665712</v>
      </c>
      <c r="L6986">
        <f>YEAR(SalesData[Order Date])</f>
        <v>2024</v>
      </c>
      <c r="M6986">
        <f>MONTH(SalesData[Order Date])</f>
        <v>9</v>
      </c>
      <c r="N6986" t="str">
        <f>TEXT(SalesData[[#This Row],[Order Date]], "mmmm")</f>
        <v>September</v>
      </c>
      <c r="O6986" s="7">
        <f>IF(SalesData[Sales]=0,0,SalesData[Profit]/SalesData[Sales])</f>
        <v>0.14664500057264099</v>
      </c>
      <c r="P6986" s="8">
        <f t="shared" si="109"/>
        <v>2.4418235538300004E-5</v>
      </c>
      <c r="Q6986" t="str">
        <f>IF(SalesData[[#This Row],[Discount]]&gt;0, "Yes", "No")</f>
        <v>Yes</v>
      </c>
      <c r="R6986" t="str">
        <f>TEXT(SalesData[[#This Row],[Order Date]],"mmm-yyyy")</f>
        <v>Sep-2024</v>
      </c>
      <c r="S6986">
        <f>YEAR(SalesData[[#This Row],[Order Date]])*100 + MONTH(SalesData[[#This Row],[Order Date]])</f>
        <v>202409</v>
      </c>
    </row>
    <row r="6987" spans="1:19" x14ac:dyDescent="0.3">
      <c r="A6987" t="s">
        <v>17067</v>
      </c>
      <c r="B6987" s="3">
        <v>45536</v>
      </c>
      <c r="C6987" t="s">
        <v>17068</v>
      </c>
      <c r="D6987" t="s">
        <v>23</v>
      </c>
      <c r="E6987" t="s">
        <v>19</v>
      </c>
      <c r="F6987" t="s">
        <v>91</v>
      </c>
      <c r="G6987">
        <v>3</v>
      </c>
      <c r="H6987" s="5">
        <v>952.82</v>
      </c>
      <c r="I6987" s="5">
        <v>0.05</v>
      </c>
      <c r="J6987" s="5">
        <v>2715.5369999999998</v>
      </c>
      <c r="K6987" s="5">
        <v>329.57826475763773</v>
      </c>
      <c r="L6987">
        <f>YEAR(SalesData[Order Date])</f>
        <v>2024</v>
      </c>
      <c r="M6987">
        <f>MONTH(SalesData[Order Date])</f>
        <v>9</v>
      </c>
      <c r="N6987" t="str">
        <f>TEXT(SalesData[[#This Row],[Order Date]], "mmmm")</f>
        <v>September</v>
      </c>
      <c r="O6987" s="7">
        <f>IF(SalesData[Sales]=0,0,SalesData[Profit]/SalesData[Sales])</f>
        <v>0.12136762075333084</v>
      </c>
      <c r="P6987" s="8">
        <f t="shared" si="109"/>
        <v>1.7491936217403779E-5</v>
      </c>
      <c r="Q6987" t="str">
        <f>IF(SalesData[[#This Row],[Discount]]&gt;0, "Yes", "No")</f>
        <v>Yes</v>
      </c>
      <c r="R6987" t="str">
        <f>TEXT(SalesData[[#This Row],[Order Date]],"mmm-yyyy")</f>
        <v>Sep-2024</v>
      </c>
      <c r="S6987">
        <f>YEAR(SalesData[[#This Row],[Order Date]])*100 + MONTH(SalesData[[#This Row],[Order Date]])</f>
        <v>202409</v>
      </c>
    </row>
    <row r="6988" spans="1:19" x14ac:dyDescent="0.3">
      <c r="A6988" t="s">
        <v>17077</v>
      </c>
      <c r="B6988" s="3">
        <v>45544</v>
      </c>
      <c r="C6988" t="s">
        <v>17078</v>
      </c>
      <c r="D6988" t="s">
        <v>13</v>
      </c>
      <c r="E6988" t="s">
        <v>14</v>
      </c>
      <c r="F6988" t="s">
        <v>62</v>
      </c>
      <c r="G6988">
        <v>3</v>
      </c>
      <c r="H6988" s="5">
        <v>705.13</v>
      </c>
      <c r="I6988" s="5">
        <v>0.09</v>
      </c>
      <c r="J6988" s="5">
        <v>1925.0048999999999</v>
      </c>
      <c r="K6988" s="5">
        <v>233.67115938055909</v>
      </c>
      <c r="L6988">
        <f>YEAR(SalesData[Order Date])</f>
        <v>2024</v>
      </c>
      <c r="M6988">
        <f>MONTH(SalesData[Order Date])</f>
        <v>9</v>
      </c>
      <c r="N6988" t="str">
        <f>TEXT(SalesData[[#This Row],[Order Date]], "mmmm")</f>
        <v>September</v>
      </c>
      <c r="O6988" s="7">
        <f>IF(SalesData[Sales]=0,0,SalesData[Profit]/SalesData[Sales])</f>
        <v>0.12138730627675758</v>
      </c>
      <c r="P6988" s="8">
        <f t="shared" si="109"/>
        <v>4.2545346248209554E-5</v>
      </c>
      <c r="Q6988" t="str">
        <f>IF(SalesData[[#This Row],[Discount]]&gt;0, "Yes", "No")</f>
        <v>Yes</v>
      </c>
      <c r="R6988" t="str">
        <f>TEXT(SalesData[[#This Row],[Order Date]],"mmm-yyyy")</f>
        <v>Sep-2024</v>
      </c>
      <c r="S6988">
        <f>YEAR(SalesData[[#This Row],[Order Date]])*100 + MONTH(SalesData[[#This Row],[Order Date]])</f>
        <v>202409</v>
      </c>
    </row>
    <row r="6989" spans="1:19" x14ac:dyDescent="0.3">
      <c r="A6989" t="s">
        <v>17105</v>
      </c>
      <c r="B6989" s="3">
        <v>45552</v>
      </c>
      <c r="C6989" t="s">
        <v>17106</v>
      </c>
      <c r="D6989" t="s">
        <v>23</v>
      </c>
      <c r="E6989" t="s">
        <v>19</v>
      </c>
      <c r="F6989" t="s">
        <v>62</v>
      </c>
      <c r="G6989">
        <v>4</v>
      </c>
      <c r="H6989" s="5">
        <v>813.91</v>
      </c>
      <c r="I6989" s="5">
        <v>0.09</v>
      </c>
      <c r="J6989" s="5">
        <v>2962.6324</v>
      </c>
      <c r="K6989" s="5">
        <v>195.43516781730929</v>
      </c>
      <c r="L6989">
        <f>YEAR(SalesData[Order Date])</f>
        <v>2024</v>
      </c>
      <c r="M6989">
        <f>MONTH(SalesData[Order Date])</f>
        <v>9</v>
      </c>
      <c r="N6989" t="str">
        <f>TEXT(SalesData[[#This Row],[Order Date]], "mmmm")</f>
        <v>September</v>
      </c>
      <c r="O6989" s="7">
        <f>IF(SalesData[Sales]=0,0,SalesData[Profit]/SalesData[Sales])</f>
        <v>6.5966728716431139E-2</v>
      </c>
      <c r="P6989" s="8">
        <f t="shared" si="109"/>
        <v>2.7644334140138344E-5</v>
      </c>
      <c r="Q6989" t="str">
        <f>IF(SalesData[[#This Row],[Discount]]&gt;0, "Yes", "No")</f>
        <v>Yes</v>
      </c>
      <c r="R6989" t="str">
        <f>TEXT(SalesData[[#This Row],[Order Date]],"mmm-yyyy")</f>
        <v>Sep-2024</v>
      </c>
      <c r="S6989">
        <f>YEAR(SalesData[[#This Row],[Order Date]])*100 + MONTH(SalesData[[#This Row],[Order Date]])</f>
        <v>202409</v>
      </c>
    </row>
    <row r="6990" spans="1:19" x14ac:dyDescent="0.3">
      <c r="A6990" t="s">
        <v>17180</v>
      </c>
      <c r="B6990" s="3">
        <v>45559</v>
      </c>
      <c r="C6990" t="s">
        <v>17181</v>
      </c>
      <c r="D6990" t="s">
        <v>18</v>
      </c>
      <c r="E6990" t="s">
        <v>19</v>
      </c>
      <c r="F6990" t="s">
        <v>39</v>
      </c>
      <c r="G6990">
        <v>2</v>
      </c>
      <c r="H6990" s="5">
        <v>870.67</v>
      </c>
      <c r="I6990" s="5">
        <v>0</v>
      </c>
      <c r="J6990" s="5">
        <v>1741.34</v>
      </c>
      <c r="K6990" s="5">
        <v>168.4429575466487</v>
      </c>
      <c r="L6990">
        <f>YEAR(SalesData[Order Date])</f>
        <v>2024</v>
      </c>
      <c r="M6990">
        <f>MONTH(SalesData[Order Date])</f>
        <v>9</v>
      </c>
      <c r="N6990" t="str">
        <f>TEXT(SalesData[[#This Row],[Order Date]], "mmmm")</f>
        <v>September</v>
      </c>
      <c r="O6990" s="7">
        <f>IF(SalesData[Sales]=0,0,SalesData[Profit]/SalesData[Sales])</f>
        <v>9.6731802833822642E-2</v>
      </c>
      <c r="P6990" s="8">
        <f t="shared" si="109"/>
        <v>0</v>
      </c>
      <c r="Q6990" t="str">
        <f>IF(SalesData[[#This Row],[Discount]]&gt;0, "Yes", "No")</f>
        <v>No</v>
      </c>
      <c r="R6990" t="str">
        <f>TEXT(SalesData[[#This Row],[Order Date]],"mmm-yyyy")</f>
        <v>Sep-2024</v>
      </c>
      <c r="S6990">
        <f>YEAR(SalesData[[#This Row],[Order Date]])*100 + MONTH(SalesData[[#This Row],[Order Date]])</f>
        <v>202409</v>
      </c>
    </row>
    <row r="6991" spans="1:19" x14ac:dyDescent="0.3">
      <c r="A6991" t="s">
        <v>17207</v>
      </c>
      <c r="B6991" s="3">
        <v>45538</v>
      </c>
      <c r="C6991" t="s">
        <v>17208</v>
      </c>
      <c r="D6991" t="s">
        <v>18</v>
      </c>
      <c r="E6991" t="s">
        <v>26</v>
      </c>
      <c r="F6991" t="s">
        <v>34</v>
      </c>
      <c r="G6991">
        <v>4</v>
      </c>
      <c r="H6991" s="5">
        <v>450.74</v>
      </c>
      <c r="I6991" s="5">
        <v>0.28000000000000003</v>
      </c>
      <c r="J6991" s="5">
        <v>1298.1312</v>
      </c>
      <c r="K6991" s="5">
        <v>106.8169022715051</v>
      </c>
      <c r="L6991">
        <f>YEAR(SalesData[Order Date])</f>
        <v>2024</v>
      </c>
      <c r="M6991">
        <f>MONTH(SalesData[Order Date])</f>
        <v>9</v>
      </c>
      <c r="N6991" t="str">
        <f>TEXT(SalesData[[#This Row],[Order Date]], "mmmm")</f>
        <v>September</v>
      </c>
      <c r="O6991" s="7">
        <f>IF(SalesData[Sales]=0,0,SalesData[Profit]/SalesData[Sales])</f>
        <v>8.2285135948897234E-2</v>
      </c>
      <c r="P6991" s="8">
        <f t="shared" si="109"/>
        <v>1.5530017304876426E-4</v>
      </c>
      <c r="Q6991" t="str">
        <f>IF(SalesData[[#This Row],[Discount]]&gt;0, "Yes", "No")</f>
        <v>Yes</v>
      </c>
      <c r="R6991" t="str">
        <f>TEXT(SalesData[[#This Row],[Order Date]],"mmm-yyyy")</f>
        <v>Sep-2024</v>
      </c>
      <c r="S6991">
        <f>YEAR(SalesData[[#This Row],[Order Date]])*100 + MONTH(SalesData[[#This Row],[Order Date]])</f>
        <v>202409</v>
      </c>
    </row>
    <row r="6992" spans="1:19" x14ac:dyDescent="0.3">
      <c r="A6992" t="s">
        <v>17305</v>
      </c>
      <c r="B6992" s="3">
        <v>45542</v>
      </c>
      <c r="C6992" t="s">
        <v>17306</v>
      </c>
      <c r="D6992" t="s">
        <v>30</v>
      </c>
      <c r="E6992" t="s">
        <v>19</v>
      </c>
      <c r="F6992" t="s">
        <v>34</v>
      </c>
      <c r="G6992">
        <v>2</v>
      </c>
      <c r="H6992" s="5">
        <v>575.03</v>
      </c>
      <c r="I6992" s="5">
        <v>0.09</v>
      </c>
      <c r="J6992" s="5">
        <v>1046.5545999999999</v>
      </c>
      <c r="K6992" s="5">
        <v>81.49791990220254</v>
      </c>
      <c r="L6992">
        <f>YEAR(SalesData[Order Date])</f>
        <v>2024</v>
      </c>
      <c r="M6992">
        <f>MONTH(SalesData[Order Date])</f>
        <v>9</v>
      </c>
      <c r="N6992" t="str">
        <f>TEXT(SalesData[[#This Row],[Order Date]], "mmmm")</f>
        <v>September</v>
      </c>
      <c r="O6992" s="7">
        <f>IF(SalesData[Sales]=0,0,SalesData[Profit]/SalesData[Sales])</f>
        <v>7.7872592507072777E-2</v>
      </c>
      <c r="P6992" s="8">
        <f t="shared" si="109"/>
        <v>7.8256786602438138E-5</v>
      </c>
      <c r="Q6992" t="str">
        <f>IF(SalesData[[#This Row],[Discount]]&gt;0, "Yes", "No")</f>
        <v>Yes</v>
      </c>
      <c r="R6992" t="str">
        <f>TEXT(SalesData[[#This Row],[Order Date]],"mmm-yyyy")</f>
        <v>Sep-2024</v>
      </c>
      <c r="S6992">
        <f>YEAR(SalesData[[#This Row],[Order Date]])*100 + MONTH(SalesData[[#This Row],[Order Date]])</f>
        <v>202409</v>
      </c>
    </row>
    <row r="6993" spans="1:19" x14ac:dyDescent="0.3">
      <c r="A6993" t="s">
        <v>17330</v>
      </c>
      <c r="B6993" s="3">
        <v>45545</v>
      </c>
      <c r="C6993" t="s">
        <v>17331</v>
      </c>
      <c r="D6993" t="s">
        <v>23</v>
      </c>
      <c r="E6993" t="s">
        <v>26</v>
      </c>
      <c r="F6993" t="s">
        <v>15</v>
      </c>
      <c r="G6993">
        <v>1</v>
      </c>
      <c r="H6993" s="5">
        <v>213.47</v>
      </c>
      <c r="I6993" s="5">
        <v>0.21</v>
      </c>
      <c r="J6993" s="5">
        <v>168.6413</v>
      </c>
      <c r="K6993" s="5">
        <v>27.382441318140732</v>
      </c>
      <c r="L6993">
        <f>YEAR(SalesData[Order Date])</f>
        <v>2024</v>
      </c>
      <c r="M6993">
        <f>MONTH(SalesData[Order Date])</f>
        <v>9</v>
      </c>
      <c r="N6993" t="str">
        <f>TEXT(SalesData[[#This Row],[Order Date]], "mmmm")</f>
        <v>September</v>
      </c>
      <c r="O6993" s="7">
        <f>IF(SalesData[Sales]=0,0,SalesData[Profit]/SalesData[Sales])</f>
        <v>0.16237090984320407</v>
      </c>
      <c r="P6993" s="8">
        <f t="shared" si="109"/>
        <v>9.8374478849487046E-4</v>
      </c>
      <c r="Q6993" t="str">
        <f>IF(SalesData[[#This Row],[Discount]]&gt;0, "Yes", "No")</f>
        <v>Yes</v>
      </c>
      <c r="R6993" t="str">
        <f>TEXT(SalesData[[#This Row],[Order Date]],"mmm-yyyy")</f>
        <v>Sep-2024</v>
      </c>
      <c r="S6993">
        <f>YEAR(SalesData[[#This Row],[Order Date]])*100 + MONTH(SalesData[[#This Row],[Order Date]])</f>
        <v>202409</v>
      </c>
    </row>
    <row r="6994" spans="1:19" x14ac:dyDescent="0.3">
      <c r="A6994" t="s">
        <v>17371</v>
      </c>
      <c r="B6994" s="3">
        <v>45556</v>
      </c>
      <c r="C6994" t="s">
        <v>17372</v>
      </c>
      <c r="D6994" t="s">
        <v>23</v>
      </c>
      <c r="E6994" t="s">
        <v>19</v>
      </c>
      <c r="F6994" t="s">
        <v>34</v>
      </c>
      <c r="G6994">
        <v>6</v>
      </c>
      <c r="H6994" s="5">
        <v>92.28</v>
      </c>
      <c r="I6994" s="5">
        <v>7.0000000000000007E-2</v>
      </c>
      <c r="J6994" s="5">
        <v>514.92240000000004</v>
      </c>
      <c r="K6994" s="5">
        <v>51.678266161785182</v>
      </c>
      <c r="L6994">
        <f>YEAR(SalesData[Order Date])</f>
        <v>2024</v>
      </c>
      <c r="M6994">
        <f>MONTH(SalesData[Order Date])</f>
        <v>9</v>
      </c>
      <c r="N6994" t="str">
        <f>TEXT(SalesData[[#This Row],[Order Date]], "mmmm")</f>
        <v>September</v>
      </c>
      <c r="O6994" s="7">
        <f>IF(SalesData[Sales]=0,0,SalesData[Profit]/SalesData[Sales])</f>
        <v>0.10036127028419269</v>
      </c>
      <c r="P6994" s="8">
        <f t="shared" si="109"/>
        <v>1.2642681693396908E-4</v>
      </c>
      <c r="Q6994" t="str">
        <f>IF(SalesData[[#This Row],[Discount]]&gt;0, "Yes", "No")</f>
        <v>Yes</v>
      </c>
      <c r="R6994" t="str">
        <f>TEXT(SalesData[[#This Row],[Order Date]],"mmm-yyyy")</f>
        <v>Sep-2024</v>
      </c>
      <c r="S6994">
        <f>YEAR(SalesData[[#This Row],[Order Date]])*100 + MONTH(SalesData[[#This Row],[Order Date]])</f>
        <v>202409</v>
      </c>
    </row>
    <row r="6995" spans="1:19" x14ac:dyDescent="0.3">
      <c r="A6995" t="s">
        <v>17375</v>
      </c>
      <c r="B6995" s="3">
        <v>45541</v>
      </c>
      <c r="C6995" t="s">
        <v>14405</v>
      </c>
      <c r="D6995" t="s">
        <v>18</v>
      </c>
      <c r="E6995" t="s">
        <v>19</v>
      </c>
      <c r="F6995" t="s">
        <v>31</v>
      </c>
      <c r="G6995">
        <v>7</v>
      </c>
      <c r="H6995" s="5">
        <v>312.83999999999997</v>
      </c>
      <c r="I6995" s="5">
        <v>0.05</v>
      </c>
      <c r="J6995" s="5">
        <v>2080.386</v>
      </c>
      <c r="K6995" s="5">
        <v>335.43535882860363</v>
      </c>
      <c r="L6995">
        <f>YEAR(SalesData[Order Date])</f>
        <v>2024</v>
      </c>
      <c r="M6995">
        <f>MONTH(SalesData[Order Date])</f>
        <v>9</v>
      </c>
      <c r="N6995" t="str">
        <f>TEXT(SalesData[[#This Row],[Order Date]], "mmmm")</f>
        <v>September</v>
      </c>
      <c r="O6995" s="7">
        <f>IF(SalesData[Sales]=0,0,SalesData[Profit]/SalesData[Sales])</f>
        <v>0.1612370775560899</v>
      </c>
      <c r="P6995" s="8">
        <f t="shared" si="109"/>
        <v>2.2832301313313978E-5</v>
      </c>
      <c r="Q6995" t="str">
        <f>IF(SalesData[[#This Row],[Discount]]&gt;0, "Yes", "No")</f>
        <v>Yes</v>
      </c>
      <c r="R6995" t="str">
        <f>TEXT(SalesData[[#This Row],[Order Date]],"mmm-yyyy")</f>
        <v>Sep-2024</v>
      </c>
      <c r="S6995">
        <f>YEAR(SalesData[[#This Row],[Order Date]])*100 + MONTH(SalesData[[#This Row],[Order Date]])</f>
        <v>202409</v>
      </c>
    </row>
    <row r="6996" spans="1:19" x14ac:dyDescent="0.3">
      <c r="A6996" t="s">
        <v>17439</v>
      </c>
      <c r="B6996" s="3">
        <v>45545</v>
      </c>
      <c r="C6996" t="s">
        <v>17440</v>
      </c>
      <c r="D6996" t="s">
        <v>18</v>
      </c>
      <c r="E6996" t="s">
        <v>26</v>
      </c>
      <c r="F6996" t="s">
        <v>53</v>
      </c>
      <c r="G6996">
        <v>3</v>
      </c>
      <c r="H6996" s="5">
        <v>889.75</v>
      </c>
      <c r="I6996" s="5">
        <v>0.12</v>
      </c>
      <c r="J6996" s="5">
        <v>2348.94</v>
      </c>
      <c r="K6996" s="5">
        <v>303.55472801972923</v>
      </c>
      <c r="L6996">
        <f>YEAR(SalesData[Order Date])</f>
        <v>2024</v>
      </c>
      <c r="M6996">
        <f>MONTH(SalesData[Order Date])</f>
        <v>9</v>
      </c>
      <c r="N6996" t="str">
        <f>TEXT(SalesData[[#This Row],[Order Date]], "mmmm")</f>
        <v>September</v>
      </c>
      <c r="O6996" s="7">
        <f>IF(SalesData[Sales]=0,0,SalesData[Profit]/SalesData[Sales])</f>
        <v>0.12923051590067403</v>
      </c>
      <c r="P6996" s="8">
        <f t="shared" si="109"/>
        <v>4.495644844057319E-5</v>
      </c>
      <c r="Q6996" t="str">
        <f>IF(SalesData[[#This Row],[Discount]]&gt;0, "Yes", "No")</f>
        <v>Yes</v>
      </c>
      <c r="R6996" t="str">
        <f>TEXT(SalesData[[#This Row],[Order Date]],"mmm-yyyy")</f>
        <v>Sep-2024</v>
      </c>
      <c r="S6996">
        <f>YEAR(SalesData[[#This Row],[Order Date]])*100 + MONTH(SalesData[[#This Row],[Order Date]])</f>
        <v>202409</v>
      </c>
    </row>
    <row r="6997" spans="1:19" x14ac:dyDescent="0.3">
      <c r="A6997" t="s">
        <v>17538</v>
      </c>
      <c r="B6997" s="3">
        <v>45545</v>
      </c>
      <c r="C6997" t="s">
        <v>17539</v>
      </c>
      <c r="D6997" t="s">
        <v>18</v>
      </c>
      <c r="E6997" t="s">
        <v>26</v>
      </c>
      <c r="F6997" t="s">
        <v>53</v>
      </c>
      <c r="G6997">
        <v>4</v>
      </c>
      <c r="H6997" s="5">
        <v>423.63</v>
      </c>
      <c r="I6997" s="5">
        <v>0.11</v>
      </c>
      <c r="J6997" s="5">
        <v>1508.1228000000001</v>
      </c>
      <c r="K6997" s="5">
        <v>253.42642196022629</v>
      </c>
      <c r="L6997">
        <f>YEAR(SalesData[Order Date])</f>
        <v>2024</v>
      </c>
      <c r="M6997">
        <f>MONTH(SalesData[Order Date])</f>
        <v>9</v>
      </c>
      <c r="N6997" t="str">
        <f>TEXT(SalesData[[#This Row],[Order Date]], "mmmm")</f>
        <v>September</v>
      </c>
      <c r="O6997" s="7">
        <f>IF(SalesData[Sales]=0,0,SalesData[Profit]/SalesData[Sales])</f>
        <v>0.16804097249920649</v>
      </c>
      <c r="P6997" s="8">
        <f t="shared" si="109"/>
        <v>6.4915138210230625E-5</v>
      </c>
      <c r="Q6997" t="str">
        <f>IF(SalesData[[#This Row],[Discount]]&gt;0, "Yes", "No")</f>
        <v>Yes</v>
      </c>
      <c r="R6997" t="str">
        <f>TEXT(SalesData[[#This Row],[Order Date]],"mmm-yyyy")</f>
        <v>Sep-2024</v>
      </c>
      <c r="S6997">
        <f>YEAR(SalesData[[#This Row],[Order Date]])*100 + MONTH(SalesData[[#This Row],[Order Date]])</f>
        <v>202409</v>
      </c>
    </row>
    <row r="6998" spans="1:19" x14ac:dyDescent="0.3">
      <c r="A6998" t="s">
        <v>17554</v>
      </c>
      <c r="B6998" s="3">
        <v>45563</v>
      </c>
      <c r="C6998" t="s">
        <v>17555</v>
      </c>
      <c r="D6998" t="s">
        <v>18</v>
      </c>
      <c r="E6998" t="s">
        <v>14</v>
      </c>
      <c r="F6998" t="s">
        <v>15</v>
      </c>
      <c r="G6998">
        <v>1</v>
      </c>
      <c r="H6998" s="5">
        <v>82.11</v>
      </c>
      <c r="I6998" s="5">
        <v>0.15</v>
      </c>
      <c r="J6998" s="5">
        <v>69.793499999999995</v>
      </c>
      <c r="K6998" s="5">
        <v>17.133427293580041</v>
      </c>
      <c r="L6998">
        <f>YEAR(SalesData[Order Date])</f>
        <v>2024</v>
      </c>
      <c r="M6998">
        <f>MONTH(SalesData[Order Date])</f>
        <v>9</v>
      </c>
      <c r="N6998" t="str">
        <f>TEXT(SalesData[[#This Row],[Order Date]], "mmmm")</f>
        <v>September</v>
      </c>
      <c r="O6998" s="7">
        <f>IF(SalesData[Sales]=0,0,SalesData[Profit]/SalesData[Sales])</f>
        <v>0.2454874349843473</v>
      </c>
      <c r="P6998" s="8">
        <f t="shared" si="109"/>
        <v>1.8268176835951771E-3</v>
      </c>
      <c r="Q6998" t="str">
        <f>IF(SalesData[[#This Row],[Discount]]&gt;0, "Yes", "No")</f>
        <v>Yes</v>
      </c>
      <c r="R6998" t="str">
        <f>TEXT(SalesData[[#This Row],[Order Date]],"mmm-yyyy")</f>
        <v>Sep-2024</v>
      </c>
      <c r="S6998">
        <f>YEAR(SalesData[[#This Row],[Order Date]])*100 + MONTH(SalesData[[#This Row],[Order Date]])</f>
        <v>202409</v>
      </c>
    </row>
    <row r="6999" spans="1:19" x14ac:dyDescent="0.3">
      <c r="A6999" t="s">
        <v>17558</v>
      </c>
      <c r="B6999" s="3">
        <v>45555</v>
      </c>
      <c r="C6999" t="s">
        <v>17559</v>
      </c>
      <c r="D6999" t="s">
        <v>23</v>
      </c>
      <c r="E6999" t="s">
        <v>26</v>
      </c>
      <c r="F6999" t="s">
        <v>20</v>
      </c>
      <c r="G6999">
        <v>8</v>
      </c>
      <c r="H6999" s="5">
        <v>28.95</v>
      </c>
      <c r="I6999" s="5">
        <v>0.09</v>
      </c>
      <c r="J6999" s="5">
        <v>210.756</v>
      </c>
      <c r="K6999" s="5">
        <v>40.460610081901081</v>
      </c>
      <c r="L6999">
        <f>YEAR(SalesData[Order Date])</f>
        <v>2024</v>
      </c>
      <c r="M6999">
        <f>MONTH(SalesData[Order Date])</f>
        <v>9</v>
      </c>
      <c r="N6999" t="str">
        <f>TEXT(SalesData[[#This Row],[Order Date]], "mmmm")</f>
        <v>September</v>
      </c>
      <c r="O6999" s="7">
        <f>IF(SalesData[Sales]=0,0,SalesData[Profit]/SalesData[Sales])</f>
        <v>0.19197844940073394</v>
      </c>
      <c r="P6999" s="8">
        <f t="shared" si="109"/>
        <v>3.8860103626943003E-4</v>
      </c>
      <c r="Q6999" t="str">
        <f>IF(SalesData[[#This Row],[Discount]]&gt;0, "Yes", "No")</f>
        <v>Yes</v>
      </c>
      <c r="R6999" t="str">
        <f>TEXT(SalesData[[#This Row],[Order Date]],"mmm-yyyy")</f>
        <v>Sep-2024</v>
      </c>
      <c r="S6999">
        <f>YEAR(SalesData[[#This Row],[Order Date]])*100 + MONTH(SalesData[[#This Row],[Order Date]])</f>
        <v>202409</v>
      </c>
    </row>
    <row r="7000" spans="1:19" x14ac:dyDescent="0.3">
      <c r="A7000" t="s">
        <v>17576</v>
      </c>
      <c r="B7000" s="3">
        <v>45553</v>
      </c>
      <c r="C7000" t="s">
        <v>5194</v>
      </c>
      <c r="D7000" t="s">
        <v>30</v>
      </c>
      <c r="E7000" t="s">
        <v>14</v>
      </c>
      <c r="F7000" t="s">
        <v>34</v>
      </c>
      <c r="G7000">
        <v>4</v>
      </c>
      <c r="H7000" s="5">
        <v>161.38999999999999</v>
      </c>
      <c r="I7000" s="5">
        <v>0.28000000000000003</v>
      </c>
      <c r="J7000" s="5">
        <v>464.80319999999989</v>
      </c>
      <c r="K7000" s="5">
        <v>63.782087637501299</v>
      </c>
      <c r="L7000">
        <f>YEAR(SalesData[Order Date])</f>
        <v>2024</v>
      </c>
      <c r="M7000">
        <f>MONTH(SalesData[Order Date])</f>
        <v>9</v>
      </c>
      <c r="N7000" t="str">
        <f>TEXT(SalesData[[#This Row],[Order Date]], "mmmm")</f>
        <v>September</v>
      </c>
      <c r="O7000" s="7">
        <f>IF(SalesData[Sales]=0,0,SalesData[Profit]/SalesData[Sales])</f>
        <v>0.137223856542944</v>
      </c>
      <c r="P7000" s="8">
        <f t="shared" si="109"/>
        <v>4.3373195365264272E-4</v>
      </c>
      <c r="Q7000" t="str">
        <f>IF(SalesData[[#This Row],[Discount]]&gt;0, "Yes", "No")</f>
        <v>Yes</v>
      </c>
      <c r="R7000" t="str">
        <f>TEXT(SalesData[[#This Row],[Order Date]],"mmm-yyyy")</f>
        <v>Sep-2024</v>
      </c>
      <c r="S7000">
        <f>YEAR(SalesData[[#This Row],[Order Date]])*100 + MONTH(SalesData[[#This Row],[Order Date]])</f>
        <v>202409</v>
      </c>
    </row>
    <row r="7001" spans="1:19" x14ac:dyDescent="0.3">
      <c r="A7001" t="s">
        <v>17679</v>
      </c>
      <c r="B7001" s="3">
        <v>45557</v>
      </c>
      <c r="C7001" t="s">
        <v>17680</v>
      </c>
      <c r="D7001" t="s">
        <v>13</v>
      </c>
      <c r="E7001" t="s">
        <v>26</v>
      </c>
      <c r="F7001" t="s">
        <v>15</v>
      </c>
      <c r="G7001">
        <v>6</v>
      </c>
      <c r="H7001" s="5">
        <v>441.02</v>
      </c>
      <c r="I7001" s="5">
        <v>0.28999999999999998</v>
      </c>
      <c r="J7001" s="5">
        <v>1878.7452000000001</v>
      </c>
      <c r="K7001" s="5">
        <v>432.7628711493295</v>
      </c>
      <c r="L7001">
        <f>YEAR(SalesData[Order Date])</f>
        <v>2024</v>
      </c>
      <c r="M7001">
        <f>MONTH(SalesData[Order Date])</f>
        <v>9</v>
      </c>
      <c r="N7001" t="str">
        <f>TEXT(SalesData[[#This Row],[Order Date]], "mmmm")</f>
        <v>September</v>
      </c>
      <c r="O7001" s="7">
        <f>IF(SalesData[Sales]=0,0,SalesData[Profit]/SalesData[Sales])</f>
        <v>0.23034676077912508</v>
      </c>
      <c r="P7001" s="8">
        <f t="shared" si="109"/>
        <v>1.095944250449715E-4</v>
      </c>
      <c r="Q7001" t="str">
        <f>IF(SalesData[[#This Row],[Discount]]&gt;0, "Yes", "No")</f>
        <v>Yes</v>
      </c>
      <c r="R7001" t="str">
        <f>TEXT(SalesData[[#This Row],[Order Date]],"mmm-yyyy")</f>
        <v>Sep-2024</v>
      </c>
      <c r="S7001">
        <f>YEAR(SalesData[[#This Row],[Order Date]])*100 + MONTH(SalesData[[#This Row],[Order Date]])</f>
        <v>202409</v>
      </c>
    </row>
    <row r="7002" spans="1:19" x14ac:dyDescent="0.3">
      <c r="A7002" t="s">
        <v>17730</v>
      </c>
      <c r="B7002" s="3">
        <v>45550</v>
      </c>
      <c r="C7002" t="s">
        <v>17731</v>
      </c>
      <c r="D7002" t="s">
        <v>23</v>
      </c>
      <c r="E7002" t="s">
        <v>26</v>
      </c>
      <c r="F7002" t="s">
        <v>31</v>
      </c>
      <c r="G7002">
        <v>4</v>
      </c>
      <c r="H7002" s="5">
        <v>142.29</v>
      </c>
      <c r="I7002" s="5">
        <v>0.13</v>
      </c>
      <c r="J7002" s="5">
        <v>495.16919999999999</v>
      </c>
      <c r="K7002" s="5">
        <v>133.61389512973039</v>
      </c>
      <c r="L7002">
        <f>YEAR(SalesData[Order Date])</f>
        <v>2024</v>
      </c>
      <c r="M7002">
        <f>MONTH(SalesData[Order Date])</f>
        <v>9</v>
      </c>
      <c r="N7002" t="str">
        <f>TEXT(SalesData[[#This Row],[Order Date]], "mmmm")</f>
        <v>September</v>
      </c>
      <c r="O7002" s="7">
        <f>IF(SalesData[Sales]=0,0,SalesData[Profit]/SalesData[Sales])</f>
        <v>0.26983482641838469</v>
      </c>
      <c r="P7002" s="8">
        <f t="shared" si="109"/>
        <v>2.2840677489633848E-4</v>
      </c>
      <c r="Q7002" t="str">
        <f>IF(SalesData[[#This Row],[Discount]]&gt;0, "Yes", "No")</f>
        <v>Yes</v>
      </c>
      <c r="R7002" t="str">
        <f>TEXT(SalesData[[#This Row],[Order Date]],"mmm-yyyy")</f>
        <v>Sep-2024</v>
      </c>
      <c r="S7002">
        <f>YEAR(SalesData[[#This Row],[Order Date]])*100 + MONTH(SalesData[[#This Row],[Order Date]])</f>
        <v>202409</v>
      </c>
    </row>
    <row r="7003" spans="1:19" x14ac:dyDescent="0.3">
      <c r="A7003" t="s">
        <v>17876</v>
      </c>
      <c r="B7003" s="3">
        <v>45565</v>
      </c>
      <c r="C7003" t="s">
        <v>17877</v>
      </c>
      <c r="D7003" t="s">
        <v>13</v>
      </c>
      <c r="E7003" t="s">
        <v>19</v>
      </c>
      <c r="F7003" t="s">
        <v>15</v>
      </c>
      <c r="G7003">
        <v>5</v>
      </c>
      <c r="H7003" s="5">
        <v>435.03</v>
      </c>
      <c r="I7003" s="5">
        <v>0.13</v>
      </c>
      <c r="J7003" s="5">
        <v>1892.3805</v>
      </c>
      <c r="K7003" s="5">
        <v>478.26709797507033</v>
      </c>
      <c r="L7003">
        <f>YEAR(SalesData[Order Date])</f>
        <v>2024</v>
      </c>
      <c r="M7003">
        <f>MONTH(SalesData[Order Date])</f>
        <v>9</v>
      </c>
      <c r="N7003" t="str">
        <f>TEXT(SalesData[[#This Row],[Order Date]], "mmmm")</f>
        <v>September</v>
      </c>
      <c r="O7003" s="7">
        <f>IF(SalesData[Sales]=0,0,SalesData[Profit]/SalesData[Sales])</f>
        <v>0.25273305129442536</v>
      </c>
      <c r="P7003" s="8">
        <f t="shared" si="109"/>
        <v>5.9765993149897717E-5</v>
      </c>
      <c r="Q7003" t="str">
        <f>IF(SalesData[[#This Row],[Discount]]&gt;0, "Yes", "No")</f>
        <v>Yes</v>
      </c>
      <c r="R7003" t="str">
        <f>TEXT(SalesData[[#This Row],[Order Date]],"mmm-yyyy")</f>
        <v>Sep-2024</v>
      </c>
      <c r="S7003">
        <f>YEAR(SalesData[[#This Row],[Order Date]])*100 + MONTH(SalesData[[#This Row],[Order Date]])</f>
        <v>202409</v>
      </c>
    </row>
    <row r="7004" spans="1:19" x14ac:dyDescent="0.3">
      <c r="A7004" t="s">
        <v>17912</v>
      </c>
      <c r="B7004" s="3">
        <v>45550</v>
      </c>
      <c r="C7004" t="s">
        <v>17913</v>
      </c>
      <c r="D7004" t="s">
        <v>18</v>
      </c>
      <c r="E7004" t="s">
        <v>14</v>
      </c>
      <c r="F7004" t="s">
        <v>39</v>
      </c>
      <c r="G7004">
        <v>1</v>
      </c>
      <c r="H7004" s="5">
        <v>903.51</v>
      </c>
      <c r="I7004" s="5">
        <v>0.12</v>
      </c>
      <c r="J7004" s="5">
        <v>795.08879999999999</v>
      </c>
      <c r="K7004" s="5">
        <v>129.28687178806339</v>
      </c>
      <c r="L7004">
        <f>YEAR(SalesData[Order Date])</f>
        <v>2024</v>
      </c>
      <c r="M7004">
        <f>MONTH(SalesData[Order Date])</f>
        <v>9</v>
      </c>
      <c r="N7004" t="str">
        <f>TEXT(SalesData[[#This Row],[Order Date]], "mmmm")</f>
        <v>September</v>
      </c>
      <c r="O7004" s="7">
        <f>IF(SalesData[Sales]=0,0,SalesData[Profit]/SalesData[Sales])</f>
        <v>0.16260683308337809</v>
      </c>
      <c r="P7004" s="8">
        <f t="shared" si="109"/>
        <v>1.3281535345485937E-4</v>
      </c>
      <c r="Q7004" t="str">
        <f>IF(SalesData[[#This Row],[Discount]]&gt;0, "Yes", "No")</f>
        <v>Yes</v>
      </c>
      <c r="R7004" t="str">
        <f>TEXT(SalesData[[#This Row],[Order Date]],"mmm-yyyy")</f>
        <v>Sep-2024</v>
      </c>
      <c r="S7004">
        <f>YEAR(SalesData[[#This Row],[Order Date]])*100 + MONTH(SalesData[[#This Row],[Order Date]])</f>
        <v>202409</v>
      </c>
    </row>
    <row r="7005" spans="1:19" x14ac:dyDescent="0.3">
      <c r="A7005" t="s">
        <v>18067</v>
      </c>
      <c r="B7005" s="3">
        <v>45548</v>
      </c>
      <c r="C7005" t="s">
        <v>18068</v>
      </c>
      <c r="D7005" t="s">
        <v>30</v>
      </c>
      <c r="E7005" t="s">
        <v>26</v>
      </c>
      <c r="F7005" t="s">
        <v>27</v>
      </c>
      <c r="G7005">
        <v>2</v>
      </c>
      <c r="H7005" s="5">
        <v>684.68</v>
      </c>
      <c r="I7005" s="5">
        <v>0.09</v>
      </c>
      <c r="J7005" s="5">
        <v>1246.1176</v>
      </c>
      <c r="K7005" s="5">
        <v>198.8367094536064</v>
      </c>
      <c r="L7005">
        <f>YEAR(SalesData[Order Date])</f>
        <v>2024</v>
      </c>
      <c r="M7005">
        <f>MONTH(SalesData[Order Date])</f>
        <v>9</v>
      </c>
      <c r="N7005" t="str">
        <f>TEXT(SalesData[[#This Row],[Order Date]], "mmmm")</f>
        <v>September</v>
      </c>
      <c r="O7005" s="7">
        <f>IF(SalesData[Sales]=0,0,SalesData[Profit]/SalesData[Sales])</f>
        <v>0.15956496357455058</v>
      </c>
      <c r="P7005" s="8">
        <f t="shared" si="109"/>
        <v>6.5724133901968801E-5</v>
      </c>
      <c r="Q7005" t="str">
        <f>IF(SalesData[[#This Row],[Discount]]&gt;0, "Yes", "No")</f>
        <v>Yes</v>
      </c>
      <c r="R7005" t="str">
        <f>TEXT(SalesData[[#This Row],[Order Date]],"mmm-yyyy")</f>
        <v>Sep-2024</v>
      </c>
      <c r="S7005">
        <f>YEAR(SalesData[[#This Row],[Order Date]])*100 + MONTH(SalesData[[#This Row],[Order Date]])</f>
        <v>202409</v>
      </c>
    </row>
    <row r="7006" spans="1:19" x14ac:dyDescent="0.3">
      <c r="A7006" t="s">
        <v>18084</v>
      </c>
      <c r="B7006" s="3">
        <v>45562</v>
      </c>
      <c r="C7006" t="s">
        <v>2857</v>
      </c>
      <c r="D7006" t="s">
        <v>13</v>
      </c>
      <c r="E7006" t="s">
        <v>14</v>
      </c>
      <c r="F7006" t="s">
        <v>62</v>
      </c>
      <c r="G7006">
        <v>9</v>
      </c>
      <c r="H7006" s="5">
        <v>283.43</v>
      </c>
      <c r="I7006" s="5">
        <v>0.16</v>
      </c>
      <c r="J7006" s="5">
        <v>2142.7307999999998</v>
      </c>
      <c r="K7006" s="5">
        <v>520.35007653122591</v>
      </c>
      <c r="L7006">
        <f>YEAR(SalesData[Order Date])</f>
        <v>2024</v>
      </c>
      <c r="M7006">
        <f>MONTH(SalesData[Order Date])</f>
        <v>9</v>
      </c>
      <c r="N7006" t="str">
        <f>TEXT(SalesData[[#This Row],[Order Date]], "mmmm")</f>
        <v>September</v>
      </c>
      <c r="O7006" s="7">
        <f>IF(SalesData[Sales]=0,0,SalesData[Profit]/SalesData[Sales])</f>
        <v>0.24284435381767319</v>
      </c>
      <c r="P7006" s="8">
        <f t="shared" si="109"/>
        <v>6.2723698189245245E-5</v>
      </c>
      <c r="Q7006" t="str">
        <f>IF(SalesData[[#This Row],[Discount]]&gt;0, "Yes", "No")</f>
        <v>Yes</v>
      </c>
      <c r="R7006" t="str">
        <f>TEXT(SalesData[[#This Row],[Order Date]],"mmm-yyyy")</f>
        <v>Sep-2024</v>
      </c>
      <c r="S7006">
        <f>YEAR(SalesData[[#This Row],[Order Date]])*100 + MONTH(SalesData[[#This Row],[Order Date]])</f>
        <v>202409</v>
      </c>
    </row>
    <row r="7007" spans="1:19" x14ac:dyDescent="0.3">
      <c r="A7007" t="s">
        <v>18108</v>
      </c>
      <c r="B7007" s="3">
        <v>45546</v>
      </c>
      <c r="C7007" t="s">
        <v>18109</v>
      </c>
      <c r="D7007" t="s">
        <v>30</v>
      </c>
      <c r="E7007" t="s">
        <v>26</v>
      </c>
      <c r="F7007" t="s">
        <v>15</v>
      </c>
      <c r="G7007">
        <v>6</v>
      </c>
      <c r="H7007" s="5">
        <v>836.88</v>
      </c>
      <c r="I7007" s="5">
        <v>0</v>
      </c>
      <c r="J7007" s="5">
        <v>5021.28</v>
      </c>
      <c r="K7007" s="5">
        <v>583.64569654060756</v>
      </c>
      <c r="L7007">
        <f>YEAR(SalesData[Order Date])</f>
        <v>2024</v>
      </c>
      <c r="M7007">
        <f>MONTH(SalesData[Order Date])</f>
        <v>9</v>
      </c>
      <c r="N7007" t="str">
        <f>TEXT(SalesData[[#This Row],[Order Date]], "mmmm")</f>
        <v>September</v>
      </c>
      <c r="O7007" s="7">
        <f>IF(SalesData[Sales]=0,0,SalesData[Profit]/SalesData[Sales])</f>
        <v>0.1162344455080393</v>
      </c>
      <c r="P7007" s="8">
        <f t="shared" si="109"/>
        <v>0</v>
      </c>
      <c r="Q7007" t="str">
        <f>IF(SalesData[[#This Row],[Discount]]&gt;0, "Yes", "No")</f>
        <v>No</v>
      </c>
      <c r="R7007" t="str">
        <f>TEXT(SalesData[[#This Row],[Order Date]],"mmm-yyyy")</f>
        <v>Sep-2024</v>
      </c>
      <c r="S7007">
        <f>YEAR(SalesData[[#This Row],[Order Date]])*100 + MONTH(SalesData[[#This Row],[Order Date]])</f>
        <v>202409</v>
      </c>
    </row>
    <row r="7008" spans="1:19" x14ac:dyDescent="0.3">
      <c r="A7008" t="s">
        <v>18197</v>
      </c>
      <c r="B7008" s="3">
        <v>45565</v>
      </c>
      <c r="C7008" t="s">
        <v>18198</v>
      </c>
      <c r="D7008" t="s">
        <v>18</v>
      </c>
      <c r="E7008" t="s">
        <v>19</v>
      </c>
      <c r="F7008" t="s">
        <v>91</v>
      </c>
      <c r="G7008">
        <v>5</v>
      </c>
      <c r="H7008" s="5">
        <v>939.44</v>
      </c>
      <c r="I7008" s="5">
        <v>0.2</v>
      </c>
      <c r="J7008" s="5">
        <v>3757.7600000000011</v>
      </c>
      <c r="K7008" s="5">
        <v>514.80587886022874</v>
      </c>
      <c r="L7008">
        <f>YEAR(SalesData[Order Date])</f>
        <v>2024</v>
      </c>
      <c r="M7008">
        <f>MONTH(SalesData[Order Date])</f>
        <v>9</v>
      </c>
      <c r="N7008" t="str">
        <f>TEXT(SalesData[[#This Row],[Order Date]], "mmmm")</f>
        <v>September</v>
      </c>
      <c r="O7008" s="7">
        <f>IF(SalesData[Sales]=0,0,SalesData[Profit]/SalesData[Sales])</f>
        <v>0.13699807301696451</v>
      </c>
      <c r="P7008" s="8">
        <f t="shared" si="109"/>
        <v>4.2578557438473979E-5</v>
      </c>
      <c r="Q7008" t="str">
        <f>IF(SalesData[[#This Row],[Discount]]&gt;0, "Yes", "No")</f>
        <v>Yes</v>
      </c>
      <c r="R7008" t="str">
        <f>TEXT(SalesData[[#This Row],[Order Date]],"mmm-yyyy")</f>
        <v>Sep-2024</v>
      </c>
      <c r="S7008">
        <f>YEAR(SalesData[[#This Row],[Order Date]])*100 + MONTH(SalesData[[#This Row],[Order Date]])</f>
        <v>202409</v>
      </c>
    </row>
    <row r="7009" spans="1:19" x14ac:dyDescent="0.3">
      <c r="A7009" t="s">
        <v>18199</v>
      </c>
      <c r="B7009" s="3">
        <v>45553</v>
      </c>
      <c r="C7009" t="s">
        <v>18200</v>
      </c>
      <c r="D7009" t="s">
        <v>23</v>
      </c>
      <c r="E7009" t="s">
        <v>26</v>
      </c>
      <c r="F7009" t="s">
        <v>34</v>
      </c>
      <c r="G7009">
        <v>8</v>
      </c>
      <c r="H7009" s="5">
        <v>368.91</v>
      </c>
      <c r="I7009" s="5">
        <v>0.02</v>
      </c>
      <c r="J7009" s="5">
        <v>2892.2543999999998</v>
      </c>
      <c r="K7009" s="5">
        <v>484.79962991507881</v>
      </c>
      <c r="L7009">
        <f>YEAR(SalesData[Order Date])</f>
        <v>2024</v>
      </c>
      <c r="M7009">
        <f>MONTH(SalesData[Order Date])</f>
        <v>9</v>
      </c>
      <c r="N7009" t="str">
        <f>TEXT(SalesData[[#This Row],[Order Date]], "mmmm")</f>
        <v>September</v>
      </c>
      <c r="O7009" s="7">
        <f>IF(SalesData[Sales]=0,0,SalesData[Profit]/SalesData[Sales])</f>
        <v>0.16761998180902718</v>
      </c>
      <c r="P7009" s="8">
        <f t="shared" si="109"/>
        <v>6.7767206093627168E-6</v>
      </c>
      <c r="Q7009" t="str">
        <f>IF(SalesData[[#This Row],[Discount]]&gt;0, "Yes", "No")</f>
        <v>Yes</v>
      </c>
      <c r="R7009" t="str">
        <f>TEXT(SalesData[[#This Row],[Order Date]],"mmm-yyyy")</f>
        <v>Sep-2024</v>
      </c>
      <c r="S7009">
        <f>YEAR(SalesData[[#This Row],[Order Date]])*100 + MONTH(SalesData[[#This Row],[Order Date]])</f>
        <v>202409</v>
      </c>
    </row>
    <row r="7010" spans="1:19" x14ac:dyDescent="0.3">
      <c r="A7010" t="s">
        <v>18241</v>
      </c>
      <c r="B7010" s="3">
        <v>45550</v>
      </c>
      <c r="C7010" t="s">
        <v>18242</v>
      </c>
      <c r="D7010" t="s">
        <v>30</v>
      </c>
      <c r="E7010" t="s">
        <v>26</v>
      </c>
      <c r="F7010" t="s">
        <v>62</v>
      </c>
      <c r="G7010">
        <v>8</v>
      </c>
      <c r="H7010" s="5">
        <v>622.29999999999995</v>
      </c>
      <c r="I7010" s="5">
        <v>0.13</v>
      </c>
      <c r="J7010" s="5">
        <v>4331.2079999999996</v>
      </c>
      <c r="K7010" s="5">
        <v>777.0230296385057</v>
      </c>
      <c r="L7010">
        <f>YEAR(SalesData[Order Date])</f>
        <v>2024</v>
      </c>
      <c r="M7010">
        <f>MONTH(SalesData[Order Date])</f>
        <v>9</v>
      </c>
      <c r="N7010" t="str">
        <f>TEXT(SalesData[[#This Row],[Order Date]], "mmmm")</f>
        <v>September</v>
      </c>
      <c r="O7010" s="7">
        <f>IF(SalesData[Sales]=0,0,SalesData[Profit]/SalesData[Sales])</f>
        <v>0.17940099612821775</v>
      </c>
      <c r="P7010" s="8">
        <f t="shared" si="109"/>
        <v>2.6112807327655476E-5</v>
      </c>
      <c r="Q7010" t="str">
        <f>IF(SalesData[[#This Row],[Discount]]&gt;0, "Yes", "No")</f>
        <v>Yes</v>
      </c>
      <c r="R7010" t="str">
        <f>TEXT(SalesData[[#This Row],[Order Date]],"mmm-yyyy")</f>
        <v>Sep-2024</v>
      </c>
      <c r="S7010">
        <f>YEAR(SalesData[[#This Row],[Order Date]])*100 + MONTH(SalesData[[#This Row],[Order Date]])</f>
        <v>202409</v>
      </c>
    </row>
    <row r="7011" spans="1:19" x14ac:dyDescent="0.3">
      <c r="A7011" t="s">
        <v>18401</v>
      </c>
      <c r="B7011" s="3">
        <v>45546</v>
      </c>
      <c r="C7011" t="s">
        <v>18402</v>
      </c>
      <c r="D7011" t="s">
        <v>30</v>
      </c>
      <c r="E7011" t="s">
        <v>14</v>
      </c>
      <c r="F7011" t="s">
        <v>31</v>
      </c>
      <c r="G7011">
        <v>3</v>
      </c>
      <c r="H7011" s="5">
        <v>697.3</v>
      </c>
      <c r="I7011" s="5">
        <v>0.04</v>
      </c>
      <c r="J7011" s="5">
        <v>2008.223999999999</v>
      </c>
      <c r="K7011" s="5">
        <v>129.02427022822559</v>
      </c>
      <c r="L7011">
        <f>YEAR(SalesData[Order Date])</f>
        <v>2024</v>
      </c>
      <c r="M7011">
        <f>MONTH(SalesData[Order Date])</f>
        <v>9</v>
      </c>
      <c r="N7011" t="str">
        <f>TEXT(SalesData[[#This Row],[Order Date]], "mmmm")</f>
        <v>September</v>
      </c>
      <c r="O7011" s="7">
        <f>IF(SalesData[Sales]=0,0,SalesData[Profit]/SalesData[Sales])</f>
        <v>6.4247947553771723E-2</v>
      </c>
      <c r="P7011" s="8">
        <f t="shared" si="109"/>
        <v>1.9121372914575269E-5</v>
      </c>
      <c r="Q7011" t="str">
        <f>IF(SalesData[[#This Row],[Discount]]&gt;0, "Yes", "No")</f>
        <v>Yes</v>
      </c>
      <c r="R7011" t="str">
        <f>TEXT(SalesData[[#This Row],[Order Date]],"mmm-yyyy")</f>
        <v>Sep-2024</v>
      </c>
      <c r="S7011">
        <f>YEAR(SalesData[[#This Row],[Order Date]])*100 + MONTH(SalesData[[#This Row],[Order Date]])</f>
        <v>202409</v>
      </c>
    </row>
    <row r="7012" spans="1:19" x14ac:dyDescent="0.3">
      <c r="A7012" t="s">
        <v>18412</v>
      </c>
      <c r="B7012" s="3">
        <v>45558</v>
      </c>
      <c r="C7012" t="s">
        <v>18413</v>
      </c>
      <c r="D7012" t="s">
        <v>23</v>
      </c>
      <c r="E7012" t="s">
        <v>19</v>
      </c>
      <c r="F7012" t="s">
        <v>34</v>
      </c>
      <c r="G7012">
        <v>6</v>
      </c>
      <c r="H7012" s="5">
        <v>72.55</v>
      </c>
      <c r="I7012" s="5">
        <v>0.24</v>
      </c>
      <c r="J7012" s="5">
        <v>330.82799999999997</v>
      </c>
      <c r="K7012" s="5">
        <v>28.681019908862691</v>
      </c>
      <c r="L7012">
        <f>YEAR(SalesData[Order Date])</f>
        <v>2024</v>
      </c>
      <c r="M7012">
        <f>MONTH(SalesData[Order Date])</f>
        <v>9</v>
      </c>
      <c r="N7012" t="str">
        <f>TEXT(SalesData[[#This Row],[Order Date]], "mmmm")</f>
        <v>September</v>
      </c>
      <c r="O7012" s="7">
        <f>IF(SalesData[Sales]=0,0,SalesData[Profit]/SalesData[Sales])</f>
        <v>8.6694656766847705E-2</v>
      </c>
      <c r="P7012" s="8">
        <f t="shared" si="109"/>
        <v>5.5134390075809792E-4</v>
      </c>
      <c r="Q7012" t="str">
        <f>IF(SalesData[[#This Row],[Discount]]&gt;0, "Yes", "No")</f>
        <v>Yes</v>
      </c>
      <c r="R7012" t="str">
        <f>TEXT(SalesData[[#This Row],[Order Date]],"mmm-yyyy")</f>
        <v>Sep-2024</v>
      </c>
      <c r="S7012">
        <f>YEAR(SalesData[[#This Row],[Order Date]])*100 + MONTH(SalesData[[#This Row],[Order Date]])</f>
        <v>202409</v>
      </c>
    </row>
    <row r="7013" spans="1:19" x14ac:dyDescent="0.3">
      <c r="A7013" t="s">
        <v>18501</v>
      </c>
      <c r="B7013" s="3">
        <v>45541</v>
      </c>
      <c r="C7013" t="s">
        <v>18502</v>
      </c>
      <c r="D7013" t="s">
        <v>23</v>
      </c>
      <c r="E7013" t="s">
        <v>26</v>
      </c>
      <c r="F7013" t="s">
        <v>20</v>
      </c>
      <c r="G7013">
        <v>7</v>
      </c>
      <c r="H7013" s="5">
        <v>19.82</v>
      </c>
      <c r="I7013" s="5">
        <v>0.12</v>
      </c>
      <c r="J7013" s="5">
        <v>122.0912</v>
      </c>
      <c r="K7013" s="5">
        <v>8.094570661827678</v>
      </c>
      <c r="L7013">
        <f>YEAR(SalesData[Order Date])</f>
        <v>2024</v>
      </c>
      <c r="M7013">
        <f>MONTH(SalesData[Order Date])</f>
        <v>9</v>
      </c>
      <c r="N7013" t="str">
        <f>TEXT(SalesData[[#This Row],[Order Date]], "mmmm")</f>
        <v>September</v>
      </c>
      <c r="O7013" s="7">
        <f>IF(SalesData[Sales]=0,0,SalesData[Profit]/SalesData[Sales])</f>
        <v>6.6299378348543367E-2</v>
      </c>
      <c r="P7013" s="8">
        <f t="shared" si="109"/>
        <v>8.6492720196050153E-4</v>
      </c>
      <c r="Q7013" t="str">
        <f>IF(SalesData[[#This Row],[Discount]]&gt;0, "Yes", "No")</f>
        <v>Yes</v>
      </c>
      <c r="R7013" t="str">
        <f>TEXT(SalesData[[#This Row],[Order Date]],"mmm-yyyy")</f>
        <v>Sep-2024</v>
      </c>
      <c r="S7013">
        <f>YEAR(SalesData[[#This Row],[Order Date]])*100 + MONTH(SalesData[[#This Row],[Order Date]])</f>
        <v>202409</v>
      </c>
    </row>
    <row r="7014" spans="1:19" x14ac:dyDescent="0.3">
      <c r="A7014" t="s">
        <v>18708</v>
      </c>
      <c r="B7014" s="3">
        <v>45551</v>
      </c>
      <c r="C7014" t="s">
        <v>18709</v>
      </c>
      <c r="D7014" t="s">
        <v>30</v>
      </c>
      <c r="E7014" t="s">
        <v>19</v>
      </c>
      <c r="F7014" t="s">
        <v>62</v>
      </c>
      <c r="G7014">
        <v>1</v>
      </c>
      <c r="H7014" s="5">
        <v>453.67</v>
      </c>
      <c r="I7014" s="5">
        <v>0.28999999999999998</v>
      </c>
      <c r="J7014" s="5">
        <v>322.10570000000001</v>
      </c>
      <c r="K7014" s="5">
        <v>49.056275089190407</v>
      </c>
      <c r="L7014">
        <f>YEAR(SalesData[Order Date])</f>
        <v>2024</v>
      </c>
      <c r="M7014">
        <f>MONTH(SalesData[Order Date])</f>
        <v>9</v>
      </c>
      <c r="N7014" t="str">
        <f>TEXT(SalesData[[#This Row],[Order Date]], "mmmm")</f>
        <v>September</v>
      </c>
      <c r="O7014" s="7">
        <f>IF(SalesData[Sales]=0,0,SalesData[Profit]/SalesData[Sales])</f>
        <v>0.15229868670188204</v>
      </c>
      <c r="P7014" s="8">
        <f t="shared" si="109"/>
        <v>6.3923115921264348E-4</v>
      </c>
      <c r="Q7014" t="str">
        <f>IF(SalesData[[#This Row],[Discount]]&gt;0, "Yes", "No")</f>
        <v>Yes</v>
      </c>
      <c r="R7014" t="str">
        <f>TEXT(SalesData[[#This Row],[Order Date]],"mmm-yyyy")</f>
        <v>Sep-2024</v>
      </c>
      <c r="S7014">
        <f>YEAR(SalesData[[#This Row],[Order Date]])*100 + MONTH(SalesData[[#This Row],[Order Date]])</f>
        <v>202409</v>
      </c>
    </row>
    <row r="7015" spans="1:19" x14ac:dyDescent="0.3">
      <c r="A7015" t="s">
        <v>18728</v>
      </c>
      <c r="B7015" s="3">
        <v>45550</v>
      </c>
      <c r="C7015" t="s">
        <v>18729</v>
      </c>
      <c r="D7015" t="s">
        <v>18</v>
      </c>
      <c r="E7015" t="s">
        <v>14</v>
      </c>
      <c r="F7015" t="s">
        <v>31</v>
      </c>
      <c r="G7015">
        <v>2</v>
      </c>
      <c r="H7015" s="5">
        <v>662.71</v>
      </c>
      <c r="I7015" s="5">
        <v>0.11</v>
      </c>
      <c r="J7015" s="5">
        <v>1179.6238000000001</v>
      </c>
      <c r="K7015" s="5">
        <v>203.38964923484471</v>
      </c>
      <c r="L7015">
        <f>YEAR(SalesData[Order Date])</f>
        <v>2024</v>
      </c>
      <c r="M7015">
        <f>MONTH(SalesData[Order Date])</f>
        <v>9</v>
      </c>
      <c r="N7015" t="str">
        <f>TEXT(SalesData[[#This Row],[Order Date]], "mmmm")</f>
        <v>September</v>
      </c>
      <c r="O7015" s="7">
        <f>IF(SalesData[Sales]=0,0,SalesData[Profit]/SalesData[Sales])</f>
        <v>0.1724190790613454</v>
      </c>
      <c r="P7015" s="8">
        <f t="shared" si="109"/>
        <v>8.2992560848636651E-5</v>
      </c>
      <c r="Q7015" t="str">
        <f>IF(SalesData[[#This Row],[Discount]]&gt;0, "Yes", "No")</f>
        <v>Yes</v>
      </c>
      <c r="R7015" t="str">
        <f>TEXT(SalesData[[#This Row],[Order Date]],"mmm-yyyy")</f>
        <v>Sep-2024</v>
      </c>
      <c r="S7015">
        <f>YEAR(SalesData[[#This Row],[Order Date]])*100 + MONTH(SalesData[[#This Row],[Order Date]])</f>
        <v>202409</v>
      </c>
    </row>
    <row r="7016" spans="1:19" x14ac:dyDescent="0.3">
      <c r="A7016" t="s">
        <v>18784</v>
      </c>
      <c r="B7016" s="3">
        <v>45543</v>
      </c>
      <c r="C7016" t="s">
        <v>18785</v>
      </c>
      <c r="D7016" t="s">
        <v>18</v>
      </c>
      <c r="E7016" t="s">
        <v>19</v>
      </c>
      <c r="F7016" t="s">
        <v>15</v>
      </c>
      <c r="G7016">
        <v>3</v>
      </c>
      <c r="H7016" s="5">
        <v>233.07</v>
      </c>
      <c r="I7016" s="5">
        <v>0.12</v>
      </c>
      <c r="J7016" s="5">
        <v>615.3048</v>
      </c>
      <c r="K7016" s="5">
        <v>143.03813614057179</v>
      </c>
      <c r="L7016">
        <f>YEAR(SalesData[Order Date])</f>
        <v>2024</v>
      </c>
      <c r="M7016">
        <f>MONTH(SalesData[Order Date])</f>
        <v>9</v>
      </c>
      <c r="N7016" t="str">
        <f>TEXT(SalesData[[#This Row],[Order Date]], "mmmm")</f>
        <v>September</v>
      </c>
      <c r="O7016" s="7">
        <f>IF(SalesData[Sales]=0,0,SalesData[Profit]/SalesData[Sales])</f>
        <v>0.23246712221418034</v>
      </c>
      <c r="P7016" s="8">
        <f t="shared" si="109"/>
        <v>1.7162225940704507E-4</v>
      </c>
      <c r="Q7016" t="str">
        <f>IF(SalesData[[#This Row],[Discount]]&gt;0, "Yes", "No")</f>
        <v>Yes</v>
      </c>
      <c r="R7016" t="str">
        <f>TEXT(SalesData[[#This Row],[Order Date]],"mmm-yyyy")</f>
        <v>Sep-2024</v>
      </c>
      <c r="S7016">
        <f>YEAR(SalesData[[#This Row],[Order Date]])*100 + MONTH(SalesData[[#This Row],[Order Date]])</f>
        <v>202409</v>
      </c>
    </row>
    <row r="7017" spans="1:19" x14ac:dyDescent="0.3">
      <c r="A7017" t="s">
        <v>18856</v>
      </c>
      <c r="B7017" s="3">
        <v>45547</v>
      </c>
      <c r="C7017" t="s">
        <v>18857</v>
      </c>
      <c r="D7017" t="s">
        <v>23</v>
      </c>
      <c r="E7017" t="s">
        <v>26</v>
      </c>
      <c r="F7017" t="s">
        <v>27</v>
      </c>
      <c r="G7017">
        <v>1</v>
      </c>
      <c r="H7017" s="5">
        <v>469.79</v>
      </c>
      <c r="I7017" s="5">
        <v>0.09</v>
      </c>
      <c r="J7017" s="5">
        <v>427.50889999999998</v>
      </c>
      <c r="K7017" s="5">
        <v>73.937342336206555</v>
      </c>
      <c r="L7017">
        <f>YEAR(SalesData[Order Date])</f>
        <v>2024</v>
      </c>
      <c r="M7017">
        <f>MONTH(SalesData[Order Date])</f>
        <v>9</v>
      </c>
      <c r="N7017" t="str">
        <f>TEXT(SalesData[[#This Row],[Order Date]], "mmmm")</f>
        <v>September</v>
      </c>
      <c r="O7017" s="7">
        <f>IF(SalesData[Sales]=0,0,SalesData[Profit]/SalesData[Sales])</f>
        <v>0.17294924698925931</v>
      </c>
      <c r="P7017" s="8">
        <f t="shared" si="109"/>
        <v>1.9157495902424486E-4</v>
      </c>
      <c r="Q7017" t="str">
        <f>IF(SalesData[[#This Row],[Discount]]&gt;0, "Yes", "No")</f>
        <v>Yes</v>
      </c>
      <c r="R7017" t="str">
        <f>TEXT(SalesData[[#This Row],[Order Date]],"mmm-yyyy")</f>
        <v>Sep-2024</v>
      </c>
      <c r="S7017">
        <f>YEAR(SalesData[[#This Row],[Order Date]])*100 + MONTH(SalesData[[#This Row],[Order Date]])</f>
        <v>202409</v>
      </c>
    </row>
    <row r="7018" spans="1:19" x14ac:dyDescent="0.3">
      <c r="A7018" t="s">
        <v>18881</v>
      </c>
      <c r="B7018" s="3">
        <v>45565</v>
      </c>
      <c r="C7018" t="s">
        <v>18882</v>
      </c>
      <c r="D7018" t="s">
        <v>18</v>
      </c>
      <c r="E7018" t="s">
        <v>14</v>
      </c>
      <c r="F7018" t="s">
        <v>91</v>
      </c>
      <c r="G7018">
        <v>6</v>
      </c>
      <c r="H7018" s="5">
        <v>275.27999999999997</v>
      </c>
      <c r="I7018" s="5">
        <v>0.19</v>
      </c>
      <c r="J7018" s="5">
        <v>1337.8607999999999</v>
      </c>
      <c r="K7018" s="5">
        <v>98.081125577523139</v>
      </c>
      <c r="L7018">
        <f>YEAR(SalesData[Order Date])</f>
        <v>2024</v>
      </c>
      <c r="M7018">
        <f>MONTH(SalesData[Order Date])</f>
        <v>9</v>
      </c>
      <c r="N7018" t="str">
        <f>TEXT(SalesData[[#This Row],[Order Date]], "mmmm")</f>
        <v>September</v>
      </c>
      <c r="O7018" s="7">
        <f>IF(SalesData[Sales]=0,0,SalesData[Profit]/SalesData[Sales])</f>
        <v>7.3311906274197688E-2</v>
      </c>
      <c r="P7018" s="8">
        <f t="shared" si="109"/>
        <v>1.1503438922793762E-4</v>
      </c>
      <c r="Q7018" t="str">
        <f>IF(SalesData[[#This Row],[Discount]]&gt;0, "Yes", "No")</f>
        <v>Yes</v>
      </c>
      <c r="R7018" t="str">
        <f>TEXT(SalesData[[#This Row],[Order Date]],"mmm-yyyy")</f>
        <v>Sep-2024</v>
      </c>
      <c r="S7018">
        <f>YEAR(SalesData[[#This Row],[Order Date]])*100 + MONTH(SalesData[[#This Row],[Order Date]])</f>
        <v>202409</v>
      </c>
    </row>
    <row r="7019" spans="1:19" x14ac:dyDescent="0.3">
      <c r="A7019" t="s">
        <v>18885</v>
      </c>
      <c r="B7019" s="3">
        <v>45554</v>
      </c>
      <c r="C7019" t="s">
        <v>13491</v>
      </c>
      <c r="D7019" t="s">
        <v>18</v>
      </c>
      <c r="E7019" t="s">
        <v>19</v>
      </c>
      <c r="F7019" t="s">
        <v>27</v>
      </c>
      <c r="G7019">
        <v>7</v>
      </c>
      <c r="H7019" s="5">
        <v>171.1</v>
      </c>
      <c r="I7019" s="5">
        <v>0.09</v>
      </c>
      <c r="J7019" s="5">
        <v>1089.9069999999999</v>
      </c>
      <c r="K7019" s="5">
        <v>84.920874664511857</v>
      </c>
      <c r="L7019">
        <f>YEAR(SalesData[Order Date])</f>
        <v>2024</v>
      </c>
      <c r="M7019">
        <f>MONTH(SalesData[Order Date])</f>
        <v>9</v>
      </c>
      <c r="N7019" t="str">
        <f>TEXT(SalesData[[#This Row],[Order Date]], "mmmm")</f>
        <v>September</v>
      </c>
      <c r="O7019" s="7">
        <f>IF(SalesData[Sales]=0,0,SalesData[Profit]/SalesData[Sales])</f>
        <v>7.7915707179155524E-2</v>
      </c>
      <c r="P7019" s="8">
        <f t="shared" si="109"/>
        <v>7.514402604992903E-5</v>
      </c>
      <c r="Q7019" t="str">
        <f>IF(SalesData[[#This Row],[Discount]]&gt;0, "Yes", "No")</f>
        <v>Yes</v>
      </c>
      <c r="R7019" t="str">
        <f>TEXT(SalesData[[#This Row],[Order Date]],"mmm-yyyy")</f>
        <v>Sep-2024</v>
      </c>
      <c r="S7019">
        <f>YEAR(SalesData[[#This Row],[Order Date]])*100 + MONTH(SalesData[[#This Row],[Order Date]])</f>
        <v>202409</v>
      </c>
    </row>
    <row r="7020" spans="1:19" x14ac:dyDescent="0.3">
      <c r="A7020" t="s">
        <v>18987</v>
      </c>
      <c r="B7020" s="3">
        <v>45556</v>
      </c>
      <c r="C7020" t="s">
        <v>18988</v>
      </c>
      <c r="D7020" t="s">
        <v>13</v>
      </c>
      <c r="E7020" t="s">
        <v>26</v>
      </c>
      <c r="F7020" t="s">
        <v>31</v>
      </c>
      <c r="G7020">
        <v>3</v>
      </c>
      <c r="H7020" s="5">
        <v>576.46</v>
      </c>
      <c r="I7020" s="5">
        <v>0.23</v>
      </c>
      <c r="J7020" s="5">
        <v>1331.6225999999999</v>
      </c>
      <c r="K7020" s="5">
        <v>261.72483407500607</v>
      </c>
      <c r="L7020">
        <f>YEAR(SalesData[Order Date])</f>
        <v>2024</v>
      </c>
      <c r="M7020">
        <f>MONTH(SalesData[Order Date])</f>
        <v>9</v>
      </c>
      <c r="N7020" t="str">
        <f>TEXT(SalesData[[#This Row],[Order Date]], "mmmm")</f>
        <v>September</v>
      </c>
      <c r="O7020" s="7">
        <f>IF(SalesData[Sales]=0,0,SalesData[Profit]/SalesData[Sales])</f>
        <v>0.19654580364962723</v>
      </c>
      <c r="P7020" s="8">
        <f t="shared" si="109"/>
        <v>1.3299564005597381E-4</v>
      </c>
      <c r="Q7020" t="str">
        <f>IF(SalesData[[#This Row],[Discount]]&gt;0, "Yes", "No")</f>
        <v>Yes</v>
      </c>
      <c r="R7020" t="str">
        <f>TEXT(SalesData[[#This Row],[Order Date]],"mmm-yyyy")</f>
        <v>Sep-2024</v>
      </c>
      <c r="S7020">
        <f>YEAR(SalesData[[#This Row],[Order Date]])*100 + MONTH(SalesData[[#This Row],[Order Date]])</f>
        <v>202409</v>
      </c>
    </row>
    <row r="7021" spans="1:19" x14ac:dyDescent="0.3">
      <c r="A7021" t="s">
        <v>18993</v>
      </c>
      <c r="B7021" s="3">
        <v>45549</v>
      </c>
      <c r="C7021" t="s">
        <v>11693</v>
      </c>
      <c r="D7021" t="s">
        <v>23</v>
      </c>
      <c r="E7021" t="s">
        <v>14</v>
      </c>
      <c r="F7021" t="s">
        <v>53</v>
      </c>
      <c r="G7021">
        <v>9</v>
      </c>
      <c r="H7021" s="5">
        <v>476.39</v>
      </c>
      <c r="I7021" s="5">
        <v>0.23</v>
      </c>
      <c r="J7021" s="5">
        <v>3301.3827000000001</v>
      </c>
      <c r="K7021" s="5">
        <v>783.40164265340468</v>
      </c>
      <c r="L7021">
        <f>YEAR(SalesData[Order Date])</f>
        <v>2024</v>
      </c>
      <c r="M7021">
        <f>MONTH(SalesData[Order Date])</f>
        <v>9</v>
      </c>
      <c r="N7021" t="str">
        <f>TEXT(SalesData[[#This Row],[Order Date]], "mmmm")</f>
        <v>September</v>
      </c>
      <c r="O7021" s="7">
        <f>IF(SalesData[Sales]=0,0,SalesData[Profit]/SalesData[Sales])</f>
        <v>0.23729501055827446</v>
      </c>
      <c r="P7021" s="8">
        <f t="shared" si="109"/>
        <v>5.3644189751160927E-5</v>
      </c>
      <c r="Q7021" t="str">
        <f>IF(SalesData[[#This Row],[Discount]]&gt;0, "Yes", "No")</f>
        <v>Yes</v>
      </c>
      <c r="R7021" t="str">
        <f>TEXT(SalesData[[#This Row],[Order Date]],"mmm-yyyy")</f>
        <v>Sep-2024</v>
      </c>
      <c r="S7021">
        <f>YEAR(SalesData[[#This Row],[Order Date]])*100 + MONTH(SalesData[[#This Row],[Order Date]])</f>
        <v>202409</v>
      </c>
    </row>
    <row r="7022" spans="1:19" x14ac:dyDescent="0.3">
      <c r="A7022" t="s">
        <v>19075</v>
      </c>
      <c r="B7022" s="3">
        <v>45553</v>
      </c>
      <c r="C7022" t="s">
        <v>19076</v>
      </c>
      <c r="D7022" t="s">
        <v>18</v>
      </c>
      <c r="E7022" t="s">
        <v>26</v>
      </c>
      <c r="F7022" t="s">
        <v>27</v>
      </c>
      <c r="G7022">
        <v>7</v>
      </c>
      <c r="H7022" s="5">
        <v>764.35</v>
      </c>
      <c r="I7022" s="5">
        <v>0.16</v>
      </c>
      <c r="J7022" s="5">
        <v>4494.3779999999997</v>
      </c>
      <c r="K7022" s="5">
        <v>591.63336590365611</v>
      </c>
      <c r="L7022">
        <f>YEAR(SalesData[Order Date])</f>
        <v>2024</v>
      </c>
      <c r="M7022">
        <f>MONTH(SalesData[Order Date])</f>
        <v>9</v>
      </c>
      <c r="N7022" t="str">
        <f>TEXT(SalesData[[#This Row],[Order Date]], "mmmm")</f>
        <v>September</v>
      </c>
      <c r="O7022" s="7">
        <f>IF(SalesData[Sales]=0,0,SalesData[Profit]/SalesData[Sales])</f>
        <v>0.13163854173005834</v>
      </c>
      <c r="P7022" s="8">
        <f t="shared" si="109"/>
        <v>2.9904026764103954E-5</v>
      </c>
      <c r="Q7022" t="str">
        <f>IF(SalesData[[#This Row],[Discount]]&gt;0, "Yes", "No")</f>
        <v>Yes</v>
      </c>
      <c r="R7022" t="str">
        <f>TEXT(SalesData[[#This Row],[Order Date]],"mmm-yyyy")</f>
        <v>Sep-2024</v>
      </c>
      <c r="S7022">
        <f>YEAR(SalesData[[#This Row],[Order Date]])*100 + MONTH(SalesData[[#This Row],[Order Date]])</f>
        <v>202409</v>
      </c>
    </row>
    <row r="7023" spans="1:19" x14ac:dyDescent="0.3">
      <c r="A7023" t="s">
        <v>19078</v>
      </c>
      <c r="B7023" s="3">
        <v>45539</v>
      </c>
      <c r="C7023" t="s">
        <v>19079</v>
      </c>
      <c r="D7023" t="s">
        <v>23</v>
      </c>
      <c r="E7023" t="s">
        <v>19</v>
      </c>
      <c r="F7023" t="s">
        <v>34</v>
      </c>
      <c r="G7023">
        <v>6</v>
      </c>
      <c r="H7023" s="5">
        <v>528.11</v>
      </c>
      <c r="I7023" s="5">
        <v>0.11</v>
      </c>
      <c r="J7023" s="5">
        <v>2820.1073999999999</v>
      </c>
      <c r="K7023" s="5">
        <v>792.27655821451208</v>
      </c>
      <c r="L7023">
        <f>YEAR(SalesData[Order Date])</f>
        <v>2024</v>
      </c>
      <c r="M7023">
        <f>MONTH(SalesData[Order Date])</f>
        <v>9</v>
      </c>
      <c r="N7023" t="str">
        <f>TEXT(SalesData[[#This Row],[Order Date]], "mmmm")</f>
        <v>September</v>
      </c>
      <c r="O7023" s="7">
        <f>IF(SalesData[Sales]=0,0,SalesData[Profit]/SalesData[Sales])</f>
        <v>0.28093843454845446</v>
      </c>
      <c r="P7023" s="8">
        <f t="shared" si="109"/>
        <v>3.471498993265292E-5</v>
      </c>
      <c r="Q7023" t="str">
        <f>IF(SalesData[[#This Row],[Discount]]&gt;0, "Yes", "No")</f>
        <v>Yes</v>
      </c>
      <c r="R7023" t="str">
        <f>TEXT(SalesData[[#This Row],[Order Date]],"mmm-yyyy")</f>
        <v>Sep-2024</v>
      </c>
      <c r="S7023">
        <f>YEAR(SalesData[[#This Row],[Order Date]])*100 + MONTH(SalesData[[#This Row],[Order Date]])</f>
        <v>202409</v>
      </c>
    </row>
    <row r="7024" spans="1:19" x14ac:dyDescent="0.3">
      <c r="A7024" t="s">
        <v>19131</v>
      </c>
      <c r="B7024" s="3">
        <v>45559</v>
      </c>
      <c r="C7024" t="s">
        <v>19132</v>
      </c>
      <c r="D7024" t="s">
        <v>13</v>
      </c>
      <c r="E7024" t="s">
        <v>19</v>
      </c>
      <c r="F7024" t="s">
        <v>53</v>
      </c>
      <c r="G7024">
        <v>4</v>
      </c>
      <c r="H7024" s="5">
        <v>900.63</v>
      </c>
      <c r="I7024" s="5">
        <v>0.01</v>
      </c>
      <c r="J7024" s="5">
        <v>3566.4947999999999</v>
      </c>
      <c r="K7024" s="5">
        <v>239.73618968049931</v>
      </c>
      <c r="L7024">
        <f>YEAR(SalesData[Order Date])</f>
        <v>2024</v>
      </c>
      <c r="M7024">
        <f>MONTH(SalesData[Order Date])</f>
        <v>9</v>
      </c>
      <c r="N7024" t="str">
        <f>TEXT(SalesData[[#This Row],[Order Date]], "mmmm")</f>
        <v>September</v>
      </c>
      <c r="O7024" s="7">
        <f>IF(SalesData[Sales]=0,0,SalesData[Profit]/SalesData[Sales])</f>
        <v>6.7218993191998852E-2</v>
      </c>
      <c r="P7024" s="8">
        <f t="shared" si="109"/>
        <v>2.7758346934923334E-6</v>
      </c>
      <c r="Q7024" t="str">
        <f>IF(SalesData[[#This Row],[Discount]]&gt;0, "Yes", "No")</f>
        <v>Yes</v>
      </c>
      <c r="R7024" t="str">
        <f>TEXT(SalesData[[#This Row],[Order Date]],"mmm-yyyy")</f>
        <v>Sep-2024</v>
      </c>
      <c r="S7024">
        <f>YEAR(SalesData[[#This Row],[Order Date]])*100 + MONTH(SalesData[[#This Row],[Order Date]])</f>
        <v>202409</v>
      </c>
    </row>
    <row r="7025" spans="1:19" x14ac:dyDescent="0.3">
      <c r="A7025" t="s">
        <v>19135</v>
      </c>
      <c r="B7025" s="3">
        <v>45559</v>
      </c>
      <c r="C7025" t="s">
        <v>19136</v>
      </c>
      <c r="D7025" t="s">
        <v>18</v>
      </c>
      <c r="E7025" t="s">
        <v>26</v>
      </c>
      <c r="F7025" t="s">
        <v>31</v>
      </c>
      <c r="G7025">
        <v>2</v>
      </c>
      <c r="H7025" s="5">
        <v>314.82</v>
      </c>
      <c r="I7025" s="5">
        <v>0.21</v>
      </c>
      <c r="J7025" s="5">
        <v>497.41559999999998</v>
      </c>
      <c r="K7025" s="5">
        <v>139.57884967018569</v>
      </c>
      <c r="L7025">
        <f>YEAR(SalesData[Order Date])</f>
        <v>2024</v>
      </c>
      <c r="M7025">
        <f>MONTH(SalesData[Order Date])</f>
        <v>9</v>
      </c>
      <c r="N7025" t="str">
        <f>TEXT(SalesData[[#This Row],[Order Date]], "mmmm")</f>
        <v>September</v>
      </c>
      <c r="O7025" s="7">
        <f>IF(SalesData[Sales]=0,0,SalesData[Profit]/SalesData[Sales])</f>
        <v>0.28060810652135898</v>
      </c>
      <c r="P7025" s="8">
        <f t="shared" si="109"/>
        <v>3.3352391842957882E-4</v>
      </c>
      <c r="Q7025" t="str">
        <f>IF(SalesData[[#This Row],[Discount]]&gt;0, "Yes", "No")</f>
        <v>Yes</v>
      </c>
      <c r="R7025" t="str">
        <f>TEXT(SalesData[[#This Row],[Order Date]],"mmm-yyyy")</f>
        <v>Sep-2024</v>
      </c>
      <c r="S7025">
        <f>YEAR(SalesData[[#This Row],[Order Date]])*100 + MONTH(SalesData[[#This Row],[Order Date]])</f>
        <v>202409</v>
      </c>
    </row>
    <row r="7026" spans="1:19" x14ac:dyDescent="0.3">
      <c r="A7026" t="s">
        <v>19291</v>
      </c>
      <c r="B7026" s="3">
        <v>45565</v>
      </c>
      <c r="C7026" t="s">
        <v>19292</v>
      </c>
      <c r="D7026" t="s">
        <v>18</v>
      </c>
      <c r="E7026" t="s">
        <v>26</v>
      </c>
      <c r="F7026" t="s">
        <v>39</v>
      </c>
      <c r="G7026">
        <v>7</v>
      </c>
      <c r="H7026" s="5">
        <v>928.2</v>
      </c>
      <c r="I7026" s="5">
        <v>0.1</v>
      </c>
      <c r="J7026" s="5">
        <v>5847.6600000000008</v>
      </c>
      <c r="K7026" s="5">
        <v>1092.4462700950451</v>
      </c>
      <c r="L7026">
        <f>YEAR(SalesData[Order Date])</f>
        <v>2024</v>
      </c>
      <c r="M7026">
        <f>MONTH(SalesData[Order Date])</f>
        <v>9</v>
      </c>
      <c r="N7026" t="str">
        <f>TEXT(SalesData[[#This Row],[Order Date]], "mmmm")</f>
        <v>September</v>
      </c>
      <c r="O7026" s="7">
        <f>IF(SalesData[Sales]=0,0,SalesData[Profit]/SalesData[Sales])</f>
        <v>0.186817679224689</v>
      </c>
      <c r="P7026" s="8">
        <f t="shared" si="109"/>
        <v>1.5390771693292702E-5</v>
      </c>
      <c r="Q7026" t="str">
        <f>IF(SalesData[[#This Row],[Discount]]&gt;0, "Yes", "No")</f>
        <v>Yes</v>
      </c>
      <c r="R7026" t="str">
        <f>TEXT(SalesData[[#This Row],[Order Date]],"mmm-yyyy")</f>
        <v>Sep-2024</v>
      </c>
      <c r="S7026">
        <f>YEAR(SalesData[[#This Row],[Order Date]])*100 + MONTH(SalesData[[#This Row],[Order Date]])</f>
        <v>202409</v>
      </c>
    </row>
    <row r="7027" spans="1:19" x14ac:dyDescent="0.3">
      <c r="A7027" t="s">
        <v>19345</v>
      </c>
      <c r="B7027" s="3">
        <v>45548</v>
      </c>
      <c r="C7027" t="s">
        <v>19346</v>
      </c>
      <c r="D7027" t="s">
        <v>23</v>
      </c>
      <c r="E7027" t="s">
        <v>19</v>
      </c>
      <c r="F7027" t="s">
        <v>34</v>
      </c>
      <c r="G7027">
        <v>7</v>
      </c>
      <c r="H7027" s="5">
        <v>981.4</v>
      </c>
      <c r="I7027" s="5">
        <v>0.14000000000000001</v>
      </c>
      <c r="J7027" s="5">
        <v>5908.0280000000002</v>
      </c>
      <c r="K7027" s="5">
        <v>1382.7238654940129</v>
      </c>
      <c r="L7027">
        <f>YEAR(SalesData[Order Date])</f>
        <v>2024</v>
      </c>
      <c r="M7027">
        <f>MONTH(SalesData[Order Date])</f>
        <v>9</v>
      </c>
      <c r="N7027" t="str">
        <f>TEXT(SalesData[[#This Row],[Order Date]], "mmmm")</f>
        <v>September</v>
      </c>
      <c r="O7027" s="7">
        <f>IF(SalesData[Sales]=0,0,SalesData[Profit]/SalesData[Sales])</f>
        <v>0.23404152206015491</v>
      </c>
      <c r="P7027" s="8">
        <f t="shared" si="109"/>
        <v>2.0379050336254332E-5</v>
      </c>
      <c r="Q7027" t="str">
        <f>IF(SalesData[[#This Row],[Discount]]&gt;0, "Yes", "No")</f>
        <v>Yes</v>
      </c>
      <c r="R7027" t="str">
        <f>TEXT(SalesData[[#This Row],[Order Date]],"mmm-yyyy")</f>
        <v>Sep-2024</v>
      </c>
      <c r="S7027">
        <f>YEAR(SalesData[[#This Row],[Order Date]])*100 + MONTH(SalesData[[#This Row],[Order Date]])</f>
        <v>202409</v>
      </c>
    </row>
    <row r="7028" spans="1:19" x14ac:dyDescent="0.3">
      <c r="A7028" t="s">
        <v>19389</v>
      </c>
      <c r="B7028" s="3">
        <v>45553</v>
      </c>
      <c r="C7028" t="s">
        <v>19390</v>
      </c>
      <c r="D7028" t="s">
        <v>23</v>
      </c>
      <c r="E7028" t="s">
        <v>14</v>
      </c>
      <c r="F7028" t="s">
        <v>31</v>
      </c>
      <c r="G7028">
        <v>1</v>
      </c>
      <c r="H7028" s="5">
        <v>86.93</v>
      </c>
      <c r="I7028" s="5">
        <v>0.06</v>
      </c>
      <c r="J7028" s="5">
        <v>81.714200000000005</v>
      </c>
      <c r="K7028" s="5">
        <v>23.831877493999318</v>
      </c>
      <c r="L7028">
        <f>YEAR(SalesData[Order Date])</f>
        <v>2024</v>
      </c>
      <c r="M7028">
        <f>MONTH(SalesData[Order Date])</f>
        <v>9</v>
      </c>
      <c r="N7028" t="str">
        <f>TEXT(SalesData[[#This Row],[Order Date]], "mmmm")</f>
        <v>September</v>
      </c>
      <c r="O7028" s="7">
        <f>IF(SalesData[Sales]=0,0,SalesData[Profit]/SalesData[Sales])</f>
        <v>0.29164915637672911</v>
      </c>
      <c r="P7028" s="8">
        <f t="shared" si="109"/>
        <v>6.9021051420683306E-4</v>
      </c>
      <c r="Q7028" t="str">
        <f>IF(SalesData[[#This Row],[Discount]]&gt;0, "Yes", "No")</f>
        <v>Yes</v>
      </c>
      <c r="R7028" t="str">
        <f>TEXT(SalesData[[#This Row],[Order Date]],"mmm-yyyy")</f>
        <v>Sep-2024</v>
      </c>
      <c r="S7028">
        <f>YEAR(SalesData[[#This Row],[Order Date]])*100 + MONTH(SalesData[[#This Row],[Order Date]])</f>
        <v>202409</v>
      </c>
    </row>
    <row r="7029" spans="1:19" x14ac:dyDescent="0.3">
      <c r="A7029" t="s">
        <v>24</v>
      </c>
      <c r="B7029" s="3">
        <v>45579</v>
      </c>
      <c r="C7029" t="s">
        <v>25</v>
      </c>
      <c r="D7029" t="s">
        <v>18</v>
      </c>
      <c r="E7029" t="s">
        <v>26</v>
      </c>
      <c r="F7029" t="s">
        <v>27</v>
      </c>
      <c r="G7029">
        <v>7</v>
      </c>
      <c r="H7029" s="5">
        <v>441.4</v>
      </c>
      <c r="I7029" s="5">
        <v>7.0000000000000007E-2</v>
      </c>
      <c r="J7029" s="5">
        <v>2873.5140000000001</v>
      </c>
      <c r="K7029" s="5">
        <v>449.5084989285952</v>
      </c>
      <c r="L7029">
        <f>YEAR(SalesData[Order Date])</f>
        <v>2024</v>
      </c>
      <c r="M7029">
        <f>MONTH(SalesData[Order Date])</f>
        <v>10</v>
      </c>
      <c r="N7029" t="str">
        <f>TEXT(SalesData[[#This Row],[Order Date]], "mmmm")</f>
        <v>October</v>
      </c>
      <c r="O7029" s="7">
        <f>IF(SalesData[Sales]=0,0,SalesData[Profit]/SalesData[Sales])</f>
        <v>0.15643163698822946</v>
      </c>
      <c r="P7029" s="8">
        <f t="shared" si="109"/>
        <v>2.2655188038060721E-5</v>
      </c>
      <c r="Q7029" t="str">
        <f>IF(SalesData[[#This Row],[Discount]]&gt;0, "Yes", "No")</f>
        <v>Yes</v>
      </c>
      <c r="R7029" t="str">
        <f>TEXT(SalesData[[#This Row],[Order Date]],"mmm-yyyy")</f>
        <v>Oct-2024</v>
      </c>
      <c r="S7029">
        <f>YEAR(SalesData[[#This Row],[Order Date]])*100 + MONTH(SalesData[[#This Row],[Order Date]])</f>
        <v>202410</v>
      </c>
    </row>
    <row r="7030" spans="1:19" x14ac:dyDescent="0.3">
      <c r="A7030" t="s">
        <v>28</v>
      </c>
      <c r="B7030" s="3">
        <v>45588</v>
      </c>
      <c r="C7030" t="s">
        <v>29</v>
      </c>
      <c r="D7030" t="s">
        <v>30</v>
      </c>
      <c r="E7030" t="s">
        <v>26</v>
      </c>
      <c r="F7030" t="s">
        <v>31</v>
      </c>
      <c r="G7030">
        <v>7</v>
      </c>
      <c r="H7030" s="5">
        <v>717.97</v>
      </c>
      <c r="I7030" s="5">
        <v>0.23</v>
      </c>
      <c r="J7030" s="5">
        <v>3869.8582999999999</v>
      </c>
      <c r="K7030" s="5">
        <v>691.62890691238829</v>
      </c>
      <c r="L7030">
        <f>YEAR(SalesData[Order Date])</f>
        <v>2024</v>
      </c>
      <c r="M7030">
        <f>MONTH(SalesData[Order Date])</f>
        <v>10</v>
      </c>
      <c r="N7030" t="str">
        <f>TEXT(SalesData[[#This Row],[Order Date]], "mmmm")</f>
        <v>October</v>
      </c>
      <c r="O7030" s="7">
        <f>IF(SalesData[Sales]=0,0,SalesData[Profit]/SalesData[Sales])</f>
        <v>0.17872202372691226</v>
      </c>
      <c r="P7030" s="8">
        <f t="shared" si="109"/>
        <v>4.5763949548230228E-5</v>
      </c>
      <c r="Q7030" t="str">
        <f>IF(SalesData[[#This Row],[Discount]]&gt;0, "Yes", "No")</f>
        <v>Yes</v>
      </c>
      <c r="R7030" t="str">
        <f>TEXT(SalesData[[#This Row],[Order Date]],"mmm-yyyy")</f>
        <v>Oct-2024</v>
      </c>
      <c r="S7030">
        <f>YEAR(SalesData[[#This Row],[Order Date]])*100 + MONTH(SalesData[[#This Row],[Order Date]])</f>
        <v>202410</v>
      </c>
    </row>
    <row r="7031" spans="1:19" x14ac:dyDescent="0.3">
      <c r="A7031" t="s">
        <v>202</v>
      </c>
      <c r="B7031" s="3">
        <v>45575</v>
      </c>
      <c r="C7031" t="s">
        <v>203</v>
      </c>
      <c r="D7031" t="s">
        <v>23</v>
      </c>
      <c r="E7031" t="s">
        <v>14</v>
      </c>
      <c r="F7031" t="s">
        <v>20</v>
      </c>
      <c r="G7031">
        <v>3</v>
      </c>
      <c r="H7031" s="5">
        <v>429.16</v>
      </c>
      <c r="I7031" s="5">
        <v>0.11</v>
      </c>
      <c r="J7031" s="5">
        <v>1145.8571999999999</v>
      </c>
      <c r="K7031" s="5">
        <v>167.55431297040141</v>
      </c>
      <c r="L7031">
        <f>YEAR(SalesData[Order Date])</f>
        <v>2024</v>
      </c>
      <c r="M7031">
        <f>MONTH(SalesData[Order Date])</f>
        <v>10</v>
      </c>
      <c r="N7031" t="str">
        <f>TEXT(SalesData[[#This Row],[Order Date]], "mmmm")</f>
        <v>October</v>
      </c>
      <c r="O7031" s="7">
        <f>IF(SalesData[Sales]=0,0,SalesData[Profit]/SalesData[Sales])</f>
        <v>0.14622617283410308</v>
      </c>
      <c r="P7031" s="8">
        <f t="shared" si="109"/>
        <v>8.5438220399540189E-5</v>
      </c>
      <c r="Q7031" t="str">
        <f>IF(SalesData[[#This Row],[Discount]]&gt;0, "Yes", "No")</f>
        <v>Yes</v>
      </c>
      <c r="R7031" t="str">
        <f>TEXT(SalesData[[#This Row],[Order Date]],"mmm-yyyy")</f>
        <v>Oct-2024</v>
      </c>
      <c r="S7031">
        <f>YEAR(SalesData[[#This Row],[Order Date]])*100 + MONTH(SalesData[[#This Row],[Order Date]])</f>
        <v>202410</v>
      </c>
    </row>
    <row r="7032" spans="1:19" x14ac:dyDescent="0.3">
      <c r="A7032" t="s">
        <v>216</v>
      </c>
      <c r="B7032" s="3">
        <v>45574</v>
      </c>
      <c r="C7032" t="s">
        <v>217</v>
      </c>
      <c r="D7032" t="s">
        <v>30</v>
      </c>
      <c r="E7032" t="s">
        <v>14</v>
      </c>
      <c r="F7032" t="s">
        <v>27</v>
      </c>
      <c r="G7032">
        <v>9</v>
      </c>
      <c r="H7032" s="5">
        <v>155.12</v>
      </c>
      <c r="I7032" s="5">
        <v>0.15</v>
      </c>
      <c r="J7032" s="5">
        <v>1186.6679999999999</v>
      </c>
      <c r="K7032" s="5">
        <v>144.90619100037119</v>
      </c>
      <c r="L7032">
        <f>YEAR(SalesData[Order Date])</f>
        <v>2024</v>
      </c>
      <c r="M7032">
        <f>MONTH(SalesData[Order Date])</f>
        <v>10</v>
      </c>
      <c r="N7032" t="str">
        <f>TEXT(SalesData[[#This Row],[Order Date]], "mmmm")</f>
        <v>October</v>
      </c>
      <c r="O7032" s="7">
        <f>IF(SalesData[Sales]=0,0,SalesData[Profit]/SalesData[Sales])</f>
        <v>0.12211182150388417</v>
      </c>
      <c r="P7032" s="8">
        <f t="shared" si="109"/>
        <v>1.0744369950146124E-4</v>
      </c>
      <c r="Q7032" t="str">
        <f>IF(SalesData[[#This Row],[Discount]]&gt;0, "Yes", "No")</f>
        <v>Yes</v>
      </c>
      <c r="R7032" t="str">
        <f>TEXT(SalesData[[#This Row],[Order Date]],"mmm-yyyy")</f>
        <v>Oct-2024</v>
      </c>
      <c r="S7032">
        <f>YEAR(SalesData[[#This Row],[Order Date]])*100 + MONTH(SalesData[[#This Row],[Order Date]])</f>
        <v>202410</v>
      </c>
    </row>
    <row r="7033" spans="1:19" x14ac:dyDescent="0.3">
      <c r="A7033" t="s">
        <v>232</v>
      </c>
      <c r="B7033" s="3">
        <v>45589</v>
      </c>
      <c r="C7033" t="s">
        <v>233</v>
      </c>
      <c r="D7033" t="s">
        <v>30</v>
      </c>
      <c r="E7033" t="s">
        <v>14</v>
      </c>
      <c r="F7033" t="s">
        <v>20</v>
      </c>
      <c r="G7033">
        <v>7</v>
      </c>
      <c r="H7033" s="5">
        <v>491.7</v>
      </c>
      <c r="I7033" s="5">
        <v>0.24</v>
      </c>
      <c r="J7033" s="5">
        <v>2615.8440000000001</v>
      </c>
      <c r="K7033" s="5">
        <v>257.82688692844238</v>
      </c>
      <c r="L7033">
        <f>YEAR(SalesData[Order Date])</f>
        <v>2024</v>
      </c>
      <c r="M7033">
        <f>MONTH(SalesData[Order Date])</f>
        <v>10</v>
      </c>
      <c r="N7033" t="str">
        <f>TEXT(SalesData[[#This Row],[Order Date]], "mmmm")</f>
        <v>October</v>
      </c>
      <c r="O7033" s="7">
        <f>IF(SalesData[Sales]=0,0,SalesData[Profit]/SalesData[Sales])</f>
        <v>9.8563556132721358E-2</v>
      </c>
      <c r="P7033" s="8">
        <f t="shared" si="109"/>
        <v>6.9728928789331463E-5</v>
      </c>
      <c r="Q7033" t="str">
        <f>IF(SalesData[[#This Row],[Discount]]&gt;0, "Yes", "No")</f>
        <v>Yes</v>
      </c>
      <c r="R7033" t="str">
        <f>TEXT(SalesData[[#This Row],[Order Date]],"mmm-yyyy")</f>
        <v>Oct-2024</v>
      </c>
      <c r="S7033">
        <f>YEAR(SalesData[[#This Row],[Order Date]])*100 + MONTH(SalesData[[#This Row],[Order Date]])</f>
        <v>202410</v>
      </c>
    </row>
    <row r="7034" spans="1:19" x14ac:dyDescent="0.3">
      <c r="A7034" t="s">
        <v>314</v>
      </c>
      <c r="B7034" s="3">
        <v>45567</v>
      </c>
      <c r="C7034" t="s">
        <v>315</v>
      </c>
      <c r="D7034" t="s">
        <v>30</v>
      </c>
      <c r="E7034" t="s">
        <v>19</v>
      </c>
      <c r="F7034" t="s">
        <v>34</v>
      </c>
      <c r="G7034">
        <v>3</v>
      </c>
      <c r="H7034" s="5">
        <v>589.61</v>
      </c>
      <c r="I7034" s="5">
        <v>0.25</v>
      </c>
      <c r="J7034" s="5">
        <v>1326.6224999999999</v>
      </c>
      <c r="K7034" s="5">
        <v>353.54262282381148</v>
      </c>
      <c r="L7034">
        <f>YEAR(SalesData[Order Date])</f>
        <v>2024</v>
      </c>
      <c r="M7034">
        <f>MONTH(SalesData[Order Date])</f>
        <v>10</v>
      </c>
      <c r="N7034" t="str">
        <f>TEXT(SalesData[[#This Row],[Order Date]], "mmmm")</f>
        <v>October</v>
      </c>
      <c r="O7034" s="7">
        <f>IF(SalesData[Sales]=0,0,SalesData[Profit]/SalesData[Sales])</f>
        <v>0.26649828630511807</v>
      </c>
      <c r="P7034" s="8">
        <f t="shared" si="109"/>
        <v>1.413363635849686E-4</v>
      </c>
      <c r="Q7034" t="str">
        <f>IF(SalesData[[#This Row],[Discount]]&gt;0, "Yes", "No")</f>
        <v>Yes</v>
      </c>
      <c r="R7034" t="str">
        <f>TEXT(SalesData[[#This Row],[Order Date]],"mmm-yyyy")</f>
        <v>Oct-2024</v>
      </c>
      <c r="S7034">
        <f>YEAR(SalesData[[#This Row],[Order Date]])*100 + MONTH(SalesData[[#This Row],[Order Date]])</f>
        <v>202410</v>
      </c>
    </row>
    <row r="7035" spans="1:19" x14ac:dyDescent="0.3">
      <c r="A7035" t="s">
        <v>342</v>
      </c>
      <c r="B7035" s="3">
        <v>45572</v>
      </c>
      <c r="C7035" t="s">
        <v>343</v>
      </c>
      <c r="D7035" t="s">
        <v>30</v>
      </c>
      <c r="E7035" t="s">
        <v>14</v>
      </c>
      <c r="F7035" t="s">
        <v>20</v>
      </c>
      <c r="G7035">
        <v>5</v>
      </c>
      <c r="H7035" s="5">
        <v>83.42</v>
      </c>
      <c r="I7035" s="5">
        <v>0.26</v>
      </c>
      <c r="J7035" s="5">
        <v>308.654</v>
      </c>
      <c r="K7035" s="5">
        <v>71.991429645363368</v>
      </c>
      <c r="L7035">
        <f>YEAR(SalesData[Order Date])</f>
        <v>2024</v>
      </c>
      <c r="M7035">
        <f>MONTH(SalesData[Order Date])</f>
        <v>10</v>
      </c>
      <c r="N7035" t="str">
        <f>TEXT(SalesData[[#This Row],[Order Date]], "mmmm")</f>
        <v>October</v>
      </c>
      <c r="O7035" s="7">
        <f>IF(SalesData[Sales]=0,0,SalesData[Profit]/SalesData[Sales])</f>
        <v>0.23324314489805209</v>
      </c>
      <c r="P7035" s="8">
        <f t="shared" si="109"/>
        <v>6.2335171421721409E-4</v>
      </c>
      <c r="Q7035" t="str">
        <f>IF(SalesData[[#This Row],[Discount]]&gt;0, "Yes", "No")</f>
        <v>Yes</v>
      </c>
      <c r="R7035" t="str">
        <f>TEXT(SalesData[[#This Row],[Order Date]],"mmm-yyyy")</f>
        <v>Oct-2024</v>
      </c>
      <c r="S7035">
        <f>YEAR(SalesData[[#This Row],[Order Date]])*100 + MONTH(SalesData[[#This Row],[Order Date]])</f>
        <v>202410</v>
      </c>
    </row>
    <row r="7036" spans="1:19" x14ac:dyDescent="0.3">
      <c r="A7036" t="s">
        <v>352</v>
      </c>
      <c r="B7036" s="3">
        <v>45584</v>
      </c>
      <c r="C7036" t="s">
        <v>353</v>
      </c>
      <c r="D7036" t="s">
        <v>18</v>
      </c>
      <c r="E7036" t="s">
        <v>19</v>
      </c>
      <c r="F7036" t="s">
        <v>34</v>
      </c>
      <c r="G7036">
        <v>4</v>
      </c>
      <c r="H7036" s="5">
        <v>515.87</v>
      </c>
      <c r="I7036" s="5">
        <v>0.2</v>
      </c>
      <c r="J7036" s="5">
        <v>1650.7840000000001</v>
      </c>
      <c r="K7036" s="5">
        <v>309.18925208330847</v>
      </c>
      <c r="L7036">
        <f>YEAR(SalesData[Order Date])</f>
        <v>2024</v>
      </c>
      <c r="M7036">
        <f>MONTH(SalesData[Order Date])</f>
        <v>10</v>
      </c>
      <c r="N7036" t="str">
        <f>TEXT(SalesData[[#This Row],[Order Date]], "mmmm")</f>
        <v>October</v>
      </c>
      <c r="O7036" s="7">
        <f>IF(SalesData[Sales]=0,0,SalesData[Profit]/SalesData[Sales])</f>
        <v>0.18729843037205865</v>
      </c>
      <c r="P7036" s="8">
        <f t="shared" si="109"/>
        <v>9.6923643553608468E-5</v>
      </c>
      <c r="Q7036" t="str">
        <f>IF(SalesData[[#This Row],[Discount]]&gt;0, "Yes", "No")</f>
        <v>Yes</v>
      </c>
      <c r="R7036" t="str">
        <f>TEXT(SalesData[[#This Row],[Order Date]],"mmm-yyyy")</f>
        <v>Oct-2024</v>
      </c>
      <c r="S7036">
        <f>YEAR(SalesData[[#This Row],[Order Date]])*100 + MONTH(SalesData[[#This Row],[Order Date]])</f>
        <v>202410</v>
      </c>
    </row>
    <row r="7037" spans="1:19" x14ac:dyDescent="0.3">
      <c r="A7037" t="s">
        <v>372</v>
      </c>
      <c r="B7037" s="3">
        <v>45587</v>
      </c>
      <c r="C7037" t="s">
        <v>373</v>
      </c>
      <c r="D7037" t="s">
        <v>18</v>
      </c>
      <c r="E7037" t="s">
        <v>26</v>
      </c>
      <c r="F7037" t="s">
        <v>62</v>
      </c>
      <c r="G7037">
        <v>1</v>
      </c>
      <c r="H7037" s="5">
        <v>376.57</v>
      </c>
      <c r="I7037" s="5">
        <v>0.02</v>
      </c>
      <c r="J7037" s="5">
        <v>369.03859999999997</v>
      </c>
      <c r="K7037" s="5">
        <v>95.578733473848089</v>
      </c>
      <c r="L7037">
        <f>YEAR(SalesData[Order Date])</f>
        <v>2024</v>
      </c>
      <c r="M7037">
        <f>MONTH(SalesData[Order Date])</f>
        <v>10</v>
      </c>
      <c r="N7037" t="str">
        <f>TEXT(SalesData[[#This Row],[Order Date]], "mmmm")</f>
        <v>October</v>
      </c>
      <c r="O7037" s="7">
        <f>IF(SalesData[Sales]=0,0,SalesData[Profit]/SalesData[Sales])</f>
        <v>0.25899386534050395</v>
      </c>
      <c r="P7037" s="8">
        <f t="shared" si="109"/>
        <v>5.311097538306291E-5</v>
      </c>
      <c r="Q7037" t="str">
        <f>IF(SalesData[[#This Row],[Discount]]&gt;0, "Yes", "No")</f>
        <v>Yes</v>
      </c>
      <c r="R7037" t="str">
        <f>TEXT(SalesData[[#This Row],[Order Date]],"mmm-yyyy")</f>
        <v>Oct-2024</v>
      </c>
      <c r="S7037">
        <f>YEAR(SalesData[[#This Row],[Order Date]])*100 + MONTH(SalesData[[#This Row],[Order Date]])</f>
        <v>202410</v>
      </c>
    </row>
    <row r="7038" spans="1:19" x14ac:dyDescent="0.3">
      <c r="A7038" t="s">
        <v>420</v>
      </c>
      <c r="B7038" s="3">
        <v>45585</v>
      </c>
      <c r="C7038" t="s">
        <v>421</v>
      </c>
      <c r="D7038" t="s">
        <v>23</v>
      </c>
      <c r="E7038" t="s">
        <v>19</v>
      </c>
      <c r="F7038" t="s">
        <v>44</v>
      </c>
      <c r="G7038">
        <v>5</v>
      </c>
      <c r="H7038" s="5">
        <v>691.02</v>
      </c>
      <c r="I7038" s="5">
        <v>7.0000000000000007E-2</v>
      </c>
      <c r="J7038" s="5">
        <v>3213.242999999999</v>
      </c>
      <c r="K7038" s="5">
        <v>275.43813455981228</v>
      </c>
      <c r="L7038">
        <f>YEAR(SalesData[Order Date])</f>
        <v>2024</v>
      </c>
      <c r="M7038">
        <f>MONTH(SalesData[Order Date])</f>
        <v>10</v>
      </c>
      <c r="N7038" t="str">
        <f>TEXT(SalesData[[#This Row],[Order Date]], "mmmm")</f>
        <v>October</v>
      </c>
      <c r="O7038" s="7">
        <f>IF(SalesData[Sales]=0,0,SalesData[Profit]/SalesData[Sales])</f>
        <v>8.5719671546724718E-2</v>
      </c>
      <c r="P7038" s="8">
        <f t="shared" si="109"/>
        <v>2.0259905646725135E-5</v>
      </c>
      <c r="Q7038" t="str">
        <f>IF(SalesData[[#This Row],[Discount]]&gt;0, "Yes", "No")</f>
        <v>Yes</v>
      </c>
      <c r="R7038" t="str">
        <f>TEXT(SalesData[[#This Row],[Order Date]],"mmm-yyyy")</f>
        <v>Oct-2024</v>
      </c>
      <c r="S7038">
        <f>YEAR(SalesData[[#This Row],[Order Date]])*100 + MONTH(SalesData[[#This Row],[Order Date]])</f>
        <v>202410</v>
      </c>
    </row>
    <row r="7039" spans="1:19" x14ac:dyDescent="0.3">
      <c r="A7039" t="s">
        <v>456</v>
      </c>
      <c r="B7039" s="3">
        <v>45576</v>
      </c>
      <c r="C7039" t="s">
        <v>457</v>
      </c>
      <c r="D7039" t="s">
        <v>23</v>
      </c>
      <c r="E7039" t="s">
        <v>14</v>
      </c>
      <c r="F7039" t="s">
        <v>91</v>
      </c>
      <c r="G7039">
        <v>2</v>
      </c>
      <c r="H7039" s="5">
        <v>805.62</v>
      </c>
      <c r="I7039" s="5">
        <v>0.04</v>
      </c>
      <c r="J7039" s="5">
        <v>1546.7904000000001</v>
      </c>
      <c r="K7039" s="5">
        <v>242.87187869650239</v>
      </c>
      <c r="L7039">
        <f>YEAR(SalesData[Order Date])</f>
        <v>2024</v>
      </c>
      <c r="M7039">
        <f>MONTH(SalesData[Order Date])</f>
        <v>10</v>
      </c>
      <c r="N7039" t="str">
        <f>TEXT(SalesData[[#This Row],[Order Date]], "mmmm")</f>
        <v>October</v>
      </c>
      <c r="O7039" s="7">
        <f>IF(SalesData[Sales]=0,0,SalesData[Profit]/SalesData[Sales])</f>
        <v>0.15701667058219548</v>
      </c>
      <c r="P7039" s="8">
        <f t="shared" si="109"/>
        <v>2.482560015888384E-5</v>
      </c>
      <c r="Q7039" t="str">
        <f>IF(SalesData[[#This Row],[Discount]]&gt;0, "Yes", "No")</f>
        <v>Yes</v>
      </c>
      <c r="R7039" t="str">
        <f>TEXT(SalesData[[#This Row],[Order Date]],"mmm-yyyy")</f>
        <v>Oct-2024</v>
      </c>
      <c r="S7039">
        <f>YEAR(SalesData[[#This Row],[Order Date]])*100 + MONTH(SalesData[[#This Row],[Order Date]])</f>
        <v>202410</v>
      </c>
    </row>
    <row r="7040" spans="1:19" x14ac:dyDescent="0.3">
      <c r="A7040" t="s">
        <v>530</v>
      </c>
      <c r="B7040" s="3">
        <v>45583</v>
      </c>
      <c r="C7040" t="s">
        <v>531</v>
      </c>
      <c r="D7040" t="s">
        <v>30</v>
      </c>
      <c r="E7040" t="s">
        <v>19</v>
      </c>
      <c r="F7040" t="s">
        <v>27</v>
      </c>
      <c r="G7040">
        <v>9</v>
      </c>
      <c r="H7040" s="5">
        <v>735.35</v>
      </c>
      <c r="I7040" s="5">
        <v>0.19</v>
      </c>
      <c r="J7040" s="5">
        <v>5360.701500000001</v>
      </c>
      <c r="K7040" s="5">
        <v>1570.285914774099</v>
      </c>
      <c r="L7040">
        <f>YEAR(SalesData[Order Date])</f>
        <v>2024</v>
      </c>
      <c r="M7040">
        <f>MONTH(SalesData[Order Date])</f>
        <v>10</v>
      </c>
      <c r="N7040" t="str">
        <f>TEXT(SalesData[[#This Row],[Order Date]], "mmmm")</f>
        <v>October</v>
      </c>
      <c r="O7040" s="7">
        <f>IF(SalesData[Sales]=0,0,SalesData[Profit]/SalesData[Sales])</f>
        <v>0.29292545290464295</v>
      </c>
      <c r="P7040" s="8">
        <f t="shared" si="109"/>
        <v>2.8708929232489441E-5</v>
      </c>
      <c r="Q7040" t="str">
        <f>IF(SalesData[[#This Row],[Discount]]&gt;0, "Yes", "No")</f>
        <v>Yes</v>
      </c>
      <c r="R7040" t="str">
        <f>TEXT(SalesData[[#This Row],[Order Date]],"mmm-yyyy")</f>
        <v>Oct-2024</v>
      </c>
      <c r="S7040">
        <f>YEAR(SalesData[[#This Row],[Order Date]])*100 + MONTH(SalesData[[#This Row],[Order Date]])</f>
        <v>202410</v>
      </c>
    </row>
    <row r="7041" spans="1:19" x14ac:dyDescent="0.3">
      <c r="A7041" t="s">
        <v>534</v>
      </c>
      <c r="B7041" s="3">
        <v>45592</v>
      </c>
      <c r="C7041" t="s">
        <v>535</v>
      </c>
      <c r="D7041" t="s">
        <v>18</v>
      </c>
      <c r="E7041" t="s">
        <v>14</v>
      </c>
      <c r="F7041" t="s">
        <v>15</v>
      </c>
      <c r="G7041">
        <v>8</v>
      </c>
      <c r="H7041" s="5">
        <v>999.42</v>
      </c>
      <c r="I7041" s="5">
        <v>0.04</v>
      </c>
      <c r="J7041" s="5">
        <v>7675.5455999999986</v>
      </c>
      <c r="K7041" s="5">
        <v>1310.203709035743</v>
      </c>
      <c r="L7041">
        <f>YEAR(SalesData[Order Date])</f>
        <v>2024</v>
      </c>
      <c r="M7041">
        <f>MONTH(SalesData[Order Date])</f>
        <v>10</v>
      </c>
      <c r="N7041" t="str">
        <f>TEXT(SalesData[[#This Row],[Order Date]], "mmmm")</f>
        <v>October</v>
      </c>
      <c r="O7041" s="7">
        <f>IF(SalesData[Sales]=0,0,SalesData[Profit]/SalesData[Sales])</f>
        <v>0.17069844637959591</v>
      </c>
      <c r="P7041" s="8">
        <f t="shared" si="109"/>
        <v>5.0029016829761266E-6</v>
      </c>
      <c r="Q7041" t="str">
        <f>IF(SalesData[[#This Row],[Discount]]&gt;0, "Yes", "No")</f>
        <v>Yes</v>
      </c>
      <c r="R7041" t="str">
        <f>TEXT(SalesData[[#This Row],[Order Date]],"mmm-yyyy")</f>
        <v>Oct-2024</v>
      </c>
      <c r="S7041">
        <f>YEAR(SalesData[[#This Row],[Order Date]])*100 + MONTH(SalesData[[#This Row],[Order Date]])</f>
        <v>202410</v>
      </c>
    </row>
    <row r="7042" spans="1:19" x14ac:dyDescent="0.3">
      <c r="A7042" t="s">
        <v>566</v>
      </c>
      <c r="B7042" s="3">
        <v>45572</v>
      </c>
      <c r="C7042" t="s">
        <v>567</v>
      </c>
      <c r="D7042" t="s">
        <v>23</v>
      </c>
      <c r="E7042" t="s">
        <v>19</v>
      </c>
      <c r="F7042" t="s">
        <v>53</v>
      </c>
      <c r="G7042">
        <v>3</v>
      </c>
      <c r="H7042" s="5">
        <v>321.68</v>
      </c>
      <c r="I7042" s="5">
        <v>0.18</v>
      </c>
      <c r="J7042" s="5">
        <v>791.33280000000002</v>
      </c>
      <c r="K7042" s="5">
        <v>41.808496998641978</v>
      </c>
      <c r="L7042">
        <f>YEAR(SalesData[Order Date])</f>
        <v>2024</v>
      </c>
      <c r="M7042">
        <f>MONTH(SalesData[Order Date])</f>
        <v>10</v>
      </c>
      <c r="N7042" t="str">
        <f>TEXT(SalesData[[#This Row],[Order Date]], "mmmm")</f>
        <v>October</v>
      </c>
      <c r="O7042" s="7">
        <f>IF(SalesData[Sales]=0,0,SalesData[Profit]/SalesData[Sales])</f>
        <v>5.283301412331446E-2</v>
      </c>
      <c r="P7042" s="8">
        <f t="shared" ref="P7042:P7105" si="110">IF(H:H*G:G=0, 0, (I:I/(H:H*G:G)))</f>
        <v>1.8652076597861229E-4</v>
      </c>
      <c r="Q7042" t="str">
        <f>IF(SalesData[[#This Row],[Discount]]&gt;0, "Yes", "No")</f>
        <v>Yes</v>
      </c>
      <c r="R7042" t="str">
        <f>TEXT(SalesData[[#This Row],[Order Date]],"mmm-yyyy")</f>
        <v>Oct-2024</v>
      </c>
      <c r="S7042">
        <f>YEAR(SalesData[[#This Row],[Order Date]])*100 + MONTH(SalesData[[#This Row],[Order Date]])</f>
        <v>202410</v>
      </c>
    </row>
    <row r="7043" spans="1:19" x14ac:dyDescent="0.3">
      <c r="A7043" t="s">
        <v>638</v>
      </c>
      <c r="B7043" s="3">
        <v>45577</v>
      </c>
      <c r="C7043" t="s">
        <v>639</v>
      </c>
      <c r="D7043" t="s">
        <v>30</v>
      </c>
      <c r="E7043" t="s">
        <v>19</v>
      </c>
      <c r="F7043" t="s">
        <v>31</v>
      </c>
      <c r="G7043">
        <v>8</v>
      </c>
      <c r="H7043" s="5">
        <v>795.45</v>
      </c>
      <c r="I7043" s="5">
        <v>0.12</v>
      </c>
      <c r="J7043" s="5">
        <v>5599.9680000000008</v>
      </c>
      <c r="K7043" s="5">
        <v>1525.5069067997731</v>
      </c>
      <c r="L7043">
        <f>YEAR(SalesData[Order Date])</f>
        <v>2024</v>
      </c>
      <c r="M7043">
        <f>MONTH(SalesData[Order Date])</f>
        <v>10</v>
      </c>
      <c r="N7043" t="str">
        <f>TEXT(SalesData[[#This Row],[Order Date]], "mmmm")</f>
        <v>October</v>
      </c>
      <c r="O7043" s="7">
        <f>IF(SalesData[Sales]=0,0,SalesData[Profit]/SalesData[Sales])</f>
        <v>0.27241350429141253</v>
      </c>
      <c r="P7043" s="8">
        <f t="shared" si="110"/>
        <v>1.8857250612860643E-5</v>
      </c>
      <c r="Q7043" t="str">
        <f>IF(SalesData[[#This Row],[Discount]]&gt;0, "Yes", "No")</f>
        <v>Yes</v>
      </c>
      <c r="R7043" t="str">
        <f>TEXT(SalesData[[#This Row],[Order Date]],"mmm-yyyy")</f>
        <v>Oct-2024</v>
      </c>
      <c r="S7043">
        <f>YEAR(SalesData[[#This Row],[Order Date]])*100 + MONTH(SalesData[[#This Row],[Order Date]])</f>
        <v>202410</v>
      </c>
    </row>
    <row r="7044" spans="1:19" x14ac:dyDescent="0.3">
      <c r="A7044" t="s">
        <v>652</v>
      </c>
      <c r="B7044" s="3">
        <v>45585</v>
      </c>
      <c r="C7044" t="s">
        <v>653</v>
      </c>
      <c r="D7044" t="s">
        <v>18</v>
      </c>
      <c r="E7044" t="s">
        <v>19</v>
      </c>
      <c r="F7044" t="s">
        <v>20</v>
      </c>
      <c r="G7044">
        <v>3</v>
      </c>
      <c r="H7044" s="5">
        <v>515.29999999999995</v>
      </c>
      <c r="I7044" s="5">
        <v>0.18</v>
      </c>
      <c r="J7044" s="5">
        <v>1267.6379999999999</v>
      </c>
      <c r="K7044" s="5">
        <v>179.9193139671778</v>
      </c>
      <c r="L7044">
        <f>YEAR(SalesData[Order Date])</f>
        <v>2024</v>
      </c>
      <c r="M7044">
        <f>MONTH(SalesData[Order Date])</f>
        <v>10</v>
      </c>
      <c r="N7044" t="str">
        <f>TEXT(SalesData[[#This Row],[Order Date]], "mmmm")</f>
        <v>October</v>
      </c>
      <c r="O7044" s="7">
        <f>IF(SalesData[Sales]=0,0,SalesData[Profit]/SalesData[Sales])</f>
        <v>0.14193272366967369</v>
      </c>
      <c r="P7044" s="8">
        <f t="shared" si="110"/>
        <v>1.1643702697457792E-4</v>
      </c>
      <c r="Q7044" t="str">
        <f>IF(SalesData[[#This Row],[Discount]]&gt;0, "Yes", "No")</f>
        <v>Yes</v>
      </c>
      <c r="R7044" t="str">
        <f>TEXT(SalesData[[#This Row],[Order Date]],"mmm-yyyy")</f>
        <v>Oct-2024</v>
      </c>
      <c r="S7044">
        <f>YEAR(SalesData[[#This Row],[Order Date]])*100 + MONTH(SalesData[[#This Row],[Order Date]])</f>
        <v>202410</v>
      </c>
    </row>
    <row r="7045" spans="1:19" x14ac:dyDescent="0.3">
      <c r="A7045" t="s">
        <v>700</v>
      </c>
      <c r="B7045" s="3">
        <v>45574</v>
      </c>
      <c r="C7045" t="s">
        <v>701</v>
      </c>
      <c r="D7045" t="s">
        <v>23</v>
      </c>
      <c r="E7045" t="s">
        <v>26</v>
      </c>
      <c r="F7045" t="s">
        <v>34</v>
      </c>
      <c r="G7045">
        <v>5</v>
      </c>
      <c r="H7045" s="5">
        <v>191.67</v>
      </c>
      <c r="I7045" s="5">
        <v>0.02</v>
      </c>
      <c r="J7045" s="5">
        <v>939.18299999999988</v>
      </c>
      <c r="K7045" s="5">
        <v>59.672246202927532</v>
      </c>
      <c r="L7045">
        <f>YEAR(SalesData[Order Date])</f>
        <v>2024</v>
      </c>
      <c r="M7045">
        <f>MONTH(SalesData[Order Date])</f>
        <v>10</v>
      </c>
      <c r="N7045" t="str">
        <f>TEXT(SalesData[[#This Row],[Order Date]], "mmmm")</f>
        <v>October</v>
      </c>
      <c r="O7045" s="7">
        <f>IF(SalesData[Sales]=0,0,SalesData[Profit]/SalesData[Sales])</f>
        <v>6.3536335520263401E-2</v>
      </c>
      <c r="P7045" s="8">
        <f t="shared" si="110"/>
        <v>2.086920227474305E-5</v>
      </c>
      <c r="Q7045" t="str">
        <f>IF(SalesData[[#This Row],[Discount]]&gt;0, "Yes", "No")</f>
        <v>Yes</v>
      </c>
      <c r="R7045" t="str">
        <f>TEXT(SalesData[[#This Row],[Order Date]],"mmm-yyyy")</f>
        <v>Oct-2024</v>
      </c>
      <c r="S7045">
        <f>YEAR(SalesData[[#This Row],[Order Date]])*100 + MONTH(SalesData[[#This Row],[Order Date]])</f>
        <v>202410</v>
      </c>
    </row>
    <row r="7046" spans="1:19" x14ac:dyDescent="0.3">
      <c r="A7046" t="s">
        <v>902</v>
      </c>
      <c r="B7046" s="3">
        <v>45579</v>
      </c>
      <c r="C7046" t="s">
        <v>903</v>
      </c>
      <c r="D7046" t="s">
        <v>30</v>
      </c>
      <c r="E7046" t="s">
        <v>26</v>
      </c>
      <c r="F7046" t="s">
        <v>53</v>
      </c>
      <c r="G7046">
        <v>4</v>
      </c>
      <c r="H7046" s="5">
        <v>897.58</v>
      </c>
      <c r="I7046" s="5">
        <v>0.03</v>
      </c>
      <c r="J7046" s="5">
        <v>3482.6104</v>
      </c>
      <c r="K7046" s="5">
        <v>556.67802914847323</v>
      </c>
      <c r="L7046">
        <f>YEAR(SalesData[Order Date])</f>
        <v>2024</v>
      </c>
      <c r="M7046">
        <f>MONTH(SalesData[Order Date])</f>
        <v>10</v>
      </c>
      <c r="N7046" t="str">
        <f>TEXT(SalesData[[#This Row],[Order Date]], "mmmm")</f>
        <v>October</v>
      </c>
      <c r="O7046" s="7">
        <f>IF(SalesData[Sales]=0,0,SalesData[Profit]/SalesData[Sales])</f>
        <v>0.15984504874518068</v>
      </c>
      <c r="P7046" s="8">
        <f t="shared" si="110"/>
        <v>8.3558011542146655E-6</v>
      </c>
      <c r="Q7046" t="str">
        <f>IF(SalesData[[#This Row],[Discount]]&gt;0, "Yes", "No")</f>
        <v>Yes</v>
      </c>
      <c r="R7046" t="str">
        <f>TEXT(SalesData[[#This Row],[Order Date]],"mmm-yyyy")</f>
        <v>Oct-2024</v>
      </c>
      <c r="S7046">
        <f>YEAR(SalesData[[#This Row],[Order Date]])*100 + MONTH(SalesData[[#This Row],[Order Date]])</f>
        <v>202410</v>
      </c>
    </row>
    <row r="7047" spans="1:19" x14ac:dyDescent="0.3">
      <c r="A7047" t="s">
        <v>942</v>
      </c>
      <c r="B7047" s="3">
        <v>45584</v>
      </c>
      <c r="C7047" t="s">
        <v>943</v>
      </c>
      <c r="D7047" t="s">
        <v>18</v>
      </c>
      <c r="E7047" t="s">
        <v>19</v>
      </c>
      <c r="F7047" t="s">
        <v>27</v>
      </c>
      <c r="G7047">
        <v>5</v>
      </c>
      <c r="H7047" s="5">
        <v>64.849999999999994</v>
      </c>
      <c r="I7047" s="5">
        <v>0.05</v>
      </c>
      <c r="J7047" s="5">
        <v>308.03750000000002</v>
      </c>
      <c r="K7047" s="5">
        <v>64.940925121700346</v>
      </c>
      <c r="L7047">
        <f>YEAR(SalesData[Order Date])</f>
        <v>2024</v>
      </c>
      <c r="M7047">
        <f>MONTH(SalesData[Order Date])</f>
        <v>10</v>
      </c>
      <c r="N7047" t="str">
        <f>TEXT(SalesData[[#This Row],[Order Date]], "mmmm")</f>
        <v>October</v>
      </c>
      <c r="O7047" s="7">
        <f>IF(SalesData[Sales]=0,0,SalesData[Profit]/SalesData[Sales])</f>
        <v>0.21082149128499075</v>
      </c>
      <c r="P7047" s="8">
        <f t="shared" si="110"/>
        <v>1.5420200462606015E-4</v>
      </c>
      <c r="Q7047" t="str">
        <f>IF(SalesData[[#This Row],[Discount]]&gt;0, "Yes", "No")</f>
        <v>Yes</v>
      </c>
      <c r="R7047" t="str">
        <f>TEXT(SalesData[[#This Row],[Order Date]],"mmm-yyyy")</f>
        <v>Oct-2024</v>
      </c>
      <c r="S7047">
        <f>YEAR(SalesData[[#This Row],[Order Date]])*100 + MONTH(SalesData[[#This Row],[Order Date]])</f>
        <v>202410</v>
      </c>
    </row>
    <row r="7048" spans="1:19" x14ac:dyDescent="0.3">
      <c r="A7048" t="s">
        <v>1081</v>
      </c>
      <c r="B7048" s="3">
        <v>45595</v>
      </c>
      <c r="C7048" t="s">
        <v>1082</v>
      </c>
      <c r="D7048" t="s">
        <v>13</v>
      </c>
      <c r="E7048" t="s">
        <v>19</v>
      </c>
      <c r="F7048" t="s">
        <v>44</v>
      </c>
      <c r="G7048">
        <v>3</v>
      </c>
      <c r="H7048" s="5">
        <v>469.83</v>
      </c>
      <c r="I7048" s="5">
        <v>0.03</v>
      </c>
      <c r="J7048" s="5">
        <v>1367.2053000000001</v>
      </c>
      <c r="K7048" s="5">
        <v>160.4608234696444</v>
      </c>
      <c r="L7048">
        <f>YEAR(SalesData[Order Date])</f>
        <v>2024</v>
      </c>
      <c r="M7048">
        <f>MONTH(SalesData[Order Date])</f>
        <v>10</v>
      </c>
      <c r="N7048" t="str">
        <f>TEXT(SalesData[[#This Row],[Order Date]], "mmmm")</f>
        <v>October</v>
      </c>
      <c r="O7048" s="7">
        <f>IF(SalesData[Sales]=0,0,SalesData[Profit]/SalesData[Sales])</f>
        <v>0.11736410286710006</v>
      </c>
      <c r="P7048" s="8">
        <f t="shared" si="110"/>
        <v>2.1284294319221845E-5</v>
      </c>
      <c r="Q7048" t="str">
        <f>IF(SalesData[[#This Row],[Discount]]&gt;0, "Yes", "No")</f>
        <v>Yes</v>
      </c>
      <c r="R7048" t="str">
        <f>TEXT(SalesData[[#This Row],[Order Date]],"mmm-yyyy")</f>
        <v>Oct-2024</v>
      </c>
      <c r="S7048">
        <f>YEAR(SalesData[[#This Row],[Order Date]])*100 + MONTH(SalesData[[#This Row],[Order Date]])</f>
        <v>202410</v>
      </c>
    </row>
    <row r="7049" spans="1:19" x14ac:dyDescent="0.3">
      <c r="A7049" t="s">
        <v>1123</v>
      </c>
      <c r="B7049" s="3">
        <v>45569</v>
      </c>
      <c r="C7049" t="s">
        <v>1124</v>
      </c>
      <c r="D7049" t="s">
        <v>30</v>
      </c>
      <c r="E7049" t="s">
        <v>26</v>
      </c>
      <c r="F7049" t="s">
        <v>20</v>
      </c>
      <c r="G7049">
        <v>2</v>
      </c>
      <c r="H7049" s="5">
        <v>974.42</v>
      </c>
      <c r="I7049" s="5">
        <v>0.04</v>
      </c>
      <c r="J7049" s="5">
        <v>1870.8864000000001</v>
      </c>
      <c r="K7049" s="5">
        <v>301.23283467464091</v>
      </c>
      <c r="L7049">
        <f>YEAR(SalesData[Order Date])</f>
        <v>2024</v>
      </c>
      <c r="M7049">
        <f>MONTH(SalesData[Order Date])</f>
        <v>10</v>
      </c>
      <c r="N7049" t="str">
        <f>TEXT(SalesData[[#This Row],[Order Date]], "mmmm")</f>
        <v>October</v>
      </c>
      <c r="O7049" s="7">
        <f>IF(SalesData[Sales]=0,0,SalesData[Profit]/SalesData[Sales])</f>
        <v>0.16101075654547539</v>
      </c>
      <c r="P7049" s="8">
        <f t="shared" si="110"/>
        <v>2.0525030274419657E-5</v>
      </c>
      <c r="Q7049" t="str">
        <f>IF(SalesData[[#This Row],[Discount]]&gt;0, "Yes", "No")</f>
        <v>Yes</v>
      </c>
      <c r="R7049" t="str">
        <f>TEXT(SalesData[[#This Row],[Order Date]],"mmm-yyyy")</f>
        <v>Oct-2024</v>
      </c>
      <c r="S7049">
        <f>YEAR(SalesData[[#This Row],[Order Date]])*100 + MONTH(SalesData[[#This Row],[Order Date]])</f>
        <v>202410</v>
      </c>
    </row>
    <row r="7050" spans="1:19" x14ac:dyDescent="0.3">
      <c r="A7050" t="s">
        <v>1129</v>
      </c>
      <c r="B7050" s="3">
        <v>45574</v>
      </c>
      <c r="C7050" t="s">
        <v>1130</v>
      </c>
      <c r="D7050" t="s">
        <v>23</v>
      </c>
      <c r="E7050" t="s">
        <v>26</v>
      </c>
      <c r="F7050" t="s">
        <v>15</v>
      </c>
      <c r="G7050">
        <v>5</v>
      </c>
      <c r="H7050" s="5">
        <v>635.33000000000004</v>
      </c>
      <c r="I7050" s="5">
        <v>0.22</v>
      </c>
      <c r="J7050" s="5">
        <v>2477.7869999999998</v>
      </c>
      <c r="K7050" s="5">
        <v>684.59294587036641</v>
      </c>
      <c r="L7050">
        <f>YEAR(SalesData[Order Date])</f>
        <v>2024</v>
      </c>
      <c r="M7050">
        <f>MONTH(SalesData[Order Date])</f>
        <v>10</v>
      </c>
      <c r="N7050" t="str">
        <f>TEXT(SalesData[[#This Row],[Order Date]], "mmmm")</f>
        <v>October</v>
      </c>
      <c r="O7050" s="7">
        <f>IF(SalesData[Sales]=0,0,SalesData[Profit]/SalesData[Sales])</f>
        <v>0.27629208881569178</v>
      </c>
      <c r="P7050" s="8">
        <f t="shared" si="110"/>
        <v>6.9255347614625466E-5</v>
      </c>
      <c r="Q7050" t="str">
        <f>IF(SalesData[[#This Row],[Discount]]&gt;0, "Yes", "No")</f>
        <v>Yes</v>
      </c>
      <c r="R7050" t="str">
        <f>TEXT(SalesData[[#This Row],[Order Date]],"mmm-yyyy")</f>
        <v>Oct-2024</v>
      </c>
      <c r="S7050">
        <f>YEAR(SalesData[[#This Row],[Order Date]])*100 + MONTH(SalesData[[#This Row],[Order Date]])</f>
        <v>202410</v>
      </c>
    </row>
    <row r="7051" spans="1:19" x14ac:dyDescent="0.3">
      <c r="A7051" t="s">
        <v>1257</v>
      </c>
      <c r="B7051" s="3">
        <v>45593</v>
      </c>
      <c r="C7051" t="s">
        <v>1258</v>
      </c>
      <c r="D7051" t="s">
        <v>18</v>
      </c>
      <c r="E7051" t="s">
        <v>19</v>
      </c>
      <c r="F7051" t="s">
        <v>31</v>
      </c>
      <c r="G7051">
        <v>4</v>
      </c>
      <c r="H7051" s="5">
        <v>710.83</v>
      </c>
      <c r="I7051" s="5">
        <v>0.26</v>
      </c>
      <c r="J7051" s="5">
        <v>2104.0567999999998</v>
      </c>
      <c r="K7051" s="5">
        <v>146.6978252614951</v>
      </c>
      <c r="L7051">
        <f>YEAR(SalesData[Order Date])</f>
        <v>2024</v>
      </c>
      <c r="M7051">
        <f>MONTH(SalesData[Order Date])</f>
        <v>10</v>
      </c>
      <c r="N7051" t="str">
        <f>TEXT(SalesData[[#This Row],[Order Date]], "mmmm")</f>
        <v>October</v>
      </c>
      <c r="O7051" s="7">
        <f>IF(SalesData[Sales]=0,0,SalesData[Profit]/SalesData[Sales])</f>
        <v>6.9721418766591811E-2</v>
      </c>
      <c r="P7051" s="8">
        <f t="shared" si="110"/>
        <v>9.1442398323087089E-5</v>
      </c>
      <c r="Q7051" t="str">
        <f>IF(SalesData[[#This Row],[Discount]]&gt;0, "Yes", "No")</f>
        <v>Yes</v>
      </c>
      <c r="R7051" t="str">
        <f>TEXT(SalesData[[#This Row],[Order Date]],"mmm-yyyy")</f>
        <v>Oct-2024</v>
      </c>
      <c r="S7051">
        <f>YEAR(SalesData[[#This Row],[Order Date]])*100 + MONTH(SalesData[[#This Row],[Order Date]])</f>
        <v>202410</v>
      </c>
    </row>
    <row r="7052" spans="1:19" x14ac:dyDescent="0.3">
      <c r="A7052" t="s">
        <v>1261</v>
      </c>
      <c r="B7052" s="3">
        <v>45581</v>
      </c>
      <c r="C7052" t="s">
        <v>1262</v>
      </c>
      <c r="D7052" t="s">
        <v>30</v>
      </c>
      <c r="E7052" t="s">
        <v>26</v>
      </c>
      <c r="F7052" t="s">
        <v>91</v>
      </c>
      <c r="G7052">
        <v>7</v>
      </c>
      <c r="H7052" s="5">
        <v>425.43</v>
      </c>
      <c r="I7052" s="5">
        <v>0.28000000000000003</v>
      </c>
      <c r="J7052" s="5">
        <v>2144.1671999999999</v>
      </c>
      <c r="K7052" s="5">
        <v>495.53538823082772</v>
      </c>
      <c r="L7052">
        <f>YEAR(SalesData[Order Date])</f>
        <v>2024</v>
      </c>
      <c r="M7052">
        <f>MONTH(SalesData[Order Date])</f>
        <v>10</v>
      </c>
      <c r="N7052" t="str">
        <f>TEXT(SalesData[[#This Row],[Order Date]], "mmmm")</f>
        <v>October</v>
      </c>
      <c r="O7052" s="7">
        <f>IF(SalesData[Sales]=0,0,SalesData[Profit]/SalesData[Sales])</f>
        <v>0.23110855731345381</v>
      </c>
      <c r="P7052" s="8">
        <f t="shared" si="110"/>
        <v>9.4022518393155159E-5</v>
      </c>
      <c r="Q7052" t="str">
        <f>IF(SalesData[[#This Row],[Discount]]&gt;0, "Yes", "No")</f>
        <v>Yes</v>
      </c>
      <c r="R7052" t="str">
        <f>TEXT(SalesData[[#This Row],[Order Date]],"mmm-yyyy")</f>
        <v>Oct-2024</v>
      </c>
      <c r="S7052">
        <f>YEAR(SalesData[[#This Row],[Order Date]])*100 + MONTH(SalesData[[#This Row],[Order Date]])</f>
        <v>202410</v>
      </c>
    </row>
    <row r="7053" spans="1:19" x14ac:dyDescent="0.3">
      <c r="A7053" t="s">
        <v>1285</v>
      </c>
      <c r="B7053" s="3">
        <v>45566</v>
      </c>
      <c r="C7053" t="s">
        <v>1286</v>
      </c>
      <c r="D7053" t="s">
        <v>30</v>
      </c>
      <c r="E7053" t="s">
        <v>26</v>
      </c>
      <c r="F7053" t="s">
        <v>53</v>
      </c>
      <c r="G7053">
        <v>3</v>
      </c>
      <c r="H7053" s="5">
        <v>73.05</v>
      </c>
      <c r="I7053" s="5">
        <v>0.12</v>
      </c>
      <c r="J7053" s="5">
        <v>192.852</v>
      </c>
      <c r="K7053" s="5">
        <v>41.22204855680215</v>
      </c>
      <c r="L7053">
        <f>YEAR(SalesData[Order Date])</f>
        <v>2024</v>
      </c>
      <c r="M7053">
        <f>MONTH(SalesData[Order Date])</f>
        <v>10</v>
      </c>
      <c r="N7053" t="str">
        <f>TEXT(SalesData[[#This Row],[Order Date]], "mmmm")</f>
        <v>October</v>
      </c>
      <c r="O7053" s="7">
        <f>IF(SalesData[Sales]=0,0,SalesData[Profit]/SalesData[Sales])</f>
        <v>0.21374965547052741</v>
      </c>
      <c r="P7053" s="8">
        <f t="shared" si="110"/>
        <v>5.4757015742642025E-4</v>
      </c>
      <c r="Q7053" t="str">
        <f>IF(SalesData[[#This Row],[Discount]]&gt;0, "Yes", "No")</f>
        <v>Yes</v>
      </c>
      <c r="R7053" t="str">
        <f>TEXT(SalesData[[#This Row],[Order Date]],"mmm-yyyy")</f>
        <v>Oct-2024</v>
      </c>
      <c r="S7053">
        <f>YEAR(SalesData[[#This Row],[Order Date]])*100 + MONTH(SalesData[[#This Row],[Order Date]])</f>
        <v>202410</v>
      </c>
    </row>
    <row r="7054" spans="1:19" x14ac:dyDescent="0.3">
      <c r="A7054" t="s">
        <v>1291</v>
      </c>
      <c r="B7054" s="3">
        <v>45592</v>
      </c>
      <c r="C7054" t="s">
        <v>1292</v>
      </c>
      <c r="D7054" t="s">
        <v>30</v>
      </c>
      <c r="E7054" t="s">
        <v>19</v>
      </c>
      <c r="F7054" t="s">
        <v>34</v>
      </c>
      <c r="G7054">
        <v>8</v>
      </c>
      <c r="H7054" s="5">
        <v>323.26</v>
      </c>
      <c r="I7054" s="5">
        <v>0.17</v>
      </c>
      <c r="J7054" s="5">
        <v>2146.4463999999998</v>
      </c>
      <c r="K7054" s="5">
        <v>204.13389091175799</v>
      </c>
      <c r="L7054">
        <f>YEAR(SalesData[Order Date])</f>
        <v>2024</v>
      </c>
      <c r="M7054">
        <f>MONTH(SalesData[Order Date])</f>
        <v>10</v>
      </c>
      <c r="N7054" t="str">
        <f>TEXT(SalesData[[#This Row],[Order Date]], "mmmm")</f>
        <v>October</v>
      </c>
      <c r="O7054" s="7">
        <f>IF(SalesData[Sales]=0,0,SalesData[Profit]/SalesData[Sales])</f>
        <v>9.5103185857218706E-2</v>
      </c>
      <c r="P7054" s="8">
        <f t="shared" si="110"/>
        <v>6.5736558807152144E-5</v>
      </c>
      <c r="Q7054" t="str">
        <f>IF(SalesData[[#This Row],[Discount]]&gt;0, "Yes", "No")</f>
        <v>Yes</v>
      </c>
      <c r="R7054" t="str">
        <f>TEXT(SalesData[[#This Row],[Order Date]],"mmm-yyyy")</f>
        <v>Oct-2024</v>
      </c>
      <c r="S7054">
        <f>YEAR(SalesData[[#This Row],[Order Date]])*100 + MONTH(SalesData[[#This Row],[Order Date]])</f>
        <v>202410</v>
      </c>
    </row>
    <row r="7055" spans="1:19" x14ac:dyDescent="0.3">
      <c r="A7055" t="s">
        <v>1325</v>
      </c>
      <c r="B7055" s="3">
        <v>45570</v>
      </c>
      <c r="C7055" t="s">
        <v>1326</v>
      </c>
      <c r="D7055" t="s">
        <v>13</v>
      </c>
      <c r="E7055" t="s">
        <v>19</v>
      </c>
      <c r="F7055" t="s">
        <v>44</v>
      </c>
      <c r="G7055">
        <v>9</v>
      </c>
      <c r="H7055" s="5">
        <v>22.17</v>
      </c>
      <c r="I7055" s="5">
        <v>0.2</v>
      </c>
      <c r="J7055" s="5">
        <v>159.624</v>
      </c>
      <c r="K7055" s="5">
        <v>41.075849664000863</v>
      </c>
      <c r="L7055">
        <f>YEAR(SalesData[Order Date])</f>
        <v>2024</v>
      </c>
      <c r="M7055">
        <f>MONTH(SalesData[Order Date])</f>
        <v>10</v>
      </c>
      <c r="N7055" t="str">
        <f>TEXT(SalesData[[#This Row],[Order Date]], "mmmm")</f>
        <v>October</v>
      </c>
      <c r="O7055" s="7">
        <f>IF(SalesData[Sales]=0,0,SalesData[Profit]/SalesData[Sales])</f>
        <v>0.25732878304014978</v>
      </c>
      <c r="P7055" s="8">
        <f t="shared" si="110"/>
        <v>1.0023555355084448E-3</v>
      </c>
      <c r="Q7055" t="str">
        <f>IF(SalesData[[#This Row],[Discount]]&gt;0, "Yes", "No")</f>
        <v>Yes</v>
      </c>
      <c r="R7055" t="str">
        <f>TEXT(SalesData[[#This Row],[Order Date]],"mmm-yyyy")</f>
        <v>Oct-2024</v>
      </c>
      <c r="S7055">
        <f>YEAR(SalesData[[#This Row],[Order Date]])*100 + MONTH(SalesData[[#This Row],[Order Date]])</f>
        <v>202410</v>
      </c>
    </row>
    <row r="7056" spans="1:19" x14ac:dyDescent="0.3">
      <c r="A7056" t="s">
        <v>1388</v>
      </c>
      <c r="B7056" s="3">
        <v>45566</v>
      </c>
      <c r="C7056" t="s">
        <v>1389</v>
      </c>
      <c r="D7056" t="s">
        <v>23</v>
      </c>
      <c r="E7056" t="s">
        <v>14</v>
      </c>
      <c r="F7056" t="s">
        <v>91</v>
      </c>
      <c r="G7056">
        <v>6</v>
      </c>
      <c r="H7056" s="5">
        <v>743.05</v>
      </c>
      <c r="I7056" s="5">
        <v>0.09</v>
      </c>
      <c r="J7056" s="5">
        <v>4057.052999999999</v>
      </c>
      <c r="K7056" s="5">
        <v>721.53338466788546</v>
      </c>
      <c r="L7056">
        <f>YEAR(SalesData[Order Date])</f>
        <v>2024</v>
      </c>
      <c r="M7056">
        <f>MONTH(SalesData[Order Date])</f>
        <v>10</v>
      </c>
      <c r="N7056" t="str">
        <f>TEXT(SalesData[[#This Row],[Order Date]], "mmmm")</f>
        <v>October</v>
      </c>
      <c r="O7056" s="7">
        <f>IF(SalesData[Sales]=0,0,SalesData[Profit]/SalesData[Sales])</f>
        <v>0.17784667458568712</v>
      </c>
      <c r="P7056" s="8">
        <f t="shared" si="110"/>
        <v>2.0187066819191173E-5</v>
      </c>
      <c r="Q7056" t="str">
        <f>IF(SalesData[[#This Row],[Discount]]&gt;0, "Yes", "No")</f>
        <v>Yes</v>
      </c>
      <c r="R7056" t="str">
        <f>TEXT(SalesData[[#This Row],[Order Date]],"mmm-yyyy")</f>
        <v>Oct-2024</v>
      </c>
      <c r="S7056">
        <f>YEAR(SalesData[[#This Row],[Order Date]])*100 + MONTH(SalesData[[#This Row],[Order Date]])</f>
        <v>202410</v>
      </c>
    </row>
    <row r="7057" spans="1:19" x14ac:dyDescent="0.3">
      <c r="A7057" t="s">
        <v>1450</v>
      </c>
      <c r="B7057" s="3">
        <v>45574</v>
      </c>
      <c r="C7057" t="s">
        <v>1451</v>
      </c>
      <c r="D7057" t="s">
        <v>23</v>
      </c>
      <c r="E7057" t="s">
        <v>14</v>
      </c>
      <c r="F7057" t="s">
        <v>44</v>
      </c>
      <c r="G7057">
        <v>7</v>
      </c>
      <c r="H7057" s="5">
        <v>644.45000000000005</v>
      </c>
      <c r="I7057" s="5">
        <v>0.16</v>
      </c>
      <c r="J7057" s="5">
        <v>3789.366</v>
      </c>
      <c r="K7057" s="5">
        <v>1026.8586391325009</v>
      </c>
      <c r="L7057">
        <f>YEAR(SalesData[Order Date])</f>
        <v>2024</v>
      </c>
      <c r="M7057">
        <f>MONTH(SalesData[Order Date])</f>
        <v>10</v>
      </c>
      <c r="N7057" t="str">
        <f>TEXT(SalesData[[#This Row],[Order Date]], "mmmm")</f>
        <v>October</v>
      </c>
      <c r="O7057" s="7">
        <f>IF(SalesData[Sales]=0,0,SalesData[Profit]/SalesData[Sales])</f>
        <v>0.2709842857967536</v>
      </c>
      <c r="P7057" s="8">
        <f t="shared" si="110"/>
        <v>3.54676745397515E-5</v>
      </c>
      <c r="Q7057" t="str">
        <f>IF(SalesData[[#This Row],[Discount]]&gt;0, "Yes", "No")</f>
        <v>Yes</v>
      </c>
      <c r="R7057" t="str">
        <f>TEXT(SalesData[[#This Row],[Order Date]],"mmm-yyyy")</f>
        <v>Oct-2024</v>
      </c>
      <c r="S7057">
        <f>YEAR(SalesData[[#This Row],[Order Date]])*100 + MONTH(SalesData[[#This Row],[Order Date]])</f>
        <v>202410</v>
      </c>
    </row>
    <row r="7058" spans="1:19" x14ac:dyDescent="0.3">
      <c r="A7058" t="s">
        <v>1462</v>
      </c>
      <c r="B7058" s="3">
        <v>45587</v>
      </c>
      <c r="C7058" t="s">
        <v>1463</v>
      </c>
      <c r="D7058" t="s">
        <v>18</v>
      </c>
      <c r="E7058" t="s">
        <v>26</v>
      </c>
      <c r="F7058" t="s">
        <v>62</v>
      </c>
      <c r="G7058">
        <v>1</v>
      </c>
      <c r="H7058" s="5">
        <v>697.96</v>
      </c>
      <c r="I7058" s="5">
        <v>0.22</v>
      </c>
      <c r="J7058" s="5">
        <v>544.40880000000004</v>
      </c>
      <c r="K7058" s="5">
        <v>102.2676728338477</v>
      </c>
      <c r="L7058">
        <f>YEAR(SalesData[Order Date])</f>
        <v>2024</v>
      </c>
      <c r="M7058">
        <f>MONTH(SalesData[Order Date])</f>
        <v>10</v>
      </c>
      <c r="N7058" t="str">
        <f>TEXT(SalesData[[#This Row],[Order Date]], "mmmm")</f>
        <v>October</v>
      </c>
      <c r="O7058" s="7">
        <f>IF(SalesData[Sales]=0,0,SalesData[Profit]/SalesData[Sales])</f>
        <v>0.18785088123823071</v>
      </c>
      <c r="P7058" s="8">
        <f t="shared" si="110"/>
        <v>3.1520430970256175E-4</v>
      </c>
      <c r="Q7058" t="str">
        <f>IF(SalesData[[#This Row],[Discount]]&gt;0, "Yes", "No")</f>
        <v>Yes</v>
      </c>
      <c r="R7058" t="str">
        <f>TEXT(SalesData[[#This Row],[Order Date]],"mmm-yyyy")</f>
        <v>Oct-2024</v>
      </c>
      <c r="S7058">
        <f>YEAR(SalesData[[#This Row],[Order Date]])*100 + MONTH(SalesData[[#This Row],[Order Date]])</f>
        <v>202410</v>
      </c>
    </row>
    <row r="7059" spans="1:19" x14ac:dyDescent="0.3">
      <c r="A7059" t="s">
        <v>1556</v>
      </c>
      <c r="B7059" s="3">
        <v>45574</v>
      </c>
      <c r="C7059" t="s">
        <v>1557</v>
      </c>
      <c r="D7059" t="s">
        <v>23</v>
      </c>
      <c r="E7059" t="s">
        <v>19</v>
      </c>
      <c r="F7059" t="s">
        <v>39</v>
      </c>
      <c r="G7059">
        <v>5</v>
      </c>
      <c r="H7059" s="5">
        <v>635.44000000000005</v>
      </c>
      <c r="I7059" s="5">
        <v>0.24</v>
      </c>
      <c r="J7059" s="5">
        <v>2414.672</v>
      </c>
      <c r="K7059" s="5">
        <v>597.02585494585946</v>
      </c>
      <c r="L7059">
        <f>YEAR(SalesData[Order Date])</f>
        <v>2024</v>
      </c>
      <c r="M7059">
        <f>MONTH(SalesData[Order Date])</f>
        <v>10</v>
      </c>
      <c r="N7059" t="str">
        <f>TEXT(SalesData[[#This Row],[Order Date]], "mmmm")</f>
        <v>October</v>
      </c>
      <c r="O7059" s="7">
        <f>IF(SalesData[Sales]=0,0,SalesData[Profit]/SalesData[Sales])</f>
        <v>0.24724925577712395</v>
      </c>
      <c r="P7059" s="8">
        <f t="shared" si="110"/>
        <v>7.5538209744429054E-5</v>
      </c>
      <c r="Q7059" t="str">
        <f>IF(SalesData[[#This Row],[Discount]]&gt;0, "Yes", "No")</f>
        <v>Yes</v>
      </c>
      <c r="R7059" t="str">
        <f>TEXT(SalesData[[#This Row],[Order Date]],"mmm-yyyy")</f>
        <v>Oct-2024</v>
      </c>
      <c r="S7059">
        <f>YEAR(SalesData[[#This Row],[Order Date]])*100 + MONTH(SalesData[[#This Row],[Order Date]])</f>
        <v>202410</v>
      </c>
    </row>
    <row r="7060" spans="1:19" x14ac:dyDescent="0.3">
      <c r="A7060" t="s">
        <v>1568</v>
      </c>
      <c r="B7060" s="3">
        <v>45587</v>
      </c>
      <c r="C7060" t="s">
        <v>1569</v>
      </c>
      <c r="D7060" t="s">
        <v>13</v>
      </c>
      <c r="E7060" t="s">
        <v>14</v>
      </c>
      <c r="F7060" t="s">
        <v>15</v>
      </c>
      <c r="G7060">
        <v>4</v>
      </c>
      <c r="H7060" s="5">
        <v>572.88</v>
      </c>
      <c r="I7060" s="5">
        <v>0.28000000000000003</v>
      </c>
      <c r="J7060" s="5">
        <v>1649.8943999999999</v>
      </c>
      <c r="K7060" s="5">
        <v>83.859304841889696</v>
      </c>
      <c r="L7060">
        <f>YEAR(SalesData[Order Date])</f>
        <v>2024</v>
      </c>
      <c r="M7060">
        <f>MONTH(SalesData[Order Date])</f>
        <v>10</v>
      </c>
      <c r="N7060" t="str">
        <f>TEXT(SalesData[[#This Row],[Order Date]], "mmmm")</f>
        <v>October</v>
      </c>
      <c r="O7060" s="7">
        <f>IF(SalesData[Sales]=0,0,SalesData[Profit]/SalesData[Sales])</f>
        <v>5.0827074049035928E-2</v>
      </c>
      <c r="P7060" s="8">
        <f t="shared" si="110"/>
        <v>1.2218963831867058E-4</v>
      </c>
      <c r="Q7060" t="str">
        <f>IF(SalesData[[#This Row],[Discount]]&gt;0, "Yes", "No")</f>
        <v>Yes</v>
      </c>
      <c r="R7060" t="str">
        <f>TEXT(SalesData[[#This Row],[Order Date]],"mmm-yyyy")</f>
        <v>Oct-2024</v>
      </c>
      <c r="S7060">
        <f>YEAR(SalesData[[#This Row],[Order Date]])*100 + MONTH(SalesData[[#This Row],[Order Date]])</f>
        <v>202410</v>
      </c>
    </row>
    <row r="7061" spans="1:19" x14ac:dyDescent="0.3">
      <c r="A7061" t="s">
        <v>1578</v>
      </c>
      <c r="B7061" s="3">
        <v>45594</v>
      </c>
      <c r="C7061" t="s">
        <v>1579</v>
      </c>
      <c r="D7061" t="s">
        <v>23</v>
      </c>
      <c r="E7061" t="s">
        <v>14</v>
      </c>
      <c r="F7061" t="s">
        <v>62</v>
      </c>
      <c r="G7061">
        <v>7</v>
      </c>
      <c r="H7061" s="5">
        <v>773.43</v>
      </c>
      <c r="I7061" s="5">
        <v>0.21</v>
      </c>
      <c r="J7061" s="5">
        <v>4277.0679</v>
      </c>
      <c r="K7061" s="5">
        <v>813.31811113054198</v>
      </c>
      <c r="L7061">
        <f>YEAR(SalesData[Order Date])</f>
        <v>2024</v>
      </c>
      <c r="M7061">
        <f>MONTH(SalesData[Order Date])</f>
        <v>10</v>
      </c>
      <c r="N7061" t="str">
        <f>TEXT(SalesData[[#This Row],[Order Date]], "mmmm")</f>
        <v>October</v>
      </c>
      <c r="O7061" s="7">
        <f>IF(SalesData[Sales]=0,0,SalesData[Profit]/SalesData[Sales])</f>
        <v>0.19015786752661606</v>
      </c>
      <c r="P7061" s="8">
        <f t="shared" si="110"/>
        <v>3.8788254916411312E-5</v>
      </c>
      <c r="Q7061" t="str">
        <f>IF(SalesData[[#This Row],[Discount]]&gt;0, "Yes", "No")</f>
        <v>Yes</v>
      </c>
      <c r="R7061" t="str">
        <f>TEXT(SalesData[[#This Row],[Order Date]],"mmm-yyyy")</f>
        <v>Oct-2024</v>
      </c>
      <c r="S7061">
        <f>YEAR(SalesData[[#This Row],[Order Date]])*100 + MONTH(SalesData[[#This Row],[Order Date]])</f>
        <v>202410</v>
      </c>
    </row>
    <row r="7062" spans="1:19" x14ac:dyDescent="0.3">
      <c r="A7062" t="s">
        <v>1620</v>
      </c>
      <c r="B7062" s="3">
        <v>45590</v>
      </c>
      <c r="C7062" t="s">
        <v>1621</v>
      </c>
      <c r="D7062" t="s">
        <v>30</v>
      </c>
      <c r="E7062" t="s">
        <v>14</v>
      </c>
      <c r="F7062" t="s">
        <v>62</v>
      </c>
      <c r="G7062">
        <v>6</v>
      </c>
      <c r="H7062" s="5">
        <v>353.66</v>
      </c>
      <c r="I7062" s="5">
        <v>0.26</v>
      </c>
      <c r="J7062" s="5">
        <v>1570.2503999999999</v>
      </c>
      <c r="K7062" s="5">
        <v>461.38616242785832</v>
      </c>
      <c r="L7062">
        <f>YEAR(SalesData[Order Date])</f>
        <v>2024</v>
      </c>
      <c r="M7062">
        <f>MONTH(SalesData[Order Date])</f>
        <v>10</v>
      </c>
      <c r="N7062" t="str">
        <f>TEXT(SalesData[[#This Row],[Order Date]], "mmmm")</f>
        <v>October</v>
      </c>
      <c r="O7062" s="7">
        <f>IF(SalesData[Sales]=0,0,SalesData[Profit]/SalesData[Sales])</f>
        <v>0.29382967355261197</v>
      </c>
      <c r="P7062" s="8">
        <f t="shared" si="110"/>
        <v>1.225282286188241E-4</v>
      </c>
      <c r="Q7062" t="str">
        <f>IF(SalesData[[#This Row],[Discount]]&gt;0, "Yes", "No")</f>
        <v>Yes</v>
      </c>
      <c r="R7062" t="str">
        <f>TEXT(SalesData[[#This Row],[Order Date]],"mmm-yyyy")</f>
        <v>Oct-2024</v>
      </c>
      <c r="S7062">
        <f>YEAR(SalesData[[#This Row],[Order Date]])*100 + MONTH(SalesData[[#This Row],[Order Date]])</f>
        <v>202410</v>
      </c>
    </row>
    <row r="7063" spans="1:19" x14ac:dyDescent="0.3">
      <c r="A7063" t="s">
        <v>1626</v>
      </c>
      <c r="B7063" s="3">
        <v>45587</v>
      </c>
      <c r="C7063" t="s">
        <v>1627</v>
      </c>
      <c r="D7063" t="s">
        <v>23</v>
      </c>
      <c r="E7063" t="s">
        <v>19</v>
      </c>
      <c r="F7063" t="s">
        <v>53</v>
      </c>
      <c r="G7063">
        <v>9</v>
      </c>
      <c r="H7063" s="5">
        <v>810.32</v>
      </c>
      <c r="I7063" s="5">
        <v>0.15</v>
      </c>
      <c r="J7063" s="5">
        <v>6198.9480000000003</v>
      </c>
      <c r="K7063" s="5">
        <v>1259.091989233111</v>
      </c>
      <c r="L7063">
        <f>YEAR(SalesData[Order Date])</f>
        <v>2024</v>
      </c>
      <c r="M7063">
        <f>MONTH(SalesData[Order Date])</f>
        <v>10</v>
      </c>
      <c r="N7063" t="str">
        <f>TEXT(SalesData[[#This Row],[Order Date]], "mmmm")</f>
        <v>October</v>
      </c>
      <c r="O7063" s="7">
        <f>IF(SalesData[Sales]=0,0,SalesData[Profit]/SalesData[Sales])</f>
        <v>0.20311381693040673</v>
      </c>
      <c r="P7063" s="8">
        <f t="shared" si="110"/>
        <v>2.0568006055220981E-5</v>
      </c>
      <c r="Q7063" t="str">
        <f>IF(SalesData[[#This Row],[Discount]]&gt;0, "Yes", "No")</f>
        <v>Yes</v>
      </c>
      <c r="R7063" t="str">
        <f>TEXT(SalesData[[#This Row],[Order Date]],"mmm-yyyy")</f>
        <v>Oct-2024</v>
      </c>
      <c r="S7063">
        <f>YEAR(SalesData[[#This Row],[Order Date]])*100 + MONTH(SalesData[[#This Row],[Order Date]])</f>
        <v>202410</v>
      </c>
    </row>
    <row r="7064" spans="1:19" x14ac:dyDescent="0.3">
      <c r="A7064" t="s">
        <v>1636</v>
      </c>
      <c r="B7064" s="3">
        <v>45591</v>
      </c>
      <c r="C7064" t="s">
        <v>1637</v>
      </c>
      <c r="D7064" t="s">
        <v>23</v>
      </c>
      <c r="E7064" t="s">
        <v>19</v>
      </c>
      <c r="F7064" t="s">
        <v>34</v>
      </c>
      <c r="G7064">
        <v>6</v>
      </c>
      <c r="H7064" s="5">
        <v>613.27</v>
      </c>
      <c r="I7064" s="5">
        <v>0.14000000000000001</v>
      </c>
      <c r="J7064" s="5">
        <v>3164.4731999999999</v>
      </c>
      <c r="K7064" s="5">
        <v>925.64197235524034</v>
      </c>
      <c r="L7064">
        <f>YEAR(SalesData[Order Date])</f>
        <v>2024</v>
      </c>
      <c r="M7064">
        <f>MONTH(SalesData[Order Date])</f>
        <v>10</v>
      </c>
      <c r="N7064" t="str">
        <f>TEXT(SalesData[[#This Row],[Order Date]], "mmmm")</f>
        <v>October</v>
      </c>
      <c r="O7064" s="7">
        <f>IF(SalesData[Sales]=0,0,SalesData[Profit]/SalesData[Sales])</f>
        <v>0.2925106056689753</v>
      </c>
      <c r="P7064" s="8">
        <f t="shared" si="110"/>
        <v>3.804740706920824E-5</v>
      </c>
      <c r="Q7064" t="str">
        <f>IF(SalesData[[#This Row],[Discount]]&gt;0, "Yes", "No")</f>
        <v>Yes</v>
      </c>
      <c r="R7064" t="str">
        <f>TEXT(SalesData[[#This Row],[Order Date]],"mmm-yyyy")</f>
        <v>Oct-2024</v>
      </c>
      <c r="S7064">
        <f>YEAR(SalesData[[#This Row],[Order Date]])*100 + MONTH(SalesData[[#This Row],[Order Date]])</f>
        <v>202410</v>
      </c>
    </row>
    <row r="7065" spans="1:19" x14ac:dyDescent="0.3">
      <c r="A7065" t="s">
        <v>1763</v>
      </c>
      <c r="B7065" s="3">
        <v>45570</v>
      </c>
      <c r="C7065" t="s">
        <v>1764</v>
      </c>
      <c r="D7065" t="s">
        <v>30</v>
      </c>
      <c r="E7065" t="s">
        <v>19</v>
      </c>
      <c r="F7065" t="s">
        <v>31</v>
      </c>
      <c r="G7065">
        <v>7</v>
      </c>
      <c r="H7065" s="5">
        <v>402.09</v>
      </c>
      <c r="I7065" s="5">
        <v>0.12</v>
      </c>
      <c r="J7065" s="5">
        <v>2476.8744000000002</v>
      </c>
      <c r="K7065" s="5">
        <v>494.16853308080891</v>
      </c>
      <c r="L7065">
        <f>YEAR(SalesData[Order Date])</f>
        <v>2024</v>
      </c>
      <c r="M7065">
        <f>MONTH(SalesData[Order Date])</f>
        <v>10</v>
      </c>
      <c r="N7065" t="str">
        <f>TEXT(SalesData[[#This Row],[Order Date]], "mmmm")</f>
        <v>October</v>
      </c>
      <c r="O7065" s="7">
        <f>IF(SalesData[Sales]=0,0,SalesData[Profit]/SalesData[Sales])</f>
        <v>0.19951295595804489</v>
      </c>
      <c r="P7065" s="8">
        <f t="shared" si="110"/>
        <v>4.2634378230886476E-5</v>
      </c>
      <c r="Q7065" t="str">
        <f>IF(SalesData[[#This Row],[Discount]]&gt;0, "Yes", "No")</f>
        <v>Yes</v>
      </c>
      <c r="R7065" t="str">
        <f>TEXT(SalesData[[#This Row],[Order Date]],"mmm-yyyy")</f>
        <v>Oct-2024</v>
      </c>
      <c r="S7065">
        <f>YEAR(SalesData[[#This Row],[Order Date]])*100 + MONTH(SalesData[[#This Row],[Order Date]])</f>
        <v>202410</v>
      </c>
    </row>
    <row r="7066" spans="1:19" x14ac:dyDescent="0.3">
      <c r="A7066" t="s">
        <v>1765</v>
      </c>
      <c r="B7066" s="3">
        <v>45566</v>
      </c>
      <c r="C7066" t="s">
        <v>1766</v>
      </c>
      <c r="D7066" t="s">
        <v>23</v>
      </c>
      <c r="E7066" t="s">
        <v>14</v>
      </c>
      <c r="F7066" t="s">
        <v>39</v>
      </c>
      <c r="G7066">
        <v>1</v>
      </c>
      <c r="H7066" s="5">
        <v>443.55</v>
      </c>
      <c r="I7066" s="5">
        <v>0.03</v>
      </c>
      <c r="J7066" s="5">
        <v>430.24349999999998</v>
      </c>
      <c r="K7066" s="5">
        <v>30.321192491030981</v>
      </c>
      <c r="L7066">
        <f>YEAR(SalesData[Order Date])</f>
        <v>2024</v>
      </c>
      <c r="M7066">
        <f>MONTH(SalesData[Order Date])</f>
        <v>10</v>
      </c>
      <c r="N7066" t="str">
        <f>TEXT(SalesData[[#This Row],[Order Date]], "mmmm")</f>
        <v>October</v>
      </c>
      <c r="O7066" s="7">
        <f>IF(SalesData[Sales]=0,0,SalesData[Profit]/SalesData[Sales])</f>
        <v>7.0474492911644177E-2</v>
      </c>
      <c r="P7066" s="8">
        <f t="shared" si="110"/>
        <v>6.7636117686844767E-5</v>
      </c>
      <c r="Q7066" t="str">
        <f>IF(SalesData[[#This Row],[Discount]]&gt;0, "Yes", "No")</f>
        <v>Yes</v>
      </c>
      <c r="R7066" t="str">
        <f>TEXT(SalesData[[#This Row],[Order Date]],"mmm-yyyy")</f>
        <v>Oct-2024</v>
      </c>
      <c r="S7066">
        <f>YEAR(SalesData[[#This Row],[Order Date]])*100 + MONTH(SalesData[[#This Row],[Order Date]])</f>
        <v>202410</v>
      </c>
    </row>
    <row r="7067" spans="1:19" x14ac:dyDescent="0.3">
      <c r="A7067" t="s">
        <v>1781</v>
      </c>
      <c r="B7067" s="3">
        <v>45593</v>
      </c>
      <c r="C7067" t="s">
        <v>1782</v>
      </c>
      <c r="D7067" t="s">
        <v>18</v>
      </c>
      <c r="E7067" t="s">
        <v>19</v>
      </c>
      <c r="F7067" t="s">
        <v>44</v>
      </c>
      <c r="G7067">
        <v>4</v>
      </c>
      <c r="H7067" s="5">
        <v>33.89</v>
      </c>
      <c r="I7067" s="5">
        <v>0.22</v>
      </c>
      <c r="J7067" s="5">
        <v>105.7368</v>
      </c>
      <c r="K7067" s="5">
        <v>21.7916108518987</v>
      </c>
      <c r="L7067">
        <f>YEAR(SalesData[Order Date])</f>
        <v>2024</v>
      </c>
      <c r="M7067">
        <f>MONTH(SalesData[Order Date])</f>
        <v>10</v>
      </c>
      <c r="N7067" t="str">
        <f>TEXT(SalesData[[#This Row],[Order Date]], "mmmm")</f>
        <v>October</v>
      </c>
      <c r="O7067" s="7">
        <f>IF(SalesData[Sales]=0,0,SalesData[Profit]/SalesData[Sales])</f>
        <v>0.20609296717792386</v>
      </c>
      <c r="P7067" s="8">
        <f t="shared" si="110"/>
        <v>1.622897609914429E-3</v>
      </c>
      <c r="Q7067" t="str">
        <f>IF(SalesData[[#This Row],[Discount]]&gt;0, "Yes", "No")</f>
        <v>Yes</v>
      </c>
      <c r="R7067" t="str">
        <f>TEXT(SalesData[[#This Row],[Order Date]],"mmm-yyyy")</f>
        <v>Oct-2024</v>
      </c>
      <c r="S7067">
        <f>YEAR(SalesData[[#This Row],[Order Date]])*100 + MONTH(SalesData[[#This Row],[Order Date]])</f>
        <v>202410</v>
      </c>
    </row>
    <row r="7068" spans="1:19" x14ac:dyDescent="0.3">
      <c r="A7068" t="s">
        <v>1787</v>
      </c>
      <c r="B7068" s="3">
        <v>45588</v>
      </c>
      <c r="C7068" t="s">
        <v>1788</v>
      </c>
      <c r="D7068" t="s">
        <v>18</v>
      </c>
      <c r="E7068" t="s">
        <v>26</v>
      </c>
      <c r="F7068" t="s">
        <v>39</v>
      </c>
      <c r="G7068">
        <v>1</v>
      </c>
      <c r="H7068" s="5">
        <v>132.46</v>
      </c>
      <c r="I7068" s="5">
        <v>0.02</v>
      </c>
      <c r="J7068" s="5">
        <v>129.8108</v>
      </c>
      <c r="K7068" s="5">
        <v>17.757798995314769</v>
      </c>
      <c r="L7068">
        <f>YEAR(SalesData[Order Date])</f>
        <v>2024</v>
      </c>
      <c r="M7068">
        <f>MONTH(SalesData[Order Date])</f>
        <v>10</v>
      </c>
      <c r="N7068" t="str">
        <f>TEXT(SalesData[[#This Row],[Order Date]], "mmmm")</f>
        <v>October</v>
      </c>
      <c r="O7068" s="7">
        <f>IF(SalesData[Sales]=0,0,SalesData[Profit]/SalesData[Sales])</f>
        <v>0.13679754685522907</v>
      </c>
      <c r="P7068" s="8">
        <f t="shared" si="110"/>
        <v>1.5098897780462024E-4</v>
      </c>
      <c r="Q7068" t="str">
        <f>IF(SalesData[[#This Row],[Discount]]&gt;0, "Yes", "No")</f>
        <v>Yes</v>
      </c>
      <c r="R7068" t="str">
        <f>TEXT(SalesData[[#This Row],[Order Date]],"mmm-yyyy")</f>
        <v>Oct-2024</v>
      </c>
      <c r="S7068">
        <f>YEAR(SalesData[[#This Row],[Order Date]])*100 + MONTH(SalesData[[#This Row],[Order Date]])</f>
        <v>202410</v>
      </c>
    </row>
    <row r="7069" spans="1:19" x14ac:dyDescent="0.3">
      <c r="A7069" t="s">
        <v>1927</v>
      </c>
      <c r="B7069" s="3">
        <v>45592</v>
      </c>
      <c r="C7069" t="s">
        <v>1928</v>
      </c>
      <c r="D7069" t="s">
        <v>18</v>
      </c>
      <c r="E7069" t="s">
        <v>26</v>
      </c>
      <c r="F7069" t="s">
        <v>39</v>
      </c>
      <c r="G7069">
        <v>1</v>
      </c>
      <c r="H7069" s="5">
        <v>563.91</v>
      </c>
      <c r="I7069" s="5">
        <v>0.22</v>
      </c>
      <c r="J7069" s="5">
        <v>439.84980000000002</v>
      </c>
      <c r="K7069" s="5">
        <v>112.2041814100148</v>
      </c>
      <c r="L7069">
        <f>YEAR(SalesData[Order Date])</f>
        <v>2024</v>
      </c>
      <c r="M7069">
        <f>MONTH(SalesData[Order Date])</f>
        <v>10</v>
      </c>
      <c r="N7069" t="str">
        <f>TEXT(SalesData[[#This Row],[Order Date]], "mmmm")</f>
        <v>October</v>
      </c>
      <c r="O7069" s="7">
        <f>IF(SalesData[Sales]=0,0,SalesData[Profit]/SalesData[Sales])</f>
        <v>0.25509658390208384</v>
      </c>
      <c r="P7069" s="8">
        <f t="shared" si="110"/>
        <v>3.9013317728006246E-4</v>
      </c>
      <c r="Q7069" t="str">
        <f>IF(SalesData[[#This Row],[Discount]]&gt;0, "Yes", "No")</f>
        <v>Yes</v>
      </c>
      <c r="R7069" t="str">
        <f>TEXT(SalesData[[#This Row],[Order Date]],"mmm-yyyy")</f>
        <v>Oct-2024</v>
      </c>
      <c r="S7069">
        <f>YEAR(SalesData[[#This Row],[Order Date]])*100 + MONTH(SalesData[[#This Row],[Order Date]])</f>
        <v>202410</v>
      </c>
    </row>
    <row r="7070" spans="1:19" x14ac:dyDescent="0.3">
      <c r="A7070" t="s">
        <v>1930</v>
      </c>
      <c r="B7070" s="3">
        <v>45592</v>
      </c>
      <c r="C7070" t="s">
        <v>1931</v>
      </c>
      <c r="D7070" t="s">
        <v>23</v>
      </c>
      <c r="E7070" t="s">
        <v>26</v>
      </c>
      <c r="F7070" t="s">
        <v>39</v>
      </c>
      <c r="G7070">
        <v>3</v>
      </c>
      <c r="H7070" s="5">
        <v>639.80999999999995</v>
      </c>
      <c r="I7070" s="5">
        <v>0.09</v>
      </c>
      <c r="J7070" s="5">
        <v>1746.6813</v>
      </c>
      <c r="K7070" s="5">
        <v>268.06096289056802</v>
      </c>
      <c r="L7070">
        <f>YEAR(SalesData[Order Date])</f>
        <v>2024</v>
      </c>
      <c r="M7070">
        <f>MONTH(SalesData[Order Date])</f>
        <v>10</v>
      </c>
      <c r="N7070" t="str">
        <f>TEXT(SalesData[[#This Row],[Order Date]], "mmmm")</f>
        <v>October</v>
      </c>
      <c r="O7070" s="7">
        <f>IF(SalesData[Sales]=0,0,SalesData[Profit]/SalesData[Sales])</f>
        <v>0.15346873118213838</v>
      </c>
      <c r="P7070" s="8">
        <f t="shared" si="110"/>
        <v>4.6888920148168992E-5</v>
      </c>
      <c r="Q7070" t="str">
        <f>IF(SalesData[[#This Row],[Discount]]&gt;0, "Yes", "No")</f>
        <v>Yes</v>
      </c>
      <c r="R7070" t="str">
        <f>TEXT(SalesData[[#This Row],[Order Date]],"mmm-yyyy")</f>
        <v>Oct-2024</v>
      </c>
      <c r="S7070">
        <f>YEAR(SalesData[[#This Row],[Order Date]])*100 + MONTH(SalesData[[#This Row],[Order Date]])</f>
        <v>202410</v>
      </c>
    </row>
    <row r="7071" spans="1:19" x14ac:dyDescent="0.3">
      <c r="A7071" t="s">
        <v>1932</v>
      </c>
      <c r="B7071" s="3">
        <v>45585</v>
      </c>
      <c r="C7071" t="s">
        <v>1933</v>
      </c>
      <c r="D7071" t="s">
        <v>18</v>
      </c>
      <c r="E7071" t="s">
        <v>26</v>
      </c>
      <c r="F7071" t="s">
        <v>27</v>
      </c>
      <c r="G7071">
        <v>2</v>
      </c>
      <c r="H7071" s="5">
        <v>36.68</v>
      </c>
      <c r="I7071" s="5">
        <v>0.28999999999999998</v>
      </c>
      <c r="J7071" s="5">
        <v>52.085599999999999</v>
      </c>
      <c r="K7071" s="5">
        <v>11.771026067598079</v>
      </c>
      <c r="L7071">
        <f>YEAR(SalesData[Order Date])</f>
        <v>2024</v>
      </c>
      <c r="M7071">
        <f>MONTH(SalesData[Order Date])</f>
        <v>10</v>
      </c>
      <c r="N7071" t="str">
        <f>TEXT(SalesData[[#This Row],[Order Date]], "mmmm")</f>
        <v>October</v>
      </c>
      <c r="O7071" s="7">
        <f>IF(SalesData[Sales]=0,0,SalesData[Profit]/SalesData[Sales])</f>
        <v>0.22599386524486767</v>
      </c>
      <c r="P7071" s="8">
        <f t="shared" si="110"/>
        <v>3.9531079607415479E-3</v>
      </c>
      <c r="Q7071" t="str">
        <f>IF(SalesData[[#This Row],[Discount]]&gt;0, "Yes", "No")</f>
        <v>Yes</v>
      </c>
      <c r="R7071" t="str">
        <f>TEXT(SalesData[[#This Row],[Order Date]],"mmm-yyyy")</f>
        <v>Oct-2024</v>
      </c>
      <c r="S7071">
        <f>YEAR(SalesData[[#This Row],[Order Date]])*100 + MONTH(SalesData[[#This Row],[Order Date]])</f>
        <v>202410</v>
      </c>
    </row>
    <row r="7072" spans="1:19" x14ac:dyDescent="0.3">
      <c r="A7072" t="s">
        <v>2030</v>
      </c>
      <c r="B7072" s="3">
        <v>45584</v>
      </c>
      <c r="C7072" t="s">
        <v>2031</v>
      </c>
      <c r="D7072" t="s">
        <v>30</v>
      </c>
      <c r="E7072" t="s">
        <v>14</v>
      </c>
      <c r="F7072" t="s">
        <v>62</v>
      </c>
      <c r="G7072">
        <v>1</v>
      </c>
      <c r="H7072" s="5">
        <v>393.88</v>
      </c>
      <c r="I7072" s="5">
        <v>0.03</v>
      </c>
      <c r="J7072" s="5">
        <v>382.06360000000001</v>
      </c>
      <c r="K7072" s="5">
        <v>77.661012901349309</v>
      </c>
      <c r="L7072">
        <f>YEAR(SalesData[Order Date])</f>
        <v>2024</v>
      </c>
      <c r="M7072">
        <f>MONTH(SalesData[Order Date])</f>
        <v>10</v>
      </c>
      <c r="N7072" t="str">
        <f>TEXT(SalesData[[#This Row],[Order Date]], "mmmm")</f>
        <v>October</v>
      </c>
      <c r="O7072" s="7">
        <f>IF(SalesData[Sales]=0,0,SalesData[Profit]/SalesData[Sales])</f>
        <v>0.20326723849471479</v>
      </c>
      <c r="P7072" s="8">
        <f t="shared" si="110"/>
        <v>7.6165329541992476E-5</v>
      </c>
      <c r="Q7072" t="str">
        <f>IF(SalesData[[#This Row],[Discount]]&gt;0, "Yes", "No")</f>
        <v>Yes</v>
      </c>
      <c r="R7072" t="str">
        <f>TEXT(SalesData[[#This Row],[Order Date]],"mmm-yyyy")</f>
        <v>Oct-2024</v>
      </c>
      <c r="S7072">
        <f>YEAR(SalesData[[#This Row],[Order Date]])*100 + MONTH(SalesData[[#This Row],[Order Date]])</f>
        <v>202410</v>
      </c>
    </row>
    <row r="7073" spans="1:19" x14ac:dyDescent="0.3">
      <c r="A7073" t="s">
        <v>2104</v>
      </c>
      <c r="B7073" s="3">
        <v>45585</v>
      </c>
      <c r="C7073" t="s">
        <v>1214</v>
      </c>
      <c r="D7073" t="s">
        <v>18</v>
      </c>
      <c r="E7073" t="s">
        <v>14</v>
      </c>
      <c r="F7073" t="s">
        <v>91</v>
      </c>
      <c r="G7073">
        <v>3</v>
      </c>
      <c r="H7073" s="5">
        <v>463.16</v>
      </c>
      <c r="I7073" s="5">
        <v>0.12</v>
      </c>
      <c r="J7073" s="5">
        <v>1222.7424000000001</v>
      </c>
      <c r="K7073" s="5">
        <v>220.75186826739929</v>
      </c>
      <c r="L7073">
        <f>YEAR(SalesData[Order Date])</f>
        <v>2024</v>
      </c>
      <c r="M7073">
        <f>MONTH(SalesData[Order Date])</f>
        <v>10</v>
      </c>
      <c r="N7073" t="str">
        <f>TEXT(SalesData[[#This Row],[Order Date]], "mmmm")</f>
        <v>October</v>
      </c>
      <c r="O7073" s="7">
        <f>IF(SalesData[Sales]=0,0,SalesData[Profit]/SalesData[Sales])</f>
        <v>0.18053832783372792</v>
      </c>
      <c r="P7073" s="8">
        <f t="shared" si="110"/>
        <v>8.636324380343725E-5</v>
      </c>
      <c r="Q7073" t="str">
        <f>IF(SalesData[[#This Row],[Discount]]&gt;0, "Yes", "No")</f>
        <v>Yes</v>
      </c>
      <c r="R7073" t="str">
        <f>TEXT(SalesData[[#This Row],[Order Date]],"mmm-yyyy")</f>
        <v>Oct-2024</v>
      </c>
      <c r="S7073">
        <f>YEAR(SalesData[[#This Row],[Order Date]])*100 + MONTH(SalesData[[#This Row],[Order Date]])</f>
        <v>202410</v>
      </c>
    </row>
    <row r="7074" spans="1:19" x14ac:dyDescent="0.3">
      <c r="A7074" t="s">
        <v>2107</v>
      </c>
      <c r="B7074" s="3">
        <v>45591</v>
      </c>
      <c r="C7074" t="s">
        <v>2108</v>
      </c>
      <c r="D7074" t="s">
        <v>18</v>
      </c>
      <c r="E7074" t="s">
        <v>26</v>
      </c>
      <c r="F7074" t="s">
        <v>44</v>
      </c>
      <c r="G7074">
        <v>8</v>
      </c>
      <c r="H7074" s="5">
        <v>196.5</v>
      </c>
      <c r="I7074" s="5">
        <v>0.27</v>
      </c>
      <c r="J7074" s="5">
        <v>1147.56</v>
      </c>
      <c r="K7074" s="5">
        <v>139.4191143873966</v>
      </c>
      <c r="L7074">
        <f>YEAR(SalesData[Order Date])</f>
        <v>2024</v>
      </c>
      <c r="M7074">
        <f>MONTH(SalesData[Order Date])</f>
        <v>10</v>
      </c>
      <c r="N7074" t="str">
        <f>TEXT(SalesData[[#This Row],[Order Date]], "mmmm")</f>
        <v>October</v>
      </c>
      <c r="O7074" s="7">
        <f>IF(SalesData[Sales]=0,0,SalesData[Profit]/SalesData[Sales])</f>
        <v>0.12149178638798547</v>
      </c>
      <c r="P7074" s="8">
        <f t="shared" si="110"/>
        <v>1.717557251908397E-4</v>
      </c>
      <c r="Q7074" t="str">
        <f>IF(SalesData[[#This Row],[Discount]]&gt;0, "Yes", "No")</f>
        <v>Yes</v>
      </c>
      <c r="R7074" t="str">
        <f>TEXT(SalesData[[#This Row],[Order Date]],"mmm-yyyy")</f>
        <v>Oct-2024</v>
      </c>
      <c r="S7074">
        <f>YEAR(SalesData[[#This Row],[Order Date]])*100 + MONTH(SalesData[[#This Row],[Order Date]])</f>
        <v>202410</v>
      </c>
    </row>
    <row r="7075" spans="1:19" x14ac:dyDescent="0.3">
      <c r="A7075" t="s">
        <v>2279</v>
      </c>
      <c r="B7075" s="3">
        <v>45586</v>
      </c>
      <c r="C7075" t="s">
        <v>2280</v>
      </c>
      <c r="D7075" t="s">
        <v>18</v>
      </c>
      <c r="E7075" t="s">
        <v>19</v>
      </c>
      <c r="F7075" t="s">
        <v>39</v>
      </c>
      <c r="G7075">
        <v>3</v>
      </c>
      <c r="H7075" s="5">
        <v>104.89</v>
      </c>
      <c r="I7075" s="5">
        <v>0.27</v>
      </c>
      <c r="J7075" s="5">
        <v>229.70910000000001</v>
      </c>
      <c r="K7075" s="5">
        <v>42.979852609722542</v>
      </c>
      <c r="L7075">
        <f>YEAR(SalesData[Order Date])</f>
        <v>2024</v>
      </c>
      <c r="M7075">
        <f>MONTH(SalesData[Order Date])</f>
        <v>10</v>
      </c>
      <c r="N7075" t="str">
        <f>TEXT(SalesData[[#This Row],[Order Date]], "mmmm")</f>
        <v>October</v>
      </c>
      <c r="O7075" s="7">
        <f>IF(SalesData[Sales]=0,0,SalesData[Profit]/SalesData[Sales])</f>
        <v>0.18710557226388741</v>
      </c>
      <c r="P7075" s="8">
        <f t="shared" si="110"/>
        <v>8.5804175803222426E-4</v>
      </c>
      <c r="Q7075" t="str">
        <f>IF(SalesData[[#This Row],[Discount]]&gt;0, "Yes", "No")</f>
        <v>Yes</v>
      </c>
      <c r="R7075" t="str">
        <f>TEXT(SalesData[[#This Row],[Order Date]],"mmm-yyyy")</f>
        <v>Oct-2024</v>
      </c>
      <c r="S7075">
        <f>YEAR(SalesData[[#This Row],[Order Date]])*100 + MONTH(SalesData[[#This Row],[Order Date]])</f>
        <v>202410</v>
      </c>
    </row>
    <row r="7076" spans="1:19" x14ac:dyDescent="0.3">
      <c r="A7076" t="s">
        <v>2285</v>
      </c>
      <c r="B7076" s="3">
        <v>45575</v>
      </c>
      <c r="C7076" t="s">
        <v>2286</v>
      </c>
      <c r="D7076" t="s">
        <v>13</v>
      </c>
      <c r="E7076" t="s">
        <v>19</v>
      </c>
      <c r="F7076" t="s">
        <v>53</v>
      </c>
      <c r="G7076">
        <v>2</v>
      </c>
      <c r="H7076" s="5">
        <v>182.78</v>
      </c>
      <c r="I7076" s="5">
        <v>0.04</v>
      </c>
      <c r="J7076" s="5">
        <v>350.93759999999997</v>
      </c>
      <c r="K7076" s="5">
        <v>42.856923051494718</v>
      </c>
      <c r="L7076">
        <f>YEAR(SalesData[Order Date])</f>
        <v>2024</v>
      </c>
      <c r="M7076">
        <f>MONTH(SalesData[Order Date])</f>
        <v>10</v>
      </c>
      <c r="N7076" t="str">
        <f>TEXT(SalesData[[#This Row],[Order Date]], "mmmm")</f>
        <v>October</v>
      </c>
      <c r="O7076" s="7">
        <f>IF(SalesData[Sales]=0,0,SalesData[Profit]/SalesData[Sales])</f>
        <v>0.12212120630988164</v>
      </c>
      <c r="P7076" s="8">
        <f t="shared" si="110"/>
        <v>1.09421162052741E-4</v>
      </c>
      <c r="Q7076" t="str">
        <f>IF(SalesData[[#This Row],[Discount]]&gt;0, "Yes", "No")</f>
        <v>Yes</v>
      </c>
      <c r="R7076" t="str">
        <f>TEXT(SalesData[[#This Row],[Order Date]],"mmm-yyyy")</f>
        <v>Oct-2024</v>
      </c>
      <c r="S7076">
        <f>YEAR(SalesData[[#This Row],[Order Date]])*100 + MONTH(SalesData[[#This Row],[Order Date]])</f>
        <v>202410</v>
      </c>
    </row>
    <row r="7077" spans="1:19" x14ac:dyDescent="0.3">
      <c r="A7077" t="s">
        <v>2291</v>
      </c>
      <c r="B7077" s="3">
        <v>45568</v>
      </c>
      <c r="C7077" t="s">
        <v>2292</v>
      </c>
      <c r="D7077" t="s">
        <v>18</v>
      </c>
      <c r="E7077" t="s">
        <v>19</v>
      </c>
      <c r="F7077" t="s">
        <v>15</v>
      </c>
      <c r="G7077">
        <v>2</v>
      </c>
      <c r="H7077" s="5">
        <v>765.73</v>
      </c>
      <c r="I7077" s="5">
        <v>0.12</v>
      </c>
      <c r="J7077" s="5">
        <v>1347.6848</v>
      </c>
      <c r="K7077" s="5">
        <v>398.638539456883</v>
      </c>
      <c r="L7077">
        <f>YEAR(SalesData[Order Date])</f>
        <v>2024</v>
      </c>
      <c r="M7077">
        <f>MONTH(SalesData[Order Date])</f>
        <v>10</v>
      </c>
      <c r="N7077" t="str">
        <f>TEXT(SalesData[[#This Row],[Order Date]], "mmmm")</f>
        <v>October</v>
      </c>
      <c r="O7077" s="7">
        <f>IF(SalesData[Sales]=0,0,SalesData[Profit]/SalesData[Sales])</f>
        <v>0.29579508461984805</v>
      </c>
      <c r="P7077" s="8">
        <f t="shared" si="110"/>
        <v>7.8356600890653363E-5</v>
      </c>
      <c r="Q7077" t="str">
        <f>IF(SalesData[[#This Row],[Discount]]&gt;0, "Yes", "No")</f>
        <v>Yes</v>
      </c>
      <c r="R7077" t="str">
        <f>TEXT(SalesData[[#This Row],[Order Date]],"mmm-yyyy")</f>
        <v>Oct-2024</v>
      </c>
      <c r="S7077">
        <f>YEAR(SalesData[[#This Row],[Order Date]])*100 + MONTH(SalesData[[#This Row],[Order Date]])</f>
        <v>202410</v>
      </c>
    </row>
    <row r="7078" spans="1:19" x14ac:dyDescent="0.3">
      <c r="A7078" t="s">
        <v>2424</v>
      </c>
      <c r="B7078" s="3">
        <v>45583</v>
      </c>
      <c r="C7078" t="s">
        <v>2425</v>
      </c>
      <c r="D7078" t="s">
        <v>13</v>
      </c>
      <c r="E7078" t="s">
        <v>19</v>
      </c>
      <c r="F7078" t="s">
        <v>20</v>
      </c>
      <c r="G7078">
        <v>1</v>
      </c>
      <c r="H7078" s="5">
        <v>393</v>
      </c>
      <c r="I7078" s="5">
        <v>7.0000000000000007E-2</v>
      </c>
      <c r="J7078" s="5">
        <v>365.49</v>
      </c>
      <c r="K7078" s="5">
        <v>46.156788635616643</v>
      </c>
      <c r="L7078">
        <f>YEAR(SalesData[Order Date])</f>
        <v>2024</v>
      </c>
      <c r="M7078">
        <f>MONTH(SalesData[Order Date])</f>
        <v>10</v>
      </c>
      <c r="N7078" t="str">
        <f>TEXT(SalesData[[#This Row],[Order Date]], "mmmm")</f>
        <v>October</v>
      </c>
      <c r="O7078" s="7">
        <f>IF(SalesData[Sales]=0,0,SalesData[Profit]/SalesData[Sales])</f>
        <v>0.12628741863147183</v>
      </c>
      <c r="P7078" s="8">
        <f t="shared" si="110"/>
        <v>1.7811704834605599E-4</v>
      </c>
      <c r="Q7078" t="str">
        <f>IF(SalesData[[#This Row],[Discount]]&gt;0, "Yes", "No")</f>
        <v>Yes</v>
      </c>
      <c r="R7078" t="str">
        <f>TEXT(SalesData[[#This Row],[Order Date]],"mmm-yyyy")</f>
        <v>Oct-2024</v>
      </c>
      <c r="S7078">
        <f>YEAR(SalesData[[#This Row],[Order Date]])*100 + MONTH(SalesData[[#This Row],[Order Date]])</f>
        <v>202410</v>
      </c>
    </row>
    <row r="7079" spans="1:19" x14ac:dyDescent="0.3">
      <c r="A7079" t="s">
        <v>2430</v>
      </c>
      <c r="B7079" s="3">
        <v>45577</v>
      </c>
      <c r="C7079" t="s">
        <v>2431</v>
      </c>
      <c r="D7079" t="s">
        <v>13</v>
      </c>
      <c r="E7079" t="s">
        <v>19</v>
      </c>
      <c r="F7079" t="s">
        <v>53</v>
      </c>
      <c r="G7079">
        <v>5</v>
      </c>
      <c r="H7079" s="5">
        <v>515.47</v>
      </c>
      <c r="I7079" s="5">
        <v>0.24</v>
      </c>
      <c r="J7079" s="5">
        <v>1958.7860000000001</v>
      </c>
      <c r="K7079" s="5">
        <v>251.93501782020999</v>
      </c>
      <c r="L7079">
        <f>YEAR(SalesData[Order Date])</f>
        <v>2024</v>
      </c>
      <c r="M7079">
        <f>MONTH(SalesData[Order Date])</f>
        <v>10</v>
      </c>
      <c r="N7079" t="str">
        <f>TEXT(SalesData[[#This Row],[Order Date]], "mmmm")</f>
        <v>October</v>
      </c>
      <c r="O7079" s="7">
        <f>IF(SalesData[Sales]=0,0,SalesData[Profit]/SalesData[Sales])</f>
        <v>0.12861793877442967</v>
      </c>
      <c r="P7079" s="8">
        <f t="shared" si="110"/>
        <v>9.311890119696586E-5</v>
      </c>
      <c r="Q7079" t="str">
        <f>IF(SalesData[[#This Row],[Discount]]&gt;0, "Yes", "No")</f>
        <v>Yes</v>
      </c>
      <c r="R7079" t="str">
        <f>TEXT(SalesData[[#This Row],[Order Date]],"mmm-yyyy")</f>
        <v>Oct-2024</v>
      </c>
      <c r="S7079">
        <f>YEAR(SalesData[[#This Row],[Order Date]])*100 + MONTH(SalesData[[#This Row],[Order Date]])</f>
        <v>202410</v>
      </c>
    </row>
    <row r="7080" spans="1:19" x14ac:dyDescent="0.3">
      <c r="A7080" t="s">
        <v>2438</v>
      </c>
      <c r="B7080" s="3">
        <v>45572</v>
      </c>
      <c r="C7080" t="s">
        <v>2439</v>
      </c>
      <c r="D7080" t="s">
        <v>13</v>
      </c>
      <c r="E7080" t="s">
        <v>26</v>
      </c>
      <c r="F7080" t="s">
        <v>15</v>
      </c>
      <c r="G7080">
        <v>8</v>
      </c>
      <c r="H7080" s="5">
        <v>687.78</v>
      </c>
      <c r="I7080" s="5">
        <v>0.13</v>
      </c>
      <c r="J7080" s="5">
        <v>4786.9488000000001</v>
      </c>
      <c r="K7080" s="5">
        <v>628.87711205554967</v>
      </c>
      <c r="L7080">
        <f>YEAR(SalesData[Order Date])</f>
        <v>2024</v>
      </c>
      <c r="M7080">
        <f>MONTH(SalesData[Order Date])</f>
        <v>10</v>
      </c>
      <c r="N7080" t="str">
        <f>TEXT(SalesData[[#This Row],[Order Date]], "mmmm")</f>
        <v>October</v>
      </c>
      <c r="O7080" s="7">
        <f>IF(SalesData[Sales]=0,0,SalesData[Profit]/SalesData[Sales])</f>
        <v>0.13137326892979295</v>
      </c>
      <c r="P7080" s="8">
        <f t="shared" si="110"/>
        <v>2.3626741109075578E-5</v>
      </c>
      <c r="Q7080" t="str">
        <f>IF(SalesData[[#This Row],[Discount]]&gt;0, "Yes", "No")</f>
        <v>Yes</v>
      </c>
      <c r="R7080" t="str">
        <f>TEXT(SalesData[[#This Row],[Order Date]],"mmm-yyyy")</f>
        <v>Oct-2024</v>
      </c>
      <c r="S7080">
        <f>YEAR(SalesData[[#This Row],[Order Date]])*100 + MONTH(SalesData[[#This Row],[Order Date]])</f>
        <v>202410</v>
      </c>
    </row>
    <row r="7081" spans="1:19" x14ac:dyDescent="0.3">
      <c r="A7081" t="s">
        <v>2558</v>
      </c>
      <c r="B7081" s="3">
        <v>45589</v>
      </c>
      <c r="C7081" t="s">
        <v>2559</v>
      </c>
      <c r="D7081" t="s">
        <v>30</v>
      </c>
      <c r="E7081" t="s">
        <v>14</v>
      </c>
      <c r="F7081" t="s">
        <v>91</v>
      </c>
      <c r="G7081">
        <v>8</v>
      </c>
      <c r="H7081" s="5">
        <v>282.49</v>
      </c>
      <c r="I7081" s="5">
        <v>0.16</v>
      </c>
      <c r="J7081" s="5">
        <v>1898.3327999999999</v>
      </c>
      <c r="K7081" s="5">
        <v>124.8455299378703</v>
      </c>
      <c r="L7081">
        <f>YEAR(SalesData[Order Date])</f>
        <v>2024</v>
      </c>
      <c r="M7081">
        <f>MONTH(SalesData[Order Date])</f>
        <v>10</v>
      </c>
      <c r="N7081" t="str">
        <f>TEXT(SalesData[[#This Row],[Order Date]], "mmmm")</f>
        <v>October</v>
      </c>
      <c r="O7081" s="7">
        <f>IF(SalesData[Sales]=0,0,SalesData[Profit]/SalesData[Sales])</f>
        <v>6.5765881481829894E-2</v>
      </c>
      <c r="P7081" s="8">
        <f t="shared" si="110"/>
        <v>7.0798966335091504E-5</v>
      </c>
      <c r="Q7081" t="str">
        <f>IF(SalesData[[#This Row],[Discount]]&gt;0, "Yes", "No")</f>
        <v>Yes</v>
      </c>
      <c r="R7081" t="str">
        <f>TEXT(SalesData[[#This Row],[Order Date]],"mmm-yyyy")</f>
        <v>Oct-2024</v>
      </c>
      <c r="S7081">
        <f>YEAR(SalesData[[#This Row],[Order Date]])*100 + MONTH(SalesData[[#This Row],[Order Date]])</f>
        <v>202410</v>
      </c>
    </row>
    <row r="7082" spans="1:19" x14ac:dyDescent="0.3">
      <c r="A7082" t="s">
        <v>2566</v>
      </c>
      <c r="B7082" s="3">
        <v>45577</v>
      </c>
      <c r="C7082" t="s">
        <v>2567</v>
      </c>
      <c r="D7082" t="s">
        <v>30</v>
      </c>
      <c r="E7082" t="s">
        <v>26</v>
      </c>
      <c r="F7082" t="s">
        <v>27</v>
      </c>
      <c r="G7082">
        <v>7</v>
      </c>
      <c r="H7082" s="5">
        <v>442.89</v>
      </c>
      <c r="I7082" s="5">
        <v>0.1</v>
      </c>
      <c r="J7082" s="5">
        <v>2790.2069999999999</v>
      </c>
      <c r="K7082" s="5">
        <v>240.39919017868431</v>
      </c>
      <c r="L7082">
        <f>YEAR(SalesData[Order Date])</f>
        <v>2024</v>
      </c>
      <c r="M7082">
        <f>MONTH(SalesData[Order Date])</f>
        <v>10</v>
      </c>
      <c r="N7082" t="str">
        <f>TEXT(SalesData[[#This Row],[Order Date]], "mmmm")</f>
        <v>October</v>
      </c>
      <c r="O7082" s="7">
        <f>IF(SalesData[Sales]=0,0,SalesData[Profit]/SalesData[Sales])</f>
        <v>8.6158191911454712E-2</v>
      </c>
      <c r="P7082" s="8">
        <f t="shared" si="110"/>
        <v>3.2255671353415713E-5</v>
      </c>
      <c r="Q7082" t="str">
        <f>IF(SalesData[[#This Row],[Discount]]&gt;0, "Yes", "No")</f>
        <v>Yes</v>
      </c>
      <c r="R7082" t="str">
        <f>TEXT(SalesData[[#This Row],[Order Date]],"mmm-yyyy")</f>
        <v>Oct-2024</v>
      </c>
      <c r="S7082">
        <f>YEAR(SalesData[[#This Row],[Order Date]])*100 + MONTH(SalesData[[#This Row],[Order Date]])</f>
        <v>202410</v>
      </c>
    </row>
    <row r="7083" spans="1:19" x14ac:dyDescent="0.3">
      <c r="A7083" t="s">
        <v>2614</v>
      </c>
      <c r="B7083" s="3">
        <v>45566</v>
      </c>
      <c r="C7083" t="s">
        <v>2615</v>
      </c>
      <c r="D7083" t="s">
        <v>30</v>
      </c>
      <c r="E7083" t="s">
        <v>14</v>
      </c>
      <c r="F7083" t="s">
        <v>15</v>
      </c>
      <c r="G7083">
        <v>4</v>
      </c>
      <c r="H7083" s="5">
        <v>389.44</v>
      </c>
      <c r="I7083" s="5">
        <v>0.08</v>
      </c>
      <c r="J7083" s="5">
        <v>1433.1392000000001</v>
      </c>
      <c r="K7083" s="5">
        <v>123.1616388791621</v>
      </c>
      <c r="L7083">
        <f>YEAR(SalesData[Order Date])</f>
        <v>2024</v>
      </c>
      <c r="M7083">
        <f>MONTH(SalesData[Order Date])</f>
        <v>10</v>
      </c>
      <c r="N7083" t="str">
        <f>TEXT(SalesData[[#This Row],[Order Date]], "mmmm")</f>
        <v>October</v>
      </c>
      <c r="O7083" s="7">
        <f>IF(SalesData[Sales]=0,0,SalesData[Profit]/SalesData[Sales])</f>
        <v>8.5938364451382032E-2</v>
      </c>
      <c r="P7083" s="8">
        <f t="shared" si="110"/>
        <v>5.1355792933442897E-5</v>
      </c>
      <c r="Q7083" t="str">
        <f>IF(SalesData[[#This Row],[Discount]]&gt;0, "Yes", "No")</f>
        <v>Yes</v>
      </c>
      <c r="R7083" t="str">
        <f>TEXT(SalesData[[#This Row],[Order Date]],"mmm-yyyy")</f>
        <v>Oct-2024</v>
      </c>
      <c r="S7083">
        <f>YEAR(SalesData[[#This Row],[Order Date]])*100 + MONTH(SalesData[[#This Row],[Order Date]])</f>
        <v>202410</v>
      </c>
    </row>
    <row r="7084" spans="1:19" x14ac:dyDescent="0.3">
      <c r="A7084" t="s">
        <v>2684</v>
      </c>
      <c r="B7084" s="3">
        <v>45584</v>
      </c>
      <c r="C7084" t="s">
        <v>2685</v>
      </c>
      <c r="D7084" t="s">
        <v>13</v>
      </c>
      <c r="E7084" t="s">
        <v>19</v>
      </c>
      <c r="F7084" t="s">
        <v>27</v>
      </c>
      <c r="G7084">
        <v>4</v>
      </c>
      <c r="H7084" s="5">
        <v>212.9</v>
      </c>
      <c r="I7084" s="5">
        <v>0.06</v>
      </c>
      <c r="J7084" s="5">
        <v>800.50400000000002</v>
      </c>
      <c r="K7084" s="5">
        <v>132.81189392324109</v>
      </c>
      <c r="L7084">
        <f>YEAR(SalesData[Order Date])</f>
        <v>2024</v>
      </c>
      <c r="M7084">
        <f>MONTH(SalesData[Order Date])</f>
        <v>10</v>
      </c>
      <c r="N7084" t="str">
        <f>TEXT(SalesData[[#This Row],[Order Date]], "mmmm")</f>
        <v>October</v>
      </c>
      <c r="O7084" s="7">
        <f>IF(SalesData[Sales]=0,0,SalesData[Profit]/SalesData[Sales])</f>
        <v>0.16591034388740228</v>
      </c>
      <c r="P7084" s="8">
        <f t="shared" si="110"/>
        <v>7.0455612963832783E-5</v>
      </c>
      <c r="Q7084" t="str">
        <f>IF(SalesData[[#This Row],[Discount]]&gt;0, "Yes", "No")</f>
        <v>Yes</v>
      </c>
      <c r="R7084" t="str">
        <f>TEXT(SalesData[[#This Row],[Order Date]],"mmm-yyyy")</f>
        <v>Oct-2024</v>
      </c>
      <c r="S7084">
        <f>YEAR(SalesData[[#This Row],[Order Date]])*100 + MONTH(SalesData[[#This Row],[Order Date]])</f>
        <v>202410</v>
      </c>
    </row>
    <row r="7085" spans="1:19" x14ac:dyDescent="0.3">
      <c r="A7085" t="s">
        <v>2712</v>
      </c>
      <c r="B7085" s="3">
        <v>45568</v>
      </c>
      <c r="C7085" t="s">
        <v>2713</v>
      </c>
      <c r="D7085" t="s">
        <v>13</v>
      </c>
      <c r="E7085" t="s">
        <v>26</v>
      </c>
      <c r="F7085" t="s">
        <v>34</v>
      </c>
      <c r="G7085">
        <v>2</v>
      </c>
      <c r="H7085" s="5">
        <v>440.32</v>
      </c>
      <c r="I7085" s="5">
        <v>0.13</v>
      </c>
      <c r="J7085" s="5">
        <v>766.15679999999998</v>
      </c>
      <c r="K7085" s="5">
        <v>205.71005530503871</v>
      </c>
      <c r="L7085">
        <f>YEAR(SalesData[Order Date])</f>
        <v>2024</v>
      </c>
      <c r="M7085">
        <f>MONTH(SalesData[Order Date])</f>
        <v>10</v>
      </c>
      <c r="N7085" t="str">
        <f>TEXT(SalesData[[#This Row],[Order Date]], "mmmm")</f>
        <v>October</v>
      </c>
      <c r="O7085" s="7">
        <f>IF(SalesData[Sales]=0,0,SalesData[Profit]/SalesData[Sales])</f>
        <v>0.26849602497170122</v>
      </c>
      <c r="P7085" s="8">
        <f t="shared" si="110"/>
        <v>1.4761991279069769E-4</v>
      </c>
      <c r="Q7085" t="str">
        <f>IF(SalesData[[#This Row],[Discount]]&gt;0, "Yes", "No")</f>
        <v>Yes</v>
      </c>
      <c r="R7085" t="str">
        <f>TEXT(SalesData[[#This Row],[Order Date]],"mmm-yyyy")</f>
        <v>Oct-2024</v>
      </c>
      <c r="S7085">
        <f>YEAR(SalesData[[#This Row],[Order Date]])*100 + MONTH(SalesData[[#This Row],[Order Date]])</f>
        <v>202410</v>
      </c>
    </row>
    <row r="7086" spans="1:19" x14ac:dyDescent="0.3">
      <c r="A7086" t="s">
        <v>2749</v>
      </c>
      <c r="B7086" s="3">
        <v>45575</v>
      </c>
      <c r="C7086" t="s">
        <v>2750</v>
      </c>
      <c r="D7086" t="s">
        <v>18</v>
      </c>
      <c r="E7086" t="s">
        <v>14</v>
      </c>
      <c r="F7086" t="s">
        <v>91</v>
      </c>
      <c r="G7086">
        <v>8</v>
      </c>
      <c r="H7086" s="5">
        <v>538.27</v>
      </c>
      <c r="I7086" s="5">
        <v>0.02</v>
      </c>
      <c r="J7086" s="5">
        <v>4220.0367999999999</v>
      </c>
      <c r="K7086" s="5">
        <v>1025.993994044127</v>
      </c>
      <c r="L7086">
        <f>YEAR(SalesData[Order Date])</f>
        <v>2024</v>
      </c>
      <c r="M7086">
        <f>MONTH(SalesData[Order Date])</f>
        <v>10</v>
      </c>
      <c r="N7086" t="str">
        <f>TEXT(SalesData[[#This Row],[Order Date]], "mmmm")</f>
        <v>October</v>
      </c>
      <c r="O7086" s="7">
        <f>IF(SalesData[Sales]=0,0,SalesData[Profit]/SalesData[Sales])</f>
        <v>0.24312441873590465</v>
      </c>
      <c r="P7086" s="8">
        <f t="shared" si="110"/>
        <v>4.6445092611514671E-6</v>
      </c>
      <c r="Q7086" t="str">
        <f>IF(SalesData[[#This Row],[Discount]]&gt;0, "Yes", "No")</f>
        <v>Yes</v>
      </c>
      <c r="R7086" t="str">
        <f>TEXT(SalesData[[#This Row],[Order Date]],"mmm-yyyy")</f>
        <v>Oct-2024</v>
      </c>
      <c r="S7086">
        <f>YEAR(SalesData[[#This Row],[Order Date]])*100 + MONTH(SalesData[[#This Row],[Order Date]])</f>
        <v>202410</v>
      </c>
    </row>
    <row r="7087" spans="1:19" x14ac:dyDescent="0.3">
      <c r="A7087" t="s">
        <v>2779</v>
      </c>
      <c r="B7087" s="3">
        <v>45574</v>
      </c>
      <c r="C7087" t="s">
        <v>2780</v>
      </c>
      <c r="D7087" t="s">
        <v>13</v>
      </c>
      <c r="E7087" t="s">
        <v>19</v>
      </c>
      <c r="F7087" t="s">
        <v>53</v>
      </c>
      <c r="G7087">
        <v>6</v>
      </c>
      <c r="H7087" s="5">
        <v>71.14</v>
      </c>
      <c r="I7087" s="5">
        <v>0.14000000000000001</v>
      </c>
      <c r="J7087" s="5">
        <v>367.08240000000001</v>
      </c>
      <c r="K7087" s="5">
        <v>34.846753489954963</v>
      </c>
      <c r="L7087">
        <f>YEAR(SalesData[Order Date])</f>
        <v>2024</v>
      </c>
      <c r="M7087">
        <f>MONTH(SalesData[Order Date])</f>
        <v>10</v>
      </c>
      <c r="N7087" t="str">
        <f>TEXT(SalesData[[#This Row],[Order Date]], "mmmm")</f>
        <v>October</v>
      </c>
      <c r="O7087" s="7">
        <f>IF(SalesData[Sales]=0,0,SalesData[Profit]/SalesData[Sales])</f>
        <v>9.4928968236981562E-2</v>
      </c>
      <c r="P7087" s="8">
        <f t="shared" si="110"/>
        <v>3.2799175335020147E-4</v>
      </c>
      <c r="Q7087" t="str">
        <f>IF(SalesData[[#This Row],[Discount]]&gt;0, "Yes", "No")</f>
        <v>Yes</v>
      </c>
      <c r="R7087" t="str">
        <f>TEXT(SalesData[[#This Row],[Order Date]],"mmm-yyyy")</f>
        <v>Oct-2024</v>
      </c>
      <c r="S7087">
        <f>YEAR(SalesData[[#This Row],[Order Date]])*100 + MONTH(SalesData[[#This Row],[Order Date]])</f>
        <v>202410</v>
      </c>
    </row>
    <row r="7088" spans="1:19" x14ac:dyDescent="0.3">
      <c r="A7088" t="s">
        <v>2818</v>
      </c>
      <c r="B7088" s="3">
        <v>45580</v>
      </c>
      <c r="C7088" t="s">
        <v>2819</v>
      </c>
      <c r="D7088" t="s">
        <v>23</v>
      </c>
      <c r="E7088" t="s">
        <v>19</v>
      </c>
      <c r="F7088" t="s">
        <v>44</v>
      </c>
      <c r="G7088">
        <v>1</v>
      </c>
      <c r="H7088" s="5">
        <v>722.96</v>
      </c>
      <c r="I7088" s="5">
        <v>0.25</v>
      </c>
      <c r="J7088" s="5">
        <v>542.22</v>
      </c>
      <c r="K7088" s="5">
        <v>36.699838382150723</v>
      </c>
      <c r="L7088">
        <f>YEAR(SalesData[Order Date])</f>
        <v>2024</v>
      </c>
      <c r="M7088">
        <f>MONTH(SalesData[Order Date])</f>
        <v>10</v>
      </c>
      <c r="N7088" t="str">
        <f>TEXT(SalesData[[#This Row],[Order Date]], "mmmm")</f>
        <v>October</v>
      </c>
      <c r="O7088" s="7">
        <f>IF(SalesData[Sales]=0,0,SalesData[Profit]/SalesData[Sales])</f>
        <v>6.7684405558907312E-2</v>
      </c>
      <c r="P7088" s="8">
        <f t="shared" si="110"/>
        <v>3.4580059754343254E-4</v>
      </c>
      <c r="Q7088" t="str">
        <f>IF(SalesData[[#This Row],[Discount]]&gt;0, "Yes", "No")</f>
        <v>Yes</v>
      </c>
      <c r="R7088" t="str">
        <f>TEXT(SalesData[[#This Row],[Order Date]],"mmm-yyyy")</f>
        <v>Oct-2024</v>
      </c>
      <c r="S7088">
        <f>YEAR(SalesData[[#This Row],[Order Date]])*100 + MONTH(SalesData[[#This Row],[Order Date]])</f>
        <v>202410</v>
      </c>
    </row>
    <row r="7089" spans="1:19" x14ac:dyDescent="0.3">
      <c r="A7089" t="s">
        <v>2936</v>
      </c>
      <c r="B7089" s="3">
        <v>45593</v>
      </c>
      <c r="C7089" t="s">
        <v>2937</v>
      </c>
      <c r="D7089" t="s">
        <v>13</v>
      </c>
      <c r="E7089" t="s">
        <v>14</v>
      </c>
      <c r="F7089" t="s">
        <v>62</v>
      </c>
      <c r="G7089">
        <v>8</v>
      </c>
      <c r="H7089" s="5">
        <v>354.02</v>
      </c>
      <c r="I7089" s="5">
        <v>0.26</v>
      </c>
      <c r="J7089" s="5">
        <v>2095.7984000000001</v>
      </c>
      <c r="K7089" s="5">
        <v>156.62187372414749</v>
      </c>
      <c r="L7089">
        <f>YEAR(SalesData[Order Date])</f>
        <v>2024</v>
      </c>
      <c r="M7089">
        <f>MONTH(SalesData[Order Date])</f>
        <v>10</v>
      </c>
      <c r="N7089" t="str">
        <f>TEXT(SalesData[[#This Row],[Order Date]], "mmmm")</f>
        <v>October</v>
      </c>
      <c r="O7089" s="7">
        <f>IF(SalesData[Sales]=0,0,SalesData[Profit]/SalesData[Sales])</f>
        <v>7.4731364297323383E-2</v>
      </c>
      <c r="P7089" s="8">
        <f t="shared" si="110"/>
        <v>9.1802723009999445E-5</v>
      </c>
      <c r="Q7089" t="str">
        <f>IF(SalesData[[#This Row],[Discount]]&gt;0, "Yes", "No")</f>
        <v>Yes</v>
      </c>
      <c r="R7089" t="str">
        <f>TEXT(SalesData[[#This Row],[Order Date]],"mmm-yyyy")</f>
        <v>Oct-2024</v>
      </c>
      <c r="S7089">
        <f>YEAR(SalesData[[#This Row],[Order Date]])*100 + MONTH(SalesData[[#This Row],[Order Date]])</f>
        <v>202410</v>
      </c>
    </row>
    <row r="7090" spans="1:19" x14ac:dyDescent="0.3">
      <c r="A7090" t="s">
        <v>2965</v>
      </c>
      <c r="B7090" s="3">
        <v>45585</v>
      </c>
      <c r="C7090" t="s">
        <v>2966</v>
      </c>
      <c r="D7090" t="s">
        <v>23</v>
      </c>
      <c r="E7090" t="s">
        <v>14</v>
      </c>
      <c r="F7090" t="s">
        <v>20</v>
      </c>
      <c r="G7090">
        <v>7</v>
      </c>
      <c r="H7090" s="5">
        <v>621.92999999999995</v>
      </c>
      <c r="I7090" s="5">
        <v>0.05</v>
      </c>
      <c r="J7090" s="5">
        <v>4135.834499999999</v>
      </c>
      <c r="K7090" s="5">
        <v>493.84345480869803</v>
      </c>
      <c r="L7090">
        <f>YEAR(SalesData[Order Date])</f>
        <v>2024</v>
      </c>
      <c r="M7090">
        <f>MONTH(SalesData[Order Date])</f>
        <v>10</v>
      </c>
      <c r="N7090" t="str">
        <f>TEXT(SalesData[[#This Row],[Order Date]], "mmmm")</f>
        <v>October</v>
      </c>
      <c r="O7090" s="7">
        <f>IF(SalesData[Sales]=0,0,SalesData[Profit]/SalesData[Sales])</f>
        <v>0.11940600012130517</v>
      </c>
      <c r="P7090" s="8">
        <f t="shared" si="110"/>
        <v>1.1484985678222862E-5</v>
      </c>
      <c r="Q7090" t="str">
        <f>IF(SalesData[[#This Row],[Discount]]&gt;0, "Yes", "No")</f>
        <v>Yes</v>
      </c>
      <c r="R7090" t="str">
        <f>TEXT(SalesData[[#This Row],[Order Date]],"mmm-yyyy")</f>
        <v>Oct-2024</v>
      </c>
      <c r="S7090">
        <f>YEAR(SalesData[[#This Row],[Order Date]])*100 + MONTH(SalesData[[#This Row],[Order Date]])</f>
        <v>202410</v>
      </c>
    </row>
    <row r="7091" spans="1:19" x14ac:dyDescent="0.3">
      <c r="A7091" t="s">
        <v>2981</v>
      </c>
      <c r="B7091" s="3">
        <v>45589</v>
      </c>
      <c r="C7091" t="s">
        <v>2982</v>
      </c>
      <c r="D7091" t="s">
        <v>18</v>
      </c>
      <c r="E7091" t="s">
        <v>14</v>
      </c>
      <c r="F7091" t="s">
        <v>39</v>
      </c>
      <c r="G7091">
        <v>5</v>
      </c>
      <c r="H7091" s="5">
        <v>44.99</v>
      </c>
      <c r="I7091" s="5">
        <v>0.27</v>
      </c>
      <c r="J7091" s="5">
        <v>164.21350000000001</v>
      </c>
      <c r="K7091" s="5">
        <v>19.10393924484654</v>
      </c>
      <c r="L7091">
        <f>YEAR(SalesData[Order Date])</f>
        <v>2024</v>
      </c>
      <c r="M7091">
        <f>MONTH(SalesData[Order Date])</f>
        <v>10</v>
      </c>
      <c r="N7091" t="str">
        <f>TEXT(SalesData[[#This Row],[Order Date]], "mmmm")</f>
        <v>October</v>
      </c>
      <c r="O7091" s="7">
        <f>IF(SalesData[Sales]=0,0,SalesData[Profit]/SalesData[Sales])</f>
        <v>0.11633598482978889</v>
      </c>
      <c r="P7091" s="8">
        <f t="shared" si="110"/>
        <v>1.2002667259390976E-3</v>
      </c>
      <c r="Q7091" t="str">
        <f>IF(SalesData[[#This Row],[Discount]]&gt;0, "Yes", "No")</f>
        <v>Yes</v>
      </c>
      <c r="R7091" t="str">
        <f>TEXT(SalesData[[#This Row],[Order Date]],"mmm-yyyy")</f>
        <v>Oct-2024</v>
      </c>
      <c r="S7091">
        <f>YEAR(SalesData[[#This Row],[Order Date]])*100 + MONTH(SalesData[[#This Row],[Order Date]])</f>
        <v>202410</v>
      </c>
    </row>
    <row r="7092" spans="1:19" x14ac:dyDescent="0.3">
      <c r="A7092" t="s">
        <v>2991</v>
      </c>
      <c r="B7092" s="3">
        <v>45573</v>
      </c>
      <c r="C7092" t="s">
        <v>2992</v>
      </c>
      <c r="D7092" t="s">
        <v>23</v>
      </c>
      <c r="E7092" t="s">
        <v>26</v>
      </c>
      <c r="F7092" t="s">
        <v>39</v>
      </c>
      <c r="G7092">
        <v>9</v>
      </c>
      <c r="H7092" s="5">
        <v>611.52</v>
      </c>
      <c r="I7092" s="5">
        <v>0.04</v>
      </c>
      <c r="J7092" s="5">
        <v>5283.5328</v>
      </c>
      <c r="K7092" s="5">
        <v>858.7286759793858</v>
      </c>
      <c r="L7092">
        <f>YEAR(SalesData[Order Date])</f>
        <v>2024</v>
      </c>
      <c r="M7092">
        <f>MONTH(SalesData[Order Date])</f>
        <v>10</v>
      </c>
      <c r="N7092" t="str">
        <f>TEXT(SalesData[[#This Row],[Order Date]], "mmmm")</f>
        <v>October</v>
      </c>
      <c r="O7092" s="7">
        <f>IF(SalesData[Sales]=0,0,SalesData[Profit]/SalesData[Sales])</f>
        <v>0.16252925996397444</v>
      </c>
      <c r="P7092" s="8">
        <f t="shared" si="110"/>
        <v>7.2678644107215532E-6</v>
      </c>
      <c r="Q7092" t="str">
        <f>IF(SalesData[[#This Row],[Discount]]&gt;0, "Yes", "No")</f>
        <v>Yes</v>
      </c>
      <c r="R7092" t="str">
        <f>TEXT(SalesData[[#This Row],[Order Date]],"mmm-yyyy")</f>
        <v>Oct-2024</v>
      </c>
      <c r="S7092">
        <f>YEAR(SalesData[[#This Row],[Order Date]])*100 + MONTH(SalesData[[#This Row],[Order Date]])</f>
        <v>202410</v>
      </c>
    </row>
    <row r="7093" spans="1:19" x14ac:dyDescent="0.3">
      <c r="A7093" t="s">
        <v>3039</v>
      </c>
      <c r="B7093" s="3">
        <v>45573</v>
      </c>
      <c r="C7093" t="s">
        <v>3040</v>
      </c>
      <c r="D7093" t="s">
        <v>23</v>
      </c>
      <c r="E7093" t="s">
        <v>14</v>
      </c>
      <c r="F7093" t="s">
        <v>53</v>
      </c>
      <c r="G7093">
        <v>1</v>
      </c>
      <c r="H7093" s="5">
        <v>528.96</v>
      </c>
      <c r="I7093" s="5">
        <v>0.19</v>
      </c>
      <c r="J7093" s="5">
        <v>428.45760000000013</v>
      </c>
      <c r="K7093" s="5">
        <v>90.877420796349668</v>
      </c>
      <c r="L7093">
        <f>YEAR(SalesData[Order Date])</f>
        <v>2024</v>
      </c>
      <c r="M7093">
        <f>MONTH(SalesData[Order Date])</f>
        <v>10</v>
      </c>
      <c r="N7093" t="str">
        <f>TEXT(SalesData[[#This Row],[Order Date]], "mmmm")</f>
        <v>October</v>
      </c>
      <c r="O7093" s="7">
        <f>IF(SalesData[Sales]=0,0,SalesData[Profit]/SalesData[Sales])</f>
        <v>0.2121036499209015</v>
      </c>
      <c r="P7093" s="8">
        <f t="shared" si="110"/>
        <v>3.5919540229885057E-4</v>
      </c>
      <c r="Q7093" t="str">
        <f>IF(SalesData[[#This Row],[Discount]]&gt;0, "Yes", "No")</f>
        <v>Yes</v>
      </c>
      <c r="R7093" t="str">
        <f>TEXT(SalesData[[#This Row],[Order Date]],"mmm-yyyy")</f>
        <v>Oct-2024</v>
      </c>
      <c r="S7093">
        <f>YEAR(SalesData[[#This Row],[Order Date]])*100 + MONTH(SalesData[[#This Row],[Order Date]])</f>
        <v>202410</v>
      </c>
    </row>
    <row r="7094" spans="1:19" x14ac:dyDescent="0.3">
      <c r="A7094" t="s">
        <v>3075</v>
      </c>
      <c r="B7094" s="3">
        <v>45587</v>
      </c>
      <c r="C7094" t="s">
        <v>3076</v>
      </c>
      <c r="D7094" t="s">
        <v>30</v>
      </c>
      <c r="E7094" t="s">
        <v>19</v>
      </c>
      <c r="F7094" t="s">
        <v>53</v>
      </c>
      <c r="G7094">
        <v>5</v>
      </c>
      <c r="H7094" s="5">
        <v>272.95</v>
      </c>
      <c r="I7094" s="5">
        <v>0.13</v>
      </c>
      <c r="J7094" s="5">
        <v>1187.3325</v>
      </c>
      <c r="K7094" s="5">
        <v>295.51665124856783</v>
      </c>
      <c r="L7094">
        <f>YEAR(SalesData[Order Date])</f>
        <v>2024</v>
      </c>
      <c r="M7094">
        <f>MONTH(SalesData[Order Date])</f>
        <v>10</v>
      </c>
      <c r="N7094" t="str">
        <f>TEXT(SalesData[[#This Row],[Order Date]], "mmmm")</f>
        <v>October</v>
      </c>
      <c r="O7094" s="7">
        <f>IF(SalesData[Sales]=0,0,SalesData[Profit]/SalesData[Sales])</f>
        <v>0.24889123413076608</v>
      </c>
      <c r="P7094" s="8">
        <f t="shared" si="110"/>
        <v>9.5255541307931864E-5</v>
      </c>
      <c r="Q7094" t="str">
        <f>IF(SalesData[[#This Row],[Discount]]&gt;0, "Yes", "No")</f>
        <v>Yes</v>
      </c>
      <c r="R7094" t="str">
        <f>TEXT(SalesData[[#This Row],[Order Date]],"mmm-yyyy")</f>
        <v>Oct-2024</v>
      </c>
      <c r="S7094">
        <f>YEAR(SalesData[[#This Row],[Order Date]])*100 + MONTH(SalesData[[#This Row],[Order Date]])</f>
        <v>202410</v>
      </c>
    </row>
    <row r="7095" spans="1:19" x14ac:dyDescent="0.3">
      <c r="A7095" t="s">
        <v>3115</v>
      </c>
      <c r="B7095" s="3">
        <v>45587</v>
      </c>
      <c r="C7095" t="s">
        <v>3116</v>
      </c>
      <c r="D7095" t="s">
        <v>23</v>
      </c>
      <c r="E7095" t="s">
        <v>19</v>
      </c>
      <c r="F7095" t="s">
        <v>27</v>
      </c>
      <c r="G7095">
        <v>7</v>
      </c>
      <c r="H7095" s="5">
        <v>262.01</v>
      </c>
      <c r="I7095" s="5">
        <v>0.25</v>
      </c>
      <c r="J7095" s="5">
        <v>1375.5525</v>
      </c>
      <c r="K7095" s="5">
        <v>380.00433416007138</v>
      </c>
      <c r="L7095">
        <f>YEAR(SalesData[Order Date])</f>
        <v>2024</v>
      </c>
      <c r="M7095">
        <f>MONTH(SalesData[Order Date])</f>
        <v>10</v>
      </c>
      <c r="N7095" t="str">
        <f>TEXT(SalesData[[#This Row],[Order Date]], "mmmm")</f>
        <v>October</v>
      </c>
      <c r="O7095" s="7">
        <f>IF(SalesData[Sales]=0,0,SalesData[Profit]/SalesData[Sales])</f>
        <v>0.27625578388325517</v>
      </c>
      <c r="P7095" s="8">
        <f t="shared" si="110"/>
        <v>1.3630886498334306E-4</v>
      </c>
      <c r="Q7095" t="str">
        <f>IF(SalesData[[#This Row],[Discount]]&gt;0, "Yes", "No")</f>
        <v>Yes</v>
      </c>
      <c r="R7095" t="str">
        <f>TEXT(SalesData[[#This Row],[Order Date]],"mmm-yyyy")</f>
        <v>Oct-2024</v>
      </c>
      <c r="S7095">
        <f>YEAR(SalesData[[#This Row],[Order Date]])*100 + MONTH(SalesData[[#This Row],[Order Date]])</f>
        <v>202410</v>
      </c>
    </row>
    <row r="7096" spans="1:19" x14ac:dyDescent="0.3">
      <c r="A7096" t="s">
        <v>3159</v>
      </c>
      <c r="B7096" s="3">
        <v>45590</v>
      </c>
      <c r="C7096" t="s">
        <v>3160</v>
      </c>
      <c r="D7096" t="s">
        <v>30</v>
      </c>
      <c r="E7096" t="s">
        <v>14</v>
      </c>
      <c r="F7096" t="s">
        <v>27</v>
      </c>
      <c r="G7096">
        <v>5</v>
      </c>
      <c r="H7096" s="5">
        <v>793.94</v>
      </c>
      <c r="I7096" s="5">
        <v>0.1</v>
      </c>
      <c r="J7096" s="5">
        <v>3572.73</v>
      </c>
      <c r="K7096" s="5">
        <v>350.193325407305</v>
      </c>
      <c r="L7096">
        <f>YEAR(SalesData[Order Date])</f>
        <v>2024</v>
      </c>
      <c r="M7096">
        <f>MONTH(SalesData[Order Date])</f>
        <v>10</v>
      </c>
      <c r="N7096" t="str">
        <f>TEXT(SalesData[[#This Row],[Order Date]], "mmmm")</f>
        <v>October</v>
      </c>
      <c r="O7096" s="7">
        <f>IF(SalesData[Sales]=0,0,SalesData[Profit]/SalesData[Sales])</f>
        <v>9.8018413204273763E-2</v>
      </c>
      <c r="P7096" s="8">
        <f t="shared" si="110"/>
        <v>2.5190820465022546E-5</v>
      </c>
      <c r="Q7096" t="str">
        <f>IF(SalesData[[#This Row],[Discount]]&gt;0, "Yes", "No")</f>
        <v>Yes</v>
      </c>
      <c r="R7096" t="str">
        <f>TEXT(SalesData[[#This Row],[Order Date]],"mmm-yyyy")</f>
        <v>Oct-2024</v>
      </c>
      <c r="S7096">
        <f>YEAR(SalesData[[#This Row],[Order Date]])*100 + MONTH(SalesData[[#This Row],[Order Date]])</f>
        <v>202410</v>
      </c>
    </row>
    <row r="7097" spans="1:19" x14ac:dyDescent="0.3">
      <c r="A7097" t="s">
        <v>3161</v>
      </c>
      <c r="B7097" s="3">
        <v>45582</v>
      </c>
      <c r="C7097" t="s">
        <v>3162</v>
      </c>
      <c r="D7097" t="s">
        <v>23</v>
      </c>
      <c r="E7097" t="s">
        <v>14</v>
      </c>
      <c r="F7097" t="s">
        <v>91</v>
      </c>
      <c r="G7097">
        <v>2</v>
      </c>
      <c r="H7097" s="5">
        <v>884.65</v>
      </c>
      <c r="I7097" s="5">
        <v>0.23</v>
      </c>
      <c r="J7097" s="5">
        <v>1362.3610000000001</v>
      </c>
      <c r="K7097" s="5">
        <v>324.68959616850952</v>
      </c>
      <c r="L7097">
        <f>YEAR(SalesData[Order Date])</f>
        <v>2024</v>
      </c>
      <c r="M7097">
        <f>MONTH(SalesData[Order Date])</f>
        <v>10</v>
      </c>
      <c r="N7097" t="str">
        <f>TEXT(SalesData[[#This Row],[Order Date]], "mmmm")</f>
        <v>October</v>
      </c>
      <c r="O7097" s="7">
        <f>IF(SalesData[Sales]=0,0,SalesData[Profit]/SalesData[Sales])</f>
        <v>0.23832860465655542</v>
      </c>
      <c r="P7097" s="8">
        <f t="shared" si="110"/>
        <v>1.2999491324252531E-4</v>
      </c>
      <c r="Q7097" t="str">
        <f>IF(SalesData[[#This Row],[Discount]]&gt;0, "Yes", "No")</f>
        <v>Yes</v>
      </c>
      <c r="R7097" t="str">
        <f>TEXT(SalesData[[#This Row],[Order Date]],"mmm-yyyy")</f>
        <v>Oct-2024</v>
      </c>
      <c r="S7097">
        <f>YEAR(SalesData[[#This Row],[Order Date]])*100 + MONTH(SalesData[[#This Row],[Order Date]])</f>
        <v>202410</v>
      </c>
    </row>
    <row r="7098" spans="1:19" x14ac:dyDescent="0.3">
      <c r="A7098" t="s">
        <v>3264</v>
      </c>
      <c r="B7098" s="3">
        <v>45569</v>
      </c>
      <c r="C7098" t="s">
        <v>3265</v>
      </c>
      <c r="D7098" t="s">
        <v>23</v>
      </c>
      <c r="E7098" t="s">
        <v>26</v>
      </c>
      <c r="F7098" t="s">
        <v>34</v>
      </c>
      <c r="G7098">
        <v>7</v>
      </c>
      <c r="H7098" s="5">
        <v>218.59</v>
      </c>
      <c r="I7098" s="5">
        <v>0.06</v>
      </c>
      <c r="J7098" s="5">
        <v>1438.3222000000001</v>
      </c>
      <c r="K7098" s="5">
        <v>121.9752174897842</v>
      </c>
      <c r="L7098">
        <f>YEAR(SalesData[Order Date])</f>
        <v>2024</v>
      </c>
      <c r="M7098">
        <f>MONTH(SalesData[Order Date])</f>
        <v>10</v>
      </c>
      <c r="N7098" t="str">
        <f>TEXT(SalesData[[#This Row],[Order Date]], "mmmm")</f>
        <v>October</v>
      </c>
      <c r="O7098" s="7">
        <f>IF(SalesData[Sales]=0,0,SalesData[Profit]/SalesData[Sales])</f>
        <v>8.4803820374728417E-2</v>
      </c>
      <c r="P7098" s="8">
        <f t="shared" si="110"/>
        <v>3.9212354505826296E-5</v>
      </c>
      <c r="Q7098" t="str">
        <f>IF(SalesData[[#This Row],[Discount]]&gt;0, "Yes", "No")</f>
        <v>Yes</v>
      </c>
      <c r="R7098" t="str">
        <f>TEXT(SalesData[[#This Row],[Order Date]],"mmm-yyyy")</f>
        <v>Oct-2024</v>
      </c>
      <c r="S7098">
        <f>YEAR(SalesData[[#This Row],[Order Date]])*100 + MONTH(SalesData[[#This Row],[Order Date]])</f>
        <v>202410</v>
      </c>
    </row>
    <row r="7099" spans="1:19" x14ac:dyDescent="0.3">
      <c r="A7099" t="s">
        <v>3266</v>
      </c>
      <c r="B7099" s="3">
        <v>45572</v>
      </c>
      <c r="C7099" t="s">
        <v>3267</v>
      </c>
      <c r="D7099" t="s">
        <v>30</v>
      </c>
      <c r="E7099" t="s">
        <v>26</v>
      </c>
      <c r="F7099" t="s">
        <v>39</v>
      </c>
      <c r="G7099">
        <v>7</v>
      </c>
      <c r="H7099" s="5">
        <v>894.67</v>
      </c>
      <c r="I7099" s="5">
        <v>0.18</v>
      </c>
      <c r="J7099" s="5">
        <v>5135.4058000000005</v>
      </c>
      <c r="K7099" s="5">
        <v>875.00182577431849</v>
      </c>
      <c r="L7099">
        <f>YEAR(SalesData[Order Date])</f>
        <v>2024</v>
      </c>
      <c r="M7099">
        <f>MONTH(SalesData[Order Date])</f>
        <v>10</v>
      </c>
      <c r="N7099" t="str">
        <f>TEXT(SalesData[[#This Row],[Order Date]], "mmmm")</f>
        <v>October</v>
      </c>
      <c r="O7099" s="7">
        <f>IF(SalesData[Sales]=0,0,SalesData[Profit]/SalesData[Sales])</f>
        <v>0.17038611160471845</v>
      </c>
      <c r="P7099" s="8">
        <f t="shared" si="110"/>
        <v>2.8741642968117535E-5</v>
      </c>
      <c r="Q7099" t="str">
        <f>IF(SalesData[[#This Row],[Discount]]&gt;0, "Yes", "No")</f>
        <v>Yes</v>
      </c>
      <c r="R7099" t="str">
        <f>TEXT(SalesData[[#This Row],[Order Date]],"mmm-yyyy")</f>
        <v>Oct-2024</v>
      </c>
      <c r="S7099">
        <f>YEAR(SalesData[[#This Row],[Order Date]])*100 + MONTH(SalesData[[#This Row],[Order Date]])</f>
        <v>202410</v>
      </c>
    </row>
    <row r="7100" spans="1:19" x14ac:dyDescent="0.3">
      <c r="A7100" t="s">
        <v>3304</v>
      </c>
      <c r="B7100" s="3">
        <v>45587</v>
      </c>
      <c r="C7100" t="s">
        <v>3305</v>
      </c>
      <c r="D7100" t="s">
        <v>13</v>
      </c>
      <c r="E7100" t="s">
        <v>26</v>
      </c>
      <c r="F7100" t="s">
        <v>34</v>
      </c>
      <c r="G7100">
        <v>7</v>
      </c>
      <c r="H7100" s="5">
        <v>73.03</v>
      </c>
      <c r="I7100" s="5">
        <v>0.1</v>
      </c>
      <c r="J7100" s="5">
        <v>460.08900000000011</v>
      </c>
      <c r="K7100" s="5">
        <v>132.7203945510262</v>
      </c>
      <c r="L7100">
        <f>YEAR(SalesData[Order Date])</f>
        <v>2024</v>
      </c>
      <c r="M7100">
        <f>MONTH(SalesData[Order Date])</f>
        <v>10</v>
      </c>
      <c r="N7100" t="str">
        <f>TEXT(SalesData[[#This Row],[Order Date]], "mmmm")</f>
        <v>October</v>
      </c>
      <c r="O7100" s="7">
        <f>IF(SalesData[Sales]=0,0,SalesData[Profit]/SalesData[Sales])</f>
        <v>0.28846678479821553</v>
      </c>
      <c r="P7100" s="8">
        <f t="shared" si="110"/>
        <v>1.9561432679329434E-4</v>
      </c>
      <c r="Q7100" t="str">
        <f>IF(SalesData[[#This Row],[Discount]]&gt;0, "Yes", "No")</f>
        <v>Yes</v>
      </c>
      <c r="R7100" t="str">
        <f>TEXT(SalesData[[#This Row],[Order Date]],"mmm-yyyy")</f>
        <v>Oct-2024</v>
      </c>
      <c r="S7100">
        <f>YEAR(SalesData[[#This Row],[Order Date]])*100 + MONTH(SalesData[[#This Row],[Order Date]])</f>
        <v>202410</v>
      </c>
    </row>
    <row r="7101" spans="1:19" x14ac:dyDescent="0.3">
      <c r="A7101" t="s">
        <v>3322</v>
      </c>
      <c r="B7101" s="3">
        <v>45596</v>
      </c>
      <c r="C7101" t="s">
        <v>3323</v>
      </c>
      <c r="D7101" t="s">
        <v>23</v>
      </c>
      <c r="E7101" t="s">
        <v>14</v>
      </c>
      <c r="F7101" t="s">
        <v>44</v>
      </c>
      <c r="G7101">
        <v>7</v>
      </c>
      <c r="H7101" s="5">
        <v>372.83</v>
      </c>
      <c r="I7101" s="5">
        <v>0.04</v>
      </c>
      <c r="J7101" s="5">
        <v>2505.4176000000002</v>
      </c>
      <c r="K7101" s="5">
        <v>492.1655486989701</v>
      </c>
      <c r="L7101">
        <f>YEAR(SalesData[Order Date])</f>
        <v>2024</v>
      </c>
      <c r="M7101">
        <f>MONTH(SalesData[Order Date])</f>
        <v>10</v>
      </c>
      <c r="N7101" t="str">
        <f>TEXT(SalesData[[#This Row],[Order Date]], "mmmm")</f>
        <v>October</v>
      </c>
      <c r="O7101" s="7">
        <f>IF(SalesData[Sales]=0,0,SalesData[Profit]/SalesData[Sales])</f>
        <v>0.19644052500428275</v>
      </c>
      <c r="P7101" s="8">
        <f t="shared" si="110"/>
        <v>1.532678624114399E-5</v>
      </c>
      <c r="Q7101" t="str">
        <f>IF(SalesData[[#This Row],[Discount]]&gt;0, "Yes", "No")</f>
        <v>Yes</v>
      </c>
      <c r="R7101" t="str">
        <f>TEXT(SalesData[[#This Row],[Order Date]],"mmm-yyyy")</f>
        <v>Oct-2024</v>
      </c>
      <c r="S7101">
        <f>YEAR(SalesData[[#This Row],[Order Date]])*100 + MONTH(SalesData[[#This Row],[Order Date]])</f>
        <v>202410</v>
      </c>
    </row>
    <row r="7102" spans="1:19" x14ac:dyDescent="0.3">
      <c r="A7102" t="s">
        <v>3334</v>
      </c>
      <c r="B7102" s="3">
        <v>45586</v>
      </c>
      <c r="C7102" t="s">
        <v>3335</v>
      </c>
      <c r="D7102" t="s">
        <v>30</v>
      </c>
      <c r="E7102" t="s">
        <v>26</v>
      </c>
      <c r="F7102" t="s">
        <v>27</v>
      </c>
      <c r="G7102">
        <v>9</v>
      </c>
      <c r="H7102" s="5">
        <v>870.52</v>
      </c>
      <c r="I7102" s="5">
        <v>0.21</v>
      </c>
      <c r="J7102" s="5">
        <v>6189.3972000000003</v>
      </c>
      <c r="K7102" s="5">
        <v>412.38800491250453</v>
      </c>
      <c r="L7102">
        <f>YEAR(SalesData[Order Date])</f>
        <v>2024</v>
      </c>
      <c r="M7102">
        <f>MONTH(SalesData[Order Date])</f>
        <v>10</v>
      </c>
      <c r="N7102" t="str">
        <f>TEXT(SalesData[[#This Row],[Order Date]], "mmmm")</f>
        <v>October</v>
      </c>
      <c r="O7102" s="7">
        <f>IF(SalesData[Sales]=0,0,SalesData[Profit]/SalesData[Sales])</f>
        <v>6.6628137052264877E-2</v>
      </c>
      <c r="P7102" s="8">
        <f t="shared" si="110"/>
        <v>2.6803902648225578E-5</v>
      </c>
      <c r="Q7102" t="str">
        <f>IF(SalesData[[#This Row],[Discount]]&gt;0, "Yes", "No")</f>
        <v>Yes</v>
      </c>
      <c r="R7102" t="str">
        <f>TEXT(SalesData[[#This Row],[Order Date]],"mmm-yyyy")</f>
        <v>Oct-2024</v>
      </c>
      <c r="S7102">
        <f>YEAR(SalesData[[#This Row],[Order Date]])*100 + MONTH(SalesData[[#This Row],[Order Date]])</f>
        <v>202410</v>
      </c>
    </row>
    <row r="7103" spans="1:19" x14ac:dyDescent="0.3">
      <c r="A7103" t="s">
        <v>3358</v>
      </c>
      <c r="B7103" s="3">
        <v>45595</v>
      </c>
      <c r="C7103" t="s">
        <v>3359</v>
      </c>
      <c r="D7103" t="s">
        <v>18</v>
      </c>
      <c r="E7103" t="s">
        <v>19</v>
      </c>
      <c r="F7103" t="s">
        <v>34</v>
      </c>
      <c r="G7103">
        <v>4</v>
      </c>
      <c r="H7103" s="5">
        <v>487.39</v>
      </c>
      <c r="I7103" s="5">
        <v>0.12</v>
      </c>
      <c r="J7103" s="5">
        <v>1715.6128000000001</v>
      </c>
      <c r="K7103" s="5">
        <v>473.00107737634971</v>
      </c>
      <c r="L7103">
        <f>YEAR(SalesData[Order Date])</f>
        <v>2024</v>
      </c>
      <c r="M7103">
        <f>MONTH(SalesData[Order Date])</f>
        <v>10</v>
      </c>
      <c r="N7103" t="str">
        <f>TEXT(SalesData[[#This Row],[Order Date]], "mmmm")</f>
        <v>October</v>
      </c>
      <c r="O7103" s="7">
        <f>IF(SalesData[Sales]=0,0,SalesData[Profit]/SalesData[Sales])</f>
        <v>0.27570386358527382</v>
      </c>
      <c r="P7103" s="8">
        <f t="shared" si="110"/>
        <v>6.1552350273907951E-5</v>
      </c>
      <c r="Q7103" t="str">
        <f>IF(SalesData[[#This Row],[Discount]]&gt;0, "Yes", "No")</f>
        <v>Yes</v>
      </c>
      <c r="R7103" t="str">
        <f>TEXT(SalesData[[#This Row],[Order Date]],"mmm-yyyy")</f>
        <v>Oct-2024</v>
      </c>
      <c r="S7103">
        <f>YEAR(SalesData[[#This Row],[Order Date]])*100 + MONTH(SalesData[[#This Row],[Order Date]])</f>
        <v>202410</v>
      </c>
    </row>
    <row r="7104" spans="1:19" x14ac:dyDescent="0.3">
      <c r="A7104" t="s">
        <v>3370</v>
      </c>
      <c r="B7104" s="3">
        <v>45578</v>
      </c>
      <c r="C7104" t="s">
        <v>3371</v>
      </c>
      <c r="D7104" t="s">
        <v>23</v>
      </c>
      <c r="E7104" t="s">
        <v>19</v>
      </c>
      <c r="F7104" t="s">
        <v>44</v>
      </c>
      <c r="G7104">
        <v>1</v>
      </c>
      <c r="H7104" s="5">
        <v>69.010000000000005</v>
      </c>
      <c r="I7104" s="5">
        <v>0.26</v>
      </c>
      <c r="J7104" s="5">
        <v>51.067400000000013</v>
      </c>
      <c r="K7104" s="5">
        <v>11.176822501784139</v>
      </c>
      <c r="L7104">
        <f>YEAR(SalesData[Order Date])</f>
        <v>2024</v>
      </c>
      <c r="M7104">
        <f>MONTH(SalesData[Order Date])</f>
        <v>10</v>
      </c>
      <c r="N7104" t="str">
        <f>TEXT(SalesData[[#This Row],[Order Date]], "mmmm")</f>
        <v>October</v>
      </c>
      <c r="O7104" s="7">
        <f>IF(SalesData[Sales]=0,0,SalesData[Profit]/SalesData[Sales])</f>
        <v>0.2188641384089289</v>
      </c>
      <c r="P7104" s="8">
        <f t="shared" si="110"/>
        <v>3.7675699174032746E-3</v>
      </c>
      <c r="Q7104" t="str">
        <f>IF(SalesData[[#This Row],[Discount]]&gt;0, "Yes", "No")</f>
        <v>Yes</v>
      </c>
      <c r="R7104" t="str">
        <f>TEXT(SalesData[[#This Row],[Order Date]],"mmm-yyyy")</f>
        <v>Oct-2024</v>
      </c>
      <c r="S7104">
        <f>YEAR(SalesData[[#This Row],[Order Date]])*100 + MONTH(SalesData[[#This Row],[Order Date]])</f>
        <v>202410</v>
      </c>
    </row>
    <row r="7105" spans="1:19" x14ac:dyDescent="0.3">
      <c r="A7105" t="s">
        <v>3425</v>
      </c>
      <c r="B7105" s="3">
        <v>45584</v>
      </c>
      <c r="C7105" t="s">
        <v>3426</v>
      </c>
      <c r="D7105" t="s">
        <v>23</v>
      </c>
      <c r="E7105" t="s">
        <v>19</v>
      </c>
      <c r="F7105" t="s">
        <v>15</v>
      </c>
      <c r="G7105">
        <v>2</v>
      </c>
      <c r="H7105" s="5">
        <v>16.940000000000001</v>
      </c>
      <c r="I7105" s="5">
        <v>0.28999999999999998</v>
      </c>
      <c r="J7105" s="5">
        <v>24.0548</v>
      </c>
      <c r="K7105" s="5">
        <v>2.9514035282864448</v>
      </c>
      <c r="L7105">
        <f>YEAR(SalesData[Order Date])</f>
        <v>2024</v>
      </c>
      <c r="M7105">
        <f>MONTH(SalesData[Order Date])</f>
        <v>10</v>
      </c>
      <c r="N7105" t="str">
        <f>TEXT(SalesData[[#This Row],[Order Date]], "mmmm")</f>
        <v>October</v>
      </c>
      <c r="O7105" s="7">
        <f>IF(SalesData[Sales]=0,0,SalesData[Profit]/SalesData[Sales])</f>
        <v>0.12269499344357238</v>
      </c>
      <c r="P7105" s="8">
        <f t="shared" si="110"/>
        <v>8.5596221959858311E-3</v>
      </c>
      <c r="Q7105" t="str">
        <f>IF(SalesData[[#This Row],[Discount]]&gt;0, "Yes", "No")</f>
        <v>Yes</v>
      </c>
      <c r="R7105" t="str">
        <f>TEXT(SalesData[[#This Row],[Order Date]],"mmm-yyyy")</f>
        <v>Oct-2024</v>
      </c>
      <c r="S7105">
        <f>YEAR(SalesData[[#This Row],[Order Date]])*100 + MONTH(SalesData[[#This Row],[Order Date]])</f>
        <v>202410</v>
      </c>
    </row>
    <row r="7106" spans="1:19" x14ac:dyDescent="0.3">
      <c r="A7106" t="s">
        <v>3433</v>
      </c>
      <c r="B7106" s="3">
        <v>45580</v>
      </c>
      <c r="C7106" t="s">
        <v>3434</v>
      </c>
      <c r="D7106" t="s">
        <v>13</v>
      </c>
      <c r="E7106" t="s">
        <v>26</v>
      </c>
      <c r="F7106" t="s">
        <v>20</v>
      </c>
      <c r="G7106">
        <v>1</v>
      </c>
      <c r="H7106" s="5">
        <v>203.51</v>
      </c>
      <c r="I7106" s="5">
        <v>0.18</v>
      </c>
      <c r="J7106" s="5">
        <v>166.87819999999999</v>
      </c>
      <c r="K7106" s="5">
        <v>35.539912661171833</v>
      </c>
      <c r="L7106">
        <f>YEAR(SalesData[Order Date])</f>
        <v>2024</v>
      </c>
      <c r="M7106">
        <f>MONTH(SalesData[Order Date])</f>
        <v>10</v>
      </c>
      <c r="N7106" t="str">
        <f>TEXT(SalesData[[#This Row],[Order Date]], "mmmm")</f>
        <v>October</v>
      </c>
      <c r="O7106" s="7">
        <f>IF(SalesData[Sales]=0,0,SalesData[Profit]/SalesData[Sales])</f>
        <v>0.21296917548949973</v>
      </c>
      <c r="P7106" s="8">
        <f t="shared" ref="P7106:P7169" si="111">IF(H:H*G:G=0, 0, (I:I/(H:H*G:G)))</f>
        <v>8.8447742125694073E-4</v>
      </c>
      <c r="Q7106" t="str">
        <f>IF(SalesData[[#This Row],[Discount]]&gt;0, "Yes", "No")</f>
        <v>Yes</v>
      </c>
      <c r="R7106" t="str">
        <f>TEXT(SalesData[[#This Row],[Order Date]],"mmm-yyyy")</f>
        <v>Oct-2024</v>
      </c>
      <c r="S7106">
        <f>YEAR(SalesData[[#This Row],[Order Date]])*100 + MONTH(SalesData[[#This Row],[Order Date]])</f>
        <v>202410</v>
      </c>
    </row>
    <row r="7107" spans="1:19" x14ac:dyDescent="0.3">
      <c r="A7107" t="s">
        <v>3501</v>
      </c>
      <c r="B7107" s="3">
        <v>45571</v>
      </c>
      <c r="C7107" t="s">
        <v>3502</v>
      </c>
      <c r="D7107" t="s">
        <v>13</v>
      </c>
      <c r="E7107" t="s">
        <v>19</v>
      </c>
      <c r="F7107" t="s">
        <v>34</v>
      </c>
      <c r="G7107">
        <v>5</v>
      </c>
      <c r="H7107" s="5">
        <v>236.35</v>
      </c>
      <c r="I7107" s="5">
        <v>0.16</v>
      </c>
      <c r="J7107" s="5">
        <v>992.67</v>
      </c>
      <c r="K7107" s="5">
        <v>67.401123612291201</v>
      </c>
      <c r="L7107">
        <f>YEAR(SalesData[Order Date])</f>
        <v>2024</v>
      </c>
      <c r="M7107">
        <f>MONTH(SalesData[Order Date])</f>
        <v>10</v>
      </c>
      <c r="N7107" t="str">
        <f>TEXT(SalesData[[#This Row],[Order Date]], "mmmm")</f>
        <v>October</v>
      </c>
      <c r="O7107" s="7">
        <f>IF(SalesData[Sales]=0,0,SalesData[Profit]/SalesData[Sales])</f>
        <v>6.7898821977385435E-2</v>
      </c>
      <c r="P7107" s="8">
        <f t="shared" si="111"/>
        <v>1.3539242648614343E-4</v>
      </c>
      <c r="Q7107" t="str">
        <f>IF(SalesData[[#This Row],[Discount]]&gt;0, "Yes", "No")</f>
        <v>Yes</v>
      </c>
      <c r="R7107" t="str">
        <f>TEXT(SalesData[[#This Row],[Order Date]],"mmm-yyyy")</f>
        <v>Oct-2024</v>
      </c>
      <c r="S7107">
        <f>YEAR(SalesData[[#This Row],[Order Date]])*100 + MONTH(SalesData[[#This Row],[Order Date]])</f>
        <v>202410</v>
      </c>
    </row>
    <row r="7108" spans="1:19" x14ac:dyDescent="0.3">
      <c r="A7108" t="s">
        <v>3583</v>
      </c>
      <c r="B7108" s="3">
        <v>45569</v>
      </c>
      <c r="C7108" t="s">
        <v>3584</v>
      </c>
      <c r="D7108" t="s">
        <v>23</v>
      </c>
      <c r="E7108" t="s">
        <v>19</v>
      </c>
      <c r="F7108" t="s">
        <v>31</v>
      </c>
      <c r="G7108">
        <v>4</v>
      </c>
      <c r="H7108" s="5">
        <v>320.35000000000002</v>
      </c>
      <c r="I7108" s="5">
        <v>0.28999999999999998</v>
      </c>
      <c r="J7108" s="5">
        <v>909.79399999999998</v>
      </c>
      <c r="K7108" s="5">
        <v>240.32878116088739</v>
      </c>
      <c r="L7108">
        <f>YEAR(SalesData[Order Date])</f>
        <v>2024</v>
      </c>
      <c r="M7108">
        <f>MONTH(SalesData[Order Date])</f>
        <v>10</v>
      </c>
      <c r="N7108" t="str">
        <f>TEXT(SalesData[[#This Row],[Order Date]], "mmmm")</f>
        <v>October</v>
      </c>
      <c r="O7108" s="7">
        <f>IF(SalesData[Sales]=0,0,SalesData[Profit]/SalesData[Sales])</f>
        <v>0.26415735997477163</v>
      </c>
      <c r="P7108" s="8">
        <f t="shared" si="111"/>
        <v>2.2631496800374587E-4</v>
      </c>
      <c r="Q7108" t="str">
        <f>IF(SalesData[[#This Row],[Discount]]&gt;0, "Yes", "No")</f>
        <v>Yes</v>
      </c>
      <c r="R7108" t="str">
        <f>TEXT(SalesData[[#This Row],[Order Date]],"mmm-yyyy")</f>
        <v>Oct-2024</v>
      </c>
      <c r="S7108">
        <f>YEAR(SalesData[[#This Row],[Order Date]])*100 + MONTH(SalesData[[#This Row],[Order Date]])</f>
        <v>202410</v>
      </c>
    </row>
    <row r="7109" spans="1:19" x14ac:dyDescent="0.3">
      <c r="A7109" t="s">
        <v>3683</v>
      </c>
      <c r="B7109" s="3">
        <v>45585</v>
      </c>
      <c r="C7109" t="s">
        <v>3684</v>
      </c>
      <c r="D7109" t="s">
        <v>18</v>
      </c>
      <c r="E7109" t="s">
        <v>26</v>
      </c>
      <c r="F7109" t="s">
        <v>44</v>
      </c>
      <c r="G7109">
        <v>5</v>
      </c>
      <c r="H7109" s="5">
        <v>891.31</v>
      </c>
      <c r="I7109" s="5">
        <v>0.09</v>
      </c>
      <c r="J7109" s="5">
        <v>4055.4605000000001</v>
      </c>
      <c r="K7109" s="5">
        <v>1214.2312193487719</v>
      </c>
      <c r="L7109">
        <f>YEAR(SalesData[Order Date])</f>
        <v>2024</v>
      </c>
      <c r="M7109">
        <f>MONTH(SalesData[Order Date])</f>
        <v>10</v>
      </c>
      <c r="N7109" t="str">
        <f>TEXT(SalesData[[#This Row],[Order Date]], "mmmm")</f>
        <v>October</v>
      </c>
      <c r="O7109" s="7">
        <f>IF(SalesData[Sales]=0,0,SalesData[Profit]/SalesData[Sales])</f>
        <v>0.2994064963396319</v>
      </c>
      <c r="P7109" s="8">
        <f t="shared" si="111"/>
        <v>2.0194993885404631E-5</v>
      </c>
      <c r="Q7109" t="str">
        <f>IF(SalesData[[#This Row],[Discount]]&gt;0, "Yes", "No")</f>
        <v>Yes</v>
      </c>
      <c r="R7109" t="str">
        <f>TEXT(SalesData[[#This Row],[Order Date]],"mmm-yyyy")</f>
        <v>Oct-2024</v>
      </c>
      <c r="S7109">
        <f>YEAR(SalesData[[#This Row],[Order Date]])*100 + MONTH(SalesData[[#This Row],[Order Date]])</f>
        <v>202410</v>
      </c>
    </row>
    <row r="7110" spans="1:19" x14ac:dyDescent="0.3">
      <c r="A7110" t="s">
        <v>3692</v>
      </c>
      <c r="B7110" s="3">
        <v>45586</v>
      </c>
      <c r="C7110" t="s">
        <v>3693</v>
      </c>
      <c r="D7110" t="s">
        <v>30</v>
      </c>
      <c r="E7110" t="s">
        <v>26</v>
      </c>
      <c r="F7110" t="s">
        <v>39</v>
      </c>
      <c r="G7110">
        <v>4</v>
      </c>
      <c r="H7110" s="5">
        <v>679.78</v>
      </c>
      <c r="I7110" s="5">
        <v>0.22</v>
      </c>
      <c r="J7110" s="5">
        <v>2120.9135999999999</v>
      </c>
      <c r="K7110" s="5">
        <v>448.48289562259993</v>
      </c>
      <c r="L7110">
        <f>YEAR(SalesData[Order Date])</f>
        <v>2024</v>
      </c>
      <c r="M7110">
        <f>MONTH(SalesData[Order Date])</f>
        <v>10</v>
      </c>
      <c r="N7110" t="str">
        <f>TEXT(SalesData[[#This Row],[Order Date]], "mmmm")</f>
        <v>October</v>
      </c>
      <c r="O7110" s="7">
        <f>IF(SalesData[Sales]=0,0,SalesData[Profit]/SalesData[Sales])</f>
        <v>0.21145740949683192</v>
      </c>
      <c r="P7110" s="8">
        <f t="shared" si="111"/>
        <v>8.090852923004502E-5</v>
      </c>
      <c r="Q7110" t="str">
        <f>IF(SalesData[[#This Row],[Discount]]&gt;0, "Yes", "No")</f>
        <v>Yes</v>
      </c>
      <c r="R7110" t="str">
        <f>TEXT(SalesData[[#This Row],[Order Date]],"mmm-yyyy")</f>
        <v>Oct-2024</v>
      </c>
      <c r="S7110">
        <f>YEAR(SalesData[[#This Row],[Order Date]])*100 + MONTH(SalesData[[#This Row],[Order Date]])</f>
        <v>202410</v>
      </c>
    </row>
    <row r="7111" spans="1:19" x14ac:dyDescent="0.3">
      <c r="A7111" t="s">
        <v>3754</v>
      </c>
      <c r="B7111" s="3">
        <v>45590</v>
      </c>
      <c r="C7111" t="s">
        <v>3755</v>
      </c>
      <c r="D7111" t="s">
        <v>30</v>
      </c>
      <c r="E7111" t="s">
        <v>14</v>
      </c>
      <c r="F7111" t="s">
        <v>31</v>
      </c>
      <c r="G7111">
        <v>5</v>
      </c>
      <c r="H7111" s="5">
        <v>527.70000000000005</v>
      </c>
      <c r="I7111" s="5">
        <v>0.28999999999999998</v>
      </c>
      <c r="J7111" s="5">
        <v>1873.335</v>
      </c>
      <c r="K7111" s="5">
        <v>448.42680647494092</v>
      </c>
      <c r="L7111">
        <f>YEAR(SalesData[Order Date])</f>
        <v>2024</v>
      </c>
      <c r="M7111">
        <f>MONTH(SalesData[Order Date])</f>
        <v>10</v>
      </c>
      <c r="N7111" t="str">
        <f>TEXT(SalesData[[#This Row],[Order Date]], "mmmm")</f>
        <v>October</v>
      </c>
      <c r="O7111" s="7">
        <f>IF(SalesData[Sales]=0,0,SalesData[Profit]/SalesData[Sales])</f>
        <v>0.23937352714540694</v>
      </c>
      <c r="P7111" s="8">
        <f t="shared" si="111"/>
        <v>1.0991093424294106E-4</v>
      </c>
      <c r="Q7111" t="str">
        <f>IF(SalesData[[#This Row],[Discount]]&gt;0, "Yes", "No")</f>
        <v>Yes</v>
      </c>
      <c r="R7111" t="str">
        <f>TEXT(SalesData[[#This Row],[Order Date]],"mmm-yyyy")</f>
        <v>Oct-2024</v>
      </c>
      <c r="S7111">
        <f>YEAR(SalesData[[#This Row],[Order Date]])*100 + MONTH(SalesData[[#This Row],[Order Date]])</f>
        <v>202410</v>
      </c>
    </row>
    <row r="7112" spans="1:19" x14ac:dyDescent="0.3">
      <c r="A7112" t="s">
        <v>3786</v>
      </c>
      <c r="B7112" s="3">
        <v>45578</v>
      </c>
      <c r="C7112" t="s">
        <v>3787</v>
      </c>
      <c r="D7112" t="s">
        <v>23</v>
      </c>
      <c r="E7112" t="s">
        <v>26</v>
      </c>
      <c r="F7112" t="s">
        <v>44</v>
      </c>
      <c r="G7112">
        <v>1</v>
      </c>
      <c r="H7112" s="5">
        <v>537.36</v>
      </c>
      <c r="I7112" s="5">
        <v>0.12</v>
      </c>
      <c r="J7112" s="5">
        <v>472.8768</v>
      </c>
      <c r="K7112" s="5">
        <v>62.152340942290159</v>
      </c>
      <c r="L7112">
        <f>YEAR(SalesData[Order Date])</f>
        <v>2024</v>
      </c>
      <c r="M7112">
        <f>MONTH(SalesData[Order Date])</f>
        <v>10</v>
      </c>
      <c r="N7112" t="str">
        <f>TEXT(SalesData[[#This Row],[Order Date]], "mmmm")</f>
        <v>October</v>
      </c>
      <c r="O7112" s="7">
        <f>IF(SalesData[Sales]=0,0,SalesData[Profit]/SalesData[Sales])</f>
        <v>0.13143453208592631</v>
      </c>
      <c r="P7112" s="8">
        <f t="shared" si="111"/>
        <v>2.2331397945511388E-4</v>
      </c>
      <c r="Q7112" t="str">
        <f>IF(SalesData[[#This Row],[Discount]]&gt;0, "Yes", "No")</f>
        <v>Yes</v>
      </c>
      <c r="R7112" t="str">
        <f>TEXT(SalesData[[#This Row],[Order Date]],"mmm-yyyy")</f>
        <v>Oct-2024</v>
      </c>
      <c r="S7112">
        <f>YEAR(SalesData[[#This Row],[Order Date]])*100 + MONTH(SalesData[[#This Row],[Order Date]])</f>
        <v>202410</v>
      </c>
    </row>
    <row r="7113" spans="1:19" x14ac:dyDescent="0.3">
      <c r="A7113" t="s">
        <v>3846</v>
      </c>
      <c r="B7113" s="3">
        <v>45573</v>
      </c>
      <c r="C7113" t="s">
        <v>3847</v>
      </c>
      <c r="D7113" t="s">
        <v>18</v>
      </c>
      <c r="E7113" t="s">
        <v>14</v>
      </c>
      <c r="F7113" t="s">
        <v>31</v>
      </c>
      <c r="G7113">
        <v>2</v>
      </c>
      <c r="H7113" s="5">
        <v>732.97</v>
      </c>
      <c r="I7113" s="5">
        <v>0.02</v>
      </c>
      <c r="J7113" s="5">
        <v>1436.6212</v>
      </c>
      <c r="K7113" s="5">
        <v>261.96864434671971</v>
      </c>
      <c r="L7113">
        <f>YEAR(SalesData[Order Date])</f>
        <v>2024</v>
      </c>
      <c r="M7113">
        <f>MONTH(SalesData[Order Date])</f>
        <v>10</v>
      </c>
      <c r="N7113" t="str">
        <f>TEXT(SalesData[[#This Row],[Order Date]], "mmmm")</f>
        <v>October</v>
      </c>
      <c r="O7113" s="7">
        <f>IF(SalesData[Sales]=0,0,SalesData[Profit]/SalesData[Sales])</f>
        <v>0.1823505349543218</v>
      </c>
      <c r="P7113" s="8">
        <f t="shared" si="111"/>
        <v>1.3643123183759227E-5</v>
      </c>
      <c r="Q7113" t="str">
        <f>IF(SalesData[[#This Row],[Discount]]&gt;0, "Yes", "No")</f>
        <v>Yes</v>
      </c>
      <c r="R7113" t="str">
        <f>TEXT(SalesData[[#This Row],[Order Date]],"mmm-yyyy")</f>
        <v>Oct-2024</v>
      </c>
      <c r="S7113">
        <f>YEAR(SalesData[[#This Row],[Order Date]])*100 + MONTH(SalesData[[#This Row],[Order Date]])</f>
        <v>202410</v>
      </c>
    </row>
    <row r="7114" spans="1:19" x14ac:dyDescent="0.3">
      <c r="A7114" t="s">
        <v>3905</v>
      </c>
      <c r="B7114" s="3">
        <v>45574</v>
      </c>
      <c r="C7114" t="s">
        <v>3906</v>
      </c>
      <c r="D7114" t="s">
        <v>13</v>
      </c>
      <c r="E7114" t="s">
        <v>14</v>
      </c>
      <c r="F7114" t="s">
        <v>20</v>
      </c>
      <c r="G7114">
        <v>1</v>
      </c>
      <c r="H7114" s="5">
        <v>729.78</v>
      </c>
      <c r="I7114" s="5">
        <v>0.01</v>
      </c>
      <c r="J7114" s="5">
        <v>722.48219999999992</v>
      </c>
      <c r="K7114" s="5">
        <v>74.350940921435949</v>
      </c>
      <c r="L7114">
        <f>YEAR(SalesData[Order Date])</f>
        <v>2024</v>
      </c>
      <c r="M7114">
        <f>MONTH(SalesData[Order Date])</f>
        <v>10</v>
      </c>
      <c r="N7114" t="str">
        <f>TEXT(SalesData[[#This Row],[Order Date]], "mmmm")</f>
        <v>October</v>
      </c>
      <c r="O7114" s="7">
        <f>IF(SalesData[Sales]=0,0,SalesData[Profit]/SalesData[Sales])</f>
        <v>0.10291041207857572</v>
      </c>
      <c r="P7114" s="8">
        <f t="shared" si="111"/>
        <v>1.3702759735810792E-5</v>
      </c>
      <c r="Q7114" t="str">
        <f>IF(SalesData[[#This Row],[Discount]]&gt;0, "Yes", "No")</f>
        <v>Yes</v>
      </c>
      <c r="R7114" t="str">
        <f>TEXT(SalesData[[#This Row],[Order Date]],"mmm-yyyy")</f>
        <v>Oct-2024</v>
      </c>
      <c r="S7114">
        <f>YEAR(SalesData[[#This Row],[Order Date]])*100 + MONTH(SalesData[[#This Row],[Order Date]])</f>
        <v>202410</v>
      </c>
    </row>
    <row r="7115" spans="1:19" x14ac:dyDescent="0.3">
      <c r="A7115" t="s">
        <v>3962</v>
      </c>
      <c r="B7115" s="3">
        <v>45577</v>
      </c>
      <c r="C7115" t="s">
        <v>3963</v>
      </c>
      <c r="D7115" t="s">
        <v>18</v>
      </c>
      <c r="E7115" t="s">
        <v>19</v>
      </c>
      <c r="F7115" t="s">
        <v>62</v>
      </c>
      <c r="G7115">
        <v>2</v>
      </c>
      <c r="H7115" s="5">
        <v>966.83</v>
      </c>
      <c r="I7115" s="5">
        <v>0.13</v>
      </c>
      <c r="J7115" s="5">
        <v>1682.2842000000001</v>
      </c>
      <c r="K7115" s="5">
        <v>315.94753221871463</v>
      </c>
      <c r="L7115">
        <f>YEAR(SalesData[Order Date])</f>
        <v>2024</v>
      </c>
      <c r="M7115">
        <f>MONTH(SalesData[Order Date])</f>
        <v>10</v>
      </c>
      <c r="N7115" t="str">
        <f>TEXT(SalesData[[#This Row],[Order Date]], "mmmm")</f>
        <v>October</v>
      </c>
      <c r="O7115" s="7">
        <f>IF(SalesData[Sales]=0,0,SalesData[Profit]/SalesData[Sales])</f>
        <v>0.18780865457733872</v>
      </c>
      <c r="P7115" s="8">
        <f t="shared" si="111"/>
        <v>6.7230019755282728E-5</v>
      </c>
      <c r="Q7115" t="str">
        <f>IF(SalesData[[#This Row],[Discount]]&gt;0, "Yes", "No")</f>
        <v>Yes</v>
      </c>
      <c r="R7115" t="str">
        <f>TEXT(SalesData[[#This Row],[Order Date]],"mmm-yyyy")</f>
        <v>Oct-2024</v>
      </c>
      <c r="S7115">
        <f>YEAR(SalesData[[#This Row],[Order Date]])*100 + MONTH(SalesData[[#This Row],[Order Date]])</f>
        <v>202410</v>
      </c>
    </row>
    <row r="7116" spans="1:19" x14ac:dyDescent="0.3">
      <c r="A7116" t="s">
        <v>3968</v>
      </c>
      <c r="B7116" s="3">
        <v>45572</v>
      </c>
      <c r="C7116" t="s">
        <v>3969</v>
      </c>
      <c r="D7116" t="s">
        <v>23</v>
      </c>
      <c r="E7116" t="s">
        <v>19</v>
      </c>
      <c r="F7116" t="s">
        <v>27</v>
      </c>
      <c r="G7116">
        <v>3</v>
      </c>
      <c r="H7116" s="5">
        <v>541.08000000000004</v>
      </c>
      <c r="I7116" s="5">
        <v>0.02</v>
      </c>
      <c r="J7116" s="5">
        <v>1590.7752</v>
      </c>
      <c r="K7116" s="5">
        <v>347.06902348306761</v>
      </c>
      <c r="L7116">
        <f>YEAR(SalesData[Order Date])</f>
        <v>2024</v>
      </c>
      <c r="M7116">
        <f>MONTH(SalesData[Order Date])</f>
        <v>10</v>
      </c>
      <c r="N7116" t="str">
        <f>TEXT(SalesData[[#This Row],[Order Date]], "mmmm")</f>
        <v>October</v>
      </c>
      <c r="O7116" s="7">
        <f>IF(SalesData[Sales]=0,0,SalesData[Profit]/SalesData[Sales])</f>
        <v>0.21817603359863016</v>
      </c>
      <c r="P7116" s="8">
        <f t="shared" si="111"/>
        <v>1.2321036938468741E-5</v>
      </c>
      <c r="Q7116" t="str">
        <f>IF(SalesData[[#This Row],[Discount]]&gt;0, "Yes", "No")</f>
        <v>Yes</v>
      </c>
      <c r="R7116" t="str">
        <f>TEXT(SalesData[[#This Row],[Order Date]],"mmm-yyyy")</f>
        <v>Oct-2024</v>
      </c>
      <c r="S7116">
        <f>YEAR(SalesData[[#This Row],[Order Date]])*100 + MONTH(SalesData[[#This Row],[Order Date]])</f>
        <v>202410</v>
      </c>
    </row>
    <row r="7117" spans="1:19" x14ac:dyDescent="0.3">
      <c r="A7117" t="s">
        <v>4020</v>
      </c>
      <c r="B7117" s="3">
        <v>45568</v>
      </c>
      <c r="C7117" t="s">
        <v>4021</v>
      </c>
      <c r="D7117" t="s">
        <v>13</v>
      </c>
      <c r="E7117" t="s">
        <v>14</v>
      </c>
      <c r="F7117" t="s">
        <v>31</v>
      </c>
      <c r="G7117">
        <v>9</v>
      </c>
      <c r="H7117" s="5">
        <v>939.17</v>
      </c>
      <c r="I7117" s="5">
        <v>0.15</v>
      </c>
      <c r="J7117" s="5">
        <v>7184.6504999999988</v>
      </c>
      <c r="K7117" s="5">
        <v>718.64145960934741</v>
      </c>
      <c r="L7117">
        <f>YEAR(SalesData[Order Date])</f>
        <v>2024</v>
      </c>
      <c r="M7117">
        <f>MONTH(SalesData[Order Date])</f>
        <v>10</v>
      </c>
      <c r="N7117" t="str">
        <f>TEXT(SalesData[[#This Row],[Order Date]], "mmmm")</f>
        <v>October</v>
      </c>
      <c r="O7117" s="7">
        <f>IF(SalesData[Sales]=0,0,SalesData[Profit]/SalesData[Sales])</f>
        <v>0.10002455368000816</v>
      </c>
      <c r="P7117" s="8">
        <f t="shared" si="111"/>
        <v>1.7746165940848481E-5</v>
      </c>
      <c r="Q7117" t="str">
        <f>IF(SalesData[[#This Row],[Discount]]&gt;0, "Yes", "No")</f>
        <v>Yes</v>
      </c>
      <c r="R7117" t="str">
        <f>TEXT(SalesData[[#This Row],[Order Date]],"mmm-yyyy")</f>
        <v>Oct-2024</v>
      </c>
      <c r="S7117">
        <f>YEAR(SalesData[[#This Row],[Order Date]])*100 + MONTH(SalesData[[#This Row],[Order Date]])</f>
        <v>202410</v>
      </c>
    </row>
    <row r="7118" spans="1:19" x14ac:dyDescent="0.3">
      <c r="A7118" t="s">
        <v>4052</v>
      </c>
      <c r="B7118" s="3">
        <v>45585</v>
      </c>
      <c r="C7118" t="s">
        <v>4053</v>
      </c>
      <c r="D7118" t="s">
        <v>18</v>
      </c>
      <c r="E7118" t="s">
        <v>14</v>
      </c>
      <c r="F7118" t="s">
        <v>31</v>
      </c>
      <c r="G7118">
        <v>2</v>
      </c>
      <c r="H7118" s="5">
        <v>93.9</v>
      </c>
      <c r="I7118" s="5">
        <v>0.19</v>
      </c>
      <c r="J7118" s="5">
        <v>152.11799999999999</v>
      </c>
      <c r="K7118" s="5">
        <v>18.151965851429239</v>
      </c>
      <c r="L7118">
        <f>YEAR(SalesData[Order Date])</f>
        <v>2024</v>
      </c>
      <c r="M7118">
        <f>MONTH(SalesData[Order Date])</f>
        <v>10</v>
      </c>
      <c r="N7118" t="str">
        <f>TEXT(SalesData[[#This Row],[Order Date]], "mmmm")</f>
        <v>October</v>
      </c>
      <c r="O7118" s="7">
        <f>IF(SalesData[Sales]=0,0,SalesData[Profit]/SalesData[Sales])</f>
        <v>0.11932819161065251</v>
      </c>
      <c r="P7118" s="8">
        <f t="shared" si="111"/>
        <v>1.0117145899893503E-3</v>
      </c>
      <c r="Q7118" t="str">
        <f>IF(SalesData[[#This Row],[Discount]]&gt;0, "Yes", "No")</f>
        <v>Yes</v>
      </c>
      <c r="R7118" t="str">
        <f>TEXT(SalesData[[#This Row],[Order Date]],"mmm-yyyy")</f>
        <v>Oct-2024</v>
      </c>
      <c r="S7118">
        <f>YEAR(SalesData[[#This Row],[Order Date]])*100 + MONTH(SalesData[[#This Row],[Order Date]])</f>
        <v>202410</v>
      </c>
    </row>
    <row r="7119" spans="1:19" x14ac:dyDescent="0.3">
      <c r="A7119" t="s">
        <v>4074</v>
      </c>
      <c r="B7119" s="3">
        <v>45571</v>
      </c>
      <c r="C7119" t="s">
        <v>4075</v>
      </c>
      <c r="D7119" t="s">
        <v>30</v>
      </c>
      <c r="E7119" t="s">
        <v>26</v>
      </c>
      <c r="F7119" t="s">
        <v>34</v>
      </c>
      <c r="G7119">
        <v>1</v>
      </c>
      <c r="H7119" s="5">
        <v>350.54</v>
      </c>
      <c r="I7119" s="5">
        <v>0.03</v>
      </c>
      <c r="J7119" s="5">
        <v>340.02379999999999</v>
      </c>
      <c r="K7119" s="5">
        <v>76.40408306988131</v>
      </c>
      <c r="L7119">
        <f>YEAR(SalesData[Order Date])</f>
        <v>2024</v>
      </c>
      <c r="M7119">
        <f>MONTH(SalesData[Order Date])</f>
        <v>10</v>
      </c>
      <c r="N7119" t="str">
        <f>TEXT(SalesData[[#This Row],[Order Date]], "mmmm")</f>
        <v>October</v>
      </c>
      <c r="O7119" s="7">
        <f>IF(SalesData[Sales]=0,0,SalesData[Profit]/SalesData[Sales])</f>
        <v>0.22470216223064771</v>
      </c>
      <c r="P7119" s="8">
        <f t="shared" si="111"/>
        <v>8.5582244537000046E-5</v>
      </c>
      <c r="Q7119" t="str">
        <f>IF(SalesData[[#This Row],[Discount]]&gt;0, "Yes", "No")</f>
        <v>Yes</v>
      </c>
      <c r="R7119" t="str">
        <f>TEXT(SalesData[[#This Row],[Order Date]],"mmm-yyyy")</f>
        <v>Oct-2024</v>
      </c>
      <c r="S7119">
        <f>YEAR(SalesData[[#This Row],[Order Date]])*100 + MONTH(SalesData[[#This Row],[Order Date]])</f>
        <v>202410</v>
      </c>
    </row>
    <row r="7120" spans="1:19" x14ac:dyDescent="0.3">
      <c r="A7120" t="s">
        <v>4086</v>
      </c>
      <c r="B7120" s="3">
        <v>45571</v>
      </c>
      <c r="C7120" t="s">
        <v>1567</v>
      </c>
      <c r="D7120" t="s">
        <v>13</v>
      </c>
      <c r="E7120" t="s">
        <v>26</v>
      </c>
      <c r="F7120" t="s">
        <v>15</v>
      </c>
      <c r="G7120">
        <v>6</v>
      </c>
      <c r="H7120" s="5">
        <v>247.49</v>
      </c>
      <c r="I7120" s="5">
        <v>0.04</v>
      </c>
      <c r="J7120" s="5">
        <v>1425.5424</v>
      </c>
      <c r="K7120" s="5">
        <v>160.09063898428741</v>
      </c>
      <c r="L7120">
        <f>YEAR(SalesData[Order Date])</f>
        <v>2024</v>
      </c>
      <c r="M7120">
        <f>MONTH(SalesData[Order Date])</f>
        <v>10</v>
      </c>
      <c r="N7120" t="str">
        <f>TEXT(SalesData[[#This Row],[Order Date]], "mmmm")</f>
        <v>October</v>
      </c>
      <c r="O7120" s="7">
        <f>IF(SalesData[Sales]=0,0,SalesData[Profit]/SalesData[Sales])</f>
        <v>0.11230156253808193</v>
      </c>
      <c r="P7120" s="8">
        <f t="shared" si="111"/>
        <v>2.6937115304322059E-5</v>
      </c>
      <c r="Q7120" t="str">
        <f>IF(SalesData[[#This Row],[Discount]]&gt;0, "Yes", "No")</f>
        <v>Yes</v>
      </c>
      <c r="R7120" t="str">
        <f>TEXT(SalesData[[#This Row],[Order Date]],"mmm-yyyy")</f>
        <v>Oct-2024</v>
      </c>
      <c r="S7120">
        <f>YEAR(SalesData[[#This Row],[Order Date]])*100 + MONTH(SalesData[[#This Row],[Order Date]])</f>
        <v>202410</v>
      </c>
    </row>
    <row r="7121" spans="1:19" x14ac:dyDescent="0.3">
      <c r="A7121" t="s">
        <v>4095</v>
      </c>
      <c r="B7121" s="3">
        <v>45588</v>
      </c>
      <c r="C7121" t="s">
        <v>4096</v>
      </c>
      <c r="D7121" t="s">
        <v>18</v>
      </c>
      <c r="E7121" t="s">
        <v>19</v>
      </c>
      <c r="F7121" t="s">
        <v>31</v>
      </c>
      <c r="G7121">
        <v>2</v>
      </c>
      <c r="H7121" s="5">
        <v>670.31</v>
      </c>
      <c r="I7121" s="5">
        <v>0.06</v>
      </c>
      <c r="J7121" s="5">
        <v>1260.1828</v>
      </c>
      <c r="K7121" s="5">
        <v>144.61787340956309</v>
      </c>
      <c r="L7121">
        <f>YEAR(SalesData[Order Date])</f>
        <v>2024</v>
      </c>
      <c r="M7121">
        <f>MONTH(SalesData[Order Date])</f>
        <v>10</v>
      </c>
      <c r="N7121" t="str">
        <f>TEXT(SalesData[[#This Row],[Order Date]], "mmmm")</f>
        <v>October</v>
      </c>
      <c r="O7121" s="7">
        <f>IF(SalesData[Sales]=0,0,SalesData[Profit]/SalesData[Sales])</f>
        <v>0.11475944078078441</v>
      </c>
      <c r="P7121" s="8">
        <f t="shared" si="111"/>
        <v>4.475541167519506E-5</v>
      </c>
      <c r="Q7121" t="str">
        <f>IF(SalesData[[#This Row],[Discount]]&gt;0, "Yes", "No")</f>
        <v>Yes</v>
      </c>
      <c r="R7121" t="str">
        <f>TEXT(SalesData[[#This Row],[Order Date]],"mmm-yyyy")</f>
        <v>Oct-2024</v>
      </c>
      <c r="S7121">
        <f>YEAR(SalesData[[#This Row],[Order Date]])*100 + MONTH(SalesData[[#This Row],[Order Date]])</f>
        <v>202410</v>
      </c>
    </row>
    <row r="7122" spans="1:19" x14ac:dyDescent="0.3">
      <c r="A7122" t="s">
        <v>4137</v>
      </c>
      <c r="B7122" s="3">
        <v>45593</v>
      </c>
      <c r="C7122" t="s">
        <v>4138</v>
      </c>
      <c r="D7122" t="s">
        <v>18</v>
      </c>
      <c r="E7122" t="s">
        <v>19</v>
      </c>
      <c r="F7122" t="s">
        <v>34</v>
      </c>
      <c r="G7122">
        <v>2</v>
      </c>
      <c r="H7122" s="5">
        <v>131.44</v>
      </c>
      <c r="I7122" s="5">
        <v>0.24</v>
      </c>
      <c r="J7122" s="5">
        <v>199.78880000000001</v>
      </c>
      <c r="K7122" s="5">
        <v>34.924579527537873</v>
      </c>
      <c r="L7122">
        <f>YEAR(SalesData[Order Date])</f>
        <v>2024</v>
      </c>
      <c r="M7122">
        <f>MONTH(SalesData[Order Date])</f>
        <v>10</v>
      </c>
      <c r="N7122" t="str">
        <f>TEXT(SalesData[[#This Row],[Order Date]], "mmmm")</f>
        <v>October</v>
      </c>
      <c r="O7122" s="7">
        <f>IF(SalesData[Sales]=0,0,SalesData[Profit]/SalesData[Sales])</f>
        <v>0.17480749435172477</v>
      </c>
      <c r="P7122" s="8">
        <f t="shared" si="111"/>
        <v>9.1296409007912357E-4</v>
      </c>
      <c r="Q7122" t="str">
        <f>IF(SalesData[[#This Row],[Discount]]&gt;0, "Yes", "No")</f>
        <v>Yes</v>
      </c>
      <c r="R7122" t="str">
        <f>TEXT(SalesData[[#This Row],[Order Date]],"mmm-yyyy")</f>
        <v>Oct-2024</v>
      </c>
      <c r="S7122">
        <f>YEAR(SalesData[[#This Row],[Order Date]])*100 + MONTH(SalesData[[#This Row],[Order Date]])</f>
        <v>202410</v>
      </c>
    </row>
    <row r="7123" spans="1:19" x14ac:dyDescent="0.3">
      <c r="A7123" t="s">
        <v>4189</v>
      </c>
      <c r="B7123" s="3">
        <v>45584</v>
      </c>
      <c r="C7123" t="s">
        <v>4190</v>
      </c>
      <c r="D7123" t="s">
        <v>18</v>
      </c>
      <c r="E7123" t="s">
        <v>14</v>
      </c>
      <c r="F7123" t="s">
        <v>62</v>
      </c>
      <c r="G7123">
        <v>9</v>
      </c>
      <c r="H7123" s="5">
        <v>528.04</v>
      </c>
      <c r="I7123" s="5">
        <v>0.02</v>
      </c>
      <c r="J7123" s="5">
        <v>4657.3127999999997</v>
      </c>
      <c r="K7123" s="5">
        <v>598.71959521413385</v>
      </c>
      <c r="L7123">
        <f>YEAR(SalesData[Order Date])</f>
        <v>2024</v>
      </c>
      <c r="M7123">
        <f>MONTH(SalesData[Order Date])</f>
        <v>10</v>
      </c>
      <c r="N7123" t="str">
        <f>TEXT(SalesData[[#This Row],[Order Date]], "mmmm")</f>
        <v>October</v>
      </c>
      <c r="O7123" s="7">
        <f>IF(SalesData[Sales]=0,0,SalesData[Profit]/SalesData[Sales])</f>
        <v>0.12855473122057293</v>
      </c>
      <c r="P7123" s="8">
        <f t="shared" si="111"/>
        <v>4.2084353878914903E-6</v>
      </c>
      <c r="Q7123" t="str">
        <f>IF(SalesData[[#This Row],[Discount]]&gt;0, "Yes", "No")</f>
        <v>Yes</v>
      </c>
      <c r="R7123" t="str">
        <f>TEXT(SalesData[[#This Row],[Order Date]],"mmm-yyyy")</f>
        <v>Oct-2024</v>
      </c>
      <c r="S7123">
        <f>YEAR(SalesData[[#This Row],[Order Date]])*100 + MONTH(SalesData[[#This Row],[Order Date]])</f>
        <v>202410</v>
      </c>
    </row>
    <row r="7124" spans="1:19" x14ac:dyDescent="0.3">
      <c r="A7124" t="s">
        <v>4193</v>
      </c>
      <c r="B7124" s="3">
        <v>45596</v>
      </c>
      <c r="C7124" t="s">
        <v>4194</v>
      </c>
      <c r="D7124" t="s">
        <v>30</v>
      </c>
      <c r="E7124" t="s">
        <v>14</v>
      </c>
      <c r="F7124" t="s">
        <v>44</v>
      </c>
      <c r="G7124">
        <v>4</v>
      </c>
      <c r="H7124" s="5">
        <v>706.45</v>
      </c>
      <c r="I7124" s="5">
        <v>0.17</v>
      </c>
      <c r="J7124" s="5">
        <v>2345.4140000000002</v>
      </c>
      <c r="K7124" s="5">
        <v>703.02072024411632</v>
      </c>
      <c r="L7124">
        <f>YEAR(SalesData[Order Date])</f>
        <v>2024</v>
      </c>
      <c r="M7124">
        <f>MONTH(SalesData[Order Date])</f>
        <v>10</v>
      </c>
      <c r="N7124" t="str">
        <f>TEXT(SalesData[[#This Row],[Order Date]], "mmmm")</f>
        <v>October</v>
      </c>
      <c r="O7124" s="7">
        <f>IF(SalesData[Sales]=0,0,SalesData[Profit]/SalesData[Sales])</f>
        <v>0.29974269798172787</v>
      </c>
      <c r="P7124" s="8">
        <f t="shared" si="111"/>
        <v>6.0159954703092933E-5</v>
      </c>
      <c r="Q7124" t="str">
        <f>IF(SalesData[[#This Row],[Discount]]&gt;0, "Yes", "No")</f>
        <v>Yes</v>
      </c>
      <c r="R7124" t="str">
        <f>TEXT(SalesData[[#This Row],[Order Date]],"mmm-yyyy")</f>
        <v>Oct-2024</v>
      </c>
      <c r="S7124">
        <f>YEAR(SalesData[[#This Row],[Order Date]])*100 + MONTH(SalesData[[#This Row],[Order Date]])</f>
        <v>202410</v>
      </c>
    </row>
    <row r="7125" spans="1:19" x14ac:dyDescent="0.3">
      <c r="A7125" t="s">
        <v>4213</v>
      </c>
      <c r="B7125" s="3">
        <v>45568</v>
      </c>
      <c r="C7125" t="s">
        <v>4214</v>
      </c>
      <c r="D7125" t="s">
        <v>18</v>
      </c>
      <c r="E7125" t="s">
        <v>26</v>
      </c>
      <c r="F7125" t="s">
        <v>53</v>
      </c>
      <c r="G7125">
        <v>3</v>
      </c>
      <c r="H7125" s="5">
        <v>442.02</v>
      </c>
      <c r="I7125" s="5">
        <v>0.19</v>
      </c>
      <c r="J7125" s="5">
        <v>1074.1086</v>
      </c>
      <c r="K7125" s="5">
        <v>176.520817126167</v>
      </c>
      <c r="L7125">
        <f>YEAR(SalesData[Order Date])</f>
        <v>2024</v>
      </c>
      <c r="M7125">
        <f>MONTH(SalesData[Order Date])</f>
        <v>10</v>
      </c>
      <c r="N7125" t="str">
        <f>TEXT(SalesData[[#This Row],[Order Date]], "mmmm")</f>
        <v>October</v>
      </c>
      <c r="O7125" s="7">
        <f>IF(SalesData[Sales]=0,0,SalesData[Profit]/SalesData[Sales])</f>
        <v>0.16434168493406254</v>
      </c>
      <c r="P7125" s="8">
        <f t="shared" si="111"/>
        <v>1.4328160113418701E-4</v>
      </c>
      <c r="Q7125" t="str">
        <f>IF(SalesData[[#This Row],[Discount]]&gt;0, "Yes", "No")</f>
        <v>Yes</v>
      </c>
      <c r="R7125" t="str">
        <f>TEXT(SalesData[[#This Row],[Order Date]],"mmm-yyyy")</f>
        <v>Oct-2024</v>
      </c>
      <c r="S7125">
        <f>YEAR(SalesData[[#This Row],[Order Date]])*100 + MONTH(SalesData[[#This Row],[Order Date]])</f>
        <v>202410</v>
      </c>
    </row>
    <row r="7126" spans="1:19" x14ac:dyDescent="0.3">
      <c r="A7126" t="s">
        <v>4304</v>
      </c>
      <c r="B7126" s="3">
        <v>45595</v>
      </c>
      <c r="C7126" t="s">
        <v>4305</v>
      </c>
      <c r="D7126" t="s">
        <v>23</v>
      </c>
      <c r="E7126" t="s">
        <v>19</v>
      </c>
      <c r="F7126" t="s">
        <v>44</v>
      </c>
      <c r="G7126">
        <v>6</v>
      </c>
      <c r="H7126" s="5">
        <v>35.950000000000003</v>
      </c>
      <c r="I7126" s="5">
        <v>0.1</v>
      </c>
      <c r="J7126" s="5">
        <v>194.13</v>
      </c>
      <c r="K7126" s="5">
        <v>39.774511136441447</v>
      </c>
      <c r="L7126">
        <f>YEAR(SalesData[Order Date])</f>
        <v>2024</v>
      </c>
      <c r="M7126">
        <f>MONTH(SalesData[Order Date])</f>
        <v>10</v>
      </c>
      <c r="N7126" t="str">
        <f>TEXT(SalesData[[#This Row],[Order Date]], "mmmm")</f>
        <v>October</v>
      </c>
      <c r="O7126" s="7">
        <f>IF(SalesData[Sales]=0,0,SalesData[Profit]/SalesData[Sales])</f>
        <v>0.20488595856612296</v>
      </c>
      <c r="P7126" s="8">
        <f t="shared" si="111"/>
        <v>4.6360686138154843E-4</v>
      </c>
      <c r="Q7126" t="str">
        <f>IF(SalesData[[#This Row],[Discount]]&gt;0, "Yes", "No")</f>
        <v>Yes</v>
      </c>
      <c r="R7126" t="str">
        <f>TEXT(SalesData[[#This Row],[Order Date]],"mmm-yyyy")</f>
        <v>Oct-2024</v>
      </c>
      <c r="S7126">
        <f>YEAR(SalesData[[#This Row],[Order Date]])*100 + MONTH(SalesData[[#This Row],[Order Date]])</f>
        <v>202410</v>
      </c>
    </row>
    <row r="7127" spans="1:19" x14ac:dyDescent="0.3">
      <c r="A7127" t="s">
        <v>4340</v>
      </c>
      <c r="B7127" s="3">
        <v>45590</v>
      </c>
      <c r="C7127" t="s">
        <v>4341</v>
      </c>
      <c r="D7127" t="s">
        <v>23</v>
      </c>
      <c r="E7127" t="s">
        <v>26</v>
      </c>
      <c r="F7127" t="s">
        <v>15</v>
      </c>
      <c r="G7127">
        <v>2</v>
      </c>
      <c r="H7127" s="5">
        <v>431.59</v>
      </c>
      <c r="I7127" s="5">
        <v>0.05</v>
      </c>
      <c r="J7127" s="5">
        <v>820.02099999999996</v>
      </c>
      <c r="K7127" s="5">
        <v>53.436574476959578</v>
      </c>
      <c r="L7127">
        <f>YEAR(SalesData[Order Date])</f>
        <v>2024</v>
      </c>
      <c r="M7127">
        <f>MONTH(SalesData[Order Date])</f>
        <v>10</v>
      </c>
      <c r="N7127" t="str">
        <f>TEXT(SalesData[[#This Row],[Order Date]], "mmmm")</f>
        <v>October</v>
      </c>
      <c r="O7127" s="7">
        <f>IF(SalesData[Sales]=0,0,SalesData[Profit]/SalesData[Sales])</f>
        <v>6.5164885383373811E-2</v>
      </c>
      <c r="P7127" s="8">
        <f t="shared" si="111"/>
        <v>5.792534581431452E-5</v>
      </c>
      <c r="Q7127" t="str">
        <f>IF(SalesData[[#This Row],[Discount]]&gt;0, "Yes", "No")</f>
        <v>Yes</v>
      </c>
      <c r="R7127" t="str">
        <f>TEXT(SalesData[[#This Row],[Order Date]],"mmm-yyyy")</f>
        <v>Oct-2024</v>
      </c>
      <c r="S7127">
        <f>YEAR(SalesData[[#This Row],[Order Date]])*100 + MONTH(SalesData[[#This Row],[Order Date]])</f>
        <v>202410</v>
      </c>
    </row>
    <row r="7128" spans="1:19" x14ac:dyDescent="0.3">
      <c r="A7128" t="s">
        <v>4346</v>
      </c>
      <c r="B7128" s="3">
        <v>45577</v>
      </c>
      <c r="C7128" t="s">
        <v>4347</v>
      </c>
      <c r="D7128" t="s">
        <v>18</v>
      </c>
      <c r="E7128" t="s">
        <v>14</v>
      </c>
      <c r="F7128" t="s">
        <v>39</v>
      </c>
      <c r="G7128">
        <v>1</v>
      </c>
      <c r="H7128" s="5">
        <v>794.06</v>
      </c>
      <c r="I7128" s="5">
        <v>0.22</v>
      </c>
      <c r="J7128" s="5">
        <v>619.36680000000001</v>
      </c>
      <c r="K7128" s="5">
        <v>185.2484697218668</v>
      </c>
      <c r="L7128">
        <f>YEAR(SalesData[Order Date])</f>
        <v>2024</v>
      </c>
      <c r="M7128">
        <f>MONTH(SalesData[Order Date])</f>
        <v>10</v>
      </c>
      <c r="N7128" t="str">
        <f>TEXT(SalesData[[#This Row],[Order Date]], "mmmm")</f>
        <v>October</v>
      </c>
      <c r="O7128" s="7">
        <f>IF(SalesData[Sales]=0,0,SalesData[Profit]/SalesData[Sales])</f>
        <v>0.29909331549877521</v>
      </c>
      <c r="P7128" s="8">
        <f t="shared" si="111"/>
        <v>2.770571493338035E-4</v>
      </c>
      <c r="Q7128" t="str">
        <f>IF(SalesData[[#This Row],[Discount]]&gt;0, "Yes", "No")</f>
        <v>Yes</v>
      </c>
      <c r="R7128" t="str">
        <f>TEXT(SalesData[[#This Row],[Order Date]],"mmm-yyyy")</f>
        <v>Oct-2024</v>
      </c>
      <c r="S7128">
        <f>YEAR(SalesData[[#This Row],[Order Date]])*100 + MONTH(SalesData[[#This Row],[Order Date]])</f>
        <v>202410</v>
      </c>
    </row>
    <row r="7129" spans="1:19" x14ac:dyDescent="0.3">
      <c r="A7129" t="s">
        <v>4388</v>
      </c>
      <c r="B7129" s="3">
        <v>45568</v>
      </c>
      <c r="C7129" t="s">
        <v>4389</v>
      </c>
      <c r="D7129" t="s">
        <v>18</v>
      </c>
      <c r="E7129" t="s">
        <v>19</v>
      </c>
      <c r="F7129" t="s">
        <v>20</v>
      </c>
      <c r="G7129">
        <v>7</v>
      </c>
      <c r="H7129" s="5">
        <v>87.96</v>
      </c>
      <c r="I7129" s="5">
        <v>0.17</v>
      </c>
      <c r="J7129" s="5">
        <v>511.04759999999987</v>
      </c>
      <c r="K7129" s="5">
        <v>99.83640970285245</v>
      </c>
      <c r="L7129">
        <f>YEAR(SalesData[Order Date])</f>
        <v>2024</v>
      </c>
      <c r="M7129">
        <f>MONTH(SalesData[Order Date])</f>
        <v>10</v>
      </c>
      <c r="N7129" t="str">
        <f>TEXT(SalesData[[#This Row],[Order Date]], "mmmm")</f>
        <v>October</v>
      </c>
      <c r="O7129" s="7">
        <f>IF(SalesData[Sales]=0,0,SalesData[Profit]/SalesData[Sales])</f>
        <v>0.1953563810941534</v>
      </c>
      <c r="P7129" s="8">
        <f t="shared" si="111"/>
        <v>2.760995257584617E-4</v>
      </c>
      <c r="Q7129" t="str">
        <f>IF(SalesData[[#This Row],[Discount]]&gt;0, "Yes", "No")</f>
        <v>Yes</v>
      </c>
      <c r="R7129" t="str">
        <f>TEXT(SalesData[[#This Row],[Order Date]],"mmm-yyyy")</f>
        <v>Oct-2024</v>
      </c>
      <c r="S7129">
        <f>YEAR(SalesData[[#This Row],[Order Date]])*100 + MONTH(SalesData[[#This Row],[Order Date]])</f>
        <v>202410</v>
      </c>
    </row>
    <row r="7130" spans="1:19" x14ac:dyDescent="0.3">
      <c r="A7130" t="s">
        <v>4420</v>
      </c>
      <c r="B7130" s="3">
        <v>45568</v>
      </c>
      <c r="C7130" t="s">
        <v>4421</v>
      </c>
      <c r="D7130" t="s">
        <v>18</v>
      </c>
      <c r="E7130" t="s">
        <v>14</v>
      </c>
      <c r="F7130" t="s">
        <v>15</v>
      </c>
      <c r="G7130">
        <v>3</v>
      </c>
      <c r="H7130" s="5">
        <v>982.82</v>
      </c>
      <c r="I7130" s="5">
        <v>0.27</v>
      </c>
      <c r="J7130" s="5">
        <v>2152.3757999999998</v>
      </c>
      <c r="K7130" s="5">
        <v>111.20747955197071</v>
      </c>
      <c r="L7130">
        <f>YEAR(SalesData[Order Date])</f>
        <v>2024</v>
      </c>
      <c r="M7130">
        <f>MONTH(SalesData[Order Date])</f>
        <v>10</v>
      </c>
      <c r="N7130" t="str">
        <f>TEXT(SalesData[[#This Row],[Order Date]], "mmmm")</f>
        <v>October</v>
      </c>
      <c r="O7130" s="7">
        <f>IF(SalesData[Sales]=0,0,SalesData[Profit]/SalesData[Sales])</f>
        <v>5.1667315508737238E-2</v>
      </c>
      <c r="P7130" s="8">
        <f t="shared" si="111"/>
        <v>9.1573228058037081E-5</v>
      </c>
      <c r="Q7130" t="str">
        <f>IF(SalesData[[#This Row],[Discount]]&gt;0, "Yes", "No")</f>
        <v>Yes</v>
      </c>
      <c r="R7130" t="str">
        <f>TEXT(SalesData[[#This Row],[Order Date]],"mmm-yyyy")</f>
        <v>Oct-2024</v>
      </c>
      <c r="S7130">
        <f>YEAR(SalesData[[#This Row],[Order Date]])*100 + MONTH(SalesData[[#This Row],[Order Date]])</f>
        <v>202410</v>
      </c>
    </row>
    <row r="7131" spans="1:19" x14ac:dyDescent="0.3">
      <c r="A7131" t="s">
        <v>4510</v>
      </c>
      <c r="B7131" s="3">
        <v>45584</v>
      </c>
      <c r="C7131" t="s">
        <v>4511</v>
      </c>
      <c r="D7131" t="s">
        <v>13</v>
      </c>
      <c r="E7131" t="s">
        <v>19</v>
      </c>
      <c r="F7131" t="s">
        <v>34</v>
      </c>
      <c r="G7131">
        <v>8</v>
      </c>
      <c r="H7131" s="5">
        <v>824.52</v>
      </c>
      <c r="I7131" s="5">
        <v>0.06</v>
      </c>
      <c r="J7131" s="5">
        <v>6200.3903999999993</v>
      </c>
      <c r="K7131" s="5">
        <v>1060.4101014725111</v>
      </c>
      <c r="L7131">
        <f>YEAR(SalesData[Order Date])</f>
        <v>2024</v>
      </c>
      <c r="M7131">
        <f>MONTH(SalesData[Order Date])</f>
        <v>10</v>
      </c>
      <c r="N7131" t="str">
        <f>TEXT(SalesData[[#This Row],[Order Date]], "mmmm")</f>
        <v>October</v>
      </c>
      <c r="O7131" s="7">
        <f>IF(SalesData[Sales]=0,0,SalesData[Profit]/SalesData[Sales])</f>
        <v>0.17102311839469192</v>
      </c>
      <c r="P7131" s="8">
        <f t="shared" si="111"/>
        <v>9.096201426284383E-6</v>
      </c>
      <c r="Q7131" t="str">
        <f>IF(SalesData[[#This Row],[Discount]]&gt;0, "Yes", "No")</f>
        <v>Yes</v>
      </c>
      <c r="R7131" t="str">
        <f>TEXT(SalesData[[#This Row],[Order Date]],"mmm-yyyy")</f>
        <v>Oct-2024</v>
      </c>
      <c r="S7131">
        <f>YEAR(SalesData[[#This Row],[Order Date]])*100 + MONTH(SalesData[[#This Row],[Order Date]])</f>
        <v>202410</v>
      </c>
    </row>
    <row r="7132" spans="1:19" x14ac:dyDescent="0.3">
      <c r="A7132" t="s">
        <v>4523</v>
      </c>
      <c r="B7132" s="3">
        <v>45590</v>
      </c>
      <c r="C7132" t="s">
        <v>4524</v>
      </c>
      <c r="D7132" t="s">
        <v>23</v>
      </c>
      <c r="E7132" t="s">
        <v>26</v>
      </c>
      <c r="F7132" t="s">
        <v>44</v>
      </c>
      <c r="G7132">
        <v>3</v>
      </c>
      <c r="H7132" s="5">
        <v>15.43</v>
      </c>
      <c r="I7132" s="5">
        <v>0.28999999999999998</v>
      </c>
      <c r="J7132" s="5">
        <v>32.865900000000003</v>
      </c>
      <c r="K7132" s="5">
        <v>7.1794438146640953</v>
      </c>
      <c r="L7132">
        <f>YEAR(SalesData[Order Date])</f>
        <v>2024</v>
      </c>
      <c r="M7132">
        <f>MONTH(SalesData[Order Date])</f>
        <v>10</v>
      </c>
      <c r="N7132" t="str">
        <f>TEXT(SalesData[[#This Row],[Order Date]], "mmmm")</f>
        <v>October</v>
      </c>
      <c r="O7132" s="7">
        <f>IF(SalesData[Sales]=0,0,SalesData[Profit]/SalesData[Sales])</f>
        <v>0.21844659098530983</v>
      </c>
      <c r="P7132" s="8">
        <f t="shared" si="111"/>
        <v>6.264852019874703E-3</v>
      </c>
      <c r="Q7132" t="str">
        <f>IF(SalesData[[#This Row],[Discount]]&gt;0, "Yes", "No")</f>
        <v>Yes</v>
      </c>
      <c r="R7132" t="str">
        <f>TEXT(SalesData[[#This Row],[Order Date]],"mmm-yyyy")</f>
        <v>Oct-2024</v>
      </c>
      <c r="S7132">
        <f>YEAR(SalesData[[#This Row],[Order Date]])*100 + MONTH(SalesData[[#This Row],[Order Date]])</f>
        <v>202410</v>
      </c>
    </row>
    <row r="7133" spans="1:19" x14ac:dyDescent="0.3">
      <c r="A7133" t="s">
        <v>4525</v>
      </c>
      <c r="B7133" s="3">
        <v>45592</v>
      </c>
      <c r="C7133" t="s">
        <v>4526</v>
      </c>
      <c r="D7133" t="s">
        <v>23</v>
      </c>
      <c r="E7133" t="s">
        <v>14</v>
      </c>
      <c r="F7133" t="s">
        <v>34</v>
      </c>
      <c r="G7133">
        <v>4</v>
      </c>
      <c r="H7133" s="5">
        <v>313.52</v>
      </c>
      <c r="I7133" s="5">
        <v>0.13</v>
      </c>
      <c r="J7133" s="5">
        <v>1091.0496000000001</v>
      </c>
      <c r="K7133" s="5">
        <v>171.27981641564631</v>
      </c>
      <c r="L7133">
        <f>YEAR(SalesData[Order Date])</f>
        <v>2024</v>
      </c>
      <c r="M7133">
        <f>MONTH(SalesData[Order Date])</f>
        <v>10</v>
      </c>
      <c r="N7133" t="str">
        <f>TEXT(SalesData[[#This Row],[Order Date]], "mmmm")</f>
        <v>October</v>
      </c>
      <c r="O7133" s="7">
        <f>IF(SalesData[Sales]=0,0,SalesData[Profit]/SalesData[Sales])</f>
        <v>0.15698627854833208</v>
      </c>
      <c r="P7133" s="8">
        <f t="shared" si="111"/>
        <v>1.0366164837968871E-4</v>
      </c>
      <c r="Q7133" t="str">
        <f>IF(SalesData[[#This Row],[Discount]]&gt;0, "Yes", "No")</f>
        <v>Yes</v>
      </c>
      <c r="R7133" t="str">
        <f>TEXT(SalesData[[#This Row],[Order Date]],"mmm-yyyy")</f>
        <v>Oct-2024</v>
      </c>
      <c r="S7133">
        <f>YEAR(SalesData[[#This Row],[Order Date]])*100 + MONTH(SalesData[[#This Row],[Order Date]])</f>
        <v>202410</v>
      </c>
    </row>
    <row r="7134" spans="1:19" x14ac:dyDescent="0.3">
      <c r="A7134" t="s">
        <v>4537</v>
      </c>
      <c r="B7134" s="3">
        <v>45571</v>
      </c>
      <c r="C7134" t="s">
        <v>4538</v>
      </c>
      <c r="D7134" t="s">
        <v>23</v>
      </c>
      <c r="E7134" t="s">
        <v>26</v>
      </c>
      <c r="F7134" t="s">
        <v>27</v>
      </c>
      <c r="G7134">
        <v>7</v>
      </c>
      <c r="H7134" s="5">
        <v>785.31</v>
      </c>
      <c r="I7134" s="5">
        <v>0.16</v>
      </c>
      <c r="J7134" s="5">
        <v>4617.6228000000001</v>
      </c>
      <c r="K7134" s="5">
        <v>776.00515085139966</v>
      </c>
      <c r="L7134">
        <f>YEAR(SalesData[Order Date])</f>
        <v>2024</v>
      </c>
      <c r="M7134">
        <f>MONTH(SalesData[Order Date])</f>
        <v>10</v>
      </c>
      <c r="N7134" t="str">
        <f>TEXT(SalesData[[#This Row],[Order Date]], "mmmm")</f>
        <v>October</v>
      </c>
      <c r="O7134" s="7">
        <f>IF(SalesData[Sales]=0,0,SalesData[Profit]/SalesData[Sales])</f>
        <v>0.16805295375174423</v>
      </c>
      <c r="P7134" s="8">
        <f t="shared" si="111"/>
        <v>2.9105885391938033E-5</v>
      </c>
      <c r="Q7134" t="str">
        <f>IF(SalesData[[#This Row],[Discount]]&gt;0, "Yes", "No")</f>
        <v>Yes</v>
      </c>
      <c r="R7134" t="str">
        <f>TEXT(SalesData[[#This Row],[Order Date]],"mmm-yyyy")</f>
        <v>Oct-2024</v>
      </c>
      <c r="S7134">
        <f>YEAR(SalesData[[#This Row],[Order Date]])*100 + MONTH(SalesData[[#This Row],[Order Date]])</f>
        <v>202410</v>
      </c>
    </row>
    <row r="7135" spans="1:19" x14ac:dyDescent="0.3">
      <c r="A7135" t="s">
        <v>4638</v>
      </c>
      <c r="B7135" s="3">
        <v>45591</v>
      </c>
      <c r="C7135" t="s">
        <v>4639</v>
      </c>
      <c r="D7135" t="s">
        <v>30</v>
      </c>
      <c r="E7135" t="s">
        <v>19</v>
      </c>
      <c r="F7135" t="s">
        <v>27</v>
      </c>
      <c r="G7135">
        <v>7</v>
      </c>
      <c r="H7135" s="5">
        <v>736.61</v>
      </c>
      <c r="I7135" s="5">
        <v>0.18</v>
      </c>
      <c r="J7135" s="5">
        <v>4228.1414000000004</v>
      </c>
      <c r="K7135" s="5">
        <v>1136.9183000045959</v>
      </c>
      <c r="L7135">
        <f>YEAR(SalesData[Order Date])</f>
        <v>2024</v>
      </c>
      <c r="M7135">
        <f>MONTH(SalesData[Order Date])</f>
        <v>10</v>
      </c>
      <c r="N7135" t="str">
        <f>TEXT(SalesData[[#This Row],[Order Date]], "mmmm")</f>
        <v>October</v>
      </c>
      <c r="O7135" s="7">
        <f>IF(SalesData[Sales]=0,0,SalesData[Profit]/SalesData[Sales])</f>
        <v>0.26889315953449328</v>
      </c>
      <c r="P7135" s="8">
        <f t="shared" si="111"/>
        <v>3.490895550465743E-5</v>
      </c>
      <c r="Q7135" t="str">
        <f>IF(SalesData[[#This Row],[Discount]]&gt;0, "Yes", "No")</f>
        <v>Yes</v>
      </c>
      <c r="R7135" t="str">
        <f>TEXT(SalesData[[#This Row],[Order Date]],"mmm-yyyy")</f>
        <v>Oct-2024</v>
      </c>
      <c r="S7135">
        <f>YEAR(SalesData[[#This Row],[Order Date]])*100 + MONTH(SalesData[[#This Row],[Order Date]])</f>
        <v>202410</v>
      </c>
    </row>
    <row r="7136" spans="1:19" x14ac:dyDescent="0.3">
      <c r="A7136" t="s">
        <v>4674</v>
      </c>
      <c r="B7136" s="3">
        <v>45591</v>
      </c>
      <c r="C7136" t="s">
        <v>4675</v>
      </c>
      <c r="D7136" t="s">
        <v>30</v>
      </c>
      <c r="E7136" t="s">
        <v>14</v>
      </c>
      <c r="F7136" t="s">
        <v>91</v>
      </c>
      <c r="G7136">
        <v>5</v>
      </c>
      <c r="H7136" s="5">
        <v>234.55</v>
      </c>
      <c r="I7136" s="5">
        <v>0.25</v>
      </c>
      <c r="J7136" s="5">
        <v>879.5625</v>
      </c>
      <c r="K7136" s="5">
        <v>194.5782981288711</v>
      </c>
      <c r="L7136">
        <f>YEAR(SalesData[Order Date])</f>
        <v>2024</v>
      </c>
      <c r="M7136">
        <f>MONTH(SalesData[Order Date])</f>
        <v>10</v>
      </c>
      <c r="N7136" t="str">
        <f>TEXT(SalesData[[#This Row],[Order Date]], "mmmm")</f>
        <v>October</v>
      </c>
      <c r="O7136" s="7">
        <f>IF(SalesData[Sales]=0,0,SalesData[Profit]/SalesData[Sales])</f>
        <v>0.2212216847908717</v>
      </c>
      <c r="P7136" s="8">
        <f t="shared" si="111"/>
        <v>2.1317416329140907E-4</v>
      </c>
      <c r="Q7136" t="str">
        <f>IF(SalesData[[#This Row],[Discount]]&gt;0, "Yes", "No")</f>
        <v>Yes</v>
      </c>
      <c r="R7136" t="str">
        <f>TEXT(SalesData[[#This Row],[Order Date]],"mmm-yyyy")</f>
        <v>Oct-2024</v>
      </c>
      <c r="S7136">
        <f>YEAR(SalesData[[#This Row],[Order Date]])*100 + MONTH(SalesData[[#This Row],[Order Date]])</f>
        <v>202410</v>
      </c>
    </row>
    <row r="7137" spans="1:19" x14ac:dyDescent="0.3">
      <c r="A7137" t="s">
        <v>4695</v>
      </c>
      <c r="B7137" s="3">
        <v>45595</v>
      </c>
      <c r="C7137" t="s">
        <v>4696</v>
      </c>
      <c r="D7137" t="s">
        <v>30</v>
      </c>
      <c r="E7137" t="s">
        <v>19</v>
      </c>
      <c r="F7137" t="s">
        <v>62</v>
      </c>
      <c r="G7137">
        <v>4</v>
      </c>
      <c r="H7137" s="5">
        <v>711.97</v>
      </c>
      <c r="I7137" s="5">
        <v>0.16</v>
      </c>
      <c r="J7137" s="5">
        <v>2392.2192</v>
      </c>
      <c r="K7137" s="5">
        <v>640.18635826624677</v>
      </c>
      <c r="L7137">
        <f>YEAR(SalesData[Order Date])</f>
        <v>2024</v>
      </c>
      <c r="M7137">
        <f>MONTH(SalesData[Order Date])</f>
        <v>10</v>
      </c>
      <c r="N7137" t="str">
        <f>TEXT(SalesData[[#This Row],[Order Date]], "mmmm")</f>
        <v>October</v>
      </c>
      <c r="O7137" s="7">
        <f>IF(SalesData[Sales]=0,0,SalesData[Profit]/SalesData[Sales])</f>
        <v>0.26761191376870763</v>
      </c>
      <c r="P7137" s="8">
        <f t="shared" si="111"/>
        <v>5.6182142506004466E-5</v>
      </c>
      <c r="Q7137" t="str">
        <f>IF(SalesData[[#This Row],[Discount]]&gt;0, "Yes", "No")</f>
        <v>Yes</v>
      </c>
      <c r="R7137" t="str">
        <f>TEXT(SalesData[[#This Row],[Order Date]],"mmm-yyyy")</f>
        <v>Oct-2024</v>
      </c>
      <c r="S7137">
        <f>YEAR(SalesData[[#This Row],[Order Date]])*100 + MONTH(SalesData[[#This Row],[Order Date]])</f>
        <v>202410</v>
      </c>
    </row>
    <row r="7138" spans="1:19" x14ac:dyDescent="0.3">
      <c r="A7138" t="s">
        <v>4699</v>
      </c>
      <c r="B7138" s="3">
        <v>45587</v>
      </c>
      <c r="C7138" t="s">
        <v>4700</v>
      </c>
      <c r="D7138" t="s">
        <v>18</v>
      </c>
      <c r="E7138" t="s">
        <v>14</v>
      </c>
      <c r="F7138" t="s">
        <v>15</v>
      </c>
      <c r="G7138">
        <v>9</v>
      </c>
      <c r="H7138" s="5">
        <v>358.82</v>
      </c>
      <c r="I7138" s="5">
        <v>0.15</v>
      </c>
      <c r="J7138" s="5">
        <v>2744.973</v>
      </c>
      <c r="K7138" s="5">
        <v>307.22554049217769</v>
      </c>
      <c r="L7138">
        <f>YEAR(SalesData[Order Date])</f>
        <v>2024</v>
      </c>
      <c r="M7138">
        <f>MONTH(SalesData[Order Date])</f>
        <v>10</v>
      </c>
      <c r="N7138" t="str">
        <f>TEXT(SalesData[[#This Row],[Order Date]], "mmmm")</f>
        <v>October</v>
      </c>
      <c r="O7138" s="7">
        <f>IF(SalesData[Sales]=0,0,SalesData[Profit]/SalesData[Sales])</f>
        <v>0.11192297355645309</v>
      </c>
      <c r="P7138" s="8">
        <f t="shared" si="111"/>
        <v>4.6448544302621549E-5</v>
      </c>
      <c r="Q7138" t="str">
        <f>IF(SalesData[[#This Row],[Discount]]&gt;0, "Yes", "No")</f>
        <v>Yes</v>
      </c>
      <c r="R7138" t="str">
        <f>TEXT(SalesData[[#This Row],[Order Date]],"mmm-yyyy")</f>
        <v>Oct-2024</v>
      </c>
      <c r="S7138">
        <f>YEAR(SalesData[[#This Row],[Order Date]])*100 + MONTH(SalesData[[#This Row],[Order Date]])</f>
        <v>202410</v>
      </c>
    </row>
    <row r="7139" spans="1:19" x14ac:dyDescent="0.3">
      <c r="A7139" t="s">
        <v>4788</v>
      </c>
      <c r="B7139" s="3">
        <v>45588</v>
      </c>
      <c r="C7139" t="s">
        <v>4789</v>
      </c>
      <c r="D7139" t="s">
        <v>30</v>
      </c>
      <c r="E7139" t="s">
        <v>26</v>
      </c>
      <c r="F7139" t="s">
        <v>27</v>
      </c>
      <c r="G7139">
        <v>6</v>
      </c>
      <c r="H7139" s="5">
        <v>836.68</v>
      </c>
      <c r="I7139" s="5">
        <v>0.2</v>
      </c>
      <c r="J7139" s="5">
        <v>4016.0639999999999</v>
      </c>
      <c r="K7139" s="5">
        <v>696.96916702635099</v>
      </c>
      <c r="L7139">
        <f>YEAR(SalesData[Order Date])</f>
        <v>2024</v>
      </c>
      <c r="M7139">
        <f>MONTH(SalesData[Order Date])</f>
        <v>10</v>
      </c>
      <c r="N7139" t="str">
        <f>TEXT(SalesData[[#This Row],[Order Date]], "mmmm")</f>
        <v>October</v>
      </c>
      <c r="O7139" s="7">
        <f>IF(SalesData[Sales]=0,0,SalesData[Profit]/SalesData[Sales])</f>
        <v>0.17354533369646277</v>
      </c>
      <c r="P7139" s="8">
        <f t="shared" si="111"/>
        <v>3.9840002549760165E-5</v>
      </c>
      <c r="Q7139" t="str">
        <f>IF(SalesData[[#This Row],[Discount]]&gt;0, "Yes", "No")</f>
        <v>Yes</v>
      </c>
      <c r="R7139" t="str">
        <f>TEXT(SalesData[[#This Row],[Order Date]],"mmm-yyyy")</f>
        <v>Oct-2024</v>
      </c>
      <c r="S7139">
        <f>YEAR(SalesData[[#This Row],[Order Date]])*100 + MONTH(SalesData[[#This Row],[Order Date]])</f>
        <v>202410</v>
      </c>
    </row>
    <row r="7140" spans="1:19" x14ac:dyDescent="0.3">
      <c r="A7140" t="s">
        <v>4889</v>
      </c>
      <c r="B7140" s="3">
        <v>45572</v>
      </c>
      <c r="C7140" t="s">
        <v>4890</v>
      </c>
      <c r="D7140" t="s">
        <v>30</v>
      </c>
      <c r="E7140" t="s">
        <v>19</v>
      </c>
      <c r="F7140" t="s">
        <v>27</v>
      </c>
      <c r="G7140">
        <v>5</v>
      </c>
      <c r="H7140" s="5">
        <v>647.79999999999995</v>
      </c>
      <c r="I7140" s="5">
        <v>0.02</v>
      </c>
      <c r="J7140" s="5">
        <v>3174.22</v>
      </c>
      <c r="K7140" s="5">
        <v>333.92955688999382</v>
      </c>
      <c r="L7140">
        <f>YEAR(SalesData[Order Date])</f>
        <v>2024</v>
      </c>
      <c r="M7140">
        <f>MONTH(SalesData[Order Date])</f>
        <v>10</v>
      </c>
      <c r="N7140" t="str">
        <f>TEXT(SalesData[[#This Row],[Order Date]], "mmmm")</f>
        <v>October</v>
      </c>
      <c r="O7140" s="7">
        <f>IF(SalesData[Sales]=0,0,SalesData[Profit]/SalesData[Sales])</f>
        <v>0.10520050812167835</v>
      </c>
      <c r="P7140" s="8">
        <f t="shared" si="111"/>
        <v>6.1747452917567151E-6</v>
      </c>
      <c r="Q7140" t="str">
        <f>IF(SalesData[[#This Row],[Discount]]&gt;0, "Yes", "No")</f>
        <v>Yes</v>
      </c>
      <c r="R7140" t="str">
        <f>TEXT(SalesData[[#This Row],[Order Date]],"mmm-yyyy")</f>
        <v>Oct-2024</v>
      </c>
      <c r="S7140">
        <f>YEAR(SalesData[[#This Row],[Order Date]])*100 + MONTH(SalesData[[#This Row],[Order Date]])</f>
        <v>202410</v>
      </c>
    </row>
    <row r="7141" spans="1:19" x14ac:dyDescent="0.3">
      <c r="A7141" t="s">
        <v>5035</v>
      </c>
      <c r="B7141" s="3">
        <v>45577</v>
      </c>
      <c r="C7141" t="s">
        <v>5036</v>
      </c>
      <c r="D7141" t="s">
        <v>23</v>
      </c>
      <c r="E7141" t="s">
        <v>19</v>
      </c>
      <c r="F7141" t="s">
        <v>62</v>
      </c>
      <c r="G7141">
        <v>4</v>
      </c>
      <c r="H7141" s="5">
        <v>418.7</v>
      </c>
      <c r="I7141" s="5">
        <v>0.17</v>
      </c>
      <c r="J7141" s="5">
        <v>1390.0840000000001</v>
      </c>
      <c r="K7141" s="5">
        <v>275.6443732825785</v>
      </c>
      <c r="L7141">
        <f>YEAR(SalesData[Order Date])</f>
        <v>2024</v>
      </c>
      <c r="M7141">
        <f>MONTH(SalesData[Order Date])</f>
        <v>10</v>
      </c>
      <c r="N7141" t="str">
        <f>TEXT(SalesData[[#This Row],[Order Date]], "mmmm")</f>
        <v>October</v>
      </c>
      <c r="O7141" s="7">
        <f>IF(SalesData[Sales]=0,0,SalesData[Profit]/SalesData[Sales])</f>
        <v>0.19829332132632163</v>
      </c>
      <c r="P7141" s="8">
        <f t="shared" si="111"/>
        <v>1.0150465727251016E-4</v>
      </c>
      <c r="Q7141" t="str">
        <f>IF(SalesData[[#This Row],[Discount]]&gt;0, "Yes", "No")</f>
        <v>Yes</v>
      </c>
      <c r="R7141" t="str">
        <f>TEXT(SalesData[[#This Row],[Order Date]],"mmm-yyyy")</f>
        <v>Oct-2024</v>
      </c>
      <c r="S7141">
        <f>YEAR(SalesData[[#This Row],[Order Date]])*100 + MONTH(SalesData[[#This Row],[Order Date]])</f>
        <v>202410</v>
      </c>
    </row>
    <row r="7142" spans="1:19" x14ac:dyDescent="0.3">
      <c r="A7142" t="s">
        <v>5115</v>
      </c>
      <c r="B7142" s="3">
        <v>45585</v>
      </c>
      <c r="C7142" t="s">
        <v>5116</v>
      </c>
      <c r="D7142" t="s">
        <v>30</v>
      </c>
      <c r="E7142" t="s">
        <v>19</v>
      </c>
      <c r="F7142" t="s">
        <v>62</v>
      </c>
      <c r="G7142">
        <v>8</v>
      </c>
      <c r="H7142" s="5">
        <v>904.66</v>
      </c>
      <c r="I7142" s="5">
        <v>0.01</v>
      </c>
      <c r="J7142" s="5">
        <v>7164.9071999999996</v>
      </c>
      <c r="K7142" s="5">
        <v>1261.345832055699</v>
      </c>
      <c r="L7142">
        <f>YEAR(SalesData[Order Date])</f>
        <v>2024</v>
      </c>
      <c r="M7142">
        <f>MONTH(SalesData[Order Date])</f>
        <v>10</v>
      </c>
      <c r="N7142" t="str">
        <f>TEXT(SalesData[[#This Row],[Order Date]], "mmmm")</f>
        <v>October</v>
      </c>
      <c r="O7142" s="7">
        <f>IF(SalesData[Sales]=0,0,SalesData[Profit]/SalesData[Sales])</f>
        <v>0.17604496427472208</v>
      </c>
      <c r="P7142" s="8">
        <f t="shared" si="111"/>
        <v>1.3817345743152124E-6</v>
      </c>
      <c r="Q7142" t="str">
        <f>IF(SalesData[[#This Row],[Discount]]&gt;0, "Yes", "No")</f>
        <v>Yes</v>
      </c>
      <c r="R7142" t="str">
        <f>TEXT(SalesData[[#This Row],[Order Date]],"mmm-yyyy")</f>
        <v>Oct-2024</v>
      </c>
      <c r="S7142">
        <f>YEAR(SalesData[[#This Row],[Order Date]])*100 + MONTH(SalesData[[#This Row],[Order Date]])</f>
        <v>202410</v>
      </c>
    </row>
    <row r="7143" spans="1:19" x14ac:dyDescent="0.3">
      <c r="A7143" t="s">
        <v>5153</v>
      </c>
      <c r="B7143" s="3">
        <v>45576</v>
      </c>
      <c r="C7143" t="s">
        <v>5154</v>
      </c>
      <c r="D7143" t="s">
        <v>18</v>
      </c>
      <c r="E7143" t="s">
        <v>26</v>
      </c>
      <c r="F7143" t="s">
        <v>53</v>
      </c>
      <c r="G7143">
        <v>8</v>
      </c>
      <c r="H7143" s="5">
        <v>609.04</v>
      </c>
      <c r="I7143" s="5">
        <v>0.25</v>
      </c>
      <c r="J7143" s="5">
        <v>3654.24</v>
      </c>
      <c r="K7143" s="5">
        <v>779.56600389495873</v>
      </c>
      <c r="L7143">
        <f>YEAR(SalesData[Order Date])</f>
        <v>2024</v>
      </c>
      <c r="M7143">
        <f>MONTH(SalesData[Order Date])</f>
        <v>10</v>
      </c>
      <c r="N7143" t="str">
        <f>TEXT(SalesData[[#This Row],[Order Date]], "mmmm")</f>
        <v>October</v>
      </c>
      <c r="O7143" s="7">
        <f>IF(SalesData[Sales]=0,0,SalesData[Profit]/SalesData[Sales])</f>
        <v>0.21333191139469734</v>
      </c>
      <c r="P7143" s="8">
        <f t="shared" si="111"/>
        <v>5.1310258767897025E-5</v>
      </c>
      <c r="Q7143" t="str">
        <f>IF(SalesData[[#This Row],[Discount]]&gt;0, "Yes", "No")</f>
        <v>Yes</v>
      </c>
      <c r="R7143" t="str">
        <f>TEXT(SalesData[[#This Row],[Order Date]],"mmm-yyyy")</f>
        <v>Oct-2024</v>
      </c>
      <c r="S7143">
        <f>YEAR(SalesData[[#This Row],[Order Date]])*100 + MONTH(SalesData[[#This Row],[Order Date]])</f>
        <v>202410</v>
      </c>
    </row>
    <row r="7144" spans="1:19" x14ac:dyDescent="0.3">
      <c r="A7144" t="s">
        <v>5222</v>
      </c>
      <c r="B7144" s="3">
        <v>45587</v>
      </c>
      <c r="C7144" t="s">
        <v>5223</v>
      </c>
      <c r="D7144" t="s">
        <v>30</v>
      </c>
      <c r="E7144" t="s">
        <v>14</v>
      </c>
      <c r="F7144" t="s">
        <v>15</v>
      </c>
      <c r="G7144">
        <v>6</v>
      </c>
      <c r="H7144" s="5">
        <v>952.77</v>
      </c>
      <c r="I7144" s="5">
        <v>0.24</v>
      </c>
      <c r="J7144" s="5">
        <v>4344.6311999999998</v>
      </c>
      <c r="K7144" s="5">
        <v>446.15303967464632</v>
      </c>
      <c r="L7144">
        <f>YEAR(SalesData[Order Date])</f>
        <v>2024</v>
      </c>
      <c r="M7144">
        <f>MONTH(SalesData[Order Date])</f>
        <v>10</v>
      </c>
      <c r="N7144" t="str">
        <f>TEXT(SalesData[[#This Row],[Order Date]], "mmmm")</f>
        <v>October</v>
      </c>
      <c r="O7144" s="7">
        <f>IF(SalesData[Sales]=0,0,SalesData[Profit]/SalesData[Sales])</f>
        <v>0.10269065868574676</v>
      </c>
      <c r="P7144" s="8">
        <f t="shared" si="111"/>
        <v>4.1982850005772642E-5</v>
      </c>
      <c r="Q7144" t="str">
        <f>IF(SalesData[[#This Row],[Discount]]&gt;0, "Yes", "No")</f>
        <v>Yes</v>
      </c>
      <c r="R7144" t="str">
        <f>TEXT(SalesData[[#This Row],[Order Date]],"mmm-yyyy")</f>
        <v>Oct-2024</v>
      </c>
      <c r="S7144">
        <f>YEAR(SalesData[[#This Row],[Order Date]])*100 + MONTH(SalesData[[#This Row],[Order Date]])</f>
        <v>202410</v>
      </c>
    </row>
    <row r="7145" spans="1:19" x14ac:dyDescent="0.3">
      <c r="A7145" t="s">
        <v>5269</v>
      </c>
      <c r="B7145" s="3">
        <v>45583</v>
      </c>
      <c r="C7145" t="s">
        <v>5270</v>
      </c>
      <c r="D7145" t="s">
        <v>13</v>
      </c>
      <c r="E7145" t="s">
        <v>26</v>
      </c>
      <c r="F7145" t="s">
        <v>27</v>
      </c>
      <c r="G7145">
        <v>1</v>
      </c>
      <c r="H7145" s="5">
        <v>575.36</v>
      </c>
      <c r="I7145" s="5">
        <v>0.2</v>
      </c>
      <c r="J7145" s="5">
        <v>460.28800000000001</v>
      </c>
      <c r="K7145" s="5">
        <v>135.69734191524799</v>
      </c>
      <c r="L7145">
        <f>YEAR(SalesData[Order Date])</f>
        <v>2024</v>
      </c>
      <c r="M7145">
        <f>MONTH(SalesData[Order Date])</f>
        <v>10</v>
      </c>
      <c r="N7145" t="str">
        <f>TEXT(SalesData[[#This Row],[Order Date]], "mmmm")</f>
        <v>October</v>
      </c>
      <c r="O7145" s="7">
        <f>IF(SalesData[Sales]=0,0,SalesData[Profit]/SalesData[Sales])</f>
        <v>0.29480964508144464</v>
      </c>
      <c r="P7145" s="8">
        <f t="shared" si="111"/>
        <v>3.4760845383759734E-4</v>
      </c>
      <c r="Q7145" t="str">
        <f>IF(SalesData[[#This Row],[Discount]]&gt;0, "Yes", "No")</f>
        <v>Yes</v>
      </c>
      <c r="R7145" t="str">
        <f>TEXT(SalesData[[#This Row],[Order Date]],"mmm-yyyy")</f>
        <v>Oct-2024</v>
      </c>
      <c r="S7145">
        <f>YEAR(SalesData[[#This Row],[Order Date]])*100 + MONTH(SalesData[[#This Row],[Order Date]])</f>
        <v>202410</v>
      </c>
    </row>
    <row r="7146" spans="1:19" x14ac:dyDescent="0.3">
      <c r="A7146" t="s">
        <v>5374</v>
      </c>
      <c r="B7146" s="3">
        <v>45584</v>
      </c>
      <c r="C7146" t="s">
        <v>5375</v>
      </c>
      <c r="D7146" t="s">
        <v>23</v>
      </c>
      <c r="E7146" t="s">
        <v>14</v>
      </c>
      <c r="F7146" t="s">
        <v>44</v>
      </c>
      <c r="G7146">
        <v>5</v>
      </c>
      <c r="H7146" s="5">
        <v>619.52</v>
      </c>
      <c r="I7146" s="5">
        <v>0.26</v>
      </c>
      <c r="J7146" s="5">
        <v>2292.2240000000002</v>
      </c>
      <c r="K7146" s="5">
        <v>180.08072458961149</v>
      </c>
      <c r="L7146">
        <f>YEAR(SalesData[Order Date])</f>
        <v>2024</v>
      </c>
      <c r="M7146">
        <f>MONTH(SalesData[Order Date])</f>
        <v>10</v>
      </c>
      <c r="N7146" t="str">
        <f>TEXT(SalesData[[#This Row],[Order Date]], "mmmm")</f>
        <v>October</v>
      </c>
      <c r="O7146" s="7">
        <f>IF(SalesData[Sales]=0,0,SalesData[Profit]/SalesData[Sales])</f>
        <v>7.8561573646210608E-2</v>
      </c>
      <c r="P7146" s="8">
        <f t="shared" si="111"/>
        <v>8.393595041322314E-5</v>
      </c>
      <c r="Q7146" t="str">
        <f>IF(SalesData[[#This Row],[Discount]]&gt;0, "Yes", "No")</f>
        <v>Yes</v>
      </c>
      <c r="R7146" t="str">
        <f>TEXT(SalesData[[#This Row],[Order Date]],"mmm-yyyy")</f>
        <v>Oct-2024</v>
      </c>
      <c r="S7146">
        <f>YEAR(SalesData[[#This Row],[Order Date]])*100 + MONTH(SalesData[[#This Row],[Order Date]])</f>
        <v>202410</v>
      </c>
    </row>
    <row r="7147" spans="1:19" x14ac:dyDescent="0.3">
      <c r="A7147" t="s">
        <v>5452</v>
      </c>
      <c r="B7147" s="3">
        <v>45574</v>
      </c>
      <c r="C7147" t="s">
        <v>5453</v>
      </c>
      <c r="D7147" t="s">
        <v>13</v>
      </c>
      <c r="E7147" t="s">
        <v>14</v>
      </c>
      <c r="F7147" t="s">
        <v>20</v>
      </c>
      <c r="G7147">
        <v>1</v>
      </c>
      <c r="H7147" s="5">
        <v>970.04</v>
      </c>
      <c r="I7147" s="5">
        <v>0.15</v>
      </c>
      <c r="J7147" s="5">
        <v>824.53399999999999</v>
      </c>
      <c r="K7147" s="5">
        <v>183.03873701160779</v>
      </c>
      <c r="L7147">
        <f>YEAR(SalesData[Order Date])</f>
        <v>2024</v>
      </c>
      <c r="M7147">
        <f>MONTH(SalesData[Order Date])</f>
        <v>10</v>
      </c>
      <c r="N7147" t="str">
        <f>TEXT(SalesData[[#This Row],[Order Date]], "mmmm")</f>
        <v>October</v>
      </c>
      <c r="O7147" s="7">
        <f>IF(SalesData[Sales]=0,0,SalesData[Profit]/SalesData[Sales])</f>
        <v>0.22199052678435066</v>
      </c>
      <c r="P7147" s="8">
        <f t="shared" si="111"/>
        <v>1.5463279864747845E-4</v>
      </c>
      <c r="Q7147" t="str">
        <f>IF(SalesData[[#This Row],[Discount]]&gt;0, "Yes", "No")</f>
        <v>Yes</v>
      </c>
      <c r="R7147" t="str">
        <f>TEXT(SalesData[[#This Row],[Order Date]],"mmm-yyyy")</f>
        <v>Oct-2024</v>
      </c>
      <c r="S7147">
        <f>YEAR(SalesData[[#This Row],[Order Date]])*100 + MONTH(SalesData[[#This Row],[Order Date]])</f>
        <v>202410</v>
      </c>
    </row>
    <row r="7148" spans="1:19" x14ac:dyDescent="0.3">
      <c r="A7148" t="s">
        <v>5471</v>
      </c>
      <c r="B7148" s="3">
        <v>45584</v>
      </c>
      <c r="C7148" t="s">
        <v>5472</v>
      </c>
      <c r="D7148" t="s">
        <v>30</v>
      </c>
      <c r="E7148" t="s">
        <v>14</v>
      </c>
      <c r="F7148" t="s">
        <v>15</v>
      </c>
      <c r="G7148">
        <v>2</v>
      </c>
      <c r="H7148" s="5">
        <v>718.09</v>
      </c>
      <c r="I7148" s="5">
        <v>0.02</v>
      </c>
      <c r="J7148" s="5">
        <v>1407.4564</v>
      </c>
      <c r="K7148" s="5">
        <v>159.99660845716869</v>
      </c>
      <c r="L7148">
        <f>YEAR(SalesData[Order Date])</f>
        <v>2024</v>
      </c>
      <c r="M7148">
        <f>MONTH(SalesData[Order Date])</f>
        <v>10</v>
      </c>
      <c r="N7148" t="str">
        <f>TEXT(SalesData[[#This Row],[Order Date]], "mmmm")</f>
        <v>October</v>
      </c>
      <c r="O7148" s="7">
        <f>IF(SalesData[Sales]=0,0,SalesData[Profit]/SalesData[Sales])</f>
        <v>0.11367784356031824</v>
      </c>
      <c r="P7148" s="8">
        <f t="shared" si="111"/>
        <v>1.3925831023966355E-5</v>
      </c>
      <c r="Q7148" t="str">
        <f>IF(SalesData[[#This Row],[Discount]]&gt;0, "Yes", "No")</f>
        <v>Yes</v>
      </c>
      <c r="R7148" t="str">
        <f>TEXT(SalesData[[#This Row],[Order Date]],"mmm-yyyy")</f>
        <v>Oct-2024</v>
      </c>
      <c r="S7148">
        <f>YEAR(SalesData[[#This Row],[Order Date]])*100 + MONTH(SalesData[[#This Row],[Order Date]])</f>
        <v>202410</v>
      </c>
    </row>
    <row r="7149" spans="1:19" x14ac:dyDescent="0.3">
      <c r="A7149" t="s">
        <v>5473</v>
      </c>
      <c r="B7149" s="3">
        <v>45594</v>
      </c>
      <c r="C7149" t="s">
        <v>5474</v>
      </c>
      <c r="D7149" t="s">
        <v>30</v>
      </c>
      <c r="E7149" t="s">
        <v>14</v>
      </c>
      <c r="F7149" t="s">
        <v>27</v>
      </c>
      <c r="G7149">
        <v>6</v>
      </c>
      <c r="H7149" s="5">
        <v>59.39</v>
      </c>
      <c r="I7149" s="5">
        <v>0.1</v>
      </c>
      <c r="J7149" s="5">
        <v>320.70600000000002</v>
      </c>
      <c r="K7149" s="5">
        <v>18.220137689234971</v>
      </c>
      <c r="L7149">
        <f>YEAR(SalesData[Order Date])</f>
        <v>2024</v>
      </c>
      <c r="M7149">
        <f>MONTH(SalesData[Order Date])</f>
        <v>10</v>
      </c>
      <c r="N7149" t="str">
        <f>TEXT(SalesData[[#This Row],[Order Date]], "mmmm")</f>
        <v>October</v>
      </c>
      <c r="O7149" s="7">
        <f>IF(SalesData[Sales]=0,0,SalesData[Profit]/SalesData[Sales])</f>
        <v>5.681258750767048E-2</v>
      </c>
      <c r="P7149" s="8">
        <f t="shared" si="111"/>
        <v>2.8063085816916429E-4</v>
      </c>
      <c r="Q7149" t="str">
        <f>IF(SalesData[[#This Row],[Discount]]&gt;0, "Yes", "No")</f>
        <v>Yes</v>
      </c>
      <c r="R7149" t="str">
        <f>TEXT(SalesData[[#This Row],[Order Date]],"mmm-yyyy")</f>
        <v>Oct-2024</v>
      </c>
      <c r="S7149">
        <f>YEAR(SalesData[[#This Row],[Order Date]])*100 + MONTH(SalesData[[#This Row],[Order Date]])</f>
        <v>202410</v>
      </c>
    </row>
    <row r="7150" spans="1:19" x14ac:dyDescent="0.3">
      <c r="A7150" t="s">
        <v>5541</v>
      </c>
      <c r="B7150" s="3">
        <v>45589</v>
      </c>
      <c r="C7150" t="s">
        <v>5542</v>
      </c>
      <c r="D7150" t="s">
        <v>13</v>
      </c>
      <c r="E7150" t="s">
        <v>19</v>
      </c>
      <c r="F7150" t="s">
        <v>44</v>
      </c>
      <c r="G7150">
        <v>6</v>
      </c>
      <c r="H7150" s="5">
        <v>665.35</v>
      </c>
      <c r="I7150" s="5">
        <v>0.08</v>
      </c>
      <c r="J7150" s="5">
        <v>3672.732</v>
      </c>
      <c r="K7150" s="5">
        <v>215.72741593922211</v>
      </c>
      <c r="L7150">
        <f>YEAR(SalesData[Order Date])</f>
        <v>2024</v>
      </c>
      <c r="M7150">
        <f>MONTH(SalesData[Order Date])</f>
        <v>10</v>
      </c>
      <c r="N7150" t="str">
        <f>TEXT(SalesData[[#This Row],[Order Date]], "mmmm")</f>
        <v>October</v>
      </c>
      <c r="O7150" s="7">
        <f>IF(SalesData[Sales]=0,0,SalesData[Profit]/SalesData[Sales])</f>
        <v>5.8737587152893844E-2</v>
      </c>
      <c r="P7150" s="8">
        <f t="shared" si="111"/>
        <v>2.0039578166879585E-5</v>
      </c>
      <c r="Q7150" t="str">
        <f>IF(SalesData[[#This Row],[Discount]]&gt;0, "Yes", "No")</f>
        <v>Yes</v>
      </c>
      <c r="R7150" t="str">
        <f>TEXT(SalesData[[#This Row],[Order Date]],"mmm-yyyy")</f>
        <v>Oct-2024</v>
      </c>
      <c r="S7150">
        <f>YEAR(SalesData[[#This Row],[Order Date]])*100 + MONTH(SalesData[[#This Row],[Order Date]])</f>
        <v>202410</v>
      </c>
    </row>
    <row r="7151" spans="1:19" x14ac:dyDescent="0.3">
      <c r="A7151" t="s">
        <v>5583</v>
      </c>
      <c r="B7151" s="3">
        <v>45566</v>
      </c>
      <c r="C7151" t="s">
        <v>5584</v>
      </c>
      <c r="D7151" t="s">
        <v>18</v>
      </c>
      <c r="E7151" t="s">
        <v>19</v>
      </c>
      <c r="F7151" t="s">
        <v>44</v>
      </c>
      <c r="G7151">
        <v>8</v>
      </c>
      <c r="H7151" s="5">
        <v>115.22</v>
      </c>
      <c r="I7151" s="5">
        <v>0.15</v>
      </c>
      <c r="J7151" s="5">
        <v>783.49599999999998</v>
      </c>
      <c r="K7151" s="5">
        <v>207.64350089864419</v>
      </c>
      <c r="L7151">
        <f>YEAR(SalesData[Order Date])</f>
        <v>2024</v>
      </c>
      <c r="M7151">
        <f>MONTH(SalesData[Order Date])</f>
        <v>10</v>
      </c>
      <c r="N7151" t="str">
        <f>TEXT(SalesData[[#This Row],[Order Date]], "mmmm")</f>
        <v>October</v>
      </c>
      <c r="O7151" s="7">
        <f>IF(SalesData[Sales]=0,0,SalesData[Profit]/SalesData[Sales])</f>
        <v>0.26502177534874993</v>
      </c>
      <c r="P7151" s="8">
        <f t="shared" si="111"/>
        <v>1.6273216455476479E-4</v>
      </c>
      <c r="Q7151" t="str">
        <f>IF(SalesData[[#This Row],[Discount]]&gt;0, "Yes", "No")</f>
        <v>Yes</v>
      </c>
      <c r="R7151" t="str">
        <f>TEXT(SalesData[[#This Row],[Order Date]],"mmm-yyyy")</f>
        <v>Oct-2024</v>
      </c>
      <c r="S7151">
        <f>YEAR(SalesData[[#This Row],[Order Date]])*100 + MONTH(SalesData[[#This Row],[Order Date]])</f>
        <v>202410</v>
      </c>
    </row>
    <row r="7152" spans="1:19" x14ac:dyDescent="0.3">
      <c r="A7152" t="s">
        <v>5590</v>
      </c>
      <c r="B7152" s="3">
        <v>45593</v>
      </c>
      <c r="C7152" t="s">
        <v>5591</v>
      </c>
      <c r="D7152" t="s">
        <v>30</v>
      </c>
      <c r="E7152" t="s">
        <v>14</v>
      </c>
      <c r="F7152" t="s">
        <v>27</v>
      </c>
      <c r="G7152">
        <v>5</v>
      </c>
      <c r="H7152" s="5">
        <v>53.44</v>
      </c>
      <c r="I7152" s="5">
        <v>0.01</v>
      </c>
      <c r="J7152" s="5">
        <v>264.52800000000002</v>
      </c>
      <c r="K7152" s="5">
        <v>41.073575010975283</v>
      </c>
      <c r="L7152">
        <f>YEAR(SalesData[Order Date])</f>
        <v>2024</v>
      </c>
      <c r="M7152">
        <f>MONTH(SalesData[Order Date])</f>
        <v>10</v>
      </c>
      <c r="N7152" t="str">
        <f>TEXT(SalesData[[#This Row],[Order Date]], "mmmm")</f>
        <v>October</v>
      </c>
      <c r="O7152" s="7">
        <f>IF(SalesData[Sales]=0,0,SalesData[Profit]/SalesData[Sales])</f>
        <v>0.15527118116409333</v>
      </c>
      <c r="P7152" s="8">
        <f t="shared" si="111"/>
        <v>3.7425149700598802E-5</v>
      </c>
      <c r="Q7152" t="str">
        <f>IF(SalesData[[#This Row],[Discount]]&gt;0, "Yes", "No")</f>
        <v>Yes</v>
      </c>
      <c r="R7152" t="str">
        <f>TEXT(SalesData[[#This Row],[Order Date]],"mmm-yyyy")</f>
        <v>Oct-2024</v>
      </c>
      <c r="S7152">
        <f>YEAR(SalesData[[#This Row],[Order Date]])*100 + MONTH(SalesData[[#This Row],[Order Date]])</f>
        <v>202410</v>
      </c>
    </row>
    <row r="7153" spans="1:19" x14ac:dyDescent="0.3">
      <c r="A7153" t="s">
        <v>5617</v>
      </c>
      <c r="B7153" s="3">
        <v>45581</v>
      </c>
      <c r="C7153" t="s">
        <v>5618</v>
      </c>
      <c r="D7153" t="s">
        <v>13</v>
      </c>
      <c r="E7153" t="s">
        <v>26</v>
      </c>
      <c r="F7153" t="s">
        <v>31</v>
      </c>
      <c r="G7153">
        <v>4</v>
      </c>
      <c r="H7153" s="5">
        <v>752.65</v>
      </c>
      <c r="I7153" s="5">
        <v>0.01</v>
      </c>
      <c r="J7153" s="5">
        <v>2980.4940000000001</v>
      </c>
      <c r="K7153" s="5">
        <v>789.73923188962476</v>
      </c>
      <c r="L7153">
        <f>YEAR(SalesData[Order Date])</f>
        <v>2024</v>
      </c>
      <c r="M7153">
        <f>MONTH(SalesData[Order Date])</f>
        <v>10</v>
      </c>
      <c r="N7153" t="str">
        <f>TEXT(SalesData[[#This Row],[Order Date]], "mmmm")</f>
        <v>October</v>
      </c>
      <c r="O7153" s="7">
        <f>IF(SalesData[Sales]=0,0,SalesData[Profit]/SalesData[Sales])</f>
        <v>0.26496924063246718</v>
      </c>
      <c r="P7153" s="8">
        <f t="shared" si="111"/>
        <v>3.3215970238490667E-6</v>
      </c>
      <c r="Q7153" t="str">
        <f>IF(SalesData[[#This Row],[Discount]]&gt;0, "Yes", "No")</f>
        <v>Yes</v>
      </c>
      <c r="R7153" t="str">
        <f>TEXT(SalesData[[#This Row],[Order Date]],"mmm-yyyy")</f>
        <v>Oct-2024</v>
      </c>
      <c r="S7153">
        <f>YEAR(SalesData[[#This Row],[Order Date]])*100 + MONTH(SalesData[[#This Row],[Order Date]])</f>
        <v>202410</v>
      </c>
    </row>
    <row r="7154" spans="1:19" x14ac:dyDescent="0.3">
      <c r="A7154" t="s">
        <v>5690</v>
      </c>
      <c r="B7154" s="3">
        <v>45590</v>
      </c>
      <c r="C7154" t="s">
        <v>5691</v>
      </c>
      <c r="D7154" t="s">
        <v>13</v>
      </c>
      <c r="E7154" t="s">
        <v>14</v>
      </c>
      <c r="F7154" t="s">
        <v>53</v>
      </c>
      <c r="G7154">
        <v>5</v>
      </c>
      <c r="H7154" s="5">
        <v>771.86</v>
      </c>
      <c r="I7154" s="5">
        <v>0.16</v>
      </c>
      <c r="J7154" s="5">
        <v>3241.8119999999999</v>
      </c>
      <c r="K7154" s="5">
        <v>429.48115345159408</v>
      </c>
      <c r="L7154">
        <f>YEAR(SalesData[Order Date])</f>
        <v>2024</v>
      </c>
      <c r="M7154">
        <f>MONTH(SalesData[Order Date])</f>
        <v>10</v>
      </c>
      <c r="N7154" t="str">
        <f>TEXT(SalesData[[#This Row],[Order Date]], "mmmm")</f>
        <v>October</v>
      </c>
      <c r="O7154" s="7">
        <f>IF(SalesData[Sales]=0,0,SalesData[Profit]/SalesData[Sales])</f>
        <v>0.13248181987468555</v>
      </c>
      <c r="P7154" s="8">
        <f t="shared" si="111"/>
        <v>4.1458295545824374E-5</v>
      </c>
      <c r="Q7154" t="str">
        <f>IF(SalesData[[#This Row],[Discount]]&gt;0, "Yes", "No")</f>
        <v>Yes</v>
      </c>
      <c r="R7154" t="str">
        <f>TEXT(SalesData[[#This Row],[Order Date]],"mmm-yyyy")</f>
        <v>Oct-2024</v>
      </c>
      <c r="S7154">
        <f>YEAR(SalesData[[#This Row],[Order Date]])*100 + MONTH(SalesData[[#This Row],[Order Date]])</f>
        <v>202410</v>
      </c>
    </row>
    <row r="7155" spans="1:19" x14ac:dyDescent="0.3">
      <c r="A7155" t="s">
        <v>5743</v>
      </c>
      <c r="B7155" s="3">
        <v>45573</v>
      </c>
      <c r="C7155" t="s">
        <v>5744</v>
      </c>
      <c r="D7155" t="s">
        <v>23</v>
      </c>
      <c r="E7155" t="s">
        <v>14</v>
      </c>
      <c r="F7155" t="s">
        <v>15</v>
      </c>
      <c r="G7155">
        <v>2</v>
      </c>
      <c r="H7155" s="5">
        <v>565.03</v>
      </c>
      <c r="I7155" s="5">
        <v>0.15</v>
      </c>
      <c r="J7155" s="5">
        <v>960.55099999999993</v>
      </c>
      <c r="K7155" s="5">
        <v>157.01026103507499</v>
      </c>
      <c r="L7155">
        <f>YEAR(SalesData[Order Date])</f>
        <v>2024</v>
      </c>
      <c r="M7155">
        <f>MONTH(SalesData[Order Date])</f>
        <v>10</v>
      </c>
      <c r="N7155" t="str">
        <f>TEXT(SalesData[[#This Row],[Order Date]], "mmmm")</f>
        <v>October</v>
      </c>
      <c r="O7155" s="7">
        <f>IF(SalesData[Sales]=0,0,SalesData[Profit]/SalesData[Sales])</f>
        <v>0.16345853685548711</v>
      </c>
      <c r="P7155" s="8">
        <f t="shared" si="111"/>
        <v>1.3273631488593525E-4</v>
      </c>
      <c r="Q7155" t="str">
        <f>IF(SalesData[[#This Row],[Discount]]&gt;0, "Yes", "No")</f>
        <v>Yes</v>
      </c>
      <c r="R7155" t="str">
        <f>TEXT(SalesData[[#This Row],[Order Date]],"mmm-yyyy")</f>
        <v>Oct-2024</v>
      </c>
      <c r="S7155">
        <f>YEAR(SalesData[[#This Row],[Order Date]])*100 + MONTH(SalesData[[#This Row],[Order Date]])</f>
        <v>202410</v>
      </c>
    </row>
    <row r="7156" spans="1:19" x14ac:dyDescent="0.3">
      <c r="A7156" t="s">
        <v>5747</v>
      </c>
      <c r="B7156" s="3">
        <v>45578</v>
      </c>
      <c r="C7156" t="s">
        <v>5748</v>
      </c>
      <c r="D7156" t="s">
        <v>23</v>
      </c>
      <c r="E7156" t="s">
        <v>14</v>
      </c>
      <c r="F7156" t="s">
        <v>62</v>
      </c>
      <c r="G7156">
        <v>3</v>
      </c>
      <c r="H7156" s="5">
        <v>925.81</v>
      </c>
      <c r="I7156" s="5">
        <v>0.26</v>
      </c>
      <c r="J7156" s="5">
        <v>2055.2982000000002</v>
      </c>
      <c r="K7156" s="5">
        <v>137.08642502656349</v>
      </c>
      <c r="L7156">
        <f>YEAR(SalesData[Order Date])</f>
        <v>2024</v>
      </c>
      <c r="M7156">
        <f>MONTH(SalesData[Order Date])</f>
        <v>10</v>
      </c>
      <c r="N7156" t="str">
        <f>TEXT(SalesData[[#This Row],[Order Date]], "mmmm")</f>
        <v>October</v>
      </c>
      <c r="O7156" s="7">
        <f>IF(SalesData[Sales]=0,0,SalesData[Profit]/SalesData[Sales])</f>
        <v>6.6699043976471875E-2</v>
      </c>
      <c r="P7156" s="8">
        <f t="shared" si="111"/>
        <v>9.3611720187367461E-5</v>
      </c>
      <c r="Q7156" t="str">
        <f>IF(SalesData[[#This Row],[Discount]]&gt;0, "Yes", "No")</f>
        <v>Yes</v>
      </c>
      <c r="R7156" t="str">
        <f>TEXT(SalesData[[#This Row],[Order Date]],"mmm-yyyy")</f>
        <v>Oct-2024</v>
      </c>
      <c r="S7156">
        <f>YEAR(SalesData[[#This Row],[Order Date]])*100 + MONTH(SalesData[[#This Row],[Order Date]])</f>
        <v>202410</v>
      </c>
    </row>
    <row r="7157" spans="1:19" x14ac:dyDescent="0.3">
      <c r="A7157" t="s">
        <v>5751</v>
      </c>
      <c r="B7157" s="3">
        <v>45574</v>
      </c>
      <c r="C7157" t="s">
        <v>5752</v>
      </c>
      <c r="D7157" t="s">
        <v>18</v>
      </c>
      <c r="E7157" t="s">
        <v>14</v>
      </c>
      <c r="F7157" t="s">
        <v>34</v>
      </c>
      <c r="G7157">
        <v>2</v>
      </c>
      <c r="H7157" s="5">
        <v>451.95</v>
      </c>
      <c r="I7157" s="5">
        <v>0.04</v>
      </c>
      <c r="J7157" s="5">
        <v>867.74399999999991</v>
      </c>
      <c r="K7157" s="5">
        <v>240.42854360287001</v>
      </c>
      <c r="L7157">
        <f>YEAR(SalesData[Order Date])</f>
        <v>2024</v>
      </c>
      <c r="M7157">
        <f>MONTH(SalesData[Order Date])</f>
        <v>10</v>
      </c>
      <c r="N7157" t="str">
        <f>TEXT(SalesData[[#This Row],[Order Date]], "mmmm")</f>
        <v>October</v>
      </c>
      <c r="O7157" s="7">
        <f>IF(SalesData[Sales]=0,0,SalesData[Profit]/SalesData[Sales])</f>
        <v>0.27707312710070026</v>
      </c>
      <c r="P7157" s="8">
        <f t="shared" si="111"/>
        <v>4.4252682818895897E-5</v>
      </c>
      <c r="Q7157" t="str">
        <f>IF(SalesData[[#This Row],[Discount]]&gt;0, "Yes", "No")</f>
        <v>Yes</v>
      </c>
      <c r="R7157" t="str">
        <f>TEXT(SalesData[[#This Row],[Order Date]],"mmm-yyyy")</f>
        <v>Oct-2024</v>
      </c>
      <c r="S7157">
        <f>YEAR(SalesData[[#This Row],[Order Date]])*100 + MONTH(SalesData[[#This Row],[Order Date]])</f>
        <v>202410</v>
      </c>
    </row>
    <row r="7158" spans="1:19" x14ac:dyDescent="0.3">
      <c r="A7158" t="s">
        <v>5785</v>
      </c>
      <c r="B7158" s="3">
        <v>45573</v>
      </c>
      <c r="C7158" t="s">
        <v>5786</v>
      </c>
      <c r="D7158" t="s">
        <v>23</v>
      </c>
      <c r="E7158" t="s">
        <v>26</v>
      </c>
      <c r="F7158" t="s">
        <v>53</v>
      </c>
      <c r="G7158">
        <v>2</v>
      </c>
      <c r="H7158" s="5">
        <v>311.13</v>
      </c>
      <c r="I7158" s="5">
        <v>0.23</v>
      </c>
      <c r="J7158" s="5">
        <v>479.14019999999999</v>
      </c>
      <c r="K7158" s="5">
        <v>46.880471606007767</v>
      </c>
      <c r="L7158">
        <f>YEAR(SalesData[Order Date])</f>
        <v>2024</v>
      </c>
      <c r="M7158">
        <f>MONTH(SalesData[Order Date])</f>
        <v>10</v>
      </c>
      <c r="N7158" t="str">
        <f>TEXT(SalesData[[#This Row],[Order Date]], "mmmm")</f>
        <v>October</v>
      </c>
      <c r="O7158" s="7">
        <f>IF(SalesData[Sales]=0,0,SalesData[Profit]/SalesData[Sales])</f>
        <v>9.7842910292243832E-2</v>
      </c>
      <c r="P7158" s="8">
        <f t="shared" si="111"/>
        <v>3.6962041590332017E-4</v>
      </c>
      <c r="Q7158" t="str">
        <f>IF(SalesData[[#This Row],[Discount]]&gt;0, "Yes", "No")</f>
        <v>Yes</v>
      </c>
      <c r="R7158" t="str">
        <f>TEXT(SalesData[[#This Row],[Order Date]],"mmm-yyyy")</f>
        <v>Oct-2024</v>
      </c>
      <c r="S7158">
        <f>YEAR(SalesData[[#This Row],[Order Date]])*100 + MONTH(SalesData[[#This Row],[Order Date]])</f>
        <v>202410</v>
      </c>
    </row>
    <row r="7159" spans="1:19" x14ac:dyDescent="0.3">
      <c r="A7159" t="s">
        <v>5804</v>
      </c>
      <c r="B7159" s="3">
        <v>45582</v>
      </c>
      <c r="C7159" t="s">
        <v>5805</v>
      </c>
      <c r="D7159" t="s">
        <v>23</v>
      </c>
      <c r="E7159" t="s">
        <v>14</v>
      </c>
      <c r="F7159" t="s">
        <v>31</v>
      </c>
      <c r="G7159">
        <v>3</v>
      </c>
      <c r="H7159" s="5">
        <v>605.99</v>
      </c>
      <c r="I7159" s="5">
        <v>0.22</v>
      </c>
      <c r="J7159" s="5">
        <v>1418.0165999999999</v>
      </c>
      <c r="K7159" s="5">
        <v>170.3827519137611</v>
      </c>
      <c r="L7159">
        <f>YEAR(SalesData[Order Date])</f>
        <v>2024</v>
      </c>
      <c r="M7159">
        <f>MONTH(SalesData[Order Date])</f>
        <v>10</v>
      </c>
      <c r="N7159" t="str">
        <f>TEXT(SalesData[[#This Row],[Order Date]], "mmmm")</f>
        <v>October</v>
      </c>
      <c r="O7159" s="7">
        <f>IF(SalesData[Sales]=0,0,SalesData[Profit]/SalesData[Sales])</f>
        <v>0.12015568217872845</v>
      </c>
      <c r="P7159" s="8">
        <f t="shared" si="111"/>
        <v>1.210140981424336E-4</v>
      </c>
      <c r="Q7159" t="str">
        <f>IF(SalesData[[#This Row],[Discount]]&gt;0, "Yes", "No")</f>
        <v>Yes</v>
      </c>
      <c r="R7159" t="str">
        <f>TEXT(SalesData[[#This Row],[Order Date]],"mmm-yyyy")</f>
        <v>Oct-2024</v>
      </c>
      <c r="S7159">
        <f>YEAR(SalesData[[#This Row],[Order Date]])*100 + MONTH(SalesData[[#This Row],[Order Date]])</f>
        <v>202410</v>
      </c>
    </row>
    <row r="7160" spans="1:19" x14ac:dyDescent="0.3">
      <c r="A7160" t="s">
        <v>5812</v>
      </c>
      <c r="B7160" s="3">
        <v>45567</v>
      </c>
      <c r="C7160" t="s">
        <v>5813</v>
      </c>
      <c r="D7160" t="s">
        <v>18</v>
      </c>
      <c r="E7160" t="s">
        <v>19</v>
      </c>
      <c r="F7160" t="s">
        <v>39</v>
      </c>
      <c r="G7160">
        <v>8</v>
      </c>
      <c r="H7160" s="5">
        <v>322.20999999999998</v>
      </c>
      <c r="I7160" s="5">
        <v>0.2</v>
      </c>
      <c r="J7160" s="5">
        <v>2062.1439999999998</v>
      </c>
      <c r="K7160" s="5">
        <v>202.0658398318516</v>
      </c>
      <c r="L7160">
        <f>YEAR(SalesData[Order Date])</f>
        <v>2024</v>
      </c>
      <c r="M7160">
        <f>MONTH(SalesData[Order Date])</f>
        <v>10</v>
      </c>
      <c r="N7160" t="str">
        <f>TEXT(SalesData[[#This Row],[Order Date]], "mmmm")</f>
        <v>October</v>
      </c>
      <c r="O7160" s="7">
        <f>IF(SalesData[Sales]=0,0,SalesData[Profit]/SalesData[Sales])</f>
        <v>9.798822964441456E-2</v>
      </c>
      <c r="P7160" s="8">
        <f t="shared" si="111"/>
        <v>7.7589149933273335E-5</v>
      </c>
      <c r="Q7160" t="str">
        <f>IF(SalesData[[#This Row],[Discount]]&gt;0, "Yes", "No")</f>
        <v>Yes</v>
      </c>
      <c r="R7160" t="str">
        <f>TEXT(SalesData[[#This Row],[Order Date]],"mmm-yyyy")</f>
        <v>Oct-2024</v>
      </c>
      <c r="S7160">
        <f>YEAR(SalesData[[#This Row],[Order Date]])*100 + MONTH(SalesData[[#This Row],[Order Date]])</f>
        <v>202410</v>
      </c>
    </row>
    <row r="7161" spans="1:19" x14ac:dyDescent="0.3">
      <c r="A7161" t="s">
        <v>6108</v>
      </c>
      <c r="B7161" s="3">
        <v>45570</v>
      </c>
      <c r="C7161" t="s">
        <v>6109</v>
      </c>
      <c r="D7161" t="s">
        <v>30</v>
      </c>
      <c r="E7161" t="s">
        <v>14</v>
      </c>
      <c r="F7161" t="s">
        <v>31</v>
      </c>
      <c r="G7161">
        <v>9</v>
      </c>
      <c r="H7161" s="5">
        <v>768.42</v>
      </c>
      <c r="I7161" s="5">
        <v>0.28999999999999998</v>
      </c>
      <c r="J7161" s="5">
        <v>4910.2037999999993</v>
      </c>
      <c r="K7161" s="5">
        <v>464.39922300927037</v>
      </c>
      <c r="L7161">
        <f>YEAR(SalesData[Order Date])</f>
        <v>2024</v>
      </c>
      <c r="M7161">
        <f>MONTH(SalesData[Order Date])</f>
        <v>10</v>
      </c>
      <c r="N7161" t="str">
        <f>TEXT(SalesData[[#This Row],[Order Date]], "mmmm")</f>
        <v>October</v>
      </c>
      <c r="O7161" s="7">
        <f>IF(SalesData[Sales]=0,0,SalesData[Profit]/SalesData[Sales])</f>
        <v>9.4578400800649137E-2</v>
      </c>
      <c r="P7161" s="8">
        <f t="shared" si="111"/>
        <v>4.1933086361914344E-5</v>
      </c>
      <c r="Q7161" t="str">
        <f>IF(SalesData[[#This Row],[Discount]]&gt;0, "Yes", "No")</f>
        <v>Yes</v>
      </c>
      <c r="R7161" t="str">
        <f>TEXT(SalesData[[#This Row],[Order Date]],"mmm-yyyy")</f>
        <v>Oct-2024</v>
      </c>
      <c r="S7161">
        <f>YEAR(SalesData[[#This Row],[Order Date]])*100 + MONTH(SalesData[[#This Row],[Order Date]])</f>
        <v>202410</v>
      </c>
    </row>
    <row r="7162" spans="1:19" x14ac:dyDescent="0.3">
      <c r="A7162" t="s">
        <v>6182</v>
      </c>
      <c r="B7162" s="3">
        <v>45580</v>
      </c>
      <c r="C7162" t="s">
        <v>6183</v>
      </c>
      <c r="D7162" t="s">
        <v>23</v>
      </c>
      <c r="E7162" t="s">
        <v>19</v>
      </c>
      <c r="F7162" t="s">
        <v>34</v>
      </c>
      <c r="G7162">
        <v>7</v>
      </c>
      <c r="H7162" s="5">
        <v>604.91</v>
      </c>
      <c r="I7162" s="5">
        <v>0.14000000000000001</v>
      </c>
      <c r="J7162" s="5">
        <v>3641.5581999999999</v>
      </c>
      <c r="K7162" s="5">
        <v>782.39873543599117</v>
      </c>
      <c r="L7162">
        <f>YEAR(SalesData[Order Date])</f>
        <v>2024</v>
      </c>
      <c r="M7162">
        <f>MONTH(SalesData[Order Date])</f>
        <v>10</v>
      </c>
      <c r="N7162" t="str">
        <f>TEXT(SalesData[[#This Row],[Order Date]], "mmmm")</f>
        <v>October</v>
      </c>
      <c r="O7162" s="7">
        <f>IF(SalesData[Sales]=0,0,SalesData[Profit]/SalesData[Sales])</f>
        <v>0.21485273404005767</v>
      </c>
      <c r="P7162" s="8">
        <f t="shared" si="111"/>
        <v>3.306276966821511E-5</v>
      </c>
      <c r="Q7162" t="str">
        <f>IF(SalesData[[#This Row],[Discount]]&gt;0, "Yes", "No")</f>
        <v>Yes</v>
      </c>
      <c r="R7162" t="str">
        <f>TEXT(SalesData[[#This Row],[Order Date]],"mmm-yyyy")</f>
        <v>Oct-2024</v>
      </c>
      <c r="S7162">
        <f>YEAR(SalesData[[#This Row],[Order Date]])*100 + MONTH(SalesData[[#This Row],[Order Date]])</f>
        <v>202410</v>
      </c>
    </row>
    <row r="7163" spans="1:19" x14ac:dyDescent="0.3">
      <c r="A7163" t="s">
        <v>6314</v>
      </c>
      <c r="B7163" s="3">
        <v>45577</v>
      </c>
      <c r="C7163" t="s">
        <v>6315</v>
      </c>
      <c r="D7163" t="s">
        <v>18</v>
      </c>
      <c r="E7163" t="s">
        <v>14</v>
      </c>
      <c r="F7163" t="s">
        <v>91</v>
      </c>
      <c r="G7163">
        <v>7</v>
      </c>
      <c r="H7163" s="5">
        <v>159.37</v>
      </c>
      <c r="I7163" s="5">
        <v>0.08</v>
      </c>
      <c r="J7163" s="5">
        <v>1026.3427999999999</v>
      </c>
      <c r="K7163" s="5">
        <v>121.53194500277981</v>
      </c>
      <c r="L7163">
        <f>YEAR(SalesData[Order Date])</f>
        <v>2024</v>
      </c>
      <c r="M7163">
        <f>MONTH(SalesData[Order Date])</f>
        <v>10</v>
      </c>
      <c r="N7163" t="str">
        <f>TEXT(SalesData[[#This Row],[Order Date]], "mmmm")</f>
        <v>October</v>
      </c>
      <c r="O7163" s="7">
        <f>IF(SalesData[Sales]=0,0,SalesData[Profit]/SalesData[Sales])</f>
        <v>0.11841262490736995</v>
      </c>
      <c r="P7163" s="8">
        <f t="shared" si="111"/>
        <v>7.1710933228157284E-5</v>
      </c>
      <c r="Q7163" t="str">
        <f>IF(SalesData[[#This Row],[Discount]]&gt;0, "Yes", "No")</f>
        <v>Yes</v>
      </c>
      <c r="R7163" t="str">
        <f>TEXT(SalesData[[#This Row],[Order Date]],"mmm-yyyy")</f>
        <v>Oct-2024</v>
      </c>
      <c r="S7163">
        <f>YEAR(SalesData[[#This Row],[Order Date]])*100 + MONTH(SalesData[[#This Row],[Order Date]])</f>
        <v>202410</v>
      </c>
    </row>
    <row r="7164" spans="1:19" x14ac:dyDescent="0.3">
      <c r="A7164" t="s">
        <v>6332</v>
      </c>
      <c r="B7164" s="3">
        <v>45573</v>
      </c>
      <c r="C7164" t="s">
        <v>1074</v>
      </c>
      <c r="D7164" t="s">
        <v>18</v>
      </c>
      <c r="E7164" t="s">
        <v>14</v>
      </c>
      <c r="F7164" t="s">
        <v>44</v>
      </c>
      <c r="G7164">
        <v>6</v>
      </c>
      <c r="H7164" s="5">
        <v>620.54999999999995</v>
      </c>
      <c r="I7164" s="5">
        <v>0.17</v>
      </c>
      <c r="J7164" s="5">
        <v>3090.338999999999</v>
      </c>
      <c r="K7164" s="5">
        <v>446.45302808905842</v>
      </c>
      <c r="L7164">
        <f>YEAR(SalesData[Order Date])</f>
        <v>2024</v>
      </c>
      <c r="M7164">
        <f>MONTH(SalesData[Order Date])</f>
        <v>10</v>
      </c>
      <c r="N7164" t="str">
        <f>TEXT(SalesData[[#This Row],[Order Date]], "mmmm")</f>
        <v>October</v>
      </c>
      <c r="O7164" s="7">
        <f>IF(SalesData[Sales]=0,0,SalesData[Profit]/SalesData[Sales])</f>
        <v>0.1444673312827682</v>
      </c>
      <c r="P7164" s="8">
        <f t="shared" si="111"/>
        <v>4.5658421292939068E-5</v>
      </c>
      <c r="Q7164" t="str">
        <f>IF(SalesData[[#This Row],[Discount]]&gt;0, "Yes", "No")</f>
        <v>Yes</v>
      </c>
      <c r="R7164" t="str">
        <f>TEXT(SalesData[[#This Row],[Order Date]],"mmm-yyyy")</f>
        <v>Oct-2024</v>
      </c>
      <c r="S7164">
        <f>YEAR(SalesData[[#This Row],[Order Date]])*100 + MONTH(SalesData[[#This Row],[Order Date]])</f>
        <v>202410</v>
      </c>
    </row>
    <row r="7165" spans="1:19" x14ac:dyDescent="0.3">
      <c r="A7165" t="s">
        <v>6406</v>
      </c>
      <c r="B7165" s="3">
        <v>45589</v>
      </c>
      <c r="C7165" t="s">
        <v>6407</v>
      </c>
      <c r="D7165" t="s">
        <v>13</v>
      </c>
      <c r="E7165" t="s">
        <v>26</v>
      </c>
      <c r="F7165" t="s">
        <v>53</v>
      </c>
      <c r="G7165">
        <v>3</v>
      </c>
      <c r="H7165" s="5">
        <v>769.41</v>
      </c>
      <c r="I7165" s="5">
        <v>0.28000000000000003</v>
      </c>
      <c r="J7165" s="5">
        <v>1661.9256</v>
      </c>
      <c r="K7165" s="5">
        <v>251.77399297621761</v>
      </c>
      <c r="L7165">
        <f>YEAR(SalesData[Order Date])</f>
        <v>2024</v>
      </c>
      <c r="M7165">
        <f>MONTH(SalesData[Order Date])</f>
        <v>10</v>
      </c>
      <c r="N7165" t="str">
        <f>TEXT(SalesData[[#This Row],[Order Date]], "mmmm")</f>
        <v>October</v>
      </c>
      <c r="O7165" s="7">
        <f>IF(SalesData[Sales]=0,0,SalesData[Profit]/SalesData[Sales])</f>
        <v>0.15149534550536894</v>
      </c>
      <c r="P7165" s="8">
        <f t="shared" si="111"/>
        <v>1.2130506925219758E-4</v>
      </c>
      <c r="Q7165" t="str">
        <f>IF(SalesData[[#This Row],[Discount]]&gt;0, "Yes", "No")</f>
        <v>Yes</v>
      </c>
      <c r="R7165" t="str">
        <f>TEXT(SalesData[[#This Row],[Order Date]],"mmm-yyyy")</f>
        <v>Oct-2024</v>
      </c>
      <c r="S7165">
        <f>YEAR(SalesData[[#This Row],[Order Date]])*100 + MONTH(SalesData[[#This Row],[Order Date]])</f>
        <v>202410</v>
      </c>
    </row>
    <row r="7166" spans="1:19" x14ac:dyDescent="0.3">
      <c r="A7166" t="s">
        <v>6559</v>
      </c>
      <c r="B7166" s="3">
        <v>45579</v>
      </c>
      <c r="C7166" t="s">
        <v>1908</v>
      </c>
      <c r="D7166" t="s">
        <v>13</v>
      </c>
      <c r="E7166" t="s">
        <v>26</v>
      </c>
      <c r="F7166" t="s">
        <v>15</v>
      </c>
      <c r="G7166">
        <v>5</v>
      </c>
      <c r="H7166" s="5">
        <v>287.47000000000003</v>
      </c>
      <c r="I7166" s="5">
        <v>0.24</v>
      </c>
      <c r="J7166" s="5">
        <v>1092.386</v>
      </c>
      <c r="K7166" s="5">
        <v>105.8035579381564</v>
      </c>
      <c r="L7166">
        <f>YEAR(SalesData[Order Date])</f>
        <v>2024</v>
      </c>
      <c r="M7166">
        <f>MONTH(SalesData[Order Date])</f>
        <v>10</v>
      </c>
      <c r="N7166" t="str">
        <f>TEXT(SalesData[[#This Row],[Order Date]], "mmmm")</f>
        <v>October</v>
      </c>
      <c r="O7166" s="7">
        <f>IF(SalesData[Sales]=0,0,SalesData[Profit]/SalesData[Sales])</f>
        <v>9.6855468614717152E-2</v>
      </c>
      <c r="P7166" s="8">
        <f t="shared" si="111"/>
        <v>1.6697394510731552E-4</v>
      </c>
      <c r="Q7166" t="str">
        <f>IF(SalesData[[#This Row],[Discount]]&gt;0, "Yes", "No")</f>
        <v>Yes</v>
      </c>
      <c r="R7166" t="str">
        <f>TEXT(SalesData[[#This Row],[Order Date]],"mmm-yyyy")</f>
        <v>Oct-2024</v>
      </c>
      <c r="S7166">
        <f>YEAR(SalesData[[#This Row],[Order Date]])*100 + MONTH(SalesData[[#This Row],[Order Date]])</f>
        <v>202410</v>
      </c>
    </row>
    <row r="7167" spans="1:19" x14ac:dyDescent="0.3">
      <c r="A7167" t="s">
        <v>6625</v>
      </c>
      <c r="B7167" s="3">
        <v>45581</v>
      </c>
      <c r="C7167" t="s">
        <v>6626</v>
      </c>
      <c r="D7167" t="s">
        <v>23</v>
      </c>
      <c r="E7167" t="s">
        <v>14</v>
      </c>
      <c r="F7167" t="s">
        <v>91</v>
      </c>
      <c r="G7167">
        <v>9</v>
      </c>
      <c r="H7167" s="5">
        <v>601.54</v>
      </c>
      <c r="I7167" s="5">
        <v>0.12</v>
      </c>
      <c r="J7167" s="5">
        <v>4764.1967999999997</v>
      </c>
      <c r="K7167" s="5">
        <v>1408.80038128757</v>
      </c>
      <c r="L7167">
        <f>YEAR(SalesData[Order Date])</f>
        <v>2024</v>
      </c>
      <c r="M7167">
        <f>MONTH(SalesData[Order Date])</f>
        <v>10</v>
      </c>
      <c r="N7167" t="str">
        <f>TEXT(SalesData[[#This Row],[Order Date]], "mmmm")</f>
        <v>October</v>
      </c>
      <c r="O7167" s="7">
        <f>IF(SalesData[Sales]=0,0,SalesData[Profit]/SalesData[Sales])</f>
        <v>0.29570574861382093</v>
      </c>
      <c r="P7167" s="8">
        <f t="shared" si="111"/>
        <v>2.2165331205461537E-5</v>
      </c>
      <c r="Q7167" t="str">
        <f>IF(SalesData[[#This Row],[Discount]]&gt;0, "Yes", "No")</f>
        <v>Yes</v>
      </c>
      <c r="R7167" t="str">
        <f>TEXT(SalesData[[#This Row],[Order Date]],"mmm-yyyy")</f>
        <v>Oct-2024</v>
      </c>
      <c r="S7167">
        <f>YEAR(SalesData[[#This Row],[Order Date]])*100 + MONTH(SalesData[[#This Row],[Order Date]])</f>
        <v>202410</v>
      </c>
    </row>
    <row r="7168" spans="1:19" x14ac:dyDescent="0.3">
      <c r="A7168" t="s">
        <v>6655</v>
      </c>
      <c r="B7168" s="3">
        <v>45591</v>
      </c>
      <c r="C7168" t="s">
        <v>6656</v>
      </c>
      <c r="D7168" t="s">
        <v>23</v>
      </c>
      <c r="E7168" t="s">
        <v>19</v>
      </c>
      <c r="F7168" t="s">
        <v>62</v>
      </c>
      <c r="G7168">
        <v>2</v>
      </c>
      <c r="H7168" s="5">
        <v>334.17</v>
      </c>
      <c r="I7168" s="5">
        <v>0.16</v>
      </c>
      <c r="J7168" s="5">
        <v>561.40560000000005</v>
      </c>
      <c r="K7168" s="5">
        <v>83.69216145375924</v>
      </c>
      <c r="L7168">
        <f>YEAR(SalesData[Order Date])</f>
        <v>2024</v>
      </c>
      <c r="M7168">
        <f>MONTH(SalesData[Order Date])</f>
        <v>10</v>
      </c>
      <c r="N7168" t="str">
        <f>TEXT(SalesData[[#This Row],[Order Date]], "mmmm")</f>
        <v>October</v>
      </c>
      <c r="O7168" s="7">
        <f>IF(SalesData[Sales]=0,0,SalesData[Profit]/SalesData[Sales])</f>
        <v>0.14907610728100901</v>
      </c>
      <c r="P7168" s="8">
        <f t="shared" si="111"/>
        <v>2.3939910823832182E-4</v>
      </c>
      <c r="Q7168" t="str">
        <f>IF(SalesData[[#This Row],[Discount]]&gt;0, "Yes", "No")</f>
        <v>Yes</v>
      </c>
      <c r="R7168" t="str">
        <f>TEXT(SalesData[[#This Row],[Order Date]],"mmm-yyyy")</f>
        <v>Oct-2024</v>
      </c>
      <c r="S7168">
        <f>YEAR(SalesData[[#This Row],[Order Date]])*100 + MONTH(SalesData[[#This Row],[Order Date]])</f>
        <v>202410</v>
      </c>
    </row>
    <row r="7169" spans="1:19" x14ac:dyDescent="0.3">
      <c r="A7169" t="s">
        <v>6677</v>
      </c>
      <c r="B7169" s="3">
        <v>45570</v>
      </c>
      <c r="C7169" t="s">
        <v>6678</v>
      </c>
      <c r="D7169" t="s">
        <v>13</v>
      </c>
      <c r="E7169" t="s">
        <v>14</v>
      </c>
      <c r="F7169" t="s">
        <v>91</v>
      </c>
      <c r="G7169">
        <v>5</v>
      </c>
      <c r="H7169" s="5">
        <v>454.5</v>
      </c>
      <c r="I7169" s="5">
        <v>0.11</v>
      </c>
      <c r="J7169" s="5">
        <v>2022.5250000000001</v>
      </c>
      <c r="K7169" s="5">
        <v>390.1986968961395</v>
      </c>
      <c r="L7169">
        <f>YEAR(SalesData[Order Date])</f>
        <v>2024</v>
      </c>
      <c r="M7169">
        <f>MONTH(SalesData[Order Date])</f>
        <v>10</v>
      </c>
      <c r="N7169" t="str">
        <f>TEXT(SalesData[[#This Row],[Order Date]], "mmmm")</f>
        <v>October</v>
      </c>
      <c r="O7169" s="7">
        <f>IF(SalesData[Sales]=0,0,SalesData[Profit]/SalesData[Sales])</f>
        <v>0.19292651358877616</v>
      </c>
      <c r="P7169" s="8">
        <f t="shared" si="111"/>
        <v>4.8404840484048406E-5</v>
      </c>
      <c r="Q7169" t="str">
        <f>IF(SalesData[[#This Row],[Discount]]&gt;0, "Yes", "No")</f>
        <v>Yes</v>
      </c>
      <c r="R7169" t="str">
        <f>TEXT(SalesData[[#This Row],[Order Date]],"mmm-yyyy")</f>
        <v>Oct-2024</v>
      </c>
      <c r="S7169">
        <f>YEAR(SalesData[[#This Row],[Order Date]])*100 + MONTH(SalesData[[#This Row],[Order Date]])</f>
        <v>202410</v>
      </c>
    </row>
    <row r="7170" spans="1:19" x14ac:dyDescent="0.3">
      <c r="A7170" t="s">
        <v>6735</v>
      </c>
      <c r="B7170" s="3">
        <v>45585</v>
      </c>
      <c r="C7170" t="s">
        <v>6736</v>
      </c>
      <c r="D7170" t="s">
        <v>23</v>
      </c>
      <c r="E7170" t="s">
        <v>26</v>
      </c>
      <c r="F7170" t="s">
        <v>44</v>
      </c>
      <c r="G7170">
        <v>3</v>
      </c>
      <c r="H7170" s="5">
        <v>535.98</v>
      </c>
      <c r="I7170" s="5">
        <v>0.15</v>
      </c>
      <c r="J7170" s="5">
        <v>1366.749</v>
      </c>
      <c r="K7170" s="5">
        <v>403.16875707982263</v>
      </c>
      <c r="L7170">
        <f>YEAR(SalesData[Order Date])</f>
        <v>2024</v>
      </c>
      <c r="M7170">
        <f>MONTH(SalesData[Order Date])</f>
        <v>10</v>
      </c>
      <c r="N7170" t="str">
        <f>TEXT(SalesData[[#This Row],[Order Date]], "mmmm")</f>
        <v>October</v>
      </c>
      <c r="O7170" s="7">
        <f>IF(SalesData[Sales]=0,0,SalesData[Profit]/SalesData[Sales])</f>
        <v>0.29498375859782783</v>
      </c>
      <c r="P7170" s="8">
        <f t="shared" ref="P7170:P7233" si="112">IF(H:H*G:G=0, 0, (I:I/(H:H*G:G)))</f>
        <v>9.3287062950110066E-5</v>
      </c>
      <c r="Q7170" t="str">
        <f>IF(SalesData[[#This Row],[Discount]]&gt;0, "Yes", "No")</f>
        <v>Yes</v>
      </c>
      <c r="R7170" t="str">
        <f>TEXT(SalesData[[#This Row],[Order Date]],"mmm-yyyy")</f>
        <v>Oct-2024</v>
      </c>
      <c r="S7170">
        <f>YEAR(SalesData[[#This Row],[Order Date]])*100 + MONTH(SalesData[[#This Row],[Order Date]])</f>
        <v>202410</v>
      </c>
    </row>
    <row r="7171" spans="1:19" x14ac:dyDescent="0.3">
      <c r="A7171" t="s">
        <v>6769</v>
      </c>
      <c r="B7171" s="3">
        <v>45574</v>
      </c>
      <c r="C7171" t="s">
        <v>6770</v>
      </c>
      <c r="D7171" t="s">
        <v>13</v>
      </c>
      <c r="E7171" t="s">
        <v>19</v>
      </c>
      <c r="F7171" t="s">
        <v>27</v>
      </c>
      <c r="G7171">
        <v>6</v>
      </c>
      <c r="H7171" s="5">
        <v>254.72</v>
      </c>
      <c r="I7171" s="5">
        <v>7.0000000000000007E-2</v>
      </c>
      <c r="J7171" s="5">
        <v>1421.3376000000001</v>
      </c>
      <c r="K7171" s="5">
        <v>327.54108041993942</v>
      </c>
      <c r="L7171">
        <f>YEAR(SalesData[Order Date])</f>
        <v>2024</v>
      </c>
      <c r="M7171">
        <f>MONTH(SalesData[Order Date])</f>
        <v>10</v>
      </c>
      <c r="N7171" t="str">
        <f>TEXT(SalesData[[#This Row],[Order Date]], "mmmm")</f>
        <v>October</v>
      </c>
      <c r="O7171" s="7">
        <f>IF(SalesData[Sales]=0,0,SalesData[Profit]/SalesData[Sales])</f>
        <v>0.23044565937039829</v>
      </c>
      <c r="P7171" s="8">
        <f t="shared" si="112"/>
        <v>4.5801926298157458E-5</v>
      </c>
      <c r="Q7171" t="str">
        <f>IF(SalesData[[#This Row],[Discount]]&gt;0, "Yes", "No")</f>
        <v>Yes</v>
      </c>
      <c r="R7171" t="str">
        <f>TEXT(SalesData[[#This Row],[Order Date]],"mmm-yyyy")</f>
        <v>Oct-2024</v>
      </c>
      <c r="S7171">
        <f>YEAR(SalesData[[#This Row],[Order Date]])*100 + MONTH(SalesData[[#This Row],[Order Date]])</f>
        <v>202410</v>
      </c>
    </row>
    <row r="7172" spans="1:19" x14ac:dyDescent="0.3">
      <c r="A7172" t="s">
        <v>6807</v>
      </c>
      <c r="B7172" s="3">
        <v>45567</v>
      </c>
      <c r="C7172" t="s">
        <v>6808</v>
      </c>
      <c r="D7172" t="s">
        <v>23</v>
      </c>
      <c r="E7172" t="s">
        <v>14</v>
      </c>
      <c r="F7172" t="s">
        <v>34</v>
      </c>
      <c r="G7172">
        <v>2</v>
      </c>
      <c r="H7172" s="5">
        <v>885.22</v>
      </c>
      <c r="I7172" s="5">
        <v>0.09</v>
      </c>
      <c r="J7172" s="5">
        <v>1611.1004</v>
      </c>
      <c r="K7172" s="5">
        <v>307.60787941899281</v>
      </c>
      <c r="L7172">
        <f>YEAR(SalesData[Order Date])</f>
        <v>2024</v>
      </c>
      <c r="M7172">
        <f>MONTH(SalesData[Order Date])</f>
        <v>10</v>
      </c>
      <c r="N7172" t="str">
        <f>TEXT(SalesData[[#This Row],[Order Date]], "mmmm")</f>
        <v>October</v>
      </c>
      <c r="O7172" s="7">
        <f>IF(SalesData[Sales]=0,0,SalesData[Profit]/SalesData[Sales])</f>
        <v>0.19093029796218336</v>
      </c>
      <c r="P7172" s="8">
        <f t="shared" si="112"/>
        <v>5.0834820722532248E-5</v>
      </c>
      <c r="Q7172" t="str">
        <f>IF(SalesData[[#This Row],[Discount]]&gt;0, "Yes", "No")</f>
        <v>Yes</v>
      </c>
      <c r="R7172" t="str">
        <f>TEXT(SalesData[[#This Row],[Order Date]],"mmm-yyyy")</f>
        <v>Oct-2024</v>
      </c>
      <c r="S7172">
        <f>YEAR(SalesData[[#This Row],[Order Date]])*100 + MONTH(SalesData[[#This Row],[Order Date]])</f>
        <v>202410</v>
      </c>
    </row>
    <row r="7173" spans="1:19" x14ac:dyDescent="0.3">
      <c r="A7173" t="s">
        <v>6884</v>
      </c>
      <c r="B7173" s="3">
        <v>45595</v>
      </c>
      <c r="C7173" t="s">
        <v>6885</v>
      </c>
      <c r="D7173" t="s">
        <v>23</v>
      </c>
      <c r="E7173" t="s">
        <v>19</v>
      </c>
      <c r="F7173" t="s">
        <v>34</v>
      </c>
      <c r="G7173">
        <v>9</v>
      </c>
      <c r="H7173" s="5">
        <v>592.95000000000005</v>
      </c>
      <c r="I7173" s="5">
        <v>0.02</v>
      </c>
      <c r="J7173" s="5">
        <v>5229.8190000000004</v>
      </c>
      <c r="K7173" s="5">
        <v>655.42769615939039</v>
      </c>
      <c r="L7173">
        <f>YEAR(SalesData[Order Date])</f>
        <v>2024</v>
      </c>
      <c r="M7173">
        <f>MONTH(SalesData[Order Date])</f>
        <v>10</v>
      </c>
      <c r="N7173" t="str">
        <f>TEXT(SalesData[[#This Row],[Order Date]], "mmmm")</f>
        <v>October</v>
      </c>
      <c r="O7173" s="7">
        <f>IF(SalesData[Sales]=0,0,SalesData[Profit]/SalesData[Sales])</f>
        <v>0.12532512046007527</v>
      </c>
      <c r="P7173" s="8">
        <f t="shared" si="112"/>
        <v>3.7477396445268947E-6</v>
      </c>
      <c r="Q7173" t="str">
        <f>IF(SalesData[[#This Row],[Discount]]&gt;0, "Yes", "No")</f>
        <v>Yes</v>
      </c>
      <c r="R7173" t="str">
        <f>TEXT(SalesData[[#This Row],[Order Date]],"mmm-yyyy")</f>
        <v>Oct-2024</v>
      </c>
      <c r="S7173">
        <f>YEAR(SalesData[[#This Row],[Order Date]])*100 + MONTH(SalesData[[#This Row],[Order Date]])</f>
        <v>202410</v>
      </c>
    </row>
    <row r="7174" spans="1:19" x14ac:dyDescent="0.3">
      <c r="A7174" t="s">
        <v>6951</v>
      </c>
      <c r="B7174" s="3">
        <v>45596</v>
      </c>
      <c r="C7174" t="s">
        <v>6952</v>
      </c>
      <c r="D7174" t="s">
        <v>13</v>
      </c>
      <c r="E7174" t="s">
        <v>26</v>
      </c>
      <c r="F7174" t="s">
        <v>15</v>
      </c>
      <c r="G7174">
        <v>7</v>
      </c>
      <c r="H7174" s="5">
        <v>180.46</v>
      </c>
      <c r="I7174" s="5">
        <v>0.01</v>
      </c>
      <c r="J7174" s="5">
        <v>1250.5878</v>
      </c>
      <c r="K7174" s="5">
        <v>266.33375503668083</v>
      </c>
      <c r="L7174">
        <f>YEAR(SalesData[Order Date])</f>
        <v>2024</v>
      </c>
      <c r="M7174">
        <f>MONTH(SalesData[Order Date])</f>
        <v>10</v>
      </c>
      <c r="N7174" t="str">
        <f>TEXT(SalesData[[#This Row],[Order Date]], "mmmm")</f>
        <v>October</v>
      </c>
      <c r="O7174" s="7">
        <f>IF(SalesData[Sales]=0,0,SalesData[Profit]/SalesData[Sales])</f>
        <v>0.21296685849380653</v>
      </c>
      <c r="P7174" s="8">
        <f t="shared" si="112"/>
        <v>7.9162774496920562E-6</v>
      </c>
      <c r="Q7174" t="str">
        <f>IF(SalesData[[#This Row],[Discount]]&gt;0, "Yes", "No")</f>
        <v>Yes</v>
      </c>
      <c r="R7174" t="str">
        <f>TEXT(SalesData[[#This Row],[Order Date]],"mmm-yyyy")</f>
        <v>Oct-2024</v>
      </c>
      <c r="S7174">
        <f>YEAR(SalesData[[#This Row],[Order Date]])*100 + MONTH(SalesData[[#This Row],[Order Date]])</f>
        <v>202410</v>
      </c>
    </row>
    <row r="7175" spans="1:19" x14ac:dyDescent="0.3">
      <c r="A7175" t="s">
        <v>6957</v>
      </c>
      <c r="B7175" s="3">
        <v>45576</v>
      </c>
      <c r="C7175" t="s">
        <v>6958</v>
      </c>
      <c r="D7175" t="s">
        <v>13</v>
      </c>
      <c r="E7175" t="s">
        <v>26</v>
      </c>
      <c r="F7175" t="s">
        <v>39</v>
      </c>
      <c r="G7175">
        <v>1</v>
      </c>
      <c r="H7175" s="5">
        <v>626.99</v>
      </c>
      <c r="I7175" s="5">
        <v>0.13</v>
      </c>
      <c r="J7175" s="5">
        <v>545.48130000000003</v>
      </c>
      <c r="K7175" s="5">
        <v>61.891830730756134</v>
      </c>
      <c r="L7175">
        <f>YEAR(SalesData[Order Date])</f>
        <v>2024</v>
      </c>
      <c r="M7175">
        <f>MONTH(SalesData[Order Date])</f>
        <v>10</v>
      </c>
      <c r="N7175" t="str">
        <f>TEXT(SalesData[[#This Row],[Order Date]], "mmmm")</f>
        <v>October</v>
      </c>
      <c r="O7175" s="7">
        <f>IF(SalesData[Sales]=0,0,SalesData[Profit]/SalesData[Sales])</f>
        <v>0.11346279098982152</v>
      </c>
      <c r="P7175" s="8">
        <f t="shared" si="112"/>
        <v>2.0733982998133942E-4</v>
      </c>
      <c r="Q7175" t="str">
        <f>IF(SalesData[[#This Row],[Discount]]&gt;0, "Yes", "No")</f>
        <v>Yes</v>
      </c>
      <c r="R7175" t="str">
        <f>TEXT(SalesData[[#This Row],[Order Date]],"mmm-yyyy")</f>
        <v>Oct-2024</v>
      </c>
      <c r="S7175">
        <f>YEAR(SalesData[[#This Row],[Order Date]])*100 + MONTH(SalesData[[#This Row],[Order Date]])</f>
        <v>202410</v>
      </c>
    </row>
    <row r="7176" spans="1:19" x14ac:dyDescent="0.3">
      <c r="A7176" t="s">
        <v>7015</v>
      </c>
      <c r="B7176" s="3">
        <v>45580</v>
      </c>
      <c r="C7176" t="s">
        <v>7016</v>
      </c>
      <c r="D7176" t="s">
        <v>23</v>
      </c>
      <c r="E7176" t="s">
        <v>14</v>
      </c>
      <c r="F7176" t="s">
        <v>62</v>
      </c>
      <c r="G7176">
        <v>8</v>
      </c>
      <c r="H7176" s="5">
        <v>874.41</v>
      </c>
      <c r="I7176" s="5">
        <v>0.23</v>
      </c>
      <c r="J7176" s="5">
        <v>5386.3656000000001</v>
      </c>
      <c r="K7176" s="5">
        <v>477.47653465325112</v>
      </c>
      <c r="L7176">
        <f>YEAR(SalesData[Order Date])</f>
        <v>2024</v>
      </c>
      <c r="M7176">
        <f>MONTH(SalesData[Order Date])</f>
        <v>10</v>
      </c>
      <c r="N7176" t="str">
        <f>TEXT(SalesData[[#This Row],[Order Date]], "mmmm")</f>
        <v>October</v>
      </c>
      <c r="O7176" s="7">
        <f>IF(SalesData[Sales]=0,0,SalesData[Profit]/SalesData[Sales])</f>
        <v>8.8645400277554701E-2</v>
      </c>
      <c r="P7176" s="8">
        <f t="shared" si="112"/>
        <v>3.2879312908132342E-5</v>
      </c>
      <c r="Q7176" t="str">
        <f>IF(SalesData[[#This Row],[Discount]]&gt;0, "Yes", "No")</f>
        <v>Yes</v>
      </c>
      <c r="R7176" t="str">
        <f>TEXT(SalesData[[#This Row],[Order Date]],"mmm-yyyy")</f>
        <v>Oct-2024</v>
      </c>
      <c r="S7176">
        <f>YEAR(SalesData[[#This Row],[Order Date]])*100 + MONTH(SalesData[[#This Row],[Order Date]])</f>
        <v>202410</v>
      </c>
    </row>
    <row r="7177" spans="1:19" x14ac:dyDescent="0.3">
      <c r="A7177" t="s">
        <v>7113</v>
      </c>
      <c r="B7177" s="3">
        <v>45574</v>
      </c>
      <c r="C7177" t="s">
        <v>7114</v>
      </c>
      <c r="D7177" t="s">
        <v>18</v>
      </c>
      <c r="E7177" t="s">
        <v>26</v>
      </c>
      <c r="F7177" t="s">
        <v>44</v>
      </c>
      <c r="G7177">
        <v>9</v>
      </c>
      <c r="H7177" s="5">
        <v>143.19</v>
      </c>
      <c r="I7177" s="5">
        <v>0.16</v>
      </c>
      <c r="J7177" s="5">
        <v>1082.5164</v>
      </c>
      <c r="K7177" s="5">
        <v>186.9865610167798</v>
      </c>
      <c r="L7177">
        <f>YEAR(SalesData[Order Date])</f>
        <v>2024</v>
      </c>
      <c r="M7177">
        <f>MONTH(SalesData[Order Date])</f>
        <v>10</v>
      </c>
      <c r="N7177" t="str">
        <f>TEXT(SalesData[[#This Row],[Order Date]], "mmmm")</f>
        <v>October</v>
      </c>
      <c r="O7177" s="7">
        <f>IF(SalesData[Sales]=0,0,SalesData[Profit]/SalesData[Sales])</f>
        <v>0.17273323620480929</v>
      </c>
      <c r="P7177" s="8">
        <f t="shared" si="112"/>
        <v>1.2415516291485284E-4</v>
      </c>
      <c r="Q7177" t="str">
        <f>IF(SalesData[[#This Row],[Discount]]&gt;0, "Yes", "No")</f>
        <v>Yes</v>
      </c>
      <c r="R7177" t="str">
        <f>TEXT(SalesData[[#This Row],[Order Date]],"mmm-yyyy")</f>
        <v>Oct-2024</v>
      </c>
      <c r="S7177">
        <f>YEAR(SalesData[[#This Row],[Order Date]])*100 + MONTH(SalesData[[#This Row],[Order Date]])</f>
        <v>202410</v>
      </c>
    </row>
    <row r="7178" spans="1:19" x14ac:dyDescent="0.3">
      <c r="A7178" t="s">
        <v>7130</v>
      </c>
      <c r="B7178" s="3">
        <v>45591</v>
      </c>
      <c r="C7178" t="s">
        <v>7131</v>
      </c>
      <c r="D7178" t="s">
        <v>13</v>
      </c>
      <c r="E7178" t="s">
        <v>26</v>
      </c>
      <c r="F7178" t="s">
        <v>34</v>
      </c>
      <c r="G7178">
        <v>1</v>
      </c>
      <c r="H7178" s="5">
        <v>879.14</v>
      </c>
      <c r="I7178" s="5">
        <v>0.02</v>
      </c>
      <c r="J7178" s="5">
        <v>861.55719999999997</v>
      </c>
      <c r="K7178" s="5">
        <v>228.30523380838761</v>
      </c>
      <c r="L7178">
        <f>YEAR(SalesData[Order Date])</f>
        <v>2024</v>
      </c>
      <c r="M7178">
        <f>MONTH(SalesData[Order Date])</f>
        <v>10</v>
      </c>
      <c r="N7178" t="str">
        <f>TEXT(SalesData[[#This Row],[Order Date]], "mmmm")</f>
        <v>October</v>
      </c>
      <c r="O7178" s="7">
        <f>IF(SalesData[Sales]=0,0,SalesData[Profit]/SalesData[Sales])</f>
        <v>0.26499138282215923</v>
      </c>
      <c r="P7178" s="8">
        <f t="shared" si="112"/>
        <v>2.2749505198261939E-5</v>
      </c>
      <c r="Q7178" t="str">
        <f>IF(SalesData[[#This Row],[Discount]]&gt;0, "Yes", "No")</f>
        <v>Yes</v>
      </c>
      <c r="R7178" t="str">
        <f>TEXT(SalesData[[#This Row],[Order Date]],"mmm-yyyy")</f>
        <v>Oct-2024</v>
      </c>
      <c r="S7178">
        <f>YEAR(SalesData[[#This Row],[Order Date]])*100 + MONTH(SalesData[[#This Row],[Order Date]])</f>
        <v>202410</v>
      </c>
    </row>
    <row r="7179" spans="1:19" x14ac:dyDescent="0.3">
      <c r="A7179" t="s">
        <v>7169</v>
      </c>
      <c r="B7179" s="3">
        <v>45588</v>
      </c>
      <c r="C7179" t="s">
        <v>5194</v>
      </c>
      <c r="D7179" t="s">
        <v>30</v>
      </c>
      <c r="E7179" t="s">
        <v>26</v>
      </c>
      <c r="F7179" t="s">
        <v>62</v>
      </c>
      <c r="G7179">
        <v>3</v>
      </c>
      <c r="H7179" s="5">
        <v>762.31</v>
      </c>
      <c r="I7179" s="5">
        <v>0.11</v>
      </c>
      <c r="J7179" s="5">
        <v>2035.3677</v>
      </c>
      <c r="K7179" s="5">
        <v>540.07029376329592</v>
      </c>
      <c r="L7179">
        <f>YEAR(SalesData[Order Date])</f>
        <v>2024</v>
      </c>
      <c r="M7179">
        <f>MONTH(SalesData[Order Date])</f>
        <v>10</v>
      </c>
      <c r="N7179" t="str">
        <f>TEXT(SalesData[[#This Row],[Order Date]], "mmmm")</f>
        <v>October</v>
      </c>
      <c r="O7179" s="7">
        <f>IF(SalesData[Sales]=0,0,SalesData[Profit]/SalesData[Sales])</f>
        <v>0.26534286348520514</v>
      </c>
      <c r="P7179" s="8">
        <f t="shared" si="112"/>
        <v>4.8099417122517965E-5</v>
      </c>
      <c r="Q7179" t="str">
        <f>IF(SalesData[[#This Row],[Discount]]&gt;0, "Yes", "No")</f>
        <v>Yes</v>
      </c>
      <c r="R7179" t="str">
        <f>TEXT(SalesData[[#This Row],[Order Date]],"mmm-yyyy")</f>
        <v>Oct-2024</v>
      </c>
      <c r="S7179">
        <f>YEAR(SalesData[[#This Row],[Order Date]])*100 + MONTH(SalesData[[#This Row],[Order Date]])</f>
        <v>202410</v>
      </c>
    </row>
    <row r="7180" spans="1:19" x14ac:dyDescent="0.3">
      <c r="A7180" t="s">
        <v>7225</v>
      </c>
      <c r="B7180" s="3">
        <v>45582</v>
      </c>
      <c r="C7180" t="s">
        <v>2346</v>
      </c>
      <c r="D7180" t="s">
        <v>23</v>
      </c>
      <c r="E7180" t="s">
        <v>14</v>
      </c>
      <c r="F7180" t="s">
        <v>62</v>
      </c>
      <c r="G7180">
        <v>4</v>
      </c>
      <c r="H7180" s="5">
        <v>773.16</v>
      </c>
      <c r="I7180" s="5">
        <v>0.15</v>
      </c>
      <c r="J7180" s="5">
        <v>2628.7440000000001</v>
      </c>
      <c r="K7180" s="5">
        <v>418.95084800357779</v>
      </c>
      <c r="L7180">
        <f>YEAR(SalesData[Order Date])</f>
        <v>2024</v>
      </c>
      <c r="M7180">
        <f>MONTH(SalesData[Order Date])</f>
        <v>10</v>
      </c>
      <c r="N7180" t="str">
        <f>TEXT(SalesData[[#This Row],[Order Date]], "mmmm")</f>
        <v>October</v>
      </c>
      <c r="O7180" s="7">
        <f>IF(SalesData[Sales]=0,0,SalesData[Profit]/SalesData[Sales])</f>
        <v>0.15937301159929523</v>
      </c>
      <c r="P7180" s="8">
        <f t="shared" si="112"/>
        <v>4.8502250504423409E-5</v>
      </c>
      <c r="Q7180" t="str">
        <f>IF(SalesData[[#This Row],[Discount]]&gt;0, "Yes", "No")</f>
        <v>Yes</v>
      </c>
      <c r="R7180" t="str">
        <f>TEXT(SalesData[[#This Row],[Order Date]],"mmm-yyyy")</f>
        <v>Oct-2024</v>
      </c>
      <c r="S7180">
        <f>YEAR(SalesData[[#This Row],[Order Date]])*100 + MONTH(SalesData[[#This Row],[Order Date]])</f>
        <v>202410</v>
      </c>
    </row>
    <row r="7181" spans="1:19" x14ac:dyDescent="0.3">
      <c r="A7181" t="s">
        <v>7238</v>
      </c>
      <c r="B7181" s="3">
        <v>45590</v>
      </c>
      <c r="C7181" t="s">
        <v>7239</v>
      </c>
      <c r="D7181" t="s">
        <v>18</v>
      </c>
      <c r="E7181" t="s">
        <v>14</v>
      </c>
      <c r="F7181" t="s">
        <v>62</v>
      </c>
      <c r="G7181">
        <v>3</v>
      </c>
      <c r="H7181" s="5">
        <v>51.1</v>
      </c>
      <c r="I7181" s="5">
        <v>0.2</v>
      </c>
      <c r="J7181" s="5">
        <v>122.64</v>
      </c>
      <c r="K7181" s="5">
        <v>8.5053458081255151</v>
      </c>
      <c r="L7181">
        <f>YEAR(SalesData[Order Date])</f>
        <v>2024</v>
      </c>
      <c r="M7181">
        <f>MONTH(SalesData[Order Date])</f>
        <v>10</v>
      </c>
      <c r="N7181" t="str">
        <f>TEXT(SalesData[[#This Row],[Order Date]], "mmmm")</f>
        <v>October</v>
      </c>
      <c r="O7181" s="7">
        <f>IF(SalesData[Sales]=0,0,SalesData[Profit]/SalesData[Sales])</f>
        <v>6.935213476945136E-2</v>
      </c>
      <c r="P7181" s="8">
        <f t="shared" si="112"/>
        <v>1.3046314416177429E-3</v>
      </c>
      <c r="Q7181" t="str">
        <f>IF(SalesData[[#This Row],[Discount]]&gt;0, "Yes", "No")</f>
        <v>Yes</v>
      </c>
      <c r="R7181" t="str">
        <f>TEXT(SalesData[[#This Row],[Order Date]],"mmm-yyyy")</f>
        <v>Oct-2024</v>
      </c>
      <c r="S7181">
        <f>YEAR(SalesData[[#This Row],[Order Date]])*100 + MONTH(SalesData[[#This Row],[Order Date]])</f>
        <v>202410</v>
      </c>
    </row>
    <row r="7182" spans="1:19" x14ac:dyDescent="0.3">
      <c r="A7182" t="s">
        <v>7254</v>
      </c>
      <c r="B7182" s="3">
        <v>45591</v>
      </c>
      <c r="C7182" t="s">
        <v>7255</v>
      </c>
      <c r="D7182" t="s">
        <v>30</v>
      </c>
      <c r="E7182" t="s">
        <v>14</v>
      </c>
      <c r="F7182" t="s">
        <v>91</v>
      </c>
      <c r="G7182">
        <v>4</v>
      </c>
      <c r="H7182" s="5">
        <v>960.56</v>
      </c>
      <c r="I7182" s="5">
        <v>0.12</v>
      </c>
      <c r="J7182" s="5">
        <v>3381.1712000000002</v>
      </c>
      <c r="K7182" s="5">
        <v>924.33003564896921</v>
      </c>
      <c r="L7182">
        <f>YEAR(SalesData[Order Date])</f>
        <v>2024</v>
      </c>
      <c r="M7182">
        <f>MONTH(SalesData[Order Date])</f>
        <v>10</v>
      </c>
      <c r="N7182" t="str">
        <f>TEXT(SalesData[[#This Row],[Order Date]], "mmmm")</f>
        <v>October</v>
      </c>
      <c r="O7182" s="7">
        <f>IF(SalesData[Sales]=0,0,SalesData[Profit]/SalesData[Sales])</f>
        <v>0.27337569764257108</v>
      </c>
      <c r="P7182" s="8">
        <f t="shared" si="112"/>
        <v>3.1231781460814529E-5</v>
      </c>
      <c r="Q7182" t="str">
        <f>IF(SalesData[[#This Row],[Discount]]&gt;0, "Yes", "No")</f>
        <v>Yes</v>
      </c>
      <c r="R7182" t="str">
        <f>TEXT(SalesData[[#This Row],[Order Date]],"mmm-yyyy")</f>
        <v>Oct-2024</v>
      </c>
      <c r="S7182">
        <f>YEAR(SalesData[[#This Row],[Order Date]])*100 + MONTH(SalesData[[#This Row],[Order Date]])</f>
        <v>202410</v>
      </c>
    </row>
    <row r="7183" spans="1:19" x14ac:dyDescent="0.3">
      <c r="A7183" t="s">
        <v>7307</v>
      </c>
      <c r="B7183" s="3">
        <v>45576</v>
      </c>
      <c r="C7183" t="s">
        <v>7308</v>
      </c>
      <c r="D7183" t="s">
        <v>18</v>
      </c>
      <c r="E7183" t="s">
        <v>14</v>
      </c>
      <c r="F7183" t="s">
        <v>44</v>
      </c>
      <c r="G7183">
        <v>1</v>
      </c>
      <c r="H7183" s="5">
        <v>480.96</v>
      </c>
      <c r="I7183" s="5">
        <v>0.25</v>
      </c>
      <c r="J7183" s="5">
        <v>360.72</v>
      </c>
      <c r="K7183" s="5">
        <v>22.229830844034751</v>
      </c>
      <c r="L7183">
        <f>YEAR(SalesData[Order Date])</f>
        <v>2024</v>
      </c>
      <c r="M7183">
        <f>MONTH(SalesData[Order Date])</f>
        <v>10</v>
      </c>
      <c r="N7183" t="str">
        <f>TEXT(SalesData[[#This Row],[Order Date]], "mmmm")</f>
        <v>October</v>
      </c>
      <c r="O7183" s="7">
        <f>IF(SalesData[Sales]=0,0,SalesData[Profit]/SalesData[Sales])</f>
        <v>6.1626277567184383E-2</v>
      </c>
      <c r="P7183" s="8">
        <f t="shared" si="112"/>
        <v>5.1979374584165011E-4</v>
      </c>
      <c r="Q7183" t="str">
        <f>IF(SalesData[[#This Row],[Discount]]&gt;0, "Yes", "No")</f>
        <v>Yes</v>
      </c>
      <c r="R7183" t="str">
        <f>TEXT(SalesData[[#This Row],[Order Date]],"mmm-yyyy")</f>
        <v>Oct-2024</v>
      </c>
      <c r="S7183">
        <f>YEAR(SalesData[[#This Row],[Order Date]])*100 + MONTH(SalesData[[#This Row],[Order Date]])</f>
        <v>202410</v>
      </c>
    </row>
    <row r="7184" spans="1:19" x14ac:dyDescent="0.3">
      <c r="A7184" t="s">
        <v>7412</v>
      </c>
      <c r="B7184" s="3">
        <v>45582</v>
      </c>
      <c r="C7184" t="s">
        <v>7413</v>
      </c>
      <c r="D7184" t="s">
        <v>30</v>
      </c>
      <c r="E7184" t="s">
        <v>19</v>
      </c>
      <c r="F7184" t="s">
        <v>27</v>
      </c>
      <c r="G7184">
        <v>1</v>
      </c>
      <c r="H7184" s="5">
        <v>332.42</v>
      </c>
      <c r="I7184" s="5">
        <v>0.12</v>
      </c>
      <c r="J7184" s="5">
        <v>292.52960000000002</v>
      </c>
      <c r="K7184" s="5">
        <v>42.881515552184247</v>
      </c>
      <c r="L7184">
        <f>YEAR(SalesData[Order Date])</f>
        <v>2024</v>
      </c>
      <c r="M7184">
        <f>MONTH(SalesData[Order Date])</f>
        <v>10</v>
      </c>
      <c r="N7184" t="str">
        <f>TEXT(SalesData[[#This Row],[Order Date]], "mmmm")</f>
        <v>October</v>
      </c>
      <c r="O7184" s="7">
        <f>IF(SalesData[Sales]=0,0,SalesData[Profit]/SalesData[Sales])</f>
        <v>0.14658863770430153</v>
      </c>
      <c r="P7184" s="8">
        <f t="shared" si="112"/>
        <v>3.6098911016184344E-4</v>
      </c>
      <c r="Q7184" t="str">
        <f>IF(SalesData[[#This Row],[Discount]]&gt;0, "Yes", "No")</f>
        <v>Yes</v>
      </c>
      <c r="R7184" t="str">
        <f>TEXT(SalesData[[#This Row],[Order Date]],"mmm-yyyy")</f>
        <v>Oct-2024</v>
      </c>
      <c r="S7184">
        <f>YEAR(SalesData[[#This Row],[Order Date]])*100 + MONTH(SalesData[[#This Row],[Order Date]])</f>
        <v>202410</v>
      </c>
    </row>
    <row r="7185" spans="1:19" x14ac:dyDescent="0.3">
      <c r="A7185" t="s">
        <v>7440</v>
      </c>
      <c r="B7185" s="3">
        <v>45577</v>
      </c>
      <c r="C7185" t="s">
        <v>7441</v>
      </c>
      <c r="D7185" t="s">
        <v>30</v>
      </c>
      <c r="E7185" t="s">
        <v>26</v>
      </c>
      <c r="F7185" t="s">
        <v>39</v>
      </c>
      <c r="G7185">
        <v>8</v>
      </c>
      <c r="H7185" s="5">
        <v>669.66</v>
      </c>
      <c r="I7185" s="5">
        <v>0.28999999999999998</v>
      </c>
      <c r="J7185" s="5">
        <v>3803.668799999999</v>
      </c>
      <c r="K7185" s="5">
        <v>1082.1640704476181</v>
      </c>
      <c r="L7185">
        <f>YEAR(SalesData[Order Date])</f>
        <v>2024</v>
      </c>
      <c r="M7185">
        <f>MONTH(SalesData[Order Date])</f>
        <v>10</v>
      </c>
      <c r="N7185" t="str">
        <f>TEXT(SalesData[[#This Row],[Order Date]], "mmmm")</f>
        <v>October</v>
      </c>
      <c r="O7185" s="7">
        <f>IF(SalesData[Sales]=0,0,SalesData[Profit]/SalesData[Sales])</f>
        <v>0.28450533612380191</v>
      </c>
      <c r="P7185" s="8">
        <f t="shared" si="112"/>
        <v>5.413194755547591E-5</v>
      </c>
      <c r="Q7185" t="str">
        <f>IF(SalesData[[#This Row],[Discount]]&gt;0, "Yes", "No")</f>
        <v>Yes</v>
      </c>
      <c r="R7185" t="str">
        <f>TEXT(SalesData[[#This Row],[Order Date]],"mmm-yyyy")</f>
        <v>Oct-2024</v>
      </c>
      <c r="S7185">
        <f>YEAR(SalesData[[#This Row],[Order Date]])*100 + MONTH(SalesData[[#This Row],[Order Date]])</f>
        <v>202410</v>
      </c>
    </row>
    <row r="7186" spans="1:19" x14ac:dyDescent="0.3">
      <c r="A7186" t="s">
        <v>7533</v>
      </c>
      <c r="B7186" s="3">
        <v>45593</v>
      </c>
      <c r="C7186" t="s">
        <v>7534</v>
      </c>
      <c r="D7186" t="s">
        <v>18</v>
      </c>
      <c r="E7186" t="s">
        <v>26</v>
      </c>
      <c r="F7186" t="s">
        <v>62</v>
      </c>
      <c r="G7186">
        <v>6</v>
      </c>
      <c r="H7186" s="5">
        <v>560.70000000000005</v>
      </c>
      <c r="I7186" s="5">
        <v>0.21</v>
      </c>
      <c r="J7186" s="5">
        <v>2657.7179999999998</v>
      </c>
      <c r="K7186" s="5">
        <v>395.51252717102312</v>
      </c>
      <c r="L7186">
        <f>YEAR(SalesData[Order Date])</f>
        <v>2024</v>
      </c>
      <c r="M7186">
        <f>MONTH(SalesData[Order Date])</f>
        <v>10</v>
      </c>
      <c r="N7186" t="str">
        <f>TEXT(SalesData[[#This Row],[Order Date]], "mmmm")</f>
        <v>October</v>
      </c>
      <c r="O7186" s="7">
        <f>IF(SalesData[Sales]=0,0,SalesData[Profit]/SalesData[Sales])</f>
        <v>0.14881658895752792</v>
      </c>
      <c r="P7186" s="8">
        <f t="shared" si="112"/>
        <v>6.2421972534332083E-5</v>
      </c>
      <c r="Q7186" t="str">
        <f>IF(SalesData[[#This Row],[Discount]]&gt;0, "Yes", "No")</f>
        <v>Yes</v>
      </c>
      <c r="R7186" t="str">
        <f>TEXT(SalesData[[#This Row],[Order Date]],"mmm-yyyy")</f>
        <v>Oct-2024</v>
      </c>
      <c r="S7186">
        <f>YEAR(SalesData[[#This Row],[Order Date]])*100 + MONTH(SalesData[[#This Row],[Order Date]])</f>
        <v>202410</v>
      </c>
    </row>
    <row r="7187" spans="1:19" x14ac:dyDescent="0.3">
      <c r="A7187" t="s">
        <v>7553</v>
      </c>
      <c r="B7187" s="3">
        <v>45596</v>
      </c>
      <c r="C7187" t="s">
        <v>7554</v>
      </c>
      <c r="D7187" t="s">
        <v>18</v>
      </c>
      <c r="E7187" t="s">
        <v>26</v>
      </c>
      <c r="F7187" t="s">
        <v>91</v>
      </c>
      <c r="G7187">
        <v>1</v>
      </c>
      <c r="H7187" s="5">
        <v>104.79</v>
      </c>
      <c r="I7187" s="5">
        <v>0.27</v>
      </c>
      <c r="J7187" s="5">
        <v>76.496700000000004</v>
      </c>
      <c r="K7187" s="5">
        <v>11.09939882027439</v>
      </c>
      <c r="L7187">
        <f>YEAR(SalesData[Order Date])</f>
        <v>2024</v>
      </c>
      <c r="M7187">
        <f>MONTH(SalesData[Order Date])</f>
        <v>10</v>
      </c>
      <c r="N7187" t="str">
        <f>TEXT(SalesData[[#This Row],[Order Date]], "mmmm")</f>
        <v>October</v>
      </c>
      <c r="O7187" s="7">
        <f>IF(SalesData[Sales]=0,0,SalesData[Profit]/SalesData[Sales])</f>
        <v>0.1450964397192871</v>
      </c>
      <c r="P7187" s="8">
        <f t="shared" si="112"/>
        <v>2.5765817348983684E-3</v>
      </c>
      <c r="Q7187" t="str">
        <f>IF(SalesData[[#This Row],[Discount]]&gt;0, "Yes", "No")</f>
        <v>Yes</v>
      </c>
      <c r="R7187" t="str">
        <f>TEXT(SalesData[[#This Row],[Order Date]],"mmm-yyyy")</f>
        <v>Oct-2024</v>
      </c>
      <c r="S7187">
        <f>YEAR(SalesData[[#This Row],[Order Date]])*100 + MONTH(SalesData[[#This Row],[Order Date]])</f>
        <v>202410</v>
      </c>
    </row>
    <row r="7188" spans="1:19" x14ac:dyDescent="0.3">
      <c r="A7188" t="s">
        <v>7620</v>
      </c>
      <c r="B7188" s="3">
        <v>45596</v>
      </c>
      <c r="C7188" t="s">
        <v>7621</v>
      </c>
      <c r="D7188" t="s">
        <v>13</v>
      </c>
      <c r="E7188" t="s">
        <v>14</v>
      </c>
      <c r="F7188" t="s">
        <v>91</v>
      </c>
      <c r="G7188">
        <v>3</v>
      </c>
      <c r="H7188" s="5">
        <v>655.09</v>
      </c>
      <c r="I7188" s="5">
        <v>0.22</v>
      </c>
      <c r="J7188" s="5">
        <v>1532.9105999999999</v>
      </c>
      <c r="K7188" s="5">
        <v>113.14998421717679</v>
      </c>
      <c r="L7188">
        <f>YEAR(SalesData[Order Date])</f>
        <v>2024</v>
      </c>
      <c r="M7188">
        <f>MONTH(SalesData[Order Date])</f>
        <v>10</v>
      </c>
      <c r="N7188" t="str">
        <f>TEXT(SalesData[[#This Row],[Order Date]], "mmmm")</f>
        <v>October</v>
      </c>
      <c r="O7188" s="7">
        <f>IF(SalesData[Sales]=0,0,SalesData[Profit]/SalesData[Sales])</f>
        <v>7.3813818116449062E-2</v>
      </c>
      <c r="P7188" s="8">
        <f t="shared" si="112"/>
        <v>1.1194390592641214E-4</v>
      </c>
      <c r="Q7188" t="str">
        <f>IF(SalesData[[#This Row],[Discount]]&gt;0, "Yes", "No")</f>
        <v>Yes</v>
      </c>
      <c r="R7188" t="str">
        <f>TEXT(SalesData[[#This Row],[Order Date]],"mmm-yyyy")</f>
        <v>Oct-2024</v>
      </c>
      <c r="S7188">
        <f>YEAR(SalesData[[#This Row],[Order Date]])*100 + MONTH(SalesData[[#This Row],[Order Date]])</f>
        <v>202410</v>
      </c>
    </row>
    <row r="7189" spans="1:19" x14ac:dyDescent="0.3">
      <c r="A7189" t="s">
        <v>7650</v>
      </c>
      <c r="B7189" s="3">
        <v>45582</v>
      </c>
      <c r="C7189" t="s">
        <v>7651</v>
      </c>
      <c r="D7189" t="s">
        <v>18</v>
      </c>
      <c r="E7189" t="s">
        <v>19</v>
      </c>
      <c r="F7189" t="s">
        <v>31</v>
      </c>
      <c r="G7189">
        <v>8</v>
      </c>
      <c r="H7189" s="5">
        <v>519.16</v>
      </c>
      <c r="I7189" s="5">
        <v>0.13</v>
      </c>
      <c r="J7189" s="5">
        <v>3613.3535999999999</v>
      </c>
      <c r="K7189" s="5">
        <v>1052.316750724234</v>
      </c>
      <c r="L7189">
        <f>YEAR(SalesData[Order Date])</f>
        <v>2024</v>
      </c>
      <c r="M7189">
        <f>MONTH(SalesData[Order Date])</f>
        <v>10</v>
      </c>
      <c r="N7189" t="str">
        <f>TEXT(SalesData[[#This Row],[Order Date]], "mmmm")</f>
        <v>October</v>
      </c>
      <c r="O7189" s="7">
        <f>IF(SalesData[Sales]=0,0,SalesData[Profit]/SalesData[Sales])</f>
        <v>0.29122993961184257</v>
      </c>
      <c r="P7189" s="8">
        <f t="shared" si="112"/>
        <v>3.1300562447029823E-5</v>
      </c>
      <c r="Q7189" t="str">
        <f>IF(SalesData[[#This Row],[Discount]]&gt;0, "Yes", "No")</f>
        <v>Yes</v>
      </c>
      <c r="R7189" t="str">
        <f>TEXT(SalesData[[#This Row],[Order Date]],"mmm-yyyy")</f>
        <v>Oct-2024</v>
      </c>
      <c r="S7189">
        <f>YEAR(SalesData[[#This Row],[Order Date]])*100 + MONTH(SalesData[[#This Row],[Order Date]])</f>
        <v>202410</v>
      </c>
    </row>
    <row r="7190" spans="1:19" x14ac:dyDescent="0.3">
      <c r="A7190" t="s">
        <v>7679</v>
      </c>
      <c r="B7190" s="3">
        <v>45587</v>
      </c>
      <c r="C7190" t="s">
        <v>7680</v>
      </c>
      <c r="D7190" t="s">
        <v>23</v>
      </c>
      <c r="E7190" t="s">
        <v>19</v>
      </c>
      <c r="F7190" t="s">
        <v>62</v>
      </c>
      <c r="G7190">
        <v>9</v>
      </c>
      <c r="H7190" s="5">
        <v>57.88</v>
      </c>
      <c r="I7190" s="5">
        <v>0.12</v>
      </c>
      <c r="J7190" s="5">
        <v>458.40960000000013</v>
      </c>
      <c r="K7190" s="5">
        <v>76.011660692153711</v>
      </c>
      <c r="L7190">
        <f>YEAR(SalesData[Order Date])</f>
        <v>2024</v>
      </c>
      <c r="M7190">
        <f>MONTH(SalesData[Order Date])</f>
        <v>10</v>
      </c>
      <c r="N7190" t="str">
        <f>TEXT(SalesData[[#This Row],[Order Date]], "mmmm")</f>
        <v>October</v>
      </c>
      <c r="O7190" s="7">
        <f>IF(SalesData[Sales]=0,0,SalesData[Profit]/SalesData[Sales])</f>
        <v>0.16581603154068694</v>
      </c>
      <c r="P7190" s="8">
        <f t="shared" si="112"/>
        <v>2.3036166781847497E-4</v>
      </c>
      <c r="Q7190" t="str">
        <f>IF(SalesData[[#This Row],[Discount]]&gt;0, "Yes", "No")</f>
        <v>Yes</v>
      </c>
      <c r="R7190" t="str">
        <f>TEXT(SalesData[[#This Row],[Order Date]],"mmm-yyyy")</f>
        <v>Oct-2024</v>
      </c>
      <c r="S7190">
        <f>YEAR(SalesData[[#This Row],[Order Date]])*100 + MONTH(SalesData[[#This Row],[Order Date]])</f>
        <v>202410</v>
      </c>
    </row>
    <row r="7191" spans="1:19" x14ac:dyDescent="0.3">
      <c r="A7191" t="s">
        <v>7711</v>
      </c>
      <c r="B7191" s="3">
        <v>45573</v>
      </c>
      <c r="C7191" t="s">
        <v>7712</v>
      </c>
      <c r="D7191" t="s">
        <v>13</v>
      </c>
      <c r="E7191" t="s">
        <v>19</v>
      </c>
      <c r="F7191" t="s">
        <v>27</v>
      </c>
      <c r="G7191">
        <v>7</v>
      </c>
      <c r="H7191" s="5">
        <v>137.1</v>
      </c>
      <c r="I7191" s="5">
        <v>0.16</v>
      </c>
      <c r="J7191" s="5">
        <v>806.14799999999991</v>
      </c>
      <c r="K7191" s="5">
        <v>88.453251384222469</v>
      </c>
      <c r="L7191">
        <f>YEAR(SalesData[Order Date])</f>
        <v>2024</v>
      </c>
      <c r="M7191">
        <f>MONTH(SalesData[Order Date])</f>
        <v>10</v>
      </c>
      <c r="N7191" t="str">
        <f>TEXT(SalesData[[#This Row],[Order Date]], "mmmm")</f>
        <v>October</v>
      </c>
      <c r="O7191" s="7">
        <f>IF(SalesData[Sales]=0,0,SalesData[Profit]/SalesData[Sales])</f>
        <v>0.10972334035961447</v>
      </c>
      <c r="P7191" s="8">
        <f t="shared" si="112"/>
        <v>1.6671876628112953E-4</v>
      </c>
      <c r="Q7191" t="str">
        <f>IF(SalesData[[#This Row],[Discount]]&gt;0, "Yes", "No")</f>
        <v>Yes</v>
      </c>
      <c r="R7191" t="str">
        <f>TEXT(SalesData[[#This Row],[Order Date]],"mmm-yyyy")</f>
        <v>Oct-2024</v>
      </c>
      <c r="S7191">
        <f>YEAR(SalesData[[#This Row],[Order Date]])*100 + MONTH(SalesData[[#This Row],[Order Date]])</f>
        <v>202410</v>
      </c>
    </row>
    <row r="7192" spans="1:19" x14ac:dyDescent="0.3">
      <c r="A7192" t="s">
        <v>7719</v>
      </c>
      <c r="B7192" s="3">
        <v>45567</v>
      </c>
      <c r="C7192" t="s">
        <v>7720</v>
      </c>
      <c r="D7192" t="s">
        <v>13</v>
      </c>
      <c r="E7192" t="s">
        <v>26</v>
      </c>
      <c r="F7192" t="s">
        <v>15</v>
      </c>
      <c r="G7192">
        <v>7</v>
      </c>
      <c r="H7192" s="5">
        <v>364.29</v>
      </c>
      <c r="I7192" s="5">
        <v>0.12</v>
      </c>
      <c r="J7192" s="5">
        <v>2244.0264000000002</v>
      </c>
      <c r="K7192" s="5">
        <v>593.11866660952205</v>
      </c>
      <c r="L7192">
        <f>YEAR(SalesData[Order Date])</f>
        <v>2024</v>
      </c>
      <c r="M7192">
        <f>MONTH(SalesData[Order Date])</f>
        <v>10</v>
      </c>
      <c r="N7192" t="str">
        <f>TEXT(SalesData[[#This Row],[Order Date]], "mmmm")</f>
        <v>October</v>
      </c>
      <c r="O7192" s="7">
        <f>IF(SalesData[Sales]=0,0,SalesData[Profit]/SalesData[Sales])</f>
        <v>0.26431002175799806</v>
      </c>
      <c r="P7192" s="8">
        <f t="shared" si="112"/>
        <v>4.7058269902707018E-5</v>
      </c>
      <c r="Q7192" t="str">
        <f>IF(SalesData[[#This Row],[Discount]]&gt;0, "Yes", "No")</f>
        <v>Yes</v>
      </c>
      <c r="R7192" t="str">
        <f>TEXT(SalesData[[#This Row],[Order Date]],"mmm-yyyy")</f>
        <v>Oct-2024</v>
      </c>
      <c r="S7192">
        <f>YEAR(SalesData[[#This Row],[Order Date]])*100 + MONTH(SalesData[[#This Row],[Order Date]])</f>
        <v>202410</v>
      </c>
    </row>
    <row r="7193" spans="1:19" x14ac:dyDescent="0.3">
      <c r="A7193" t="s">
        <v>7816</v>
      </c>
      <c r="B7193" s="3">
        <v>45581</v>
      </c>
      <c r="C7193" t="s">
        <v>7817</v>
      </c>
      <c r="D7193" t="s">
        <v>30</v>
      </c>
      <c r="E7193" t="s">
        <v>19</v>
      </c>
      <c r="F7193" t="s">
        <v>44</v>
      </c>
      <c r="G7193">
        <v>4</v>
      </c>
      <c r="H7193" s="5">
        <v>914.84</v>
      </c>
      <c r="I7193" s="5">
        <v>0.16</v>
      </c>
      <c r="J7193" s="5">
        <v>3073.8624</v>
      </c>
      <c r="K7193" s="5">
        <v>217.38050688399699</v>
      </c>
      <c r="L7193">
        <f>YEAR(SalesData[Order Date])</f>
        <v>2024</v>
      </c>
      <c r="M7193">
        <f>MONTH(SalesData[Order Date])</f>
        <v>10</v>
      </c>
      <c r="N7193" t="str">
        <f>TEXT(SalesData[[#This Row],[Order Date]], "mmmm")</f>
        <v>October</v>
      </c>
      <c r="O7193" s="7">
        <f>IF(SalesData[Sales]=0,0,SalesData[Profit]/SalesData[Sales])</f>
        <v>7.0719010351275646E-2</v>
      </c>
      <c r="P7193" s="8">
        <f t="shared" si="112"/>
        <v>4.3723492632591494E-5</v>
      </c>
      <c r="Q7193" t="str">
        <f>IF(SalesData[[#This Row],[Discount]]&gt;0, "Yes", "No")</f>
        <v>Yes</v>
      </c>
      <c r="R7193" t="str">
        <f>TEXT(SalesData[[#This Row],[Order Date]],"mmm-yyyy")</f>
        <v>Oct-2024</v>
      </c>
      <c r="S7193">
        <f>YEAR(SalesData[[#This Row],[Order Date]])*100 + MONTH(SalesData[[#This Row],[Order Date]])</f>
        <v>202410</v>
      </c>
    </row>
    <row r="7194" spans="1:19" x14ac:dyDescent="0.3">
      <c r="A7194" t="s">
        <v>7853</v>
      </c>
      <c r="B7194" s="3">
        <v>45577</v>
      </c>
      <c r="C7194" t="s">
        <v>7854</v>
      </c>
      <c r="D7194" t="s">
        <v>30</v>
      </c>
      <c r="E7194" t="s">
        <v>19</v>
      </c>
      <c r="F7194" t="s">
        <v>27</v>
      </c>
      <c r="G7194">
        <v>8</v>
      </c>
      <c r="H7194" s="5">
        <v>382.04</v>
      </c>
      <c r="I7194" s="5">
        <v>0.25</v>
      </c>
      <c r="J7194" s="5">
        <v>2292.2399999999998</v>
      </c>
      <c r="K7194" s="5">
        <v>570.43622397240028</v>
      </c>
      <c r="L7194">
        <f>YEAR(SalesData[Order Date])</f>
        <v>2024</v>
      </c>
      <c r="M7194">
        <f>MONTH(SalesData[Order Date])</f>
        <v>10</v>
      </c>
      <c r="N7194" t="str">
        <f>TEXT(SalesData[[#This Row],[Order Date]], "mmmm")</f>
        <v>October</v>
      </c>
      <c r="O7194" s="7">
        <f>IF(SalesData[Sales]=0,0,SalesData[Profit]/SalesData[Sales])</f>
        <v>0.2488553659182286</v>
      </c>
      <c r="P7194" s="8">
        <f t="shared" si="112"/>
        <v>8.1797717516490413E-5</v>
      </c>
      <c r="Q7194" t="str">
        <f>IF(SalesData[[#This Row],[Discount]]&gt;0, "Yes", "No")</f>
        <v>Yes</v>
      </c>
      <c r="R7194" t="str">
        <f>TEXT(SalesData[[#This Row],[Order Date]],"mmm-yyyy")</f>
        <v>Oct-2024</v>
      </c>
      <c r="S7194">
        <f>YEAR(SalesData[[#This Row],[Order Date]])*100 + MONTH(SalesData[[#This Row],[Order Date]])</f>
        <v>202410</v>
      </c>
    </row>
    <row r="7195" spans="1:19" x14ac:dyDescent="0.3">
      <c r="A7195" t="s">
        <v>7855</v>
      </c>
      <c r="B7195" s="3">
        <v>45585</v>
      </c>
      <c r="C7195" t="s">
        <v>7856</v>
      </c>
      <c r="D7195" t="s">
        <v>18</v>
      </c>
      <c r="E7195" t="s">
        <v>19</v>
      </c>
      <c r="F7195" t="s">
        <v>15</v>
      </c>
      <c r="G7195">
        <v>1</v>
      </c>
      <c r="H7195" s="5">
        <v>999.62</v>
      </c>
      <c r="I7195" s="5">
        <v>0.28000000000000003</v>
      </c>
      <c r="J7195" s="5">
        <v>719.72640000000001</v>
      </c>
      <c r="K7195" s="5">
        <v>144.98513621001351</v>
      </c>
      <c r="L7195">
        <f>YEAR(SalesData[Order Date])</f>
        <v>2024</v>
      </c>
      <c r="M7195">
        <f>MONTH(SalesData[Order Date])</f>
        <v>10</v>
      </c>
      <c r="N7195" t="str">
        <f>TEXT(SalesData[[#This Row],[Order Date]], "mmmm")</f>
        <v>October</v>
      </c>
      <c r="O7195" s="7">
        <f>IF(SalesData[Sales]=0,0,SalesData[Profit]/SalesData[Sales])</f>
        <v>0.20144479375775781</v>
      </c>
      <c r="P7195" s="8">
        <f t="shared" si="112"/>
        <v>2.8010644044737E-4</v>
      </c>
      <c r="Q7195" t="str">
        <f>IF(SalesData[[#This Row],[Discount]]&gt;0, "Yes", "No")</f>
        <v>Yes</v>
      </c>
      <c r="R7195" t="str">
        <f>TEXT(SalesData[[#This Row],[Order Date]],"mmm-yyyy")</f>
        <v>Oct-2024</v>
      </c>
      <c r="S7195">
        <f>YEAR(SalesData[[#This Row],[Order Date]])*100 + MONTH(SalesData[[#This Row],[Order Date]])</f>
        <v>202410</v>
      </c>
    </row>
    <row r="7196" spans="1:19" x14ac:dyDescent="0.3">
      <c r="A7196" t="s">
        <v>7859</v>
      </c>
      <c r="B7196" s="3">
        <v>45570</v>
      </c>
      <c r="C7196" t="s">
        <v>7860</v>
      </c>
      <c r="D7196" t="s">
        <v>23</v>
      </c>
      <c r="E7196" t="s">
        <v>19</v>
      </c>
      <c r="F7196" t="s">
        <v>34</v>
      </c>
      <c r="G7196">
        <v>8</v>
      </c>
      <c r="H7196" s="5">
        <v>99.65</v>
      </c>
      <c r="I7196" s="5">
        <v>0.19</v>
      </c>
      <c r="J7196" s="5">
        <v>645.73200000000008</v>
      </c>
      <c r="K7196" s="5">
        <v>130.22856047875089</v>
      </c>
      <c r="L7196">
        <f>YEAR(SalesData[Order Date])</f>
        <v>2024</v>
      </c>
      <c r="M7196">
        <f>MONTH(SalesData[Order Date])</f>
        <v>10</v>
      </c>
      <c r="N7196" t="str">
        <f>TEXT(SalesData[[#This Row],[Order Date]], "mmmm")</f>
        <v>October</v>
      </c>
      <c r="O7196" s="7">
        <f>IF(SalesData[Sales]=0,0,SalesData[Profit]/SalesData[Sales])</f>
        <v>0.20167586627076076</v>
      </c>
      <c r="P7196" s="8">
        <f t="shared" si="112"/>
        <v>2.383341695935775E-4</v>
      </c>
      <c r="Q7196" t="str">
        <f>IF(SalesData[[#This Row],[Discount]]&gt;0, "Yes", "No")</f>
        <v>Yes</v>
      </c>
      <c r="R7196" t="str">
        <f>TEXT(SalesData[[#This Row],[Order Date]],"mmm-yyyy")</f>
        <v>Oct-2024</v>
      </c>
      <c r="S7196">
        <f>YEAR(SalesData[[#This Row],[Order Date]])*100 + MONTH(SalesData[[#This Row],[Order Date]])</f>
        <v>202410</v>
      </c>
    </row>
    <row r="7197" spans="1:19" x14ac:dyDescent="0.3">
      <c r="A7197" t="s">
        <v>7920</v>
      </c>
      <c r="B7197" s="3">
        <v>45586</v>
      </c>
      <c r="C7197" t="s">
        <v>7921</v>
      </c>
      <c r="D7197" t="s">
        <v>13</v>
      </c>
      <c r="E7197" t="s">
        <v>26</v>
      </c>
      <c r="F7197" t="s">
        <v>39</v>
      </c>
      <c r="G7197">
        <v>5</v>
      </c>
      <c r="H7197" s="5">
        <v>495.75</v>
      </c>
      <c r="I7197" s="5">
        <v>0.06</v>
      </c>
      <c r="J7197" s="5">
        <v>2330.0250000000001</v>
      </c>
      <c r="K7197" s="5">
        <v>185.44415550181961</v>
      </c>
      <c r="L7197">
        <f>YEAR(SalesData[Order Date])</f>
        <v>2024</v>
      </c>
      <c r="M7197">
        <f>MONTH(SalesData[Order Date])</f>
        <v>10</v>
      </c>
      <c r="N7197" t="str">
        <f>TEXT(SalesData[[#This Row],[Order Date]], "mmmm")</f>
        <v>October</v>
      </c>
      <c r="O7197" s="7">
        <f>IF(SalesData[Sales]=0,0,SalesData[Profit]/SalesData[Sales])</f>
        <v>7.9588912351506794E-2</v>
      </c>
      <c r="P7197" s="8">
        <f t="shared" si="112"/>
        <v>2.4205748865355522E-5</v>
      </c>
      <c r="Q7197" t="str">
        <f>IF(SalesData[[#This Row],[Discount]]&gt;0, "Yes", "No")</f>
        <v>Yes</v>
      </c>
      <c r="R7197" t="str">
        <f>TEXT(SalesData[[#This Row],[Order Date]],"mmm-yyyy")</f>
        <v>Oct-2024</v>
      </c>
      <c r="S7197">
        <f>YEAR(SalesData[[#This Row],[Order Date]])*100 + MONTH(SalesData[[#This Row],[Order Date]])</f>
        <v>202410</v>
      </c>
    </row>
    <row r="7198" spans="1:19" x14ac:dyDescent="0.3">
      <c r="A7198" t="s">
        <v>7948</v>
      </c>
      <c r="B7198" s="3">
        <v>45576</v>
      </c>
      <c r="C7198" t="s">
        <v>7949</v>
      </c>
      <c r="D7198" t="s">
        <v>30</v>
      </c>
      <c r="E7198" t="s">
        <v>14</v>
      </c>
      <c r="F7198" t="s">
        <v>39</v>
      </c>
      <c r="G7198">
        <v>1</v>
      </c>
      <c r="H7198" s="5">
        <v>482.27</v>
      </c>
      <c r="I7198" s="5">
        <v>0.19</v>
      </c>
      <c r="J7198" s="5">
        <v>390.63869999999997</v>
      </c>
      <c r="K7198" s="5">
        <v>88.676228125144902</v>
      </c>
      <c r="L7198">
        <f>YEAR(SalesData[Order Date])</f>
        <v>2024</v>
      </c>
      <c r="M7198">
        <f>MONTH(SalesData[Order Date])</f>
        <v>10</v>
      </c>
      <c r="N7198" t="str">
        <f>TEXT(SalesData[[#This Row],[Order Date]], "mmmm")</f>
        <v>October</v>
      </c>
      <c r="O7198" s="7">
        <f>IF(SalesData[Sales]=0,0,SalesData[Profit]/SalesData[Sales])</f>
        <v>0.22700318254475277</v>
      </c>
      <c r="P7198" s="8">
        <f t="shared" si="112"/>
        <v>3.9397018267775313E-4</v>
      </c>
      <c r="Q7198" t="str">
        <f>IF(SalesData[[#This Row],[Discount]]&gt;0, "Yes", "No")</f>
        <v>Yes</v>
      </c>
      <c r="R7198" t="str">
        <f>TEXT(SalesData[[#This Row],[Order Date]],"mmm-yyyy")</f>
        <v>Oct-2024</v>
      </c>
      <c r="S7198">
        <f>YEAR(SalesData[[#This Row],[Order Date]])*100 + MONTH(SalesData[[#This Row],[Order Date]])</f>
        <v>202410</v>
      </c>
    </row>
    <row r="7199" spans="1:19" x14ac:dyDescent="0.3">
      <c r="A7199" t="s">
        <v>7970</v>
      </c>
      <c r="B7199" s="3">
        <v>45578</v>
      </c>
      <c r="C7199" t="s">
        <v>7971</v>
      </c>
      <c r="D7199" t="s">
        <v>13</v>
      </c>
      <c r="E7199" t="s">
        <v>26</v>
      </c>
      <c r="F7199" t="s">
        <v>20</v>
      </c>
      <c r="G7199">
        <v>5</v>
      </c>
      <c r="H7199" s="5">
        <v>289.56</v>
      </c>
      <c r="I7199" s="5">
        <v>0.1</v>
      </c>
      <c r="J7199" s="5">
        <v>1303.02</v>
      </c>
      <c r="K7199" s="5">
        <v>323.65297443363988</v>
      </c>
      <c r="L7199">
        <f>YEAR(SalesData[Order Date])</f>
        <v>2024</v>
      </c>
      <c r="M7199">
        <f>MONTH(SalesData[Order Date])</f>
        <v>10</v>
      </c>
      <c r="N7199" t="str">
        <f>TEXT(SalesData[[#This Row],[Order Date]], "mmmm")</f>
        <v>October</v>
      </c>
      <c r="O7199" s="7">
        <f>IF(SalesData[Sales]=0,0,SalesData[Profit]/SalesData[Sales])</f>
        <v>0.24838680483311068</v>
      </c>
      <c r="P7199" s="8">
        <f t="shared" si="112"/>
        <v>6.9070313579223651E-5</v>
      </c>
      <c r="Q7199" t="str">
        <f>IF(SalesData[[#This Row],[Discount]]&gt;0, "Yes", "No")</f>
        <v>Yes</v>
      </c>
      <c r="R7199" t="str">
        <f>TEXT(SalesData[[#This Row],[Order Date]],"mmm-yyyy")</f>
        <v>Oct-2024</v>
      </c>
      <c r="S7199">
        <f>YEAR(SalesData[[#This Row],[Order Date]])*100 + MONTH(SalesData[[#This Row],[Order Date]])</f>
        <v>202410</v>
      </c>
    </row>
    <row r="7200" spans="1:19" x14ac:dyDescent="0.3">
      <c r="A7200" t="s">
        <v>8038</v>
      </c>
      <c r="B7200" s="3">
        <v>45594</v>
      </c>
      <c r="C7200" t="s">
        <v>8039</v>
      </c>
      <c r="D7200" t="s">
        <v>23</v>
      </c>
      <c r="E7200" t="s">
        <v>19</v>
      </c>
      <c r="F7200" t="s">
        <v>31</v>
      </c>
      <c r="G7200">
        <v>1</v>
      </c>
      <c r="H7200" s="5">
        <v>772.18</v>
      </c>
      <c r="I7200" s="5">
        <v>0.01</v>
      </c>
      <c r="J7200" s="5">
        <v>764.45819999999992</v>
      </c>
      <c r="K7200" s="5">
        <v>74.845843949715402</v>
      </c>
      <c r="L7200">
        <f>YEAR(SalesData[Order Date])</f>
        <v>2024</v>
      </c>
      <c r="M7200">
        <f>MONTH(SalesData[Order Date])</f>
        <v>10</v>
      </c>
      <c r="N7200" t="str">
        <f>TEXT(SalesData[[#This Row],[Order Date]], "mmmm")</f>
        <v>October</v>
      </c>
      <c r="O7200" s="7">
        <f>IF(SalesData[Sales]=0,0,SalesData[Profit]/SalesData[Sales])</f>
        <v>9.7907045734764053E-2</v>
      </c>
      <c r="P7200" s="8">
        <f t="shared" si="112"/>
        <v>1.2950348364371002E-5</v>
      </c>
      <c r="Q7200" t="str">
        <f>IF(SalesData[[#This Row],[Discount]]&gt;0, "Yes", "No")</f>
        <v>Yes</v>
      </c>
      <c r="R7200" t="str">
        <f>TEXT(SalesData[[#This Row],[Order Date]],"mmm-yyyy")</f>
        <v>Oct-2024</v>
      </c>
      <c r="S7200">
        <f>YEAR(SalesData[[#This Row],[Order Date]])*100 + MONTH(SalesData[[#This Row],[Order Date]])</f>
        <v>202410</v>
      </c>
    </row>
    <row r="7201" spans="1:19" x14ac:dyDescent="0.3">
      <c r="A7201" t="s">
        <v>8086</v>
      </c>
      <c r="B7201" s="3">
        <v>45569</v>
      </c>
      <c r="C7201" t="s">
        <v>8087</v>
      </c>
      <c r="D7201" t="s">
        <v>23</v>
      </c>
      <c r="E7201" t="s">
        <v>26</v>
      </c>
      <c r="F7201" t="s">
        <v>27</v>
      </c>
      <c r="G7201">
        <v>4</v>
      </c>
      <c r="H7201" s="5">
        <v>942.77</v>
      </c>
      <c r="I7201" s="5">
        <v>0.02</v>
      </c>
      <c r="J7201" s="5">
        <v>3695.6583999999998</v>
      </c>
      <c r="K7201" s="5">
        <v>225.3032173624245</v>
      </c>
      <c r="L7201">
        <f>YEAR(SalesData[Order Date])</f>
        <v>2024</v>
      </c>
      <c r="M7201">
        <f>MONTH(SalesData[Order Date])</f>
        <v>10</v>
      </c>
      <c r="N7201" t="str">
        <f>TEXT(SalesData[[#This Row],[Order Date]], "mmmm")</f>
        <v>October</v>
      </c>
      <c r="O7201" s="7">
        <f>IF(SalesData[Sales]=0,0,SalesData[Profit]/SalesData[Sales])</f>
        <v>6.0964297285275207E-2</v>
      </c>
      <c r="P7201" s="8">
        <f t="shared" si="112"/>
        <v>5.3035204768925613E-6</v>
      </c>
      <c r="Q7201" t="str">
        <f>IF(SalesData[[#This Row],[Discount]]&gt;0, "Yes", "No")</f>
        <v>Yes</v>
      </c>
      <c r="R7201" t="str">
        <f>TEXT(SalesData[[#This Row],[Order Date]],"mmm-yyyy")</f>
        <v>Oct-2024</v>
      </c>
      <c r="S7201">
        <f>YEAR(SalesData[[#This Row],[Order Date]])*100 + MONTH(SalesData[[#This Row],[Order Date]])</f>
        <v>202410</v>
      </c>
    </row>
    <row r="7202" spans="1:19" x14ac:dyDescent="0.3">
      <c r="A7202" t="s">
        <v>8292</v>
      </c>
      <c r="B7202" s="3">
        <v>45578</v>
      </c>
      <c r="C7202" t="s">
        <v>8293</v>
      </c>
      <c r="D7202" t="s">
        <v>18</v>
      </c>
      <c r="E7202" t="s">
        <v>19</v>
      </c>
      <c r="F7202" t="s">
        <v>34</v>
      </c>
      <c r="G7202">
        <v>6</v>
      </c>
      <c r="H7202" s="5">
        <v>79.5</v>
      </c>
      <c r="I7202" s="5">
        <v>0.1</v>
      </c>
      <c r="J7202" s="5">
        <v>429.3</v>
      </c>
      <c r="K7202" s="5">
        <v>65.682619839488069</v>
      </c>
      <c r="L7202">
        <f>YEAR(SalesData[Order Date])</f>
        <v>2024</v>
      </c>
      <c r="M7202">
        <f>MONTH(SalesData[Order Date])</f>
        <v>10</v>
      </c>
      <c r="N7202" t="str">
        <f>TEXT(SalesData[[#This Row],[Order Date]], "mmmm")</f>
        <v>October</v>
      </c>
      <c r="O7202" s="7">
        <f>IF(SalesData[Sales]=0,0,SalesData[Profit]/SalesData[Sales])</f>
        <v>0.15299934740155618</v>
      </c>
      <c r="P7202" s="8">
        <f t="shared" si="112"/>
        <v>2.0964360587002098E-4</v>
      </c>
      <c r="Q7202" t="str">
        <f>IF(SalesData[[#This Row],[Discount]]&gt;0, "Yes", "No")</f>
        <v>Yes</v>
      </c>
      <c r="R7202" t="str">
        <f>TEXT(SalesData[[#This Row],[Order Date]],"mmm-yyyy")</f>
        <v>Oct-2024</v>
      </c>
      <c r="S7202">
        <f>YEAR(SalesData[[#This Row],[Order Date]])*100 + MONTH(SalesData[[#This Row],[Order Date]])</f>
        <v>202410</v>
      </c>
    </row>
    <row r="7203" spans="1:19" x14ac:dyDescent="0.3">
      <c r="A7203" t="s">
        <v>8323</v>
      </c>
      <c r="B7203" s="3">
        <v>45577</v>
      </c>
      <c r="C7203" t="s">
        <v>8324</v>
      </c>
      <c r="D7203" t="s">
        <v>18</v>
      </c>
      <c r="E7203" t="s">
        <v>14</v>
      </c>
      <c r="F7203" t="s">
        <v>44</v>
      </c>
      <c r="G7203">
        <v>1</v>
      </c>
      <c r="H7203" s="5">
        <v>402.27</v>
      </c>
      <c r="I7203" s="5">
        <v>0.05</v>
      </c>
      <c r="J7203" s="5">
        <v>382.15649999999988</v>
      </c>
      <c r="K7203" s="5">
        <v>62.565820338449093</v>
      </c>
      <c r="L7203">
        <f>YEAR(SalesData[Order Date])</f>
        <v>2024</v>
      </c>
      <c r="M7203">
        <f>MONTH(SalesData[Order Date])</f>
        <v>10</v>
      </c>
      <c r="N7203" t="str">
        <f>TEXT(SalesData[[#This Row],[Order Date]], "mmmm")</f>
        <v>October</v>
      </c>
      <c r="O7203" s="7">
        <f>IF(SalesData[Sales]=0,0,SalesData[Profit]/SalesData[Sales])</f>
        <v>0.16371779712879178</v>
      </c>
      <c r="P7203" s="8">
        <f t="shared" si="112"/>
        <v>1.2429462798617844E-4</v>
      </c>
      <c r="Q7203" t="str">
        <f>IF(SalesData[[#This Row],[Discount]]&gt;0, "Yes", "No")</f>
        <v>Yes</v>
      </c>
      <c r="R7203" t="str">
        <f>TEXT(SalesData[[#This Row],[Order Date]],"mmm-yyyy")</f>
        <v>Oct-2024</v>
      </c>
      <c r="S7203">
        <f>YEAR(SalesData[[#This Row],[Order Date]])*100 + MONTH(SalesData[[#This Row],[Order Date]])</f>
        <v>202410</v>
      </c>
    </row>
    <row r="7204" spans="1:19" x14ac:dyDescent="0.3">
      <c r="A7204" t="s">
        <v>8658</v>
      </c>
      <c r="B7204" s="3">
        <v>45581</v>
      </c>
      <c r="C7204" t="s">
        <v>8659</v>
      </c>
      <c r="D7204" t="s">
        <v>13</v>
      </c>
      <c r="E7204" t="s">
        <v>14</v>
      </c>
      <c r="F7204" t="s">
        <v>15</v>
      </c>
      <c r="G7204">
        <v>5</v>
      </c>
      <c r="H7204" s="5">
        <v>122.88</v>
      </c>
      <c r="I7204" s="5">
        <v>0.12</v>
      </c>
      <c r="J7204" s="5">
        <v>540.67200000000003</v>
      </c>
      <c r="K7204" s="5">
        <v>127.14714415840071</v>
      </c>
      <c r="L7204">
        <f>YEAR(SalesData[Order Date])</f>
        <v>2024</v>
      </c>
      <c r="M7204">
        <f>MONTH(SalesData[Order Date])</f>
        <v>10</v>
      </c>
      <c r="N7204" t="str">
        <f>TEXT(SalesData[[#This Row],[Order Date]], "mmmm")</f>
        <v>October</v>
      </c>
      <c r="O7204" s="7">
        <f>IF(SalesData[Sales]=0,0,SalesData[Profit]/SalesData[Sales])</f>
        <v>0.23516502455906854</v>
      </c>
      <c r="P7204" s="8">
        <f t="shared" si="112"/>
        <v>1.9531250000000001E-4</v>
      </c>
      <c r="Q7204" t="str">
        <f>IF(SalesData[[#This Row],[Discount]]&gt;0, "Yes", "No")</f>
        <v>Yes</v>
      </c>
      <c r="R7204" t="str">
        <f>TEXT(SalesData[[#This Row],[Order Date]],"mmm-yyyy")</f>
        <v>Oct-2024</v>
      </c>
      <c r="S7204">
        <f>YEAR(SalesData[[#This Row],[Order Date]])*100 + MONTH(SalesData[[#This Row],[Order Date]])</f>
        <v>202410</v>
      </c>
    </row>
    <row r="7205" spans="1:19" x14ac:dyDescent="0.3">
      <c r="A7205" t="s">
        <v>8660</v>
      </c>
      <c r="B7205" s="3">
        <v>45592</v>
      </c>
      <c r="C7205" t="s">
        <v>8661</v>
      </c>
      <c r="D7205" t="s">
        <v>13</v>
      </c>
      <c r="E7205" t="s">
        <v>19</v>
      </c>
      <c r="F7205" t="s">
        <v>27</v>
      </c>
      <c r="G7205">
        <v>3</v>
      </c>
      <c r="H7205" s="5">
        <v>571.95000000000005</v>
      </c>
      <c r="I7205" s="5">
        <v>0.22</v>
      </c>
      <c r="J7205" s="5">
        <v>1338.3630000000001</v>
      </c>
      <c r="K7205" s="5">
        <v>387.0956494383309</v>
      </c>
      <c r="L7205">
        <f>YEAR(SalesData[Order Date])</f>
        <v>2024</v>
      </c>
      <c r="M7205">
        <f>MONTH(SalesData[Order Date])</f>
        <v>10</v>
      </c>
      <c r="N7205" t="str">
        <f>TEXT(SalesData[[#This Row],[Order Date]], "mmmm")</f>
        <v>October</v>
      </c>
      <c r="O7205" s="7">
        <f>IF(SalesData[Sales]=0,0,SalesData[Profit]/SalesData[Sales])</f>
        <v>0.28923068662114154</v>
      </c>
      <c r="P7205" s="8">
        <f t="shared" si="112"/>
        <v>1.2821633592680011E-4</v>
      </c>
      <c r="Q7205" t="str">
        <f>IF(SalesData[[#This Row],[Discount]]&gt;0, "Yes", "No")</f>
        <v>Yes</v>
      </c>
      <c r="R7205" t="str">
        <f>TEXT(SalesData[[#This Row],[Order Date]],"mmm-yyyy")</f>
        <v>Oct-2024</v>
      </c>
      <c r="S7205">
        <f>YEAR(SalesData[[#This Row],[Order Date]])*100 + MONTH(SalesData[[#This Row],[Order Date]])</f>
        <v>202410</v>
      </c>
    </row>
    <row r="7206" spans="1:19" x14ac:dyDescent="0.3">
      <c r="A7206" t="s">
        <v>8687</v>
      </c>
      <c r="B7206" s="3">
        <v>45574</v>
      </c>
      <c r="C7206" t="s">
        <v>8688</v>
      </c>
      <c r="D7206" t="s">
        <v>23</v>
      </c>
      <c r="E7206" t="s">
        <v>19</v>
      </c>
      <c r="F7206" t="s">
        <v>53</v>
      </c>
      <c r="G7206">
        <v>2</v>
      </c>
      <c r="H7206" s="5">
        <v>631.54</v>
      </c>
      <c r="I7206" s="5">
        <v>0.12</v>
      </c>
      <c r="J7206" s="5">
        <v>1111.5103999999999</v>
      </c>
      <c r="K7206" s="5">
        <v>308.86387568303383</v>
      </c>
      <c r="L7206">
        <f>YEAR(SalesData[Order Date])</f>
        <v>2024</v>
      </c>
      <c r="M7206">
        <f>MONTH(SalesData[Order Date])</f>
        <v>10</v>
      </c>
      <c r="N7206" t="str">
        <f>TEXT(SalesData[[#This Row],[Order Date]], "mmmm")</f>
        <v>October</v>
      </c>
      <c r="O7206" s="7">
        <f>IF(SalesData[Sales]=0,0,SalesData[Profit]/SalesData[Sales])</f>
        <v>0.27787763000961024</v>
      </c>
      <c r="P7206" s="8">
        <f t="shared" si="112"/>
        <v>9.5005858694619509E-5</v>
      </c>
      <c r="Q7206" t="str">
        <f>IF(SalesData[[#This Row],[Discount]]&gt;0, "Yes", "No")</f>
        <v>Yes</v>
      </c>
      <c r="R7206" t="str">
        <f>TEXT(SalesData[[#This Row],[Order Date]],"mmm-yyyy")</f>
        <v>Oct-2024</v>
      </c>
      <c r="S7206">
        <f>YEAR(SalesData[[#This Row],[Order Date]])*100 + MONTH(SalesData[[#This Row],[Order Date]])</f>
        <v>202410</v>
      </c>
    </row>
    <row r="7207" spans="1:19" x14ac:dyDescent="0.3">
      <c r="A7207" t="s">
        <v>8748</v>
      </c>
      <c r="B7207" s="3">
        <v>45583</v>
      </c>
      <c r="C7207" t="s">
        <v>1487</v>
      </c>
      <c r="D7207" t="s">
        <v>23</v>
      </c>
      <c r="E7207" t="s">
        <v>26</v>
      </c>
      <c r="F7207" t="s">
        <v>44</v>
      </c>
      <c r="G7207">
        <v>3</v>
      </c>
      <c r="H7207" s="5">
        <v>520.12</v>
      </c>
      <c r="I7207" s="5">
        <v>0.2</v>
      </c>
      <c r="J7207" s="5">
        <v>1248.288</v>
      </c>
      <c r="K7207" s="5">
        <v>63.977518691827882</v>
      </c>
      <c r="L7207">
        <f>YEAR(SalesData[Order Date])</f>
        <v>2024</v>
      </c>
      <c r="M7207">
        <f>MONTH(SalesData[Order Date])</f>
        <v>10</v>
      </c>
      <c r="N7207" t="str">
        <f>TEXT(SalesData[[#This Row],[Order Date]], "mmmm")</f>
        <v>October</v>
      </c>
      <c r="O7207" s="7">
        <f>IF(SalesData[Sales]=0,0,SalesData[Profit]/SalesData[Sales])</f>
        <v>5.1252209980251255E-2</v>
      </c>
      <c r="P7207" s="8">
        <f t="shared" si="112"/>
        <v>1.2817554923222845E-4</v>
      </c>
      <c r="Q7207" t="str">
        <f>IF(SalesData[[#This Row],[Discount]]&gt;0, "Yes", "No")</f>
        <v>Yes</v>
      </c>
      <c r="R7207" t="str">
        <f>TEXT(SalesData[[#This Row],[Order Date]],"mmm-yyyy")</f>
        <v>Oct-2024</v>
      </c>
      <c r="S7207">
        <f>YEAR(SalesData[[#This Row],[Order Date]])*100 + MONTH(SalesData[[#This Row],[Order Date]])</f>
        <v>202410</v>
      </c>
    </row>
    <row r="7208" spans="1:19" x14ac:dyDescent="0.3">
      <c r="A7208" t="s">
        <v>8763</v>
      </c>
      <c r="B7208" s="3">
        <v>45590</v>
      </c>
      <c r="C7208" t="s">
        <v>8764</v>
      </c>
      <c r="D7208" t="s">
        <v>30</v>
      </c>
      <c r="E7208" t="s">
        <v>19</v>
      </c>
      <c r="F7208" t="s">
        <v>62</v>
      </c>
      <c r="G7208">
        <v>5</v>
      </c>
      <c r="H7208" s="5">
        <v>966.09</v>
      </c>
      <c r="I7208" s="5">
        <v>0.19</v>
      </c>
      <c r="J7208" s="5">
        <v>3912.6644999999999</v>
      </c>
      <c r="K7208" s="5">
        <v>1059.057863882935</v>
      </c>
      <c r="L7208">
        <f>YEAR(SalesData[Order Date])</f>
        <v>2024</v>
      </c>
      <c r="M7208">
        <f>MONTH(SalesData[Order Date])</f>
        <v>10</v>
      </c>
      <c r="N7208" t="str">
        <f>TEXT(SalesData[[#This Row],[Order Date]], "mmmm")</f>
        <v>October</v>
      </c>
      <c r="O7208" s="7">
        <f>IF(SalesData[Sales]=0,0,SalesData[Profit]/SalesData[Sales])</f>
        <v>0.27067433557948428</v>
      </c>
      <c r="P7208" s="8">
        <f t="shared" si="112"/>
        <v>3.9333809479448089E-5</v>
      </c>
      <c r="Q7208" t="str">
        <f>IF(SalesData[[#This Row],[Discount]]&gt;0, "Yes", "No")</f>
        <v>Yes</v>
      </c>
      <c r="R7208" t="str">
        <f>TEXT(SalesData[[#This Row],[Order Date]],"mmm-yyyy")</f>
        <v>Oct-2024</v>
      </c>
      <c r="S7208">
        <f>YEAR(SalesData[[#This Row],[Order Date]])*100 + MONTH(SalesData[[#This Row],[Order Date]])</f>
        <v>202410</v>
      </c>
    </row>
    <row r="7209" spans="1:19" x14ac:dyDescent="0.3">
      <c r="A7209" t="s">
        <v>8824</v>
      </c>
      <c r="B7209" s="3">
        <v>45568</v>
      </c>
      <c r="C7209" t="s">
        <v>8825</v>
      </c>
      <c r="D7209" t="s">
        <v>30</v>
      </c>
      <c r="E7209" t="s">
        <v>19</v>
      </c>
      <c r="F7209" t="s">
        <v>15</v>
      </c>
      <c r="G7209">
        <v>4</v>
      </c>
      <c r="H7209" s="5">
        <v>774.99</v>
      </c>
      <c r="I7209" s="5">
        <v>0.09</v>
      </c>
      <c r="J7209" s="5">
        <v>2820.9636</v>
      </c>
      <c r="K7209" s="5">
        <v>258.30598239029229</v>
      </c>
      <c r="L7209">
        <f>YEAR(SalesData[Order Date])</f>
        <v>2024</v>
      </c>
      <c r="M7209">
        <f>MONTH(SalesData[Order Date])</f>
        <v>10</v>
      </c>
      <c r="N7209" t="str">
        <f>TEXT(SalesData[[#This Row],[Order Date]], "mmmm")</f>
        <v>October</v>
      </c>
      <c r="O7209" s="7">
        <f>IF(SalesData[Sales]=0,0,SalesData[Profit]/SalesData[Sales])</f>
        <v>9.1566577601459406E-2</v>
      </c>
      <c r="P7209" s="8">
        <f t="shared" si="112"/>
        <v>2.9032632679131344E-5</v>
      </c>
      <c r="Q7209" t="str">
        <f>IF(SalesData[[#This Row],[Discount]]&gt;0, "Yes", "No")</f>
        <v>Yes</v>
      </c>
      <c r="R7209" t="str">
        <f>TEXT(SalesData[[#This Row],[Order Date]],"mmm-yyyy")</f>
        <v>Oct-2024</v>
      </c>
      <c r="S7209">
        <f>YEAR(SalesData[[#This Row],[Order Date]])*100 + MONTH(SalesData[[#This Row],[Order Date]])</f>
        <v>202410</v>
      </c>
    </row>
    <row r="7210" spans="1:19" x14ac:dyDescent="0.3">
      <c r="A7210" t="s">
        <v>8866</v>
      </c>
      <c r="B7210" s="3">
        <v>45577</v>
      </c>
      <c r="C7210" t="s">
        <v>2673</v>
      </c>
      <c r="D7210" t="s">
        <v>18</v>
      </c>
      <c r="E7210" t="s">
        <v>19</v>
      </c>
      <c r="F7210" t="s">
        <v>31</v>
      </c>
      <c r="G7210">
        <v>9</v>
      </c>
      <c r="H7210" s="5">
        <v>74.45</v>
      </c>
      <c r="I7210" s="5">
        <v>0.13</v>
      </c>
      <c r="J7210" s="5">
        <v>582.94350000000009</v>
      </c>
      <c r="K7210" s="5">
        <v>48.952498364349459</v>
      </c>
      <c r="L7210">
        <f>YEAR(SalesData[Order Date])</f>
        <v>2024</v>
      </c>
      <c r="M7210">
        <f>MONTH(SalesData[Order Date])</f>
        <v>10</v>
      </c>
      <c r="N7210" t="str">
        <f>TEXT(SalesData[[#This Row],[Order Date]], "mmmm")</f>
        <v>October</v>
      </c>
      <c r="O7210" s="7">
        <f>IF(SalesData[Sales]=0,0,SalesData[Profit]/SalesData[Sales])</f>
        <v>8.3974687708756421E-2</v>
      </c>
      <c r="P7210" s="8">
        <f t="shared" si="112"/>
        <v>1.9401537198716513E-4</v>
      </c>
      <c r="Q7210" t="str">
        <f>IF(SalesData[[#This Row],[Discount]]&gt;0, "Yes", "No")</f>
        <v>Yes</v>
      </c>
      <c r="R7210" t="str">
        <f>TEXT(SalesData[[#This Row],[Order Date]],"mmm-yyyy")</f>
        <v>Oct-2024</v>
      </c>
      <c r="S7210">
        <f>YEAR(SalesData[[#This Row],[Order Date]])*100 + MONTH(SalesData[[#This Row],[Order Date]])</f>
        <v>202410</v>
      </c>
    </row>
    <row r="7211" spans="1:19" x14ac:dyDescent="0.3">
      <c r="A7211" t="s">
        <v>8884</v>
      </c>
      <c r="B7211" s="3">
        <v>45575</v>
      </c>
      <c r="C7211" t="s">
        <v>8885</v>
      </c>
      <c r="D7211" t="s">
        <v>13</v>
      </c>
      <c r="E7211" t="s">
        <v>26</v>
      </c>
      <c r="F7211" t="s">
        <v>91</v>
      </c>
      <c r="G7211">
        <v>7</v>
      </c>
      <c r="H7211" s="5">
        <v>779.43</v>
      </c>
      <c r="I7211" s="5">
        <v>0.05</v>
      </c>
      <c r="J7211" s="5">
        <v>5183.209499999999</v>
      </c>
      <c r="K7211" s="5">
        <v>752.77027843992448</v>
      </c>
      <c r="L7211">
        <f>YEAR(SalesData[Order Date])</f>
        <v>2024</v>
      </c>
      <c r="M7211">
        <f>MONTH(SalesData[Order Date])</f>
        <v>10</v>
      </c>
      <c r="N7211" t="str">
        <f>TEXT(SalesData[[#This Row],[Order Date]], "mmmm")</f>
        <v>October</v>
      </c>
      <c r="O7211" s="7">
        <f>IF(SalesData[Sales]=0,0,SalesData[Profit]/SalesData[Sales])</f>
        <v>0.14523246232665776</v>
      </c>
      <c r="P7211" s="8">
        <f t="shared" si="112"/>
        <v>9.1642060773349035E-6</v>
      </c>
      <c r="Q7211" t="str">
        <f>IF(SalesData[[#This Row],[Discount]]&gt;0, "Yes", "No")</f>
        <v>Yes</v>
      </c>
      <c r="R7211" t="str">
        <f>TEXT(SalesData[[#This Row],[Order Date]],"mmm-yyyy")</f>
        <v>Oct-2024</v>
      </c>
      <c r="S7211">
        <f>YEAR(SalesData[[#This Row],[Order Date]])*100 + MONTH(SalesData[[#This Row],[Order Date]])</f>
        <v>202410</v>
      </c>
    </row>
    <row r="7212" spans="1:19" x14ac:dyDescent="0.3">
      <c r="A7212" t="s">
        <v>8910</v>
      </c>
      <c r="B7212" s="3">
        <v>45587</v>
      </c>
      <c r="C7212" t="s">
        <v>8911</v>
      </c>
      <c r="D7212" t="s">
        <v>23</v>
      </c>
      <c r="E7212" t="s">
        <v>19</v>
      </c>
      <c r="F7212" t="s">
        <v>34</v>
      </c>
      <c r="G7212">
        <v>8</v>
      </c>
      <c r="H7212" s="5">
        <v>58.95</v>
      </c>
      <c r="I7212" s="5">
        <v>0.03</v>
      </c>
      <c r="J7212" s="5">
        <v>457.452</v>
      </c>
      <c r="K7212" s="5">
        <v>49.57383852138598</v>
      </c>
      <c r="L7212">
        <f>YEAR(SalesData[Order Date])</f>
        <v>2024</v>
      </c>
      <c r="M7212">
        <f>MONTH(SalesData[Order Date])</f>
        <v>10</v>
      </c>
      <c r="N7212" t="str">
        <f>TEXT(SalesData[[#This Row],[Order Date]], "mmmm")</f>
        <v>October</v>
      </c>
      <c r="O7212" s="7">
        <f>IF(SalesData[Sales]=0,0,SalesData[Profit]/SalesData[Sales])</f>
        <v>0.1083694869000157</v>
      </c>
      <c r="P7212" s="8">
        <f t="shared" si="112"/>
        <v>6.3613231552162849E-5</v>
      </c>
      <c r="Q7212" t="str">
        <f>IF(SalesData[[#This Row],[Discount]]&gt;0, "Yes", "No")</f>
        <v>Yes</v>
      </c>
      <c r="R7212" t="str">
        <f>TEXT(SalesData[[#This Row],[Order Date]],"mmm-yyyy")</f>
        <v>Oct-2024</v>
      </c>
      <c r="S7212">
        <f>YEAR(SalesData[[#This Row],[Order Date]])*100 + MONTH(SalesData[[#This Row],[Order Date]])</f>
        <v>202410</v>
      </c>
    </row>
    <row r="7213" spans="1:19" x14ac:dyDescent="0.3">
      <c r="A7213" t="s">
        <v>8914</v>
      </c>
      <c r="B7213" s="3">
        <v>45589</v>
      </c>
      <c r="C7213" t="s">
        <v>8915</v>
      </c>
      <c r="D7213" t="s">
        <v>18</v>
      </c>
      <c r="E7213" t="s">
        <v>26</v>
      </c>
      <c r="F7213" t="s">
        <v>62</v>
      </c>
      <c r="G7213">
        <v>8</v>
      </c>
      <c r="H7213" s="5">
        <v>272.62</v>
      </c>
      <c r="I7213" s="5">
        <v>0.23</v>
      </c>
      <c r="J7213" s="5">
        <v>1679.3391999999999</v>
      </c>
      <c r="K7213" s="5">
        <v>288.5033484021439</v>
      </c>
      <c r="L7213">
        <f>YEAR(SalesData[Order Date])</f>
        <v>2024</v>
      </c>
      <c r="M7213">
        <f>MONTH(SalesData[Order Date])</f>
        <v>10</v>
      </c>
      <c r="N7213" t="str">
        <f>TEXT(SalesData[[#This Row],[Order Date]], "mmmm")</f>
        <v>October</v>
      </c>
      <c r="O7213" s="7">
        <f>IF(SalesData[Sales]=0,0,SalesData[Profit]/SalesData[Sales])</f>
        <v>0.17179575657028903</v>
      </c>
      <c r="P7213" s="8">
        <f t="shared" si="112"/>
        <v>1.0545814687110263E-4</v>
      </c>
      <c r="Q7213" t="str">
        <f>IF(SalesData[[#This Row],[Discount]]&gt;0, "Yes", "No")</f>
        <v>Yes</v>
      </c>
      <c r="R7213" t="str">
        <f>TEXT(SalesData[[#This Row],[Order Date]],"mmm-yyyy")</f>
        <v>Oct-2024</v>
      </c>
      <c r="S7213">
        <f>YEAR(SalesData[[#This Row],[Order Date]])*100 + MONTH(SalesData[[#This Row],[Order Date]])</f>
        <v>202410</v>
      </c>
    </row>
    <row r="7214" spans="1:19" x14ac:dyDescent="0.3">
      <c r="A7214" t="s">
        <v>8964</v>
      </c>
      <c r="B7214" s="3">
        <v>45579</v>
      </c>
      <c r="C7214" t="s">
        <v>8965</v>
      </c>
      <c r="D7214" t="s">
        <v>18</v>
      </c>
      <c r="E7214" t="s">
        <v>19</v>
      </c>
      <c r="F7214" t="s">
        <v>34</v>
      </c>
      <c r="G7214">
        <v>6</v>
      </c>
      <c r="H7214" s="5">
        <v>140.47</v>
      </c>
      <c r="I7214" s="5">
        <v>0.14000000000000001</v>
      </c>
      <c r="J7214" s="5">
        <v>724.82519999999988</v>
      </c>
      <c r="K7214" s="5">
        <v>149.78401660258359</v>
      </c>
      <c r="L7214">
        <f>YEAR(SalesData[Order Date])</f>
        <v>2024</v>
      </c>
      <c r="M7214">
        <f>MONTH(SalesData[Order Date])</f>
        <v>10</v>
      </c>
      <c r="N7214" t="str">
        <f>TEXT(SalesData[[#This Row],[Order Date]], "mmmm")</f>
        <v>October</v>
      </c>
      <c r="O7214" s="7">
        <f>IF(SalesData[Sales]=0,0,SalesData[Profit]/SalesData[Sales])</f>
        <v>0.20664846724780486</v>
      </c>
      <c r="P7214" s="8">
        <f t="shared" si="112"/>
        <v>1.6610901497354124E-4</v>
      </c>
      <c r="Q7214" t="str">
        <f>IF(SalesData[[#This Row],[Discount]]&gt;0, "Yes", "No")</f>
        <v>Yes</v>
      </c>
      <c r="R7214" t="str">
        <f>TEXT(SalesData[[#This Row],[Order Date]],"mmm-yyyy")</f>
        <v>Oct-2024</v>
      </c>
      <c r="S7214">
        <f>YEAR(SalesData[[#This Row],[Order Date]])*100 + MONTH(SalesData[[#This Row],[Order Date]])</f>
        <v>202410</v>
      </c>
    </row>
    <row r="7215" spans="1:19" x14ac:dyDescent="0.3">
      <c r="A7215" t="s">
        <v>8972</v>
      </c>
      <c r="B7215" s="3">
        <v>45575</v>
      </c>
      <c r="C7215" t="s">
        <v>8973</v>
      </c>
      <c r="D7215" t="s">
        <v>30</v>
      </c>
      <c r="E7215" t="s">
        <v>14</v>
      </c>
      <c r="F7215" t="s">
        <v>62</v>
      </c>
      <c r="G7215">
        <v>7</v>
      </c>
      <c r="H7215" s="5">
        <v>306.52999999999997</v>
      </c>
      <c r="I7215" s="5">
        <v>0.08</v>
      </c>
      <c r="J7215" s="5">
        <v>1974.0532000000001</v>
      </c>
      <c r="K7215" s="5">
        <v>153.96959430724951</v>
      </c>
      <c r="L7215">
        <f>YEAR(SalesData[Order Date])</f>
        <v>2024</v>
      </c>
      <c r="M7215">
        <f>MONTH(SalesData[Order Date])</f>
        <v>10</v>
      </c>
      <c r="N7215" t="str">
        <f>TEXT(SalesData[[#This Row],[Order Date]], "mmmm")</f>
        <v>October</v>
      </c>
      <c r="O7215" s="7">
        <f>IF(SalesData[Sales]=0,0,SalesData[Profit]/SalesData[Sales])</f>
        <v>7.7996679272498579E-2</v>
      </c>
      <c r="P7215" s="8">
        <f t="shared" si="112"/>
        <v>3.7283696305651743E-5</v>
      </c>
      <c r="Q7215" t="str">
        <f>IF(SalesData[[#This Row],[Discount]]&gt;0, "Yes", "No")</f>
        <v>Yes</v>
      </c>
      <c r="R7215" t="str">
        <f>TEXT(SalesData[[#This Row],[Order Date]],"mmm-yyyy")</f>
        <v>Oct-2024</v>
      </c>
      <c r="S7215">
        <f>YEAR(SalesData[[#This Row],[Order Date]])*100 + MONTH(SalesData[[#This Row],[Order Date]])</f>
        <v>202410</v>
      </c>
    </row>
    <row r="7216" spans="1:19" x14ac:dyDescent="0.3">
      <c r="A7216" t="s">
        <v>9032</v>
      </c>
      <c r="B7216" s="3">
        <v>45581</v>
      </c>
      <c r="C7216" t="s">
        <v>9033</v>
      </c>
      <c r="D7216" t="s">
        <v>23</v>
      </c>
      <c r="E7216" t="s">
        <v>14</v>
      </c>
      <c r="F7216" t="s">
        <v>15</v>
      </c>
      <c r="G7216">
        <v>9</v>
      </c>
      <c r="H7216" s="5">
        <v>878</v>
      </c>
      <c r="I7216" s="5">
        <v>0.02</v>
      </c>
      <c r="J7216" s="5">
        <v>7743.96</v>
      </c>
      <c r="K7216" s="5">
        <v>421.61996299699081</v>
      </c>
      <c r="L7216">
        <f>YEAR(SalesData[Order Date])</f>
        <v>2024</v>
      </c>
      <c r="M7216">
        <f>MONTH(SalesData[Order Date])</f>
        <v>10</v>
      </c>
      <c r="N7216" t="str">
        <f>TEXT(SalesData[[#This Row],[Order Date]], "mmmm")</f>
        <v>October</v>
      </c>
      <c r="O7216" s="7">
        <f>IF(SalesData[Sales]=0,0,SalesData[Profit]/SalesData[Sales])</f>
        <v>5.4445007850891639E-2</v>
      </c>
      <c r="P7216" s="8">
        <f t="shared" si="112"/>
        <v>2.531004808909137E-6</v>
      </c>
      <c r="Q7216" t="str">
        <f>IF(SalesData[[#This Row],[Discount]]&gt;0, "Yes", "No")</f>
        <v>Yes</v>
      </c>
      <c r="R7216" t="str">
        <f>TEXT(SalesData[[#This Row],[Order Date]],"mmm-yyyy")</f>
        <v>Oct-2024</v>
      </c>
      <c r="S7216">
        <f>YEAR(SalesData[[#This Row],[Order Date]])*100 + MONTH(SalesData[[#This Row],[Order Date]])</f>
        <v>202410</v>
      </c>
    </row>
    <row r="7217" spans="1:19" x14ac:dyDescent="0.3">
      <c r="A7217" t="s">
        <v>9165</v>
      </c>
      <c r="B7217" s="3">
        <v>45593</v>
      </c>
      <c r="C7217" t="s">
        <v>2284</v>
      </c>
      <c r="D7217" t="s">
        <v>30</v>
      </c>
      <c r="E7217" t="s">
        <v>26</v>
      </c>
      <c r="F7217" t="s">
        <v>39</v>
      </c>
      <c r="G7217">
        <v>1</v>
      </c>
      <c r="H7217" s="5">
        <v>301.14999999999998</v>
      </c>
      <c r="I7217" s="5">
        <v>0.04</v>
      </c>
      <c r="J7217" s="5">
        <v>289.10399999999998</v>
      </c>
      <c r="K7217" s="5">
        <v>44.866843731105547</v>
      </c>
      <c r="L7217">
        <f>YEAR(SalesData[Order Date])</f>
        <v>2024</v>
      </c>
      <c r="M7217">
        <f>MONTH(SalesData[Order Date])</f>
        <v>10</v>
      </c>
      <c r="N7217" t="str">
        <f>TEXT(SalesData[[#This Row],[Order Date]], "mmmm")</f>
        <v>October</v>
      </c>
      <c r="O7217" s="7">
        <f>IF(SalesData[Sales]=0,0,SalesData[Profit]/SalesData[Sales])</f>
        <v>0.15519274631656965</v>
      </c>
      <c r="P7217" s="8">
        <f t="shared" si="112"/>
        <v>1.3282417399966795E-4</v>
      </c>
      <c r="Q7217" t="str">
        <f>IF(SalesData[[#This Row],[Discount]]&gt;0, "Yes", "No")</f>
        <v>Yes</v>
      </c>
      <c r="R7217" t="str">
        <f>TEXT(SalesData[[#This Row],[Order Date]],"mmm-yyyy")</f>
        <v>Oct-2024</v>
      </c>
      <c r="S7217">
        <f>YEAR(SalesData[[#This Row],[Order Date]])*100 + MONTH(SalesData[[#This Row],[Order Date]])</f>
        <v>202410</v>
      </c>
    </row>
    <row r="7218" spans="1:19" x14ac:dyDescent="0.3">
      <c r="A7218" t="s">
        <v>9192</v>
      </c>
      <c r="B7218" s="3">
        <v>45584</v>
      </c>
      <c r="C7218" t="s">
        <v>9193</v>
      </c>
      <c r="D7218" t="s">
        <v>30</v>
      </c>
      <c r="E7218" t="s">
        <v>19</v>
      </c>
      <c r="F7218" t="s">
        <v>15</v>
      </c>
      <c r="G7218">
        <v>7</v>
      </c>
      <c r="H7218" s="5">
        <v>551.78</v>
      </c>
      <c r="I7218" s="5">
        <v>0.2</v>
      </c>
      <c r="J7218" s="5">
        <v>3089.9679999999998</v>
      </c>
      <c r="K7218" s="5">
        <v>167.65756640690211</v>
      </c>
      <c r="L7218">
        <f>YEAR(SalesData[Order Date])</f>
        <v>2024</v>
      </c>
      <c r="M7218">
        <f>MONTH(SalesData[Order Date])</f>
        <v>10</v>
      </c>
      <c r="N7218" t="str">
        <f>TEXT(SalesData[[#This Row],[Order Date]], "mmmm")</f>
        <v>October</v>
      </c>
      <c r="O7218" s="7">
        <f>IF(SalesData[Sales]=0,0,SalesData[Profit]/SalesData[Sales])</f>
        <v>5.4258674007919214E-2</v>
      </c>
      <c r="P7218" s="8">
        <f t="shared" si="112"/>
        <v>5.1780471512973599E-5</v>
      </c>
      <c r="Q7218" t="str">
        <f>IF(SalesData[[#This Row],[Discount]]&gt;0, "Yes", "No")</f>
        <v>Yes</v>
      </c>
      <c r="R7218" t="str">
        <f>TEXT(SalesData[[#This Row],[Order Date]],"mmm-yyyy")</f>
        <v>Oct-2024</v>
      </c>
      <c r="S7218">
        <f>YEAR(SalesData[[#This Row],[Order Date]])*100 + MONTH(SalesData[[#This Row],[Order Date]])</f>
        <v>202410</v>
      </c>
    </row>
    <row r="7219" spans="1:19" x14ac:dyDescent="0.3">
      <c r="A7219" t="s">
        <v>9273</v>
      </c>
      <c r="B7219" s="3">
        <v>45588</v>
      </c>
      <c r="C7219" t="s">
        <v>9274</v>
      </c>
      <c r="D7219" t="s">
        <v>23</v>
      </c>
      <c r="E7219" t="s">
        <v>26</v>
      </c>
      <c r="F7219" t="s">
        <v>53</v>
      </c>
      <c r="G7219">
        <v>7</v>
      </c>
      <c r="H7219" s="5">
        <v>756.53</v>
      </c>
      <c r="I7219" s="5">
        <v>0.17</v>
      </c>
      <c r="J7219" s="5">
        <v>4395.4393</v>
      </c>
      <c r="K7219" s="5">
        <v>915.82592137195456</v>
      </c>
      <c r="L7219">
        <f>YEAR(SalesData[Order Date])</f>
        <v>2024</v>
      </c>
      <c r="M7219">
        <f>MONTH(SalesData[Order Date])</f>
        <v>10</v>
      </c>
      <c r="N7219" t="str">
        <f>TEXT(SalesData[[#This Row],[Order Date]], "mmmm")</f>
        <v>October</v>
      </c>
      <c r="O7219" s="7">
        <f>IF(SalesData[Sales]=0,0,SalesData[Profit]/SalesData[Sales])</f>
        <v>0.20835822289070277</v>
      </c>
      <c r="P7219" s="8">
        <f t="shared" si="112"/>
        <v>3.2101455706600253E-5</v>
      </c>
      <c r="Q7219" t="str">
        <f>IF(SalesData[[#This Row],[Discount]]&gt;0, "Yes", "No")</f>
        <v>Yes</v>
      </c>
      <c r="R7219" t="str">
        <f>TEXT(SalesData[[#This Row],[Order Date]],"mmm-yyyy")</f>
        <v>Oct-2024</v>
      </c>
      <c r="S7219">
        <f>YEAR(SalesData[[#This Row],[Order Date]])*100 + MONTH(SalesData[[#This Row],[Order Date]])</f>
        <v>202410</v>
      </c>
    </row>
    <row r="7220" spans="1:19" x14ac:dyDescent="0.3">
      <c r="A7220" t="s">
        <v>9275</v>
      </c>
      <c r="B7220" s="3">
        <v>45568</v>
      </c>
      <c r="C7220" t="s">
        <v>9276</v>
      </c>
      <c r="D7220" t="s">
        <v>13</v>
      </c>
      <c r="E7220" t="s">
        <v>19</v>
      </c>
      <c r="F7220" t="s">
        <v>39</v>
      </c>
      <c r="G7220">
        <v>3</v>
      </c>
      <c r="H7220" s="5">
        <v>662.89</v>
      </c>
      <c r="I7220" s="5">
        <v>0.1</v>
      </c>
      <c r="J7220" s="5">
        <v>1789.8030000000001</v>
      </c>
      <c r="K7220" s="5">
        <v>190.74717772759359</v>
      </c>
      <c r="L7220">
        <f>YEAR(SalesData[Order Date])</f>
        <v>2024</v>
      </c>
      <c r="M7220">
        <f>MONTH(SalesData[Order Date])</f>
        <v>10</v>
      </c>
      <c r="N7220" t="str">
        <f>TEXT(SalesData[[#This Row],[Order Date]], "mmmm")</f>
        <v>October</v>
      </c>
      <c r="O7220" s="7">
        <f>IF(SalesData[Sales]=0,0,SalesData[Profit]/SalesData[Sales])</f>
        <v>0.10657439825924618</v>
      </c>
      <c r="P7220" s="8">
        <f t="shared" si="112"/>
        <v>5.0284863753161662E-5</v>
      </c>
      <c r="Q7220" t="str">
        <f>IF(SalesData[[#This Row],[Discount]]&gt;0, "Yes", "No")</f>
        <v>Yes</v>
      </c>
      <c r="R7220" t="str">
        <f>TEXT(SalesData[[#This Row],[Order Date]],"mmm-yyyy")</f>
        <v>Oct-2024</v>
      </c>
      <c r="S7220">
        <f>YEAR(SalesData[[#This Row],[Order Date]])*100 + MONTH(SalesData[[#This Row],[Order Date]])</f>
        <v>202410</v>
      </c>
    </row>
    <row r="7221" spans="1:19" x14ac:dyDescent="0.3">
      <c r="A7221" t="s">
        <v>9313</v>
      </c>
      <c r="B7221" s="3">
        <v>45589</v>
      </c>
      <c r="C7221" t="s">
        <v>9314</v>
      </c>
      <c r="D7221" t="s">
        <v>13</v>
      </c>
      <c r="E7221" t="s">
        <v>14</v>
      </c>
      <c r="F7221" t="s">
        <v>20</v>
      </c>
      <c r="G7221">
        <v>4</v>
      </c>
      <c r="H7221" s="5">
        <v>397.75</v>
      </c>
      <c r="I7221" s="5">
        <v>0.23</v>
      </c>
      <c r="J7221" s="5">
        <v>1225.07</v>
      </c>
      <c r="K7221" s="5">
        <v>258.27281570437879</v>
      </c>
      <c r="L7221">
        <f>YEAR(SalesData[Order Date])</f>
        <v>2024</v>
      </c>
      <c r="M7221">
        <f>MONTH(SalesData[Order Date])</f>
        <v>10</v>
      </c>
      <c r="N7221" t="str">
        <f>TEXT(SalesData[[#This Row],[Order Date]], "mmmm")</f>
        <v>October</v>
      </c>
      <c r="O7221" s="7">
        <f>IF(SalesData[Sales]=0,0,SalesData[Profit]/SalesData[Sales])</f>
        <v>0.21082290457229286</v>
      </c>
      <c r="P7221" s="8">
        <f t="shared" si="112"/>
        <v>1.4456316781898178E-4</v>
      </c>
      <c r="Q7221" t="str">
        <f>IF(SalesData[[#This Row],[Discount]]&gt;0, "Yes", "No")</f>
        <v>Yes</v>
      </c>
      <c r="R7221" t="str">
        <f>TEXT(SalesData[[#This Row],[Order Date]],"mmm-yyyy")</f>
        <v>Oct-2024</v>
      </c>
      <c r="S7221">
        <f>YEAR(SalesData[[#This Row],[Order Date]])*100 + MONTH(SalesData[[#This Row],[Order Date]])</f>
        <v>202410</v>
      </c>
    </row>
    <row r="7222" spans="1:19" x14ac:dyDescent="0.3">
      <c r="A7222" t="s">
        <v>9356</v>
      </c>
      <c r="B7222" s="3">
        <v>45570</v>
      </c>
      <c r="C7222" t="s">
        <v>9357</v>
      </c>
      <c r="D7222" t="s">
        <v>23</v>
      </c>
      <c r="E7222" t="s">
        <v>19</v>
      </c>
      <c r="F7222" t="s">
        <v>31</v>
      </c>
      <c r="G7222">
        <v>9</v>
      </c>
      <c r="H7222" s="5">
        <v>48.75</v>
      </c>
      <c r="I7222" s="5">
        <v>0.03</v>
      </c>
      <c r="J7222" s="5">
        <v>425.58749999999998</v>
      </c>
      <c r="K7222" s="5">
        <v>75.833721129099928</v>
      </c>
      <c r="L7222">
        <f>YEAR(SalesData[Order Date])</f>
        <v>2024</v>
      </c>
      <c r="M7222">
        <f>MONTH(SalesData[Order Date])</f>
        <v>10</v>
      </c>
      <c r="N7222" t="str">
        <f>TEXT(SalesData[[#This Row],[Order Date]], "mmmm")</f>
        <v>October</v>
      </c>
      <c r="O7222" s="7">
        <f>IF(SalesData[Sales]=0,0,SalesData[Profit]/SalesData[Sales])</f>
        <v>0.17818596911116968</v>
      </c>
      <c r="P7222" s="8">
        <f t="shared" si="112"/>
        <v>6.8376068376068368E-5</v>
      </c>
      <c r="Q7222" t="str">
        <f>IF(SalesData[[#This Row],[Discount]]&gt;0, "Yes", "No")</f>
        <v>Yes</v>
      </c>
      <c r="R7222" t="str">
        <f>TEXT(SalesData[[#This Row],[Order Date]],"mmm-yyyy")</f>
        <v>Oct-2024</v>
      </c>
      <c r="S7222">
        <f>YEAR(SalesData[[#This Row],[Order Date]])*100 + MONTH(SalesData[[#This Row],[Order Date]])</f>
        <v>202410</v>
      </c>
    </row>
    <row r="7223" spans="1:19" x14ac:dyDescent="0.3">
      <c r="A7223" t="s">
        <v>9446</v>
      </c>
      <c r="B7223" s="3">
        <v>45583</v>
      </c>
      <c r="C7223" t="s">
        <v>9447</v>
      </c>
      <c r="D7223" t="s">
        <v>23</v>
      </c>
      <c r="E7223" t="s">
        <v>14</v>
      </c>
      <c r="F7223" t="s">
        <v>34</v>
      </c>
      <c r="G7223">
        <v>3</v>
      </c>
      <c r="H7223" s="5">
        <v>480.74</v>
      </c>
      <c r="I7223" s="5">
        <v>0.22</v>
      </c>
      <c r="J7223" s="5">
        <v>1124.9315999999999</v>
      </c>
      <c r="K7223" s="5">
        <v>136.38826196514631</v>
      </c>
      <c r="L7223">
        <f>YEAR(SalesData[Order Date])</f>
        <v>2024</v>
      </c>
      <c r="M7223">
        <f>MONTH(SalesData[Order Date])</f>
        <v>10</v>
      </c>
      <c r="N7223" t="str">
        <f>TEXT(SalesData[[#This Row],[Order Date]], "mmmm")</f>
        <v>October</v>
      </c>
      <c r="O7223" s="7">
        <f>IF(SalesData[Sales]=0,0,SalesData[Profit]/SalesData[Sales])</f>
        <v>0.12124138211171802</v>
      </c>
      <c r="P7223" s="8">
        <f t="shared" si="112"/>
        <v>1.5254260792389509E-4</v>
      </c>
      <c r="Q7223" t="str">
        <f>IF(SalesData[[#This Row],[Discount]]&gt;0, "Yes", "No")</f>
        <v>Yes</v>
      </c>
      <c r="R7223" t="str">
        <f>TEXT(SalesData[[#This Row],[Order Date]],"mmm-yyyy")</f>
        <v>Oct-2024</v>
      </c>
      <c r="S7223">
        <f>YEAR(SalesData[[#This Row],[Order Date]])*100 + MONTH(SalesData[[#This Row],[Order Date]])</f>
        <v>202410</v>
      </c>
    </row>
    <row r="7224" spans="1:19" x14ac:dyDescent="0.3">
      <c r="A7224" t="s">
        <v>9502</v>
      </c>
      <c r="B7224" s="3">
        <v>45584</v>
      </c>
      <c r="C7224" t="s">
        <v>9503</v>
      </c>
      <c r="D7224" t="s">
        <v>30</v>
      </c>
      <c r="E7224" t="s">
        <v>14</v>
      </c>
      <c r="F7224" t="s">
        <v>62</v>
      </c>
      <c r="G7224">
        <v>2</v>
      </c>
      <c r="H7224" s="5">
        <v>665.54</v>
      </c>
      <c r="I7224" s="5">
        <v>0.17</v>
      </c>
      <c r="J7224" s="5">
        <v>1104.7963999999999</v>
      </c>
      <c r="K7224" s="5">
        <v>210.05577921072259</v>
      </c>
      <c r="L7224">
        <f>YEAR(SalesData[Order Date])</f>
        <v>2024</v>
      </c>
      <c r="M7224">
        <f>MONTH(SalesData[Order Date])</f>
        <v>10</v>
      </c>
      <c r="N7224" t="str">
        <f>TEXT(SalesData[[#This Row],[Order Date]], "mmmm")</f>
        <v>October</v>
      </c>
      <c r="O7224" s="7">
        <f>IF(SalesData[Sales]=0,0,SalesData[Profit]/SalesData[Sales])</f>
        <v>0.19013076003028487</v>
      </c>
      <c r="P7224" s="8">
        <f t="shared" si="112"/>
        <v>1.2771583976920999E-4</v>
      </c>
      <c r="Q7224" t="str">
        <f>IF(SalesData[[#This Row],[Discount]]&gt;0, "Yes", "No")</f>
        <v>Yes</v>
      </c>
      <c r="R7224" t="str">
        <f>TEXT(SalesData[[#This Row],[Order Date]],"mmm-yyyy")</f>
        <v>Oct-2024</v>
      </c>
      <c r="S7224">
        <f>YEAR(SalesData[[#This Row],[Order Date]])*100 + MONTH(SalesData[[#This Row],[Order Date]])</f>
        <v>202410</v>
      </c>
    </row>
    <row r="7225" spans="1:19" x14ac:dyDescent="0.3">
      <c r="A7225" t="s">
        <v>9510</v>
      </c>
      <c r="B7225" s="3">
        <v>45591</v>
      </c>
      <c r="C7225" t="s">
        <v>9511</v>
      </c>
      <c r="D7225" t="s">
        <v>30</v>
      </c>
      <c r="E7225" t="s">
        <v>26</v>
      </c>
      <c r="F7225" t="s">
        <v>27</v>
      </c>
      <c r="G7225">
        <v>2</v>
      </c>
      <c r="H7225" s="5">
        <v>884.16</v>
      </c>
      <c r="I7225" s="5">
        <v>0.3</v>
      </c>
      <c r="J7225" s="5">
        <v>1237.8240000000001</v>
      </c>
      <c r="K7225" s="5">
        <v>99.138666879620843</v>
      </c>
      <c r="L7225">
        <f>YEAR(SalesData[Order Date])</f>
        <v>2024</v>
      </c>
      <c r="M7225">
        <f>MONTH(SalesData[Order Date])</f>
        <v>10</v>
      </c>
      <c r="N7225" t="str">
        <f>TEXT(SalesData[[#This Row],[Order Date]], "mmmm")</f>
        <v>October</v>
      </c>
      <c r="O7225" s="7">
        <f>IF(SalesData[Sales]=0,0,SalesData[Profit]/SalesData[Sales])</f>
        <v>8.0091084741951063E-2</v>
      </c>
      <c r="P7225" s="8">
        <f t="shared" si="112"/>
        <v>1.6965255157437567E-4</v>
      </c>
      <c r="Q7225" t="str">
        <f>IF(SalesData[[#This Row],[Discount]]&gt;0, "Yes", "No")</f>
        <v>Yes</v>
      </c>
      <c r="R7225" t="str">
        <f>TEXT(SalesData[[#This Row],[Order Date]],"mmm-yyyy")</f>
        <v>Oct-2024</v>
      </c>
      <c r="S7225">
        <f>YEAR(SalesData[[#This Row],[Order Date]])*100 + MONTH(SalesData[[#This Row],[Order Date]])</f>
        <v>202410</v>
      </c>
    </row>
    <row r="7226" spans="1:19" x14ac:dyDescent="0.3">
      <c r="A7226" t="s">
        <v>9530</v>
      </c>
      <c r="B7226" s="3">
        <v>45573</v>
      </c>
      <c r="C7226" t="s">
        <v>9531</v>
      </c>
      <c r="D7226" t="s">
        <v>30</v>
      </c>
      <c r="E7226" t="s">
        <v>19</v>
      </c>
      <c r="F7226" t="s">
        <v>20</v>
      </c>
      <c r="G7226">
        <v>9</v>
      </c>
      <c r="H7226" s="5">
        <v>428.53</v>
      </c>
      <c r="I7226" s="5">
        <v>0.08</v>
      </c>
      <c r="J7226" s="5">
        <v>3548.2284</v>
      </c>
      <c r="K7226" s="5">
        <v>928.72486065145233</v>
      </c>
      <c r="L7226">
        <f>YEAR(SalesData[Order Date])</f>
        <v>2024</v>
      </c>
      <c r="M7226">
        <f>MONTH(SalesData[Order Date])</f>
        <v>10</v>
      </c>
      <c r="N7226" t="str">
        <f>TEXT(SalesData[[#This Row],[Order Date]], "mmmm")</f>
        <v>October</v>
      </c>
      <c r="O7226" s="7">
        <f>IF(SalesData[Sales]=0,0,SalesData[Profit]/SalesData[Sales])</f>
        <v>0.26174325774841672</v>
      </c>
      <c r="P7226" s="8">
        <f t="shared" si="112"/>
        <v>2.0742745872841784E-5</v>
      </c>
      <c r="Q7226" t="str">
        <f>IF(SalesData[[#This Row],[Discount]]&gt;0, "Yes", "No")</f>
        <v>Yes</v>
      </c>
      <c r="R7226" t="str">
        <f>TEXT(SalesData[[#This Row],[Order Date]],"mmm-yyyy")</f>
        <v>Oct-2024</v>
      </c>
      <c r="S7226">
        <f>YEAR(SalesData[[#This Row],[Order Date]])*100 + MONTH(SalesData[[#This Row],[Order Date]])</f>
        <v>202410</v>
      </c>
    </row>
    <row r="7227" spans="1:19" x14ac:dyDescent="0.3">
      <c r="A7227" t="s">
        <v>9700</v>
      </c>
      <c r="B7227" s="3">
        <v>45580</v>
      </c>
      <c r="C7227" t="s">
        <v>9701</v>
      </c>
      <c r="D7227" t="s">
        <v>30</v>
      </c>
      <c r="E7227" t="s">
        <v>19</v>
      </c>
      <c r="F7227" t="s">
        <v>39</v>
      </c>
      <c r="G7227">
        <v>7</v>
      </c>
      <c r="H7227" s="5">
        <v>193.65</v>
      </c>
      <c r="I7227" s="5">
        <v>0.04</v>
      </c>
      <c r="J7227" s="5">
        <v>1301.328</v>
      </c>
      <c r="K7227" s="5">
        <v>277.34961033831507</v>
      </c>
      <c r="L7227">
        <f>YEAR(SalesData[Order Date])</f>
        <v>2024</v>
      </c>
      <c r="M7227">
        <f>MONTH(SalesData[Order Date])</f>
        <v>10</v>
      </c>
      <c r="N7227" t="str">
        <f>TEXT(SalesData[[#This Row],[Order Date]], "mmmm")</f>
        <v>October</v>
      </c>
      <c r="O7227" s="7">
        <f>IF(SalesData[Sales]=0,0,SalesData[Profit]/SalesData[Sales])</f>
        <v>0.21312813551872786</v>
      </c>
      <c r="P7227" s="8">
        <f t="shared" si="112"/>
        <v>2.9508317657039581E-5</v>
      </c>
      <c r="Q7227" t="str">
        <f>IF(SalesData[[#This Row],[Discount]]&gt;0, "Yes", "No")</f>
        <v>Yes</v>
      </c>
      <c r="R7227" t="str">
        <f>TEXT(SalesData[[#This Row],[Order Date]],"mmm-yyyy")</f>
        <v>Oct-2024</v>
      </c>
      <c r="S7227">
        <f>YEAR(SalesData[[#This Row],[Order Date]])*100 + MONTH(SalesData[[#This Row],[Order Date]])</f>
        <v>202410</v>
      </c>
    </row>
    <row r="7228" spans="1:19" x14ac:dyDescent="0.3">
      <c r="A7228" t="s">
        <v>9803</v>
      </c>
      <c r="B7228" s="3">
        <v>45587</v>
      </c>
      <c r="C7228" t="s">
        <v>9804</v>
      </c>
      <c r="D7228" t="s">
        <v>23</v>
      </c>
      <c r="E7228" t="s">
        <v>19</v>
      </c>
      <c r="F7228" t="s">
        <v>53</v>
      </c>
      <c r="G7228">
        <v>8</v>
      </c>
      <c r="H7228" s="5">
        <v>657.08</v>
      </c>
      <c r="I7228" s="5">
        <v>0.13</v>
      </c>
      <c r="J7228" s="5">
        <v>4573.2768000000005</v>
      </c>
      <c r="K7228" s="5">
        <v>779.40710724242672</v>
      </c>
      <c r="L7228">
        <f>YEAR(SalesData[Order Date])</f>
        <v>2024</v>
      </c>
      <c r="M7228">
        <f>MONTH(SalesData[Order Date])</f>
        <v>10</v>
      </c>
      <c r="N7228" t="str">
        <f>TEXT(SalesData[[#This Row],[Order Date]], "mmmm")</f>
        <v>October</v>
      </c>
      <c r="O7228" s="7">
        <f>IF(SalesData[Sales]=0,0,SalesData[Profit]/SalesData[Sales])</f>
        <v>0.17042640131522907</v>
      </c>
      <c r="P7228" s="8">
        <f t="shared" si="112"/>
        <v>2.4730626407743349E-5</v>
      </c>
      <c r="Q7228" t="str">
        <f>IF(SalesData[[#This Row],[Discount]]&gt;0, "Yes", "No")</f>
        <v>Yes</v>
      </c>
      <c r="R7228" t="str">
        <f>TEXT(SalesData[[#This Row],[Order Date]],"mmm-yyyy")</f>
        <v>Oct-2024</v>
      </c>
      <c r="S7228">
        <f>YEAR(SalesData[[#This Row],[Order Date]])*100 + MONTH(SalesData[[#This Row],[Order Date]])</f>
        <v>202410</v>
      </c>
    </row>
    <row r="7229" spans="1:19" x14ac:dyDescent="0.3">
      <c r="A7229" t="s">
        <v>9880</v>
      </c>
      <c r="B7229" s="3">
        <v>45570</v>
      </c>
      <c r="C7229" t="s">
        <v>9881</v>
      </c>
      <c r="D7229" t="s">
        <v>30</v>
      </c>
      <c r="E7229" t="s">
        <v>26</v>
      </c>
      <c r="F7229" t="s">
        <v>31</v>
      </c>
      <c r="G7229">
        <v>8</v>
      </c>
      <c r="H7229" s="5">
        <v>629.35</v>
      </c>
      <c r="I7229" s="5">
        <v>0.12</v>
      </c>
      <c r="J7229" s="5">
        <v>4430.6239999999998</v>
      </c>
      <c r="K7229" s="5">
        <v>1222.8115588975361</v>
      </c>
      <c r="L7229">
        <f>YEAR(SalesData[Order Date])</f>
        <v>2024</v>
      </c>
      <c r="M7229">
        <f>MONTH(SalesData[Order Date])</f>
        <v>10</v>
      </c>
      <c r="N7229" t="str">
        <f>TEXT(SalesData[[#This Row],[Order Date]], "mmmm")</f>
        <v>October</v>
      </c>
      <c r="O7229" s="7">
        <f>IF(SalesData[Sales]=0,0,SalesData[Profit]/SalesData[Sales])</f>
        <v>0.27599082181145052</v>
      </c>
      <c r="P7229" s="8">
        <f t="shared" si="112"/>
        <v>2.3834114562643994E-5</v>
      </c>
      <c r="Q7229" t="str">
        <f>IF(SalesData[[#This Row],[Discount]]&gt;0, "Yes", "No")</f>
        <v>Yes</v>
      </c>
      <c r="R7229" t="str">
        <f>TEXT(SalesData[[#This Row],[Order Date]],"mmm-yyyy")</f>
        <v>Oct-2024</v>
      </c>
      <c r="S7229">
        <f>YEAR(SalesData[[#This Row],[Order Date]])*100 + MONTH(SalesData[[#This Row],[Order Date]])</f>
        <v>202410</v>
      </c>
    </row>
    <row r="7230" spans="1:19" x14ac:dyDescent="0.3">
      <c r="A7230" t="s">
        <v>9897</v>
      </c>
      <c r="B7230" s="3">
        <v>45593</v>
      </c>
      <c r="C7230" t="s">
        <v>9898</v>
      </c>
      <c r="D7230" t="s">
        <v>23</v>
      </c>
      <c r="E7230" t="s">
        <v>14</v>
      </c>
      <c r="F7230" t="s">
        <v>31</v>
      </c>
      <c r="G7230">
        <v>9</v>
      </c>
      <c r="H7230" s="5">
        <v>510.48</v>
      </c>
      <c r="I7230" s="5">
        <v>0.01</v>
      </c>
      <c r="J7230" s="5">
        <v>4548.3768</v>
      </c>
      <c r="K7230" s="5">
        <v>683.6381457149439</v>
      </c>
      <c r="L7230">
        <f>YEAR(SalesData[Order Date])</f>
        <v>2024</v>
      </c>
      <c r="M7230">
        <f>MONTH(SalesData[Order Date])</f>
        <v>10</v>
      </c>
      <c r="N7230" t="str">
        <f>TEXT(SalesData[[#This Row],[Order Date]], "mmmm")</f>
        <v>October</v>
      </c>
      <c r="O7230" s="7">
        <f>IF(SalesData[Sales]=0,0,SalesData[Profit]/SalesData[Sales])</f>
        <v>0.15030376236967524</v>
      </c>
      <c r="P7230" s="8">
        <f t="shared" si="112"/>
        <v>2.1766006721342877E-6</v>
      </c>
      <c r="Q7230" t="str">
        <f>IF(SalesData[[#This Row],[Discount]]&gt;0, "Yes", "No")</f>
        <v>Yes</v>
      </c>
      <c r="R7230" t="str">
        <f>TEXT(SalesData[[#This Row],[Order Date]],"mmm-yyyy")</f>
        <v>Oct-2024</v>
      </c>
      <c r="S7230">
        <f>YEAR(SalesData[[#This Row],[Order Date]])*100 + MONTH(SalesData[[#This Row],[Order Date]])</f>
        <v>202410</v>
      </c>
    </row>
    <row r="7231" spans="1:19" x14ac:dyDescent="0.3">
      <c r="A7231" t="s">
        <v>9899</v>
      </c>
      <c r="B7231" s="3">
        <v>45594</v>
      </c>
      <c r="C7231" t="s">
        <v>9900</v>
      </c>
      <c r="D7231" t="s">
        <v>13</v>
      </c>
      <c r="E7231" t="s">
        <v>19</v>
      </c>
      <c r="F7231" t="s">
        <v>34</v>
      </c>
      <c r="G7231">
        <v>1</v>
      </c>
      <c r="H7231" s="5">
        <v>656.91</v>
      </c>
      <c r="I7231" s="5">
        <v>0.09</v>
      </c>
      <c r="J7231" s="5">
        <v>597.78809999999999</v>
      </c>
      <c r="K7231" s="5">
        <v>88.459993697139538</v>
      </c>
      <c r="L7231">
        <f>YEAR(SalesData[Order Date])</f>
        <v>2024</v>
      </c>
      <c r="M7231">
        <f>MONTH(SalesData[Order Date])</f>
        <v>10</v>
      </c>
      <c r="N7231" t="str">
        <f>TEXT(SalesData[[#This Row],[Order Date]], "mmmm")</f>
        <v>October</v>
      </c>
      <c r="O7231" s="7">
        <f>IF(SalesData[Sales]=0,0,SalesData[Profit]/SalesData[Sales])</f>
        <v>0.14797884684746909</v>
      </c>
      <c r="P7231" s="8">
        <f t="shared" si="112"/>
        <v>1.3700506918755994E-4</v>
      </c>
      <c r="Q7231" t="str">
        <f>IF(SalesData[[#This Row],[Discount]]&gt;0, "Yes", "No")</f>
        <v>Yes</v>
      </c>
      <c r="R7231" t="str">
        <f>TEXT(SalesData[[#This Row],[Order Date]],"mmm-yyyy")</f>
        <v>Oct-2024</v>
      </c>
      <c r="S7231">
        <f>YEAR(SalesData[[#This Row],[Order Date]])*100 + MONTH(SalesData[[#This Row],[Order Date]])</f>
        <v>202410</v>
      </c>
    </row>
    <row r="7232" spans="1:19" x14ac:dyDescent="0.3">
      <c r="A7232" t="s">
        <v>9939</v>
      </c>
      <c r="B7232" s="3">
        <v>45577</v>
      </c>
      <c r="C7232" t="s">
        <v>9940</v>
      </c>
      <c r="D7232" t="s">
        <v>30</v>
      </c>
      <c r="E7232" t="s">
        <v>14</v>
      </c>
      <c r="F7232" t="s">
        <v>34</v>
      </c>
      <c r="G7232">
        <v>3</v>
      </c>
      <c r="H7232" s="5">
        <v>742.28</v>
      </c>
      <c r="I7232" s="5">
        <v>0.06</v>
      </c>
      <c r="J7232" s="5">
        <v>2093.2296000000001</v>
      </c>
      <c r="K7232" s="5">
        <v>431.25391976882332</v>
      </c>
      <c r="L7232">
        <f>YEAR(SalesData[Order Date])</f>
        <v>2024</v>
      </c>
      <c r="M7232">
        <f>MONTH(SalesData[Order Date])</f>
        <v>10</v>
      </c>
      <c r="N7232" t="str">
        <f>TEXT(SalesData[[#This Row],[Order Date]], "mmmm")</f>
        <v>October</v>
      </c>
      <c r="O7232" s="7">
        <f>IF(SalesData[Sales]=0,0,SalesData[Profit]/SalesData[Sales])</f>
        <v>0.20602322830177028</v>
      </c>
      <c r="P7232" s="8">
        <f t="shared" si="112"/>
        <v>2.6944010346499971E-5</v>
      </c>
      <c r="Q7232" t="str">
        <f>IF(SalesData[[#This Row],[Discount]]&gt;0, "Yes", "No")</f>
        <v>Yes</v>
      </c>
      <c r="R7232" t="str">
        <f>TEXT(SalesData[[#This Row],[Order Date]],"mmm-yyyy")</f>
        <v>Oct-2024</v>
      </c>
      <c r="S7232">
        <f>YEAR(SalesData[[#This Row],[Order Date]])*100 + MONTH(SalesData[[#This Row],[Order Date]])</f>
        <v>202410</v>
      </c>
    </row>
    <row r="7233" spans="1:19" x14ac:dyDescent="0.3">
      <c r="A7233" t="s">
        <v>9941</v>
      </c>
      <c r="B7233" s="3">
        <v>45569</v>
      </c>
      <c r="C7233" t="s">
        <v>9942</v>
      </c>
      <c r="D7233" t="s">
        <v>23</v>
      </c>
      <c r="E7233" t="s">
        <v>19</v>
      </c>
      <c r="F7233" t="s">
        <v>62</v>
      </c>
      <c r="G7233">
        <v>4</v>
      </c>
      <c r="H7233" s="5">
        <v>364.55</v>
      </c>
      <c r="I7233" s="5">
        <v>7.0000000000000007E-2</v>
      </c>
      <c r="J7233" s="5">
        <v>1356.126</v>
      </c>
      <c r="K7233" s="5">
        <v>129.17135862191299</v>
      </c>
      <c r="L7233">
        <f>YEAR(SalesData[Order Date])</f>
        <v>2024</v>
      </c>
      <c r="M7233">
        <f>MONTH(SalesData[Order Date])</f>
        <v>10</v>
      </c>
      <c r="N7233" t="str">
        <f>TEXT(SalesData[[#This Row],[Order Date]], "mmmm")</f>
        <v>October</v>
      </c>
      <c r="O7233" s="7">
        <f>IF(SalesData[Sales]=0,0,SalesData[Profit]/SalesData[Sales])</f>
        <v>9.5250263339772989E-2</v>
      </c>
      <c r="P7233" s="8">
        <f t="shared" si="112"/>
        <v>4.8004388972706078E-5</v>
      </c>
      <c r="Q7233" t="str">
        <f>IF(SalesData[[#This Row],[Discount]]&gt;0, "Yes", "No")</f>
        <v>Yes</v>
      </c>
      <c r="R7233" t="str">
        <f>TEXT(SalesData[[#This Row],[Order Date]],"mmm-yyyy")</f>
        <v>Oct-2024</v>
      </c>
      <c r="S7233">
        <f>YEAR(SalesData[[#This Row],[Order Date]])*100 + MONTH(SalesData[[#This Row],[Order Date]])</f>
        <v>202410</v>
      </c>
    </row>
    <row r="7234" spans="1:19" x14ac:dyDescent="0.3">
      <c r="A7234" t="s">
        <v>10098</v>
      </c>
      <c r="B7234" s="3">
        <v>45586</v>
      </c>
      <c r="C7234" t="s">
        <v>10099</v>
      </c>
      <c r="D7234" t="s">
        <v>23</v>
      </c>
      <c r="E7234" t="s">
        <v>26</v>
      </c>
      <c r="F7234" t="s">
        <v>20</v>
      </c>
      <c r="G7234">
        <v>9</v>
      </c>
      <c r="H7234" s="5">
        <v>857.8</v>
      </c>
      <c r="I7234" s="5">
        <v>0.26</v>
      </c>
      <c r="J7234" s="5">
        <v>5712.9479999999994</v>
      </c>
      <c r="K7234" s="5">
        <v>728.26073541584799</v>
      </c>
      <c r="L7234">
        <f>YEAR(SalesData[Order Date])</f>
        <v>2024</v>
      </c>
      <c r="M7234">
        <f>MONTH(SalesData[Order Date])</f>
        <v>10</v>
      </c>
      <c r="N7234" t="str">
        <f>TEXT(SalesData[[#This Row],[Order Date]], "mmmm")</f>
        <v>October</v>
      </c>
      <c r="O7234" s="7">
        <f>IF(SalesData[Sales]=0,0,SalesData[Profit]/SalesData[Sales])</f>
        <v>0.12747547070546555</v>
      </c>
      <c r="P7234" s="8">
        <f t="shared" ref="P7234:P7297" si="113">IF(H:H*G:G=0, 0, (I:I/(H:H*G:G)))</f>
        <v>3.367788399264268E-5</v>
      </c>
      <c r="Q7234" t="str">
        <f>IF(SalesData[[#This Row],[Discount]]&gt;0, "Yes", "No")</f>
        <v>Yes</v>
      </c>
      <c r="R7234" t="str">
        <f>TEXT(SalesData[[#This Row],[Order Date]],"mmm-yyyy")</f>
        <v>Oct-2024</v>
      </c>
      <c r="S7234">
        <f>YEAR(SalesData[[#This Row],[Order Date]])*100 + MONTH(SalesData[[#This Row],[Order Date]])</f>
        <v>202410</v>
      </c>
    </row>
    <row r="7235" spans="1:19" x14ac:dyDescent="0.3">
      <c r="A7235" t="s">
        <v>10181</v>
      </c>
      <c r="B7235" s="3">
        <v>45593</v>
      </c>
      <c r="C7235" t="s">
        <v>10182</v>
      </c>
      <c r="D7235" t="s">
        <v>30</v>
      </c>
      <c r="E7235" t="s">
        <v>26</v>
      </c>
      <c r="F7235" t="s">
        <v>39</v>
      </c>
      <c r="G7235">
        <v>4</v>
      </c>
      <c r="H7235" s="5">
        <v>720.05</v>
      </c>
      <c r="I7235" s="5">
        <v>0.03</v>
      </c>
      <c r="J7235" s="5">
        <v>2793.7939999999999</v>
      </c>
      <c r="K7235" s="5">
        <v>422.84686837381042</v>
      </c>
      <c r="L7235">
        <f>YEAR(SalesData[Order Date])</f>
        <v>2024</v>
      </c>
      <c r="M7235">
        <f>MONTH(SalesData[Order Date])</f>
        <v>10</v>
      </c>
      <c r="N7235" t="str">
        <f>TEXT(SalesData[[#This Row],[Order Date]], "mmmm")</f>
        <v>October</v>
      </c>
      <c r="O7235" s="7">
        <f>IF(SalesData[Sales]=0,0,SalesData[Profit]/SalesData[Sales])</f>
        <v>0.15135220004546163</v>
      </c>
      <c r="P7235" s="8">
        <f t="shared" si="113"/>
        <v>1.0415943337268246E-5</v>
      </c>
      <c r="Q7235" t="str">
        <f>IF(SalesData[[#This Row],[Discount]]&gt;0, "Yes", "No")</f>
        <v>Yes</v>
      </c>
      <c r="R7235" t="str">
        <f>TEXT(SalesData[[#This Row],[Order Date]],"mmm-yyyy")</f>
        <v>Oct-2024</v>
      </c>
      <c r="S7235">
        <f>YEAR(SalesData[[#This Row],[Order Date]])*100 + MONTH(SalesData[[#This Row],[Order Date]])</f>
        <v>202410</v>
      </c>
    </row>
    <row r="7236" spans="1:19" x14ac:dyDescent="0.3">
      <c r="A7236" t="s">
        <v>10250</v>
      </c>
      <c r="B7236" s="3">
        <v>45596</v>
      </c>
      <c r="C7236" t="s">
        <v>10251</v>
      </c>
      <c r="D7236" t="s">
        <v>23</v>
      </c>
      <c r="E7236" t="s">
        <v>19</v>
      </c>
      <c r="F7236" t="s">
        <v>91</v>
      </c>
      <c r="G7236">
        <v>3</v>
      </c>
      <c r="H7236" s="5">
        <v>200.41</v>
      </c>
      <c r="I7236" s="5">
        <v>0.17</v>
      </c>
      <c r="J7236" s="5">
        <v>499.02089999999998</v>
      </c>
      <c r="K7236" s="5">
        <v>41.8134371671377</v>
      </c>
      <c r="L7236">
        <f>YEAR(SalesData[Order Date])</f>
        <v>2024</v>
      </c>
      <c r="M7236">
        <f>MONTH(SalesData[Order Date])</f>
        <v>10</v>
      </c>
      <c r="N7236" t="str">
        <f>TEXT(SalesData[[#This Row],[Order Date]], "mmmm")</f>
        <v>October</v>
      </c>
      <c r="O7236" s="7">
        <f>IF(SalesData[Sales]=0,0,SalesData[Profit]/SalesData[Sales])</f>
        <v>8.3790953779967328E-2</v>
      </c>
      <c r="P7236" s="8">
        <f t="shared" si="113"/>
        <v>2.8275368827237497E-4</v>
      </c>
      <c r="Q7236" t="str">
        <f>IF(SalesData[[#This Row],[Discount]]&gt;0, "Yes", "No")</f>
        <v>Yes</v>
      </c>
      <c r="R7236" t="str">
        <f>TEXT(SalesData[[#This Row],[Order Date]],"mmm-yyyy")</f>
        <v>Oct-2024</v>
      </c>
      <c r="S7236">
        <f>YEAR(SalesData[[#This Row],[Order Date]])*100 + MONTH(SalesData[[#This Row],[Order Date]])</f>
        <v>202410</v>
      </c>
    </row>
    <row r="7237" spans="1:19" x14ac:dyDescent="0.3">
      <c r="A7237" t="s">
        <v>10277</v>
      </c>
      <c r="B7237" s="3">
        <v>45577</v>
      </c>
      <c r="C7237" t="s">
        <v>10278</v>
      </c>
      <c r="D7237" t="s">
        <v>18</v>
      </c>
      <c r="E7237" t="s">
        <v>19</v>
      </c>
      <c r="F7237" t="s">
        <v>62</v>
      </c>
      <c r="G7237">
        <v>6</v>
      </c>
      <c r="H7237" s="5">
        <v>785.75</v>
      </c>
      <c r="I7237" s="5">
        <v>0.23</v>
      </c>
      <c r="J7237" s="5">
        <v>3630.165</v>
      </c>
      <c r="K7237" s="5">
        <v>698.34588791449107</v>
      </c>
      <c r="L7237">
        <f>YEAR(SalesData[Order Date])</f>
        <v>2024</v>
      </c>
      <c r="M7237">
        <f>MONTH(SalesData[Order Date])</f>
        <v>10</v>
      </c>
      <c r="N7237" t="str">
        <f>TEXT(SalesData[[#This Row],[Order Date]], "mmmm")</f>
        <v>October</v>
      </c>
      <c r="O7237" s="7">
        <f>IF(SalesData[Sales]=0,0,SalesData[Profit]/SalesData[Sales])</f>
        <v>0.19237304307503683</v>
      </c>
      <c r="P7237" s="8">
        <f t="shared" si="113"/>
        <v>4.8785661257821619E-5</v>
      </c>
      <c r="Q7237" t="str">
        <f>IF(SalesData[[#This Row],[Discount]]&gt;0, "Yes", "No")</f>
        <v>Yes</v>
      </c>
      <c r="R7237" t="str">
        <f>TEXT(SalesData[[#This Row],[Order Date]],"mmm-yyyy")</f>
        <v>Oct-2024</v>
      </c>
      <c r="S7237">
        <f>YEAR(SalesData[[#This Row],[Order Date]])*100 + MONTH(SalesData[[#This Row],[Order Date]])</f>
        <v>202410</v>
      </c>
    </row>
    <row r="7238" spans="1:19" x14ac:dyDescent="0.3">
      <c r="A7238" t="s">
        <v>10281</v>
      </c>
      <c r="B7238" s="3">
        <v>45585</v>
      </c>
      <c r="C7238" t="s">
        <v>10282</v>
      </c>
      <c r="D7238" t="s">
        <v>13</v>
      </c>
      <c r="E7238" t="s">
        <v>26</v>
      </c>
      <c r="F7238" t="s">
        <v>62</v>
      </c>
      <c r="G7238">
        <v>3</v>
      </c>
      <c r="H7238" s="5">
        <v>595.45000000000005</v>
      </c>
      <c r="I7238" s="5">
        <v>0.23</v>
      </c>
      <c r="J7238" s="5">
        <v>1375.4894999999999</v>
      </c>
      <c r="K7238" s="5">
        <v>209.18518878331281</v>
      </c>
      <c r="L7238">
        <f>YEAR(SalesData[Order Date])</f>
        <v>2024</v>
      </c>
      <c r="M7238">
        <f>MONTH(SalesData[Order Date])</f>
        <v>10</v>
      </c>
      <c r="N7238" t="str">
        <f>TEXT(SalesData[[#This Row],[Order Date]], "mmmm")</f>
        <v>October</v>
      </c>
      <c r="O7238" s="7">
        <f>IF(SalesData[Sales]=0,0,SalesData[Profit]/SalesData[Sales])</f>
        <v>0.15208054207852029</v>
      </c>
      <c r="P7238" s="8">
        <f t="shared" si="113"/>
        <v>1.2875416351778766E-4</v>
      </c>
      <c r="Q7238" t="str">
        <f>IF(SalesData[[#This Row],[Discount]]&gt;0, "Yes", "No")</f>
        <v>Yes</v>
      </c>
      <c r="R7238" t="str">
        <f>TEXT(SalesData[[#This Row],[Order Date]],"mmm-yyyy")</f>
        <v>Oct-2024</v>
      </c>
      <c r="S7238">
        <f>YEAR(SalesData[[#This Row],[Order Date]])*100 + MONTH(SalesData[[#This Row],[Order Date]])</f>
        <v>202410</v>
      </c>
    </row>
    <row r="7239" spans="1:19" x14ac:dyDescent="0.3">
      <c r="A7239" t="s">
        <v>10311</v>
      </c>
      <c r="B7239" s="3">
        <v>45569</v>
      </c>
      <c r="C7239" t="s">
        <v>10312</v>
      </c>
      <c r="D7239" t="s">
        <v>13</v>
      </c>
      <c r="E7239" t="s">
        <v>14</v>
      </c>
      <c r="F7239" t="s">
        <v>39</v>
      </c>
      <c r="G7239">
        <v>6</v>
      </c>
      <c r="H7239" s="5">
        <v>11.9</v>
      </c>
      <c r="I7239" s="5">
        <v>0.01</v>
      </c>
      <c r="J7239" s="5">
        <v>70.686000000000007</v>
      </c>
      <c r="K7239" s="5">
        <v>5.3534422390076459</v>
      </c>
      <c r="L7239">
        <f>YEAR(SalesData[Order Date])</f>
        <v>2024</v>
      </c>
      <c r="M7239">
        <f>MONTH(SalesData[Order Date])</f>
        <v>10</v>
      </c>
      <c r="N7239" t="str">
        <f>TEXT(SalesData[[#This Row],[Order Date]], "mmmm")</f>
        <v>October</v>
      </c>
      <c r="O7239" s="7">
        <f>IF(SalesData[Sales]=0,0,SalesData[Profit]/SalesData[Sales])</f>
        <v>7.573553799914616E-2</v>
      </c>
      <c r="P7239" s="8">
        <f t="shared" si="113"/>
        <v>1.4005602240896358E-4</v>
      </c>
      <c r="Q7239" t="str">
        <f>IF(SalesData[[#This Row],[Discount]]&gt;0, "Yes", "No")</f>
        <v>Yes</v>
      </c>
      <c r="R7239" t="str">
        <f>TEXT(SalesData[[#This Row],[Order Date]],"mmm-yyyy")</f>
        <v>Oct-2024</v>
      </c>
      <c r="S7239">
        <f>YEAR(SalesData[[#This Row],[Order Date]])*100 + MONTH(SalesData[[#This Row],[Order Date]])</f>
        <v>202410</v>
      </c>
    </row>
    <row r="7240" spans="1:19" x14ac:dyDescent="0.3">
      <c r="A7240" t="s">
        <v>10315</v>
      </c>
      <c r="B7240" s="3">
        <v>45581</v>
      </c>
      <c r="C7240" t="s">
        <v>10316</v>
      </c>
      <c r="D7240" t="s">
        <v>23</v>
      </c>
      <c r="E7240" t="s">
        <v>14</v>
      </c>
      <c r="F7240" t="s">
        <v>15</v>
      </c>
      <c r="G7240">
        <v>7</v>
      </c>
      <c r="H7240" s="5">
        <v>622.82000000000005</v>
      </c>
      <c r="I7240" s="5">
        <v>0.25</v>
      </c>
      <c r="J7240" s="5">
        <v>3269.8049999999998</v>
      </c>
      <c r="K7240" s="5">
        <v>206.43532705794789</v>
      </c>
      <c r="L7240">
        <f>YEAR(SalesData[Order Date])</f>
        <v>2024</v>
      </c>
      <c r="M7240">
        <f>MONTH(SalesData[Order Date])</f>
        <v>10</v>
      </c>
      <c r="N7240" t="str">
        <f>TEXT(SalesData[[#This Row],[Order Date]], "mmmm")</f>
        <v>October</v>
      </c>
      <c r="O7240" s="7">
        <f>IF(SalesData[Sales]=0,0,SalesData[Profit]/SalesData[Sales])</f>
        <v>6.3133834298359656E-2</v>
      </c>
      <c r="P7240" s="8">
        <f t="shared" si="113"/>
        <v>5.7342869070173899E-5</v>
      </c>
      <c r="Q7240" t="str">
        <f>IF(SalesData[[#This Row],[Discount]]&gt;0, "Yes", "No")</f>
        <v>Yes</v>
      </c>
      <c r="R7240" t="str">
        <f>TEXT(SalesData[[#This Row],[Order Date]],"mmm-yyyy")</f>
        <v>Oct-2024</v>
      </c>
      <c r="S7240">
        <f>YEAR(SalesData[[#This Row],[Order Date]])*100 + MONTH(SalesData[[#This Row],[Order Date]])</f>
        <v>202410</v>
      </c>
    </row>
    <row r="7241" spans="1:19" x14ac:dyDescent="0.3">
      <c r="A7241" t="s">
        <v>10329</v>
      </c>
      <c r="B7241" s="3">
        <v>45572</v>
      </c>
      <c r="C7241" t="s">
        <v>10330</v>
      </c>
      <c r="D7241" t="s">
        <v>13</v>
      </c>
      <c r="E7241" t="s">
        <v>26</v>
      </c>
      <c r="F7241" t="s">
        <v>62</v>
      </c>
      <c r="G7241">
        <v>2</v>
      </c>
      <c r="H7241" s="5">
        <v>39.53</v>
      </c>
      <c r="I7241" s="5">
        <v>0.08</v>
      </c>
      <c r="J7241" s="5">
        <v>72.735200000000006</v>
      </c>
      <c r="K7241" s="5">
        <v>11.3089914388607</v>
      </c>
      <c r="L7241">
        <f>YEAR(SalesData[Order Date])</f>
        <v>2024</v>
      </c>
      <c r="M7241">
        <f>MONTH(SalesData[Order Date])</f>
        <v>10</v>
      </c>
      <c r="N7241" t="str">
        <f>TEXT(SalesData[[#This Row],[Order Date]], "mmmm")</f>
        <v>October</v>
      </c>
      <c r="O7241" s="7">
        <f>IF(SalesData[Sales]=0,0,SalesData[Profit]/SalesData[Sales])</f>
        <v>0.15548168478069352</v>
      </c>
      <c r="P7241" s="8">
        <f t="shared" si="113"/>
        <v>1.0118897040222615E-3</v>
      </c>
      <c r="Q7241" t="str">
        <f>IF(SalesData[[#This Row],[Discount]]&gt;0, "Yes", "No")</f>
        <v>Yes</v>
      </c>
      <c r="R7241" t="str">
        <f>TEXT(SalesData[[#This Row],[Order Date]],"mmm-yyyy")</f>
        <v>Oct-2024</v>
      </c>
      <c r="S7241">
        <f>YEAR(SalesData[[#This Row],[Order Date]])*100 + MONTH(SalesData[[#This Row],[Order Date]])</f>
        <v>202410</v>
      </c>
    </row>
    <row r="7242" spans="1:19" x14ac:dyDescent="0.3">
      <c r="A7242" t="s">
        <v>10415</v>
      </c>
      <c r="B7242" s="3">
        <v>45591</v>
      </c>
      <c r="C7242" t="s">
        <v>10416</v>
      </c>
      <c r="D7242" t="s">
        <v>30</v>
      </c>
      <c r="E7242" t="s">
        <v>14</v>
      </c>
      <c r="F7242" t="s">
        <v>27</v>
      </c>
      <c r="G7242">
        <v>2</v>
      </c>
      <c r="H7242" s="5">
        <v>730.08</v>
      </c>
      <c r="I7242" s="5">
        <v>0.24</v>
      </c>
      <c r="J7242" s="5">
        <v>1109.7216000000001</v>
      </c>
      <c r="K7242" s="5">
        <v>95.407203028022508</v>
      </c>
      <c r="L7242">
        <f>YEAR(SalesData[Order Date])</f>
        <v>2024</v>
      </c>
      <c r="M7242">
        <f>MONTH(SalesData[Order Date])</f>
        <v>10</v>
      </c>
      <c r="N7242" t="str">
        <f>TEXT(SalesData[[#This Row],[Order Date]], "mmmm")</f>
        <v>October</v>
      </c>
      <c r="O7242" s="7">
        <f>IF(SalesData[Sales]=0,0,SalesData[Profit]/SalesData[Sales])</f>
        <v>8.5973998368620116E-2</v>
      </c>
      <c r="P7242" s="8">
        <f t="shared" si="113"/>
        <v>1.6436554898093358E-4</v>
      </c>
      <c r="Q7242" t="str">
        <f>IF(SalesData[[#This Row],[Discount]]&gt;0, "Yes", "No")</f>
        <v>Yes</v>
      </c>
      <c r="R7242" t="str">
        <f>TEXT(SalesData[[#This Row],[Order Date]],"mmm-yyyy")</f>
        <v>Oct-2024</v>
      </c>
      <c r="S7242">
        <f>YEAR(SalesData[[#This Row],[Order Date]])*100 + MONTH(SalesData[[#This Row],[Order Date]])</f>
        <v>202410</v>
      </c>
    </row>
    <row r="7243" spans="1:19" x14ac:dyDescent="0.3">
      <c r="A7243" t="s">
        <v>10443</v>
      </c>
      <c r="B7243" s="3">
        <v>45587</v>
      </c>
      <c r="C7243" t="s">
        <v>10444</v>
      </c>
      <c r="D7243" t="s">
        <v>30</v>
      </c>
      <c r="E7243" t="s">
        <v>14</v>
      </c>
      <c r="F7243" t="s">
        <v>91</v>
      </c>
      <c r="G7243">
        <v>7</v>
      </c>
      <c r="H7243" s="5">
        <v>95.46</v>
      </c>
      <c r="I7243" s="5">
        <v>7.0000000000000007E-2</v>
      </c>
      <c r="J7243" s="5">
        <v>621.44459999999992</v>
      </c>
      <c r="K7243" s="5">
        <v>83.39632415330189</v>
      </c>
      <c r="L7243">
        <f>YEAR(SalesData[Order Date])</f>
        <v>2024</v>
      </c>
      <c r="M7243">
        <f>MONTH(SalesData[Order Date])</f>
        <v>10</v>
      </c>
      <c r="N7243" t="str">
        <f>TEXT(SalesData[[#This Row],[Order Date]], "mmmm")</f>
        <v>October</v>
      </c>
      <c r="O7243" s="7">
        <f>IF(SalesData[Sales]=0,0,SalesData[Profit]/SalesData[Sales])</f>
        <v>0.13419752002560148</v>
      </c>
      <c r="P7243" s="8">
        <f t="shared" si="113"/>
        <v>1.047559187094071E-4</v>
      </c>
      <c r="Q7243" t="str">
        <f>IF(SalesData[[#This Row],[Discount]]&gt;0, "Yes", "No")</f>
        <v>Yes</v>
      </c>
      <c r="R7243" t="str">
        <f>TEXT(SalesData[[#This Row],[Order Date]],"mmm-yyyy")</f>
        <v>Oct-2024</v>
      </c>
      <c r="S7243">
        <f>YEAR(SalesData[[#This Row],[Order Date]])*100 + MONTH(SalesData[[#This Row],[Order Date]])</f>
        <v>202410</v>
      </c>
    </row>
    <row r="7244" spans="1:19" x14ac:dyDescent="0.3">
      <c r="A7244" t="s">
        <v>10505</v>
      </c>
      <c r="B7244" s="3">
        <v>45567</v>
      </c>
      <c r="C7244" t="s">
        <v>10506</v>
      </c>
      <c r="D7244" t="s">
        <v>13</v>
      </c>
      <c r="E7244" t="s">
        <v>19</v>
      </c>
      <c r="F7244" t="s">
        <v>27</v>
      </c>
      <c r="G7244">
        <v>5</v>
      </c>
      <c r="H7244" s="5">
        <v>517.55999999999995</v>
      </c>
      <c r="I7244" s="5">
        <v>0.01</v>
      </c>
      <c r="J7244" s="5">
        <v>2561.922</v>
      </c>
      <c r="K7244" s="5">
        <v>715.28351737952198</v>
      </c>
      <c r="L7244">
        <f>YEAR(SalesData[Order Date])</f>
        <v>2024</v>
      </c>
      <c r="M7244">
        <f>MONTH(SalesData[Order Date])</f>
        <v>10</v>
      </c>
      <c r="N7244" t="str">
        <f>TEXT(SalesData[[#This Row],[Order Date]], "mmmm")</f>
        <v>October</v>
      </c>
      <c r="O7244" s="7">
        <f>IF(SalesData[Sales]=0,0,SalesData[Profit]/SalesData[Sales])</f>
        <v>0.27919800734742195</v>
      </c>
      <c r="P7244" s="8">
        <f t="shared" si="113"/>
        <v>3.8642862663266103E-6</v>
      </c>
      <c r="Q7244" t="str">
        <f>IF(SalesData[[#This Row],[Discount]]&gt;0, "Yes", "No")</f>
        <v>Yes</v>
      </c>
      <c r="R7244" t="str">
        <f>TEXT(SalesData[[#This Row],[Order Date]],"mmm-yyyy")</f>
        <v>Oct-2024</v>
      </c>
      <c r="S7244">
        <f>YEAR(SalesData[[#This Row],[Order Date]])*100 + MONTH(SalesData[[#This Row],[Order Date]])</f>
        <v>202410</v>
      </c>
    </row>
    <row r="7245" spans="1:19" x14ac:dyDescent="0.3">
      <c r="A7245" t="s">
        <v>10606</v>
      </c>
      <c r="B7245" s="3">
        <v>45580</v>
      </c>
      <c r="C7245" t="s">
        <v>10607</v>
      </c>
      <c r="D7245" t="s">
        <v>30</v>
      </c>
      <c r="E7245" t="s">
        <v>26</v>
      </c>
      <c r="F7245" t="s">
        <v>20</v>
      </c>
      <c r="G7245">
        <v>1</v>
      </c>
      <c r="H7245" s="5">
        <v>873.31</v>
      </c>
      <c r="I7245" s="5">
        <v>0.27</v>
      </c>
      <c r="J7245" s="5">
        <v>637.5163</v>
      </c>
      <c r="K7245" s="5">
        <v>77.364902188747266</v>
      </c>
      <c r="L7245">
        <f>YEAR(SalesData[Order Date])</f>
        <v>2024</v>
      </c>
      <c r="M7245">
        <f>MONTH(SalesData[Order Date])</f>
        <v>10</v>
      </c>
      <c r="N7245" t="str">
        <f>TEXT(SalesData[[#This Row],[Order Date]], "mmmm")</f>
        <v>October</v>
      </c>
      <c r="O7245" s="7">
        <f>IF(SalesData[Sales]=0,0,SalesData[Profit]/SalesData[Sales])</f>
        <v>0.12135360647052831</v>
      </c>
      <c r="P7245" s="8">
        <f t="shared" si="113"/>
        <v>3.0916856557236267E-4</v>
      </c>
      <c r="Q7245" t="str">
        <f>IF(SalesData[[#This Row],[Discount]]&gt;0, "Yes", "No")</f>
        <v>Yes</v>
      </c>
      <c r="R7245" t="str">
        <f>TEXT(SalesData[[#This Row],[Order Date]],"mmm-yyyy")</f>
        <v>Oct-2024</v>
      </c>
      <c r="S7245">
        <f>YEAR(SalesData[[#This Row],[Order Date]])*100 + MONTH(SalesData[[#This Row],[Order Date]])</f>
        <v>202410</v>
      </c>
    </row>
    <row r="7246" spans="1:19" x14ac:dyDescent="0.3">
      <c r="A7246" t="s">
        <v>10728</v>
      </c>
      <c r="B7246" s="3">
        <v>45588</v>
      </c>
      <c r="C7246" t="s">
        <v>10729</v>
      </c>
      <c r="D7246" t="s">
        <v>13</v>
      </c>
      <c r="E7246" t="s">
        <v>14</v>
      </c>
      <c r="F7246" t="s">
        <v>62</v>
      </c>
      <c r="G7246">
        <v>1</v>
      </c>
      <c r="H7246" s="5">
        <v>675.86</v>
      </c>
      <c r="I7246" s="5">
        <v>0.13</v>
      </c>
      <c r="J7246" s="5">
        <v>587.9982</v>
      </c>
      <c r="K7246" s="5">
        <v>98.140896929474877</v>
      </c>
      <c r="L7246">
        <f>YEAR(SalesData[Order Date])</f>
        <v>2024</v>
      </c>
      <c r="M7246">
        <f>MONTH(SalesData[Order Date])</f>
        <v>10</v>
      </c>
      <c r="N7246" t="str">
        <f>TEXT(SalesData[[#This Row],[Order Date]], "mmmm")</f>
        <v>October</v>
      </c>
      <c r="O7246" s="7">
        <f>IF(SalesData[Sales]=0,0,SalesData[Profit]/SalesData[Sales])</f>
        <v>0.16690679823420357</v>
      </c>
      <c r="P7246" s="8">
        <f t="shared" si="113"/>
        <v>1.9234752759447223E-4</v>
      </c>
      <c r="Q7246" t="str">
        <f>IF(SalesData[[#This Row],[Discount]]&gt;0, "Yes", "No")</f>
        <v>Yes</v>
      </c>
      <c r="R7246" t="str">
        <f>TEXT(SalesData[[#This Row],[Order Date]],"mmm-yyyy")</f>
        <v>Oct-2024</v>
      </c>
      <c r="S7246">
        <f>YEAR(SalesData[[#This Row],[Order Date]])*100 + MONTH(SalesData[[#This Row],[Order Date]])</f>
        <v>202410</v>
      </c>
    </row>
    <row r="7247" spans="1:19" x14ac:dyDescent="0.3">
      <c r="A7247" t="s">
        <v>10923</v>
      </c>
      <c r="B7247" s="3">
        <v>45595</v>
      </c>
      <c r="C7247" t="s">
        <v>10924</v>
      </c>
      <c r="D7247" t="s">
        <v>13</v>
      </c>
      <c r="E7247" t="s">
        <v>19</v>
      </c>
      <c r="F7247" t="s">
        <v>44</v>
      </c>
      <c r="G7247">
        <v>3</v>
      </c>
      <c r="H7247" s="5">
        <v>16.64</v>
      </c>
      <c r="I7247" s="5">
        <v>0.09</v>
      </c>
      <c r="J7247" s="5">
        <v>45.427200000000013</v>
      </c>
      <c r="K7247" s="5">
        <v>9.0302816226646119</v>
      </c>
      <c r="L7247">
        <f>YEAR(SalesData[Order Date])</f>
        <v>2024</v>
      </c>
      <c r="M7247">
        <f>MONTH(SalesData[Order Date])</f>
        <v>10</v>
      </c>
      <c r="N7247" t="str">
        <f>TEXT(SalesData[[#This Row],[Order Date]], "mmmm")</f>
        <v>October</v>
      </c>
      <c r="O7247" s="7">
        <f>IF(SalesData[Sales]=0,0,SalesData[Profit]/SalesData[Sales])</f>
        <v>0.19878578522701398</v>
      </c>
      <c r="P7247" s="8">
        <f t="shared" si="113"/>
        <v>1.8028846153846153E-3</v>
      </c>
      <c r="Q7247" t="str">
        <f>IF(SalesData[[#This Row],[Discount]]&gt;0, "Yes", "No")</f>
        <v>Yes</v>
      </c>
      <c r="R7247" t="str">
        <f>TEXT(SalesData[[#This Row],[Order Date]],"mmm-yyyy")</f>
        <v>Oct-2024</v>
      </c>
      <c r="S7247">
        <f>YEAR(SalesData[[#This Row],[Order Date]])*100 + MONTH(SalesData[[#This Row],[Order Date]])</f>
        <v>202410</v>
      </c>
    </row>
    <row r="7248" spans="1:19" x14ac:dyDescent="0.3">
      <c r="A7248" t="s">
        <v>10931</v>
      </c>
      <c r="B7248" s="3">
        <v>45581</v>
      </c>
      <c r="C7248" t="s">
        <v>10932</v>
      </c>
      <c r="D7248" t="s">
        <v>23</v>
      </c>
      <c r="E7248" t="s">
        <v>14</v>
      </c>
      <c r="F7248" t="s">
        <v>91</v>
      </c>
      <c r="G7248">
        <v>8</v>
      </c>
      <c r="H7248" s="5">
        <v>816.02</v>
      </c>
      <c r="I7248" s="5">
        <v>0.1</v>
      </c>
      <c r="J7248" s="5">
        <v>5875.3440000000001</v>
      </c>
      <c r="K7248" s="5">
        <v>1596.833070571691</v>
      </c>
      <c r="L7248">
        <f>YEAR(SalesData[Order Date])</f>
        <v>2024</v>
      </c>
      <c r="M7248">
        <f>MONTH(SalesData[Order Date])</f>
        <v>10</v>
      </c>
      <c r="N7248" t="str">
        <f>TEXT(SalesData[[#This Row],[Order Date]], "mmmm")</f>
        <v>October</v>
      </c>
      <c r="O7248" s="7">
        <f>IF(SalesData[Sales]=0,0,SalesData[Profit]/SalesData[Sales])</f>
        <v>0.27178545980825819</v>
      </c>
      <c r="P7248" s="8">
        <f t="shared" si="113"/>
        <v>1.5318252003627362E-5</v>
      </c>
      <c r="Q7248" t="str">
        <f>IF(SalesData[[#This Row],[Discount]]&gt;0, "Yes", "No")</f>
        <v>Yes</v>
      </c>
      <c r="R7248" t="str">
        <f>TEXT(SalesData[[#This Row],[Order Date]],"mmm-yyyy")</f>
        <v>Oct-2024</v>
      </c>
      <c r="S7248">
        <f>YEAR(SalesData[[#This Row],[Order Date]])*100 + MONTH(SalesData[[#This Row],[Order Date]])</f>
        <v>202410</v>
      </c>
    </row>
    <row r="7249" spans="1:19" x14ac:dyDescent="0.3">
      <c r="A7249" t="s">
        <v>10955</v>
      </c>
      <c r="B7249" s="3">
        <v>45580</v>
      </c>
      <c r="C7249" t="s">
        <v>10956</v>
      </c>
      <c r="D7249" t="s">
        <v>23</v>
      </c>
      <c r="E7249" t="s">
        <v>26</v>
      </c>
      <c r="F7249" t="s">
        <v>44</v>
      </c>
      <c r="G7249">
        <v>5</v>
      </c>
      <c r="H7249" s="5">
        <v>376.89</v>
      </c>
      <c r="I7249" s="5">
        <v>0.23</v>
      </c>
      <c r="J7249" s="5">
        <v>1451.0264999999999</v>
      </c>
      <c r="K7249" s="5">
        <v>304.10500082428149</v>
      </c>
      <c r="L7249">
        <f>YEAR(SalesData[Order Date])</f>
        <v>2024</v>
      </c>
      <c r="M7249">
        <f>MONTH(SalesData[Order Date])</f>
        <v>10</v>
      </c>
      <c r="N7249" t="str">
        <f>TEXT(SalesData[[#This Row],[Order Date]], "mmmm")</f>
        <v>October</v>
      </c>
      <c r="O7249" s="7">
        <f>IF(SalesData[Sales]=0,0,SalesData[Profit]/SalesData[Sales])</f>
        <v>0.20957921914195329</v>
      </c>
      <c r="P7249" s="8">
        <f t="shared" si="113"/>
        <v>1.2205152697073418E-4</v>
      </c>
      <c r="Q7249" t="str">
        <f>IF(SalesData[[#This Row],[Discount]]&gt;0, "Yes", "No")</f>
        <v>Yes</v>
      </c>
      <c r="R7249" t="str">
        <f>TEXT(SalesData[[#This Row],[Order Date]],"mmm-yyyy")</f>
        <v>Oct-2024</v>
      </c>
      <c r="S7249">
        <f>YEAR(SalesData[[#This Row],[Order Date]])*100 + MONTH(SalesData[[#This Row],[Order Date]])</f>
        <v>202410</v>
      </c>
    </row>
    <row r="7250" spans="1:19" x14ac:dyDescent="0.3">
      <c r="A7250" t="s">
        <v>11027</v>
      </c>
      <c r="B7250" s="3">
        <v>45570</v>
      </c>
      <c r="C7250" t="s">
        <v>11028</v>
      </c>
      <c r="D7250" t="s">
        <v>30</v>
      </c>
      <c r="E7250" t="s">
        <v>26</v>
      </c>
      <c r="F7250" t="s">
        <v>91</v>
      </c>
      <c r="G7250">
        <v>5</v>
      </c>
      <c r="H7250" s="5">
        <v>953.35</v>
      </c>
      <c r="I7250" s="5">
        <v>0.13</v>
      </c>
      <c r="J7250" s="5">
        <v>4147.0725000000002</v>
      </c>
      <c r="K7250" s="5">
        <v>896.05396639048581</v>
      </c>
      <c r="L7250">
        <f>YEAR(SalesData[Order Date])</f>
        <v>2024</v>
      </c>
      <c r="M7250">
        <f>MONTH(SalesData[Order Date])</f>
        <v>10</v>
      </c>
      <c r="N7250" t="str">
        <f>TEXT(SalesData[[#This Row],[Order Date]], "mmmm")</f>
        <v>October</v>
      </c>
      <c r="O7250" s="7">
        <f>IF(SalesData[Sales]=0,0,SalesData[Profit]/SalesData[Sales])</f>
        <v>0.21606903819272166</v>
      </c>
      <c r="P7250" s="8">
        <f t="shared" si="113"/>
        <v>2.7272250485131381E-5</v>
      </c>
      <c r="Q7250" t="str">
        <f>IF(SalesData[[#This Row],[Discount]]&gt;0, "Yes", "No")</f>
        <v>Yes</v>
      </c>
      <c r="R7250" t="str">
        <f>TEXT(SalesData[[#This Row],[Order Date]],"mmm-yyyy")</f>
        <v>Oct-2024</v>
      </c>
      <c r="S7250">
        <f>YEAR(SalesData[[#This Row],[Order Date]])*100 + MONTH(SalesData[[#This Row],[Order Date]])</f>
        <v>202410</v>
      </c>
    </row>
    <row r="7251" spans="1:19" x14ac:dyDescent="0.3">
      <c r="A7251" t="s">
        <v>11075</v>
      </c>
      <c r="B7251" s="3">
        <v>45592</v>
      </c>
      <c r="C7251" t="s">
        <v>11076</v>
      </c>
      <c r="D7251" t="s">
        <v>23</v>
      </c>
      <c r="E7251" t="s">
        <v>26</v>
      </c>
      <c r="F7251" t="s">
        <v>31</v>
      </c>
      <c r="G7251">
        <v>1</v>
      </c>
      <c r="H7251" s="5">
        <v>27.69</v>
      </c>
      <c r="I7251" s="5">
        <v>0.26</v>
      </c>
      <c r="J7251" s="5">
        <v>20.490600000000001</v>
      </c>
      <c r="K7251" s="5">
        <v>4.0635601473520646</v>
      </c>
      <c r="L7251">
        <f>YEAR(SalesData[Order Date])</f>
        <v>2024</v>
      </c>
      <c r="M7251">
        <f>MONTH(SalesData[Order Date])</f>
        <v>10</v>
      </c>
      <c r="N7251" t="str">
        <f>TEXT(SalesData[[#This Row],[Order Date]], "mmmm")</f>
        <v>October</v>
      </c>
      <c r="O7251" s="7">
        <f>IF(SalesData[Sales]=0,0,SalesData[Profit]/SalesData[Sales])</f>
        <v>0.1983133801524633</v>
      </c>
      <c r="P7251" s="8">
        <f t="shared" si="113"/>
        <v>9.3896713615023476E-3</v>
      </c>
      <c r="Q7251" t="str">
        <f>IF(SalesData[[#This Row],[Discount]]&gt;0, "Yes", "No")</f>
        <v>Yes</v>
      </c>
      <c r="R7251" t="str">
        <f>TEXT(SalesData[[#This Row],[Order Date]],"mmm-yyyy")</f>
        <v>Oct-2024</v>
      </c>
      <c r="S7251">
        <f>YEAR(SalesData[[#This Row],[Order Date]])*100 + MONTH(SalesData[[#This Row],[Order Date]])</f>
        <v>202410</v>
      </c>
    </row>
    <row r="7252" spans="1:19" x14ac:dyDescent="0.3">
      <c r="A7252" t="s">
        <v>11083</v>
      </c>
      <c r="B7252" s="3">
        <v>45581</v>
      </c>
      <c r="C7252" t="s">
        <v>11084</v>
      </c>
      <c r="D7252" t="s">
        <v>30</v>
      </c>
      <c r="E7252" t="s">
        <v>26</v>
      </c>
      <c r="F7252" t="s">
        <v>53</v>
      </c>
      <c r="G7252">
        <v>5</v>
      </c>
      <c r="H7252" s="5">
        <v>434.12</v>
      </c>
      <c r="I7252" s="5">
        <v>0.1</v>
      </c>
      <c r="J7252" s="5">
        <v>1953.54</v>
      </c>
      <c r="K7252" s="5">
        <v>444.94473239614422</v>
      </c>
      <c r="L7252">
        <f>YEAR(SalesData[Order Date])</f>
        <v>2024</v>
      </c>
      <c r="M7252">
        <f>MONTH(SalesData[Order Date])</f>
        <v>10</v>
      </c>
      <c r="N7252" t="str">
        <f>TEXT(SalesData[[#This Row],[Order Date]], "mmmm")</f>
        <v>October</v>
      </c>
      <c r="O7252" s="7">
        <f>IF(SalesData[Sales]=0,0,SalesData[Profit]/SalesData[Sales])</f>
        <v>0.22776330783917617</v>
      </c>
      <c r="P7252" s="8">
        <f t="shared" si="113"/>
        <v>4.6070211001566389E-5</v>
      </c>
      <c r="Q7252" t="str">
        <f>IF(SalesData[[#This Row],[Discount]]&gt;0, "Yes", "No")</f>
        <v>Yes</v>
      </c>
      <c r="R7252" t="str">
        <f>TEXT(SalesData[[#This Row],[Order Date]],"mmm-yyyy")</f>
        <v>Oct-2024</v>
      </c>
      <c r="S7252">
        <f>YEAR(SalesData[[#This Row],[Order Date]])*100 + MONTH(SalesData[[#This Row],[Order Date]])</f>
        <v>202410</v>
      </c>
    </row>
    <row r="7253" spans="1:19" x14ac:dyDescent="0.3">
      <c r="A7253" t="s">
        <v>11152</v>
      </c>
      <c r="B7253" s="3">
        <v>45566</v>
      </c>
      <c r="C7253" t="s">
        <v>11153</v>
      </c>
      <c r="D7253" t="s">
        <v>30</v>
      </c>
      <c r="E7253" t="s">
        <v>14</v>
      </c>
      <c r="F7253" t="s">
        <v>34</v>
      </c>
      <c r="G7253">
        <v>6</v>
      </c>
      <c r="H7253" s="5">
        <v>460.37</v>
      </c>
      <c r="I7253" s="5">
        <v>0.14000000000000001</v>
      </c>
      <c r="J7253" s="5">
        <v>2375.5092</v>
      </c>
      <c r="K7253" s="5">
        <v>131.4349039372234</v>
      </c>
      <c r="L7253">
        <f>YEAR(SalesData[Order Date])</f>
        <v>2024</v>
      </c>
      <c r="M7253">
        <f>MONTH(SalesData[Order Date])</f>
        <v>10</v>
      </c>
      <c r="N7253" t="str">
        <f>TEXT(SalesData[[#This Row],[Order Date]], "mmmm")</f>
        <v>October</v>
      </c>
      <c r="O7253" s="7">
        <f>IF(SalesData[Sales]=0,0,SalesData[Profit]/SalesData[Sales])</f>
        <v>5.5329149614416734E-2</v>
      </c>
      <c r="P7253" s="8">
        <f t="shared" si="113"/>
        <v>5.0683870220330023E-5</v>
      </c>
      <c r="Q7253" t="str">
        <f>IF(SalesData[[#This Row],[Discount]]&gt;0, "Yes", "No")</f>
        <v>Yes</v>
      </c>
      <c r="R7253" t="str">
        <f>TEXT(SalesData[[#This Row],[Order Date]],"mmm-yyyy")</f>
        <v>Oct-2024</v>
      </c>
      <c r="S7253">
        <f>YEAR(SalesData[[#This Row],[Order Date]])*100 + MONTH(SalesData[[#This Row],[Order Date]])</f>
        <v>202410</v>
      </c>
    </row>
    <row r="7254" spans="1:19" x14ac:dyDescent="0.3">
      <c r="A7254" t="s">
        <v>11174</v>
      </c>
      <c r="B7254" s="3">
        <v>45596</v>
      </c>
      <c r="C7254" t="s">
        <v>11175</v>
      </c>
      <c r="D7254" t="s">
        <v>30</v>
      </c>
      <c r="E7254" t="s">
        <v>14</v>
      </c>
      <c r="F7254" t="s">
        <v>34</v>
      </c>
      <c r="G7254">
        <v>7</v>
      </c>
      <c r="H7254" s="5">
        <v>665.47</v>
      </c>
      <c r="I7254" s="5">
        <v>7.0000000000000007E-2</v>
      </c>
      <c r="J7254" s="5">
        <v>4332.2096999999994</v>
      </c>
      <c r="K7254" s="5">
        <v>1129.152491331716</v>
      </c>
      <c r="L7254">
        <f>YEAR(SalesData[Order Date])</f>
        <v>2024</v>
      </c>
      <c r="M7254">
        <f>MONTH(SalesData[Order Date])</f>
        <v>10</v>
      </c>
      <c r="N7254" t="str">
        <f>TEXT(SalesData[[#This Row],[Order Date]], "mmmm")</f>
        <v>October</v>
      </c>
      <c r="O7254" s="7">
        <f>IF(SalesData[Sales]=0,0,SalesData[Profit]/SalesData[Sales])</f>
        <v>0.26064123611830614</v>
      </c>
      <c r="P7254" s="8">
        <f t="shared" si="113"/>
        <v>1.5026973417284027E-5</v>
      </c>
      <c r="Q7254" t="str">
        <f>IF(SalesData[[#This Row],[Discount]]&gt;0, "Yes", "No")</f>
        <v>Yes</v>
      </c>
      <c r="R7254" t="str">
        <f>TEXT(SalesData[[#This Row],[Order Date]],"mmm-yyyy")</f>
        <v>Oct-2024</v>
      </c>
      <c r="S7254">
        <f>YEAR(SalesData[[#This Row],[Order Date]])*100 + MONTH(SalesData[[#This Row],[Order Date]])</f>
        <v>202410</v>
      </c>
    </row>
    <row r="7255" spans="1:19" x14ac:dyDescent="0.3">
      <c r="A7255" t="s">
        <v>11291</v>
      </c>
      <c r="B7255" s="3">
        <v>45572</v>
      </c>
      <c r="C7255" t="s">
        <v>11292</v>
      </c>
      <c r="D7255" t="s">
        <v>18</v>
      </c>
      <c r="E7255" t="s">
        <v>19</v>
      </c>
      <c r="F7255" t="s">
        <v>53</v>
      </c>
      <c r="G7255">
        <v>5</v>
      </c>
      <c r="H7255" s="5">
        <v>956.3</v>
      </c>
      <c r="I7255" s="5">
        <v>0.2</v>
      </c>
      <c r="J7255" s="5">
        <v>3825.2</v>
      </c>
      <c r="K7255" s="5">
        <v>830.31110334406026</v>
      </c>
      <c r="L7255">
        <f>YEAR(SalesData[Order Date])</f>
        <v>2024</v>
      </c>
      <c r="M7255">
        <f>MONTH(SalesData[Order Date])</f>
        <v>10</v>
      </c>
      <c r="N7255" t="str">
        <f>TEXT(SalesData[[#This Row],[Order Date]], "mmmm")</f>
        <v>October</v>
      </c>
      <c r="O7255" s="7">
        <f>IF(SalesData[Sales]=0,0,SalesData[Profit]/SalesData[Sales])</f>
        <v>0.21706344853708573</v>
      </c>
      <c r="P7255" s="8">
        <f t="shared" si="113"/>
        <v>4.1827878280874207E-5</v>
      </c>
      <c r="Q7255" t="str">
        <f>IF(SalesData[[#This Row],[Discount]]&gt;0, "Yes", "No")</f>
        <v>Yes</v>
      </c>
      <c r="R7255" t="str">
        <f>TEXT(SalesData[[#This Row],[Order Date]],"mmm-yyyy")</f>
        <v>Oct-2024</v>
      </c>
      <c r="S7255">
        <f>YEAR(SalesData[[#This Row],[Order Date]])*100 + MONTH(SalesData[[#This Row],[Order Date]])</f>
        <v>202410</v>
      </c>
    </row>
    <row r="7256" spans="1:19" x14ac:dyDescent="0.3">
      <c r="A7256" t="s">
        <v>11295</v>
      </c>
      <c r="B7256" s="3">
        <v>45582</v>
      </c>
      <c r="C7256" t="s">
        <v>11296</v>
      </c>
      <c r="D7256" t="s">
        <v>18</v>
      </c>
      <c r="E7256" t="s">
        <v>26</v>
      </c>
      <c r="F7256" t="s">
        <v>44</v>
      </c>
      <c r="G7256">
        <v>3</v>
      </c>
      <c r="H7256" s="5">
        <v>358.84</v>
      </c>
      <c r="I7256" s="5">
        <v>0.01</v>
      </c>
      <c r="J7256" s="5">
        <v>1065.7547999999999</v>
      </c>
      <c r="K7256" s="5">
        <v>65.217600573094543</v>
      </c>
      <c r="L7256">
        <f>YEAR(SalesData[Order Date])</f>
        <v>2024</v>
      </c>
      <c r="M7256">
        <f>MONTH(SalesData[Order Date])</f>
        <v>10</v>
      </c>
      <c r="N7256" t="str">
        <f>TEXT(SalesData[[#This Row],[Order Date]], "mmmm")</f>
        <v>October</v>
      </c>
      <c r="O7256" s="7">
        <f>IF(SalesData[Sales]=0,0,SalesData[Profit]/SalesData[Sales])</f>
        <v>6.119381359867631E-2</v>
      </c>
      <c r="P7256" s="8">
        <f t="shared" si="113"/>
        <v>9.2891910972392531E-6</v>
      </c>
      <c r="Q7256" t="str">
        <f>IF(SalesData[[#This Row],[Discount]]&gt;0, "Yes", "No")</f>
        <v>Yes</v>
      </c>
      <c r="R7256" t="str">
        <f>TEXT(SalesData[[#This Row],[Order Date]],"mmm-yyyy")</f>
        <v>Oct-2024</v>
      </c>
      <c r="S7256">
        <f>YEAR(SalesData[[#This Row],[Order Date]])*100 + MONTH(SalesData[[#This Row],[Order Date]])</f>
        <v>202410</v>
      </c>
    </row>
    <row r="7257" spans="1:19" x14ac:dyDescent="0.3">
      <c r="A7257" t="s">
        <v>11309</v>
      </c>
      <c r="B7257" s="3">
        <v>45573</v>
      </c>
      <c r="C7257" t="s">
        <v>11310</v>
      </c>
      <c r="D7257" t="s">
        <v>18</v>
      </c>
      <c r="E7257" t="s">
        <v>19</v>
      </c>
      <c r="F7257" t="s">
        <v>53</v>
      </c>
      <c r="G7257">
        <v>1</v>
      </c>
      <c r="H7257" s="5">
        <v>826.18</v>
      </c>
      <c r="I7257" s="5">
        <v>0.18</v>
      </c>
      <c r="J7257" s="5">
        <v>677.46760000000006</v>
      </c>
      <c r="K7257" s="5">
        <v>194.42997319032031</v>
      </c>
      <c r="L7257">
        <f>YEAR(SalesData[Order Date])</f>
        <v>2024</v>
      </c>
      <c r="M7257">
        <f>MONTH(SalesData[Order Date])</f>
        <v>10</v>
      </c>
      <c r="N7257" t="str">
        <f>TEXT(SalesData[[#This Row],[Order Date]], "mmmm")</f>
        <v>October</v>
      </c>
      <c r="O7257" s="7">
        <f>IF(SalesData[Sales]=0,0,SalesData[Profit]/SalesData[Sales])</f>
        <v>0.28699523518219955</v>
      </c>
      <c r="P7257" s="8">
        <f t="shared" si="113"/>
        <v>2.1787019777772399E-4</v>
      </c>
      <c r="Q7257" t="str">
        <f>IF(SalesData[[#This Row],[Discount]]&gt;0, "Yes", "No")</f>
        <v>Yes</v>
      </c>
      <c r="R7257" t="str">
        <f>TEXT(SalesData[[#This Row],[Order Date]],"mmm-yyyy")</f>
        <v>Oct-2024</v>
      </c>
      <c r="S7257">
        <f>YEAR(SalesData[[#This Row],[Order Date]])*100 + MONTH(SalesData[[#This Row],[Order Date]])</f>
        <v>202410</v>
      </c>
    </row>
    <row r="7258" spans="1:19" x14ac:dyDescent="0.3">
      <c r="A7258" t="s">
        <v>11311</v>
      </c>
      <c r="B7258" s="3">
        <v>45593</v>
      </c>
      <c r="C7258" t="s">
        <v>11312</v>
      </c>
      <c r="D7258" t="s">
        <v>13</v>
      </c>
      <c r="E7258" t="s">
        <v>14</v>
      </c>
      <c r="F7258" t="s">
        <v>20</v>
      </c>
      <c r="G7258">
        <v>2</v>
      </c>
      <c r="H7258" s="5">
        <v>811.51</v>
      </c>
      <c r="I7258" s="5">
        <v>0.02</v>
      </c>
      <c r="J7258" s="5">
        <v>1590.5596</v>
      </c>
      <c r="K7258" s="5">
        <v>417.86104841610171</v>
      </c>
      <c r="L7258">
        <f>YEAR(SalesData[Order Date])</f>
        <v>2024</v>
      </c>
      <c r="M7258">
        <f>MONTH(SalesData[Order Date])</f>
        <v>10</v>
      </c>
      <c r="N7258" t="str">
        <f>TEXT(SalesData[[#This Row],[Order Date]], "mmmm")</f>
        <v>October</v>
      </c>
      <c r="O7258" s="7">
        <f>IF(SalesData[Sales]=0,0,SalesData[Profit]/SalesData[Sales])</f>
        <v>0.2627132289894083</v>
      </c>
      <c r="P7258" s="8">
        <f t="shared" si="113"/>
        <v>1.2322707052285247E-5</v>
      </c>
      <c r="Q7258" t="str">
        <f>IF(SalesData[[#This Row],[Discount]]&gt;0, "Yes", "No")</f>
        <v>Yes</v>
      </c>
      <c r="R7258" t="str">
        <f>TEXT(SalesData[[#This Row],[Order Date]],"mmm-yyyy")</f>
        <v>Oct-2024</v>
      </c>
      <c r="S7258">
        <f>YEAR(SalesData[[#This Row],[Order Date]])*100 + MONTH(SalesData[[#This Row],[Order Date]])</f>
        <v>202410</v>
      </c>
    </row>
    <row r="7259" spans="1:19" x14ac:dyDescent="0.3">
      <c r="A7259" t="s">
        <v>11404</v>
      </c>
      <c r="B7259" s="3">
        <v>45581</v>
      </c>
      <c r="C7259" t="s">
        <v>11405</v>
      </c>
      <c r="D7259" t="s">
        <v>18</v>
      </c>
      <c r="E7259" t="s">
        <v>19</v>
      </c>
      <c r="F7259" t="s">
        <v>62</v>
      </c>
      <c r="G7259">
        <v>2</v>
      </c>
      <c r="H7259" s="5">
        <v>960.94</v>
      </c>
      <c r="I7259" s="5">
        <v>0.03</v>
      </c>
      <c r="J7259" s="5">
        <v>1864.2236</v>
      </c>
      <c r="K7259" s="5">
        <v>106.59303572960469</v>
      </c>
      <c r="L7259">
        <f>YEAR(SalesData[Order Date])</f>
        <v>2024</v>
      </c>
      <c r="M7259">
        <f>MONTH(SalesData[Order Date])</f>
        <v>10</v>
      </c>
      <c r="N7259" t="str">
        <f>TEXT(SalesData[[#This Row],[Order Date]], "mmmm")</f>
        <v>October</v>
      </c>
      <c r="O7259" s="7">
        <f>IF(SalesData[Sales]=0,0,SalesData[Profit]/SalesData[Sales])</f>
        <v>5.7178246069626355E-2</v>
      </c>
      <c r="P7259" s="8">
        <f t="shared" si="113"/>
        <v>1.5609715486919056E-5</v>
      </c>
      <c r="Q7259" t="str">
        <f>IF(SalesData[[#This Row],[Discount]]&gt;0, "Yes", "No")</f>
        <v>Yes</v>
      </c>
      <c r="R7259" t="str">
        <f>TEXT(SalesData[[#This Row],[Order Date]],"mmm-yyyy")</f>
        <v>Oct-2024</v>
      </c>
      <c r="S7259">
        <f>YEAR(SalesData[[#This Row],[Order Date]])*100 + MONTH(SalesData[[#This Row],[Order Date]])</f>
        <v>202410</v>
      </c>
    </row>
    <row r="7260" spans="1:19" x14ac:dyDescent="0.3">
      <c r="A7260" t="s">
        <v>11408</v>
      </c>
      <c r="B7260" s="3">
        <v>45590</v>
      </c>
      <c r="C7260" t="s">
        <v>11409</v>
      </c>
      <c r="D7260" t="s">
        <v>30</v>
      </c>
      <c r="E7260" t="s">
        <v>14</v>
      </c>
      <c r="F7260" t="s">
        <v>27</v>
      </c>
      <c r="G7260">
        <v>9</v>
      </c>
      <c r="H7260" s="5">
        <v>452.15</v>
      </c>
      <c r="I7260" s="5">
        <v>0.26</v>
      </c>
      <c r="J7260" s="5">
        <v>3011.319</v>
      </c>
      <c r="K7260" s="5">
        <v>541.79080083663939</v>
      </c>
      <c r="L7260">
        <f>YEAR(SalesData[Order Date])</f>
        <v>2024</v>
      </c>
      <c r="M7260">
        <f>MONTH(SalesData[Order Date])</f>
        <v>10</v>
      </c>
      <c r="N7260" t="str">
        <f>TEXT(SalesData[[#This Row],[Order Date]], "mmmm")</f>
        <v>October</v>
      </c>
      <c r="O7260" s="7">
        <f>IF(SalesData[Sales]=0,0,SalesData[Profit]/SalesData[Sales])</f>
        <v>0.17991810261106159</v>
      </c>
      <c r="P7260" s="8">
        <f t="shared" si="113"/>
        <v>6.3892267806897905E-5</v>
      </c>
      <c r="Q7260" t="str">
        <f>IF(SalesData[[#This Row],[Discount]]&gt;0, "Yes", "No")</f>
        <v>Yes</v>
      </c>
      <c r="R7260" t="str">
        <f>TEXT(SalesData[[#This Row],[Order Date]],"mmm-yyyy")</f>
        <v>Oct-2024</v>
      </c>
      <c r="S7260">
        <f>YEAR(SalesData[[#This Row],[Order Date]])*100 + MONTH(SalesData[[#This Row],[Order Date]])</f>
        <v>202410</v>
      </c>
    </row>
    <row r="7261" spans="1:19" x14ac:dyDescent="0.3">
      <c r="A7261" t="s">
        <v>11420</v>
      </c>
      <c r="B7261" s="3">
        <v>45584</v>
      </c>
      <c r="C7261" t="s">
        <v>5670</v>
      </c>
      <c r="D7261" t="s">
        <v>18</v>
      </c>
      <c r="E7261" t="s">
        <v>19</v>
      </c>
      <c r="F7261" t="s">
        <v>20</v>
      </c>
      <c r="G7261">
        <v>6</v>
      </c>
      <c r="H7261" s="5">
        <v>730.64</v>
      </c>
      <c r="I7261" s="5">
        <v>0.16</v>
      </c>
      <c r="J7261" s="5">
        <v>3682.4256</v>
      </c>
      <c r="K7261" s="5">
        <v>856.9079798502213</v>
      </c>
      <c r="L7261">
        <f>YEAR(SalesData[Order Date])</f>
        <v>2024</v>
      </c>
      <c r="M7261">
        <f>MONTH(SalesData[Order Date])</f>
        <v>10</v>
      </c>
      <c r="N7261" t="str">
        <f>TEXT(SalesData[[#This Row],[Order Date]], "mmmm")</f>
        <v>October</v>
      </c>
      <c r="O7261" s="7">
        <f>IF(SalesData[Sales]=0,0,SalesData[Profit]/SalesData[Sales])</f>
        <v>0.23270204830485136</v>
      </c>
      <c r="P7261" s="8">
        <f t="shared" si="113"/>
        <v>3.6497682397167778E-5</v>
      </c>
      <c r="Q7261" t="str">
        <f>IF(SalesData[[#This Row],[Discount]]&gt;0, "Yes", "No")</f>
        <v>Yes</v>
      </c>
      <c r="R7261" t="str">
        <f>TEXT(SalesData[[#This Row],[Order Date]],"mmm-yyyy")</f>
        <v>Oct-2024</v>
      </c>
      <c r="S7261">
        <f>YEAR(SalesData[[#This Row],[Order Date]])*100 + MONTH(SalesData[[#This Row],[Order Date]])</f>
        <v>202410</v>
      </c>
    </row>
    <row r="7262" spans="1:19" x14ac:dyDescent="0.3">
      <c r="A7262" t="s">
        <v>11485</v>
      </c>
      <c r="B7262" s="3">
        <v>45576</v>
      </c>
      <c r="C7262" t="s">
        <v>11486</v>
      </c>
      <c r="D7262" t="s">
        <v>23</v>
      </c>
      <c r="E7262" t="s">
        <v>14</v>
      </c>
      <c r="F7262" t="s">
        <v>15</v>
      </c>
      <c r="G7262">
        <v>2</v>
      </c>
      <c r="H7262" s="5">
        <v>475.62</v>
      </c>
      <c r="I7262" s="5">
        <v>0.16</v>
      </c>
      <c r="J7262" s="5">
        <v>799.04160000000002</v>
      </c>
      <c r="K7262" s="5">
        <v>67.562313816093223</v>
      </c>
      <c r="L7262">
        <f>YEAR(SalesData[Order Date])</f>
        <v>2024</v>
      </c>
      <c r="M7262">
        <f>MONTH(SalesData[Order Date])</f>
        <v>10</v>
      </c>
      <c r="N7262" t="str">
        <f>TEXT(SalesData[[#This Row],[Order Date]], "mmmm")</f>
        <v>October</v>
      </c>
      <c r="O7262" s="7">
        <f>IF(SalesData[Sales]=0,0,SalesData[Profit]/SalesData[Sales])</f>
        <v>8.455418818756523E-2</v>
      </c>
      <c r="P7262" s="8">
        <f t="shared" si="113"/>
        <v>1.6820150540347337E-4</v>
      </c>
      <c r="Q7262" t="str">
        <f>IF(SalesData[[#This Row],[Discount]]&gt;0, "Yes", "No")</f>
        <v>Yes</v>
      </c>
      <c r="R7262" t="str">
        <f>TEXT(SalesData[[#This Row],[Order Date]],"mmm-yyyy")</f>
        <v>Oct-2024</v>
      </c>
      <c r="S7262">
        <f>YEAR(SalesData[[#This Row],[Order Date]])*100 + MONTH(SalesData[[#This Row],[Order Date]])</f>
        <v>202410</v>
      </c>
    </row>
    <row r="7263" spans="1:19" x14ac:dyDescent="0.3">
      <c r="A7263" t="s">
        <v>11497</v>
      </c>
      <c r="B7263" s="3">
        <v>45587</v>
      </c>
      <c r="C7263" t="s">
        <v>11498</v>
      </c>
      <c r="D7263" t="s">
        <v>18</v>
      </c>
      <c r="E7263" t="s">
        <v>19</v>
      </c>
      <c r="F7263" t="s">
        <v>91</v>
      </c>
      <c r="G7263">
        <v>5</v>
      </c>
      <c r="H7263" s="5">
        <v>5.9</v>
      </c>
      <c r="I7263" s="5">
        <v>0.06</v>
      </c>
      <c r="J7263" s="5">
        <v>27.73</v>
      </c>
      <c r="K7263" s="5">
        <v>1.4981454946840791</v>
      </c>
      <c r="L7263">
        <f>YEAR(SalesData[Order Date])</f>
        <v>2024</v>
      </c>
      <c r="M7263">
        <f>MONTH(SalesData[Order Date])</f>
        <v>10</v>
      </c>
      <c r="N7263" t="str">
        <f>TEXT(SalesData[[#This Row],[Order Date]], "mmmm")</f>
        <v>October</v>
      </c>
      <c r="O7263" s="7">
        <f>IF(SalesData[Sales]=0,0,SalesData[Profit]/SalesData[Sales])</f>
        <v>5.4026162808657741E-2</v>
      </c>
      <c r="P7263" s="8">
        <f t="shared" si="113"/>
        <v>2.0338983050847458E-3</v>
      </c>
      <c r="Q7263" t="str">
        <f>IF(SalesData[[#This Row],[Discount]]&gt;0, "Yes", "No")</f>
        <v>Yes</v>
      </c>
      <c r="R7263" t="str">
        <f>TEXT(SalesData[[#This Row],[Order Date]],"mmm-yyyy")</f>
        <v>Oct-2024</v>
      </c>
      <c r="S7263">
        <f>YEAR(SalesData[[#This Row],[Order Date]])*100 + MONTH(SalesData[[#This Row],[Order Date]])</f>
        <v>202410</v>
      </c>
    </row>
    <row r="7264" spans="1:19" x14ac:dyDescent="0.3">
      <c r="A7264" t="s">
        <v>11506</v>
      </c>
      <c r="B7264" s="3">
        <v>45573</v>
      </c>
      <c r="C7264" t="s">
        <v>11507</v>
      </c>
      <c r="D7264" t="s">
        <v>30</v>
      </c>
      <c r="E7264" t="s">
        <v>26</v>
      </c>
      <c r="F7264" t="s">
        <v>53</v>
      </c>
      <c r="G7264">
        <v>3</v>
      </c>
      <c r="H7264" s="5">
        <v>101.41</v>
      </c>
      <c r="I7264" s="5">
        <v>0.23</v>
      </c>
      <c r="J7264" s="5">
        <v>234.25710000000001</v>
      </c>
      <c r="K7264" s="5">
        <v>33.727961622833597</v>
      </c>
      <c r="L7264">
        <f>YEAR(SalesData[Order Date])</f>
        <v>2024</v>
      </c>
      <c r="M7264">
        <f>MONTH(SalesData[Order Date])</f>
        <v>10</v>
      </c>
      <c r="N7264" t="str">
        <f>TEXT(SalesData[[#This Row],[Order Date]], "mmmm")</f>
        <v>October</v>
      </c>
      <c r="O7264" s="7">
        <f>IF(SalesData[Sales]=0,0,SalesData[Profit]/SalesData[Sales])</f>
        <v>0.14397839648332364</v>
      </c>
      <c r="P7264" s="8">
        <f t="shared" si="113"/>
        <v>7.5600696841205664E-4</v>
      </c>
      <c r="Q7264" t="str">
        <f>IF(SalesData[[#This Row],[Discount]]&gt;0, "Yes", "No")</f>
        <v>Yes</v>
      </c>
      <c r="R7264" t="str">
        <f>TEXT(SalesData[[#This Row],[Order Date]],"mmm-yyyy")</f>
        <v>Oct-2024</v>
      </c>
      <c r="S7264">
        <f>YEAR(SalesData[[#This Row],[Order Date]])*100 + MONTH(SalesData[[#This Row],[Order Date]])</f>
        <v>202410</v>
      </c>
    </row>
    <row r="7265" spans="1:19" x14ac:dyDescent="0.3">
      <c r="A7265" t="s">
        <v>11532</v>
      </c>
      <c r="B7265" s="3">
        <v>45580</v>
      </c>
      <c r="C7265" t="s">
        <v>11533</v>
      </c>
      <c r="D7265" t="s">
        <v>23</v>
      </c>
      <c r="E7265" t="s">
        <v>14</v>
      </c>
      <c r="F7265" t="s">
        <v>39</v>
      </c>
      <c r="G7265">
        <v>8</v>
      </c>
      <c r="H7265" s="5">
        <v>788.44</v>
      </c>
      <c r="I7265" s="5">
        <v>0.16</v>
      </c>
      <c r="J7265" s="5">
        <v>5298.3168000000014</v>
      </c>
      <c r="K7265" s="5">
        <v>1541.981589550735</v>
      </c>
      <c r="L7265">
        <f>YEAR(SalesData[Order Date])</f>
        <v>2024</v>
      </c>
      <c r="M7265">
        <f>MONTH(SalesData[Order Date])</f>
        <v>10</v>
      </c>
      <c r="N7265" t="str">
        <f>TEXT(SalesData[[#This Row],[Order Date]], "mmmm")</f>
        <v>October</v>
      </c>
      <c r="O7265" s="7">
        <f>IF(SalesData[Sales]=0,0,SalesData[Profit]/SalesData[Sales])</f>
        <v>0.29103235003817335</v>
      </c>
      <c r="P7265" s="8">
        <f t="shared" si="113"/>
        <v>2.5366546598346101E-5</v>
      </c>
      <c r="Q7265" t="str">
        <f>IF(SalesData[[#This Row],[Discount]]&gt;0, "Yes", "No")</f>
        <v>Yes</v>
      </c>
      <c r="R7265" t="str">
        <f>TEXT(SalesData[[#This Row],[Order Date]],"mmm-yyyy")</f>
        <v>Oct-2024</v>
      </c>
      <c r="S7265">
        <f>YEAR(SalesData[[#This Row],[Order Date]])*100 + MONTH(SalesData[[#This Row],[Order Date]])</f>
        <v>202410</v>
      </c>
    </row>
    <row r="7266" spans="1:19" x14ac:dyDescent="0.3">
      <c r="A7266" t="s">
        <v>11542</v>
      </c>
      <c r="B7266" s="3">
        <v>45571</v>
      </c>
      <c r="C7266" t="s">
        <v>11543</v>
      </c>
      <c r="D7266" t="s">
        <v>30</v>
      </c>
      <c r="E7266" t="s">
        <v>14</v>
      </c>
      <c r="F7266" t="s">
        <v>53</v>
      </c>
      <c r="G7266">
        <v>9</v>
      </c>
      <c r="H7266" s="5">
        <v>626.88</v>
      </c>
      <c r="I7266" s="5">
        <v>0.08</v>
      </c>
      <c r="J7266" s="5">
        <v>5190.5664000000006</v>
      </c>
      <c r="K7266" s="5">
        <v>583.24149716047839</v>
      </c>
      <c r="L7266">
        <f>YEAR(SalesData[Order Date])</f>
        <v>2024</v>
      </c>
      <c r="M7266">
        <f>MONTH(SalesData[Order Date])</f>
        <v>10</v>
      </c>
      <c r="N7266" t="str">
        <f>TEXT(SalesData[[#This Row],[Order Date]], "mmmm")</f>
        <v>October</v>
      </c>
      <c r="O7266" s="7">
        <f>IF(SalesData[Sales]=0,0,SalesData[Profit]/SalesData[Sales])</f>
        <v>0.11236567499848925</v>
      </c>
      <c r="P7266" s="8">
        <f t="shared" si="113"/>
        <v>1.4179570075435313E-5</v>
      </c>
      <c r="Q7266" t="str">
        <f>IF(SalesData[[#This Row],[Discount]]&gt;0, "Yes", "No")</f>
        <v>Yes</v>
      </c>
      <c r="R7266" t="str">
        <f>TEXT(SalesData[[#This Row],[Order Date]],"mmm-yyyy")</f>
        <v>Oct-2024</v>
      </c>
      <c r="S7266">
        <f>YEAR(SalesData[[#This Row],[Order Date]])*100 + MONTH(SalesData[[#This Row],[Order Date]])</f>
        <v>202410</v>
      </c>
    </row>
    <row r="7267" spans="1:19" x14ac:dyDescent="0.3">
      <c r="A7267" t="s">
        <v>11568</v>
      </c>
      <c r="B7267" s="3">
        <v>45584</v>
      </c>
      <c r="C7267" t="s">
        <v>11569</v>
      </c>
      <c r="D7267" t="s">
        <v>30</v>
      </c>
      <c r="E7267" t="s">
        <v>19</v>
      </c>
      <c r="F7267" t="s">
        <v>27</v>
      </c>
      <c r="G7267">
        <v>7</v>
      </c>
      <c r="H7267" s="5">
        <v>877.73</v>
      </c>
      <c r="I7267" s="5">
        <v>0.09</v>
      </c>
      <c r="J7267" s="5">
        <v>5591.1401000000014</v>
      </c>
      <c r="K7267" s="5">
        <v>1279.1758077078821</v>
      </c>
      <c r="L7267">
        <f>YEAR(SalesData[Order Date])</f>
        <v>2024</v>
      </c>
      <c r="M7267">
        <f>MONTH(SalesData[Order Date])</f>
        <v>10</v>
      </c>
      <c r="N7267" t="str">
        <f>TEXT(SalesData[[#This Row],[Order Date]], "mmmm")</f>
        <v>October</v>
      </c>
      <c r="O7267" s="7">
        <f>IF(SalesData[Sales]=0,0,SalesData[Profit]/SalesData[Sales])</f>
        <v>0.22878621977436797</v>
      </c>
      <c r="P7267" s="8">
        <f t="shared" si="113"/>
        <v>1.464817524425832E-5</v>
      </c>
      <c r="Q7267" t="str">
        <f>IF(SalesData[[#This Row],[Discount]]&gt;0, "Yes", "No")</f>
        <v>Yes</v>
      </c>
      <c r="R7267" t="str">
        <f>TEXT(SalesData[[#This Row],[Order Date]],"mmm-yyyy")</f>
        <v>Oct-2024</v>
      </c>
      <c r="S7267">
        <f>YEAR(SalesData[[#This Row],[Order Date]])*100 + MONTH(SalesData[[#This Row],[Order Date]])</f>
        <v>202410</v>
      </c>
    </row>
    <row r="7268" spans="1:19" x14ac:dyDescent="0.3">
      <c r="A7268" t="s">
        <v>11593</v>
      </c>
      <c r="B7268" s="3">
        <v>45573</v>
      </c>
      <c r="C7268" t="s">
        <v>11594</v>
      </c>
      <c r="D7268" t="s">
        <v>13</v>
      </c>
      <c r="E7268" t="s">
        <v>19</v>
      </c>
      <c r="F7268" t="s">
        <v>53</v>
      </c>
      <c r="G7268">
        <v>2</v>
      </c>
      <c r="H7268" s="5">
        <v>920.44</v>
      </c>
      <c r="I7268" s="5">
        <v>0.01</v>
      </c>
      <c r="J7268" s="5">
        <v>1822.4712</v>
      </c>
      <c r="K7268" s="5">
        <v>490.01558941888499</v>
      </c>
      <c r="L7268">
        <f>YEAR(SalesData[Order Date])</f>
        <v>2024</v>
      </c>
      <c r="M7268">
        <f>MONTH(SalesData[Order Date])</f>
        <v>10</v>
      </c>
      <c r="N7268" t="str">
        <f>TEXT(SalesData[[#This Row],[Order Date]], "mmmm")</f>
        <v>October</v>
      </c>
      <c r="O7268" s="7">
        <f>IF(SalesData[Sales]=0,0,SalesData[Profit]/SalesData[Sales])</f>
        <v>0.268874256788741</v>
      </c>
      <c r="P7268" s="8">
        <f t="shared" si="113"/>
        <v>5.4321846073616966E-6</v>
      </c>
      <c r="Q7268" t="str">
        <f>IF(SalesData[[#This Row],[Discount]]&gt;0, "Yes", "No")</f>
        <v>Yes</v>
      </c>
      <c r="R7268" t="str">
        <f>TEXT(SalesData[[#This Row],[Order Date]],"mmm-yyyy")</f>
        <v>Oct-2024</v>
      </c>
      <c r="S7268">
        <f>YEAR(SalesData[[#This Row],[Order Date]])*100 + MONTH(SalesData[[#This Row],[Order Date]])</f>
        <v>202410</v>
      </c>
    </row>
    <row r="7269" spans="1:19" x14ac:dyDescent="0.3">
      <c r="A7269" t="s">
        <v>11676</v>
      </c>
      <c r="B7269" s="3">
        <v>45587</v>
      </c>
      <c r="C7269" t="s">
        <v>11677</v>
      </c>
      <c r="D7269" t="s">
        <v>13</v>
      </c>
      <c r="E7269" t="s">
        <v>19</v>
      </c>
      <c r="F7269" t="s">
        <v>34</v>
      </c>
      <c r="G7269">
        <v>3</v>
      </c>
      <c r="H7269" s="5">
        <v>171.22</v>
      </c>
      <c r="I7269" s="5">
        <v>0.18</v>
      </c>
      <c r="J7269" s="5">
        <v>421.20119999999997</v>
      </c>
      <c r="K7269" s="5">
        <v>39.545672443823989</v>
      </c>
      <c r="L7269">
        <f>YEAR(SalesData[Order Date])</f>
        <v>2024</v>
      </c>
      <c r="M7269">
        <f>MONTH(SalesData[Order Date])</f>
        <v>10</v>
      </c>
      <c r="N7269" t="str">
        <f>TEXT(SalesData[[#This Row],[Order Date]], "mmmm")</f>
        <v>October</v>
      </c>
      <c r="O7269" s="7">
        <f>IF(SalesData[Sales]=0,0,SalesData[Profit]/SalesData[Sales])</f>
        <v>9.3887843728422404E-2</v>
      </c>
      <c r="P7269" s="8">
        <f t="shared" si="113"/>
        <v>3.5042635206167504E-4</v>
      </c>
      <c r="Q7269" t="str">
        <f>IF(SalesData[[#This Row],[Discount]]&gt;0, "Yes", "No")</f>
        <v>Yes</v>
      </c>
      <c r="R7269" t="str">
        <f>TEXT(SalesData[[#This Row],[Order Date]],"mmm-yyyy")</f>
        <v>Oct-2024</v>
      </c>
      <c r="S7269">
        <f>YEAR(SalesData[[#This Row],[Order Date]])*100 + MONTH(SalesData[[#This Row],[Order Date]])</f>
        <v>202410</v>
      </c>
    </row>
    <row r="7270" spans="1:19" x14ac:dyDescent="0.3">
      <c r="A7270" t="s">
        <v>11706</v>
      </c>
      <c r="B7270" s="3">
        <v>45586</v>
      </c>
      <c r="C7270" t="s">
        <v>11707</v>
      </c>
      <c r="D7270" t="s">
        <v>18</v>
      </c>
      <c r="E7270" t="s">
        <v>19</v>
      </c>
      <c r="F7270" t="s">
        <v>15</v>
      </c>
      <c r="G7270">
        <v>3</v>
      </c>
      <c r="H7270" s="5">
        <v>497.36</v>
      </c>
      <c r="I7270" s="5">
        <v>0.03</v>
      </c>
      <c r="J7270" s="5">
        <v>1447.3176000000001</v>
      </c>
      <c r="K7270" s="5">
        <v>358.02586083159741</v>
      </c>
      <c r="L7270">
        <f>YEAR(SalesData[Order Date])</f>
        <v>2024</v>
      </c>
      <c r="M7270">
        <f>MONTH(SalesData[Order Date])</f>
        <v>10</v>
      </c>
      <c r="N7270" t="str">
        <f>TEXT(SalesData[[#This Row],[Order Date]], "mmmm")</f>
        <v>October</v>
      </c>
      <c r="O7270" s="7">
        <f>IF(SalesData[Sales]=0,0,SalesData[Profit]/SalesData[Sales])</f>
        <v>0.24737200793495318</v>
      </c>
      <c r="P7270" s="8">
        <f t="shared" si="113"/>
        <v>2.0106160527585653E-5</v>
      </c>
      <c r="Q7270" t="str">
        <f>IF(SalesData[[#This Row],[Discount]]&gt;0, "Yes", "No")</f>
        <v>Yes</v>
      </c>
      <c r="R7270" t="str">
        <f>TEXT(SalesData[[#This Row],[Order Date]],"mmm-yyyy")</f>
        <v>Oct-2024</v>
      </c>
      <c r="S7270">
        <f>YEAR(SalesData[[#This Row],[Order Date]])*100 + MONTH(SalesData[[#This Row],[Order Date]])</f>
        <v>202410</v>
      </c>
    </row>
    <row r="7271" spans="1:19" x14ac:dyDescent="0.3">
      <c r="A7271" t="s">
        <v>11718</v>
      </c>
      <c r="B7271" s="3">
        <v>45568</v>
      </c>
      <c r="C7271" t="s">
        <v>11719</v>
      </c>
      <c r="D7271" t="s">
        <v>23</v>
      </c>
      <c r="E7271" t="s">
        <v>19</v>
      </c>
      <c r="F7271" t="s">
        <v>20</v>
      </c>
      <c r="G7271">
        <v>1</v>
      </c>
      <c r="H7271" s="5">
        <v>830.76</v>
      </c>
      <c r="I7271" s="5">
        <v>0.23</v>
      </c>
      <c r="J7271" s="5">
        <v>639.68520000000001</v>
      </c>
      <c r="K7271" s="5">
        <v>87.858107980864659</v>
      </c>
      <c r="L7271">
        <f>YEAR(SalesData[Order Date])</f>
        <v>2024</v>
      </c>
      <c r="M7271">
        <f>MONTH(SalesData[Order Date])</f>
        <v>10</v>
      </c>
      <c r="N7271" t="str">
        <f>TEXT(SalesData[[#This Row],[Order Date]], "mmmm")</f>
        <v>October</v>
      </c>
      <c r="O7271" s="7">
        <f>IF(SalesData[Sales]=0,0,SalesData[Profit]/SalesData[Sales])</f>
        <v>0.13734585071041922</v>
      </c>
      <c r="P7271" s="8">
        <f t="shared" si="113"/>
        <v>2.768549280177187E-4</v>
      </c>
      <c r="Q7271" t="str">
        <f>IF(SalesData[[#This Row],[Discount]]&gt;0, "Yes", "No")</f>
        <v>Yes</v>
      </c>
      <c r="R7271" t="str">
        <f>TEXT(SalesData[[#This Row],[Order Date]],"mmm-yyyy")</f>
        <v>Oct-2024</v>
      </c>
      <c r="S7271">
        <f>YEAR(SalesData[[#This Row],[Order Date]])*100 + MONTH(SalesData[[#This Row],[Order Date]])</f>
        <v>202410</v>
      </c>
    </row>
    <row r="7272" spans="1:19" x14ac:dyDescent="0.3">
      <c r="A7272" t="s">
        <v>11724</v>
      </c>
      <c r="B7272" s="3">
        <v>45584</v>
      </c>
      <c r="C7272" t="s">
        <v>11725</v>
      </c>
      <c r="D7272" t="s">
        <v>23</v>
      </c>
      <c r="E7272" t="s">
        <v>19</v>
      </c>
      <c r="F7272" t="s">
        <v>62</v>
      </c>
      <c r="G7272">
        <v>2</v>
      </c>
      <c r="H7272" s="5">
        <v>752.6</v>
      </c>
      <c r="I7272" s="5">
        <v>0.15</v>
      </c>
      <c r="J7272" s="5">
        <v>1279.42</v>
      </c>
      <c r="K7272" s="5">
        <v>248.04957520783191</v>
      </c>
      <c r="L7272">
        <f>YEAR(SalesData[Order Date])</f>
        <v>2024</v>
      </c>
      <c r="M7272">
        <f>MONTH(SalesData[Order Date])</f>
        <v>10</v>
      </c>
      <c r="N7272" t="str">
        <f>TEXT(SalesData[[#This Row],[Order Date]], "mmmm")</f>
        <v>October</v>
      </c>
      <c r="O7272" s="7">
        <f>IF(SalesData[Sales]=0,0,SalesData[Profit]/SalesData[Sales])</f>
        <v>0.19387658095686475</v>
      </c>
      <c r="P7272" s="8">
        <f t="shared" si="113"/>
        <v>9.9654530959340939E-5</v>
      </c>
      <c r="Q7272" t="str">
        <f>IF(SalesData[[#This Row],[Discount]]&gt;0, "Yes", "No")</f>
        <v>Yes</v>
      </c>
      <c r="R7272" t="str">
        <f>TEXT(SalesData[[#This Row],[Order Date]],"mmm-yyyy")</f>
        <v>Oct-2024</v>
      </c>
      <c r="S7272">
        <f>YEAR(SalesData[[#This Row],[Order Date]])*100 + MONTH(SalesData[[#This Row],[Order Date]])</f>
        <v>202410</v>
      </c>
    </row>
    <row r="7273" spans="1:19" x14ac:dyDescent="0.3">
      <c r="A7273" t="s">
        <v>11865</v>
      </c>
      <c r="B7273" s="3">
        <v>45593</v>
      </c>
      <c r="C7273" t="s">
        <v>11866</v>
      </c>
      <c r="D7273" t="s">
        <v>30</v>
      </c>
      <c r="E7273" t="s">
        <v>19</v>
      </c>
      <c r="F7273" t="s">
        <v>62</v>
      </c>
      <c r="G7273">
        <v>1</v>
      </c>
      <c r="H7273" s="5">
        <v>570.59</v>
      </c>
      <c r="I7273" s="5">
        <v>0.16</v>
      </c>
      <c r="J7273" s="5">
        <v>479.29559999999998</v>
      </c>
      <c r="K7273" s="5">
        <v>97.889437773971054</v>
      </c>
      <c r="L7273">
        <f>YEAR(SalesData[Order Date])</f>
        <v>2024</v>
      </c>
      <c r="M7273">
        <f>MONTH(SalesData[Order Date])</f>
        <v>10</v>
      </c>
      <c r="N7273" t="str">
        <f>TEXT(SalesData[[#This Row],[Order Date]], "mmmm")</f>
        <v>October</v>
      </c>
      <c r="O7273" s="7">
        <f>IF(SalesData[Sales]=0,0,SalesData[Profit]/SalesData[Sales])</f>
        <v>0.20423604509194546</v>
      </c>
      <c r="P7273" s="8">
        <f t="shared" si="113"/>
        <v>2.8041150388194674E-4</v>
      </c>
      <c r="Q7273" t="str">
        <f>IF(SalesData[[#This Row],[Discount]]&gt;0, "Yes", "No")</f>
        <v>Yes</v>
      </c>
      <c r="R7273" t="str">
        <f>TEXT(SalesData[[#This Row],[Order Date]],"mmm-yyyy")</f>
        <v>Oct-2024</v>
      </c>
      <c r="S7273">
        <f>YEAR(SalesData[[#This Row],[Order Date]])*100 + MONTH(SalesData[[#This Row],[Order Date]])</f>
        <v>202410</v>
      </c>
    </row>
    <row r="7274" spans="1:19" x14ac:dyDescent="0.3">
      <c r="A7274" t="s">
        <v>11867</v>
      </c>
      <c r="B7274" s="3">
        <v>45580</v>
      </c>
      <c r="C7274" t="s">
        <v>11868</v>
      </c>
      <c r="D7274" t="s">
        <v>18</v>
      </c>
      <c r="E7274" t="s">
        <v>14</v>
      </c>
      <c r="F7274" t="s">
        <v>31</v>
      </c>
      <c r="G7274">
        <v>2</v>
      </c>
      <c r="H7274" s="5">
        <v>432.3</v>
      </c>
      <c r="I7274" s="5">
        <v>0.21</v>
      </c>
      <c r="J7274" s="5">
        <v>683.03400000000011</v>
      </c>
      <c r="K7274" s="5">
        <v>138.14864618494539</v>
      </c>
      <c r="L7274">
        <f>YEAR(SalesData[Order Date])</f>
        <v>2024</v>
      </c>
      <c r="M7274">
        <f>MONTH(SalesData[Order Date])</f>
        <v>10</v>
      </c>
      <c r="N7274" t="str">
        <f>TEXT(SalesData[[#This Row],[Order Date]], "mmmm")</f>
        <v>October</v>
      </c>
      <c r="O7274" s="7">
        <f>IF(SalesData[Sales]=0,0,SalesData[Profit]/SalesData[Sales])</f>
        <v>0.202257349099672</v>
      </c>
      <c r="P7274" s="8">
        <f t="shared" si="113"/>
        <v>2.4288688410825814E-4</v>
      </c>
      <c r="Q7274" t="str">
        <f>IF(SalesData[[#This Row],[Discount]]&gt;0, "Yes", "No")</f>
        <v>Yes</v>
      </c>
      <c r="R7274" t="str">
        <f>TEXT(SalesData[[#This Row],[Order Date]],"mmm-yyyy")</f>
        <v>Oct-2024</v>
      </c>
      <c r="S7274">
        <f>YEAR(SalesData[[#This Row],[Order Date]])*100 + MONTH(SalesData[[#This Row],[Order Date]])</f>
        <v>202410</v>
      </c>
    </row>
    <row r="7275" spans="1:19" x14ac:dyDescent="0.3">
      <c r="A7275" t="s">
        <v>11924</v>
      </c>
      <c r="B7275" s="3">
        <v>45589</v>
      </c>
      <c r="C7275" t="s">
        <v>11925</v>
      </c>
      <c r="D7275" t="s">
        <v>18</v>
      </c>
      <c r="E7275" t="s">
        <v>19</v>
      </c>
      <c r="F7275" t="s">
        <v>53</v>
      </c>
      <c r="G7275">
        <v>7</v>
      </c>
      <c r="H7275" s="5">
        <v>295.20999999999998</v>
      </c>
      <c r="I7275" s="5">
        <v>0.24</v>
      </c>
      <c r="J7275" s="5">
        <v>1570.5172</v>
      </c>
      <c r="K7275" s="5">
        <v>100.4678463542872</v>
      </c>
      <c r="L7275">
        <f>YEAR(SalesData[Order Date])</f>
        <v>2024</v>
      </c>
      <c r="M7275">
        <f>MONTH(SalesData[Order Date])</f>
        <v>10</v>
      </c>
      <c r="N7275" t="str">
        <f>TEXT(SalesData[[#This Row],[Order Date]], "mmmm")</f>
        <v>October</v>
      </c>
      <c r="O7275" s="7">
        <f>IF(SalesData[Sales]=0,0,SalesData[Profit]/SalesData[Sales])</f>
        <v>6.3971185004715131E-2</v>
      </c>
      <c r="P7275" s="8">
        <f t="shared" si="113"/>
        <v>1.1614008429834453E-4</v>
      </c>
      <c r="Q7275" t="str">
        <f>IF(SalesData[[#This Row],[Discount]]&gt;0, "Yes", "No")</f>
        <v>Yes</v>
      </c>
      <c r="R7275" t="str">
        <f>TEXT(SalesData[[#This Row],[Order Date]],"mmm-yyyy")</f>
        <v>Oct-2024</v>
      </c>
      <c r="S7275">
        <f>YEAR(SalesData[[#This Row],[Order Date]])*100 + MONTH(SalesData[[#This Row],[Order Date]])</f>
        <v>202410</v>
      </c>
    </row>
    <row r="7276" spans="1:19" x14ac:dyDescent="0.3">
      <c r="A7276" t="s">
        <v>11948</v>
      </c>
      <c r="B7276" s="3">
        <v>45583</v>
      </c>
      <c r="C7276" t="s">
        <v>11949</v>
      </c>
      <c r="D7276" t="s">
        <v>18</v>
      </c>
      <c r="E7276" t="s">
        <v>26</v>
      </c>
      <c r="F7276" t="s">
        <v>53</v>
      </c>
      <c r="G7276">
        <v>3</v>
      </c>
      <c r="H7276" s="5">
        <v>506.85</v>
      </c>
      <c r="I7276" s="5">
        <v>7.0000000000000007E-2</v>
      </c>
      <c r="J7276" s="5">
        <v>1414.1115</v>
      </c>
      <c r="K7276" s="5">
        <v>281.03622315735208</v>
      </c>
      <c r="L7276">
        <f>YEAR(SalesData[Order Date])</f>
        <v>2024</v>
      </c>
      <c r="M7276">
        <f>MONTH(SalesData[Order Date])</f>
        <v>10</v>
      </c>
      <c r="N7276" t="str">
        <f>TEXT(SalesData[[#This Row],[Order Date]], "mmmm")</f>
        <v>October</v>
      </c>
      <c r="O7276" s="7">
        <f>IF(SalesData[Sales]=0,0,SalesData[Profit]/SalesData[Sales])</f>
        <v>0.19873696180064448</v>
      </c>
      <c r="P7276" s="8">
        <f t="shared" si="113"/>
        <v>4.6035973825260593E-5</v>
      </c>
      <c r="Q7276" t="str">
        <f>IF(SalesData[[#This Row],[Discount]]&gt;0, "Yes", "No")</f>
        <v>Yes</v>
      </c>
      <c r="R7276" t="str">
        <f>TEXT(SalesData[[#This Row],[Order Date]],"mmm-yyyy")</f>
        <v>Oct-2024</v>
      </c>
      <c r="S7276">
        <f>YEAR(SalesData[[#This Row],[Order Date]])*100 + MONTH(SalesData[[#This Row],[Order Date]])</f>
        <v>202410</v>
      </c>
    </row>
    <row r="7277" spans="1:19" x14ac:dyDescent="0.3">
      <c r="A7277" t="s">
        <v>11982</v>
      </c>
      <c r="B7277" s="3">
        <v>45568</v>
      </c>
      <c r="C7277" t="s">
        <v>11983</v>
      </c>
      <c r="D7277" t="s">
        <v>13</v>
      </c>
      <c r="E7277" t="s">
        <v>26</v>
      </c>
      <c r="F7277" t="s">
        <v>15</v>
      </c>
      <c r="G7277">
        <v>3</v>
      </c>
      <c r="H7277" s="5">
        <v>909.23</v>
      </c>
      <c r="I7277" s="5">
        <v>0.3</v>
      </c>
      <c r="J7277" s="5">
        <v>1909.383</v>
      </c>
      <c r="K7277" s="5">
        <v>376.19529952303782</v>
      </c>
      <c r="L7277">
        <f>YEAR(SalesData[Order Date])</f>
        <v>2024</v>
      </c>
      <c r="M7277">
        <f>MONTH(SalesData[Order Date])</f>
        <v>10</v>
      </c>
      <c r="N7277" t="str">
        <f>TEXT(SalesData[[#This Row],[Order Date]], "mmmm")</f>
        <v>October</v>
      </c>
      <c r="O7277" s="7">
        <f>IF(SalesData[Sales]=0,0,SalesData[Profit]/SalesData[Sales])</f>
        <v>0.19702453594854349</v>
      </c>
      <c r="P7277" s="8">
        <f t="shared" si="113"/>
        <v>1.0998317257459609E-4</v>
      </c>
      <c r="Q7277" t="str">
        <f>IF(SalesData[[#This Row],[Discount]]&gt;0, "Yes", "No")</f>
        <v>Yes</v>
      </c>
      <c r="R7277" t="str">
        <f>TEXT(SalesData[[#This Row],[Order Date]],"mmm-yyyy")</f>
        <v>Oct-2024</v>
      </c>
      <c r="S7277">
        <f>YEAR(SalesData[[#This Row],[Order Date]])*100 + MONTH(SalesData[[#This Row],[Order Date]])</f>
        <v>202410</v>
      </c>
    </row>
    <row r="7278" spans="1:19" x14ac:dyDescent="0.3">
      <c r="A7278" t="s">
        <v>12109</v>
      </c>
      <c r="B7278" s="3">
        <v>45577</v>
      </c>
      <c r="C7278" t="s">
        <v>3757</v>
      </c>
      <c r="D7278" t="s">
        <v>13</v>
      </c>
      <c r="E7278" t="s">
        <v>19</v>
      </c>
      <c r="F7278" t="s">
        <v>31</v>
      </c>
      <c r="G7278">
        <v>2</v>
      </c>
      <c r="H7278" s="5">
        <v>824.68</v>
      </c>
      <c r="I7278" s="5">
        <v>0.21</v>
      </c>
      <c r="J7278" s="5">
        <v>1302.9944</v>
      </c>
      <c r="K7278" s="5">
        <v>378.23798723990558</v>
      </c>
      <c r="L7278">
        <f>YEAR(SalesData[Order Date])</f>
        <v>2024</v>
      </c>
      <c r="M7278">
        <f>MONTH(SalesData[Order Date])</f>
        <v>10</v>
      </c>
      <c r="N7278" t="str">
        <f>TEXT(SalesData[[#This Row],[Order Date]], "mmmm")</f>
        <v>October</v>
      </c>
      <c r="O7278" s="7">
        <f>IF(SalesData[Sales]=0,0,SalesData[Profit]/SalesData[Sales])</f>
        <v>0.29028366295350583</v>
      </c>
      <c r="P7278" s="8">
        <f t="shared" si="113"/>
        <v>1.2732211281951789E-4</v>
      </c>
      <c r="Q7278" t="str">
        <f>IF(SalesData[[#This Row],[Discount]]&gt;0, "Yes", "No")</f>
        <v>Yes</v>
      </c>
      <c r="R7278" t="str">
        <f>TEXT(SalesData[[#This Row],[Order Date]],"mmm-yyyy")</f>
        <v>Oct-2024</v>
      </c>
      <c r="S7278">
        <f>YEAR(SalesData[[#This Row],[Order Date]])*100 + MONTH(SalesData[[#This Row],[Order Date]])</f>
        <v>202410</v>
      </c>
    </row>
    <row r="7279" spans="1:19" x14ac:dyDescent="0.3">
      <c r="A7279" t="s">
        <v>12131</v>
      </c>
      <c r="B7279" s="3">
        <v>45568</v>
      </c>
      <c r="C7279" t="s">
        <v>12132</v>
      </c>
      <c r="D7279" t="s">
        <v>30</v>
      </c>
      <c r="E7279" t="s">
        <v>14</v>
      </c>
      <c r="F7279" t="s">
        <v>39</v>
      </c>
      <c r="G7279">
        <v>4</v>
      </c>
      <c r="H7279" s="5">
        <v>451.77</v>
      </c>
      <c r="I7279" s="5">
        <v>0.04</v>
      </c>
      <c r="J7279" s="5">
        <v>1734.7968000000001</v>
      </c>
      <c r="K7279" s="5">
        <v>414.15293070913708</v>
      </c>
      <c r="L7279">
        <f>YEAR(SalesData[Order Date])</f>
        <v>2024</v>
      </c>
      <c r="M7279">
        <f>MONTH(SalesData[Order Date])</f>
        <v>10</v>
      </c>
      <c r="N7279" t="str">
        <f>TEXT(SalesData[[#This Row],[Order Date]], "mmmm")</f>
        <v>October</v>
      </c>
      <c r="O7279" s="7">
        <f>IF(SalesData[Sales]=0,0,SalesData[Profit]/SalesData[Sales])</f>
        <v>0.23873281914581412</v>
      </c>
      <c r="P7279" s="8">
        <f t="shared" si="113"/>
        <v>2.2135157270292408E-5</v>
      </c>
      <c r="Q7279" t="str">
        <f>IF(SalesData[[#This Row],[Discount]]&gt;0, "Yes", "No")</f>
        <v>Yes</v>
      </c>
      <c r="R7279" t="str">
        <f>TEXT(SalesData[[#This Row],[Order Date]],"mmm-yyyy")</f>
        <v>Oct-2024</v>
      </c>
      <c r="S7279">
        <f>YEAR(SalesData[[#This Row],[Order Date]])*100 + MONTH(SalesData[[#This Row],[Order Date]])</f>
        <v>202410</v>
      </c>
    </row>
    <row r="7280" spans="1:19" x14ac:dyDescent="0.3">
      <c r="A7280" t="s">
        <v>12139</v>
      </c>
      <c r="B7280" s="3">
        <v>45584</v>
      </c>
      <c r="C7280" t="s">
        <v>12140</v>
      </c>
      <c r="D7280" t="s">
        <v>13</v>
      </c>
      <c r="E7280" t="s">
        <v>14</v>
      </c>
      <c r="F7280" t="s">
        <v>53</v>
      </c>
      <c r="G7280">
        <v>1</v>
      </c>
      <c r="H7280" s="5">
        <v>722.77</v>
      </c>
      <c r="I7280" s="5">
        <v>0.27</v>
      </c>
      <c r="J7280" s="5">
        <v>527.62209999999993</v>
      </c>
      <c r="K7280" s="5">
        <v>41.389008982796263</v>
      </c>
      <c r="L7280">
        <f>YEAR(SalesData[Order Date])</f>
        <v>2024</v>
      </c>
      <c r="M7280">
        <f>MONTH(SalesData[Order Date])</f>
        <v>10</v>
      </c>
      <c r="N7280" t="str">
        <f>TEXT(SalesData[[#This Row],[Order Date]], "mmmm")</f>
        <v>October</v>
      </c>
      <c r="O7280" s="7">
        <f>IF(SalesData[Sales]=0,0,SalesData[Profit]/SalesData[Sales])</f>
        <v>7.8444418804284863E-2</v>
      </c>
      <c r="P7280" s="8">
        <f t="shared" si="113"/>
        <v>3.7356282081436697E-4</v>
      </c>
      <c r="Q7280" t="str">
        <f>IF(SalesData[[#This Row],[Discount]]&gt;0, "Yes", "No")</f>
        <v>Yes</v>
      </c>
      <c r="R7280" t="str">
        <f>TEXT(SalesData[[#This Row],[Order Date]],"mmm-yyyy")</f>
        <v>Oct-2024</v>
      </c>
      <c r="S7280">
        <f>YEAR(SalesData[[#This Row],[Order Date]])*100 + MONTH(SalesData[[#This Row],[Order Date]])</f>
        <v>202410</v>
      </c>
    </row>
    <row r="7281" spans="1:19" x14ac:dyDescent="0.3">
      <c r="A7281" t="s">
        <v>12162</v>
      </c>
      <c r="B7281" s="3">
        <v>45591</v>
      </c>
      <c r="C7281" t="s">
        <v>12163</v>
      </c>
      <c r="D7281" t="s">
        <v>18</v>
      </c>
      <c r="E7281" t="s">
        <v>26</v>
      </c>
      <c r="F7281" t="s">
        <v>39</v>
      </c>
      <c r="G7281">
        <v>7</v>
      </c>
      <c r="H7281" s="5">
        <v>889.1</v>
      </c>
      <c r="I7281" s="5">
        <v>7.0000000000000007E-2</v>
      </c>
      <c r="J7281" s="5">
        <v>5788.0409999999993</v>
      </c>
      <c r="K7281" s="5">
        <v>1588.293504281967</v>
      </c>
      <c r="L7281">
        <f>YEAR(SalesData[Order Date])</f>
        <v>2024</v>
      </c>
      <c r="M7281">
        <f>MONTH(SalesData[Order Date])</f>
        <v>10</v>
      </c>
      <c r="N7281" t="str">
        <f>TEXT(SalesData[[#This Row],[Order Date]], "mmmm")</f>
        <v>October</v>
      </c>
      <c r="O7281" s="7">
        <f>IF(SalesData[Sales]=0,0,SalesData[Profit]/SalesData[Sales])</f>
        <v>0.2744095116606754</v>
      </c>
      <c r="P7281" s="8">
        <f t="shared" si="113"/>
        <v>1.1247328759419638E-5</v>
      </c>
      <c r="Q7281" t="str">
        <f>IF(SalesData[[#This Row],[Discount]]&gt;0, "Yes", "No")</f>
        <v>Yes</v>
      </c>
      <c r="R7281" t="str">
        <f>TEXT(SalesData[[#This Row],[Order Date]],"mmm-yyyy")</f>
        <v>Oct-2024</v>
      </c>
      <c r="S7281">
        <f>YEAR(SalesData[[#This Row],[Order Date]])*100 + MONTH(SalesData[[#This Row],[Order Date]])</f>
        <v>202410</v>
      </c>
    </row>
    <row r="7282" spans="1:19" x14ac:dyDescent="0.3">
      <c r="A7282" t="s">
        <v>12174</v>
      </c>
      <c r="B7282" s="3">
        <v>45585</v>
      </c>
      <c r="C7282" t="s">
        <v>12175</v>
      </c>
      <c r="D7282" t="s">
        <v>30</v>
      </c>
      <c r="E7282" t="s">
        <v>19</v>
      </c>
      <c r="F7282" t="s">
        <v>62</v>
      </c>
      <c r="G7282">
        <v>3</v>
      </c>
      <c r="H7282" s="5">
        <v>781.28</v>
      </c>
      <c r="I7282" s="5">
        <v>0.28999999999999998</v>
      </c>
      <c r="J7282" s="5">
        <v>1664.1264000000001</v>
      </c>
      <c r="K7282" s="5">
        <v>478.41918557058199</v>
      </c>
      <c r="L7282">
        <f>YEAR(SalesData[Order Date])</f>
        <v>2024</v>
      </c>
      <c r="M7282">
        <f>MONTH(SalesData[Order Date])</f>
        <v>10</v>
      </c>
      <c r="N7282" t="str">
        <f>TEXT(SalesData[[#This Row],[Order Date]], "mmmm")</f>
        <v>October</v>
      </c>
      <c r="O7282" s="7">
        <f>IF(SalesData[Sales]=0,0,SalesData[Profit]/SalesData[Sales])</f>
        <v>0.28748969163074511</v>
      </c>
      <c r="P7282" s="8">
        <f t="shared" si="113"/>
        <v>1.2372858215577853E-4</v>
      </c>
      <c r="Q7282" t="str">
        <f>IF(SalesData[[#This Row],[Discount]]&gt;0, "Yes", "No")</f>
        <v>Yes</v>
      </c>
      <c r="R7282" t="str">
        <f>TEXT(SalesData[[#This Row],[Order Date]],"mmm-yyyy")</f>
        <v>Oct-2024</v>
      </c>
      <c r="S7282">
        <f>YEAR(SalesData[[#This Row],[Order Date]])*100 + MONTH(SalesData[[#This Row],[Order Date]])</f>
        <v>202410</v>
      </c>
    </row>
    <row r="7283" spans="1:19" x14ac:dyDescent="0.3">
      <c r="A7283" t="s">
        <v>12205</v>
      </c>
      <c r="B7283" s="3">
        <v>45595</v>
      </c>
      <c r="C7283" t="s">
        <v>12206</v>
      </c>
      <c r="D7283" t="s">
        <v>30</v>
      </c>
      <c r="E7283" t="s">
        <v>19</v>
      </c>
      <c r="F7283" t="s">
        <v>91</v>
      </c>
      <c r="G7283">
        <v>3</v>
      </c>
      <c r="H7283" s="5">
        <v>544.12</v>
      </c>
      <c r="I7283" s="5">
        <v>0.12</v>
      </c>
      <c r="J7283" s="5">
        <v>1436.4767999999999</v>
      </c>
      <c r="K7283" s="5">
        <v>319.45484591862618</v>
      </c>
      <c r="L7283">
        <f>YEAR(SalesData[Order Date])</f>
        <v>2024</v>
      </c>
      <c r="M7283">
        <f>MONTH(SalesData[Order Date])</f>
        <v>10</v>
      </c>
      <c r="N7283" t="str">
        <f>TEXT(SalesData[[#This Row],[Order Date]], "mmmm")</f>
        <v>October</v>
      </c>
      <c r="O7283" s="7">
        <f>IF(SalesData[Sales]=0,0,SalesData[Profit]/SalesData[Sales])</f>
        <v>0.22238775169820091</v>
      </c>
      <c r="P7283" s="8">
        <f t="shared" si="113"/>
        <v>7.3513195618613538E-5</v>
      </c>
      <c r="Q7283" t="str">
        <f>IF(SalesData[[#This Row],[Discount]]&gt;0, "Yes", "No")</f>
        <v>Yes</v>
      </c>
      <c r="R7283" t="str">
        <f>TEXT(SalesData[[#This Row],[Order Date]],"mmm-yyyy")</f>
        <v>Oct-2024</v>
      </c>
      <c r="S7283">
        <f>YEAR(SalesData[[#This Row],[Order Date]])*100 + MONTH(SalesData[[#This Row],[Order Date]])</f>
        <v>202410</v>
      </c>
    </row>
    <row r="7284" spans="1:19" x14ac:dyDescent="0.3">
      <c r="A7284" t="s">
        <v>12230</v>
      </c>
      <c r="B7284" s="3">
        <v>45566</v>
      </c>
      <c r="C7284" t="s">
        <v>12231</v>
      </c>
      <c r="D7284" t="s">
        <v>18</v>
      </c>
      <c r="E7284" t="s">
        <v>26</v>
      </c>
      <c r="F7284" t="s">
        <v>15</v>
      </c>
      <c r="G7284">
        <v>9</v>
      </c>
      <c r="H7284" s="5">
        <v>942.94</v>
      </c>
      <c r="I7284" s="5">
        <v>0.09</v>
      </c>
      <c r="J7284" s="5">
        <v>7722.6786000000011</v>
      </c>
      <c r="K7284" s="5">
        <v>540.64818330227502</v>
      </c>
      <c r="L7284">
        <f>YEAR(SalesData[Order Date])</f>
        <v>2024</v>
      </c>
      <c r="M7284">
        <f>MONTH(SalesData[Order Date])</f>
        <v>10</v>
      </c>
      <c r="N7284" t="str">
        <f>TEXT(SalesData[[#This Row],[Order Date]], "mmmm")</f>
        <v>October</v>
      </c>
      <c r="O7284" s="7">
        <f>IF(SalesData[Sales]=0,0,SalesData[Profit]/SalesData[Sales])</f>
        <v>7.0007857545991217E-2</v>
      </c>
      <c r="P7284" s="8">
        <f t="shared" si="113"/>
        <v>1.0605128640210405E-5</v>
      </c>
      <c r="Q7284" t="str">
        <f>IF(SalesData[[#This Row],[Discount]]&gt;0, "Yes", "No")</f>
        <v>Yes</v>
      </c>
      <c r="R7284" t="str">
        <f>TEXT(SalesData[[#This Row],[Order Date]],"mmm-yyyy")</f>
        <v>Oct-2024</v>
      </c>
      <c r="S7284">
        <f>YEAR(SalesData[[#This Row],[Order Date]])*100 + MONTH(SalesData[[#This Row],[Order Date]])</f>
        <v>202410</v>
      </c>
    </row>
    <row r="7285" spans="1:19" x14ac:dyDescent="0.3">
      <c r="A7285" t="s">
        <v>12254</v>
      </c>
      <c r="B7285" s="3">
        <v>45581</v>
      </c>
      <c r="C7285" t="s">
        <v>12255</v>
      </c>
      <c r="D7285" t="s">
        <v>18</v>
      </c>
      <c r="E7285" t="s">
        <v>19</v>
      </c>
      <c r="F7285" t="s">
        <v>34</v>
      </c>
      <c r="G7285">
        <v>9</v>
      </c>
      <c r="H7285" s="5">
        <v>850.46</v>
      </c>
      <c r="I7285" s="5">
        <v>0.19</v>
      </c>
      <c r="J7285" s="5">
        <v>6199.8534000000009</v>
      </c>
      <c r="K7285" s="5">
        <v>1235.349450055691</v>
      </c>
      <c r="L7285">
        <f>YEAR(SalesData[Order Date])</f>
        <v>2024</v>
      </c>
      <c r="M7285">
        <f>MONTH(SalesData[Order Date])</f>
        <v>10</v>
      </c>
      <c r="N7285" t="str">
        <f>TEXT(SalesData[[#This Row],[Order Date]], "mmmm")</f>
        <v>October</v>
      </c>
      <c r="O7285" s="7">
        <f>IF(SalesData[Sales]=0,0,SalesData[Profit]/SalesData[Sales])</f>
        <v>0.19925462270699673</v>
      </c>
      <c r="P7285" s="8">
        <f t="shared" si="113"/>
        <v>2.4823167592962761E-5</v>
      </c>
      <c r="Q7285" t="str">
        <f>IF(SalesData[[#This Row],[Discount]]&gt;0, "Yes", "No")</f>
        <v>Yes</v>
      </c>
      <c r="R7285" t="str">
        <f>TEXT(SalesData[[#This Row],[Order Date]],"mmm-yyyy")</f>
        <v>Oct-2024</v>
      </c>
      <c r="S7285">
        <f>YEAR(SalesData[[#This Row],[Order Date]])*100 + MONTH(SalesData[[#This Row],[Order Date]])</f>
        <v>202410</v>
      </c>
    </row>
    <row r="7286" spans="1:19" x14ac:dyDescent="0.3">
      <c r="A7286" t="s">
        <v>12334</v>
      </c>
      <c r="B7286" s="3">
        <v>45588</v>
      </c>
      <c r="C7286" t="s">
        <v>12335</v>
      </c>
      <c r="D7286" t="s">
        <v>30</v>
      </c>
      <c r="E7286" t="s">
        <v>14</v>
      </c>
      <c r="F7286" t="s">
        <v>27</v>
      </c>
      <c r="G7286">
        <v>6</v>
      </c>
      <c r="H7286" s="5">
        <v>898.82</v>
      </c>
      <c r="I7286" s="5">
        <v>0.01</v>
      </c>
      <c r="J7286" s="5">
        <v>5338.9907999999996</v>
      </c>
      <c r="K7286" s="5">
        <v>1241.680771880654</v>
      </c>
      <c r="L7286">
        <f>YEAR(SalesData[Order Date])</f>
        <v>2024</v>
      </c>
      <c r="M7286">
        <f>MONTH(SalesData[Order Date])</f>
        <v>10</v>
      </c>
      <c r="N7286" t="str">
        <f>TEXT(SalesData[[#This Row],[Order Date]], "mmmm")</f>
        <v>October</v>
      </c>
      <c r="O7286" s="7">
        <f>IF(SalesData[Sales]=0,0,SalesData[Profit]/SalesData[Sales])</f>
        <v>0.23256844193862519</v>
      </c>
      <c r="P7286" s="8">
        <f t="shared" si="113"/>
        <v>1.8542830229263553E-6</v>
      </c>
      <c r="Q7286" t="str">
        <f>IF(SalesData[[#This Row],[Discount]]&gt;0, "Yes", "No")</f>
        <v>Yes</v>
      </c>
      <c r="R7286" t="str">
        <f>TEXT(SalesData[[#This Row],[Order Date]],"mmm-yyyy")</f>
        <v>Oct-2024</v>
      </c>
      <c r="S7286">
        <f>YEAR(SalesData[[#This Row],[Order Date]])*100 + MONTH(SalesData[[#This Row],[Order Date]])</f>
        <v>202410</v>
      </c>
    </row>
    <row r="7287" spans="1:19" x14ac:dyDescent="0.3">
      <c r="A7287" t="s">
        <v>12364</v>
      </c>
      <c r="B7287" s="3">
        <v>45585</v>
      </c>
      <c r="C7287" t="s">
        <v>12365</v>
      </c>
      <c r="D7287" t="s">
        <v>23</v>
      </c>
      <c r="E7287" t="s">
        <v>26</v>
      </c>
      <c r="F7287" t="s">
        <v>53</v>
      </c>
      <c r="G7287">
        <v>7</v>
      </c>
      <c r="H7287" s="5">
        <v>191.01</v>
      </c>
      <c r="I7287" s="5">
        <v>0.18</v>
      </c>
      <c r="J7287" s="5">
        <v>1096.3974000000001</v>
      </c>
      <c r="K7287" s="5">
        <v>301.62653158459489</v>
      </c>
      <c r="L7287">
        <f>YEAR(SalesData[Order Date])</f>
        <v>2024</v>
      </c>
      <c r="M7287">
        <f>MONTH(SalesData[Order Date])</f>
        <v>10</v>
      </c>
      <c r="N7287" t="str">
        <f>TEXT(SalesData[[#This Row],[Order Date]], "mmmm")</f>
        <v>October</v>
      </c>
      <c r="O7287" s="7">
        <f>IF(SalesData[Sales]=0,0,SalesData[Profit]/SalesData[Sales])</f>
        <v>0.27510693803596659</v>
      </c>
      <c r="P7287" s="8">
        <f t="shared" si="113"/>
        <v>1.3462271982768293E-4</v>
      </c>
      <c r="Q7287" t="str">
        <f>IF(SalesData[[#This Row],[Discount]]&gt;0, "Yes", "No")</f>
        <v>Yes</v>
      </c>
      <c r="R7287" t="str">
        <f>TEXT(SalesData[[#This Row],[Order Date]],"mmm-yyyy")</f>
        <v>Oct-2024</v>
      </c>
      <c r="S7287">
        <f>YEAR(SalesData[[#This Row],[Order Date]])*100 + MONTH(SalesData[[#This Row],[Order Date]])</f>
        <v>202410</v>
      </c>
    </row>
    <row r="7288" spans="1:19" x14ac:dyDescent="0.3">
      <c r="A7288" t="s">
        <v>12402</v>
      </c>
      <c r="B7288" s="3">
        <v>45576</v>
      </c>
      <c r="C7288" t="s">
        <v>12403</v>
      </c>
      <c r="D7288" t="s">
        <v>18</v>
      </c>
      <c r="E7288" t="s">
        <v>19</v>
      </c>
      <c r="F7288" t="s">
        <v>91</v>
      </c>
      <c r="G7288">
        <v>8</v>
      </c>
      <c r="H7288" s="5">
        <v>282.14999999999998</v>
      </c>
      <c r="I7288" s="5">
        <v>0.28999999999999998</v>
      </c>
      <c r="J7288" s="5">
        <v>1602.6120000000001</v>
      </c>
      <c r="K7288" s="5">
        <v>376.1198108089705</v>
      </c>
      <c r="L7288">
        <f>YEAR(SalesData[Order Date])</f>
        <v>2024</v>
      </c>
      <c r="M7288">
        <f>MONTH(SalesData[Order Date])</f>
        <v>10</v>
      </c>
      <c r="N7288" t="str">
        <f>TEXT(SalesData[[#This Row],[Order Date]], "mmmm")</f>
        <v>October</v>
      </c>
      <c r="O7288" s="7">
        <f>IF(SalesData[Sales]=0,0,SalesData[Profit]/SalesData[Sales])</f>
        <v>0.23469174747784896</v>
      </c>
      <c r="P7288" s="8">
        <f t="shared" si="113"/>
        <v>1.2847776005670743E-4</v>
      </c>
      <c r="Q7288" t="str">
        <f>IF(SalesData[[#This Row],[Discount]]&gt;0, "Yes", "No")</f>
        <v>Yes</v>
      </c>
      <c r="R7288" t="str">
        <f>TEXT(SalesData[[#This Row],[Order Date]],"mmm-yyyy")</f>
        <v>Oct-2024</v>
      </c>
      <c r="S7288">
        <f>YEAR(SalesData[[#This Row],[Order Date]])*100 + MONTH(SalesData[[#This Row],[Order Date]])</f>
        <v>202410</v>
      </c>
    </row>
    <row r="7289" spans="1:19" x14ac:dyDescent="0.3">
      <c r="A7289" t="s">
        <v>12476</v>
      </c>
      <c r="B7289" s="3">
        <v>45587</v>
      </c>
      <c r="C7289" t="s">
        <v>12477</v>
      </c>
      <c r="D7289" t="s">
        <v>30</v>
      </c>
      <c r="E7289" t="s">
        <v>19</v>
      </c>
      <c r="F7289" t="s">
        <v>20</v>
      </c>
      <c r="G7289">
        <v>5</v>
      </c>
      <c r="H7289" s="5">
        <v>568.55999999999995</v>
      </c>
      <c r="I7289" s="5">
        <v>0.03</v>
      </c>
      <c r="J7289" s="5">
        <v>2757.5160000000001</v>
      </c>
      <c r="K7289" s="5">
        <v>377.35746298002488</v>
      </c>
      <c r="L7289">
        <f>YEAR(SalesData[Order Date])</f>
        <v>2024</v>
      </c>
      <c r="M7289">
        <f>MONTH(SalesData[Order Date])</f>
        <v>10</v>
      </c>
      <c r="N7289" t="str">
        <f>TEXT(SalesData[[#This Row],[Order Date]], "mmmm")</f>
        <v>October</v>
      </c>
      <c r="O7289" s="7">
        <f>IF(SalesData[Sales]=0,0,SalesData[Profit]/SalesData[Sales])</f>
        <v>0.13684688066362077</v>
      </c>
      <c r="P7289" s="8">
        <f t="shared" si="113"/>
        <v>1.0552975939214859E-5</v>
      </c>
      <c r="Q7289" t="str">
        <f>IF(SalesData[[#This Row],[Discount]]&gt;0, "Yes", "No")</f>
        <v>Yes</v>
      </c>
      <c r="R7289" t="str">
        <f>TEXT(SalesData[[#This Row],[Order Date]],"mmm-yyyy")</f>
        <v>Oct-2024</v>
      </c>
      <c r="S7289">
        <f>YEAR(SalesData[[#This Row],[Order Date]])*100 + MONTH(SalesData[[#This Row],[Order Date]])</f>
        <v>202410</v>
      </c>
    </row>
    <row r="7290" spans="1:19" x14ac:dyDescent="0.3">
      <c r="A7290" t="s">
        <v>12558</v>
      </c>
      <c r="B7290" s="3">
        <v>45596</v>
      </c>
      <c r="C7290" t="s">
        <v>12559</v>
      </c>
      <c r="D7290" t="s">
        <v>23</v>
      </c>
      <c r="E7290" t="s">
        <v>26</v>
      </c>
      <c r="F7290" t="s">
        <v>39</v>
      </c>
      <c r="G7290">
        <v>4</v>
      </c>
      <c r="H7290" s="5">
        <v>802.05</v>
      </c>
      <c r="I7290" s="5">
        <v>0.1</v>
      </c>
      <c r="J7290" s="5">
        <v>2887.38</v>
      </c>
      <c r="K7290" s="5">
        <v>840.13206637607709</v>
      </c>
      <c r="L7290">
        <f>YEAR(SalesData[Order Date])</f>
        <v>2024</v>
      </c>
      <c r="M7290">
        <f>MONTH(SalesData[Order Date])</f>
        <v>10</v>
      </c>
      <c r="N7290" t="str">
        <f>TEXT(SalesData[[#This Row],[Order Date]], "mmmm")</f>
        <v>October</v>
      </c>
      <c r="O7290" s="7">
        <f>IF(SalesData[Sales]=0,0,SalesData[Profit]/SalesData[Sales])</f>
        <v>0.2909669203139445</v>
      </c>
      <c r="P7290" s="8">
        <f t="shared" si="113"/>
        <v>3.1170126550713798E-5</v>
      </c>
      <c r="Q7290" t="str">
        <f>IF(SalesData[[#This Row],[Discount]]&gt;0, "Yes", "No")</f>
        <v>Yes</v>
      </c>
      <c r="R7290" t="str">
        <f>TEXT(SalesData[[#This Row],[Order Date]],"mmm-yyyy")</f>
        <v>Oct-2024</v>
      </c>
      <c r="S7290">
        <f>YEAR(SalesData[[#This Row],[Order Date]])*100 + MONTH(SalesData[[#This Row],[Order Date]])</f>
        <v>202410</v>
      </c>
    </row>
    <row r="7291" spans="1:19" x14ac:dyDescent="0.3">
      <c r="A7291" t="s">
        <v>12579</v>
      </c>
      <c r="B7291" s="3">
        <v>45568</v>
      </c>
      <c r="C7291" t="s">
        <v>12580</v>
      </c>
      <c r="D7291" t="s">
        <v>23</v>
      </c>
      <c r="E7291" t="s">
        <v>19</v>
      </c>
      <c r="F7291" t="s">
        <v>91</v>
      </c>
      <c r="G7291">
        <v>2</v>
      </c>
      <c r="H7291" s="5">
        <v>546.21</v>
      </c>
      <c r="I7291" s="5">
        <v>0.23</v>
      </c>
      <c r="J7291" s="5">
        <v>841.16340000000002</v>
      </c>
      <c r="K7291" s="5">
        <v>187.43722918477249</v>
      </c>
      <c r="L7291">
        <f>YEAR(SalesData[Order Date])</f>
        <v>2024</v>
      </c>
      <c r="M7291">
        <f>MONTH(SalesData[Order Date])</f>
        <v>10</v>
      </c>
      <c r="N7291" t="str">
        <f>TEXT(SalesData[[#This Row],[Order Date]], "mmmm")</f>
        <v>October</v>
      </c>
      <c r="O7291" s="7">
        <f>IF(SalesData[Sales]=0,0,SalesData[Profit]/SalesData[Sales])</f>
        <v>0.22283093770457973</v>
      </c>
      <c r="P7291" s="8">
        <f t="shared" si="113"/>
        <v>2.1054173303308252E-4</v>
      </c>
      <c r="Q7291" t="str">
        <f>IF(SalesData[[#This Row],[Discount]]&gt;0, "Yes", "No")</f>
        <v>Yes</v>
      </c>
      <c r="R7291" t="str">
        <f>TEXT(SalesData[[#This Row],[Order Date]],"mmm-yyyy")</f>
        <v>Oct-2024</v>
      </c>
      <c r="S7291">
        <f>YEAR(SalesData[[#This Row],[Order Date]])*100 + MONTH(SalesData[[#This Row],[Order Date]])</f>
        <v>202410</v>
      </c>
    </row>
    <row r="7292" spans="1:19" x14ac:dyDescent="0.3">
      <c r="A7292" t="s">
        <v>12689</v>
      </c>
      <c r="B7292" s="3">
        <v>45589</v>
      </c>
      <c r="C7292" t="s">
        <v>12690</v>
      </c>
      <c r="D7292" t="s">
        <v>13</v>
      </c>
      <c r="E7292" t="s">
        <v>19</v>
      </c>
      <c r="F7292" t="s">
        <v>62</v>
      </c>
      <c r="G7292">
        <v>3</v>
      </c>
      <c r="H7292" s="5">
        <v>274.25</v>
      </c>
      <c r="I7292" s="5">
        <v>0.22</v>
      </c>
      <c r="J7292" s="5">
        <v>641.745</v>
      </c>
      <c r="K7292" s="5">
        <v>188.224491483398</v>
      </c>
      <c r="L7292">
        <f>YEAR(SalesData[Order Date])</f>
        <v>2024</v>
      </c>
      <c r="M7292">
        <f>MONTH(SalesData[Order Date])</f>
        <v>10</v>
      </c>
      <c r="N7292" t="str">
        <f>TEXT(SalesData[[#This Row],[Order Date]], "mmmm")</f>
        <v>October</v>
      </c>
      <c r="O7292" s="7">
        <f>IF(SalesData[Sales]=0,0,SalesData[Profit]/SalesData[Sales])</f>
        <v>0.29330106425978852</v>
      </c>
      <c r="P7292" s="8">
        <f t="shared" si="113"/>
        <v>2.6739592828927376E-4</v>
      </c>
      <c r="Q7292" t="str">
        <f>IF(SalesData[[#This Row],[Discount]]&gt;0, "Yes", "No")</f>
        <v>Yes</v>
      </c>
      <c r="R7292" t="str">
        <f>TEXT(SalesData[[#This Row],[Order Date]],"mmm-yyyy")</f>
        <v>Oct-2024</v>
      </c>
      <c r="S7292">
        <f>YEAR(SalesData[[#This Row],[Order Date]])*100 + MONTH(SalesData[[#This Row],[Order Date]])</f>
        <v>202410</v>
      </c>
    </row>
    <row r="7293" spans="1:19" x14ac:dyDescent="0.3">
      <c r="A7293" t="s">
        <v>12720</v>
      </c>
      <c r="B7293" s="3">
        <v>45587</v>
      </c>
      <c r="C7293" t="s">
        <v>12721</v>
      </c>
      <c r="D7293" t="s">
        <v>13</v>
      </c>
      <c r="E7293" t="s">
        <v>19</v>
      </c>
      <c r="F7293" t="s">
        <v>20</v>
      </c>
      <c r="G7293">
        <v>6</v>
      </c>
      <c r="H7293" s="5">
        <v>42.86</v>
      </c>
      <c r="I7293" s="5">
        <v>0.13</v>
      </c>
      <c r="J7293" s="5">
        <v>223.72919999999999</v>
      </c>
      <c r="K7293" s="5">
        <v>30.57010013312464</v>
      </c>
      <c r="L7293">
        <f>YEAR(SalesData[Order Date])</f>
        <v>2024</v>
      </c>
      <c r="M7293">
        <f>MONTH(SalesData[Order Date])</f>
        <v>10</v>
      </c>
      <c r="N7293" t="str">
        <f>TEXT(SalesData[[#This Row],[Order Date]], "mmmm")</f>
        <v>October</v>
      </c>
      <c r="O7293" s="7">
        <f>IF(SalesData[Sales]=0,0,SalesData[Profit]/SalesData[Sales])</f>
        <v>0.13663884791580466</v>
      </c>
      <c r="P7293" s="8">
        <f t="shared" si="113"/>
        <v>5.0552185409861571E-4</v>
      </c>
      <c r="Q7293" t="str">
        <f>IF(SalesData[[#This Row],[Discount]]&gt;0, "Yes", "No")</f>
        <v>Yes</v>
      </c>
      <c r="R7293" t="str">
        <f>TEXT(SalesData[[#This Row],[Order Date]],"mmm-yyyy")</f>
        <v>Oct-2024</v>
      </c>
      <c r="S7293">
        <f>YEAR(SalesData[[#This Row],[Order Date]])*100 + MONTH(SalesData[[#This Row],[Order Date]])</f>
        <v>202410</v>
      </c>
    </row>
    <row r="7294" spans="1:19" x14ac:dyDescent="0.3">
      <c r="A7294" t="s">
        <v>12731</v>
      </c>
      <c r="B7294" s="3">
        <v>45575</v>
      </c>
      <c r="C7294" t="s">
        <v>12732</v>
      </c>
      <c r="D7294" t="s">
        <v>30</v>
      </c>
      <c r="E7294" t="s">
        <v>19</v>
      </c>
      <c r="F7294" t="s">
        <v>91</v>
      </c>
      <c r="G7294">
        <v>9</v>
      </c>
      <c r="H7294" s="5">
        <v>343.82</v>
      </c>
      <c r="I7294" s="5">
        <v>0.03</v>
      </c>
      <c r="J7294" s="5">
        <v>3001.5486000000001</v>
      </c>
      <c r="K7294" s="5">
        <v>356.72376235780149</v>
      </c>
      <c r="L7294">
        <f>YEAR(SalesData[Order Date])</f>
        <v>2024</v>
      </c>
      <c r="M7294">
        <f>MONTH(SalesData[Order Date])</f>
        <v>10</v>
      </c>
      <c r="N7294" t="str">
        <f>TEXT(SalesData[[#This Row],[Order Date]], "mmmm")</f>
        <v>October</v>
      </c>
      <c r="O7294" s="7">
        <f>IF(SalesData[Sales]=0,0,SalesData[Profit]/SalesData[Sales])</f>
        <v>0.11884657218537174</v>
      </c>
      <c r="P7294" s="8">
        <f t="shared" si="113"/>
        <v>9.6949954433521413E-6</v>
      </c>
      <c r="Q7294" t="str">
        <f>IF(SalesData[[#This Row],[Discount]]&gt;0, "Yes", "No")</f>
        <v>Yes</v>
      </c>
      <c r="R7294" t="str">
        <f>TEXT(SalesData[[#This Row],[Order Date]],"mmm-yyyy")</f>
        <v>Oct-2024</v>
      </c>
      <c r="S7294">
        <f>YEAR(SalesData[[#This Row],[Order Date]])*100 + MONTH(SalesData[[#This Row],[Order Date]])</f>
        <v>202410</v>
      </c>
    </row>
    <row r="7295" spans="1:19" x14ac:dyDescent="0.3">
      <c r="A7295" t="s">
        <v>12739</v>
      </c>
      <c r="B7295" s="3">
        <v>45580</v>
      </c>
      <c r="C7295" t="s">
        <v>12740</v>
      </c>
      <c r="D7295" t="s">
        <v>30</v>
      </c>
      <c r="E7295" t="s">
        <v>19</v>
      </c>
      <c r="F7295" t="s">
        <v>62</v>
      </c>
      <c r="G7295">
        <v>9</v>
      </c>
      <c r="H7295" s="5">
        <v>799.15</v>
      </c>
      <c r="I7295" s="5">
        <v>0.05</v>
      </c>
      <c r="J7295" s="5">
        <v>6832.7324999999992</v>
      </c>
      <c r="K7295" s="5">
        <v>1456.743847642482</v>
      </c>
      <c r="L7295">
        <f>YEAR(SalesData[Order Date])</f>
        <v>2024</v>
      </c>
      <c r="M7295">
        <f>MONTH(SalesData[Order Date])</f>
        <v>10</v>
      </c>
      <c r="N7295" t="str">
        <f>TEXT(SalesData[[#This Row],[Order Date]], "mmmm")</f>
        <v>October</v>
      </c>
      <c r="O7295" s="7">
        <f>IF(SalesData[Sales]=0,0,SalesData[Profit]/SalesData[Sales])</f>
        <v>0.21320077255219375</v>
      </c>
      <c r="P7295" s="8">
        <f t="shared" si="113"/>
        <v>6.9518307646318665E-6</v>
      </c>
      <c r="Q7295" t="str">
        <f>IF(SalesData[[#This Row],[Discount]]&gt;0, "Yes", "No")</f>
        <v>Yes</v>
      </c>
      <c r="R7295" t="str">
        <f>TEXT(SalesData[[#This Row],[Order Date]],"mmm-yyyy")</f>
        <v>Oct-2024</v>
      </c>
      <c r="S7295">
        <f>YEAR(SalesData[[#This Row],[Order Date]])*100 + MONTH(SalesData[[#This Row],[Order Date]])</f>
        <v>202410</v>
      </c>
    </row>
    <row r="7296" spans="1:19" x14ac:dyDescent="0.3">
      <c r="A7296" t="s">
        <v>12872</v>
      </c>
      <c r="B7296" s="3">
        <v>45588</v>
      </c>
      <c r="C7296" t="s">
        <v>12873</v>
      </c>
      <c r="D7296" t="s">
        <v>30</v>
      </c>
      <c r="E7296" t="s">
        <v>26</v>
      </c>
      <c r="F7296" t="s">
        <v>62</v>
      </c>
      <c r="G7296">
        <v>9</v>
      </c>
      <c r="H7296" s="5">
        <v>518.35</v>
      </c>
      <c r="I7296" s="5">
        <v>0.16</v>
      </c>
      <c r="J7296" s="5">
        <v>3918.7260000000001</v>
      </c>
      <c r="K7296" s="5">
        <v>991.61840868170589</v>
      </c>
      <c r="L7296">
        <f>YEAR(SalesData[Order Date])</f>
        <v>2024</v>
      </c>
      <c r="M7296">
        <f>MONTH(SalesData[Order Date])</f>
        <v>10</v>
      </c>
      <c r="N7296" t="str">
        <f>TEXT(SalesData[[#This Row],[Order Date]], "mmmm")</f>
        <v>October</v>
      </c>
      <c r="O7296" s="7">
        <f>IF(SalesData[Sales]=0,0,SalesData[Profit]/SalesData[Sales])</f>
        <v>0.25304611975466157</v>
      </c>
      <c r="P7296" s="8">
        <f t="shared" si="113"/>
        <v>3.4296860765463055E-5</v>
      </c>
      <c r="Q7296" t="str">
        <f>IF(SalesData[[#This Row],[Discount]]&gt;0, "Yes", "No")</f>
        <v>Yes</v>
      </c>
      <c r="R7296" t="str">
        <f>TEXT(SalesData[[#This Row],[Order Date]],"mmm-yyyy")</f>
        <v>Oct-2024</v>
      </c>
      <c r="S7296">
        <f>YEAR(SalesData[[#This Row],[Order Date]])*100 + MONTH(SalesData[[#This Row],[Order Date]])</f>
        <v>202410</v>
      </c>
    </row>
    <row r="7297" spans="1:19" x14ac:dyDescent="0.3">
      <c r="A7297" t="s">
        <v>12930</v>
      </c>
      <c r="B7297" s="3">
        <v>45593</v>
      </c>
      <c r="C7297" t="s">
        <v>12931</v>
      </c>
      <c r="D7297" t="s">
        <v>18</v>
      </c>
      <c r="E7297" t="s">
        <v>26</v>
      </c>
      <c r="F7297" t="s">
        <v>15</v>
      </c>
      <c r="G7297">
        <v>8</v>
      </c>
      <c r="H7297" s="5">
        <v>990.41</v>
      </c>
      <c r="I7297" s="5">
        <v>7.0000000000000007E-2</v>
      </c>
      <c r="J7297" s="5">
        <v>7368.6504000000004</v>
      </c>
      <c r="K7297" s="5">
        <v>1877.666638399465</v>
      </c>
      <c r="L7297">
        <f>YEAR(SalesData[Order Date])</f>
        <v>2024</v>
      </c>
      <c r="M7297">
        <f>MONTH(SalesData[Order Date])</f>
        <v>10</v>
      </c>
      <c r="N7297" t="str">
        <f>TEXT(SalesData[[#This Row],[Order Date]], "mmmm")</f>
        <v>October</v>
      </c>
      <c r="O7297" s="7">
        <f>IF(SalesData[Sales]=0,0,SalesData[Profit]/SalesData[Sales])</f>
        <v>0.25481825523972002</v>
      </c>
      <c r="P7297" s="8">
        <f t="shared" si="113"/>
        <v>8.8347250128734578E-6</v>
      </c>
      <c r="Q7297" t="str">
        <f>IF(SalesData[[#This Row],[Discount]]&gt;0, "Yes", "No")</f>
        <v>Yes</v>
      </c>
      <c r="R7297" t="str">
        <f>TEXT(SalesData[[#This Row],[Order Date]],"mmm-yyyy")</f>
        <v>Oct-2024</v>
      </c>
      <c r="S7297">
        <f>YEAR(SalesData[[#This Row],[Order Date]])*100 + MONTH(SalesData[[#This Row],[Order Date]])</f>
        <v>202410</v>
      </c>
    </row>
    <row r="7298" spans="1:19" x14ac:dyDescent="0.3">
      <c r="A7298" t="s">
        <v>12958</v>
      </c>
      <c r="B7298" s="3">
        <v>45591</v>
      </c>
      <c r="C7298" t="s">
        <v>12959</v>
      </c>
      <c r="D7298" t="s">
        <v>13</v>
      </c>
      <c r="E7298" t="s">
        <v>26</v>
      </c>
      <c r="F7298" t="s">
        <v>53</v>
      </c>
      <c r="G7298">
        <v>2</v>
      </c>
      <c r="H7298" s="5">
        <v>169.84</v>
      </c>
      <c r="I7298" s="5">
        <v>7.0000000000000007E-2</v>
      </c>
      <c r="J7298" s="5">
        <v>315.9024</v>
      </c>
      <c r="K7298" s="5">
        <v>82.782997104634305</v>
      </c>
      <c r="L7298">
        <f>YEAR(SalesData[Order Date])</f>
        <v>2024</v>
      </c>
      <c r="M7298">
        <f>MONTH(SalesData[Order Date])</f>
        <v>10</v>
      </c>
      <c r="N7298" t="str">
        <f>TEXT(SalesData[[#This Row],[Order Date]], "mmmm")</f>
        <v>October</v>
      </c>
      <c r="O7298" s="7">
        <f>IF(SalesData[Sales]=0,0,SalesData[Profit]/SalesData[Sales])</f>
        <v>0.26205244754276735</v>
      </c>
      <c r="P7298" s="8">
        <f t="shared" ref="P7298:P7361" si="114">IF(H:H*G:G=0, 0, (I:I/(H:H*G:G)))</f>
        <v>2.0607630711257655E-4</v>
      </c>
      <c r="Q7298" t="str">
        <f>IF(SalesData[[#This Row],[Discount]]&gt;0, "Yes", "No")</f>
        <v>Yes</v>
      </c>
      <c r="R7298" t="str">
        <f>TEXT(SalesData[[#This Row],[Order Date]],"mmm-yyyy")</f>
        <v>Oct-2024</v>
      </c>
      <c r="S7298">
        <f>YEAR(SalesData[[#This Row],[Order Date]])*100 + MONTH(SalesData[[#This Row],[Order Date]])</f>
        <v>202410</v>
      </c>
    </row>
    <row r="7299" spans="1:19" x14ac:dyDescent="0.3">
      <c r="A7299" t="s">
        <v>12972</v>
      </c>
      <c r="B7299" s="3">
        <v>45575</v>
      </c>
      <c r="C7299" t="s">
        <v>12973</v>
      </c>
      <c r="D7299" t="s">
        <v>23</v>
      </c>
      <c r="E7299" t="s">
        <v>26</v>
      </c>
      <c r="F7299" t="s">
        <v>53</v>
      </c>
      <c r="G7299">
        <v>6</v>
      </c>
      <c r="H7299" s="5">
        <v>532.57000000000005</v>
      </c>
      <c r="I7299" s="5">
        <v>0.2</v>
      </c>
      <c r="J7299" s="5">
        <v>2556.3359999999998</v>
      </c>
      <c r="K7299" s="5">
        <v>610.64513405282355</v>
      </c>
      <c r="L7299">
        <f>YEAR(SalesData[Order Date])</f>
        <v>2024</v>
      </c>
      <c r="M7299">
        <f>MONTH(SalesData[Order Date])</f>
        <v>10</v>
      </c>
      <c r="N7299" t="str">
        <f>TEXT(SalesData[[#This Row],[Order Date]], "mmmm")</f>
        <v>October</v>
      </c>
      <c r="O7299" s="7">
        <f>IF(SalesData[Sales]=0,0,SalesData[Profit]/SalesData[Sales])</f>
        <v>0.2388751455414404</v>
      </c>
      <c r="P7299" s="8">
        <f t="shared" si="114"/>
        <v>6.2589581338290433E-5</v>
      </c>
      <c r="Q7299" t="str">
        <f>IF(SalesData[[#This Row],[Discount]]&gt;0, "Yes", "No")</f>
        <v>Yes</v>
      </c>
      <c r="R7299" t="str">
        <f>TEXT(SalesData[[#This Row],[Order Date]],"mmm-yyyy")</f>
        <v>Oct-2024</v>
      </c>
      <c r="S7299">
        <f>YEAR(SalesData[[#This Row],[Order Date]])*100 + MONTH(SalesData[[#This Row],[Order Date]])</f>
        <v>202410</v>
      </c>
    </row>
    <row r="7300" spans="1:19" x14ac:dyDescent="0.3">
      <c r="A7300" t="s">
        <v>12974</v>
      </c>
      <c r="B7300" s="3">
        <v>45596</v>
      </c>
      <c r="C7300" t="s">
        <v>12975</v>
      </c>
      <c r="D7300" t="s">
        <v>30</v>
      </c>
      <c r="E7300" t="s">
        <v>26</v>
      </c>
      <c r="F7300" t="s">
        <v>44</v>
      </c>
      <c r="G7300">
        <v>6</v>
      </c>
      <c r="H7300" s="5">
        <v>223.58</v>
      </c>
      <c r="I7300" s="5">
        <v>0.06</v>
      </c>
      <c r="J7300" s="5">
        <v>1260.9911999999999</v>
      </c>
      <c r="K7300" s="5">
        <v>309.59272210273502</v>
      </c>
      <c r="L7300">
        <f>YEAR(SalesData[Order Date])</f>
        <v>2024</v>
      </c>
      <c r="M7300">
        <f>MONTH(SalesData[Order Date])</f>
        <v>10</v>
      </c>
      <c r="N7300" t="str">
        <f>TEXT(SalesData[[#This Row],[Order Date]], "mmmm")</f>
        <v>October</v>
      </c>
      <c r="O7300" s="7">
        <f>IF(SalesData[Sales]=0,0,SalesData[Profit]/SalesData[Sales])</f>
        <v>0.24551537084694566</v>
      </c>
      <c r="P7300" s="8">
        <f t="shared" si="114"/>
        <v>4.472671974237409E-5</v>
      </c>
      <c r="Q7300" t="str">
        <f>IF(SalesData[[#This Row],[Discount]]&gt;0, "Yes", "No")</f>
        <v>Yes</v>
      </c>
      <c r="R7300" t="str">
        <f>TEXT(SalesData[[#This Row],[Order Date]],"mmm-yyyy")</f>
        <v>Oct-2024</v>
      </c>
      <c r="S7300">
        <f>YEAR(SalesData[[#This Row],[Order Date]])*100 + MONTH(SalesData[[#This Row],[Order Date]])</f>
        <v>202410</v>
      </c>
    </row>
    <row r="7301" spans="1:19" x14ac:dyDescent="0.3">
      <c r="A7301" t="s">
        <v>12995</v>
      </c>
      <c r="B7301" s="3">
        <v>45576</v>
      </c>
      <c r="C7301" t="s">
        <v>12996</v>
      </c>
      <c r="D7301" t="s">
        <v>30</v>
      </c>
      <c r="E7301" t="s">
        <v>26</v>
      </c>
      <c r="F7301" t="s">
        <v>62</v>
      </c>
      <c r="G7301">
        <v>9</v>
      </c>
      <c r="H7301" s="5">
        <v>531.79</v>
      </c>
      <c r="I7301" s="5">
        <v>0.21</v>
      </c>
      <c r="J7301" s="5">
        <v>3781.0268999999998</v>
      </c>
      <c r="K7301" s="5">
        <v>1074.4741309760259</v>
      </c>
      <c r="L7301">
        <f>YEAR(SalesData[Order Date])</f>
        <v>2024</v>
      </c>
      <c r="M7301">
        <f>MONTH(SalesData[Order Date])</f>
        <v>10</v>
      </c>
      <c r="N7301" t="str">
        <f>TEXT(SalesData[[#This Row],[Order Date]], "mmmm")</f>
        <v>October</v>
      </c>
      <c r="O7301" s="7">
        <f>IF(SalesData[Sales]=0,0,SalesData[Profit]/SalesData[Sales])</f>
        <v>0.28417521466880491</v>
      </c>
      <c r="P7301" s="8">
        <f t="shared" si="114"/>
        <v>4.3876968978982933E-5</v>
      </c>
      <c r="Q7301" t="str">
        <f>IF(SalesData[[#This Row],[Discount]]&gt;0, "Yes", "No")</f>
        <v>Yes</v>
      </c>
      <c r="R7301" t="str">
        <f>TEXT(SalesData[[#This Row],[Order Date]],"mmm-yyyy")</f>
        <v>Oct-2024</v>
      </c>
      <c r="S7301">
        <f>YEAR(SalesData[[#This Row],[Order Date]])*100 + MONTH(SalesData[[#This Row],[Order Date]])</f>
        <v>202410</v>
      </c>
    </row>
    <row r="7302" spans="1:19" x14ac:dyDescent="0.3">
      <c r="A7302" t="s">
        <v>13132</v>
      </c>
      <c r="B7302" s="3">
        <v>45576</v>
      </c>
      <c r="C7302" t="s">
        <v>13133</v>
      </c>
      <c r="D7302" t="s">
        <v>13</v>
      </c>
      <c r="E7302" t="s">
        <v>26</v>
      </c>
      <c r="F7302" t="s">
        <v>44</v>
      </c>
      <c r="G7302">
        <v>7</v>
      </c>
      <c r="H7302" s="5">
        <v>688.71</v>
      </c>
      <c r="I7302" s="5">
        <v>0.09</v>
      </c>
      <c r="J7302" s="5">
        <v>4387.0826999999999</v>
      </c>
      <c r="K7302" s="5">
        <v>774.04879935242866</v>
      </c>
      <c r="L7302">
        <f>YEAR(SalesData[Order Date])</f>
        <v>2024</v>
      </c>
      <c r="M7302">
        <f>MONTH(SalesData[Order Date])</f>
        <v>10</v>
      </c>
      <c r="N7302" t="str">
        <f>TEXT(SalesData[[#This Row],[Order Date]], "mmmm")</f>
        <v>October</v>
      </c>
      <c r="O7302" s="7">
        <f>IF(SalesData[Sales]=0,0,SalesData[Profit]/SalesData[Sales])</f>
        <v>0.17643815999922424</v>
      </c>
      <c r="P7302" s="8">
        <f t="shared" si="114"/>
        <v>1.8668442242951107E-5</v>
      </c>
      <c r="Q7302" t="str">
        <f>IF(SalesData[[#This Row],[Discount]]&gt;0, "Yes", "No")</f>
        <v>Yes</v>
      </c>
      <c r="R7302" t="str">
        <f>TEXT(SalesData[[#This Row],[Order Date]],"mmm-yyyy")</f>
        <v>Oct-2024</v>
      </c>
      <c r="S7302">
        <f>YEAR(SalesData[[#This Row],[Order Date]])*100 + MONTH(SalesData[[#This Row],[Order Date]])</f>
        <v>202410</v>
      </c>
    </row>
    <row r="7303" spans="1:19" x14ac:dyDescent="0.3">
      <c r="A7303" t="s">
        <v>13193</v>
      </c>
      <c r="B7303" s="3">
        <v>45569</v>
      </c>
      <c r="C7303" t="s">
        <v>13194</v>
      </c>
      <c r="D7303" t="s">
        <v>13</v>
      </c>
      <c r="E7303" t="s">
        <v>26</v>
      </c>
      <c r="F7303" t="s">
        <v>53</v>
      </c>
      <c r="G7303">
        <v>5</v>
      </c>
      <c r="H7303" s="5">
        <v>862.71</v>
      </c>
      <c r="I7303" s="5">
        <v>0.06</v>
      </c>
      <c r="J7303" s="5">
        <v>4054.7370000000001</v>
      </c>
      <c r="K7303" s="5">
        <v>972.37411422559967</v>
      </c>
      <c r="L7303">
        <f>YEAR(SalesData[Order Date])</f>
        <v>2024</v>
      </c>
      <c r="M7303">
        <f>MONTH(SalesData[Order Date])</f>
        <v>10</v>
      </c>
      <c r="N7303" t="str">
        <f>TEXT(SalesData[[#This Row],[Order Date]], "mmmm")</f>
        <v>October</v>
      </c>
      <c r="O7303" s="7">
        <f>IF(SalesData[Sales]=0,0,SalesData[Profit]/SalesData[Sales])</f>
        <v>0.2398118827992049</v>
      </c>
      <c r="P7303" s="8">
        <f t="shared" si="114"/>
        <v>1.3909656779218972E-5</v>
      </c>
      <c r="Q7303" t="str">
        <f>IF(SalesData[[#This Row],[Discount]]&gt;0, "Yes", "No")</f>
        <v>Yes</v>
      </c>
      <c r="R7303" t="str">
        <f>TEXT(SalesData[[#This Row],[Order Date]],"mmm-yyyy")</f>
        <v>Oct-2024</v>
      </c>
      <c r="S7303">
        <f>YEAR(SalesData[[#This Row],[Order Date]])*100 + MONTH(SalesData[[#This Row],[Order Date]])</f>
        <v>202410</v>
      </c>
    </row>
    <row r="7304" spans="1:19" x14ac:dyDescent="0.3">
      <c r="A7304" t="s">
        <v>13256</v>
      </c>
      <c r="B7304" s="3">
        <v>45568</v>
      </c>
      <c r="C7304" t="s">
        <v>13257</v>
      </c>
      <c r="D7304" t="s">
        <v>18</v>
      </c>
      <c r="E7304" t="s">
        <v>19</v>
      </c>
      <c r="F7304" t="s">
        <v>44</v>
      </c>
      <c r="G7304">
        <v>9</v>
      </c>
      <c r="H7304" s="5">
        <v>362.09</v>
      </c>
      <c r="I7304" s="5">
        <v>0.21</v>
      </c>
      <c r="J7304" s="5">
        <v>2574.4598999999998</v>
      </c>
      <c r="K7304" s="5">
        <v>270.89144532011352</v>
      </c>
      <c r="L7304">
        <f>YEAR(SalesData[Order Date])</f>
        <v>2024</v>
      </c>
      <c r="M7304">
        <f>MONTH(SalesData[Order Date])</f>
        <v>10</v>
      </c>
      <c r="N7304" t="str">
        <f>TEXT(SalesData[[#This Row],[Order Date]], "mmmm")</f>
        <v>October</v>
      </c>
      <c r="O7304" s="7">
        <f>IF(SalesData[Sales]=0,0,SalesData[Profit]/SalesData[Sales])</f>
        <v>0.10522263148092287</v>
      </c>
      <c r="P7304" s="8">
        <f t="shared" si="114"/>
        <v>6.4440700746591544E-5</v>
      </c>
      <c r="Q7304" t="str">
        <f>IF(SalesData[[#This Row],[Discount]]&gt;0, "Yes", "No")</f>
        <v>Yes</v>
      </c>
      <c r="R7304" t="str">
        <f>TEXT(SalesData[[#This Row],[Order Date]],"mmm-yyyy")</f>
        <v>Oct-2024</v>
      </c>
      <c r="S7304">
        <f>YEAR(SalesData[[#This Row],[Order Date]])*100 + MONTH(SalesData[[#This Row],[Order Date]])</f>
        <v>202410</v>
      </c>
    </row>
    <row r="7305" spans="1:19" x14ac:dyDescent="0.3">
      <c r="A7305" t="s">
        <v>13322</v>
      </c>
      <c r="B7305" s="3">
        <v>45584</v>
      </c>
      <c r="C7305" t="s">
        <v>13323</v>
      </c>
      <c r="D7305" t="s">
        <v>13</v>
      </c>
      <c r="E7305" t="s">
        <v>14</v>
      </c>
      <c r="F7305" t="s">
        <v>44</v>
      </c>
      <c r="G7305">
        <v>2</v>
      </c>
      <c r="H7305" s="5">
        <v>683.47</v>
      </c>
      <c r="I7305" s="5">
        <v>0.16</v>
      </c>
      <c r="J7305" s="5">
        <v>1148.2295999999999</v>
      </c>
      <c r="K7305" s="5">
        <v>146.1078615068933</v>
      </c>
      <c r="L7305">
        <f>YEAR(SalesData[Order Date])</f>
        <v>2024</v>
      </c>
      <c r="M7305">
        <f>MONTH(SalesData[Order Date])</f>
        <v>10</v>
      </c>
      <c r="N7305" t="str">
        <f>TEXT(SalesData[[#This Row],[Order Date]], "mmmm")</f>
        <v>October</v>
      </c>
      <c r="O7305" s="7">
        <f>IF(SalesData[Sales]=0,0,SalesData[Profit]/SalesData[Sales])</f>
        <v>0.12724620712346496</v>
      </c>
      <c r="P7305" s="8">
        <f t="shared" si="114"/>
        <v>1.170497607795514E-4</v>
      </c>
      <c r="Q7305" t="str">
        <f>IF(SalesData[[#This Row],[Discount]]&gt;0, "Yes", "No")</f>
        <v>Yes</v>
      </c>
      <c r="R7305" t="str">
        <f>TEXT(SalesData[[#This Row],[Order Date]],"mmm-yyyy")</f>
        <v>Oct-2024</v>
      </c>
      <c r="S7305">
        <f>YEAR(SalesData[[#This Row],[Order Date]])*100 + MONTH(SalesData[[#This Row],[Order Date]])</f>
        <v>202410</v>
      </c>
    </row>
    <row r="7306" spans="1:19" x14ac:dyDescent="0.3">
      <c r="A7306" t="s">
        <v>13331</v>
      </c>
      <c r="B7306" s="3">
        <v>45570</v>
      </c>
      <c r="C7306" t="s">
        <v>13332</v>
      </c>
      <c r="D7306" t="s">
        <v>18</v>
      </c>
      <c r="E7306" t="s">
        <v>26</v>
      </c>
      <c r="F7306" t="s">
        <v>34</v>
      </c>
      <c r="G7306">
        <v>1</v>
      </c>
      <c r="H7306" s="5">
        <v>53.57</v>
      </c>
      <c r="I7306" s="5">
        <v>0.17</v>
      </c>
      <c r="J7306" s="5">
        <v>44.463099999999997</v>
      </c>
      <c r="K7306" s="5">
        <v>7.8687778777580641</v>
      </c>
      <c r="L7306">
        <f>YEAR(SalesData[Order Date])</f>
        <v>2024</v>
      </c>
      <c r="M7306">
        <f>MONTH(SalesData[Order Date])</f>
        <v>10</v>
      </c>
      <c r="N7306" t="str">
        <f>TEXT(SalesData[[#This Row],[Order Date]], "mmmm")</f>
        <v>October</v>
      </c>
      <c r="O7306" s="7">
        <f>IF(SalesData[Sales]=0,0,SalesData[Profit]/SalesData[Sales])</f>
        <v>0.17697321774140951</v>
      </c>
      <c r="P7306" s="8">
        <f t="shared" si="114"/>
        <v>3.1734179578122084E-3</v>
      </c>
      <c r="Q7306" t="str">
        <f>IF(SalesData[[#This Row],[Discount]]&gt;0, "Yes", "No")</f>
        <v>Yes</v>
      </c>
      <c r="R7306" t="str">
        <f>TEXT(SalesData[[#This Row],[Order Date]],"mmm-yyyy")</f>
        <v>Oct-2024</v>
      </c>
      <c r="S7306">
        <f>YEAR(SalesData[[#This Row],[Order Date]])*100 + MONTH(SalesData[[#This Row],[Order Date]])</f>
        <v>202410</v>
      </c>
    </row>
    <row r="7307" spans="1:19" x14ac:dyDescent="0.3">
      <c r="A7307" t="s">
        <v>13419</v>
      </c>
      <c r="B7307" s="3">
        <v>45568</v>
      </c>
      <c r="C7307" t="s">
        <v>13420</v>
      </c>
      <c r="D7307" t="s">
        <v>13</v>
      </c>
      <c r="E7307" t="s">
        <v>26</v>
      </c>
      <c r="F7307" t="s">
        <v>44</v>
      </c>
      <c r="G7307">
        <v>8</v>
      </c>
      <c r="H7307" s="5">
        <v>177.33</v>
      </c>
      <c r="I7307" s="5">
        <v>0.19</v>
      </c>
      <c r="J7307" s="5">
        <v>1149.0984000000001</v>
      </c>
      <c r="K7307" s="5">
        <v>74.402220461971197</v>
      </c>
      <c r="L7307">
        <f>YEAR(SalesData[Order Date])</f>
        <v>2024</v>
      </c>
      <c r="M7307">
        <f>MONTH(SalesData[Order Date])</f>
        <v>10</v>
      </c>
      <c r="N7307" t="str">
        <f>TEXT(SalesData[[#This Row],[Order Date]], "mmmm")</f>
        <v>October</v>
      </c>
      <c r="O7307" s="7">
        <f>IF(SalesData[Sales]=0,0,SalesData[Profit]/SalesData[Sales])</f>
        <v>6.4748345713449076E-2</v>
      </c>
      <c r="P7307" s="8">
        <f t="shared" si="114"/>
        <v>1.3393108893024305E-4</v>
      </c>
      <c r="Q7307" t="str">
        <f>IF(SalesData[[#This Row],[Discount]]&gt;0, "Yes", "No")</f>
        <v>Yes</v>
      </c>
      <c r="R7307" t="str">
        <f>TEXT(SalesData[[#This Row],[Order Date]],"mmm-yyyy")</f>
        <v>Oct-2024</v>
      </c>
      <c r="S7307">
        <f>YEAR(SalesData[[#This Row],[Order Date]])*100 + MONTH(SalesData[[#This Row],[Order Date]])</f>
        <v>202410</v>
      </c>
    </row>
    <row r="7308" spans="1:19" x14ac:dyDescent="0.3">
      <c r="A7308" t="s">
        <v>13421</v>
      </c>
      <c r="B7308" s="3">
        <v>45595</v>
      </c>
      <c r="C7308" t="s">
        <v>13422</v>
      </c>
      <c r="D7308" t="s">
        <v>18</v>
      </c>
      <c r="E7308" t="s">
        <v>19</v>
      </c>
      <c r="F7308" t="s">
        <v>31</v>
      </c>
      <c r="G7308">
        <v>6</v>
      </c>
      <c r="H7308" s="5">
        <v>760.91</v>
      </c>
      <c r="I7308" s="5">
        <v>0.22</v>
      </c>
      <c r="J7308" s="5">
        <v>3561.0587999999998</v>
      </c>
      <c r="K7308" s="5">
        <v>973.84650479147888</v>
      </c>
      <c r="L7308">
        <f>YEAR(SalesData[Order Date])</f>
        <v>2024</v>
      </c>
      <c r="M7308">
        <f>MONTH(SalesData[Order Date])</f>
        <v>10</v>
      </c>
      <c r="N7308" t="str">
        <f>TEXT(SalesData[[#This Row],[Order Date]], "mmmm")</f>
        <v>October</v>
      </c>
      <c r="O7308" s="7">
        <f>IF(SalesData[Sales]=0,0,SalesData[Profit]/SalesData[Sales])</f>
        <v>0.27347105439300212</v>
      </c>
      <c r="P7308" s="8">
        <f t="shared" si="114"/>
        <v>4.8187915346974891E-5</v>
      </c>
      <c r="Q7308" t="str">
        <f>IF(SalesData[[#This Row],[Discount]]&gt;0, "Yes", "No")</f>
        <v>Yes</v>
      </c>
      <c r="R7308" t="str">
        <f>TEXT(SalesData[[#This Row],[Order Date]],"mmm-yyyy")</f>
        <v>Oct-2024</v>
      </c>
      <c r="S7308">
        <f>YEAR(SalesData[[#This Row],[Order Date]])*100 + MONTH(SalesData[[#This Row],[Order Date]])</f>
        <v>202410</v>
      </c>
    </row>
    <row r="7309" spans="1:19" x14ac:dyDescent="0.3">
      <c r="A7309" t="s">
        <v>13433</v>
      </c>
      <c r="B7309" s="3">
        <v>45570</v>
      </c>
      <c r="C7309" t="s">
        <v>13434</v>
      </c>
      <c r="D7309" t="s">
        <v>18</v>
      </c>
      <c r="E7309" t="s">
        <v>26</v>
      </c>
      <c r="F7309" t="s">
        <v>27</v>
      </c>
      <c r="G7309">
        <v>6</v>
      </c>
      <c r="H7309" s="5">
        <v>365.21</v>
      </c>
      <c r="I7309" s="5">
        <v>0.28999999999999998</v>
      </c>
      <c r="J7309" s="5">
        <v>1555.7945999999999</v>
      </c>
      <c r="K7309" s="5">
        <v>113.7998676393551</v>
      </c>
      <c r="L7309">
        <f>YEAR(SalesData[Order Date])</f>
        <v>2024</v>
      </c>
      <c r="M7309">
        <f>MONTH(SalesData[Order Date])</f>
        <v>10</v>
      </c>
      <c r="N7309" t="str">
        <f>TEXT(SalesData[[#This Row],[Order Date]], "mmmm")</f>
        <v>October</v>
      </c>
      <c r="O7309" s="7">
        <f>IF(SalesData[Sales]=0,0,SalesData[Profit]/SalesData[Sales])</f>
        <v>7.3145817345911288E-2</v>
      </c>
      <c r="P7309" s="8">
        <f t="shared" si="114"/>
        <v>1.3234394823069832E-4</v>
      </c>
      <c r="Q7309" t="str">
        <f>IF(SalesData[[#This Row],[Discount]]&gt;0, "Yes", "No")</f>
        <v>Yes</v>
      </c>
      <c r="R7309" t="str">
        <f>TEXT(SalesData[[#This Row],[Order Date]],"mmm-yyyy")</f>
        <v>Oct-2024</v>
      </c>
      <c r="S7309">
        <f>YEAR(SalesData[[#This Row],[Order Date]])*100 + MONTH(SalesData[[#This Row],[Order Date]])</f>
        <v>202410</v>
      </c>
    </row>
    <row r="7310" spans="1:19" x14ac:dyDescent="0.3">
      <c r="A7310" t="s">
        <v>13502</v>
      </c>
      <c r="B7310" s="3">
        <v>45593</v>
      </c>
      <c r="C7310" t="s">
        <v>13503</v>
      </c>
      <c r="D7310" t="s">
        <v>13</v>
      </c>
      <c r="E7310" t="s">
        <v>19</v>
      </c>
      <c r="F7310" t="s">
        <v>53</v>
      </c>
      <c r="G7310">
        <v>3</v>
      </c>
      <c r="H7310" s="5">
        <v>389.97</v>
      </c>
      <c r="I7310" s="5">
        <v>0.25</v>
      </c>
      <c r="J7310" s="5">
        <v>877.43250000000012</v>
      </c>
      <c r="K7310" s="5">
        <v>117.8227778951192</v>
      </c>
      <c r="L7310">
        <f>YEAR(SalesData[Order Date])</f>
        <v>2024</v>
      </c>
      <c r="M7310">
        <f>MONTH(SalesData[Order Date])</f>
        <v>10</v>
      </c>
      <c r="N7310" t="str">
        <f>TEXT(SalesData[[#This Row],[Order Date]], "mmmm")</f>
        <v>October</v>
      </c>
      <c r="O7310" s="7">
        <f>IF(SalesData[Sales]=0,0,SalesData[Profit]/SalesData[Sales])</f>
        <v>0.13428130129111834</v>
      </c>
      <c r="P7310" s="8">
        <f t="shared" si="114"/>
        <v>2.136916514945594E-4</v>
      </c>
      <c r="Q7310" t="str">
        <f>IF(SalesData[[#This Row],[Discount]]&gt;0, "Yes", "No")</f>
        <v>Yes</v>
      </c>
      <c r="R7310" t="str">
        <f>TEXT(SalesData[[#This Row],[Order Date]],"mmm-yyyy")</f>
        <v>Oct-2024</v>
      </c>
      <c r="S7310">
        <f>YEAR(SalesData[[#This Row],[Order Date]])*100 + MONTH(SalesData[[#This Row],[Order Date]])</f>
        <v>202410</v>
      </c>
    </row>
    <row r="7311" spans="1:19" x14ac:dyDescent="0.3">
      <c r="A7311" t="s">
        <v>13529</v>
      </c>
      <c r="B7311" s="3">
        <v>45569</v>
      </c>
      <c r="C7311" t="s">
        <v>13530</v>
      </c>
      <c r="D7311" t="s">
        <v>13</v>
      </c>
      <c r="E7311" t="s">
        <v>26</v>
      </c>
      <c r="F7311" t="s">
        <v>39</v>
      </c>
      <c r="G7311">
        <v>4</v>
      </c>
      <c r="H7311" s="5">
        <v>504.61</v>
      </c>
      <c r="I7311" s="5">
        <v>0.13</v>
      </c>
      <c r="J7311" s="5">
        <v>1756.0427999999999</v>
      </c>
      <c r="K7311" s="5">
        <v>447.615682746262</v>
      </c>
      <c r="L7311">
        <f>YEAR(SalesData[Order Date])</f>
        <v>2024</v>
      </c>
      <c r="M7311">
        <f>MONTH(SalesData[Order Date])</f>
        <v>10</v>
      </c>
      <c r="N7311" t="str">
        <f>TEXT(SalesData[[#This Row],[Order Date]], "mmmm")</f>
        <v>October</v>
      </c>
      <c r="O7311" s="7">
        <f>IF(SalesData[Sales]=0,0,SalesData[Profit]/SalesData[Sales])</f>
        <v>0.25490021242435662</v>
      </c>
      <c r="P7311" s="8">
        <f t="shared" si="114"/>
        <v>6.4406175065892467E-5</v>
      </c>
      <c r="Q7311" t="str">
        <f>IF(SalesData[[#This Row],[Discount]]&gt;0, "Yes", "No")</f>
        <v>Yes</v>
      </c>
      <c r="R7311" t="str">
        <f>TEXT(SalesData[[#This Row],[Order Date]],"mmm-yyyy")</f>
        <v>Oct-2024</v>
      </c>
      <c r="S7311">
        <f>YEAR(SalesData[[#This Row],[Order Date]])*100 + MONTH(SalesData[[#This Row],[Order Date]])</f>
        <v>202410</v>
      </c>
    </row>
    <row r="7312" spans="1:19" x14ac:dyDescent="0.3">
      <c r="A7312" t="s">
        <v>13924</v>
      </c>
      <c r="B7312" s="3">
        <v>45574</v>
      </c>
      <c r="C7312" t="s">
        <v>13925</v>
      </c>
      <c r="D7312" t="s">
        <v>13</v>
      </c>
      <c r="E7312" t="s">
        <v>26</v>
      </c>
      <c r="F7312" t="s">
        <v>27</v>
      </c>
      <c r="G7312">
        <v>6</v>
      </c>
      <c r="H7312" s="5">
        <v>701.39</v>
      </c>
      <c r="I7312" s="5">
        <v>0.14000000000000001</v>
      </c>
      <c r="J7312" s="5">
        <v>3619.1723999999999</v>
      </c>
      <c r="K7312" s="5">
        <v>1078.7699458556101</v>
      </c>
      <c r="L7312">
        <f>YEAR(SalesData[Order Date])</f>
        <v>2024</v>
      </c>
      <c r="M7312">
        <f>MONTH(SalesData[Order Date])</f>
        <v>10</v>
      </c>
      <c r="N7312" t="str">
        <f>TEXT(SalesData[[#This Row],[Order Date]], "mmmm")</f>
        <v>October</v>
      </c>
      <c r="O7312" s="7">
        <f>IF(SalesData[Sales]=0,0,SalesData[Profit]/SalesData[Sales])</f>
        <v>0.29807089207897641</v>
      </c>
      <c r="P7312" s="8">
        <f t="shared" si="114"/>
        <v>3.3267274032041137E-5</v>
      </c>
      <c r="Q7312" t="str">
        <f>IF(SalesData[[#This Row],[Discount]]&gt;0, "Yes", "No")</f>
        <v>Yes</v>
      </c>
      <c r="R7312" t="str">
        <f>TEXT(SalesData[[#This Row],[Order Date]],"mmm-yyyy")</f>
        <v>Oct-2024</v>
      </c>
      <c r="S7312">
        <f>YEAR(SalesData[[#This Row],[Order Date]])*100 + MONTH(SalesData[[#This Row],[Order Date]])</f>
        <v>202410</v>
      </c>
    </row>
    <row r="7313" spans="1:19" x14ac:dyDescent="0.3">
      <c r="A7313" t="s">
        <v>13996</v>
      </c>
      <c r="B7313" s="3">
        <v>45591</v>
      </c>
      <c r="C7313" t="s">
        <v>13997</v>
      </c>
      <c r="D7313" t="s">
        <v>30</v>
      </c>
      <c r="E7313" t="s">
        <v>26</v>
      </c>
      <c r="F7313" t="s">
        <v>39</v>
      </c>
      <c r="G7313">
        <v>6</v>
      </c>
      <c r="H7313" s="5">
        <v>892.85</v>
      </c>
      <c r="I7313" s="5">
        <v>0.28000000000000003</v>
      </c>
      <c r="J7313" s="5">
        <v>3857.1120000000001</v>
      </c>
      <c r="K7313" s="5">
        <v>495.37879269831473</v>
      </c>
      <c r="L7313">
        <f>YEAR(SalesData[Order Date])</f>
        <v>2024</v>
      </c>
      <c r="M7313">
        <f>MONTH(SalesData[Order Date])</f>
        <v>10</v>
      </c>
      <c r="N7313" t="str">
        <f>TEXT(SalesData[[#This Row],[Order Date]], "mmmm")</f>
        <v>October</v>
      </c>
      <c r="O7313" s="7">
        <f>IF(SalesData[Sales]=0,0,SalesData[Profit]/SalesData[Sales])</f>
        <v>0.12843256630824168</v>
      </c>
      <c r="P7313" s="8">
        <f t="shared" si="114"/>
        <v>5.2267084803345098E-5</v>
      </c>
      <c r="Q7313" t="str">
        <f>IF(SalesData[[#This Row],[Discount]]&gt;0, "Yes", "No")</f>
        <v>Yes</v>
      </c>
      <c r="R7313" t="str">
        <f>TEXT(SalesData[[#This Row],[Order Date]],"mmm-yyyy")</f>
        <v>Oct-2024</v>
      </c>
      <c r="S7313">
        <f>YEAR(SalesData[[#This Row],[Order Date]])*100 + MONTH(SalesData[[#This Row],[Order Date]])</f>
        <v>202410</v>
      </c>
    </row>
    <row r="7314" spans="1:19" x14ac:dyDescent="0.3">
      <c r="A7314" t="s">
        <v>14045</v>
      </c>
      <c r="B7314" s="3">
        <v>45587</v>
      </c>
      <c r="C7314" t="s">
        <v>14046</v>
      </c>
      <c r="D7314" t="s">
        <v>13</v>
      </c>
      <c r="E7314" t="s">
        <v>26</v>
      </c>
      <c r="F7314" t="s">
        <v>44</v>
      </c>
      <c r="G7314">
        <v>3</v>
      </c>
      <c r="H7314" s="5">
        <v>616.85</v>
      </c>
      <c r="I7314" s="5">
        <v>0.05</v>
      </c>
      <c r="J7314" s="5">
        <v>1758.0225</v>
      </c>
      <c r="K7314" s="5">
        <v>242.88164237242671</v>
      </c>
      <c r="L7314">
        <f>YEAR(SalesData[Order Date])</f>
        <v>2024</v>
      </c>
      <c r="M7314">
        <f>MONTH(SalesData[Order Date])</f>
        <v>10</v>
      </c>
      <c r="N7314" t="str">
        <f>TEXT(SalesData[[#This Row],[Order Date]], "mmmm")</f>
        <v>October</v>
      </c>
      <c r="O7314" s="7">
        <f>IF(SalesData[Sales]=0,0,SalesData[Profit]/SalesData[Sales])</f>
        <v>0.13815616260453248</v>
      </c>
      <c r="P7314" s="8">
        <f t="shared" si="114"/>
        <v>2.701899435303018E-5</v>
      </c>
      <c r="Q7314" t="str">
        <f>IF(SalesData[[#This Row],[Discount]]&gt;0, "Yes", "No")</f>
        <v>Yes</v>
      </c>
      <c r="R7314" t="str">
        <f>TEXT(SalesData[[#This Row],[Order Date]],"mmm-yyyy")</f>
        <v>Oct-2024</v>
      </c>
      <c r="S7314">
        <f>YEAR(SalesData[[#This Row],[Order Date]])*100 + MONTH(SalesData[[#This Row],[Order Date]])</f>
        <v>202410</v>
      </c>
    </row>
    <row r="7315" spans="1:19" x14ac:dyDescent="0.3">
      <c r="A7315" t="s">
        <v>14083</v>
      </c>
      <c r="B7315" s="3">
        <v>45576</v>
      </c>
      <c r="C7315" t="s">
        <v>14084</v>
      </c>
      <c r="D7315" t="s">
        <v>18</v>
      </c>
      <c r="E7315" t="s">
        <v>14</v>
      </c>
      <c r="F7315" t="s">
        <v>31</v>
      </c>
      <c r="G7315">
        <v>2</v>
      </c>
      <c r="H7315" s="5">
        <v>63.86</v>
      </c>
      <c r="I7315" s="5">
        <v>0.28000000000000003</v>
      </c>
      <c r="J7315" s="5">
        <v>91.958399999999997</v>
      </c>
      <c r="K7315" s="5">
        <v>20.833307206207071</v>
      </c>
      <c r="L7315">
        <f>YEAR(SalesData[Order Date])</f>
        <v>2024</v>
      </c>
      <c r="M7315">
        <f>MONTH(SalesData[Order Date])</f>
        <v>10</v>
      </c>
      <c r="N7315" t="str">
        <f>TEXT(SalesData[[#This Row],[Order Date]], "mmmm")</f>
        <v>October</v>
      </c>
      <c r="O7315" s="7">
        <f>IF(SalesData[Sales]=0,0,SalesData[Profit]/SalesData[Sales])</f>
        <v>0.22655143201933778</v>
      </c>
      <c r="P7315" s="8">
        <f t="shared" si="114"/>
        <v>2.192295646727216E-3</v>
      </c>
      <c r="Q7315" t="str">
        <f>IF(SalesData[[#This Row],[Discount]]&gt;0, "Yes", "No")</f>
        <v>Yes</v>
      </c>
      <c r="R7315" t="str">
        <f>TEXT(SalesData[[#This Row],[Order Date]],"mmm-yyyy")</f>
        <v>Oct-2024</v>
      </c>
      <c r="S7315">
        <f>YEAR(SalesData[[#This Row],[Order Date]])*100 + MONTH(SalesData[[#This Row],[Order Date]])</f>
        <v>202410</v>
      </c>
    </row>
    <row r="7316" spans="1:19" x14ac:dyDescent="0.3">
      <c r="A7316" t="s">
        <v>14104</v>
      </c>
      <c r="B7316" s="3">
        <v>45572</v>
      </c>
      <c r="C7316" t="s">
        <v>14105</v>
      </c>
      <c r="D7316" t="s">
        <v>13</v>
      </c>
      <c r="E7316" t="s">
        <v>19</v>
      </c>
      <c r="F7316" t="s">
        <v>20</v>
      </c>
      <c r="G7316">
        <v>5</v>
      </c>
      <c r="H7316" s="5">
        <v>742.98</v>
      </c>
      <c r="I7316" s="5">
        <v>0.11</v>
      </c>
      <c r="J7316" s="5">
        <v>3306.261</v>
      </c>
      <c r="K7316" s="5">
        <v>834.02977747432283</v>
      </c>
      <c r="L7316">
        <f>YEAR(SalesData[Order Date])</f>
        <v>2024</v>
      </c>
      <c r="M7316">
        <f>MONTH(SalesData[Order Date])</f>
        <v>10</v>
      </c>
      <c r="N7316" t="str">
        <f>TEXT(SalesData[[#This Row],[Order Date]], "mmmm")</f>
        <v>October</v>
      </c>
      <c r="O7316" s="7">
        <f>IF(SalesData[Sales]=0,0,SalesData[Profit]/SalesData[Sales])</f>
        <v>0.25225769456020647</v>
      </c>
      <c r="P7316" s="8">
        <f t="shared" si="114"/>
        <v>2.9610487496298689E-5</v>
      </c>
      <c r="Q7316" t="str">
        <f>IF(SalesData[[#This Row],[Discount]]&gt;0, "Yes", "No")</f>
        <v>Yes</v>
      </c>
      <c r="R7316" t="str">
        <f>TEXT(SalesData[[#This Row],[Order Date]],"mmm-yyyy")</f>
        <v>Oct-2024</v>
      </c>
      <c r="S7316">
        <f>YEAR(SalesData[[#This Row],[Order Date]])*100 + MONTH(SalesData[[#This Row],[Order Date]])</f>
        <v>202410</v>
      </c>
    </row>
    <row r="7317" spans="1:19" x14ac:dyDescent="0.3">
      <c r="A7317" t="s">
        <v>14142</v>
      </c>
      <c r="B7317" s="3">
        <v>45591</v>
      </c>
      <c r="C7317" t="s">
        <v>14143</v>
      </c>
      <c r="D7317" t="s">
        <v>30</v>
      </c>
      <c r="E7317" t="s">
        <v>14</v>
      </c>
      <c r="F7317" t="s">
        <v>27</v>
      </c>
      <c r="G7317">
        <v>8</v>
      </c>
      <c r="H7317" s="5">
        <v>939.25</v>
      </c>
      <c r="I7317" s="5">
        <v>0</v>
      </c>
      <c r="J7317" s="5">
        <v>7514</v>
      </c>
      <c r="K7317" s="5">
        <v>1301.06247519721</v>
      </c>
      <c r="L7317">
        <f>YEAR(SalesData[Order Date])</f>
        <v>2024</v>
      </c>
      <c r="M7317">
        <f>MONTH(SalesData[Order Date])</f>
        <v>10</v>
      </c>
      <c r="N7317" t="str">
        <f>TEXT(SalesData[[#This Row],[Order Date]], "mmmm")</f>
        <v>October</v>
      </c>
      <c r="O7317" s="7">
        <f>IF(SalesData[Sales]=0,0,SalesData[Profit]/SalesData[Sales])</f>
        <v>0.17315178003689247</v>
      </c>
      <c r="P7317" s="8">
        <f t="shared" si="114"/>
        <v>0</v>
      </c>
      <c r="Q7317" t="str">
        <f>IF(SalesData[[#This Row],[Discount]]&gt;0, "Yes", "No")</f>
        <v>No</v>
      </c>
      <c r="R7317" t="str">
        <f>TEXT(SalesData[[#This Row],[Order Date]],"mmm-yyyy")</f>
        <v>Oct-2024</v>
      </c>
      <c r="S7317">
        <f>YEAR(SalesData[[#This Row],[Order Date]])*100 + MONTH(SalesData[[#This Row],[Order Date]])</f>
        <v>202410</v>
      </c>
    </row>
    <row r="7318" spans="1:19" x14ac:dyDescent="0.3">
      <c r="A7318" t="s">
        <v>14148</v>
      </c>
      <c r="B7318" s="3">
        <v>45574</v>
      </c>
      <c r="C7318" t="s">
        <v>14149</v>
      </c>
      <c r="D7318" t="s">
        <v>30</v>
      </c>
      <c r="E7318" t="s">
        <v>19</v>
      </c>
      <c r="F7318" t="s">
        <v>91</v>
      </c>
      <c r="G7318">
        <v>3</v>
      </c>
      <c r="H7318" s="5">
        <v>158.47</v>
      </c>
      <c r="I7318" s="5">
        <v>0.27</v>
      </c>
      <c r="J7318" s="5">
        <v>347.04930000000002</v>
      </c>
      <c r="K7318" s="5">
        <v>91.785465078116957</v>
      </c>
      <c r="L7318">
        <f>YEAR(SalesData[Order Date])</f>
        <v>2024</v>
      </c>
      <c r="M7318">
        <f>MONTH(SalesData[Order Date])</f>
        <v>10</v>
      </c>
      <c r="N7318" t="str">
        <f>TEXT(SalesData[[#This Row],[Order Date]], "mmmm")</f>
        <v>October</v>
      </c>
      <c r="O7318" s="7">
        <f>IF(SalesData[Sales]=0,0,SalesData[Profit]/SalesData[Sales])</f>
        <v>0.26447385163467252</v>
      </c>
      <c r="P7318" s="8">
        <f t="shared" si="114"/>
        <v>5.6793083864453849E-4</v>
      </c>
      <c r="Q7318" t="str">
        <f>IF(SalesData[[#This Row],[Discount]]&gt;0, "Yes", "No")</f>
        <v>Yes</v>
      </c>
      <c r="R7318" t="str">
        <f>TEXT(SalesData[[#This Row],[Order Date]],"mmm-yyyy")</f>
        <v>Oct-2024</v>
      </c>
      <c r="S7318">
        <f>YEAR(SalesData[[#This Row],[Order Date]])*100 + MONTH(SalesData[[#This Row],[Order Date]])</f>
        <v>202410</v>
      </c>
    </row>
    <row r="7319" spans="1:19" x14ac:dyDescent="0.3">
      <c r="A7319" t="s">
        <v>14193</v>
      </c>
      <c r="B7319" s="3">
        <v>45585</v>
      </c>
      <c r="C7319" t="s">
        <v>14194</v>
      </c>
      <c r="D7319" t="s">
        <v>18</v>
      </c>
      <c r="E7319" t="s">
        <v>14</v>
      </c>
      <c r="F7319" t="s">
        <v>15</v>
      </c>
      <c r="G7319">
        <v>5</v>
      </c>
      <c r="H7319" s="5">
        <v>881.15</v>
      </c>
      <c r="I7319" s="5">
        <v>0.01</v>
      </c>
      <c r="J7319" s="5">
        <v>4361.6925000000001</v>
      </c>
      <c r="K7319" s="5">
        <v>1188.4474997051871</v>
      </c>
      <c r="L7319">
        <f>YEAR(SalesData[Order Date])</f>
        <v>2024</v>
      </c>
      <c r="M7319">
        <f>MONTH(SalesData[Order Date])</f>
        <v>10</v>
      </c>
      <c r="N7319" t="str">
        <f>TEXT(SalesData[[#This Row],[Order Date]], "mmmm")</f>
        <v>October</v>
      </c>
      <c r="O7319" s="7">
        <f>IF(SalesData[Sales]=0,0,SalesData[Profit]/SalesData[Sales])</f>
        <v>0.27247393063706049</v>
      </c>
      <c r="P7319" s="8">
        <f t="shared" si="114"/>
        <v>2.2697611076434205E-6</v>
      </c>
      <c r="Q7319" t="str">
        <f>IF(SalesData[[#This Row],[Discount]]&gt;0, "Yes", "No")</f>
        <v>Yes</v>
      </c>
      <c r="R7319" t="str">
        <f>TEXT(SalesData[[#This Row],[Order Date]],"mmm-yyyy")</f>
        <v>Oct-2024</v>
      </c>
      <c r="S7319">
        <f>YEAR(SalesData[[#This Row],[Order Date]])*100 + MONTH(SalesData[[#This Row],[Order Date]])</f>
        <v>202410</v>
      </c>
    </row>
    <row r="7320" spans="1:19" x14ac:dyDescent="0.3">
      <c r="A7320" t="s">
        <v>14230</v>
      </c>
      <c r="B7320" s="3">
        <v>45572</v>
      </c>
      <c r="C7320" t="s">
        <v>14231</v>
      </c>
      <c r="D7320" t="s">
        <v>23</v>
      </c>
      <c r="E7320" t="s">
        <v>14</v>
      </c>
      <c r="F7320" t="s">
        <v>53</v>
      </c>
      <c r="G7320">
        <v>9</v>
      </c>
      <c r="H7320" s="5">
        <v>337.89</v>
      </c>
      <c r="I7320" s="5">
        <v>0.15</v>
      </c>
      <c r="J7320" s="5">
        <v>2584.8584999999998</v>
      </c>
      <c r="K7320" s="5">
        <v>308.1347967539599</v>
      </c>
      <c r="L7320">
        <f>YEAR(SalesData[Order Date])</f>
        <v>2024</v>
      </c>
      <c r="M7320">
        <f>MONTH(SalesData[Order Date])</f>
        <v>10</v>
      </c>
      <c r="N7320" t="str">
        <f>TEXT(SalesData[[#This Row],[Order Date]], "mmmm")</f>
        <v>October</v>
      </c>
      <c r="O7320" s="7">
        <f>IF(SalesData[Sales]=0,0,SalesData[Profit]/SalesData[Sales])</f>
        <v>0.11920760720711014</v>
      </c>
      <c r="P7320" s="8">
        <f t="shared" si="114"/>
        <v>4.9325717442560201E-5</v>
      </c>
      <c r="Q7320" t="str">
        <f>IF(SalesData[[#This Row],[Discount]]&gt;0, "Yes", "No")</f>
        <v>Yes</v>
      </c>
      <c r="R7320" t="str">
        <f>TEXT(SalesData[[#This Row],[Order Date]],"mmm-yyyy")</f>
        <v>Oct-2024</v>
      </c>
      <c r="S7320">
        <f>YEAR(SalesData[[#This Row],[Order Date]])*100 + MONTH(SalesData[[#This Row],[Order Date]])</f>
        <v>202410</v>
      </c>
    </row>
    <row r="7321" spans="1:19" x14ac:dyDescent="0.3">
      <c r="A7321" t="s">
        <v>14252</v>
      </c>
      <c r="B7321" s="3">
        <v>45573</v>
      </c>
      <c r="C7321" t="s">
        <v>14253</v>
      </c>
      <c r="D7321" t="s">
        <v>18</v>
      </c>
      <c r="E7321" t="s">
        <v>26</v>
      </c>
      <c r="F7321" t="s">
        <v>53</v>
      </c>
      <c r="G7321">
        <v>4</v>
      </c>
      <c r="H7321" s="5">
        <v>575.29999999999995</v>
      </c>
      <c r="I7321" s="5">
        <v>0.12</v>
      </c>
      <c r="J7321" s="5">
        <v>2025.056</v>
      </c>
      <c r="K7321" s="5">
        <v>579.87193124303803</v>
      </c>
      <c r="L7321">
        <f>YEAR(SalesData[Order Date])</f>
        <v>2024</v>
      </c>
      <c r="M7321">
        <f>MONTH(SalesData[Order Date])</f>
        <v>10</v>
      </c>
      <c r="N7321" t="str">
        <f>TEXT(SalesData[[#This Row],[Order Date]], "mmmm")</f>
        <v>October</v>
      </c>
      <c r="O7321" s="7">
        <f>IF(SalesData[Sales]=0,0,SalesData[Profit]/SalesData[Sales])</f>
        <v>0.28634859047998573</v>
      </c>
      <c r="P7321" s="8">
        <f t="shared" si="114"/>
        <v>5.2146706066400142E-5</v>
      </c>
      <c r="Q7321" t="str">
        <f>IF(SalesData[[#This Row],[Discount]]&gt;0, "Yes", "No")</f>
        <v>Yes</v>
      </c>
      <c r="R7321" t="str">
        <f>TEXT(SalesData[[#This Row],[Order Date]],"mmm-yyyy")</f>
        <v>Oct-2024</v>
      </c>
      <c r="S7321">
        <f>YEAR(SalesData[[#This Row],[Order Date]])*100 + MONTH(SalesData[[#This Row],[Order Date]])</f>
        <v>202410</v>
      </c>
    </row>
    <row r="7322" spans="1:19" x14ac:dyDescent="0.3">
      <c r="A7322" t="s">
        <v>14331</v>
      </c>
      <c r="B7322" s="3">
        <v>45584</v>
      </c>
      <c r="C7322" t="s">
        <v>14332</v>
      </c>
      <c r="D7322" t="s">
        <v>13</v>
      </c>
      <c r="E7322" t="s">
        <v>14</v>
      </c>
      <c r="F7322" t="s">
        <v>44</v>
      </c>
      <c r="G7322">
        <v>9</v>
      </c>
      <c r="H7322" s="5">
        <v>85.16</v>
      </c>
      <c r="I7322" s="5">
        <v>0.01</v>
      </c>
      <c r="J7322" s="5">
        <v>758.77559999999994</v>
      </c>
      <c r="K7322" s="5">
        <v>123.70443464218241</v>
      </c>
      <c r="L7322">
        <f>YEAR(SalesData[Order Date])</f>
        <v>2024</v>
      </c>
      <c r="M7322">
        <f>MONTH(SalesData[Order Date])</f>
        <v>10</v>
      </c>
      <c r="N7322" t="str">
        <f>TEXT(SalesData[[#This Row],[Order Date]], "mmmm")</f>
        <v>October</v>
      </c>
      <c r="O7322" s="7">
        <f>IF(SalesData[Sales]=0,0,SalesData[Profit]/SalesData[Sales])</f>
        <v>0.16303164551177241</v>
      </c>
      <c r="P7322" s="8">
        <f t="shared" si="114"/>
        <v>1.304733573404311E-5</v>
      </c>
      <c r="Q7322" t="str">
        <f>IF(SalesData[[#This Row],[Discount]]&gt;0, "Yes", "No")</f>
        <v>Yes</v>
      </c>
      <c r="R7322" t="str">
        <f>TEXT(SalesData[[#This Row],[Order Date]],"mmm-yyyy")</f>
        <v>Oct-2024</v>
      </c>
      <c r="S7322">
        <f>YEAR(SalesData[[#This Row],[Order Date]])*100 + MONTH(SalesData[[#This Row],[Order Date]])</f>
        <v>202410</v>
      </c>
    </row>
    <row r="7323" spans="1:19" x14ac:dyDescent="0.3">
      <c r="A7323" t="s">
        <v>14345</v>
      </c>
      <c r="B7323" s="3">
        <v>45587</v>
      </c>
      <c r="C7323" t="s">
        <v>14346</v>
      </c>
      <c r="D7323" t="s">
        <v>23</v>
      </c>
      <c r="E7323" t="s">
        <v>19</v>
      </c>
      <c r="F7323" t="s">
        <v>27</v>
      </c>
      <c r="G7323">
        <v>7</v>
      </c>
      <c r="H7323" s="5">
        <v>837</v>
      </c>
      <c r="I7323" s="5">
        <v>0.11</v>
      </c>
      <c r="J7323" s="5">
        <v>5214.51</v>
      </c>
      <c r="K7323" s="5">
        <v>1364.1403244862111</v>
      </c>
      <c r="L7323">
        <f>YEAR(SalesData[Order Date])</f>
        <v>2024</v>
      </c>
      <c r="M7323">
        <f>MONTH(SalesData[Order Date])</f>
        <v>10</v>
      </c>
      <c r="N7323" t="str">
        <f>TEXT(SalesData[[#This Row],[Order Date]], "mmmm")</f>
        <v>October</v>
      </c>
      <c r="O7323" s="7">
        <f>IF(SalesData[Sales]=0,0,SalesData[Profit]/SalesData[Sales])</f>
        <v>0.26160470005546271</v>
      </c>
      <c r="P7323" s="8">
        <f t="shared" si="114"/>
        <v>1.8774534903567163E-5</v>
      </c>
      <c r="Q7323" t="str">
        <f>IF(SalesData[[#This Row],[Discount]]&gt;0, "Yes", "No")</f>
        <v>Yes</v>
      </c>
      <c r="R7323" t="str">
        <f>TEXT(SalesData[[#This Row],[Order Date]],"mmm-yyyy")</f>
        <v>Oct-2024</v>
      </c>
      <c r="S7323">
        <f>YEAR(SalesData[[#This Row],[Order Date]])*100 + MONTH(SalesData[[#This Row],[Order Date]])</f>
        <v>202410</v>
      </c>
    </row>
    <row r="7324" spans="1:19" x14ac:dyDescent="0.3">
      <c r="A7324" t="s">
        <v>14347</v>
      </c>
      <c r="B7324" s="3">
        <v>45566</v>
      </c>
      <c r="C7324" t="s">
        <v>14348</v>
      </c>
      <c r="D7324" t="s">
        <v>30</v>
      </c>
      <c r="E7324" t="s">
        <v>19</v>
      </c>
      <c r="F7324" t="s">
        <v>39</v>
      </c>
      <c r="G7324">
        <v>2</v>
      </c>
      <c r="H7324" s="5">
        <v>932.12</v>
      </c>
      <c r="I7324" s="5">
        <v>0.04</v>
      </c>
      <c r="J7324" s="5">
        <v>1789.6704</v>
      </c>
      <c r="K7324" s="5">
        <v>205.54114756407489</v>
      </c>
      <c r="L7324">
        <f>YEAR(SalesData[Order Date])</f>
        <v>2024</v>
      </c>
      <c r="M7324">
        <f>MONTH(SalesData[Order Date])</f>
        <v>10</v>
      </c>
      <c r="N7324" t="str">
        <f>TEXT(SalesData[[#This Row],[Order Date]], "mmmm")</f>
        <v>October</v>
      </c>
      <c r="O7324" s="7">
        <f>IF(SalesData[Sales]=0,0,SalesData[Profit]/SalesData[Sales])</f>
        <v>0.11484860428159001</v>
      </c>
      <c r="P7324" s="8">
        <f t="shared" si="114"/>
        <v>2.1456464832854139E-5</v>
      </c>
      <c r="Q7324" t="str">
        <f>IF(SalesData[[#This Row],[Discount]]&gt;0, "Yes", "No")</f>
        <v>Yes</v>
      </c>
      <c r="R7324" t="str">
        <f>TEXT(SalesData[[#This Row],[Order Date]],"mmm-yyyy")</f>
        <v>Oct-2024</v>
      </c>
      <c r="S7324">
        <f>YEAR(SalesData[[#This Row],[Order Date]])*100 + MONTH(SalesData[[#This Row],[Order Date]])</f>
        <v>202410</v>
      </c>
    </row>
    <row r="7325" spans="1:19" x14ac:dyDescent="0.3">
      <c r="A7325" t="s">
        <v>14351</v>
      </c>
      <c r="B7325" s="3">
        <v>45582</v>
      </c>
      <c r="C7325" t="s">
        <v>14352</v>
      </c>
      <c r="D7325" t="s">
        <v>30</v>
      </c>
      <c r="E7325" t="s">
        <v>26</v>
      </c>
      <c r="F7325" t="s">
        <v>62</v>
      </c>
      <c r="G7325">
        <v>4</v>
      </c>
      <c r="H7325" s="5">
        <v>189.29</v>
      </c>
      <c r="I7325" s="5">
        <v>0.17</v>
      </c>
      <c r="J7325" s="5">
        <v>628.44279999999992</v>
      </c>
      <c r="K7325" s="5">
        <v>176.1791145287045</v>
      </c>
      <c r="L7325">
        <f>YEAR(SalesData[Order Date])</f>
        <v>2024</v>
      </c>
      <c r="M7325">
        <f>MONTH(SalesData[Order Date])</f>
        <v>10</v>
      </c>
      <c r="N7325" t="str">
        <f>TEXT(SalesData[[#This Row],[Order Date]], "mmmm")</f>
        <v>October</v>
      </c>
      <c r="O7325" s="7">
        <f>IF(SalesData[Sales]=0,0,SalesData[Profit]/SalesData[Sales])</f>
        <v>0.28034232316561591</v>
      </c>
      <c r="P7325" s="8">
        <f t="shared" si="114"/>
        <v>2.2452321834222624E-4</v>
      </c>
      <c r="Q7325" t="str">
        <f>IF(SalesData[[#This Row],[Discount]]&gt;0, "Yes", "No")</f>
        <v>Yes</v>
      </c>
      <c r="R7325" t="str">
        <f>TEXT(SalesData[[#This Row],[Order Date]],"mmm-yyyy")</f>
        <v>Oct-2024</v>
      </c>
      <c r="S7325">
        <f>YEAR(SalesData[[#This Row],[Order Date]])*100 + MONTH(SalesData[[#This Row],[Order Date]])</f>
        <v>202410</v>
      </c>
    </row>
    <row r="7326" spans="1:19" x14ac:dyDescent="0.3">
      <c r="A7326" t="s">
        <v>14434</v>
      </c>
      <c r="B7326" s="3">
        <v>45577</v>
      </c>
      <c r="C7326" t="s">
        <v>14435</v>
      </c>
      <c r="D7326" t="s">
        <v>23</v>
      </c>
      <c r="E7326" t="s">
        <v>26</v>
      </c>
      <c r="F7326" t="s">
        <v>15</v>
      </c>
      <c r="G7326">
        <v>9</v>
      </c>
      <c r="H7326" s="5">
        <v>238.36</v>
      </c>
      <c r="I7326" s="5">
        <v>0.24</v>
      </c>
      <c r="J7326" s="5">
        <v>1630.3824</v>
      </c>
      <c r="K7326" s="5">
        <v>86.522544572670697</v>
      </c>
      <c r="L7326">
        <f>YEAR(SalesData[Order Date])</f>
        <v>2024</v>
      </c>
      <c r="M7326">
        <f>MONTH(SalesData[Order Date])</f>
        <v>10</v>
      </c>
      <c r="N7326" t="str">
        <f>TEXT(SalesData[[#This Row],[Order Date]], "mmmm")</f>
        <v>October</v>
      </c>
      <c r="O7326" s="7">
        <f>IF(SalesData[Sales]=0,0,SalesData[Profit]/SalesData[Sales])</f>
        <v>5.3068865667754199E-2</v>
      </c>
      <c r="P7326" s="8">
        <f t="shared" si="114"/>
        <v>1.1187559433909492E-4</v>
      </c>
      <c r="Q7326" t="str">
        <f>IF(SalesData[[#This Row],[Discount]]&gt;0, "Yes", "No")</f>
        <v>Yes</v>
      </c>
      <c r="R7326" t="str">
        <f>TEXT(SalesData[[#This Row],[Order Date]],"mmm-yyyy")</f>
        <v>Oct-2024</v>
      </c>
      <c r="S7326">
        <f>YEAR(SalesData[[#This Row],[Order Date]])*100 + MONTH(SalesData[[#This Row],[Order Date]])</f>
        <v>202410</v>
      </c>
    </row>
    <row r="7327" spans="1:19" x14ac:dyDescent="0.3">
      <c r="A7327" t="s">
        <v>14470</v>
      </c>
      <c r="B7327" s="3">
        <v>45587</v>
      </c>
      <c r="C7327" t="s">
        <v>14471</v>
      </c>
      <c r="D7327" t="s">
        <v>18</v>
      </c>
      <c r="E7327" t="s">
        <v>14</v>
      </c>
      <c r="F7327" t="s">
        <v>62</v>
      </c>
      <c r="G7327">
        <v>5</v>
      </c>
      <c r="H7327" s="5">
        <v>220.23</v>
      </c>
      <c r="I7327" s="5">
        <v>0.24</v>
      </c>
      <c r="J7327" s="5">
        <v>836.87399999999991</v>
      </c>
      <c r="K7327" s="5">
        <v>208.1161652759065</v>
      </c>
      <c r="L7327">
        <f>YEAR(SalesData[Order Date])</f>
        <v>2024</v>
      </c>
      <c r="M7327">
        <f>MONTH(SalesData[Order Date])</f>
        <v>10</v>
      </c>
      <c r="N7327" t="str">
        <f>TEXT(SalesData[[#This Row],[Order Date]], "mmmm")</f>
        <v>October</v>
      </c>
      <c r="O7327" s="7">
        <f>IF(SalesData[Sales]=0,0,SalesData[Profit]/SalesData[Sales])</f>
        <v>0.24868279487223466</v>
      </c>
      <c r="P7327" s="8">
        <f t="shared" si="114"/>
        <v>2.1795395722653592E-4</v>
      </c>
      <c r="Q7327" t="str">
        <f>IF(SalesData[[#This Row],[Discount]]&gt;0, "Yes", "No")</f>
        <v>Yes</v>
      </c>
      <c r="R7327" t="str">
        <f>TEXT(SalesData[[#This Row],[Order Date]],"mmm-yyyy")</f>
        <v>Oct-2024</v>
      </c>
      <c r="S7327">
        <f>YEAR(SalesData[[#This Row],[Order Date]])*100 + MONTH(SalesData[[#This Row],[Order Date]])</f>
        <v>202410</v>
      </c>
    </row>
    <row r="7328" spans="1:19" x14ac:dyDescent="0.3">
      <c r="A7328" t="s">
        <v>14617</v>
      </c>
      <c r="B7328" s="3">
        <v>45591</v>
      </c>
      <c r="C7328" t="s">
        <v>14618</v>
      </c>
      <c r="D7328" t="s">
        <v>30</v>
      </c>
      <c r="E7328" t="s">
        <v>26</v>
      </c>
      <c r="F7328" t="s">
        <v>31</v>
      </c>
      <c r="G7328">
        <v>2</v>
      </c>
      <c r="H7328" s="5">
        <v>150.47999999999999</v>
      </c>
      <c r="I7328" s="5">
        <v>0.06</v>
      </c>
      <c r="J7328" s="5">
        <v>282.90239999999989</v>
      </c>
      <c r="K7328" s="5">
        <v>69.020143874830381</v>
      </c>
      <c r="L7328">
        <f>YEAR(SalesData[Order Date])</f>
        <v>2024</v>
      </c>
      <c r="M7328">
        <f>MONTH(SalesData[Order Date])</f>
        <v>10</v>
      </c>
      <c r="N7328" t="str">
        <f>TEXT(SalesData[[#This Row],[Order Date]], "mmmm")</f>
        <v>October</v>
      </c>
      <c r="O7328" s="7">
        <f>IF(SalesData[Sales]=0,0,SalesData[Profit]/SalesData[Sales])</f>
        <v>0.24397157420661827</v>
      </c>
      <c r="P7328" s="8">
        <f t="shared" si="114"/>
        <v>1.9936204146730463E-4</v>
      </c>
      <c r="Q7328" t="str">
        <f>IF(SalesData[[#This Row],[Discount]]&gt;0, "Yes", "No")</f>
        <v>Yes</v>
      </c>
      <c r="R7328" t="str">
        <f>TEXT(SalesData[[#This Row],[Order Date]],"mmm-yyyy")</f>
        <v>Oct-2024</v>
      </c>
      <c r="S7328">
        <f>YEAR(SalesData[[#This Row],[Order Date]])*100 + MONTH(SalesData[[#This Row],[Order Date]])</f>
        <v>202410</v>
      </c>
    </row>
    <row r="7329" spans="1:19" x14ac:dyDescent="0.3">
      <c r="A7329" t="s">
        <v>14751</v>
      </c>
      <c r="B7329" s="3">
        <v>45569</v>
      </c>
      <c r="C7329" t="s">
        <v>14752</v>
      </c>
      <c r="D7329" t="s">
        <v>13</v>
      </c>
      <c r="E7329" t="s">
        <v>14</v>
      </c>
      <c r="F7329" t="s">
        <v>44</v>
      </c>
      <c r="G7329">
        <v>3</v>
      </c>
      <c r="H7329" s="5">
        <v>203.28</v>
      </c>
      <c r="I7329" s="5">
        <v>0.06</v>
      </c>
      <c r="J7329" s="5">
        <v>573.24959999999999</v>
      </c>
      <c r="K7329" s="5">
        <v>38.704046206614677</v>
      </c>
      <c r="L7329">
        <f>YEAR(SalesData[Order Date])</f>
        <v>2024</v>
      </c>
      <c r="M7329">
        <f>MONTH(SalesData[Order Date])</f>
        <v>10</v>
      </c>
      <c r="N7329" t="str">
        <f>TEXT(SalesData[[#This Row],[Order Date]], "mmmm")</f>
        <v>October</v>
      </c>
      <c r="O7329" s="7">
        <f>IF(SalesData[Sales]=0,0,SalesData[Profit]/SalesData[Sales])</f>
        <v>6.7516917947460717E-2</v>
      </c>
      <c r="P7329" s="8">
        <f t="shared" si="114"/>
        <v>9.8386462022825654E-5</v>
      </c>
      <c r="Q7329" t="str">
        <f>IF(SalesData[[#This Row],[Discount]]&gt;0, "Yes", "No")</f>
        <v>Yes</v>
      </c>
      <c r="R7329" t="str">
        <f>TEXT(SalesData[[#This Row],[Order Date]],"mmm-yyyy")</f>
        <v>Oct-2024</v>
      </c>
      <c r="S7329">
        <f>YEAR(SalesData[[#This Row],[Order Date]])*100 + MONTH(SalesData[[#This Row],[Order Date]])</f>
        <v>202410</v>
      </c>
    </row>
    <row r="7330" spans="1:19" x14ac:dyDescent="0.3">
      <c r="A7330" t="s">
        <v>14785</v>
      </c>
      <c r="B7330" s="3">
        <v>45591</v>
      </c>
      <c r="C7330" t="s">
        <v>14786</v>
      </c>
      <c r="D7330" t="s">
        <v>13</v>
      </c>
      <c r="E7330" t="s">
        <v>14</v>
      </c>
      <c r="F7330" t="s">
        <v>91</v>
      </c>
      <c r="G7330">
        <v>2</v>
      </c>
      <c r="H7330" s="5">
        <v>685.42</v>
      </c>
      <c r="I7330" s="5">
        <v>0.28999999999999998</v>
      </c>
      <c r="J7330" s="5">
        <v>973.29639999999995</v>
      </c>
      <c r="K7330" s="5">
        <v>271.54748862025059</v>
      </c>
      <c r="L7330">
        <f>YEAR(SalesData[Order Date])</f>
        <v>2024</v>
      </c>
      <c r="M7330">
        <f>MONTH(SalesData[Order Date])</f>
        <v>10</v>
      </c>
      <c r="N7330" t="str">
        <f>TEXT(SalesData[[#This Row],[Order Date]], "mmmm")</f>
        <v>October</v>
      </c>
      <c r="O7330" s="7">
        <f>IF(SalesData[Sales]=0,0,SalesData[Profit]/SalesData[Sales])</f>
        <v>0.27899773246901005</v>
      </c>
      <c r="P7330" s="8">
        <f t="shared" si="114"/>
        <v>2.1154912316535848E-4</v>
      </c>
      <c r="Q7330" t="str">
        <f>IF(SalesData[[#This Row],[Discount]]&gt;0, "Yes", "No")</f>
        <v>Yes</v>
      </c>
      <c r="R7330" t="str">
        <f>TEXT(SalesData[[#This Row],[Order Date]],"mmm-yyyy")</f>
        <v>Oct-2024</v>
      </c>
      <c r="S7330">
        <f>YEAR(SalesData[[#This Row],[Order Date]])*100 + MONTH(SalesData[[#This Row],[Order Date]])</f>
        <v>202410</v>
      </c>
    </row>
    <row r="7331" spans="1:19" x14ac:dyDescent="0.3">
      <c r="A7331" t="s">
        <v>14804</v>
      </c>
      <c r="B7331" s="3">
        <v>45566</v>
      </c>
      <c r="C7331" t="s">
        <v>14805</v>
      </c>
      <c r="D7331" t="s">
        <v>13</v>
      </c>
      <c r="E7331" t="s">
        <v>26</v>
      </c>
      <c r="F7331" t="s">
        <v>15</v>
      </c>
      <c r="G7331">
        <v>6</v>
      </c>
      <c r="H7331" s="5">
        <v>944.26</v>
      </c>
      <c r="I7331" s="5">
        <v>0.17</v>
      </c>
      <c r="J7331" s="5">
        <v>4702.4147999999996</v>
      </c>
      <c r="K7331" s="5">
        <v>294.97947473582701</v>
      </c>
      <c r="L7331">
        <f>YEAR(SalesData[Order Date])</f>
        <v>2024</v>
      </c>
      <c r="M7331">
        <f>MONTH(SalesData[Order Date])</f>
        <v>10</v>
      </c>
      <c r="N7331" t="str">
        <f>TEXT(SalesData[[#This Row],[Order Date]], "mmmm")</f>
        <v>October</v>
      </c>
      <c r="O7331" s="7">
        <f>IF(SalesData[Sales]=0,0,SalesData[Profit]/SalesData[Sales])</f>
        <v>6.2729360824533606E-2</v>
      </c>
      <c r="P7331" s="8">
        <f t="shared" si="114"/>
        <v>3.0005859967946685E-5</v>
      </c>
      <c r="Q7331" t="str">
        <f>IF(SalesData[[#This Row],[Discount]]&gt;0, "Yes", "No")</f>
        <v>Yes</v>
      </c>
      <c r="R7331" t="str">
        <f>TEXT(SalesData[[#This Row],[Order Date]],"mmm-yyyy")</f>
        <v>Oct-2024</v>
      </c>
      <c r="S7331">
        <f>YEAR(SalesData[[#This Row],[Order Date]])*100 + MONTH(SalesData[[#This Row],[Order Date]])</f>
        <v>202410</v>
      </c>
    </row>
    <row r="7332" spans="1:19" x14ac:dyDescent="0.3">
      <c r="A7332" t="s">
        <v>14880</v>
      </c>
      <c r="B7332" s="3">
        <v>45579</v>
      </c>
      <c r="C7332" t="s">
        <v>14881</v>
      </c>
      <c r="D7332" t="s">
        <v>13</v>
      </c>
      <c r="E7332" t="s">
        <v>14</v>
      </c>
      <c r="F7332" t="s">
        <v>15</v>
      </c>
      <c r="G7332">
        <v>1</v>
      </c>
      <c r="H7332" s="5">
        <v>988.56</v>
      </c>
      <c r="I7332" s="5">
        <v>0.14000000000000001</v>
      </c>
      <c r="J7332" s="5">
        <v>850.16159999999991</v>
      </c>
      <c r="K7332" s="5">
        <v>124.7402409885436</v>
      </c>
      <c r="L7332">
        <f>YEAR(SalesData[Order Date])</f>
        <v>2024</v>
      </c>
      <c r="M7332">
        <f>MONTH(SalesData[Order Date])</f>
        <v>10</v>
      </c>
      <c r="N7332" t="str">
        <f>TEXT(SalesData[[#This Row],[Order Date]], "mmmm")</f>
        <v>October</v>
      </c>
      <c r="O7332" s="7">
        <f>IF(SalesData[Sales]=0,0,SalesData[Profit]/SalesData[Sales])</f>
        <v>0.14672532961797335</v>
      </c>
      <c r="P7332" s="8">
        <f t="shared" si="114"/>
        <v>1.4162013433681317E-4</v>
      </c>
      <c r="Q7332" t="str">
        <f>IF(SalesData[[#This Row],[Discount]]&gt;0, "Yes", "No")</f>
        <v>Yes</v>
      </c>
      <c r="R7332" t="str">
        <f>TEXT(SalesData[[#This Row],[Order Date]],"mmm-yyyy")</f>
        <v>Oct-2024</v>
      </c>
      <c r="S7332">
        <f>YEAR(SalesData[[#This Row],[Order Date]])*100 + MONTH(SalesData[[#This Row],[Order Date]])</f>
        <v>202410</v>
      </c>
    </row>
    <row r="7333" spans="1:19" x14ac:dyDescent="0.3">
      <c r="A7333" t="s">
        <v>14896</v>
      </c>
      <c r="B7333" s="3">
        <v>45589</v>
      </c>
      <c r="C7333" t="s">
        <v>3588</v>
      </c>
      <c r="D7333" t="s">
        <v>23</v>
      </c>
      <c r="E7333" t="s">
        <v>19</v>
      </c>
      <c r="F7333" t="s">
        <v>27</v>
      </c>
      <c r="G7333">
        <v>2</v>
      </c>
      <c r="H7333" s="5">
        <v>840.64</v>
      </c>
      <c r="I7333" s="5">
        <v>0.14000000000000001</v>
      </c>
      <c r="J7333" s="5">
        <v>1445.9007999999999</v>
      </c>
      <c r="K7333" s="5">
        <v>300.23272739856469</v>
      </c>
      <c r="L7333">
        <f>YEAR(SalesData[Order Date])</f>
        <v>2024</v>
      </c>
      <c r="M7333">
        <f>MONTH(SalesData[Order Date])</f>
        <v>10</v>
      </c>
      <c r="N7333" t="str">
        <f>TEXT(SalesData[[#This Row],[Order Date]], "mmmm")</f>
        <v>October</v>
      </c>
      <c r="O7333" s="7">
        <f>IF(SalesData[Sales]=0,0,SalesData[Profit]/SalesData[Sales])</f>
        <v>0.20764407032527038</v>
      </c>
      <c r="P7333" s="8">
        <f t="shared" si="114"/>
        <v>8.3269889607917786E-5</v>
      </c>
      <c r="Q7333" t="str">
        <f>IF(SalesData[[#This Row],[Discount]]&gt;0, "Yes", "No")</f>
        <v>Yes</v>
      </c>
      <c r="R7333" t="str">
        <f>TEXT(SalesData[[#This Row],[Order Date]],"mmm-yyyy")</f>
        <v>Oct-2024</v>
      </c>
      <c r="S7333">
        <f>YEAR(SalesData[[#This Row],[Order Date]])*100 + MONTH(SalesData[[#This Row],[Order Date]])</f>
        <v>202410</v>
      </c>
    </row>
    <row r="7334" spans="1:19" x14ac:dyDescent="0.3">
      <c r="A7334" t="s">
        <v>15183</v>
      </c>
      <c r="B7334" s="3">
        <v>45591</v>
      </c>
      <c r="C7334" t="s">
        <v>8671</v>
      </c>
      <c r="D7334" t="s">
        <v>23</v>
      </c>
      <c r="E7334" t="s">
        <v>14</v>
      </c>
      <c r="F7334" t="s">
        <v>39</v>
      </c>
      <c r="G7334">
        <v>1</v>
      </c>
      <c r="H7334" s="5">
        <v>746.51</v>
      </c>
      <c r="I7334" s="5">
        <v>0.27</v>
      </c>
      <c r="J7334" s="5">
        <v>544.95230000000004</v>
      </c>
      <c r="K7334" s="5">
        <v>143.0801188708696</v>
      </c>
      <c r="L7334">
        <f>YEAR(SalesData[Order Date])</f>
        <v>2024</v>
      </c>
      <c r="M7334">
        <f>MONTH(SalesData[Order Date])</f>
        <v>10</v>
      </c>
      <c r="N7334" t="str">
        <f>TEXT(SalesData[[#This Row],[Order Date]], "mmmm")</f>
        <v>October</v>
      </c>
      <c r="O7334" s="7">
        <f>IF(SalesData[Sales]=0,0,SalesData[Profit]/SalesData[Sales])</f>
        <v>0.26255530781477499</v>
      </c>
      <c r="P7334" s="8">
        <f t="shared" si="114"/>
        <v>3.6168303170754578E-4</v>
      </c>
      <c r="Q7334" t="str">
        <f>IF(SalesData[[#This Row],[Discount]]&gt;0, "Yes", "No")</f>
        <v>Yes</v>
      </c>
      <c r="R7334" t="str">
        <f>TEXT(SalesData[[#This Row],[Order Date]],"mmm-yyyy")</f>
        <v>Oct-2024</v>
      </c>
      <c r="S7334">
        <f>YEAR(SalesData[[#This Row],[Order Date]])*100 + MONTH(SalesData[[#This Row],[Order Date]])</f>
        <v>202410</v>
      </c>
    </row>
    <row r="7335" spans="1:19" x14ac:dyDescent="0.3">
      <c r="A7335" t="s">
        <v>15216</v>
      </c>
      <c r="B7335" s="3">
        <v>45568</v>
      </c>
      <c r="C7335" t="s">
        <v>15217</v>
      </c>
      <c r="D7335" t="s">
        <v>13</v>
      </c>
      <c r="E7335" t="s">
        <v>14</v>
      </c>
      <c r="F7335" t="s">
        <v>27</v>
      </c>
      <c r="G7335">
        <v>3</v>
      </c>
      <c r="H7335" s="5">
        <v>787.13</v>
      </c>
      <c r="I7335" s="5">
        <v>0.28000000000000003</v>
      </c>
      <c r="J7335" s="5">
        <v>1700.2008000000001</v>
      </c>
      <c r="K7335" s="5">
        <v>442.72072250909451</v>
      </c>
      <c r="L7335">
        <f>YEAR(SalesData[Order Date])</f>
        <v>2024</v>
      </c>
      <c r="M7335">
        <f>MONTH(SalesData[Order Date])</f>
        <v>10</v>
      </c>
      <c r="N7335" t="str">
        <f>TEXT(SalesData[[#This Row],[Order Date]], "mmmm")</f>
        <v>October</v>
      </c>
      <c r="O7335" s="7">
        <f>IF(SalesData[Sales]=0,0,SalesData[Profit]/SalesData[Sales])</f>
        <v>0.26039319738532912</v>
      </c>
      <c r="P7335" s="8">
        <f t="shared" si="114"/>
        <v>1.1857422958511725E-4</v>
      </c>
      <c r="Q7335" t="str">
        <f>IF(SalesData[[#This Row],[Discount]]&gt;0, "Yes", "No")</f>
        <v>Yes</v>
      </c>
      <c r="R7335" t="str">
        <f>TEXT(SalesData[[#This Row],[Order Date]],"mmm-yyyy")</f>
        <v>Oct-2024</v>
      </c>
      <c r="S7335">
        <f>YEAR(SalesData[[#This Row],[Order Date]])*100 + MONTH(SalesData[[#This Row],[Order Date]])</f>
        <v>202410</v>
      </c>
    </row>
    <row r="7336" spans="1:19" x14ac:dyDescent="0.3">
      <c r="A7336" t="s">
        <v>15276</v>
      </c>
      <c r="B7336" s="3">
        <v>45592</v>
      </c>
      <c r="C7336" t="s">
        <v>15277</v>
      </c>
      <c r="D7336" t="s">
        <v>23</v>
      </c>
      <c r="E7336" t="s">
        <v>26</v>
      </c>
      <c r="F7336" t="s">
        <v>53</v>
      </c>
      <c r="G7336">
        <v>9</v>
      </c>
      <c r="H7336" s="5">
        <v>861.8</v>
      </c>
      <c r="I7336" s="5">
        <v>0.12</v>
      </c>
      <c r="J7336" s="5">
        <v>6825.4560000000001</v>
      </c>
      <c r="K7336" s="5">
        <v>1796.1871516320889</v>
      </c>
      <c r="L7336">
        <f>YEAR(SalesData[Order Date])</f>
        <v>2024</v>
      </c>
      <c r="M7336">
        <f>MONTH(SalesData[Order Date])</f>
        <v>10</v>
      </c>
      <c r="N7336" t="str">
        <f>TEXT(SalesData[[#This Row],[Order Date]], "mmmm")</f>
        <v>October</v>
      </c>
      <c r="O7336" s="7">
        <f>IF(SalesData[Sales]=0,0,SalesData[Profit]/SalesData[Sales])</f>
        <v>0.26316002207502165</v>
      </c>
      <c r="P7336" s="8">
        <f t="shared" si="114"/>
        <v>1.5471493772723756E-5</v>
      </c>
      <c r="Q7336" t="str">
        <f>IF(SalesData[[#This Row],[Discount]]&gt;0, "Yes", "No")</f>
        <v>Yes</v>
      </c>
      <c r="R7336" t="str">
        <f>TEXT(SalesData[[#This Row],[Order Date]],"mmm-yyyy")</f>
        <v>Oct-2024</v>
      </c>
      <c r="S7336">
        <f>YEAR(SalesData[[#This Row],[Order Date]])*100 + MONTH(SalesData[[#This Row],[Order Date]])</f>
        <v>202410</v>
      </c>
    </row>
    <row r="7337" spans="1:19" x14ac:dyDescent="0.3">
      <c r="A7337" t="s">
        <v>15363</v>
      </c>
      <c r="B7337" s="3">
        <v>45576</v>
      </c>
      <c r="C7337" t="s">
        <v>15364</v>
      </c>
      <c r="D7337" t="s">
        <v>13</v>
      </c>
      <c r="E7337" t="s">
        <v>26</v>
      </c>
      <c r="F7337" t="s">
        <v>15</v>
      </c>
      <c r="G7337">
        <v>6</v>
      </c>
      <c r="H7337" s="5">
        <v>95.79</v>
      </c>
      <c r="I7337" s="5">
        <v>0.2</v>
      </c>
      <c r="J7337" s="5">
        <v>459.79199999999997</v>
      </c>
      <c r="K7337" s="5">
        <v>48.229515445338507</v>
      </c>
      <c r="L7337">
        <f>YEAR(SalesData[Order Date])</f>
        <v>2024</v>
      </c>
      <c r="M7337">
        <f>MONTH(SalesData[Order Date])</f>
        <v>10</v>
      </c>
      <c r="N7337" t="str">
        <f>TEXT(SalesData[[#This Row],[Order Date]], "mmmm")</f>
        <v>October</v>
      </c>
      <c r="O7337" s="7">
        <f>IF(SalesData[Sales]=0,0,SalesData[Profit]/SalesData[Sales])</f>
        <v>0.10489420312954228</v>
      </c>
      <c r="P7337" s="8">
        <f t="shared" si="114"/>
        <v>3.4798343598844696E-4</v>
      </c>
      <c r="Q7337" t="str">
        <f>IF(SalesData[[#This Row],[Discount]]&gt;0, "Yes", "No")</f>
        <v>Yes</v>
      </c>
      <c r="R7337" t="str">
        <f>TEXT(SalesData[[#This Row],[Order Date]],"mmm-yyyy")</f>
        <v>Oct-2024</v>
      </c>
      <c r="S7337">
        <f>YEAR(SalesData[[#This Row],[Order Date]])*100 + MONTH(SalesData[[#This Row],[Order Date]])</f>
        <v>202410</v>
      </c>
    </row>
    <row r="7338" spans="1:19" x14ac:dyDescent="0.3">
      <c r="A7338" t="s">
        <v>15385</v>
      </c>
      <c r="B7338" s="3">
        <v>45579</v>
      </c>
      <c r="C7338" t="s">
        <v>15386</v>
      </c>
      <c r="D7338" t="s">
        <v>13</v>
      </c>
      <c r="E7338" t="s">
        <v>19</v>
      </c>
      <c r="F7338" t="s">
        <v>39</v>
      </c>
      <c r="G7338">
        <v>2</v>
      </c>
      <c r="H7338" s="5">
        <v>649.83000000000004</v>
      </c>
      <c r="I7338" s="5">
        <v>0.22</v>
      </c>
      <c r="J7338" s="5">
        <v>1013.7348</v>
      </c>
      <c r="K7338" s="5">
        <v>274.9487469421523</v>
      </c>
      <c r="L7338">
        <f>YEAR(SalesData[Order Date])</f>
        <v>2024</v>
      </c>
      <c r="M7338">
        <f>MONTH(SalesData[Order Date])</f>
        <v>10</v>
      </c>
      <c r="N7338" t="str">
        <f>TEXT(SalesData[[#This Row],[Order Date]], "mmmm")</f>
        <v>October</v>
      </c>
      <c r="O7338" s="7">
        <f>IF(SalesData[Sales]=0,0,SalesData[Profit]/SalesData[Sales])</f>
        <v>0.27122354578549768</v>
      </c>
      <c r="P7338" s="8">
        <f t="shared" si="114"/>
        <v>1.6927504116461228E-4</v>
      </c>
      <c r="Q7338" t="str">
        <f>IF(SalesData[[#This Row],[Discount]]&gt;0, "Yes", "No")</f>
        <v>Yes</v>
      </c>
      <c r="R7338" t="str">
        <f>TEXT(SalesData[[#This Row],[Order Date]],"mmm-yyyy")</f>
        <v>Oct-2024</v>
      </c>
      <c r="S7338">
        <f>YEAR(SalesData[[#This Row],[Order Date]])*100 + MONTH(SalesData[[#This Row],[Order Date]])</f>
        <v>202410</v>
      </c>
    </row>
    <row r="7339" spans="1:19" x14ac:dyDescent="0.3">
      <c r="A7339" t="s">
        <v>15442</v>
      </c>
      <c r="B7339" s="3">
        <v>45584</v>
      </c>
      <c r="C7339" t="s">
        <v>15443</v>
      </c>
      <c r="D7339" t="s">
        <v>18</v>
      </c>
      <c r="E7339" t="s">
        <v>14</v>
      </c>
      <c r="F7339" t="s">
        <v>44</v>
      </c>
      <c r="G7339">
        <v>5</v>
      </c>
      <c r="H7339" s="5">
        <v>647.71</v>
      </c>
      <c r="I7339" s="5">
        <v>7.0000000000000007E-2</v>
      </c>
      <c r="J7339" s="5">
        <v>3011.8515000000002</v>
      </c>
      <c r="K7339" s="5">
        <v>891.04266857146604</v>
      </c>
      <c r="L7339">
        <f>YEAR(SalesData[Order Date])</f>
        <v>2024</v>
      </c>
      <c r="M7339">
        <f>MONTH(SalesData[Order Date])</f>
        <v>10</v>
      </c>
      <c r="N7339" t="str">
        <f>TEXT(SalesData[[#This Row],[Order Date]], "mmmm")</f>
        <v>October</v>
      </c>
      <c r="O7339" s="7">
        <f>IF(SalesData[Sales]=0,0,SalesData[Profit]/SalesData[Sales])</f>
        <v>0.29584548526760562</v>
      </c>
      <c r="P7339" s="8">
        <f t="shared" si="114"/>
        <v>2.1614611477358697E-5</v>
      </c>
      <c r="Q7339" t="str">
        <f>IF(SalesData[[#This Row],[Discount]]&gt;0, "Yes", "No")</f>
        <v>Yes</v>
      </c>
      <c r="R7339" t="str">
        <f>TEXT(SalesData[[#This Row],[Order Date]],"mmm-yyyy")</f>
        <v>Oct-2024</v>
      </c>
      <c r="S7339">
        <f>YEAR(SalesData[[#This Row],[Order Date]])*100 + MONTH(SalesData[[#This Row],[Order Date]])</f>
        <v>202410</v>
      </c>
    </row>
    <row r="7340" spans="1:19" x14ac:dyDescent="0.3">
      <c r="A7340" t="s">
        <v>15473</v>
      </c>
      <c r="B7340" s="3">
        <v>45579</v>
      </c>
      <c r="C7340" t="s">
        <v>7348</v>
      </c>
      <c r="D7340" t="s">
        <v>13</v>
      </c>
      <c r="E7340" t="s">
        <v>19</v>
      </c>
      <c r="F7340" t="s">
        <v>39</v>
      </c>
      <c r="G7340">
        <v>3</v>
      </c>
      <c r="H7340" s="5">
        <v>279.37</v>
      </c>
      <c r="I7340" s="5">
        <v>0.27</v>
      </c>
      <c r="J7340" s="5">
        <v>611.82029999999997</v>
      </c>
      <c r="K7340" s="5">
        <v>39.480230894447729</v>
      </c>
      <c r="L7340">
        <f>YEAR(SalesData[Order Date])</f>
        <v>2024</v>
      </c>
      <c r="M7340">
        <f>MONTH(SalesData[Order Date])</f>
        <v>10</v>
      </c>
      <c r="N7340" t="str">
        <f>TEXT(SalesData[[#This Row],[Order Date]], "mmmm")</f>
        <v>October</v>
      </c>
      <c r="O7340" s="7">
        <f>IF(SalesData[Sales]=0,0,SalesData[Profit]/SalesData[Sales])</f>
        <v>6.452912872365911E-2</v>
      </c>
      <c r="P7340" s="8">
        <f t="shared" si="114"/>
        <v>3.2215341661595733E-4</v>
      </c>
      <c r="Q7340" t="str">
        <f>IF(SalesData[[#This Row],[Discount]]&gt;0, "Yes", "No")</f>
        <v>Yes</v>
      </c>
      <c r="R7340" t="str">
        <f>TEXT(SalesData[[#This Row],[Order Date]],"mmm-yyyy")</f>
        <v>Oct-2024</v>
      </c>
      <c r="S7340">
        <f>YEAR(SalesData[[#This Row],[Order Date]])*100 + MONTH(SalesData[[#This Row],[Order Date]])</f>
        <v>202410</v>
      </c>
    </row>
    <row r="7341" spans="1:19" x14ac:dyDescent="0.3">
      <c r="A7341" t="s">
        <v>15474</v>
      </c>
      <c r="B7341" s="3">
        <v>45584</v>
      </c>
      <c r="C7341" t="s">
        <v>15475</v>
      </c>
      <c r="D7341" t="s">
        <v>13</v>
      </c>
      <c r="E7341" t="s">
        <v>14</v>
      </c>
      <c r="F7341" t="s">
        <v>20</v>
      </c>
      <c r="G7341">
        <v>3</v>
      </c>
      <c r="H7341" s="5">
        <v>513.45000000000005</v>
      </c>
      <c r="I7341" s="5">
        <v>0.23</v>
      </c>
      <c r="J7341" s="5">
        <v>1186.0695000000001</v>
      </c>
      <c r="K7341" s="5">
        <v>179.61152377668179</v>
      </c>
      <c r="L7341">
        <f>YEAR(SalesData[Order Date])</f>
        <v>2024</v>
      </c>
      <c r="M7341">
        <f>MONTH(SalesData[Order Date])</f>
        <v>10</v>
      </c>
      <c r="N7341" t="str">
        <f>TEXT(SalesData[[#This Row],[Order Date]], "mmmm")</f>
        <v>October</v>
      </c>
      <c r="O7341" s="7">
        <f>IF(SalesData[Sales]=0,0,SalesData[Profit]/SalesData[Sales])</f>
        <v>0.15143423195409864</v>
      </c>
      <c r="P7341" s="8">
        <f t="shared" si="114"/>
        <v>1.4931671373389163E-4</v>
      </c>
      <c r="Q7341" t="str">
        <f>IF(SalesData[[#This Row],[Discount]]&gt;0, "Yes", "No")</f>
        <v>Yes</v>
      </c>
      <c r="R7341" t="str">
        <f>TEXT(SalesData[[#This Row],[Order Date]],"mmm-yyyy")</f>
        <v>Oct-2024</v>
      </c>
      <c r="S7341">
        <f>YEAR(SalesData[[#This Row],[Order Date]])*100 + MONTH(SalesData[[#This Row],[Order Date]])</f>
        <v>202410</v>
      </c>
    </row>
    <row r="7342" spans="1:19" x14ac:dyDescent="0.3">
      <c r="A7342" t="s">
        <v>15488</v>
      </c>
      <c r="B7342" s="3">
        <v>45579</v>
      </c>
      <c r="C7342" t="s">
        <v>15489</v>
      </c>
      <c r="D7342" t="s">
        <v>13</v>
      </c>
      <c r="E7342" t="s">
        <v>19</v>
      </c>
      <c r="F7342" t="s">
        <v>91</v>
      </c>
      <c r="G7342">
        <v>3</v>
      </c>
      <c r="H7342" s="5">
        <v>705.39</v>
      </c>
      <c r="I7342" s="5">
        <v>0</v>
      </c>
      <c r="J7342" s="5">
        <v>2116.17</v>
      </c>
      <c r="K7342" s="5">
        <v>353.19040359455448</v>
      </c>
      <c r="L7342">
        <f>YEAR(SalesData[Order Date])</f>
        <v>2024</v>
      </c>
      <c r="M7342">
        <f>MONTH(SalesData[Order Date])</f>
        <v>10</v>
      </c>
      <c r="N7342" t="str">
        <f>TEXT(SalesData[[#This Row],[Order Date]], "mmmm")</f>
        <v>October</v>
      </c>
      <c r="O7342" s="7">
        <f>IF(SalesData[Sales]=0,0,SalesData[Profit]/SalesData[Sales])</f>
        <v>0.16690077054043601</v>
      </c>
      <c r="P7342" s="8">
        <f t="shared" si="114"/>
        <v>0</v>
      </c>
      <c r="Q7342" t="str">
        <f>IF(SalesData[[#This Row],[Discount]]&gt;0, "Yes", "No")</f>
        <v>No</v>
      </c>
      <c r="R7342" t="str">
        <f>TEXT(SalesData[[#This Row],[Order Date]],"mmm-yyyy")</f>
        <v>Oct-2024</v>
      </c>
      <c r="S7342">
        <f>YEAR(SalesData[[#This Row],[Order Date]])*100 + MONTH(SalesData[[#This Row],[Order Date]])</f>
        <v>202410</v>
      </c>
    </row>
    <row r="7343" spans="1:19" x14ac:dyDescent="0.3">
      <c r="A7343" t="s">
        <v>15490</v>
      </c>
      <c r="B7343" s="3">
        <v>45579</v>
      </c>
      <c r="C7343" t="s">
        <v>15491</v>
      </c>
      <c r="D7343" t="s">
        <v>30</v>
      </c>
      <c r="E7343" t="s">
        <v>14</v>
      </c>
      <c r="F7343" t="s">
        <v>34</v>
      </c>
      <c r="G7343">
        <v>2</v>
      </c>
      <c r="H7343" s="5">
        <v>986.86</v>
      </c>
      <c r="I7343" s="5">
        <v>0.19</v>
      </c>
      <c r="J7343" s="5">
        <v>1598.7131999999999</v>
      </c>
      <c r="K7343" s="5">
        <v>318.14850575034319</v>
      </c>
      <c r="L7343">
        <f>YEAR(SalesData[Order Date])</f>
        <v>2024</v>
      </c>
      <c r="M7343">
        <f>MONTH(SalesData[Order Date])</f>
        <v>10</v>
      </c>
      <c r="N7343" t="str">
        <f>TEXT(SalesData[[#This Row],[Order Date]], "mmmm")</f>
        <v>October</v>
      </c>
      <c r="O7343" s="7">
        <f>IF(SalesData[Sales]=0,0,SalesData[Profit]/SalesData[Sales])</f>
        <v>0.19900286414745511</v>
      </c>
      <c r="P7343" s="8">
        <f t="shared" si="114"/>
        <v>9.6264921062764726E-5</v>
      </c>
      <c r="Q7343" t="str">
        <f>IF(SalesData[[#This Row],[Discount]]&gt;0, "Yes", "No")</f>
        <v>Yes</v>
      </c>
      <c r="R7343" t="str">
        <f>TEXT(SalesData[[#This Row],[Order Date]],"mmm-yyyy")</f>
        <v>Oct-2024</v>
      </c>
      <c r="S7343">
        <f>YEAR(SalesData[[#This Row],[Order Date]])*100 + MONTH(SalesData[[#This Row],[Order Date]])</f>
        <v>202410</v>
      </c>
    </row>
    <row r="7344" spans="1:19" x14ac:dyDescent="0.3">
      <c r="A7344" t="s">
        <v>15522</v>
      </c>
      <c r="B7344" s="3">
        <v>45580</v>
      </c>
      <c r="C7344" t="s">
        <v>8129</v>
      </c>
      <c r="D7344" t="s">
        <v>23</v>
      </c>
      <c r="E7344" t="s">
        <v>14</v>
      </c>
      <c r="F7344" t="s">
        <v>27</v>
      </c>
      <c r="G7344">
        <v>1</v>
      </c>
      <c r="H7344" s="5">
        <v>671.16</v>
      </c>
      <c r="I7344" s="5">
        <v>0.21</v>
      </c>
      <c r="J7344" s="5">
        <v>530.21640000000002</v>
      </c>
      <c r="K7344" s="5">
        <v>51.224898995167031</v>
      </c>
      <c r="L7344">
        <f>YEAR(SalesData[Order Date])</f>
        <v>2024</v>
      </c>
      <c r="M7344">
        <f>MONTH(SalesData[Order Date])</f>
        <v>10</v>
      </c>
      <c r="N7344" t="str">
        <f>TEXT(SalesData[[#This Row],[Order Date]], "mmmm")</f>
        <v>October</v>
      </c>
      <c r="O7344" s="7">
        <f>IF(SalesData[Sales]=0,0,SalesData[Profit]/SalesData[Sales])</f>
        <v>9.6611306242445585E-2</v>
      </c>
      <c r="P7344" s="8">
        <f t="shared" si="114"/>
        <v>3.1289111389236547E-4</v>
      </c>
      <c r="Q7344" t="str">
        <f>IF(SalesData[[#This Row],[Discount]]&gt;0, "Yes", "No")</f>
        <v>Yes</v>
      </c>
      <c r="R7344" t="str">
        <f>TEXT(SalesData[[#This Row],[Order Date]],"mmm-yyyy")</f>
        <v>Oct-2024</v>
      </c>
      <c r="S7344">
        <f>YEAR(SalesData[[#This Row],[Order Date]])*100 + MONTH(SalesData[[#This Row],[Order Date]])</f>
        <v>202410</v>
      </c>
    </row>
    <row r="7345" spans="1:19" x14ac:dyDescent="0.3">
      <c r="A7345" t="s">
        <v>15567</v>
      </c>
      <c r="B7345" s="3">
        <v>45578</v>
      </c>
      <c r="C7345" t="s">
        <v>15568</v>
      </c>
      <c r="D7345" t="s">
        <v>23</v>
      </c>
      <c r="E7345" t="s">
        <v>26</v>
      </c>
      <c r="F7345" t="s">
        <v>44</v>
      </c>
      <c r="G7345">
        <v>5</v>
      </c>
      <c r="H7345" s="5">
        <v>997.96</v>
      </c>
      <c r="I7345" s="5">
        <v>0.22</v>
      </c>
      <c r="J7345" s="5">
        <v>3892.0439999999999</v>
      </c>
      <c r="K7345" s="5">
        <v>544.31096339124133</v>
      </c>
      <c r="L7345">
        <f>YEAR(SalesData[Order Date])</f>
        <v>2024</v>
      </c>
      <c r="M7345">
        <f>MONTH(SalesData[Order Date])</f>
        <v>10</v>
      </c>
      <c r="N7345" t="str">
        <f>TEXT(SalesData[[#This Row],[Order Date]], "mmmm")</f>
        <v>October</v>
      </c>
      <c r="O7345" s="7">
        <f>IF(SalesData[Sales]=0,0,SalesData[Profit]/SalesData[Sales])</f>
        <v>0.13985221220295591</v>
      </c>
      <c r="P7345" s="8">
        <f t="shared" si="114"/>
        <v>4.4089943484708807E-5</v>
      </c>
      <c r="Q7345" t="str">
        <f>IF(SalesData[[#This Row],[Discount]]&gt;0, "Yes", "No")</f>
        <v>Yes</v>
      </c>
      <c r="R7345" t="str">
        <f>TEXT(SalesData[[#This Row],[Order Date]],"mmm-yyyy")</f>
        <v>Oct-2024</v>
      </c>
      <c r="S7345">
        <f>YEAR(SalesData[[#This Row],[Order Date]])*100 + MONTH(SalesData[[#This Row],[Order Date]])</f>
        <v>202410</v>
      </c>
    </row>
    <row r="7346" spans="1:19" x14ac:dyDescent="0.3">
      <c r="A7346" t="s">
        <v>15597</v>
      </c>
      <c r="B7346" s="3">
        <v>45596</v>
      </c>
      <c r="C7346" t="s">
        <v>15598</v>
      </c>
      <c r="D7346" t="s">
        <v>18</v>
      </c>
      <c r="E7346" t="s">
        <v>19</v>
      </c>
      <c r="F7346" t="s">
        <v>39</v>
      </c>
      <c r="G7346">
        <v>8</v>
      </c>
      <c r="H7346" s="5">
        <v>547.70000000000005</v>
      </c>
      <c r="I7346" s="5">
        <v>0.23</v>
      </c>
      <c r="J7346" s="5">
        <v>3373.8319999999999</v>
      </c>
      <c r="K7346" s="5">
        <v>271.68723467719639</v>
      </c>
      <c r="L7346">
        <f>YEAR(SalesData[Order Date])</f>
        <v>2024</v>
      </c>
      <c r="M7346">
        <f>MONTH(SalesData[Order Date])</f>
        <v>10</v>
      </c>
      <c r="N7346" t="str">
        <f>TEXT(SalesData[[#This Row],[Order Date]], "mmmm")</f>
        <v>October</v>
      </c>
      <c r="O7346" s="7">
        <f>IF(SalesData[Sales]=0,0,SalesData[Profit]/SalesData[Sales])</f>
        <v>8.0527789966185745E-2</v>
      </c>
      <c r="P7346" s="8">
        <f t="shared" si="114"/>
        <v>5.2492240277524187E-5</v>
      </c>
      <c r="Q7346" t="str">
        <f>IF(SalesData[[#This Row],[Discount]]&gt;0, "Yes", "No")</f>
        <v>Yes</v>
      </c>
      <c r="R7346" t="str">
        <f>TEXT(SalesData[[#This Row],[Order Date]],"mmm-yyyy")</f>
        <v>Oct-2024</v>
      </c>
      <c r="S7346">
        <f>YEAR(SalesData[[#This Row],[Order Date]])*100 + MONTH(SalesData[[#This Row],[Order Date]])</f>
        <v>202410</v>
      </c>
    </row>
    <row r="7347" spans="1:19" x14ac:dyDescent="0.3">
      <c r="A7347" t="s">
        <v>15615</v>
      </c>
      <c r="B7347" s="3">
        <v>45586</v>
      </c>
      <c r="C7347" t="s">
        <v>15616</v>
      </c>
      <c r="D7347" t="s">
        <v>13</v>
      </c>
      <c r="E7347" t="s">
        <v>14</v>
      </c>
      <c r="F7347" t="s">
        <v>31</v>
      </c>
      <c r="G7347">
        <v>1</v>
      </c>
      <c r="H7347" s="5">
        <v>888.5</v>
      </c>
      <c r="I7347" s="5">
        <v>7.0000000000000007E-2</v>
      </c>
      <c r="J7347" s="5">
        <v>826.30499999999995</v>
      </c>
      <c r="K7347" s="5">
        <v>182.68137378267619</v>
      </c>
      <c r="L7347">
        <f>YEAR(SalesData[Order Date])</f>
        <v>2024</v>
      </c>
      <c r="M7347">
        <f>MONTH(SalesData[Order Date])</f>
        <v>10</v>
      </c>
      <c r="N7347" t="str">
        <f>TEXT(SalesData[[#This Row],[Order Date]], "mmmm")</f>
        <v>October</v>
      </c>
      <c r="O7347" s="7">
        <f>IF(SalesData[Sales]=0,0,SalesData[Profit]/SalesData[Sales])</f>
        <v>0.22108225628875078</v>
      </c>
      <c r="P7347" s="8">
        <f t="shared" si="114"/>
        <v>7.8784468204839628E-5</v>
      </c>
      <c r="Q7347" t="str">
        <f>IF(SalesData[[#This Row],[Discount]]&gt;0, "Yes", "No")</f>
        <v>Yes</v>
      </c>
      <c r="R7347" t="str">
        <f>TEXT(SalesData[[#This Row],[Order Date]],"mmm-yyyy")</f>
        <v>Oct-2024</v>
      </c>
      <c r="S7347">
        <f>YEAR(SalesData[[#This Row],[Order Date]])*100 + MONTH(SalesData[[#This Row],[Order Date]])</f>
        <v>202410</v>
      </c>
    </row>
    <row r="7348" spans="1:19" x14ac:dyDescent="0.3">
      <c r="A7348" t="s">
        <v>15651</v>
      </c>
      <c r="B7348" s="3">
        <v>45571</v>
      </c>
      <c r="C7348" t="s">
        <v>15652</v>
      </c>
      <c r="D7348" t="s">
        <v>13</v>
      </c>
      <c r="E7348" t="s">
        <v>26</v>
      </c>
      <c r="F7348" t="s">
        <v>27</v>
      </c>
      <c r="G7348">
        <v>2</v>
      </c>
      <c r="H7348" s="5">
        <v>197.34</v>
      </c>
      <c r="I7348" s="5">
        <v>0.08</v>
      </c>
      <c r="J7348" s="5">
        <v>363.10559999999998</v>
      </c>
      <c r="K7348" s="5">
        <v>39.456111655440743</v>
      </c>
      <c r="L7348">
        <f>YEAR(SalesData[Order Date])</f>
        <v>2024</v>
      </c>
      <c r="M7348">
        <f>MONTH(SalesData[Order Date])</f>
        <v>10</v>
      </c>
      <c r="N7348" t="str">
        <f>TEXT(SalesData[[#This Row],[Order Date]], "mmmm")</f>
        <v>October</v>
      </c>
      <c r="O7348" s="7">
        <f>IF(SalesData[Sales]=0,0,SalesData[Profit]/SalesData[Sales])</f>
        <v>0.10866291143799695</v>
      </c>
      <c r="P7348" s="8">
        <f t="shared" si="114"/>
        <v>2.0269585486976791E-4</v>
      </c>
      <c r="Q7348" t="str">
        <f>IF(SalesData[[#This Row],[Discount]]&gt;0, "Yes", "No")</f>
        <v>Yes</v>
      </c>
      <c r="R7348" t="str">
        <f>TEXT(SalesData[[#This Row],[Order Date]],"mmm-yyyy")</f>
        <v>Oct-2024</v>
      </c>
      <c r="S7348">
        <f>YEAR(SalesData[[#This Row],[Order Date]])*100 + MONTH(SalesData[[#This Row],[Order Date]])</f>
        <v>202410</v>
      </c>
    </row>
    <row r="7349" spans="1:19" x14ac:dyDescent="0.3">
      <c r="A7349" t="s">
        <v>15744</v>
      </c>
      <c r="B7349" s="3">
        <v>45580</v>
      </c>
      <c r="C7349" t="s">
        <v>15745</v>
      </c>
      <c r="D7349" t="s">
        <v>30</v>
      </c>
      <c r="E7349" t="s">
        <v>26</v>
      </c>
      <c r="F7349" t="s">
        <v>20</v>
      </c>
      <c r="G7349">
        <v>3</v>
      </c>
      <c r="H7349" s="5">
        <v>148.6</v>
      </c>
      <c r="I7349" s="5">
        <v>0.19</v>
      </c>
      <c r="J7349" s="5">
        <v>361.09800000000001</v>
      </c>
      <c r="K7349" s="5">
        <v>73.768009923885245</v>
      </c>
      <c r="L7349">
        <f>YEAR(SalesData[Order Date])</f>
        <v>2024</v>
      </c>
      <c r="M7349">
        <f>MONTH(SalesData[Order Date])</f>
        <v>10</v>
      </c>
      <c r="N7349" t="str">
        <f>TEXT(SalesData[[#This Row],[Order Date]], "mmmm")</f>
        <v>October</v>
      </c>
      <c r="O7349" s="7">
        <f>IF(SalesData[Sales]=0,0,SalesData[Profit]/SalesData[Sales])</f>
        <v>0.20428806009417178</v>
      </c>
      <c r="P7349" s="8">
        <f t="shared" si="114"/>
        <v>4.2620008972633471E-4</v>
      </c>
      <c r="Q7349" t="str">
        <f>IF(SalesData[[#This Row],[Discount]]&gt;0, "Yes", "No")</f>
        <v>Yes</v>
      </c>
      <c r="R7349" t="str">
        <f>TEXT(SalesData[[#This Row],[Order Date]],"mmm-yyyy")</f>
        <v>Oct-2024</v>
      </c>
      <c r="S7349">
        <f>YEAR(SalesData[[#This Row],[Order Date]])*100 + MONTH(SalesData[[#This Row],[Order Date]])</f>
        <v>202410</v>
      </c>
    </row>
    <row r="7350" spans="1:19" x14ac:dyDescent="0.3">
      <c r="A7350" t="s">
        <v>15749</v>
      </c>
      <c r="B7350" s="3">
        <v>45578</v>
      </c>
      <c r="C7350" t="s">
        <v>5062</v>
      </c>
      <c r="D7350" t="s">
        <v>30</v>
      </c>
      <c r="E7350" t="s">
        <v>14</v>
      </c>
      <c r="F7350" t="s">
        <v>34</v>
      </c>
      <c r="G7350">
        <v>1</v>
      </c>
      <c r="H7350" s="5">
        <v>373.2</v>
      </c>
      <c r="I7350" s="5">
        <v>7.0000000000000007E-2</v>
      </c>
      <c r="J7350" s="5">
        <v>347.07600000000002</v>
      </c>
      <c r="K7350" s="5">
        <v>67.790973278757136</v>
      </c>
      <c r="L7350">
        <f>YEAR(SalesData[Order Date])</f>
        <v>2024</v>
      </c>
      <c r="M7350">
        <f>MONTH(SalesData[Order Date])</f>
        <v>10</v>
      </c>
      <c r="N7350" t="str">
        <f>TEXT(SalesData[[#This Row],[Order Date]], "mmmm")</f>
        <v>October</v>
      </c>
      <c r="O7350" s="7">
        <f>IF(SalesData[Sales]=0,0,SalesData[Profit]/SalesData[Sales])</f>
        <v>0.19532025630915745</v>
      </c>
      <c r="P7350" s="8">
        <f t="shared" si="114"/>
        <v>1.8756698821007506E-4</v>
      </c>
      <c r="Q7350" t="str">
        <f>IF(SalesData[[#This Row],[Discount]]&gt;0, "Yes", "No")</f>
        <v>Yes</v>
      </c>
      <c r="R7350" t="str">
        <f>TEXT(SalesData[[#This Row],[Order Date]],"mmm-yyyy")</f>
        <v>Oct-2024</v>
      </c>
      <c r="S7350">
        <f>YEAR(SalesData[[#This Row],[Order Date]])*100 + MONTH(SalesData[[#This Row],[Order Date]])</f>
        <v>202410</v>
      </c>
    </row>
    <row r="7351" spans="1:19" x14ac:dyDescent="0.3">
      <c r="A7351" t="s">
        <v>15802</v>
      </c>
      <c r="B7351" s="3">
        <v>45584</v>
      </c>
      <c r="C7351" t="s">
        <v>15803</v>
      </c>
      <c r="D7351" t="s">
        <v>13</v>
      </c>
      <c r="E7351" t="s">
        <v>26</v>
      </c>
      <c r="F7351" t="s">
        <v>91</v>
      </c>
      <c r="G7351">
        <v>9</v>
      </c>
      <c r="H7351" s="5">
        <v>632.02</v>
      </c>
      <c r="I7351" s="5">
        <v>0.09</v>
      </c>
      <c r="J7351" s="5">
        <v>5176.2438000000002</v>
      </c>
      <c r="K7351" s="5">
        <v>1545.310052568946</v>
      </c>
      <c r="L7351">
        <f>YEAR(SalesData[Order Date])</f>
        <v>2024</v>
      </c>
      <c r="M7351">
        <f>MONTH(SalesData[Order Date])</f>
        <v>10</v>
      </c>
      <c r="N7351" t="str">
        <f>TEXT(SalesData[[#This Row],[Order Date]], "mmmm")</f>
        <v>October</v>
      </c>
      <c r="O7351" s="7">
        <f>IF(SalesData[Sales]=0,0,SalesData[Profit]/SalesData[Sales])</f>
        <v>0.29853888500556058</v>
      </c>
      <c r="P7351" s="8">
        <f t="shared" si="114"/>
        <v>1.5822284104933388E-5</v>
      </c>
      <c r="Q7351" t="str">
        <f>IF(SalesData[[#This Row],[Discount]]&gt;0, "Yes", "No")</f>
        <v>Yes</v>
      </c>
      <c r="R7351" t="str">
        <f>TEXT(SalesData[[#This Row],[Order Date]],"mmm-yyyy")</f>
        <v>Oct-2024</v>
      </c>
      <c r="S7351">
        <f>YEAR(SalesData[[#This Row],[Order Date]])*100 + MONTH(SalesData[[#This Row],[Order Date]])</f>
        <v>202410</v>
      </c>
    </row>
    <row r="7352" spans="1:19" x14ac:dyDescent="0.3">
      <c r="A7352" t="s">
        <v>15841</v>
      </c>
      <c r="B7352" s="3">
        <v>45592</v>
      </c>
      <c r="C7352" t="s">
        <v>15842</v>
      </c>
      <c r="D7352" t="s">
        <v>23</v>
      </c>
      <c r="E7352" t="s">
        <v>19</v>
      </c>
      <c r="F7352" t="s">
        <v>20</v>
      </c>
      <c r="G7352">
        <v>9</v>
      </c>
      <c r="H7352" s="5">
        <v>550.96</v>
      </c>
      <c r="I7352" s="5">
        <v>0.05</v>
      </c>
      <c r="J7352" s="5">
        <v>4710.7080000000014</v>
      </c>
      <c r="K7352" s="5">
        <v>244.45607748926631</v>
      </c>
      <c r="L7352">
        <f>YEAR(SalesData[Order Date])</f>
        <v>2024</v>
      </c>
      <c r="M7352">
        <f>MONTH(SalesData[Order Date])</f>
        <v>10</v>
      </c>
      <c r="N7352" t="str">
        <f>TEXT(SalesData[[#This Row],[Order Date]], "mmmm")</f>
        <v>October</v>
      </c>
      <c r="O7352" s="7">
        <f>IF(SalesData[Sales]=0,0,SalesData[Profit]/SalesData[Sales])</f>
        <v>5.1893702069681719E-2</v>
      </c>
      <c r="P7352" s="8">
        <f t="shared" si="114"/>
        <v>1.0083409967249085E-5</v>
      </c>
      <c r="Q7352" t="str">
        <f>IF(SalesData[[#This Row],[Discount]]&gt;0, "Yes", "No")</f>
        <v>Yes</v>
      </c>
      <c r="R7352" t="str">
        <f>TEXT(SalesData[[#This Row],[Order Date]],"mmm-yyyy")</f>
        <v>Oct-2024</v>
      </c>
      <c r="S7352">
        <f>YEAR(SalesData[[#This Row],[Order Date]])*100 + MONTH(SalesData[[#This Row],[Order Date]])</f>
        <v>202410</v>
      </c>
    </row>
    <row r="7353" spans="1:19" x14ac:dyDescent="0.3">
      <c r="A7353" t="s">
        <v>15857</v>
      </c>
      <c r="B7353" s="3">
        <v>45591</v>
      </c>
      <c r="C7353" t="s">
        <v>15858</v>
      </c>
      <c r="D7353" t="s">
        <v>13</v>
      </c>
      <c r="E7353" t="s">
        <v>14</v>
      </c>
      <c r="F7353" t="s">
        <v>20</v>
      </c>
      <c r="G7353">
        <v>2</v>
      </c>
      <c r="H7353" s="5">
        <v>59.66</v>
      </c>
      <c r="I7353" s="5">
        <v>0.25</v>
      </c>
      <c r="J7353" s="5">
        <v>89.49</v>
      </c>
      <c r="K7353" s="5">
        <v>22.64143528598208</v>
      </c>
      <c r="L7353">
        <f>YEAR(SalesData[Order Date])</f>
        <v>2024</v>
      </c>
      <c r="M7353">
        <f>MONTH(SalesData[Order Date])</f>
        <v>10</v>
      </c>
      <c r="N7353" t="str">
        <f>TEXT(SalesData[[#This Row],[Order Date]], "mmmm")</f>
        <v>October</v>
      </c>
      <c r="O7353" s="7">
        <f>IF(SalesData[Sales]=0,0,SalesData[Profit]/SalesData[Sales])</f>
        <v>0.25300519930698495</v>
      </c>
      <c r="P7353" s="8">
        <f t="shared" si="114"/>
        <v>2.0952061682869595E-3</v>
      </c>
      <c r="Q7353" t="str">
        <f>IF(SalesData[[#This Row],[Discount]]&gt;0, "Yes", "No")</f>
        <v>Yes</v>
      </c>
      <c r="R7353" t="str">
        <f>TEXT(SalesData[[#This Row],[Order Date]],"mmm-yyyy")</f>
        <v>Oct-2024</v>
      </c>
      <c r="S7353">
        <f>YEAR(SalesData[[#This Row],[Order Date]])*100 + MONTH(SalesData[[#This Row],[Order Date]])</f>
        <v>202410</v>
      </c>
    </row>
    <row r="7354" spans="1:19" x14ac:dyDescent="0.3">
      <c r="A7354" t="s">
        <v>15869</v>
      </c>
      <c r="B7354" s="3">
        <v>45588</v>
      </c>
      <c r="C7354" t="s">
        <v>15870</v>
      </c>
      <c r="D7354" t="s">
        <v>23</v>
      </c>
      <c r="E7354" t="s">
        <v>14</v>
      </c>
      <c r="F7354" t="s">
        <v>39</v>
      </c>
      <c r="G7354">
        <v>5</v>
      </c>
      <c r="H7354" s="5">
        <v>378.85</v>
      </c>
      <c r="I7354" s="5">
        <v>0.14000000000000001</v>
      </c>
      <c r="J7354" s="5">
        <v>1629.0550000000001</v>
      </c>
      <c r="K7354" s="5">
        <v>317.38375029476418</v>
      </c>
      <c r="L7354">
        <f>YEAR(SalesData[Order Date])</f>
        <v>2024</v>
      </c>
      <c r="M7354">
        <f>MONTH(SalesData[Order Date])</f>
        <v>10</v>
      </c>
      <c r="N7354" t="str">
        <f>TEXT(SalesData[[#This Row],[Order Date]], "mmmm")</f>
        <v>October</v>
      </c>
      <c r="O7354" s="7">
        <f>IF(SalesData[Sales]=0,0,SalesData[Profit]/SalesData[Sales])</f>
        <v>0.19482690903300637</v>
      </c>
      <c r="P7354" s="8">
        <f t="shared" si="114"/>
        <v>7.3907879107826325E-5</v>
      </c>
      <c r="Q7354" t="str">
        <f>IF(SalesData[[#This Row],[Discount]]&gt;0, "Yes", "No")</f>
        <v>Yes</v>
      </c>
      <c r="R7354" t="str">
        <f>TEXT(SalesData[[#This Row],[Order Date]],"mmm-yyyy")</f>
        <v>Oct-2024</v>
      </c>
      <c r="S7354">
        <f>YEAR(SalesData[[#This Row],[Order Date]])*100 + MONTH(SalesData[[#This Row],[Order Date]])</f>
        <v>202410</v>
      </c>
    </row>
    <row r="7355" spans="1:19" x14ac:dyDescent="0.3">
      <c r="A7355" t="s">
        <v>15877</v>
      </c>
      <c r="B7355" s="3">
        <v>45570</v>
      </c>
      <c r="C7355" t="s">
        <v>15878</v>
      </c>
      <c r="D7355" t="s">
        <v>18</v>
      </c>
      <c r="E7355" t="s">
        <v>19</v>
      </c>
      <c r="F7355" t="s">
        <v>39</v>
      </c>
      <c r="G7355">
        <v>9</v>
      </c>
      <c r="H7355" s="5">
        <v>691.66</v>
      </c>
      <c r="I7355" s="5">
        <v>0.17</v>
      </c>
      <c r="J7355" s="5">
        <v>5166.7001999999993</v>
      </c>
      <c r="K7355" s="5">
        <v>1366.544644685134</v>
      </c>
      <c r="L7355">
        <f>YEAR(SalesData[Order Date])</f>
        <v>2024</v>
      </c>
      <c r="M7355">
        <f>MONTH(SalesData[Order Date])</f>
        <v>10</v>
      </c>
      <c r="N7355" t="str">
        <f>TEXT(SalesData[[#This Row],[Order Date]], "mmmm")</f>
        <v>October</v>
      </c>
      <c r="O7355" s="7">
        <f>IF(SalesData[Sales]=0,0,SalesData[Profit]/SalesData[Sales])</f>
        <v>0.26449079524396135</v>
      </c>
      <c r="P7355" s="8">
        <f t="shared" si="114"/>
        <v>2.7309500171889209E-5</v>
      </c>
      <c r="Q7355" t="str">
        <f>IF(SalesData[[#This Row],[Discount]]&gt;0, "Yes", "No")</f>
        <v>Yes</v>
      </c>
      <c r="R7355" t="str">
        <f>TEXT(SalesData[[#This Row],[Order Date]],"mmm-yyyy")</f>
        <v>Oct-2024</v>
      </c>
      <c r="S7355">
        <f>YEAR(SalesData[[#This Row],[Order Date]])*100 + MONTH(SalesData[[#This Row],[Order Date]])</f>
        <v>202410</v>
      </c>
    </row>
    <row r="7356" spans="1:19" x14ac:dyDescent="0.3">
      <c r="A7356" t="s">
        <v>15905</v>
      </c>
      <c r="B7356" s="3">
        <v>45589</v>
      </c>
      <c r="C7356" t="s">
        <v>15906</v>
      </c>
      <c r="D7356" t="s">
        <v>30</v>
      </c>
      <c r="E7356" t="s">
        <v>14</v>
      </c>
      <c r="F7356" t="s">
        <v>91</v>
      </c>
      <c r="G7356">
        <v>8</v>
      </c>
      <c r="H7356" s="5">
        <v>425.26</v>
      </c>
      <c r="I7356" s="5">
        <v>0.14000000000000001</v>
      </c>
      <c r="J7356" s="5">
        <v>2925.7887999999998</v>
      </c>
      <c r="K7356" s="5">
        <v>765.45542737432447</v>
      </c>
      <c r="L7356">
        <f>YEAR(SalesData[Order Date])</f>
        <v>2024</v>
      </c>
      <c r="M7356">
        <f>MONTH(SalesData[Order Date])</f>
        <v>10</v>
      </c>
      <c r="N7356" t="str">
        <f>TEXT(SalesData[[#This Row],[Order Date]], "mmmm")</f>
        <v>October</v>
      </c>
      <c r="O7356" s="7">
        <f>IF(SalesData[Sales]=0,0,SalesData[Profit]/SalesData[Sales])</f>
        <v>0.26162360980202143</v>
      </c>
      <c r="P7356" s="8">
        <f t="shared" si="114"/>
        <v>4.1151295677938208E-5</v>
      </c>
      <c r="Q7356" t="str">
        <f>IF(SalesData[[#This Row],[Discount]]&gt;0, "Yes", "No")</f>
        <v>Yes</v>
      </c>
      <c r="R7356" t="str">
        <f>TEXT(SalesData[[#This Row],[Order Date]],"mmm-yyyy")</f>
        <v>Oct-2024</v>
      </c>
      <c r="S7356">
        <f>YEAR(SalesData[[#This Row],[Order Date]])*100 + MONTH(SalesData[[#This Row],[Order Date]])</f>
        <v>202410</v>
      </c>
    </row>
    <row r="7357" spans="1:19" x14ac:dyDescent="0.3">
      <c r="A7357" t="s">
        <v>15917</v>
      </c>
      <c r="B7357" s="3">
        <v>45586</v>
      </c>
      <c r="C7357" t="s">
        <v>15918</v>
      </c>
      <c r="D7357" t="s">
        <v>18</v>
      </c>
      <c r="E7357" t="s">
        <v>26</v>
      </c>
      <c r="F7357" t="s">
        <v>62</v>
      </c>
      <c r="G7357">
        <v>9</v>
      </c>
      <c r="H7357" s="5">
        <v>60.67</v>
      </c>
      <c r="I7357" s="5">
        <v>0.16</v>
      </c>
      <c r="J7357" s="5">
        <v>458.66520000000003</v>
      </c>
      <c r="K7357" s="5">
        <v>29.162276014304929</v>
      </c>
      <c r="L7357">
        <f>YEAR(SalesData[Order Date])</f>
        <v>2024</v>
      </c>
      <c r="M7357">
        <f>MONTH(SalesData[Order Date])</f>
        <v>10</v>
      </c>
      <c r="N7357" t="str">
        <f>TEXT(SalesData[[#This Row],[Order Date]], "mmmm")</f>
        <v>October</v>
      </c>
      <c r="O7357" s="7">
        <f>IF(SalesData[Sales]=0,0,SalesData[Profit]/SalesData[Sales])</f>
        <v>6.3580746946367256E-2</v>
      </c>
      <c r="P7357" s="8">
        <f t="shared" si="114"/>
        <v>2.9302419280991887E-4</v>
      </c>
      <c r="Q7357" t="str">
        <f>IF(SalesData[[#This Row],[Discount]]&gt;0, "Yes", "No")</f>
        <v>Yes</v>
      </c>
      <c r="R7357" t="str">
        <f>TEXT(SalesData[[#This Row],[Order Date]],"mmm-yyyy")</f>
        <v>Oct-2024</v>
      </c>
      <c r="S7357">
        <f>YEAR(SalesData[[#This Row],[Order Date]])*100 + MONTH(SalesData[[#This Row],[Order Date]])</f>
        <v>202410</v>
      </c>
    </row>
    <row r="7358" spans="1:19" x14ac:dyDescent="0.3">
      <c r="A7358" t="s">
        <v>16008</v>
      </c>
      <c r="B7358" s="3">
        <v>45590</v>
      </c>
      <c r="C7358" t="s">
        <v>16009</v>
      </c>
      <c r="D7358" t="s">
        <v>18</v>
      </c>
      <c r="E7358" t="s">
        <v>14</v>
      </c>
      <c r="F7358" t="s">
        <v>39</v>
      </c>
      <c r="G7358">
        <v>1</v>
      </c>
      <c r="H7358" s="5">
        <v>757.57</v>
      </c>
      <c r="I7358" s="5">
        <v>0.28000000000000003</v>
      </c>
      <c r="J7358" s="5">
        <v>545.45040000000006</v>
      </c>
      <c r="K7358" s="5">
        <v>91.687820510937925</v>
      </c>
      <c r="L7358">
        <f>YEAR(SalesData[Order Date])</f>
        <v>2024</v>
      </c>
      <c r="M7358">
        <f>MONTH(SalesData[Order Date])</f>
        <v>10</v>
      </c>
      <c r="N7358" t="str">
        <f>TEXT(SalesData[[#This Row],[Order Date]], "mmmm")</f>
        <v>October</v>
      </c>
      <c r="O7358" s="7">
        <f>IF(SalesData[Sales]=0,0,SalesData[Profit]/SalesData[Sales])</f>
        <v>0.16809561513006116</v>
      </c>
      <c r="P7358" s="8">
        <f t="shared" si="114"/>
        <v>3.6960280898134829E-4</v>
      </c>
      <c r="Q7358" t="str">
        <f>IF(SalesData[[#This Row],[Discount]]&gt;0, "Yes", "No")</f>
        <v>Yes</v>
      </c>
      <c r="R7358" t="str">
        <f>TEXT(SalesData[[#This Row],[Order Date]],"mmm-yyyy")</f>
        <v>Oct-2024</v>
      </c>
      <c r="S7358">
        <f>YEAR(SalesData[[#This Row],[Order Date]])*100 + MONTH(SalesData[[#This Row],[Order Date]])</f>
        <v>202410</v>
      </c>
    </row>
    <row r="7359" spans="1:19" x14ac:dyDescent="0.3">
      <c r="A7359" t="s">
        <v>16038</v>
      </c>
      <c r="B7359" s="3">
        <v>45591</v>
      </c>
      <c r="C7359" t="s">
        <v>16039</v>
      </c>
      <c r="D7359" t="s">
        <v>30</v>
      </c>
      <c r="E7359" t="s">
        <v>14</v>
      </c>
      <c r="F7359" t="s">
        <v>15</v>
      </c>
      <c r="G7359">
        <v>4</v>
      </c>
      <c r="H7359" s="5">
        <v>603.78</v>
      </c>
      <c r="I7359" s="5">
        <v>0.22</v>
      </c>
      <c r="J7359" s="5">
        <v>1883.7936</v>
      </c>
      <c r="K7359" s="5">
        <v>330.84907631665419</v>
      </c>
      <c r="L7359">
        <f>YEAR(SalesData[Order Date])</f>
        <v>2024</v>
      </c>
      <c r="M7359">
        <f>MONTH(SalesData[Order Date])</f>
        <v>10</v>
      </c>
      <c r="N7359" t="str">
        <f>TEXT(SalesData[[#This Row],[Order Date]], "mmmm")</f>
        <v>October</v>
      </c>
      <c r="O7359" s="7">
        <f>IF(SalesData[Sales]=0,0,SalesData[Profit]/SalesData[Sales])</f>
        <v>0.17562915402019319</v>
      </c>
      <c r="P7359" s="8">
        <f t="shared" si="114"/>
        <v>9.1092782139189774E-5</v>
      </c>
      <c r="Q7359" t="str">
        <f>IF(SalesData[[#This Row],[Discount]]&gt;0, "Yes", "No")</f>
        <v>Yes</v>
      </c>
      <c r="R7359" t="str">
        <f>TEXT(SalesData[[#This Row],[Order Date]],"mmm-yyyy")</f>
        <v>Oct-2024</v>
      </c>
      <c r="S7359">
        <f>YEAR(SalesData[[#This Row],[Order Date]])*100 + MONTH(SalesData[[#This Row],[Order Date]])</f>
        <v>202410</v>
      </c>
    </row>
    <row r="7360" spans="1:19" x14ac:dyDescent="0.3">
      <c r="A7360" t="s">
        <v>16144</v>
      </c>
      <c r="B7360" s="3">
        <v>45587</v>
      </c>
      <c r="C7360" t="s">
        <v>16145</v>
      </c>
      <c r="D7360" t="s">
        <v>18</v>
      </c>
      <c r="E7360" t="s">
        <v>19</v>
      </c>
      <c r="F7360" t="s">
        <v>15</v>
      </c>
      <c r="G7360">
        <v>1</v>
      </c>
      <c r="H7360" s="5">
        <v>843.12</v>
      </c>
      <c r="I7360" s="5">
        <v>0.18</v>
      </c>
      <c r="J7360" s="5">
        <v>691.35840000000007</v>
      </c>
      <c r="K7360" s="5">
        <v>148.0105503628611</v>
      </c>
      <c r="L7360">
        <f>YEAR(SalesData[Order Date])</f>
        <v>2024</v>
      </c>
      <c r="M7360">
        <f>MONTH(SalesData[Order Date])</f>
        <v>10</v>
      </c>
      <c r="N7360" t="str">
        <f>TEXT(SalesData[[#This Row],[Order Date]], "mmmm")</f>
        <v>October</v>
      </c>
      <c r="O7360" s="7">
        <f>IF(SalesData[Sales]=0,0,SalesData[Profit]/SalesData[Sales])</f>
        <v>0.21408657269928461</v>
      </c>
      <c r="P7360" s="8">
        <f t="shared" si="114"/>
        <v>2.1349274124679761E-4</v>
      </c>
      <c r="Q7360" t="str">
        <f>IF(SalesData[[#This Row],[Discount]]&gt;0, "Yes", "No")</f>
        <v>Yes</v>
      </c>
      <c r="R7360" t="str">
        <f>TEXT(SalesData[[#This Row],[Order Date]],"mmm-yyyy")</f>
        <v>Oct-2024</v>
      </c>
      <c r="S7360">
        <f>YEAR(SalesData[[#This Row],[Order Date]])*100 + MONTH(SalesData[[#This Row],[Order Date]])</f>
        <v>202410</v>
      </c>
    </row>
    <row r="7361" spans="1:19" x14ac:dyDescent="0.3">
      <c r="A7361" t="s">
        <v>16188</v>
      </c>
      <c r="B7361" s="3">
        <v>45574</v>
      </c>
      <c r="C7361" t="s">
        <v>16189</v>
      </c>
      <c r="D7361" t="s">
        <v>18</v>
      </c>
      <c r="E7361" t="s">
        <v>19</v>
      </c>
      <c r="F7361" t="s">
        <v>34</v>
      </c>
      <c r="G7361">
        <v>8</v>
      </c>
      <c r="H7361" s="5">
        <v>185.84</v>
      </c>
      <c r="I7361" s="5">
        <v>0.28000000000000003</v>
      </c>
      <c r="J7361" s="5">
        <v>1070.4384</v>
      </c>
      <c r="K7361" s="5">
        <v>171.26055377922719</v>
      </c>
      <c r="L7361">
        <f>YEAR(SalesData[Order Date])</f>
        <v>2024</v>
      </c>
      <c r="M7361">
        <f>MONTH(SalesData[Order Date])</f>
        <v>10</v>
      </c>
      <c r="N7361" t="str">
        <f>TEXT(SalesData[[#This Row],[Order Date]], "mmmm")</f>
        <v>October</v>
      </c>
      <c r="O7361" s="7">
        <f>IF(SalesData[Sales]=0,0,SalesData[Profit]/SalesData[Sales])</f>
        <v>0.15999104084758842</v>
      </c>
      <c r="P7361" s="8">
        <f t="shared" si="114"/>
        <v>1.8833405079638399E-4</v>
      </c>
      <c r="Q7361" t="str">
        <f>IF(SalesData[[#This Row],[Discount]]&gt;0, "Yes", "No")</f>
        <v>Yes</v>
      </c>
      <c r="R7361" t="str">
        <f>TEXT(SalesData[[#This Row],[Order Date]],"mmm-yyyy")</f>
        <v>Oct-2024</v>
      </c>
      <c r="S7361">
        <f>YEAR(SalesData[[#This Row],[Order Date]])*100 + MONTH(SalesData[[#This Row],[Order Date]])</f>
        <v>202410</v>
      </c>
    </row>
    <row r="7362" spans="1:19" x14ac:dyDescent="0.3">
      <c r="A7362" t="s">
        <v>16214</v>
      </c>
      <c r="B7362" s="3">
        <v>45576</v>
      </c>
      <c r="C7362" t="s">
        <v>16215</v>
      </c>
      <c r="D7362" t="s">
        <v>18</v>
      </c>
      <c r="E7362" t="s">
        <v>19</v>
      </c>
      <c r="F7362" t="s">
        <v>62</v>
      </c>
      <c r="G7362">
        <v>3</v>
      </c>
      <c r="H7362" s="5">
        <v>962.49</v>
      </c>
      <c r="I7362" s="5">
        <v>0.06</v>
      </c>
      <c r="J7362" s="5">
        <v>2714.2217999999998</v>
      </c>
      <c r="K7362" s="5">
        <v>244.66532200633341</v>
      </c>
      <c r="L7362">
        <f>YEAR(SalesData[Order Date])</f>
        <v>2024</v>
      </c>
      <c r="M7362">
        <f>MONTH(SalesData[Order Date])</f>
        <v>10</v>
      </c>
      <c r="N7362" t="str">
        <f>TEXT(SalesData[[#This Row],[Order Date]], "mmmm")</f>
        <v>October</v>
      </c>
      <c r="O7362" s="7">
        <f>IF(SalesData[Sales]=0,0,SalesData[Profit]/SalesData[Sales])</f>
        <v>9.0141978082385693E-2</v>
      </c>
      <c r="P7362" s="8">
        <f t="shared" ref="P7362:P7425" si="115">IF(H:H*G:G=0, 0, (I:I/(H:H*G:G)))</f>
        <v>2.0779436669471888E-5</v>
      </c>
      <c r="Q7362" t="str">
        <f>IF(SalesData[[#This Row],[Discount]]&gt;0, "Yes", "No")</f>
        <v>Yes</v>
      </c>
      <c r="R7362" t="str">
        <f>TEXT(SalesData[[#This Row],[Order Date]],"mmm-yyyy")</f>
        <v>Oct-2024</v>
      </c>
      <c r="S7362">
        <f>YEAR(SalesData[[#This Row],[Order Date]])*100 + MONTH(SalesData[[#This Row],[Order Date]])</f>
        <v>202410</v>
      </c>
    </row>
    <row r="7363" spans="1:19" x14ac:dyDescent="0.3">
      <c r="A7363" t="s">
        <v>16245</v>
      </c>
      <c r="B7363" s="3">
        <v>45566</v>
      </c>
      <c r="C7363" t="s">
        <v>16246</v>
      </c>
      <c r="D7363" t="s">
        <v>18</v>
      </c>
      <c r="E7363" t="s">
        <v>26</v>
      </c>
      <c r="F7363" t="s">
        <v>15</v>
      </c>
      <c r="G7363">
        <v>4</v>
      </c>
      <c r="H7363" s="5">
        <v>386.15</v>
      </c>
      <c r="I7363" s="5">
        <v>0.08</v>
      </c>
      <c r="J7363" s="5">
        <v>1421.0319999999999</v>
      </c>
      <c r="K7363" s="5">
        <v>296.99742015233551</v>
      </c>
      <c r="L7363">
        <f>YEAR(SalesData[Order Date])</f>
        <v>2024</v>
      </c>
      <c r="M7363">
        <f>MONTH(SalesData[Order Date])</f>
        <v>10</v>
      </c>
      <c r="N7363" t="str">
        <f>TEXT(SalesData[[#This Row],[Order Date]], "mmmm")</f>
        <v>October</v>
      </c>
      <c r="O7363" s="7">
        <f>IF(SalesData[Sales]=0,0,SalesData[Profit]/SalesData[Sales])</f>
        <v>0.20900121893971108</v>
      </c>
      <c r="P7363" s="8">
        <f t="shared" si="115"/>
        <v>5.179334455522466E-5</v>
      </c>
      <c r="Q7363" t="str">
        <f>IF(SalesData[[#This Row],[Discount]]&gt;0, "Yes", "No")</f>
        <v>Yes</v>
      </c>
      <c r="R7363" t="str">
        <f>TEXT(SalesData[[#This Row],[Order Date]],"mmm-yyyy")</f>
        <v>Oct-2024</v>
      </c>
      <c r="S7363">
        <f>YEAR(SalesData[[#This Row],[Order Date]])*100 + MONTH(SalesData[[#This Row],[Order Date]])</f>
        <v>202410</v>
      </c>
    </row>
    <row r="7364" spans="1:19" x14ac:dyDescent="0.3">
      <c r="A7364" t="s">
        <v>16251</v>
      </c>
      <c r="B7364" s="3">
        <v>45579</v>
      </c>
      <c r="C7364" t="s">
        <v>16252</v>
      </c>
      <c r="D7364" t="s">
        <v>18</v>
      </c>
      <c r="E7364" t="s">
        <v>19</v>
      </c>
      <c r="F7364" t="s">
        <v>91</v>
      </c>
      <c r="G7364">
        <v>3</v>
      </c>
      <c r="H7364" s="5">
        <v>755.01</v>
      </c>
      <c r="I7364" s="5">
        <v>0.26</v>
      </c>
      <c r="J7364" s="5">
        <v>1676.1222</v>
      </c>
      <c r="K7364" s="5">
        <v>157.11163718295899</v>
      </c>
      <c r="L7364">
        <f>YEAR(SalesData[Order Date])</f>
        <v>2024</v>
      </c>
      <c r="M7364">
        <f>MONTH(SalesData[Order Date])</f>
        <v>10</v>
      </c>
      <c r="N7364" t="str">
        <f>TEXT(SalesData[[#This Row],[Order Date]], "mmmm")</f>
        <v>October</v>
      </c>
      <c r="O7364" s="7">
        <f>IF(SalesData[Sales]=0,0,SalesData[Profit]/SalesData[Sales])</f>
        <v>9.3735192567080725E-2</v>
      </c>
      <c r="P7364" s="8">
        <f t="shared" si="115"/>
        <v>1.1478876659470296E-4</v>
      </c>
      <c r="Q7364" t="str">
        <f>IF(SalesData[[#This Row],[Discount]]&gt;0, "Yes", "No")</f>
        <v>Yes</v>
      </c>
      <c r="R7364" t="str">
        <f>TEXT(SalesData[[#This Row],[Order Date]],"mmm-yyyy")</f>
        <v>Oct-2024</v>
      </c>
      <c r="S7364">
        <f>YEAR(SalesData[[#This Row],[Order Date]])*100 + MONTH(SalesData[[#This Row],[Order Date]])</f>
        <v>202410</v>
      </c>
    </row>
    <row r="7365" spans="1:19" x14ac:dyDescent="0.3">
      <c r="A7365" t="s">
        <v>16269</v>
      </c>
      <c r="B7365" s="3">
        <v>45580</v>
      </c>
      <c r="C7365" t="s">
        <v>16270</v>
      </c>
      <c r="D7365" t="s">
        <v>30</v>
      </c>
      <c r="E7365" t="s">
        <v>19</v>
      </c>
      <c r="F7365" t="s">
        <v>53</v>
      </c>
      <c r="G7365">
        <v>4</v>
      </c>
      <c r="H7365" s="5">
        <v>799.38</v>
      </c>
      <c r="I7365" s="5">
        <v>0.24</v>
      </c>
      <c r="J7365" s="5">
        <v>2430.1152000000002</v>
      </c>
      <c r="K7365" s="5">
        <v>226.64886054369029</v>
      </c>
      <c r="L7365">
        <f>YEAR(SalesData[Order Date])</f>
        <v>2024</v>
      </c>
      <c r="M7365">
        <f>MONTH(SalesData[Order Date])</f>
        <v>10</v>
      </c>
      <c r="N7365" t="str">
        <f>TEXT(SalesData[[#This Row],[Order Date]], "mmmm")</f>
        <v>October</v>
      </c>
      <c r="O7365" s="7">
        <f>IF(SalesData[Sales]=0,0,SalesData[Profit]/SalesData[Sales])</f>
        <v>9.3266714493078468E-2</v>
      </c>
      <c r="P7365" s="8">
        <f t="shared" si="115"/>
        <v>7.5058170081813405E-5</v>
      </c>
      <c r="Q7365" t="str">
        <f>IF(SalesData[[#This Row],[Discount]]&gt;0, "Yes", "No")</f>
        <v>Yes</v>
      </c>
      <c r="R7365" t="str">
        <f>TEXT(SalesData[[#This Row],[Order Date]],"mmm-yyyy")</f>
        <v>Oct-2024</v>
      </c>
      <c r="S7365">
        <f>YEAR(SalesData[[#This Row],[Order Date]])*100 + MONTH(SalesData[[#This Row],[Order Date]])</f>
        <v>202410</v>
      </c>
    </row>
    <row r="7366" spans="1:19" x14ac:dyDescent="0.3">
      <c r="A7366" t="s">
        <v>16397</v>
      </c>
      <c r="B7366" s="3">
        <v>45589</v>
      </c>
      <c r="C7366" t="s">
        <v>16398</v>
      </c>
      <c r="D7366" t="s">
        <v>30</v>
      </c>
      <c r="E7366" t="s">
        <v>26</v>
      </c>
      <c r="F7366" t="s">
        <v>27</v>
      </c>
      <c r="G7366">
        <v>4</v>
      </c>
      <c r="H7366" s="5">
        <v>324.95999999999998</v>
      </c>
      <c r="I7366" s="5">
        <v>0.17</v>
      </c>
      <c r="J7366" s="5">
        <v>1078.8671999999999</v>
      </c>
      <c r="K7366" s="5">
        <v>235.23758680242099</v>
      </c>
      <c r="L7366">
        <f>YEAR(SalesData[Order Date])</f>
        <v>2024</v>
      </c>
      <c r="M7366">
        <f>MONTH(SalesData[Order Date])</f>
        <v>10</v>
      </c>
      <c r="N7366" t="str">
        <f>TEXT(SalesData[[#This Row],[Order Date]], "mmmm")</f>
        <v>October</v>
      </c>
      <c r="O7366" s="7">
        <f>IF(SalesData[Sales]=0,0,SalesData[Profit]/SalesData[Sales])</f>
        <v>0.21804128145004409</v>
      </c>
      <c r="P7366" s="8">
        <f t="shared" si="115"/>
        <v>1.3078532742491386E-4</v>
      </c>
      <c r="Q7366" t="str">
        <f>IF(SalesData[[#This Row],[Discount]]&gt;0, "Yes", "No")</f>
        <v>Yes</v>
      </c>
      <c r="R7366" t="str">
        <f>TEXT(SalesData[[#This Row],[Order Date]],"mmm-yyyy")</f>
        <v>Oct-2024</v>
      </c>
      <c r="S7366">
        <f>YEAR(SalesData[[#This Row],[Order Date]])*100 + MONTH(SalesData[[#This Row],[Order Date]])</f>
        <v>202410</v>
      </c>
    </row>
    <row r="7367" spans="1:19" x14ac:dyDescent="0.3">
      <c r="A7367" t="s">
        <v>16437</v>
      </c>
      <c r="B7367" s="3">
        <v>45584</v>
      </c>
      <c r="C7367" t="s">
        <v>16438</v>
      </c>
      <c r="D7367" t="s">
        <v>30</v>
      </c>
      <c r="E7367" t="s">
        <v>26</v>
      </c>
      <c r="F7367" t="s">
        <v>91</v>
      </c>
      <c r="G7367">
        <v>8</v>
      </c>
      <c r="H7367" s="5">
        <v>877.46</v>
      </c>
      <c r="I7367" s="5">
        <v>0.19</v>
      </c>
      <c r="J7367" s="5">
        <v>5685.9408000000003</v>
      </c>
      <c r="K7367" s="5">
        <v>886.5246876140169</v>
      </c>
      <c r="L7367">
        <f>YEAR(SalesData[Order Date])</f>
        <v>2024</v>
      </c>
      <c r="M7367">
        <f>MONTH(SalesData[Order Date])</f>
        <v>10</v>
      </c>
      <c r="N7367" t="str">
        <f>TEXT(SalesData[[#This Row],[Order Date]], "mmmm")</f>
        <v>October</v>
      </c>
      <c r="O7367" s="7">
        <f>IF(SalesData[Sales]=0,0,SalesData[Profit]/SalesData[Sales])</f>
        <v>0.15591521593295815</v>
      </c>
      <c r="P7367" s="8">
        <f t="shared" si="115"/>
        <v>2.7066760877988739E-5</v>
      </c>
      <c r="Q7367" t="str">
        <f>IF(SalesData[[#This Row],[Discount]]&gt;0, "Yes", "No")</f>
        <v>Yes</v>
      </c>
      <c r="R7367" t="str">
        <f>TEXT(SalesData[[#This Row],[Order Date]],"mmm-yyyy")</f>
        <v>Oct-2024</v>
      </c>
      <c r="S7367">
        <f>YEAR(SalesData[[#This Row],[Order Date]])*100 + MONTH(SalesData[[#This Row],[Order Date]])</f>
        <v>202410</v>
      </c>
    </row>
    <row r="7368" spans="1:19" x14ac:dyDescent="0.3">
      <c r="A7368" t="s">
        <v>16439</v>
      </c>
      <c r="B7368" s="3">
        <v>45586</v>
      </c>
      <c r="C7368" t="s">
        <v>16440</v>
      </c>
      <c r="D7368" t="s">
        <v>30</v>
      </c>
      <c r="E7368" t="s">
        <v>14</v>
      </c>
      <c r="F7368" t="s">
        <v>20</v>
      </c>
      <c r="G7368">
        <v>5</v>
      </c>
      <c r="H7368" s="5">
        <v>412.57</v>
      </c>
      <c r="I7368" s="5">
        <v>0.24</v>
      </c>
      <c r="J7368" s="5">
        <v>1567.7660000000001</v>
      </c>
      <c r="K7368" s="5">
        <v>423.88320342397662</v>
      </c>
      <c r="L7368">
        <f>YEAR(SalesData[Order Date])</f>
        <v>2024</v>
      </c>
      <c r="M7368">
        <f>MONTH(SalesData[Order Date])</f>
        <v>10</v>
      </c>
      <c r="N7368" t="str">
        <f>TEXT(SalesData[[#This Row],[Order Date]], "mmmm")</f>
        <v>October</v>
      </c>
      <c r="O7368" s="7">
        <f>IF(SalesData[Sales]=0,0,SalesData[Profit]/SalesData[Sales])</f>
        <v>0.27037402483787543</v>
      </c>
      <c r="P7368" s="8">
        <f t="shared" si="115"/>
        <v>1.1634389315752478E-4</v>
      </c>
      <c r="Q7368" t="str">
        <f>IF(SalesData[[#This Row],[Discount]]&gt;0, "Yes", "No")</f>
        <v>Yes</v>
      </c>
      <c r="R7368" t="str">
        <f>TEXT(SalesData[[#This Row],[Order Date]],"mmm-yyyy")</f>
        <v>Oct-2024</v>
      </c>
      <c r="S7368">
        <f>YEAR(SalesData[[#This Row],[Order Date]])*100 + MONTH(SalesData[[#This Row],[Order Date]])</f>
        <v>202410</v>
      </c>
    </row>
    <row r="7369" spans="1:19" x14ac:dyDescent="0.3">
      <c r="A7369" t="s">
        <v>16529</v>
      </c>
      <c r="B7369" s="3">
        <v>45568</v>
      </c>
      <c r="C7369" t="s">
        <v>16530</v>
      </c>
      <c r="D7369" t="s">
        <v>23</v>
      </c>
      <c r="E7369" t="s">
        <v>26</v>
      </c>
      <c r="F7369" t="s">
        <v>91</v>
      </c>
      <c r="G7369">
        <v>8</v>
      </c>
      <c r="H7369" s="5">
        <v>196.48</v>
      </c>
      <c r="I7369" s="5">
        <v>0.11</v>
      </c>
      <c r="J7369" s="5">
        <v>1398.9376</v>
      </c>
      <c r="K7369" s="5">
        <v>319.42306243985399</v>
      </c>
      <c r="L7369">
        <f>YEAR(SalesData[Order Date])</f>
        <v>2024</v>
      </c>
      <c r="M7369">
        <f>MONTH(SalesData[Order Date])</f>
        <v>10</v>
      </c>
      <c r="N7369" t="str">
        <f>TEXT(SalesData[[#This Row],[Order Date]], "mmmm")</f>
        <v>October</v>
      </c>
      <c r="O7369" s="7">
        <f>IF(SalesData[Sales]=0,0,SalesData[Profit]/SalesData[Sales])</f>
        <v>0.22833260214026271</v>
      </c>
      <c r="P7369" s="8">
        <f t="shared" si="115"/>
        <v>6.9981677524429971E-5</v>
      </c>
      <c r="Q7369" t="str">
        <f>IF(SalesData[[#This Row],[Discount]]&gt;0, "Yes", "No")</f>
        <v>Yes</v>
      </c>
      <c r="R7369" t="str">
        <f>TEXT(SalesData[[#This Row],[Order Date]],"mmm-yyyy")</f>
        <v>Oct-2024</v>
      </c>
      <c r="S7369">
        <f>YEAR(SalesData[[#This Row],[Order Date]])*100 + MONTH(SalesData[[#This Row],[Order Date]])</f>
        <v>202410</v>
      </c>
    </row>
    <row r="7370" spans="1:19" x14ac:dyDescent="0.3">
      <c r="A7370" t="s">
        <v>16566</v>
      </c>
      <c r="B7370" s="3">
        <v>45570</v>
      </c>
      <c r="C7370" t="s">
        <v>16567</v>
      </c>
      <c r="D7370" t="s">
        <v>18</v>
      </c>
      <c r="E7370" t="s">
        <v>19</v>
      </c>
      <c r="F7370" t="s">
        <v>31</v>
      </c>
      <c r="G7370">
        <v>1</v>
      </c>
      <c r="H7370" s="5">
        <v>964.32</v>
      </c>
      <c r="I7370" s="5">
        <v>0.13</v>
      </c>
      <c r="J7370" s="5">
        <v>838.95839999999998</v>
      </c>
      <c r="K7370" s="5">
        <v>127.322879993179</v>
      </c>
      <c r="L7370">
        <f>YEAR(SalesData[Order Date])</f>
        <v>2024</v>
      </c>
      <c r="M7370">
        <f>MONTH(SalesData[Order Date])</f>
        <v>10</v>
      </c>
      <c r="N7370" t="str">
        <f>TEXT(SalesData[[#This Row],[Order Date]], "mmmm")</f>
        <v>October</v>
      </c>
      <c r="O7370" s="7">
        <f>IF(SalesData[Sales]=0,0,SalesData[Profit]/SalesData[Sales])</f>
        <v>0.15176304330843937</v>
      </c>
      <c r="P7370" s="8">
        <f t="shared" si="115"/>
        <v>1.3481002156960344E-4</v>
      </c>
      <c r="Q7370" t="str">
        <f>IF(SalesData[[#This Row],[Discount]]&gt;0, "Yes", "No")</f>
        <v>Yes</v>
      </c>
      <c r="R7370" t="str">
        <f>TEXT(SalesData[[#This Row],[Order Date]],"mmm-yyyy")</f>
        <v>Oct-2024</v>
      </c>
      <c r="S7370">
        <f>YEAR(SalesData[[#This Row],[Order Date]])*100 + MONTH(SalesData[[#This Row],[Order Date]])</f>
        <v>202410</v>
      </c>
    </row>
    <row r="7371" spans="1:19" x14ac:dyDescent="0.3">
      <c r="A7371" t="s">
        <v>16587</v>
      </c>
      <c r="B7371" s="3">
        <v>45575</v>
      </c>
      <c r="C7371" t="s">
        <v>16588</v>
      </c>
      <c r="D7371" t="s">
        <v>13</v>
      </c>
      <c r="E7371" t="s">
        <v>26</v>
      </c>
      <c r="F7371" t="s">
        <v>31</v>
      </c>
      <c r="G7371">
        <v>6</v>
      </c>
      <c r="H7371" s="5">
        <v>289.45999999999998</v>
      </c>
      <c r="I7371" s="5">
        <v>0.19</v>
      </c>
      <c r="J7371" s="5">
        <v>1406.7755999999999</v>
      </c>
      <c r="K7371" s="5">
        <v>310.07502094095429</v>
      </c>
      <c r="L7371">
        <f>YEAR(SalesData[Order Date])</f>
        <v>2024</v>
      </c>
      <c r="M7371">
        <f>MONTH(SalesData[Order Date])</f>
        <v>10</v>
      </c>
      <c r="N7371" t="str">
        <f>TEXT(SalesData[[#This Row],[Order Date]], "mmmm")</f>
        <v>October</v>
      </c>
      <c r="O7371" s="7">
        <f>IF(SalesData[Sales]=0,0,SalesData[Profit]/SalesData[Sales])</f>
        <v>0.2204154102054047</v>
      </c>
      <c r="P7371" s="8">
        <f t="shared" si="115"/>
        <v>1.0939911098827704E-4</v>
      </c>
      <c r="Q7371" t="str">
        <f>IF(SalesData[[#This Row],[Discount]]&gt;0, "Yes", "No")</f>
        <v>Yes</v>
      </c>
      <c r="R7371" t="str">
        <f>TEXT(SalesData[[#This Row],[Order Date]],"mmm-yyyy")</f>
        <v>Oct-2024</v>
      </c>
      <c r="S7371">
        <f>YEAR(SalesData[[#This Row],[Order Date]])*100 + MONTH(SalesData[[#This Row],[Order Date]])</f>
        <v>202410</v>
      </c>
    </row>
    <row r="7372" spans="1:19" x14ac:dyDescent="0.3">
      <c r="A7372" t="s">
        <v>16626</v>
      </c>
      <c r="B7372" s="3">
        <v>45591</v>
      </c>
      <c r="C7372" t="s">
        <v>16627</v>
      </c>
      <c r="D7372" t="s">
        <v>30</v>
      </c>
      <c r="E7372" t="s">
        <v>19</v>
      </c>
      <c r="F7372" t="s">
        <v>20</v>
      </c>
      <c r="G7372">
        <v>7</v>
      </c>
      <c r="H7372" s="5">
        <v>768.66</v>
      </c>
      <c r="I7372" s="5">
        <v>0.03</v>
      </c>
      <c r="J7372" s="5">
        <v>5219.2013999999999</v>
      </c>
      <c r="K7372" s="5">
        <v>442.08757144911237</v>
      </c>
      <c r="L7372">
        <f>YEAR(SalesData[Order Date])</f>
        <v>2024</v>
      </c>
      <c r="M7372">
        <f>MONTH(SalesData[Order Date])</f>
        <v>10</v>
      </c>
      <c r="N7372" t="str">
        <f>TEXT(SalesData[[#This Row],[Order Date]], "mmmm")</f>
        <v>October</v>
      </c>
      <c r="O7372" s="7">
        <f>IF(SalesData[Sales]=0,0,SalesData[Profit]/SalesData[Sales])</f>
        <v>8.4704064389834119E-2</v>
      </c>
      <c r="P7372" s="8">
        <f t="shared" si="115"/>
        <v>5.5755656411342926E-6</v>
      </c>
      <c r="Q7372" t="str">
        <f>IF(SalesData[[#This Row],[Discount]]&gt;0, "Yes", "No")</f>
        <v>Yes</v>
      </c>
      <c r="R7372" t="str">
        <f>TEXT(SalesData[[#This Row],[Order Date]],"mmm-yyyy")</f>
        <v>Oct-2024</v>
      </c>
      <c r="S7372">
        <f>YEAR(SalesData[[#This Row],[Order Date]])*100 + MONTH(SalesData[[#This Row],[Order Date]])</f>
        <v>202410</v>
      </c>
    </row>
    <row r="7373" spans="1:19" x14ac:dyDescent="0.3">
      <c r="A7373" t="s">
        <v>16661</v>
      </c>
      <c r="B7373" s="3">
        <v>45570</v>
      </c>
      <c r="C7373" t="s">
        <v>12066</v>
      </c>
      <c r="D7373" t="s">
        <v>13</v>
      </c>
      <c r="E7373" t="s">
        <v>14</v>
      </c>
      <c r="F7373" t="s">
        <v>27</v>
      </c>
      <c r="G7373">
        <v>4</v>
      </c>
      <c r="H7373" s="5">
        <v>113.82</v>
      </c>
      <c r="I7373" s="5">
        <v>0.04</v>
      </c>
      <c r="J7373" s="5">
        <v>437.06880000000001</v>
      </c>
      <c r="K7373" s="5">
        <v>100.1275346962945</v>
      </c>
      <c r="L7373">
        <f>YEAR(SalesData[Order Date])</f>
        <v>2024</v>
      </c>
      <c r="M7373">
        <f>MONTH(SalesData[Order Date])</f>
        <v>10</v>
      </c>
      <c r="N7373" t="str">
        <f>TEXT(SalesData[[#This Row],[Order Date]], "mmmm")</f>
        <v>October</v>
      </c>
      <c r="O7373" s="7">
        <f>IF(SalesData[Sales]=0,0,SalesData[Profit]/SalesData[Sales])</f>
        <v>0.22908872629731178</v>
      </c>
      <c r="P7373" s="8">
        <f t="shared" si="115"/>
        <v>8.7858021437357231E-5</v>
      </c>
      <c r="Q7373" t="str">
        <f>IF(SalesData[[#This Row],[Discount]]&gt;0, "Yes", "No")</f>
        <v>Yes</v>
      </c>
      <c r="R7373" t="str">
        <f>TEXT(SalesData[[#This Row],[Order Date]],"mmm-yyyy")</f>
        <v>Oct-2024</v>
      </c>
      <c r="S7373">
        <f>YEAR(SalesData[[#This Row],[Order Date]])*100 + MONTH(SalesData[[#This Row],[Order Date]])</f>
        <v>202410</v>
      </c>
    </row>
    <row r="7374" spans="1:19" x14ac:dyDescent="0.3">
      <c r="A7374" t="s">
        <v>16709</v>
      </c>
      <c r="B7374" s="3">
        <v>45578</v>
      </c>
      <c r="C7374" t="s">
        <v>16710</v>
      </c>
      <c r="D7374" t="s">
        <v>23</v>
      </c>
      <c r="E7374" t="s">
        <v>26</v>
      </c>
      <c r="F7374" t="s">
        <v>44</v>
      </c>
      <c r="G7374">
        <v>7</v>
      </c>
      <c r="H7374" s="5">
        <v>138.16</v>
      </c>
      <c r="I7374" s="5">
        <v>0.24</v>
      </c>
      <c r="J7374" s="5">
        <v>735.01120000000003</v>
      </c>
      <c r="K7374" s="5">
        <v>126.4435072535899</v>
      </c>
      <c r="L7374">
        <f>YEAR(SalesData[Order Date])</f>
        <v>2024</v>
      </c>
      <c r="M7374">
        <f>MONTH(SalesData[Order Date])</f>
        <v>10</v>
      </c>
      <c r="N7374" t="str">
        <f>TEXT(SalesData[[#This Row],[Order Date]], "mmmm")</f>
        <v>October</v>
      </c>
      <c r="O7374" s="7">
        <f>IF(SalesData[Sales]=0,0,SalesData[Profit]/SalesData[Sales])</f>
        <v>0.17202936125815482</v>
      </c>
      <c r="P7374" s="8">
        <f t="shared" si="115"/>
        <v>2.4815948382827364E-4</v>
      </c>
      <c r="Q7374" t="str">
        <f>IF(SalesData[[#This Row],[Discount]]&gt;0, "Yes", "No")</f>
        <v>Yes</v>
      </c>
      <c r="R7374" t="str">
        <f>TEXT(SalesData[[#This Row],[Order Date]],"mmm-yyyy")</f>
        <v>Oct-2024</v>
      </c>
      <c r="S7374">
        <f>YEAR(SalesData[[#This Row],[Order Date]])*100 + MONTH(SalesData[[#This Row],[Order Date]])</f>
        <v>202410</v>
      </c>
    </row>
    <row r="7375" spans="1:19" x14ac:dyDescent="0.3">
      <c r="A7375" t="s">
        <v>16711</v>
      </c>
      <c r="B7375" s="3">
        <v>45588</v>
      </c>
      <c r="C7375" t="s">
        <v>16712</v>
      </c>
      <c r="D7375" t="s">
        <v>18</v>
      </c>
      <c r="E7375" t="s">
        <v>26</v>
      </c>
      <c r="F7375" t="s">
        <v>62</v>
      </c>
      <c r="G7375">
        <v>3</v>
      </c>
      <c r="H7375" s="5">
        <v>957.77</v>
      </c>
      <c r="I7375" s="5">
        <v>0.26</v>
      </c>
      <c r="J7375" s="5">
        <v>2126.2494000000002</v>
      </c>
      <c r="K7375" s="5">
        <v>175.85759828117139</v>
      </c>
      <c r="L7375">
        <f>YEAR(SalesData[Order Date])</f>
        <v>2024</v>
      </c>
      <c r="M7375">
        <f>MONTH(SalesData[Order Date])</f>
        <v>10</v>
      </c>
      <c r="N7375" t="str">
        <f>TEXT(SalesData[[#This Row],[Order Date]], "mmmm")</f>
        <v>October</v>
      </c>
      <c r="O7375" s="7">
        <f>IF(SalesData[Sales]=0,0,SalesData[Profit]/SalesData[Sales])</f>
        <v>8.2707888491900985E-2</v>
      </c>
      <c r="P7375" s="8">
        <f t="shared" si="115"/>
        <v>9.0487973800251281E-5</v>
      </c>
      <c r="Q7375" t="str">
        <f>IF(SalesData[[#This Row],[Discount]]&gt;0, "Yes", "No")</f>
        <v>Yes</v>
      </c>
      <c r="R7375" t="str">
        <f>TEXT(SalesData[[#This Row],[Order Date]],"mmm-yyyy")</f>
        <v>Oct-2024</v>
      </c>
      <c r="S7375">
        <f>YEAR(SalesData[[#This Row],[Order Date]])*100 + MONTH(SalesData[[#This Row],[Order Date]])</f>
        <v>202410</v>
      </c>
    </row>
    <row r="7376" spans="1:19" x14ac:dyDescent="0.3">
      <c r="A7376" t="s">
        <v>16779</v>
      </c>
      <c r="B7376" s="3">
        <v>45581</v>
      </c>
      <c r="C7376" t="s">
        <v>16191</v>
      </c>
      <c r="D7376" t="s">
        <v>18</v>
      </c>
      <c r="E7376" t="s">
        <v>26</v>
      </c>
      <c r="F7376" t="s">
        <v>31</v>
      </c>
      <c r="G7376">
        <v>5</v>
      </c>
      <c r="H7376" s="5">
        <v>206.05</v>
      </c>
      <c r="I7376" s="5">
        <v>0.23</v>
      </c>
      <c r="J7376" s="5">
        <v>793.29250000000002</v>
      </c>
      <c r="K7376" s="5">
        <v>108.1311641389991</v>
      </c>
      <c r="L7376">
        <f>YEAR(SalesData[Order Date])</f>
        <v>2024</v>
      </c>
      <c r="M7376">
        <f>MONTH(SalesData[Order Date])</f>
        <v>10</v>
      </c>
      <c r="N7376" t="str">
        <f>TEXT(SalesData[[#This Row],[Order Date]], "mmmm")</f>
        <v>October</v>
      </c>
      <c r="O7376" s="7">
        <f>IF(SalesData[Sales]=0,0,SalesData[Profit]/SalesData[Sales])</f>
        <v>0.13630680252113703</v>
      </c>
      <c r="P7376" s="8">
        <f t="shared" si="115"/>
        <v>2.2324678476098034E-4</v>
      </c>
      <c r="Q7376" t="str">
        <f>IF(SalesData[[#This Row],[Discount]]&gt;0, "Yes", "No")</f>
        <v>Yes</v>
      </c>
      <c r="R7376" t="str">
        <f>TEXT(SalesData[[#This Row],[Order Date]],"mmm-yyyy")</f>
        <v>Oct-2024</v>
      </c>
      <c r="S7376">
        <f>YEAR(SalesData[[#This Row],[Order Date]])*100 + MONTH(SalesData[[#This Row],[Order Date]])</f>
        <v>202410</v>
      </c>
    </row>
    <row r="7377" spans="1:19" x14ac:dyDescent="0.3">
      <c r="A7377" t="s">
        <v>16827</v>
      </c>
      <c r="B7377" s="3">
        <v>45576</v>
      </c>
      <c r="C7377" t="s">
        <v>16828</v>
      </c>
      <c r="D7377" t="s">
        <v>23</v>
      </c>
      <c r="E7377" t="s">
        <v>14</v>
      </c>
      <c r="F7377" t="s">
        <v>44</v>
      </c>
      <c r="G7377">
        <v>6</v>
      </c>
      <c r="H7377" s="5">
        <v>699.07</v>
      </c>
      <c r="I7377" s="5">
        <v>0.27</v>
      </c>
      <c r="J7377" s="5">
        <v>3061.9265999999998</v>
      </c>
      <c r="K7377" s="5">
        <v>628.34588510714013</v>
      </c>
      <c r="L7377">
        <f>YEAR(SalesData[Order Date])</f>
        <v>2024</v>
      </c>
      <c r="M7377">
        <f>MONTH(SalesData[Order Date])</f>
        <v>10</v>
      </c>
      <c r="N7377" t="str">
        <f>TEXT(SalesData[[#This Row],[Order Date]], "mmmm")</f>
        <v>October</v>
      </c>
      <c r="O7377" s="7">
        <f>IF(SalesData[Sales]=0,0,SalesData[Profit]/SalesData[Sales])</f>
        <v>0.20521258906308865</v>
      </c>
      <c r="P7377" s="8">
        <f t="shared" si="115"/>
        <v>6.4371236070779757E-5</v>
      </c>
      <c r="Q7377" t="str">
        <f>IF(SalesData[[#This Row],[Discount]]&gt;0, "Yes", "No")</f>
        <v>Yes</v>
      </c>
      <c r="R7377" t="str">
        <f>TEXT(SalesData[[#This Row],[Order Date]],"mmm-yyyy")</f>
        <v>Oct-2024</v>
      </c>
      <c r="S7377">
        <f>YEAR(SalesData[[#This Row],[Order Date]])*100 + MONTH(SalesData[[#This Row],[Order Date]])</f>
        <v>202410</v>
      </c>
    </row>
    <row r="7378" spans="1:19" x14ac:dyDescent="0.3">
      <c r="A7378" t="s">
        <v>16841</v>
      </c>
      <c r="B7378" s="3">
        <v>45576</v>
      </c>
      <c r="C7378" t="s">
        <v>16842</v>
      </c>
      <c r="D7378" t="s">
        <v>30</v>
      </c>
      <c r="E7378" t="s">
        <v>19</v>
      </c>
      <c r="F7378" t="s">
        <v>15</v>
      </c>
      <c r="G7378">
        <v>2</v>
      </c>
      <c r="H7378" s="5">
        <v>197.9</v>
      </c>
      <c r="I7378" s="5">
        <v>0.16</v>
      </c>
      <c r="J7378" s="5">
        <v>332.47199999999998</v>
      </c>
      <c r="K7378" s="5">
        <v>51.878606820381549</v>
      </c>
      <c r="L7378">
        <f>YEAR(SalesData[Order Date])</f>
        <v>2024</v>
      </c>
      <c r="M7378">
        <f>MONTH(SalesData[Order Date])</f>
        <v>10</v>
      </c>
      <c r="N7378" t="str">
        <f>TEXT(SalesData[[#This Row],[Order Date]], "mmmm")</f>
        <v>October</v>
      </c>
      <c r="O7378" s="7">
        <f>IF(SalesData[Sales]=0,0,SalesData[Profit]/SalesData[Sales])</f>
        <v>0.15603902530252639</v>
      </c>
      <c r="P7378" s="8">
        <f t="shared" si="115"/>
        <v>4.0424456796361798E-4</v>
      </c>
      <c r="Q7378" t="str">
        <f>IF(SalesData[[#This Row],[Discount]]&gt;0, "Yes", "No")</f>
        <v>Yes</v>
      </c>
      <c r="R7378" t="str">
        <f>TEXT(SalesData[[#This Row],[Order Date]],"mmm-yyyy")</f>
        <v>Oct-2024</v>
      </c>
      <c r="S7378">
        <f>YEAR(SalesData[[#This Row],[Order Date]])*100 + MONTH(SalesData[[#This Row],[Order Date]])</f>
        <v>202410</v>
      </c>
    </row>
    <row r="7379" spans="1:19" x14ac:dyDescent="0.3">
      <c r="A7379" t="s">
        <v>16891</v>
      </c>
      <c r="B7379" s="3">
        <v>45571</v>
      </c>
      <c r="C7379" t="s">
        <v>16892</v>
      </c>
      <c r="D7379" t="s">
        <v>30</v>
      </c>
      <c r="E7379" t="s">
        <v>19</v>
      </c>
      <c r="F7379" t="s">
        <v>34</v>
      </c>
      <c r="G7379">
        <v>2</v>
      </c>
      <c r="H7379" s="5">
        <v>269.83999999999997</v>
      </c>
      <c r="I7379" s="5">
        <v>0.28000000000000003</v>
      </c>
      <c r="J7379" s="5">
        <v>388.56959999999992</v>
      </c>
      <c r="K7379" s="5">
        <v>112.3136480137174</v>
      </c>
      <c r="L7379">
        <f>YEAR(SalesData[Order Date])</f>
        <v>2024</v>
      </c>
      <c r="M7379">
        <f>MONTH(SalesData[Order Date])</f>
        <v>10</v>
      </c>
      <c r="N7379" t="str">
        <f>TEXT(SalesData[[#This Row],[Order Date]], "mmmm")</f>
        <v>October</v>
      </c>
      <c r="O7379" s="7">
        <f>IF(SalesData[Sales]=0,0,SalesData[Profit]/SalesData[Sales])</f>
        <v>0.28904383671218081</v>
      </c>
      <c r="P7379" s="8">
        <f t="shared" si="115"/>
        <v>5.1882597094574567E-4</v>
      </c>
      <c r="Q7379" t="str">
        <f>IF(SalesData[[#This Row],[Discount]]&gt;0, "Yes", "No")</f>
        <v>Yes</v>
      </c>
      <c r="R7379" t="str">
        <f>TEXT(SalesData[[#This Row],[Order Date]],"mmm-yyyy")</f>
        <v>Oct-2024</v>
      </c>
      <c r="S7379">
        <f>YEAR(SalesData[[#This Row],[Order Date]])*100 + MONTH(SalesData[[#This Row],[Order Date]])</f>
        <v>202410</v>
      </c>
    </row>
    <row r="7380" spans="1:19" x14ac:dyDescent="0.3">
      <c r="A7380" t="s">
        <v>16924</v>
      </c>
      <c r="B7380" s="3">
        <v>45592</v>
      </c>
      <c r="C7380" t="s">
        <v>16925</v>
      </c>
      <c r="D7380" t="s">
        <v>23</v>
      </c>
      <c r="E7380" t="s">
        <v>19</v>
      </c>
      <c r="F7380" t="s">
        <v>27</v>
      </c>
      <c r="G7380">
        <v>1</v>
      </c>
      <c r="H7380" s="5">
        <v>357.98</v>
      </c>
      <c r="I7380" s="5">
        <v>0.3</v>
      </c>
      <c r="J7380" s="5">
        <v>250.58600000000001</v>
      </c>
      <c r="K7380" s="5">
        <v>35.744863566566153</v>
      </c>
      <c r="L7380">
        <f>YEAR(SalesData[Order Date])</f>
        <v>2024</v>
      </c>
      <c r="M7380">
        <f>MONTH(SalesData[Order Date])</f>
        <v>10</v>
      </c>
      <c r="N7380" t="str">
        <f>TEXT(SalesData[[#This Row],[Order Date]], "mmmm")</f>
        <v>October</v>
      </c>
      <c r="O7380" s="7">
        <f>IF(SalesData[Sales]=0,0,SalesData[Profit]/SalesData[Sales])</f>
        <v>0.14264509416554058</v>
      </c>
      <c r="P7380" s="8">
        <f t="shared" si="115"/>
        <v>8.380356444494105E-4</v>
      </c>
      <c r="Q7380" t="str">
        <f>IF(SalesData[[#This Row],[Discount]]&gt;0, "Yes", "No")</f>
        <v>Yes</v>
      </c>
      <c r="R7380" t="str">
        <f>TEXT(SalesData[[#This Row],[Order Date]],"mmm-yyyy")</f>
        <v>Oct-2024</v>
      </c>
      <c r="S7380">
        <f>YEAR(SalesData[[#This Row],[Order Date]])*100 + MONTH(SalesData[[#This Row],[Order Date]])</f>
        <v>202410</v>
      </c>
    </row>
    <row r="7381" spans="1:19" x14ac:dyDescent="0.3">
      <c r="A7381" t="s">
        <v>17019</v>
      </c>
      <c r="B7381" s="3">
        <v>45584</v>
      </c>
      <c r="C7381" t="s">
        <v>17020</v>
      </c>
      <c r="D7381" t="s">
        <v>23</v>
      </c>
      <c r="E7381" t="s">
        <v>14</v>
      </c>
      <c r="F7381" t="s">
        <v>34</v>
      </c>
      <c r="G7381">
        <v>6</v>
      </c>
      <c r="H7381" s="5">
        <v>342.34</v>
      </c>
      <c r="I7381" s="5">
        <v>0.2</v>
      </c>
      <c r="J7381" s="5">
        <v>1643.232</v>
      </c>
      <c r="K7381" s="5">
        <v>424.70569001081498</v>
      </c>
      <c r="L7381">
        <f>YEAR(SalesData[Order Date])</f>
        <v>2024</v>
      </c>
      <c r="M7381">
        <f>MONTH(SalesData[Order Date])</f>
        <v>10</v>
      </c>
      <c r="N7381" t="str">
        <f>TEXT(SalesData[[#This Row],[Order Date]], "mmmm")</f>
        <v>October</v>
      </c>
      <c r="O7381" s="7">
        <f>IF(SalesData[Sales]=0,0,SalesData[Profit]/SalesData[Sales])</f>
        <v>0.25845753369628571</v>
      </c>
      <c r="P7381" s="8">
        <f t="shared" si="115"/>
        <v>9.736908726217601E-5</v>
      </c>
      <c r="Q7381" t="str">
        <f>IF(SalesData[[#This Row],[Discount]]&gt;0, "Yes", "No")</f>
        <v>Yes</v>
      </c>
      <c r="R7381" t="str">
        <f>TEXT(SalesData[[#This Row],[Order Date]],"mmm-yyyy")</f>
        <v>Oct-2024</v>
      </c>
      <c r="S7381">
        <f>YEAR(SalesData[[#This Row],[Order Date]])*100 + MONTH(SalesData[[#This Row],[Order Date]])</f>
        <v>202410</v>
      </c>
    </row>
    <row r="7382" spans="1:19" x14ac:dyDescent="0.3">
      <c r="A7382" t="s">
        <v>17122</v>
      </c>
      <c r="B7382" s="3">
        <v>45568</v>
      </c>
      <c r="C7382" t="s">
        <v>17123</v>
      </c>
      <c r="D7382" t="s">
        <v>23</v>
      </c>
      <c r="E7382" t="s">
        <v>26</v>
      </c>
      <c r="F7382" t="s">
        <v>31</v>
      </c>
      <c r="G7382">
        <v>6</v>
      </c>
      <c r="H7382" s="5">
        <v>867.81</v>
      </c>
      <c r="I7382" s="5">
        <v>0.16</v>
      </c>
      <c r="J7382" s="5">
        <v>4373.7623999999996</v>
      </c>
      <c r="K7382" s="5">
        <v>948.77584875081925</v>
      </c>
      <c r="L7382">
        <f>YEAR(SalesData[Order Date])</f>
        <v>2024</v>
      </c>
      <c r="M7382">
        <f>MONTH(SalesData[Order Date])</f>
        <v>10</v>
      </c>
      <c r="N7382" t="str">
        <f>TEXT(SalesData[[#This Row],[Order Date]], "mmmm")</f>
        <v>October</v>
      </c>
      <c r="O7382" s="7">
        <f>IF(SalesData[Sales]=0,0,SalesData[Profit]/SalesData[Sales])</f>
        <v>0.21692441472148083</v>
      </c>
      <c r="P7382" s="8">
        <f t="shared" si="115"/>
        <v>3.0728692532543608E-5</v>
      </c>
      <c r="Q7382" t="str">
        <f>IF(SalesData[[#This Row],[Discount]]&gt;0, "Yes", "No")</f>
        <v>Yes</v>
      </c>
      <c r="R7382" t="str">
        <f>TEXT(SalesData[[#This Row],[Order Date]],"mmm-yyyy")</f>
        <v>Oct-2024</v>
      </c>
      <c r="S7382">
        <f>YEAR(SalesData[[#This Row],[Order Date]])*100 + MONTH(SalesData[[#This Row],[Order Date]])</f>
        <v>202410</v>
      </c>
    </row>
    <row r="7383" spans="1:19" x14ac:dyDescent="0.3">
      <c r="A7383" t="s">
        <v>17138</v>
      </c>
      <c r="B7383" s="3">
        <v>45584</v>
      </c>
      <c r="C7383" t="s">
        <v>17139</v>
      </c>
      <c r="D7383" t="s">
        <v>23</v>
      </c>
      <c r="E7383" t="s">
        <v>26</v>
      </c>
      <c r="F7383" t="s">
        <v>39</v>
      </c>
      <c r="G7383">
        <v>2</v>
      </c>
      <c r="H7383" s="5">
        <v>943.23</v>
      </c>
      <c r="I7383" s="5">
        <v>0.2</v>
      </c>
      <c r="J7383" s="5">
        <v>1509.1679999999999</v>
      </c>
      <c r="K7383" s="5">
        <v>174.9510309494448</v>
      </c>
      <c r="L7383">
        <f>YEAR(SalesData[Order Date])</f>
        <v>2024</v>
      </c>
      <c r="M7383">
        <f>MONTH(SalesData[Order Date])</f>
        <v>10</v>
      </c>
      <c r="N7383" t="str">
        <f>TEXT(SalesData[[#This Row],[Order Date]], "mmmm")</f>
        <v>October</v>
      </c>
      <c r="O7383" s="7">
        <f>IF(SalesData[Sales]=0,0,SalesData[Profit]/SalesData[Sales])</f>
        <v>0.11592548407430107</v>
      </c>
      <c r="P7383" s="8">
        <f t="shared" si="115"/>
        <v>1.0601868049150261E-4</v>
      </c>
      <c r="Q7383" t="str">
        <f>IF(SalesData[[#This Row],[Discount]]&gt;0, "Yes", "No")</f>
        <v>Yes</v>
      </c>
      <c r="R7383" t="str">
        <f>TEXT(SalesData[[#This Row],[Order Date]],"mmm-yyyy")</f>
        <v>Oct-2024</v>
      </c>
      <c r="S7383">
        <f>YEAR(SalesData[[#This Row],[Order Date]])*100 + MONTH(SalesData[[#This Row],[Order Date]])</f>
        <v>202410</v>
      </c>
    </row>
    <row r="7384" spans="1:19" x14ac:dyDescent="0.3">
      <c r="A7384" t="s">
        <v>17173</v>
      </c>
      <c r="B7384" s="3">
        <v>45581</v>
      </c>
      <c r="C7384" t="s">
        <v>17174</v>
      </c>
      <c r="D7384" t="s">
        <v>13</v>
      </c>
      <c r="E7384" t="s">
        <v>14</v>
      </c>
      <c r="F7384" t="s">
        <v>20</v>
      </c>
      <c r="G7384">
        <v>4</v>
      </c>
      <c r="H7384" s="5">
        <v>718.73</v>
      </c>
      <c r="I7384" s="5">
        <v>0.05</v>
      </c>
      <c r="J7384" s="5">
        <v>2731.174</v>
      </c>
      <c r="K7384" s="5">
        <v>723.39353933900782</v>
      </c>
      <c r="L7384">
        <f>YEAR(SalesData[Order Date])</f>
        <v>2024</v>
      </c>
      <c r="M7384">
        <f>MONTH(SalesData[Order Date])</f>
        <v>10</v>
      </c>
      <c r="N7384" t="str">
        <f>TEXT(SalesData[[#This Row],[Order Date]], "mmmm")</f>
        <v>October</v>
      </c>
      <c r="O7384" s="7">
        <f>IF(SalesData[Sales]=0,0,SalesData[Profit]/SalesData[Sales])</f>
        <v>0.26486541660802565</v>
      </c>
      <c r="P7384" s="8">
        <f t="shared" si="115"/>
        <v>1.7391788293239465E-5</v>
      </c>
      <c r="Q7384" t="str">
        <f>IF(SalesData[[#This Row],[Discount]]&gt;0, "Yes", "No")</f>
        <v>Yes</v>
      </c>
      <c r="R7384" t="str">
        <f>TEXT(SalesData[[#This Row],[Order Date]],"mmm-yyyy")</f>
        <v>Oct-2024</v>
      </c>
      <c r="S7384">
        <f>YEAR(SalesData[[#This Row],[Order Date]])*100 + MONTH(SalesData[[#This Row],[Order Date]])</f>
        <v>202410</v>
      </c>
    </row>
    <row r="7385" spans="1:19" x14ac:dyDescent="0.3">
      <c r="A7385" t="s">
        <v>17222</v>
      </c>
      <c r="B7385" s="3">
        <v>45572</v>
      </c>
      <c r="C7385" t="s">
        <v>17223</v>
      </c>
      <c r="D7385" t="s">
        <v>18</v>
      </c>
      <c r="E7385" t="s">
        <v>26</v>
      </c>
      <c r="F7385" t="s">
        <v>39</v>
      </c>
      <c r="G7385">
        <v>7</v>
      </c>
      <c r="H7385" s="5">
        <v>406.39</v>
      </c>
      <c r="I7385" s="5">
        <v>0.14000000000000001</v>
      </c>
      <c r="J7385" s="5">
        <v>2446.4677999999999</v>
      </c>
      <c r="K7385" s="5">
        <v>232.81043806527219</v>
      </c>
      <c r="L7385">
        <f>YEAR(SalesData[Order Date])</f>
        <v>2024</v>
      </c>
      <c r="M7385">
        <f>MONTH(SalesData[Order Date])</f>
        <v>10</v>
      </c>
      <c r="N7385" t="str">
        <f>TEXT(SalesData[[#This Row],[Order Date]], "mmmm")</f>
        <v>October</v>
      </c>
      <c r="O7385" s="7">
        <f>IF(SalesData[Sales]=0,0,SalesData[Profit]/SalesData[Sales])</f>
        <v>9.5161864818033653E-2</v>
      </c>
      <c r="P7385" s="8">
        <f t="shared" si="115"/>
        <v>4.9213809394916221E-5</v>
      </c>
      <c r="Q7385" t="str">
        <f>IF(SalesData[[#This Row],[Discount]]&gt;0, "Yes", "No")</f>
        <v>Yes</v>
      </c>
      <c r="R7385" t="str">
        <f>TEXT(SalesData[[#This Row],[Order Date]],"mmm-yyyy")</f>
        <v>Oct-2024</v>
      </c>
      <c r="S7385">
        <f>YEAR(SalesData[[#This Row],[Order Date]])*100 + MONTH(SalesData[[#This Row],[Order Date]])</f>
        <v>202410</v>
      </c>
    </row>
    <row r="7386" spans="1:19" x14ac:dyDescent="0.3">
      <c r="A7386" t="s">
        <v>17233</v>
      </c>
      <c r="B7386" s="3">
        <v>45586</v>
      </c>
      <c r="C7386" t="s">
        <v>17234</v>
      </c>
      <c r="D7386" t="s">
        <v>23</v>
      </c>
      <c r="E7386" t="s">
        <v>14</v>
      </c>
      <c r="F7386" t="s">
        <v>15</v>
      </c>
      <c r="G7386">
        <v>7</v>
      </c>
      <c r="H7386" s="5">
        <v>65.14</v>
      </c>
      <c r="I7386" s="5">
        <v>0.04</v>
      </c>
      <c r="J7386" s="5">
        <v>437.74079999999998</v>
      </c>
      <c r="K7386" s="5">
        <v>118.2265116744163</v>
      </c>
      <c r="L7386">
        <f>YEAR(SalesData[Order Date])</f>
        <v>2024</v>
      </c>
      <c r="M7386">
        <f>MONTH(SalesData[Order Date])</f>
        <v>10</v>
      </c>
      <c r="N7386" t="str">
        <f>TEXT(SalesData[[#This Row],[Order Date]], "mmmm")</f>
        <v>October</v>
      </c>
      <c r="O7386" s="7">
        <f>IF(SalesData[Sales]=0,0,SalesData[Profit]/SalesData[Sales])</f>
        <v>0.2700833727959932</v>
      </c>
      <c r="P7386" s="8">
        <f t="shared" si="115"/>
        <v>8.7723145752006669E-5</v>
      </c>
      <c r="Q7386" t="str">
        <f>IF(SalesData[[#This Row],[Discount]]&gt;0, "Yes", "No")</f>
        <v>Yes</v>
      </c>
      <c r="R7386" t="str">
        <f>TEXT(SalesData[[#This Row],[Order Date]],"mmm-yyyy")</f>
        <v>Oct-2024</v>
      </c>
      <c r="S7386">
        <f>YEAR(SalesData[[#This Row],[Order Date]])*100 + MONTH(SalesData[[#This Row],[Order Date]])</f>
        <v>202410</v>
      </c>
    </row>
    <row r="7387" spans="1:19" x14ac:dyDescent="0.3">
      <c r="A7387" t="s">
        <v>17267</v>
      </c>
      <c r="B7387" s="3">
        <v>45572</v>
      </c>
      <c r="C7387" t="s">
        <v>5399</v>
      </c>
      <c r="D7387" t="s">
        <v>30</v>
      </c>
      <c r="E7387" t="s">
        <v>19</v>
      </c>
      <c r="F7387" t="s">
        <v>34</v>
      </c>
      <c r="G7387">
        <v>1</v>
      </c>
      <c r="H7387" s="5">
        <v>452.84</v>
      </c>
      <c r="I7387" s="5">
        <v>0.28000000000000003</v>
      </c>
      <c r="J7387" s="5">
        <v>326.04480000000001</v>
      </c>
      <c r="K7387" s="5">
        <v>64.676790814304979</v>
      </c>
      <c r="L7387">
        <f>YEAR(SalesData[Order Date])</f>
        <v>2024</v>
      </c>
      <c r="M7387">
        <f>MONTH(SalesData[Order Date])</f>
        <v>10</v>
      </c>
      <c r="N7387" t="str">
        <f>TEXT(SalesData[[#This Row],[Order Date]], "mmmm")</f>
        <v>October</v>
      </c>
      <c r="O7387" s="7">
        <f>IF(SalesData[Sales]=0,0,SalesData[Profit]/SalesData[Sales])</f>
        <v>0.19836780348683672</v>
      </c>
      <c r="P7387" s="8">
        <f t="shared" si="115"/>
        <v>6.1831993640137808E-4</v>
      </c>
      <c r="Q7387" t="str">
        <f>IF(SalesData[[#This Row],[Discount]]&gt;0, "Yes", "No")</f>
        <v>Yes</v>
      </c>
      <c r="R7387" t="str">
        <f>TEXT(SalesData[[#This Row],[Order Date]],"mmm-yyyy")</f>
        <v>Oct-2024</v>
      </c>
      <c r="S7387">
        <f>YEAR(SalesData[[#This Row],[Order Date]])*100 + MONTH(SalesData[[#This Row],[Order Date]])</f>
        <v>202410</v>
      </c>
    </row>
    <row r="7388" spans="1:19" x14ac:dyDescent="0.3">
      <c r="A7388" t="s">
        <v>17277</v>
      </c>
      <c r="B7388" s="3">
        <v>45590</v>
      </c>
      <c r="C7388" t="s">
        <v>17278</v>
      </c>
      <c r="D7388" t="s">
        <v>30</v>
      </c>
      <c r="E7388" t="s">
        <v>14</v>
      </c>
      <c r="F7388" t="s">
        <v>39</v>
      </c>
      <c r="G7388">
        <v>6</v>
      </c>
      <c r="H7388" s="5">
        <v>213.78</v>
      </c>
      <c r="I7388" s="5">
        <v>0.12</v>
      </c>
      <c r="J7388" s="5">
        <v>1128.7583999999999</v>
      </c>
      <c r="K7388" s="5">
        <v>285.56823159906838</v>
      </c>
      <c r="L7388">
        <f>YEAR(SalesData[Order Date])</f>
        <v>2024</v>
      </c>
      <c r="M7388">
        <f>MONTH(SalesData[Order Date])</f>
        <v>10</v>
      </c>
      <c r="N7388" t="str">
        <f>TEXT(SalesData[[#This Row],[Order Date]], "mmmm")</f>
        <v>October</v>
      </c>
      <c r="O7388" s="7">
        <f>IF(SalesData[Sales]=0,0,SalesData[Profit]/SalesData[Sales])</f>
        <v>0.25299322831091969</v>
      </c>
      <c r="P7388" s="8">
        <f t="shared" si="115"/>
        <v>9.3554121059032637E-5</v>
      </c>
      <c r="Q7388" t="str">
        <f>IF(SalesData[[#This Row],[Discount]]&gt;0, "Yes", "No")</f>
        <v>Yes</v>
      </c>
      <c r="R7388" t="str">
        <f>TEXT(SalesData[[#This Row],[Order Date]],"mmm-yyyy")</f>
        <v>Oct-2024</v>
      </c>
      <c r="S7388">
        <f>YEAR(SalesData[[#This Row],[Order Date]])*100 + MONTH(SalesData[[#This Row],[Order Date]])</f>
        <v>202410</v>
      </c>
    </row>
    <row r="7389" spans="1:19" x14ac:dyDescent="0.3">
      <c r="A7389" t="s">
        <v>17338</v>
      </c>
      <c r="B7389" s="3">
        <v>45591</v>
      </c>
      <c r="C7389" t="s">
        <v>17339</v>
      </c>
      <c r="D7389" t="s">
        <v>18</v>
      </c>
      <c r="E7389" t="s">
        <v>26</v>
      </c>
      <c r="F7389" t="s">
        <v>62</v>
      </c>
      <c r="G7389">
        <v>5</v>
      </c>
      <c r="H7389" s="5">
        <v>848.93</v>
      </c>
      <c r="I7389" s="5">
        <v>0.22</v>
      </c>
      <c r="J7389" s="5">
        <v>3310.8270000000002</v>
      </c>
      <c r="K7389" s="5">
        <v>816.90609482345053</v>
      </c>
      <c r="L7389">
        <f>YEAR(SalesData[Order Date])</f>
        <v>2024</v>
      </c>
      <c r="M7389">
        <f>MONTH(SalesData[Order Date])</f>
        <v>10</v>
      </c>
      <c r="N7389" t="str">
        <f>TEXT(SalesData[[#This Row],[Order Date]], "mmmm")</f>
        <v>October</v>
      </c>
      <c r="O7389" s="7">
        <f>IF(SalesData[Sales]=0,0,SalesData[Profit]/SalesData[Sales])</f>
        <v>0.24673777724521712</v>
      </c>
      <c r="P7389" s="8">
        <f t="shared" si="115"/>
        <v>5.1829950643751552E-5</v>
      </c>
      <c r="Q7389" t="str">
        <f>IF(SalesData[[#This Row],[Discount]]&gt;0, "Yes", "No")</f>
        <v>Yes</v>
      </c>
      <c r="R7389" t="str">
        <f>TEXT(SalesData[[#This Row],[Order Date]],"mmm-yyyy")</f>
        <v>Oct-2024</v>
      </c>
      <c r="S7389">
        <f>YEAR(SalesData[[#This Row],[Order Date]])*100 + MONTH(SalesData[[#This Row],[Order Date]])</f>
        <v>202410</v>
      </c>
    </row>
    <row r="7390" spans="1:19" x14ac:dyDescent="0.3">
      <c r="A7390" t="s">
        <v>17443</v>
      </c>
      <c r="B7390" s="3">
        <v>45583</v>
      </c>
      <c r="C7390" t="s">
        <v>17444</v>
      </c>
      <c r="D7390" t="s">
        <v>13</v>
      </c>
      <c r="E7390" t="s">
        <v>19</v>
      </c>
      <c r="F7390" t="s">
        <v>91</v>
      </c>
      <c r="G7390">
        <v>7</v>
      </c>
      <c r="H7390" s="5">
        <v>294.36</v>
      </c>
      <c r="I7390" s="5">
        <v>0.19</v>
      </c>
      <c r="J7390" s="5">
        <v>1669.0211999999999</v>
      </c>
      <c r="K7390" s="5">
        <v>255.13148664837581</v>
      </c>
      <c r="L7390">
        <f>YEAR(SalesData[Order Date])</f>
        <v>2024</v>
      </c>
      <c r="M7390">
        <f>MONTH(SalesData[Order Date])</f>
        <v>10</v>
      </c>
      <c r="N7390" t="str">
        <f>TEXT(SalesData[[#This Row],[Order Date]], "mmmm")</f>
        <v>October</v>
      </c>
      <c r="O7390" s="7">
        <f>IF(SalesData[Sales]=0,0,SalesData[Profit]/SalesData[Sales])</f>
        <v>0.15286293945719553</v>
      </c>
      <c r="P7390" s="8">
        <f t="shared" si="115"/>
        <v>9.220973346533885E-5</v>
      </c>
      <c r="Q7390" t="str">
        <f>IF(SalesData[[#This Row],[Discount]]&gt;0, "Yes", "No")</f>
        <v>Yes</v>
      </c>
      <c r="R7390" t="str">
        <f>TEXT(SalesData[[#This Row],[Order Date]],"mmm-yyyy")</f>
        <v>Oct-2024</v>
      </c>
      <c r="S7390">
        <f>YEAR(SalesData[[#This Row],[Order Date]])*100 + MONTH(SalesData[[#This Row],[Order Date]])</f>
        <v>202410</v>
      </c>
    </row>
    <row r="7391" spans="1:19" x14ac:dyDescent="0.3">
      <c r="A7391" t="s">
        <v>17449</v>
      </c>
      <c r="B7391" s="3">
        <v>45593</v>
      </c>
      <c r="C7391" t="s">
        <v>17450</v>
      </c>
      <c r="D7391" t="s">
        <v>23</v>
      </c>
      <c r="E7391" t="s">
        <v>26</v>
      </c>
      <c r="F7391" t="s">
        <v>53</v>
      </c>
      <c r="G7391">
        <v>9</v>
      </c>
      <c r="H7391" s="5">
        <v>753.98</v>
      </c>
      <c r="I7391" s="5">
        <v>0.26</v>
      </c>
      <c r="J7391" s="5">
        <v>5021.5068000000001</v>
      </c>
      <c r="K7391" s="5">
        <v>640.28618101657071</v>
      </c>
      <c r="L7391">
        <f>YEAR(SalesData[Order Date])</f>
        <v>2024</v>
      </c>
      <c r="M7391">
        <f>MONTH(SalesData[Order Date])</f>
        <v>10</v>
      </c>
      <c r="N7391" t="str">
        <f>TEXT(SalesData[[#This Row],[Order Date]], "mmmm")</f>
        <v>October</v>
      </c>
      <c r="O7391" s="7">
        <f>IF(SalesData[Sales]=0,0,SalesData[Profit]/SalesData[Sales])</f>
        <v>0.12750877505862795</v>
      </c>
      <c r="P7391" s="8">
        <f t="shared" si="115"/>
        <v>3.831519256331586E-5</v>
      </c>
      <c r="Q7391" t="str">
        <f>IF(SalesData[[#This Row],[Discount]]&gt;0, "Yes", "No")</f>
        <v>Yes</v>
      </c>
      <c r="R7391" t="str">
        <f>TEXT(SalesData[[#This Row],[Order Date]],"mmm-yyyy")</f>
        <v>Oct-2024</v>
      </c>
      <c r="S7391">
        <f>YEAR(SalesData[[#This Row],[Order Date]])*100 + MONTH(SalesData[[#This Row],[Order Date]])</f>
        <v>202410</v>
      </c>
    </row>
    <row r="7392" spans="1:19" x14ac:dyDescent="0.3">
      <c r="A7392" t="s">
        <v>17544</v>
      </c>
      <c r="B7392" s="3">
        <v>45580</v>
      </c>
      <c r="C7392" t="s">
        <v>17545</v>
      </c>
      <c r="D7392" t="s">
        <v>13</v>
      </c>
      <c r="E7392" t="s">
        <v>14</v>
      </c>
      <c r="F7392" t="s">
        <v>31</v>
      </c>
      <c r="G7392">
        <v>9</v>
      </c>
      <c r="H7392" s="5">
        <v>542.07000000000005</v>
      </c>
      <c r="I7392" s="5">
        <v>0.2</v>
      </c>
      <c r="J7392" s="5">
        <v>3902.904</v>
      </c>
      <c r="K7392" s="5">
        <v>864.97980285101005</v>
      </c>
      <c r="L7392">
        <f>YEAR(SalesData[Order Date])</f>
        <v>2024</v>
      </c>
      <c r="M7392">
        <f>MONTH(SalesData[Order Date])</f>
        <v>10</v>
      </c>
      <c r="N7392" t="str">
        <f>TEXT(SalesData[[#This Row],[Order Date]], "mmmm")</f>
        <v>October</v>
      </c>
      <c r="O7392" s="7">
        <f>IF(SalesData[Sales]=0,0,SalesData[Profit]/SalesData[Sales])</f>
        <v>0.22162466790139088</v>
      </c>
      <c r="P7392" s="8">
        <f t="shared" si="115"/>
        <v>4.0995115431996281E-5</v>
      </c>
      <c r="Q7392" t="str">
        <f>IF(SalesData[[#This Row],[Discount]]&gt;0, "Yes", "No")</f>
        <v>Yes</v>
      </c>
      <c r="R7392" t="str">
        <f>TEXT(SalesData[[#This Row],[Order Date]],"mmm-yyyy")</f>
        <v>Oct-2024</v>
      </c>
      <c r="S7392">
        <f>YEAR(SalesData[[#This Row],[Order Date]])*100 + MONTH(SalesData[[#This Row],[Order Date]])</f>
        <v>202410</v>
      </c>
    </row>
    <row r="7393" spans="1:19" x14ac:dyDescent="0.3">
      <c r="A7393" t="s">
        <v>17581</v>
      </c>
      <c r="B7393" s="3">
        <v>45591</v>
      </c>
      <c r="C7393" t="s">
        <v>13285</v>
      </c>
      <c r="D7393" t="s">
        <v>30</v>
      </c>
      <c r="E7393" t="s">
        <v>14</v>
      </c>
      <c r="F7393" t="s">
        <v>39</v>
      </c>
      <c r="G7393">
        <v>6</v>
      </c>
      <c r="H7393" s="5">
        <v>254.34</v>
      </c>
      <c r="I7393" s="5">
        <v>0.11</v>
      </c>
      <c r="J7393" s="5">
        <v>1358.1756</v>
      </c>
      <c r="K7393" s="5">
        <v>211.53877017332411</v>
      </c>
      <c r="L7393">
        <f>YEAR(SalesData[Order Date])</f>
        <v>2024</v>
      </c>
      <c r="M7393">
        <f>MONTH(SalesData[Order Date])</f>
        <v>10</v>
      </c>
      <c r="N7393" t="str">
        <f>TEXT(SalesData[[#This Row],[Order Date]], "mmmm")</f>
        <v>October</v>
      </c>
      <c r="O7393" s="7">
        <f>IF(SalesData[Sales]=0,0,SalesData[Profit]/SalesData[Sales])</f>
        <v>0.15575215029140865</v>
      </c>
      <c r="P7393" s="8">
        <f t="shared" si="115"/>
        <v>7.2081989987156302E-5</v>
      </c>
      <c r="Q7393" t="str">
        <f>IF(SalesData[[#This Row],[Discount]]&gt;0, "Yes", "No")</f>
        <v>Yes</v>
      </c>
      <c r="R7393" t="str">
        <f>TEXT(SalesData[[#This Row],[Order Date]],"mmm-yyyy")</f>
        <v>Oct-2024</v>
      </c>
      <c r="S7393">
        <f>YEAR(SalesData[[#This Row],[Order Date]])*100 + MONTH(SalesData[[#This Row],[Order Date]])</f>
        <v>202410</v>
      </c>
    </row>
    <row r="7394" spans="1:19" x14ac:dyDescent="0.3">
      <c r="A7394" t="s">
        <v>17598</v>
      </c>
      <c r="B7394" s="3">
        <v>45596</v>
      </c>
      <c r="C7394" t="s">
        <v>17599</v>
      </c>
      <c r="D7394" t="s">
        <v>23</v>
      </c>
      <c r="E7394" t="s">
        <v>19</v>
      </c>
      <c r="F7394" t="s">
        <v>20</v>
      </c>
      <c r="G7394">
        <v>3</v>
      </c>
      <c r="H7394" s="5">
        <v>426.33</v>
      </c>
      <c r="I7394" s="5">
        <v>7.0000000000000007E-2</v>
      </c>
      <c r="J7394" s="5">
        <v>1189.4607000000001</v>
      </c>
      <c r="K7394" s="5">
        <v>215.6951643554506</v>
      </c>
      <c r="L7394">
        <f>YEAR(SalesData[Order Date])</f>
        <v>2024</v>
      </c>
      <c r="M7394">
        <f>MONTH(SalesData[Order Date])</f>
        <v>10</v>
      </c>
      <c r="N7394" t="str">
        <f>TEXT(SalesData[[#This Row],[Order Date]], "mmmm")</f>
        <v>October</v>
      </c>
      <c r="O7394" s="7">
        <f>IF(SalesData[Sales]=0,0,SalesData[Profit]/SalesData[Sales])</f>
        <v>0.18133862207927559</v>
      </c>
      <c r="P7394" s="8">
        <f t="shared" si="115"/>
        <v>5.4730685931868122E-5</v>
      </c>
      <c r="Q7394" t="str">
        <f>IF(SalesData[[#This Row],[Discount]]&gt;0, "Yes", "No")</f>
        <v>Yes</v>
      </c>
      <c r="R7394" t="str">
        <f>TEXT(SalesData[[#This Row],[Order Date]],"mmm-yyyy")</f>
        <v>Oct-2024</v>
      </c>
      <c r="S7394">
        <f>YEAR(SalesData[[#This Row],[Order Date]])*100 + MONTH(SalesData[[#This Row],[Order Date]])</f>
        <v>202410</v>
      </c>
    </row>
    <row r="7395" spans="1:19" x14ac:dyDescent="0.3">
      <c r="A7395" t="s">
        <v>17624</v>
      </c>
      <c r="B7395" s="3">
        <v>45572</v>
      </c>
      <c r="C7395" t="s">
        <v>17625</v>
      </c>
      <c r="D7395" t="s">
        <v>23</v>
      </c>
      <c r="E7395" t="s">
        <v>19</v>
      </c>
      <c r="F7395" t="s">
        <v>20</v>
      </c>
      <c r="G7395">
        <v>1</v>
      </c>
      <c r="H7395" s="5">
        <v>902.63</v>
      </c>
      <c r="I7395" s="5">
        <v>0.03</v>
      </c>
      <c r="J7395" s="5">
        <v>875.55110000000002</v>
      </c>
      <c r="K7395" s="5">
        <v>211.22943102628921</v>
      </c>
      <c r="L7395">
        <f>YEAR(SalesData[Order Date])</f>
        <v>2024</v>
      </c>
      <c r="M7395">
        <f>MONTH(SalesData[Order Date])</f>
        <v>10</v>
      </c>
      <c r="N7395" t="str">
        <f>TEXT(SalesData[[#This Row],[Order Date]], "mmmm")</f>
        <v>October</v>
      </c>
      <c r="O7395" s="7">
        <f>IF(SalesData[Sales]=0,0,SalesData[Profit]/SalesData[Sales])</f>
        <v>0.24125311592468926</v>
      </c>
      <c r="P7395" s="8">
        <f t="shared" si="115"/>
        <v>3.3236209742640951E-5</v>
      </c>
      <c r="Q7395" t="str">
        <f>IF(SalesData[[#This Row],[Discount]]&gt;0, "Yes", "No")</f>
        <v>Yes</v>
      </c>
      <c r="R7395" t="str">
        <f>TEXT(SalesData[[#This Row],[Order Date]],"mmm-yyyy")</f>
        <v>Oct-2024</v>
      </c>
      <c r="S7395">
        <f>YEAR(SalesData[[#This Row],[Order Date]])*100 + MONTH(SalesData[[#This Row],[Order Date]])</f>
        <v>202410</v>
      </c>
    </row>
    <row r="7396" spans="1:19" x14ac:dyDescent="0.3">
      <c r="A7396" t="s">
        <v>17628</v>
      </c>
      <c r="B7396" s="3">
        <v>45596</v>
      </c>
      <c r="C7396" t="s">
        <v>17629</v>
      </c>
      <c r="D7396" t="s">
        <v>30</v>
      </c>
      <c r="E7396" t="s">
        <v>19</v>
      </c>
      <c r="F7396" t="s">
        <v>53</v>
      </c>
      <c r="G7396">
        <v>6</v>
      </c>
      <c r="H7396" s="5">
        <v>543.87</v>
      </c>
      <c r="I7396" s="5">
        <v>0.12</v>
      </c>
      <c r="J7396" s="5">
        <v>2871.6336000000001</v>
      </c>
      <c r="K7396" s="5">
        <v>444.83970363949942</v>
      </c>
      <c r="L7396">
        <f>YEAR(SalesData[Order Date])</f>
        <v>2024</v>
      </c>
      <c r="M7396">
        <f>MONTH(SalesData[Order Date])</f>
        <v>10</v>
      </c>
      <c r="N7396" t="str">
        <f>TEXT(SalesData[[#This Row],[Order Date]], "mmmm")</f>
        <v>October</v>
      </c>
      <c r="O7396" s="7">
        <f>IF(SalesData[Sales]=0,0,SalesData[Profit]/SalesData[Sales])</f>
        <v>0.15490823886428248</v>
      </c>
      <c r="P7396" s="8">
        <f t="shared" si="115"/>
        <v>3.6773493665765712E-5</v>
      </c>
      <c r="Q7396" t="str">
        <f>IF(SalesData[[#This Row],[Discount]]&gt;0, "Yes", "No")</f>
        <v>Yes</v>
      </c>
      <c r="R7396" t="str">
        <f>TEXT(SalesData[[#This Row],[Order Date]],"mmm-yyyy")</f>
        <v>Oct-2024</v>
      </c>
      <c r="S7396">
        <f>YEAR(SalesData[[#This Row],[Order Date]])*100 + MONTH(SalesData[[#This Row],[Order Date]])</f>
        <v>202410</v>
      </c>
    </row>
    <row r="7397" spans="1:19" x14ac:dyDescent="0.3">
      <c r="A7397" t="s">
        <v>17710</v>
      </c>
      <c r="B7397" s="3">
        <v>45578</v>
      </c>
      <c r="C7397" t="s">
        <v>17711</v>
      </c>
      <c r="D7397" t="s">
        <v>18</v>
      </c>
      <c r="E7397" t="s">
        <v>26</v>
      </c>
      <c r="F7397" t="s">
        <v>27</v>
      </c>
      <c r="G7397">
        <v>4</v>
      </c>
      <c r="H7397" s="5">
        <v>417.44</v>
      </c>
      <c r="I7397" s="5">
        <v>0.02</v>
      </c>
      <c r="J7397" s="5">
        <v>1636.3648000000001</v>
      </c>
      <c r="K7397" s="5">
        <v>404.63828774347689</v>
      </c>
      <c r="L7397">
        <f>YEAR(SalesData[Order Date])</f>
        <v>2024</v>
      </c>
      <c r="M7397">
        <f>MONTH(SalesData[Order Date])</f>
        <v>10</v>
      </c>
      <c r="N7397" t="str">
        <f>TEXT(SalesData[[#This Row],[Order Date]], "mmmm")</f>
        <v>October</v>
      </c>
      <c r="O7397" s="7">
        <f>IF(SalesData[Sales]=0,0,SalesData[Profit]/SalesData[Sales])</f>
        <v>0.24727877777832724</v>
      </c>
      <c r="P7397" s="8">
        <f t="shared" si="115"/>
        <v>1.1977769260252971E-5</v>
      </c>
      <c r="Q7397" t="str">
        <f>IF(SalesData[[#This Row],[Discount]]&gt;0, "Yes", "No")</f>
        <v>Yes</v>
      </c>
      <c r="R7397" t="str">
        <f>TEXT(SalesData[[#This Row],[Order Date]],"mmm-yyyy")</f>
        <v>Oct-2024</v>
      </c>
      <c r="S7397">
        <f>YEAR(SalesData[[#This Row],[Order Date]])*100 + MONTH(SalesData[[#This Row],[Order Date]])</f>
        <v>202410</v>
      </c>
    </row>
    <row r="7398" spans="1:19" x14ac:dyDescent="0.3">
      <c r="A7398" t="s">
        <v>17738</v>
      </c>
      <c r="B7398" s="3">
        <v>45581</v>
      </c>
      <c r="C7398" t="s">
        <v>17739</v>
      </c>
      <c r="D7398" t="s">
        <v>30</v>
      </c>
      <c r="E7398" t="s">
        <v>14</v>
      </c>
      <c r="F7398" t="s">
        <v>44</v>
      </c>
      <c r="G7398">
        <v>8</v>
      </c>
      <c r="H7398" s="5">
        <v>991.87</v>
      </c>
      <c r="I7398" s="5">
        <v>0.28000000000000003</v>
      </c>
      <c r="J7398" s="5">
        <v>5713.1711999999998</v>
      </c>
      <c r="K7398" s="5">
        <v>1288.3830684638699</v>
      </c>
      <c r="L7398">
        <f>YEAR(SalesData[Order Date])</f>
        <v>2024</v>
      </c>
      <c r="M7398">
        <f>MONTH(SalesData[Order Date])</f>
        <v>10</v>
      </c>
      <c r="N7398" t="str">
        <f>TEXT(SalesData[[#This Row],[Order Date]], "mmmm")</f>
        <v>October</v>
      </c>
      <c r="O7398" s="7">
        <f>IF(SalesData[Sales]=0,0,SalesData[Profit]/SalesData[Sales])</f>
        <v>0.22551102065064493</v>
      </c>
      <c r="P7398" s="8">
        <f t="shared" si="115"/>
        <v>3.5286882353534239E-5</v>
      </c>
      <c r="Q7398" t="str">
        <f>IF(SalesData[[#This Row],[Discount]]&gt;0, "Yes", "No")</f>
        <v>Yes</v>
      </c>
      <c r="R7398" t="str">
        <f>TEXT(SalesData[[#This Row],[Order Date]],"mmm-yyyy")</f>
        <v>Oct-2024</v>
      </c>
      <c r="S7398">
        <f>YEAR(SalesData[[#This Row],[Order Date]])*100 + MONTH(SalesData[[#This Row],[Order Date]])</f>
        <v>202410</v>
      </c>
    </row>
    <row r="7399" spans="1:19" x14ac:dyDescent="0.3">
      <c r="A7399" t="s">
        <v>17815</v>
      </c>
      <c r="B7399" s="3">
        <v>45589</v>
      </c>
      <c r="C7399" t="s">
        <v>17816</v>
      </c>
      <c r="D7399" t="s">
        <v>18</v>
      </c>
      <c r="E7399" t="s">
        <v>14</v>
      </c>
      <c r="F7399" t="s">
        <v>53</v>
      </c>
      <c r="G7399">
        <v>3</v>
      </c>
      <c r="H7399" s="5">
        <v>434.53</v>
      </c>
      <c r="I7399" s="5">
        <v>0.2</v>
      </c>
      <c r="J7399" s="5">
        <v>1042.8720000000001</v>
      </c>
      <c r="K7399" s="5">
        <v>203.3622306068163</v>
      </c>
      <c r="L7399">
        <f>YEAR(SalesData[Order Date])</f>
        <v>2024</v>
      </c>
      <c r="M7399">
        <f>MONTH(SalesData[Order Date])</f>
        <v>10</v>
      </c>
      <c r="N7399" t="str">
        <f>TEXT(SalesData[[#This Row],[Order Date]], "mmmm")</f>
        <v>October</v>
      </c>
      <c r="O7399" s="7">
        <f>IF(SalesData[Sales]=0,0,SalesData[Profit]/SalesData[Sales])</f>
        <v>0.19500210055195297</v>
      </c>
      <c r="P7399" s="8">
        <f t="shared" si="115"/>
        <v>1.5342247178944303E-4</v>
      </c>
      <c r="Q7399" t="str">
        <f>IF(SalesData[[#This Row],[Discount]]&gt;0, "Yes", "No")</f>
        <v>Yes</v>
      </c>
      <c r="R7399" t="str">
        <f>TEXT(SalesData[[#This Row],[Order Date]],"mmm-yyyy")</f>
        <v>Oct-2024</v>
      </c>
      <c r="S7399">
        <f>YEAR(SalesData[[#This Row],[Order Date]])*100 + MONTH(SalesData[[#This Row],[Order Date]])</f>
        <v>202410</v>
      </c>
    </row>
    <row r="7400" spans="1:19" x14ac:dyDescent="0.3">
      <c r="A7400" t="s">
        <v>17829</v>
      </c>
      <c r="B7400" s="3">
        <v>45587</v>
      </c>
      <c r="C7400" t="s">
        <v>17830</v>
      </c>
      <c r="D7400" t="s">
        <v>23</v>
      </c>
      <c r="E7400" t="s">
        <v>26</v>
      </c>
      <c r="F7400" t="s">
        <v>44</v>
      </c>
      <c r="G7400">
        <v>3</v>
      </c>
      <c r="H7400" s="5">
        <v>296.13</v>
      </c>
      <c r="I7400" s="5">
        <v>0.05</v>
      </c>
      <c r="J7400" s="5">
        <v>843.9704999999999</v>
      </c>
      <c r="K7400" s="5">
        <v>182.92656552887669</v>
      </c>
      <c r="L7400">
        <f>YEAR(SalesData[Order Date])</f>
        <v>2024</v>
      </c>
      <c r="M7400">
        <f>MONTH(SalesData[Order Date])</f>
        <v>10</v>
      </c>
      <c r="N7400" t="str">
        <f>TEXT(SalesData[[#This Row],[Order Date]], "mmmm")</f>
        <v>October</v>
      </c>
      <c r="O7400" s="7">
        <f>IF(SalesData[Sales]=0,0,SalesData[Profit]/SalesData[Sales])</f>
        <v>0.21674521269271463</v>
      </c>
      <c r="P7400" s="8">
        <f t="shared" si="115"/>
        <v>5.6281588041288174E-5</v>
      </c>
      <c r="Q7400" t="str">
        <f>IF(SalesData[[#This Row],[Discount]]&gt;0, "Yes", "No")</f>
        <v>Yes</v>
      </c>
      <c r="R7400" t="str">
        <f>TEXT(SalesData[[#This Row],[Order Date]],"mmm-yyyy")</f>
        <v>Oct-2024</v>
      </c>
      <c r="S7400">
        <f>YEAR(SalesData[[#This Row],[Order Date]])*100 + MONTH(SalesData[[#This Row],[Order Date]])</f>
        <v>202410</v>
      </c>
    </row>
    <row r="7401" spans="1:19" x14ac:dyDescent="0.3">
      <c r="A7401" t="s">
        <v>17837</v>
      </c>
      <c r="B7401" s="3">
        <v>45590</v>
      </c>
      <c r="C7401" t="s">
        <v>17838</v>
      </c>
      <c r="D7401" t="s">
        <v>30</v>
      </c>
      <c r="E7401" t="s">
        <v>14</v>
      </c>
      <c r="F7401" t="s">
        <v>15</v>
      </c>
      <c r="G7401">
        <v>8</v>
      </c>
      <c r="H7401" s="5">
        <v>667.92</v>
      </c>
      <c r="I7401" s="5">
        <v>0.16</v>
      </c>
      <c r="J7401" s="5">
        <v>4488.4223999999986</v>
      </c>
      <c r="K7401" s="5">
        <v>986.24588031290193</v>
      </c>
      <c r="L7401">
        <f>YEAR(SalesData[Order Date])</f>
        <v>2024</v>
      </c>
      <c r="M7401">
        <f>MONTH(SalesData[Order Date])</f>
        <v>10</v>
      </c>
      <c r="N7401" t="str">
        <f>TEXT(SalesData[[#This Row],[Order Date]], "mmmm")</f>
        <v>October</v>
      </c>
      <c r="O7401" s="7">
        <f>IF(SalesData[Sales]=0,0,SalesData[Profit]/SalesData[Sales])</f>
        <v>0.21973107529115402</v>
      </c>
      <c r="P7401" s="8">
        <f t="shared" si="115"/>
        <v>2.9943705833033898E-5</v>
      </c>
      <c r="Q7401" t="str">
        <f>IF(SalesData[[#This Row],[Discount]]&gt;0, "Yes", "No")</f>
        <v>Yes</v>
      </c>
      <c r="R7401" t="str">
        <f>TEXT(SalesData[[#This Row],[Order Date]],"mmm-yyyy")</f>
        <v>Oct-2024</v>
      </c>
      <c r="S7401">
        <f>YEAR(SalesData[[#This Row],[Order Date]])*100 + MONTH(SalesData[[#This Row],[Order Date]])</f>
        <v>202410</v>
      </c>
    </row>
    <row r="7402" spans="1:19" x14ac:dyDescent="0.3">
      <c r="A7402" t="s">
        <v>17857</v>
      </c>
      <c r="B7402" s="3">
        <v>45567</v>
      </c>
      <c r="C7402" t="s">
        <v>17858</v>
      </c>
      <c r="D7402" t="s">
        <v>18</v>
      </c>
      <c r="E7402" t="s">
        <v>19</v>
      </c>
      <c r="F7402" t="s">
        <v>20</v>
      </c>
      <c r="G7402">
        <v>4</v>
      </c>
      <c r="H7402" s="5">
        <v>153.85</v>
      </c>
      <c r="I7402" s="5">
        <v>0.15</v>
      </c>
      <c r="J7402" s="5">
        <v>523.08999999999992</v>
      </c>
      <c r="K7402" s="5">
        <v>130.5963131927264</v>
      </c>
      <c r="L7402">
        <f>YEAR(SalesData[Order Date])</f>
        <v>2024</v>
      </c>
      <c r="M7402">
        <f>MONTH(SalesData[Order Date])</f>
        <v>10</v>
      </c>
      <c r="N7402" t="str">
        <f>TEXT(SalesData[[#This Row],[Order Date]], "mmmm")</f>
        <v>October</v>
      </c>
      <c r="O7402" s="7">
        <f>IF(SalesData[Sales]=0,0,SalesData[Profit]/SalesData[Sales])</f>
        <v>0.24966318070069476</v>
      </c>
      <c r="P7402" s="8">
        <f t="shared" si="115"/>
        <v>2.4374390640233994E-4</v>
      </c>
      <c r="Q7402" t="str">
        <f>IF(SalesData[[#This Row],[Discount]]&gt;0, "Yes", "No")</f>
        <v>Yes</v>
      </c>
      <c r="R7402" t="str">
        <f>TEXT(SalesData[[#This Row],[Order Date]],"mmm-yyyy")</f>
        <v>Oct-2024</v>
      </c>
      <c r="S7402">
        <f>YEAR(SalesData[[#This Row],[Order Date]])*100 + MONTH(SalesData[[#This Row],[Order Date]])</f>
        <v>202410</v>
      </c>
    </row>
    <row r="7403" spans="1:19" x14ac:dyDescent="0.3">
      <c r="A7403" t="s">
        <v>17859</v>
      </c>
      <c r="B7403" s="3">
        <v>45577</v>
      </c>
      <c r="C7403" t="s">
        <v>17860</v>
      </c>
      <c r="D7403" t="s">
        <v>30</v>
      </c>
      <c r="E7403" t="s">
        <v>19</v>
      </c>
      <c r="F7403" t="s">
        <v>44</v>
      </c>
      <c r="G7403">
        <v>2</v>
      </c>
      <c r="H7403" s="5">
        <v>896.34</v>
      </c>
      <c r="I7403" s="5">
        <v>0.08</v>
      </c>
      <c r="J7403" s="5">
        <v>1649.2655999999999</v>
      </c>
      <c r="K7403" s="5">
        <v>254.16121493913991</v>
      </c>
      <c r="L7403">
        <f>YEAR(SalesData[Order Date])</f>
        <v>2024</v>
      </c>
      <c r="M7403">
        <f>MONTH(SalesData[Order Date])</f>
        <v>10</v>
      </c>
      <c r="N7403" t="str">
        <f>TEXT(SalesData[[#This Row],[Order Date]], "mmmm")</f>
        <v>October</v>
      </c>
      <c r="O7403" s="7">
        <f>IF(SalesData[Sales]=0,0,SalesData[Profit]/SalesData[Sales])</f>
        <v>0.1541056910052207</v>
      </c>
      <c r="P7403" s="8">
        <f t="shared" si="115"/>
        <v>4.4625923198786177E-5</v>
      </c>
      <c r="Q7403" t="str">
        <f>IF(SalesData[[#This Row],[Discount]]&gt;0, "Yes", "No")</f>
        <v>Yes</v>
      </c>
      <c r="R7403" t="str">
        <f>TEXT(SalesData[[#This Row],[Order Date]],"mmm-yyyy")</f>
        <v>Oct-2024</v>
      </c>
      <c r="S7403">
        <f>YEAR(SalesData[[#This Row],[Order Date]])*100 + MONTH(SalesData[[#This Row],[Order Date]])</f>
        <v>202410</v>
      </c>
    </row>
    <row r="7404" spans="1:19" x14ac:dyDescent="0.3">
      <c r="A7404" t="s">
        <v>17888</v>
      </c>
      <c r="B7404" s="3">
        <v>45596</v>
      </c>
      <c r="C7404" t="s">
        <v>17889</v>
      </c>
      <c r="D7404" t="s">
        <v>18</v>
      </c>
      <c r="E7404" t="s">
        <v>26</v>
      </c>
      <c r="F7404" t="s">
        <v>44</v>
      </c>
      <c r="G7404">
        <v>5</v>
      </c>
      <c r="H7404" s="5">
        <v>68.900000000000006</v>
      </c>
      <c r="I7404" s="5">
        <v>0.1</v>
      </c>
      <c r="J7404" s="5">
        <v>310.05</v>
      </c>
      <c r="K7404" s="5">
        <v>48.208981769219029</v>
      </c>
      <c r="L7404">
        <f>YEAR(SalesData[Order Date])</f>
        <v>2024</v>
      </c>
      <c r="M7404">
        <f>MONTH(SalesData[Order Date])</f>
        <v>10</v>
      </c>
      <c r="N7404" t="str">
        <f>TEXT(SalesData[[#This Row],[Order Date]], "mmmm")</f>
        <v>October</v>
      </c>
      <c r="O7404" s="7">
        <f>IF(SalesData[Sales]=0,0,SalesData[Profit]/SalesData[Sales])</f>
        <v>0.15548776574494122</v>
      </c>
      <c r="P7404" s="8">
        <f t="shared" si="115"/>
        <v>2.9027576197387521E-4</v>
      </c>
      <c r="Q7404" t="str">
        <f>IF(SalesData[[#This Row],[Discount]]&gt;0, "Yes", "No")</f>
        <v>Yes</v>
      </c>
      <c r="R7404" t="str">
        <f>TEXT(SalesData[[#This Row],[Order Date]],"mmm-yyyy")</f>
        <v>Oct-2024</v>
      </c>
      <c r="S7404">
        <f>YEAR(SalesData[[#This Row],[Order Date]])*100 + MONTH(SalesData[[#This Row],[Order Date]])</f>
        <v>202410</v>
      </c>
    </row>
    <row r="7405" spans="1:19" x14ac:dyDescent="0.3">
      <c r="A7405" t="s">
        <v>17894</v>
      </c>
      <c r="B7405" s="3">
        <v>45571</v>
      </c>
      <c r="C7405" t="s">
        <v>17895</v>
      </c>
      <c r="D7405" t="s">
        <v>13</v>
      </c>
      <c r="E7405" t="s">
        <v>26</v>
      </c>
      <c r="F7405" t="s">
        <v>53</v>
      </c>
      <c r="G7405">
        <v>4</v>
      </c>
      <c r="H7405" s="5">
        <v>353.57</v>
      </c>
      <c r="I7405" s="5">
        <v>0.22</v>
      </c>
      <c r="J7405" s="5">
        <v>1103.1384</v>
      </c>
      <c r="K7405" s="5">
        <v>75.632830585137782</v>
      </c>
      <c r="L7405">
        <f>YEAR(SalesData[Order Date])</f>
        <v>2024</v>
      </c>
      <c r="M7405">
        <f>MONTH(SalesData[Order Date])</f>
        <v>10</v>
      </c>
      <c r="N7405" t="str">
        <f>TEXT(SalesData[[#This Row],[Order Date]], "mmmm")</f>
        <v>October</v>
      </c>
      <c r="O7405" s="7">
        <f>IF(SalesData[Sales]=0,0,SalesData[Profit]/SalesData[Sales])</f>
        <v>6.8561506502844774E-2</v>
      </c>
      <c r="P7405" s="8">
        <f t="shared" si="115"/>
        <v>1.5555618406539015E-4</v>
      </c>
      <c r="Q7405" t="str">
        <f>IF(SalesData[[#This Row],[Discount]]&gt;0, "Yes", "No")</f>
        <v>Yes</v>
      </c>
      <c r="R7405" t="str">
        <f>TEXT(SalesData[[#This Row],[Order Date]],"mmm-yyyy")</f>
        <v>Oct-2024</v>
      </c>
      <c r="S7405">
        <f>YEAR(SalesData[[#This Row],[Order Date]])*100 + MONTH(SalesData[[#This Row],[Order Date]])</f>
        <v>202410</v>
      </c>
    </row>
    <row r="7406" spans="1:19" x14ac:dyDescent="0.3">
      <c r="A7406" t="s">
        <v>17902</v>
      </c>
      <c r="B7406" s="3">
        <v>45568</v>
      </c>
      <c r="C7406" t="s">
        <v>17903</v>
      </c>
      <c r="D7406" t="s">
        <v>13</v>
      </c>
      <c r="E7406" t="s">
        <v>14</v>
      </c>
      <c r="F7406" t="s">
        <v>27</v>
      </c>
      <c r="G7406">
        <v>6</v>
      </c>
      <c r="H7406" s="5">
        <v>754.8</v>
      </c>
      <c r="I7406" s="5">
        <v>0.08</v>
      </c>
      <c r="J7406" s="5">
        <v>4166.4959999999992</v>
      </c>
      <c r="K7406" s="5">
        <v>1044.823129286578</v>
      </c>
      <c r="L7406">
        <f>YEAR(SalesData[Order Date])</f>
        <v>2024</v>
      </c>
      <c r="M7406">
        <f>MONTH(SalesData[Order Date])</f>
        <v>10</v>
      </c>
      <c r="N7406" t="str">
        <f>TEXT(SalesData[[#This Row],[Order Date]], "mmmm")</f>
        <v>October</v>
      </c>
      <c r="O7406" s="7">
        <f>IF(SalesData[Sales]=0,0,SalesData[Profit]/SalesData[Sales])</f>
        <v>0.25076782247878748</v>
      </c>
      <c r="P7406" s="8">
        <f t="shared" si="115"/>
        <v>1.766472354707649E-5</v>
      </c>
      <c r="Q7406" t="str">
        <f>IF(SalesData[[#This Row],[Discount]]&gt;0, "Yes", "No")</f>
        <v>Yes</v>
      </c>
      <c r="R7406" t="str">
        <f>TEXT(SalesData[[#This Row],[Order Date]],"mmm-yyyy")</f>
        <v>Oct-2024</v>
      </c>
      <c r="S7406">
        <f>YEAR(SalesData[[#This Row],[Order Date]])*100 + MONTH(SalesData[[#This Row],[Order Date]])</f>
        <v>202410</v>
      </c>
    </row>
    <row r="7407" spans="1:19" x14ac:dyDescent="0.3">
      <c r="A7407" t="s">
        <v>17955</v>
      </c>
      <c r="B7407" s="3">
        <v>45579</v>
      </c>
      <c r="C7407" t="s">
        <v>17956</v>
      </c>
      <c r="D7407" t="s">
        <v>18</v>
      </c>
      <c r="E7407" t="s">
        <v>19</v>
      </c>
      <c r="F7407" t="s">
        <v>15</v>
      </c>
      <c r="G7407">
        <v>2</v>
      </c>
      <c r="H7407" s="5">
        <v>265.58</v>
      </c>
      <c r="I7407" s="5">
        <v>0.03</v>
      </c>
      <c r="J7407" s="5">
        <v>515.22519999999997</v>
      </c>
      <c r="K7407" s="5">
        <v>45.611202636335143</v>
      </c>
      <c r="L7407">
        <f>YEAR(SalesData[Order Date])</f>
        <v>2024</v>
      </c>
      <c r="M7407">
        <f>MONTH(SalesData[Order Date])</f>
        <v>10</v>
      </c>
      <c r="N7407" t="str">
        <f>TEXT(SalesData[[#This Row],[Order Date]], "mmmm")</f>
        <v>October</v>
      </c>
      <c r="O7407" s="7">
        <f>IF(SalesData[Sales]=0,0,SalesData[Profit]/SalesData[Sales])</f>
        <v>8.8526730905893469E-2</v>
      </c>
      <c r="P7407" s="8">
        <f t="shared" si="115"/>
        <v>5.6480156638301079E-5</v>
      </c>
      <c r="Q7407" t="str">
        <f>IF(SalesData[[#This Row],[Discount]]&gt;0, "Yes", "No")</f>
        <v>Yes</v>
      </c>
      <c r="R7407" t="str">
        <f>TEXT(SalesData[[#This Row],[Order Date]],"mmm-yyyy")</f>
        <v>Oct-2024</v>
      </c>
      <c r="S7407">
        <f>YEAR(SalesData[[#This Row],[Order Date]])*100 + MONTH(SalesData[[#This Row],[Order Date]])</f>
        <v>202410</v>
      </c>
    </row>
    <row r="7408" spans="1:19" x14ac:dyDescent="0.3">
      <c r="A7408" t="s">
        <v>17978</v>
      </c>
      <c r="B7408" s="3">
        <v>45581</v>
      </c>
      <c r="C7408" t="s">
        <v>16092</v>
      </c>
      <c r="D7408" t="s">
        <v>30</v>
      </c>
      <c r="E7408" t="s">
        <v>14</v>
      </c>
      <c r="F7408" t="s">
        <v>20</v>
      </c>
      <c r="G7408">
        <v>2</v>
      </c>
      <c r="H7408" s="5">
        <v>747.67</v>
      </c>
      <c r="I7408" s="5">
        <v>0.05</v>
      </c>
      <c r="J7408" s="5">
        <v>1420.5730000000001</v>
      </c>
      <c r="K7408" s="5">
        <v>365.89610895596269</v>
      </c>
      <c r="L7408">
        <f>YEAR(SalesData[Order Date])</f>
        <v>2024</v>
      </c>
      <c r="M7408">
        <f>MONTH(SalesData[Order Date])</f>
        <v>10</v>
      </c>
      <c r="N7408" t="str">
        <f>TEXT(SalesData[[#This Row],[Order Date]], "mmmm")</f>
        <v>October</v>
      </c>
      <c r="O7408" s="7">
        <f>IF(SalesData[Sales]=0,0,SalesData[Profit]/SalesData[Sales])</f>
        <v>0.25756938147913738</v>
      </c>
      <c r="P7408" s="8">
        <f t="shared" si="115"/>
        <v>3.3437211604049921E-5</v>
      </c>
      <c r="Q7408" t="str">
        <f>IF(SalesData[[#This Row],[Discount]]&gt;0, "Yes", "No")</f>
        <v>Yes</v>
      </c>
      <c r="R7408" t="str">
        <f>TEXT(SalesData[[#This Row],[Order Date]],"mmm-yyyy")</f>
        <v>Oct-2024</v>
      </c>
      <c r="S7408">
        <f>YEAR(SalesData[[#This Row],[Order Date]])*100 + MONTH(SalesData[[#This Row],[Order Date]])</f>
        <v>202410</v>
      </c>
    </row>
    <row r="7409" spans="1:19" x14ac:dyDescent="0.3">
      <c r="A7409" t="s">
        <v>17985</v>
      </c>
      <c r="B7409" s="3">
        <v>45584</v>
      </c>
      <c r="C7409" t="s">
        <v>17986</v>
      </c>
      <c r="D7409" t="s">
        <v>30</v>
      </c>
      <c r="E7409" t="s">
        <v>26</v>
      </c>
      <c r="F7409" t="s">
        <v>34</v>
      </c>
      <c r="G7409">
        <v>3</v>
      </c>
      <c r="H7409" s="5">
        <v>840.41</v>
      </c>
      <c r="I7409" s="5">
        <v>0.01</v>
      </c>
      <c r="J7409" s="5">
        <v>2496.0176999999999</v>
      </c>
      <c r="K7409" s="5">
        <v>197.52372269083131</v>
      </c>
      <c r="L7409">
        <f>YEAR(SalesData[Order Date])</f>
        <v>2024</v>
      </c>
      <c r="M7409">
        <f>MONTH(SalesData[Order Date])</f>
        <v>10</v>
      </c>
      <c r="N7409" t="str">
        <f>TEXT(SalesData[[#This Row],[Order Date]], "mmmm")</f>
        <v>October</v>
      </c>
      <c r="O7409" s="7">
        <f>IF(SalesData[Sales]=0,0,SalesData[Profit]/SalesData[Sales])</f>
        <v>7.9135545669740764E-2</v>
      </c>
      <c r="P7409" s="8">
        <f t="shared" si="115"/>
        <v>3.9663180273120663E-6</v>
      </c>
      <c r="Q7409" t="str">
        <f>IF(SalesData[[#This Row],[Discount]]&gt;0, "Yes", "No")</f>
        <v>Yes</v>
      </c>
      <c r="R7409" t="str">
        <f>TEXT(SalesData[[#This Row],[Order Date]],"mmm-yyyy")</f>
        <v>Oct-2024</v>
      </c>
      <c r="S7409">
        <f>YEAR(SalesData[[#This Row],[Order Date]])*100 + MONTH(SalesData[[#This Row],[Order Date]])</f>
        <v>202410</v>
      </c>
    </row>
    <row r="7410" spans="1:19" x14ac:dyDescent="0.3">
      <c r="A7410" t="s">
        <v>18099</v>
      </c>
      <c r="B7410" s="3">
        <v>45581</v>
      </c>
      <c r="C7410" t="s">
        <v>14044</v>
      </c>
      <c r="D7410" t="s">
        <v>18</v>
      </c>
      <c r="E7410" t="s">
        <v>26</v>
      </c>
      <c r="F7410" t="s">
        <v>20</v>
      </c>
      <c r="G7410">
        <v>6</v>
      </c>
      <c r="H7410" s="5">
        <v>675.6</v>
      </c>
      <c r="I7410" s="5">
        <v>0.18</v>
      </c>
      <c r="J7410" s="5">
        <v>3323.9520000000011</v>
      </c>
      <c r="K7410" s="5">
        <v>895.45277762922683</v>
      </c>
      <c r="L7410">
        <f>YEAR(SalesData[Order Date])</f>
        <v>2024</v>
      </c>
      <c r="M7410">
        <f>MONTH(SalesData[Order Date])</f>
        <v>10</v>
      </c>
      <c r="N7410" t="str">
        <f>TEXT(SalesData[[#This Row],[Order Date]], "mmmm")</f>
        <v>October</v>
      </c>
      <c r="O7410" s="7">
        <f>IF(SalesData[Sales]=0,0,SalesData[Profit]/SalesData[Sales])</f>
        <v>0.26939401580685479</v>
      </c>
      <c r="P7410" s="8">
        <f t="shared" si="115"/>
        <v>4.4404973357015983E-5</v>
      </c>
      <c r="Q7410" t="str">
        <f>IF(SalesData[[#This Row],[Discount]]&gt;0, "Yes", "No")</f>
        <v>Yes</v>
      </c>
      <c r="R7410" t="str">
        <f>TEXT(SalesData[[#This Row],[Order Date]],"mmm-yyyy")</f>
        <v>Oct-2024</v>
      </c>
      <c r="S7410">
        <f>YEAR(SalesData[[#This Row],[Order Date]])*100 + MONTH(SalesData[[#This Row],[Order Date]])</f>
        <v>202410</v>
      </c>
    </row>
    <row r="7411" spans="1:19" x14ac:dyDescent="0.3">
      <c r="A7411" t="s">
        <v>18102</v>
      </c>
      <c r="B7411" s="3">
        <v>45595</v>
      </c>
      <c r="C7411" t="s">
        <v>18103</v>
      </c>
      <c r="D7411" t="s">
        <v>13</v>
      </c>
      <c r="E7411" t="s">
        <v>19</v>
      </c>
      <c r="F7411" t="s">
        <v>39</v>
      </c>
      <c r="G7411">
        <v>5</v>
      </c>
      <c r="H7411" s="5">
        <v>518.35</v>
      </c>
      <c r="I7411" s="5">
        <v>0.16</v>
      </c>
      <c r="J7411" s="5">
        <v>2177.0700000000002</v>
      </c>
      <c r="K7411" s="5">
        <v>154.33862818129879</v>
      </c>
      <c r="L7411">
        <f>YEAR(SalesData[Order Date])</f>
        <v>2024</v>
      </c>
      <c r="M7411">
        <f>MONTH(SalesData[Order Date])</f>
        <v>10</v>
      </c>
      <c r="N7411" t="str">
        <f>TEXT(SalesData[[#This Row],[Order Date]], "mmmm")</f>
        <v>October</v>
      </c>
      <c r="O7411" s="7">
        <f>IF(SalesData[Sales]=0,0,SalesData[Profit]/SalesData[Sales])</f>
        <v>7.0892818412498809E-2</v>
      </c>
      <c r="P7411" s="8">
        <f t="shared" si="115"/>
        <v>6.173434937783351E-5</v>
      </c>
      <c r="Q7411" t="str">
        <f>IF(SalesData[[#This Row],[Discount]]&gt;0, "Yes", "No")</f>
        <v>Yes</v>
      </c>
      <c r="R7411" t="str">
        <f>TEXT(SalesData[[#This Row],[Order Date]],"mmm-yyyy")</f>
        <v>Oct-2024</v>
      </c>
      <c r="S7411">
        <f>YEAR(SalesData[[#This Row],[Order Date]])*100 + MONTH(SalesData[[#This Row],[Order Date]])</f>
        <v>202410</v>
      </c>
    </row>
    <row r="7412" spans="1:19" x14ac:dyDescent="0.3">
      <c r="A7412" t="s">
        <v>18120</v>
      </c>
      <c r="B7412" s="3">
        <v>45589</v>
      </c>
      <c r="C7412" t="s">
        <v>18121</v>
      </c>
      <c r="D7412" t="s">
        <v>23</v>
      </c>
      <c r="E7412" t="s">
        <v>19</v>
      </c>
      <c r="F7412" t="s">
        <v>44</v>
      </c>
      <c r="G7412">
        <v>8</v>
      </c>
      <c r="H7412" s="5">
        <v>500.09</v>
      </c>
      <c r="I7412" s="5">
        <v>0.19</v>
      </c>
      <c r="J7412" s="5">
        <v>3240.5832</v>
      </c>
      <c r="K7412" s="5">
        <v>237.6482136328288</v>
      </c>
      <c r="L7412">
        <f>YEAR(SalesData[Order Date])</f>
        <v>2024</v>
      </c>
      <c r="M7412">
        <f>MONTH(SalesData[Order Date])</f>
        <v>10</v>
      </c>
      <c r="N7412" t="str">
        <f>TEXT(SalesData[[#This Row],[Order Date]], "mmmm")</f>
        <v>October</v>
      </c>
      <c r="O7412" s="7">
        <f>IF(SalesData[Sales]=0,0,SalesData[Profit]/SalesData[Sales])</f>
        <v>7.3335013781725703E-2</v>
      </c>
      <c r="P7412" s="8">
        <f t="shared" si="115"/>
        <v>4.7491451538723034E-5</v>
      </c>
      <c r="Q7412" t="str">
        <f>IF(SalesData[[#This Row],[Discount]]&gt;0, "Yes", "No")</f>
        <v>Yes</v>
      </c>
      <c r="R7412" t="str">
        <f>TEXT(SalesData[[#This Row],[Order Date]],"mmm-yyyy")</f>
        <v>Oct-2024</v>
      </c>
      <c r="S7412">
        <f>YEAR(SalesData[[#This Row],[Order Date]])*100 + MONTH(SalesData[[#This Row],[Order Date]])</f>
        <v>202410</v>
      </c>
    </row>
    <row r="7413" spans="1:19" x14ac:dyDescent="0.3">
      <c r="A7413" t="s">
        <v>18134</v>
      </c>
      <c r="B7413" s="3">
        <v>45594</v>
      </c>
      <c r="C7413" t="s">
        <v>18135</v>
      </c>
      <c r="D7413" t="s">
        <v>18</v>
      </c>
      <c r="E7413" t="s">
        <v>26</v>
      </c>
      <c r="F7413" t="s">
        <v>15</v>
      </c>
      <c r="G7413">
        <v>9</v>
      </c>
      <c r="H7413" s="5">
        <v>134.16</v>
      </c>
      <c r="I7413" s="5">
        <v>0.22</v>
      </c>
      <c r="J7413" s="5">
        <v>941.80320000000006</v>
      </c>
      <c r="K7413" s="5">
        <v>118.5887088599646</v>
      </c>
      <c r="L7413">
        <f>YEAR(SalesData[Order Date])</f>
        <v>2024</v>
      </c>
      <c r="M7413">
        <f>MONTH(SalesData[Order Date])</f>
        <v>10</v>
      </c>
      <c r="N7413" t="str">
        <f>TEXT(SalesData[[#This Row],[Order Date]], "mmmm")</f>
        <v>October</v>
      </c>
      <c r="O7413" s="7">
        <f>IF(SalesData[Sales]=0,0,SalesData[Profit]/SalesData[Sales])</f>
        <v>0.12591665526297277</v>
      </c>
      <c r="P7413" s="8">
        <f t="shared" si="115"/>
        <v>1.8220367057576359E-4</v>
      </c>
      <c r="Q7413" t="str">
        <f>IF(SalesData[[#This Row],[Discount]]&gt;0, "Yes", "No")</f>
        <v>Yes</v>
      </c>
      <c r="R7413" t="str">
        <f>TEXT(SalesData[[#This Row],[Order Date]],"mmm-yyyy")</f>
        <v>Oct-2024</v>
      </c>
      <c r="S7413">
        <f>YEAR(SalesData[[#This Row],[Order Date]])*100 + MONTH(SalesData[[#This Row],[Order Date]])</f>
        <v>202410</v>
      </c>
    </row>
    <row r="7414" spans="1:19" x14ac:dyDescent="0.3">
      <c r="A7414" t="s">
        <v>18147</v>
      </c>
      <c r="B7414" s="3">
        <v>45592</v>
      </c>
      <c r="C7414" t="s">
        <v>18148</v>
      </c>
      <c r="D7414" t="s">
        <v>30</v>
      </c>
      <c r="E7414" t="s">
        <v>14</v>
      </c>
      <c r="F7414" t="s">
        <v>62</v>
      </c>
      <c r="G7414">
        <v>2</v>
      </c>
      <c r="H7414" s="5">
        <v>908.85</v>
      </c>
      <c r="I7414" s="5">
        <v>0.11</v>
      </c>
      <c r="J7414" s="5">
        <v>1617.7529999999999</v>
      </c>
      <c r="K7414" s="5">
        <v>173.71376941578049</v>
      </c>
      <c r="L7414">
        <f>YEAR(SalesData[Order Date])</f>
        <v>2024</v>
      </c>
      <c r="M7414">
        <f>MONTH(SalesData[Order Date])</f>
        <v>10</v>
      </c>
      <c r="N7414" t="str">
        <f>TEXT(SalesData[[#This Row],[Order Date]], "mmmm")</f>
        <v>October</v>
      </c>
      <c r="O7414" s="7">
        <f>IF(SalesData[Sales]=0,0,SalesData[Profit]/SalesData[Sales])</f>
        <v>0.10737966142901945</v>
      </c>
      <c r="P7414" s="8">
        <f t="shared" si="115"/>
        <v>6.0516036749738677E-5</v>
      </c>
      <c r="Q7414" t="str">
        <f>IF(SalesData[[#This Row],[Discount]]&gt;0, "Yes", "No")</f>
        <v>Yes</v>
      </c>
      <c r="R7414" t="str">
        <f>TEXT(SalesData[[#This Row],[Order Date]],"mmm-yyyy")</f>
        <v>Oct-2024</v>
      </c>
      <c r="S7414">
        <f>YEAR(SalesData[[#This Row],[Order Date]])*100 + MONTH(SalesData[[#This Row],[Order Date]])</f>
        <v>202410</v>
      </c>
    </row>
    <row r="7415" spans="1:19" x14ac:dyDescent="0.3">
      <c r="A7415" t="s">
        <v>18209</v>
      </c>
      <c r="B7415" s="3">
        <v>45568</v>
      </c>
      <c r="C7415" t="s">
        <v>18210</v>
      </c>
      <c r="D7415" t="s">
        <v>13</v>
      </c>
      <c r="E7415" t="s">
        <v>26</v>
      </c>
      <c r="F7415" t="s">
        <v>20</v>
      </c>
      <c r="G7415">
        <v>1</v>
      </c>
      <c r="H7415" s="5">
        <v>79.290000000000006</v>
      </c>
      <c r="I7415" s="5">
        <v>0.22</v>
      </c>
      <c r="J7415" s="5">
        <v>61.84620000000001</v>
      </c>
      <c r="K7415" s="5">
        <v>7.713046822869269</v>
      </c>
      <c r="L7415">
        <f>YEAR(SalesData[Order Date])</f>
        <v>2024</v>
      </c>
      <c r="M7415">
        <f>MONTH(SalesData[Order Date])</f>
        <v>10</v>
      </c>
      <c r="N7415" t="str">
        <f>TEXT(SalesData[[#This Row],[Order Date]], "mmmm")</f>
        <v>October</v>
      </c>
      <c r="O7415" s="7">
        <f>IF(SalesData[Sales]=0,0,SalesData[Profit]/SalesData[Sales])</f>
        <v>0.12471335058369419</v>
      </c>
      <c r="P7415" s="8">
        <f t="shared" si="115"/>
        <v>2.7746247950561228E-3</v>
      </c>
      <c r="Q7415" t="str">
        <f>IF(SalesData[[#This Row],[Discount]]&gt;0, "Yes", "No")</f>
        <v>Yes</v>
      </c>
      <c r="R7415" t="str">
        <f>TEXT(SalesData[[#This Row],[Order Date]],"mmm-yyyy")</f>
        <v>Oct-2024</v>
      </c>
      <c r="S7415">
        <f>YEAR(SalesData[[#This Row],[Order Date]])*100 + MONTH(SalesData[[#This Row],[Order Date]])</f>
        <v>202410</v>
      </c>
    </row>
    <row r="7416" spans="1:19" x14ac:dyDescent="0.3">
      <c r="A7416" t="s">
        <v>18243</v>
      </c>
      <c r="B7416" s="3">
        <v>45593</v>
      </c>
      <c r="C7416" t="s">
        <v>18244</v>
      </c>
      <c r="D7416" t="s">
        <v>23</v>
      </c>
      <c r="E7416" t="s">
        <v>19</v>
      </c>
      <c r="F7416" t="s">
        <v>31</v>
      </c>
      <c r="G7416">
        <v>1</v>
      </c>
      <c r="H7416" s="5">
        <v>554.84</v>
      </c>
      <c r="I7416" s="5">
        <v>0.3</v>
      </c>
      <c r="J7416" s="5">
        <v>388.38799999999998</v>
      </c>
      <c r="K7416" s="5">
        <v>101.9765499214369</v>
      </c>
      <c r="L7416">
        <f>YEAR(SalesData[Order Date])</f>
        <v>2024</v>
      </c>
      <c r="M7416">
        <f>MONTH(SalesData[Order Date])</f>
        <v>10</v>
      </c>
      <c r="N7416" t="str">
        <f>TEXT(SalesData[[#This Row],[Order Date]], "mmmm")</f>
        <v>October</v>
      </c>
      <c r="O7416" s="7">
        <f>IF(SalesData[Sales]=0,0,SalesData[Profit]/SalesData[Sales])</f>
        <v>0.26256359599533691</v>
      </c>
      <c r="P7416" s="8">
        <f t="shared" si="115"/>
        <v>5.4069641698507669E-4</v>
      </c>
      <c r="Q7416" t="str">
        <f>IF(SalesData[[#This Row],[Discount]]&gt;0, "Yes", "No")</f>
        <v>Yes</v>
      </c>
      <c r="R7416" t="str">
        <f>TEXT(SalesData[[#This Row],[Order Date]],"mmm-yyyy")</f>
        <v>Oct-2024</v>
      </c>
      <c r="S7416">
        <f>YEAR(SalesData[[#This Row],[Order Date]])*100 + MONTH(SalesData[[#This Row],[Order Date]])</f>
        <v>202410</v>
      </c>
    </row>
    <row r="7417" spans="1:19" x14ac:dyDescent="0.3">
      <c r="A7417" t="s">
        <v>18270</v>
      </c>
      <c r="B7417" s="3">
        <v>45572</v>
      </c>
      <c r="C7417" t="s">
        <v>18271</v>
      </c>
      <c r="D7417" t="s">
        <v>18</v>
      </c>
      <c r="E7417" t="s">
        <v>26</v>
      </c>
      <c r="F7417" t="s">
        <v>31</v>
      </c>
      <c r="G7417">
        <v>1</v>
      </c>
      <c r="H7417" s="5">
        <v>309.82</v>
      </c>
      <c r="I7417" s="5">
        <v>0.03</v>
      </c>
      <c r="J7417" s="5">
        <v>300.52539999999999</v>
      </c>
      <c r="K7417" s="5">
        <v>70.221995948405095</v>
      </c>
      <c r="L7417">
        <f>YEAR(SalesData[Order Date])</f>
        <v>2024</v>
      </c>
      <c r="M7417">
        <f>MONTH(SalesData[Order Date])</f>
        <v>10</v>
      </c>
      <c r="N7417" t="str">
        <f>TEXT(SalesData[[#This Row],[Order Date]], "mmmm")</f>
        <v>October</v>
      </c>
      <c r="O7417" s="7">
        <f>IF(SalesData[Sales]=0,0,SalesData[Profit]/SalesData[Sales])</f>
        <v>0.23366409610770036</v>
      </c>
      <c r="P7417" s="8">
        <f t="shared" si="115"/>
        <v>9.6830417661868177E-5</v>
      </c>
      <c r="Q7417" t="str">
        <f>IF(SalesData[[#This Row],[Discount]]&gt;0, "Yes", "No")</f>
        <v>Yes</v>
      </c>
      <c r="R7417" t="str">
        <f>TEXT(SalesData[[#This Row],[Order Date]],"mmm-yyyy")</f>
        <v>Oct-2024</v>
      </c>
      <c r="S7417">
        <f>YEAR(SalesData[[#This Row],[Order Date]])*100 + MONTH(SalesData[[#This Row],[Order Date]])</f>
        <v>202410</v>
      </c>
    </row>
    <row r="7418" spans="1:19" x14ac:dyDescent="0.3">
      <c r="A7418" t="s">
        <v>18287</v>
      </c>
      <c r="B7418" s="3">
        <v>45596</v>
      </c>
      <c r="C7418" t="s">
        <v>18288</v>
      </c>
      <c r="D7418" t="s">
        <v>18</v>
      </c>
      <c r="E7418" t="s">
        <v>19</v>
      </c>
      <c r="F7418" t="s">
        <v>91</v>
      </c>
      <c r="G7418">
        <v>4</v>
      </c>
      <c r="H7418" s="5">
        <v>785.81</v>
      </c>
      <c r="I7418" s="5">
        <v>0.2</v>
      </c>
      <c r="J7418" s="5">
        <v>2514.5920000000001</v>
      </c>
      <c r="K7418" s="5">
        <v>133.5243650268674</v>
      </c>
      <c r="L7418">
        <f>YEAR(SalesData[Order Date])</f>
        <v>2024</v>
      </c>
      <c r="M7418">
        <f>MONTH(SalesData[Order Date])</f>
        <v>10</v>
      </c>
      <c r="N7418" t="str">
        <f>TEXT(SalesData[[#This Row],[Order Date]], "mmmm")</f>
        <v>October</v>
      </c>
      <c r="O7418" s="7">
        <f>IF(SalesData[Sales]=0,0,SalesData[Profit]/SalesData[Sales])</f>
        <v>5.3099813022099568E-2</v>
      </c>
      <c r="P7418" s="8">
        <f t="shared" si="115"/>
        <v>6.3628612514475522E-5</v>
      </c>
      <c r="Q7418" t="str">
        <f>IF(SalesData[[#This Row],[Discount]]&gt;0, "Yes", "No")</f>
        <v>Yes</v>
      </c>
      <c r="R7418" t="str">
        <f>TEXT(SalesData[[#This Row],[Order Date]],"mmm-yyyy")</f>
        <v>Oct-2024</v>
      </c>
      <c r="S7418">
        <f>YEAR(SalesData[[#This Row],[Order Date]])*100 + MONTH(SalesData[[#This Row],[Order Date]])</f>
        <v>202410</v>
      </c>
    </row>
    <row r="7419" spans="1:19" x14ac:dyDescent="0.3">
      <c r="A7419" t="s">
        <v>18350</v>
      </c>
      <c r="B7419" s="3">
        <v>45570</v>
      </c>
      <c r="C7419" t="s">
        <v>18351</v>
      </c>
      <c r="D7419" t="s">
        <v>23</v>
      </c>
      <c r="E7419" t="s">
        <v>26</v>
      </c>
      <c r="F7419" t="s">
        <v>34</v>
      </c>
      <c r="G7419">
        <v>8</v>
      </c>
      <c r="H7419" s="5">
        <v>847.98</v>
      </c>
      <c r="I7419" s="5">
        <v>0.22</v>
      </c>
      <c r="J7419" s="5">
        <v>5291.3951999999999</v>
      </c>
      <c r="K7419" s="5">
        <v>1546.4926372202269</v>
      </c>
      <c r="L7419">
        <f>YEAR(SalesData[Order Date])</f>
        <v>2024</v>
      </c>
      <c r="M7419">
        <f>MONTH(SalesData[Order Date])</f>
        <v>10</v>
      </c>
      <c r="N7419" t="str">
        <f>TEXT(SalesData[[#This Row],[Order Date]], "mmmm")</f>
        <v>October</v>
      </c>
      <c r="O7419" s="7">
        <f>IF(SalesData[Sales]=0,0,SalesData[Profit]/SalesData[Sales])</f>
        <v>0.29226557056638425</v>
      </c>
      <c r="P7419" s="8">
        <f t="shared" si="115"/>
        <v>3.2430010141748626E-5</v>
      </c>
      <c r="Q7419" t="str">
        <f>IF(SalesData[[#This Row],[Discount]]&gt;0, "Yes", "No")</f>
        <v>Yes</v>
      </c>
      <c r="R7419" t="str">
        <f>TEXT(SalesData[[#This Row],[Order Date]],"mmm-yyyy")</f>
        <v>Oct-2024</v>
      </c>
      <c r="S7419">
        <f>YEAR(SalesData[[#This Row],[Order Date]])*100 + MONTH(SalesData[[#This Row],[Order Date]])</f>
        <v>202410</v>
      </c>
    </row>
    <row r="7420" spans="1:19" x14ac:dyDescent="0.3">
      <c r="A7420" t="s">
        <v>18376</v>
      </c>
      <c r="B7420" s="3">
        <v>45570</v>
      </c>
      <c r="C7420" t="s">
        <v>3645</v>
      </c>
      <c r="D7420" t="s">
        <v>18</v>
      </c>
      <c r="E7420" t="s">
        <v>19</v>
      </c>
      <c r="F7420" t="s">
        <v>27</v>
      </c>
      <c r="G7420">
        <v>1</v>
      </c>
      <c r="H7420" s="5">
        <v>771.26</v>
      </c>
      <c r="I7420" s="5">
        <v>0.14000000000000001</v>
      </c>
      <c r="J7420" s="5">
        <v>663.28359999999998</v>
      </c>
      <c r="K7420" s="5">
        <v>138.0559483612694</v>
      </c>
      <c r="L7420">
        <f>YEAR(SalesData[Order Date])</f>
        <v>2024</v>
      </c>
      <c r="M7420">
        <f>MONTH(SalesData[Order Date])</f>
        <v>10</v>
      </c>
      <c r="N7420" t="str">
        <f>TEXT(SalesData[[#This Row],[Order Date]], "mmmm")</f>
        <v>October</v>
      </c>
      <c r="O7420" s="7">
        <f>IF(SalesData[Sales]=0,0,SalesData[Profit]/SalesData[Sales])</f>
        <v>0.20814015054988455</v>
      </c>
      <c r="P7420" s="8">
        <f t="shared" si="115"/>
        <v>1.8152114721365042E-4</v>
      </c>
      <c r="Q7420" t="str">
        <f>IF(SalesData[[#This Row],[Discount]]&gt;0, "Yes", "No")</f>
        <v>Yes</v>
      </c>
      <c r="R7420" t="str">
        <f>TEXT(SalesData[[#This Row],[Order Date]],"mmm-yyyy")</f>
        <v>Oct-2024</v>
      </c>
      <c r="S7420">
        <f>YEAR(SalesData[[#This Row],[Order Date]])*100 + MONTH(SalesData[[#This Row],[Order Date]])</f>
        <v>202410</v>
      </c>
    </row>
    <row r="7421" spans="1:19" x14ac:dyDescent="0.3">
      <c r="A7421" t="s">
        <v>18382</v>
      </c>
      <c r="B7421" s="3">
        <v>45571</v>
      </c>
      <c r="C7421" t="s">
        <v>18383</v>
      </c>
      <c r="D7421" t="s">
        <v>18</v>
      </c>
      <c r="E7421" t="s">
        <v>19</v>
      </c>
      <c r="F7421" t="s">
        <v>31</v>
      </c>
      <c r="G7421">
        <v>8</v>
      </c>
      <c r="H7421" s="5">
        <v>412.92</v>
      </c>
      <c r="I7421" s="5">
        <v>0.15</v>
      </c>
      <c r="J7421" s="5">
        <v>2807.8560000000002</v>
      </c>
      <c r="K7421" s="5">
        <v>751.52545169113682</v>
      </c>
      <c r="L7421">
        <f>YEAR(SalesData[Order Date])</f>
        <v>2024</v>
      </c>
      <c r="M7421">
        <f>MONTH(SalesData[Order Date])</f>
        <v>10</v>
      </c>
      <c r="N7421" t="str">
        <f>TEXT(SalesData[[#This Row],[Order Date]], "mmmm")</f>
        <v>October</v>
      </c>
      <c r="O7421" s="7">
        <f>IF(SalesData[Sales]=0,0,SalesData[Profit]/SalesData[Sales])</f>
        <v>0.2676509948128169</v>
      </c>
      <c r="P7421" s="8">
        <f t="shared" si="115"/>
        <v>4.540831153734379E-5</v>
      </c>
      <c r="Q7421" t="str">
        <f>IF(SalesData[[#This Row],[Discount]]&gt;0, "Yes", "No")</f>
        <v>Yes</v>
      </c>
      <c r="R7421" t="str">
        <f>TEXT(SalesData[[#This Row],[Order Date]],"mmm-yyyy")</f>
        <v>Oct-2024</v>
      </c>
      <c r="S7421">
        <f>YEAR(SalesData[[#This Row],[Order Date]])*100 + MONTH(SalesData[[#This Row],[Order Date]])</f>
        <v>202410</v>
      </c>
    </row>
    <row r="7422" spans="1:19" x14ac:dyDescent="0.3">
      <c r="A7422" t="s">
        <v>18391</v>
      </c>
      <c r="B7422" s="3">
        <v>45587</v>
      </c>
      <c r="C7422" t="s">
        <v>18392</v>
      </c>
      <c r="D7422" t="s">
        <v>30</v>
      </c>
      <c r="E7422" t="s">
        <v>26</v>
      </c>
      <c r="F7422" t="s">
        <v>34</v>
      </c>
      <c r="G7422">
        <v>1</v>
      </c>
      <c r="H7422" s="5">
        <v>474.06</v>
      </c>
      <c r="I7422" s="5">
        <v>0.16</v>
      </c>
      <c r="J7422" s="5">
        <v>398.21039999999999</v>
      </c>
      <c r="K7422" s="5">
        <v>68.050372399328253</v>
      </c>
      <c r="L7422">
        <f>YEAR(SalesData[Order Date])</f>
        <v>2024</v>
      </c>
      <c r="M7422">
        <f>MONTH(SalesData[Order Date])</f>
        <v>10</v>
      </c>
      <c r="N7422" t="str">
        <f>TEXT(SalesData[[#This Row],[Order Date]], "mmmm")</f>
        <v>October</v>
      </c>
      <c r="O7422" s="7">
        <f>IF(SalesData[Sales]=0,0,SalesData[Profit]/SalesData[Sales])</f>
        <v>0.1708904950732785</v>
      </c>
      <c r="P7422" s="8">
        <f t="shared" si="115"/>
        <v>3.3751001982871366E-4</v>
      </c>
      <c r="Q7422" t="str">
        <f>IF(SalesData[[#This Row],[Discount]]&gt;0, "Yes", "No")</f>
        <v>Yes</v>
      </c>
      <c r="R7422" t="str">
        <f>TEXT(SalesData[[#This Row],[Order Date]],"mmm-yyyy")</f>
        <v>Oct-2024</v>
      </c>
      <c r="S7422">
        <f>YEAR(SalesData[[#This Row],[Order Date]])*100 + MONTH(SalesData[[#This Row],[Order Date]])</f>
        <v>202410</v>
      </c>
    </row>
    <row r="7423" spans="1:19" x14ac:dyDescent="0.3">
      <c r="A7423" t="s">
        <v>18418</v>
      </c>
      <c r="B7423" s="3">
        <v>45573</v>
      </c>
      <c r="C7423" t="s">
        <v>3825</v>
      </c>
      <c r="D7423" t="s">
        <v>18</v>
      </c>
      <c r="E7423" t="s">
        <v>14</v>
      </c>
      <c r="F7423" t="s">
        <v>62</v>
      </c>
      <c r="G7423">
        <v>7</v>
      </c>
      <c r="H7423" s="5">
        <v>590.97</v>
      </c>
      <c r="I7423" s="5">
        <v>0.05</v>
      </c>
      <c r="J7423" s="5">
        <v>3929.9504999999999</v>
      </c>
      <c r="K7423" s="5">
        <v>1175.6189753679371</v>
      </c>
      <c r="L7423">
        <f>YEAR(SalesData[Order Date])</f>
        <v>2024</v>
      </c>
      <c r="M7423">
        <f>MONTH(SalesData[Order Date])</f>
        <v>10</v>
      </c>
      <c r="N7423" t="str">
        <f>TEXT(SalesData[[#This Row],[Order Date]], "mmmm")</f>
        <v>October</v>
      </c>
      <c r="O7423" s="7">
        <f>IF(SalesData[Sales]=0,0,SalesData[Profit]/SalesData[Sales])</f>
        <v>0.2991434562262138</v>
      </c>
      <c r="P7423" s="8">
        <f t="shared" si="115"/>
        <v>1.2086666231546683E-5</v>
      </c>
      <c r="Q7423" t="str">
        <f>IF(SalesData[[#This Row],[Discount]]&gt;0, "Yes", "No")</f>
        <v>Yes</v>
      </c>
      <c r="R7423" t="str">
        <f>TEXT(SalesData[[#This Row],[Order Date]],"mmm-yyyy")</f>
        <v>Oct-2024</v>
      </c>
      <c r="S7423">
        <f>YEAR(SalesData[[#This Row],[Order Date]])*100 + MONTH(SalesData[[#This Row],[Order Date]])</f>
        <v>202410</v>
      </c>
    </row>
    <row r="7424" spans="1:19" x14ac:dyDescent="0.3">
      <c r="A7424" t="s">
        <v>18489</v>
      </c>
      <c r="B7424" s="3">
        <v>45593</v>
      </c>
      <c r="C7424" t="s">
        <v>18490</v>
      </c>
      <c r="D7424" t="s">
        <v>18</v>
      </c>
      <c r="E7424" t="s">
        <v>19</v>
      </c>
      <c r="F7424" t="s">
        <v>20</v>
      </c>
      <c r="G7424">
        <v>7</v>
      </c>
      <c r="H7424" s="5">
        <v>567.6</v>
      </c>
      <c r="I7424" s="5">
        <v>0.23</v>
      </c>
      <c r="J7424" s="5">
        <v>3059.364</v>
      </c>
      <c r="K7424" s="5">
        <v>319.66547684363383</v>
      </c>
      <c r="L7424">
        <f>YEAR(SalesData[Order Date])</f>
        <v>2024</v>
      </c>
      <c r="M7424">
        <f>MONTH(SalesData[Order Date])</f>
        <v>10</v>
      </c>
      <c r="N7424" t="str">
        <f>TEXT(SalesData[[#This Row],[Order Date]], "mmmm")</f>
        <v>October</v>
      </c>
      <c r="O7424" s="7">
        <f>IF(SalesData[Sales]=0,0,SalesData[Profit]/SalesData[Sales])</f>
        <v>0.10448755912785593</v>
      </c>
      <c r="P7424" s="8">
        <f t="shared" si="115"/>
        <v>5.7887848585523E-5</v>
      </c>
      <c r="Q7424" t="str">
        <f>IF(SalesData[[#This Row],[Discount]]&gt;0, "Yes", "No")</f>
        <v>Yes</v>
      </c>
      <c r="R7424" t="str">
        <f>TEXT(SalesData[[#This Row],[Order Date]],"mmm-yyyy")</f>
        <v>Oct-2024</v>
      </c>
      <c r="S7424">
        <f>YEAR(SalesData[[#This Row],[Order Date]])*100 + MONTH(SalesData[[#This Row],[Order Date]])</f>
        <v>202410</v>
      </c>
    </row>
    <row r="7425" spans="1:19" x14ac:dyDescent="0.3">
      <c r="A7425" t="s">
        <v>18493</v>
      </c>
      <c r="B7425" s="3">
        <v>45576</v>
      </c>
      <c r="C7425" t="s">
        <v>18494</v>
      </c>
      <c r="D7425" t="s">
        <v>30</v>
      </c>
      <c r="E7425" t="s">
        <v>19</v>
      </c>
      <c r="F7425" t="s">
        <v>91</v>
      </c>
      <c r="G7425">
        <v>1</v>
      </c>
      <c r="H7425" s="5">
        <v>452.33</v>
      </c>
      <c r="I7425" s="5">
        <v>0.13</v>
      </c>
      <c r="J7425" s="5">
        <v>393.52710000000002</v>
      </c>
      <c r="K7425" s="5">
        <v>76.984632634688452</v>
      </c>
      <c r="L7425">
        <f>YEAR(SalesData[Order Date])</f>
        <v>2024</v>
      </c>
      <c r="M7425">
        <f>MONTH(SalesData[Order Date])</f>
        <v>10</v>
      </c>
      <c r="N7425" t="str">
        <f>TEXT(SalesData[[#This Row],[Order Date]], "mmmm")</f>
        <v>October</v>
      </c>
      <c r="O7425" s="7">
        <f>IF(SalesData[Sales]=0,0,SalesData[Profit]/SalesData[Sales])</f>
        <v>0.19562727099274344</v>
      </c>
      <c r="P7425" s="8">
        <f t="shared" si="115"/>
        <v>2.8740079145756419E-4</v>
      </c>
      <c r="Q7425" t="str">
        <f>IF(SalesData[[#This Row],[Discount]]&gt;0, "Yes", "No")</f>
        <v>Yes</v>
      </c>
      <c r="R7425" t="str">
        <f>TEXT(SalesData[[#This Row],[Order Date]],"mmm-yyyy")</f>
        <v>Oct-2024</v>
      </c>
      <c r="S7425">
        <f>YEAR(SalesData[[#This Row],[Order Date]])*100 + MONTH(SalesData[[#This Row],[Order Date]])</f>
        <v>202410</v>
      </c>
    </row>
    <row r="7426" spans="1:19" x14ac:dyDescent="0.3">
      <c r="A7426" t="s">
        <v>18503</v>
      </c>
      <c r="B7426" s="3">
        <v>45591</v>
      </c>
      <c r="C7426" t="s">
        <v>18504</v>
      </c>
      <c r="D7426" t="s">
        <v>13</v>
      </c>
      <c r="E7426" t="s">
        <v>19</v>
      </c>
      <c r="F7426" t="s">
        <v>34</v>
      </c>
      <c r="G7426">
        <v>8</v>
      </c>
      <c r="H7426" s="5">
        <v>555.16</v>
      </c>
      <c r="I7426" s="5">
        <v>0.19</v>
      </c>
      <c r="J7426" s="5">
        <v>3597.4367999999999</v>
      </c>
      <c r="K7426" s="5">
        <v>413.37002668456711</v>
      </c>
      <c r="L7426">
        <f>YEAR(SalesData[Order Date])</f>
        <v>2024</v>
      </c>
      <c r="M7426">
        <f>MONTH(SalesData[Order Date])</f>
        <v>10</v>
      </c>
      <c r="N7426" t="str">
        <f>TEXT(SalesData[[#This Row],[Order Date]], "mmmm")</f>
        <v>October</v>
      </c>
      <c r="O7426" s="7">
        <f>IF(SalesData[Sales]=0,0,SalesData[Profit]/SalesData[Sales])</f>
        <v>0.11490682106898087</v>
      </c>
      <c r="P7426" s="8">
        <f t="shared" ref="P7426:P7489" si="116">IF(H:H*G:G=0, 0, (I:I/(H:H*G:G)))</f>
        <v>4.2780459687297356E-5</v>
      </c>
      <c r="Q7426" t="str">
        <f>IF(SalesData[[#This Row],[Discount]]&gt;0, "Yes", "No")</f>
        <v>Yes</v>
      </c>
      <c r="R7426" t="str">
        <f>TEXT(SalesData[[#This Row],[Order Date]],"mmm-yyyy")</f>
        <v>Oct-2024</v>
      </c>
      <c r="S7426">
        <f>YEAR(SalesData[[#This Row],[Order Date]])*100 + MONTH(SalesData[[#This Row],[Order Date]])</f>
        <v>202410</v>
      </c>
    </row>
    <row r="7427" spans="1:19" x14ac:dyDescent="0.3">
      <c r="A7427" t="s">
        <v>18515</v>
      </c>
      <c r="B7427" s="3">
        <v>45574</v>
      </c>
      <c r="C7427" t="s">
        <v>6270</v>
      </c>
      <c r="D7427" t="s">
        <v>23</v>
      </c>
      <c r="E7427" t="s">
        <v>26</v>
      </c>
      <c r="F7427" t="s">
        <v>39</v>
      </c>
      <c r="G7427">
        <v>6</v>
      </c>
      <c r="H7427" s="5">
        <v>255.82</v>
      </c>
      <c r="I7427" s="5">
        <v>0.06</v>
      </c>
      <c r="J7427" s="5">
        <v>1442.8248000000001</v>
      </c>
      <c r="K7427" s="5">
        <v>405.0679631568641</v>
      </c>
      <c r="L7427">
        <f>YEAR(SalesData[Order Date])</f>
        <v>2024</v>
      </c>
      <c r="M7427">
        <f>MONTH(SalesData[Order Date])</f>
        <v>10</v>
      </c>
      <c r="N7427" t="str">
        <f>TEXT(SalesData[[#This Row],[Order Date]], "mmmm")</f>
        <v>October</v>
      </c>
      <c r="O7427" s="7">
        <f>IF(SalesData[Sales]=0,0,SalesData[Profit]/SalesData[Sales])</f>
        <v>0.28074646565325467</v>
      </c>
      <c r="P7427" s="8">
        <f t="shared" si="116"/>
        <v>3.9089985145805642E-5</v>
      </c>
      <c r="Q7427" t="str">
        <f>IF(SalesData[[#This Row],[Discount]]&gt;0, "Yes", "No")</f>
        <v>Yes</v>
      </c>
      <c r="R7427" t="str">
        <f>TEXT(SalesData[[#This Row],[Order Date]],"mmm-yyyy")</f>
        <v>Oct-2024</v>
      </c>
      <c r="S7427">
        <f>YEAR(SalesData[[#This Row],[Order Date]])*100 + MONTH(SalesData[[#This Row],[Order Date]])</f>
        <v>202410</v>
      </c>
    </row>
    <row r="7428" spans="1:19" x14ac:dyDescent="0.3">
      <c r="A7428" t="s">
        <v>18526</v>
      </c>
      <c r="B7428" s="3">
        <v>45584</v>
      </c>
      <c r="C7428" t="s">
        <v>18527</v>
      </c>
      <c r="D7428" t="s">
        <v>23</v>
      </c>
      <c r="E7428" t="s">
        <v>14</v>
      </c>
      <c r="F7428" t="s">
        <v>34</v>
      </c>
      <c r="G7428">
        <v>9</v>
      </c>
      <c r="H7428" s="5">
        <v>26.34</v>
      </c>
      <c r="I7428" s="5">
        <v>0.22</v>
      </c>
      <c r="J7428" s="5">
        <v>184.9068</v>
      </c>
      <c r="K7428" s="5">
        <v>14.99786172928761</v>
      </c>
      <c r="L7428">
        <f>YEAR(SalesData[Order Date])</f>
        <v>2024</v>
      </c>
      <c r="M7428">
        <f>MONTH(SalesData[Order Date])</f>
        <v>10</v>
      </c>
      <c r="N7428" t="str">
        <f>TEXT(SalesData[[#This Row],[Order Date]], "mmmm")</f>
        <v>October</v>
      </c>
      <c r="O7428" s="7">
        <f>IF(SalesData[Sales]=0,0,SalesData[Profit]/SalesData[Sales])</f>
        <v>8.1110384957652229E-2</v>
      </c>
      <c r="P7428" s="8">
        <f t="shared" si="116"/>
        <v>9.2803509660001685E-4</v>
      </c>
      <c r="Q7428" t="str">
        <f>IF(SalesData[[#This Row],[Discount]]&gt;0, "Yes", "No")</f>
        <v>Yes</v>
      </c>
      <c r="R7428" t="str">
        <f>TEXT(SalesData[[#This Row],[Order Date]],"mmm-yyyy")</f>
        <v>Oct-2024</v>
      </c>
      <c r="S7428">
        <f>YEAR(SalesData[[#This Row],[Order Date]])*100 + MONTH(SalesData[[#This Row],[Order Date]])</f>
        <v>202410</v>
      </c>
    </row>
    <row r="7429" spans="1:19" x14ac:dyDescent="0.3">
      <c r="A7429" t="s">
        <v>18685</v>
      </c>
      <c r="B7429" s="3">
        <v>45567</v>
      </c>
      <c r="C7429" t="s">
        <v>18686</v>
      </c>
      <c r="D7429" t="s">
        <v>13</v>
      </c>
      <c r="E7429" t="s">
        <v>26</v>
      </c>
      <c r="F7429" t="s">
        <v>27</v>
      </c>
      <c r="G7429">
        <v>4</v>
      </c>
      <c r="H7429" s="5">
        <v>809.45</v>
      </c>
      <c r="I7429" s="5">
        <v>0.27</v>
      </c>
      <c r="J7429" s="5">
        <v>2363.5940000000001</v>
      </c>
      <c r="K7429" s="5">
        <v>232.71811489343219</v>
      </c>
      <c r="L7429">
        <f>YEAR(SalesData[Order Date])</f>
        <v>2024</v>
      </c>
      <c r="M7429">
        <f>MONTH(SalesData[Order Date])</f>
        <v>10</v>
      </c>
      <c r="N7429" t="str">
        <f>TEXT(SalesData[[#This Row],[Order Date]], "mmmm")</f>
        <v>October</v>
      </c>
      <c r="O7429" s="7">
        <f>IF(SalesData[Sales]=0,0,SalesData[Profit]/SalesData[Sales])</f>
        <v>9.8459428689289349E-2</v>
      </c>
      <c r="P7429" s="8">
        <f t="shared" si="116"/>
        <v>8.338995614306011E-5</v>
      </c>
      <c r="Q7429" t="str">
        <f>IF(SalesData[[#This Row],[Discount]]&gt;0, "Yes", "No")</f>
        <v>Yes</v>
      </c>
      <c r="R7429" t="str">
        <f>TEXT(SalesData[[#This Row],[Order Date]],"mmm-yyyy")</f>
        <v>Oct-2024</v>
      </c>
      <c r="S7429">
        <f>YEAR(SalesData[[#This Row],[Order Date]])*100 + MONTH(SalesData[[#This Row],[Order Date]])</f>
        <v>202410</v>
      </c>
    </row>
    <row r="7430" spans="1:19" x14ac:dyDescent="0.3">
      <c r="A7430" t="s">
        <v>18694</v>
      </c>
      <c r="B7430" s="3">
        <v>45571</v>
      </c>
      <c r="C7430" t="s">
        <v>18695</v>
      </c>
      <c r="D7430" t="s">
        <v>18</v>
      </c>
      <c r="E7430" t="s">
        <v>19</v>
      </c>
      <c r="F7430" t="s">
        <v>39</v>
      </c>
      <c r="G7430">
        <v>3</v>
      </c>
      <c r="H7430" s="5">
        <v>154.1</v>
      </c>
      <c r="I7430" s="5">
        <v>0.19</v>
      </c>
      <c r="J7430" s="5">
        <v>374.46300000000002</v>
      </c>
      <c r="K7430" s="5">
        <v>46.099879090191109</v>
      </c>
      <c r="L7430">
        <f>YEAR(SalesData[Order Date])</f>
        <v>2024</v>
      </c>
      <c r="M7430">
        <f>MONTH(SalesData[Order Date])</f>
        <v>10</v>
      </c>
      <c r="N7430" t="str">
        <f>TEXT(SalesData[[#This Row],[Order Date]], "mmmm")</f>
        <v>October</v>
      </c>
      <c r="O7430" s="7">
        <f>IF(SalesData[Sales]=0,0,SalesData[Profit]/SalesData[Sales])</f>
        <v>0.12310930342968759</v>
      </c>
      <c r="P7430" s="8">
        <f t="shared" si="116"/>
        <v>4.1098853558295482E-4</v>
      </c>
      <c r="Q7430" t="str">
        <f>IF(SalesData[[#This Row],[Discount]]&gt;0, "Yes", "No")</f>
        <v>Yes</v>
      </c>
      <c r="R7430" t="str">
        <f>TEXT(SalesData[[#This Row],[Order Date]],"mmm-yyyy")</f>
        <v>Oct-2024</v>
      </c>
      <c r="S7430">
        <f>YEAR(SalesData[[#This Row],[Order Date]])*100 + MONTH(SalesData[[#This Row],[Order Date]])</f>
        <v>202410</v>
      </c>
    </row>
    <row r="7431" spans="1:19" x14ac:dyDescent="0.3">
      <c r="A7431" t="s">
        <v>18812</v>
      </c>
      <c r="B7431" s="3">
        <v>45582</v>
      </c>
      <c r="C7431" t="s">
        <v>18813</v>
      </c>
      <c r="D7431" t="s">
        <v>23</v>
      </c>
      <c r="E7431" t="s">
        <v>26</v>
      </c>
      <c r="F7431" t="s">
        <v>27</v>
      </c>
      <c r="G7431">
        <v>4</v>
      </c>
      <c r="H7431" s="5">
        <v>953.52</v>
      </c>
      <c r="I7431" s="5">
        <v>0.13</v>
      </c>
      <c r="J7431" s="5">
        <v>3318.2496000000001</v>
      </c>
      <c r="K7431" s="5">
        <v>243.6247846523666</v>
      </c>
      <c r="L7431">
        <f>YEAR(SalesData[Order Date])</f>
        <v>2024</v>
      </c>
      <c r="M7431">
        <f>MONTH(SalesData[Order Date])</f>
        <v>10</v>
      </c>
      <c r="N7431" t="str">
        <f>TEXT(SalesData[[#This Row],[Order Date]], "mmmm")</f>
        <v>October</v>
      </c>
      <c r="O7431" s="7">
        <f>IF(SalesData[Sales]=0,0,SalesData[Profit]/SalesData[Sales])</f>
        <v>7.341966820469642E-2</v>
      </c>
      <c r="P7431" s="8">
        <f t="shared" si="116"/>
        <v>3.4084235254635455E-5</v>
      </c>
      <c r="Q7431" t="str">
        <f>IF(SalesData[[#This Row],[Discount]]&gt;0, "Yes", "No")</f>
        <v>Yes</v>
      </c>
      <c r="R7431" t="str">
        <f>TEXT(SalesData[[#This Row],[Order Date]],"mmm-yyyy")</f>
        <v>Oct-2024</v>
      </c>
      <c r="S7431">
        <f>YEAR(SalesData[[#This Row],[Order Date]])*100 + MONTH(SalesData[[#This Row],[Order Date]])</f>
        <v>202410</v>
      </c>
    </row>
    <row r="7432" spans="1:19" x14ac:dyDescent="0.3">
      <c r="A7432" t="s">
        <v>18814</v>
      </c>
      <c r="B7432" s="3">
        <v>45576</v>
      </c>
      <c r="C7432" t="s">
        <v>18815</v>
      </c>
      <c r="D7432" t="s">
        <v>13</v>
      </c>
      <c r="E7432" t="s">
        <v>26</v>
      </c>
      <c r="F7432" t="s">
        <v>27</v>
      </c>
      <c r="G7432">
        <v>9</v>
      </c>
      <c r="H7432" s="5">
        <v>267.01</v>
      </c>
      <c r="I7432" s="5">
        <v>0.1</v>
      </c>
      <c r="J7432" s="5">
        <v>2162.7809999999999</v>
      </c>
      <c r="K7432" s="5">
        <v>611.89263413972537</v>
      </c>
      <c r="L7432">
        <f>YEAR(SalesData[Order Date])</f>
        <v>2024</v>
      </c>
      <c r="M7432">
        <f>MONTH(SalesData[Order Date])</f>
        <v>10</v>
      </c>
      <c r="N7432" t="str">
        <f>TEXT(SalesData[[#This Row],[Order Date]], "mmmm")</f>
        <v>October</v>
      </c>
      <c r="O7432" s="7">
        <f>IF(SalesData[Sales]=0,0,SalesData[Profit]/SalesData[Sales])</f>
        <v>0.28291936822994346</v>
      </c>
      <c r="P7432" s="8">
        <f t="shared" si="116"/>
        <v>4.1613089813531744E-5</v>
      </c>
      <c r="Q7432" t="str">
        <f>IF(SalesData[[#This Row],[Discount]]&gt;0, "Yes", "No")</f>
        <v>Yes</v>
      </c>
      <c r="R7432" t="str">
        <f>TEXT(SalesData[[#This Row],[Order Date]],"mmm-yyyy")</f>
        <v>Oct-2024</v>
      </c>
      <c r="S7432">
        <f>YEAR(SalesData[[#This Row],[Order Date]])*100 + MONTH(SalesData[[#This Row],[Order Date]])</f>
        <v>202410</v>
      </c>
    </row>
    <row r="7433" spans="1:19" x14ac:dyDescent="0.3">
      <c r="A7433" t="s">
        <v>18840</v>
      </c>
      <c r="B7433" s="3">
        <v>45572</v>
      </c>
      <c r="C7433" t="s">
        <v>18841</v>
      </c>
      <c r="D7433" t="s">
        <v>18</v>
      </c>
      <c r="E7433" t="s">
        <v>19</v>
      </c>
      <c r="F7433" t="s">
        <v>44</v>
      </c>
      <c r="G7433">
        <v>1</v>
      </c>
      <c r="H7433" s="5">
        <v>112.56</v>
      </c>
      <c r="I7433" s="5">
        <v>0.08</v>
      </c>
      <c r="J7433" s="5">
        <v>103.5552</v>
      </c>
      <c r="K7433" s="5">
        <v>12.92607759541233</v>
      </c>
      <c r="L7433">
        <f>YEAR(SalesData[Order Date])</f>
        <v>2024</v>
      </c>
      <c r="M7433">
        <f>MONTH(SalesData[Order Date])</f>
        <v>10</v>
      </c>
      <c r="N7433" t="str">
        <f>TEXT(SalesData[[#This Row],[Order Date]], "mmmm")</f>
        <v>October</v>
      </c>
      <c r="O7433" s="7">
        <f>IF(SalesData[Sales]=0,0,SalesData[Profit]/SalesData[Sales])</f>
        <v>0.12482306630099049</v>
      </c>
      <c r="P7433" s="8">
        <f t="shared" si="116"/>
        <v>7.1073205401563609E-4</v>
      </c>
      <c r="Q7433" t="str">
        <f>IF(SalesData[[#This Row],[Discount]]&gt;0, "Yes", "No")</f>
        <v>Yes</v>
      </c>
      <c r="R7433" t="str">
        <f>TEXT(SalesData[[#This Row],[Order Date]],"mmm-yyyy")</f>
        <v>Oct-2024</v>
      </c>
      <c r="S7433">
        <f>YEAR(SalesData[[#This Row],[Order Date]])*100 + MONTH(SalesData[[#This Row],[Order Date]])</f>
        <v>202410</v>
      </c>
    </row>
    <row r="7434" spans="1:19" x14ac:dyDescent="0.3">
      <c r="A7434" t="s">
        <v>18883</v>
      </c>
      <c r="B7434" s="3">
        <v>45587</v>
      </c>
      <c r="C7434" t="s">
        <v>18884</v>
      </c>
      <c r="D7434" t="s">
        <v>13</v>
      </c>
      <c r="E7434" t="s">
        <v>19</v>
      </c>
      <c r="F7434" t="s">
        <v>31</v>
      </c>
      <c r="G7434">
        <v>7</v>
      </c>
      <c r="H7434" s="5">
        <v>94.98</v>
      </c>
      <c r="I7434" s="5">
        <v>7.0000000000000007E-2</v>
      </c>
      <c r="J7434" s="5">
        <v>618.31979999999999</v>
      </c>
      <c r="K7434" s="5">
        <v>89.943536350926934</v>
      </c>
      <c r="L7434">
        <f>YEAR(SalesData[Order Date])</f>
        <v>2024</v>
      </c>
      <c r="M7434">
        <f>MONTH(SalesData[Order Date])</f>
        <v>10</v>
      </c>
      <c r="N7434" t="str">
        <f>TEXT(SalesData[[#This Row],[Order Date]], "mmmm")</f>
        <v>October</v>
      </c>
      <c r="O7434" s="7">
        <f>IF(SalesData[Sales]=0,0,SalesData[Profit]/SalesData[Sales])</f>
        <v>0.14546442852214492</v>
      </c>
      <c r="P7434" s="8">
        <f t="shared" si="116"/>
        <v>1.0528532322594231E-4</v>
      </c>
      <c r="Q7434" t="str">
        <f>IF(SalesData[[#This Row],[Discount]]&gt;0, "Yes", "No")</f>
        <v>Yes</v>
      </c>
      <c r="R7434" t="str">
        <f>TEXT(SalesData[[#This Row],[Order Date]],"mmm-yyyy")</f>
        <v>Oct-2024</v>
      </c>
      <c r="S7434">
        <f>YEAR(SalesData[[#This Row],[Order Date]])*100 + MONTH(SalesData[[#This Row],[Order Date]])</f>
        <v>202410</v>
      </c>
    </row>
    <row r="7435" spans="1:19" x14ac:dyDescent="0.3">
      <c r="A7435" t="s">
        <v>18929</v>
      </c>
      <c r="B7435" s="3">
        <v>45595</v>
      </c>
      <c r="C7435" t="s">
        <v>18930</v>
      </c>
      <c r="D7435" t="s">
        <v>18</v>
      </c>
      <c r="E7435" t="s">
        <v>14</v>
      </c>
      <c r="F7435" t="s">
        <v>62</v>
      </c>
      <c r="G7435">
        <v>8</v>
      </c>
      <c r="H7435" s="5">
        <v>989.37</v>
      </c>
      <c r="I7435" s="5">
        <v>0.23</v>
      </c>
      <c r="J7435" s="5">
        <v>6094.5191999999997</v>
      </c>
      <c r="K7435" s="5">
        <v>624.0593371049157</v>
      </c>
      <c r="L7435">
        <f>YEAR(SalesData[Order Date])</f>
        <v>2024</v>
      </c>
      <c r="M7435">
        <f>MONTH(SalesData[Order Date])</f>
        <v>10</v>
      </c>
      <c r="N7435" t="str">
        <f>TEXT(SalesData[[#This Row],[Order Date]], "mmmm")</f>
        <v>October</v>
      </c>
      <c r="O7435" s="7">
        <f>IF(SalesData[Sales]=0,0,SalesData[Profit]/SalesData[Sales])</f>
        <v>0.10239681205777737</v>
      </c>
      <c r="P7435" s="8">
        <f t="shared" si="116"/>
        <v>2.9058896065172788E-5</v>
      </c>
      <c r="Q7435" t="str">
        <f>IF(SalesData[[#This Row],[Discount]]&gt;0, "Yes", "No")</f>
        <v>Yes</v>
      </c>
      <c r="R7435" t="str">
        <f>TEXT(SalesData[[#This Row],[Order Date]],"mmm-yyyy")</f>
        <v>Oct-2024</v>
      </c>
      <c r="S7435">
        <f>YEAR(SalesData[[#This Row],[Order Date]])*100 + MONTH(SalesData[[#This Row],[Order Date]])</f>
        <v>202410</v>
      </c>
    </row>
    <row r="7436" spans="1:19" x14ac:dyDescent="0.3">
      <c r="A7436" t="s">
        <v>19011</v>
      </c>
      <c r="B7436" s="3">
        <v>45588</v>
      </c>
      <c r="C7436" t="s">
        <v>19012</v>
      </c>
      <c r="D7436" t="s">
        <v>18</v>
      </c>
      <c r="E7436" t="s">
        <v>14</v>
      </c>
      <c r="F7436" t="s">
        <v>53</v>
      </c>
      <c r="G7436">
        <v>1</v>
      </c>
      <c r="H7436" s="5">
        <v>995.31</v>
      </c>
      <c r="I7436" s="5">
        <v>0.02</v>
      </c>
      <c r="J7436" s="5">
        <v>975.40379999999993</v>
      </c>
      <c r="K7436" s="5">
        <v>146.62430478968591</v>
      </c>
      <c r="L7436">
        <f>YEAR(SalesData[Order Date])</f>
        <v>2024</v>
      </c>
      <c r="M7436">
        <f>MONTH(SalesData[Order Date])</f>
        <v>10</v>
      </c>
      <c r="N7436" t="str">
        <f>TEXT(SalesData[[#This Row],[Order Date]], "mmmm")</f>
        <v>October</v>
      </c>
      <c r="O7436" s="7">
        <f>IF(SalesData[Sales]=0,0,SalesData[Profit]/SalesData[Sales])</f>
        <v>0.15032164606051968</v>
      </c>
      <c r="P7436" s="8">
        <f t="shared" si="116"/>
        <v>2.0094241994956345E-5</v>
      </c>
      <c r="Q7436" t="str">
        <f>IF(SalesData[[#This Row],[Discount]]&gt;0, "Yes", "No")</f>
        <v>Yes</v>
      </c>
      <c r="R7436" t="str">
        <f>TEXT(SalesData[[#This Row],[Order Date]],"mmm-yyyy")</f>
        <v>Oct-2024</v>
      </c>
      <c r="S7436">
        <f>YEAR(SalesData[[#This Row],[Order Date]])*100 + MONTH(SalesData[[#This Row],[Order Date]])</f>
        <v>202410</v>
      </c>
    </row>
    <row r="7437" spans="1:19" x14ac:dyDescent="0.3">
      <c r="A7437" t="s">
        <v>19027</v>
      </c>
      <c r="B7437" s="3">
        <v>45589</v>
      </c>
      <c r="C7437" t="s">
        <v>19028</v>
      </c>
      <c r="D7437" t="s">
        <v>30</v>
      </c>
      <c r="E7437" t="s">
        <v>19</v>
      </c>
      <c r="F7437" t="s">
        <v>27</v>
      </c>
      <c r="G7437">
        <v>9</v>
      </c>
      <c r="H7437" s="5">
        <v>153.30000000000001</v>
      </c>
      <c r="I7437" s="5">
        <v>0.02</v>
      </c>
      <c r="J7437" s="5">
        <v>1352.106</v>
      </c>
      <c r="K7437" s="5">
        <v>319.80346758392801</v>
      </c>
      <c r="L7437">
        <f>YEAR(SalesData[Order Date])</f>
        <v>2024</v>
      </c>
      <c r="M7437">
        <f>MONTH(SalesData[Order Date])</f>
        <v>10</v>
      </c>
      <c r="N7437" t="str">
        <f>TEXT(SalesData[[#This Row],[Order Date]], "mmmm")</f>
        <v>October</v>
      </c>
      <c r="O7437" s="7">
        <f>IF(SalesData[Sales]=0,0,SalesData[Profit]/SalesData[Sales])</f>
        <v>0.23652248239703694</v>
      </c>
      <c r="P7437" s="8">
        <f t="shared" si="116"/>
        <v>1.4495904906863811E-5</v>
      </c>
      <c r="Q7437" t="str">
        <f>IF(SalesData[[#This Row],[Discount]]&gt;0, "Yes", "No")</f>
        <v>Yes</v>
      </c>
      <c r="R7437" t="str">
        <f>TEXT(SalesData[[#This Row],[Order Date]],"mmm-yyyy")</f>
        <v>Oct-2024</v>
      </c>
      <c r="S7437">
        <f>YEAR(SalesData[[#This Row],[Order Date]])*100 + MONTH(SalesData[[#This Row],[Order Date]])</f>
        <v>202410</v>
      </c>
    </row>
    <row r="7438" spans="1:19" x14ac:dyDescent="0.3">
      <c r="A7438" t="s">
        <v>19031</v>
      </c>
      <c r="B7438" s="3">
        <v>45576</v>
      </c>
      <c r="C7438" t="s">
        <v>19032</v>
      </c>
      <c r="D7438" t="s">
        <v>13</v>
      </c>
      <c r="E7438" t="s">
        <v>26</v>
      </c>
      <c r="F7438" t="s">
        <v>20</v>
      </c>
      <c r="G7438">
        <v>6</v>
      </c>
      <c r="H7438" s="5">
        <v>408.88</v>
      </c>
      <c r="I7438" s="5">
        <v>0.21</v>
      </c>
      <c r="J7438" s="5">
        <v>1938.0912000000001</v>
      </c>
      <c r="K7438" s="5">
        <v>123.9048482341836</v>
      </c>
      <c r="L7438">
        <f>YEAR(SalesData[Order Date])</f>
        <v>2024</v>
      </c>
      <c r="M7438">
        <f>MONTH(SalesData[Order Date])</f>
        <v>10</v>
      </c>
      <c r="N7438" t="str">
        <f>TEXT(SalesData[[#This Row],[Order Date]], "mmmm")</f>
        <v>October</v>
      </c>
      <c r="O7438" s="7">
        <f>IF(SalesData[Sales]=0,0,SalesData[Profit]/SalesData[Sales])</f>
        <v>6.3931381678108648E-2</v>
      </c>
      <c r="P7438" s="8">
        <f t="shared" si="116"/>
        <v>8.55996869497163E-5</v>
      </c>
      <c r="Q7438" t="str">
        <f>IF(SalesData[[#This Row],[Discount]]&gt;0, "Yes", "No")</f>
        <v>Yes</v>
      </c>
      <c r="R7438" t="str">
        <f>TEXT(SalesData[[#This Row],[Order Date]],"mmm-yyyy")</f>
        <v>Oct-2024</v>
      </c>
      <c r="S7438">
        <f>YEAR(SalesData[[#This Row],[Order Date]])*100 + MONTH(SalesData[[#This Row],[Order Date]])</f>
        <v>202410</v>
      </c>
    </row>
    <row r="7439" spans="1:19" x14ac:dyDescent="0.3">
      <c r="A7439" t="s">
        <v>19037</v>
      </c>
      <c r="B7439" s="3">
        <v>45579</v>
      </c>
      <c r="C7439" t="s">
        <v>19038</v>
      </c>
      <c r="D7439" t="s">
        <v>30</v>
      </c>
      <c r="E7439" t="s">
        <v>19</v>
      </c>
      <c r="F7439" t="s">
        <v>91</v>
      </c>
      <c r="G7439">
        <v>7</v>
      </c>
      <c r="H7439" s="5">
        <v>642.28</v>
      </c>
      <c r="I7439" s="5">
        <v>0.28999999999999998</v>
      </c>
      <c r="J7439" s="5">
        <v>3192.1316000000002</v>
      </c>
      <c r="K7439" s="5">
        <v>588.34587185378757</v>
      </c>
      <c r="L7439">
        <f>YEAR(SalesData[Order Date])</f>
        <v>2024</v>
      </c>
      <c r="M7439">
        <f>MONTH(SalesData[Order Date])</f>
        <v>10</v>
      </c>
      <c r="N7439" t="str">
        <f>TEXT(SalesData[[#This Row],[Order Date]], "mmmm")</f>
        <v>October</v>
      </c>
      <c r="O7439" s="7">
        <f>IF(SalesData[Sales]=0,0,SalesData[Profit]/SalesData[Sales])</f>
        <v>0.18431128336118333</v>
      </c>
      <c r="P7439" s="8">
        <f t="shared" si="116"/>
        <v>6.4502353223783122E-5</v>
      </c>
      <c r="Q7439" t="str">
        <f>IF(SalesData[[#This Row],[Discount]]&gt;0, "Yes", "No")</f>
        <v>Yes</v>
      </c>
      <c r="R7439" t="str">
        <f>TEXT(SalesData[[#This Row],[Order Date]],"mmm-yyyy")</f>
        <v>Oct-2024</v>
      </c>
      <c r="S7439">
        <f>YEAR(SalesData[[#This Row],[Order Date]])*100 + MONTH(SalesData[[#This Row],[Order Date]])</f>
        <v>202410</v>
      </c>
    </row>
    <row r="7440" spans="1:19" x14ac:dyDescent="0.3">
      <c r="A7440" t="s">
        <v>19065</v>
      </c>
      <c r="B7440" s="3">
        <v>45588</v>
      </c>
      <c r="C7440" t="s">
        <v>19066</v>
      </c>
      <c r="D7440" t="s">
        <v>23</v>
      </c>
      <c r="E7440" t="s">
        <v>14</v>
      </c>
      <c r="F7440" t="s">
        <v>53</v>
      </c>
      <c r="G7440">
        <v>6</v>
      </c>
      <c r="H7440" s="5">
        <v>568.86</v>
      </c>
      <c r="I7440" s="5">
        <v>0.13</v>
      </c>
      <c r="J7440" s="5">
        <v>2969.4492</v>
      </c>
      <c r="K7440" s="5">
        <v>418.34425698240091</v>
      </c>
      <c r="L7440">
        <f>YEAR(SalesData[Order Date])</f>
        <v>2024</v>
      </c>
      <c r="M7440">
        <f>MONTH(SalesData[Order Date])</f>
        <v>10</v>
      </c>
      <c r="N7440" t="str">
        <f>TEXT(SalesData[[#This Row],[Order Date]], "mmmm")</f>
        <v>October</v>
      </c>
      <c r="O7440" s="7">
        <f>IF(SalesData[Sales]=0,0,SalesData[Profit]/SalesData[Sales])</f>
        <v>0.14088277953446751</v>
      </c>
      <c r="P7440" s="8">
        <f t="shared" si="116"/>
        <v>3.8087871649732213E-5</v>
      </c>
      <c r="Q7440" t="str">
        <f>IF(SalesData[[#This Row],[Discount]]&gt;0, "Yes", "No")</f>
        <v>Yes</v>
      </c>
      <c r="R7440" t="str">
        <f>TEXT(SalesData[[#This Row],[Order Date]],"mmm-yyyy")</f>
        <v>Oct-2024</v>
      </c>
      <c r="S7440">
        <f>YEAR(SalesData[[#This Row],[Order Date]])*100 + MONTH(SalesData[[#This Row],[Order Date]])</f>
        <v>202410</v>
      </c>
    </row>
    <row r="7441" spans="1:19" x14ac:dyDescent="0.3">
      <c r="A7441" t="s">
        <v>19069</v>
      </c>
      <c r="B7441" s="3">
        <v>45588</v>
      </c>
      <c r="C7441" t="s">
        <v>19070</v>
      </c>
      <c r="D7441" t="s">
        <v>18</v>
      </c>
      <c r="E7441" t="s">
        <v>19</v>
      </c>
      <c r="F7441" t="s">
        <v>20</v>
      </c>
      <c r="G7441">
        <v>4</v>
      </c>
      <c r="H7441" s="5">
        <v>490.07</v>
      </c>
      <c r="I7441" s="5">
        <v>0.3</v>
      </c>
      <c r="J7441" s="5">
        <v>1372.1959999999999</v>
      </c>
      <c r="K7441" s="5">
        <v>304.58210579227432</v>
      </c>
      <c r="L7441">
        <f>YEAR(SalesData[Order Date])</f>
        <v>2024</v>
      </c>
      <c r="M7441">
        <f>MONTH(SalesData[Order Date])</f>
        <v>10</v>
      </c>
      <c r="N7441" t="str">
        <f>TEXT(SalesData[[#This Row],[Order Date]], "mmmm")</f>
        <v>October</v>
      </c>
      <c r="O7441" s="7">
        <f>IF(SalesData[Sales]=0,0,SalesData[Profit]/SalesData[Sales])</f>
        <v>0.22196690982357792</v>
      </c>
      <c r="P7441" s="8">
        <f t="shared" si="116"/>
        <v>1.5303936172383537E-4</v>
      </c>
      <c r="Q7441" t="str">
        <f>IF(SalesData[[#This Row],[Discount]]&gt;0, "Yes", "No")</f>
        <v>Yes</v>
      </c>
      <c r="R7441" t="str">
        <f>TEXT(SalesData[[#This Row],[Order Date]],"mmm-yyyy")</f>
        <v>Oct-2024</v>
      </c>
      <c r="S7441">
        <f>YEAR(SalesData[[#This Row],[Order Date]])*100 + MONTH(SalesData[[#This Row],[Order Date]])</f>
        <v>202410</v>
      </c>
    </row>
    <row r="7442" spans="1:19" x14ac:dyDescent="0.3">
      <c r="A7442" t="s">
        <v>19108</v>
      </c>
      <c r="B7442" s="3">
        <v>45570</v>
      </c>
      <c r="C7442" t="s">
        <v>19109</v>
      </c>
      <c r="D7442" t="s">
        <v>23</v>
      </c>
      <c r="E7442" t="s">
        <v>19</v>
      </c>
      <c r="F7442" t="s">
        <v>31</v>
      </c>
      <c r="G7442">
        <v>6</v>
      </c>
      <c r="H7442" s="5">
        <v>49.29</v>
      </c>
      <c r="I7442" s="5">
        <v>0.06</v>
      </c>
      <c r="J7442" s="5">
        <v>277.99560000000002</v>
      </c>
      <c r="K7442" s="5">
        <v>82.842173808823986</v>
      </c>
      <c r="L7442">
        <f>YEAR(SalesData[Order Date])</f>
        <v>2024</v>
      </c>
      <c r="M7442">
        <f>MONTH(SalesData[Order Date])</f>
        <v>10</v>
      </c>
      <c r="N7442" t="str">
        <f>TEXT(SalesData[[#This Row],[Order Date]], "mmmm")</f>
        <v>October</v>
      </c>
      <c r="O7442" s="7">
        <f>IF(SalesData[Sales]=0,0,SalesData[Profit]/SalesData[Sales])</f>
        <v>0.29799814748443493</v>
      </c>
      <c r="P7442" s="8">
        <f t="shared" si="116"/>
        <v>2.0288090890647188E-4</v>
      </c>
      <c r="Q7442" t="str">
        <f>IF(SalesData[[#This Row],[Discount]]&gt;0, "Yes", "No")</f>
        <v>Yes</v>
      </c>
      <c r="R7442" t="str">
        <f>TEXT(SalesData[[#This Row],[Order Date]],"mmm-yyyy")</f>
        <v>Oct-2024</v>
      </c>
      <c r="S7442">
        <f>YEAR(SalesData[[#This Row],[Order Date]])*100 + MONTH(SalesData[[#This Row],[Order Date]])</f>
        <v>202410</v>
      </c>
    </row>
    <row r="7443" spans="1:19" x14ac:dyDescent="0.3">
      <c r="A7443" t="s">
        <v>19180</v>
      </c>
      <c r="B7443" s="3">
        <v>45568</v>
      </c>
      <c r="C7443" t="s">
        <v>19181</v>
      </c>
      <c r="D7443" t="s">
        <v>23</v>
      </c>
      <c r="E7443" t="s">
        <v>26</v>
      </c>
      <c r="F7443" t="s">
        <v>44</v>
      </c>
      <c r="G7443">
        <v>3</v>
      </c>
      <c r="H7443" s="5">
        <v>194.5</v>
      </c>
      <c r="I7443" s="5">
        <v>0.27</v>
      </c>
      <c r="J7443" s="5">
        <v>425.95499999999998</v>
      </c>
      <c r="K7443" s="5">
        <v>71.037403805425683</v>
      </c>
      <c r="L7443">
        <f>YEAR(SalesData[Order Date])</f>
        <v>2024</v>
      </c>
      <c r="M7443">
        <f>MONTH(SalesData[Order Date])</f>
        <v>10</v>
      </c>
      <c r="N7443" t="str">
        <f>TEXT(SalesData[[#This Row],[Order Date]], "mmmm")</f>
        <v>October</v>
      </c>
      <c r="O7443" s="7">
        <f>IF(SalesData[Sales]=0,0,SalesData[Profit]/SalesData[Sales])</f>
        <v>0.16677208579644726</v>
      </c>
      <c r="P7443" s="8">
        <f t="shared" si="116"/>
        <v>4.6272493573264786E-4</v>
      </c>
      <c r="Q7443" t="str">
        <f>IF(SalesData[[#This Row],[Discount]]&gt;0, "Yes", "No")</f>
        <v>Yes</v>
      </c>
      <c r="R7443" t="str">
        <f>TEXT(SalesData[[#This Row],[Order Date]],"mmm-yyyy")</f>
        <v>Oct-2024</v>
      </c>
      <c r="S7443">
        <f>YEAR(SalesData[[#This Row],[Order Date]])*100 + MONTH(SalesData[[#This Row],[Order Date]])</f>
        <v>202410</v>
      </c>
    </row>
    <row r="7444" spans="1:19" x14ac:dyDescent="0.3">
      <c r="A7444" t="s">
        <v>19228</v>
      </c>
      <c r="B7444" s="3">
        <v>45567</v>
      </c>
      <c r="C7444" t="s">
        <v>19229</v>
      </c>
      <c r="D7444" t="s">
        <v>23</v>
      </c>
      <c r="E7444" t="s">
        <v>19</v>
      </c>
      <c r="F7444" t="s">
        <v>39</v>
      </c>
      <c r="G7444">
        <v>1</v>
      </c>
      <c r="H7444" s="5">
        <v>790.21</v>
      </c>
      <c r="I7444" s="5">
        <v>0.18</v>
      </c>
      <c r="J7444" s="5">
        <v>647.97220000000004</v>
      </c>
      <c r="K7444" s="5">
        <v>129.11657688892089</v>
      </c>
      <c r="L7444">
        <f>YEAR(SalesData[Order Date])</f>
        <v>2024</v>
      </c>
      <c r="M7444">
        <f>MONTH(SalesData[Order Date])</f>
        <v>10</v>
      </c>
      <c r="N7444" t="str">
        <f>TEXT(SalesData[[#This Row],[Order Date]], "mmmm")</f>
        <v>October</v>
      </c>
      <c r="O7444" s="7">
        <f>IF(SalesData[Sales]=0,0,SalesData[Profit]/SalesData[Sales])</f>
        <v>0.19926252528877147</v>
      </c>
      <c r="P7444" s="8">
        <f t="shared" si="116"/>
        <v>2.2778755014489816E-4</v>
      </c>
      <c r="Q7444" t="str">
        <f>IF(SalesData[[#This Row],[Discount]]&gt;0, "Yes", "No")</f>
        <v>Yes</v>
      </c>
      <c r="R7444" t="str">
        <f>TEXT(SalesData[[#This Row],[Order Date]],"mmm-yyyy")</f>
        <v>Oct-2024</v>
      </c>
      <c r="S7444">
        <f>YEAR(SalesData[[#This Row],[Order Date]])*100 + MONTH(SalesData[[#This Row],[Order Date]])</f>
        <v>202410</v>
      </c>
    </row>
    <row r="7445" spans="1:19" x14ac:dyDescent="0.3">
      <c r="A7445" t="s">
        <v>19246</v>
      </c>
      <c r="B7445" s="3">
        <v>45588</v>
      </c>
      <c r="C7445" t="s">
        <v>19247</v>
      </c>
      <c r="D7445" t="s">
        <v>18</v>
      </c>
      <c r="E7445" t="s">
        <v>19</v>
      </c>
      <c r="F7445" t="s">
        <v>53</v>
      </c>
      <c r="G7445">
        <v>7</v>
      </c>
      <c r="H7445" s="5">
        <v>611.08000000000004</v>
      </c>
      <c r="I7445" s="5">
        <v>0.04</v>
      </c>
      <c r="J7445" s="5">
        <v>4106.4576000000006</v>
      </c>
      <c r="K7445" s="5">
        <v>348.65756340125017</v>
      </c>
      <c r="L7445">
        <f>YEAR(SalesData[Order Date])</f>
        <v>2024</v>
      </c>
      <c r="M7445">
        <f>MONTH(SalesData[Order Date])</f>
        <v>10</v>
      </c>
      <c r="N7445" t="str">
        <f>TEXT(SalesData[[#This Row],[Order Date]], "mmmm")</f>
        <v>October</v>
      </c>
      <c r="O7445" s="7">
        <f>IF(SalesData[Sales]=0,0,SalesData[Profit]/SalesData[Sales])</f>
        <v>8.4904703119606087E-2</v>
      </c>
      <c r="P7445" s="8">
        <f t="shared" si="116"/>
        <v>9.3511254079428456E-6</v>
      </c>
      <c r="Q7445" t="str">
        <f>IF(SalesData[[#This Row],[Discount]]&gt;0, "Yes", "No")</f>
        <v>Yes</v>
      </c>
      <c r="R7445" t="str">
        <f>TEXT(SalesData[[#This Row],[Order Date]],"mmm-yyyy")</f>
        <v>Oct-2024</v>
      </c>
      <c r="S7445">
        <f>YEAR(SalesData[[#This Row],[Order Date]])*100 + MONTH(SalesData[[#This Row],[Order Date]])</f>
        <v>202410</v>
      </c>
    </row>
    <row r="7446" spans="1:19" x14ac:dyDescent="0.3">
      <c r="A7446" t="s">
        <v>19309</v>
      </c>
      <c r="B7446" s="3">
        <v>45580</v>
      </c>
      <c r="C7446" t="s">
        <v>2358</v>
      </c>
      <c r="D7446" t="s">
        <v>30</v>
      </c>
      <c r="E7446" t="s">
        <v>14</v>
      </c>
      <c r="F7446" t="s">
        <v>34</v>
      </c>
      <c r="G7446">
        <v>8</v>
      </c>
      <c r="H7446" s="5">
        <v>109.24</v>
      </c>
      <c r="I7446" s="5">
        <v>0.2</v>
      </c>
      <c r="J7446" s="5">
        <v>699.13599999999997</v>
      </c>
      <c r="K7446" s="5">
        <v>176.13753685975291</v>
      </c>
      <c r="L7446">
        <f>YEAR(SalesData[Order Date])</f>
        <v>2024</v>
      </c>
      <c r="M7446">
        <f>MONTH(SalesData[Order Date])</f>
        <v>10</v>
      </c>
      <c r="N7446" t="str">
        <f>TEXT(SalesData[[#This Row],[Order Date]], "mmmm")</f>
        <v>October</v>
      </c>
      <c r="O7446" s="7">
        <f>IF(SalesData[Sales]=0,0,SalesData[Profit]/SalesData[Sales])</f>
        <v>0.25193601367938845</v>
      </c>
      <c r="P7446" s="8">
        <f t="shared" si="116"/>
        <v>2.2885389967045041E-4</v>
      </c>
      <c r="Q7446" t="str">
        <f>IF(SalesData[[#This Row],[Discount]]&gt;0, "Yes", "No")</f>
        <v>Yes</v>
      </c>
      <c r="R7446" t="str">
        <f>TEXT(SalesData[[#This Row],[Order Date]],"mmm-yyyy")</f>
        <v>Oct-2024</v>
      </c>
      <c r="S7446">
        <f>YEAR(SalesData[[#This Row],[Order Date]])*100 + MONTH(SalesData[[#This Row],[Order Date]])</f>
        <v>202410</v>
      </c>
    </row>
    <row r="7447" spans="1:19" x14ac:dyDescent="0.3">
      <c r="A7447" t="s">
        <v>114</v>
      </c>
      <c r="B7447" s="3">
        <v>45615</v>
      </c>
      <c r="C7447" t="s">
        <v>115</v>
      </c>
      <c r="D7447" t="s">
        <v>18</v>
      </c>
      <c r="E7447" t="s">
        <v>14</v>
      </c>
      <c r="F7447" t="s">
        <v>91</v>
      </c>
      <c r="G7447">
        <v>9</v>
      </c>
      <c r="H7447" s="5">
        <v>59.79</v>
      </c>
      <c r="I7447" s="5">
        <v>0.01</v>
      </c>
      <c r="J7447" s="5">
        <v>532.72889999999995</v>
      </c>
      <c r="K7447" s="5">
        <v>72.543911614946964</v>
      </c>
      <c r="L7447">
        <f>YEAR(SalesData[Order Date])</f>
        <v>2024</v>
      </c>
      <c r="M7447">
        <f>MONTH(SalesData[Order Date])</f>
        <v>11</v>
      </c>
      <c r="N7447" t="str">
        <f>TEXT(SalesData[[#This Row],[Order Date]], "mmmm")</f>
        <v>November</v>
      </c>
      <c r="O7447" s="7">
        <f>IF(SalesData[Sales]=0,0,SalesData[Profit]/SalesData[Sales])</f>
        <v>0.13617416215817646</v>
      </c>
      <c r="P7447" s="8">
        <f t="shared" si="116"/>
        <v>1.8583560981955362E-5</v>
      </c>
      <c r="Q7447" t="str">
        <f>IF(SalesData[[#This Row],[Discount]]&gt;0, "Yes", "No")</f>
        <v>Yes</v>
      </c>
      <c r="R7447" t="str">
        <f>TEXT(SalesData[[#This Row],[Order Date]],"mmm-yyyy")</f>
        <v>Nov-2024</v>
      </c>
      <c r="S7447">
        <f>YEAR(SalesData[[#This Row],[Order Date]])*100 + MONTH(SalesData[[#This Row],[Order Date]])</f>
        <v>202411</v>
      </c>
    </row>
    <row r="7448" spans="1:19" x14ac:dyDescent="0.3">
      <c r="A7448" t="s">
        <v>122</v>
      </c>
      <c r="B7448" s="3">
        <v>45600</v>
      </c>
      <c r="C7448" t="s">
        <v>123</v>
      </c>
      <c r="D7448" t="s">
        <v>13</v>
      </c>
      <c r="E7448" t="s">
        <v>26</v>
      </c>
      <c r="F7448" t="s">
        <v>91</v>
      </c>
      <c r="G7448">
        <v>8</v>
      </c>
      <c r="H7448" s="5">
        <v>993.15</v>
      </c>
      <c r="I7448" s="5">
        <v>0.05</v>
      </c>
      <c r="J7448" s="5">
        <v>7547.94</v>
      </c>
      <c r="K7448" s="5">
        <v>1841.827316321547</v>
      </c>
      <c r="L7448">
        <f>YEAR(SalesData[Order Date])</f>
        <v>2024</v>
      </c>
      <c r="M7448">
        <f>MONTH(SalesData[Order Date])</f>
        <v>11</v>
      </c>
      <c r="N7448" t="str">
        <f>TEXT(SalesData[[#This Row],[Order Date]], "mmmm")</f>
        <v>November</v>
      </c>
      <c r="O7448" s="7">
        <f>IF(SalesData[Sales]=0,0,SalesData[Profit]/SalesData[Sales])</f>
        <v>0.24401721745556365</v>
      </c>
      <c r="P7448" s="8">
        <f t="shared" si="116"/>
        <v>6.2931077883501997E-6</v>
      </c>
      <c r="Q7448" t="str">
        <f>IF(SalesData[[#This Row],[Discount]]&gt;0, "Yes", "No")</f>
        <v>Yes</v>
      </c>
      <c r="R7448" t="str">
        <f>TEXT(SalesData[[#This Row],[Order Date]],"mmm-yyyy")</f>
        <v>Nov-2024</v>
      </c>
      <c r="S7448">
        <f>YEAR(SalesData[[#This Row],[Order Date]])*100 + MONTH(SalesData[[#This Row],[Order Date]])</f>
        <v>202411</v>
      </c>
    </row>
    <row r="7449" spans="1:19" x14ac:dyDescent="0.3">
      <c r="A7449" t="s">
        <v>168</v>
      </c>
      <c r="B7449" s="3">
        <v>45606</v>
      </c>
      <c r="C7449" t="s">
        <v>169</v>
      </c>
      <c r="D7449" t="s">
        <v>13</v>
      </c>
      <c r="E7449" t="s">
        <v>26</v>
      </c>
      <c r="F7449" t="s">
        <v>91</v>
      </c>
      <c r="G7449">
        <v>8</v>
      </c>
      <c r="H7449" s="5">
        <v>655.77</v>
      </c>
      <c r="I7449" s="5">
        <v>0.02</v>
      </c>
      <c r="J7449" s="5">
        <v>5141.2367999999997</v>
      </c>
      <c r="K7449" s="5">
        <v>742.09199464251685</v>
      </c>
      <c r="L7449">
        <f>YEAR(SalesData[Order Date])</f>
        <v>2024</v>
      </c>
      <c r="M7449">
        <f>MONTH(SalesData[Order Date])</f>
        <v>11</v>
      </c>
      <c r="N7449" t="str">
        <f>TEXT(SalesData[[#This Row],[Order Date]], "mmmm")</f>
        <v>November</v>
      </c>
      <c r="O7449" s="7">
        <f>IF(SalesData[Sales]=0,0,SalesData[Profit]/SalesData[Sales])</f>
        <v>0.1443411427076296</v>
      </c>
      <c r="P7449" s="8">
        <f t="shared" si="116"/>
        <v>3.8123122436220017E-6</v>
      </c>
      <c r="Q7449" t="str">
        <f>IF(SalesData[[#This Row],[Discount]]&gt;0, "Yes", "No")</f>
        <v>Yes</v>
      </c>
      <c r="R7449" t="str">
        <f>TEXT(SalesData[[#This Row],[Order Date]],"mmm-yyyy")</f>
        <v>Nov-2024</v>
      </c>
      <c r="S7449">
        <f>YEAR(SalesData[[#This Row],[Order Date]])*100 + MONTH(SalesData[[#This Row],[Order Date]])</f>
        <v>202411</v>
      </c>
    </row>
    <row r="7450" spans="1:19" x14ac:dyDescent="0.3">
      <c r="A7450" t="s">
        <v>234</v>
      </c>
      <c r="B7450" s="3">
        <v>45619</v>
      </c>
      <c r="C7450" t="s">
        <v>235</v>
      </c>
      <c r="D7450" t="s">
        <v>23</v>
      </c>
      <c r="E7450" t="s">
        <v>14</v>
      </c>
      <c r="F7450" t="s">
        <v>27</v>
      </c>
      <c r="G7450">
        <v>2</v>
      </c>
      <c r="H7450" s="5">
        <v>46.48</v>
      </c>
      <c r="I7450" s="5">
        <v>7.0000000000000007E-2</v>
      </c>
      <c r="J7450" s="5">
        <v>86.452799999999982</v>
      </c>
      <c r="K7450" s="5">
        <v>21.754624874893011</v>
      </c>
      <c r="L7450">
        <f>YEAR(SalesData[Order Date])</f>
        <v>2024</v>
      </c>
      <c r="M7450">
        <f>MONTH(SalesData[Order Date])</f>
        <v>11</v>
      </c>
      <c r="N7450" t="str">
        <f>TEXT(SalesData[[#This Row],[Order Date]], "mmmm")</f>
        <v>November</v>
      </c>
      <c r="O7450" s="7">
        <f>IF(SalesData[Sales]=0,0,SalesData[Profit]/SalesData[Sales])</f>
        <v>0.25163586228431023</v>
      </c>
      <c r="P7450" s="8">
        <f t="shared" si="116"/>
        <v>7.5301204819277123E-4</v>
      </c>
      <c r="Q7450" t="str">
        <f>IF(SalesData[[#This Row],[Discount]]&gt;0, "Yes", "No")</f>
        <v>Yes</v>
      </c>
      <c r="R7450" t="str">
        <f>TEXT(SalesData[[#This Row],[Order Date]],"mmm-yyyy")</f>
        <v>Nov-2024</v>
      </c>
      <c r="S7450">
        <f>YEAR(SalesData[[#This Row],[Order Date]])*100 + MONTH(SalesData[[#This Row],[Order Date]])</f>
        <v>202411</v>
      </c>
    </row>
    <row r="7451" spans="1:19" x14ac:dyDescent="0.3">
      <c r="A7451" t="s">
        <v>374</v>
      </c>
      <c r="B7451" s="3">
        <v>45603</v>
      </c>
      <c r="C7451" t="s">
        <v>375</v>
      </c>
      <c r="D7451" t="s">
        <v>18</v>
      </c>
      <c r="E7451" t="s">
        <v>26</v>
      </c>
      <c r="F7451" t="s">
        <v>31</v>
      </c>
      <c r="G7451">
        <v>4</v>
      </c>
      <c r="H7451" s="5">
        <v>114.93</v>
      </c>
      <c r="I7451" s="5">
        <v>7.0000000000000007E-2</v>
      </c>
      <c r="J7451" s="5">
        <v>427.53960000000001</v>
      </c>
      <c r="K7451" s="5">
        <v>81.443452988249092</v>
      </c>
      <c r="L7451">
        <f>YEAR(SalesData[Order Date])</f>
        <v>2024</v>
      </c>
      <c r="M7451">
        <f>MONTH(SalesData[Order Date])</f>
        <v>11</v>
      </c>
      <c r="N7451" t="str">
        <f>TEXT(SalesData[[#This Row],[Order Date]], "mmmm")</f>
        <v>November</v>
      </c>
      <c r="O7451" s="7">
        <f>IF(SalesData[Sales]=0,0,SalesData[Profit]/SalesData[Sales])</f>
        <v>0.19049335544180959</v>
      </c>
      <c r="P7451" s="8">
        <f t="shared" si="116"/>
        <v>1.5226659705907945E-4</v>
      </c>
      <c r="Q7451" t="str">
        <f>IF(SalesData[[#This Row],[Discount]]&gt;0, "Yes", "No")</f>
        <v>Yes</v>
      </c>
      <c r="R7451" t="str">
        <f>TEXT(SalesData[[#This Row],[Order Date]],"mmm-yyyy")</f>
        <v>Nov-2024</v>
      </c>
      <c r="S7451">
        <f>YEAR(SalesData[[#This Row],[Order Date]])*100 + MONTH(SalesData[[#This Row],[Order Date]])</f>
        <v>202411</v>
      </c>
    </row>
    <row r="7452" spans="1:19" x14ac:dyDescent="0.3">
      <c r="A7452" t="s">
        <v>410</v>
      </c>
      <c r="B7452" s="3">
        <v>45616</v>
      </c>
      <c r="C7452" t="s">
        <v>411</v>
      </c>
      <c r="D7452" t="s">
        <v>13</v>
      </c>
      <c r="E7452" t="s">
        <v>26</v>
      </c>
      <c r="F7452" t="s">
        <v>34</v>
      </c>
      <c r="G7452">
        <v>3</v>
      </c>
      <c r="H7452" s="5">
        <v>723.74</v>
      </c>
      <c r="I7452" s="5">
        <v>0.27</v>
      </c>
      <c r="J7452" s="5">
        <v>1584.9906000000001</v>
      </c>
      <c r="K7452" s="5">
        <v>253.56895916987389</v>
      </c>
      <c r="L7452">
        <f>YEAR(SalesData[Order Date])</f>
        <v>2024</v>
      </c>
      <c r="M7452">
        <f>MONTH(SalesData[Order Date])</f>
        <v>11</v>
      </c>
      <c r="N7452" t="str">
        <f>TEXT(SalesData[[#This Row],[Order Date]], "mmmm")</f>
        <v>November</v>
      </c>
      <c r="O7452" s="7">
        <f>IF(SalesData[Sales]=0,0,SalesData[Profit]/SalesData[Sales])</f>
        <v>0.15998136466542695</v>
      </c>
      <c r="P7452" s="8">
        <f t="shared" si="116"/>
        <v>1.2435404979688837E-4</v>
      </c>
      <c r="Q7452" t="str">
        <f>IF(SalesData[[#This Row],[Discount]]&gt;0, "Yes", "No")</f>
        <v>Yes</v>
      </c>
      <c r="R7452" t="str">
        <f>TEXT(SalesData[[#This Row],[Order Date]],"mmm-yyyy")</f>
        <v>Nov-2024</v>
      </c>
      <c r="S7452">
        <f>YEAR(SalesData[[#This Row],[Order Date]])*100 + MONTH(SalesData[[#This Row],[Order Date]])</f>
        <v>202411</v>
      </c>
    </row>
    <row r="7453" spans="1:19" x14ac:dyDescent="0.3">
      <c r="A7453" t="s">
        <v>466</v>
      </c>
      <c r="B7453" s="3">
        <v>45616</v>
      </c>
      <c r="C7453" t="s">
        <v>467</v>
      </c>
      <c r="D7453" t="s">
        <v>23</v>
      </c>
      <c r="E7453" t="s">
        <v>14</v>
      </c>
      <c r="F7453" t="s">
        <v>27</v>
      </c>
      <c r="G7453">
        <v>9</v>
      </c>
      <c r="H7453" s="5">
        <v>765.09</v>
      </c>
      <c r="I7453" s="5">
        <v>7.0000000000000007E-2</v>
      </c>
      <c r="J7453" s="5">
        <v>6403.8032999999996</v>
      </c>
      <c r="K7453" s="5">
        <v>749.6701339791282</v>
      </c>
      <c r="L7453">
        <f>YEAR(SalesData[Order Date])</f>
        <v>2024</v>
      </c>
      <c r="M7453">
        <f>MONTH(SalesData[Order Date])</f>
        <v>11</v>
      </c>
      <c r="N7453" t="str">
        <f>TEXT(SalesData[[#This Row],[Order Date]], "mmmm")</f>
        <v>November</v>
      </c>
      <c r="O7453" s="7">
        <f>IF(SalesData[Sales]=0,0,SalesData[Profit]/SalesData[Sales])</f>
        <v>0.11706638990287666</v>
      </c>
      <c r="P7453" s="8">
        <f t="shared" si="116"/>
        <v>1.016583379442651E-5</v>
      </c>
      <c r="Q7453" t="str">
        <f>IF(SalesData[[#This Row],[Discount]]&gt;0, "Yes", "No")</f>
        <v>Yes</v>
      </c>
      <c r="R7453" t="str">
        <f>TEXT(SalesData[[#This Row],[Order Date]],"mmm-yyyy")</f>
        <v>Nov-2024</v>
      </c>
      <c r="S7453">
        <f>YEAR(SalesData[[#This Row],[Order Date]])*100 + MONTH(SalesData[[#This Row],[Order Date]])</f>
        <v>202411</v>
      </c>
    </row>
    <row r="7454" spans="1:19" x14ac:dyDescent="0.3">
      <c r="A7454" t="s">
        <v>482</v>
      </c>
      <c r="B7454" s="3">
        <v>45609</v>
      </c>
      <c r="C7454" t="s">
        <v>483</v>
      </c>
      <c r="D7454" t="s">
        <v>13</v>
      </c>
      <c r="E7454" t="s">
        <v>26</v>
      </c>
      <c r="F7454" t="s">
        <v>62</v>
      </c>
      <c r="G7454">
        <v>4</v>
      </c>
      <c r="H7454" s="5">
        <v>395.42</v>
      </c>
      <c r="I7454" s="5">
        <v>0.19</v>
      </c>
      <c r="J7454" s="5">
        <v>1281.1608000000001</v>
      </c>
      <c r="K7454" s="5">
        <v>241.55267259292989</v>
      </c>
      <c r="L7454">
        <f>YEAR(SalesData[Order Date])</f>
        <v>2024</v>
      </c>
      <c r="M7454">
        <f>MONTH(SalesData[Order Date])</f>
        <v>11</v>
      </c>
      <c r="N7454" t="str">
        <f>TEXT(SalesData[[#This Row],[Order Date]], "mmmm")</f>
        <v>November</v>
      </c>
      <c r="O7454" s="7">
        <f>IF(SalesData[Sales]=0,0,SalesData[Profit]/SalesData[Sales])</f>
        <v>0.18854204139943234</v>
      </c>
      <c r="P7454" s="8">
        <f t="shared" si="116"/>
        <v>1.2012543624500531E-4</v>
      </c>
      <c r="Q7454" t="str">
        <f>IF(SalesData[[#This Row],[Discount]]&gt;0, "Yes", "No")</f>
        <v>Yes</v>
      </c>
      <c r="R7454" t="str">
        <f>TEXT(SalesData[[#This Row],[Order Date]],"mmm-yyyy")</f>
        <v>Nov-2024</v>
      </c>
      <c r="S7454">
        <f>YEAR(SalesData[[#This Row],[Order Date]])*100 + MONTH(SalesData[[#This Row],[Order Date]])</f>
        <v>202411</v>
      </c>
    </row>
    <row r="7455" spans="1:19" x14ac:dyDescent="0.3">
      <c r="A7455" t="s">
        <v>554</v>
      </c>
      <c r="B7455" s="3">
        <v>45626</v>
      </c>
      <c r="C7455" t="s">
        <v>555</v>
      </c>
      <c r="D7455" t="s">
        <v>18</v>
      </c>
      <c r="E7455" t="s">
        <v>19</v>
      </c>
      <c r="F7455" t="s">
        <v>27</v>
      </c>
      <c r="G7455">
        <v>3</v>
      </c>
      <c r="H7455" s="5">
        <v>374</v>
      </c>
      <c r="I7455" s="5">
        <v>0.2</v>
      </c>
      <c r="J7455" s="5">
        <v>897.6</v>
      </c>
      <c r="K7455" s="5">
        <v>200.81582068709551</v>
      </c>
      <c r="L7455">
        <f>YEAR(SalesData[Order Date])</f>
        <v>2024</v>
      </c>
      <c r="M7455">
        <f>MONTH(SalesData[Order Date])</f>
        <v>11</v>
      </c>
      <c r="N7455" t="str">
        <f>TEXT(SalesData[[#This Row],[Order Date]], "mmmm")</f>
        <v>November</v>
      </c>
      <c r="O7455" s="7">
        <f>IF(SalesData[Sales]=0,0,SalesData[Profit]/SalesData[Sales])</f>
        <v>0.22372529042679981</v>
      </c>
      <c r="P7455" s="8">
        <f t="shared" si="116"/>
        <v>1.7825311942959004E-4</v>
      </c>
      <c r="Q7455" t="str">
        <f>IF(SalesData[[#This Row],[Discount]]&gt;0, "Yes", "No")</f>
        <v>Yes</v>
      </c>
      <c r="R7455" t="str">
        <f>TEXT(SalesData[[#This Row],[Order Date]],"mmm-yyyy")</f>
        <v>Nov-2024</v>
      </c>
      <c r="S7455">
        <f>YEAR(SalesData[[#This Row],[Order Date]])*100 + MONTH(SalesData[[#This Row],[Order Date]])</f>
        <v>202411</v>
      </c>
    </row>
    <row r="7456" spans="1:19" x14ac:dyDescent="0.3">
      <c r="A7456" t="s">
        <v>582</v>
      </c>
      <c r="B7456" s="3">
        <v>45597</v>
      </c>
      <c r="C7456" t="s">
        <v>583</v>
      </c>
      <c r="D7456" t="s">
        <v>23</v>
      </c>
      <c r="E7456" t="s">
        <v>14</v>
      </c>
      <c r="F7456" t="s">
        <v>91</v>
      </c>
      <c r="G7456">
        <v>1</v>
      </c>
      <c r="H7456" s="5">
        <v>852.7</v>
      </c>
      <c r="I7456" s="5">
        <v>0.22</v>
      </c>
      <c r="J7456" s="5">
        <v>665.10600000000011</v>
      </c>
      <c r="K7456" s="5">
        <v>108.9455652841593</v>
      </c>
      <c r="L7456">
        <f>YEAR(SalesData[Order Date])</f>
        <v>2024</v>
      </c>
      <c r="M7456">
        <f>MONTH(SalesData[Order Date])</f>
        <v>11</v>
      </c>
      <c r="N7456" t="str">
        <f>TEXT(SalesData[[#This Row],[Order Date]], "mmmm")</f>
        <v>November</v>
      </c>
      <c r="O7456" s="7">
        <f>IF(SalesData[Sales]=0,0,SalesData[Profit]/SalesData[Sales])</f>
        <v>0.16380180795867016</v>
      </c>
      <c r="P7456" s="8">
        <f t="shared" si="116"/>
        <v>2.5800398733434972E-4</v>
      </c>
      <c r="Q7456" t="str">
        <f>IF(SalesData[[#This Row],[Discount]]&gt;0, "Yes", "No")</f>
        <v>Yes</v>
      </c>
      <c r="R7456" t="str">
        <f>TEXT(SalesData[[#This Row],[Order Date]],"mmm-yyyy")</f>
        <v>Nov-2024</v>
      </c>
      <c r="S7456">
        <f>YEAR(SalesData[[#This Row],[Order Date]])*100 + MONTH(SalesData[[#This Row],[Order Date]])</f>
        <v>202411</v>
      </c>
    </row>
    <row r="7457" spans="1:19" x14ac:dyDescent="0.3">
      <c r="A7457" t="s">
        <v>758</v>
      </c>
      <c r="B7457" s="3">
        <v>45599</v>
      </c>
      <c r="C7457" t="s">
        <v>759</v>
      </c>
      <c r="D7457" t="s">
        <v>18</v>
      </c>
      <c r="E7457" t="s">
        <v>26</v>
      </c>
      <c r="F7457" t="s">
        <v>20</v>
      </c>
      <c r="G7457">
        <v>9</v>
      </c>
      <c r="H7457" s="5">
        <v>192.45</v>
      </c>
      <c r="I7457" s="5">
        <v>0.05</v>
      </c>
      <c r="J7457" s="5">
        <v>1645.4475</v>
      </c>
      <c r="K7457" s="5">
        <v>326.21450788050959</v>
      </c>
      <c r="L7457">
        <f>YEAR(SalesData[Order Date])</f>
        <v>2024</v>
      </c>
      <c r="M7457">
        <f>MONTH(SalesData[Order Date])</f>
        <v>11</v>
      </c>
      <c r="N7457" t="str">
        <f>TEXT(SalesData[[#This Row],[Order Date]], "mmmm")</f>
        <v>November</v>
      </c>
      <c r="O7457" s="7">
        <f>IF(SalesData[Sales]=0,0,SalesData[Profit]/SalesData[Sales])</f>
        <v>0.19825275973892184</v>
      </c>
      <c r="P7457" s="8">
        <f t="shared" si="116"/>
        <v>2.8867526918968856E-5</v>
      </c>
      <c r="Q7457" t="str">
        <f>IF(SalesData[[#This Row],[Discount]]&gt;0, "Yes", "No")</f>
        <v>Yes</v>
      </c>
      <c r="R7457" t="str">
        <f>TEXT(SalesData[[#This Row],[Order Date]],"mmm-yyyy")</f>
        <v>Nov-2024</v>
      </c>
      <c r="S7457">
        <f>YEAR(SalesData[[#This Row],[Order Date]])*100 + MONTH(SalesData[[#This Row],[Order Date]])</f>
        <v>202411</v>
      </c>
    </row>
    <row r="7458" spans="1:19" x14ac:dyDescent="0.3">
      <c r="A7458" t="s">
        <v>904</v>
      </c>
      <c r="B7458" s="3">
        <v>45615</v>
      </c>
      <c r="C7458" t="s">
        <v>905</v>
      </c>
      <c r="D7458" t="s">
        <v>18</v>
      </c>
      <c r="E7458" t="s">
        <v>26</v>
      </c>
      <c r="F7458" t="s">
        <v>34</v>
      </c>
      <c r="G7458">
        <v>8</v>
      </c>
      <c r="H7458" s="5">
        <v>304.74</v>
      </c>
      <c r="I7458" s="5">
        <v>0.09</v>
      </c>
      <c r="J7458" s="5">
        <v>2218.5072</v>
      </c>
      <c r="K7458" s="5">
        <v>274.23093456339171</v>
      </c>
      <c r="L7458">
        <f>YEAR(SalesData[Order Date])</f>
        <v>2024</v>
      </c>
      <c r="M7458">
        <f>MONTH(SalesData[Order Date])</f>
        <v>11</v>
      </c>
      <c r="N7458" t="str">
        <f>TEXT(SalesData[[#This Row],[Order Date]], "mmmm")</f>
        <v>November</v>
      </c>
      <c r="O7458" s="7">
        <f>IF(SalesData[Sales]=0,0,SalesData[Profit]/SalesData[Sales])</f>
        <v>0.1236105677562785</v>
      </c>
      <c r="P7458" s="8">
        <f t="shared" si="116"/>
        <v>3.6916715888954518E-5</v>
      </c>
      <c r="Q7458" t="str">
        <f>IF(SalesData[[#This Row],[Discount]]&gt;0, "Yes", "No")</f>
        <v>Yes</v>
      </c>
      <c r="R7458" t="str">
        <f>TEXT(SalesData[[#This Row],[Order Date]],"mmm-yyyy")</f>
        <v>Nov-2024</v>
      </c>
      <c r="S7458">
        <f>YEAR(SalesData[[#This Row],[Order Date]])*100 + MONTH(SalesData[[#This Row],[Order Date]])</f>
        <v>202411</v>
      </c>
    </row>
    <row r="7459" spans="1:19" x14ac:dyDescent="0.3">
      <c r="A7459" t="s">
        <v>1013</v>
      </c>
      <c r="B7459" s="3">
        <v>45615</v>
      </c>
      <c r="C7459" t="s">
        <v>1014</v>
      </c>
      <c r="D7459" t="s">
        <v>23</v>
      </c>
      <c r="E7459" t="s">
        <v>19</v>
      </c>
      <c r="F7459" t="s">
        <v>62</v>
      </c>
      <c r="G7459">
        <v>1</v>
      </c>
      <c r="H7459" s="5">
        <v>913.88</v>
      </c>
      <c r="I7459" s="5">
        <v>0.08</v>
      </c>
      <c r="J7459" s="5">
        <v>840.76960000000008</v>
      </c>
      <c r="K7459" s="5">
        <v>189.04811927717151</v>
      </c>
      <c r="L7459">
        <f>YEAR(SalesData[Order Date])</f>
        <v>2024</v>
      </c>
      <c r="M7459">
        <f>MONTH(SalesData[Order Date])</f>
        <v>11</v>
      </c>
      <c r="N7459" t="str">
        <f>TEXT(SalesData[[#This Row],[Order Date]], "mmmm")</f>
        <v>November</v>
      </c>
      <c r="O7459" s="7">
        <f>IF(SalesData[Sales]=0,0,SalesData[Profit]/SalesData[Sales])</f>
        <v>0.22485127825407994</v>
      </c>
      <c r="P7459" s="8">
        <f t="shared" si="116"/>
        <v>8.7538845362629671E-5</v>
      </c>
      <c r="Q7459" t="str">
        <f>IF(SalesData[[#This Row],[Discount]]&gt;0, "Yes", "No")</f>
        <v>Yes</v>
      </c>
      <c r="R7459" t="str">
        <f>TEXT(SalesData[[#This Row],[Order Date]],"mmm-yyyy")</f>
        <v>Nov-2024</v>
      </c>
      <c r="S7459">
        <f>YEAR(SalesData[[#This Row],[Order Date]])*100 + MONTH(SalesData[[#This Row],[Order Date]])</f>
        <v>202411</v>
      </c>
    </row>
    <row r="7460" spans="1:19" x14ac:dyDescent="0.3">
      <c r="A7460" t="s">
        <v>1157</v>
      </c>
      <c r="B7460" s="3">
        <v>45600</v>
      </c>
      <c r="C7460" t="s">
        <v>1158</v>
      </c>
      <c r="D7460" t="s">
        <v>18</v>
      </c>
      <c r="E7460" t="s">
        <v>19</v>
      </c>
      <c r="F7460" t="s">
        <v>91</v>
      </c>
      <c r="G7460">
        <v>5</v>
      </c>
      <c r="H7460" s="5">
        <v>569.79999999999995</v>
      </c>
      <c r="I7460" s="5">
        <v>0.22</v>
      </c>
      <c r="J7460" s="5">
        <v>2222.2199999999998</v>
      </c>
      <c r="K7460" s="5">
        <v>399.8490670233241</v>
      </c>
      <c r="L7460">
        <f>YEAR(SalesData[Order Date])</f>
        <v>2024</v>
      </c>
      <c r="M7460">
        <f>MONTH(SalesData[Order Date])</f>
        <v>11</v>
      </c>
      <c r="N7460" t="str">
        <f>TEXT(SalesData[[#This Row],[Order Date]], "mmmm")</f>
        <v>November</v>
      </c>
      <c r="O7460" s="7">
        <f>IF(SalesData[Sales]=0,0,SalesData[Profit]/SalesData[Sales])</f>
        <v>0.17993226009275595</v>
      </c>
      <c r="P7460" s="8">
        <f t="shared" si="116"/>
        <v>7.7220077220077225E-5</v>
      </c>
      <c r="Q7460" t="str">
        <f>IF(SalesData[[#This Row],[Discount]]&gt;0, "Yes", "No")</f>
        <v>Yes</v>
      </c>
      <c r="R7460" t="str">
        <f>TEXT(SalesData[[#This Row],[Order Date]],"mmm-yyyy")</f>
        <v>Nov-2024</v>
      </c>
      <c r="S7460">
        <f>YEAR(SalesData[[#This Row],[Order Date]])*100 + MONTH(SalesData[[#This Row],[Order Date]])</f>
        <v>202411</v>
      </c>
    </row>
    <row r="7461" spans="1:19" x14ac:dyDescent="0.3">
      <c r="A7461" t="s">
        <v>1161</v>
      </c>
      <c r="B7461" s="3">
        <v>45601</v>
      </c>
      <c r="C7461" t="s">
        <v>1162</v>
      </c>
      <c r="D7461" t="s">
        <v>30</v>
      </c>
      <c r="E7461" t="s">
        <v>26</v>
      </c>
      <c r="F7461" t="s">
        <v>34</v>
      </c>
      <c r="G7461">
        <v>9</v>
      </c>
      <c r="H7461" s="5">
        <v>62.2</v>
      </c>
      <c r="I7461" s="5">
        <v>0.19</v>
      </c>
      <c r="J7461" s="5">
        <v>453.4380000000001</v>
      </c>
      <c r="K7461" s="5">
        <v>32.393544766676108</v>
      </c>
      <c r="L7461">
        <f>YEAR(SalesData[Order Date])</f>
        <v>2024</v>
      </c>
      <c r="M7461">
        <f>MONTH(SalesData[Order Date])</f>
        <v>11</v>
      </c>
      <c r="N7461" t="str">
        <f>TEXT(SalesData[[#This Row],[Order Date]], "mmmm")</f>
        <v>November</v>
      </c>
      <c r="O7461" s="7">
        <f>IF(SalesData[Sales]=0,0,SalesData[Profit]/SalesData[Sales])</f>
        <v>7.1439854548308923E-2</v>
      </c>
      <c r="P7461" s="8">
        <f t="shared" si="116"/>
        <v>3.3940693104680237E-4</v>
      </c>
      <c r="Q7461" t="str">
        <f>IF(SalesData[[#This Row],[Discount]]&gt;0, "Yes", "No")</f>
        <v>Yes</v>
      </c>
      <c r="R7461" t="str">
        <f>TEXT(SalesData[[#This Row],[Order Date]],"mmm-yyyy")</f>
        <v>Nov-2024</v>
      </c>
      <c r="S7461">
        <f>YEAR(SalesData[[#This Row],[Order Date]])*100 + MONTH(SalesData[[#This Row],[Order Date]])</f>
        <v>202411</v>
      </c>
    </row>
    <row r="7462" spans="1:19" x14ac:dyDescent="0.3">
      <c r="A7462" t="s">
        <v>1167</v>
      </c>
      <c r="B7462" s="3">
        <v>45603</v>
      </c>
      <c r="C7462" t="s">
        <v>1168</v>
      </c>
      <c r="D7462" t="s">
        <v>23</v>
      </c>
      <c r="E7462" t="s">
        <v>26</v>
      </c>
      <c r="F7462" t="s">
        <v>34</v>
      </c>
      <c r="G7462">
        <v>7</v>
      </c>
      <c r="H7462" s="5">
        <v>162.46</v>
      </c>
      <c r="I7462" s="5">
        <v>0.22</v>
      </c>
      <c r="J7462" s="5">
        <v>887.03160000000003</v>
      </c>
      <c r="K7462" s="5">
        <v>237.28984883524609</v>
      </c>
      <c r="L7462">
        <f>YEAR(SalesData[Order Date])</f>
        <v>2024</v>
      </c>
      <c r="M7462">
        <f>MONTH(SalesData[Order Date])</f>
        <v>11</v>
      </c>
      <c r="N7462" t="str">
        <f>TEXT(SalesData[[#This Row],[Order Date]], "mmmm")</f>
        <v>November</v>
      </c>
      <c r="O7462" s="7">
        <f>IF(SalesData[Sales]=0,0,SalesData[Profit]/SalesData[Sales])</f>
        <v>0.26751002876926377</v>
      </c>
      <c r="P7462" s="8">
        <f t="shared" si="116"/>
        <v>1.9345421290515468E-4</v>
      </c>
      <c r="Q7462" t="str">
        <f>IF(SalesData[[#This Row],[Discount]]&gt;0, "Yes", "No")</f>
        <v>Yes</v>
      </c>
      <c r="R7462" t="str">
        <f>TEXT(SalesData[[#This Row],[Order Date]],"mmm-yyyy")</f>
        <v>Nov-2024</v>
      </c>
      <c r="S7462">
        <f>YEAR(SalesData[[#This Row],[Order Date]])*100 + MONTH(SalesData[[#This Row],[Order Date]])</f>
        <v>202411</v>
      </c>
    </row>
    <row r="7463" spans="1:19" x14ac:dyDescent="0.3">
      <c r="A7463" t="s">
        <v>1221</v>
      </c>
      <c r="B7463" s="3">
        <v>45607</v>
      </c>
      <c r="C7463" t="s">
        <v>1222</v>
      </c>
      <c r="D7463" t="s">
        <v>23</v>
      </c>
      <c r="E7463" t="s">
        <v>19</v>
      </c>
      <c r="F7463" t="s">
        <v>39</v>
      </c>
      <c r="G7463">
        <v>2</v>
      </c>
      <c r="H7463" s="5">
        <v>300.26</v>
      </c>
      <c r="I7463" s="5">
        <v>0.22</v>
      </c>
      <c r="J7463" s="5">
        <v>468.40559999999999</v>
      </c>
      <c r="K7463" s="5">
        <v>118.2885811803045</v>
      </c>
      <c r="L7463">
        <f>YEAR(SalesData[Order Date])</f>
        <v>2024</v>
      </c>
      <c r="M7463">
        <f>MONTH(SalesData[Order Date])</f>
        <v>11</v>
      </c>
      <c r="N7463" t="str">
        <f>TEXT(SalesData[[#This Row],[Order Date]], "mmmm")</f>
        <v>November</v>
      </c>
      <c r="O7463" s="7">
        <f>IF(SalesData[Sales]=0,0,SalesData[Profit]/SalesData[Sales])</f>
        <v>0.25253451534376298</v>
      </c>
      <c r="P7463" s="8">
        <f t="shared" si="116"/>
        <v>3.6634916405781657E-4</v>
      </c>
      <c r="Q7463" t="str">
        <f>IF(SalesData[[#This Row],[Discount]]&gt;0, "Yes", "No")</f>
        <v>Yes</v>
      </c>
      <c r="R7463" t="str">
        <f>TEXT(SalesData[[#This Row],[Order Date]],"mmm-yyyy")</f>
        <v>Nov-2024</v>
      </c>
      <c r="S7463">
        <f>YEAR(SalesData[[#This Row],[Order Date]])*100 + MONTH(SalesData[[#This Row],[Order Date]])</f>
        <v>202411</v>
      </c>
    </row>
    <row r="7464" spans="1:19" x14ac:dyDescent="0.3">
      <c r="A7464" t="s">
        <v>1281</v>
      </c>
      <c r="B7464" s="3">
        <v>45610</v>
      </c>
      <c r="C7464" t="s">
        <v>1282</v>
      </c>
      <c r="D7464" t="s">
        <v>18</v>
      </c>
      <c r="E7464" t="s">
        <v>26</v>
      </c>
      <c r="F7464" t="s">
        <v>44</v>
      </c>
      <c r="G7464">
        <v>6</v>
      </c>
      <c r="H7464" s="5">
        <v>468.44</v>
      </c>
      <c r="I7464" s="5">
        <v>0.06</v>
      </c>
      <c r="J7464" s="5">
        <v>2642.0016000000001</v>
      </c>
      <c r="K7464" s="5">
        <v>420.0478965179301</v>
      </c>
      <c r="L7464">
        <f>YEAR(SalesData[Order Date])</f>
        <v>2024</v>
      </c>
      <c r="M7464">
        <f>MONTH(SalesData[Order Date])</f>
        <v>11</v>
      </c>
      <c r="N7464" t="str">
        <f>TEXT(SalesData[[#This Row],[Order Date]], "mmmm")</f>
        <v>November</v>
      </c>
      <c r="O7464" s="7">
        <f>IF(SalesData[Sales]=0,0,SalesData[Profit]/SalesData[Sales])</f>
        <v>0.15898850951412372</v>
      </c>
      <c r="P7464" s="8">
        <f t="shared" si="116"/>
        <v>2.1347451114336947E-5</v>
      </c>
      <c r="Q7464" t="str">
        <f>IF(SalesData[[#This Row],[Discount]]&gt;0, "Yes", "No")</f>
        <v>Yes</v>
      </c>
      <c r="R7464" t="str">
        <f>TEXT(SalesData[[#This Row],[Order Date]],"mmm-yyyy")</f>
        <v>Nov-2024</v>
      </c>
      <c r="S7464">
        <f>YEAR(SalesData[[#This Row],[Order Date]])*100 + MONTH(SalesData[[#This Row],[Order Date]])</f>
        <v>202411</v>
      </c>
    </row>
    <row r="7465" spans="1:19" x14ac:dyDescent="0.3">
      <c r="A7465" t="s">
        <v>1364</v>
      </c>
      <c r="B7465" s="3">
        <v>45602</v>
      </c>
      <c r="C7465" t="s">
        <v>1365</v>
      </c>
      <c r="D7465" t="s">
        <v>23</v>
      </c>
      <c r="E7465" t="s">
        <v>19</v>
      </c>
      <c r="F7465" t="s">
        <v>39</v>
      </c>
      <c r="G7465">
        <v>9</v>
      </c>
      <c r="H7465" s="5">
        <v>756.03</v>
      </c>
      <c r="I7465" s="5">
        <v>0.02</v>
      </c>
      <c r="J7465" s="5">
        <v>6668.1845999999996</v>
      </c>
      <c r="K7465" s="5">
        <v>836.45599487892343</v>
      </c>
      <c r="L7465">
        <f>YEAR(SalesData[Order Date])</f>
        <v>2024</v>
      </c>
      <c r="M7465">
        <f>MONTH(SalesData[Order Date])</f>
        <v>11</v>
      </c>
      <c r="N7465" t="str">
        <f>TEXT(SalesData[[#This Row],[Order Date]], "mmmm")</f>
        <v>November</v>
      </c>
      <c r="O7465" s="7">
        <f>IF(SalesData[Sales]=0,0,SalesData[Profit]/SalesData[Sales])</f>
        <v>0.12543983783516183</v>
      </c>
      <c r="P7465" s="8">
        <f t="shared" si="116"/>
        <v>2.9393307437829483E-6</v>
      </c>
      <c r="Q7465" t="str">
        <f>IF(SalesData[[#This Row],[Discount]]&gt;0, "Yes", "No")</f>
        <v>Yes</v>
      </c>
      <c r="R7465" t="str">
        <f>TEXT(SalesData[[#This Row],[Order Date]],"mmm-yyyy")</f>
        <v>Nov-2024</v>
      </c>
      <c r="S7465">
        <f>YEAR(SalesData[[#This Row],[Order Date]])*100 + MONTH(SalesData[[#This Row],[Order Date]])</f>
        <v>202411</v>
      </c>
    </row>
    <row r="7466" spans="1:19" x14ac:dyDescent="0.3">
      <c r="A7466" t="s">
        <v>1372</v>
      </c>
      <c r="B7466" s="3">
        <v>45619</v>
      </c>
      <c r="C7466" t="s">
        <v>1373</v>
      </c>
      <c r="D7466" t="s">
        <v>30</v>
      </c>
      <c r="E7466" t="s">
        <v>19</v>
      </c>
      <c r="F7466" t="s">
        <v>20</v>
      </c>
      <c r="G7466">
        <v>4</v>
      </c>
      <c r="H7466" s="5">
        <v>140.86000000000001</v>
      </c>
      <c r="I7466" s="5">
        <v>0.06</v>
      </c>
      <c r="J7466" s="5">
        <v>529.6336</v>
      </c>
      <c r="K7466" s="5">
        <v>141.92288195934981</v>
      </c>
      <c r="L7466">
        <f>YEAR(SalesData[Order Date])</f>
        <v>2024</v>
      </c>
      <c r="M7466">
        <f>MONTH(SalesData[Order Date])</f>
        <v>11</v>
      </c>
      <c r="N7466" t="str">
        <f>TEXT(SalesData[[#This Row],[Order Date]], "mmmm")</f>
        <v>November</v>
      </c>
      <c r="O7466" s="7">
        <f>IF(SalesData[Sales]=0,0,SalesData[Profit]/SalesData[Sales])</f>
        <v>0.26796427182744792</v>
      </c>
      <c r="P7466" s="8">
        <f t="shared" si="116"/>
        <v>1.0648871219650716E-4</v>
      </c>
      <c r="Q7466" t="str">
        <f>IF(SalesData[[#This Row],[Discount]]&gt;0, "Yes", "No")</f>
        <v>Yes</v>
      </c>
      <c r="R7466" t="str">
        <f>TEXT(SalesData[[#This Row],[Order Date]],"mmm-yyyy")</f>
        <v>Nov-2024</v>
      </c>
      <c r="S7466">
        <f>YEAR(SalesData[[#This Row],[Order Date]])*100 + MONTH(SalesData[[#This Row],[Order Date]])</f>
        <v>202411</v>
      </c>
    </row>
    <row r="7467" spans="1:19" x14ac:dyDescent="0.3">
      <c r="A7467" t="s">
        <v>1496</v>
      </c>
      <c r="B7467" s="3">
        <v>45602</v>
      </c>
      <c r="C7467" t="s">
        <v>1497</v>
      </c>
      <c r="D7467" t="s">
        <v>18</v>
      </c>
      <c r="E7467" t="s">
        <v>26</v>
      </c>
      <c r="F7467" t="s">
        <v>39</v>
      </c>
      <c r="G7467">
        <v>4</v>
      </c>
      <c r="H7467" s="5">
        <v>753.37</v>
      </c>
      <c r="I7467" s="5">
        <v>0.11</v>
      </c>
      <c r="J7467" s="5">
        <v>2681.9971999999998</v>
      </c>
      <c r="K7467" s="5">
        <v>544.71620714329788</v>
      </c>
      <c r="L7467">
        <f>YEAR(SalesData[Order Date])</f>
        <v>2024</v>
      </c>
      <c r="M7467">
        <f>MONTH(SalesData[Order Date])</f>
        <v>11</v>
      </c>
      <c r="N7467" t="str">
        <f>TEXT(SalesData[[#This Row],[Order Date]], "mmmm")</f>
        <v>November</v>
      </c>
      <c r="O7467" s="7">
        <f>IF(SalesData[Sales]=0,0,SalesData[Profit]/SalesData[Sales])</f>
        <v>0.20310096041237399</v>
      </c>
      <c r="P7467" s="8">
        <f t="shared" si="116"/>
        <v>3.6502648101198614E-5</v>
      </c>
      <c r="Q7467" t="str">
        <f>IF(SalesData[[#This Row],[Discount]]&gt;0, "Yes", "No")</f>
        <v>Yes</v>
      </c>
      <c r="R7467" t="str">
        <f>TEXT(SalesData[[#This Row],[Order Date]],"mmm-yyyy")</f>
        <v>Nov-2024</v>
      </c>
      <c r="S7467">
        <f>YEAR(SalesData[[#This Row],[Order Date]])*100 + MONTH(SalesData[[#This Row],[Order Date]])</f>
        <v>202411</v>
      </c>
    </row>
    <row r="7468" spans="1:19" x14ac:dyDescent="0.3">
      <c r="A7468" t="s">
        <v>1600</v>
      </c>
      <c r="B7468" s="3">
        <v>45623</v>
      </c>
      <c r="C7468" t="s">
        <v>1601</v>
      </c>
      <c r="D7468" t="s">
        <v>23</v>
      </c>
      <c r="E7468" t="s">
        <v>26</v>
      </c>
      <c r="F7468" t="s">
        <v>31</v>
      </c>
      <c r="G7468">
        <v>1</v>
      </c>
      <c r="H7468" s="5">
        <v>549.04999999999995</v>
      </c>
      <c r="I7468" s="5">
        <v>0.12</v>
      </c>
      <c r="J7468" s="5">
        <v>483.16399999999999</v>
      </c>
      <c r="K7468" s="5">
        <v>76.497281505734435</v>
      </c>
      <c r="L7468">
        <f>YEAR(SalesData[Order Date])</f>
        <v>2024</v>
      </c>
      <c r="M7468">
        <f>MONTH(SalesData[Order Date])</f>
        <v>11</v>
      </c>
      <c r="N7468" t="str">
        <f>TEXT(SalesData[[#This Row],[Order Date]], "mmmm")</f>
        <v>November</v>
      </c>
      <c r="O7468" s="7">
        <f>IF(SalesData[Sales]=0,0,SalesData[Profit]/SalesData[Sales])</f>
        <v>0.15832570619030895</v>
      </c>
      <c r="P7468" s="8">
        <f t="shared" si="116"/>
        <v>2.1855932975138877E-4</v>
      </c>
      <c r="Q7468" t="str">
        <f>IF(SalesData[[#This Row],[Discount]]&gt;0, "Yes", "No")</f>
        <v>Yes</v>
      </c>
      <c r="R7468" t="str">
        <f>TEXT(SalesData[[#This Row],[Order Date]],"mmm-yyyy")</f>
        <v>Nov-2024</v>
      </c>
      <c r="S7468">
        <f>YEAR(SalesData[[#This Row],[Order Date]])*100 + MONTH(SalesData[[#This Row],[Order Date]])</f>
        <v>202411</v>
      </c>
    </row>
    <row r="7469" spans="1:19" x14ac:dyDescent="0.3">
      <c r="A7469" t="s">
        <v>1606</v>
      </c>
      <c r="B7469" s="3">
        <v>45623</v>
      </c>
      <c r="C7469" t="s">
        <v>1607</v>
      </c>
      <c r="D7469" t="s">
        <v>30</v>
      </c>
      <c r="E7469" t="s">
        <v>26</v>
      </c>
      <c r="F7469" t="s">
        <v>27</v>
      </c>
      <c r="G7469">
        <v>3</v>
      </c>
      <c r="H7469" s="5">
        <v>295.5</v>
      </c>
      <c r="I7469" s="5">
        <v>0.14000000000000001</v>
      </c>
      <c r="J7469" s="5">
        <v>762.39</v>
      </c>
      <c r="K7469" s="5">
        <v>97.67928342861812</v>
      </c>
      <c r="L7469">
        <f>YEAR(SalesData[Order Date])</f>
        <v>2024</v>
      </c>
      <c r="M7469">
        <f>MONTH(SalesData[Order Date])</f>
        <v>11</v>
      </c>
      <c r="N7469" t="str">
        <f>TEXT(SalesData[[#This Row],[Order Date]], "mmmm")</f>
        <v>November</v>
      </c>
      <c r="O7469" s="7">
        <f>IF(SalesData[Sales]=0,0,SalesData[Profit]/SalesData[Sales])</f>
        <v>0.12812246150738876</v>
      </c>
      <c r="P7469" s="8">
        <f t="shared" si="116"/>
        <v>1.5792442188381276E-4</v>
      </c>
      <c r="Q7469" t="str">
        <f>IF(SalesData[[#This Row],[Discount]]&gt;0, "Yes", "No")</f>
        <v>Yes</v>
      </c>
      <c r="R7469" t="str">
        <f>TEXT(SalesData[[#This Row],[Order Date]],"mmm-yyyy")</f>
        <v>Nov-2024</v>
      </c>
      <c r="S7469">
        <f>YEAR(SalesData[[#This Row],[Order Date]])*100 + MONTH(SalesData[[#This Row],[Order Date]])</f>
        <v>202411</v>
      </c>
    </row>
    <row r="7470" spans="1:19" x14ac:dyDescent="0.3">
      <c r="A7470" t="s">
        <v>1656</v>
      </c>
      <c r="B7470" s="3">
        <v>45622</v>
      </c>
      <c r="C7470" t="s">
        <v>1657</v>
      </c>
      <c r="D7470" t="s">
        <v>30</v>
      </c>
      <c r="E7470" t="s">
        <v>26</v>
      </c>
      <c r="F7470" t="s">
        <v>53</v>
      </c>
      <c r="G7470">
        <v>6</v>
      </c>
      <c r="H7470" s="5">
        <v>483.11</v>
      </c>
      <c r="I7470" s="5">
        <v>0.3</v>
      </c>
      <c r="J7470" s="5">
        <v>2029.0619999999999</v>
      </c>
      <c r="K7470" s="5">
        <v>606.49794471025234</v>
      </c>
      <c r="L7470">
        <f>YEAR(SalesData[Order Date])</f>
        <v>2024</v>
      </c>
      <c r="M7470">
        <f>MONTH(SalesData[Order Date])</f>
        <v>11</v>
      </c>
      <c r="N7470" t="str">
        <f>TEXT(SalesData[[#This Row],[Order Date]], "mmmm")</f>
        <v>November</v>
      </c>
      <c r="O7470" s="7">
        <f>IF(SalesData[Sales]=0,0,SalesData[Profit]/SalesData[Sales])</f>
        <v>0.29890557543843033</v>
      </c>
      <c r="P7470" s="8">
        <f t="shared" si="116"/>
        <v>1.0349609819709797E-4</v>
      </c>
      <c r="Q7470" t="str">
        <f>IF(SalesData[[#This Row],[Discount]]&gt;0, "Yes", "No")</f>
        <v>Yes</v>
      </c>
      <c r="R7470" t="str">
        <f>TEXT(SalesData[[#This Row],[Order Date]],"mmm-yyyy")</f>
        <v>Nov-2024</v>
      </c>
      <c r="S7470">
        <f>YEAR(SalesData[[#This Row],[Order Date]])*100 + MONTH(SalesData[[#This Row],[Order Date]])</f>
        <v>202411</v>
      </c>
    </row>
    <row r="7471" spans="1:19" x14ac:dyDescent="0.3">
      <c r="A7471" t="s">
        <v>1728</v>
      </c>
      <c r="B7471" s="3">
        <v>45609</v>
      </c>
      <c r="C7471" t="s">
        <v>1729</v>
      </c>
      <c r="D7471" t="s">
        <v>23</v>
      </c>
      <c r="E7471" t="s">
        <v>14</v>
      </c>
      <c r="F7471" t="s">
        <v>62</v>
      </c>
      <c r="G7471">
        <v>7</v>
      </c>
      <c r="H7471" s="5">
        <v>876.98</v>
      </c>
      <c r="I7471" s="5">
        <v>0.06</v>
      </c>
      <c r="J7471" s="5">
        <v>5770.5284000000001</v>
      </c>
      <c r="K7471" s="5">
        <v>1697.8618908897249</v>
      </c>
      <c r="L7471">
        <f>YEAR(SalesData[Order Date])</f>
        <v>2024</v>
      </c>
      <c r="M7471">
        <f>MONTH(SalesData[Order Date])</f>
        <v>11</v>
      </c>
      <c r="N7471" t="str">
        <f>TEXT(SalesData[[#This Row],[Order Date]], "mmmm")</f>
        <v>November</v>
      </c>
      <c r="O7471" s="7">
        <f>IF(SalesData[Sales]=0,0,SalesData[Profit]/SalesData[Sales])</f>
        <v>0.29422988211785334</v>
      </c>
      <c r="P7471" s="8">
        <f t="shared" si="116"/>
        <v>9.7738016504693047E-6</v>
      </c>
      <c r="Q7471" t="str">
        <f>IF(SalesData[[#This Row],[Discount]]&gt;0, "Yes", "No")</f>
        <v>Yes</v>
      </c>
      <c r="R7471" t="str">
        <f>TEXT(SalesData[[#This Row],[Order Date]],"mmm-yyyy")</f>
        <v>Nov-2024</v>
      </c>
      <c r="S7471">
        <f>YEAR(SalesData[[#This Row],[Order Date]])*100 + MONTH(SalesData[[#This Row],[Order Date]])</f>
        <v>202411</v>
      </c>
    </row>
    <row r="7472" spans="1:19" x14ac:dyDescent="0.3">
      <c r="A7472" t="s">
        <v>1791</v>
      </c>
      <c r="B7472" s="3">
        <v>45604</v>
      </c>
      <c r="C7472" t="s">
        <v>1792</v>
      </c>
      <c r="D7472" t="s">
        <v>23</v>
      </c>
      <c r="E7472" t="s">
        <v>19</v>
      </c>
      <c r="F7472" t="s">
        <v>27</v>
      </c>
      <c r="G7472">
        <v>6</v>
      </c>
      <c r="H7472" s="5">
        <v>200.4</v>
      </c>
      <c r="I7472" s="5">
        <v>0.06</v>
      </c>
      <c r="J7472" s="5">
        <v>1130.2560000000001</v>
      </c>
      <c r="K7472" s="5">
        <v>289.04506001494201</v>
      </c>
      <c r="L7472">
        <f>YEAR(SalesData[Order Date])</f>
        <v>2024</v>
      </c>
      <c r="M7472">
        <f>MONTH(SalesData[Order Date])</f>
        <v>11</v>
      </c>
      <c r="N7472" t="str">
        <f>TEXT(SalesData[[#This Row],[Order Date]], "mmmm")</f>
        <v>November</v>
      </c>
      <c r="O7472" s="7">
        <f>IF(SalesData[Sales]=0,0,SalesData[Profit]/SalesData[Sales])</f>
        <v>0.25573415227607021</v>
      </c>
      <c r="P7472" s="8">
        <f t="shared" si="116"/>
        <v>4.99001996007984E-5</v>
      </c>
      <c r="Q7472" t="str">
        <f>IF(SalesData[[#This Row],[Discount]]&gt;0, "Yes", "No")</f>
        <v>Yes</v>
      </c>
      <c r="R7472" t="str">
        <f>TEXT(SalesData[[#This Row],[Order Date]],"mmm-yyyy")</f>
        <v>Nov-2024</v>
      </c>
      <c r="S7472">
        <f>YEAR(SalesData[[#This Row],[Order Date]])*100 + MONTH(SalesData[[#This Row],[Order Date]])</f>
        <v>202411</v>
      </c>
    </row>
    <row r="7473" spans="1:19" x14ac:dyDescent="0.3">
      <c r="A7473" t="s">
        <v>1917</v>
      </c>
      <c r="B7473" s="3">
        <v>45598</v>
      </c>
      <c r="C7473" t="s">
        <v>1918</v>
      </c>
      <c r="D7473" t="s">
        <v>13</v>
      </c>
      <c r="E7473" t="s">
        <v>14</v>
      </c>
      <c r="F7473" t="s">
        <v>91</v>
      </c>
      <c r="G7473">
        <v>7</v>
      </c>
      <c r="H7473" s="5">
        <v>738.62</v>
      </c>
      <c r="I7473" s="5">
        <v>0.23</v>
      </c>
      <c r="J7473" s="5">
        <v>3981.1617999999999</v>
      </c>
      <c r="K7473" s="5">
        <v>874.25275769732775</v>
      </c>
      <c r="L7473">
        <f>YEAR(SalesData[Order Date])</f>
        <v>2024</v>
      </c>
      <c r="M7473">
        <f>MONTH(SalesData[Order Date])</f>
        <v>11</v>
      </c>
      <c r="N7473" t="str">
        <f>TEXT(SalesData[[#This Row],[Order Date]], "mmmm")</f>
        <v>November</v>
      </c>
      <c r="O7473" s="7">
        <f>IF(SalesData[Sales]=0,0,SalesData[Profit]/SalesData[Sales])</f>
        <v>0.21959739433281203</v>
      </c>
      <c r="P7473" s="8">
        <f t="shared" si="116"/>
        <v>4.4484501986329718E-5</v>
      </c>
      <c r="Q7473" t="str">
        <f>IF(SalesData[[#This Row],[Discount]]&gt;0, "Yes", "No")</f>
        <v>Yes</v>
      </c>
      <c r="R7473" t="str">
        <f>TEXT(SalesData[[#This Row],[Order Date]],"mmm-yyyy")</f>
        <v>Nov-2024</v>
      </c>
      <c r="S7473">
        <f>YEAR(SalesData[[#This Row],[Order Date]])*100 + MONTH(SalesData[[#This Row],[Order Date]])</f>
        <v>202411</v>
      </c>
    </row>
    <row r="7474" spans="1:19" x14ac:dyDescent="0.3">
      <c r="A7474" t="s">
        <v>2080</v>
      </c>
      <c r="B7474" s="3">
        <v>45599</v>
      </c>
      <c r="C7474" t="s">
        <v>2081</v>
      </c>
      <c r="D7474" t="s">
        <v>30</v>
      </c>
      <c r="E7474" t="s">
        <v>26</v>
      </c>
      <c r="F7474" t="s">
        <v>34</v>
      </c>
      <c r="G7474">
        <v>5</v>
      </c>
      <c r="H7474" s="5">
        <v>704.58</v>
      </c>
      <c r="I7474" s="5">
        <v>0.27</v>
      </c>
      <c r="J7474" s="5">
        <v>2571.7170000000001</v>
      </c>
      <c r="K7474" s="5">
        <v>599.81167786416961</v>
      </c>
      <c r="L7474">
        <f>YEAR(SalesData[Order Date])</f>
        <v>2024</v>
      </c>
      <c r="M7474">
        <f>MONTH(SalesData[Order Date])</f>
        <v>11</v>
      </c>
      <c r="N7474" t="str">
        <f>TEXT(SalesData[[#This Row],[Order Date]], "mmmm")</f>
        <v>November</v>
      </c>
      <c r="O7474" s="7">
        <f>IF(SalesData[Sales]=0,0,SalesData[Profit]/SalesData[Sales])</f>
        <v>0.23323393587403651</v>
      </c>
      <c r="P7474" s="8">
        <f t="shared" si="116"/>
        <v>7.664140338925318E-5</v>
      </c>
      <c r="Q7474" t="str">
        <f>IF(SalesData[[#This Row],[Discount]]&gt;0, "Yes", "No")</f>
        <v>Yes</v>
      </c>
      <c r="R7474" t="str">
        <f>TEXT(SalesData[[#This Row],[Order Date]],"mmm-yyyy")</f>
        <v>Nov-2024</v>
      </c>
      <c r="S7474">
        <f>YEAR(SalesData[[#This Row],[Order Date]])*100 + MONTH(SalesData[[#This Row],[Order Date]])</f>
        <v>202411</v>
      </c>
    </row>
    <row r="7475" spans="1:19" x14ac:dyDescent="0.3">
      <c r="A7475" t="s">
        <v>2141</v>
      </c>
      <c r="B7475" s="3">
        <v>45612</v>
      </c>
      <c r="C7475" t="s">
        <v>2142</v>
      </c>
      <c r="D7475" t="s">
        <v>13</v>
      </c>
      <c r="E7475" t="s">
        <v>26</v>
      </c>
      <c r="F7475" t="s">
        <v>91</v>
      </c>
      <c r="G7475">
        <v>5</v>
      </c>
      <c r="H7475" s="5">
        <v>24.33</v>
      </c>
      <c r="I7475" s="5">
        <v>0.27</v>
      </c>
      <c r="J7475" s="5">
        <v>88.80449999999999</v>
      </c>
      <c r="K7475" s="5">
        <v>18.511181923702701</v>
      </c>
      <c r="L7475">
        <f>YEAR(SalesData[Order Date])</f>
        <v>2024</v>
      </c>
      <c r="M7475">
        <f>MONTH(SalesData[Order Date])</f>
        <v>11</v>
      </c>
      <c r="N7475" t="str">
        <f>TEXT(SalesData[[#This Row],[Order Date]], "mmmm")</f>
        <v>November</v>
      </c>
      <c r="O7475" s="7">
        <f>IF(SalesData[Sales]=0,0,SalesData[Profit]/SalesData[Sales])</f>
        <v>0.20844869261921076</v>
      </c>
      <c r="P7475" s="8">
        <f t="shared" si="116"/>
        <v>2.2194821208384712E-3</v>
      </c>
      <c r="Q7475" t="str">
        <f>IF(SalesData[[#This Row],[Discount]]&gt;0, "Yes", "No")</f>
        <v>Yes</v>
      </c>
      <c r="R7475" t="str">
        <f>TEXT(SalesData[[#This Row],[Order Date]],"mmm-yyyy")</f>
        <v>Nov-2024</v>
      </c>
      <c r="S7475">
        <f>YEAR(SalesData[[#This Row],[Order Date]])*100 + MONTH(SalesData[[#This Row],[Order Date]])</f>
        <v>202411</v>
      </c>
    </row>
    <row r="7476" spans="1:19" x14ac:dyDescent="0.3">
      <c r="A7476" t="s">
        <v>2167</v>
      </c>
      <c r="B7476" s="3">
        <v>45613</v>
      </c>
      <c r="C7476" t="s">
        <v>2168</v>
      </c>
      <c r="D7476" t="s">
        <v>18</v>
      </c>
      <c r="E7476" t="s">
        <v>14</v>
      </c>
      <c r="F7476" t="s">
        <v>20</v>
      </c>
      <c r="G7476">
        <v>8</v>
      </c>
      <c r="H7476" s="5">
        <v>82.37</v>
      </c>
      <c r="I7476" s="5">
        <v>0.06</v>
      </c>
      <c r="J7476" s="5">
        <v>619.42240000000004</v>
      </c>
      <c r="K7476" s="5">
        <v>101.88487467189699</v>
      </c>
      <c r="L7476">
        <f>YEAR(SalesData[Order Date])</f>
        <v>2024</v>
      </c>
      <c r="M7476">
        <f>MONTH(SalesData[Order Date])</f>
        <v>11</v>
      </c>
      <c r="N7476" t="str">
        <f>TEXT(SalesData[[#This Row],[Order Date]], "mmmm")</f>
        <v>November</v>
      </c>
      <c r="O7476" s="7">
        <f>IF(SalesData[Sales]=0,0,SalesData[Profit]/SalesData[Sales])</f>
        <v>0.16448367813611034</v>
      </c>
      <c r="P7476" s="8">
        <f t="shared" si="116"/>
        <v>9.1052567682408631E-5</v>
      </c>
      <c r="Q7476" t="str">
        <f>IF(SalesData[[#This Row],[Discount]]&gt;0, "Yes", "No")</f>
        <v>Yes</v>
      </c>
      <c r="R7476" t="str">
        <f>TEXT(SalesData[[#This Row],[Order Date]],"mmm-yyyy")</f>
        <v>Nov-2024</v>
      </c>
      <c r="S7476">
        <f>YEAR(SalesData[[#This Row],[Order Date]])*100 + MONTH(SalesData[[#This Row],[Order Date]])</f>
        <v>202411</v>
      </c>
    </row>
    <row r="7477" spans="1:19" x14ac:dyDescent="0.3">
      <c r="A7477" t="s">
        <v>2171</v>
      </c>
      <c r="B7477" s="3">
        <v>45611</v>
      </c>
      <c r="C7477" t="s">
        <v>2172</v>
      </c>
      <c r="D7477" t="s">
        <v>13</v>
      </c>
      <c r="E7477" t="s">
        <v>26</v>
      </c>
      <c r="F7477" t="s">
        <v>44</v>
      </c>
      <c r="G7477">
        <v>9</v>
      </c>
      <c r="H7477" s="5">
        <v>73.22</v>
      </c>
      <c r="I7477" s="5">
        <v>0.26</v>
      </c>
      <c r="J7477" s="5">
        <v>487.64519999999999</v>
      </c>
      <c r="K7477" s="5">
        <v>108.0144880258331</v>
      </c>
      <c r="L7477">
        <f>YEAR(SalesData[Order Date])</f>
        <v>2024</v>
      </c>
      <c r="M7477">
        <f>MONTH(SalesData[Order Date])</f>
        <v>11</v>
      </c>
      <c r="N7477" t="str">
        <f>TEXT(SalesData[[#This Row],[Order Date]], "mmmm")</f>
        <v>November</v>
      </c>
      <c r="O7477" s="7">
        <f>IF(SalesData[Sales]=0,0,SalesData[Profit]/SalesData[Sales])</f>
        <v>0.22150220698539247</v>
      </c>
      <c r="P7477" s="8">
        <f t="shared" si="116"/>
        <v>3.945491517193238E-4</v>
      </c>
      <c r="Q7477" t="str">
        <f>IF(SalesData[[#This Row],[Discount]]&gt;0, "Yes", "No")</f>
        <v>Yes</v>
      </c>
      <c r="R7477" t="str">
        <f>TEXT(SalesData[[#This Row],[Order Date]],"mmm-yyyy")</f>
        <v>Nov-2024</v>
      </c>
      <c r="S7477">
        <f>YEAR(SalesData[[#This Row],[Order Date]])*100 + MONTH(SalesData[[#This Row],[Order Date]])</f>
        <v>202411</v>
      </c>
    </row>
    <row r="7478" spans="1:19" x14ac:dyDescent="0.3">
      <c r="A7478" t="s">
        <v>2221</v>
      </c>
      <c r="B7478" s="3">
        <v>45607</v>
      </c>
      <c r="C7478" t="s">
        <v>2222</v>
      </c>
      <c r="D7478" t="s">
        <v>18</v>
      </c>
      <c r="E7478" t="s">
        <v>26</v>
      </c>
      <c r="F7478" t="s">
        <v>44</v>
      </c>
      <c r="G7478">
        <v>2</v>
      </c>
      <c r="H7478" s="5">
        <v>620.44000000000005</v>
      </c>
      <c r="I7478" s="5">
        <v>0.25</v>
      </c>
      <c r="J7478" s="5">
        <v>930.66000000000008</v>
      </c>
      <c r="K7478" s="5">
        <v>103.5470601041216</v>
      </c>
      <c r="L7478">
        <f>YEAR(SalesData[Order Date])</f>
        <v>2024</v>
      </c>
      <c r="M7478">
        <f>MONTH(SalesData[Order Date])</f>
        <v>11</v>
      </c>
      <c r="N7478" t="str">
        <f>TEXT(SalesData[[#This Row],[Order Date]], "mmmm")</f>
        <v>November</v>
      </c>
      <c r="O7478" s="7">
        <f>IF(SalesData[Sales]=0,0,SalesData[Profit]/SalesData[Sales])</f>
        <v>0.11126196473913308</v>
      </c>
      <c r="P7478" s="8">
        <f t="shared" si="116"/>
        <v>2.0146992456966022E-4</v>
      </c>
      <c r="Q7478" t="str">
        <f>IF(SalesData[[#This Row],[Discount]]&gt;0, "Yes", "No")</f>
        <v>Yes</v>
      </c>
      <c r="R7478" t="str">
        <f>TEXT(SalesData[[#This Row],[Order Date]],"mmm-yyyy")</f>
        <v>Nov-2024</v>
      </c>
      <c r="S7478">
        <f>YEAR(SalesData[[#This Row],[Order Date]])*100 + MONTH(SalesData[[#This Row],[Order Date]])</f>
        <v>202411</v>
      </c>
    </row>
    <row r="7479" spans="1:19" x14ac:dyDescent="0.3">
      <c r="A7479" t="s">
        <v>2311</v>
      </c>
      <c r="B7479" s="3">
        <v>45612</v>
      </c>
      <c r="C7479" t="s">
        <v>2312</v>
      </c>
      <c r="D7479" t="s">
        <v>13</v>
      </c>
      <c r="E7479" t="s">
        <v>19</v>
      </c>
      <c r="F7479" t="s">
        <v>62</v>
      </c>
      <c r="G7479">
        <v>3</v>
      </c>
      <c r="H7479" s="5">
        <v>643.54</v>
      </c>
      <c r="I7479" s="5">
        <v>0.02</v>
      </c>
      <c r="J7479" s="5">
        <v>1892.0075999999999</v>
      </c>
      <c r="K7479" s="5">
        <v>339.11510307277359</v>
      </c>
      <c r="L7479">
        <f>YEAR(SalesData[Order Date])</f>
        <v>2024</v>
      </c>
      <c r="M7479">
        <f>MONTH(SalesData[Order Date])</f>
        <v>11</v>
      </c>
      <c r="N7479" t="str">
        <f>TEXT(SalesData[[#This Row],[Order Date]], "mmmm")</f>
        <v>November</v>
      </c>
      <c r="O7479" s="7">
        <f>IF(SalesData[Sales]=0,0,SalesData[Profit]/SalesData[Sales])</f>
        <v>0.17923559243249002</v>
      </c>
      <c r="P7479" s="8">
        <f t="shared" si="116"/>
        <v>1.0359366421149684E-5</v>
      </c>
      <c r="Q7479" t="str">
        <f>IF(SalesData[[#This Row],[Discount]]&gt;0, "Yes", "No")</f>
        <v>Yes</v>
      </c>
      <c r="R7479" t="str">
        <f>TEXT(SalesData[[#This Row],[Order Date]],"mmm-yyyy")</f>
        <v>Nov-2024</v>
      </c>
      <c r="S7479">
        <f>YEAR(SalesData[[#This Row],[Order Date]])*100 + MONTH(SalesData[[#This Row],[Order Date]])</f>
        <v>202411</v>
      </c>
    </row>
    <row r="7480" spans="1:19" x14ac:dyDescent="0.3">
      <c r="A7480" t="s">
        <v>2454</v>
      </c>
      <c r="B7480" s="3">
        <v>45620</v>
      </c>
      <c r="C7480" t="s">
        <v>2455</v>
      </c>
      <c r="D7480" t="s">
        <v>18</v>
      </c>
      <c r="E7480" t="s">
        <v>19</v>
      </c>
      <c r="F7480" t="s">
        <v>31</v>
      </c>
      <c r="G7480">
        <v>7</v>
      </c>
      <c r="H7480" s="5">
        <v>128.18</v>
      </c>
      <c r="I7480" s="5">
        <v>0.16</v>
      </c>
      <c r="J7480" s="5">
        <v>753.69839999999999</v>
      </c>
      <c r="K7480" s="5">
        <v>126.37182720748351</v>
      </c>
      <c r="L7480">
        <f>YEAR(SalesData[Order Date])</f>
        <v>2024</v>
      </c>
      <c r="M7480">
        <f>MONTH(SalesData[Order Date])</f>
        <v>11</v>
      </c>
      <c r="N7480" t="str">
        <f>TEXT(SalesData[[#This Row],[Order Date]], "mmmm")</f>
        <v>November</v>
      </c>
      <c r="O7480" s="7">
        <f>IF(SalesData[Sales]=0,0,SalesData[Profit]/SalesData[Sales])</f>
        <v>0.16766896043229429</v>
      </c>
      <c r="P7480" s="8">
        <f t="shared" si="116"/>
        <v>1.7832066513608097E-4</v>
      </c>
      <c r="Q7480" t="str">
        <f>IF(SalesData[[#This Row],[Discount]]&gt;0, "Yes", "No")</f>
        <v>Yes</v>
      </c>
      <c r="R7480" t="str">
        <f>TEXT(SalesData[[#This Row],[Order Date]],"mmm-yyyy")</f>
        <v>Nov-2024</v>
      </c>
      <c r="S7480">
        <f>YEAR(SalesData[[#This Row],[Order Date]])*100 + MONTH(SalesData[[#This Row],[Order Date]])</f>
        <v>202411</v>
      </c>
    </row>
    <row r="7481" spans="1:19" x14ac:dyDescent="0.3">
      <c r="A7481" t="s">
        <v>2468</v>
      </c>
      <c r="B7481" s="3">
        <v>45597</v>
      </c>
      <c r="C7481" t="s">
        <v>2469</v>
      </c>
      <c r="D7481" t="s">
        <v>13</v>
      </c>
      <c r="E7481" t="s">
        <v>19</v>
      </c>
      <c r="F7481" t="s">
        <v>39</v>
      </c>
      <c r="G7481">
        <v>8</v>
      </c>
      <c r="H7481" s="5">
        <v>107.56</v>
      </c>
      <c r="I7481" s="5">
        <v>0.18</v>
      </c>
      <c r="J7481" s="5">
        <v>705.59360000000004</v>
      </c>
      <c r="K7481" s="5">
        <v>182.16423435406409</v>
      </c>
      <c r="L7481">
        <f>YEAR(SalesData[Order Date])</f>
        <v>2024</v>
      </c>
      <c r="M7481">
        <f>MONTH(SalesData[Order Date])</f>
        <v>11</v>
      </c>
      <c r="N7481" t="str">
        <f>TEXT(SalesData[[#This Row],[Order Date]], "mmmm")</f>
        <v>November</v>
      </c>
      <c r="O7481" s="7">
        <f>IF(SalesData[Sales]=0,0,SalesData[Profit]/SalesData[Sales])</f>
        <v>0.25817160806739753</v>
      </c>
      <c r="P7481" s="8">
        <f t="shared" si="116"/>
        <v>2.0918557084417997E-4</v>
      </c>
      <c r="Q7481" t="str">
        <f>IF(SalesData[[#This Row],[Discount]]&gt;0, "Yes", "No")</f>
        <v>Yes</v>
      </c>
      <c r="R7481" t="str">
        <f>TEXT(SalesData[[#This Row],[Order Date]],"mmm-yyyy")</f>
        <v>Nov-2024</v>
      </c>
      <c r="S7481">
        <f>YEAR(SalesData[[#This Row],[Order Date]])*100 + MONTH(SalesData[[#This Row],[Order Date]])</f>
        <v>202411</v>
      </c>
    </row>
    <row r="7482" spans="1:19" x14ac:dyDescent="0.3">
      <c r="A7482" t="s">
        <v>2482</v>
      </c>
      <c r="B7482" s="3">
        <v>45618</v>
      </c>
      <c r="C7482" t="s">
        <v>2483</v>
      </c>
      <c r="D7482" t="s">
        <v>23</v>
      </c>
      <c r="E7482" t="s">
        <v>26</v>
      </c>
      <c r="F7482" t="s">
        <v>91</v>
      </c>
      <c r="G7482">
        <v>2</v>
      </c>
      <c r="H7482" s="5">
        <v>618.54999999999995</v>
      </c>
      <c r="I7482" s="5">
        <v>0.26</v>
      </c>
      <c r="J7482" s="5">
        <v>915.45399999999995</v>
      </c>
      <c r="K7482" s="5">
        <v>219.10505265981581</v>
      </c>
      <c r="L7482">
        <f>YEAR(SalesData[Order Date])</f>
        <v>2024</v>
      </c>
      <c r="M7482">
        <f>MONTH(SalesData[Order Date])</f>
        <v>11</v>
      </c>
      <c r="N7482" t="str">
        <f>TEXT(SalesData[[#This Row],[Order Date]], "mmmm")</f>
        <v>November</v>
      </c>
      <c r="O7482" s="7">
        <f>IF(SalesData[Sales]=0,0,SalesData[Profit]/SalesData[Sales])</f>
        <v>0.2393403192949245</v>
      </c>
      <c r="P7482" s="8">
        <f t="shared" si="116"/>
        <v>2.101689434968879E-4</v>
      </c>
      <c r="Q7482" t="str">
        <f>IF(SalesData[[#This Row],[Discount]]&gt;0, "Yes", "No")</f>
        <v>Yes</v>
      </c>
      <c r="R7482" t="str">
        <f>TEXT(SalesData[[#This Row],[Order Date]],"mmm-yyyy")</f>
        <v>Nov-2024</v>
      </c>
      <c r="S7482">
        <f>YEAR(SalesData[[#This Row],[Order Date]])*100 + MONTH(SalesData[[#This Row],[Order Date]])</f>
        <v>202411</v>
      </c>
    </row>
    <row r="7483" spans="1:19" x14ac:dyDescent="0.3">
      <c r="A7483" t="s">
        <v>2556</v>
      </c>
      <c r="B7483" s="3">
        <v>45618</v>
      </c>
      <c r="C7483" t="s">
        <v>2557</v>
      </c>
      <c r="D7483" t="s">
        <v>18</v>
      </c>
      <c r="E7483" t="s">
        <v>19</v>
      </c>
      <c r="F7483" t="s">
        <v>62</v>
      </c>
      <c r="G7483">
        <v>7</v>
      </c>
      <c r="H7483" s="5">
        <v>249.64</v>
      </c>
      <c r="I7483" s="5">
        <v>0.28999999999999998</v>
      </c>
      <c r="J7483" s="5">
        <v>1240.7108000000001</v>
      </c>
      <c r="K7483" s="5">
        <v>318.48715256089088</v>
      </c>
      <c r="L7483">
        <f>YEAR(SalesData[Order Date])</f>
        <v>2024</v>
      </c>
      <c r="M7483">
        <f>MONTH(SalesData[Order Date])</f>
        <v>11</v>
      </c>
      <c r="N7483" t="str">
        <f>TEXT(SalesData[[#This Row],[Order Date]], "mmmm")</f>
        <v>November</v>
      </c>
      <c r="O7483" s="7">
        <f>IF(SalesData[Sales]=0,0,SalesData[Profit]/SalesData[Sales])</f>
        <v>0.25669733233634368</v>
      </c>
      <c r="P7483" s="8">
        <f t="shared" si="116"/>
        <v>1.6595325840639089E-4</v>
      </c>
      <c r="Q7483" t="str">
        <f>IF(SalesData[[#This Row],[Discount]]&gt;0, "Yes", "No")</f>
        <v>Yes</v>
      </c>
      <c r="R7483" t="str">
        <f>TEXT(SalesData[[#This Row],[Order Date]],"mmm-yyyy")</f>
        <v>Nov-2024</v>
      </c>
      <c r="S7483">
        <f>YEAR(SalesData[[#This Row],[Order Date]])*100 + MONTH(SalesData[[#This Row],[Order Date]])</f>
        <v>202411</v>
      </c>
    </row>
    <row r="7484" spans="1:19" x14ac:dyDescent="0.3">
      <c r="A7484" t="s">
        <v>2632</v>
      </c>
      <c r="B7484" s="3">
        <v>45611</v>
      </c>
      <c r="C7484" t="s">
        <v>2633</v>
      </c>
      <c r="D7484" t="s">
        <v>30</v>
      </c>
      <c r="E7484" t="s">
        <v>14</v>
      </c>
      <c r="F7484" t="s">
        <v>31</v>
      </c>
      <c r="G7484">
        <v>9</v>
      </c>
      <c r="H7484" s="5">
        <v>908.86</v>
      </c>
      <c r="I7484" s="5">
        <v>0.03</v>
      </c>
      <c r="J7484" s="5">
        <v>7934.3477999999996</v>
      </c>
      <c r="K7484" s="5">
        <v>455.90536261349558</v>
      </c>
      <c r="L7484">
        <f>YEAR(SalesData[Order Date])</f>
        <v>2024</v>
      </c>
      <c r="M7484">
        <f>MONTH(SalesData[Order Date])</f>
        <v>11</v>
      </c>
      <c r="N7484" t="str">
        <f>TEXT(SalesData[[#This Row],[Order Date]], "mmmm")</f>
        <v>November</v>
      </c>
      <c r="O7484" s="7">
        <f>IF(SalesData[Sales]=0,0,SalesData[Profit]/SalesData[Sales])</f>
        <v>5.7459714913618433E-2</v>
      </c>
      <c r="P7484" s="8">
        <f t="shared" si="116"/>
        <v>3.6675982366187679E-6</v>
      </c>
      <c r="Q7484" t="str">
        <f>IF(SalesData[[#This Row],[Discount]]&gt;0, "Yes", "No")</f>
        <v>Yes</v>
      </c>
      <c r="R7484" t="str">
        <f>TEXT(SalesData[[#This Row],[Order Date]],"mmm-yyyy")</f>
        <v>Nov-2024</v>
      </c>
      <c r="S7484">
        <f>YEAR(SalesData[[#This Row],[Order Date]])*100 + MONTH(SalesData[[#This Row],[Order Date]])</f>
        <v>202411</v>
      </c>
    </row>
    <row r="7485" spans="1:19" x14ac:dyDescent="0.3">
      <c r="A7485" t="s">
        <v>2708</v>
      </c>
      <c r="B7485" s="3">
        <v>45599</v>
      </c>
      <c r="C7485" t="s">
        <v>2709</v>
      </c>
      <c r="D7485" t="s">
        <v>13</v>
      </c>
      <c r="E7485" t="s">
        <v>26</v>
      </c>
      <c r="F7485" t="s">
        <v>27</v>
      </c>
      <c r="G7485">
        <v>5</v>
      </c>
      <c r="H7485" s="5">
        <v>124.52</v>
      </c>
      <c r="I7485" s="5">
        <v>0.1</v>
      </c>
      <c r="J7485" s="5">
        <v>560.34</v>
      </c>
      <c r="K7485" s="5">
        <v>71.676302725829856</v>
      </c>
      <c r="L7485">
        <f>YEAR(SalesData[Order Date])</f>
        <v>2024</v>
      </c>
      <c r="M7485">
        <f>MONTH(SalesData[Order Date])</f>
        <v>11</v>
      </c>
      <c r="N7485" t="str">
        <f>TEXT(SalesData[[#This Row],[Order Date]], "mmmm")</f>
        <v>November</v>
      </c>
      <c r="O7485" s="7">
        <f>IF(SalesData[Sales]=0,0,SalesData[Profit]/SalesData[Sales])</f>
        <v>0.12791573460011751</v>
      </c>
      <c r="P7485" s="8">
        <f t="shared" si="116"/>
        <v>1.6061676839061999E-4</v>
      </c>
      <c r="Q7485" t="str">
        <f>IF(SalesData[[#This Row],[Discount]]&gt;0, "Yes", "No")</f>
        <v>Yes</v>
      </c>
      <c r="R7485" t="str">
        <f>TEXT(SalesData[[#This Row],[Order Date]],"mmm-yyyy")</f>
        <v>Nov-2024</v>
      </c>
      <c r="S7485">
        <f>YEAR(SalesData[[#This Row],[Order Date]])*100 + MONTH(SalesData[[#This Row],[Order Date]])</f>
        <v>202411</v>
      </c>
    </row>
    <row r="7486" spans="1:19" x14ac:dyDescent="0.3">
      <c r="A7486" t="s">
        <v>2725</v>
      </c>
      <c r="B7486" s="3">
        <v>45605</v>
      </c>
      <c r="C7486" t="s">
        <v>2726</v>
      </c>
      <c r="D7486" t="s">
        <v>30</v>
      </c>
      <c r="E7486" t="s">
        <v>14</v>
      </c>
      <c r="F7486" t="s">
        <v>31</v>
      </c>
      <c r="G7486">
        <v>6</v>
      </c>
      <c r="H7486" s="5">
        <v>335.95</v>
      </c>
      <c r="I7486" s="5">
        <v>0.28999999999999998</v>
      </c>
      <c r="J7486" s="5">
        <v>1431.1469999999999</v>
      </c>
      <c r="K7486" s="5">
        <v>418.98382607030447</v>
      </c>
      <c r="L7486">
        <f>YEAR(SalesData[Order Date])</f>
        <v>2024</v>
      </c>
      <c r="M7486">
        <f>MONTH(SalesData[Order Date])</f>
        <v>11</v>
      </c>
      <c r="N7486" t="str">
        <f>TEXT(SalesData[[#This Row],[Order Date]], "mmmm")</f>
        <v>November</v>
      </c>
      <c r="O7486" s="7">
        <f>IF(SalesData[Sales]=0,0,SalesData[Profit]/SalesData[Sales])</f>
        <v>0.29276085969526855</v>
      </c>
      <c r="P7486" s="8">
        <f t="shared" si="116"/>
        <v>1.4387061566701394E-4</v>
      </c>
      <c r="Q7486" t="str">
        <f>IF(SalesData[[#This Row],[Discount]]&gt;0, "Yes", "No")</f>
        <v>Yes</v>
      </c>
      <c r="R7486" t="str">
        <f>TEXT(SalesData[[#This Row],[Order Date]],"mmm-yyyy")</f>
        <v>Nov-2024</v>
      </c>
      <c r="S7486">
        <f>YEAR(SalesData[[#This Row],[Order Date]])*100 + MONTH(SalesData[[#This Row],[Order Date]])</f>
        <v>202411</v>
      </c>
    </row>
    <row r="7487" spans="1:19" x14ac:dyDescent="0.3">
      <c r="A7487" t="s">
        <v>2838</v>
      </c>
      <c r="B7487" s="3">
        <v>45601</v>
      </c>
      <c r="C7487" t="s">
        <v>2839</v>
      </c>
      <c r="D7487" t="s">
        <v>30</v>
      </c>
      <c r="E7487" t="s">
        <v>14</v>
      </c>
      <c r="F7487" t="s">
        <v>91</v>
      </c>
      <c r="G7487">
        <v>6</v>
      </c>
      <c r="H7487" s="5">
        <v>245.23</v>
      </c>
      <c r="I7487" s="5">
        <v>0.08</v>
      </c>
      <c r="J7487" s="5">
        <v>1353.6695999999999</v>
      </c>
      <c r="K7487" s="5">
        <v>125.2369465974439</v>
      </c>
      <c r="L7487">
        <f>YEAR(SalesData[Order Date])</f>
        <v>2024</v>
      </c>
      <c r="M7487">
        <f>MONTH(SalesData[Order Date])</f>
        <v>11</v>
      </c>
      <c r="N7487" t="str">
        <f>TEXT(SalesData[[#This Row],[Order Date]], "mmmm")</f>
        <v>November</v>
      </c>
      <c r="O7487" s="7">
        <f>IF(SalesData[Sales]=0,0,SalesData[Profit]/SalesData[Sales])</f>
        <v>9.2516627836987622E-2</v>
      </c>
      <c r="P7487" s="8">
        <f t="shared" si="116"/>
        <v>5.4370726800690517E-5</v>
      </c>
      <c r="Q7487" t="str">
        <f>IF(SalesData[[#This Row],[Discount]]&gt;0, "Yes", "No")</f>
        <v>Yes</v>
      </c>
      <c r="R7487" t="str">
        <f>TEXT(SalesData[[#This Row],[Order Date]],"mmm-yyyy")</f>
        <v>Nov-2024</v>
      </c>
      <c r="S7487">
        <f>YEAR(SalesData[[#This Row],[Order Date]])*100 + MONTH(SalesData[[#This Row],[Order Date]])</f>
        <v>202411</v>
      </c>
    </row>
    <row r="7488" spans="1:19" x14ac:dyDescent="0.3">
      <c r="A7488" t="s">
        <v>2930</v>
      </c>
      <c r="B7488" s="3">
        <v>45604</v>
      </c>
      <c r="C7488" t="s">
        <v>2931</v>
      </c>
      <c r="D7488" t="s">
        <v>18</v>
      </c>
      <c r="E7488" t="s">
        <v>19</v>
      </c>
      <c r="F7488" t="s">
        <v>15</v>
      </c>
      <c r="G7488">
        <v>4</v>
      </c>
      <c r="H7488" s="5">
        <v>974.32</v>
      </c>
      <c r="I7488" s="5">
        <v>0.11</v>
      </c>
      <c r="J7488" s="5">
        <v>3468.5792000000001</v>
      </c>
      <c r="K7488" s="5">
        <v>339.68849658453081</v>
      </c>
      <c r="L7488">
        <f>YEAR(SalesData[Order Date])</f>
        <v>2024</v>
      </c>
      <c r="M7488">
        <f>MONTH(SalesData[Order Date])</f>
        <v>11</v>
      </c>
      <c r="N7488" t="str">
        <f>TEXT(SalesData[[#This Row],[Order Date]], "mmmm")</f>
        <v>November</v>
      </c>
      <c r="O7488" s="7">
        <f>IF(SalesData[Sales]=0,0,SalesData[Profit]/SalesData[Sales])</f>
        <v>9.7933037419047769E-2</v>
      </c>
      <c r="P7488" s="8">
        <f t="shared" si="116"/>
        <v>2.8224813203054438E-5</v>
      </c>
      <c r="Q7488" t="str">
        <f>IF(SalesData[[#This Row],[Discount]]&gt;0, "Yes", "No")</f>
        <v>Yes</v>
      </c>
      <c r="R7488" t="str">
        <f>TEXT(SalesData[[#This Row],[Order Date]],"mmm-yyyy")</f>
        <v>Nov-2024</v>
      </c>
      <c r="S7488">
        <f>YEAR(SalesData[[#This Row],[Order Date]])*100 + MONTH(SalesData[[#This Row],[Order Date]])</f>
        <v>202411</v>
      </c>
    </row>
    <row r="7489" spans="1:19" x14ac:dyDescent="0.3">
      <c r="A7489" t="s">
        <v>2975</v>
      </c>
      <c r="B7489" s="3">
        <v>45609</v>
      </c>
      <c r="C7489" t="s">
        <v>2976</v>
      </c>
      <c r="D7489" t="s">
        <v>30</v>
      </c>
      <c r="E7489" t="s">
        <v>19</v>
      </c>
      <c r="F7489" t="s">
        <v>91</v>
      </c>
      <c r="G7489">
        <v>2</v>
      </c>
      <c r="H7489" s="5">
        <v>171.37</v>
      </c>
      <c r="I7489" s="5">
        <v>0.11</v>
      </c>
      <c r="J7489" s="5">
        <v>305.03859999999997</v>
      </c>
      <c r="K7489" s="5">
        <v>69.753124723582488</v>
      </c>
      <c r="L7489">
        <f>YEAR(SalesData[Order Date])</f>
        <v>2024</v>
      </c>
      <c r="M7489">
        <f>MONTH(SalesData[Order Date])</f>
        <v>11</v>
      </c>
      <c r="N7489" t="str">
        <f>TEXT(SalesData[[#This Row],[Order Date]], "mmmm")</f>
        <v>November</v>
      </c>
      <c r="O7489" s="7">
        <f>IF(SalesData[Sales]=0,0,SalesData[Profit]/SalesData[Sales])</f>
        <v>0.22866982973165526</v>
      </c>
      <c r="P7489" s="8">
        <f t="shared" si="116"/>
        <v>3.2094298885452529E-4</v>
      </c>
      <c r="Q7489" t="str">
        <f>IF(SalesData[[#This Row],[Discount]]&gt;0, "Yes", "No")</f>
        <v>Yes</v>
      </c>
      <c r="R7489" t="str">
        <f>TEXT(SalesData[[#This Row],[Order Date]],"mmm-yyyy")</f>
        <v>Nov-2024</v>
      </c>
      <c r="S7489">
        <f>YEAR(SalesData[[#This Row],[Order Date]])*100 + MONTH(SalesData[[#This Row],[Order Date]])</f>
        <v>202411</v>
      </c>
    </row>
    <row r="7490" spans="1:19" x14ac:dyDescent="0.3">
      <c r="A7490" t="s">
        <v>2997</v>
      </c>
      <c r="B7490" s="3">
        <v>45610</v>
      </c>
      <c r="C7490" t="s">
        <v>2998</v>
      </c>
      <c r="D7490" t="s">
        <v>13</v>
      </c>
      <c r="E7490" t="s">
        <v>26</v>
      </c>
      <c r="F7490" t="s">
        <v>62</v>
      </c>
      <c r="G7490">
        <v>9</v>
      </c>
      <c r="H7490" s="5">
        <v>517.14</v>
      </c>
      <c r="I7490" s="5">
        <v>0.16</v>
      </c>
      <c r="J7490" s="5">
        <v>3909.5783999999999</v>
      </c>
      <c r="K7490" s="5">
        <v>1146.0231104065001</v>
      </c>
      <c r="L7490">
        <f>YEAR(SalesData[Order Date])</f>
        <v>2024</v>
      </c>
      <c r="M7490">
        <f>MONTH(SalesData[Order Date])</f>
        <v>11</v>
      </c>
      <c r="N7490" t="str">
        <f>TEXT(SalesData[[#This Row],[Order Date]], "mmmm")</f>
        <v>November</v>
      </c>
      <c r="O7490" s="7">
        <f>IF(SalesData[Sales]=0,0,SalesData[Profit]/SalesData[Sales])</f>
        <v>0.29313214703828427</v>
      </c>
      <c r="P7490" s="8">
        <f t="shared" ref="P7490:P7553" si="117">IF(H:H*G:G=0, 0, (I:I/(H:H*G:G)))</f>
        <v>3.4377108283593951E-5</v>
      </c>
      <c r="Q7490" t="str">
        <f>IF(SalesData[[#This Row],[Discount]]&gt;0, "Yes", "No")</f>
        <v>Yes</v>
      </c>
      <c r="R7490" t="str">
        <f>TEXT(SalesData[[#This Row],[Order Date]],"mmm-yyyy")</f>
        <v>Nov-2024</v>
      </c>
      <c r="S7490">
        <f>YEAR(SalesData[[#This Row],[Order Date]])*100 + MONTH(SalesData[[#This Row],[Order Date]])</f>
        <v>202411</v>
      </c>
    </row>
    <row r="7491" spans="1:19" x14ac:dyDescent="0.3">
      <c r="A7491" t="s">
        <v>3035</v>
      </c>
      <c r="B7491" s="3">
        <v>45608</v>
      </c>
      <c r="C7491" t="s">
        <v>3036</v>
      </c>
      <c r="D7491" t="s">
        <v>23</v>
      </c>
      <c r="E7491" t="s">
        <v>14</v>
      </c>
      <c r="F7491" t="s">
        <v>62</v>
      </c>
      <c r="G7491">
        <v>6</v>
      </c>
      <c r="H7491" s="5">
        <v>56.64</v>
      </c>
      <c r="I7491" s="5">
        <v>0.23</v>
      </c>
      <c r="J7491" s="5">
        <v>261.67680000000001</v>
      </c>
      <c r="K7491" s="5">
        <v>56.833185652776287</v>
      </c>
      <c r="L7491">
        <f>YEAR(SalesData[Order Date])</f>
        <v>2024</v>
      </c>
      <c r="M7491">
        <f>MONTH(SalesData[Order Date])</f>
        <v>11</v>
      </c>
      <c r="N7491" t="str">
        <f>TEXT(SalesData[[#This Row],[Order Date]], "mmmm")</f>
        <v>November</v>
      </c>
      <c r="O7491" s="7">
        <f>IF(SalesData[Sales]=0,0,SalesData[Profit]/SalesData[Sales])</f>
        <v>0.21718847697914481</v>
      </c>
      <c r="P7491" s="8">
        <f t="shared" si="117"/>
        <v>6.7678907721280604E-4</v>
      </c>
      <c r="Q7491" t="str">
        <f>IF(SalesData[[#This Row],[Discount]]&gt;0, "Yes", "No")</f>
        <v>Yes</v>
      </c>
      <c r="R7491" t="str">
        <f>TEXT(SalesData[[#This Row],[Order Date]],"mmm-yyyy")</f>
        <v>Nov-2024</v>
      </c>
      <c r="S7491">
        <f>YEAR(SalesData[[#This Row],[Order Date]])*100 + MONTH(SalesData[[#This Row],[Order Date]])</f>
        <v>202411</v>
      </c>
    </row>
    <row r="7492" spans="1:19" x14ac:dyDescent="0.3">
      <c r="A7492" t="s">
        <v>3179</v>
      </c>
      <c r="B7492" s="3">
        <v>45626</v>
      </c>
      <c r="C7492" t="s">
        <v>3180</v>
      </c>
      <c r="D7492" t="s">
        <v>13</v>
      </c>
      <c r="E7492" t="s">
        <v>14</v>
      </c>
      <c r="F7492" t="s">
        <v>39</v>
      </c>
      <c r="G7492">
        <v>1</v>
      </c>
      <c r="H7492" s="5">
        <v>220.31</v>
      </c>
      <c r="I7492" s="5">
        <v>0.24</v>
      </c>
      <c r="J7492" s="5">
        <v>167.43559999999999</v>
      </c>
      <c r="K7492" s="5">
        <v>32.800905612921348</v>
      </c>
      <c r="L7492">
        <f>YEAR(SalesData[Order Date])</f>
        <v>2024</v>
      </c>
      <c r="M7492">
        <f>MONTH(SalesData[Order Date])</f>
        <v>11</v>
      </c>
      <c r="N7492" t="str">
        <f>TEXT(SalesData[[#This Row],[Order Date]], "mmmm")</f>
        <v>November</v>
      </c>
      <c r="O7492" s="7">
        <f>IF(SalesData[Sales]=0,0,SalesData[Profit]/SalesData[Sales])</f>
        <v>0.19590162195447891</v>
      </c>
      <c r="P7492" s="8">
        <f t="shared" si="117"/>
        <v>1.0893740638191639E-3</v>
      </c>
      <c r="Q7492" t="str">
        <f>IF(SalesData[[#This Row],[Discount]]&gt;0, "Yes", "No")</f>
        <v>Yes</v>
      </c>
      <c r="R7492" t="str">
        <f>TEXT(SalesData[[#This Row],[Order Date]],"mmm-yyyy")</f>
        <v>Nov-2024</v>
      </c>
      <c r="S7492">
        <f>YEAR(SalesData[[#This Row],[Order Date]])*100 + MONTH(SalesData[[#This Row],[Order Date]])</f>
        <v>202411</v>
      </c>
    </row>
    <row r="7493" spans="1:19" x14ac:dyDescent="0.3">
      <c r="A7493" t="s">
        <v>3185</v>
      </c>
      <c r="B7493" s="3">
        <v>45621</v>
      </c>
      <c r="C7493" t="s">
        <v>3186</v>
      </c>
      <c r="D7493" t="s">
        <v>23</v>
      </c>
      <c r="E7493" t="s">
        <v>19</v>
      </c>
      <c r="F7493" t="s">
        <v>27</v>
      </c>
      <c r="G7493">
        <v>4</v>
      </c>
      <c r="H7493" s="5">
        <v>943.19</v>
      </c>
      <c r="I7493" s="5">
        <v>0.13</v>
      </c>
      <c r="J7493" s="5">
        <v>3282.3011999999999</v>
      </c>
      <c r="K7493" s="5">
        <v>662.96131169316152</v>
      </c>
      <c r="L7493">
        <f>YEAR(SalesData[Order Date])</f>
        <v>2024</v>
      </c>
      <c r="M7493">
        <f>MONTH(SalesData[Order Date])</f>
        <v>11</v>
      </c>
      <c r="N7493" t="str">
        <f>TEXT(SalesData[[#This Row],[Order Date]], "mmmm")</f>
        <v>November</v>
      </c>
      <c r="O7493" s="7">
        <f>IF(SalesData[Sales]=0,0,SalesData[Profit]/SalesData[Sales])</f>
        <v>0.20198064446162392</v>
      </c>
      <c r="P7493" s="8">
        <f t="shared" si="117"/>
        <v>3.4457532416586268E-5</v>
      </c>
      <c r="Q7493" t="str">
        <f>IF(SalesData[[#This Row],[Discount]]&gt;0, "Yes", "No")</f>
        <v>Yes</v>
      </c>
      <c r="R7493" t="str">
        <f>TEXT(SalesData[[#This Row],[Order Date]],"mmm-yyyy")</f>
        <v>Nov-2024</v>
      </c>
      <c r="S7493">
        <f>YEAR(SalesData[[#This Row],[Order Date]])*100 + MONTH(SalesData[[#This Row],[Order Date]])</f>
        <v>202411</v>
      </c>
    </row>
    <row r="7494" spans="1:19" x14ac:dyDescent="0.3">
      <c r="A7494" t="s">
        <v>3201</v>
      </c>
      <c r="B7494" s="3">
        <v>45603</v>
      </c>
      <c r="C7494" t="s">
        <v>3202</v>
      </c>
      <c r="D7494" t="s">
        <v>13</v>
      </c>
      <c r="E7494" t="s">
        <v>26</v>
      </c>
      <c r="F7494" t="s">
        <v>62</v>
      </c>
      <c r="G7494">
        <v>2</v>
      </c>
      <c r="H7494" s="5">
        <v>593.66999999999996</v>
      </c>
      <c r="I7494" s="5">
        <v>0.09</v>
      </c>
      <c r="J7494" s="5">
        <v>1080.4793999999999</v>
      </c>
      <c r="K7494" s="5">
        <v>135.08991798517039</v>
      </c>
      <c r="L7494">
        <f>YEAR(SalesData[Order Date])</f>
        <v>2024</v>
      </c>
      <c r="M7494">
        <f>MONTH(SalesData[Order Date])</f>
        <v>11</v>
      </c>
      <c r="N7494" t="str">
        <f>TEXT(SalesData[[#This Row],[Order Date]], "mmmm")</f>
        <v>November</v>
      </c>
      <c r="O7494" s="7">
        <f>IF(SalesData[Sales]=0,0,SalesData[Profit]/SalesData[Sales])</f>
        <v>0.12502775896067098</v>
      </c>
      <c r="P7494" s="8">
        <f t="shared" si="117"/>
        <v>7.5799686694628336E-5</v>
      </c>
      <c r="Q7494" t="str">
        <f>IF(SalesData[[#This Row],[Discount]]&gt;0, "Yes", "No")</f>
        <v>Yes</v>
      </c>
      <c r="R7494" t="str">
        <f>TEXT(SalesData[[#This Row],[Order Date]],"mmm-yyyy")</f>
        <v>Nov-2024</v>
      </c>
      <c r="S7494">
        <f>YEAR(SalesData[[#This Row],[Order Date]])*100 + MONTH(SalesData[[#This Row],[Order Date]])</f>
        <v>202411</v>
      </c>
    </row>
    <row r="7495" spans="1:19" x14ac:dyDescent="0.3">
      <c r="A7495" t="s">
        <v>3222</v>
      </c>
      <c r="B7495" s="3">
        <v>45612</v>
      </c>
      <c r="C7495" t="s">
        <v>3223</v>
      </c>
      <c r="D7495" t="s">
        <v>30</v>
      </c>
      <c r="E7495" t="s">
        <v>14</v>
      </c>
      <c r="F7495" t="s">
        <v>31</v>
      </c>
      <c r="G7495">
        <v>8</v>
      </c>
      <c r="H7495" s="5">
        <v>95.4</v>
      </c>
      <c r="I7495" s="5">
        <v>0.24</v>
      </c>
      <c r="J7495" s="5">
        <v>580.03200000000004</v>
      </c>
      <c r="K7495" s="5">
        <v>29.613538195318029</v>
      </c>
      <c r="L7495">
        <f>YEAR(SalesData[Order Date])</f>
        <v>2024</v>
      </c>
      <c r="M7495">
        <f>MONTH(SalesData[Order Date])</f>
        <v>11</v>
      </c>
      <c r="N7495" t="str">
        <f>TEXT(SalesData[[#This Row],[Order Date]], "mmmm")</f>
        <v>November</v>
      </c>
      <c r="O7495" s="7">
        <f>IF(SalesData[Sales]=0,0,SalesData[Profit]/SalesData[Sales])</f>
        <v>5.1055007646678162E-2</v>
      </c>
      <c r="P7495" s="8">
        <f t="shared" si="117"/>
        <v>3.1446540880503143E-4</v>
      </c>
      <c r="Q7495" t="str">
        <f>IF(SalesData[[#This Row],[Discount]]&gt;0, "Yes", "No")</f>
        <v>Yes</v>
      </c>
      <c r="R7495" t="str">
        <f>TEXT(SalesData[[#This Row],[Order Date]],"mmm-yyyy")</f>
        <v>Nov-2024</v>
      </c>
      <c r="S7495">
        <f>YEAR(SalesData[[#This Row],[Order Date]])*100 + MONTH(SalesData[[#This Row],[Order Date]])</f>
        <v>202411</v>
      </c>
    </row>
    <row r="7496" spans="1:19" x14ac:dyDescent="0.3">
      <c r="A7496" t="s">
        <v>3240</v>
      </c>
      <c r="B7496" s="3">
        <v>45614</v>
      </c>
      <c r="C7496" t="s">
        <v>3241</v>
      </c>
      <c r="D7496" t="s">
        <v>13</v>
      </c>
      <c r="E7496" t="s">
        <v>19</v>
      </c>
      <c r="F7496" t="s">
        <v>44</v>
      </c>
      <c r="G7496">
        <v>4</v>
      </c>
      <c r="H7496" s="5">
        <v>899.99</v>
      </c>
      <c r="I7496" s="5">
        <v>0.28000000000000003</v>
      </c>
      <c r="J7496" s="5">
        <v>2591.9712</v>
      </c>
      <c r="K7496" s="5">
        <v>739.81111433585124</v>
      </c>
      <c r="L7496">
        <f>YEAR(SalesData[Order Date])</f>
        <v>2024</v>
      </c>
      <c r="M7496">
        <f>MONTH(SalesData[Order Date])</f>
        <v>11</v>
      </c>
      <c r="N7496" t="str">
        <f>TEXT(SalesData[[#This Row],[Order Date]], "mmmm")</f>
        <v>November</v>
      </c>
      <c r="O7496" s="7">
        <f>IF(SalesData[Sales]=0,0,SalesData[Profit]/SalesData[Sales])</f>
        <v>0.28542412598405847</v>
      </c>
      <c r="P7496" s="8">
        <f t="shared" si="117"/>
        <v>7.7778641984910951E-5</v>
      </c>
      <c r="Q7496" t="str">
        <f>IF(SalesData[[#This Row],[Discount]]&gt;0, "Yes", "No")</f>
        <v>Yes</v>
      </c>
      <c r="R7496" t="str">
        <f>TEXT(SalesData[[#This Row],[Order Date]],"mmm-yyyy")</f>
        <v>Nov-2024</v>
      </c>
      <c r="S7496">
        <f>YEAR(SalesData[[#This Row],[Order Date]])*100 + MONTH(SalesData[[#This Row],[Order Date]])</f>
        <v>202411</v>
      </c>
    </row>
    <row r="7497" spans="1:19" x14ac:dyDescent="0.3">
      <c r="A7497" t="s">
        <v>3276</v>
      </c>
      <c r="B7497" s="3">
        <v>45615</v>
      </c>
      <c r="C7497" t="s">
        <v>3277</v>
      </c>
      <c r="D7497" t="s">
        <v>13</v>
      </c>
      <c r="E7497" t="s">
        <v>14</v>
      </c>
      <c r="F7497" t="s">
        <v>15</v>
      </c>
      <c r="G7497">
        <v>3</v>
      </c>
      <c r="H7497" s="5">
        <v>801</v>
      </c>
      <c r="I7497" s="5">
        <v>0.1</v>
      </c>
      <c r="J7497" s="5">
        <v>2162.6999999999998</v>
      </c>
      <c r="K7497" s="5">
        <v>333.76976201346969</v>
      </c>
      <c r="L7497">
        <f>YEAR(SalesData[Order Date])</f>
        <v>2024</v>
      </c>
      <c r="M7497">
        <f>MONTH(SalesData[Order Date])</f>
        <v>11</v>
      </c>
      <c r="N7497" t="str">
        <f>TEXT(SalesData[[#This Row],[Order Date]], "mmmm")</f>
        <v>November</v>
      </c>
      <c r="O7497" s="7">
        <f>IF(SalesData[Sales]=0,0,SalesData[Profit]/SalesData[Sales])</f>
        <v>0.15433012531255824</v>
      </c>
      <c r="P7497" s="8">
        <f t="shared" si="117"/>
        <v>4.1614648356221391E-5</v>
      </c>
      <c r="Q7497" t="str">
        <f>IF(SalesData[[#This Row],[Discount]]&gt;0, "Yes", "No")</f>
        <v>Yes</v>
      </c>
      <c r="R7497" t="str">
        <f>TEXT(SalesData[[#This Row],[Order Date]],"mmm-yyyy")</f>
        <v>Nov-2024</v>
      </c>
      <c r="S7497">
        <f>YEAR(SalesData[[#This Row],[Order Date]])*100 + MONTH(SalesData[[#This Row],[Order Date]])</f>
        <v>202411</v>
      </c>
    </row>
    <row r="7498" spans="1:19" x14ac:dyDescent="0.3">
      <c r="A7498" t="s">
        <v>3364</v>
      </c>
      <c r="B7498" s="3">
        <v>45600</v>
      </c>
      <c r="C7498" t="s">
        <v>3365</v>
      </c>
      <c r="D7498" t="s">
        <v>23</v>
      </c>
      <c r="E7498" t="s">
        <v>14</v>
      </c>
      <c r="F7498" t="s">
        <v>53</v>
      </c>
      <c r="G7498">
        <v>4</v>
      </c>
      <c r="H7498" s="5">
        <v>151.97999999999999</v>
      </c>
      <c r="I7498" s="5">
        <v>7.0000000000000007E-2</v>
      </c>
      <c r="J7498" s="5">
        <v>565.36559999999997</v>
      </c>
      <c r="K7498" s="5">
        <v>55.502871056085951</v>
      </c>
      <c r="L7498">
        <f>YEAR(SalesData[Order Date])</f>
        <v>2024</v>
      </c>
      <c r="M7498">
        <f>MONTH(SalesData[Order Date])</f>
        <v>11</v>
      </c>
      <c r="N7498" t="str">
        <f>TEXT(SalesData[[#This Row],[Order Date]], "mmmm")</f>
        <v>November</v>
      </c>
      <c r="O7498" s="7">
        <f>IF(SalesData[Sales]=0,0,SalesData[Profit]/SalesData[Sales])</f>
        <v>9.8171645137387117E-2</v>
      </c>
      <c r="P7498" s="8">
        <f t="shared" si="117"/>
        <v>1.1514672983287276E-4</v>
      </c>
      <c r="Q7498" t="str">
        <f>IF(SalesData[[#This Row],[Discount]]&gt;0, "Yes", "No")</f>
        <v>Yes</v>
      </c>
      <c r="R7498" t="str">
        <f>TEXT(SalesData[[#This Row],[Order Date]],"mmm-yyyy")</f>
        <v>Nov-2024</v>
      </c>
      <c r="S7498">
        <f>YEAR(SalesData[[#This Row],[Order Date]])*100 + MONTH(SalesData[[#This Row],[Order Date]])</f>
        <v>202411</v>
      </c>
    </row>
    <row r="7499" spans="1:19" x14ac:dyDescent="0.3">
      <c r="A7499" t="s">
        <v>3421</v>
      </c>
      <c r="B7499" s="3">
        <v>45612</v>
      </c>
      <c r="C7499" t="s">
        <v>3422</v>
      </c>
      <c r="D7499" t="s">
        <v>13</v>
      </c>
      <c r="E7499" t="s">
        <v>26</v>
      </c>
      <c r="F7499" t="s">
        <v>53</v>
      </c>
      <c r="G7499">
        <v>2</v>
      </c>
      <c r="H7499" s="5">
        <v>288.79000000000002</v>
      </c>
      <c r="I7499" s="5">
        <v>0.26</v>
      </c>
      <c r="J7499" s="5">
        <v>427.4092</v>
      </c>
      <c r="K7499" s="5">
        <v>43.650952762852867</v>
      </c>
      <c r="L7499">
        <f>YEAR(SalesData[Order Date])</f>
        <v>2024</v>
      </c>
      <c r="M7499">
        <f>MONTH(SalesData[Order Date])</f>
        <v>11</v>
      </c>
      <c r="N7499" t="str">
        <f>TEXT(SalesData[[#This Row],[Order Date]], "mmmm")</f>
        <v>November</v>
      </c>
      <c r="O7499" s="7">
        <f>IF(SalesData[Sales]=0,0,SalesData[Profit]/SalesData[Sales])</f>
        <v>0.10212918384268019</v>
      </c>
      <c r="P7499" s="8">
        <f t="shared" si="117"/>
        <v>4.5015409120814431E-4</v>
      </c>
      <c r="Q7499" t="str">
        <f>IF(SalesData[[#This Row],[Discount]]&gt;0, "Yes", "No")</f>
        <v>Yes</v>
      </c>
      <c r="R7499" t="str">
        <f>TEXT(SalesData[[#This Row],[Order Date]],"mmm-yyyy")</f>
        <v>Nov-2024</v>
      </c>
      <c r="S7499">
        <f>YEAR(SalesData[[#This Row],[Order Date]])*100 + MONTH(SalesData[[#This Row],[Order Date]])</f>
        <v>202411</v>
      </c>
    </row>
    <row r="7500" spans="1:19" x14ac:dyDescent="0.3">
      <c r="A7500" t="s">
        <v>3479</v>
      </c>
      <c r="B7500" s="3">
        <v>45620</v>
      </c>
      <c r="C7500" t="s">
        <v>3480</v>
      </c>
      <c r="D7500" t="s">
        <v>23</v>
      </c>
      <c r="E7500" t="s">
        <v>14</v>
      </c>
      <c r="F7500" t="s">
        <v>15</v>
      </c>
      <c r="G7500">
        <v>4</v>
      </c>
      <c r="H7500" s="5">
        <v>729.03</v>
      </c>
      <c r="I7500" s="5">
        <v>0.23</v>
      </c>
      <c r="J7500" s="5">
        <v>2245.4124000000002</v>
      </c>
      <c r="K7500" s="5">
        <v>447.71015892953181</v>
      </c>
      <c r="L7500">
        <f>YEAR(SalesData[Order Date])</f>
        <v>2024</v>
      </c>
      <c r="M7500">
        <f>MONTH(SalesData[Order Date])</f>
        <v>11</v>
      </c>
      <c r="N7500" t="str">
        <f>TEXT(SalesData[[#This Row],[Order Date]], "mmmm")</f>
        <v>November</v>
      </c>
      <c r="O7500" s="7">
        <f>IF(SalesData[Sales]=0,0,SalesData[Profit]/SalesData[Sales])</f>
        <v>0.19938883339627581</v>
      </c>
      <c r="P7500" s="8">
        <f t="shared" si="117"/>
        <v>7.887192570950441E-5</v>
      </c>
      <c r="Q7500" t="str">
        <f>IF(SalesData[[#This Row],[Discount]]&gt;0, "Yes", "No")</f>
        <v>Yes</v>
      </c>
      <c r="R7500" t="str">
        <f>TEXT(SalesData[[#This Row],[Order Date]],"mmm-yyyy")</f>
        <v>Nov-2024</v>
      </c>
      <c r="S7500">
        <f>YEAR(SalesData[[#This Row],[Order Date]])*100 + MONTH(SalesData[[#This Row],[Order Date]])</f>
        <v>202411</v>
      </c>
    </row>
    <row r="7501" spans="1:19" x14ac:dyDescent="0.3">
      <c r="A7501" t="s">
        <v>3481</v>
      </c>
      <c r="B7501" s="3">
        <v>45611</v>
      </c>
      <c r="C7501" t="s">
        <v>3482</v>
      </c>
      <c r="D7501" t="s">
        <v>30</v>
      </c>
      <c r="E7501" t="s">
        <v>26</v>
      </c>
      <c r="F7501" t="s">
        <v>27</v>
      </c>
      <c r="G7501">
        <v>9</v>
      </c>
      <c r="H7501" s="5">
        <v>897.38</v>
      </c>
      <c r="I7501" s="5">
        <v>0.25</v>
      </c>
      <c r="J7501" s="5">
        <v>6057.3150000000014</v>
      </c>
      <c r="K7501" s="5">
        <v>684.63960262278408</v>
      </c>
      <c r="L7501">
        <f>YEAR(SalesData[Order Date])</f>
        <v>2024</v>
      </c>
      <c r="M7501">
        <f>MONTH(SalesData[Order Date])</f>
        <v>11</v>
      </c>
      <c r="N7501" t="str">
        <f>TEXT(SalesData[[#This Row],[Order Date]], "mmmm")</f>
        <v>November</v>
      </c>
      <c r="O7501" s="7">
        <f>IF(SalesData[Sales]=0,0,SalesData[Profit]/SalesData[Sales])</f>
        <v>0.11302691087103509</v>
      </c>
      <c r="P7501" s="8">
        <f t="shared" si="117"/>
        <v>3.095430896362497E-5</v>
      </c>
      <c r="Q7501" t="str">
        <f>IF(SalesData[[#This Row],[Discount]]&gt;0, "Yes", "No")</f>
        <v>Yes</v>
      </c>
      <c r="R7501" t="str">
        <f>TEXT(SalesData[[#This Row],[Order Date]],"mmm-yyyy")</f>
        <v>Nov-2024</v>
      </c>
      <c r="S7501">
        <f>YEAR(SalesData[[#This Row],[Order Date]])*100 + MONTH(SalesData[[#This Row],[Order Date]])</f>
        <v>202411</v>
      </c>
    </row>
    <row r="7502" spans="1:19" x14ac:dyDescent="0.3">
      <c r="A7502" t="s">
        <v>3493</v>
      </c>
      <c r="B7502" s="3">
        <v>45620</v>
      </c>
      <c r="C7502" t="s">
        <v>3494</v>
      </c>
      <c r="D7502" t="s">
        <v>23</v>
      </c>
      <c r="E7502" t="s">
        <v>14</v>
      </c>
      <c r="F7502" t="s">
        <v>20</v>
      </c>
      <c r="G7502">
        <v>7</v>
      </c>
      <c r="H7502" s="5">
        <v>145.43</v>
      </c>
      <c r="I7502" s="5">
        <v>0.08</v>
      </c>
      <c r="J7502" s="5">
        <v>936.56920000000002</v>
      </c>
      <c r="K7502" s="5">
        <v>90.147688563520859</v>
      </c>
      <c r="L7502">
        <f>YEAR(SalesData[Order Date])</f>
        <v>2024</v>
      </c>
      <c r="M7502">
        <f>MONTH(SalesData[Order Date])</f>
        <v>11</v>
      </c>
      <c r="N7502" t="str">
        <f>TEXT(SalesData[[#This Row],[Order Date]], "mmmm")</f>
        <v>November</v>
      </c>
      <c r="O7502" s="7">
        <f>IF(SalesData[Sales]=0,0,SalesData[Profit]/SalesData[Sales])</f>
        <v>9.6253099678615159E-2</v>
      </c>
      <c r="P7502" s="8">
        <f t="shared" si="117"/>
        <v>7.8584689737821835E-5</v>
      </c>
      <c r="Q7502" t="str">
        <f>IF(SalesData[[#This Row],[Discount]]&gt;0, "Yes", "No")</f>
        <v>Yes</v>
      </c>
      <c r="R7502" t="str">
        <f>TEXT(SalesData[[#This Row],[Order Date]],"mmm-yyyy")</f>
        <v>Nov-2024</v>
      </c>
      <c r="S7502">
        <f>YEAR(SalesData[[#This Row],[Order Date]])*100 + MONTH(SalesData[[#This Row],[Order Date]])</f>
        <v>202411</v>
      </c>
    </row>
    <row r="7503" spans="1:19" x14ac:dyDescent="0.3">
      <c r="A7503" t="s">
        <v>3589</v>
      </c>
      <c r="B7503" s="3">
        <v>45599</v>
      </c>
      <c r="C7503" t="s">
        <v>3590</v>
      </c>
      <c r="D7503" t="s">
        <v>13</v>
      </c>
      <c r="E7503" t="s">
        <v>14</v>
      </c>
      <c r="F7503" t="s">
        <v>27</v>
      </c>
      <c r="G7503">
        <v>9</v>
      </c>
      <c r="H7503" s="5">
        <v>567.19000000000005</v>
      </c>
      <c r="I7503" s="5">
        <v>0.13</v>
      </c>
      <c r="J7503" s="5">
        <v>4441.0977000000012</v>
      </c>
      <c r="K7503" s="5">
        <v>224.7617641937608</v>
      </c>
      <c r="L7503">
        <f>YEAR(SalesData[Order Date])</f>
        <v>2024</v>
      </c>
      <c r="M7503">
        <f>MONTH(SalesData[Order Date])</f>
        <v>11</v>
      </c>
      <c r="N7503" t="str">
        <f>TEXT(SalesData[[#This Row],[Order Date]], "mmmm")</f>
        <v>November</v>
      </c>
      <c r="O7503" s="7">
        <f>IF(SalesData[Sales]=0,0,SalesData[Profit]/SalesData[Sales])</f>
        <v>5.0609506787873806E-2</v>
      </c>
      <c r="P7503" s="8">
        <f t="shared" si="117"/>
        <v>2.5466676853337406E-5</v>
      </c>
      <c r="Q7503" t="str">
        <f>IF(SalesData[[#This Row],[Discount]]&gt;0, "Yes", "No")</f>
        <v>Yes</v>
      </c>
      <c r="R7503" t="str">
        <f>TEXT(SalesData[[#This Row],[Order Date]],"mmm-yyyy")</f>
        <v>Nov-2024</v>
      </c>
      <c r="S7503">
        <f>YEAR(SalesData[[#This Row],[Order Date]])*100 + MONTH(SalesData[[#This Row],[Order Date]])</f>
        <v>202411</v>
      </c>
    </row>
    <row r="7504" spans="1:19" x14ac:dyDescent="0.3">
      <c r="A7504" t="s">
        <v>3619</v>
      </c>
      <c r="B7504" s="3">
        <v>45622</v>
      </c>
      <c r="C7504" t="s">
        <v>2857</v>
      </c>
      <c r="D7504" t="s">
        <v>30</v>
      </c>
      <c r="E7504" t="s">
        <v>14</v>
      </c>
      <c r="F7504" t="s">
        <v>62</v>
      </c>
      <c r="G7504">
        <v>1</v>
      </c>
      <c r="H7504" s="5">
        <v>515.41</v>
      </c>
      <c r="I7504" s="5">
        <v>0.26</v>
      </c>
      <c r="J7504" s="5">
        <v>381.40339999999998</v>
      </c>
      <c r="K7504" s="5">
        <v>103.2017547202079</v>
      </c>
      <c r="L7504">
        <f>YEAR(SalesData[Order Date])</f>
        <v>2024</v>
      </c>
      <c r="M7504">
        <f>MONTH(SalesData[Order Date])</f>
        <v>11</v>
      </c>
      <c r="N7504" t="str">
        <f>TEXT(SalesData[[#This Row],[Order Date]], "mmmm")</f>
        <v>November</v>
      </c>
      <c r="O7504" s="7">
        <f>IF(SalesData[Sales]=0,0,SalesData[Profit]/SalesData[Sales])</f>
        <v>0.27058425467682751</v>
      </c>
      <c r="P7504" s="8">
        <f t="shared" si="117"/>
        <v>5.0445276575929849E-4</v>
      </c>
      <c r="Q7504" t="str">
        <f>IF(SalesData[[#This Row],[Discount]]&gt;0, "Yes", "No")</f>
        <v>Yes</v>
      </c>
      <c r="R7504" t="str">
        <f>TEXT(SalesData[[#This Row],[Order Date]],"mmm-yyyy")</f>
        <v>Nov-2024</v>
      </c>
      <c r="S7504">
        <f>YEAR(SalesData[[#This Row],[Order Date]])*100 + MONTH(SalesData[[#This Row],[Order Date]])</f>
        <v>202411</v>
      </c>
    </row>
    <row r="7505" spans="1:19" x14ac:dyDescent="0.3">
      <c r="A7505" t="s">
        <v>3659</v>
      </c>
      <c r="B7505" s="3">
        <v>45603</v>
      </c>
      <c r="C7505" t="s">
        <v>3660</v>
      </c>
      <c r="D7505" t="s">
        <v>30</v>
      </c>
      <c r="E7505" t="s">
        <v>19</v>
      </c>
      <c r="F7505" t="s">
        <v>27</v>
      </c>
      <c r="G7505">
        <v>5</v>
      </c>
      <c r="H7505" s="5">
        <v>473.59</v>
      </c>
      <c r="I7505" s="5">
        <v>0.04</v>
      </c>
      <c r="J7505" s="5">
        <v>2273.232</v>
      </c>
      <c r="K7505" s="5">
        <v>350.02193704467328</v>
      </c>
      <c r="L7505">
        <f>YEAR(SalesData[Order Date])</f>
        <v>2024</v>
      </c>
      <c r="M7505">
        <f>MONTH(SalesData[Order Date])</f>
        <v>11</v>
      </c>
      <c r="N7505" t="str">
        <f>TEXT(SalesData[[#This Row],[Order Date]], "mmmm")</f>
        <v>November</v>
      </c>
      <c r="O7505" s="7">
        <f>IF(SalesData[Sales]=0,0,SalesData[Profit]/SalesData[Sales])</f>
        <v>0.15397545743007018</v>
      </c>
      <c r="P7505" s="8">
        <f t="shared" si="117"/>
        <v>1.6892248569437701E-5</v>
      </c>
      <c r="Q7505" t="str">
        <f>IF(SalesData[[#This Row],[Discount]]&gt;0, "Yes", "No")</f>
        <v>Yes</v>
      </c>
      <c r="R7505" t="str">
        <f>TEXT(SalesData[[#This Row],[Order Date]],"mmm-yyyy")</f>
        <v>Nov-2024</v>
      </c>
      <c r="S7505">
        <f>YEAR(SalesData[[#This Row],[Order Date]])*100 + MONTH(SalesData[[#This Row],[Order Date]])</f>
        <v>202411</v>
      </c>
    </row>
    <row r="7506" spans="1:19" x14ac:dyDescent="0.3">
      <c r="A7506" t="s">
        <v>3790</v>
      </c>
      <c r="B7506" s="3">
        <v>45600</v>
      </c>
      <c r="C7506" t="s">
        <v>3791</v>
      </c>
      <c r="D7506" t="s">
        <v>13</v>
      </c>
      <c r="E7506" t="s">
        <v>14</v>
      </c>
      <c r="F7506" t="s">
        <v>91</v>
      </c>
      <c r="G7506">
        <v>3</v>
      </c>
      <c r="H7506" s="5">
        <v>453.06</v>
      </c>
      <c r="I7506" s="5">
        <v>0.12</v>
      </c>
      <c r="J7506" s="5">
        <v>1196.0784000000001</v>
      </c>
      <c r="K7506" s="5">
        <v>131.81206082090719</v>
      </c>
      <c r="L7506">
        <f>YEAR(SalesData[Order Date])</f>
        <v>2024</v>
      </c>
      <c r="M7506">
        <f>MONTH(SalesData[Order Date])</f>
        <v>11</v>
      </c>
      <c r="N7506" t="str">
        <f>TEXT(SalesData[[#This Row],[Order Date]], "mmmm")</f>
        <v>November</v>
      </c>
      <c r="O7506" s="7">
        <f>IF(SalesData[Sales]=0,0,SalesData[Profit]/SalesData[Sales])</f>
        <v>0.1102035291506871</v>
      </c>
      <c r="P7506" s="8">
        <f t="shared" si="117"/>
        <v>8.8288526905928562E-5</v>
      </c>
      <c r="Q7506" t="str">
        <f>IF(SalesData[[#This Row],[Discount]]&gt;0, "Yes", "No")</f>
        <v>Yes</v>
      </c>
      <c r="R7506" t="str">
        <f>TEXT(SalesData[[#This Row],[Order Date]],"mmm-yyyy")</f>
        <v>Nov-2024</v>
      </c>
      <c r="S7506">
        <f>YEAR(SalesData[[#This Row],[Order Date]])*100 + MONTH(SalesData[[#This Row],[Order Date]])</f>
        <v>202411</v>
      </c>
    </row>
    <row r="7507" spans="1:19" x14ac:dyDescent="0.3">
      <c r="A7507" t="s">
        <v>3800</v>
      </c>
      <c r="B7507" s="3">
        <v>45608</v>
      </c>
      <c r="C7507" t="s">
        <v>3801</v>
      </c>
      <c r="D7507" t="s">
        <v>13</v>
      </c>
      <c r="E7507" t="s">
        <v>19</v>
      </c>
      <c r="F7507" t="s">
        <v>34</v>
      </c>
      <c r="G7507">
        <v>9</v>
      </c>
      <c r="H7507" s="5">
        <v>607.88</v>
      </c>
      <c r="I7507" s="5">
        <v>0.2</v>
      </c>
      <c r="J7507" s="5">
        <v>4376.7359999999999</v>
      </c>
      <c r="K7507" s="5">
        <v>233.58729570128619</v>
      </c>
      <c r="L7507">
        <f>YEAR(SalesData[Order Date])</f>
        <v>2024</v>
      </c>
      <c r="M7507">
        <f>MONTH(SalesData[Order Date])</f>
        <v>11</v>
      </c>
      <c r="N7507" t="str">
        <f>TEXT(SalesData[[#This Row],[Order Date]], "mmmm")</f>
        <v>November</v>
      </c>
      <c r="O7507" s="7">
        <f>IF(SalesData[Sales]=0,0,SalesData[Profit]/SalesData[Sales])</f>
        <v>5.3370204577403386E-2</v>
      </c>
      <c r="P7507" s="8">
        <f t="shared" si="117"/>
        <v>3.6556922784467695E-5</v>
      </c>
      <c r="Q7507" t="str">
        <f>IF(SalesData[[#This Row],[Discount]]&gt;0, "Yes", "No")</f>
        <v>Yes</v>
      </c>
      <c r="R7507" t="str">
        <f>TEXT(SalesData[[#This Row],[Order Date]],"mmm-yyyy")</f>
        <v>Nov-2024</v>
      </c>
      <c r="S7507">
        <f>YEAR(SalesData[[#This Row],[Order Date]])*100 + MONTH(SalesData[[#This Row],[Order Date]])</f>
        <v>202411</v>
      </c>
    </row>
    <row r="7508" spans="1:19" x14ac:dyDescent="0.3">
      <c r="A7508" t="s">
        <v>3832</v>
      </c>
      <c r="B7508" s="3">
        <v>45615</v>
      </c>
      <c r="C7508" t="s">
        <v>3833</v>
      </c>
      <c r="D7508" t="s">
        <v>30</v>
      </c>
      <c r="E7508" t="s">
        <v>19</v>
      </c>
      <c r="F7508" t="s">
        <v>62</v>
      </c>
      <c r="G7508">
        <v>1</v>
      </c>
      <c r="H7508" s="5">
        <v>61.44</v>
      </c>
      <c r="I7508" s="5">
        <v>0.13</v>
      </c>
      <c r="J7508" s="5">
        <v>53.452800000000003</v>
      </c>
      <c r="K7508" s="5">
        <v>7.0293598574241321</v>
      </c>
      <c r="L7508">
        <f>YEAR(SalesData[Order Date])</f>
        <v>2024</v>
      </c>
      <c r="M7508">
        <f>MONTH(SalesData[Order Date])</f>
        <v>11</v>
      </c>
      <c r="N7508" t="str">
        <f>TEXT(SalesData[[#This Row],[Order Date]], "mmmm")</f>
        <v>November</v>
      </c>
      <c r="O7508" s="7">
        <f>IF(SalesData[Sales]=0,0,SalesData[Profit]/SalesData[Sales])</f>
        <v>0.13150592405681519</v>
      </c>
      <c r="P7508" s="8">
        <f t="shared" si="117"/>
        <v>2.115885416666667E-3</v>
      </c>
      <c r="Q7508" t="str">
        <f>IF(SalesData[[#This Row],[Discount]]&gt;0, "Yes", "No")</f>
        <v>Yes</v>
      </c>
      <c r="R7508" t="str">
        <f>TEXT(SalesData[[#This Row],[Order Date]],"mmm-yyyy")</f>
        <v>Nov-2024</v>
      </c>
      <c r="S7508">
        <f>YEAR(SalesData[[#This Row],[Order Date]])*100 + MONTH(SalesData[[#This Row],[Order Date]])</f>
        <v>202411</v>
      </c>
    </row>
    <row r="7509" spans="1:19" x14ac:dyDescent="0.3">
      <c r="A7509" t="s">
        <v>3838</v>
      </c>
      <c r="B7509" s="3">
        <v>45597</v>
      </c>
      <c r="C7509" t="s">
        <v>3839</v>
      </c>
      <c r="D7509" t="s">
        <v>23</v>
      </c>
      <c r="E7509" t="s">
        <v>19</v>
      </c>
      <c r="F7509" t="s">
        <v>53</v>
      </c>
      <c r="G7509">
        <v>3</v>
      </c>
      <c r="H7509" s="5">
        <v>500.94</v>
      </c>
      <c r="I7509" s="5">
        <v>0.06</v>
      </c>
      <c r="J7509" s="5">
        <v>1412.6507999999999</v>
      </c>
      <c r="K7509" s="5">
        <v>306.8377741660284</v>
      </c>
      <c r="L7509">
        <f>YEAR(SalesData[Order Date])</f>
        <v>2024</v>
      </c>
      <c r="M7509">
        <f>MONTH(SalesData[Order Date])</f>
        <v>11</v>
      </c>
      <c r="N7509" t="str">
        <f>TEXT(SalesData[[#This Row],[Order Date]], "mmmm")</f>
        <v>November</v>
      </c>
      <c r="O7509" s="7">
        <f>IF(SalesData[Sales]=0,0,SalesData[Profit]/SalesData[Sales])</f>
        <v>0.21720709333547145</v>
      </c>
      <c r="P7509" s="8">
        <f t="shared" si="117"/>
        <v>3.9924941110711862E-5</v>
      </c>
      <c r="Q7509" t="str">
        <f>IF(SalesData[[#This Row],[Discount]]&gt;0, "Yes", "No")</f>
        <v>Yes</v>
      </c>
      <c r="R7509" t="str">
        <f>TEXT(SalesData[[#This Row],[Order Date]],"mmm-yyyy")</f>
        <v>Nov-2024</v>
      </c>
      <c r="S7509">
        <f>YEAR(SalesData[[#This Row],[Order Date]])*100 + MONTH(SalesData[[#This Row],[Order Date]])</f>
        <v>202411</v>
      </c>
    </row>
    <row r="7510" spans="1:19" x14ac:dyDescent="0.3">
      <c r="A7510" t="s">
        <v>3848</v>
      </c>
      <c r="B7510" s="3">
        <v>45624</v>
      </c>
      <c r="C7510" t="s">
        <v>3849</v>
      </c>
      <c r="D7510" t="s">
        <v>30</v>
      </c>
      <c r="E7510" t="s">
        <v>14</v>
      </c>
      <c r="F7510" t="s">
        <v>31</v>
      </c>
      <c r="G7510">
        <v>2</v>
      </c>
      <c r="H7510" s="5">
        <v>885.01</v>
      </c>
      <c r="I7510" s="5">
        <v>0.28999999999999998</v>
      </c>
      <c r="J7510" s="5">
        <v>1256.7141999999999</v>
      </c>
      <c r="K7510" s="5">
        <v>136.56857703175959</v>
      </c>
      <c r="L7510">
        <f>YEAR(SalesData[Order Date])</f>
        <v>2024</v>
      </c>
      <c r="M7510">
        <f>MONTH(SalesData[Order Date])</f>
        <v>11</v>
      </c>
      <c r="N7510" t="str">
        <f>TEXT(SalesData[[#This Row],[Order Date]], "mmmm")</f>
        <v>November</v>
      </c>
      <c r="O7510" s="7">
        <f>IF(SalesData[Sales]=0,0,SalesData[Profit]/SalesData[Sales])</f>
        <v>0.10867114975844118</v>
      </c>
      <c r="P7510" s="8">
        <f t="shared" si="117"/>
        <v>1.6383995661065976E-4</v>
      </c>
      <c r="Q7510" t="str">
        <f>IF(SalesData[[#This Row],[Discount]]&gt;0, "Yes", "No")</f>
        <v>Yes</v>
      </c>
      <c r="R7510" t="str">
        <f>TEXT(SalesData[[#This Row],[Order Date]],"mmm-yyyy")</f>
        <v>Nov-2024</v>
      </c>
      <c r="S7510">
        <f>YEAR(SalesData[[#This Row],[Order Date]])*100 + MONTH(SalesData[[#This Row],[Order Date]])</f>
        <v>202411</v>
      </c>
    </row>
    <row r="7511" spans="1:19" x14ac:dyDescent="0.3">
      <c r="A7511" t="s">
        <v>3863</v>
      </c>
      <c r="B7511" s="3">
        <v>45611</v>
      </c>
      <c r="C7511" t="s">
        <v>3864</v>
      </c>
      <c r="D7511" t="s">
        <v>18</v>
      </c>
      <c r="E7511" t="s">
        <v>19</v>
      </c>
      <c r="F7511" t="s">
        <v>34</v>
      </c>
      <c r="G7511">
        <v>1</v>
      </c>
      <c r="H7511" s="5">
        <v>120.58</v>
      </c>
      <c r="I7511" s="5">
        <v>0.16</v>
      </c>
      <c r="J7511" s="5">
        <v>101.2872</v>
      </c>
      <c r="K7511" s="5">
        <v>9.6070828720951376</v>
      </c>
      <c r="L7511">
        <f>YEAR(SalesData[Order Date])</f>
        <v>2024</v>
      </c>
      <c r="M7511">
        <f>MONTH(SalesData[Order Date])</f>
        <v>11</v>
      </c>
      <c r="N7511" t="str">
        <f>TEXT(SalesData[[#This Row],[Order Date]], "mmmm")</f>
        <v>November</v>
      </c>
      <c r="O7511" s="7">
        <f>IF(SalesData[Sales]=0,0,SalesData[Profit]/SalesData[Sales])</f>
        <v>9.4849920543712704E-2</v>
      </c>
      <c r="P7511" s="8">
        <f t="shared" si="117"/>
        <v>1.3269198872118096E-3</v>
      </c>
      <c r="Q7511" t="str">
        <f>IF(SalesData[[#This Row],[Discount]]&gt;0, "Yes", "No")</f>
        <v>Yes</v>
      </c>
      <c r="R7511" t="str">
        <f>TEXT(SalesData[[#This Row],[Order Date]],"mmm-yyyy")</f>
        <v>Nov-2024</v>
      </c>
      <c r="S7511">
        <f>YEAR(SalesData[[#This Row],[Order Date]])*100 + MONTH(SalesData[[#This Row],[Order Date]])</f>
        <v>202411</v>
      </c>
    </row>
    <row r="7512" spans="1:19" x14ac:dyDescent="0.3">
      <c r="A7512" t="s">
        <v>3869</v>
      </c>
      <c r="B7512" s="3">
        <v>45617</v>
      </c>
      <c r="C7512" t="s">
        <v>3870</v>
      </c>
      <c r="D7512" t="s">
        <v>30</v>
      </c>
      <c r="E7512" t="s">
        <v>19</v>
      </c>
      <c r="F7512" t="s">
        <v>31</v>
      </c>
      <c r="G7512">
        <v>1</v>
      </c>
      <c r="H7512" s="5">
        <v>357.59</v>
      </c>
      <c r="I7512" s="5">
        <v>0.21</v>
      </c>
      <c r="J7512" s="5">
        <v>282.49610000000001</v>
      </c>
      <c r="K7512" s="5">
        <v>45.790390618703697</v>
      </c>
      <c r="L7512">
        <f>YEAR(SalesData[Order Date])</f>
        <v>2024</v>
      </c>
      <c r="M7512">
        <f>MONTH(SalesData[Order Date])</f>
        <v>11</v>
      </c>
      <c r="N7512" t="str">
        <f>TEXT(SalesData[[#This Row],[Order Date]], "mmmm")</f>
        <v>November</v>
      </c>
      <c r="O7512" s="7">
        <f>IF(SalesData[Sales]=0,0,SalesData[Profit]/SalesData[Sales])</f>
        <v>0.16209211602816356</v>
      </c>
      <c r="P7512" s="8">
        <f t="shared" si="117"/>
        <v>5.8726474453983614E-4</v>
      </c>
      <c r="Q7512" t="str">
        <f>IF(SalesData[[#This Row],[Discount]]&gt;0, "Yes", "No")</f>
        <v>Yes</v>
      </c>
      <c r="R7512" t="str">
        <f>TEXT(SalesData[[#This Row],[Order Date]],"mmm-yyyy")</f>
        <v>Nov-2024</v>
      </c>
      <c r="S7512">
        <f>YEAR(SalesData[[#This Row],[Order Date]])*100 + MONTH(SalesData[[#This Row],[Order Date]])</f>
        <v>202411</v>
      </c>
    </row>
    <row r="7513" spans="1:19" x14ac:dyDescent="0.3">
      <c r="A7513" t="s">
        <v>3909</v>
      </c>
      <c r="B7513" s="3">
        <v>45613</v>
      </c>
      <c r="C7513" t="s">
        <v>3910</v>
      </c>
      <c r="D7513" t="s">
        <v>23</v>
      </c>
      <c r="E7513" t="s">
        <v>26</v>
      </c>
      <c r="F7513" t="s">
        <v>62</v>
      </c>
      <c r="G7513">
        <v>4</v>
      </c>
      <c r="H7513" s="5">
        <v>587.72</v>
      </c>
      <c r="I7513" s="5">
        <v>0.22</v>
      </c>
      <c r="J7513" s="5">
        <v>1833.6864</v>
      </c>
      <c r="K7513" s="5">
        <v>114.5949141710459</v>
      </c>
      <c r="L7513">
        <f>YEAR(SalesData[Order Date])</f>
        <v>2024</v>
      </c>
      <c r="M7513">
        <f>MONTH(SalesData[Order Date])</f>
        <v>11</v>
      </c>
      <c r="N7513" t="str">
        <f>TEXT(SalesData[[#This Row],[Order Date]], "mmmm")</f>
        <v>November</v>
      </c>
      <c r="O7513" s="7">
        <f>IF(SalesData[Sales]=0,0,SalesData[Profit]/SalesData[Sales])</f>
        <v>6.2494281558202046E-2</v>
      </c>
      <c r="P7513" s="8">
        <f t="shared" si="117"/>
        <v>9.3581977812563799E-5</v>
      </c>
      <c r="Q7513" t="str">
        <f>IF(SalesData[[#This Row],[Discount]]&gt;0, "Yes", "No")</f>
        <v>Yes</v>
      </c>
      <c r="R7513" t="str">
        <f>TEXT(SalesData[[#This Row],[Order Date]],"mmm-yyyy")</f>
        <v>Nov-2024</v>
      </c>
      <c r="S7513">
        <f>YEAR(SalesData[[#This Row],[Order Date]])*100 + MONTH(SalesData[[#This Row],[Order Date]])</f>
        <v>202411</v>
      </c>
    </row>
    <row r="7514" spans="1:19" x14ac:dyDescent="0.3">
      <c r="A7514" t="s">
        <v>3919</v>
      </c>
      <c r="B7514" s="3">
        <v>45601</v>
      </c>
      <c r="C7514" t="s">
        <v>3920</v>
      </c>
      <c r="D7514" t="s">
        <v>30</v>
      </c>
      <c r="E7514" t="s">
        <v>26</v>
      </c>
      <c r="F7514" t="s">
        <v>34</v>
      </c>
      <c r="G7514">
        <v>7</v>
      </c>
      <c r="H7514" s="5">
        <v>342.81</v>
      </c>
      <c r="I7514" s="5">
        <v>0.01</v>
      </c>
      <c r="J7514" s="5">
        <v>2375.6732999999999</v>
      </c>
      <c r="K7514" s="5">
        <v>414.82336143168158</v>
      </c>
      <c r="L7514">
        <f>YEAR(SalesData[Order Date])</f>
        <v>2024</v>
      </c>
      <c r="M7514">
        <f>MONTH(SalesData[Order Date])</f>
        <v>11</v>
      </c>
      <c r="N7514" t="str">
        <f>TEXT(SalesData[[#This Row],[Order Date]], "mmmm")</f>
        <v>November</v>
      </c>
      <c r="O7514" s="7">
        <f>IF(SalesData[Sales]=0,0,SalesData[Profit]/SalesData[Sales])</f>
        <v>0.17461296611435653</v>
      </c>
      <c r="P7514" s="8">
        <f t="shared" si="117"/>
        <v>4.1672396621202081E-6</v>
      </c>
      <c r="Q7514" t="str">
        <f>IF(SalesData[[#This Row],[Discount]]&gt;0, "Yes", "No")</f>
        <v>Yes</v>
      </c>
      <c r="R7514" t="str">
        <f>TEXT(SalesData[[#This Row],[Order Date]],"mmm-yyyy")</f>
        <v>Nov-2024</v>
      </c>
      <c r="S7514">
        <f>YEAR(SalesData[[#This Row],[Order Date]])*100 + MONTH(SalesData[[#This Row],[Order Date]])</f>
        <v>202411</v>
      </c>
    </row>
    <row r="7515" spans="1:19" x14ac:dyDescent="0.3">
      <c r="A7515" t="s">
        <v>3943</v>
      </c>
      <c r="B7515" s="3">
        <v>45604</v>
      </c>
      <c r="C7515" t="s">
        <v>3944</v>
      </c>
      <c r="D7515" t="s">
        <v>23</v>
      </c>
      <c r="E7515" t="s">
        <v>26</v>
      </c>
      <c r="F7515" t="s">
        <v>44</v>
      </c>
      <c r="G7515">
        <v>9</v>
      </c>
      <c r="H7515" s="5">
        <v>105.41</v>
      </c>
      <c r="I7515" s="5">
        <v>0.03</v>
      </c>
      <c r="J7515" s="5">
        <v>920.22929999999997</v>
      </c>
      <c r="K7515" s="5">
        <v>73.008914251247262</v>
      </c>
      <c r="L7515">
        <f>YEAR(SalesData[Order Date])</f>
        <v>2024</v>
      </c>
      <c r="M7515">
        <f>MONTH(SalesData[Order Date])</f>
        <v>11</v>
      </c>
      <c r="N7515" t="str">
        <f>TEXT(SalesData[[#This Row],[Order Date]], "mmmm")</f>
        <v>November</v>
      </c>
      <c r="O7515" s="7">
        <f>IF(SalesData[Sales]=0,0,SalesData[Profit]/SalesData[Sales])</f>
        <v>7.933774142080377E-2</v>
      </c>
      <c r="P7515" s="8">
        <f t="shared" si="117"/>
        <v>3.162255320494577E-5</v>
      </c>
      <c r="Q7515" t="str">
        <f>IF(SalesData[[#This Row],[Discount]]&gt;0, "Yes", "No")</f>
        <v>Yes</v>
      </c>
      <c r="R7515" t="str">
        <f>TEXT(SalesData[[#This Row],[Order Date]],"mmm-yyyy")</f>
        <v>Nov-2024</v>
      </c>
      <c r="S7515">
        <f>YEAR(SalesData[[#This Row],[Order Date]])*100 + MONTH(SalesData[[#This Row],[Order Date]])</f>
        <v>202411</v>
      </c>
    </row>
    <row r="7516" spans="1:19" x14ac:dyDescent="0.3">
      <c r="A7516" t="s">
        <v>4080</v>
      </c>
      <c r="B7516" s="3">
        <v>45599</v>
      </c>
      <c r="C7516" t="s">
        <v>4081</v>
      </c>
      <c r="D7516" t="s">
        <v>13</v>
      </c>
      <c r="E7516" t="s">
        <v>26</v>
      </c>
      <c r="F7516" t="s">
        <v>15</v>
      </c>
      <c r="G7516">
        <v>1</v>
      </c>
      <c r="H7516" s="5">
        <v>623.28</v>
      </c>
      <c r="I7516" s="5">
        <v>0.14000000000000001</v>
      </c>
      <c r="J7516" s="5">
        <v>536.02080000000001</v>
      </c>
      <c r="K7516" s="5">
        <v>120.56306593765299</v>
      </c>
      <c r="L7516">
        <f>YEAR(SalesData[Order Date])</f>
        <v>2024</v>
      </c>
      <c r="M7516">
        <f>MONTH(SalesData[Order Date])</f>
        <v>11</v>
      </c>
      <c r="N7516" t="str">
        <f>TEXT(SalesData[[#This Row],[Order Date]], "mmmm")</f>
        <v>November</v>
      </c>
      <c r="O7516" s="7">
        <f>IF(SalesData[Sales]=0,0,SalesData[Profit]/SalesData[Sales])</f>
        <v>0.22492236483668729</v>
      </c>
      <c r="P7516" s="8">
        <f t="shared" si="117"/>
        <v>2.2461814914645107E-4</v>
      </c>
      <c r="Q7516" t="str">
        <f>IF(SalesData[[#This Row],[Discount]]&gt;0, "Yes", "No")</f>
        <v>Yes</v>
      </c>
      <c r="R7516" t="str">
        <f>TEXT(SalesData[[#This Row],[Order Date]],"mmm-yyyy")</f>
        <v>Nov-2024</v>
      </c>
      <c r="S7516">
        <f>YEAR(SalesData[[#This Row],[Order Date]])*100 + MONTH(SalesData[[#This Row],[Order Date]])</f>
        <v>202411</v>
      </c>
    </row>
    <row r="7517" spans="1:19" x14ac:dyDescent="0.3">
      <c r="A7517" t="s">
        <v>4113</v>
      </c>
      <c r="B7517" s="3">
        <v>45612</v>
      </c>
      <c r="C7517" t="s">
        <v>4114</v>
      </c>
      <c r="D7517" t="s">
        <v>18</v>
      </c>
      <c r="E7517" t="s">
        <v>19</v>
      </c>
      <c r="F7517" t="s">
        <v>53</v>
      </c>
      <c r="G7517">
        <v>5</v>
      </c>
      <c r="H7517" s="5">
        <v>380.15</v>
      </c>
      <c r="I7517" s="5">
        <v>0.19</v>
      </c>
      <c r="J7517" s="5">
        <v>1539.6075000000001</v>
      </c>
      <c r="K7517" s="5">
        <v>455.01582373526082</v>
      </c>
      <c r="L7517">
        <f>YEAR(SalesData[Order Date])</f>
        <v>2024</v>
      </c>
      <c r="M7517">
        <f>MONTH(SalesData[Order Date])</f>
        <v>11</v>
      </c>
      <c r="N7517" t="str">
        <f>TEXT(SalesData[[#This Row],[Order Date]], "mmmm")</f>
        <v>November</v>
      </c>
      <c r="O7517" s="7">
        <f>IF(SalesData[Sales]=0,0,SalesData[Profit]/SalesData[Sales])</f>
        <v>0.29554014496244063</v>
      </c>
      <c r="P7517" s="8">
        <f t="shared" si="117"/>
        <v>9.9960541891358674E-5</v>
      </c>
      <c r="Q7517" t="str">
        <f>IF(SalesData[[#This Row],[Discount]]&gt;0, "Yes", "No")</f>
        <v>Yes</v>
      </c>
      <c r="R7517" t="str">
        <f>TEXT(SalesData[[#This Row],[Order Date]],"mmm-yyyy")</f>
        <v>Nov-2024</v>
      </c>
      <c r="S7517">
        <f>YEAR(SalesData[[#This Row],[Order Date]])*100 + MONTH(SalesData[[#This Row],[Order Date]])</f>
        <v>202411</v>
      </c>
    </row>
    <row r="7518" spans="1:19" x14ac:dyDescent="0.3">
      <c r="A7518" t="s">
        <v>4133</v>
      </c>
      <c r="B7518" s="3">
        <v>45617</v>
      </c>
      <c r="C7518" t="s">
        <v>4134</v>
      </c>
      <c r="D7518" t="s">
        <v>13</v>
      </c>
      <c r="E7518" t="s">
        <v>26</v>
      </c>
      <c r="F7518" t="s">
        <v>62</v>
      </c>
      <c r="G7518">
        <v>5</v>
      </c>
      <c r="H7518" s="5">
        <v>566.75</v>
      </c>
      <c r="I7518" s="5">
        <v>0.27</v>
      </c>
      <c r="J7518" s="5">
        <v>2068.6374999999998</v>
      </c>
      <c r="K7518" s="5">
        <v>324.49405881185612</v>
      </c>
      <c r="L7518">
        <f>YEAR(SalesData[Order Date])</f>
        <v>2024</v>
      </c>
      <c r="M7518">
        <f>MONTH(SalesData[Order Date])</f>
        <v>11</v>
      </c>
      <c r="N7518" t="str">
        <f>TEXT(SalesData[[#This Row],[Order Date]], "mmmm")</f>
        <v>November</v>
      </c>
      <c r="O7518" s="7">
        <f>IF(SalesData[Sales]=0,0,SalesData[Profit]/SalesData[Sales])</f>
        <v>0.15686366451920947</v>
      </c>
      <c r="P7518" s="8">
        <f t="shared" si="117"/>
        <v>9.5280105866784302E-5</v>
      </c>
      <c r="Q7518" t="str">
        <f>IF(SalesData[[#This Row],[Discount]]&gt;0, "Yes", "No")</f>
        <v>Yes</v>
      </c>
      <c r="R7518" t="str">
        <f>TEXT(SalesData[[#This Row],[Order Date]],"mmm-yyyy")</f>
        <v>Nov-2024</v>
      </c>
      <c r="S7518">
        <f>YEAR(SalesData[[#This Row],[Order Date]])*100 + MONTH(SalesData[[#This Row],[Order Date]])</f>
        <v>202411</v>
      </c>
    </row>
    <row r="7519" spans="1:19" x14ac:dyDescent="0.3">
      <c r="A7519" t="s">
        <v>4209</v>
      </c>
      <c r="B7519" s="3">
        <v>45609</v>
      </c>
      <c r="C7519" t="s">
        <v>4210</v>
      </c>
      <c r="D7519" t="s">
        <v>30</v>
      </c>
      <c r="E7519" t="s">
        <v>14</v>
      </c>
      <c r="F7519" t="s">
        <v>34</v>
      </c>
      <c r="G7519">
        <v>9</v>
      </c>
      <c r="H7519" s="5">
        <v>872.97</v>
      </c>
      <c r="I7519" s="5">
        <v>0.05</v>
      </c>
      <c r="J7519" s="5">
        <v>7463.8935000000001</v>
      </c>
      <c r="K7519" s="5">
        <v>606.96255787276016</v>
      </c>
      <c r="L7519">
        <f>YEAR(SalesData[Order Date])</f>
        <v>2024</v>
      </c>
      <c r="M7519">
        <f>MONTH(SalesData[Order Date])</f>
        <v>11</v>
      </c>
      <c r="N7519" t="str">
        <f>TEXT(SalesData[[#This Row],[Order Date]], "mmmm")</f>
        <v>November</v>
      </c>
      <c r="O7519" s="7">
        <f>IF(SalesData[Sales]=0,0,SalesData[Profit]/SalesData[Sales])</f>
        <v>8.1319830980005295E-2</v>
      </c>
      <c r="P7519" s="8">
        <f t="shared" si="117"/>
        <v>6.363970761372734E-6</v>
      </c>
      <c r="Q7519" t="str">
        <f>IF(SalesData[[#This Row],[Discount]]&gt;0, "Yes", "No")</f>
        <v>Yes</v>
      </c>
      <c r="R7519" t="str">
        <f>TEXT(SalesData[[#This Row],[Order Date]],"mmm-yyyy")</f>
        <v>Nov-2024</v>
      </c>
      <c r="S7519">
        <f>YEAR(SalesData[[#This Row],[Order Date]])*100 + MONTH(SalesData[[#This Row],[Order Date]])</f>
        <v>202411</v>
      </c>
    </row>
    <row r="7520" spans="1:19" x14ac:dyDescent="0.3">
      <c r="A7520" t="s">
        <v>4330</v>
      </c>
      <c r="B7520" s="3">
        <v>45606</v>
      </c>
      <c r="C7520" t="s">
        <v>4331</v>
      </c>
      <c r="D7520" t="s">
        <v>30</v>
      </c>
      <c r="E7520" t="s">
        <v>19</v>
      </c>
      <c r="F7520" t="s">
        <v>15</v>
      </c>
      <c r="G7520">
        <v>5</v>
      </c>
      <c r="H7520" s="5">
        <v>67.66</v>
      </c>
      <c r="I7520" s="5">
        <v>0.3</v>
      </c>
      <c r="J7520" s="5">
        <v>236.80999999999989</v>
      </c>
      <c r="K7520" s="5">
        <v>18.462187548454931</v>
      </c>
      <c r="L7520">
        <f>YEAR(SalesData[Order Date])</f>
        <v>2024</v>
      </c>
      <c r="M7520">
        <f>MONTH(SalesData[Order Date])</f>
        <v>11</v>
      </c>
      <c r="N7520" t="str">
        <f>TEXT(SalesData[[#This Row],[Order Date]], "mmmm")</f>
        <v>November</v>
      </c>
      <c r="O7520" s="7">
        <f>IF(SalesData[Sales]=0,0,SalesData[Profit]/SalesData[Sales])</f>
        <v>7.7962026723765634E-2</v>
      </c>
      <c r="P7520" s="8">
        <f t="shared" si="117"/>
        <v>8.8678687555424193E-4</v>
      </c>
      <c r="Q7520" t="str">
        <f>IF(SalesData[[#This Row],[Discount]]&gt;0, "Yes", "No")</f>
        <v>Yes</v>
      </c>
      <c r="R7520" t="str">
        <f>TEXT(SalesData[[#This Row],[Order Date]],"mmm-yyyy")</f>
        <v>Nov-2024</v>
      </c>
      <c r="S7520">
        <f>YEAR(SalesData[[#This Row],[Order Date]])*100 + MONTH(SalesData[[#This Row],[Order Date]])</f>
        <v>202411</v>
      </c>
    </row>
    <row r="7521" spans="1:19" x14ac:dyDescent="0.3">
      <c r="A7521" t="s">
        <v>4506</v>
      </c>
      <c r="B7521" s="3">
        <v>45613</v>
      </c>
      <c r="C7521" t="s">
        <v>4507</v>
      </c>
      <c r="D7521" t="s">
        <v>13</v>
      </c>
      <c r="E7521" t="s">
        <v>14</v>
      </c>
      <c r="F7521" t="s">
        <v>34</v>
      </c>
      <c r="G7521">
        <v>9</v>
      </c>
      <c r="H7521" s="5">
        <v>269.48</v>
      </c>
      <c r="I7521" s="5">
        <v>0.28999999999999998</v>
      </c>
      <c r="J7521" s="5">
        <v>1721.9772</v>
      </c>
      <c r="K7521" s="5">
        <v>346.03649661963919</v>
      </c>
      <c r="L7521">
        <f>YEAR(SalesData[Order Date])</f>
        <v>2024</v>
      </c>
      <c r="M7521">
        <f>MONTH(SalesData[Order Date])</f>
        <v>11</v>
      </c>
      <c r="N7521" t="str">
        <f>TEXT(SalesData[[#This Row],[Order Date]], "mmmm")</f>
        <v>November</v>
      </c>
      <c r="O7521" s="7">
        <f>IF(SalesData[Sales]=0,0,SalesData[Profit]/SalesData[Sales])</f>
        <v>0.20095300717084941</v>
      </c>
      <c r="P7521" s="8">
        <f t="shared" si="117"/>
        <v>1.1957185031253606E-4</v>
      </c>
      <c r="Q7521" t="str">
        <f>IF(SalesData[[#This Row],[Discount]]&gt;0, "Yes", "No")</f>
        <v>Yes</v>
      </c>
      <c r="R7521" t="str">
        <f>TEXT(SalesData[[#This Row],[Order Date]],"mmm-yyyy")</f>
        <v>Nov-2024</v>
      </c>
      <c r="S7521">
        <f>YEAR(SalesData[[#This Row],[Order Date]])*100 + MONTH(SalesData[[#This Row],[Order Date]])</f>
        <v>202411</v>
      </c>
    </row>
    <row r="7522" spans="1:19" x14ac:dyDescent="0.3">
      <c r="A7522" t="s">
        <v>4508</v>
      </c>
      <c r="B7522" s="3">
        <v>45599</v>
      </c>
      <c r="C7522" t="s">
        <v>4509</v>
      </c>
      <c r="D7522" t="s">
        <v>23</v>
      </c>
      <c r="E7522" t="s">
        <v>19</v>
      </c>
      <c r="F7522" t="s">
        <v>15</v>
      </c>
      <c r="G7522">
        <v>7</v>
      </c>
      <c r="H7522" s="5">
        <v>961.88</v>
      </c>
      <c r="I7522" s="5">
        <v>0.24</v>
      </c>
      <c r="J7522" s="5">
        <v>5117.2016000000003</v>
      </c>
      <c r="K7522" s="5">
        <v>903.17530954452957</v>
      </c>
      <c r="L7522">
        <f>YEAR(SalesData[Order Date])</f>
        <v>2024</v>
      </c>
      <c r="M7522">
        <f>MONTH(SalesData[Order Date])</f>
        <v>11</v>
      </c>
      <c r="N7522" t="str">
        <f>TEXT(SalesData[[#This Row],[Order Date]], "mmmm")</f>
        <v>November</v>
      </c>
      <c r="O7522" s="7">
        <f>IF(SalesData[Sales]=0,0,SalesData[Profit]/SalesData[Sales])</f>
        <v>0.17649789477602945</v>
      </c>
      <c r="P7522" s="8">
        <f t="shared" si="117"/>
        <v>3.564448193715878E-5</v>
      </c>
      <c r="Q7522" t="str">
        <f>IF(SalesData[[#This Row],[Discount]]&gt;0, "Yes", "No")</f>
        <v>Yes</v>
      </c>
      <c r="R7522" t="str">
        <f>TEXT(SalesData[[#This Row],[Order Date]],"mmm-yyyy")</f>
        <v>Nov-2024</v>
      </c>
      <c r="S7522">
        <f>YEAR(SalesData[[#This Row],[Order Date]])*100 + MONTH(SalesData[[#This Row],[Order Date]])</f>
        <v>202411</v>
      </c>
    </row>
    <row r="7523" spans="1:19" x14ac:dyDescent="0.3">
      <c r="A7523" t="s">
        <v>4539</v>
      </c>
      <c r="B7523" s="3">
        <v>45611</v>
      </c>
      <c r="C7523" t="s">
        <v>4540</v>
      </c>
      <c r="D7523" t="s">
        <v>23</v>
      </c>
      <c r="E7523" t="s">
        <v>19</v>
      </c>
      <c r="F7523" t="s">
        <v>91</v>
      </c>
      <c r="G7523">
        <v>7</v>
      </c>
      <c r="H7523" s="5">
        <v>882.15</v>
      </c>
      <c r="I7523" s="5">
        <v>0.19</v>
      </c>
      <c r="J7523" s="5">
        <v>5001.7905000000001</v>
      </c>
      <c r="K7523" s="5">
        <v>757.22436741756485</v>
      </c>
      <c r="L7523">
        <f>YEAR(SalesData[Order Date])</f>
        <v>2024</v>
      </c>
      <c r="M7523">
        <f>MONTH(SalesData[Order Date])</f>
        <v>11</v>
      </c>
      <c r="N7523" t="str">
        <f>TEXT(SalesData[[#This Row],[Order Date]], "mmmm")</f>
        <v>November</v>
      </c>
      <c r="O7523" s="7">
        <f>IF(SalesData[Sales]=0,0,SalesData[Profit]/SalesData[Sales])</f>
        <v>0.15139066048799221</v>
      </c>
      <c r="P7523" s="8">
        <f t="shared" si="117"/>
        <v>3.0768981627679126E-5</v>
      </c>
      <c r="Q7523" t="str">
        <f>IF(SalesData[[#This Row],[Discount]]&gt;0, "Yes", "No")</f>
        <v>Yes</v>
      </c>
      <c r="R7523" t="str">
        <f>TEXT(SalesData[[#This Row],[Order Date]],"mmm-yyyy")</f>
        <v>Nov-2024</v>
      </c>
      <c r="S7523">
        <f>YEAR(SalesData[[#This Row],[Order Date]])*100 + MONTH(SalesData[[#This Row],[Order Date]])</f>
        <v>202411</v>
      </c>
    </row>
    <row r="7524" spans="1:19" x14ac:dyDescent="0.3">
      <c r="A7524" t="s">
        <v>4594</v>
      </c>
      <c r="B7524" s="3">
        <v>45599</v>
      </c>
      <c r="C7524" t="s">
        <v>4595</v>
      </c>
      <c r="D7524" t="s">
        <v>30</v>
      </c>
      <c r="E7524" t="s">
        <v>19</v>
      </c>
      <c r="F7524" t="s">
        <v>39</v>
      </c>
      <c r="G7524">
        <v>1</v>
      </c>
      <c r="H7524" s="5">
        <v>136.22</v>
      </c>
      <c r="I7524" s="5">
        <v>0.16</v>
      </c>
      <c r="J7524" s="5">
        <v>114.4248</v>
      </c>
      <c r="K7524" s="5">
        <v>30.03983192470734</v>
      </c>
      <c r="L7524">
        <f>YEAR(SalesData[Order Date])</f>
        <v>2024</v>
      </c>
      <c r="M7524">
        <f>MONTH(SalesData[Order Date])</f>
        <v>11</v>
      </c>
      <c r="N7524" t="str">
        <f>TEXT(SalesData[[#This Row],[Order Date]], "mmmm")</f>
        <v>November</v>
      </c>
      <c r="O7524" s="7">
        <f>IF(SalesData[Sales]=0,0,SalesData[Profit]/SalesData[Sales])</f>
        <v>0.26252903150984175</v>
      </c>
      <c r="P7524" s="8">
        <f t="shared" si="117"/>
        <v>1.1745705476435178E-3</v>
      </c>
      <c r="Q7524" t="str">
        <f>IF(SalesData[[#This Row],[Discount]]&gt;0, "Yes", "No")</f>
        <v>Yes</v>
      </c>
      <c r="R7524" t="str">
        <f>TEXT(SalesData[[#This Row],[Order Date]],"mmm-yyyy")</f>
        <v>Nov-2024</v>
      </c>
      <c r="S7524">
        <f>YEAR(SalesData[[#This Row],[Order Date]])*100 + MONTH(SalesData[[#This Row],[Order Date]])</f>
        <v>202411</v>
      </c>
    </row>
    <row r="7525" spans="1:19" x14ac:dyDescent="0.3">
      <c r="A7525" t="s">
        <v>4618</v>
      </c>
      <c r="B7525" s="3">
        <v>45626</v>
      </c>
      <c r="C7525" t="s">
        <v>4619</v>
      </c>
      <c r="D7525" t="s">
        <v>13</v>
      </c>
      <c r="E7525" t="s">
        <v>14</v>
      </c>
      <c r="F7525" t="s">
        <v>44</v>
      </c>
      <c r="G7525">
        <v>1</v>
      </c>
      <c r="H7525" s="5">
        <v>368.76</v>
      </c>
      <c r="I7525" s="5">
        <v>0.11</v>
      </c>
      <c r="J7525" s="5">
        <v>328.19639999999998</v>
      </c>
      <c r="K7525" s="5">
        <v>78.173581107482505</v>
      </c>
      <c r="L7525">
        <f>YEAR(SalesData[Order Date])</f>
        <v>2024</v>
      </c>
      <c r="M7525">
        <f>MONTH(SalesData[Order Date])</f>
        <v>11</v>
      </c>
      <c r="N7525" t="str">
        <f>TEXT(SalesData[[#This Row],[Order Date]], "mmmm")</f>
        <v>November</v>
      </c>
      <c r="O7525" s="7">
        <f>IF(SalesData[Sales]=0,0,SalesData[Profit]/SalesData[Sales])</f>
        <v>0.2381914643411156</v>
      </c>
      <c r="P7525" s="8">
        <f t="shared" si="117"/>
        <v>2.9829699533571969E-4</v>
      </c>
      <c r="Q7525" t="str">
        <f>IF(SalesData[[#This Row],[Discount]]&gt;0, "Yes", "No")</f>
        <v>Yes</v>
      </c>
      <c r="R7525" t="str">
        <f>TEXT(SalesData[[#This Row],[Order Date]],"mmm-yyyy")</f>
        <v>Nov-2024</v>
      </c>
      <c r="S7525">
        <f>YEAR(SalesData[[#This Row],[Order Date]])*100 + MONTH(SalesData[[#This Row],[Order Date]])</f>
        <v>202411</v>
      </c>
    </row>
    <row r="7526" spans="1:19" x14ac:dyDescent="0.3">
      <c r="A7526" t="s">
        <v>4634</v>
      </c>
      <c r="B7526" s="3">
        <v>45620</v>
      </c>
      <c r="C7526" t="s">
        <v>4635</v>
      </c>
      <c r="D7526" t="s">
        <v>30</v>
      </c>
      <c r="E7526" t="s">
        <v>14</v>
      </c>
      <c r="F7526" t="s">
        <v>31</v>
      </c>
      <c r="G7526">
        <v>2</v>
      </c>
      <c r="H7526" s="5">
        <v>822.16</v>
      </c>
      <c r="I7526" s="5">
        <v>0.01</v>
      </c>
      <c r="J7526" s="5">
        <v>1627.8768</v>
      </c>
      <c r="K7526" s="5">
        <v>391.90072642219468</v>
      </c>
      <c r="L7526">
        <f>YEAR(SalesData[Order Date])</f>
        <v>2024</v>
      </c>
      <c r="M7526">
        <f>MONTH(SalesData[Order Date])</f>
        <v>11</v>
      </c>
      <c r="N7526" t="str">
        <f>TEXT(SalesData[[#This Row],[Order Date]], "mmmm")</f>
        <v>November</v>
      </c>
      <c r="O7526" s="7">
        <f>IF(SalesData[Sales]=0,0,SalesData[Profit]/SalesData[Sales])</f>
        <v>0.24074348035563545</v>
      </c>
      <c r="P7526" s="8">
        <f t="shared" si="117"/>
        <v>6.0815413058285494E-6</v>
      </c>
      <c r="Q7526" t="str">
        <f>IF(SalesData[[#This Row],[Discount]]&gt;0, "Yes", "No")</f>
        <v>Yes</v>
      </c>
      <c r="R7526" t="str">
        <f>TEXT(SalesData[[#This Row],[Order Date]],"mmm-yyyy")</f>
        <v>Nov-2024</v>
      </c>
      <c r="S7526">
        <f>YEAR(SalesData[[#This Row],[Order Date]])*100 + MONTH(SalesData[[#This Row],[Order Date]])</f>
        <v>202411</v>
      </c>
    </row>
    <row r="7527" spans="1:19" x14ac:dyDescent="0.3">
      <c r="A7527" t="s">
        <v>4727</v>
      </c>
      <c r="B7527" s="3">
        <v>45617</v>
      </c>
      <c r="C7527" t="s">
        <v>4728</v>
      </c>
      <c r="D7527" t="s">
        <v>18</v>
      </c>
      <c r="E7527" t="s">
        <v>14</v>
      </c>
      <c r="F7527" t="s">
        <v>31</v>
      </c>
      <c r="G7527">
        <v>9</v>
      </c>
      <c r="H7527" s="5">
        <v>107.89</v>
      </c>
      <c r="I7527" s="5">
        <v>0.27</v>
      </c>
      <c r="J7527" s="5">
        <v>708.83730000000003</v>
      </c>
      <c r="K7527" s="5">
        <v>172.88476713693021</v>
      </c>
      <c r="L7527">
        <f>YEAR(SalesData[Order Date])</f>
        <v>2024</v>
      </c>
      <c r="M7527">
        <f>MONTH(SalesData[Order Date])</f>
        <v>11</v>
      </c>
      <c r="N7527" t="str">
        <f>TEXT(SalesData[[#This Row],[Order Date]], "mmmm")</f>
        <v>November</v>
      </c>
      <c r="O7527" s="7">
        <f>IF(SalesData[Sales]=0,0,SalesData[Profit]/SalesData[Sales])</f>
        <v>0.24389908253548481</v>
      </c>
      <c r="P7527" s="8">
        <f t="shared" si="117"/>
        <v>2.7806098804337753E-4</v>
      </c>
      <c r="Q7527" t="str">
        <f>IF(SalesData[[#This Row],[Discount]]&gt;0, "Yes", "No")</f>
        <v>Yes</v>
      </c>
      <c r="R7527" t="str">
        <f>TEXT(SalesData[[#This Row],[Order Date]],"mmm-yyyy")</f>
        <v>Nov-2024</v>
      </c>
      <c r="S7527">
        <f>YEAR(SalesData[[#This Row],[Order Date]])*100 + MONTH(SalesData[[#This Row],[Order Date]])</f>
        <v>202411</v>
      </c>
    </row>
    <row r="7528" spans="1:19" x14ac:dyDescent="0.3">
      <c r="A7528" t="s">
        <v>4745</v>
      </c>
      <c r="B7528" s="3">
        <v>45608</v>
      </c>
      <c r="C7528" t="s">
        <v>4746</v>
      </c>
      <c r="D7528" t="s">
        <v>30</v>
      </c>
      <c r="E7528" t="s">
        <v>19</v>
      </c>
      <c r="F7528" t="s">
        <v>27</v>
      </c>
      <c r="G7528">
        <v>6</v>
      </c>
      <c r="H7528" s="5">
        <v>515.22</v>
      </c>
      <c r="I7528" s="5">
        <v>0.15</v>
      </c>
      <c r="J7528" s="5">
        <v>2627.6219999999998</v>
      </c>
      <c r="K7528" s="5">
        <v>685.440986971082</v>
      </c>
      <c r="L7528">
        <f>YEAR(SalesData[Order Date])</f>
        <v>2024</v>
      </c>
      <c r="M7528">
        <f>MONTH(SalesData[Order Date])</f>
        <v>11</v>
      </c>
      <c r="N7528" t="str">
        <f>TEXT(SalesData[[#This Row],[Order Date]], "mmmm")</f>
        <v>November</v>
      </c>
      <c r="O7528" s="7">
        <f>IF(SalesData[Sales]=0,0,SalesData[Profit]/SalesData[Sales])</f>
        <v>0.26085981430018551</v>
      </c>
      <c r="P7528" s="8">
        <f t="shared" si="117"/>
        <v>4.8522961065176037E-5</v>
      </c>
      <c r="Q7528" t="str">
        <f>IF(SalesData[[#This Row],[Discount]]&gt;0, "Yes", "No")</f>
        <v>Yes</v>
      </c>
      <c r="R7528" t="str">
        <f>TEXT(SalesData[[#This Row],[Order Date]],"mmm-yyyy")</f>
        <v>Nov-2024</v>
      </c>
      <c r="S7528">
        <f>YEAR(SalesData[[#This Row],[Order Date]])*100 + MONTH(SalesData[[#This Row],[Order Date]])</f>
        <v>202411</v>
      </c>
    </row>
    <row r="7529" spans="1:19" x14ac:dyDescent="0.3">
      <c r="A7529" t="s">
        <v>4757</v>
      </c>
      <c r="B7529" s="3">
        <v>45617</v>
      </c>
      <c r="C7529" t="s">
        <v>4758</v>
      </c>
      <c r="D7529" t="s">
        <v>18</v>
      </c>
      <c r="E7529" t="s">
        <v>14</v>
      </c>
      <c r="F7529" t="s">
        <v>91</v>
      </c>
      <c r="G7529">
        <v>9</v>
      </c>
      <c r="H7529" s="5">
        <v>247.69</v>
      </c>
      <c r="I7529" s="5">
        <v>0.1</v>
      </c>
      <c r="J7529" s="5">
        <v>2006.289</v>
      </c>
      <c r="K7529" s="5">
        <v>549.4720157799444</v>
      </c>
      <c r="L7529">
        <f>YEAR(SalesData[Order Date])</f>
        <v>2024</v>
      </c>
      <c r="M7529">
        <f>MONTH(SalesData[Order Date])</f>
        <v>11</v>
      </c>
      <c r="N7529" t="str">
        <f>TEXT(SalesData[[#This Row],[Order Date]], "mmmm")</f>
        <v>November</v>
      </c>
      <c r="O7529" s="7">
        <f>IF(SalesData[Sales]=0,0,SalesData[Profit]/SalesData[Sales])</f>
        <v>0.27387480855447266</v>
      </c>
      <c r="P7529" s="8">
        <f t="shared" si="117"/>
        <v>4.4858941059837345E-5</v>
      </c>
      <c r="Q7529" t="str">
        <f>IF(SalesData[[#This Row],[Discount]]&gt;0, "Yes", "No")</f>
        <v>Yes</v>
      </c>
      <c r="R7529" t="str">
        <f>TEXT(SalesData[[#This Row],[Order Date]],"mmm-yyyy")</f>
        <v>Nov-2024</v>
      </c>
      <c r="S7529">
        <f>YEAR(SalesData[[#This Row],[Order Date]])*100 + MONTH(SalesData[[#This Row],[Order Date]])</f>
        <v>202411</v>
      </c>
    </row>
    <row r="7530" spans="1:19" x14ac:dyDescent="0.3">
      <c r="A7530" t="s">
        <v>4802</v>
      </c>
      <c r="B7530" s="3">
        <v>45599</v>
      </c>
      <c r="C7530" t="s">
        <v>4803</v>
      </c>
      <c r="D7530" t="s">
        <v>23</v>
      </c>
      <c r="E7530" t="s">
        <v>19</v>
      </c>
      <c r="F7530" t="s">
        <v>15</v>
      </c>
      <c r="G7530">
        <v>7</v>
      </c>
      <c r="H7530" s="5">
        <v>944.03</v>
      </c>
      <c r="I7530" s="5">
        <v>0.21</v>
      </c>
      <c r="J7530" s="5">
        <v>5220.4859000000006</v>
      </c>
      <c r="K7530" s="5">
        <v>1279.2075239324579</v>
      </c>
      <c r="L7530">
        <f>YEAR(SalesData[Order Date])</f>
        <v>2024</v>
      </c>
      <c r="M7530">
        <f>MONTH(SalesData[Order Date])</f>
        <v>11</v>
      </c>
      <c r="N7530" t="str">
        <f>TEXT(SalesData[[#This Row],[Order Date]], "mmmm")</f>
        <v>November</v>
      </c>
      <c r="O7530" s="7">
        <f>IF(SalesData[Sales]=0,0,SalesData[Profit]/SalesData[Sales])</f>
        <v>0.24503610361871828</v>
      </c>
      <c r="P7530" s="8">
        <f t="shared" si="117"/>
        <v>3.1778651102189545E-5</v>
      </c>
      <c r="Q7530" t="str">
        <f>IF(SalesData[[#This Row],[Discount]]&gt;0, "Yes", "No")</f>
        <v>Yes</v>
      </c>
      <c r="R7530" t="str">
        <f>TEXT(SalesData[[#This Row],[Order Date]],"mmm-yyyy")</f>
        <v>Nov-2024</v>
      </c>
      <c r="S7530">
        <f>YEAR(SalesData[[#This Row],[Order Date]])*100 + MONTH(SalesData[[#This Row],[Order Date]])</f>
        <v>202411</v>
      </c>
    </row>
    <row r="7531" spans="1:19" x14ac:dyDescent="0.3">
      <c r="A7531" t="s">
        <v>4895</v>
      </c>
      <c r="B7531" s="3">
        <v>45600</v>
      </c>
      <c r="C7531" t="s">
        <v>4896</v>
      </c>
      <c r="D7531" t="s">
        <v>18</v>
      </c>
      <c r="E7531" t="s">
        <v>26</v>
      </c>
      <c r="F7531" t="s">
        <v>44</v>
      </c>
      <c r="G7531">
        <v>1</v>
      </c>
      <c r="H7531" s="5">
        <v>561.9</v>
      </c>
      <c r="I7531" s="5">
        <v>0.13</v>
      </c>
      <c r="J7531" s="5">
        <v>488.85300000000001</v>
      </c>
      <c r="K7531" s="5">
        <v>67.393583836682524</v>
      </c>
      <c r="L7531">
        <f>YEAR(SalesData[Order Date])</f>
        <v>2024</v>
      </c>
      <c r="M7531">
        <f>MONTH(SalesData[Order Date])</f>
        <v>11</v>
      </c>
      <c r="N7531" t="str">
        <f>TEXT(SalesData[[#This Row],[Order Date]], "mmmm")</f>
        <v>November</v>
      </c>
      <c r="O7531" s="7">
        <f>IF(SalesData[Sales]=0,0,SalesData[Profit]/SalesData[Sales])</f>
        <v>0.1378606326169268</v>
      </c>
      <c r="P7531" s="8">
        <f t="shared" si="117"/>
        <v>2.3135789286349886E-4</v>
      </c>
      <c r="Q7531" t="str">
        <f>IF(SalesData[[#This Row],[Discount]]&gt;0, "Yes", "No")</f>
        <v>Yes</v>
      </c>
      <c r="R7531" t="str">
        <f>TEXT(SalesData[[#This Row],[Order Date]],"mmm-yyyy")</f>
        <v>Nov-2024</v>
      </c>
      <c r="S7531">
        <f>YEAR(SalesData[[#This Row],[Order Date]])*100 + MONTH(SalesData[[#This Row],[Order Date]])</f>
        <v>202411</v>
      </c>
    </row>
    <row r="7532" spans="1:19" x14ac:dyDescent="0.3">
      <c r="A7532" t="s">
        <v>4905</v>
      </c>
      <c r="B7532" s="3">
        <v>45608</v>
      </c>
      <c r="C7532" t="s">
        <v>4906</v>
      </c>
      <c r="D7532" t="s">
        <v>13</v>
      </c>
      <c r="E7532" t="s">
        <v>26</v>
      </c>
      <c r="F7532" t="s">
        <v>44</v>
      </c>
      <c r="G7532">
        <v>6</v>
      </c>
      <c r="H7532" s="5">
        <v>718.93</v>
      </c>
      <c r="I7532" s="5">
        <v>0.12</v>
      </c>
      <c r="J7532" s="5">
        <v>3795.9504000000002</v>
      </c>
      <c r="K7532" s="5">
        <v>1081.4994118858449</v>
      </c>
      <c r="L7532">
        <f>YEAR(SalesData[Order Date])</f>
        <v>2024</v>
      </c>
      <c r="M7532">
        <f>MONTH(SalesData[Order Date])</f>
        <v>11</v>
      </c>
      <c r="N7532" t="str">
        <f>TEXT(SalesData[[#This Row],[Order Date]], "mmmm")</f>
        <v>November</v>
      </c>
      <c r="O7532" s="7">
        <f>IF(SalesData[Sales]=0,0,SalesData[Profit]/SalesData[Sales])</f>
        <v>0.28490873112721515</v>
      </c>
      <c r="P7532" s="8">
        <f t="shared" si="117"/>
        <v>2.7819120081231829E-5</v>
      </c>
      <c r="Q7532" t="str">
        <f>IF(SalesData[[#This Row],[Discount]]&gt;0, "Yes", "No")</f>
        <v>Yes</v>
      </c>
      <c r="R7532" t="str">
        <f>TEXT(SalesData[[#This Row],[Order Date]],"mmm-yyyy")</f>
        <v>Nov-2024</v>
      </c>
      <c r="S7532">
        <f>YEAR(SalesData[[#This Row],[Order Date]])*100 + MONTH(SalesData[[#This Row],[Order Date]])</f>
        <v>202411</v>
      </c>
    </row>
    <row r="7533" spans="1:19" x14ac:dyDescent="0.3">
      <c r="A7533" t="s">
        <v>5020</v>
      </c>
      <c r="B7533" s="3">
        <v>45613</v>
      </c>
      <c r="C7533" t="s">
        <v>5021</v>
      </c>
      <c r="D7533" t="s">
        <v>18</v>
      </c>
      <c r="E7533" t="s">
        <v>14</v>
      </c>
      <c r="F7533" t="s">
        <v>39</v>
      </c>
      <c r="G7533">
        <v>2</v>
      </c>
      <c r="H7533" s="5">
        <v>127.65</v>
      </c>
      <c r="I7533" s="5">
        <v>0.18</v>
      </c>
      <c r="J7533" s="5">
        <v>209.346</v>
      </c>
      <c r="K7533" s="5">
        <v>37.04304626767324</v>
      </c>
      <c r="L7533">
        <f>YEAR(SalesData[Order Date])</f>
        <v>2024</v>
      </c>
      <c r="M7533">
        <f>MONTH(SalesData[Order Date])</f>
        <v>11</v>
      </c>
      <c r="N7533" t="str">
        <f>TEXT(SalesData[[#This Row],[Order Date]], "mmmm")</f>
        <v>November</v>
      </c>
      <c r="O7533" s="7">
        <f>IF(SalesData[Sales]=0,0,SalesData[Profit]/SalesData[Sales])</f>
        <v>0.17694652043828513</v>
      </c>
      <c r="P7533" s="8">
        <f t="shared" si="117"/>
        <v>7.0505287896592236E-4</v>
      </c>
      <c r="Q7533" t="str">
        <f>IF(SalesData[[#This Row],[Discount]]&gt;0, "Yes", "No")</f>
        <v>Yes</v>
      </c>
      <c r="R7533" t="str">
        <f>TEXT(SalesData[[#This Row],[Order Date]],"mmm-yyyy")</f>
        <v>Nov-2024</v>
      </c>
      <c r="S7533">
        <f>YEAR(SalesData[[#This Row],[Order Date]])*100 + MONTH(SalesData[[#This Row],[Order Date]])</f>
        <v>202411</v>
      </c>
    </row>
    <row r="7534" spans="1:19" x14ac:dyDescent="0.3">
      <c r="A7534" t="s">
        <v>5069</v>
      </c>
      <c r="B7534" s="3">
        <v>45615</v>
      </c>
      <c r="C7534" t="s">
        <v>5070</v>
      </c>
      <c r="D7534" t="s">
        <v>30</v>
      </c>
      <c r="E7534" t="s">
        <v>19</v>
      </c>
      <c r="F7534" t="s">
        <v>44</v>
      </c>
      <c r="G7534">
        <v>9</v>
      </c>
      <c r="H7534" s="5">
        <v>363.58</v>
      </c>
      <c r="I7534" s="5">
        <v>0.1</v>
      </c>
      <c r="J7534" s="5">
        <v>2944.998</v>
      </c>
      <c r="K7534" s="5">
        <v>340.20032322308009</v>
      </c>
      <c r="L7534">
        <f>YEAR(SalesData[Order Date])</f>
        <v>2024</v>
      </c>
      <c r="M7534">
        <f>MONTH(SalesData[Order Date])</f>
        <v>11</v>
      </c>
      <c r="N7534" t="str">
        <f>TEXT(SalesData[[#This Row],[Order Date]], "mmmm")</f>
        <v>November</v>
      </c>
      <c r="O7534" s="7">
        <f>IF(SalesData[Sales]=0,0,SalesData[Profit]/SalesData[Sales])</f>
        <v>0.11551801502856032</v>
      </c>
      <c r="P7534" s="8">
        <f t="shared" si="117"/>
        <v>3.0560292400877693E-5</v>
      </c>
      <c r="Q7534" t="str">
        <f>IF(SalesData[[#This Row],[Discount]]&gt;0, "Yes", "No")</f>
        <v>Yes</v>
      </c>
      <c r="R7534" t="str">
        <f>TEXT(SalesData[[#This Row],[Order Date]],"mmm-yyyy")</f>
        <v>Nov-2024</v>
      </c>
      <c r="S7534">
        <f>YEAR(SalesData[[#This Row],[Order Date]])*100 + MONTH(SalesData[[#This Row],[Order Date]])</f>
        <v>202411</v>
      </c>
    </row>
    <row r="7535" spans="1:19" x14ac:dyDescent="0.3">
      <c r="A7535" t="s">
        <v>5155</v>
      </c>
      <c r="B7535" s="3">
        <v>45605</v>
      </c>
      <c r="C7535" t="s">
        <v>5156</v>
      </c>
      <c r="D7535" t="s">
        <v>18</v>
      </c>
      <c r="E7535" t="s">
        <v>14</v>
      </c>
      <c r="F7535" t="s">
        <v>62</v>
      </c>
      <c r="G7535">
        <v>3</v>
      </c>
      <c r="H7535" s="5">
        <v>275.91000000000003</v>
      </c>
      <c r="I7535" s="5">
        <v>0.23</v>
      </c>
      <c r="J7535" s="5">
        <v>637.35210000000006</v>
      </c>
      <c r="K7535" s="5">
        <v>144.0928220088237</v>
      </c>
      <c r="L7535">
        <f>YEAR(SalesData[Order Date])</f>
        <v>2024</v>
      </c>
      <c r="M7535">
        <f>MONTH(SalesData[Order Date])</f>
        <v>11</v>
      </c>
      <c r="N7535" t="str">
        <f>TEXT(SalesData[[#This Row],[Order Date]], "mmmm")</f>
        <v>November</v>
      </c>
      <c r="O7535" s="7">
        <f>IF(SalesData[Sales]=0,0,SalesData[Profit]/SalesData[Sales])</f>
        <v>0.22608040674663768</v>
      </c>
      <c r="P7535" s="8">
        <f t="shared" si="117"/>
        <v>2.7786838703441945E-4</v>
      </c>
      <c r="Q7535" t="str">
        <f>IF(SalesData[[#This Row],[Discount]]&gt;0, "Yes", "No")</f>
        <v>Yes</v>
      </c>
      <c r="R7535" t="str">
        <f>TEXT(SalesData[[#This Row],[Order Date]],"mmm-yyyy")</f>
        <v>Nov-2024</v>
      </c>
      <c r="S7535">
        <f>YEAR(SalesData[[#This Row],[Order Date]])*100 + MONTH(SalesData[[#This Row],[Order Date]])</f>
        <v>202411</v>
      </c>
    </row>
    <row r="7536" spans="1:19" x14ac:dyDescent="0.3">
      <c r="A7536" t="s">
        <v>5157</v>
      </c>
      <c r="B7536" s="3">
        <v>45607</v>
      </c>
      <c r="C7536" t="s">
        <v>5158</v>
      </c>
      <c r="D7536" t="s">
        <v>13</v>
      </c>
      <c r="E7536" t="s">
        <v>14</v>
      </c>
      <c r="F7536" t="s">
        <v>39</v>
      </c>
      <c r="G7536">
        <v>2</v>
      </c>
      <c r="H7536" s="5">
        <v>322.89999999999998</v>
      </c>
      <c r="I7536" s="5">
        <v>0.28999999999999998</v>
      </c>
      <c r="J7536" s="5">
        <v>458.51799999999997</v>
      </c>
      <c r="K7536" s="5">
        <v>34.759374303867148</v>
      </c>
      <c r="L7536">
        <f>YEAR(SalesData[Order Date])</f>
        <v>2024</v>
      </c>
      <c r="M7536">
        <f>MONTH(SalesData[Order Date])</f>
        <v>11</v>
      </c>
      <c r="N7536" t="str">
        <f>TEXT(SalesData[[#This Row],[Order Date]], "mmmm")</f>
        <v>November</v>
      </c>
      <c r="O7536" s="7">
        <f>IF(SalesData[Sales]=0,0,SalesData[Profit]/SalesData[Sales])</f>
        <v>7.5808091075742171E-2</v>
      </c>
      <c r="P7536" s="8">
        <f t="shared" si="117"/>
        <v>4.4905543511923195E-4</v>
      </c>
      <c r="Q7536" t="str">
        <f>IF(SalesData[[#This Row],[Discount]]&gt;0, "Yes", "No")</f>
        <v>Yes</v>
      </c>
      <c r="R7536" t="str">
        <f>TEXT(SalesData[[#This Row],[Order Date]],"mmm-yyyy")</f>
        <v>Nov-2024</v>
      </c>
      <c r="S7536">
        <f>YEAR(SalesData[[#This Row],[Order Date]])*100 + MONTH(SalesData[[#This Row],[Order Date]])</f>
        <v>202411</v>
      </c>
    </row>
    <row r="7537" spans="1:19" x14ac:dyDescent="0.3">
      <c r="A7537" t="s">
        <v>5319</v>
      </c>
      <c r="B7537" s="3">
        <v>45600</v>
      </c>
      <c r="C7537" t="s">
        <v>5320</v>
      </c>
      <c r="D7537" t="s">
        <v>30</v>
      </c>
      <c r="E7537" t="s">
        <v>14</v>
      </c>
      <c r="F7537" t="s">
        <v>15</v>
      </c>
      <c r="G7537">
        <v>2</v>
      </c>
      <c r="H7537" s="5">
        <v>518.55999999999995</v>
      </c>
      <c r="I7537" s="5">
        <v>0.05</v>
      </c>
      <c r="J7537" s="5">
        <v>985.2639999999999</v>
      </c>
      <c r="K7537" s="5">
        <v>197.18683033844351</v>
      </c>
      <c r="L7537">
        <f>YEAR(SalesData[Order Date])</f>
        <v>2024</v>
      </c>
      <c r="M7537">
        <f>MONTH(SalesData[Order Date])</f>
        <v>11</v>
      </c>
      <c r="N7537" t="str">
        <f>TEXT(SalesData[[#This Row],[Order Date]], "mmmm")</f>
        <v>November</v>
      </c>
      <c r="O7537" s="7">
        <f>IF(SalesData[Sales]=0,0,SalesData[Profit]/SalesData[Sales])</f>
        <v>0.20013603494945875</v>
      </c>
      <c r="P7537" s="8">
        <f t="shared" si="117"/>
        <v>4.8210428879975324E-5</v>
      </c>
      <c r="Q7537" t="str">
        <f>IF(SalesData[[#This Row],[Discount]]&gt;0, "Yes", "No")</f>
        <v>Yes</v>
      </c>
      <c r="R7537" t="str">
        <f>TEXT(SalesData[[#This Row],[Order Date]],"mmm-yyyy")</f>
        <v>Nov-2024</v>
      </c>
      <c r="S7537">
        <f>YEAR(SalesData[[#This Row],[Order Date]])*100 + MONTH(SalesData[[#This Row],[Order Date]])</f>
        <v>202411</v>
      </c>
    </row>
    <row r="7538" spans="1:19" x14ac:dyDescent="0.3">
      <c r="A7538" t="s">
        <v>5388</v>
      </c>
      <c r="B7538" s="3">
        <v>45615</v>
      </c>
      <c r="C7538" t="s">
        <v>5389</v>
      </c>
      <c r="D7538" t="s">
        <v>23</v>
      </c>
      <c r="E7538" t="s">
        <v>14</v>
      </c>
      <c r="F7538" t="s">
        <v>44</v>
      </c>
      <c r="G7538">
        <v>8</v>
      </c>
      <c r="H7538" s="5">
        <v>353.34</v>
      </c>
      <c r="I7538" s="5">
        <v>0.26</v>
      </c>
      <c r="J7538" s="5">
        <v>2091.7728000000002</v>
      </c>
      <c r="K7538" s="5">
        <v>574.17804201606964</v>
      </c>
      <c r="L7538">
        <f>YEAR(SalesData[Order Date])</f>
        <v>2024</v>
      </c>
      <c r="M7538">
        <f>MONTH(SalesData[Order Date])</f>
        <v>11</v>
      </c>
      <c r="N7538" t="str">
        <f>TEXT(SalesData[[#This Row],[Order Date]], "mmmm")</f>
        <v>November</v>
      </c>
      <c r="O7538" s="7">
        <f>IF(SalesData[Sales]=0,0,SalesData[Profit]/SalesData[Sales])</f>
        <v>0.27449350236128395</v>
      </c>
      <c r="P7538" s="8">
        <f t="shared" si="117"/>
        <v>9.1979396615158218E-5</v>
      </c>
      <c r="Q7538" t="str">
        <f>IF(SalesData[[#This Row],[Discount]]&gt;0, "Yes", "No")</f>
        <v>Yes</v>
      </c>
      <c r="R7538" t="str">
        <f>TEXT(SalesData[[#This Row],[Order Date]],"mmm-yyyy")</f>
        <v>Nov-2024</v>
      </c>
      <c r="S7538">
        <f>YEAR(SalesData[[#This Row],[Order Date]])*100 + MONTH(SalesData[[#This Row],[Order Date]])</f>
        <v>202411</v>
      </c>
    </row>
    <row r="7539" spans="1:19" x14ac:dyDescent="0.3">
      <c r="A7539" t="s">
        <v>5497</v>
      </c>
      <c r="B7539" s="3">
        <v>45610</v>
      </c>
      <c r="C7539" t="s">
        <v>5498</v>
      </c>
      <c r="D7539" t="s">
        <v>30</v>
      </c>
      <c r="E7539" t="s">
        <v>19</v>
      </c>
      <c r="F7539" t="s">
        <v>39</v>
      </c>
      <c r="G7539">
        <v>1</v>
      </c>
      <c r="H7539" s="5">
        <v>861.25</v>
      </c>
      <c r="I7539" s="5">
        <v>0.14000000000000001</v>
      </c>
      <c r="J7539" s="5">
        <v>740.67499999999995</v>
      </c>
      <c r="K7539" s="5">
        <v>54.724139093514388</v>
      </c>
      <c r="L7539">
        <f>YEAR(SalesData[Order Date])</f>
        <v>2024</v>
      </c>
      <c r="M7539">
        <f>MONTH(SalesData[Order Date])</f>
        <v>11</v>
      </c>
      <c r="N7539" t="str">
        <f>TEXT(SalesData[[#This Row],[Order Date]], "mmmm")</f>
        <v>November</v>
      </c>
      <c r="O7539" s="7">
        <f>IF(SalesData[Sales]=0,0,SalesData[Profit]/SalesData[Sales])</f>
        <v>7.3884144994112652E-2</v>
      </c>
      <c r="P7539" s="8">
        <f t="shared" si="117"/>
        <v>1.6255442670537012E-4</v>
      </c>
      <c r="Q7539" t="str">
        <f>IF(SalesData[[#This Row],[Discount]]&gt;0, "Yes", "No")</f>
        <v>Yes</v>
      </c>
      <c r="R7539" t="str">
        <f>TEXT(SalesData[[#This Row],[Order Date]],"mmm-yyyy")</f>
        <v>Nov-2024</v>
      </c>
      <c r="S7539">
        <f>YEAR(SalesData[[#This Row],[Order Date]])*100 + MONTH(SalesData[[#This Row],[Order Date]])</f>
        <v>202411</v>
      </c>
    </row>
    <row r="7540" spans="1:19" x14ac:dyDescent="0.3">
      <c r="A7540" t="s">
        <v>5561</v>
      </c>
      <c r="B7540" s="3">
        <v>45600</v>
      </c>
      <c r="C7540" t="s">
        <v>5562</v>
      </c>
      <c r="D7540" t="s">
        <v>13</v>
      </c>
      <c r="E7540" t="s">
        <v>14</v>
      </c>
      <c r="F7540" t="s">
        <v>91</v>
      </c>
      <c r="G7540">
        <v>2</v>
      </c>
      <c r="H7540" s="5">
        <v>812.88</v>
      </c>
      <c r="I7540" s="5">
        <v>0.22</v>
      </c>
      <c r="J7540" s="5">
        <v>1268.0927999999999</v>
      </c>
      <c r="K7540" s="5">
        <v>114.9534671754616</v>
      </c>
      <c r="L7540">
        <f>YEAR(SalesData[Order Date])</f>
        <v>2024</v>
      </c>
      <c r="M7540">
        <f>MONTH(SalesData[Order Date])</f>
        <v>11</v>
      </c>
      <c r="N7540" t="str">
        <f>TEXT(SalesData[[#This Row],[Order Date]], "mmmm")</f>
        <v>November</v>
      </c>
      <c r="O7540" s="7">
        <f>IF(SalesData[Sales]=0,0,SalesData[Profit]/SalesData[Sales])</f>
        <v>9.0650674126894815E-2</v>
      </c>
      <c r="P7540" s="8">
        <f t="shared" si="117"/>
        <v>1.3532132664107865E-4</v>
      </c>
      <c r="Q7540" t="str">
        <f>IF(SalesData[[#This Row],[Discount]]&gt;0, "Yes", "No")</f>
        <v>Yes</v>
      </c>
      <c r="R7540" t="str">
        <f>TEXT(SalesData[[#This Row],[Order Date]],"mmm-yyyy")</f>
        <v>Nov-2024</v>
      </c>
      <c r="S7540">
        <f>YEAR(SalesData[[#This Row],[Order Date]])*100 + MONTH(SalesData[[#This Row],[Order Date]])</f>
        <v>202411</v>
      </c>
    </row>
    <row r="7541" spans="1:19" x14ac:dyDescent="0.3">
      <c r="A7541" t="s">
        <v>5563</v>
      </c>
      <c r="B7541" s="3">
        <v>45622</v>
      </c>
      <c r="C7541" t="s">
        <v>5564</v>
      </c>
      <c r="D7541" t="s">
        <v>30</v>
      </c>
      <c r="E7541" t="s">
        <v>26</v>
      </c>
      <c r="F7541" t="s">
        <v>27</v>
      </c>
      <c r="G7541">
        <v>5</v>
      </c>
      <c r="H7541" s="5">
        <v>29.27</v>
      </c>
      <c r="I7541" s="5">
        <v>0.11</v>
      </c>
      <c r="J7541" s="5">
        <v>130.25149999999999</v>
      </c>
      <c r="K7541" s="5">
        <v>15.46190010169272</v>
      </c>
      <c r="L7541">
        <f>YEAR(SalesData[Order Date])</f>
        <v>2024</v>
      </c>
      <c r="M7541">
        <f>MONTH(SalesData[Order Date])</f>
        <v>11</v>
      </c>
      <c r="N7541" t="str">
        <f>TEXT(SalesData[[#This Row],[Order Date]], "mmmm")</f>
        <v>November</v>
      </c>
      <c r="O7541" s="7">
        <f>IF(SalesData[Sales]=0,0,SalesData[Profit]/SalesData[Sales])</f>
        <v>0.11870803869201292</v>
      </c>
      <c r="P7541" s="8">
        <f t="shared" si="117"/>
        <v>7.5162282200204994E-4</v>
      </c>
      <c r="Q7541" t="str">
        <f>IF(SalesData[[#This Row],[Discount]]&gt;0, "Yes", "No")</f>
        <v>Yes</v>
      </c>
      <c r="R7541" t="str">
        <f>TEXT(SalesData[[#This Row],[Order Date]],"mmm-yyyy")</f>
        <v>Nov-2024</v>
      </c>
      <c r="S7541">
        <f>YEAR(SalesData[[#This Row],[Order Date]])*100 + MONTH(SalesData[[#This Row],[Order Date]])</f>
        <v>202411</v>
      </c>
    </row>
    <row r="7542" spans="1:19" x14ac:dyDescent="0.3">
      <c r="A7542" t="s">
        <v>5634</v>
      </c>
      <c r="B7542" s="3">
        <v>45611</v>
      </c>
      <c r="C7542" t="s">
        <v>5635</v>
      </c>
      <c r="D7542" t="s">
        <v>18</v>
      </c>
      <c r="E7542" t="s">
        <v>19</v>
      </c>
      <c r="F7542" t="s">
        <v>34</v>
      </c>
      <c r="G7542">
        <v>3</v>
      </c>
      <c r="H7542" s="5">
        <v>268.33999999999997</v>
      </c>
      <c r="I7542" s="5">
        <v>0.06</v>
      </c>
      <c r="J7542" s="5">
        <v>756.71879999999999</v>
      </c>
      <c r="K7542" s="5">
        <v>153.8263594488468</v>
      </c>
      <c r="L7542">
        <f>YEAR(SalesData[Order Date])</f>
        <v>2024</v>
      </c>
      <c r="M7542">
        <f>MONTH(SalesData[Order Date])</f>
        <v>11</v>
      </c>
      <c r="N7542" t="str">
        <f>TEXT(SalesData[[#This Row],[Order Date]], "mmmm")</f>
        <v>November</v>
      </c>
      <c r="O7542" s="7">
        <f>IF(SalesData[Sales]=0,0,SalesData[Profit]/SalesData[Sales])</f>
        <v>0.203280742395784</v>
      </c>
      <c r="P7542" s="8">
        <f t="shared" si="117"/>
        <v>7.4532309756279339E-5</v>
      </c>
      <c r="Q7542" t="str">
        <f>IF(SalesData[[#This Row],[Discount]]&gt;0, "Yes", "No")</f>
        <v>Yes</v>
      </c>
      <c r="R7542" t="str">
        <f>TEXT(SalesData[[#This Row],[Order Date]],"mmm-yyyy")</f>
        <v>Nov-2024</v>
      </c>
      <c r="S7542">
        <f>YEAR(SalesData[[#This Row],[Order Date]])*100 + MONTH(SalesData[[#This Row],[Order Date]])</f>
        <v>202411</v>
      </c>
    </row>
    <row r="7543" spans="1:19" x14ac:dyDescent="0.3">
      <c r="A7543" t="s">
        <v>5688</v>
      </c>
      <c r="B7543" s="3">
        <v>45608</v>
      </c>
      <c r="C7543" t="s">
        <v>5689</v>
      </c>
      <c r="D7543" t="s">
        <v>23</v>
      </c>
      <c r="E7543" t="s">
        <v>26</v>
      </c>
      <c r="F7543" t="s">
        <v>62</v>
      </c>
      <c r="G7543">
        <v>5</v>
      </c>
      <c r="H7543" s="5">
        <v>169.74</v>
      </c>
      <c r="I7543" s="5">
        <v>0.25</v>
      </c>
      <c r="J7543" s="5">
        <v>636.52500000000009</v>
      </c>
      <c r="K7543" s="5">
        <v>97.647898115808317</v>
      </c>
      <c r="L7543">
        <f>YEAR(SalesData[Order Date])</f>
        <v>2024</v>
      </c>
      <c r="M7543">
        <f>MONTH(SalesData[Order Date])</f>
        <v>11</v>
      </c>
      <c r="N7543" t="str">
        <f>TEXT(SalesData[[#This Row],[Order Date]], "mmmm")</f>
        <v>November</v>
      </c>
      <c r="O7543" s="7">
        <f>IF(SalesData[Sales]=0,0,SalesData[Profit]/SalesData[Sales])</f>
        <v>0.1534077972048361</v>
      </c>
      <c r="P7543" s="8">
        <f t="shared" si="117"/>
        <v>2.9456816307293508E-4</v>
      </c>
      <c r="Q7543" t="str">
        <f>IF(SalesData[[#This Row],[Discount]]&gt;0, "Yes", "No")</f>
        <v>Yes</v>
      </c>
      <c r="R7543" t="str">
        <f>TEXT(SalesData[[#This Row],[Order Date]],"mmm-yyyy")</f>
        <v>Nov-2024</v>
      </c>
      <c r="S7543">
        <f>YEAR(SalesData[[#This Row],[Order Date]])*100 + MONTH(SalesData[[#This Row],[Order Date]])</f>
        <v>202411</v>
      </c>
    </row>
    <row r="7544" spans="1:19" x14ac:dyDescent="0.3">
      <c r="A7544" t="s">
        <v>5702</v>
      </c>
      <c r="B7544" s="3">
        <v>45597</v>
      </c>
      <c r="C7544" t="s">
        <v>5703</v>
      </c>
      <c r="D7544" t="s">
        <v>23</v>
      </c>
      <c r="E7544" t="s">
        <v>26</v>
      </c>
      <c r="F7544" t="s">
        <v>20</v>
      </c>
      <c r="G7544">
        <v>3</v>
      </c>
      <c r="H7544" s="5">
        <v>774.91</v>
      </c>
      <c r="I7544" s="5">
        <v>0.23</v>
      </c>
      <c r="J7544" s="5">
        <v>1790.0420999999999</v>
      </c>
      <c r="K7544" s="5">
        <v>253.74100002855181</v>
      </c>
      <c r="L7544">
        <f>YEAR(SalesData[Order Date])</f>
        <v>2024</v>
      </c>
      <c r="M7544">
        <f>MONTH(SalesData[Order Date])</f>
        <v>11</v>
      </c>
      <c r="N7544" t="str">
        <f>TEXT(SalesData[[#This Row],[Order Date]], "mmmm")</f>
        <v>November</v>
      </c>
      <c r="O7544" s="7">
        <f>IF(SalesData[Sales]=0,0,SalesData[Profit]/SalesData[Sales])</f>
        <v>0.14175141468938179</v>
      </c>
      <c r="P7544" s="8">
        <f t="shared" si="117"/>
        <v>9.893622055034348E-5</v>
      </c>
      <c r="Q7544" t="str">
        <f>IF(SalesData[[#This Row],[Discount]]&gt;0, "Yes", "No")</f>
        <v>Yes</v>
      </c>
      <c r="R7544" t="str">
        <f>TEXT(SalesData[[#This Row],[Order Date]],"mmm-yyyy")</f>
        <v>Nov-2024</v>
      </c>
      <c r="S7544">
        <f>YEAR(SalesData[[#This Row],[Order Date]])*100 + MONTH(SalesData[[#This Row],[Order Date]])</f>
        <v>202411</v>
      </c>
    </row>
    <row r="7545" spans="1:19" x14ac:dyDescent="0.3">
      <c r="A7545" t="s">
        <v>5852</v>
      </c>
      <c r="B7545" s="3">
        <v>45609</v>
      </c>
      <c r="C7545" t="s">
        <v>5853</v>
      </c>
      <c r="D7545" t="s">
        <v>13</v>
      </c>
      <c r="E7545" t="s">
        <v>26</v>
      </c>
      <c r="F7545" t="s">
        <v>44</v>
      </c>
      <c r="G7545">
        <v>8</v>
      </c>
      <c r="H7545" s="5">
        <v>694.42</v>
      </c>
      <c r="I7545" s="5">
        <v>0.14000000000000001</v>
      </c>
      <c r="J7545" s="5">
        <v>4777.6095999999998</v>
      </c>
      <c r="K7545" s="5">
        <v>887.28002601511366</v>
      </c>
      <c r="L7545">
        <f>YEAR(SalesData[Order Date])</f>
        <v>2024</v>
      </c>
      <c r="M7545">
        <f>MONTH(SalesData[Order Date])</f>
        <v>11</v>
      </c>
      <c r="N7545" t="str">
        <f>TEXT(SalesData[[#This Row],[Order Date]], "mmmm")</f>
        <v>November</v>
      </c>
      <c r="O7545" s="7">
        <f>IF(SalesData[Sales]=0,0,SalesData[Profit]/SalesData[Sales])</f>
        <v>0.18571631010099982</v>
      </c>
      <c r="P7545" s="8">
        <f t="shared" si="117"/>
        <v>2.5200887071224912E-5</v>
      </c>
      <c r="Q7545" t="str">
        <f>IF(SalesData[[#This Row],[Discount]]&gt;0, "Yes", "No")</f>
        <v>Yes</v>
      </c>
      <c r="R7545" t="str">
        <f>TEXT(SalesData[[#This Row],[Order Date]],"mmm-yyyy")</f>
        <v>Nov-2024</v>
      </c>
      <c r="S7545">
        <f>YEAR(SalesData[[#This Row],[Order Date]])*100 + MONTH(SalesData[[#This Row],[Order Date]])</f>
        <v>202411</v>
      </c>
    </row>
    <row r="7546" spans="1:19" x14ac:dyDescent="0.3">
      <c r="A7546" t="s">
        <v>6073</v>
      </c>
      <c r="B7546" s="3">
        <v>45601</v>
      </c>
      <c r="C7546" t="s">
        <v>6074</v>
      </c>
      <c r="D7546" t="s">
        <v>18</v>
      </c>
      <c r="E7546" t="s">
        <v>19</v>
      </c>
      <c r="F7546" t="s">
        <v>31</v>
      </c>
      <c r="G7546">
        <v>2</v>
      </c>
      <c r="H7546" s="5">
        <v>119.02</v>
      </c>
      <c r="I7546" s="5">
        <v>0.09</v>
      </c>
      <c r="J7546" s="5">
        <v>216.6164</v>
      </c>
      <c r="K7546" s="5">
        <v>42.060560860563953</v>
      </c>
      <c r="L7546">
        <f>YEAR(SalesData[Order Date])</f>
        <v>2024</v>
      </c>
      <c r="M7546">
        <f>MONTH(SalesData[Order Date])</f>
        <v>11</v>
      </c>
      <c r="N7546" t="str">
        <f>TEXT(SalesData[[#This Row],[Order Date]], "mmmm")</f>
        <v>November</v>
      </c>
      <c r="O7546" s="7">
        <f>IF(SalesData[Sales]=0,0,SalesData[Profit]/SalesData[Sales])</f>
        <v>0.19417071311573803</v>
      </c>
      <c r="P7546" s="8">
        <f t="shared" si="117"/>
        <v>3.7808771635019323E-4</v>
      </c>
      <c r="Q7546" t="str">
        <f>IF(SalesData[[#This Row],[Discount]]&gt;0, "Yes", "No")</f>
        <v>Yes</v>
      </c>
      <c r="R7546" t="str">
        <f>TEXT(SalesData[[#This Row],[Order Date]],"mmm-yyyy")</f>
        <v>Nov-2024</v>
      </c>
      <c r="S7546">
        <f>YEAR(SalesData[[#This Row],[Order Date]])*100 + MONTH(SalesData[[#This Row],[Order Date]])</f>
        <v>202411</v>
      </c>
    </row>
    <row r="7547" spans="1:19" x14ac:dyDescent="0.3">
      <c r="A7547" t="s">
        <v>6106</v>
      </c>
      <c r="B7547" s="3">
        <v>45605</v>
      </c>
      <c r="C7547" t="s">
        <v>6107</v>
      </c>
      <c r="D7547" t="s">
        <v>30</v>
      </c>
      <c r="E7547" t="s">
        <v>26</v>
      </c>
      <c r="F7547" t="s">
        <v>34</v>
      </c>
      <c r="G7547">
        <v>2</v>
      </c>
      <c r="H7547" s="5">
        <v>797.8</v>
      </c>
      <c r="I7547" s="5">
        <v>0.16</v>
      </c>
      <c r="J7547" s="5">
        <v>1340.3040000000001</v>
      </c>
      <c r="K7547" s="5">
        <v>222.65288964054739</v>
      </c>
      <c r="L7547">
        <f>YEAR(SalesData[Order Date])</f>
        <v>2024</v>
      </c>
      <c r="M7547">
        <f>MONTH(SalesData[Order Date])</f>
        <v>11</v>
      </c>
      <c r="N7547" t="str">
        <f>TEXT(SalesData[[#This Row],[Order Date]], "mmmm")</f>
        <v>November</v>
      </c>
      <c r="O7547" s="7">
        <f>IF(SalesData[Sales]=0,0,SalesData[Profit]/SalesData[Sales])</f>
        <v>0.1661211856717188</v>
      </c>
      <c r="P7547" s="8">
        <f t="shared" si="117"/>
        <v>1.0027575833542242E-4</v>
      </c>
      <c r="Q7547" t="str">
        <f>IF(SalesData[[#This Row],[Discount]]&gt;0, "Yes", "No")</f>
        <v>Yes</v>
      </c>
      <c r="R7547" t="str">
        <f>TEXT(SalesData[[#This Row],[Order Date]],"mmm-yyyy")</f>
        <v>Nov-2024</v>
      </c>
      <c r="S7547">
        <f>YEAR(SalesData[[#This Row],[Order Date]])*100 + MONTH(SalesData[[#This Row],[Order Date]])</f>
        <v>202411</v>
      </c>
    </row>
    <row r="7548" spans="1:19" x14ac:dyDescent="0.3">
      <c r="A7548" t="s">
        <v>6156</v>
      </c>
      <c r="B7548" s="3">
        <v>45603</v>
      </c>
      <c r="C7548" t="s">
        <v>6157</v>
      </c>
      <c r="D7548" t="s">
        <v>13</v>
      </c>
      <c r="E7548" t="s">
        <v>14</v>
      </c>
      <c r="F7548" t="s">
        <v>91</v>
      </c>
      <c r="G7548">
        <v>9</v>
      </c>
      <c r="H7548" s="5">
        <v>260.89</v>
      </c>
      <c r="I7548" s="5">
        <v>0.16</v>
      </c>
      <c r="J7548" s="5">
        <v>1972.3284000000001</v>
      </c>
      <c r="K7548" s="5">
        <v>313.85371759411981</v>
      </c>
      <c r="L7548">
        <f>YEAR(SalesData[Order Date])</f>
        <v>2024</v>
      </c>
      <c r="M7548">
        <f>MONTH(SalesData[Order Date])</f>
        <v>11</v>
      </c>
      <c r="N7548" t="str">
        <f>TEXT(SalesData[[#This Row],[Order Date]], "mmmm")</f>
        <v>November</v>
      </c>
      <c r="O7548" s="7">
        <f>IF(SalesData[Sales]=0,0,SalesData[Profit]/SalesData[Sales])</f>
        <v>0.1591285293027874</v>
      </c>
      <c r="P7548" s="8">
        <f t="shared" si="117"/>
        <v>6.814281029467508E-5</v>
      </c>
      <c r="Q7548" t="str">
        <f>IF(SalesData[[#This Row],[Discount]]&gt;0, "Yes", "No")</f>
        <v>Yes</v>
      </c>
      <c r="R7548" t="str">
        <f>TEXT(SalesData[[#This Row],[Order Date]],"mmm-yyyy")</f>
        <v>Nov-2024</v>
      </c>
      <c r="S7548">
        <f>YEAR(SalesData[[#This Row],[Order Date]])*100 + MONTH(SalesData[[#This Row],[Order Date]])</f>
        <v>202411</v>
      </c>
    </row>
    <row r="7549" spans="1:19" x14ac:dyDescent="0.3">
      <c r="A7549" t="s">
        <v>6214</v>
      </c>
      <c r="B7549" s="3">
        <v>45618</v>
      </c>
      <c r="C7549" t="s">
        <v>6215</v>
      </c>
      <c r="D7549" t="s">
        <v>18</v>
      </c>
      <c r="E7549" t="s">
        <v>19</v>
      </c>
      <c r="F7549" t="s">
        <v>44</v>
      </c>
      <c r="G7549">
        <v>9</v>
      </c>
      <c r="H7549" s="5">
        <v>714.84</v>
      </c>
      <c r="I7549" s="5">
        <v>0.08</v>
      </c>
      <c r="J7549" s="5">
        <v>5918.8752000000004</v>
      </c>
      <c r="K7549" s="5">
        <v>1269.3181105116839</v>
      </c>
      <c r="L7549">
        <f>YEAR(SalesData[Order Date])</f>
        <v>2024</v>
      </c>
      <c r="M7549">
        <f>MONTH(SalesData[Order Date])</f>
        <v>11</v>
      </c>
      <c r="N7549" t="str">
        <f>TEXT(SalesData[[#This Row],[Order Date]], "mmmm")</f>
        <v>November</v>
      </c>
      <c r="O7549" s="7">
        <f>IF(SalesData[Sales]=0,0,SalesData[Profit]/SalesData[Sales])</f>
        <v>0.21445258898374539</v>
      </c>
      <c r="P7549" s="8">
        <f t="shared" si="117"/>
        <v>1.2434795043490695E-5</v>
      </c>
      <c r="Q7549" t="str">
        <f>IF(SalesData[[#This Row],[Discount]]&gt;0, "Yes", "No")</f>
        <v>Yes</v>
      </c>
      <c r="R7549" t="str">
        <f>TEXT(SalesData[[#This Row],[Order Date]],"mmm-yyyy")</f>
        <v>Nov-2024</v>
      </c>
      <c r="S7549">
        <f>YEAR(SalesData[[#This Row],[Order Date]])*100 + MONTH(SalesData[[#This Row],[Order Date]])</f>
        <v>202411</v>
      </c>
    </row>
    <row r="7550" spans="1:19" x14ac:dyDescent="0.3">
      <c r="A7550" t="s">
        <v>6253</v>
      </c>
      <c r="B7550" s="3">
        <v>45613</v>
      </c>
      <c r="C7550" t="s">
        <v>6254</v>
      </c>
      <c r="D7550" t="s">
        <v>13</v>
      </c>
      <c r="E7550" t="s">
        <v>26</v>
      </c>
      <c r="F7550" t="s">
        <v>53</v>
      </c>
      <c r="G7550">
        <v>7</v>
      </c>
      <c r="H7550" s="5">
        <v>866.2</v>
      </c>
      <c r="I7550" s="5">
        <v>0.01</v>
      </c>
      <c r="J7550" s="5">
        <v>6002.7660000000014</v>
      </c>
      <c r="K7550" s="5">
        <v>1559.004936192882</v>
      </c>
      <c r="L7550">
        <f>YEAR(SalesData[Order Date])</f>
        <v>2024</v>
      </c>
      <c r="M7550">
        <f>MONTH(SalesData[Order Date])</f>
        <v>11</v>
      </c>
      <c r="N7550" t="str">
        <f>TEXT(SalesData[[#This Row],[Order Date]], "mmmm")</f>
        <v>November</v>
      </c>
      <c r="O7550" s="7">
        <f>IF(SalesData[Sales]=0,0,SalesData[Profit]/SalesData[Sales])</f>
        <v>0.25971442768098602</v>
      </c>
      <c r="P7550" s="8">
        <f t="shared" si="117"/>
        <v>1.6492397004980702E-6</v>
      </c>
      <c r="Q7550" t="str">
        <f>IF(SalesData[[#This Row],[Discount]]&gt;0, "Yes", "No")</f>
        <v>Yes</v>
      </c>
      <c r="R7550" t="str">
        <f>TEXT(SalesData[[#This Row],[Order Date]],"mmm-yyyy")</f>
        <v>Nov-2024</v>
      </c>
      <c r="S7550">
        <f>YEAR(SalesData[[#This Row],[Order Date]])*100 + MONTH(SalesData[[#This Row],[Order Date]])</f>
        <v>202411</v>
      </c>
    </row>
    <row r="7551" spans="1:19" x14ac:dyDescent="0.3">
      <c r="A7551" t="s">
        <v>6255</v>
      </c>
      <c r="B7551" s="3">
        <v>45619</v>
      </c>
      <c r="C7551" t="s">
        <v>6256</v>
      </c>
      <c r="D7551" t="s">
        <v>13</v>
      </c>
      <c r="E7551" t="s">
        <v>14</v>
      </c>
      <c r="F7551" t="s">
        <v>34</v>
      </c>
      <c r="G7551">
        <v>2</v>
      </c>
      <c r="H7551" s="5">
        <v>520.20000000000005</v>
      </c>
      <c r="I7551" s="5">
        <v>0.21</v>
      </c>
      <c r="J7551" s="5">
        <v>821.91600000000005</v>
      </c>
      <c r="K7551" s="5">
        <v>126.94601640610639</v>
      </c>
      <c r="L7551">
        <f>YEAR(SalesData[Order Date])</f>
        <v>2024</v>
      </c>
      <c r="M7551">
        <f>MONTH(SalesData[Order Date])</f>
        <v>11</v>
      </c>
      <c r="N7551" t="str">
        <f>TEXT(SalesData[[#This Row],[Order Date]], "mmmm")</f>
        <v>November</v>
      </c>
      <c r="O7551" s="7">
        <f>IF(SalesData[Sales]=0,0,SalesData[Profit]/SalesData[Sales])</f>
        <v>0.15445132642034756</v>
      </c>
      <c r="P7551" s="8">
        <f t="shared" si="117"/>
        <v>2.0184544405997692E-4</v>
      </c>
      <c r="Q7551" t="str">
        <f>IF(SalesData[[#This Row],[Discount]]&gt;0, "Yes", "No")</f>
        <v>Yes</v>
      </c>
      <c r="R7551" t="str">
        <f>TEXT(SalesData[[#This Row],[Order Date]],"mmm-yyyy")</f>
        <v>Nov-2024</v>
      </c>
      <c r="S7551">
        <f>YEAR(SalesData[[#This Row],[Order Date]])*100 + MONTH(SalesData[[#This Row],[Order Date]])</f>
        <v>202411</v>
      </c>
    </row>
    <row r="7552" spans="1:19" x14ac:dyDescent="0.3">
      <c r="A7552" t="s">
        <v>6267</v>
      </c>
      <c r="B7552" s="3">
        <v>45605</v>
      </c>
      <c r="C7552" t="s">
        <v>6268</v>
      </c>
      <c r="D7552" t="s">
        <v>18</v>
      </c>
      <c r="E7552" t="s">
        <v>14</v>
      </c>
      <c r="F7552" t="s">
        <v>15</v>
      </c>
      <c r="G7552">
        <v>1</v>
      </c>
      <c r="H7552" s="5">
        <v>497.34</v>
      </c>
      <c r="I7552" s="5">
        <v>0.02</v>
      </c>
      <c r="J7552" s="5">
        <v>487.39319999999998</v>
      </c>
      <c r="K7552" s="5">
        <v>28.40200033903848</v>
      </c>
      <c r="L7552">
        <f>YEAR(SalesData[Order Date])</f>
        <v>2024</v>
      </c>
      <c r="M7552">
        <f>MONTH(SalesData[Order Date])</f>
        <v>11</v>
      </c>
      <c r="N7552" t="str">
        <f>TEXT(SalesData[[#This Row],[Order Date]], "mmmm")</f>
        <v>November</v>
      </c>
      <c r="O7552" s="7">
        <f>IF(SalesData[Sales]=0,0,SalesData[Profit]/SalesData[Sales])</f>
        <v>5.8273279846822817E-2</v>
      </c>
      <c r="P7552" s="8">
        <f t="shared" si="117"/>
        <v>4.0213938150963127E-5</v>
      </c>
      <c r="Q7552" t="str">
        <f>IF(SalesData[[#This Row],[Discount]]&gt;0, "Yes", "No")</f>
        <v>Yes</v>
      </c>
      <c r="R7552" t="str">
        <f>TEXT(SalesData[[#This Row],[Order Date]],"mmm-yyyy")</f>
        <v>Nov-2024</v>
      </c>
      <c r="S7552">
        <f>YEAR(SalesData[[#This Row],[Order Date]])*100 + MONTH(SalesData[[#This Row],[Order Date]])</f>
        <v>202411</v>
      </c>
    </row>
    <row r="7553" spans="1:19" x14ac:dyDescent="0.3">
      <c r="A7553" t="s">
        <v>6412</v>
      </c>
      <c r="B7553" s="3">
        <v>45597</v>
      </c>
      <c r="C7553" t="s">
        <v>6413</v>
      </c>
      <c r="D7553" t="s">
        <v>30</v>
      </c>
      <c r="E7553" t="s">
        <v>19</v>
      </c>
      <c r="F7553" t="s">
        <v>31</v>
      </c>
      <c r="G7553">
        <v>5</v>
      </c>
      <c r="H7553" s="5">
        <v>626.87</v>
      </c>
      <c r="I7553" s="5">
        <v>0.2</v>
      </c>
      <c r="J7553" s="5">
        <v>2507.48</v>
      </c>
      <c r="K7553" s="5">
        <v>485.68828082746302</v>
      </c>
      <c r="L7553">
        <f>YEAR(SalesData[Order Date])</f>
        <v>2024</v>
      </c>
      <c r="M7553">
        <f>MONTH(SalesData[Order Date])</f>
        <v>11</v>
      </c>
      <c r="N7553" t="str">
        <f>TEXT(SalesData[[#This Row],[Order Date]], "mmmm")</f>
        <v>November</v>
      </c>
      <c r="O7553" s="7">
        <f>IF(SalesData[Sales]=0,0,SalesData[Profit]/SalesData[Sales])</f>
        <v>0.1936957745734614</v>
      </c>
      <c r="P7553" s="8">
        <f t="shared" si="117"/>
        <v>6.3809083222996798E-5</v>
      </c>
      <c r="Q7553" t="str">
        <f>IF(SalesData[[#This Row],[Discount]]&gt;0, "Yes", "No")</f>
        <v>Yes</v>
      </c>
      <c r="R7553" t="str">
        <f>TEXT(SalesData[[#This Row],[Order Date]],"mmm-yyyy")</f>
        <v>Nov-2024</v>
      </c>
      <c r="S7553">
        <f>YEAR(SalesData[[#This Row],[Order Date]])*100 + MONTH(SalesData[[#This Row],[Order Date]])</f>
        <v>202411</v>
      </c>
    </row>
    <row r="7554" spans="1:19" x14ac:dyDescent="0.3">
      <c r="A7554" t="s">
        <v>6488</v>
      </c>
      <c r="B7554" s="3">
        <v>45613</v>
      </c>
      <c r="C7554" t="s">
        <v>6489</v>
      </c>
      <c r="D7554" t="s">
        <v>23</v>
      </c>
      <c r="E7554" t="s">
        <v>26</v>
      </c>
      <c r="F7554" t="s">
        <v>39</v>
      </c>
      <c r="G7554">
        <v>8</v>
      </c>
      <c r="H7554" s="5">
        <v>280.05</v>
      </c>
      <c r="I7554" s="5">
        <v>0.3</v>
      </c>
      <c r="J7554" s="5">
        <v>1568.28</v>
      </c>
      <c r="K7554" s="5">
        <v>363.87995416896928</v>
      </c>
      <c r="L7554">
        <f>YEAR(SalesData[Order Date])</f>
        <v>2024</v>
      </c>
      <c r="M7554">
        <f>MONTH(SalesData[Order Date])</f>
        <v>11</v>
      </c>
      <c r="N7554" t="str">
        <f>TEXT(SalesData[[#This Row],[Order Date]], "mmmm")</f>
        <v>November</v>
      </c>
      <c r="O7554" s="7">
        <f>IF(SalesData[Sales]=0,0,SalesData[Profit]/SalesData[Sales])</f>
        <v>0.2320248642901582</v>
      </c>
      <c r="P7554" s="8">
        <f t="shared" ref="P7554:P7617" si="118">IF(H:H*G:G=0, 0, (I:I/(H:H*G:G)))</f>
        <v>1.339046598821639E-4</v>
      </c>
      <c r="Q7554" t="str">
        <f>IF(SalesData[[#This Row],[Discount]]&gt;0, "Yes", "No")</f>
        <v>Yes</v>
      </c>
      <c r="R7554" t="str">
        <f>TEXT(SalesData[[#This Row],[Order Date]],"mmm-yyyy")</f>
        <v>Nov-2024</v>
      </c>
      <c r="S7554">
        <f>YEAR(SalesData[[#This Row],[Order Date]])*100 + MONTH(SalesData[[#This Row],[Order Date]])</f>
        <v>202411</v>
      </c>
    </row>
    <row r="7555" spans="1:19" x14ac:dyDescent="0.3">
      <c r="A7555" t="s">
        <v>6492</v>
      </c>
      <c r="B7555" s="3">
        <v>45615</v>
      </c>
      <c r="C7555" t="s">
        <v>4932</v>
      </c>
      <c r="D7555" t="s">
        <v>13</v>
      </c>
      <c r="E7555" t="s">
        <v>14</v>
      </c>
      <c r="F7555" t="s">
        <v>27</v>
      </c>
      <c r="G7555">
        <v>1</v>
      </c>
      <c r="H7555" s="5">
        <v>346.33</v>
      </c>
      <c r="I7555" s="5">
        <v>0.12</v>
      </c>
      <c r="J7555" s="5">
        <v>304.7704</v>
      </c>
      <c r="K7555" s="5">
        <v>25.153927958023949</v>
      </c>
      <c r="L7555">
        <f>YEAR(SalesData[Order Date])</f>
        <v>2024</v>
      </c>
      <c r="M7555">
        <f>MONTH(SalesData[Order Date])</f>
        <v>11</v>
      </c>
      <c r="N7555" t="str">
        <f>TEXT(SalesData[[#This Row],[Order Date]], "mmmm")</f>
        <v>November</v>
      </c>
      <c r="O7555" s="7">
        <f>IF(SalesData[Sales]=0,0,SalesData[Profit]/SalesData[Sales])</f>
        <v>8.2534025476305936E-2</v>
      </c>
      <c r="P7555" s="8">
        <f t="shared" si="118"/>
        <v>3.4649034158172842E-4</v>
      </c>
      <c r="Q7555" t="str">
        <f>IF(SalesData[[#This Row],[Discount]]&gt;0, "Yes", "No")</f>
        <v>Yes</v>
      </c>
      <c r="R7555" t="str">
        <f>TEXT(SalesData[[#This Row],[Order Date]],"mmm-yyyy")</f>
        <v>Nov-2024</v>
      </c>
      <c r="S7555">
        <f>YEAR(SalesData[[#This Row],[Order Date]])*100 + MONTH(SalesData[[#This Row],[Order Date]])</f>
        <v>202411</v>
      </c>
    </row>
    <row r="7556" spans="1:19" x14ac:dyDescent="0.3">
      <c r="A7556" t="s">
        <v>6521</v>
      </c>
      <c r="B7556" s="3">
        <v>45611</v>
      </c>
      <c r="C7556" t="s">
        <v>6522</v>
      </c>
      <c r="D7556" t="s">
        <v>13</v>
      </c>
      <c r="E7556" t="s">
        <v>19</v>
      </c>
      <c r="F7556" t="s">
        <v>27</v>
      </c>
      <c r="G7556">
        <v>6</v>
      </c>
      <c r="H7556" s="5">
        <v>563.46</v>
      </c>
      <c r="I7556" s="5">
        <v>0.15</v>
      </c>
      <c r="J7556" s="5">
        <v>2873.6460000000002</v>
      </c>
      <c r="K7556" s="5">
        <v>765.80462075799448</v>
      </c>
      <c r="L7556">
        <f>YEAR(SalesData[Order Date])</f>
        <v>2024</v>
      </c>
      <c r="M7556">
        <f>MONTH(SalesData[Order Date])</f>
        <v>11</v>
      </c>
      <c r="N7556" t="str">
        <f>TEXT(SalesData[[#This Row],[Order Date]], "mmmm")</f>
        <v>November</v>
      </c>
      <c r="O7556" s="7">
        <f>IF(SalesData[Sales]=0,0,SalesData[Profit]/SalesData[Sales])</f>
        <v>0.26649233091271313</v>
      </c>
      <c r="P7556" s="8">
        <f t="shared" si="118"/>
        <v>4.4368721825861635E-5</v>
      </c>
      <c r="Q7556" t="str">
        <f>IF(SalesData[[#This Row],[Discount]]&gt;0, "Yes", "No")</f>
        <v>Yes</v>
      </c>
      <c r="R7556" t="str">
        <f>TEXT(SalesData[[#This Row],[Order Date]],"mmm-yyyy")</f>
        <v>Nov-2024</v>
      </c>
      <c r="S7556">
        <f>YEAR(SalesData[[#This Row],[Order Date]])*100 + MONTH(SalesData[[#This Row],[Order Date]])</f>
        <v>202411</v>
      </c>
    </row>
    <row r="7557" spans="1:19" x14ac:dyDescent="0.3">
      <c r="A7557" t="s">
        <v>6574</v>
      </c>
      <c r="B7557" s="3">
        <v>45609</v>
      </c>
      <c r="C7557" t="s">
        <v>6575</v>
      </c>
      <c r="D7557" t="s">
        <v>30</v>
      </c>
      <c r="E7557" t="s">
        <v>14</v>
      </c>
      <c r="F7557" t="s">
        <v>34</v>
      </c>
      <c r="G7557">
        <v>3</v>
      </c>
      <c r="H7557" s="5">
        <v>182.6</v>
      </c>
      <c r="I7557" s="5">
        <v>0.05</v>
      </c>
      <c r="J7557" s="5">
        <v>520.41</v>
      </c>
      <c r="K7557" s="5">
        <v>71.404632801721476</v>
      </c>
      <c r="L7557">
        <f>YEAR(SalesData[Order Date])</f>
        <v>2024</v>
      </c>
      <c r="M7557">
        <f>MONTH(SalesData[Order Date])</f>
        <v>11</v>
      </c>
      <c r="N7557" t="str">
        <f>TEXT(SalesData[[#This Row],[Order Date]], "mmmm")</f>
        <v>November</v>
      </c>
      <c r="O7557" s="7">
        <f>IF(SalesData[Sales]=0,0,SalesData[Profit]/SalesData[Sales])</f>
        <v>0.13720841798144057</v>
      </c>
      <c r="P7557" s="8">
        <f t="shared" si="118"/>
        <v>9.1274187659729845E-5</v>
      </c>
      <c r="Q7557" t="str">
        <f>IF(SalesData[[#This Row],[Discount]]&gt;0, "Yes", "No")</f>
        <v>Yes</v>
      </c>
      <c r="R7557" t="str">
        <f>TEXT(SalesData[[#This Row],[Order Date]],"mmm-yyyy")</f>
        <v>Nov-2024</v>
      </c>
      <c r="S7557">
        <f>YEAR(SalesData[[#This Row],[Order Date]])*100 + MONTH(SalesData[[#This Row],[Order Date]])</f>
        <v>202411</v>
      </c>
    </row>
    <row r="7558" spans="1:19" x14ac:dyDescent="0.3">
      <c r="A7558" t="s">
        <v>6623</v>
      </c>
      <c r="B7558" s="3">
        <v>45603</v>
      </c>
      <c r="C7558" t="s">
        <v>6624</v>
      </c>
      <c r="D7558" t="s">
        <v>30</v>
      </c>
      <c r="E7558" t="s">
        <v>19</v>
      </c>
      <c r="F7558" t="s">
        <v>44</v>
      </c>
      <c r="G7558">
        <v>9</v>
      </c>
      <c r="H7558" s="5">
        <v>746.59</v>
      </c>
      <c r="I7558" s="5">
        <v>0.15</v>
      </c>
      <c r="J7558" s="5">
        <v>5711.4135000000006</v>
      </c>
      <c r="K7558" s="5">
        <v>1427.6609795370689</v>
      </c>
      <c r="L7558">
        <f>YEAR(SalesData[Order Date])</f>
        <v>2024</v>
      </c>
      <c r="M7558">
        <f>MONTH(SalesData[Order Date])</f>
        <v>11</v>
      </c>
      <c r="N7558" t="str">
        <f>TEXT(SalesData[[#This Row],[Order Date]], "mmmm")</f>
        <v>November</v>
      </c>
      <c r="O7558" s="7">
        <f>IF(SalesData[Sales]=0,0,SalesData[Profit]/SalesData[Sales])</f>
        <v>0.24996631386207088</v>
      </c>
      <c r="P7558" s="8">
        <f t="shared" si="118"/>
        <v>2.232372073918304E-5</v>
      </c>
      <c r="Q7558" t="str">
        <f>IF(SalesData[[#This Row],[Discount]]&gt;0, "Yes", "No")</f>
        <v>Yes</v>
      </c>
      <c r="R7558" t="str">
        <f>TEXT(SalesData[[#This Row],[Order Date]],"mmm-yyyy")</f>
        <v>Nov-2024</v>
      </c>
      <c r="S7558">
        <f>YEAR(SalesData[[#This Row],[Order Date]])*100 + MONTH(SalesData[[#This Row],[Order Date]])</f>
        <v>202411</v>
      </c>
    </row>
    <row r="7559" spans="1:19" x14ac:dyDescent="0.3">
      <c r="A7559" t="s">
        <v>6657</v>
      </c>
      <c r="B7559" s="3">
        <v>45611</v>
      </c>
      <c r="C7559" t="s">
        <v>6658</v>
      </c>
      <c r="D7559" t="s">
        <v>30</v>
      </c>
      <c r="E7559" t="s">
        <v>19</v>
      </c>
      <c r="F7559" t="s">
        <v>27</v>
      </c>
      <c r="G7559">
        <v>6</v>
      </c>
      <c r="H7559" s="5">
        <v>944.8</v>
      </c>
      <c r="I7559" s="5">
        <v>0.24</v>
      </c>
      <c r="J7559" s="5">
        <v>4308.2879999999996</v>
      </c>
      <c r="K7559" s="5">
        <v>545.78683204105494</v>
      </c>
      <c r="L7559">
        <f>YEAR(SalesData[Order Date])</f>
        <v>2024</v>
      </c>
      <c r="M7559">
        <f>MONTH(SalesData[Order Date])</f>
        <v>11</v>
      </c>
      <c r="N7559" t="str">
        <f>TEXT(SalesData[[#This Row],[Order Date]], "mmmm")</f>
        <v>November</v>
      </c>
      <c r="O7559" s="7">
        <f>IF(SalesData[Sales]=0,0,SalesData[Profit]/SalesData[Sales])</f>
        <v>0.12668299613235118</v>
      </c>
      <c r="P7559" s="8">
        <f t="shared" si="118"/>
        <v>4.2337002540220155E-5</v>
      </c>
      <c r="Q7559" t="str">
        <f>IF(SalesData[[#This Row],[Discount]]&gt;0, "Yes", "No")</f>
        <v>Yes</v>
      </c>
      <c r="R7559" t="str">
        <f>TEXT(SalesData[[#This Row],[Order Date]],"mmm-yyyy")</f>
        <v>Nov-2024</v>
      </c>
      <c r="S7559">
        <f>YEAR(SalesData[[#This Row],[Order Date]])*100 + MONTH(SalesData[[#This Row],[Order Date]])</f>
        <v>202411</v>
      </c>
    </row>
    <row r="7560" spans="1:19" x14ac:dyDescent="0.3">
      <c r="A7560" t="s">
        <v>6709</v>
      </c>
      <c r="B7560" s="3">
        <v>45603</v>
      </c>
      <c r="C7560" t="s">
        <v>6710</v>
      </c>
      <c r="D7560" t="s">
        <v>23</v>
      </c>
      <c r="E7560" t="s">
        <v>19</v>
      </c>
      <c r="F7560" t="s">
        <v>31</v>
      </c>
      <c r="G7560">
        <v>8</v>
      </c>
      <c r="H7560" s="5">
        <v>908.38</v>
      </c>
      <c r="I7560" s="5">
        <v>0.17</v>
      </c>
      <c r="J7560" s="5">
        <v>6031.6432000000004</v>
      </c>
      <c r="K7560" s="5">
        <v>1469.295878002536</v>
      </c>
      <c r="L7560">
        <f>YEAR(SalesData[Order Date])</f>
        <v>2024</v>
      </c>
      <c r="M7560">
        <f>MONTH(SalesData[Order Date])</f>
        <v>11</v>
      </c>
      <c r="N7560" t="str">
        <f>TEXT(SalesData[[#This Row],[Order Date]], "mmmm")</f>
        <v>November</v>
      </c>
      <c r="O7560" s="7">
        <f>IF(SalesData[Sales]=0,0,SalesData[Profit]/SalesData[Sales])</f>
        <v>0.2435979432607247</v>
      </c>
      <c r="P7560" s="8">
        <f t="shared" si="118"/>
        <v>2.3393293555560449E-5</v>
      </c>
      <c r="Q7560" t="str">
        <f>IF(SalesData[[#This Row],[Discount]]&gt;0, "Yes", "No")</f>
        <v>Yes</v>
      </c>
      <c r="R7560" t="str">
        <f>TEXT(SalesData[[#This Row],[Order Date]],"mmm-yyyy")</f>
        <v>Nov-2024</v>
      </c>
      <c r="S7560">
        <f>YEAR(SalesData[[#This Row],[Order Date]])*100 + MONTH(SalesData[[#This Row],[Order Date]])</f>
        <v>202411</v>
      </c>
    </row>
    <row r="7561" spans="1:19" x14ac:dyDescent="0.3">
      <c r="A7561" t="s">
        <v>6733</v>
      </c>
      <c r="B7561" s="3">
        <v>45626</v>
      </c>
      <c r="C7561" t="s">
        <v>6734</v>
      </c>
      <c r="D7561" t="s">
        <v>30</v>
      </c>
      <c r="E7561" t="s">
        <v>14</v>
      </c>
      <c r="F7561" t="s">
        <v>34</v>
      </c>
      <c r="G7561">
        <v>2</v>
      </c>
      <c r="H7561" s="5">
        <v>614.79999999999995</v>
      </c>
      <c r="I7561" s="5">
        <v>0.18</v>
      </c>
      <c r="J7561" s="5">
        <v>1008.272</v>
      </c>
      <c r="K7561" s="5">
        <v>160.93600765375771</v>
      </c>
      <c r="L7561">
        <f>YEAR(SalesData[Order Date])</f>
        <v>2024</v>
      </c>
      <c r="M7561">
        <f>MONTH(SalesData[Order Date])</f>
        <v>11</v>
      </c>
      <c r="N7561" t="str">
        <f>TEXT(SalesData[[#This Row],[Order Date]], "mmmm")</f>
        <v>November</v>
      </c>
      <c r="O7561" s="7">
        <f>IF(SalesData[Sales]=0,0,SalesData[Profit]/SalesData[Sales])</f>
        <v>0.15961566685751236</v>
      </c>
      <c r="P7561" s="8">
        <f t="shared" si="118"/>
        <v>1.4638906961613534E-4</v>
      </c>
      <c r="Q7561" t="str">
        <f>IF(SalesData[[#This Row],[Discount]]&gt;0, "Yes", "No")</f>
        <v>Yes</v>
      </c>
      <c r="R7561" t="str">
        <f>TEXT(SalesData[[#This Row],[Order Date]],"mmm-yyyy")</f>
        <v>Nov-2024</v>
      </c>
      <c r="S7561">
        <f>YEAR(SalesData[[#This Row],[Order Date]])*100 + MONTH(SalesData[[#This Row],[Order Date]])</f>
        <v>202411</v>
      </c>
    </row>
    <row r="7562" spans="1:19" x14ac:dyDescent="0.3">
      <c r="A7562" t="s">
        <v>6803</v>
      </c>
      <c r="B7562" s="3">
        <v>45626</v>
      </c>
      <c r="C7562" t="s">
        <v>6804</v>
      </c>
      <c r="D7562" t="s">
        <v>23</v>
      </c>
      <c r="E7562" t="s">
        <v>26</v>
      </c>
      <c r="F7562" t="s">
        <v>15</v>
      </c>
      <c r="G7562">
        <v>9</v>
      </c>
      <c r="H7562" s="5">
        <v>534.63</v>
      </c>
      <c r="I7562" s="5">
        <v>0.23</v>
      </c>
      <c r="J7562" s="5">
        <v>3704.9859000000001</v>
      </c>
      <c r="K7562" s="5">
        <v>884.48220504448966</v>
      </c>
      <c r="L7562">
        <f>YEAR(SalesData[Order Date])</f>
        <v>2024</v>
      </c>
      <c r="M7562">
        <f>MONTH(SalesData[Order Date])</f>
        <v>11</v>
      </c>
      <c r="N7562" t="str">
        <f>TEXT(SalesData[[#This Row],[Order Date]], "mmmm")</f>
        <v>November</v>
      </c>
      <c r="O7562" s="7">
        <f>IF(SalesData[Sales]=0,0,SalesData[Profit]/SalesData[Sales])</f>
        <v>0.23872754955544895</v>
      </c>
      <c r="P7562" s="8">
        <f t="shared" si="118"/>
        <v>4.7800451818183707E-5</v>
      </c>
      <c r="Q7562" t="str">
        <f>IF(SalesData[[#This Row],[Discount]]&gt;0, "Yes", "No")</f>
        <v>Yes</v>
      </c>
      <c r="R7562" t="str">
        <f>TEXT(SalesData[[#This Row],[Order Date]],"mmm-yyyy")</f>
        <v>Nov-2024</v>
      </c>
      <c r="S7562">
        <f>YEAR(SalesData[[#This Row],[Order Date]])*100 + MONTH(SalesData[[#This Row],[Order Date]])</f>
        <v>202411</v>
      </c>
    </row>
    <row r="7563" spans="1:19" x14ac:dyDescent="0.3">
      <c r="A7563" t="s">
        <v>6842</v>
      </c>
      <c r="B7563" s="3">
        <v>45608</v>
      </c>
      <c r="C7563" t="s">
        <v>6843</v>
      </c>
      <c r="D7563" t="s">
        <v>23</v>
      </c>
      <c r="E7563" t="s">
        <v>19</v>
      </c>
      <c r="F7563" t="s">
        <v>27</v>
      </c>
      <c r="G7563">
        <v>9</v>
      </c>
      <c r="H7563" s="5">
        <v>636.79999999999995</v>
      </c>
      <c r="I7563" s="5">
        <v>0.01</v>
      </c>
      <c r="J7563" s="5">
        <v>5673.8879999999999</v>
      </c>
      <c r="K7563" s="5">
        <v>695.5415224048819</v>
      </c>
      <c r="L7563">
        <f>YEAR(SalesData[Order Date])</f>
        <v>2024</v>
      </c>
      <c r="M7563">
        <f>MONTH(SalesData[Order Date])</f>
        <v>11</v>
      </c>
      <c r="N7563" t="str">
        <f>TEXT(SalesData[[#This Row],[Order Date]], "mmmm")</f>
        <v>November</v>
      </c>
      <c r="O7563" s="7">
        <f>IF(SalesData[Sales]=0,0,SalesData[Profit]/SalesData[Sales])</f>
        <v>0.1225864032573223</v>
      </c>
      <c r="P7563" s="8">
        <f t="shared" si="118"/>
        <v>1.7448352875488555E-6</v>
      </c>
      <c r="Q7563" t="str">
        <f>IF(SalesData[[#This Row],[Discount]]&gt;0, "Yes", "No")</f>
        <v>Yes</v>
      </c>
      <c r="R7563" t="str">
        <f>TEXT(SalesData[[#This Row],[Order Date]],"mmm-yyyy")</f>
        <v>Nov-2024</v>
      </c>
      <c r="S7563">
        <f>YEAR(SalesData[[#This Row],[Order Date]])*100 + MONTH(SalesData[[#This Row],[Order Date]])</f>
        <v>202411</v>
      </c>
    </row>
    <row r="7564" spans="1:19" x14ac:dyDescent="0.3">
      <c r="A7564" t="s">
        <v>6881</v>
      </c>
      <c r="B7564" s="3">
        <v>45603</v>
      </c>
      <c r="C7564" t="s">
        <v>6882</v>
      </c>
      <c r="D7564" t="s">
        <v>13</v>
      </c>
      <c r="E7564" t="s">
        <v>19</v>
      </c>
      <c r="F7564" t="s">
        <v>34</v>
      </c>
      <c r="G7564">
        <v>2</v>
      </c>
      <c r="H7564" s="5">
        <v>627.74</v>
      </c>
      <c r="I7564" s="5">
        <v>0.25</v>
      </c>
      <c r="J7564" s="5">
        <v>941.61</v>
      </c>
      <c r="K7564" s="5">
        <v>199.9710293587853</v>
      </c>
      <c r="L7564">
        <f>YEAR(SalesData[Order Date])</f>
        <v>2024</v>
      </c>
      <c r="M7564">
        <f>MONTH(SalesData[Order Date])</f>
        <v>11</v>
      </c>
      <c r="N7564" t="str">
        <f>TEXT(SalesData[[#This Row],[Order Date]], "mmmm")</f>
        <v>November</v>
      </c>
      <c r="O7564" s="7">
        <f>IF(SalesData[Sales]=0,0,SalesData[Profit]/SalesData[Sales])</f>
        <v>0.2123713951198323</v>
      </c>
      <c r="P7564" s="8">
        <f t="shared" si="118"/>
        <v>1.9912702711313602E-4</v>
      </c>
      <c r="Q7564" t="str">
        <f>IF(SalesData[[#This Row],[Discount]]&gt;0, "Yes", "No")</f>
        <v>Yes</v>
      </c>
      <c r="R7564" t="str">
        <f>TEXT(SalesData[[#This Row],[Order Date]],"mmm-yyyy")</f>
        <v>Nov-2024</v>
      </c>
      <c r="S7564">
        <f>YEAR(SalesData[[#This Row],[Order Date]])*100 + MONTH(SalesData[[#This Row],[Order Date]])</f>
        <v>202411</v>
      </c>
    </row>
    <row r="7565" spans="1:19" x14ac:dyDescent="0.3">
      <c r="A7565" t="s">
        <v>6943</v>
      </c>
      <c r="B7565" s="3">
        <v>45618</v>
      </c>
      <c r="C7565" t="s">
        <v>6944</v>
      </c>
      <c r="D7565" t="s">
        <v>13</v>
      </c>
      <c r="E7565" t="s">
        <v>14</v>
      </c>
      <c r="F7565" t="s">
        <v>44</v>
      </c>
      <c r="G7565">
        <v>4</v>
      </c>
      <c r="H7565" s="5">
        <v>726.3</v>
      </c>
      <c r="I7565" s="5">
        <v>0.1</v>
      </c>
      <c r="J7565" s="5">
        <v>2614.6799999999998</v>
      </c>
      <c r="K7565" s="5">
        <v>174.01846718789719</v>
      </c>
      <c r="L7565">
        <f>YEAR(SalesData[Order Date])</f>
        <v>2024</v>
      </c>
      <c r="M7565">
        <f>MONTH(SalesData[Order Date])</f>
        <v>11</v>
      </c>
      <c r="N7565" t="str">
        <f>TEXT(SalesData[[#This Row],[Order Date]], "mmmm")</f>
        <v>November</v>
      </c>
      <c r="O7565" s="7">
        <f>IF(SalesData[Sales]=0,0,SalesData[Profit]/SalesData[Sales])</f>
        <v>6.6554403287552286E-2</v>
      </c>
      <c r="P7565" s="8">
        <f t="shared" si="118"/>
        <v>3.4421038138510262E-5</v>
      </c>
      <c r="Q7565" t="str">
        <f>IF(SalesData[[#This Row],[Discount]]&gt;0, "Yes", "No")</f>
        <v>Yes</v>
      </c>
      <c r="R7565" t="str">
        <f>TEXT(SalesData[[#This Row],[Order Date]],"mmm-yyyy")</f>
        <v>Nov-2024</v>
      </c>
      <c r="S7565">
        <f>YEAR(SalesData[[#This Row],[Order Date]])*100 + MONTH(SalesData[[#This Row],[Order Date]])</f>
        <v>202411</v>
      </c>
    </row>
    <row r="7566" spans="1:19" x14ac:dyDescent="0.3">
      <c r="A7566" t="s">
        <v>7005</v>
      </c>
      <c r="B7566" s="3">
        <v>45617</v>
      </c>
      <c r="C7566" t="s">
        <v>7006</v>
      </c>
      <c r="D7566" t="s">
        <v>18</v>
      </c>
      <c r="E7566" t="s">
        <v>19</v>
      </c>
      <c r="F7566" t="s">
        <v>39</v>
      </c>
      <c r="G7566">
        <v>7</v>
      </c>
      <c r="H7566" s="5">
        <v>371.54</v>
      </c>
      <c r="I7566" s="5">
        <v>0.28000000000000003</v>
      </c>
      <c r="J7566" s="5">
        <v>1872.5616</v>
      </c>
      <c r="K7566" s="5">
        <v>515.40060647118469</v>
      </c>
      <c r="L7566">
        <f>YEAR(SalesData[Order Date])</f>
        <v>2024</v>
      </c>
      <c r="M7566">
        <f>MONTH(SalesData[Order Date])</f>
        <v>11</v>
      </c>
      <c r="N7566" t="str">
        <f>TEXT(SalesData[[#This Row],[Order Date]], "mmmm")</f>
        <v>November</v>
      </c>
      <c r="O7566" s="7">
        <f>IF(SalesData[Sales]=0,0,SalesData[Profit]/SalesData[Sales])</f>
        <v>0.27523826531056961</v>
      </c>
      <c r="P7566" s="8">
        <f t="shared" si="118"/>
        <v>1.0766000968940088E-4</v>
      </c>
      <c r="Q7566" t="str">
        <f>IF(SalesData[[#This Row],[Discount]]&gt;0, "Yes", "No")</f>
        <v>Yes</v>
      </c>
      <c r="R7566" t="str">
        <f>TEXT(SalesData[[#This Row],[Order Date]],"mmm-yyyy")</f>
        <v>Nov-2024</v>
      </c>
      <c r="S7566">
        <f>YEAR(SalesData[[#This Row],[Order Date]])*100 + MONTH(SalesData[[#This Row],[Order Date]])</f>
        <v>202411</v>
      </c>
    </row>
    <row r="7567" spans="1:19" x14ac:dyDescent="0.3">
      <c r="A7567" t="s">
        <v>7090</v>
      </c>
      <c r="B7567" s="3">
        <v>45599</v>
      </c>
      <c r="C7567" t="s">
        <v>7091</v>
      </c>
      <c r="D7567" t="s">
        <v>23</v>
      </c>
      <c r="E7567" t="s">
        <v>19</v>
      </c>
      <c r="F7567" t="s">
        <v>27</v>
      </c>
      <c r="G7567">
        <v>7</v>
      </c>
      <c r="H7567" s="5">
        <v>327.85</v>
      </c>
      <c r="I7567" s="5">
        <v>0.17</v>
      </c>
      <c r="J7567" s="5">
        <v>1904.8085000000001</v>
      </c>
      <c r="K7567" s="5">
        <v>279.94040657499261</v>
      </c>
      <c r="L7567">
        <f>YEAR(SalesData[Order Date])</f>
        <v>2024</v>
      </c>
      <c r="M7567">
        <f>MONTH(SalesData[Order Date])</f>
        <v>11</v>
      </c>
      <c r="N7567" t="str">
        <f>TEXT(SalesData[[#This Row],[Order Date]], "mmmm")</f>
        <v>November</v>
      </c>
      <c r="O7567" s="7">
        <f>IF(SalesData[Sales]=0,0,SalesData[Profit]/SalesData[Sales])</f>
        <v>0.14696511831766426</v>
      </c>
      <c r="P7567" s="8">
        <f t="shared" si="118"/>
        <v>7.4075687923484167E-5</v>
      </c>
      <c r="Q7567" t="str">
        <f>IF(SalesData[[#This Row],[Discount]]&gt;0, "Yes", "No")</f>
        <v>Yes</v>
      </c>
      <c r="R7567" t="str">
        <f>TEXT(SalesData[[#This Row],[Order Date]],"mmm-yyyy")</f>
        <v>Nov-2024</v>
      </c>
      <c r="S7567">
        <f>YEAR(SalesData[[#This Row],[Order Date]])*100 + MONTH(SalesData[[#This Row],[Order Date]])</f>
        <v>202411</v>
      </c>
    </row>
    <row r="7568" spans="1:19" x14ac:dyDescent="0.3">
      <c r="A7568" t="s">
        <v>7100</v>
      </c>
      <c r="B7568" s="3">
        <v>45600</v>
      </c>
      <c r="C7568" t="s">
        <v>7101</v>
      </c>
      <c r="D7568" t="s">
        <v>23</v>
      </c>
      <c r="E7568" t="s">
        <v>19</v>
      </c>
      <c r="F7568" t="s">
        <v>91</v>
      </c>
      <c r="G7568">
        <v>2</v>
      </c>
      <c r="H7568" s="5">
        <v>766.69</v>
      </c>
      <c r="I7568" s="5">
        <v>0.28000000000000003</v>
      </c>
      <c r="J7568" s="5">
        <v>1104.0336</v>
      </c>
      <c r="K7568" s="5">
        <v>90.274338966898156</v>
      </c>
      <c r="L7568">
        <f>YEAR(SalesData[Order Date])</f>
        <v>2024</v>
      </c>
      <c r="M7568">
        <f>MONTH(SalesData[Order Date])</f>
        <v>11</v>
      </c>
      <c r="N7568" t="str">
        <f>TEXT(SalesData[[#This Row],[Order Date]], "mmmm")</f>
        <v>November</v>
      </c>
      <c r="O7568" s="7">
        <f>IF(SalesData[Sales]=0,0,SalesData[Profit]/SalesData[Sales])</f>
        <v>8.1767745987892174E-2</v>
      </c>
      <c r="P7568" s="8">
        <f t="shared" si="118"/>
        <v>1.8260313816536019E-4</v>
      </c>
      <c r="Q7568" t="str">
        <f>IF(SalesData[[#This Row],[Discount]]&gt;0, "Yes", "No")</f>
        <v>Yes</v>
      </c>
      <c r="R7568" t="str">
        <f>TEXT(SalesData[[#This Row],[Order Date]],"mmm-yyyy")</f>
        <v>Nov-2024</v>
      </c>
      <c r="S7568">
        <f>YEAR(SalesData[[#This Row],[Order Date]])*100 + MONTH(SalesData[[#This Row],[Order Date]])</f>
        <v>202411</v>
      </c>
    </row>
    <row r="7569" spans="1:19" x14ac:dyDescent="0.3">
      <c r="A7569" t="s">
        <v>7111</v>
      </c>
      <c r="B7569" s="3">
        <v>45626</v>
      </c>
      <c r="C7569" t="s">
        <v>7112</v>
      </c>
      <c r="D7569" t="s">
        <v>13</v>
      </c>
      <c r="E7569" t="s">
        <v>14</v>
      </c>
      <c r="F7569" t="s">
        <v>44</v>
      </c>
      <c r="G7569">
        <v>9</v>
      </c>
      <c r="H7569" s="5">
        <v>994.18</v>
      </c>
      <c r="I7569" s="5">
        <v>0.01</v>
      </c>
      <c r="J7569" s="5">
        <v>8858.143799999998</v>
      </c>
      <c r="K7569" s="5">
        <v>864.25474055377379</v>
      </c>
      <c r="L7569">
        <f>YEAR(SalesData[Order Date])</f>
        <v>2024</v>
      </c>
      <c r="M7569">
        <f>MONTH(SalesData[Order Date])</f>
        <v>11</v>
      </c>
      <c r="N7569" t="str">
        <f>TEXT(SalesData[[#This Row],[Order Date]], "mmmm")</f>
        <v>November</v>
      </c>
      <c r="O7569" s="7">
        <f>IF(SalesData[Sales]=0,0,SalesData[Profit]/SalesData[Sales])</f>
        <v>9.756612221104087E-2</v>
      </c>
      <c r="P7569" s="8">
        <f t="shared" si="118"/>
        <v>1.1176156341015824E-6</v>
      </c>
      <c r="Q7569" t="str">
        <f>IF(SalesData[[#This Row],[Discount]]&gt;0, "Yes", "No")</f>
        <v>Yes</v>
      </c>
      <c r="R7569" t="str">
        <f>TEXT(SalesData[[#This Row],[Order Date]],"mmm-yyyy")</f>
        <v>Nov-2024</v>
      </c>
      <c r="S7569">
        <f>YEAR(SalesData[[#This Row],[Order Date]])*100 + MONTH(SalesData[[#This Row],[Order Date]])</f>
        <v>202411</v>
      </c>
    </row>
    <row r="7570" spans="1:19" x14ac:dyDescent="0.3">
      <c r="A7570" t="s">
        <v>7117</v>
      </c>
      <c r="B7570" s="3">
        <v>45603</v>
      </c>
      <c r="C7570" t="s">
        <v>1050</v>
      </c>
      <c r="D7570" t="s">
        <v>30</v>
      </c>
      <c r="E7570" t="s">
        <v>14</v>
      </c>
      <c r="F7570" t="s">
        <v>39</v>
      </c>
      <c r="G7570">
        <v>8</v>
      </c>
      <c r="H7570" s="5">
        <v>247.68</v>
      </c>
      <c r="I7570" s="5">
        <v>0.27</v>
      </c>
      <c r="J7570" s="5">
        <v>1446.4512</v>
      </c>
      <c r="K7570" s="5">
        <v>105.4694479976547</v>
      </c>
      <c r="L7570">
        <f>YEAR(SalesData[Order Date])</f>
        <v>2024</v>
      </c>
      <c r="M7570">
        <f>MONTH(SalesData[Order Date])</f>
        <v>11</v>
      </c>
      <c r="N7570" t="str">
        <f>TEXT(SalesData[[#This Row],[Order Date]], "mmmm")</f>
        <v>November</v>
      </c>
      <c r="O7570" s="7">
        <f>IF(SalesData[Sales]=0,0,SalesData[Profit]/SalesData[Sales])</f>
        <v>7.2916008502502336E-2</v>
      </c>
      <c r="P7570" s="8">
        <f t="shared" si="118"/>
        <v>1.3626453488372093E-4</v>
      </c>
      <c r="Q7570" t="str">
        <f>IF(SalesData[[#This Row],[Discount]]&gt;0, "Yes", "No")</f>
        <v>Yes</v>
      </c>
      <c r="R7570" t="str">
        <f>TEXT(SalesData[[#This Row],[Order Date]],"mmm-yyyy")</f>
        <v>Nov-2024</v>
      </c>
      <c r="S7570">
        <f>YEAR(SalesData[[#This Row],[Order Date]])*100 + MONTH(SalesData[[#This Row],[Order Date]])</f>
        <v>202411</v>
      </c>
    </row>
    <row r="7571" spans="1:19" x14ac:dyDescent="0.3">
      <c r="A7571" t="s">
        <v>7181</v>
      </c>
      <c r="B7571" s="3">
        <v>45616</v>
      </c>
      <c r="C7571" t="s">
        <v>7182</v>
      </c>
      <c r="D7571" t="s">
        <v>30</v>
      </c>
      <c r="E7571" t="s">
        <v>26</v>
      </c>
      <c r="F7571" t="s">
        <v>15</v>
      </c>
      <c r="G7571">
        <v>1</v>
      </c>
      <c r="H7571" s="5">
        <v>503.48</v>
      </c>
      <c r="I7571" s="5">
        <v>0.16</v>
      </c>
      <c r="J7571" s="5">
        <v>422.92320000000001</v>
      </c>
      <c r="K7571" s="5">
        <v>70.116221327668995</v>
      </c>
      <c r="L7571">
        <f>YEAR(SalesData[Order Date])</f>
        <v>2024</v>
      </c>
      <c r="M7571">
        <f>MONTH(SalesData[Order Date])</f>
        <v>11</v>
      </c>
      <c r="N7571" t="str">
        <f>TEXT(SalesData[[#This Row],[Order Date]], "mmmm")</f>
        <v>November</v>
      </c>
      <c r="O7571" s="7">
        <f>IF(SalesData[Sales]=0,0,SalesData[Profit]/SalesData[Sales])</f>
        <v>0.16578948926819101</v>
      </c>
      <c r="P7571" s="8">
        <f t="shared" si="118"/>
        <v>3.1778819416858665E-4</v>
      </c>
      <c r="Q7571" t="str">
        <f>IF(SalesData[[#This Row],[Discount]]&gt;0, "Yes", "No")</f>
        <v>Yes</v>
      </c>
      <c r="R7571" t="str">
        <f>TEXT(SalesData[[#This Row],[Order Date]],"mmm-yyyy")</f>
        <v>Nov-2024</v>
      </c>
      <c r="S7571">
        <f>YEAR(SalesData[[#This Row],[Order Date]])*100 + MONTH(SalesData[[#This Row],[Order Date]])</f>
        <v>202411</v>
      </c>
    </row>
    <row r="7572" spans="1:19" x14ac:dyDescent="0.3">
      <c r="A7572" t="s">
        <v>7205</v>
      </c>
      <c r="B7572" s="3">
        <v>45603</v>
      </c>
      <c r="C7572" t="s">
        <v>7206</v>
      </c>
      <c r="D7572" t="s">
        <v>13</v>
      </c>
      <c r="E7572" t="s">
        <v>19</v>
      </c>
      <c r="F7572" t="s">
        <v>39</v>
      </c>
      <c r="G7572">
        <v>7</v>
      </c>
      <c r="H7572" s="5">
        <v>59.06</v>
      </c>
      <c r="I7572" s="5">
        <v>0.03</v>
      </c>
      <c r="J7572" s="5">
        <v>401.01740000000001</v>
      </c>
      <c r="K7572" s="5">
        <v>96.093174707053876</v>
      </c>
      <c r="L7572">
        <f>YEAR(SalesData[Order Date])</f>
        <v>2024</v>
      </c>
      <c r="M7572">
        <f>MONTH(SalesData[Order Date])</f>
        <v>11</v>
      </c>
      <c r="N7572" t="str">
        <f>TEXT(SalesData[[#This Row],[Order Date]], "mmmm")</f>
        <v>November</v>
      </c>
      <c r="O7572" s="7">
        <f>IF(SalesData[Sales]=0,0,SalesData[Profit]/SalesData[Sales])</f>
        <v>0.23962345451108574</v>
      </c>
      <c r="P7572" s="8">
        <f t="shared" si="118"/>
        <v>7.2565429829229346E-5</v>
      </c>
      <c r="Q7572" t="str">
        <f>IF(SalesData[[#This Row],[Discount]]&gt;0, "Yes", "No")</f>
        <v>Yes</v>
      </c>
      <c r="R7572" t="str">
        <f>TEXT(SalesData[[#This Row],[Order Date]],"mmm-yyyy")</f>
        <v>Nov-2024</v>
      </c>
      <c r="S7572">
        <f>YEAR(SalesData[[#This Row],[Order Date]])*100 + MONTH(SalesData[[#This Row],[Order Date]])</f>
        <v>202411</v>
      </c>
    </row>
    <row r="7573" spans="1:19" x14ac:dyDescent="0.3">
      <c r="A7573" t="s">
        <v>7252</v>
      </c>
      <c r="B7573" s="3">
        <v>45610</v>
      </c>
      <c r="C7573" t="s">
        <v>7253</v>
      </c>
      <c r="D7573" t="s">
        <v>18</v>
      </c>
      <c r="E7573" t="s">
        <v>14</v>
      </c>
      <c r="F7573" t="s">
        <v>27</v>
      </c>
      <c r="G7573">
        <v>8</v>
      </c>
      <c r="H7573" s="5">
        <v>455.7</v>
      </c>
      <c r="I7573" s="5">
        <v>0.13</v>
      </c>
      <c r="J7573" s="5">
        <v>3171.672</v>
      </c>
      <c r="K7573" s="5">
        <v>750.16191470513411</v>
      </c>
      <c r="L7573">
        <f>YEAR(SalesData[Order Date])</f>
        <v>2024</v>
      </c>
      <c r="M7573">
        <f>MONTH(SalesData[Order Date])</f>
        <v>11</v>
      </c>
      <c r="N7573" t="str">
        <f>TEXT(SalesData[[#This Row],[Order Date]], "mmmm")</f>
        <v>November</v>
      </c>
      <c r="O7573" s="7">
        <f>IF(SalesData[Sales]=0,0,SalesData[Profit]/SalesData[Sales])</f>
        <v>0.2365193862117943</v>
      </c>
      <c r="P7573" s="8">
        <f t="shared" si="118"/>
        <v>3.5659425060346721E-5</v>
      </c>
      <c r="Q7573" t="str">
        <f>IF(SalesData[[#This Row],[Discount]]&gt;0, "Yes", "No")</f>
        <v>Yes</v>
      </c>
      <c r="R7573" t="str">
        <f>TEXT(SalesData[[#This Row],[Order Date]],"mmm-yyyy")</f>
        <v>Nov-2024</v>
      </c>
      <c r="S7573">
        <f>YEAR(SalesData[[#This Row],[Order Date]])*100 + MONTH(SalesData[[#This Row],[Order Date]])</f>
        <v>202411</v>
      </c>
    </row>
    <row r="7574" spans="1:19" x14ac:dyDescent="0.3">
      <c r="A7574" t="s">
        <v>7342</v>
      </c>
      <c r="B7574" s="3">
        <v>45620</v>
      </c>
      <c r="C7574" t="s">
        <v>7343</v>
      </c>
      <c r="D7574" t="s">
        <v>30</v>
      </c>
      <c r="E7574" t="s">
        <v>26</v>
      </c>
      <c r="F7574" t="s">
        <v>27</v>
      </c>
      <c r="G7574">
        <v>9</v>
      </c>
      <c r="H7574" s="5">
        <v>643.23</v>
      </c>
      <c r="I7574" s="5">
        <v>0.06</v>
      </c>
      <c r="J7574" s="5">
        <v>5441.7257999999993</v>
      </c>
      <c r="K7574" s="5">
        <v>1620.74317260609</v>
      </c>
      <c r="L7574">
        <f>YEAR(SalesData[Order Date])</f>
        <v>2024</v>
      </c>
      <c r="M7574">
        <f>MONTH(SalesData[Order Date])</f>
        <v>11</v>
      </c>
      <c r="N7574" t="str">
        <f>TEXT(SalesData[[#This Row],[Order Date]], "mmmm")</f>
        <v>November</v>
      </c>
      <c r="O7574" s="7">
        <f>IF(SalesData[Sales]=0,0,SalesData[Profit]/SalesData[Sales])</f>
        <v>0.29783624390006752</v>
      </c>
      <c r="P7574" s="8">
        <f t="shared" si="118"/>
        <v>1.0364359042125938E-5</v>
      </c>
      <c r="Q7574" t="str">
        <f>IF(SalesData[[#This Row],[Discount]]&gt;0, "Yes", "No")</f>
        <v>Yes</v>
      </c>
      <c r="R7574" t="str">
        <f>TEXT(SalesData[[#This Row],[Order Date]],"mmm-yyyy")</f>
        <v>Nov-2024</v>
      </c>
      <c r="S7574">
        <f>YEAR(SalesData[[#This Row],[Order Date]])*100 + MONTH(SalesData[[#This Row],[Order Date]])</f>
        <v>202411</v>
      </c>
    </row>
    <row r="7575" spans="1:19" x14ac:dyDescent="0.3">
      <c r="A7575" t="s">
        <v>7374</v>
      </c>
      <c r="B7575" s="3">
        <v>45616</v>
      </c>
      <c r="C7575" t="s">
        <v>7375</v>
      </c>
      <c r="D7575" t="s">
        <v>13</v>
      </c>
      <c r="E7575" t="s">
        <v>19</v>
      </c>
      <c r="F7575" t="s">
        <v>39</v>
      </c>
      <c r="G7575">
        <v>7</v>
      </c>
      <c r="H7575" s="5">
        <v>236.25</v>
      </c>
      <c r="I7575" s="5">
        <v>0.03</v>
      </c>
      <c r="J7575" s="5">
        <v>1604.1375</v>
      </c>
      <c r="K7575" s="5">
        <v>227.4710868429176</v>
      </c>
      <c r="L7575">
        <f>YEAR(SalesData[Order Date])</f>
        <v>2024</v>
      </c>
      <c r="M7575">
        <f>MONTH(SalesData[Order Date])</f>
        <v>11</v>
      </c>
      <c r="N7575" t="str">
        <f>TEXT(SalesData[[#This Row],[Order Date]], "mmmm")</f>
        <v>November</v>
      </c>
      <c r="O7575" s="7">
        <f>IF(SalesData[Sales]=0,0,SalesData[Profit]/SalesData[Sales])</f>
        <v>0.14180273626351705</v>
      </c>
      <c r="P7575" s="8">
        <f t="shared" si="118"/>
        <v>1.8140589569160997E-5</v>
      </c>
      <c r="Q7575" t="str">
        <f>IF(SalesData[[#This Row],[Discount]]&gt;0, "Yes", "No")</f>
        <v>Yes</v>
      </c>
      <c r="R7575" t="str">
        <f>TEXT(SalesData[[#This Row],[Order Date]],"mmm-yyyy")</f>
        <v>Nov-2024</v>
      </c>
      <c r="S7575">
        <f>YEAR(SalesData[[#This Row],[Order Date]])*100 + MONTH(SalesData[[#This Row],[Order Date]])</f>
        <v>202411</v>
      </c>
    </row>
    <row r="7576" spans="1:19" x14ac:dyDescent="0.3">
      <c r="A7576" t="s">
        <v>7386</v>
      </c>
      <c r="B7576" s="3">
        <v>45608</v>
      </c>
      <c r="C7576" t="s">
        <v>7387</v>
      </c>
      <c r="D7576" t="s">
        <v>18</v>
      </c>
      <c r="E7576" t="s">
        <v>14</v>
      </c>
      <c r="F7576" t="s">
        <v>31</v>
      </c>
      <c r="G7576">
        <v>2</v>
      </c>
      <c r="H7576" s="5">
        <v>66.16</v>
      </c>
      <c r="I7576" s="5">
        <v>0.23</v>
      </c>
      <c r="J7576" s="5">
        <v>101.88639999999999</v>
      </c>
      <c r="K7576" s="5">
        <v>26.540369834356561</v>
      </c>
      <c r="L7576">
        <f>YEAR(SalesData[Order Date])</f>
        <v>2024</v>
      </c>
      <c r="M7576">
        <f>MONTH(SalesData[Order Date])</f>
        <v>11</v>
      </c>
      <c r="N7576" t="str">
        <f>TEXT(SalesData[[#This Row],[Order Date]], "mmmm")</f>
        <v>November</v>
      </c>
      <c r="O7576" s="7">
        <f>IF(SalesData[Sales]=0,0,SalesData[Profit]/SalesData[Sales])</f>
        <v>0.26048981840909641</v>
      </c>
      <c r="P7576" s="8">
        <f t="shared" si="118"/>
        <v>1.7382103990326483E-3</v>
      </c>
      <c r="Q7576" t="str">
        <f>IF(SalesData[[#This Row],[Discount]]&gt;0, "Yes", "No")</f>
        <v>Yes</v>
      </c>
      <c r="R7576" t="str">
        <f>TEXT(SalesData[[#This Row],[Order Date]],"mmm-yyyy")</f>
        <v>Nov-2024</v>
      </c>
      <c r="S7576">
        <f>YEAR(SalesData[[#This Row],[Order Date]])*100 + MONTH(SalesData[[#This Row],[Order Date]])</f>
        <v>202411</v>
      </c>
    </row>
    <row r="7577" spans="1:19" x14ac:dyDescent="0.3">
      <c r="A7577" t="s">
        <v>7433</v>
      </c>
      <c r="B7577" s="3">
        <v>45598</v>
      </c>
      <c r="C7577" t="s">
        <v>7434</v>
      </c>
      <c r="D7577" t="s">
        <v>23</v>
      </c>
      <c r="E7577" t="s">
        <v>26</v>
      </c>
      <c r="F7577" t="s">
        <v>15</v>
      </c>
      <c r="G7577">
        <v>6</v>
      </c>
      <c r="H7577" s="5">
        <v>136.27000000000001</v>
      </c>
      <c r="I7577" s="5">
        <v>0.05</v>
      </c>
      <c r="J7577" s="5">
        <v>776.73900000000003</v>
      </c>
      <c r="K7577" s="5">
        <v>226.14350065883221</v>
      </c>
      <c r="L7577">
        <f>YEAR(SalesData[Order Date])</f>
        <v>2024</v>
      </c>
      <c r="M7577">
        <f>MONTH(SalesData[Order Date])</f>
        <v>11</v>
      </c>
      <c r="N7577" t="str">
        <f>TEXT(SalesData[[#This Row],[Order Date]], "mmmm")</f>
        <v>November</v>
      </c>
      <c r="O7577" s="7">
        <f>IF(SalesData[Sales]=0,0,SalesData[Profit]/SalesData[Sales])</f>
        <v>0.29114477406031136</v>
      </c>
      <c r="P7577" s="8">
        <f t="shared" si="118"/>
        <v>6.1153102908441563E-5</v>
      </c>
      <c r="Q7577" t="str">
        <f>IF(SalesData[[#This Row],[Discount]]&gt;0, "Yes", "No")</f>
        <v>Yes</v>
      </c>
      <c r="R7577" t="str">
        <f>TEXT(SalesData[[#This Row],[Order Date]],"mmm-yyyy")</f>
        <v>Nov-2024</v>
      </c>
      <c r="S7577">
        <f>YEAR(SalesData[[#This Row],[Order Date]])*100 + MONTH(SalesData[[#This Row],[Order Date]])</f>
        <v>202411</v>
      </c>
    </row>
    <row r="7578" spans="1:19" x14ac:dyDescent="0.3">
      <c r="A7578" t="s">
        <v>7437</v>
      </c>
      <c r="B7578" s="3">
        <v>45606</v>
      </c>
      <c r="C7578" t="s">
        <v>7438</v>
      </c>
      <c r="D7578" t="s">
        <v>23</v>
      </c>
      <c r="E7578" t="s">
        <v>19</v>
      </c>
      <c r="F7578" t="s">
        <v>53</v>
      </c>
      <c r="G7578">
        <v>3</v>
      </c>
      <c r="H7578" s="5">
        <v>849.9</v>
      </c>
      <c r="I7578" s="5">
        <v>0.28000000000000003</v>
      </c>
      <c r="J7578" s="5">
        <v>1835.7840000000001</v>
      </c>
      <c r="K7578" s="5">
        <v>203.22995710711299</v>
      </c>
      <c r="L7578">
        <f>YEAR(SalesData[Order Date])</f>
        <v>2024</v>
      </c>
      <c r="M7578">
        <f>MONTH(SalesData[Order Date])</f>
        <v>11</v>
      </c>
      <c r="N7578" t="str">
        <f>TEXT(SalesData[[#This Row],[Order Date]], "mmmm")</f>
        <v>November</v>
      </c>
      <c r="O7578" s="7">
        <f>IF(SalesData[Sales]=0,0,SalesData[Profit]/SalesData[Sales])</f>
        <v>0.11070472185568291</v>
      </c>
      <c r="P7578" s="8">
        <f t="shared" si="118"/>
        <v>1.0981684119700358E-4</v>
      </c>
      <c r="Q7578" t="str">
        <f>IF(SalesData[[#This Row],[Discount]]&gt;0, "Yes", "No")</f>
        <v>Yes</v>
      </c>
      <c r="R7578" t="str">
        <f>TEXT(SalesData[[#This Row],[Order Date]],"mmm-yyyy")</f>
        <v>Nov-2024</v>
      </c>
      <c r="S7578">
        <f>YEAR(SalesData[[#This Row],[Order Date]])*100 + MONTH(SalesData[[#This Row],[Order Date]])</f>
        <v>202411</v>
      </c>
    </row>
    <row r="7579" spans="1:19" x14ac:dyDescent="0.3">
      <c r="A7579" t="s">
        <v>7607</v>
      </c>
      <c r="B7579" s="3">
        <v>45598</v>
      </c>
      <c r="C7579" t="s">
        <v>7608</v>
      </c>
      <c r="D7579" t="s">
        <v>18</v>
      </c>
      <c r="E7579" t="s">
        <v>14</v>
      </c>
      <c r="F7579" t="s">
        <v>53</v>
      </c>
      <c r="G7579">
        <v>6</v>
      </c>
      <c r="H7579" s="5">
        <v>418.96</v>
      </c>
      <c r="I7579" s="5">
        <v>0.3</v>
      </c>
      <c r="J7579" s="5">
        <v>1759.6320000000001</v>
      </c>
      <c r="K7579" s="5">
        <v>365.19615400457491</v>
      </c>
      <c r="L7579">
        <f>YEAR(SalesData[Order Date])</f>
        <v>2024</v>
      </c>
      <c r="M7579">
        <f>MONTH(SalesData[Order Date])</f>
        <v>11</v>
      </c>
      <c r="N7579" t="str">
        <f>TEXT(SalesData[[#This Row],[Order Date]], "mmmm")</f>
        <v>November</v>
      </c>
      <c r="O7579" s="7">
        <f>IF(SalesData[Sales]=0,0,SalesData[Profit]/SalesData[Sales])</f>
        <v>0.20754120975554827</v>
      </c>
      <c r="P7579" s="8">
        <f t="shared" si="118"/>
        <v>1.1934313538285278E-4</v>
      </c>
      <c r="Q7579" t="str">
        <f>IF(SalesData[[#This Row],[Discount]]&gt;0, "Yes", "No")</f>
        <v>Yes</v>
      </c>
      <c r="R7579" t="str">
        <f>TEXT(SalesData[[#This Row],[Order Date]],"mmm-yyyy")</f>
        <v>Nov-2024</v>
      </c>
      <c r="S7579">
        <f>YEAR(SalesData[[#This Row],[Order Date]])*100 + MONTH(SalesData[[#This Row],[Order Date]])</f>
        <v>202411</v>
      </c>
    </row>
    <row r="7580" spans="1:19" x14ac:dyDescent="0.3">
      <c r="A7580" t="s">
        <v>7733</v>
      </c>
      <c r="B7580" s="3">
        <v>45620</v>
      </c>
      <c r="C7580" t="s">
        <v>7734</v>
      </c>
      <c r="D7580" t="s">
        <v>18</v>
      </c>
      <c r="E7580" t="s">
        <v>14</v>
      </c>
      <c r="F7580" t="s">
        <v>34</v>
      </c>
      <c r="G7580">
        <v>5</v>
      </c>
      <c r="H7580" s="5">
        <v>771.04</v>
      </c>
      <c r="I7580" s="5">
        <v>0.13</v>
      </c>
      <c r="J7580" s="5">
        <v>3354.0239999999999</v>
      </c>
      <c r="K7580" s="5">
        <v>952.44053494482898</v>
      </c>
      <c r="L7580">
        <f>YEAR(SalesData[Order Date])</f>
        <v>2024</v>
      </c>
      <c r="M7580">
        <f>MONTH(SalesData[Order Date])</f>
        <v>11</v>
      </c>
      <c r="N7580" t="str">
        <f>TEXT(SalesData[[#This Row],[Order Date]], "mmmm")</f>
        <v>November</v>
      </c>
      <c r="O7580" s="7">
        <f>IF(SalesData[Sales]=0,0,SalesData[Profit]/SalesData[Sales])</f>
        <v>0.28396950497218537</v>
      </c>
      <c r="P7580" s="8">
        <f t="shared" si="118"/>
        <v>3.3720688939614032E-5</v>
      </c>
      <c r="Q7580" t="str">
        <f>IF(SalesData[[#This Row],[Discount]]&gt;0, "Yes", "No")</f>
        <v>Yes</v>
      </c>
      <c r="R7580" t="str">
        <f>TEXT(SalesData[[#This Row],[Order Date]],"mmm-yyyy")</f>
        <v>Nov-2024</v>
      </c>
      <c r="S7580">
        <f>YEAR(SalesData[[#This Row],[Order Date]])*100 + MONTH(SalesData[[#This Row],[Order Date]])</f>
        <v>202411</v>
      </c>
    </row>
    <row r="7581" spans="1:19" x14ac:dyDescent="0.3">
      <c r="A7581" t="s">
        <v>7791</v>
      </c>
      <c r="B7581" s="3">
        <v>45618</v>
      </c>
      <c r="C7581" t="s">
        <v>7792</v>
      </c>
      <c r="D7581" t="s">
        <v>30</v>
      </c>
      <c r="E7581" t="s">
        <v>14</v>
      </c>
      <c r="F7581" t="s">
        <v>27</v>
      </c>
      <c r="G7581">
        <v>5</v>
      </c>
      <c r="H7581" s="5">
        <v>501.56</v>
      </c>
      <c r="I7581" s="5">
        <v>0.01</v>
      </c>
      <c r="J7581" s="5">
        <v>2482.7220000000002</v>
      </c>
      <c r="K7581" s="5">
        <v>502.51366578163442</v>
      </c>
      <c r="L7581">
        <f>YEAR(SalesData[Order Date])</f>
        <v>2024</v>
      </c>
      <c r="M7581">
        <f>MONTH(SalesData[Order Date])</f>
        <v>11</v>
      </c>
      <c r="N7581" t="str">
        <f>TEXT(SalesData[[#This Row],[Order Date]], "mmmm")</f>
        <v>November</v>
      </c>
      <c r="O7581" s="7">
        <f>IF(SalesData[Sales]=0,0,SalesData[Profit]/SalesData[Sales])</f>
        <v>0.20240432307025691</v>
      </c>
      <c r="P7581" s="8">
        <f t="shared" si="118"/>
        <v>3.9875588164925431E-6</v>
      </c>
      <c r="Q7581" t="str">
        <f>IF(SalesData[[#This Row],[Discount]]&gt;0, "Yes", "No")</f>
        <v>Yes</v>
      </c>
      <c r="R7581" t="str">
        <f>TEXT(SalesData[[#This Row],[Order Date]],"mmm-yyyy")</f>
        <v>Nov-2024</v>
      </c>
      <c r="S7581">
        <f>YEAR(SalesData[[#This Row],[Order Date]])*100 + MONTH(SalesData[[#This Row],[Order Date]])</f>
        <v>202411</v>
      </c>
    </row>
    <row r="7582" spans="1:19" x14ac:dyDescent="0.3">
      <c r="A7582" t="s">
        <v>7882</v>
      </c>
      <c r="B7582" s="3">
        <v>45626</v>
      </c>
      <c r="C7582" t="s">
        <v>5270</v>
      </c>
      <c r="D7582" t="s">
        <v>18</v>
      </c>
      <c r="E7582" t="s">
        <v>14</v>
      </c>
      <c r="F7582" t="s">
        <v>39</v>
      </c>
      <c r="G7582">
        <v>5</v>
      </c>
      <c r="H7582" s="5">
        <v>754.57</v>
      </c>
      <c r="I7582" s="5">
        <v>0.23</v>
      </c>
      <c r="J7582" s="5">
        <v>2905.0945000000002</v>
      </c>
      <c r="K7582" s="5">
        <v>674.66394377025381</v>
      </c>
      <c r="L7582">
        <f>YEAR(SalesData[Order Date])</f>
        <v>2024</v>
      </c>
      <c r="M7582">
        <f>MONTH(SalesData[Order Date])</f>
        <v>11</v>
      </c>
      <c r="N7582" t="str">
        <f>TEXT(SalesData[[#This Row],[Order Date]], "mmmm")</f>
        <v>November</v>
      </c>
      <c r="O7582" s="7">
        <f>IF(SalesData[Sales]=0,0,SalesData[Profit]/SalesData[Sales])</f>
        <v>0.23223476681059901</v>
      </c>
      <c r="P7582" s="8">
        <f t="shared" si="118"/>
        <v>6.0961872324635216E-5</v>
      </c>
      <c r="Q7582" t="str">
        <f>IF(SalesData[[#This Row],[Discount]]&gt;0, "Yes", "No")</f>
        <v>Yes</v>
      </c>
      <c r="R7582" t="str">
        <f>TEXT(SalesData[[#This Row],[Order Date]],"mmm-yyyy")</f>
        <v>Nov-2024</v>
      </c>
      <c r="S7582">
        <f>YEAR(SalesData[[#This Row],[Order Date]])*100 + MONTH(SalesData[[#This Row],[Order Date]])</f>
        <v>202411</v>
      </c>
    </row>
    <row r="7583" spans="1:19" x14ac:dyDescent="0.3">
      <c r="A7583" t="s">
        <v>7960</v>
      </c>
      <c r="B7583" s="3">
        <v>45607</v>
      </c>
      <c r="C7583" t="s">
        <v>7961</v>
      </c>
      <c r="D7583" t="s">
        <v>30</v>
      </c>
      <c r="E7583" t="s">
        <v>26</v>
      </c>
      <c r="F7583" t="s">
        <v>34</v>
      </c>
      <c r="G7583">
        <v>4</v>
      </c>
      <c r="H7583" s="5">
        <v>137.88</v>
      </c>
      <c r="I7583" s="5">
        <v>0.14000000000000001</v>
      </c>
      <c r="J7583" s="5">
        <v>474.30720000000002</v>
      </c>
      <c r="K7583" s="5">
        <v>46.60507694585359</v>
      </c>
      <c r="L7583">
        <f>YEAR(SalesData[Order Date])</f>
        <v>2024</v>
      </c>
      <c r="M7583">
        <f>MONTH(SalesData[Order Date])</f>
        <v>11</v>
      </c>
      <c r="N7583" t="str">
        <f>TEXT(SalesData[[#This Row],[Order Date]], "mmmm")</f>
        <v>November</v>
      </c>
      <c r="O7583" s="7">
        <f>IF(SalesData[Sales]=0,0,SalesData[Profit]/SalesData[Sales])</f>
        <v>9.8259265189003214E-2</v>
      </c>
      <c r="P7583" s="8">
        <f t="shared" si="118"/>
        <v>2.5384392225123297E-4</v>
      </c>
      <c r="Q7583" t="str">
        <f>IF(SalesData[[#This Row],[Discount]]&gt;0, "Yes", "No")</f>
        <v>Yes</v>
      </c>
      <c r="R7583" t="str">
        <f>TEXT(SalesData[[#This Row],[Order Date]],"mmm-yyyy")</f>
        <v>Nov-2024</v>
      </c>
      <c r="S7583">
        <f>YEAR(SalesData[[#This Row],[Order Date]])*100 + MONTH(SalesData[[#This Row],[Order Date]])</f>
        <v>202411</v>
      </c>
    </row>
    <row r="7584" spans="1:19" x14ac:dyDescent="0.3">
      <c r="A7584" t="s">
        <v>8014</v>
      </c>
      <c r="B7584" s="3">
        <v>45616</v>
      </c>
      <c r="C7584" t="s">
        <v>8015</v>
      </c>
      <c r="D7584" t="s">
        <v>23</v>
      </c>
      <c r="E7584" t="s">
        <v>26</v>
      </c>
      <c r="F7584" t="s">
        <v>53</v>
      </c>
      <c r="G7584">
        <v>3</v>
      </c>
      <c r="H7584" s="5">
        <v>446.64</v>
      </c>
      <c r="I7584" s="5">
        <v>0.1</v>
      </c>
      <c r="J7584" s="5">
        <v>1205.9280000000001</v>
      </c>
      <c r="K7584" s="5">
        <v>227.029796378447</v>
      </c>
      <c r="L7584">
        <f>YEAR(SalesData[Order Date])</f>
        <v>2024</v>
      </c>
      <c r="M7584">
        <f>MONTH(SalesData[Order Date])</f>
        <v>11</v>
      </c>
      <c r="N7584" t="str">
        <f>TEXT(SalesData[[#This Row],[Order Date]], "mmmm")</f>
        <v>November</v>
      </c>
      <c r="O7584" s="7">
        <f>IF(SalesData[Sales]=0,0,SalesData[Profit]/SalesData[Sales])</f>
        <v>0.18826148524492919</v>
      </c>
      <c r="P7584" s="8">
        <f t="shared" si="118"/>
        <v>7.4631321272911822E-5</v>
      </c>
      <c r="Q7584" t="str">
        <f>IF(SalesData[[#This Row],[Discount]]&gt;0, "Yes", "No")</f>
        <v>Yes</v>
      </c>
      <c r="R7584" t="str">
        <f>TEXT(SalesData[[#This Row],[Order Date]],"mmm-yyyy")</f>
        <v>Nov-2024</v>
      </c>
      <c r="S7584">
        <f>YEAR(SalesData[[#This Row],[Order Date]])*100 + MONTH(SalesData[[#This Row],[Order Date]])</f>
        <v>202411</v>
      </c>
    </row>
    <row r="7585" spans="1:19" x14ac:dyDescent="0.3">
      <c r="A7585" t="s">
        <v>8090</v>
      </c>
      <c r="B7585" s="3">
        <v>45625</v>
      </c>
      <c r="C7585" t="s">
        <v>8091</v>
      </c>
      <c r="D7585" t="s">
        <v>23</v>
      </c>
      <c r="E7585" t="s">
        <v>14</v>
      </c>
      <c r="F7585" t="s">
        <v>39</v>
      </c>
      <c r="G7585">
        <v>3</v>
      </c>
      <c r="H7585" s="5">
        <v>506.28</v>
      </c>
      <c r="I7585" s="5">
        <v>0.1</v>
      </c>
      <c r="J7585" s="5">
        <v>1366.9559999999999</v>
      </c>
      <c r="K7585" s="5">
        <v>232.08569528520971</v>
      </c>
      <c r="L7585">
        <f>YEAR(SalesData[Order Date])</f>
        <v>2024</v>
      </c>
      <c r="M7585">
        <f>MONTH(SalesData[Order Date])</f>
        <v>11</v>
      </c>
      <c r="N7585" t="str">
        <f>TEXT(SalesData[[#This Row],[Order Date]], "mmmm")</f>
        <v>November</v>
      </c>
      <c r="O7585" s="7">
        <f>IF(SalesData[Sales]=0,0,SalesData[Profit]/SalesData[Sales])</f>
        <v>0.16978285715502894</v>
      </c>
      <c r="P7585" s="8">
        <f t="shared" si="118"/>
        <v>6.5839719786152601E-5</v>
      </c>
      <c r="Q7585" t="str">
        <f>IF(SalesData[[#This Row],[Discount]]&gt;0, "Yes", "No")</f>
        <v>Yes</v>
      </c>
      <c r="R7585" t="str">
        <f>TEXT(SalesData[[#This Row],[Order Date]],"mmm-yyyy")</f>
        <v>Nov-2024</v>
      </c>
      <c r="S7585">
        <f>YEAR(SalesData[[#This Row],[Order Date]])*100 + MONTH(SalesData[[#This Row],[Order Date]])</f>
        <v>202411</v>
      </c>
    </row>
    <row r="7586" spans="1:19" x14ac:dyDescent="0.3">
      <c r="A7586" t="s">
        <v>8092</v>
      </c>
      <c r="B7586" s="3">
        <v>45606</v>
      </c>
      <c r="C7586" t="s">
        <v>8093</v>
      </c>
      <c r="D7586" t="s">
        <v>13</v>
      </c>
      <c r="E7586" t="s">
        <v>26</v>
      </c>
      <c r="F7586" t="s">
        <v>34</v>
      </c>
      <c r="G7586">
        <v>2</v>
      </c>
      <c r="H7586" s="5">
        <v>152.11000000000001</v>
      </c>
      <c r="I7586" s="5">
        <v>0.02</v>
      </c>
      <c r="J7586" s="5">
        <v>298.13560000000001</v>
      </c>
      <c r="K7586" s="5">
        <v>26.123655246538579</v>
      </c>
      <c r="L7586">
        <f>YEAR(SalesData[Order Date])</f>
        <v>2024</v>
      </c>
      <c r="M7586">
        <f>MONTH(SalesData[Order Date])</f>
        <v>11</v>
      </c>
      <c r="N7586" t="str">
        <f>TEXT(SalesData[[#This Row],[Order Date]], "mmmm")</f>
        <v>November</v>
      </c>
      <c r="O7586" s="7">
        <f>IF(SalesData[Sales]=0,0,SalesData[Profit]/SalesData[Sales])</f>
        <v>8.7623401051530173E-2</v>
      </c>
      <c r="P7586" s="8">
        <f t="shared" si="118"/>
        <v>6.5741897311156401E-5</v>
      </c>
      <c r="Q7586" t="str">
        <f>IF(SalesData[[#This Row],[Discount]]&gt;0, "Yes", "No")</f>
        <v>Yes</v>
      </c>
      <c r="R7586" t="str">
        <f>TEXT(SalesData[[#This Row],[Order Date]],"mmm-yyyy")</f>
        <v>Nov-2024</v>
      </c>
      <c r="S7586">
        <f>YEAR(SalesData[[#This Row],[Order Date]])*100 + MONTH(SalesData[[#This Row],[Order Date]])</f>
        <v>202411</v>
      </c>
    </row>
    <row r="7587" spans="1:19" x14ac:dyDescent="0.3">
      <c r="A7587" t="s">
        <v>8094</v>
      </c>
      <c r="B7587" s="3">
        <v>45602</v>
      </c>
      <c r="C7587" t="s">
        <v>8095</v>
      </c>
      <c r="D7587" t="s">
        <v>30</v>
      </c>
      <c r="E7587" t="s">
        <v>26</v>
      </c>
      <c r="F7587" t="s">
        <v>39</v>
      </c>
      <c r="G7587">
        <v>6</v>
      </c>
      <c r="H7587" s="5">
        <v>675.48</v>
      </c>
      <c r="I7587" s="5">
        <v>0</v>
      </c>
      <c r="J7587" s="5">
        <v>4052.88</v>
      </c>
      <c r="K7587" s="5">
        <v>465.29432567361312</v>
      </c>
      <c r="L7587">
        <f>YEAR(SalesData[Order Date])</f>
        <v>2024</v>
      </c>
      <c r="M7587">
        <f>MONTH(SalesData[Order Date])</f>
        <v>11</v>
      </c>
      <c r="N7587" t="str">
        <f>TEXT(SalesData[[#This Row],[Order Date]], "mmmm")</f>
        <v>November</v>
      </c>
      <c r="O7587" s="7">
        <f>IF(SalesData[Sales]=0,0,SalesData[Profit]/SalesData[Sales])</f>
        <v>0.1148058481064362</v>
      </c>
      <c r="P7587" s="8">
        <f t="shared" si="118"/>
        <v>0</v>
      </c>
      <c r="Q7587" t="str">
        <f>IF(SalesData[[#This Row],[Discount]]&gt;0, "Yes", "No")</f>
        <v>No</v>
      </c>
      <c r="R7587" t="str">
        <f>TEXT(SalesData[[#This Row],[Order Date]],"mmm-yyyy")</f>
        <v>Nov-2024</v>
      </c>
      <c r="S7587">
        <f>YEAR(SalesData[[#This Row],[Order Date]])*100 + MONTH(SalesData[[#This Row],[Order Date]])</f>
        <v>202411</v>
      </c>
    </row>
    <row r="7588" spans="1:19" x14ac:dyDescent="0.3">
      <c r="A7588" t="s">
        <v>8216</v>
      </c>
      <c r="B7588" s="3">
        <v>45607</v>
      </c>
      <c r="C7588" t="s">
        <v>8217</v>
      </c>
      <c r="D7588" t="s">
        <v>30</v>
      </c>
      <c r="E7588" t="s">
        <v>14</v>
      </c>
      <c r="F7588" t="s">
        <v>62</v>
      </c>
      <c r="G7588">
        <v>9</v>
      </c>
      <c r="H7588" s="5">
        <v>602.84</v>
      </c>
      <c r="I7588" s="5">
        <v>0.08</v>
      </c>
      <c r="J7588" s="5">
        <v>4991.5152000000007</v>
      </c>
      <c r="K7588" s="5">
        <v>1220.040595630649</v>
      </c>
      <c r="L7588">
        <f>YEAR(SalesData[Order Date])</f>
        <v>2024</v>
      </c>
      <c r="M7588">
        <f>MONTH(SalesData[Order Date])</f>
        <v>11</v>
      </c>
      <c r="N7588" t="str">
        <f>TEXT(SalesData[[#This Row],[Order Date]], "mmmm")</f>
        <v>November</v>
      </c>
      <c r="O7588" s="7">
        <f>IF(SalesData[Sales]=0,0,SalesData[Profit]/SalesData[Sales])</f>
        <v>0.24442289500203243</v>
      </c>
      <c r="P7588" s="8">
        <f t="shared" si="118"/>
        <v>1.474502171204447E-5</v>
      </c>
      <c r="Q7588" t="str">
        <f>IF(SalesData[[#This Row],[Discount]]&gt;0, "Yes", "No")</f>
        <v>Yes</v>
      </c>
      <c r="R7588" t="str">
        <f>TEXT(SalesData[[#This Row],[Order Date]],"mmm-yyyy")</f>
        <v>Nov-2024</v>
      </c>
      <c r="S7588">
        <f>YEAR(SalesData[[#This Row],[Order Date]])*100 + MONTH(SalesData[[#This Row],[Order Date]])</f>
        <v>202411</v>
      </c>
    </row>
    <row r="7589" spans="1:19" x14ac:dyDescent="0.3">
      <c r="A7589" t="s">
        <v>8377</v>
      </c>
      <c r="B7589" s="3">
        <v>45620</v>
      </c>
      <c r="C7589" t="s">
        <v>2813</v>
      </c>
      <c r="D7589" t="s">
        <v>23</v>
      </c>
      <c r="E7589" t="s">
        <v>19</v>
      </c>
      <c r="F7589" t="s">
        <v>53</v>
      </c>
      <c r="G7589">
        <v>2</v>
      </c>
      <c r="H7589" s="5">
        <v>799.76</v>
      </c>
      <c r="I7589" s="5">
        <v>0.27</v>
      </c>
      <c r="J7589" s="5">
        <v>1167.6496</v>
      </c>
      <c r="K7589" s="5">
        <v>159.46967059054191</v>
      </c>
      <c r="L7589">
        <f>YEAR(SalesData[Order Date])</f>
        <v>2024</v>
      </c>
      <c r="M7589">
        <f>MONTH(SalesData[Order Date])</f>
        <v>11</v>
      </c>
      <c r="N7589" t="str">
        <f>TEXT(SalesData[[#This Row],[Order Date]], "mmmm")</f>
        <v>November</v>
      </c>
      <c r="O7589" s="7">
        <f>IF(SalesData[Sales]=0,0,SalesData[Profit]/SalesData[Sales])</f>
        <v>0.13657322418518528</v>
      </c>
      <c r="P7589" s="8">
        <f t="shared" si="118"/>
        <v>1.6880064019205763E-4</v>
      </c>
      <c r="Q7589" t="str">
        <f>IF(SalesData[[#This Row],[Discount]]&gt;0, "Yes", "No")</f>
        <v>Yes</v>
      </c>
      <c r="R7589" t="str">
        <f>TEXT(SalesData[[#This Row],[Order Date]],"mmm-yyyy")</f>
        <v>Nov-2024</v>
      </c>
      <c r="S7589">
        <f>YEAR(SalesData[[#This Row],[Order Date]])*100 + MONTH(SalesData[[#This Row],[Order Date]])</f>
        <v>202411</v>
      </c>
    </row>
    <row r="7590" spans="1:19" x14ac:dyDescent="0.3">
      <c r="A7590" t="s">
        <v>8497</v>
      </c>
      <c r="B7590" s="3">
        <v>45621</v>
      </c>
      <c r="C7590" t="s">
        <v>8498</v>
      </c>
      <c r="D7590" t="s">
        <v>18</v>
      </c>
      <c r="E7590" t="s">
        <v>19</v>
      </c>
      <c r="F7590" t="s">
        <v>34</v>
      </c>
      <c r="G7590">
        <v>7</v>
      </c>
      <c r="H7590" s="5">
        <v>563.07000000000005</v>
      </c>
      <c r="I7590" s="5">
        <v>0.17</v>
      </c>
      <c r="J7590" s="5">
        <v>3271.4367000000002</v>
      </c>
      <c r="K7590" s="5">
        <v>445.08488223037432</v>
      </c>
      <c r="L7590">
        <f>YEAR(SalesData[Order Date])</f>
        <v>2024</v>
      </c>
      <c r="M7590">
        <f>MONTH(SalesData[Order Date])</f>
        <v>11</v>
      </c>
      <c r="N7590" t="str">
        <f>TEXT(SalesData[[#This Row],[Order Date]], "mmmm")</f>
        <v>November</v>
      </c>
      <c r="O7590" s="7">
        <f>IF(SalesData[Sales]=0,0,SalesData[Profit]/SalesData[Sales])</f>
        <v>0.13605180935653571</v>
      </c>
      <c r="P7590" s="8">
        <f t="shared" si="118"/>
        <v>4.3130897198775081E-5</v>
      </c>
      <c r="Q7590" t="str">
        <f>IF(SalesData[[#This Row],[Discount]]&gt;0, "Yes", "No")</f>
        <v>Yes</v>
      </c>
      <c r="R7590" t="str">
        <f>TEXT(SalesData[[#This Row],[Order Date]],"mmm-yyyy")</f>
        <v>Nov-2024</v>
      </c>
      <c r="S7590">
        <f>YEAR(SalesData[[#This Row],[Order Date]])*100 + MONTH(SalesData[[#This Row],[Order Date]])</f>
        <v>202411</v>
      </c>
    </row>
    <row r="7591" spans="1:19" x14ac:dyDescent="0.3">
      <c r="A7591" t="s">
        <v>8517</v>
      </c>
      <c r="B7591" s="3">
        <v>45608</v>
      </c>
      <c r="C7591" t="s">
        <v>8518</v>
      </c>
      <c r="D7591" t="s">
        <v>13</v>
      </c>
      <c r="E7591" t="s">
        <v>19</v>
      </c>
      <c r="F7591" t="s">
        <v>34</v>
      </c>
      <c r="G7591">
        <v>1</v>
      </c>
      <c r="H7591" s="5">
        <v>885.92</v>
      </c>
      <c r="I7591" s="5">
        <v>0.06</v>
      </c>
      <c r="J7591" s="5">
        <v>832.76479999999992</v>
      </c>
      <c r="K7591" s="5">
        <v>104.25768683669349</v>
      </c>
      <c r="L7591">
        <f>YEAR(SalesData[Order Date])</f>
        <v>2024</v>
      </c>
      <c r="M7591">
        <f>MONTH(SalesData[Order Date])</f>
        <v>11</v>
      </c>
      <c r="N7591" t="str">
        <f>TEXT(SalesData[[#This Row],[Order Date]], "mmmm")</f>
        <v>November</v>
      </c>
      <c r="O7591" s="7">
        <f>IF(SalesData[Sales]=0,0,SalesData[Profit]/SalesData[Sales])</f>
        <v>0.12519463699317443</v>
      </c>
      <c r="P7591" s="8">
        <f t="shared" si="118"/>
        <v>6.7726205526458369E-5</v>
      </c>
      <c r="Q7591" t="str">
        <f>IF(SalesData[[#This Row],[Discount]]&gt;0, "Yes", "No")</f>
        <v>Yes</v>
      </c>
      <c r="R7591" t="str">
        <f>TEXT(SalesData[[#This Row],[Order Date]],"mmm-yyyy")</f>
        <v>Nov-2024</v>
      </c>
      <c r="S7591">
        <f>YEAR(SalesData[[#This Row],[Order Date]])*100 + MONTH(SalesData[[#This Row],[Order Date]])</f>
        <v>202411</v>
      </c>
    </row>
    <row r="7592" spans="1:19" x14ac:dyDescent="0.3">
      <c r="A7592" t="s">
        <v>8585</v>
      </c>
      <c r="B7592" s="3">
        <v>45602</v>
      </c>
      <c r="C7592" t="s">
        <v>8586</v>
      </c>
      <c r="D7592" t="s">
        <v>30</v>
      </c>
      <c r="E7592" t="s">
        <v>26</v>
      </c>
      <c r="F7592" t="s">
        <v>34</v>
      </c>
      <c r="G7592">
        <v>4</v>
      </c>
      <c r="H7592" s="5">
        <v>619.14</v>
      </c>
      <c r="I7592" s="5">
        <v>0.16</v>
      </c>
      <c r="J7592" s="5">
        <v>2080.3103999999998</v>
      </c>
      <c r="K7592" s="5">
        <v>488.0444106944887</v>
      </c>
      <c r="L7592">
        <f>YEAR(SalesData[Order Date])</f>
        <v>2024</v>
      </c>
      <c r="M7592">
        <f>MONTH(SalesData[Order Date])</f>
        <v>11</v>
      </c>
      <c r="N7592" t="str">
        <f>TEXT(SalesData[[#This Row],[Order Date]], "mmmm")</f>
        <v>November</v>
      </c>
      <c r="O7592" s="7">
        <f>IF(SalesData[Sales]=0,0,SalesData[Profit]/SalesData[Sales])</f>
        <v>0.23460172611476093</v>
      </c>
      <c r="P7592" s="8">
        <f t="shared" si="118"/>
        <v>6.4605743450592764E-5</v>
      </c>
      <c r="Q7592" t="str">
        <f>IF(SalesData[[#This Row],[Discount]]&gt;0, "Yes", "No")</f>
        <v>Yes</v>
      </c>
      <c r="R7592" t="str">
        <f>TEXT(SalesData[[#This Row],[Order Date]],"mmm-yyyy")</f>
        <v>Nov-2024</v>
      </c>
      <c r="S7592">
        <f>YEAR(SalesData[[#This Row],[Order Date]])*100 + MONTH(SalesData[[#This Row],[Order Date]])</f>
        <v>202411</v>
      </c>
    </row>
    <row r="7593" spans="1:19" x14ac:dyDescent="0.3">
      <c r="A7593" t="s">
        <v>8626</v>
      </c>
      <c r="B7593" s="3">
        <v>45605</v>
      </c>
      <c r="C7593" t="s">
        <v>8627</v>
      </c>
      <c r="D7593" t="s">
        <v>23</v>
      </c>
      <c r="E7593" t="s">
        <v>19</v>
      </c>
      <c r="F7593" t="s">
        <v>20</v>
      </c>
      <c r="G7593">
        <v>9</v>
      </c>
      <c r="H7593" s="5">
        <v>991.05</v>
      </c>
      <c r="I7593" s="5">
        <v>0.06</v>
      </c>
      <c r="J7593" s="5">
        <v>8384.2829999999976</v>
      </c>
      <c r="K7593" s="5">
        <v>1939.141914919189</v>
      </c>
      <c r="L7593">
        <f>YEAR(SalesData[Order Date])</f>
        <v>2024</v>
      </c>
      <c r="M7593">
        <f>MONTH(SalesData[Order Date])</f>
        <v>11</v>
      </c>
      <c r="N7593" t="str">
        <f>TEXT(SalesData[[#This Row],[Order Date]], "mmmm")</f>
        <v>November</v>
      </c>
      <c r="O7593" s="7">
        <f>IF(SalesData[Sales]=0,0,SalesData[Profit]/SalesData[Sales])</f>
        <v>0.23128297493288211</v>
      </c>
      <c r="P7593" s="8">
        <f t="shared" si="118"/>
        <v>6.7268721726115402E-6</v>
      </c>
      <c r="Q7593" t="str">
        <f>IF(SalesData[[#This Row],[Discount]]&gt;0, "Yes", "No")</f>
        <v>Yes</v>
      </c>
      <c r="R7593" t="str">
        <f>TEXT(SalesData[[#This Row],[Order Date]],"mmm-yyyy")</f>
        <v>Nov-2024</v>
      </c>
      <c r="S7593">
        <f>YEAR(SalesData[[#This Row],[Order Date]])*100 + MONTH(SalesData[[#This Row],[Order Date]])</f>
        <v>202411</v>
      </c>
    </row>
    <row r="7594" spans="1:19" x14ac:dyDescent="0.3">
      <c r="A7594" t="s">
        <v>8647</v>
      </c>
      <c r="B7594" s="3">
        <v>45617</v>
      </c>
      <c r="C7594" t="s">
        <v>2238</v>
      </c>
      <c r="D7594" t="s">
        <v>23</v>
      </c>
      <c r="E7594" t="s">
        <v>14</v>
      </c>
      <c r="F7594" t="s">
        <v>15</v>
      </c>
      <c r="G7594">
        <v>7</v>
      </c>
      <c r="H7594" s="5">
        <v>6.42</v>
      </c>
      <c r="I7594" s="5">
        <v>0.11</v>
      </c>
      <c r="J7594" s="5">
        <v>39.996600000000001</v>
      </c>
      <c r="K7594" s="5">
        <v>4.7386147960478668</v>
      </c>
      <c r="L7594">
        <f>YEAR(SalesData[Order Date])</f>
        <v>2024</v>
      </c>
      <c r="M7594">
        <f>MONTH(SalesData[Order Date])</f>
        <v>11</v>
      </c>
      <c r="N7594" t="str">
        <f>TEXT(SalesData[[#This Row],[Order Date]], "mmmm")</f>
        <v>November</v>
      </c>
      <c r="O7594" s="7">
        <f>IF(SalesData[Sales]=0,0,SalesData[Profit]/SalesData[Sales])</f>
        <v>0.11847544031362332</v>
      </c>
      <c r="P7594" s="8">
        <f t="shared" si="118"/>
        <v>2.4477080551846908E-3</v>
      </c>
      <c r="Q7594" t="str">
        <f>IF(SalesData[[#This Row],[Discount]]&gt;0, "Yes", "No")</f>
        <v>Yes</v>
      </c>
      <c r="R7594" t="str">
        <f>TEXT(SalesData[[#This Row],[Order Date]],"mmm-yyyy")</f>
        <v>Nov-2024</v>
      </c>
      <c r="S7594">
        <f>YEAR(SalesData[[#This Row],[Order Date]])*100 + MONTH(SalesData[[#This Row],[Order Date]])</f>
        <v>202411</v>
      </c>
    </row>
    <row r="7595" spans="1:19" x14ac:dyDescent="0.3">
      <c r="A7595" t="s">
        <v>8666</v>
      </c>
      <c r="B7595" s="3">
        <v>45620</v>
      </c>
      <c r="C7595" t="s">
        <v>8667</v>
      </c>
      <c r="D7595" t="s">
        <v>30</v>
      </c>
      <c r="E7595" t="s">
        <v>14</v>
      </c>
      <c r="F7595" t="s">
        <v>20</v>
      </c>
      <c r="G7595">
        <v>6</v>
      </c>
      <c r="H7595" s="5">
        <v>938.21</v>
      </c>
      <c r="I7595" s="5">
        <v>7.0000000000000007E-2</v>
      </c>
      <c r="J7595" s="5">
        <v>5235.2118</v>
      </c>
      <c r="K7595" s="5">
        <v>429.63427806534952</v>
      </c>
      <c r="L7595">
        <f>YEAR(SalesData[Order Date])</f>
        <v>2024</v>
      </c>
      <c r="M7595">
        <f>MONTH(SalesData[Order Date])</f>
        <v>11</v>
      </c>
      <c r="N7595" t="str">
        <f>TEXT(SalesData[[#This Row],[Order Date]], "mmmm")</f>
        <v>November</v>
      </c>
      <c r="O7595" s="7">
        <f>IF(SalesData[Sales]=0,0,SalesData[Profit]/SalesData[Sales])</f>
        <v>8.2066264838673672E-2</v>
      </c>
      <c r="P7595" s="8">
        <f t="shared" si="118"/>
        <v>1.2435026984008556E-5</v>
      </c>
      <c r="Q7595" t="str">
        <f>IF(SalesData[[#This Row],[Discount]]&gt;0, "Yes", "No")</f>
        <v>Yes</v>
      </c>
      <c r="R7595" t="str">
        <f>TEXT(SalesData[[#This Row],[Order Date]],"mmm-yyyy")</f>
        <v>Nov-2024</v>
      </c>
      <c r="S7595">
        <f>YEAR(SalesData[[#This Row],[Order Date]])*100 + MONTH(SalesData[[#This Row],[Order Date]])</f>
        <v>202411</v>
      </c>
    </row>
    <row r="7596" spans="1:19" x14ac:dyDescent="0.3">
      <c r="A7596" t="s">
        <v>8672</v>
      </c>
      <c r="B7596" s="3">
        <v>45618</v>
      </c>
      <c r="C7596" t="s">
        <v>8673</v>
      </c>
      <c r="D7596" t="s">
        <v>18</v>
      </c>
      <c r="E7596" t="s">
        <v>14</v>
      </c>
      <c r="F7596" t="s">
        <v>31</v>
      </c>
      <c r="G7596">
        <v>1</v>
      </c>
      <c r="H7596" s="5">
        <v>939.98</v>
      </c>
      <c r="I7596" s="5">
        <v>0</v>
      </c>
      <c r="J7596" s="5">
        <v>939.98</v>
      </c>
      <c r="K7596" s="5">
        <v>62.402308411940552</v>
      </c>
      <c r="L7596">
        <f>YEAR(SalesData[Order Date])</f>
        <v>2024</v>
      </c>
      <c r="M7596">
        <f>MONTH(SalesData[Order Date])</f>
        <v>11</v>
      </c>
      <c r="N7596" t="str">
        <f>TEXT(SalesData[[#This Row],[Order Date]], "mmmm")</f>
        <v>November</v>
      </c>
      <c r="O7596" s="7">
        <f>IF(SalesData[Sales]=0,0,SalesData[Profit]/SalesData[Sales])</f>
        <v>6.6386846966893495E-2</v>
      </c>
      <c r="P7596" s="8">
        <f t="shared" si="118"/>
        <v>0</v>
      </c>
      <c r="Q7596" t="str">
        <f>IF(SalesData[[#This Row],[Discount]]&gt;0, "Yes", "No")</f>
        <v>No</v>
      </c>
      <c r="R7596" t="str">
        <f>TEXT(SalesData[[#This Row],[Order Date]],"mmm-yyyy")</f>
        <v>Nov-2024</v>
      </c>
      <c r="S7596">
        <f>YEAR(SalesData[[#This Row],[Order Date]])*100 + MONTH(SalesData[[#This Row],[Order Date]])</f>
        <v>202411</v>
      </c>
    </row>
    <row r="7597" spans="1:19" x14ac:dyDescent="0.3">
      <c r="A7597" t="s">
        <v>8790</v>
      </c>
      <c r="B7597" s="3">
        <v>45621</v>
      </c>
      <c r="C7597" t="s">
        <v>8791</v>
      </c>
      <c r="D7597" t="s">
        <v>23</v>
      </c>
      <c r="E7597" t="s">
        <v>19</v>
      </c>
      <c r="F7597" t="s">
        <v>91</v>
      </c>
      <c r="G7597">
        <v>5</v>
      </c>
      <c r="H7597" s="5">
        <v>325.27</v>
      </c>
      <c r="I7597" s="5">
        <v>0.26</v>
      </c>
      <c r="J7597" s="5">
        <v>1203.499</v>
      </c>
      <c r="K7597" s="5">
        <v>343.57371954129172</v>
      </c>
      <c r="L7597">
        <f>YEAR(SalesData[Order Date])</f>
        <v>2024</v>
      </c>
      <c r="M7597">
        <f>MONTH(SalesData[Order Date])</f>
        <v>11</v>
      </c>
      <c r="N7597" t="str">
        <f>TEXT(SalesData[[#This Row],[Order Date]], "mmmm")</f>
        <v>November</v>
      </c>
      <c r="O7597" s="7">
        <f>IF(SalesData[Sales]=0,0,SalesData[Profit]/SalesData[Sales])</f>
        <v>0.28547902369781092</v>
      </c>
      <c r="P7597" s="8">
        <f t="shared" si="118"/>
        <v>1.5986718725981495E-4</v>
      </c>
      <c r="Q7597" t="str">
        <f>IF(SalesData[[#This Row],[Discount]]&gt;0, "Yes", "No")</f>
        <v>Yes</v>
      </c>
      <c r="R7597" t="str">
        <f>TEXT(SalesData[[#This Row],[Order Date]],"mmm-yyyy")</f>
        <v>Nov-2024</v>
      </c>
      <c r="S7597">
        <f>YEAR(SalesData[[#This Row],[Order Date]])*100 + MONTH(SalesData[[#This Row],[Order Date]])</f>
        <v>202411</v>
      </c>
    </row>
    <row r="7598" spans="1:19" x14ac:dyDescent="0.3">
      <c r="A7598" t="s">
        <v>8794</v>
      </c>
      <c r="B7598" s="3">
        <v>45603</v>
      </c>
      <c r="C7598" t="s">
        <v>8795</v>
      </c>
      <c r="D7598" t="s">
        <v>13</v>
      </c>
      <c r="E7598" t="s">
        <v>14</v>
      </c>
      <c r="F7598" t="s">
        <v>39</v>
      </c>
      <c r="G7598">
        <v>2</v>
      </c>
      <c r="H7598" s="5">
        <v>446.1</v>
      </c>
      <c r="I7598" s="5">
        <v>0.26</v>
      </c>
      <c r="J7598" s="5">
        <v>660.22800000000007</v>
      </c>
      <c r="K7598" s="5">
        <v>161.00965834232181</v>
      </c>
      <c r="L7598">
        <f>YEAR(SalesData[Order Date])</f>
        <v>2024</v>
      </c>
      <c r="M7598">
        <f>MONTH(SalesData[Order Date])</f>
        <v>11</v>
      </c>
      <c r="N7598" t="str">
        <f>TEXT(SalesData[[#This Row],[Order Date]], "mmmm")</f>
        <v>November</v>
      </c>
      <c r="O7598" s="7">
        <f>IF(SalesData[Sales]=0,0,SalesData[Profit]/SalesData[Sales])</f>
        <v>0.24386978186675179</v>
      </c>
      <c r="P7598" s="8">
        <f t="shared" si="118"/>
        <v>2.9141448105805872E-4</v>
      </c>
      <c r="Q7598" t="str">
        <f>IF(SalesData[[#This Row],[Discount]]&gt;0, "Yes", "No")</f>
        <v>Yes</v>
      </c>
      <c r="R7598" t="str">
        <f>TEXT(SalesData[[#This Row],[Order Date]],"mmm-yyyy")</f>
        <v>Nov-2024</v>
      </c>
      <c r="S7598">
        <f>YEAR(SalesData[[#This Row],[Order Date]])*100 + MONTH(SalesData[[#This Row],[Order Date]])</f>
        <v>202411</v>
      </c>
    </row>
    <row r="7599" spans="1:19" x14ac:dyDescent="0.3">
      <c r="A7599" t="s">
        <v>8846</v>
      </c>
      <c r="B7599" s="3">
        <v>45622</v>
      </c>
      <c r="C7599" t="s">
        <v>8847</v>
      </c>
      <c r="D7599" t="s">
        <v>30</v>
      </c>
      <c r="E7599" t="s">
        <v>14</v>
      </c>
      <c r="F7599" t="s">
        <v>34</v>
      </c>
      <c r="G7599">
        <v>9</v>
      </c>
      <c r="H7599" s="5">
        <v>414.52</v>
      </c>
      <c r="I7599" s="5">
        <v>0.1</v>
      </c>
      <c r="J7599" s="5">
        <v>3357.6120000000001</v>
      </c>
      <c r="K7599" s="5">
        <v>260.1391124303176</v>
      </c>
      <c r="L7599">
        <f>YEAR(SalesData[Order Date])</f>
        <v>2024</v>
      </c>
      <c r="M7599">
        <f>MONTH(SalesData[Order Date])</f>
        <v>11</v>
      </c>
      <c r="N7599" t="str">
        <f>TEXT(SalesData[[#This Row],[Order Date]], "mmmm")</f>
        <v>November</v>
      </c>
      <c r="O7599" s="7">
        <f>IF(SalesData[Sales]=0,0,SalesData[Profit]/SalesData[Sales])</f>
        <v>7.7477419198620209E-2</v>
      </c>
      <c r="P7599" s="8">
        <f t="shared" si="118"/>
        <v>2.6804764814993515E-5</v>
      </c>
      <c r="Q7599" t="str">
        <f>IF(SalesData[[#This Row],[Discount]]&gt;0, "Yes", "No")</f>
        <v>Yes</v>
      </c>
      <c r="R7599" t="str">
        <f>TEXT(SalesData[[#This Row],[Order Date]],"mmm-yyyy")</f>
        <v>Nov-2024</v>
      </c>
      <c r="S7599">
        <f>YEAR(SalesData[[#This Row],[Order Date]])*100 + MONTH(SalesData[[#This Row],[Order Date]])</f>
        <v>202411</v>
      </c>
    </row>
    <row r="7600" spans="1:19" x14ac:dyDescent="0.3">
      <c r="A7600" t="s">
        <v>8918</v>
      </c>
      <c r="B7600" s="3">
        <v>45615</v>
      </c>
      <c r="C7600" t="s">
        <v>8919</v>
      </c>
      <c r="D7600" t="s">
        <v>30</v>
      </c>
      <c r="E7600" t="s">
        <v>14</v>
      </c>
      <c r="F7600" t="s">
        <v>15</v>
      </c>
      <c r="G7600">
        <v>3</v>
      </c>
      <c r="H7600" s="5">
        <v>975.16</v>
      </c>
      <c r="I7600" s="5">
        <v>0.04</v>
      </c>
      <c r="J7600" s="5">
        <v>2808.4607999999998</v>
      </c>
      <c r="K7600" s="5">
        <v>157.44932482268311</v>
      </c>
      <c r="L7600">
        <f>YEAR(SalesData[Order Date])</f>
        <v>2024</v>
      </c>
      <c r="M7600">
        <f>MONTH(SalesData[Order Date])</f>
        <v>11</v>
      </c>
      <c r="N7600" t="str">
        <f>TEXT(SalesData[[#This Row],[Order Date]], "mmmm")</f>
        <v>November</v>
      </c>
      <c r="O7600" s="7">
        <f>IF(SalesData[Sales]=0,0,SalesData[Profit]/SalesData[Sales])</f>
        <v>5.606249687468777E-2</v>
      </c>
      <c r="P7600" s="8">
        <f t="shared" si="118"/>
        <v>1.3672969905793237E-5</v>
      </c>
      <c r="Q7600" t="str">
        <f>IF(SalesData[[#This Row],[Discount]]&gt;0, "Yes", "No")</f>
        <v>Yes</v>
      </c>
      <c r="R7600" t="str">
        <f>TEXT(SalesData[[#This Row],[Order Date]],"mmm-yyyy")</f>
        <v>Nov-2024</v>
      </c>
      <c r="S7600">
        <f>YEAR(SalesData[[#This Row],[Order Date]])*100 + MONTH(SalesData[[#This Row],[Order Date]])</f>
        <v>202411</v>
      </c>
    </row>
    <row r="7601" spans="1:19" x14ac:dyDescent="0.3">
      <c r="A7601" t="s">
        <v>8928</v>
      </c>
      <c r="B7601" s="3">
        <v>45623</v>
      </c>
      <c r="C7601" t="s">
        <v>8929</v>
      </c>
      <c r="D7601" t="s">
        <v>18</v>
      </c>
      <c r="E7601" t="s">
        <v>26</v>
      </c>
      <c r="F7601" t="s">
        <v>91</v>
      </c>
      <c r="G7601">
        <v>2</v>
      </c>
      <c r="H7601" s="5">
        <v>429.77</v>
      </c>
      <c r="I7601" s="5">
        <v>0.18</v>
      </c>
      <c r="J7601" s="5">
        <v>704.82280000000003</v>
      </c>
      <c r="K7601" s="5">
        <v>144.90194070484219</v>
      </c>
      <c r="L7601">
        <f>YEAR(SalesData[Order Date])</f>
        <v>2024</v>
      </c>
      <c r="M7601">
        <f>MONTH(SalesData[Order Date])</f>
        <v>11</v>
      </c>
      <c r="N7601" t="str">
        <f>TEXT(SalesData[[#This Row],[Order Date]], "mmmm")</f>
        <v>November</v>
      </c>
      <c r="O7601" s="7">
        <f>IF(SalesData[Sales]=0,0,SalesData[Profit]/SalesData[Sales])</f>
        <v>0.2055863412830036</v>
      </c>
      <c r="P7601" s="8">
        <f t="shared" si="118"/>
        <v>2.0941433790166834E-4</v>
      </c>
      <c r="Q7601" t="str">
        <f>IF(SalesData[[#This Row],[Discount]]&gt;0, "Yes", "No")</f>
        <v>Yes</v>
      </c>
      <c r="R7601" t="str">
        <f>TEXT(SalesData[[#This Row],[Order Date]],"mmm-yyyy")</f>
        <v>Nov-2024</v>
      </c>
      <c r="S7601">
        <f>YEAR(SalesData[[#This Row],[Order Date]])*100 + MONTH(SalesData[[#This Row],[Order Date]])</f>
        <v>202411</v>
      </c>
    </row>
    <row r="7602" spans="1:19" x14ac:dyDescent="0.3">
      <c r="A7602" t="s">
        <v>8934</v>
      </c>
      <c r="B7602" s="3">
        <v>45619</v>
      </c>
      <c r="C7602" t="s">
        <v>8935</v>
      </c>
      <c r="D7602" t="s">
        <v>23</v>
      </c>
      <c r="E7602" t="s">
        <v>26</v>
      </c>
      <c r="F7602" t="s">
        <v>31</v>
      </c>
      <c r="G7602">
        <v>9</v>
      </c>
      <c r="H7602" s="5">
        <v>792.62</v>
      </c>
      <c r="I7602" s="5">
        <v>0.01</v>
      </c>
      <c r="J7602" s="5">
        <v>7062.2442000000001</v>
      </c>
      <c r="K7602" s="5">
        <v>1826.1523978950991</v>
      </c>
      <c r="L7602">
        <f>YEAR(SalesData[Order Date])</f>
        <v>2024</v>
      </c>
      <c r="M7602">
        <f>MONTH(SalesData[Order Date])</f>
        <v>11</v>
      </c>
      <c r="N7602" t="str">
        <f>TEXT(SalesData[[#This Row],[Order Date]], "mmmm")</f>
        <v>November</v>
      </c>
      <c r="O7602" s="7">
        <f>IF(SalesData[Sales]=0,0,SalesData[Profit]/SalesData[Sales])</f>
        <v>0.25857961664581053</v>
      </c>
      <c r="P7602" s="8">
        <f t="shared" si="118"/>
        <v>1.4018206847052953E-6</v>
      </c>
      <c r="Q7602" t="str">
        <f>IF(SalesData[[#This Row],[Discount]]&gt;0, "Yes", "No")</f>
        <v>Yes</v>
      </c>
      <c r="R7602" t="str">
        <f>TEXT(SalesData[[#This Row],[Order Date]],"mmm-yyyy")</f>
        <v>Nov-2024</v>
      </c>
      <c r="S7602">
        <f>YEAR(SalesData[[#This Row],[Order Date]])*100 + MONTH(SalesData[[#This Row],[Order Date]])</f>
        <v>202411</v>
      </c>
    </row>
    <row r="7603" spans="1:19" x14ac:dyDescent="0.3">
      <c r="A7603" t="s">
        <v>8948</v>
      </c>
      <c r="B7603" s="3">
        <v>45619</v>
      </c>
      <c r="C7603" t="s">
        <v>8949</v>
      </c>
      <c r="D7603" t="s">
        <v>23</v>
      </c>
      <c r="E7603" t="s">
        <v>26</v>
      </c>
      <c r="F7603" t="s">
        <v>20</v>
      </c>
      <c r="G7603">
        <v>5</v>
      </c>
      <c r="H7603" s="5">
        <v>908.72</v>
      </c>
      <c r="I7603" s="5">
        <v>0.18</v>
      </c>
      <c r="J7603" s="5">
        <v>3725.752</v>
      </c>
      <c r="K7603" s="5">
        <v>246.52482426025341</v>
      </c>
      <c r="L7603">
        <f>YEAR(SalesData[Order Date])</f>
        <v>2024</v>
      </c>
      <c r="M7603">
        <f>MONTH(SalesData[Order Date])</f>
        <v>11</v>
      </c>
      <c r="N7603" t="str">
        <f>TEXT(SalesData[[#This Row],[Order Date]], "mmmm")</f>
        <v>November</v>
      </c>
      <c r="O7603" s="7">
        <f>IF(SalesData[Sales]=0,0,SalesData[Profit]/SalesData[Sales])</f>
        <v>6.6167802972461234E-2</v>
      </c>
      <c r="P7603" s="8">
        <f t="shared" si="118"/>
        <v>3.9616163394665021E-5</v>
      </c>
      <c r="Q7603" t="str">
        <f>IF(SalesData[[#This Row],[Discount]]&gt;0, "Yes", "No")</f>
        <v>Yes</v>
      </c>
      <c r="R7603" t="str">
        <f>TEXT(SalesData[[#This Row],[Order Date]],"mmm-yyyy")</f>
        <v>Nov-2024</v>
      </c>
      <c r="S7603">
        <f>YEAR(SalesData[[#This Row],[Order Date]])*100 + MONTH(SalesData[[#This Row],[Order Date]])</f>
        <v>202411</v>
      </c>
    </row>
    <row r="7604" spans="1:19" x14ac:dyDescent="0.3">
      <c r="A7604" t="s">
        <v>8952</v>
      </c>
      <c r="B7604" s="3">
        <v>45605</v>
      </c>
      <c r="C7604" t="s">
        <v>8953</v>
      </c>
      <c r="D7604" t="s">
        <v>30</v>
      </c>
      <c r="E7604" t="s">
        <v>14</v>
      </c>
      <c r="F7604" t="s">
        <v>31</v>
      </c>
      <c r="G7604">
        <v>8</v>
      </c>
      <c r="H7604" s="5">
        <v>765.52</v>
      </c>
      <c r="I7604" s="5">
        <v>0.18</v>
      </c>
      <c r="J7604" s="5">
        <v>5021.8112000000001</v>
      </c>
      <c r="K7604" s="5">
        <v>517.86814579773727</v>
      </c>
      <c r="L7604">
        <f>YEAR(SalesData[Order Date])</f>
        <v>2024</v>
      </c>
      <c r="M7604">
        <f>MONTH(SalesData[Order Date])</f>
        <v>11</v>
      </c>
      <c r="N7604" t="str">
        <f>TEXT(SalesData[[#This Row],[Order Date]], "mmmm")</f>
        <v>November</v>
      </c>
      <c r="O7604" s="7">
        <f>IF(SalesData[Sales]=0,0,SalesData[Profit]/SalesData[Sales])</f>
        <v>0.10312377848807563</v>
      </c>
      <c r="P7604" s="8">
        <f t="shared" si="118"/>
        <v>2.9391785975546034E-5</v>
      </c>
      <c r="Q7604" t="str">
        <f>IF(SalesData[[#This Row],[Discount]]&gt;0, "Yes", "No")</f>
        <v>Yes</v>
      </c>
      <c r="R7604" t="str">
        <f>TEXT(SalesData[[#This Row],[Order Date]],"mmm-yyyy")</f>
        <v>Nov-2024</v>
      </c>
      <c r="S7604">
        <f>YEAR(SalesData[[#This Row],[Order Date]])*100 + MONTH(SalesData[[#This Row],[Order Date]])</f>
        <v>202411</v>
      </c>
    </row>
    <row r="7605" spans="1:19" x14ac:dyDescent="0.3">
      <c r="A7605" t="s">
        <v>8995</v>
      </c>
      <c r="B7605" s="3">
        <v>45600</v>
      </c>
      <c r="C7605" t="s">
        <v>8996</v>
      </c>
      <c r="D7605" t="s">
        <v>18</v>
      </c>
      <c r="E7605" t="s">
        <v>14</v>
      </c>
      <c r="F7605" t="s">
        <v>62</v>
      </c>
      <c r="G7605">
        <v>1</v>
      </c>
      <c r="H7605" s="5">
        <v>98.84</v>
      </c>
      <c r="I7605" s="5">
        <v>0.23</v>
      </c>
      <c r="J7605" s="5">
        <v>76.106800000000007</v>
      </c>
      <c r="K7605" s="5">
        <v>16.969400830164091</v>
      </c>
      <c r="L7605">
        <f>YEAR(SalesData[Order Date])</f>
        <v>2024</v>
      </c>
      <c r="M7605">
        <f>MONTH(SalesData[Order Date])</f>
        <v>11</v>
      </c>
      <c r="N7605" t="str">
        <f>TEXT(SalesData[[#This Row],[Order Date]], "mmmm")</f>
        <v>November</v>
      </c>
      <c r="O7605" s="7">
        <f>IF(SalesData[Sales]=0,0,SalesData[Profit]/SalesData[Sales])</f>
        <v>0.22296826078831444</v>
      </c>
      <c r="P7605" s="8">
        <f t="shared" si="118"/>
        <v>2.3269931201942533E-3</v>
      </c>
      <c r="Q7605" t="str">
        <f>IF(SalesData[[#This Row],[Discount]]&gt;0, "Yes", "No")</f>
        <v>Yes</v>
      </c>
      <c r="R7605" t="str">
        <f>TEXT(SalesData[[#This Row],[Order Date]],"mmm-yyyy")</f>
        <v>Nov-2024</v>
      </c>
      <c r="S7605">
        <f>YEAR(SalesData[[#This Row],[Order Date]])*100 + MONTH(SalesData[[#This Row],[Order Date]])</f>
        <v>202411</v>
      </c>
    </row>
    <row r="7606" spans="1:19" x14ac:dyDescent="0.3">
      <c r="A7606" t="s">
        <v>9070</v>
      </c>
      <c r="B7606" s="3">
        <v>45601</v>
      </c>
      <c r="C7606" t="s">
        <v>9071</v>
      </c>
      <c r="D7606" t="s">
        <v>18</v>
      </c>
      <c r="E7606" t="s">
        <v>14</v>
      </c>
      <c r="F7606" t="s">
        <v>91</v>
      </c>
      <c r="G7606">
        <v>5</v>
      </c>
      <c r="H7606" s="5">
        <v>403.8</v>
      </c>
      <c r="I7606" s="5">
        <v>0.1</v>
      </c>
      <c r="J7606" s="5">
        <v>1817.1</v>
      </c>
      <c r="K7606" s="5">
        <v>271.25398761380592</v>
      </c>
      <c r="L7606">
        <f>YEAR(SalesData[Order Date])</f>
        <v>2024</v>
      </c>
      <c r="M7606">
        <f>MONTH(SalesData[Order Date])</f>
        <v>11</v>
      </c>
      <c r="N7606" t="str">
        <f>TEXT(SalesData[[#This Row],[Order Date]], "mmmm")</f>
        <v>November</v>
      </c>
      <c r="O7606" s="7">
        <f>IF(SalesData[Sales]=0,0,SalesData[Profit]/SalesData[Sales])</f>
        <v>0.14927851390336577</v>
      </c>
      <c r="P7606" s="8">
        <f t="shared" si="118"/>
        <v>4.9529470034670629E-5</v>
      </c>
      <c r="Q7606" t="str">
        <f>IF(SalesData[[#This Row],[Discount]]&gt;0, "Yes", "No")</f>
        <v>Yes</v>
      </c>
      <c r="R7606" t="str">
        <f>TEXT(SalesData[[#This Row],[Order Date]],"mmm-yyyy")</f>
        <v>Nov-2024</v>
      </c>
      <c r="S7606">
        <f>YEAR(SalesData[[#This Row],[Order Date]])*100 + MONTH(SalesData[[#This Row],[Order Date]])</f>
        <v>202411</v>
      </c>
    </row>
    <row r="7607" spans="1:19" x14ac:dyDescent="0.3">
      <c r="A7607" t="s">
        <v>9080</v>
      </c>
      <c r="B7607" s="3">
        <v>45622</v>
      </c>
      <c r="C7607" t="s">
        <v>9081</v>
      </c>
      <c r="D7607" t="s">
        <v>23</v>
      </c>
      <c r="E7607" t="s">
        <v>14</v>
      </c>
      <c r="F7607" t="s">
        <v>39</v>
      </c>
      <c r="G7607">
        <v>9</v>
      </c>
      <c r="H7607" s="5">
        <v>979.4</v>
      </c>
      <c r="I7607" s="5">
        <v>0.08</v>
      </c>
      <c r="J7607" s="5">
        <v>8109.4320000000007</v>
      </c>
      <c r="K7607" s="5">
        <v>1163.896831062659</v>
      </c>
      <c r="L7607">
        <f>YEAR(SalesData[Order Date])</f>
        <v>2024</v>
      </c>
      <c r="M7607">
        <f>MONTH(SalesData[Order Date])</f>
        <v>11</v>
      </c>
      <c r="N7607" t="str">
        <f>TEXT(SalesData[[#This Row],[Order Date]], "mmmm")</f>
        <v>November</v>
      </c>
      <c r="O7607" s="7">
        <f>IF(SalesData[Sales]=0,0,SalesData[Profit]/SalesData[Sales])</f>
        <v>0.14352384125826062</v>
      </c>
      <c r="P7607" s="8">
        <f t="shared" si="118"/>
        <v>9.0758514283121183E-6</v>
      </c>
      <c r="Q7607" t="str">
        <f>IF(SalesData[[#This Row],[Discount]]&gt;0, "Yes", "No")</f>
        <v>Yes</v>
      </c>
      <c r="R7607" t="str">
        <f>TEXT(SalesData[[#This Row],[Order Date]],"mmm-yyyy")</f>
        <v>Nov-2024</v>
      </c>
      <c r="S7607">
        <f>YEAR(SalesData[[#This Row],[Order Date]])*100 + MONTH(SalesData[[#This Row],[Order Date]])</f>
        <v>202411</v>
      </c>
    </row>
    <row r="7608" spans="1:19" x14ac:dyDescent="0.3">
      <c r="A7608" t="s">
        <v>9121</v>
      </c>
      <c r="B7608" s="3">
        <v>45613</v>
      </c>
      <c r="C7608" t="s">
        <v>9122</v>
      </c>
      <c r="D7608" t="s">
        <v>30</v>
      </c>
      <c r="E7608" t="s">
        <v>26</v>
      </c>
      <c r="F7608" t="s">
        <v>15</v>
      </c>
      <c r="G7608">
        <v>8</v>
      </c>
      <c r="H7608" s="5">
        <v>166.74</v>
      </c>
      <c r="I7608" s="5">
        <v>0.24</v>
      </c>
      <c r="J7608" s="5">
        <v>1013.7791999999999</v>
      </c>
      <c r="K7608" s="5">
        <v>143.7749747352579</v>
      </c>
      <c r="L7608">
        <f>YEAR(SalesData[Order Date])</f>
        <v>2024</v>
      </c>
      <c r="M7608">
        <f>MONTH(SalesData[Order Date])</f>
        <v>11</v>
      </c>
      <c r="N7608" t="str">
        <f>TEXT(SalesData[[#This Row],[Order Date]], "mmmm")</f>
        <v>November</v>
      </c>
      <c r="O7608" s="7">
        <f>IF(SalesData[Sales]=0,0,SalesData[Profit]/SalesData[Sales])</f>
        <v>0.14182079760095484</v>
      </c>
      <c r="P7608" s="8">
        <f t="shared" si="118"/>
        <v>1.7992083483267361E-4</v>
      </c>
      <c r="Q7608" t="str">
        <f>IF(SalesData[[#This Row],[Discount]]&gt;0, "Yes", "No")</f>
        <v>Yes</v>
      </c>
      <c r="R7608" t="str">
        <f>TEXT(SalesData[[#This Row],[Order Date]],"mmm-yyyy")</f>
        <v>Nov-2024</v>
      </c>
      <c r="S7608">
        <f>YEAR(SalesData[[#This Row],[Order Date]])*100 + MONTH(SalesData[[#This Row],[Order Date]])</f>
        <v>202411</v>
      </c>
    </row>
    <row r="7609" spans="1:19" x14ac:dyDescent="0.3">
      <c r="A7609" t="s">
        <v>9127</v>
      </c>
      <c r="B7609" s="3">
        <v>45615</v>
      </c>
      <c r="C7609" t="s">
        <v>9128</v>
      </c>
      <c r="D7609" t="s">
        <v>30</v>
      </c>
      <c r="E7609" t="s">
        <v>14</v>
      </c>
      <c r="F7609" t="s">
        <v>62</v>
      </c>
      <c r="G7609">
        <v>5</v>
      </c>
      <c r="H7609" s="5">
        <v>545.55999999999995</v>
      </c>
      <c r="I7609" s="5">
        <v>0.11</v>
      </c>
      <c r="J7609" s="5">
        <v>2427.7420000000002</v>
      </c>
      <c r="K7609" s="5">
        <v>223.21125168347541</v>
      </c>
      <c r="L7609">
        <f>YEAR(SalesData[Order Date])</f>
        <v>2024</v>
      </c>
      <c r="M7609">
        <f>MONTH(SalesData[Order Date])</f>
        <v>11</v>
      </c>
      <c r="N7609" t="str">
        <f>TEXT(SalesData[[#This Row],[Order Date]], "mmmm")</f>
        <v>November</v>
      </c>
      <c r="O7609" s="7">
        <f>IF(SalesData[Sales]=0,0,SalesData[Profit]/SalesData[Sales])</f>
        <v>9.194191626765752E-2</v>
      </c>
      <c r="P7609" s="8">
        <f t="shared" si="118"/>
        <v>4.0325537062834524E-5</v>
      </c>
      <c r="Q7609" t="str">
        <f>IF(SalesData[[#This Row],[Discount]]&gt;0, "Yes", "No")</f>
        <v>Yes</v>
      </c>
      <c r="R7609" t="str">
        <f>TEXT(SalesData[[#This Row],[Order Date]],"mmm-yyyy")</f>
        <v>Nov-2024</v>
      </c>
      <c r="S7609">
        <f>YEAR(SalesData[[#This Row],[Order Date]])*100 + MONTH(SalesData[[#This Row],[Order Date]])</f>
        <v>202411</v>
      </c>
    </row>
    <row r="7610" spans="1:19" x14ac:dyDescent="0.3">
      <c r="A7610" t="s">
        <v>9155</v>
      </c>
      <c r="B7610" s="3">
        <v>45613</v>
      </c>
      <c r="C7610" t="s">
        <v>9156</v>
      </c>
      <c r="D7610" t="s">
        <v>23</v>
      </c>
      <c r="E7610" t="s">
        <v>14</v>
      </c>
      <c r="F7610" t="s">
        <v>44</v>
      </c>
      <c r="G7610">
        <v>3</v>
      </c>
      <c r="H7610" s="5">
        <v>278.89</v>
      </c>
      <c r="I7610" s="5">
        <v>0.17</v>
      </c>
      <c r="J7610" s="5">
        <v>694.4360999999999</v>
      </c>
      <c r="K7610" s="5">
        <v>141.00781777880181</v>
      </c>
      <c r="L7610">
        <f>YEAR(SalesData[Order Date])</f>
        <v>2024</v>
      </c>
      <c r="M7610">
        <f>MONTH(SalesData[Order Date])</f>
        <v>11</v>
      </c>
      <c r="N7610" t="str">
        <f>TEXT(SalesData[[#This Row],[Order Date]], "mmmm")</f>
        <v>November</v>
      </c>
      <c r="O7610" s="7">
        <f>IF(SalesData[Sales]=0,0,SalesData[Profit]/SalesData[Sales])</f>
        <v>0.20305369749470373</v>
      </c>
      <c r="P7610" s="8">
        <f t="shared" si="118"/>
        <v>2.0318644148828094E-4</v>
      </c>
      <c r="Q7610" t="str">
        <f>IF(SalesData[[#This Row],[Discount]]&gt;0, "Yes", "No")</f>
        <v>Yes</v>
      </c>
      <c r="R7610" t="str">
        <f>TEXT(SalesData[[#This Row],[Order Date]],"mmm-yyyy")</f>
        <v>Nov-2024</v>
      </c>
      <c r="S7610">
        <f>YEAR(SalesData[[#This Row],[Order Date]])*100 + MONTH(SalesData[[#This Row],[Order Date]])</f>
        <v>202411</v>
      </c>
    </row>
    <row r="7611" spans="1:19" x14ac:dyDescent="0.3">
      <c r="A7611" t="s">
        <v>9265</v>
      </c>
      <c r="B7611" s="3">
        <v>45605</v>
      </c>
      <c r="C7611" t="s">
        <v>9266</v>
      </c>
      <c r="D7611" t="s">
        <v>13</v>
      </c>
      <c r="E7611" t="s">
        <v>19</v>
      </c>
      <c r="F7611" t="s">
        <v>20</v>
      </c>
      <c r="G7611">
        <v>9</v>
      </c>
      <c r="H7611" s="5">
        <v>863.02</v>
      </c>
      <c r="I7611" s="5">
        <v>0.18</v>
      </c>
      <c r="J7611" s="5">
        <v>6369.0876000000007</v>
      </c>
      <c r="K7611" s="5">
        <v>1784.6690513309161</v>
      </c>
      <c r="L7611">
        <f>YEAR(SalesData[Order Date])</f>
        <v>2024</v>
      </c>
      <c r="M7611">
        <f>MONTH(SalesData[Order Date])</f>
        <v>11</v>
      </c>
      <c r="N7611" t="str">
        <f>TEXT(SalesData[[#This Row],[Order Date]], "mmmm")</f>
        <v>November</v>
      </c>
      <c r="O7611" s="7">
        <f>IF(SalesData[Sales]=0,0,SalesData[Profit]/SalesData[Sales])</f>
        <v>0.28020796123622416</v>
      </c>
      <c r="P7611" s="8">
        <f t="shared" si="118"/>
        <v>2.3174433964450416E-5</v>
      </c>
      <c r="Q7611" t="str">
        <f>IF(SalesData[[#This Row],[Discount]]&gt;0, "Yes", "No")</f>
        <v>Yes</v>
      </c>
      <c r="R7611" t="str">
        <f>TEXT(SalesData[[#This Row],[Order Date]],"mmm-yyyy")</f>
        <v>Nov-2024</v>
      </c>
      <c r="S7611">
        <f>YEAR(SalesData[[#This Row],[Order Date]])*100 + MONTH(SalesData[[#This Row],[Order Date]])</f>
        <v>202411</v>
      </c>
    </row>
    <row r="7612" spans="1:19" x14ac:dyDescent="0.3">
      <c r="A7612" t="s">
        <v>9271</v>
      </c>
      <c r="B7612" s="3">
        <v>45620</v>
      </c>
      <c r="C7612" t="s">
        <v>9272</v>
      </c>
      <c r="D7612" t="s">
        <v>18</v>
      </c>
      <c r="E7612" t="s">
        <v>14</v>
      </c>
      <c r="F7612" t="s">
        <v>34</v>
      </c>
      <c r="G7612">
        <v>6</v>
      </c>
      <c r="H7612" s="5">
        <v>166.2</v>
      </c>
      <c r="I7612" s="5">
        <v>0.11</v>
      </c>
      <c r="J7612" s="5">
        <v>887.50799999999992</v>
      </c>
      <c r="K7612" s="5">
        <v>163.3880976168162</v>
      </c>
      <c r="L7612">
        <f>YEAR(SalesData[Order Date])</f>
        <v>2024</v>
      </c>
      <c r="M7612">
        <f>MONTH(SalesData[Order Date])</f>
        <v>11</v>
      </c>
      <c r="N7612" t="str">
        <f>TEXT(SalesData[[#This Row],[Order Date]], "mmmm")</f>
        <v>November</v>
      </c>
      <c r="O7612" s="7">
        <f>IF(SalesData[Sales]=0,0,SalesData[Profit]/SalesData[Sales])</f>
        <v>0.18409760544898324</v>
      </c>
      <c r="P7612" s="8">
        <f t="shared" si="118"/>
        <v>1.1030886482150021E-4</v>
      </c>
      <c r="Q7612" t="str">
        <f>IF(SalesData[[#This Row],[Discount]]&gt;0, "Yes", "No")</f>
        <v>Yes</v>
      </c>
      <c r="R7612" t="str">
        <f>TEXT(SalesData[[#This Row],[Order Date]],"mmm-yyyy")</f>
        <v>Nov-2024</v>
      </c>
      <c r="S7612">
        <f>YEAR(SalesData[[#This Row],[Order Date]])*100 + MONTH(SalesData[[#This Row],[Order Date]])</f>
        <v>202411</v>
      </c>
    </row>
    <row r="7613" spans="1:19" x14ac:dyDescent="0.3">
      <c r="A7613" t="s">
        <v>9295</v>
      </c>
      <c r="B7613" s="3">
        <v>45600</v>
      </c>
      <c r="C7613" t="s">
        <v>9296</v>
      </c>
      <c r="D7613" t="s">
        <v>30</v>
      </c>
      <c r="E7613" t="s">
        <v>26</v>
      </c>
      <c r="F7613" t="s">
        <v>53</v>
      </c>
      <c r="G7613">
        <v>1</v>
      </c>
      <c r="H7613" s="5">
        <v>467.8</v>
      </c>
      <c r="I7613" s="5">
        <v>0.14000000000000001</v>
      </c>
      <c r="J7613" s="5">
        <v>402.30799999999999</v>
      </c>
      <c r="K7613" s="5">
        <v>110.4734921736909</v>
      </c>
      <c r="L7613">
        <f>YEAR(SalesData[Order Date])</f>
        <v>2024</v>
      </c>
      <c r="M7613">
        <f>MONTH(SalesData[Order Date])</f>
        <v>11</v>
      </c>
      <c r="N7613" t="str">
        <f>TEXT(SalesData[[#This Row],[Order Date]], "mmmm")</f>
        <v>November</v>
      </c>
      <c r="O7613" s="7">
        <f>IF(SalesData[Sales]=0,0,SalesData[Profit]/SalesData[Sales])</f>
        <v>0.27459929251640758</v>
      </c>
      <c r="P7613" s="8">
        <f t="shared" si="118"/>
        <v>2.9927319367250964E-4</v>
      </c>
      <c r="Q7613" t="str">
        <f>IF(SalesData[[#This Row],[Discount]]&gt;0, "Yes", "No")</f>
        <v>Yes</v>
      </c>
      <c r="R7613" t="str">
        <f>TEXT(SalesData[[#This Row],[Order Date]],"mmm-yyyy")</f>
        <v>Nov-2024</v>
      </c>
      <c r="S7613">
        <f>YEAR(SalesData[[#This Row],[Order Date]])*100 + MONTH(SalesData[[#This Row],[Order Date]])</f>
        <v>202411</v>
      </c>
    </row>
    <row r="7614" spans="1:19" x14ac:dyDescent="0.3">
      <c r="A7614" t="s">
        <v>9337</v>
      </c>
      <c r="B7614" s="3">
        <v>45603</v>
      </c>
      <c r="C7614" t="s">
        <v>9338</v>
      </c>
      <c r="D7614" t="s">
        <v>13</v>
      </c>
      <c r="E7614" t="s">
        <v>26</v>
      </c>
      <c r="F7614" t="s">
        <v>27</v>
      </c>
      <c r="G7614">
        <v>9</v>
      </c>
      <c r="H7614" s="5">
        <v>952.54</v>
      </c>
      <c r="I7614" s="5">
        <v>0.16</v>
      </c>
      <c r="J7614" s="5">
        <v>7201.2024000000001</v>
      </c>
      <c r="K7614" s="5">
        <v>434.2923241175713</v>
      </c>
      <c r="L7614">
        <f>YEAR(SalesData[Order Date])</f>
        <v>2024</v>
      </c>
      <c r="M7614">
        <f>MONTH(SalesData[Order Date])</f>
        <v>11</v>
      </c>
      <c r="N7614" t="str">
        <f>TEXT(SalesData[[#This Row],[Order Date]], "mmmm")</f>
        <v>November</v>
      </c>
      <c r="O7614" s="7">
        <f>IF(SalesData[Sales]=0,0,SalesData[Profit]/SalesData[Sales])</f>
        <v>6.0308306862416658E-2</v>
      </c>
      <c r="P7614" s="8">
        <f t="shared" si="118"/>
        <v>1.8663549853841075E-5</v>
      </c>
      <c r="Q7614" t="str">
        <f>IF(SalesData[[#This Row],[Discount]]&gt;0, "Yes", "No")</f>
        <v>Yes</v>
      </c>
      <c r="R7614" t="str">
        <f>TEXT(SalesData[[#This Row],[Order Date]],"mmm-yyyy")</f>
        <v>Nov-2024</v>
      </c>
      <c r="S7614">
        <f>YEAR(SalesData[[#This Row],[Order Date]])*100 + MONTH(SalesData[[#This Row],[Order Date]])</f>
        <v>202411</v>
      </c>
    </row>
    <row r="7615" spans="1:19" x14ac:dyDescent="0.3">
      <c r="A7615" t="s">
        <v>9341</v>
      </c>
      <c r="B7615" s="3">
        <v>45608</v>
      </c>
      <c r="C7615" t="s">
        <v>4823</v>
      </c>
      <c r="D7615" t="s">
        <v>13</v>
      </c>
      <c r="E7615" t="s">
        <v>26</v>
      </c>
      <c r="F7615" t="s">
        <v>53</v>
      </c>
      <c r="G7615">
        <v>4</v>
      </c>
      <c r="H7615" s="5">
        <v>174.65</v>
      </c>
      <c r="I7615" s="5">
        <v>0.13</v>
      </c>
      <c r="J7615" s="5">
        <v>607.78200000000004</v>
      </c>
      <c r="K7615" s="5">
        <v>156.53969428123659</v>
      </c>
      <c r="L7615">
        <f>YEAR(SalesData[Order Date])</f>
        <v>2024</v>
      </c>
      <c r="M7615">
        <f>MONTH(SalesData[Order Date])</f>
        <v>11</v>
      </c>
      <c r="N7615" t="str">
        <f>TEXT(SalesData[[#This Row],[Order Date]], "mmmm")</f>
        <v>November</v>
      </c>
      <c r="O7615" s="7">
        <f>IF(SalesData[Sales]=0,0,SalesData[Profit]/SalesData[Sales])</f>
        <v>0.25755895087586761</v>
      </c>
      <c r="P7615" s="8">
        <f t="shared" si="118"/>
        <v>1.860864586315488E-4</v>
      </c>
      <c r="Q7615" t="str">
        <f>IF(SalesData[[#This Row],[Discount]]&gt;0, "Yes", "No")</f>
        <v>Yes</v>
      </c>
      <c r="R7615" t="str">
        <f>TEXT(SalesData[[#This Row],[Order Date]],"mmm-yyyy")</f>
        <v>Nov-2024</v>
      </c>
      <c r="S7615">
        <f>YEAR(SalesData[[#This Row],[Order Date]])*100 + MONTH(SalesData[[#This Row],[Order Date]])</f>
        <v>202411</v>
      </c>
    </row>
    <row r="7616" spans="1:19" x14ac:dyDescent="0.3">
      <c r="A7616" t="s">
        <v>9352</v>
      </c>
      <c r="B7616" s="3">
        <v>45606</v>
      </c>
      <c r="C7616" t="s">
        <v>9353</v>
      </c>
      <c r="D7616" t="s">
        <v>23</v>
      </c>
      <c r="E7616" t="s">
        <v>19</v>
      </c>
      <c r="F7616" t="s">
        <v>91</v>
      </c>
      <c r="G7616">
        <v>9</v>
      </c>
      <c r="H7616" s="5">
        <v>844.33</v>
      </c>
      <c r="I7616" s="5">
        <v>0.09</v>
      </c>
      <c r="J7616" s="5">
        <v>6915.0627000000004</v>
      </c>
      <c r="K7616" s="5">
        <v>1952.352750237018</v>
      </c>
      <c r="L7616">
        <f>YEAR(SalesData[Order Date])</f>
        <v>2024</v>
      </c>
      <c r="M7616">
        <f>MONTH(SalesData[Order Date])</f>
        <v>11</v>
      </c>
      <c r="N7616" t="str">
        <f>TEXT(SalesData[[#This Row],[Order Date]], "mmmm")</f>
        <v>November</v>
      </c>
      <c r="O7616" s="7">
        <f>IF(SalesData[Sales]=0,0,SalesData[Profit]/SalesData[Sales])</f>
        <v>0.28233334026559409</v>
      </c>
      <c r="P7616" s="8">
        <f t="shared" si="118"/>
        <v>1.1843710397593358E-5</v>
      </c>
      <c r="Q7616" t="str">
        <f>IF(SalesData[[#This Row],[Discount]]&gt;0, "Yes", "No")</f>
        <v>Yes</v>
      </c>
      <c r="R7616" t="str">
        <f>TEXT(SalesData[[#This Row],[Order Date]],"mmm-yyyy")</f>
        <v>Nov-2024</v>
      </c>
      <c r="S7616">
        <f>YEAR(SalesData[[#This Row],[Order Date]])*100 + MONTH(SalesData[[#This Row],[Order Date]])</f>
        <v>202411</v>
      </c>
    </row>
    <row r="7617" spans="1:19" x14ac:dyDescent="0.3">
      <c r="A7617" t="s">
        <v>9376</v>
      </c>
      <c r="B7617" s="3">
        <v>45607</v>
      </c>
      <c r="C7617" t="s">
        <v>9377</v>
      </c>
      <c r="D7617" t="s">
        <v>18</v>
      </c>
      <c r="E7617" t="s">
        <v>19</v>
      </c>
      <c r="F7617" t="s">
        <v>20</v>
      </c>
      <c r="G7617">
        <v>3</v>
      </c>
      <c r="H7617" s="5">
        <v>312.44</v>
      </c>
      <c r="I7617" s="5">
        <v>0.02</v>
      </c>
      <c r="J7617" s="5">
        <v>918.57359999999994</v>
      </c>
      <c r="K7617" s="5">
        <v>97.482562306235735</v>
      </c>
      <c r="L7617">
        <f>YEAR(SalesData[Order Date])</f>
        <v>2024</v>
      </c>
      <c r="M7617">
        <f>MONTH(SalesData[Order Date])</f>
        <v>11</v>
      </c>
      <c r="N7617" t="str">
        <f>TEXT(SalesData[[#This Row],[Order Date]], "mmmm")</f>
        <v>November</v>
      </c>
      <c r="O7617" s="7">
        <f>IF(SalesData[Sales]=0,0,SalesData[Profit]/SalesData[Sales])</f>
        <v>0.1061238449550866</v>
      </c>
      <c r="P7617" s="8">
        <f t="shared" si="118"/>
        <v>2.1337430119916361E-5</v>
      </c>
      <c r="Q7617" t="str">
        <f>IF(SalesData[[#This Row],[Discount]]&gt;0, "Yes", "No")</f>
        <v>Yes</v>
      </c>
      <c r="R7617" t="str">
        <f>TEXT(SalesData[[#This Row],[Order Date]],"mmm-yyyy")</f>
        <v>Nov-2024</v>
      </c>
      <c r="S7617">
        <f>YEAR(SalesData[[#This Row],[Order Date]])*100 + MONTH(SalesData[[#This Row],[Order Date]])</f>
        <v>202411</v>
      </c>
    </row>
    <row r="7618" spans="1:19" x14ac:dyDescent="0.3">
      <c r="A7618" t="s">
        <v>9459</v>
      </c>
      <c r="B7618" s="3">
        <v>45613</v>
      </c>
      <c r="C7618" t="s">
        <v>9460</v>
      </c>
      <c r="D7618" t="s">
        <v>23</v>
      </c>
      <c r="E7618" t="s">
        <v>19</v>
      </c>
      <c r="F7618" t="s">
        <v>62</v>
      </c>
      <c r="G7618">
        <v>9</v>
      </c>
      <c r="H7618" s="5">
        <v>53.62</v>
      </c>
      <c r="I7618" s="5">
        <v>0.21</v>
      </c>
      <c r="J7618" s="5">
        <v>381.23820000000001</v>
      </c>
      <c r="K7618" s="5">
        <v>59.574024506193517</v>
      </c>
      <c r="L7618">
        <f>YEAR(SalesData[Order Date])</f>
        <v>2024</v>
      </c>
      <c r="M7618">
        <f>MONTH(SalesData[Order Date])</f>
        <v>11</v>
      </c>
      <c r="N7618" t="str">
        <f>TEXT(SalesData[[#This Row],[Order Date]], "mmmm")</f>
        <v>November</v>
      </c>
      <c r="O7618" s="7">
        <f>IF(SalesData[Sales]=0,0,SalesData[Profit]/SalesData[Sales])</f>
        <v>0.15626457292630569</v>
      </c>
      <c r="P7618" s="8">
        <f t="shared" ref="P7618:P7681" si="119">IF(H:H*G:G=0, 0, (I:I/(H:H*G:G)))</f>
        <v>4.351610095735422E-4</v>
      </c>
      <c r="Q7618" t="str">
        <f>IF(SalesData[[#This Row],[Discount]]&gt;0, "Yes", "No")</f>
        <v>Yes</v>
      </c>
      <c r="R7618" t="str">
        <f>TEXT(SalesData[[#This Row],[Order Date]],"mmm-yyyy")</f>
        <v>Nov-2024</v>
      </c>
      <c r="S7618">
        <f>YEAR(SalesData[[#This Row],[Order Date]])*100 + MONTH(SalesData[[#This Row],[Order Date]])</f>
        <v>202411</v>
      </c>
    </row>
    <row r="7619" spans="1:19" x14ac:dyDescent="0.3">
      <c r="A7619" t="s">
        <v>9479</v>
      </c>
      <c r="B7619" s="3">
        <v>45607</v>
      </c>
      <c r="C7619" t="s">
        <v>2603</v>
      </c>
      <c r="D7619" t="s">
        <v>13</v>
      </c>
      <c r="E7619" t="s">
        <v>26</v>
      </c>
      <c r="F7619" t="s">
        <v>91</v>
      </c>
      <c r="G7619">
        <v>1</v>
      </c>
      <c r="H7619" s="5">
        <v>838.88</v>
      </c>
      <c r="I7619" s="5">
        <v>0.28999999999999998</v>
      </c>
      <c r="J7619" s="5">
        <v>595.60479999999995</v>
      </c>
      <c r="K7619" s="5">
        <v>30.499856163117109</v>
      </c>
      <c r="L7619">
        <f>YEAR(SalesData[Order Date])</f>
        <v>2024</v>
      </c>
      <c r="M7619">
        <f>MONTH(SalesData[Order Date])</f>
        <v>11</v>
      </c>
      <c r="N7619" t="str">
        <f>TEXT(SalesData[[#This Row],[Order Date]], "mmmm")</f>
        <v>November</v>
      </c>
      <c r="O7619" s="7">
        <f>IF(SalesData[Sales]=0,0,SalesData[Profit]/SalesData[Sales])</f>
        <v>5.1208210818846842E-2</v>
      </c>
      <c r="P7619" s="8">
        <f t="shared" si="119"/>
        <v>3.4569902727446116E-4</v>
      </c>
      <c r="Q7619" t="str">
        <f>IF(SalesData[[#This Row],[Discount]]&gt;0, "Yes", "No")</f>
        <v>Yes</v>
      </c>
      <c r="R7619" t="str">
        <f>TEXT(SalesData[[#This Row],[Order Date]],"mmm-yyyy")</f>
        <v>Nov-2024</v>
      </c>
      <c r="S7619">
        <f>YEAR(SalesData[[#This Row],[Order Date]])*100 + MONTH(SalesData[[#This Row],[Order Date]])</f>
        <v>202411</v>
      </c>
    </row>
    <row r="7620" spans="1:19" x14ac:dyDescent="0.3">
      <c r="A7620" t="s">
        <v>9528</v>
      </c>
      <c r="B7620" s="3">
        <v>45606</v>
      </c>
      <c r="C7620" t="s">
        <v>9529</v>
      </c>
      <c r="D7620" t="s">
        <v>18</v>
      </c>
      <c r="E7620" t="s">
        <v>19</v>
      </c>
      <c r="F7620" t="s">
        <v>62</v>
      </c>
      <c r="G7620">
        <v>2</v>
      </c>
      <c r="H7620" s="5">
        <v>536.65</v>
      </c>
      <c r="I7620" s="5">
        <v>0.28000000000000003</v>
      </c>
      <c r="J7620" s="5">
        <v>772.77599999999995</v>
      </c>
      <c r="K7620" s="5">
        <v>85.678182505456576</v>
      </c>
      <c r="L7620">
        <f>YEAR(SalesData[Order Date])</f>
        <v>2024</v>
      </c>
      <c r="M7620">
        <f>MONTH(SalesData[Order Date])</f>
        <v>11</v>
      </c>
      <c r="N7620" t="str">
        <f>TEXT(SalesData[[#This Row],[Order Date]], "mmmm")</f>
        <v>November</v>
      </c>
      <c r="O7620" s="7">
        <f>IF(SalesData[Sales]=0,0,SalesData[Profit]/SalesData[Sales])</f>
        <v>0.11087065657507036</v>
      </c>
      <c r="P7620" s="8">
        <f t="shared" si="119"/>
        <v>2.608776670082922E-4</v>
      </c>
      <c r="Q7620" t="str">
        <f>IF(SalesData[[#This Row],[Discount]]&gt;0, "Yes", "No")</f>
        <v>Yes</v>
      </c>
      <c r="R7620" t="str">
        <f>TEXT(SalesData[[#This Row],[Order Date]],"mmm-yyyy")</f>
        <v>Nov-2024</v>
      </c>
      <c r="S7620">
        <f>YEAR(SalesData[[#This Row],[Order Date]])*100 + MONTH(SalesData[[#This Row],[Order Date]])</f>
        <v>202411</v>
      </c>
    </row>
    <row r="7621" spans="1:19" x14ac:dyDescent="0.3">
      <c r="A7621" t="s">
        <v>9631</v>
      </c>
      <c r="B7621" s="3">
        <v>45602</v>
      </c>
      <c r="C7621" t="s">
        <v>9632</v>
      </c>
      <c r="D7621" t="s">
        <v>18</v>
      </c>
      <c r="E7621" t="s">
        <v>14</v>
      </c>
      <c r="F7621" t="s">
        <v>44</v>
      </c>
      <c r="G7621">
        <v>3</v>
      </c>
      <c r="H7621" s="5">
        <v>936.73</v>
      </c>
      <c r="I7621" s="5">
        <v>0.28999999999999998</v>
      </c>
      <c r="J7621" s="5">
        <v>1995.2348999999999</v>
      </c>
      <c r="K7621" s="5">
        <v>581.59486263758276</v>
      </c>
      <c r="L7621">
        <f>YEAR(SalesData[Order Date])</f>
        <v>2024</v>
      </c>
      <c r="M7621">
        <f>MONTH(SalesData[Order Date])</f>
        <v>11</v>
      </c>
      <c r="N7621" t="str">
        <f>TEXT(SalesData[[#This Row],[Order Date]], "mmmm")</f>
        <v>November</v>
      </c>
      <c r="O7621" s="7">
        <f>IF(SalesData[Sales]=0,0,SalesData[Profit]/SalesData[Sales])</f>
        <v>0.29149192540566665</v>
      </c>
      <c r="P7621" s="8">
        <f t="shared" si="119"/>
        <v>1.0319586931844465E-4</v>
      </c>
      <c r="Q7621" t="str">
        <f>IF(SalesData[[#This Row],[Discount]]&gt;0, "Yes", "No")</f>
        <v>Yes</v>
      </c>
      <c r="R7621" t="str">
        <f>TEXT(SalesData[[#This Row],[Order Date]],"mmm-yyyy")</f>
        <v>Nov-2024</v>
      </c>
      <c r="S7621">
        <f>YEAR(SalesData[[#This Row],[Order Date]])*100 + MONTH(SalesData[[#This Row],[Order Date]])</f>
        <v>202411</v>
      </c>
    </row>
    <row r="7622" spans="1:19" x14ac:dyDescent="0.3">
      <c r="A7622" t="s">
        <v>9698</v>
      </c>
      <c r="B7622" s="3">
        <v>45618</v>
      </c>
      <c r="C7622" t="s">
        <v>9699</v>
      </c>
      <c r="D7622" t="s">
        <v>18</v>
      </c>
      <c r="E7622" t="s">
        <v>19</v>
      </c>
      <c r="F7622" t="s">
        <v>39</v>
      </c>
      <c r="G7622">
        <v>1</v>
      </c>
      <c r="H7622" s="5">
        <v>366.82</v>
      </c>
      <c r="I7622" s="5">
        <v>0.27</v>
      </c>
      <c r="J7622" s="5">
        <v>267.77859999999998</v>
      </c>
      <c r="K7622" s="5">
        <v>78.159935536573016</v>
      </c>
      <c r="L7622">
        <f>YEAR(SalesData[Order Date])</f>
        <v>2024</v>
      </c>
      <c r="M7622">
        <f>MONTH(SalesData[Order Date])</f>
        <v>11</v>
      </c>
      <c r="N7622" t="str">
        <f>TEXT(SalesData[[#This Row],[Order Date]], "mmmm")</f>
        <v>November</v>
      </c>
      <c r="O7622" s="7">
        <f>IF(SalesData[Sales]=0,0,SalesData[Profit]/SalesData[Sales])</f>
        <v>0.29188268045532023</v>
      </c>
      <c r="P7622" s="8">
        <f t="shared" si="119"/>
        <v>7.3605583119786282E-4</v>
      </c>
      <c r="Q7622" t="str">
        <f>IF(SalesData[[#This Row],[Discount]]&gt;0, "Yes", "No")</f>
        <v>Yes</v>
      </c>
      <c r="R7622" t="str">
        <f>TEXT(SalesData[[#This Row],[Order Date]],"mmm-yyyy")</f>
        <v>Nov-2024</v>
      </c>
      <c r="S7622">
        <f>YEAR(SalesData[[#This Row],[Order Date]])*100 + MONTH(SalesData[[#This Row],[Order Date]])</f>
        <v>202411</v>
      </c>
    </row>
    <row r="7623" spans="1:19" x14ac:dyDescent="0.3">
      <c r="A7623" t="s">
        <v>9724</v>
      </c>
      <c r="B7623" s="3">
        <v>45597</v>
      </c>
      <c r="C7623" t="s">
        <v>9725</v>
      </c>
      <c r="D7623" t="s">
        <v>13</v>
      </c>
      <c r="E7623" t="s">
        <v>19</v>
      </c>
      <c r="F7623" t="s">
        <v>53</v>
      </c>
      <c r="G7623">
        <v>2</v>
      </c>
      <c r="H7623" s="5">
        <v>126.14</v>
      </c>
      <c r="I7623" s="5">
        <v>0.04</v>
      </c>
      <c r="J7623" s="5">
        <v>242.18879999999999</v>
      </c>
      <c r="K7623" s="5">
        <v>19.12048517928773</v>
      </c>
      <c r="L7623">
        <f>YEAR(SalesData[Order Date])</f>
        <v>2024</v>
      </c>
      <c r="M7623">
        <f>MONTH(SalesData[Order Date])</f>
        <v>11</v>
      </c>
      <c r="N7623" t="str">
        <f>TEXT(SalesData[[#This Row],[Order Date]], "mmmm")</f>
        <v>November</v>
      </c>
      <c r="O7623" s="7">
        <f>IF(SalesData[Sales]=0,0,SalesData[Profit]/SalesData[Sales])</f>
        <v>7.8948676319002903E-2</v>
      </c>
      <c r="P7623" s="8">
        <f t="shared" si="119"/>
        <v>1.5855398763278897E-4</v>
      </c>
      <c r="Q7623" t="str">
        <f>IF(SalesData[[#This Row],[Discount]]&gt;0, "Yes", "No")</f>
        <v>Yes</v>
      </c>
      <c r="R7623" t="str">
        <f>TEXT(SalesData[[#This Row],[Order Date]],"mmm-yyyy")</f>
        <v>Nov-2024</v>
      </c>
      <c r="S7623">
        <f>YEAR(SalesData[[#This Row],[Order Date]])*100 + MONTH(SalesData[[#This Row],[Order Date]])</f>
        <v>202411</v>
      </c>
    </row>
    <row r="7624" spans="1:19" x14ac:dyDescent="0.3">
      <c r="A7624" t="s">
        <v>9767</v>
      </c>
      <c r="B7624" s="3">
        <v>45607</v>
      </c>
      <c r="C7624" t="s">
        <v>9768</v>
      </c>
      <c r="D7624" t="s">
        <v>23</v>
      </c>
      <c r="E7624" t="s">
        <v>26</v>
      </c>
      <c r="F7624" t="s">
        <v>31</v>
      </c>
      <c r="G7624">
        <v>5</v>
      </c>
      <c r="H7624" s="5">
        <v>376.82</v>
      </c>
      <c r="I7624" s="5">
        <v>0.11</v>
      </c>
      <c r="J7624" s="5">
        <v>1676.8489999999999</v>
      </c>
      <c r="K7624" s="5">
        <v>237.56976191713389</v>
      </c>
      <c r="L7624">
        <f>YEAR(SalesData[Order Date])</f>
        <v>2024</v>
      </c>
      <c r="M7624">
        <f>MONTH(SalesData[Order Date])</f>
        <v>11</v>
      </c>
      <c r="N7624" t="str">
        <f>TEXT(SalesData[[#This Row],[Order Date]], "mmmm")</f>
        <v>November</v>
      </c>
      <c r="O7624" s="7">
        <f>IF(SalesData[Sales]=0,0,SalesData[Profit]/SalesData[Sales])</f>
        <v>0.14167629996328465</v>
      </c>
      <c r="P7624" s="8">
        <f t="shared" si="119"/>
        <v>5.8383312987633356E-5</v>
      </c>
      <c r="Q7624" t="str">
        <f>IF(SalesData[[#This Row],[Discount]]&gt;0, "Yes", "No")</f>
        <v>Yes</v>
      </c>
      <c r="R7624" t="str">
        <f>TEXT(SalesData[[#This Row],[Order Date]],"mmm-yyyy")</f>
        <v>Nov-2024</v>
      </c>
      <c r="S7624">
        <f>YEAR(SalesData[[#This Row],[Order Date]])*100 + MONTH(SalesData[[#This Row],[Order Date]])</f>
        <v>202411</v>
      </c>
    </row>
    <row r="7625" spans="1:19" x14ac:dyDescent="0.3">
      <c r="A7625" t="s">
        <v>9787</v>
      </c>
      <c r="B7625" s="3">
        <v>45604</v>
      </c>
      <c r="C7625" t="s">
        <v>9788</v>
      </c>
      <c r="D7625" t="s">
        <v>18</v>
      </c>
      <c r="E7625" t="s">
        <v>19</v>
      </c>
      <c r="F7625" t="s">
        <v>44</v>
      </c>
      <c r="G7625">
        <v>5</v>
      </c>
      <c r="H7625" s="5">
        <v>596.39</v>
      </c>
      <c r="I7625" s="5">
        <v>0.28999999999999998</v>
      </c>
      <c r="J7625" s="5">
        <v>2117.1844999999998</v>
      </c>
      <c r="K7625" s="5">
        <v>280.79321792087632</v>
      </c>
      <c r="L7625">
        <f>YEAR(SalesData[Order Date])</f>
        <v>2024</v>
      </c>
      <c r="M7625">
        <f>MONTH(SalesData[Order Date])</f>
        <v>11</v>
      </c>
      <c r="N7625" t="str">
        <f>TEXT(SalesData[[#This Row],[Order Date]], "mmmm")</f>
        <v>November</v>
      </c>
      <c r="O7625" s="7">
        <f>IF(SalesData[Sales]=0,0,SalesData[Profit]/SalesData[Sales])</f>
        <v>0.13262576687146366</v>
      </c>
      <c r="P7625" s="8">
        <f t="shared" si="119"/>
        <v>9.7251798319891348E-5</v>
      </c>
      <c r="Q7625" t="str">
        <f>IF(SalesData[[#This Row],[Discount]]&gt;0, "Yes", "No")</f>
        <v>Yes</v>
      </c>
      <c r="R7625" t="str">
        <f>TEXT(SalesData[[#This Row],[Order Date]],"mmm-yyyy")</f>
        <v>Nov-2024</v>
      </c>
      <c r="S7625">
        <f>YEAR(SalesData[[#This Row],[Order Date]])*100 + MONTH(SalesData[[#This Row],[Order Date]])</f>
        <v>202411</v>
      </c>
    </row>
    <row r="7626" spans="1:19" x14ac:dyDescent="0.3">
      <c r="A7626" t="s">
        <v>9791</v>
      </c>
      <c r="B7626" s="3">
        <v>45624</v>
      </c>
      <c r="C7626" t="s">
        <v>9792</v>
      </c>
      <c r="D7626" t="s">
        <v>30</v>
      </c>
      <c r="E7626" t="s">
        <v>14</v>
      </c>
      <c r="F7626" t="s">
        <v>91</v>
      </c>
      <c r="G7626">
        <v>4</v>
      </c>
      <c r="H7626" s="5">
        <v>780.91</v>
      </c>
      <c r="I7626" s="5">
        <v>0.16</v>
      </c>
      <c r="J7626" s="5">
        <v>2623.8575999999998</v>
      </c>
      <c r="K7626" s="5">
        <v>732.99361864967216</v>
      </c>
      <c r="L7626">
        <f>YEAR(SalesData[Order Date])</f>
        <v>2024</v>
      </c>
      <c r="M7626">
        <f>MONTH(SalesData[Order Date])</f>
        <v>11</v>
      </c>
      <c r="N7626" t="str">
        <f>TEXT(SalesData[[#This Row],[Order Date]], "mmmm")</f>
        <v>November</v>
      </c>
      <c r="O7626" s="7">
        <f>IF(SalesData[Sales]=0,0,SalesData[Profit]/SalesData[Sales])</f>
        <v>0.27935724051856786</v>
      </c>
      <c r="P7626" s="8">
        <f t="shared" si="119"/>
        <v>5.1222291941452924E-5</v>
      </c>
      <c r="Q7626" t="str">
        <f>IF(SalesData[[#This Row],[Discount]]&gt;0, "Yes", "No")</f>
        <v>Yes</v>
      </c>
      <c r="R7626" t="str">
        <f>TEXT(SalesData[[#This Row],[Order Date]],"mmm-yyyy")</f>
        <v>Nov-2024</v>
      </c>
      <c r="S7626">
        <f>YEAR(SalesData[[#This Row],[Order Date]])*100 + MONTH(SalesData[[#This Row],[Order Date]])</f>
        <v>202411</v>
      </c>
    </row>
    <row r="7627" spans="1:19" x14ac:dyDescent="0.3">
      <c r="A7627" t="s">
        <v>9817</v>
      </c>
      <c r="B7627" s="3">
        <v>45616</v>
      </c>
      <c r="C7627" t="s">
        <v>9818</v>
      </c>
      <c r="D7627" t="s">
        <v>23</v>
      </c>
      <c r="E7627" t="s">
        <v>19</v>
      </c>
      <c r="F7627" t="s">
        <v>62</v>
      </c>
      <c r="G7627">
        <v>2</v>
      </c>
      <c r="H7627" s="5">
        <v>982.72</v>
      </c>
      <c r="I7627" s="5">
        <v>0.06</v>
      </c>
      <c r="J7627" s="5">
        <v>1847.5136</v>
      </c>
      <c r="K7627" s="5">
        <v>140.12402005963389</v>
      </c>
      <c r="L7627">
        <f>YEAR(SalesData[Order Date])</f>
        <v>2024</v>
      </c>
      <c r="M7627">
        <f>MONTH(SalesData[Order Date])</f>
        <v>11</v>
      </c>
      <c r="N7627" t="str">
        <f>TEXT(SalesData[[#This Row],[Order Date]], "mmmm")</f>
        <v>November</v>
      </c>
      <c r="O7627" s="7">
        <f>IF(SalesData[Sales]=0,0,SalesData[Profit]/SalesData[Sales])</f>
        <v>7.5844648753672986E-2</v>
      </c>
      <c r="P7627" s="8">
        <f t="shared" si="119"/>
        <v>3.0527515467274504E-5</v>
      </c>
      <c r="Q7627" t="str">
        <f>IF(SalesData[[#This Row],[Discount]]&gt;0, "Yes", "No")</f>
        <v>Yes</v>
      </c>
      <c r="R7627" t="str">
        <f>TEXT(SalesData[[#This Row],[Order Date]],"mmm-yyyy")</f>
        <v>Nov-2024</v>
      </c>
      <c r="S7627">
        <f>YEAR(SalesData[[#This Row],[Order Date]])*100 + MONTH(SalesData[[#This Row],[Order Date]])</f>
        <v>202411</v>
      </c>
    </row>
    <row r="7628" spans="1:19" x14ac:dyDescent="0.3">
      <c r="A7628" t="s">
        <v>9863</v>
      </c>
      <c r="B7628" s="3">
        <v>45618</v>
      </c>
      <c r="C7628" t="s">
        <v>9864</v>
      </c>
      <c r="D7628" t="s">
        <v>23</v>
      </c>
      <c r="E7628" t="s">
        <v>26</v>
      </c>
      <c r="F7628" t="s">
        <v>34</v>
      </c>
      <c r="G7628">
        <v>8</v>
      </c>
      <c r="H7628" s="5">
        <v>679.62</v>
      </c>
      <c r="I7628" s="5">
        <v>0.28999999999999998</v>
      </c>
      <c r="J7628" s="5">
        <v>3860.2415999999998</v>
      </c>
      <c r="K7628" s="5">
        <v>923.62085929120644</v>
      </c>
      <c r="L7628">
        <f>YEAR(SalesData[Order Date])</f>
        <v>2024</v>
      </c>
      <c r="M7628">
        <f>MONTH(SalesData[Order Date])</f>
        <v>11</v>
      </c>
      <c r="N7628" t="str">
        <f>TEXT(SalesData[[#This Row],[Order Date]], "mmmm")</f>
        <v>November</v>
      </c>
      <c r="O7628" s="7">
        <f>IF(SalesData[Sales]=0,0,SalesData[Profit]/SalesData[Sales])</f>
        <v>0.23926503960042461</v>
      </c>
      <c r="P7628" s="8">
        <f t="shared" si="119"/>
        <v>5.3338630411112089E-5</v>
      </c>
      <c r="Q7628" t="str">
        <f>IF(SalesData[[#This Row],[Discount]]&gt;0, "Yes", "No")</f>
        <v>Yes</v>
      </c>
      <c r="R7628" t="str">
        <f>TEXT(SalesData[[#This Row],[Order Date]],"mmm-yyyy")</f>
        <v>Nov-2024</v>
      </c>
      <c r="S7628">
        <f>YEAR(SalesData[[#This Row],[Order Date]])*100 + MONTH(SalesData[[#This Row],[Order Date]])</f>
        <v>202411</v>
      </c>
    </row>
    <row r="7629" spans="1:19" x14ac:dyDescent="0.3">
      <c r="A7629" t="s">
        <v>9884</v>
      </c>
      <c r="B7629" s="3">
        <v>45611</v>
      </c>
      <c r="C7629" t="s">
        <v>9885</v>
      </c>
      <c r="D7629" t="s">
        <v>30</v>
      </c>
      <c r="E7629" t="s">
        <v>14</v>
      </c>
      <c r="F7629" t="s">
        <v>91</v>
      </c>
      <c r="G7629">
        <v>4</v>
      </c>
      <c r="H7629" s="5">
        <v>760.38</v>
      </c>
      <c r="I7629" s="5">
        <v>0.17</v>
      </c>
      <c r="J7629" s="5">
        <v>2524.4616000000001</v>
      </c>
      <c r="K7629" s="5">
        <v>662.08267707984442</v>
      </c>
      <c r="L7629">
        <f>YEAR(SalesData[Order Date])</f>
        <v>2024</v>
      </c>
      <c r="M7629">
        <f>MONTH(SalesData[Order Date])</f>
        <v>11</v>
      </c>
      <c r="N7629" t="str">
        <f>TEXT(SalesData[[#This Row],[Order Date]], "mmmm")</f>
        <v>November</v>
      </c>
      <c r="O7629" s="7">
        <f>IF(SalesData[Sales]=0,0,SalesData[Profit]/SalesData[Sales])</f>
        <v>0.26226688379012952</v>
      </c>
      <c r="P7629" s="8">
        <f t="shared" si="119"/>
        <v>5.5893106078539685E-5</v>
      </c>
      <c r="Q7629" t="str">
        <f>IF(SalesData[[#This Row],[Discount]]&gt;0, "Yes", "No")</f>
        <v>Yes</v>
      </c>
      <c r="R7629" t="str">
        <f>TEXT(SalesData[[#This Row],[Order Date]],"mmm-yyyy")</f>
        <v>Nov-2024</v>
      </c>
      <c r="S7629">
        <f>YEAR(SalesData[[#This Row],[Order Date]])*100 + MONTH(SalesData[[#This Row],[Order Date]])</f>
        <v>202411</v>
      </c>
    </row>
    <row r="7630" spans="1:19" x14ac:dyDescent="0.3">
      <c r="A7630" t="s">
        <v>9969</v>
      </c>
      <c r="B7630" s="3">
        <v>45624</v>
      </c>
      <c r="C7630" t="s">
        <v>9970</v>
      </c>
      <c r="D7630" t="s">
        <v>18</v>
      </c>
      <c r="E7630" t="s">
        <v>26</v>
      </c>
      <c r="F7630" t="s">
        <v>31</v>
      </c>
      <c r="G7630">
        <v>5</v>
      </c>
      <c r="H7630" s="5">
        <v>814.42</v>
      </c>
      <c r="I7630" s="5">
        <v>0.03</v>
      </c>
      <c r="J7630" s="5">
        <v>3949.9369999999999</v>
      </c>
      <c r="K7630" s="5">
        <v>694.36964210742087</v>
      </c>
      <c r="L7630">
        <f>YEAR(SalesData[Order Date])</f>
        <v>2024</v>
      </c>
      <c r="M7630">
        <f>MONTH(SalesData[Order Date])</f>
        <v>11</v>
      </c>
      <c r="N7630" t="str">
        <f>TEXT(SalesData[[#This Row],[Order Date]], "mmmm")</f>
        <v>November</v>
      </c>
      <c r="O7630" s="7">
        <f>IF(SalesData[Sales]=0,0,SalesData[Profit]/SalesData[Sales])</f>
        <v>0.1757925865925003</v>
      </c>
      <c r="P7630" s="8">
        <f t="shared" si="119"/>
        <v>7.3672061098696E-6</v>
      </c>
      <c r="Q7630" t="str">
        <f>IF(SalesData[[#This Row],[Discount]]&gt;0, "Yes", "No")</f>
        <v>Yes</v>
      </c>
      <c r="R7630" t="str">
        <f>TEXT(SalesData[[#This Row],[Order Date]],"mmm-yyyy")</f>
        <v>Nov-2024</v>
      </c>
      <c r="S7630">
        <f>YEAR(SalesData[[#This Row],[Order Date]])*100 + MONTH(SalesData[[#This Row],[Order Date]])</f>
        <v>202411</v>
      </c>
    </row>
    <row r="7631" spans="1:19" x14ac:dyDescent="0.3">
      <c r="A7631" t="s">
        <v>9985</v>
      </c>
      <c r="B7631" s="3">
        <v>45617</v>
      </c>
      <c r="C7631" t="s">
        <v>9986</v>
      </c>
      <c r="D7631" t="s">
        <v>13</v>
      </c>
      <c r="E7631" t="s">
        <v>26</v>
      </c>
      <c r="F7631" t="s">
        <v>20</v>
      </c>
      <c r="G7631">
        <v>7</v>
      </c>
      <c r="H7631" s="5">
        <v>816.23</v>
      </c>
      <c r="I7631" s="5">
        <v>0.14000000000000001</v>
      </c>
      <c r="J7631" s="5">
        <v>4913.7046</v>
      </c>
      <c r="K7631" s="5">
        <v>1276.888588055418</v>
      </c>
      <c r="L7631">
        <f>YEAR(SalesData[Order Date])</f>
        <v>2024</v>
      </c>
      <c r="M7631">
        <f>MONTH(SalesData[Order Date])</f>
        <v>11</v>
      </c>
      <c r="N7631" t="str">
        <f>TEXT(SalesData[[#This Row],[Order Date]], "mmmm")</f>
        <v>November</v>
      </c>
      <c r="O7631" s="7">
        <f>IF(SalesData[Sales]=0,0,SalesData[Profit]/SalesData[Sales])</f>
        <v>0.2598627088928826</v>
      </c>
      <c r="P7631" s="8">
        <f t="shared" si="119"/>
        <v>2.4502897467625546E-5</v>
      </c>
      <c r="Q7631" t="str">
        <f>IF(SalesData[[#This Row],[Discount]]&gt;0, "Yes", "No")</f>
        <v>Yes</v>
      </c>
      <c r="R7631" t="str">
        <f>TEXT(SalesData[[#This Row],[Order Date]],"mmm-yyyy")</f>
        <v>Nov-2024</v>
      </c>
      <c r="S7631">
        <f>YEAR(SalesData[[#This Row],[Order Date]])*100 + MONTH(SalesData[[#This Row],[Order Date]])</f>
        <v>202411</v>
      </c>
    </row>
    <row r="7632" spans="1:19" x14ac:dyDescent="0.3">
      <c r="A7632" t="s">
        <v>10007</v>
      </c>
      <c r="B7632" s="3">
        <v>45607</v>
      </c>
      <c r="C7632" t="s">
        <v>10008</v>
      </c>
      <c r="D7632" t="s">
        <v>18</v>
      </c>
      <c r="E7632" t="s">
        <v>19</v>
      </c>
      <c r="F7632" t="s">
        <v>15</v>
      </c>
      <c r="G7632">
        <v>4</v>
      </c>
      <c r="H7632" s="5">
        <v>323.48</v>
      </c>
      <c r="I7632" s="5">
        <v>0.27</v>
      </c>
      <c r="J7632" s="5">
        <v>944.5616</v>
      </c>
      <c r="K7632" s="5">
        <v>263.95166379966321</v>
      </c>
      <c r="L7632">
        <f>YEAR(SalesData[Order Date])</f>
        <v>2024</v>
      </c>
      <c r="M7632">
        <f>MONTH(SalesData[Order Date])</f>
        <v>11</v>
      </c>
      <c r="N7632" t="str">
        <f>TEXT(SalesData[[#This Row],[Order Date]], "mmmm")</f>
        <v>November</v>
      </c>
      <c r="O7632" s="7">
        <f>IF(SalesData[Sales]=0,0,SalesData[Profit]/SalesData[Sales])</f>
        <v>0.27944356810573628</v>
      </c>
      <c r="P7632" s="8">
        <f t="shared" si="119"/>
        <v>2.0866823296648943E-4</v>
      </c>
      <c r="Q7632" t="str">
        <f>IF(SalesData[[#This Row],[Discount]]&gt;0, "Yes", "No")</f>
        <v>Yes</v>
      </c>
      <c r="R7632" t="str">
        <f>TEXT(SalesData[[#This Row],[Order Date]],"mmm-yyyy")</f>
        <v>Nov-2024</v>
      </c>
      <c r="S7632">
        <f>YEAR(SalesData[[#This Row],[Order Date]])*100 + MONTH(SalesData[[#This Row],[Order Date]])</f>
        <v>202411</v>
      </c>
    </row>
    <row r="7633" spans="1:19" x14ac:dyDescent="0.3">
      <c r="A7633" t="s">
        <v>10089</v>
      </c>
      <c r="B7633" s="3">
        <v>45625</v>
      </c>
      <c r="C7633" t="s">
        <v>10090</v>
      </c>
      <c r="D7633" t="s">
        <v>30</v>
      </c>
      <c r="E7633" t="s">
        <v>19</v>
      </c>
      <c r="F7633" t="s">
        <v>31</v>
      </c>
      <c r="G7633">
        <v>2</v>
      </c>
      <c r="H7633" s="5">
        <v>658.14</v>
      </c>
      <c r="I7633" s="5">
        <v>0.04</v>
      </c>
      <c r="J7633" s="5">
        <v>1263.6288</v>
      </c>
      <c r="K7633" s="5">
        <v>305.53906057764431</v>
      </c>
      <c r="L7633">
        <f>YEAR(SalesData[Order Date])</f>
        <v>2024</v>
      </c>
      <c r="M7633">
        <f>MONTH(SalesData[Order Date])</f>
        <v>11</v>
      </c>
      <c r="N7633" t="str">
        <f>TEXT(SalesData[[#This Row],[Order Date]], "mmmm")</f>
        <v>November</v>
      </c>
      <c r="O7633" s="7">
        <f>IF(SalesData[Sales]=0,0,SalesData[Profit]/SalesData[Sales])</f>
        <v>0.24179494846717986</v>
      </c>
      <c r="P7633" s="8">
        <f t="shared" si="119"/>
        <v>3.038867110341265E-5</v>
      </c>
      <c r="Q7633" t="str">
        <f>IF(SalesData[[#This Row],[Discount]]&gt;0, "Yes", "No")</f>
        <v>Yes</v>
      </c>
      <c r="R7633" t="str">
        <f>TEXT(SalesData[[#This Row],[Order Date]],"mmm-yyyy")</f>
        <v>Nov-2024</v>
      </c>
      <c r="S7633">
        <f>YEAR(SalesData[[#This Row],[Order Date]])*100 + MONTH(SalesData[[#This Row],[Order Date]])</f>
        <v>202411</v>
      </c>
    </row>
    <row r="7634" spans="1:19" x14ac:dyDescent="0.3">
      <c r="A7634" t="s">
        <v>10112</v>
      </c>
      <c r="B7634" s="3">
        <v>45624</v>
      </c>
      <c r="C7634" t="s">
        <v>10113</v>
      </c>
      <c r="D7634" t="s">
        <v>30</v>
      </c>
      <c r="E7634" t="s">
        <v>14</v>
      </c>
      <c r="F7634" t="s">
        <v>39</v>
      </c>
      <c r="G7634">
        <v>9</v>
      </c>
      <c r="H7634" s="5">
        <v>558.85</v>
      </c>
      <c r="I7634" s="5">
        <v>0.04</v>
      </c>
      <c r="J7634" s="5">
        <v>4828.4639999999999</v>
      </c>
      <c r="K7634" s="5">
        <v>1054.97886124247</v>
      </c>
      <c r="L7634">
        <f>YEAR(SalesData[Order Date])</f>
        <v>2024</v>
      </c>
      <c r="M7634">
        <f>MONTH(SalesData[Order Date])</f>
        <v>11</v>
      </c>
      <c r="N7634" t="str">
        <f>TEXT(SalesData[[#This Row],[Order Date]], "mmmm")</f>
        <v>November</v>
      </c>
      <c r="O7634" s="7">
        <f>IF(SalesData[Sales]=0,0,SalesData[Profit]/SalesData[Sales])</f>
        <v>0.21849160752621744</v>
      </c>
      <c r="P7634" s="8">
        <f t="shared" si="119"/>
        <v>7.9528396608113879E-6</v>
      </c>
      <c r="Q7634" t="str">
        <f>IF(SalesData[[#This Row],[Discount]]&gt;0, "Yes", "No")</f>
        <v>Yes</v>
      </c>
      <c r="R7634" t="str">
        <f>TEXT(SalesData[[#This Row],[Order Date]],"mmm-yyyy")</f>
        <v>Nov-2024</v>
      </c>
      <c r="S7634">
        <f>YEAR(SalesData[[#This Row],[Order Date]])*100 + MONTH(SalesData[[#This Row],[Order Date]])</f>
        <v>202411</v>
      </c>
    </row>
    <row r="7635" spans="1:19" x14ac:dyDescent="0.3">
      <c r="A7635" t="s">
        <v>10173</v>
      </c>
      <c r="B7635" s="3">
        <v>45614</v>
      </c>
      <c r="C7635" t="s">
        <v>10174</v>
      </c>
      <c r="D7635" t="s">
        <v>13</v>
      </c>
      <c r="E7635" t="s">
        <v>19</v>
      </c>
      <c r="F7635" t="s">
        <v>20</v>
      </c>
      <c r="G7635">
        <v>5</v>
      </c>
      <c r="H7635" s="5">
        <v>743.22</v>
      </c>
      <c r="I7635" s="5">
        <v>0.1</v>
      </c>
      <c r="J7635" s="5">
        <v>3344.49</v>
      </c>
      <c r="K7635" s="5">
        <v>841.43010138235525</v>
      </c>
      <c r="L7635">
        <f>YEAR(SalesData[Order Date])</f>
        <v>2024</v>
      </c>
      <c r="M7635">
        <f>MONTH(SalesData[Order Date])</f>
        <v>11</v>
      </c>
      <c r="N7635" t="str">
        <f>TEXT(SalesData[[#This Row],[Order Date]], "mmmm")</f>
        <v>November</v>
      </c>
      <c r="O7635" s="7">
        <f>IF(SalesData[Sales]=0,0,SalesData[Profit]/SalesData[Sales])</f>
        <v>0.25158696883003245</v>
      </c>
      <c r="P7635" s="8">
        <f t="shared" si="119"/>
        <v>2.6909932456069534E-5</v>
      </c>
      <c r="Q7635" t="str">
        <f>IF(SalesData[[#This Row],[Discount]]&gt;0, "Yes", "No")</f>
        <v>Yes</v>
      </c>
      <c r="R7635" t="str">
        <f>TEXT(SalesData[[#This Row],[Order Date]],"mmm-yyyy")</f>
        <v>Nov-2024</v>
      </c>
      <c r="S7635">
        <f>YEAR(SalesData[[#This Row],[Order Date]])*100 + MONTH(SalesData[[#This Row],[Order Date]])</f>
        <v>202411</v>
      </c>
    </row>
    <row r="7636" spans="1:19" x14ac:dyDescent="0.3">
      <c r="A7636" t="s">
        <v>10232</v>
      </c>
      <c r="B7636" s="3">
        <v>45612</v>
      </c>
      <c r="C7636" t="s">
        <v>10233</v>
      </c>
      <c r="D7636" t="s">
        <v>23</v>
      </c>
      <c r="E7636" t="s">
        <v>14</v>
      </c>
      <c r="F7636" t="s">
        <v>44</v>
      </c>
      <c r="G7636">
        <v>7</v>
      </c>
      <c r="H7636" s="5">
        <v>412.51</v>
      </c>
      <c r="I7636" s="5">
        <v>0.18</v>
      </c>
      <c r="J7636" s="5">
        <v>2367.8074000000001</v>
      </c>
      <c r="K7636" s="5">
        <v>216.84630391197749</v>
      </c>
      <c r="L7636">
        <f>YEAR(SalesData[Order Date])</f>
        <v>2024</v>
      </c>
      <c r="M7636">
        <f>MONTH(SalesData[Order Date])</f>
        <v>11</v>
      </c>
      <c r="N7636" t="str">
        <f>TEXT(SalesData[[#This Row],[Order Date]], "mmmm")</f>
        <v>November</v>
      </c>
      <c r="O7636" s="7">
        <f>IF(SalesData[Sales]=0,0,SalesData[Profit]/SalesData[Sales])</f>
        <v>9.1581056766685279E-2</v>
      </c>
      <c r="P7636" s="8">
        <f t="shared" si="119"/>
        <v>6.2336151158240324E-5</v>
      </c>
      <c r="Q7636" t="str">
        <f>IF(SalesData[[#This Row],[Discount]]&gt;0, "Yes", "No")</f>
        <v>Yes</v>
      </c>
      <c r="R7636" t="str">
        <f>TEXT(SalesData[[#This Row],[Order Date]],"mmm-yyyy")</f>
        <v>Nov-2024</v>
      </c>
      <c r="S7636">
        <f>YEAR(SalesData[[#This Row],[Order Date]])*100 + MONTH(SalesData[[#This Row],[Order Date]])</f>
        <v>202411</v>
      </c>
    </row>
    <row r="7637" spans="1:19" x14ac:dyDescent="0.3">
      <c r="A7637" t="s">
        <v>10427</v>
      </c>
      <c r="B7637" s="3">
        <v>45610</v>
      </c>
      <c r="C7637" t="s">
        <v>10428</v>
      </c>
      <c r="D7637" t="s">
        <v>13</v>
      </c>
      <c r="E7637" t="s">
        <v>14</v>
      </c>
      <c r="F7637" t="s">
        <v>62</v>
      </c>
      <c r="G7637">
        <v>3</v>
      </c>
      <c r="H7637" s="5">
        <v>368.71</v>
      </c>
      <c r="I7637" s="5">
        <v>0.13</v>
      </c>
      <c r="J7637" s="5">
        <v>962.33309999999994</v>
      </c>
      <c r="K7637" s="5">
        <v>122.8912639203958</v>
      </c>
      <c r="L7637">
        <f>YEAR(SalesData[Order Date])</f>
        <v>2024</v>
      </c>
      <c r="M7637">
        <f>MONTH(SalesData[Order Date])</f>
        <v>11</v>
      </c>
      <c r="N7637" t="str">
        <f>TEXT(SalesData[[#This Row],[Order Date]], "mmmm")</f>
        <v>November</v>
      </c>
      <c r="O7637" s="7">
        <f>IF(SalesData[Sales]=0,0,SalesData[Profit]/SalesData[Sales])</f>
        <v>0.12770137899277892</v>
      </c>
      <c r="P7637" s="8">
        <f t="shared" si="119"/>
        <v>1.1752687297153139E-4</v>
      </c>
      <c r="Q7637" t="str">
        <f>IF(SalesData[[#This Row],[Discount]]&gt;0, "Yes", "No")</f>
        <v>Yes</v>
      </c>
      <c r="R7637" t="str">
        <f>TEXT(SalesData[[#This Row],[Order Date]],"mmm-yyyy")</f>
        <v>Nov-2024</v>
      </c>
      <c r="S7637">
        <f>YEAR(SalesData[[#This Row],[Order Date]])*100 + MONTH(SalesData[[#This Row],[Order Date]])</f>
        <v>202411</v>
      </c>
    </row>
    <row r="7638" spans="1:19" x14ac:dyDescent="0.3">
      <c r="A7638" t="s">
        <v>10480</v>
      </c>
      <c r="B7638" s="3">
        <v>45602</v>
      </c>
      <c r="C7638" t="s">
        <v>10481</v>
      </c>
      <c r="D7638" t="s">
        <v>30</v>
      </c>
      <c r="E7638" t="s">
        <v>26</v>
      </c>
      <c r="F7638" t="s">
        <v>53</v>
      </c>
      <c r="G7638">
        <v>1</v>
      </c>
      <c r="H7638" s="5">
        <v>294.11</v>
      </c>
      <c r="I7638" s="5">
        <v>0.02</v>
      </c>
      <c r="J7638" s="5">
        <v>288.2278</v>
      </c>
      <c r="K7638" s="5">
        <v>43.432582805210338</v>
      </c>
      <c r="L7638">
        <f>YEAR(SalesData[Order Date])</f>
        <v>2024</v>
      </c>
      <c r="M7638">
        <f>MONTH(SalesData[Order Date])</f>
        <v>11</v>
      </c>
      <c r="N7638" t="str">
        <f>TEXT(SalesData[[#This Row],[Order Date]], "mmmm")</f>
        <v>November</v>
      </c>
      <c r="O7638" s="7">
        <f>IF(SalesData[Sales]=0,0,SalesData[Profit]/SalesData[Sales])</f>
        <v>0.15068838885496241</v>
      </c>
      <c r="P7638" s="8">
        <f t="shared" si="119"/>
        <v>6.8001768045969192E-5</v>
      </c>
      <c r="Q7638" t="str">
        <f>IF(SalesData[[#This Row],[Discount]]&gt;0, "Yes", "No")</f>
        <v>Yes</v>
      </c>
      <c r="R7638" t="str">
        <f>TEXT(SalesData[[#This Row],[Order Date]],"mmm-yyyy")</f>
        <v>Nov-2024</v>
      </c>
      <c r="S7638">
        <f>YEAR(SalesData[[#This Row],[Order Date]])*100 + MONTH(SalesData[[#This Row],[Order Date]])</f>
        <v>202411</v>
      </c>
    </row>
    <row r="7639" spans="1:19" x14ac:dyDescent="0.3">
      <c r="A7639" t="s">
        <v>10553</v>
      </c>
      <c r="B7639" s="3">
        <v>45614</v>
      </c>
      <c r="C7639" t="s">
        <v>10554</v>
      </c>
      <c r="D7639" t="s">
        <v>23</v>
      </c>
      <c r="E7639" t="s">
        <v>14</v>
      </c>
      <c r="F7639" t="s">
        <v>15</v>
      </c>
      <c r="G7639">
        <v>1</v>
      </c>
      <c r="H7639" s="5">
        <v>574.62</v>
      </c>
      <c r="I7639" s="5">
        <v>0.21</v>
      </c>
      <c r="J7639" s="5">
        <v>453.94979999999998</v>
      </c>
      <c r="K7639" s="5">
        <v>61.995184401903927</v>
      </c>
      <c r="L7639">
        <f>YEAR(SalesData[Order Date])</f>
        <v>2024</v>
      </c>
      <c r="M7639">
        <f>MONTH(SalesData[Order Date])</f>
        <v>11</v>
      </c>
      <c r="N7639" t="str">
        <f>TEXT(SalesData[[#This Row],[Order Date]], "mmmm")</f>
        <v>November</v>
      </c>
      <c r="O7639" s="7">
        <f>IF(SalesData[Sales]=0,0,SalesData[Profit]/SalesData[Sales])</f>
        <v>0.13656837033941624</v>
      </c>
      <c r="P7639" s="8">
        <f t="shared" si="119"/>
        <v>3.6545891197661064E-4</v>
      </c>
      <c r="Q7639" t="str">
        <f>IF(SalesData[[#This Row],[Discount]]&gt;0, "Yes", "No")</f>
        <v>Yes</v>
      </c>
      <c r="R7639" t="str">
        <f>TEXT(SalesData[[#This Row],[Order Date]],"mmm-yyyy")</f>
        <v>Nov-2024</v>
      </c>
      <c r="S7639">
        <f>YEAR(SalesData[[#This Row],[Order Date]])*100 + MONTH(SalesData[[#This Row],[Order Date]])</f>
        <v>202411</v>
      </c>
    </row>
    <row r="7640" spans="1:19" x14ac:dyDescent="0.3">
      <c r="A7640" t="s">
        <v>10579</v>
      </c>
      <c r="B7640" s="3">
        <v>45610</v>
      </c>
      <c r="C7640" t="s">
        <v>10580</v>
      </c>
      <c r="D7640" t="s">
        <v>18</v>
      </c>
      <c r="E7640" t="s">
        <v>26</v>
      </c>
      <c r="F7640" t="s">
        <v>44</v>
      </c>
      <c r="G7640">
        <v>3</v>
      </c>
      <c r="H7640" s="5">
        <v>498.79</v>
      </c>
      <c r="I7640" s="5">
        <v>0.19</v>
      </c>
      <c r="J7640" s="5">
        <v>1212.0597</v>
      </c>
      <c r="K7640" s="5">
        <v>62.168676265428452</v>
      </c>
      <c r="L7640">
        <f>YEAR(SalesData[Order Date])</f>
        <v>2024</v>
      </c>
      <c r="M7640">
        <f>MONTH(SalesData[Order Date])</f>
        <v>11</v>
      </c>
      <c r="N7640" t="str">
        <f>TEXT(SalesData[[#This Row],[Order Date]], "mmmm")</f>
        <v>November</v>
      </c>
      <c r="O7640" s="7">
        <f>IF(SalesData[Sales]=0,0,SalesData[Profit]/SalesData[Sales])</f>
        <v>5.1291760847612083E-2</v>
      </c>
      <c r="P7640" s="8">
        <f t="shared" si="119"/>
        <v>1.2697394361020335E-4</v>
      </c>
      <c r="Q7640" t="str">
        <f>IF(SalesData[[#This Row],[Discount]]&gt;0, "Yes", "No")</f>
        <v>Yes</v>
      </c>
      <c r="R7640" t="str">
        <f>TEXT(SalesData[[#This Row],[Order Date]],"mmm-yyyy")</f>
        <v>Nov-2024</v>
      </c>
      <c r="S7640">
        <f>YEAR(SalesData[[#This Row],[Order Date]])*100 + MONTH(SalesData[[#This Row],[Order Date]])</f>
        <v>202411</v>
      </c>
    </row>
    <row r="7641" spans="1:19" x14ac:dyDescent="0.3">
      <c r="A7641" t="s">
        <v>10588</v>
      </c>
      <c r="B7641" s="3">
        <v>45608</v>
      </c>
      <c r="C7641" t="s">
        <v>10589</v>
      </c>
      <c r="D7641" t="s">
        <v>23</v>
      </c>
      <c r="E7641" t="s">
        <v>14</v>
      </c>
      <c r="F7641" t="s">
        <v>53</v>
      </c>
      <c r="G7641">
        <v>5</v>
      </c>
      <c r="H7641" s="5">
        <v>729.22</v>
      </c>
      <c r="I7641" s="5">
        <v>0.3</v>
      </c>
      <c r="J7641" s="5">
        <v>2552.27</v>
      </c>
      <c r="K7641" s="5">
        <v>681.89930359353627</v>
      </c>
      <c r="L7641">
        <f>YEAR(SalesData[Order Date])</f>
        <v>2024</v>
      </c>
      <c r="M7641">
        <f>MONTH(SalesData[Order Date])</f>
        <v>11</v>
      </c>
      <c r="N7641" t="str">
        <f>TEXT(SalesData[[#This Row],[Order Date]], "mmmm")</f>
        <v>November</v>
      </c>
      <c r="O7641" s="7">
        <f>IF(SalesData[Sales]=0,0,SalesData[Profit]/SalesData[Sales])</f>
        <v>0.26717365466566478</v>
      </c>
      <c r="P7641" s="8">
        <f t="shared" si="119"/>
        <v>8.2279696113655681E-5</v>
      </c>
      <c r="Q7641" t="str">
        <f>IF(SalesData[[#This Row],[Discount]]&gt;0,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
        <v>10605</v>
      </c>
      <c r="D7642" t="s">
        <v>30</v>
      </c>
      <c r="E7642" t="s">
        <v>14</v>
      </c>
      <c r="F7642" t="s">
        <v>91</v>
      </c>
      <c r="G7642">
        <v>7</v>
      </c>
      <c r="H7642" s="5">
        <v>103.03</v>
      </c>
      <c r="I7642" s="5">
        <v>0.1</v>
      </c>
      <c r="J7642" s="5">
        <v>649.08900000000006</v>
      </c>
      <c r="K7642" s="5">
        <v>185.52326508087171</v>
      </c>
      <c r="L7642">
        <f>YEAR(SalesData[Order Date])</f>
        <v>2024</v>
      </c>
      <c r="M7642">
        <f>MONTH(SalesData[Order Date])</f>
        <v>11</v>
      </c>
      <c r="N7642" t="str">
        <f>TEXT(SalesData[[#This Row],[Order Date]], "mmmm")</f>
        <v>November</v>
      </c>
      <c r="O7642" s="7">
        <f>IF(SalesData[Sales]=0,0,SalesData[Profit]/SalesData[Sales])</f>
        <v>0.28582099693704821</v>
      </c>
      <c r="P7642" s="8">
        <f t="shared" si="119"/>
        <v>1.386558699962563E-4</v>
      </c>
      <c r="Q7642" t="str">
        <f>IF(SalesData[[#This Row],[Discount]]&gt;0, "Yes", "No")</f>
        <v>Yes</v>
      </c>
      <c r="R7642" t="str">
        <f>TEXT(SalesData[[#This Row],[Order Date]],"mmm-yyyy")</f>
        <v>Nov-2024</v>
      </c>
      <c r="S7642">
        <f>YEAR(SalesData[[#This Row],[Order Date]])*100 + MONTH(SalesData[[#This Row],[Order Date]])</f>
        <v>202411</v>
      </c>
    </row>
    <row r="7643" spans="1:19" x14ac:dyDescent="0.3">
      <c r="A7643" t="s">
        <v>10640</v>
      </c>
      <c r="B7643" s="3">
        <v>45622</v>
      </c>
      <c r="C7643" t="s">
        <v>10641</v>
      </c>
      <c r="D7643" t="s">
        <v>23</v>
      </c>
      <c r="E7643" t="s">
        <v>14</v>
      </c>
      <c r="F7643" t="s">
        <v>53</v>
      </c>
      <c r="G7643">
        <v>1</v>
      </c>
      <c r="H7643" s="5">
        <v>881.07</v>
      </c>
      <c r="I7643" s="5">
        <v>0.26</v>
      </c>
      <c r="J7643" s="5">
        <v>651.99180000000001</v>
      </c>
      <c r="K7643" s="5">
        <v>61.670117917647033</v>
      </c>
      <c r="L7643">
        <f>YEAR(SalesData[Order Date])</f>
        <v>2024</v>
      </c>
      <c r="M7643">
        <f>MONTH(SalesData[Order Date])</f>
        <v>11</v>
      </c>
      <c r="N7643" t="str">
        <f>TEXT(SalesData[[#This Row],[Order Date]], "mmmm")</f>
        <v>November</v>
      </c>
      <c r="O7643" s="7">
        <f>IF(SalesData[Sales]=0,0,SalesData[Profit]/SalesData[Sales])</f>
        <v>9.458726002021349E-2</v>
      </c>
      <c r="P7643" s="8">
        <f t="shared" si="119"/>
        <v>2.9509573586661671E-4</v>
      </c>
      <c r="Q7643" t="str">
        <f>IF(SalesData[[#This Row],[Discount]]&gt;0, "Yes", "No")</f>
        <v>Yes</v>
      </c>
      <c r="R7643" t="str">
        <f>TEXT(SalesData[[#This Row],[Order Date]],"mmm-yyyy")</f>
        <v>Nov-2024</v>
      </c>
      <c r="S7643">
        <f>YEAR(SalesData[[#This Row],[Order Date]])*100 + MONTH(SalesData[[#This Row],[Order Date]])</f>
        <v>202411</v>
      </c>
    </row>
    <row r="7644" spans="1:19" x14ac:dyDescent="0.3">
      <c r="A7644" t="s">
        <v>10734</v>
      </c>
      <c r="B7644" s="3">
        <v>45610</v>
      </c>
      <c r="C7644" t="s">
        <v>10735</v>
      </c>
      <c r="D7644" t="s">
        <v>23</v>
      </c>
      <c r="E7644" t="s">
        <v>19</v>
      </c>
      <c r="F7644" t="s">
        <v>53</v>
      </c>
      <c r="G7644">
        <v>7</v>
      </c>
      <c r="H7644" s="5">
        <v>639.08000000000004</v>
      </c>
      <c r="I7644" s="5">
        <v>0.28999999999999998</v>
      </c>
      <c r="J7644" s="5">
        <v>3176.2276000000002</v>
      </c>
      <c r="K7644" s="5">
        <v>923.23671391369396</v>
      </c>
      <c r="L7644">
        <f>YEAR(SalesData[Order Date])</f>
        <v>2024</v>
      </c>
      <c r="M7644">
        <f>MONTH(SalesData[Order Date])</f>
        <v>11</v>
      </c>
      <c r="N7644" t="str">
        <f>TEXT(SalesData[[#This Row],[Order Date]], "mmmm")</f>
        <v>November</v>
      </c>
      <c r="O7644" s="7">
        <f>IF(SalesData[Sales]=0,0,SalesData[Profit]/SalesData[Sales])</f>
        <v>0.29067083036294183</v>
      </c>
      <c r="P7644" s="8">
        <f t="shared" si="119"/>
        <v>6.4825329267965544E-5</v>
      </c>
      <c r="Q7644" t="str">
        <f>IF(SalesData[[#This Row],[Discount]]&gt;0, "Yes", "No")</f>
        <v>Yes</v>
      </c>
      <c r="R7644" t="str">
        <f>TEXT(SalesData[[#This Row],[Order Date]],"mmm-yyyy")</f>
        <v>Nov-2024</v>
      </c>
      <c r="S7644">
        <f>YEAR(SalesData[[#This Row],[Order Date]])*100 + MONTH(SalesData[[#This Row],[Order Date]])</f>
        <v>202411</v>
      </c>
    </row>
    <row r="7645" spans="1:19" x14ac:dyDescent="0.3">
      <c r="A7645" t="s">
        <v>10744</v>
      </c>
      <c r="B7645" s="3">
        <v>45626</v>
      </c>
      <c r="C7645" t="s">
        <v>10745</v>
      </c>
      <c r="D7645" t="s">
        <v>13</v>
      </c>
      <c r="E7645" t="s">
        <v>19</v>
      </c>
      <c r="F7645" t="s">
        <v>39</v>
      </c>
      <c r="G7645">
        <v>1</v>
      </c>
      <c r="H7645" s="5">
        <v>663.71</v>
      </c>
      <c r="I7645" s="5">
        <v>0.04</v>
      </c>
      <c r="J7645" s="5">
        <v>637.16160000000002</v>
      </c>
      <c r="K7645" s="5">
        <v>177.00160254269221</v>
      </c>
      <c r="L7645">
        <f>YEAR(SalesData[Order Date])</f>
        <v>2024</v>
      </c>
      <c r="M7645">
        <f>MONTH(SalesData[Order Date])</f>
        <v>11</v>
      </c>
      <c r="N7645" t="str">
        <f>TEXT(SalesData[[#This Row],[Order Date]], "mmmm")</f>
        <v>November</v>
      </c>
      <c r="O7645" s="7">
        <f>IF(SalesData[Sales]=0,0,SalesData[Profit]/SalesData[Sales])</f>
        <v>0.27779703381793913</v>
      </c>
      <c r="P7645" s="8">
        <f t="shared" si="119"/>
        <v>6.0267285410796882E-5</v>
      </c>
      <c r="Q7645" t="str">
        <f>IF(SalesData[[#This Row],[Discount]]&gt;0, "Yes", "No")</f>
        <v>Yes</v>
      </c>
      <c r="R7645" t="str">
        <f>TEXT(SalesData[[#This Row],[Order Date]],"mmm-yyyy")</f>
        <v>Nov-2024</v>
      </c>
      <c r="S7645">
        <f>YEAR(SalesData[[#This Row],[Order Date]])*100 + MONTH(SalesData[[#This Row],[Order Date]])</f>
        <v>202411</v>
      </c>
    </row>
    <row r="7646" spans="1:19" x14ac:dyDescent="0.3">
      <c r="A7646" t="s">
        <v>10772</v>
      </c>
      <c r="B7646" s="3">
        <v>45610</v>
      </c>
      <c r="C7646" t="s">
        <v>10773</v>
      </c>
      <c r="D7646" t="s">
        <v>13</v>
      </c>
      <c r="E7646" t="s">
        <v>26</v>
      </c>
      <c r="F7646" t="s">
        <v>34</v>
      </c>
      <c r="G7646">
        <v>1</v>
      </c>
      <c r="H7646" s="5">
        <v>606.33000000000004</v>
      </c>
      <c r="I7646" s="5">
        <v>0.2</v>
      </c>
      <c r="J7646" s="5">
        <v>485.06400000000008</v>
      </c>
      <c r="K7646" s="5">
        <v>66.682080426355839</v>
      </c>
      <c r="L7646">
        <f>YEAR(SalesData[Order Date])</f>
        <v>2024</v>
      </c>
      <c r="M7646">
        <f>MONTH(SalesData[Order Date])</f>
        <v>11</v>
      </c>
      <c r="N7646" t="str">
        <f>TEXT(SalesData[[#This Row],[Order Date]], "mmmm")</f>
        <v>November</v>
      </c>
      <c r="O7646" s="7">
        <f>IF(SalesData[Sales]=0,0,SalesData[Profit]/SalesData[Sales])</f>
        <v>0.13747068515980537</v>
      </c>
      <c r="P7646" s="8">
        <f t="shared" si="119"/>
        <v>3.2985338017251333E-4</v>
      </c>
      <c r="Q7646" t="str">
        <f>IF(SalesData[[#This Row],[Discount]]&gt;0, "Yes", "No")</f>
        <v>Yes</v>
      </c>
      <c r="R7646" t="str">
        <f>TEXT(SalesData[[#This Row],[Order Date]],"mmm-yyyy")</f>
        <v>Nov-2024</v>
      </c>
      <c r="S7646">
        <f>YEAR(SalesData[[#This Row],[Order Date]])*100 + MONTH(SalesData[[#This Row],[Order Date]])</f>
        <v>202411</v>
      </c>
    </row>
    <row r="7647" spans="1:19" x14ac:dyDescent="0.3">
      <c r="A7647" t="s">
        <v>10859</v>
      </c>
      <c r="B7647" s="3">
        <v>45620</v>
      </c>
      <c r="C7647" t="s">
        <v>10860</v>
      </c>
      <c r="D7647" t="s">
        <v>23</v>
      </c>
      <c r="E7647" t="s">
        <v>19</v>
      </c>
      <c r="F7647" t="s">
        <v>39</v>
      </c>
      <c r="G7647">
        <v>4</v>
      </c>
      <c r="H7647" s="5">
        <v>221.81</v>
      </c>
      <c r="I7647" s="5">
        <v>7.0000000000000007E-2</v>
      </c>
      <c r="J7647" s="5">
        <v>825.13319999999999</v>
      </c>
      <c r="K7647" s="5">
        <v>235.32916872454101</v>
      </c>
      <c r="L7647">
        <f>YEAR(SalesData[Order Date])</f>
        <v>2024</v>
      </c>
      <c r="M7647">
        <f>MONTH(SalesData[Order Date])</f>
        <v>11</v>
      </c>
      <c r="N7647" t="str">
        <f>TEXT(SalesData[[#This Row],[Order Date]], "mmmm")</f>
        <v>November</v>
      </c>
      <c r="O7647" s="7">
        <f>IF(SalesData[Sales]=0,0,SalesData[Profit]/SalesData[Sales])</f>
        <v>0.28520143017459604</v>
      </c>
      <c r="P7647" s="8">
        <f t="shared" si="119"/>
        <v>7.8896352734322177E-5</v>
      </c>
      <c r="Q7647" t="str">
        <f>IF(SalesData[[#This Row],[Discount]]&gt;0, "Yes", "No")</f>
        <v>Yes</v>
      </c>
      <c r="R7647" t="str">
        <f>TEXT(SalesData[[#This Row],[Order Date]],"mmm-yyyy")</f>
        <v>Nov-2024</v>
      </c>
      <c r="S7647">
        <f>YEAR(SalesData[[#This Row],[Order Date]])*100 + MONTH(SalesData[[#This Row],[Order Date]])</f>
        <v>202411</v>
      </c>
    </row>
    <row r="7648" spans="1:19" x14ac:dyDescent="0.3">
      <c r="A7648" t="s">
        <v>10869</v>
      </c>
      <c r="B7648" s="3">
        <v>45610</v>
      </c>
      <c r="C7648" t="s">
        <v>10870</v>
      </c>
      <c r="D7648" t="s">
        <v>13</v>
      </c>
      <c r="E7648" t="s">
        <v>19</v>
      </c>
      <c r="F7648" t="s">
        <v>31</v>
      </c>
      <c r="G7648">
        <v>6</v>
      </c>
      <c r="H7648" s="5">
        <v>18.27</v>
      </c>
      <c r="I7648" s="5">
        <v>0.13</v>
      </c>
      <c r="J7648" s="5">
        <v>95.369399999999999</v>
      </c>
      <c r="K7648" s="5">
        <v>24.792644326004691</v>
      </c>
      <c r="L7648">
        <f>YEAR(SalesData[Order Date])</f>
        <v>2024</v>
      </c>
      <c r="M7648">
        <f>MONTH(SalesData[Order Date])</f>
        <v>11</v>
      </c>
      <c r="N7648" t="str">
        <f>TEXT(SalesData[[#This Row],[Order Date]], "mmmm")</f>
        <v>November</v>
      </c>
      <c r="O7648" s="7">
        <f>IF(SalesData[Sales]=0,0,SalesData[Profit]/SalesData[Sales])</f>
        <v>0.25996435257016076</v>
      </c>
      <c r="P7648" s="8">
        <f t="shared" si="119"/>
        <v>1.1859149790184272E-3</v>
      </c>
      <c r="Q7648" t="str">
        <f>IF(SalesData[[#This Row],[Discount]]&gt;0, "Yes", "No")</f>
        <v>Yes</v>
      </c>
      <c r="R7648" t="str">
        <f>TEXT(SalesData[[#This Row],[Order Date]],"mmm-yyyy")</f>
        <v>Nov-2024</v>
      </c>
      <c r="S7648">
        <f>YEAR(SalesData[[#This Row],[Order Date]])*100 + MONTH(SalesData[[#This Row],[Order Date]])</f>
        <v>202411</v>
      </c>
    </row>
    <row r="7649" spans="1:19" x14ac:dyDescent="0.3">
      <c r="A7649" t="s">
        <v>11003</v>
      </c>
      <c r="B7649" s="3">
        <v>45600</v>
      </c>
      <c r="C7649" t="s">
        <v>11004</v>
      </c>
      <c r="D7649" t="s">
        <v>13</v>
      </c>
      <c r="E7649" t="s">
        <v>14</v>
      </c>
      <c r="F7649" t="s">
        <v>27</v>
      </c>
      <c r="G7649">
        <v>5</v>
      </c>
      <c r="H7649" s="5">
        <v>273.89</v>
      </c>
      <c r="I7649" s="5">
        <v>0.1</v>
      </c>
      <c r="J7649" s="5">
        <v>1232.5050000000001</v>
      </c>
      <c r="K7649" s="5">
        <v>227.23938549669529</v>
      </c>
      <c r="L7649">
        <f>YEAR(SalesData[Order Date])</f>
        <v>2024</v>
      </c>
      <c r="M7649">
        <f>MONTH(SalesData[Order Date])</f>
        <v>11</v>
      </c>
      <c r="N7649" t="str">
        <f>TEXT(SalesData[[#This Row],[Order Date]], "mmmm")</f>
        <v>November</v>
      </c>
      <c r="O7649" s="7">
        <f>IF(SalesData[Sales]=0,0,SalesData[Profit]/SalesData[Sales])</f>
        <v>0.18437197860998153</v>
      </c>
      <c r="P7649" s="8">
        <f t="shared" si="119"/>
        <v>7.3022016137865587E-5</v>
      </c>
      <c r="Q7649" t="str">
        <f>IF(SalesData[[#This Row],[Discount]]&gt;0, "Yes", "No")</f>
        <v>Yes</v>
      </c>
      <c r="R7649" t="str">
        <f>TEXT(SalesData[[#This Row],[Order Date]],"mmm-yyyy")</f>
        <v>Nov-2024</v>
      </c>
      <c r="S7649">
        <f>YEAR(SalesData[[#This Row],[Order Date]])*100 + MONTH(SalesData[[#This Row],[Order Date]])</f>
        <v>202411</v>
      </c>
    </row>
    <row r="7650" spans="1:19" x14ac:dyDescent="0.3">
      <c r="A7650" t="s">
        <v>11146</v>
      </c>
      <c r="B7650" s="3">
        <v>45601</v>
      </c>
      <c r="C7650" t="s">
        <v>5766</v>
      </c>
      <c r="D7650" t="s">
        <v>23</v>
      </c>
      <c r="E7650" t="s">
        <v>14</v>
      </c>
      <c r="F7650" t="s">
        <v>62</v>
      </c>
      <c r="G7650">
        <v>2</v>
      </c>
      <c r="H7650" s="5">
        <v>597.11</v>
      </c>
      <c r="I7650" s="5">
        <v>0.23</v>
      </c>
      <c r="J7650" s="5">
        <v>919.54939999999999</v>
      </c>
      <c r="K7650" s="5">
        <v>190.70888511089501</v>
      </c>
      <c r="L7650">
        <f>YEAR(SalesData[Order Date])</f>
        <v>2024</v>
      </c>
      <c r="M7650">
        <f>MONTH(SalesData[Order Date])</f>
        <v>11</v>
      </c>
      <c r="N7650" t="str">
        <f>TEXT(SalesData[[#This Row],[Order Date]], "mmmm")</f>
        <v>November</v>
      </c>
      <c r="O7650" s="7">
        <f>IF(SalesData[Sales]=0,0,SalesData[Profit]/SalesData[Sales])</f>
        <v>0.20739384432298583</v>
      </c>
      <c r="P7650" s="8">
        <f t="shared" si="119"/>
        <v>1.9259432935305054E-4</v>
      </c>
      <c r="Q7650" t="str">
        <f>IF(SalesData[[#This Row],[Discount]]&gt;0, "Yes", "No")</f>
        <v>Yes</v>
      </c>
      <c r="R7650" t="str">
        <f>TEXT(SalesData[[#This Row],[Order Date]],"mmm-yyyy")</f>
        <v>Nov-2024</v>
      </c>
      <c r="S7650">
        <f>YEAR(SalesData[[#This Row],[Order Date]])*100 + MONTH(SalesData[[#This Row],[Order Date]])</f>
        <v>202411</v>
      </c>
    </row>
    <row r="7651" spans="1:19" x14ac:dyDescent="0.3">
      <c r="A7651" t="s">
        <v>11191</v>
      </c>
      <c r="B7651" s="3">
        <v>45597</v>
      </c>
      <c r="C7651" t="s">
        <v>6912</v>
      </c>
      <c r="D7651" t="s">
        <v>23</v>
      </c>
      <c r="E7651" t="s">
        <v>14</v>
      </c>
      <c r="F7651" t="s">
        <v>34</v>
      </c>
      <c r="G7651">
        <v>3</v>
      </c>
      <c r="H7651" s="5">
        <v>361.17</v>
      </c>
      <c r="I7651" s="5">
        <v>0.17</v>
      </c>
      <c r="J7651" s="5">
        <v>899.31329999999991</v>
      </c>
      <c r="K7651" s="5">
        <v>55.289823741818708</v>
      </c>
      <c r="L7651">
        <f>YEAR(SalesData[Order Date])</f>
        <v>2024</v>
      </c>
      <c r="M7651">
        <f>MONTH(SalesData[Order Date])</f>
        <v>11</v>
      </c>
      <c r="N7651" t="str">
        <f>TEXT(SalesData[[#This Row],[Order Date]], "mmmm")</f>
        <v>November</v>
      </c>
      <c r="O7651" s="7">
        <f>IF(SalesData[Sales]=0,0,SalesData[Profit]/SalesData[Sales])</f>
        <v>6.1480046766592591E-2</v>
      </c>
      <c r="P7651" s="8">
        <f t="shared" si="119"/>
        <v>1.5689749056307741E-4</v>
      </c>
      <c r="Q7651" t="str">
        <f>IF(SalesData[[#This Row],[Discount]]&gt;0, "Yes", "No")</f>
        <v>Yes</v>
      </c>
      <c r="R7651" t="str">
        <f>TEXT(SalesData[[#This Row],[Order Date]],"mmm-yyyy")</f>
        <v>Nov-2024</v>
      </c>
      <c r="S7651">
        <f>YEAR(SalesData[[#This Row],[Order Date]])*100 + MONTH(SalesData[[#This Row],[Order Date]])</f>
        <v>202411</v>
      </c>
    </row>
    <row r="7652" spans="1:19" x14ac:dyDescent="0.3">
      <c r="A7652" t="s">
        <v>11208</v>
      </c>
      <c r="B7652" s="3">
        <v>45622</v>
      </c>
      <c r="C7652" t="s">
        <v>11209</v>
      </c>
      <c r="D7652" t="s">
        <v>30</v>
      </c>
      <c r="E7652" t="s">
        <v>14</v>
      </c>
      <c r="F7652" t="s">
        <v>62</v>
      </c>
      <c r="G7652">
        <v>3</v>
      </c>
      <c r="H7652" s="5">
        <v>574.03</v>
      </c>
      <c r="I7652" s="5">
        <v>0.28999999999999998</v>
      </c>
      <c r="J7652" s="5">
        <v>1222.6839</v>
      </c>
      <c r="K7652" s="5">
        <v>355.51977055770959</v>
      </c>
      <c r="L7652">
        <f>YEAR(SalesData[Order Date])</f>
        <v>2024</v>
      </c>
      <c r="M7652">
        <f>MONTH(SalesData[Order Date])</f>
        <v>11</v>
      </c>
      <c r="N7652" t="str">
        <f>TEXT(SalesData[[#This Row],[Order Date]], "mmmm")</f>
        <v>November</v>
      </c>
      <c r="O7652" s="7">
        <f>IF(SalesData[Sales]=0,0,SalesData[Profit]/SalesData[Sales])</f>
        <v>0.2907699778803905</v>
      </c>
      <c r="P7652" s="8">
        <f t="shared" si="119"/>
        <v>1.684000255503487E-4</v>
      </c>
      <c r="Q7652" t="str">
        <f>IF(SalesData[[#This Row],[Discount]]&gt;0, "Yes", "No")</f>
        <v>Yes</v>
      </c>
      <c r="R7652" t="str">
        <f>TEXT(SalesData[[#This Row],[Order Date]],"mmm-yyyy")</f>
        <v>Nov-2024</v>
      </c>
      <c r="S7652">
        <f>YEAR(SalesData[[#This Row],[Order Date]])*100 + MONTH(SalesData[[#This Row],[Order Date]])</f>
        <v>202411</v>
      </c>
    </row>
    <row r="7653" spans="1:19" x14ac:dyDescent="0.3">
      <c r="A7653" t="s">
        <v>11232</v>
      </c>
      <c r="B7653" s="3">
        <v>45604</v>
      </c>
      <c r="C7653" t="s">
        <v>11233</v>
      </c>
      <c r="D7653" t="s">
        <v>13</v>
      </c>
      <c r="E7653" t="s">
        <v>19</v>
      </c>
      <c r="F7653" t="s">
        <v>15</v>
      </c>
      <c r="G7653">
        <v>2</v>
      </c>
      <c r="H7653" s="5">
        <v>226.95</v>
      </c>
      <c r="I7653" s="5">
        <v>0.01</v>
      </c>
      <c r="J7653" s="5">
        <v>449.36099999999999</v>
      </c>
      <c r="K7653" s="5">
        <v>32.800064731257088</v>
      </c>
      <c r="L7653">
        <f>YEAR(SalesData[Order Date])</f>
        <v>2024</v>
      </c>
      <c r="M7653">
        <f>MONTH(SalesData[Order Date])</f>
        <v>11</v>
      </c>
      <c r="N7653" t="str">
        <f>TEXT(SalesData[[#This Row],[Order Date]], "mmmm")</f>
        <v>November</v>
      </c>
      <c r="O7653" s="7">
        <f>IF(SalesData[Sales]=0,0,SalesData[Profit]/SalesData[Sales])</f>
        <v>7.2992682345056847E-2</v>
      </c>
      <c r="P7653" s="8">
        <f t="shared" si="119"/>
        <v>2.2031284423881914E-5</v>
      </c>
      <c r="Q7653" t="str">
        <f>IF(SalesData[[#This Row],[Discount]]&gt;0, "Yes", "No")</f>
        <v>Yes</v>
      </c>
      <c r="R7653" t="str">
        <f>TEXT(SalesData[[#This Row],[Order Date]],"mmm-yyyy")</f>
        <v>Nov-2024</v>
      </c>
      <c r="S7653">
        <f>YEAR(SalesData[[#This Row],[Order Date]])*100 + MONTH(SalesData[[#This Row],[Order Date]])</f>
        <v>202411</v>
      </c>
    </row>
    <row r="7654" spans="1:19" x14ac:dyDescent="0.3">
      <c r="A7654" t="s">
        <v>11256</v>
      </c>
      <c r="B7654" s="3">
        <v>45598</v>
      </c>
      <c r="C7654" t="s">
        <v>11257</v>
      </c>
      <c r="D7654" t="s">
        <v>13</v>
      </c>
      <c r="E7654" t="s">
        <v>26</v>
      </c>
      <c r="F7654" t="s">
        <v>44</v>
      </c>
      <c r="G7654">
        <v>1</v>
      </c>
      <c r="H7654" s="5">
        <v>334.72</v>
      </c>
      <c r="I7654" s="5">
        <v>0</v>
      </c>
      <c r="J7654" s="5">
        <v>334.72</v>
      </c>
      <c r="K7654" s="5">
        <v>86.009992226402687</v>
      </c>
      <c r="L7654">
        <f>YEAR(SalesData[Order Date])</f>
        <v>2024</v>
      </c>
      <c r="M7654">
        <f>MONTH(SalesData[Order Date])</f>
        <v>11</v>
      </c>
      <c r="N7654" t="str">
        <f>TEXT(SalesData[[#This Row],[Order Date]], "mmmm")</f>
        <v>November</v>
      </c>
      <c r="O7654" s="7">
        <f>IF(SalesData[Sales]=0,0,SalesData[Profit]/SalesData[Sales])</f>
        <v>0.25696101884083017</v>
      </c>
      <c r="P7654" s="8">
        <f t="shared" si="119"/>
        <v>0</v>
      </c>
      <c r="Q7654" t="str">
        <f>IF(SalesData[[#This Row],[Discount]]&gt;0, "Yes", "No")</f>
        <v>No</v>
      </c>
      <c r="R7654" t="str">
        <f>TEXT(SalesData[[#This Row],[Order Date]],"mmm-yyyy")</f>
        <v>Nov-2024</v>
      </c>
      <c r="S7654">
        <f>YEAR(SalesData[[#This Row],[Order Date]])*100 + MONTH(SalesData[[#This Row],[Order Date]])</f>
        <v>202411</v>
      </c>
    </row>
    <row r="7655" spans="1:19" x14ac:dyDescent="0.3">
      <c r="A7655" t="s">
        <v>11285</v>
      </c>
      <c r="B7655" s="3">
        <v>45598</v>
      </c>
      <c r="C7655" t="s">
        <v>11286</v>
      </c>
      <c r="D7655" t="s">
        <v>23</v>
      </c>
      <c r="E7655" t="s">
        <v>19</v>
      </c>
      <c r="F7655" t="s">
        <v>39</v>
      </c>
      <c r="G7655">
        <v>5</v>
      </c>
      <c r="H7655" s="5">
        <v>594.17999999999995</v>
      </c>
      <c r="I7655" s="5">
        <v>0.06</v>
      </c>
      <c r="J7655" s="5">
        <v>2792.6459999999988</v>
      </c>
      <c r="K7655" s="5">
        <v>253.24522221750539</v>
      </c>
      <c r="L7655">
        <f>YEAR(SalesData[Order Date])</f>
        <v>2024</v>
      </c>
      <c r="M7655">
        <f>MONTH(SalesData[Order Date])</f>
        <v>11</v>
      </c>
      <c r="N7655" t="str">
        <f>TEXT(SalesData[[#This Row],[Order Date]], "mmmm")</f>
        <v>November</v>
      </c>
      <c r="O7655" s="7">
        <f>IF(SalesData[Sales]=0,0,SalesData[Profit]/SalesData[Sales])</f>
        <v>9.0682894365238381E-2</v>
      </c>
      <c r="P7655" s="8">
        <f t="shared" si="119"/>
        <v>2.0195900232252854E-5</v>
      </c>
      <c r="Q7655" t="str">
        <f>IF(SalesData[[#This Row],[Discount]]&gt;0, "Yes", "No")</f>
        <v>Yes</v>
      </c>
      <c r="R7655" t="str">
        <f>TEXT(SalesData[[#This Row],[Order Date]],"mmm-yyyy")</f>
        <v>Nov-2024</v>
      </c>
      <c r="S7655">
        <f>YEAR(SalesData[[#This Row],[Order Date]])*100 + MONTH(SalesData[[#This Row],[Order Date]])</f>
        <v>202411</v>
      </c>
    </row>
    <row r="7656" spans="1:19" x14ac:dyDescent="0.3">
      <c r="A7656" t="s">
        <v>11316</v>
      </c>
      <c r="B7656" s="3">
        <v>45610</v>
      </c>
      <c r="C7656" t="s">
        <v>11317</v>
      </c>
      <c r="D7656" t="s">
        <v>30</v>
      </c>
      <c r="E7656" t="s">
        <v>26</v>
      </c>
      <c r="F7656" t="s">
        <v>62</v>
      </c>
      <c r="G7656">
        <v>5</v>
      </c>
      <c r="H7656" s="5">
        <v>651.62</v>
      </c>
      <c r="I7656" s="5">
        <v>0.08</v>
      </c>
      <c r="J7656" s="5">
        <v>2997.4520000000002</v>
      </c>
      <c r="K7656" s="5">
        <v>413.36002036031158</v>
      </c>
      <c r="L7656">
        <f>YEAR(SalesData[Order Date])</f>
        <v>2024</v>
      </c>
      <c r="M7656">
        <f>MONTH(SalesData[Order Date])</f>
        <v>11</v>
      </c>
      <c r="N7656" t="str">
        <f>TEXT(SalesData[[#This Row],[Order Date]], "mmmm")</f>
        <v>November</v>
      </c>
      <c r="O7656" s="7">
        <f>IF(SalesData[Sales]=0,0,SalesData[Profit]/SalesData[Sales])</f>
        <v>0.13790379974735595</v>
      </c>
      <c r="P7656" s="8">
        <f t="shared" si="119"/>
        <v>2.4554188023694791E-5</v>
      </c>
      <c r="Q7656" t="str">
        <f>IF(SalesData[[#This Row],[Discount]]&gt;0, "Yes", "No")</f>
        <v>Yes</v>
      </c>
      <c r="R7656" t="str">
        <f>TEXT(SalesData[[#This Row],[Order Date]],"mmm-yyyy")</f>
        <v>Nov-2024</v>
      </c>
      <c r="S7656">
        <f>YEAR(SalesData[[#This Row],[Order Date]])*100 + MONTH(SalesData[[#This Row],[Order Date]])</f>
        <v>202411</v>
      </c>
    </row>
    <row r="7657" spans="1:19" x14ac:dyDescent="0.3">
      <c r="A7657" t="s">
        <v>11322</v>
      </c>
      <c r="B7657" s="3">
        <v>45612</v>
      </c>
      <c r="C7657" t="s">
        <v>11323</v>
      </c>
      <c r="D7657" t="s">
        <v>23</v>
      </c>
      <c r="E7657" t="s">
        <v>14</v>
      </c>
      <c r="F7657" t="s">
        <v>20</v>
      </c>
      <c r="G7657">
        <v>3</v>
      </c>
      <c r="H7657" s="5">
        <v>101.56</v>
      </c>
      <c r="I7657" s="5">
        <v>0.26</v>
      </c>
      <c r="J7657" s="5">
        <v>225.4632</v>
      </c>
      <c r="K7657" s="5">
        <v>60.61923331683866</v>
      </c>
      <c r="L7657">
        <f>YEAR(SalesData[Order Date])</f>
        <v>2024</v>
      </c>
      <c r="M7657">
        <f>MONTH(SalesData[Order Date])</f>
        <v>11</v>
      </c>
      <c r="N7657" t="str">
        <f>TEXT(SalesData[[#This Row],[Order Date]], "mmmm")</f>
        <v>November</v>
      </c>
      <c r="O7657" s="7">
        <f>IF(SalesData[Sales]=0,0,SalesData[Profit]/SalesData[Sales])</f>
        <v>0.26886531068856762</v>
      </c>
      <c r="P7657" s="8">
        <f t="shared" si="119"/>
        <v>8.5335433897860047E-4</v>
      </c>
      <c r="Q7657" t="str">
        <f>IF(SalesData[[#This Row],[Discount]]&gt;0, "Yes", "No")</f>
        <v>Yes</v>
      </c>
      <c r="R7657" t="str">
        <f>TEXT(SalesData[[#This Row],[Order Date]],"mmm-yyyy")</f>
        <v>Nov-2024</v>
      </c>
      <c r="S7657">
        <f>YEAR(SalesData[[#This Row],[Order Date]])*100 + MONTH(SalesData[[#This Row],[Order Date]])</f>
        <v>202411</v>
      </c>
    </row>
    <row r="7658" spans="1:19" x14ac:dyDescent="0.3">
      <c r="A7658" t="s">
        <v>11334</v>
      </c>
      <c r="B7658" s="3">
        <v>45610</v>
      </c>
      <c r="C7658" t="s">
        <v>11335</v>
      </c>
      <c r="D7658" t="s">
        <v>30</v>
      </c>
      <c r="E7658" t="s">
        <v>19</v>
      </c>
      <c r="F7658" t="s">
        <v>20</v>
      </c>
      <c r="G7658">
        <v>7</v>
      </c>
      <c r="H7658" s="5">
        <v>280.68</v>
      </c>
      <c r="I7658" s="5">
        <v>0.11</v>
      </c>
      <c r="J7658" s="5">
        <v>1748.6364000000001</v>
      </c>
      <c r="K7658" s="5">
        <v>390.16467266196048</v>
      </c>
      <c r="L7658">
        <f>YEAR(SalesData[Order Date])</f>
        <v>2024</v>
      </c>
      <c r="M7658">
        <f>MONTH(SalesData[Order Date])</f>
        <v>11</v>
      </c>
      <c r="N7658" t="str">
        <f>TEXT(SalesData[[#This Row],[Order Date]], "mmmm")</f>
        <v>November</v>
      </c>
      <c r="O7658" s="7">
        <f>IF(SalesData[Sales]=0,0,SalesData[Profit]/SalesData[Sales])</f>
        <v>0.22312510059950741</v>
      </c>
      <c r="P7658" s="8">
        <f t="shared" si="119"/>
        <v>5.5986481809483094E-5</v>
      </c>
      <c r="Q7658" t="str">
        <f>IF(SalesData[[#This Row],[Discount]]&gt;0, "Yes", "No")</f>
        <v>Yes</v>
      </c>
      <c r="R7658" t="str">
        <f>TEXT(SalesData[[#This Row],[Order Date]],"mmm-yyyy")</f>
        <v>Nov-2024</v>
      </c>
      <c r="S7658">
        <f>YEAR(SalesData[[#This Row],[Order Date]])*100 + MONTH(SalesData[[#This Row],[Order Date]])</f>
        <v>202411</v>
      </c>
    </row>
    <row r="7659" spans="1:19" x14ac:dyDescent="0.3">
      <c r="A7659" t="s">
        <v>11391</v>
      </c>
      <c r="B7659" s="3">
        <v>45601</v>
      </c>
      <c r="C7659" t="s">
        <v>11392</v>
      </c>
      <c r="D7659" t="s">
        <v>23</v>
      </c>
      <c r="E7659" t="s">
        <v>26</v>
      </c>
      <c r="F7659" t="s">
        <v>44</v>
      </c>
      <c r="G7659">
        <v>8</v>
      </c>
      <c r="H7659" s="5">
        <v>398.45</v>
      </c>
      <c r="I7659" s="5">
        <v>0.02</v>
      </c>
      <c r="J7659" s="5">
        <v>3123.848</v>
      </c>
      <c r="K7659" s="5">
        <v>842.93355424891604</v>
      </c>
      <c r="L7659">
        <f>YEAR(SalesData[Order Date])</f>
        <v>2024</v>
      </c>
      <c r="M7659">
        <f>MONTH(SalesData[Order Date])</f>
        <v>11</v>
      </c>
      <c r="N7659" t="str">
        <f>TEXT(SalesData[[#This Row],[Order Date]], "mmmm")</f>
        <v>November</v>
      </c>
      <c r="O7659" s="7">
        <f>IF(SalesData[Sales]=0,0,SalesData[Profit]/SalesData[Sales])</f>
        <v>0.26983821051757834</v>
      </c>
      <c r="P7659" s="8">
        <f t="shared" si="119"/>
        <v>6.2743129627305816E-6</v>
      </c>
      <c r="Q7659" t="str">
        <f>IF(SalesData[[#This Row],[Discount]]&gt;0, "Yes", "No")</f>
        <v>Yes</v>
      </c>
      <c r="R7659" t="str">
        <f>TEXT(SalesData[[#This Row],[Order Date]],"mmm-yyyy")</f>
        <v>Nov-2024</v>
      </c>
      <c r="S7659">
        <f>YEAR(SalesData[[#This Row],[Order Date]])*100 + MONTH(SalesData[[#This Row],[Order Date]])</f>
        <v>202411</v>
      </c>
    </row>
    <row r="7660" spans="1:19" x14ac:dyDescent="0.3">
      <c r="A7660" t="s">
        <v>11418</v>
      </c>
      <c r="B7660" s="3">
        <v>45600</v>
      </c>
      <c r="C7660" t="s">
        <v>11419</v>
      </c>
      <c r="D7660" t="s">
        <v>23</v>
      </c>
      <c r="E7660" t="s">
        <v>19</v>
      </c>
      <c r="F7660" t="s">
        <v>31</v>
      </c>
      <c r="G7660">
        <v>7</v>
      </c>
      <c r="H7660" s="5">
        <v>556.23</v>
      </c>
      <c r="I7660" s="5">
        <v>7.0000000000000007E-2</v>
      </c>
      <c r="J7660" s="5">
        <v>3621.0572999999999</v>
      </c>
      <c r="K7660" s="5">
        <v>1060.3967346863799</v>
      </c>
      <c r="L7660">
        <f>YEAR(SalesData[Order Date])</f>
        <v>2024</v>
      </c>
      <c r="M7660">
        <f>MONTH(SalesData[Order Date])</f>
        <v>11</v>
      </c>
      <c r="N7660" t="str">
        <f>TEXT(SalesData[[#This Row],[Order Date]], "mmmm")</f>
        <v>November</v>
      </c>
      <c r="O7660" s="7">
        <f>IF(SalesData[Sales]=0,0,SalesData[Profit]/SalesData[Sales])</f>
        <v>0.2928417439531763</v>
      </c>
      <c r="P7660" s="8">
        <f t="shared" si="119"/>
        <v>1.797817449616166E-5</v>
      </c>
      <c r="Q7660" t="str">
        <f>IF(SalesData[[#This Row],[Discount]]&gt;0, "Yes", "No")</f>
        <v>Yes</v>
      </c>
      <c r="R7660" t="str">
        <f>TEXT(SalesData[[#This Row],[Order Date]],"mmm-yyyy")</f>
        <v>Nov-2024</v>
      </c>
      <c r="S7660">
        <f>YEAR(SalesData[[#This Row],[Order Date]])*100 + MONTH(SalesData[[#This Row],[Order Date]])</f>
        <v>202411</v>
      </c>
    </row>
    <row r="7661" spans="1:19" x14ac:dyDescent="0.3">
      <c r="A7661" t="s">
        <v>11457</v>
      </c>
      <c r="B7661" s="3">
        <v>45602</v>
      </c>
      <c r="C7661" t="s">
        <v>11458</v>
      </c>
      <c r="D7661" t="s">
        <v>18</v>
      </c>
      <c r="E7661" t="s">
        <v>19</v>
      </c>
      <c r="F7661" t="s">
        <v>31</v>
      </c>
      <c r="G7661">
        <v>6</v>
      </c>
      <c r="H7661" s="5">
        <v>646.44000000000005</v>
      </c>
      <c r="I7661" s="5">
        <v>0.19</v>
      </c>
      <c r="J7661" s="5">
        <v>3141.6984000000011</v>
      </c>
      <c r="K7661" s="5">
        <v>448.13491549625388</v>
      </c>
      <c r="L7661">
        <f>YEAR(SalesData[Order Date])</f>
        <v>2024</v>
      </c>
      <c r="M7661">
        <f>MONTH(SalesData[Order Date])</f>
        <v>11</v>
      </c>
      <c r="N7661" t="str">
        <f>TEXT(SalesData[[#This Row],[Order Date]], "mmmm")</f>
        <v>November</v>
      </c>
      <c r="O7661" s="7">
        <f>IF(SalesData[Sales]=0,0,SalesData[Profit]/SalesData[Sales])</f>
        <v>0.14264097263322723</v>
      </c>
      <c r="P7661" s="8">
        <f t="shared" si="119"/>
        <v>4.8986242600499139E-5</v>
      </c>
      <c r="Q7661" t="str">
        <f>IF(SalesData[[#This Row],[Discount]]&gt;0, "Yes", "No")</f>
        <v>Yes</v>
      </c>
      <c r="R7661" t="str">
        <f>TEXT(SalesData[[#This Row],[Order Date]],"mmm-yyyy")</f>
        <v>Nov-2024</v>
      </c>
      <c r="S7661">
        <f>YEAR(SalesData[[#This Row],[Order Date]])*100 + MONTH(SalesData[[#This Row],[Order Date]])</f>
        <v>202411</v>
      </c>
    </row>
    <row r="7662" spans="1:19" x14ac:dyDescent="0.3">
      <c r="A7662" t="s">
        <v>11487</v>
      </c>
      <c r="B7662" s="3">
        <v>45609</v>
      </c>
      <c r="C7662" t="s">
        <v>11488</v>
      </c>
      <c r="D7662" t="s">
        <v>13</v>
      </c>
      <c r="E7662" t="s">
        <v>19</v>
      </c>
      <c r="F7662" t="s">
        <v>53</v>
      </c>
      <c r="G7662">
        <v>1</v>
      </c>
      <c r="H7662" s="5">
        <v>433.2</v>
      </c>
      <c r="I7662" s="5">
        <v>0.05</v>
      </c>
      <c r="J7662" s="5">
        <v>411.54</v>
      </c>
      <c r="K7662" s="5">
        <v>84.74115642797176</v>
      </c>
      <c r="L7662">
        <f>YEAR(SalesData[Order Date])</f>
        <v>2024</v>
      </c>
      <c r="M7662">
        <f>MONTH(SalesData[Order Date])</f>
        <v>11</v>
      </c>
      <c r="N7662" t="str">
        <f>TEXT(SalesData[[#This Row],[Order Date]], "mmmm")</f>
        <v>November</v>
      </c>
      <c r="O7662" s="7">
        <f>IF(SalesData[Sales]=0,0,SalesData[Profit]/SalesData[Sales])</f>
        <v>0.20591232062004119</v>
      </c>
      <c r="P7662" s="8">
        <f t="shared" si="119"/>
        <v>1.1542012927054479E-4</v>
      </c>
      <c r="Q7662" t="str">
        <f>IF(SalesData[[#This Row],[Discount]]&gt;0, "Yes", "No")</f>
        <v>Yes</v>
      </c>
      <c r="R7662" t="str">
        <f>TEXT(SalesData[[#This Row],[Order Date]],"mmm-yyyy")</f>
        <v>Nov-2024</v>
      </c>
      <c r="S7662">
        <f>YEAR(SalesData[[#This Row],[Order Date]])*100 + MONTH(SalesData[[#This Row],[Order Date]])</f>
        <v>202411</v>
      </c>
    </row>
    <row r="7663" spans="1:19" x14ac:dyDescent="0.3">
      <c r="A7663" t="s">
        <v>11526</v>
      </c>
      <c r="B7663" s="3">
        <v>45610</v>
      </c>
      <c r="C7663" t="s">
        <v>11527</v>
      </c>
      <c r="D7663" t="s">
        <v>18</v>
      </c>
      <c r="E7663" t="s">
        <v>19</v>
      </c>
      <c r="F7663" t="s">
        <v>27</v>
      </c>
      <c r="G7663">
        <v>3</v>
      </c>
      <c r="H7663" s="5">
        <v>768.05</v>
      </c>
      <c r="I7663" s="5">
        <v>0.03</v>
      </c>
      <c r="J7663" s="5">
        <v>2235.0255000000002</v>
      </c>
      <c r="K7663" s="5">
        <v>363.85885269869948</v>
      </c>
      <c r="L7663">
        <f>YEAR(SalesData[Order Date])</f>
        <v>2024</v>
      </c>
      <c r="M7663">
        <f>MONTH(SalesData[Order Date])</f>
        <v>11</v>
      </c>
      <c r="N7663" t="str">
        <f>TEXT(SalesData[[#This Row],[Order Date]], "mmmm")</f>
        <v>November</v>
      </c>
      <c r="O7663" s="7">
        <f>IF(SalesData[Sales]=0,0,SalesData[Profit]/SalesData[Sales])</f>
        <v>0.16279852408784573</v>
      </c>
      <c r="P7663" s="8">
        <f t="shared" si="119"/>
        <v>1.3019985678015755E-5</v>
      </c>
      <c r="Q7663" t="str">
        <f>IF(SalesData[[#This Row],[Discount]]&gt;0, "Yes", "No")</f>
        <v>Yes</v>
      </c>
      <c r="R7663" t="str">
        <f>TEXT(SalesData[[#This Row],[Order Date]],"mmm-yyyy")</f>
        <v>Nov-2024</v>
      </c>
      <c r="S7663">
        <f>YEAR(SalesData[[#This Row],[Order Date]])*100 + MONTH(SalesData[[#This Row],[Order Date]])</f>
        <v>202411</v>
      </c>
    </row>
    <row r="7664" spans="1:19" x14ac:dyDescent="0.3">
      <c r="A7664" t="s">
        <v>11582</v>
      </c>
      <c r="B7664" s="3">
        <v>45607</v>
      </c>
      <c r="C7664" t="s">
        <v>11583</v>
      </c>
      <c r="D7664" t="s">
        <v>30</v>
      </c>
      <c r="E7664" t="s">
        <v>14</v>
      </c>
      <c r="F7664" t="s">
        <v>53</v>
      </c>
      <c r="G7664">
        <v>9</v>
      </c>
      <c r="H7664" s="5">
        <v>130.97</v>
      </c>
      <c r="I7664" s="5">
        <v>0.03</v>
      </c>
      <c r="J7664" s="5">
        <v>1143.3680999999999</v>
      </c>
      <c r="K7664" s="5">
        <v>271.42547205072628</v>
      </c>
      <c r="L7664">
        <f>YEAR(SalesData[Order Date])</f>
        <v>2024</v>
      </c>
      <c r="M7664">
        <f>MONTH(SalesData[Order Date])</f>
        <v>11</v>
      </c>
      <c r="N7664" t="str">
        <f>TEXT(SalesData[[#This Row],[Order Date]], "mmmm")</f>
        <v>November</v>
      </c>
      <c r="O7664" s="7">
        <f>IF(SalesData[Sales]=0,0,SalesData[Profit]/SalesData[Sales])</f>
        <v>0.2373911534270777</v>
      </c>
      <c r="P7664" s="8">
        <f t="shared" si="119"/>
        <v>2.5451121121885417E-5</v>
      </c>
      <c r="Q7664" t="str">
        <f>IF(SalesData[[#This Row],[Discount]]&gt;0, "Yes", "No")</f>
        <v>Yes</v>
      </c>
      <c r="R7664" t="str">
        <f>TEXT(SalesData[[#This Row],[Order Date]],"mmm-yyyy")</f>
        <v>Nov-2024</v>
      </c>
      <c r="S7664">
        <f>YEAR(SalesData[[#This Row],[Order Date]])*100 + MONTH(SalesData[[#This Row],[Order Date]])</f>
        <v>202411</v>
      </c>
    </row>
    <row r="7665" spans="1:19" x14ac:dyDescent="0.3">
      <c r="A7665" t="s">
        <v>11702</v>
      </c>
      <c r="B7665" s="3">
        <v>45625</v>
      </c>
      <c r="C7665" t="s">
        <v>6890</v>
      </c>
      <c r="D7665" t="s">
        <v>13</v>
      </c>
      <c r="E7665" t="s">
        <v>26</v>
      </c>
      <c r="F7665" t="s">
        <v>15</v>
      </c>
      <c r="G7665">
        <v>4</v>
      </c>
      <c r="H7665" s="5">
        <v>775.62</v>
      </c>
      <c r="I7665" s="5">
        <v>0.28000000000000003</v>
      </c>
      <c r="J7665" s="5">
        <v>2233.7856000000002</v>
      </c>
      <c r="K7665" s="5">
        <v>228.38588095052091</v>
      </c>
      <c r="L7665">
        <f>YEAR(SalesData[Order Date])</f>
        <v>2024</v>
      </c>
      <c r="M7665">
        <f>MONTH(SalesData[Order Date])</f>
        <v>11</v>
      </c>
      <c r="N7665" t="str">
        <f>TEXT(SalesData[[#This Row],[Order Date]], "mmmm")</f>
        <v>November</v>
      </c>
      <c r="O7665" s="7">
        <f>IF(SalesData[Sales]=0,0,SalesData[Profit]/SalesData[Sales])</f>
        <v>0.10224163006088001</v>
      </c>
      <c r="P7665" s="8">
        <f t="shared" si="119"/>
        <v>9.0250380340888583E-5</v>
      </c>
      <c r="Q7665" t="str">
        <f>IF(SalesData[[#This Row],[Discount]]&gt;0, "Yes", "No")</f>
        <v>Yes</v>
      </c>
      <c r="R7665" t="str">
        <f>TEXT(SalesData[[#This Row],[Order Date]],"mmm-yyyy")</f>
        <v>Nov-2024</v>
      </c>
      <c r="S7665">
        <f>YEAR(SalesData[[#This Row],[Order Date]])*100 + MONTH(SalesData[[#This Row],[Order Date]])</f>
        <v>202411</v>
      </c>
    </row>
    <row r="7666" spans="1:19" x14ac:dyDescent="0.3">
      <c r="A7666" t="s">
        <v>11726</v>
      </c>
      <c r="B7666" s="3">
        <v>45624</v>
      </c>
      <c r="C7666" t="s">
        <v>5324</v>
      </c>
      <c r="D7666" t="s">
        <v>23</v>
      </c>
      <c r="E7666" t="s">
        <v>26</v>
      </c>
      <c r="F7666" t="s">
        <v>39</v>
      </c>
      <c r="G7666">
        <v>9</v>
      </c>
      <c r="H7666" s="5">
        <v>551.66</v>
      </c>
      <c r="I7666" s="5">
        <v>0.09</v>
      </c>
      <c r="J7666" s="5">
        <v>4518.0954000000002</v>
      </c>
      <c r="K7666" s="5">
        <v>1089.1882852013839</v>
      </c>
      <c r="L7666">
        <f>YEAR(SalesData[Order Date])</f>
        <v>2024</v>
      </c>
      <c r="M7666">
        <f>MONTH(SalesData[Order Date])</f>
        <v>11</v>
      </c>
      <c r="N7666" t="str">
        <f>TEXT(SalesData[[#This Row],[Order Date]], "mmmm")</f>
        <v>November</v>
      </c>
      <c r="O7666" s="7">
        <f>IF(SalesData[Sales]=0,0,SalesData[Profit]/SalesData[Sales])</f>
        <v>0.24107244065749117</v>
      </c>
      <c r="P7666" s="8">
        <f t="shared" si="119"/>
        <v>1.812710727622086E-5</v>
      </c>
      <c r="Q7666" t="str">
        <f>IF(SalesData[[#This Row],[Discount]]&gt;0, "Yes", "No")</f>
        <v>Yes</v>
      </c>
      <c r="R7666" t="str">
        <f>TEXT(SalesData[[#This Row],[Order Date]],"mmm-yyyy")</f>
        <v>Nov-2024</v>
      </c>
      <c r="S7666">
        <f>YEAR(SalesData[[#This Row],[Order Date]])*100 + MONTH(SalesData[[#This Row],[Order Date]])</f>
        <v>202411</v>
      </c>
    </row>
    <row r="7667" spans="1:19" x14ac:dyDescent="0.3">
      <c r="A7667" t="s">
        <v>11780</v>
      </c>
      <c r="B7667" s="3">
        <v>45620</v>
      </c>
      <c r="C7667" t="s">
        <v>11781</v>
      </c>
      <c r="D7667" t="s">
        <v>23</v>
      </c>
      <c r="E7667" t="s">
        <v>26</v>
      </c>
      <c r="F7667" t="s">
        <v>20</v>
      </c>
      <c r="G7667">
        <v>5</v>
      </c>
      <c r="H7667" s="5">
        <v>946.01</v>
      </c>
      <c r="I7667" s="5">
        <v>7.0000000000000007E-2</v>
      </c>
      <c r="J7667" s="5">
        <v>4398.9465</v>
      </c>
      <c r="K7667" s="5">
        <v>234.4315819222509</v>
      </c>
      <c r="L7667">
        <f>YEAR(SalesData[Order Date])</f>
        <v>2024</v>
      </c>
      <c r="M7667">
        <f>MONTH(SalesData[Order Date])</f>
        <v>11</v>
      </c>
      <c r="N7667" t="str">
        <f>TEXT(SalesData[[#This Row],[Order Date]], "mmmm")</f>
        <v>November</v>
      </c>
      <c r="O7667" s="7">
        <f>IF(SalesData[Sales]=0,0,SalesData[Profit]/SalesData[Sales])</f>
        <v>5.3292664941992564E-2</v>
      </c>
      <c r="P7667" s="8">
        <f t="shared" si="119"/>
        <v>1.4798997896428157E-5</v>
      </c>
      <c r="Q7667" t="str">
        <f>IF(SalesData[[#This Row],[Discount]]&gt;0, "Yes", "No")</f>
        <v>Yes</v>
      </c>
      <c r="R7667" t="str">
        <f>TEXT(SalesData[[#This Row],[Order Date]],"mmm-yyyy")</f>
        <v>Nov-2024</v>
      </c>
      <c r="S7667">
        <f>YEAR(SalesData[[#This Row],[Order Date]])*100 + MONTH(SalesData[[#This Row],[Order Date]])</f>
        <v>202411</v>
      </c>
    </row>
    <row r="7668" spans="1:19" x14ac:dyDescent="0.3">
      <c r="A7668" t="s">
        <v>11838</v>
      </c>
      <c r="B7668" s="3">
        <v>45622</v>
      </c>
      <c r="C7668" t="s">
        <v>2288</v>
      </c>
      <c r="D7668" t="s">
        <v>13</v>
      </c>
      <c r="E7668" t="s">
        <v>14</v>
      </c>
      <c r="F7668" t="s">
        <v>15</v>
      </c>
      <c r="G7668">
        <v>8</v>
      </c>
      <c r="H7668" s="5">
        <v>320.5</v>
      </c>
      <c r="I7668" s="5">
        <v>0.03</v>
      </c>
      <c r="J7668" s="5">
        <v>2487.08</v>
      </c>
      <c r="K7668" s="5">
        <v>714.23913785911373</v>
      </c>
      <c r="L7668">
        <f>YEAR(SalesData[Order Date])</f>
        <v>2024</v>
      </c>
      <c r="M7668">
        <f>MONTH(SalesData[Order Date])</f>
        <v>11</v>
      </c>
      <c r="N7668" t="str">
        <f>TEXT(SalesData[[#This Row],[Order Date]], "mmmm")</f>
        <v>November</v>
      </c>
      <c r="O7668" s="7">
        <f>IF(SalesData[Sales]=0,0,SalesData[Profit]/SalesData[Sales])</f>
        <v>0.28717980035186391</v>
      </c>
      <c r="P7668" s="8">
        <f t="shared" si="119"/>
        <v>1.1700468018720748E-5</v>
      </c>
      <c r="Q7668" t="str">
        <f>IF(SalesData[[#This Row],[Discount]]&gt;0, "Yes", "No")</f>
        <v>Yes</v>
      </c>
      <c r="R7668" t="str">
        <f>TEXT(SalesData[[#This Row],[Order Date]],"mmm-yyyy")</f>
        <v>Nov-2024</v>
      </c>
      <c r="S7668">
        <f>YEAR(SalesData[[#This Row],[Order Date]])*100 + MONTH(SalesData[[#This Row],[Order Date]])</f>
        <v>202411</v>
      </c>
    </row>
    <row r="7669" spans="1:19" x14ac:dyDescent="0.3">
      <c r="A7669" t="s">
        <v>11855</v>
      </c>
      <c r="B7669" s="3">
        <v>45618</v>
      </c>
      <c r="C7669" t="s">
        <v>11856</v>
      </c>
      <c r="D7669" t="s">
        <v>13</v>
      </c>
      <c r="E7669" t="s">
        <v>19</v>
      </c>
      <c r="F7669" t="s">
        <v>53</v>
      </c>
      <c r="G7669">
        <v>7</v>
      </c>
      <c r="H7669" s="5">
        <v>117.02</v>
      </c>
      <c r="I7669" s="5">
        <v>0.28000000000000003</v>
      </c>
      <c r="J7669" s="5">
        <v>589.7808</v>
      </c>
      <c r="K7669" s="5">
        <v>102.7685885799025</v>
      </c>
      <c r="L7669">
        <f>YEAR(SalesData[Order Date])</f>
        <v>2024</v>
      </c>
      <c r="M7669">
        <f>MONTH(SalesData[Order Date])</f>
        <v>11</v>
      </c>
      <c r="N7669" t="str">
        <f>TEXT(SalesData[[#This Row],[Order Date]], "mmmm")</f>
        <v>November</v>
      </c>
      <c r="O7669" s="7">
        <f>IF(SalesData[Sales]=0,0,SalesData[Profit]/SalesData[Sales])</f>
        <v>0.17424878629467508</v>
      </c>
      <c r="P7669" s="8">
        <f t="shared" si="119"/>
        <v>3.4182191078448133E-4</v>
      </c>
      <c r="Q7669" t="str">
        <f>IF(SalesData[[#This Row],[Discount]]&gt;0, "Yes", "No")</f>
        <v>Yes</v>
      </c>
      <c r="R7669" t="str">
        <f>TEXT(SalesData[[#This Row],[Order Date]],"mmm-yyyy")</f>
        <v>Nov-2024</v>
      </c>
      <c r="S7669">
        <f>YEAR(SalesData[[#This Row],[Order Date]])*100 + MONTH(SalesData[[#This Row],[Order Date]])</f>
        <v>202411</v>
      </c>
    </row>
    <row r="7670" spans="1:19" x14ac:dyDescent="0.3">
      <c r="A7670" t="s">
        <v>11988</v>
      </c>
      <c r="B7670" s="3">
        <v>45625</v>
      </c>
      <c r="C7670" t="s">
        <v>11989</v>
      </c>
      <c r="D7670" t="s">
        <v>23</v>
      </c>
      <c r="E7670" t="s">
        <v>14</v>
      </c>
      <c r="F7670" t="s">
        <v>20</v>
      </c>
      <c r="G7670">
        <v>9</v>
      </c>
      <c r="H7670" s="5">
        <v>262.85000000000002</v>
      </c>
      <c r="I7670" s="5">
        <v>0.03</v>
      </c>
      <c r="J7670" s="5">
        <v>2294.6804999999999</v>
      </c>
      <c r="K7670" s="5">
        <v>142.95521914773951</v>
      </c>
      <c r="L7670">
        <f>YEAR(SalesData[Order Date])</f>
        <v>2024</v>
      </c>
      <c r="M7670">
        <f>MONTH(SalesData[Order Date])</f>
        <v>11</v>
      </c>
      <c r="N7670" t="str">
        <f>TEXT(SalesData[[#This Row],[Order Date]], "mmmm")</f>
        <v>November</v>
      </c>
      <c r="O7670" s="7">
        <f>IF(SalesData[Sales]=0,0,SalesData[Profit]/SalesData[Sales])</f>
        <v>6.2298528770231634E-2</v>
      </c>
      <c r="P7670" s="8">
        <f t="shared" si="119"/>
        <v>1.2681504026377527E-5</v>
      </c>
      <c r="Q7670" t="str">
        <f>IF(SalesData[[#This Row],[Discount]]&gt;0, "Yes", "No")</f>
        <v>Yes</v>
      </c>
      <c r="R7670" t="str">
        <f>TEXT(SalesData[[#This Row],[Order Date]],"mmm-yyyy")</f>
        <v>Nov-2024</v>
      </c>
      <c r="S7670">
        <f>YEAR(SalesData[[#This Row],[Order Date]])*100 + MONTH(SalesData[[#This Row],[Order Date]])</f>
        <v>202411</v>
      </c>
    </row>
    <row r="7671" spans="1:19" x14ac:dyDescent="0.3">
      <c r="A7671" t="s">
        <v>11990</v>
      </c>
      <c r="B7671" s="3">
        <v>45598</v>
      </c>
      <c r="C7671" t="s">
        <v>11991</v>
      </c>
      <c r="D7671" t="s">
        <v>23</v>
      </c>
      <c r="E7671" t="s">
        <v>26</v>
      </c>
      <c r="F7671" t="s">
        <v>34</v>
      </c>
      <c r="G7671">
        <v>3</v>
      </c>
      <c r="H7671" s="5">
        <v>451.28</v>
      </c>
      <c r="I7671" s="5">
        <v>0.06</v>
      </c>
      <c r="J7671" s="5">
        <v>1272.6096</v>
      </c>
      <c r="K7671" s="5">
        <v>282.39335384384242</v>
      </c>
      <c r="L7671">
        <f>YEAR(SalesData[Order Date])</f>
        <v>2024</v>
      </c>
      <c r="M7671">
        <f>MONTH(SalesData[Order Date])</f>
        <v>11</v>
      </c>
      <c r="N7671" t="str">
        <f>TEXT(SalesData[[#This Row],[Order Date]], "mmmm")</f>
        <v>November</v>
      </c>
      <c r="O7671" s="7">
        <f>IF(SalesData[Sales]=0,0,SalesData[Profit]/SalesData[Sales])</f>
        <v>0.22190100863913209</v>
      </c>
      <c r="P7671" s="8">
        <f t="shared" si="119"/>
        <v>4.4318383265378478E-5</v>
      </c>
      <c r="Q7671" t="str">
        <f>IF(SalesData[[#This Row],[Discount]]&gt;0, "Yes", "No")</f>
        <v>Yes</v>
      </c>
      <c r="R7671" t="str">
        <f>TEXT(SalesData[[#This Row],[Order Date]],"mmm-yyyy")</f>
        <v>Nov-2024</v>
      </c>
      <c r="S7671">
        <f>YEAR(SalesData[[#This Row],[Order Date]])*100 + MONTH(SalesData[[#This Row],[Order Date]])</f>
        <v>202411</v>
      </c>
    </row>
    <row r="7672" spans="1:19" x14ac:dyDescent="0.3">
      <c r="A7672" t="s">
        <v>12022</v>
      </c>
      <c r="B7672" s="3">
        <v>45609</v>
      </c>
      <c r="C7672" t="s">
        <v>12023</v>
      </c>
      <c r="D7672" t="s">
        <v>23</v>
      </c>
      <c r="E7672" t="s">
        <v>26</v>
      </c>
      <c r="F7672" t="s">
        <v>27</v>
      </c>
      <c r="G7672">
        <v>9</v>
      </c>
      <c r="H7672" s="5">
        <v>226.74</v>
      </c>
      <c r="I7672" s="5">
        <v>0.11</v>
      </c>
      <c r="J7672" s="5">
        <v>1816.1874</v>
      </c>
      <c r="K7672" s="5">
        <v>103.62489041266279</v>
      </c>
      <c r="L7672">
        <f>YEAR(SalesData[Order Date])</f>
        <v>2024</v>
      </c>
      <c r="M7672">
        <f>MONTH(SalesData[Order Date])</f>
        <v>11</v>
      </c>
      <c r="N7672" t="str">
        <f>TEXT(SalesData[[#This Row],[Order Date]], "mmmm")</f>
        <v>November</v>
      </c>
      <c r="O7672" s="7">
        <f>IF(SalesData[Sales]=0,0,SalesData[Profit]/SalesData[Sales])</f>
        <v>5.7056276468310921E-2</v>
      </c>
      <c r="P7672" s="8">
        <f t="shared" si="119"/>
        <v>5.3904129056285709E-5</v>
      </c>
      <c r="Q7672" t="str">
        <f>IF(SalesData[[#This Row],[Discount]]&gt;0, "Yes", "No")</f>
        <v>Yes</v>
      </c>
      <c r="R7672" t="str">
        <f>TEXT(SalesData[[#This Row],[Order Date]],"mmm-yyyy")</f>
        <v>Nov-2024</v>
      </c>
      <c r="S7672">
        <f>YEAR(SalesData[[#This Row],[Order Date]])*100 + MONTH(SalesData[[#This Row],[Order Date]])</f>
        <v>202411</v>
      </c>
    </row>
    <row r="7673" spans="1:19" x14ac:dyDescent="0.3">
      <c r="A7673" t="s">
        <v>12065</v>
      </c>
      <c r="B7673" s="3">
        <v>45603</v>
      </c>
      <c r="C7673" t="s">
        <v>12066</v>
      </c>
      <c r="D7673" t="s">
        <v>23</v>
      </c>
      <c r="E7673" t="s">
        <v>26</v>
      </c>
      <c r="F7673" t="s">
        <v>39</v>
      </c>
      <c r="G7673">
        <v>2</v>
      </c>
      <c r="H7673" s="5">
        <v>1000</v>
      </c>
      <c r="I7673" s="5">
        <v>0.28000000000000003</v>
      </c>
      <c r="J7673" s="5">
        <v>1440</v>
      </c>
      <c r="K7673" s="5">
        <v>407.04590548292282</v>
      </c>
      <c r="L7673">
        <f>YEAR(SalesData[Order Date])</f>
        <v>2024</v>
      </c>
      <c r="M7673">
        <f>MONTH(SalesData[Order Date])</f>
        <v>11</v>
      </c>
      <c r="N7673" t="str">
        <f>TEXT(SalesData[[#This Row],[Order Date]], "mmmm")</f>
        <v>November</v>
      </c>
      <c r="O7673" s="7">
        <f>IF(SalesData[Sales]=0,0,SalesData[Profit]/SalesData[Sales])</f>
        <v>0.2826707676964742</v>
      </c>
      <c r="P7673" s="8">
        <f t="shared" si="119"/>
        <v>1.4000000000000001E-4</v>
      </c>
      <c r="Q7673" t="str">
        <f>IF(SalesData[[#This Row],[Discount]]&gt;0, "Yes", "No")</f>
        <v>Yes</v>
      </c>
      <c r="R7673" t="str">
        <f>TEXT(SalesData[[#This Row],[Order Date]],"mmm-yyyy")</f>
        <v>Nov-2024</v>
      </c>
      <c r="S7673">
        <f>YEAR(SalesData[[#This Row],[Order Date]])*100 + MONTH(SalesData[[#This Row],[Order Date]])</f>
        <v>202411</v>
      </c>
    </row>
    <row r="7674" spans="1:19" x14ac:dyDescent="0.3">
      <c r="A7674" t="s">
        <v>12073</v>
      </c>
      <c r="B7674" s="3">
        <v>45597</v>
      </c>
      <c r="C7674" t="s">
        <v>12074</v>
      </c>
      <c r="D7674" t="s">
        <v>30</v>
      </c>
      <c r="E7674" t="s">
        <v>26</v>
      </c>
      <c r="F7674" t="s">
        <v>53</v>
      </c>
      <c r="G7674">
        <v>6</v>
      </c>
      <c r="H7674" s="5">
        <v>524.19000000000005</v>
      </c>
      <c r="I7674" s="5">
        <v>0.09</v>
      </c>
      <c r="J7674" s="5">
        <v>2862.077400000001</v>
      </c>
      <c r="K7674" s="5">
        <v>755.02717113651249</v>
      </c>
      <c r="L7674">
        <f>YEAR(SalesData[Order Date])</f>
        <v>2024</v>
      </c>
      <c r="M7674">
        <f>MONTH(SalesData[Order Date])</f>
        <v>11</v>
      </c>
      <c r="N7674" t="str">
        <f>TEXT(SalesData[[#This Row],[Order Date]], "mmmm")</f>
        <v>November</v>
      </c>
      <c r="O7674" s="7">
        <f>IF(SalesData[Sales]=0,0,SalesData[Profit]/SalesData[Sales])</f>
        <v>0.26380389682561073</v>
      </c>
      <c r="P7674" s="8">
        <f t="shared" si="119"/>
        <v>2.861557832083786E-5</v>
      </c>
      <c r="Q7674" t="str">
        <f>IF(SalesData[[#This Row],[Discount]]&gt;0, "Yes", "No")</f>
        <v>Yes</v>
      </c>
      <c r="R7674" t="str">
        <f>TEXT(SalesData[[#This Row],[Order Date]],"mmm-yyyy")</f>
        <v>Nov-2024</v>
      </c>
      <c r="S7674">
        <f>YEAR(SalesData[[#This Row],[Order Date]])*100 + MONTH(SalesData[[#This Row],[Order Date]])</f>
        <v>202411</v>
      </c>
    </row>
    <row r="7675" spans="1:19" x14ac:dyDescent="0.3">
      <c r="A7675" t="s">
        <v>12248</v>
      </c>
      <c r="B7675" s="3">
        <v>45613</v>
      </c>
      <c r="C7675" t="s">
        <v>12249</v>
      </c>
      <c r="D7675" t="s">
        <v>13</v>
      </c>
      <c r="E7675" t="s">
        <v>19</v>
      </c>
      <c r="F7675" t="s">
        <v>91</v>
      </c>
      <c r="G7675">
        <v>9</v>
      </c>
      <c r="H7675" s="5">
        <v>411.96</v>
      </c>
      <c r="I7675" s="5">
        <v>0.01</v>
      </c>
      <c r="J7675" s="5">
        <v>3670.5636</v>
      </c>
      <c r="K7675" s="5">
        <v>589.13515308148192</v>
      </c>
      <c r="L7675">
        <f>YEAR(SalesData[Order Date])</f>
        <v>2024</v>
      </c>
      <c r="M7675">
        <f>MONTH(SalesData[Order Date])</f>
        <v>11</v>
      </c>
      <c r="N7675" t="str">
        <f>TEXT(SalesData[[#This Row],[Order Date]], "mmmm")</f>
        <v>November</v>
      </c>
      <c r="O7675" s="7">
        <f>IF(SalesData[Sales]=0,0,SalesData[Profit]/SalesData[Sales])</f>
        <v>0.16050264136043901</v>
      </c>
      <c r="P7675" s="8">
        <f t="shared" si="119"/>
        <v>2.6971334865305155E-6</v>
      </c>
      <c r="Q7675" t="str">
        <f>IF(SalesData[[#This Row],[Discount]]&gt;0, "Yes", "No")</f>
        <v>Yes</v>
      </c>
      <c r="R7675" t="str">
        <f>TEXT(SalesData[[#This Row],[Order Date]],"mmm-yyyy")</f>
        <v>Nov-2024</v>
      </c>
      <c r="S7675">
        <f>YEAR(SalesData[[#This Row],[Order Date]])*100 + MONTH(SalesData[[#This Row],[Order Date]])</f>
        <v>202411</v>
      </c>
    </row>
    <row r="7676" spans="1:19" x14ac:dyDescent="0.3">
      <c r="A7676" t="s">
        <v>12386</v>
      </c>
      <c r="B7676" s="3">
        <v>45604</v>
      </c>
      <c r="C7676" t="s">
        <v>8326</v>
      </c>
      <c r="D7676" t="s">
        <v>23</v>
      </c>
      <c r="E7676" t="s">
        <v>19</v>
      </c>
      <c r="F7676" t="s">
        <v>34</v>
      </c>
      <c r="G7676">
        <v>2</v>
      </c>
      <c r="H7676" s="5">
        <v>784.64</v>
      </c>
      <c r="I7676" s="5">
        <v>0.19</v>
      </c>
      <c r="J7676" s="5">
        <v>1271.1168</v>
      </c>
      <c r="K7676" s="5">
        <v>237.15471099315181</v>
      </c>
      <c r="L7676">
        <f>YEAR(SalesData[Order Date])</f>
        <v>2024</v>
      </c>
      <c r="M7676">
        <f>MONTH(SalesData[Order Date])</f>
        <v>11</v>
      </c>
      <c r="N7676" t="str">
        <f>TEXT(SalesData[[#This Row],[Order Date]], "mmmm")</f>
        <v>November</v>
      </c>
      <c r="O7676" s="7">
        <f>IF(SalesData[Sales]=0,0,SalesData[Profit]/SalesData[Sales])</f>
        <v>0.18657192713773574</v>
      </c>
      <c r="P7676" s="8">
        <f t="shared" si="119"/>
        <v>1.2107463295269168E-4</v>
      </c>
      <c r="Q7676" t="str">
        <f>IF(SalesData[[#This Row],[Discount]]&gt;0, "Yes", "No")</f>
        <v>Yes</v>
      </c>
      <c r="R7676" t="str">
        <f>TEXT(SalesData[[#This Row],[Order Date]],"mmm-yyyy")</f>
        <v>Nov-2024</v>
      </c>
      <c r="S7676">
        <f>YEAR(SalesData[[#This Row],[Order Date]])*100 + MONTH(SalesData[[#This Row],[Order Date]])</f>
        <v>202411</v>
      </c>
    </row>
    <row r="7677" spans="1:19" x14ac:dyDescent="0.3">
      <c r="A7677" t="s">
        <v>12389</v>
      </c>
      <c r="B7677" s="3">
        <v>45600</v>
      </c>
      <c r="C7677" t="s">
        <v>12390</v>
      </c>
      <c r="D7677" t="s">
        <v>18</v>
      </c>
      <c r="E7677" t="s">
        <v>19</v>
      </c>
      <c r="F7677" t="s">
        <v>34</v>
      </c>
      <c r="G7677">
        <v>5</v>
      </c>
      <c r="H7677" s="5">
        <v>396.58</v>
      </c>
      <c r="I7677" s="5">
        <v>0.21</v>
      </c>
      <c r="J7677" s="5">
        <v>1566.491</v>
      </c>
      <c r="K7677" s="5">
        <v>397.77965252169213</v>
      </c>
      <c r="L7677">
        <f>YEAR(SalesData[Order Date])</f>
        <v>2024</v>
      </c>
      <c r="M7677">
        <f>MONTH(SalesData[Order Date])</f>
        <v>11</v>
      </c>
      <c r="N7677" t="str">
        <f>TEXT(SalesData[[#This Row],[Order Date]], "mmmm")</f>
        <v>November</v>
      </c>
      <c r="O7677" s="7">
        <f>IF(SalesData[Sales]=0,0,SalesData[Profit]/SalesData[Sales])</f>
        <v>0.25393037848394412</v>
      </c>
      <c r="P7677" s="8">
        <f t="shared" si="119"/>
        <v>1.0590549195622574E-4</v>
      </c>
      <c r="Q7677" t="str">
        <f>IF(SalesData[[#This Row],[Discount]]&gt;0, "Yes", "No")</f>
        <v>Yes</v>
      </c>
      <c r="R7677" t="str">
        <f>TEXT(SalesData[[#This Row],[Order Date]],"mmm-yyyy")</f>
        <v>Nov-2024</v>
      </c>
      <c r="S7677">
        <f>YEAR(SalesData[[#This Row],[Order Date]])*100 + MONTH(SalesData[[#This Row],[Order Date]])</f>
        <v>202411</v>
      </c>
    </row>
    <row r="7678" spans="1:19" x14ac:dyDescent="0.3">
      <c r="A7678" t="s">
        <v>12394</v>
      </c>
      <c r="B7678" s="3">
        <v>45608</v>
      </c>
      <c r="C7678" t="s">
        <v>12395</v>
      </c>
      <c r="D7678" t="s">
        <v>23</v>
      </c>
      <c r="E7678" t="s">
        <v>26</v>
      </c>
      <c r="F7678" t="s">
        <v>53</v>
      </c>
      <c r="G7678">
        <v>9</v>
      </c>
      <c r="H7678" s="5">
        <v>30.58</v>
      </c>
      <c r="I7678" s="5">
        <v>0.03</v>
      </c>
      <c r="J7678" s="5">
        <v>266.96339999999998</v>
      </c>
      <c r="K7678" s="5">
        <v>59.855851317365669</v>
      </c>
      <c r="L7678">
        <f>YEAR(SalesData[Order Date])</f>
        <v>2024</v>
      </c>
      <c r="M7678">
        <f>MONTH(SalesData[Order Date])</f>
        <v>11</v>
      </c>
      <c r="N7678" t="str">
        <f>TEXT(SalesData[[#This Row],[Order Date]], "mmmm")</f>
        <v>November</v>
      </c>
      <c r="O7678" s="7">
        <f>IF(SalesData[Sales]=0,0,SalesData[Profit]/SalesData[Sales])</f>
        <v>0.22420995281512623</v>
      </c>
      <c r="P7678" s="8">
        <f t="shared" si="119"/>
        <v>1.0900370612600829E-4</v>
      </c>
      <c r="Q7678" t="str">
        <f>IF(SalesData[[#This Row],[Discount]]&gt;0, "Yes", "No")</f>
        <v>Yes</v>
      </c>
      <c r="R7678" t="str">
        <f>TEXT(SalesData[[#This Row],[Order Date]],"mmm-yyyy")</f>
        <v>Nov-2024</v>
      </c>
      <c r="S7678">
        <f>YEAR(SalesData[[#This Row],[Order Date]])*100 + MONTH(SalesData[[#This Row],[Order Date]])</f>
        <v>202411</v>
      </c>
    </row>
    <row r="7679" spans="1:19" x14ac:dyDescent="0.3">
      <c r="A7679" t="s">
        <v>12420</v>
      </c>
      <c r="B7679" s="3">
        <v>45608</v>
      </c>
      <c r="C7679" t="s">
        <v>12421</v>
      </c>
      <c r="D7679" t="s">
        <v>18</v>
      </c>
      <c r="E7679" t="s">
        <v>14</v>
      </c>
      <c r="F7679" t="s">
        <v>31</v>
      </c>
      <c r="G7679">
        <v>5</v>
      </c>
      <c r="H7679" s="5">
        <v>952.08</v>
      </c>
      <c r="I7679" s="5">
        <v>0.02</v>
      </c>
      <c r="J7679" s="5">
        <v>4665.192</v>
      </c>
      <c r="K7679" s="5">
        <v>1028.541144479479</v>
      </c>
      <c r="L7679">
        <f>YEAR(SalesData[Order Date])</f>
        <v>2024</v>
      </c>
      <c r="M7679">
        <f>MONTH(SalesData[Order Date])</f>
        <v>11</v>
      </c>
      <c r="N7679" t="str">
        <f>TEXT(SalesData[[#This Row],[Order Date]], "mmmm")</f>
        <v>November</v>
      </c>
      <c r="O7679" s="7">
        <f>IF(SalesData[Sales]=0,0,SalesData[Profit]/SalesData[Sales])</f>
        <v>0.22047134276134381</v>
      </c>
      <c r="P7679" s="8">
        <f t="shared" si="119"/>
        <v>4.2013276195277704E-6</v>
      </c>
      <c r="Q7679" t="str">
        <f>IF(SalesData[[#This Row],[Discount]]&gt;0, "Yes", "No")</f>
        <v>Yes</v>
      </c>
      <c r="R7679" t="str">
        <f>TEXT(SalesData[[#This Row],[Order Date]],"mmm-yyyy")</f>
        <v>Nov-2024</v>
      </c>
      <c r="S7679">
        <f>YEAR(SalesData[[#This Row],[Order Date]])*100 + MONTH(SalesData[[#This Row],[Order Date]])</f>
        <v>202411</v>
      </c>
    </row>
    <row r="7680" spans="1:19" x14ac:dyDescent="0.3">
      <c r="A7680" t="s">
        <v>12444</v>
      </c>
      <c r="B7680" s="3">
        <v>45606</v>
      </c>
      <c r="C7680" t="s">
        <v>12445</v>
      </c>
      <c r="D7680" t="s">
        <v>13</v>
      </c>
      <c r="E7680" t="s">
        <v>19</v>
      </c>
      <c r="F7680" t="s">
        <v>27</v>
      </c>
      <c r="G7680">
        <v>8</v>
      </c>
      <c r="H7680" s="5">
        <v>743.88</v>
      </c>
      <c r="I7680" s="5">
        <v>7.0000000000000007E-2</v>
      </c>
      <c r="J7680" s="5">
        <v>5534.4672</v>
      </c>
      <c r="K7680" s="5">
        <v>566.43656578298032</v>
      </c>
      <c r="L7680">
        <f>YEAR(SalesData[Order Date])</f>
        <v>2024</v>
      </c>
      <c r="M7680">
        <f>MONTH(SalesData[Order Date])</f>
        <v>11</v>
      </c>
      <c r="N7680" t="str">
        <f>TEXT(SalesData[[#This Row],[Order Date]], "mmmm")</f>
        <v>November</v>
      </c>
      <c r="O7680" s="7">
        <f>IF(SalesData[Sales]=0,0,SalesData[Profit]/SalesData[Sales])</f>
        <v>0.10234708153713158</v>
      </c>
      <c r="P7680" s="8">
        <f t="shared" si="119"/>
        <v>1.1762649889767168E-5</v>
      </c>
      <c r="Q7680" t="str">
        <f>IF(SalesData[[#This Row],[Discount]]&gt;0, "Yes", "No")</f>
        <v>Yes</v>
      </c>
      <c r="R7680" t="str">
        <f>TEXT(SalesData[[#This Row],[Order Date]],"mmm-yyyy")</f>
        <v>Nov-2024</v>
      </c>
      <c r="S7680">
        <f>YEAR(SalesData[[#This Row],[Order Date]])*100 + MONTH(SalesData[[#This Row],[Order Date]])</f>
        <v>202411</v>
      </c>
    </row>
    <row r="7681" spans="1:19" x14ac:dyDescent="0.3">
      <c r="A7681" t="s">
        <v>12493</v>
      </c>
      <c r="B7681" s="3">
        <v>45625</v>
      </c>
      <c r="C7681" t="s">
        <v>12494</v>
      </c>
      <c r="D7681" t="s">
        <v>18</v>
      </c>
      <c r="E7681" t="s">
        <v>14</v>
      </c>
      <c r="F7681" t="s">
        <v>34</v>
      </c>
      <c r="G7681">
        <v>3</v>
      </c>
      <c r="H7681" s="5">
        <v>417.58</v>
      </c>
      <c r="I7681" s="5">
        <v>0.25</v>
      </c>
      <c r="J7681" s="5">
        <v>939.55500000000006</v>
      </c>
      <c r="K7681" s="5">
        <v>55.751165267393077</v>
      </c>
      <c r="L7681">
        <f>YEAR(SalesData[Order Date])</f>
        <v>2024</v>
      </c>
      <c r="M7681">
        <f>MONTH(SalesData[Order Date])</f>
        <v>11</v>
      </c>
      <c r="N7681" t="str">
        <f>TEXT(SalesData[[#This Row],[Order Date]], "mmmm")</f>
        <v>November</v>
      </c>
      <c r="O7681" s="7">
        <f>IF(SalesData[Sales]=0,0,SalesData[Profit]/SalesData[Sales])</f>
        <v>5.9337841070925143E-2</v>
      </c>
      <c r="P7681" s="8">
        <f t="shared" si="119"/>
        <v>1.9956255887095486E-4</v>
      </c>
      <c r="Q7681" t="str">
        <f>IF(SalesData[[#This Row],[Discount]]&gt;0, "Yes", "No")</f>
        <v>Yes</v>
      </c>
      <c r="R7681" t="str">
        <f>TEXT(SalesData[[#This Row],[Order Date]],"mmm-yyyy")</f>
        <v>Nov-2024</v>
      </c>
      <c r="S7681">
        <f>YEAR(SalesData[[#This Row],[Order Date]])*100 + MONTH(SalesData[[#This Row],[Order Date]])</f>
        <v>202411</v>
      </c>
    </row>
    <row r="7682" spans="1:19" x14ac:dyDescent="0.3">
      <c r="A7682" t="s">
        <v>12501</v>
      </c>
      <c r="B7682" s="3">
        <v>45597</v>
      </c>
      <c r="C7682" t="s">
        <v>12502</v>
      </c>
      <c r="D7682" t="s">
        <v>23</v>
      </c>
      <c r="E7682" t="s">
        <v>26</v>
      </c>
      <c r="F7682" t="s">
        <v>20</v>
      </c>
      <c r="G7682">
        <v>9</v>
      </c>
      <c r="H7682" s="5">
        <v>460.48</v>
      </c>
      <c r="I7682" s="5">
        <v>0.15</v>
      </c>
      <c r="J7682" s="5">
        <v>3522.672</v>
      </c>
      <c r="K7682" s="5">
        <v>423.25536012734182</v>
      </c>
      <c r="L7682">
        <f>YEAR(SalesData[Order Date])</f>
        <v>2024</v>
      </c>
      <c r="M7682">
        <f>MONTH(SalesData[Order Date])</f>
        <v>11</v>
      </c>
      <c r="N7682" t="str">
        <f>TEXT(SalesData[[#This Row],[Order Date]], "mmmm")</f>
        <v>November</v>
      </c>
      <c r="O7682" s="7">
        <f>IF(SalesData[Sales]=0,0,SalesData[Profit]/SalesData[Sales])</f>
        <v>0.12015179390171489</v>
      </c>
      <c r="P7682" s="8">
        <f t="shared" ref="P7682:P7745" si="120">IF(H:H*G:G=0, 0, (I:I/(H:H*G:G)))</f>
        <v>3.6194116284456801E-5</v>
      </c>
      <c r="Q7682" t="str">
        <f>IF(SalesData[[#This Row],[Discount]]&gt;0, "Yes", "No")</f>
        <v>Yes</v>
      </c>
      <c r="R7682" t="str">
        <f>TEXT(SalesData[[#This Row],[Order Date]],"mmm-yyyy")</f>
        <v>Nov-2024</v>
      </c>
      <c r="S7682">
        <f>YEAR(SalesData[[#This Row],[Order Date]])*100 + MONTH(SalesData[[#This Row],[Order Date]])</f>
        <v>202411</v>
      </c>
    </row>
    <row r="7683" spans="1:19" x14ac:dyDescent="0.3">
      <c r="A7683" t="s">
        <v>12586</v>
      </c>
      <c r="B7683" s="3">
        <v>45602</v>
      </c>
      <c r="C7683" t="s">
        <v>12587</v>
      </c>
      <c r="D7683" t="s">
        <v>23</v>
      </c>
      <c r="E7683" t="s">
        <v>26</v>
      </c>
      <c r="F7683" t="s">
        <v>31</v>
      </c>
      <c r="G7683">
        <v>3</v>
      </c>
      <c r="H7683" s="5">
        <v>925.51</v>
      </c>
      <c r="I7683" s="5">
        <v>0.24</v>
      </c>
      <c r="J7683" s="5">
        <v>2110.1628000000001</v>
      </c>
      <c r="K7683" s="5">
        <v>390.6384432909569</v>
      </c>
      <c r="L7683">
        <f>YEAR(SalesData[Order Date])</f>
        <v>2024</v>
      </c>
      <c r="M7683">
        <f>MONTH(SalesData[Order Date])</f>
        <v>11</v>
      </c>
      <c r="N7683" t="str">
        <f>TEXT(SalesData[[#This Row],[Order Date]], "mmmm")</f>
        <v>November</v>
      </c>
      <c r="O7683" s="7">
        <f>IF(SalesData[Sales]=0,0,SalesData[Profit]/SalesData[Sales])</f>
        <v>0.18512241960239129</v>
      </c>
      <c r="P7683" s="8">
        <f t="shared" si="120"/>
        <v>8.6438828321682107E-5</v>
      </c>
      <c r="Q7683" t="str">
        <f>IF(SalesData[[#This Row],[Discount]]&gt;0, "Yes", "No")</f>
        <v>Yes</v>
      </c>
      <c r="R7683" t="str">
        <f>TEXT(SalesData[[#This Row],[Order Date]],"mmm-yyyy")</f>
        <v>Nov-2024</v>
      </c>
      <c r="S7683">
        <f>YEAR(SalesData[[#This Row],[Order Date]])*100 + MONTH(SalesData[[#This Row],[Order Date]])</f>
        <v>202411</v>
      </c>
    </row>
    <row r="7684" spans="1:19" x14ac:dyDescent="0.3">
      <c r="A7684" t="s">
        <v>12658</v>
      </c>
      <c r="B7684" s="3">
        <v>45623</v>
      </c>
      <c r="C7684" t="s">
        <v>12659</v>
      </c>
      <c r="D7684" t="s">
        <v>23</v>
      </c>
      <c r="E7684" t="s">
        <v>14</v>
      </c>
      <c r="F7684" t="s">
        <v>34</v>
      </c>
      <c r="G7684">
        <v>8</v>
      </c>
      <c r="H7684" s="5">
        <v>338.15</v>
      </c>
      <c r="I7684" s="5">
        <v>0.24</v>
      </c>
      <c r="J7684" s="5">
        <v>2055.9520000000002</v>
      </c>
      <c r="K7684" s="5">
        <v>526.60850991826032</v>
      </c>
      <c r="L7684">
        <f>YEAR(SalesData[Order Date])</f>
        <v>2024</v>
      </c>
      <c r="M7684">
        <f>MONTH(SalesData[Order Date])</f>
        <v>11</v>
      </c>
      <c r="N7684" t="str">
        <f>TEXT(SalesData[[#This Row],[Order Date]], "mmmm")</f>
        <v>November</v>
      </c>
      <c r="O7684" s="7">
        <f>IF(SalesData[Sales]=0,0,SalesData[Profit]/SalesData[Sales])</f>
        <v>0.25613852362227341</v>
      </c>
      <c r="P7684" s="8">
        <f t="shared" si="120"/>
        <v>8.8718024545320122E-5</v>
      </c>
      <c r="Q7684" t="str">
        <f>IF(SalesData[[#This Row],[Discount]]&gt;0, "Yes", "No")</f>
        <v>Yes</v>
      </c>
      <c r="R7684" t="str">
        <f>TEXT(SalesData[[#This Row],[Order Date]],"mmm-yyyy")</f>
        <v>Nov-2024</v>
      </c>
      <c r="S7684">
        <f>YEAR(SalesData[[#This Row],[Order Date]])*100 + MONTH(SalesData[[#This Row],[Order Date]])</f>
        <v>202411</v>
      </c>
    </row>
    <row r="7685" spans="1:19" x14ac:dyDescent="0.3">
      <c r="A7685" t="s">
        <v>12727</v>
      </c>
      <c r="B7685" s="3">
        <v>45604</v>
      </c>
      <c r="C7685" t="s">
        <v>12728</v>
      </c>
      <c r="D7685" t="s">
        <v>23</v>
      </c>
      <c r="E7685" t="s">
        <v>14</v>
      </c>
      <c r="F7685" t="s">
        <v>31</v>
      </c>
      <c r="G7685">
        <v>7</v>
      </c>
      <c r="H7685" s="5">
        <v>691.97</v>
      </c>
      <c r="I7685" s="5">
        <v>0.08</v>
      </c>
      <c r="J7685" s="5">
        <v>4456.2867999999999</v>
      </c>
      <c r="K7685" s="5">
        <v>735.42888063284636</v>
      </c>
      <c r="L7685">
        <f>YEAR(SalesData[Order Date])</f>
        <v>2024</v>
      </c>
      <c r="M7685">
        <f>MONTH(SalesData[Order Date])</f>
        <v>11</v>
      </c>
      <c r="N7685" t="str">
        <f>TEXT(SalesData[[#This Row],[Order Date]], "mmmm")</f>
        <v>November</v>
      </c>
      <c r="O7685" s="7">
        <f>IF(SalesData[Sales]=0,0,SalesData[Profit]/SalesData[Sales])</f>
        <v>0.16503176605079511</v>
      </c>
      <c r="P7685" s="8">
        <f t="shared" si="120"/>
        <v>1.651599264212528E-5</v>
      </c>
      <c r="Q7685" t="str">
        <f>IF(SalesData[[#This Row],[Discount]]&gt;0, "Yes", "No")</f>
        <v>Yes</v>
      </c>
      <c r="R7685" t="str">
        <f>TEXT(SalesData[[#This Row],[Order Date]],"mmm-yyyy")</f>
        <v>Nov-2024</v>
      </c>
      <c r="S7685">
        <f>YEAR(SalesData[[#This Row],[Order Date]])*100 + MONTH(SalesData[[#This Row],[Order Date]])</f>
        <v>202411</v>
      </c>
    </row>
    <row r="7686" spans="1:19" x14ac:dyDescent="0.3">
      <c r="A7686" t="s">
        <v>12774</v>
      </c>
      <c r="B7686" s="3">
        <v>45605</v>
      </c>
      <c r="C7686" t="s">
        <v>12775</v>
      </c>
      <c r="D7686" t="s">
        <v>23</v>
      </c>
      <c r="E7686" t="s">
        <v>19</v>
      </c>
      <c r="F7686" t="s">
        <v>53</v>
      </c>
      <c r="G7686">
        <v>3</v>
      </c>
      <c r="H7686" s="5">
        <v>104.27</v>
      </c>
      <c r="I7686" s="5">
        <v>0.12</v>
      </c>
      <c r="J7686" s="5">
        <v>275.27280000000002</v>
      </c>
      <c r="K7686" s="5">
        <v>59.679917284207008</v>
      </c>
      <c r="L7686">
        <f>YEAR(SalesData[Order Date])</f>
        <v>2024</v>
      </c>
      <c r="M7686">
        <f>MONTH(SalesData[Order Date])</f>
        <v>11</v>
      </c>
      <c r="N7686" t="str">
        <f>TEXT(SalesData[[#This Row],[Order Date]], "mmmm")</f>
        <v>November</v>
      </c>
      <c r="O7686" s="7">
        <f>IF(SalesData[Sales]=0,0,SalesData[Profit]/SalesData[Sales])</f>
        <v>0.21680281264333781</v>
      </c>
      <c r="P7686" s="8">
        <f t="shared" si="120"/>
        <v>3.8361944950608993E-4</v>
      </c>
      <c r="Q7686" t="str">
        <f>IF(SalesData[[#This Row],[Discount]]&gt;0, "Yes", "No")</f>
        <v>Yes</v>
      </c>
      <c r="R7686" t="str">
        <f>TEXT(SalesData[[#This Row],[Order Date]],"mmm-yyyy")</f>
        <v>Nov-2024</v>
      </c>
      <c r="S7686">
        <f>YEAR(SalesData[[#This Row],[Order Date]])*100 + MONTH(SalesData[[#This Row],[Order Date]])</f>
        <v>202411</v>
      </c>
    </row>
    <row r="7687" spans="1:19" x14ac:dyDescent="0.3">
      <c r="A7687" t="s">
        <v>12794</v>
      </c>
      <c r="B7687" s="3">
        <v>45621</v>
      </c>
      <c r="C7687" t="s">
        <v>12795</v>
      </c>
      <c r="D7687" t="s">
        <v>13</v>
      </c>
      <c r="E7687" t="s">
        <v>26</v>
      </c>
      <c r="F7687" t="s">
        <v>15</v>
      </c>
      <c r="G7687">
        <v>3</v>
      </c>
      <c r="H7687" s="5">
        <v>204</v>
      </c>
      <c r="I7687" s="5">
        <v>0.09</v>
      </c>
      <c r="J7687" s="5">
        <v>556.92000000000007</v>
      </c>
      <c r="K7687" s="5">
        <v>28.630250844196691</v>
      </c>
      <c r="L7687">
        <f>YEAR(SalesData[Order Date])</f>
        <v>2024</v>
      </c>
      <c r="M7687">
        <f>MONTH(SalesData[Order Date])</f>
        <v>11</v>
      </c>
      <c r="N7687" t="str">
        <f>TEXT(SalesData[[#This Row],[Order Date]], "mmmm")</f>
        <v>November</v>
      </c>
      <c r="O7687" s="7">
        <f>IF(SalesData[Sales]=0,0,SalesData[Profit]/SalesData[Sales])</f>
        <v>5.1408192997552053E-2</v>
      </c>
      <c r="P7687" s="8">
        <f t="shared" si="120"/>
        <v>1.4705882352941175E-4</v>
      </c>
      <c r="Q7687" t="str">
        <f>IF(SalesData[[#This Row],[Discount]]&gt;0, "Yes", "No")</f>
        <v>Yes</v>
      </c>
      <c r="R7687" t="str">
        <f>TEXT(SalesData[[#This Row],[Order Date]],"mmm-yyyy")</f>
        <v>Nov-2024</v>
      </c>
      <c r="S7687">
        <f>YEAR(SalesData[[#This Row],[Order Date]])*100 + MONTH(SalesData[[#This Row],[Order Date]])</f>
        <v>202411</v>
      </c>
    </row>
    <row r="7688" spans="1:19" x14ac:dyDescent="0.3">
      <c r="A7688" t="s">
        <v>12832</v>
      </c>
      <c r="B7688" s="3">
        <v>45622</v>
      </c>
      <c r="C7688" t="s">
        <v>12833</v>
      </c>
      <c r="D7688" t="s">
        <v>13</v>
      </c>
      <c r="E7688" t="s">
        <v>26</v>
      </c>
      <c r="F7688" t="s">
        <v>53</v>
      </c>
      <c r="G7688">
        <v>9</v>
      </c>
      <c r="H7688" s="5">
        <v>614.52</v>
      </c>
      <c r="I7688" s="5">
        <v>0.16</v>
      </c>
      <c r="J7688" s="5">
        <v>4645.7712000000001</v>
      </c>
      <c r="K7688" s="5">
        <v>1046.342460640177</v>
      </c>
      <c r="L7688">
        <f>YEAR(SalesData[Order Date])</f>
        <v>2024</v>
      </c>
      <c r="M7688">
        <f>MONTH(SalesData[Order Date])</f>
        <v>11</v>
      </c>
      <c r="N7688" t="str">
        <f>TEXT(SalesData[[#This Row],[Order Date]], "mmmm")</f>
        <v>November</v>
      </c>
      <c r="O7688" s="7">
        <f>IF(SalesData[Sales]=0,0,SalesData[Profit]/SalesData[Sales])</f>
        <v>0.22522470771702596</v>
      </c>
      <c r="P7688" s="8">
        <f t="shared" si="120"/>
        <v>2.892953488540288E-5</v>
      </c>
      <c r="Q7688" t="str">
        <f>IF(SalesData[[#This Row],[Discount]]&gt;0, "Yes", "No")</f>
        <v>Yes</v>
      </c>
      <c r="R7688" t="str">
        <f>TEXT(SalesData[[#This Row],[Order Date]],"mmm-yyyy")</f>
        <v>Nov-2024</v>
      </c>
      <c r="S7688">
        <f>YEAR(SalesData[[#This Row],[Order Date]])*100 + MONTH(SalesData[[#This Row],[Order Date]])</f>
        <v>202411</v>
      </c>
    </row>
    <row r="7689" spans="1:19" x14ac:dyDescent="0.3">
      <c r="A7689" t="s">
        <v>12856</v>
      </c>
      <c r="B7689" s="3">
        <v>45615</v>
      </c>
      <c r="C7689" t="s">
        <v>12857</v>
      </c>
      <c r="D7689" t="s">
        <v>30</v>
      </c>
      <c r="E7689" t="s">
        <v>26</v>
      </c>
      <c r="F7689" t="s">
        <v>31</v>
      </c>
      <c r="G7689">
        <v>8</v>
      </c>
      <c r="H7689" s="5">
        <v>644.38</v>
      </c>
      <c r="I7689" s="5">
        <v>0.03</v>
      </c>
      <c r="J7689" s="5">
        <v>5000.3887999999997</v>
      </c>
      <c r="K7689" s="5">
        <v>1046.7330885465531</v>
      </c>
      <c r="L7689">
        <f>YEAR(SalesData[Order Date])</f>
        <v>2024</v>
      </c>
      <c r="M7689">
        <f>MONTH(SalesData[Order Date])</f>
        <v>11</v>
      </c>
      <c r="N7689" t="str">
        <f>TEXT(SalesData[[#This Row],[Order Date]], "mmmm")</f>
        <v>November</v>
      </c>
      <c r="O7689" s="7">
        <f>IF(SalesData[Sales]=0,0,SalesData[Profit]/SalesData[Sales])</f>
        <v>0.20933034018205807</v>
      </c>
      <c r="P7689" s="8">
        <f t="shared" si="120"/>
        <v>5.8195474719885779E-6</v>
      </c>
      <c r="Q7689" t="str">
        <f>IF(SalesData[[#This Row],[Discount]]&gt;0, "Yes", "No")</f>
        <v>Yes</v>
      </c>
      <c r="R7689" t="str">
        <f>TEXT(SalesData[[#This Row],[Order Date]],"mmm-yyyy")</f>
        <v>Nov-2024</v>
      </c>
      <c r="S7689">
        <f>YEAR(SalesData[[#This Row],[Order Date]])*100 + MONTH(SalesData[[#This Row],[Order Date]])</f>
        <v>202411</v>
      </c>
    </row>
    <row r="7690" spans="1:19" x14ac:dyDescent="0.3">
      <c r="A7690" t="s">
        <v>12860</v>
      </c>
      <c r="B7690" s="3">
        <v>45602</v>
      </c>
      <c r="C7690" t="s">
        <v>12861</v>
      </c>
      <c r="D7690" t="s">
        <v>18</v>
      </c>
      <c r="E7690" t="s">
        <v>26</v>
      </c>
      <c r="F7690" t="s">
        <v>91</v>
      </c>
      <c r="G7690">
        <v>3</v>
      </c>
      <c r="H7690" s="5">
        <v>982.5</v>
      </c>
      <c r="I7690" s="5">
        <v>0.28999999999999998</v>
      </c>
      <c r="J7690" s="5">
        <v>2092.7249999999999</v>
      </c>
      <c r="K7690" s="5">
        <v>240.55627686796271</v>
      </c>
      <c r="L7690">
        <f>YEAR(SalesData[Order Date])</f>
        <v>2024</v>
      </c>
      <c r="M7690">
        <f>MONTH(SalesData[Order Date])</f>
        <v>11</v>
      </c>
      <c r="N7690" t="str">
        <f>TEXT(SalesData[[#This Row],[Order Date]], "mmmm")</f>
        <v>November</v>
      </c>
      <c r="O7690" s="7">
        <f>IF(SalesData[Sales]=0,0,SalesData[Profit]/SalesData[Sales])</f>
        <v>0.11494882359983405</v>
      </c>
      <c r="P7690" s="8">
        <f t="shared" si="120"/>
        <v>9.838846480067853E-5</v>
      </c>
      <c r="Q7690" t="str">
        <f>IF(SalesData[[#This Row],[Discount]]&gt;0, "Yes", "No")</f>
        <v>Yes</v>
      </c>
      <c r="R7690" t="str">
        <f>TEXT(SalesData[[#This Row],[Order Date]],"mmm-yyyy")</f>
        <v>Nov-2024</v>
      </c>
      <c r="S7690">
        <f>YEAR(SalesData[[#This Row],[Order Date]])*100 + MONTH(SalesData[[#This Row],[Order Date]])</f>
        <v>202411</v>
      </c>
    </row>
    <row r="7691" spans="1:19" x14ac:dyDescent="0.3">
      <c r="A7691" t="s">
        <v>12900</v>
      </c>
      <c r="B7691" s="3">
        <v>45623</v>
      </c>
      <c r="C7691" t="s">
        <v>12901</v>
      </c>
      <c r="D7691" t="s">
        <v>13</v>
      </c>
      <c r="E7691" t="s">
        <v>26</v>
      </c>
      <c r="F7691" t="s">
        <v>62</v>
      </c>
      <c r="G7691">
        <v>5</v>
      </c>
      <c r="H7691" s="5">
        <v>350.89</v>
      </c>
      <c r="I7691" s="5">
        <v>0.16</v>
      </c>
      <c r="J7691" s="5">
        <v>1473.7380000000001</v>
      </c>
      <c r="K7691" s="5">
        <v>373.39827910412492</v>
      </c>
      <c r="L7691">
        <f>YEAR(SalesData[Order Date])</f>
        <v>2024</v>
      </c>
      <c r="M7691">
        <f>MONTH(SalesData[Order Date])</f>
        <v>11</v>
      </c>
      <c r="N7691" t="str">
        <f>TEXT(SalesData[[#This Row],[Order Date]], "mmmm")</f>
        <v>November</v>
      </c>
      <c r="O7691" s="7">
        <f>IF(SalesData[Sales]=0,0,SalesData[Profit]/SalesData[Sales])</f>
        <v>0.25336815574011451</v>
      </c>
      <c r="P7691" s="8">
        <f t="shared" si="120"/>
        <v>9.1196671321496777E-5</v>
      </c>
      <c r="Q7691" t="str">
        <f>IF(SalesData[[#This Row],[Discount]]&gt;0, "Yes", "No")</f>
        <v>Yes</v>
      </c>
      <c r="R7691" t="str">
        <f>TEXT(SalesData[[#This Row],[Order Date]],"mmm-yyyy")</f>
        <v>Nov-2024</v>
      </c>
      <c r="S7691">
        <f>YEAR(SalesData[[#This Row],[Order Date]])*100 + MONTH(SalesData[[#This Row],[Order Date]])</f>
        <v>202411</v>
      </c>
    </row>
    <row r="7692" spans="1:19" x14ac:dyDescent="0.3">
      <c r="A7692" t="s">
        <v>12944</v>
      </c>
      <c r="B7692" s="3">
        <v>45609</v>
      </c>
      <c r="C7692" t="s">
        <v>12945</v>
      </c>
      <c r="D7692" t="s">
        <v>30</v>
      </c>
      <c r="E7692" t="s">
        <v>19</v>
      </c>
      <c r="F7692" t="s">
        <v>34</v>
      </c>
      <c r="G7692">
        <v>7</v>
      </c>
      <c r="H7692" s="5">
        <v>476.67</v>
      </c>
      <c r="I7692" s="5">
        <v>0.01</v>
      </c>
      <c r="J7692" s="5">
        <v>3303.3231000000001</v>
      </c>
      <c r="K7692" s="5">
        <v>858.3038759231556</v>
      </c>
      <c r="L7692">
        <f>YEAR(SalesData[Order Date])</f>
        <v>2024</v>
      </c>
      <c r="M7692">
        <f>MONTH(SalesData[Order Date])</f>
        <v>11</v>
      </c>
      <c r="N7692" t="str">
        <f>TEXT(SalesData[[#This Row],[Order Date]], "mmmm")</f>
        <v>November</v>
      </c>
      <c r="O7692" s="7">
        <f>IF(SalesData[Sales]=0,0,SalesData[Profit]/SalesData[Sales])</f>
        <v>0.25983043436567121</v>
      </c>
      <c r="P7692" s="8">
        <f t="shared" si="120"/>
        <v>2.9969820390866396E-6</v>
      </c>
      <c r="Q7692" t="str">
        <f>IF(SalesData[[#This Row],[Discount]]&gt;0, "Yes", "No")</f>
        <v>Yes</v>
      </c>
      <c r="R7692" t="str">
        <f>TEXT(SalesData[[#This Row],[Order Date]],"mmm-yyyy")</f>
        <v>Nov-2024</v>
      </c>
      <c r="S7692">
        <f>YEAR(SalesData[[#This Row],[Order Date]])*100 + MONTH(SalesData[[#This Row],[Order Date]])</f>
        <v>202411</v>
      </c>
    </row>
    <row r="7693" spans="1:19" x14ac:dyDescent="0.3">
      <c r="A7693" t="s">
        <v>12968</v>
      </c>
      <c r="B7693" s="3">
        <v>45602</v>
      </c>
      <c r="C7693" t="s">
        <v>12969</v>
      </c>
      <c r="D7693" t="s">
        <v>23</v>
      </c>
      <c r="E7693" t="s">
        <v>19</v>
      </c>
      <c r="F7693" t="s">
        <v>39</v>
      </c>
      <c r="G7693">
        <v>4</v>
      </c>
      <c r="H7693" s="5">
        <v>443.7</v>
      </c>
      <c r="I7693" s="5">
        <v>0.2</v>
      </c>
      <c r="J7693" s="5">
        <v>1419.84</v>
      </c>
      <c r="K7693" s="5">
        <v>86.985132462617273</v>
      </c>
      <c r="L7693">
        <f>YEAR(SalesData[Order Date])</f>
        <v>2024</v>
      </c>
      <c r="M7693">
        <f>MONTH(SalesData[Order Date])</f>
        <v>11</v>
      </c>
      <c r="N7693" t="str">
        <f>TEXT(SalesData[[#This Row],[Order Date]], "mmmm")</f>
        <v>November</v>
      </c>
      <c r="O7693" s="7">
        <f>IF(SalesData[Sales]=0,0,SalesData[Profit]/SalesData[Sales])</f>
        <v>6.1264038527311021E-2</v>
      </c>
      <c r="P7693" s="8">
        <f t="shared" si="120"/>
        <v>1.126887536623845E-4</v>
      </c>
      <c r="Q7693" t="str">
        <f>IF(SalesData[[#This Row],[Discount]]&gt;0, "Yes", "No")</f>
        <v>Yes</v>
      </c>
      <c r="R7693" t="str">
        <f>TEXT(SalesData[[#This Row],[Order Date]],"mmm-yyyy")</f>
        <v>Nov-2024</v>
      </c>
      <c r="S7693">
        <f>YEAR(SalesData[[#This Row],[Order Date]])*100 + MONTH(SalesData[[#This Row],[Order Date]])</f>
        <v>202411</v>
      </c>
    </row>
    <row r="7694" spans="1:19" x14ac:dyDescent="0.3">
      <c r="A7694" t="s">
        <v>12970</v>
      </c>
      <c r="B7694" s="3">
        <v>45619</v>
      </c>
      <c r="C7694" t="s">
        <v>12971</v>
      </c>
      <c r="D7694" t="s">
        <v>13</v>
      </c>
      <c r="E7694" t="s">
        <v>26</v>
      </c>
      <c r="F7694" t="s">
        <v>39</v>
      </c>
      <c r="G7694">
        <v>9</v>
      </c>
      <c r="H7694" s="5">
        <v>949.98</v>
      </c>
      <c r="I7694" s="5">
        <v>7.0000000000000007E-2</v>
      </c>
      <c r="J7694" s="5">
        <v>7951.3325999999988</v>
      </c>
      <c r="K7694" s="5">
        <v>1150.5015162500531</v>
      </c>
      <c r="L7694">
        <f>YEAR(SalesData[Order Date])</f>
        <v>2024</v>
      </c>
      <c r="M7694">
        <f>MONTH(SalesData[Order Date])</f>
        <v>11</v>
      </c>
      <c r="N7694" t="str">
        <f>TEXT(SalesData[[#This Row],[Order Date]], "mmmm")</f>
        <v>November</v>
      </c>
      <c r="O7694" s="7">
        <f>IF(SalesData[Sales]=0,0,SalesData[Profit]/SalesData[Sales])</f>
        <v>0.144692918046222</v>
      </c>
      <c r="P7694" s="8">
        <f t="shared" si="120"/>
        <v>8.1873068672790778E-6</v>
      </c>
      <c r="Q7694" t="str">
        <f>IF(SalesData[[#This Row],[Discount]]&gt;0, "Yes", "No")</f>
        <v>Yes</v>
      </c>
      <c r="R7694" t="str">
        <f>TEXT(SalesData[[#This Row],[Order Date]],"mmm-yyyy")</f>
        <v>Nov-2024</v>
      </c>
      <c r="S7694">
        <f>YEAR(SalesData[[#This Row],[Order Date]])*100 + MONTH(SalesData[[#This Row],[Order Date]])</f>
        <v>202411</v>
      </c>
    </row>
    <row r="7695" spans="1:19" x14ac:dyDescent="0.3">
      <c r="A7695" t="s">
        <v>12997</v>
      </c>
      <c r="B7695" s="3">
        <v>45625</v>
      </c>
      <c r="C7695" t="s">
        <v>12998</v>
      </c>
      <c r="D7695" t="s">
        <v>30</v>
      </c>
      <c r="E7695" t="s">
        <v>14</v>
      </c>
      <c r="F7695" t="s">
        <v>15</v>
      </c>
      <c r="G7695">
        <v>8</v>
      </c>
      <c r="H7695" s="5">
        <v>514.64</v>
      </c>
      <c r="I7695" s="5">
        <v>0.14000000000000001</v>
      </c>
      <c r="J7695" s="5">
        <v>3540.7231999999999</v>
      </c>
      <c r="K7695" s="5">
        <v>709.7823950709186</v>
      </c>
      <c r="L7695">
        <f>YEAR(SalesData[Order Date])</f>
        <v>2024</v>
      </c>
      <c r="M7695">
        <f>MONTH(SalesData[Order Date])</f>
        <v>11</v>
      </c>
      <c r="N7695" t="str">
        <f>TEXT(SalesData[[#This Row],[Order Date]], "mmmm")</f>
        <v>November</v>
      </c>
      <c r="O7695" s="7">
        <f>IF(SalesData[Sales]=0,0,SalesData[Profit]/SalesData[Sales])</f>
        <v>0.20046254817968223</v>
      </c>
      <c r="P7695" s="8">
        <f t="shared" si="120"/>
        <v>3.4004352557127313E-5</v>
      </c>
      <c r="Q7695" t="str">
        <f>IF(SalesData[[#This Row],[Discount]]&gt;0, "Yes", "No")</f>
        <v>Yes</v>
      </c>
      <c r="R7695" t="str">
        <f>TEXT(SalesData[[#This Row],[Order Date]],"mmm-yyyy")</f>
        <v>Nov-2024</v>
      </c>
      <c r="S7695">
        <f>YEAR(SalesData[[#This Row],[Order Date]])*100 + MONTH(SalesData[[#This Row],[Order Date]])</f>
        <v>202411</v>
      </c>
    </row>
    <row r="7696" spans="1:19" x14ac:dyDescent="0.3">
      <c r="A7696" t="s">
        <v>13009</v>
      </c>
      <c r="B7696" s="3">
        <v>45618</v>
      </c>
      <c r="C7696" t="s">
        <v>13010</v>
      </c>
      <c r="D7696" t="s">
        <v>18</v>
      </c>
      <c r="E7696" t="s">
        <v>14</v>
      </c>
      <c r="F7696" t="s">
        <v>53</v>
      </c>
      <c r="G7696">
        <v>7</v>
      </c>
      <c r="H7696" s="5">
        <v>691.8</v>
      </c>
      <c r="I7696" s="5">
        <v>0.05</v>
      </c>
      <c r="J7696" s="5">
        <v>4600.4699999999993</v>
      </c>
      <c r="K7696" s="5">
        <v>285.03984850997341</v>
      </c>
      <c r="L7696">
        <f>YEAR(SalesData[Order Date])</f>
        <v>2024</v>
      </c>
      <c r="M7696">
        <f>MONTH(SalesData[Order Date])</f>
        <v>11</v>
      </c>
      <c r="N7696" t="str">
        <f>TEXT(SalesData[[#This Row],[Order Date]], "mmmm")</f>
        <v>November</v>
      </c>
      <c r="O7696" s="7">
        <f>IF(SalesData[Sales]=0,0,SalesData[Profit]/SalesData[Sales])</f>
        <v>6.195885388014126E-2</v>
      </c>
      <c r="P7696" s="8">
        <f t="shared" si="120"/>
        <v>1.0325032007599225E-5</v>
      </c>
      <c r="Q7696" t="str">
        <f>IF(SalesData[[#This Row],[Discount]]&gt;0, "Yes", "No")</f>
        <v>Yes</v>
      </c>
      <c r="R7696" t="str">
        <f>TEXT(SalesData[[#This Row],[Order Date]],"mmm-yyyy")</f>
        <v>Nov-2024</v>
      </c>
      <c r="S7696">
        <f>YEAR(SalesData[[#This Row],[Order Date]])*100 + MONTH(SalesData[[#This Row],[Order Date]])</f>
        <v>202411</v>
      </c>
    </row>
    <row r="7697" spans="1:19" x14ac:dyDescent="0.3">
      <c r="A7697" t="s">
        <v>13011</v>
      </c>
      <c r="B7697" s="3">
        <v>45609</v>
      </c>
      <c r="C7697" t="s">
        <v>13012</v>
      </c>
      <c r="D7697" t="s">
        <v>18</v>
      </c>
      <c r="E7697" t="s">
        <v>26</v>
      </c>
      <c r="F7697" t="s">
        <v>39</v>
      </c>
      <c r="G7697">
        <v>6</v>
      </c>
      <c r="H7697" s="5">
        <v>101.44</v>
      </c>
      <c r="I7697" s="5">
        <v>0.23</v>
      </c>
      <c r="J7697" s="5">
        <v>468.65280000000001</v>
      </c>
      <c r="K7697" s="5">
        <v>27.180823857277211</v>
      </c>
      <c r="L7697">
        <f>YEAR(SalesData[Order Date])</f>
        <v>2024</v>
      </c>
      <c r="M7697">
        <f>MONTH(SalesData[Order Date])</f>
        <v>11</v>
      </c>
      <c r="N7697" t="str">
        <f>TEXT(SalesData[[#This Row],[Order Date]], "mmmm")</f>
        <v>November</v>
      </c>
      <c r="O7697" s="7">
        <f>IF(SalesData[Sales]=0,0,SalesData[Profit]/SalesData[Sales])</f>
        <v>5.7997783982678033E-2</v>
      </c>
      <c r="P7697" s="8">
        <f t="shared" si="120"/>
        <v>3.7789169295478447E-4</v>
      </c>
      <c r="Q7697" t="str">
        <f>IF(SalesData[[#This Row],[Discount]]&gt;0, "Yes", "No")</f>
        <v>Yes</v>
      </c>
      <c r="R7697" t="str">
        <f>TEXT(SalesData[[#This Row],[Order Date]],"mmm-yyyy")</f>
        <v>Nov-2024</v>
      </c>
      <c r="S7697">
        <f>YEAR(SalesData[[#This Row],[Order Date]])*100 + MONTH(SalesData[[#This Row],[Order Date]])</f>
        <v>202411</v>
      </c>
    </row>
    <row r="7698" spans="1:19" x14ac:dyDescent="0.3">
      <c r="A7698" t="s">
        <v>13021</v>
      </c>
      <c r="B7698" s="3">
        <v>45599</v>
      </c>
      <c r="C7698" t="s">
        <v>13022</v>
      </c>
      <c r="D7698" t="s">
        <v>23</v>
      </c>
      <c r="E7698" t="s">
        <v>19</v>
      </c>
      <c r="F7698" t="s">
        <v>34</v>
      </c>
      <c r="G7698">
        <v>3</v>
      </c>
      <c r="H7698" s="5">
        <v>514.22</v>
      </c>
      <c r="I7698" s="5">
        <v>0.17</v>
      </c>
      <c r="J7698" s="5">
        <v>1280.4078</v>
      </c>
      <c r="K7698" s="5">
        <v>181.7388302263534</v>
      </c>
      <c r="L7698">
        <f>YEAR(SalesData[Order Date])</f>
        <v>2024</v>
      </c>
      <c r="M7698">
        <f>MONTH(SalesData[Order Date])</f>
        <v>11</v>
      </c>
      <c r="N7698" t="str">
        <f>TEXT(SalesData[[#This Row],[Order Date]], "mmmm")</f>
        <v>November</v>
      </c>
      <c r="O7698" s="7">
        <f>IF(SalesData[Sales]=0,0,SalesData[Profit]/SalesData[Sales])</f>
        <v>0.1419382404780363</v>
      </c>
      <c r="P7698" s="8">
        <f t="shared" si="120"/>
        <v>1.1019926620253329E-4</v>
      </c>
      <c r="Q7698" t="str">
        <f>IF(SalesData[[#This Row],[Discount]]&gt;0, "Yes", "No")</f>
        <v>Yes</v>
      </c>
      <c r="R7698" t="str">
        <f>TEXT(SalesData[[#This Row],[Order Date]],"mmm-yyyy")</f>
        <v>Nov-2024</v>
      </c>
      <c r="S7698">
        <f>YEAR(SalesData[[#This Row],[Order Date]])*100 + MONTH(SalesData[[#This Row],[Order Date]])</f>
        <v>202411</v>
      </c>
    </row>
    <row r="7699" spans="1:19" x14ac:dyDescent="0.3">
      <c r="A7699" t="s">
        <v>13023</v>
      </c>
      <c r="B7699" s="3">
        <v>45605</v>
      </c>
      <c r="C7699" t="s">
        <v>13024</v>
      </c>
      <c r="D7699" t="s">
        <v>18</v>
      </c>
      <c r="E7699" t="s">
        <v>14</v>
      </c>
      <c r="F7699" t="s">
        <v>91</v>
      </c>
      <c r="G7699">
        <v>9</v>
      </c>
      <c r="H7699" s="5">
        <v>352.43</v>
      </c>
      <c r="I7699" s="5">
        <v>0.08</v>
      </c>
      <c r="J7699" s="5">
        <v>2918.1203999999998</v>
      </c>
      <c r="K7699" s="5">
        <v>508.11864832268418</v>
      </c>
      <c r="L7699">
        <f>YEAR(SalesData[Order Date])</f>
        <v>2024</v>
      </c>
      <c r="M7699">
        <f>MONTH(SalesData[Order Date])</f>
        <v>11</v>
      </c>
      <c r="N7699" t="str">
        <f>TEXT(SalesData[[#This Row],[Order Date]], "mmmm")</f>
        <v>November</v>
      </c>
      <c r="O7699" s="7">
        <f>IF(SalesData[Sales]=0,0,SalesData[Profit]/SalesData[Sales])</f>
        <v>0.17412531995687505</v>
      </c>
      <c r="P7699" s="8">
        <f t="shared" si="120"/>
        <v>2.5221714635215189E-5</v>
      </c>
      <c r="Q7699" t="str">
        <f>IF(SalesData[[#This Row],[Discount]]&gt;0, "Yes", "No")</f>
        <v>Yes</v>
      </c>
      <c r="R7699" t="str">
        <f>TEXT(SalesData[[#This Row],[Order Date]],"mmm-yyyy")</f>
        <v>Nov-2024</v>
      </c>
      <c r="S7699">
        <f>YEAR(SalesData[[#This Row],[Order Date]])*100 + MONTH(SalesData[[#This Row],[Order Date]])</f>
        <v>202411</v>
      </c>
    </row>
    <row r="7700" spans="1:19" x14ac:dyDescent="0.3">
      <c r="A7700" t="s">
        <v>13029</v>
      </c>
      <c r="B7700" s="3">
        <v>45626</v>
      </c>
      <c r="C7700" t="s">
        <v>13030</v>
      </c>
      <c r="D7700" t="s">
        <v>18</v>
      </c>
      <c r="E7700" t="s">
        <v>14</v>
      </c>
      <c r="F7700" t="s">
        <v>34</v>
      </c>
      <c r="G7700">
        <v>8</v>
      </c>
      <c r="H7700" s="5">
        <v>523.09</v>
      </c>
      <c r="I7700" s="5">
        <v>0.14000000000000001</v>
      </c>
      <c r="J7700" s="5">
        <v>3598.8591999999999</v>
      </c>
      <c r="K7700" s="5">
        <v>477.81767071883701</v>
      </c>
      <c r="L7700">
        <f>YEAR(SalesData[Order Date])</f>
        <v>2024</v>
      </c>
      <c r="M7700">
        <f>MONTH(SalesData[Order Date])</f>
        <v>11</v>
      </c>
      <c r="N7700" t="str">
        <f>TEXT(SalesData[[#This Row],[Order Date]], "mmmm")</f>
        <v>November</v>
      </c>
      <c r="O7700" s="7">
        <f>IF(SalesData[Sales]=0,0,SalesData[Profit]/SalesData[Sales])</f>
        <v>0.13276920384071625</v>
      </c>
      <c r="P7700" s="8">
        <f t="shared" si="120"/>
        <v>3.3455045976791755E-5</v>
      </c>
      <c r="Q7700" t="str">
        <f>IF(SalesData[[#This Row],[Discount]]&gt;0, "Yes", "No")</f>
        <v>Yes</v>
      </c>
      <c r="R7700" t="str">
        <f>TEXT(SalesData[[#This Row],[Order Date]],"mmm-yyyy")</f>
        <v>Nov-2024</v>
      </c>
      <c r="S7700">
        <f>YEAR(SalesData[[#This Row],[Order Date]])*100 + MONTH(SalesData[[#This Row],[Order Date]])</f>
        <v>202411</v>
      </c>
    </row>
    <row r="7701" spans="1:19" x14ac:dyDescent="0.3">
      <c r="A7701" t="s">
        <v>13034</v>
      </c>
      <c r="B7701" s="3">
        <v>45603</v>
      </c>
      <c r="C7701" t="s">
        <v>13035</v>
      </c>
      <c r="D7701" t="s">
        <v>23</v>
      </c>
      <c r="E7701" t="s">
        <v>26</v>
      </c>
      <c r="F7701" t="s">
        <v>27</v>
      </c>
      <c r="G7701">
        <v>9</v>
      </c>
      <c r="H7701" s="5">
        <v>809.15</v>
      </c>
      <c r="I7701" s="5">
        <v>0.1</v>
      </c>
      <c r="J7701" s="5">
        <v>6554.1149999999998</v>
      </c>
      <c r="K7701" s="5">
        <v>1656.950484251952</v>
      </c>
      <c r="L7701">
        <f>YEAR(SalesData[Order Date])</f>
        <v>2024</v>
      </c>
      <c r="M7701">
        <f>MONTH(SalesData[Order Date])</f>
        <v>11</v>
      </c>
      <c r="N7701" t="str">
        <f>TEXT(SalesData[[#This Row],[Order Date]], "mmmm")</f>
        <v>November</v>
      </c>
      <c r="O7701" s="7">
        <f>IF(SalesData[Sales]=0,0,SalesData[Profit]/SalesData[Sales])</f>
        <v>0.25281071269758804</v>
      </c>
      <c r="P7701" s="8">
        <f t="shared" si="120"/>
        <v>1.3731831071014166E-5</v>
      </c>
      <c r="Q7701" t="str">
        <f>IF(SalesData[[#This Row],[Discount]]&gt;0, "Yes", "No")</f>
        <v>Yes</v>
      </c>
      <c r="R7701" t="str">
        <f>TEXT(SalesData[[#This Row],[Order Date]],"mmm-yyyy")</f>
        <v>Nov-2024</v>
      </c>
      <c r="S7701">
        <f>YEAR(SalesData[[#This Row],[Order Date]])*100 + MONTH(SalesData[[#This Row],[Order Date]])</f>
        <v>202411</v>
      </c>
    </row>
    <row r="7702" spans="1:19" x14ac:dyDescent="0.3">
      <c r="A7702" t="s">
        <v>13055</v>
      </c>
      <c r="B7702" s="3">
        <v>45601</v>
      </c>
      <c r="C7702" t="s">
        <v>13056</v>
      </c>
      <c r="D7702" t="s">
        <v>30</v>
      </c>
      <c r="E7702" t="s">
        <v>26</v>
      </c>
      <c r="F7702" t="s">
        <v>27</v>
      </c>
      <c r="G7702">
        <v>9</v>
      </c>
      <c r="H7702" s="5">
        <v>529.62</v>
      </c>
      <c r="I7702" s="5">
        <v>0.21</v>
      </c>
      <c r="J7702" s="5">
        <v>3765.5981999999999</v>
      </c>
      <c r="K7702" s="5">
        <v>550.24894643350581</v>
      </c>
      <c r="L7702">
        <f>YEAR(SalesData[Order Date])</f>
        <v>2024</v>
      </c>
      <c r="M7702">
        <f>MONTH(SalesData[Order Date])</f>
        <v>11</v>
      </c>
      <c r="N7702" t="str">
        <f>TEXT(SalesData[[#This Row],[Order Date]], "mmmm")</f>
        <v>November</v>
      </c>
      <c r="O7702" s="7">
        <f>IF(SalesData[Sales]=0,0,SalesData[Profit]/SalesData[Sales])</f>
        <v>0.14612524151767065</v>
      </c>
      <c r="P7702" s="8">
        <f t="shared" si="120"/>
        <v>4.4056745087672922E-5</v>
      </c>
      <c r="Q7702" t="str">
        <f>IF(SalesData[[#This Row],[Discount]]&gt;0, "Yes", "No")</f>
        <v>Yes</v>
      </c>
      <c r="R7702" t="str">
        <f>TEXT(SalesData[[#This Row],[Order Date]],"mmm-yyyy")</f>
        <v>Nov-2024</v>
      </c>
      <c r="S7702">
        <f>YEAR(SalesData[[#This Row],[Order Date]])*100 + MONTH(SalesData[[#This Row],[Order Date]])</f>
        <v>202411</v>
      </c>
    </row>
    <row r="7703" spans="1:19" x14ac:dyDescent="0.3">
      <c r="A7703" t="s">
        <v>13059</v>
      </c>
      <c r="B7703" s="3">
        <v>45620</v>
      </c>
      <c r="C7703" t="s">
        <v>13060</v>
      </c>
      <c r="D7703" t="s">
        <v>13</v>
      </c>
      <c r="E7703" t="s">
        <v>19</v>
      </c>
      <c r="F7703" t="s">
        <v>91</v>
      </c>
      <c r="G7703">
        <v>6</v>
      </c>
      <c r="H7703" s="5">
        <v>110.54</v>
      </c>
      <c r="I7703" s="5">
        <v>0.11</v>
      </c>
      <c r="J7703" s="5">
        <v>590.28359999999998</v>
      </c>
      <c r="K7703" s="5">
        <v>112.93475078597299</v>
      </c>
      <c r="L7703">
        <f>YEAR(SalesData[Order Date])</f>
        <v>2024</v>
      </c>
      <c r="M7703">
        <f>MONTH(SalesData[Order Date])</f>
        <v>11</v>
      </c>
      <c r="N7703" t="str">
        <f>TEXT(SalesData[[#This Row],[Order Date]], "mmmm")</f>
        <v>November</v>
      </c>
      <c r="O7703" s="7">
        <f>IF(SalesData[Sales]=0,0,SalesData[Profit]/SalesData[Sales])</f>
        <v>0.19132286715397989</v>
      </c>
      <c r="P7703" s="8">
        <f t="shared" si="120"/>
        <v>1.65852481756227E-4</v>
      </c>
      <c r="Q7703" t="str">
        <f>IF(SalesData[[#This Row],[Discount]]&gt;0, "Yes", "No")</f>
        <v>Yes</v>
      </c>
      <c r="R7703" t="str">
        <f>TEXT(SalesData[[#This Row],[Order Date]],"mmm-yyyy")</f>
        <v>Nov-2024</v>
      </c>
      <c r="S7703">
        <f>YEAR(SalesData[[#This Row],[Order Date]])*100 + MONTH(SalesData[[#This Row],[Order Date]])</f>
        <v>202411</v>
      </c>
    </row>
    <row r="7704" spans="1:19" x14ac:dyDescent="0.3">
      <c r="A7704" t="s">
        <v>13098</v>
      </c>
      <c r="B7704" s="3">
        <v>45625</v>
      </c>
      <c r="C7704" t="s">
        <v>13099</v>
      </c>
      <c r="D7704" t="s">
        <v>30</v>
      </c>
      <c r="E7704" t="s">
        <v>26</v>
      </c>
      <c r="F7704" t="s">
        <v>31</v>
      </c>
      <c r="G7704">
        <v>6</v>
      </c>
      <c r="H7704" s="5">
        <v>374.45</v>
      </c>
      <c r="I7704" s="5">
        <v>0.25</v>
      </c>
      <c r="J7704" s="5">
        <v>1685.0250000000001</v>
      </c>
      <c r="K7704" s="5">
        <v>394.12316680104442</v>
      </c>
      <c r="L7704">
        <f>YEAR(SalesData[Order Date])</f>
        <v>2024</v>
      </c>
      <c r="M7704">
        <f>MONTH(SalesData[Order Date])</f>
        <v>11</v>
      </c>
      <c r="N7704" t="str">
        <f>TEXT(SalesData[[#This Row],[Order Date]], "mmmm")</f>
        <v>November</v>
      </c>
      <c r="O7704" s="7">
        <f>IF(SalesData[Sales]=0,0,SalesData[Profit]/SalesData[Sales])</f>
        <v>0.23389751890983482</v>
      </c>
      <c r="P7704" s="8">
        <f t="shared" si="120"/>
        <v>1.112743134374861E-4</v>
      </c>
      <c r="Q7704" t="str">
        <f>IF(SalesData[[#This Row],[Discount]]&gt;0, "Yes", "No")</f>
        <v>Yes</v>
      </c>
      <c r="R7704" t="str">
        <f>TEXT(SalesData[[#This Row],[Order Date]],"mmm-yyyy")</f>
        <v>Nov-2024</v>
      </c>
      <c r="S7704">
        <f>YEAR(SalesData[[#This Row],[Order Date]])*100 + MONTH(SalesData[[#This Row],[Order Date]])</f>
        <v>202411</v>
      </c>
    </row>
    <row r="7705" spans="1:19" x14ac:dyDescent="0.3">
      <c r="A7705" t="s">
        <v>13138</v>
      </c>
      <c r="B7705" s="3">
        <v>45618</v>
      </c>
      <c r="C7705" t="s">
        <v>13139</v>
      </c>
      <c r="D7705" t="s">
        <v>13</v>
      </c>
      <c r="E7705" t="s">
        <v>26</v>
      </c>
      <c r="F7705" t="s">
        <v>53</v>
      </c>
      <c r="G7705">
        <v>5</v>
      </c>
      <c r="H7705" s="5">
        <v>505.91</v>
      </c>
      <c r="I7705" s="5">
        <v>0.04</v>
      </c>
      <c r="J7705" s="5">
        <v>2428.3679999999999</v>
      </c>
      <c r="K7705" s="5">
        <v>196.71941929285401</v>
      </c>
      <c r="L7705">
        <f>YEAR(SalesData[Order Date])</f>
        <v>2024</v>
      </c>
      <c r="M7705">
        <f>MONTH(SalesData[Order Date])</f>
        <v>11</v>
      </c>
      <c r="N7705" t="str">
        <f>TEXT(SalesData[[#This Row],[Order Date]], "mmmm")</f>
        <v>November</v>
      </c>
      <c r="O7705" s="7">
        <f>IF(SalesData[Sales]=0,0,SalesData[Profit]/SalesData[Sales])</f>
        <v>8.1008899513110869E-2</v>
      </c>
      <c r="P7705" s="8">
        <f t="shared" si="120"/>
        <v>1.5813089284655372E-5</v>
      </c>
      <c r="Q7705" t="str">
        <f>IF(SalesData[[#This Row],[Discount]]&gt;0, "Yes", "No")</f>
        <v>Yes</v>
      </c>
      <c r="R7705" t="str">
        <f>TEXT(SalesData[[#This Row],[Order Date]],"mmm-yyyy")</f>
        <v>Nov-2024</v>
      </c>
      <c r="S7705">
        <f>YEAR(SalesData[[#This Row],[Order Date]])*100 + MONTH(SalesData[[#This Row],[Order Date]])</f>
        <v>202411</v>
      </c>
    </row>
    <row r="7706" spans="1:19" x14ac:dyDescent="0.3">
      <c r="A7706" t="s">
        <v>13155</v>
      </c>
      <c r="B7706" s="3">
        <v>45613</v>
      </c>
      <c r="C7706" t="s">
        <v>13156</v>
      </c>
      <c r="D7706" t="s">
        <v>30</v>
      </c>
      <c r="E7706" t="s">
        <v>26</v>
      </c>
      <c r="F7706" t="s">
        <v>27</v>
      </c>
      <c r="G7706">
        <v>3</v>
      </c>
      <c r="H7706" s="5">
        <v>428.93</v>
      </c>
      <c r="I7706" s="5">
        <v>0.1</v>
      </c>
      <c r="J7706" s="5">
        <v>1158.1110000000001</v>
      </c>
      <c r="K7706" s="5">
        <v>236.86208218442539</v>
      </c>
      <c r="L7706">
        <f>YEAR(SalesData[Order Date])</f>
        <v>2024</v>
      </c>
      <c r="M7706">
        <f>MONTH(SalesData[Order Date])</f>
        <v>11</v>
      </c>
      <c r="N7706" t="str">
        <f>TEXT(SalesData[[#This Row],[Order Date]], "mmmm")</f>
        <v>November</v>
      </c>
      <c r="O7706" s="7">
        <f>IF(SalesData[Sales]=0,0,SalesData[Profit]/SalesData[Sales])</f>
        <v>0.20452450774098974</v>
      </c>
      <c r="P7706" s="8">
        <f t="shared" si="120"/>
        <v>7.7712758103497856E-5</v>
      </c>
      <c r="Q7706" t="str">
        <f>IF(SalesData[[#This Row],[Discount]]&gt;0, "Yes", "No")</f>
        <v>Yes</v>
      </c>
      <c r="R7706" t="str">
        <f>TEXT(SalesData[[#This Row],[Order Date]],"mmm-yyyy")</f>
        <v>Nov-2024</v>
      </c>
      <c r="S7706">
        <f>YEAR(SalesData[[#This Row],[Order Date]])*100 + MONTH(SalesData[[#This Row],[Order Date]])</f>
        <v>202411</v>
      </c>
    </row>
    <row r="7707" spans="1:19" x14ac:dyDescent="0.3">
      <c r="A7707" t="s">
        <v>13169</v>
      </c>
      <c r="B7707" s="3">
        <v>45603</v>
      </c>
      <c r="C7707" t="s">
        <v>6018</v>
      </c>
      <c r="D7707" t="s">
        <v>13</v>
      </c>
      <c r="E7707" t="s">
        <v>19</v>
      </c>
      <c r="F7707" t="s">
        <v>34</v>
      </c>
      <c r="G7707">
        <v>1</v>
      </c>
      <c r="H7707" s="5">
        <v>34.71</v>
      </c>
      <c r="I7707" s="5">
        <v>0.14000000000000001</v>
      </c>
      <c r="J7707" s="5">
        <v>29.8506</v>
      </c>
      <c r="K7707" s="5">
        <v>5.373579636549259</v>
      </c>
      <c r="L7707">
        <f>YEAR(SalesData[Order Date])</f>
        <v>2024</v>
      </c>
      <c r="M7707">
        <f>MONTH(SalesData[Order Date])</f>
        <v>11</v>
      </c>
      <c r="N7707" t="str">
        <f>TEXT(SalesData[[#This Row],[Order Date]], "mmmm")</f>
        <v>November</v>
      </c>
      <c r="O7707" s="7">
        <f>IF(SalesData[Sales]=0,0,SalesData[Profit]/SalesData[Sales])</f>
        <v>0.18001579990181971</v>
      </c>
      <c r="P7707" s="8">
        <f t="shared" si="120"/>
        <v>4.0334197637568424E-3</v>
      </c>
      <c r="Q7707" t="str">
        <f>IF(SalesData[[#This Row],[Discount]]&gt;0, "Yes", "No")</f>
        <v>Yes</v>
      </c>
      <c r="R7707" t="str">
        <f>TEXT(SalesData[[#This Row],[Order Date]],"mmm-yyyy")</f>
        <v>Nov-2024</v>
      </c>
      <c r="S7707">
        <f>YEAR(SalesData[[#This Row],[Order Date]])*100 + MONTH(SalesData[[#This Row],[Order Date]])</f>
        <v>202411</v>
      </c>
    </row>
    <row r="7708" spans="1:19" x14ac:dyDescent="0.3">
      <c r="A7708" t="s">
        <v>13195</v>
      </c>
      <c r="B7708" s="3">
        <v>45604</v>
      </c>
      <c r="C7708" t="s">
        <v>13196</v>
      </c>
      <c r="D7708" t="s">
        <v>23</v>
      </c>
      <c r="E7708" t="s">
        <v>19</v>
      </c>
      <c r="F7708" t="s">
        <v>34</v>
      </c>
      <c r="G7708">
        <v>8</v>
      </c>
      <c r="H7708" s="5">
        <v>698.56</v>
      </c>
      <c r="I7708" s="5">
        <v>0.06</v>
      </c>
      <c r="J7708" s="5">
        <v>5253.1711999999989</v>
      </c>
      <c r="K7708" s="5">
        <v>1033.9098818117559</v>
      </c>
      <c r="L7708">
        <f>YEAR(SalesData[Order Date])</f>
        <v>2024</v>
      </c>
      <c r="M7708">
        <f>MONTH(SalesData[Order Date])</f>
        <v>11</v>
      </c>
      <c r="N7708" t="str">
        <f>TEXT(SalesData[[#This Row],[Order Date]], "mmmm")</f>
        <v>November</v>
      </c>
      <c r="O7708" s="7">
        <f>IF(SalesData[Sales]=0,0,SalesData[Profit]/SalesData[Sales])</f>
        <v>0.19681633102148968</v>
      </c>
      <c r="P7708" s="8">
        <f t="shared" si="120"/>
        <v>1.0736371965185526E-5</v>
      </c>
      <c r="Q7708" t="str">
        <f>IF(SalesData[[#This Row],[Discount]]&gt;0, "Yes", "No")</f>
        <v>Yes</v>
      </c>
      <c r="R7708" t="str">
        <f>TEXT(SalesData[[#This Row],[Order Date]],"mmm-yyyy")</f>
        <v>Nov-2024</v>
      </c>
      <c r="S7708">
        <f>YEAR(SalesData[[#This Row],[Order Date]])*100 + MONTH(SalesData[[#This Row],[Order Date]])</f>
        <v>202411</v>
      </c>
    </row>
    <row r="7709" spans="1:19" x14ac:dyDescent="0.3">
      <c r="A7709" t="s">
        <v>13228</v>
      </c>
      <c r="B7709" s="3">
        <v>45617</v>
      </c>
      <c r="C7709" t="s">
        <v>13229</v>
      </c>
      <c r="D7709" t="s">
        <v>30</v>
      </c>
      <c r="E7709" t="s">
        <v>26</v>
      </c>
      <c r="F7709" t="s">
        <v>53</v>
      </c>
      <c r="G7709">
        <v>6</v>
      </c>
      <c r="H7709" s="5">
        <v>552.75</v>
      </c>
      <c r="I7709" s="5">
        <v>0.3</v>
      </c>
      <c r="J7709" s="5">
        <v>2321.5500000000002</v>
      </c>
      <c r="K7709" s="5">
        <v>467.66913778128412</v>
      </c>
      <c r="L7709">
        <f>YEAR(SalesData[Order Date])</f>
        <v>2024</v>
      </c>
      <c r="M7709">
        <f>MONTH(SalesData[Order Date])</f>
        <v>11</v>
      </c>
      <c r="N7709" t="str">
        <f>TEXT(SalesData[[#This Row],[Order Date]], "mmmm")</f>
        <v>November</v>
      </c>
      <c r="O7709" s="7">
        <f>IF(SalesData[Sales]=0,0,SalesData[Profit]/SalesData[Sales])</f>
        <v>0.20144693751212944</v>
      </c>
      <c r="P7709" s="8">
        <f t="shared" si="120"/>
        <v>9.0456806874717325E-5</v>
      </c>
      <c r="Q7709" t="str">
        <f>IF(SalesData[[#This Row],[Discount]]&gt;0, "Yes", "No")</f>
        <v>Yes</v>
      </c>
      <c r="R7709" t="str">
        <f>TEXT(SalesData[[#This Row],[Order Date]],"mmm-yyyy")</f>
        <v>Nov-2024</v>
      </c>
      <c r="S7709">
        <f>YEAR(SalesData[[#This Row],[Order Date]])*100 + MONTH(SalesData[[#This Row],[Order Date]])</f>
        <v>202411</v>
      </c>
    </row>
    <row r="7710" spans="1:19" x14ac:dyDescent="0.3">
      <c r="A7710" t="s">
        <v>13302</v>
      </c>
      <c r="B7710" s="3">
        <v>45605</v>
      </c>
      <c r="C7710" t="s">
        <v>13303</v>
      </c>
      <c r="D7710" t="s">
        <v>30</v>
      </c>
      <c r="E7710" t="s">
        <v>26</v>
      </c>
      <c r="F7710" t="s">
        <v>53</v>
      </c>
      <c r="G7710">
        <v>8</v>
      </c>
      <c r="H7710" s="5">
        <v>517.88</v>
      </c>
      <c r="I7710" s="5">
        <v>0.22</v>
      </c>
      <c r="J7710" s="5">
        <v>3231.5711999999999</v>
      </c>
      <c r="K7710" s="5">
        <v>712.22212702075763</v>
      </c>
      <c r="L7710">
        <f>YEAR(SalesData[Order Date])</f>
        <v>2024</v>
      </c>
      <c r="M7710">
        <f>MONTH(SalesData[Order Date])</f>
        <v>11</v>
      </c>
      <c r="N7710" t="str">
        <f>TEXT(SalesData[[#This Row],[Order Date]], "mmmm")</f>
        <v>November</v>
      </c>
      <c r="O7710" s="7">
        <f>IF(SalesData[Sales]=0,0,SalesData[Profit]/SalesData[Sales])</f>
        <v>0.2203949976471995</v>
      </c>
      <c r="P7710" s="8">
        <f t="shared" si="120"/>
        <v>5.3101104502973663E-5</v>
      </c>
      <c r="Q7710" t="str">
        <f>IF(SalesData[[#This Row],[Discount]]&gt;0, "Yes", "No")</f>
        <v>Yes</v>
      </c>
      <c r="R7710" t="str">
        <f>TEXT(SalesData[[#This Row],[Order Date]],"mmm-yyyy")</f>
        <v>Nov-2024</v>
      </c>
      <c r="S7710">
        <f>YEAR(SalesData[[#This Row],[Order Date]])*100 + MONTH(SalesData[[#This Row],[Order Date]])</f>
        <v>202411</v>
      </c>
    </row>
    <row r="7711" spans="1:19" x14ac:dyDescent="0.3">
      <c r="A7711" t="s">
        <v>13314</v>
      </c>
      <c r="B7711" s="3">
        <v>45622</v>
      </c>
      <c r="C7711" t="s">
        <v>13315</v>
      </c>
      <c r="D7711" t="s">
        <v>30</v>
      </c>
      <c r="E7711" t="s">
        <v>26</v>
      </c>
      <c r="F7711" t="s">
        <v>91</v>
      </c>
      <c r="G7711">
        <v>8</v>
      </c>
      <c r="H7711" s="5">
        <v>774.48</v>
      </c>
      <c r="I7711" s="5">
        <v>0.08</v>
      </c>
      <c r="J7711" s="5">
        <v>5700.1728000000003</v>
      </c>
      <c r="K7711" s="5">
        <v>475.33697142082229</v>
      </c>
      <c r="L7711">
        <f>YEAR(SalesData[Order Date])</f>
        <v>2024</v>
      </c>
      <c r="M7711">
        <f>MONTH(SalesData[Order Date])</f>
        <v>11</v>
      </c>
      <c r="N7711" t="str">
        <f>TEXT(SalesData[[#This Row],[Order Date]], "mmmm")</f>
        <v>November</v>
      </c>
      <c r="O7711" s="7">
        <f>IF(SalesData[Sales]=0,0,SalesData[Profit]/SalesData[Sales])</f>
        <v>8.3389923095107274E-2</v>
      </c>
      <c r="P7711" s="8">
        <f t="shared" si="120"/>
        <v>1.2911889267637641E-5</v>
      </c>
      <c r="Q7711" t="str">
        <f>IF(SalesData[[#This Row],[Discount]]&gt;0, "Yes", "No")</f>
        <v>Yes</v>
      </c>
      <c r="R7711" t="str">
        <f>TEXT(SalesData[[#This Row],[Order Date]],"mmm-yyyy")</f>
        <v>Nov-2024</v>
      </c>
      <c r="S7711">
        <f>YEAR(SalesData[[#This Row],[Order Date]])*100 + MONTH(SalesData[[#This Row],[Order Date]])</f>
        <v>202411</v>
      </c>
    </row>
    <row r="7712" spans="1:19" x14ac:dyDescent="0.3">
      <c r="A7712" t="s">
        <v>13402</v>
      </c>
      <c r="B7712" s="3">
        <v>45617</v>
      </c>
      <c r="C7712" t="s">
        <v>13403</v>
      </c>
      <c r="D7712" t="s">
        <v>18</v>
      </c>
      <c r="E7712" t="s">
        <v>26</v>
      </c>
      <c r="F7712" t="s">
        <v>53</v>
      </c>
      <c r="G7712">
        <v>3</v>
      </c>
      <c r="H7712" s="5">
        <v>972.36</v>
      </c>
      <c r="I7712" s="5">
        <v>0.09</v>
      </c>
      <c r="J7712" s="5">
        <v>2654.5428000000002</v>
      </c>
      <c r="K7712" s="5">
        <v>268.24754600909051</v>
      </c>
      <c r="L7712">
        <f>YEAR(SalesData[Order Date])</f>
        <v>2024</v>
      </c>
      <c r="M7712">
        <f>MONTH(SalesData[Order Date])</f>
        <v>11</v>
      </c>
      <c r="N7712" t="str">
        <f>TEXT(SalesData[[#This Row],[Order Date]], "mmmm")</f>
        <v>November</v>
      </c>
      <c r="O7712" s="7">
        <f>IF(SalesData[Sales]=0,0,SalesData[Profit]/SalesData[Sales])</f>
        <v>0.10105225879540933</v>
      </c>
      <c r="P7712" s="8">
        <f t="shared" si="120"/>
        <v>3.0852770578797977E-5</v>
      </c>
      <c r="Q7712" t="str">
        <f>IF(SalesData[[#This Row],[Discount]]&gt;0, "Yes", "No")</f>
        <v>Yes</v>
      </c>
      <c r="R7712" t="str">
        <f>TEXT(SalesData[[#This Row],[Order Date]],"mmm-yyyy")</f>
        <v>Nov-2024</v>
      </c>
      <c r="S7712">
        <f>YEAR(SalesData[[#This Row],[Order Date]])*100 + MONTH(SalesData[[#This Row],[Order Date]])</f>
        <v>202411</v>
      </c>
    </row>
    <row r="7713" spans="1:19" x14ac:dyDescent="0.3">
      <c r="A7713" t="s">
        <v>13417</v>
      </c>
      <c r="B7713" s="3">
        <v>45626</v>
      </c>
      <c r="C7713" t="s">
        <v>13418</v>
      </c>
      <c r="D7713" t="s">
        <v>30</v>
      </c>
      <c r="E7713" t="s">
        <v>14</v>
      </c>
      <c r="F7713" t="s">
        <v>44</v>
      </c>
      <c r="G7713">
        <v>7</v>
      </c>
      <c r="H7713" s="5">
        <v>195.72</v>
      </c>
      <c r="I7713" s="5">
        <v>0.19</v>
      </c>
      <c r="J7713" s="5">
        <v>1109.7324000000001</v>
      </c>
      <c r="K7713" s="5">
        <v>124.6640412621999</v>
      </c>
      <c r="L7713">
        <f>YEAR(SalesData[Order Date])</f>
        <v>2024</v>
      </c>
      <c r="M7713">
        <f>MONTH(SalesData[Order Date])</f>
        <v>11</v>
      </c>
      <c r="N7713" t="str">
        <f>TEXT(SalesData[[#This Row],[Order Date]], "mmmm")</f>
        <v>November</v>
      </c>
      <c r="O7713" s="7">
        <f>IF(SalesData[Sales]=0,0,SalesData[Profit]/SalesData[Sales])</f>
        <v>0.11233702941555991</v>
      </c>
      <c r="P7713" s="8">
        <f t="shared" si="120"/>
        <v>1.3868208227497009E-4</v>
      </c>
      <c r="Q7713" t="str">
        <f>IF(SalesData[[#This Row],[Discount]]&gt;0, "Yes", "No")</f>
        <v>Yes</v>
      </c>
      <c r="R7713" t="str">
        <f>TEXT(SalesData[[#This Row],[Order Date]],"mmm-yyyy")</f>
        <v>Nov-2024</v>
      </c>
      <c r="S7713">
        <f>YEAR(SalesData[[#This Row],[Order Date]])*100 + MONTH(SalesData[[#This Row],[Order Date]])</f>
        <v>202411</v>
      </c>
    </row>
    <row r="7714" spans="1:19" x14ac:dyDescent="0.3">
      <c r="A7714" t="s">
        <v>13454</v>
      </c>
      <c r="B7714" s="3">
        <v>45624</v>
      </c>
      <c r="C7714" t="s">
        <v>13455</v>
      </c>
      <c r="D7714" t="s">
        <v>18</v>
      </c>
      <c r="E7714" t="s">
        <v>19</v>
      </c>
      <c r="F7714" t="s">
        <v>20</v>
      </c>
      <c r="G7714">
        <v>4</v>
      </c>
      <c r="H7714" s="5">
        <v>969.54</v>
      </c>
      <c r="I7714" s="5">
        <v>0.09</v>
      </c>
      <c r="J7714" s="5">
        <v>3529.1255999999998</v>
      </c>
      <c r="K7714" s="5">
        <v>856.59941371510877</v>
      </c>
      <c r="L7714">
        <f>YEAR(SalesData[Order Date])</f>
        <v>2024</v>
      </c>
      <c r="M7714">
        <f>MONTH(SalesData[Order Date])</f>
        <v>11</v>
      </c>
      <c r="N7714" t="str">
        <f>TEXT(SalesData[[#This Row],[Order Date]], "mmmm")</f>
        <v>November</v>
      </c>
      <c r="O7714" s="7">
        <f>IF(SalesData[Sales]=0,0,SalesData[Profit]/SalesData[Sales])</f>
        <v>0.24272284718773082</v>
      </c>
      <c r="P7714" s="8">
        <f t="shared" si="120"/>
        <v>2.3206881613961259E-5</v>
      </c>
      <c r="Q7714" t="str">
        <f>IF(SalesData[[#This Row],[Discount]]&gt;0, "Yes", "No")</f>
        <v>Yes</v>
      </c>
      <c r="R7714" t="str">
        <f>TEXT(SalesData[[#This Row],[Order Date]],"mmm-yyyy")</f>
        <v>Nov-2024</v>
      </c>
      <c r="S7714">
        <f>YEAR(SalesData[[#This Row],[Order Date]])*100 + MONTH(SalesData[[#This Row],[Order Date]])</f>
        <v>202411</v>
      </c>
    </row>
    <row r="7715" spans="1:19" x14ac:dyDescent="0.3">
      <c r="A7715" t="s">
        <v>13494</v>
      </c>
      <c r="B7715" s="3">
        <v>45598</v>
      </c>
      <c r="C7715" t="s">
        <v>13495</v>
      </c>
      <c r="D7715" t="s">
        <v>18</v>
      </c>
      <c r="E7715" t="s">
        <v>19</v>
      </c>
      <c r="F7715" t="s">
        <v>91</v>
      </c>
      <c r="G7715">
        <v>5</v>
      </c>
      <c r="H7715" s="5">
        <v>616.87</v>
      </c>
      <c r="I7715" s="5">
        <v>0.22</v>
      </c>
      <c r="J7715" s="5">
        <v>2405.7930000000001</v>
      </c>
      <c r="K7715" s="5">
        <v>177.5462507260506</v>
      </c>
      <c r="L7715">
        <f>YEAR(SalesData[Order Date])</f>
        <v>2024</v>
      </c>
      <c r="M7715">
        <f>MONTH(SalesData[Order Date])</f>
        <v>11</v>
      </c>
      <c r="N7715" t="str">
        <f>TEXT(SalesData[[#This Row],[Order Date]], "mmmm")</f>
        <v>November</v>
      </c>
      <c r="O7715" s="7">
        <f>IF(SalesData[Sales]=0,0,SalesData[Profit]/SalesData[Sales])</f>
        <v>7.3799470996070982E-2</v>
      </c>
      <c r="P7715" s="8">
        <f t="shared" si="120"/>
        <v>7.1327832444437238E-5</v>
      </c>
      <c r="Q7715" t="str">
        <f>IF(SalesData[[#This Row],[Discount]]&gt;0, "Yes", "No")</f>
        <v>Yes</v>
      </c>
      <c r="R7715" t="str">
        <f>TEXT(SalesData[[#This Row],[Order Date]],"mmm-yyyy")</f>
        <v>Nov-2024</v>
      </c>
      <c r="S7715">
        <f>YEAR(SalesData[[#This Row],[Order Date]])*100 + MONTH(SalesData[[#This Row],[Order Date]])</f>
        <v>202411</v>
      </c>
    </row>
    <row r="7716" spans="1:19" x14ac:dyDescent="0.3">
      <c r="A7716" t="s">
        <v>13498</v>
      </c>
      <c r="B7716" s="3">
        <v>45598</v>
      </c>
      <c r="C7716" t="s">
        <v>13499</v>
      </c>
      <c r="D7716" t="s">
        <v>18</v>
      </c>
      <c r="E7716" t="s">
        <v>19</v>
      </c>
      <c r="F7716" t="s">
        <v>91</v>
      </c>
      <c r="G7716">
        <v>7</v>
      </c>
      <c r="H7716" s="5">
        <v>852.83</v>
      </c>
      <c r="I7716" s="5">
        <v>0.05</v>
      </c>
      <c r="J7716" s="5">
        <v>5671.3195000000014</v>
      </c>
      <c r="K7716" s="5">
        <v>1446.750431326725</v>
      </c>
      <c r="L7716">
        <f>YEAR(SalesData[Order Date])</f>
        <v>2024</v>
      </c>
      <c r="M7716">
        <f>MONTH(SalesData[Order Date])</f>
        <v>11</v>
      </c>
      <c r="N7716" t="str">
        <f>TEXT(SalesData[[#This Row],[Order Date]], "mmmm")</f>
        <v>November</v>
      </c>
      <c r="O7716" s="7">
        <f>IF(SalesData[Sales]=0,0,SalesData[Profit]/SalesData[Sales])</f>
        <v>0.25509944049647082</v>
      </c>
      <c r="P7716" s="8">
        <f t="shared" si="120"/>
        <v>8.3754759364200865E-6</v>
      </c>
      <c r="Q7716" t="str">
        <f>IF(SalesData[[#This Row],[Discount]]&gt;0, "Yes", "No")</f>
        <v>Yes</v>
      </c>
      <c r="R7716" t="str">
        <f>TEXT(SalesData[[#This Row],[Order Date]],"mmm-yyyy")</f>
        <v>Nov-2024</v>
      </c>
      <c r="S7716">
        <f>YEAR(SalesData[[#This Row],[Order Date]])*100 + MONTH(SalesData[[#This Row],[Order Date]])</f>
        <v>202411</v>
      </c>
    </row>
    <row r="7717" spans="1:19" x14ac:dyDescent="0.3">
      <c r="A7717" t="s">
        <v>13523</v>
      </c>
      <c r="B7717" s="3">
        <v>45621</v>
      </c>
      <c r="C7717" t="s">
        <v>13524</v>
      </c>
      <c r="D7717" t="s">
        <v>18</v>
      </c>
      <c r="E7717" t="s">
        <v>19</v>
      </c>
      <c r="F7717" t="s">
        <v>44</v>
      </c>
      <c r="G7717">
        <v>8</v>
      </c>
      <c r="H7717" s="5">
        <v>323.54000000000002</v>
      </c>
      <c r="I7717" s="5">
        <v>0.21</v>
      </c>
      <c r="J7717" s="5">
        <v>2044.7728</v>
      </c>
      <c r="K7717" s="5">
        <v>242.35967513857199</v>
      </c>
      <c r="L7717">
        <f>YEAR(SalesData[Order Date])</f>
        <v>2024</v>
      </c>
      <c r="M7717">
        <f>MONTH(SalesData[Order Date])</f>
        <v>11</v>
      </c>
      <c r="N7717" t="str">
        <f>TEXT(SalesData[[#This Row],[Order Date]], "mmmm")</f>
        <v>November</v>
      </c>
      <c r="O7717" s="7">
        <f>IF(SalesData[Sales]=0,0,SalesData[Profit]/SalesData[Sales])</f>
        <v>0.11852645689465939</v>
      </c>
      <c r="P7717" s="8">
        <f t="shared" si="120"/>
        <v>8.1133708351363037E-5</v>
      </c>
      <c r="Q7717" t="str">
        <f>IF(SalesData[[#This Row],[Discount]]&gt;0, "Yes", "No")</f>
        <v>Yes</v>
      </c>
      <c r="R7717" t="str">
        <f>TEXT(SalesData[[#This Row],[Order Date]],"mmm-yyyy")</f>
        <v>Nov-2024</v>
      </c>
      <c r="S7717">
        <f>YEAR(SalesData[[#This Row],[Order Date]])*100 + MONTH(SalesData[[#This Row],[Order Date]])</f>
        <v>202411</v>
      </c>
    </row>
    <row r="7718" spans="1:19" x14ac:dyDescent="0.3">
      <c r="A7718" t="s">
        <v>13527</v>
      </c>
      <c r="B7718" s="3">
        <v>45617</v>
      </c>
      <c r="C7718" t="s">
        <v>13528</v>
      </c>
      <c r="D7718" t="s">
        <v>18</v>
      </c>
      <c r="E7718" t="s">
        <v>26</v>
      </c>
      <c r="F7718" t="s">
        <v>39</v>
      </c>
      <c r="G7718">
        <v>7</v>
      </c>
      <c r="H7718" s="5">
        <v>723.21</v>
      </c>
      <c r="I7718" s="5">
        <v>0.09</v>
      </c>
      <c r="J7718" s="5">
        <v>4606.8477000000003</v>
      </c>
      <c r="K7718" s="5">
        <v>587.71124633933084</v>
      </c>
      <c r="L7718">
        <f>YEAR(SalesData[Order Date])</f>
        <v>2024</v>
      </c>
      <c r="M7718">
        <f>MONTH(SalesData[Order Date])</f>
        <v>11</v>
      </c>
      <c r="N7718" t="str">
        <f>TEXT(SalesData[[#This Row],[Order Date]], "mmmm")</f>
        <v>November</v>
      </c>
      <c r="O7718" s="7">
        <f>IF(SalesData[Sales]=0,0,SalesData[Profit]/SalesData[Sales])</f>
        <v>0.12757340476858631</v>
      </c>
      <c r="P7718" s="8">
        <f t="shared" si="120"/>
        <v>1.7777883128196314E-5</v>
      </c>
      <c r="Q7718" t="str">
        <f>IF(SalesData[[#This Row],[Discount]]&gt;0, "Yes", "No")</f>
        <v>Yes</v>
      </c>
      <c r="R7718" t="str">
        <f>TEXT(SalesData[[#This Row],[Order Date]],"mmm-yyyy")</f>
        <v>Nov-2024</v>
      </c>
      <c r="S7718">
        <f>YEAR(SalesData[[#This Row],[Order Date]])*100 + MONTH(SalesData[[#This Row],[Order Date]])</f>
        <v>202411</v>
      </c>
    </row>
    <row r="7719" spans="1:19" x14ac:dyDescent="0.3">
      <c r="A7719" t="s">
        <v>13583</v>
      </c>
      <c r="B7719" s="3">
        <v>45620</v>
      </c>
      <c r="C7719" t="s">
        <v>13584</v>
      </c>
      <c r="D7719" t="s">
        <v>13</v>
      </c>
      <c r="E7719" t="s">
        <v>14</v>
      </c>
      <c r="F7719" t="s">
        <v>44</v>
      </c>
      <c r="G7719">
        <v>6</v>
      </c>
      <c r="H7719" s="5">
        <v>396.52</v>
      </c>
      <c r="I7719" s="5">
        <v>0.27</v>
      </c>
      <c r="J7719" s="5">
        <v>1736.7575999999999</v>
      </c>
      <c r="K7719" s="5">
        <v>512.69630759482141</v>
      </c>
      <c r="L7719">
        <f>YEAR(SalesData[Order Date])</f>
        <v>2024</v>
      </c>
      <c r="M7719">
        <f>MONTH(SalesData[Order Date])</f>
        <v>11</v>
      </c>
      <c r="N7719" t="str">
        <f>TEXT(SalesData[[#This Row],[Order Date]], "mmmm")</f>
        <v>November</v>
      </c>
      <c r="O7719" s="7">
        <f>IF(SalesData[Sales]=0,0,SalesData[Profit]/SalesData[Sales])</f>
        <v>0.29520314613554677</v>
      </c>
      <c r="P7719" s="8">
        <f t="shared" si="120"/>
        <v>1.1348733985675378E-4</v>
      </c>
      <c r="Q7719" t="str">
        <f>IF(SalesData[[#This Row],[Discount]]&gt;0, "Yes", "No")</f>
        <v>Yes</v>
      </c>
      <c r="R7719" t="str">
        <f>TEXT(SalesData[[#This Row],[Order Date]],"mmm-yyyy")</f>
        <v>Nov-2024</v>
      </c>
      <c r="S7719">
        <f>YEAR(SalesData[[#This Row],[Order Date]])*100 + MONTH(SalesData[[#This Row],[Order Date]])</f>
        <v>202411</v>
      </c>
    </row>
    <row r="7720" spans="1:19" x14ac:dyDescent="0.3">
      <c r="A7720" t="s">
        <v>13607</v>
      </c>
      <c r="B7720" s="3">
        <v>45617</v>
      </c>
      <c r="C7720" t="s">
        <v>13608</v>
      </c>
      <c r="D7720" t="s">
        <v>23</v>
      </c>
      <c r="E7720" t="s">
        <v>14</v>
      </c>
      <c r="F7720" t="s">
        <v>53</v>
      </c>
      <c r="G7720">
        <v>1</v>
      </c>
      <c r="H7720" s="5">
        <v>39.799999999999997</v>
      </c>
      <c r="I7720" s="5">
        <v>0.18</v>
      </c>
      <c r="J7720" s="5">
        <v>32.636000000000003</v>
      </c>
      <c r="K7720" s="5">
        <v>8.6034745486808717</v>
      </c>
      <c r="L7720">
        <f>YEAR(SalesData[Order Date])</f>
        <v>2024</v>
      </c>
      <c r="M7720">
        <f>MONTH(SalesData[Order Date])</f>
        <v>11</v>
      </c>
      <c r="N7720" t="str">
        <f>TEXT(SalesData[[#This Row],[Order Date]], "mmmm")</f>
        <v>November</v>
      </c>
      <c r="O7720" s="7">
        <f>IF(SalesData[Sales]=0,0,SalesData[Profit]/SalesData[Sales])</f>
        <v>0.26361914905873485</v>
      </c>
      <c r="P7720" s="8">
        <f t="shared" si="120"/>
        <v>4.522613065326633E-3</v>
      </c>
      <c r="Q7720" t="str">
        <f>IF(SalesData[[#This Row],[Discount]]&gt;0, "Yes", "No")</f>
        <v>Yes</v>
      </c>
      <c r="R7720" t="str">
        <f>TEXT(SalesData[[#This Row],[Order Date]],"mmm-yyyy")</f>
        <v>Nov-2024</v>
      </c>
      <c r="S7720">
        <f>YEAR(SalesData[[#This Row],[Order Date]])*100 + MONTH(SalesData[[#This Row],[Order Date]])</f>
        <v>202411</v>
      </c>
    </row>
    <row r="7721" spans="1:19" x14ac:dyDescent="0.3">
      <c r="A7721" t="s">
        <v>13653</v>
      </c>
      <c r="B7721" s="3">
        <v>45600</v>
      </c>
      <c r="C7721" t="s">
        <v>13654</v>
      </c>
      <c r="D7721" t="s">
        <v>18</v>
      </c>
      <c r="E7721" t="s">
        <v>26</v>
      </c>
      <c r="F7721" t="s">
        <v>44</v>
      </c>
      <c r="G7721">
        <v>4</v>
      </c>
      <c r="H7721" s="5">
        <v>101.11</v>
      </c>
      <c r="I7721" s="5">
        <v>0.11</v>
      </c>
      <c r="J7721" s="5">
        <v>359.95159999999998</v>
      </c>
      <c r="K7721" s="5">
        <v>84.826874186635379</v>
      </c>
      <c r="L7721">
        <f>YEAR(SalesData[Order Date])</f>
        <v>2024</v>
      </c>
      <c r="M7721">
        <f>MONTH(SalesData[Order Date])</f>
        <v>11</v>
      </c>
      <c r="N7721" t="str">
        <f>TEXT(SalesData[[#This Row],[Order Date]], "mmmm")</f>
        <v>November</v>
      </c>
      <c r="O7721" s="7">
        <f>IF(SalesData[Sales]=0,0,SalesData[Profit]/SalesData[Sales])</f>
        <v>0.2356618895057985</v>
      </c>
      <c r="P7721" s="8">
        <f t="shared" si="120"/>
        <v>2.7198101078033823E-4</v>
      </c>
      <c r="Q7721" t="str">
        <f>IF(SalesData[[#This Row],[Discount]]&gt;0, "Yes", "No")</f>
        <v>Yes</v>
      </c>
      <c r="R7721" t="str">
        <f>TEXT(SalesData[[#This Row],[Order Date]],"mmm-yyyy")</f>
        <v>Nov-2024</v>
      </c>
      <c r="S7721">
        <f>YEAR(SalesData[[#This Row],[Order Date]])*100 + MONTH(SalesData[[#This Row],[Order Date]])</f>
        <v>202411</v>
      </c>
    </row>
    <row r="7722" spans="1:19" x14ac:dyDescent="0.3">
      <c r="A7722" t="s">
        <v>13703</v>
      </c>
      <c r="B7722" s="3">
        <v>45626</v>
      </c>
      <c r="C7722" t="s">
        <v>13704</v>
      </c>
      <c r="D7722" t="s">
        <v>23</v>
      </c>
      <c r="E7722" t="s">
        <v>26</v>
      </c>
      <c r="F7722" t="s">
        <v>53</v>
      </c>
      <c r="G7722">
        <v>5</v>
      </c>
      <c r="H7722" s="5">
        <v>25.51</v>
      </c>
      <c r="I7722" s="5">
        <v>0.03</v>
      </c>
      <c r="J7722" s="5">
        <v>123.7235</v>
      </c>
      <c r="K7722" s="5">
        <v>13.831883855560861</v>
      </c>
      <c r="L7722">
        <f>YEAR(SalesData[Order Date])</f>
        <v>2024</v>
      </c>
      <c r="M7722">
        <f>MONTH(SalesData[Order Date])</f>
        <v>11</v>
      </c>
      <c r="N7722" t="str">
        <f>TEXT(SalesData[[#This Row],[Order Date]], "mmmm")</f>
        <v>November</v>
      </c>
      <c r="O7722" s="7">
        <f>IF(SalesData[Sales]=0,0,SalesData[Profit]/SalesData[Sales])</f>
        <v>0.11179673914463187</v>
      </c>
      <c r="P7722" s="8">
        <f t="shared" si="120"/>
        <v>2.3520188161505289E-4</v>
      </c>
      <c r="Q7722" t="str">
        <f>IF(SalesData[[#This Row],[Discount]]&gt;0, "Yes", "No")</f>
        <v>Yes</v>
      </c>
      <c r="R7722" t="str">
        <f>TEXT(SalesData[[#This Row],[Order Date]],"mmm-yyyy")</f>
        <v>Nov-2024</v>
      </c>
      <c r="S7722">
        <f>YEAR(SalesData[[#This Row],[Order Date]])*100 + MONTH(SalesData[[#This Row],[Order Date]])</f>
        <v>202411</v>
      </c>
    </row>
    <row r="7723" spans="1:19" x14ac:dyDescent="0.3">
      <c r="A7723" t="s">
        <v>13713</v>
      </c>
      <c r="B7723" s="3">
        <v>45608</v>
      </c>
      <c r="C7723" t="s">
        <v>13714</v>
      </c>
      <c r="D7723" t="s">
        <v>23</v>
      </c>
      <c r="E7723" t="s">
        <v>19</v>
      </c>
      <c r="F7723" t="s">
        <v>62</v>
      </c>
      <c r="G7723">
        <v>6</v>
      </c>
      <c r="H7723" s="5">
        <v>241.68</v>
      </c>
      <c r="I7723" s="5">
        <v>0.06</v>
      </c>
      <c r="J7723" s="5">
        <v>1363.0752</v>
      </c>
      <c r="K7723" s="5">
        <v>319.47553659502762</v>
      </c>
      <c r="L7723">
        <f>YEAR(SalesData[Order Date])</f>
        <v>2024</v>
      </c>
      <c r="M7723">
        <f>MONTH(SalesData[Order Date])</f>
        <v>11</v>
      </c>
      <c r="N7723" t="str">
        <f>TEXT(SalesData[[#This Row],[Order Date]], "mmmm")</f>
        <v>November</v>
      </c>
      <c r="O7723" s="7">
        <f>IF(SalesData[Sales]=0,0,SalesData[Profit]/SalesData[Sales])</f>
        <v>0.23437851161478665</v>
      </c>
      <c r="P7723" s="8">
        <f t="shared" si="120"/>
        <v>4.1377027474346244E-5</v>
      </c>
      <c r="Q7723" t="str">
        <f>IF(SalesData[[#This Row],[Discount]]&gt;0, "Yes", "No")</f>
        <v>Yes</v>
      </c>
      <c r="R7723" t="str">
        <f>TEXT(SalesData[[#This Row],[Order Date]],"mmm-yyyy")</f>
        <v>Nov-2024</v>
      </c>
      <c r="S7723">
        <f>YEAR(SalesData[[#This Row],[Order Date]])*100 + MONTH(SalesData[[#This Row],[Order Date]])</f>
        <v>202411</v>
      </c>
    </row>
    <row r="7724" spans="1:19" x14ac:dyDescent="0.3">
      <c r="A7724" t="s">
        <v>13748</v>
      </c>
      <c r="B7724" s="3">
        <v>45610</v>
      </c>
      <c r="C7724" t="s">
        <v>13749</v>
      </c>
      <c r="D7724" t="s">
        <v>13</v>
      </c>
      <c r="E7724" t="s">
        <v>19</v>
      </c>
      <c r="F7724" t="s">
        <v>15</v>
      </c>
      <c r="G7724">
        <v>4</v>
      </c>
      <c r="H7724" s="5">
        <v>118.27</v>
      </c>
      <c r="I7724" s="5">
        <v>0.27</v>
      </c>
      <c r="J7724" s="5">
        <v>345.34840000000003</v>
      </c>
      <c r="K7724" s="5">
        <v>41.295389663724357</v>
      </c>
      <c r="L7724">
        <f>YEAR(SalesData[Order Date])</f>
        <v>2024</v>
      </c>
      <c r="M7724">
        <f>MONTH(SalesData[Order Date])</f>
        <v>11</v>
      </c>
      <c r="N7724" t="str">
        <f>TEXT(SalesData[[#This Row],[Order Date]], "mmmm")</f>
        <v>November</v>
      </c>
      <c r="O7724" s="7">
        <f>IF(SalesData[Sales]=0,0,SalesData[Profit]/SalesData[Sales])</f>
        <v>0.11957602717639448</v>
      </c>
      <c r="P7724" s="8">
        <f t="shared" si="120"/>
        <v>5.7072799526507146E-4</v>
      </c>
      <c r="Q7724" t="str">
        <f>IF(SalesData[[#This Row],[Discount]]&gt;0, "Yes", "No")</f>
        <v>Yes</v>
      </c>
      <c r="R7724" t="str">
        <f>TEXT(SalesData[[#This Row],[Order Date]],"mmm-yyyy")</f>
        <v>Nov-2024</v>
      </c>
      <c r="S7724">
        <f>YEAR(SalesData[[#This Row],[Order Date]])*100 + MONTH(SalesData[[#This Row],[Order Date]])</f>
        <v>202411</v>
      </c>
    </row>
    <row r="7725" spans="1:19" x14ac:dyDescent="0.3">
      <c r="A7725" t="s">
        <v>13778</v>
      </c>
      <c r="B7725" s="3">
        <v>45616</v>
      </c>
      <c r="C7725" t="s">
        <v>13779</v>
      </c>
      <c r="D7725" t="s">
        <v>18</v>
      </c>
      <c r="E7725" t="s">
        <v>19</v>
      </c>
      <c r="F7725" t="s">
        <v>31</v>
      </c>
      <c r="G7725">
        <v>8</v>
      </c>
      <c r="H7725" s="5">
        <v>88.81</v>
      </c>
      <c r="I7725" s="5">
        <v>0.12</v>
      </c>
      <c r="J7725" s="5">
        <v>625.22239999999999</v>
      </c>
      <c r="K7725" s="5">
        <v>88.608480173129095</v>
      </c>
      <c r="L7725">
        <f>YEAR(SalesData[Order Date])</f>
        <v>2024</v>
      </c>
      <c r="M7725">
        <f>MONTH(SalesData[Order Date])</f>
        <v>11</v>
      </c>
      <c r="N7725" t="str">
        <f>TEXT(SalesData[[#This Row],[Order Date]], "mmmm")</f>
        <v>November</v>
      </c>
      <c r="O7725" s="7">
        <f>IF(SalesData[Sales]=0,0,SalesData[Profit]/SalesData[Sales])</f>
        <v>0.14172313751575294</v>
      </c>
      <c r="P7725" s="8">
        <f t="shared" si="120"/>
        <v>1.6889989866006081E-4</v>
      </c>
      <c r="Q7725" t="str">
        <f>IF(SalesData[[#This Row],[Discount]]&gt;0, "Yes", "No")</f>
        <v>Yes</v>
      </c>
      <c r="R7725" t="str">
        <f>TEXT(SalesData[[#This Row],[Order Date]],"mmm-yyyy")</f>
        <v>Nov-2024</v>
      </c>
      <c r="S7725">
        <f>YEAR(SalesData[[#This Row],[Order Date]])*100 + MONTH(SalesData[[#This Row],[Order Date]])</f>
        <v>202411</v>
      </c>
    </row>
    <row r="7726" spans="1:19" x14ac:dyDescent="0.3">
      <c r="A7726" t="s">
        <v>13817</v>
      </c>
      <c r="B7726" s="3">
        <v>45617</v>
      </c>
      <c r="C7726" t="s">
        <v>13818</v>
      </c>
      <c r="D7726" t="s">
        <v>13</v>
      </c>
      <c r="E7726" t="s">
        <v>26</v>
      </c>
      <c r="F7726" t="s">
        <v>31</v>
      </c>
      <c r="G7726">
        <v>8</v>
      </c>
      <c r="H7726" s="5">
        <v>759.59</v>
      </c>
      <c r="I7726" s="5">
        <v>0.11</v>
      </c>
      <c r="J7726" s="5">
        <v>5408.2808000000005</v>
      </c>
      <c r="K7726" s="5">
        <v>446.2689095122733</v>
      </c>
      <c r="L7726">
        <f>YEAR(SalesData[Order Date])</f>
        <v>2024</v>
      </c>
      <c r="M7726">
        <f>MONTH(SalesData[Order Date])</f>
        <v>11</v>
      </c>
      <c r="N7726" t="str">
        <f>TEXT(SalesData[[#This Row],[Order Date]], "mmmm")</f>
        <v>November</v>
      </c>
      <c r="O7726" s="7">
        <f>IF(SalesData[Sales]=0,0,SalesData[Profit]/SalesData[Sales])</f>
        <v>8.2515854116205142E-2</v>
      </c>
      <c r="P7726" s="8">
        <f t="shared" si="120"/>
        <v>1.8101870746060374E-5</v>
      </c>
      <c r="Q7726" t="str">
        <f>IF(SalesData[[#This Row],[Discount]]&gt;0, "Yes", "No")</f>
        <v>Yes</v>
      </c>
      <c r="R7726" t="str">
        <f>TEXT(SalesData[[#This Row],[Order Date]],"mmm-yyyy")</f>
        <v>Nov-2024</v>
      </c>
      <c r="S7726">
        <f>YEAR(SalesData[[#This Row],[Order Date]])*100 + MONTH(SalesData[[#This Row],[Order Date]])</f>
        <v>202411</v>
      </c>
    </row>
    <row r="7727" spans="1:19" x14ac:dyDescent="0.3">
      <c r="A7727" t="s">
        <v>13963</v>
      </c>
      <c r="B7727" s="3">
        <v>45617</v>
      </c>
      <c r="C7727" t="s">
        <v>13964</v>
      </c>
      <c r="D7727" t="s">
        <v>23</v>
      </c>
      <c r="E7727" t="s">
        <v>26</v>
      </c>
      <c r="F7727" t="s">
        <v>39</v>
      </c>
      <c r="G7727">
        <v>4</v>
      </c>
      <c r="H7727" s="5">
        <v>335.12</v>
      </c>
      <c r="I7727" s="5">
        <v>0.28999999999999998</v>
      </c>
      <c r="J7727" s="5">
        <v>951.74079999999992</v>
      </c>
      <c r="K7727" s="5">
        <v>269.71363894596419</v>
      </c>
      <c r="L7727">
        <f>YEAR(SalesData[Order Date])</f>
        <v>2024</v>
      </c>
      <c r="M7727">
        <f>MONTH(SalesData[Order Date])</f>
        <v>11</v>
      </c>
      <c r="N7727" t="str">
        <f>TEXT(SalesData[[#This Row],[Order Date]], "mmmm")</f>
        <v>November</v>
      </c>
      <c r="O7727" s="7">
        <f>IF(SalesData[Sales]=0,0,SalesData[Profit]/SalesData[Sales])</f>
        <v>0.28338980418404275</v>
      </c>
      <c r="P7727" s="8">
        <f t="shared" si="120"/>
        <v>2.163404153735975E-4</v>
      </c>
      <c r="Q7727" t="str">
        <f>IF(SalesData[[#This Row],[Discount]]&gt;0, "Yes", "No")</f>
        <v>Yes</v>
      </c>
      <c r="R7727" t="str">
        <f>TEXT(SalesData[[#This Row],[Order Date]],"mmm-yyyy")</f>
        <v>Nov-2024</v>
      </c>
      <c r="S7727">
        <f>YEAR(SalesData[[#This Row],[Order Date]])*100 + MONTH(SalesData[[#This Row],[Order Date]])</f>
        <v>202411</v>
      </c>
    </row>
    <row r="7728" spans="1:19" x14ac:dyDescent="0.3">
      <c r="A7728" t="s">
        <v>14065</v>
      </c>
      <c r="B7728" s="3">
        <v>45605</v>
      </c>
      <c r="C7728" t="s">
        <v>14066</v>
      </c>
      <c r="D7728" t="s">
        <v>18</v>
      </c>
      <c r="E7728" t="s">
        <v>19</v>
      </c>
      <c r="F7728" t="s">
        <v>34</v>
      </c>
      <c r="G7728">
        <v>2</v>
      </c>
      <c r="H7728" s="5">
        <v>574.28</v>
      </c>
      <c r="I7728" s="5">
        <v>0.22</v>
      </c>
      <c r="J7728" s="5">
        <v>895.8768</v>
      </c>
      <c r="K7728" s="5">
        <v>209.95879014347841</v>
      </c>
      <c r="L7728">
        <f>YEAR(SalesData[Order Date])</f>
        <v>2024</v>
      </c>
      <c r="M7728">
        <f>MONTH(SalesData[Order Date])</f>
        <v>11</v>
      </c>
      <c r="N7728" t="str">
        <f>TEXT(SalesData[[#This Row],[Order Date]], "mmmm")</f>
        <v>November</v>
      </c>
      <c r="O7728" s="7">
        <f>IF(SalesData[Sales]=0,0,SalesData[Profit]/SalesData[Sales])</f>
        <v>0.23436123152589552</v>
      </c>
      <c r="P7728" s="8">
        <f t="shared" si="120"/>
        <v>1.9154419446959671E-4</v>
      </c>
      <c r="Q7728" t="str">
        <f>IF(SalesData[[#This Row],[Discount]]&gt;0, "Yes", "No")</f>
        <v>Yes</v>
      </c>
      <c r="R7728" t="str">
        <f>TEXT(SalesData[[#This Row],[Order Date]],"mmm-yyyy")</f>
        <v>Nov-2024</v>
      </c>
      <c r="S7728">
        <f>YEAR(SalesData[[#This Row],[Order Date]])*100 + MONTH(SalesData[[#This Row],[Order Date]])</f>
        <v>202411</v>
      </c>
    </row>
    <row r="7729" spans="1:19" x14ac:dyDescent="0.3">
      <c r="A7729" t="s">
        <v>14158</v>
      </c>
      <c r="B7729" s="3">
        <v>45598</v>
      </c>
      <c r="C7729" t="s">
        <v>14159</v>
      </c>
      <c r="D7729" t="s">
        <v>23</v>
      </c>
      <c r="E7729" t="s">
        <v>26</v>
      </c>
      <c r="F7729" t="s">
        <v>62</v>
      </c>
      <c r="G7729">
        <v>7</v>
      </c>
      <c r="H7729" s="5">
        <v>387.2</v>
      </c>
      <c r="I7729" s="5">
        <v>0.11</v>
      </c>
      <c r="J7729" s="5">
        <v>2412.2559999999999</v>
      </c>
      <c r="K7729" s="5">
        <v>421.89311631935828</v>
      </c>
      <c r="L7729">
        <f>YEAR(SalesData[Order Date])</f>
        <v>2024</v>
      </c>
      <c r="M7729">
        <f>MONTH(SalesData[Order Date])</f>
        <v>11</v>
      </c>
      <c r="N7729" t="str">
        <f>TEXT(SalesData[[#This Row],[Order Date]], "mmmm")</f>
        <v>November</v>
      </c>
      <c r="O7729" s="7">
        <f>IF(SalesData[Sales]=0,0,SalesData[Profit]/SalesData[Sales])</f>
        <v>0.17489566460581227</v>
      </c>
      <c r="P7729" s="8">
        <f t="shared" si="120"/>
        <v>4.0584415584415584E-5</v>
      </c>
      <c r="Q7729" t="str">
        <f>IF(SalesData[[#This Row],[Discount]]&gt;0, "Yes", "No")</f>
        <v>Yes</v>
      </c>
      <c r="R7729" t="str">
        <f>TEXT(SalesData[[#This Row],[Order Date]],"mmm-yyyy")</f>
        <v>Nov-2024</v>
      </c>
      <c r="S7729">
        <f>YEAR(SalesData[[#This Row],[Order Date]])*100 + MONTH(SalesData[[#This Row],[Order Date]])</f>
        <v>202411</v>
      </c>
    </row>
    <row r="7730" spans="1:19" x14ac:dyDescent="0.3">
      <c r="A7730" t="s">
        <v>14238</v>
      </c>
      <c r="B7730" s="3">
        <v>45606</v>
      </c>
      <c r="C7730" t="s">
        <v>14239</v>
      </c>
      <c r="D7730" t="s">
        <v>30</v>
      </c>
      <c r="E7730" t="s">
        <v>26</v>
      </c>
      <c r="F7730" t="s">
        <v>39</v>
      </c>
      <c r="G7730">
        <v>9</v>
      </c>
      <c r="H7730" s="5">
        <v>441.42</v>
      </c>
      <c r="I7730" s="5">
        <v>0.15</v>
      </c>
      <c r="J7730" s="5">
        <v>3376.8629999999998</v>
      </c>
      <c r="K7730" s="5">
        <v>258.76051580346308</v>
      </c>
      <c r="L7730">
        <f>YEAR(SalesData[Order Date])</f>
        <v>2024</v>
      </c>
      <c r="M7730">
        <f>MONTH(SalesData[Order Date])</f>
        <v>11</v>
      </c>
      <c r="N7730" t="str">
        <f>TEXT(SalesData[[#This Row],[Order Date]], "mmmm")</f>
        <v>November</v>
      </c>
      <c r="O7730" s="7">
        <f>IF(SalesData[Sales]=0,0,SalesData[Profit]/SalesData[Sales])</f>
        <v>7.6627484089068193E-2</v>
      </c>
      <c r="P7730" s="8">
        <f t="shared" si="120"/>
        <v>3.7756935949133852E-5</v>
      </c>
      <c r="Q7730" t="str">
        <f>IF(SalesData[[#This Row],[Discount]]&gt;0, "Yes", "No")</f>
        <v>Yes</v>
      </c>
      <c r="R7730" t="str">
        <f>TEXT(SalesData[[#This Row],[Order Date]],"mmm-yyyy")</f>
        <v>Nov-2024</v>
      </c>
      <c r="S7730">
        <f>YEAR(SalesData[[#This Row],[Order Date]])*100 + MONTH(SalesData[[#This Row],[Order Date]])</f>
        <v>202411</v>
      </c>
    </row>
    <row r="7731" spans="1:19" x14ac:dyDescent="0.3">
      <c r="A7731" t="s">
        <v>14335</v>
      </c>
      <c r="B7731" s="3">
        <v>45611</v>
      </c>
      <c r="C7731" t="s">
        <v>14336</v>
      </c>
      <c r="D7731" t="s">
        <v>13</v>
      </c>
      <c r="E7731" t="s">
        <v>14</v>
      </c>
      <c r="F7731" t="s">
        <v>91</v>
      </c>
      <c r="G7731">
        <v>5</v>
      </c>
      <c r="H7731" s="5">
        <v>866.05</v>
      </c>
      <c r="I7731" s="5">
        <v>0.21</v>
      </c>
      <c r="J7731" s="5">
        <v>3420.8975</v>
      </c>
      <c r="K7731" s="5">
        <v>322.19343213122818</v>
      </c>
      <c r="L7731">
        <f>YEAR(SalesData[Order Date])</f>
        <v>2024</v>
      </c>
      <c r="M7731">
        <f>MONTH(SalesData[Order Date])</f>
        <v>11</v>
      </c>
      <c r="N7731" t="str">
        <f>TEXT(SalesData[[#This Row],[Order Date]], "mmmm")</f>
        <v>November</v>
      </c>
      <c r="O7731" s="7">
        <f>IF(SalesData[Sales]=0,0,SalesData[Profit]/SalesData[Sales])</f>
        <v>9.4183889500117496E-2</v>
      </c>
      <c r="P7731" s="8">
        <f t="shared" si="120"/>
        <v>4.8496045262975576E-5</v>
      </c>
      <c r="Q7731" t="str">
        <f>IF(SalesData[[#This Row],[Discount]]&gt;0, "Yes", "No")</f>
        <v>Yes</v>
      </c>
      <c r="R7731" t="str">
        <f>TEXT(SalesData[[#This Row],[Order Date]],"mmm-yyyy")</f>
        <v>Nov-2024</v>
      </c>
      <c r="S7731">
        <f>YEAR(SalesData[[#This Row],[Order Date]])*100 + MONTH(SalesData[[#This Row],[Order Date]])</f>
        <v>202411</v>
      </c>
    </row>
    <row r="7732" spans="1:19" x14ac:dyDescent="0.3">
      <c r="A7732" t="s">
        <v>14455</v>
      </c>
      <c r="B7732" s="3">
        <v>45608</v>
      </c>
      <c r="C7732" t="s">
        <v>14456</v>
      </c>
      <c r="D7732" t="s">
        <v>13</v>
      </c>
      <c r="E7732" t="s">
        <v>19</v>
      </c>
      <c r="F7732" t="s">
        <v>53</v>
      </c>
      <c r="G7732">
        <v>2</v>
      </c>
      <c r="H7732" s="5">
        <v>72.19</v>
      </c>
      <c r="I7732" s="5">
        <v>0.18</v>
      </c>
      <c r="J7732" s="5">
        <v>118.3916</v>
      </c>
      <c r="K7732" s="5">
        <v>16.153558141428469</v>
      </c>
      <c r="L7732">
        <f>YEAR(SalesData[Order Date])</f>
        <v>2024</v>
      </c>
      <c r="M7732">
        <f>MONTH(SalesData[Order Date])</f>
        <v>11</v>
      </c>
      <c r="N7732" t="str">
        <f>TEXT(SalesData[[#This Row],[Order Date]], "mmmm")</f>
        <v>November</v>
      </c>
      <c r="O7732" s="7">
        <f>IF(SalesData[Sales]=0,0,SalesData[Profit]/SalesData[Sales])</f>
        <v>0.13644175888685067</v>
      </c>
      <c r="P7732" s="8">
        <f t="shared" si="120"/>
        <v>1.246710070646904E-3</v>
      </c>
      <c r="Q7732" t="str">
        <f>IF(SalesData[[#This Row],[Discount]]&gt;0, "Yes", "No")</f>
        <v>Yes</v>
      </c>
      <c r="R7732" t="str">
        <f>TEXT(SalesData[[#This Row],[Order Date]],"mmm-yyyy")</f>
        <v>Nov-2024</v>
      </c>
      <c r="S7732">
        <f>YEAR(SalesData[[#This Row],[Order Date]])*100 + MONTH(SalesData[[#This Row],[Order Date]])</f>
        <v>202411</v>
      </c>
    </row>
    <row r="7733" spans="1:19" x14ac:dyDescent="0.3">
      <c r="A7733" t="s">
        <v>14491</v>
      </c>
      <c r="B7733" s="3">
        <v>45623</v>
      </c>
      <c r="C7733" t="s">
        <v>14492</v>
      </c>
      <c r="D7733" t="s">
        <v>30</v>
      </c>
      <c r="E7733" t="s">
        <v>26</v>
      </c>
      <c r="F7733" t="s">
        <v>62</v>
      </c>
      <c r="G7733">
        <v>2</v>
      </c>
      <c r="H7733" s="5">
        <v>470.77</v>
      </c>
      <c r="I7733" s="5">
        <v>0.02</v>
      </c>
      <c r="J7733" s="5">
        <v>922.7091999999999</v>
      </c>
      <c r="K7733" s="5">
        <v>260.00513069197569</v>
      </c>
      <c r="L7733">
        <f>YEAR(SalesData[Order Date])</f>
        <v>2024</v>
      </c>
      <c r="M7733">
        <f>MONTH(SalesData[Order Date])</f>
        <v>11</v>
      </c>
      <c r="N7733" t="str">
        <f>TEXT(SalesData[[#This Row],[Order Date]], "mmmm")</f>
        <v>November</v>
      </c>
      <c r="O7733" s="7">
        <f>IF(SalesData[Sales]=0,0,SalesData[Profit]/SalesData[Sales])</f>
        <v>0.28178447845970944</v>
      </c>
      <c r="P7733" s="8">
        <f t="shared" si="120"/>
        <v>2.1241795356543537E-5</v>
      </c>
      <c r="Q7733" t="str">
        <f>IF(SalesData[[#This Row],[Discount]]&gt;0, "Yes", "No")</f>
        <v>Yes</v>
      </c>
      <c r="R7733" t="str">
        <f>TEXT(SalesData[[#This Row],[Order Date]],"mmm-yyyy")</f>
        <v>Nov-2024</v>
      </c>
      <c r="S7733">
        <f>YEAR(SalesData[[#This Row],[Order Date]])*100 + MONTH(SalesData[[#This Row],[Order Date]])</f>
        <v>202411</v>
      </c>
    </row>
    <row r="7734" spans="1:19" x14ac:dyDescent="0.3">
      <c r="A7734" t="s">
        <v>14526</v>
      </c>
      <c r="B7734" s="3">
        <v>45597</v>
      </c>
      <c r="C7734" t="s">
        <v>14527</v>
      </c>
      <c r="D7734" t="s">
        <v>23</v>
      </c>
      <c r="E7734" t="s">
        <v>19</v>
      </c>
      <c r="F7734" t="s">
        <v>53</v>
      </c>
      <c r="G7734">
        <v>6</v>
      </c>
      <c r="H7734" s="5">
        <v>215.96</v>
      </c>
      <c r="I7734" s="5">
        <v>0.17</v>
      </c>
      <c r="J7734" s="5">
        <v>1075.4808</v>
      </c>
      <c r="K7734" s="5">
        <v>320.3989137562923</v>
      </c>
      <c r="L7734">
        <f>YEAR(SalesData[Order Date])</f>
        <v>2024</v>
      </c>
      <c r="M7734">
        <f>MONTH(SalesData[Order Date])</f>
        <v>11</v>
      </c>
      <c r="N7734" t="str">
        <f>TEXT(SalesData[[#This Row],[Order Date]], "mmmm")</f>
        <v>November</v>
      </c>
      <c r="O7734" s="7">
        <f>IF(SalesData[Sales]=0,0,SalesData[Profit]/SalesData[Sales])</f>
        <v>0.29791225817912537</v>
      </c>
      <c r="P7734" s="8">
        <f t="shared" si="120"/>
        <v>1.3119713527196396E-4</v>
      </c>
      <c r="Q7734" t="str">
        <f>IF(SalesData[[#This Row],[Discount]]&gt;0, "Yes", "No")</f>
        <v>Yes</v>
      </c>
      <c r="R7734" t="str">
        <f>TEXT(SalesData[[#This Row],[Order Date]],"mmm-yyyy")</f>
        <v>Nov-2024</v>
      </c>
      <c r="S7734">
        <f>YEAR(SalesData[[#This Row],[Order Date]])*100 + MONTH(SalesData[[#This Row],[Order Date]])</f>
        <v>202411</v>
      </c>
    </row>
    <row r="7735" spans="1:19" x14ac:dyDescent="0.3">
      <c r="A7735" t="s">
        <v>14565</v>
      </c>
      <c r="B7735" s="3">
        <v>45602</v>
      </c>
      <c r="C7735" t="s">
        <v>14566</v>
      </c>
      <c r="D7735" t="s">
        <v>23</v>
      </c>
      <c r="E7735" t="s">
        <v>26</v>
      </c>
      <c r="F7735" t="s">
        <v>15</v>
      </c>
      <c r="G7735">
        <v>7</v>
      </c>
      <c r="H7735" s="5">
        <v>48.69</v>
      </c>
      <c r="I7735" s="5">
        <v>0.16</v>
      </c>
      <c r="J7735" s="5">
        <v>286.29719999999998</v>
      </c>
      <c r="K7735" s="5">
        <v>41.219264567037129</v>
      </c>
      <c r="L7735">
        <f>YEAR(SalesData[Order Date])</f>
        <v>2024</v>
      </c>
      <c r="M7735">
        <f>MONTH(SalesData[Order Date])</f>
        <v>11</v>
      </c>
      <c r="N7735" t="str">
        <f>TEXT(SalesData[[#This Row],[Order Date]], "mmmm")</f>
        <v>November</v>
      </c>
      <c r="O7735" s="7">
        <f>IF(SalesData[Sales]=0,0,SalesData[Profit]/SalesData[Sales])</f>
        <v>0.1439736908605363</v>
      </c>
      <c r="P7735" s="8">
        <f t="shared" si="120"/>
        <v>4.6944224393392605E-4</v>
      </c>
      <c r="Q7735" t="str">
        <f>IF(SalesData[[#This Row],[Discount]]&gt;0, "Yes", "No")</f>
        <v>Yes</v>
      </c>
      <c r="R7735" t="str">
        <f>TEXT(SalesData[[#This Row],[Order Date]],"mmm-yyyy")</f>
        <v>Nov-2024</v>
      </c>
      <c r="S7735">
        <f>YEAR(SalesData[[#This Row],[Order Date]])*100 + MONTH(SalesData[[#This Row],[Order Date]])</f>
        <v>202411</v>
      </c>
    </row>
    <row r="7736" spans="1:19" x14ac:dyDescent="0.3">
      <c r="A7736" t="s">
        <v>14607</v>
      </c>
      <c r="B7736" s="3">
        <v>45625</v>
      </c>
      <c r="C7736" t="s">
        <v>14608</v>
      </c>
      <c r="D7736" t="s">
        <v>30</v>
      </c>
      <c r="E7736" t="s">
        <v>26</v>
      </c>
      <c r="F7736" t="s">
        <v>20</v>
      </c>
      <c r="G7736">
        <v>2</v>
      </c>
      <c r="H7736" s="5">
        <v>79.489999999999995</v>
      </c>
      <c r="I7736" s="5">
        <v>0.02</v>
      </c>
      <c r="J7736" s="5">
        <v>155.8004</v>
      </c>
      <c r="K7736" s="5">
        <v>8.0081778410695641</v>
      </c>
      <c r="L7736">
        <f>YEAR(SalesData[Order Date])</f>
        <v>2024</v>
      </c>
      <c r="M7736">
        <f>MONTH(SalesData[Order Date])</f>
        <v>11</v>
      </c>
      <c r="N7736" t="str">
        <f>TEXT(SalesData[[#This Row],[Order Date]], "mmmm")</f>
        <v>November</v>
      </c>
      <c r="O7736" s="7">
        <f>IF(SalesData[Sales]=0,0,SalesData[Profit]/SalesData[Sales])</f>
        <v>5.1400239287380294E-2</v>
      </c>
      <c r="P7736" s="8">
        <f t="shared" si="120"/>
        <v>1.2580198767140523E-4</v>
      </c>
      <c r="Q7736" t="str">
        <f>IF(SalesData[[#This Row],[Discount]]&gt;0, "Yes", "No")</f>
        <v>Yes</v>
      </c>
      <c r="R7736" t="str">
        <f>TEXT(SalesData[[#This Row],[Order Date]],"mmm-yyyy")</f>
        <v>Nov-2024</v>
      </c>
      <c r="S7736">
        <f>YEAR(SalesData[[#This Row],[Order Date]])*100 + MONTH(SalesData[[#This Row],[Order Date]])</f>
        <v>202411</v>
      </c>
    </row>
    <row r="7737" spans="1:19" x14ac:dyDescent="0.3">
      <c r="A7737" t="s">
        <v>14639</v>
      </c>
      <c r="B7737" s="3">
        <v>45608</v>
      </c>
      <c r="C7737" t="s">
        <v>14640</v>
      </c>
      <c r="D7737" t="s">
        <v>30</v>
      </c>
      <c r="E7737" t="s">
        <v>19</v>
      </c>
      <c r="F7737" t="s">
        <v>20</v>
      </c>
      <c r="G7737">
        <v>1</v>
      </c>
      <c r="H7737" s="5">
        <v>276.81</v>
      </c>
      <c r="I7737" s="5">
        <v>0.19</v>
      </c>
      <c r="J7737" s="5">
        <v>224.21610000000001</v>
      </c>
      <c r="K7737" s="5">
        <v>34.995312826036482</v>
      </c>
      <c r="L7737">
        <f>YEAR(SalesData[Order Date])</f>
        <v>2024</v>
      </c>
      <c r="M7737">
        <f>MONTH(SalesData[Order Date])</f>
        <v>11</v>
      </c>
      <c r="N7737" t="str">
        <f>TEXT(SalesData[[#This Row],[Order Date]], "mmmm")</f>
        <v>November</v>
      </c>
      <c r="O7737" s="7">
        <f>IF(SalesData[Sales]=0,0,SalesData[Profit]/SalesData[Sales])</f>
        <v>0.15607850116934724</v>
      </c>
      <c r="P7737" s="8">
        <f t="shared" si="120"/>
        <v>6.8639138759437886E-4</v>
      </c>
      <c r="Q7737" t="str">
        <f>IF(SalesData[[#This Row],[Discount]]&gt;0, "Yes", "No")</f>
        <v>Yes</v>
      </c>
      <c r="R7737" t="str">
        <f>TEXT(SalesData[[#This Row],[Order Date]],"mmm-yyyy")</f>
        <v>Nov-2024</v>
      </c>
      <c r="S7737">
        <f>YEAR(SalesData[[#This Row],[Order Date]])*100 + MONTH(SalesData[[#This Row],[Order Date]])</f>
        <v>202411</v>
      </c>
    </row>
    <row r="7738" spans="1:19" x14ac:dyDescent="0.3">
      <c r="A7738" t="s">
        <v>14653</v>
      </c>
      <c r="B7738" s="3">
        <v>45612</v>
      </c>
      <c r="C7738" t="s">
        <v>14654</v>
      </c>
      <c r="D7738" t="s">
        <v>18</v>
      </c>
      <c r="E7738" t="s">
        <v>26</v>
      </c>
      <c r="F7738" t="s">
        <v>27</v>
      </c>
      <c r="G7738">
        <v>9</v>
      </c>
      <c r="H7738" s="5">
        <v>167.09</v>
      </c>
      <c r="I7738" s="5">
        <v>0.06</v>
      </c>
      <c r="J7738" s="5">
        <v>1413.5814</v>
      </c>
      <c r="K7738" s="5">
        <v>102.47274084842689</v>
      </c>
      <c r="L7738">
        <f>YEAR(SalesData[Order Date])</f>
        <v>2024</v>
      </c>
      <c r="M7738">
        <f>MONTH(SalesData[Order Date])</f>
        <v>11</v>
      </c>
      <c r="N7738" t="str">
        <f>TEXT(SalesData[[#This Row],[Order Date]], "mmmm")</f>
        <v>November</v>
      </c>
      <c r="O7738" s="7">
        <f>IF(SalesData[Sales]=0,0,SalesData[Profit]/SalesData[Sales])</f>
        <v>7.249157413108781E-2</v>
      </c>
      <c r="P7738" s="8">
        <f t="shared" si="120"/>
        <v>3.9898657410178145E-5</v>
      </c>
      <c r="Q7738" t="str">
        <f>IF(SalesData[[#This Row],[Discount]]&gt;0, "Yes", "No")</f>
        <v>Yes</v>
      </c>
      <c r="R7738" t="str">
        <f>TEXT(SalesData[[#This Row],[Order Date]],"mmm-yyyy")</f>
        <v>Nov-2024</v>
      </c>
      <c r="S7738">
        <f>YEAR(SalesData[[#This Row],[Order Date]])*100 + MONTH(SalesData[[#This Row],[Order Date]])</f>
        <v>202411</v>
      </c>
    </row>
    <row r="7739" spans="1:19" x14ac:dyDescent="0.3">
      <c r="A7739" t="s">
        <v>14737</v>
      </c>
      <c r="B7739" s="3">
        <v>45598</v>
      </c>
      <c r="C7739" t="s">
        <v>14738</v>
      </c>
      <c r="D7739" t="s">
        <v>18</v>
      </c>
      <c r="E7739" t="s">
        <v>19</v>
      </c>
      <c r="F7739" t="s">
        <v>20</v>
      </c>
      <c r="G7739">
        <v>7</v>
      </c>
      <c r="H7739" s="5">
        <v>634.54</v>
      </c>
      <c r="I7739" s="5">
        <v>0.14000000000000001</v>
      </c>
      <c r="J7739" s="5">
        <v>3819.9308000000001</v>
      </c>
      <c r="K7739" s="5">
        <v>579.1393904693648</v>
      </c>
      <c r="L7739">
        <f>YEAR(SalesData[Order Date])</f>
        <v>2024</v>
      </c>
      <c r="M7739">
        <f>MONTH(SalesData[Order Date])</f>
        <v>11</v>
      </c>
      <c r="N7739" t="str">
        <f>TEXT(SalesData[[#This Row],[Order Date]], "mmmm")</f>
        <v>November</v>
      </c>
      <c r="O7739" s="7">
        <f>IF(SalesData[Sales]=0,0,SalesData[Profit]/SalesData[Sales])</f>
        <v>0.15160991672136176</v>
      </c>
      <c r="P7739" s="8">
        <f t="shared" si="120"/>
        <v>3.1518895577898955E-5</v>
      </c>
      <c r="Q7739" t="str">
        <f>IF(SalesData[[#This Row],[Discount]]&gt;0, "Yes", "No")</f>
        <v>Yes</v>
      </c>
      <c r="R7739" t="str">
        <f>TEXT(SalesData[[#This Row],[Order Date]],"mmm-yyyy")</f>
        <v>Nov-2024</v>
      </c>
      <c r="S7739">
        <f>YEAR(SalesData[[#This Row],[Order Date]])*100 + MONTH(SalesData[[#This Row],[Order Date]])</f>
        <v>202411</v>
      </c>
    </row>
    <row r="7740" spans="1:19" x14ac:dyDescent="0.3">
      <c r="A7740" t="s">
        <v>14749</v>
      </c>
      <c r="B7740" s="3">
        <v>45600</v>
      </c>
      <c r="C7740" t="s">
        <v>14750</v>
      </c>
      <c r="D7740" t="s">
        <v>30</v>
      </c>
      <c r="E7740" t="s">
        <v>19</v>
      </c>
      <c r="F7740" t="s">
        <v>34</v>
      </c>
      <c r="G7740">
        <v>7</v>
      </c>
      <c r="H7740" s="5">
        <v>550.88</v>
      </c>
      <c r="I7740" s="5">
        <v>0.26</v>
      </c>
      <c r="J7740" s="5">
        <v>2853.5583999999999</v>
      </c>
      <c r="K7740" s="5">
        <v>233.61588021818571</v>
      </c>
      <c r="L7740">
        <f>YEAR(SalesData[Order Date])</f>
        <v>2024</v>
      </c>
      <c r="M7740">
        <f>MONTH(SalesData[Order Date])</f>
        <v>11</v>
      </c>
      <c r="N7740" t="str">
        <f>TEXT(SalesData[[#This Row],[Order Date]], "mmmm")</f>
        <v>November</v>
      </c>
      <c r="O7740" s="7">
        <f>IF(SalesData[Sales]=0,0,SalesData[Profit]/SalesData[Sales])</f>
        <v>8.1868266729072631E-2</v>
      </c>
      <c r="P7740" s="8">
        <f t="shared" si="120"/>
        <v>6.7424588191361364E-5</v>
      </c>
      <c r="Q7740" t="str">
        <f>IF(SalesData[[#This Row],[Discount]]&gt;0, "Yes", "No")</f>
        <v>Yes</v>
      </c>
      <c r="R7740" t="str">
        <f>TEXT(SalesData[[#This Row],[Order Date]],"mmm-yyyy")</f>
        <v>Nov-2024</v>
      </c>
      <c r="S7740">
        <f>YEAR(SalesData[[#This Row],[Order Date]])*100 + MONTH(SalesData[[#This Row],[Order Date]])</f>
        <v>202411</v>
      </c>
    </row>
    <row r="7741" spans="1:19" x14ac:dyDescent="0.3">
      <c r="A7741" t="s">
        <v>14860</v>
      </c>
      <c r="B7741" s="3">
        <v>45608</v>
      </c>
      <c r="C7741" t="s">
        <v>14861</v>
      </c>
      <c r="D7741" t="s">
        <v>18</v>
      </c>
      <c r="E7741" t="s">
        <v>14</v>
      </c>
      <c r="F7741" t="s">
        <v>44</v>
      </c>
      <c r="G7741">
        <v>5</v>
      </c>
      <c r="H7741" s="5">
        <v>673.67</v>
      </c>
      <c r="I7741" s="5">
        <v>0.14000000000000001</v>
      </c>
      <c r="J7741" s="5">
        <v>2896.7809999999999</v>
      </c>
      <c r="K7741" s="5">
        <v>212.9088704701785</v>
      </c>
      <c r="L7741">
        <f>YEAR(SalesData[Order Date])</f>
        <v>2024</v>
      </c>
      <c r="M7741">
        <f>MONTH(SalesData[Order Date])</f>
        <v>11</v>
      </c>
      <c r="N7741" t="str">
        <f>TEXT(SalesData[[#This Row],[Order Date]], "mmmm")</f>
        <v>November</v>
      </c>
      <c r="O7741" s="7">
        <f>IF(SalesData[Sales]=0,0,SalesData[Profit]/SalesData[Sales])</f>
        <v>7.3498435149284155E-2</v>
      </c>
      <c r="P7741" s="8">
        <f t="shared" si="120"/>
        <v>4.1563376727477849E-5</v>
      </c>
      <c r="Q7741" t="str">
        <f>IF(SalesData[[#This Row],[Discount]]&gt;0, "Yes", "No")</f>
        <v>Yes</v>
      </c>
      <c r="R7741" t="str">
        <f>TEXT(SalesData[[#This Row],[Order Date]],"mmm-yyyy")</f>
        <v>Nov-2024</v>
      </c>
      <c r="S7741">
        <f>YEAR(SalesData[[#This Row],[Order Date]])*100 + MONTH(SalesData[[#This Row],[Order Date]])</f>
        <v>202411</v>
      </c>
    </row>
    <row r="7742" spans="1:19" x14ac:dyDescent="0.3">
      <c r="A7742" t="s">
        <v>14876</v>
      </c>
      <c r="B7742" s="3">
        <v>45598</v>
      </c>
      <c r="C7742" t="s">
        <v>14877</v>
      </c>
      <c r="D7742" t="s">
        <v>30</v>
      </c>
      <c r="E7742" t="s">
        <v>14</v>
      </c>
      <c r="F7742" t="s">
        <v>15</v>
      </c>
      <c r="G7742">
        <v>2</v>
      </c>
      <c r="H7742" s="5">
        <v>342.96</v>
      </c>
      <c r="I7742" s="5">
        <v>0.23</v>
      </c>
      <c r="J7742" s="5">
        <v>528.15840000000003</v>
      </c>
      <c r="K7742" s="5">
        <v>113.44768922858751</v>
      </c>
      <c r="L7742">
        <f>YEAR(SalesData[Order Date])</f>
        <v>2024</v>
      </c>
      <c r="M7742">
        <f>MONTH(SalesData[Order Date])</f>
        <v>11</v>
      </c>
      <c r="N7742" t="str">
        <f>TEXT(SalesData[[#This Row],[Order Date]], "mmmm")</f>
        <v>November</v>
      </c>
      <c r="O7742" s="7">
        <f>IF(SalesData[Sales]=0,0,SalesData[Profit]/SalesData[Sales])</f>
        <v>0.21479860819895602</v>
      </c>
      <c r="P7742" s="8">
        <f t="shared" si="120"/>
        <v>3.3531607184511319E-4</v>
      </c>
      <c r="Q7742" t="str">
        <f>IF(SalesData[[#This Row],[Discount]]&gt;0, "Yes", "No")</f>
        <v>Yes</v>
      </c>
      <c r="R7742" t="str">
        <f>TEXT(SalesData[[#This Row],[Order Date]],"mmm-yyyy")</f>
        <v>Nov-2024</v>
      </c>
      <c r="S7742">
        <f>YEAR(SalesData[[#This Row],[Order Date]])*100 + MONTH(SalesData[[#This Row],[Order Date]])</f>
        <v>202411</v>
      </c>
    </row>
    <row r="7743" spans="1:19" x14ac:dyDescent="0.3">
      <c r="A7743" t="s">
        <v>14882</v>
      </c>
      <c r="B7743" s="3">
        <v>45602</v>
      </c>
      <c r="C7743" t="s">
        <v>14883</v>
      </c>
      <c r="D7743" t="s">
        <v>30</v>
      </c>
      <c r="E7743" t="s">
        <v>19</v>
      </c>
      <c r="F7743" t="s">
        <v>31</v>
      </c>
      <c r="G7743">
        <v>7</v>
      </c>
      <c r="H7743" s="5">
        <v>94.07</v>
      </c>
      <c r="I7743" s="5">
        <v>0.06</v>
      </c>
      <c r="J7743" s="5">
        <v>618.98059999999998</v>
      </c>
      <c r="K7743" s="5">
        <v>69.005876234254984</v>
      </c>
      <c r="L7743">
        <f>YEAR(SalesData[Order Date])</f>
        <v>2024</v>
      </c>
      <c r="M7743">
        <f>MONTH(SalesData[Order Date])</f>
        <v>11</v>
      </c>
      <c r="N7743" t="str">
        <f>TEXT(SalesData[[#This Row],[Order Date]], "mmmm")</f>
        <v>November</v>
      </c>
      <c r="O7743" s="7">
        <f>IF(SalesData[Sales]=0,0,SalesData[Profit]/SalesData[Sales])</f>
        <v>0.11148310017188744</v>
      </c>
      <c r="P7743" s="8">
        <f t="shared" si="120"/>
        <v>9.1117556834576077E-5</v>
      </c>
      <c r="Q7743" t="str">
        <f>IF(SalesData[[#This Row],[Discount]]&gt;0, "Yes", "No")</f>
        <v>Yes</v>
      </c>
      <c r="R7743" t="str">
        <f>TEXT(SalesData[[#This Row],[Order Date]],"mmm-yyyy")</f>
        <v>Nov-2024</v>
      </c>
      <c r="S7743">
        <f>YEAR(SalesData[[#This Row],[Order Date]])*100 + MONTH(SalesData[[#This Row],[Order Date]])</f>
        <v>202411</v>
      </c>
    </row>
    <row r="7744" spans="1:19" x14ac:dyDescent="0.3">
      <c r="A7744" t="s">
        <v>14918</v>
      </c>
      <c r="B7744" s="3">
        <v>45614</v>
      </c>
      <c r="C7744" t="s">
        <v>14919</v>
      </c>
      <c r="D7744" t="s">
        <v>30</v>
      </c>
      <c r="E7744" t="s">
        <v>19</v>
      </c>
      <c r="F7744" t="s">
        <v>15</v>
      </c>
      <c r="G7744">
        <v>3</v>
      </c>
      <c r="H7744" s="5">
        <v>148.93</v>
      </c>
      <c r="I7744" s="5">
        <v>0.11</v>
      </c>
      <c r="J7744" s="5">
        <v>397.6431</v>
      </c>
      <c r="K7744" s="5">
        <v>111.3851372718763</v>
      </c>
      <c r="L7744">
        <f>YEAR(SalesData[Order Date])</f>
        <v>2024</v>
      </c>
      <c r="M7744">
        <f>MONTH(SalesData[Order Date])</f>
        <v>11</v>
      </c>
      <c r="N7744" t="str">
        <f>TEXT(SalesData[[#This Row],[Order Date]], "mmmm")</f>
        <v>November</v>
      </c>
      <c r="O7744" s="7">
        <f>IF(SalesData[Sales]=0,0,SalesData[Profit]/SalesData[Sales])</f>
        <v>0.28011334101327623</v>
      </c>
      <c r="P7744" s="8">
        <f t="shared" si="120"/>
        <v>2.462006759327648E-4</v>
      </c>
      <c r="Q7744" t="str">
        <f>IF(SalesData[[#This Row],[Discount]]&gt;0, "Yes", "No")</f>
        <v>Yes</v>
      </c>
      <c r="R7744" t="str">
        <f>TEXT(SalesData[[#This Row],[Order Date]],"mmm-yyyy")</f>
        <v>Nov-2024</v>
      </c>
      <c r="S7744">
        <f>YEAR(SalesData[[#This Row],[Order Date]])*100 + MONTH(SalesData[[#This Row],[Order Date]])</f>
        <v>202411</v>
      </c>
    </row>
    <row r="7745" spans="1:19" x14ac:dyDescent="0.3">
      <c r="A7745" t="s">
        <v>14957</v>
      </c>
      <c r="B7745" s="3">
        <v>45609</v>
      </c>
      <c r="C7745" t="s">
        <v>14958</v>
      </c>
      <c r="D7745" t="s">
        <v>13</v>
      </c>
      <c r="E7745" t="s">
        <v>19</v>
      </c>
      <c r="F7745" t="s">
        <v>39</v>
      </c>
      <c r="G7745">
        <v>1</v>
      </c>
      <c r="H7745" s="5">
        <v>924.92</v>
      </c>
      <c r="I7745" s="5">
        <v>0.03</v>
      </c>
      <c r="J7745" s="5">
        <v>897.17239999999993</v>
      </c>
      <c r="K7745" s="5">
        <v>95.208558137629339</v>
      </c>
      <c r="L7745">
        <f>YEAR(SalesData[Order Date])</f>
        <v>2024</v>
      </c>
      <c r="M7745">
        <f>MONTH(SalesData[Order Date])</f>
        <v>11</v>
      </c>
      <c r="N7745" t="str">
        <f>TEXT(SalesData[[#This Row],[Order Date]], "mmmm")</f>
        <v>November</v>
      </c>
      <c r="O7745" s="7">
        <f>IF(SalesData[Sales]=0,0,SalesData[Profit]/SalesData[Sales])</f>
        <v>0.10612069445920243</v>
      </c>
      <c r="P7745" s="8">
        <f t="shared" si="120"/>
        <v>3.2435237642174456E-5</v>
      </c>
      <c r="Q7745" t="str">
        <f>IF(SalesData[[#This Row],[Discount]]&gt;0, "Yes", "No")</f>
        <v>Yes</v>
      </c>
      <c r="R7745" t="str">
        <f>TEXT(SalesData[[#This Row],[Order Date]],"mmm-yyyy")</f>
        <v>Nov-2024</v>
      </c>
      <c r="S7745">
        <f>YEAR(SalesData[[#This Row],[Order Date]])*100 + MONTH(SalesData[[#This Row],[Order Date]])</f>
        <v>202411</v>
      </c>
    </row>
    <row r="7746" spans="1:19" x14ac:dyDescent="0.3">
      <c r="A7746" t="s">
        <v>15015</v>
      </c>
      <c r="B7746" s="3">
        <v>45603</v>
      </c>
      <c r="C7746" t="s">
        <v>15016</v>
      </c>
      <c r="D7746" t="s">
        <v>30</v>
      </c>
      <c r="E7746" t="s">
        <v>26</v>
      </c>
      <c r="F7746" t="s">
        <v>20</v>
      </c>
      <c r="G7746">
        <v>7</v>
      </c>
      <c r="H7746" s="5">
        <v>130.99</v>
      </c>
      <c r="I7746" s="5">
        <v>0.14000000000000001</v>
      </c>
      <c r="J7746" s="5">
        <v>788.5598</v>
      </c>
      <c r="K7746" s="5">
        <v>116.33431043401249</v>
      </c>
      <c r="L7746">
        <f>YEAR(SalesData[Order Date])</f>
        <v>2024</v>
      </c>
      <c r="M7746">
        <f>MONTH(SalesData[Order Date])</f>
        <v>11</v>
      </c>
      <c r="N7746" t="str">
        <f>TEXT(SalesData[[#This Row],[Order Date]], "mmmm")</f>
        <v>November</v>
      </c>
      <c r="O7746" s="7">
        <f>IF(SalesData[Sales]=0,0,SalesData[Profit]/SalesData[Sales])</f>
        <v>0.14752756916344517</v>
      </c>
      <c r="P7746" s="8">
        <f t="shared" ref="P7746:P7809" si="121">IF(H:H*G:G=0, 0, (I:I/(H:H*G:G)))</f>
        <v>1.5268341094740057E-4</v>
      </c>
      <c r="Q7746" t="str">
        <f>IF(SalesData[[#This Row],[Discount]]&gt;0, "Yes", "No")</f>
        <v>Yes</v>
      </c>
      <c r="R7746" t="str">
        <f>TEXT(SalesData[[#This Row],[Order Date]],"mmm-yyyy")</f>
        <v>Nov-2024</v>
      </c>
      <c r="S7746">
        <f>YEAR(SalesData[[#This Row],[Order Date]])*100 + MONTH(SalesData[[#This Row],[Order Date]])</f>
        <v>202411</v>
      </c>
    </row>
    <row r="7747" spans="1:19" x14ac:dyDescent="0.3">
      <c r="A7747" t="s">
        <v>15052</v>
      </c>
      <c r="B7747" s="3">
        <v>45619</v>
      </c>
      <c r="C7747" t="s">
        <v>15053</v>
      </c>
      <c r="D7747" t="s">
        <v>18</v>
      </c>
      <c r="E7747" t="s">
        <v>26</v>
      </c>
      <c r="F7747" t="s">
        <v>44</v>
      </c>
      <c r="G7747">
        <v>7</v>
      </c>
      <c r="H7747" s="5">
        <v>939.57</v>
      </c>
      <c r="I7747" s="5">
        <v>0.06</v>
      </c>
      <c r="J7747" s="5">
        <v>6182.3706000000002</v>
      </c>
      <c r="K7747" s="5">
        <v>1701.142778998166</v>
      </c>
      <c r="L7747">
        <f>YEAR(SalesData[Order Date])</f>
        <v>2024</v>
      </c>
      <c r="M7747">
        <f>MONTH(SalesData[Order Date])</f>
        <v>11</v>
      </c>
      <c r="N7747" t="str">
        <f>TEXT(SalesData[[#This Row],[Order Date]], "mmmm")</f>
        <v>November</v>
      </c>
      <c r="O7747" s="7">
        <f>IF(SalesData[Sales]=0,0,SalesData[Profit]/SalesData[Sales])</f>
        <v>0.27516027250099923</v>
      </c>
      <c r="P7747" s="8">
        <f t="shared" si="121"/>
        <v>9.1227141899257846E-6</v>
      </c>
      <c r="Q7747" t="str">
        <f>IF(SalesData[[#This Row],[Discount]]&gt;0, "Yes", "No")</f>
        <v>Yes</v>
      </c>
      <c r="R7747" t="str">
        <f>TEXT(SalesData[[#This Row],[Order Date]],"mmm-yyyy")</f>
        <v>Nov-2024</v>
      </c>
      <c r="S7747">
        <f>YEAR(SalesData[[#This Row],[Order Date]])*100 + MONTH(SalesData[[#This Row],[Order Date]])</f>
        <v>202411</v>
      </c>
    </row>
    <row r="7748" spans="1:19" x14ac:dyDescent="0.3">
      <c r="A7748" t="s">
        <v>15081</v>
      </c>
      <c r="B7748" s="3">
        <v>45613</v>
      </c>
      <c r="C7748" t="s">
        <v>15082</v>
      </c>
      <c r="D7748" t="s">
        <v>13</v>
      </c>
      <c r="E7748" t="s">
        <v>26</v>
      </c>
      <c r="F7748" t="s">
        <v>39</v>
      </c>
      <c r="G7748">
        <v>1</v>
      </c>
      <c r="H7748" s="5">
        <v>743.26</v>
      </c>
      <c r="I7748" s="5">
        <v>0.09</v>
      </c>
      <c r="J7748" s="5">
        <v>676.36660000000006</v>
      </c>
      <c r="K7748" s="5">
        <v>137.05968352129341</v>
      </c>
      <c r="L7748">
        <f>YEAR(SalesData[Order Date])</f>
        <v>2024</v>
      </c>
      <c r="M7748">
        <f>MONTH(SalesData[Order Date])</f>
        <v>11</v>
      </c>
      <c r="N7748" t="str">
        <f>TEXT(SalesData[[#This Row],[Order Date]], "mmmm")</f>
        <v>November</v>
      </c>
      <c r="O7748" s="7">
        <f>IF(SalesData[Sales]=0,0,SalesData[Profit]/SalesData[Sales])</f>
        <v>0.20264111728948975</v>
      </c>
      <c r="P7748" s="8">
        <f t="shared" si="121"/>
        <v>1.2108817910287113E-4</v>
      </c>
      <c r="Q7748" t="str">
        <f>IF(SalesData[[#This Row],[Discount]]&gt;0, "Yes", "No")</f>
        <v>Yes</v>
      </c>
      <c r="R7748" t="str">
        <f>TEXT(SalesData[[#This Row],[Order Date]],"mmm-yyyy")</f>
        <v>Nov-2024</v>
      </c>
      <c r="S7748">
        <f>YEAR(SalesData[[#This Row],[Order Date]])*100 + MONTH(SalesData[[#This Row],[Order Date]])</f>
        <v>202411</v>
      </c>
    </row>
    <row r="7749" spans="1:19" x14ac:dyDescent="0.3">
      <c r="A7749" t="s">
        <v>15123</v>
      </c>
      <c r="B7749" s="3">
        <v>45613</v>
      </c>
      <c r="C7749" t="s">
        <v>15124</v>
      </c>
      <c r="D7749" t="s">
        <v>13</v>
      </c>
      <c r="E7749" t="s">
        <v>26</v>
      </c>
      <c r="F7749" t="s">
        <v>91</v>
      </c>
      <c r="G7749">
        <v>8</v>
      </c>
      <c r="H7749" s="5">
        <v>529.53</v>
      </c>
      <c r="I7749" s="5">
        <v>0.08</v>
      </c>
      <c r="J7749" s="5">
        <v>3897.3407999999999</v>
      </c>
      <c r="K7749" s="5">
        <v>441.72528418174431</v>
      </c>
      <c r="L7749">
        <f>YEAR(SalesData[Order Date])</f>
        <v>2024</v>
      </c>
      <c r="M7749">
        <f>MONTH(SalesData[Order Date])</f>
        <v>11</v>
      </c>
      <c r="N7749" t="str">
        <f>TEXT(SalesData[[#This Row],[Order Date]], "mmmm")</f>
        <v>November</v>
      </c>
      <c r="O7749" s="7">
        <f>IF(SalesData[Sales]=0,0,SalesData[Profit]/SalesData[Sales])</f>
        <v>0.11334017394161279</v>
      </c>
      <c r="P7749" s="8">
        <f t="shared" si="121"/>
        <v>1.8884671312295809E-5</v>
      </c>
      <c r="Q7749" t="str">
        <f>IF(SalesData[[#This Row],[Discount]]&gt;0, "Yes", "No")</f>
        <v>Yes</v>
      </c>
      <c r="R7749" t="str">
        <f>TEXT(SalesData[[#This Row],[Order Date]],"mmm-yyyy")</f>
        <v>Nov-2024</v>
      </c>
      <c r="S7749">
        <f>YEAR(SalesData[[#This Row],[Order Date]])*100 + MONTH(SalesData[[#This Row],[Order Date]])</f>
        <v>202411</v>
      </c>
    </row>
    <row r="7750" spans="1:19" x14ac:dyDescent="0.3">
      <c r="A7750" t="s">
        <v>15161</v>
      </c>
      <c r="B7750" s="3">
        <v>45618</v>
      </c>
      <c r="C7750" t="s">
        <v>15162</v>
      </c>
      <c r="D7750" t="s">
        <v>30</v>
      </c>
      <c r="E7750" t="s">
        <v>14</v>
      </c>
      <c r="F7750" t="s">
        <v>91</v>
      </c>
      <c r="G7750">
        <v>1</v>
      </c>
      <c r="H7750" s="5">
        <v>925.88</v>
      </c>
      <c r="I7750" s="5">
        <v>0.03</v>
      </c>
      <c r="J7750" s="5">
        <v>898.10359999999991</v>
      </c>
      <c r="K7750" s="5">
        <v>150.3888069015851</v>
      </c>
      <c r="L7750">
        <f>YEAR(SalesData[Order Date])</f>
        <v>2024</v>
      </c>
      <c r="M7750">
        <f>MONTH(SalesData[Order Date])</f>
        <v>11</v>
      </c>
      <c r="N7750" t="str">
        <f>TEXT(SalesData[[#This Row],[Order Date]], "mmmm")</f>
        <v>November</v>
      </c>
      <c r="O7750" s="7">
        <f>IF(SalesData[Sales]=0,0,SalesData[Profit]/SalesData[Sales])</f>
        <v>0.16745151327929775</v>
      </c>
      <c r="P7750" s="8">
        <f t="shared" si="121"/>
        <v>3.2401607119713136E-5</v>
      </c>
      <c r="Q7750" t="str">
        <f>IF(SalesData[[#This Row],[Discount]]&gt;0, "Yes", "No")</f>
        <v>Yes</v>
      </c>
      <c r="R7750" t="str">
        <f>TEXT(SalesData[[#This Row],[Order Date]],"mmm-yyyy")</f>
        <v>Nov-2024</v>
      </c>
      <c r="S7750">
        <f>YEAR(SalesData[[#This Row],[Order Date]])*100 + MONTH(SalesData[[#This Row],[Order Date]])</f>
        <v>202411</v>
      </c>
    </row>
    <row r="7751" spans="1:19" x14ac:dyDescent="0.3">
      <c r="A7751" t="s">
        <v>15163</v>
      </c>
      <c r="B7751" s="3">
        <v>45599</v>
      </c>
      <c r="C7751" t="s">
        <v>15164</v>
      </c>
      <c r="D7751" t="s">
        <v>23</v>
      </c>
      <c r="E7751" t="s">
        <v>19</v>
      </c>
      <c r="F7751" t="s">
        <v>44</v>
      </c>
      <c r="G7751">
        <v>3</v>
      </c>
      <c r="H7751" s="5">
        <v>471.98</v>
      </c>
      <c r="I7751" s="5">
        <v>0.17</v>
      </c>
      <c r="J7751" s="5">
        <v>1175.2302</v>
      </c>
      <c r="K7751" s="5">
        <v>263.27625150244978</v>
      </c>
      <c r="L7751">
        <f>YEAR(SalesData[Order Date])</f>
        <v>2024</v>
      </c>
      <c r="M7751">
        <f>MONTH(SalesData[Order Date])</f>
        <v>11</v>
      </c>
      <c r="N7751" t="str">
        <f>TEXT(SalesData[[#This Row],[Order Date]], "mmmm")</f>
        <v>November</v>
      </c>
      <c r="O7751" s="7">
        <f>IF(SalesData[Sales]=0,0,SalesData[Profit]/SalesData[Sales])</f>
        <v>0.224021005844174</v>
      </c>
      <c r="P7751" s="8">
        <f t="shared" si="121"/>
        <v>1.2006158453041797E-4</v>
      </c>
      <c r="Q7751" t="str">
        <f>IF(SalesData[[#This Row],[Discount]]&gt;0, "Yes", "No")</f>
        <v>Yes</v>
      </c>
      <c r="R7751" t="str">
        <f>TEXT(SalesData[[#This Row],[Order Date]],"mmm-yyyy")</f>
        <v>Nov-2024</v>
      </c>
      <c r="S7751">
        <f>YEAR(SalesData[[#This Row],[Order Date]])*100 + MONTH(SalesData[[#This Row],[Order Date]])</f>
        <v>202411</v>
      </c>
    </row>
    <row r="7752" spans="1:19" x14ac:dyDescent="0.3">
      <c r="A7752" t="s">
        <v>15196</v>
      </c>
      <c r="B7752" s="3">
        <v>45603</v>
      </c>
      <c r="C7752" t="s">
        <v>15197</v>
      </c>
      <c r="D7752" t="s">
        <v>30</v>
      </c>
      <c r="E7752" t="s">
        <v>26</v>
      </c>
      <c r="F7752" t="s">
        <v>20</v>
      </c>
      <c r="G7752">
        <v>2</v>
      </c>
      <c r="H7752" s="5">
        <v>532.69000000000005</v>
      </c>
      <c r="I7752" s="5">
        <v>0.2</v>
      </c>
      <c r="J7752" s="5">
        <v>852.30400000000009</v>
      </c>
      <c r="K7752" s="5">
        <v>169.70473762859359</v>
      </c>
      <c r="L7752">
        <f>YEAR(SalesData[Order Date])</f>
        <v>2024</v>
      </c>
      <c r="M7752">
        <f>MONTH(SalesData[Order Date])</f>
        <v>11</v>
      </c>
      <c r="N7752" t="str">
        <f>TEXT(SalesData[[#This Row],[Order Date]], "mmmm")</f>
        <v>November</v>
      </c>
      <c r="O7752" s="7">
        <f>IF(SalesData[Sales]=0,0,SalesData[Profit]/SalesData[Sales])</f>
        <v>0.19911291936749514</v>
      </c>
      <c r="P7752" s="8">
        <f t="shared" si="121"/>
        <v>1.8772644502431057E-4</v>
      </c>
      <c r="Q7752" t="str">
        <f>IF(SalesData[[#This Row],[Discount]]&gt;0, "Yes", "No")</f>
        <v>Yes</v>
      </c>
      <c r="R7752" t="str">
        <f>TEXT(SalesData[[#This Row],[Order Date]],"mmm-yyyy")</f>
        <v>Nov-2024</v>
      </c>
      <c r="S7752">
        <f>YEAR(SalesData[[#This Row],[Order Date]])*100 + MONTH(SalesData[[#This Row],[Order Date]])</f>
        <v>202411</v>
      </c>
    </row>
    <row r="7753" spans="1:19" x14ac:dyDescent="0.3">
      <c r="A7753" t="s">
        <v>15251</v>
      </c>
      <c r="B7753" s="3">
        <v>45624</v>
      </c>
      <c r="C7753" t="s">
        <v>15252</v>
      </c>
      <c r="D7753" t="s">
        <v>18</v>
      </c>
      <c r="E7753" t="s">
        <v>14</v>
      </c>
      <c r="F7753" t="s">
        <v>27</v>
      </c>
      <c r="G7753">
        <v>2</v>
      </c>
      <c r="H7753" s="5">
        <v>662.49</v>
      </c>
      <c r="I7753" s="5">
        <v>0.24</v>
      </c>
      <c r="J7753" s="5">
        <v>1006.9848</v>
      </c>
      <c r="K7753" s="5">
        <v>232.59863009123339</v>
      </c>
      <c r="L7753">
        <f>YEAR(SalesData[Order Date])</f>
        <v>2024</v>
      </c>
      <c r="M7753">
        <f>MONTH(SalesData[Order Date])</f>
        <v>11</v>
      </c>
      <c r="N7753" t="str">
        <f>TEXT(SalesData[[#This Row],[Order Date]], "mmmm")</f>
        <v>November</v>
      </c>
      <c r="O7753" s="7">
        <f>IF(SalesData[Sales]=0,0,SalesData[Profit]/SalesData[Sales])</f>
        <v>0.23098524435645246</v>
      </c>
      <c r="P7753" s="8">
        <f t="shared" si="121"/>
        <v>1.8113480958203141E-4</v>
      </c>
      <c r="Q7753" t="str">
        <f>IF(SalesData[[#This Row],[Discount]]&gt;0, "Yes", "No")</f>
        <v>Yes</v>
      </c>
      <c r="R7753" t="str">
        <f>TEXT(SalesData[[#This Row],[Order Date]],"mmm-yyyy")</f>
        <v>Nov-2024</v>
      </c>
      <c r="S7753">
        <f>YEAR(SalesData[[#This Row],[Order Date]])*100 + MONTH(SalesData[[#This Row],[Order Date]])</f>
        <v>202411</v>
      </c>
    </row>
    <row r="7754" spans="1:19" x14ac:dyDescent="0.3">
      <c r="A7754" t="s">
        <v>15346</v>
      </c>
      <c r="B7754" s="3">
        <v>45606</v>
      </c>
      <c r="C7754" t="s">
        <v>15347</v>
      </c>
      <c r="D7754" t="s">
        <v>23</v>
      </c>
      <c r="E7754" t="s">
        <v>14</v>
      </c>
      <c r="F7754" t="s">
        <v>34</v>
      </c>
      <c r="G7754">
        <v>8</v>
      </c>
      <c r="H7754" s="5">
        <v>424</v>
      </c>
      <c r="I7754" s="5">
        <v>0.24</v>
      </c>
      <c r="J7754" s="5">
        <v>2577.92</v>
      </c>
      <c r="K7754" s="5">
        <v>726.3573421039257</v>
      </c>
      <c r="L7754">
        <f>YEAR(SalesData[Order Date])</f>
        <v>2024</v>
      </c>
      <c r="M7754">
        <f>MONTH(SalesData[Order Date])</f>
        <v>11</v>
      </c>
      <c r="N7754" t="str">
        <f>TEXT(SalesData[[#This Row],[Order Date]], "mmmm")</f>
        <v>November</v>
      </c>
      <c r="O7754" s="7">
        <f>IF(SalesData[Sales]=0,0,SalesData[Profit]/SalesData[Sales])</f>
        <v>0.28176100969150542</v>
      </c>
      <c r="P7754" s="8">
        <f t="shared" si="121"/>
        <v>7.0754716981132079E-5</v>
      </c>
      <c r="Q7754" t="str">
        <f>IF(SalesData[[#This Row],[Discount]]&gt;0, "Yes", "No")</f>
        <v>Yes</v>
      </c>
      <c r="R7754" t="str">
        <f>TEXT(SalesData[[#This Row],[Order Date]],"mmm-yyyy")</f>
        <v>Nov-2024</v>
      </c>
      <c r="S7754">
        <f>YEAR(SalesData[[#This Row],[Order Date]])*100 + MONTH(SalesData[[#This Row],[Order Date]])</f>
        <v>202411</v>
      </c>
    </row>
    <row r="7755" spans="1:19" x14ac:dyDescent="0.3">
      <c r="A7755" t="s">
        <v>15365</v>
      </c>
      <c r="B7755" s="3">
        <v>45611</v>
      </c>
      <c r="C7755" t="s">
        <v>10523</v>
      </c>
      <c r="D7755" t="s">
        <v>30</v>
      </c>
      <c r="E7755" t="s">
        <v>19</v>
      </c>
      <c r="F7755" t="s">
        <v>15</v>
      </c>
      <c r="G7755">
        <v>5</v>
      </c>
      <c r="H7755" s="5">
        <v>343.23</v>
      </c>
      <c r="I7755" s="5">
        <v>0</v>
      </c>
      <c r="J7755" s="5">
        <v>1716.15</v>
      </c>
      <c r="K7755" s="5">
        <v>163.58352959065871</v>
      </c>
      <c r="L7755">
        <f>YEAR(SalesData[Order Date])</f>
        <v>2024</v>
      </c>
      <c r="M7755">
        <f>MONTH(SalesData[Order Date])</f>
        <v>11</v>
      </c>
      <c r="N7755" t="str">
        <f>TEXT(SalesData[[#This Row],[Order Date]], "mmmm")</f>
        <v>November</v>
      </c>
      <c r="O7755" s="7">
        <f>IF(SalesData[Sales]=0,0,SalesData[Profit]/SalesData[Sales])</f>
        <v>9.5320065023837483E-2</v>
      </c>
      <c r="P7755" s="8">
        <f t="shared" si="121"/>
        <v>0</v>
      </c>
      <c r="Q7755" t="str">
        <f>IF(SalesData[[#This Row],[Discount]]&gt;0, "Yes", "No")</f>
        <v>No</v>
      </c>
      <c r="R7755" t="str">
        <f>TEXT(SalesData[[#This Row],[Order Date]],"mmm-yyyy")</f>
        <v>Nov-2024</v>
      </c>
      <c r="S7755">
        <f>YEAR(SalesData[[#This Row],[Order Date]])*100 + MONTH(SalesData[[#This Row],[Order Date]])</f>
        <v>202411</v>
      </c>
    </row>
    <row r="7756" spans="1:19" x14ac:dyDescent="0.3">
      <c r="A7756" t="s">
        <v>15372</v>
      </c>
      <c r="B7756" s="3">
        <v>45616</v>
      </c>
      <c r="C7756" t="s">
        <v>15373</v>
      </c>
      <c r="D7756" t="s">
        <v>13</v>
      </c>
      <c r="E7756" t="s">
        <v>14</v>
      </c>
      <c r="F7756" t="s">
        <v>62</v>
      </c>
      <c r="G7756">
        <v>7</v>
      </c>
      <c r="H7756" s="5">
        <v>710.97</v>
      </c>
      <c r="I7756" s="5">
        <v>0.15</v>
      </c>
      <c r="J7756" s="5">
        <v>4230.2714999999998</v>
      </c>
      <c r="K7756" s="5">
        <v>961.79838887073868</v>
      </c>
      <c r="L7756">
        <f>YEAR(SalesData[Order Date])</f>
        <v>2024</v>
      </c>
      <c r="M7756">
        <f>MONTH(SalesData[Order Date])</f>
        <v>11</v>
      </c>
      <c r="N7756" t="str">
        <f>TEXT(SalesData[[#This Row],[Order Date]], "mmmm")</f>
        <v>November</v>
      </c>
      <c r="O7756" s="7">
        <f>IF(SalesData[Sales]=0,0,SalesData[Profit]/SalesData[Sales])</f>
        <v>0.22736091262008568</v>
      </c>
      <c r="P7756" s="8">
        <f t="shared" si="121"/>
        <v>3.0139909459711981E-5</v>
      </c>
      <c r="Q7756" t="str">
        <f>IF(SalesData[[#This Row],[Discount]]&gt;0, "Yes", "No")</f>
        <v>Yes</v>
      </c>
      <c r="R7756" t="str">
        <f>TEXT(SalesData[[#This Row],[Order Date]],"mmm-yyyy")</f>
        <v>Nov-2024</v>
      </c>
      <c r="S7756">
        <f>YEAR(SalesData[[#This Row],[Order Date]])*100 + MONTH(SalesData[[#This Row],[Order Date]])</f>
        <v>202411</v>
      </c>
    </row>
    <row r="7757" spans="1:19" x14ac:dyDescent="0.3">
      <c r="A7757" t="s">
        <v>15431</v>
      </c>
      <c r="B7757" s="3">
        <v>45602</v>
      </c>
      <c r="C7757" t="s">
        <v>15432</v>
      </c>
      <c r="D7757" t="s">
        <v>13</v>
      </c>
      <c r="E7757" t="s">
        <v>14</v>
      </c>
      <c r="F7757" t="s">
        <v>39</v>
      </c>
      <c r="G7757">
        <v>5</v>
      </c>
      <c r="H7757" s="5">
        <v>953.39</v>
      </c>
      <c r="I7757" s="5">
        <v>0.22</v>
      </c>
      <c r="J7757" s="5">
        <v>3718.221</v>
      </c>
      <c r="K7757" s="5">
        <v>423.30928686771512</v>
      </c>
      <c r="L7757">
        <f>YEAR(SalesData[Order Date])</f>
        <v>2024</v>
      </c>
      <c r="M7757">
        <f>MONTH(SalesData[Order Date])</f>
        <v>11</v>
      </c>
      <c r="N7757" t="str">
        <f>TEXT(SalesData[[#This Row],[Order Date]], "mmmm")</f>
        <v>November</v>
      </c>
      <c r="O7757" s="7">
        <f>IF(SalesData[Sales]=0,0,SalesData[Profit]/SalesData[Sales])</f>
        <v>0.11384726374998019</v>
      </c>
      <c r="P7757" s="8">
        <f t="shared" si="121"/>
        <v>4.6151102906470596E-5</v>
      </c>
      <c r="Q7757" t="str">
        <f>IF(SalesData[[#This Row],[Discount]]&gt;0, "Yes", "No")</f>
        <v>Yes</v>
      </c>
      <c r="R7757" t="str">
        <f>TEXT(SalesData[[#This Row],[Order Date]],"mmm-yyyy")</f>
        <v>Nov-2024</v>
      </c>
      <c r="S7757">
        <f>YEAR(SalesData[[#This Row],[Order Date]])*100 + MONTH(SalesData[[#This Row],[Order Date]])</f>
        <v>202411</v>
      </c>
    </row>
    <row r="7758" spans="1:19" x14ac:dyDescent="0.3">
      <c r="A7758" t="s">
        <v>15527</v>
      </c>
      <c r="B7758" s="3">
        <v>45622</v>
      </c>
      <c r="C7758" t="s">
        <v>15528</v>
      </c>
      <c r="D7758" t="s">
        <v>18</v>
      </c>
      <c r="E7758" t="s">
        <v>14</v>
      </c>
      <c r="F7758" t="s">
        <v>31</v>
      </c>
      <c r="G7758">
        <v>2</v>
      </c>
      <c r="H7758" s="5">
        <v>681.58</v>
      </c>
      <c r="I7758" s="5">
        <v>0.12</v>
      </c>
      <c r="J7758" s="5">
        <v>1199.5808</v>
      </c>
      <c r="K7758" s="5">
        <v>338.2551298007337</v>
      </c>
      <c r="L7758">
        <f>YEAR(SalesData[Order Date])</f>
        <v>2024</v>
      </c>
      <c r="M7758">
        <f>MONTH(SalesData[Order Date])</f>
        <v>11</v>
      </c>
      <c r="N7758" t="str">
        <f>TEXT(SalesData[[#This Row],[Order Date]], "mmmm")</f>
        <v>November</v>
      </c>
      <c r="O7758" s="7">
        <f>IF(SalesData[Sales]=0,0,SalesData[Profit]/SalesData[Sales])</f>
        <v>0.28197777907143373</v>
      </c>
      <c r="P7758" s="8">
        <f t="shared" si="121"/>
        <v>8.8030752076058557E-5</v>
      </c>
      <c r="Q7758" t="str">
        <f>IF(SalesData[[#This Row],[Discount]]&gt;0, "Yes", "No")</f>
        <v>Yes</v>
      </c>
      <c r="R7758" t="str">
        <f>TEXT(SalesData[[#This Row],[Order Date]],"mmm-yyyy")</f>
        <v>Nov-2024</v>
      </c>
      <c r="S7758">
        <f>YEAR(SalesData[[#This Row],[Order Date]])*100 + MONTH(SalesData[[#This Row],[Order Date]])</f>
        <v>202411</v>
      </c>
    </row>
    <row r="7759" spans="1:19" x14ac:dyDescent="0.3">
      <c r="A7759" t="s">
        <v>15585</v>
      </c>
      <c r="B7759" s="3">
        <v>45605</v>
      </c>
      <c r="C7759" t="s">
        <v>15586</v>
      </c>
      <c r="D7759" t="s">
        <v>13</v>
      </c>
      <c r="E7759" t="s">
        <v>26</v>
      </c>
      <c r="F7759" t="s">
        <v>53</v>
      </c>
      <c r="G7759">
        <v>2</v>
      </c>
      <c r="H7759" s="5">
        <v>917.63</v>
      </c>
      <c r="I7759" s="5">
        <v>0.19</v>
      </c>
      <c r="J7759" s="5">
        <v>1486.5606</v>
      </c>
      <c r="K7759" s="5">
        <v>98.204392613899742</v>
      </c>
      <c r="L7759">
        <f>YEAR(SalesData[Order Date])</f>
        <v>2024</v>
      </c>
      <c r="M7759">
        <f>MONTH(SalesData[Order Date])</f>
        <v>11</v>
      </c>
      <c r="N7759" t="str">
        <f>TEXT(SalesData[[#This Row],[Order Date]], "mmmm")</f>
        <v>November</v>
      </c>
      <c r="O7759" s="7">
        <f>IF(SalesData[Sales]=0,0,SalesData[Profit]/SalesData[Sales])</f>
        <v>6.6061479507730628E-2</v>
      </c>
      <c r="P7759" s="8">
        <f t="shared" si="121"/>
        <v>1.0352756557653957E-4</v>
      </c>
      <c r="Q7759" t="str">
        <f>IF(SalesData[[#This Row],[Discount]]&gt;0, "Yes", "No")</f>
        <v>Yes</v>
      </c>
      <c r="R7759" t="str">
        <f>TEXT(SalesData[[#This Row],[Order Date]],"mmm-yyyy")</f>
        <v>Nov-2024</v>
      </c>
      <c r="S7759">
        <f>YEAR(SalesData[[#This Row],[Order Date]])*100 + MONTH(SalesData[[#This Row],[Order Date]])</f>
        <v>202411</v>
      </c>
    </row>
    <row r="7760" spans="1:19" x14ac:dyDescent="0.3">
      <c r="A7760" t="s">
        <v>15601</v>
      </c>
      <c r="B7760" s="3">
        <v>45625</v>
      </c>
      <c r="C7760" t="s">
        <v>15602</v>
      </c>
      <c r="D7760" t="s">
        <v>23</v>
      </c>
      <c r="E7760" t="s">
        <v>14</v>
      </c>
      <c r="F7760" t="s">
        <v>15</v>
      </c>
      <c r="G7760">
        <v>8</v>
      </c>
      <c r="H7760" s="5">
        <v>783.33</v>
      </c>
      <c r="I7760" s="5">
        <v>0.11</v>
      </c>
      <c r="J7760" s="5">
        <v>5577.3096000000014</v>
      </c>
      <c r="K7760" s="5">
        <v>1360.601743532578</v>
      </c>
      <c r="L7760">
        <f>YEAR(SalesData[Order Date])</f>
        <v>2024</v>
      </c>
      <c r="M7760">
        <f>MONTH(SalesData[Order Date])</f>
        <v>11</v>
      </c>
      <c r="N7760" t="str">
        <f>TEXT(SalesData[[#This Row],[Order Date]], "mmmm")</f>
        <v>November</v>
      </c>
      <c r="O7760" s="7">
        <f>IF(SalesData[Sales]=0,0,SalesData[Profit]/SalesData[Sales])</f>
        <v>0.24395306000810457</v>
      </c>
      <c r="P7760" s="8">
        <f t="shared" si="121"/>
        <v>1.7553266184111421E-5</v>
      </c>
      <c r="Q7760" t="str">
        <f>IF(SalesData[[#This Row],[Discount]]&gt;0, "Yes", "No")</f>
        <v>Yes</v>
      </c>
      <c r="R7760" t="str">
        <f>TEXT(SalesData[[#This Row],[Order Date]],"mmm-yyyy")</f>
        <v>Nov-2024</v>
      </c>
      <c r="S7760">
        <f>YEAR(SalesData[[#This Row],[Order Date]])*100 + MONTH(SalesData[[#This Row],[Order Date]])</f>
        <v>202411</v>
      </c>
    </row>
    <row r="7761" spans="1:19" x14ac:dyDescent="0.3">
      <c r="A7761" t="s">
        <v>15649</v>
      </c>
      <c r="B7761" s="3">
        <v>45626</v>
      </c>
      <c r="C7761" t="s">
        <v>15650</v>
      </c>
      <c r="D7761" t="s">
        <v>30</v>
      </c>
      <c r="E7761" t="s">
        <v>19</v>
      </c>
      <c r="F7761" t="s">
        <v>31</v>
      </c>
      <c r="G7761">
        <v>4</v>
      </c>
      <c r="H7761" s="5">
        <v>150.16999999999999</v>
      </c>
      <c r="I7761" s="5">
        <v>0.18</v>
      </c>
      <c r="J7761" s="5">
        <v>492.55759999999998</v>
      </c>
      <c r="K7761" s="5">
        <v>121.06825859620351</v>
      </c>
      <c r="L7761">
        <f>YEAR(SalesData[Order Date])</f>
        <v>2024</v>
      </c>
      <c r="M7761">
        <f>MONTH(SalesData[Order Date])</f>
        <v>11</v>
      </c>
      <c r="N7761" t="str">
        <f>TEXT(SalesData[[#This Row],[Order Date]], "mmmm")</f>
        <v>November</v>
      </c>
      <c r="O7761" s="7">
        <f>IF(SalesData[Sales]=0,0,SalesData[Profit]/SalesData[Sales])</f>
        <v>0.24579512852142268</v>
      </c>
      <c r="P7761" s="8">
        <f t="shared" si="121"/>
        <v>2.9966038489711661E-4</v>
      </c>
      <c r="Q7761" t="str">
        <f>IF(SalesData[[#This Row],[Discount]]&gt;0, "Yes", "No")</f>
        <v>Yes</v>
      </c>
      <c r="R7761" t="str">
        <f>TEXT(SalesData[[#This Row],[Order Date]],"mmm-yyyy")</f>
        <v>Nov-2024</v>
      </c>
      <c r="S7761">
        <f>YEAR(SalesData[[#This Row],[Order Date]])*100 + MONTH(SalesData[[#This Row],[Order Date]])</f>
        <v>202411</v>
      </c>
    </row>
    <row r="7762" spans="1:19" x14ac:dyDescent="0.3">
      <c r="A7762" t="s">
        <v>15670</v>
      </c>
      <c r="B7762" s="3">
        <v>45617</v>
      </c>
      <c r="C7762" t="s">
        <v>15671</v>
      </c>
      <c r="D7762" t="s">
        <v>30</v>
      </c>
      <c r="E7762" t="s">
        <v>26</v>
      </c>
      <c r="F7762" t="s">
        <v>31</v>
      </c>
      <c r="G7762">
        <v>2</v>
      </c>
      <c r="H7762" s="5">
        <v>604.01</v>
      </c>
      <c r="I7762" s="5">
        <v>0.22</v>
      </c>
      <c r="J7762" s="5">
        <v>942.25560000000007</v>
      </c>
      <c r="K7762" s="5">
        <v>242.6001551306702</v>
      </c>
      <c r="L7762">
        <f>YEAR(SalesData[Order Date])</f>
        <v>2024</v>
      </c>
      <c r="M7762">
        <f>MONTH(SalesData[Order Date])</f>
        <v>11</v>
      </c>
      <c r="N7762" t="str">
        <f>TEXT(SalesData[[#This Row],[Order Date]], "mmmm")</f>
        <v>November</v>
      </c>
      <c r="O7762" s="7">
        <f>IF(SalesData[Sales]=0,0,SalesData[Profit]/SalesData[Sales])</f>
        <v>0.25746745907444879</v>
      </c>
      <c r="P7762" s="8">
        <f t="shared" si="121"/>
        <v>1.8211619012930251E-4</v>
      </c>
      <c r="Q7762" t="str">
        <f>IF(SalesData[[#This Row],[Discount]]&gt;0, "Yes", "No")</f>
        <v>Yes</v>
      </c>
      <c r="R7762" t="str">
        <f>TEXT(SalesData[[#This Row],[Order Date]],"mmm-yyyy")</f>
        <v>Nov-2024</v>
      </c>
      <c r="S7762">
        <f>YEAR(SalesData[[#This Row],[Order Date]])*100 + MONTH(SalesData[[#This Row],[Order Date]])</f>
        <v>202411</v>
      </c>
    </row>
    <row r="7763" spans="1:19" x14ac:dyDescent="0.3">
      <c r="A7763" t="s">
        <v>15704</v>
      </c>
      <c r="B7763" s="3">
        <v>45618</v>
      </c>
      <c r="C7763" t="s">
        <v>15705</v>
      </c>
      <c r="D7763" t="s">
        <v>23</v>
      </c>
      <c r="E7763" t="s">
        <v>26</v>
      </c>
      <c r="F7763" t="s">
        <v>27</v>
      </c>
      <c r="G7763">
        <v>3</v>
      </c>
      <c r="H7763" s="5">
        <v>951.45</v>
      </c>
      <c r="I7763" s="5">
        <v>0.17</v>
      </c>
      <c r="J7763" s="5">
        <v>2369.1104999999998</v>
      </c>
      <c r="K7763" s="5">
        <v>638.0028935683082</v>
      </c>
      <c r="L7763">
        <f>YEAR(SalesData[Order Date])</f>
        <v>2024</v>
      </c>
      <c r="M7763">
        <f>MONTH(SalesData[Order Date])</f>
        <v>11</v>
      </c>
      <c r="N7763" t="str">
        <f>TEXT(SalesData[[#This Row],[Order Date]], "mmmm")</f>
        <v>November</v>
      </c>
      <c r="O7763" s="7">
        <f>IF(SalesData[Sales]=0,0,SalesData[Profit]/SalesData[Sales])</f>
        <v>0.2693006061001833</v>
      </c>
      <c r="P7763" s="8">
        <f t="shared" si="121"/>
        <v>5.9558218158249686E-5</v>
      </c>
      <c r="Q7763" t="str">
        <f>IF(SalesData[[#This Row],[Discount]]&gt;0, "Yes", "No")</f>
        <v>Yes</v>
      </c>
      <c r="R7763" t="str">
        <f>TEXT(SalesData[[#This Row],[Order Date]],"mmm-yyyy")</f>
        <v>Nov-2024</v>
      </c>
      <c r="S7763">
        <f>YEAR(SalesData[[#This Row],[Order Date]])*100 + MONTH(SalesData[[#This Row],[Order Date]])</f>
        <v>202411</v>
      </c>
    </row>
    <row r="7764" spans="1:19" x14ac:dyDescent="0.3">
      <c r="A7764" t="s">
        <v>15710</v>
      </c>
      <c r="B7764" s="3">
        <v>45599</v>
      </c>
      <c r="C7764" t="s">
        <v>15711</v>
      </c>
      <c r="D7764" t="s">
        <v>18</v>
      </c>
      <c r="E7764" t="s">
        <v>26</v>
      </c>
      <c r="F7764" t="s">
        <v>53</v>
      </c>
      <c r="G7764">
        <v>6</v>
      </c>
      <c r="H7764" s="5">
        <v>996.51</v>
      </c>
      <c r="I7764" s="5">
        <v>0.12</v>
      </c>
      <c r="J7764" s="5">
        <v>5261.5727999999999</v>
      </c>
      <c r="K7764" s="5">
        <v>1480.404712043985</v>
      </c>
      <c r="L7764">
        <f>YEAR(SalesData[Order Date])</f>
        <v>2024</v>
      </c>
      <c r="M7764">
        <f>MONTH(SalesData[Order Date])</f>
        <v>11</v>
      </c>
      <c r="N7764" t="str">
        <f>TEXT(SalesData[[#This Row],[Order Date]], "mmmm")</f>
        <v>November</v>
      </c>
      <c r="O7764" s="7">
        <f>IF(SalesData[Sales]=0,0,SalesData[Profit]/SalesData[Sales])</f>
        <v>0.28136163240846634</v>
      </c>
      <c r="P7764" s="8">
        <f t="shared" si="121"/>
        <v>2.0070044455148468E-5</v>
      </c>
      <c r="Q7764" t="str">
        <f>IF(SalesData[[#This Row],[Discount]]&gt;0, "Yes", "No")</f>
        <v>Yes</v>
      </c>
      <c r="R7764" t="str">
        <f>TEXT(SalesData[[#This Row],[Order Date]],"mmm-yyyy")</f>
        <v>Nov-2024</v>
      </c>
      <c r="S7764">
        <f>YEAR(SalesData[[#This Row],[Order Date]])*100 + MONTH(SalesData[[#This Row],[Order Date]])</f>
        <v>202411</v>
      </c>
    </row>
    <row r="7765" spans="1:19" x14ac:dyDescent="0.3">
      <c r="A7765" t="s">
        <v>15804</v>
      </c>
      <c r="B7765" s="3">
        <v>45598</v>
      </c>
      <c r="C7765" t="s">
        <v>15805</v>
      </c>
      <c r="D7765" t="s">
        <v>18</v>
      </c>
      <c r="E7765" t="s">
        <v>14</v>
      </c>
      <c r="F7765" t="s">
        <v>31</v>
      </c>
      <c r="G7765">
        <v>9</v>
      </c>
      <c r="H7765" s="5">
        <v>864.4</v>
      </c>
      <c r="I7765" s="5">
        <v>0.26</v>
      </c>
      <c r="J7765" s="5">
        <v>5756.9040000000005</v>
      </c>
      <c r="K7765" s="5">
        <v>1003.871928841318</v>
      </c>
      <c r="L7765">
        <f>YEAR(SalesData[Order Date])</f>
        <v>2024</v>
      </c>
      <c r="M7765">
        <f>MONTH(SalesData[Order Date])</f>
        <v>11</v>
      </c>
      <c r="N7765" t="str">
        <f>TEXT(SalesData[[#This Row],[Order Date]], "mmmm")</f>
        <v>November</v>
      </c>
      <c r="O7765" s="7">
        <f>IF(SalesData[Sales]=0,0,SalesData[Profit]/SalesData[Sales])</f>
        <v>0.1743770486430411</v>
      </c>
      <c r="P7765" s="8">
        <f t="shared" si="121"/>
        <v>3.3420741426294412E-5</v>
      </c>
      <c r="Q7765" t="str">
        <f>IF(SalesData[[#This Row],[Discount]]&gt;0, "Yes", "No")</f>
        <v>Yes</v>
      </c>
      <c r="R7765" t="str">
        <f>TEXT(SalesData[[#This Row],[Order Date]],"mmm-yyyy")</f>
        <v>Nov-2024</v>
      </c>
      <c r="S7765">
        <f>YEAR(SalesData[[#This Row],[Order Date]])*100 + MONTH(SalesData[[#This Row],[Order Date]])</f>
        <v>202411</v>
      </c>
    </row>
    <row r="7766" spans="1:19" x14ac:dyDescent="0.3">
      <c r="A7766" t="s">
        <v>15812</v>
      </c>
      <c r="B7766" s="3">
        <v>45622</v>
      </c>
      <c r="C7766" t="s">
        <v>15813</v>
      </c>
      <c r="D7766" t="s">
        <v>18</v>
      </c>
      <c r="E7766" t="s">
        <v>26</v>
      </c>
      <c r="F7766" t="s">
        <v>34</v>
      </c>
      <c r="G7766">
        <v>9</v>
      </c>
      <c r="H7766" s="5">
        <v>902.84</v>
      </c>
      <c r="I7766" s="5">
        <v>0.13</v>
      </c>
      <c r="J7766" s="5">
        <v>7069.2371999999996</v>
      </c>
      <c r="K7766" s="5">
        <v>881.62886201522997</v>
      </c>
      <c r="L7766">
        <f>YEAR(SalesData[Order Date])</f>
        <v>2024</v>
      </c>
      <c r="M7766">
        <f>MONTH(SalesData[Order Date])</f>
        <v>11</v>
      </c>
      <c r="N7766" t="str">
        <f>TEXT(SalesData[[#This Row],[Order Date]], "mmmm")</f>
        <v>November</v>
      </c>
      <c r="O7766" s="7">
        <f>IF(SalesData[Sales]=0,0,SalesData[Profit]/SalesData[Sales])</f>
        <v>0.12471343612790783</v>
      </c>
      <c r="P7766" s="8">
        <f t="shared" si="121"/>
        <v>1.599889730677024E-5</v>
      </c>
      <c r="Q7766" t="str">
        <f>IF(SalesData[[#This Row],[Discount]]&gt;0, "Yes", "No")</f>
        <v>Yes</v>
      </c>
      <c r="R7766" t="str">
        <f>TEXT(SalesData[[#This Row],[Order Date]],"mmm-yyyy")</f>
        <v>Nov-2024</v>
      </c>
      <c r="S7766">
        <f>YEAR(SalesData[[#This Row],[Order Date]])*100 + MONTH(SalesData[[#This Row],[Order Date]])</f>
        <v>202411</v>
      </c>
    </row>
    <row r="7767" spans="1:19" x14ac:dyDescent="0.3">
      <c r="A7767" t="s">
        <v>15814</v>
      </c>
      <c r="B7767" s="3">
        <v>45620</v>
      </c>
      <c r="C7767" t="s">
        <v>15815</v>
      </c>
      <c r="D7767" t="s">
        <v>30</v>
      </c>
      <c r="E7767" t="s">
        <v>14</v>
      </c>
      <c r="F7767" t="s">
        <v>20</v>
      </c>
      <c r="G7767">
        <v>1</v>
      </c>
      <c r="H7767" s="5">
        <v>126.32</v>
      </c>
      <c r="I7767" s="5">
        <v>0.13</v>
      </c>
      <c r="J7767" s="5">
        <v>109.8984</v>
      </c>
      <c r="K7767" s="5">
        <v>31.094524758764511</v>
      </c>
      <c r="L7767">
        <f>YEAR(SalesData[Order Date])</f>
        <v>2024</v>
      </c>
      <c r="M7767">
        <f>MONTH(SalesData[Order Date])</f>
        <v>11</v>
      </c>
      <c r="N7767" t="str">
        <f>TEXT(SalesData[[#This Row],[Order Date]], "mmmm")</f>
        <v>November</v>
      </c>
      <c r="O7767" s="7">
        <f>IF(SalesData[Sales]=0,0,SalesData[Profit]/SalesData[Sales])</f>
        <v>0.28293883039939172</v>
      </c>
      <c r="P7767" s="8">
        <f t="shared" si="121"/>
        <v>1.0291323622545917E-3</v>
      </c>
      <c r="Q7767" t="str">
        <f>IF(SalesData[[#This Row],[Discount]]&gt;0, "Yes", "No")</f>
        <v>Yes</v>
      </c>
      <c r="R7767" t="str">
        <f>TEXT(SalesData[[#This Row],[Order Date]],"mmm-yyyy")</f>
        <v>Nov-2024</v>
      </c>
      <c r="S7767">
        <f>YEAR(SalesData[[#This Row],[Order Date]])*100 + MONTH(SalesData[[#This Row],[Order Date]])</f>
        <v>202411</v>
      </c>
    </row>
    <row r="7768" spans="1:19" x14ac:dyDescent="0.3">
      <c r="A7768" t="s">
        <v>15855</v>
      </c>
      <c r="B7768" s="3">
        <v>45600</v>
      </c>
      <c r="C7768" t="s">
        <v>15856</v>
      </c>
      <c r="D7768" t="s">
        <v>23</v>
      </c>
      <c r="E7768" t="s">
        <v>19</v>
      </c>
      <c r="F7768" t="s">
        <v>53</v>
      </c>
      <c r="G7768">
        <v>7</v>
      </c>
      <c r="H7768" s="5">
        <v>461.44</v>
      </c>
      <c r="I7768" s="5">
        <v>0.28999999999999998</v>
      </c>
      <c r="J7768" s="5">
        <v>2293.3568</v>
      </c>
      <c r="K7768" s="5">
        <v>333.18563710589058</v>
      </c>
      <c r="L7768">
        <f>YEAR(SalesData[Order Date])</f>
        <v>2024</v>
      </c>
      <c r="M7768">
        <f>MONTH(SalesData[Order Date])</f>
        <v>11</v>
      </c>
      <c r="N7768" t="str">
        <f>TEXT(SalesData[[#This Row],[Order Date]], "mmmm")</f>
        <v>November</v>
      </c>
      <c r="O7768" s="7">
        <f>IF(SalesData[Sales]=0,0,SalesData[Profit]/SalesData[Sales])</f>
        <v>0.14528294816833148</v>
      </c>
      <c r="P7768" s="8">
        <f t="shared" si="121"/>
        <v>8.9781058054289674E-5</v>
      </c>
      <c r="Q7768" t="str">
        <f>IF(SalesData[[#This Row],[Discount]]&gt;0, "Yes", "No")</f>
        <v>Yes</v>
      </c>
      <c r="R7768" t="str">
        <f>TEXT(SalesData[[#This Row],[Order Date]],"mmm-yyyy")</f>
        <v>Nov-2024</v>
      </c>
      <c r="S7768">
        <f>YEAR(SalesData[[#This Row],[Order Date]])*100 + MONTH(SalesData[[#This Row],[Order Date]])</f>
        <v>202411</v>
      </c>
    </row>
    <row r="7769" spans="1:19" x14ac:dyDescent="0.3">
      <c r="A7769" t="s">
        <v>15967</v>
      </c>
      <c r="B7769" s="3">
        <v>45612</v>
      </c>
      <c r="C7769" t="s">
        <v>15968</v>
      </c>
      <c r="D7769" t="s">
        <v>13</v>
      </c>
      <c r="E7769" t="s">
        <v>14</v>
      </c>
      <c r="F7769" t="s">
        <v>20</v>
      </c>
      <c r="G7769">
        <v>2</v>
      </c>
      <c r="H7769" s="5">
        <v>631.46</v>
      </c>
      <c r="I7769" s="5">
        <v>0.2</v>
      </c>
      <c r="J7769" s="5">
        <v>1010.336</v>
      </c>
      <c r="K7769" s="5">
        <v>136.48519004562939</v>
      </c>
      <c r="L7769">
        <f>YEAR(SalesData[Order Date])</f>
        <v>2024</v>
      </c>
      <c r="M7769">
        <f>MONTH(SalesData[Order Date])</f>
        <v>11</v>
      </c>
      <c r="N7769" t="str">
        <f>TEXT(SalesData[[#This Row],[Order Date]], "mmmm")</f>
        <v>November</v>
      </c>
      <c r="O7769" s="7">
        <f>IF(SalesData[Sales]=0,0,SalesData[Profit]/SalesData[Sales])</f>
        <v>0.1350889110609039</v>
      </c>
      <c r="P7769" s="8">
        <f t="shared" si="121"/>
        <v>1.5836315839483104E-4</v>
      </c>
      <c r="Q7769" t="str">
        <f>IF(SalesData[[#This Row],[Discount]]&gt;0, "Yes", "No")</f>
        <v>Yes</v>
      </c>
      <c r="R7769" t="str">
        <f>TEXT(SalesData[[#This Row],[Order Date]],"mmm-yyyy")</f>
        <v>Nov-2024</v>
      </c>
      <c r="S7769">
        <f>YEAR(SalesData[[#This Row],[Order Date]])*100 + MONTH(SalesData[[#This Row],[Order Date]])</f>
        <v>202411</v>
      </c>
    </row>
    <row r="7770" spans="1:19" x14ac:dyDescent="0.3">
      <c r="A7770" t="s">
        <v>16208</v>
      </c>
      <c r="B7770" s="3">
        <v>45624</v>
      </c>
      <c r="C7770" t="s">
        <v>16209</v>
      </c>
      <c r="D7770" t="s">
        <v>13</v>
      </c>
      <c r="E7770" t="s">
        <v>19</v>
      </c>
      <c r="F7770" t="s">
        <v>34</v>
      </c>
      <c r="G7770">
        <v>5</v>
      </c>
      <c r="H7770" s="5">
        <v>945.85</v>
      </c>
      <c r="I7770" s="5">
        <v>0.19</v>
      </c>
      <c r="J7770" s="5">
        <v>3830.6925000000001</v>
      </c>
      <c r="K7770" s="5">
        <v>430.08572783657701</v>
      </c>
      <c r="L7770">
        <f>YEAR(SalesData[Order Date])</f>
        <v>2024</v>
      </c>
      <c r="M7770">
        <f>MONTH(SalesData[Order Date])</f>
        <v>11</v>
      </c>
      <c r="N7770" t="str">
        <f>TEXT(SalesData[[#This Row],[Order Date]], "mmmm")</f>
        <v>November</v>
      </c>
      <c r="O7770" s="7">
        <f>IF(SalesData[Sales]=0,0,SalesData[Profit]/SalesData[Sales])</f>
        <v>0.1122736235906633</v>
      </c>
      <c r="P7770" s="8">
        <f t="shared" si="121"/>
        <v>4.017550351535656E-5</v>
      </c>
      <c r="Q7770" t="str">
        <f>IF(SalesData[[#This Row],[Discount]]&gt;0, "Yes", "No")</f>
        <v>Yes</v>
      </c>
      <c r="R7770" t="str">
        <f>TEXT(SalesData[[#This Row],[Order Date]],"mmm-yyyy")</f>
        <v>Nov-2024</v>
      </c>
      <c r="S7770">
        <f>YEAR(SalesData[[#This Row],[Order Date]])*100 + MONTH(SalesData[[#This Row],[Order Date]])</f>
        <v>202411</v>
      </c>
    </row>
    <row r="7771" spans="1:19" x14ac:dyDescent="0.3">
      <c r="A7771" t="s">
        <v>16229</v>
      </c>
      <c r="B7771" s="3">
        <v>45626</v>
      </c>
      <c r="C7771" t="s">
        <v>16230</v>
      </c>
      <c r="D7771" t="s">
        <v>13</v>
      </c>
      <c r="E7771" t="s">
        <v>26</v>
      </c>
      <c r="F7771" t="s">
        <v>27</v>
      </c>
      <c r="G7771">
        <v>9</v>
      </c>
      <c r="H7771" s="5">
        <v>703.84</v>
      </c>
      <c r="I7771" s="5">
        <v>0.13</v>
      </c>
      <c r="J7771" s="5">
        <v>5511.0672000000004</v>
      </c>
      <c r="K7771" s="5">
        <v>1233.843616345644</v>
      </c>
      <c r="L7771">
        <f>YEAR(SalesData[Order Date])</f>
        <v>2024</v>
      </c>
      <c r="M7771">
        <f>MONTH(SalesData[Order Date])</f>
        <v>11</v>
      </c>
      <c r="N7771" t="str">
        <f>TEXT(SalesData[[#This Row],[Order Date]], "mmmm")</f>
        <v>November</v>
      </c>
      <c r="O7771" s="7">
        <f>IF(SalesData[Sales]=0,0,SalesData[Profit]/SalesData[Sales])</f>
        <v>0.2238846981117639</v>
      </c>
      <c r="P7771" s="8">
        <f t="shared" si="121"/>
        <v>2.0522340936071327E-5</v>
      </c>
      <c r="Q7771" t="str">
        <f>IF(SalesData[[#This Row],[Discount]]&gt;0, "Yes", "No")</f>
        <v>Yes</v>
      </c>
      <c r="R7771" t="str">
        <f>TEXT(SalesData[[#This Row],[Order Date]],"mmm-yyyy")</f>
        <v>Nov-2024</v>
      </c>
      <c r="S7771">
        <f>YEAR(SalesData[[#This Row],[Order Date]])*100 + MONTH(SalesData[[#This Row],[Order Date]])</f>
        <v>202411</v>
      </c>
    </row>
    <row r="7772" spans="1:19" x14ac:dyDescent="0.3">
      <c r="A7772" t="s">
        <v>16290</v>
      </c>
      <c r="B7772" s="3">
        <v>45616</v>
      </c>
      <c r="C7772" t="s">
        <v>16291</v>
      </c>
      <c r="D7772" t="s">
        <v>13</v>
      </c>
      <c r="E7772" t="s">
        <v>19</v>
      </c>
      <c r="F7772" t="s">
        <v>27</v>
      </c>
      <c r="G7772">
        <v>8</v>
      </c>
      <c r="H7772" s="5">
        <v>790.98</v>
      </c>
      <c r="I7772" s="5">
        <v>7.0000000000000007E-2</v>
      </c>
      <c r="J7772" s="5">
        <v>5884.8912</v>
      </c>
      <c r="K7772" s="5">
        <v>826.59030104623662</v>
      </c>
      <c r="L7772">
        <f>YEAR(SalesData[Order Date])</f>
        <v>2024</v>
      </c>
      <c r="M7772">
        <f>MONTH(SalesData[Order Date])</f>
        <v>11</v>
      </c>
      <c r="N7772" t="str">
        <f>TEXT(SalesData[[#This Row],[Order Date]], "mmmm")</f>
        <v>November</v>
      </c>
      <c r="O7772" s="7">
        <f>IF(SalesData[Sales]=0,0,SalesData[Profit]/SalesData[Sales])</f>
        <v>0.14045974223724589</v>
      </c>
      <c r="P7772" s="8">
        <f t="shared" si="121"/>
        <v>1.106222660497105E-5</v>
      </c>
      <c r="Q7772" t="str">
        <f>IF(SalesData[[#This Row],[Discount]]&gt;0, "Yes", "No")</f>
        <v>Yes</v>
      </c>
      <c r="R7772" t="str">
        <f>TEXT(SalesData[[#This Row],[Order Date]],"mmm-yyyy")</f>
        <v>Nov-2024</v>
      </c>
      <c r="S7772">
        <f>YEAR(SalesData[[#This Row],[Order Date]])*100 + MONTH(SalesData[[#This Row],[Order Date]])</f>
        <v>202411</v>
      </c>
    </row>
    <row r="7773" spans="1:19" x14ac:dyDescent="0.3">
      <c r="A7773" t="s">
        <v>16336</v>
      </c>
      <c r="B7773" s="3">
        <v>45623</v>
      </c>
      <c r="C7773" t="s">
        <v>16337</v>
      </c>
      <c r="D7773" t="s">
        <v>13</v>
      </c>
      <c r="E7773" t="s">
        <v>14</v>
      </c>
      <c r="F7773" t="s">
        <v>39</v>
      </c>
      <c r="G7773">
        <v>6</v>
      </c>
      <c r="H7773" s="5">
        <v>805.28</v>
      </c>
      <c r="I7773" s="5">
        <v>0.2</v>
      </c>
      <c r="J7773" s="5">
        <v>3865.344000000001</v>
      </c>
      <c r="K7773" s="5">
        <v>768.19400217064072</v>
      </c>
      <c r="L7773">
        <f>YEAR(SalesData[Order Date])</f>
        <v>2024</v>
      </c>
      <c r="M7773">
        <f>MONTH(SalesData[Order Date])</f>
        <v>11</v>
      </c>
      <c r="N7773" t="str">
        <f>TEXT(SalesData[[#This Row],[Order Date]], "mmmm")</f>
        <v>November</v>
      </c>
      <c r="O7773" s="7">
        <f>IF(SalesData[Sales]=0,0,SalesData[Profit]/SalesData[Sales])</f>
        <v>0.19873884502146266</v>
      </c>
      <c r="P7773" s="8">
        <f t="shared" si="121"/>
        <v>4.1393469766209685E-5</v>
      </c>
      <c r="Q7773" t="str">
        <f>IF(SalesData[[#This Row],[Discount]]&gt;0, "Yes", "No")</f>
        <v>Yes</v>
      </c>
      <c r="R7773" t="str">
        <f>TEXT(SalesData[[#This Row],[Order Date]],"mmm-yyyy")</f>
        <v>Nov-2024</v>
      </c>
      <c r="S7773">
        <f>YEAR(SalesData[[#This Row],[Order Date]])*100 + MONTH(SalesData[[#This Row],[Order Date]])</f>
        <v>202411</v>
      </c>
    </row>
    <row r="7774" spans="1:19" x14ac:dyDescent="0.3">
      <c r="A7774" t="s">
        <v>16369</v>
      </c>
      <c r="B7774" s="3">
        <v>45601</v>
      </c>
      <c r="C7774" t="s">
        <v>16370</v>
      </c>
      <c r="D7774" t="s">
        <v>18</v>
      </c>
      <c r="E7774" t="s">
        <v>14</v>
      </c>
      <c r="F7774" t="s">
        <v>39</v>
      </c>
      <c r="G7774">
        <v>6</v>
      </c>
      <c r="H7774" s="5">
        <v>83.18</v>
      </c>
      <c r="I7774" s="5">
        <v>0.19</v>
      </c>
      <c r="J7774" s="5">
        <v>404.25479999999999</v>
      </c>
      <c r="K7774" s="5">
        <v>41.472848244087793</v>
      </c>
      <c r="L7774">
        <f>YEAR(SalesData[Order Date])</f>
        <v>2024</v>
      </c>
      <c r="M7774">
        <f>MONTH(SalesData[Order Date])</f>
        <v>11</v>
      </c>
      <c r="N7774" t="str">
        <f>TEXT(SalesData[[#This Row],[Order Date]], "mmmm")</f>
        <v>November</v>
      </c>
      <c r="O7774" s="7">
        <f>IF(SalesData[Sales]=0,0,SalesData[Profit]/SalesData[Sales])</f>
        <v>0.10259086161521841</v>
      </c>
      <c r="P7774" s="8">
        <f t="shared" si="121"/>
        <v>3.8070048889957521E-4</v>
      </c>
      <c r="Q7774" t="str">
        <f>IF(SalesData[[#This Row],[Discount]]&gt;0, "Yes", "No")</f>
        <v>Yes</v>
      </c>
      <c r="R7774" t="str">
        <f>TEXT(SalesData[[#This Row],[Order Date]],"mmm-yyyy")</f>
        <v>Nov-2024</v>
      </c>
      <c r="S7774">
        <f>YEAR(SalesData[[#This Row],[Order Date]])*100 + MONTH(SalesData[[#This Row],[Order Date]])</f>
        <v>202411</v>
      </c>
    </row>
    <row r="7775" spans="1:19" x14ac:dyDescent="0.3">
      <c r="A7775" t="s">
        <v>16371</v>
      </c>
      <c r="B7775" s="3">
        <v>45616</v>
      </c>
      <c r="C7775" t="s">
        <v>16372</v>
      </c>
      <c r="D7775" t="s">
        <v>23</v>
      </c>
      <c r="E7775" t="s">
        <v>26</v>
      </c>
      <c r="F7775" t="s">
        <v>91</v>
      </c>
      <c r="G7775">
        <v>3</v>
      </c>
      <c r="H7775" s="5">
        <v>64.680000000000007</v>
      </c>
      <c r="I7775" s="5">
        <v>0.15</v>
      </c>
      <c r="J7775" s="5">
        <v>164.934</v>
      </c>
      <c r="K7775" s="5">
        <v>15.64362471947299</v>
      </c>
      <c r="L7775">
        <f>YEAR(SalesData[Order Date])</f>
        <v>2024</v>
      </c>
      <c r="M7775">
        <f>MONTH(SalesData[Order Date])</f>
        <v>11</v>
      </c>
      <c r="N7775" t="str">
        <f>TEXT(SalesData[[#This Row],[Order Date]], "mmmm")</f>
        <v>November</v>
      </c>
      <c r="O7775" s="7">
        <f>IF(SalesData[Sales]=0,0,SalesData[Profit]/SalesData[Sales])</f>
        <v>9.4847785899044412E-2</v>
      </c>
      <c r="P7775" s="8">
        <f t="shared" si="121"/>
        <v>7.7303648732220153E-4</v>
      </c>
      <c r="Q7775" t="str">
        <f>IF(SalesData[[#This Row],[Discount]]&gt;0, "Yes", "No")</f>
        <v>Yes</v>
      </c>
      <c r="R7775" t="str">
        <f>TEXT(SalesData[[#This Row],[Order Date]],"mmm-yyyy")</f>
        <v>Nov-2024</v>
      </c>
      <c r="S7775">
        <f>YEAR(SalesData[[#This Row],[Order Date]])*100 + MONTH(SalesData[[#This Row],[Order Date]])</f>
        <v>202411</v>
      </c>
    </row>
    <row r="7776" spans="1:19" x14ac:dyDescent="0.3">
      <c r="A7776" t="s">
        <v>16373</v>
      </c>
      <c r="B7776" s="3">
        <v>45605</v>
      </c>
      <c r="C7776" t="s">
        <v>10607</v>
      </c>
      <c r="D7776" t="s">
        <v>18</v>
      </c>
      <c r="E7776" t="s">
        <v>26</v>
      </c>
      <c r="F7776" t="s">
        <v>20</v>
      </c>
      <c r="G7776">
        <v>3</v>
      </c>
      <c r="H7776" s="5">
        <v>688.35</v>
      </c>
      <c r="I7776" s="5">
        <v>0.11</v>
      </c>
      <c r="J7776" s="5">
        <v>1837.8945000000001</v>
      </c>
      <c r="K7776" s="5">
        <v>263.38773102960653</v>
      </c>
      <c r="L7776">
        <f>YEAR(SalesData[Order Date])</f>
        <v>2024</v>
      </c>
      <c r="M7776">
        <f>MONTH(SalesData[Order Date])</f>
        <v>11</v>
      </c>
      <c r="N7776" t="str">
        <f>TEXT(SalesData[[#This Row],[Order Date]], "mmmm")</f>
        <v>November</v>
      </c>
      <c r="O7776" s="7">
        <f>IF(SalesData[Sales]=0,0,SalesData[Profit]/SalesData[Sales])</f>
        <v>0.1433094941138387</v>
      </c>
      <c r="P7776" s="8">
        <f t="shared" si="121"/>
        <v>5.3267475363792637E-5</v>
      </c>
      <c r="Q7776" t="str">
        <f>IF(SalesData[[#This Row],[Discount]]&gt;0, "Yes", "No")</f>
        <v>Yes</v>
      </c>
      <c r="R7776" t="str">
        <f>TEXT(SalesData[[#This Row],[Order Date]],"mmm-yyyy")</f>
        <v>Nov-2024</v>
      </c>
      <c r="S7776">
        <f>YEAR(SalesData[[#This Row],[Order Date]])*100 + MONTH(SalesData[[#This Row],[Order Date]])</f>
        <v>202411</v>
      </c>
    </row>
    <row r="7777" spans="1:19" x14ac:dyDescent="0.3">
      <c r="A7777" t="s">
        <v>16460</v>
      </c>
      <c r="B7777" s="3">
        <v>45606</v>
      </c>
      <c r="C7777" t="s">
        <v>16461</v>
      </c>
      <c r="D7777" t="s">
        <v>13</v>
      </c>
      <c r="E7777" t="s">
        <v>19</v>
      </c>
      <c r="F7777" t="s">
        <v>53</v>
      </c>
      <c r="G7777">
        <v>7</v>
      </c>
      <c r="H7777" s="5">
        <v>792.83</v>
      </c>
      <c r="I7777" s="5">
        <v>0.09</v>
      </c>
      <c r="J7777" s="5">
        <v>5050.3271000000004</v>
      </c>
      <c r="K7777" s="5">
        <v>679.56989980517687</v>
      </c>
      <c r="L7777">
        <f>YEAR(SalesData[Order Date])</f>
        <v>2024</v>
      </c>
      <c r="M7777">
        <f>MONTH(SalesData[Order Date])</f>
        <v>11</v>
      </c>
      <c r="N7777" t="str">
        <f>TEXT(SalesData[[#This Row],[Order Date]], "mmmm")</f>
        <v>November</v>
      </c>
      <c r="O7777" s="7">
        <f>IF(SalesData[Sales]=0,0,SalesData[Profit]/SalesData[Sales])</f>
        <v>0.13455958126062306</v>
      </c>
      <c r="P7777" s="8">
        <f t="shared" si="121"/>
        <v>1.6216771384966331E-5</v>
      </c>
      <c r="Q7777" t="str">
        <f>IF(SalesData[[#This Row],[Discount]]&gt;0, "Yes", "No")</f>
        <v>Yes</v>
      </c>
      <c r="R7777" t="str">
        <f>TEXT(SalesData[[#This Row],[Order Date]],"mmm-yyyy")</f>
        <v>Nov-2024</v>
      </c>
      <c r="S7777">
        <f>YEAR(SalesData[[#This Row],[Order Date]])*100 + MONTH(SalesData[[#This Row],[Order Date]])</f>
        <v>202411</v>
      </c>
    </row>
    <row r="7778" spans="1:19" x14ac:dyDescent="0.3">
      <c r="A7778" t="s">
        <v>16468</v>
      </c>
      <c r="B7778" s="3">
        <v>45598</v>
      </c>
      <c r="C7778" t="s">
        <v>16469</v>
      </c>
      <c r="D7778" t="s">
        <v>18</v>
      </c>
      <c r="E7778" t="s">
        <v>19</v>
      </c>
      <c r="F7778" t="s">
        <v>27</v>
      </c>
      <c r="G7778">
        <v>6</v>
      </c>
      <c r="H7778" s="5">
        <v>88.52</v>
      </c>
      <c r="I7778" s="5">
        <v>0.12</v>
      </c>
      <c r="J7778" s="5">
        <v>467.38560000000001</v>
      </c>
      <c r="K7778" s="5">
        <v>102.87348527626339</v>
      </c>
      <c r="L7778">
        <f>YEAR(SalesData[Order Date])</f>
        <v>2024</v>
      </c>
      <c r="M7778">
        <f>MONTH(SalesData[Order Date])</f>
        <v>11</v>
      </c>
      <c r="N7778" t="str">
        <f>TEXT(SalesData[[#This Row],[Order Date]], "mmmm")</f>
        <v>November</v>
      </c>
      <c r="O7778" s="7">
        <f>IF(SalesData[Sales]=0,0,SalesData[Profit]/SalesData[Sales])</f>
        <v>0.22010409665223618</v>
      </c>
      <c r="P7778" s="8">
        <f t="shared" si="121"/>
        <v>2.2593764121102574E-4</v>
      </c>
      <c r="Q7778" t="str">
        <f>IF(SalesData[[#This Row],[Discount]]&gt;0, "Yes", "No")</f>
        <v>Yes</v>
      </c>
      <c r="R7778" t="str">
        <f>TEXT(SalesData[[#This Row],[Order Date]],"mmm-yyyy")</f>
        <v>Nov-2024</v>
      </c>
      <c r="S7778">
        <f>YEAR(SalesData[[#This Row],[Order Date]])*100 + MONTH(SalesData[[#This Row],[Order Date]])</f>
        <v>202411</v>
      </c>
    </row>
    <row r="7779" spans="1:19" x14ac:dyDescent="0.3">
      <c r="A7779" t="s">
        <v>16478</v>
      </c>
      <c r="B7779" s="3">
        <v>45623</v>
      </c>
      <c r="C7779" t="s">
        <v>6972</v>
      </c>
      <c r="D7779" t="s">
        <v>23</v>
      </c>
      <c r="E7779" t="s">
        <v>14</v>
      </c>
      <c r="F7779" t="s">
        <v>44</v>
      </c>
      <c r="G7779">
        <v>5</v>
      </c>
      <c r="H7779" s="5">
        <v>228.11</v>
      </c>
      <c r="I7779" s="5">
        <v>0.27</v>
      </c>
      <c r="J7779" s="5">
        <v>832.6015000000001</v>
      </c>
      <c r="K7779" s="5">
        <v>98.359141138509614</v>
      </c>
      <c r="L7779">
        <f>YEAR(SalesData[Order Date])</f>
        <v>2024</v>
      </c>
      <c r="M7779">
        <f>MONTH(SalesData[Order Date])</f>
        <v>11</v>
      </c>
      <c r="N7779" t="str">
        <f>TEXT(SalesData[[#This Row],[Order Date]], "mmmm")</f>
        <v>November</v>
      </c>
      <c r="O7779" s="7">
        <f>IF(SalesData[Sales]=0,0,SalesData[Profit]/SalesData[Sales])</f>
        <v>0.11813471527316441</v>
      </c>
      <c r="P7779" s="8">
        <f t="shared" si="121"/>
        <v>2.3672789443689445E-4</v>
      </c>
      <c r="Q7779" t="str">
        <f>IF(SalesData[[#This Row],[Discount]]&gt;0, "Yes", "No")</f>
        <v>Yes</v>
      </c>
      <c r="R7779" t="str">
        <f>TEXT(SalesData[[#This Row],[Order Date]],"mmm-yyyy")</f>
        <v>Nov-2024</v>
      </c>
      <c r="S7779">
        <f>YEAR(SalesData[[#This Row],[Order Date]])*100 + MONTH(SalesData[[#This Row],[Order Date]])</f>
        <v>202411</v>
      </c>
    </row>
    <row r="7780" spans="1:19" x14ac:dyDescent="0.3">
      <c r="A7780" t="s">
        <v>16487</v>
      </c>
      <c r="B7780" s="3">
        <v>45597</v>
      </c>
      <c r="C7780" t="s">
        <v>16488</v>
      </c>
      <c r="D7780" t="s">
        <v>18</v>
      </c>
      <c r="E7780" t="s">
        <v>19</v>
      </c>
      <c r="F7780" t="s">
        <v>20</v>
      </c>
      <c r="G7780">
        <v>4</v>
      </c>
      <c r="H7780" s="5">
        <v>383.2</v>
      </c>
      <c r="I7780" s="5">
        <v>0.04</v>
      </c>
      <c r="J7780" s="5">
        <v>1471.4880000000001</v>
      </c>
      <c r="K7780" s="5">
        <v>333.41348928406279</v>
      </c>
      <c r="L7780">
        <f>YEAR(SalesData[Order Date])</f>
        <v>2024</v>
      </c>
      <c r="M7780">
        <f>MONTH(SalesData[Order Date])</f>
        <v>11</v>
      </c>
      <c r="N7780" t="str">
        <f>TEXT(SalesData[[#This Row],[Order Date]], "mmmm")</f>
        <v>November</v>
      </c>
      <c r="O7780" s="7">
        <f>IF(SalesData[Sales]=0,0,SalesData[Profit]/SalesData[Sales])</f>
        <v>0.22658254045161277</v>
      </c>
      <c r="P7780" s="8">
        <f t="shared" si="121"/>
        <v>2.6096033402922757E-5</v>
      </c>
      <c r="Q7780" t="str">
        <f>IF(SalesData[[#This Row],[Discount]]&gt;0, "Yes", "No")</f>
        <v>Yes</v>
      </c>
      <c r="R7780" t="str">
        <f>TEXT(SalesData[[#This Row],[Order Date]],"mmm-yyyy")</f>
        <v>Nov-2024</v>
      </c>
      <c r="S7780">
        <f>YEAR(SalesData[[#This Row],[Order Date]])*100 + MONTH(SalesData[[#This Row],[Order Date]])</f>
        <v>202411</v>
      </c>
    </row>
    <row r="7781" spans="1:19" x14ac:dyDescent="0.3">
      <c r="A7781" t="s">
        <v>16489</v>
      </c>
      <c r="B7781" s="3">
        <v>45598</v>
      </c>
      <c r="C7781" t="s">
        <v>16490</v>
      </c>
      <c r="D7781" t="s">
        <v>23</v>
      </c>
      <c r="E7781" t="s">
        <v>19</v>
      </c>
      <c r="F7781" t="s">
        <v>20</v>
      </c>
      <c r="G7781">
        <v>1</v>
      </c>
      <c r="H7781" s="5">
        <v>406.64</v>
      </c>
      <c r="I7781" s="5">
        <v>0.25</v>
      </c>
      <c r="J7781" s="5">
        <v>304.98</v>
      </c>
      <c r="K7781" s="5">
        <v>75.22002986251951</v>
      </c>
      <c r="L7781">
        <f>YEAR(SalesData[Order Date])</f>
        <v>2024</v>
      </c>
      <c r="M7781">
        <f>MONTH(SalesData[Order Date])</f>
        <v>11</v>
      </c>
      <c r="N7781" t="str">
        <f>TEXT(SalesData[[#This Row],[Order Date]], "mmmm")</f>
        <v>November</v>
      </c>
      <c r="O7781" s="7">
        <f>IF(SalesData[Sales]=0,0,SalesData[Profit]/SalesData[Sales])</f>
        <v>0.24663922179329631</v>
      </c>
      <c r="P7781" s="8">
        <f t="shared" si="121"/>
        <v>6.1479441274837692E-4</v>
      </c>
      <c r="Q7781" t="str">
        <f>IF(SalesData[[#This Row],[Discount]]&gt;0, "Yes", "No")</f>
        <v>Yes</v>
      </c>
      <c r="R7781" t="str">
        <f>TEXT(SalesData[[#This Row],[Order Date]],"mmm-yyyy")</f>
        <v>Nov-2024</v>
      </c>
      <c r="S7781">
        <f>YEAR(SalesData[[#This Row],[Order Date]])*100 + MONTH(SalesData[[#This Row],[Order Date]])</f>
        <v>202411</v>
      </c>
    </row>
    <row r="7782" spans="1:19" x14ac:dyDescent="0.3">
      <c r="A7782" t="s">
        <v>16574</v>
      </c>
      <c r="B7782" s="3">
        <v>45598</v>
      </c>
      <c r="C7782" t="s">
        <v>16575</v>
      </c>
      <c r="D7782" t="s">
        <v>30</v>
      </c>
      <c r="E7782" t="s">
        <v>19</v>
      </c>
      <c r="F7782" t="s">
        <v>34</v>
      </c>
      <c r="G7782">
        <v>6</v>
      </c>
      <c r="H7782" s="5">
        <v>657.11</v>
      </c>
      <c r="I7782" s="5">
        <v>0.17</v>
      </c>
      <c r="J7782" s="5">
        <v>3272.407799999999</v>
      </c>
      <c r="K7782" s="5">
        <v>603.91799195714066</v>
      </c>
      <c r="L7782">
        <f>YEAR(SalesData[Order Date])</f>
        <v>2024</v>
      </c>
      <c r="M7782">
        <f>MONTH(SalesData[Order Date])</f>
        <v>11</v>
      </c>
      <c r="N7782" t="str">
        <f>TEXT(SalesData[[#This Row],[Order Date]], "mmmm")</f>
        <v>November</v>
      </c>
      <c r="O7782" s="7">
        <f>IF(SalesData[Sales]=0,0,SalesData[Profit]/SalesData[Sales])</f>
        <v>0.18454851255309343</v>
      </c>
      <c r="P7782" s="8">
        <f t="shared" si="121"/>
        <v>4.3118097933882205E-5</v>
      </c>
      <c r="Q7782" t="str">
        <f>IF(SalesData[[#This Row],[Discount]]&gt;0, "Yes", "No")</f>
        <v>Yes</v>
      </c>
      <c r="R7782" t="str">
        <f>TEXT(SalesData[[#This Row],[Order Date]],"mmm-yyyy")</f>
        <v>Nov-2024</v>
      </c>
      <c r="S7782">
        <f>YEAR(SalesData[[#This Row],[Order Date]])*100 + MONTH(SalesData[[#This Row],[Order Date]])</f>
        <v>202411</v>
      </c>
    </row>
    <row r="7783" spans="1:19" x14ac:dyDescent="0.3">
      <c r="A7783" t="s">
        <v>16646</v>
      </c>
      <c r="B7783" s="3">
        <v>45599</v>
      </c>
      <c r="C7783" t="s">
        <v>16647</v>
      </c>
      <c r="D7783" t="s">
        <v>30</v>
      </c>
      <c r="E7783" t="s">
        <v>19</v>
      </c>
      <c r="F7783" t="s">
        <v>91</v>
      </c>
      <c r="G7783">
        <v>8</v>
      </c>
      <c r="H7783" s="5">
        <v>992.23</v>
      </c>
      <c r="I7783" s="5">
        <v>0.26</v>
      </c>
      <c r="J7783" s="5">
        <v>5874.0015999999996</v>
      </c>
      <c r="K7783" s="5">
        <v>1444.628250571807</v>
      </c>
      <c r="L7783">
        <f>YEAR(SalesData[Order Date])</f>
        <v>2024</v>
      </c>
      <c r="M7783">
        <f>MONTH(SalesData[Order Date])</f>
        <v>11</v>
      </c>
      <c r="N7783" t="str">
        <f>TEXT(SalesData[[#This Row],[Order Date]], "mmmm")</f>
        <v>November</v>
      </c>
      <c r="O7783" s="7">
        <f>IF(SalesData[Sales]=0,0,SalesData[Profit]/SalesData[Sales])</f>
        <v>0.24593596477260188</v>
      </c>
      <c r="P7783" s="8">
        <f t="shared" si="121"/>
        <v>3.2754502484303032E-5</v>
      </c>
      <c r="Q7783" t="str">
        <f>IF(SalesData[[#This Row],[Discount]]&gt;0, "Yes", "No")</f>
        <v>Yes</v>
      </c>
      <c r="R7783" t="str">
        <f>TEXT(SalesData[[#This Row],[Order Date]],"mmm-yyyy")</f>
        <v>Nov-2024</v>
      </c>
      <c r="S7783">
        <f>YEAR(SalesData[[#This Row],[Order Date]])*100 + MONTH(SalesData[[#This Row],[Order Date]])</f>
        <v>202411</v>
      </c>
    </row>
    <row r="7784" spans="1:19" x14ac:dyDescent="0.3">
      <c r="A7784" t="s">
        <v>16659</v>
      </c>
      <c r="B7784" s="3">
        <v>45609</v>
      </c>
      <c r="C7784" t="s">
        <v>16660</v>
      </c>
      <c r="D7784" t="s">
        <v>23</v>
      </c>
      <c r="E7784" t="s">
        <v>19</v>
      </c>
      <c r="F7784" t="s">
        <v>44</v>
      </c>
      <c r="G7784">
        <v>5</v>
      </c>
      <c r="H7784" s="5">
        <v>165.83</v>
      </c>
      <c r="I7784" s="5">
        <v>0.14000000000000001</v>
      </c>
      <c r="J7784" s="5">
        <v>713.06900000000007</v>
      </c>
      <c r="K7784" s="5">
        <v>146.40265846778701</v>
      </c>
      <c r="L7784">
        <f>YEAR(SalesData[Order Date])</f>
        <v>2024</v>
      </c>
      <c r="M7784">
        <f>MONTH(SalesData[Order Date])</f>
        <v>11</v>
      </c>
      <c r="N7784" t="str">
        <f>TEXT(SalesData[[#This Row],[Order Date]], "mmmm")</f>
        <v>November</v>
      </c>
      <c r="O7784" s="7">
        <f>IF(SalesData[Sales]=0,0,SalesData[Profit]/SalesData[Sales])</f>
        <v>0.20531345279038493</v>
      </c>
      <c r="P7784" s="8">
        <f t="shared" si="121"/>
        <v>1.6884761502743774E-4</v>
      </c>
      <c r="Q7784" t="str">
        <f>IF(SalesData[[#This Row],[Discount]]&gt;0, "Yes", "No")</f>
        <v>Yes</v>
      </c>
      <c r="R7784" t="str">
        <f>TEXT(SalesData[[#This Row],[Order Date]],"mmm-yyyy")</f>
        <v>Nov-2024</v>
      </c>
      <c r="S7784">
        <f>YEAR(SalesData[[#This Row],[Order Date]])*100 + MONTH(SalesData[[#This Row],[Order Date]])</f>
        <v>202411</v>
      </c>
    </row>
    <row r="7785" spans="1:19" x14ac:dyDescent="0.3">
      <c r="A7785" t="s">
        <v>16833</v>
      </c>
      <c r="B7785" s="3">
        <v>45607</v>
      </c>
      <c r="C7785" t="s">
        <v>16834</v>
      </c>
      <c r="D7785" t="s">
        <v>30</v>
      </c>
      <c r="E7785" t="s">
        <v>26</v>
      </c>
      <c r="F7785" t="s">
        <v>53</v>
      </c>
      <c r="G7785">
        <v>7</v>
      </c>
      <c r="H7785" s="5">
        <v>913.48</v>
      </c>
      <c r="I7785" s="5">
        <v>0.28999999999999998</v>
      </c>
      <c r="J7785" s="5">
        <v>4539.9956000000002</v>
      </c>
      <c r="K7785" s="5">
        <v>305.36536785051948</v>
      </c>
      <c r="L7785">
        <f>YEAR(SalesData[Order Date])</f>
        <v>2024</v>
      </c>
      <c r="M7785">
        <f>MONTH(SalesData[Order Date])</f>
        <v>11</v>
      </c>
      <c r="N7785" t="str">
        <f>TEXT(SalesData[[#This Row],[Order Date]], "mmmm")</f>
        <v>November</v>
      </c>
      <c r="O7785" s="7">
        <f>IF(SalesData[Sales]=0,0,SalesData[Profit]/SalesData[Sales])</f>
        <v>6.7261159427229281E-2</v>
      </c>
      <c r="P7785" s="8">
        <f t="shared" si="121"/>
        <v>4.5352466861421622E-5</v>
      </c>
      <c r="Q7785" t="str">
        <f>IF(SalesData[[#This Row],[Discount]]&gt;0, "Yes", "No")</f>
        <v>Yes</v>
      </c>
      <c r="R7785" t="str">
        <f>TEXT(SalesData[[#This Row],[Order Date]],"mmm-yyyy")</f>
        <v>Nov-2024</v>
      </c>
      <c r="S7785">
        <f>YEAR(SalesData[[#This Row],[Order Date]])*100 + MONTH(SalesData[[#This Row],[Order Date]])</f>
        <v>202411</v>
      </c>
    </row>
    <row r="7786" spans="1:19" x14ac:dyDescent="0.3">
      <c r="A7786" t="s">
        <v>16839</v>
      </c>
      <c r="B7786" s="3">
        <v>45597</v>
      </c>
      <c r="C7786" t="s">
        <v>16840</v>
      </c>
      <c r="D7786" t="s">
        <v>30</v>
      </c>
      <c r="E7786" t="s">
        <v>19</v>
      </c>
      <c r="F7786" t="s">
        <v>53</v>
      </c>
      <c r="G7786">
        <v>4</v>
      </c>
      <c r="H7786" s="5">
        <v>30.37</v>
      </c>
      <c r="I7786" s="5">
        <v>0.18</v>
      </c>
      <c r="J7786" s="5">
        <v>99.613600000000005</v>
      </c>
      <c r="K7786" s="5">
        <v>17.322155086448959</v>
      </c>
      <c r="L7786">
        <f>YEAR(SalesData[Order Date])</f>
        <v>2024</v>
      </c>
      <c r="M7786">
        <f>MONTH(SalesData[Order Date])</f>
        <v>11</v>
      </c>
      <c r="N7786" t="str">
        <f>TEXT(SalesData[[#This Row],[Order Date]], "mmmm")</f>
        <v>November</v>
      </c>
      <c r="O7786" s="7">
        <f>IF(SalesData[Sales]=0,0,SalesData[Profit]/SalesData[Sales])</f>
        <v>0.17389347525286666</v>
      </c>
      <c r="P7786" s="8">
        <f t="shared" si="121"/>
        <v>1.481725386894962E-3</v>
      </c>
      <c r="Q7786" t="str">
        <f>IF(SalesData[[#This Row],[Discount]]&gt;0, "Yes", "No")</f>
        <v>Yes</v>
      </c>
      <c r="R7786" t="str">
        <f>TEXT(SalesData[[#This Row],[Order Date]],"mmm-yyyy")</f>
        <v>Nov-2024</v>
      </c>
      <c r="S7786">
        <f>YEAR(SalesData[[#This Row],[Order Date]])*100 + MONTH(SalesData[[#This Row],[Order Date]])</f>
        <v>202411</v>
      </c>
    </row>
    <row r="7787" spans="1:19" x14ac:dyDescent="0.3">
      <c r="A7787" t="s">
        <v>16862</v>
      </c>
      <c r="B7787" s="3">
        <v>45611</v>
      </c>
      <c r="C7787" t="s">
        <v>16863</v>
      </c>
      <c r="D7787" t="s">
        <v>30</v>
      </c>
      <c r="E7787" t="s">
        <v>14</v>
      </c>
      <c r="F7787" t="s">
        <v>15</v>
      </c>
      <c r="G7787">
        <v>8</v>
      </c>
      <c r="H7787" s="5">
        <v>612.4</v>
      </c>
      <c r="I7787" s="5">
        <v>0.22</v>
      </c>
      <c r="J7787" s="5">
        <v>3821.3760000000002</v>
      </c>
      <c r="K7787" s="5">
        <v>735.20475201444833</v>
      </c>
      <c r="L7787">
        <f>YEAR(SalesData[Order Date])</f>
        <v>2024</v>
      </c>
      <c r="M7787">
        <f>MONTH(SalesData[Order Date])</f>
        <v>11</v>
      </c>
      <c r="N7787" t="str">
        <f>TEXT(SalesData[[#This Row],[Order Date]], "mmmm")</f>
        <v>November</v>
      </c>
      <c r="O7787" s="7">
        <f>IF(SalesData[Sales]=0,0,SalesData[Profit]/SalesData[Sales])</f>
        <v>0.19239267531236087</v>
      </c>
      <c r="P7787" s="8">
        <f t="shared" si="121"/>
        <v>4.4905290659699547E-5</v>
      </c>
      <c r="Q7787" t="str">
        <f>IF(SalesData[[#This Row],[Discount]]&gt;0, "Yes", "No")</f>
        <v>Yes</v>
      </c>
      <c r="R7787" t="str">
        <f>TEXT(SalesData[[#This Row],[Order Date]],"mmm-yyyy")</f>
        <v>Nov-2024</v>
      </c>
      <c r="S7787">
        <f>YEAR(SalesData[[#This Row],[Order Date]])*100 + MONTH(SalesData[[#This Row],[Order Date]])</f>
        <v>202411</v>
      </c>
    </row>
    <row r="7788" spans="1:19" x14ac:dyDescent="0.3">
      <c r="A7788" t="s">
        <v>16932</v>
      </c>
      <c r="B7788" s="3">
        <v>45609</v>
      </c>
      <c r="C7788" t="s">
        <v>16933</v>
      </c>
      <c r="D7788" t="s">
        <v>13</v>
      </c>
      <c r="E7788" t="s">
        <v>14</v>
      </c>
      <c r="F7788" t="s">
        <v>91</v>
      </c>
      <c r="G7788">
        <v>7</v>
      </c>
      <c r="H7788" s="5">
        <v>810.21</v>
      </c>
      <c r="I7788" s="5">
        <v>0.22</v>
      </c>
      <c r="J7788" s="5">
        <v>4423.7466000000004</v>
      </c>
      <c r="K7788" s="5">
        <v>733.94564476713515</v>
      </c>
      <c r="L7788">
        <f>YEAR(SalesData[Order Date])</f>
        <v>2024</v>
      </c>
      <c r="M7788">
        <f>MONTH(SalesData[Order Date])</f>
        <v>11</v>
      </c>
      <c r="N7788" t="str">
        <f>TEXT(SalesData[[#This Row],[Order Date]], "mmmm")</f>
        <v>November</v>
      </c>
      <c r="O7788" s="7">
        <f>IF(SalesData[Sales]=0,0,SalesData[Profit]/SalesData[Sales])</f>
        <v>0.16591041737497692</v>
      </c>
      <c r="P7788" s="8">
        <f t="shared" si="121"/>
        <v>3.8790648632541476E-5</v>
      </c>
      <c r="Q7788" t="str">
        <f>IF(SalesData[[#This Row],[Discount]]&gt;0, "Yes", "No")</f>
        <v>Yes</v>
      </c>
      <c r="R7788" t="str">
        <f>TEXT(SalesData[[#This Row],[Order Date]],"mmm-yyyy")</f>
        <v>Nov-2024</v>
      </c>
      <c r="S7788">
        <f>YEAR(SalesData[[#This Row],[Order Date]])*100 + MONTH(SalesData[[#This Row],[Order Date]])</f>
        <v>202411</v>
      </c>
    </row>
    <row r="7789" spans="1:19" x14ac:dyDescent="0.3">
      <c r="A7789" t="s">
        <v>16952</v>
      </c>
      <c r="B7789" s="3">
        <v>45605</v>
      </c>
      <c r="C7789" t="s">
        <v>16953</v>
      </c>
      <c r="D7789" t="s">
        <v>30</v>
      </c>
      <c r="E7789" t="s">
        <v>26</v>
      </c>
      <c r="F7789" t="s">
        <v>39</v>
      </c>
      <c r="G7789">
        <v>5</v>
      </c>
      <c r="H7789" s="5">
        <v>270.33</v>
      </c>
      <c r="I7789" s="5">
        <v>0.23</v>
      </c>
      <c r="J7789" s="5">
        <v>1040.7705000000001</v>
      </c>
      <c r="K7789" s="5">
        <v>79.788612711983376</v>
      </c>
      <c r="L7789">
        <f>YEAR(SalesData[Order Date])</f>
        <v>2024</v>
      </c>
      <c r="M7789">
        <f>MONTH(SalesData[Order Date])</f>
        <v>11</v>
      </c>
      <c r="N7789" t="str">
        <f>TEXT(SalesData[[#This Row],[Order Date]], "mmmm")</f>
        <v>November</v>
      </c>
      <c r="O7789" s="7">
        <f>IF(SalesData[Sales]=0,0,SalesData[Profit]/SalesData[Sales])</f>
        <v>7.6663022935395814E-2</v>
      </c>
      <c r="P7789" s="8">
        <f t="shared" si="121"/>
        <v>1.7016239411090151E-4</v>
      </c>
      <c r="Q7789" t="str">
        <f>IF(SalesData[[#This Row],[Discount]]&gt;0, "Yes", "No")</f>
        <v>Yes</v>
      </c>
      <c r="R7789" t="str">
        <f>TEXT(SalesData[[#This Row],[Order Date]],"mmm-yyyy")</f>
        <v>Nov-2024</v>
      </c>
      <c r="S7789">
        <f>YEAR(SalesData[[#This Row],[Order Date]])*100 + MONTH(SalesData[[#This Row],[Order Date]])</f>
        <v>202411</v>
      </c>
    </row>
    <row r="7790" spans="1:19" x14ac:dyDescent="0.3">
      <c r="A7790" t="s">
        <v>16962</v>
      </c>
      <c r="B7790" s="3">
        <v>45600</v>
      </c>
      <c r="C7790" t="s">
        <v>16963</v>
      </c>
      <c r="D7790" t="s">
        <v>30</v>
      </c>
      <c r="E7790" t="s">
        <v>26</v>
      </c>
      <c r="F7790" t="s">
        <v>62</v>
      </c>
      <c r="G7790">
        <v>2</v>
      </c>
      <c r="H7790" s="5">
        <v>859.34</v>
      </c>
      <c r="I7790" s="5">
        <v>0.04</v>
      </c>
      <c r="J7790" s="5">
        <v>1649.9328</v>
      </c>
      <c r="K7790" s="5">
        <v>175.31632369968929</v>
      </c>
      <c r="L7790">
        <f>YEAR(SalesData[Order Date])</f>
        <v>2024</v>
      </c>
      <c r="M7790">
        <f>MONTH(SalesData[Order Date])</f>
        <v>11</v>
      </c>
      <c r="N7790" t="str">
        <f>TEXT(SalesData[[#This Row],[Order Date]], "mmmm")</f>
        <v>November</v>
      </c>
      <c r="O7790" s="7">
        <f>IF(SalesData[Sales]=0,0,SalesData[Profit]/SalesData[Sales])</f>
        <v>0.10625664493710853</v>
      </c>
      <c r="P7790" s="8">
        <f t="shared" si="121"/>
        <v>2.3273675146042313E-5</v>
      </c>
      <c r="Q7790" t="str">
        <f>IF(SalesData[[#This Row],[Discount]]&gt;0, "Yes", "No")</f>
        <v>Yes</v>
      </c>
      <c r="R7790" t="str">
        <f>TEXT(SalesData[[#This Row],[Order Date]],"mmm-yyyy")</f>
        <v>Nov-2024</v>
      </c>
      <c r="S7790">
        <f>YEAR(SalesData[[#This Row],[Order Date]])*100 + MONTH(SalesData[[#This Row],[Order Date]])</f>
        <v>202411</v>
      </c>
    </row>
    <row r="7791" spans="1:19" x14ac:dyDescent="0.3">
      <c r="A7791" t="s">
        <v>16970</v>
      </c>
      <c r="B7791" s="3">
        <v>45611</v>
      </c>
      <c r="C7791" t="s">
        <v>16971</v>
      </c>
      <c r="D7791" t="s">
        <v>30</v>
      </c>
      <c r="E7791" t="s">
        <v>14</v>
      </c>
      <c r="F7791" t="s">
        <v>27</v>
      </c>
      <c r="G7791">
        <v>5</v>
      </c>
      <c r="H7791" s="5">
        <v>128.38999999999999</v>
      </c>
      <c r="I7791" s="5">
        <v>0.21</v>
      </c>
      <c r="J7791" s="5">
        <v>507.14049999999997</v>
      </c>
      <c r="K7791" s="5">
        <v>118.8839829346098</v>
      </c>
      <c r="L7791">
        <f>YEAR(SalesData[Order Date])</f>
        <v>2024</v>
      </c>
      <c r="M7791">
        <f>MONTH(SalesData[Order Date])</f>
        <v>11</v>
      </c>
      <c r="N7791" t="str">
        <f>TEXT(SalesData[[#This Row],[Order Date]], "mmmm")</f>
        <v>November</v>
      </c>
      <c r="O7791" s="7">
        <f>IF(SalesData[Sales]=0,0,SalesData[Profit]/SalesData[Sales])</f>
        <v>0.23442021083823875</v>
      </c>
      <c r="P7791" s="8">
        <f t="shared" si="121"/>
        <v>3.2712828101877096E-4</v>
      </c>
      <c r="Q7791" t="str">
        <f>IF(SalesData[[#This Row],[Discount]]&gt;0, "Yes", "No")</f>
        <v>Yes</v>
      </c>
      <c r="R7791" t="str">
        <f>TEXT(SalesData[[#This Row],[Order Date]],"mmm-yyyy")</f>
        <v>Nov-2024</v>
      </c>
      <c r="S7791">
        <f>YEAR(SalesData[[#This Row],[Order Date]])*100 + MONTH(SalesData[[#This Row],[Order Date]])</f>
        <v>202411</v>
      </c>
    </row>
    <row r="7792" spans="1:19" x14ac:dyDescent="0.3">
      <c r="A7792" t="s">
        <v>16988</v>
      </c>
      <c r="B7792" s="3">
        <v>45598</v>
      </c>
      <c r="C7792" t="s">
        <v>16989</v>
      </c>
      <c r="D7792" t="s">
        <v>23</v>
      </c>
      <c r="E7792" t="s">
        <v>26</v>
      </c>
      <c r="F7792" t="s">
        <v>27</v>
      </c>
      <c r="G7792">
        <v>3</v>
      </c>
      <c r="H7792" s="5">
        <v>790.91</v>
      </c>
      <c r="I7792" s="5">
        <v>0.25</v>
      </c>
      <c r="J7792" s="5">
        <v>1779.5474999999999</v>
      </c>
      <c r="K7792" s="5">
        <v>447.38749292777811</v>
      </c>
      <c r="L7792">
        <f>YEAR(SalesData[Order Date])</f>
        <v>2024</v>
      </c>
      <c r="M7792">
        <f>MONTH(SalesData[Order Date])</f>
        <v>11</v>
      </c>
      <c r="N7792" t="str">
        <f>TEXT(SalesData[[#This Row],[Order Date]], "mmmm")</f>
        <v>November</v>
      </c>
      <c r="O7792" s="7">
        <f>IF(SalesData[Sales]=0,0,SalesData[Profit]/SalesData[Sales])</f>
        <v>0.2514051987529291</v>
      </c>
      <c r="P7792" s="8">
        <f t="shared" si="121"/>
        <v>1.0536386356644035E-4</v>
      </c>
      <c r="Q7792" t="str">
        <f>IF(SalesData[[#This Row],[Discount]]&gt;0, "Yes", "No")</f>
        <v>Yes</v>
      </c>
      <c r="R7792" t="str">
        <f>TEXT(SalesData[[#This Row],[Order Date]],"mmm-yyyy")</f>
        <v>Nov-2024</v>
      </c>
      <c r="S7792">
        <f>YEAR(SalesData[[#This Row],[Order Date]])*100 + MONTH(SalesData[[#This Row],[Order Date]])</f>
        <v>202411</v>
      </c>
    </row>
    <row r="7793" spans="1:19" x14ac:dyDescent="0.3">
      <c r="A7793" t="s">
        <v>17270</v>
      </c>
      <c r="B7793" s="3">
        <v>45597</v>
      </c>
      <c r="C7793" t="s">
        <v>17271</v>
      </c>
      <c r="D7793" t="s">
        <v>30</v>
      </c>
      <c r="E7793" t="s">
        <v>14</v>
      </c>
      <c r="F7793" t="s">
        <v>62</v>
      </c>
      <c r="G7793">
        <v>2</v>
      </c>
      <c r="H7793" s="5">
        <v>566.35</v>
      </c>
      <c r="I7793" s="5">
        <v>7.0000000000000007E-2</v>
      </c>
      <c r="J7793" s="5">
        <v>1053.4110000000001</v>
      </c>
      <c r="K7793" s="5">
        <v>276.44545483048381</v>
      </c>
      <c r="L7793">
        <f>YEAR(SalesData[Order Date])</f>
        <v>2024</v>
      </c>
      <c r="M7793">
        <f>MONTH(SalesData[Order Date])</f>
        <v>11</v>
      </c>
      <c r="N7793" t="str">
        <f>TEXT(SalesData[[#This Row],[Order Date]], "mmmm")</f>
        <v>November</v>
      </c>
      <c r="O7793" s="7">
        <f>IF(SalesData[Sales]=0,0,SalesData[Profit]/SalesData[Sales])</f>
        <v>0.26242886663465997</v>
      </c>
      <c r="P7793" s="8">
        <f t="shared" si="121"/>
        <v>6.1799240752185043E-5</v>
      </c>
      <c r="Q7793" t="str">
        <f>IF(SalesData[[#This Row],[Discount]]&gt;0, "Yes", "No")</f>
        <v>Yes</v>
      </c>
      <c r="R7793" t="str">
        <f>TEXT(SalesData[[#This Row],[Order Date]],"mmm-yyyy")</f>
        <v>Nov-2024</v>
      </c>
      <c r="S7793">
        <f>YEAR(SalesData[[#This Row],[Order Date]])*100 + MONTH(SalesData[[#This Row],[Order Date]])</f>
        <v>202411</v>
      </c>
    </row>
    <row r="7794" spans="1:19" x14ac:dyDescent="0.3">
      <c r="A7794" t="s">
        <v>17311</v>
      </c>
      <c r="B7794" s="3">
        <v>45614</v>
      </c>
      <c r="C7794" t="s">
        <v>17312</v>
      </c>
      <c r="D7794" t="s">
        <v>18</v>
      </c>
      <c r="E7794" t="s">
        <v>14</v>
      </c>
      <c r="F7794" t="s">
        <v>34</v>
      </c>
      <c r="G7794">
        <v>2</v>
      </c>
      <c r="H7794" s="5">
        <v>758.33</v>
      </c>
      <c r="I7794" s="5">
        <v>0.28999999999999998</v>
      </c>
      <c r="J7794" s="5">
        <v>1076.8286000000001</v>
      </c>
      <c r="K7794" s="5">
        <v>252.60687691897641</v>
      </c>
      <c r="L7794">
        <f>YEAR(SalesData[Order Date])</f>
        <v>2024</v>
      </c>
      <c r="M7794">
        <f>MONTH(SalesData[Order Date])</f>
        <v>11</v>
      </c>
      <c r="N7794" t="str">
        <f>TEXT(SalesData[[#This Row],[Order Date]], "mmmm")</f>
        <v>November</v>
      </c>
      <c r="O7794" s="7">
        <f>IF(SalesData[Sales]=0,0,SalesData[Profit]/SalesData[Sales])</f>
        <v>0.23458410829632162</v>
      </c>
      <c r="P7794" s="8">
        <f t="shared" si="121"/>
        <v>1.9120963169068874E-4</v>
      </c>
      <c r="Q7794" t="str">
        <f>IF(SalesData[[#This Row],[Discount]]&gt;0, "Yes", "No")</f>
        <v>Yes</v>
      </c>
      <c r="R7794" t="str">
        <f>TEXT(SalesData[[#This Row],[Order Date]],"mmm-yyyy")</f>
        <v>Nov-2024</v>
      </c>
      <c r="S7794">
        <f>YEAR(SalesData[[#This Row],[Order Date]])*100 + MONTH(SalesData[[#This Row],[Order Date]])</f>
        <v>202411</v>
      </c>
    </row>
    <row r="7795" spans="1:19" x14ac:dyDescent="0.3">
      <c r="A7795" t="s">
        <v>17376</v>
      </c>
      <c r="B7795" s="3">
        <v>45616</v>
      </c>
      <c r="C7795" t="s">
        <v>17377</v>
      </c>
      <c r="D7795" t="s">
        <v>13</v>
      </c>
      <c r="E7795" t="s">
        <v>19</v>
      </c>
      <c r="F7795" t="s">
        <v>91</v>
      </c>
      <c r="G7795">
        <v>1</v>
      </c>
      <c r="H7795" s="5">
        <v>788.08</v>
      </c>
      <c r="I7795" s="5">
        <v>0.24</v>
      </c>
      <c r="J7795" s="5">
        <v>598.94080000000008</v>
      </c>
      <c r="K7795" s="5">
        <v>85.977535757072772</v>
      </c>
      <c r="L7795">
        <f>YEAR(SalesData[Order Date])</f>
        <v>2024</v>
      </c>
      <c r="M7795">
        <f>MONTH(SalesData[Order Date])</f>
        <v>11</v>
      </c>
      <c r="N7795" t="str">
        <f>TEXT(SalesData[[#This Row],[Order Date]], "mmmm")</f>
        <v>November</v>
      </c>
      <c r="O7795" s="7">
        <f>IF(SalesData[Sales]=0,0,SalesData[Profit]/SalesData[Sales])</f>
        <v>0.14354930530208121</v>
      </c>
      <c r="P7795" s="8">
        <f t="shared" si="121"/>
        <v>3.0453761039488374E-4</v>
      </c>
      <c r="Q7795" t="str">
        <f>IF(SalesData[[#This Row],[Discount]]&gt;0, "Yes", "No")</f>
        <v>Yes</v>
      </c>
      <c r="R7795" t="str">
        <f>TEXT(SalesData[[#This Row],[Order Date]],"mmm-yyyy")</f>
        <v>Nov-2024</v>
      </c>
      <c r="S7795">
        <f>YEAR(SalesData[[#This Row],[Order Date]])*100 + MONTH(SalesData[[#This Row],[Order Date]])</f>
        <v>202411</v>
      </c>
    </row>
    <row r="7796" spans="1:19" x14ac:dyDescent="0.3">
      <c r="A7796" t="s">
        <v>17397</v>
      </c>
      <c r="B7796" s="3">
        <v>45613</v>
      </c>
      <c r="C7796" t="s">
        <v>17398</v>
      </c>
      <c r="D7796" t="s">
        <v>23</v>
      </c>
      <c r="E7796" t="s">
        <v>26</v>
      </c>
      <c r="F7796" t="s">
        <v>62</v>
      </c>
      <c r="G7796">
        <v>2</v>
      </c>
      <c r="H7796" s="5">
        <v>77.86</v>
      </c>
      <c r="I7796" s="5">
        <v>0.28999999999999998</v>
      </c>
      <c r="J7796" s="5">
        <v>110.5612</v>
      </c>
      <c r="K7796" s="5">
        <v>25.579684176917901</v>
      </c>
      <c r="L7796">
        <f>YEAR(SalesData[Order Date])</f>
        <v>2024</v>
      </c>
      <c r="M7796">
        <f>MONTH(SalesData[Order Date])</f>
        <v>11</v>
      </c>
      <c r="N7796" t="str">
        <f>TEXT(SalesData[[#This Row],[Order Date]], "mmmm")</f>
        <v>November</v>
      </c>
      <c r="O7796" s="7">
        <f>IF(SalesData[Sales]=0,0,SalesData[Profit]/SalesData[Sales])</f>
        <v>0.23136221546906058</v>
      </c>
      <c r="P7796" s="8">
        <f t="shared" si="121"/>
        <v>1.862316979193424E-3</v>
      </c>
      <c r="Q7796" t="str">
        <f>IF(SalesData[[#This Row],[Discount]]&gt;0, "Yes", "No")</f>
        <v>Yes</v>
      </c>
      <c r="R7796" t="str">
        <f>TEXT(SalesData[[#This Row],[Order Date]],"mmm-yyyy")</f>
        <v>Nov-2024</v>
      </c>
      <c r="S7796">
        <f>YEAR(SalesData[[#This Row],[Order Date]])*100 + MONTH(SalesData[[#This Row],[Order Date]])</f>
        <v>202411</v>
      </c>
    </row>
    <row r="7797" spans="1:19" x14ac:dyDescent="0.3">
      <c r="A7797" t="s">
        <v>17429</v>
      </c>
      <c r="B7797" s="3">
        <v>45620</v>
      </c>
      <c r="C7797" t="s">
        <v>17430</v>
      </c>
      <c r="D7797" t="s">
        <v>30</v>
      </c>
      <c r="E7797" t="s">
        <v>14</v>
      </c>
      <c r="F7797" t="s">
        <v>53</v>
      </c>
      <c r="G7797">
        <v>9</v>
      </c>
      <c r="H7797" s="5">
        <v>832.38</v>
      </c>
      <c r="I7797" s="5">
        <v>0.04</v>
      </c>
      <c r="J7797" s="5">
        <v>7191.7631999999994</v>
      </c>
      <c r="K7797" s="5">
        <v>1767.0737127198061</v>
      </c>
      <c r="L7797">
        <f>YEAR(SalesData[Order Date])</f>
        <v>2024</v>
      </c>
      <c r="M7797">
        <f>MONTH(SalesData[Order Date])</f>
        <v>11</v>
      </c>
      <c r="N7797" t="str">
        <f>TEXT(SalesData[[#This Row],[Order Date]], "mmmm")</f>
        <v>November</v>
      </c>
      <c r="O7797" s="7">
        <f>IF(SalesData[Sales]=0,0,SalesData[Profit]/SalesData[Sales])</f>
        <v>0.24570799449011421</v>
      </c>
      <c r="P7797" s="8">
        <f t="shared" si="121"/>
        <v>5.3394416545861796E-6</v>
      </c>
      <c r="Q7797" t="str">
        <f>IF(SalesData[[#This Row],[Discount]]&gt;0, "Yes", "No")</f>
        <v>Yes</v>
      </c>
      <c r="R7797" t="str">
        <f>TEXT(SalesData[[#This Row],[Order Date]],"mmm-yyyy")</f>
        <v>Nov-2024</v>
      </c>
      <c r="S7797">
        <f>YEAR(SalesData[[#This Row],[Order Date]])*100 + MONTH(SalesData[[#This Row],[Order Date]])</f>
        <v>202411</v>
      </c>
    </row>
    <row r="7798" spans="1:19" x14ac:dyDescent="0.3">
      <c r="A7798" t="s">
        <v>17475</v>
      </c>
      <c r="B7798" s="3">
        <v>45625</v>
      </c>
      <c r="C7798" t="s">
        <v>17476</v>
      </c>
      <c r="D7798" t="s">
        <v>18</v>
      </c>
      <c r="E7798" t="s">
        <v>14</v>
      </c>
      <c r="F7798" t="s">
        <v>15</v>
      </c>
      <c r="G7798">
        <v>4</v>
      </c>
      <c r="H7798" s="5">
        <v>98.53</v>
      </c>
      <c r="I7798" s="5">
        <v>0.03</v>
      </c>
      <c r="J7798" s="5">
        <v>382.29640000000001</v>
      </c>
      <c r="K7798" s="5">
        <v>20.766547137573959</v>
      </c>
      <c r="L7798">
        <f>YEAR(SalesData[Order Date])</f>
        <v>2024</v>
      </c>
      <c r="M7798">
        <f>MONTH(SalesData[Order Date])</f>
        <v>11</v>
      </c>
      <c r="N7798" t="str">
        <f>TEXT(SalesData[[#This Row],[Order Date]], "mmmm")</f>
        <v>November</v>
      </c>
      <c r="O7798" s="7">
        <f>IF(SalesData[Sales]=0,0,SalesData[Profit]/SalesData[Sales])</f>
        <v>5.4320540652681944E-2</v>
      </c>
      <c r="P7798" s="8">
        <f t="shared" si="121"/>
        <v>7.6118948543590779E-5</v>
      </c>
      <c r="Q7798" t="str">
        <f>IF(SalesData[[#This Row],[Discount]]&gt;0, "Yes", "No")</f>
        <v>Yes</v>
      </c>
      <c r="R7798" t="str">
        <f>TEXT(SalesData[[#This Row],[Order Date]],"mmm-yyyy")</f>
        <v>Nov-2024</v>
      </c>
      <c r="S7798">
        <f>YEAR(SalesData[[#This Row],[Order Date]])*100 + MONTH(SalesData[[#This Row],[Order Date]])</f>
        <v>202411</v>
      </c>
    </row>
    <row r="7799" spans="1:19" x14ac:dyDescent="0.3">
      <c r="A7799" t="s">
        <v>17491</v>
      </c>
      <c r="B7799" s="3">
        <v>45620</v>
      </c>
      <c r="C7799" t="s">
        <v>17492</v>
      </c>
      <c r="D7799" t="s">
        <v>18</v>
      </c>
      <c r="E7799" t="s">
        <v>26</v>
      </c>
      <c r="F7799" t="s">
        <v>27</v>
      </c>
      <c r="G7799">
        <v>6</v>
      </c>
      <c r="H7799" s="5">
        <v>224.83</v>
      </c>
      <c r="I7799" s="5">
        <v>0.2</v>
      </c>
      <c r="J7799" s="5">
        <v>1079.184</v>
      </c>
      <c r="K7799" s="5">
        <v>162.97965824092881</v>
      </c>
      <c r="L7799">
        <f>YEAR(SalesData[Order Date])</f>
        <v>2024</v>
      </c>
      <c r="M7799">
        <f>MONTH(SalesData[Order Date])</f>
        <v>11</v>
      </c>
      <c r="N7799" t="str">
        <f>TEXT(SalesData[[#This Row],[Order Date]], "mmmm")</f>
        <v>November</v>
      </c>
      <c r="O7799" s="7">
        <f>IF(SalesData[Sales]=0,0,SalesData[Profit]/SalesData[Sales])</f>
        <v>0.1510211958673672</v>
      </c>
      <c r="P7799" s="8">
        <f t="shared" si="121"/>
        <v>1.4826016694094798E-4</v>
      </c>
      <c r="Q7799" t="str">
        <f>IF(SalesData[[#This Row],[Discount]]&gt;0, "Yes", "No")</f>
        <v>Yes</v>
      </c>
      <c r="R7799" t="str">
        <f>TEXT(SalesData[[#This Row],[Order Date]],"mmm-yyyy")</f>
        <v>Nov-2024</v>
      </c>
      <c r="S7799">
        <f>YEAR(SalesData[[#This Row],[Order Date]])*100 + MONTH(SalesData[[#This Row],[Order Date]])</f>
        <v>202411</v>
      </c>
    </row>
    <row r="7800" spans="1:19" x14ac:dyDescent="0.3">
      <c r="A7800" t="s">
        <v>17528</v>
      </c>
      <c r="B7800" s="3">
        <v>45621</v>
      </c>
      <c r="C7800" t="s">
        <v>17529</v>
      </c>
      <c r="D7800" t="s">
        <v>18</v>
      </c>
      <c r="E7800" t="s">
        <v>26</v>
      </c>
      <c r="F7800" t="s">
        <v>15</v>
      </c>
      <c r="G7800">
        <v>1</v>
      </c>
      <c r="H7800" s="5">
        <v>460.06</v>
      </c>
      <c r="I7800" s="5">
        <v>0.13</v>
      </c>
      <c r="J7800" s="5">
        <v>400.25220000000002</v>
      </c>
      <c r="K7800" s="5">
        <v>44.809816248679958</v>
      </c>
      <c r="L7800">
        <f>YEAR(SalesData[Order Date])</f>
        <v>2024</v>
      </c>
      <c r="M7800">
        <f>MONTH(SalesData[Order Date])</f>
        <v>11</v>
      </c>
      <c r="N7800" t="str">
        <f>TEXT(SalesData[[#This Row],[Order Date]], "mmmm")</f>
        <v>November</v>
      </c>
      <c r="O7800" s="7">
        <f>IF(SalesData[Sales]=0,0,SalesData[Profit]/SalesData[Sales])</f>
        <v>0.11195395365392109</v>
      </c>
      <c r="P7800" s="8">
        <f t="shared" si="121"/>
        <v>2.8257183845585359E-4</v>
      </c>
      <c r="Q7800" t="str">
        <f>IF(SalesData[[#This Row],[Discount]]&gt;0, "Yes", "No")</f>
        <v>Yes</v>
      </c>
      <c r="R7800" t="str">
        <f>TEXT(SalesData[[#This Row],[Order Date]],"mmm-yyyy")</f>
        <v>Nov-2024</v>
      </c>
      <c r="S7800">
        <f>YEAR(SalesData[[#This Row],[Order Date]])*100 + MONTH(SalesData[[#This Row],[Order Date]])</f>
        <v>202411</v>
      </c>
    </row>
    <row r="7801" spans="1:19" x14ac:dyDescent="0.3">
      <c r="A7801" t="s">
        <v>17594</v>
      </c>
      <c r="B7801" s="3">
        <v>45626</v>
      </c>
      <c r="C7801" t="s">
        <v>17595</v>
      </c>
      <c r="D7801" t="s">
        <v>18</v>
      </c>
      <c r="E7801" t="s">
        <v>14</v>
      </c>
      <c r="F7801" t="s">
        <v>15</v>
      </c>
      <c r="G7801">
        <v>2</v>
      </c>
      <c r="H7801" s="5">
        <v>668.84</v>
      </c>
      <c r="I7801" s="5">
        <v>0.1</v>
      </c>
      <c r="J7801" s="5">
        <v>1203.912</v>
      </c>
      <c r="K7801" s="5">
        <v>93.423098711634367</v>
      </c>
      <c r="L7801">
        <f>YEAR(SalesData[Order Date])</f>
        <v>2024</v>
      </c>
      <c r="M7801">
        <f>MONTH(SalesData[Order Date])</f>
        <v>11</v>
      </c>
      <c r="N7801" t="str">
        <f>TEXT(SalesData[[#This Row],[Order Date]], "mmmm")</f>
        <v>November</v>
      </c>
      <c r="O7801" s="7">
        <f>IF(SalesData[Sales]=0,0,SalesData[Profit]/SalesData[Sales])</f>
        <v>7.7599607539117779E-2</v>
      </c>
      <c r="P7801" s="8">
        <f t="shared" si="121"/>
        <v>7.4756294479995212E-5</v>
      </c>
      <c r="Q7801" t="str">
        <f>IF(SalesData[[#This Row],[Discount]]&gt;0, "Yes", "No")</f>
        <v>Yes</v>
      </c>
      <c r="R7801" t="str">
        <f>TEXT(SalesData[[#This Row],[Order Date]],"mmm-yyyy")</f>
        <v>Nov-2024</v>
      </c>
      <c r="S7801">
        <f>YEAR(SalesData[[#This Row],[Order Date]])*100 + MONTH(SalesData[[#This Row],[Order Date]])</f>
        <v>202411</v>
      </c>
    </row>
    <row r="7802" spans="1:19" x14ac:dyDescent="0.3">
      <c r="A7802" t="s">
        <v>17620</v>
      </c>
      <c r="B7802" s="3">
        <v>45606</v>
      </c>
      <c r="C7802" t="s">
        <v>17621</v>
      </c>
      <c r="D7802" t="s">
        <v>18</v>
      </c>
      <c r="E7802" t="s">
        <v>19</v>
      </c>
      <c r="F7802" t="s">
        <v>91</v>
      </c>
      <c r="G7802">
        <v>2</v>
      </c>
      <c r="H7802" s="5">
        <v>718.9</v>
      </c>
      <c r="I7802" s="5">
        <v>0.16</v>
      </c>
      <c r="J7802" s="5">
        <v>1207.752</v>
      </c>
      <c r="K7802" s="5">
        <v>219.24131393853619</v>
      </c>
      <c r="L7802">
        <f>YEAR(SalesData[Order Date])</f>
        <v>2024</v>
      </c>
      <c r="M7802">
        <f>MONTH(SalesData[Order Date])</f>
        <v>11</v>
      </c>
      <c r="N7802" t="str">
        <f>TEXT(SalesData[[#This Row],[Order Date]], "mmmm")</f>
        <v>November</v>
      </c>
      <c r="O7802" s="7">
        <f>IF(SalesData[Sales]=0,0,SalesData[Profit]/SalesData[Sales])</f>
        <v>0.18152842134687933</v>
      </c>
      <c r="P7802" s="8">
        <f t="shared" si="121"/>
        <v>1.1128112393935179E-4</v>
      </c>
      <c r="Q7802" t="str">
        <f>IF(SalesData[[#This Row],[Discount]]&gt;0, "Yes", "No")</f>
        <v>Yes</v>
      </c>
      <c r="R7802" t="str">
        <f>TEXT(SalesData[[#This Row],[Order Date]],"mmm-yyyy")</f>
        <v>Nov-2024</v>
      </c>
      <c r="S7802">
        <f>YEAR(SalesData[[#This Row],[Order Date]])*100 + MONTH(SalesData[[#This Row],[Order Date]])</f>
        <v>202411</v>
      </c>
    </row>
    <row r="7803" spans="1:19" x14ac:dyDescent="0.3">
      <c r="A7803" t="s">
        <v>17646</v>
      </c>
      <c r="B7803" s="3">
        <v>45603</v>
      </c>
      <c r="C7803" t="s">
        <v>17647</v>
      </c>
      <c r="D7803" t="s">
        <v>13</v>
      </c>
      <c r="E7803" t="s">
        <v>14</v>
      </c>
      <c r="F7803" t="s">
        <v>34</v>
      </c>
      <c r="G7803">
        <v>6</v>
      </c>
      <c r="H7803" s="5">
        <v>617.11</v>
      </c>
      <c r="I7803" s="5">
        <v>0.05</v>
      </c>
      <c r="J7803" s="5">
        <v>3517.527</v>
      </c>
      <c r="K7803" s="5">
        <v>1030.8548794567309</v>
      </c>
      <c r="L7803">
        <f>YEAR(SalesData[Order Date])</f>
        <v>2024</v>
      </c>
      <c r="M7803">
        <f>MONTH(SalesData[Order Date])</f>
        <v>11</v>
      </c>
      <c r="N7803" t="str">
        <f>TEXT(SalesData[[#This Row],[Order Date]], "mmmm")</f>
        <v>November</v>
      </c>
      <c r="O7803" s="7">
        <f>IF(SalesData[Sales]=0,0,SalesData[Profit]/SalesData[Sales])</f>
        <v>0.29306239282789609</v>
      </c>
      <c r="P7803" s="8">
        <f t="shared" si="121"/>
        <v>1.350380537235393E-5</v>
      </c>
      <c r="Q7803" t="str">
        <f>IF(SalesData[[#This Row],[Discount]]&gt;0, "Yes", "No")</f>
        <v>Yes</v>
      </c>
      <c r="R7803" t="str">
        <f>TEXT(SalesData[[#This Row],[Order Date]],"mmm-yyyy")</f>
        <v>Nov-2024</v>
      </c>
      <c r="S7803">
        <f>YEAR(SalesData[[#This Row],[Order Date]])*100 + MONTH(SalesData[[#This Row],[Order Date]])</f>
        <v>202411</v>
      </c>
    </row>
    <row r="7804" spans="1:19" x14ac:dyDescent="0.3">
      <c r="A7804" t="s">
        <v>17670</v>
      </c>
      <c r="B7804" s="3">
        <v>45614</v>
      </c>
      <c r="C7804" t="s">
        <v>17671</v>
      </c>
      <c r="D7804" t="s">
        <v>23</v>
      </c>
      <c r="E7804" t="s">
        <v>26</v>
      </c>
      <c r="F7804" t="s">
        <v>53</v>
      </c>
      <c r="G7804">
        <v>2</v>
      </c>
      <c r="H7804" s="5">
        <v>555.73</v>
      </c>
      <c r="I7804" s="5">
        <v>0.26</v>
      </c>
      <c r="J7804" s="5">
        <v>822.48040000000003</v>
      </c>
      <c r="K7804" s="5">
        <v>65.748036496666245</v>
      </c>
      <c r="L7804">
        <f>YEAR(SalesData[Order Date])</f>
        <v>2024</v>
      </c>
      <c r="M7804">
        <f>MONTH(SalesData[Order Date])</f>
        <v>11</v>
      </c>
      <c r="N7804" t="str">
        <f>TEXT(SalesData[[#This Row],[Order Date]], "mmmm")</f>
        <v>November</v>
      </c>
      <c r="O7804" s="7">
        <f>IF(SalesData[Sales]=0,0,SalesData[Profit]/SalesData[Sales])</f>
        <v>7.9938727411213981E-2</v>
      </c>
      <c r="P7804" s="8">
        <f t="shared" si="121"/>
        <v>2.3392654706422183E-4</v>
      </c>
      <c r="Q7804" t="str">
        <f>IF(SalesData[[#This Row],[Discount]]&gt;0, "Yes", "No")</f>
        <v>Yes</v>
      </c>
      <c r="R7804" t="str">
        <f>TEXT(SalesData[[#This Row],[Order Date]],"mmm-yyyy")</f>
        <v>Nov-2024</v>
      </c>
      <c r="S7804">
        <f>YEAR(SalesData[[#This Row],[Order Date]])*100 + MONTH(SalesData[[#This Row],[Order Date]])</f>
        <v>202411</v>
      </c>
    </row>
    <row r="7805" spans="1:19" x14ac:dyDescent="0.3">
      <c r="A7805" t="s">
        <v>17712</v>
      </c>
      <c r="B7805" s="3">
        <v>45607</v>
      </c>
      <c r="C7805" t="s">
        <v>17713</v>
      </c>
      <c r="D7805" t="s">
        <v>23</v>
      </c>
      <c r="E7805" t="s">
        <v>19</v>
      </c>
      <c r="F7805" t="s">
        <v>15</v>
      </c>
      <c r="G7805">
        <v>2</v>
      </c>
      <c r="H7805" s="5">
        <v>710.98</v>
      </c>
      <c r="I7805" s="5">
        <v>0.14000000000000001</v>
      </c>
      <c r="J7805" s="5">
        <v>1222.8856000000001</v>
      </c>
      <c r="K7805" s="5">
        <v>361.00294530588673</v>
      </c>
      <c r="L7805">
        <f>YEAR(SalesData[Order Date])</f>
        <v>2024</v>
      </c>
      <c r="M7805">
        <f>MONTH(SalesData[Order Date])</f>
        <v>11</v>
      </c>
      <c r="N7805" t="str">
        <f>TEXT(SalesData[[#This Row],[Order Date]], "mmmm")</f>
        <v>November</v>
      </c>
      <c r="O7805" s="7">
        <f>IF(SalesData[Sales]=0,0,SalesData[Profit]/SalesData[Sales])</f>
        <v>0.29520581917547045</v>
      </c>
      <c r="P7805" s="8">
        <f t="shared" si="121"/>
        <v>9.8455652760977817E-5</v>
      </c>
      <c r="Q7805" t="str">
        <f>IF(SalesData[[#This Row],[Discount]]&gt;0, "Yes", "No")</f>
        <v>Yes</v>
      </c>
      <c r="R7805" t="str">
        <f>TEXT(SalesData[[#This Row],[Order Date]],"mmm-yyyy")</f>
        <v>Nov-2024</v>
      </c>
      <c r="S7805">
        <f>YEAR(SalesData[[#This Row],[Order Date]])*100 + MONTH(SalesData[[#This Row],[Order Date]])</f>
        <v>202411</v>
      </c>
    </row>
    <row r="7806" spans="1:19" x14ac:dyDescent="0.3">
      <c r="A7806" t="s">
        <v>17726</v>
      </c>
      <c r="B7806" s="3">
        <v>45618</v>
      </c>
      <c r="C7806" t="s">
        <v>17727</v>
      </c>
      <c r="D7806" t="s">
        <v>23</v>
      </c>
      <c r="E7806" t="s">
        <v>26</v>
      </c>
      <c r="F7806" t="s">
        <v>39</v>
      </c>
      <c r="G7806">
        <v>4</v>
      </c>
      <c r="H7806" s="5">
        <v>187.31</v>
      </c>
      <c r="I7806" s="5">
        <v>0.24</v>
      </c>
      <c r="J7806" s="5">
        <v>569.42240000000004</v>
      </c>
      <c r="K7806" s="5">
        <v>136.96191868987481</v>
      </c>
      <c r="L7806">
        <f>YEAR(SalesData[Order Date])</f>
        <v>2024</v>
      </c>
      <c r="M7806">
        <f>MONTH(SalesData[Order Date])</f>
        <v>11</v>
      </c>
      <c r="N7806" t="str">
        <f>TEXT(SalesData[[#This Row],[Order Date]], "mmmm")</f>
        <v>November</v>
      </c>
      <c r="O7806" s="7">
        <f>IF(SalesData[Sales]=0,0,SalesData[Profit]/SalesData[Sales])</f>
        <v>0.24052780271705995</v>
      </c>
      <c r="P7806" s="8">
        <f t="shared" si="121"/>
        <v>3.2032459559019807E-4</v>
      </c>
      <c r="Q7806" t="str">
        <f>IF(SalesData[[#This Row],[Discount]]&gt;0, "Yes", "No")</f>
        <v>Yes</v>
      </c>
      <c r="R7806" t="str">
        <f>TEXT(SalesData[[#This Row],[Order Date]],"mmm-yyyy")</f>
        <v>Nov-2024</v>
      </c>
      <c r="S7806">
        <f>YEAR(SalesData[[#This Row],[Order Date]])*100 + MONTH(SalesData[[#This Row],[Order Date]])</f>
        <v>202411</v>
      </c>
    </row>
    <row r="7807" spans="1:19" x14ac:dyDescent="0.3">
      <c r="A7807" t="s">
        <v>17792</v>
      </c>
      <c r="B7807" s="3">
        <v>45607</v>
      </c>
      <c r="C7807" t="s">
        <v>6331</v>
      </c>
      <c r="D7807" t="s">
        <v>30</v>
      </c>
      <c r="E7807" t="s">
        <v>19</v>
      </c>
      <c r="F7807" t="s">
        <v>34</v>
      </c>
      <c r="G7807">
        <v>6</v>
      </c>
      <c r="H7807" s="5">
        <v>864.33</v>
      </c>
      <c r="I7807" s="5">
        <v>0.23</v>
      </c>
      <c r="J7807" s="5">
        <v>3993.2046</v>
      </c>
      <c r="K7807" s="5">
        <v>1066.667553327452</v>
      </c>
      <c r="L7807">
        <f>YEAR(SalesData[Order Date])</f>
        <v>2024</v>
      </c>
      <c r="M7807">
        <f>MONTH(SalesData[Order Date])</f>
        <v>11</v>
      </c>
      <c r="N7807" t="str">
        <f>TEXT(SalesData[[#This Row],[Order Date]], "mmmm")</f>
        <v>November</v>
      </c>
      <c r="O7807" s="7">
        <f>IF(SalesData[Sales]=0,0,SalesData[Profit]/SalesData[Sales])</f>
        <v>0.2671206863098004</v>
      </c>
      <c r="P7807" s="8">
        <f t="shared" si="121"/>
        <v>4.4350344582894649E-5</v>
      </c>
      <c r="Q7807" t="str">
        <f>IF(SalesData[[#This Row],[Discount]]&gt;0, "Yes", "No")</f>
        <v>Yes</v>
      </c>
      <c r="R7807" t="str">
        <f>TEXT(SalesData[[#This Row],[Order Date]],"mmm-yyyy")</f>
        <v>Nov-2024</v>
      </c>
      <c r="S7807">
        <f>YEAR(SalesData[[#This Row],[Order Date]])*100 + MONTH(SalesData[[#This Row],[Order Date]])</f>
        <v>202411</v>
      </c>
    </row>
    <row r="7808" spans="1:19" x14ac:dyDescent="0.3">
      <c r="A7808" t="s">
        <v>17874</v>
      </c>
      <c r="B7808" s="3">
        <v>45604</v>
      </c>
      <c r="C7808" t="s">
        <v>17875</v>
      </c>
      <c r="D7808" t="s">
        <v>18</v>
      </c>
      <c r="E7808" t="s">
        <v>19</v>
      </c>
      <c r="F7808" t="s">
        <v>31</v>
      </c>
      <c r="G7808">
        <v>7</v>
      </c>
      <c r="H7808" s="5">
        <v>105.09</v>
      </c>
      <c r="I7808" s="5">
        <v>0.17</v>
      </c>
      <c r="J7808" s="5">
        <v>610.5729</v>
      </c>
      <c r="K7808" s="5">
        <v>100.4151102822089</v>
      </c>
      <c r="L7808">
        <f>YEAR(SalesData[Order Date])</f>
        <v>2024</v>
      </c>
      <c r="M7808">
        <f>MONTH(SalesData[Order Date])</f>
        <v>11</v>
      </c>
      <c r="N7808" t="str">
        <f>TEXT(SalesData[[#This Row],[Order Date]], "mmmm")</f>
        <v>November</v>
      </c>
      <c r="O7808" s="7">
        <f>IF(SalesData[Sales]=0,0,SalesData[Profit]/SalesData[Sales])</f>
        <v>0.16446047684430296</v>
      </c>
      <c r="P7808" s="8">
        <f t="shared" si="121"/>
        <v>2.3109443606160706E-4</v>
      </c>
      <c r="Q7808" t="str">
        <f>IF(SalesData[[#This Row],[Discount]]&gt;0, "Yes", "No")</f>
        <v>Yes</v>
      </c>
      <c r="R7808" t="str">
        <f>TEXT(SalesData[[#This Row],[Order Date]],"mmm-yyyy")</f>
        <v>Nov-2024</v>
      </c>
      <c r="S7808">
        <f>YEAR(SalesData[[#This Row],[Order Date]])*100 + MONTH(SalesData[[#This Row],[Order Date]])</f>
        <v>202411</v>
      </c>
    </row>
    <row r="7809" spans="1:19" x14ac:dyDescent="0.3">
      <c r="A7809" t="s">
        <v>18045</v>
      </c>
      <c r="B7809" s="3">
        <v>45598</v>
      </c>
      <c r="C7809" t="s">
        <v>18046</v>
      </c>
      <c r="D7809" t="s">
        <v>13</v>
      </c>
      <c r="E7809" t="s">
        <v>19</v>
      </c>
      <c r="F7809" t="s">
        <v>44</v>
      </c>
      <c r="G7809">
        <v>2</v>
      </c>
      <c r="H7809" s="5">
        <v>38.1</v>
      </c>
      <c r="I7809" s="5">
        <v>0.08</v>
      </c>
      <c r="J7809" s="5">
        <v>70.103999999999999</v>
      </c>
      <c r="K7809" s="5">
        <v>19.283204066444672</v>
      </c>
      <c r="L7809">
        <f>YEAR(SalesData[Order Date])</f>
        <v>2024</v>
      </c>
      <c r="M7809">
        <f>MONTH(SalesData[Order Date])</f>
        <v>11</v>
      </c>
      <c r="N7809" t="str">
        <f>TEXT(SalesData[[#This Row],[Order Date]], "mmmm")</f>
        <v>November</v>
      </c>
      <c r="O7809" s="7">
        <f>IF(SalesData[Sales]=0,0,SalesData[Profit]/SalesData[Sales])</f>
        <v>0.27506567480378685</v>
      </c>
      <c r="P7809" s="8">
        <f t="shared" si="121"/>
        <v>1.0498687664041995E-3</v>
      </c>
      <c r="Q7809" t="str">
        <f>IF(SalesData[[#This Row],[Discount]]&gt;0, "Yes", "No")</f>
        <v>Yes</v>
      </c>
      <c r="R7809" t="str">
        <f>TEXT(SalesData[[#This Row],[Order Date]],"mmm-yyyy")</f>
        <v>Nov-2024</v>
      </c>
      <c r="S7809">
        <f>YEAR(SalesData[[#This Row],[Order Date]])*100 + MONTH(SalesData[[#This Row],[Order Date]])</f>
        <v>202411</v>
      </c>
    </row>
    <row r="7810" spans="1:19" x14ac:dyDescent="0.3">
      <c r="A7810" t="s">
        <v>18073</v>
      </c>
      <c r="B7810" s="3">
        <v>45615</v>
      </c>
      <c r="C7810" t="s">
        <v>18074</v>
      </c>
      <c r="D7810" t="s">
        <v>13</v>
      </c>
      <c r="E7810" t="s">
        <v>19</v>
      </c>
      <c r="F7810" t="s">
        <v>53</v>
      </c>
      <c r="G7810">
        <v>8</v>
      </c>
      <c r="H7810" s="5">
        <v>850.41</v>
      </c>
      <c r="I7810" s="5">
        <v>0.03</v>
      </c>
      <c r="J7810" s="5">
        <v>6599.1815999999999</v>
      </c>
      <c r="K7810" s="5">
        <v>1354.990748308142</v>
      </c>
      <c r="L7810">
        <f>YEAR(SalesData[Order Date])</f>
        <v>2024</v>
      </c>
      <c r="M7810">
        <f>MONTH(SalesData[Order Date])</f>
        <v>11</v>
      </c>
      <c r="N7810" t="str">
        <f>TEXT(SalesData[[#This Row],[Order Date]], "mmmm")</f>
        <v>November</v>
      </c>
      <c r="O7810" s="7">
        <f>IF(SalesData[Sales]=0,0,SalesData[Profit]/SalesData[Sales])</f>
        <v>0.20532708909058389</v>
      </c>
      <c r="P7810" s="8">
        <f t="shared" ref="P7810:P7873" si="122">IF(H:H*G:G=0, 0, (I:I/(H:H*G:G)))</f>
        <v>4.4096377041662256E-6</v>
      </c>
      <c r="Q7810" t="str">
        <f>IF(SalesData[[#This Row],[Discount]]&gt;0, "Yes", "No")</f>
        <v>Yes</v>
      </c>
      <c r="R7810" t="str">
        <f>TEXT(SalesData[[#This Row],[Order Date]],"mmm-yyyy")</f>
        <v>Nov-2024</v>
      </c>
      <c r="S7810">
        <f>YEAR(SalesData[[#This Row],[Order Date]])*100 + MONTH(SalesData[[#This Row],[Order Date]])</f>
        <v>202411</v>
      </c>
    </row>
    <row r="7811" spans="1:19" x14ac:dyDescent="0.3">
      <c r="A7811" t="s">
        <v>18252</v>
      </c>
      <c r="B7811" s="3">
        <v>45622</v>
      </c>
      <c r="C7811" t="s">
        <v>2673</v>
      </c>
      <c r="D7811" t="s">
        <v>30</v>
      </c>
      <c r="E7811" t="s">
        <v>19</v>
      </c>
      <c r="F7811" t="s">
        <v>31</v>
      </c>
      <c r="G7811">
        <v>6</v>
      </c>
      <c r="H7811" s="5">
        <v>974.84</v>
      </c>
      <c r="I7811" s="5">
        <v>0.12</v>
      </c>
      <c r="J7811" s="5">
        <v>5147.1552000000001</v>
      </c>
      <c r="K7811" s="5">
        <v>1452.899994444474</v>
      </c>
      <c r="L7811">
        <f>YEAR(SalesData[Order Date])</f>
        <v>2024</v>
      </c>
      <c r="M7811">
        <f>MONTH(SalesData[Order Date])</f>
        <v>11</v>
      </c>
      <c r="N7811" t="str">
        <f>TEXT(SalesData[[#This Row],[Order Date]], "mmmm")</f>
        <v>November</v>
      </c>
      <c r="O7811" s="7">
        <f>IF(SalesData[Sales]=0,0,SalesData[Profit]/SalesData[Sales])</f>
        <v>0.28227242777611872</v>
      </c>
      <c r="P7811" s="8">
        <f t="shared" si="122"/>
        <v>2.0516187271757415E-5</v>
      </c>
      <c r="Q7811" t="str">
        <f>IF(SalesData[[#This Row],[Discount]]&gt;0, "Yes", "No")</f>
        <v>Yes</v>
      </c>
      <c r="R7811" t="str">
        <f>TEXT(SalesData[[#This Row],[Order Date]],"mmm-yyyy")</f>
        <v>Nov-2024</v>
      </c>
      <c r="S7811">
        <f>YEAR(SalesData[[#This Row],[Order Date]])*100 + MONTH(SalesData[[#This Row],[Order Date]])</f>
        <v>202411</v>
      </c>
    </row>
    <row r="7812" spans="1:19" x14ac:dyDescent="0.3">
      <c r="A7812" t="s">
        <v>18265</v>
      </c>
      <c r="B7812" s="3">
        <v>45616</v>
      </c>
      <c r="C7812" t="s">
        <v>18266</v>
      </c>
      <c r="D7812" t="s">
        <v>23</v>
      </c>
      <c r="E7812" t="s">
        <v>26</v>
      </c>
      <c r="F7812" t="s">
        <v>44</v>
      </c>
      <c r="G7812">
        <v>4</v>
      </c>
      <c r="H7812" s="5">
        <v>724.13</v>
      </c>
      <c r="I7812" s="5">
        <v>0.04</v>
      </c>
      <c r="J7812" s="5">
        <v>2780.6592000000001</v>
      </c>
      <c r="K7812" s="5">
        <v>550.80204832145841</v>
      </c>
      <c r="L7812">
        <f>YEAR(SalesData[Order Date])</f>
        <v>2024</v>
      </c>
      <c r="M7812">
        <f>MONTH(SalesData[Order Date])</f>
        <v>11</v>
      </c>
      <c r="N7812" t="str">
        <f>TEXT(SalesData[[#This Row],[Order Date]], "mmmm")</f>
        <v>November</v>
      </c>
      <c r="O7812" s="7">
        <f>IF(SalesData[Sales]=0,0,SalesData[Profit]/SalesData[Sales])</f>
        <v>0.19808326324975689</v>
      </c>
      <c r="P7812" s="8">
        <f t="shared" si="122"/>
        <v>1.3809675058345878E-5</v>
      </c>
      <c r="Q7812" t="str">
        <f>IF(SalesData[[#This Row],[Discount]]&gt;0, "Yes", "No")</f>
        <v>Yes</v>
      </c>
      <c r="R7812" t="str">
        <f>TEXT(SalesData[[#This Row],[Order Date]],"mmm-yyyy")</f>
        <v>Nov-2024</v>
      </c>
      <c r="S7812">
        <f>YEAR(SalesData[[#This Row],[Order Date]])*100 + MONTH(SalesData[[#This Row],[Order Date]])</f>
        <v>202411</v>
      </c>
    </row>
    <row r="7813" spans="1:19" x14ac:dyDescent="0.3">
      <c r="A7813" t="s">
        <v>18547</v>
      </c>
      <c r="B7813" s="3">
        <v>45611</v>
      </c>
      <c r="C7813" t="s">
        <v>18548</v>
      </c>
      <c r="D7813" t="s">
        <v>30</v>
      </c>
      <c r="E7813" t="s">
        <v>19</v>
      </c>
      <c r="F7813" t="s">
        <v>31</v>
      </c>
      <c r="G7813">
        <v>2</v>
      </c>
      <c r="H7813" s="5">
        <v>61.39</v>
      </c>
      <c r="I7813" s="5">
        <v>0.11</v>
      </c>
      <c r="J7813" s="5">
        <v>109.27419999999999</v>
      </c>
      <c r="K7813" s="5">
        <v>25.415300923921599</v>
      </c>
      <c r="L7813">
        <f>YEAR(SalesData[Order Date])</f>
        <v>2024</v>
      </c>
      <c r="M7813">
        <f>MONTH(SalesData[Order Date])</f>
        <v>11</v>
      </c>
      <c r="N7813" t="str">
        <f>TEXT(SalesData[[#This Row],[Order Date]], "mmmm")</f>
        <v>November</v>
      </c>
      <c r="O7813" s="7">
        <f>IF(SalesData[Sales]=0,0,SalesData[Profit]/SalesData[Sales])</f>
        <v>0.23258281391144114</v>
      </c>
      <c r="P7813" s="8">
        <f t="shared" si="122"/>
        <v>8.9591138621925395E-4</v>
      </c>
      <c r="Q7813" t="str">
        <f>IF(SalesData[[#This Row],[Discount]]&gt;0, "Yes", "No")</f>
        <v>Yes</v>
      </c>
      <c r="R7813" t="str">
        <f>TEXT(SalesData[[#This Row],[Order Date]],"mmm-yyyy")</f>
        <v>Nov-2024</v>
      </c>
      <c r="S7813">
        <f>YEAR(SalesData[[#This Row],[Order Date]])*100 + MONTH(SalesData[[#This Row],[Order Date]])</f>
        <v>202411</v>
      </c>
    </row>
    <row r="7814" spans="1:19" x14ac:dyDescent="0.3">
      <c r="A7814" t="s">
        <v>18594</v>
      </c>
      <c r="B7814" s="3">
        <v>45612</v>
      </c>
      <c r="C7814" t="s">
        <v>18595</v>
      </c>
      <c r="D7814" t="s">
        <v>23</v>
      </c>
      <c r="E7814" t="s">
        <v>19</v>
      </c>
      <c r="F7814" t="s">
        <v>31</v>
      </c>
      <c r="G7814">
        <v>3</v>
      </c>
      <c r="H7814" s="5">
        <v>32.08</v>
      </c>
      <c r="I7814" s="5">
        <v>0.03</v>
      </c>
      <c r="J7814" s="5">
        <v>93.352799999999988</v>
      </c>
      <c r="K7814" s="5">
        <v>24.518365280921049</v>
      </c>
      <c r="L7814">
        <f>YEAR(SalesData[Order Date])</f>
        <v>2024</v>
      </c>
      <c r="M7814">
        <f>MONTH(SalesData[Order Date])</f>
        <v>11</v>
      </c>
      <c r="N7814" t="str">
        <f>TEXT(SalesData[[#This Row],[Order Date]], "mmmm")</f>
        <v>November</v>
      </c>
      <c r="O7814" s="7">
        <f>IF(SalesData[Sales]=0,0,SalesData[Profit]/SalesData[Sales])</f>
        <v>0.26264199125169307</v>
      </c>
      <c r="P7814" s="8">
        <f t="shared" si="122"/>
        <v>3.1172069825436408E-4</v>
      </c>
      <c r="Q7814" t="str">
        <f>IF(SalesData[[#This Row],[Discount]]&gt;0, "Yes", "No")</f>
        <v>Yes</v>
      </c>
      <c r="R7814" t="str">
        <f>TEXT(SalesData[[#This Row],[Order Date]],"mmm-yyyy")</f>
        <v>Nov-2024</v>
      </c>
      <c r="S7814">
        <f>YEAR(SalesData[[#This Row],[Order Date]])*100 + MONTH(SalesData[[#This Row],[Order Date]])</f>
        <v>202411</v>
      </c>
    </row>
    <row r="7815" spans="1:19" x14ac:dyDescent="0.3">
      <c r="A7815" t="s">
        <v>18682</v>
      </c>
      <c r="B7815" s="3">
        <v>45612</v>
      </c>
      <c r="C7815" t="s">
        <v>18683</v>
      </c>
      <c r="D7815" t="s">
        <v>23</v>
      </c>
      <c r="E7815" t="s">
        <v>14</v>
      </c>
      <c r="F7815" t="s">
        <v>31</v>
      </c>
      <c r="G7815">
        <v>5</v>
      </c>
      <c r="H7815" s="5">
        <v>82.24</v>
      </c>
      <c r="I7815" s="5">
        <v>0.28999999999999998</v>
      </c>
      <c r="J7815" s="5">
        <v>291.952</v>
      </c>
      <c r="K7815" s="5">
        <v>20.848701635112711</v>
      </c>
      <c r="L7815">
        <f>YEAR(SalesData[Order Date])</f>
        <v>2024</v>
      </c>
      <c r="M7815">
        <f>MONTH(SalesData[Order Date])</f>
        <v>11</v>
      </c>
      <c r="N7815" t="str">
        <f>TEXT(SalesData[[#This Row],[Order Date]], "mmmm")</f>
        <v>November</v>
      </c>
      <c r="O7815" s="7">
        <f>IF(SalesData[Sales]=0,0,SalesData[Profit]/SalesData[Sales])</f>
        <v>7.1411401994549484E-2</v>
      </c>
      <c r="P7815" s="8">
        <f t="shared" si="122"/>
        <v>7.0525291828793773E-4</v>
      </c>
      <c r="Q7815" t="str">
        <f>IF(SalesData[[#This Row],[Discount]]&gt;0, "Yes", "No")</f>
        <v>Yes</v>
      </c>
      <c r="R7815" t="str">
        <f>TEXT(SalesData[[#This Row],[Order Date]],"mmm-yyyy")</f>
        <v>Nov-2024</v>
      </c>
      <c r="S7815">
        <f>YEAR(SalesData[[#This Row],[Order Date]])*100 + MONTH(SalesData[[#This Row],[Order Date]])</f>
        <v>202411</v>
      </c>
    </row>
    <row r="7816" spans="1:19" x14ac:dyDescent="0.3">
      <c r="A7816" t="s">
        <v>18710</v>
      </c>
      <c r="B7816" s="3">
        <v>45601</v>
      </c>
      <c r="C7816" t="s">
        <v>18711</v>
      </c>
      <c r="D7816" t="s">
        <v>23</v>
      </c>
      <c r="E7816" t="s">
        <v>19</v>
      </c>
      <c r="F7816" t="s">
        <v>34</v>
      </c>
      <c r="G7816">
        <v>6</v>
      </c>
      <c r="H7816" s="5">
        <v>953.89</v>
      </c>
      <c r="I7816" s="5">
        <v>7.0000000000000007E-2</v>
      </c>
      <c r="J7816" s="5">
        <v>5322.7061999999996</v>
      </c>
      <c r="K7816" s="5">
        <v>1497.2583401155589</v>
      </c>
      <c r="L7816">
        <f>YEAR(SalesData[Order Date])</f>
        <v>2024</v>
      </c>
      <c r="M7816">
        <f>MONTH(SalesData[Order Date])</f>
        <v>11</v>
      </c>
      <c r="N7816" t="str">
        <f>TEXT(SalesData[[#This Row],[Order Date]], "mmmm")</f>
        <v>November</v>
      </c>
      <c r="O7816" s="7">
        <f>IF(SalesData[Sales]=0,0,SalesData[Profit]/SalesData[Sales])</f>
        <v>0.28129644655486696</v>
      </c>
      <c r="P7816" s="8">
        <f t="shared" si="122"/>
        <v>1.2230620581688315E-5</v>
      </c>
      <c r="Q7816" t="str">
        <f>IF(SalesData[[#This Row],[Discount]]&gt;0, "Yes", "No")</f>
        <v>Yes</v>
      </c>
      <c r="R7816" t="str">
        <f>TEXT(SalesData[[#This Row],[Order Date]],"mmm-yyyy")</f>
        <v>Nov-2024</v>
      </c>
      <c r="S7816">
        <f>YEAR(SalesData[[#This Row],[Order Date]])*100 + MONTH(SalesData[[#This Row],[Order Date]])</f>
        <v>202411</v>
      </c>
    </row>
    <row r="7817" spans="1:19" x14ac:dyDescent="0.3">
      <c r="A7817" t="s">
        <v>18892</v>
      </c>
      <c r="B7817" s="3">
        <v>45623</v>
      </c>
      <c r="C7817" t="s">
        <v>18893</v>
      </c>
      <c r="D7817" t="s">
        <v>23</v>
      </c>
      <c r="E7817" t="s">
        <v>26</v>
      </c>
      <c r="F7817" t="s">
        <v>53</v>
      </c>
      <c r="G7817">
        <v>4</v>
      </c>
      <c r="H7817" s="5">
        <v>281.73</v>
      </c>
      <c r="I7817" s="5">
        <v>0.18</v>
      </c>
      <c r="J7817" s="5">
        <v>924.07440000000008</v>
      </c>
      <c r="K7817" s="5">
        <v>97.966260890116359</v>
      </c>
      <c r="L7817">
        <f>YEAR(SalesData[Order Date])</f>
        <v>2024</v>
      </c>
      <c r="M7817">
        <f>MONTH(SalesData[Order Date])</f>
        <v>11</v>
      </c>
      <c r="N7817" t="str">
        <f>TEXT(SalesData[[#This Row],[Order Date]], "mmmm")</f>
        <v>November</v>
      </c>
      <c r="O7817" s="7">
        <f>IF(SalesData[Sales]=0,0,SalesData[Profit]/SalesData[Sales])</f>
        <v>0.10601555555496002</v>
      </c>
      <c r="P7817" s="8">
        <f t="shared" si="122"/>
        <v>1.597273985731019E-4</v>
      </c>
      <c r="Q7817" t="str">
        <f>IF(SalesData[[#This Row],[Discount]]&gt;0, "Yes", "No")</f>
        <v>Yes</v>
      </c>
      <c r="R7817" t="str">
        <f>TEXT(SalesData[[#This Row],[Order Date]],"mmm-yyyy")</f>
        <v>Nov-2024</v>
      </c>
      <c r="S7817">
        <f>YEAR(SalesData[[#This Row],[Order Date]])*100 + MONTH(SalesData[[#This Row],[Order Date]])</f>
        <v>202411</v>
      </c>
    </row>
    <row r="7818" spans="1:19" x14ac:dyDescent="0.3">
      <c r="A7818" t="s">
        <v>18913</v>
      </c>
      <c r="B7818" s="3">
        <v>45609</v>
      </c>
      <c r="C7818" t="s">
        <v>14000</v>
      </c>
      <c r="D7818" t="s">
        <v>13</v>
      </c>
      <c r="E7818" t="s">
        <v>14</v>
      </c>
      <c r="F7818" t="s">
        <v>27</v>
      </c>
      <c r="G7818">
        <v>6</v>
      </c>
      <c r="H7818" s="5">
        <v>850.51</v>
      </c>
      <c r="I7818" s="5">
        <v>0.01</v>
      </c>
      <c r="J7818" s="5">
        <v>5052.0293999999994</v>
      </c>
      <c r="K7818" s="5">
        <v>255.54351934764389</v>
      </c>
      <c r="L7818">
        <f>YEAR(SalesData[Order Date])</f>
        <v>2024</v>
      </c>
      <c r="M7818">
        <f>MONTH(SalesData[Order Date])</f>
        <v>11</v>
      </c>
      <c r="N7818" t="str">
        <f>TEXT(SalesData[[#This Row],[Order Date]], "mmmm")</f>
        <v>November</v>
      </c>
      <c r="O7818" s="7">
        <f>IF(SalesData[Sales]=0,0,SalesData[Profit]/SalesData[Sales])</f>
        <v>5.0582350005256092E-2</v>
      </c>
      <c r="P7818" s="8">
        <f t="shared" si="122"/>
        <v>1.9596085485963327E-6</v>
      </c>
      <c r="Q7818" t="str">
        <f>IF(SalesData[[#This Row],[Discount]]&gt;0, "Yes", "No")</f>
        <v>Yes</v>
      </c>
      <c r="R7818" t="str">
        <f>TEXT(SalesData[[#This Row],[Order Date]],"mmm-yyyy")</f>
        <v>Nov-2024</v>
      </c>
      <c r="S7818">
        <f>YEAR(SalesData[[#This Row],[Order Date]])*100 + MONTH(SalesData[[#This Row],[Order Date]])</f>
        <v>202411</v>
      </c>
    </row>
    <row r="7819" spans="1:19" x14ac:dyDescent="0.3">
      <c r="A7819" t="s">
        <v>18939</v>
      </c>
      <c r="B7819" s="3">
        <v>45610</v>
      </c>
      <c r="C7819" t="s">
        <v>18940</v>
      </c>
      <c r="D7819" t="s">
        <v>18</v>
      </c>
      <c r="E7819" t="s">
        <v>14</v>
      </c>
      <c r="F7819" t="s">
        <v>53</v>
      </c>
      <c r="G7819">
        <v>8</v>
      </c>
      <c r="H7819" s="5">
        <v>359.58</v>
      </c>
      <c r="I7819" s="5">
        <v>0.1</v>
      </c>
      <c r="J7819" s="5">
        <v>2588.9760000000001</v>
      </c>
      <c r="K7819" s="5">
        <v>386.66774159236058</v>
      </c>
      <c r="L7819">
        <f>YEAR(SalesData[Order Date])</f>
        <v>2024</v>
      </c>
      <c r="M7819">
        <f>MONTH(SalesData[Order Date])</f>
        <v>11</v>
      </c>
      <c r="N7819" t="str">
        <f>TEXT(SalesData[[#This Row],[Order Date]], "mmmm")</f>
        <v>November</v>
      </c>
      <c r="O7819" s="7">
        <f>IF(SalesData[Sales]=0,0,SalesData[Profit]/SalesData[Sales])</f>
        <v>0.14935161298998545</v>
      </c>
      <c r="P7819" s="8">
        <f t="shared" si="122"/>
        <v>3.4762778797485957E-5</v>
      </c>
      <c r="Q7819" t="str">
        <f>IF(SalesData[[#This Row],[Discount]]&gt;0, "Yes", "No")</f>
        <v>Yes</v>
      </c>
      <c r="R7819" t="str">
        <f>TEXT(SalesData[[#This Row],[Order Date]],"mmm-yyyy")</f>
        <v>Nov-2024</v>
      </c>
      <c r="S7819">
        <f>YEAR(SalesData[[#This Row],[Order Date]])*100 + MONTH(SalesData[[#This Row],[Order Date]])</f>
        <v>202411</v>
      </c>
    </row>
    <row r="7820" spans="1:19" x14ac:dyDescent="0.3">
      <c r="A7820" t="s">
        <v>19088</v>
      </c>
      <c r="B7820" s="3">
        <v>45610</v>
      </c>
      <c r="C7820" t="s">
        <v>19089</v>
      </c>
      <c r="D7820" t="s">
        <v>13</v>
      </c>
      <c r="E7820" t="s">
        <v>19</v>
      </c>
      <c r="F7820" t="s">
        <v>39</v>
      </c>
      <c r="G7820">
        <v>1</v>
      </c>
      <c r="H7820" s="5">
        <v>462.88</v>
      </c>
      <c r="I7820" s="5">
        <v>0.3</v>
      </c>
      <c r="J7820" s="5">
        <v>324.01600000000002</v>
      </c>
      <c r="K7820" s="5">
        <v>51.805233714452051</v>
      </c>
      <c r="L7820">
        <f>YEAR(SalesData[Order Date])</f>
        <v>2024</v>
      </c>
      <c r="M7820">
        <f>MONTH(SalesData[Order Date])</f>
        <v>11</v>
      </c>
      <c r="N7820" t="str">
        <f>TEXT(SalesData[[#This Row],[Order Date]], "mmmm")</f>
        <v>November</v>
      </c>
      <c r="O7820" s="7">
        <f>IF(SalesData[Sales]=0,0,SalesData[Profit]/SalesData[Sales])</f>
        <v>0.15988480110380984</v>
      </c>
      <c r="P7820" s="8">
        <f t="shared" si="122"/>
        <v>6.481161424127203E-4</v>
      </c>
      <c r="Q7820" t="str">
        <f>IF(SalesData[[#This Row],[Discount]]&gt;0, "Yes", "No")</f>
        <v>Yes</v>
      </c>
      <c r="R7820" t="str">
        <f>TEXT(SalesData[[#This Row],[Order Date]],"mmm-yyyy")</f>
        <v>Nov-2024</v>
      </c>
      <c r="S7820">
        <f>YEAR(SalesData[[#This Row],[Order Date]])*100 + MONTH(SalesData[[#This Row],[Order Date]])</f>
        <v>202411</v>
      </c>
    </row>
    <row r="7821" spans="1:19" x14ac:dyDescent="0.3">
      <c r="A7821" t="s">
        <v>19096</v>
      </c>
      <c r="B7821" s="3">
        <v>45607</v>
      </c>
      <c r="C7821" t="s">
        <v>19097</v>
      </c>
      <c r="D7821" t="s">
        <v>30</v>
      </c>
      <c r="E7821" t="s">
        <v>14</v>
      </c>
      <c r="F7821" t="s">
        <v>44</v>
      </c>
      <c r="G7821">
        <v>3</v>
      </c>
      <c r="H7821" s="5">
        <v>196.26</v>
      </c>
      <c r="I7821" s="5">
        <v>0.15</v>
      </c>
      <c r="J7821" s="5">
        <v>500.46300000000002</v>
      </c>
      <c r="K7821" s="5">
        <v>129.72974822461501</v>
      </c>
      <c r="L7821">
        <f>YEAR(SalesData[Order Date])</f>
        <v>2024</v>
      </c>
      <c r="M7821">
        <f>MONTH(SalesData[Order Date])</f>
        <v>11</v>
      </c>
      <c r="N7821" t="str">
        <f>TEXT(SalesData[[#This Row],[Order Date]], "mmmm")</f>
        <v>November</v>
      </c>
      <c r="O7821" s="7">
        <f>IF(SalesData[Sales]=0,0,SalesData[Profit]/SalesData[Sales])</f>
        <v>0.25921945922998302</v>
      </c>
      <c r="P7821" s="8">
        <f t="shared" si="122"/>
        <v>2.5476408845409153E-4</v>
      </c>
      <c r="Q7821" t="str">
        <f>IF(SalesData[[#This Row],[Discount]]&gt;0, "Yes", "No")</f>
        <v>Yes</v>
      </c>
      <c r="R7821" t="str">
        <f>TEXT(SalesData[[#This Row],[Order Date]],"mmm-yyyy")</f>
        <v>Nov-2024</v>
      </c>
      <c r="S7821">
        <f>YEAR(SalesData[[#This Row],[Order Date]])*100 + MONTH(SalesData[[#This Row],[Order Date]])</f>
        <v>202411</v>
      </c>
    </row>
    <row r="7822" spans="1:19" x14ac:dyDescent="0.3">
      <c r="A7822" t="s">
        <v>19170</v>
      </c>
      <c r="B7822" s="3">
        <v>45602</v>
      </c>
      <c r="C7822" t="s">
        <v>19171</v>
      </c>
      <c r="D7822" t="s">
        <v>23</v>
      </c>
      <c r="E7822" t="s">
        <v>26</v>
      </c>
      <c r="F7822" t="s">
        <v>20</v>
      </c>
      <c r="G7822">
        <v>1</v>
      </c>
      <c r="H7822" s="5">
        <v>954.83</v>
      </c>
      <c r="I7822" s="5">
        <v>0.26</v>
      </c>
      <c r="J7822" s="5">
        <v>706.57420000000002</v>
      </c>
      <c r="K7822" s="5">
        <v>209.7579600464895</v>
      </c>
      <c r="L7822">
        <f>YEAR(SalesData[Order Date])</f>
        <v>2024</v>
      </c>
      <c r="M7822">
        <f>MONTH(SalesData[Order Date])</f>
        <v>11</v>
      </c>
      <c r="N7822" t="str">
        <f>TEXT(SalesData[[#This Row],[Order Date]], "mmmm")</f>
        <v>November</v>
      </c>
      <c r="O7822" s="7">
        <f>IF(SalesData[Sales]=0,0,SalesData[Profit]/SalesData[Sales])</f>
        <v>0.2968661466078007</v>
      </c>
      <c r="P7822" s="8">
        <f t="shared" si="122"/>
        <v>2.7229978111286828E-4</v>
      </c>
      <c r="Q7822" t="str">
        <f>IF(SalesData[[#This Row],[Discount]]&gt;0, "Yes", "No")</f>
        <v>Yes</v>
      </c>
      <c r="R7822" t="str">
        <f>TEXT(SalesData[[#This Row],[Order Date]],"mmm-yyyy")</f>
        <v>Nov-2024</v>
      </c>
      <c r="S7822">
        <f>YEAR(SalesData[[#This Row],[Order Date]])*100 + MONTH(SalesData[[#This Row],[Order Date]])</f>
        <v>202411</v>
      </c>
    </row>
    <row r="7823" spans="1:19" x14ac:dyDescent="0.3">
      <c r="A7823" t="s">
        <v>19196</v>
      </c>
      <c r="B7823" s="3">
        <v>45601</v>
      </c>
      <c r="C7823" t="s">
        <v>19197</v>
      </c>
      <c r="D7823" t="s">
        <v>18</v>
      </c>
      <c r="E7823" t="s">
        <v>19</v>
      </c>
      <c r="F7823" t="s">
        <v>62</v>
      </c>
      <c r="G7823">
        <v>5</v>
      </c>
      <c r="H7823" s="5">
        <v>621.52</v>
      </c>
      <c r="I7823" s="5">
        <v>0.25</v>
      </c>
      <c r="J7823" s="5">
        <v>2330.6999999999998</v>
      </c>
      <c r="K7823" s="5">
        <v>683.10190391958452</v>
      </c>
      <c r="L7823">
        <f>YEAR(SalesData[Order Date])</f>
        <v>2024</v>
      </c>
      <c r="M7823">
        <f>MONTH(SalesData[Order Date])</f>
        <v>11</v>
      </c>
      <c r="N7823" t="str">
        <f>TEXT(SalesData[[#This Row],[Order Date]], "mmmm")</f>
        <v>November</v>
      </c>
      <c r="O7823" s="7">
        <f>IF(SalesData[Sales]=0,0,SalesData[Profit]/SalesData[Sales])</f>
        <v>0.29308873038983335</v>
      </c>
      <c r="P7823" s="8">
        <f t="shared" si="122"/>
        <v>8.044793409705239E-5</v>
      </c>
      <c r="Q7823" t="str">
        <f>IF(SalesData[[#This Row],[Discount]]&gt;0, "Yes", "No")</f>
        <v>Yes</v>
      </c>
      <c r="R7823" t="str">
        <f>TEXT(SalesData[[#This Row],[Order Date]],"mmm-yyyy")</f>
        <v>Nov-2024</v>
      </c>
      <c r="S7823">
        <f>YEAR(SalesData[[#This Row],[Order Date]])*100 + MONTH(SalesData[[#This Row],[Order Date]])</f>
        <v>202411</v>
      </c>
    </row>
    <row r="7824" spans="1:19" x14ac:dyDescent="0.3">
      <c r="A7824" t="s">
        <v>19224</v>
      </c>
      <c r="B7824" s="3">
        <v>45620</v>
      </c>
      <c r="C7824" t="s">
        <v>19225</v>
      </c>
      <c r="D7824" t="s">
        <v>18</v>
      </c>
      <c r="E7824" t="s">
        <v>14</v>
      </c>
      <c r="F7824" t="s">
        <v>39</v>
      </c>
      <c r="G7824">
        <v>5</v>
      </c>
      <c r="H7824" s="5">
        <v>927.15</v>
      </c>
      <c r="I7824" s="5">
        <v>0.19</v>
      </c>
      <c r="J7824" s="5">
        <v>3754.9575</v>
      </c>
      <c r="K7824" s="5">
        <v>522.8070155106933</v>
      </c>
      <c r="L7824">
        <f>YEAR(SalesData[Order Date])</f>
        <v>2024</v>
      </c>
      <c r="M7824">
        <f>MONTH(SalesData[Order Date])</f>
        <v>11</v>
      </c>
      <c r="N7824" t="str">
        <f>TEXT(SalesData[[#This Row],[Order Date]], "mmmm")</f>
        <v>November</v>
      </c>
      <c r="O7824" s="7">
        <f>IF(SalesData[Sales]=0,0,SalesData[Profit]/SalesData[Sales])</f>
        <v>0.13923114056835351</v>
      </c>
      <c r="P7824" s="8">
        <f t="shared" si="122"/>
        <v>4.098581675025616E-5</v>
      </c>
      <c r="Q7824" t="str">
        <f>IF(SalesData[[#This Row],[Discount]]&gt;0, "Yes", "No")</f>
        <v>Yes</v>
      </c>
      <c r="R7824" t="str">
        <f>TEXT(SalesData[[#This Row],[Order Date]],"mmm-yyyy")</f>
        <v>Nov-2024</v>
      </c>
      <c r="S7824">
        <f>YEAR(SalesData[[#This Row],[Order Date]])*100 + MONTH(SalesData[[#This Row],[Order Date]])</f>
        <v>202411</v>
      </c>
    </row>
    <row r="7825" spans="1:19" x14ac:dyDescent="0.3">
      <c r="A7825" t="s">
        <v>19254</v>
      </c>
      <c r="B7825" s="3">
        <v>45598</v>
      </c>
      <c r="C7825" t="s">
        <v>19255</v>
      </c>
      <c r="D7825" t="s">
        <v>13</v>
      </c>
      <c r="E7825" t="s">
        <v>26</v>
      </c>
      <c r="F7825" t="s">
        <v>39</v>
      </c>
      <c r="G7825">
        <v>5</v>
      </c>
      <c r="H7825" s="5">
        <v>857.05</v>
      </c>
      <c r="I7825" s="5">
        <v>0.17</v>
      </c>
      <c r="J7825" s="5">
        <v>3556.7575000000002</v>
      </c>
      <c r="K7825" s="5">
        <v>865.02106638645364</v>
      </c>
      <c r="L7825">
        <f>YEAR(SalesData[Order Date])</f>
        <v>2024</v>
      </c>
      <c r="M7825">
        <f>MONTH(SalesData[Order Date])</f>
        <v>11</v>
      </c>
      <c r="N7825" t="str">
        <f>TEXT(SalesData[[#This Row],[Order Date]], "mmmm")</f>
        <v>November</v>
      </c>
      <c r="O7825" s="7">
        <f>IF(SalesData[Sales]=0,0,SalesData[Profit]/SalesData[Sales])</f>
        <v>0.24320496024439495</v>
      </c>
      <c r="P7825" s="8">
        <f t="shared" si="122"/>
        <v>3.9670964354471737E-5</v>
      </c>
      <c r="Q7825" t="str">
        <f>IF(SalesData[[#This Row],[Discount]]&gt;0, "Yes", "No")</f>
        <v>Yes</v>
      </c>
      <c r="R7825" t="str">
        <f>TEXT(SalesData[[#This Row],[Order Date]],"mmm-yyyy")</f>
        <v>Nov-2024</v>
      </c>
      <c r="S7825">
        <f>YEAR(SalesData[[#This Row],[Order Date]])*100 + MONTH(SalesData[[#This Row],[Order Date]])</f>
        <v>202411</v>
      </c>
    </row>
    <row r="7826" spans="1:19" x14ac:dyDescent="0.3">
      <c r="A7826" t="s">
        <v>19273</v>
      </c>
      <c r="B7826" s="3">
        <v>45598</v>
      </c>
      <c r="C7826" t="s">
        <v>661</v>
      </c>
      <c r="D7826" t="s">
        <v>18</v>
      </c>
      <c r="E7826" t="s">
        <v>26</v>
      </c>
      <c r="F7826" t="s">
        <v>20</v>
      </c>
      <c r="G7826">
        <v>4</v>
      </c>
      <c r="H7826" s="5">
        <v>925.11</v>
      </c>
      <c r="I7826" s="5">
        <v>0.18</v>
      </c>
      <c r="J7826" s="5">
        <v>3034.3607999999999</v>
      </c>
      <c r="K7826" s="5">
        <v>648.10043896549519</v>
      </c>
      <c r="L7826">
        <f>YEAR(SalesData[Order Date])</f>
        <v>2024</v>
      </c>
      <c r="M7826">
        <f>MONTH(SalesData[Order Date])</f>
        <v>11</v>
      </c>
      <c r="N7826" t="str">
        <f>TEXT(SalesData[[#This Row],[Order Date]], "mmmm")</f>
        <v>November</v>
      </c>
      <c r="O7826" s="7">
        <f>IF(SalesData[Sales]=0,0,SalesData[Profit]/SalesData[Sales])</f>
        <v>0.21358713801123955</v>
      </c>
      <c r="P7826" s="8">
        <f t="shared" si="122"/>
        <v>4.8642864091837727E-5</v>
      </c>
      <c r="Q7826" t="str">
        <f>IF(SalesData[[#This Row],[Discount]]&gt;0, "Yes", "No")</f>
        <v>Yes</v>
      </c>
      <c r="R7826" t="str">
        <f>TEXT(SalesData[[#This Row],[Order Date]],"mmm-yyyy")</f>
        <v>Nov-2024</v>
      </c>
      <c r="S7826">
        <f>YEAR(SalesData[[#This Row],[Order Date]])*100 + MONTH(SalesData[[#This Row],[Order Date]])</f>
        <v>202411</v>
      </c>
    </row>
    <row r="7827" spans="1:19" x14ac:dyDescent="0.3">
      <c r="A7827" t="s">
        <v>19281</v>
      </c>
      <c r="B7827" s="3">
        <v>45614</v>
      </c>
      <c r="C7827" t="s">
        <v>19282</v>
      </c>
      <c r="D7827" t="s">
        <v>23</v>
      </c>
      <c r="E7827" t="s">
        <v>19</v>
      </c>
      <c r="F7827" t="s">
        <v>15</v>
      </c>
      <c r="G7827">
        <v>8</v>
      </c>
      <c r="H7827" s="5">
        <v>393.5</v>
      </c>
      <c r="I7827" s="5">
        <v>0.03</v>
      </c>
      <c r="J7827" s="5">
        <v>3053.56</v>
      </c>
      <c r="K7827" s="5">
        <v>824.69517900411859</v>
      </c>
      <c r="L7827">
        <f>YEAR(SalesData[Order Date])</f>
        <v>2024</v>
      </c>
      <c r="M7827">
        <f>MONTH(SalesData[Order Date])</f>
        <v>11</v>
      </c>
      <c r="N7827" t="str">
        <f>TEXT(SalesData[[#This Row],[Order Date]], "mmmm")</f>
        <v>November</v>
      </c>
      <c r="O7827" s="7">
        <f>IF(SalesData[Sales]=0,0,SalesData[Profit]/SalesData[Sales])</f>
        <v>0.27007662498988677</v>
      </c>
      <c r="P7827" s="8">
        <f t="shared" si="122"/>
        <v>9.5298602287166451E-6</v>
      </c>
      <c r="Q7827" t="str">
        <f>IF(SalesData[[#This Row],[Discount]]&gt;0, "Yes", "No")</f>
        <v>Yes</v>
      </c>
      <c r="R7827" t="str">
        <f>TEXT(SalesData[[#This Row],[Order Date]],"mmm-yyyy")</f>
        <v>Nov-2024</v>
      </c>
      <c r="S7827">
        <f>YEAR(SalesData[[#This Row],[Order Date]])*100 + MONTH(SalesData[[#This Row],[Order Date]])</f>
        <v>202411</v>
      </c>
    </row>
    <row r="7828" spans="1:19" x14ac:dyDescent="0.3">
      <c r="A7828" t="s">
        <v>120</v>
      </c>
      <c r="B7828" s="3">
        <v>45639</v>
      </c>
      <c r="C7828" t="s">
        <v>121</v>
      </c>
      <c r="D7828" t="s">
        <v>18</v>
      </c>
      <c r="E7828" t="s">
        <v>26</v>
      </c>
      <c r="F7828" t="s">
        <v>31</v>
      </c>
      <c r="G7828">
        <v>1</v>
      </c>
      <c r="H7828" s="5">
        <v>993.52</v>
      </c>
      <c r="I7828" s="5">
        <v>7.0000000000000007E-2</v>
      </c>
      <c r="J7828" s="5">
        <v>923.97359999999992</v>
      </c>
      <c r="K7828" s="5">
        <v>154.54248111385891</v>
      </c>
      <c r="L7828">
        <f>YEAR(SalesData[Order Date])</f>
        <v>2024</v>
      </c>
      <c r="M7828">
        <f>MONTH(SalesData[Order Date])</f>
        <v>12</v>
      </c>
      <c r="N7828" t="str">
        <f>TEXT(SalesData[[#This Row],[Order Date]], "mmmm")</f>
        <v>December</v>
      </c>
      <c r="O7828" s="7">
        <f>IF(SalesData[Sales]=0,0,SalesData[Profit]/SalesData[Sales])</f>
        <v>0.16725854625484854</v>
      </c>
      <c r="P7828" s="8">
        <f t="shared" si="122"/>
        <v>7.0456558499074005E-5</v>
      </c>
      <c r="Q7828" t="str">
        <f>IF(SalesData[[#This Row],[Discount]]&gt;0, "Yes", "No")</f>
        <v>Yes</v>
      </c>
      <c r="R7828" t="str">
        <f>TEXT(SalesData[[#This Row],[Order Date]],"mmm-yyyy")</f>
        <v>Dec-2024</v>
      </c>
      <c r="S7828">
        <f>YEAR(SalesData[[#This Row],[Order Date]])*100 + MONTH(SalesData[[#This Row],[Order Date]])</f>
        <v>202412</v>
      </c>
    </row>
    <row r="7829" spans="1:19" x14ac:dyDescent="0.3">
      <c r="A7829" t="s">
        <v>124</v>
      </c>
      <c r="B7829" s="3">
        <v>45645</v>
      </c>
      <c r="C7829" t="s">
        <v>125</v>
      </c>
      <c r="D7829" t="s">
        <v>30</v>
      </c>
      <c r="E7829" t="s">
        <v>14</v>
      </c>
      <c r="F7829" t="s">
        <v>34</v>
      </c>
      <c r="G7829">
        <v>9</v>
      </c>
      <c r="H7829" s="5">
        <v>719.31</v>
      </c>
      <c r="I7829" s="5">
        <v>0.16</v>
      </c>
      <c r="J7829" s="5">
        <v>5437.9835999999987</v>
      </c>
      <c r="K7829" s="5">
        <v>1356.619042184298</v>
      </c>
      <c r="L7829">
        <f>YEAR(SalesData[Order Date])</f>
        <v>2024</v>
      </c>
      <c r="M7829">
        <f>MONTH(SalesData[Order Date])</f>
        <v>12</v>
      </c>
      <c r="N7829" t="str">
        <f>TEXT(SalesData[[#This Row],[Order Date]], "mmmm")</f>
        <v>December</v>
      </c>
      <c r="O7829" s="7">
        <f>IF(SalesData[Sales]=0,0,SalesData[Profit]/SalesData[Sales])</f>
        <v>0.24947096975141639</v>
      </c>
      <c r="P7829" s="8">
        <f t="shared" si="122"/>
        <v>2.4715043274496087E-5</v>
      </c>
      <c r="Q7829" t="str">
        <f>IF(SalesData[[#This Row],[Discount]]&gt;0, "Yes", "No")</f>
        <v>Yes</v>
      </c>
      <c r="R7829" t="str">
        <f>TEXT(SalesData[[#This Row],[Order Date]],"mmm-yyyy")</f>
        <v>Dec-2024</v>
      </c>
      <c r="S7829">
        <f>YEAR(SalesData[[#This Row],[Order Date]])*100 + MONTH(SalesData[[#This Row],[Order Date]])</f>
        <v>202412</v>
      </c>
    </row>
    <row r="7830" spans="1:19" x14ac:dyDescent="0.3">
      <c r="A7830" t="s">
        <v>138</v>
      </c>
      <c r="B7830" s="3">
        <v>45643</v>
      </c>
      <c r="C7830" t="s">
        <v>139</v>
      </c>
      <c r="D7830" t="s">
        <v>18</v>
      </c>
      <c r="E7830" t="s">
        <v>26</v>
      </c>
      <c r="F7830" t="s">
        <v>91</v>
      </c>
      <c r="G7830">
        <v>1</v>
      </c>
      <c r="H7830" s="5">
        <v>987.73</v>
      </c>
      <c r="I7830" s="5">
        <v>0.23</v>
      </c>
      <c r="J7830" s="5">
        <v>760.5521</v>
      </c>
      <c r="K7830" s="5">
        <v>140.83256433639011</v>
      </c>
      <c r="L7830">
        <f>YEAR(SalesData[Order Date])</f>
        <v>2024</v>
      </c>
      <c r="M7830">
        <f>MONTH(SalesData[Order Date])</f>
        <v>12</v>
      </c>
      <c r="N7830" t="str">
        <f>TEXT(SalesData[[#This Row],[Order Date]], "mmmm")</f>
        <v>December</v>
      </c>
      <c r="O7830" s="7">
        <f>IF(SalesData[Sales]=0,0,SalesData[Profit]/SalesData[Sales])</f>
        <v>0.18517148836534683</v>
      </c>
      <c r="P7830" s="8">
        <f t="shared" si="122"/>
        <v>2.3285715732032034E-4</v>
      </c>
      <c r="Q7830" t="str">
        <f>IF(SalesData[[#This Row],[Discount]]&gt;0, "Yes", "No")</f>
        <v>Yes</v>
      </c>
      <c r="R7830" t="str">
        <f>TEXT(SalesData[[#This Row],[Order Date]],"mmm-yyyy")</f>
        <v>Dec-2024</v>
      </c>
      <c r="S7830">
        <f>YEAR(SalesData[[#This Row],[Order Date]])*100 + MONTH(SalesData[[#This Row],[Order Date]])</f>
        <v>202412</v>
      </c>
    </row>
    <row r="7831" spans="1:19" x14ac:dyDescent="0.3">
      <c r="A7831" t="s">
        <v>290</v>
      </c>
      <c r="B7831" s="3">
        <v>45628</v>
      </c>
      <c r="C7831" t="s">
        <v>291</v>
      </c>
      <c r="D7831" t="s">
        <v>13</v>
      </c>
      <c r="E7831" t="s">
        <v>14</v>
      </c>
      <c r="F7831" t="s">
        <v>15</v>
      </c>
      <c r="G7831">
        <v>9</v>
      </c>
      <c r="H7831" s="5">
        <v>930.31</v>
      </c>
      <c r="I7831" s="5">
        <v>0.19</v>
      </c>
      <c r="J7831" s="5">
        <v>6781.9598999999998</v>
      </c>
      <c r="K7831" s="5">
        <v>464.29877140982171</v>
      </c>
      <c r="L7831">
        <f>YEAR(SalesData[Order Date])</f>
        <v>2024</v>
      </c>
      <c r="M7831">
        <f>MONTH(SalesData[Order Date])</f>
        <v>12</v>
      </c>
      <c r="N7831" t="str">
        <f>TEXT(SalesData[[#This Row],[Order Date]], "mmmm")</f>
        <v>December</v>
      </c>
      <c r="O7831" s="7">
        <f>IF(SalesData[Sales]=0,0,SalesData[Profit]/SalesData[Sales])</f>
        <v>6.8460854716911809E-2</v>
      </c>
      <c r="P7831" s="8">
        <f t="shared" si="122"/>
        <v>2.2692555289216619E-5</v>
      </c>
      <c r="Q7831" t="str">
        <f>IF(SalesData[[#This Row],[Discount]]&gt;0, "Yes", "No")</f>
        <v>Yes</v>
      </c>
      <c r="R7831" t="str">
        <f>TEXT(SalesData[[#This Row],[Order Date]],"mmm-yyyy")</f>
        <v>Dec-2024</v>
      </c>
      <c r="S7831">
        <f>YEAR(SalesData[[#This Row],[Order Date]])*100 + MONTH(SalesData[[#This Row],[Order Date]])</f>
        <v>202412</v>
      </c>
    </row>
    <row r="7832" spans="1:19" x14ac:dyDescent="0.3">
      <c r="A7832" t="s">
        <v>310</v>
      </c>
      <c r="B7832" s="3">
        <v>45633</v>
      </c>
      <c r="C7832" t="s">
        <v>311</v>
      </c>
      <c r="D7832" t="s">
        <v>30</v>
      </c>
      <c r="E7832" t="s">
        <v>19</v>
      </c>
      <c r="F7832" t="s">
        <v>62</v>
      </c>
      <c r="G7832">
        <v>2</v>
      </c>
      <c r="H7832" s="5">
        <v>295.14999999999998</v>
      </c>
      <c r="I7832" s="5">
        <v>0.08</v>
      </c>
      <c r="J7832" s="5">
        <v>543.07600000000002</v>
      </c>
      <c r="K7832" s="5">
        <v>80.993359871065451</v>
      </c>
      <c r="L7832">
        <f>YEAR(SalesData[Order Date])</f>
        <v>2024</v>
      </c>
      <c r="M7832">
        <f>MONTH(SalesData[Order Date])</f>
        <v>12</v>
      </c>
      <c r="N7832" t="str">
        <f>TEXT(SalesData[[#This Row],[Order Date]], "mmmm")</f>
        <v>December</v>
      </c>
      <c r="O7832" s="7">
        <f>IF(SalesData[Sales]=0,0,SalesData[Profit]/SalesData[Sales])</f>
        <v>0.1491381682693867</v>
      </c>
      <c r="P7832" s="8">
        <f t="shared" si="122"/>
        <v>1.3552430967304761E-4</v>
      </c>
      <c r="Q7832" t="str">
        <f>IF(SalesData[[#This Row],[Discount]]&gt;0, "Yes", "No")</f>
        <v>Yes</v>
      </c>
      <c r="R7832" t="str">
        <f>TEXT(SalesData[[#This Row],[Order Date]],"mmm-yyyy")</f>
        <v>Dec-2024</v>
      </c>
      <c r="S7832">
        <f>YEAR(SalesData[[#This Row],[Order Date]])*100 + MONTH(SalesData[[#This Row],[Order Date]])</f>
        <v>202412</v>
      </c>
    </row>
    <row r="7833" spans="1:19" x14ac:dyDescent="0.3">
      <c r="A7833" t="s">
        <v>462</v>
      </c>
      <c r="B7833" s="3">
        <v>45634</v>
      </c>
      <c r="C7833" t="s">
        <v>463</v>
      </c>
      <c r="D7833" t="s">
        <v>18</v>
      </c>
      <c r="E7833" t="s">
        <v>19</v>
      </c>
      <c r="F7833" t="s">
        <v>53</v>
      </c>
      <c r="G7833">
        <v>5</v>
      </c>
      <c r="H7833" s="5">
        <v>236.6</v>
      </c>
      <c r="I7833" s="5">
        <v>0.05</v>
      </c>
      <c r="J7833" s="5">
        <v>1123.8499999999999</v>
      </c>
      <c r="K7833" s="5">
        <v>94.373926492471185</v>
      </c>
      <c r="L7833">
        <f>YEAR(SalesData[Order Date])</f>
        <v>2024</v>
      </c>
      <c r="M7833">
        <f>MONTH(SalesData[Order Date])</f>
        <v>12</v>
      </c>
      <c r="N7833" t="str">
        <f>TEXT(SalesData[[#This Row],[Order Date]], "mmmm")</f>
        <v>December</v>
      </c>
      <c r="O7833" s="7">
        <f>IF(SalesData[Sales]=0,0,SalesData[Profit]/SalesData[Sales])</f>
        <v>8.3973774518370944E-2</v>
      </c>
      <c r="P7833" s="8">
        <f t="shared" si="122"/>
        <v>4.2265426880811498E-5</v>
      </c>
      <c r="Q7833" t="str">
        <f>IF(SalesData[[#This Row],[Discount]]&gt;0, "Yes", "No")</f>
        <v>Yes</v>
      </c>
      <c r="R7833" t="str">
        <f>TEXT(SalesData[[#This Row],[Order Date]],"mmm-yyyy")</f>
        <v>Dec-2024</v>
      </c>
      <c r="S7833">
        <f>YEAR(SalesData[[#This Row],[Order Date]])*100 + MONTH(SalesData[[#This Row],[Order Date]])</f>
        <v>202412</v>
      </c>
    </row>
    <row r="7834" spans="1:19" x14ac:dyDescent="0.3">
      <c r="A7834" t="s">
        <v>474</v>
      </c>
      <c r="B7834" s="3">
        <v>45654</v>
      </c>
      <c r="C7834" t="s">
        <v>475</v>
      </c>
      <c r="D7834" t="s">
        <v>13</v>
      </c>
      <c r="E7834" t="s">
        <v>14</v>
      </c>
      <c r="F7834" t="s">
        <v>91</v>
      </c>
      <c r="G7834">
        <v>3</v>
      </c>
      <c r="H7834" s="5">
        <v>286.08999999999997</v>
      </c>
      <c r="I7834" s="5">
        <v>0.09</v>
      </c>
      <c r="J7834" s="5">
        <v>781.02570000000003</v>
      </c>
      <c r="K7834" s="5">
        <v>91.74837563224736</v>
      </c>
      <c r="L7834">
        <f>YEAR(SalesData[Order Date])</f>
        <v>2024</v>
      </c>
      <c r="M7834">
        <f>MONTH(SalesData[Order Date])</f>
        <v>12</v>
      </c>
      <c r="N7834" t="str">
        <f>TEXT(SalesData[[#This Row],[Order Date]], "mmmm")</f>
        <v>December</v>
      </c>
      <c r="O7834" s="7">
        <f>IF(SalesData[Sales]=0,0,SalesData[Profit]/SalesData[Sales])</f>
        <v>0.11747164738912863</v>
      </c>
      <c r="P7834" s="8">
        <f t="shared" si="122"/>
        <v>1.0486210633017581E-4</v>
      </c>
      <c r="Q7834" t="str">
        <f>IF(SalesData[[#This Row],[Discount]]&gt;0, "Yes", "No")</f>
        <v>Yes</v>
      </c>
      <c r="R7834" t="str">
        <f>TEXT(SalesData[[#This Row],[Order Date]],"mmm-yyyy")</f>
        <v>Dec-2024</v>
      </c>
      <c r="S7834">
        <f>YEAR(SalesData[[#This Row],[Order Date]])*100 + MONTH(SalesData[[#This Row],[Order Date]])</f>
        <v>202412</v>
      </c>
    </row>
    <row r="7835" spans="1:19" x14ac:dyDescent="0.3">
      <c r="A7835" t="s">
        <v>568</v>
      </c>
      <c r="B7835" s="3">
        <v>45651</v>
      </c>
      <c r="C7835" t="s">
        <v>569</v>
      </c>
      <c r="D7835" t="s">
        <v>30</v>
      </c>
      <c r="E7835" t="s">
        <v>19</v>
      </c>
      <c r="F7835" t="s">
        <v>31</v>
      </c>
      <c r="G7835">
        <v>2</v>
      </c>
      <c r="H7835" s="5">
        <v>124.27</v>
      </c>
      <c r="I7835" s="5">
        <v>0.22</v>
      </c>
      <c r="J7835" s="5">
        <v>193.8612</v>
      </c>
      <c r="K7835" s="5">
        <v>31.514636808013691</v>
      </c>
      <c r="L7835">
        <f>YEAR(SalesData[Order Date])</f>
        <v>2024</v>
      </c>
      <c r="M7835">
        <f>MONTH(SalesData[Order Date])</f>
        <v>12</v>
      </c>
      <c r="N7835" t="str">
        <f>TEXT(SalesData[[#This Row],[Order Date]], "mmmm")</f>
        <v>December</v>
      </c>
      <c r="O7835" s="7">
        <f>IF(SalesData[Sales]=0,0,SalesData[Profit]/SalesData[Sales])</f>
        <v>0.16256288936627697</v>
      </c>
      <c r="P7835" s="8">
        <f t="shared" si="122"/>
        <v>8.8516938923312142E-4</v>
      </c>
      <c r="Q7835" t="str">
        <f>IF(SalesData[[#This Row],[Discount]]&gt;0, "Yes", "No")</f>
        <v>Yes</v>
      </c>
      <c r="R7835" t="str">
        <f>TEXT(SalesData[[#This Row],[Order Date]],"mmm-yyyy")</f>
        <v>Dec-2024</v>
      </c>
      <c r="S7835">
        <f>YEAR(SalesData[[#This Row],[Order Date]])*100 + MONTH(SalesData[[#This Row],[Order Date]])</f>
        <v>202412</v>
      </c>
    </row>
    <row r="7836" spans="1:19" x14ac:dyDescent="0.3">
      <c r="A7836" t="s">
        <v>608</v>
      </c>
      <c r="B7836" s="3">
        <v>45627</v>
      </c>
      <c r="C7836" t="s">
        <v>609</v>
      </c>
      <c r="D7836" t="s">
        <v>13</v>
      </c>
      <c r="E7836" t="s">
        <v>14</v>
      </c>
      <c r="F7836" t="s">
        <v>27</v>
      </c>
      <c r="G7836">
        <v>8</v>
      </c>
      <c r="H7836" s="5">
        <v>798.22</v>
      </c>
      <c r="I7836" s="5">
        <v>0.01</v>
      </c>
      <c r="J7836" s="5">
        <v>6321.9023999999999</v>
      </c>
      <c r="K7836" s="5">
        <v>810.58074071353406</v>
      </c>
      <c r="L7836">
        <f>YEAR(SalesData[Order Date])</f>
        <v>2024</v>
      </c>
      <c r="M7836">
        <f>MONTH(SalesData[Order Date])</f>
        <v>12</v>
      </c>
      <c r="N7836" t="str">
        <f>TEXT(SalesData[[#This Row],[Order Date]], "mmmm")</f>
        <v>December</v>
      </c>
      <c r="O7836" s="7">
        <f>IF(SalesData[Sales]=0,0,SalesData[Profit]/SalesData[Sales])</f>
        <v>0.12821785111923495</v>
      </c>
      <c r="P7836" s="8">
        <f t="shared" si="122"/>
        <v>1.5659843151010998E-6</v>
      </c>
      <c r="Q7836" t="str">
        <f>IF(SalesData[[#This Row],[Discount]]&gt;0, "Yes", "No")</f>
        <v>Yes</v>
      </c>
      <c r="R7836" t="str">
        <f>TEXT(SalesData[[#This Row],[Order Date]],"mmm-yyyy")</f>
        <v>Dec-2024</v>
      </c>
      <c r="S7836">
        <f>YEAR(SalesData[[#This Row],[Order Date]])*100 + MONTH(SalesData[[#This Row],[Order Date]])</f>
        <v>202412</v>
      </c>
    </row>
    <row r="7837" spans="1:19" x14ac:dyDescent="0.3">
      <c r="A7837" t="s">
        <v>734</v>
      </c>
      <c r="B7837" s="3">
        <v>45657</v>
      </c>
      <c r="C7837" t="s">
        <v>735</v>
      </c>
      <c r="D7837" t="s">
        <v>18</v>
      </c>
      <c r="E7837" t="s">
        <v>19</v>
      </c>
      <c r="F7837" t="s">
        <v>39</v>
      </c>
      <c r="G7837">
        <v>4</v>
      </c>
      <c r="H7837" s="5">
        <v>786.58</v>
      </c>
      <c r="I7837" s="5">
        <v>0.21</v>
      </c>
      <c r="J7837" s="5">
        <v>2485.5927999999999</v>
      </c>
      <c r="K7837" s="5">
        <v>143.7993621142185</v>
      </c>
      <c r="L7837">
        <f>YEAR(SalesData[Order Date])</f>
        <v>2024</v>
      </c>
      <c r="M7837">
        <f>MONTH(SalesData[Order Date])</f>
        <v>12</v>
      </c>
      <c r="N7837" t="str">
        <f>TEXT(SalesData[[#This Row],[Order Date]], "mmmm")</f>
        <v>December</v>
      </c>
      <c r="O7837" s="7">
        <f>IF(SalesData[Sales]=0,0,SalesData[Profit]/SalesData[Sales])</f>
        <v>5.7853145581294931E-2</v>
      </c>
      <c r="P7837" s="8">
        <f t="shared" si="122"/>
        <v>6.6744641358793761E-5</v>
      </c>
      <c r="Q7837" t="str">
        <f>IF(SalesData[[#This Row],[Discount]]&gt;0, "Yes", "No")</f>
        <v>Yes</v>
      </c>
      <c r="R7837" t="str">
        <f>TEXT(SalesData[[#This Row],[Order Date]],"mmm-yyyy")</f>
        <v>Dec-2024</v>
      </c>
      <c r="S7837">
        <f>YEAR(SalesData[[#This Row],[Order Date]])*100 + MONTH(SalesData[[#This Row],[Order Date]])</f>
        <v>202412</v>
      </c>
    </row>
    <row r="7838" spans="1:19" x14ac:dyDescent="0.3">
      <c r="A7838" t="s">
        <v>740</v>
      </c>
      <c r="B7838" s="3">
        <v>45646</v>
      </c>
      <c r="C7838" t="s">
        <v>741</v>
      </c>
      <c r="D7838" t="s">
        <v>13</v>
      </c>
      <c r="E7838" t="s">
        <v>26</v>
      </c>
      <c r="F7838" t="s">
        <v>91</v>
      </c>
      <c r="G7838">
        <v>5</v>
      </c>
      <c r="H7838" s="5">
        <v>744.16</v>
      </c>
      <c r="I7838" s="5">
        <v>0.16</v>
      </c>
      <c r="J7838" s="5">
        <v>3125.4720000000002</v>
      </c>
      <c r="K7838" s="5">
        <v>701.89615081082707</v>
      </c>
      <c r="L7838">
        <f>YEAR(SalesData[Order Date])</f>
        <v>2024</v>
      </c>
      <c r="M7838">
        <f>MONTH(SalesData[Order Date])</f>
        <v>12</v>
      </c>
      <c r="N7838" t="str">
        <f>TEXT(SalesData[[#This Row],[Order Date]], "mmmm")</f>
        <v>December</v>
      </c>
      <c r="O7838" s="7">
        <f>IF(SalesData[Sales]=0,0,SalesData[Profit]/SalesData[Sales])</f>
        <v>0.22457284877638545</v>
      </c>
      <c r="P7838" s="8">
        <f t="shared" si="122"/>
        <v>4.3001505052676849E-5</v>
      </c>
      <c r="Q7838" t="str">
        <f>IF(SalesData[[#This Row],[Discount]]&gt;0, "Yes", "No")</f>
        <v>Yes</v>
      </c>
      <c r="R7838" t="str">
        <f>TEXT(SalesData[[#This Row],[Order Date]],"mmm-yyyy")</f>
        <v>Dec-2024</v>
      </c>
      <c r="S7838">
        <f>YEAR(SalesData[[#This Row],[Order Date]])*100 + MONTH(SalesData[[#This Row],[Order Date]])</f>
        <v>202412</v>
      </c>
    </row>
    <row r="7839" spans="1:19" x14ac:dyDescent="0.3">
      <c r="A7839" t="s">
        <v>750</v>
      </c>
      <c r="B7839" s="3">
        <v>45654</v>
      </c>
      <c r="C7839" t="s">
        <v>751</v>
      </c>
      <c r="D7839" t="s">
        <v>23</v>
      </c>
      <c r="E7839" t="s">
        <v>19</v>
      </c>
      <c r="F7839" t="s">
        <v>34</v>
      </c>
      <c r="G7839">
        <v>7</v>
      </c>
      <c r="H7839" s="5">
        <v>533.9</v>
      </c>
      <c r="I7839" s="5">
        <v>0.02</v>
      </c>
      <c r="J7839" s="5">
        <v>3662.5540000000001</v>
      </c>
      <c r="K7839" s="5">
        <v>774.55295217078628</v>
      </c>
      <c r="L7839">
        <f>YEAR(SalesData[Order Date])</f>
        <v>2024</v>
      </c>
      <c r="M7839">
        <f>MONTH(SalesData[Order Date])</f>
        <v>12</v>
      </c>
      <c r="N7839" t="str">
        <f>TEXT(SalesData[[#This Row],[Order Date]], "mmmm")</f>
        <v>December</v>
      </c>
      <c r="O7839" s="7">
        <f>IF(SalesData[Sales]=0,0,SalesData[Profit]/SalesData[Sales])</f>
        <v>0.21147891667147742</v>
      </c>
      <c r="P7839" s="8">
        <f t="shared" si="122"/>
        <v>5.3514569341503231E-6</v>
      </c>
      <c r="Q7839" t="str">
        <f>IF(SalesData[[#This Row],[Discount]]&gt;0, "Yes", "No")</f>
        <v>Yes</v>
      </c>
      <c r="R7839" t="str">
        <f>TEXT(SalesData[[#This Row],[Order Date]],"mmm-yyyy")</f>
        <v>Dec-2024</v>
      </c>
      <c r="S7839">
        <f>YEAR(SalesData[[#This Row],[Order Date]])*100 + MONTH(SalesData[[#This Row],[Order Date]])</f>
        <v>202412</v>
      </c>
    </row>
    <row r="7840" spans="1:19" x14ac:dyDescent="0.3">
      <c r="A7840" t="s">
        <v>806</v>
      </c>
      <c r="B7840" s="3">
        <v>45651</v>
      </c>
      <c r="C7840" t="s">
        <v>807</v>
      </c>
      <c r="D7840" t="s">
        <v>30</v>
      </c>
      <c r="E7840" t="s">
        <v>26</v>
      </c>
      <c r="F7840" t="s">
        <v>39</v>
      </c>
      <c r="G7840">
        <v>2</v>
      </c>
      <c r="H7840" s="5">
        <v>582.14</v>
      </c>
      <c r="I7840" s="5">
        <v>0.24</v>
      </c>
      <c r="J7840" s="5">
        <v>884.8528</v>
      </c>
      <c r="K7840" s="5">
        <v>169.33842739533881</v>
      </c>
      <c r="L7840">
        <f>YEAR(SalesData[Order Date])</f>
        <v>2024</v>
      </c>
      <c r="M7840">
        <f>MONTH(SalesData[Order Date])</f>
        <v>12</v>
      </c>
      <c r="N7840" t="str">
        <f>TEXT(SalesData[[#This Row],[Order Date]], "mmmm")</f>
        <v>December</v>
      </c>
      <c r="O7840" s="7">
        <f>IF(SalesData[Sales]=0,0,SalesData[Profit]/SalesData[Sales])</f>
        <v>0.19137468672228738</v>
      </c>
      <c r="P7840" s="8">
        <f t="shared" si="122"/>
        <v>2.0613598103548975E-4</v>
      </c>
      <c r="Q7840" t="str">
        <f>IF(SalesData[[#This Row],[Discount]]&gt;0, "Yes", "No")</f>
        <v>Yes</v>
      </c>
      <c r="R7840" t="str">
        <f>TEXT(SalesData[[#This Row],[Order Date]],"mmm-yyyy")</f>
        <v>Dec-2024</v>
      </c>
      <c r="S7840">
        <f>YEAR(SalesData[[#This Row],[Order Date]])*100 + MONTH(SalesData[[#This Row],[Order Date]])</f>
        <v>202412</v>
      </c>
    </row>
    <row r="7841" spans="1:19" x14ac:dyDescent="0.3">
      <c r="A7841" t="s">
        <v>856</v>
      </c>
      <c r="B7841" s="3">
        <v>45647</v>
      </c>
      <c r="C7841" t="s">
        <v>857</v>
      </c>
      <c r="D7841" t="s">
        <v>23</v>
      </c>
      <c r="E7841" t="s">
        <v>19</v>
      </c>
      <c r="F7841" t="s">
        <v>62</v>
      </c>
      <c r="G7841">
        <v>8</v>
      </c>
      <c r="H7841" s="5">
        <v>717.75</v>
      </c>
      <c r="I7841" s="5">
        <v>0.18</v>
      </c>
      <c r="J7841" s="5">
        <v>4708.4400000000014</v>
      </c>
      <c r="K7841" s="5">
        <v>451.53806127520591</v>
      </c>
      <c r="L7841">
        <f>YEAR(SalesData[Order Date])</f>
        <v>2024</v>
      </c>
      <c r="M7841">
        <f>MONTH(SalesData[Order Date])</f>
        <v>12</v>
      </c>
      <c r="N7841" t="str">
        <f>TEXT(SalesData[[#This Row],[Order Date]], "mmmm")</f>
        <v>December</v>
      </c>
      <c r="O7841" s="7">
        <f>IF(SalesData[Sales]=0,0,SalesData[Profit]/SalesData[Sales])</f>
        <v>9.5899716525049861E-2</v>
      </c>
      <c r="P7841" s="8">
        <f t="shared" si="122"/>
        <v>3.1347962382445142E-5</v>
      </c>
      <c r="Q7841" t="str">
        <f>IF(SalesData[[#This Row],[Discount]]&gt;0, "Yes", "No")</f>
        <v>Yes</v>
      </c>
      <c r="R7841" t="str">
        <f>TEXT(SalesData[[#This Row],[Order Date]],"mmm-yyyy")</f>
        <v>Dec-2024</v>
      </c>
      <c r="S7841">
        <f>YEAR(SalesData[[#This Row],[Order Date]])*100 + MONTH(SalesData[[#This Row],[Order Date]])</f>
        <v>202412</v>
      </c>
    </row>
    <row r="7842" spans="1:19" x14ac:dyDescent="0.3">
      <c r="A7842" t="s">
        <v>868</v>
      </c>
      <c r="B7842" s="3">
        <v>45630</v>
      </c>
      <c r="C7842" t="s">
        <v>869</v>
      </c>
      <c r="D7842" t="s">
        <v>18</v>
      </c>
      <c r="E7842" t="s">
        <v>14</v>
      </c>
      <c r="F7842" t="s">
        <v>53</v>
      </c>
      <c r="G7842">
        <v>3</v>
      </c>
      <c r="H7842" s="5">
        <v>760.4</v>
      </c>
      <c r="I7842" s="5">
        <v>0.18</v>
      </c>
      <c r="J7842" s="5">
        <v>1870.5840000000001</v>
      </c>
      <c r="K7842" s="5">
        <v>426.14379366085228</v>
      </c>
      <c r="L7842">
        <f>YEAR(SalesData[Order Date])</f>
        <v>2024</v>
      </c>
      <c r="M7842">
        <f>MONTH(SalesData[Order Date])</f>
        <v>12</v>
      </c>
      <c r="N7842" t="str">
        <f>TEXT(SalesData[[#This Row],[Order Date]], "mmmm")</f>
        <v>December</v>
      </c>
      <c r="O7842" s="7">
        <f>IF(SalesData[Sales]=0,0,SalesData[Profit]/SalesData[Sales])</f>
        <v>0.2278132356851402</v>
      </c>
      <c r="P7842" s="8">
        <f t="shared" si="122"/>
        <v>7.8905839032088372E-5</v>
      </c>
      <c r="Q7842" t="str">
        <f>IF(SalesData[[#This Row],[Discount]]&gt;0, "Yes", "No")</f>
        <v>Yes</v>
      </c>
      <c r="R7842" t="str">
        <f>TEXT(SalesData[[#This Row],[Order Date]],"mmm-yyyy")</f>
        <v>Dec-2024</v>
      </c>
      <c r="S7842">
        <f>YEAR(SalesData[[#This Row],[Order Date]])*100 + MONTH(SalesData[[#This Row],[Order Date]])</f>
        <v>202412</v>
      </c>
    </row>
    <row r="7843" spans="1:19" x14ac:dyDescent="0.3">
      <c r="A7843" t="s">
        <v>930</v>
      </c>
      <c r="B7843" s="3">
        <v>45627</v>
      </c>
      <c r="C7843" t="s">
        <v>931</v>
      </c>
      <c r="D7843" t="s">
        <v>23</v>
      </c>
      <c r="E7843" t="s">
        <v>26</v>
      </c>
      <c r="F7843" t="s">
        <v>91</v>
      </c>
      <c r="G7843">
        <v>7</v>
      </c>
      <c r="H7843" s="5">
        <v>293.55</v>
      </c>
      <c r="I7843" s="5">
        <v>0.14000000000000001</v>
      </c>
      <c r="J7843" s="5">
        <v>1767.171</v>
      </c>
      <c r="K7843" s="5">
        <v>98.610925422290805</v>
      </c>
      <c r="L7843">
        <f>YEAR(SalesData[Order Date])</f>
        <v>2024</v>
      </c>
      <c r="M7843">
        <f>MONTH(SalesData[Order Date])</f>
        <v>12</v>
      </c>
      <c r="N7843" t="str">
        <f>TEXT(SalesData[[#This Row],[Order Date]], "mmmm")</f>
        <v>December</v>
      </c>
      <c r="O7843" s="7">
        <f>IF(SalesData[Sales]=0,0,SalesData[Profit]/SalesData[Sales])</f>
        <v>5.5801575185588037E-2</v>
      </c>
      <c r="P7843" s="8">
        <f t="shared" si="122"/>
        <v>6.8131493783001198E-5</v>
      </c>
      <c r="Q7843" t="str">
        <f>IF(SalesData[[#This Row],[Discount]]&gt;0, "Yes", "No")</f>
        <v>Yes</v>
      </c>
      <c r="R7843" t="str">
        <f>TEXT(SalesData[[#This Row],[Order Date]],"mmm-yyyy")</f>
        <v>Dec-2024</v>
      </c>
      <c r="S7843">
        <f>YEAR(SalesData[[#This Row],[Order Date]])*100 + MONTH(SalesData[[#This Row],[Order Date]])</f>
        <v>202412</v>
      </c>
    </row>
    <row r="7844" spans="1:19" x14ac:dyDescent="0.3">
      <c r="A7844" t="s">
        <v>1023</v>
      </c>
      <c r="B7844" s="3">
        <v>45643</v>
      </c>
      <c r="C7844" t="s">
        <v>1024</v>
      </c>
      <c r="D7844" t="s">
        <v>23</v>
      </c>
      <c r="E7844" t="s">
        <v>26</v>
      </c>
      <c r="F7844" t="s">
        <v>34</v>
      </c>
      <c r="G7844">
        <v>3</v>
      </c>
      <c r="H7844" s="5">
        <v>37.6</v>
      </c>
      <c r="I7844" s="5">
        <v>7.0000000000000007E-2</v>
      </c>
      <c r="J7844" s="5">
        <v>104.904</v>
      </c>
      <c r="K7844" s="5">
        <v>21.65924871647919</v>
      </c>
      <c r="L7844">
        <f>YEAR(SalesData[Order Date])</f>
        <v>2024</v>
      </c>
      <c r="M7844">
        <f>MONTH(SalesData[Order Date])</f>
        <v>12</v>
      </c>
      <c r="N7844" t="str">
        <f>TEXT(SalesData[[#This Row],[Order Date]], "mmmm")</f>
        <v>December</v>
      </c>
      <c r="O7844" s="7">
        <f>IF(SalesData[Sales]=0,0,SalesData[Profit]/SalesData[Sales])</f>
        <v>0.20646732933424075</v>
      </c>
      <c r="P7844" s="8">
        <f t="shared" si="122"/>
        <v>6.2056737588652485E-4</v>
      </c>
      <c r="Q7844" t="str">
        <f>IF(SalesData[[#This Row],[Discount]]&gt;0, "Yes", "No")</f>
        <v>Yes</v>
      </c>
      <c r="R7844" t="str">
        <f>TEXT(SalesData[[#This Row],[Order Date]],"mmm-yyyy")</f>
        <v>Dec-2024</v>
      </c>
      <c r="S7844">
        <f>YEAR(SalesData[[#This Row],[Order Date]])*100 + MONTH(SalesData[[#This Row],[Order Date]])</f>
        <v>202412</v>
      </c>
    </row>
    <row r="7845" spans="1:19" x14ac:dyDescent="0.3">
      <c r="A7845" t="s">
        <v>1057</v>
      </c>
      <c r="B7845" s="3">
        <v>45642</v>
      </c>
      <c r="C7845" t="s">
        <v>1058</v>
      </c>
      <c r="D7845" t="s">
        <v>23</v>
      </c>
      <c r="E7845" t="s">
        <v>26</v>
      </c>
      <c r="F7845" t="s">
        <v>20</v>
      </c>
      <c r="G7845">
        <v>2</v>
      </c>
      <c r="H7845" s="5">
        <v>72.73</v>
      </c>
      <c r="I7845" s="5">
        <v>0.2</v>
      </c>
      <c r="J7845" s="5">
        <v>116.36799999999999</v>
      </c>
      <c r="K7845" s="5">
        <v>10.78480926864067</v>
      </c>
      <c r="L7845">
        <f>YEAR(SalesData[Order Date])</f>
        <v>2024</v>
      </c>
      <c r="M7845">
        <f>MONTH(SalesData[Order Date])</f>
        <v>12</v>
      </c>
      <c r="N7845" t="str">
        <f>TEXT(SalesData[[#This Row],[Order Date]], "mmmm")</f>
        <v>December</v>
      </c>
      <c r="O7845" s="7">
        <f>IF(SalesData[Sales]=0,0,SalesData[Profit]/SalesData[Sales])</f>
        <v>9.2678479209410414E-2</v>
      </c>
      <c r="P7845" s="8">
        <f t="shared" si="122"/>
        <v>1.3749484394335212E-3</v>
      </c>
      <c r="Q7845" t="str">
        <f>IF(SalesData[[#This Row],[Discount]]&gt;0, "Yes", "No")</f>
        <v>Yes</v>
      </c>
      <c r="R7845" t="str">
        <f>TEXT(SalesData[[#This Row],[Order Date]],"mmm-yyyy")</f>
        <v>Dec-2024</v>
      </c>
      <c r="S7845">
        <f>YEAR(SalesData[[#This Row],[Order Date]])*100 + MONTH(SalesData[[#This Row],[Order Date]])</f>
        <v>202412</v>
      </c>
    </row>
    <row r="7846" spans="1:19" x14ac:dyDescent="0.3">
      <c r="A7846" t="s">
        <v>1069</v>
      </c>
      <c r="B7846" s="3">
        <v>45653</v>
      </c>
      <c r="C7846" t="s">
        <v>1070</v>
      </c>
      <c r="D7846" t="s">
        <v>18</v>
      </c>
      <c r="E7846" t="s">
        <v>14</v>
      </c>
      <c r="F7846" t="s">
        <v>53</v>
      </c>
      <c r="G7846">
        <v>6</v>
      </c>
      <c r="H7846" s="5">
        <v>183.55</v>
      </c>
      <c r="I7846" s="5">
        <v>0.01</v>
      </c>
      <c r="J7846" s="5">
        <v>1090.287</v>
      </c>
      <c r="K7846" s="5">
        <v>271.43065385897182</v>
      </c>
      <c r="L7846">
        <f>YEAR(SalesData[Order Date])</f>
        <v>2024</v>
      </c>
      <c r="M7846">
        <f>MONTH(SalesData[Order Date])</f>
        <v>12</v>
      </c>
      <c r="N7846" t="str">
        <f>TEXT(SalesData[[#This Row],[Order Date]], "mmmm")</f>
        <v>December</v>
      </c>
      <c r="O7846" s="7">
        <f>IF(SalesData[Sales]=0,0,SalesData[Profit]/SalesData[Sales])</f>
        <v>0.24895339837948341</v>
      </c>
      <c r="P7846" s="8">
        <f t="shared" si="122"/>
        <v>9.0801779714882405E-6</v>
      </c>
      <c r="Q7846" t="str">
        <f>IF(SalesData[[#This Row],[Discount]]&gt;0, "Yes", "No")</f>
        <v>Yes</v>
      </c>
      <c r="R7846" t="str">
        <f>TEXT(SalesData[[#This Row],[Order Date]],"mmm-yyyy")</f>
        <v>Dec-2024</v>
      </c>
      <c r="S7846">
        <f>YEAR(SalesData[[#This Row],[Order Date]])*100 + MONTH(SalesData[[#This Row],[Order Date]])</f>
        <v>202412</v>
      </c>
    </row>
    <row r="7847" spans="1:19" x14ac:dyDescent="0.3">
      <c r="A7847" t="s">
        <v>1133</v>
      </c>
      <c r="B7847" s="3">
        <v>45631</v>
      </c>
      <c r="C7847" t="s">
        <v>1134</v>
      </c>
      <c r="D7847" t="s">
        <v>30</v>
      </c>
      <c r="E7847" t="s">
        <v>14</v>
      </c>
      <c r="F7847" t="s">
        <v>44</v>
      </c>
      <c r="G7847">
        <v>8</v>
      </c>
      <c r="H7847" s="5">
        <v>227.17</v>
      </c>
      <c r="I7847" s="5">
        <v>0.02</v>
      </c>
      <c r="J7847" s="5">
        <v>1781.0128</v>
      </c>
      <c r="K7847" s="5">
        <v>286.57339298417878</v>
      </c>
      <c r="L7847">
        <f>YEAR(SalesData[Order Date])</f>
        <v>2024</v>
      </c>
      <c r="M7847">
        <f>MONTH(SalesData[Order Date])</f>
        <v>12</v>
      </c>
      <c r="N7847" t="str">
        <f>TEXT(SalesData[[#This Row],[Order Date]], "mmmm")</f>
        <v>December</v>
      </c>
      <c r="O7847" s="7">
        <f>IF(SalesData[Sales]=0,0,SalesData[Profit]/SalesData[Sales])</f>
        <v>0.16090473520694448</v>
      </c>
      <c r="P7847" s="8">
        <f t="shared" si="122"/>
        <v>1.1004974248360259E-5</v>
      </c>
      <c r="Q7847" t="str">
        <f>IF(SalesData[[#This Row],[Discount]]&gt;0, "Yes", "No")</f>
        <v>Yes</v>
      </c>
      <c r="R7847" t="str">
        <f>TEXT(SalesData[[#This Row],[Order Date]],"mmm-yyyy")</f>
        <v>Dec-2024</v>
      </c>
      <c r="S7847">
        <f>YEAR(SalesData[[#This Row],[Order Date]])*100 + MONTH(SalesData[[#This Row],[Order Date]])</f>
        <v>202412</v>
      </c>
    </row>
    <row r="7848" spans="1:19" x14ac:dyDescent="0.3">
      <c r="A7848" t="s">
        <v>1327</v>
      </c>
      <c r="B7848" s="3">
        <v>45647</v>
      </c>
      <c r="C7848" t="s">
        <v>1328</v>
      </c>
      <c r="D7848" t="s">
        <v>30</v>
      </c>
      <c r="E7848" t="s">
        <v>14</v>
      </c>
      <c r="F7848" t="s">
        <v>62</v>
      </c>
      <c r="G7848">
        <v>5</v>
      </c>
      <c r="H7848" s="5">
        <v>509.94</v>
      </c>
      <c r="I7848" s="5">
        <v>0.12</v>
      </c>
      <c r="J7848" s="5">
        <v>2243.7359999999999</v>
      </c>
      <c r="K7848" s="5">
        <v>582.25965469124264</v>
      </c>
      <c r="L7848">
        <f>YEAR(SalesData[Order Date])</f>
        <v>2024</v>
      </c>
      <c r="M7848">
        <f>MONTH(SalesData[Order Date])</f>
        <v>12</v>
      </c>
      <c r="N7848" t="str">
        <f>TEXT(SalesData[[#This Row],[Order Date]], "mmmm")</f>
        <v>December</v>
      </c>
      <c r="O7848" s="7">
        <f>IF(SalesData[Sales]=0,0,SalesData[Profit]/SalesData[Sales])</f>
        <v>0.25950452936140556</v>
      </c>
      <c r="P7848" s="8">
        <f t="shared" si="122"/>
        <v>4.7064360513001534E-5</v>
      </c>
      <c r="Q7848" t="str">
        <f>IF(SalesData[[#This Row],[Discount]]&gt;0, "Yes", "No")</f>
        <v>Yes</v>
      </c>
      <c r="R7848" t="str">
        <f>TEXT(SalesData[[#This Row],[Order Date]],"mmm-yyyy")</f>
        <v>Dec-2024</v>
      </c>
      <c r="S7848">
        <f>YEAR(SalesData[[#This Row],[Order Date]])*100 + MONTH(SalesData[[#This Row],[Order Date]])</f>
        <v>202412</v>
      </c>
    </row>
    <row r="7849" spans="1:19" x14ac:dyDescent="0.3">
      <c r="A7849" t="s">
        <v>1331</v>
      </c>
      <c r="B7849" s="3">
        <v>45657</v>
      </c>
      <c r="C7849" t="s">
        <v>1332</v>
      </c>
      <c r="D7849" t="s">
        <v>23</v>
      </c>
      <c r="E7849" t="s">
        <v>14</v>
      </c>
      <c r="F7849" t="s">
        <v>44</v>
      </c>
      <c r="G7849">
        <v>8</v>
      </c>
      <c r="H7849" s="5">
        <v>99.56</v>
      </c>
      <c r="I7849" s="5">
        <v>0.01</v>
      </c>
      <c r="J7849" s="5">
        <v>788.51520000000005</v>
      </c>
      <c r="K7849" s="5">
        <v>125.85624079368139</v>
      </c>
      <c r="L7849">
        <f>YEAR(SalesData[Order Date])</f>
        <v>2024</v>
      </c>
      <c r="M7849">
        <f>MONTH(SalesData[Order Date])</f>
        <v>12</v>
      </c>
      <c r="N7849" t="str">
        <f>TEXT(SalesData[[#This Row],[Order Date]], "mmmm")</f>
        <v>December</v>
      </c>
      <c r="O7849" s="7">
        <f>IF(SalesData[Sales]=0,0,SalesData[Profit]/SalesData[Sales])</f>
        <v>0.15961168636150752</v>
      </c>
      <c r="P7849" s="8">
        <f t="shared" si="122"/>
        <v>1.2555243069505825E-5</v>
      </c>
      <c r="Q7849" t="str">
        <f>IF(SalesData[[#This Row],[Discount]]&gt;0, "Yes", "No")</f>
        <v>Yes</v>
      </c>
      <c r="R7849" t="str">
        <f>TEXT(SalesData[[#This Row],[Order Date]],"mmm-yyyy")</f>
        <v>Dec-2024</v>
      </c>
      <c r="S7849">
        <f>YEAR(SalesData[[#This Row],[Order Date]])*100 + MONTH(SalesData[[#This Row],[Order Date]])</f>
        <v>202412</v>
      </c>
    </row>
    <row r="7850" spans="1:19" x14ac:dyDescent="0.3">
      <c r="A7850" t="s">
        <v>1490</v>
      </c>
      <c r="B7850" s="3">
        <v>45651</v>
      </c>
      <c r="C7850" t="s">
        <v>1491</v>
      </c>
      <c r="D7850" t="s">
        <v>23</v>
      </c>
      <c r="E7850" t="s">
        <v>14</v>
      </c>
      <c r="F7850" t="s">
        <v>39</v>
      </c>
      <c r="G7850">
        <v>9</v>
      </c>
      <c r="H7850" s="5">
        <v>180.18</v>
      </c>
      <c r="I7850" s="5">
        <v>0.19</v>
      </c>
      <c r="J7850" s="5">
        <v>1313.5121999999999</v>
      </c>
      <c r="K7850" s="5">
        <v>161.64557356990039</v>
      </c>
      <c r="L7850">
        <f>YEAR(SalesData[Order Date])</f>
        <v>2024</v>
      </c>
      <c r="M7850">
        <f>MONTH(SalesData[Order Date])</f>
        <v>12</v>
      </c>
      <c r="N7850" t="str">
        <f>TEXT(SalesData[[#This Row],[Order Date]], "mmmm")</f>
        <v>December</v>
      </c>
      <c r="O7850" s="7">
        <f>IF(SalesData[Sales]=0,0,SalesData[Profit]/SalesData[Sales])</f>
        <v>0.12306362557568967</v>
      </c>
      <c r="P7850" s="8">
        <f t="shared" si="122"/>
        <v>1.1716678383345049E-4</v>
      </c>
      <c r="Q7850" t="str">
        <f>IF(SalesData[[#This Row],[Discount]]&gt;0, "Yes", "No")</f>
        <v>Yes</v>
      </c>
      <c r="R7850" t="str">
        <f>TEXT(SalesData[[#This Row],[Order Date]],"mmm-yyyy")</f>
        <v>Dec-2024</v>
      </c>
      <c r="S7850">
        <f>YEAR(SalesData[[#This Row],[Order Date]])*100 + MONTH(SalesData[[#This Row],[Order Date]])</f>
        <v>202412</v>
      </c>
    </row>
    <row r="7851" spans="1:19" x14ac:dyDescent="0.3">
      <c r="A7851" t="s">
        <v>1498</v>
      </c>
      <c r="B7851" s="3">
        <v>45644</v>
      </c>
      <c r="C7851" t="s">
        <v>1499</v>
      </c>
      <c r="D7851" t="s">
        <v>30</v>
      </c>
      <c r="E7851" t="s">
        <v>19</v>
      </c>
      <c r="F7851" t="s">
        <v>34</v>
      </c>
      <c r="G7851">
        <v>8</v>
      </c>
      <c r="H7851" s="5">
        <v>893.37</v>
      </c>
      <c r="I7851" s="5">
        <v>0.22</v>
      </c>
      <c r="J7851" s="5">
        <v>5574.6288000000004</v>
      </c>
      <c r="K7851" s="5">
        <v>1560.887227295379</v>
      </c>
      <c r="L7851">
        <f>YEAR(SalesData[Order Date])</f>
        <v>2024</v>
      </c>
      <c r="M7851">
        <f>MONTH(SalesData[Order Date])</f>
        <v>12</v>
      </c>
      <c r="N7851" t="str">
        <f>TEXT(SalesData[[#This Row],[Order Date]], "mmmm")</f>
        <v>December</v>
      </c>
      <c r="O7851" s="7">
        <f>IF(SalesData[Sales]=0,0,SalesData[Profit]/SalesData[Sales])</f>
        <v>0.27999841483533017</v>
      </c>
      <c r="P7851" s="8">
        <f t="shared" si="122"/>
        <v>3.0782318636175378E-5</v>
      </c>
      <c r="Q7851" t="str">
        <f>IF(SalesData[[#This Row],[Discount]]&gt;0, "Yes", "No")</f>
        <v>Yes</v>
      </c>
      <c r="R7851" t="str">
        <f>TEXT(SalesData[[#This Row],[Order Date]],"mmm-yyyy")</f>
        <v>Dec-2024</v>
      </c>
      <c r="S7851">
        <f>YEAR(SalesData[[#This Row],[Order Date]])*100 + MONTH(SalesData[[#This Row],[Order Date]])</f>
        <v>202412</v>
      </c>
    </row>
    <row r="7852" spans="1:19" x14ac:dyDescent="0.3">
      <c r="A7852" t="s">
        <v>1540</v>
      </c>
      <c r="B7852" s="3">
        <v>45653</v>
      </c>
      <c r="C7852" t="s">
        <v>1541</v>
      </c>
      <c r="D7852" t="s">
        <v>18</v>
      </c>
      <c r="E7852" t="s">
        <v>14</v>
      </c>
      <c r="F7852" t="s">
        <v>44</v>
      </c>
      <c r="G7852">
        <v>5</v>
      </c>
      <c r="H7852" s="5">
        <v>936.55</v>
      </c>
      <c r="I7852" s="5">
        <v>0.03</v>
      </c>
      <c r="J7852" s="5">
        <v>4542.2674999999999</v>
      </c>
      <c r="K7852" s="5">
        <v>1153.8435941819309</v>
      </c>
      <c r="L7852">
        <f>YEAR(SalesData[Order Date])</f>
        <v>2024</v>
      </c>
      <c r="M7852">
        <f>MONTH(SalesData[Order Date])</f>
        <v>12</v>
      </c>
      <c r="N7852" t="str">
        <f>TEXT(SalesData[[#This Row],[Order Date]], "mmmm")</f>
        <v>December</v>
      </c>
      <c r="O7852" s="7">
        <f>IF(SalesData[Sales]=0,0,SalesData[Profit]/SalesData[Sales])</f>
        <v>0.25402369943688496</v>
      </c>
      <c r="P7852" s="8">
        <f t="shared" si="122"/>
        <v>6.4064919118039609E-6</v>
      </c>
      <c r="Q7852" t="str">
        <f>IF(SalesData[[#This Row],[Discount]]&gt;0, "Yes", "No")</f>
        <v>Yes</v>
      </c>
      <c r="R7852" t="str">
        <f>TEXT(SalesData[[#This Row],[Order Date]],"mmm-yyyy")</f>
        <v>Dec-2024</v>
      </c>
      <c r="S7852">
        <f>YEAR(SalesData[[#This Row],[Order Date]])*100 + MONTH(SalesData[[#This Row],[Order Date]])</f>
        <v>202412</v>
      </c>
    </row>
    <row r="7853" spans="1:19" x14ac:dyDescent="0.3">
      <c r="A7853" t="s">
        <v>1610</v>
      </c>
      <c r="B7853" s="3">
        <v>45639</v>
      </c>
      <c r="C7853" t="s">
        <v>1611</v>
      </c>
      <c r="D7853" t="s">
        <v>30</v>
      </c>
      <c r="E7853" t="s">
        <v>14</v>
      </c>
      <c r="F7853" t="s">
        <v>15</v>
      </c>
      <c r="G7853">
        <v>2</v>
      </c>
      <c r="H7853" s="5">
        <v>436.61</v>
      </c>
      <c r="I7853" s="5">
        <v>0.03</v>
      </c>
      <c r="J7853" s="5">
        <v>847.02340000000004</v>
      </c>
      <c r="K7853" s="5">
        <v>177.4301702404741</v>
      </c>
      <c r="L7853">
        <f>YEAR(SalesData[Order Date])</f>
        <v>2024</v>
      </c>
      <c r="M7853">
        <f>MONTH(SalesData[Order Date])</f>
        <v>12</v>
      </c>
      <c r="N7853" t="str">
        <f>TEXT(SalesData[[#This Row],[Order Date]], "mmmm")</f>
        <v>December</v>
      </c>
      <c r="O7853" s="7">
        <f>IF(SalesData[Sales]=0,0,SalesData[Profit]/SalesData[Sales])</f>
        <v>0.20947493332589642</v>
      </c>
      <c r="P7853" s="8">
        <f t="shared" si="122"/>
        <v>3.4355603398914363E-5</v>
      </c>
      <c r="Q7853" t="str">
        <f>IF(SalesData[[#This Row],[Discount]]&gt;0, "Yes", "No")</f>
        <v>Yes</v>
      </c>
      <c r="R7853" t="str">
        <f>TEXT(SalesData[[#This Row],[Order Date]],"mmm-yyyy")</f>
        <v>Dec-2024</v>
      </c>
      <c r="S7853">
        <f>YEAR(SalesData[[#This Row],[Order Date]])*100 + MONTH(SalesData[[#This Row],[Order Date]])</f>
        <v>202412</v>
      </c>
    </row>
    <row r="7854" spans="1:19" x14ac:dyDescent="0.3">
      <c r="A7854" t="s">
        <v>1682</v>
      </c>
      <c r="B7854" s="3">
        <v>45648</v>
      </c>
      <c r="C7854" t="s">
        <v>1683</v>
      </c>
      <c r="D7854" t="s">
        <v>13</v>
      </c>
      <c r="E7854" t="s">
        <v>14</v>
      </c>
      <c r="F7854" t="s">
        <v>31</v>
      </c>
      <c r="G7854">
        <v>2</v>
      </c>
      <c r="H7854" s="5">
        <v>78.819999999999993</v>
      </c>
      <c r="I7854" s="5">
        <v>0.28999999999999998</v>
      </c>
      <c r="J7854" s="5">
        <v>111.92440000000001</v>
      </c>
      <c r="K7854" s="5">
        <v>27.851688021231841</v>
      </c>
      <c r="L7854">
        <f>YEAR(SalesData[Order Date])</f>
        <v>2024</v>
      </c>
      <c r="M7854">
        <f>MONTH(SalesData[Order Date])</f>
        <v>12</v>
      </c>
      <c r="N7854" t="str">
        <f>TEXT(SalesData[[#This Row],[Order Date]], "mmmm")</f>
        <v>December</v>
      </c>
      <c r="O7854" s="7">
        <f>IF(SalesData[Sales]=0,0,SalesData[Profit]/SalesData[Sales])</f>
        <v>0.24884375543877688</v>
      </c>
      <c r="P7854" s="8">
        <f t="shared" si="122"/>
        <v>1.839634610504948E-3</v>
      </c>
      <c r="Q7854" t="str">
        <f>IF(SalesData[[#This Row],[Discount]]&gt;0, "Yes", "No")</f>
        <v>Yes</v>
      </c>
      <c r="R7854" t="str">
        <f>TEXT(SalesData[[#This Row],[Order Date]],"mmm-yyyy")</f>
        <v>Dec-2024</v>
      </c>
      <c r="S7854">
        <f>YEAR(SalesData[[#This Row],[Order Date]])*100 + MONTH(SalesData[[#This Row],[Order Date]])</f>
        <v>202412</v>
      </c>
    </row>
    <row r="7855" spans="1:19" x14ac:dyDescent="0.3">
      <c r="A7855" t="s">
        <v>1686</v>
      </c>
      <c r="B7855" s="3">
        <v>45630</v>
      </c>
      <c r="C7855" t="s">
        <v>1687</v>
      </c>
      <c r="D7855" t="s">
        <v>30</v>
      </c>
      <c r="E7855" t="s">
        <v>19</v>
      </c>
      <c r="F7855" t="s">
        <v>20</v>
      </c>
      <c r="G7855">
        <v>4</v>
      </c>
      <c r="H7855" s="5">
        <v>678.89</v>
      </c>
      <c r="I7855" s="5">
        <v>0.25</v>
      </c>
      <c r="J7855" s="5">
        <v>2036.67</v>
      </c>
      <c r="K7855" s="5">
        <v>379.37253406171487</v>
      </c>
      <c r="L7855">
        <f>YEAR(SalesData[Order Date])</f>
        <v>2024</v>
      </c>
      <c r="M7855">
        <f>MONTH(SalesData[Order Date])</f>
        <v>12</v>
      </c>
      <c r="N7855" t="str">
        <f>TEXT(SalesData[[#This Row],[Order Date]], "mmmm")</f>
        <v>December</v>
      </c>
      <c r="O7855" s="7">
        <f>IF(SalesData[Sales]=0,0,SalesData[Profit]/SalesData[Sales])</f>
        <v>0.18627098845748935</v>
      </c>
      <c r="P7855" s="8">
        <f t="shared" si="122"/>
        <v>9.2062042451649022E-5</v>
      </c>
      <c r="Q7855" t="str">
        <f>IF(SalesData[[#This Row],[Discount]]&gt;0, "Yes", "No")</f>
        <v>Yes</v>
      </c>
      <c r="R7855" t="str">
        <f>TEXT(SalesData[[#This Row],[Order Date]],"mmm-yyyy")</f>
        <v>Dec-2024</v>
      </c>
      <c r="S7855">
        <f>YEAR(SalesData[[#This Row],[Order Date]])*100 + MONTH(SalesData[[#This Row],[Order Date]])</f>
        <v>202412</v>
      </c>
    </row>
    <row r="7856" spans="1:19" x14ac:dyDescent="0.3">
      <c r="A7856" t="s">
        <v>1702</v>
      </c>
      <c r="B7856" s="3">
        <v>45641</v>
      </c>
      <c r="C7856" t="s">
        <v>1703</v>
      </c>
      <c r="D7856" t="s">
        <v>18</v>
      </c>
      <c r="E7856" t="s">
        <v>19</v>
      </c>
      <c r="F7856" t="s">
        <v>15</v>
      </c>
      <c r="G7856">
        <v>9</v>
      </c>
      <c r="H7856" s="5">
        <v>712.62</v>
      </c>
      <c r="I7856" s="5">
        <v>0.09</v>
      </c>
      <c r="J7856" s="5">
        <v>5836.3577999999998</v>
      </c>
      <c r="K7856" s="5">
        <v>1743.0788034720561</v>
      </c>
      <c r="L7856">
        <f>YEAR(SalesData[Order Date])</f>
        <v>2024</v>
      </c>
      <c r="M7856">
        <f>MONTH(SalesData[Order Date])</f>
        <v>12</v>
      </c>
      <c r="N7856" t="str">
        <f>TEXT(SalesData[[#This Row],[Order Date]], "mmmm")</f>
        <v>December</v>
      </c>
      <c r="O7856" s="7">
        <f>IF(SalesData[Sales]=0,0,SalesData[Profit]/SalesData[Sales])</f>
        <v>0.29865866062427771</v>
      </c>
      <c r="P7856" s="8">
        <f t="shared" si="122"/>
        <v>1.4032724313098144E-5</v>
      </c>
      <c r="Q7856" t="str">
        <f>IF(SalesData[[#This Row],[Discount]]&gt;0, "Yes", "No")</f>
        <v>Yes</v>
      </c>
      <c r="R7856" t="str">
        <f>TEXT(SalesData[[#This Row],[Order Date]],"mmm-yyyy")</f>
        <v>Dec-2024</v>
      </c>
      <c r="S7856">
        <f>YEAR(SalesData[[#This Row],[Order Date]])*100 + MONTH(SalesData[[#This Row],[Order Date]])</f>
        <v>202412</v>
      </c>
    </row>
    <row r="7857" spans="1:19" x14ac:dyDescent="0.3">
      <c r="A7857" t="s">
        <v>1759</v>
      </c>
      <c r="B7857" s="3">
        <v>45633</v>
      </c>
      <c r="C7857" t="s">
        <v>1760</v>
      </c>
      <c r="D7857" t="s">
        <v>18</v>
      </c>
      <c r="E7857" t="s">
        <v>14</v>
      </c>
      <c r="F7857" t="s">
        <v>15</v>
      </c>
      <c r="G7857">
        <v>5</v>
      </c>
      <c r="H7857" s="5">
        <v>811.86</v>
      </c>
      <c r="I7857" s="5">
        <v>0.04</v>
      </c>
      <c r="J7857" s="5">
        <v>3896.9279999999999</v>
      </c>
      <c r="K7857" s="5">
        <v>1015.2623662745621</v>
      </c>
      <c r="L7857">
        <f>YEAR(SalesData[Order Date])</f>
        <v>2024</v>
      </c>
      <c r="M7857">
        <f>MONTH(SalesData[Order Date])</f>
        <v>12</v>
      </c>
      <c r="N7857" t="str">
        <f>TEXT(SalesData[[#This Row],[Order Date]], "mmmm")</f>
        <v>December</v>
      </c>
      <c r="O7857" s="7">
        <f>IF(SalesData[Sales]=0,0,SalesData[Profit]/SalesData[Sales])</f>
        <v>0.26052890027081899</v>
      </c>
      <c r="P7857" s="8">
        <f t="shared" si="122"/>
        <v>9.8539156997511887E-6</v>
      </c>
      <c r="Q7857" t="str">
        <f>IF(SalesData[[#This Row],[Discount]]&gt;0, "Yes", "No")</f>
        <v>Yes</v>
      </c>
      <c r="R7857" t="str">
        <f>TEXT(SalesData[[#This Row],[Order Date]],"mmm-yyyy")</f>
        <v>Dec-2024</v>
      </c>
      <c r="S7857">
        <f>YEAR(SalesData[[#This Row],[Order Date]])*100 + MONTH(SalesData[[#This Row],[Order Date]])</f>
        <v>202412</v>
      </c>
    </row>
    <row r="7858" spans="1:19" x14ac:dyDescent="0.3">
      <c r="A7858" t="s">
        <v>1819</v>
      </c>
      <c r="B7858" s="3">
        <v>45656</v>
      </c>
      <c r="C7858" t="s">
        <v>1820</v>
      </c>
      <c r="D7858" t="s">
        <v>18</v>
      </c>
      <c r="E7858" t="s">
        <v>19</v>
      </c>
      <c r="F7858" t="s">
        <v>34</v>
      </c>
      <c r="G7858">
        <v>2</v>
      </c>
      <c r="H7858" s="5">
        <v>450.16</v>
      </c>
      <c r="I7858" s="5">
        <v>0.21</v>
      </c>
      <c r="J7858" s="5">
        <v>711.25280000000009</v>
      </c>
      <c r="K7858" s="5">
        <v>180.99232438875561</v>
      </c>
      <c r="L7858">
        <f>YEAR(SalesData[Order Date])</f>
        <v>2024</v>
      </c>
      <c r="M7858">
        <f>MONTH(SalesData[Order Date])</f>
        <v>12</v>
      </c>
      <c r="N7858" t="str">
        <f>TEXT(SalesData[[#This Row],[Order Date]], "mmmm")</f>
        <v>December</v>
      </c>
      <c r="O7858" s="7">
        <f>IF(SalesData[Sales]=0,0,SalesData[Profit]/SalesData[Sales])</f>
        <v>0.25446975307338765</v>
      </c>
      <c r="P7858" s="8">
        <f t="shared" si="122"/>
        <v>2.332503998578283E-4</v>
      </c>
      <c r="Q7858" t="str">
        <f>IF(SalesData[[#This Row],[Discount]]&gt;0, "Yes", "No")</f>
        <v>Yes</v>
      </c>
      <c r="R7858" t="str">
        <f>TEXT(SalesData[[#This Row],[Order Date]],"mmm-yyyy")</f>
        <v>Dec-2024</v>
      </c>
      <c r="S7858">
        <f>YEAR(SalesData[[#This Row],[Order Date]])*100 + MONTH(SalesData[[#This Row],[Order Date]])</f>
        <v>202412</v>
      </c>
    </row>
    <row r="7859" spans="1:19" x14ac:dyDescent="0.3">
      <c r="A7859" t="s">
        <v>1958</v>
      </c>
      <c r="B7859" s="3">
        <v>45646</v>
      </c>
      <c r="C7859" t="s">
        <v>1959</v>
      </c>
      <c r="D7859" t="s">
        <v>23</v>
      </c>
      <c r="E7859" t="s">
        <v>14</v>
      </c>
      <c r="F7859" t="s">
        <v>34</v>
      </c>
      <c r="G7859">
        <v>3</v>
      </c>
      <c r="H7859" s="5">
        <v>84.01</v>
      </c>
      <c r="I7859" s="5">
        <v>0.1</v>
      </c>
      <c r="J7859" s="5">
        <v>226.827</v>
      </c>
      <c r="K7859" s="5">
        <v>13.47928552675058</v>
      </c>
      <c r="L7859">
        <f>YEAR(SalesData[Order Date])</f>
        <v>2024</v>
      </c>
      <c r="M7859">
        <f>MONTH(SalesData[Order Date])</f>
        <v>12</v>
      </c>
      <c r="N7859" t="str">
        <f>TEXT(SalesData[[#This Row],[Order Date]], "mmmm")</f>
        <v>December</v>
      </c>
      <c r="O7859" s="7">
        <f>IF(SalesData[Sales]=0,0,SalesData[Profit]/SalesData[Sales])</f>
        <v>5.9425401414957564E-2</v>
      </c>
      <c r="P7859" s="8">
        <f t="shared" si="122"/>
        <v>3.9677816133000039E-4</v>
      </c>
      <c r="Q7859" t="str">
        <f>IF(SalesData[[#This Row],[Discount]]&gt;0, "Yes", "No")</f>
        <v>Yes</v>
      </c>
      <c r="R7859" t="str">
        <f>TEXT(SalesData[[#This Row],[Order Date]],"mmm-yyyy")</f>
        <v>Dec-2024</v>
      </c>
      <c r="S7859">
        <f>YEAR(SalesData[[#This Row],[Order Date]])*100 + MONTH(SalesData[[#This Row],[Order Date]])</f>
        <v>202412</v>
      </c>
    </row>
    <row r="7860" spans="1:19" x14ac:dyDescent="0.3">
      <c r="A7860" t="s">
        <v>2070</v>
      </c>
      <c r="B7860" s="3">
        <v>45645</v>
      </c>
      <c r="C7860" t="s">
        <v>2071</v>
      </c>
      <c r="D7860" t="s">
        <v>18</v>
      </c>
      <c r="E7860" t="s">
        <v>14</v>
      </c>
      <c r="F7860" t="s">
        <v>15</v>
      </c>
      <c r="G7860">
        <v>4</v>
      </c>
      <c r="H7860" s="5">
        <v>418.36</v>
      </c>
      <c r="I7860" s="5">
        <v>0.09</v>
      </c>
      <c r="J7860" s="5">
        <v>1522.8304000000001</v>
      </c>
      <c r="K7860" s="5">
        <v>390.65591727601662</v>
      </c>
      <c r="L7860">
        <f>YEAR(SalesData[Order Date])</f>
        <v>2024</v>
      </c>
      <c r="M7860">
        <f>MONTH(SalesData[Order Date])</f>
        <v>12</v>
      </c>
      <c r="N7860" t="str">
        <f>TEXT(SalesData[[#This Row],[Order Date]], "mmmm")</f>
        <v>December</v>
      </c>
      <c r="O7860" s="7">
        <f>IF(SalesData[Sales]=0,0,SalesData[Profit]/SalesData[Sales])</f>
        <v>0.25653278085072151</v>
      </c>
      <c r="P7860" s="8">
        <f t="shared" si="122"/>
        <v>5.3781432259298206E-5</v>
      </c>
      <c r="Q7860" t="str">
        <f>IF(SalesData[[#This Row],[Discount]]&gt;0, "Yes", "No")</f>
        <v>Yes</v>
      </c>
      <c r="R7860" t="str">
        <f>TEXT(SalesData[[#This Row],[Order Date]],"mmm-yyyy")</f>
        <v>Dec-2024</v>
      </c>
      <c r="S7860">
        <f>YEAR(SalesData[[#This Row],[Order Date]])*100 + MONTH(SalesData[[#This Row],[Order Date]])</f>
        <v>202412</v>
      </c>
    </row>
    <row r="7861" spans="1:19" x14ac:dyDescent="0.3">
      <c r="A7861" t="s">
        <v>2084</v>
      </c>
      <c r="B7861" s="3">
        <v>45655</v>
      </c>
      <c r="C7861" t="s">
        <v>2085</v>
      </c>
      <c r="D7861" t="s">
        <v>23</v>
      </c>
      <c r="E7861" t="s">
        <v>19</v>
      </c>
      <c r="F7861" t="s">
        <v>39</v>
      </c>
      <c r="G7861">
        <v>2</v>
      </c>
      <c r="H7861" s="5">
        <v>435.3</v>
      </c>
      <c r="I7861" s="5">
        <v>0.03</v>
      </c>
      <c r="J7861" s="5">
        <v>844.48199999999997</v>
      </c>
      <c r="K7861" s="5">
        <v>58.870893822619813</v>
      </c>
      <c r="L7861">
        <f>YEAR(SalesData[Order Date])</f>
        <v>2024</v>
      </c>
      <c r="M7861">
        <f>MONTH(SalesData[Order Date])</f>
        <v>12</v>
      </c>
      <c r="N7861" t="str">
        <f>TEXT(SalesData[[#This Row],[Order Date]], "mmmm")</f>
        <v>December</v>
      </c>
      <c r="O7861" s="7">
        <f>IF(SalesData[Sales]=0,0,SalesData[Profit]/SalesData[Sales])</f>
        <v>6.9712431789688611E-2</v>
      </c>
      <c r="P7861" s="8">
        <f t="shared" si="122"/>
        <v>3.4458993797381113E-5</v>
      </c>
      <c r="Q7861" t="str">
        <f>IF(SalesData[[#This Row],[Discount]]&gt;0, "Yes", "No")</f>
        <v>Yes</v>
      </c>
      <c r="R7861" t="str">
        <f>TEXT(SalesData[[#This Row],[Order Date]],"mmm-yyyy")</f>
        <v>Dec-2024</v>
      </c>
      <c r="S7861">
        <f>YEAR(SalesData[[#This Row],[Order Date]])*100 + MONTH(SalesData[[#This Row],[Order Date]])</f>
        <v>202412</v>
      </c>
    </row>
    <row r="7862" spans="1:19" x14ac:dyDescent="0.3">
      <c r="A7862" t="s">
        <v>2217</v>
      </c>
      <c r="B7862" s="3">
        <v>45645</v>
      </c>
      <c r="C7862" t="s">
        <v>2218</v>
      </c>
      <c r="D7862" t="s">
        <v>30</v>
      </c>
      <c r="E7862" t="s">
        <v>26</v>
      </c>
      <c r="F7862" t="s">
        <v>27</v>
      </c>
      <c r="G7862">
        <v>1</v>
      </c>
      <c r="H7862" s="5">
        <v>379.1</v>
      </c>
      <c r="I7862" s="5">
        <v>0.04</v>
      </c>
      <c r="J7862" s="5">
        <v>363.93599999999998</v>
      </c>
      <c r="K7862" s="5">
        <v>83.521858985815243</v>
      </c>
      <c r="L7862">
        <f>YEAR(SalesData[Order Date])</f>
        <v>2024</v>
      </c>
      <c r="M7862">
        <f>MONTH(SalesData[Order Date])</f>
        <v>12</v>
      </c>
      <c r="N7862" t="str">
        <f>TEXT(SalesData[[#This Row],[Order Date]], "mmmm")</f>
        <v>December</v>
      </c>
      <c r="O7862" s="7">
        <f>IF(SalesData[Sales]=0,0,SalesData[Profit]/SalesData[Sales])</f>
        <v>0.22949600750081126</v>
      </c>
      <c r="P7862" s="8">
        <f t="shared" si="122"/>
        <v>1.0551305724083355E-4</v>
      </c>
      <c r="Q7862" t="str">
        <f>IF(SalesData[[#This Row],[Discount]]&gt;0, "Yes", "No")</f>
        <v>Yes</v>
      </c>
      <c r="R7862" t="str">
        <f>TEXT(SalesData[[#This Row],[Order Date]],"mmm-yyyy")</f>
        <v>Dec-2024</v>
      </c>
      <c r="S7862">
        <f>YEAR(SalesData[[#This Row],[Order Date]])*100 + MONTH(SalesData[[#This Row],[Order Date]])</f>
        <v>202412</v>
      </c>
    </row>
    <row r="7863" spans="1:19" x14ac:dyDescent="0.3">
      <c r="A7863" t="s">
        <v>2237</v>
      </c>
      <c r="B7863" s="3">
        <v>45647</v>
      </c>
      <c r="C7863" t="s">
        <v>2238</v>
      </c>
      <c r="D7863" t="s">
        <v>23</v>
      </c>
      <c r="E7863" t="s">
        <v>14</v>
      </c>
      <c r="F7863" t="s">
        <v>27</v>
      </c>
      <c r="G7863">
        <v>6</v>
      </c>
      <c r="H7863" s="5">
        <v>642.65</v>
      </c>
      <c r="I7863" s="5">
        <v>0.02</v>
      </c>
      <c r="J7863" s="5">
        <v>3778.7820000000002</v>
      </c>
      <c r="K7863" s="5">
        <v>1040.7589322930701</v>
      </c>
      <c r="L7863">
        <f>YEAR(SalesData[Order Date])</f>
        <v>2024</v>
      </c>
      <c r="M7863">
        <f>MONTH(SalesData[Order Date])</f>
        <v>12</v>
      </c>
      <c r="N7863" t="str">
        <f>TEXT(SalesData[[#This Row],[Order Date]], "mmmm")</f>
        <v>December</v>
      </c>
      <c r="O7863" s="7">
        <f>IF(SalesData[Sales]=0,0,SalesData[Profit]/SalesData[Sales])</f>
        <v>0.27542179789494869</v>
      </c>
      <c r="P7863" s="8">
        <f t="shared" si="122"/>
        <v>5.1868565056147726E-6</v>
      </c>
      <c r="Q7863" t="str">
        <f>IF(SalesData[[#This Row],[Discount]]&gt;0, "Yes", "No")</f>
        <v>Yes</v>
      </c>
      <c r="R7863" t="str">
        <f>TEXT(SalesData[[#This Row],[Order Date]],"mmm-yyyy")</f>
        <v>Dec-2024</v>
      </c>
      <c r="S7863">
        <f>YEAR(SalesData[[#This Row],[Order Date]])*100 + MONTH(SalesData[[#This Row],[Order Date]])</f>
        <v>202412</v>
      </c>
    </row>
    <row r="7864" spans="1:19" x14ac:dyDescent="0.3">
      <c r="A7864" t="s">
        <v>2305</v>
      </c>
      <c r="B7864" s="3">
        <v>45629</v>
      </c>
      <c r="C7864" t="s">
        <v>2306</v>
      </c>
      <c r="D7864" t="s">
        <v>30</v>
      </c>
      <c r="E7864" t="s">
        <v>19</v>
      </c>
      <c r="F7864" t="s">
        <v>39</v>
      </c>
      <c r="G7864">
        <v>3</v>
      </c>
      <c r="H7864" s="5">
        <v>96.98</v>
      </c>
      <c r="I7864" s="5">
        <v>0.05</v>
      </c>
      <c r="J7864" s="5">
        <v>276.39299999999997</v>
      </c>
      <c r="K7864" s="5">
        <v>34.446672265377813</v>
      </c>
      <c r="L7864">
        <f>YEAR(SalesData[Order Date])</f>
        <v>2024</v>
      </c>
      <c r="M7864">
        <f>MONTH(SalesData[Order Date])</f>
        <v>12</v>
      </c>
      <c r="N7864" t="str">
        <f>TEXT(SalesData[[#This Row],[Order Date]], "mmmm")</f>
        <v>December</v>
      </c>
      <c r="O7864" s="7">
        <f>IF(SalesData[Sales]=0,0,SalesData[Profit]/SalesData[Sales])</f>
        <v>0.12462932225265407</v>
      </c>
      <c r="P7864" s="8">
        <f t="shared" si="122"/>
        <v>1.7185674022135149E-4</v>
      </c>
      <c r="Q7864" t="str">
        <f>IF(SalesData[[#This Row],[Discount]]&gt;0, "Yes", "No")</f>
        <v>Yes</v>
      </c>
      <c r="R7864" t="str">
        <f>TEXT(SalesData[[#This Row],[Order Date]],"mmm-yyyy")</f>
        <v>Dec-2024</v>
      </c>
      <c r="S7864">
        <f>YEAR(SalesData[[#This Row],[Order Date]])*100 + MONTH(SalesData[[#This Row],[Order Date]])</f>
        <v>202412</v>
      </c>
    </row>
    <row r="7865" spans="1:19" x14ac:dyDescent="0.3">
      <c r="A7865" t="s">
        <v>2357</v>
      </c>
      <c r="B7865" s="3">
        <v>45642</v>
      </c>
      <c r="C7865" t="s">
        <v>2358</v>
      </c>
      <c r="D7865" t="s">
        <v>13</v>
      </c>
      <c r="E7865" t="s">
        <v>26</v>
      </c>
      <c r="F7865" t="s">
        <v>34</v>
      </c>
      <c r="G7865">
        <v>4</v>
      </c>
      <c r="H7865" s="5">
        <v>663.81</v>
      </c>
      <c r="I7865" s="5">
        <v>0.28000000000000003</v>
      </c>
      <c r="J7865" s="5">
        <v>1911.7728</v>
      </c>
      <c r="K7865" s="5">
        <v>301.5951891838132</v>
      </c>
      <c r="L7865">
        <f>YEAR(SalesData[Order Date])</f>
        <v>2024</v>
      </c>
      <c r="M7865">
        <f>MONTH(SalesData[Order Date])</f>
        <v>12</v>
      </c>
      <c r="N7865" t="str">
        <f>TEXT(SalesData[[#This Row],[Order Date]], "mmmm")</f>
        <v>December</v>
      </c>
      <c r="O7865" s="7">
        <f>IF(SalesData[Sales]=0,0,SalesData[Profit]/SalesData[Sales])</f>
        <v>0.15775681565498431</v>
      </c>
      <c r="P7865" s="8">
        <f t="shared" si="122"/>
        <v>1.0545186122535064E-4</v>
      </c>
      <c r="Q7865" t="str">
        <f>IF(SalesData[[#This Row],[Discount]]&gt;0, "Yes", "No")</f>
        <v>Yes</v>
      </c>
      <c r="R7865" t="str">
        <f>TEXT(SalesData[[#This Row],[Order Date]],"mmm-yyyy")</f>
        <v>Dec-2024</v>
      </c>
      <c r="S7865">
        <f>YEAR(SalesData[[#This Row],[Order Date]])*100 + MONTH(SalesData[[#This Row],[Order Date]])</f>
        <v>202412</v>
      </c>
    </row>
    <row r="7866" spans="1:19" x14ac:dyDescent="0.3">
      <c r="A7866" t="s">
        <v>2363</v>
      </c>
      <c r="B7866" s="3">
        <v>45627</v>
      </c>
      <c r="C7866" t="s">
        <v>2364</v>
      </c>
      <c r="D7866" t="s">
        <v>30</v>
      </c>
      <c r="E7866" t="s">
        <v>14</v>
      </c>
      <c r="F7866" t="s">
        <v>44</v>
      </c>
      <c r="G7866">
        <v>1</v>
      </c>
      <c r="H7866" s="5">
        <v>797.62</v>
      </c>
      <c r="I7866" s="5">
        <v>0.21</v>
      </c>
      <c r="J7866" s="5">
        <v>630.11980000000005</v>
      </c>
      <c r="K7866" s="5">
        <v>95.760024903135715</v>
      </c>
      <c r="L7866">
        <f>YEAR(SalesData[Order Date])</f>
        <v>2024</v>
      </c>
      <c r="M7866">
        <f>MONTH(SalesData[Order Date])</f>
        <v>12</v>
      </c>
      <c r="N7866" t="str">
        <f>TEXT(SalesData[[#This Row],[Order Date]], "mmmm")</f>
        <v>December</v>
      </c>
      <c r="O7866" s="7">
        <f>IF(SalesData[Sales]=0,0,SalesData[Profit]/SalesData[Sales])</f>
        <v>0.1519711408896145</v>
      </c>
      <c r="P7866" s="8">
        <f t="shared" si="122"/>
        <v>2.6328326772147135E-4</v>
      </c>
      <c r="Q7866" t="str">
        <f>IF(SalesData[[#This Row],[Discount]]&gt;0, "Yes", "No")</f>
        <v>Yes</v>
      </c>
      <c r="R7866" t="str">
        <f>TEXT(SalesData[[#This Row],[Order Date]],"mmm-yyyy")</f>
        <v>Dec-2024</v>
      </c>
      <c r="S7866">
        <f>YEAR(SalesData[[#This Row],[Order Date]])*100 + MONTH(SalesData[[#This Row],[Order Date]])</f>
        <v>202412</v>
      </c>
    </row>
    <row r="7867" spans="1:19" x14ac:dyDescent="0.3">
      <c r="A7867" t="s">
        <v>2375</v>
      </c>
      <c r="B7867" s="3">
        <v>45646</v>
      </c>
      <c r="C7867" t="s">
        <v>2376</v>
      </c>
      <c r="D7867" t="s">
        <v>13</v>
      </c>
      <c r="E7867" t="s">
        <v>19</v>
      </c>
      <c r="F7867" t="s">
        <v>53</v>
      </c>
      <c r="G7867">
        <v>1</v>
      </c>
      <c r="H7867" s="5">
        <v>363.46</v>
      </c>
      <c r="I7867" s="5">
        <v>0.22</v>
      </c>
      <c r="J7867" s="5">
        <v>283.49880000000002</v>
      </c>
      <c r="K7867" s="5">
        <v>83.619301420644774</v>
      </c>
      <c r="L7867">
        <f>YEAR(SalesData[Order Date])</f>
        <v>2024</v>
      </c>
      <c r="M7867">
        <f>MONTH(SalesData[Order Date])</f>
        <v>12</v>
      </c>
      <c r="N7867" t="str">
        <f>TEXT(SalesData[[#This Row],[Order Date]], "mmmm")</f>
        <v>December</v>
      </c>
      <c r="O7867" s="7">
        <f>IF(SalesData[Sales]=0,0,SalesData[Profit]/SalesData[Sales])</f>
        <v>0.29495469265000335</v>
      </c>
      <c r="P7867" s="8">
        <f t="shared" si="122"/>
        <v>6.0529356738017943E-4</v>
      </c>
      <c r="Q7867" t="str">
        <f>IF(SalesData[[#This Row],[Discount]]&gt;0, "Yes", "No")</f>
        <v>Yes</v>
      </c>
      <c r="R7867" t="str">
        <f>TEXT(SalesData[[#This Row],[Order Date]],"mmm-yyyy")</f>
        <v>Dec-2024</v>
      </c>
      <c r="S7867">
        <f>YEAR(SalesData[[#This Row],[Order Date]])*100 + MONTH(SalesData[[#This Row],[Order Date]])</f>
        <v>202412</v>
      </c>
    </row>
    <row r="7868" spans="1:19" x14ac:dyDescent="0.3">
      <c r="A7868" t="s">
        <v>2428</v>
      </c>
      <c r="B7868" s="3">
        <v>45654</v>
      </c>
      <c r="C7868" t="s">
        <v>2429</v>
      </c>
      <c r="D7868" t="s">
        <v>18</v>
      </c>
      <c r="E7868" t="s">
        <v>26</v>
      </c>
      <c r="F7868" t="s">
        <v>31</v>
      </c>
      <c r="G7868">
        <v>9</v>
      </c>
      <c r="H7868" s="5">
        <v>424.06</v>
      </c>
      <c r="I7868" s="5">
        <v>0.16</v>
      </c>
      <c r="J7868" s="5">
        <v>3205.8935999999999</v>
      </c>
      <c r="K7868" s="5">
        <v>665.55632198352066</v>
      </c>
      <c r="L7868">
        <f>YEAR(SalesData[Order Date])</f>
        <v>2024</v>
      </c>
      <c r="M7868">
        <f>MONTH(SalesData[Order Date])</f>
        <v>12</v>
      </c>
      <c r="N7868" t="str">
        <f>TEXT(SalesData[[#This Row],[Order Date]], "mmmm")</f>
        <v>December</v>
      </c>
      <c r="O7868" s="7">
        <f>IF(SalesData[Sales]=0,0,SalesData[Profit]/SalesData[Sales])</f>
        <v>0.20760399596029036</v>
      </c>
      <c r="P7868" s="8">
        <f t="shared" si="122"/>
        <v>4.1922788703904584E-5</v>
      </c>
      <c r="Q7868" t="str">
        <f>IF(SalesData[[#This Row],[Discount]]&gt;0, "Yes", "No")</f>
        <v>Yes</v>
      </c>
      <c r="R7868" t="str">
        <f>TEXT(SalesData[[#This Row],[Order Date]],"mmm-yyyy")</f>
        <v>Dec-2024</v>
      </c>
      <c r="S7868">
        <f>YEAR(SalesData[[#This Row],[Order Date]])*100 + MONTH(SalesData[[#This Row],[Order Date]])</f>
        <v>202412</v>
      </c>
    </row>
    <row r="7869" spans="1:19" x14ac:dyDescent="0.3">
      <c r="A7869" t="s">
        <v>2514</v>
      </c>
      <c r="B7869" s="3">
        <v>45636</v>
      </c>
      <c r="C7869" t="s">
        <v>2515</v>
      </c>
      <c r="D7869" t="s">
        <v>23</v>
      </c>
      <c r="E7869" t="s">
        <v>19</v>
      </c>
      <c r="F7869" t="s">
        <v>39</v>
      </c>
      <c r="G7869">
        <v>4</v>
      </c>
      <c r="H7869" s="5">
        <v>17.73</v>
      </c>
      <c r="I7869" s="5">
        <v>0.22</v>
      </c>
      <c r="J7869" s="5">
        <v>55.317600000000013</v>
      </c>
      <c r="K7869" s="5">
        <v>14.99442232059144</v>
      </c>
      <c r="L7869">
        <f>YEAR(SalesData[Order Date])</f>
        <v>2024</v>
      </c>
      <c r="M7869">
        <f>MONTH(SalesData[Order Date])</f>
        <v>12</v>
      </c>
      <c r="N7869" t="str">
        <f>TEXT(SalesData[[#This Row],[Order Date]], "mmmm")</f>
        <v>December</v>
      </c>
      <c r="O7869" s="7">
        <f>IF(SalesData[Sales]=0,0,SalesData[Profit]/SalesData[Sales])</f>
        <v>0.27106060856926972</v>
      </c>
      <c r="P7869" s="8">
        <f t="shared" si="122"/>
        <v>3.102086858432036E-3</v>
      </c>
      <c r="Q7869" t="str">
        <f>IF(SalesData[[#This Row],[Discount]]&gt;0, "Yes", "No")</f>
        <v>Yes</v>
      </c>
      <c r="R7869" t="str">
        <f>TEXT(SalesData[[#This Row],[Order Date]],"mmm-yyyy")</f>
        <v>Dec-2024</v>
      </c>
      <c r="S7869">
        <f>YEAR(SalesData[[#This Row],[Order Date]])*100 + MONTH(SalesData[[#This Row],[Order Date]])</f>
        <v>202412</v>
      </c>
    </row>
    <row r="7870" spans="1:19" x14ac:dyDescent="0.3">
      <c r="A7870" t="s">
        <v>2548</v>
      </c>
      <c r="B7870" s="3">
        <v>45637</v>
      </c>
      <c r="C7870" t="s">
        <v>2549</v>
      </c>
      <c r="D7870" t="s">
        <v>23</v>
      </c>
      <c r="E7870" t="s">
        <v>14</v>
      </c>
      <c r="F7870" t="s">
        <v>62</v>
      </c>
      <c r="G7870">
        <v>8</v>
      </c>
      <c r="H7870" s="5">
        <v>179.53</v>
      </c>
      <c r="I7870" s="5">
        <v>0.28000000000000003</v>
      </c>
      <c r="J7870" s="5">
        <v>1034.0927999999999</v>
      </c>
      <c r="K7870" s="5">
        <v>137.314570298717</v>
      </c>
      <c r="L7870">
        <f>YEAR(SalesData[Order Date])</f>
        <v>2024</v>
      </c>
      <c r="M7870">
        <f>MONTH(SalesData[Order Date])</f>
        <v>12</v>
      </c>
      <c r="N7870" t="str">
        <f>TEXT(SalesData[[#This Row],[Order Date]], "mmmm")</f>
        <v>December</v>
      </c>
      <c r="O7870" s="7">
        <f>IF(SalesData[Sales]=0,0,SalesData[Profit]/SalesData[Sales])</f>
        <v>0.1327874735214451</v>
      </c>
      <c r="P7870" s="8">
        <f t="shared" si="122"/>
        <v>1.9495348966746507E-4</v>
      </c>
      <c r="Q7870" t="str">
        <f>IF(SalesData[[#This Row],[Discount]]&gt;0, "Yes", "No")</f>
        <v>Yes</v>
      </c>
      <c r="R7870" t="str">
        <f>TEXT(SalesData[[#This Row],[Order Date]],"mmm-yyyy")</f>
        <v>Dec-2024</v>
      </c>
      <c r="S7870">
        <f>YEAR(SalesData[[#This Row],[Order Date]])*100 + MONTH(SalesData[[#This Row],[Order Date]])</f>
        <v>202412</v>
      </c>
    </row>
    <row r="7871" spans="1:19" x14ac:dyDescent="0.3">
      <c r="A7871" t="s">
        <v>2574</v>
      </c>
      <c r="B7871" s="3">
        <v>45642</v>
      </c>
      <c r="C7871" t="s">
        <v>2575</v>
      </c>
      <c r="D7871" t="s">
        <v>13</v>
      </c>
      <c r="E7871" t="s">
        <v>14</v>
      </c>
      <c r="F7871" t="s">
        <v>31</v>
      </c>
      <c r="G7871">
        <v>2</v>
      </c>
      <c r="H7871" s="5">
        <v>120.85</v>
      </c>
      <c r="I7871" s="5">
        <v>0.1</v>
      </c>
      <c r="J7871" s="5">
        <v>217.53</v>
      </c>
      <c r="K7871" s="5">
        <v>27.296922176966049</v>
      </c>
      <c r="L7871">
        <f>YEAR(SalesData[Order Date])</f>
        <v>2024</v>
      </c>
      <c r="M7871">
        <f>MONTH(SalesData[Order Date])</f>
        <v>12</v>
      </c>
      <c r="N7871" t="str">
        <f>TEXT(SalesData[[#This Row],[Order Date]], "mmmm")</f>
        <v>December</v>
      </c>
      <c r="O7871" s="7">
        <f>IF(SalesData[Sales]=0,0,SalesData[Profit]/SalesData[Sales])</f>
        <v>0.12548578208507355</v>
      </c>
      <c r="P7871" s="8">
        <f t="shared" si="122"/>
        <v>4.1373603640877123E-4</v>
      </c>
      <c r="Q7871" t="str">
        <f>IF(SalesData[[#This Row],[Discount]]&gt;0, "Yes", "No")</f>
        <v>Yes</v>
      </c>
      <c r="R7871" t="str">
        <f>TEXT(SalesData[[#This Row],[Order Date]],"mmm-yyyy")</f>
        <v>Dec-2024</v>
      </c>
      <c r="S7871">
        <f>YEAR(SalesData[[#This Row],[Order Date]])*100 + MONTH(SalesData[[#This Row],[Order Date]])</f>
        <v>202412</v>
      </c>
    </row>
    <row r="7872" spans="1:19" x14ac:dyDescent="0.3">
      <c r="A7872" t="s">
        <v>2630</v>
      </c>
      <c r="B7872" s="3">
        <v>45644</v>
      </c>
      <c r="C7872" t="s">
        <v>2631</v>
      </c>
      <c r="D7872" t="s">
        <v>18</v>
      </c>
      <c r="E7872" t="s">
        <v>26</v>
      </c>
      <c r="F7872" t="s">
        <v>53</v>
      </c>
      <c r="G7872">
        <v>8</v>
      </c>
      <c r="H7872" s="5">
        <v>275.02999999999997</v>
      </c>
      <c r="I7872" s="5">
        <v>0.2</v>
      </c>
      <c r="J7872" s="5">
        <v>1760.192</v>
      </c>
      <c r="K7872" s="5">
        <v>366.53209237294112</v>
      </c>
      <c r="L7872">
        <f>YEAR(SalesData[Order Date])</f>
        <v>2024</v>
      </c>
      <c r="M7872">
        <f>MONTH(SalesData[Order Date])</f>
        <v>12</v>
      </c>
      <c r="N7872" t="str">
        <f>TEXT(SalesData[[#This Row],[Order Date]], "mmmm")</f>
        <v>December</v>
      </c>
      <c r="O7872" s="7">
        <f>IF(SalesData[Sales]=0,0,SalesData[Profit]/SalesData[Sales])</f>
        <v>0.20823415421325692</v>
      </c>
      <c r="P7872" s="8">
        <f t="shared" si="122"/>
        <v>9.0899174635494323E-5</v>
      </c>
      <c r="Q7872" t="str">
        <f>IF(SalesData[[#This Row],[Discount]]&gt;0, "Yes", "No")</f>
        <v>Yes</v>
      </c>
      <c r="R7872" t="str">
        <f>TEXT(SalesData[[#This Row],[Order Date]],"mmm-yyyy")</f>
        <v>Dec-2024</v>
      </c>
      <c r="S7872">
        <f>YEAR(SalesData[[#This Row],[Order Date]])*100 + MONTH(SalesData[[#This Row],[Order Date]])</f>
        <v>202412</v>
      </c>
    </row>
    <row r="7873" spans="1:19" x14ac:dyDescent="0.3">
      <c r="A7873" t="s">
        <v>2638</v>
      </c>
      <c r="B7873" s="3">
        <v>45648</v>
      </c>
      <c r="C7873" t="s">
        <v>2639</v>
      </c>
      <c r="D7873" t="s">
        <v>18</v>
      </c>
      <c r="E7873" t="s">
        <v>19</v>
      </c>
      <c r="F7873" t="s">
        <v>62</v>
      </c>
      <c r="G7873">
        <v>2</v>
      </c>
      <c r="H7873" s="5">
        <v>997.66</v>
      </c>
      <c r="I7873" s="5">
        <v>0.08</v>
      </c>
      <c r="J7873" s="5">
        <v>1835.6944000000001</v>
      </c>
      <c r="K7873" s="5">
        <v>248.62964376216269</v>
      </c>
      <c r="L7873">
        <f>YEAR(SalesData[Order Date])</f>
        <v>2024</v>
      </c>
      <c r="M7873">
        <f>MONTH(SalesData[Order Date])</f>
        <v>12</v>
      </c>
      <c r="N7873" t="str">
        <f>TEXT(SalesData[[#This Row],[Order Date]], "mmmm")</f>
        <v>December</v>
      </c>
      <c r="O7873" s="7">
        <f>IF(SalesData[Sales]=0,0,SalesData[Profit]/SalesData[Sales])</f>
        <v>0.13544174006423002</v>
      </c>
      <c r="P7873" s="8">
        <f t="shared" si="122"/>
        <v>4.0093819537718264E-5</v>
      </c>
      <c r="Q7873" t="str">
        <f>IF(SalesData[[#This Row],[Discount]]&gt;0, "Yes", "No")</f>
        <v>Yes</v>
      </c>
      <c r="R7873" t="str">
        <f>TEXT(SalesData[[#This Row],[Order Date]],"mmm-yyyy")</f>
        <v>Dec-2024</v>
      </c>
      <c r="S7873">
        <f>YEAR(SalesData[[#This Row],[Order Date]])*100 + MONTH(SalesData[[#This Row],[Order Date]])</f>
        <v>202412</v>
      </c>
    </row>
    <row r="7874" spans="1:19" x14ac:dyDescent="0.3">
      <c r="A7874" t="s">
        <v>2640</v>
      </c>
      <c r="B7874" s="3">
        <v>45645</v>
      </c>
      <c r="C7874" t="s">
        <v>2641</v>
      </c>
      <c r="D7874" t="s">
        <v>23</v>
      </c>
      <c r="E7874" t="s">
        <v>14</v>
      </c>
      <c r="F7874" t="s">
        <v>31</v>
      </c>
      <c r="G7874">
        <v>9</v>
      </c>
      <c r="H7874" s="5">
        <v>572.59</v>
      </c>
      <c r="I7874" s="5">
        <v>0.27</v>
      </c>
      <c r="J7874" s="5">
        <v>3761.9162999999999</v>
      </c>
      <c r="K7874" s="5">
        <v>793.24486694444693</v>
      </c>
      <c r="L7874">
        <f>YEAR(SalesData[Order Date])</f>
        <v>2024</v>
      </c>
      <c r="M7874">
        <f>MONTH(SalesData[Order Date])</f>
        <v>12</v>
      </c>
      <c r="N7874" t="str">
        <f>TEXT(SalesData[[#This Row],[Order Date]], "mmmm")</f>
        <v>December</v>
      </c>
      <c r="O7874" s="7">
        <f>IF(SalesData[Sales]=0,0,SalesData[Profit]/SalesData[Sales])</f>
        <v>0.21086191283534059</v>
      </c>
      <c r="P7874" s="8">
        <f t="shared" ref="P7874:P7937" si="123">IF(H:H*G:G=0, 0, (I:I/(H:H*G:G)))</f>
        <v>5.239351019053773E-5</v>
      </c>
      <c r="Q7874" t="str">
        <f>IF(SalesData[[#This Row],[Discount]]&gt;0, "Yes", "No")</f>
        <v>Yes</v>
      </c>
      <c r="R7874" t="str">
        <f>TEXT(SalesData[[#This Row],[Order Date]],"mmm-yyyy")</f>
        <v>Dec-2024</v>
      </c>
      <c r="S7874">
        <f>YEAR(SalesData[[#This Row],[Order Date]])*100 + MONTH(SalesData[[#This Row],[Order Date]])</f>
        <v>202412</v>
      </c>
    </row>
    <row r="7875" spans="1:19" x14ac:dyDescent="0.3">
      <c r="A7875" t="s">
        <v>2765</v>
      </c>
      <c r="B7875" s="3">
        <v>45647</v>
      </c>
      <c r="C7875" t="s">
        <v>2766</v>
      </c>
      <c r="D7875" t="s">
        <v>23</v>
      </c>
      <c r="E7875" t="s">
        <v>26</v>
      </c>
      <c r="F7875" t="s">
        <v>53</v>
      </c>
      <c r="G7875">
        <v>9</v>
      </c>
      <c r="H7875" s="5">
        <v>377.41</v>
      </c>
      <c r="I7875" s="5">
        <v>0.25</v>
      </c>
      <c r="J7875" s="5">
        <v>2547.5174999999999</v>
      </c>
      <c r="K7875" s="5">
        <v>168.39179309973031</v>
      </c>
      <c r="L7875">
        <f>YEAR(SalesData[Order Date])</f>
        <v>2024</v>
      </c>
      <c r="M7875">
        <f>MONTH(SalesData[Order Date])</f>
        <v>12</v>
      </c>
      <c r="N7875" t="str">
        <f>TEXT(SalesData[[#This Row],[Order Date]], "mmmm")</f>
        <v>December</v>
      </c>
      <c r="O7875" s="7">
        <f>IF(SalesData[Sales]=0,0,SalesData[Profit]/SalesData[Sales])</f>
        <v>6.6100347926846548E-2</v>
      </c>
      <c r="P7875" s="8">
        <f t="shared" si="123"/>
        <v>7.3601064565797874E-5</v>
      </c>
      <c r="Q7875" t="str">
        <f>IF(SalesData[[#This Row],[Discount]]&gt;0, "Yes", "No")</f>
        <v>Yes</v>
      </c>
      <c r="R7875" t="str">
        <f>TEXT(SalesData[[#This Row],[Order Date]],"mmm-yyyy")</f>
        <v>Dec-2024</v>
      </c>
      <c r="S7875">
        <f>YEAR(SalesData[[#This Row],[Order Date]])*100 + MONTH(SalesData[[#This Row],[Order Date]])</f>
        <v>202412</v>
      </c>
    </row>
    <row r="7876" spans="1:19" x14ac:dyDescent="0.3">
      <c r="A7876" t="s">
        <v>2793</v>
      </c>
      <c r="B7876" s="3">
        <v>45643</v>
      </c>
      <c r="C7876" t="s">
        <v>2794</v>
      </c>
      <c r="D7876" t="s">
        <v>13</v>
      </c>
      <c r="E7876" t="s">
        <v>26</v>
      </c>
      <c r="F7876" t="s">
        <v>91</v>
      </c>
      <c r="G7876">
        <v>5</v>
      </c>
      <c r="H7876" s="5">
        <v>165.11</v>
      </c>
      <c r="I7876" s="5">
        <v>0.14000000000000001</v>
      </c>
      <c r="J7876" s="5">
        <v>709.97300000000007</v>
      </c>
      <c r="K7876" s="5">
        <v>142.00623967125509</v>
      </c>
      <c r="L7876">
        <f>YEAR(SalesData[Order Date])</f>
        <v>2024</v>
      </c>
      <c r="M7876">
        <f>MONTH(SalesData[Order Date])</f>
        <v>12</v>
      </c>
      <c r="N7876" t="str">
        <f>TEXT(SalesData[[#This Row],[Order Date]], "mmmm")</f>
        <v>December</v>
      </c>
      <c r="O7876" s="7">
        <f>IF(SalesData[Sales]=0,0,SalesData[Profit]/SalesData[Sales])</f>
        <v>0.20001639452663</v>
      </c>
      <c r="P7876" s="8">
        <f t="shared" si="123"/>
        <v>1.6958391375446671E-4</v>
      </c>
      <c r="Q7876" t="str">
        <f>IF(SalesData[[#This Row],[Discount]]&gt;0, "Yes", "No")</f>
        <v>Yes</v>
      </c>
      <c r="R7876" t="str">
        <f>TEXT(SalesData[[#This Row],[Order Date]],"mmm-yyyy")</f>
        <v>Dec-2024</v>
      </c>
      <c r="S7876">
        <f>YEAR(SalesData[[#This Row],[Order Date]])*100 + MONTH(SalesData[[#This Row],[Order Date]])</f>
        <v>202412</v>
      </c>
    </row>
    <row r="7877" spans="1:19" x14ac:dyDescent="0.3">
      <c r="A7877" t="s">
        <v>2820</v>
      </c>
      <c r="B7877" s="3">
        <v>45656</v>
      </c>
      <c r="C7877" t="s">
        <v>2821</v>
      </c>
      <c r="D7877" t="s">
        <v>30</v>
      </c>
      <c r="E7877" t="s">
        <v>14</v>
      </c>
      <c r="F7877" t="s">
        <v>34</v>
      </c>
      <c r="G7877">
        <v>1</v>
      </c>
      <c r="H7877" s="5">
        <v>163.35</v>
      </c>
      <c r="I7877" s="5">
        <v>0.09</v>
      </c>
      <c r="J7877" s="5">
        <v>148.64850000000001</v>
      </c>
      <c r="K7877" s="5">
        <v>32.850039821013198</v>
      </c>
      <c r="L7877">
        <f>YEAR(SalesData[Order Date])</f>
        <v>2024</v>
      </c>
      <c r="M7877">
        <f>MONTH(SalesData[Order Date])</f>
        <v>12</v>
      </c>
      <c r="N7877" t="str">
        <f>TEXT(SalesData[[#This Row],[Order Date]], "mmmm")</f>
        <v>December</v>
      </c>
      <c r="O7877" s="7">
        <f>IF(SalesData[Sales]=0,0,SalesData[Profit]/SalesData[Sales])</f>
        <v>0.22099139796912309</v>
      </c>
      <c r="P7877" s="8">
        <f t="shared" si="123"/>
        <v>5.5096418732782364E-4</v>
      </c>
      <c r="Q7877" t="str">
        <f>IF(SalesData[[#This Row],[Discount]]&gt;0, "Yes", "No")</f>
        <v>Yes</v>
      </c>
      <c r="R7877" t="str">
        <f>TEXT(SalesData[[#This Row],[Order Date]],"mmm-yyyy")</f>
        <v>Dec-2024</v>
      </c>
      <c r="S7877">
        <f>YEAR(SalesData[[#This Row],[Order Date]])*100 + MONTH(SalesData[[#This Row],[Order Date]])</f>
        <v>202412</v>
      </c>
    </row>
    <row r="7878" spans="1:19" x14ac:dyDescent="0.3">
      <c r="A7878" t="s">
        <v>2856</v>
      </c>
      <c r="B7878" s="3">
        <v>45643</v>
      </c>
      <c r="C7878" t="s">
        <v>2857</v>
      </c>
      <c r="D7878" t="s">
        <v>13</v>
      </c>
      <c r="E7878" t="s">
        <v>19</v>
      </c>
      <c r="F7878" t="s">
        <v>44</v>
      </c>
      <c r="G7878">
        <v>5</v>
      </c>
      <c r="H7878" s="5">
        <v>365.95</v>
      </c>
      <c r="I7878" s="5">
        <v>0.18</v>
      </c>
      <c r="J7878" s="5">
        <v>1500.395</v>
      </c>
      <c r="K7878" s="5">
        <v>163.24852133314459</v>
      </c>
      <c r="L7878">
        <f>YEAR(SalesData[Order Date])</f>
        <v>2024</v>
      </c>
      <c r="M7878">
        <f>MONTH(SalesData[Order Date])</f>
        <v>12</v>
      </c>
      <c r="N7878" t="str">
        <f>TEXT(SalesData[[#This Row],[Order Date]], "mmmm")</f>
        <v>December</v>
      </c>
      <c r="O7878" s="7">
        <f>IF(SalesData[Sales]=0,0,SalesData[Profit]/SalesData[Sales])</f>
        <v>0.10880369591550532</v>
      </c>
      <c r="P7878" s="8">
        <f t="shared" si="123"/>
        <v>9.8374094821696953E-5</v>
      </c>
      <c r="Q7878" t="str">
        <f>IF(SalesData[[#This Row],[Discount]]&gt;0, "Yes", "No")</f>
        <v>Yes</v>
      </c>
      <c r="R7878" t="str">
        <f>TEXT(SalesData[[#This Row],[Order Date]],"mmm-yyyy")</f>
        <v>Dec-2024</v>
      </c>
      <c r="S7878">
        <f>YEAR(SalesData[[#This Row],[Order Date]])*100 + MONTH(SalesData[[#This Row],[Order Date]])</f>
        <v>202412</v>
      </c>
    </row>
    <row r="7879" spans="1:19" x14ac:dyDescent="0.3">
      <c r="A7879" t="s">
        <v>2918</v>
      </c>
      <c r="B7879" s="3">
        <v>45650</v>
      </c>
      <c r="C7879" t="s">
        <v>2919</v>
      </c>
      <c r="D7879" t="s">
        <v>18</v>
      </c>
      <c r="E7879" t="s">
        <v>19</v>
      </c>
      <c r="F7879" t="s">
        <v>15</v>
      </c>
      <c r="G7879">
        <v>9</v>
      </c>
      <c r="H7879" s="5">
        <v>676.54</v>
      </c>
      <c r="I7879" s="5">
        <v>0.17</v>
      </c>
      <c r="J7879" s="5">
        <v>5053.7538000000004</v>
      </c>
      <c r="K7879" s="5">
        <v>1303.9226392644209</v>
      </c>
      <c r="L7879">
        <f>YEAR(SalesData[Order Date])</f>
        <v>2024</v>
      </c>
      <c r="M7879">
        <f>MONTH(SalesData[Order Date])</f>
        <v>12</v>
      </c>
      <c r="N7879" t="str">
        <f>TEXT(SalesData[[#This Row],[Order Date]], "mmmm")</f>
        <v>December</v>
      </c>
      <c r="O7879" s="7">
        <f>IF(SalesData[Sales]=0,0,SalesData[Profit]/SalesData[Sales])</f>
        <v>0.25801071656170127</v>
      </c>
      <c r="P7879" s="8">
        <f t="shared" si="123"/>
        <v>2.7919840495593596E-5</v>
      </c>
      <c r="Q7879" t="str">
        <f>IF(SalesData[[#This Row],[Discount]]&gt;0, "Yes", "No")</f>
        <v>Yes</v>
      </c>
      <c r="R7879" t="str">
        <f>TEXT(SalesData[[#This Row],[Order Date]],"mmm-yyyy")</f>
        <v>Dec-2024</v>
      </c>
      <c r="S7879">
        <f>YEAR(SalesData[[#This Row],[Order Date]])*100 + MONTH(SalesData[[#This Row],[Order Date]])</f>
        <v>202412</v>
      </c>
    </row>
    <row r="7880" spans="1:19" x14ac:dyDescent="0.3">
      <c r="A7880" t="s">
        <v>2940</v>
      </c>
      <c r="B7880" s="3">
        <v>45648</v>
      </c>
      <c r="C7880" t="s">
        <v>2941</v>
      </c>
      <c r="D7880" t="s">
        <v>23</v>
      </c>
      <c r="E7880" t="s">
        <v>26</v>
      </c>
      <c r="F7880" t="s">
        <v>44</v>
      </c>
      <c r="G7880">
        <v>8</v>
      </c>
      <c r="H7880" s="5">
        <v>756.15</v>
      </c>
      <c r="I7880" s="5">
        <v>0.21</v>
      </c>
      <c r="J7880" s="5">
        <v>4778.8680000000004</v>
      </c>
      <c r="K7880" s="5">
        <v>941.10090060057223</v>
      </c>
      <c r="L7880">
        <f>YEAR(SalesData[Order Date])</f>
        <v>2024</v>
      </c>
      <c r="M7880">
        <f>MONTH(SalesData[Order Date])</f>
        <v>12</v>
      </c>
      <c r="N7880" t="str">
        <f>TEXT(SalesData[[#This Row],[Order Date]], "mmmm")</f>
        <v>December</v>
      </c>
      <c r="O7880" s="7">
        <f>IF(SalesData[Sales]=0,0,SalesData[Profit]/SalesData[Sales])</f>
        <v>0.19692967049949323</v>
      </c>
      <c r="P7880" s="8">
        <f t="shared" si="123"/>
        <v>3.471533425907558E-5</v>
      </c>
      <c r="Q7880" t="str">
        <f>IF(SalesData[[#This Row],[Discount]]&gt;0, "Yes", "No")</f>
        <v>Yes</v>
      </c>
      <c r="R7880" t="str">
        <f>TEXT(SalesData[[#This Row],[Order Date]],"mmm-yyyy")</f>
        <v>Dec-2024</v>
      </c>
      <c r="S7880">
        <f>YEAR(SalesData[[#This Row],[Order Date]])*100 + MONTH(SalesData[[#This Row],[Order Date]])</f>
        <v>202412</v>
      </c>
    </row>
    <row r="7881" spans="1:19" x14ac:dyDescent="0.3">
      <c r="A7881" t="s">
        <v>2957</v>
      </c>
      <c r="B7881" s="3">
        <v>45628</v>
      </c>
      <c r="C7881" t="s">
        <v>2958</v>
      </c>
      <c r="D7881" t="s">
        <v>13</v>
      </c>
      <c r="E7881" t="s">
        <v>14</v>
      </c>
      <c r="F7881" t="s">
        <v>34</v>
      </c>
      <c r="G7881">
        <v>7</v>
      </c>
      <c r="H7881" s="5">
        <v>488.14</v>
      </c>
      <c r="I7881" s="5">
        <v>0.05</v>
      </c>
      <c r="J7881" s="5">
        <v>3246.1309999999999</v>
      </c>
      <c r="K7881" s="5">
        <v>918.64933642036362</v>
      </c>
      <c r="L7881">
        <f>YEAR(SalesData[Order Date])</f>
        <v>2024</v>
      </c>
      <c r="M7881">
        <f>MONTH(SalesData[Order Date])</f>
        <v>12</v>
      </c>
      <c r="N7881" t="str">
        <f>TEXT(SalesData[[#This Row],[Order Date]], "mmmm")</f>
        <v>December</v>
      </c>
      <c r="O7881" s="7">
        <f>IF(SalesData[Sales]=0,0,SalesData[Profit]/SalesData[Sales])</f>
        <v>0.28299823279478359</v>
      </c>
      <c r="P7881" s="8">
        <f t="shared" si="123"/>
        <v>1.4632804406230063E-5</v>
      </c>
      <c r="Q7881" t="str">
        <f>IF(SalesData[[#This Row],[Discount]]&gt;0, "Yes", "No")</f>
        <v>Yes</v>
      </c>
      <c r="R7881" t="str">
        <f>TEXT(SalesData[[#This Row],[Order Date]],"mmm-yyyy")</f>
        <v>Dec-2024</v>
      </c>
      <c r="S7881">
        <f>YEAR(SalesData[[#This Row],[Order Date]])*100 + MONTH(SalesData[[#This Row],[Order Date]])</f>
        <v>202412</v>
      </c>
    </row>
    <row r="7882" spans="1:19" x14ac:dyDescent="0.3">
      <c r="A7882" t="s">
        <v>2961</v>
      </c>
      <c r="B7882" s="3">
        <v>45637</v>
      </c>
      <c r="C7882" t="s">
        <v>2962</v>
      </c>
      <c r="D7882" t="s">
        <v>23</v>
      </c>
      <c r="E7882" t="s">
        <v>14</v>
      </c>
      <c r="F7882" t="s">
        <v>34</v>
      </c>
      <c r="G7882">
        <v>1</v>
      </c>
      <c r="H7882" s="5">
        <v>535.16</v>
      </c>
      <c r="I7882" s="5">
        <v>0.18</v>
      </c>
      <c r="J7882" s="5">
        <v>438.83120000000002</v>
      </c>
      <c r="K7882" s="5">
        <v>68.626699484925595</v>
      </c>
      <c r="L7882">
        <f>YEAR(SalesData[Order Date])</f>
        <v>2024</v>
      </c>
      <c r="M7882">
        <f>MONTH(SalesData[Order Date])</f>
        <v>12</v>
      </c>
      <c r="N7882" t="str">
        <f>TEXT(SalesData[[#This Row],[Order Date]], "mmmm")</f>
        <v>December</v>
      </c>
      <c r="O7882" s="7">
        <f>IF(SalesData[Sales]=0,0,SalesData[Profit]/SalesData[Sales])</f>
        <v>0.15638518748194202</v>
      </c>
      <c r="P7882" s="8">
        <f t="shared" si="123"/>
        <v>3.3634800807235218E-4</v>
      </c>
      <c r="Q7882" t="str">
        <f>IF(SalesData[[#This Row],[Discount]]&gt;0, "Yes", "No")</f>
        <v>Yes</v>
      </c>
      <c r="R7882" t="str">
        <f>TEXT(SalesData[[#This Row],[Order Date]],"mmm-yyyy")</f>
        <v>Dec-2024</v>
      </c>
      <c r="S7882">
        <f>YEAR(SalesData[[#This Row],[Order Date]])*100 + MONTH(SalesData[[#This Row],[Order Date]])</f>
        <v>202412</v>
      </c>
    </row>
    <row r="7883" spans="1:19" x14ac:dyDescent="0.3">
      <c r="A7883" t="s">
        <v>2985</v>
      </c>
      <c r="B7883" s="3">
        <v>45654</v>
      </c>
      <c r="C7883" t="s">
        <v>2986</v>
      </c>
      <c r="D7883" t="s">
        <v>23</v>
      </c>
      <c r="E7883" t="s">
        <v>19</v>
      </c>
      <c r="F7883" t="s">
        <v>34</v>
      </c>
      <c r="G7883">
        <v>3</v>
      </c>
      <c r="H7883" s="5">
        <v>701.25</v>
      </c>
      <c r="I7883" s="5">
        <v>0.03</v>
      </c>
      <c r="J7883" s="5">
        <v>2040.6375</v>
      </c>
      <c r="K7883" s="5">
        <v>425.30388031355642</v>
      </c>
      <c r="L7883">
        <f>YEAR(SalesData[Order Date])</f>
        <v>2024</v>
      </c>
      <c r="M7883">
        <f>MONTH(SalesData[Order Date])</f>
        <v>12</v>
      </c>
      <c r="N7883" t="str">
        <f>TEXT(SalesData[[#This Row],[Order Date]], "mmmm")</f>
        <v>December</v>
      </c>
      <c r="O7883" s="7">
        <f>IF(SalesData[Sales]=0,0,SalesData[Profit]/SalesData[Sales])</f>
        <v>0.20841716390763004</v>
      </c>
      <c r="P7883" s="8">
        <f t="shared" si="123"/>
        <v>1.4260249554367201E-5</v>
      </c>
      <c r="Q7883" t="str">
        <f>IF(SalesData[[#This Row],[Discount]]&gt;0, "Yes", "No")</f>
        <v>Yes</v>
      </c>
      <c r="R7883" t="str">
        <f>TEXT(SalesData[[#This Row],[Order Date]],"mmm-yyyy")</f>
        <v>Dec-2024</v>
      </c>
      <c r="S7883">
        <f>YEAR(SalesData[[#This Row],[Order Date]])*100 + MONTH(SalesData[[#This Row],[Order Date]])</f>
        <v>202412</v>
      </c>
    </row>
    <row r="7884" spans="1:19" x14ac:dyDescent="0.3">
      <c r="A7884" t="s">
        <v>2995</v>
      </c>
      <c r="B7884" s="3">
        <v>45639</v>
      </c>
      <c r="C7884" t="s">
        <v>2996</v>
      </c>
      <c r="D7884" t="s">
        <v>18</v>
      </c>
      <c r="E7884" t="s">
        <v>26</v>
      </c>
      <c r="F7884" t="s">
        <v>53</v>
      </c>
      <c r="G7884">
        <v>7</v>
      </c>
      <c r="H7884" s="5">
        <v>154.87</v>
      </c>
      <c r="I7884" s="5">
        <v>0.11</v>
      </c>
      <c r="J7884" s="5">
        <v>964.84010000000012</v>
      </c>
      <c r="K7884" s="5">
        <v>203.2985206381756</v>
      </c>
      <c r="L7884">
        <f>YEAR(SalesData[Order Date])</f>
        <v>2024</v>
      </c>
      <c r="M7884">
        <f>MONTH(SalesData[Order Date])</f>
        <v>12</v>
      </c>
      <c r="N7884" t="str">
        <f>TEXT(SalesData[[#This Row],[Order Date]], "mmmm")</f>
        <v>December</v>
      </c>
      <c r="O7884" s="7">
        <f>IF(SalesData[Sales]=0,0,SalesData[Profit]/SalesData[Sales])</f>
        <v>0.21070695614555776</v>
      </c>
      <c r="P7884" s="8">
        <f t="shared" si="123"/>
        <v>1.014675903292162E-4</v>
      </c>
      <c r="Q7884" t="str">
        <f>IF(SalesData[[#This Row],[Discount]]&gt;0, "Yes", "No")</f>
        <v>Yes</v>
      </c>
      <c r="R7884" t="str">
        <f>TEXT(SalesData[[#This Row],[Order Date]],"mmm-yyyy")</f>
        <v>Dec-2024</v>
      </c>
      <c r="S7884">
        <f>YEAR(SalesData[[#This Row],[Order Date]])*100 + MONTH(SalesData[[#This Row],[Order Date]])</f>
        <v>202412</v>
      </c>
    </row>
    <row r="7885" spans="1:19" x14ac:dyDescent="0.3">
      <c r="A7885" t="s">
        <v>3163</v>
      </c>
      <c r="B7885" s="3">
        <v>45642</v>
      </c>
      <c r="C7885" t="s">
        <v>3164</v>
      </c>
      <c r="D7885" t="s">
        <v>30</v>
      </c>
      <c r="E7885" t="s">
        <v>19</v>
      </c>
      <c r="F7885" t="s">
        <v>20</v>
      </c>
      <c r="G7885">
        <v>5</v>
      </c>
      <c r="H7885" s="5">
        <v>572.47</v>
      </c>
      <c r="I7885" s="5">
        <v>0.06</v>
      </c>
      <c r="J7885" s="5">
        <v>2690.6089999999999</v>
      </c>
      <c r="K7885" s="5">
        <v>570.39063956780717</v>
      </c>
      <c r="L7885">
        <f>YEAR(SalesData[Order Date])</f>
        <v>2024</v>
      </c>
      <c r="M7885">
        <f>MONTH(SalesData[Order Date])</f>
        <v>12</v>
      </c>
      <c r="N7885" t="str">
        <f>TEXT(SalesData[[#This Row],[Order Date]], "mmmm")</f>
        <v>December</v>
      </c>
      <c r="O7885" s="7">
        <f>IF(SalesData[Sales]=0,0,SalesData[Profit]/SalesData[Sales])</f>
        <v>0.21199313596580074</v>
      </c>
      <c r="P7885" s="8">
        <f t="shared" si="123"/>
        <v>2.0961797124740159E-5</v>
      </c>
      <c r="Q7885" t="str">
        <f>IF(SalesData[[#This Row],[Discount]]&gt;0, "Yes", "No")</f>
        <v>Yes</v>
      </c>
      <c r="R7885" t="str">
        <f>TEXT(SalesData[[#This Row],[Order Date]],"mmm-yyyy")</f>
        <v>Dec-2024</v>
      </c>
      <c r="S7885">
        <f>YEAR(SalesData[[#This Row],[Order Date]])*100 + MONTH(SalesData[[#This Row],[Order Date]])</f>
        <v>202412</v>
      </c>
    </row>
    <row r="7886" spans="1:19" x14ac:dyDescent="0.3">
      <c r="A7886" t="s">
        <v>3175</v>
      </c>
      <c r="B7886" s="3">
        <v>45642</v>
      </c>
      <c r="C7886" t="s">
        <v>3176</v>
      </c>
      <c r="D7886" t="s">
        <v>18</v>
      </c>
      <c r="E7886" t="s">
        <v>26</v>
      </c>
      <c r="F7886" t="s">
        <v>39</v>
      </c>
      <c r="G7886">
        <v>9</v>
      </c>
      <c r="H7886" s="5">
        <v>436.08</v>
      </c>
      <c r="I7886" s="5">
        <v>0.19</v>
      </c>
      <c r="J7886" s="5">
        <v>3179.0232000000001</v>
      </c>
      <c r="K7886" s="5">
        <v>708.60333219594634</v>
      </c>
      <c r="L7886">
        <f>YEAR(SalesData[Order Date])</f>
        <v>2024</v>
      </c>
      <c r="M7886">
        <f>MONTH(SalesData[Order Date])</f>
        <v>12</v>
      </c>
      <c r="N7886" t="str">
        <f>TEXT(SalesData[[#This Row],[Order Date]], "mmmm")</f>
        <v>December</v>
      </c>
      <c r="O7886" s="7">
        <f>IF(SalesData[Sales]=0,0,SalesData[Profit]/SalesData[Sales])</f>
        <v>0.22289970459981115</v>
      </c>
      <c r="P7886" s="8">
        <f t="shared" si="123"/>
        <v>4.8411096842577307E-5</v>
      </c>
      <c r="Q7886" t="str">
        <f>IF(SalesData[[#This Row],[Discount]]&gt;0, "Yes", "No")</f>
        <v>Yes</v>
      </c>
      <c r="R7886" t="str">
        <f>TEXT(SalesData[[#This Row],[Order Date]],"mmm-yyyy")</f>
        <v>Dec-2024</v>
      </c>
      <c r="S7886">
        <f>YEAR(SalesData[[#This Row],[Order Date]])*100 + MONTH(SalesData[[#This Row],[Order Date]])</f>
        <v>202412</v>
      </c>
    </row>
    <row r="7887" spans="1:19" x14ac:dyDescent="0.3">
      <c r="A7887" t="s">
        <v>3195</v>
      </c>
      <c r="B7887" s="3">
        <v>45649</v>
      </c>
      <c r="C7887" t="s">
        <v>3196</v>
      </c>
      <c r="D7887" t="s">
        <v>23</v>
      </c>
      <c r="E7887" t="s">
        <v>26</v>
      </c>
      <c r="F7887" t="s">
        <v>44</v>
      </c>
      <c r="G7887">
        <v>5</v>
      </c>
      <c r="H7887" s="5">
        <v>817.29</v>
      </c>
      <c r="I7887" s="5">
        <v>0.16</v>
      </c>
      <c r="J7887" s="5">
        <v>3432.6179999999999</v>
      </c>
      <c r="K7887" s="5">
        <v>800.19889607233711</v>
      </c>
      <c r="L7887">
        <f>YEAR(SalesData[Order Date])</f>
        <v>2024</v>
      </c>
      <c r="M7887">
        <f>MONTH(SalesData[Order Date])</f>
        <v>12</v>
      </c>
      <c r="N7887" t="str">
        <f>TEXT(SalesData[[#This Row],[Order Date]], "mmmm")</f>
        <v>December</v>
      </c>
      <c r="O7887" s="7">
        <f>IF(SalesData[Sales]=0,0,SalesData[Profit]/SalesData[Sales])</f>
        <v>0.23311620928176019</v>
      </c>
      <c r="P7887" s="8">
        <f t="shared" si="123"/>
        <v>3.9153788740838629E-5</v>
      </c>
      <c r="Q7887" t="str">
        <f>IF(SalesData[[#This Row],[Discount]]&gt;0, "Yes", "No")</f>
        <v>Yes</v>
      </c>
      <c r="R7887" t="str">
        <f>TEXT(SalesData[[#This Row],[Order Date]],"mmm-yyyy")</f>
        <v>Dec-2024</v>
      </c>
      <c r="S7887">
        <f>YEAR(SalesData[[#This Row],[Order Date]])*100 + MONTH(SalesData[[#This Row],[Order Date]])</f>
        <v>202412</v>
      </c>
    </row>
    <row r="7888" spans="1:19" x14ac:dyDescent="0.3">
      <c r="A7888" t="s">
        <v>3252</v>
      </c>
      <c r="B7888" s="3">
        <v>45639</v>
      </c>
      <c r="C7888" t="s">
        <v>3253</v>
      </c>
      <c r="D7888" t="s">
        <v>23</v>
      </c>
      <c r="E7888" t="s">
        <v>14</v>
      </c>
      <c r="F7888" t="s">
        <v>34</v>
      </c>
      <c r="G7888">
        <v>4</v>
      </c>
      <c r="H7888" s="5">
        <v>969.07</v>
      </c>
      <c r="I7888" s="5">
        <v>0.13</v>
      </c>
      <c r="J7888" s="5">
        <v>3372.3636000000001</v>
      </c>
      <c r="K7888" s="5">
        <v>822.2323454866613</v>
      </c>
      <c r="L7888">
        <f>YEAR(SalesData[Order Date])</f>
        <v>2024</v>
      </c>
      <c r="M7888">
        <f>MONTH(SalesData[Order Date])</f>
        <v>12</v>
      </c>
      <c r="N7888" t="str">
        <f>TEXT(SalesData[[#This Row],[Order Date]], "mmmm")</f>
        <v>December</v>
      </c>
      <c r="O7888" s="7">
        <f>IF(SalesData[Sales]=0,0,SalesData[Profit]/SalesData[Sales])</f>
        <v>0.24381485599199959</v>
      </c>
      <c r="P7888" s="8">
        <f t="shared" si="123"/>
        <v>3.3537308966328543E-5</v>
      </c>
      <c r="Q7888" t="str">
        <f>IF(SalesData[[#This Row],[Discount]]&gt;0, "Yes", "No")</f>
        <v>Yes</v>
      </c>
      <c r="R7888" t="str">
        <f>TEXT(SalesData[[#This Row],[Order Date]],"mmm-yyyy")</f>
        <v>Dec-2024</v>
      </c>
      <c r="S7888">
        <f>YEAR(SalesData[[#This Row],[Order Date]])*100 + MONTH(SalesData[[#This Row],[Order Date]])</f>
        <v>202412</v>
      </c>
    </row>
    <row r="7889" spans="1:19" x14ac:dyDescent="0.3">
      <c r="A7889" t="s">
        <v>3278</v>
      </c>
      <c r="B7889" s="3">
        <v>45643</v>
      </c>
      <c r="C7889" t="s">
        <v>3279</v>
      </c>
      <c r="D7889" t="s">
        <v>18</v>
      </c>
      <c r="E7889" t="s">
        <v>26</v>
      </c>
      <c r="F7889" t="s">
        <v>39</v>
      </c>
      <c r="G7889">
        <v>7</v>
      </c>
      <c r="H7889" s="5">
        <v>488.55</v>
      </c>
      <c r="I7889" s="5">
        <v>0.14000000000000001</v>
      </c>
      <c r="J7889" s="5">
        <v>2941.0709999999999</v>
      </c>
      <c r="K7889" s="5">
        <v>672.99557487558889</v>
      </c>
      <c r="L7889">
        <f>YEAR(SalesData[Order Date])</f>
        <v>2024</v>
      </c>
      <c r="M7889">
        <f>MONTH(SalesData[Order Date])</f>
        <v>12</v>
      </c>
      <c r="N7889" t="str">
        <f>TEXT(SalesData[[#This Row],[Order Date]], "mmmm")</f>
        <v>December</v>
      </c>
      <c r="O7889" s="7">
        <f>IF(SalesData[Sales]=0,0,SalesData[Profit]/SalesData[Sales])</f>
        <v>0.22882670118320467</v>
      </c>
      <c r="P7889" s="8">
        <f t="shared" si="123"/>
        <v>4.0937468017603118E-5</v>
      </c>
      <c r="Q7889" t="str">
        <f>IF(SalesData[[#This Row],[Discount]]&gt;0, "Yes", "No")</f>
        <v>Yes</v>
      </c>
      <c r="R7889" t="str">
        <f>TEXT(SalesData[[#This Row],[Order Date]],"mmm-yyyy")</f>
        <v>Dec-2024</v>
      </c>
      <c r="S7889">
        <f>YEAR(SalesData[[#This Row],[Order Date]])*100 + MONTH(SalesData[[#This Row],[Order Date]])</f>
        <v>202412</v>
      </c>
    </row>
    <row r="7890" spans="1:19" x14ac:dyDescent="0.3">
      <c r="A7890" t="s">
        <v>3310</v>
      </c>
      <c r="B7890" s="3">
        <v>45651</v>
      </c>
      <c r="C7890" t="s">
        <v>3311</v>
      </c>
      <c r="D7890" t="s">
        <v>13</v>
      </c>
      <c r="E7890" t="s">
        <v>26</v>
      </c>
      <c r="F7890" t="s">
        <v>27</v>
      </c>
      <c r="G7890">
        <v>9</v>
      </c>
      <c r="H7890" s="5">
        <v>783.71</v>
      </c>
      <c r="I7890" s="5">
        <v>0.09</v>
      </c>
      <c r="J7890" s="5">
        <v>6418.5849000000007</v>
      </c>
      <c r="K7890" s="5">
        <v>845.14945821770505</v>
      </c>
      <c r="L7890">
        <f>YEAR(SalesData[Order Date])</f>
        <v>2024</v>
      </c>
      <c r="M7890">
        <f>MONTH(SalesData[Order Date])</f>
        <v>12</v>
      </c>
      <c r="N7890" t="str">
        <f>TEXT(SalesData[[#This Row],[Order Date]], "mmmm")</f>
        <v>December</v>
      </c>
      <c r="O7890" s="7">
        <f>IF(SalesData[Sales]=0,0,SalesData[Profit]/SalesData[Sales])</f>
        <v>0.13167224106012915</v>
      </c>
      <c r="P7890" s="8">
        <f t="shared" si="123"/>
        <v>1.2759821872886653E-5</v>
      </c>
      <c r="Q7890" t="str">
        <f>IF(SalesData[[#This Row],[Discount]]&gt;0, "Yes", "No")</f>
        <v>Yes</v>
      </c>
      <c r="R7890" t="str">
        <f>TEXT(SalesData[[#This Row],[Order Date]],"mmm-yyyy")</f>
        <v>Dec-2024</v>
      </c>
      <c r="S7890">
        <f>YEAR(SalesData[[#This Row],[Order Date]])*100 + MONTH(SalesData[[#This Row],[Order Date]])</f>
        <v>202412</v>
      </c>
    </row>
    <row r="7891" spans="1:19" x14ac:dyDescent="0.3">
      <c r="A7891" t="s">
        <v>3378</v>
      </c>
      <c r="B7891" s="3">
        <v>45628</v>
      </c>
      <c r="C7891" t="s">
        <v>3379</v>
      </c>
      <c r="D7891" t="s">
        <v>23</v>
      </c>
      <c r="E7891" t="s">
        <v>14</v>
      </c>
      <c r="F7891" t="s">
        <v>15</v>
      </c>
      <c r="G7891">
        <v>4</v>
      </c>
      <c r="H7891" s="5">
        <v>937.74</v>
      </c>
      <c r="I7891" s="5">
        <v>0.28999999999999998</v>
      </c>
      <c r="J7891" s="5">
        <v>2663.1815999999999</v>
      </c>
      <c r="K7891" s="5">
        <v>191.36115383588739</v>
      </c>
      <c r="L7891">
        <f>YEAR(SalesData[Order Date])</f>
        <v>2024</v>
      </c>
      <c r="M7891">
        <f>MONTH(SalesData[Order Date])</f>
        <v>12</v>
      </c>
      <c r="N7891" t="str">
        <f>TEXT(SalesData[[#This Row],[Order Date]], "mmmm")</f>
        <v>December</v>
      </c>
      <c r="O7891" s="7">
        <f>IF(SalesData[Sales]=0,0,SalesData[Profit]/SalesData[Sales])</f>
        <v>7.1854339124259273E-2</v>
      </c>
      <c r="P7891" s="8">
        <f t="shared" si="123"/>
        <v>7.7313541066820223E-5</v>
      </c>
      <c r="Q7891" t="str">
        <f>IF(SalesData[[#This Row],[Discount]]&gt;0, "Yes", "No")</f>
        <v>Yes</v>
      </c>
      <c r="R7891" t="str">
        <f>TEXT(SalesData[[#This Row],[Order Date]],"mmm-yyyy")</f>
        <v>Dec-2024</v>
      </c>
      <c r="S7891">
        <f>YEAR(SalesData[[#This Row],[Order Date]])*100 + MONTH(SalesData[[#This Row],[Order Date]])</f>
        <v>202412</v>
      </c>
    </row>
    <row r="7892" spans="1:19" x14ac:dyDescent="0.3">
      <c r="A7892" t="s">
        <v>3387</v>
      </c>
      <c r="B7892" s="3">
        <v>45638</v>
      </c>
      <c r="C7892" t="s">
        <v>3388</v>
      </c>
      <c r="D7892" t="s">
        <v>18</v>
      </c>
      <c r="E7892" t="s">
        <v>14</v>
      </c>
      <c r="F7892" t="s">
        <v>44</v>
      </c>
      <c r="G7892">
        <v>1</v>
      </c>
      <c r="H7892" s="5">
        <v>183.36</v>
      </c>
      <c r="I7892" s="5">
        <v>0.01</v>
      </c>
      <c r="J7892" s="5">
        <v>181.5264</v>
      </c>
      <c r="K7892" s="5">
        <v>23.837241149385282</v>
      </c>
      <c r="L7892">
        <f>YEAR(SalesData[Order Date])</f>
        <v>2024</v>
      </c>
      <c r="M7892">
        <f>MONTH(SalesData[Order Date])</f>
        <v>12</v>
      </c>
      <c r="N7892" t="str">
        <f>TEXT(SalesData[[#This Row],[Order Date]], "mmmm")</f>
        <v>December</v>
      </c>
      <c r="O7892" s="7">
        <f>IF(SalesData[Sales]=0,0,SalesData[Profit]/SalesData[Sales])</f>
        <v>0.13131556153477006</v>
      </c>
      <c r="P7892" s="8">
        <f t="shared" si="123"/>
        <v>5.453752181500872E-5</v>
      </c>
      <c r="Q7892" t="str">
        <f>IF(SalesData[[#This Row],[Discount]]&gt;0, "Yes", "No")</f>
        <v>Yes</v>
      </c>
      <c r="R7892" t="str">
        <f>TEXT(SalesData[[#This Row],[Order Date]],"mmm-yyyy")</f>
        <v>Dec-2024</v>
      </c>
      <c r="S7892">
        <f>YEAR(SalesData[[#This Row],[Order Date]])*100 + MONTH(SalesData[[#This Row],[Order Date]])</f>
        <v>202412</v>
      </c>
    </row>
    <row r="7893" spans="1:19" x14ac:dyDescent="0.3">
      <c r="A7893" t="s">
        <v>3401</v>
      </c>
      <c r="B7893" s="3">
        <v>45645</v>
      </c>
      <c r="C7893" t="s">
        <v>3402</v>
      </c>
      <c r="D7893" t="s">
        <v>23</v>
      </c>
      <c r="E7893" t="s">
        <v>14</v>
      </c>
      <c r="F7893" t="s">
        <v>39</v>
      </c>
      <c r="G7893">
        <v>6</v>
      </c>
      <c r="H7893" s="5">
        <v>793.59</v>
      </c>
      <c r="I7893" s="5">
        <v>0</v>
      </c>
      <c r="J7893" s="5">
        <v>4761.54</v>
      </c>
      <c r="K7893" s="5">
        <v>1041.1765049085641</v>
      </c>
      <c r="L7893">
        <f>YEAR(SalesData[Order Date])</f>
        <v>2024</v>
      </c>
      <c r="M7893">
        <f>MONTH(SalesData[Order Date])</f>
        <v>12</v>
      </c>
      <c r="N7893" t="str">
        <f>TEXT(SalesData[[#This Row],[Order Date]], "mmmm")</f>
        <v>December</v>
      </c>
      <c r="O7893" s="7">
        <f>IF(SalesData[Sales]=0,0,SalesData[Profit]/SalesData[Sales])</f>
        <v>0.21866381567907947</v>
      </c>
      <c r="P7893" s="8">
        <f t="shared" si="123"/>
        <v>0</v>
      </c>
      <c r="Q7893" t="str">
        <f>IF(SalesData[[#This Row],[Discount]]&gt;0, "Yes", "No")</f>
        <v>No</v>
      </c>
      <c r="R7893" t="str">
        <f>TEXT(SalesData[[#This Row],[Order Date]],"mmm-yyyy")</f>
        <v>Dec-2024</v>
      </c>
      <c r="S7893">
        <f>YEAR(SalesData[[#This Row],[Order Date]])*100 + MONTH(SalesData[[#This Row],[Order Date]])</f>
        <v>202412</v>
      </c>
    </row>
    <row r="7894" spans="1:19" x14ac:dyDescent="0.3">
      <c r="A7894" t="s">
        <v>3457</v>
      </c>
      <c r="B7894" s="3">
        <v>45639</v>
      </c>
      <c r="C7894" t="s">
        <v>3458</v>
      </c>
      <c r="D7894" t="s">
        <v>18</v>
      </c>
      <c r="E7894" t="s">
        <v>14</v>
      </c>
      <c r="F7894" t="s">
        <v>91</v>
      </c>
      <c r="G7894">
        <v>6</v>
      </c>
      <c r="H7894" s="5">
        <v>251.55</v>
      </c>
      <c r="I7894" s="5">
        <v>0.09</v>
      </c>
      <c r="J7894" s="5">
        <v>1373.463</v>
      </c>
      <c r="K7894" s="5">
        <v>314.67605236203178</v>
      </c>
      <c r="L7894">
        <f>YEAR(SalesData[Order Date])</f>
        <v>2024</v>
      </c>
      <c r="M7894">
        <f>MONTH(SalesData[Order Date])</f>
        <v>12</v>
      </c>
      <c r="N7894" t="str">
        <f>TEXT(SalesData[[#This Row],[Order Date]], "mmmm")</f>
        <v>December</v>
      </c>
      <c r="O7894" s="7">
        <f>IF(SalesData[Sales]=0,0,SalesData[Profit]/SalesData[Sales])</f>
        <v>0.2291114157148986</v>
      </c>
      <c r="P7894" s="8">
        <f t="shared" si="123"/>
        <v>5.9630292188431717E-5</v>
      </c>
      <c r="Q7894" t="str">
        <f>IF(SalesData[[#This Row],[Discount]]&gt;0, "Yes", "No")</f>
        <v>Yes</v>
      </c>
      <c r="R7894" t="str">
        <f>TEXT(SalesData[[#This Row],[Order Date]],"mmm-yyyy")</f>
        <v>Dec-2024</v>
      </c>
      <c r="S7894">
        <f>YEAR(SalesData[[#This Row],[Order Date]])*100 + MONTH(SalesData[[#This Row],[Order Date]])</f>
        <v>202412</v>
      </c>
    </row>
    <row r="7895" spans="1:19" x14ac:dyDescent="0.3">
      <c r="A7895" t="s">
        <v>3569</v>
      </c>
      <c r="B7895" s="3">
        <v>45630</v>
      </c>
      <c r="C7895" t="s">
        <v>3570</v>
      </c>
      <c r="D7895" t="s">
        <v>13</v>
      </c>
      <c r="E7895" t="s">
        <v>14</v>
      </c>
      <c r="F7895" t="s">
        <v>34</v>
      </c>
      <c r="G7895">
        <v>5</v>
      </c>
      <c r="H7895" s="5">
        <v>824.63</v>
      </c>
      <c r="I7895" s="5">
        <v>0.26</v>
      </c>
      <c r="J7895" s="5">
        <v>3051.1309999999999</v>
      </c>
      <c r="K7895" s="5">
        <v>636.64129359772846</v>
      </c>
      <c r="L7895">
        <f>YEAR(SalesData[Order Date])</f>
        <v>2024</v>
      </c>
      <c r="M7895">
        <f>MONTH(SalesData[Order Date])</f>
        <v>12</v>
      </c>
      <c r="N7895" t="str">
        <f>TEXT(SalesData[[#This Row],[Order Date]], "mmmm")</f>
        <v>December</v>
      </c>
      <c r="O7895" s="7">
        <f>IF(SalesData[Sales]=0,0,SalesData[Profit]/SalesData[Sales])</f>
        <v>0.20865747606304957</v>
      </c>
      <c r="P7895" s="8">
        <f t="shared" si="123"/>
        <v>6.3058583849726546E-5</v>
      </c>
      <c r="Q7895" t="str">
        <f>IF(SalesData[[#This Row],[Discount]]&gt;0, "Yes", "No")</f>
        <v>Yes</v>
      </c>
      <c r="R7895" t="str">
        <f>TEXT(SalesData[[#This Row],[Order Date]],"mmm-yyyy")</f>
        <v>Dec-2024</v>
      </c>
      <c r="S7895">
        <f>YEAR(SalesData[[#This Row],[Order Date]])*100 + MONTH(SalesData[[#This Row],[Order Date]])</f>
        <v>202412</v>
      </c>
    </row>
    <row r="7896" spans="1:19" x14ac:dyDescent="0.3">
      <c r="A7896" t="s">
        <v>3677</v>
      </c>
      <c r="B7896" s="3">
        <v>45650</v>
      </c>
      <c r="C7896" t="s">
        <v>3678</v>
      </c>
      <c r="D7896" t="s">
        <v>13</v>
      </c>
      <c r="E7896" t="s">
        <v>26</v>
      </c>
      <c r="F7896" t="s">
        <v>53</v>
      </c>
      <c r="G7896">
        <v>8</v>
      </c>
      <c r="H7896" s="5">
        <v>639.83000000000004</v>
      </c>
      <c r="I7896" s="5">
        <v>0.15</v>
      </c>
      <c r="J7896" s="5">
        <v>4350.8440000000001</v>
      </c>
      <c r="K7896" s="5">
        <v>483.68078699629882</v>
      </c>
      <c r="L7896">
        <f>YEAR(SalesData[Order Date])</f>
        <v>2024</v>
      </c>
      <c r="M7896">
        <f>MONTH(SalesData[Order Date])</f>
        <v>12</v>
      </c>
      <c r="N7896" t="str">
        <f>TEXT(SalesData[[#This Row],[Order Date]], "mmmm")</f>
        <v>December</v>
      </c>
      <c r="O7896" s="7">
        <f>IF(SalesData[Sales]=0,0,SalesData[Profit]/SalesData[Sales])</f>
        <v>0.11116941609404953</v>
      </c>
      <c r="P7896" s="8">
        <f t="shared" si="123"/>
        <v>2.9304659050060168E-5</v>
      </c>
      <c r="Q7896" t="str">
        <f>IF(SalesData[[#This Row],[Discount]]&gt;0, "Yes", "No")</f>
        <v>Yes</v>
      </c>
      <c r="R7896" t="str">
        <f>TEXT(SalesData[[#This Row],[Order Date]],"mmm-yyyy")</f>
        <v>Dec-2024</v>
      </c>
      <c r="S7896">
        <f>YEAR(SalesData[[#This Row],[Order Date]])*100 + MONTH(SalesData[[#This Row],[Order Date]])</f>
        <v>202412</v>
      </c>
    </row>
    <row r="7897" spans="1:19" x14ac:dyDescent="0.3">
      <c r="A7897" t="s">
        <v>3738</v>
      </c>
      <c r="B7897" s="3">
        <v>45643</v>
      </c>
      <c r="C7897" t="s">
        <v>3739</v>
      </c>
      <c r="D7897" t="s">
        <v>30</v>
      </c>
      <c r="E7897" t="s">
        <v>14</v>
      </c>
      <c r="F7897" t="s">
        <v>53</v>
      </c>
      <c r="G7897">
        <v>5</v>
      </c>
      <c r="H7897" s="5">
        <v>182.93</v>
      </c>
      <c r="I7897" s="5">
        <v>0.01</v>
      </c>
      <c r="J7897" s="5">
        <v>905.50350000000003</v>
      </c>
      <c r="K7897" s="5">
        <v>166.74011032283121</v>
      </c>
      <c r="L7897">
        <f>YEAR(SalesData[Order Date])</f>
        <v>2024</v>
      </c>
      <c r="M7897">
        <f>MONTH(SalesData[Order Date])</f>
        <v>12</v>
      </c>
      <c r="N7897" t="str">
        <f>TEXT(SalesData[[#This Row],[Order Date]], "mmmm")</f>
        <v>December</v>
      </c>
      <c r="O7897" s="7">
        <f>IF(SalesData[Sales]=0,0,SalesData[Profit]/SalesData[Sales])</f>
        <v>0.18414076844852748</v>
      </c>
      <c r="P7897" s="8">
        <f t="shared" si="123"/>
        <v>1.0933143825507024E-5</v>
      </c>
      <c r="Q7897" t="str">
        <f>IF(SalesData[[#This Row],[Discount]]&gt;0, "Yes", "No")</f>
        <v>Yes</v>
      </c>
      <c r="R7897" t="str">
        <f>TEXT(SalesData[[#This Row],[Order Date]],"mmm-yyyy")</f>
        <v>Dec-2024</v>
      </c>
      <c r="S7897">
        <f>YEAR(SalesData[[#This Row],[Order Date]])*100 + MONTH(SalesData[[#This Row],[Order Date]])</f>
        <v>202412</v>
      </c>
    </row>
    <row r="7898" spans="1:19" x14ac:dyDescent="0.3">
      <c r="A7898" t="s">
        <v>3768</v>
      </c>
      <c r="B7898" s="3">
        <v>45645</v>
      </c>
      <c r="C7898" t="s">
        <v>3769</v>
      </c>
      <c r="D7898" t="s">
        <v>13</v>
      </c>
      <c r="E7898" t="s">
        <v>19</v>
      </c>
      <c r="F7898" t="s">
        <v>44</v>
      </c>
      <c r="G7898">
        <v>6</v>
      </c>
      <c r="H7898" s="5">
        <v>252.59</v>
      </c>
      <c r="I7898" s="5">
        <v>0.28000000000000003</v>
      </c>
      <c r="J7898" s="5">
        <v>1091.1887999999999</v>
      </c>
      <c r="K7898" s="5">
        <v>155.73637164779419</v>
      </c>
      <c r="L7898">
        <f>YEAR(SalesData[Order Date])</f>
        <v>2024</v>
      </c>
      <c r="M7898">
        <f>MONTH(SalesData[Order Date])</f>
        <v>12</v>
      </c>
      <c r="N7898" t="str">
        <f>TEXT(SalesData[[#This Row],[Order Date]], "mmmm")</f>
        <v>December</v>
      </c>
      <c r="O7898" s="7">
        <f>IF(SalesData[Sales]=0,0,SalesData[Profit]/SalesData[Sales])</f>
        <v>0.14272174682125971</v>
      </c>
      <c r="P7898" s="8">
        <f t="shared" si="123"/>
        <v>1.8475262942581526E-4</v>
      </c>
      <c r="Q7898" t="str">
        <f>IF(SalesData[[#This Row],[Discount]]&gt;0, "Yes", "No")</f>
        <v>Yes</v>
      </c>
      <c r="R7898" t="str">
        <f>TEXT(SalesData[[#This Row],[Order Date]],"mmm-yyyy")</f>
        <v>Dec-2024</v>
      </c>
      <c r="S7898">
        <f>YEAR(SalesData[[#This Row],[Order Date]])*100 + MONTH(SalesData[[#This Row],[Order Date]])</f>
        <v>202412</v>
      </c>
    </row>
    <row r="7899" spans="1:19" x14ac:dyDescent="0.3">
      <c r="A7899" t="s">
        <v>3931</v>
      </c>
      <c r="B7899" s="3">
        <v>45639</v>
      </c>
      <c r="C7899" t="s">
        <v>3932</v>
      </c>
      <c r="D7899" t="s">
        <v>13</v>
      </c>
      <c r="E7899" t="s">
        <v>26</v>
      </c>
      <c r="F7899" t="s">
        <v>91</v>
      </c>
      <c r="G7899">
        <v>8</v>
      </c>
      <c r="H7899" s="5">
        <v>788.58</v>
      </c>
      <c r="I7899" s="5">
        <v>0.23</v>
      </c>
      <c r="J7899" s="5">
        <v>4857.6528000000008</v>
      </c>
      <c r="K7899" s="5">
        <v>1109.0411232666961</v>
      </c>
      <c r="L7899">
        <f>YEAR(SalesData[Order Date])</f>
        <v>2024</v>
      </c>
      <c r="M7899">
        <f>MONTH(SalesData[Order Date])</f>
        <v>12</v>
      </c>
      <c r="N7899" t="str">
        <f>TEXT(SalesData[[#This Row],[Order Date]], "mmmm")</f>
        <v>December</v>
      </c>
      <c r="O7899" s="7">
        <f>IF(SalesData[Sales]=0,0,SalesData[Profit]/SalesData[Sales])</f>
        <v>0.22830802630988695</v>
      </c>
      <c r="P7899" s="8">
        <f t="shared" si="123"/>
        <v>3.6457937051408859E-5</v>
      </c>
      <c r="Q7899" t="str">
        <f>IF(SalesData[[#This Row],[Discount]]&gt;0, "Yes", "No")</f>
        <v>Yes</v>
      </c>
      <c r="R7899" t="str">
        <f>TEXT(SalesData[[#This Row],[Order Date]],"mmm-yyyy")</f>
        <v>Dec-2024</v>
      </c>
      <c r="S7899">
        <f>YEAR(SalesData[[#This Row],[Order Date]])*100 + MONTH(SalesData[[#This Row],[Order Date]])</f>
        <v>202412</v>
      </c>
    </row>
    <row r="7900" spans="1:19" x14ac:dyDescent="0.3">
      <c r="A7900" t="s">
        <v>4022</v>
      </c>
      <c r="B7900" s="3">
        <v>45628</v>
      </c>
      <c r="C7900" t="s">
        <v>4023</v>
      </c>
      <c r="D7900" t="s">
        <v>13</v>
      </c>
      <c r="E7900" t="s">
        <v>19</v>
      </c>
      <c r="F7900" t="s">
        <v>53</v>
      </c>
      <c r="G7900">
        <v>3</v>
      </c>
      <c r="H7900" s="5">
        <v>956.29</v>
      </c>
      <c r="I7900" s="5">
        <v>0.09</v>
      </c>
      <c r="J7900" s="5">
        <v>2610.6716999999999</v>
      </c>
      <c r="K7900" s="5">
        <v>674.51589273931461</v>
      </c>
      <c r="L7900">
        <f>YEAR(SalesData[Order Date])</f>
        <v>2024</v>
      </c>
      <c r="M7900">
        <f>MONTH(SalesData[Order Date])</f>
        <v>12</v>
      </c>
      <c r="N7900" t="str">
        <f>TEXT(SalesData[[#This Row],[Order Date]], "mmmm")</f>
        <v>December</v>
      </c>
      <c r="O7900" s="7">
        <f>IF(SalesData[Sales]=0,0,SalesData[Profit]/SalesData[Sales])</f>
        <v>0.25836871512389498</v>
      </c>
      <c r="P7900" s="8">
        <f t="shared" si="123"/>
        <v>3.137123675872382E-5</v>
      </c>
      <c r="Q7900" t="str">
        <f>IF(SalesData[[#This Row],[Discount]]&gt;0, "Yes", "No")</f>
        <v>Yes</v>
      </c>
      <c r="R7900" t="str">
        <f>TEXT(SalesData[[#This Row],[Order Date]],"mmm-yyyy")</f>
        <v>Dec-2024</v>
      </c>
      <c r="S7900">
        <f>YEAR(SalesData[[#This Row],[Order Date]])*100 + MONTH(SalesData[[#This Row],[Order Date]])</f>
        <v>202412</v>
      </c>
    </row>
    <row r="7901" spans="1:19" x14ac:dyDescent="0.3">
      <c r="A7901" t="s">
        <v>4044</v>
      </c>
      <c r="B7901" s="3">
        <v>45629</v>
      </c>
      <c r="C7901" t="s">
        <v>4045</v>
      </c>
      <c r="D7901" t="s">
        <v>23</v>
      </c>
      <c r="E7901" t="s">
        <v>19</v>
      </c>
      <c r="F7901" t="s">
        <v>39</v>
      </c>
      <c r="G7901">
        <v>8</v>
      </c>
      <c r="H7901" s="5">
        <v>451.4</v>
      </c>
      <c r="I7901" s="5">
        <v>0.01</v>
      </c>
      <c r="J7901" s="5">
        <v>3575.0880000000002</v>
      </c>
      <c r="K7901" s="5">
        <v>825.68661899494259</v>
      </c>
      <c r="L7901">
        <f>YEAR(SalesData[Order Date])</f>
        <v>2024</v>
      </c>
      <c r="M7901">
        <f>MONTH(SalesData[Order Date])</f>
        <v>12</v>
      </c>
      <c r="N7901" t="str">
        <f>TEXT(SalesData[[#This Row],[Order Date]], "mmmm")</f>
        <v>December</v>
      </c>
      <c r="O7901" s="7">
        <f>IF(SalesData[Sales]=0,0,SalesData[Profit]/SalesData[Sales])</f>
        <v>0.23095560696546283</v>
      </c>
      <c r="P7901" s="8">
        <f t="shared" si="123"/>
        <v>2.7691626052281791E-6</v>
      </c>
      <c r="Q7901" t="str">
        <f>IF(SalesData[[#This Row],[Discount]]&gt;0, "Yes", "No")</f>
        <v>Yes</v>
      </c>
      <c r="R7901" t="str">
        <f>TEXT(SalesData[[#This Row],[Order Date]],"mmm-yyyy")</f>
        <v>Dec-2024</v>
      </c>
      <c r="S7901">
        <f>YEAR(SalesData[[#This Row],[Order Date]])*100 + MONTH(SalesData[[#This Row],[Order Date]])</f>
        <v>202412</v>
      </c>
    </row>
    <row r="7902" spans="1:19" x14ac:dyDescent="0.3">
      <c r="A7902" t="s">
        <v>4078</v>
      </c>
      <c r="B7902" s="3">
        <v>45641</v>
      </c>
      <c r="C7902" t="s">
        <v>4079</v>
      </c>
      <c r="D7902" t="s">
        <v>13</v>
      </c>
      <c r="E7902" t="s">
        <v>26</v>
      </c>
      <c r="F7902" t="s">
        <v>91</v>
      </c>
      <c r="G7902">
        <v>5</v>
      </c>
      <c r="H7902" s="5">
        <v>506.36</v>
      </c>
      <c r="I7902" s="5">
        <v>0.04</v>
      </c>
      <c r="J7902" s="5">
        <v>2430.5279999999998</v>
      </c>
      <c r="K7902" s="5">
        <v>124.37253856894731</v>
      </c>
      <c r="L7902">
        <f>YEAR(SalesData[Order Date])</f>
        <v>2024</v>
      </c>
      <c r="M7902">
        <f>MONTH(SalesData[Order Date])</f>
        <v>12</v>
      </c>
      <c r="N7902" t="str">
        <f>TEXT(SalesData[[#This Row],[Order Date]], "mmmm")</f>
        <v>December</v>
      </c>
      <c r="O7902" s="7">
        <f>IF(SalesData[Sales]=0,0,SalesData[Profit]/SalesData[Sales])</f>
        <v>5.1170996001258705E-2</v>
      </c>
      <c r="P7902" s="8">
        <f t="shared" si="123"/>
        <v>1.5799036258788214E-5</v>
      </c>
      <c r="Q7902" t="str">
        <f>IF(SalesData[[#This Row],[Discount]]&gt;0, "Yes", "No")</f>
        <v>Yes</v>
      </c>
      <c r="R7902" t="str">
        <f>TEXT(SalesData[[#This Row],[Order Date]],"mmm-yyyy")</f>
        <v>Dec-2024</v>
      </c>
      <c r="S7902">
        <f>YEAR(SalesData[[#This Row],[Order Date]])*100 + MONTH(SalesData[[#This Row],[Order Date]])</f>
        <v>202412</v>
      </c>
    </row>
    <row r="7903" spans="1:19" x14ac:dyDescent="0.3">
      <c r="A7903" t="s">
        <v>4091</v>
      </c>
      <c r="B7903" s="3">
        <v>45637</v>
      </c>
      <c r="C7903" t="s">
        <v>4092</v>
      </c>
      <c r="D7903" t="s">
        <v>23</v>
      </c>
      <c r="E7903" t="s">
        <v>14</v>
      </c>
      <c r="F7903" t="s">
        <v>15</v>
      </c>
      <c r="G7903">
        <v>6</v>
      </c>
      <c r="H7903" s="5">
        <v>816.63</v>
      </c>
      <c r="I7903" s="5">
        <v>0.11</v>
      </c>
      <c r="J7903" s="5">
        <v>4360.8041999999996</v>
      </c>
      <c r="K7903" s="5">
        <v>1092.004710195868</v>
      </c>
      <c r="L7903">
        <f>YEAR(SalesData[Order Date])</f>
        <v>2024</v>
      </c>
      <c r="M7903">
        <f>MONTH(SalesData[Order Date])</f>
        <v>12</v>
      </c>
      <c r="N7903" t="str">
        <f>TEXT(SalesData[[#This Row],[Order Date]], "mmmm")</f>
        <v>December</v>
      </c>
      <c r="O7903" s="7">
        <f>IF(SalesData[Sales]=0,0,SalesData[Profit]/SalesData[Sales])</f>
        <v>0.25041360724149647</v>
      </c>
      <c r="P7903" s="8">
        <f t="shared" si="123"/>
        <v>2.2449987550461452E-5</v>
      </c>
      <c r="Q7903" t="str">
        <f>IF(SalesData[[#This Row],[Discount]]&gt;0, "Yes", "No")</f>
        <v>Yes</v>
      </c>
      <c r="R7903" t="str">
        <f>TEXT(SalesData[[#This Row],[Order Date]],"mmm-yyyy")</f>
        <v>Dec-2024</v>
      </c>
      <c r="S7903">
        <f>YEAR(SalesData[[#This Row],[Order Date]])*100 + MONTH(SalesData[[#This Row],[Order Date]])</f>
        <v>202412</v>
      </c>
    </row>
    <row r="7904" spans="1:19" x14ac:dyDescent="0.3">
      <c r="A7904" t="s">
        <v>4167</v>
      </c>
      <c r="B7904" s="3">
        <v>45637</v>
      </c>
      <c r="C7904" t="s">
        <v>4168</v>
      </c>
      <c r="D7904" t="s">
        <v>23</v>
      </c>
      <c r="E7904" t="s">
        <v>14</v>
      </c>
      <c r="F7904" t="s">
        <v>34</v>
      </c>
      <c r="G7904">
        <v>2</v>
      </c>
      <c r="H7904" s="5">
        <v>125.69</v>
      </c>
      <c r="I7904" s="5">
        <v>0.1</v>
      </c>
      <c r="J7904" s="5">
        <v>226.24199999999999</v>
      </c>
      <c r="K7904" s="5">
        <v>61.084982686113108</v>
      </c>
      <c r="L7904">
        <f>YEAR(SalesData[Order Date])</f>
        <v>2024</v>
      </c>
      <c r="M7904">
        <f>MONTH(SalesData[Order Date])</f>
        <v>12</v>
      </c>
      <c r="N7904" t="str">
        <f>TEXT(SalesData[[#This Row],[Order Date]], "mmmm")</f>
        <v>December</v>
      </c>
      <c r="O7904" s="7">
        <f>IF(SalesData[Sales]=0,0,SalesData[Profit]/SalesData[Sales])</f>
        <v>0.26999842065625795</v>
      </c>
      <c r="P7904" s="8">
        <f t="shared" si="123"/>
        <v>3.978041212506962E-4</v>
      </c>
      <c r="Q7904" t="str">
        <f>IF(SalesData[[#This Row],[Discount]]&gt;0, "Yes", "No")</f>
        <v>Yes</v>
      </c>
      <c r="R7904" t="str">
        <f>TEXT(SalesData[[#This Row],[Order Date]],"mmm-yyyy")</f>
        <v>Dec-2024</v>
      </c>
      <c r="S7904">
        <f>YEAR(SalesData[[#This Row],[Order Date]])*100 + MONTH(SalesData[[#This Row],[Order Date]])</f>
        <v>202412</v>
      </c>
    </row>
    <row r="7905" spans="1:19" x14ac:dyDescent="0.3">
      <c r="A7905" t="s">
        <v>4227</v>
      </c>
      <c r="B7905" s="3">
        <v>45640</v>
      </c>
      <c r="C7905" t="s">
        <v>4228</v>
      </c>
      <c r="D7905" t="s">
        <v>23</v>
      </c>
      <c r="E7905" t="s">
        <v>26</v>
      </c>
      <c r="F7905" t="s">
        <v>91</v>
      </c>
      <c r="G7905">
        <v>3</v>
      </c>
      <c r="H7905" s="5">
        <v>922.11</v>
      </c>
      <c r="I7905" s="5">
        <v>0.25</v>
      </c>
      <c r="J7905" s="5">
        <v>2074.7474999999999</v>
      </c>
      <c r="K7905" s="5">
        <v>360.79374870364751</v>
      </c>
      <c r="L7905">
        <f>YEAR(SalesData[Order Date])</f>
        <v>2024</v>
      </c>
      <c r="M7905">
        <f>MONTH(SalesData[Order Date])</f>
        <v>12</v>
      </c>
      <c r="N7905" t="str">
        <f>TEXT(SalesData[[#This Row],[Order Date]], "mmmm")</f>
        <v>December</v>
      </c>
      <c r="O7905" s="7">
        <f>IF(SalesData[Sales]=0,0,SalesData[Profit]/SalesData[Sales])</f>
        <v>0.17389766644068616</v>
      </c>
      <c r="P7905" s="8">
        <f t="shared" si="123"/>
        <v>9.037244291172781E-5</v>
      </c>
      <c r="Q7905" t="str">
        <f>IF(SalesData[[#This Row],[Discount]]&gt;0, "Yes", "No")</f>
        <v>Yes</v>
      </c>
      <c r="R7905" t="str">
        <f>TEXT(SalesData[[#This Row],[Order Date]],"mmm-yyyy")</f>
        <v>Dec-2024</v>
      </c>
      <c r="S7905">
        <f>YEAR(SalesData[[#This Row],[Order Date]])*100 + MONTH(SalesData[[#This Row],[Order Date]])</f>
        <v>202412</v>
      </c>
    </row>
    <row r="7906" spans="1:19" x14ac:dyDescent="0.3">
      <c r="A7906" t="s">
        <v>4240</v>
      </c>
      <c r="B7906" s="3">
        <v>45637</v>
      </c>
      <c r="C7906" t="s">
        <v>4241</v>
      </c>
      <c r="D7906" t="s">
        <v>23</v>
      </c>
      <c r="E7906" t="s">
        <v>19</v>
      </c>
      <c r="F7906" t="s">
        <v>27</v>
      </c>
      <c r="G7906">
        <v>9</v>
      </c>
      <c r="H7906" s="5">
        <v>79.92</v>
      </c>
      <c r="I7906" s="5">
        <v>0.06</v>
      </c>
      <c r="J7906" s="5">
        <v>676.12319999999988</v>
      </c>
      <c r="K7906" s="5">
        <v>201.1959446986458</v>
      </c>
      <c r="L7906">
        <f>YEAR(SalesData[Order Date])</f>
        <v>2024</v>
      </c>
      <c r="M7906">
        <f>MONTH(SalesData[Order Date])</f>
        <v>12</v>
      </c>
      <c r="N7906" t="str">
        <f>TEXT(SalesData[[#This Row],[Order Date]], "mmmm")</f>
        <v>December</v>
      </c>
      <c r="O7906" s="7">
        <f>IF(SalesData[Sales]=0,0,SalesData[Profit]/SalesData[Sales])</f>
        <v>0.29757290490645172</v>
      </c>
      <c r="P7906" s="8">
        <f t="shared" si="123"/>
        <v>8.3416750083416754E-5</v>
      </c>
      <c r="Q7906" t="str">
        <f>IF(SalesData[[#This Row],[Discount]]&gt;0, "Yes", "No")</f>
        <v>Yes</v>
      </c>
      <c r="R7906" t="str">
        <f>TEXT(SalesData[[#This Row],[Order Date]],"mmm-yyyy")</f>
        <v>Dec-2024</v>
      </c>
      <c r="S7906">
        <f>YEAR(SalesData[[#This Row],[Order Date]])*100 + MONTH(SalesData[[#This Row],[Order Date]])</f>
        <v>202412</v>
      </c>
    </row>
    <row r="7907" spans="1:19" x14ac:dyDescent="0.3">
      <c r="A7907" t="s">
        <v>4432</v>
      </c>
      <c r="B7907" s="3">
        <v>45629</v>
      </c>
      <c r="C7907" t="s">
        <v>4433</v>
      </c>
      <c r="D7907" t="s">
        <v>23</v>
      </c>
      <c r="E7907" t="s">
        <v>19</v>
      </c>
      <c r="F7907" t="s">
        <v>62</v>
      </c>
      <c r="G7907">
        <v>6</v>
      </c>
      <c r="H7907" s="5">
        <v>520.12</v>
      </c>
      <c r="I7907" s="5">
        <v>0.03</v>
      </c>
      <c r="J7907" s="5">
        <v>3027.0983999999999</v>
      </c>
      <c r="K7907" s="5">
        <v>777.33124957590519</v>
      </c>
      <c r="L7907">
        <f>YEAR(SalesData[Order Date])</f>
        <v>2024</v>
      </c>
      <c r="M7907">
        <f>MONTH(SalesData[Order Date])</f>
        <v>12</v>
      </c>
      <c r="N7907" t="str">
        <f>TEXT(SalesData[[#This Row],[Order Date]], "mmmm")</f>
        <v>December</v>
      </c>
      <c r="O7907" s="7">
        <f>IF(SalesData[Sales]=0,0,SalesData[Profit]/SalesData[Sales])</f>
        <v>0.25679087590145905</v>
      </c>
      <c r="P7907" s="8">
        <f t="shared" si="123"/>
        <v>9.613166192417134E-6</v>
      </c>
      <c r="Q7907" t="str">
        <f>IF(SalesData[[#This Row],[Discount]]&gt;0, "Yes", "No")</f>
        <v>Yes</v>
      </c>
      <c r="R7907" t="str">
        <f>TEXT(SalesData[[#This Row],[Order Date]],"mmm-yyyy")</f>
        <v>Dec-2024</v>
      </c>
      <c r="S7907">
        <f>YEAR(SalesData[[#This Row],[Order Date]])*100 + MONTH(SalesData[[#This Row],[Order Date]])</f>
        <v>202412</v>
      </c>
    </row>
    <row r="7908" spans="1:19" x14ac:dyDescent="0.3">
      <c r="A7908" t="s">
        <v>4518</v>
      </c>
      <c r="B7908" s="3">
        <v>45632</v>
      </c>
      <c r="C7908" t="s">
        <v>3299</v>
      </c>
      <c r="D7908" t="s">
        <v>13</v>
      </c>
      <c r="E7908" t="s">
        <v>19</v>
      </c>
      <c r="F7908" t="s">
        <v>34</v>
      </c>
      <c r="G7908">
        <v>7</v>
      </c>
      <c r="H7908" s="5">
        <v>717.39</v>
      </c>
      <c r="I7908" s="5">
        <v>0.08</v>
      </c>
      <c r="J7908" s="5">
        <v>4619.9915999999994</v>
      </c>
      <c r="K7908" s="5">
        <v>1311.969855068709</v>
      </c>
      <c r="L7908">
        <f>YEAR(SalesData[Order Date])</f>
        <v>2024</v>
      </c>
      <c r="M7908">
        <f>MONTH(SalesData[Order Date])</f>
        <v>12</v>
      </c>
      <c r="N7908" t="str">
        <f>TEXT(SalesData[[#This Row],[Order Date]], "mmmm")</f>
        <v>December</v>
      </c>
      <c r="O7908" s="7">
        <f>IF(SalesData[Sales]=0,0,SalesData[Profit]/SalesData[Sales])</f>
        <v>0.28397667542700927</v>
      </c>
      <c r="P7908" s="8">
        <f t="shared" si="123"/>
        <v>1.5930764895763015E-5</v>
      </c>
      <c r="Q7908" t="str">
        <f>IF(SalesData[[#This Row],[Discount]]&gt;0, "Yes", "No")</f>
        <v>Yes</v>
      </c>
      <c r="R7908" t="str">
        <f>TEXT(SalesData[[#This Row],[Order Date]],"mmm-yyyy")</f>
        <v>Dec-2024</v>
      </c>
      <c r="S7908">
        <f>YEAR(SalesData[[#This Row],[Order Date]])*100 + MONTH(SalesData[[#This Row],[Order Date]])</f>
        <v>202412</v>
      </c>
    </row>
    <row r="7909" spans="1:19" x14ac:dyDescent="0.3">
      <c r="A7909" t="s">
        <v>4551</v>
      </c>
      <c r="B7909" s="3">
        <v>45638</v>
      </c>
      <c r="C7909" t="s">
        <v>4552</v>
      </c>
      <c r="D7909" t="s">
        <v>18</v>
      </c>
      <c r="E7909" t="s">
        <v>26</v>
      </c>
      <c r="F7909" t="s">
        <v>39</v>
      </c>
      <c r="G7909">
        <v>6</v>
      </c>
      <c r="H7909" s="5">
        <v>813.38</v>
      </c>
      <c r="I7909" s="5">
        <v>0.08</v>
      </c>
      <c r="J7909" s="5">
        <v>4489.8576000000003</v>
      </c>
      <c r="K7909" s="5">
        <v>1250.1824532583551</v>
      </c>
      <c r="L7909">
        <f>YEAR(SalesData[Order Date])</f>
        <v>2024</v>
      </c>
      <c r="M7909">
        <f>MONTH(SalesData[Order Date])</f>
        <v>12</v>
      </c>
      <c r="N7909" t="str">
        <f>TEXT(SalesData[[#This Row],[Order Date]], "mmmm")</f>
        <v>December</v>
      </c>
      <c r="O7909" s="7">
        <f>IF(SalesData[Sales]=0,0,SalesData[Profit]/SalesData[Sales])</f>
        <v>0.27844590288528415</v>
      </c>
      <c r="P7909" s="8">
        <f t="shared" si="123"/>
        <v>1.6392502069553387E-5</v>
      </c>
      <c r="Q7909" t="str">
        <f>IF(SalesData[[#This Row],[Discount]]&gt;0, "Yes", "No")</f>
        <v>Yes</v>
      </c>
      <c r="R7909" t="str">
        <f>TEXT(SalesData[[#This Row],[Order Date]],"mmm-yyyy")</f>
        <v>Dec-2024</v>
      </c>
      <c r="S7909">
        <f>YEAR(SalesData[[#This Row],[Order Date]])*100 + MONTH(SalesData[[#This Row],[Order Date]])</f>
        <v>202412</v>
      </c>
    </row>
    <row r="7910" spans="1:19" x14ac:dyDescent="0.3">
      <c r="A7910" t="s">
        <v>4608</v>
      </c>
      <c r="B7910" s="3">
        <v>45647</v>
      </c>
      <c r="C7910" t="s">
        <v>4609</v>
      </c>
      <c r="D7910" t="s">
        <v>23</v>
      </c>
      <c r="E7910" t="s">
        <v>26</v>
      </c>
      <c r="F7910" t="s">
        <v>15</v>
      </c>
      <c r="G7910">
        <v>2</v>
      </c>
      <c r="H7910" s="5">
        <v>588.76</v>
      </c>
      <c r="I7910" s="5">
        <v>0.25</v>
      </c>
      <c r="J7910" s="5">
        <v>883.14</v>
      </c>
      <c r="K7910" s="5">
        <v>131.28107512594269</v>
      </c>
      <c r="L7910">
        <f>YEAR(SalesData[Order Date])</f>
        <v>2024</v>
      </c>
      <c r="M7910">
        <f>MONTH(SalesData[Order Date])</f>
        <v>12</v>
      </c>
      <c r="N7910" t="str">
        <f>TEXT(SalesData[[#This Row],[Order Date]], "mmmm")</f>
        <v>December</v>
      </c>
      <c r="O7910" s="7">
        <f>IF(SalesData[Sales]=0,0,SalesData[Profit]/SalesData[Sales])</f>
        <v>0.14865262033872625</v>
      </c>
      <c r="P7910" s="8">
        <f t="shared" si="123"/>
        <v>2.123106189279163E-4</v>
      </c>
      <c r="Q7910" t="str">
        <f>IF(SalesData[[#This Row],[Discount]]&gt;0, "Yes", "No")</f>
        <v>Yes</v>
      </c>
      <c r="R7910" t="str">
        <f>TEXT(SalesData[[#This Row],[Order Date]],"mmm-yyyy")</f>
        <v>Dec-2024</v>
      </c>
      <c r="S7910">
        <f>YEAR(SalesData[[#This Row],[Order Date]])*100 + MONTH(SalesData[[#This Row],[Order Date]])</f>
        <v>202412</v>
      </c>
    </row>
    <row r="7911" spans="1:19" x14ac:dyDescent="0.3">
      <c r="A7911" t="s">
        <v>4620</v>
      </c>
      <c r="B7911" s="3">
        <v>45640</v>
      </c>
      <c r="C7911" t="s">
        <v>4621</v>
      </c>
      <c r="D7911" t="s">
        <v>30</v>
      </c>
      <c r="E7911" t="s">
        <v>19</v>
      </c>
      <c r="F7911" t="s">
        <v>31</v>
      </c>
      <c r="G7911">
        <v>3</v>
      </c>
      <c r="H7911" s="5">
        <v>52.55</v>
      </c>
      <c r="I7911" s="5">
        <v>0.14000000000000001</v>
      </c>
      <c r="J7911" s="5">
        <v>135.57900000000001</v>
      </c>
      <c r="K7911" s="5">
        <v>23.62834937570771</v>
      </c>
      <c r="L7911">
        <f>YEAR(SalesData[Order Date])</f>
        <v>2024</v>
      </c>
      <c r="M7911">
        <f>MONTH(SalesData[Order Date])</f>
        <v>12</v>
      </c>
      <c r="N7911" t="str">
        <f>TEXT(SalesData[[#This Row],[Order Date]], "mmmm")</f>
        <v>December</v>
      </c>
      <c r="O7911" s="7">
        <f>IF(SalesData[Sales]=0,0,SalesData[Profit]/SalesData[Sales])</f>
        <v>0.17427735398334335</v>
      </c>
      <c r="P7911" s="8">
        <f t="shared" si="123"/>
        <v>8.880431335236285E-4</v>
      </c>
      <c r="Q7911" t="str">
        <f>IF(SalesData[[#This Row],[Discount]]&gt;0, "Yes", "No")</f>
        <v>Yes</v>
      </c>
      <c r="R7911" t="str">
        <f>TEXT(SalesData[[#This Row],[Order Date]],"mmm-yyyy")</f>
        <v>Dec-2024</v>
      </c>
      <c r="S7911">
        <f>YEAR(SalesData[[#This Row],[Order Date]])*100 + MONTH(SalesData[[#This Row],[Order Date]])</f>
        <v>202412</v>
      </c>
    </row>
    <row r="7912" spans="1:19" x14ac:dyDescent="0.3">
      <c r="A7912" t="s">
        <v>4672</v>
      </c>
      <c r="B7912" s="3">
        <v>45646</v>
      </c>
      <c r="C7912" t="s">
        <v>4673</v>
      </c>
      <c r="D7912" t="s">
        <v>18</v>
      </c>
      <c r="E7912" t="s">
        <v>26</v>
      </c>
      <c r="F7912" t="s">
        <v>44</v>
      </c>
      <c r="G7912">
        <v>1</v>
      </c>
      <c r="H7912" s="5">
        <v>473.95</v>
      </c>
      <c r="I7912" s="5">
        <v>0.16</v>
      </c>
      <c r="J7912" s="5">
        <v>398.11799999999999</v>
      </c>
      <c r="K7912" s="5">
        <v>112.38380230131069</v>
      </c>
      <c r="L7912">
        <f>YEAR(SalesData[Order Date])</f>
        <v>2024</v>
      </c>
      <c r="M7912">
        <f>MONTH(SalesData[Order Date])</f>
        <v>12</v>
      </c>
      <c r="N7912" t="str">
        <f>TEXT(SalesData[[#This Row],[Order Date]], "mmmm")</f>
        <v>December</v>
      </c>
      <c r="O7912" s="7">
        <f>IF(SalesData[Sales]=0,0,SalesData[Profit]/SalesData[Sales])</f>
        <v>0.28228766923703702</v>
      </c>
      <c r="P7912" s="8">
        <f t="shared" si="123"/>
        <v>3.3758835320181458E-4</v>
      </c>
      <c r="Q7912" t="str">
        <f>IF(SalesData[[#This Row],[Discount]]&gt;0, "Yes", "No")</f>
        <v>Yes</v>
      </c>
      <c r="R7912" t="str">
        <f>TEXT(SalesData[[#This Row],[Order Date]],"mmm-yyyy")</f>
        <v>Dec-2024</v>
      </c>
      <c r="S7912">
        <f>YEAR(SalesData[[#This Row],[Order Date]])*100 + MONTH(SalesData[[#This Row],[Order Date]])</f>
        <v>202412</v>
      </c>
    </row>
    <row r="7913" spans="1:19" x14ac:dyDescent="0.3">
      <c r="A7913" t="s">
        <v>4780</v>
      </c>
      <c r="B7913" s="3">
        <v>45640</v>
      </c>
      <c r="C7913" t="s">
        <v>4781</v>
      </c>
      <c r="D7913" t="s">
        <v>13</v>
      </c>
      <c r="E7913" t="s">
        <v>26</v>
      </c>
      <c r="F7913" t="s">
        <v>31</v>
      </c>
      <c r="G7913">
        <v>4</v>
      </c>
      <c r="H7913" s="5">
        <v>374.98</v>
      </c>
      <c r="I7913" s="5">
        <v>0.23</v>
      </c>
      <c r="J7913" s="5">
        <v>1154.9384</v>
      </c>
      <c r="K7913" s="5">
        <v>93.24329962700223</v>
      </c>
      <c r="L7913">
        <f>YEAR(SalesData[Order Date])</f>
        <v>2024</v>
      </c>
      <c r="M7913">
        <f>MONTH(SalesData[Order Date])</f>
        <v>12</v>
      </c>
      <c r="N7913" t="str">
        <f>TEXT(SalesData[[#This Row],[Order Date]], "mmmm")</f>
        <v>December</v>
      </c>
      <c r="O7913" s="7">
        <f>IF(SalesData[Sales]=0,0,SalesData[Profit]/SalesData[Sales])</f>
        <v>8.0734435383741879E-2</v>
      </c>
      <c r="P7913" s="8">
        <f t="shared" si="123"/>
        <v>1.5334151154728251E-4</v>
      </c>
      <c r="Q7913" t="str">
        <f>IF(SalesData[[#This Row],[Discount]]&gt;0, "Yes", "No")</f>
        <v>Yes</v>
      </c>
      <c r="R7913" t="str">
        <f>TEXT(SalesData[[#This Row],[Order Date]],"mmm-yyyy")</f>
        <v>Dec-2024</v>
      </c>
      <c r="S7913">
        <f>YEAR(SalesData[[#This Row],[Order Date]])*100 + MONTH(SalesData[[#This Row],[Order Date]])</f>
        <v>202412</v>
      </c>
    </row>
    <row r="7914" spans="1:19" x14ac:dyDescent="0.3">
      <c r="A7914" t="s">
        <v>4820</v>
      </c>
      <c r="B7914" s="3">
        <v>45631</v>
      </c>
      <c r="C7914" t="s">
        <v>4821</v>
      </c>
      <c r="D7914" t="s">
        <v>18</v>
      </c>
      <c r="E7914" t="s">
        <v>26</v>
      </c>
      <c r="F7914" t="s">
        <v>20</v>
      </c>
      <c r="G7914">
        <v>6</v>
      </c>
      <c r="H7914" s="5">
        <v>872.93</v>
      </c>
      <c r="I7914" s="5">
        <v>0.23</v>
      </c>
      <c r="J7914" s="5">
        <v>4032.9366</v>
      </c>
      <c r="K7914" s="5">
        <v>489.68347538363872</v>
      </c>
      <c r="L7914">
        <f>YEAR(SalesData[Order Date])</f>
        <v>2024</v>
      </c>
      <c r="M7914">
        <f>MONTH(SalesData[Order Date])</f>
        <v>12</v>
      </c>
      <c r="N7914" t="str">
        <f>TEXT(SalesData[[#This Row],[Order Date]], "mmmm")</f>
        <v>December</v>
      </c>
      <c r="O7914" s="7">
        <f>IF(SalesData[Sales]=0,0,SalesData[Profit]/SalesData[Sales])</f>
        <v>0.12142106954610661</v>
      </c>
      <c r="P7914" s="8">
        <f t="shared" si="123"/>
        <v>4.3913410391822181E-5</v>
      </c>
      <c r="Q7914" t="str">
        <f>IF(SalesData[[#This Row],[Discount]]&gt;0, "Yes", "No")</f>
        <v>Yes</v>
      </c>
      <c r="R7914" t="str">
        <f>TEXT(SalesData[[#This Row],[Order Date]],"mmm-yyyy")</f>
        <v>Dec-2024</v>
      </c>
      <c r="S7914">
        <f>YEAR(SalesData[[#This Row],[Order Date]])*100 + MONTH(SalesData[[#This Row],[Order Date]])</f>
        <v>202412</v>
      </c>
    </row>
    <row r="7915" spans="1:19" x14ac:dyDescent="0.3">
      <c r="A7915" t="s">
        <v>4832</v>
      </c>
      <c r="B7915" s="3">
        <v>45635</v>
      </c>
      <c r="C7915" t="s">
        <v>4833</v>
      </c>
      <c r="D7915" t="s">
        <v>13</v>
      </c>
      <c r="E7915" t="s">
        <v>19</v>
      </c>
      <c r="F7915" t="s">
        <v>53</v>
      </c>
      <c r="G7915">
        <v>1</v>
      </c>
      <c r="H7915" s="5">
        <v>863.93</v>
      </c>
      <c r="I7915" s="5">
        <v>0.17</v>
      </c>
      <c r="J7915" s="5">
        <v>717.06189999999992</v>
      </c>
      <c r="K7915" s="5">
        <v>155.30372911455811</v>
      </c>
      <c r="L7915">
        <f>YEAR(SalesData[Order Date])</f>
        <v>2024</v>
      </c>
      <c r="M7915">
        <f>MONTH(SalesData[Order Date])</f>
        <v>12</v>
      </c>
      <c r="N7915" t="str">
        <f>TEXT(SalesData[[#This Row],[Order Date]], "mmmm")</f>
        <v>December</v>
      </c>
      <c r="O7915" s="7">
        <f>IF(SalesData[Sales]=0,0,SalesData[Profit]/SalesData[Sales])</f>
        <v>0.21658343458850363</v>
      </c>
      <c r="P7915" s="8">
        <f t="shared" si="123"/>
        <v>1.9677520169458177E-4</v>
      </c>
      <c r="Q7915" t="str">
        <f>IF(SalesData[[#This Row],[Discount]]&gt;0, "Yes", "No")</f>
        <v>Yes</v>
      </c>
      <c r="R7915" t="str">
        <f>TEXT(SalesData[[#This Row],[Order Date]],"mmm-yyyy")</f>
        <v>Dec-2024</v>
      </c>
      <c r="S7915">
        <f>YEAR(SalesData[[#This Row],[Order Date]])*100 + MONTH(SalesData[[#This Row],[Order Date]])</f>
        <v>202412</v>
      </c>
    </row>
    <row r="7916" spans="1:19" x14ac:dyDescent="0.3">
      <c r="A7916" t="s">
        <v>4937</v>
      </c>
      <c r="B7916" s="3">
        <v>45636</v>
      </c>
      <c r="C7916" t="s">
        <v>4938</v>
      </c>
      <c r="D7916" t="s">
        <v>18</v>
      </c>
      <c r="E7916" t="s">
        <v>19</v>
      </c>
      <c r="F7916" t="s">
        <v>91</v>
      </c>
      <c r="G7916">
        <v>1</v>
      </c>
      <c r="H7916" s="5">
        <v>571.76</v>
      </c>
      <c r="I7916" s="5">
        <v>0.24</v>
      </c>
      <c r="J7916" s="5">
        <v>434.5376</v>
      </c>
      <c r="K7916" s="5">
        <v>65.500211429200007</v>
      </c>
      <c r="L7916">
        <f>YEAR(SalesData[Order Date])</f>
        <v>2024</v>
      </c>
      <c r="M7916">
        <f>MONTH(SalesData[Order Date])</f>
        <v>12</v>
      </c>
      <c r="N7916" t="str">
        <f>TEXT(SalesData[[#This Row],[Order Date]], "mmmm")</f>
        <v>December</v>
      </c>
      <c r="O7916" s="7">
        <f>IF(SalesData[Sales]=0,0,SalesData[Profit]/SalesData[Sales])</f>
        <v>0.15073542871595003</v>
      </c>
      <c r="P7916" s="8">
        <f t="shared" si="123"/>
        <v>4.1975654120610047E-4</v>
      </c>
      <c r="Q7916" t="str">
        <f>IF(SalesData[[#This Row],[Discount]]&gt;0, "Yes", "No")</f>
        <v>Yes</v>
      </c>
      <c r="R7916" t="str">
        <f>TEXT(SalesData[[#This Row],[Order Date]],"mmm-yyyy")</f>
        <v>Dec-2024</v>
      </c>
      <c r="S7916">
        <f>YEAR(SalesData[[#This Row],[Order Date]])*100 + MONTH(SalesData[[#This Row],[Order Date]])</f>
        <v>202412</v>
      </c>
    </row>
    <row r="7917" spans="1:19" x14ac:dyDescent="0.3">
      <c r="A7917" t="s">
        <v>4945</v>
      </c>
      <c r="B7917" s="3">
        <v>45654</v>
      </c>
      <c r="C7917" t="s">
        <v>4946</v>
      </c>
      <c r="D7917" t="s">
        <v>30</v>
      </c>
      <c r="E7917" t="s">
        <v>14</v>
      </c>
      <c r="F7917" t="s">
        <v>53</v>
      </c>
      <c r="G7917">
        <v>9</v>
      </c>
      <c r="H7917" s="5">
        <v>969.25</v>
      </c>
      <c r="I7917" s="5">
        <v>0.21</v>
      </c>
      <c r="J7917" s="5">
        <v>6891.3675000000003</v>
      </c>
      <c r="K7917" s="5">
        <v>1373.475986820423</v>
      </c>
      <c r="L7917">
        <f>YEAR(SalesData[Order Date])</f>
        <v>2024</v>
      </c>
      <c r="M7917">
        <f>MONTH(SalesData[Order Date])</f>
        <v>12</v>
      </c>
      <c r="N7917" t="str">
        <f>TEXT(SalesData[[#This Row],[Order Date]], "mmmm")</f>
        <v>December</v>
      </c>
      <c r="O7917" s="7">
        <f>IF(SalesData[Sales]=0,0,SalesData[Profit]/SalesData[Sales])</f>
        <v>0.19930383727473872</v>
      </c>
      <c r="P7917" s="8">
        <f t="shared" si="123"/>
        <v>2.4073596423351389E-5</v>
      </c>
      <c r="Q7917" t="str">
        <f>IF(SalesData[[#This Row],[Discount]]&gt;0, "Yes", "No")</f>
        <v>Yes</v>
      </c>
      <c r="R7917" t="str">
        <f>TEXT(SalesData[[#This Row],[Order Date]],"mmm-yyyy")</f>
        <v>Dec-2024</v>
      </c>
      <c r="S7917">
        <f>YEAR(SalesData[[#This Row],[Order Date]])*100 + MONTH(SalesData[[#This Row],[Order Date]])</f>
        <v>202412</v>
      </c>
    </row>
    <row r="7918" spans="1:19" x14ac:dyDescent="0.3">
      <c r="A7918" t="s">
        <v>4961</v>
      </c>
      <c r="B7918" s="3">
        <v>45638</v>
      </c>
      <c r="C7918" t="s">
        <v>4962</v>
      </c>
      <c r="D7918" t="s">
        <v>30</v>
      </c>
      <c r="E7918" t="s">
        <v>14</v>
      </c>
      <c r="F7918" t="s">
        <v>53</v>
      </c>
      <c r="G7918">
        <v>5</v>
      </c>
      <c r="H7918" s="5">
        <v>738.04</v>
      </c>
      <c r="I7918" s="5">
        <v>0.24</v>
      </c>
      <c r="J7918" s="5">
        <v>2804.5520000000001</v>
      </c>
      <c r="K7918" s="5">
        <v>496.65464402930002</v>
      </c>
      <c r="L7918">
        <f>YEAR(SalesData[Order Date])</f>
        <v>2024</v>
      </c>
      <c r="M7918">
        <f>MONTH(SalesData[Order Date])</f>
        <v>12</v>
      </c>
      <c r="N7918" t="str">
        <f>TEXT(SalesData[[#This Row],[Order Date]], "mmmm")</f>
        <v>December</v>
      </c>
      <c r="O7918" s="7">
        <f>IF(SalesData[Sales]=0,0,SalesData[Profit]/SalesData[Sales])</f>
        <v>0.17708876285028768</v>
      </c>
      <c r="P7918" s="8">
        <f t="shared" si="123"/>
        <v>6.5037125359059133E-5</v>
      </c>
      <c r="Q7918" t="str">
        <f>IF(SalesData[[#This Row],[Discount]]&gt;0, "Yes", "No")</f>
        <v>Yes</v>
      </c>
      <c r="R7918" t="str">
        <f>TEXT(SalesData[[#This Row],[Order Date]],"mmm-yyyy")</f>
        <v>Dec-2024</v>
      </c>
      <c r="S7918">
        <f>YEAR(SalesData[[#This Row],[Order Date]])*100 + MONTH(SalesData[[#This Row],[Order Date]])</f>
        <v>202412</v>
      </c>
    </row>
    <row r="7919" spans="1:19" x14ac:dyDescent="0.3">
      <c r="A7919" t="s">
        <v>5255</v>
      </c>
      <c r="B7919" s="3">
        <v>45657</v>
      </c>
      <c r="C7919" t="s">
        <v>5256</v>
      </c>
      <c r="D7919" t="s">
        <v>13</v>
      </c>
      <c r="E7919" t="s">
        <v>14</v>
      </c>
      <c r="F7919" t="s">
        <v>15</v>
      </c>
      <c r="G7919">
        <v>5</v>
      </c>
      <c r="H7919" s="5">
        <v>45.92</v>
      </c>
      <c r="I7919" s="5">
        <v>0.3</v>
      </c>
      <c r="J7919" s="5">
        <v>160.72</v>
      </c>
      <c r="K7919" s="5">
        <v>16.60821584387768</v>
      </c>
      <c r="L7919">
        <f>YEAR(SalesData[Order Date])</f>
        <v>2024</v>
      </c>
      <c r="M7919">
        <f>MONTH(SalesData[Order Date])</f>
        <v>12</v>
      </c>
      <c r="N7919" t="str">
        <f>TEXT(SalesData[[#This Row],[Order Date]], "mmmm")</f>
        <v>December</v>
      </c>
      <c r="O7919" s="7">
        <f>IF(SalesData[Sales]=0,0,SalesData[Profit]/SalesData[Sales])</f>
        <v>0.1033363355144206</v>
      </c>
      <c r="P7919" s="8">
        <f t="shared" si="123"/>
        <v>1.3066202090592333E-3</v>
      </c>
      <c r="Q7919" t="str">
        <f>IF(SalesData[[#This Row],[Discount]]&gt;0, "Yes", "No")</f>
        <v>Yes</v>
      </c>
      <c r="R7919" t="str">
        <f>TEXT(SalesData[[#This Row],[Order Date]],"mmm-yyyy")</f>
        <v>Dec-2024</v>
      </c>
      <c r="S7919">
        <f>YEAR(SalesData[[#This Row],[Order Date]])*100 + MONTH(SalesData[[#This Row],[Order Date]])</f>
        <v>202412</v>
      </c>
    </row>
    <row r="7920" spans="1:19" x14ac:dyDescent="0.3">
      <c r="A7920" t="s">
        <v>5301</v>
      </c>
      <c r="B7920" s="3">
        <v>45650</v>
      </c>
      <c r="C7920" t="s">
        <v>5302</v>
      </c>
      <c r="D7920" t="s">
        <v>18</v>
      </c>
      <c r="E7920" t="s">
        <v>26</v>
      </c>
      <c r="F7920" t="s">
        <v>62</v>
      </c>
      <c r="G7920">
        <v>2</v>
      </c>
      <c r="H7920" s="5">
        <v>637.17999999999995</v>
      </c>
      <c r="I7920" s="5">
        <v>0.2</v>
      </c>
      <c r="J7920" s="5">
        <v>1019.4880000000001</v>
      </c>
      <c r="K7920" s="5">
        <v>159.1894391557243</v>
      </c>
      <c r="L7920">
        <f>YEAR(SalesData[Order Date])</f>
        <v>2024</v>
      </c>
      <c r="M7920">
        <f>MONTH(SalesData[Order Date])</f>
        <v>12</v>
      </c>
      <c r="N7920" t="str">
        <f>TEXT(SalesData[[#This Row],[Order Date]], "mmmm")</f>
        <v>December</v>
      </c>
      <c r="O7920" s="7">
        <f>IF(SalesData[Sales]=0,0,SalesData[Profit]/SalesData[Sales])</f>
        <v>0.15614645700167565</v>
      </c>
      <c r="P7920" s="8">
        <f t="shared" si="123"/>
        <v>1.5694152358831101E-4</v>
      </c>
      <c r="Q7920" t="str">
        <f>IF(SalesData[[#This Row],[Discount]]&gt;0, "Yes", "No")</f>
        <v>Yes</v>
      </c>
      <c r="R7920" t="str">
        <f>TEXT(SalesData[[#This Row],[Order Date]],"mmm-yyyy")</f>
        <v>Dec-2024</v>
      </c>
      <c r="S7920">
        <f>YEAR(SalesData[[#This Row],[Order Date]])*100 + MONTH(SalesData[[#This Row],[Order Date]])</f>
        <v>202412</v>
      </c>
    </row>
    <row r="7921" spans="1:19" x14ac:dyDescent="0.3">
      <c r="A7921" t="s">
        <v>5339</v>
      </c>
      <c r="B7921" s="3">
        <v>45630</v>
      </c>
      <c r="C7921" t="s">
        <v>5340</v>
      </c>
      <c r="D7921" t="s">
        <v>30</v>
      </c>
      <c r="E7921" t="s">
        <v>14</v>
      </c>
      <c r="F7921" t="s">
        <v>31</v>
      </c>
      <c r="G7921">
        <v>8</v>
      </c>
      <c r="H7921" s="5">
        <v>256.07</v>
      </c>
      <c r="I7921" s="5">
        <v>0.08</v>
      </c>
      <c r="J7921" s="5">
        <v>1884.6751999999999</v>
      </c>
      <c r="K7921" s="5">
        <v>286.09267114380259</v>
      </c>
      <c r="L7921">
        <f>YEAR(SalesData[Order Date])</f>
        <v>2024</v>
      </c>
      <c r="M7921">
        <f>MONTH(SalesData[Order Date])</f>
        <v>12</v>
      </c>
      <c r="N7921" t="str">
        <f>TEXT(SalesData[[#This Row],[Order Date]], "mmmm")</f>
        <v>December</v>
      </c>
      <c r="O7921" s="7">
        <f>IF(SalesData[Sales]=0,0,SalesData[Profit]/SalesData[Sales])</f>
        <v>0.15179945655559249</v>
      </c>
      <c r="P7921" s="8">
        <f t="shared" si="123"/>
        <v>3.9051821767485456E-5</v>
      </c>
      <c r="Q7921" t="str">
        <f>IF(SalesData[[#This Row],[Discount]]&gt;0, "Yes", "No")</f>
        <v>Yes</v>
      </c>
      <c r="R7921" t="str">
        <f>TEXT(SalesData[[#This Row],[Order Date]],"mmm-yyyy")</f>
        <v>Dec-2024</v>
      </c>
      <c r="S7921">
        <f>YEAR(SalesData[[#This Row],[Order Date]])*100 + MONTH(SalesData[[#This Row],[Order Date]])</f>
        <v>202412</v>
      </c>
    </row>
    <row r="7922" spans="1:19" x14ac:dyDescent="0.3">
      <c r="A7922" t="s">
        <v>5346</v>
      </c>
      <c r="B7922" s="3">
        <v>45631</v>
      </c>
      <c r="C7922" t="s">
        <v>5347</v>
      </c>
      <c r="D7922" t="s">
        <v>23</v>
      </c>
      <c r="E7922" t="s">
        <v>19</v>
      </c>
      <c r="F7922" t="s">
        <v>34</v>
      </c>
      <c r="G7922">
        <v>2</v>
      </c>
      <c r="H7922" s="5">
        <v>991.4</v>
      </c>
      <c r="I7922" s="5">
        <v>0.24</v>
      </c>
      <c r="J7922" s="5">
        <v>1506.9280000000001</v>
      </c>
      <c r="K7922" s="5">
        <v>276.33132564398312</v>
      </c>
      <c r="L7922">
        <f>YEAR(SalesData[Order Date])</f>
        <v>2024</v>
      </c>
      <c r="M7922">
        <f>MONTH(SalesData[Order Date])</f>
        <v>12</v>
      </c>
      <c r="N7922" t="str">
        <f>TEXT(SalesData[[#This Row],[Order Date]], "mmmm")</f>
        <v>December</v>
      </c>
      <c r="O7922" s="7">
        <f>IF(SalesData[Sales]=0,0,SalesData[Profit]/SalesData[Sales])</f>
        <v>0.18337394065541493</v>
      </c>
      <c r="P7922" s="8">
        <f t="shared" si="123"/>
        <v>1.2104095218882389E-4</v>
      </c>
      <c r="Q7922" t="str">
        <f>IF(SalesData[[#This Row],[Discount]]&gt;0, "Yes", "No")</f>
        <v>Yes</v>
      </c>
      <c r="R7922" t="str">
        <f>TEXT(SalesData[[#This Row],[Order Date]],"mmm-yyyy")</f>
        <v>Dec-2024</v>
      </c>
      <c r="S7922">
        <f>YEAR(SalesData[[#This Row],[Order Date]])*100 + MONTH(SalesData[[#This Row],[Order Date]])</f>
        <v>202412</v>
      </c>
    </row>
    <row r="7923" spans="1:19" x14ac:dyDescent="0.3">
      <c r="A7923" t="s">
        <v>5372</v>
      </c>
      <c r="B7923" s="3">
        <v>45646</v>
      </c>
      <c r="C7923" t="s">
        <v>5373</v>
      </c>
      <c r="D7923" t="s">
        <v>13</v>
      </c>
      <c r="E7923" t="s">
        <v>26</v>
      </c>
      <c r="F7923" t="s">
        <v>44</v>
      </c>
      <c r="G7923">
        <v>7</v>
      </c>
      <c r="H7923" s="5">
        <v>106.8</v>
      </c>
      <c r="I7923" s="5">
        <v>0.23</v>
      </c>
      <c r="J7923" s="5">
        <v>575.65200000000004</v>
      </c>
      <c r="K7923" s="5">
        <v>148.31370516594521</v>
      </c>
      <c r="L7923">
        <f>YEAR(SalesData[Order Date])</f>
        <v>2024</v>
      </c>
      <c r="M7923">
        <f>MONTH(SalesData[Order Date])</f>
        <v>12</v>
      </c>
      <c r="N7923" t="str">
        <f>TEXT(SalesData[[#This Row],[Order Date]], "mmmm")</f>
        <v>December</v>
      </c>
      <c r="O7923" s="7">
        <f>IF(SalesData[Sales]=0,0,SalesData[Profit]/SalesData[Sales])</f>
        <v>0.25764473182746728</v>
      </c>
      <c r="P7923" s="8">
        <f t="shared" si="123"/>
        <v>3.0765115034777957E-4</v>
      </c>
      <c r="Q7923" t="str">
        <f>IF(SalesData[[#This Row],[Discount]]&gt;0, "Yes", "No")</f>
        <v>Yes</v>
      </c>
      <c r="R7923" t="str">
        <f>TEXT(SalesData[[#This Row],[Order Date]],"mmm-yyyy")</f>
        <v>Dec-2024</v>
      </c>
      <c r="S7923">
        <f>YEAR(SalesData[[#This Row],[Order Date]])*100 + MONTH(SalesData[[#This Row],[Order Date]])</f>
        <v>202412</v>
      </c>
    </row>
    <row r="7924" spans="1:19" x14ac:dyDescent="0.3">
      <c r="A7924" t="s">
        <v>5394</v>
      </c>
      <c r="B7924" s="3">
        <v>45643</v>
      </c>
      <c r="C7924" t="s">
        <v>5395</v>
      </c>
      <c r="D7924" t="s">
        <v>30</v>
      </c>
      <c r="E7924" t="s">
        <v>19</v>
      </c>
      <c r="F7924" t="s">
        <v>34</v>
      </c>
      <c r="G7924">
        <v>3</v>
      </c>
      <c r="H7924" s="5">
        <v>120.75</v>
      </c>
      <c r="I7924" s="5">
        <v>0.02</v>
      </c>
      <c r="J7924" s="5">
        <v>355.005</v>
      </c>
      <c r="K7924" s="5">
        <v>100.72831594924391</v>
      </c>
      <c r="L7924">
        <f>YEAR(SalesData[Order Date])</f>
        <v>2024</v>
      </c>
      <c r="M7924">
        <f>MONTH(SalesData[Order Date])</f>
        <v>12</v>
      </c>
      <c r="N7924" t="str">
        <f>TEXT(SalesData[[#This Row],[Order Date]], "mmmm")</f>
        <v>December</v>
      </c>
      <c r="O7924" s="7">
        <f>IF(SalesData[Sales]=0,0,SalesData[Profit]/SalesData[Sales])</f>
        <v>0.28373773876211295</v>
      </c>
      <c r="P7924" s="8">
        <f t="shared" si="123"/>
        <v>5.5210489993098689E-5</v>
      </c>
      <c r="Q7924" t="str">
        <f>IF(SalesData[[#This Row],[Discount]]&gt;0, "Yes", "No")</f>
        <v>Yes</v>
      </c>
      <c r="R7924" t="str">
        <f>TEXT(SalesData[[#This Row],[Order Date]],"mmm-yyyy")</f>
        <v>Dec-2024</v>
      </c>
      <c r="S7924">
        <f>YEAR(SalesData[[#This Row],[Order Date]])*100 + MONTH(SalesData[[#This Row],[Order Date]])</f>
        <v>202412</v>
      </c>
    </row>
    <row r="7925" spans="1:19" x14ac:dyDescent="0.3">
      <c r="A7925" t="s">
        <v>5533</v>
      </c>
      <c r="B7925" s="3">
        <v>45632</v>
      </c>
      <c r="C7925" t="s">
        <v>5534</v>
      </c>
      <c r="D7925" t="s">
        <v>23</v>
      </c>
      <c r="E7925" t="s">
        <v>19</v>
      </c>
      <c r="F7925" t="s">
        <v>20</v>
      </c>
      <c r="G7925">
        <v>2</v>
      </c>
      <c r="H7925" s="5">
        <v>145.29</v>
      </c>
      <c r="I7925" s="5">
        <v>0.28000000000000003</v>
      </c>
      <c r="J7925" s="5">
        <v>209.2176</v>
      </c>
      <c r="K7925" s="5">
        <v>48.969594981533767</v>
      </c>
      <c r="L7925">
        <f>YEAR(SalesData[Order Date])</f>
        <v>2024</v>
      </c>
      <c r="M7925">
        <f>MONTH(SalesData[Order Date])</f>
        <v>12</v>
      </c>
      <c r="N7925" t="str">
        <f>TEXT(SalesData[[#This Row],[Order Date]], "mmmm")</f>
        <v>December</v>
      </c>
      <c r="O7925" s="7">
        <f>IF(SalesData[Sales]=0,0,SalesData[Profit]/SalesData[Sales])</f>
        <v>0.23406059041655083</v>
      </c>
      <c r="P7925" s="8">
        <f t="shared" si="123"/>
        <v>9.635900612567969E-4</v>
      </c>
      <c r="Q7925" t="str">
        <f>IF(SalesData[[#This Row],[Discount]]&gt;0, "Yes", "No")</f>
        <v>Yes</v>
      </c>
      <c r="R7925" t="str">
        <f>TEXT(SalesData[[#This Row],[Order Date]],"mmm-yyyy")</f>
        <v>Dec-2024</v>
      </c>
      <c r="S7925">
        <f>YEAR(SalesData[[#This Row],[Order Date]])*100 + MONTH(SalesData[[#This Row],[Order Date]])</f>
        <v>202412</v>
      </c>
    </row>
    <row r="7926" spans="1:19" x14ac:dyDescent="0.3">
      <c r="A7926" t="s">
        <v>5586</v>
      </c>
      <c r="B7926" s="3">
        <v>45649</v>
      </c>
      <c r="C7926" t="s">
        <v>5587</v>
      </c>
      <c r="D7926" t="s">
        <v>18</v>
      </c>
      <c r="E7926" t="s">
        <v>19</v>
      </c>
      <c r="F7926" t="s">
        <v>62</v>
      </c>
      <c r="G7926">
        <v>5</v>
      </c>
      <c r="H7926" s="5">
        <v>244.89</v>
      </c>
      <c r="I7926" s="5">
        <v>0.02</v>
      </c>
      <c r="J7926" s="5">
        <v>1199.961</v>
      </c>
      <c r="K7926" s="5">
        <v>80.900608947230623</v>
      </c>
      <c r="L7926">
        <f>YEAR(SalesData[Order Date])</f>
        <v>2024</v>
      </c>
      <c r="M7926">
        <f>MONTH(SalesData[Order Date])</f>
        <v>12</v>
      </c>
      <c r="N7926" t="str">
        <f>TEXT(SalesData[[#This Row],[Order Date]], "mmmm")</f>
        <v>December</v>
      </c>
      <c r="O7926" s="7">
        <f>IF(SalesData[Sales]=0,0,SalesData[Profit]/SalesData[Sales])</f>
        <v>6.7419365252062879E-2</v>
      </c>
      <c r="P7926" s="8">
        <f t="shared" si="123"/>
        <v>1.6333864183919314E-5</v>
      </c>
      <c r="Q7926" t="str">
        <f>IF(SalesData[[#This Row],[Discount]]&gt;0, "Yes", "No")</f>
        <v>Yes</v>
      </c>
      <c r="R7926" t="str">
        <f>TEXT(SalesData[[#This Row],[Order Date]],"mmm-yyyy")</f>
        <v>Dec-2024</v>
      </c>
      <c r="S7926">
        <f>YEAR(SalesData[[#This Row],[Order Date]])*100 + MONTH(SalesData[[#This Row],[Order Date]])</f>
        <v>202412</v>
      </c>
    </row>
    <row r="7927" spans="1:19" x14ac:dyDescent="0.3">
      <c r="A7927" t="s">
        <v>5592</v>
      </c>
      <c r="B7927" s="3">
        <v>45634</v>
      </c>
      <c r="C7927" t="s">
        <v>1186</v>
      </c>
      <c r="D7927" t="s">
        <v>30</v>
      </c>
      <c r="E7927" t="s">
        <v>19</v>
      </c>
      <c r="F7927" t="s">
        <v>27</v>
      </c>
      <c r="G7927">
        <v>7</v>
      </c>
      <c r="H7927" s="5">
        <v>661.32</v>
      </c>
      <c r="I7927" s="5">
        <v>0.22</v>
      </c>
      <c r="J7927" s="5">
        <v>3610.8072000000011</v>
      </c>
      <c r="K7927" s="5">
        <v>1070.2341711495851</v>
      </c>
      <c r="L7927">
        <f>YEAR(SalesData[Order Date])</f>
        <v>2024</v>
      </c>
      <c r="M7927">
        <f>MONTH(SalesData[Order Date])</f>
        <v>12</v>
      </c>
      <c r="N7927" t="str">
        <f>TEXT(SalesData[[#This Row],[Order Date]], "mmmm")</f>
        <v>December</v>
      </c>
      <c r="O7927" s="7">
        <f>IF(SalesData[Sales]=0,0,SalesData[Profit]/SalesData[Sales])</f>
        <v>0.29639748451525877</v>
      </c>
      <c r="P7927" s="8">
        <f t="shared" si="123"/>
        <v>4.7523999619807995E-5</v>
      </c>
      <c r="Q7927" t="str">
        <f>IF(SalesData[[#This Row],[Discount]]&gt;0, "Yes", "No")</f>
        <v>Yes</v>
      </c>
      <c r="R7927" t="str">
        <f>TEXT(SalesData[[#This Row],[Order Date]],"mmm-yyyy")</f>
        <v>Dec-2024</v>
      </c>
      <c r="S7927">
        <f>YEAR(SalesData[[#This Row],[Order Date]])*100 + MONTH(SalesData[[#This Row],[Order Date]])</f>
        <v>202412</v>
      </c>
    </row>
    <row r="7928" spans="1:19" x14ac:dyDescent="0.3">
      <c r="A7928" t="s">
        <v>5595</v>
      </c>
      <c r="B7928" s="3">
        <v>45657</v>
      </c>
      <c r="C7928" t="s">
        <v>5596</v>
      </c>
      <c r="D7928" t="s">
        <v>23</v>
      </c>
      <c r="E7928" t="s">
        <v>26</v>
      </c>
      <c r="F7928" t="s">
        <v>62</v>
      </c>
      <c r="G7928">
        <v>8</v>
      </c>
      <c r="H7928" s="5">
        <v>252.1</v>
      </c>
      <c r="I7928" s="5">
        <v>0.27</v>
      </c>
      <c r="J7928" s="5">
        <v>1472.2639999999999</v>
      </c>
      <c r="K7928" s="5">
        <v>92.707650587258627</v>
      </c>
      <c r="L7928">
        <f>YEAR(SalesData[Order Date])</f>
        <v>2024</v>
      </c>
      <c r="M7928">
        <f>MONTH(SalesData[Order Date])</f>
        <v>12</v>
      </c>
      <c r="N7928" t="str">
        <f>TEXT(SalesData[[#This Row],[Order Date]], "mmmm")</f>
        <v>December</v>
      </c>
      <c r="O7928" s="7">
        <f>IF(SalesData[Sales]=0,0,SalesData[Profit]/SalesData[Sales])</f>
        <v>6.2969447454572433E-2</v>
      </c>
      <c r="P7928" s="8">
        <f t="shared" si="123"/>
        <v>1.3387544625148752E-4</v>
      </c>
      <c r="Q7928" t="str">
        <f>IF(SalesData[[#This Row],[Discount]]&gt;0, "Yes", "No")</f>
        <v>Yes</v>
      </c>
      <c r="R7928" t="str">
        <f>TEXT(SalesData[[#This Row],[Order Date]],"mmm-yyyy")</f>
        <v>Dec-2024</v>
      </c>
      <c r="S7928">
        <f>YEAR(SalesData[[#This Row],[Order Date]])*100 + MONTH(SalesData[[#This Row],[Order Date]])</f>
        <v>202412</v>
      </c>
    </row>
    <row r="7929" spans="1:19" x14ac:dyDescent="0.3">
      <c r="A7929" t="s">
        <v>5737</v>
      </c>
      <c r="B7929" s="3">
        <v>45633</v>
      </c>
      <c r="C7929" t="s">
        <v>5738</v>
      </c>
      <c r="D7929" t="s">
        <v>13</v>
      </c>
      <c r="E7929" t="s">
        <v>26</v>
      </c>
      <c r="F7929" t="s">
        <v>53</v>
      </c>
      <c r="G7929">
        <v>8</v>
      </c>
      <c r="H7929" s="5">
        <v>815.01</v>
      </c>
      <c r="I7929" s="5">
        <v>0.13</v>
      </c>
      <c r="J7929" s="5">
        <v>5672.4696000000004</v>
      </c>
      <c r="K7929" s="5">
        <v>1209.5793551463571</v>
      </c>
      <c r="L7929">
        <f>YEAR(SalesData[Order Date])</f>
        <v>2024</v>
      </c>
      <c r="M7929">
        <f>MONTH(SalesData[Order Date])</f>
        <v>12</v>
      </c>
      <c r="N7929" t="str">
        <f>TEXT(SalesData[[#This Row],[Order Date]], "mmmm")</f>
        <v>December</v>
      </c>
      <c r="O7929" s="7">
        <f>IF(SalesData[Sales]=0,0,SalesData[Profit]/SalesData[Sales])</f>
        <v>0.21323681578590689</v>
      </c>
      <c r="P7929" s="8">
        <f t="shared" si="123"/>
        <v>1.993840566373419E-5</v>
      </c>
      <c r="Q7929" t="str">
        <f>IF(SalesData[[#This Row],[Discount]]&gt;0, "Yes", "No")</f>
        <v>Yes</v>
      </c>
      <c r="R7929" t="str">
        <f>TEXT(SalesData[[#This Row],[Order Date]],"mmm-yyyy")</f>
        <v>Dec-2024</v>
      </c>
      <c r="S7929">
        <f>YEAR(SalesData[[#This Row],[Order Date]])*100 + MONTH(SalesData[[#This Row],[Order Date]])</f>
        <v>202412</v>
      </c>
    </row>
    <row r="7930" spans="1:19" x14ac:dyDescent="0.3">
      <c r="A7930" t="s">
        <v>5763</v>
      </c>
      <c r="B7930" s="3">
        <v>45636</v>
      </c>
      <c r="C7930" t="s">
        <v>5764</v>
      </c>
      <c r="D7930" t="s">
        <v>18</v>
      </c>
      <c r="E7930" t="s">
        <v>19</v>
      </c>
      <c r="F7930" t="s">
        <v>91</v>
      </c>
      <c r="G7930">
        <v>7</v>
      </c>
      <c r="H7930" s="5">
        <v>435.02</v>
      </c>
      <c r="I7930" s="5">
        <v>0.05</v>
      </c>
      <c r="J7930" s="5">
        <v>2892.8829999999998</v>
      </c>
      <c r="K7930" s="5">
        <v>572.20673333238938</v>
      </c>
      <c r="L7930">
        <f>YEAR(SalesData[Order Date])</f>
        <v>2024</v>
      </c>
      <c r="M7930">
        <f>MONTH(SalesData[Order Date])</f>
        <v>12</v>
      </c>
      <c r="N7930" t="str">
        <f>TEXT(SalesData[[#This Row],[Order Date]], "mmmm")</f>
        <v>December</v>
      </c>
      <c r="O7930" s="7">
        <f>IF(SalesData[Sales]=0,0,SalesData[Profit]/SalesData[Sales])</f>
        <v>0.1977980904628322</v>
      </c>
      <c r="P7930" s="8">
        <f t="shared" si="123"/>
        <v>1.641960632351879E-5</v>
      </c>
      <c r="Q7930" t="str">
        <f>IF(SalesData[[#This Row],[Discount]]&gt;0, "Yes", "No")</f>
        <v>Yes</v>
      </c>
      <c r="R7930" t="str">
        <f>TEXT(SalesData[[#This Row],[Order Date]],"mmm-yyyy")</f>
        <v>Dec-2024</v>
      </c>
      <c r="S7930">
        <f>YEAR(SalesData[[#This Row],[Order Date]])*100 + MONTH(SalesData[[#This Row],[Order Date]])</f>
        <v>202412</v>
      </c>
    </row>
    <row r="7931" spans="1:19" x14ac:dyDescent="0.3">
      <c r="A7931" t="s">
        <v>5793</v>
      </c>
      <c r="B7931" s="3">
        <v>45635</v>
      </c>
      <c r="C7931" t="s">
        <v>5794</v>
      </c>
      <c r="D7931" t="s">
        <v>30</v>
      </c>
      <c r="E7931" t="s">
        <v>14</v>
      </c>
      <c r="F7931" t="s">
        <v>53</v>
      </c>
      <c r="G7931">
        <v>6</v>
      </c>
      <c r="H7931" s="5">
        <v>449.77</v>
      </c>
      <c r="I7931" s="5">
        <v>0.05</v>
      </c>
      <c r="J7931" s="5">
        <v>2563.6889999999999</v>
      </c>
      <c r="K7931" s="5">
        <v>128.34554563539069</v>
      </c>
      <c r="L7931">
        <f>YEAR(SalesData[Order Date])</f>
        <v>2024</v>
      </c>
      <c r="M7931">
        <f>MONTH(SalesData[Order Date])</f>
        <v>12</v>
      </c>
      <c r="N7931" t="str">
        <f>TEXT(SalesData[[#This Row],[Order Date]], "mmmm")</f>
        <v>December</v>
      </c>
      <c r="O7931" s="7">
        <f>IF(SalesData[Sales]=0,0,SalesData[Profit]/SalesData[Sales])</f>
        <v>5.006283743285192E-2</v>
      </c>
      <c r="P7931" s="8">
        <f t="shared" si="123"/>
        <v>1.852798837924569E-5</v>
      </c>
      <c r="Q7931" t="str">
        <f>IF(SalesData[[#This Row],[Discount]]&gt;0, "Yes", "No")</f>
        <v>Yes</v>
      </c>
      <c r="R7931" t="str">
        <f>TEXT(SalesData[[#This Row],[Order Date]],"mmm-yyyy")</f>
        <v>Dec-2024</v>
      </c>
      <c r="S7931">
        <f>YEAR(SalesData[[#This Row],[Order Date]])*100 + MONTH(SalesData[[#This Row],[Order Date]])</f>
        <v>202412</v>
      </c>
    </row>
    <row r="7932" spans="1:19" x14ac:dyDescent="0.3">
      <c r="A7932" t="s">
        <v>5806</v>
      </c>
      <c r="B7932" s="3">
        <v>45647</v>
      </c>
      <c r="C7932" t="s">
        <v>5807</v>
      </c>
      <c r="D7932" t="s">
        <v>13</v>
      </c>
      <c r="E7932" t="s">
        <v>19</v>
      </c>
      <c r="F7932" t="s">
        <v>31</v>
      </c>
      <c r="G7932">
        <v>2</v>
      </c>
      <c r="H7932" s="5">
        <v>926.16</v>
      </c>
      <c r="I7932" s="5">
        <v>0.24</v>
      </c>
      <c r="J7932" s="5">
        <v>1407.7632000000001</v>
      </c>
      <c r="K7932" s="5">
        <v>342.98135538010922</v>
      </c>
      <c r="L7932">
        <f>YEAR(SalesData[Order Date])</f>
        <v>2024</v>
      </c>
      <c r="M7932">
        <f>MONTH(SalesData[Order Date])</f>
        <v>12</v>
      </c>
      <c r="N7932" t="str">
        <f>TEXT(SalesData[[#This Row],[Order Date]], "mmmm")</f>
        <v>December</v>
      </c>
      <c r="O7932" s="7">
        <f>IF(SalesData[Sales]=0,0,SalesData[Profit]/SalesData[Sales])</f>
        <v>0.24363568772085334</v>
      </c>
      <c r="P7932" s="8">
        <f t="shared" si="123"/>
        <v>1.2956724540036279E-4</v>
      </c>
      <c r="Q7932" t="str">
        <f>IF(SalesData[[#This Row],[Discount]]&gt;0, "Yes", "No")</f>
        <v>Yes</v>
      </c>
      <c r="R7932" t="str">
        <f>TEXT(SalesData[[#This Row],[Order Date]],"mmm-yyyy")</f>
        <v>Dec-2024</v>
      </c>
      <c r="S7932">
        <f>YEAR(SalesData[[#This Row],[Order Date]])*100 + MONTH(SalesData[[#This Row],[Order Date]])</f>
        <v>202412</v>
      </c>
    </row>
    <row r="7933" spans="1:19" x14ac:dyDescent="0.3">
      <c r="A7933" t="s">
        <v>5918</v>
      </c>
      <c r="B7933" s="3">
        <v>45635</v>
      </c>
      <c r="C7933" t="s">
        <v>5919</v>
      </c>
      <c r="D7933" t="s">
        <v>18</v>
      </c>
      <c r="E7933" t="s">
        <v>19</v>
      </c>
      <c r="F7933" t="s">
        <v>44</v>
      </c>
      <c r="G7933">
        <v>6</v>
      </c>
      <c r="H7933" s="5">
        <v>200.6</v>
      </c>
      <c r="I7933" s="5">
        <v>0.1</v>
      </c>
      <c r="J7933" s="5">
        <v>1083.24</v>
      </c>
      <c r="K7933" s="5">
        <v>144.91553550773321</v>
      </c>
      <c r="L7933">
        <f>YEAR(SalesData[Order Date])</f>
        <v>2024</v>
      </c>
      <c r="M7933">
        <f>MONTH(SalesData[Order Date])</f>
        <v>12</v>
      </c>
      <c r="N7933" t="str">
        <f>TEXT(SalesData[[#This Row],[Order Date]], "mmmm")</f>
        <v>December</v>
      </c>
      <c r="O7933" s="7">
        <f>IF(SalesData[Sales]=0,0,SalesData[Profit]/SalesData[Sales])</f>
        <v>0.13377971225927146</v>
      </c>
      <c r="P7933" s="8">
        <f t="shared" si="123"/>
        <v>8.3084081090063151E-5</v>
      </c>
      <c r="Q7933" t="str">
        <f>IF(SalesData[[#This Row],[Discount]]&gt;0, "Yes", "No")</f>
        <v>Yes</v>
      </c>
      <c r="R7933" t="str">
        <f>TEXT(SalesData[[#This Row],[Order Date]],"mmm-yyyy")</f>
        <v>Dec-2024</v>
      </c>
      <c r="S7933">
        <f>YEAR(SalesData[[#This Row],[Order Date]])*100 + MONTH(SalesData[[#This Row],[Order Date]])</f>
        <v>202412</v>
      </c>
    </row>
    <row r="7934" spans="1:19" x14ac:dyDescent="0.3">
      <c r="A7934" t="s">
        <v>5935</v>
      </c>
      <c r="B7934" s="3">
        <v>45655</v>
      </c>
      <c r="C7934" t="s">
        <v>5936</v>
      </c>
      <c r="D7934" t="s">
        <v>30</v>
      </c>
      <c r="E7934" t="s">
        <v>26</v>
      </c>
      <c r="F7934" t="s">
        <v>15</v>
      </c>
      <c r="G7934">
        <v>4</v>
      </c>
      <c r="H7934" s="5">
        <v>825.56</v>
      </c>
      <c r="I7934" s="5">
        <v>0.16</v>
      </c>
      <c r="J7934" s="5">
        <v>2773.8816000000002</v>
      </c>
      <c r="K7934" s="5">
        <v>748.47048892707403</v>
      </c>
      <c r="L7934">
        <f>YEAR(SalesData[Order Date])</f>
        <v>2024</v>
      </c>
      <c r="M7934">
        <f>MONTH(SalesData[Order Date])</f>
        <v>12</v>
      </c>
      <c r="N7934" t="str">
        <f>TEXT(SalesData[[#This Row],[Order Date]], "mmmm")</f>
        <v>December</v>
      </c>
      <c r="O7934" s="7">
        <f>IF(SalesData[Sales]=0,0,SalesData[Profit]/SalesData[Sales])</f>
        <v>0.26982784302223783</v>
      </c>
      <c r="P7934" s="8">
        <f t="shared" si="123"/>
        <v>4.845195988177722E-5</v>
      </c>
      <c r="Q7934" t="str">
        <f>IF(SalesData[[#This Row],[Discount]]&gt;0, "Yes", "No")</f>
        <v>Yes</v>
      </c>
      <c r="R7934" t="str">
        <f>TEXT(SalesData[[#This Row],[Order Date]],"mmm-yyyy")</f>
        <v>Dec-2024</v>
      </c>
      <c r="S7934">
        <f>YEAR(SalesData[[#This Row],[Order Date]])*100 + MONTH(SalesData[[#This Row],[Order Date]])</f>
        <v>202412</v>
      </c>
    </row>
    <row r="7935" spans="1:19" x14ac:dyDescent="0.3">
      <c r="A7935" t="s">
        <v>5971</v>
      </c>
      <c r="B7935" s="3">
        <v>45627</v>
      </c>
      <c r="C7935" t="s">
        <v>5972</v>
      </c>
      <c r="D7935" t="s">
        <v>23</v>
      </c>
      <c r="E7935" t="s">
        <v>14</v>
      </c>
      <c r="F7935" t="s">
        <v>27</v>
      </c>
      <c r="G7935">
        <v>3</v>
      </c>
      <c r="H7935" s="5">
        <v>976.02</v>
      </c>
      <c r="I7935" s="5">
        <v>0.23</v>
      </c>
      <c r="J7935" s="5">
        <v>2254.6062000000002</v>
      </c>
      <c r="K7935" s="5">
        <v>542.88275321631261</v>
      </c>
      <c r="L7935">
        <f>YEAR(SalesData[Order Date])</f>
        <v>2024</v>
      </c>
      <c r="M7935">
        <f>MONTH(SalesData[Order Date])</f>
        <v>12</v>
      </c>
      <c r="N7935" t="str">
        <f>TEXT(SalesData[[#This Row],[Order Date]], "mmmm")</f>
        <v>December</v>
      </c>
      <c r="O7935" s="7">
        <f>IF(SalesData[Sales]=0,0,SalesData[Profit]/SalesData[Sales])</f>
        <v>0.24078828188102763</v>
      </c>
      <c r="P7935" s="8">
        <f t="shared" si="123"/>
        <v>7.8550302930950871E-5</v>
      </c>
      <c r="Q7935" t="str">
        <f>IF(SalesData[[#This Row],[Discount]]&gt;0, "Yes", "No")</f>
        <v>Yes</v>
      </c>
      <c r="R7935" t="str">
        <f>TEXT(SalesData[[#This Row],[Order Date]],"mmm-yyyy")</f>
        <v>Dec-2024</v>
      </c>
      <c r="S7935">
        <f>YEAR(SalesData[[#This Row],[Order Date]])*100 + MONTH(SalesData[[#This Row],[Order Date]])</f>
        <v>202412</v>
      </c>
    </row>
    <row r="7936" spans="1:19" x14ac:dyDescent="0.3">
      <c r="A7936" t="s">
        <v>5983</v>
      </c>
      <c r="B7936" s="3">
        <v>45647</v>
      </c>
      <c r="C7936" t="s">
        <v>5984</v>
      </c>
      <c r="D7936" t="s">
        <v>13</v>
      </c>
      <c r="E7936" t="s">
        <v>14</v>
      </c>
      <c r="F7936" t="s">
        <v>39</v>
      </c>
      <c r="G7936">
        <v>8</v>
      </c>
      <c r="H7936" s="5">
        <v>489.39</v>
      </c>
      <c r="I7936" s="5">
        <v>0.02</v>
      </c>
      <c r="J7936" s="5">
        <v>3836.8175999999999</v>
      </c>
      <c r="K7936" s="5">
        <v>418.94290370100259</v>
      </c>
      <c r="L7936">
        <f>YEAR(SalesData[Order Date])</f>
        <v>2024</v>
      </c>
      <c r="M7936">
        <f>MONTH(SalesData[Order Date])</f>
        <v>12</v>
      </c>
      <c r="N7936" t="str">
        <f>TEXT(SalesData[[#This Row],[Order Date]], "mmmm")</f>
        <v>December</v>
      </c>
      <c r="O7936" s="7">
        <f>IF(SalesData[Sales]=0,0,SalesData[Profit]/SalesData[Sales])</f>
        <v>0.10919020588859961</v>
      </c>
      <c r="P7936" s="8">
        <f t="shared" si="123"/>
        <v>5.1084002533766527E-6</v>
      </c>
      <c r="Q7936" t="str">
        <f>IF(SalesData[[#This Row],[Discount]]&gt;0, "Yes", "No")</f>
        <v>Yes</v>
      </c>
      <c r="R7936" t="str">
        <f>TEXT(SalesData[[#This Row],[Order Date]],"mmm-yyyy")</f>
        <v>Dec-2024</v>
      </c>
      <c r="S7936">
        <f>YEAR(SalesData[[#This Row],[Order Date]])*100 + MONTH(SalesData[[#This Row],[Order Date]])</f>
        <v>202412</v>
      </c>
    </row>
    <row r="7937" spans="1:19" x14ac:dyDescent="0.3">
      <c r="A7937" t="s">
        <v>6033</v>
      </c>
      <c r="B7937" s="3">
        <v>45657</v>
      </c>
      <c r="C7937" t="s">
        <v>6034</v>
      </c>
      <c r="D7937" t="s">
        <v>30</v>
      </c>
      <c r="E7937" t="s">
        <v>19</v>
      </c>
      <c r="F7937" t="s">
        <v>34</v>
      </c>
      <c r="G7937">
        <v>7</v>
      </c>
      <c r="H7937" s="5">
        <v>750.99</v>
      </c>
      <c r="I7937" s="5">
        <v>0.06</v>
      </c>
      <c r="J7937" s="5">
        <v>4941.5141999999996</v>
      </c>
      <c r="K7937" s="5">
        <v>758.40712065820901</v>
      </c>
      <c r="L7937">
        <f>YEAR(SalesData[Order Date])</f>
        <v>2024</v>
      </c>
      <c r="M7937">
        <f>MONTH(SalesData[Order Date])</f>
        <v>12</v>
      </c>
      <c r="N7937" t="str">
        <f>TEXT(SalesData[[#This Row],[Order Date]], "mmmm")</f>
        <v>December</v>
      </c>
      <c r="O7937" s="7">
        <f>IF(SalesData[Sales]=0,0,SalesData[Profit]/SalesData[Sales])</f>
        <v>0.15347666524123499</v>
      </c>
      <c r="P7937" s="8">
        <f t="shared" si="123"/>
        <v>1.1413505601177872E-5</v>
      </c>
      <c r="Q7937" t="str">
        <f>IF(SalesData[[#This Row],[Discount]]&gt;0, "Yes", "No")</f>
        <v>Yes</v>
      </c>
      <c r="R7937" t="str">
        <f>TEXT(SalesData[[#This Row],[Order Date]],"mmm-yyyy")</f>
        <v>Dec-2024</v>
      </c>
      <c r="S7937">
        <f>YEAR(SalesData[[#This Row],[Order Date]])*100 + MONTH(SalesData[[#This Row],[Order Date]])</f>
        <v>202412</v>
      </c>
    </row>
    <row r="7938" spans="1:19" x14ac:dyDescent="0.3">
      <c r="A7938" t="s">
        <v>6045</v>
      </c>
      <c r="B7938" s="3">
        <v>45657</v>
      </c>
      <c r="C7938" t="s">
        <v>6046</v>
      </c>
      <c r="D7938" t="s">
        <v>30</v>
      </c>
      <c r="E7938" t="s">
        <v>26</v>
      </c>
      <c r="F7938" t="s">
        <v>44</v>
      </c>
      <c r="G7938">
        <v>2</v>
      </c>
      <c r="H7938" s="5">
        <v>31.64</v>
      </c>
      <c r="I7938" s="5">
        <v>0.16</v>
      </c>
      <c r="J7938" s="5">
        <v>53.155200000000001</v>
      </c>
      <c r="K7938" s="5">
        <v>8.3509418788295484</v>
      </c>
      <c r="L7938">
        <f>YEAR(SalesData[Order Date])</f>
        <v>2024</v>
      </c>
      <c r="M7938">
        <f>MONTH(SalesData[Order Date])</f>
        <v>12</v>
      </c>
      <c r="N7938" t="str">
        <f>TEXT(SalesData[[#This Row],[Order Date]], "mmmm")</f>
        <v>December</v>
      </c>
      <c r="O7938" s="7">
        <f>IF(SalesData[Sales]=0,0,SalesData[Profit]/SalesData[Sales])</f>
        <v>0.15710489056253288</v>
      </c>
      <c r="P7938" s="8">
        <f t="shared" ref="P7938:P8001" si="124">IF(H:H*G:G=0, 0, (I:I/(H:H*G:G)))</f>
        <v>2.5284450063211127E-3</v>
      </c>
      <c r="Q7938" t="str">
        <f>IF(SalesData[[#This Row],[Discount]]&gt;0, "Yes", "No")</f>
        <v>Yes</v>
      </c>
      <c r="R7938" t="str">
        <f>TEXT(SalesData[[#This Row],[Order Date]],"mmm-yyyy")</f>
        <v>Dec-2024</v>
      </c>
      <c r="S7938">
        <f>YEAR(SalesData[[#This Row],[Order Date]])*100 + MONTH(SalesData[[#This Row],[Order Date]])</f>
        <v>202412</v>
      </c>
    </row>
    <row r="7939" spans="1:19" x14ac:dyDescent="0.3">
      <c r="A7939" t="s">
        <v>6075</v>
      </c>
      <c r="B7939" s="3">
        <v>45646</v>
      </c>
      <c r="C7939" t="s">
        <v>6076</v>
      </c>
      <c r="D7939" t="s">
        <v>13</v>
      </c>
      <c r="E7939" t="s">
        <v>19</v>
      </c>
      <c r="F7939" t="s">
        <v>39</v>
      </c>
      <c r="G7939">
        <v>4</v>
      </c>
      <c r="H7939" s="5">
        <v>34.43</v>
      </c>
      <c r="I7939" s="5">
        <v>0.17</v>
      </c>
      <c r="J7939" s="5">
        <v>114.30759999999999</v>
      </c>
      <c r="K7939" s="5">
        <v>7.2309972292381692</v>
      </c>
      <c r="L7939">
        <f>YEAR(SalesData[Order Date])</f>
        <v>2024</v>
      </c>
      <c r="M7939">
        <f>MONTH(SalesData[Order Date])</f>
        <v>12</v>
      </c>
      <c r="N7939" t="str">
        <f>TEXT(SalesData[[#This Row],[Order Date]], "mmmm")</f>
        <v>December</v>
      </c>
      <c r="O7939" s="7">
        <f>IF(SalesData[Sales]=0,0,SalesData[Profit]/SalesData[Sales])</f>
        <v>6.3259111635955698E-2</v>
      </c>
      <c r="P7939" s="8">
        <f t="shared" si="124"/>
        <v>1.234388614580308E-3</v>
      </c>
      <c r="Q7939" t="str">
        <f>IF(SalesData[[#This Row],[Discount]]&gt;0, "Yes", "No")</f>
        <v>Yes</v>
      </c>
      <c r="R7939" t="str">
        <f>TEXT(SalesData[[#This Row],[Order Date]],"mmm-yyyy")</f>
        <v>Dec-2024</v>
      </c>
      <c r="S7939">
        <f>YEAR(SalesData[[#This Row],[Order Date]])*100 + MONTH(SalesData[[#This Row],[Order Date]])</f>
        <v>202412</v>
      </c>
    </row>
    <row r="7940" spans="1:19" x14ac:dyDescent="0.3">
      <c r="A7940" t="s">
        <v>6102</v>
      </c>
      <c r="B7940" s="3">
        <v>45636</v>
      </c>
      <c r="C7940" t="s">
        <v>6103</v>
      </c>
      <c r="D7940" t="s">
        <v>30</v>
      </c>
      <c r="E7940" t="s">
        <v>26</v>
      </c>
      <c r="F7940" t="s">
        <v>34</v>
      </c>
      <c r="G7940">
        <v>9</v>
      </c>
      <c r="H7940" s="5">
        <v>378.25</v>
      </c>
      <c r="I7940" s="5">
        <v>0.14000000000000001</v>
      </c>
      <c r="J7940" s="5">
        <v>2927.6550000000002</v>
      </c>
      <c r="K7940" s="5">
        <v>480.63724173327842</v>
      </c>
      <c r="L7940">
        <f>YEAR(SalesData[Order Date])</f>
        <v>2024</v>
      </c>
      <c r="M7940">
        <f>MONTH(SalesData[Order Date])</f>
        <v>12</v>
      </c>
      <c r="N7940" t="str">
        <f>TEXT(SalesData[[#This Row],[Order Date]], "mmmm")</f>
        <v>December</v>
      </c>
      <c r="O7940" s="7">
        <f>IF(SalesData[Sales]=0,0,SalesData[Profit]/SalesData[Sales])</f>
        <v>0.16417140740055725</v>
      </c>
      <c r="P7940" s="8">
        <f t="shared" si="124"/>
        <v>4.1125064257912905E-5</v>
      </c>
      <c r="Q7940" t="str">
        <f>IF(SalesData[[#This Row],[Discount]]&gt;0, "Yes", "No")</f>
        <v>Yes</v>
      </c>
      <c r="R7940" t="str">
        <f>TEXT(SalesData[[#This Row],[Order Date]],"mmm-yyyy")</f>
        <v>Dec-2024</v>
      </c>
      <c r="S7940">
        <f>YEAR(SalesData[[#This Row],[Order Date]])*100 + MONTH(SalesData[[#This Row],[Order Date]])</f>
        <v>202412</v>
      </c>
    </row>
    <row r="7941" spans="1:19" x14ac:dyDescent="0.3">
      <c r="A7941" t="s">
        <v>6180</v>
      </c>
      <c r="B7941" s="3">
        <v>45646</v>
      </c>
      <c r="C7941" t="s">
        <v>6181</v>
      </c>
      <c r="D7941" t="s">
        <v>13</v>
      </c>
      <c r="E7941" t="s">
        <v>14</v>
      </c>
      <c r="F7941" t="s">
        <v>20</v>
      </c>
      <c r="G7941">
        <v>1</v>
      </c>
      <c r="H7941" s="5">
        <v>990.78</v>
      </c>
      <c r="I7941" s="5">
        <v>0.05</v>
      </c>
      <c r="J7941" s="5">
        <v>941.24099999999999</v>
      </c>
      <c r="K7941" s="5">
        <v>120.0657242902799</v>
      </c>
      <c r="L7941">
        <f>YEAR(SalesData[Order Date])</f>
        <v>2024</v>
      </c>
      <c r="M7941">
        <f>MONTH(SalesData[Order Date])</f>
        <v>12</v>
      </c>
      <c r="N7941" t="str">
        <f>TEXT(SalesData[[#This Row],[Order Date]], "mmmm")</f>
        <v>December</v>
      </c>
      <c r="O7941" s="7">
        <f>IF(SalesData[Sales]=0,0,SalesData[Profit]/SalesData[Sales])</f>
        <v>0.12756108615145315</v>
      </c>
      <c r="P7941" s="8">
        <f t="shared" si="124"/>
        <v>5.0465289973556193E-5</v>
      </c>
      <c r="Q7941" t="str">
        <f>IF(SalesData[[#This Row],[Discount]]&gt;0, "Yes", "No")</f>
        <v>Yes</v>
      </c>
      <c r="R7941" t="str">
        <f>TEXT(SalesData[[#This Row],[Order Date]],"mmm-yyyy")</f>
        <v>Dec-2024</v>
      </c>
      <c r="S7941">
        <f>YEAR(SalesData[[#This Row],[Order Date]])*100 + MONTH(SalesData[[#This Row],[Order Date]])</f>
        <v>202412</v>
      </c>
    </row>
    <row r="7942" spans="1:19" x14ac:dyDescent="0.3">
      <c r="A7942" t="s">
        <v>6194</v>
      </c>
      <c r="B7942" s="3">
        <v>45628</v>
      </c>
      <c r="C7942" t="s">
        <v>6195</v>
      </c>
      <c r="D7942" t="s">
        <v>18</v>
      </c>
      <c r="E7942" t="s">
        <v>19</v>
      </c>
      <c r="F7942" t="s">
        <v>91</v>
      </c>
      <c r="G7942">
        <v>9</v>
      </c>
      <c r="H7942" s="5">
        <v>282.32</v>
      </c>
      <c r="I7942" s="5">
        <v>0.12</v>
      </c>
      <c r="J7942" s="5">
        <v>2235.9744000000001</v>
      </c>
      <c r="K7942" s="5">
        <v>433.26287072545841</v>
      </c>
      <c r="L7942">
        <f>YEAR(SalesData[Order Date])</f>
        <v>2024</v>
      </c>
      <c r="M7942">
        <f>MONTH(SalesData[Order Date])</f>
        <v>12</v>
      </c>
      <c r="N7942" t="str">
        <f>TEXT(SalesData[[#This Row],[Order Date]], "mmmm")</f>
        <v>December</v>
      </c>
      <c r="O7942" s="7">
        <f>IF(SalesData[Sales]=0,0,SalesData[Profit]/SalesData[Sales])</f>
        <v>0.19376915528436212</v>
      </c>
      <c r="P7942" s="8">
        <f t="shared" si="124"/>
        <v>4.7227732124303389E-5</v>
      </c>
      <c r="Q7942" t="str">
        <f>IF(SalesData[[#This Row],[Discount]]&gt;0, "Yes", "No")</f>
        <v>Yes</v>
      </c>
      <c r="R7942" t="str">
        <f>TEXT(SalesData[[#This Row],[Order Date]],"mmm-yyyy")</f>
        <v>Dec-2024</v>
      </c>
      <c r="S7942">
        <f>YEAR(SalesData[[#This Row],[Order Date]])*100 + MONTH(SalesData[[#This Row],[Order Date]])</f>
        <v>202412</v>
      </c>
    </row>
    <row r="7943" spans="1:19" x14ac:dyDescent="0.3">
      <c r="A7943" t="s">
        <v>6224</v>
      </c>
      <c r="B7943" s="3">
        <v>45656</v>
      </c>
      <c r="C7943" t="s">
        <v>6225</v>
      </c>
      <c r="D7943" t="s">
        <v>13</v>
      </c>
      <c r="E7943" t="s">
        <v>14</v>
      </c>
      <c r="F7943" t="s">
        <v>27</v>
      </c>
      <c r="G7943">
        <v>9</v>
      </c>
      <c r="H7943" s="5">
        <v>16.04</v>
      </c>
      <c r="I7943" s="5">
        <v>0.17</v>
      </c>
      <c r="J7943" s="5">
        <v>119.8188</v>
      </c>
      <c r="K7943" s="5">
        <v>28.922544505967661</v>
      </c>
      <c r="L7943">
        <f>YEAR(SalesData[Order Date])</f>
        <v>2024</v>
      </c>
      <c r="M7943">
        <f>MONTH(SalesData[Order Date])</f>
        <v>12</v>
      </c>
      <c r="N7943" t="str">
        <f>TEXT(SalesData[[#This Row],[Order Date]], "mmmm")</f>
        <v>December</v>
      </c>
      <c r="O7943" s="7">
        <f>IF(SalesData[Sales]=0,0,SalesData[Profit]/SalesData[Sales])</f>
        <v>0.24138569661829079</v>
      </c>
      <c r="P7943" s="8">
        <f t="shared" si="124"/>
        <v>1.1776115267387089E-3</v>
      </c>
      <c r="Q7943" t="str">
        <f>IF(SalesData[[#This Row],[Discount]]&gt;0, "Yes", "No")</f>
        <v>Yes</v>
      </c>
      <c r="R7943" t="str">
        <f>TEXT(SalesData[[#This Row],[Order Date]],"mmm-yyyy")</f>
        <v>Dec-2024</v>
      </c>
      <c r="S7943">
        <f>YEAR(SalesData[[#This Row],[Order Date]])*100 + MONTH(SalesData[[#This Row],[Order Date]])</f>
        <v>202412</v>
      </c>
    </row>
    <row r="7944" spans="1:19" x14ac:dyDescent="0.3">
      <c r="A7944" t="s">
        <v>6362</v>
      </c>
      <c r="B7944" s="3">
        <v>45630</v>
      </c>
      <c r="C7944" t="s">
        <v>6363</v>
      </c>
      <c r="D7944" t="s">
        <v>18</v>
      </c>
      <c r="E7944" t="s">
        <v>14</v>
      </c>
      <c r="F7944" t="s">
        <v>91</v>
      </c>
      <c r="G7944">
        <v>4</v>
      </c>
      <c r="H7944" s="5">
        <v>426.14</v>
      </c>
      <c r="I7944" s="5">
        <v>0.2</v>
      </c>
      <c r="J7944" s="5">
        <v>1363.6479999999999</v>
      </c>
      <c r="K7944" s="5">
        <v>269.51613117471351</v>
      </c>
      <c r="L7944">
        <f>YEAR(SalesData[Order Date])</f>
        <v>2024</v>
      </c>
      <c r="M7944">
        <f>MONTH(SalesData[Order Date])</f>
        <v>12</v>
      </c>
      <c r="N7944" t="str">
        <f>TEXT(SalesData[[#This Row],[Order Date]], "mmmm")</f>
        <v>December</v>
      </c>
      <c r="O7944" s="7">
        <f>IF(SalesData[Sales]=0,0,SalesData[Profit]/SalesData[Sales])</f>
        <v>0.19764347630379211</v>
      </c>
      <c r="P7944" s="8">
        <f t="shared" si="124"/>
        <v>1.1733233209743277E-4</v>
      </c>
      <c r="Q7944" t="str">
        <f>IF(SalesData[[#This Row],[Discount]]&gt;0, "Yes", "No")</f>
        <v>Yes</v>
      </c>
      <c r="R7944" t="str">
        <f>TEXT(SalesData[[#This Row],[Order Date]],"mmm-yyyy")</f>
        <v>Dec-2024</v>
      </c>
      <c r="S7944">
        <f>YEAR(SalesData[[#This Row],[Order Date]])*100 + MONTH(SalesData[[#This Row],[Order Date]])</f>
        <v>202412</v>
      </c>
    </row>
    <row r="7945" spans="1:19" x14ac:dyDescent="0.3">
      <c r="A7945" t="s">
        <v>6364</v>
      </c>
      <c r="B7945" s="3">
        <v>45627</v>
      </c>
      <c r="C7945" t="s">
        <v>6365</v>
      </c>
      <c r="D7945" t="s">
        <v>30</v>
      </c>
      <c r="E7945" t="s">
        <v>14</v>
      </c>
      <c r="F7945" t="s">
        <v>20</v>
      </c>
      <c r="G7945">
        <v>2</v>
      </c>
      <c r="H7945" s="5">
        <v>325.44</v>
      </c>
      <c r="I7945" s="5">
        <v>0.08</v>
      </c>
      <c r="J7945" s="5">
        <v>598.80960000000005</v>
      </c>
      <c r="K7945" s="5">
        <v>53.502744861478028</v>
      </c>
      <c r="L7945">
        <f>YEAR(SalesData[Order Date])</f>
        <v>2024</v>
      </c>
      <c r="M7945">
        <f>MONTH(SalesData[Order Date])</f>
        <v>12</v>
      </c>
      <c r="N7945" t="str">
        <f>TEXT(SalesData[[#This Row],[Order Date]], "mmmm")</f>
        <v>December</v>
      </c>
      <c r="O7945" s="7">
        <f>IF(SalesData[Sales]=0,0,SalesData[Profit]/SalesData[Sales])</f>
        <v>8.9348508877409485E-2</v>
      </c>
      <c r="P7945" s="8">
        <f t="shared" si="124"/>
        <v>1.2291052114060964E-4</v>
      </c>
      <c r="Q7945" t="str">
        <f>IF(SalesData[[#This Row],[Discount]]&gt;0, "Yes", "No")</f>
        <v>Yes</v>
      </c>
      <c r="R7945" t="str">
        <f>TEXT(SalesData[[#This Row],[Order Date]],"mmm-yyyy")</f>
        <v>Dec-2024</v>
      </c>
      <c r="S7945">
        <f>YEAR(SalesData[[#This Row],[Order Date]])*100 + MONTH(SalesData[[#This Row],[Order Date]])</f>
        <v>202412</v>
      </c>
    </row>
    <row r="7946" spans="1:19" x14ac:dyDescent="0.3">
      <c r="A7946" t="s">
        <v>6440</v>
      </c>
      <c r="B7946" s="3">
        <v>45641</v>
      </c>
      <c r="C7946" t="s">
        <v>6441</v>
      </c>
      <c r="D7946" t="s">
        <v>23</v>
      </c>
      <c r="E7946" t="s">
        <v>14</v>
      </c>
      <c r="F7946" t="s">
        <v>62</v>
      </c>
      <c r="G7946">
        <v>6</v>
      </c>
      <c r="H7946" s="5">
        <v>17.670000000000002</v>
      </c>
      <c r="I7946" s="5">
        <v>0.02</v>
      </c>
      <c r="J7946" s="5">
        <v>103.89960000000001</v>
      </c>
      <c r="K7946" s="5">
        <v>28.03153215408091</v>
      </c>
      <c r="L7946">
        <f>YEAR(SalesData[Order Date])</f>
        <v>2024</v>
      </c>
      <c r="M7946">
        <f>MONTH(SalesData[Order Date])</f>
        <v>12</v>
      </c>
      <c r="N7946" t="str">
        <f>TEXT(SalesData[[#This Row],[Order Date]], "mmmm")</f>
        <v>December</v>
      </c>
      <c r="O7946" s="7">
        <f>IF(SalesData[Sales]=0,0,SalesData[Profit]/SalesData[Sales])</f>
        <v>0.26979441840084956</v>
      </c>
      <c r="P7946" s="8">
        <f t="shared" si="124"/>
        <v>1.8864365214110544E-4</v>
      </c>
      <c r="Q7946" t="str">
        <f>IF(SalesData[[#This Row],[Discount]]&gt;0, "Yes", "No")</f>
        <v>Yes</v>
      </c>
      <c r="R7946" t="str">
        <f>TEXT(SalesData[[#This Row],[Order Date]],"mmm-yyyy")</f>
        <v>Dec-2024</v>
      </c>
      <c r="S7946">
        <f>YEAR(SalesData[[#This Row],[Order Date]])*100 + MONTH(SalesData[[#This Row],[Order Date]])</f>
        <v>202412</v>
      </c>
    </row>
    <row r="7947" spans="1:19" x14ac:dyDescent="0.3">
      <c r="A7947" t="s">
        <v>6458</v>
      </c>
      <c r="B7947" s="3">
        <v>45653</v>
      </c>
      <c r="C7947" t="s">
        <v>6459</v>
      </c>
      <c r="D7947" t="s">
        <v>13</v>
      </c>
      <c r="E7947" t="s">
        <v>14</v>
      </c>
      <c r="F7947" t="s">
        <v>31</v>
      </c>
      <c r="G7947">
        <v>7</v>
      </c>
      <c r="H7947" s="5">
        <v>991.01</v>
      </c>
      <c r="I7947" s="5">
        <v>0.11</v>
      </c>
      <c r="J7947" s="5">
        <v>6173.9922999999999</v>
      </c>
      <c r="K7947" s="5">
        <v>794.11280378223751</v>
      </c>
      <c r="L7947">
        <f>YEAR(SalesData[Order Date])</f>
        <v>2024</v>
      </c>
      <c r="M7947">
        <f>MONTH(SalesData[Order Date])</f>
        <v>12</v>
      </c>
      <c r="N7947" t="str">
        <f>TEXT(SalesData[[#This Row],[Order Date]], "mmmm")</f>
        <v>December</v>
      </c>
      <c r="O7947" s="7">
        <f>IF(SalesData[Sales]=0,0,SalesData[Profit]/SalesData[Sales])</f>
        <v>0.1286222536724313</v>
      </c>
      <c r="P7947" s="8">
        <f t="shared" si="124"/>
        <v>1.585683869414609E-5</v>
      </c>
      <c r="Q7947" t="str">
        <f>IF(SalesData[[#This Row],[Discount]]&gt;0, "Yes", "No")</f>
        <v>Yes</v>
      </c>
      <c r="R7947" t="str">
        <f>TEXT(SalesData[[#This Row],[Order Date]],"mmm-yyyy")</f>
        <v>Dec-2024</v>
      </c>
      <c r="S7947">
        <f>YEAR(SalesData[[#This Row],[Order Date]])*100 + MONTH(SalesData[[#This Row],[Order Date]])</f>
        <v>202412</v>
      </c>
    </row>
    <row r="7948" spans="1:19" x14ac:dyDescent="0.3">
      <c r="A7948" t="s">
        <v>6547</v>
      </c>
      <c r="B7948" s="3">
        <v>45632</v>
      </c>
      <c r="C7948" t="s">
        <v>6548</v>
      </c>
      <c r="D7948" t="s">
        <v>23</v>
      </c>
      <c r="E7948" t="s">
        <v>26</v>
      </c>
      <c r="F7948" t="s">
        <v>20</v>
      </c>
      <c r="G7948">
        <v>1</v>
      </c>
      <c r="H7948" s="5">
        <v>870.56</v>
      </c>
      <c r="I7948" s="5">
        <v>0.22</v>
      </c>
      <c r="J7948" s="5">
        <v>679.03679999999997</v>
      </c>
      <c r="K7948" s="5">
        <v>187.11190386162821</v>
      </c>
      <c r="L7948">
        <f>YEAR(SalesData[Order Date])</f>
        <v>2024</v>
      </c>
      <c r="M7948">
        <f>MONTH(SalesData[Order Date])</f>
        <v>12</v>
      </c>
      <c r="N7948" t="str">
        <f>TEXT(SalesData[[#This Row],[Order Date]], "mmmm")</f>
        <v>December</v>
      </c>
      <c r="O7948" s="7">
        <f>IF(SalesData[Sales]=0,0,SalesData[Profit]/SalesData[Sales])</f>
        <v>0.2755548798851965</v>
      </c>
      <c r="P7948" s="8">
        <f t="shared" si="124"/>
        <v>2.5271089873185078E-4</v>
      </c>
      <c r="Q7948" t="str">
        <f>IF(SalesData[[#This Row],[Discount]]&gt;0, "Yes", "No")</f>
        <v>Yes</v>
      </c>
      <c r="R7948" t="str">
        <f>TEXT(SalesData[[#This Row],[Order Date]],"mmm-yyyy")</f>
        <v>Dec-2024</v>
      </c>
      <c r="S7948">
        <f>YEAR(SalesData[[#This Row],[Order Date]])*100 + MONTH(SalesData[[#This Row],[Order Date]])</f>
        <v>202412</v>
      </c>
    </row>
    <row r="7949" spans="1:19" x14ac:dyDescent="0.3">
      <c r="A7949" t="s">
        <v>6555</v>
      </c>
      <c r="B7949" s="3">
        <v>45632</v>
      </c>
      <c r="C7949" t="s">
        <v>6556</v>
      </c>
      <c r="D7949" t="s">
        <v>18</v>
      </c>
      <c r="E7949" t="s">
        <v>19</v>
      </c>
      <c r="F7949" t="s">
        <v>34</v>
      </c>
      <c r="G7949">
        <v>2</v>
      </c>
      <c r="H7949" s="5">
        <v>808.89</v>
      </c>
      <c r="I7949" s="5">
        <v>0.25</v>
      </c>
      <c r="J7949" s="5">
        <v>1213.335</v>
      </c>
      <c r="K7949" s="5">
        <v>107.9539554587577</v>
      </c>
      <c r="L7949">
        <f>YEAR(SalesData[Order Date])</f>
        <v>2024</v>
      </c>
      <c r="M7949">
        <f>MONTH(SalesData[Order Date])</f>
        <v>12</v>
      </c>
      <c r="N7949" t="str">
        <f>TEXT(SalesData[[#This Row],[Order Date]], "mmmm")</f>
        <v>December</v>
      </c>
      <c r="O7949" s="7">
        <f>IF(SalesData[Sales]=0,0,SalesData[Profit]/SalesData[Sales])</f>
        <v>8.8972917997715145E-2</v>
      </c>
      <c r="P7949" s="8">
        <f t="shared" si="124"/>
        <v>1.545327547626995E-4</v>
      </c>
      <c r="Q7949" t="str">
        <f>IF(SalesData[[#This Row],[Discount]]&gt;0, "Yes", "No")</f>
        <v>Yes</v>
      </c>
      <c r="R7949" t="str">
        <f>TEXT(SalesData[[#This Row],[Order Date]],"mmm-yyyy")</f>
        <v>Dec-2024</v>
      </c>
      <c r="S7949">
        <f>YEAR(SalesData[[#This Row],[Order Date]])*100 + MONTH(SalesData[[#This Row],[Order Date]])</f>
        <v>202412</v>
      </c>
    </row>
    <row r="7950" spans="1:19" x14ac:dyDescent="0.3">
      <c r="A7950" t="s">
        <v>6597</v>
      </c>
      <c r="B7950" s="3">
        <v>45654</v>
      </c>
      <c r="C7950" t="s">
        <v>6598</v>
      </c>
      <c r="D7950" t="s">
        <v>13</v>
      </c>
      <c r="E7950" t="s">
        <v>19</v>
      </c>
      <c r="F7950" t="s">
        <v>39</v>
      </c>
      <c r="G7950">
        <v>9</v>
      </c>
      <c r="H7950" s="5">
        <v>895.84</v>
      </c>
      <c r="I7950" s="5">
        <v>0.2</v>
      </c>
      <c r="J7950" s="5">
        <v>6450.0480000000007</v>
      </c>
      <c r="K7950" s="5">
        <v>1434.0299727537799</v>
      </c>
      <c r="L7950">
        <f>YEAR(SalesData[Order Date])</f>
        <v>2024</v>
      </c>
      <c r="M7950">
        <f>MONTH(SalesData[Order Date])</f>
        <v>12</v>
      </c>
      <c r="N7950" t="str">
        <f>TEXT(SalesData[[#This Row],[Order Date]], "mmmm")</f>
        <v>December</v>
      </c>
      <c r="O7950" s="7">
        <f>IF(SalesData[Sales]=0,0,SalesData[Profit]/SalesData[Sales])</f>
        <v>0.22232857379569576</v>
      </c>
      <c r="P7950" s="8">
        <f t="shared" si="124"/>
        <v>2.480601694747078E-5</v>
      </c>
      <c r="Q7950" t="str">
        <f>IF(SalesData[[#This Row],[Discount]]&gt;0, "Yes", "No")</f>
        <v>Yes</v>
      </c>
      <c r="R7950" t="str">
        <f>TEXT(SalesData[[#This Row],[Order Date]],"mmm-yyyy")</f>
        <v>Dec-2024</v>
      </c>
      <c r="S7950">
        <f>YEAR(SalesData[[#This Row],[Order Date]])*100 + MONTH(SalesData[[#This Row],[Order Date]])</f>
        <v>202412</v>
      </c>
    </row>
    <row r="7951" spans="1:19" x14ac:dyDescent="0.3">
      <c r="A7951" t="s">
        <v>6621</v>
      </c>
      <c r="B7951" s="3">
        <v>45653</v>
      </c>
      <c r="C7951" t="s">
        <v>6622</v>
      </c>
      <c r="D7951" t="s">
        <v>18</v>
      </c>
      <c r="E7951" t="s">
        <v>26</v>
      </c>
      <c r="F7951" t="s">
        <v>15</v>
      </c>
      <c r="G7951">
        <v>3</v>
      </c>
      <c r="H7951" s="5">
        <v>654.15</v>
      </c>
      <c r="I7951" s="5">
        <v>0.2</v>
      </c>
      <c r="J7951" s="5">
        <v>1569.96</v>
      </c>
      <c r="K7951" s="5">
        <v>389.71873685490999</v>
      </c>
      <c r="L7951">
        <f>YEAR(SalesData[Order Date])</f>
        <v>2024</v>
      </c>
      <c r="M7951">
        <f>MONTH(SalesData[Order Date])</f>
        <v>12</v>
      </c>
      <c r="N7951" t="str">
        <f>TEXT(SalesData[[#This Row],[Order Date]], "mmmm")</f>
        <v>December</v>
      </c>
      <c r="O7951" s="7">
        <f>IF(SalesData[Sales]=0,0,SalesData[Profit]/SalesData[Sales])</f>
        <v>0.2482348192660386</v>
      </c>
      <c r="P7951" s="8">
        <f t="shared" si="124"/>
        <v>1.0191342454584832E-4</v>
      </c>
      <c r="Q7951" t="str">
        <f>IF(SalesData[[#This Row],[Discount]]&gt;0, "Yes", "No")</f>
        <v>Yes</v>
      </c>
      <c r="R7951" t="str">
        <f>TEXT(SalesData[[#This Row],[Order Date]],"mmm-yyyy")</f>
        <v>Dec-2024</v>
      </c>
      <c r="S7951">
        <f>YEAR(SalesData[[#This Row],[Order Date]])*100 + MONTH(SalesData[[#This Row],[Order Date]])</f>
        <v>202412</v>
      </c>
    </row>
    <row r="7952" spans="1:19" x14ac:dyDescent="0.3">
      <c r="A7952" t="s">
        <v>6771</v>
      </c>
      <c r="B7952" s="3">
        <v>45641</v>
      </c>
      <c r="C7952" t="s">
        <v>6772</v>
      </c>
      <c r="D7952" t="s">
        <v>13</v>
      </c>
      <c r="E7952" t="s">
        <v>19</v>
      </c>
      <c r="F7952" t="s">
        <v>34</v>
      </c>
      <c r="G7952">
        <v>3</v>
      </c>
      <c r="H7952" s="5">
        <v>358.51</v>
      </c>
      <c r="I7952" s="5">
        <v>7.0000000000000007E-2</v>
      </c>
      <c r="J7952" s="5">
        <v>1000.2429</v>
      </c>
      <c r="K7952" s="5">
        <v>72.586611781261723</v>
      </c>
      <c r="L7952">
        <f>YEAR(SalesData[Order Date])</f>
        <v>2024</v>
      </c>
      <c r="M7952">
        <f>MONTH(SalesData[Order Date])</f>
        <v>12</v>
      </c>
      <c r="N7952" t="str">
        <f>TEXT(SalesData[[#This Row],[Order Date]], "mmmm")</f>
        <v>December</v>
      </c>
      <c r="O7952" s="7">
        <f>IF(SalesData[Sales]=0,0,SalesData[Profit]/SalesData[Sales])</f>
        <v>7.2568984774859915E-2</v>
      </c>
      <c r="P7952" s="8">
        <f t="shared" si="124"/>
        <v>6.508419104999397E-5</v>
      </c>
      <c r="Q7952" t="str">
        <f>IF(SalesData[[#This Row],[Discount]]&gt;0, "Yes", "No")</f>
        <v>Yes</v>
      </c>
      <c r="R7952" t="str">
        <f>TEXT(SalesData[[#This Row],[Order Date]],"mmm-yyyy")</f>
        <v>Dec-2024</v>
      </c>
      <c r="S7952">
        <f>YEAR(SalesData[[#This Row],[Order Date]])*100 + MONTH(SalesData[[#This Row],[Order Date]])</f>
        <v>202412</v>
      </c>
    </row>
    <row r="7953" spans="1:19" x14ac:dyDescent="0.3">
      <c r="A7953" t="s">
        <v>6799</v>
      </c>
      <c r="B7953" s="3">
        <v>45653</v>
      </c>
      <c r="C7953" t="s">
        <v>6800</v>
      </c>
      <c r="D7953" t="s">
        <v>18</v>
      </c>
      <c r="E7953" t="s">
        <v>26</v>
      </c>
      <c r="F7953" t="s">
        <v>53</v>
      </c>
      <c r="G7953">
        <v>8</v>
      </c>
      <c r="H7953" s="5">
        <v>452.24</v>
      </c>
      <c r="I7953" s="5">
        <v>0.23</v>
      </c>
      <c r="J7953" s="5">
        <v>2785.7984000000001</v>
      </c>
      <c r="K7953" s="5">
        <v>479.26151948126909</v>
      </c>
      <c r="L7953">
        <f>YEAR(SalesData[Order Date])</f>
        <v>2024</v>
      </c>
      <c r="M7953">
        <f>MONTH(SalesData[Order Date])</f>
        <v>12</v>
      </c>
      <c r="N7953" t="str">
        <f>TEXT(SalesData[[#This Row],[Order Date]], "mmmm")</f>
        <v>December</v>
      </c>
      <c r="O7953" s="7">
        <f>IF(SalesData[Sales]=0,0,SalesData[Profit]/SalesData[Sales])</f>
        <v>0.17203740208956581</v>
      </c>
      <c r="P7953" s="8">
        <f t="shared" si="124"/>
        <v>6.357243941270122E-5</v>
      </c>
      <c r="Q7953" t="str">
        <f>IF(SalesData[[#This Row],[Discount]]&gt;0, "Yes", "No")</f>
        <v>Yes</v>
      </c>
      <c r="R7953" t="str">
        <f>TEXT(SalesData[[#This Row],[Order Date]],"mmm-yyyy")</f>
        <v>Dec-2024</v>
      </c>
      <c r="S7953">
        <f>YEAR(SalesData[[#This Row],[Order Date]])*100 + MONTH(SalesData[[#This Row],[Order Date]])</f>
        <v>202412</v>
      </c>
    </row>
    <row r="7954" spans="1:19" x14ac:dyDescent="0.3">
      <c r="A7954" t="s">
        <v>6811</v>
      </c>
      <c r="B7954" s="3">
        <v>45656</v>
      </c>
      <c r="C7954" t="s">
        <v>6812</v>
      </c>
      <c r="D7954" t="s">
        <v>23</v>
      </c>
      <c r="E7954" t="s">
        <v>19</v>
      </c>
      <c r="F7954" t="s">
        <v>53</v>
      </c>
      <c r="G7954">
        <v>7</v>
      </c>
      <c r="H7954" s="5">
        <v>69.73</v>
      </c>
      <c r="I7954" s="5">
        <v>0.09</v>
      </c>
      <c r="J7954" s="5">
        <v>444.18009999999998</v>
      </c>
      <c r="K7954" s="5">
        <v>65.746771952789516</v>
      </c>
      <c r="L7954">
        <f>YEAR(SalesData[Order Date])</f>
        <v>2024</v>
      </c>
      <c r="M7954">
        <f>MONTH(SalesData[Order Date])</f>
        <v>12</v>
      </c>
      <c r="N7954" t="str">
        <f>TEXT(SalesData[[#This Row],[Order Date]], "mmmm")</f>
        <v>December</v>
      </c>
      <c r="O7954" s="7">
        <f>IF(SalesData[Sales]=0,0,SalesData[Profit]/SalesData[Sales])</f>
        <v>0.14801827446297014</v>
      </c>
      <c r="P7954" s="8">
        <f t="shared" si="124"/>
        <v>1.8438466739054721E-4</v>
      </c>
      <c r="Q7954" t="str">
        <f>IF(SalesData[[#This Row],[Discount]]&gt;0, "Yes", "No")</f>
        <v>Yes</v>
      </c>
      <c r="R7954" t="str">
        <f>TEXT(SalesData[[#This Row],[Order Date]],"mmm-yyyy")</f>
        <v>Dec-2024</v>
      </c>
      <c r="S7954">
        <f>YEAR(SalesData[[#This Row],[Order Date]])*100 + MONTH(SalesData[[#This Row],[Order Date]])</f>
        <v>202412</v>
      </c>
    </row>
    <row r="7955" spans="1:19" x14ac:dyDescent="0.3">
      <c r="A7955" t="s">
        <v>6813</v>
      </c>
      <c r="B7955" s="3">
        <v>45627</v>
      </c>
      <c r="C7955" t="s">
        <v>6814</v>
      </c>
      <c r="D7955" t="s">
        <v>13</v>
      </c>
      <c r="E7955" t="s">
        <v>26</v>
      </c>
      <c r="F7955" t="s">
        <v>39</v>
      </c>
      <c r="G7955">
        <v>9</v>
      </c>
      <c r="H7955" s="5">
        <v>429.09</v>
      </c>
      <c r="I7955" s="5">
        <v>0.03</v>
      </c>
      <c r="J7955" s="5">
        <v>3745.9557</v>
      </c>
      <c r="K7955" s="5">
        <v>835.93237164710376</v>
      </c>
      <c r="L7955">
        <f>YEAR(SalesData[Order Date])</f>
        <v>2024</v>
      </c>
      <c r="M7955">
        <f>MONTH(SalesData[Order Date])</f>
        <v>12</v>
      </c>
      <c r="N7955" t="str">
        <f>TEXT(SalesData[[#This Row],[Order Date]], "mmmm")</f>
        <v>December</v>
      </c>
      <c r="O7955" s="7">
        <f>IF(SalesData[Sales]=0,0,SalesData[Profit]/SalesData[Sales])</f>
        <v>0.22315596835464546</v>
      </c>
      <c r="P7955" s="8">
        <f t="shared" si="124"/>
        <v>7.7683780403489547E-6</v>
      </c>
      <c r="Q7955" t="str">
        <f>IF(SalesData[[#This Row],[Discount]]&gt;0, "Yes", "No")</f>
        <v>Yes</v>
      </c>
      <c r="R7955" t="str">
        <f>TEXT(SalesData[[#This Row],[Order Date]],"mmm-yyyy")</f>
        <v>Dec-2024</v>
      </c>
      <c r="S7955">
        <f>YEAR(SalesData[[#This Row],[Order Date]])*100 + MONTH(SalesData[[#This Row],[Order Date]])</f>
        <v>202412</v>
      </c>
    </row>
    <row r="7956" spans="1:19" x14ac:dyDescent="0.3">
      <c r="A7956" t="s">
        <v>6838</v>
      </c>
      <c r="B7956" s="3">
        <v>45657</v>
      </c>
      <c r="C7956" t="s">
        <v>6839</v>
      </c>
      <c r="D7956" t="s">
        <v>23</v>
      </c>
      <c r="E7956" t="s">
        <v>14</v>
      </c>
      <c r="F7956" t="s">
        <v>31</v>
      </c>
      <c r="G7956">
        <v>4</v>
      </c>
      <c r="H7956" s="5">
        <v>553.95000000000005</v>
      </c>
      <c r="I7956" s="5">
        <v>0.26</v>
      </c>
      <c r="J7956" s="5">
        <v>1639.692</v>
      </c>
      <c r="K7956" s="5">
        <v>163.07897147370031</v>
      </c>
      <c r="L7956">
        <f>YEAR(SalesData[Order Date])</f>
        <v>2024</v>
      </c>
      <c r="M7956">
        <f>MONTH(SalesData[Order Date])</f>
        <v>12</v>
      </c>
      <c r="N7956" t="str">
        <f>TEXT(SalesData[[#This Row],[Order Date]], "mmmm")</f>
        <v>December</v>
      </c>
      <c r="O7956" s="7">
        <f>IF(SalesData[Sales]=0,0,SalesData[Profit]/SalesData[Sales])</f>
        <v>9.9457075764046124E-2</v>
      </c>
      <c r="P7956" s="8">
        <f t="shared" si="124"/>
        <v>1.1733911002798086E-4</v>
      </c>
      <c r="Q7956" t="str">
        <f>IF(SalesData[[#This Row],[Discount]]&gt;0, "Yes", "No")</f>
        <v>Yes</v>
      </c>
      <c r="R7956" t="str">
        <f>TEXT(SalesData[[#This Row],[Order Date]],"mmm-yyyy")</f>
        <v>Dec-2024</v>
      </c>
      <c r="S7956">
        <f>YEAR(SalesData[[#This Row],[Order Date]])*100 + MONTH(SalesData[[#This Row],[Order Date]])</f>
        <v>202412</v>
      </c>
    </row>
    <row r="7957" spans="1:19" x14ac:dyDescent="0.3">
      <c r="A7957" t="s">
        <v>6840</v>
      </c>
      <c r="B7957" s="3">
        <v>45643</v>
      </c>
      <c r="C7957" t="s">
        <v>6841</v>
      </c>
      <c r="D7957" t="s">
        <v>30</v>
      </c>
      <c r="E7957" t="s">
        <v>26</v>
      </c>
      <c r="F7957" t="s">
        <v>31</v>
      </c>
      <c r="G7957">
        <v>3</v>
      </c>
      <c r="H7957" s="5">
        <v>81.94</v>
      </c>
      <c r="I7957" s="5">
        <v>0.23</v>
      </c>
      <c r="J7957" s="5">
        <v>189.28139999999999</v>
      </c>
      <c r="K7957" s="5">
        <v>47.336742174327</v>
      </c>
      <c r="L7957">
        <f>YEAR(SalesData[Order Date])</f>
        <v>2024</v>
      </c>
      <c r="M7957">
        <f>MONTH(SalesData[Order Date])</f>
        <v>12</v>
      </c>
      <c r="N7957" t="str">
        <f>TEXT(SalesData[[#This Row],[Order Date]], "mmmm")</f>
        <v>December</v>
      </c>
      <c r="O7957" s="7">
        <f>IF(SalesData[Sales]=0,0,SalesData[Profit]/SalesData[Sales])</f>
        <v>0.25008660214013106</v>
      </c>
      <c r="P7957" s="8">
        <f t="shared" si="124"/>
        <v>9.3564396713042067E-4</v>
      </c>
      <c r="Q7957" t="str">
        <f>IF(SalesData[[#This Row],[Discount]]&gt;0, "Yes", "No")</f>
        <v>Yes</v>
      </c>
      <c r="R7957" t="str">
        <f>TEXT(SalesData[[#This Row],[Order Date]],"mmm-yyyy")</f>
        <v>Dec-2024</v>
      </c>
      <c r="S7957">
        <f>YEAR(SalesData[[#This Row],[Order Date]])*100 + MONTH(SalesData[[#This Row],[Order Date]])</f>
        <v>202412</v>
      </c>
    </row>
    <row r="7958" spans="1:19" x14ac:dyDescent="0.3">
      <c r="A7958" t="s">
        <v>6939</v>
      </c>
      <c r="B7958" s="3">
        <v>45636</v>
      </c>
      <c r="C7958" t="s">
        <v>6940</v>
      </c>
      <c r="D7958" t="s">
        <v>23</v>
      </c>
      <c r="E7958" t="s">
        <v>14</v>
      </c>
      <c r="F7958" t="s">
        <v>34</v>
      </c>
      <c r="G7958">
        <v>7</v>
      </c>
      <c r="H7958" s="5">
        <v>524.32000000000005</v>
      </c>
      <c r="I7958" s="5">
        <v>0.21</v>
      </c>
      <c r="J7958" s="5">
        <v>2899.4895999999999</v>
      </c>
      <c r="K7958" s="5">
        <v>812.78668010086187</v>
      </c>
      <c r="L7958">
        <f>YEAR(SalesData[Order Date])</f>
        <v>2024</v>
      </c>
      <c r="M7958">
        <f>MONTH(SalesData[Order Date])</f>
        <v>12</v>
      </c>
      <c r="N7958" t="str">
        <f>TEXT(SalesData[[#This Row],[Order Date]], "mmmm")</f>
        <v>December</v>
      </c>
      <c r="O7958" s="7">
        <f>IF(SalesData[Sales]=0,0,SalesData[Profit]/SalesData[Sales])</f>
        <v>0.28032060542685233</v>
      </c>
      <c r="P7958" s="8">
        <f t="shared" si="124"/>
        <v>5.7216966737869995E-5</v>
      </c>
      <c r="Q7958" t="str">
        <f>IF(SalesData[[#This Row],[Discount]]&gt;0, "Yes", "No")</f>
        <v>Yes</v>
      </c>
      <c r="R7958" t="str">
        <f>TEXT(SalesData[[#This Row],[Order Date]],"mmm-yyyy")</f>
        <v>Dec-2024</v>
      </c>
      <c r="S7958">
        <f>YEAR(SalesData[[#This Row],[Order Date]])*100 + MONTH(SalesData[[#This Row],[Order Date]])</f>
        <v>202412</v>
      </c>
    </row>
    <row r="7959" spans="1:19" x14ac:dyDescent="0.3">
      <c r="A7959" t="s">
        <v>7011</v>
      </c>
      <c r="B7959" s="3">
        <v>45653</v>
      </c>
      <c r="C7959" t="s">
        <v>7012</v>
      </c>
      <c r="D7959" t="s">
        <v>18</v>
      </c>
      <c r="E7959" t="s">
        <v>26</v>
      </c>
      <c r="F7959" t="s">
        <v>31</v>
      </c>
      <c r="G7959">
        <v>3</v>
      </c>
      <c r="H7959" s="5">
        <v>833.63</v>
      </c>
      <c r="I7959" s="5">
        <v>0.14000000000000001</v>
      </c>
      <c r="J7959" s="5">
        <v>2150.7654000000002</v>
      </c>
      <c r="K7959" s="5">
        <v>565.99195065931872</v>
      </c>
      <c r="L7959">
        <f>YEAR(SalesData[Order Date])</f>
        <v>2024</v>
      </c>
      <c r="M7959">
        <f>MONTH(SalesData[Order Date])</f>
        <v>12</v>
      </c>
      <c r="N7959" t="str">
        <f>TEXT(SalesData[[#This Row],[Order Date]], "mmmm")</f>
        <v>December</v>
      </c>
      <c r="O7959" s="7">
        <f>IF(SalesData[Sales]=0,0,SalesData[Profit]/SalesData[Sales])</f>
        <v>0.26315838568879651</v>
      </c>
      <c r="P7959" s="8">
        <f t="shared" si="124"/>
        <v>5.5980071094690298E-5</v>
      </c>
      <c r="Q7959" t="str">
        <f>IF(SalesData[[#This Row],[Discount]]&gt;0, "Yes", "No")</f>
        <v>Yes</v>
      </c>
      <c r="R7959" t="str">
        <f>TEXT(SalesData[[#This Row],[Order Date]],"mmm-yyyy")</f>
        <v>Dec-2024</v>
      </c>
      <c r="S7959">
        <f>YEAR(SalesData[[#This Row],[Order Date]])*100 + MONTH(SalesData[[#This Row],[Order Date]])</f>
        <v>202412</v>
      </c>
    </row>
    <row r="7960" spans="1:19" x14ac:dyDescent="0.3">
      <c r="A7960" t="s">
        <v>7115</v>
      </c>
      <c r="B7960" s="3">
        <v>45639</v>
      </c>
      <c r="C7960" t="s">
        <v>7116</v>
      </c>
      <c r="D7960" t="s">
        <v>18</v>
      </c>
      <c r="E7960" t="s">
        <v>19</v>
      </c>
      <c r="F7960" t="s">
        <v>62</v>
      </c>
      <c r="G7960">
        <v>1</v>
      </c>
      <c r="H7960" s="5">
        <v>747.8</v>
      </c>
      <c r="I7960" s="5">
        <v>0</v>
      </c>
      <c r="J7960" s="5">
        <v>747.8</v>
      </c>
      <c r="K7960" s="5">
        <v>64.868725713177923</v>
      </c>
      <c r="L7960">
        <f>YEAR(SalesData[Order Date])</f>
        <v>2024</v>
      </c>
      <c r="M7960">
        <f>MONTH(SalesData[Order Date])</f>
        <v>12</v>
      </c>
      <c r="N7960" t="str">
        <f>TEXT(SalesData[[#This Row],[Order Date]], "mmmm")</f>
        <v>December</v>
      </c>
      <c r="O7960" s="7">
        <f>IF(SalesData[Sales]=0,0,SalesData[Profit]/SalesData[Sales])</f>
        <v>8.6746089480045363E-2</v>
      </c>
      <c r="P7960" s="8">
        <f t="shared" si="124"/>
        <v>0</v>
      </c>
      <c r="Q7960" t="str">
        <f>IF(SalesData[[#This Row],[Discount]]&gt;0, "Yes", "No")</f>
        <v>No</v>
      </c>
      <c r="R7960" t="str">
        <f>TEXT(SalesData[[#This Row],[Order Date]],"mmm-yyyy")</f>
        <v>Dec-2024</v>
      </c>
      <c r="S7960">
        <f>YEAR(SalesData[[#This Row],[Order Date]])*100 + MONTH(SalesData[[#This Row],[Order Date]])</f>
        <v>202412</v>
      </c>
    </row>
    <row r="7961" spans="1:19" x14ac:dyDescent="0.3">
      <c r="A7961" t="s">
        <v>7163</v>
      </c>
      <c r="B7961" s="3">
        <v>45632</v>
      </c>
      <c r="C7961" t="s">
        <v>7164</v>
      </c>
      <c r="D7961" t="s">
        <v>23</v>
      </c>
      <c r="E7961" t="s">
        <v>26</v>
      </c>
      <c r="F7961" t="s">
        <v>31</v>
      </c>
      <c r="G7961">
        <v>3</v>
      </c>
      <c r="H7961" s="5">
        <v>772.99</v>
      </c>
      <c r="I7961" s="5">
        <v>0.2</v>
      </c>
      <c r="J7961" s="5">
        <v>1855.1759999999999</v>
      </c>
      <c r="K7961" s="5">
        <v>448.69229249946301</v>
      </c>
      <c r="L7961">
        <f>YEAR(SalesData[Order Date])</f>
        <v>2024</v>
      </c>
      <c r="M7961">
        <f>MONTH(SalesData[Order Date])</f>
        <v>12</v>
      </c>
      <c r="N7961" t="str">
        <f>TEXT(SalesData[[#This Row],[Order Date]], "mmmm")</f>
        <v>December</v>
      </c>
      <c r="O7961" s="7">
        <f>IF(SalesData[Sales]=0,0,SalesData[Profit]/SalesData[Sales])</f>
        <v>0.24185969013153633</v>
      </c>
      <c r="P7961" s="8">
        <f t="shared" si="124"/>
        <v>8.624518644053178E-5</v>
      </c>
      <c r="Q7961" t="str">
        <f>IF(SalesData[[#This Row],[Discount]]&gt;0, "Yes", "No")</f>
        <v>Yes</v>
      </c>
      <c r="R7961" t="str">
        <f>TEXT(SalesData[[#This Row],[Order Date]],"mmm-yyyy")</f>
        <v>Dec-2024</v>
      </c>
      <c r="S7961">
        <f>YEAR(SalesData[[#This Row],[Order Date]])*100 + MONTH(SalesData[[#This Row],[Order Date]])</f>
        <v>202412</v>
      </c>
    </row>
    <row r="7962" spans="1:19" x14ac:dyDescent="0.3">
      <c r="A7962" t="s">
        <v>7250</v>
      </c>
      <c r="B7962" s="3">
        <v>45640</v>
      </c>
      <c r="C7962" t="s">
        <v>7251</v>
      </c>
      <c r="D7962" t="s">
        <v>18</v>
      </c>
      <c r="E7962" t="s">
        <v>26</v>
      </c>
      <c r="F7962" t="s">
        <v>39</v>
      </c>
      <c r="G7962">
        <v>4</v>
      </c>
      <c r="H7962" s="5">
        <v>157.52000000000001</v>
      </c>
      <c r="I7962" s="5">
        <v>0.24</v>
      </c>
      <c r="J7962" s="5">
        <v>478.86079999999998</v>
      </c>
      <c r="K7962" s="5">
        <v>131.29625901708491</v>
      </c>
      <c r="L7962">
        <f>YEAR(SalesData[Order Date])</f>
        <v>2024</v>
      </c>
      <c r="M7962">
        <f>MONTH(SalesData[Order Date])</f>
        <v>12</v>
      </c>
      <c r="N7962" t="str">
        <f>TEXT(SalesData[[#This Row],[Order Date]], "mmmm")</f>
        <v>December</v>
      </c>
      <c r="O7962" s="7">
        <f>IF(SalesData[Sales]=0,0,SalesData[Profit]/SalesData[Sales])</f>
        <v>0.27418460441340137</v>
      </c>
      <c r="P7962" s="8">
        <f t="shared" si="124"/>
        <v>3.8090401218892836E-4</v>
      </c>
      <c r="Q7962" t="str">
        <f>IF(SalesData[[#This Row],[Discount]]&gt;0, "Yes", "No")</f>
        <v>Yes</v>
      </c>
      <c r="R7962" t="str">
        <f>TEXT(SalesData[[#This Row],[Order Date]],"mmm-yyyy")</f>
        <v>Dec-2024</v>
      </c>
      <c r="S7962">
        <f>YEAR(SalesData[[#This Row],[Order Date]])*100 + MONTH(SalesData[[#This Row],[Order Date]])</f>
        <v>202412</v>
      </c>
    </row>
    <row r="7963" spans="1:19" x14ac:dyDescent="0.3">
      <c r="A7963" t="s">
        <v>7262</v>
      </c>
      <c r="B7963" s="3">
        <v>45651</v>
      </c>
      <c r="C7963" t="s">
        <v>7263</v>
      </c>
      <c r="D7963" t="s">
        <v>13</v>
      </c>
      <c r="E7963" t="s">
        <v>19</v>
      </c>
      <c r="F7963" t="s">
        <v>27</v>
      </c>
      <c r="G7963">
        <v>1</v>
      </c>
      <c r="H7963" s="5">
        <v>901.03</v>
      </c>
      <c r="I7963" s="5">
        <v>7.0000000000000007E-2</v>
      </c>
      <c r="J7963" s="5">
        <v>837.95789999999988</v>
      </c>
      <c r="K7963" s="5">
        <v>224.65100721265949</v>
      </c>
      <c r="L7963">
        <f>YEAR(SalesData[Order Date])</f>
        <v>2024</v>
      </c>
      <c r="M7963">
        <f>MONTH(SalesData[Order Date])</f>
        <v>12</v>
      </c>
      <c r="N7963" t="str">
        <f>TEXT(SalesData[[#This Row],[Order Date]], "mmmm")</f>
        <v>December</v>
      </c>
      <c r="O7963" s="7">
        <f>IF(SalesData[Sales]=0,0,SalesData[Profit]/SalesData[Sales])</f>
        <v>0.26809342952988391</v>
      </c>
      <c r="P7963" s="8">
        <f t="shared" si="124"/>
        <v>7.7688867185332351E-5</v>
      </c>
      <c r="Q7963" t="str">
        <f>IF(SalesData[[#This Row],[Discount]]&gt;0, "Yes", "No")</f>
        <v>Yes</v>
      </c>
      <c r="R7963" t="str">
        <f>TEXT(SalesData[[#This Row],[Order Date]],"mmm-yyyy")</f>
        <v>Dec-2024</v>
      </c>
      <c r="S7963">
        <f>YEAR(SalesData[[#This Row],[Order Date]])*100 + MONTH(SalesData[[#This Row],[Order Date]])</f>
        <v>202412</v>
      </c>
    </row>
    <row r="7964" spans="1:19" x14ac:dyDescent="0.3">
      <c r="A7964" t="s">
        <v>7285</v>
      </c>
      <c r="B7964" s="3">
        <v>45631</v>
      </c>
      <c r="C7964" t="s">
        <v>7286</v>
      </c>
      <c r="D7964" t="s">
        <v>18</v>
      </c>
      <c r="E7964" t="s">
        <v>26</v>
      </c>
      <c r="F7964" t="s">
        <v>39</v>
      </c>
      <c r="G7964">
        <v>6</v>
      </c>
      <c r="H7964" s="5">
        <v>610.84</v>
      </c>
      <c r="I7964" s="5">
        <v>0.19</v>
      </c>
      <c r="J7964" s="5">
        <v>2968.6824000000001</v>
      </c>
      <c r="K7964" s="5">
        <v>535.41669224651673</v>
      </c>
      <c r="L7964">
        <f>YEAR(SalesData[Order Date])</f>
        <v>2024</v>
      </c>
      <c r="M7964">
        <f>MONTH(SalesData[Order Date])</f>
        <v>12</v>
      </c>
      <c r="N7964" t="str">
        <f>TEXT(SalesData[[#This Row],[Order Date]], "mmmm")</f>
        <v>December</v>
      </c>
      <c r="O7964" s="7">
        <f>IF(SalesData[Sales]=0,0,SalesData[Profit]/SalesData[Sales])</f>
        <v>0.18035499258745788</v>
      </c>
      <c r="P7964" s="8">
        <f t="shared" si="124"/>
        <v>5.1841180450963702E-5</v>
      </c>
      <c r="Q7964" t="str">
        <f>IF(SalesData[[#This Row],[Discount]]&gt;0, "Yes", "No")</f>
        <v>Yes</v>
      </c>
      <c r="R7964" t="str">
        <f>TEXT(SalesData[[#This Row],[Order Date]],"mmm-yyyy")</f>
        <v>Dec-2024</v>
      </c>
      <c r="S7964">
        <f>YEAR(SalesData[[#This Row],[Order Date]])*100 + MONTH(SalesData[[#This Row],[Order Date]])</f>
        <v>202412</v>
      </c>
    </row>
    <row r="7965" spans="1:19" x14ac:dyDescent="0.3">
      <c r="A7965" t="s">
        <v>7466</v>
      </c>
      <c r="B7965" s="3">
        <v>45655</v>
      </c>
      <c r="C7965" t="s">
        <v>7467</v>
      </c>
      <c r="D7965" t="s">
        <v>13</v>
      </c>
      <c r="E7965" t="s">
        <v>26</v>
      </c>
      <c r="F7965" t="s">
        <v>15</v>
      </c>
      <c r="G7965">
        <v>6</v>
      </c>
      <c r="H7965" s="5">
        <v>733.7</v>
      </c>
      <c r="I7965" s="5">
        <v>0.09</v>
      </c>
      <c r="J7965" s="5">
        <v>4006.0020000000009</v>
      </c>
      <c r="K7965" s="5">
        <v>374.61638847255642</v>
      </c>
      <c r="L7965">
        <f>YEAR(SalesData[Order Date])</f>
        <v>2024</v>
      </c>
      <c r="M7965">
        <f>MONTH(SalesData[Order Date])</f>
        <v>12</v>
      </c>
      <c r="N7965" t="str">
        <f>TEXT(SalesData[[#This Row],[Order Date]], "mmmm")</f>
        <v>December</v>
      </c>
      <c r="O7965" s="7">
        <f>IF(SalesData[Sales]=0,0,SalesData[Profit]/SalesData[Sales])</f>
        <v>9.3513779691711665E-2</v>
      </c>
      <c r="P7965" s="8">
        <f t="shared" si="124"/>
        <v>2.0444323292899002E-5</v>
      </c>
      <c r="Q7965" t="str">
        <f>IF(SalesData[[#This Row],[Discount]]&gt;0, "Yes", "No")</f>
        <v>Yes</v>
      </c>
      <c r="R7965" t="str">
        <f>TEXT(SalesData[[#This Row],[Order Date]],"mmm-yyyy")</f>
        <v>Dec-2024</v>
      </c>
      <c r="S7965">
        <f>YEAR(SalesData[[#This Row],[Order Date]])*100 + MONTH(SalesData[[#This Row],[Order Date]])</f>
        <v>202412</v>
      </c>
    </row>
    <row r="7966" spans="1:19" x14ac:dyDescent="0.3">
      <c r="A7966" t="s">
        <v>7479</v>
      </c>
      <c r="B7966" s="3">
        <v>45647</v>
      </c>
      <c r="C7966" t="s">
        <v>7480</v>
      </c>
      <c r="D7966" t="s">
        <v>18</v>
      </c>
      <c r="E7966" t="s">
        <v>19</v>
      </c>
      <c r="F7966" t="s">
        <v>27</v>
      </c>
      <c r="G7966">
        <v>4</v>
      </c>
      <c r="H7966" s="5">
        <v>970.84</v>
      </c>
      <c r="I7966" s="5">
        <v>0.01</v>
      </c>
      <c r="J7966" s="5">
        <v>3844.5264000000002</v>
      </c>
      <c r="K7966" s="5">
        <v>989.84194223634449</v>
      </c>
      <c r="L7966">
        <f>YEAR(SalesData[Order Date])</f>
        <v>2024</v>
      </c>
      <c r="M7966">
        <f>MONTH(SalesData[Order Date])</f>
        <v>12</v>
      </c>
      <c r="N7966" t="str">
        <f>TEXT(SalesData[[#This Row],[Order Date]], "mmmm")</f>
        <v>December</v>
      </c>
      <c r="O7966" s="7">
        <f>IF(SalesData[Sales]=0,0,SalesData[Profit]/SalesData[Sales])</f>
        <v>0.25746784889716051</v>
      </c>
      <c r="P7966" s="8">
        <f t="shared" si="124"/>
        <v>2.5750896131185364E-6</v>
      </c>
      <c r="Q7966" t="str">
        <f>IF(SalesData[[#This Row],[Discount]]&gt;0, "Yes", "No")</f>
        <v>Yes</v>
      </c>
      <c r="R7966" t="str">
        <f>TEXT(SalesData[[#This Row],[Order Date]],"mmm-yyyy")</f>
        <v>Dec-2024</v>
      </c>
      <c r="S7966">
        <f>YEAR(SalesData[[#This Row],[Order Date]])*100 + MONTH(SalesData[[#This Row],[Order Date]])</f>
        <v>202412</v>
      </c>
    </row>
    <row r="7967" spans="1:19" x14ac:dyDescent="0.3">
      <c r="A7967" t="s">
        <v>7543</v>
      </c>
      <c r="B7967" s="3">
        <v>45651</v>
      </c>
      <c r="C7967" t="s">
        <v>7544</v>
      </c>
      <c r="D7967" t="s">
        <v>23</v>
      </c>
      <c r="E7967" t="s">
        <v>14</v>
      </c>
      <c r="F7967" t="s">
        <v>39</v>
      </c>
      <c r="G7967">
        <v>7</v>
      </c>
      <c r="H7967" s="5">
        <v>778.19</v>
      </c>
      <c r="I7967" s="5">
        <v>0.23</v>
      </c>
      <c r="J7967" s="5">
        <v>4194.4440999999997</v>
      </c>
      <c r="K7967" s="5">
        <v>1149.1903121503231</v>
      </c>
      <c r="L7967">
        <f>YEAR(SalesData[Order Date])</f>
        <v>2024</v>
      </c>
      <c r="M7967">
        <f>MONTH(SalesData[Order Date])</f>
        <v>12</v>
      </c>
      <c r="N7967" t="str">
        <f>TEXT(SalesData[[#This Row],[Order Date]], "mmmm")</f>
        <v>December</v>
      </c>
      <c r="O7967" s="7">
        <f>IF(SalesData[Sales]=0,0,SalesData[Profit]/SalesData[Sales])</f>
        <v>0.27397916976657838</v>
      </c>
      <c r="P7967" s="8">
        <f t="shared" si="124"/>
        <v>4.2222520023571184E-5</v>
      </c>
      <c r="Q7967" t="str">
        <f>IF(SalesData[[#This Row],[Discount]]&gt;0, "Yes", "No")</f>
        <v>Yes</v>
      </c>
      <c r="R7967" t="str">
        <f>TEXT(SalesData[[#This Row],[Order Date]],"mmm-yyyy")</f>
        <v>Dec-2024</v>
      </c>
      <c r="S7967">
        <f>YEAR(SalesData[[#This Row],[Order Date]])*100 + MONTH(SalesData[[#This Row],[Order Date]])</f>
        <v>202412</v>
      </c>
    </row>
    <row r="7968" spans="1:19" x14ac:dyDescent="0.3">
      <c r="A7968" t="s">
        <v>7581</v>
      </c>
      <c r="B7968" s="3">
        <v>45656</v>
      </c>
      <c r="C7968" t="s">
        <v>7582</v>
      </c>
      <c r="D7968" t="s">
        <v>13</v>
      </c>
      <c r="E7968" t="s">
        <v>19</v>
      </c>
      <c r="F7968" t="s">
        <v>31</v>
      </c>
      <c r="G7968">
        <v>6</v>
      </c>
      <c r="H7968" s="5">
        <v>445.17</v>
      </c>
      <c r="I7968" s="5">
        <v>0.03</v>
      </c>
      <c r="J7968" s="5">
        <v>2590.8894</v>
      </c>
      <c r="K7968" s="5">
        <v>231.7287056850825</v>
      </c>
      <c r="L7968">
        <f>YEAR(SalesData[Order Date])</f>
        <v>2024</v>
      </c>
      <c r="M7968">
        <f>MONTH(SalesData[Order Date])</f>
        <v>12</v>
      </c>
      <c r="N7968" t="str">
        <f>TEXT(SalesData[[#This Row],[Order Date]], "mmmm")</f>
        <v>December</v>
      </c>
      <c r="O7968" s="7">
        <f>IF(SalesData[Sales]=0,0,SalesData[Profit]/SalesData[Sales])</f>
        <v>8.9439829305366148E-2</v>
      </c>
      <c r="P7968" s="8">
        <f t="shared" si="124"/>
        <v>1.1231664308017161E-5</v>
      </c>
      <c r="Q7968" t="str">
        <f>IF(SalesData[[#This Row],[Discount]]&gt;0, "Yes", "No")</f>
        <v>Yes</v>
      </c>
      <c r="R7968" t="str">
        <f>TEXT(SalesData[[#This Row],[Order Date]],"mmm-yyyy")</f>
        <v>Dec-2024</v>
      </c>
      <c r="S7968">
        <f>YEAR(SalesData[[#This Row],[Order Date]])*100 + MONTH(SalesData[[#This Row],[Order Date]])</f>
        <v>202412</v>
      </c>
    </row>
    <row r="7969" spans="1:19" x14ac:dyDescent="0.3">
      <c r="A7969" t="s">
        <v>7622</v>
      </c>
      <c r="B7969" s="3">
        <v>45656</v>
      </c>
      <c r="C7969" t="s">
        <v>7623</v>
      </c>
      <c r="D7969" t="s">
        <v>18</v>
      </c>
      <c r="E7969" t="s">
        <v>14</v>
      </c>
      <c r="F7969" t="s">
        <v>62</v>
      </c>
      <c r="G7969">
        <v>9</v>
      </c>
      <c r="H7969" s="5">
        <v>8.2200000000000006</v>
      </c>
      <c r="I7969" s="5">
        <v>0.11</v>
      </c>
      <c r="J7969" s="5">
        <v>65.842200000000005</v>
      </c>
      <c r="K7969" s="5">
        <v>8.3447703193022296</v>
      </c>
      <c r="L7969">
        <f>YEAR(SalesData[Order Date])</f>
        <v>2024</v>
      </c>
      <c r="M7969">
        <f>MONTH(SalesData[Order Date])</f>
        <v>12</v>
      </c>
      <c r="N7969" t="str">
        <f>TEXT(SalesData[[#This Row],[Order Date]], "mmmm")</f>
        <v>December</v>
      </c>
      <c r="O7969" s="7">
        <f>IF(SalesData[Sales]=0,0,SalesData[Profit]/SalesData[Sales])</f>
        <v>0.12673893520116625</v>
      </c>
      <c r="P7969" s="8">
        <f t="shared" si="124"/>
        <v>1.4868883482022166E-3</v>
      </c>
      <c r="Q7969" t="str">
        <f>IF(SalesData[[#This Row],[Discount]]&gt;0, "Yes", "No")</f>
        <v>Yes</v>
      </c>
      <c r="R7969" t="str">
        <f>TEXT(SalesData[[#This Row],[Order Date]],"mmm-yyyy")</f>
        <v>Dec-2024</v>
      </c>
      <c r="S7969">
        <f>YEAR(SalesData[[#This Row],[Order Date]])*100 + MONTH(SalesData[[#This Row],[Order Date]])</f>
        <v>202412</v>
      </c>
    </row>
    <row r="7970" spans="1:19" x14ac:dyDescent="0.3">
      <c r="A7970" t="s">
        <v>7638</v>
      </c>
      <c r="B7970" s="3">
        <v>45636</v>
      </c>
      <c r="C7970" t="s">
        <v>7639</v>
      </c>
      <c r="D7970" t="s">
        <v>23</v>
      </c>
      <c r="E7970" t="s">
        <v>14</v>
      </c>
      <c r="F7970" t="s">
        <v>91</v>
      </c>
      <c r="G7970">
        <v>4</v>
      </c>
      <c r="H7970" s="5">
        <v>126.09</v>
      </c>
      <c r="I7970" s="5">
        <v>0.04</v>
      </c>
      <c r="J7970" s="5">
        <v>484.18560000000002</v>
      </c>
      <c r="K7970" s="5">
        <v>46.328751112481562</v>
      </c>
      <c r="L7970">
        <f>YEAR(SalesData[Order Date])</f>
        <v>2024</v>
      </c>
      <c r="M7970">
        <f>MONTH(SalesData[Order Date])</f>
        <v>12</v>
      </c>
      <c r="N7970" t="str">
        <f>TEXT(SalesData[[#This Row],[Order Date]], "mmmm")</f>
        <v>December</v>
      </c>
      <c r="O7970" s="7">
        <f>IF(SalesData[Sales]=0,0,SalesData[Profit]/SalesData[Sales])</f>
        <v>9.5683868154033416E-2</v>
      </c>
      <c r="P7970" s="8">
        <f t="shared" si="124"/>
        <v>7.9308430486160682E-5</v>
      </c>
      <c r="Q7970" t="str">
        <f>IF(SalesData[[#This Row],[Discount]]&gt;0, "Yes", "No")</f>
        <v>Yes</v>
      </c>
      <c r="R7970" t="str">
        <f>TEXT(SalesData[[#This Row],[Order Date]],"mmm-yyyy")</f>
        <v>Dec-2024</v>
      </c>
      <c r="S7970">
        <f>YEAR(SalesData[[#This Row],[Order Date]])*100 + MONTH(SalesData[[#This Row],[Order Date]])</f>
        <v>202412</v>
      </c>
    </row>
    <row r="7971" spans="1:19" x14ac:dyDescent="0.3">
      <c r="A7971" t="s">
        <v>7677</v>
      </c>
      <c r="B7971" s="3">
        <v>45635</v>
      </c>
      <c r="C7971" t="s">
        <v>7678</v>
      </c>
      <c r="D7971" t="s">
        <v>18</v>
      </c>
      <c r="E7971" t="s">
        <v>26</v>
      </c>
      <c r="F7971" t="s">
        <v>39</v>
      </c>
      <c r="G7971">
        <v>8</v>
      </c>
      <c r="H7971" s="5">
        <v>30.93</v>
      </c>
      <c r="I7971" s="5">
        <v>0.26</v>
      </c>
      <c r="J7971" s="5">
        <v>183.10560000000001</v>
      </c>
      <c r="K7971" s="5">
        <v>17.391730970968709</v>
      </c>
      <c r="L7971">
        <f>YEAR(SalesData[Order Date])</f>
        <v>2024</v>
      </c>
      <c r="M7971">
        <f>MONTH(SalesData[Order Date])</f>
        <v>12</v>
      </c>
      <c r="N7971" t="str">
        <f>TEXT(SalesData[[#This Row],[Order Date]], "mmmm")</f>
        <v>December</v>
      </c>
      <c r="O7971" s="7">
        <f>IF(SalesData[Sales]=0,0,SalesData[Profit]/SalesData[Sales])</f>
        <v>9.4981971993039579E-2</v>
      </c>
      <c r="P7971" s="8">
        <f t="shared" si="124"/>
        <v>1.050759780148723E-3</v>
      </c>
      <c r="Q7971" t="str">
        <f>IF(SalesData[[#This Row],[Discount]]&gt;0, "Yes", "No")</f>
        <v>Yes</v>
      </c>
      <c r="R7971" t="str">
        <f>TEXT(SalesData[[#This Row],[Order Date]],"mmm-yyyy")</f>
        <v>Dec-2024</v>
      </c>
      <c r="S7971">
        <f>YEAR(SalesData[[#This Row],[Order Date]])*100 + MONTH(SalesData[[#This Row],[Order Date]])</f>
        <v>202412</v>
      </c>
    </row>
    <row r="7972" spans="1:19" x14ac:dyDescent="0.3">
      <c r="A7972" t="s">
        <v>7751</v>
      </c>
      <c r="B7972" s="3">
        <v>45634</v>
      </c>
      <c r="C7972" t="s">
        <v>7752</v>
      </c>
      <c r="D7972" t="s">
        <v>23</v>
      </c>
      <c r="E7972" t="s">
        <v>26</v>
      </c>
      <c r="F7972" t="s">
        <v>53</v>
      </c>
      <c r="G7972">
        <v>1</v>
      </c>
      <c r="H7972" s="5">
        <v>521.66999999999996</v>
      </c>
      <c r="I7972" s="5">
        <v>0.22</v>
      </c>
      <c r="J7972" s="5">
        <v>406.90260000000001</v>
      </c>
      <c r="K7972" s="5">
        <v>46.459890623412008</v>
      </c>
      <c r="L7972">
        <f>YEAR(SalesData[Order Date])</f>
        <v>2024</v>
      </c>
      <c r="M7972">
        <f>MONTH(SalesData[Order Date])</f>
        <v>12</v>
      </c>
      <c r="N7972" t="str">
        <f>TEXT(SalesData[[#This Row],[Order Date]], "mmmm")</f>
        <v>December</v>
      </c>
      <c r="O7972" s="7">
        <f>IF(SalesData[Sales]=0,0,SalesData[Profit]/SalesData[Sales])</f>
        <v>0.11417938991643702</v>
      </c>
      <c r="P7972" s="8">
        <f t="shared" si="124"/>
        <v>4.2172254490386647E-4</v>
      </c>
      <c r="Q7972" t="str">
        <f>IF(SalesData[[#This Row],[Discount]]&gt;0, "Yes", "No")</f>
        <v>Yes</v>
      </c>
      <c r="R7972" t="str">
        <f>TEXT(SalesData[[#This Row],[Order Date]],"mmm-yyyy")</f>
        <v>Dec-2024</v>
      </c>
      <c r="S7972">
        <f>YEAR(SalesData[[#This Row],[Order Date]])*100 + MONTH(SalesData[[#This Row],[Order Date]])</f>
        <v>202412</v>
      </c>
    </row>
    <row r="7973" spans="1:19" x14ac:dyDescent="0.3">
      <c r="A7973" t="s">
        <v>7799</v>
      </c>
      <c r="B7973" s="3">
        <v>45648</v>
      </c>
      <c r="C7973" t="s">
        <v>7800</v>
      </c>
      <c r="D7973" t="s">
        <v>30</v>
      </c>
      <c r="E7973" t="s">
        <v>19</v>
      </c>
      <c r="F7973" t="s">
        <v>34</v>
      </c>
      <c r="G7973">
        <v>5</v>
      </c>
      <c r="H7973" s="5">
        <v>500.07</v>
      </c>
      <c r="I7973" s="5">
        <v>0.2</v>
      </c>
      <c r="J7973" s="5">
        <v>2000.28</v>
      </c>
      <c r="K7973" s="5">
        <v>157.87805721728151</v>
      </c>
      <c r="L7973">
        <f>YEAR(SalesData[Order Date])</f>
        <v>2024</v>
      </c>
      <c r="M7973">
        <f>MONTH(SalesData[Order Date])</f>
        <v>12</v>
      </c>
      <c r="N7973" t="str">
        <f>TEXT(SalesData[[#This Row],[Order Date]], "mmmm")</f>
        <v>December</v>
      </c>
      <c r="O7973" s="7">
        <f>IF(SalesData[Sales]=0,0,SalesData[Profit]/SalesData[Sales])</f>
        <v>7.8927978691623935E-2</v>
      </c>
      <c r="P7973" s="8">
        <f t="shared" si="124"/>
        <v>7.9988801567780515E-5</v>
      </c>
      <c r="Q7973" t="str">
        <f>IF(SalesData[[#This Row],[Discount]]&gt;0, "Yes", "No")</f>
        <v>Yes</v>
      </c>
      <c r="R7973" t="str">
        <f>TEXT(SalesData[[#This Row],[Order Date]],"mmm-yyyy")</f>
        <v>Dec-2024</v>
      </c>
      <c r="S7973">
        <f>YEAR(SalesData[[#This Row],[Order Date]])*100 + MONTH(SalesData[[#This Row],[Order Date]])</f>
        <v>202412</v>
      </c>
    </row>
    <row r="7974" spans="1:19" x14ac:dyDescent="0.3">
      <c r="A7974" t="s">
        <v>7822</v>
      </c>
      <c r="B7974" s="3">
        <v>45657</v>
      </c>
      <c r="C7974" t="s">
        <v>7823</v>
      </c>
      <c r="D7974" t="s">
        <v>30</v>
      </c>
      <c r="E7974" t="s">
        <v>14</v>
      </c>
      <c r="F7974" t="s">
        <v>44</v>
      </c>
      <c r="G7974">
        <v>8</v>
      </c>
      <c r="H7974" s="5">
        <v>775.61</v>
      </c>
      <c r="I7974" s="5">
        <v>0.09</v>
      </c>
      <c r="J7974" s="5">
        <v>5646.4408000000003</v>
      </c>
      <c r="K7974" s="5">
        <v>1174.0845752546891</v>
      </c>
      <c r="L7974">
        <f>YEAR(SalesData[Order Date])</f>
        <v>2024</v>
      </c>
      <c r="M7974">
        <f>MONTH(SalesData[Order Date])</f>
        <v>12</v>
      </c>
      <c r="N7974" t="str">
        <f>TEXT(SalesData[[#This Row],[Order Date]], "mmmm")</f>
        <v>December</v>
      </c>
      <c r="O7974" s="7">
        <f>IF(SalesData[Sales]=0,0,SalesData[Profit]/SalesData[Sales])</f>
        <v>0.20793356679745745</v>
      </c>
      <c r="P7974" s="8">
        <f t="shared" si="124"/>
        <v>1.4504712419901753E-5</v>
      </c>
      <c r="Q7974" t="str">
        <f>IF(SalesData[[#This Row],[Discount]]&gt;0, "Yes", "No")</f>
        <v>Yes</v>
      </c>
      <c r="R7974" t="str">
        <f>TEXT(SalesData[[#This Row],[Order Date]],"mmm-yyyy")</f>
        <v>Dec-2024</v>
      </c>
      <c r="S7974">
        <f>YEAR(SalesData[[#This Row],[Order Date]])*100 + MONTH(SalesData[[#This Row],[Order Date]])</f>
        <v>202412</v>
      </c>
    </row>
    <row r="7975" spans="1:19" x14ac:dyDescent="0.3">
      <c r="A7975" t="s">
        <v>7830</v>
      </c>
      <c r="B7975" s="3">
        <v>45654</v>
      </c>
      <c r="C7975" t="s">
        <v>7831</v>
      </c>
      <c r="D7975" t="s">
        <v>30</v>
      </c>
      <c r="E7975" t="s">
        <v>14</v>
      </c>
      <c r="F7975" t="s">
        <v>34</v>
      </c>
      <c r="G7975">
        <v>9</v>
      </c>
      <c r="H7975" s="5">
        <v>82.21</v>
      </c>
      <c r="I7975" s="5">
        <v>0.01</v>
      </c>
      <c r="J7975" s="5">
        <v>732.49109999999996</v>
      </c>
      <c r="K7975" s="5">
        <v>178.37070833099131</v>
      </c>
      <c r="L7975">
        <f>YEAR(SalesData[Order Date])</f>
        <v>2024</v>
      </c>
      <c r="M7975">
        <f>MONTH(SalesData[Order Date])</f>
        <v>12</v>
      </c>
      <c r="N7975" t="str">
        <f>TEXT(SalesData[[#This Row],[Order Date]], "mmmm")</f>
        <v>December</v>
      </c>
      <c r="O7975" s="7">
        <f>IF(SalesData[Sales]=0,0,SalesData[Profit]/SalesData[Sales])</f>
        <v>0.243512458145896</v>
      </c>
      <c r="P7975" s="8">
        <f t="shared" si="124"/>
        <v>1.3515522577680466E-5</v>
      </c>
      <c r="Q7975" t="str">
        <f>IF(SalesData[[#This Row],[Discount]]&gt;0, "Yes", "No")</f>
        <v>Yes</v>
      </c>
      <c r="R7975" t="str">
        <f>TEXT(SalesData[[#This Row],[Order Date]],"mmm-yyyy")</f>
        <v>Dec-2024</v>
      </c>
      <c r="S7975">
        <f>YEAR(SalesData[[#This Row],[Order Date]])*100 + MONTH(SalesData[[#This Row],[Order Date]])</f>
        <v>202412</v>
      </c>
    </row>
    <row r="7976" spans="1:19" x14ac:dyDescent="0.3">
      <c r="A7976" t="s">
        <v>7905</v>
      </c>
      <c r="B7976" s="3">
        <v>45628</v>
      </c>
      <c r="C7976" t="s">
        <v>7906</v>
      </c>
      <c r="D7976" t="s">
        <v>23</v>
      </c>
      <c r="E7976" t="s">
        <v>26</v>
      </c>
      <c r="F7976" t="s">
        <v>34</v>
      </c>
      <c r="G7976">
        <v>1</v>
      </c>
      <c r="H7976" s="5">
        <v>80.680000000000007</v>
      </c>
      <c r="I7976" s="5">
        <v>0.23</v>
      </c>
      <c r="J7976" s="5">
        <v>62.123600000000003</v>
      </c>
      <c r="K7976" s="5">
        <v>12.80986534820093</v>
      </c>
      <c r="L7976">
        <f>YEAR(SalesData[Order Date])</f>
        <v>2024</v>
      </c>
      <c r="M7976">
        <f>MONTH(SalesData[Order Date])</f>
        <v>12</v>
      </c>
      <c r="N7976" t="str">
        <f>TEXT(SalesData[[#This Row],[Order Date]], "mmmm")</f>
        <v>December</v>
      </c>
      <c r="O7976" s="7">
        <f>IF(SalesData[Sales]=0,0,SalesData[Profit]/SalesData[Sales])</f>
        <v>0.20619966241816201</v>
      </c>
      <c r="P7976" s="8">
        <f t="shared" si="124"/>
        <v>2.8507684680218145E-3</v>
      </c>
      <c r="Q7976" t="str">
        <f>IF(SalesData[[#This Row],[Discount]]&gt;0, "Yes", "No")</f>
        <v>Yes</v>
      </c>
      <c r="R7976" t="str">
        <f>TEXT(SalesData[[#This Row],[Order Date]],"mmm-yyyy")</f>
        <v>Dec-2024</v>
      </c>
      <c r="S7976">
        <f>YEAR(SalesData[[#This Row],[Order Date]])*100 + MONTH(SalesData[[#This Row],[Order Date]])</f>
        <v>202412</v>
      </c>
    </row>
    <row r="7977" spans="1:19" x14ac:dyDescent="0.3">
      <c r="A7977" t="s">
        <v>8034</v>
      </c>
      <c r="B7977" s="3">
        <v>45642</v>
      </c>
      <c r="C7977" t="s">
        <v>8035</v>
      </c>
      <c r="D7977" t="s">
        <v>30</v>
      </c>
      <c r="E7977" t="s">
        <v>14</v>
      </c>
      <c r="F7977" t="s">
        <v>20</v>
      </c>
      <c r="G7977">
        <v>7</v>
      </c>
      <c r="H7977" s="5">
        <v>330.08</v>
      </c>
      <c r="I7977" s="5">
        <v>0.22</v>
      </c>
      <c r="J7977" s="5">
        <v>1802.2367999999999</v>
      </c>
      <c r="K7977" s="5">
        <v>473.09314948879398</v>
      </c>
      <c r="L7977">
        <f>YEAR(SalesData[Order Date])</f>
        <v>2024</v>
      </c>
      <c r="M7977">
        <f>MONTH(SalesData[Order Date])</f>
        <v>12</v>
      </c>
      <c r="N7977" t="str">
        <f>TEXT(SalesData[[#This Row],[Order Date]], "mmmm")</f>
        <v>December</v>
      </c>
      <c r="O7977" s="7">
        <f>IF(SalesData[Sales]=0,0,SalesData[Profit]/SalesData[Sales])</f>
        <v>0.26250332336394083</v>
      </c>
      <c r="P7977" s="8">
        <f t="shared" si="124"/>
        <v>9.5215012810747176E-5</v>
      </c>
      <c r="Q7977" t="str">
        <f>IF(SalesData[[#This Row],[Discount]]&gt;0, "Yes", "No")</f>
        <v>Yes</v>
      </c>
      <c r="R7977" t="str">
        <f>TEXT(SalesData[[#This Row],[Order Date]],"mmm-yyyy")</f>
        <v>Dec-2024</v>
      </c>
      <c r="S7977">
        <f>YEAR(SalesData[[#This Row],[Order Date]])*100 + MONTH(SalesData[[#This Row],[Order Date]])</f>
        <v>202412</v>
      </c>
    </row>
    <row r="7978" spans="1:19" x14ac:dyDescent="0.3">
      <c r="A7978" t="s">
        <v>8103</v>
      </c>
      <c r="B7978" s="3">
        <v>45642</v>
      </c>
      <c r="C7978" t="s">
        <v>8104</v>
      </c>
      <c r="D7978" t="s">
        <v>13</v>
      </c>
      <c r="E7978" t="s">
        <v>26</v>
      </c>
      <c r="F7978" t="s">
        <v>34</v>
      </c>
      <c r="G7978">
        <v>3</v>
      </c>
      <c r="H7978" s="5">
        <v>659.79</v>
      </c>
      <c r="I7978" s="5">
        <v>0.01</v>
      </c>
      <c r="J7978" s="5">
        <v>1959.5762999999999</v>
      </c>
      <c r="K7978" s="5">
        <v>421.50307021993132</v>
      </c>
      <c r="L7978">
        <f>YEAR(SalesData[Order Date])</f>
        <v>2024</v>
      </c>
      <c r="M7978">
        <f>MONTH(SalesData[Order Date])</f>
        <v>12</v>
      </c>
      <c r="N7978" t="str">
        <f>TEXT(SalesData[[#This Row],[Order Date]], "mmmm")</f>
        <v>December</v>
      </c>
      <c r="O7978" s="7">
        <f>IF(SalesData[Sales]=0,0,SalesData[Profit]/SalesData[Sales])</f>
        <v>0.21509908556249191</v>
      </c>
      <c r="P7978" s="8">
        <f t="shared" si="124"/>
        <v>5.0521125408589605E-6</v>
      </c>
      <c r="Q7978" t="str">
        <f>IF(SalesData[[#This Row],[Discount]]&gt;0, "Yes", "No")</f>
        <v>Yes</v>
      </c>
      <c r="R7978" t="str">
        <f>TEXT(SalesData[[#This Row],[Order Date]],"mmm-yyyy")</f>
        <v>Dec-2024</v>
      </c>
      <c r="S7978">
        <f>YEAR(SalesData[[#This Row],[Order Date]])*100 + MONTH(SalesData[[#This Row],[Order Date]])</f>
        <v>202412</v>
      </c>
    </row>
    <row r="7979" spans="1:19" x14ac:dyDescent="0.3">
      <c r="A7979" t="s">
        <v>8136</v>
      </c>
      <c r="B7979" s="3">
        <v>45655</v>
      </c>
      <c r="C7979" t="s">
        <v>8137</v>
      </c>
      <c r="D7979" t="s">
        <v>13</v>
      </c>
      <c r="E7979" t="s">
        <v>26</v>
      </c>
      <c r="F7979" t="s">
        <v>27</v>
      </c>
      <c r="G7979">
        <v>5</v>
      </c>
      <c r="H7979" s="5">
        <v>686.79</v>
      </c>
      <c r="I7979" s="5">
        <v>0.24</v>
      </c>
      <c r="J7979" s="5">
        <v>2609.8020000000001</v>
      </c>
      <c r="K7979" s="5">
        <v>457.02216335979568</v>
      </c>
      <c r="L7979">
        <f>YEAR(SalesData[Order Date])</f>
        <v>2024</v>
      </c>
      <c r="M7979">
        <f>MONTH(SalesData[Order Date])</f>
        <v>12</v>
      </c>
      <c r="N7979" t="str">
        <f>TEXT(SalesData[[#This Row],[Order Date]], "mmmm")</f>
        <v>December</v>
      </c>
      <c r="O7979" s="7">
        <f>IF(SalesData[Sales]=0,0,SalesData[Profit]/SalesData[Sales])</f>
        <v>0.17511756192990718</v>
      </c>
      <c r="P7979" s="8">
        <f t="shared" si="124"/>
        <v>6.9890359498536676E-5</v>
      </c>
      <c r="Q7979" t="str">
        <f>IF(SalesData[[#This Row],[Discount]]&gt;0, "Yes", "No")</f>
        <v>Yes</v>
      </c>
      <c r="R7979" t="str">
        <f>TEXT(SalesData[[#This Row],[Order Date]],"mmm-yyyy")</f>
        <v>Dec-2024</v>
      </c>
      <c r="S7979">
        <f>YEAR(SalesData[[#This Row],[Order Date]])*100 + MONTH(SalesData[[#This Row],[Order Date]])</f>
        <v>202412</v>
      </c>
    </row>
    <row r="7980" spans="1:19" x14ac:dyDescent="0.3">
      <c r="A7980" t="s">
        <v>8158</v>
      </c>
      <c r="B7980" s="3">
        <v>45643</v>
      </c>
      <c r="C7980" t="s">
        <v>8159</v>
      </c>
      <c r="D7980" t="s">
        <v>30</v>
      </c>
      <c r="E7980" t="s">
        <v>26</v>
      </c>
      <c r="F7980" t="s">
        <v>44</v>
      </c>
      <c r="G7980">
        <v>3</v>
      </c>
      <c r="H7980" s="5">
        <v>439.78</v>
      </c>
      <c r="I7980" s="5">
        <v>0.01</v>
      </c>
      <c r="J7980" s="5">
        <v>1306.1466</v>
      </c>
      <c r="K7980" s="5">
        <v>98.533795488201761</v>
      </c>
      <c r="L7980">
        <f>YEAR(SalesData[Order Date])</f>
        <v>2024</v>
      </c>
      <c r="M7980">
        <f>MONTH(SalesData[Order Date])</f>
        <v>12</v>
      </c>
      <c r="N7980" t="str">
        <f>TEXT(SalesData[[#This Row],[Order Date]], "mmmm")</f>
        <v>December</v>
      </c>
      <c r="O7980" s="7">
        <f>IF(SalesData[Sales]=0,0,SalesData[Profit]/SalesData[Sales])</f>
        <v>7.543854226485891E-2</v>
      </c>
      <c r="P7980" s="8">
        <f t="shared" si="124"/>
        <v>7.5795473494322923E-6</v>
      </c>
      <c r="Q7980" t="str">
        <f>IF(SalesData[[#This Row],[Discount]]&gt;0, "Yes", "No")</f>
        <v>Yes</v>
      </c>
      <c r="R7980" t="str">
        <f>TEXT(SalesData[[#This Row],[Order Date]],"mmm-yyyy")</f>
        <v>Dec-2024</v>
      </c>
      <c r="S7980">
        <f>YEAR(SalesData[[#This Row],[Order Date]])*100 + MONTH(SalesData[[#This Row],[Order Date]])</f>
        <v>202412</v>
      </c>
    </row>
    <row r="7981" spans="1:19" x14ac:dyDescent="0.3">
      <c r="A7981" t="s">
        <v>8166</v>
      </c>
      <c r="B7981" s="3">
        <v>45634</v>
      </c>
      <c r="C7981" t="s">
        <v>8167</v>
      </c>
      <c r="D7981" t="s">
        <v>23</v>
      </c>
      <c r="E7981" t="s">
        <v>14</v>
      </c>
      <c r="F7981" t="s">
        <v>31</v>
      </c>
      <c r="G7981">
        <v>6</v>
      </c>
      <c r="H7981" s="5">
        <v>515.28</v>
      </c>
      <c r="I7981" s="5">
        <v>0.24</v>
      </c>
      <c r="J7981" s="5">
        <v>2349.6768000000002</v>
      </c>
      <c r="K7981" s="5">
        <v>308.72414207988311</v>
      </c>
      <c r="L7981">
        <f>YEAR(SalesData[Order Date])</f>
        <v>2024</v>
      </c>
      <c r="M7981">
        <f>MONTH(SalesData[Order Date])</f>
        <v>12</v>
      </c>
      <c r="N7981" t="str">
        <f>TEXT(SalesData[[#This Row],[Order Date]], "mmmm")</f>
        <v>December</v>
      </c>
      <c r="O7981" s="7">
        <f>IF(SalesData[Sales]=0,0,SalesData[Profit]/SalesData[Sales])</f>
        <v>0.13139004567772175</v>
      </c>
      <c r="P7981" s="8">
        <f t="shared" si="124"/>
        <v>7.7627697562490295E-5</v>
      </c>
      <c r="Q7981" t="str">
        <f>IF(SalesData[[#This Row],[Discount]]&gt;0, "Yes", "No")</f>
        <v>Yes</v>
      </c>
      <c r="R7981" t="str">
        <f>TEXT(SalesData[[#This Row],[Order Date]],"mmm-yyyy")</f>
        <v>Dec-2024</v>
      </c>
      <c r="S7981">
        <f>YEAR(SalesData[[#This Row],[Order Date]])*100 + MONTH(SalesData[[#This Row],[Order Date]])</f>
        <v>202412</v>
      </c>
    </row>
    <row r="7982" spans="1:19" x14ac:dyDescent="0.3">
      <c r="A7982" t="s">
        <v>8168</v>
      </c>
      <c r="B7982" s="3">
        <v>45630</v>
      </c>
      <c r="C7982" t="s">
        <v>8169</v>
      </c>
      <c r="D7982" t="s">
        <v>23</v>
      </c>
      <c r="E7982" t="s">
        <v>26</v>
      </c>
      <c r="F7982" t="s">
        <v>20</v>
      </c>
      <c r="G7982">
        <v>6</v>
      </c>
      <c r="H7982" s="5">
        <v>108.92</v>
      </c>
      <c r="I7982" s="5">
        <v>7.0000000000000007E-2</v>
      </c>
      <c r="J7982" s="5">
        <v>607.77359999999999</v>
      </c>
      <c r="K7982" s="5">
        <v>157.79088239709759</v>
      </c>
      <c r="L7982">
        <f>YEAR(SalesData[Order Date])</f>
        <v>2024</v>
      </c>
      <c r="M7982">
        <f>MONTH(SalesData[Order Date])</f>
        <v>12</v>
      </c>
      <c r="N7982" t="str">
        <f>TEXT(SalesData[[#This Row],[Order Date]], "mmmm")</f>
        <v>December</v>
      </c>
      <c r="O7982" s="7">
        <f>IF(SalesData[Sales]=0,0,SalesData[Profit]/SalesData[Sales])</f>
        <v>0.25962115234537597</v>
      </c>
      <c r="P7982" s="8">
        <f t="shared" si="124"/>
        <v>1.0711225364181664E-4</v>
      </c>
      <c r="Q7982" t="str">
        <f>IF(SalesData[[#This Row],[Discount]]&gt;0, "Yes", "No")</f>
        <v>Yes</v>
      </c>
      <c r="R7982" t="str">
        <f>TEXT(SalesData[[#This Row],[Order Date]],"mmm-yyyy")</f>
        <v>Dec-2024</v>
      </c>
      <c r="S7982">
        <f>YEAR(SalesData[[#This Row],[Order Date]])*100 + MONTH(SalesData[[#This Row],[Order Date]])</f>
        <v>202412</v>
      </c>
    </row>
    <row r="7983" spans="1:19" x14ac:dyDescent="0.3">
      <c r="A7983" t="s">
        <v>8208</v>
      </c>
      <c r="B7983" s="3">
        <v>45654</v>
      </c>
      <c r="C7983" t="s">
        <v>8209</v>
      </c>
      <c r="D7983" t="s">
        <v>30</v>
      </c>
      <c r="E7983" t="s">
        <v>26</v>
      </c>
      <c r="F7983" t="s">
        <v>31</v>
      </c>
      <c r="G7983">
        <v>4</v>
      </c>
      <c r="H7983" s="5">
        <v>943.12</v>
      </c>
      <c r="I7983" s="5">
        <v>0.01</v>
      </c>
      <c r="J7983" s="5">
        <v>3734.7552000000001</v>
      </c>
      <c r="K7983" s="5">
        <v>1035.0510033149119</v>
      </c>
      <c r="L7983">
        <f>YEAR(SalesData[Order Date])</f>
        <v>2024</v>
      </c>
      <c r="M7983">
        <f>MONTH(SalesData[Order Date])</f>
        <v>12</v>
      </c>
      <c r="N7983" t="str">
        <f>TEXT(SalesData[[#This Row],[Order Date]], "mmmm")</f>
        <v>December</v>
      </c>
      <c r="O7983" s="7">
        <f>IF(SalesData[Sales]=0,0,SalesData[Profit]/SalesData[Sales])</f>
        <v>0.2771402536141892</v>
      </c>
      <c r="P7983" s="8">
        <f t="shared" si="124"/>
        <v>2.6507761472559167E-6</v>
      </c>
      <c r="Q7983" t="str">
        <f>IF(SalesData[[#This Row],[Discount]]&gt;0, "Yes", "No")</f>
        <v>Yes</v>
      </c>
      <c r="R7983" t="str">
        <f>TEXT(SalesData[[#This Row],[Order Date]],"mmm-yyyy")</f>
        <v>Dec-2024</v>
      </c>
      <c r="S7983">
        <f>YEAR(SalesData[[#This Row],[Order Date]])*100 + MONTH(SalesData[[#This Row],[Order Date]])</f>
        <v>202412</v>
      </c>
    </row>
    <row r="7984" spans="1:19" x14ac:dyDescent="0.3">
      <c r="A7984" t="s">
        <v>8225</v>
      </c>
      <c r="B7984" s="3">
        <v>45635</v>
      </c>
      <c r="C7984" t="s">
        <v>8226</v>
      </c>
      <c r="D7984" t="s">
        <v>18</v>
      </c>
      <c r="E7984" t="s">
        <v>19</v>
      </c>
      <c r="F7984" t="s">
        <v>44</v>
      </c>
      <c r="G7984">
        <v>9</v>
      </c>
      <c r="H7984" s="5">
        <v>245.32</v>
      </c>
      <c r="I7984" s="5">
        <v>0.05</v>
      </c>
      <c r="J7984" s="5">
        <v>2097.4859999999999</v>
      </c>
      <c r="K7984" s="5">
        <v>463.31937862263447</v>
      </c>
      <c r="L7984">
        <f>YEAR(SalesData[Order Date])</f>
        <v>2024</v>
      </c>
      <c r="M7984">
        <f>MONTH(SalesData[Order Date])</f>
        <v>12</v>
      </c>
      <c r="N7984" t="str">
        <f>TEXT(SalesData[[#This Row],[Order Date]], "mmmm")</f>
        <v>December</v>
      </c>
      <c r="O7984" s="7">
        <f>IF(SalesData[Sales]=0,0,SalesData[Profit]/SalesData[Sales])</f>
        <v>0.22089271567134869</v>
      </c>
      <c r="P7984" s="8">
        <f t="shared" si="124"/>
        <v>2.2646158305705021E-5</v>
      </c>
      <c r="Q7984" t="str">
        <f>IF(SalesData[[#This Row],[Discount]]&gt;0, "Yes", "No")</f>
        <v>Yes</v>
      </c>
      <c r="R7984" t="str">
        <f>TEXT(SalesData[[#This Row],[Order Date]],"mmm-yyyy")</f>
        <v>Dec-2024</v>
      </c>
      <c r="S7984">
        <f>YEAR(SalesData[[#This Row],[Order Date]])*100 + MONTH(SalesData[[#This Row],[Order Date]])</f>
        <v>202412</v>
      </c>
    </row>
    <row r="7985" spans="1:19" x14ac:dyDescent="0.3">
      <c r="A7985" t="s">
        <v>8249</v>
      </c>
      <c r="B7985" s="3">
        <v>45649</v>
      </c>
      <c r="C7985" t="s">
        <v>8250</v>
      </c>
      <c r="D7985" t="s">
        <v>18</v>
      </c>
      <c r="E7985" t="s">
        <v>14</v>
      </c>
      <c r="F7985" t="s">
        <v>53</v>
      </c>
      <c r="G7985">
        <v>2</v>
      </c>
      <c r="H7985" s="5">
        <v>73.400000000000006</v>
      </c>
      <c r="I7985" s="5">
        <v>0.19</v>
      </c>
      <c r="J7985" s="5">
        <v>118.908</v>
      </c>
      <c r="K7985" s="5">
        <v>27.819979690518188</v>
      </c>
      <c r="L7985">
        <f>YEAR(SalesData[Order Date])</f>
        <v>2024</v>
      </c>
      <c r="M7985">
        <f>MONTH(SalesData[Order Date])</f>
        <v>12</v>
      </c>
      <c r="N7985" t="str">
        <f>TEXT(SalesData[[#This Row],[Order Date]], "mmmm")</f>
        <v>December</v>
      </c>
      <c r="O7985" s="7">
        <f>IF(SalesData[Sales]=0,0,SalesData[Profit]/SalesData[Sales])</f>
        <v>0.23396222029231159</v>
      </c>
      <c r="P7985" s="8">
        <f t="shared" si="124"/>
        <v>1.2942779291553132E-3</v>
      </c>
      <c r="Q7985" t="str">
        <f>IF(SalesData[[#This Row],[Discount]]&gt;0, "Yes", "No")</f>
        <v>Yes</v>
      </c>
      <c r="R7985" t="str">
        <f>TEXT(SalesData[[#This Row],[Order Date]],"mmm-yyyy")</f>
        <v>Dec-2024</v>
      </c>
      <c r="S7985">
        <f>YEAR(SalesData[[#This Row],[Order Date]])*100 + MONTH(SalesData[[#This Row],[Order Date]])</f>
        <v>202412</v>
      </c>
    </row>
    <row r="7986" spans="1:19" x14ac:dyDescent="0.3">
      <c r="A7986" t="s">
        <v>8272</v>
      </c>
      <c r="B7986" s="3">
        <v>45645</v>
      </c>
      <c r="C7986" t="s">
        <v>8273</v>
      </c>
      <c r="D7986" t="s">
        <v>30</v>
      </c>
      <c r="E7986" t="s">
        <v>14</v>
      </c>
      <c r="F7986" t="s">
        <v>34</v>
      </c>
      <c r="G7986">
        <v>9</v>
      </c>
      <c r="H7986" s="5">
        <v>652.4</v>
      </c>
      <c r="I7986" s="5">
        <v>0.15</v>
      </c>
      <c r="J7986" s="5">
        <v>4990.8599999999997</v>
      </c>
      <c r="K7986" s="5">
        <v>792.01466579647933</v>
      </c>
      <c r="L7986">
        <f>YEAR(SalesData[Order Date])</f>
        <v>2024</v>
      </c>
      <c r="M7986">
        <f>MONTH(SalesData[Order Date])</f>
        <v>12</v>
      </c>
      <c r="N7986" t="str">
        <f>TEXT(SalesData[[#This Row],[Order Date]], "mmmm")</f>
        <v>December</v>
      </c>
      <c r="O7986" s="7">
        <f>IF(SalesData[Sales]=0,0,SalesData[Profit]/SalesData[Sales])</f>
        <v>0.15869302400718099</v>
      </c>
      <c r="P7986" s="8">
        <f t="shared" si="124"/>
        <v>2.5546699366441857E-5</v>
      </c>
      <c r="Q7986" t="str">
        <f>IF(SalesData[[#This Row],[Discount]]&gt;0, "Yes", "No")</f>
        <v>Yes</v>
      </c>
      <c r="R7986" t="str">
        <f>TEXT(SalesData[[#This Row],[Order Date]],"mmm-yyyy")</f>
        <v>Dec-2024</v>
      </c>
      <c r="S7986">
        <f>YEAR(SalesData[[#This Row],[Order Date]])*100 + MONTH(SalesData[[#This Row],[Order Date]])</f>
        <v>202412</v>
      </c>
    </row>
    <row r="7987" spans="1:19" x14ac:dyDescent="0.3">
      <c r="A7987" t="s">
        <v>8471</v>
      </c>
      <c r="B7987" s="3">
        <v>45647</v>
      </c>
      <c r="C7987" t="s">
        <v>8472</v>
      </c>
      <c r="D7987" t="s">
        <v>30</v>
      </c>
      <c r="E7987" t="s">
        <v>19</v>
      </c>
      <c r="F7987" t="s">
        <v>15</v>
      </c>
      <c r="G7987">
        <v>6</v>
      </c>
      <c r="H7987" s="5">
        <v>926.1</v>
      </c>
      <c r="I7987" s="5">
        <v>0.15</v>
      </c>
      <c r="J7987" s="5">
        <v>4723.1100000000006</v>
      </c>
      <c r="K7987" s="5">
        <v>340.02153920514951</v>
      </c>
      <c r="L7987">
        <f>YEAR(SalesData[Order Date])</f>
        <v>2024</v>
      </c>
      <c r="M7987">
        <f>MONTH(SalesData[Order Date])</f>
        <v>12</v>
      </c>
      <c r="N7987" t="str">
        <f>TEXT(SalesData[[#This Row],[Order Date]], "mmmm")</f>
        <v>December</v>
      </c>
      <c r="O7987" s="7">
        <f>IF(SalesData[Sales]=0,0,SalesData[Profit]/SalesData[Sales])</f>
        <v>7.1991026930380508E-2</v>
      </c>
      <c r="P7987" s="8">
        <f t="shared" si="124"/>
        <v>2.6994924954108625E-5</v>
      </c>
      <c r="Q7987" t="str">
        <f>IF(SalesData[[#This Row],[Discount]]&gt;0, "Yes", "No")</f>
        <v>Yes</v>
      </c>
      <c r="R7987" t="str">
        <f>TEXT(SalesData[[#This Row],[Order Date]],"mmm-yyyy")</f>
        <v>Dec-2024</v>
      </c>
      <c r="S7987">
        <f>YEAR(SalesData[[#This Row],[Order Date]])*100 + MONTH(SalesData[[#This Row],[Order Date]])</f>
        <v>202412</v>
      </c>
    </row>
    <row r="7988" spans="1:19" x14ac:dyDescent="0.3">
      <c r="A7988" t="s">
        <v>8614</v>
      </c>
      <c r="B7988" s="3">
        <v>45650</v>
      </c>
      <c r="C7988" t="s">
        <v>8615</v>
      </c>
      <c r="D7988" t="s">
        <v>23</v>
      </c>
      <c r="E7988" t="s">
        <v>26</v>
      </c>
      <c r="F7988" t="s">
        <v>53</v>
      </c>
      <c r="G7988">
        <v>2</v>
      </c>
      <c r="H7988" s="5">
        <v>642.72</v>
      </c>
      <c r="I7988" s="5">
        <v>0</v>
      </c>
      <c r="J7988" s="5">
        <v>1285.44</v>
      </c>
      <c r="K7988" s="5">
        <v>360.4452811852002</v>
      </c>
      <c r="L7988">
        <f>YEAR(SalesData[Order Date])</f>
        <v>2024</v>
      </c>
      <c r="M7988">
        <f>MONTH(SalesData[Order Date])</f>
        <v>12</v>
      </c>
      <c r="N7988" t="str">
        <f>TEXT(SalesData[[#This Row],[Order Date]], "mmmm")</f>
        <v>December</v>
      </c>
      <c r="O7988" s="7">
        <f>IF(SalesData[Sales]=0,0,SalesData[Profit]/SalesData[Sales])</f>
        <v>0.28040614978933298</v>
      </c>
      <c r="P7988" s="8">
        <f t="shared" si="124"/>
        <v>0</v>
      </c>
      <c r="Q7988" t="str">
        <f>IF(SalesData[[#This Row],[Discount]]&gt;0, "Yes", "No")</f>
        <v>No</v>
      </c>
      <c r="R7988" t="str">
        <f>TEXT(SalesData[[#This Row],[Order Date]],"mmm-yyyy")</f>
        <v>Dec-2024</v>
      </c>
      <c r="S7988">
        <f>YEAR(SalesData[[#This Row],[Order Date]])*100 + MONTH(SalesData[[#This Row],[Order Date]])</f>
        <v>202412</v>
      </c>
    </row>
    <row r="7989" spans="1:19" x14ac:dyDescent="0.3">
      <c r="A7989" t="s">
        <v>8733</v>
      </c>
      <c r="B7989" s="3">
        <v>45645</v>
      </c>
      <c r="C7989" t="s">
        <v>8734</v>
      </c>
      <c r="D7989" t="s">
        <v>23</v>
      </c>
      <c r="E7989" t="s">
        <v>14</v>
      </c>
      <c r="F7989" t="s">
        <v>53</v>
      </c>
      <c r="G7989">
        <v>1</v>
      </c>
      <c r="H7989" s="5">
        <v>456.57</v>
      </c>
      <c r="I7989" s="5">
        <v>0.19</v>
      </c>
      <c r="J7989" s="5">
        <v>369.82170000000002</v>
      </c>
      <c r="K7989" s="5">
        <v>86.443266002213747</v>
      </c>
      <c r="L7989">
        <f>YEAR(SalesData[Order Date])</f>
        <v>2024</v>
      </c>
      <c r="M7989">
        <f>MONTH(SalesData[Order Date])</f>
        <v>12</v>
      </c>
      <c r="N7989" t="str">
        <f>TEXT(SalesData[[#This Row],[Order Date]], "mmmm")</f>
        <v>December</v>
      </c>
      <c r="O7989" s="7">
        <f>IF(SalesData[Sales]=0,0,SalesData[Profit]/SalesData[Sales])</f>
        <v>0.23374308755330944</v>
      </c>
      <c r="P7989" s="8">
        <f t="shared" si="124"/>
        <v>4.1614648356221392E-4</v>
      </c>
      <c r="Q7989" t="str">
        <f>IF(SalesData[[#This Row],[Discount]]&gt;0, "Yes", "No")</f>
        <v>Yes</v>
      </c>
      <c r="R7989" t="str">
        <f>TEXT(SalesData[[#This Row],[Order Date]],"mmm-yyyy")</f>
        <v>Dec-2024</v>
      </c>
      <c r="S7989">
        <f>YEAR(SalesData[[#This Row],[Order Date]])*100 + MONTH(SalesData[[#This Row],[Order Date]])</f>
        <v>202412</v>
      </c>
    </row>
    <row r="7990" spans="1:19" x14ac:dyDescent="0.3">
      <c r="A7990" t="s">
        <v>8802</v>
      </c>
      <c r="B7990" s="3">
        <v>45630</v>
      </c>
      <c r="C7990" t="s">
        <v>8803</v>
      </c>
      <c r="D7990" t="s">
        <v>18</v>
      </c>
      <c r="E7990" t="s">
        <v>14</v>
      </c>
      <c r="F7990" t="s">
        <v>20</v>
      </c>
      <c r="G7990">
        <v>5</v>
      </c>
      <c r="H7990" s="5">
        <v>236.87</v>
      </c>
      <c r="I7990" s="5">
        <v>0.02</v>
      </c>
      <c r="J7990" s="5">
        <v>1160.663</v>
      </c>
      <c r="K7990" s="5">
        <v>271.58637572115782</v>
      </c>
      <c r="L7990">
        <f>YEAR(SalesData[Order Date])</f>
        <v>2024</v>
      </c>
      <c r="M7990">
        <f>MONTH(SalesData[Order Date])</f>
        <v>12</v>
      </c>
      <c r="N7990" t="str">
        <f>TEXT(SalesData[[#This Row],[Order Date]], "mmmm")</f>
        <v>December</v>
      </c>
      <c r="O7990" s="7">
        <f>IF(SalesData[Sales]=0,0,SalesData[Profit]/SalesData[Sales])</f>
        <v>0.23399244717989445</v>
      </c>
      <c r="P7990" s="8">
        <f t="shared" si="124"/>
        <v>1.6886899987334827E-5</v>
      </c>
      <c r="Q7990" t="str">
        <f>IF(SalesData[[#This Row],[Discount]]&gt;0, "Yes", "No")</f>
        <v>Yes</v>
      </c>
      <c r="R7990" t="str">
        <f>TEXT(SalesData[[#This Row],[Order Date]],"mmm-yyyy")</f>
        <v>Dec-2024</v>
      </c>
      <c r="S7990">
        <f>YEAR(SalesData[[#This Row],[Order Date]])*100 + MONTH(SalesData[[#This Row],[Order Date]])</f>
        <v>202412</v>
      </c>
    </row>
    <row r="7991" spans="1:19" x14ac:dyDescent="0.3">
      <c r="A7991" t="s">
        <v>8814</v>
      </c>
      <c r="B7991" s="3">
        <v>45649</v>
      </c>
      <c r="C7991" t="s">
        <v>2726</v>
      </c>
      <c r="D7991" t="s">
        <v>23</v>
      </c>
      <c r="E7991" t="s">
        <v>14</v>
      </c>
      <c r="F7991" t="s">
        <v>20</v>
      </c>
      <c r="G7991">
        <v>3</v>
      </c>
      <c r="H7991" s="5">
        <v>161.36000000000001</v>
      </c>
      <c r="I7991" s="5">
        <v>0.23</v>
      </c>
      <c r="J7991" s="5">
        <v>372.74160000000012</v>
      </c>
      <c r="K7991" s="5">
        <v>72.470665151798485</v>
      </c>
      <c r="L7991">
        <f>YEAR(SalesData[Order Date])</f>
        <v>2024</v>
      </c>
      <c r="M7991">
        <f>MONTH(SalesData[Order Date])</f>
        <v>12</v>
      </c>
      <c r="N7991" t="str">
        <f>TEXT(SalesData[[#This Row],[Order Date]], "mmmm")</f>
        <v>December</v>
      </c>
      <c r="O7991" s="7">
        <f>IF(SalesData[Sales]=0,0,SalesData[Profit]/SalesData[Sales])</f>
        <v>0.19442601832421832</v>
      </c>
      <c r="P7991" s="8">
        <f t="shared" si="124"/>
        <v>4.7512807800363573E-4</v>
      </c>
      <c r="Q7991" t="str">
        <f>IF(SalesData[[#This Row],[Discount]]&gt;0, "Yes", "No")</f>
        <v>Yes</v>
      </c>
      <c r="R7991" t="str">
        <f>TEXT(SalesData[[#This Row],[Order Date]],"mmm-yyyy")</f>
        <v>Dec-2024</v>
      </c>
      <c r="S7991">
        <f>YEAR(SalesData[[#This Row],[Order Date]])*100 + MONTH(SalesData[[#This Row],[Order Date]])</f>
        <v>202412</v>
      </c>
    </row>
    <row r="7992" spans="1:19" x14ac:dyDescent="0.3">
      <c r="A7992" t="s">
        <v>8838</v>
      </c>
      <c r="B7992" s="3">
        <v>45645</v>
      </c>
      <c r="C7992" t="s">
        <v>8839</v>
      </c>
      <c r="D7992" t="s">
        <v>30</v>
      </c>
      <c r="E7992" t="s">
        <v>26</v>
      </c>
      <c r="F7992" t="s">
        <v>53</v>
      </c>
      <c r="G7992">
        <v>6</v>
      </c>
      <c r="H7992" s="5">
        <v>435.29</v>
      </c>
      <c r="I7992" s="5">
        <v>0.19</v>
      </c>
      <c r="J7992" s="5">
        <v>2115.5093999999999</v>
      </c>
      <c r="K7992" s="5">
        <v>201.8477630695354</v>
      </c>
      <c r="L7992">
        <f>YEAR(SalesData[Order Date])</f>
        <v>2024</v>
      </c>
      <c r="M7992">
        <f>MONTH(SalesData[Order Date])</f>
        <v>12</v>
      </c>
      <c r="N7992" t="str">
        <f>TEXT(SalesData[[#This Row],[Order Date]], "mmmm")</f>
        <v>December</v>
      </c>
      <c r="O7992" s="7">
        <f>IF(SalesData[Sales]=0,0,SalesData[Profit]/SalesData[Sales])</f>
        <v>9.5413314197297067E-2</v>
      </c>
      <c r="P7992" s="8">
        <f t="shared" si="124"/>
        <v>7.2748435908627962E-5</v>
      </c>
      <c r="Q7992" t="str">
        <f>IF(SalesData[[#This Row],[Discount]]&gt;0, "Yes", "No")</f>
        <v>Yes</v>
      </c>
      <c r="R7992" t="str">
        <f>TEXT(SalesData[[#This Row],[Order Date]],"mmm-yyyy")</f>
        <v>Dec-2024</v>
      </c>
      <c r="S7992">
        <f>YEAR(SalesData[[#This Row],[Order Date]])*100 + MONTH(SalesData[[#This Row],[Order Date]])</f>
        <v>202412</v>
      </c>
    </row>
    <row r="7993" spans="1:19" x14ac:dyDescent="0.3">
      <c r="A7993" t="s">
        <v>8942</v>
      </c>
      <c r="B7993" s="3">
        <v>45636</v>
      </c>
      <c r="C7993" t="s">
        <v>8943</v>
      </c>
      <c r="D7993" t="s">
        <v>18</v>
      </c>
      <c r="E7993" t="s">
        <v>14</v>
      </c>
      <c r="F7993" t="s">
        <v>44</v>
      </c>
      <c r="G7993">
        <v>7</v>
      </c>
      <c r="H7993" s="5">
        <v>700.5</v>
      </c>
      <c r="I7993" s="5">
        <v>0.21</v>
      </c>
      <c r="J7993" s="5">
        <v>3873.7649999999999</v>
      </c>
      <c r="K7993" s="5">
        <v>1008.679964615637</v>
      </c>
      <c r="L7993">
        <f>YEAR(SalesData[Order Date])</f>
        <v>2024</v>
      </c>
      <c r="M7993">
        <f>MONTH(SalesData[Order Date])</f>
        <v>12</v>
      </c>
      <c r="N7993" t="str">
        <f>TEXT(SalesData[[#This Row],[Order Date]], "mmmm")</f>
        <v>December</v>
      </c>
      <c r="O7993" s="7">
        <f>IF(SalesData[Sales]=0,0,SalesData[Profit]/SalesData[Sales])</f>
        <v>0.2603874950121231</v>
      </c>
      <c r="P7993" s="8">
        <f t="shared" si="124"/>
        <v>4.2826552462526762E-5</v>
      </c>
      <c r="Q7993" t="str">
        <f>IF(SalesData[[#This Row],[Discount]]&gt;0, "Yes", "No")</f>
        <v>Yes</v>
      </c>
      <c r="R7993" t="str">
        <f>TEXT(SalesData[[#This Row],[Order Date]],"mmm-yyyy")</f>
        <v>Dec-2024</v>
      </c>
      <c r="S7993">
        <f>YEAR(SalesData[[#This Row],[Order Date]])*100 + MONTH(SalesData[[#This Row],[Order Date]])</f>
        <v>202412</v>
      </c>
    </row>
    <row r="7994" spans="1:19" x14ac:dyDescent="0.3">
      <c r="A7994" t="s">
        <v>8968</v>
      </c>
      <c r="B7994" s="3">
        <v>45635</v>
      </c>
      <c r="C7994" t="s">
        <v>8969</v>
      </c>
      <c r="D7994" t="s">
        <v>23</v>
      </c>
      <c r="E7994" t="s">
        <v>26</v>
      </c>
      <c r="F7994" t="s">
        <v>15</v>
      </c>
      <c r="G7994">
        <v>7</v>
      </c>
      <c r="H7994" s="5">
        <v>524.34</v>
      </c>
      <c r="I7994" s="5">
        <v>0.27</v>
      </c>
      <c r="J7994" s="5">
        <v>2679.3773999999999</v>
      </c>
      <c r="K7994" s="5">
        <v>429.24767645197898</v>
      </c>
      <c r="L7994">
        <f>YEAR(SalesData[Order Date])</f>
        <v>2024</v>
      </c>
      <c r="M7994">
        <f>MONTH(SalesData[Order Date])</f>
        <v>12</v>
      </c>
      <c r="N7994" t="str">
        <f>TEXT(SalesData[[#This Row],[Order Date]], "mmmm")</f>
        <v>December</v>
      </c>
      <c r="O7994" s="7">
        <f>IF(SalesData[Sales]=0,0,SalesData[Profit]/SalesData[Sales])</f>
        <v>0.16020426105407137</v>
      </c>
      <c r="P7994" s="8">
        <f t="shared" si="124"/>
        <v>7.3561865528909811E-5</v>
      </c>
      <c r="Q7994" t="str">
        <f>IF(SalesData[[#This Row],[Discount]]&gt;0, "Yes", "No")</f>
        <v>Yes</v>
      </c>
      <c r="R7994" t="str">
        <f>TEXT(SalesData[[#This Row],[Order Date]],"mmm-yyyy")</f>
        <v>Dec-2024</v>
      </c>
      <c r="S7994">
        <f>YEAR(SalesData[[#This Row],[Order Date]])*100 + MONTH(SalesData[[#This Row],[Order Date]])</f>
        <v>202412</v>
      </c>
    </row>
    <row r="7995" spans="1:19" x14ac:dyDescent="0.3">
      <c r="A7995" t="s">
        <v>9068</v>
      </c>
      <c r="B7995" s="3">
        <v>45627</v>
      </c>
      <c r="C7995" t="s">
        <v>9069</v>
      </c>
      <c r="D7995" t="s">
        <v>30</v>
      </c>
      <c r="E7995" t="s">
        <v>14</v>
      </c>
      <c r="F7995" t="s">
        <v>39</v>
      </c>
      <c r="G7995">
        <v>8</v>
      </c>
      <c r="H7995" s="5">
        <v>120.7</v>
      </c>
      <c r="I7995" s="5">
        <v>0.04</v>
      </c>
      <c r="J7995" s="5">
        <v>926.976</v>
      </c>
      <c r="K7995" s="5">
        <v>266.01906991164861</v>
      </c>
      <c r="L7995">
        <f>YEAR(SalesData[Order Date])</f>
        <v>2024</v>
      </c>
      <c r="M7995">
        <f>MONTH(SalesData[Order Date])</f>
        <v>12</v>
      </c>
      <c r="N7995" t="str">
        <f>TEXT(SalesData[[#This Row],[Order Date]], "mmmm")</f>
        <v>December</v>
      </c>
      <c r="O7995" s="7">
        <f>IF(SalesData[Sales]=0,0,SalesData[Profit]/SalesData[Sales])</f>
        <v>0.28697514273470792</v>
      </c>
      <c r="P7995" s="8">
        <f t="shared" si="124"/>
        <v>4.1425020712510358E-5</v>
      </c>
      <c r="Q7995" t="str">
        <f>IF(SalesData[[#This Row],[Discount]]&gt;0, "Yes", "No")</f>
        <v>Yes</v>
      </c>
      <c r="R7995" t="str">
        <f>TEXT(SalesData[[#This Row],[Order Date]],"mmm-yyyy")</f>
        <v>Dec-2024</v>
      </c>
      <c r="S7995">
        <f>YEAR(SalesData[[#This Row],[Order Date]])*100 + MONTH(SalesData[[#This Row],[Order Date]])</f>
        <v>202412</v>
      </c>
    </row>
    <row r="7996" spans="1:19" x14ac:dyDescent="0.3">
      <c r="A7996" t="s">
        <v>9086</v>
      </c>
      <c r="B7996" s="3">
        <v>45641</v>
      </c>
      <c r="C7996" t="s">
        <v>9087</v>
      </c>
      <c r="D7996" t="s">
        <v>13</v>
      </c>
      <c r="E7996" t="s">
        <v>19</v>
      </c>
      <c r="F7996" t="s">
        <v>20</v>
      </c>
      <c r="G7996">
        <v>8</v>
      </c>
      <c r="H7996" s="5">
        <v>856.52</v>
      </c>
      <c r="I7996" s="5">
        <v>0.1</v>
      </c>
      <c r="J7996" s="5">
        <v>6166.9440000000004</v>
      </c>
      <c r="K7996" s="5">
        <v>1227.5244379847809</v>
      </c>
      <c r="L7996">
        <f>YEAR(SalesData[Order Date])</f>
        <v>2024</v>
      </c>
      <c r="M7996">
        <f>MONTH(SalesData[Order Date])</f>
        <v>12</v>
      </c>
      <c r="N7996" t="str">
        <f>TEXT(SalesData[[#This Row],[Order Date]], "mmmm")</f>
        <v>December</v>
      </c>
      <c r="O7996" s="7">
        <f>IF(SalesData[Sales]=0,0,SalesData[Profit]/SalesData[Sales])</f>
        <v>0.19904906514227805</v>
      </c>
      <c r="P7996" s="8">
        <f t="shared" si="124"/>
        <v>1.4593938261803578E-5</v>
      </c>
      <c r="Q7996" t="str">
        <f>IF(SalesData[[#This Row],[Discount]]&gt;0, "Yes", "No")</f>
        <v>Yes</v>
      </c>
      <c r="R7996" t="str">
        <f>TEXT(SalesData[[#This Row],[Order Date]],"mmm-yyyy")</f>
        <v>Dec-2024</v>
      </c>
      <c r="S7996">
        <f>YEAR(SalesData[[#This Row],[Order Date]])*100 + MONTH(SalesData[[#This Row],[Order Date]])</f>
        <v>202412</v>
      </c>
    </row>
    <row r="7997" spans="1:19" x14ac:dyDescent="0.3">
      <c r="A7997" t="s">
        <v>9240</v>
      </c>
      <c r="B7997" s="3">
        <v>45634</v>
      </c>
      <c r="C7997" t="s">
        <v>9241</v>
      </c>
      <c r="D7997" t="s">
        <v>23</v>
      </c>
      <c r="E7997" t="s">
        <v>14</v>
      </c>
      <c r="F7997" t="s">
        <v>39</v>
      </c>
      <c r="G7997">
        <v>6</v>
      </c>
      <c r="H7997" s="5">
        <v>427.32</v>
      </c>
      <c r="I7997" s="5">
        <v>0.03</v>
      </c>
      <c r="J7997" s="5">
        <v>2487.0023999999999</v>
      </c>
      <c r="K7997" s="5">
        <v>332.07074344399501</v>
      </c>
      <c r="L7997">
        <f>YEAR(SalesData[Order Date])</f>
        <v>2024</v>
      </c>
      <c r="M7997">
        <f>MONTH(SalesData[Order Date])</f>
        <v>12</v>
      </c>
      <c r="N7997" t="str">
        <f>TEXT(SalesData[[#This Row],[Order Date]], "mmmm")</f>
        <v>December</v>
      </c>
      <c r="O7997" s="7">
        <f>IF(SalesData[Sales]=0,0,SalesData[Profit]/SalesData[Sales])</f>
        <v>0.13352248612385539</v>
      </c>
      <c r="P7997" s="8">
        <f t="shared" si="124"/>
        <v>1.170083309931667E-5</v>
      </c>
      <c r="Q7997" t="str">
        <f>IF(SalesData[[#This Row],[Discount]]&gt;0, "Yes", "No")</f>
        <v>Yes</v>
      </c>
      <c r="R7997" t="str">
        <f>TEXT(SalesData[[#This Row],[Order Date]],"mmm-yyyy")</f>
        <v>Dec-2024</v>
      </c>
      <c r="S7997">
        <f>YEAR(SalesData[[#This Row],[Order Date]])*100 + MONTH(SalesData[[#This Row],[Order Date]])</f>
        <v>202412</v>
      </c>
    </row>
    <row r="7998" spans="1:19" x14ac:dyDescent="0.3">
      <c r="A7998" t="s">
        <v>9279</v>
      </c>
      <c r="B7998" s="3">
        <v>45645</v>
      </c>
      <c r="C7998" t="s">
        <v>9280</v>
      </c>
      <c r="D7998" t="s">
        <v>30</v>
      </c>
      <c r="E7998" t="s">
        <v>14</v>
      </c>
      <c r="F7998" t="s">
        <v>20</v>
      </c>
      <c r="G7998">
        <v>3</v>
      </c>
      <c r="H7998" s="5">
        <v>149.84</v>
      </c>
      <c r="I7998" s="5">
        <v>0.03</v>
      </c>
      <c r="J7998" s="5">
        <v>436.03439999999989</v>
      </c>
      <c r="K7998" s="5">
        <v>52.284598195509908</v>
      </c>
      <c r="L7998">
        <f>YEAR(SalesData[Order Date])</f>
        <v>2024</v>
      </c>
      <c r="M7998">
        <f>MONTH(SalesData[Order Date])</f>
        <v>12</v>
      </c>
      <c r="N7998" t="str">
        <f>TEXT(SalesData[[#This Row],[Order Date]], "mmmm")</f>
        <v>December</v>
      </c>
      <c r="O7998" s="7">
        <f>IF(SalesData[Sales]=0,0,SalesData[Profit]/SalesData[Sales])</f>
        <v>0.11990934246359902</v>
      </c>
      <c r="P7998" s="8">
        <f t="shared" si="124"/>
        <v>6.6737853710624662E-5</v>
      </c>
      <c r="Q7998" t="str">
        <f>IF(SalesData[[#This Row],[Discount]]&gt;0, "Yes", "No")</f>
        <v>Yes</v>
      </c>
      <c r="R7998" t="str">
        <f>TEXT(SalesData[[#This Row],[Order Date]],"mmm-yyyy")</f>
        <v>Dec-2024</v>
      </c>
      <c r="S7998">
        <f>YEAR(SalesData[[#This Row],[Order Date]])*100 + MONTH(SalesData[[#This Row],[Order Date]])</f>
        <v>202412</v>
      </c>
    </row>
    <row r="7999" spans="1:19" x14ac:dyDescent="0.3">
      <c r="A7999" t="s">
        <v>9303</v>
      </c>
      <c r="B7999" s="3">
        <v>45656</v>
      </c>
      <c r="C7999" t="s">
        <v>9304</v>
      </c>
      <c r="D7999" t="s">
        <v>30</v>
      </c>
      <c r="E7999" t="s">
        <v>26</v>
      </c>
      <c r="F7999" t="s">
        <v>39</v>
      </c>
      <c r="G7999">
        <v>3</v>
      </c>
      <c r="H7999" s="5">
        <v>782.79</v>
      </c>
      <c r="I7999" s="5">
        <v>0.12</v>
      </c>
      <c r="J7999" s="5">
        <v>2066.5655999999999</v>
      </c>
      <c r="K7999" s="5">
        <v>530.45448727293433</v>
      </c>
      <c r="L7999">
        <f>YEAR(SalesData[Order Date])</f>
        <v>2024</v>
      </c>
      <c r="M7999">
        <f>MONTH(SalesData[Order Date])</f>
        <v>12</v>
      </c>
      <c r="N7999" t="str">
        <f>TEXT(SalesData[[#This Row],[Order Date]], "mmmm")</f>
        <v>December</v>
      </c>
      <c r="O7999" s="7">
        <f>IF(SalesData[Sales]=0,0,SalesData[Profit]/SalesData[Sales])</f>
        <v>0.25668407877927241</v>
      </c>
      <c r="P7999" s="8">
        <f t="shared" si="124"/>
        <v>5.1099273112839967E-5</v>
      </c>
      <c r="Q7999" t="str">
        <f>IF(SalesData[[#This Row],[Discount]]&gt;0, "Yes", "No")</f>
        <v>Yes</v>
      </c>
      <c r="R7999" t="str">
        <f>TEXT(SalesData[[#This Row],[Order Date]],"mmm-yyyy")</f>
        <v>Dec-2024</v>
      </c>
      <c r="S7999">
        <f>YEAR(SalesData[[#This Row],[Order Date]])*100 + MONTH(SalesData[[#This Row],[Order Date]])</f>
        <v>202412</v>
      </c>
    </row>
    <row r="8000" spans="1:19" x14ac:dyDescent="0.3">
      <c r="A8000" t="s">
        <v>9346</v>
      </c>
      <c r="B8000" s="3">
        <v>45657</v>
      </c>
      <c r="C8000" t="s">
        <v>9347</v>
      </c>
      <c r="D8000" t="s">
        <v>30</v>
      </c>
      <c r="E8000" t="s">
        <v>19</v>
      </c>
      <c r="F8000" t="s">
        <v>91</v>
      </c>
      <c r="G8000">
        <v>6</v>
      </c>
      <c r="H8000" s="5">
        <v>882.52</v>
      </c>
      <c r="I8000" s="5">
        <v>0.04</v>
      </c>
      <c r="J8000" s="5">
        <v>5083.3152</v>
      </c>
      <c r="K8000" s="5">
        <v>1467.804278041014</v>
      </c>
      <c r="L8000">
        <f>YEAR(SalesData[Order Date])</f>
        <v>2024</v>
      </c>
      <c r="M8000">
        <f>MONTH(SalesData[Order Date])</f>
        <v>12</v>
      </c>
      <c r="N8000" t="str">
        <f>TEXT(SalesData[[#This Row],[Order Date]], "mmmm")</f>
        <v>December</v>
      </c>
      <c r="O8000" s="7">
        <f>IF(SalesData[Sales]=0,0,SalesData[Profit]/SalesData[Sales])</f>
        <v>0.28874941259613685</v>
      </c>
      <c r="P8000" s="8">
        <f t="shared" si="124"/>
        <v>7.5541253078306062E-6</v>
      </c>
      <c r="Q8000" t="str">
        <f>IF(SalesData[[#This Row],[Discount]]&gt;0, "Yes", "No")</f>
        <v>Yes</v>
      </c>
      <c r="R8000" t="str">
        <f>TEXT(SalesData[[#This Row],[Order Date]],"mmm-yyyy")</f>
        <v>Dec-2024</v>
      </c>
      <c r="S8000">
        <f>YEAR(SalesData[[#This Row],[Order Date]])*100 + MONTH(SalesData[[#This Row],[Order Date]])</f>
        <v>202412</v>
      </c>
    </row>
    <row r="8001" spans="1:19" x14ac:dyDescent="0.3">
      <c r="A8001" t="s">
        <v>9400</v>
      </c>
      <c r="B8001" s="3">
        <v>45643</v>
      </c>
      <c r="C8001" t="s">
        <v>9401</v>
      </c>
      <c r="D8001" t="s">
        <v>18</v>
      </c>
      <c r="E8001" t="s">
        <v>14</v>
      </c>
      <c r="F8001" t="s">
        <v>62</v>
      </c>
      <c r="G8001">
        <v>4</v>
      </c>
      <c r="H8001" s="5">
        <v>413.8</v>
      </c>
      <c r="I8001" s="5">
        <v>0.28000000000000003</v>
      </c>
      <c r="J8001" s="5">
        <v>1191.7439999999999</v>
      </c>
      <c r="K8001" s="5">
        <v>249.8242273055796</v>
      </c>
      <c r="L8001">
        <f>YEAR(SalesData[Order Date])</f>
        <v>2024</v>
      </c>
      <c r="M8001">
        <f>MONTH(SalesData[Order Date])</f>
        <v>12</v>
      </c>
      <c r="N8001" t="str">
        <f>TEXT(SalesData[[#This Row],[Order Date]], "mmmm")</f>
        <v>December</v>
      </c>
      <c r="O8001" s="7">
        <f>IF(SalesData[Sales]=0,0,SalesData[Profit]/SalesData[Sales])</f>
        <v>0.20962910432574414</v>
      </c>
      <c r="P8001" s="8">
        <f t="shared" si="124"/>
        <v>1.6916384726921218E-4</v>
      </c>
      <c r="Q8001" t="str">
        <f>IF(SalesData[[#This Row],[Discount]]&gt;0, "Yes", "No")</f>
        <v>Yes</v>
      </c>
      <c r="R8001" t="str">
        <f>TEXT(SalesData[[#This Row],[Order Date]],"mmm-yyyy")</f>
        <v>Dec-2024</v>
      </c>
      <c r="S8001">
        <f>YEAR(SalesData[[#This Row],[Order Date]])*100 + MONTH(SalesData[[#This Row],[Order Date]])</f>
        <v>202412</v>
      </c>
    </row>
    <row r="8002" spans="1:19" x14ac:dyDescent="0.3">
      <c r="A8002" t="s">
        <v>9412</v>
      </c>
      <c r="B8002" s="3">
        <v>45635</v>
      </c>
      <c r="C8002" t="s">
        <v>9413</v>
      </c>
      <c r="D8002" t="s">
        <v>30</v>
      </c>
      <c r="E8002" t="s">
        <v>26</v>
      </c>
      <c r="F8002" t="s">
        <v>34</v>
      </c>
      <c r="G8002">
        <v>9</v>
      </c>
      <c r="H8002" s="5">
        <v>853.3</v>
      </c>
      <c r="I8002" s="5">
        <v>0.28999999999999998</v>
      </c>
      <c r="J8002" s="5">
        <v>5452.5870000000004</v>
      </c>
      <c r="K8002" s="5">
        <v>1351.5187688307699</v>
      </c>
      <c r="L8002">
        <f>YEAR(SalesData[Order Date])</f>
        <v>2024</v>
      </c>
      <c r="M8002">
        <f>MONTH(SalesData[Order Date])</f>
        <v>12</v>
      </c>
      <c r="N8002" t="str">
        <f>TEXT(SalesData[[#This Row],[Order Date]], "mmmm")</f>
        <v>December</v>
      </c>
      <c r="O8002" s="7">
        <f>IF(SalesData[Sales]=0,0,SalesData[Profit]/SalesData[Sales])</f>
        <v>0.24786743775583403</v>
      </c>
      <c r="P8002" s="8">
        <f t="shared" ref="P8002:P8065" si="125">IF(H:H*G:G=0, 0, (I:I/(H:H*G:G)))</f>
        <v>3.776189174056278E-5</v>
      </c>
      <c r="Q8002" t="str">
        <f>IF(SalesData[[#This Row],[Discount]]&gt;0, "Yes", "No")</f>
        <v>Yes</v>
      </c>
      <c r="R8002" t="str">
        <f>TEXT(SalesData[[#This Row],[Order Date]],"mmm-yyyy")</f>
        <v>Dec-2024</v>
      </c>
      <c r="S8002">
        <f>YEAR(SalesData[[#This Row],[Order Date]])*100 + MONTH(SalesData[[#This Row],[Order Date]])</f>
        <v>202412</v>
      </c>
    </row>
    <row r="8003" spans="1:19" x14ac:dyDescent="0.3">
      <c r="A8003" t="s">
        <v>9440</v>
      </c>
      <c r="B8003" s="3">
        <v>45642</v>
      </c>
      <c r="C8003" t="s">
        <v>9441</v>
      </c>
      <c r="D8003" t="s">
        <v>18</v>
      </c>
      <c r="E8003" t="s">
        <v>26</v>
      </c>
      <c r="F8003" t="s">
        <v>62</v>
      </c>
      <c r="G8003">
        <v>4</v>
      </c>
      <c r="H8003" s="5">
        <v>234.69</v>
      </c>
      <c r="I8003" s="5">
        <v>0.12</v>
      </c>
      <c r="J8003" s="5">
        <v>826.10879999999997</v>
      </c>
      <c r="K8003" s="5">
        <v>140.4119012960322</v>
      </c>
      <c r="L8003">
        <f>YEAR(SalesData[Order Date])</f>
        <v>2024</v>
      </c>
      <c r="M8003">
        <f>MONTH(SalesData[Order Date])</f>
        <v>12</v>
      </c>
      <c r="N8003" t="str">
        <f>TEXT(SalesData[[#This Row],[Order Date]], "mmmm")</f>
        <v>December</v>
      </c>
      <c r="O8003" s="7">
        <f>IF(SalesData[Sales]=0,0,SalesData[Profit]/SalesData[Sales])</f>
        <v>0.16996780726223013</v>
      </c>
      <c r="P8003" s="8">
        <f t="shared" si="125"/>
        <v>1.2782819890067747E-4</v>
      </c>
      <c r="Q8003" t="str">
        <f>IF(SalesData[[#This Row],[Discount]]&gt;0, "Yes", "No")</f>
        <v>Yes</v>
      </c>
      <c r="R8003" t="str">
        <f>TEXT(SalesData[[#This Row],[Order Date]],"mmm-yyyy")</f>
        <v>Dec-2024</v>
      </c>
      <c r="S8003">
        <f>YEAR(SalesData[[#This Row],[Order Date]])*100 + MONTH(SalesData[[#This Row],[Order Date]])</f>
        <v>202412</v>
      </c>
    </row>
    <row r="8004" spans="1:19" x14ac:dyDescent="0.3">
      <c r="A8004" t="s">
        <v>9635</v>
      </c>
      <c r="B8004" s="3">
        <v>45640</v>
      </c>
      <c r="C8004" t="s">
        <v>9636</v>
      </c>
      <c r="D8004" t="s">
        <v>30</v>
      </c>
      <c r="E8004" t="s">
        <v>19</v>
      </c>
      <c r="F8004" t="s">
        <v>34</v>
      </c>
      <c r="G8004">
        <v>5</v>
      </c>
      <c r="H8004" s="5">
        <v>691.42</v>
      </c>
      <c r="I8004" s="5">
        <v>0.18</v>
      </c>
      <c r="J8004" s="5">
        <v>2834.8220000000001</v>
      </c>
      <c r="K8004" s="5">
        <v>273.39538454271059</v>
      </c>
      <c r="L8004">
        <f>YEAR(SalesData[Order Date])</f>
        <v>2024</v>
      </c>
      <c r="M8004">
        <f>MONTH(SalesData[Order Date])</f>
        <v>12</v>
      </c>
      <c r="N8004" t="str">
        <f>TEXT(SalesData[[#This Row],[Order Date]], "mmmm")</f>
        <v>December</v>
      </c>
      <c r="O8004" s="7">
        <f>IF(SalesData[Sales]=0,0,SalesData[Profit]/SalesData[Sales])</f>
        <v>9.6441816996873375E-2</v>
      </c>
      <c r="P8004" s="8">
        <f t="shared" si="125"/>
        <v>5.2066761158196177E-5</v>
      </c>
      <c r="Q8004" t="str">
        <f>IF(SalesData[[#This Row],[Discount]]&gt;0, "Yes", "No")</f>
        <v>Yes</v>
      </c>
      <c r="R8004" t="str">
        <f>TEXT(SalesData[[#This Row],[Order Date]],"mmm-yyyy")</f>
        <v>Dec-2024</v>
      </c>
      <c r="S8004">
        <f>YEAR(SalesData[[#This Row],[Order Date]])*100 + MONTH(SalesData[[#This Row],[Order Date]])</f>
        <v>202412</v>
      </c>
    </row>
    <row r="8005" spans="1:19" x14ac:dyDescent="0.3">
      <c r="A8005" t="s">
        <v>9645</v>
      </c>
      <c r="B8005" s="3">
        <v>45644</v>
      </c>
      <c r="C8005" t="s">
        <v>9646</v>
      </c>
      <c r="D8005" t="s">
        <v>23</v>
      </c>
      <c r="E8005" t="s">
        <v>14</v>
      </c>
      <c r="F8005" t="s">
        <v>44</v>
      </c>
      <c r="G8005">
        <v>2</v>
      </c>
      <c r="H8005" s="5">
        <v>298.82</v>
      </c>
      <c r="I8005" s="5">
        <v>0.17</v>
      </c>
      <c r="J8005" s="5">
        <v>496.04119999999989</v>
      </c>
      <c r="K8005" s="5">
        <v>83.475146404270888</v>
      </c>
      <c r="L8005">
        <f>YEAR(SalesData[Order Date])</f>
        <v>2024</v>
      </c>
      <c r="M8005">
        <f>MONTH(SalesData[Order Date])</f>
        <v>12</v>
      </c>
      <c r="N8005" t="str">
        <f>TEXT(SalesData[[#This Row],[Order Date]], "mmmm")</f>
        <v>December</v>
      </c>
      <c r="O8005" s="7">
        <f>IF(SalesData[Sales]=0,0,SalesData[Profit]/SalesData[Sales])</f>
        <v>0.1682826878176065</v>
      </c>
      <c r="P8005" s="8">
        <f t="shared" si="125"/>
        <v>2.8445217856903822E-4</v>
      </c>
      <c r="Q8005" t="str">
        <f>IF(SalesData[[#This Row],[Discount]]&gt;0, "Yes", "No")</f>
        <v>Yes</v>
      </c>
      <c r="R8005" t="str">
        <f>TEXT(SalesData[[#This Row],[Order Date]],"mmm-yyyy")</f>
        <v>Dec-2024</v>
      </c>
      <c r="S8005">
        <f>YEAR(SalesData[[#This Row],[Order Date]])*100 + MONTH(SalesData[[#This Row],[Order Date]])</f>
        <v>202412</v>
      </c>
    </row>
    <row r="8006" spans="1:19" x14ac:dyDescent="0.3">
      <c r="A8006" t="s">
        <v>9665</v>
      </c>
      <c r="B8006" s="3">
        <v>45652</v>
      </c>
      <c r="C8006" t="s">
        <v>9666</v>
      </c>
      <c r="D8006" t="s">
        <v>18</v>
      </c>
      <c r="E8006" t="s">
        <v>19</v>
      </c>
      <c r="F8006" t="s">
        <v>27</v>
      </c>
      <c r="G8006">
        <v>8</v>
      </c>
      <c r="H8006" s="5">
        <v>14.34</v>
      </c>
      <c r="I8006" s="5">
        <v>0.18</v>
      </c>
      <c r="J8006" s="5">
        <v>94.070400000000006</v>
      </c>
      <c r="K8006" s="5">
        <v>27.52282808082585</v>
      </c>
      <c r="L8006">
        <f>YEAR(SalesData[Order Date])</f>
        <v>2024</v>
      </c>
      <c r="M8006">
        <f>MONTH(SalesData[Order Date])</f>
        <v>12</v>
      </c>
      <c r="N8006" t="str">
        <f>TEXT(SalesData[[#This Row],[Order Date]], "mmmm")</f>
        <v>December</v>
      </c>
      <c r="O8006" s="7">
        <f>IF(SalesData[Sales]=0,0,SalesData[Profit]/SalesData[Sales])</f>
        <v>0.29257692197360541</v>
      </c>
      <c r="P8006" s="8">
        <f t="shared" si="125"/>
        <v>1.5690376569037657E-3</v>
      </c>
      <c r="Q8006" t="str">
        <f>IF(SalesData[[#This Row],[Discount]]&gt;0, "Yes", "No")</f>
        <v>Yes</v>
      </c>
      <c r="R8006" t="str">
        <f>TEXT(SalesData[[#This Row],[Order Date]],"mmm-yyyy")</f>
        <v>Dec-2024</v>
      </c>
      <c r="S8006">
        <f>YEAR(SalesData[[#This Row],[Order Date]])*100 + MONTH(SalesData[[#This Row],[Order Date]])</f>
        <v>202412</v>
      </c>
    </row>
    <row r="8007" spans="1:19" x14ac:dyDescent="0.3">
      <c r="A8007" t="s">
        <v>9675</v>
      </c>
      <c r="B8007" s="3">
        <v>45656</v>
      </c>
      <c r="C8007" t="s">
        <v>9676</v>
      </c>
      <c r="D8007" t="s">
        <v>23</v>
      </c>
      <c r="E8007" t="s">
        <v>14</v>
      </c>
      <c r="F8007" t="s">
        <v>44</v>
      </c>
      <c r="G8007">
        <v>8</v>
      </c>
      <c r="H8007" s="5">
        <v>60.14</v>
      </c>
      <c r="I8007" s="5">
        <v>0.05</v>
      </c>
      <c r="J8007" s="5">
        <v>457.06400000000002</v>
      </c>
      <c r="K8007" s="5">
        <v>100.55624309259299</v>
      </c>
      <c r="L8007">
        <f>YEAR(SalesData[Order Date])</f>
        <v>2024</v>
      </c>
      <c r="M8007">
        <f>MONTH(SalesData[Order Date])</f>
        <v>12</v>
      </c>
      <c r="N8007" t="str">
        <f>TEXT(SalesData[[#This Row],[Order Date]], "mmmm")</f>
        <v>December</v>
      </c>
      <c r="O8007" s="7">
        <f>IF(SalesData[Sales]=0,0,SalesData[Profit]/SalesData[Sales])</f>
        <v>0.22000473258141745</v>
      </c>
      <c r="P8007" s="8">
        <f t="shared" si="125"/>
        <v>1.0392417692051879E-4</v>
      </c>
      <c r="Q8007" t="str">
        <f>IF(SalesData[[#This Row],[Discount]]&gt;0, "Yes", "No")</f>
        <v>Yes</v>
      </c>
      <c r="R8007" t="str">
        <f>TEXT(SalesData[[#This Row],[Order Date]],"mmm-yyyy")</f>
        <v>Dec-2024</v>
      </c>
      <c r="S8007">
        <f>YEAR(SalesData[[#This Row],[Order Date]])*100 + MONTH(SalesData[[#This Row],[Order Date]])</f>
        <v>202412</v>
      </c>
    </row>
    <row r="8008" spans="1:19" x14ac:dyDescent="0.3">
      <c r="A8008" t="s">
        <v>9734</v>
      </c>
      <c r="B8008" s="3">
        <v>45639</v>
      </c>
      <c r="C8008" t="s">
        <v>9735</v>
      </c>
      <c r="D8008" t="s">
        <v>13</v>
      </c>
      <c r="E8008" t="s">
        <v>14</v>
      </c>
      <c r="F8008" t="s">
        <v>62</v>
      </c>
      <c r="G8008">
        <v>5</v>
      </c>
      <c r="H8008" s="5">
        <v>749.21</v>
      </c>
      <c r="I8008" s="5">
        <v>0.27</v>
      </c>
      <c r="J8008" s="5">
        <v>2734.6165000000001</v>
      </c>
      <c r="K8008" s="5">
        <v>256.90233433267508</v>
      </c>
      <c r="L8008">
        <f>YEAR(SalesData[Order Date])</f>
        <v>2024</v>
      </c>
      <c r="M8008">
        <f>MONTH(SalesData[Order Date])</f>
        <v>12</v>
      </c>
      <c r="N8008" t="str">
        <f>TEXT(SalesData[[#This Row],[Order Date]], "mmmm")</f>
        <v>December</v>
      </c>
      <c r="O8008" s="7">
        <f>IF(SalesData[Sales]=0,0,SalesData[Profit]/SalesData[Sales])</f>
        <v>9.3944556515575428E-2</v>
      </c>
      <c r="P8008" s="8">
        <f t="shared" si="125"/>
        <v>7.2075919969034048E-5</v>
      </c>
      <c r="Q8008" t="str">
        <f>IF(SalesData[[#This Row],[Discount]]&gt;0, "Yes", "No")</f>
        <v>Yes</v>
      </c>
      <c r="R8008" t="str">
        <f>TEXT(SalesData[[#This Row],[Order Date]],"mmm-yyyy")</f>
        <v>Dec-2024</v>
      </c>
      <c r="S8008">
        <f>YEAR(SalesData[[#This Row],[Order Date]])*100 + MONTH(SalesData[[#This Row],[Order Date]])</f>
        <v>202412</v>
      </c>
    </row>
    <row r="8009" spans="1:19" x14ac:dyDescent="0.3">
      <c r="A8009" t="s">
        <v>9779</v>
      </c>
      <c r="B8009" s="3">
        <v>45635</v>
      </c>
      <c r="C8009" t="s">
        <v>9780</v>
      </c>
      <c r="D8009" t="s">
        <v>23</v>
      </c>
      <c r="E8009" t="s">
        <v>26</v>
      </c>
      <c r="F8009" t="s">
        <v>20</v>
      </c>
      <c r="G8009">
        <v>7</v>
      </c>
      <c r="H8009" s="5">
        <v>28.77</v>
      </c>
      <c r="I8009" s="5">
        <v>0.27</v>
      </c>
      <c r="J8009" s="5">
        <v>147.0147</v>
      </c>
      <c r="K8009" s="5">
        <v>25.555379235262858</v>
      </c>
      <c r="L8009">
        <f>YEAR(SalesData[Order Date])</f>
        <v>2024</v>
      </c>
      <c r="M8009">
        <f>MONTH(SalesData[Order Date])</f>
        <v>12</v>
      </c>
      <c r="N8009" t="str">
        <f>TEXT(SalesData[[#This Row],[Order Date]], "mmmm")</f>
        <v>December</v>
      </c>
      <c r="O8009" s="7">
        <f>IF(SalesData[Sales]=0,0,SalesData[Profit]/SalesData[Sales])</f>
        <v>0.17382873437324878</v>
      </c>
      <c r="P8009" s="8">
        <f t="shared" si="125"/>
        <v>1.340682258304782E-3</v>
      </c>
      <c r="Q8009" t="str">
        <f>IF(SalesData[[#This Row],[Discount]]&gt;0, "Yes", "No")</f>
        <v>Yes</v>
      </c>
      <c r="R8009" t="str">
        <f>TEXT(SalesData[[#This Row],[Order Date]],"mmm-yyyy")</f>
        <v>Dec-2024</v>
      </c>
      <c r="S8009">
        <f>YEAR(SalesData[[#This Row],[Order Date]])*100 + MONTH(SalesData[[#This Row],[Order Date]])</f>
        <v>202412</v>
      </c>
    </row>
    <row r="8010" spans="1:19" x14ac:dyDescent="0.3">
      <c r="A8010" t="s">
        <v>9843</v>
      </c>
      <c r="B8010" s="3">
        <v>45643</v>
      </c>
      <c r="C8010" t="s">
        <v>9844</v>
      </c>
      <c r="D8010" t="s">
        <v>23</v>
      </c>
      <c r="E8010" t="s">
        <v>19</v>
      </c>
      <c r="F8010" t="s">
        <v>31</v>
      </c>
      <c r="G8010">
        <v>8</v>
      </c>
      <c r="H8010" s="5">
        <v>638</v>
      </c>
      <c r="I8010" s="5">
        <v>0.04</v>
      </c>
      <c r="J8010" s="5">
        <v>4899.84</v>
      </c>
      <c r="K8010" s="5">
        <v>301.80629761015842</v>
      </c>
      <c r="L8010">
        <f>YEAR(SalesData[Order Date])</f>
        <v>2024</v>
      </c>
      <c r="M8010">
        <f>MONTH(SalesData[Order Date])</f>
        <v>12</v>
      </c>
      <c r="N8010" t="str">
        <f>TEXT(SalesData[[#This Row],[Order Date]], "mmmm")</f>
        <v>December</v>
      </c>
      <c r="O8010" s="7">
        <f>IF(SalesData[Sales]=0,0,SalesData[Profit]/SalesData[Sales])</f>
        <v>6.159513323091334E-2</v>
      </c>
      <c r="P8010" s="8">
        <f t="shared" si="125"/>
        <v>7.8369905956112854E-6</v>
      </c>
      <c r="Q8010" t="str">
        <f>IF(SalesData[[#This Row],[Discount]]&gt;0, "Yes", "No")</f>
        <v>Yes</v>
      </c>
      <c r="R8010" t="str">
        <f>TEXT(SalesData[[#This Row],[Order Date]],"mmm-yyyy")</f>
        <v>Dec-2024</v>
      </c>
      <c r="S8010">
        <f>YEAR(SalesData[[#This Row],[Order Date]])*100 + MONTH(SalesData[[#This Row],[Order Date]])</f>
        <v>202412</v>
      </c>
    </row>
    <row r="8011" spans="1:19" x14ac:dyDescent="0.3">
      <c r="A8011" t="s">
        <v>9889</v>
      </c>
      <c r="B8011" s="3">
        <v>45650</v>
      </c>
      <c r="C8011" t="s">
        <v>9890</v>
      </c>
      <c r="D8011" t="s">
        <v>13</v>
      </c>
      <c r="E8011" t="s">
        <v>26</v>
      </c>
      <c r="F8011" t="s">
        <v>31</v>
      </c>
      <c r="G8011">
        <v>8</v>
      </c>
      <c r="H8011" s="5">
        <v>109.13</v>
      </c>
      <c r="I8011" s="5">
        <v>0.24</v>
      </c>
      <c r="J8011" s="5">
        <v>663.5104</v>
      </c>
      <c r="K8011" s="5">
        <v>86.203851452428893</v>
      </c>
      <c r="L8011">
        <f>YEAR(SalesData[Order Date])</f>
        <v>2024</v>
      </c>
      <c r="M8011">
        <f>MONTH(SalesData[Order Date])</f>
        <v>12</v>
      </c>
      <c r="N8011" t="str">
        <f>TEXT(SalesData[[#This Row],[Order Date]], "mmmm")</f>
        <v>December</v>
      </c>
      <c r="O8011" s="7">
        <f>IF(SalesData[Sales]=0,0,SalesData[Profit]/SalesData[Sales])</f>
        <v>0.12992087456719426</v>
      </c>
      <c r="P8011" s="8">
        <f t="shared" si="125"/>
        <v>2.7490149363144874E-4</v>
      </c>
      <c r="Q8011" t="str">
        <f>IF(SalesData[[#This Row],[Discount]]&gt;0, "Yes", "No")</f>
        <v>Yes</v>
      </c>
      <c r="R8011" t="str">
        <f>TEXT(SalesData[[#This Row],[Order Date]],"mmm-yyyy")</f>
        <v>Dec-2024</v>
      </c>
      <c r="S8011">
        <f>YEAR(SalesData[[#This Row],[Order Date]])*100 + MONTH(SalesData[[#This Row],[Order Date]])</f>
        <v>202412</v>
      </c>
    </row>
    <row r="8012" spans="1:19" x14ac:dyDescent="0.3">
      <c r="A8012" t="s">
        <v>9957</v>
      </c>
      <c r="B8012" s="3">
        <v>45629</v>
      </c>
      <c r="C8012" t="s">
        <v>9958</v>
      </c>
      <c r="D8012" t="s">
        <v>30</v>
      </c>
      <c r="E8012" t="s">
        <v>19</v>
      </c>
      <c r="F8012" t="s">
        <v>91</v>
      </c>
      <c r="G8012">
        <v>7</v>
      </c>
      <c r="H8012" s="5">
        <v>865.07</v>
      </c>
      <c r="I8012" s="5">
        <v>0.15</v>
      </c>
      <c r="J8012" s="5">
        <v>5147.1665000000003</v>
      </c>
      <c r="K8012" s="5">
        <v>935.95376971573569</v>
      </c>
      <c r="L8012">
        <f>YEAR(SalesData[Order Date])</f>
        <v>2024</v>
      </c>
      <c r="M8012">
        <f>MONTH(SalesData[Order Date])</f>
        <v>12</v>
      </c>
      <c r="N8012" t="str">
        <f>TEXT(SalesData[[#This Row],[Order Date]], "mmmm")</f>
        <v>December</v>
      </c>
      <c r="O8012" s="7">
        <f>IF(SalesData[Sales]=0,0,SalesData[Profit]/SalesData[Sales])</f>
        <v>0.18183864262322497</v>
      </c>
      <c r="P8012" s="8">
        <f t="shared" si="125"/>
        <v>2.4770910363983753E-5</v>
      </c>
      <c r="Q8012" t="str">
        <f>IF(SalesData[[#This Row],[Discount]]&gt;0, "Yes", "No")</f>
        <v>Yes</v>
      </c>
      <c r="R8012" t="str">
        <f>TEXT(SalesData[[#This Row],[Order Date]],"mmm-yyyy")</f>
        <v>Dec-2024</v>
      </c>
      <c r="S8012">
        <f>YEAR(SalesData[[#This Row],[Order Date]])*100 + MONTH(SalesData[[#This Row],[Order Date]])</f>
        <v>202412</v>
      </c>
    </row>
    <row r="8013" spans="1:19" x14ac:dyDescent="0.3">
      <c r="A8013" t="s">
        <v>9979</v>
      </c>
      <c r="B8013" s="3">
        <v>45637</v>
      </c>
      <c r="C8013" t="s">
        <v>9980</v>
      </c>
      <c r="D8013" t="s">
        <v>23</v>
      </c>
      <c r="E8013" t="s">
        <v>14</v>
      </c>
      <c r="F8013" t="s">
        <v>20</v>
      </c>
      <c r="G8013">
        <v>3</v>
      </c>
      <c r="H8013" s="5">
        <v>596.75</v>
      </c>
      <c r="I8013" s="5">
        <v>0.13</v>
      </c>
      <c r="J8013" s="5">
        <v>1557.5174999999999</v>
      </c>
      <c r="K8013" s="5">
        <v>389.21545402785608</v>
      </c>
      <c r="L8013">
        <f>YEAR(SalesData[Order Date])</f>
        <v>2024</v>
      </c>
      <c r="M8013">
        <f>MONTH(SalesData[Order Date])</f>
        <v>12</v>
      </c>
      <c r="N8013" t="str">
        <f>TEXT(SalesData[[#This Row],[Order Date]], "mmmm")</f>
        <v>December</v>
      </c>
      <c r="O8013" s="7">
        <f>IF(SalesData[Sales]=0,0,SalesData[Profit]/SalesData[Sales])</f>
        <v>0.24989475497248417</v>
      </c>
      <c r="P8013" s="8">
        <f t="shared" si="125"/>
        <v>7.2615556486524228E-5</v>
      </c>
      <c r="Q8013" t="str">
        <f>IF(SalesData[[#This Row],[Discount]]&gt;0, "Yes", "No")</f>
        <v>Yes</v>
      </c>
      <c r="R8013" t="str">
        <f>TEXT(SalesData[[#This Row],[Order Date]],"mmm-yyyy")</f>
        <v>Dec-2024</v>
      </c>
      <c r="S8013">
        <f>YEAR(SalesData[[#This Row],[Order Date]])*100 + MONTH(SalesData[[#This Row],[Order Date]])</f>
        <v>202412</v>
      </c>
    </row>
    <row r="8014" spans="1:19" x14ac:dyDescent="0.3">
      <c r="A8014" t="s">
        <v>10028</v>
      </c>
      <c r="B8014" s="3">
        <v>45645</v>
      </c>
      <c r="C8014" t="s">
        <v>10029</v>
      </c>
      <c r="D8014" t="s">
        <v>13</v>
      </c>
      <c r="E8014" t="s">
        <v>26</v>
      </c>
      <c r="F8014" t="s">
        <v>62</v>
      </c>
      <c r="G8014">
        <v>1</v>
      </c>
      <c r="H8014" s="5">
        <v>231.71</v>
      </c>
      <c r="I8014" s="5">
        <v>0.14000000000000001</v>
      </c>
      <c r="J8014" s="5">
        <v>199.2706</v>
      </c>
      <c r="K8014" s="5">
        <v>37.204972252946632</v>
      </c>
      <c r="L8014">
        <f>YEAR(SalesData[Order Date])</f>
        <v>2024</v>
      </c>
      <c r="M8014">
        <f>MONTH(SalesData[Order Date])</f>
        <v>12</v>
      </c>
      <c r="N8014" t="str">
        <f>TEXT(SalesData[[#This Row],[Order Date]], "mmmm")</f>
        <v>December</v>
      </c>
      <c r="O8014" s="7">
        <f>IF(SalesData[Sales]=0,0,SalesData[Profit]/SalesData[Sales])</f>
        <v>0.18670577723430667</v>
      </c>
      <c r="P8014" s="8">
        <f t="shared" si="125"/>
        <v>6.0420353027491262E-4</v>
      </c>
      <c r="Q8014" t="str">
        <f>IF(SalesData[[#This Row],[Discount]]&gt;0, "Yes", "No")</f>
        <v>Yes</v>
      </c>
      <c r="R8014" t="str">
        <f>TEXT(SalesData[[#This Row],[Order Date]],"mmm-yyyy")</f>
        <v>Dec-2024</v>
      </c>
      <c r="S8014">
        <f>YEAR(SalesData[[#This Row],[Order Date]])*100 + MONTH(SalesData[[#This Row],[Order Date]])</f>
        <v>202412</v>
      </c>
    </row>
    <row r="8015" spans="1:19" x14ac:dyDescent="0.3">
      <c r="A8015" t="s">
        <v>10043</v>
      </c>
      <c r="B8015" s="3">
        <v>45635</v>
      </c>
      <c r="C8015" t="s">
        <v>10044</v>
      </c>
      <c r="D8015" t="s">
        <v>30</v>
      </c>
      <c r="E8015" t="s">
        <v>26</v>
      </c>
      <c r="F8015" t="s">
        <v>44</v>
      </c>
      <c r="G8015">
        <v>7</v>
      </c>
      <c r="H8015" s="5">
        <v>782.14</v>
      </c>
      <c r="I8015" s="5">
        <v>0.09</v>
      </c>
      <c r="J8015" s="5">
        <v>4982.2317999999996</v>
      </c>
      <c r="K8015" s="5">
        <v>1208.550298541352</v>
      </c>
      <c r="L8015">
        <f>YEAR(SalesData[Order Date])</f>
        <v>2024</v>
      </c>
      <c r="M8015">
        <f>MONTH(SalesData[Order Date])</f>
        <v>12</v>
      </c>
      <c r="N8015" t="str">
        <f>TEXT(SalesData[[#This Row],[Order Date]], "mmmm")</f>
        <v>December</v>
      </c>
      <c r="O8015" s="7">
        <f>IF(SalesData[Sales]=0,0,SalesData[Profit]/SalesData[Sales])</f>
        <v>0.24257207353165547</v>
      </c>
      <c r="P8015" s="8">
        <f t="shared" si="125"/>
        <v>1.6438416213392562E-5</v>
      </c>
      <c r="Q8015" t="str">
        <f>IF(SalesData[[#This Row],[Discount]]&gt;0, "Yes", "No")</f>
        <v>Yes</v>
      </c>
      <c r="R8015" t="str">
        <f>TEXT(SalesData[[#This Row],[Order Date]],"mmm-yyyy")</f>
        <v>Dec-2024</v>
      </c>
      <c r="S8015">
        <f>YEAR(SalesData[[#This Row],[Order Date]])*100 + MONTH(SalesData[[#This Row],[Order Date]])</f>
        <v>202412</v>
      </c>
    </row>
    <row r="8016" spans="1:19" x14ac:dyDescent="0.3">
      <c r="A8016" t="s">
        <v>10068</v>
      </c>
      <c r="B8016" s="3">
        <v>45655</v>
      </c>
      <c r="C8016" t="s">
        <v>10069</v>
      </c>
      <c r="D8016" t="s">
        <v>30</v>
      </c>
      <c r="E8016" t="s">
        <v>19</v>
      </c>
      <c r="F8016" t="s">
        <v>44</v>
      </c>
      <c r="G8016">
        <v>9</v>
      </c>
      <c r="H8016" s="5">
        <v>727.78</v>
      </c>
      <c r="I8016" s="5">
        <v>0.02</v>
      </c>
      <c r="J8016" s="5">
        <v>6419.0195999999996</v>
      </c>
      <c r="K8016" s="5">
        <v>1882.4849608224331</v>
      </c>
      <c r="L8016">
        <f>YEAR(SalesData[Order Date])</f>
        <v>2024</v>
      </c>
      <c r="M8016">
        <f>MONTH(SalesData[Order Date])</f>
        <v>12</v>
      </c>
      <c r="N8016" t="str">
        <f>TEXT(SalesData[[#This Row],[Order Date]], "mmmm")</f>
        <v>December</v>
      </c>
      <c r="O8016" s="7">
        <f>IF(SalesData[Sales]=0,0,SalesData[Profit]/SalesData[Sales])</f>
        <v>0.29326674136069519</v>
      </c>
      <c r="P8016" s="8">
        <f t="shared" si="125"/>
        <v>3.053425791066287E-6</v>
      </c>
      <c r="Q8016" t="str">
        <f>IF(SalesData[[#This Row],[Discount]]&gt;0, "Yes", "No")</f>
        <v>Yes</v>
      </c>
      <c r="R8016" t="str">
        <f>TEXT(SalesData[[#This Row],[Order Date]],"mmm-yyyy")</f>
        <v>Dec-2024</v>
      </c>
      <c r="S8016">
        <f>YEAR(SalesData[[#This Row],[Order Date]])*100 + MONTH(SalesData[[#This Row],[Order Date]])</f>
        <v>202412</v>
      </c>
    </row>
    <row r="8017" spans="1:19" x14ac:dyDescent="0.3">
      <c r="A8017" t="s">
        <v>10154</v>
      </c>
      <c r="B8017" s="3">
        <v>45650</v>
      </c>
      <c r="C8017" t="s">
        <v>10155</v>
      </c>
      <c r="D8017" t="s">
        <v>23</v>
      </c>
      <c r="E8017" t="s">
        <v>19</v>
      </c>
      <c r="F8017" t="s">
        <v>34</v>
      </c>
      <c r="G8017">
        <v>1</v>
      </c>
      <c r="H8017" s="5">
        <v>985.66</v>
      </c>
      <c r="I8017" s="5">
        <v>7.0000000000000007E-2</v>
      </c>
      <c r="J8017" s="5">
        <v>916.66379999999992</v>
      </c>
      <c r="K8017" s="5">
        <v>167.3336180426931</v>
      </c>
      <c r="L8017">
        <f>YEAR(SalesData[Order Date])</f>
        <v>2024</v>
      </c>
      <c r="M8017">
        <f>MONTH(SalesData[Order Date])</f>
        <v>12</v>
      </c>
      <c r="N8017" t="str">
        <f>TEXT(SalesData[[#This Row],[Order Date]], "mmmm")</f>
        <v>December</v>
      </c>
      <c r="O8017" s="7">
        <f>IF(SalesData[Sales]=0,0,SalesData[Profit]/SalesData[Sales])</f>
        <v>0.18254633600966147</v>
      </c>
      <c r="P8017" s="8">
        <f t="shared" si="125"/>
        <v>7.1018403912099517E-5</v>
      </c>
      <c r="Q8017" t="str">
        <f>IF(SalesData[[#This Row],[Discount]]&gt;0, "Yes", "No")</f>
        <v>Yes</v>
      </c>
      <c r="R8017" t="str">
        <f>TEXT(SalesData[[#This Row],[Order Date]],"mmm-yyyy")</f>
        <v>Dec-2024</v>
      </c>
      <c r="S8017">
        <f>YEAR(SalesData[[#This Row],[Order Date]])*100 + MONTH(SalesData[[#This Row],[Order Date]])</f>
        <v>202412</v>
      </c>
    </row>
    <row r="8018" spans="1:19" x14ac:dyDescent="0.3">
      <c r="A8018" t="s">
        <v>10201</v>
      </c>
      <c r="B8018" s="3">
        <v>45630</v>
      </c>
      <c r="C8018" t="s">
        <v>10202</v>
      </c>
      <c r="D8018" t="s">
        <v>13</v>
      </c>
      <c r="E8018" t="s">
        <v>19</v>
      </c>
      <c r="F8018" t="s">
        <v>15</v>
      </c>
      <c r="G8018">
        <v>3</v>
      </c>
      <c r="H8018" s="5">
        <v>403.79</v>
      </c>
      <c r="I8018" s="5">
        <v>0.01</v>
      </c>
      <c r="J8018" s="5">
        <v>1199.2563</v>
      </c>
      <c r="K8018" s="5">
        <v>127.5883133195919</v>
      </c>
      <c r="L8018">
        <f>YEAR(SalesData[Order Date])</f>
        <v>2024</v>
      </c>
      <c r="M8018">
        <f>MONTH(SalesData[Order Date])</f>
        <v>12</v>
      </c>
      <c r="N8018" t="str">
        <f>TEXT(SalesData[[#This Row],[Order Date]], "mmmm")</f>
        <v>December</v>
      </c>
      <c r="O8018" s="7">
        <f>IF(SalesData[Sales]=0,0,SalesData[Profit]/SalesData[Sales])</f>
        <v>0.10638952934380408</v>
      </c>
      <c r="P8018" s="8">
        <f t="shared" si="125"/>
        <v>8.2551161082080613E-6</v>
      </c>
      <c r="Q8018" t="str">
        <f>IF(SalesData[[#This Row],[Discount]]&gt;0, "Yes", "No")</f>
        <v>Yes</v>
      </c>
      <c r="R8018" t="str">
        <f>TEXT(SalesData[[#This Row],[Order Date]],"mmm-yyyy")</f>
        <v>Dec-2024</v>
      </c>
      <c r="S8018">
        <f>YEAR(SalesData[[#This Row],[Order Date]])*100 + MONTH(SalesData[[#This Row],[Order Date]])</f>
        <v>202412</v>
      </c>
    </row>
    <row r="8019" spans="1:19" x14ac:dyDescent="0.3">
      <c r="A8019" t="s">
        <v>10215</v>
      </c>
      <c r="B8019" s="3">
        <v>45647</v>
      </c>
      <c r="C8019" t="s">
        <v>10216</v>
      </c>
      <c r="D8019" t="s">
        <v>18</v>
      </c>
      <c r="E8019" t="s">
        <v>26</v>
      </c>
      <c r="F8019" t="s">
        <v>53</v>
      </c>
      <c r="G8019">
        <v>1</v>
      </c>
      <c r="H8019" s="5">
        <v>833.98</v>
      </c>
      <c r="I8019" s="5">
        <v>0.13</v>
      </c>
      <c r="J8019" s="5">
        <v>725.56259999999997</v>
      </c>
      <c r="K8019" s="5">
        <v>216.5086926709179</v>
      </c>
      <c r="L8019">
        <f>YEAR(SalesData[Order Date])</f>
        <v>2024</v>
      </c>
      <c r="M8019">
        <f>MONTH(SalesData[Order Date])</f>
        <v>12</v>
      </c>
      <c r="N8019" t="str">
        <f>TEXT(SalesData[[#This Row],[Order Date]], "mmmm")</f>
        <v>December</v>
      </c>
      <c r="O8019" s="7">
        <f>IF(SalesData[Sales]=0,0,SalesData[Profit]/SalesData[Sales])</f>
        <v>0.29840112027675891</v>
      </c>
      <c r="P8019" s="8">
        <f t="shared" si="125"/>
        <v>1.5587903786661551E-4</v>
      </c>
      <c r="Q8019" t="str">
        <f>IF(SalesData[[#This Row],[Discount]]&gt;0, "Yes", "No")</f>
        <v>Yes</v>
      </c>
      <c r="R8019" t="str">
        <f>TEXT(SalesData[[#This Row],[Order Date]],"mmm-yyyy")</f>
        <v>Dec-2024</v>
      </c>
      <c r="S8019">
        <f>YEAR(SalesData[[#This Row],[Order Date]])*100 + MONTH(SalesData[[#This Row],[Order Date]])</f>
        <v>202412</v>
      </c>
    </row>
    <row r="8020" spans="1:19" x14ac:dyDescent="0.3">
      <c r="A8020" t="s">
        <v>10244</v>
      </c>
      <c r="B8020" s="3">
        <v>45637</v>
      </c>
      <c r="C8020" t="s">
        <v>10245</v>
      </c>
      <c r="D8020" t="s">
        <v>30</v>
      </c>
      <c r="E8020" t="s">
        <v>19</v>
      </c>
      <c r="F8020" t="s">
        <v>62</v>
      </c>
      <c r="G8020">
        <v>8</v>
      </c>
      <c r="H8020" s="5">
        <v>802.91</v>
      </c>
      <c r="I8020" s="5">
        <v>0.25</v>
      </c>
      <c r="J8020" s="5">
        <v>4817.46</v>
      </c>
      <c r="K8020" s="5">
        <v>966.59504941816942</v>
      </c>
      <c r="L8020">
        <f>YEAR(SalesData[Order Date])</f>
        <v>2024</v>
      </c>
      <c r="M8020">
        <f>MONTH(SalesData[Order Date])</f>
        <v>12</v>
      </c>
      <c r="N8020" t="str">
        <f>TEXT(SalesData[[#This Row],[Order Date]], "mmmm")</f>
        <v>December</v>
      </c>
      <c r="O8020" s="7">
        <f>IF(SalesData[Sales]=0,0,SalesData[Profit]/SalesData[Sales])</f>
        <v>0.20064412562183587</v>
      </c>
      <c r="P8020" s="8">
        <f t="shared" si="125"/>
        <v>3.8920925134822089E-5</v>
      </c>
      <c r="Q8020" t="str">
        <f>IF(SalesData[[#This Row],[Discount]]&gt;0, "Yes", "No")</f>
        <v>Yes</v>
      </c>
      <c r="R8020" t="str">
        <f>TEXT(SalesData[[#This Row],[Order Date]],"mmm-yyyy")</f>
        <v>Dec-2024</v>
      </c>
      <c r="S8020">
        <f>YEAR(SalesData[[#This Row],[Order Date]])*100 + MONTH(SalesData[[#This Row],[Order Date]])</f>
        <v>202412</v>
      </c>
    </row>
    <row r="8021" spans="1:19" x14ac:dyDescent="0.3">
      <c r="A8021" t="s">
        <v>10283</v>
      </c>
      <c r="B8021" s="3">
        <v>45654</v>
      </c>
      <c r="C8021" t="s">
        <v>1991</v>
      </c>
      <c r="D8021" t="s">
        <v>23</v>
      </c>
      <c r="E8021" t="s">
        <v>14</v>
      </c>
      <c r="F8021" t="s">
        <v>20</v>
      </c>
      <c r="G8021">
        <v>6</v>
      </c>
      <c r="H8021" s="5">
        <v>225.63</v>
      </c>
      <c r="I8021" s="5">
        <v>0.24</v>
      </c>
      <c r="J8021" s="5">
        <v>1028.8728000000001</v>
      </c>
      <c r="K8021" s="5">
        <v>85.221394645794945</v>
      </c>
      <c r="L8021">
        <f>YEAR(SalesData[Order Date])</f>
        <v>2024</v>
      </c>
      <c r="M8021">
        <f>MONTH(SalesData[Order Date])</f>
        <v>12</v>
      </c>
      <c r="N8021" t="str">
        <f>TEXT(SalesData[[#This Row],[Order Date]], "mmmm")</f>
        <v>December</v>
      </c>
      <c r="O8021" s="7">
        <f>IF(SalesData[Sales]=0,0,SalesData[Profit]/SalesData[Sales])</f>
        <v>8.282986453310355E-2</v>
      </c>
      <c r="P8021" s="8">
        <f t="shared" si="125"/>
        <v>1.7728138988609671E-4</v>
      </c>
      <c r="Q8021" t="str">
        <f>IF(SalesData[[#This Row],[Discount]]&gt;0, "Yes", "No")</f>
        <v>Yes</v>
      </c>
      <c r="R8021" t="str">
        <f>TEXT(SalesData[[#This Row],[Order Date]],"mmm-yyyy")</f>
        <v>Dec-2024</v>
      </c>
      <c r="S8021">
        <f>YEAR(SalesData[[#This Row],[Order Date]])*100 + MONTH(SalesData[[#This Row],[Order Date]])</f>
        <v>202412</v>
      </c>
    </row>
    <row r="8022" spans="1:19" x14ac:dyDescent="0.3">
      <c r="A8022" t="s">
        <v>10351</v>
      </c>
      <c r="B8022" s="3">
        <v>45638</v>
      </c>
      <c r="C8022" t="s">
        <v>10352</v>
      </c>
      <c r="D8022" t="s">
        <v>23</v>
      </c>
      <c r="E8022" t="s">
        <v>26</v>
      </c>
      <c r="F8022" t="s">
        <v>39</v>
      </c>
      <c r="G8022">
        <v>9</v>
      </c>
      <c r="H8022" s="5">
        <v>437.27</v>
      </c>
      <c r="I8022" s="5">
        <v>0.24</v>
      </c>
      <c r="J8022" s="5">
        <v>2990.9268000000002</v>
      </c>
      <c r="K8022" s="5">
        <v>654.19764659463283</v>
      </c>
      <c r="L8022">
        <f>YEAR(SalesData[Order Date])</f>
        <v>2024</v>
      </c>
      <c r="M8022">
        <f>MONTH(SalesData[Order Date])</f>
        <v>12</v>
      </c>
      <c r="N8022" t="str">
        <f>TEXT(SalesData[[#This Row],[Order Date]], "mmmm")</f>
        <v>December</v>
      </c>
      <c r="O8022" s="7">
        <f>IF(SalesData[Sales]=0,0,SalesData[Profit]/SalesData[Sales])</f>
        <v>0.21872740135085647</v>
      </c>
      <c r="P8022" s="8">
        <f t="shared" si="125"/>
        <v>6.0984441344402008E-5</v>
      </c>
      <c r="Q8022" t="str">
        <f>IF(SalesData[[#This Row],[Discount]]&gt;0, "Yes", "No")</f>
        <v>Yes</v>
      </c>
      <c r="R8022" t="str">
        <f>TEXT(SalesData[[#This Row],[Order Date]],"mmm-yyyy")</f>
        <v>Dec-2024</v>
      </c>
      <c r="S8022">
        <f>YEAR(SalesData[[#This Row],[Order Date]])*100 + MONTH(SalesData[[#This Row],[Order Date]])</f>
        <v>202412</v>
      </c>
    </row>
    <row r="8023" spans="1:19" x14ac:dyDescent="0.3">
      <c r="A8023" t="s">
        <v>10359</v>
      </c>
      <c r="B8023" s="3">
        <v>45656</v>
      </c>
      <c r="C8023" t="s">
        <v>10360</v>
      </c>
      <c r="D8023" t="s">
        <v>23</v>
      </c>
      <c r="E8023" t="s">
        <v>14</v>
      </c>
      <c r="F8023" t="s">
        <v>62</v>
      </c>
      <c r="G8023">
        <v>7</v>
      </c>
      <c r="H8023" s="5">
        <v>571.6</v>
      </c>
      <c r="I8023" s="5">
        <v>0.17</v>
      </c>
      <c r="J8023" s="5">
        <v>3320.9960000000001</v>
      </c>
      <c r="K8023" s="5">
        <v>288.76787866829352</v>
      </c>
      <c r="L8023">
        <f>YEAR(SalesData[Order Date])</f>
        <v>2024</v>
      </c>
      <c r="M8023">
        <f>MONTH(SalesData[Order Date])</f>
        <v>12</v>
      </c>
      <c r="N8023" t="str">
        <f>TEXT(SalesData[[#This Row],[Order Date]], "mmmm")</f>
        <v>December</v>
      </c>
      <c r="O8023" s="7">
        <f>IF(SalesData[Sales]=0,0,SalesData[Profit]/SalesData[Sales])</f>
        <v>8.695219105000232E-2</v>
      </c>
      <c r="P8023" s="8">
        <f t="shared" si="125"/>
        <v>4.2487253823852847E-5</v>
      </c>
      <c r="Q8023" t="str">
        <f>IF(SalesData[[#This Row],[Discount]]&gt;0, "Yes", "No")</f>
        <v>Yes</v>
      </c>
      <c r="R8023" t="str">
        <f>TEXT(SalesData[[#This Row],[Order Date]],"mmm-yyyy")</f>
        <v>Dec-2024</v>
      </c>
      <c r="S8023">
        <f>YEAR(SalesData[[#This Row],[Order Date]])*100 + MONTH(SalesData[[#This Row],[Order Date]])</f>
        <v>202412</v>
      </c>
    </row>
    <row r="8024" spans="1:19" x14ac:dyDescent="0.3">
      <c r="A8024" t="s">
        <v>10409</v>
      </c>
      <c r="B8024" s="3">
        <v>45639</v>
      </c>
      <c r="C8024" t="s">
        <v>10410</v>
      </c>
      <c r="D8024" t="s">
        <v>18</v>
      </c>
      <c r="E8024" t="s">
        <v>19</v>
      </c>
      <c r="F8024" t="s">
        <v>27</v>
      </c>
      <c r="G8024">
        <v>9</v>
      </c>
      <c r="H8024" s="5">
        <v>402.39</v>
      </c>
      <c r="I8024" s="5">
        <v>0.2</v>
      </c>
      <c r="J8024" s="5">
        <v>2897.2080000000001</v>
      </c>
      <c r="K8024" s="5">
        <v>779.14995415052113</v>
      </c>
      <c r="L8024">
        <f>YEAR(SalesData[Order Date])</f>
        <v>2024</v>
      </c>
      <c r="M8024">
        <f>MONTH(SalesData[Order Date])</f>
        <v>12</v>
      </c>
      <c r="N8024" t="str">
        <f>TEXT(SalesData[[#This Row],[Order Date]], "mmmm")</f>
        <v>December</v>
      </c>
      <c r="O8024" s="7">
        <f>IF(SalesData[Sales]=0,0,SalesData[Profit]/SalesData[Sales])</f>
        <v>0.26893131392379183</v>
      </c>
      <c r="P8024" s="8">
        <f t="shared" si="125"/>
        <v>5.5225582698929459E-5</v>
      </c>
      <c r="Q8024" t="str">
        <f>IF(SalesData[[#This Row],[Discount]]&gt;0, "Yes", "No")</f>
        <v>Yes</v>
      </c>
      <c r="R8024" t="str">
        <f>TEXT(SalesData[[#This Row],[Order Date]],"mmm-yyyy")</f>
        <v>Dec-2024</v>
      </c>
      <c r="S8024">
        <f>YEAR(SalesData[[#This Row],[Order Date]])*100 + MONTH(SalesData[[#This Row],[Order Date]])</f>
        <v>202412</v>
      </c>
    </row>
    <row r="8025" spans="1:19" x14ac:dyDescent="0.3">
      <c r="A8025" t="s">
        <v>10433</v>
      </c>
      <c r="B8025" s="3">
        <v>45649</v>
      </c>
      <c r="C8025" t="s">
        <v>10434</v>
      </c>
      <c r="D8025" t="s">
        <v>30</v>
      </c>
      <c r="E8025" t="s">
        <v>26</v>
      </c>
      <c r="F8025" t="s">
        <v>20</v>
      </c>
      <c r="G8025">
        <v>5</v>
      </c>
      <c r="H8025" s="5">
        <v>976.69</v>
      </c>
      <c r="I8025" s="5">
        <v>0.04</v>
      </c>
      <c r="J8025" s="5">
        <v>4688.1120000000001</v>
      </c>
      <c r="K8025" s="5">
        <v>344.5831151592979</v>
      </c>
      <c r="L8025">
        <f>YEAR(SalesData[Order Date])</f>
        <v>2024</v>
      </c>
      <c r="M8025">
        <f>MONTH(SalesData[Order Date])</f>
        <v>12</v>
      </c>
      <c r="N8025" t="str">
        <f>TEXT(SalesData[[#This Row],[Order Date]], "mmmm")</f>
        <v>December</v>
      </c>
      <c r="O8025" s="7">
        <f>IF(SalesData[Sales]=0,0,SalesData[Profit]/SalesData[Sales])</f>
        <v>7.3501468215626656E-2</v>
      </c>
      <c r="P8025" s="8">
        <f t="shared" si="125"/>
        <v>8.1909305921018936E-6</v>
      </c>
      <c r="Q8025" t="str">
        <f>IF(SalesData[[#This Row],[Discount]]&gt;0, "Yes", "No")</f>
        <v>Yes</v>
      </c>
      <c r="R8025" t="str">
        <f>TEXT(SalesData[[#This Row],[Order Date]],"mmm-yyyy")</f>
        <v>Dec-2024</v>
      </c>
      <c r="S8025">
        <f>YEAR(SalesData[[#This Row],[Order Date]])*100 + MONTH(SalesData[[#This Row],[Order Date]])</f>
        <v>202412</v>
      </c>
    </row>
    <row r="8026" spans="1:19" x14ac:dyDescent="0.3">
      <c r="A8026" t="s">
        <v>10455</v>
      </c>
      <c r="B8026" s="3">
        <v>45656</v>
      </c>
      <c r="C8026" t="s">
        <v>10456</v>
      </c>
      <c r="D8026" t="s">
        <v>18</v>
      </c>
      <c r="E8026" t="s">
        <v>14</v>
      </c>
      <c r="F8026" t="s">
        <v>31</v>
      </c>
      <c r="G8026">
        <v>1</v>
      </c>
      <c r="H8026" s="5">
        <v>155.31</v>
      </c>
      <c r="I8026" s="5">
        <v>0.02</v>
      </c>
      <c r="J8026" s="5">
        <v>152.2038</v>
      </c>
      <c r="K8026" s="5">
        <v>16.304440033073082</v>
      </c>
      <c r="L8026">
        <f>YEAR(SalesData[Order Date])</f>
        <v>2024</v>
      </c>
      <c r="M8026">
        <f>MONTH(SalesData[Order Date])</f>
        <v>12</v>
      </c>
      <c r="N8026" t="str">
        <f>TEXT(SalesData[[#This Row],[Order Date]], "mmmm")</f>
        <v>December</v>
      </c>
      <c r="O8026" s="7">
        <f>IF(SalesData[Sales]=0,0,SalesData[Profit]/SalesData[Sales])</f>
        <v>0.1071224242303614</v>
      </c>
      <c r="P8026" s="8">
        <f t="shared" si="125"/>
        <v>1.287747086472217E-4</v>
      </c>
      <c r="Q8026" t="str">
        <f>IF(SalesData[[#This Row],[Discount]]&gt;0, "Yes", "No")</f>
        <v>Yes</v>
      </c>
      <c r="R8026" t="str">
        <f>TEXT(SalesData[[#This Row],[Order Date]],"mmm-yyyy")</f>
        <v>Dec-2024</v>
      </c>
      <c r="S8026">
        <f>YEAR(SalesData[[#This Row],[Order Date]])*100 + MONTH(SalesData[[#This Row],[Order Date]])</f>
        <v>202412</v>
      </c>
    </row>
    <row r="8027" spans="1:19" x14ac:dyDescent="0.3">
      <c r="A8027" t="s">
        <v>10478</v>
      </c>
      <c r="B8027" s="3">
        <v>45647</v>
      </c>
      <c r="C8027" t="s">
        <v>10479</v>
      </c>
      <c r="D8027" t="s">
        <v>23</v>
      </c>
      <c r="E8027" t="s">
        <v>14</v>
      </c>
      <c r="F8027" t="s">
        <v>15</v>
      </c>
      <c r="G8027">
        <v>5</v>
      </c>
      <c r="H8027" s="5">
        <v>651.79</v>
      </c>
      <c r="I8027" s="5">
        <v>0.18</v>
      </c>
      <c r="J8027" s="5">
        <v>2672.3389999999999</v>
      </c>
      <c r="K8027" s="5">
        <v>647.2246315066551</v>
      </c>
      <c r="L8027">
        <f>YEAR(SalesData[Order Date])</f>
        <v>2024</v>
      </c>
      <c r="M8027">
        <f>MONTH(SalesData[Order Date])</f>
        <v>12</v>
      </c>
      <c r="N8027" t="str">
        <f>TEXT(SalesData[[#This Row],[Order Date]], "mmmm")</f>
        <v>December</v>
      </c>
      <c r="O8027" s="7">
        <f>IF(SalesData[Sales]=0,0,SalesData[Profit]/SalesData[Sales])</f>
        <v>0.24219405977559549</v>
      </c>
      <c r="P8027" s="8">
        <f t="shared" si="125"/>
        <v>5.5232513539636999E-5</v>
      </c>
      <c r="Q8027" t="str">
        <f>IF(SalesData[[#This Row],[Discount]]&gt;0, "Yes", "No")</f>
        <v>Yes</v>
      </c>
      <c r="R8027" t="str">
        <f>TEXT(SalesData[[#This Row],[Order Date]],"mmm-yyyy")</f>
        <v>Dec-2024</v>
      </c>
      <c r="S8027">
        <f>YEAR(SalesData[[#This Row],[Order Date]])*100 + MONTH(SalesData[[#This Row],[Order Date]])</f>
        <v>202412</v>
      </c>
    </row>
    <row r="8028" spans="1:19" x14ac:dyDescent="0.3">
      <c r="A8028" t="s">
        <v>10488</v>
      </c>
      <c r="B8028" s="3">
        <v>45638</v>
      </c>
      <c r="C8028" t="s">
        <v>10489</v>
      </c>
      <c r="D8028" t="s">
        <v>23</v>
      </c>
      <c r="E8028" t="s">
        <v>19</v>
      </c>
      <c r="F8028" t="s">
        <v>34</v>
      </c>
      <c r="G8028">
        <v>9</v>
      </c>
      <c r="H8028" s="5">
        <v>794.38</v>
      </c>
      <c r="I8028" s="5">
        <v>0.26</v>
      </c>
      <c r="J8028" s="5">
        <v>5290.5708000000004</v>
      </c>
      <c r="K8028" s="5">
        <v>266.34229017237618</v>
      </c>
      <c r="L8028">
        <f>YEAR(SalesData[Order Date])</f>
        <v>2024</v>
      </c>
      <c r="M8028">
        <f>MONTH(SalesData[Order Date])</f>
        <v>12</v>
      </c>
      <c r="N8028" t="str">
        <f>TEXT(SalesData[[#This Row],[Order Date]], "mmmm")</f>
        <v>December</v>
      </c>
      <c r="O8028" s="7">
        <f>IF(SalesData[Sales]=0,0,SalesData[Profit]/SalesData[Sales])</f>
        <v>5.034282693511561E-2</v>
      </c>
      <c r="P8028" s="8">
        <f t="shared" si="125"/>
        <v>3.6366586380433661E-5</v>
      </c>
      <c r="Q8028" t="str">
        <f>IF(SalesData[[#This Row],[Discount]]&gt;0, "Yes", "No")</f>
        <v>Yes</v>
      </c>
      <c r="R8028" t="str">
        <f>TEXT(SalesData[[#This Row],[Order Date]],"mmm-yyyy")</f>
        <v>Dec-2024</v>
      </c>
      <c r="S8028">
        <f>YEAR(SalesData[[#This Row],[Order Date]])*100 + MONTH(SalesData[[#This Row],[Order Date]])</f>
        <v>202412</v>
      </c>
    </row>
    <row r="8029" spans="1:19" x14ac:dyDescent="0.3">
      <c r="A8029" t="s">
        <v>10511</v>
      </c>
      <c r="B8029" s="3">
        <v>45640</v>
      </c>
      <c r="C8029" t="s">
        <v>10512</v>
      </c>
      <c r="D8029" t="s">
        <v>23</v>
      </c>
      <c r="E8029" t="s">
        <v>19</v>
      </c>
      <c r="F8029" t="s">
        <v>31</v>
      </c>
      <c r="G8029">
        <v>4</v>
      </c>
      <c r="H8029" s="5">
        <v>208.23</v>
      </c>
      <c r="I8029" s="5">
        <v>0.03</v>
      </c>
      <c r="J8029" s="5">
        <v>807.93239999999992</v>
      </c>
      <c r="K8029" s="5">
        <v>111.73533036884029</v>
      </c>
      <c r="L8029">
        <f>YEAR(SalesData[Order Date])</f>
        <v>2024</v>
      </c>
      <c r="M8029">
        <f>MONTH(SalesData[Order Date])</f>
        <v>12</v>
      </c>
      <c r="N8029" t="str">
        <f>TEXT(SalesData[[#This Row],[Order Date]], "mmmm")</f>
        <v>December</v>
      </c>
      <c r="O8029" s="7">
        <f>IF(SalesData[Sales]=0,0,SalesData[Profit]/SalesData[Sales])</f>
        <v>0.13829787042683311</v>
      </c>
      <c r="P8029" s="8">
        <f t="shared" si="125"/>
        <v>3.6017864860971045E-5</v>
      </c>
      <c r="Q8029" t="str">
        <f>IF(SalesData[[#This Row],[Discount]]&gt;0, "Yes", "No")</f>
        <v>Yes</v>
      </c>
      <c r="R8029" t="str">
        <f>TEXT(SalesData[[#This Row],[Order Date]],"mmm-yyyy")</f>
        <v>Dec-2024</v>
      </c>
      <c r="S8029">
        <f>YEAR(SalesData[[#This Row],[Order Date]])*100 + MONTH(SalesData[[#This Row],[Order Date]])</f>
        <v>202412</v>
      </c>
    </row>
    <row r="8030" spans="1:19" x14ac:dyDescent="0.3">
      <c r="A8030" t="s">
        <v>10526</v>
      </c>
      <c r="B8030" s="3">
        <v>45629</v>
      </c>
      <c r="C8030" t="s">
        <v>10527</v>
      </c>
      <c r="D8030" t="s">
        <v>23</v>
      </c>
      <c r="E8030" t="s">
        <v>14</v>
      </c>
      <c r="F8030" t="s">
        <v>20</v>
      </c>
      <c r="G8030">
        <v>7</v>
      </c>
      <c r="H8030" s="5">
        <v>929.4</v>
      </c>
      <c r="I8030" s="5">
        <v>0.14000000000000001</v>
      </c>
      <c r="J8030" s="5">
        <v>5594.9880000000003</v>
      </c>
      <c r="K8030" s="5">
        <v>515.9681094029778</v>
      </c>
      <c r="L8030">
        <f>YEAR(SalesData[Order Date])</f>
        <v>2024</v>
      </c>
      <c r="M8030">
        <f>MONTH(SalesData[Order Date])</f>
        <v>12</v>
      </c>
      <c r="N8030" t="str">
        <f>TEXT(SalesData[[#This Row],[Order Date]], "mmmm")</f>
        <v>December</v>
      </c>
      <c r="O8030" s="7">
        <f>IF(SalesData[Sales]=0,0,SalesData[Profit]/SalesData[Sales])</f>
        <v>9.2219699024015389E-2</v>
      </c>
      <c r="P8030" s="8">
        <f t="shared" si="125"/>
        <v>2.1519259737465031E-5</v>
      </c>
      <c r="Q8030" t="str">
        <f>IF(SalesData[[#This Row],[Discount]]&gt;0, "Yes", "No")</f>
        <v>Yes</v>
      </c>
      <c r="R8030" t="str">
        <f>TEXT(SalesData[[#This Row],[Order Date]],"mmm-yyyy")</f>
        <v>Dec-2024</v>
      </c>
      <c r="S8030">
        <f>YEAR(SalesData[[#This Row],[Order Date]])*100 + MONTH(SalesData[[#This Row],[Order Date]])</f>
        <v>202412</v>
      </c>
    </row>
    <row r="8031" spans="1:19" x14ac:dyDescent="0.3">
      <c r="A8031" t="s">
        <v>10551</v>
      </c>
      <c r="B8031" s="3">
        <v>45637</v>
      </c>
      <c r="C8031" t="s">
        <v>10552</v>
      </c>
      <c r="D8031" t="s">
        <v>23</v>
      </c>
      <c r="E8031" t="s">
        <v>19</v>
      </c>
      <c r="F8031" t="s">
        <v>27</v>
      </c>
      <c r="G8031">
        <v>4</v>
      </c>
      <c r="H8031" s="5">
        <v>541.77</v>
      </c>
      <c r="I8031" s="5">
        <v>0.16</v>
      </c>
      <c r="J8031" s="5">
        <v>1820.3471999999999</v>
      </c>
      <c r="K8031" s="5">
        <v>104.2901095349504</v>
      </c>
      <c r="L8031">
        <f>YEAR(SalesData[Order Date])</f>
        <v>2024</v>
      </c>
      <c r="M8031">
        <f>MONTH(SalesData[Order Date])</f>
        <v>12</v>
      </c>
      <c r="N8031" t="str">
        <f>TEXT(SalesData[[#This Row],[Order Date]], "mmmm")</f>
        <v>December</v>
      </c>
      <c r="O8031" s="7">
        <f>IF(SalesData[Sales]=0,0,SalesData[Profit]/SalesData[Sales])</f>
        <v>5.7291328563556669E-2</v>
      </c>
      <c r="P8031" s="8">
        <f t="shared" si="125"/>
        <v>7.3832068959152415E-5</v>
      </c>
      <c r="Q8031" t="str">
        <f>IF(SalesData[[#This Row],[Discount]]&gt;0, "Yes", "No")</f>
        <v>Yes</v>
      </c>
      <c r="R8031" t="str">
        <f>TEXT(SalesData[[#This Row],[Order Date]],"mmm-yyyy")</f>
        <v>Dec-2024</v>
      </c>
      <c r="S8031">
        <f>YEAR(SalesData[[#This Row],[Order Date]])*100 + MONTH(SalesData[[#This Row],[Order Date]])</f>
        <v>202412</v>
      </c>
    </row>
    <row r="8032" spans="1:19" x14ac:dyDescent="0.3">
      <c r="A8032" t="s">
        <v>10622</v>
      </c>
      <c r="B8032" s="3">
        <v>45654</v>
      </c>
      <c r="C8032" t="s">
        <v>10623</v>
      </c>
      <c r="D8032" t="s">
        <v>30</v>
      </c>
      <c r="E8032" t="s">
        <v>14</v>
      </c>
      <c r="F8032" t="s">
        <v>62</v>
      </c>
      <c r="G8032">
        <v>8</v>
      </c>
      <c r="H8032" s="5">
        <v>522.05999999999995</v>
      </c>
      <c r="I8032" s="5">
        <v>0.16</v>
      </c>
      <c r="J8032" s="5">
        <v>3508.243199999999</v>
      </c>
      <c r="K8032" s="5">
        <v>572.92987070272432</v>
      </c>
      <c r="L8032">
        <f>YEAR(SalesData[Order Date])</f>
        <v>2024</v>
      </c>
      <c r="M8032">
        <f>MONTH(SalesData[Order Date])</f>
        <v>12</v>
      </c>
      <c r="N8032" t="str">
        <f>TEXT(SalesData[[#This Row],[Order Date]], "mmmm")</f>
        <v>December</v>
      </c>
      <c r="O8032" s="7">
        <f>IF(SalesData[Sales]=0,0,SalesData[Profit]/SalesData[Sales])</f>
        <v>0.16330962195058896</v>
      </c>
      <c r="P8032" s="8">
        <f t="shared" si="125"/>
        <v>3.8309772823047163E-5</v>
      </c>
      <c r="Q8032" t="str">
        <f>IF(SalesData[[#This Row],[Discount]]&gt;0, "Yes", "No")</f>
        <v>Yes</v>
      </c>
      <c r="R8032" t="str">
        <f>TEXT(SalesData[[#This Row],[Order Date]],"mmm-yyyy")</f>
        <v>Dec-2024</v>
      </c>
      <c r="S8032">
        <f>YEAR(SalesData[[#This Row],[Order Date]])*100 + MONTH(SalesData[[#This Row],[Order Date]])</f>
        <v>202412</v>
      </c>
    </row>
    <row r="8033" spans="1:19" x14ac:dyDescent="0.3">
      <c r="A8033" t="s">
        <v>10628</v>
      </c>
      <c r="B8033" s="3">
        <v>45649</v>
      </c>
      <c r="C8033" t="s">
        <v>10629</v>
      </c>
      <c r="D8033" t="s">
        <v>30</v>
      </c>
      <c r="E8033" t="s">
        <v>26</v>
      </c>
      <c r="F8033" t="s">
        <v>31</v>
      </c>
      <c r="G8033">
        <v>9</v>
      </c>
      <c r="H8033" s="5">
        <v>841.04</v>
      </c>
      <c r="I8033" s="5">
        <v>0.16</v>
      </c>
      <c r="J8033" s="5">
        <v>6358.2623999999996</v>
      </c>
      <c r="K8033" s="5">
        <v>1512.800789862669</v>
      </c>
      <c r="L8033">
        <f>YEAR(SalesData[Order Date])</f>
        <v>2024</v>
      </c>
      <c r="M8033">
        <f>MONTH(SalesData[Order Date])</f>
        <v>12</v>
      </c>
      <c r="N8033" t="str">
        <f>TEXT(SalesData[[#This Row],[Order Date]], "mmmm")</f>
        <v>December</v>
      </c>
      <c r="O8033" s="7">
        <f>IF(SalesData[Sales]=0,0,SalesData[Profit]/SalesData[Sales])</f>
        <v>0.2379267627996399</v>
      </c>
      <c r="P8033" s="8">
        <f t="shared" si="125"/>
        <v>2.1137850491983471E-5</v>
      </c>
      <c r="Q8033" t="str">
        <f>IF(SalesData[[#This Row],[Discount]]&gt;0, "Yes", "No")</f>
        <v>Yes</v>
      </c>
      <c r="R8033" t="str">
        <f>TEXT(SalesData[[#This Row],[Order Date]],"mmm-yyyy")</f>
        <v>Dec-2024</v>
      </c>
      <c r="S8033">
        <f>YEAR(SalesData[[#This Row],[Order Date]])*100 + MONTH(SalesData[[#This Row],[Order Date]])</f>
        <v>202412</v>
      </c>
    </row>
    <row r="8034" spans="1:19" x14ac:dyDescent="0.3">
      <c r="A8034" t="s">
        <v>10665</v>
      </c>
      <c r="B8034" s="3">
        <v>45650</v>
      </c>
      <c r="C8034" t="s">
        <v>10666</v>
      </c>
      <c r="D8034" t="s">
        <v>23</v>
      </c>
      <c r="E8034" t="s">
        <v>14</v>
      </c>
      <c r="F8034" t="s">
        <v>53</v>
      </c>
      <c r="G8034">
        <v>3</v>
      </c>
      <c r="H8034" s="5">
        <v>992.71</v>
      </c>
      <c r="I8034" s="5">
        <v>0.04</v>
      </c>
      <c r="J8034" s="5">
        <v>2859.0048000000002</v>
      </c>
      <c r="K8034" s="5">
        <v>484.52246955050327</v>
      </c>
      <c r="L8034">
        <f>YEAR(SalesData[Order Date])</f>
        <v>2024</v>
      </c>
      <c r="M8034">
        <f>MONTH(SalesData[Order Date])</f>
        <v>12</v>
      </c>
      <c r="N8034" t="str">
        <f>TEXT(SalesData[[#This Row],[Order Date]], "mmmm")</f>
        <v>December</v>
      </c>
      <c r="O8034" s="7">
        <f>IF(SalesData[Sales]=0,0,SalesData[Profit]/SalesData[Sales])</f>
        <v>0.16947242255434591</v>
      </c>
      <c r="P8034" s="8">
        <f t="shared" si="125"/>
        <v>1.3431247124873662E-5</v>
      </c>
      <c r="Q8034" t="str">
        <f>IF(SalesData[[#This Row],[Discount]]&gt;0, "Yes", "No")</f>
        <v>Yes</v>
      </c>
      <c r="R8034" t="str">
        <f>TEXT(SalesData[[#This Row],[Order Date]],"mmm-yyyy")</f>
        <v>Dec-2024</v>
      </c>
      <c r="S8034">
        <f>YEAR(SalesData[[#This Row],[Order Date]])*100 + MONTH(SalesData[[#This Row],[Order Date]])</f>
        <v>202412</v>
      </c>
    </row>
    <row r="8035" spans="1:19" x14ac:dyDescent="0.3">
      <c r="A8035" t="s">
        <v>10752</v>
      </c>
      <c r="B8035" s="3">
        <v>45655</v>
      </c>
      <c r="C8035" t="s">
        <v>10753</v>
      </c>
      <c r="D8035" t="s">
        <v>30</v>
      </c>
      <c r="E8035" t="s">
        <v>14</v>
      </c>
      <c r="F8035" t="s">
        <v>44</v>
      </c>
      <c r="G8035">
        <v>5</v>
      </c>
      <c r="H8035" s="5">
        <v>863.6</v>
      </c>
      <c r="I8035" s="5">
        <v>0.05</v>
      </c>
      <c r="J8035" s="5">
        <v>4102.0999999999995</v>
      </c>
      <c r="K8035" s="5">
        <v>385.62888625290128</v>
      </c>
      <c r="L8035">
        <f>YEAR(SalesData[Order Date])</f>
        <v>2024</v>
      </c>
      <c r="M8035">
        <f>MONTH(SalesData[Order Date])</f>
        <v>12</v>
      </c>
      <c r="N8035" t="str">
        <f>TEXT(SalesData[[#This Row],[Order Date]], "mmmm")</f>
        <v>December</v>
      </c>
      <c r="O8035" s="7">
        <f>IF(SalesData[Sales]=0,0,SalesData[Profit]/SalesData[Sales])</f>
        <v>9.4007675642451757E-2</v>
      </c>
      <c r="P8035" s="8">
        <f t="shared" si="125"/>
        <v>1.1579434923575729E-5</v>
      </c>
      <c r="Q8035" t="str">
        <f>IF(SalesData[[#This Row],[Discount]]&gt;0, "Yes", "No")</f>
        <v>Yes</v>
      </c>
      <c r="R8035" t="str">
        <f>TEXT(SalesData[[#This Row],[Order Date]],"mmm-yyyy")</f>
        <v>Dec-2024</v>
      </c>
      <c r="S8035">
        <f>YEAR(SalesData[[#This Row],[Order Date]])*100 + MONTH(SalesData[[#This Row],[Order Date]])</f>
        <v>202412</v>
      </c>
    </row>
    <row r="8036" spans="1:19" x14ac:dyDescent="0.3">
      <c r="A8036" t="s">
        <v>10778</v>
      </c>
      <c r="B8036" s="3">
        <v>45652</v>
      </c>
      <c r="C8036" t="s">
        <v>10779</v>
      </c>
      <c r="D8036" t="s">
        <v>18</v>
      </c>
      <c r="E8036" t="s">
        <v>19</v>
      </c>
      <c r="F8036" t="s">
        <v>62</v>
      </c>
      <c r="G8036">
        <v>3</v>
      </c>
      <c r="H8036" s="5">
        <v>442.52</v>
      </c>
      <c r="I8036" s="5">
        <v>0.26</v>
      </c>
      <c r="J8036" s="5">
        <v>982.39439999999991</v>
      </c>
      <c r="K8036" s="5">
        <v>269.95284795255873</v>
      </c>
      <c r="L8036">
        <f>YEAR(SalesData[Order Date])</f>
        <v>2024</v>
      </c>
      <c r="M8036">
        <f>MONTH(SalesData[Order Date])</f>
        <v>12</v>
      </c>
      <c r="N8036" t="str">
        <f>TEXT(SalesData[[#This Row],[Order Date]], "mmmm")</f>
        <v>December</v>
      </c>
      <c r="O8036" s="7">
        <f>IF(SalesData[Sales]=0,0,SalesData[Profit]/SalesData[Sales])</f>
        <v>0.27479070315604276</v>
      </c>
      <c r="P8036" s="8">
        <f t="shared" si="125"/>
        <v>1.9584802193497848E-4</v>
      </c>
      <c r="Q8036" t="str">
        <f>IF(SalesData[[#This Row],[Discount]]&gt;0, "Yes", "No")</f>
        <v>Yes</v>
      </c>
      <c r="R8036" t="str">
        <f>TEXT(SalesData[[#This Row],[Order Date]],"mmm-yyyy")</f>
        <v>Dec-2024</v>
      </c>
      <c r="S8036">
        <f>YEAR(SalesData[[#This Row],[Order Date]])*100 + MONTH(SalesData[[#This Row],[Order Date]])</f>
        <v>202412</v>
      </c>
    </row>
    <row r="8037" spans="1:19" x14ac:dyDescent="0.3">
      <c r="A8037" t="s">
        <v>10807</v>
      </c>
      <c r="B8037" s="3">
        <v>45635</v>
      </c>
      <c r="C8037" t="s">
        <v>10808</v>
      </c>
      <c r="D8037" t="s">
        <v>13</v>
      </c>
      <c r="E8037" t="s">
        <v>19</v>
      </c>
      <c r="F8037" t="s">
        <v>91</v>
      </c>
      <c r="G8037">
        <v>4</v>
      </c>
      <c r="H8037" s="5">
        <v>805.58</v>
      </c>
      <c r="I8037" s="5">
        <v>0.17</v>
      </c>
      <c r="J8037" s="5">
        <v>2674.5255999999999</v>
      </c>
      <c r="K8037" s="5">
        <v>573.12185985621466</v>
      </c>
      <c r="L8037">
        <f>YEAR(SalesData[Order Date])</f>
        <v>2024</v>
      </c>
      <c r="M8037">
        <f>MONTH(SalesData[Order Date])</f>
        <v>12</v>
      </c>
      <c r="N8037" t="str">
        <f>TEXT(SalesData[[#This Row],[Order Date]], "mmmm")</f>
        <v>December</v>
      </c>
      <c r="O8037" s="7">
        <f>IF(SalesData[Sales]=0,0,SalesData[Profit]/SalesData[Sales])</f>
        <v>0.21428916584541746</v>
      </c>
      <c r="P8037" s="8">
        <f t="shared" si="125"/>
        <v>5.2757019786985774E-5</v>
      </c>
      <c r="Q8037" t="str">
        <f>IF(SalesData[[#This Row],[Discount]]&gt;0, "Yes", "No")</f>
        <v>Yes</v>
      </c>
      <c r="R8037" t="str">
        <f>TEXT(SalesData[[#This Row],[Order Date]],"mmm-yyyy")</f>
        <v>Dec-2024</v>
      </c>
      <c r="S8037">
        <f>YEAR(SalesData[[#This Row],[Order Date]])*100 + MONTH(SalesData[[#This Row],[Order Date]])</f>
        <v>202412</v>
      </c>
    </row>
    <row r="8038" spans="1:19" x14ac:dyDescent="0.3">
      <c r="A8038" t="s">
        <v>10861</v>
      </c>
      <c r="B8038" s="3">
        <v>45627</v>
      </c>
      <c r="C8038" t="s">
        <v>10862</v>
      </c>
      <c r="D8038" t="s">
        <v>30</v>
      </c>
      <c r="E8038" t="s">
        <v>26</v>
      </c>
      <c r="F8038" t="s">
        <v>34</v>
      </c>
      <c r="G8038">
        <v>4</v>
      </c>
      <c r="H8038" s="5">
        <v>776.94</v>
      </c>
      <c r="I8038" s="5">
        <v>0.04</v>
      </c>
      <c r="J8038" s="5">
        <v>2983.4495999999999</v>
      </c>
      <c r="K8038" s="5">
        <v>513.69746723129083</v>
      </c>
      <c r="L8038">
        <f>YEAR(SalesData[Order Date])</f>
        <v>2024</v>
      </c>
      <c r="M8038">
        <f>MONTH(SalesData[Order Date])</f>
        <v>12</v>
      </c>
      <c r="N8038" t="str">
        <f>TEXT(SalesData[[#This Row],[Order Date]], "mmmm")</f>
        <v>December</v>
      </c>
      <c r="O8038" s="7">
        <f>IF(SalesData[Sales]=0,0,SalesData[Profit]/SalesData[Sales])</f>
        <v>0.1721823848578809</v>
      </c>
      <c r="P8038" s="8">
        <f t="shared" si="125"/>
        <v>1.287100677014956E-5</v>
      </c>
      <c r="Q8038" t="str">
        <f>IF(SalesData[[#This Row],[Discount]]&gt;0, "Yes", "No")</f>
        <v>Yes</v>
      </c>
      <c r="R8038" t="str">
        <f>TEXT(SalesData[[#This Row],[Order Date]],"mmm-yyyy")</f>
        <v>Dec-2024</v>
      </c>
      <c r="S8038">
        <f>YEAR(SalesData[[#This Row],[Order Date]])*100 + MONTH(SalesData[[#This Row],[Order Date]])</f>
        <v>202412</v>
      </c>
    </row>
    <row r="8039" spans="1:19" x14ac:dyDescent="0.3">
      <c r="A8039" t="s">
        <v>10925</v>
      </c>
      <c r="B8039" s="3">
        <v>45649</v>
      </c>
      <c r="C8039" t="s">
        <v>10926</v>
      </c>
      <c r="D8039" t="s">
        <v>30</v>
      </c>
      <c r="E8039" t="s">
        <v>14</v>
      </c>
      <c r="F8039" t="s">
        <v>27</v>
      </c>
      <c r="G8039">
        <v>2</v>
      </c>
      <c r="H8039" s="5">
        <v>899.05</v>
      </c>
      <c r="I8039" s="5">
        <v>0.28000000000000003</v>
      </c>
      <c r="J8039" s="5">
        <v>1294.6320000000001</v>
      </c>
      <c r="K8039" s="5">
        <v>118.85394513371649</v>
      </c>
      <c r="L8039">
        <f>YEAR(SalesData[Order Date])</f>
        <v>2024</v>
      </c>
      <c r="M8039">
        <f>MONTH(SalesData[Order Date])</f>
        <v>12</v>
      </c>
      <c r="N8039" t="str">
        <f>TEXT(SalesData[[#This Row],[Order Date]], "mmmm")</f>
        <v>December</v>
      </c>
      <c r="O8039" s="7">
        <f>IF(SalesData[Sales]=0,0,SalesData[Profit]/SalesData[Sales])</f>
        <v>9.1805196483414966E-2</v>
      </c>
      <c r="P8039" s="8">
        <f t="shared" si="125"/>
        <v>1.557199265891775E-4</v>
      </c>
      <c r="Q8039" t="str">
        <f>IF(SalesData[[#This Row],[Discount]]&gt;0, "Yes", "No")</f>
        <v>Yes</v>
      </c>
      <c r="R8039" t="str">
        <f>TEXT(SalesData[[#This Row],[Order Date]],"mmm-yyyy")</f>
        <v>Dec-2024</v>
      </c>
      <c r="S8039">
        <f>YEAR(SalesData[[#This Row],[Order Date]])*100 + MONTH(SalesData[[#This Row],[Order Date]])</f>
        <v>202412</v>
      </c>
    </row>
    <row r="8040" spans="1:19" x14ac:dyDescent="0.3">
      <c r="A8040" t="s">
        <v>10995</v>
      </c>
      <c r="B8040" s="3">
        <v>45644</v>
      </c>
      <c r="C8040" t="s">
        <v>10996</v>
      </c>
      <c r="D8040" t="s">
        <v>13</v>
      </c>
      <c r="E8040" t="s">
        <v>26</v>
      </c>
      <c r="F8040" t="s">
        <v>20</v>
      </c>
      <c r="G8040">
        <v>6</v>
      </c>
      <c r="H8040" s="5">
        <v>297.77</v>
      </c>
      <c r="I8040" s="5">
        <v>0.18</v>
      </c>
      <c r="J8040" s="5">
        <v>1465.0283999999999</v>
      </c>
      <c r="K8040" s="5">
        <v>360.8202474266887</v>
      </c>
      <c r="L8040">
        <f>YEAR(SalesData[Order Date])</f>
        <v>2024</v>
      </c>
      <c r="M8040">
        <f>MONTH(SalesData[Order Date])</f>
        <v>12</v>
      </c>
      <c r="N8040" t="str">
        <f>TEXT(SalesData[[#This Row],[Order Date]], "mmmm")</f>
        <v>December</v>
      </c>
      <c r="O8040" s="7">
        <f>IF(SalesData[Sales]=0,0,SalesData[Profit]/SalesData[Sales])</f>
        <v>0.24628890977587103</v>
      </c>
      <c r="P8040" s="8">
        <f t="shared" si="125"/>
        <v>1.0074890015783994E-4</v>
      </c>
      <c r="Q8040" t="str">
        <f>IF(SalesData[[#This Row],[Discount]]&gt;0, "Yes", "No")</f>
        <v>Yes</v>
      </c>
      <c r="R8040" t="str">
        <f>TEXT(SalesData[[#This Row],[Order Date]],"mmm-yyyy")</f>
        <v>Dec-2024</v>
      </c>
      <c r="S8040">
        <f>YEAR(SalesData[[#This Row],[Order Date]])*100 + MONTH(SalesData[[#This Row],[Order Date]])</f>
        <v>202412</v>
      </c>
    </row>
    <row r="8041" spans="1:19" x14ac:dyDescent="0.3">
      <c r="A8041" t="s">
        <v>11031</v>
      </c>
      <c r="B8041" s="3">
        <v>45634</v>
      </c>
      <c r="C8041" t="s">
        <v>11032</v>
      </c>
      <c r="D8041" t="s">
        <v>23</v>
      </c>
      <c r="E8041" t="s">
        <v>14</v>
      </c>
      <c r="F8041" t="s">
        <v>27</v>
      </c>
      <c r="G8041">
        <v>1</v>
      </c>
      <c r="H8041" s="5">
        <v>62.92</v>
      </c>
      <c r="I8041" s="5">
        <v>0.26</v>
      </c>
      <c r="J8041" s="5">
        <v>46.5608</v>
      </c>
      <c r="K8041" s="5">
        <v>4.8436615243130428</v>
      </c>
      <c r="L8041">
        <f>YEAR(SalesData[Order Date])</f>
        <v>2024</v>
      </c>
      <c r="M8041">
        <f>MONTH(SalesData[Order Date])</f>
        <v>12</v>
      </c>
      <c r="N8041" t="str">
        <f>TEXT(SalesData[[#This Row],[Order Date]], "mmmm")</f>
        <v>December</v>
      </c>
      <c r="O8041" s="7">
        <f>IF(SalesData[Sales]=0,0,SalesData[Profit]/SalesData[Sales])</f>
        <v>0.10402874358501234</v>
      </c>
      <c r="P8041" s="8">
        <f t="shared" si="125"/>
        <v>4.1322314049586778E-3</v>
      </c>
      <c r="Q8041" t="str">
        <f>IF(SalesData[[#This Row],[Discount]]&gt;0, "Yes", "No")</f>
        <v>Yes</v>
      </c>
      <c r="R8041" t="str">
        <f>TEXT(SalesData[[#This Row],[Order Date]],"mmm-yyyy")</f>
        <v>Dec-2024</v>
      </c>
      <c r="S8041">
        <f>YEAR(SalesData[[#This Row],[Order Date]])*100 + MONTH(SalesData[[#This Row],[Order Date]])</f>
        <v>202412</v>
      </c>
    </row>
    <row r="8042" spans="1:19" x14ac:dyDescent="0.3">
      <c r="A8042" t="s">
        <v>11037</v>
      </c>
      <c r="B8042" s="3">
        <v>45630</v>
      </c>
      <c r="C8042" t="s">
        <v>3549</v>
      </c>
      <c r="D8042" t="s">
        <v>18</v>
      </c>
      <c r="E8042" t="s">
        <v>14</v>
      </c>
      <c r="F8042" t="s">
        <v>20</v>
      </c>
      <c r="G8042">
        <v>9</v>
      </c>
      <c r="H8042" s="5">
        <v>271.49</v>
      </c>
      <c r="I8042" s="5">
        <v>0.28000000000000003</v>
      </c>
      <c r="J8042" s="5">
        <v>1759.2552000000001</v>
      </c>
      <c r="K8042" s="5">
        <v>503.60956135940268</v>
      </c>
      <c r="L8042">
        <f>YEAR(SalesData[Order Date])</f>
        <v>2024</v>
      </c>
      <c r="M8042">
        <f>MONTH(SalesData[Order Date])</f>
        <v>12</v>
      </c>
      <c r="N8042" t="str">
        <f>TEXT(SalesData[[#This Row],[Order Date]], "mmmm")</f>
        <v>December</v>
      </c>
      <c r="O8042" s="7">
        <f>IF(SalesData[Sales]=0,0,SalesData[Profit]/SalesData[Sales])</f>
        <v>0.28626293749730153</v>
      </c>
      <c r="P8042" s="8">
        <f t="shared" si="125"/>
        <v>1.1459394862098463E-4</v>
      </c>
      <c r="Q8042" t="str">
        <f>IF(SalesData[[#This Row],[Discount]]&gt;0, "Yes", "No")</f>
        <v>Yes</v>
      </c>
      <c r="R8042" t="str">
        <f>TEXT(SalesData[[#This Row],[Order Date]],"mmm-yyyy")</f>
        <v>Dec-2024</v>
      </c>
      <c r="S8042">
        <f>YEAR(SalesData[[#This Row],[Order Date]])*100 + MONTH(SalesData[[#This Row],[Order Date]])</f>
        <v>202412</v>
      </c>
    </row>
    <row r="8043" spans="1:19" x14ac:dyDescent="0.3">
      <c r="A8043" t="s">
        <v>11044</v>
      </c>
      <c r="B8043" s="3">
        <v>45646</v>
      </c>
      <c r="C8043" t="s">
        <v>11045</v>
      </c>
      <c r="D8043" t="s">
        <v>23</v>
      </c>
      <c r="E8043" t="s">
        <v>26</v>
      </c>
      <c r="F8043" t="s">
        <v>91</v>
      </c>
      <c r="G8043">
        <v>3</v>
      </c>
      <c r="H8043" s="5">
        <v>808.23</v>
      </c>
      <c r="I8043" s="5">
        <v>0.28000000000000003</v>
      </c>
      <c r="J8043" s="5">
        <v>1745.7768000000001</v>
      </c>
      <c r="K8043" s="5">
        <v>400.62092957346812</v>
      </c>
      <c r="L8043">
        <f>YEAR(SalesData[Order Date])</f>
        <v>2024</v>
      </c>
      <c r="M8043">
        <f>MONTH(SalesData[Order Date])</f>
        <v>12</v>
      </c>
      <c r="N8043" t="str">
        <f>TEXT(SalesData[[#This Row],[Order Date]], "mmmm")</f>
        <v>December</v>
      </c>
      <c r="O8043" s="7">
        <f>IF(SalesData[Sales]=0,0,SalesData[Profit]/SalesData[Sales])</f>
        <v>0.22948003981578177</v>
      </c>
      <c r="P8043" s="8">
        <f t="shared" si="125"/>
        <v>1.1547867974875139E-4</v>
      </c>
      <c r="Q8043" t="str">
        <f>IF(SalesData[[#This Row],[Discount]]&gt;0, "Yes", "No")</f>
        <v>Yes</v>
      </c>
      <c r="R8043" t="str">
        <f>TEXT(SalesData[[#This Row],[Order Date]],"mmm-yyyy")</f>
        <v>Dec-2024</v>
      </c>
      <c r="S8043">
        <f>YEAR(SalesData[[#This Row],[Order Date]])*100 + MONTH(SalesData[[#This Row],[Order Date]])</f>
        <v>202412</v>
      </c>
    </row>
    <row r="8044" spans="1:19" x14ac:dyDescent="0.3">
      <c r="A8044" t="s">
        <v>11073</v>
      </c>
      <c r="B8044" s="3">
        <v>45656</v>
      </c>
      <c r="C8044" t="s">
        <v>11074</v>
      </c>
      <c r="D8044" t="s">
        <v>13</v>
      </c>
      <c r="E8044" t="s">
        <v>26</v>
      </c>
      <c r="F8044" t="s">
        <v>53</v>
      </c>
      <c r="G8044">
        <v>8</v>
      </c>
      <c r="H8044" s="5">
        <v>207.71</v>
      </c>
      <c r="I8044" s="5">
        <v>0</v>
      </c>
      <c r="J8044" s="5">
        <v>1661.68</v>
      </c>
      <c r="K8044" s="5">
        <v>242.2681831950955</v>
      </c>
      <c r="L8044">
        <f>YEAR(SalesData[Order Date])</f>
        <v>2024</v>
      </c>
      <c r="M8044">
        <f>MONTH(SalesData[Order Date])</f>
        <v>12</v>
      </c>
      <c r="N8044" t="str">
        <f>TEXT(SalesData[[#This Row],[Order Date]], "mmmm")</f>
        <v>December</v>
      </c>
      <c r="O8044" s="7">
        <f>IF(SalesData[Sales]=0,0,SalesData[Profit]/SalesData[Sales])</f>
        <v>0.14579713494481217</v>
      </c>
      <c r="P8044" s="8">
        <f t="shared" si="125"/>
        <v>0</v>
      </c>
      <c r="Q8044" t="str">
        <f>IF(SalesData[[#This Row],[Discount]]&gt;0, "Yes", "No")</f>
        <v>No</v>
      </c>
      <c r="R8044" t="str">
        <f>TEXT(SalesData[[#This Row],[Order Date]],"mmm-yyyy")</f>
        <v>Dec-2024</v>
      </c>
      <c r="S8044">
        <f>YEAR(SalesData[[#This Row],[Order Date]])*100 + MONTH(SalesData[[#This Row],[Order Date]])</f>
        <v>202412</v>
      </c>
    </row>
    <row r="8045" spans="1:19" x14ac:dyDescent="0.3">
      <c r="A8045" t="s">
        <v>11187</v>
      </c>
      <c r="B8045" s="3">
        <v>45630</v>
      </c>
      <c r="C8045" t="s">
        <v>11188</v>
      </c>
      <c r="D8045" t="s">
        <v>13</v>
      </c>
      <c r="E8045" t="s">
        <v>19</v>
      </c>
      <c r="F8045" t="s">
        <v>27</v>
      </c>
      <c r="G8045">
        <v>9</v>
      </c>
      <c r="H8045" s="5">
        <v>539.37</v>
      </c>
      <c r="I8045" s="5">
        <v>0.1</v>
      </c>
      <c r="J8045" s="5">
        <v>4368.8969999999999</v>
      </c>
      <c r="K8045" s="5">
        <v>459.10683987940422</v>
      </c>
      <c r="L8045">
        <f>YEAR(SalesData[Order Date])</f>
        <v>2024</v>
      </c>
      <c r="M8045">
        <f>MONTH(SalesData[Order Date])</f>
        <v>12</v>
      </c>
      <c r="N8045" t="str">
        <f>TEXT(SalesData[[#This Row],[Order Date]], "mmmm")</f>
        <v>December</v>
      </c>
      <c r="O8045" s="7">
        <f>IF(SalesData[Sales]=0,0,SalesData[Profit]/SalesData[Sales])</f>
        <v>0.10508529724536976</v>
      </c>
      <c r="P8045" s="8">
        <f t="shared" si="125"/>
        <v>2.0600165213325011E-5</v>
      </c>
      <c r="Q8045" t="str">
        <f>IF(SalesData[[#This Row],[Discount]]&gt;0, "Yes", "No")</f>
        <v>Yes</v>
      </c>
      <c r="R8045" t="str">
        <f>TEXT(SalesData[[#This Row],[Order Date]],"mmm-yyyy")</f>
        <v>Dec-2024</v>
      </c>
      <c r="S8045">
        <f>YEAR(SalesData[[#This Row],[Order Date]])*100 + MONTH(SalesData[[#This Row],[Order Date]])</f>
        <v>202412</v>
      </c>
    </row>
    <row r="8046" spans="1:19" x14ac:dyDescent="0.3">
      <c r="A8046" t="s">
        <v>11219</v>
      </c>
      <c r="B8046" s="3">
        <v>45641</v>
      </c>
      <c r="C8046" t="s">
        <v>11220</v>
      </c>
      <c r="D8046" t="s">
        <v>13</v>
      </c>
      <c r="E8046" t="s">
        <v>14</v>
      </c>
      <c r="F8046" t="s">
        <v>20</v>
      </c>
      <c r="G8046">
        <v>9</v>
      </c>
      <c r="H8046" s="5">
        <v>218.59</v>
      </c>
      <c r="I8046" s="5">
        <v>0.03</v>
      </c>
      <c r="J8046" s="5">
        <v>1908.2907</v>
      </c>
      <c r="K8046" s="5">
        <v>145.2659575350801</v>
      </c>
      <c r="L8046">
        <f>YEAR(SalesData[Order Date])</f>
        <v>2024</v>
      </c>
      <c r="M8046">
        <f>MONTH(SalesData[Order Date])</f>
        <v>12</v>
      </c>
      <c r="N8046" t="str">
        <f>TEXT(SalesData[[#This Row],[Order Date]], "mmmm")</f>
        <v>December</v>
      </c>
      <c r="O8046" s="7">
        <f>IF(SalesData[Sales]=0,0,SalesData[Profit]/SalesData[Sales])</f>
        <v>7.6123599792777955E-2</v>
      </c>
      <c r="P8046" s="8">
        <f t="shared" si="125"/>
        <v>1.5249248974488007E-5</v>
      </c>
      <c r="Q8046" t="str">
        <f>IF(SalesData[[#This Row],[Discount]]&gt;0, "Yes", "No")</f>
        <v>Yes</v>
      </c>
      <c r="R8046" t="str">
        <f>TEXT(SalesData[[#This Row],[Order Date]],"mmm-yyyy")</f>
        <v>Dec-2024</v>
      </c>
      <c r="S8046">
        <f>YEAR(SalesData[[#This Row],[Order Date]])*100 + MONTH(SalesData[[#This Row],[Order Date]])</f>
        <v>202412</v>
      </c>
    </row>
    <row r="8047" spans="1:19" x14ac:dyDescent="0.3">
      <c r="A8047" t="s">
        <v>11224</v>
      </c>
      <c r="B8047" s="3">
        <v>45640</v>
      </c>
      <c r="C8047" t="s">
        <v>11225</v>
      </c>
      <c r="D8047" t="s">
        <v>18</v>
      </c>
      <c r="E8047" t="s">
        <v>19</v>
      </c>
      <c r="F8047" t="s">
        <v>62</v>
      </c>
      <c r="G8047">
        <v>8</v>
      </c>
      <c r="H8047" s="5">
        <v>704.48</v>
      </c>
      <c r="I8047" s="5">
        <v>0.23</v>
      </c>
      <c r="J8047" s="5">
        <v>4339.5968000000003</v>
      </c>
      <c r="K8047" s="5">
        <v>532.88581040647455</v>
      </c>
      <c r="L8047">
        <f>YEAR(SalesData[Order Date])</f>
        <v>2024</v>
      </c>
      <c r="M8047">
        <f>MONTH(SalesData[Order Date])</f>
        <v>12</v>
      </c>
      <c r="N8047" t="str">
        <f>TEXT(SalesData[[#This Row],[Order Date]], "mmmm")</f>
        <v>December</v>
      </c>
      <c r="O8047" s="7">
        <f>IF(SalesData[Sales]=0,0,SalesData[Profit]/SalesData[Sales])</f>
        <v>0.12279615710069527</v>
      </c>
      <c r="P8047" s="8">
        <f t="shared" si="125"/>
        <v>4.0810243016125368E-5</v>
      </c>
      <c r="Q8047" t="str">
        <f>IF(SalesData[[#This Row],[Discount]]&gt;0, "Yes", "No")</f>
        <v>Yes</v>
      </c>
      <c r="R8047" t="str">
        <f>TEXT(SalesData[[#This Row],[Order Date]],"mmm-yyyy")</f>
        <v>Dec-2024</v>
      </c>
      <c r="S8047">
        <f>YEAR(SalesData[[#This Row],[Order Date]])*100 + MONTH(SalesData[[#This Row],[Order Date]])</f>
        <v>202412</v>
      </c>
    </row>
    <row r="8048" spans="1:19" x14ac:dyDescent="0.3">
      <c r="A8048" t="s">
        <v>11264</v>
      </c>
      <c r="B8048" s="3">
        <v>45656</v>
      </c>
      <c r="C8048" t="s">
        <v>11265</v>
      </c>
      <c r="D8048" t="s">
        <v>30</v>
      </c>
      <c r="E8048" t="s">
        <v>14</v>
      </c>
      <c r="F8048" t="s">
        <v>39</v>
      </c>
      <c r="G8048">
        <v>8</v>
      </c>
      <c r="H8048" s="5">
        <v>532.88</v>
      </c>
      <c r="I8048" s="5">
        <v>0.08</v>
      </c>
      <c r="J8048" s="5">
        <v>3921.9967999999999</v>
      </c>
      <c r="K8048" s="5">
        <v>890.88131657303995</v>
      </c>
      <c r="L8048">
        <f>YEAR(SalesData[Order Date])</f>
        <v>2024</v>
      </c>
      <c r="M8048">
        <f>MONTH(SalesData[Order Date])</f>
        <v>12</v>
      </c>
      <c r="N8048" t="str">
        <f>TEXT(SalesData[[#This Row],[Order Date]], "mmmm")</f>
        <v>December</v>
      </c>
      <c r="O8048" s="7">
        <f>IF(SalesData[Sales]=0,0,SalesData[Profit]/SalesData[Sales])</f>
        <v>0.22714993458766716</v>
      </c>
      <c r="P8048" s="8">
        <f t="shared" si="125"/>
        <v>1.8765951058399641E-5</v>
      </c>
      <c r="Q8048" t="str">
        <f>IF(SalesData[[#This Row],[Discount]]&gt;0, "Yes", "No")</f>
        <v>Yes</v>
      </c>
      <c r="R8048" t="str">
        <f>TEXT(SalesData[[#This Row],[Order Date]],"mmm-yyyy")</f>
        <v>Dec-2024</v>
      </c>
      <c r="S8048">
        <f>YEAR(SalesData[[#This Row],[Order Date]])*100 + MONTH(SalesData[[#This Row],[Order Date]])</f>
        <v>202412</v>
      </c>
    </row>
    <row r="8049" spans="1:19" x14ac:dyDescent="0.3">
      <c r="A8049" t="s">
        <v>11281</v>
      </c>
      <c r="B8049" s="3">
        <v>45631</v>
      </c>
      <c r="C8049" t="s">
        <v>11282</v>
      </c>
      <c r="D8049" t="s">
        <v>23</v>
      </c>
      <c r="E8049" t="s">
        <v>19</v>
      </c>
      <c r="F8049" t="s">
        <v>20</v>
      </c>
      <c r="G8049">
        <v>2</v>
      </c>
      <c r="H8049" s="5">
        <v>888.87</v>
      </c>
      <c r="I8049" s="5">
        <v>0.02</v>
      </c>
      <c r="J8049" s="5">
        <v>1742.1851999999999</v>
      </c>
      <c r="K8049" s="5">
        <v>395.2719655162104</v>
      </c>
      <c r="L8049">
        <f>YEAR(SalesData[Order Date])</f>
        <v>2024</v>
      </c>
      <c r="M8049">
        <f>MONTH(SalesData[Order Date])</f>
        <v>12</v>
      </c>
      <c r="N8049" t="str">
        <f>TEXT(SalesData[[#This Row],[Order Date]], "mmmm")</f>
        <v>December</v>
      </c>
      <c r="O8049" s="7">
        <f>IF(SalesData[Sales]=0,0,SalesData[Profit]/SalesData[Sales])</f>
        <v>0.22688286269233054</v>
      </c>
      <c r="P8049" s="8">
        <f t="shared" si="125"/>
        <v>1.1250239067580186E-5</v>
      </c>
      <c r="Q8049" t="str">
        <f>IF(SalesData[[#This Row],[Discount]]&gt;0, "Yes", "No")</f>
        <v>Yes</v>
      </c>
      <c r="R8049" t="str">
        <f>TEXT(SalesData[[#This Row],[Order Date]],"mmm-yyyy")</f>
        <v>Dec-2024</v>
      </c>
      <c r="S8049">
        <f>YEAR(SalesData[[#This Row],[Order Date]])*100 + MONTH(SalesData[[#This Row],[Order Date]])</f>
        <v>202412</v>
      </c>
    </row>
    <row r="8050" spans="1:19" x14ac:dyDescent="0.3">
      <c r="A8050" t="s">
        <v>11324</v>
      </c>
      <c r="B8050" s="3">
        <v>45643</v>
      </c>
      <c r="C8050" t="s">
        <v>11325</v>
      </c>
      <c r="D8050" t="s">
        <v>18</v>
      </c>
      <c r="E8050" t="s">
        <v>19</v>
      </c>
      <c r="F8050" t="s">
        <v>44</v>
      </c>
      <c r="G8050">
        <v>4</v>
      </c>
      <c r="H8050" s="5">
        <v>308.02</v>
      </c>
      <c r="I8050" s="5">
        <v>0.24</v>
      </c>
      <c r="J8050" s="5">
        <v>936.38079999999991</v>
      </c>
      <c r="K8050" s="5">
        <v>265.69391138928228</v>
      </c>
      <c r="L8050">
        <f>YEAR(SalesData[Order Date])</f>
        <v>2024</v>
      </c>
      <c r="M8050">
        <f>MONTH(SalesData[Order Date])</f>
        <v>12</v>
      </c>
      <c r="N8050" t="str">
        <f>TEXT(SalesData[[#This Row],[Order Date]], "mmmm")</f>
        <v>December</v>
      </c>
      <c r="O8050" s="7">
        <f>IF(SalesData[Sales]=0,0,SalesData[Profit]/SalesData[Sales])</f>
        <v>0.28374557806960832</v>
      </c>
      <c r="P8050" s="8">
        <f t="shared" si="125"/>
        <v>1.9479254593857541E-4</v>
      </c>
      <c r="Q8050" t="str">
        <f>IF(SalesData[[#This Row],[Discount]]&gt;0, "Yes", "No")</f>
        <v>Yes</v>
      </c>
      <c r="R8050" t="str">
        <f>TEXT(SalesData[[#This Row],[Order Date]],"mmm-yyyy")</f>
        <v>Dec-2024</v>
      </c>
      <c r="S8050">
        <f>YEAR(SalesData[[#This Row],[Order Date]])*100 + MONTH(SalesData[[#This Row],[Order Date]])</f>
        <v>202412</v>
      </c>
    </row>
    <row r="8051" spans="1:19" x14ac:dyDescent="0.3">
      <c r="A8051" t="s">
        <v>11346</v>
      </c>
      <c r="B8051" s="3">
        <v>45630</v>
      </c>
      <c r="C8051" t="s">
        <v>11347</v>
      </c>
      <c r="D8051" t="s">
        <v>18</v>
      </c>
      <c r="E8051" t="s">
        <v>14</v>
      </c>
      <c r="F8051" t="s">
        <v>39</v>
      </c>
      <c r="G8051">
        <v>3</v>
      </c>
      <c r="H8051" s="5">
        <v>583.77</v>
      </c>
      <c r="I8051" s="5">
        <v>0.11</v>
      </c>
      <c r="J8051" s="5">
        <v>1558.6659</v>
      </c>
      <c r="K8051" s="5">
        <v>453.26853454156281</v>
      </c>
      <c r="L8051">
        <f>YEAR(SalesData[Order Date])</f>
        <v>2024</v>
      </c>
      <c r="M8051">
        <f>MONTH(SalesData[Order Date])</f>
        <v>12</v>
      </c>
      <c r="N8051" t="str">
        <f>TEXT(SalesData[[#This Row],[Order Date]], "mmmm")</f>
        <v>December</v>
      </c>
      <c r="O8051" s="7">
        <f>IF(SalesData[Sales]=0,0,SalesData[Profit]/SalesData[Sales])</f>
        <v>0.29080544749298926</v>
      </c>
      <c r="P8051" s="8">
        <f t="shared" si="125"/>
        <v>6.2810124992148742E-5</v>
      </c>
      <c r="Q8051" t="str">
        <f>IF(SalesData[[#This Row],[Discount]]&gt;0, "Yes", "No")</f>
        <v>Yes</v>
      </c>
      <c r="R8051" t="str">
        <f>TEXT(SalesData[[#This Row],[Order Date]],"mmm-yyyy")</f>
        <v>Dec-2024</v>
      </c>
      <c r="S8051">
        <f>YEAR(SalesData[[#This Row],[Order Date]])*100 + MONTH(SalesData[[#This Row],[Order Date]])</f>
        <v>202412</v>
      </c>
    </row>
    <row r="8052" spans="1:19" x14ac:dyDescent="0.3">
      <c r="A8052" t="s">
        <v>11369</v>
      </c>
      <c r="B8052" s="3">
        <v>45657</v>
      </c>
      <c r="C8052" t="s">
        <v>11370</v>
      </c>
      <c r="D8052" t="s">
        <v>18</v>
      </c>
      <c r="E8052" t="s">
        <v>26</v>
      </c>
      <c r="F8052" t="s">
        <v>20</v>
      </c>
      <c r="G8052">
        <v>2</v>
      </c>
      <c r="H8052" s="5">
        <v>868.95</v>
      </c>
      <c r="I8052" s="5">
        <v>0.27</v>
      </c>
      <c r="J8052" s="5">
        <v>1268.6669999999999</v>
      </c>
      <c r="K8052" s="5">
        <v>107.1625381101087</v>
      </c>
      <c r="L8052">
        <f>YEAR(SalesData[Order Date])</f>
        <v>2024</v>
      </c>
      <c r="M8052">
        <f>MONTH(SalesData[Order Date])</f>
        <v>12</v>
      </c>
      <c r="N8052" t="str">
        <f>TEXT(SalesData[[#This Row],[Order Date]], "mmmm")</f>
        <v>December</v>
      </c>
      <c r="O8052" s="7">
        <f>IF(SalesData[Sales]=0,0,SalesData[Profit]/SalesData[Sales])</f>
        <v>8.4468610052999493E-2</v>
      </c>
      <c r="P8052" s="8">
        <f t="shared" si="125"/>
        <v>1.5535991714137753E-4</v>
      </c>
      <c r="Q8052" t="str">
        <f>IF(SalesData[[#This Row],[Discount]]&gt;0, "Yes", "No")</f>
        <v>Yes</v>
      </c>
      <c r="R8052" t="str">
        <f>TEXT(SalesData[[#This Row],[Order Date]],"mmm-yyyy")</f>
        <v>Dec-2024</v>
      </c>
      <c r="S8052">
        <f>YEAR(SalesData[[#This Row],[Order Date]])*100 + MONTH(SalesData[[#This Row],[Order Date]])</f>
        <v>202412</v>
      </c>
    </row>
    <row r="8053" spans="1:19" x14ac:dyDescent="0.3">
      <c r="A8053" t="s">
        <v>11502</v>
      </c>
      <c r="B8053" s="3">
        <v>45630</v>
      </c>
      <c r="C8053" t="s">
        <v>11503</v>
      </c>
      <c r="D8053" t="s">
        <v>23</v>
      </c>
      <c r="E8053" t="s">
        <v>14</v>
      </c>
      <c r="F8053" t="s">
        <v>44</v>
      </c>
      <c r="G8053">
        <v>7</v>
      </c>
      <c r="H8053" s="5">
        <v>355.33</v>
      </c>
      <c r="I8053" s="5">
        <v>0.28999999999999998</v>
      </c>
      <c r="J8053" s="5">
        <v>1765.9901</v>
      </c>
      <c r="K8053" s="5">
        <v>291.30443217933731</v>
      </c>
      <c r="L8053">
        <f>YEAR(SalesData[Order Date])</f>
        <v>2024</v>
      </c>
      <c r="M8053">
        <f>MONTH(SalesData[Order Date])</f>
        <v>12</v>
      </c>
      <c r="N8053" t="str">
        <f>TEXT(SalesData[[#This Row],[Order Date]], "mmmm")</f>
        <v>December</v>
      </c>
      <c r="O8053" s="7">
        <f>IF(SalesData[Sales]=0,0,SalesData[Profit]/SalesData[Sales])</f>
        <v>0.16495247180566716</v>
      </c>
      <c r="P8053" s="8">
        <f t="shared" si="125"/>
        <v>1.1659182007871958E-4</v>
      </c>
      <c r="Q8053" t="str">
        <f>IF(SalesData[[#This Row],[Discount]]&gt;0, "Yes", "No")</f>
        <v>Yes</v>
      </c>
      <c r="R8053" t="str">
        <f>TEXT(SalesData[[#This Row],[Order Date]],"mmm-yyyy")</f>
        <v>Dec-2024</v>
      </c>
      <c r="S8053">
        <f>YEAR(SalesData[[#This Row],[Order Date]])*100 + MONTH(SalesData[[#This Row],[Order Date]])</f>
        <v>202412</v>
      </c>
    </row>
    <row r="8054" spans="1:19" x14ac:dyDescent="0.3">
      <c r="A8054" t="s">
        <v>11516</v>
      </c>
      <c r="B8054" s="3">
        <v>45649</v>
      </c>
      <c r="C8054" t="s">
        <v>11517</v>
      </c>
      <c r="D8054" t="s">
        <v>23</v>
      </c>
      <c r="E8054" t="s">
        <v>19</v>
      </c>
      <c r="F8054" t="s">
        <v>39</v>
      </c>
      <c r="G8054">
        <v>8</v>
      </c>
      <c r="H8054" s="5">
        <v>958.03</v>
      </c>
      <c r="I8054" s="5">
        <v>0.12</v>
      </c>
      <c r="J8054" s="5">
        <v>6744.5311999999994</v>
      </c>
      <c r="K8054" s="5">
        <v>1540.0889244024031</v>
      </c>
      <c r="L8054">
        <f>YEAR(SalesData[Order Date])</f>
        <v>2024</v>
      </c>
      <c r="M8054">
        <f>MONTH(SalesData[Order Date])</f>
        <v>12</v>
      </c>
      <c r="N8054" t="str">
        <f>TEXT(SalesData[[#This Row],[Order Date]], "mmmm")</f>
        <v>December</v>
      </c>
      <c r="O8054" s="7">
        <f>IF(SalesData[Sales]=0,0,SalesData[Profit]/SalesData[Sales])</f>
        <v>0.22834632663607565</v>
      </c>
      <c r="P8054" s="8">
        <f t="shared" si="125"/>
        <v>1.5657129734976982E-5</v>
      </c>
      <c r="Q8054" t="str">
        <f>IF(SalesData[[#This Row],[Discount]]&gt;0, "Yes", "No")</f>
        <v>Yes</v>
      </c>
      <c r="R8054" t="str">
        <f>TEXT(SalesData[[#This Row],[Order Date]],"mmm-yyyy")</f>
        <v>Dec-2024</v>
      </c>
      <c r="S8054">
        <f>YEAR(SalesData[[#This Row],[Order Date]])*100 + MONTH(SalesData[[#This Row],[Order Date]])</f>
        <v>202412</v>
      </c>
    </row>
    <row r="8055" spans="1:19" x14ac:dyDescent="0.3">
      <c r="A8055" t="s">
        <v>11536</v>
      </c>
      <c r="B8055" s="3">
        <v>45638</v>
      </c>
      <c r="C8055" t="s">
        <v>11537</v>
      </c>
      <c r="D8055" t="s">
        <v>18</v>
      </c>
      <c r="E8055" t="s">
        <v>19</v>
      </c>
      <c r="F8055" t="s">
        <v>44</v>
      </c>
      <c r="G8055">
        <v>1</v>
      </c>
      <c r="H8055" s="5">
        <v>330.53</v>
      </c>
      <c r="I8055" s="5">
        <v>0.2</v>
      </c>
      <c r="J8055" s="5">
        <v>264.42399999999998</v>
      </c>
      <c r="K8055" s="5">
        <v>36.662104205239267</v>
      </c>
      <c r="L8055">
        <f>YEAR(SalesData[Order Date])</f>
        <v>2024</v>
      </c>
      <c r="M8055">
        <f>MONTH(SalesData[Order Date])</f>
        <v>12</v>
      </c>
      <c r="N8055" t="str">
        <f>TEXT(SalesData[[#This Row],[Order Date]], "mmmm")</f>
        <v>December</v>
      </c>
      <c r="O8055" s="7">
        <f>IF(SalesData[Sales]=0,0,SalesData[Profit]/SalesData[Sales])</f>
        <v>0.13864892825628261</v>
      </c>
      <c r="P8055" s="8">
        <f t="shared" si="125"/>
        <v>6.0508879678092763E-4</v>
      </c>
      <c r="Q8055" t="str">
        <f>IF(SalesData[[#This Row],[Discount]]&gt;0, "Yes", "No")</f>
        <v>Yes</v>
      </c>
      <c r="R8055" t="str">
        <f>TEXT(SalesData[[#This Row],[Order Date]],"mmm-yyyy")</f>
        <v>Dec-2024</v>
      </c>
      <c r="S8055">
        <f>YEAR(SalesData[[#This Row],[Order Date]])*100 + MONTH(SalesData[[#This Row],[Order Date]])</f>
        <v>202412</v>
      </c>
    </row>
    <row r="8056" spans="1:19" x14ac:dyDescent="0.3">
      <c r="A8056" t="s">
        <v>11560</v>
      </c>
      <c r="B8056" s="3">
        <v>45654</v>
      </c>
      <c r="C8056" t="s">
        <v>1304</v>
      </c>
      <c r="D8056" t="s">
        <v>18</v>
      </c>
      <c r="E8056" t="s">
        <v>19</v>
      </c>
      <c r="F8056" t="s">
        <v>62</v>
      </c>
      <c r="G8056">
        <v>8</v>
      </c>
      <c r="H8056" s="5">
        <v>178.67</v>
      </c>
      <c r="I8056" s="5">
        <v>0.08</v>
      </c>
      <c r="J8056" s="5">
        <v>1315.0111999999999</v>
      </c>
      <c r="K8056" s="5">
        <v>322.79087416975528</v>
      </c>
      <c r="L8056">
        <f>YEAR(SalesData[Order Date])</f>
        <v>2024</v>
      </c>
      <c r="M8056">
        <f>MONTH(SalesData[Order Date])</f>
        <v>12</v>
      </c>
      <c r="N8056" t="str">
        <f>TEXT(SalesData[[#This Row],[Order Date]], "mmmm")</f>
        <v>December</v>
      </c>
      <c r="O8056" s="7">
        <f>IF(SalesData[Sales]=0,0,SalesData[Profit]/SalesData[Sales])</f>
        <v>0.24546625471308176</v>
      </c>
      <c r="P8056" s="8">
        <f t="shared" si="125"/>
        <v>5.5969105054010195E-5</v>
      </c>
      <c r="Q8056" t="str">
        <f>IF(SalesData[[#This Row],[Discount]]&gt;0, "Yes", "No")</f>
        <v>Yes</v>
      </c>
      <c r="R8056" t="str">
        <f>TEXT(SalesData[[#This Row],[Order Date]],"mmm-yyyy")</f>
        <v>Dec-2024</v>
      </c>
      <c r="S8056">
        <f>YEAR(SalesData[[#This Row],[Order Date]])*100 + MONTH(SalesData[[#This Row],[Order Date]])</f>
        <v>202412</v>
      </c>
    </row>
    <row r="8057" spans="1:19" x14ac:dyDescent="0.3">
      <c r="A8057" t="s">
        <v>11576</v>
      </c>
      <c r="B8057" s="3">
        <v>45641</v>
      </c>
      <c r="C8057" t="s">
        <v>11577</v>
      </c>
      <c r="D8057" t="s">
        <v>23</v>
      </c>
      <c r="E8057" t="s">
        <v>26</v>
      </c>
      <c r="F8057" t="s">
        <v>39</v>
      </c>
      <c r="G8057">
        <v>1</v>
      </c>
      <c r="H8057" s="5">
        <v>107.67</v>
      </c>
      <c r="I8057" s="5">
        <v>0.24</v>
      </c>
      <c r="J8057" s="5">
        <v>81.8292</v>
      </c>
      <c r="K8057" s="5">
        <v>7.5176820421893424</v>
      </c>
      <c r="L8057">
        <f>YEAR(SalesData[Order Date])</f>
        <v>2024</v>
      </c>
      <c r="M8057">
        <f>MONTH(SalesData[Order Date])</f>
        <v>12</v>
      </c>
      <c r="N8057" t="str">
        <f>TEXT(SalesData[[#This Row],[Order Date]], "mmmm")</f>
        <v>December</v>
      </c>
      <c r="O8057" s="7">
        <f>IF(SalesData[Sales]=0,0,SalesData[Profit]/SalesData[Sales])</f>
        <v>9.1870408633951475E-2</v>
      </c>
      <c r="P8057" s="8">
        <f t="shared" si="125"/>
        <v>2.2290331568682081E-3</v>
      </c>
      <c r="Q8057" t="str">
        <f>IF(SalesData[[#This Row],[Discount]]&gt;0, "Yes", "No")</f>
        <v>Yes</v>
      </c>
      <c r="R8057" t="str">
        <f>TEXT(SalesData[[#This Row],[Order Date]],"mmm-yyyy")</f>
        <v>Dec-2024</v>
      </c>
      <c r="S8057">
        <f>YEAR(SalesData[[#This Row],[Order Date]])*100 + MONTH(SalesData[[#This Row],[Order Date]])</f>
        <v>202412</v>
      </c>
    </row>
    <row r="8058" spans="1:19" x14ac:dyDescent="0.3">
      <c r="A8058" t="s">
        <v>11611</v>
      </c>
      <c r="B8058" s="3">
        <v>45647</v>
      </c>
      <c r="C8058" t="s">
        <v>11612</v>
      </c>
      <c r="D8058" t="s">
        <v>23</v>
      </c>
      <c r="E8058" t="s">
        <v>14</v>
      </c>
      <c r="F8058" t="s">
        <v>44</v>
      </c>
      <c r="G8058">
        <v>9</v>
      </c>
      <c r="H8058" s="5">
        <v>820.16</v>
      </c>
      <c r="I8058" s="5">
        <v>7.0000000000000007E-2</v>
      </c>
      <c r="J8058" s="5">
        <v>6864.7391999999991</v>
      </c>
      <c r="K8058" s="5">
        <v>1492.7377754155771</v>
      </c>
      <c r="L8058">
        <f>YEAR(SalesData[Order Date])</f>
        <v>2024</v>
      </c>
      <c r="M8058">
        <f>MONTH(SalesData[Order Date])</f>
        <v>12</v>
      </c>
      <c r="N8058" t="str">
        <f>TEXT(SalesData[[#This Row],[Order Date]], "mmmm")</f>
        <v>December</v>
      </c>
      <c r="O8058" s="7">
        <f>IF(SalesData[Sales]=0,0,SalesData[Profit]/SalesData[Sales])</f>
        <v>0.21745003443329314</v>
      </c>
      <c r="P8058" s="8">
        <f t="shared" si="125"/>
        <v>9.4832444617852355E-6</v>
      </c>
      <c r="Q8058" t="str">
        <f>IF(SalesData[[#This Row],[Discount]]&gt;0, "Yes", "No")</f>
        <v>Yes</v>
      </c>
      <c r="R8058" t="str">
        <f>TEXT(SalesData[[#This Row],[Order Date]],"mmm-yyyy")</f>
        <v>Dec-2024</v>
      </c>
      <c r="S8058">
        <f>YEAR(SalesData[[#This Row],[Order Date]])*100 + MONTH(SalesData[[#This Row],[Order Date]])</f>
        <v>202412</v>
      </c>
    </row>
    <row r="8059" spans="1:19" x14ac:dyDescent="0.3">
      <c r="A8059" t="s">
        <v>11620</v>
      </c>
      <c r="B8059" s="3">
        <v>45656</v>
      </c>
      <c r="C8059" t="s">
        <v>11621</v>
      </c>
      <c r="D8059" t="s">
        <v>30</v>
      </c>
      <c r="E8059" t="s">
        <v>14</v>
      </c>
      <c r="F8059" t="s">
        <v>53</v>
      </c>
      <c r="G8059">
        <v>2</v>
      </c>
      <c r="H8059" s="5">
        <v>645.22</v>
      </c>
      <c r="I8059" s="5">
        <v>0.16</v>
      </c>
      <c r="J8059" s="5">
        <v>1083.9695999999999</v>
      </c>
      <c r="K8059" s="5">
        <v>116.1114097385512</v>
      </c>
      <c r="L8059">
        <f>YEAR(SalesData[Order Date])</f>
        <v>2024</v>
      </c>
      <c r="M8059">
        <f>MONTH(SalesData[Order Date])</f>
        <v>12</v>
      </c>
      <c r="N8059" t="str">
        <f>TEXT(SalesData[[#This Row],[Order Date]], "mmmm")</f>
        <v>December</v>
      </c>
      <c r="O8059" s="7">
        <f>IF(SalesData[Sales]=0,0,SalesData[Profit]/SalesData[Sales])</f>
        <v>0.10711685063727915</v>
      </c>
      <c r="P8059" s="8">
        <f t="shared" si="125"/>
        <v>1.2398871702675056E-4</v>
      </c>
      <c r="Q8059" t="str">
        <f>IF(SalesData[[#This Row],[Discount]]&gt;0, "Yes", "No")</f>
        <v>Yes</v>
      </c>
      <c r="R8059" t="str">
        <f>TEXT(SalesData[[#This Row],[Order Date]],"mmm-yyyy")</f>
        <v>Dec-2024</v>
      </c>
      <c r="S8059">
        <f>YEAR(SalesData[[#This Row],[Order Date]])*100 + MONTH(SalesData[[#This Row],[Order Date]])</f>
        <v>202412</v>
      </c>
    </row>
    <row r="8060" spans="1:19" x14ac:dyDescent="0.3">
      <c r="A8060" t="s">
        <v>11722</v>
      </c>
      <c r="B8060" s="3">
        <v>45637</v>
      </c>
      <c r="C8060" t="s">
        <v>11723</v>
      </c>
      <c r="D8060" t="s">
        <v>30</v>
      </c>
      <c r="E8060" t="s">
        <v>19</v>
      </c>
      <c r="F8060" t="s">
        <v>53</v>
      </c>
      <c r="G8060">
        <v>9</v>
      </c>
      <c r="H8060" s="5">
        <v>837.13</v>
      </c>
      <c r="I8060" s="5">
        <v>0.2</v>
      </c>
      <c r="J8060" s="5">
        <v>6027.3360000000002</v>
      </c>
      <c r="K8060" s="5">
        <v>986.18114375551227</v>
      </c>
      <c r="L8060">
        <f>YEAR(SalesData[Order Date])</f>
        <v>2024</v>
      </c>
      <c r="M8060">
        <f>MONTH(SalesData[Order Date])</f>
        <v>12</v>
      </c>
      <c r="N8060" t="str">
        <f>TEXT(SalesData[[#This Row],[Order Date]], "mmmm")</f>
        <v>December</v>
      </c>
      <c r="O8060" s="7">
        <f>IF(SalesData[Sales]=0,0,SalesData[Profit]/SalesData[Sales])</f>
        <v>0.16361807998683203</v>
      </c>
      <c r="P8060" s="8">
        <f t="shared" si="125"/>
        <v>2.6545724346543813E-5</v>
      </c>
      <c r="Q8060" t="str">
        <f>IF(SalesData[[#This Row],[Discount]]&gt;0, "Yes", "No")</f>
        <v>Yes</v>
      </c>
      <c r="R8060" t="str">
        <f>TEXT(SalesData[[#This Row],[Order Date]],"mmm-yyyy")</f>
        <v>Dec-2024</v>
      </c>
      <c r="S8060">
        <f>YEAR(SalesData[[#This Row],[Order Date]])*100 + MONTH(SalesData[[#This Row],[Order Date]])</f>
        <v>202412</v>
      </c>
    </row>
    <row r="8061" spans="1:19" x14ac:dyDescent="0.3">
      <c r="A8061" t="s">
        <v>11745</v>
      </c>
      <c r="B8061" s="3">
        <v>45635</v>
      </c>
      <c r="C8061" t="s">
        <v>11746</v>
      </c>
      <c r="D8061" t="s">
        <v>23</v>
      </c>
      <c r="E8061" t="s">
        <v>19</v>
      </c>
      <c r="F8061" t="s">
        <v>27</v>
      </c>
      <c r="G8061">
        <v>4</v>
      </c>
      <c r="H8061" s="5">
        <v>568.76</v>
      </c>
      <c r="I8061" s="5">
        <v>0.3</v>
      </c>
      <c r="J8061" s="5">
        <v>1592.528</v>
      </c>
      <c r="K8061" s="5">
        <v>211.6118857499043</v>
      </c>
      <c r="L8061">
        <f>YEAR(SalesData[Order Date])</f>
        <v>2024</v>
      </c>
      <c r="M8061">
        <f>MONTH(SalesData[Order Date])</f>
        <v>12</v>
      </c>
      <c r="N8061" t="str">
        <f>TEXT(SalesData[[#This Row],[Order Date]], "mmmm")</f>
        <v>December</v>
      </c>
      <c r="O8061" s="7">
        <f>IF(SalesData[Sales]=0,0,SalesData[Profit]/SalesData[Sales])</f>
        <v>0.13287796870755447</v>
      </c>
      <c r="P8061" s="8">
        <f t="shared" si="125"/>
        <v>1.3186581334833673E-4</v>
      </c>
      <c r="Q8061" t="str">
        <f>IF(SalesData[[#This Row],[Discount]]&gt;0, "Yes", "No")</f>
        <v>Yes</v>
      </c>
      <c r="R8061" t="str">
        <f>TEXT(SalesData[[#This Row],[Order Date]],"mmm-yyyy")</f>
        <v>Dec-2024</v>
      </c>
      <c r="S8061">
        <f>YEAR(SalesData[[#This Row],[Order Date]])*100 + MONTH(SalesData[[#This Row],[Order Date]])</f>
        <v>202412</v>
      </c>
    </row>
    <row r="8062" spans="1:19" x14ac:dyDescent="0.3">
      <c r="A8062" t="s">
        <v>11826</v>
      </c>
      <c r="B8062" s="3">
        <v>45645</v>
      </c>
      <c r="C8062" t="s">
        <v>11827</v>
      </c>
      <c r="D8062" t="s">
        <v>18</v>
      </c>
      <c r="E8062" t="s">
        <v>19</v>
      </c>
      <c r="F8062" t="s">
        <v>62</v>
      </c>
      <c r="G8062">
        <v>1</v>
      </c>
      <c r="H8062" s="5">
        <v>92.93</v>
      </c>
      <c r="I8062" s="5">
        <v>0.16</v>
      </c>
      <c r="J8062" s="5">
        <v>78.061199999999999</v>
      </c>
      <c r="K8062" s="5">
        <v>6.9513149688106006</v>
      </c>
      <c r="L8062">
        <f>YEAR(SalesData[Order Date])</f>
        <v>2024</v>
      </c>
      <c r="M8062">
        <f>MONTH(SalesData[Order Date])</f>
        <v>12</v>
      </c>
      <c r="N8062" t="str">
        <f>TEXT(SalesData[[#This Row],[Order Date]], "mmmm")</f>
        <v>December</v>
      </c>
      <c r="O8062" s="7">
        <f>IF(SalesData[Sales]=0,0,SalesData[Profit]/SalesData[Sales])</f>
        <v>8.9049553027760284E-2</v>
      </c>
      <c r="P8062" s="8">
        <f t="shared" si="125"/>
        <v>1.7217260303454213E-3</v>
      </c>
      <c r="Q8062" t="str">
        <f>IF(SalesData[[#This Row],[Discount]]&gt;0, "Yes", "No")</f>
        <v>Yes</v>
      </c>
      <c r="R8062" t="str">
        <f>TEXT(SalesData[[#This Row],[Order Date]],"mmm-yyyy")</f>
        <v>Dec-2024</v>
      </c>
      <c r="S8062">
        <f>YEAR(SalesData[[#This Row],[Order Date]])*100 + MONTH(SalesData[[#This Row],[Order Date]])</f>
        <v>202412</v>
      </c>
    </row>
    <row r="8063" spans="1:19" x14ac:dyDescent="0.3">
      <c r="A8063" t="s">
        <v>11863</v>
      </c>
      <c r="B8063" s="3">
        <v>45634</v>
      </c>
      <c r="C8063" t="s">
        <v>11864</v>
      </c>
      <c r="D8063" t="s">
        <v>13</v>
      </c>
      <c r="E8063" t="s">
        <v>19</v>
      </c>
      <c r="F8063" t="s">
        <v>31</v>
      </c>
      <c r="G8063">
        <v>3</v>
      </c>
      <c r="H8063" s="5">
        <v>851.89</v>
      </c>
      <c r="I8063" s="5">
        <v>0.01</v>
      </c>
      <c r="J8063" s="5">
        <v>2530.1133</v>
      </c>
      <c r="K8063" s="5">
        <v>487.21768072311971</v>
      </c>
      <c r="L8063">
        <f>YEAR(SalesData[Order Date])</f>
        <v>2024</v>
      </c>
      <c r="M8063">
        <f>MONTH(SalesData[Order Date])</f>
        <v>12</v>
      </c>
      <c r="N8063" t="str">
        <f>TEXT(SalesData[[#This Row],[Order Date]], "mmmm")</f>
        <v>December</v>
      </c>
      <c r="O8063" s="7">
        <f>IF(SalesData[Sales]=0,0,SalesData[Profit]/SalesData[Sales])</f>
        <v>0.19256753471203036</v>
      </c>
      <c r="P8063" s="8">
        <f t="shared" si="125"/>
        <v>3.9128682498131607E-6</v>
      </c>
      <c r="Q8063" t="str">
        <f>IF(SalesData[[#This Row],[Discount]]&gt;0, "Yes", "No")</f>
        <v>Yes</v>
      </c>
      <c r="R8063" t="str">
        <f>TEXT(SalesData[[#This Row],[Order Date]],"mmm-yyyy")</f>
        <v>Dec-2024</v>
      </c>
      <c r="S8063">
        <f>YEAR(SalesData[[#This Row],[Order Date]])*100 + MONTH(SalesData[[#This Row],[Order Date]])</f>
        <v>202412</v>
      </c>
    </row>
    <row r="8064" spans="1:19" x14ac:dyDescent="0.3">
      <c r="A8064" t="s">
        <v>11898</v>
      </c>
      <c r="B8064" s="3">
        <v>45648</v>
      </c>
      <c r="C8064" t="s">
        <v>11899</v>
      </c>
      <c r="D8064" t="s">
        <v>18</v>
      </c>
      <c r="E8064" t="s">
        <v>19</v>
      </c>
      <c r="F8064" t="s">
        <v>27</v>
      </c>
      <c r="G8064">
        <v>3</v>
      </c>
      <c r="H8064" s="5">
        <v>799.6</v>
      </c>
      <c r="I8064" s="5">
        <v>0.24</v>
      </c>
      <c r="J8064" s="5">
        <v>1823.088</v>
      </c>
      <c r="K8064" s="5">
        <v>388.17156295319307</v>
      </c>
      <c r="L8064">
        <f>YEAR(SalesData[Order Date])</f>
        <v>2024</v>
      </c>
      <c r="M8064">
        <f>MONTH(SalesData[Order Date])</f>
        <v>12</v>
      </c>
      <c r="N8064" t="str">
        <f>TEXT(SalesData[[#This Row],[Order Date]], "mmmm")</f>
        <v>December</v>
      </c>
      <c r="O8064" s="7">
        <f>IF(SalesData[Sales]=0,0,SalesData[Profit]/SalesData[Sales])</f>
        <v>0.21291981679062835</v>
      </c>
      <c r="P8064" s="8">
        <f t="shared" si="125"/>
        <v>1.0005002501250625E-4</v>
      </c>
      <c r="Q8064" t="str">
        <f>IF(SalesData[[#This Row],[Discount]]&gt;0, "Yes", "No")</f>
        <v>Yes</v>
      </c>
      <c r="R8064" t="str">
        <f>TEXT(SalesData[[#This Row],[Order Date]],"mmm-yyyy")</f>
        <v>Dec-2024</v>
      </c>
      <c r="S8064">
        <f>YEAR(SalesData[[#This Row],[Order Date]])*100 + MONTH(SalesData[[#This Row],[Order Date]])</f>
        <v>202412</v>
      </c>
    </row>
    <row r="8065" spans="1:19" x14ac:dyDescent="0.3">
      <c r="A8065" t="s">
        <v>11946</v>
      </c>
      <c r="B8065" s="3">
        <v>45642</v>
      </c>
      <c r="C8065" t="s">
        <v>10386</v>
      </c>
      <c r="D8065" t="s">
        <v>13</v>
      </c>
      <c r="E8065" t="s">
        <v>19</v>
      </c>
      <c r="F8065" t="s">
        <v>44</v>
      </c>
      <c r="G8065">
        <v>4</v>
      </c>
      <c r="H8065" s="5">
        <v>990.79</v>
      </c>
      <c r="I8065" s="5">
        <v>0.23</v>
      </c>
      <c r="J8065" s="5">
        <v>3051.6332000000002</v>
      </c>
      <c r="K8065" s="5">
        <v>629.1106575226695</v>
      </c>
      <c r="L8065">
        <f>YEAR(SalesData[Order Date])</f>
        <v>2024</v>
      </c>
      <c r="M8065">
        <f>MONTH(SalesData[Order Date])</f>
        <v>12</v>
      </c>
      <c r="N8065" t="str">
        <f>TEXT(SalesData[[#This Row],[Order Date]], "mmmm")</f>
        <v>December</v>
      </c>
      <c r="O8065" s="7">
        <f>IF(SalesData[Sales]=0,0,SalesData[Profit]/SalesData[Sales])</f>
        <v>0.20615539820535098</v>
      </c>
      <c r="P8065" s="8">
        <f t="shared" si="125"/>
        <v>5.8034497724038396E-5</v>
      </c>
      <c r="Q8065" t="str">
        <f>IF(SalesData[[#This Row],[Discount]]&gt;0, "Yes", "No")</f>
        <v>Yes</v>
      </c>
      <c r="R8065" t="str">
        <f>TEXT(SalesData[[#This Row],[Order Date]],"mmm-yyyy")</f>
        <v>Dec-2024</v>
      </c>
      <c r="S8065">
        <f>YEAR(SalesData[[#This Row],[Order Date]])*100 + MONTH(SalesData[[#This Row],[Order Date]])</f>
        <v>202412</v>
      </c>
    </row>
    <row r="8066" spans="1:19" x14ac:dyDescent="0.3">
      <c r="A8066" t="s">
        <v>11978</v>
      </c>
      <c r="B8066" s="3">
        <v>45644</v>
      </c>
      <c r="C8066" t="s">
        <v>11979</v>
      </c>
      <c r="D8066" t="s">
        <v>30</v>
      </c>
      <c r="E8066" t="s">
        <v>14</v>
      </c>
      <c r="F8066" t="s">
        <v>34</v>
      </c>
      <c r="G8066">
        <v>3</v>
      </c>
      <c r="H8066" s="5">
        <v>757.03</v>
      </c>
      <c r="I8066" s="5">
        <v>0.05</v>
      </c>
      <c r="J8066" s="5">
        <v>2157.5355</v>
      </c>
      <c r="K8066" s="5">
        <v>140.1710321517977</v>
      </c>
      <c r="L8066">
        <f>YEAR(SalesData[Order Date])</f>
        <v>2024</v>
      </c>
      <c r="M8066">
        <f>MONTH(SalesData[Order Date])</f>
        <v>12</v>
      </c>
      <c r="N8066" t="str">
        <f>TEXT(SalesData[[#This Row],[Order Date]], "mmmm")</f>
        <v>December</v>
      </c>
      <c r="O8066" s="7">
        <f>IF(SalesData[Sales]=0,0,SalesData[Profit]/SalesData[Sales])</f>
        <v>6.4968123190463245E-2</v>
      </c>
      <c r="P8066" s="8">
        <f t="shared" ref="P8066:P8129" si="126">IF(H:H*G:G=0, 0, (I:I/(H:H*G:G)))</f>
        <v>2.20158602257066E-5</v>
      </c>
      <c r="Q8066" t="str">
        <f>IF(SalesData[[#This Row],[Discount]]&gt;0, "Yes", "No")</f>
        <v>Yes</v>
      </c>
      <c r="R8066" t="str">
        <f>TEXT(SalesData[[#This Row],[Order Date]],"mmm-yyyy")</f>
        <v>Dec-2024</v>
      </c>
      <c r="S8066">
        <f>YEAR(SalesData[[#This Row],[Order Date]])*100 + MONTH(SalesData[[#This Row],[Order Date]])</f>
        <v>202412</v>
      </c>
    </row>
    <row r="8067" spans="1:19" x14ac:dyDescent="0.3">
      <c r="A8067" t="s">
        <v>12004</v>
      </c>
      <c r="B8067" s="3">
        <v>45656</v>
      </c>
      <c r="C8067" t="s">
        <v>12005</v>
      </c>
      <c r="D8067" t="s">
        <v>30</v>
      </c>
      <c r="E8067" t="s">
        <v>19</v>
      </c>
      <c r="F8067" t="s">
        <v>27</v>
      </c>
      <c r="G8067">
        <v>6</v>
      </c>
      <c r="H8067" s="5">
        <v>42.98</v>
      </c>
      <c r="I8067" s="5">
        <v>7.0000000000000007E-2</v>
      </c>
      <c r="J8067" s="5">
        <v>239.82839999999999</v>
      </c>
      <c r="K8067" s="5">
        <v>29.52425305921286</v>
      </c>
      <c r="L8067">
        <f>YEAR(SalesData[Order Date])</f>
        <v>2024</v>
      </c>
      <c r="M8067">
        <f>MONTH(SalesData[Order Date])</f>
        <v>12</v>
      </c>
      <c r="N8067" t="str">
        <f>TEXT(SalesData[[#This Row],[Order Date]], "mmmm")</f>
        <v>December</v>
      </c>
      <c r="O8067" s="7">
        <f>IF(SalesData[Sales]=0,0,SalesData[Profit]/SalesData[Sales])</f>
        <v>0.12310574168535862</v>
      </c>
      <c r="P8067" s="8">
        <f t="shared" si="126"/>
        <v>2.714440825190011E-4</v>
      </c>
      <c r="Q8067" t="str">
        <f>IF(SalesData[[#This Row],[Discount]]&gt;0, "Yes", "No")</f>
        <v>Yes</v>
      </c>
      <c r="R8067" t="str">
        <f>TEXT(SalesData[[#This Row],[Order Date]],"mmm-yyyy")</f>
        <v>Dec-2024</v>
      </c>
      <c r="S8067">
        <f>YEAR(SalesData[[#This Row],[Order Date]])*100 + MONTH(SalesData[[#This Row],[Order Date]])</f>
        <v>202412</v>
      </c>
    </row>
    <row r="8068" spans="1:19" x14ac:dyDescent="0.3">
      <c r="A8068" t="s">
        <v>12047</v>
      </c>
      <c r="B8068" s="3">
        <v>45631</v>
      </c>
      <c r="C8068" t="s">
        <v>12048</v>
      </c>
      <c r="D8068" t="s">
        <v>23</v>
      </c>
      <c r="E8068" t="s">
        <v>19</v>
      </c>
      <c r="F8068" t="s">
        <v>34</v>
      </c>
      <c r="G8068">
        <v>9</v>
      </c>
      <c r="H8068" s="5">
        <v>435.56</v>
      </c>
      <c r="I8068" s="5">
        <v>0.02</v>
      </c>
      <c r="J8068" s="5">
        <v>3841.6392000000001</v>
      </c>
      <c r="K8068" s="5">
        <v>895.41282487822684</v>
      </c>
      <c r="L8068">
        <f>YEAR(SalesData[Order Date])</f>
        <v>2024</v>
      </c>
      <c r="M8068">
        <f>MONTH(SalesData[Order Date])</f>
        <v>12</v>
      </c>
      <c r="N8068" t="str">
        <f>TEXT(SalesData[[#This Row],[Order Date]], "mmmm")</f>
        <v>December</v>
      </c>
      <c r="O8068" s="7">
        <f>IF(SalesData[Sales]=0,0,SalesData[Profit]/SalesData[Sales])</f>
        <v>0.23308092672477593</v>
      </c>
      <c r="P8068" s="8">
        <f t="shared" si="126"/>
        <v>5.1019887552167833E-6</v>
      </c>
      <c r="Q8068" t="str">
        <f>IF(SalesData[[#This Row],[Discount]]&gt;0, "Yes", "No")</f>
        <v>Yes</v>
      </c>
      <c r="R8068" t="str">
        <f>TEXT(SalesData[[#This Row],[Order Date]],"mmm-yyyy")</f>
        <v>Dec-2024</v>
      </c>
      <c r="S8068">
        <f>YEAR(SalesData[[#This Row],[Order Date]])*100 + MONTH(SalesData[[#This Row],[Order Date]])</f>
        <v>202412</v>
      </c>
    </row>
    <row r="8069" spans="1:19" x14ac:dyDescent="0.3">
      <c r="A8069" t="s">
        <v>12172</v>
      </c>
      <c r="B8069" s="3">
        <v>45638</v>
      </c>
      <c r="C8069" t="s">
        <v>12173</v>
      </c>
      <c r="D8069" t="s">
        <v>13</v>
      </c>
      <c r="E8069" t="s">
        <v>19</v>
      </c>
      <c r="F8069" t="s">
        <v>34</v>
      </c>
      <c r="G8069">
        <v>9</v>
      </c>
      <c r="H8069" s="5">
        <v>128.26</v>
      </c>
      <c r="I8069" s="5">
        <v>0.01</v>
      </c>
      <c r="J8069" s="5">
        <v>1142.7965999999999</v>
      </c>
      <c r="K8069" s="5">
        <v>274.22568715604831</v>
      </c>
      <c r="L8069">
        <f>YEAR(SalesData[Order Date])</f>
        <v>2024</v>
      </c>
      <c r="M8069">
        <f>MONTH(SalesData[Order Date])</f>
        <v>12</v>
      </c>
      <c r="N8069" t="str">
        <f>TEXT(SalesData[[#This Row],[Order Date]], "mmmm")</f>
        <v>December</v>
      </c>
      <c r="O8069" s="7">
        <f>IF(SalesData[Sales]=0,0,SalesData[Profit]/SalesData[Sales])</f>
        <v>0.23996018815250966</v>
      </c>
      <c r="P8069" s="8">
        <f t="shared" si="126"/>
        <v>8.6629589202488015E-6</v>
      </c>
      <c r="Q8069" t="str">
        <f>IF(SalesData[[#This Row],[Discount]]&gt;0, "Yes", "No")</f>
        <v>Yes</v>
      </c>
      <c r="R8069" t="str">
        <f>TEXT(SalesData[[#This Row],[Order Date]],"mmm-yyyy")</f>
        <v>Dec-2024</v>
      </c>
      <c r="S8069">
        <f>YEAR(SalesData[[#This Row],[Order Date]])*100 + MONTH(SalesData[[#This Row],[Order Date]])</f>
        <v>202412</v>
      </c>
    </row>
    <row r="8070" spans="1:19" x14ac:dyDescent="0.3">
      <c r="A8070" t="s">
        <v>12196</v>
      </c>
      <c r="B8070" s="3">
        <v>45637</v>
      </c>
      <c r="C8070" t="s">
        <v>12197</v>
      </c>
      <c r="D8070" t="s">
        <v>30</v>
      </c>
      <c r="E8070" t="s">
        <v>14</v>
      </c>
      <c r="F8070" t="s">
        <v>62</v>
      </c>
      <c r="G8070">
        <v>8</v>
      </c>
      <c r="H8070" s="5">
        <v>582.30999999999995</v>
      </c>
      <c r="I8070" s="5">
        <v>0.18</v>
      </c>
      <c r="J8070" s="5">
        <v>3819.9535999999998</v>
      </c>
      <c r="K8070" s="5">
        <v>737.99760009832664</v>
      </c>
      <c r="L8070">
        <f>YEAR(SalesData[Order Date])</f>
        <v>2024</v>
      </c>
      <c r="M8070">
        <f>MONTH(SalesData[Order Date])</f>
        <v>12</v>
      </c>
      <c r="N8070" t="str">
        <f>TEXT(SalesData[[#This Row],[Order Date]], "mmmm")</f>
        <v>December</v>
      </c>
      <c r="O8070" s="7">
        <f>IF(SalesData[Sales]=0,0,SalesData[Profit]/SalesData[Sales])</f>
        <v>0.19319543569804792</v>
      </c>
      <c r="P8070" s="8">
        <f t="shared" si="126"/>
        <v>3.8639212790438082E-5</v>
      </c>
      <c r="Q8070" t="str">
        <f>IF(SalesData[[#This Row],[Discount]]&gt;0, "Yes", "No")</f>
        <v>Yes</v>
      </c>
      <c r="R8070" t="str">
        <f>TEXT(SalesData[[#This Row],[Order Date]],"mmm-yyyy")</f>
        <v>Dec-2024</v>
      </c>
      <c r="S8070">
        <f>YEAR(SalesData[[#This Row],[Order Date]])*100 + MONTH(SalesData[[#This Row],[Order Date]])</f>
        <v>202412</v>
      </c>
    </row>
    <row r="8071" spans="1:19" x14ac:dyDescent="0.3">
      <c r="A8071" t="s">
        <v>12234</v>
      </c>
      <c r="B8071" s="3">
        <v>45648</v>
      </c>
      <c r="C8071" t="s">
        <v>12235</v>
      </c>
      <c r="D8071" t="s">
        <v>13</v>
      </c>
      <c r="E8071" t="s">
        <v>19</v>
      </c>
      <c r="F8071" t="s">
        <v>53</v>
      </c>
      <c r="G8071">
        <v>3</v>
      </c>
      <c r="H8071" s="5">
        <v>654.42999999999995</v>
      </c>
      <c r="I8071" s="5">
        <v>0.2</v>
      </c>
      <c r="J8071" s="5">
        <v>1570.6320000000001</v>
      </c>
      <c r="K8071" s="5">
        <v>103.27964900115509</v>
      </c>
      <c r="L8071">
        <f>YEAR(SalesData[Order Date])</f>
        <v>2024</v>
      </c>
      <c r="M8071">
        <f>MONTH(SalesData[Order Date])</f>
        <v>12</v>
      </c>
      <c r="N8071" t="str">
        <f>TEXT(SalesData[[#This Row],[Order Date]], "mmmm")</f>
        <v>December</v>
      </c>
      <c r="O8071" s="7">
        <f>IF(SalesData[Sales]=0,0,SalesData[Profit]/SalesData[Sales])</f>
        <v>6.5756745692915397E-2</v>
      </c>
      <c r="P8071" s="8">
        <f t="shared" si="126"/>
        <v>1.018698205563111E-4</v>
      </c>
      <c r="Q8071" t="str">
        <f>IF(SalesData[[#This Row],[Discount]]&gt;0, "Yes", "No")</f>
        <v>Yes</v>
      </c>
      <c r="R8071" t="str">
        <f>TEXT(SalesData[[#This Row],[Order Date]],"mmm-yyyy")</f>
        <v>Dec-2024</v>
      </c>
      <c r="S8071">
        <f>YEAR(SalesData[[#This Row],[Order Date]])*100 + MONTH(SalesData[[#This Row],[Order Date]])</f>
        <v>202412</v>
      </c>
    </row>
    <row r="8072" spans="1:19" x14ac:dyDescent="0.3">
      <c r="A8072" t="s">
        <v>12442</v>
      </c>
      <c r="B8072" s="3">
        <v>45638</v>
      </c>
      <c r="C8072" t="s">
        <v>12443</v>
      </c>
      <c r="D8072" t="s">
        <v>13</v>
      </c>
      <c r="E8072" t="s">
        <v>14</v>
      </c>
      <c r="F8072" t="s">
        <v>27</v>
      </c>
      <c r="G8072">
        <v>5</v>
      </c>
      <c r="H8072" s="5">
        <v>667.31</v>
      </c>
      <c r="I8072" s="5">
        <v>0.23</v>
      </c>
      <c r="J8072" s="5">
        <v>2569.1435000000001</v>
      </c>
      <c r="K8072" s="5">
        <v>409.78287804035028</v>
      </c>
      <c r="L8072">
        <f>YEAR(SalesData[Order Date])</f>
        <v>2024</v>
      </c>
      <c r="M8072">
        <f>MONTH(SalesData[Order Date])</f>
        <v>12</v>
      </c>
      <c r="N8072" t="str">
        <f>TEXT(SalesData[[#This Row],[Order Date]], "mmmm")</f>
        <v>December</v>
      </c>
      <c r="O8072" s="7">
        <f>IF(SalesData[Sales]=0,0,SalesData[Profit]/SalesData[Sales])</f>
        <v>0.15950174758255048</v>
      </c>
      <c r="P8072" s="8">
        <f t="shared" si="126"/>
        <v>6.893347919257917E-5</v>
      </c>
      <c r="Q8072" t="str">
        <f>IF(SalesData[[#This Row],[Discount]]&gt;0, "Yes", "No")</f>
        <v>Yes</v>
      </c>
      <c r="R8072" t="str">
        <f>TEXT(SalesData[[#This Row],[Order Date]],"mmm-yyyy")</f>
        <v>Dec-2024</v>
      </c>
      <c r="S8072">
        <f>YEAR(SalesData[[#This Row],[Order Date]])*100 + MONTH(SalesData[[#This Row],[Order Date]])</f>
        <v>202412</v>
      </c>
    </row>
    <row r="8073" spans="1:19" x14ac:dyDescent="0.3">
      <c r="A8073" t="s">
        <v>12532</v>
      </c>
      <c r="B8073" s="3">
        <v>45654</v>
      </c>
      <c r="C8073" t="s">
        <v>12533</v>
      </c>
      <c r="D8073" t="s">
        <v>30</v>
      </c>
      <c r="E8073" t="s">
        <v>19</v>
      </c>
      <c r="F8073" t="s">
        <v>31</v>
      </c>
      <c r="G8073">
        <v>5</v>
      </c>
      <c r="H8073" s="5">
        <v>431.24</v>
      </c>
      <c r="I8073" s="5">
        <v>0.14000000000000001</v>
      </c>
      <c r="J8073" s="5">
        <v>1854.3320000000001</v>
      </c>
      <c r="K8073" s="5">
        <v>503.82819324655242</v>
      </c>
      <c r="L8073">
        <f>YEAR(SalesData[Order Date])</f>
        <v>2024</v>
      </c>
      <c r="M8073">
        <f>MONTH(SalesData[Order Date])</f>
        <v>12</v>
      </c>
      <c r="N8073" t="str">
        <f>TEXT(SalesData[[#This Row],[Order Date]], "mmmm")</f>
        <v>December</v>
      </c>
      <c r="O8073" s="7">
        <f>IF(SalesData[Sales]=0,0,SalesData[Profit]/SalesData[Sales])</f>
        <v>0.27170333750728154</v>
      </c>
      <c r="P8073" s="8">
        <f t="shared" si="126"/>
        <v>6.4929041832854104E-5</v>
      </c>
      <c r="Q8073" t="str">
        <f>IF(SalesData[[#This Row],[Discount]]&gt;0, "Yes", "No")</f>
        <v>Yes</v>
      </c>
      <c r="R8073" t="str">
        <f>TEXT(SalesData[[#This Row],[Order Date]],"mmm-yyyy")</f>
        <v>Dec-2024</v>
      </c>
      <c r="S8073">
        <f>YEAR(SalesData[[#This Row],[Order Date]])*100 + MONTH(SalesData[[#This Row],[Order Date]])</f>
        <v>202412</v>
      </c>
    </row>
    <row r="8074" spans="1:19" x14ac:dyDescent="0.3">
      <c r="A8074" t="s">
        <v>12550</v>
      </c>
      <c r="B8074" s="3">
        <v>45646</v>
      </c>
      <c r="C8074" t="s">
        <v>12551</v>
      </c>
      <c r="D8074" t="s">
        <v>23</v>
      </c>
      <c r="E8074" t="s">
        <v>26</v>
      </c>
      <c r="F8074" t="s">
        <v>62</v>
      </c>
      <c r="G8074">
        <v>9</v>
      </c>
      <c r="H8074" s="5">
        <v>374.63</v>
      </c>
      <c r="I8074" s="5">
        <v>0.04</v>
      </c>
      <c r="J8074" s="5">
        <v>3236.8031999999998</v>
      </c>
      <c r="K8074" s="5">
        <v>945.97748340571718</v>
      </c>
      <c r="L8074">
        <f>YEAR(SalesData[Order Date])</f>
        <v>2024</v>
      </c>
      <c r="M8074">
        <f>MONTH(SalesData[Order Date])</f>
        <v>12</v>
      </c>
      <c r="N8074" t="str">
        <f>TEXT(SalesData[[#This Row],[Order Date]], "mmmm")</f>
        <v>December</v>
      </c>
      <c r="O8074" s="7">
        <f>IF(SalesData[Sales]=0,0,SalesData[Profit]/SalesData[Sales])</f>
        <v>0.29225671903862344</v>
      </c>
      <c r="P8074" s="8">
        <f t="shared" si="126"/>
        <v>1.1863557228317125E-5</v>
      </c>
      <c r="Q8074" t="str">
        <f>IF(SalesData[[#This Row],[Discount]]&gt;0, "Yes", "No")</f>
        <v>Yes</v>
      </c>
      <c r="R8074" t="str">
        <f>TEXT(SalesData[[#This Row],[Order Date]],"mmm-yyyy")</f>
        <v>Dec-2024</v>
      </c>
      <c r="S8074">
        <f>YEAR(SalesData[[#This Row],[Order Date]])*100 + MONTH(SalesData[[#This Row],[Order Date]])</f>
        <v>202412</v>
      </c>
    </row>
    <row r="8075" spans="1:19" x14ac:dyDescent="0.3">
      <c r="A8075" t="s">
        <v>12567</v>
      </c>
      <c r="B8075" s="3">
        <v>45655</v>
      </c>
      <c r="C8075" t="s">
        <v>12568</v>
      </c>
      <c r="D8075" t="s">
        <v>13</v>
      </c>
      <c r="E8075" t="s">
        <v>26</v>
      </c>
      <c r="F8075" t="s">
        <v>53</v>
      </c>
      <c r="G8075">
        <v>2</v>
      </c>
      <c r="H8075" s="5">
        <v>684.09</v>
      </c>
      <c r="I8075" s="5">
        <v>0.08</v>
      </c>
      <c r="J8075" s="5">
        <v>1258.7256</v>
      </c>
      <c r="K8075" s="5">
        <v>229.80445918918721</v>
      </c>
      <c r="L8075">
        <f>YEAR(SalesData[Order Date])</f>
        <v>2024</v>
      </c>
      <c r="M8075">
        <f>MONTH(SalesData[Order Date])</f>
        <v>12</v>
      </c>
      <c r="N8075" t="str">
        <f>TEXT(SalesData[[#This Row],[Order Date]], "mmmm")</f>
        <v>December</v>
      </c>
      <c r="O8075" s="7">
        <f>IF(SalesData[Sales]=0,0,SalesData[Profit]/SalesData[Sales])</f>
        <v>0.18256914707159941</v>
      </c>
      <c r="P8075" s="8">
        <f t="shared" si="126"/>
        <v>5.8471838500782062E-5</v>
      </c>
      <c r="Q8075" t="str">
        <f>IF(SalesData[[#This Row],[Discount]]&gt;0, "Yes", "No")</f>
        <v>Yes</v>
      </c>
      <c r="R8075" t="str">
        <f>TEXT(SalesData[[#This Row],[Order Date]],"mmm-yyyy")</f>
        <v>Dec-2024</v>
      </c>
      <c r="S8075">
        <f>YEAR(SalesData[[#This Row],[Order Date]])*100 + MONTH(SalesData[[#This Row],[Order Date]])</f>
        <v>202412</v>
      </c>
    </row>
    <row r="8076" spans="1:19" x14ac:dyDescent="0.3">
      <c r="A8076" t="s">
        <v>12610</v>
      </c>
      <c r="B8076" s="3">
        <v>45646</v>
      </c>
      <c r="C8076" t="s">
        <v>12611</v>
      </c>
      <c r="D8076" t="s">
        <v>18</v>
      </c>
      <c r="E8076" t="s">
        <v>26</v>
      </c>
      <c r="F8076" t="s">
        <v>44</v>
      </c>
      <c r="G8076">
        <v>8</v>
      </c>
      <c r="H8076" s="5">
        <v>21.9</v>
      </c>
      <c r="I8076" s="5">
        <v>0.13</v>
      </c>
      <c r="J8076" s="5">
        <v>152.42400000000001</v>
      </c>
      <c r="K8076" s="5">
        <v>25.899931647531972</v>
      </c>
      <c r="L8076">
        <f>YEAR(SalesData[Order Date])</f>
        <v>2024</v>
      </c>
      <c r="M8076">
        <f>MONTH(SalesData[Order Date])</f>
        <v>12</v>
      </c>
      <c r="N8076" t="str">
        <f>TEXT(SalesData[[#This Row],[Order Date]], "mmmm")</f>
        <v>December</v>
      </c>
      <c r="O8076" s="7">
        <f>IF(SalesData[Sales]=0,0,SalesData[Profit]/SalesData[Sales])</f>
        <v>0.16992029895247449</v>
      </c>
      <c r="P8076" s="8">
        <f t="shared" si="126"/>
        <v>7.4200913242009135E-4</v>
      </c>
      <c r="Q8076" t="str">
        <f>IF(SalesData[[#This Row],[Discount]]&gt;0, "Yes", "No")</f>
        <v>Yes</v>
      </c>
      <c r="R8076" t="str">
        <f>TEXT(SalesData[[#This Row],[Order Date]],"mmm-yyyy")</f>
        <v>Dec-2024</v>
      </c>
      <c r="S8076">
        <f>YEAR(SalesData[[#This Row],[Order Date]])*100 + MONTH(SalesData[[#This Row],[Order Date]])</f>
        <v>202412</v>
      </c>
    </row>
    <row r="8077" spans="1:19" x14ac:dyDescent="0.3">
      <c r="A8077" t="s">
        <v>12646</v>
      </c>
      <c r="B8077" s="3">
        <v>45633</v>
      </c>
      <c r="C8077" t="s">
        <v>6485</v>
      </c>
      <c r="D8077" t="s">
        <v>13</v>
      </c>
      <c r="E8077" t="s">
        <v>26</v>
      </c>
      <c r="F8077" t="s">
        <v>34</v>
      </c>
      <c r="G8077">
        <v>5</v>
      </c>
      <c r="H8077" s="5">
        <v>991.22</v>
      </c>
      <c r="I8077" s="5">
        <v>0.16</v>
      </c>
      <c r="J8077" s="5">
        <v>4163.1239999999998</v>
      </c>
      <c r="K8077" s="5">
        <v>634.25211011194745</v>
      </c>
      <c r="L8077">
        <f>YEAR(SalesData[Order Date])</f>
        <v>2024</v>
      </c>
      <c r="M8077">
        <f>MONTH(SalesData[Order Date])</f>
        <v>12</v>
      </c>
      <c r="N8077" t="str">
        <f>TEXT(SalesData[[#This Row],[Order Date]], "mmmm")</f>
        <v>December</v>
      </c>
      <c r="O8077" s="7">
        <f>IF(SalesData[Sales]=0,0,SalesData[Profit]/SalesData[Sales])</f>
        <v>0.15235004052532364</v>
      </c>
      <c r="P8077" s="8">
        <f t="shared" si="126"/>
        <v>3.2283448679405176E-5</v>
      </c>
      <c r="Q8077" t="str">
        <f>IF(SalesData[[#This Row],[Discount]]&gt;0, "Yes", "No")</f>
        <v>Yes</v>
      </c>
      <c r="R8077" t="str">
        <f>TEXT(SalesData[[#This Row],[Order Date]],"mmm-yyyy")</f>
        <v>Dec-2024</v>
      </c>
      <c r="S8077">
        <f>YEAR(SalesData[[#This Row],[Order Date]])*100 + MONTH(SalesData[[#This Row],[Order Date]])</f>
        <v>202412</v>
      </c>
    </row>
    <row r="8078" spans="1:19" x14ac:dyDescent="0.3">
      <c r="A8078" t="s">
        <v>12735</v>
      </c>
      <c r="B8078" s="3">
        <v>45630</v>
      </c>
      <c r="C8078" t="s">
        <v>12736</v>
      </c>
      <c r="D8078" t="s">
        <v>13</v>
      </c>
      <c r="E8078" t="s">
        <v>14</v>
      </c>
      <c r="F8078" t="s">
        <v>44</v>
      </c>
      <c r="G8078">
        <v>4</v>
      </c>
      <c r="H8078" s="5">
        <v>800.88</v>
      </c>
      <c r="I8078" s="5">
        <v>0.08</v>
      </c>
      <c r="J8078" s="5">
        <v>2947.2384000000002</v>
      </c>
      <c r="K8078" s="5">
        <v>741.69455632307029</v>
      </c>
      <c r="L8078">
        <f>YEAR(SalesData[Order Date])</f>
        <v>2024</v>
      </c>
      <c r="M8078">
        <f>MONTH(SalesData[Order Date])</f>
        <v>12</v>
      </c>
      <c r="N8078" t="str">
        <f>TEXT(SalesData[[#This Row],[Order Date]], "mmmm")</f>
        <v>December</v>
      </c>
      <c r="O8078" s="7">
        <f>IF(SalesData[Sales]=0,0,SalesData[Profit]/SalesData[Sales])</f>
        <v>0.25165746901338903</v>
      </c>
      <c r="P8078" s="8">
        <f t="shared" si="126"/>
        <v>2.4972530216761563E-5</v>
      </c>
      <c r="Q8078" t="str">
        <f>IF(SalesData[[#This Row],[Discount]]&gt;0, "Yes", "No")</f>
        <v>Yes</v>
      </c>
      <c r="R8078" t="str">
        <f>TEXT(SalesData[[#This Row],[Order Date]],"mmm-yyyy")</f>
        <v>Dec-2024</v>
      </c>
      <c r="S8078">
        <f>YEAR(SalesData[[#This Row],[Order Date]])*100 + MONTH(SalesData[[#This Row],[Order Date]])</f>
        <v>202412</v>
      </c>
    </row>
    <row r="8079" spans="1:19" x14ac:dyDescent="0.3">
      <c r="A8079" t="s">
        <v>12737</v>
      </c>
      <c r="B8079" s="3">
        <v>45636</v>
      </c>
      <c r="C8079" t="s">
        <v>12738</v>
      </c>
      <c r="D8079" t="s">
        <v>23</v>
      </c>
      <c r="E8079" t="s">
        <v>19</v>
      </c>
      <c r="F8079" t="s">
        <v>91</v>
      </c>
      <c r="G8079">
        <v>4</v>
      </c>
      <c r="H8079" s="5">
        <v>959.75</v>
      </c>
      <c r="I8079" s="5">
        <v>0.22</v>
      </c>
      <c r="J8079" s="5">
        <v>2994.42</v>
      </c>
      <c r="K8079" s="5">
        <v>704.61248943134763</v>
      </c>
      <c r="L8079">
        <f>YEAR(SalesData[Order Date])</f>
        <v>2024</v>
      </c>
      <c r="M8079">
        <f>MONTH(SalesData[Order Date])</f>
        <v>12</v>
      </c>
      <c r="N8079" t="str">
        <f>TEXT(SalesData[[#This Row],[Order Date]], "mmmm")</f>
        <v>December</v>
      </c>
      <c r="O8079" s="7">
        <f>IF(SalesData[Sales]=0,0,SalesData[Profit]/SalesData[Sales])</f>
        <v>0.2353085036271958</v>
      </c>
      <c r="P8079" s="8">
        <f t="shared" si="126"/>
        <v>5.7306590257879659E-5</v>
      </c>
      <c r="Q8079" t="str">
        <f>IF(SalesData[[#This Row],[Discount]]&gt;0, "Yes", "No")</f>
        <v>Yes</v>
      </c>
      <c r="R8079" t="str">
        <f>TEXT(SalesData[[#This Row],[Order Date]],"mmm-yyyy")</f>
        <v>Dec-2024</v>
      </c>
      <c r="S8079">
        <f>YEAR(SalesData[[#This Row],[Order Date]])*100 + MONTH(SalesData[[#This Row],[Order Date]])</f>
        <v>202412</v>
      </c>
    </row>
    <row r="8080" spans="1:19" x14ac:dyDescent="0.3">
      <c r="A8080" t="s">
        <v>12746</v>
      </c>
      <c r="B8080" s="3">
        <v>45649</v>
      </c>
      <c r="C8080" t="s">
        <v>12747</v>
      </c>
      <c r="D8080" t="s">
        <v>30</v>
      </c>
      <c r="E8080" t="s">
        <v>26</v>
      </c>
      <c r="F8080" t="s">
        <v>53</v>
      </c>
      <c r="G8080">
        <v>7</v>
      </c>
      <c r="H8080" s="5">
        <v>946.95</v>
      </c>
      <c r="I8080" s="5">
        <v>0.04</v>
      </c>
      <c r="J8080" s="5">
        <v>6363.5039999999999</v>
      </c>
      <c r="K8080" s="5">
        <v>1840.5151951757859</v>
      </c>
      <c r="L8080">
        <f>YEAR(SalesData[Order Date])</f>
        <v>2024</v>
      </c>
      <c r="M8080">
        <f>MONTH(SalesData[Order Date])</f>
        <v>12</v>
      </c>
      <c r="N8080" t="str">
        <f>TEXT(SalesData[[#This Row],[Order Date]], "mmmm")</f>
        <v>December</v>
      </c>
      <c r="O8080" s="7">
        <f>IF(SalesData[Sales]=0,0,SalesData[Profit]/SalesData[Sales])</f>
        <v>0.28922983236527955</v>
      </c>
      <c r="P8080" s="8">
        <f t="shared" si="126"/>
        <v>6.0344112300392986E-6</v>
      </c>
      <c r="Q8080" t="str">
        <f>IF(SalesData[[#This Row],[Discount]]&gt;0, "Yes", "No")</f>
        <v>Yes</v>
      </c>
      <c r="R8080" t="str">
        <f>TEXT(SalesData[[#This Row],[Order Date]],"mmm-yyyy")</f>
        <v>Dec-2024</v>
      </c>
      <c r="S8080">
        <f>YEAR(SalesData[[#This Row],[Order Date]])*100 + MONTH(SalesData[[#This Row],[Order Date]])</f>
        <v>202412</v>
      </c>
    </row>
    <row r="8081" spans="1:19" x14ac:dyDescent="0.3">
      <c r="A8081" t="s">
        <v>13001</v>
      </c>
      <c r="B8081" s="3">
        <v>45651</v>
      </c>
      <c r="C8081" t="s">
        <v>13002</v>
      </c>
      <c r="D8081" t="s">
        <v>18</v>
      </c>
      <c r="E8081" t="s">
        <v>19</v>
      </c>
      <c r="F8081" t="s">
        <v>31</v>
      </c>
      <c r="G8081">
        <v>9</v>
      </c>
      <c r="H8081" s="5">
        <v>559.22</v>
      </c>
      <c r="I8081" s="5">
        <v>0.06</v>
      </c>
      <c r="J8081" s="5">
        <v>4731.0012000000006</v>
      </c>
      <c r="K8081" s="5">
        <v>1110.6386780082701</v>
      </c>
      <c r="L8081">
        <f>YEAR(SalesData[Order Date])</f>
        <v>2024</v>
      </c>
      <c r="M8081">
        <f>MONTH(SalesData[Order Date])</f>
        <v>12</v>
      </c>
      <c r="N8081" t="str">
        <f>TEXT(SalesData[[#This Row],[Order Date]], "mmmm")</f>
        <v>December</v>
      </c>
      <c r="O8081" s="7">
        <f>IF(SalesData[Sales]=0,0,SalesData[Profit]/SalesData[Sales])</f>
        <v>0.23475764030841292</v>
      </c>
      <c r="P8081" s="8">
        <f t="shared" si="126"/>
        <v>1.1921366665474528E-5</v>
      </c>
      <c r="Q8081" t="str">
        <f>IF(SalesData[[#This Row],[Discount]]&gt;0, "Yes", "No")</f>
        <v>Yes</v>
      </c>
      <c r="R8081" t="str">
        <f>TEXT(SalesData[[#This Row],[Order Date]],"mmm-yyyy")</f>
        <v>Dec-2024</v>
      </c>
      <c r="S8081">
        <f>YEAR(SalesData[[#This Row],[Order Date]])*100 + MONTH(SalesData[[#This Row],[Order Date]])</f>
        <v>202412</v>
      </c>
    </row>
    <row r="8082" spans="1:19" x14ac:dyDescent="0.3">
      <c r="A8082" t="s">
        <v>13003</v>
      </c>
      <c r="B8082" s="3">
        <v>45646</v>
      </c>
      <c r="C8082" t="s">
        <v>13004</v>
      </c>
      <c r="D8082" t="s">
        <v>23</v>
      </c>
      <c r="E8082" t="s">
        <v>14</v>
      </c>
      <c r="F8082" t="s">
        <v>44</v>
      </c>
      <c r="G8082">
        <v>7</v>
      </c>
      <c r="H8082" s="5">
        <v>607.03</v>
      </c>
      <c r="I8082" s="5">
        <v>0.22</v>
      </c>
      <c r="J8082" s="5">
        <v>3314.3838000000001</v>
      </c>
      <c r="K8082" s="5">
        <v>740.45962827730079</v>
      </c>
      <c r="L8082">
        <f>YEAR(SalesData[Order Date])</f>
        <v>2024</v>
      </c>
      <c r="M8082">
        <f>MONTH(SalesData[Order Date])</f>
        <v>12</v>
      </c>
      <c r="N8082" t="str">
        <f>TEXT(SalesData[[#This Row],[Order Date]], "mmmm")</f>
        <v>December</v>
      </c>
      <c r="O8082" s="7">
        <f>IF(SalesData[Sales]=0,0,SalesData[Profit]/SalesData[Sales])</f>
        <v>0.22340793129549474</v>
      </c>
      <c r="P8082" s="8">
        <f t="shared" si="126"/>
        <v>5.1774329816601204E-5</v>
      </c>
      <c r="Q8082" t="str">
        <f>IF(SalesData[[#This Row],[Discount]]&gt;0, "Yes", "No")</f>
        <v>Yes</v>
      </c>
      <c r="R8082" t="str">
        <f>TEXT(SalesData[[#This Row],[Order Date]],"mmm-yyyy")</f>
        <v>Dec-2024</v>
      </c>
      <c r="S8082">
        <f>YEAR(SalesData[[#This Row],[Order Date]])*100 + MONTH(SalesData[[#This Row],[Order Date]])</f>
        <v>202412</v>
      </c>
    </row>
    <row r="8083" spans="1:19" x14ac:dyDescent="0.3">
      <c r="A8083" t="s">
        <v>13102</v>
      </c>
      <c r="B8083" s="3">
        <v>45645</v>
      </c>
      <c r="C8083" t="s">
        <v>13103</v>
      </c>
      <c r="D8083" t="s">
        <v>23</v>
      </c>
      <c r="E8083" t="s">
        <v>26</v>
      </c>
      <c r="F8083" t="s">
        <v>53</v>
      </c>
      <c r="G8083">
        <v>8</v>
      </c>
      <c r="H8083" s="5">
        <v>487.35</v>
      </c>
      <c r="I8083" s="5">
        <v>0.24</v>
      </c>
      <c r="J8083" s="5">
        <v>2963.0880000000002</v>
      </c>
      <c r="K8083" s="5">
        <v>734.83435507042122</v>
      </c>
      <c r="L8083">
        <f>YEAR(SalesData[Order Date])</f>
        <v>2024</v>
      </c>
      <c r="M8083">
        <f>MONTH(SalesData[Order Date])</f>
        <v>12</v>
      </c>
      <c r="N8083" t="str">
        <f>TEXT(SalesData[[#This Row],[Order Date]], "mmmm")</f>
        <v>December</v>
      </c>
      <c r="O8083" s="7">
        <f>IF(SalesData[Sales]=0,0,SalesData[Profit]/SalesData[Sales])</f>
        <v>0.2479961293996065</v>
      </c>
      <c r="P8083" s="8">
        <f t="shared" si="126"/>
        <v>6.1557402277623885E-5</v>
      </c>
      <c r="Q8083" t="str">
        <f>IF(SalesData[[#This Row],[Discount]]&gt;0, "Yes", "No")</f>
        <v>Yes</v>
      </c>
      <c r="R8083" t="str">
        <f>TEXT(SalesData[[#This Row],[Order Date]],"mmm-yyyy")</f>
        <v>Dec-2024</v>
      </c>
      <c r="S8083">
        <f>YEAR(SalesData[[#This Row],[Order Date]])*100 + MONTH(SalesData[[#This Row],[Order Date]])</f>
        <v>202412</v>
      </c>
    </row>
    <row r="8084" spans="1:19" x14ac:dyDescent="0.3">
      <c r="A8084" t="s">
        <v>13118</v>
      </c>
      <c r="B8084" s="3">
        <v>45636</v>
      </c>
      <c r="C8084" t="s">
        <v>13119</v>
      </c>
      <c r="D8084" t="s">
        <v>18</v>
      </c>
      <c r="E8084" t="s">
        <v>19</v>
      </c>
      <c r="F8084" t="s">
        <v>15</v>
      </c>
      <c r="G8084">
        <v>2</v>
      </c>
      <c r="H8084" s="5">
        <v>21.69</v>
      </c>
      <c r="I8084" s="5">
        <v>0.15</v>
      </c>
      <c r="J8084" s="5">
        <v>36.872999999999998</v>
      </c>
      <c r="K8084" s="5">
        <v>10.146751127966381</v>
      </c>
      <c r="L8084">
        <f>YEAR(SalesData[Order Date])</f>
        <v>2024</v>
      </c>
      <c r="M8084">
        <f>MONTH(SalesData[Order Date])</f>
        <v>12</v>
      </c>
      <c r="N8084" t="str">
        <f>TEXT(SalesData[[#This Row],[Order Date]], "mmmm")</f>
        <v>December</v>
      </c>
      <c r="O8084" s="7">
        <f>IF(SalesData[Sales]=0,0,SalesData[Profit]/SalesData[Sales])</f>
        <v>0.27518105735813148</v>
      </c>
      <c r="P8084" s="8">
        <f t="shared" si="126"/>
        <v>3.4578146611341631E-3</v>
      </c>
      <c r="Q8084" t="str">
        <f>IF(SalesData[[#This Row],[Discount]]&gt;0, "Yes", "No")</f>
        <v>Yes</v>
      </c>
      <c r="R8084" t="str">
        <f>TEXT(SalesData[[#This Row],[Order Date]],"mmm-yyyy")</f>
        <v>Dec-2024</v>
      </c>
      <c r="S8084">
        <f>YEAR(SalesData[[#This Row],[Order Date]])*100 + MONTH(SalesData[[#This Row],[Order Date]])</f>
        <v>202412</v>
      </c>
    </row>
    <row r="8085" spans="1:19" x14ac:dyDescent="0.3">
      <c r="A8085" t="s">
        <v>13153</v>
      </c>
      <c r="B8085" s="3">
        <v>45639</v>
      </c>
      <c r="C8085" t="s">
        <v>13154</v>
      </c>
      <c r="D8085" t="s">
        <v>18</v>
      </c>
      <c r="E8085" t="s">
        <v>19</v>
      </c>
      <c r="F8085" t="s">
        <v>27</v>
      </c>
      <c r="G8085">
        <v>8</v>
      </c>
      <c r="H8085" s="5">
        <v>994.78</v>
      </c>
      <c r="I8085" s="5">
        <v>0.23</v>
      </c>
      <c r="J8085" s="5">
        <v>6127.8447999999999</v>
      </c>
      <c r="K8085" s="5">
        <v>743.177798516444</v>
      </c>
      <c r="L8085">
        <f>YEAR(SalesData[Order Date])</f>
        <v>2024</v>
      </c>
      <c r="M8085">
        <f>MONTH(SalesData[Order Date])</f>
        <v>12</v>
      </c>
      <c r="N8085" t="str">
        <f>TEXT(SalesData[[#This Row],[Order Date]], "mmmm")</f>
        <v>December</v>
      </c>
      <c r="O8085" s="7">
        <f>IF(SalesData[Sales]=0,0,SalesData[Profit]/SalesData[Sales])</f>
        <v>0.12127882196305691</v>
      </c>
      <c r="P8085" s="8">
        <f t="shared" si="126"/>
        <v>2.8900862502261809E-5</v>
      </c>
      <c r="Q8085" t="str">
        <f>IF(SalesData[[#This Row],[Discount]]&gt;0, "Yes", "No")</f>
        <v>Yes</v>
      </c>
      <c r="R8085" t="str">
        <f>TEXT(SalesData[[#This Row],[Order Date]],"mmm-yyyy")</f>
        <v>Dec-2024</v>
      </c>
      <c r="S8085">
        <f>YEAR(SalesData[[#This Row],[Order Date]])*100 + MONTH(SalesData[[#This Row],[Order Date]])</f>
        <v>202412</v>
      </c>
    </row>
    <row r="8086" spans="1:19" x14ac:dyDescent="0.3">
      <c r="A8086" t="s">
        <v>13165</v>
      </c>
      <c r="B8086" s="3">
        <v>45643</v>
      </c>
      <c r="C8086" t="s">
        <v>13166</v>
      </c>
      <c r="D8086" t="s">
        <v>30</v>
      </c>
      <c r="E8086" t="s">
        <v>26</v>
      </c>
      <c r="F8086" t="s">
        <v>27</v>
      </c>
      <c r="G8086">
        <v>8</v>
      </c>
      <c r="H8086" s="5">
        <v>859.23</v>
      </c>
      <c r="I8086" s="5">
        <v>0.13</v>
      </c>
      <c r="J8086" s="5">
        <v>5980.2407999999996</v>
      </c>
      <c r="K8086" s="5">
        <v>1058.290784044214</v>
      </c>
      <c r="L8086">
        <f>YEAR(SalesData[Order Date])</f>
        <v>2024</v>
      </c>
      <c r="M8086">
        <f>MONTH(SalesData[Order Date])</f>
        <v>12</v>
      </c>
      <c r="N8086" t="str">
        <f>TEXT(SalesData[[#This Row],[Order Date]], "mmmm")</f>
        <v>December</v>
      </c>
      <c r="O8086" s="7">
        <f>IF(SalesData[Sales]=0,0,SalesData[Profit]/SalesData[Sales])</f>
        <v>0.17696457708596183</v>
      </c>
      <c r="P8086" s="8">
        <f t="shared" si="126"/>
        <v>1.8912281926841476E-5</v>
      </c>
      <c r="Q8086" t="str">
        <f>IF(SalesData[[#This Row],[Discount]]&gt;0, "Yes", "No")</f>
        <v>Yes</v>
      </c>
      <c r="R8086" t="str">
        <f>TEXT(SalesData[[#This Row],[Order Date]],"mmm-yyyy")</f>
        <v>Dec-2024</v>
      </c>
      <c r="S8086">
        <f>YEAR(SalesData[[#This Row],[Order Date]])*100 + MONTH(SalesData[[#This Row],[Order Date]])</f>
        <v>202412</v>
      </c>
    </row>
    <row r="8087" spans="1:19" x14ac:dyDescent="0.3">
      <c r="A8087" t="s">
        <v>13190</v>
      </c>
      <c r="B8087" s="3">
        <v>45628</v>
      </c>
      <c r="C8087" t="s">
        <v>13191</v>
      </c>
      <c r="D8087" t="s">
        <v>23</v>
      </c>
      <c r="E8087" t="s">
        <v>19</v>
      </c>
      <c r="F8087" t="s">
        <v>20</v>
      </c>
      <c r="G8087">
        <v>1</v>
      </c>
      <c r="H8087" s="5">
        <v>77.16</v>
      </c>
      <c r="I8087" s="5">
        <v>0.28000000000000003</v>
      </c>
      <c r="J8087" s="5">
        <v>55.555199999999992</v>
      </c>
      <c r="K8087" s="5">
        <v>2.9664166313439519</v>
      </c>
      <c r="L8087">
        <f>YEAR(SalesData[Order Date])</f>
        <v>2024</v>
      </c>
      <c r="M8087">
        <f>MONTH(SalesData[Order Date])</f>
        <v>12</v>
      </c>
      <c r="N8087" t="str">
        <f>TEXT(SalesData[[#This Row],[Order Date]], "mmmm")</f>
        <v>December</v>
      </c>
      <c r="O8087" s="7">
        <f>IF(SalesData[Sales]=0,0,SalesData[Profit]/SalesData[Sales])</f>
        <v>5.339584109757417E-2</v>
      </c>
      <c r="P8087" s="8">
        <f t="shared" si="126"/>
        <v>3.628823224468637E-3</v>
      </c>
      <c r="Q8087" t="str">
        <f>IF(SalesData[[#This Row],[Discount]]&gt;0, "Yes", "No")</f>
        <v>Yes</v>
      </c>
      <c r="R8087" t="str">
        <f>TEXT(SalesData[[#This Row],[Order Date]],"mmm-yyyy")</f>
        <v>Dec-2024</v>
      </c>
      <c r="S8087">
        <f>YEAR(SalesData[[#This Row],[Order Date]])*100 + MONTH(SalesData[[#This Row],[Order Date]])</f>
        <v>202412</v>
      </c>
    </row>
    <row r="8088" spans="1:19" x14ac:dyDescent="0.3">
      <c r="A8088" t="s">
        <v>13215</v>
      </c>
      <c r="B8088" s="3">
        <v>45631</v>
      </c>
      <c r="C8088" t="s">
        <v>13216</v>
      </c>
      <c r="D8088" t="s">
        <v>13</v>
      </c>
      <c r="E8088" t="s">
        <v>14</v>
      </c>
      <c r="F8088" t="s">
        <v>34</v>
      </c>
      <c r="G8088">
        <v>6</v>
      </c>
      <c r="H8088" s="5">
        <v>306.18</v>
      </c>
      <c r="I8088" s="5">
        <v>0.11</v>
      </c>
      <c r="J8088" s="5">
        <v>1635.0011999999999</v>
      </c>
      <c r="K8088" s="5">
        <v>237.12717406715291</v>
      </c>
      <c r="L8088">
        <f>YEAR(SalesData[Order Date])</f>
        <v>2024</v>
      </c>
      <c r="M8088">
        <f>MONTH(SalesData[Order Date])</f>
        <v>12</v>
      </c>
      <c r="N8088" t="str">
        <f>TEXT(SalesData[[#This Row],[Order Date]], "mmmm")</f>
        <v>December</v>
      </c>
      <c r="O8088" s="7">
        <f>IF(SalesData[Sales]=0,0,SalesData[Profit]/SalesData[Sales])</f>
        <v>0.14503180429907508</v>
      </c>
      <c r="P8088" s="8">
        <f t="shared" si="126"/>
        <v>5.9877631894092799E-5</v>
      </c>
      <c r="Q8088" t="str">
        <f>IF(SalesData[[#This Row],[Discount]]&gt;0, "Yes", "No")</f>
        <v>Yes</v>
      </c>
      <c r="R8088" t="str">
        <f>TEXT(SalesData[[#This Row],[Order Date]],"mmm-yyyy")</f>
        <v>Dec-2024</v>
      </c>
      <c r="S8088">
        <f>YEAR(SalesData[[#This Row],[Order Date]])*100 + MONTH(SalesData[[#This Row],[Order Date]])</f>
        <v>202412</v>
      </c>
    </row>
    <row r="8089" spans="1:19" x14ac:dyDescent="0.3">
      <c r="A8089" t="s">
        <v>13224</v>
      </c>
      <c r="B8089" s="3">
        <v>45637</v>
      </c>
      <c r="C8089" t="s">
        <v>13225</v>
      </c>
      <c r="D8089" t="s">
        <v>13</v>
      </c>
      <c r="E8089" t="s">
        <v>14</v>
      </c>
      <c r="F8089" t="s">
        <v>27</v>
      </c>
      <c r="G8089">
        <v>3</v>
      </c>
      <c r="H8089" s="5">
        <v>720.05</v>
      </c>
      <c r="I8089" s="5">
        <v>0.02</v>
      </c>
      <c r="J8089" s="5">
        <v>2116.9470000000001</v>
      </c>
      <c r="K8089" s="5">
        <v>629.34018489040761</v>
      </c>
      <c r="L8089">
        <f>YEAR(SalesData[Order Date])</f>
        <v>2024</v>
      </c>
      <c r="M8089">
        <f>MONTH(SalesData[Order Date])</f>
        <v>12</v>
      </c>
      <c r="N8089" t="str">
        <f>TEXT(SalesData[[#This Row],[Order Date]], "mmmm")</f>
        <v>December</v>
      </c>
      <c r="O8089" s="7">
        <f>IF(SalesData[Sales]=0,0,SalesData[Profit]/SalesData[Sales])</f>
        <v>0.29728669867049462</v>
      </c>
      <c r="P8089" s="8">
        <f t="shared" si="126"/>
        <v>9.2586162997939982E-6</v>
      </c>
      <c r="Q8089" t="str">
        <f>IF(SalesData[[#This Row],[Discount]]&gt;0, "Yes", "No")</f>
        <v>Yes</v>
      </c>
      <c r="R8089" t="str">
        <f>TEXT(SalesData[[#This Row],[Order Date]],"mmm-yyyy")</f>
        <v>Dec-2024</v>
      </c>
      <c r="S8089">
        <f>YEAR(SalesData[[#This Row],[Order Date]])*100 + MONTH(SalesData[[#This Row],[Order Date]])</f>
        <v>202412</v>
      </c>
    </row>
    <row r="8090" spans="1:19" x14ac:dyDescent="0.3">
      <c r="A8090" t="s">
        <v>13292</v>
      </c>
      <c r="B8090" s="3">
        <v>45635</v>
      </c>
      <c r="C8090" t="s">
        <v>13293</v>
      </c>
      <c r="D8090" t="s">
        <v>23</v>
      </c>
      <c r="E8090" t="s">
        <v>19</v>
      </c>
      <c r="F8090" t="s">
        <v>91</v>
      </c>
      <c r="G8090">
        <v>8</v>
      </c>
      <c r="H8090" s="5">
        <v>109.02</v>
      </c>
      <c r="I8090" s="5">
        <v>0.1</v>
      </c>
      <c r="J8090" s="5">
        <v>784.94399999999996</v>
      </c>
      <c r="K8090" s="5">
        <v>40.310308214777308</v>
      </c>
      <c r="L8090">
        <f>YEAR(SalesData[Order Date])</f>
        <v>2024</v>
      </c>
      <c r="M8090">
        <f>MONTH(SalesData[Order Date])</f>
        <v>12</v>
      </c>
      <c r="N8090" t="str">
        <f>TEXT(SalesData[[#This Row],[Order Date]], "mmmm")</f>
        <v>December</v>
      </c>
      <c r="O8090" s="7">
        <f>IF(SalesData[Sales]=0,0,SalesData[Profit]/SalesData[Sales])</f>
        <v>5.1354374598413785E-2</v>
      </c>
      <c r="P8090" s="8">
        <f t="shared" si="126"/>
        <v>1.1465786094294626E-4</v>
      </c>
      <c r="Q8090" t="str">
        <f>IF(SalesData[[#This Row],[Discount]]&gt;0, "Yes", "No")</f>
        <v>Yes</v>
      </c>
      <c r="R8090" t="str">
        <f>TEXT(SalesData[[#This Row],[Order Date]],"mmm-yyyy")</f>
        <v>Dec-2024</v>
      </c>
      <c r="S8090">
        <f>YEAR(SalesData[[#This Row],[Order Date]])*100 + MONTH(SalesData[[#This Row],[Order Date]])</f>
        <v>202412</v>
      </c>
    </row>
    <row r="8091" spans="1:19" x14ac:dyDescent="0.3">
      <c r="A8091" t="s">
        <v>13320</v>
      </c>
      <c r="B8091" s="3">
        <v>45647</v>
      </c>
      <c r="C8091" t="s">
        <v>13321</v>
      </c>
      <c r="D8091" t="s">
        <v>23</v>
      </c>
      <c r="E8091" t="s">
        <v>19</v>
      </c>
      <c r="F8091" t="s">
        <v>62</v>
      </c>
      <c r="G8091">
        <v>1</v>
      </c>
      <c r="H8091" s="5">
        <v>560.05999999999995</v>
      </c>
      <c r="I8091" s="5">
        <v>0.26</v>
      </c>
      <c r="J8091" s="5">
        <v>414.44439999999997</v>
      </c>
      <c r="K8091" s="5">
        <v>38.841087878790162</v>
      </c>
      <c r="L8091">
        <f>YEAR(SalesData[Order Date])</f>
        <v>2024</v>
      </c>
      <c r="M8091">
        <f>MONTH(SalesData[Order Date])</f>
        <v>12</v>
      </c>
      <c r="N8091" t="str">
        <f>TEXT(SalesData[[#This Row],[Order Date]], "mmmm")</f>
        <v>December</v>
      </c>
      <c r="O8091" s="7">
        <f>IF(SalesData[Sales]=0,0,SalesData[Profit]/SalesData[Sales])</f>
        <v>9.3718452653215156E-2</v>
      </c>
      <c r="P8091" s="8">
        <f t="shared" si="126"/>
        <v>4.6423597471699469E-4</v>
      </c>
      <c r="Q8091" t="str">
        <f>IF(SalesData[[#This Row],[Discount]]&gt;0, "Yes", "No")</f>
        <v>Yes</v>
      </c>
      <c r="R8091" t="str">
        <f>TEXT(SalesData[[#This Row],[Order Date]],"mmm-yyyy")</f>
        <v>Dec-2024</v>
      </c>
      <c r="S8091">
        <f>YEAR(SalesData[[#This Row],[Order Date]])*100 + MONTH(SalesData[[#This Row],[Order Date]])</f>
        <v>202412</v>
      </c>
    </row>
    <row r="8092" spans="1:19" x14ac:dyDescent="0.3">
      <c r="A8092" t="s">
        <v>13471</v>
      </c>
      <c r="B8092" s="3">
        <v>45652</v>
      </c>
      <c r="C8092" t="s">
        <v>13472</v>
      </c>
      <c r="D8092" t="s">
        <v>13</v>
      </c>
      <c r="E8092" t="s">
        <v>19</v>
      </c>
      <c r="F8092" t="s">
        <v>91</v>
      </c>
      <c r="G8092">
        <v>2</v>
      </c>
      <c r="H8092" s="5">
        <v>152.69</v>
      </c>
      <c r="I8092" s="5">
        <v>0.25</v>
      </c>
      <c r="J8092" s="5">
        <v>229.035</v>
      </c>
      <c r="K8092" s="5">
        <v>17.327544572341431</v>
      </c>
      <c r="L8092">
        <f>YEAR(SalesData[Order Date])</f>
        <v>2024</v>
      </c>
      <c r="M8092">
        <f>MONTH(SalesData[Order Date])</f>
        <v>12</v>
      </c>
      <c r="N8092" t="str">
        <f>TEXT(SalesData[[#This Row],[Order Date]], "mmmm")</f>
        <v>December</v>
      </c>
      <c r="O8092" s="7">
        <f>IF(SalesData[Sales]=0,0,SalesData[Profit]/SalesData[Sales])</f>
        <v>7.5654570578040176E-2</v>
      </c>
      <c r="P8092" s="8">
        <f t="shared" si="126"/>
        <v>8.1865217106555767E-4</v>
      </c>
      <c r="Q8092" t="str">
        <f>IF(SalesData[[#This Row],[Discount]]&gt;0, "Yes", "No")</f>
        <v>Yes</v>
      </c>
      <c r="R8092" t="str">
        <f>TEXT(SalesData[[#This Row],[Order Date]],"mmm-yyyy")</f>
        <v>Dec-2024</v>
      </c>
      <c r="S8092">
        <f>YEAR(SalesData[[#This Row],[Order Date]])*100 + MONTH(SalesData[[#This Row],[Order Date]])</f>
        <v>202412</v>
      </c>
    </row>
    <row r="8093" spans="1:19" x14ac:dyDescent="0.3">
      <c r="A8093" t="s">
        <v>13605</v>
      </c>
      <c r="B8093" s="3">
        <v>45637</v>
      </c>
      <c r="C8093" t="s">
        <v>13606</v>
      </c>
      <c r="D8093" t="s">
        <v>23</v>
      </c>
      <c r="E8093" t="s">
        <v>14</v>
      </c>
      <c r="F8093" t="s">
        <v>62</v>
      </c>
      <c r="G8093">
        <v>5</v>
      </c>
      <c r="H8093" s="5">
        <v>292.07</v>
      </c>
      <c r="I8093" s="5">
        <v>0.05</v>
      </c>
      <c r="J8093" s="5">
        <v>1387.3325</v>
      </c>
      <c r="K8093" s="5">
        <v>107.62083174022349</v>
      </c>
      <c r="L8093">
        <f>YEAR(SalesData[Order Date])</f>
        <v>2024</v>
      </c>
      <c r="M8093">
        <f>MONTH(SalesData[Order Date])</f>
        <v>12</v>
      </c>
      <c r="N8093" t="str">
        <f>TEXT(SalesData[[#This Row],[Order Date]], "mmmm")</f>
        <v>December</v>
      </c>
      <c r="O8093" s="7">
        <f>IF(SalesData[Sales]=0,0,SalesData[Profit]/SalesData[Sales])</f>
        <v>7.7573928196898359E-2</v>
      </c>
      <c r="P8093" s="8">
        <f t="shared" si="126"/>
        <v>3.4238367514636907E-5</v>
      </c>
      <c r="Q8093" t="str">
        <f>IF(SalesData[[#This Row],[Discount]]&gt;0, "Yes", "No")</f>
        <v>Yes</v>
      </c>
      <c r="R8093" t="str">
        <f>TEXT(SalesData[[#This Row],[Order Date]],"mmm-yyyy")</f>
        <v>Dec-2024</v>
      </c>
      <c r="S8093">
        <f>YEAR(SalesData[[#This Row],[Order Date]])*100 + MONTH(SalesData[[#This Row],[Order Date]])</f>
        <v>202412</v>
      </c>
    </row>
    <row r="8094" spans="1:19" x14ac:dyDescent="0.3">
      <c r="A8094" t="s">
        <v>13626</v>
      </c>
      <c r="B8094" s="3">
        <v>45628</v>
      </c>
      <c r="C8094" t="s">
        <v>13627</v>
      </c>
      <c r="D8094" t="s">
        <v>13</v>
      </c>
      <c r="E8094" t="s">
        <v>14</v>
      </c>
      <c r="F8094" t="s">
        <v>53</v>
      </c>
      <c r="G8094">
        <v>1</v>
      </c>
      <c r="H8094" s="5">
        <v>727.88</v>
      </c>
      <c r="I8094" s="5">
        <v>0.26</v>
      </c>
      <c r="J8094" s="5">
        <v>538.63120000000004</v>
      </c>
      <c r="K8094" s="5">
        <v>116.20492065798661</v>
      </c>
      <c r="L8094">
        <f>YEAR(SalesData[Order Date])</f>
        <v>2024</v>
      </c>
      <c r="M8094">
        <f>MONTH(SalesData[Order Date])</f>
        <v>12</v>
      </c>
      <c r="N8094" t="str">
        <f>TEXT(SalesData[[#This Row],[Order Date]], "mmmm")</f>
        <v>December</v>
      </c>
      <c r="O8094" s="7">
        <f>IF(SalesData[Sales]=0,0,SalesData[Profit]/SalesData[Sales])</f>
        <v>0.21574116140688954</v>
      </c>
      <c r="P8094" s="8">
        <f t="shared" si="126"/>
        <v>3.5720173654998081E-4</v>
      </c>
      <c r="Q8094" t="str">
        <f>IF(SalesData[[#This Row],[Discount]]&gt;0, "Yes", "No")</f>
        <v>Yes</v>
      </c>
      <c r="R8094" t="str">
        <f>TEXT(SalesData[[#This Row],[Order Date]],"mmm-yyyy")</f>
        <v>Dec-2024</v>
      </c>
      <c r="S8094">
        <f>YEAR(SalesData[[#This Row],[Order Date]])*100 + MONTH(SalesData[[#This Row],[Order Date]])</f>
        <v>202412</v>
      </c>
    </row>
    <row r="8095" spans="1:19" x14ac:dyDescent="0.3">
      <c r="A8095" t="s">
        <v>13637</v>
      </c>
      <c r="B8095" s="3">
        <v>45636</v>
      </c>
      <c r="C8095" t="s">
        <v>13638</v>
      </c>
      <c r="D8095" t="s">
        <v>18</v>
      </c>
      <c r="E8095" t="s">
        <v>26</v>
      </c>
      <c r="F8095" t="s">
        <v>91</v>
      </c>
      <c r="G8095">
        <v>4</v>
      </c>
      <c r="H8095" s="5">
        <v>167.92</v>
      </c>
      <c r="I8095" s="5">
        <v>0.17</v>
      </c>
      <c r="J8095" s="5">
        <v>557.49439999999993</v>
      </c>
      <c r="K8095" s="5">
        <v>162.0005549853488</v>
      </c>
      <c r="L8095">
        <f>YEAR(SalesData[Order Date])</f>
        <v>2024</v>
      </c>
      <c r="M8095">
        <f>MONTH(SalesData[Order Date])</f>
        <v>12</v>
      </c>
      <c r="N8095" t="str">
        <f>TEXT(SalesData[[#This Row],[Order Date]], "mmmm")</f>
        <v>December</v>
      </c>
      <c r="O8095" s="7">
        <f>IF(SalesData[Sales]=0,0,SalesData[Profit]/SalesData[Sales])</f>
        <v>0.29058687403021238</v>
      </c>
      <c r="P8095" s="8">
        <f t="shared" si="126"/>
        <v>2.5309671272034305E-4</v>
      </c>
      <c r="Q8095" t="str">
        <f>IF(SalesData[[#This Row],[Discount]]&gt;0, "Yes", "No")</f>
        <v>Yes</v>
      </c>
      <c r="R8095" t="str">
        <f>TEXT(SalesData[[#This Row],[Order Date]],"mmm-yyyy")</f>
        <v>Dec-2024</v>
      </c>
      <c r="S8095">
        <f>YEAR(SalesData[[#This Row],[Order Date]])*100 + MONTH(SalesData[[#This Row],[Order Date]])</f>
        <v>202412</v>
      </c>
    </row>
    <row r="8096" spans="1:19" x14ac:dyDescent="0.3">
      <c r="A8096" t="s">
        <v>13699</v>
      </c>
      <c r="B8096" s="3">
        <v>45636</v>
      </c>
      <c r="C8096" t="s">
        <v>13700</v>
      </c>
      <c r="D8096" t="s">
        <v>18</v>
      </c>
      <c r="E8096" t="s">
        <v>19</v>
      </c>
      <c r="F8096" t="s">
        <v>34</v>
      </c>
      <c r="G8096">
        <v>4</v>
      </c>
      <c r="H8096" s="5">
        <v>87.56</v>
      </c>
      <c r="I8096" s="5">
        <v>0.09</v>
      </c>
      <c r="J8096" s="5">
        <v>318.71839999999997</v>
      </c>
      <c r="K8096" s="5">
        <v>29.745874119488079</v>
      </c>
      <c r="L8096">
        <f>YEAR(SalesData[Order Date])</f>
        <v>2024</v>
      </c>
      <c r="M8096">
        <f>MONTH(SalesData[Order Date])</f>
        <v>12</v>
      </c>
      <c r="N8096" t="str">
        <f>TEXT(SalesData[[#This Row],[Order Date]], "mmmm")</f>
        <v>December</v>
      </c>
      <c r="O8096" s="7">
        <f>IF(SalesData[Sales]=0,0,SalesData[Profit]/SalesData[Sales])</f>
        <v>9.3329641838965305E-2</v>
      </c>
      <c r="P8096" s="8">
        <f t="shared" si="126"/>
        <v>2.5696665143901321E-4</v>
      </c>
      <c r="Q8096" t="str">
        <f>IF(SalesData[[#This Row],[Discount]]&gt;0, "Yes", "No")</f>
        <v>Yes</v>
      </c>
      <c r="R8096" t="str">
        <f>TEXT(SalesData[[#This Row],[Order Date]],"mmm-yyyy")</f>
        <v>Dec-2024</v>
      </c>
      <c r="S8096">
        <f>YEAR(SalesData[[#This Row],[Order Date]])*100 + MONTH(SalesData[[#This Row],[Order Date]])</f>
        <v>202412</v>
      </c>
    </row>
    <row r="8097" spans="1:19" x14ac:dyDescent="0.3">
      <c r="A8097" t="s">
        <v>13830</v>
      </c>
      <c r="B8097" s="3">
        <v>45652</v>
      </c>
      <c r="C8097" t="s">
        <v>13831</v>
      </c>
      <c r="D8097" t="s">
        <v>23</v>
      </c>
      <c r="E8097" t="s">
        <v>26</v>
      </c>
      <c r="F8097" t="s">
        <v>91</v>
      </c>
      <c r="G8097">
        <v>4</v>
      </c>
      <c r="H8097" s="5">
        <v>773.98</v>
      </c>
      <c r="I8097" s="5">
        <v>0.23</v>
      </c>
      <c r="J8097" s="5">
        <v>2383.8584000000001</v>
      </c>
      <c r="K8097" s="5">
        <v>162.51249765666731</v>
      </c>
      <c r="L8097">
        <f>YEAR(SalesData[Order Date])</f>
        <v>2024</v>
      </c>
      <c r="M8097">
        <f>MONTH(SalesData[Order Date])</f>
        <v>12</v>
      </c>
      <c r="N8097" t="str">
        <f>TEXT(SalesData[[#This Row],[Order Date]], "mmmm")</f>
        <v>December</v>
      </c>
      <c r="O8097" s="7">
        <f>IF(SalesData[Sales]=0,0,SalesData[Profit]/SalesData[Sales])</f>
        <v>6.817204312834492E-2</v>
      </c>
      <c r="P8097" s="8">
        <f t="shared" si="126"/>
        <v>7.4291325357244372E-5</v>
      </c>
      <c r="Q8097" t="str">
        <f>IF(SalesData[[#This Row],[Discount]]&gt;0, "Yes", "No")</f>
        <v>Yes</v>
      </c>
      <c r="R8097" t="str">
        <f>TEXT(SalesData[[#This Row],[Order Date]],"mmm-yyyy")</f>
        <v>Dec-2024</v>
      </c>
      <c r="S8097">
        <f>YEAR(SalesData[[#This Row],[Order Date]])*100 + MONTH(SalesData[[#This Row],[Order Date]])</f>
        <v>202412</v>
      </c>
    </row>
    <row r="8098" spans="1:19" x14ac:dyDescent="0.3">
      <c r="A8098" t="s">
        <v>13863</v>
      </c>
      <c r="B8098" s="3">
        <v>45629</v>
      </c>
      <c r="C8098" t="s">
        <v>13864</v>
      </c>
      <c r="D8098" t="s">
        <v>13</v>
      </c>
      <c r="E8098" t="s">
        <v>19</v>
      </c>
      <c r="F8098" t="s">
        <v>15</v>
      </c>
      <c r="G8098">
        <v>8</v>
      </c>
      <c r="H8098" s="5">
        <v>953.49</v>
      </c>
      <c r="I8098" s="5">
        <v>0.06</v>
      </c>
      <c r="J8098" s="5">
        <v>7170.2447999999986</v>
      </c>
      <c r="K8098" s="5">
        <v>1915.666074567471</v>
      </c>
      <c r="L8098">
        <f>YEAR(SalesData[Order Date])</f>
        <v>2024</v>
      </c>
      <c r="M8098">
        <f>MONTH(SalesData[Order Date])</f>
        <v>12</v>
      </c>
      <c r="N8098" t="str">
        <f>TEXT(SalesData[[#This Row],[Order Date]], "mmmm")</f>
        <v>December</v>
      </c>
      <c r="O8098" s="7">
        <f>IF(SalesData[Sales]=0,0,SalesData[Profit]/SalesData[Sales])</f>
        <v>0.26716885238945698</v>
      </c>
      <c r="P8098" s="8">
        <f t="shared" si="126"/>
        <v>7.8658402290532668E-6</v>
      </c>
      <c r="Q8098" t="str">
        <f>IF(SalesData[[#This Row],[Discount]]&gt;0, "Yes", "No")</f>
        <v>Yes</v>
      </c>
      <c r="R8098" t="str">
        <f>TEXT(SalesData[[#This Row],[Order Date]],"mmm-yyyy")</f>
        <v>Dec-2024</v>
      </c>
      <c r="S8098">
        <f>YEAR(SalesData[[#This Row],[Order Date]])*100 + MONTH(SalesData[[#This Row],[Order Date]])</f>
        <v>202412</v>
      </c>
    </row>
    <row r="8099" spans="1:19" x14ac:dyDescent="0.3">
      <c r="A8099" t="s">
        <v>13938</v>
      </c>
      <c r="B8099" s="3">
        <v>45642</v>
      </c>
      <c r="C8099" t="s">
        <v>13939</v>
      </c>
      <c r="D8099" t="s">
        <v>13</v>
      </c>
      <c r="E8099" t="s">
        <v>19</v>
      </c>
      <c r="F8099" t="s">
        <v>34</v>
      </c>
      <c r="G8099">
        <v>1</v>
      </c>
      <c r="H8099" s="5">
        <v>850.36</v>
      </c>
      <c r="I8099" s="5">
        <v>0.21</v>
      </c>
      <c r="J8099" s="5">
        <v>671.78440000000001</v>
      </c>
      <c r="K8099" s="5">
        <v>182.6034960394023</v>
      </c>
      <c r="L8099">
        <f>YEAR(SalesData[Order Date])</f>
        <v>2024</v>
      </c>
      <c r="M8099">
        <f>MONTH(SalesData[Order Date])</f>
        <v>12</v>
      </c>
      <c r="N8099" t="str">
        <f>TEXT(SalesData[[#This Row],[Order Date]], "mmmm")</f>
        <v>December</v>
      </c>
      <c r="O8099" s="7">
        <f>IF(SalesData[Sales]=0,0,SalesData[Profit]/SalesData[Sales])</f>
        <v>0.27181860138372116</v>
      </c>
      <c r="P8099" s="8">
        <f t="shared" si="126"/>
        <v>2.4695423114916033E-4</v>
      </c>
      <c r="Q8099" t="str">
        <f>IF(SalesData[[#This Row],[Discount]]&gt;0, "Yes", "No")</f>
        <v>Yes</v>
      </c>
      <c r="R8099" t="str">
        <f>TEXT(SalesData[[#This Row],[Order Date]],"mmm-yyyy")</f>
        <v>Dec-2024</v>
      </c>
      <c r="S8099">
        <f>YEAR(SalesData[[#This Row],[Order Date]])*100 + MONTH(SalesData[[#This Row],[Order Date]])</f>
        <v>202412</v>
      </c>
    </row>
    <row r="8100" spans="1:19" x14ac:dyDescent="0.3">
      <c r="A8100" t="s">
        <v>13941</v>
      </c>
      <c r="B8100" s="3">
        <v>45630</v>
      </c>
      <c r="C8100" t="s">
        <v>13942</v>
      </c>
      <c r="D8100" t="s">
        <v>13</v>
      </c>
      <c r="E8100" t="s">
        <v>14</v>
      </c>
      <c r="F8100" t="s">
        <v>39</v>
      </c>
      <c r="G8100">
        <v>8</v>
      </c>
      <c r="H8100" s="5">
        <v>725.29</v>
      </c>
      <c r="I8100" s="5">
        <v>0.22</v>
      </c>
      <c r="J8100" s="5">
        <v>4525.8095999999996</v>
      </c>
      <c r="K8100" s="5">
        <v>509.9841864562913</v>
      </c>
      <c r="L8100">
        <f>YEAR(SalesData[Order Date])</f>
        <v>2024</v>
      </c>
      <c r="M8100">
        <f>MONTH(SalesData[Order Date])</f>
        <v>12</v>
      </c>
      <c r="N8100" t="str">
        <f>TEXT(SalesData[[#This Row],[Order Date]], "mmmm")</f>
        <v>December</v>
      </c>
      <c r="O8100" s="7">
        <f>IF(SalesData[Sales]=0,0,SalesData[Profit]/SalesData[Sales])</f>
        <v>0.1126835266018021</v>
      </c>
      <c r="P8100" s="8">
        <f t="shared" si="126"/>
        <v>3.7915868135504421E-5</v>
      </c>
      <c r="Q8100" t="str">
        <f>IF(SalesData[[#This Row],[Discount]]&gt;0, "Yes", "No")</f>
        <v>Yes</v>
      </c>
      <c r="R8100" t="str">
        <f>TEXT(SalesData[[#This Row],[Order Date]],"mmm-yyyy")</f>
        <v>Dec-2024</v>
      </c>
      <c r="S8100">
        <f>YEAR(SalesData[[#This Row],[Order Date]])*100 + MONTH(SalesData[[#This Row],[Order Date]])</f>
        <v>202412</v>
      </c>
    </row>
    <row r="8101" spans="1:19" x14ac:dyDescent="0.3">
      <c r="A8101" t="s">
        <v>13957</v>
      </c>
      <c r="B8101" s="3">
        <v>45644</v>
      </c>
      <c r="C8101" t="s">
        <v>13958</v>
      </c>
      <c r="D8101" t="s">
        <v>30</v>
      </c>
      <c r="E8101" t="s">
        <v>19</v>
      </c>
      <c r="F8101" t="s">
        <v>20</v>
      </c>
      <c r="G8101">
        <v>7</v>
      </c>
      <c r="H8101" s="5">
        <v>832.42</v>
      </c>
      <c r="I8101" s="5">
        <v>0.19</v>
      </c>
      <c r="J8101" s="5">
        <v>4719.8213999999998</v>
      </c>
      <c r="K8101" s="5">
        <v>1397.218050764043</v>
      </c>
      <c r="L8101">
        <f>YEAR(SalesData[Order Date])</f>
        <v>2024</v>
      </c>
      <c r="M8101">
        <f>MONTH(SalesData[Order Date])</f>
        <v>12</v>
      </c>
      <c r="N8101" t="str">
        <f>TEXT(SalesData[[#This Row],[Order Date]], "mmmm")</f>
        <v>December</v>
      </c>
      <c r="O8101" s="7">
        <f>IF(SalesData[Sales]=0,0,SalesData[Profit]/SalesData[Sales])</f>
        <v>0.29603197501584344</v>
      </c>
      <c r="P8101" s="8">
        <f t="shared" si="126"/>
        <v>3.2607166025392403E-5</v>
      </c>
      <c r="Q8101" t="str">
        <f>IF(SalesData[[#This Row],[Discount]]&gt;0, "Yes", "No")</f>
        <v>Yes</v>
      </c>
      <c r="R8101" t="str">
        <f>TEXT(SalesData[[#This Row],[Order Date]],"mmm-yyyy")</f>
        <v>Dec-2024</v>
      </c>
      <c r="S8101">
        <f>YEAR(SalesData[[#This Row],[Order Date]])*100 + MONTH(SalesData[[#This Row],[Order Date]])</f>
        <v>202412</v>
      </c>
    </row>
    <row r="8102" spans="1:19" x14ac:dyDescent="0.3">
      <c r="A8102" t="s">
        <v>13994</v>
      </c>
      <c r="B8102" s="3">
        <v>45640</v>
      </c>
      <c r="C8102" t="s">
        <v>13995</v>
      </c>
      <c r="D8102" t="s">
        <v>30</v>
      </c>
      <c r="E8102" t="s">
        <v>26</v>
      </c>
      <c r="F8102" t="s">
        <v>44</v>
      </c>
      <c r="G8102">
        <v>3</v>
      </c>
      <c r="H8102" s="5">
        <v>142.09</v>
      </c>
      <c r="I8102" s="5">
        <v>0.19</v>
      </c>
      <c r="J8102" s="5">
        <v>345.27870000000001</v>
      </c>
      <c r="K8102" s="5">
        <v>87.747386680457083</v>
      </c>
      <c r="L8102">
        <f>YEAR(SalesData[Order Date])</f>
        <v>2024</v>
      </c>
      <c r="M8102">
        <f>MONTH(SalesData[Order Date])</f>
        <v>12</v>
      </c>
      <c r="N8102" t="str">
        <f>TEXT(SalesData[[#This Row],[Order Date]], "mmmm")</f>
        <v>December</v>
      </c>
      <c r="O8102" s="7">
        <f>IF(SalesData[Sales]=0,0,SalesData[Profit]/SalesData[Sales])</f>
        <v>0.25413495440192829</v>
      </c>
      <c r="P8102" s="8">
        <f t="shared" si="126"/>
        <v>4.4572688671499285E-4</v>
      </c>
      <c r="Q8102" t="str">
        <f>IF(SalesData[[#This Row],[Discount]]&gt;0, "Yes", "No")</f>
        <v>Yes</v>
      </c>
      <c r="R8102" t="str">
        <f>TEXT(SalesData[[#This Row],[Order Date]],"mmm-yyyy")</f>
        <v>Dec-2024</v>
      </c>
      <c r="S8102">
        <f>YEAR(SalesData[[#This Row],[Order Date]])*100 + MONTH(SalesData[[#This Row],[Order Date]])</f>
        <v>202412</v>
      </c>
    </row>
    <row r="8103" spans="1:19" x14ac:dyDescent="0.3">
      <c r="A8103" t="s">
        <v>14002</v>
      </c>
      <c r="B8103" s="3">
        <v>45649</v>
      </c>
      <c r="C8103" t="s">
        <v>14003</v>
      </c>
      <c r="D8103" t="s">
        <v>18</v>
      </c>
      <c r="E8103" t="s">
        <v>14</v>
      </c>
      <c r="F8103" t="s">
        <v>62</v>
      </c>
      <c r="G8103">
        <v>3</v>
      </c>
      <c r="H8103" s="5">
        <v>752.31</v>
      </c>
      <c r="I8103" s="5">
        <v>0.02</v>
      </c>
      <c r="J8103" s="5">
        <v>2211.7914000000001</v>
      </c>
      <c r="K8103" s="5">
        <v>385.426282683838</v>
      </c>
      <c r="L8103">
        <f>YEAR(SalesData[Order Date])</f>
        <v>2024</v>
      </c>
      <c r="M8103">
        <f>MONTH(SalesData[Order Date])</f>
        <v>12</v>
      </c>
      <c r="N8103" t="str">
        <f>TEXT(SalesData[[#This Row],[Order Date]], "mmmm")</f>
        <v>December</v>
      </c>
      <c r="O8103" s="7">
        <f>IF(SalesData[Sales]=0,0,SalesData[Profit]/SalesData[Sales])</f>
        <v>0.17425977996109307</v>
      </c>
      <c r="P8103" s="8">
        <f t="shared" si="126"/>
        <v>8.8615951757475879E-6</v>
      </c>
      <c r="Q8103" t="str">
        <f>IF(SalesData[[#This Row],[Discount]]&gt;0, "Yes", "No")</f>
        <v>Yes</v>
      </c>
      <c r="R8103" t="str">
        <f>TEXT(SalesData[[#This Row],[Order Date]],"mmm-yyyy")</f>
        <v>Dec-2024</v>
      </c>
      <c r="S8103">
        <f>YEAR(SalesData[[#This Row],[Order Date]])*100 + MONTH(SalesData[[#This Row],[Order Date]])</f>
        <v>202412</v>
      </c>
    </row>
    <row r="8104" spans="1:19" x14ac:dyDescent="0.3">
      <c r="A8104" t="s">
        <v>14058</v>
      </c>
      <c r="B8104" s="3">
        <v>45645</v>
      </c>
      <c r="C8104" t="s">
        <v>14059</v>
      </c>
      <c r="D8104" t="s">
        <v>18</v>
      </c>
      <c r="E8104" t="s">
        <v>19</v>
      </c>
      <c r="F8104" t="s">
        <v>91</v>
      </c>
      <c r="G8104">
        <v>8</v>
      </c>
      <c r="H8104" s="5">
        <v>859.36</v>
      </c>
      <c r="I8104" s="5">
        <v>0.1</v>
      </c>
      <c r="J8104" s="5">
        <v>6187.3919999999998</v>
      </c>
      <c r="K8104" s="5">
        <v>856.93765202090901</v>
      </c>
      <c r="L8104">
        <f>YEAR(SalesData[Order Date])</f>
        <v>2024</v>
      </c>
      <c r="M8104">
        <f>MONTH(SalesData[Order Date])</f>
        <v>12</v>
      </c>
      <c r="N8104" t="str">
        <f>TEXT(SalesData[[#This Row],[Order Date]], "mmmm")</f>
        <v>December</v>
      </c>
      <c r="O8104" s="7">
        <f>IF(SalesData[Sales]=0,0,SalesData[Profit]/SalesData[Sales])</f>
        <v>0.13849739147300011</v>
      </c>
      <c r="P8104" s="8">
        <f t="shared" si="126"/>
        <v>1.4545708434183579E-5</v>
      </c>
      <c r="Q8104" t="str">
        <f>IF(SalesData[[#This Row],[Discount]]&gt;0, "Yes", "No")</f>
        <v>Yes</v>
      </c>
      <c r="R8104" t="str">
        <f>TEXT(SalesData[[#This Row],[Order Date]],"mmm-yyyy")</f>
        <v>Dec-2024</v>
      </c>
      <c r="S8104">
        <f>YEAR(SalesData[[#This Row],[Order Date]])*100 + MONTH(SalesData[[#This Row],[Order Date]])</f>
        <v>202412</v>
      </c>
    </row>
    <row r="8105" spans="1:19" x14ac:dyDescent="0.3">
      <c r="A8105" t="s">
        <v>14085</v>
      </c>
      <c r="B8105" s="3">
        <v>45637</v>
      </c>
      <c r="C8105" t="s">
        <v>14086</v>
      </c>
      <c r="D8105" t="s">
        <v>13</v>
      </c>
      <c r="E8105" t="s">
        <v>19</v>
      </c>
      <c r="F8105" t="s">
        <v>27</v>
      </c>
      <c r="G8105">
        <v>5</v>
      </c>
      <c r="H8105" s="5">
        <v>603.78</v>
      </c>
      <c r="I8105" s="5">
        <v>0.26</v>
      </c>
      <c r="J8105" s="5">
        <v>2233.9859999999999</v>
      </c>
      <c r="K8105" s="5">
        <v>201.9357946814018</v>
      </c>
      <c r="L8105">
        <f>YEAR(SalesData[Order Date])</f>
        <v>2024</v>
      </c>
      <c r="M8105">
        <f>MONTH(SalesData[Order Date])</f>
        <v>12</v>
      </c>
      <c r="N8105" t="str">
        <f>TEXT(SalesData[[#This Row],[Order Date]], "mmmm")</f>
        <v>December</v>
      </c>
      <c r="O8105" s="7">
        <f>IF(SalesData[Sales]=0,0,SalesData[Profit]/SalesData[Sales])</f>
        <v>9.0392596319494312E-2</v>
      </c>
      <c r="P8105" s="8">
        <f t="shared" si="126"/>
        <v>8.612408493159762E-5</v>
      </c>
      <c r="Q8105" t="str">
        <f>IF(SalesData[[#This Row],[Discount]]&gt;0, "Yes", "No")</f>
        <v>Yes</v>
      </c>
      <c r="R8105" t="str">
        <f>TEXT(SalesData[[#This Row],[Order Date]],"mmm-yyyy")</f>
        <v>Dec-2024</v>
      </c>
      <c r="S8105">
        <f>YEAR(SalesData[[#This Row],[Order Date]])*100 + MONTH(SalesData[[#This Row],[Order Date]])</f>
        <v>202412</v>
      </c>
    </row>
    <row r="8106" spans="1:19" x14ac:dyDescent="0.3">
      <c r="A8106" t="s">
        <v>14125</v>
      </c>
      <c r="B8106" s="3">
        <v>45627</v>
      </c>
      <c r="C8106" t="s">
        <v>14126</v>
      </c>
      <c r="D8106" t="s">
        <v>30</v>
      </c>
      <c r="E8106" t="s">
        <v>26</v>
      </c>
      <c r="F8106" t="s">
        <v>20</v>
      </c>
      <c r="G8106">
        <v>1</v>
      </c>
      <c r="H8106" s="5">
        <v>239.61</v>
      </c>
      <c r="I8106" s="5">
        <v>0.13</v>
      </c>
      <c r="J8106" s="5">
        <v>208.4607</v>
      </c>
      <c r="K8106" s="5">
        <v>37.819108822345463</v>
      </c>
      <c r="L8106">
        <f>YEAR(SalesData[Order Date])</f>
        <v>2024</v>
      </c>
      <c r="M8106">
        <f>MONTH(SalesData[Order Date])</f>
        <v>12</v>
      </c>
      <c r="N8106" t="str">
        <f>TEXT(SalesData[[#This Row],[Order Date]], "mmmm")</f>
        <v>December</v>
      </c>
      <c r="O8106" s="7">
        <f>IF(SalesData[Sales]=0,0,SalesData[Profit]/SalesData[Sales])</f>
        <v>0.18142080892151596</v>
      </c>
      <c r="P8106" s="8">
        <f t="shared" si="126"/>
        <v>5.4254830766662493E-4</v>
      </c>
      <c r="Q8106" t="str">
        <f>IF(SalesData[[#This Row],[Discount]]&gt;0, "Yes", "No")</f>
        <v>Yes</v>
      </c>
      <c r="R8106" t="str">
        <f>TEXT(SalesData[[#This Row],[Order Date]],"mmm-yyyy")</f>
        <v>Dec-2024</v>
      </c>
      <c r="S8106">
        <f>YEAR(SalesData[[#This Row],[Order Date]])*100 + MONTH(SalesData[[#This Row],[Order Date]])</f>
        <v>202412</v>
      </c>
    </row>
    <row r="8107" spans="1:19" x14ac:dyDescent="0.3">
      <c r="A8107" t="s">
        <v>14288</v>
      </c>
      <c r="B8107" s="3">
        <v>45644</v>
      </c>
      <c r="C8107" t="s">
        <v>14289</v>
      </c>
      <c r="D8107" t="s">
        <v>13</v>
      </c>
      <c r="E8107" t="s">
        <v>14</v>
      </c>
      <c r="F8107" t="s">
        <v>44</v>
      </c>
      <c r="G8107">
        <v>5</v>
      </c>
      <c r="H8107" s="5">
        <v>515.70000000000005</v>
      </c>
      <c r="I8107" s="5">
        <v>0.11</v>
      </c>
      <c r="J8107" s="5">
        <v>2294.8649999999998</v>
      </c>
      <c r="K8107" s="5">
        <v>587.36571145302082</v>
      </c>
      <c r="L8107">
        <f>YEAR(SalesData[Order Date])</f>
        <v>2024</v>
      </c>
      <c r="M8107">
        <f>MONTH(SalesData[Order Date])</f>
        <v>12</v>
      </c>
      <c r="N8107" t="str">
        <f>TEXT(SalesData[[#This Row],[Order Date]], "mmmm")</f>
        <v>December</v>
      </c>
      <c r="O8107" s="7">
        <f>IF(SalesData[Sales]=0,0,SalesData[Profit]/SalesData[Sales])</f>
        <v>0.25594782762952106</v>
      </c>
      <c r="P8107" s="8">
        <f t="shared" si="126"/>
        <v>4.266046150862905E-5</v>
      </c>
      <c r="Q8107" t="str">
        <f>IF(SalesData[[#This Row],[Discount]]&gt;0, "Yes", "No")</f>
        <v>Yes</v>
      </c>
      <c r="R8107" t="str">
        <f>TEXT(SalesData[[#This Row],[Order Date]],"mmm-yyyy")</f>
        <v>Dec-2024</v>
      </c>
      <c r="S8107">
        <f>YEAR(SalesData[[#This Row],[Order Date]])*100 + MONTH(SalesData[[#This Row],[Order Date]])</f>
        <v>202412</v>
      </c>
    </row>
    <row r="8108" spans="1:19" x14ac:dyDescent="0.3">
      <c r="A8108" t="s">
        <v>14316</v>
      </c>
      <c r="B8108" s="3">
        <v>45630</v>
      </c>
      <c r="C8108" t="s">
        <v>14317</v>
      </c>
      <c r="D8108" t="s">
        <v>23</v>
      </c>
      <c r="E8108" t="s">
        <v>14</v>
      </c>
      <c r="F8108" t="s">
        <v>27</v>
      </c>
      <c r="G8108">
        <v>4</v>
      </c>
      <c r="H8108" s="5">
        <v>255.36</v>
      </c>
      <c r="I8108" s="5">
        <v>0.12</v>
      </c>
      <c r="J8108" s="5">
        <v>898.86720000000003</v>
      </c>
      <c r="K8108" s="5">
        <v>151.95483815871029</v>
      </c>
      <c r="L8108">
        <f>YEAR(SalesData[Order Date])</f>
        <v>2024</v>
      </c>
      <c r="M8108">
        <f>MONTH(SalesData[Order Date])</f>
        <v>12</v>
      </c>
      <c r="N8108" t="str">
        <f>TEXT(SalesData[[#This Row],[Order Date]], "mmmm")</f>
        <v>December</v>
      </c>
      <c r="O8108" s="7">
        <f>IF(SalesData[Sales]=0,0,SalesData[Profit]/SalesData[Sales])</f>
        <v>0.16905148853880783</v>
      </c>
      <c r="P8108" s="8">
        <f t="shared" si="126"/>
        <v>1.1748120300751879E-4</v>
      </c>
      <c r="Q8108" t="str">
        <f>IF(SalesData[[#This Row],[Discount]]&gt;0, "Yes", "No")</f>
        <v>Yes</v>
      </c>
      <c r="R8108" t="str">
        <f>TEXT(SalesData[[#This Row],[Order Date]],"mmm-yyyy")</f>
        <v>Dec-2024</v>
      </c>
      <c r="S8108">
        <f>YEAR(SalesData[[#This Row],[Order Date]])*100 + MONTH(SalesData[[#This Row],[Order Date]])</f>
        <v>202412</v>
      </c>
    </row>
    <row r="8109" spans="1:19" x14ac:dyDescent="0.3">
      <c r="A8109" t="s">
        <v>14322</v>
      </c>
      <c r="B8109" s="3">
        <v>45653</v>
      </c>
      <c r="C8109" t="s">
        <v>14323</v>
      </c>
      <c r="D8109" t="s">
        <v>18</v>
      </c>
      <c r="E8109" t="s">
        <v>14</v>
      </c>
      <c r="F8109" t="s">
        <v>62</v>
      </c>
      <c r="G8109">
        <v>6</v>
      </c>
      <c r="H8109" s="5">
        <v>185.32</v>
      </c>
      <c r="I8109" s="5">
        <v>0.3</v>
      </c>
      <c r="J8109" s="5">
        <v>778.34400000000005</v>
      </c>
      <c r="K8109" s="5">
        <v>151.22198283921361</v>
      </c>
      <c r="L8109">
        <f>YEAR(SalesData[Order Date])</f>
        <v>2024</v>
      </c>
      <c r="M8109">
        <f>MONTH(SalesData[Order Date])</f>
        <v>12</v>
      </c>
      <c r="N8109" t="str">
        <f>TEXT(SalesData[[#This Row],[Order Date]], "mmmm")</f>
        <v>December</v>
      </c>
      <c r="O8109" s="7">
        <f>IF(SalesData[Sales]=0,0,SalesData[Profit]/SalesData[Sales])</f>
        <v>0.1942868228433875</v>
      </c>
      <c r="P8109" s="8">
        <f t="shared" si="126"/>
        <v>2.6980358299158208E-4</v>
      </c>
      <c r="Q8109" t="str">
        <f>IF(SalesData[[#This Row],[Discount]]&gt;0, "Yes", "No")</f>
        <v>Yes</v>
      </c>
      <c r="R8109" t="str">
        <f>TEXT(SalesData[[#This Row],[Order Date]],"mmm-yyyy")</f>
        <v>Dec-2024</v>
      </c>
      <c r="S8109">
        <f>YEAR(SalesData[[#This Row],[Order Date]])*100 + MONTH(SalesData[[#This Row],[Order Date]])</f>
        <v>202412</v>
      </c>
    </row>
    <row r="8110" spans="1:19" x14ac:dyDescent="0.3">
      <c r="A8110" t="s">
        <v>14337</v>
      </c>
      <c r="B8110" s="3">
        <v>45645</v>
      </c>
      <c r="C8110" t="s">
        <v>14338</v>
      </c>
      <c r="D8110" t="s">
        <v>18</v>
      </c>
      <c r="E8110" t="s">
        <v>26</v>
      </c>
      <c r="F8110" t="s">
        <v>39</v>
      </c>
      <c r="G8110">
        <v>9</v>
      </c>
      <c r="H8110" s="5">
        <v>983.37</v>
      </c>
      <c r="I8110" s="5">
        <v>7.0000000000000007E-2</v>
      </c>
      <c r="J8110" s="5">
        <v>8230.8068999999996</v>
      </c>
      <c r="K8110" s="5">
        <v>1754.868137206063</v>
      </c>
      <c r="L8110">
        <f>YEAR(SalesData[Order Date])</f>
        <v>2024</v>
      </c>
      <c r="M8110">
        <f>MONTH(SalesData[Order Date])</f>
        <v>12</v>
      </c>
      <c r="N8110" t="str">
        <f>TEXT(SalesData[[#This Row],[Order Date]], "mmmm")</f>
        <v>December</v>
      </c>
      <c r="O8110" s="7">
        <f>IF(SalesData[Sales]=0,0,SalesData[Profit]/SalesData[Sales])</f>
        <v>0.21320730258002568</v>
      </c>
      <c r="P8110" s="8">
        <f t="shared" si="126"/>
        <v>7.9093095963653341E-6</v>
      </c>
      <c r="Q8110" t="str">
        <f>IF(SalesData[[#This Row],[Discount]]&gt;0, "Yes", "No")</f>
        <v>Yes</v>
      </c>
      <c r="R8110" t="str">
        <f>TEXT(SalesData[[#This Row],[Order Date]],"mmm-yyyy")</f>
        <v>Dec-2024</v>
      </c>
      <c r="S8110">
        <f>YEAR(SalesData[[#This Row],[Order Date]])*100 + MONTH(SalesData[[#This Row],[Order Date]])</f>
        <v>202412</v>
      </c>
    </row>
    <row r="8111" spans="1:19" x14ac:dyDescent="0.3">
      <c r="A8111" t="s">
        <v>14343</v>
      </c>
      <c r="B8111" s="3">
        <v>45652</v>
      </c>
      <c r="C8111" t="s">
        <v>14344</v>
      </c>
      <c r="D8111" t="s">
        <v>13</v>
      </c>
      <c r="E8111" t="s">
        <v>19</v>
      </c>
      <c r="F8111" t="s">
        <v>53</v>
      </c>
      <c r="G8111">
        <v>5</v>
      </c>
      <c r="H8111" s="5">
        <v>826.05</v>
      </c>
      <c r="I8111" s="5">
        <v>0.26</v>
      </c>
      <c r="J8111" s="5">
        <v>3056.3850000000002</v>
      </c>
      <c r="K8111" s="5">
        <v>558.13182643377934</v>
      </c>
      <c r="L8111">
        <f>YEAR(SalesData[Order Date])</f>
        <v>2024</v>
      </c>
      <c r="M8111">
        <f>MONTH(SalesData[Order Date])</f>
        <v>12</v>
      </c>
      <c r="N8111" t="str">
        <f>TEXT(SalesData[[#This Row],[Order Date]], "mmmm")</f>
        <v>December</v>
      </c>
      <c r="O8111" s="7">
        <f>IF(SalesData[Sales]=0,0,SalesData[Profit]/SalesData[Sales])</f>
        <v>0.1826117542239539</v>
      </c>
      <c r="P8111" s="8">
        <f t="shared" si="126"/>
        <v>6.2950184613522181E-5</v>
      </c>
      <c r="Q8111" t="str">
        <f>IF(SalesData[[#This Row],[Discount]]&gt;0, "Yes", "No")</f>
        <v>Yes</v>
      </c>
      <c r="R8111" t="str">
        <f>TEXT(SalesData[[#This Row],[Order Date]],"mmm-yyyy")</f>
        <v>Dec-2024</v>
      </c>
      <c r="S8111">
        <f>YEAR(SalesData[[#This Row],[Order Date]])*100 + MONTH(SalesData[[#This Row],[Order Date]])</f>
        <v>202412</v>
      </c>
    </row>
    <row r="8112" spans="1:19" x14ac:dyDescent="0.3">
      <c r="A8112" t="s">
        <v>14385</v>
      </c>
      <c r="B8112" s="3">
        <v>45631</v>
      </c>
      <c r="C8112" t="s">
        <v>14386</v>
      </c>
      <c r="D8112" t="s">
        <v>30</v>
      </c>
      <c r="E8112" t="s">
        <v>26</v>
      </c>
      <c r="F8112" t="s">
        <v>27</v>
      </c>
      <c r="G8112">
        <v>7</v>
      </c>
      <c r="H8112" s="5">
        <v>291.94</v>
      </c>
      <c r="I8112" s="5">
        <v>0.25</v>
      </c>
      <c r="J8112" s="5">
        <v>1532.6849999999999</v>
      </c>
      <c r="K8112" s="5">
        <v>428.61118095494118</v>
      </c>
      <c r="L8112">
        <f>YEAR(SalesData[Order Date])</f>
        <v>2024</v>
      </c>
      <c r="M8112">
        <f>MONTH(SalesData[Order Date])</f>
        <v>12</v>
      </c>
      <c r="N8112" t="str">
        <f>TEXT(SalesData[[#This Row],[Order Date]], "mmmm")</f>
        <v>December</v>
      </c>
      <c r="O8112" s="7">
        <f>IF(SalesData[Sales]=0,0,SalesData[Profit]/SalesData[Sales])</f>
        <v>0.27964727321983396</v>
      </c>
      <c r="P8112" s="8">
        <f t="shared" si="126"/>
        <v>1.223343348437546E-4</v>
      </c>
      <c r="Q8112" t="str">
        <f>IF(SalesData[[#This Row],[Discount]]&gt;0, "Yes", "No")</f>
        <v>Yes</v>
      </c>
      <c r="R8112" t="str">
        <f>TEXT(SalesData[[#This Row],[Order Date]],"mmm-yyyy")</f>
        <v>Dec-2024</v>
      </c>
      <c r="S8112">
        <f>YEAR(SalesData[[#This Row],[Order Date]])*100 + MONTH(SalesData[[#This Row],[Order Date]])</f>
        <v>202412</v>
      </c>
    </row>
    <row r="8113" spans="1:19" x14ac:dyDescent="0.3">
      <c r="A8113" t="s">
        <v>14394</v>
      </c>
      <c r="B8113" s="3">
        <v>45644</v>
      </c>
      <c r="C8113" t="s">
        <v>14395</v>
      </c>
      <c r="D8113" t="s">
        <v>13</v>
      </c>
      <c r="E8113" t="s">
        <v>19</v>
      </c>
      <c r="F8113" t="s">
        <v>34</v>
      </c>
      <c r="G8113">
        <v>8</v>
      </c>
      <c r="H8113" s="5">
        <v>893.13</v>
      </c>
      <c r="I8113" s="5">
        <v>0.21</v>
      </c>
      <c r="J8113" s="5">
        <v>5644.5816000000004</v>
      </c>
      <c r="K8113" s="5">
        <v>1106.029771249265</v>
      </c>
      <c r="L8113">
        <f>YEAR(SalesData[Order Date])</f>
        <v>2024</v>
      </c>
      <c r="M8113">
        <f>MONTH(SalesData[Order Date])</f>
        <v>12</v>
      </c>
      <c r="N8113" t="str">
        <f>TEXT(SalesData[[#This Row],[Order Date]], "mmmm")</f>
        <v>December</v>
      </c>
      <c r="O8113" s="7">
        <f>IF(SalesData[Sales]=0,0,SalesData[Profit]/SalesData[Sales])</f>
        <v>0.19594539500487776</v>
      </c>
      <c r="P8113" s="8">
        <f t="shared" si="126"/>
        <v>2.9391018104867151E-5</v>
      </c>
      <c r="Q8113" t="str">
        <f>IF(SalesData[[#This Row],[Discount]]&gt;0, "Yes", "No")</f>
        <v>Yes</v>
      </c>
      <c r="R8113" t="str">
        <f>TEXT(SalesData[[#This Row],[Order Date]],"mmm-yyyy")</f>
        <v>Dec-2024</v>
      </c>
      <c r="S8113">
        <f>YEAR(SalesData[[#This Row],[Order Date]])*100 + MONTH(SalesData[[#This Row],[Order Date]])</f>
        <v>202412</v>
      </c>
    </row>
    <row r="8114" spans="1:19" x14ac:dyDescent="0.3">
      <c r="A8114" t="s">
        <v>14503</v>
      </c>
      <c r="B8114" s="3">
        <v>45633</v>
      </c>
      <c r="C8114" t="s">
        <v>14504</v>
      </c>
      <c r="D8114" t="s">
        <v>18</v>
      </c>
      <c r="E8114" t="s">
        <v>19</v>
      </c>
      <c r="F8114" t="s">
        <v>62</v>
      </c>
      <c r="G8114">
        <v>2</v>
      </c>
      <c r="H8114" s="5">
        <v>433.6</v>
      </c>
      <c r="I8114" s="5">
        <v>0.17</v>
      </c>
      <c r="J8114" s="5">
        <v>719.77599999999995</v>
      </c>
      <c r="K8114" s="5">
        <v>162.5267571149723</v>
      </c>
      <c r="L8114">
        <f>YEAR(SalesData[Order Date])</f>
        <v>2024</v>
      </c>
      <c r="M8114">
        <f>MONTH(SalesData[Order Date])</f>
        <v>12</v>
      </c>
      <c r="N8114" t="str">
        <f>TEXT(SalesData[[#This Row],[Order Date]], "mmmm")</f>
        <v>December</v>
      </c>
      <c r="O8114" s="7">
        <f>IF(SalesData[Sales]=0,0,SalesData[Profit]/SalesData[Sales])</f>
        <v>0.22580185657061685</v>
      </c>
      <c r="P8114" s="8">
        <f t="shared" si="126"/>
        <v>1.9603321033210332E-4</v>
      </c>
      <c r="Q8114" t="str">
        <f>IF(SalesData[[#This Row],[Discount]]&gt;0, "Yes", "No")</f>
        <v>Yes</v>
      </c>
      <c r="R8114" t="str">
        <f>TEXT(SalesData[[#This Row],[Order Date]],"mmm-yyyy")</f>
        <v>Dec-2024</v>
      </c>
      <c r="S8114">
        <f>YEAR(SalesData[[#This Row],[Order Date]])*100 + MONTH(SalesData[[#This Row],[Order Date]])</f>
        <v>202412</v>
      </c>
    </row>
    <row r="8115" spans="1:19" x14ac:dyDescent="0.3">
      <c r="A8115" t="s">
        <v>14556</v>
      </c>
      <c r="B8115" s="3">
        <v>45628</v>
      </c>
      <c r="C8115" t="s">
        <v>9960</v>
      </c>
      <c r="D8115" t="s">
        <v>23</v>
      </c>
      <c r="E8115" t="s">
        <v>26</v>
      </c>
      <c r="F8115" t="s">
        <v>39</v>
      </c>
      <c r="G8115">
        <v>8</v>
      </c>
      <c r="H8115" s="5">
        <v>487.9</v>
      </c>
      <c r="I8115" s="5">
        <v>0.06</v>
      </c>
      <c r="J8115" s="5">
        <v>3669.0079999999998</v>
      </c>
      <c r="K8115" s="5">
        <v>706.96818351187369</v>
      </c>
      <c r="L8115">
        <f>YEAR(SalesData[Order Date])</f>
        <v>2024</v>
      </c>
      <c r="M8115">
        <f>MONTH(SalesData[Order Date])</f>
        <v>12</v>
      </c>
      <c r="N8115" t="str">
        <f>TEXT(SalesData[[#This Row],[Order Date]], "mmmm")</f>
        <v>December</v>
      </c>
      <c r="O8115" s="7">
        <f>IF(SalesData[Sales]=0,0,SalesData[Profit]/SalesData[Sales])</f>
        <v>0.1926864655274324</v>
      </c>
      <c r="P8115" s="8">
        <f t="shared" si="126"/>
        <v>1.5372002459520395E-5</v>
      </c>
      <c r="Q8115" t="str">
        <f>IF(SalesData[[#This Row],[Discount]]&gt;0, "Yes", "No")</f>
        <v>Yes</v>
      </c>
      <c r="R8115" t="str">
        <f>TEXT(SalesData[[#This Row],[Order Date]],"mmm-yyyy")</f>
        <v>Dec-2024</v>
      </c>
      <c r="S8115">
        <f>YEAR(SalesData[[#This Row],[Order Date]])*100 + MONTH(SalesData[[#This Row],[Order Date]])</f>
        <v>202412</v>
      </c>
    </row>
    <row r="8116" spans="1:19" x14ac:dyDescent="0.3">
      <c r="A8116" t="s">
        <v>14593</v>
      </c>
      <c r="B8116" s="3">
        <v>45641</v>
      </c>
      <c r="C8116" t="s">
        <v>14594</v>
      </c>
      <c r="D8116" t="s">
        <v>18</v>
      </c>
      <c r="E8116" t="s">
        <v>19</v>
      </c>
      <c r="F8116" t="s">
        <v>31</v>
      </c>
      <c r="G8116">
        <v>9</v>
      </c>
      <c r="H8116" s="5">
        <v>338.46</v>
      </c>
      <c r="I8116" s="5">
        <v>0.08</v>
      </c>
      <c r="J8116" s="5">
        <v>2802.4488000000001</v>
      </c>
      <c r="K8116" s="5">
        <v>706.07853651628454</v>
      </c>
      <c r="L8116">
        <f>YEAR(SalesData[Order Date])</f>
        <v>2024</v>
      </c>
      <c r="M8116">
        <f>MONTH(SalesData[Order Date])</f>
        <v>12</v>
      </c>
      <c r="N8116" t="str">
        <f>TEXT(SalesData[[#This Row],[Order Date]], "mmmm")</f>
        <v>December</v>
      </c>
      <c r="O8116" s="7">
        <f>IF(SalesData[Sales]=0,0,SalesData[Profit]/SalesData[Sales])</f>
        <v>0.25195055713998576</v>
      </c>
      <c r="P8116" s="8">
        <f t="shared" si="126"/>
        <v>2.6262745638742804E-5</v>
      </c>
      <c r="Q8116" t="str">
        <f>IF(SalesData[[#This Row],[Discount]]&gt;0, "Yes", "No")</f>
        <v>Yes</v>
      </c>
      <c r="R8116" t="str">
        <f>TEXT(SalesData[[#This Row],[Order Date]],"mmm-yyyy")</f>
        <v>Dec-2024</v>
      </c>
      <c r="S8116">
        <f>YEAR(SalesData[[#This Row],[Order Date]])*100 + MONTH(SalesData[[#This Row],[Order Date]])</f>
        <v>202412</v>
      </c>
    </row>
    <row r="8117" spans="1:19" x14ac:dyDescent="0.3">
      <c r="A8117" t="s">
        <v>14619</v>
      </c>
      <c r="B8117" s="3">
        <v>45652</v>
      </c>
      <c r="C8117" t="s">
        <v>14620</v>
      </c>
      <c r="D8117" t="s">
        <v>30</v>
      </c>
      <c r="E8117" t="s">
        <v>19</v>
      </c>
      <c r="F8117" t="s">
        <v>31</v>
      </c>
      <c r="G8117">
        <v>1</v>
      </c>
      <c r="H8117" s="5">
        <v>758.67</v>
      </c>
      <c r="I8117" s="5">
        <v>0.14000000000000001</v>
      </c>
      <c r="J8117" s="5">
        <v>652.45619999999997</v>
      </c>
      <c r="K8117" s="5">
        <v>75.18023756334405</v>
      </c>
      <c r="L8117">
        <f>YEAR(SalesData[Order Date])</f>
        <v>2024</v>
      </c>
      <c r="M8117">
        <f>MONTH(SalesData[Order Date])</f>
        <v>12</v>
      </c>
      <c r="N8117" t="str">
        <f>TEXT(SalesData[[#This Row],[Order Date]], "mmmm")</f>
        <v>December</v>
      </c>
      <c r="O8117" s="7">
        <f>IF(SalesData[Sales]=0,0,SalesData[Profit]/SalesData[Sales])</f>
        <v>0.11522648963002276</v>
      </c>
      <c r="P8117" s="8">
        <f t="shared" si="126"/>
        <v>1.8453345987056298E-4</v>
      </c>
      <c r="Q8117" t="str">
        <f>IF(SalesData[[#This Row],[Discount]]&gt;0, "Yes", "No")</f>
        <v>Yes</v>
      </c>
      <c r="R8117" t="str">
        <f>TEXT(SalesData[[#This Row],[Order Date]],"mmm-yyyy")</f>
        <v>Dec-2024</v>
      </c>
      <c r="S8117">
        <f>YEAR(SalesData[[#This Row],[Order Date]])*100 + MONTH(SalesData[[#This Row],[Order Date]])</f>
        <v>202412</v>
      </c>
    </row>
    <row r="8118" spans="1:19" x14ac:dyDescent="0.3">
      <c r="A8118" t="s">
        <v>14707</v>
      </c>
      <c r="B8118" s="3">
        <v>45651</v>
      </c>
      <c r="C8118" t="s">
        <v>14708</v>
      </c>
      <c r="D8118" t="s">
        <v>23</v>
      </c>
      <c r="E8118" t="s">
        <v>14</v>
      </c>
      <c r="F8118" t="s">
        <v>27</v>
      </c>
      <c r="G8118">
        <v>7</v>
      </c>
      <c r="H8118" s="5">
        <v>95.53</v>
      </c>
      <c r="I8118" s="5">
        <v>0.04</v>
      </c>
      <c r="J8118" s="5">
        <v>641.96159999999998</v>
      </c>
      <c r="K8118" s="5">
        <v>160.54449735087181</v>
      </c>
      <c r="L8118">
        <f>YEAR(SalesData[Order Date])</f>
        <v>2024</v>
      </c>
      <c r="M8118">
        <f>MONTH(SalesData[Order Date])</f>
        <v>12</v>
      </c>
      <c r="N8118" t="str">
        <f>TEXT(SalesData[[#This Row],[Order Date]], "mmmm")</f>
        <v>December</v>
      </c>
      <c r="O8118" s="7">
        <f>IF(SalesData[Sales]=0,0,SalesData[Profit]/SalesData[Sales])</f>
        <v>0.25008426882678314</v>
      </c>
      <c r="P8118" s="8">
        <f t="shared" si="126"/>
        <v>5.9816661931180927E-5</v>
      </c>
      <c r="Q8118" t="str">
        <f>IF(SalesData[[#This Row],[Discount]]&gt;0, "Yes", "No")</f>
        <v>Yes</v>
      </c>
      <c r="R8118" t="str">
        <f>TEXT(SalesData[[#This Row],[Order Date]],"mmm-yyyy")</f>
        <v>Dec-2024</v>
      </c>
      <c r="S8118">
        <f>YEAR(SalesData[[#This Row],[Order Date]])*100 + MONTH(SalesData[[#This Row],[Order Date]])</f>
        <v>202412</v>
      </c>
    </row>
    <row r="8119" spans="1:19" x14ac:dyDescent="0.3">
      <c r="A8119" t="s">
        <v>14745</v>
      </c>
      <c r="B8119" s="3">
        <v>45636</v>
      </c>
      <c r="C8119" t="s">
        <v>14746</v>
      </c>
      <c r="D8119" t="s">
        <v>23</v>
      </c>
      <c r="E8119" t="s">
        <v>26</v>
      </c>
      <c r="F8119" t="s">
        <v>44</v>
      </c>
      <c r="G8119">
        <v>5</v>
      </c>
      <c r="H8119" s="5">
        <v>187.99</v>
      </c>
      <c r="I8119" s="5">
        <v>0.19</v>
      </c>
      <c r="J8119" s="5">
        <v>761.35950000000014</v>
      </c>
      <c r="K8119" s="5">
        <v>68.755625360028887</v>
      </c>
      <c r="L8119">
        <f>YEAR(SalesData[Order Date])</f>
        <v>2024</v>
      </c>
      <c r="M8119">
        <f>MONTH(SalesData[Order Date])</f>
        <v>12</v>
      </c>
      <c r="N8119" t="str">
        <f>TEXT(SalesData[[#This Row],[Order Date]], "mmmm")</f>
        <v>December</v>
      </c>
      <c r="O8119" s="7">
        <f>IF(SalesData[Sales]=0,0,SalesData[Profit]/SalesData[Sales])</f>
        <v>9.030638661503386E-2</v>
      </c>
      <c r="P8119" s="8">
        <f t="shared" si="126"/>
        <v>2.0213841161763923E-4</v>
      </c>
      <c r="Q8119" t="str">
        <f>IF(SalesData[[#This Row],[Discount]]&gt;0, "Yes", "No")</f>
        <v>Yes</v>
      </c>
      <c r="R8119" t="str">
        <f>TEXT(SalesData[[#This Row],[Order Date]],"mmm-yyyy")</f>
        <v>Dec-2024</v>
      </c>
      <c r="S8119">
        <f>YEAR(SalesData[[#This Row],[Order Date]])*100 + MONTH(SalesData[[#This Row],[Order Date]])</f>
        <v>202412</v>
      </c>
    </row>
    <row r="8120" spans="1:19" x14ac:dyDescent="0.3">
      <c r="A8120" t="s">
        <v>14802</v>
      </c>
      <c r="B8120" s="3">
        <v>45648</v>
      </c>
      <c r="C8120" t="s">
        <v>14803</v>
      </c>
      <c r="D8120" t="s">
        <v>23</v>
      </c>
      <c r="E8120" t="s">
        <v>26</v>
      </c>
      <c r="F8120" t="s">
        <v>15</v>
      </c>
      <c r="G8120">
        <v>7</v>
      </c>
      <c r="H8120" s="5">
        <v>601.23</v>
      </c>
      <c r="I8120" s="5">
        <v>0.26</v>
      </c>
      <c r="J8120" s="5">
        <v>3114.3714</v>
      </c>
      <c r="K8120" s="5">
        <v>714.00628627435083</v>
      </c>
      <c r="L8120">
        <f>YEAR(SalesData[Order Date])</f>
        <v>2024</v>
      </c>
      <c r="M8120">
        <f>MONTH(SalesData[Order Date])</f>
        <v>12</v>
      </c>
      <c r="N8120" t="str">
        <f>TEXT(SalesData[[#This Row],[Order Date]], "mmmm")</f>
        <v>December</v>
      </c>
      <c r="O8120" s="7">
        <f>IF(SalesData[Sales]=0,0,SalesData[Profit]/SalesData[Sales])</f>
        <v>0.22926176572079709</v>
      </c>
      <c r="P8120" s="8">
        <f t="shared" si="126"/>
        <v>6.1778116765392836E-5</v>
      </c>
      <c r="Q8120" t="str">
        <f>IF(SalesData[[#This Row],[Discount]]&gt;0, "Yes", "No")</f>
        <v>Yes</v>
      </c>
      <c r="R8120" t="str">
        <f>TEXT(SalesData[[#This Row],[Order Date]],"mmm-yyyy")</f>
        <v>Dec-2024</v>
      </c>
      <c r="S8120">
        <f>YEAR(SalesData[[#This Row],[Order Date]])*100 + MONTH(SalesData[[#This Row],[Order Date]])</f>
        <v>202412</v>
      </c>
    </row>
    <row r="8121" spans="1:19" x14ac:dyDescent="0.3">
      <c r="A8121" t="s">
        <v>14888</v>
      </c>
      <c r="B8121" s="3">
        <v>45631</v>
      </c>
      <c r="C8121" t="s">
        <v>14889</v>
      </c>
      <c r="D8121" t="s">
        <v>13</v>
      </c>
      <c r="E8121" t="s">
        <v>26</v>
      </c>
      <c r="F8121" t="s">
        <v>53</v>
      </c>
      <c r="G8121">
        <v>6</v>
      </c>
      <c r="H8121" s="5">
        <v>945.76</v>
      </c>
      <c r="I8121" s="5">
        <v>0.02</v>
      </c>
      <c r="J8121" s="5">
        <v>5561.0687999999991</v>
      </c>
      <c r="K8121" s="5">
        <v>330.20351256970491</v>
      </c>
      <c r="L8121">
        <f>YEAR(SalesData[Order Date])</f>
        <v>2024</v>
      </c>
      <c r="M8121">
        <f>MONTH(SalesData[Order Date])</f>
        <v>12</v>
      </c>
      <c r="N8121" t="str">
        <f>TEXT(SalesData[[#This Row],[Order Date]], "mmmm")</f>
        <v>December</v>
      </c>
      <c r="O8121" s="7">
        <f>IF(SalesData[Sales]=0,0,SalesData[Profit]/SalesData[Sales])</f>
        <v>5.9377706776385319E-2</v>
      </c>
      <c r="P8121" s="8">
        <f t="shared" si="126"/>
        <v>3.5245023402695542E-6</v>
      </c>
      <c r="Q8121" t="str">
        <f>IF(SalesData[[#This Row],[Discount]]&gt;0, "Yes", "No")</f>
        <v>Yes</v>
      </c>
      <c r="R8121" t="str">
        <f>TEXT(SalesData[[#This Row],[Order Date]],"mmm-yyyy")</f>
        <v>Dec-2024</v>
      </c>
      <c r="S8121">
        <f>YEAR(SalesData[[#This Row],[Order Date]])*100 + MONTH(SalesData[[#This Row],[Order Date]])</f>
        <v>202412</v>
      </c>
    </row>
    <row r="8122" spans="1:19" x14ac:dyDescent="0.3">
      <c r="A8122" t="s">
        <v>14935</v>
      </c>
      <c r="B8122" s="3">
        <v>45634</v>
      </c>
      <c r="C8122" t="s">
        <v>14936</v>
      </c>
      <c r="D8122" t="s">
        <v>18</v>
      </c>
      <c r="E8122" t="s">
        <v>26</v>
      </c>
      <c r="F8122" t="s">
        <v>20</v>
      </c>
      <c r="G8122">
        <v>3</v>
      </c>
      <c r="H8122" s="5">
        <v>16.190000000000001</v>
      </c>
      <c r="I8122" s="5">
        <v>0.16</v>
      </c>
      <c r="J8122" s="5">
        <v>40.798800000000007</v>
      </c>
      <c r="K8122" s="5">
        <v>3.639956800822111</v>
      </c>
      <c r="L8122">
        <f>YEAR(SalesData[Order Date])</f>
        <v>2024</v>
      </c>
      <c r="M8122">
        <f>MONTH(SalesData[Order Date])</f>
        <v>12</v>
      </c>
      <c r="N8122" t="str">
        <f>TEXT(SalesData[[#This Row],[Order Date]], "mmmm")</f>
        <v>December</v>
      </c>
      <c r="O8122" s="7">
        <f>IF(SalesData[Sales]=0,0,SalesData[Profit]/SalesData[Sales])</f>
        <v>8.9217251507939216E-2</v>
      </c>
      <c r="P8122" s="8">
        <f t="shared" si="126"/>
        <v>3.2942145357216382E-3</v>
      </c>
      <c r="Q8122" t="str">
        <f>IF(SalesData[[#This Row],[Discount]]&gt;0, "Yes", "No")</f>
        <v>Yes</v>
      </c>
      <c r="R8122" t="str">
        <f>TEXT(SalesData[[#This Row],[Order Date]],"mmm-yyyy")</f>
        <v>Dec-2024</v>
      </c>
      <c r="S8122">
        <f>YEAR(SalesData[[#This Row],[Order Date]])*100 + MONTH(SalesData[[#This Row],[Order Date]])</f>
        <v>202412</v>
      </c>
    </row>
    <row r="8123" spans="1:19" x14ac:dyDescent="0.3">
      <c r="A8123" t="s">
        <v>14961</v>
      </c>
      <c r="B8123" s="3">
        <v>45645</v>
      </c>
      <c r="C8123" t="s">
        <v>14962</v>
      </c>
      <c r="D8123" t="s">
        <v>13</v>
      </c>
      <c r="E8123" t="s">
        <v>26</v>
      </c>
      <c r="F8123" t="s">
        <v>31</v>
      </c>
      <c r="G8123">
        <v>2</v>
      </c>
      <c r="H8123" s="5">
        <v>735.39</v>
      </c>
      <c r="I8123" s="5">
        <v>0.05</v>
      </c>
      <c r="J8123" s="5">
        <v>1397.241</v>
      </c>
      <c r="K8123" s="5">
        <v>274.54376301142969</v>
      </c>
      <c r="L8123">
        <f>YEAR(SalesData[Order Date])</f>
        <v>2024</v>
      </c>
      <c r="M8123">
        <f>MONTH(SalesData[Order Date])</f>
        <v>12</v>
      </c>
      <c r="N8123" t="str">
        <f>TEXT(SalesData[[#This Row],[Order Date]], "mmmm")</f>
        <v>December</v>
      </c>
      <c r="O8123" s="7">
        <f>IF(SalesData[Sales]=0,0,SalesData[Profit]/SalesData[Sales])</f>
        <v>0.19648991334453375</v>
      </c>
      <c r="P8123" s="8">
        <f t="shared" si="126"/>
        <v>3.3995566978066061E-5</v>
      </c>
      <c r="Q8123" t="str">
        <f>IF(SalesData[[#This Row],[Discount]]&gt;0, "Yes", "No")</f>
        <v>Yes</v>
      </c>
      <c r="R8123" t="str">
        <f>TEXT(SalesData[[#This Row],[Order Date]],"mmm-yyyy")</f>
        <v>Dec-2024</v>
      </c>
      <c r="S8123">
        <f>YEAR(SalesData[[#This Row],[Order Date]])*100 + MONTH(SalesData[[#This Row],[Order Date]])</f>
        <v>202412</v>
      </c>
    </row>
    <row r="8124" spans="1:19" x14ac:dyDescent="0.3">
      <c r="A8124" t="s">
        <v>14977</v>
      </c>
      <c r="B8124" s="3">
        <v>45634</v>
      </c>
      <c r="C8124" t="s">
        <v>14978</v>
      </c>
      <c r="D8124" t="s">
        <v>13</v>
      </c>
      <c r="E8124" t="s">
        <v>26</v>
      </c>
      <c r="F8124" t="s">
        <v>44</v>
      </c>
      <c r="G8124">
        <v>8</v>
      </c>
      <c r="H8124" s="5">
        <v>87.73</v>
      </c>
      <c r="I8124" s="5">
        <v>0.13</v>
      </c>
      <c r="J8124" s="5">
        <v>610.60080000000005</v>
      </c>
      <c r="K8124" s="5">
        <v>37.078509200348982</v>
      </c>
      <c r="L8124">
        <f>YEAR(SalesData[Order Date])</f>
        <v>2024</v>
      </c>
      <c r="M8124">
        <f>MONTH(SalesData[Order Date])</f>
        <v>12</v>
      </c>
      <c r="N8124" t="str">
        <f>TEXT(SalesData[[#This Row],[Order Date]], "mmmm")</f>
        <v>December</v>
      </c>
      <c r="O8124" s="7">
        <f>IF(SalesData[Sales]=0,0,SalesData[Profit]/SalesData[Sales])</f>
        <v>6.0724632526437859E-2</v>
      </c>
      <c r="P8124" s="8">
        <f t="shared" si="126"/>
        <v>1.8522740225692465E-4</v>
      </c>
      <c r="Q8124" t="str">
        <f>IF(SalesData[[#This Row],[Discount]]&gt;0, "Yes", "No")</f>
        <v>Yes</v>
      </c>
      <c r="R8124" t="str">
        <f>TEXT(SalesData[[#This Row],[Order Date]],"mmm-yyyy")</f>
        <v>Dec-2024</v>
      </c>
      <c r="S8124">
        <f>YEAR(SalesData[[#This Row],[Order Date]])*100 + MONTH(SalesData[[#This Row],[Order Date]])</f>
        <v>202412</v>
      </c>
    </row>
    <row r="8125" spans="1:19" x14ac:dyDescent="0.3">
      <c r="A8125" t="s">
        <v>15010</v>
      </c>
      <c r="B8125" s="3">
        <v>45654</v>
      </c>
      <c r="C8125" t="s">
        <v>9705</v>
      </c>
      <c r="D8125" t="s">
        <v>13</v>
      </c>
      <c r="E8125" t="s">
        <v>14</v>
      </c>
      <c r="F8125" t="s">
        <v>15</v>
      </c>
      <c r="G8125">
        <v>1</v>
      </c>
      <c r="H8125" s="5">
        <v>833.46</v>
      </c>
      <c r="I8125" s="5">
        <v>0.26</v>
      </c>
      <c r="J8125" s="5">
        <v>616.7604</v>
      </c>
      <c r="K8125" s="5">
        <v>126.6703887191659</v>
      </c>
      <c r="L8125">
        <f>YEAR(SalesData[Order Date])</f>
        <v>2024</v>
      </c>
      <c r="M8125">
        <f>MONTH(SalesData[Order Date])</f>
        <v>12</v>
      </c>
      <c r="N8125" t="str">
        <f>TEXT(SalesData[[#This Row],[Order Date]], "mmmm")</f>
        <v>December</v>
      </c>
      <c r="O8125" s="7">
        <f>IF(SalesData[Sales]=0,0,SalesData[Profit]/SalesData[Sales])</f>
        <v>0.20538022337226239</v>
      </c>
      <c r="P8125" s="8">
        <f t="shared" si="126"/>
        <v>3.1195258320735247E-4</v>
      </c>
      <c r="Q8125" t="str">
        <f>IF(SalesData[[#This Row],[Discount]]&gt;0, "Yes", "No")</f>
        <v>Yes</v>
      </c>
      <c r="R8125" t="str">
        <f>TEXT(SalesData[[#This Row],[Order Date]],"mmm-yyyy")</f>
        <v>Dec-2024</v>
      </c>
      <c r="S8125">
        <f>YEAR(SalesData[[#This Row],[Order Date]])*100 + MONTH(SalesData[[#This Row],[Order Date]])</f>
        <v>202412</v>
      </c>
    </row>
    <row r="8126" spans="1:19" x14ac:dyDescent="0.3">
      <c r="A8126" t="s">
        <v>15032</v>
      </c>
      <c r="B8126" s="3">
        <v>45629</v>
      </c>
      <c r="C8126" t="s">
        <v>15033</v>
      </c>
      <c r="D8126" t="s">
        <v>23</v>
      </c>
      <c r="E8126" t="s">
        <v>26</v>
      </c>
      <c r="F8126" t="s">
        <v>31</v>
      </c>
      <c r="G8126">
        <v>3</v>
      </c>
      <c r="H8126" s="5">
        <v>523.04</v>
      </c>
      <c r="I8126" s="5">
        <v>0.25</v>
      </c>
      <c r="J8126" s="5">
        <v>1176.8399999999999</v>
      </c>
      <c r="K8126" s="5">
        <v>216.434823701504</v>
      </c>
      <c r="L8126">
        <f>YEAR(SalesData[Order Date])</f>
        <v>2024</v>
      </c>
      <c r="M8126">
        <f>MONTH(SalesData[Order Date])</f>
        <v>12</v>
      </c>
      <c r="N8126" t="str">
        <f>TEXT(SalesData[[#This Row],[Order Date]], "mmmm")</f>
        <v>December</v>
      </c>
      <c r="O8126" s="7">
        <f>IF(SalesData[Sales]=0,0,SalesData[Profit]/SalesData[Sales])</f>
        <v>0.18391185182480543</v>
      </c>
      <c r="P8126" s="8">
        <f t="shared" si="126"/>
        <v>1.5932497195880494E-4</v>
      </c>
      <c r="Q8126" t="str">
        <f>IF(SalesData[[#This Row],[Discount]]&gt;0, "Yes", "No")</f>
        <v>Yes</v>
      </c>
      <c r="R8126" t="str">
        <f>TEXT(SalesData[[#This Row],[Order Date]],"mmm-yyyy")</f>
        <v>Dec-2024</v>
      </c>
      <c r="S8126">
        <f>YEAR(SalesData[[#This Row],[Order Date]])*100 + MONTH(SalesData[[#This Row],[Order Date]])</f>
        <v>202412</v>
      </c>
    </row>
    <row r="8127" spans="1:19" x14ac:dyDescent="0.3">
      <c r="A8127" t="s">
        <v>15083</v>
      </c>
      <c r="B8127" s="3">
        <v>45634</v>
      </c>
      <c r="C8127" t="s">
        <v>15084</v>
      </c>
      <c r="D8127" t="s">
        <v>18</v>
      </c>
      <c r="E8127" t="s">
        <v>14</v>
      </c>
      <c r="F8127" t="s">
        <v>44</v>
      </c>
      <c r="G8127">
        <v>4</v>
      </c>
      <c r="H8127" s="5">
        <v>774.3</v>
      </c>
      <c r="I8127" s="5">
        <v>0.12</v>
      </c>
      <c r="J8127" s="5">
        <v>2725.5360000000001</v>
      </c>
      <c r="K8127" s="5">
        <v>300.62974191031549</v>
      </c>
      <c r="L8127">
        <f>YEAR(SalesData[Order Date])</f>
        <v>2024</v>
      </c>
      <c r="M8127">
        <f>MONTH(SalesData[Order Date])</f>
        <v>12</v>
      </c>
      <c r="N8127" t="str">
        <f>TEXT(SalesData[[#This Row],[Order Date]], "mmmm")</f>
        <v>December</v>
      </c>
      <c r="O8127" s="7">
        <f>IF(SalesData[Sales]=0,0,SalesData[Profit]/SalesData[Sales])</f>
        <v>0.1103011451363385</v>
      </c>
      <c r="P8127" s="8">
        <f t="shared" si="126"/>
        <v>3.874467260751647E-5</v>
      </c>
      <c r="Q8127" t="str">
        <f>IF(SalesData[[#This Row],[Discount]]&gt;0, "Yes", "No")</f>
        <v>Yes</v>
      </c>
      <c r="R8127" t="str">
        <f>TEXT(SalesData[[#This Row],[Order Date]],"mmm-yyyy")</f>
        <v>Dec-2024</v>
      </c>
      <c r="S8127">
        <f>YEAR(SalesData[[#This Row],[Order Date]])*100 + MONTH(SalesData[[#This Row],[Order Date]])</f>
        <v>202412</v>
      </c>
    </row>
    <row r="8128" spans="1:19" x14ac:dyDescent="0.3">
      <c r="A8128" t="s">
        <v>15101</v>
      </c>
      <c r="B8128" s="3">
        <v>45631</v>
      </c>
      <c r="C8128" t="s">
        <v>5296</v>
      </c>
      <c r="D8128" t="s">
        <v>13</v>
      </c>
      <c r="E8128" t="s">
        <v>19</v>
      </c>
      <c r="F8128" t="s">
        <v>53</v>
      </c>
      <c r="G8128">
        <v>9</v>
      </c>
      <c r="H8128" s="5">
        <v>273.43</v>
      </c>
      <c r="I8128" s="5">
        <v>0.26</v>
      </c>
      <c r="J8128" s="5">
        <v>1821.0437999999999</v>
      </c>
      <c r="K8128" s="5">
        <v>146.7174194980991</v>
      </c>
      <c r="L8128">
        <f>YEAR(SalesData[Order Date])</f>
        <v>2024</v>
      </c>
      <c r="M8128">
        <f>MONTH(SalesData[Order Date])</f>
        <v>12</v>
      </c>
      <c r="N8128" t="str">
        <f>TEXT(SalesData[[#This Row],[Order Date]], "mmmm")</f>
        <v>December</v>
      </c>
      <c r="O8128" s="7">
        <f>IF(SalesData[Sales]=0,0,SalesData[Profit]/SalesData[Sales])</f>
        <v>8.0567759818901172E-2</v>
      </c>
      <c r="P8128" s="8">
        <f t="shared" si="126"/>
        <v>1.0565369158061987E-4</v>
      </c>
      <c r="Q8128" t="str">
        <f>IF(SalesData[[#This Row],[Discount]]&gt;0, "Yes", "No")</f>
        <v>Yes</v>
      </c>
      <c r="R8128" t="str">
        <f>TEXT(SalesData[[#This Row],[Order Date]],"mmm-yyyy")</f>
        <v>Dec-2024</v>
      </c>
      <c r="S8128">
        <f>YEAR(SalesData[[#This Row],[Order Date]])*100 + MONTH(SalesData[[#This Row],[Order Date]])</f>
        <v>202412</v>
      </c>
    </row>
    <row r="8129" spans="1:19" x14ac:dyDescent="0.3">
      <c r="A8129" t="s">
        <v>15149</v>
      </c>
      <c r="B8129" s="3">
        <v>45647</v>
      </c>
      <c r="C8129" t="s">
        <v>15150</v>
      </c>
      <c r="D8129" t="s">
        <v>18</v>
      </c>
      <c r="E8129" t="s">
        <v>14</v>
      </c>
      <c r="F8129" t="s">
        <v>31</v>
      </c>
      <c r="G8129">
        <v>2</v>
      </c>
      <c r="H8129" s="5">
        <v>717.72</v>
      </c>
      <c r="I8129" s="5">
        <v>0.27</v>
      </c>
      <c r="J8129" s="5">
        <v>1047.8712</v>
      </c>
      <c r="K8129" s="5">
        <v>164.84560290727441</v>
      </c>
      <c r="L8129">
        <f>YEAR(SalesData[Order Date])</f>
        <v>2024</v>
      </c>
      <c r="M8129">
        <f>MONTH(SalesData[Order Date])</f>
        <v>12</v>
      </c>
      <c r="N8129" t="str">
        <f>TEXT(SalesData[[#This Row],[Order Date]], "mmmm")</f>
        <v>December</v>
      </c>
      <c r="O8129" s="7">
        <f>IF(SalesData[Sales]=0,0,SalesData[Profit]/SalesData[Sales])</f>
        <v>0.15731475672513417</v>
      </c>
      <c r="P8129" s="8">
        <f t="shared" si="126"/>
        <v>1.880956361812406E-4</v>
      </c>
      <c r="Q8129" t="str">
        <f>IF(SalesData[[#This Row],[Discount]]&gt;0, "Yes", "No")</f>
        <v>Yes</v>
      </c>
      <c r="R8129" t="str">
        <f>TEXT(SalesData[[#This Row],[Order Date]],"mmm-yyyy")</f>
        <v>Dec-2024</v>
      </c>
      <c r="S8129">
        <f>YEAR(SalesData[[#This Row],[Order Date]])*100 + MONTH(SalesData[[#This Row],[Order Date]])</f>
        <v>202412</v>
      </c>
    </row>
    <row r="8130" spans="1:19" x14ac:dyDescent="0.3">
      <c r="A8130" t="s">
        <v>15169</v>
      </c>
      <c r="B8130" s="3">
        <v>45656</v>
      </c>
      <c r="C8130" t="s">
        <v>15170</v>
      </c>
      <c r="D8130" t="s">
        <v>13</v>
      </c>
      <c r="E8130" t="s">
        <v>26</v>
      </c>
      <c r="F8130" t="s">
        <v>62</v>
      </c>
      <c r="G8130">
        <v>2</v>
      </c>
      <c r="H8130" s="5">
        <v>519.4</v>
      </c>
      <c r="I8130" s="5">
        <v>0.2</v>
      </c>
      <c r="J8130" s="5">
        <v>831.04</v>
      </c>
      <c r="K8130" s="5">
        <v>96.099764472152813</v>
      </c>
      <c r="L8130">
        <f>YEAR(SalesData[Order Date])</f>
        <v>2024</v>
      </c>
      <c r="M8130">
        <f>MONTH(SalesData[Order Date])</f>
        <v>12</v>
      </c>
      <c r="N8130" t="str">
        <f>TEXT(SalesData[[#This Row],[Order Date]], "mmmm")</f>
        <v>December</v>
      </c>
      <c r="O8130" s="7">
        <f>IF(SalesData[Sales]=0,0,SalesData[Profit]/SalesData[Sales])</f>
        <v>0.11563795301327591</v>
      </c>
      <c r="P8130" s="8">
        <f t="shared" ref="P8130:P8193" si="127">IF(H:H*G:G=0, 0, (I:I/(H:H*G:G)))</f>
        <v>1.9252984212552948E-4</v>
      </c>
      <c r="Q8130" t="str">
        <f>IF(SalesData[[#This Row],[Discount]]&gt;0, "Yes", "No")</f>
        <v>Yes</v>
      </c>
      <c r="R8130" t="str">
        <f>TEXT(SalesData[[#This Row],[Order Date]],"mmm-yyyy")</f>
        <v>Dec-2024</v>
      </c>
      <c r="S8130">
        <f>YEAR(SalesData[[#This Row],[Order Date]])*100 + MONTH(SalesData[[#This Row],[Order Date]])</f>
        <v>202412</v>
      </c>
    </row>
    <row r="8131" spans="1:19" x14ac:dyDescent="0.3">
      <c r="A8131" t="s">
        <v>15186</v>
      </c>
      <c r="B8131" s="3">
        <v>45654</v>
      </c>
      <c r="C8131" t="s">
        <v>15187</v>
      </c>
      <c r="D8131" t="s">
        <v>18</v>
      </c>
      <c r="E8131" t="s">
        <v>26</v>
      </c>
      <c r="F8131" t="s">
        <v>15</v>
      </c>
      <c r="G8131">
        <v>9</v>
      </c>
      <c r="H8131" s="5">
        <v>433.36</v>
      </c>
      <c r="I8131" s="5">
        <v>0.1</v>
      </c>
      <c r="J8131" s="5">
        <v>3510.2159999999999</v>
      </c>
      <c r="K8131" s="5">
        <v>944.22350099834398</v>
      </c>
      <c r="L8131">
        <f>YEAR(SalesData[Order Date])</f>
        <v>2024</v>
      </c>
      <c r="M8131">
        <f>MONTH(SalesData[Order Date])</f>
        <v>12</v>
      </c>
      <c r="N8131" t="str">
        <f>TEXT(SalesData[[#This Row],[Order Date]], "mmmm")</f>
        <v>December</v>
      </c>
      <c r="O8131" s="7">
        <f>IF(SalesData[Sales]=0,0,SalesData[Profit]/SalesData[Sales])</f>
        <v>0.26899299102914009</v>
      </c>
      <c r="P8131" s="8">
        <f t="shared" si="127"/>
        <v>2.5639447828851557E-5</v>
      </c>
      <c r="Q8131" t="str">
        <f>IF(SalesData[[#This Row],[Discount]]&gt;0, "Yes", "No")</f>
        <v>Yes</v>
      </c>
      <c r="R8131" t="str">
        <f>TEXT(SalesData[[#This Row],[Order Date]],"mmm-yyyy")</f>
        <v>Dec-2024</v>
      </c>
      <c r="S8131">
        <f>YEAR(SalesData[[#This Row],[Order Date]])*100 + MONTH(SalesData[[#This Row],[Order Date]])</f>
        <v>202412</v>
      </c>
    </row>
    <row r="8132" spans="1:19" x14ac:dyDescent="0.3">
      <c r="A8132" t="s">
        <v>15204</v>
      </c>
      <c r="B8132" s="3">
        <v>45635</v>
      </c>
      <c r="C8132" t="s">
        <v>15205</v>
      </c>
      <c r="D8132" t="s">
        <v>13</v>
      </c>
      <c r="E8132" t="s">
        <v>26</v>
      </c>
      <c r="F8132" t="s">
        <v>91</v>
      </c>
      <c r="G8132">
        <v>7</v>
      </c>
      <c r="H8132" s="5">
        <v>559.92999999999995</v>
      </c>
      <c r="I8132" s="5">
        <v>0.09</v>
      </c>
      <c r="J8132" s="5">
        <v>3566.7541000000001</v>
      </c>
      <c r="K8132" s="5">
        <v>688.0181570263718</v>
      </c>
      <c r="L8132">
        <f>YEAR(SalesData[Order Date])</f>
        <v>2024</v>
      </c>
      <c r="M8132">
        <f>MONTH(SalesData[Order Date])</f>
        <v>12</v>
      </c>
      <c r="N8132" t="str">
        <f>TEXT(SalesData[[#This Row],[Order Date]], "mmmm")</f>
        <v>December</v>
      </c>
      <c r="O8132" s="7">
        <f>IF(SalesData[Sales]=0,0,SalesData[Profit]/SalesData[Sales])</f>
        <v>0.19289755832238947</v>
      </c>
      <c r="P8132" s="8">
        <f t="shared" si="127"/>
        <v>2.2962053930210664E-5</v>
      </c>
      <c r="Q8132" t="str">
        <f>IF(SalesData[[#This Row],[Discount]]&gt;0, "Yes", "No")</f>
        <v>Yes</v>
      </c>
      <c r="R8132" t="str">
        <f>TEXT(SalesData[[#This Row],[Order Date]],"mmm-yyyy")</f>
        <v>Dec-2024</v>
      </c>
      <c r="S8132">
        <f>YEAR(SalesData[[#This Row],[Order Date]])*100 + MONTH(SalesData[[#This Row],[Order Date]])</f>
        <v>202412</v>
      </c>
    </row>
    <row r="8133" spans="1:19" x14ac:dyDescent="0.3">
      <c r="A8133" t="s">
        <v>15227</v>
      </c>
      <c r="B8133" s="3">
        <v>45644</v>
      </c>
      <c r="C8133" t="s">
        <v>15228</v>
      </c>
      <c r="D8133" t="s">
        <v>30</v>
      </c>
      <c r="E8133" t="s">
        <v>19</v>
      </c>
      <c r="F8133" t="s">
        <v>15</v>
      </c>
      <c r="G8133">
        <v>8</v>
      </c>
      <c r="H8133" s="5">
        <v>252.8</v>
      </c>
      <c r="I8133" s="5">
        <v>0.28000000000000003</v>
      </c>
      <c r="J8133" s="5">
        <v>1456.1279999999999</v>
      </c>
      <c r="K8133" s="5">
        <v>243.39084055257729</v>
      </c>
      <c r="L8133">
        <f>YEAR(SalesData[Order Date])</f>
        <v>2024</v>
      </c>
      <c r="M8133">
        <f>MONTH(SalesData[Order Date])</f>
        <v>12</v>
      </c>
      <c r="N8133" t="str">
        <f>TEXT(SalesData[[#This Row],[Order Date]], "mmmm")</f>
        <v>December</v>
      </c>
      <c r="O8133" s="7">
        <f>IF(SalesData[Sales]=0,0,SalesData[Profit]/SalesData[Sales])</f>
        <v>0.16714934439319709</v>
      </c>
      <c r="P8133" s="8">
        <f t="shared" si="127"/>
        <v>1.384493670886076E-4</v>
      </c>
      <c r="Q8133" t="str">
        <f>IF(SalesData[[#This Row],[Discount]]&gt;0, "Yes", "No")</f>
        <v>Yes</v>
      </c>
      <c r="R8133" t="str">
        <f>TEXT(SalesData[[#This Row],[Order Date]],"mmm-yyyy")</f>
        <v>Dec-2024</v>
      </c>
      <c r="S8133">
        <f>YEAR(SalesData[[#This Row],[Order Date]])*100 + MONTH(SalesData[[#This Row],[Order Date]])</f>
        <v>202412</v>
      </c>
    </row>
    <row r="8134" spans="1:19" x14ac:dyDescent="0.3">
      <c r="A8134" t="s">
        <v>15239</v>
      </c>
      <c r="B8134" s="3">
        <v>45647</v>
      </c>
      <c r="C8134" t="s">
        <v>15240</v>
      </c>
      <c r="D8134" t="s">
        <v>18</v>
      </c>
      <c r="E8134" t="s">
        <v>26</v>
      </c>
      <c r="F8134" t="s">
        <v>34</v>
      </c>
      <c r="G8134">
        <v>9</v>
      </c>
      <c r="H8134" s="5">
        <v>472.44</v>
      </c>
      <c r="I8134" s="5">
        <v>0.05</v>
      </c>
      <c r="J8134" s="5">
        <v>4039.3620000000001</v>
      </c>
      <c r="K8134" s="5">
        <v>309.24124175279331</v>
      </c>
      <c r="L8134">
        <f>YEAR(SalesData[Order Date])</f>
        <v>2024</v>
      </c>
      <c r="M8134">
        <f>MONTH(SalesData[Order Date])</f>
        <v>12</v>
      </c>
      <c r="N8134" t="str">
        <f>TEXT(SalesData[[#This Row],[Order Date]], "mmmm")</f>
        <v>December</v>
      </c>
      <c r="O8134" s="7">
        <f>IF(SalesData[Sales]=0,0,SalesData[Profit]/SalesData[Sales])</f>
        <v>7.6556951754458577E-2</v>
      </c>
      <c r="P8134" s="8">
        <f t="shared" si="127"/>
        <v>1.1759282777824816E-5</v>
      </c>
      <c r="Q8134" t="str">
        <f>IF(SalesData[[#This Row],[Discount]]&gt;0, "Yes", "No")</f>
        <v>Yes</v>
      </c>
      <c r="R8134" t="str">
        <f>TEXT(SalesData[[#This Row],[Order Date]],"mmm-yyyy")</f>
        <v>Dec-2024</v>
      </c>
      <c r="S8134">
        <f>YEAR(SalesData[[#This Row],[Order Date]])*100 + MONTH(SalesData[[#This Row],[Order Date]])</f>
        <v>202412</v>
      </c>
    </row>
    <row r="8135" spans="1:19" x14ac:dyDescent="0.3">
      <c r="A8135" t="s">
        <v>15264</v>
      </c>
      <c r="B8135" s="3">
        <v>45635</v>
      </c>
      <c r="C8135" t="s">
        <v>15265</v>
      </c>
      <c r="D8135" t="s">
        <v>23</v>
      </c>
      <c r="E8135" t="s">
        <v>26</v>
      </c>
      <c r="F8135" t="s">
        <v>62</v>
      </c>
      <c r="G8135">
        <v>8</v>
      </c>
      <c r="H8135" s="5">
        <v>318.06</v>
      </c>
      <c r="I8135" s="5">
        <v>0.23</v>
      </c>
      <c r="J8135" s="5">
        <v>1959.2496000000001</v>
      </c>
      <c r="K8135" s="5">
        <v>325.73236226429771</v>
      </c>
      <c r="L8135">
        <f>YEAR(SalesData[Order Date])</f>
        <v>2024</v>
      </c>
      <c r="M8135">
        <f>MONTH(SalesData[Order Date])</f>
        <v>12</v>
      </c>
      <c r="N8135" t="str">
        <f>TEXT(SalesData[[#This Row],[Order Date]], "mmmm")</f>
        <v>December</v>
      </c>
      <c r="O8135" s="7">
        <f>IF(SalesData[Sales]=0,0,SalesData[Profit]/SalesData[Sales])</f>
        <v>0.16625363213768052</v>
      </c>
      <c r="P8135" s="8">
        <f t="shared" si="127"/>
        <v>9.0391749984279699E-5</v>
      </c>
      <c r="Q8135" t="str">
        <f>IF(SalesData[[#This Row],[Discount]]&gt;0, "Yes", "No")</f>
        <v>Yes</v>
      </c>
      <c r="R8135" t="str">
        <f>TEXT(SalesData[[#This Row],[Order Date]],"mmm-yyyy")</f>
        <v>Dec-2024</v>
      </c>
      <c r="S8135">
        <f>YEAR(SalesData[[#This Row],[Order Date]])*100 + MONTH(SalesData[[#This Row],[Order Date]])</f>
        <v>202412</v>
      </c>
    </row>
    <row r="8136" spans="1:19" x14ac:dyDescent="0.3">
      <c r="A8136" t="s">
        <v>15316</v>
      </c>
      <c r="B8136" s="3">
        <v>45644</v>
      </c>
      <c r="C8136" t="s">
        <v>15317</v>
      </c>
      <c r="D8136" t="s">
        <v>30</v>
      </c>
      <c r="E8136" t="s">
        <v>19</v>
      </c>
      <c r="F8136" t="s">
        <v>53</v>
      </c>
      <c r="G8136">
        <v>6</v>
      </c>
      <c r="H8136" s="5">
        <v>845.29</v>
      </c>
      <c r="I8136" s="5">
        <v>0.25</v>
      </c>
      <c r="J8136" s="5">
        <v>3803.8049999999998</v>
      </c>
      <c r="K8136" s="5">
        <v>823.92492022271756</v>
      </c>
      <c r="L8136">
        <f>YEAR(SalesData[Order Date])</f>
        <v>2024</v>
      </c>
      <c r="M8136">
        <f>MONTH(SalesData[Order Date])</f>
        <v>12</v>
      </c>
      <c r="N8136" t="str">
        <f>TEXT(SalesData[[#This Row],[Order Date]], "mmmm")</f>
        <v>December</v>
      </c>
      <c r="O8136" s="7">
        <f>IF(SalesData[Sales]=0,0,SalesData[Profit]/SalesData[Sales])</f>
        <v>0.21660545696288785</v>
      </c>
      <c r="P8136" s="8">
        <f t="shared" si="127"/>
        <v>4.9292747656622778E-5</v>
      </c>
      <c r="Q8136" t="str">
        <f>IF(SalesData[[#This Row],[Discount]]&gt;0, "Yes", "No")</f>
        <v>Yes</v>
      </c>
      <c r="R8136" t="str">
        <f>TEXT(SalesData[[#This Row],[Order Date]],"mmm-yyyy")</f>
        <v>Dec-2024</v>
      </c>
      <c r="S8136">
        <f>YEAR(SalesData[[#This Row],[Order Date]])*100 + MONTH(SalesData[[#This Row],[Order Date]])</f>
        <v>202412</v>
      </c>
    </row>
    <row r="8137" spans="1:19" x14ac:dyDescent="0.3">
      <c r="A8137" t="s">
        <v>15320</v>
      </c>
      <c r="B8137" s="3">
        <v>45627</v>
      </c>
      <c r="C8137" t="s">
        <v>15321</v>
      </c>
      <c r="D8137" t="s">
        <v>30</v>
      </c>
      <c r="E8137" t="s">
        <v>14</v>
      </c>
      <c r="F8137" t="s">
        <v>15</v>
      </c>
      <c r="G8137">
        <v>8</v>
      </c>
      <c r="H8137" s="5">
        <v>244.04</v>
      </c>
      <c r="I8137" s="5">
        <v>0.04</v>
      </c>
      <c r="J8137" s="5">
        <v>1874.2272</v>
      </c>
      <c r="K8137" s="5">
        <v>482.40068329164092</v>
      </c>
      <c r="L8137">
        <f>YEAR(SalesData[Order Date])</f>
        <v>2024</v>
      </c>
      <c r="M8137">
        <f>MONTH(SalesData[Order Date])</f>
        <v>12</v>
      </c>
      <c r="N8137" t="str">
        <f>TEXT(SalesData[[#This Row],[Order Date]], "mmmm")</f>
        <v>December</v>
      </c>
      <c r="O8137" s="7">
        <f>IF(SalesData[Sales]=0,0,SalesData[Profit]/SalesData[Sales])</f>
        <v>0.25738644882095452</v>
      </c>
      <c r="P8137" s="8">
        <f t="shared" si="127"/>
        <v>2.0488444517292249E-5</v>
      </c>
      <c r="Q8137" t="str">
        <f>IF(SalesData[[#This Row],[Discount]]&gt;0, "Yes", "No")</f>
        <v>Yes</v>
      </c>
      <c r="R8137" t="str">
        <f>TEXT(SalesData[[#This Row],[Order Date]],"mmm-yyyy")</f>
        <v>Dec-2024</v>
      </c>
      <c r="S8137">
        <f>YEAR(SalesData[[#This Row],[Order Date]])*100 + MONTH(SalesData[[#This Row],[Order Date]])</f>
        <v>202412</v>
      </c>
    </row>
    <row r="8138" spans="1:19" x14ac:dyDescent="0.3">
      <c r="A8138" t="s">
        <v>15328</v>
      </c>
      <c r="B8138" s="3">
        <v>45635</v>
      </c>
      <c r="C8138" t="s">
        <v>15329</v>
      </c>
      <c r="D8138" t="s">
        <v>23</v>
      </c>
      <c r="E8138" t="s">
        <v>14</v>
      </c>
      <c r="F8138" t="s">
        <v>62</v>
      </c>
      <c r="G8138">
        <v>4</v>
      </c>
      <c r="H8138" s="5">
        <v>173.24</v>
      </c>
      <c r="I8138" s="5">
        <v>0.21</v>
      </c>
      <c r="J8138" s="5">
        <v>547.4384</v>
      </c>
      <c r="K8138" s="5">
        <v>70.055105924400294</v>
      </c>
      <c r="L8138">
        <f>YEAR(SalesData[Order Date])</f>
        <v>2024</v>
      </c>
      <c r="M8138">
        <f>MONTH(SalesData[Order Date])</f>
        <v>12</v>
      </c>
      <c r="N8138" t="str">
        <f>TEXT(SalesData[[#This Row],[Order Date]], "mmmm")</f>
        <v>December</v>
      </c>
      <c r="O8138" s="7">
        <f>IF(SalesData[Sales]=0,0,SalesData[Profit]/SalesData[Sales])</f>
        <v>0.12796892933415027</v>
      </c>
      <c r="P8138" s="8">
        <f t="shared" si="127"/>
        <v>3.0304779496652043E-4</v>
      </c>
      <c r="Q8138" t="str">
        <f>IF(SalesData[[#This Row],[Discount]]&gt;0, "Yes", "No")</f>
        <v>Yes</v>
      </c>
      <c r="R8138" t="str">
        <f>TEXT(SalesData[[#This Row],[Order Date]],"mmm-yyyy")</f>
        <v>Dec-2024</v>
      </c>
      <c r="S8138">
        <f>YEAR(SalesData[[#This Row],[Order Date]])*100 + MONTH(SalesData[[#This Row],[Order Date]])</f>
        <v>202412</v>
      </c>
    </row>
    <row r="8139" spans="1:19" x14ac:dyDescent="0.3">
      <c r="A8139" t="s">
        <v>15354</v>
      </c>
      <c r="B8139" s="3">
        <v>45651</v>
      </c>
      <c r="C8139" t="s">
        <v>15355</v>
      </c>
      <c r="D8139" t="s">
        <v>23</v>
      </c>
      <c r="E8139" t="s">
        <v>19</v>
      </c>
      <c r="F8139" t="s">
        <v>31</v>
      </c>
      <c r="G8139">
        <v>1</v>
      </c>
      <c r="H8139" s="5">
        <v>193.64</v>
      </c>
      <c r="I8139" s="5">
        <v>0.08</v>
      </c>
      <c r="J8139" s="5">
        <v>178.14879999999999</v>
      </c>
      <c r="K8139" s="5">
        <v>27.414853267738021</v>
      </c>
      <c r="L8139">
        <f>YEAR(SalesData[Order Date])</f>
        <v>2024</v>
      </c>
      <c r="M8139">
        <f>MONTH(SalesData[Order Date])</f>
        <v>12</v>
      </c>
      <c r="N8139" t="str">
        <f>TEXT(SalesData[[#This Row],[Order Date]], "mmmm")</f>
        <v>December</v>
      </c>
      <c r="O8139" s="7">
        <f>IF(SalesData[Sales]=0,0,SalesData[Profit]/SalesData[Sales])</f>
        <v>0.15388738665507723</v>
      </c>
      <c r="P8139" s="8">
        <f t="shared" si="127"/>
        <v>4.1313778145011366E-4</v>
      </c>
      <c r="Q8139" t="str">
        <f>IF(SalesData[[#This Row],[Discount]]&gt;0, "Yes", "No")</f>
        <v>Yes</v>
      </c>
      <c r="R8139" t="str">
        <f>TEXT(SalesData[[#This Row],[Order Date]],"mmm-yyyy")</f>
        <v>Dec-2024</v>
      </c>
      <c r="S8139">
        <f>YEAR(SalesData[[#This Row],[Order Date]])*100 + MONTH(SalesData[[#This Row],[Order Date]])</f>
        <v>202412</v>
      </c>
    </row>
    <row r="8140" spans="1:19" x14ac:dyDescent="0.3">
      <c r="A8140" t="s">
        <v>15358</v>
      </c>
      <c r="B8140" s="3">
        <v>45652</v>
      </c>
      <c r="C8140" t="s">
        <v>9126</v>
      </c>
      <c r="D8140" t="s">
        <v>18</v>
      </c>
      <c r="E8140" t="s">
        <v>26</v>
      </c>
      <c r="F8140" t="s">
        <v>34</v>
      </c>
      <c r="G8140">
        <v>5</v>
      </c>
      <c r="H8140" s="5">
        <v>616.66</v>
      </c>
      <c r="I8140" s="5">
        <v>0.21</v>
      </c>
      <c r="J8140" s="5">
        <v>2435.8069999999998</v>
      </c>
      <c r="K8140" s="5">
        <v>499.0466349702711</v>
      </c>
      <c r="L8140">
        <f>YEAR(SalesData[Order Date])</f>
        <v>2024</v>
      </c>
      <c r="M8140">
        <f>MONTH(SalesData[Order Date])</f>
        <v>12</v>
      </c>
      <c r="N8140" t="str">
        <f>TEXT(SalesData[[#This Row],[Order Date]], "mmmm")</f>
        <v>December</v>
      </c>
      <c r="O8140" s="7">
        <f>IF(SalesData[Sales]=0,0,SalesData[Profit]/SalesData[Sales])</f>
        <v>0.20487938287814722</v>
      </c>
      <c r="P8140" s="8">
        <f t="shared" si="127"/>
        <v>6.8108844419939685E-5</v>
      </c>
      <c r="Q8140" t="str">
        <f>IF(SalesData[[#This Row],[Discount]]&gt;0, "Yes", "No")</f>
        <v>Yes</v>
      </c>
      <c r="R8140" t="str">
        <f>TEXT(SalesData[[#This Row],[Order Date]],"mmm-yyyy")</f>
        <v>Dec-2024</v>
      </c>
      <c r="S8140">
        <f>YEAR(SalesData[[#This Row],[Order Date]])*100 + MONTH(SalesData[[#This Row],[Order Date]])</f>
        <v>202412</v>
      </c>
    </row>
    <row r="8141" spans="1:19" x14ac:dyDescent="0.3">
      <c r="A8141" t="s">
        <v>15425</v>
      </c>
      <c r="B8141" s="3">
        <v>45654</v>
      </c>
      <c r="C8141" t="s">
        <v>15426</v>
      </c>
      <c r="D8141" t="s">
        <v>23</v>
      </c>
      <c r="E8141" t="s">
        <v>26</v>
      </c>
      <c r="F8141" t="s">
        <v>44</v>
      </c>
      <c r="G8141">
        <v>2</v>
      </c>
      <c r="H8141" s="5">
        <v>585.30999999999995</v>
      </c>
      <c r="I8141" s="5">
        <v>0.08</v>
      </c>
      <c r="J8141" s="5">
        <v>1076.9703999999999</v>
      </c>
      <c r="K8141" s="5">
        <v>220.25963714298919</v>
      </c>
      <c r="L8141">
        <f>YEAR(SalesData[Order Date])</f>
        <v>2024</v>
      </c>
      <c r="M8141">
        <f>MONTH(SalesData[Order Date])</f>
        <v>12</v>
      </c>
      <c r="N8141" t="str">
        <f>TEXT(SalesData[[#This Row],[Order Date]], "mmmm")</f>
        <v>December</v>
      </c>
      <c r="O8141" s="7">
        <f>IF(SalesData[Sales]=0,0,SalesData[Profit]/SalesData[Sales])</f>
        <v>0.20451781882119435</v>
      </c>
      <c r="P8141" s="8">
        <f t="shared" si="127"/>
        <v>6.8339854094411512E-5</v>
      </c>
      <c r="Q8141" t="str">
        <f>IF(SalesData[[#This Row],[Discount]]&gt;0, "Yes", "No")</f>
        <v>Yes</v>
      </c>
      <c r="R8141" t="str">
        <f>TEXT(SalesData[[#This Row],[Order Date]],"mmm-yyyy")</f>
        <v>Dec-2024</v>
      </c>
      <c r="S8141">
        <f>YEAR(SalesData[[#This Row],[Order Date]])*100 + MONTH(SalesData[[#This Row],[Order Date]])</f>
        <v>202412</v>
      </c>
    </row>
    <row r="8142" spans="1:19" x14ac:dyDescent="0.3">
      <c r="A8142" t="s">
        <v>15482</v>
      </c>
      <c r="B8142" s="3">
        <v>45631</v>
      </c>
      <c r="C8142" t="s">
        <v>15483</v>
      </c>
      <c r="D8142" t="s">
        <v>30</v>
      </c>
      <c r="E8142" t="s">
        <v>14</v>
      </c>
      <c r="F8142" t="s">
        <v>31</v>
      </c>
      <c r="G8142">
        <v>6</v>
      </c>
      <c r="H8142" s="5">
        <v>612.79</v>
      </c>
      <c r="I8142" s="5">
        <v>0.23</v>
      </c>
      <c r="J8142" s="5">
        <v>2831.0898000000002</v>
      </c>
      <c r="K8142" s="5">
        <v>493.00894371083371</v>
      </c>
      <c r="L8142">
        <f>YEAR(SalesData[Order Date])</f>
        <v>2024</v>
      </c>
      <c r="M8142">
        <f>MONTH(SalesData[Order Date])</f>
        <v>12</v>
      </c>
      <c r="N8142" t="str">
        <f>TEXT(SalesData[[#This Row],[Order Date]], "mmmm")</f>
        <v>December</v>
      </c>
      <c r="O8142" s="7">
        <f>IF(SalesData[Sales]=0,0,SalesData[Profit]/SalesData[Sales])</f>
        <v>0.17414104763149288</v>
      </c>
      <c r="P8142" s="8">
        <f t="shared" si="127"/>
        <v>6.2555415939119993E-5</v>
      </c>
      <c r="Q8142" t="str">
        <f>IF(SalesData[[#This Row],[Discount]]&gt;0, "Yes", "No")</f>
        <v>Yes</v>
      </c>
      <c r="R8142" t="str">
        <f>TEXT(SalesData[[#This Row],[Order Date]],"mmm-yyyy")</f>
        <v>Dec-2024</v>
      </c>
      <c r="S8142">
        <f>YEAR(SalesData[[#This Row],[Order Date]])*100 + MONTH(SalesData[[#This Row],[Order Date]])</f>
        <v>202412</v>
      </c>
    </row>
    <row r="8143" spans="1:19" x14ac:dyDescent="0.3">
      <c r="A8143" t="s">
        <v>15504</v>
      </c>
      <c r="B8143" s="3">
        <v>45642</v>
      </c>
      <c r="C8143" t="s">
        <v>15505</v>
      </c>
      <c r="D8143" t="s">
        <v>13</v>
      </c>
      <c r="E8143" t="s">
        <v>26</v>
      </c>
      <c r="F8143" t="s">
        <v>44</v>
      </c>
      <c r="G8143">
        <v>4</v>
      </c>
      <c r="H8143" s="5">
        <v>229.64</v>
      </c>
      <c r="I8143" s="5">
        <v>0.18</v>
      </c>
      <c r="J8143" s="5">
        <v>753.2192</v>
      </c>
      <c r="K8143" s="5">
        <v>83.773491970975485</v>
      </c>
      <c r="L8143">
        <f>YEAR(SalesData[Order Date])</f>
        <v>2024</v>
      </c>
      <c r="M8143">
        <f>MONTH(SalesData[Order Date])</f>
        <v>12</v>
      </c>
      <c r="N8143" t="str">
        <f>TEXT(SalesData[[#This Row],[Order Date]], "mmmm")</f>
        <v>December</v>
      </c>
      <c r="O8143" s="7">
        <f>IF(SalesData[Sales]=0,0,SalesData[Profit]/SalesData[Sales])</f>
        <v>0.1112206008171001</v>
      </c>
      <c r="P8143" s="8">
        <f t="shared" si="127"/>
        <v>1.959588921790629E-4</v>
      </c>
      <c r="Q8143" t="str">
        <f>IF(SalesData[[#This Row],[Discount]]&gt;0, "Yes", "No")</f>
        <v>Yes</v>
      </c>
      <c r="R8143" t="str">
        <f>TEXT(SalesData[[#This Row],[Order Date]],"mmm-yyyy")</f>
        <v>Dec-2024</v>
      </c>
      <c r="S8143">
        <f>YEAR(SalesData[[#This Row],[Order Date]])*100 + MONTH(SalesData[[#This Row],[Order Date]])</f>
        <v>202412</v>
      </c>
    </row>
    <row r="8144" spans="1:19" x14ac:dyDescent="0.3">
      <c r="A8144" t="s">
        <v>15554</v>
      </c>
      <c r="B8144" s="3">
        <v>45649</v>
      </c>
      <c r="C8144" t="s">
        <v>7752</v>
      </c>
      <c r="D8144" t="s">
        <v>13</v>
      </c>
      <c r="E8144" t="s">
        <v>26</v>
      </c>
      <c r="F8144" t="s">
        <v>15</v>
      </c>
      <c r="G8144">
        <v>4</v>
      </c>
      <c r="H8144" s="5">
        <v>285.93</v>
      </c>
      <c r="I8144" s="5">
        <v>0.12</v>
      </c>
      <c r="J8144" s="5">
        <v>1006.4736</v>
      </c>
      <c r="K8144" s="5">
        <v>176.5178885914894</v>
      </c>
      <c r="L8144">
        <f>YEAR(SalesData[Order Date])</f>
        <v>2024</v>
      </c>
      <c r="M8144">
        <f>MONTH(SalesData[Order Date])</f>
        <v>12</v>
      </c>
      <c r="N8144" t="str">
        <f>TEXT(SalesData[[#This Row],[Order Date]], "mmmm")</f>
        <v>December</v>
      </c>
      <c r="O8144" s="7">
        <f>IF(SalesData[Sales]=0,0,SalesData[Profit]/SalesData[Sales])</f>
        <v>0.17538253223083983</v>
      </c>
      <c r="P8144" s="8">
        <f t="shared" si="127"/>
        <v>1.0492078480747036E-4</v>
      </c>
      <c r="Q8144" t="str">
        <f>IF(SalesData[[#This Row],[Discount]]&gt;0, "Yes", "No")</f>
        <v>Yes</v>
      </c>
      <c r="R8144" t="str">
        <f>TEXT(SalesData[[#This Row],[Order Date]],"mmm-yyyy")</f>
        <v>Dec-2024</v>
      </c>
      <c r="S8144">
        <f>YEAR(SalesData[[#This Row],[Order Date]])*100 + MONTH(SalesData[[#This Row],[Order Date]])</f>
        <v>202412</v>
      </c>
    </row>
    <row r="8145" spans="1:19" x14ac:dyDescent="0.3">
      <c r="A8145" t="s">
        <v>15720</v>
      </c>
      <c r="B8145" s="3">
        <v>45656</v>
      </c>
      <c r="C8145" t="s">
        <v>15721</v>
      </c>
      <c r="D8145" t="s">
        <v>23</v>
      </c>
      <c r="E8145" t="s">
        <v>26</v>
      </c>
      <c r="F8145" t="s">
        <v>53</v>
      </c>
      <c r="G8145">
        <v>3</v>
      </c>
      <c r="H8145" s="5">
        <v>963.94</v>
      </c>
      <c r="I8145" s="5">
        <v>0.19</v>
      </c>
      <c r="J8145" s="5">
        <v>2342.3742000000002</v>
      </c>
      <c r="K8145" s="5">
        <v>258.26806821722897</v>
      </c>
      <c r="L8145">
        <f>YEAR(SalesData[Order Date])</f>
        <v>2024</v>
      </c>
      <c r="M8145">
        <f>MONTH(SalesData[Order Date])</f>
        <v>12</v>
      </c>
      <c r="N8145" t="str">
        <f>TEXT(SalesData[[#This Row],[Order Date]], "mmmm")</f>
        <v>December</v>
      </c>
      <c r="O8145" s="7">
        <f>IF(SalesData[Sales]=0,0,SalesData[Profit]/SalesData[Sales])</f>
        <v>0.11025909874572087</v>
      </c>
      <c r="P8145" s="8">
        <f t="shared" si="127"/>
        <v>6.570256793299721E-5</v>
      </c>
      <c r="Q8145" t="str">
        <f>IF(SalesData[[#This Row],[Discount]]&gt;0, "Yes", "No")</f>
        <v>Yes</v>
      </c>
      <c r="R8145" t="str">
        <f>TEXT(SalesData[[#This Row],[Order Date]],"mmm-yyyy")</f>
        <v>Dec-2024</v>
      </c>
      <c r="S8145">
        <f>YEAR(SalesData[[#This Row],[Order Date]])*100 + MONTH(SalesData[[#This Row],[Order Date]])</f>
        <v>202412</v>
      </c>
    </row>
    <row r="8146" spans="1:19" x14ac:dyDescent="0.3">
      <c r="A8146" t="s">
        <v>15728</v>
      </c>
      <c r="B8146" s="3">
        <v>45635</v>
      </c>
      <c r="C8146" t="s">
        <v>15729</v>
      </c>
      <c r="D8146" t="s">
        <v>23</v>
      </c>
      <c r="E8146" t="s">
        <v>26</v>
      </c>
      <c r="F8146" t="s">
        <v>91</v>
      </c>
      <c r="G8146">
        <v>8</v>
      </c>
      <c r="H8146" s="5">
        <v>430.19</v>
      </c>
      <c r="I8146" s="5">
        <v>0.3</v>
      </c>
      <c r="J8146" s="5">
        <v>2409.0639999999999</v>
      </c>
      <c r="K8146" s="5">
        <v>248.1265067384721</v>
      </c>
      <c r="L8146">
        <f>YEAR(SalesData[Order Date])</f>
        <v>2024</v>
      </c>
      <c r="M8146">
        <f>MONTH(SalesData[Order Date])</f>
        <v>12</v>
      </c>
      <c r="N8146" t="str">
        <f>TEXT(SalesData[[#This Row],[Order Date]], "mmmm")</f>
        <v>December</v>
      </c>
      <c r="O8146" s="7">
        <f>IF(SalesData[Sales]=0,0,SalesData[Profit]/SalesData[Sales])</f>
        <v>0.10299705891519367</v>
      </c>
      <c r="P8146" s="8">
        <f t="shared" si="127"/>
        <v>8.7170785001975865E-5</v>
      </c>
      <c r="Q8146" t="str">
        <f>IF(SalesData[[#This Row],[Discount]]&gt;0, "Yes", "No")</f>
        <v>Yes</v>
      </c>
      <c r="R8146" t="str">
        <f>TEXT(SalesData[[#This Row],[Order Date]],"mmm-yyyy")</f>
        <v>Dec-2024</v>
      </c>
      <c r="S8146">
        <f>YEAR(SalesData[[#This Row],[Order Date]])*100 + MONTH(SalesData[[#This Row],[Order Date]])</f>
        <v>202412</v>
      </c>
    </row>
    <row r="8147" spans="1:19" x14ac:dyDescent="0.3">
      <c r="A8147" t="s">
        <v>15734</v>
      </c>
      <c r="B8147" s="3">
        <v>45650</v>
      </c>
      <c r="C8147" t="s">
        <v>15735</v>
      </c>
      <c r="D8147" t="s">
        <v>23</v>
      </c>
      <c r="E8147" t="s">
        <v>14</v>
      </c>
      <c r="F8147" t="s">
        <v>39</v>
      </c>
      <c r="G8147">
        <v>7</v>
      </c>
      <c r="H8147" s="5">
        <v>219.46</v>
      </c>
      <c r="I8147" s="5">
        <v>0.27</v>
      </c>
      <c r="J8147" s="5">
        <v>1121.4405999999999</v>
      </c>
      <c r="K8147" s="5">
        <v>246.76750731939131</v>
      </c>
      <c r="L8147">
        <f>YEAR(SalesData[Order Date])</f>
        <v>2024</v>
      </c>
      <c r="M8147">
        <f>MONTH(SalesData[Order Date])</f>
        <v>12</v>
      </c>
      <c r="N8147" t="str">
        <f>TEXT(SalesData[[#This Row],[Order Date]], "mmmm")</f>
        <v>December</v>
      </c>
      <c r="O8147" s="7">
        <f>IF(SalesData[Sales]=0,0,SalesData[Profit]/SalesData[Sales])</f>
        <v>0.22004509852719023</v>
      </c>
      <c r="P8147" s="8">
        <f t="shared" si="127"/>
        <v>1.7575607660361148E-4</v>
      </c>
      <c r="Q8147" t="str">
        <f>IF(SalesData[[#This Row],[Discount]]&gt;0, "Yes", "No")</f>
        <v>Yes</v>
      </c>
      <c r="R8147" t="str">
        <f>TEXT(SalesData[[#This Row],[Order Date]],"mmm-yyyy")</f>
        <v>Dec-2024</v>
      </c>
      <c r="S8147">
        <f>YEAR(SalesData[[#This Row],[Order Date]])*100 + MONTH(SalesData[[#This Row],[Order Date]])</f>
        <v>202412</v>
      </c>
    </row>
    <row r="8148" spans="1:19" x14ac:dyDescent="0.3">
      <c r="A8148" t="s">
        <v>15740</v>
      </c>
      <c r="B8148" s="3">
        <v>45649</v>
      </c>
      <c r="C8148" t="s">
        <v>15741</v>
      </c>
      <c r="D8148" t="s">
        <v>30</v>
      </c>
      <c r="E8148" t="s">
        <v>26</v>
      </c>
      <c r="F8148" t="s">
        <v>91</v>
      </c>
      <c r="G8148">
        <v>1</v>
      </c>
      <c r="H8148" s="5">
        <v>516.61</v>
      </c>
      <c r="I8148" s="5">
        <v>0.23</v>
      </c>
      <c r="J8148" s="5">
        <v>397.78969999999998</v>
      </c>
      <c r="K8148" s="5">
        <v>36.351278850818709</v>
      </c>
      <c r="L8148">
        <f>YEAR(SalesData[Order Date])</f>
        <v>2024</v>
      </c>
      <c r="M8148">
        <f>MONTH(SalesData[Order Date])</f>
        <v>12</v>
      </c>
      <c r="N8148" t="str">
        <f>TEXT(SalesData[[#This Row],[Order Date]], "mmmm")</f>
        <v>December</v>
      </c>
      <c r="O8148" s="7">
        <f>IF(SalesData[Sales]=0,0,SalesData[Profit]/SalesData[Sales])</f>
        <v>9.1383157610211402E-2</v>
      </c>
      <c r="P8148" s="8">
        <f t="shared" si="127"/>
        <v>4.4521011981959313E-4</v>
      </c>
      <c r="Q8148" t="str">
        <f>IF(SalesData[[#This Row],[Discount]]&gt;0, "Yes", "No")</f>
        <v>Yes</v>
      </c>
      <c r="R8148" t="str">
        <f>TEXT(SalesData[[#This Row],[Order Date]],"mmm-yyyy")</f>
        <v>Dec-2024</v>
      </c>
      <c r="S8148">
        <f>YEAR(SalesData[[#This Row],[Order Date]])*100 + MONTH(SalesData[[#This Row],[Order Date]])</f>
        <v>202412</v>
      </c>
    </row>
    <row r="8149" spans="1:19" x14ac:dyDescent="0.3">
      <c r="A8149" t="s">
        <v>15752</v>
      </c>
      <c r="B8149" s="3">
        <v>45641</v>
      </c>
      <c r="C8149" t="s">
        <v>15753</v>
      </c>
      <c r="D8149" t="s">
        <v>13</v>
      </c>
      <c r="E8149" t="s">
        <v>26</v>
      </c>
      <c r="F8149" t="s">
        <v>20</v>
      </c>
      <c r="G8149">
        <v>5</v>
      </c>
      <c r="H8149" s="5">
        <v>493.56</v>
      </c>
      <c r="I8149" s="5">
        <v>0.12</v>
      </c>
      <c r="J8149" s="5">
        <v>2171.6640000000002</v>
      </c>
      <c r="K8149" s="5">
        <v>170.88417231999551</v>
      </c>
      <c r="L8149">
        <f>YEAR(SalesData[Order Date])</f>
        <v>2024</v>
      </c>
      <c r="M8149">
        <f>MONTH(SalesData[Order Date])</f>
        <v>12</v>
      </c>
      <c r="N8149" t="str">
        <f>TEXT(SalesData[[#This Row],[Order Date]], "mmmm")</f>
        <v>December</v>
      </c>
      <c r="O8149" s="7">
        <f>IF(SalesData[Sales]=0,0,SalesData[Profit]/SalesData[Sales])</f>
        <v>7.8688126855717785E-2</v>
      </c>
      <c r="P8149" s="8">
        <f t="shared" si="127"/>
        <v>4.8626306831996102E-5</v>
      </c>
      <c r="Q8149" t="str">
        <f>IF(SalesData[[#This Row],[Discount]]&gt;0, "Yes", "No")</f>
        <v>Yes</v>
      </c>
      <c r="R8149" t="str">
        <f>TEXT(SalesData[[#This Row],[Order Date]],"mmm-yyyy")</f>
        <v>Dec-2024</v>
      </c>
      <c r="S8149">
        <f>YEAR(SalesData[[#This Row],[Order Date]])*100 + MONTH(SalesData[[#This Row],[Order Date]])</f>
        <v>202412</v>
      </c>
    </row>
    <row r="8150" spans="1:19" x14ac:dyDescent="0.3">
      <c r="A8150" t="s">
        <v>15758</v>
      </c>
      <c r="B8150" s="3">
        <v>45657</v>
      </c>
      <c r="C8150" t="s">
        <v>15759</v>
      </c>
      <c r="D8150" t="s">
        <v>13</v>
      </c>
      <c r="E8150" t="s">
        <v>26</v>
      </c>
      <c r="F8150" t="s">
        <v>31</v>
      </c>
      <c r="G8150">
        <v>7</v>
      </c>
      <c r="H8150" s="5">
        <v>656.23</v>
      </c>
      <c r="I8150" s="5">
        <v>0.01</v>
      </c>
      <c r="J8150" s="5">
        <v>4547.6739000000007</v>
      </c>
      <c r="K8150" s="5">
        <v>299.33893679440519</v>
      </c>
      <c r="L8150">
        <f>YEAR(SalesData[Order Date])</f>
        <v>2024</v>
      </c>
      <c r="M8150">
        <f>MONTH(SalesData[Order Date])</f>
        <v>12</v>
      </c>
      <c r="N8150" t="str">
        <f>TEXT(SalesData[[#This Row],[Order Date]], "mmmm")</f>
        <v>December</v>
      </c>
      <c r="O8150" s="7">
        <f>IF(SalesData[Sales]=0,0,SalesData[Profit]/SalesData[Sales])</f>
        <v>6.5822427767832065E-2</v>
      </c>
      <c r="P8150" s="8">
        <f t="shared" si="127"/>
        <v>2.1769370930488218E-6</v>
      </c>
      <c r="Q8150" t="str">
        <f>IF(SalesData[[#This Row],[Discount]]&gt;0, "Yes", "No")</f>
        <v>Yes</v>
      </c>
      <c r="R8150" t="str">
        <f>TEXT(SalesData[[#This Row],[Order Date]],"mmm-yyyy")</f>
        <v>Dec-2024</v>
      </c>
      <c r="S8150">
        <f>YEAR(SalesData[[#This Row],[Order Date]])*100 + MONTH(SalesData[[#This Row],[Order Date]])</f>
        <v>202412</v>
      </c>
    </row>
    <row r="8151" spans="1:19" x14ac:dyDescent="0.3">
      <c r="A8151" t="s">
        <v>15777</v>
      </c>
      <c r="B8151" s="3">
        <v>45648</v>
      </c>
      <c r="C8151" t="s">
        <v>15778</v>
      </c>
      <c r="D8151" t="s">
        <v>30</v>
      </c>
      <c r="E8151" t="s">
        <v>19</v>
      </c>
      <c r="F8151" t="s">
        <v>15</v>
      </c>
      <c r="G8151">
        <v>1</v>
      </c>
      <c r="H8151" s="5">
        <v>668.25</v>
      </c>
      <c r="I8151" s="5">
        <v>0.26</v>
      </c>
      <c r="J8151" s="5">
        <v>494.505</v>
      </c>
      <c r="K8151" s="5">
        <v>98.740635007900693</v>
      </c>
      <c r="L8151">
        <f>YEAR(SalesData[Order Date])</f>
        <v>2024</v>
      </c>
      <c r="M8151">
        <f>MONTH(SalesData[Order Date])</f>
        <v>12</v>
      </c>
      <c r="N8151" t="str">
        <f>TEXT(SalesData[[#This Row],[Order Date]], "mmmm")</f>
        <v>December</v>
      </c>
      <c r="O8151" s="7">
        <f>IF(SalesData[Sales]=0,0,SalesData[Profit]/SalesData[Sales])</f>
        <v>0.1996757060250163</v>
      </c>
      <c r="P8151" s="8">
        <f t="shared" si="127"/>
        <v>3.890759446315002E-4</v>
      </c>
      <c r="Q8151" t="str">
        <f>IF(SalesData[[#This Row],[Discount]]&gt;0, "Yes", "No")</f>
        <v>Yes</v>
      </c>
      <c r="R8151" t="str">
        <f>TEXT(SalesData[[#This Row],[Order Date]],"mmm-yyyy")</f>
        <v>Dec-2024</v>
      </c>
      <c r="S8151">
        <f>YEAR(SalesData[[#This Row],[Order Date]])*100 + MONTH(SalesData[[#This Row],[Order Date]])</f>
        <v>202412</v>
      </c>
    </row>
    <row r="8152" spans="1:19" x14ac:dyDescent="0.3">
      <c r="A8152" t="s">
        <v>15838</v>
      </c>
      <c r="B8152" s="3">
        <v>45650</v>
      </c>
      <c r="C8152" t="s">
        <v>15839</v>
      </c>
      <c r="D8152" t="s">
        <v>30</v>
      </c>
      <c r="E8152" t="s">
        <v>19</v>
      </c>
      <c r="F8152" t="s">
        <v>31</v>
      </c>
      <c r="G8152">
        <v>5</v>
      </c>
      <c r="H8152" s="5">
        <v>608.51</v>
      </c>
      <c r="I8152" s="5">
        <v>0.11</v>
      </c>
      <c r="J8152" s="5">
        <v>2707.8694999999998</v>
      </c>
      <c r="K8152" s="5">
        <v>227.53684243986049</v>
      </c>
      <c r="L8152">
        <f>YEAR(SalesData[Order Date])</f>
        <v>2024</v>
      </c>
      <c r="M8152">
        <f>MONTH(SalesData[Order Date])</f>
        <v>12</v>
      </c>
      <c r="N8152" t="str">
        <f>TEXT(SalesData[[#This Row],[Order Date]], "mmmm")</f>
        <v>December</v>
      </c>
      <c r="O8152" s="7">
        <f>IF(SalesData[Sales]=0,0,SalesData[Profit]/SalesData[Sales])</f>
        <v>8.4027994125957878E-2</v>
      </c>
      <c r="P8152" s="8">
        <f t="shared" si="127"/>
        <v>3.615388407750078E-5</v>
      </c>
      <c r="Q8152" t="str">
        <f>IF(SalesData[[#This Row],[Discount]]&gt;0, "Yes", "No")</f>
        <v>Yes</v>
      </c>
      <c r="R8152" t="str">
        <f>TEXT(SalesData[[#This Row],[Order Date]],"mmm-yyyy")</f>
        <v>Dec-2024</v>
      </c>
      <c r="S8152">
        <f>YEAR(SalesData[[#This Row],[Order Date]])*100 + MONTH(SalesData[[#This Row],[Order Date]])</f>
        <v>202412</v>
      </c>
    </row>
    <row r="8153" spans="1:19" x14ac:dyDescent="0.3">
      <c r="A8153" t="s">
        <v>15937</v>
      </c>
      <c r="B8153" s="3">
        <v>45655</v>
      </c>
      <c r="C8153" t="s">
        <v>15938</v>
      </c>
      <c r="D8153" t="s">
        <v>18</v>
      </c>
      <c r="E8153" t="s">
        <v>14</v>
      </c>
      <c r="F8153" t="s">
        <v>31</v>
      </c>
      <c r="G8153">
        <v>4</v>
      </c>
      <c r="H8153" s="5">
        <v>361.83</v>
      </c>
      <c r="I8153" s="5">
        <v>0.04</v>
      </c>
      <c r="J8153" s="5">
        <v>1389.4272000000001</v>
      </c>
      <c r="K8153" s="5">
        <v>172.36719669089749</v>
      </c>
      <c r="L8153">
        <f>YEAR(SalesData[Order Date])</f>
        <v>2024</v>
      </c>
      <c r="M8153">
        <f>MONTH(SalesData[Order Date])</f>
        <v>12</v>
      </c>
      <c r="N8153" t="str">
        <f>TEXT(SalesData[[#This Row],[Order Date]], "mmmm")</f>
        <v>December</v>
      </c>
      <c r="O8153" s="7">
        <f>IF(SalesData[Sales]=0,0,SalesData[Profit]/SalesData[Sales])</f>
        <v>0.12405629938070702</v>
      </c>
      <c r="P8153" s="8">
        <f t="shared" si="127"/>
        <v>2.7637288229278945E-5</v>
      </c>
      <c r="Q8153" t="str">
        <f>IF(SalesData[[#This Row],[Discount]]&gt;0, "Yes", "No")</f>
        <v>Yes</v>
      </c>
      <c r="R8153" t="str">
        <f>TEXT(SalesData[[#This Row],[Order Date]],"mmm-yyyy")</f>
        <v>Dec-2024</v>
      </c>
      <c r="S8153">
        <f>YEAR(SalesData[[#This Row],[Order Date]])*100 + MONTH(SalesData[[#This Row],[Order Date]])</f>
        <v>202412</v>
      </c>
    </row>
    <row r="8154" spans="1:19" x14ac:dyDescent="0.3">
      <c r="A8154" t="s">
        <v>15959</v>
      </c>
      <c r="B8154" s="3">
        <v>45641</v>
      </c>
      <c r="C8154" t="s">
        <v>15960</v>
      </c>
      <c r="D8154" t="s">
        <v>18</v>
      </c>
      <c r="E8154" t="s">
        <v>19</v>
      </c>
      <c r="F8154" t="s">
        <v>31</v>
      </c>
      <c r="G8154">
        <v>2</v>
      </c>
      <c r="H8154" s="5">
        <v>483.58</v>
      </c>
      <c r="I8154" s="5">
        <v>0.23</v>
      </c>
      <c r="J8154" s="5">
        <v>744.71320000000003</v>
      </c>
      <c r="K8154" s="5">
        <v>144.27219409192051</v>
      </c>
      <c r="L8154">
        <f>YEAR(SalesData[Order Date])</f>
        <v>2024</v>
      </c>
      <c r="M8154">
        <f>MONTH(SalesData[Order Date])</f>
        <v>12</v>
      </c>
      <c r="N8154" t="str">
        <f>TEXT(SalesData[[#This Row],[Order Date]], "mmmm")</f>
        <v>December</v>
      </c>
      <c r="O8154" s="7">
        <f>IF(SalesData[Sales]=0,0,SalesData[Profit]/SalesData[Sales])</f>
        <v>0.19372853078463026</v>
      </c>
      <c r="P8154" s="8">
        <f t="shared" si="127"/>
        <v>2.3780966954795485E-4</v>
      </c>
      <c r="Q8154" t="str">
        <f>IF(SalesData[[#This Row],[Discount]]&gt;0, "Yes", "No")</f>
        <v>Yes</v>
      </c>
      <c r="R8154" t="str">
        <f>TEXT(SalesData[[#This Row],[Order Date]],"mmm-yyyy")</f>
        <v>Dec-2024</v>
      </c>
      <c r="S8154">
        <f>YEAR(SalesData[[#This Row],[Order Date]])*100 + MONTH(SalesData[[#This Row],[Order Date]])</f>
        <v>202412</v>
      </c>
    </row>
    <row r="8155" spans="1:19" x14ac:dyDescent="0.3">
      <c r="A8155" t="s">
        <v>15965</v>
      </c>
      <c r="B8155" s="3">
        <v>45637</v>
      </c>
      <c r="C8155" t="s">
        <v>15966</v>
      </c>
      <c r="D8155" t="s">
        <v>18</v>
      </c>
      <c r="E8155" t="s">
        <v>19</v>
      </c>
      <c r="F8155" t="s">
        <v>15</v>
      </c>
      <c r="G8155">
        <v>5</v>
      </c>
      <c r="H8155" s="5">
        <v>823.26</v>
      </c>
      <c r="I8155" s="5">
        <v>0.24</v>
      </c>
      <c r="J8155" s="5">
        <v>3128.3879999999999</v>
      </c>
      <c r="K8155" s="5">
        <v>387.90545907178409</v>
      </c>
      <c r="L8155">
        <f>YEAR(SalesData[Order Date])</f>
        <v>2024</v>
      </c>
      <c r="M8155">
        <f>MONTH(SalesData[Order Date])</f>
        <v>12</v>
      </c>
      <c r="N8155" t="str">
        <f>TEXT(SalesData[[#This Row],[Order Date]], "mmmm")</f>
        <v>December</v>
      </c>
      <c r="O8155" s="7">
        <f>IF(SalesData[Sales]=0,0,SalesData[Profit]/SalesData[Sales])</f>
        <v>0.12399531614102346</v>
      </c>
      <c r="P8155" s="8">
        <f t="shared" si="127"/>
        <v>5.8304788280737549E-5</v>
      </c>
      <c r="Q8155" t="str">
        <f>IF(SalesData[[#This Row],[Discount]]&gt;0, "Yes", "No")</f>
        <v>Yes</v>
      </c>
      <c r="R8155" t="str">
        <f>TEXT(SalesData[[#This Row],[Order Date]],"mmm-yyyy")</f>
        <v>Dec-2024</v>
      </c>
      <c r="S8155">
        <f>YEAR(SalesData[[#This Row],[Order Date]])*100 + MONTH(SalesData[[#This Row],[Order Date]])</f>
        <v>202412</v>
      </c>
    </row>
    <row r="8156" spans="1:19" x14ac:dyDescent="0.3">
      <c r="A8156" t="s">
        <v>15988</v>
      </c>
      <c r="B8156" s="3">
        <v>45638</v>
      </c>
      <c r="C8156" t="s">
        <v>15989</v>
      </c>
      <c r="D8156" t="s">
        <v>13</v>
      </c>
      <c r="E8156" t="s">
        <v>26</v>
      </c>
      <c r="F8156" t="s">
        <v>91</v>
      </c>
      <c r="G8156">
        <v>4</v>
      </c>
      <c r="H8156" s="5">
        <v>196.7</v>
      </c>
      <c r="I8156" s="5">
        <v>0.16</v>
      </c>
      <c r="J8156" s="5">
        <v>660.91199999999992</v>
      </c>
      <c r="K8156" s="5">
        <v>135.965724357119</v>
      </c>
      <c r="L8156">
        <f>YEAR(SalesData[Order Date])</f>
        <v>2024</v>
      </c>
      <c r="M8156">
        <f>MONTH(SalesData[Order Date])</f>
        <v>12</v>
      </c>
      <c r="N8156" t="str">
        <f>TEXT(SalesData[[#This Row],[Order Date]], "mmmm")</f>
        <v>December</v>
      </c>
      <c r="O8156" s="7">
        <f>IF(SalesData[Sales]=0,0,SalesData[Profit]/SalesData[Sales])</f>
        <v>0.2057243995526167</v>
      </c>
      <c r="P8156" s="8">
        <f t="shared" si="127"/>
        <v>2.0335536349771227E-4</v>
      </c>
      <c r="Q8156" t="str">
        <f>IF(SalesData[[#This Row],[Discount]]&gt;0, "Yes", "No")</f>
        <v>Yes</v>
      </c>
      <c r="R8156" t="str">
        <f>TEXT(SalesData[[#This Row],[Order Date]],"mmm-yyyy")</f>
        <v>Dec-2024</v>
      </c>
      <c r="S8156">
        <f>YEAR(SalesData[[#This Row],[Order Date]])*100 + MONTH(SalesData[[#This Row],[Order Date]])</f>
        <v>202412</v>
      </c>
    </row>
    <row r="8157" spans="1:19" x14ac:dyDescent="0.3">
      <c r="A8157" t="s">
        <v>16010</v>
      </c>
      <c r="B8157" s="3">
        <v>45644</v>
      </c>
      <c r="C8157" t="s">
        <v>16011</v>
      </c>
      <c r="D8157" t="s">
        <v>23</v>
      </c>
      <c r="E8157" t="s">
        <v>14</v>
      </c>
      <c r="F8157" t="s">
        <v>91</v>
      </c>
      <c r="G8157">
        <v>8</v>
      </c>
      <c r="H8157" s="5">
        <v>978.64</v>
      </c>
      <c r="I8157" s="5">
        <v>0.26</v>
      </c>
      <c r="J8157" s="5">
        <v>5793.5487999999996</v>
      </c>
      <c r="K8157" s="5">
        <v>462.40336143752631</v>
      </c>
      <c r="L8157">
        <f>YEAR(SalesData[Order Date])</f>
        <v>2024</v>
      </c>
      <c r="M8157">
        <f>MONTH(SalesData[Order Date])</f>
        <v>12</v>
      </c>
      <c r="N8157" t="str">
        <f>TEXT(SalesData[[#This Row],[Order Date]], "mmmm")</f>
        <v>December</v>
      </c>
      <c r="O8157" s="7">
        <f>IF(SalesData[Sales]=0,0,SalesData[Profit]/SalesData[Sales])</f>
        <v>7.9813492109970033E-2</v>
      </c>
      <c r="P8157" s="8">
        <f t="shared" si="127"/>
        <v>3.3209351753453777E-5</v>
      </c>
      <c r="Q8157" t="str">
        <f>IF(SalesData[[#This Row],[Discount]]&gt;0, "Yes", "No")</f>
        <v>Yes</v>
      </c>
      <c r="R8157" t="str">
        <f>TEXT(SalesData[[#This Row],[Order Date]],"mmm-yyyy")</f>
        <v>Dec-2024</v>
      </c>
      <c r="S8157">
        <f>YEAR(SalesData[[#This Row],[Order Date]])*100 + MONTH(SalesData[[#This Row],[Order Date]])</f>
        <v>202412</v>
      </c>
    </row>
    <row r="8158" spans="1:19" x14ac:dyDescent="0.3">
      <c r="A8158" t="s">
        <v>16164</v>
      </c>
      <c r="B8158" s="3">
        <v>45652</v>
      </c>
      <c r="C8158" t="s">
        <v>16165</v>
      </c>
      <c r="D8158" t="s">
        <v>13</v>
      </c>
      <c r="E8158" t="s">
        <v>14</v>
      </c>
      <c r="F8158" t="s">
        <v>34</v>
      </c>
      <c r="G8158">
        <v>6</v>
      </c>
      <c r="H8158" s="5">
        <v>930.34</v>
      </c>
      <c r="I8158" s="5">
        <v>0.28000000000000003</v>
      </c>
      <c r="J8158" s="5">
        <v>4019.0688</v>
      </c>
      <c r="K8158" s="5">
        <v>1078.6521103101791</v>
      </c>
      <c r="L8158">
        <f>YEAR(SalesData[Order Date])</f>
        <v>2024</v>
      </c>
      <c r="M8158">
        <f>MONTH(SalesData[Order Date])</f>
        <v>12</v>
      </c>
      <c r="N8158" t="str">
        <f>TEXT(SalesData[[#This Row],[Order Date]], "mmmm")</f>
        <v>December</v>
      </c>
      <c r="O8158" s="7">
        <f>IF(SalesData[Sales]=0,0,SalesData[Profit]/SalesData[Sales])</f>
        <v>0.26838358933048845</v>
      </c>
      <c r="P8158" s="8">
        <f t="shared" si="127"/>
        <v>5.0160873085825257E-5</v>
      </c>
      <c r="Q8158" t="str">
        <f>IF(SalesData[[#This Row],[Discount]]&gt;0, "Yes", "No")</f>
        <v>Yes</v>
      </c>
      <c r="R8158" t="str">
        <f>TEXT(SalesData[[#This Row],[Order Date]],"mmm-yyyy")</f>
        <v>Dec-2024</v>
      </c>
      <c r="S8158">
        <f>YEAR(SalesData[[#This Row],[Order Date]])*100 + MONTH(SalesData[[#This Row],[Order Date]])</f>
        <v>202412</v>
      </c>
    </row>
    <row r="8159" spans="1:19" x14ac:dyDescent="0.3">
      <c r="A8159" t="s">
        <v>16172</v>
      </c>
      <c r="B8159" s="3">
        <v>45647</v>
      </c>
      <c r="C8159" t="s">
        <v>16173</v>
      </c>
      <c r="D8159" t="s">
        <v>23</v>
      </c>
      <c r="E8159" t="s">
        <v>26</v>
      </c>
      <c r="F8159" t="s">
        <v>27</v>
      </c>
      <c r="G8159">
        <v>9</v>
      </c>
      <c r="H8159" s="5">
        <v>98.93</v>
      </c>
      <c r="I8159" s="5">
        <v>0.15</v>
      </c>
      <c r="J8159" s="5">
        <v>756.81450000000007</v>
      </c>
      <c r="K8159" s="5">
        <v>108.9692001166547</v>
      </c>
      <c r="L8159">
        <f>YEAR(SalesData[Order Date])</f>
        <v>2024</v>
      </c>
      <c r="M8159">
        <f>MONTH(SalesData[Order Date])</f>
        <v>12</v>
      </c>
      <c r="N8159" t="str">
        <f>TEXT(SalesData[[#This Row],[Order Date]], "mmmm")</f>
        <v>December</v>
      </c>
      <c r="O8159" s="7">
        <f>IF(SalesData[Sales]=0,0,SalesData[Profit]/SalesData[Sales])</f>
        <v>0.14398402794430432</v>
      </c>
      <c r="P8159" s="8">
        <f t="shared" si="127"/>
        <v>1.6846928804878868E-4</v>
      </c>
      <c r="Q8159" t="str">
        <f>IF(SalesData[[#This Row],[Discount]]&gt;0, "Yes", "No")</f>
        <v>Yes</v>
      </c>
      <c r="R8159" t="str">
        <f>TEXT(SalesData[[#This Row],[Order Date]],"mmm-yyyy")</f>
        <v>Dec-2024</v>
      </c>
      <c r="S8159">
        <f>YEAR(SalesData[[#This Row],[Order Date]])*100 + MONTH(SalesData[[#This Row],[Order Date]])</f>
        <v>202412</v>
      </c>
    </row>
    <row r="8160" spans="1:19" x14ac:dyDescent="0.3">
      <c r="A8160" t="s">
        <v>16186</v>
      </c>
      <c r="B8160" s="3">
        <v>45656</v>
      </c>
      <c r="C8160" t="s">
        <v>16187</v>
      </c>
      <c r="D8160" t="s">
        <v>23</v>
      </c>
      <c r="E8160" t="s">
        <v>26</v>
      </c>
      <c r="F8160" t="s">
        <v>44</v>
      </c>
      <c r="G8160">
        <v>6</v>
      </c>
      <c r="H8160" s="5">
        <v>159.88</v>
      </c>
      <c r="I8160" s="5">
        <v>0.28000000000000003</v>
      </c>
      <c r="J8160" s="5">
        <v>690.6816</v>
      </c>
      <c r="K8160" s="5">
        <v>165.79388359579249</v>
      </c>
      <c r="L8160">
        <f>YEAR(SalesData[Order Date])</f>
        <v>2024</v>
      </c>
      <c r="M8160">
        <f>MONTH(SalesData[Order Date])</f>
        <v>12</v>
      </c>
      <c r="N8160" t="str">
        <f>TEXT(SalesData[[#This Row],[Order Date]], "mmmm")</f>
        <v>December</v>
      </c>
      <c r="O8160" s="7">
        <f>IF(SalesData[Sales]=0,0,SalesData[Profit]/SalesData[Sales])</f>
        <v>0.24004386912260656</v>
      </c>
      <c r="P8160" s="8">
        <f t="shared" si="127"/>
        <v>2.9188558085230595E-4</v>
      </c>
      <c r="Q8160" t="str">
        <f>IF(SalesData[[#This Row],[Discount]]&gt;0, "Yes", "No")</f>
        <v>Yes</v>
      </c>
      <c r="R8160" t="str">
        <f>TEXT(SalesData[[#This Row],[Order Date]],"mmm-yyyy")</f>
        <v>Dec-2024</v>
      </c>
      <c r="S8160">
        <f>YEAR(SalesData[[#This Row],[Order Date]])*100 + MONTH(SalesData[[#This Row],[Order Date]])</f>
        <v>202412</v>
      </c>
    </row>
    <row r="8161" spans="1:19" x14ac:dyDescent="0.3">
      <c r="A8161" t="s">
        <v>16237</v>
      </c>
      <c r="B8161" s="3">
        <v>45630</v>
      </c>
      <c r="C8161" t="s">
        <v>16238</v>
      </c>
      <c r="D8161" t="s">
        <v>23</v>
      </c>
      <c r="E8161" t="s">
        <v>19</v>
      </c>
      <c r="F8161" t="s">
        <v>31</v>
      </c>
      <c r="G8161">
        <v>5</v>
      </c>
      <c r="H8161" s="5">
        <v>325.58</v>
      </c>
      <c r="I8161" s="5">
        <v>0.24</v>
      </c>
      <c r="J8161" s="5">
        <v>1237.204</v>
      </c>
      <c r="K8161" s="5">
        <v>156.83854339692681</v>
      </c>
      <c r="L8161">
        <f>YEAR(SalesData[Order Date])</f>
        <v>2024</v>
      </c>
      <c r="M8161">
        <f>MONTH(SalesData[Order Date])</f>
        <v>12</v>
      </c>
      <c r="N8161" t="str">
        <f>TEXT(SalesData[[#This Row],[Order Date]], "mmmm")</f>
        <v>December</v>
      </c>
      <c r="O8161" s="7">
        <f>IF(SalesData[Sales]=0,0,SalesData[Profit]/SalesData[Sales])</f>
        <v>0.12676853889651732</v>
      </c>
      <c r="P8161" s="8">
        <f t="shared" si="127"/>
        <v>1.4742920326801402E-4</v>
      </c>
      <c r="Q8161" t="str">
        <f>IF(SalesData[[#This Row],[Discount]]&gt;0, "Yes", "No")</f>
        <v>Yes</v>
      </c>
      <c r="R8161" t="str">
        <f>TEXT(SalesData[[#This Row],[Order Date]],"mmm-yyyy")</f>
        <v>Dec-2024</v>
      </c>
      <c r="S8161">
        <f>YEAR(SalesData[[#This Row],[Order Date]])*100 + MONTH(SalesData[[#This Row],[Order Date]])</f>
        <v>202412</v>
      </c>
    </row>
    <row r="8162" spans="1:19" x14ac:dyDescent="0.3">
      <c r="A8162" t="s">
        <v>16257</v>
      </c>
      <c r="B8162" s="3">
        <v>45654</v>
      </c>
      <c r="C8162" t="s">
        <v>16258</v>
      </c>
      <c r="D8162" t="s">
        <v>30</v>
      </c>
      <c r="E8162" t="s">
        <v>14</v>
      </c>
      <c r="F8162" t="s">
        <v>62</v>
      </c>
      <c r="G8162">
        <v>3</v>
      </c>
      <c r="H8162" s="5">
        <v>768.69</v>
      </c>
      <c r="I8162" s="5">
        <v>0.09</v>
      </c>
      <c r="J8162" s="5">
        <v>2098.5237000000002</v>
      </c>
      <c r="K8162" s="5">
        <v>456.58549805455527</v>
      </c>
      <c r="L8162">
        <f>YEAR(SalesData[Order Date])</f>
        <v>2024</v>
      </c>
      <c r="M8162">
        <f>MONTH(SalesData[Order Date])</f>
        <v>12</v>
      </c>
      <c r="N8162" t="str">
        <f>TEXT(SalesData[[#This Row],[Order Date]], "mmmm")</f>
        <v>December</v>
      </c>
      <c r="O8162" s="7">
        <f>IF(SalesData[Sales]=0,0,SalesData[Profit]/SalesData[Sales])</f>
        <v>0.21757462069861552</v>
      </c>
      <c r="P8162" s="8">
        <f t="shared" si="127"/>
        <v>3.9027436287710255E-5</v>
      </c>
      <c r="Q8162" t="str">
        <f>IF(SalesData[[#This Row],[Discount]]&gt;0, "Yes", "No")</f>
        <v>Yes</v>
      </c>
      <c r="R8162" t="str">
        <f>TEXT(SalesData[[#This Row],[Order Date]],"mmm-yyyy")</f>
        <v>Dec-2024</v>
      </c>
      <c r="S8162">
        <f>YEAR(SalesData[[#This Row],[Order Date]])*100 + MONTH(SalesData[[#This Row],[Order Date]])</f>
        <v>202412</v>
      </c>
    </row>
    <row r="8163" spans="1:19" x14ac:dyDescent="0.3">
      <c r="A8163" t="s">
        <v>16296</v>
      </c>
      <c r="B8163" s="3">
        <v>45654</v>
      </c>
      <c r="C8163" t="s">
        <v>16297</v>
      </c>
      <c r="D8163" t="s">
        <v>30</v>
      </c>
      <c r="E8163" t="s">
        <v>26</v>
      </c>
      <c r="F8163" t="s">
        <v>15</v>
      </c>
      <c r="G8163">
        <v>1</v>
      </c>
      <c r="H8163" s="5">
        <v>763.97</v>
      </c>
      <c r="I8163" s="5">
        <v>0.18</v>
      </c>
      <c r="J8163" s="5">
        <v>626.45540000000005</v>
      </c>
      <c r="K8163" s="5">
        <v>164.99059055538211</v>
      </c>
      <c r="L8163">
        <f>YEAR(SalesData[Order Date])</f>
        <v>2024</v>
      </c>
      <c r="M8163">
        <f>MONTH(SalesData[Order Date])</f>
        <v>12</v>
      </c>
      <c r="N8163" t="str">
        <f>TEXT(SalesData[[#This Row],[Order Date]], "mmmm")</f>
        <v>December</v>
      </c>
      <c r="O8163" s="7">
        <f>IF(SalesData[Sales]=0,0,SalesData[Profit]/SalesData[Sales])</f>
        <v>0.26337164713622407</v>
      </c>
      <c r="P8163" s="8">
        <f t="shared" si="127"/>
        <v>2.3561134599526157E-4</v>
      </c>
      <c r="Q8163" t="str">
        <f>IF(SalesData[[#This Row],[Discount]]&gt;0, "Yes", "No")</f>
        <v>Yes</v>
      </c>
      <c r="R8163" t="str">
        <f>TEXT(SalesData[[#This Row],[Order Date]],"mmm-yyyy")</f>
        <v>Dec-2024</v>
      </c>
      <c r="S8163">
        <f>YEAR(SalesData[[#This Row],[Order Date]])*100 + MONTH(SalesData[[#This Row],[Order Date]])</f>
        <v>202412</v>
      </c>
    </row>
    <row r="8164" spans="1:19" x14ac:dyDescent="0.3">
      <c r="A8164" t="s">
        <v>16495</v>
      </c>
      <c r="B8164" s="3">
        <v>45657</v>
      </c>
      <c r="C8164" t="s">
        <v>16496</v>
      </c>
      <c r="D8164" t="s">
        <v>23</v>
      </c>
      <c r="E8164" t="s">
        <v>19</v>
      </c>
      <c r="F8164" t="s">
        <v>39</v>
      </c>
      <c r="G8164">
        <v>1</v>
      </c>
      <c r="H8164" s="5">
        <v>789.11</v>
      </c>
      <c r="I8164" s="5">
        <v>0.16</v>
      </c>
      <c r="J8164" s="5">
        <v>662.85239999999999</v>
      </c>
      <c r="K8164" s="5">
        <v>38.796955050611501</v>
      </c>
      <c r="L8164">
        <f>YEAR(SalesData[Order Date])</f>
        <v>2024</v>
      </c>
      <c r="M8164">
        <f>MONTH(SalesData[Order Date])</f>
        <v>12</v>
      </c>
      <c r="N8164" t="str">
        <f>TEXT(SalesData[[#This Row],[Order Date]], "mmmm")</f>
        <v>December</v>
      </c>
      <c r="O8164" s="7">
        <f>IF(SalesData[Sales]=0,0,SalesData[Profit]/SalesData[Sales])</f>
        <v>5.8530307879418556E-2</v>
      </c>
      <c r="P8164" s="8">
        <f t="shared" si="127"/>
        <v>2.027600714729252E-4</v>
      </c>
      <c r="Q8164" t="str">
        <f>IF(SalesData[[#This Row],[Discount]]&gt;0, "Yes", "No")</f>
        <v>Yes</v>
      </c>
      <c r="R8164" t="str">
        <f>TEXT(SalesData[[#This Row],[Order Date]],"mmm-yyyy")</f>
        <v>Dec-2024</v>
      </c>
      <c r="S8164">
        <f>YEAR(SalesData[[#This Row],[Order Date]])*100 + MONTH(SalesData[[#This Row],[Order Date]])</f>
        <v>202412</v>
      </c>
    </row>
    <row r="8165" spans="1:19" x14ac:dyDescent="0.3">
      <c r="A8165" t="s">
        <v>16547</v>
      </c>
      <c r="B8165" s="3">
        <v>45642</v>
      </c>
      <c r="C8165" t="s">
        <v>16548</v>
      </c>
      <c r="D8165" t="s">
        <v>23</v>
      </c>
      <c r="E8165" t="s">
        <v>19</v>
      </c>
      <c r="F8165" t="s">
        <v>44</v>
      </c>
      <c r="G8165">
        <v>1</v>
      </c>
      <c r="H8165" s="5">
        <v>600.41999999999996</v>
      </c>
      <c r="I8165" s="5">
        <v>0.19</v>
      </c>
      <c r="J8165" s="5">
        <v>486.34019999999998</v>
      </c>
      <c r="K8165" s="5">
        <v>78.828035328248021</v>
      </c>
      <c r="L8165">
        <f>YEAR(SalesData[Order Date])</f>
        <v>2024</v>
      </c>
      <c r="M8165">
        <f>MONTH(SalesData[Order Date])</f>
        <v>12</v>
      </c>
      <c r="N8165" t="str">
        <f>TEXT(SalesData[[#This Row],[Order Date]], "mmmm")</f>
        <v>December</v>
      </c>
      <c r="O8165" s="7">
        <f>IF(SalesData[Sales]=0,0,SalesData[Profit]/SalesData[Sales])</f>
        <v>0.16208414465480753</v>
      </c>
      <c r="P8165" s="8">
        <f t="shared" si="127"/>
        <v>3.16445155058126E-4</v>
      </c>
      <c r="Q8165" t="str">
        <f>IF(SalesData[[#This Row],[Discount]]&gt;0, "Yes", "No")</f>
        <v>Yes</v>
      </c>
      <c r="R8165" t="str">
        <f>TEXT(SalesData[[#This Row],[Order Date]],"mmm-yyyy")</f>
        <v>Dec-2024</v>
      </c>
      <c r="S8165">
        <f>YEAR(SalesData[[#This Row],[Order Date]])*100 + MONTH(SalesData[[#This Row],[Order Date]])</f>
        <v>202412</v>
      </c>
    </row>
    <row r="8166" spans="1:19" x14ac:dyDescent="0.3">
      <c r="A8166" t="s">
        <v>16579</v>
      </c>
      <c r="B8166" s="3">
        <v>45633</v>
      </c>
      <c r="C8166" t="s">
        <v>16580</v>
      </c>
      <c r="D8166" t="s">
        <v>23</v>
      </c>
      <c r="E8166" t="s">
        <v>26</v>
      </c>
      <c r="F8166" t="s">
        <v>91</v>
      </c>
      <c r="G8166">
        <v>2</v>
      </c>
      <c r="H8166" s="5">
        <v>907.63</v>
      </c>
      <c r="I8166" s="5">
        <v>0</v>
      </c>
      <c r="J8166" s="5">
        <v>1815.26</v>
      </c>
      <c r="K8166" s="5">
        <v>197.78336246800089</v>
      </c>
      <c r="L8166">
        <f>YEAR(SalesData[Order Date])</f>
        <v>2024</v>
      </c>
      <c r="M8166">
        <f>MONTH(SalesData[Order Date])</f>
        <v>12</v>
      </c>
      <c r="N8166" t="str">
        <f>TEXT(SalesData[[#This Row],[Order Date]], "mmmm")</f>
        <v>December</v>
      </c>
      <c r="O8166" s="7">
        <f>IF(SalesData[Sales]=0,0,SalesData[Profit]/SalesData[Sales])</f>
        <v>0.10895594155548015</v>
      </c>
      <c r="P8166" s="8">
        <f t="shared" si="127"/>
        <v>0</v>
      </c>
      <c r="Q8166" t="str">
        <f>IF(SalesData[[#This Row],[Discount]]&gt;0, "Yes", "No")</f>
        <v>No</v>
      </c>
      <c r="R8166" t="str">
        <f>TEXT(SalesData[[#This Row],[Order Date]],"mmm-yyyy")</f>
        <v>Dec-2024</v>
      </c>
      <c r="S8166">
        <f>YEAR(SalesData[[#This Row],[Order Date]])*100 + MONTH(SalesData[[#This Row],[Order Date]])</f>
        <v>202412</v>
      </c>
    </row>
    <row r="8167" spans="1:19" x14ac:dyDescent="0.3">
      <c r="A8167" t="s">
        <v>16597</v>
      </c>
      <c r="B8167" s="3">
        <v>45656</v>
      </c>
      <c r="C8167" t="s">
        <v>16598</v>
      </c>
      <c r="D8167" t="s">
        <v>23</v>
      </c>
      <c r="E8167" t="s">
        <v>19</v>
      </c>
      <c r="F8167" t="s">
        <v>62</v>
      </c>
      <c r="G8167">
        <v>7</v>
      </c>
      <c r="H8167" s="5">
        <v>850.67</v>
      </c>
      <c r="I8167" s="5">
        <v>0.26</v>
      </c>
      <c r="J8167" s="5">
        <v>4406.4705999999996</v>
      </c>
      <c r="K8167" s="5">
        <v>341.968546792469</v>
      </c>
      <c r="L8167">
        <f>YEAR(SalesData[Order Date])</f>
        <v>2024</v>
      </c>
      <c r="M8167">
        <f>MONTH(SalesData[Order Date])</f>
        <v>12</v>
      </c>
      <c r="N8167" t="str">
        <f>TEXT(SalesData[[#This Row],[Order Date]], "mmmm")</f>
        <v>December</v>
      </c>
      <c r="O8167" s="7">
        <f>IF(SalesData[Sales]=0,0,SalesData[Profit]/SalesData[Sales])</f>
        <v>7.7605997596459406E-2</v>
      </c>
      <c r="P8167" s="8">
        <f t="shared" si="127"/>
        <v>4.3663062224901723E-5</v>
      </c>
      <c r="Q8167" t="str">
        <f>IF(SalesData[[#This Row],[Discount]]&gt;0, "Yes", "No")</f>
        <v>Yes</v>
      </c>
      <c r="R8167" t="str">
        <f>TEXT(SalesData[[#This Row],[Order Date]],"mmm-yyyy")</f>
        <v>Dec-2024</v>
      </c>
      <c r="S8167">
        <f>YEAR(SalesData[[#This Row],[Order Date]])*100 + MONTH(SalesData[[#This Row],[Order Date]])</f>
        <v>202412</v>
      </c>
    </row>
    <row r="8168" spans="1:19" x14ac:dyDescent="0.3">
      <c r="A8168" t="s">
        <v>16604</v>
      </c>
      <c r="B8168" s="3">
        <v>45645</v>
      </c>
      <c r="C8168" t="s">
        <v>16605</v>
      </c>
      <c r="D8168" t="s">
        <v>23</v>
      </c>
      <c r="E8168" t="s">
        <v>14</v>
      </c>
      <c r="F8168" t="s">
        <v>31</v>
      </c>
      <c r="G8168">
        <v>7</v>
      </c>
      <c r="H8168" s="5">
        <v>789.26</v>
      </c>
      <c r="I8168" s="5">
        <v>0.04</v>
      </c>
      <c r="J8168" s="5">
        <v>5303.8271999999997</v>
      </c>
      <c r="K8168" s="5">
        <v>1020.8739908531441</v>
      </c>
      <c r="L8168">
        <f>YEAR(SalesData[Order Date])</f>
        <v>2024</v>
      </c>
      <c r="M8168">
        <f>MONTH(SalesData[Order Date])</f>
        <v>12</v>
      </c>
      <c r="N8168" t="str">
        <f>TEXT(SalesData[[#This Row],[Order Date]], "mmmm")</f>
        <v>December</v>
      </c>
      <c r="O8168" s="7">
        <f>IF(SalesData[Sales]=0,0,SalesData[Profit]/SalesData[Sales])</f>
        <v>0.19247874268097273</v>
      </c>
      <c r="P8168" s="8">
        <f t="shared" si="127"/>
        <v>7.2400548796159876E-6</v>
      </c>
      <c r="Q8168" t="str">
        <f>IF(SalesData[[#This Row],[Discount]]&gt;0, "Yes", "No")</f>
        <v>Yes</v>
      </c>
      <c r="R8168" t="str">
        <f>TEXT(SalesData[[#This Row],[Order Date]],"mmm-yyyy")</f>
        <v>Dec-2024</v>
      </c>
      <c r="S8168">
        <f>YEAR(SalesData[[#This Row],[Order Date]])*100 + MONTH(SalesData[[#This Row],[Order Date]])</f>
        <v>202412</v>
      </c>
    </row>
    <row r="8169" spans="1:19" x14ac:dyDescent="0.3">
      <c r="A8169" t="s">
        <v>16642</v>
      </c>
      <c r="B8169" s="3">
        <v>45636</v>
      </c>
      <c r="C8169" t="s">
        <v>16643</v>
      </c>
      <c r="D8169" t="s">
        <v>23</v>
      </c>
      <c r="E8169" t="s">
        <v>19</v>
      </c>
      <c r="F8169" t="s">
        <v>31</v>
      </c>
      <c r="G8169">
        <v>6</v>
      </c>
      <c r="H8169" s="5">
        <v>86.93</v>
      </c>
      <c r="I8169" s="5">
        <v>0.05</v>
      </c>
      <c r="J8169" s="5">
        <v>495.50099999999998</v>
      </c>
      <c r="K8169" s="5">
        <v>32.313275819717347</v>
      </c>
      <c r="L8169">
        <f>YEAR(SalesData[Order Date])</f>
        <v>2024</v>
      </c>
      <c r="M8169">
        <f>MONTH(SalesData[Order Date])</f>
        <v>12</v>
      </c>
      <c r="N8169" t="str">
        <f>TEXT(SalesData[[#This Row],[Order Date]], "mmmm")</f>
        <v>December</v>
      </c>
      <c r="O8169" s="7">
        <f>IF(SalesData[Sales]=0,0,SalesData[Profit]/SalesData[Sales])</f>
        <v>6.521334128431093E-2</v>
      </c>
      <c r="P8169" s="8">
        <f t="shared" si="127"/>
        <v>9.586257141761571E-5</v>
      </c>
      <c r="Q8169" t="str">
        <f>IF(SalesData[[#This Row],[Discount]]&gt;0, "Yes", "No")</f>
        <v>Yes</v>
      </c>
      <c r="R8169" t="str">
        <f>TEXT(SalesData[[#This Row],[Order Date]],"mmm-yyyy")</f>
        <v>Dec-2024</v>
      </c>
      <c r="S8169">
        <f>YEAR(SalesData[[#This Row],[Order Date]])*100 + MONTH(SalesData[[#This Row],[Order Date]])</f>
        <v>202412</v>
      </c>
    </row>
    <row r="8170" spans="1:19" x14ac:dyDescent="0.3">
      <c r="A8170" t="s">
        <v>16664</v>
      </c>
      <c r="B8170" s="3">
        <v>45637</v>
      </c>
      <c r="C8170" t="s">
        <v>16665</v>
      </c>
      <c r="D8170" t="s">
        <v>13</v>
      </c>
      <c r="E8170" t="s">
        <v>14</v>
      </c>
      <c r="F8170" t="s">
        <v>20</v>
      </c>
      <c r="G8170">
        <v>5</v>
      </c>
      <c r="H8170" s="5">
        <v>219.07</v>
      </c>
      <c r="I8170" s="5">
        <v>0.19</v>
      </c>
      <c r="J8170" s="5">
        <v>887.23349999999994</v>
      </c>
      <c r="K8170" s="5">
        <v>190.14459926634959</v>
      </c>
      <c r="L8170">
        <f>YEAR(SalesData[Order Date])</f>
        <v>2024</v>
      </c>
      <c r="M8170">
        <f>MONTH(SalesData[Order Date])</f>
        <v>12</v>
      </c>
      <c r="N8170" t="str">
        <f>TEXT(SalesData[[#This Row],[Order Date]], "mmmm")</f>
        <v>December</v>
      </c>
      <c r="O8170" s="7">
        <f>IF(SalesData[Sales]=0,0,SalesData[Profit]/SalesData[Sales])</f>
        <v>0.21431178969949805</v>
      </c>
      <c r="P8170" s="8">
        <f t="shared" si="127"/>
        <v>1.7346053772766698E-4</v>
      </c>
      <c r="Q8170" t="str">
        <f>IF(SalesData[[#This Row],[Discount]]&gt;0, "Yes", "No")</f>
        <v>Yes</v>
      </c>
      <c r="R8170" t="str">
        <f>TEXT(SalesData[[#This Row],[Order Date]],"mmm-yyyy")</f>
        <v>Dec-2024</v>
      </c>
      <c r="S8170">
        <f>YEAR(SalesData[[#This Row],[Order Date]])*100 + MONTH(SalesData[[#This Row],[Order Date]])</f>
        <v>202412</v>
      </c>
    </row>
    <row r="8171" spans="1:19" x14ac:dyDescent="0.3">
      <c r="A8171" t="s">
        <v>16750</v>
      </c>
      <c r="B8171" s="3">
        <v>45643</v>
      </c>
      <c r="C8171" t="s">
        <v>16039</v>
      </c>
      <c r="D8171" t="s">
        <v>23</v>
      </c>
      <c r="E8171" t="s">
        <v>14</v>
      </c>
      <c r="F8171" t="s">
        <v>53</v>
      </c>
      <c r="G8171">
        <v>3</v>
      </c>
      <c r="H8171" s="5">
        <v>378.97</v>
      </c>
      <c r="I8171" s="5">
        <v>0.14000000000000001</v>
      </c>
      <c r="J8171" s="5">
        <v>977.74260000000004</v>
      </c>
      <c r="K8171" s="5">
        <v>261.1577224411987</v>
      </c>
      <c r="L8171">
        <f>YEAR(SalesData[Order Date])</f>
        <v>2024</v>
      </c>
      <c r="M8171">
        <f>MONTH(SalesData[Order Date])</f>
        <v>12</v>
      </c>
      <c r="N8171" t="str">
        <f>TEXT(SalesData[[#This Row],[Order Date]], "mmmm")</f>
        <v>December</v>
      </c>
      <c r="O8171" s="7">
        <f>IF(SalesData[Sales]=0,0,SalesData[Profit]/SalesData[Sales])</f>
        <v>0.26710273485189118</v>
      </c>
      <c r="P8171" s="8">
        <f t="shared" si="127"/>
        <v>1.2314079390628985E-4</v>
      </c>
      <c r="Q8171" t="str">
        <f>IF(SalesData[[#This Row],[Discount]]&gt;0, "Yes", "No")</f>
        <v>Yes</v>
      </c>
      <c r="R8171" t="str">
        <f>TEXT(SalesData[[#This Row],[Order Date]],"mmm-yyyy")</f>
        <v>Dec-2024</v>
      </c>
      <c r="S8171">
        <f>YEAR(SalesData[[#This Row],[Order Date]])*100 + MONTH(SalesData[[#This Row],[Order Date]])</f>
        <v>202412</v>
      </c>
    </row>
    <row r="8172" spans="1:19" x14ac:dyDescent="0.3">
      <c r="A8172" t="s">
        <v>16772</v>
      </c>
      <c r="B8172" s="3">
        <v>45630</v>
      </c>
      <c r="C8172" t="s">
        <v>14311</v>
      </c>
      <c r="D8172" t="s">
        <v>30</v>
      </c>
      <c r="E8172" t="s">
        <v>19</v>
      </c>
      <c r="F8172" t="s">
        <v>39</v>
      </c>
      <c r="G8172">
        <v>5</v>
      </c>
      <c r="H8172" s="5">
        <v>163.35</v>
      </c>
      <c r="I8172" s="5">
        <v>0.1</v>
      </c>
      <c r="J8172" s="5">
        <v>735.07500000000005</v>
      </c>
      <c r="K8172" s="5">
        <v>88.580167066949372</v>
      </c>
      <c r="L8172">
        <f>YEAR(SalesData[Order Date])</f>
        <v>2024</v>
      </c>
      <c r="M8172">
        <f>MONTH(SalesData[Order Date])</f>
        <v>12</v>
      </c>
      <c r="N8172" t="str">
        <f>TEXT(SalesData[[#This Row],[Order Date]], "mmmm")</f>
        <v>December</v>
      </c>
      <c r="O8172" s="7">
        <f>IF(SalesData[Sales]=0,0,SalesData[Profit]/SalesData[Sales])</f>
        <v>0.12050493768248052</v>
      </c>
      <c r="P8172" s="8">
        <f t="shared" si="127"/>
        <v>1.2243648607284971E-4</v>
      </c>
      <c r="Q8172" t="str">
        <f>IF(SalesData[[#This Row],[Discount]]&gt;0, "Yes", "No")</f>
        <v>Yes</v>
      </c>
      <c r="R8172" t="str">
        <f>TEXT(SalesData[[#This Row],[Order Date]],"mmm-yyyy")</f>
        <v>Dec-2024</v>
      </c>
      <c r="S8172">
        <f>YEAR(SalesData[[#This Row],[Order Date]])*100 + MONTH(SalesData[[#This Row],[Order Date]])</f>
        <v>202412</v>
      </c>
    </row>
    <row r="8173" spans="1:19" x14ac:dyDescent="0.3">
      <c r="A8173" t="s">
        <v>16790</v>
      </c>
      <c r="B8173" s="3">
        <v>45641</v>
      </c>
      <c r="C8173" t="s">
        <v>16791</v>
      </c>
      <c r="D8173" t="s">
        <v>23</v>
      </c>
      <c r="E8173" t="s">
        <v>14</v>
      </c>
      <c r="F8173" t="s">
        <v>53</v>
      </c>
      <c r="G8173">
        <v>5</v>
      </c>
      <c r="H8173" s="5">
        <v>208.9</v>
      </c>
      <c r="I8173" s="5">
        <v>0.11</v>
      </c>
      <c r="J8173" s="5">
        <v>929.60500000000002</v>
      </c>
      <c r="K8173" s="5">
        <v>238.4430163422314</v>
      </c>
      <c r="L8173">
        <f>YEAR(SalesData[Order Date])</f>
        <v>2024</v>
      </c>
      <c r="M8173">
        <f>MONTH(SalesData[Order Date])</f>
        <v>12</v>
      </c>
      <c r="N8173" t="str">
        <f>TEXT(SalesData[[#This Row],[Order Date]], "mmmm")</f>
        <v>December</v>
      </c>
      <c r="O8173" s="7">
        <f>IF(SalesData[Sales]=0,0,SalesData[Profit]/SalesData[Sales])</f>
        <v>0.25649928339696043</v>
      </c>
      <c r="P8173" s="8">
        <f t="shared" si="127"/>
        <v>1.0531354715174725E-4</v>
      </c>
      <c r="Q8173" t="str">
        <f>IF(SalesData[[#This Row],[Discount]]&gt;0, "Yes", "No")</f>
        <v>Yes</v>
      </c>
      <c r="R8173" t="str">
        <f>TEXT(SalesData[[#This Row],[Order Date]],"mmm-yyyy")</f>
        <v>Dec-2024</v>
      </c>
      <c r="S8173">
        <f>YEAR(SalesData[[#This Row],[Order Date]])*100 + MONTH(SalesData[[#This Row],[Order Date]])</f>
        <v>202412</v>
      </c>
    </row>
    <row r="8174" spans="1:19" x14ac:dyDescent="0.3">
      <c r="A8174" t="s">
        <v>16799</v>
      </c>
      <c r="B8174" s="3">
        <v>45655</v>
      </c>
      <c r="C8174" t="s">
        <v>16800</v>
      </c>
      <c r="D8174" t="s">
        <v>13</v>
      </c>
      <c r="E8174" t="s">
        <v>19</v>
      </c>
      <c r="F8174" t="s">
        <v>39</v>
      </c>
      <c r="G8174">
        <v>1</v>
      </c>
      <c r="H8174" s="5">
        <v>528.09</v>
      </c>
      <c r="I8174" s="5">
        <v>0.3</v>
      </c>
      <c r="J8174" s="5">
        <v>369.66300000000001</v>
      </c>
      <c r="K8174" s="5">
        <v>78.545873142356442</v>
      </c>
      <c r="L8174">
        <f>YEAR(SalesData[Order Date])</f>
        <v>2024</v>
      </c>
      <c r="M8174">
        <f>MONTH(SalesData[Order Date])</f>
        <v>12</v>
      </c>
      <c r="N8174" t="str">
        <f>TEXT(SalesData[[#This Row],[Order Date]], "mmmm")</f>
        <v>December</v>
      </c>
      <c r="O8174" s="7">
        <f>IF(SalesData[Sales]=0,0,SalesData[Profit]/SalesData[Sales])</f>
        <v>0.21247967241069959</v>
      </c>
      <c r="P8174" s="8">
        <f t="shared" si="127"/>
        <v>5.6808498551383282E-4</v>
      </c>
      <c r="Q8174" t="str">
        <f>IF(SalesData[[#This Row],[Discount]]&gt;0, "Yes", "No")</f>
        <v>Yes</v>
      </c>
      <c r="R8174" t="str">
        <f>TEXT(SalesData[[#This Row],[Order Date]],"mmm-yyyy")</f>
        <v>Dec-2024</v>
      </c>
      <c r="S8174">
        <f>YEAR(SalesData[[#This Row],[Order Date]])*100 + MONTH(SalesData[[#This Row],[Order Date]])</f>
        <v>202412</v>
      </c>
    </row>
    <row r="8175" spans="1:19" x14ac:dyDescent="0.3">
      <c r="A8175" t="s">
        <v>16809</v>
      </c>
      <c r="B8175" s="3">
        <v>45635</v>
      </c>
      <c r="C8175" t="s">
        <v>16810</v>
      </c>
      <c r="D8175" t="s">
        <v>18</v>
      </c>
      <c r="E8175" t="s">
        <v>26</v>
      </c>
      <c r="F8175" t="s">
        <v>34</v>
      </c>
      <c r="G8175">
        <v>1</v>
      </c>
      <c r="H8175" s="5">
        <v>917.41</v>
      </c>
      <c r="I8175" s="5">
        <v>0.3</v>
      </c>
      <c r="J8175" s="5">
        <v>642.1869999999999</v>
      </c>
      <c r="K8175" s="5">
        <v>158.06164768024311</v>
      </c>
      <c r="L8175">
        <f>YEAR(SalesData[Order Date])</f>
        <v>2024</v>
      </c>
      <c r="M8175">
        <f>MONTH(SalesData[Order Date])</f>
        <v>12</v>
      </c>
      <c r="N8175" t="str">
        <f>TEXT(SalesData[[#This Row],[Order Date]], "mmmm")</f>
        <v>December</v>
      </c>
      <c r="O8175" s="7">
        <f>IF(SalesData[Sales]=0,0,SalesData[Profit]/SalesData[Sales])</f>
        <v>0.24613025128232607</v>
      </c>
      <c r="P8175" s="8">
        <f t="shared" si="127"/>
        <v>3.2700755387449448E-4</v>
      </c>
      <c r="Q8175" t="str">
        <f>IF(SalesData[[#This Row],[Discount]]&gt;0, "Yes", "No")</f>
        <v>Yes</v>
      </c>
      <c r="R8175" t="str">
        <f>TEXT(SalesData[[#This Row],[Order Date]],"mmm-yyyy")</f>
        <v>Dec-2024</v>
      </c>
      <c r="S8175">
        <f>YEAR(SalesData[[#This Row],[Order Date]])*100 + MONTH(SalesData[[#This Row],[Order Date]])</f>
        <v>202412</v>
      </c>
    </row>
    <row r="8176" spans="1:19" x14ac:dyDescent="0.3">
      <c r="A8176" t="s">
        <v>16835</v>
      </c>
      <c r="B8176" s="3">
        <v>45640</v>
      </c>
      <c r="C8176" t="s">
        <v>16836</v>
      </c>
      <c r="D8176" t="s">
        <v>30</v>
      </c>
      <c r="E8176" t="s">
        <v>14</v>
      </c>
      <c r="F8176" t="s">
        <v>39</v>
      </c>
      <c r="G8176">
        <v>4</v>
      </c>
      <c r="H8176" s="5">
        <v>844.69</v>
      </c>
      <c r="I8176" s="5">
        <v>0.21</v>
      </c>
      <c r="J8176" s="5">
        <v>2669.2204000000002</v>
      </c>
      <c r="K8176" s="5">
        <v>794.91547387622245</v>
      </c>
      <c r="L8176">
        <f>YEAR(SalesData[Order Date])</f>
        <v>2024</v>
      </c>
      <c r="M8176">
        <f>MONTH(SalesData[Order Date])</f>
        <v>12</v>
      </c>
      <c r="N8176" t="str">
        <f>TEXT(SalesData[[#This Row],[Order Date]], "mmmm")</f>
        <v>December</v>
      </c>
      <c r="O8176" s="7">
        <f>IF(SalesData[Sales]=0,0,SalesData[Profit]/SalesData[Sales])</f>
        <v>0.29780810677013497</v>
      </c>
      <c r="P8176" s="8">
        <f t="shared" si="127"/>
        <v>6.215297919946962E-5</v>
      </c>
      <c r="Q8176" t="str">
        <f>IF(SalesData[[#This Row],[Discount]]&gt;0, "Yes", "No")</f>
        <v>Yes</v>
      </c>
      <c r="R8176" t="str">
        <f>TEXT(SalesData[[#This Row],[Order Date]],"mmm-yyyy")</f>
        <v>Dec-2024</v>
      </c>
      <c r="S8176">
        <f>YEAR(SalesData[[#This Row],[Order Date]])*100 + MONTH(SalesData[[#This Row],[Order Date]])</f>
        <v>202412</v>
      </c>
    </row>
    <row r="8177" spans="1:19" x14ac:dyDescent="0.3">
      <c r="A8177" t="s">
        <v>16867</v>
      </c>
      <c r="B8177" s="3">
        <v>45630</v>
      </c>
      <c r="C8177" t="s">
        <v>16868</v>
      </c>
      <c r="D8177" t="s">
        <v>18</v>
      </c>
      <c r="E8177" t="s">
        <v>14</v>
      </c>
      <c r="F8177" t="s">
        <v>91</v>
      </c>
      <c r="G8177">
        <v>4</v>
      </c>
      <c r="H8177" s="5">
        <v>248.22</v>
      </c>
      <c r="I8177" s="5">
        <v>0.04</v>
      </c>
      <c r="J8177" s="5">
        <v>953.16480000000001</v>
      </c>
      <c r="K8177" s="5">
        <v>115.03365953786751</v>
      </c>
      <c r="L8177">
        <f>YEAR(SalesData[Order Date])</f>
        <v>2024</v>
      </c>
      <c r="M8177">
        <f>MONTH(SalesData[Order Date])</f>
        <v>12</v>
      </c>
      <c r="N8177" t="str">
        <f>TEXT(SalesData[[#This Row],[Order Date]], "mmmm")</f>
        <v>December</v>
      </c>
      <c r="O8177" s="7">
        <f>IF(SalesData[Sales]=0,0,SalesData[Profit]/SalesData[Sales])</f>
        <v>0.12068601309854025</v>
      </c>
      <c r="P8177" s="8">
        <f t="shared" si="127"/>
        <v>4.0286842317299169E-5</v>
      </c>
      <c r="Q8177" t="str">
        <f>IF(SalesData[[#This Row],[Discount]]&gt;0, "Yes", "No")</f>
        <v>Yes</v>
      </c>
      <c r="R8177" t="str">
        <f>TEXT(SalesData[[#This Row],[Order Date]],"mmm-yyyy")</f>
        <v>Dec-2024</v>
      </c>
      <c r="S8177">
        <f>YEAR(SalesData[[#This Row],[Order Date]])*100 + MONTH(SalesData[[#This Row],[Order Date]])</f>
        <v>202412</v>
      </c>
    </row>
    <row r="8178" spans="1:19" x14ac:dyDescent="0.3">
      <c r="A8178" t="s">
        <v>16879</v>
      </c>
      <c r="B8178" s="3">
        <v>45627</v>
      </c>
      <c r="C8178" t="s">
        <v>16880</v>
      </c>
      <c r="D8178" t="s">
        <v>13</v>
      </c>
      <c r="E8178" t="s">
        <v>26</v>
      </c>
      <c r="F8178" t="s">
        <v>62</v>
      </c>
      <c r="G8178">
        <v>8</v>
      </c>
      <c r="H8178" s="5">
        <v>639.28</v>
      </c>
      <c r="I8178" s="5">
        <v>0.25</v>
      </c>
      <c r="J8178" s="5">
        <v>3835.68</v>
      </c>
      <c r="K8178" s="5">
        <v>1078.287003412252</v>
      </c>
      <c r="L8178">
        <f>YEAR(SalesData[Order Date])</f>
        <v>2024</v>
      </c>
      <c r="M8178">
        <f>MONTH(SalesData[Order Date])</f>
        <v>12</v>
      </c>
      <c r="N8178" t="str">
        <f>TEXT(SalesData[[#This Row],[Order Date]], "mmmm")</f>
        <v>December</v>
      </c>
      <c r="O8178" s="7">
        <f>IF(SalesData[Sales]=0,0,SalesData[Profit]/SalesData[Sales])</f>
        <v>0.28112016732685002</v>
      </c>
      <c r="P8178" s="8">
        <f t="shared" si="127"/>
        <v>4.8883118508321862E-5</v>
      </c>
      <c r="Q8178" t="str">
        <f>IF(SalesData[[#This Row],[Discount]]&gt;0, "Yes", "No")</f>
        <v>Yes</v>
      </c>
      <c r="R8178" t="str">
        <f>TEXT(SalesData[[#This Row],[Order Date]],"mmm-yyyy")</f>
        <v>Dec-2024</v>
      </c>
      <c r="S8178">
        <f>YEAR(SalesData[[#This Row],[Order Date]])*100 + MONTH(SalesData[[#This Row],[Order Date]])</f>
        <v>202412</v>
      </c>
    </row>
    <row r="8179" spans="1:19" x14ac:dyDescent="0.3">
      <c r="A8179" t="s">
        <v>16958</v>
      </c>
      <c r="B8179" s="3">
        <v>45647</v>
      </c>
      <c r="C8179" t="s">
        <v>16959</v>
      </c>
      <c r="D8179" t="s">
        <v>30</v>
      </c>
      <c r="E8179" t="s">
        <v>14</v>
      </c>
      <c r="F8179" t="s">
        <v>27</v>
      </c>
      <c r="G8179">
        <v>6</v>
      </c>
      <c r="H8179" s="5">
        <v>65.290000000000006</v>
      </c>
      <c r="I8179" s="5">
        <v>0.3</v>
      </c>
      <c r="J8179" s="5">
        <v>274.21800000000002</v>
      </c>
      <c r="K8179" s="5">
        <v>32.480002832626077</v>
      </c>
      <c r="L8179">
        <f>YEAR(SalesData[Order Date])</f>
        <v>2024</v>
      </c>
      <c r="M8179">
        <f>MONTH(SalesData[Order Date])</f>
        <v>12</v>
      </c>
      <c r="N8179" t="str">
        <f>TEXT(SalesData[[#This Row],[Order Date]], "mmmm")</f>
        <v>December</v>
      </c>
      <c r="O8179" s="7">
        <f>IF(SalesData[Sales]=0,0,SalesData[Profit]/SalesData[Sales])</f>
        <v>0.11844591833003695</v>
      </c>
      <c r="P8179" s="8">
        <f t="shared" si="127"/>
        <v>7.6581406034614786E-4</v>
      </c>
      <c r="Q8179" t="str">
        <f>IF(SalesData[[#This Row],[Discount]]&gt;0, "Yes", "No")</f>
        <v>Yes</v>
      </c>
      <c r="R8179" t="str">
        <f>TEXT(SalesData[[#This Row],[Order Date]],"mmm-yyyy")</f>
        <v>Dec-2024</v>
      </c>
      <c r="S8179">
        <f>YEAR(SalesData[[#This Row],[Order Date]])*100 + MONTH(SalesData[[#This Row],[Order Date]])</f>
        <v>202412</v>
      </c>
    </row>
    <row r="8180" spans="1:19" x14ac:dyDescent="0.3">
      <c r="A8180" t="s">
        <v>16960</v>
      </c>
      <c r="B8180" s="3">
        <v>45644</v>
      </c>
      <c r="C8180" t="s">
        <v>16961</v>
      </c>
      <c r="D8180" t="s">
        <v>23</v>
      </c>
      <c r="E8180" t="s">
        <v>14</v>
      </c>
      <c r="F8180" t="s">
        <v>91</v>
      </c>
      <c r="G8180">
        <v>3</v>
      </c>
      <c r="H8180" s="5">
        <v>530.04999999999995</v>
      </c>
      <c r="I8180" s="5">
        <v>0.24</v>
      </c>
      <c r="J8180" s="5">
        <v>1208.5139999999999</v>
      </c>
      <c r="K8180" s="5">
        <v>220.37041255626619</v>
      </c>
      <c r="L8180">
        <f>YEAR(SalesData[Order Date])</f>
        <v>2024</v>
      </c>
      <c r="M8180">
        <f>MONTH(SalesData[Order Date])</f>
        <v>12</v>
      </c>
      <c r="N8180" t="str">
        <f>TEXT(SalesData[[#This Row],[Order Date]], "mmmm")</f>
        <v>December</v>
      </c>
      <c r="O8180" s="7">
        <f>IF(SalesData[Sales]=0,0,SalesData[Profit]/SalesData[Sales])</f>
        <v>0.1823482496324132</v>
      </c>
      <c r="P8180" s="8">
        <f t="shared" si="127"/>
        <v>1.5092915762663901E-4</v>
      </c>
      <c r="Q8180" t="str">
        <f>IF(SalesData[[#This Row],[Discount]]&gt;0, "Yes", "No")</f>
        <v>Yes</v>
      </c>
      <c r="R8180" t="str">
        <f>TEXT(SalesData[[#This Row],[Order Date]],"mmm-yyyy")</f>
        <v>Dec-2024</v>
      </c>
      <c r="S8180">
        <f>YEAR(SalesData[[#This Row],[Order Date]])*100 + MONTH(SalesData[[#This Row],[Order Date]])</f>
        <v>202412</v>
      </c>
    </row>
    <row r="8181" spans="1:19" x14ac:dyDescent="0.3">
      <c r="A8181" t="s">
        <v>16968</v>
      </c>
      <c r="B8181" s="3">
        <v>45646</v>
      </c>
      <c r="C8181" t="s">
        <v>16969</v>
      </c>
      <c r="D8181" t="s">
        <v>18</v>
      </c>
      <c r="E8181" t="s">
        <v>14</v>
      </c>
      <c r="F8181" t="s">
        <v>62</v>
      </c>
      <c r="G8181">
        <v>6</v>
      </c>
      <c r="H8181" s="5">
        <v>846.44</v>
      </c>
      <c r="I8181" s="5">
        <v>0.12</v>
      </c>
      <c r="J8181" s="5">
        <v>4469.2031999999999</v>
      </c>
      <c r="K8181" s="5">
        <v>1336.3012803839979</v>
      </c>
      <c r="L8181">
        <f>YEAR(SalesData[Order Date])</f>
        <v>2024</v>
      </c>
      <c r="M8181">
        <f>MONTH(SalesData[Order Date])</f>
        <v>12</v>
      </c>
      <c r="N8181" t="str">
        <f>TEXT(SalesData[[#This Row],[Order Date]], "mmmm")</f>
        <v>December</v>
      </c>
      <c r="O8181" s="7">
        <f>IF(SalesData[Sales]=0,0,SalesData[Profit]/SalesData[Sales])</f>
        <v>0.29900213093555422</v>
      </c>
      <c r="P8181" s="8">
        <f t="shared" si="127"/>
        <v>2.3628372950238646E-5</v>
      </c>
      <c r="Q8181" t="str">
        <f>IF(SalesData[[#This Row],[Discount]]&gt;0, "Yes", "No")</f>
        <v>Yes</v>
      </c>
      <c r="R8181" t="str">
        <f>TEXT(SalesData[[#This Row],[Order Date]],"mmm-yyyy")</f>
        <v>Dec-2024</v>
      </c>
      <c r="S8181">
        <f>YEAR(SalesData[[#This Row],[Order Date]])*100 + MONTH(SalesData[[#This Row],[Order Date]])</f>
        <v>202412</v>
      </c>
    </row>
    <row r="8182" spans="1:19" x14ac:dyDescent="0.3">
      <c r="A8182" t="s">
        <v>17018</v>
      </c>
      <c r="B8182" s="3">
        <v>45629</v>
      </c>
      <c r="C8182" t="s">
        <v>13721</v>
      </c>
      <c r="D8182" t="s">
        <v>30</v>
      </c>
      <c r="E8182" t="s">
        <v>19</v>
      </c>
      <c r="F8182" t="s">
        <v>62</v>
      </c>
      <c r="G8182">
        <v>7</v>
      </c>
      <c r="H8182" s="5">
        <v>740.43</v>
      </c>
      <c r="I8182" s="5">
        <v>0.1</v>
      </c>
      <c r="J8182" s="5">
        <v>4664.7089999999998</v>
      </c>
      <c r="K8182" s="5">
        <v>894.41222558462209</v>
      </c>
      <c r="L8182">
        <f>YEAR(SalesData[Order Date])</f>
        <v>2024</v>
      </c>
      <c r="M8182">
        <f>MONTH(SalesData[Order Date])</f>
        <v>12</v>
      </c>
      <c r="N8182" t="str">
        <f>TEXT(SalesData[[#This Row],[Order Date]], "mmmm")</f>
        <v>December</v>
      </c>
      <c r="O8182" s="7">
        <f>IF(SalesData[Sales]=0,0,SalesData[Profit]/SalesData[Sales])</f>
        <v>0.19174019763818539</v>
      </c>
      <c r="P8182" s="8">
        <f t="shared" si="127"/>
        <v>1.9293808038186309E-5</v>
      </c>
      <c r="Q8182" t="str">
        <f>IF(SalesData[[#This Row],[Discount]]&gt;0, "Yes", "No")</f>
        <v>Yes</v>
      </c>
      <c r="R8182" t="str">
        <f>TEXT(SalesData[[#This Row],[Order Date]],"mmm-yyyy")</f>
        <v>Dec-2024</v>
      </c>
      <c r="S8182">
        <f>YEAR(SalesData[[#This Row],[Order Date]])*100 + MONTH(SalesData[[#This Row],[Order Date]])</f>
        <v>202412</v>
      </c>
    </row>
    <row r="8183" spans="1:19" x14ac:dyDescent="0.3">
      <c r="A8183" t="s">
        <v>17028</v>
      </c>
      <c r="B8183" s="3">
        <v>45636</v>
      </c>
      <c r="C8183" t="s">
        <v>17029</v>
      </c>
      <c r="D8183" t="s">
        <v>13</v>
      </c>
      <c r="E8183" t="s">
        <v>14</v>
      </c>
      <c r="F8183" t="s">
        <v>44</v>
      </c>
      <c r="G8183">
        <v>7</v>
      </c>
      <c r="H8183" s="5">
        <v>978.08</v>
      </c>
      <c r="I8183" s="5">
        <v>0.24</v>
      </c>
      <c r="J8183" s="5">
        <v>5203.3856000000014</v>
      </c>
      <c r="K8183" s="5">
        <v>896.24964473927093</v>
      </c>
      <c r="L8183">
        <f>YEAR(SalesData[Order Date])</f>
        <v>2024</v>
      </c>
      <c r="M8183">
        <f>MONTH(SalesData[Order Date])</f>
        <v>12</v>
      </c>
      <c r="N8183" t="str">
        <f>TEXT(SalesData[[#This Row],[Order Date]], "mmmm")</f>
        <v>December</v>
      </c>
      <c r="O8183" s="7">
        <f>IF(SalesData[Sales]=0,0,SalesData[Profit]/SalesData[Sales])</f>
        <v>0.17224355710621767</v>
      </c>
      <c r="P8183" s="8">
        <f t="shared" si="127"/>
        <v>3.5054100161248856E-5</v>
      </c>
      <c r="Q8183" t="str">
        <f>IF(SalesData[[#This Row],[Discount]]&gt;0, "Yes", "No")</f>
        <v>Yes</v>
      </c>
      <c r="R8183" t="str">
        <f>TEXT(SalesData[[#This Row],[Order Date]],"mmm-yyyy")</f>
        <v>Dec-2024</v>
      </c>
      <c r="S8183">
        <f>YEAR(SalesData[[#This Row],[Order Date]])*100 + MONTH(SalesData[[#This Row],[Order Date]])</f>
        <v>202412</v>
      </c>
    </row>
    <row r="8184" spans="1:19" x14ac:dyDescent="0.3">
      <c r="A8184" t="s">
        <v>17069</v>
      </c>
      <c r="B8184" s="3">
        <v>45633</v>
      </c>
      <c r="C8184" t="s">
        <v>17070</v>
      </c>
      <c r="D8184" t="s">
        <v>18</v>
      </c>
      <c r="E8184" t="s">
        <v>19</v>
      </c>
      <c r="F8184" t="s">
        <v>91</v>
      </c>
      <c r="G8184">
        <v>8</v>
      </c>
      <c r="H8184" s="5">
        <v>199.75</v>
      </c>
      <c r="I8184" s="5">
        <v>0.01</v>
      </c>
      <c r="J8184" s="5">
        <v>1582.02</v>
      </c>
      <c r="K8184" s="5">
        <v>279.9242996261944</v>
      </c>
      <c r="L8184">
        <f>YEAR(SalesData[Order Date])</f>
        <v>2024</v>
      </c>
      <c r="M8184">
        <f>MONTH(SalesData[Order Date])</f>
        <v>12</v>
      </c>
      <c r="N8184" t="str">
        <f>TEXT(SalesData[[#This Row],[Order Date]], "mmmm")</f>
        <v>December</v>
      </c>
      <c r="O8184" s="7">
        <f>IF(SalesData[Sales]=0,0,SalesData[Profit]/SalesData[Sales])</f>
        <v>0.17694106245571764</v>
      </c>
      <c r="P8184" s="8">
        <f t="shared" si="127"/>
        <v>6.2578222778473089E-6</v>
      </c>
      <c r="Q8184" t="str">
        <f>IF(SalesData[[#This Row],[Discount]]&gt;0, "Yes", "No")</f>
        <v>Yes</v>
      </c>
      <c r="R8184" t="str">
        <f>TEXT(SalesData[[#This Row],[Order Date]],"mmm-yyyy")</f>
        <v>Dec-2024</v>
      </c>
      <c r="S8184">
        <f>YEAR(SalesData[[#This Row],[Order Date]])*100 + MONTH(SalesData[[#This Row],[Order Date]])</f>
        <v>202412</v>
      </c>
    </row>
    <row r="8185" spans="1:19" x14ac:dyDescent="0.3">
      <c r="A8185" t="s">
        <v>17075</v>
      </c>
      <c r="B8185" s="3">
        <v>45636</v>
      </c>
      <c r="C8185" t="s">
        <v>17076</v>
      </c>
      <c r="D8185" t="s">
        <v>23</v>
      </c>
      <c r="E8185" t="s">
        <v>19</v>
      </c>
      <c r="F8185" t="s">
        <v>31</v>
      </c>
      <c r="G8185">
        <v>7</v>
      </c>
      <c r="H8185" s="5">
        <v>171.39</v>
      </c>
      <c r="I8185" s="5">
        <v>0.2</v>
      </c>
      <c r="J8185" s="5">
        <v>959.78400000000011</v>
      </c>
      <c r="K8185" s="5">
        <v>96.385487665699387</v>
      </c>
      <c r="L8185">
        <f>YEAR(SalesData[Order Date])</f>
        <v>2024</v>
      </c>
      <c r="M8185">
        <f>MONTH(SalesData[Order Date])</f>
        <v>12</v>
      </c>
      <c r="N8185" t="str">
        <f>TEXT(SalesData[[#This Row],[Order Date]], "mmmm")</f>
        <v>December</v>
      </c>
      <c r="O8185" s="7">
        <f>IF(SalesData[Sales]=0,0,SalesData[Profit]/SalesData[Sales])</f>
        <v>0.10042414508441418</v>
      </c>
      <c r="P8185" s="8">
        <f t="shared" si="127"/>
        <v>1.6670417510606555E-4</v>
      </c>
      <c r="Q8185" t="str">
        <f>IF(SalesData[[#This Row],[Discount]]&gt;0, "Yes", "No")</f>
        <v>Yes</v>
      </c>
      <c r="R8185" t="str">
        <f>TEXT(SalesData[[#This Row],[Order Date]],"mmm-yyyy")</f>
        <v>Dec-2024</v>
      </c>
      <c r="S8185">
        <f>YEAR(SalesData[[#This Row],[Order Date]])*100 + MONTH(SalesData[[#This Row],[Order Date]])</f>
        <v>202412</v>
      </c>
    </row>
    <row r="8186" spans="1:19" x14ac:dyDescent="0.3">
      <c r="A8186" t="s">
        <v>17128</v>
      </c>
      <c r="B8186" s="3">
        <v>45649</v>
      </c>
      <c r="C8186" t="s">
        <v>17129</v>
      </c>
      <c r="D8186" t="s">
        <v>13</v>
      </c>
      <c r="E8186" t="s">
        <v>19</v>
      </c>
      <c r="F8186" t="s">
        <v>44</v>
      </c>
      <c r="G8186">
        <v>2</v>
      </c>
      <c r="H8186" s="5">
        <v>341.15</v>
      </c>
      <c r="I8186" s="5">
        <v>0.14000000000000001</v>
      </c>
      <c r="J8186" s="5">
        <v>586.77799999999991</v>
      </c>
      <c r="K8186" s="5">
        <v>120.562672780955</v>
      </c>
      <c r="L8186">
        <f>YEAR(SalesData[Order Date])</f>
        <v>2024</v>
      </c>
      <c r="M8186">
        <f>MONTH(SalesData[Order Date])</f>
        <v>12</v>
      </c>
      <c r="N8186" t="str">
        <f>TEXT(SalesData[[#This Row],[Order Date]], "mmmm")</f>
        <v>December</v>
      </c>
      <c r="O8186" s="7">
        <f>IF(SalesData[Sales]=0,0,SalesData[Profit]/SalesData[Sales])</f>
        <v>0.20546556411616493</v>
      </c>
      <c r="P8186" s="8">
        <f t="shared" si="127"/>
        <v>2.0518833357760518E-4</v>
      </c>
      <c r="Q8186" t="str">
        <f>IF(SalesData[[#This Row],[Discount]]&gt;0, "Yes", "No")</f>
        <v>Yes</v>
      </c>
      <c r="R8186" t="str">
        <f>TEXT(SalesData[[#This Row],[Order Date]],"mmm-yyyy")</f>
        <v>Dec-2024</v>
      </c>
      <c r="S8186">
        <f>YEAR(SalesData[[#This Row],[Order Date]])*100 + MONTH(SalesData[[#This Row],[Order Date]])</f>
        <v>202412</v>
      </c>
    </row>
    <row r="8187" spans="1:19" x14ac:dyDescent="0.3">
      <c r="A8187" t="s">
        <v>17149</v>
      </c>
      <c r="B8187" s="3">
        <v>45629</v>
      </c>
      <c r="C8187" t="s">
        <v>17150</v>
      </c>
      <c r="D8187" t="s">
        <v>13</v>
      </c>
      <c r="E8187" t="s">
        <v>19</v>
      </c>
      <c r="F8187" t="s">
        <v>91</v>
      </c>
      <c r="G8187">
        <v>6</v>
      </c>
      <c r="H8187" s="5">
        <v>78.739999999999995</v>
      </c>
      <c r="I8187" s="5">
        <v>0.12</v>
      </c>
      <c r="J8187" s="5">
        <v>415.74720000000002</v>
      </c>
      <c r="K8187" s="5">
        <v>97.608635985374988</v>
      </c>
      <c r="L8187">
        <f>YEAR(SalesData[Order Date])</f>
        <v>2024</v>
      </c>
      <c r="M8187">
        <f>MONTH(SalesData[Order Date])</f>
        <v>12</v>
      </c>
      <c r="N8187" t="str">
        <f>TEXT(SalesData[[#This Row],[Order Date]], "mmmm")</f>
        <v>December</v>
      </c>
      <c r="O8187" s="7">
        <f>IF(SalesData[Sales]=0,0,SalesData[Profit]/SalesData[Sales])</f>
        <v>0.2347788174770028</v>
      </c>
      <c r="P8187" s="8">
        <f t="shared" si="127"/>
        <v>2.5400050800101603E-4</v>
      </c>
      <c r="Q8187" t="str">
        <f>IF(SalesData[[#This Row],[Discount]]&gt;0, "Yes", "No")</f>
        <v>Yes</v>
      </c>
      <c r="R8187" t="str">
        <f>TEXT(SalesData[[#This Row],[Order Date]],"mmm-yyyy")</f>
        <v>Dec-2024</v>
      </c>
      <c r="S8187">
        <f>YEAR(SalesData[[#This Row],[Order Date]])*100 + MONTH(SalesData[[#This Row],[Order Date]])</f>
        <v>202412</v>
      </c>
    </row>
    <row r="8188" spans="1:19" x14ac:dyDescent="0.3">
      <c r="A8188" t="s">
        <v>17161</v>
      </c>
      <c r="B8188" s="3">
        <v>45653</v>
      </c>
      <c r="C8188" t="s">
        <v>17162</v>
      </c>
      <c r="D8188" t="s">
        <v>18</v>
      </c>
      <c r="E8188" t="s">
        <v>19</v>
      </c>
      <c r="F8188" t="s">
        <v>20</v>
      </c>
      <c r="G8188">
        <v>1</v>
      </c>
      <c r="H8188" s="5">
        <v>683.47</v>
      </c>
      <c r="I8188" s="5">
        <v>0.25</v>
      </c>
      <c r="J8188" s="5">
        <v>512.60249999999996</v>
      </c>
      <c r="K8188" s="5">
        <v>88.972322015700612</v>
      </c>
      <c r="L8188">
        <f>YEAR(SalesData[Order Date])</f>
        <v>2024</v>
      </c>
      <c r="M8188">
        <f>MONTH(SalesData[Order Date])</f>
        <v>12</v>
      </c>
      <c r="N8188" t="str">
        <f>TEXT(SalesData[[#This Row],[Order Date]], "mmmm")</f>
        <v>December</v>
      </c>
      <c r="O8188" s="7">
        <f>IF(SalesData[Sales]=0,0,SalesData[Profit]/SalesData[Sales])</f>
        <v>0.17356981679898287</v>
      </c>
      <c r="P8188" s="8">
        <f t="shared" si="127"/>
        <v>3.6578050243609811E-4</v>
      </c>
      <c r="Q8188" t="str">
        <f>IF(SalesData[[#This Row],[Discount]]&gt;0, "Yes", "No")</f>
        <v>Yes</v>
      </c>
      <c r="R8188" t="str">
        <f>TEXT(SalesData[[#This Row],[Order Date]],"mmm-yyyy")</f>
        <v>Dec-2024</v>
      </c>
      <c r="S8188">
        <f>YEAR(SalesData[[#This Row],[Order Date]])*100 + MONTH(SalesData[[#This Row],[Order Date]])</f>
        <v>202412</v>
      </c>
    </row>
    <row r="8189" spans="1:19" x14ac:dyDescent="0.3">
      <c r="A8189" t="s">
        <v>17228</v>
      </c>
      <c r="B8189" s="3">
        <v>45632</v>
      </c>
      <c r="C8189" t="s">
        <v>3468</v>
      </c>
      <c r="D8189" t="s">
        <v>13</v>
      </c>
      <c r="E8189" t="s">
        <v>26</v>
      </c>
      <c r="F8189" t="s">
        <v>15</v>
      </c>
      <c r="G8189">
        <v>8</v>
      </c>
      <c r="H8189" s="5">
        <v>168.84</v>
      </c>
      <c r="I8189" s="5">
        <v>0.02</v>
      </c>
      <c r="J8189" s="5">
        <v>1323.7056</v>
      </c>
      <c r="K8189" s="5">
        <v>215.67941735582949</v>
      </c>
      <c r="L8189">
        <f>YEAR(SalesData[Order Date])</f>
        <v>2024</v>
      </c>
      <c r="M8189">
        <f>MONTH(SalesData[Order Date])</f>
        <v>12</v>
      </c>
      <c r="N8189" t="str">
        <f>TEXT(SalesData[[#This Row],[Order Date]], "mmmm")</f>
        <v>December</v>
      </c>
      <c r="O8189" s="7">
        <f>IF(SalesData[Sales]=0,0,SalesData[Profit]/SalesData[Sales])</f>
        <v>0.16293609194962194</v>
      </c>
      <c r="P8189" s="8">
        <f t="shared" si="127"/>
        <v>1.480691779199242E-5</v>
      </c>
      <c r="Q8189" t="str">
        <f>IF(SalesData[[#This Row],[Discount]]&gt;0, "Yes", "No")</f>
        <v>Yes</v>
      </c>
      <c r="R8189" t="str">
        <f>TEXT(SalesData[[#This Row],[Order Date]],"mmm-yyyy")</f>
        <v>Dec-2024</v>
      </c>
      <c r="S8189">
        <f>YEAR(SalesData[[#This Row],[Order Date]])*100 + MONTH(SalesData[[#This Row],[Order Date]])</f>
        <v>202412</v>
      </c>
    </row>
    <row r="8190" spans="1:19" x14ac:dyDescent="0.3">
      <c r="A8190" t="s">
        <v>17231</v>
      </c>
      <c r="B8190" s="3">
        <v>45655</v>
      </c>
      <c r="C8190" t="s">
        <v>17232</v>
      </c>
      <c r="D8190" t="s">
        <v>18</v>
      </c>
      <c r="E8190" t="s">
        <v>14</v>
      </c>
      <c r="F8190" t="s">
        <v>44</v>
      </c>
      <c r="G8190">
        <v>2</v>
      </c>
      <c r="H8190" s="5">
        <v>635.57000000000005</v>
      </c>
      <c r="I8190" s="5">
        <v>0.17</v>
      </c>
      <c r="J8190" s="5">
        <v>1055.0462</v>
      </c>
      <c r="K8190" s="5">
        <v>283.99872112458598</v>
      </c>
      <c r="L8190">
        <f>YEAR(SalesData[Order Date])</f>
        <v>2024</v>
      </c>
      <c r="M8190">
        <f>MONTH(SalesData[Order Date])</f>
        <v>12</v>
      </c>
      <c r="N8190" t="str">
        <f>TEXT(SalesData[[#This Row],[Order Date]], "mmmm")</f>
        <v>December</v>
      </c>
      <c r="O8190" s="7">
        <f>IF(SalesData[Sales]=0,0,SalesData[Profit]/SalesData[Sales])</f>
        <v>0.2691813127468598</v>
      </c>
      <c r="P8190" s="8">
        <f t="shared" si="127"/>
        <v>1.3373821923627611E-4</v>
      </c>
      <c r="Q8190" t="str">
        <f>IF(SalesData[[#This Row],[Discount]]&gt;0, "Yes", "No")</f>
        <v>Yes</v>
      </c>
      <c r="R8190" t="str">
        <f>TEXT(SalesData[[#This Row],[Order Date]],"mmm-yyyy")</f>
        <v>Dec-2024</v>
      </c>
      <c r="S8190">
        <f>YEAR(SalesData[[#This Row],[Order Date]])*100 + MONTH(SalesData[[#This Row],[Order Date]])</f>
        <v>202412</v>
      </c>
    </row>
    <row r="8191" spans="1:19" x14ac:dyDescent="0.3">
      <c r="A8191" t="s">
        <v>17263</v>
      </c>
      <c r="B8191" s="3">
        <v>45652</v>
      </c>
      <c r="C8191" t="s">
        <v>17264</v>
      </c>
      <c r="D8191" t="s">
        <v>23</v>
      </c>
      <c r="E8191" t="s">
        <v>19</v>
      </c>
      <c r="F8191" t="s">
        <v>20</v>
      </c>
      <c r="G8191">
        <v>2</v>
      </c>
      <c r="H8191" s="5">
        <v>978.46</v>
      </c>
      <c r="I8191" s="5">
        <v>0.14000000000000001</v>
      </c>
      <c r="J8191" s="5">
        <v>1682.9512</v>
      </c>
      <c r="K8191" s="5">
        <v>426.12150179429779</v>
      </c>
      <c r="L8191">
        <f>YEAR(SalesData[Order Date])</f>
        <v>2024</v>
      </c>
      <c r="M8191">
        <f>MONTH(SalesData[Order Date])</f>
        <v>12</v>
      </c>
      <c r="N8191" t="str">
        <f>TEXT(SalesData[[#This Row],[Order Date]], "mmmm")</f>
        <v>December</v>
      </c>
      <c r="O8191" s="7">
        <f>IF(SalesData[Sales]=0,0,SalesData[Profit]/SalesData[Sales])</f>
        <v>0.25319896488638399</v>
      </c>
      <c r="P8191" s="8">
        <f t="shared" si="127"/>
        <v>7.1540992988982689E-5</v>
      </c>
      <c r="Q8191" t="str">
        <f>IF(SalesData[[#This Row],[Discount]]&gt;0, "Yes", "No")</f>
        <v>Yes</v>
      </c>
      <c r="R8191" t="str">
        <f>TEXT(SalesData[[#This Row],[Order Date]],"mmm-yyyy")</f>
        <v>Dec-2024</v>
      </c>
      <c r="S8191">
        <f>YEAR(SalesData[[#This Row],[Order Date]])*100 + MONTH(SalesData[[#This Row],[Order Date]])</f>
        <v>202412</v>
      </c>
    </row>
    <row r="8192" spans="1:19" x14ac:dyDescent="0.3">
      <c r="A8192" t="s">
        <v>17477</v>
      </c>
      <c r="B8192" s="3">
        <v>45641</v>
      </c>
      <c r="C8192" t="s">
        <v>17478</v>
      </c>
      <c r="D8192" t="s">
        <v>30</v>
      </c>
      <c r="E8192" t="s">
        <v>14</v>
      </c>
      <c r="F8192" t="s">
        <v>39</v>
      </c>
      <c r="G8192">
        <v>3</v>
      </c>
      <c r="H8192" s="5">
        <v>607.39</v>
      </c>
      <c r="I8192" s="5">
        <v>0.26</v>
      </c>
      <c r="J8192" s="5">
        <v>1348.4058</v>
      </c>
      <c r="K8192" s="5">
        <v>312.83185905858011</v>
      </c>
      <c r="L8192">
        <f>YEAR(SalesData[Order Date])</f>
        <v>2024</v>
      </c>
      <c r="M8192">
        <f>MONTH(SalesData[Order Date])</f>
        <v>12</v>
      </c>
      <c r="N8192" t="str">
        <f>TEXT(SalesData[[#This Row],[Order Date]], "mmmm")</f>
        <v>December</v>
      </c>
      <c r="O8192" s="7">
        <f>IF(SalesData[Sales]=0,0,SalesData[Profit]/SalesData[Sales])</f>
        <v>0.23200127072916782</v>
      </c>
      <c r="P8192" s="8">
        <f t="shared" si="127"/>
        <v>1.4268701603033744E-4</v>
      </c>
      <c r="Q8192" t="str">
        <f>IF(SalesData[[#This Row],[Discount]]&gt;0, "Yes", "No")</f>
        <v>Yes</v>
      </c>
      <c r="R8192" t="str">
        <f>TEXT(SalesData[[#This Row],[Order Date]],"mmm-yyyy")</f>
        <v>Dec-2024</v>
      </c>
      <c r="S8192">
        <f>YEAR(SalesData[[#This Row],[Order Date]])*100 + MONTH(SalesData[[#This Row],[Order Date]])</f>
        <v>202412</v>
      </c>
    </row>
    <row r="8193" spans="1:19" x14ac:dyDescent="0.3">
      <c r="A8193" t="s">
        <v>17489</v>
      </c>
      <c r="B8193" s="3">
        <v>45635</v>
      </c>
      <c r="C8193" t="s">
        <v>17490</v>
      </c>
      <c r="D8193" t="s">
        <v>18</v>
      </c>
      <c r="E8193" t="s">
        <v>19</v>
      </c>
      <c r="F8193" t="s">
        <v>39</v>
      </c>
      <c r="G8193">
        <v>7</v>
      </c>
      <c r="H8193" s="5">
        <v>796.95</v>
      </c>
      <c r="I8193" s="5">
        <v>0.18</v>
      </c>
      <c r="J8193" s="5">
        <v>4574.4930000000004</v>
      </c>
      <c r="K8193" s="5">
        <v>1338.8591802381591</v>
      </c>
      <c r="L8193">
        <f>YEAR(SalesData[Order Date])</f>
        <v>2024</v>
      </c>
      <c r="M8193">
        <f>MONTH(SalesData[Order Date])</f>
        <v>12</v>
      </c>
      <c r="N8193" t="str">
        <f>TEXT(SalesData[[#This Row],[Order Date]], "mmmm")</f>
        <v>December</v>
      </c>
      <c r="O8193" s="7">
        <f>IF(SalesData[Sales]=0,0,SalesData[Profit]/SalesData[Sales])</f>
        <v>0.29267924997112443</v>
      </c>
      <c r="P8193" s="8">
        <f t="shared" si="127"/>
        <v>3.2265870775187542E-5</v>
      </c>
      <c r="Q8193" t="str">
        <f>IF(SalesData[[#This Row],[Discount]]&gt;0, "Yes", "No")</f>
        <v>Yes</v>
      </c>
      <c r="R8193" t="str">
        <f>TEXT(SalesData[[#This Row],[Order Date]],"mmm-yyyy")</f>
        <v>Dec-2024</v>
      </c>
      <c r="S8193">
        <f>YEAR(SalesData[[#This Row],[Order Date]])*100 + MONTH(SalesData[[#This Row],[Order Date]])</f>
        <v>202412</v>
      </c>
    </row>
    <row r="8194" spans="1:19" x14ac:dyDescent="0.3">
      <c r="A8194" t="s">
        <v>17501</v>
      </c>
      <c r="B8194" s="3">
        <v>45643</v>
      </c>
      <c r="C8194" t="s">
        <v>17502</v>
      </c>
      <c r="D8194" t="s">
        <v>18</v>
      </c>
      <c r="E8194" t="s">
        <v>19</v>
      </c>
      <c r="F8194" t="s">
        <v>44</v>
      </c>
      <c r="G8194">
        <v>2</v>
      </c>
      <c r="H8194" s="5">
        <v>460.23</v>
      </c>
      <c r="I8194" s="5">
        <v>0.21</v>
      </c>
      <c r="J8194" s="5">
        <v>727.16340000000002</v>
      </c>
      <c r="K8194" s="5">
        <v>213.96494095009069</v>
      </c>
      <c r="L8194">
        <f>YEAR(SalesData[Order Date])</f>
        <v>2024</v>
      </c>
      <c r="M8194">
        <f>MONTH(SalesData[Order Date])</f>
        <v>12</v>
      </c>
      <c r="N8194" t="str">
        <f>TEXT(SalesData[[#This Row],[Order Date]], "mmmm")</f>
        <v>December</v>
      </c>
      <c r="O8194" s="7">
        <f>IF(SalesData[Sales]=0,0,SalesData[Profit]/SalesData[Sales])</f>
        <v>0.29424602634028429</v>
      </c>
      <c r="P8194" s="8">
        <f t="shared" ref="P8194:P8257" si="128">IF(H:H*G:G=0, 0, (I:I/(H:H*G:G)))</f>
        <v>2.281467961671338E-4</v>
      </c>
      <c r="Q8194" t="str">
        <f>IF(SalesData[[#This Row],[Discount]]&gt;0, "Yes", "No")</f>
        <v>Yes</v>
      </c>
      <c r="R8194" t="str">
        <f>TEXT(SalesData[[#This Row],[Order Date]],"mmm-yyyy")</f>
        <v>Dec-2024</v>
      </c>
      <c r="S8194">
        <f>YEAR(SalesData[[#This Row],[Order Date]])*100 + MONTH(SalesData[[#This Row],[Order Date]])</f>
        <v>202412</v>
      </c>
    </row>
    <row r="8195" spans="1:19" x14ac:dyDescent="0.3">
      <c r="A8195" t="s">
        <v>17513</v>
      </c>
      <c r="B8195" s="3">
        <v>45642</v>
      </c>
      <c r="C8195" t="s">
        <v>17514</v>
      </c>
      <c r="D8195" t="s">
        <v>13</v>
      </c>
      <c r="E8195" t="s">
        <v>19</v>
      </c>
      <c r="F8195" t="s">
        <v>62</v>
      </c>
      <c r="G8195">
        <v>1</v>
      </c>
      <c r="H8195" s="5">
        <v>271.14</v>
      </c>
      <c r="I8195" s="5">
        <v>0</v>
      </c>
      <c r="J8195" s="5">
        <v>271.14</v>
      </c>
      <c r="K8195" s="5">
        <v>15.851291013401971</v>
      </c>
      <c r="L8195">
        <f>YEAR(SalesData[Order Date])</f>
        <v>2024</v>
      </c>
      <c r="M8195">
        <f>MONTH(SalesData[Order Date])</f>
        <v>12</v>
      </c>
      <c r="N8195" t="str">
        <f>TEXT(SalesData[[#This Row],[Order Date]], "mmmm")</f>
        <v>December</v>
      </c>
      <c r="O8195" s="7">
        <f>IF(SalesData[Sales]=0,0,SalesData[Profit]/SalesData[Sales])</f>
        <v>5.846164716899746E-2</v>
      </c>
      <c r="P8195" s="8">
        <f t="shared" si="128"/>
        <v>0</v>
      </c>
      <c r="Q8195" t="str">
        <f>IF(SalesData[[#This Row],[Discount]]&gt;0, "Yes", "No")</f>
        <v>No</v>
      </c>
      <c r="R8195" t="str">
        <f>TEXT(SalesData[[#This Row],[Order Date]],"mmm-yyyy")</f>
        <v>Dec-2024</v>
      </c>
      <c r="S8195">
        <f>YEAR(SalesData[[#This Row],[Order Date]])*100 + MONTH(SalesData[[#This Row],[Order Date]])</f>
        <v>202412</v>
      </c>
    </row>
    <row r="8196" spans="1:19" x14ac:dyDescent="0.3">
      <c r="A8196" t="s">
        <v>17523</v>
      </c>
      <c r="B8196" s="3">
        <v>45634</v>
      </c>
      <c r="C8196" t="s">
        <v>17524</v>
      </c>
      <c r="D8196" t="s">
        <v>18</v>
      </c>
      <c r="E8196" t="s">
        <v>14</v>
      </c>
      <c r="F8196" t="s">
        <v>20</v>
      </c>
      <c r="G8196">
        <v>6</v>
      </c>
      <c r="H8196" s="5">
        <v>641.42999999999995</v>
      </c>
      <c r="I8196" s="5">
        <v>0.1</v>
      </c>
      <c r="J8196" s="5">
        <v>3463.7220000000002</v>
      </c>
      <c r="K8196" s="5">
        <v>915.10614785984069</v>
      </c>
      <c r="L8196">
        <f>YEAR(SalesData[Order Date])</f>
        <v>2024</v>
      </c>
      <c r="M8196">
        <f>MONTH(SalesData[Order Date])</f>
        <v>12</v>
      </c>
      <c r="N8196" t="str">
        <f>TEXT(SalesData[[#This Row],[Order Date]], "mmmm")</f>
        <v>December</v>
      </c>
      <c r="O8196" s="7">
        <f>IF(SalesData[Sales]=0,0,SalesData[Profit]/SalesData[Sales])</f>
        <v>0.26419734258691679</v>
      </c>
      <c r="P8196" s="8">
        <f t="shared" si="128"/>
        <v>2.5983609539102736E-5</v>
      </c>
      <c r="Q8196" t="str">
        <f>IF(SalesData[[#This Row],[Discount]]&gt;0, "Yes", "No")</f>
        <v>Yes</v>
      </c>
      <c r="R8196" t="str">
        <f>TEXT(SalesData[[#This Row],[Order Date]],"mmm-yyyy")</f>
        <v>Dec-2024</v>
      </c>
      <c r="S8196">
        <f>YEAR(SalesData[[#This Row],[Order Date]])*100 + MONTH(SalesData[[#This Row],[Order Date]])</f>
        <v>202412</v>
      </c>
    </row>
    <row r="8197" spans="1:19" x14ac:dyDescent="0.3">
      <c r="A8197" t="s">
        <v>17530</v>
      </c>
      <c r="B8197" s="3">
        <v>45643</v>
      </c>
      <c r="C8197" t="s">
        <v>17531</v>
      </c>
      <c r="D8197" t="s">
        <v>18</v>
      </c>
      <c r="E8197" t="s">
        <v>26</v>
      </c>
      <c r="F8197" t="s">
        <v>44</v>
      </c>
      <c r="G8197">
        <v>5</v>
      </c>
      <c r="H8197" s="5">
        <v>166.39</v>
      </c>
      <c r="I8197" s="5">
        <v>0.05</v>
      </c>
      <c r="J8197" s="5">
        <v>790.35249999999985</v>
      </c>
      <c r="K8197" s="5">
        <v>167.19849641294019</v>
      </c>
      <c r="L8197">
        <f>YEAR(SalesData[Order Date])</f>
        <v>2024</v>
      </c>
      <c r="M8197">
        <f>MONTH(SalesData[Order Date])</f>
        <v>12</v>
      </c>
      <c r="N8197" t="str">
        <f>TEXT(SalesData[[#This Row],[Order Date]], "mmmm")</f>
        <v>December</v>
      </c>
      <c r="O8197" s="7">
        <f>IF(SalesData[Sales]=0,0,SalesData[Profit]/SalesData[Sales])</f>
        <v>0.21154927252452574</v>
      </c>
      <c r="P8197" s="8">
        <f t="shared" si="128"/>
        <v>6.0099765610914125E-5</v>
      </c>
      <c r="Q8197" t="str">
        <f>IF(SalesData[[#This Row],[Discount]]&gt;0, "Yes", "No")</f>
        <v>Yes</v>
      </c>
      <c r="R8197" t="str">
        <f>TEXT(SalesData[[#This Row],[Order Date]],"mmm-yyyy")</f>
        <v>Dec-2024</v>
      </c>
      <c r="S8197">
        <f>YEAR(SalesData[[#This Row],[Order Date]])*100 + MONTH(SalesData[[#This Row],[Order Date]])</f>
        <v>202412</v>
      </c>
    </row>
    <row r="8198" spans="1:19" x14ac:dyDescent="0.3">
      <c r="A8198" t="s">
        <v>17541</v>
      </c>
      <c r="B8198" s="3">
        <v>45635</v>
      </c>
      <c r="C8198" t="s">
        <v>14204</v>
      </c>
      <c r="D8198" t="s">
        <v>30</v>
      </c>
      <c r="E8198" t="s">
        <v>14</v>
      </c>
      <c r="F8198" t="s">
        <v>20</v>
      </c>
      <c r="G8198">
        <v>3</v>
      </c>
      <c r="H8198" s="5">
        <v>480.21</v>
      </c>
      <c r="I8198" s="5">
        <v>0.11</v>
      </c>
      <c r="J8198" s="5">
        <v>1282.1606999999999</v>
      </c>
      <c r="K8198" s="5">
        <v>102.2550988337269</v>
      </c>
      <c r="L8198">
        <f>YEAR(SalesData[Order Date])</f>
        <v>2024</v>
      </c>
      <c r="M8198">
        <f>MONTH(SalesData[Order Date])</f>
        <v>12</v>
      </c>
      <c r="N8198" t="str">
        <f>TEXT(SalesData[[#This Row],[Order Date]], "mmmm")</f>
        <v>December</v>
      </c>
      <c r="O8198" s="7">
        <f>IF(SalesData[Sales]=0,0,SalesData[Profit]/SalesData[Sales])</f>
        <v>7.9752170561558242E-2</v>
      </c>
      <c r="P8198" s="8">
        <f t="shared" si="128"/>
        <v>7.6355483364916747E-5</v>
      </c>
      <c r="Q8198" t="str">
        <f>IF(SalesData[[#This Row],[Discount]]&gt;0, "Yes", "No")</f>
        <v>Yes</v>
      </c>
      <c r="R8198" t="str">
        <f>TEXT(SalesData[[#This Row],[Order Date]],"mmm-yyyy")</f>
        <v>Dec-2024</v>
      </c>
      <c r="S8198">
        <f>YEAR(SalesData[[#This Row],[Order Date]])*100 + MONTH(SalesData[[#This Row],[Order Date]])</f>
        <v>202412</v>
      </c>
    </row>
    <row r="8199" spans="1:19" x14ac:dyDescent="0.3">
      <c r="A8199" t="s">
        <v>17616</v>
      </c>
      <c r="B8199" s="3">
        <v>45655</v>
      </c>
      <c r="C8199" t="s">
        <v>17617</v>
      </c>
      <c r="D8199" t="s">
        <v>30</v>
      </c>
      <c r="E8199" t="s">
        <v>14</v>
      </c>
      <c r="F8199" t="s">
        <v>62</v>
      </c>
      <c r="G8199">
        <v>8</v>
      </c>
      <c r="H8199" s="5">
        <v>222.05</v>
      </c>
      <c r="I8199" s="5">
        <v>0.05</v>
      </c>
      <c r="J8199" s="5">
        <v>1687.58</v>
      </c>
      <c r="K8199" s="5">
        <v>102.2456502415391</v>
      </c>
      <c r="L8199">
        <f>YEAR(SalesData[Order Date])</f>
        <v>2024</v>
      </c>
      <c r="M8199">
        <f>MONTH(SalesData[Order Date])</f>
        <v>12</v>
      </c>
      <c r="N8199" t="str">
        <f>TEXT(SalesData[[#This Row],[Order Date]], "mmmm")</f>
        <v>December</v>
      </c>
      <c r="O8199" s="7">
        <f>IF(SalesData[Sales]=0,0,SalesData[Profit]/SalesData[Sales])</f>
        <v>6.0587142678592484E-2</v>
      </c>
      <c r="P8199" s="8">
        <f t="shared" si="128"/>
        <v>2.8146813780680027E-5</v>
      </c>
      <c r="Q8199" t="str">
        <f>IF(SalesData[[#This Row],[Discount]]&gt;0, "Yes", "No")</f>
        <v>Yes</v>
      </c>
      <c r="R8199" t="str">
        <f>TEXT(SalesData[[#This Row],[Order Date]],"mmm-yyyy")</f>
        <v>Dec-2024</v>
      </c>
      <c r="S8199">
        <f>YEAR(SalesData[[#This Row],[Order Date]])*100 + MONTH(SalesData[[#This Row],[Order Date]])</f>
        <v>202412</v>
      </c>
    </row>
    <row r="8200" spans="1:19" x14ac:dyDescent="0.3">
      <c r="A8200" t="s">
        <v>17661</v>
      </c>
      <c r="B8200" s="3">
        <v>45656</v>
      </c>
      <c r="C8200" t="s">
        <v>13499</v>
      </c>
      <c r="D8200" t="s">
        <v>23</v>
      </c>
      <c r="E8200" t="s">
        <v>26</v>
      </c>
      <c r="F8200" t="s">
        <v>27</v>
      </c>
      <c r="G8200">
        <v>2</v>
      </c>
      <c r="H8200" s="5">
        <v>298.45</v>
      </c>
      <c r="I8200" s="5">
        <v>0.25</v>
      </c>
      <c r="J8200" s="5">
        <v>447.67500000000001</v>
      </c>
      <c r="K8200" s="5">
        <v>40.235873484735393</v>
      </c>
      <c r="L8200">
        <f>YEAR(SalesData[Order Date])</f>
        <v>2024</v>
      </c>
      <c r="M8200">
        <f>MONTH(SalesData[Order Date])</f>
        <v>12</v>
      </c>
      <c r="N8200" t="str">
        <f>TEXT(SalesData[[#This Row],[Order Date]], "mmmm")</f>
        <v>December</v>
      </c>
      <c r="O8200" s="7">
        <f>IF(SalesData[Sales]=0,0,SalesData[Profit]/SalesData[Sales])</f>
        <v>8.9877418852371452E-2</v>
      </c>
      <c r="P8200" s="8">
        <f t="shared" si="128"/>
        <v>4.1883062489529239E-4</v>
      </c>
      <c r="Q8200" t="str">
        <f>IF(SalesData[[#This Row],[Discount]]&gt;0, "Yes", "No")</f>
        <v>Yes</v>
      </c>
      <c r="R8200" t="str">
        <f>TEXT(SalesData[[#This Row],[Order Date]],"mmm-yyyy")</f>
        <v>Dec-2024</v>
      </c>
      <c r="S8200">
        <f>YEAR(SalesData[[#This Row],[Order Date]])*100 + MONTH(SalesData[[#This Row],[Order Date]])</f>
        <v>202412</v>
      </c>
    </row>
    <row r="8201" spans="1:19" x14ac:dyDescent="0.3">
      <c r="A8201" t="s">
        <v>17689</v>
      </c>
      <c r="B8201" s="3">
        <v>45649</v>
      </c>
      <c r="C8201" t="s">
        <v>17690</v>
      </c>
      <c r="D8201" t="s">
        <v>23</v>
      </c>
      <c r="E8201" t="s">
        <v>26</v>
      </c>
      <c r="F8201" t="s">
        <v>34</v>
      </c>
      <c r="G8201">
        <v>6</v>
      </c>
      <c r="H8201" s="5">
        <v>978.65</v>
      </c>
      <c r="I8201" s="5">
        <v>0.08</v>
      </c>
      <c r="J8201" s="5">
        <v>5402.1480000000001</v>
      </c>
      <c r="K8201" s="5">
        <v>729.36068933898264</v>
      </c>
      <c r="L8201">
        <f>YEAR(SalesData[Order Date])</f>
        <v>2024</v>
      </c>
      <c r="M8201">
        <f>MONTH(SalesData[Order Date])</f>
        <v>12</v>
      </c>
      <c r="N8201" t="str">
        <f>TEXT(SalesData[[#This Row],[Order Date]], "mmmm")</f>
        <v>December</v>
      </c>
      <c r="O8201" s="7">
        <f>IF(SalesData[Sales]=0,0,SalesData[Profit]/SalesData[Sales])</f>
        <v>0.13501308911547455</v>
      </c>
      <c r="P8201" s="8">
        <f t="shared" si="128"/>
        <v>1.362421022156372E-5</v>
      </c>
      <c r="Q8201" t="str">
        <f>IF(SalesData[[#This Row],[Discount]]&gt;0, "Yes", "No")</f>
        <v>Yes</v>
      </c>
      <c r="R8201" t="str">
        <f>TEXT(SalesData[[#This Row],[Order Date]],"mmm-yyyy")</f>
        <v>Dec-2024</v>
      </c>
      <c r="S8201">
        <f>YEAR(SalesData[[#This Row],[Order Date]])*100 + MONTH(SalesData[[#This Row],[Order Date]])</f>
        <v>202412</v>
      </c>
    </row>
    <row r="8202" spans="1:19" x14ac:dyDescent="0.3">
      <c r="A8202" t="s">
        <v>17714</v>
      </c>
      <c r="B8202" s="3">
        <v>45650</v>
      </c>
      <c r="C8202" t="s">
        <v>17715</v>
      </c>
      <c r="D8202" t="s">
        <v>30</v>
      </c>
      <c r="E8202" t="s">
        <v>14</v>
      </c>
      <c r="F8202" t="s">
        <v>31</v>
      </c>
      <c r="G8202">
        <v>8</v>
      </c>
      <c r="H8202" s="5">
        <v>816.05</v>
      </c>
      <c r="I8202" s="5">
        <v>0.28999999999999998</v>
      </c>
      <c r="J8202" s="5">
        <v>4635.1639999999998</v>
      </c>
      <c r="K8202" s="5">
        <v>1192.0916462701459</v>
      </c>
      <c r="L8202">
        <f>YEAR(SalesData[Order Date])</f>
        <v>2024</v>
      </c>
      <c r="M8202">
        <f>MONTH(SalesData[Order Date])</f>
        <v>12</v>
      </c>
      <c r="N8202" t="str">
        <f>TEXT(SalesData[[#This Row],[Order Date]], "mmmm")</f>
        <v>December</v>
      </c>
      <c r="O8202" s="7">
        <f>IF(SalesData[Sales]=0,0,SalesData[Profit]/SalesData[Sales])</f>
        <v>0.25718435124844469</v>
      </c>
      <c r="P8202" s="8">
        <f t="shared" si="128"/>
        <v>4.4421297714600823E-5</v>
      </c>
      <c r="Q8202" t="str">
        <f>IF(SalesData[[#This Row],[Discount]]&gt;0, "Yes", "No")</f>
        <v>Yes</v>
      </c>
      <c r="R8202" t="str">
        <f>TEXT(SalesData[[#This Row],[Order Date]],"mmm-yyyy")</f>
        <v>Dec-2024</v>
      </c>
      <c r="S8202">
        <f>YEAR(SalesData[[#This Row],[Order Date]])*100 + MONTH(SalesData[[#This Row],[Order Date]])</f>
        <v>202412</v>
      </c>
    </row>
    <row r="8203" spans="1:19" x14ac:dyDescent="0.3">
      <c r="A8203" t="s">
        <v>17734</v>
      </c>
      <c r="B8203" s="3">
        <v>45633</v>
      </c>
      <c r="C8203" t="s">
        <v>12481</v>
      </c>
      <c r="D8203" t="s">
        <v>13</v>
      </c>
      <c r="E8203" t="s">
        <v>19</v>
      </c>
      <c r="F8203" t="s">
        <v>91</v>
      </c>
      <c r="G8203">
        <v>2</v>
      </c>
      <c r="H8203" s="5">
        <v>236.78</v>
      </c>
      <c r="I8203" s="5">
        <v>0.11</v>
      </c>
      <c r="J8203" s="5">
        <v>421.46839999999997</v>
      </c>
      <c r="K8203" s="5">
        <v>40.678674666984001</v>
      </c>
      <c r="L8203">
        <f>YEAR(SalesData[Order Date])</f>
        <v>2024</v>
      </c>
      <c r="M8203">
        <f>MONTH(SalesData[Order Date])</f>
        <v>12</v>
      </c>
      <c r="N8203" t="str">
        <f>TEXT(SalesData[[#This Row],[Order Date]], "mmmm")</f>
        <v>December</v>
      </c>
      <c r="O8203" s="7">
        <f>IF(SalesData[Sales]=0,0,SalesData[Profit]/SalesData[Sales])</f>
        <v>9.6516547069683045E-2</v>
      </c>
      <c r="P8203" s="8">
        <f t="shared" si="128"/>
        <v>2.3228313202128557E-4</v>
      </c>
      <c r="Q8203" t="str">
        <f>IF(SalesData[[#This Row],[Discount]]&gt;0, "Yes", "No")</f>
        <v>Yes</v>
      </c>
      <c r="R8203" t="str">
        <f>TEXT(SalesData[[#This Row],[Order Date]],"mmm-yyyy")</f>
        <v>Dec-2024</v>
      </c>
      <c r="S8203">
        <f>YEAR(SalesData[[#This Row],[Order Date]])*100 + MONTH(SalesData[[#This Row],[Order Date]])</f>
        <v>202412</v>
      </c>
    </row>
    <row r="8204" spans="1:19" x14ac:dyDescent="0.3">
      <c r="A8204" t="s">
        <v>17966</v>
      </c>
      <c r="B8204" s="3">
        <v>45657</v>
      </c>
      <c r="C8204" t="s">
        <v>17967</v>
      </c>
      <c r="D8204" t="s">
        <v>18</v>
      </c>
      <c r="E8204" t="s">
        <v>26</v>
      </c>
      <c r="F8204" t="s">
        <v>62</v>
      </c>
      <c r="G8204">
        <v>3</v>
      </c>
      <c r="H8204" s="5">
        <v>953.68</v>
      </c>
      <c r="I8204" s="5">
        <v>0.18</v>
      </c>
      <c r="J8204" s="5">
        <v>2346.0527999999999</v>
      </c>
      <c r="K8204" s="5">
        <v>428.96279468033521</v>
      </c>
      <c r="L8204">
        <f>YEAR(SalesData[Order Date])</f>
        <v>2024</v>
      </c>
      <c r="M8204">
        <f>MONTH(SalesData[Order Date])</f>
        <v>12</v>
      </c>
      <c r="N8204" t="str">
        <f>TEXT(SalesData[[#This Row],[Order Date]], "mmmm")</f>
        <v>December</v>
      </c>
      <c r="O8204" s="7">
        <f>IF(SalesData[Sales]=0,0,SalesData[Profit]/SalesData[Sales])</f>
        <v>0.18284447591304648</v>
      </c>
      <c r="P8204" s="8">
        <f t="shared" si="128"/>
        <v>6.2914185051589626E-5</v>
      </c>
      <c r="Q8204" t="str">
        <f>IF(SalesData[[#This Row],[Discount]]&gt;0, "Yes", "No")</f>
        <v>Yes</v>
      </c>
      <c r="R8204" t="str">
        <f>TEXT(SalesData[[#This Row],[Order Date]],"mmm-yyyy")</f>
        <v>Dec-2024</v>
      </c>
      <c r="S8204">
        <f>YEAR(SalesData[[#This Row],[Order Date]])*100 + MONTH(SalesData[[#This Row],[Order Date]])</f>
        <v>202412</v>
      </c>
    </row>
    <row r="8205" spans="1:19" x14ac:dyDescent="0.3">
      <c r="A8205" t="s">
        <v>18122</v>
      </c>
      <c r="B8205" s="3">
        <v>45642</v>
      </c>
      <c r="C8205" t="s">
        <v>18123</v>
      </c>
      <c r="D8205" t="s">
        <v>18</v>
      </c>
      <c r="E8205" t="s">
        <v>14</v>
      </c>
      <c r="F8205" t="s">
        <v>62</v>
      </c>
      <c r="G8205">
        <v>6</v>
      </c>
      <c r="H8205" s="5">
        <v>67.239999999999995</v>
      </c>
      <c r="I8205" s="5">
        <v>0.14000000000000001</v>
      </c>
      <c r="J8205" s="5">
        <v>346.95839999999993</v>
      </c>
      <c r="K8205" s="5">
        <v>94.92188967158468</v>
      </c>
      <c r="L8205">
        <f>YEAR(SalesData[Order Date])</f>
        <v>2024</v>
      </c>
      <c r="M8205">
        <f>MONTH(SalesData[Order Date])</f>
        <v>12</v>
      </c>
      <c r="N8205" t="str">
        <f>TEXT(SalesData[[#This Row],[Order Date]], "mmmm")</f>
        <v>December</v>
      </c>
      <c r="O8205" s="7">
        <f>IF(SalesData[Sales]=0,0,SalesData[Profit]/SalesData[Sales])</f>
        <v>0.27358291273992702</v>
      </c>
      <c r="P8205" s="8">
        <f t="shared" si="128"/>
        <v>3.4701566527860407E-4</v>
      </c>
      <c r="Q8205" t="str">
        <f>IF(SalesData[[#This Row],[Discount]]&gt;0, "Yes", "No")</f>
        <v>Yes</v>
      </c>
      <c r="R8205" t="str">
        <f>TEXT(SalesData[[#This Row],[Order Date]],"mmm-yyyy")</f>
        <v>Dec-2024</v>
      </c>
      <c r="S8205">
        <f>YEAR(SalesData[[#This Row],[Order Date]])*100 + MONTH(SalesData[[#This Row],[Order Date]])</f>
        <v>202412</v>
      </c>
    </row>
    <row r="8206" spans="1:19" x14ac:dyDescent="0.3">
      <c r="A8206" t="s">
        <v>18237</v>
      </c>
      <c r="B8206" s="3">
        <v>45649</v>
      </c>
      <c r="C8206" t="s">
        <v>18238</v>
      </c>
      <c r="D8206" t="s">
        <v>23</v>
      </c>
      <c r="E8206" t="s">
        <v>14</v>
      </c>
      <c r="F8206" t="s">
        <v>53</v>
      </c>
      <c r="G8206">
        <v>8</v>
      </c>
      <c r="H8206" s="5">
        <v>797.47</v>
      </c>
      <c r="I8206" s="5">
        <v>0.22</v>
      </c>
      <c r="J8206" s="5">
        <v>4976.2128000000002</v>
      </c>
      <c r="K8206" s="5">
        <v>1429.219543090976</v>
      </c>
      <c r="L8206">
        <f>YEAR(SalesData[Order Date])</f>
        <v>2024</v>
      </c>
      <c r="M8206">
        <f>MONTH(SalesData[Order Date])</f>
        <v>12</v>
      </c>
      <c r="N8206" t="str">
        <f>TEXT(SalesData[[#This Row],[Order Date]], "mmmm")</f>
        <v>December</v>
      </c>
      <c r="O8206" s="7">
        <f>IF(SalesData[Sales]=0,0,SalesData[Profit]/SalesData[Sales])</f>
        <v>0.28721029436099998</v>
      </c>
      <c r="P8206" s="8">
        <f t="shared" si="128"/>
        <v>3.4484055826551468E-5</v>
      </c>
      <c r="Q8206" t="str">
        <f>IF(SalesData[[#This Row],[Discount]]&gt;0, "Yes", "No")</f>
        <v>Yes</v>
      </c>
      <c r="R8206" t="str">
        <f>TEXT(SalesData[[#This Row],[Order Date]],"mmm-yyyy")</f>
        <v>Dec-2024</v>
      </c>
      <c r="S8206">
        <f>YEAR(SalesData[[#This Row],[Order Date]])*100 + MONTH(SalesData[[#This Row],[Order Date]])</f>
        <v>202412</v>
      </c>
    </row>
    <row r="8207" spans="1:19" x14ac:dyDescent="0.3">
      <c r="A8207" t="s">
        <v>18337</v>
      </c>
      <c r="B8207" s="3">
        <v>45642</v>
      </c>
      <c r="C8207" t="s">
        <v>18338</v>
      </c>
      <c r="D8207" t="s">
        <v>13</v>
      </c>
      <c r="E8207" t="s">
        <v>14</v>
      </c>
      <c r="F8207" t="s">
        <v>15</v>
      </c>
      <c r="G8207">
        <v>3</v>
      </c>
      <c r="H8207" s="5">
        <v>523.76</v>
      </c>
      <c r="I8207" s="5">
        <v>0.03</v>
      </c>
      <c r="J8207" s="5">
        <v>1524.1415999999999</v>
      </c>
      <c r="K8207" s="5">
        <v>201.36404616997061</v>
      </c>
      <c r="L8207">
        <f>YEAR(SalesData[Order Date])</f>
        <v>2024</v>
      </c>
      <c r="M8207">
        <f>MONTH(SalesData[Order Date])</f>
        <v>12</v>
      </c>
      <c r="N8207" t="str">
        <f>TEXT(SalesData[[#This Row],[Order Date]], "mmmm")</f>
        <v>December</v>
      </c>
      <c r="O8207" s="7">
        <f>IF(SalesData[Sales]=0,0,SalesData[Profit]/SalesData[Sales])</f>
        <v>0.13211636384045328</v>
      </c>
      <c r="P8207" s="8">
        <f t="shared" si="128"/>
        <v>1.909271422025355E-5</v>
      </c>
      <c r="Q8207" t="str">
        <f>IF(SalesData[[#This Row],[Discount]]&gt;0, "Yes", "No")</f>
        <v>Yes</v>
      </c>
      <c r="R8207" t="str">
        <f>TEXT(SalesData[[#This Row],[Order Date]],"mmm-yyyy")</f>
        <v>Dec-2024</v>
      </c>
      <c r="S8207">
        <f>YEAR(SalesData[[#This Row],[Order Date]])*100 + MONTH(SalesData[[#This Row],[Order Date]])</f>
        <v>202412</v>
      </c>
    </row>
    <row r="8208" spans="1:19" x14ac:dyDescent="0.3">
      <c r="A8208" t="s">
        <v>18352</v>
      </c>
      <c r="B8208" s="3">
        <v>45641</v>
      </c>
      <c r="C8208" t="s">
        <v>18353</v>
      </c>
      <c r="D8208" t="s">
        <v>30</v>
      </c>
      <c r="E8208" t="s">
        <v>26</v>
      </c>
      <c r="F8208" t="s">
        <v>27</v>
      </c>
      <c r="G8208">
        <v>7</v>
      </c>
      <c r="H8208" s="5">
        <v>388.08</v>
      </c>
      <c r="I8208" s="5">
        <v>0.06</v>
      </c>
      <c r="J8208" s="5">
        <v>2553.5664000000002</v>
      </c>
      <c r="K8208" s="5">
        <v>387.78611969096301</v>
      </c>
      <c r="L8208">
        <f>YEAR(SalesData[Order Date])</f>
        <v>2024</v>
      </c>
      <c r="M8208">
        <f>MONTH(SalesData[Order Date])</f>
        <v>12</v>
      </c>
      <c r="N8208" t="str">
        <f>TEXT(SalesData[[#This Row],[Order Date]], "mmmm")</f>
        <v>December</v>
      </c>
      <c r="O8208" s="7">
        <f>IF(SalesData[Sales]=0,0,SalesData[Profit]/SalesData[Sales])</f>
        <v>0.15186059766879881</v>
      </c>
      <c r="P8208" s="8">
        <f t="shared" si="128"/>
        <v>2.2086756780634332E-5</v>
      </c>
      <c r="Q8208" t="str">
        <f>IF(SalesData[[#This Row],[Discount]]&gt;0, "Yes", "No")</f>
        <v>Yes</v>
      </c>
      <c r="R8208" t="str">
        <f>TEXT(SalesData[[#This Row],[Order Date]],"mmm-yyyy")</f>
        <v>Dec-2024</v>
      </c>
      <c r="S8208">
        <f>YEAR(SalesData[[#This Row],[Order Date]])*100 + MONTH(SalesData[[#This Row],[Order Date]])</f>
        <v>202412</v>
      </c>
    </row>
    <row r="8209" spans="1:19" x14ac:dyDescent="0.3">
      <c r="A8209" t="s">
        <v>18384</v>
      </c>
      <c r="B8209" s="3">
        <v>45647</v>
      </c>
      <c r="C8209" t="s">
        <v>18385</v>
      </c>
      <c r="D8209" t="s">
        <v>18</v>
      </c>
      <c r="E8209" t="s">
        <v>14</v>
      </c>
      <c r="F8209" t="s">
        <v>15</v>
      </c>
      <c r="G8209">
        <v>6</v>
      </c>
      <c r="H8209" s="5">
        <v>625.46</v>
      </c>
      <c r="I8209" s="5">
        <v>0.22</v>
      </c>
      <c r="J8209" s="5">
        <v>2927.1527999999998</v>
      </c>
      <c r="K8209" s="5">
        <v>148.09872108722919</v>
      </c>
      <c r="L8209">
        <f>YEAR(SalesData[Order Date])</f>
        <v>2024</v>
      </c>
      <c r="M8209">
        <f>MONTH(SalesData[Order Date])</f>
        <v>12</v>
      </c>
      <c r="N8209" t="str">
        <f>TEXT(SalesData[[#This Row],[Order Date]], "mmmm")</f>
        <v>December</v>
      </c>
      <c r="O8209" s="7">
        <f>IF(SalesData[Sales]=0,0,SalesData[Profit]/SalesData[Sales])</f>
        <v>5.0594803621877613E-2</v>
      </c>
      <c r="P8209" s="8">
        <f t="shared" si="128"/>
        <v>5.8623519756126157E-5</v>
      </c>
      <c r="Q8209" t="str">
        <f>IF(SalesData[[#This Row],[Discount]]&gt;0, "Yes", "No")</f>
        <v>Yes</v>
      </c>
      <c r="R8209" t="str">
        <f>TEXT(SalesData[[#This Row],[Order Date]],"mmm-yyyy")</f>
        <v>Dec-2024</v>
      </c>
      <c r="S8209">
        <f>YEAR(SalesData[[#This Row],[Order Date]])*100 + MONTH(SalesData[[#This Row],[Order Date]])</f>
        <v>202412</v>
      </c>
    </row>
    <row r="8210" spans="1:19" x14ac:dyDescent="0.3">
      <c r="A8210" t="s">
        <v>18386</v>
      </c>
      <c r="B8210" s="3">
        <v>45637</v>
      </c>
      <c r="C8210" t="s">
        <v>18387</v>
      </c>
      <c r="D8210" t="s">
        <v>18</v>
      </c>
      <c r="E8210" t="s">
        <v>14</v>
      </c>
      <c r="F8210" t="s">
        <v>62</v>
      </c>
      <c r="G8210">
        <v>5</v>
      </c>
      <c r="H8210" s="5">
        <v>985.58</v>
      </c>
      <c r="I8210" s="5">
        <v>0.23</v>
      </c>
      <c r="J8210" s="5">
        <v>3794.4830000000011</v>
      </c>
      <c r="K8210" s="5">
        <v>839.33998058019029</v>
      </c>
      <c r="L8210">
        <f>YEAR(SalesData[Order Date])</f>
        <v>2024</v>
      </c>
      <c r="M8210">
        <f>MONTH(SalesData[Order Date])</f>
        <v>12</v>
      </c>
      <c r="N8210" t="str">
        <f>TEXT(SalesData[[#This Row],[Order Date]], "mmmm")</f>
        <v>December</v>
      </c>
      <c r="O8210" s="7">
        <f>IF(SalesData[Sales]=0,0,SalesData[Profit]/SalesData[Sales])</f>
        <v>0.22120008986209452</v>
      </c>
      <c r="P8210" s="8">
        <f t="shared" si="128"/>
        <v>4.6673025020799931E-5</v>
      </c>
      <c r="Q8210" t="str">
        <f>IF(SalesData[[#This Row],[Discount]]&gt;0, "Yes", "No")</f>
        <v>Yes</v>
      </c>
      <c r="R8210" t="str">
        <f>TEXT(SalesData[[#This Row],[Order Date]],"mmm-yyyy")</f>
        <v>Dec-2024</v>
      </c>
      <c r="S8210">
        <f>YEAR(SalesData[[#This Row],[Order Date]])*100 + MONTH(SalesData[[#This Row],[Order Date]])</f>
        <v>202412</v>
      </c>
    </row>
    <row r="8211" spans="1:19" x14ac:dyDescent="0.3">
      <c r="A8211" t="s">
        <v>18513</v>
      </c>
      <c r="B8211" s="3">
        <v>45635</v>
      </c>
      <c r="C8211" t="s">
        <v>13621</v>
      </c>
      <c r="D8211" t="s">
        <v>13</v>
      </c>
      <c r="E8211" t="s">
        <v>19</v>
      </c>
      <c r="F8211" t="s">
        <v>34</v>
      </c>
      <c r="G8211">
        <v>1</v>
      </c>
      <c r="H8211" s="5">
        <v>256.98</v>
      </c>
      <c r="I8211" s="5">
        <v>0</v>
      </c>
      <c r="J8211" s="5">
        <v>256.98</v>
      </c>
      <c r="K8211" s="5">
        <v>59.919173518647867</v>
      </c>
      <c r="L8211">
        <f>YEAR(SalesData[Order Date])</f>
        <v>2024</v>
      </c>
      <c r="M8211">
        <f>MONTH(SalesData[Order Date])</f>
        <v>12</v>
      </c>
      <c r="N8211" t="str">
        <f>TEXT(SalesData[[#This Row],[Order Date]], "mmmm")</f>
        <v>December</v>
      </c>
      <c r="O8211" s="7">
        <f>IF(SalesData[Sales]=0,0,SalesData[Profit]/SalesData[Sales])</f>
        <v>0.23316668035896904</v>
      </c>
      <c r="P8211" s="8">
        <f t="shared" si="128"/>
        <v>0</v>
      </c>
      <c r="Q8211" t="str">
        <f>IF(SalesData[[#This Row],[Discount]]&gt;0, "Yes", "No")</f>
        <v>No</v>
      </c>
      <c r="R8211" t="str">
        <f>TEXT(SalesData[[#This Row],[Order Date]],"mmm-yyyy")</f>
        <v>Dec-2024</v>
      </c>
      <c r="S8211">
        <f>YEAR(SalesData[[#This Row],[Order Date]])*100 + MONTH(SalesData[[#This Row],[Order Date]])</f>
        <v>202412</v>
      </c>
    </row>
    <row r="8212" spans="1:19" x14ac:dyDescent="0.3">
      <c r="A8212" t="s">
        <v>18592</v>
      </c>
      <c r="B8212" s="3">
        <v>45629</v>
      </c>
      <c r="C8212" t="s">
        <v>18593</v>
      </c>
      <c r="D8212" t="s">
        <v>13</v>
      </c>
      <c r="E8212" t="s">
        <v>14</v>
      </c>
      <c r="F8212" t="s">
        <v>39</v>
      </c>
      <c r="G8212">
        <v>2</v>
      </c>
      <c r="H8212" s="5">
        <v>883.31</v>
      </c>
      <c r="I8212" s="5">
        <v>0.08</v>
      </c>
      <c r="J8212" s="5">
        <v>1625.2904000000001</v>
      </c>
      <c r="K8212" s="5">
        <v>271.23174519453642</v>
      </c>
      <c r="L8212">
        <f>YEAR(SalesData[Order Date])</f>
        <v>2024</v>
      </c>
      <c r="M8212">
        <f>MONTH(SalesData[Order Date])</f>
        <v>12</v>
      </c>
      <c r="N8212" t="str">
        <f>TEXT(SalesData[[#This Row],[Order Date]], "mmmm")</f>
        <v>December</v>
      </c>
      <c r="O8212" s="7">
        <f>IF(SalesData[Sales]=0,0,SalesData[Profit]/SalesData[Sales])</f>
        <v>0.1668820200959388</v>
      </c>
      <c r="P8212" s="8">
        <f t="shared" si="128"/>
        <v>4.5284215054737299E-5</v>
      </c>
      <c r="Q8212" t="str">
        <f>IF(SalesData[[#This Row],[Discount]]&gt;0, "Yes", "No")</f>
        <v>Yes</v>
      </c>
      <c r="R8212" t="str">
        <f>TEXT(SalesData[[#This Row],[Order Date]],"mmm-yyyy")</f>
        <v>Dec-2024</v>
      </c>
      <c r="S8212">
        <f>YEAR(SalesData[[#This Row],[Order Date]])*100 + MONTH(SalesData[[#This Row],[Order Date]])</f>
        <v>202412</v>
      </c>
    </row>
    <row r="8213" spans="1:19" x14ac:dyDescent="0.3">
      <c r="A8213" t="s">
        <v>18606</v>
      </c>
      <c r="B8213" s="3">
        <v>45657</v>
      </c>
      <c r="C8213" t="s">
        <v>7963</v>
      </c>
      <c r="D8213" t="s">
        <v>13</v>
      </c>
      <c r="E8213" t="s">
        <v>19</v>
      </c>
      <c r="F8213" t="s">
        <v>53</v>
      </c>
      <c r="G8213">
        <v>3</v>
      </c>
      <c r="H8213" s="5">
        <v>7.39</v>
      </c>
      <c r="I8213" s="5">
        <v>0</v>
      </c>
      <c r="J8213" s="5">
        <v>22.17</v>
      </c>
      <c r="K8213" s="5">
        <v>4.7782620016029638</v>
      </c>
      <c r="L8213">
        <f>YEAR(SalesData[Order Date])</f>
        <v>2024</v>
      </c>
      <c r="M8213">
        <f>MONTH(SalesData[Order Date])</f>
        <v>12</v>
      </c>
      <c r="N8213" t="str">
        <f>TEXT(SalesData[[#This Row],[Order Date]], "mmmm")</f>
        <v>December</v>
      </c>
      <c r="O8213" s="7">
        <f>IF(SalesData[Sales]=0,0,SalesData[Profit]/SalesData[Sales])</f>
        <v>0.21552828153373763</v>
      </c>
      <c r="P8213" s="8">
        <f t="shared" si="128"/>
        <v>0</v>
      </c>
      <c r="Q8213" t="str">
        <f>IF(SalesData[[#This Row],[Discount]]&gt;0, "Yes", "No")</f>
        <v>No</v>
      </c>
      <c r="R8213" t="str">
        <f>TEXT(SalesData[[#This Row],[Order Date]],"mmm-yyyy")</f>
        <v>Dec-2024</v>
      </c>
      <c r="S8213">
        <f>YEAR(SalesData[[#This Row],[Order Date]])*100 + MONTH(SalesData[[#This Row],[Order Date]])</f>
        <v>202412</v>
      </c>
    </row>
    <row r="8214" spans="1:19" x14ac:dyDescent="0.3">
      <c r="A8214" t="s">
        <v>18638</v>
      </c>
      <c r="B8214" s="3">
        <v>45638</v>
      </c>
      <c r="C8214" t="s">
        <v>10280</v>
      </c>
      <c r="D8214" t="s">
        <v>18</v>
      </c>
      <c r="E8214" t="s">
        <v>26</v>
      </c>
      <c r="F8214" t="s">
        <v>27</v>
      </c>
      <c r="G8214">
        <v>9</v>
      </c>
      <c r="H8214" s="5">
        <v>795.76</v>
      </c>
      <c r="I8214" s="5">
        <v>0.2</v>
      </c>
      <c r="J8214" s="5">
        <v>5729.4720000000007</v>
      </c>
      <c r="K8214" s="5">
        <v>1015.379252362811</v>
      </c>
      <c r="L8214">
        <f>YEAR(SalesData[Order Date])</f>
        <v>2024</v>
      </c>
      <c r="M8214">
        <f>MONTH(SalesData[Order Date])</f>
        <v>12</v>
      </c>
      <c r="N8214" t="str">
        <f>TEXT(SalesData[[#This Row],[Order Date]], "mmmm")</f>
        <v>December</v>
      </c>
      <c r="O8214" s="7">
        <f>IF(SalesData[Sales]=0,0,SalesData[Profit]/SalesData[Sales])</f>
        <v>0.17722038825965306</v>
      </c>
      <c r="P8214" s="8">
        <f t="shared" si="128"/>
        <v>2.7925784435284789E-5</v>
      </c>
      <c r="Q8214" t="str">
        <f>IF(SalesData[[#This Row],[Discount]]&gt;0, "Yes", "No")</f>
        <v>Yes</v>
      </c>
      <c r="R8214" t="str">
        <f>TEXT(SalesData[[#This Row],[Order Date]],"mmm-yyyy")</f>
        <v>Dec-2024</v>
      </c>
      <c r="S8214">
        <f>YEAR(SalesData[[#This Row],[Order Date]])*100 + MONTH(SalesData[[#This Row],[Order Date]])</f>
        <v>202412</v>
      </c>
    </row>
    <row r="8215" spans="1:19" x14ac:dyDescent="0.3">
      <c r="A8215" t="s">
        <v>18671</v>
      </c>
      <c r="B8215" s="3">
        <v>45641</v>
      </c>
      <c r="C8215" t="s">
        <v>18672</v>
      </c>
      <c r="D8215" t="s">
        <v>13</v>
      </c>
      <c r="E8215" t="s">
        <v>26</v>
      </c>
      <c r="F8215" t="s">
        <v>44</v>
      </c>
      <c r="G8215">
        <v>6</v>
      </c>
      <c r="H8215" s="5">
        <v>421.57</v>
      </c>
      <c r="I8215" s="5">
        <v>0.28000000000000003</v>
      </c>
      <c r="J8215" s="5">
        <v>1821.1823999999999</v>
      </c>
      <c r="K8215" s="5">
        <v>265.01934774118621</v>
      </c>
      <c r="L8215">
        <f>YEAR(SalesData[Order Date])</f>
        <v>2024</v>
      </c>
      <c r="M8215">
        <f>MONTH(SalesData[Order Date])</f>
        <v>12</v>
      </c>
      <c r="N8215" t="str">
        <f>TEXT(SalesData[[#This Row],[Order Date]], "mmmm")</f>
        <v>December</v>
      </c>
      <c r="O8215" s="7">
        <f>IF(SalesData[Sales]=0,0,SalesData[Profit]/SalesData[Sales])</f>
        <v>0.14552048588937946</v>
      </c>
      <c r="P8215" s="8">
        <f t="shared" si="128"/>
        <v>1.106973140087451E-4</v>
      </c>
      <c r="Q8215" t="str">
        <f>IF(SalesData[[#This Row],[Discount]]&gt;0, "Yes", "No")</f>
        <v>Yes</v>
      </c>
      <c r="R8215" t="str">
        <f>TEXT(SalesData[[#This Row],[Order Date]],"mmm-yyyy")</f>
        <v>Dec-2024</v>
      </c>
      <c r="S8215">
        <f>YEAR(SalesData[[#This Row],[Order Date]])*100 + MONTH(SalesData[[#This Row],[Order Date]])</f>
        <v>202412</v>
      </c>
    </row>
    <row r="8216" spans="1:19" x14ac:dyDescent="0.3">
      <c r="A8216" t="s">
        <v>18689</v>
      </c>
      <c r="B8216" s="3">
        <v>45655</v>
      </c>
      <c r="C8216" t="s">
        <v>1102</v>
      </c>
      <c r="D8216" t="s">
        <v>23</v>
      </c>
      <c r="E8216" t="s">
        <v>19</v>
      </c>
      <c r="F8216" t="s">
        <v>20</v>
      </c>
      <c r="G8216">
        <v>1</v>
      </c>
      <c r="H8216" s="5">
        <v>394.52</v>
      </c>
      <c r="I8216" s="5">
        <v>0.02</v>
      </c>
      <c r="J8216" s="5">
        <v>386.62959999999998</v>
      </c>
      <c r="K8216" s="5">
        <v>44.473439214340083</v>
      </c>
      <c r="L8216">
        <f>YEAR(SalesData[Order Date])</f>
        <v>2024</v>
      </c>
      <c r="M8216">
        <f>MONTH(SalesData[Order Date])</f>
        <v>12</v>
      </c>
      <c r="N8216" t="str">
        <f>TEXT(SalesData[[#This Row],[Order Date]], "mmmm")</f>
        <v>December</v>
      </c>
      <c r="O8216" s="7">
        <f>IF(SalesData[Sales]=0,0,SalesData[Profit]/SalesData[Sales])</f>
        <v>0.11502854208353443</v>
      </c>
      <c r="P8216" s="8">
        <f t="shared" si="128"/>
        <v>5.0694514853492853E-5</v>
      </c>
      <c r="Q8216" t="str">
        <f>IF(SalesData[[#This Row],[Discount]]&gt;0, "Yes", "No")</f>
        <v>Yes</v>
      </c>
      <c r="R8216" t="str">
        <f>TEXT(SalesData[[#This Row],[Order Date]],"mmm-yyyy")</f>
        <v>Dec-2024</v>
      </c>
      <c r="S8216">
        <f>YEAR(SalesData[[#This Row],[Order Date]])*100 + MONTH(SalesData[[#This Row],[Order Date]])</f>
        <v>202412</v>
      </c>
    </row>
    <row r="8217" spans="1:19" x14ac:dyDescent="0.3">
      <c r="A8217" t="s">
        <v>18690</v>
      </c>
      <c r="B8217" s="3">
        <v>45656</v>
      </c>
      <c r="C8217" t="s">
        <v>18691</v>
      </c>
      <c r="D8217" t="s">
        <v>30</v>
      </c>
      <c r="E8217" t="s">
        <v>26</v>
      </c>
      <c r="F8217" t="s">
        <v>20</v>
      </c>
      <c r="G8217">
        <v>9</v>
      </c>
      <c r="H8217" s="5">
        <v>725.16</v>
      </c>
      <c r="I8217" s="5">
        <v>0.02</v>
      </c>
      <c r="J8217" s="5">
        <v>6395.9111999999996</v>
      </c>
      <c r="K8217" s="5">
        <v>1715.94392679723</v>
      </c>
      <c r="L8217">
        <f>YEAR(SalesData[Order Date])</f>
        <v>2024</v>
      </c>
      <c r="M8217">
        <f>MONTH(SalesData[Order Date])</f>
        <v>12</v>
      </c>
      <c r="N8217" t="str">
        <f>TEXT(SalesData[[#This Row],[Order Date]], "mmmm")</f>
        <v>December</v>
      </c>
      <c r="O8217" s="7">
        <f>IF(SalesData[Sales]=0,0,SalesData[Profit]/SalesData[Sales])</f>
        <v>0.26828764082860157</v>
      </c>
      <c r="P8217" s="8">
        <f t="shared" si="128"/>
        <v>3.0644578054804767E-6</v>
      </c>
      <c r="Q8217" t="str">
        <f>IF(SalesData[[#This Row],[Discount]]&gt;0, "Yes", "No")</f>
        <v>Yes</v>
      </c>
      <c r="R8217" t="str">
        <f>TEXT(SalesData[[#This Row],[Order Date]],"mmm-yyyy")</f>
        <v>Dec-2024</v>
      </c>
      <c r="S8217">
        <f>YEAR(SalesData[[#This Row],[Order Date]])*100 + MONTH(SalesData[[#This Row],[Order Date]])</f>
        <v>202412</v>
      </c>
    </row>
    <row r="8218" spans="1:19" x14ac:dyDescent="0.3">
      <c r="A8218" t="s">
        <v>18704</v>
      </c>
      <c r="B8218" s="3">
        <v>45640</v>
      </c>
      <c r="C8218" t="s">
        <v>18705</v>
      </c>
      <c r="D8218" t="s">
        <v>13</v>
      </c>
      <c r="E8218" t="s">
        <v>19</v>
      </c>
      <c r="F8218" t="s">
        <v>91</v>
      </c>
      <c r="G8218">
        <v>9</v>
      </c>
      <c r="H8218" s="5">
        <v>277.87</v>
      </c>
      <c r="I8218" s="5">
        <v>0.3</v>
      </c>
      <c r="J8218" s="5">
        <v>1750.5809999999999</v>
      </c>
      <c r="K8218" s="5">
        <v>414.57345974273312</v>
      </c>
      <c r="L8218">
        <f>YEAR(SalesData[Order Date])</f>
        <v>2024</v>
      </c>
      <c r="M8218">
        <f>MONTH(SalesData[Order Date])</f>
        <v>12</v>
      </c>
      <c r="N8218" t="str">
        <f>TEXT(SalesData[[#This Row],[Order Date]], "mmmm")</f>
        <v>December</v>
      </c>
      <c r="O8218" s="7">
        <f>IF(SalesData[Sales]=0,0,SalesData[Profit]/SalesData[Sales])</f>
        <v>0.23682049544850148</v>
      </c>
      <c r="P8218" s="8">
        <f t="shared" si="128"/>
        <v>1.1996017322249013E-4</v>
      </c>
      <c r="Q8218" t="str">
        <f>IF(SalesData[[#This Row],[Discount]]&gt;0, "Yes", "No")</f>
        <v>Yes</v>
      </c>
      <c r="R8218" t="str">
        <f>TEXT(SalesData[[#This Row],[Order Date]],"mmm-yyyy")</f>
        <v>Dec-2024</v>
      </c>
      <c r="S8218">
        <f>YEAR(SalesData[[#This Row],[Order Date]])*100 + MONTH(SalesData[[#This Row],[Order Date]])</f>
        <v>202412</v>
      </c>
    </row>
    <row r="8219" spans="1:19" x14ac:dyDescent="0.3">
      <c r="A8219" t="s">
        <v>18808</v>
      </c>
      <c r="B8219" s="3">
        <v>45650</v>
      </c>
      <c r="C8219" t="s">
        <v>18809</v>
      </c>
      <c r="D8219" t="s">
        <v>23</v>
      </c>
      <c r="E8219" t="s">
        <v>19</v>
      </c>
      <c r="F8219" t="s">
        <v>44</v>
      </c>
      <c r="G8219">
        <v>4</v>
      </c>
      <c r="H8219" s="5">
        <v>504.73</v>
      </c>
      <c r="I8219" s="5">
        <v>0.26</v>
      </c>
      <c r="J8219" s="5">
        <v>1494.0008</v>
      </c>
      <c r="K8219" s="5">
        <v>168.4638718972094</v>
      </c>
      <c r="L8219">
        <f>YEAR(SalesData[Order Date])</f>
        <v>2024</v>
      </c>
      <c r="M8219">
        <f>MONTH(SalesData[Order Date])</f>
        <v>12</v>
      </c>
      <c r="N8219" t="str">
        <f>TEXT(SalesData[[#This Row],[Order Date]], "mmmm")</f>
        <v>December</v>
      </c>
      <c r="O8219" s="7">
        <f>IF(SalesData[Sales]=0,0,SalesData[Profit]/SalesData[Sales])</f>
        <v>0.11276022870751434</v>
      </c>
      <c r="P8219" s="8">
        <f t="shared" si="128"/>
        <v>1.2878172488261049E-4</v>
      </c>
      <c r="Q8219" t="str">
        <f>IF(SalesData[[#This Row],[Discount]]&gt;0, "Yes", "No")</f>
        <v>Yes</v>
      </c>
      <c r="R8219" t="str">
        <f>TEXT(SalesData[[#This Row],[Order Date]],"mmm-yyyy")</f>
        <v>Dec-2024</v>
      </c>
      <c r="S8219">
        <f>YEAR(SalesData[[#This Row],[Order Date]])*100 + MONTH(SalesData[[#This Row],[Order Date]])</f>
        <v>202412</v>
      </c>
    </row>
    <row r="8220" spans="1:19" x14ac:dyDescent="0.3">
      <c r="A8220" t="s">
        <v>18824</v>
      </c>
      <c r="B8220" s="3">
        <v>45634</v>
      </c>
      <c r="C8220" t="s">
        <v>18825</v>
      </c>
      <c r="D8220" t="s">
        <v>30</v>
      </c>
      <c r="E8220" t="s">
        <v>26</v>
      </c>
      <c r="F8220" t="s">
        <v>62</v>
      </c>
      <c r="G8220">
        <v>6</v>
      </c>
      <c r="H8220" s="5">
        <v>65.12</v>
      </c>
      <c r="I8220" s="5">
        <v>0.13</v>
      </c>
      <c r="J8220" s="5">
        <v>339.9264</v>
      </c>
      <c r="K8220" s="5">
        <v>74.395420070784397</v>
      </c>
      <c r="L8220">
        <f>YEAR(SalesData[Order Date])</f>
        <v>2024</v>
      </c>
      <c r="M8220">
        <f>MONTH(SalesData[Order Date])</f>
        <v>12</v>
      </c>
      <c r="N8220" t="str">
        <f>TEXT(SalesData[[#This Row],[Order Date]], "mmmm")</f>
        <v>December</v>
      </c>
      <c r="O8220" s="7">
        <f>IF(SalesData[Sales]=0,0,SalesData[Profit]/SalesData[Sales])</f>
        <v>0.2188574352294626</v>
      </c>
      <c r="P8220" s="8">
        <f t="shared" si="128"/>
        <v>3.3271908271908271E-4</v>
      </c>
      <c r="Q8220" t="str">
        <f>IF(SalesData[[#This Row],[Discount]]&gt;0, "Yes", "No")</f>
        <v>Yes</v>
      </c>
      <c r="R8220" t="str">
        <f>TEXT(SalesData[[#This Row],[Order Date]],"mmm-yyyy")</f>
        <v>Dec-2024</v>
      </c>
      <c r="S8220">
        <f>YEAR(SalesData[[#This Row],[Order Date]])*100 + MONTH(SalesData[[#This Row],[Order Date]])</f>
        <v>202412</v>
      </c>
    </row>
    <row r="8221" spans="1:19" x14ac:dyDescent="0.3">
      <c r="A8221" t="s">
        <v>18905</v>
      </c>
      <c r="B8221" s="3">
        <v>45628</v>
      </c>
      <c r="C8221" t="s">
        <v>18906</v>
      </c>
      <c r="D8221" t="s">
        <v>18</v>
      </c>
      <c r="E8221" t="s">
        <v>19</v>
      </c>
      <c r="F8221" t="s">
        <v>15</v>
      </c>
      <c r="G8221">
        <v>3</v>
      </c>
      <c r="H8221" s="5">
        <v>860.51</v>
      </c>
      <c r="I8221" s="5">
        <v>0.28999999999999998</v>
      </c>
      <c r="J8221" s="5">
        <v>1832.8862999999999</v>
      </c>
      <c r="K8221" s="5">
        <v>387.95576091813928</v>
      </c>
      <c r="L8221">
        <f>YEAR(SalesData[Order Date])</f>
        <v>2024</v>
      </c>
      <c r="M8221">
        <f>MONTH(SalesData[Order Date])</f>
        <v>12</v>
      </c>
      <c r="N8221" t="str">
        <f>TEXT(SalesData[[#This Row],[Order Date]], "mmmm")</f>
        <v>December</v>
      </c>
      <c r="O8221" s="7">
        <f>IF(SalesData[Sales]=0,0,SalesData[Profit]/SalesData[Sales])</f>
        <v>0.21166384457024928</v>
      </c>
      <c r="P8221" s="8">
        <f t="shared" si="128"/>
        <v>1.1233648262851875E-4</v>
      </c>
      <c r="Q8221" t="str">
        <f>IF(SalesData[[#This Row],[Discount]]&gt;0, "Yes", "No")</f>
        <v>Yes</v>
      </c>
      <c r="R8221" t="str">
        <f>TEXT(SalesData[[#This Row],[Order Date]],"mmm-yyyy")</f>
        <v>Dec-2024</v>
      </c>
      <c r="S8221">
        <f>YEAR(SalesData[[#This Row],[Order Date]])*100 + MONTH(SalesData[[#This Row],[Order Date]])</f>
        <v>202412</v>
      </c>
    </row>
    <row r="8222" spans="1:19" x14ac:dyDescent="0.3">
      <c r="A8222" t="s">
        <v>18965</v>
      </c>
      <c r="B8222" s="3">
        <v>45630</v>
      </c>
      <c r="C8222" t="s">
        <v>18966</v>
      </c>
      <c r="D8222" t="s">
        <v>30</v>
      </c>
      <c r="E8222" t="s">
        <v>19</v>
      </c>
      <c r="F8222" t="s">
        <v>39</v>
      </c>
      <c r="G8222">
        <v>9</v>
      </c>
      <c r="H8222" s="5">
        <v>757.55</v>
      </c>
      <c r="I8222" s="5">
        <v>0.21</v>
      </c>
      <c r="J8222" s="5">
        <v>5386.1805000000004</v>
      </c>
      <c r="K8222" s="5">
        <v>1332.6965961559599</v>
      </c>
      <c r="L8222">
        <f>YEAR(SalesData[Order Date])</f>
        <v>2024</v>
      </c>
      <c r="M8222">
        <f>MONTH(SalesData[Order Date])</f>
        <v>12</v>
      </c>
      <c r="N8222" t="str">
        <f>TEXT(SalesData[[#This Row],[Order Date]], "mmmm")</f>
        <v>December</v>
      </c>
      <c r="O8222" s="7">
        <f>IF(SalesData[Sales]=0,0,SalesData[Profit]/SalesData[Sales])</f>
        <v>0.24742887769096483</v>
      </c>
      <c r="P8222" s="8">
        <f t="shared" si="128"/>
        <v>3.080104723560601E-5</v>
      </c>
      <c r="Q8222" t="str">
        <f>IF(SalesData[[#This Row],[Discount]]&gt;0, "Yes", "No")</f>
        <v>Yes</v>
      </c>
      <c r="R8222" t="str">
        <f>TEXT(SalesData[[#This Row],[Order Date]],"mmm-yyyy")</f>
        <v>Dec-2024</v>
      </c>
      <c r="S8222">
        <f>YEAR(SalesData[[#This Row],[Order Date]])*100 + MONTH(SalesData[[#This Row],[Order Date]])</f>
        <v>202412</v>
      </c>
    </row>
    <row r="8223" spans="1:19" x14ac:dyDescent="0.3">
      <c r="A8223" t="s">
        <v>18977</v>
      </c>
      <c r="B8223" s="3">
        <v>45631</v>
      </c>
      <c r="C8223" t="s">
        <v>18978</v>
      </c>
      <c r="D8223" t="s">
        <v>30</v>
      </c>
      <c r="E8223" t="s">
        <v>19</v>
      </c>
      <c r="F8223" t="s">
        <v>20</v>
      </c>
      <c r="G8223">
        <v>8</v>
      </c>
      <c r="H8223" s="5">
        <v>249.36</v>
      </c>
      <c r="I8223" s="5">
        <v>0.2</v>
      </c>
      <c r="J8223" s="5">
        <v>1595.904</v>
      </c>
      <c r="K8223" s="5">
        <v>184.50043914399711</v>
      </c>
      <c r="L8223">
        <f>YEAR(SalesData[Order Date])</f>
        <v>2024</v>
      </c>
      <c r="M8223">
        <f>MONTH(SalesData[Order Date])</f>
        <v>12</v>
      </c>
      <c r="N8223" t="str">
        <f>TEXT(SalesData[[#This Row],[Order Date]], "mmmm")</f>
        <v>December</v>
      </c>
      <c r="O8223" s="7">
        <f>IF(SalesData[Sales]=0,0,SalesData[Profit]/SalesData[Sales])</f>
        <v>0.11560873282102001</v>
      </c>
      <c r="P8223" s="8">
        <f t="shared" si="128"/>
        <v>1.0025665704202759E-4</v>
      </c>
      <c r="Q8223" t="str">
        <f>IF(SalesData[[#This Row],[Discount]]&gt;0, "Yes", "No")</f>
        <v>Yes</v>
      </c>
      <c r="R8223" t="str">
        <f>TEXT(SalesData[[#This Row],[Order Date]],"mmm-yyyy")</f>
        <v>Dec-2024</v>
      </c>
      <c r="S8223">
        <f>YEAR(SalesData[[#This Row],[Order Date]])*100 + MONTH(SalesData[[#This Row],[Order Date]])</f>
        <v>202412</v>
      </c>
    </row>
    <row r="8224" spans="1:19" x14ac:dyDescent="0.3">
      <c r="A8224" t="s">
        <v>18989</v>
      </c>
      <c r="B8224" s="3">
        <v>45655</v>
      </c>
      <c r="C8224" t="s">
        <v>18990</v>
      </c>
      <c r="D8224" t="s">
        <v>18</v>
      </c>
      <c r="E8224" t="s">
        <v>19</v>
      </c>
      <c r="F8224" t="s">
        <v>91</v>
      </c>
      <c r="G8224">
        <v>4</v>
      </c>
      <c r="H8224" s="5">
        <v>60.75</v>
      </c>
      <c r="I8224" s="5">
        <v>0.03</v>
      </c>
      <c r="J8224" s="5">
        <v>235.71</v>
      </c>
      <c r="K8224" s="5">
        <v>12.159590730200311</v>
      </c>
      <c r="L8224">
        <f>YEAR(SalesData[Order Date])</f>
        <v>2024</v>
      </c>
      <c r="M8224">
        <f>MONTH(SalesData[Order Date])</f>
        <v>12</v>
      </c>
      <c r="N8224" t="str">
        <f>TEXT(SalesData[[#This Row],[Order Date]], "mmmm")</f>
        <v>December</v>
      </c>
      <c r="O8224" s="7">
        <f>IF(SalesData[Sales]=0,0,SalesData[Profit]/SalesData[Sales])</f>
        <v>5.1587080438675957E-2</v>
      </c>
      <c r="P8224" s="8">
        <f t="shared" si="128"/>
        <v>1.2345679012345679E-4</v>
      </c>
      <c r="Q8224" t="str">
        <f>IF(SalesData[[#This Row],[Discount]]&gt;0, "Yes", "No")</f>
        <v>Yes</v>
      </c>
      <c r="R8224" t="str">
        <f>TEXT(SalesData[[#This Row],[Order Date]],"mmm-yyyy")</f>
        <v>Dec-2024</v>
      </c>
      <c r="S8224">
        <f>YEAR(SalesData[[#This Row],[Order Date]])*100 + MONTH(SalesData[[#This Row],[Order Date]])</f>
        <v>202412</v>
      </c>
    </row>
    <row r="8225" spans="1:19" x14ac:dyDescent="0.3">
      <c r="A8225" t="s">
        <v>19104</v>
      </c>
      <c r="B8225" s="3">
        <v>45631</v>
      </c>
      <c r="C8225" t="s">
        <v>19105</v>
      </c>
      <c r="D8225" t="s">
        <v>18</v>
      </c>
      <c r="E8225" t="s">
        <v>19</v>
      </c>
      <c r="F8225" t="s">
        <v>27</v>
      </c>
      <c r="G8225">
        <v>2</v>
      </c>
      <c r="H8225" s="5">
        <v>521.86</v>
      </c>
      <c r="I8225" s="5">
        <v>0.14000000000000001</v>
      </c>
      <c r="J8225" s="5">
        <v>897.5992</v>
      </c>
      <c r="K8225" s="5">
        <v>125.56487069400561</v>
      </c>
      <c r="L8225">
        <f>YEAR(SalesData[Order Date])</f>
        <v>2024</v>
      </c>
      <c r="M8225">
        <f>MONTH(SalesData[Order Date])</f>
        <v>12</v>
      </c>
      <c r="N8225" t="str">
        <f>TEXT(SalesData[[#This Row],[Order Date]], "mmmm")</f>
        <v>December</v>
      </c>
      <c r="O8225" s="7">
        <f>IF(SalesData[Sales]=0,0,SalesData[Profit]/SalesData[Sales])</f>
        <v>0.13988968650373754</v>
      </c>
      <c r="P8225" s="8">
        <f t="shared" si="128"/>
        <v>1.3413559192120494E-4</v>
      </c>
      <c r="Q8225" t="str">
        <f>IF(SalesData[[#This Row],[Discount]]&gt;0, "Yes", "No")</f>
        <v>Yes</v>
      </c>
      <c r="R8225" t="str">
        <f>TEXT(SalesData[[#This Row],[Order Date]],"mmm-yyyy")</f>
        <v>Dec-2024</v>
      </c>
      <c r="S8225">
        <f>YEAR(SalesData[[#This Row],[Order Date]])*100 + MONTH(SalesData[[#This Row],[Order Date]])</f>
        <v>202412</v>
      </c>
    </row>
    <row r="8226" spans="1:19" x14ac:dyDescent="0.3">
      <c r="A8226" t="s">
        <v>19164</v>
      </c>
      <c r="B8226" s="3">
        <v>45657</v>
      </c>
      <c r="C8226" t="s">
        <v>19165</v>
      </c>
      <c r="D8226" t="s">
        <v>30</v>
      </c>
      <c r="E8226" t="s">
        <v>19</v>
      </c>
      <c r="F8226" t="s">
        <v>91</v>
      </c>
      <c r="G8226">
        <v>6</v>
      </c>
      <c r="H8226" s="5">
        <v>616.16</v>
      </c>
      <c r="I8226" s="5">
        <v>0.24</v>
      </c>
      <c r="J8226" s="5">
        <v>2809.6896000000002</v>
      </c>
      <c r="K8226" s="5">
        <v>284.41234165975771</v>
      </c>
      <c r="L8226">
        <f>YEAR(SalesData[Order Date])</f>
        <v>2024</v>
      </c>
      <c r="M8226">
        <f>MONTH(SalesData[Order Date])</f>
        <v>12</v>
      </c>
      <c r="N8226" t="str">
        <f>TEXT(SalesData[[#This Row],[Order Date]], "mmmm")</f>
        <v>December</v>
      </c>
      <c r="O8226" s="7">
        <f>IF(SalesData[Sales]=0,0,SalesData[Profit]/SalesData[Sales])</f>
        <v>0.10122553810205857</v>
      </c>
      <c r="P8226" s="8">
        <f t="shared" si="128"/>
        <v>6.4918203064139184E-5</v>
      </c>
      <c r="Q8226" t="str">
        <f>IF(SalesData[[#This Row],[Discount]]&gt;0, "Yes", "No")</f>
        <v>Yes</v>
      </c>
      <c r="R8226" t="str">
        <f>TEXT(SalesData[[#This Row],[Order Date]],"mmm-yyyy")</f>
        <v>Dec-2024</v>
      </c>
      <c r="S8226">
        <f>YEAR(SalesData[[#This Row],[Order Date]])*100 + MONTH(SalesData[[#This Row],[Order Date]])</f>
        <v>202412</v>
      </c>
    </row>
    <row r="8227" spans="1:19" x14ac:dyDescent="0.3">
      <c r="A8227" t="s">
        <v>19176</v>
      </c>
      <c r="B8227" s="3">
        <v>45638</v>
      </c>
      <c r="C8227" t="s">
        <v>19177</v>
      </c>
      <c r="D8227" t="s">
        <v>30</v>
      </c>
      <c r="E8227" t="s">
        <v>19</v>
      </c>
      <c r="F8227" t="s">
        <v>62</v>
      </c>
      <c r="G8227">
        <v>1</v>
      </c>
      <c r="H8227" s="5">
        <v>700.64</v>
      </c>
      <c r="I8227" s="5">
        <v>0.12</v>
      </c>
      <c r="J8227" s="5">
        <v>616.56319999999994</v>
      </c>
      <c r="K8227" s="5">
        <v>63.790923675766777</v>
      </c>
      <c r="L8227">
        <f>YEAR(SalesData[Order Date])</f>
        <v>2024</v>
      </c>
      <c r="M8227">
        <f>MONTH(SalesData[Order Date])</f>
        <v>12</v>
      </c>
      <c r="N8227" t="str">
        <f>TEXT(SalesData[[#This Row],[Order Date]], "mmmm")</f>
        <v>December</v>
      </c>
      <c r="O8227" s="7">
        <f>IF(SalesData[Sales]=0,0,SalesData[Profit]/SalesData[Sales])</f>
        <v>0.1034621003585144</v>
      </c>
      <c r="P8227" s="8">
        <f t="shared" si="128"/>
        <v>1.7127197990408769E-4</v>
      </c>
      <c r="Q8227" t="str">
        <f>IF(SalesData[[#This Row],[Discount]]&gt;0, "Yes", "No")</f>
        <v>Yes</v>
      </c>
      <c r="R8227" t="str">
        <f>TEXT(SalesData[[#This Row],[Order Date]],"mmm-yyyy")</f>
        <v>Dec-2024</v>
      </c>
      <c r="S8227">
        <f>YEAR(SalesData[[#This Row],[Order Date]])*100 + MONTH(SalesData[[#This Row],[Order Date]])</f>
        <v>202412</v>
      </c>
    </row>
    <row r="8228" spans="1:19" x14ac:dyDescent="0.3">
      <c r="A8228" t="s">
        <v>19361</v>
      </c>
      <c r="B8228" s="3">
        <v>45638</v>
      </c>
      <c r="C8228" t="s">
        <v>19362</v>
      </c>
      <c r="D8228" t="s">
        <v>23</v>
      </c>
      <c r="E8228" t="s">
        <v>26</v>
      </c>
      <c r="F8228" t="s">
        <v>44</v>
      </c>
      <c r="G8228">
        <v>6</v>
      </c>
      <c r="H8228" s="5">
        <v>567.13</v>
      </c>
      <c r="I8228" s="5">
        <v>0.12</v>
      </c>
      <c r="J8228" s="5">
        <v>2994.4463999999998</v>
      </c>
      <c r="K8228" s="5">
        <v>591.97932563768245</v>
      </c>
      <c r="L8228">
        <f>YEAR(SalesData[Order Date])</f>
        <v>2024</v>
      </c>
      <c r="M8228">
        <f>MONTH(SalesData[Order Date])</f>
        <v>12</v>
      </c>
      <c r="N8228" t="str">
        <f>TEXT(SalesData[[#This Row],[Order Date]], "mmmm")</f>
        <v>December</v>
      </c>
      <c r="O8228" s="7">
        <f>IF(SalesData[Sales]=0,0,SalesData[Profit]/SalesData[Sales])</f>
        <v>0.19769241006874677</v>
      </c>
      <c r="P8228" s="8">
        <f t="shared" si="128"/>
        <v>3.5265283092060023E-5</v>
      </c>
      <c r="Q8228" t="str">
        <f>IF(SalesData[[#This Row],[Discount]]&gt;0, "Yes", "No")</f>
        <v>Yes</v>
      </c>
      <c r="R8228" t="str">
        <f>TEXT(SalesData[[#This Row],[Order Date]],"mmm-yyyy")</f>
        <v>Dec-2024</v>
      </c>
      <c r="S8228">
        <f>YEAR(SalesData[[#This Row],[Order Date]])*100 + MONTH(SalesData[[#This Row],[Order Date]])</f>
        <v>202412</v>
      </c>
    </row>
    <row r="8229" spans="1:19" x14ac:dyDescent="0.3">
      <c r="A8229" t="s">
        <v>19369</v>
      </c>
      <c r="B8229" s="3">
        <v>45640</v>
      </c>
      <c r="C8229" t="s">
        <v>19370</v>
      </c>
      <c r="D8229" t="s">
        <v>23</v>
      </c>
      <c r="E8229" t="s">
        <v>26</v>
      </c>
      <c r="F8229" t="s">
        <v>20</v>
      </c>
      <c r="G8229">
        <v>7</v>
      </c>
      <c r="H8229" s="5">
        <v>330.25</v>
      </c>
      <c r="I8229" s="5">
        <v>7.0000000000000007E-2</v>
      </c>
      <c r="J8229" s="5">
        <v>2149.9274999999998</v>
      </c>
      <c r="K8229" s="5">
        <v>301.39017969328552</v>
      </c>
      <c r="L8229">
        <f>YEAR(SalesData[Order Date])</f>
        <v>2024</v>
      </c>
      <c r="M8229">
        <f>MONTH(SalesData[Order Date])</f>
        <v>12</v>
      </c>
      <c r="N8229" t="str">
        <f>TEXT(SalesData[[#This Row],[Order Date]], "mmmm")</f>
        <v>December</v>
      </c>
      <c r="O8229" s="7">
        <f>IF(SalesData[Sales]=0,0,SalesData[Profit]/SalesData[Sales])</f>
        <v>0.14018620613638624</v>
      </c>
      <c r="P8229" s="8">
        <f t="shared" si="128"/>
        <v>3.0280090840272524E-5</v>
      </c>
      <c r="Q8229" t="str">
        <f>IF(SalesData[[#This Row],[Discount]]&gt;0, "Yes", "No")</f>
        <v>Yes</v>
      </c>
      <c r="R8229" t="str">
        <f>TEXT(SalesData[[#This Row],[Order Date]],"mmm-yyyy")</f>
        <v>Dec-2024</v>
      </c>
      <c r="S8229">
        <f>YEAR(SalesData[[#This Row],[Order Date]])*100 + MONTH(SalesData[[#This Row],[Order Date]])</f>
        <v>202412</v>
      </c>
    </row>
    <row r="8230" spans="1:19" x14ac:dyDescent="0.3">
      <c r="A8230" t="s">
        <v>51</v>
      </c>
      <c r="B8230" s="3">
        <v>45680</v>
      </c>
      <c r="C8230" t="s">
        <v>52</v>
      </c>
      <c r="D8230" t="s">
        <v>18</v>
      </c>
      <c r="E8230" t="s">
        <v>14</v>
      </c>
      <c r="F8230" t="s">
        <v>53</v>
      </c>
      <c r="G8230">
        <v>5</v>
      </c>
      <c r="H8230" s="5">
        <v>122.95</v>
      </c>
      <c r="I8230" s="5">
        <v>0</v>
      </c>
      <c r="J8230" s="5">
        <v>614.75</v>
      </c>
      <c r="K8230" s="5">
        <v>76.471297656942184</v>
      </c>
      <c r="L8230">
        <f>YEAR(SalesData[Order Date])</f>
        <v>2025</v>
      </c>
      <c r="M8230">
        <f>MONTH(SalesData[Order Date])</f>
        <v>1</v>
      </c>
      <c r="N8230" t="str">
        <f>TEXT(SalesData[[#This Row],[Order Date]], "mmmm")</f>
        <v>January</v>
      </c>
      <c r="O8230" s="7">
        <f>IF(SalesData[Sales]=0,0,SalesData[Profit]/SalesData[Sales])</f>
        <v>0.12439414014956028</v>
      </c>
      <c r="P8230" s="8">
        <f t="shared" si="128"/>
        <v>0</v>
      </c>
      <c r="Q8230" t="str">
        <f>IF(SalesData[[#This Row],[Discount]]&gt;0, "Yes", "No")</f>
        <v>No</v>
      </c>
      <c r="R8230" t="str">
        <f>TEXT(SalesData[[#This Row],[Order Date]],"mmm-yyyy")</f>
        <v>Jan-2025</v>
      </c>
      <c r="S8230">
        <f>YEAR(SalesData[[#This Row],[Order Date]])*100 + MONTH(SalesData[[#This Row],[Order Date]])</f>
        <v>202501</v>
      </c>
    </row>
    <row r="8231" spans="1:19" x14ac:dyDescent="0.3">
      <c r="A8231" t="s">
        <v>89</v>
      </c>
      <c r="B8231" s="3">
        <v>45674</v>
      </c>
      <c r="C8231" t="s">
        <v>90</v>
      </c>
      <c r="D8231" t="s">
        <v>13</v>
      </c>
      <c r="E8231" t="s">
        <v>14</v>
      </c>
      <c r="F8231" t="s">
        <v>91</v>
      </c>
      <c r="G8231">
        <v>1</v>
      </c>
      <c r="H8231" s="5">
        <v>33.29</v>
      </c>
      <c r="I8231" s="5">
        <v>0.14000000000000001</v>
      </c>
      <c r="J8231" s="5">
        <v>28.6294</v>
      </c>
      <c r="K8231" s="5">
        <v>2.6125495581684741</v>
      </c>
      <c r="L8231">
        <f>YEAR(SalesData[Order Date])</f>
        <v>2025</v>
      </c>
      <c r="M8231">
        <f>MONTH(SalesData[Order Date])</f>
        <v>1</v>
      </c>
      <c r="N8231" t="str">
        <f>TEXT(SalesData[[#This Row],[Order Date]], "mmmm")</f>
        <v>January</v>
      </c>
      <c r="O8231" s="7">
        <f>IF(SalesData[Sales]=0,0,SalesData[Profit]/SalesData[Sales])</f>
        <v>9.1254080007561245E-2</v>
      </c>
      <c r="P8231" s="8">
        <f t="shared" si="128"/>
        <v>4.2054671072394119E-3</v>
      </c>
      <c r="Q8231" t="str">
        <f>IF(SalesData[[#This Row],[Discount]]&gt;0, "Yes", "No")</f>
        <v>Yes</v>
      </c>
      <c r="R8231" t="str">
        <f>TEXT(SalesData[[#This Row],[Order Date]],"mmm-yyyy")</f>
        <v>Jan-2025</v>
      </c>
      <c r="S8231">
        <f>YEAR(SalesData[[#This Row],[Order Date]])*100 + MONTH(SalesData[[#This Row],[Order Date]])</f>
        <v>202501</v>
      </c>
    </row>
    <row r="8232" spans="1:19" x14ac:dyDescent="0.3">
      <c r="A8232" t="s">
        <v>170</v>
      </c>
      <c r="B8232" s="3">
        <v>45667</v>
      </c>
      <c r="C8232" t="s">
        <v>171</v>
      </c>
      <c r="D8232" t="s">
        <v>30</v>
      </c>
      <c r="E8232" t="s">
        <v>19</v>
      </c>
      <c r="F8232" t="s">
        <v>31</v>
      </c>
      <c r="G8232">
        <v>1</v>
      </c>
      <c r="H8232" s="5">
        <v>64.69</v>
      </c>
      <c r="I8232" s="5">
        <v>0.13</v>
      </c>
      <c r="J8232" s="5">
        <v>56.280299999999997</v>
      </c>
      <c r="K8232" s="5">
        <v>16.023463430311612</v>
      </c>
      <c r="L8232">
        <f>YEAR(SalesData[Order Date])</f>
        <v>2025</v>
      </c>
      <c r="M8232">
        <f>MONTH(SalesData[Order Date])</f>
        <v>1</v>
      </c>
      <c r="N8232" t="str">
        <f>TEXT(SalesData[[#This Row],[Order Date]], "mmmm")</f>
        <v>January</v>
      </c>
      <c r="O8232" s="7">
        <f>IF(SalesData[Sales]=0,0,SalesData[Profit]/SalesData[Sales])</f>
        <v>0.28470820927236729</v>
      </c>
      <c r="P8232" s="8">
        <f t="shared" si="128"/>
        <v>2.0095841706600712E-3</v>
      </c>
      <c r="Q8232" t="str">
        <f>IF(SalesData[[#This Row],[Discount]]&gt;0, "Yes", "No")</f>
        <v>Yes</v>
      </c>
      <c r="R8232" t="str">
        <f>TEXT(SalesData[[#This Row],[Order Date]],"mmm-yyyy")</f>
        <v>Jan-2025</v>
      </c>
      <c r="S8232">
        <f>YEAR(SalesData[[#This Row],[Order Date]])*100 + MONTH(SalesData[[#This Row],[Order Date]])</f>
        <v>202501</v>
      </c>
    </row>
    <row r="8233" spans="1:19" x14ac:dyDescent="0.3">
      <c r="A8233" t="s">
        <v>282</v>
      </c>
      <c r="B8233" s="3">
        <v>45678</v>
      </c>
      <c r="C8233" t="s">
        <v>283</v>
      </c>
      <c r="D8233" t="s">
        <v>13</v>
      </c>
      <c r="E8233" t="s">
        <v>26</v>
      </c>
      <c r="F8233" t="s">
        <v>62</v>
      </c>
      <c r="G8233">
        <v>2</v>
      </c>
      <c r="H8233" s="5">
        <v>758.61</v>
      </c>
      <c r="I8233" s="5">
        <v>0.23</v>
      </c>
      <c r="J8233" s="5">
        <v>1168.2593999999999</v>
      </c>
      <c r="K8233" s="5">
        <v>223.51168679085711</v>
      </c>
      <c r="L8233">
        <f>YEAR(SalesData[Order Date])</f>
        <v>2025</v>
      </c>
      <c r="M8233">
        <f>MONTH(SalesData[Order Date])</f>
        <v>1</v>
      </c>
      <c r="N8233" t="str">
        <f>TEXT(SalesData[[#This Row],[Order Date]], "mmmm")</f>
        <v>January</v>
      </c>
      <c r="O8233" s="7">
        <f>IF(SalesData[Sales]=0,0,SalesData[Profit]/SalesData[Sales])</f>
        <v>0.19132025540805161</v>
      </c>
      <c r="P8233" s="8">
        <f t="shared" si="128"/>
        <v>1.5159304517472745E-4</v>
      </c>
      <c r="Q8233" t="str">
        <f>IF(SalesData[[#This Row],[Discount]]&gt;0, "Yes", "No")</f>
        <v>Yes</v>
      </c>
      <c r="R8233" t="str">
        <f>TEXT(SalesData[[#This Row],[Order Date]],"mmm-yyyy")</f>
        <v>Jan-2025</v>
      </c>
      <c r="S8233">
        <f>YEAR(SalesData[[#This Row],[Order Date]])*100 + MONTH(SalesData[[#This Row],[Order Date]])</f>
        <v>202501</v>
      </c>
    </row>
    <row r="8234" spans="1:19" x14ac:dyDescent="0.3">
      <c r="A8234" t="s">
        <v>304</v>
      </c>
      <c r="B8234" s="3">
        <v>45676</v>
      </c>
      <c r="C8234" t="s">
        <v>305</v>
      </c>
      <c r="D8234" t="s">
        <v>23</v>
      </c>
      <c r="E8234" t="s">
        <v>19</v>
      </c>
      <c r="F8234" t="s">
        <v>20</v>
      </c>
      <c r="G8234">
        <v>4</v>
      </c>
      <c r="H8234" s="5">
        <v>272.45999999999998</v>
      </c>
      <c r="I8234" s="5">
        <v>0.11</v>
      </c>
      <c r="J8234" s="5">
        <v>969.95759999999996</v>
      </c>
      <c r="K8234" s="5">
        <v>76.428795366843602</v>
      </c>
      <c r="L8234">
        <f>YEAR(SalesData[Order Date])</f>
        <v>2025</v>
      </c>
      <c r="M8234">
        <f>MONTH(SalesData[Order Date])</f>
        <v>1</v>
      </c>
      <c r="N8234" t="str">
        <f>TEXT(SalesData[[#This Row],[Order Date]], "mmmm")</f>
        <v>January</v>
      </c>
      <c r="O8234" s="7">
        <f>IF(SalesData[Sales]=0,0,SalesData[Profit]/SalesData[Sales])</f>
        <v>7.879601682263597E-2</v>
      </c>
      <c r="P8234" s="8">
        <f t="shared" si="128"/>
        <v>1.0093224693532996E-4</v>
      </c>
      <c r="Q8234" t="str">
        <f>IF(SalesData[[#This Row],[Discount]]&gt;0, "Yes", "No")</f>
        <v>Yes</v>
      </c>
      <c r="R8234" t="str">
        <f>TEXT(SalesData[[#This Row],[Order Date]],"mmm-yyyy")</f>
        <v>Jan-2025</v>
      </c>
      <c r="S8234">
        <f>YEAR(SalesData[[#This Row],[Order Date]])*100 + MONTH(SalesData[[#This Row],[Order Date]])</f>
        <v>202501</v>
      </c>
    </row>
    <row r="8235" spans="1:19" x14ac:dyDescent="0.3">
      <c r="A8235" t="s">
        <v>318</v>
      </c>
      <c r="B8235" s="3">
        <v>45687</v>
      </c>
      <c r="C8235" t="s">
        <v>319</v>
      </c>
      <c r="D8235" t="s">
        <v>30</v>
      </c>
      <c r="E8235" t="s">
        <v>14</v>
      </c>
      <c r="F8235" t="s">
        <v>53</v>
      </c>
      <c r="G8235">
        <v>8</v>
      </c>
      <c r="H8235" s="5">
        <v>210.97</v>
      </c>
      <c r="I8235" s="5">
        <v>0.18</v>
      </c>
      <c r="J8235" s="5">
        <v>1383.9631999999999</v>
      </c>
      <c r="K8235" s="5">
        <v>348.79713816014828</v>
      </c>
      <c r="L8235">
        <f>YEAR(SalesData[Order Date])</f>
        <v>2025</v>
      </c>
      <c r="M8235">
        <f>MONTH(SalesData[Order Date])</f>
        <v>1</v>
      </c>
      <c r="N8235" t="str">
        <f>TEXT(SalesData[[#This Row],[Order Date]], "mmmm")</f>
        <v>January</v>
      </c>
      <c r="O8235" s="7">
        <f>IF(SalesData[Sales]=0,0,SalesData[Profit]/SalesData[Sales])</f>
        <v>0.25202775489994844</v>
      </c>
      <c r="P8235" s="8">
        <f t="shared" si="128"/>
        <v>1.0665023463051618E-4</v>
      </c>
      <c r="Q8235" t="str">
        <f>IF(SalesData[[#This Row],[Discount]]&gt;0, "Yes", "No")</f>
        <v>Yes</v>
      </c>
      <c r="R8235" t="str">
        <f>TEXT(SalesData[[#This Row],[Order Date]],"mmm-yyyy")</f>
        <v>Jan-2025</v>
      </c>
      <c r="S8235">
        <f>YEAR(SalesData[[#This Row],[Order Date]])*100 + MONTH(SalesData[[#This Row],[Order Date]])</f>
        <v>202501</v>
      </c>
    </row>
    <row r="8236" spans="1:19" x14ac:dyDescent="0.3">
      <c r="A8236" t="s">
        <v>486</v>
      </c>
      <c r="B8236" s="3">
        <v>45683</v>
      </c>
      <c r="C8236" t="s">
        <v>487</v>
      </c>
      <c r="D8236" t="s">
        <v>30</v>
      </c>
      <c r="E8236" t="s">
        <v>26</v>
      </c>
      <c r="F8236" t="s">
        <v>53</v>
      </c>
      <c r="G8236">
        <v>8</v>
      </c>
      <c r="H8236" s="5">
        <v>721</v>
      </c>
      <c r="I8236" s="5">
        <v>0.23</v>
      </c>
      <c r="J8236" s="5">
        <v>4441.3599999999997</v>
      </c>
      <c r="K8236" s="5">
        <v>1262.870665000147</v>
      </c>
      <c r="L8236">
        <f>YEAR(SalesData[Order Date])</f>
        <v>2025</v>
      </c>
      <c r="M8236">
        <f>MONTH(SalesData[Order Date])</f>
        <v>1</v>
      </c>
      <c r="N8236" t="str">
        <f>TEXT(SalesData[[#This Row],[Order Date]], "mmmm")</f>
        <v>January</v>
      </c>
      <c r="O8236" s="7">
        <f>IF(SalesData[Sales]=0,0,SalesData[Profit]/SalesData[Sales])</f>
        <v>0.28434323382931065</v>
      </c>
      <c r="P8236" s="8">
        <f t="shared" si="128"/>
        <v>3.9875173370319003E-5</v>
      </c>
      <c r="Q8236" t="str">
        <f>IF(SalesData[[#This Row],[Discount]]&gt;0, "Yes", "No")</f>
        <v>Yes</v>
      </c>
      <c r="R8236" t="str">
        <f>TEXT(SalesData[[#This Row],[Order Date]],"mmm-yyyy")</f>
        <v>Jan-2025</v>
      </c>
      <c r="S8236">
        <f>YEAR(SalesData[[#This Row],[Order Date]])*100 + MONTH(SalesData[[#This Row],[Order Date]])</f>
        <v>202501</v>
      </c>
    </row>
    <row r="8237" spans="1:19" x14ac:dyDescent="0.3">
      <c r="A8237" t="s">
        <v>492</v>
      </c>
      <c r="B8237" s="3">
        <v>45660</v>
      </c>
      <c r="C8237" t="s">
        <v>493</v>
      </c>
      <c r="D8237" t="s">
        <v>18</v>
      </c>
      <c r="E8237" t="s">
        <v>26</v>
      </c>
      <c r="F8237" t="s">
        <v>91</v>
      </c>
      <c r="G8237">
        <v>9</v>
      </c>
      <c r="H8237" s="5">
        <v>314.79000000000002</v>
      </c>
      <c r="I8237" s="5">
        <v>0.21</v>
      </c>
      <c r="J8237" s="5">
        <v>2238.1569</v>
      </c>
      <c r="K8237" s="5">
        <v>177.87285237829431</v>
      </c>
      <c r="L8237">
        <f>YEAR(SalesData[Order Date])</f>
        <v>2025</v>
      </c>
      <c r="M8237">
        <f>MONTH(SalesData[Order Date])</f>
        <v>1</v>
      </c>
      <c r="N8237" t="str">
        <f>TEXT(SalesData[[#This Row],[Order Date]], "mmmm")</f>
        <v>January</v>
      </c>
      <c r="O8237" s="7">
        <f>IF(SalesData[Sales]=0,0,SalesData[Profit]/SalesData[Sales])</f>
        <v>7.9472914690786114E-2</v>
      </c>
      <c r="P8237" s="8">
        <f t="shared" si="128"/>
        <v>7.412348973389666E-5</v>
      </c>
      <c r="Q8237" t="str">
        <f>IF(SalesData[[#This Row],[Discount]]&gt;0, "Yes", "No")</f>
        <v>Yes</v>
      </c>
      <c r="R8237" t="str">
        <f>TEXT(SalesData[[#This Row],[Order Date]],"mmm-yyyy")</f>
        <v>Jan-2025</v>
      </c>
      <c r="S8237">
        <f>YEAR(SalesData[[#This Row],[Order Date]])*100 + MONTH(SalesData[[#This Row],[Order Date]])</f>
        <v>202501</v>
      </c>
    </row>
    <row r="8238" spans="1:19" x14ac:dyDescent="0.3">
      <c r="A8238" t="s">
        <v>614</v>
      </c>
      <c r="B8238" s="3">
        <v>45677</v>
      </c>
      <c r="C8238" t="s">
        <v>615</v>
      </c>
      <c r="D8238" t="s">
        <v>13</v>
      </c>
      <c r="E8238" t="s">
        <v>26</v>
      </c>
      <c r="F8238" t="s">
        <v>20</v>
      </c>
      <c r="G8238">
        <v>8</v>
      </c>
      <c r="H8238" s="5">
        <v>523.29</v>
      </c>
      <c r="I8238" s="5">
        <v>0.09</v>
      </c>
      <c r="J8238" s="5">
        <v>3809.5511999999999</v>
      </c>
      <c r="K8238" s="5">
        <v>1114.390026464873</v>
      </c>
      <c r="L8238">
        <f>YEAR(SalesData[Order Date])</f>
        <v>2025</v>
      </c>
      <c r="M8238">
        <f>MONTH(SalesData[Order Date])</f>
        <v>1</v>
      </c>
      <c r="N8238" t="str">
        <f>TEXT(SalesData[[#This Row],[Order Date]], "mmmm")</f>
        <v>January</v>
      </c>
      <c r="O8238" s="7">
        <f>IF(SalesData[Sales]=0,0,SalesData[Profit]/SalesData[Sales])</f>
        <v>0.29252527869027539</v>
      </c>
      <c r="P8238" s="8">
        <f t="shared" si="128"/>
        <v>2.1498595425098895E-5</v>
      </c>
      <c r="Q8238" t="str">
        <f>IF(SalesData[[#This Row],[Discount]]&gt;0, "Yes", "No")</f>
        <v>Yes</v>
      </c>
      <c r="R8238" t="str">
        <f>TEXT(SalesData[[#This Row],[Order Date]],"mmm-yyyy")</f>
        <v>Jan-2025</v>
      </c>
      <c r="S8238">
        <f>YEAR(SalesData[[#This Row],[Order Date]])*100 + MONTH(SalesData[[#This Row],[Order Date]])</f>
        <v>202501</v>
      </c>
    </row>
    <row r="8239" spans="1:19" x14ac:dyDescent="0.3">
      <c r="A8239" t="s">
        <v>636</v>
      </c>
      <c r="B8239" s="3">
        <v>45688</v>
      </c>
      <c r="C8239" t="s">
        <v>637</v>
      </c>
      <c r="D8239" t="s">
        <v>18</v>
      </c>
      <c r="E8239" t="s">
        <v>26</v>
      </c>
      <c r="F8239" t="s">
        <v>31</v>
      </c>
      <c r="G8239">
        <v>3</v>
      </c>
      <c r="H8239" s="5">
        <v>196.34</v>
      </c>
      <c r="I8239" s="5">
        <v>0.22</v>
      </c>
      <c r="J8239" s="5">
        <v>459.43560000000002</v>
      </c>
      <c r="K8239" s="5">
        <v>67.327715512321618</v>
      </c>
      <c r="L8239">
        <f>YEAR(SalesData[Order Date])</f>
        <v>2025</v>
      </c>
      <c r="M8239">
        <f>MONTH(SalesData[Order Date])</f>
        <v>1</v>
      </c>
      <c r="N8239" t="str">
        <f>TEXT(SalesData[[#This Row],[Order Date]], "mmmm")</f>
        <v>January</v>
      </c>
      <c r="O8239" s="7">
        <f>IF(SalesData[Sales]=0,0,SalesData[Profit]/SalesData[Sales])</f>
        <v>0.14654440255026299</v>
      </c>
      <c r="P8239" s="8">
        <f t="shared" si="128"/>
        <v>3.7350174866727784E-4</v>
      </c>
      <c r="Q8239" t="str">
        <f>IF(SalesData[[#This Row],[Discount]]&gt;0, "Yes", "No")</f>
        <v>Yes</v>
      </c>
      <c r="R8239" t="str">
        <f>TEXT(SalesData[[#This Row],[Order Date]],"mmm-yyyy")</f>
        <v>Jan-2025</v>
      </c>
      <c r="S8239">
        <f>YEAR(SalesData[[#This Row],[Order Date]])*100 + MONTH(SalesData[[#This Row],[Order Date]])</f>
        <v>202501</v>
      </c>
    </row>
    <row r="8240" spans="1:19" x14ac:dyDescent="0.3">
      <c r="A8240" t="s">
        <v>658</v>
      </c>
      <c r="B8240" s="3">
        <v>45668</v>
      </c>
      <c r="C8240" t="s">
        <v>659</v>
      </c>
      <c r="D8240" t="s">
        <v>23</v>
      </c>
      <c r="E8240" t="s">
        <v>26</v>
      </c>
      <c r="F8240" t="s">
        <v>39</v>
      </c>
      <c r="G8240">
        <v>5</v>
      </c>
      <c r="H8240" s="5">
        <v>10.15</v>
      </c>
      <c r="I8240" s="5">
        <v>0.21</v>
      </c>
      <c r="J8240" s="5">
        <v>40.092500000000001</v>
      </c>
      <c r="K8240" s="5">
        <v>4.7720165011652043</v>
      </c>
      <c r="L8240">
        <f>YEAR(SalesData[Order Date])</f>
        <v>2025</v>
      </c>
      <c r="M8240">
        <f>MONTH(SalesData[Order Date])</f>
        <v>1</v>
      </c>
      <c r="N8240" t="str">
        <f>TEXT(SalesData[[#This Row],[Order Date]], "mmmm")</f>
        <v>January</v>
      </c>
      <c r="O8240" s="7">
        <f>IF(SalesData[Sales]=0,0,SalesData[Profit]/SalesData[Sales])</f>
        <v>0.11902516683083381</v>
      </c>
      <c r="P8240" s="8">
        <f t="shared" si="128"/>
        <v>4.1379310344827587E-3</v>
      </c>
      <c r="Q8240" t="str">
        <f>IF(SalesData[[#This Row],[Discount]]&gt;0, "Yes", "No")</f>
        <v>Yes</v>
      </c>
      <c r="R8240" t="str">
        <f>TEXT(SalesData[[#This Row],[Order Date]],"mmm-yyyy")</f>
        <v>Jan-2025</v>
      </c>
      <c r="S8240">
        <f>YEAR(SalesData[[#This Row],[Order Date]])*100 + MONTH(SalesData[[#This Row],[Order Date]])</f>
        <v>202501</v>
      </c>
    </row>
    <row r="8241" spans="1:19" x14ac:dyDescent="0.3">
      <c r="A8241" t="s">
        <v>676</v>
      </c>
      <c r="B8241" s="3">
        <v>45672</v>
      </c>
      <c r="C8241" t="s">
        <v>677</v>
      </c>
      <c r="D8241" t="s">
        <v>23</v>
      </c>
      <c r="E8241" t="s">
        <v>19</v>
      </c>
      <c r="F8241" t="s">
        <v>34</v>
      </c>
      <c r="G8241">
        <v>6</v>
      </c>
      <c r="H8241" s="5">
        <v>968.72</v>
      </c>
      <c r="I8241" s="5">
        <v>0.17</v>
      </c>
      <c r="J8241" s="5">
        <v>4824.2255999999998</v>
      </c>
      <c r="K8241" s="5">
        <v>566.40532865367402</v>
      </c>
      <c r="L8241">
        <f>YEAR(SalesData[Order Date])</f>
        <v>2025</v>
      </c>
      <c r="M8241">
        <f>MONTH(SalesData[Order Date])</f>
        <v>1</v>
      </c>
      <c r="N8241" t="str">
        <f>TEXT(SalesData[[#This Row],[Order Date]], "mmmm")</f>
        <v>January</v>
      </c>
      <c r="O8241" s="7">
        <f>IF(SalesData[Sales]=0,0,SalesData[Profit]/SalesData[Sales])</f>
        <v>0.11740854918842809</v>
      </c>
      <c r="P8241" s="8">
        <f t="shared" si="128"/>
        <v>2.9248217579211059E-5</v>
      </c>
      <c r="Q8241" t="str">
        <f>IF(SalesData[[#This Row],[Discount]]&gt;0, "Yes", "No")</f>
        <v>Yes</v>
      </c>
      <c r="R8241" t="str">
        <f>TEXT(SalesData[[#This Row],[Order Date]],"mmm-yyyy")</f>
        <v>Jan-2025</v>
      </c>
      <c r="S8241">
        <f>YEAR(SalesData[[#This Row],[Order Date]])*100 + MONTH(SalesData[[#This Row],[Order Date]])</f>
        <v>202501</v>
      </c>
    </row>
    <row r="8242" spans="1:19" x14ac:dyDescent="0.3">
      <c r="A8242" t="s">
        <v>678</v>
      </c>
      <c r="B8242" s="3">
        <v>45677</v>
      </c>
      <c r="C8242" t="s">
        <v>679</v>
      </c>
      <c r="D8242" t="s">
        <v>30</v>
      </c>
      <c r="E8242" t="s">
        <v>19</v>
      </c>
      <c r="F8242" t="s">
        <v>34</v>
      </c>
      <c r="G8242">
        <v>6</v>
      </c>
      <c r="H8242" s="5">
        <v>377.39</v>
      </c>
      <c r="I8242" s="5">
        <v>7.0000000000000007E-2</v>
      </c>
      <c r="J8242" s="5">
        <v>2105.8362000000002</v>
      </c>
      <c r="K8242" s="5">
        <v>387.54734640801013</v>
      </c>
      <c r="L8242">
        <f>YEAR(SalesData[Order Date])</f>
        <v>2025</v>
      </c>
      <c r="M8242">
        <f>MONTH(SalesData[Order Date])</f>
        <v>1</v>
      </c>
      <c r="N8242" t="str">
        <f>TEXT(SalesData[[#This Row],[Order Date]], "mmmm")</f>
        <v>January</v>
      </c>
      <c r="O8242" s="7">
        <f>IF(SalesData[Sales]=0,0,SalesData[Profit]/SalesData[Sales])</f>
        <v>0.1840348961652431</v>
      </c>
      <c r="P8242" s="8">
        <f t="shared" si="128"/>
        <v>3.0914085340540735E-5</v>
      </c>
      <c r="Q8242" t="str">
        <f>IF(SalesData[[#This Row],[Discount]]&gt;0, "Yes", "No")</f>
        <v>Yes</v>
      </c>
      <c r="R8242" t="str">
        <f>TEXT(SalesData[[#This Row],[Order Date]],"mmm-yyyy")</f>
        <v>Jan-2025</v>
      </c>
      <c r="S8242">
        <f>YEAR(SalesData[[#This Row],[Order Date]])*100 + MONTH(SalesData[[#This Row],[Order Date]])</f>
        <v>202501</v>
      </c>
    </row>
    <row r="8243" spans="1:19" x14ac:dyDescent="0.3">
      <c r="A8243" t="s">
        <v>708</v>
      </c>
      <c r="B8243" s="3">
        <v>45680</v>
      </c>
      <c r="C8243" t="s">
        <v>709</v>
      </c>
      <c r="D8243" t="s">
        <v>23</v>
      </c>
      <c r="E8243" t="s">
        <v>26</v>
      </c>
      <c r="F8243" t="s">
        <v>31</v>
      </c>
      <c r="G8243">
        <v>2</v>
      </c>
      <c r="H8243" s="5">
        <v>618.41999999999996</v>
      </c>
      <c r="I8243" s="5">
        <v>0.02</v>
      </c>
      <c r="J8243" s="5">
        <v>1212.1032</v>
      </c>
      <c r="K8243" s="5">
        <v>200.1931788757162</v>
      </c>
      <c r="L8243">
        <f>YEAR(SalesData[Order Date])</f>
        <v>2025</v>
      </c>
      <c r="M8243">
        <f>MONTH(SalesData[Order Date])</f>
        <v>1</v>
      </c>
      <c r="N8243" t="str">
        <f>TEXT(SalesData[[#This Row],[Order Date]], "mmmm")</f>
        <v>January</v>
      </c>
      <c r="O8243" s="7">
        <f>IF(SalesData[Sales]=0,0,SalesData[Profit]/SalesData[Sales])</f>
        <v>0.16516182687721326</v>
      </c>
      <c r="P8243" s="8">
        <f t="shared" si="128"/>
        <v>1.6170240289770709E-5</v>
      </c>
      <c r="Q8243" t="str">
        <f>IF(SalesData[[#This Row],[Discount]]&gt;0, "Yes", "No")</f>
        <v>Yes</v>
      </c>
      <c r="R8243" t="str">
        <f>TEXT(SalesData[[#This Row],[Order Date]],"mmm-yyyy")</f>
        <v>Jan-2025</v>
      </c>
      <c r="S8243">
        <f>YEAR(SalesData[[#This Row],[Order Date]])*100 + MONTH(SalesData[[#This Row],[Order Date]])</f>
        <v>202501</v>
      </c>
    </row>
    <row r="8244" spans="1:19" x14ac:dyDescent="0.3">
      <c r="A8244" t="s">
        <v>848</v>
      </c>
      <c r="B8244" s="3">
        <v>45678</v>
      </c>
      <c r="C8244" t="s">
        <v>849</v>
      </c>
      <c r="D8244" t="s">
        <v>30</v>
      </c>
      <c r="E8244" t="s">
        <v>14</v>
      </c>
      <c r="F8244" t="s">
        <v>39</v>
      </c>
      <c r="G8244">
        <v>3</v>
      </c>
      <c r="H8244" s="5">
        <v>600.32000000000005</v>
      </c>
      <c r="I8244" s="5">
        <v>0.11</v>
      </c>
      <c r="J8244" s="5">
        <v>1602.8543999999999</v>
      </c>
      <c r="K8244" s="5">
        <v>402.87965690001209</v>
      </c>
      <c r="L8244">
        <f>YEAR(SalesData[Order Date])</f>
        <v>2025</v>
      </c>
      <c r="M8244">
        <f>MONTH(SalesData[Order Date])</f>
        <v>1</v>
      </c>
      <c r="N8244" t="str">
        <f>TEXT(SalesData[[#This Row],[Order Date]], "mmmm")</f>
        <v>January</v>
      </c>
      <c r="O8244" s="7">
        <f>IF(SalesData[Sales]=0,0,SalesData[Profit]/SalesData[Sales])</f>
        <v>0.25135137471002489</v>
      </c>
      <c r="P8244" s="8">
        <f t="shared" si="128"/>
        <v>6.1078535891968727E-5</v>
      </c>
      <c r="Q8244" t="str">
        <f>IF(SalesData[[#This Row],[Discount]]&gt;0, "Yes", "No")</f>
        <v>Yes</v>
      </c>
      <c r="R8244" t="str">
        <f>TEXT(SalesData[[#This Row],[Order Date]],"mmm-yyyy")</f>
        <v>Jan-2025</v>
      </c>
      <c r="S8244">
        <f>YEAR(SalesData[[#This Row],[Order Date]])*100 + MONTH(SalesData[[#This Row],[Order Date]])</f>
        <v>202501</v>
      </c>
    </row>
    <row r="8245" spans="1:19" x14ac:dyDescent="0.3">
      <c r="A8245" t="s">
        <v>852</v>
      </c>
      <c r="B8245" s="3">
        <v>45670</v>
      </c>
      <c r="C8245" t="s">
        <v>853</v>
      </c>
      <c r="D8245" t="s">
        <v>13</v>
      </c>
      <c r="E8245" t="s">
        <v>19</v>
      </c>
      <c r="F8245" t="s">
        <v>53</v>
      </c>
      <c r="G8245">
        <v>9</v>
      </c>
      <c r="H8245" s="5">
        <v>814.77</v>
      </c>
      <c r="I8245" s="5">
        <v>0.01</v>
      </c>
      <c r="J8245" s="5">
        <v>7259.6007</v>
      </c>
      <c r="K8245" s="5">
        <v>912.22925014030523</v>
      </c>
      <c r="L8245">
        <f>YEAR(SalesData[Order Date])</f>
        <v>2025</v>
      </c>
      <c r="M8245">
        <f>MONTH(SalesData[Order Date])</f>
        <v>1</v>
      </c>
      <c r="N8245" t="str">
        <f>TEXT(SalesData[[#This Row],[Order Date]], "mmmm")</f>
        <v>January</v>
      </c>
      <c r="O8245" s="7">
        <f>IF(SalesData[Sales]=0,0,SalesData[Profit]/SalesData[Sales])</f>
        <v>0.12565832307282482</v>
      </c>
      <c r="P8245" s="8">
        <f t="shared" si="128"/>
        <v>1.3637113677615904E-6</v>
      </c>
      <c r="Q8245" t="str">
        <f>IF(SalesData[[#This Row],[Discount]]&gt;0, "Yes", "No")</f>
        <v>Yes</v>
      </c>
      <c r="R8245" t="str">
        <f>TEXT(SalesData[[#This Row],[Order Date]],"mmm-yyyy")</f>
        <v>Jan-2025</v>
      </c>
      <c r="S8245">
        <f>YEAR(SalesData[[#This Row],[Order Date]])*100 + MONTH(SalesData[[#This Row],[Order Date]])</f>
        <v>202501</v>
      </c>
    </row>
    <row r="8246" spans="1:19" x14ac:dyDescent="0.3">
      <c r="A8246" t="s">
        <v>975</v>
      </c>
      <c r="B8246" s="3">
        <v>45680</v>
      </c>
      <c r="C8246" t="s">
        <v>976</v>
      </c>
      <c r="D8246" t="s">
        <v>23</v>
      </c>
      <c r="E8246" t="s">
        <v>26</v>
      </c>
      <c r="F8246" t="s">
        <v>91</v>
      </c>
      <c r="G8246">
        <v>6</v>
      </c>
      <c r="H8246" s="5">
        <v>908.01</v>
      </c>
      <c r="I8246" s="5">
        <v>0.09</v>
      </c>
      <c r="J8246" s="5">
        <v>4957.7345999999998</v>
      </c>
      <c r="K8246" s="5">
        <v>547.12763426810227</v>
      </c>
      <c r="L8246">
        <f>YEAR(SalesData[Order Date])</f>
        <v>2025</v>
      </c>
      <c r="M8246">
        <f>MONTH(SalesData[Order Date])</f>
        <v>1</v>
      </c>
      <c r="N8246" t="str">
        <f>TEXT(SalesData[[#This Row],[Order Date]], "mmmm")</f>
        <v>January</v>
      </c>
      <c r="O8246" s="7">
        <f>IF(SalesData[Sales]=0,0,SalesData[Profit]/SalesData[Sales])</f>
        <v>0.1103583951968914</v>
      </c>
      <c r="P8246" s="8">
        <f t="shared" si="128"/>
        <v>1.6519641854164601E-5</v>
      </c>
      <c r="Q8246" t="str">
        <f>IF(SalesData[[#This Row],[Discount]]&gt;0, "Yes", "No")</f>
        <v>Yes</v>
      </c>
      <c r="R8246" t="str">
        <f>TEXT(SalesData[[#This Row],[Order Date]],"mmm-yyyy")</f>
        <v>Jan-2025</v>
      </c>
      <c r="S8246">
        <f>YEAR(SalesData[[#This Row],[Order Date]])*100 + MONTH(SalesData[[#This Row],[Order Date]])</f>
        <v>202501</v>
      </c>
    </row>
    <row r="8247" spans="1:19" x14ac:dyDescent="0.3">
      <c r="A8247" t="s">
        <v>1141</v>
      </c>
      <c r="B8247" s="3">
        <v>45688</v>
      </c>
      <c r="C8247" t="s">
        <v>1142</v>
      </c>
      <c r="D8247" t="s">
        <v>30</v>
      </c>
      <c r="E8247" t="s">
        <v>26</v>
      </c>
      <c r="F8247" t="s">
        <v>53</v>
      </c>
      <c r="G8247">
        <v>8</v>
      </c>
      <c r="H8247" s="5">
        <v>347.84</v>
      </c>
      <c r="I8247" s="5">
        <v>0.26</v>
      </c>
      <c r="J8247" s="5">
        <v>2059.2127999999998</v>
      </c>
      <c r="K8247" s="5">
        <v>562.16775285060339</v>
      </c>
      <c r="L8247">
        <f>YEAR(SalesData[Order Date])</f>
        <v>2025</v>
      </c>
      <c r="M8247">
        <f>MONTH(SalesData[Order Date])</f>
        <v>1</v>
      </c>
      <c r="N8247" t="str">
        <f>TEXT(SalesData[[#This Row],[Order Date]], "mmmm")</f>
        <v>January</v>
      </c>
      <c r="O8247" s="7">
        <f>IF(SalesData[Sales]=0,0,SalesData[Profit]/SalesData[Sales])</f>
        <v>0.27300129100334042</v>
      </c>
      <c r="P8247" s="8">
        <f t="shared" si="128"/>
        <v>9.3433762649494024E-5</v>
      </c>
      <c r="Q8247" t="str">
        <f>IF(SalesData[[#This Row],[Discount]]&gt;0, "Yes", "No")</f>
        <v>Yes</v>
      </c>
      <c r="R8247" t="str">
        <f>TEXT(SalesData[[#This Row],[Order Date]],"mmm-yyyy")</f>
        <v>Jan-2025</v>
      </c>
      <c r="S8247">
        <f>YEAR(SalesData[[#This Row],[Order Date]])*100 + MONTH(SalesData[[#This Row],[Order Date]])</f>
        <v>202501</v>
      </c>
    </row>
    <row r="8248" spans="1:19" x14ac:dyDescent="0.3">
      <c r="A8248" t="s">
        <v>1193</v>
      </c>
      <c r="B8248" s="3">
        <v>45681</v>
      </c>
      <c r="C8248" t="s">
        <v>1194</v>
      </c>
      <c r="D8248" t="s">
        <v>30</v>
      </c>
      <c r="E8248" t="s">
        <v>26</v>
      </c>
      <c r="F8248" t="s">
        <v>39</v>
      </c>
      <c r="G8248">
        <v>3</v>
      </c>
      <c r="H8248" s="5">
        <v>150.51</v>
      </c>
      <c r="I8248" s="5">
        <v>0.19</v>
      </c>
      <c r="J8248" s="5">
        <v>365.73930000000001</v>
      </c>
      <c r="K8248" s="5">
        <v>73.447544741118776</v>
      </c>
      <c r="L8248">
        <f>YEAR(SalesData[Order Date])</f>
        <v>2025</v>
      </c>
      <c r="M8248">
        <f>MONTH(SalesData[Order Date])</f>
        <v>1</v>
      </c>
      <c r="N8248" t="str">
        <f>TEXT(SalesData[[#This Row],[Order Date]], "mmmm")</f>
        <v>January</v>
      </c>
      <c r="O8248" s="7">
        <f>IF(SalesData[Sales]=0,0,SalesData[Profit]/SalesData[Sales])</f>
        <v>0.2008193944186987</v>
      </c>
      <c r="P8248" s="8">
        <f t="shared" si="128"/>
        <v>4.2079153101676523E-4</v>
      </c>
      <c r="Q8248" t="str">
        <f>IF(SalesData[[#This Row],[Discount]]&gt;0, "Yes", "No")</f>
        <v>Yes</v>
      </c>
      <c r="R8248" t="str">
        <f>TEXT(SalesData[[#This Row],[Order Date]],"mmm-yyyy")</f>
        <v>Jan-2025</v>
      </c>
      <c r="S8248">
        <f>YEAR(SalesData[[#This Row],[Order Date]])*100 + MONTH(SalesData[[#This Row],[Order Date]])</f>
        <v>202501</v>
      </c>
    </row>
    <row r="8249" spans="1:19" x14ac:dyDescent="0.3">
      <c r="A8249" t="s">
        <v>1215</v>
      </c>
      <c r="B8249" s="3">
        <v>45671</v>
      </c>
      <c r="C8249" t="s">
        <v>1216</v>
      </c>
      <c r="D8249" t="s">
        <v>18</v>
      </c>
      <c r="E8249" t="s">
        <v>14</v>
      </c>
      <c r="F8249" t="s">
        <v>34</v>
      </c>
      <c r="G8249">
        <v>7</v>
      </c>
      <c r="H8249" s="5">
        <v>396.38</v>
      </c>
      <c r="I8249" s="5">
        <v>0.08</v>
      </c>
      <c r="J8249" s="5">
        <v>2552.6871999999998</v>
      </c>
      <c r="K8249" s="5">
        <v>423.68113787449113</v>
      </c>
      <c r="L8249">
        <f>YEAR(SalesData[Order Date])</f>
        <v>2025</v>
      </c>
      <c r="M8249">
        <f>MONTH(SalesData[Order Date])</f>
        <v>1</v>
      </c>
      <c r="N8249" t="str">
        <f>TEXT(SalesData[[#This Row],[Order Date]], "mmmm")</f>
        <v>January</v>
      </c>
      <c r="O8249" s="7">
        <f>IF(SalesData[Sales]=0,0,SalesData[Profit]/SalesData[Sales])</f>
        <v>0.16597456118967147</v>
      </c>
      <c r="P8249" s="8">
        <f t="shared" si="128"/>
        <v>2.8832361442483044E-5</v>
      </c>
      <c r="Q8249" t="str">
        <f>IF(SalesData[[#This Row],[Discount]]&gt;0, "Yes", "No")</f>
        <v>Yes</v>
      </c>
      <c r="R8249" t="str">
        <f>TEXT(SalesData[[#This Row],[Order Date]],"mmm-yyyy")</f>
        <v>Jan-2025</v>
      </c>
      <c r="S8249">
        <f>YEAR(SalesData[[#This Row],[Order Date]])*100 + MONTH(SalesData[[#This Row],[Order Date]])</f>
        <v>202501</v>
      </c>
    </row>
    <row r="8250" spans="1:19" x14ac:dyDescent="0.3">
      <c r="A8250" t="s">
        <v>1237</v>
      </c>
      <c r="B8250" s="3">
        <v>45683</v>
      </c>
      <c r="C8250" t="s">
        <v>1238</v>
      </c>
      <c r="D8250" t="s">
        <v>18</v>
      </c>
      <c r="E8250" t="s">
        <v>14</v>
      </c>
      <c r="F8250" t="s">
        <v>31</v>
      </c>
      <c r="G8250">
        <v>7</v>
      </c>
      <c r="H8250" s="5">
        <v>668.52</v>
      </c>
      <c r="I8250" s="5">
        <v>0.27</v>
      </c>
      <c r="J8250" s="5">
        <v>3416.1372000000001</v>
      </c>
      <c r="K8250" s="5">
        <v>715.20049293157638</v>
      </c>
      <c r="L8250">
        <f>YEAR(SalesData[Order Date])</f>
        <v>2025</v>
      </c>
      <c r="M8250">
        <f>MONTH(SalesData[Order Date])</f>
        <v>1</v>
      </c>
      <c r="N8250" t="str">
        <f>TEXT(SalesData[[#This Row],[Order Date]], "mmmm")</f>
        <v>January</v>
      </c>
      <c r="O8250" s="7">
        <f>IF(SalesData[Sales]=0,0,SalesData[Profit]/SalesData[Sales])</f>
        <v>0.2093594171017418</v>
      </c>
      <c r="P8250" s="8">
        <f t="shared" si="128"/>
        <v>5.769674590353105E-5</v>
      </c>
      <c r="Q8250" t="str">
        <f>IF(SalesData[[#This Row],[Discount]]&gt;0, "Yes", "No")</f>
        <v>Yes</v>
      </c>
      <c r="R8250" t="str">
        <f>TEXT(SalesData[[#This Row],[Order Date]],"mmm-yyyy")</f>
        <v>Jan-2025</v>
      </c>
      <c r="S8250">
        <f>YEAR(SalesData[[#This Row],[Order Date]])*100 + MONTH(SalesData[[#This Row],[Order Date]])</f>
        <v>202501</v>
      </c>
    </row>
    <row r="8251" spans="1:19" x14ac:dyDescent="0.3">
      <c r="A8251" t="s">
        <v>1239</v>
      </c>
      <c r="B8251" s="3">
        <v>45669</v>
      </c>
      <c r="C8251" t="s">
        <v>1240</v>
      </c>
      <c r="D8251" t="s">
        <v>23</v>
      </c>
      <c r="E8251" t="s">
        <v>14</v>
      </c>
      <c r="F8251" t="s">
        <v>91</v>
      </c>
      <c r="G8251">
        <v>3</v>
      </c>
      <c r="H8251" s="5">
        <v>85.03</v>
      </c>
      <c r="I8251" s="5">
        <v>0.09</v>
      </c>
      <c r="J8251" s="5">
        <v>232.1319</v>
      </c>
      <c r="K8251" s="5">
        <v>38.372706074415909</v>
      </c>
      <c r="L8251">
        <f>YEAR(SalesData[Order Date])</f>
        <v>2025</v>
      </c>
      <c r="M8251">
        <f>MONTH(SalesData[Order Date])</f>
        <v>1</v>
      </c>
      <c r="N8251" t="str">
        <f>TEXT(SalesData[[#This Row],[Order Date]], "mmmm")</f>
        <v>January</v>
      </c>
      <c r="O8251" s="7">
        <f>IF(SalesData[Sales]=0,0,SalesData[Profit]/SalesData[Sales])</f>
        <v>0.16530561320704268</v>
      </c>
      <c r="P8251" s="8">
        <f t="shared" si="128"/>
        <v>3.5281665294601902E-4</v>
      </c>
      <c r="Q8251" t="str">
        <f>IF(SalesData[[#This Row],[Discount]]&gt;0, "Yes", "No")</f>
        <v>Yes</v>
      </c>
      <c r="R8251" t="str">
        <f>TEXT(SalesData[[#This Row],[Order Date]],"mmm-yyyy")</f>
        <v>Jan-2025</v>
      </c>
      <c r="S8251">
        <f>YEAR(SalesData[[#This Row],[Order Date]])*100 + MONTH(SalesData[[#This Row],[Order Date]])</f>
        <v>202501</v>
      </c>
    </row>
    <row r="8252" spans="1:19" x14ac:dyDescent="0.3">
      <c r="A8252" t="s">
        <v>1273</v>
      </c>
      <c r="B8252" s="3">
        <v>45660</v>
      </c>
      <c r="C8252" t="s">
        <v>1274</v>
      </c>
      <c r="D8252" t="s">
        <v>18</v>
      </c>
      <c r="E8252" t="s">
        <v>19</v>
      </c>
      <c r="F8252" t="s">
        <v>62</v>
      </c>
      <c r="G8252">
        <v>9</v>
      </c>
      <c r="H8252" s="5">
        <v>781.57</v>
      </c>
      <c r="I8252" s="5">
        <v>0.09</v>
      </c>
      <c r="J8252" s="5">
        <v>6401.0583000000006</v>
      </c>
      <c r="K8252" s="5">
        <v>1145.3499707100771</v>
      </c>
      <c r="L8252">
        <f>YEAR(SalesData[Order Date])</f>
        <v>2025</v>
      </c>
      <c r="M8252">
        <f>MONTH(SalesData[Order Date])</f>
        <v>1</v>
      </c>
      <c r="N8252" t="str">
        <f>TEXT(SalesData[[#This Row],[Order Date]], "mmmm")</f>
        <v>January</v>
      </c>
      <c r="O8252" s="7">
        <f>IF(SalesData[Sales]=0,0,SalesData[Profit]/SalesData[Sales])</f>
        <v>0.17893134494808099</v>
      </c>
      <c r="P8252" s="8">
        <f t="shared" si="128"/>
        <v>1.2794759266604399E-5</v>
      </c>
      <c r="Q8252" t="str">
        <f>IF(SalesData[[#This Row],[Discount]]&gt;0, "Yes", "No")</f>
        <v>Yes</v>
      </c>
      <c r="R8252" t="str">
        <f>TEXT(SalesData[[#This Row],[Order Date]],"mmm-yyyy")</f>
        <v>Jan-2025</v>
      </c>
      <c r="S8252">
        <f>YEAR(SalesData[[#This Row],[Order Date]])*100 + MONTH(SalesData[[#This Row],[Order Date]])</f>
        <v>202501</v>
      </c>
    </row>
    <row r="8253" spans="1:19" x14ac:dyDescent="0.3">
      <c r="A8253" t="s">
        <v>1303</v>
      </c>
      <c r="B8253" s="3">
        <v>45678</v>
      </c>
      <c r="C8253" t="s">
        <v>1304</v>
      </c>
      <c r="D8253" t="s">
        <v>18</v>
      </c>
      <c r="E8253" t="s">
        <v>19</v>
      </c>
      <c r="F8253" t="s">
        <v>20</v>
      </c>
      <c r="G8253">
        <v>7</v>
      </c>
      <c r="H8253" s="5">
        <v>750.73</v>
      </c>
      <c r="I8253" s="5">
        <v>0.01</v>
      </c>
      <c r="J8253" s="5">
        <v>5202.5589000000009</v>
      </c>
      <c r="K8253" s="5">
        <v>1023.9114481551539</v>
      </c>
      <c r="L8253">
        <f>YEAR(SalesData[Order Date])</f>
        <v>2025</v>
      </c>
      <c r="M8253">
        <f>MONTH(SalesData[Order Date])</f>
        <v>1</v>
      </c>
      <c r="N8253" t="str">
        <f>TEXT(SalesData[[#This Row],[Order Date]], "mmmm")</f>
        <v>January</v>
      </c>
      <c r="O8253" s="7">
        <f>IF(SalesData[Sales]=0,0,SalesData[Profit]/SalesData[Sales])</f>
        <v>0.19680919867243671</v>
      </c>
      <c r="P8253" s="8">
        <f t="shared" si="128"/>
        <v>1.9029097392823365E-6</v>
      </c>
      <c r="Q8253" t="str">
        <f>IF(SalesData[[#This Row],[Discount]]&gt;0, "Yes", "No")</f>
        <v>Yes</v>
      </c>
      <c r="R8253" t="str">
        <f>TEXT(SalesData[[#This Row],[Order Date]],"mmm-yyyy")</f>
        <v>Jan-2025</v>
      </c>
      <c r="S8253">
        <f>YEAR(SalesData[[#This Row],[Order Date]])*100 + MONTH(SalesData[[#This Row],[Order Date]])</f>
        <v>202501</v>
      </c>
    </row>
    <row r="8254" spans="1:19" x14ac:dyDescent="0.3">
      <c r="A8254" t="s">
        <v>1357</v>
      </c>
      <c r="B8254" s="3">
        <v>45683</v>
      </c>
      <c r="C8254" t="s">
        <v>587</v>
      </c>
      <c r="D8254" t="s">
        <v>18</v>
      </c>
      <c r="E8254" t="s">
        <v>26</v>
      </c>
      <c r="F8254" t="s">
        <v>39</v>
      </c>
      <c r="G8254">
        <v>5</v>
      </c>
      <c r="H8254" s="5">
        <v>390.16</v>
      </c>
      <c r="I8254" s="5">
        <v>0.16</v>
      </c>
      <c r="J8254" s="5">
        <v>1638.672</v>
      </c>
      <c r="K8254" s="5">
        <v>239.3907000489458</v>
      </c>
      <c r="L8254">
        <f>YEAR(SalesData[Order Date])</f>
        <v>2025</v>
      </c>
      <c r="M8254">
        <f>MONTH(SalesData[Order Date])</f>
        <v>1</v>
      </c>
      <c r="N8254" t="str">
        <f>TEXT(SalesData[[#This Row],[Order Date]], "mmmm")</f>
        <v>January</v>
      </c>
      <c r="O8254" s="7">
        <f>IF(SalesData[Sales]=0,0,SalesData[Profit]/SalesData[Sales])</f>
        <v>0.14608823489322195</v>
      </c>
      <c r="P8254" s="8">
        <f t="shared" si="128"/>
        <v>8.2017633791265114E-5</v>
      </c>
      <c r="Q8254" t="str">
        <f>IF(SalesData[[#This Row],[Discount]]&gt;0, "Yes", "No")</f>
        <v>Yes</v>
      </c>
      <c r="R8254" t="str">
        <f>TEXT(SalesData[[#This Row],[Order Date]],"mmm-yyyy")</f>
        <v>Jan-2025</v>
      </c>
      <c r="S8254">
        <f>YEAR(SalesData[[#This Row],[Order Date]])*100 + MONTH(SalesData[[#This Row],[Order Date]])</f>
        <v>202501</v>
      </c>
    </row>
    <row r="8255" spans="1:19" x14ac:dyDescent="0.3">
      <c r="A8255" t="s">
        <v>1402</v>
      </c>
      <c r="B8255" s="3">
        <v>45664</v>
      </c>
      <c r="C8255" t="s">
        <v>1403</v>
      </c>
      <c r="D8255" t="s">
        <v>30</v>
      </c>
      <c r="E8255" t="s">
        <v>19</v>
      </c>
      <c r="F8255" t="s">
        <v>20</v>
      </c>
      <c r="G8255">
        <v>1</v>
      </c>
      <c r="H8255" s="5">
        <v>838.59</v>
      </c>
      <c r="I8255" s="5">
        <v>0.12</v>
      </c>
      <c r="J8255" s="5">
        <v>737.95920000000001</v>
      </c>
      <c r="K8255" s="5">
        <v>68.192950022979801</v>
      </c>
      <c r="L8255">
        <f>YEAR(SalesData[Order Date])</f>
        <v>2025</v>
      </c>
      <c r="M8255">
        <f>MONTH(SalesData[Order Date])</f>
        <v>1</v>
      </c>
      <c r="N8255" t="str">
        <f>TEXT(SalesData[[#This Row],[Order Date]], "mmmm")</f>
        <v>January</v>
      </c>
      <c r="O8255" s="7">
        <f>IF(SalesData[Sales]=0,0,SalesData[Profit]/SalesData[Sales])</f>
        <v>9.2407480011062665E-2</v>
      </c>
      <c r="P8255" s="8">
        <f t="shared" si="128"/>
        <v>1.4309734196687297E-4</v>
      </c>
      <c r="Q8255" t="str">
        <f>IF(SalesData[[#This Row],[Discount]]&gt;0, "Yes", "No")</f>
        <v>Yes</v>
      </c>
      <c r="R8255" t="str">
        <f>TEXT(SalesData[[#This Row],[Order Date]],"mmm-yyyy")</f>
        <v>Jan-2025</v>
      </c>
      <c r="S8255">
        <f>YEAR(SalesData[[#This Row],[Order Date]])*100 + MONTH(SalesData[[#This Row],[Order Date]])</f>
        <v>202501</v>
      </c>
    </row>
    <row r="8256" spans="1:19" x14ac:dyDescent="0.3">
      <c r="A8256" t="s">
        <v>1452</v>
      </c>
      <c r="B8256" s="3">
        <v>45668</v>
      </c>
      <c r="C8256" t="s">
        <v>1453</v>
      </c>
      <c r="D8256" t="s">
        <v>18</v>
      </c>
      <c r="E8256" t="s">
        <v>14</v>
      </c>
      <c r="F8256" t="s">
        <v>53</v>
      </c>
      <c r="G8256">
        <v>7</v>
      </c>
      <c r="H8256" s="5">
        <v>419.79</v>
      </c>
      <c r="I8256" s="5">
        <v>0.13</v>
      </c>
      <c r="J8256" s="5">
        <v>2556.5210999999999</v>
      </c>
      <c r="K8256" s="5">
        <v>394.38240817308468</v>
      </c>
      <c r="L8256">
        <f>YEAR(SalesData[Order Date])</f>
        <v>2025</v>
      </c>
      <c r="M8256">
        <f>MONTH(SalesData[Order Date])</f>
        <v>1</v>
      </c>
      <c r="N8256" t="str">
        <f>TEXT(SalesData[[#This Row],[Order Date]], "mmmm")</f>
        <v>January</v>
      </c>
      <c r="O8256" s="7">
        <f>IF(SalesData[Sales]=0,0,SalesData[Profit]/SalesData[Sales])</f>
        <v>0.15426526625306738</v>
      </c>
      <c r="P8256" s="8">
        <f t="shared" si="128"/>
        <v>4.4239806978319089E-5</v>
      </c>
      <c r="Q8256" t="str">
        <f>IF(SalesData[[#This Row],[Discount]]&gt;0, "Yes", "No")</f>
        <v>Yes</v>
      </c>
      <c r="R8256" t="str">
        <f>TEXT(SalesData[[#This Row],[Order Date]],"mmm-yyyy")</f>
        <v>Jan-2025</v>
      </c>
      <c r="S8256">
        <f>YEAR(SalesData[[#This Row],[Order Date]])*100 + MONTH(SalesData[[#This Row],[Order Date]])</f>
        <v>202501</v>
      </c>
    </row>
    <row r="8257" spans="1:19" x14ac:dyDescent="0.3">
      <c r="A8257" t="s">
        <v>1532</v>
      </c>
      <c r="B8257" s="3">
        <v>45676</v>
      </c>
      <c r="C8257" t="s">
        <v>1533</v>
      </c>
      <c r="D8257" t="s">
        <v>30</v>
      </c>
      <c r="E8257" t="s">
        <v>19</v>
      </c>
      <c r="F8257" t="s">
        <v>31</v>
      </c>
      <c r="G8257">
        <v>8</v>
      </c>
      <c r="H8257" s="5">
        <v>861.37</v>
      </c>
      <c r="I8257" s="5">
        <v>0.04</v>
      </c>
      <c r="J8257" s="5">
        <v>6615.3216000000002</v>
      </c>
      <c r="K8257" s="5">
        <v>493.64183109822989</v>
      </c>
      <c r="L8257">
        <f>YEAR(SalesData[Order Date])</f>
        <v>2025</v>
      </c>
      <c r="M8257">
        <f>MONTH(SalesData[Order Date])</f>
        <v>1</v>
      </c>
      <c r="N8257" t="str">
        <f>TEXT(SalesData[[#This Row],[Order Date]], "mmmm")</f>
        <v>January</v>
      </c>
      <c r="O8257" s="7">
        <f>IF(SalesData[Sales]=0,0,SalesData[Profit]/SalesData[Sales])</f>
        <v>7.4620987602209671E-2</v>
      </c>
      <c r="P8257" s="8">
        <f t="shared" si="128"/>
        <v>5.8047064559945208E-6</v>
      </c>
      <c r="Q8257" t="str">
        <f>IF(SalesData[[#This Row],[Discount]]&gt;0, "Yes", "No")</f>
        <v>Yes</v>
      </c>
      <c r="R8257" t="str">
        <f>TEXT(SalesData[[#This Row],[Order Date]],"mmm-yyyy")</f>
        <v>Jan-2025</v>
      </c>
      <c r="S8257">
        <f>YEAR(SalesData[[#This Row],[Order Date]])*100 + MONTH(SalesData[[#This Row],[Order Date]])</f>
        <v>202501</v>
      </c>
    </row>
    <row r="8258" spans="1:19" x14ac:dyDescent="0.3">
      <c r="A8258" t="s">
        <v>1590</v>
      </c>
      <c r="B8258" s="3">
        <v>45678</v>
      </c>
      <c r="C8258" t="s">
        <v>1591</v>
      </c>
      <c r="D8258" t="s">
        <v>30</v>
      </c>
      <c r="E8258" t="s">
        <v>26</v>
      </c>
      <c r="F8258" t="s">
        <v>15</v>
      </c>
      <c r="G8258">
        <v>5</v>
      </c>
      <c r="H8258" s="5">
        <v>943.02</v>
      </c>
      <c r="I8258" s="5">
        <v>0.3</v>
      </c>
      <c r="J8258" s="5">
        <v>3300.57</v>
      </c>
      <c r="K8258" s="5">
        <v>568.52818978970902</v>
      </c>
      <c r="L8258">
        <f>YEAR(SalesData[Order Date])</f>
        <v>2025</v>
      </c>
      <c r="M8258">
        <f>MONTH(SalesData[Order Date])</f>
        <v>1</v>
      </c>
      <c r="N8258" t="str">
        <f>TEXT(SalesData[[#This Row],[Order Date]], "mmmm")</f>
        <v>January</v>
      </c>
      <c r="O8258" s="7">
        <f>IF(SalesData[Sales]=0,0,SalesData[Profit]/SalesData[Sales])</f>
        <v>0.17225151709847358</v>
      </c>
      <c r="P8258" s="8">
        <f t="shared" ref="P8258:P8321" si="129">IF(H:H*G:G=0, 0, (I:I/(H:H*G:G)))</f>
        <v>6.3625373799071057E-5</v>
      </c>
      <c r="Q8258" t="str">
        <f>IF(SalesData[[#This Row],[Discount]]&gt;0, "Yes", "No")</f>
        <v>Yes</v>
      </c>
      <c r="R8258" t="str">
        <f>TEXT(SalesData[[#This Row],[Order Date]],"mmm-yyyy")</f>
        <v>Jan-2025</v>
      </c>
      <c r="S8258">
        <f>YEAR(SalesData[[#This Row],[Order Date]])*100 + MONTH(SalesData[[#This Row],[Order Date]])</f>
        <v>202501</v>
      </c>
    </row>
    <row r="8259" spans="1:19" x14ac:dyDescent="0.3">
      <c r="A8259" t="s">
        <v>1628</v>
      </c>
      <c r="B8259" s="3">
        <v>45664</v>
      </c>
      <c r="C8259" t="s">
        <v>1629</v>
      </c>
      <c r="D8259" t="s">
        <v>23</v>
      </c>
      <c r="E8259" t="s">
        <v>26</v>
      </c>
      <c r="F8259" t="s">
        <v>91</v>
      </c>
      <c r="G8259">
        <v>8</v>
      </c>
      <c r="H8259" s="5">
        <v>830.16</v>
      </c>
      <c r="I8259" s="5">
        <v>0.01</v>
      </c>
      <c r="J8259" s="5">
        <v>6574.8671999999997</v>
      </c>
      <c r="K8259" s="5">
        <v>1500.455405218029</v>
      </c>
      <c r="L8259">
        <f>YEAR(SalesData[Order Date])</f>
        <v>2025</v>
      </c>
      <c r="M8259">
        <f>MONTH(SalesData[Order Date])</f>
        <v>1</v>
      </c>
      <c r="N8259" t="str">
        <f>TEXT(SalesData[[#This Row],[Order Date]], "mmmm")</f>
        <v>January</v>
      </c>
      <c r="O8259" s="7">
        <f>IF(SalesData[Sales]=0,0,SalesData[Profit]/SalesData[Sales])</f>
        <v>0.22821075461691898</v>
      </c>
      <c r="P8259" s="8">
        <f t="shared" si="129"/>
        <v>1.5057338344415536E-6</v>
      </c>
      <c r="Q8259" t="str">
        <f>IF(SalesData[[#This Row],[Discount]]&gt;0, "Yes", "No")</f>
        <v>Yes</v>
      </c>
      <c r="R8259" t="str">
        <f>TEXT(SalesData[[#This Row],[Order Date]],"mmm-yyyy")</f>
        <v>Jan-2025</v>
      </c>
      <c r="S8259">
        <f>YEAR(SalesData[[#This Row],[Order Date]])*100 + MONTH(SalesData[[#This Row],[Order Date]])</f>
        <v>202501</v>
      </c>
    </row>
    <row r="8260" spans="1:19" x14ac:dyDescent="0.3">
      <c r="A8260" t="s">
        <v>1712</v>
      </c>
      <c r="B8260" s="3">
        <v>45677</v>
      </c>
      <c r="C8260" t="s">
        <v>1713</v>
      </c>
      <c r="D8260" t="s">
        <v>30</v>
      </c>
      <c r="E8260" t="s">
        <v>14</v>
      </c>
      <c r="F8260" t="s">
        <v>31</v>
      </c>
      <c r="G8260">
        <v>2</v>
      </c>
      <c r="H8260" s="5">
        <v>750.97</v>
      </c>
      <c r="I8260" s="5">
        <v>0.01</v>
      </c>
      <c r="J8260" s="5">
        <v>1486.9205999999999</v>
      </c>
      <c r="K8260" s="5">
        <v>76.538927611128642</v>
      </c>
      <c r="L8260">
        <f>YEAR(SalesData[Order Date])</f>
        <v>2025</v>
      </c>
      <c r="M8260">
        <f>MONTH(SalesData[Order Date])</f>
        <v>1</v>
      </c>
      <c r="N8260" t="str">
        <f>TEXT(SalesData[[#This Row],[Order Date]], "mmmm")</f>
        <v>January</v>
      </c>
      <c r="O8260" s="7">
        <f>IF(SalesData[Sales]=0,0,SalesData[Profit]/SalesData[Sales])</f>
        <v>5.147479133124435E-2</v>
      </c>
      <c r="P8260" s="8">
        <f t="shared" si="129"/>
        <v>6.6580555814479936E-6</v>
      </c>
      <c r="Q8260" t="str">
        <f>IF(SalesData[[#This Row],[Discount]]&gt;0, "Yes", "No")</f>
        <v>Yes</v>
      </c>
      <c r="R8260" t="str">
        <f>TEXT(SalesData[[#This Row],[Order Date]],"mmm-yyyy")</f>
        <v>Jan-2025</v>
      </c>
      <c r="S8260">
        <f>YEAR(SalesData[[#This Row],[Order Date]])*100 + MONTH(SalesData[[#This Row],[Order Date]])</f>
        <v>202501</v>
      </c>
    </row>
    <row r="8261" spans="1:19" x14ac:dyDescent="0.3">
      <c r="A8261" t="s">
        <v>1722</v>
      </c>
      <c r="B8261" s="3">
        <v>45666</v>
      </c>
      <c r="C8261" t="s">
        <v>1723</v>
      </c>
      <c r="D8261" t="s">
        <v>13</v>
      </c>
      <c r="E8261" t="s">
        <v>26</v>
      </c>
      <c r="F8261" t="s">
        <v>34</v>
      </c>
      <c r="G8261">
        <v>9</v>
      </c>
      <c r="H8261" s="5">
        <v>672.35</v>
      </c>
      <c r="I8261" s="5">
        <v>0.15</v>
      </c>
      <c r="J8261" s="5">
        <v>5143.4775</v>
      </c>
      <c r="K8261" s="5">
        <v>529.71781875766465</v>
      </c>
      <c r="L8261">
        <f>YEAR(SalesData[Order Date])</f>
        <v>2025</v>
      </c>
      <c r="M8261">
        <f>MONTH(SalesData[Order Date])</f>
        <v>1</v>
      </c>
      <c r="N8261" t="str">
        <f>TEXT(SalesData[[#This Row],[Order Date]], "mmmm")</f>
        <v>January</v>
      </c>
      <c r="O8261" s="7">
        <f>IF(SalesData[Sales]=0,0,SalesData[Profit]/SalesData[Sales])</f>
        <v>0.10298826402130945</v>
      </c>
      <c r="P8261" s="8">
        <f t="shared" si="129"/>
        <v>2.4788676532559924E-5</v>
      </c>
      <c r="Q8261" t="str">
        <f>IF(SalesData[[#This Row],[Discount]]&gt;0, "Yes", "No")</f>
        <v>Yes</v>
      </c>
      <c r="R8261" t="str">
        <f>TEXT(SalesData[[#This Row],[Order Date]],"mmm-yyyy")</f>
        <v>Jan-2025</v>
      </c>
      <c r="S8261">
        <f>YEAR(SalesData[[#This Row],[Order Date]])*100 + MONTH(SalesData[[#This Row],[Order Date]])</f>
        <v>202501</v>
      </c>
    </row>
    <row r="8262" spans="1:19" x14ac:dyDescent="0.3">
      <c r="A8262" t="s">
        <v>1948</v>
      </c>
      <c r="B8262" s="3">
        <v>45683</v>
      </c>
      <c r="C8262" t="s">
        <v>1949</v>
      </c>
      <c r="D8262" t="s">
        <v>18</v>
      </c>
      <c r="E8262" t="s">
        <v>14</v>
      </c>
      <c r="F8262" t="s">
        <v>91</v>
      </c>
      <c r="G8262">
        <v>4</v>
      </c>
      <c r="H8262" s="5">
        <v>199.79</v>
      </c>
      <c r="I8262" s="5">
        <v>0.18</v>
      </c>
      <c r="J8262" s="5">
        <v>655.31119999999999</v>
      </c>
      <c r="K8262" s="5">
        <v>81.004401460160906</v>
      </c>
      <c r="L8262">
        <f>YEAR(SalesData[Order Date])</f>
        <v>2025</v>
      </c>
      <c r="M8262">
        <f>MONTH(SalesData[Order Date])</f>
        <v>1</v>
      </c>
      <c r="N8262" t="str">
        <f>TEXT(SalesData[[#This Row],[Order Date]], "mmmm")</f>
        <v>January</v>
      </c>
      <c r="O8262" s="7">
        <f>IF(SalesData[Sales]=0,0,SalesData[Profit]/SalesData[Sales])</f>
        <v>0.12361211201664325</v>
      </c>
      <c r="P8262" s="8">
        <f t="shared" si="129"/>
        <v>2.2523649832323941E-4</v>
      </c>
      <c r="Q8262" t="str">
        <f>IF(SalesData[[#This Row],[Discount]]&gt;0, "Yes", "No")</f>
        <v>Yes</v>
      </c>
      <c r="R8262" t="str">
        <f>TEXT(SalesData[[#This Row],[Order Date]],"mmm-yyyy")</f>
        <v>Jan-2025</v>
      </c>
      <c r="S8262">
        <f>YEAR(SalesData[[#This Row],[Order Date]])*100 + MONTH(SalesData[[#This Row],[Order Date]])</f>
        <v>202501</v>
      </c>
    </row>
    <row r="8263" spans="1:19" x14ac:dyDescent="0.3">
      <c r="A8263" t="s">
        <v>1962</v>
      </c>
      <c r="B8263" s="3">
        <v>45671</v>
      </c>
      <c r="C8263" t="s">
        <v>1963</v>
      </c>
      <c r="D8263" t="s">
        <v>18</v>
      </c>
      <c r="E8263" t="s">
        <v>14</v>
      </c>
      <c r="F8263" t="s">
        <v>31</v>
      </c>
      <c r="G8263">
        <v>3</v>
      </c>
      <c r="H8263" s="5">
        <v>696.57</v>
      </c>
      <c r="I8263" s="5">
        <v>0.03</v>
      </c>
      <c r="J8263" s="5">
        <v>2027.0187000000001</v>
      </c>
      <c r="K8263" s="5">
        <v>110.31553990301001</v>
      </c>
      <c r="L8263">
        <f>YEAR(SalesData[Order Date])</f>
        <v>2025</v>
      </c>
      <c r="M8263">
        <f>MONTH(SalesData[Order Date])</f>
        <v>1</v>
      </c>
      <c r="N8263" t="str">
        <f>TEXT(SalesData[[#This Row],[Order Date]], "mmmm")</f>
        <v>January</v>
      </c>
      <c r="O8263" s="7">
        <f>IF(SalesData[Sales]=0,0,SalesData[Profit]/SalesData[Sales])</f>
        <v>5.4422556586680729E-2</v>
      </c>
      <c r="P8263" s="8">
        <f t="shared" si="129"/>
        <v>1.4356058974690267E-5</v>
      </c>
      <c r="Q8263" t="str">
        <f>IF(SalesData[[#This Row],[Discount]]&gt;0, "Yes", "No")</f>
        <v>Yes</v>
      </c>
      <c r="R8263" t="str">
        <f>TEXT(SalesData[[#This Row],[Order Date]],"mmm-yyyy")</f>
        <v>Jan-2025</v>
      </c>
      <c r="S8263">
        <f>YEAR(SalesData[[#This Row],[Order Date]])*100 + MONTH(SalesData[[#This Row],[Order Date]])</f>
        <v>202501</v>
      </c>
    </row>
    <row r="8264" spans="1:19" x14ac:dyDescent="0.3">
      <c r="A8264" t="s">
        <v>1978</v>
      </c>
      <c r="B8264" s="3">
        <v>45676</v>
      </c>
      <c r="C8264" t="s">
        <v>1979</v>
      </c>
      <c r="D8264" t="s">
        <v>18</v>
      </c>
      <c r="E8264" t="s">
        <v>26</v>
      </c>
      <c r="F8264" t="s">
        <v>31</v>
      </c>
      <c r="G8264">
        <v>9</v>
      </c>
      <c r="H8264" s="5">
        <v>299.44</v>
      </c>
      <c r="I8264" s="5">
        <v>0.24</v>
      </c>
      <c r="J8264" s="5">
        <v>2048.1696000000002</v>
      </c>
      <c r="K8264" s="5">
        <v>514.09962990128827</v>
      </c>
      <c r="L8264">
        <f>YEAR(SalesData[Order Date])</f>
        <v>2025</v>
      </c>
      <c r="M8264">
        <f>MONTH(SalesData[Order Date])</f>
        <v>1</v>
      </c>
      <c r="N8264" t="str">
        <f>TEXT(SalesData[[#This Row],[Order Date]], "mmmm")</f>
        <v>January</v>
      </c>
      <c r="O8264" s="7">
        <f>IF(SalesData[Sales]=0,0,SalesData[Profit]/SalesData[Sales])</f>
        <v>0.25100442360890829</v>
      </c>
      <c r="P8264" s="8">
        <f t="shared" si="129"/>
        <v>8.9055125122450792E-5</v>
      </c>
      <c r="Q8264" t="str">
        <f>IF(SalesData[[#This Row],[Discount]]&gt;0, "Yes", "No")</f>
        <v>Yes</v>
      </c>
      <c r="R8264" t="str">
        <f>TEXT(SalesData[[#This Row],[Order Date]],"mmm-yyyy")</f>
        <v>Jan-2025</v>
      </c>
      <c r="S8264">
        <f>YEAR(SalesData[[#This Row],[Order Date]])*100 + MONTH(SalesData[[#This Row],[Order Date]])</f>
        <v>202501</v>
      </c>
    </row>
    <row r="8265" spans="1:19" x14ac:dyDescent="0.3">
      <c r="A8265" t="s">
        <v>2137</v>
      </c>
      <c r="B8265" s="3">
        <v>45673</v>
      </c>
      <c r="C8265" t="s">
        <v>2138</v>
      </c>
      <c r="D8265" t="s">
        <v>23</v>
      </c>
      <c r="E8265" t="s">
        <v>26</v>
      </c>
      <c r="F8265" t="s">
        <v>34</v>
      </c>
      <c r="G8265">
        <v>2</v>
      </c>
      <c r="H8265" s="5">
        <v>776.96</v>
      </c>
      <c r="I8265" s="5">
        <v>0.04</v>
      </c>
      <c r="J8265" s="5">
        <v>1491.7632000000001</v>
      </c>
      <c r="K8265" s="5">
        <v>330.62690461769949</v>
      </c>
      <c r="L8265">
        <f>YEAR(SalesData[Order Date])</f>
        <v>2025</v>
      </c>
      <c r="M8265">
        <f>MONTH(SalesData[Order Date])</f>
        <v>1</v>
      </c>
      <c r="N8265" t="str">
        <f>TEXT(SalesData[[#This Row],[Order Date]], "mmmm")</f>
        <v>January</v>
      </c>
      <c r="O8265" s="7">
        <f>IF(SalesData[Sales]=0,0,SalesData[Profit]/SalesData[Sales])</f>
        <v>0.2216349784052184</v>
      </c>
      <c r="P8265" s="8">
        <f t="shared" si="129"/>
        <v>2.5741350906095552E-5</v>
      </c>
      <c r="Q8265" t="str">
        <f>IF(SalesData[[#This Row],[Discount]]&gt;0, "Yes", "No")</f>
        <v>Yes</v>
      </c>
      <c r="R8265" t="str">
        <f>TEXT(SalesData[[#This Row],[Order Date]],"mmm-yyyy")</f>
        <v>Jan-2025</v>
      </c>
      <c r="S8265">
        <f>YEAR(SalesData[[#This Row],[Order Date]])*100 + MONTH(SalesData[[#This Row],[Order Date]])</f>
        <v>202501</v>
      </c>
    </row>
    <row r="8266" spans="1:19" x14ac:dyDescent="0.3">
      <c r="A8266" t="s">
        <v>2151</v>
      </c>
      <c r="B8266" s="3">
        <v>45686</v>
      </c>
      <c r="C8266" t="s">
        <v>2152</v>
      </c>
      <c r="D8266" t="s">
        <v>30</v>
      </c>
      <c r="E8266" t="s">
        <v>26</v>
      </c>
      <c r="F8266" t="s">
        <v>20</v>
      </c>
      <c r="G8266">
        <v>2</v>
      </c>
      <c r="H8266" s="5">
        <v>860.87</v>
      </c>
      <c r="I8266" s="5">
        <v>0.04</v>
      </c>
      <c r="J8266" s="5">
        <v>1652.8704</v>
      </c>
      <c r="K8266" s="5">
        <v>201.19655238154641</v>
      </c>
      <c r="L8266">
        <f>YEAR(SalesData[Order Date])</f>
        <v>2025</v>
      </c>
      <c r="M8266">
        <f>MONTH(SalesData[Order Date])</f>
        <v>1</v>
      </c>
      <c r="N8266" t="str">
        <f>TEXT(SalesData[[#This Row],[Order Date]], "mmmm")</f>
        <v>January</v>
      </c>
      <c r="O8266" s="7">
        <f>IF(SalesData[Sales]=0,0,SalesData[Profit]/SalesData[Sales])</f>
        <v>0.1217255462869602</v>
      </c>
      <c r="P8266" s="8">
        <f t="shared" si="129"/>
        <v>2.3232311498832578E-5</v>
      </c>
      <c r="Q8266" t="str">
        <f>IF(SalesData[[#This Row],[Discount]]&gt;0, "Yes", "No")</f>
        <v>Yes</v>
      </c>
      <c r="R8266" t="str">
        <f>TEXT(SalesData[[#This Row],[Order Date]],"mmm-yyyy")</f>
        <v>Jan-2025</v>
      </c>
      <c r="S8266">
        <f>YEAR(SalesData[[#This Row],[Order Date]])*100 + MONTH(SalesData[[#This Row],[Order Date]])</f>
        <v>202501</v>
      </c>
    </row>
    <row r="8267" spans="1:19" x14ac:dyDescent="0.3">
      <c r="A8267" t="s">
        <v>2177</v>
      </c>
      <c r="B8267" s="3">
        <v>45677</v>
      </c>
      <c r="C8267" t="s">
        <v>2178</v>
      </c>
      <c r="D8267" t="s">
        <v>18</v>
      </c>
      <c r="E8267" t="s">
        <v>26</v>
      </c>
      <c r="F8267" t="s">
        <v>15</v>
      </c>
      <c r="G8267">
        <v>6</v>
      </c>
      <c r="H8267" s="5">
        <v>235.55</v>
      </c>
      <c r="I8267" s="5">
        <v>0.11</v>
      </c>
      <c r="J8267" s="5">
        <v>1257.837</v>
      </c>
      <c r="K8267" s="5">
        <v>333.36519764031169</v>
      </c>
      <c r="L8267">
        <f>YEAR(SalesData[Order Date])</f>
        <v>2025</v>
      </c>
      <c r="M8267">
        <f>MONTH(SalesData[Order Date])</f>
        <v>1</v>
      </c>
      <c r="N8267" t="str">
        <f>TEXT(SalesData[[#This Row],[Order Date]], "mmmm")</f>
        <v>January</v>
      </c>
      <c r="O8267" s="7">
        <f>IF(SalesData[Sales]=0,0,SalesData[Profit]/SalesData[Sales])</f>
        <v>0.26503052274683581</v>
      </c>
      <c r="P8267" s="8">
        <f t="shared" si="129"/>
        <v>7.7832024340196697E-5</v>
      </c>
      <c r="Q8267" t="str">
        <f>IF(SalesData[[#This Row],[Discount]]&gt;0, "Yes", "No")</f>
        <v>Yes</v>
      </c>
      <c r="R8267" t="str">
        <f>TEXT(SalesData[[#This Row],[Order Date]],"mmm-yyyy")</f>
        <v>Jan-2025</v>
      </c>
      <c r="S8267">
        <f>YEAR(SalesData[[#This Row],[Order Date]])*100 + MONTH(SalesData[[#This Row],[Order Date]])</f>
        <v>202501</v>
      </c>
    </row>
    <row r="8268" spans="1:19" x14ac:dyDescent="0.3">
      <c r="A8268" t="s">
        <v>2255</v>
      </c>
      <c r="B8268" s="3">
        <v>45663</v>
      </c>
      <c r="C8268" t="s">
        <v>2256</v>
      </c>
      <c r="D8268" t="s">
        <v>23</v>
      </c>
      <c r="E8268" t="s">
        <v>19</v>
      </c>
      <c r="F8268" t="s">
        <v>27</v>
      </c>
      <c r="G8268">
        <v>7</v>
      </c>
      <c r="H8268" s="5">
        <v>114.84</v>
      </c>
      <c r="I8268" s="5">
        <v>0.26</v>
      </c>
      <c r="J8268" s="5">
        <v>594.87120000000004</v>
      </c>
      <c r="K8268" s="5">
        <v>108.01382527380881</v>
      </c>
      <c r="L8268">
        <f>YEAR(SalesData[Order Date])</f>
        <v>2025</v>
      </c>
      <c r="M8268">
        <f>MONTH(SalesData[Order Date])</f>
        <v>1</v>
      </c>
      <c r="N8268" t="str">
        <f>TEXT(SalesData[[#This Row],[Order Date]], "mmmm")</f>
        <v>January</v>
      </c>
      <c r="O8268" s="7">
        <f>IF(SalesData[Sales]=0,0,SalesData[Profit]/SalesData[Sales])</f>
        <v>0.18157514647508369</v>
      </c>
      <c r="P8268" s="8">
        <f t="shared" si="129"/>
        <v>3.2343135791411653E-4</v>
      </c>
      <c r="Q8268" t="str">
        <f>IF(SalesData[[#This Row],[Discount]]&gt;0, "Yes", "No")</f>
        <v>Yes</v>
      </c>
      <c r="R8268" t="str">
        <f>TEXT(SalesData[[#This Row],[Order Date]],"mmm-yyyy")</f>
        <v>Jan-2025</v>
      </c>
      <c r="S8268">
        <f>YEAR(SalesData[[#This Row],[Order Date]])*100 + MONTH(SalesData[[#This Row],[Order Date]])</f>
        <v>202501</v>
      </c>
    </row>
    <row r="8269" spans="1:19" x14ac:dyDescent="0.3">
      <c r="A8269" t="s">
        <v>2289</v>
      </c>
      <c r="B8269" s="3">
        <v>45686</v>
      </c>
      <c r="C8269" t="s">
        <v>2290</v>
      </c>
      <c r="D8269" t="s">
        <v>18</v>
      </c>
      <c r="E8269" t="s">
        <v>19</v>
      </c>
      <c r="F8269" t="s">
        <v>91</v>
      </c>
      <c r="G8269">
        <v>3</v>
      </c>
      <c r="H8269" s="5">
        <v>603.28</v>
      </c>
      <c r="I8269" s="5">
        <v>0.22</v>
      </c>
      <c r="J8269" s="5">
        <v>1411.6751999999999</v>
      </c>
      <c r="K8269" s="5">
        <v>194.61899448801759</v>
      </c>
      <c r="L8269">
        <f>YEAR(SalesData[Order Date])</f>
        <v>2025</v>
      </c>
      <c r="M8269">
        <f>MONTH(SalesData[Order Date])</f>
        <v>1</v>
      </c>
      <c r="N8269" t="str">
        <f>TEXT(SalesData[[#This Row],[Order Date]], "mmmm")</f>
        <v>January</v>
      </c>
      <c r="O8269" s="7">
        <f>IF(SalesData[Sales]=0,0,SalesData[Profit]/SalesData[Sales])</f>
        <v>0.13786386166450867</v>
      </c>
      <c r="P8269" s="8">
        <f t="shared" si="129"/>
        <v>1.2155770675860851E-4</v>
      </c>
      <c r="Q8269" t="str">
        <f>IF(SalesData[[#This Row],[Discount]]&gt;0, "Yes", "No")</f>
        <v>Yes</v>
      </c>
      <c r="R8269" t="str">
        <f>TEXT(SalesData[[#This Row],[Order Date]],"mmm-yyyy")</f>
        <v>Jan-2025</v>
      </c>
      <c r="S8269">
        <f>YEAR(SalesData[[#This Row],[Order Date]])*100 + MONTH(SalesData[[#This Row],[Order Date]])</f>
        <v>202501</v>
      </c>
    </row>
    <row r="8270" spans="1:19" x14ac:dyDescent="0.3">
      <c r="A8270" t="s">
        <v>2307</v>
      </c>
      <c r="B8270" s="3">
        <v>45666</v>
      </c>
      <c r="C8270" t="s">
        <v>2308</v>
      </c>
      <c r="D8270" t="s">
        <v>18</v>
      </c>
      <c r="E8270" t="s">
        <v>26</v>
      </c>
      <c r="F8270" t="s">
        <v>39</v>
      </c>
      <c r="G8270">
        <v>7</v>
      </c>
      <c r="H8270" s="5">
        <v>973.85</v>
      </c>
      <c r="I8270" s="5">
        <v>0.18</v>
      </c>
      <c r="J8270" s="5">
        <v>5589.8990000000003</v>
      </c>
      <c r="K8270" s="5">
        <v>1095.9645595958509</v>
      </c>
      <c r="L8270">
        <f>YEAR(SalesData[Order Date])</f>
        <v>2025</v>
      </c>
      <c r="M8270">
        <f>MONTH(SalesData[Order Date])</f>
        <v>1</v>
      </c>
      <c r="N8270" t="str">
        <f>TEXT(SalesData[[#This Row],[Order Date]], "mmmm")</f>
        <v>January</v>
      </c>
      <c r="O8270" s="7">
        <f>IF(SalesData[Sales]=0,0,SalesData[Profit]/SalesData[Sales])</f>
        <v>0.19606160318743698</v>
      </c>
      <c r="P8270" s="8">
        <f t="shared" si="129"/>
        <v>2.6404770461863444E-5</v>
      </c>
      <c r="Q8270" t="str">
        <f>IF(SalesData[[#This Row],[Discount]]&gt;0, "Yes", "No")</f>
        <v>Yes</v>
      </c>
      <c r="R8270" t="str">
        <f>TEXT(SalesData[[#This Row],[Order Date]],"mmm-yyyy")</f>
        <v>Jan-2025</v>
      </c>
      <c r="S8270">
        <f>YEAR(SalesData[[#This Row],[Order Date]])*100 + MONTH(SalesData[[#This Row],[Order Date]])</f>
        <v>202501</v>
      </c>
    </row>
    <row r="8271" spans="1:19" x14ac:dyDescent="0.3">
      <c r="A8271" t="s">
        <v>2355</v>
      </c>
      <c r="B8271" s="3">
        <v>45661</v>
      </c>
      <c r="C8271" t="s">
        <v>2356</v>
      </c>
      <c r="D8271" t="s">
        <v>13</v>
      </c>
      <c r="E8271" t="s">
        <v>14</v>
      </c>
      <c r="F8271" t="s">
        <v>44</v>
      </c>
      <c r="G8271">
        <v>1</v>
      </c>
      <c r="H8271" s="5">
        <v>276.45</v>
      </c>
      <c r="I8271" s="5">
        <v>0.04</v>
      </c>
      <c r="J8271" s="5">
        <v>265.392</v>
      </c>
      <c r="K8271" s="5">
        <v>76.419284418136883</v>
      </c>
      <c r="L8271">
        <f>YEAR(SalesData[Order Date])</f>
        <v>2025</v>
      </c>
      <c r="M8271">
        <f>MONTH(SalesData[Order Date])</f>
        <v>1</v>
      </c>
      <c r="N8271" t="str">
        <f>TEXT(SalesData[[#This Row],[Order Date]], "mmmm")</f>
        <v>January</v>
      </c>
      <c r="O8271" s="7">
        <f>IF(SalesData[Sales]=0,0,SalesData[Profit]/SalesData[Sales])</f>
        <v>0.28794871140854617</v>
      </c>
      <c r="P8271" s="8">
        <f t="shared" si="129"/>
        <v>1.4469162597214688E-4</v>
      </c>
      <c r="Q8271" t="str">
        <f>IF(SalesData[[#This Row],[Discount]]&gt;0, "Yes", "No")</f>
        <v>Yes</v>
      </c>
      <c r="R8271" t="str">
        <f>TEXT(SalesData[[#This Row],[Order Date]],"mmm-yyyy")</f>
        <v>Jan-2025</v>
      </c>
      <c r="S8271">
        <f>YEAR(SalesData[[#This Row],[Order Date]])*100 + MONTH(SalesData[[#This Row],[Order Date]])</f>
        <v>202501</v>
      </c>
    </row>
    <row r="8272" spans="1:19" x14ac:dyDescent="0.3">
      <c r="A8272" t="s">
        <v>2361</v>
      </c>
      <c r="B8272" s="3">
        <v>45686</v>
      </c>
      <c r="C8272" t="s">
        <v>2362</v>
      </c>
      <c r="D8272" t="s">
        <v>23</v>
      </c>
      <c r="E8272" t="s">
        <v>26</v>
      </c>
      <c r="F8272" t="s">
        <v>31</v>
      </c>
      <c r="G8272">
        <v>1</v>
      </c>
      <c r="H8272" s="5">
        <v>181.74</v>
      </c>
      <c r="I8272" s="5">
        <v>0.11</v>
      </c>
      <c r="J8272" s="5">
        <v>161.74860000000001</v>
      </c>
      <c r="K8272" s="5">
        <v>23.54529000491825</v>
      </c>
      <c r="L8272">
        <f>YEAR(SalesData[Order Date])</f>
        <v>2025</v>
      </c>
      <c r="M8272">
        <f>MONTH(SalesData[Order Date])</f>
        <v>1</v>
      </c>
      <c r="N8272" t="str">
        <f>TEXT(SalesData[[#This Row],[Order Date]], "mmmm")</f>
        <v>January</v>
      </c>
      <c r="O8272" s="7">
        <f>IF(SalesData[Sales]=0,0,SalesData[Profit]/SalesData[Sales])</f>
        <v>0.14556719504785975</v>
      </c>
      <c r="P8272" s="8">
        <f t="shared" si="129"/>
        <v>6.0526026191262238E-4</v>
      </c>
      <c r="Q8272" t="str">
        <f>IF(SalesData[[#This Row],[Discount]]&gt;0, "Yes", "No")</f>
        <v>Yes</v>
      </c>
      <c r="R8272" t="str">
        <f>TEXT(SalesData[[#This Row],[Order Date]],"mmm-yyyy")</f>
        <v>Jan-2025</v>
      </c>
      <c r="S8272">
        <f>YEAR(SalesData[[#This Row],[Order Date]])*100 + MONTH(SalesData[[#This Row],[Order Date]])</f>
        <v>202501</v>
      </c>
    </row>
    <row r="8273" spans="1:19" x14ac:dyDescent="0.3">
      <c r="A8273" t="s">
        <v>2518</v>
      </c>
      <c r="B8273" s="3">
        <v>45666</v>
      </c>
      <c r="C8273" t="s">
        <v>2519</v>
      </c>
      <c r="D8273" t="s">
        <v>23</v>
      </c>
      <c r="E8273" t="s">
        <v>14</v>
      </c>
      <c r="F8273" t="s">
        <v>20</v>
      </c>
      <c r="G8273">
        <v>7</v>
      </c>
      <c r="H8273" s="5">
        <v>537.88</v>
      </c>
      <c r="I8273" s="5">
        <v>0.28999999999999998</v>
      </c>
      <c r="J8273" s="5">
        <v>2673.2636000000002</v>
      </c>
      <c r="K8273" s="5">
        <v>433.02394069141309</v>
      </c>
      <c r="L8273">
        <f>YEAR(SalesData[Order Date])</f>
        <v>2025</v>
      </c>
      <c r="M8273">
        <f>MONTH(SalesData[Order Date])</f>
        <v>1</v>
      </c>
      <c r="N8273" t="str">
        <f>TEXT(SalesData[[#This Row],[Order Date]], "mmmm")</f>
        <v>January</v>
      </c>
      <c r="O8273" s="7">
        <f>IF(SalesData[Sales]=0,0,SalesData[Profit]/SalesData[Sales])</f>
        <v>0.16198325548270401</v>
      </c>
      <c r="P8273" s="8">
        <f t="shared" si="129"/>
        <v>7.7021959226168337E-5</v>
      </c>
      <c r="Q8273" t="str">
        <f>IF(SalesData[[#This Row],[Discount]]&gt;0, "Yes", "No")</f>
        <v>Yes</v>
      </c>
      <c r="R8273" t="str">
        <f>TEXT(SalesData[[#This Row],[Order Date]],"mmm-yyyy")</f>
        <v>Jan-2025</v>
      </c>
      <c r="S8273">
        <f>YEAR(SalesData[[#This Row],[Order Date]])*100 + MONTH(SalesData[[#This Row],[Order Date]])</f>
        <v>202501</v>
      </c>
    </row>
    <row r="8274" spans="1:19" x14ac:dyDescent="0.3">
      <c r="A8274" t="s">
        <v>2658</v>
      </c>
      <c r="B8274" s="3">
        <v>45663</v>
      </c>
      <c r="C8274" t="s">
        <v>2659</v>
      </c>
      <c r="D8274" t="s">
        <v>23</v>
      </c>
      <c r="E8274" t="s">
        <v>14</v>
      </c>
      <c r="F8274" t="s">
        <v>20</v>
      </c>
      <c r="G8274">
        <v>5</v>
      </c>
      <c r="H8274" s="5">
        <v>433.43</v>
      </c>
      <c r="I8274" s="5">
        <v>0.18</v>
      </c>
      <c r="J8274" s="5">
        <v>1777.0630000000001</v>
      </c>
      <c r="K8274" s="5">
        <v>449.78857393821369</v>
      </c>
      <c r="L8274">
        <f>YEAR(SalesData[Order Date])</f>
        <v>2025</v>
      </c>
      <c r="M8274">
        <f>MONTH(SalesData[Order Date])</f>
        <v>1</v>
      </c>
      <c r="N8274" t="str">
        <f>TEXT(SalesData[[#This Row],[Order Date]], "mmmm")</f>
        <v>January</v>
      </c>
      <c r="O8274" s="7">
        <f>IF(SalesData[Sales]=0,0,SalesData[Profit]/SalesData[Sales])</f>
        <v>0.25310783801036524</v>
      </c>
      <c r="P8274" s="8">
        <f t="shared" si="129"/>
        <v>8.3058394665805316E-5</v>
      </c>
      <c r="Q8274" t="str">
        <f>IF(SalesData[[#This Row],[Discount]]&gt;0, "Yes", "No")</f>
        <v>Yes</v>
      </c>
      <c r="R8274" t="str">
        <f>TEXT(SalesData[[#This Row],[Order Date]],"mmm-yyyy")</f>
        <v>Jan-2025</v>
      </c>
      <c r="S8274">
        <f>YEAR(SalesData[[#This Row],[Order Date]])*100 + MONTH(SalesData[[#This Row],[Order Date]])</f>
        <v>202501</v>
      </c>
    </row>
    <row r="8275" spans="1:19" x14ac:dyDescent="0.3">
      <c r="A8275" t="s">
        <v>2696</v>
      </c>
      <c r="B8275" s="3">
        <v>45683</v>
      </c>
      <c r="C8275" t="s">
        <v>2697</v>
      </c>
      <c r="D8275" t="s">
        <v>13</v>
      </c>
      <c r="E8275" t="s">
        <v>19</v>
      </c>
      <c r="F8275" t="s">
        <v>15</v>
      </c>
      <c r="G8275">
        <v>8</v>
      </c>
      <c r="H8275" s="5">
        <v>283.23</v>
      </c>
      <c r="I8275" s="5">
        <v>0.1</v>
      </c>
      <c r="J8275" s="5">
        <v>2039.2560000000001</v>
      </c>
      <c r="K8275" s="5">
        <v>385.69772745772372</v>
      </c>
      <c r="L8275">
        <f>YEAR(SalesData[Order Date])</f>
        <v>2025</v>
      </c>
      <c r="M8275">
        <f>MONTH(SalesData[Order Date])</f>
        <v>1</v>
      </c>
      <c r="N8275" t="str">
        <f>TEXT(SalesData[[#This Row],[Order Date]], "mmmm")</f>
        <v>January</v>
      </c>
      <c r="O8275" s="7">
        <f>IF(SalesData[Sales]=0,0,SalesData[Profit]/SalesData[Sales])</f>
        <v>0.18913649265110594</v>
      </c>
      <c r="P8275" s="8">
        <f t="shared" si="129"/>
        <v>4.4133742894467391E-5</v>
      </c>
      <c r="Q8275" t="str">
        <f>IF(SalesData[[#This Row],[Discount]]&gt;0, "Yes", "No")</f>
        <v>Yes</v>
      </c>
      <c r="R8275" t="str">
        <f>TEXT(SalesData[[#This Row],[Order Date]],"mmm-yyyy")</f>
        <v>Jan-2025</v>
      </c>
      <c r="S8275">
        <f>YEAR(SalesData[[#This Row],[Order Date]])*100 + MONTH(SalesData[[#This Row],[Order Date]])</f>
        <v>202501</v>
      </c>
    </row>
    <row r="8276" spans="1:19" x14ac:dyDescent="0.3">
      <c r="A8276" t="s">
        <v>2755</v>
      </c>
      <c r="B8276" s="3">
        <v>45673</v>
      </c>
      <c r="C8276" t="s">
        <v>2756</v>
      </c>
      <c r="D8276" t="s">
        <v>30</v>
      </c>
      <c r="E8276" t="s">
        <v>26</v>
      </c>
      <c r="F8276" t="s">
        <v>15</v>
      </c>
      <c r="G8276">
        <v>2</v>
      </c>
      <c r="H8276" s="5">
        <v>877.54</v>
      </c>
      <c r="I8276" s="5">
        <v>0.08</v>
      </c>
      <c r="J8276" s="5">
        <v>1614.6736000000001</v>
      </c>
      <c r="K8276" s="5">
        <v>226.75327978089391</v>
      </c>
      <c r="L8276">
        <f>YEAR(SalesData[Order Date])</f>
        <v>2025</v>
      </c>
      <c r="M8276">
        <f>MONTH(SalesData[Order Date])</f>
        <v>1</v>
      </c>
      <c r="N8276" t="str">
        <f>TEXT(SalesData[[#This Row],[Order Date]], "mmmm")</f>
        <v>January</v>
      </c>
      <c r="O8276" s="7">
        <f>IF(SalesData[Sales]=0,0,SalesData[Profit]/SalesData[Sales])</f>
        <v>0.14043288983042387</v>
      </c>
      <c r="P8276" s="8">
        <f t="shared" si="129"/>
        <v>4.5581967773548788E-5</v>
      </c>
      <c r="Q8276" t="str">
        <f>IF(SalesData[[#This Row],[Discount]]&gt;0, "Yes", "No")</f>
        <v>Yes</v>
      </c>
      <c r="R8276" t="str">
        <f>TEXT(SalesData[[#This Row],[Order Date]],"mmm-yyyy")</f>
        <v>Jan-2025</v>
      </c>
      <c r="S8276">
        <f>YEAR(SalesData[[#This Row],[Order Date]])*100 + MONTH(SalesData[[#This Row],[Order Date]])</f>
        <v>202501</v>
      </c>
    </row>
    <row r="8277" spans="1:19" x14ac:dyDescent="0.3">
      <c r="A8277" t="s">
        <v>2810</v>
      </c>
      <c r="B8277" s="3">
        <v>45666</v>
      </c>
      <c r="C8277" t="s">
        <v>2811</v>
      </c>
      <c r="D8277" t="s">
        <v>13</v>
      </c>
      <c r="E8277" t="s">
        <v>14</v>
      </c>
      <c r="F8277" t="s">
        <v>39</v>
      </c>
      <c r="G8277">
        <v>8</v>
      </c>
      <c r="H8277" s="5">
        <v>693.24</v>
      </c>
      <c r="I8277" s="5">
        <v>0.19</v>
      </c>
      <c r="J8277" s="5">
        <v>4492.1952000000001</v>
      </c>
      <c r="K8277" s="5">
        <v>505.48009120761009</v>
      </c>
      <c r="L8277">
        <f>YEAR(SalesData[Order Date])</f>
        <v>2025</v>
      </c>
      <c r="M8277">
        <f>MONTH(SalesData[Order Date])</f>
        <v>1</v>
      </c>
      <c r="N8277" t="str">
        <f>TEXT(SalesData[[#This Row],[Order Date]], "mmmm")</f>
        <v>January</v>
      </c>
      <c r="O8277" s="7">
        <f>IF(SalesData[Sales]=0,0,SalesData[Profit]/SalesData[Sales])</f>
        <v>0.11252407090582575</v>
      </c>
      <c r="P8277" s="8">
        <f t="shared" si="129"/>
        <v>3.4259419537245397E-5</v>
      </c>
      <c r="Q8277" t="str">
        <f>IF(SalesData[[#This Row],[Discount]]&gt;0, "Yes", "No")</f>
        <v>Yes</v>
      </c>
      <c r="R8277" t="str">
        <f>TEXT(SalesData[[#This Row],[Order Date]],"mmm-yyyy")</f>
        <v>Jan-2025</v>
      </c>
      <c r="S8277">
        <f>YEAR(SalesData[[#This Row],[Order Date]])*100 + MONTH(SalesData[[#This Row],[Order Date]])</f>
        <v>202501</v>
      </c>
    </row>
    <row r="8278" spans="1:19" x14ac:dyDescent="0.3">
      <c r="A8278" t="s">
        <v>2880</v>
      </c>
      <c r="B8278" s="3">
        <v>45667</v>
      </c>
      <c r="C8278" t="s">
        <v>2881</v>
      </c>
      <c r="D8278" t="s">
        <v>18</v>
      </c>
      <c r="E8278" t="s">
        <v>14</v>
      </c>
      <c r="F8278" t="s">
        <v>20</v>
      </c>
      <c r="G8278">
        <v>6</v>
      </c>
      <c r="H8278" s="5">
        <v>965.47</v>
      </c>
      <c r="I8278" s="5">
        <v>0.18</v>
      </c>
      <c r="J8278" s="5">
        <v>4750.1124</v>
      </c>
      <c r="K8278" s="5">
        <v>944.41904196149153</v>
      </c>
      <c r="L8278">
        <f>YEAR(SalesData[Order Date])</f>
        <v>2025</v>
      </c>
      <c r="M8278">
        <f>MONTH(SalesData[Order Date])</f>
        <v>1</v>
      </c>
      <c r="N8278" t="str">
        <f>TEXT(SalesData[[#This Row],[Order Date]], "mmmm")</f>
        <v>January</v>
      </c>
      <c r="O8278" s="7">
        <f>IF(SalesData[Sales]=0,0,SalesData[Profit]/SalesData[Sales])</f>
        <v>0.19882035674808274</v>
      </c>
      <c r="P8278" s="8">
        <f t="shared" si="129"/>
        <v>3.1072948926429618E-5</v>
      </c>
      <c r="Q8278" t="str">
        <f>IF(SalesData[[#This Row],[Discount]]&gt;0, "Yes", "No")</f>
        <v>Yes</v>
      </c>
      <c r="R8278" t="str">
        <f>TEXT(SalesData[[#This Row],[Order Date]],"mmm-yyyy")</f>
        <v>Jan-2025</v>
      </c>
      <c r="S8278">
        <f>YEAR(SalesData[[#This Row],[Order Date]])*100 + MONTH(SalesData[[#This Row],[Order Date]])</f>
        <v>202501</v>
      </c>
    </row>
    <row r="8279" spans="1:19" x14ac:dyDescent="0.3">
      <c r="A8279" t="s">
        <v>2979</v>
      </c>
      <c r="B8279" s="3">
        <v>45672</v>
      </c>
      <c r="C8279" t="s">
        <v>2980</v>
      </c>
      <c r="D8279" t="s">
        <v>30</v>
      </c>
      <c r="E8279" t="s">
        <v>26</v>
      </c>
      <c r="F8279" t="s">
        <v>91</v>
      </c>
      <c r="G8279">
        <v>1</v>
      </c>
      <c r="H8279" s="5">
        <v>465.82</v>
      </c>
      <c r="I8279" s="5">
        <v>0.12</v>
      </c>
      <c r="J8279" s="5">
        <v>409.92160000000001</v>
      </c>
      <c r="K8279" s="5">
        <v>42.385239203708537</v>
      </c>
      <c r="L8279">
        <f>YEAR(SalesData[Order Date])</f>
        <v>2025</v>
      </c>
      <c r="M8279">
        <f>MONTH(SalesData[Order Date])</f>
        <v>1</v>
      </c>
      <c r="N8279" t="str">
        <f>TEXT(SalesData[[#This Row],[Order Date]], "mmmm")</f>
        <v>January</v>
      </c>
      <c r="O8279" s="7">
        <f>IF(SalesData[Sales]=0,0,SalesData[Profit]/SalesData[Sales])</f>
        <v>0.10339840399654113</v>
      </c>
      <c r="P8279" s="8">
        <f t="shared" si="129"/>
        <v>2.5761023571336568E-4</v>
      </c>
      <c r="Q8279" t="str">
        <f>IF(SalesData[[#This Row],[Discount]]&gt;0, "Yes", "No")</f>
        <v>Yes</v>
      </c>
      <c r="R8279" t="str">
        <f>TEXT(SalesData[[#This Row],[Order Date]],"mmm-yyyy")</f>
        <v>Jan-2025</v>
      </c>
      <c r="S8279">
        <f>YEAR(SalesData[[#This Row],[Order Date]])*100 + MONTH(SalesData[[#This Row],[Order Date]])</f>
        <v>202501</v>
      </c>
    </row>
    <row r="8280" spans="1:19" x14ac:dyDescent="0.3">
      <c r="A8280" t="s">
        <v>3027</v>
      </c>
      <c r="B8280" s="3">
        <v>45664</v>
      </c>
      <c r="C8280" t="s">
        <v>3028</v>
      </c>
      <c r="D8280" t="s">
        <v>30</v>
      </c>
      <c r="E8280" t="s">
        <v>26</v>
      </c>
      <c r="F8280" t="s">
        <v>62</v>
      </c>
      <c r="G8280">
        <v>6</v>
      </c>
      <c r="H8280" s="5">
        <v>379.44</v>
      </c>
      <c r="I8280" s="5">
        <v>0.14000000000000001</v>
      </c>
      <c r="J8280" s="5">
        <v>1957.9104</v>
      </c>
      <c r="K8280" s="5">
        <v>459.14884539436372</v>
      </c>
      <c r="L8280">
        <f>YEAR(SalesData[Order Date])</f>
        <v>2025</v>
      </c>
      <c r="M8280">
        <f>MONTH(SalesData[Order Date])</f>
        <v>1</v>
      </c>
      <c r="N8280" t="str">
        <f>TEXT(SalesData[[#This Row],[Order Date]], "mmmm")</f>
        <v>January</v>
      </c>
      <c r="O8280" s="7">
        <f>IF(SalesData[Sales]=0,0,SalesData[Profit]/SalesData[Sales])</f>
        <v>0.23450963097921321</v>
      </c>
      <c r="P8280" s="8">
        <f t="shared" si="129"/>
        <v>6.149413170286036E-5</v>
      </c>
      <c r="Q8280" t="str">
        <f>IF(SalesData[[#This Row],[Discount]]&gt;0, "Yes", "No")</f>
        <v>Yes</v>
      </c>
      <c r="R8280" t="str">
        <f>TEXT(SalesData[[#This Row],[Order Date]],"mmm-yyyy")</f>
        <v>Jan-2025</v>
      </c>
      <c r="S8280">
        <f>YEAR(SalesData[[#This Row],[Order Date]])*100 + MONTH(SalesData[[#This Row],[Order Date]])</f>
        <v>202501</v>
      </c>
    </row>
    <row r="8281" spans="1:19" x14ac:dyDescent="0.3">
      <c r="A8281" t="s">
        <v>3099</v>
      </c>
      <c r="B8281" s="3">
        <v>45669</v>
      </c>
      <c r="C8281" t="s">
        <v>3100</v>
      </c>
      <c r="D8281" t="s">
        <v>30</v>
      </c>
      <c r="E8281" t="s">
        <v>19</v>
      </c>
      <c r="F8281" t="s">
        <v>53</v>
      </c>
      <c r="G8281">
        <v>7</v>
      </c>
      <c r="H8281" s="5">
        <v>395.15</v>
      </c>
      <c r="I8281" s="5">
        <v>0.24</v>
      </c>
      <c r="J8281" s="5">
        <v>2102.1979999999999</v>
      </c>
      <c r="K8281" s="5">
        <v>611.20768181567746</v>
      </c>
      <c r="L8281">
        <f>YEAR(SalesData[Order Date])</f>
        <v>2025</v>
      </c>
      <c r="M8281">
        <f>MONTH(SalesData[Order Date])</f>
        <v>1</v>
      </c>
      <c r="N8281" t="str">
        <f>TEXT(SalesData[[#This Row],[Order Date]], "mmmm")</f>
        <v>January</v>
      </c>
      <c r="O8281" s="7">
        <f>IF(SalesData[Sales]=0,0,SalesData[Profit]/SalesData[Sales])</f>
        <v>0.29074696190162747</v>
      </c>
      <c r="P8281" s="8">
        <f t="shared" si="129"/>
        <v>8.6766327434428166E-5</v>
      </c>
      <c r="Q8281" t="str">
        <f>IF(SalesData[[#This Row],[Discount]]&gt;0, "Yes", "No")</f>
        <v>Yes</v>
      </c>
      <c r="R8281" t="str">
        <f>TEXT(SalesData[[#This Row],[Order Date]],"mmm-yyyy")</f>
        <v>Jan-2025</v>
      </c>
      <c r="S8281">
        <f>YEAR(SalesData[[#This Row],[Order Date]])*100 + MONTH(SalesData[[#This Row],[Order Date]])</f>
        <v>202501</v>
      </c>
    </row>
    <row r="8282" spans="1:19" x14ac:dyDescent="0.3">
      <c r="A8282" t="s">
        <v>3103</v>
      </c>
      <c r="B8282" s="3">
        <v>45677</v>
      </c>
      <c r="C8282" t="s">
        <v>3104</v>
      </c>
      <c r="D8282" t="s">
        <v>18</v>
      </c>
      <c r="E8282" t="s">
        <v>26</v>
      </c>
      <c r="F8282" t="s">
        <v>39</v>
      </c>
      <c r="G8282">
        <v>3</v>
      </c>
      <c r="H8282" s="5">
        <v>136.11000000000001</v>
      </c>
      <c r="I8282" s="5">
        <v>0.19</v>
      </c>
      <c r="J8282" s="5">
        <v>330.74730000000011</v>
      </c>
      <c r="K8282" s="5">
        <v>78.386607765707907</v>
      </c>
      <c r="L8282">
        <f>YEAR(SalesData[Order Date])</f>
        <v>2025</v>
      </c>
      <c r="M8282">
        <f>MONTH(SalesData[Order Date])</f>
        <v>1</v>
      </c>
      <c r="N8282" t="str">
        <f>TEXT(SalesData[[#This Row],[Order Date]], "mmmm")</f>
        <v>January</v>
      </c>
      <c r="O8282" s="7">
        <f>IF(SalesData[Sales]=0,0,SalesData[Profit]/SalesData[Sales])</f>
        <v>0.23699848121423178</v>
      </c>
      <c r="P8282" s="8">
        <f t="shared" si="129"/>
        <v>4.6530992089731339E-4</v>
      </c>
      <c r="Q8282" t="str">
        <f>IF(SalesData[[#This Row],[Discount]]&gt;0, "Yes", "No")</f>
        <v>Yes</v>
      </c>
      <c r="R8282" t="str">
        <f>TEXT(SalesData[[#This Row],[Order Date]],"mmm-yyyy")</f>
        <v>Jan-2025</v>
      </c>
      <c r="S8282">
        <f>YEAR(SalesData[[#This Row],[Order Date]])*100 + MONTH(SalesData[[#This Row],[Order Date]])</f>
        <v>202501</v>
      </c>
    </row>
    <row r="8283" spans="1:19" x14ac:dyDescent="0.3">
      <c r="A8283" t="s">
        <v>3123</v>
      </c>
      <c r="B8283" s="3">
        <v>45662</v>
      </c>
      <c r="C8283" t="s">
        <v>3124</v>
      </c>
      <c r="D8283" t="s">
        <v>13</v>
      </c>
      <c r="E8283" t="s">
        <v>26</v>
      </c>
      <c r="F8283" t="s">
        <v>34</v>
      </c>
      <c r="G8283">
        <v>8</v>
      </c>
      <c r="H8283" s="5">
        <v>896.02</v>
      </c>
      <c r="I8283" s="5">
        <v>0.03</v>
      </c>
      <c r="J8283" s="5">
        <v>6953.1151999999993</v>
      </c>
      <c r="K8283" s="5">
        <v>1013.168819397926</v>
      </c>
      <c r="L8283">
        <f>YEAR(SalesData[Order Date])</f>
        <v>2025</v>
      </c>
      <c r="M8283">
        <f>MONTH(SalesData[Order Date])</f>
        <v>1</v>
      </c>
      <c r="N8283" t="str">
        <f>TEXT(SalesData[[#This Row],[Order Date]], "mmmm")</f>
        <v>January</v>
      </c>
      <c r="O8283" s="7">
        <f>IF(SalesData[Sales]=0,0,SalesData[Profit]/SalesData[Sales])</f>
        <v>0.14571437265959955</v>
      </c>
      <c r="P8283" s="8">
        <f t="shared" si="129"/>
        <v>4.185174438070579E-6</v>
      </c>
      <c r="Q8283" t="str">
        <f>IF(SalesData[[#This Row],[Discount]]&gt;0, "Yes", "No")</f>
        <v>Yes</v>
      </c>
      <c r="R8283" t="str">
        <f>TEXT(SalesData[[#This Row],[Order Date]],"mmm-yyyy")</f>
        <v>Jan-2025</v>
      </c>
      <c r="S8283">
        <f>YEAR(SalesData[[#This Row],[Order Date]])*100 + MONTH(SalesData[[#This Row],[Order Date]])</f>
        <v>202501</v>
      </c>
    </row>
    <row r="8284" spans="1:19" x14ac:dyDescent="0.3">
      <c r="A8284" t="s">
        <v>3234</v>
      </c>
      <c r="B8284" s="3">
        <v>45688</v>
      </c>
      <c r="C8284" t="s">
        <v>3235</v>
      </c>
      <c r="D8284" t="s">
        <v>18</v>
      </c>
      <c r="E8284" t="s">
        <v>19</v>
      </c>
      <c r="F8284" t="s">
        <v>20</v>
      </c>
      <c r="G8284">
        <v>9</v>
      </c>
      <c r="H8284" s="5">
        <v>397.84</v>
      </c>
      <c r="I8284" s="5">
        <v>0.12</v>
      </c>
      <c r="J8284" s="5">
        <v>3150.8928000000001</v>
      </c>
      <c r="K8284" s="5">
        <v>825.01274401794331</v>
      </c>
      <c r="L8284">
        <f>YEAR(SalesData[Order Date])</f>
        <v>2025</v>
      </c>
      <c r="M8284">
        <f>MONTH(SalesData[Order Date])</f>
        <v>1</v>
      </c>
      <c r="N8284" t="str">
        <f>TEXT(SalesData[[#This Row],[Order Date]], "mmmm")</f>
        <v>January</v>
      </c>
      <c r="O8284" s="7">
        <f>IF(SalesData[Sales]=0,0,SalesData[Profit]/SalesData[Sales])</f>
        <v>0.26183459621918692</v>
      </c>
      <c r="P8284" s="8">
        <f t="shared" si="129"/>
        <v>3.351431061063074E-5</v>
      </c>
      <c r="Q8284" t="str">
        <f>IF(SalesData[[#This Row],[Discount]]&gt;0, "Yes", "No")</f>
        <v>Yes</v>
      </c>
      <c r="R8284" t="str">
        <f>TEXT(SalesData[[#This Row],[Order Date]],"mmm-yyyy")</f>
        <v>Jan-2025</v>
      </c>
      <c r="S8284">
        <f>YEAR(SalesData[[#This Row],[Order Date]])*100 + MONTH(SalesData[[#This Row],[Order Date]])</f>
        <v>202501</v>
      </c>
    </row>
    <row r="8285" spans="1:19" x14ac:dyDescent="0.3">
      <c r="A8285" t="s">
        <v>3250</v>
      </c>
      <c r="B8285" s="3">
        <v>45679</v>
      </c>
      <c r="C8285" t="s">
        <v>3251</v>
      </c>
      <c r="D8285" t="s">
        <v>23</v>
      </c>
      <c r="E8285" t="s">
        <v>14</v>
      </c>
      <c r="F8285" t="s">
        <v>44</v>
      </c>
      <c r="G8285">
        <v>1</v>
      </c>
      <c r="H8285" s="5">
        <v>712.16</v>
      </c>
      <c r="I8285" s="5">
        <v>0.19</v>
      </c>
      <c r="J8285" s="5">
        <v>576.84960000000001</v>
      </c>
      <c r="K8285" s="5">
        <v>166.2862166766958</v>
      </c>
      <c r="L8285">
        <f>YEAR(SalesData[Order Date])</f>
        <v>2025</v>
      </c>
      <c r="M8285">
        <f>MONTH(SalesData[Order Date])</f>
        <v>1</v>
      </c>
      <c r="N8285" t="str">
        <f>TEXT(SalesData[[#This Row],[Order Date]], "mmmm")</f>
        <v>January</v>
      </c>
      <c r="O8285" s="7">
        <f>IF(SalesData[Sales]=0,0,SalesData[Profit]/SalesData[Sales])</f>
        <v>0.28826615581721093</v>
      </c>
      <c r="P8285" s="8">
        <f t="shared" si="129"/>
        <v>2.6679397888115032E-4</v>
      </c>
      <c r="Q8285" t="str">
        <f>IF(SalesData[[#This Row],[Discount]]&gt;0, "Yes", "No")</f>
        <v>Yes</v>
      </c>
      <c r="R8285" t="str">
        <f>TEXT(SalesData[[#This Row],[Order Date]],"mmm-yyyy")</f>
        <v>Jan-2025</v>
      </c>
      <c r="S8285">
        <f>YEAR(SalesData[[#This Row],[Order Date]])*100 + MONTH(SalesData[[#This Row],[Order Date]])</f>
        <v>202501</v>
      </c>
    </row>
    <row r="8286" spans="1:19" x14ac:dyDescent="0.3">
      <c r="A8286" t="s">
        <v>3294</v>
      </c>
      <c r="B8286" s="3">
        <v>45681</v>
      </c>
      <c r="C8286" t="s">
        <v>3295</v>
      </c>
      <c r="D8286" t="s">
        <v>13</v>
      </c>
      <c r="E8286" t="s">
        <v>19</v>
      </c>
      <c r="F8286" t="s">
        <v>27</v>
      </c>
      <c r="G8286">
        <v>9</v>
      </c>
      <c r="H8286" s="5">
        <v>544.04999999999995</v>
      </c>
      <c r="I8286" s="5">
        <v>0.27</v>
      </c>
      <c r="J8286" s="5">
        <v>3574.4085</v>
      </c>
      <c r="K8286" s="5">
        <v>485.37253934568952</v>
      </c>
      <c r="L8286">
        <f>YEAR(SalesData[Order Date])</f>
        <v>2025</v>
      </c>
      <c r="M8286">
        <f>MONTH(SalesData[Order Date])</f>
        <v>1</v>
      </c>
      <c r="N8286" t="str">
        <f>TEXT(SalesData[[#This Row],[Order Date]], "mmmm")</f>
        <v>January</v>
      </c>
      <c r="O8286" s="7">
        <f>IF(SalesData[Sales]=0,0,SalesData[Profit]/SalesData[Sales])</f>
        <v>0.13579100971410782</v>
      </c>
      <c r="P8286" s="8">
        <f t="shared" si="129"/>
        <v>5.51419906258616E-5</v>
      </c>
      <c r="Q8286" t="str">
        <f>IF(SalesData[[#This Row],[Discount]]&gt;0, "Yes", "No")</f>
        <v>Yes</v>
      </c>
      <c r="R8286" t="str">
        <f>TEXT(SalesData[[#This Row],[Order Date]],"mmm-yyyy")</f>
        <v>Jan-2025</v>
      </c>
      <c r="S8286">
        <f>YEAR(SalesData[[#This Row],[Order Date]])*100 + MONTH(SalesData[[#This Row],[Order Date]])</f>
        <v>202501</v>
      </c>
    </row>
    <row r="8287" spans="1:19" x14ac:dyDescent="0.3">
      <c r="A8287" t="s">
        <v>3308</v>
      </c>
      <c r="B8287" s="3">
        <v>45668</v>
      </c>
      <c r="C8287" t="s">
        <v>3309</v>
      </c>
      <c r="D8287" t="s">
        <v>30</v>
      </c>
      <c r="E8287" t="s">
        <v>14</v>
      </c>
      <c r="F8287" t="s">
        <v>62</v>
      </c>
      <c r="G8287">
        <v>3</v>
      </c>
      <c r="H8287" s="5">
        <v>171.59</v>
      </c>
      <c r="I8287" s="5">
        <v>0.1</v>
      </c>
      <c r="J8287" s="5">
        <v>463.29300000000001</v>
      </c>
      <c r="K8287" s="5">
        <v>41.290235704675403</v>
      </c>
      <c r="L8287">
        <f>YEAR(SalesData[Order Date])</f>
        <v>2025</v>
      </c>
      <c r="M8287">
        <f>MONTH(SalesData[Order Date])</f>
        <v>1</v>
      </c>
      <c r="N8287" t="str">
        <f>TEXT(SalesData[[#This Row],[Order Date]], "mmmm")</f>
        <v>January</v>
      </c>
      <c r="O8287" s="7">
        <f>IF(SalesData[Sales]=0,0,SalesData[Profit]/SalesData[Sales])</f>
        <v>8.9123374850635345E-2</v>
      </c>
      <c r="P8287" s="8">
        <f t="shared" si="129"/>
        <v>1.9426151485129283E-4</v>
      </c>
      <c r="Q8287" t="str">
        <f>IF(SalesData[[#This Row],[Discount]]&gt;0, "Yes", "No")</f>
        <v>Yes</v>
      </c>
      <c r="R8287" t="str">
        <f>TEXT(SalesData[[#This Row],[Order Date]],"mmm-yyyy")</f>
        <v>Jan-2025</v>
      </c>
      <c r="S8287">
        <f>YEAR(SalesData[[#This Row],[Order Date]])*100 + MONTH(SalesData[[#This Row],[Order Date]])</f>
        <v>202501</v>
      </c>
    </row>
    <row r="8288" spans="1:19" x14ac:dyDescent="0.3">
      <c r="A8288" t="s">
        <v>3368</v>
      </c>
      <c r="B8288" s="3">
        <v>45682</v>
      </c>
      <c r="C8288" t="s">
        <v>3369</v>
      </c>
      <c r="D8288" t="s">
        <v>18</v>
      </c>
      <c r="E8288" t="s">
        <v>19</v>
      </c>
      <c r="F8288" t="s">
        <v>20</v>
      </c>
      <c r="G8288">
        <v>1</v>
      </c>
      <c r="H8288" s="5">
        <v>401.35</v>
      </c>
      <c r="I8288" s="5">
        <v>0.13</v>
      </c>
      <c r="J8288" s="5">
        <v>349.17450000000002</v>
      </c>
      <c r="K8288" s="5">
        <v>29.205123311747641</v>
      </c>
      <c r="L8288">
        <f>YEAR(SalesData[Order Date])</f>
        <v>2025</v>
      </c>
      <c r="M8288">
        <f>MONTH(SalesData[Order Date])</f>
        <v>1</v>
      </c>
      <c r="N8288" t="str">
        <f>TEXT(SalesData[[#This Row],[Order Date]], "mmmm")</f>
        <v>January</v>
      </c>
      <c r="O8288" s="7">
        <f>IF(SalesData[Sales]=0,0,SalesData[Profit]/SalesData[Sales])</f>
        <v>8.3640481512102516E-2</v>
      </c>
      <c r="P8288" s="8">
        <f t="shared" si="129"/>
        <v>3.2390681450105894E-4</v>
      </c>
      <c r="Q8288" t="str">
        <f>IF(SalesData[[#This Row],[Discount]]&gt;0, "Yes", "No")</f>
        <v>Yes</v>
      </c>
      <c r="R8288" t="str">
        <f>TEXT(SalesData[[#This Row],[Order Date]],"mmm-yyyy")</f>
        <v>Jan-2025</v>
      </c>
      <c r="S8288">
        <f>YEAR(SalesData[[#This Row],[Order Date]])*100 + MONTH(SalesData[[#This Row],[Order Date]])</f>
        <v>202501</v>
      </c>
    </row>
    <row r="8289" spans="1:19" x14ac:dyDescent="0.3">
      <c r="A8289" t="s">
        <v>3372</v>
      </c>
      <c r="B8289" s="3">
        <v>45672</v>
      </c>
      <c r="C8289" t="s">
        <v>3373</v>
      </c>
      <c r="D8289" t="s">
        <v>18</v>
      </c>
      <c r="E8289" t="s">
        <v>14</v>
      </c>
      <c r="F8289" t="s">
        <v>15</v>
      </c>
      <c r="G8289">
        <v>6</v>
      </c>
      <c r="H8289" s="5">
        <v>580.54999999999995</v>
      </c>
      <c r="I8289" s="5">
        <v>0.03</v>
      </c>
      <c r="J8289" s="5">
        <v>3378.800999999999</v>
      </c>
      <c r="K8289" s="5">
        <v>251.03704923536401</v>
      </c>
      <c r="L8289">
        <f>YEAR(SalesData[Order Date])</f>
        <v>2025</v>
      </c>
      <c r="M8289">
        <f>MONTH(SalesData[Order Date])</f>
        <v>1</v>
      </c>
      <c r="N8289" t="str">
        <f>TEXT(SalesData[[#This Row],[Order Date]], "mmmm")</f>
        <v>January</v>
      </c>
      <c r="O8289" s="7">
        <f>IF(SalesData[Sales]=0,0,SalesData[Profit]/SalesData[Sales])</f>
        <v>7.4297672232062226E-2</v>
      </c>
      <c r="P8289" s="8">
        <f t="shared" si="129"/>
        <v>8.6125226078718456E-6</v>
      </c>
      <c r="Q8289" t="str">
        <f>IF(SalesData[[#This Row],[Discount]]&gt;0, "Yes", "No")</f>
        <v>Yes</v>
      </c>
      <c r="R8289" t="str">
        <f>TEXT(SalesData[[#This Row],[Order Date]],"mmm-yyyy")</f>
        <v>Jan-2025</v>
      </c>
      <c r="S8289">
        <f>YEAR(SalesData[[#This Row],[Order Date]])*100 + MONTH(SalesData[[#This Row],[Order Date]])</f>
        <v>202501</v>
      </c>
    </row>
    <row r="8290" spans="1:19" x14ac:dyDescent="0.3">
      <c r="A8290" t="s">
        <v>3419</v>
      </c>
      <c r="B8290" s="3">
        <v>45669</v>
      </c>
      <c r="C8290" t="s">
        <v>3420</v>
      </c>
      <c r="D8290" t="s">
        <v>18</v>
      </c>
      <c r="E8290" t="s">
        <v>14</v>
      </c>
      <c r="F8290" t="s">
        <v>91</v>
      </c>
      <c r="G8290">
        <v>5</v>
      </c>
      <c r="H8290" s="5">
        <v>799.01</v>
      </c>
      <c r="I8290" s="5">
        <v>0.14000000000000001</v>
      </c>
      <c r="J8290" s="5">
        <v>3435.7429999999999</v>
      </c>
      <c r="K8290" s="5">
        <v>421.49579456826899</v>
      </c>
      <c r="L8290">
        <f>YEAR(SalesData[Order Date])</f>
        <v>2025</v>
      </c>
      <c r="M8290">
        <f>MONTH(SalesData[Order Date])</f>
        <v>1</v>
      </c>
      <c r="N8290" t="str">
        <f>TEXT(SalesData[[#This Row],[Order Date]], "mmmm")</f>
        <v>January</v>
      </c>
      <c r="O8290" s="7">
        <f>IF(SalesData[Sales]=0,0,SalesData[Profit]/SalesData[Sales])</f>
        <v>0.12267966334160296</v>
      </c>
      <c r="P8290" s="8">
        <f t="shared" si="129"/>
        <v>3.5043366165629972E-5</v>
      </c>
      <c r="Q8290" t="str">
        <f>IF(SalesData[[#This Row],[Discount]]&gt;0, "Yes", "No")</f>
        <v>Yes</v>
      </c>
      <c r="R8290" t="str">
        <f>TEXT(SalesData[[#This Row],[Order Date]],"mmm-yyyy")</f>
        <v>Jan-2025</v>
      </c>
      <c r="S8290">
        <f>YEAR(SalesData[[#This Row],[Order Date]])*100 + MONTH(SalesData[[#This Row],[Order Date]])</f>
        <v>202501</v>
      </c>
    </row>
    <row r="8291" spans="1:19" x14ac:dyDescent="0.3">
      <c r="A8291" t="s">
        <v>3532</v>
      </c>
      <c r="B8291" s="3">
        <v>45682</v>
      </c>
      <c r="C8291" t="s">
        <v>3533</v>
      </c>
      <c r="D8291" t="s">
        <v>13</v>
      </c>
      <c r="E8291" t="s">
        <v>19</v>
      </c>
      <c r="F8291" t="s">
        <v>53</v>
      </c>
      <c r="G8291">
        <v>4</v>
      </c>
      <c r="H8291" s="5">
        <v>452.17</v>
      </c>
      <c r="I8291" s="5">
        <v>0.27</v>
      </c>
      <c r="J8291" s="5">
        <v>1320.3363999999999</v>
      </c>
      <c r="K8291" s="5">
        <v>342.79131199838821</v>
      </c>
      <c r="L8291">
        <f>YEAR(SalesData[Order Date])</f>
        <v>2025</v>
      </c>
      <c r="M8291">
        <f>MONTH(SalesData[Order Date])</f>
        <v>1</v>
      </c>
      <c r="N8291" t="str">
        <f>TEXT(SalesData[[#This Row],[Order Date]], "mmmm")</f>
        <v>January</v>
      </c>
      <c r="O8291" s="7">
        <f>IF(SalesData[Sales]=0,0,SalesData[Profit]/SalesData[Sales])</f>
        <v>0.25962422303769572</v>
      </c>
      <c r="P8291" s="8">
        <f t="shared" si="129"/>
        <v>1.4928013800119425E-4</v>
      </c>
      <c r="Q8291" t="str">
        <f>IF(SalesData[[#This Row],[Discount]]&gt;0, "Yes", "No")</f>
        <v>Yes</v>
      </c>
      <c r="R8291" t="str">
        <f>TEXT(SalesData[[#This Row],[Order Date]],"mmm-yyyy")</f>
        <v>Jan-2025</v>
      </c>
      <c r="S8291">
        <f>YEAR(SalesData[[#This Row],[Order Date]])*100 + MONTH(SalesData[[#This Row],[Order Date]])</f>
        <v>202501</v>
      </c>
    </row>
    <row r="8292" spans="1:19" x14ac:dyDescent="0.3">
      <c r="A8292" t="s">
        <v>3563</v>
      </c>
      <c r="B8292" s="3">
        <v>45674</v>
      </c>
      <c r="C8292" t="s">
        <v>3564</v>
      </c>
      <c r="D8292" t="s">
        <v>18</v>
      </c>
      <c r="E8292" t="s">
        <v>26</v>
      </c>
      <c r="F8292" t="s">
        <v>44</v>
      </c>
      <c r="G8292">
        <v>8</v>
      </c>
      <c r="H8292" s="5">
        <v>12.84</v>
      </c>
      <c r="I8292" s="5">
        <v>0.12</v>
      </c>
      <c r="J8292" s="5">
        <v>90.393600000000006</v>
      </c>
      <c r="K8292" s="5">
        <v>25.111465052053969</v>
      </c>
      <c r="L8292">
        <f>YEAR(SalesData[Order Date])</f>
        <v>2025</v>
      </c>
      <c r="M8292">
        <f>MONTH(SalesData[Order Date])</f>
        <v>1</v>
      </c>
      <c r="N8292" t="str">
        <f>TEXT(SalesData[[#This Row],[Order Date]], "mmmm")</f>
        <v>January</v>
      </c>
      <c r="O8292" s="7">
        <f>IF(SalesData[Sales]=0,0,SalesData[Profit]/SalesData[Sales])</f>
        <v>0.27780136040664349</v>
      </c>
      <c r="P8292" s="8">
        <f t="shared" si="129"/>
        <v>1.1682242990654205E-3</v>
      </c>
      <c r="Q8292" t="str">
        <f>IF(SalesData[[#This Row],[Discount]]&gt;0, "Yes", "No")</f>
        <v>Yes</v>
      </c>
      <c r="R8292" t="str">
        <f>TEXT(SalesData[[#This Row],[Order Date]],"mmm-yyyy")</f>
        <v>Jan-2025</v>
      </c>
      <c r="S8292">
        <f>YEAR(SalesData[[#This Row],[Order Date]])*100 + MONTH(SalesData[[#This Row],[Order Date]])</f>
        <v>202501</v>
      </c>
    </row>
    <row r="8293" spans="1:19" x14ac:dyDescent="0.3">
      <c r="A8293" t="s">
        <v>3593</v>
      </c>
      <c r="B8293" s="3">
        <v>45666</v>
      </c>
      <c r="C8293" t="s">
        <v>3594</v>
      </c>
      <c r="D8293" t="s">
        <v>30</v>
      </c>
      <c r="E8293" t="s">
        <v>19</v>
      </c>
      <c r="F8293" t="s">
        <v>34</v>
      </c>
      <c r="G8293">
        <v>7</v>
      </c>
      <c r="H8293" s="5">
        <v>660.33</v>
      </c>
      <c r="I8293" s="5">
        <v>0.26</v>
      </c>
      <c r="J8293" s="5">
        <v>3420.5093999999999</v>
      </c>
      <c r="K8293" s="5">
        <v>867.69222051850193</v>
      </c>
      <c r="L8293">
        <f>YEAR(SalesData[Order Date])</f>
        <v>2025</v>
      </c>
      <c r="M8293">
        <f>MONTH(SalesData[Order Date])</f>
        <v>1</v>
      </c>
      <c r="N8293" t="str">
        <f>TEXT(SalesData[[#This Row],[Order Date]], "mmmm")</f>
        <v>January</v>
      </c>
      <c r="O8293" s="7">
        <f>IF(SalesData[Sales]=0,0,SalesData[Profit]/SalesData[Sales])</f>
        <v>0.2536733916060871</v>
      </c>
      <c r="P8293" s="8">
        <f t="shared" si="129"/>
        <v>5.6248931811150701E-5</v>
      </c>
      <c r="Q8293" t="str">
        <f>IF(SalesData[[#This Row],[Discount]]&gt;0, "Yes", "No")</f>
        <v>Yes</v>
      </c>
      <c r="R8293" t="str">
        <f>TEXT(SalesData[[#This Row],[Order Date]],"mmm-yyyy")</f>
        <v>Jan-2025</v>
      </c>
      <c r="S8293">
        <f>YEAR(SalesData[[#This Row],[Order Date]])*100 + MONTH(SalesData[[#This Row],[Order Date]])</f>
        <v>202501</v>
      </c>
    </row>
    <row r="8294" spans="1:19" x14ac:dyDescent="0.3">
      <c r="A8294" t="s">
        <v>3620</v>
      </c>
      <c r="B8294" s="3">
        <v>45666</v>
      </c>
      <c r="C8294" t="s">
        <v>3621</v>
      </c>
      <c r="D8294" t="s">
        <v>13</v>
      </c>
      <c r="E8294" t="s">
        <v>19</v>
      </c>
      <c r="F8294" t="s">
        <v>39</v>
      </c>
      <c r="G8294">
        <v>2</v>
      </c>
      <c r="H8294" s="5">
        <v>414.35</v>
      </c>
      <c r="I8294" s="5">
        <v>0.05</v>
      </c>
      <c r="J8294" s="5">
        <v>787.26499999999999</v>
      </c>
      <c r="K8294" s="5">
        <v>54.643443769689732</v>
      </c>
      <c r="L8294">
        <f>YEAR(SalesData[Order Date])</f>
        <v>2025</v>
      </c>
      <c r="M8294">
        <f>MONTH(SalesData[Order Date])</f>
        <v>1</v>
      </c>
      <c r="N8294" t="str">
        <f>TEXT(SalesData[[#This Row],[Order Date]], "mmmm")</f>
        <v>January</v>
      </c>
      <c r="O8294" s="7">
        <f>IF(SalesData[Sales]=0,0,SalesData[Profit]/SalesData[Sales])</f>
        <v>6.9409212615434104E-2</v>
      </c>
      <c r="P8294" s="8">
        <f t="shared" si="129"/>
        <v>6.033546518643659E-5</v>
      </c>
      <c r="Q8294" t="str">
        <f>IF(SalesData[[#This Row],[Discount]]&gt;0, "Yes", "No")</f>
        <v>Yes</v>
      </c>
      <c r="R8294" t="str">
        <f>TEXT(SalesData[[#This Row],[Order Date]],"mmm-yyyy")</f>
        <v>Jan-2025</v>
      </c>
      <c r="S8294">
        <f>YEAR(SalesData[[#This Row],[Order Date]])*100 + MONTH(SalesData[[#This Row],[Order Date]])</f>
        <v>202501</v>
      </c>
    </row>
    <row r="8295" spans="1:19" x14ac:dyDescent="0.3">
      <c r="A8295" t="s">
        <v>3673</v>
      </c>
      <c r="B8295" s="3">
        <v>45666</v>
      </c>
      <c r="C8295" t="s">
        <v>3674</v>
      </c>
      <c r="D8295" t="s">
        <v>30</v>
      </c>
      <c r="E8295" t="s">
        <v>26</v>
      </c>
      <c r="F8295" t="s">
        <v>62</v>
      </c>
      <c r="G8295">
        <v>9</v>
      </c>
      <c r="H8295" s="5">
        <v>182.19</v>
      </c>
      <c r="I8295" s="5">
        <v>0.24</v>
      </c>
      <c r="J8295" s="5">
        <v>1246.1795999999999</v>
      </c>
      <c r="K8295" s="5">
        <v>305.720113738066</v>
      </c>
      <c r="L8295">
        <f>YEAR(SalesData[Order Date])</f>
        <v>2025</v>
      </c>
      <c r="M8295">
        <f>MONTH(SalesData[Order Date])</f>
        <v>1</v>
      </c>
      <c r="N8295" t="str">
        <f>TEXT(SalesData[[#This Row],[Order Date]], "mmmm")</f>
        <v>January</v>
      </c>
      <c r="O8295" s="7">
        <f>IF(SalesData[Sales]=0,0,SalesData[Profit]/SalesData[Sales])</f>
        <v>0.24532588540052014</v>
      </c>
      <c r="P8295" s="8">
        <f t="shared" si="129"/>
        <v>1.4636734544523115E-4</v>
      </c>
      <c r="Q8295" t="str">
        <f>IF(SalesData[[#This Row],[Discount]]&gt;0, "Yes", "No")</f>
        <v>Yes</v>
      </c>
      <c r="R8295" t="str">
        <f>TEXT(SalesData[[#This Row],[Order Date]],"mmm-yyyy")</f>
        <v>Jan-2025</v>
      </c>
      <c r="S8295">
        <f>YEAR(SalesData[[#This Row],[Order Date]])*100 + MONTH(SalesData[[#This Row],[Order Date]])</f>
        <v>202501</v>
      </c>
    </row>
    <row r="8296" spans="1:19" x14ac:dyDescent="0.3">
      <c r="A8296" t="s">
        <v>3698</v>
      </c>
      <c r="B8296" s="3">
        <v>45682</v>
      </c>
      <c r="C8296" t="s">
        <v>3699</v>
      </c>
      <c r="D8296" t="s">
        <v>13</v>
      </c>
      <c r="E8296" t="s">
        <v>26</v>
      </c>
      <c r="F8296" t="s">
        <v>34</v>
      </c>
      <c r="G8296">
        <v>6</v>
      </c>
      <c r="H8296" s="5">
        <v>971.99</v>
      </c>
      <c r="I8296" s="5">
        <v>0.16</v>
      </c>
      <c r="J8296" s="5">
        <v>4898.8296</v>
      </c>
      <c r="K8296" s="5">
        <v>1273.7708732945721</v>
      </c>
      <c r="L8296">
        <f>YEAR(SalesData[Order Date])</f>
        <v>2025</v>
      </c>
      <c r="M8296">
        <f>MONTH(SalesData[Order Date])</f>
        <v>1</v>
      </c>
      <c r="N8296" t="str">
        <f>TEXT(SalesData[[#This Row],[Order Date]], "mmmm")</f>
        <v>January</v>
      </c>
      <c r="O8296" s="7">
        <f>IF(SalesData[Sales]=0,0,SalesData[Profit]/SalesData[Sales])</f>
        <v>0.2600153459705094</v>
      </c>
      <c r="P8296" s="8">
        <f t="shared" si="129"/>
        <v>2.7435124504024387E-5</v>
      </c>
      <c r="Q8296" t="str">
        <f>IF(SalesData[[#This Row],[Discount]]&gt;0, "Yes", "No")</f>
        <v>Yes</v>
      </c>
      <c r="R8296" t="str">
        <f>TEXT(SalesData[[#This Row],[Order Date]],"mmm-yyyy")</f>
        <v>Jan-2025</v>
      </c>
      <c r="S8296">
        <f>YEAR(SalesData[[#This Row],[Order Date]])*100 + MONTH(SalesData[[#This Row],[Order Date]])</f>
        <v>202501</v>
      </c>
    </row>
    <row r="8297" spans="1:19" x14ac:dyDescent="0.3">
      <c r="A8297" t="s">
        <v>3700</v>
      </c>
      <c r="B8297" s="3">
        <v>45667</v>
      </c>
      <c r="C8297" t="s">
        <v>3701</v>
      </c>
      <c r="D8297" t="s">
        <v>13</v>
      </c>
      <c r="E8297" t="s">
        <v>19</v>
      </c>
      <c r="F8297" t="s">
        <v>34</v>
      </c>
      <c r="G8297">
        <v>9</v>
      </c>
      <c r="H8297" s="5">
        <v>127.19</v>
      </c>
      <c r="I8297" s="5">
        <v>0.2</v>
      </c>
      <c r="J8297" s="5">
        <v>915.76800000000003</v>
      </c>
      <c r="K8297" s="5">
        <v>254.99382690707</v>
      </c>
      <c r="L8297">
        <f>YEAR(SalesData[Order Date])</f>
        <v>2025</v>
      </c>
      <c r="M8297">
        <f>MONTH(SalesData[Order Date])</f>
        <v>1</v>
      </c>
      <c r="N8297" t="str">
        <f>TEXT(SalesData[[#This Row],[Order Date]], "mmmm")</f>
        <v>January</v>
      </c>
      <c r="O8297" s="7">
        <f>IF(SalesData[Sales]=0,0,SalesData[Profit]/SalesData[Sales])</f>
        <v>0.27844806425543367</v>
      </c>
      <c r="P8297" s="8">
        <f t="shared" si="129"/>
        <v>1.7471674048448953E-4</v>
      </c>
      <c r="Q8297" t="str">
        <f>IF(SalesData[[#This Row],[Discount]]&gt;0, "Yes", "No")</f>
        <v>Yes</v>
      </c>
      <c r="R8297" t="str">
        <f>TEXT(SalesData[[#This Row],[Order Date]],"mmm-yyyy")</f>
        <v>Jan-2025</v>
      </c>
      <c r="S8297">
        <f>YEAR(SalesData[[#This Row],[Order Date]])*100 + MONTH(SalesData[[#This Row],[Order Date]])</f>
        <v>202501</v>
      </c>
    </row>
    <row r="8298" spans="1:19" x14ac:dyDescent="0.3">
      <c r="A8298" t="s">
        <v>3724</v>
      </c>
      <c r="B8298" s="3">
        <v>45675</v>
      </c>
      <c r="C8298" t="s">
        <v>3725</v>
      </c>
      <c r="D8298" t="s">
        <v>30</v>
      </c>
      <c r="E8298" t="s">
        <v>14</v>
      </c>
      <c r="F8298" t="s">
        <v>20</v>
      </c>
      <c r="G8298">
        <v>5</v>
      </c>
      <c r="H8298" s="5">
        <v>9.43</v>
      </c>
      <c r="I8298" s="5">
        <v>0.01</v>
      </c>
      <c r="J8298" s="5">
        <v>46.6785</v>
      </c>
      <c r="K8298" s="5">
        <v>10.327627955245291</v>
      </c>
      <c r="L8298">
        <f>YEAR(SalesData[Order Date])</f>
        <v>2025</v>
      </c>
      <c r="M8298">
        <f>MONTH(SalesData[Order Date])</f>
        <v>1</v>
      </c>
      <c r="N8298" t="str">
        <f>TEXT(SalesData[[#This Row],[Order Date]], "mmmm")</f>
        <v>January</v>
      </c>
      <c r="O8298" s="7">
        <f>IF(SalesData[Sales]=0,0,SalesData[Profit]/SalesData[Sales])</f>
        <v>0.22125021059471256</v>
      </c>
      <c r="P8298" s="8">
        <f t="shared" si="129"/>
        <v>2.1208907741251327E-4</v>
      </c>
      <c r="Q8298" t="str">
        <f>IF(SalesData[[#This Row],[Discount]]&gt;0, "Yes", "No")</f>
        <v>Yes</v>
      </c>
      <c r="R8298" t="str">
        <f>TEXT(SalesData[[#This Row],[Order Date]],"mmm-yyyy")</f>
        <v>Jan-2025</v>
      </c>
      <c r="S8298">
        <f>YEAR(SalesData[[#This Row],[Order Date]])*100 + MONTH(SalesData[[#This Row],[Order Date]])</f>
        <v>202501</v>
      </c>
    </row>
    <row r="8299" spans="1:19" x14ac:dyDescent="0.3">
      <c r="A8299" t="s">
        <v>3750</v>
      </c>
      <c r="B8299" s="3">
        <v>45674</v>
      </c>
      <c r="C8299" t="s">
        <v>3751</v>
      </c>
      <c r="D8299" t="s">
        <v>30</v>
      </c>
      <c r="E8299" t="s">
        <v>26</v>
      </c>
      <c r="F8299" t="s">
        <v>53</v>
      </c>
      <c r="G8299">
        <v>2</v>
      </c>
      <c r="H8299" s="5">
        <v>908.61</v>
      </c>
      <c r="I8299" s="5">
        <v>0.03</v>
      </c>
      <c r="J8299" s="5">
        <v>1762.7034000000001</v>
      </c>
      <c r="K8299" s="5">
        <v>345.66351088419759</v>
      </c>
      <c r="L8299">
        <f>YEAR(SalesData[Order Date])</f>
        <v>2025</v>
      </c>
      <c r="M8299">
        <f>MONTH(SalesData[Order Date])</f>
        <v>1</v>
      </c>
      <c r="N8299" t="str">
        <f>TEXT(SalesData[[#This Row],[Order Date]], "mmmm")</f>
        <v>January</v>
      </c>
      <c r="O8299" s="7">
        <f>IF(SalesData[Sales]=0,0,SalesData[Profit]/SalesData[Sales])</f>
        <v>0.19609851032465109</v>
      </c>
      <c r="P8299" s="8">
        <f t="shared" si="129"/>
        <v>1.6508733119820383E-5</v>
      </c>
      <c r="Q8299" t="str">
        <f>IF(SalesData[[#This Row],[Discount]]&gt;0, "Yes", "No")</f>
        <v>Yes</v>
      </c>
      <c r="R8299" t="str">
        <f>TEXT(SalesData[[#This Row],[Order Date]],"mmm-yyyy")</f>
        <v>Jan-2025</v>
      </c>
      <c r="S8299">
        <f>YEAR(SalesData[[#This Row],[Order Date]])*100 + MONTH(SalesData[[#This Row],[Order Date]])</f>
        <v>202501</v>
      </c>
    </row>
    <row r="8300" spans="1:19" x14ac:dyDescent="0.3">
      <c r="A8300" t="s">
        <v>3776</v>
      </c>
      <c r="B8300" s="3">
        <v>45679</v>
      </c>
      <c r="C8300" t="s">
        <v>3777</v>
      </c>
      <c r="D8300" t="s">
        <v>23</v>
      </c>
      <c r="E8300" t="s">
        <v>26</v>
      </c>
      <c r="F8300" t="s">
        <v>53</v>
      </c>
      <c r="G8300">
        <v>7</v>
      </c>
      <c r="H8300" s="5">
        <v>199.56</v>
      </c>
      <c r="I8300" s="5">
        <v>0.3</v>
      </c>
      <c r="J8300" s="5">
        <v>977.84399999999994</v>
      </c>
      <c r="K8300" s="5">
        <v>156.50197914128881</v>
      </c>
      <c r="L8300">
        <f>YEAR(SalesData[Order Date])</f>
        <v>2025</v>
      </c>
      <c r="M8300">
        <f>MONTH(SalesData[Order Date])</f>
        <v>1</v>
      </c>
      <c r="N8300" t="str">
        <f>TEXT(SalesData[[#This Row],[Order Date]], "mmmm")</f>
        <v>January</v>
      </c>
      <c r="O8300" s="7">
        <f>IF(SalesData[Sales]=0,0,SalesData[Profit]/SalesData[Sales])</f>
        <v>0.16004800268886327</v>
      </c>
      <c r="P8300" s="8">
        <f t="shared" si="129"/>
        <v>2.1475818228674511E-4</v>
      </c>
      <c r="Q8300" t="str">
        <f>IF(SalesData[[#This Row],[Discount]]&gt;0, "Yes", "No")</f>
        <v>Yes</v>
      </c>
      <c r="R8300" t="str">
        <f>TEXT(SalesData[[#This Row],[Order Date]],"mmm-yyyy")</f>
        <v>Jan-2025</v>
      </c>
      <c r="S8300">
        <f>YEAR(SalesData[[#This Row],[Order Date]])*100 + MONTH(SalesData[[#This Row],[Order Date]])</f>
        <v>202501</v>
      </c>
    </row>
    <row r="8301" spans="1:19" x14ac:dyDescent="0.3">
      <c r="A8301" t="s">
        <v>3778</v>
      </c>
      <c r="B8301" s="3">
        <v>45680</v>
      </c>
      <c r="C8301" t="s">
        <v>3779</v>
      </c>
      <c r="D8301" t="s">
        <v>23</v>
      </c>
      <c r="E8301" t="s">
        <v>19</v>
      </c>
      <c r="F8301" t="s">
        <v>15</v>
      </c>
      <c r="G8301">
        <v>1</v>
      </c>
      <c r="H8301" s="5">
        <v>11.68</v>
      </c>
      <c r="I8301" s="5">
        <v>0.21</v>
      </c>
      <c r="J8301" s="5">
        <v>9.2271999999999998</v>
      </c>
      <c r="K8301" s="5">
        <v>2.1871904588465352</v>
      </c>
      <c r="L8301">
        <f>YEAR(SalesData[Order Date])</f>
        <v>2025</v>
      </c>
      <c r="M8301">
        <f>MONTH(SalesData[Order Date])</f>
        <v>1</v>
      </c>
      <c r="N8301" t="str">
        <f>TEXT(SalesData[[#This Row],[Order Date]], "mmmm")</f>
        <v>January</v>
      </c>
      <c r="O8301" s="7">
        <f>IF(SalesData[Sales]=0,0,SalesData[Profit]/SalesData[Sales])</f>
        <v>0.23703728745952565</v>
      </c>
      <c r="P8301" s="8">
        <f t="shared" si="129"/>
        <v>1.797945205479452E-2</v>
      </c>
      <c r="Q8301" t="str">
        <f>IF(SalesData[[#This Row],[Discount]]&gt;0, "Yes", "No")</f>
        <v>Yes</v>
      </c>
      <c r="R8301" t="str">
        <f>TEXT(SalesData[[#This Row],[Order Date]],"mmm-yyyy")</f>
        <v>Jan-2025</v>
      </c>
      <c r="S8301">
        <f>YEAR(SalesData[[#This Row],[Order Date]])*100 + MONTH(SalesData[[#This Row],[Order Date]])</f>
        <v>202501</v>
      </c>
    </row>
    <row r="8302" spans="1:19" x14ac:dyDescent="0.3">
      <c r="A8302" t="s">
        <v>3780</v>
      </c>
      <c r="B8302" s="3">
        <v>45688</v>
      </c>
      <c r="C8302" t="s">
        <v>3781</v>
      </c>
      <c r="D8302" t="s">
        <v>23</v>
      </c>
      <c r="E8302" t="s">
        <v>14</v>
      </c>
      <c r="F8302" t="s">
        <v>31</v>
      </c>
      <c r="G8302">
        <v>3</v>
      </c>
      <c r="H8302" s="5">
        <v>141.56</v>
      </c>
      <c r="I8302" s="5">
        <v>0.18</v>
      </c>
      <c r="J8302" s="5">
        <v>348.23759999999999</v>
      </c>
      <c r="K8302" s="5">
        <v>51.091350194843123</v>
      </c>
      <c r="L8302">
        <f>YEAR(SalesData[Order Date])</f>
        <v>2025</v>
      </c>
      <c r="M8302">
        <f>MONTH(SalesData[Order Date])</f>
        <v>1</v>
      </c>
      <c r="N8302" t="str">
        <f>TEXT(SalesData[[#This Row],[Order Date]], "mmmm")</f>
        <v>January</v>
      </c>
      <c r="O8302" s="7">
        <f>IF(SalesData[Sales]=0,0,SalesData[Profit]/SalesData[Sales])</f>
        <v>0.14671405441239868</v>
      </c>
      <c r="P8302" s="8">
        <f t="shared" si="129"/>
        <v>4.2384854478666288E-4</v>
      </c>
      <c r="Q8302" t="str">
        <f>IF(SalesData[[#This Row],[Discount]]&gt;0, "Yes", "No")</f>
        <v>Yes</v>
      </c>
      <c r="R8302" t="str">
        <f>TEXT(SalesData[[#This Row],[Order Date]],"mmm-yyyy")</f>
        <v>Jan-2025</v>
      </c>
      <c r="S8302">
        <f>YEAR(SalesData[[#This Row],[Order Date]])*100 + MONTH(SalesData[[#This Row],[Order Date]])</f>
        <v>202501</v>
      </c>
    </row>
    <row r="8303" spans="1:19" x14ac:dyDescent="0.3">
      <c r="A8303" t="s">
        <v>3820</v>
      </c>
      <c r="B8303" s="3">
        <v>45680</v>
      </c>
      <c r="C8303" t="s">
        <v>3821</v>
      </c>
      <c r="D8303" t="s">
        <v>18</v>
      </c>
      <c r="E8303" t="s">
        <v>26</v>
      </c>
      <c r="F8303" t="s">
        <v>34</v>
      </c>
      <c r="G8303">
        <v>3</v>
      </c>
      <c r="H8303" s="5">
        <v>719.47</v>
      </c>
      <c r="I8303" s="5">
        <v>0.25</v>
      </c>
      <c r="J8303" s="5">
        <v>1618.8074999999999</v>
      </c>
      <c r="K8303" s="5">
        <v>422.43337606968453</v>
      </c>
      <c r="L8303">
        <f>YEAR(SalesData[Order Date])</f>
        <v>2025</v>
      </c>
      <c r="M8303">
        <f>MONTH(SalesData[Order Date])</f>
        <v>1</v>
      </c>
      <c r="N8303" t="str">
        <f>TEXT(SalesData[[#This Row],[Order Date]], "mmmm")</f>
        <v>January</v>
      </c>
      <c r="O8303" s="7">
        <f>IF(SalesData[Sales]=0,0,SalesData[Profit]/SalesData[Sales])</f>
        <v>0.26095343397512338</v>
      </c>
      <c r="P8303" s="8">
        <f t="shared" si="129"/>
        <v>1.1582600154743538E-4</v>
      </c>
      <c r="Q8303" t="str">
        <f>IF(SalesData[[#This Row],[Discount]]&gt;0, "Yes", "No")</f>
        <v>Yes</v>
      </c>
      <c r="R8303" t="str">
        <f>TEXT(SalesData[[#This Row],[Order Date]],"mmm-yyyy")</f>
        <v>Jan-2025</v>
      </c>
      <c r="S8303">
        <f>YEAR(SalesData[[#This Row],[Order Date]])*100 + MONTH(SalesData[[#This Row],[Order Date]])</f>
        <v>202501</v>
      </c>
    </row>
    <row r="8304" spans="1:19" x14ac:dyDescent="0.3">
      <c r="A8304" t="s">
        <v>3937</v>
      </c>
      <c r="B8304" s="3">
        <v>45688</v>
      </c>
      <c r="C8304" t="s">
        <v>3938</v>
      </c>
      <c r="D8304" t="s">
        <v>18</v>
      </c>
      <c r="E8304" t="s">
        <v>26</v>
      </c>
      <c r="F8304" t="s">
        <v>34</v>
      </c>
      <c r="G8304">
        <v>6</v>
      </c>
      <c r="H8304" s="5">
        <v>606.26</v>
      </c>
      <c r="I8304" s="5">
        <v>0.13</v>
      </c>
      <c r="J8304" s="5">
        <v>3164.6772000000001</v>
      </c>
      <c r="K8304" s="5">
        <v>461.01456607275742</v>
      </c>
      <c r="L8304">
        <f>YEAR(SalesData[Order Date])</f>
        <v>2025</v>
      </c>
      <c r="M8304">
        <f>MONTH(SalesData[Order Date])</f>
        <v>1</v>
      </c>
      <c r="N8304" t="str">
        <f>TEXT(SalesData[[#This Row],[Order Date]], "mmmm")</f>
        <v>January</v>
      </c>
      <c r="O8304" s="7">
        <f>IF(SalesData[Sales]=0,0,SalesData[Profit]/SalesData[Sales])</f>
        <v>0.14567506792565049</v>
      </c>
      <c r="P8304" s="8">
        <f t="shared" si="129"/>
        <v>3.5738242118343064E-5</v>
      </c>
      <c r="Q8304" t="str">
        <f>IF(SalesData[[#This Row],[Discount]]&gt;0, "Yes", "No")</f>
        <v>Yes</v>
      </c>
      <c r="R8304" t="str">
        <f>TEXT(SalesData[[#This Row],[Order Date]],"mmm-yyyy")</f>
        <v>Jan-2025</v>
      </c>
      <c r="S8304">
        <f>YEAR(SalesData[[#This Row],[Order Date]])*100 + MONTH(SalesData[[#This Row],[Order Date]])</f>
        <v>202501</v>
      </c>
    </row>
    <row r="8305" spans="1:19" x14ac:dyDescent="0.3">
      <c r="A8305" t="s">
        <v>4040</v>
      </c>
      <c r="B8305" s="3">
        <v>45665</v>
      </c>
      <c r="C8305" t="s">
        <v>4041</v>
      </c>
      <c r="D8305" t="s">
        <v>23</v>
      </c>
      <c r="E8305" t="s">
        <v>26</v>
      </c>
      <c r="F8305" t="s">
        <v>44</v>
      </c>
      <c r="G8305">
        <v>6</v>
      </c>
      <c r="H8305" s="5">
        <v>664.42</v>
      </c>
      <c r="I8305" s="5">
        <v>0.03</v>
      </c>
      <c r="J8305" s="5">
        <v>3866.924399999999</v>
      </c>
      <c r="K8305" s="5">
        <v>1115.1029065498201</v>
      </c>
      <c r="L8305">
        <f>YEAR(SalesData[Order Date])</f>
        <v>2025</v>
      </c>
      <c r="M8305">
        <f>MONTH(SalesData[Order Date])</f>
        <v>1</v>
      </c>
      <c r="N8305" t="str">
        <f>TEXT(SalesData[[#This Row],[Order Date]], "mmmm")</f>
        <v>January</v>
      </c>
      <c r="O8305" s="7">
        <f>IF(SalesData[Sales]=0,0,SalesData[Profit]/SalesData[Sales])</f>
        <v>0.28836946141223252</v>
      </c>
      <c r="P8305" s="8">
        <f t="shared" si="129"/>
        <v>7.525360464766263E-6</v>
      </c>
      <c r="Q8305" t="str">
        <f>IF(SalesData[[#This Row],[Discount]]&gt;0, "Yes", "No")</f>
        <v>Yes</v>
      </c>
      <c r="R8305" t="str">
        <f>TEXT(SalesData[[#This Row],[Order Date]],"mmm-yyyy")</f>
        <v>Jan-2025</v>
      </c>
      <c r="S8305">
        <f>YEAR(SalesData[[#This Row],[Order Date]])*100 + MONTH(SalesData[[#This Row],[Order Date]])</f>
        <v>202501</v>
      </c>
    </row>
    <row r="8306" spans="1:19" x14ac:dyDescent="0.3">
      <c r="A8306" t="s">
        <v>4131</v>
      </c>
      <c r="B8306" s="3">
        <v>45673</v>
      </c>
      <c r="C8306" t="s">
        <v>4132</v>
      </c>
      <c r="D8306" t="s">
        <v>23</v>
      </c>
      <c r="E8306" t="s">
        <v>19</v>
      </c>
      <c r="F8306" t="s">
        <v>39</v>
      </c>
      <c r="G8306">
        <v>4</v>
      </c>
      <c r="H8306" s="5">
        <v>183.25</v>
      </c>
      <c r="I8306" s="5">
        <v>0.09</v>
      </c>
      <c r="J8306" s="5">
        <v>667.03</v>
      </c>
      <c r="K8306" s="5">
        <v>66.624033088010776</v>
      </c>
      <c r="L8306">
        <f>YEAR(SalesData[Order Date])</f>
        <v>2025</v>
      </c>
      <c r="M8306">
        <f>MONTH(SalesData[Order Date])</f>
        <v>1</v>
      </c>
      <c r="N8306" t="str">
        <f>TEXT(SalesData[[#This Row],[Order Date]], "mmmm")</f>
        <v>January</v>
      </c>
      <c r="O8306" s="7">
        <f>IF(SalesData[Sales]=0,0,SalesData[Profit]/SalesData[Sales])</f>
        <v>9.9881614152303164E-2</v>
      </c>
      <c r="P8306" s="8">
        <f t="shared" si="129"/>
        <v>1.2278308321964529E-4</v>
      </c>
      <c r="Q8306" t="str">
        <f>IF(SalesData[[#This Row],[Discount]]&gt;0, "Yes", "No")</f>
        <v>Yes</v>
      </c>
      <c r="R8306" t="str">
        <f>TEXT(SalesData[[#This Row],[Order Date]],"mmm-yyyy")</f>
        <v>Jan-2025</v>
      </c>
      <c r="S8306">
        <f>YEAR(SalesData[[#This Row],[Order Date]])*100 + MONTH(SalesData[[#This Row],[Order Date]])</f>
        <v>202501</v>
      </c>
    </row>
    <row r="8307" spans="1:19" x14ac:dyDescent="0.3">
      <c r="A8307" t="s">
        <v>4149</v>
      </c>
      <c r="B8307" s="3">
        <v>45678</v>
      </c>
      <c r="C8307" t="s">
        <v>4150</v>
      </c>
      <c r="D8307" t="s">
        <v>30</v>
      </c>
      <c r="E8307" t="s">
        <v>19</v>
      </c>
      <c r="F8307" t="s">
        <v>53</v>
      </c>
      <c r="G8307">
        <v>9</v>
      </c>
      <c r="H8307" s="5">
        <v>229.79</v>
      </c>
      <c r="I8307" s="5">
        <v>0.05</v>
      </c>
      <c r="J8307" s="5">
        <v>1964.7045000000001</v>
      </c>
      <c r="K8307" s="5">
        <v>222.49929777716059</v>
      </c>
      <c r="L8307">
        <f>YEAR(SalesData[Order Date])</f>
        <v>2025</v>
      </c>
      <c r="M8307">
        <f>MONTH(SalesData[Order Date])</f>
        <v>1</v>
      </c>
      <c r="N8307" t="str">
        <f>TEXT(SalesData[[#This Row],[Order Date]], "mmmm")</f>
        <v>January</v>
      </c>
      <c r="O8307" s="7">
        <f>IF(SalesData[Sales]=0,0,SalesData[Profit]/SalesData[Sales])</f>
        <v>0.11324822525583902</v>
      </c>
      <c r="P8307" s="8">
        <f t="shared" si="129"/>
        <v>2.4176663717113693E-5</v>
      </c>
      <c r="Q8307" t="str">
        <f>IF(SalesData[[#This Row],[Discount]]&gt;0, "Yes", "No")</f>
        <v>Yes</v>
      </c>
      <c r="R8307" t="str">
        <f>TEXT(SalesData[[#This Row],[Order Date]],"mmm-yyyy")</f>
        <v>Jan-2025</v>
      </c>
      <c r="S8307">
        <f>YEAR(SalesData[[#This Row],[Order Date]])*100 + MONTH(SalesData[[#This Row],[Order Date]])</f>
        <v>202501</v>
      </c>
    </row>
    <row r="8308" spans="1:19" x14ac:dyDescent="0.3">
      <c r="A8308" t="s">
        <v>4165</v>
      </c>
      <c r="B8308" s="3">
        <v>45665</v>
      </c>
      <c r="C8308" t="s">
        <v>4166</v>
      </c>
      <c r="D8308" t="s">
        <v>30</v>
      </c>
      <c r="E8308" t="s">
        <v>26</v>
      </c>
      <c r="F8308" t="s">
        <v>53</v>
      </c>
      <c r="G8308">
        <v>9</v>
      </c>
      <c r="H8308" s="5">
        <v>318.81</v>
      </c>
      <c r="I8308" s="5">
        <v>0.11</v>
      </c>
      <c r="J8308" s="5">
        <v>2553.6680999999999</v>
      </c>
      <c r="K8308" s="5">
        <v>593.73801266633677</v>
      </c>
      <c r="L8308">
        <f>YEAR(SalesData[Order Date])</f>
        <v>2025</v>
      </c>
      <c r="M8308">
        <f>MONTH(SalesData[Order Date])</f>
        <v>1</v>
      </c>
      <c r="N8308" t="str">
        <f>TEXT(SalesData[[#This Row],[Order Date]], "mmmm")</f>
        <v>January</v>
      </c>
      <c r="O8308" s="7">
        <f>IF(SalesData[Sales]=0,0,SalesData[Profit]/SalesData[Sales])</f>
        <v>0.23250398619395246</v>
      </c>
      <c r="P8308" s="8">
        <f t="shared" si="129"/>
        <v>3.8337010201129894E-5</v>
      </c>
      <c r="Q8308" t="str">
        <f>IF(SalesData[[#This Row],[Discount]]&gt;0, "Yes", "No")</f>
        <v>Yes</v>
      </c>
      <c r="R8308" t="str">
        <f>TEXT(SalesData[[#This Row],[Order Date]],"mmm-yyyy")</f>
        <v>Jan-2025</v>
      </c>
      <c r="S8308">
        <f>YEAR(SalesData[[#This Row],[Order Date]])*100 + MONTH(SalesData[[#This Row],[Order Date]])</f>
        <v>202501</v>
      </c>
    </row>
    <row r="8309" spans="1:19" x14ac:dyDescent="0.3">
      <c r="A8309" t="s">
        <v>4179</v>
      </c>
      <c r="B8309" s="3">
        <v>45660</v>
      </c>
      <c r="C8309" t="s">
        <v>4180</v>
      </c>
      <c r="D8309" t="s">
        <v>30</v>
      </c>
      <c r="E8309" t="s">
        <v>19</v>
      </c>
      <c r="F8309" t="s">
        <v>62</v>
      </c>
      <c r="G8309">
        <v>3</v>
      </c>
      <c r="H8309" s="5">
        <v>763.57</v>
      </c>
      <c r="I8309" s="5">
        <v>0.11</v>
      </c>
      <c r="J8309" s="5">
        <v>2038.7319</v>
      </c>
      <c r="K8309" s="5">
        <v>400.21135670960979</v>
      </c>
      <c r="L8309">
        <f>YEAR(SalesData[Order Date])</f>
        <v>2025</v>
      </c>
      <c r="M8309">
        <f>MONTH(SalesData[Order Date])</f>
        <v>1</v>
      </c>
      <c r="N8309" t="str">
        <f>TEXT(SalesData[[#This Row],[Order Date]], "mmmm")</f>
        <v>January</v>
      </c>
      <c r="O8309" s="7">
        <f>IF(SalesData[Sales]=0,0,SalesData[Profit]/SalesData[Sales])</f>
        <v>0.19630406367291833</v>
      </c>
      <c r="P8309" s="8">
        <f t="shared" si="129"/>
        <v>4.8020046186553515E-5</v>
      </c>
      <c r="Q8309" t="str">
        <f>IF(SalesData[[#This Row],[Discount]]&gt;0, "Yes", "No")</f>
        <v>Yes</v>
      </c>
      <c r="R8309" t="str">
        <f>TEXT(SalesData[[#This Row],[Order Date]],"mmm-yyyy")</f>
        <v>Jan-2025</v>
      </c>
      <c r="S8309">
        <f>YEAR(SalesData[[#This Row],[Order Date]])*100 + MONTH(SalesData[[#This Row],[Order Date]])</f>
        <v>202501</v>
      </c>
    </row>
    <row r="8310" spans="1:19" x14ac:dyDescent="0.3">
      <c r="A8310" t="s">
        <v>4251</v>
      </c>
      <c r="B8310" s="3">
        <v>45679</v>
      </c>
      <c r="C8310" t="s">
        <v>4252</v>
      </c>
      <c r="D8310" t="s">
        <v>13</v>
      </c>
      <c r="E8310" t="s">
        <v>19</v>
      </c>
      <c r="F8310" t="s">
        <v>31</v>
      </c>
      <c r="G8310">
        <v>3</v>
      </c>
      <c r="H8310" s="5">
        <v>798.25</v>
      </c>
      <c r="I8310" s="5">
        <v>0.25</v>
      </c>
      <c r="J8310" s="5">
        <v>1796.0625</v>
      </c>
      <c r="K8310" s="5">
        <v>462.78573796655581</v>
      </c>
      <c r="L8310">
        <f>YEAR(SalesData[Order Date])</f>
        <v>2025</v>
      </c>
      <c r="M8310">
        <f>MONTH(SalesData[Order Date])</f>
        <v>1</v>
      </c>
      <c r="N8310" t="str">
        <f>TEXT(SalesData[[#This Row],[Order Date]], "mmmm")</f>
        <v>January</v>
      </c>
      <c r="O8310" s="7">
        <f>IF(SalesData[Sales]=0,0,SalesData[Profit]/SalesData[Sales])</f>
        <v>0.25766683395848183</v>
      </c>
      <c r="P8310" s="8">
        <f t="shared" si="129"/>
        <v>1.0439503079653408E-4</v>
      </c>
      <c r="Q8310" t="str">
        <f>IF(SalesData[[#This Row],[Discount]]&gt;0, "Yes", "No")</f>
        <v>Yes</v>
      </c>
      <c r="R8310" t="str">
        <f>TEXT(SalesData[[#This Row],[Order Date]],"mmm-yyyy")</f>
        <v>Jan-2025</v>
      </c>
      <c r="S8310">
        <f>YEAR(SalesData[[#This Row],[Order Date]])*100 + MONTH(SalesData[[#This Row],[Order Date]])</f>
        <v>202501</v>
      </c>
    </row>
    <row r="8311" spans="1:19" x14ac:dyDescent="0.3">
      <c r="A8311" t="s">
        <v>4262</v>
      </c>
      <c r="B8311" s="3">
        <v>45671</v>
      </c>
      <c r="C8311" t="s">
        <v>4263</v>
      </c>
      <c r="D8311" t="s">
        <v>23</v>
      </c>
      <c r="E8311" t="s">
        <v>14</v>
      </c>
      <c r="F8311" t="s">
        <v>44</v>
      </c>
      <c r="G8311">
        <v>6</v>
      </c>
      <c r="H8311" s="5">
        <v>23.46</v>
      </c>
      <c r="I8311" s="5">
        <v>0.17</v>
      </c>
      <c r="J8311" s="5">
        <v>116.8308</v>
      </c>
      <c r="K8311" s="5">
        <v>10.40642198175536</v>
      </c>
      <c r="L8311">
        <f>YEAR(SalesData[Order Date])</f>
        <v>2025</v>
      </c>
      <c r="M8311">
        <f>MONTH(SalesData[Order Date])</f>
        <v>1</v>
      </c>
      <c r="N8311" t="str">
        <f>TEXT(SalesData[[#This Row],[Order Date]], "mmmm")</f>
        <v>January</v>
      </c>
      <c r="O8311" s="7">
        <f>IF(SalesData[Sales]=0,0,SalesData[Profit]/SalesData[Sales])</f>
        <v>8.9072590290876719E-2</v>
      </c>
      <c r="P8311" s="8">
        <f t="shared" si="129"/>
        <v>1.207729468599034E-3</v>
      </c>
      <c r="Q8311" t="str">
        <f>IF(SalesData[[#This Row],[Discount]]&gt;0, "Yes", "No")</f>
        <v>Yes</v>
      </c>
      <c r="R8311" t="str">
        <f>TEXT(SalesData[[#This Row],[Order Date]],"mmm-yyyy")</f>
        <v>Jan-2025</v>
      </c>
      <c r="S8311">
        <f>YEAR(SalesData[[#This Row],[Order Date]])*100 + MONTH(SalesData[[#This Row],[Order Date]])</f>
        <v>202501</v>
      </c>
    </row>
    <row r="8312" spans="1:19" x14ac:dyDescent="0.3">
      <c r="A8312" t="s">
        <v>4316</v>
      </c>
      <c r="B8312" s="3">
        <v>45688</v>
      </c>
      <c r="C8312" t="s">
        <v>4317</v>
      </c>
      <c r="D8312" t="s">
        <v>18</v>
      </c>
      <c r="E8312" t="s">
        <v>19</v>
      </c>
      <c r="F8312" t="s">
        <v>15</v>
      </c>
      <c r="G8312">
        <v>7</v>
      </c>
      <c r="H8312" s="5">
        <v>543.59</v>
      </c>
      <c r="I8312" s="5">
        <v>0.24</v>
      </c>
      <c r="J8312" s="5">
        <v>2891.8987999999999</v>
      </c>
      <c r="K8312" s="5">
        <v>525.02489372592083</v>
      </c>
      <c r="L8312">
        <f>YEAR(SalesData[Order Date])</f>
        <v>2025</v>
      </c>
      <c r="M8312">
        <f>MONTH(SalesData[Order Date])</f>
        <v>1</v>
      </c>
      <c r="N8312" t="str">
        <f>TEXT(SalesData[[#This Row],[Order Date]], "mmmm")</f>
        <v>January</v>
      </c>
      <c r="O8312" s="7">
        <f>IF(SalesData[Sales]=0,0,SalesData[Profit]/SalesData[Sales])</f>
        <v>0.18155023050112296</v>
      </c>
      <c r="P8312" s="8">
        <f t="shared" si="129"/>
        <v>6.3072746529027908E-5</v>
      </c>
      <c r="Q8312" t="str">
        <f>IF(SalesData[[#This Row],[Discount]]&gt;0, "Yes", "No")</f>
        <v>Yes</v>
      </c>
      <c r="R8312" t="str">
        <f>TEXT(SalesData[[#This Row],[Order Date]],"mmm-yyyy")</f>
        <v>Jan-2025</v>
      </c>
      <c r="S8312">
        <f>YEAR(SalesData[[#This Row],[Order Date]])*100 + MONTH(SalesData[[#This Row],[Order Date]])</f>
        <v>202501</v>
      </c>
    </row>
    <row r="8313" spans="1:19" x14ac:dyDescent="0.3">
      <c r="A8313" t="s">
        <v>4410</v>
      </c>
      <c r="B8313" s="3">
        <v>45667</v>
      </c>
      <c r="C8313" t="s">
        <v>4411</v>
      </c>
      <c r="D8313" t="s">
        <v>30</v>
      </c>
      <c r="E8313" t="s">
        <v>14</v>
      </c>
      <c r="F8313" t="s">
        <v>91</v>
      </c>
      <c r="G8313">
        <v>4</v>
      </c>
      <c r="H8313" s="5">
        <v>848.67</v>
      </c>
      <c r="I8313" s="5">
        <v>0.26</v>
      </c>
      <c r="J8313" s="5">
        <v>2512.0632000000001</v>
      </c>
      <c r="K8313" s="5">
        <v>593.00186331161899</v>
      </c>
      <c r="L8313">
        <f>YEAR(SalesData[Order Date])</f>
        <v>2025</v>
      </c>
      <c r="M8313">
        <f>MONTH(SalesData[Order Date])</f>
        <v>1</v>
      </c>
      <c r="N8313" t="str">
        <f>TEXT(SalesData[[#This Row],[Order Date]], "mmmm")</f>
        <v>January</v>
      </c>
      <c r="O8313" s="7">
        <f>IF(SalesData[Sales]=0,0,SalesData[Profit]/SalesData[Sales])</f>
        <v>0.23606168161359117</v>
      </c>
      <c r="P8313" s="8">
        <f t="shared" si="129"/>
        <v>7.6590429731226512E-5</v>
      </c>
      <c r="Q8313" t="str">
        <f>IF(SalesData[[#This Row],[Discount]]&gt;0, "Yes", "No")</f>
        <v>Yes</v>
      </c>
      <c r="R8313" t="str">
        <f>TEXT(SalesData[[#This Row],[Order Date]],"mmm-yyyy")</f>
        <v>Jan-2025</v>
      </c>
      <c r="S8313">
        <f>YEAR(SalesData[[#This Row],[Order Date]])*100 + MONTH(SalesData[[#This Row],[Order Date]])</f>
        <v>202501</v>
      </c>
    </row>
    <row r="8314" spans="1:19" x14ac:dyDescent="0.3">
      <c r="A8314" t="s">
        <v>4426</v>
      </c>
      <c r="B8314" s="3">
        <v>45661</v>
      </c>
      <c r="C8314" t="s">
        <v>4427</v>
      </c>
      <c r="D8314" t="s">
        <v>23</v>
      </c>
      <c r="E8314" t="s">
        <v>26</v>
      </c>
      <c r="F8314" t="s">
        <v>34</v>
      </c>
      <c r="G8314">
        <v>8</v>
      </c>
      <c r="H8314" s="5">
        <v>887.61</v>
      </c>
      <c r="I8314" s="5">
        <v>0.14000000000000001</v>
      </c>
      <c r="J8314" s="5">
        <v>6106.7568000000001</v>
      </c>
      <c r="K8314" s="5">
        <v>613.13232656019454</v>
      </c>
      <c r="L8314">
        <f>YEAR(SalesData[Order Date])</f>
        <v>2025</v>
      </c>
      <c r="M8314">
        <f>MONTH(SalesData[Order Date])</f>
        <v>1</v>
      </c>
      <c r="N8314" t="str">
        <f>TEXT(SalesData[[#This Row],[Order Date]], "mmmm")</f>
        <v>January</v>
      </c>
      <c r="O8314" s="7">
        <f>IF(SalesData[Sales]=0,0,SalesData[Profit]/SalesData[Sales])</f>
        <v>0.10040228334624272</v>
      </c>
      <c r="P8314" s="8">
        <f t="shared" si="129"/>
        <v>1.9715866202498848E-5</v>
      </c>
      <c r="Q8314" t="str">
        <f>IF(SalesData[[#This Row],[Discount]]&gt;0, "Yes", "No")</f>
        <v>Yes</v>
      </c>
      <c r="R8314" t="str">
        <f>TEXT(SalesData[[#This Row],[Order Date]],"mmm-yyyy")</f>
        <v>Jan-2025</v>
      </c>
      <c r="S8314">
        <f>YEAR(SalesData[[#This Row],[Order Date]])*100 + MONTH(SalesData[[#This Row],[Order Date]])</f>
        <v>202501</v>
      </c>
    </row>
    <row r="8315" spans="1:19" x14ac:dyDescent="0.3">
      <c r="A8315" t="s">
        <v>4452</v>
      </c>
      <c r="B8315" s="3">
        <v>45669</v>
      </c>
      <c r="C8315" t="s">
        <v>4453</v>
      </c>
      <c r="D8315" t="s">
        <v>23</v>
      </c>
      <c r="E8315" t="s">
        <v>14</v>
      </c>
      <c r="F8315" t="s">
        <v>27</v>
      </c>
      <c r="G8315">
        <v>8</v>
      </c>
      <c r="H8315" s="5">
        <v>392.65</v>
      </c>
      <c r="I8315" s="5">
        <v>0.08</v>
      </c>
      <c r="J8315" s="5">
        <v>2889.904</v>
      </c>
      <c r="K8315" s="5">
        <v>264.5373102132325</v>
      </c>
      <c r="L8315">
        <f>YEAR(SalesData[Order Date])</f>
        <v>2025</v>
      </c>
      <c r="M8315">
        <f>MONTH(SalesData[Order Date])</f>
        <v>1</v>
      </c>
      <c r="N8315" t="str">
        <f>TEXT(SalesData[[#This Row],[Order Date]], "mmmm")</f>
        <v>January</v>
      </c>
      <c r="O8315" s="7">
        <f>IF(SalesData[Sales]=0,0,SalesData[Profit]/SalesData[Sales])</f>
        <v>9.1538442181204813E-2</v>
      </c>
      <c r="P8315" s="8">
        <f t="shared" si="129"/>
        <v>2.54679740226665E-5</v>
      </c>
      <c r="Q8315" t="str">
        <f>IF(SalesData[[#This Row],[Discount]]&gt;0, "Yes", "No")</f>
        <v>Yes</v>
      </c>
      <c r="R8315" t="str">
        <f>TEXT(SalesData[[#This Row],[Order Date]],"mmm-yyyy")</f>
        <v>Jan-2025</v>
      </c>
      <c r="S8315">
        <f>YEAR(SalesData[[#This Row],[Order Date]])*100 + MONTH(SalesData[[#This Row],[Order Date]])</f>
        <v>202501</v>
      </c>
    </row>
    <row r="8316" spans="1:19" x14ac:dyDescent="0.3">
      <c r="A8316" t="s">
        <v>4454</v>
      </c>
      <c r="B8316" s="3">
        <v>45659</v>
      </c>
      <c r="C8316" t="s">
        <v>4455</v>
      </c>
      <c r="D8316" t="s">
        <v>30</v>
      </c>
      <c r="E8316" t="s">
        <v>14</v>
      </c>
      <c r="F8316" t="s">
        <v>20</v>
      </c>
      <c r="G8316">
        <v>8</v>
      </c>
      <c r="H8316" s="5">
        <v>797.97</v>
      </c>
      <c r="I8316" s="5">
        <v>0.18</v>
      </c>
      <c r="J8316" s="5">
        <v>5234.6832000000004</v>
      </c>
      <c r="K8316" s="5">
        <v>302.4349515561949</v>
      </c>
      <c r="L8316">
        <f>YEAR(SalesData[Order Date])</f>
        <v>2025</v>
      </c>
      <c r="M8316">
        <f>MONTH(SalesData[Order Date])</f>
        <v>1</v>
      </c>
      <c r="N8316" t="str">
        <f>TEXT(SalesData[[#This Row],[Order Date]], "mmmm")</f>
        <v>January</v>
      </c>
      <c r="O8316" s="7">
        <f>IF(SalesData[Sales]=0,0,SalesData[Profit]/SalesData[Sales])</f>
        <v>5.7775215806029082E-2</v>
      </c>
      <c r="P8316" s="8">
        <f t="shared" si="129"/>
        <v>2.8196548742433924E-5</v>
      </c>
      <c r="Q8316" t="str">
        <f>IF(SalesData[[#This Row],[Discount]]&gt;0, "Yes", "No")</f>
        <v>Yes</v>
      </c>
      <c r="R8316" t="str">
        <f>TEXT(SalesData[[#This Row],[Order Date]],"mmm-yyyy")</f>
        <v>Jan-2025</v>
      </c>
      <c r="S8316">
        <f>YEAR(SalesData[[#This Row],[Order Date]])*100 + MONTH(SalesData[[#This Row],[Order Date]])</f>
        <v>202501</v>
      </c>
    </row>
    <row r="8317" spans="1:19" x14ac:dyDescent="0.3">
      <c r="A8317" t="s">
        <v>4464</v>
      </c>
      <c r="B8317" s="3">
        <v>45679</v>
      </c>
      <c r="C8317" t="s">
        <v>4465</v>
      </c>
      <c r="D8317" t="s">
        <v>18</v>
      </c>
      <c r="E8317" t="s">
        <v>26</v>
      </c>
      <c r="F8317" t="s">
        <v>20</v>
      </c>
      <c r="G8317">
        <v>6</v>
      </c>
      <c r="H8317" s="5">
        <v>170.52</v>
      </c>
      <c r="I8317" s="5">
        <v>0.14000000000000001</v>
      </c>
      <c r="J8317" s="5">
        <v>879.8832000000001</v>
      </c>
      <c r="K8317" s="5">
        <v>108.3803311516353</v>
      </c>
      <c r="L8317">
        <f>YEAR(SalesData[Order Date])</f>
        <v>2025</v>
      </c>
      <c r="M8317">
        <f>MONTH(SalesData[Order Date])</f>
        <v>1</v>
      </c>
      <c r="N8317" t="str">
        <f>TEXT(SalesData[[#This Row],[Order Date]], "mmmm")</f>
        <v>January</v>
      </c>
      <c r="O8317" s="7">
        <f>IF(SalesData[Sales]=0,0,SalesData[Profit]/SalesData[Sales])</f>
        <v>0.12317581600789206</v>
      </c>
      <c r="P8317" s="8">
        <f t="shared" si="129"/>
        <v>1.3683634373289546E-4</v>
      </c>
      <c r="Q8317" t="str">
        <f>IF(SalesData[[#This Row],[Discount]]&gt;0, "Yes", "No")</f>
        <v>Yes</v>
      </c>
      <c r="R8317" t="str">
        <f>TEXT(SalesData[[#This Row],[Order Date]],"mmm-yyyy")</f>
        <v>Jan-2025</v>
      </c>
      <c r="S8317">
        <f>YEAR(SalesData[[#This Row],[Order Date]])*100 + MONTH(SalesData[[#This Row],[Order Date]])</f>
        <v>202501</v>
      </c>
    </row>
    <row r="8318" spans="1:19" x14ac:dyDescent="0.3">
      <c r="A8318" t="s">
        <v>4545</v>
      </c>
      <c r="B8318" s="3">
        <v>45674</v>
      </c>
      <c r="C8318" t="s">
        <v>4546</v>
      </c>
      <c r="D8318" t="s">
        <v>30</v>
      </c>
      <c r="E8318" t="s">
        <v>14</v>
      </c>
      <c r="F8318" t="s">
        <v>20</v>
      </c>
      <c r="G8318">
        <v>1</v>
      </c>
      <c r="H8318" s="5">
        <v>826.2</v>
      </c>
      <c r="I8318" s="5">
        <v>0.19</v>
      </c>
      <c r="J8318" s="5">
        <v>669.22200000000009</v>
      </c>
      <c r="K8318" s="5">
        <v>121.6748567381474</v>
      </c>
      <c r="L8318">
        <f>YEAR(SalesData[Order Date])</f>
        <v>2025</v>
      </c>
      <c r="M8318">
        <f>MONTH(SalesData[Order Date])</f>
        <v>1</v>
      </c>
      <c r="N8318" t="str">
        <f>TEXT(SalesData[[#This Row],[Order Date]], "mmmm")</f>
        <v>January</v>
      </c>
      <c r="O8318" s="7">
        <f>IF(SalesData[Sales]=0,0,SalesData[Profit]/SalesData[Sales])</f>
        <v>0.18181538672988543</v>
      </c>
      <c r="P8318" s="8">
        <f t="shared" si="129"/>
        <v>2.2996853062212539E-4</v>
      </c>
      <c r="Q8318" t="str">
        <f>IF(SalesData[[#This Row],[Discount]]&gt;0, "Yes", "No")</f>
        <v>Yes</v>
      </c>
      <c r="R8318" t="str">
        <f>TEXT(SalesData[[#This Row],[Order Date]],"mmm-yyyy")</f>
        <v>Jan-2025</v>
      </c>
      <c r="S8318">
        <f>YEAR(SalesData[[#This Row],[Order Date]])*100 + MONTH(SalesData[[#This Row],[Order Date]])</f>
        <v>202501</v>
      </c>
    </row>
    <row r="8319" spans="1:19" x14ac:dyDescent="0.3">
      <c r="A8319" t="s">
        <v>4645</v>
      </c>
      <c r="B8319" s="3">
        <v>45670</v>
      </c>
      <c r="C8319" t="s">
        <v>4646</v>
      </c>
      <c r="D8319" t="s">
        <v>13</v>
      </c>
      <c r="E8319" t="s">
        <v>14</v>
      </c>
      <c r="F8319" t="s">
        <v>39</v>
      </c>
      <c r="G8319">
        <v>5</v>
      </c>
      <c r="H8319" s="5">
        <v>841.68</v>
      </c>
      <c r="I8319" s="5">
        <v>0.16</v>
      </c>
      <c r="J8319" s="5">
        <v>3535.056</v>
      </c>
      <c r="K8319" s="5">
        <v>675.75094684707528</v>
      </c>
      <c r="L8319">
        <f>YEAR(SalesData[Order Date])</f>
        <v>2025</v>
      </c>
      <c r="M8319">
        <f>MONTH(SalesData[Order Date])</f>
        <v>1</v>
      </c>
      <c r="N8319" t="str">
        <f>TEXT(SalesData[[#This Row],[Order Date]], "mmmm")</f>
        <v>January</v>
      </c>
      <c r="O8319" s="7">
        <f>IF(SalesData[Sales]=0,0,SalesData[Profit]/SalesData[Sales])</f>
        <v>0.19115706988717443</v>
      </c>
      <c r="P8319" s="8">
        <f t="shared" si="129"/>
        <v>3.8019199695846403E-5</v>
      </c>
      <c r="Q8319" t="str">
        <f>IF(SalesData[[#This Row],[Discount]]&gt;0, "Yes", "No")</f>
        <v>Yes</v>
      </c>
      <c r="R8319" t="str">
        <f>TEXT(SalesData[[#This Row],[Order Date]],"mmm-yyyy")</f>
        <v>Jan-2025</v>
      </c>
      <c r="S8319">
        <f>YEAR(SalesData[[#This Row],[Order Date]])*100 + MONTH(SalesData[[#This Row],[Order Date]])</f>
        <v>202501</v>
      </c>
    </row>
    <row r="8320" spans="1:19" x14ac:dyDescent="0.3">
      <c r="A8320" t="s">
        <v>4656</v>
      </c>
      <c r="B8320" s="3">
        <v>45682</v>
      </c>
      <c r="C8320" t="s">
        <v>4657</v>
      </c>
      <c r="D8320" t="s">
        <v>18</v>
      </c>
      <c r="E8320" t="s">
        <v>14</v>
      </c>
      <c r="F8320" t="s">
        <v>34</v>
      </c>
      <c r="G8320">
        <v>6</v>
      </c>
      <c r="H8320" s="5">
        <v>592.29</v>
      </c>
      <c r="I8320" s="5">
        <v>0.15</v>
      </c>
      <c r="J8320" s="5">
        <v>3020.6790000000001</v>
      </c>
      <c r="K8320" s="5">
        <v>796.04896708006584</v>
      </c>
      <c r="L8320">
        <f>YEAR(SalesData[Order Date])</f>
        <v>2025</v>
      </c>
      <c r="M8320">
        <f>MONTH(SalesData[Order Date])</f>
        <v>1</v>
      </c>
      <c r="N8320" t="str">
        <f>TEXT(SalesData[[#This Row],[Order Date]], "mmmm")</f>
        <v>January</v>
      </c>
      <c r="O8320" s="7">
        <f>IF(SalesData[Sales]=0,0,SalesData[Profit]/SalesData[Sales])</f>
        <v>0.26353312188420741</v>
      </c>
      <c r="P8320" s="8">
        <f t="shared" si="129"/>
        <v>4.2209052997686943E-5</v>
      </c>
      <c r="Q8320" t="str">
        <f>IF(SalesData[[#This Row],[Discount]]&gt;0, "Yes", "No")</f>
        <v>Yes</v>
      </c>
      <c r="R8320" t="str">
        <f>TEXT(SalesData[[#This Row],[Order Date]],"mmm-yyyy")</f>
        <v>Jan-2025</v>
      </c>
      <c r="S8320">
        <f>YEAR(SalesData[[#This Row],[Order Date]])*100 + MONTH(SalesData[[#This Row],[Order Date]])</f>
        <v>202501</v>
      </c>
    </row>
    <row r="8321" spans="1:19" x14ac:dyDescent="0.3">
      <c r="A8321" t="s">
        <v>4685</v>
      </c>
      <c r="B8321" s="3">
        <v>45679</v>
      </c>
      <c r="C8321" t="s">
        <v>4686</v>
      </c>
      <c r="D8321" t="s">
        <v>23</v>
      </c>
      <c r="E8321" t="s">
        <v>14</v>
      </c>
      <c r="F8321" t="s">
        <v>39</v>
      </c>
      <c r="G8321">
        <v>2</v>
      </c>
      <c r="H8321" s="5">
        <v>753.12</v>
      </c>
      <c r="I8321" s="5">
        <v>0.03</v>
      </c>
      <c r="J8321" s="5">
        <v>1461.0527999999999</v>
      </c>
      <c r="K8321" s="5">
        <v>238.22953429054471</v>
      </c>
      <c r="L8321">
        <f>YEAR(SalesData[Order Date])</f>
        <v>2025</v>
      </c>
      <c r="M8321">
        <f>MONTH(SalesData[Order Date])</f>
        <v>1</v>
      </c>
      <c r="N8321" t="str">
        <f>TEXT(SalesData[[#This Row],[Order Date]], "mmmm")</f>
        <v>January</v>
      </c>
      <c r="O8321" s="7">
        <f>IF(SalesData[Sales]=0,0,SalesData[Profit]/SalesData[Sales])</f>
        <v>0.16305333680654438</v>
      </c>
      <c r="P8321" s="8">
        <f t="shared" si="129"/>
        <v>1.9917144678138941E-5</v>
      </c>
      <c r="Q8321" t="str">
        <f>IF(SalesData[[#This Row],[Discount]]&gt;0, "Yes", "No")</f>
        <v>Yes</v>
      </c>
      <c r="R8321" t="str">
        <f>TEXT(SalesData[[#This Row],[Order Date]],"mmm-yyyy")</f>
        <v>Jan-2025</v>
      </c>
      <c r="S8321">
        <f>YEAR(SalesData[[#This Row],[Order Date]])*100 + MONTH(SalesData[[#This Row],[Order Date]])</f>
        <v>202501</v>
      </c>
    </row>
    <row r="8322" spans="1:19" x14ac:dyDescent="0.3">
      <c r="A8322" t="s">
        <v>4790</v>
      </c>
      <c r="B8322" s="3">
        <v>45667</v>
      </c>
      <c r="C8322" t="s">
        <v>4791</v>
      </c>
      <c r="D8322" t="s">
        <v>30</v>
      </c>
      <c r="E8322" t="s">
        <v>26</v>
      </c>
      <c r="F8322" t="s">
        <v>31</v>
      </c>
      <c r="G8322">
        <v>3</v>
      </c>
      <c r="H8322" s="5">
        <v>959.71</v>
      </c>
      <c r="I8322" s="5">
        <v>0.21</v>
      </c>
      <c r="J8322" s="5">
        <v>2274.5127000000002</v>
      </c>
      <c r="K8322" s="5">
        <v>328.5186430113859</v>
      </c>
      <c r="L8322">
        <f>YEAR(SalesData[Order Date])</f>
        <v>2025</v>
      </c>
      <c r="M8322">
        <f>MONTH(SalesData[Order Date])</f>
        <v>1</v>
      </c>
      <c r="N8322" t="str">
        <f>TEXT(SalesData[[#This Row],[Order Date]], "mmmm")</f>
        <v>January</v>
      </c>
      <c r="O8322" s="7">
        <f>IF(SalesData[Sales]=0,0,SalesData[Profit]/SalesData[Sales])</f>
        <v>0.14443473672905227</v>
      </c>
      <c r="P8322" s="8">
        <f t="shared" ref="P8322:P8385" si="130">IF(H:H*G:G=0, 0, (I:I/(H:H*G:G)))</f>
        <v>7.2938700232361853E-5</v>
      </c>
      <c r="Q8322" t="str">
        <f>IF(SalesData[[#This Row],[Discount]]&gt;0, "Yes", "No")</f>
        <v>Yes</v>
      </c>
      <c r="R8322" t="str">
        <f>TEXT(SalesData[[#This Row],[Order Date]],"mmm-yyyy")</f>
        <v>Jan-2025</v>
      </c>
      <c r="S8322">
        <f>YEAR(SalesData[[#This Row],[Order Date]])*100 + MONTH(SalesData[[#This Row],[Order Date]])</f>
        <v>202501</v>
      </c>
    </row>
    <row r="8323" spans="1:19" x14ac:dyDescent="0.3">
      <c r="A8323" t="s">
        <v>4798</v>
      </c>
      <c r="B8323" s="3">
        <v>45670</v>
      </c>
      <c r="C8323" t="s">
        <v>4799</v>
      </c>
      <c r="D8323" t="s">
        <v>18</v>
      </c>
      <c r="E8323" t="s">
        <v>19</v>
      </c>
      <c r="F8323" t="s">
        <v>34</v>
      </c>
      <c r="G8323">
        <v>9</v>
      </c>
      <c r="H8323" s="5">
        <v>778.9</v>
      </c>
      <c r="I8323" s="5">
        <v>0.25</v>
      </c>
      <c r="J8323" s="5">
        <v>5257.5749999999998</v>
      </c>
      <c r="K8323" s="5">
        <v>524.66710458136538</v>
      </c>
      <c r="L8323">
        <f>YEAR(SalesData[Order Date])</f>
        <v>2025</v>
      </c>
      <c r="M8323">
        <f>MONTH(SalesData[Order Date])</f>
        <v>1</v>
      </c>
      <c r="N8323" t="str">
        <f>TEXT(SalesData[[#This Row],[Order Date]], "mmmm")</f>
        <v>January</v>
      </c>
      <c r="O8323" s="7">
        <f>IF(SalesData[Sales]=0,0,SalesData[Profit]/SalesData[Sales])</f>
        <v>9.9792604876081728E-2</v>
      </c>
      <c r="P8323" s="8">
        <f t="shared" si="130"/>
        <v>3.5662829346229013E-5</v>
      </c>
      <c r="Q8323" t="str">
        <f>IF(SalesData[[#This Row],[Discount]]&gt;0, "Yes", "No")</f>
        <v>Yes</v>
      </c>
      <c r="R8323" t="str">
        <f>TEXT(SalesData[[#This Row],[Order Date]],"mmm-yyyy")</f>
        <v>Jan-2025</v>
      </c>
      <c r="S8323">
        <f>YEAR(SalesData[[#This Row],[Order Date]])*100 + MONTH(SalesData[[#This Row],[Order Date]])</f>
        <v>202501</v>
      </c>
    </row>
    <row r="8324" spans="1:19" x14ac:dyDescent="0.3">
      <c r="A8324" t="s">
        <v>4863</v>
      </c>
      <c r="B8324" s="3">
        <v>45669</v>
      </c>
      <c r="C8324" t="s">
        <v>4864</v>
      </c>
      <c r="D8324" t="s">
        <v>18</v>
      </c>
      <c r="E8324" t="s">
        <v>26</v>
      </c>
      <c r="F8324" t="s">
        <v>34</v>
      </c>
      <c r="G8324">
        <v>8</v>
      </c>
      <c r="H8324" s="5">
        <v>933.11</v>
      </c>
      <c r="I8324" s="5">
        <v>0.08</v>
      </c>
      <c r="J8324" s="5">
        <v>6867.6896000000006</v>
      </c>
      <c r="K8324" s="5">
        <v>529.97556332457532</v>
      </c>
      <c r="L8324">
        <f>YEAR(SalesData[Order Date])</f>
        <v>2025</v>
      </c>
      <c r="M8324">
        <f>MONTH(SalesData[Order Date])</f>
        <v>1</v>
      </c>
      <c r="N8324" t="str">
        <f>TEXT(SalesData[[#This Row],[Order Date]], "mmmm")</f>
        <v>January</v>
      </c>
      <c r="O8324" s="7">
        <f>IF(SalesData[Sales]=0,0,SalesData[Profit]/SalesData[Sales])</f>
        <v>7.716941128564915E-2</v>
      </c>
      <c r="P8324" s="8">
        <f t="shared" si="130"/>
        <v>1.0716850103417604E-5</v>
      </c>
      <c r="Q8324" t="str">
        <f>IF(SalesData[[#This Row],[Discount]]&gt;0, "Yes", "No")</f>
        <v>Yes</v>
      </c>
      <c r="R8324" t="str">
        <f>TEXT(SalesData[[#This Row],[Order Date]],"mmm-yyyy")</f>
        <v>Jan-2025</v>
      </c>
      <c r="S8324">
        <f>YEAR(SalesData[[#This Row],[Order Date]])*100 + MONTH(SalesData[[#This Row],[Order Date]])</f>
        <v>202501</v>
      </c>
    </row>
    <row r="8325" spans="1:19" x14ac:dyDescent="0.3">
      <c r="A8325" t="s">
        <v>4869</v>
      </c>
      <c r="B8325" s="3">
        <v>45676</v>
      </c>
      <c r="C8325" t="s">
        <v>4870</v>
      </c>
      <c r="D8325" t="s">
        <v>30</v>
      </c>
      <c r="E8325" t="s">
        <v>14</v>
      </c>
      <c r="F8325" t="s">
        <v>27</v>
      </c>
      <c r="G8325">
        <v>6</v>
      </c>
      <c r="H8325" s="5">
        <v>201.55</v>
      </c>
      <c r="I8325" s="5">
        <v>0.01</v>
      </c>
      <c r="J8325" s="5">
        <v>1197.2070000000001</v>
      </c>
      <c r="K8325" s="5">
        <v>295.80110070501178</v>
      </c>
      <c r="L8325">
        <f>YEAR(SalesData[Order Date])</f>
        <v>2025</v>
      </c>
      <c r="M8325">
        <f>MONTH(SalesData[Order Date])</f>
        <v>1</v>
      </c>
      <c r="N8325" t="str">
        <f>TEXT(SalesData[[#This Row],[Order Date]], "mmmm")</f>
        <v>January</v>
      </c>
      <c r="O8325" s="7">
        <f>IF(SalesData[Sales]=0,0,SalesData[Profit]/SalesData[Sales])</f>
        <v>0.24707598661301827</v>
      </c>
      <c r="P8325" s="8">
        <f t="shared" si="130"/>
        <v>8.2692466716282138E-6</v>
      </c>
      <c r="Q8325" t="str">
        <f>IF(SalesData[[#This Row],[Discount]]&gt;0, "Yes", "No")</f>
        <v>Yes</v>
      </c>
      <c r="R8325" t="str">
        <f>TEXT(SalesData[[#This Row],[Order Date]],"mmm-yyyy")</f>
        <v>Jan-2025</v>
      </c>
      <c r="S8325">
        <f>YEAR(SalesData[[#This Row],[Order Date]])*100 + MONTH(SalesData[[#This Row],[Order Date]])</f>
        <v>202501</v>
      </c>
    </row>
    <row r="8326" spans="1:19" x14ac:dyDescent="0.3">
      <c r="A8326" t="s">
        <v>4877</v>
      </c>
      <c r="B8326" s="3">
        <v>45670</v>
      </c>
      <c r="C8326" t="s">
        <v>4878</v>
      </c>
      <c r="D8326" t="s">
        <v>23</v>
      </c>
      <c r="E8326" t="s">
        <v>26</v>
      </c>
      <c r="F8326" t="s">
        <v>44</v>
      </c>
      <c r="G8326">
        <v>7</v>
      </c>
      <c r="H8326" s="5">
        <v>336.59</v>
      </c>
      <c r="I8326" s="5">
        <v>0.02</v>
      </c>
      <c r="J8326" s="5">
        <v>2309.0074</v>
      </c>
      <c r="K8326" s="5">
        <v>409.69538641591419</v>
      </c>
      <c r="L8326">
        <f>YEAR(SalesData[Order Date])</f>
        <v>2025</v>
      </c>
      <c r="M8326">
        <f>MONTH(SalesData[Order Date])</f>
        <v>1</v>
      </c>
      <c r="N8326" t="str">
        <f>TEXT(SalesData[[#This Row],[Order Date]], "mmmm")</f>
        <v>January</v>
      </c>
      <c r="O8326" s="7">
        <f>IF(SalesData[Sales]=0,0,SalesData[Profit]/SalesData[Sales])</f>
        <v>0.17743355279671871</v>
      </c>
      <c r="P8326" s="8">
        <f t="shared" si="130"/>
        <v>8.4884959658422944E-6</v>
      </c>
      <c r="Q8326" t="str">
        <f>IF(SalesData[[#This Row],[Discount]]&gt;0, "Yes", "No")</f>
        <v>Yes</v>
      </c>
      <c r="R8326" t="str">
        <f>TEXT(SalesData[[#This Row],[Order Date]],"mmm-yyyy")</f>
        <v>Jan-2025</v>
      </c>
      <c r="S8326">
        <f>YEAR(SalesData[[#This Row],[Order Date]])*100 + MONTH(SalesData[[#This Row],[Order Date]])</f>
        <v>202501</v>
      </c>
    </row>
    <row r="8327" spans="1:19" x14ac:dyDescent="0.3">
      <c r="A8327" t="s">
        <v>4957</v>
      </c>
      <c r="B8327" s="3">
        <v>45672</v>
      </c>
      <c r="C8327" t="s">
        <v>4958</v>
      </c>
      <c r="D8327" t="s">
        <v>23</v>
      </c>
      <c r="E8327" t="s">
        <v>14</v>
      </c>
      <c r="F8327" t="s">
        <v>27</v>
      </c>
      <c r="G8327">
        <v>7</v>
      </c>
      <c r="H8327" s="5">
        <v>333.97</v>
      </c>
      <c r="I8327" s="5">
        <v>0.28999999999999998</v>
      </c>
      <c r="J8327" s="5">
        <v>1659.8308999999999</v>
      </c>
      <c r="K8327" s="5">
        <v>374.70677176282311</v>
      </c>
      <c r="L8327">
        <f>YEAR(SalesData[Order Date])</f>
        <v>2025</v>
      </c>
      <c r="M8327">
        <f>MONTH(SalesData[Order Date])</f>
        <v>1</v>
      </c>
      <c r="N8327" t="str">
        <f>TEXT(SalesData[[#This Row],[Order Date]], "mmmm")</f>
        <v>January</v>
      </c>
      <c r="O8327" s="7">
        <f>IF(SalesData[Sales]=0,0,SalesData[Profit]/SalesData[Sales])</f>
        <v>0.22574996751947632</v>
      </c>
      <c r="P8327" s="8">
        <f t="shared" si="130"/>
        <v>1.2404878111378694E-4</v>
      </c>
      <c r="Q8327" t="str">
        <f>IF(SalesData[[#This Row],[Discount]]&gt;0, "Yes", "No")</f>
        <v>Yes</v>
      </c>
      <c r="R8327" t="str">
        <f>TEXT(SalesData[[#This Row],[Order Date]],"mmm-yyyy")</f>
        <v>Jan-2025</v>
      </c>
      <c r="S8327">
        <f>YEAR(SalesData[[#This Row],[Order Date]])*100 + MONTH(SalesData[[#This Row],[Order Date]])</f>
        <v>202501</v>
      </c>
    </row>
    <row r="8328" spans="1:19" x14ac:dyDescent="0.3">
      <c r="A8328" t="s">
        <v>4959</v>
      </c>
      <c r="B8328" s="3">
        <v>45667</v>
      </c>
      <c r="C8328" t="s">
        <v>3741</v>
      </c>
      <c r="D8328" t="s">
        <v>23</v>
      </c>
      <c r="E8328" t="s">
        <v>14</v>
      </c>
      <c r="F8328" t="s">
        <v>62</v>
      </c>
      <c r="G8328">
        <v>1</v>
      </c>
      <c r="H8328" s="5">
        <v>307.18</v>
      </c>
      <c r="I8328" s="5">
        <v>0.17</v>
      </c>
      <c r="J8328" s="5">
        <v>254.95939999999999</v>
      </c>
      <c r="K8328" s="5">
        <v>57.260161633268837</v>
      </c>
      <c r="L8328">
        <f>YEAR(SalesData[Order Date])</f>
        <v>2025</v>
      </c>
      <c r="M8328">
        <f>MONTH(SalesData[Order Date])</f>
        <v>1</v>
      </c>
      <c r="N8328" t="str">
        <f>TEXT(SalesData[[#This Row],[Order Date]], "mmmm")</f>
        <v>January</v>
      </c>
      <c r="O8328" s="7">
        <f>IF(SalesData[Sales]=0,0,SalesData[Profit]/SalesData[Sales])</f>
        <v>0.22458541098413645</v>
      </c>
      <c r="P8328" s="8">
        <f t="shared" si="130"/>
        <v>5.5342144670877014E-4</v>
      </c>
      <c r="Q8328" t="str">
        <f>IF(SalesData[[#This Row],[Discount]]&gt;0, "Yes", "No")</f>
        <v>Yes</v>
      </c>
      <c r="R8328" t="str">
        <f>TEXT(SalesData[[#This Row],[Order Date]],"mmm-yyyy")</f>
        <v>Jan-2025</v>
      </c>
      <c r="S8328">
        <f>YEAR(SalesData[[#This Row],[Order Date]])*100 + MONTH(SalesData[[#This Row],[Order Date]])</f>
        <v>202501</v>
      </c>
    </row>
    <row r="8329" spans="1:19" x14ac:dyDescent="0.3">
      <c r="A8329" t="s">
        <v>4971</v>
      </c>
      <c r="B8329" s="3">
        <v>45658</v>
      </c>
      <c r="C8329" t="s">
        <v>4972</v>
      </c>
      <c r="D8329" t="s">
        <v>30</v>
      </c>
      <c r="E8329" t="s">
        <v>14</v>
      </c>
      <c r="F8329" t="s">
        <v>62</v>
      </c>
      <c r="G8329">
        <v>8</v>
      </c>
      <c r="H8329" s="5">
        <v>375.34</v>
      </c>
      <c r="I8329" s="5">
        <v>0.06</v>
      </c>
      <c r="J8329" s="5">
        <v>2822.5567999999998</v>
      </c>
      <c r="K8329" s="5">
        <v>313.92350206177252</v>
      </c>
      <c r="L8329">
        <f>YEAR(SalesData[Order Date])</f>
        <v>2025</v>
      </c>
      <c r="M8329">
        <f>MONTH(SalesData[Order Date])</f>
        <v>1</v>
      </c>
      <c r="N8329" t="str">
        <f>TEXT(SalesData[[#This Row],[Order Date]], "mmmm")</f>
        <v>January</v>
      </c>
      <c r="O8329" s="7">
        <f>IF(SalesData[Sales]=0,0,SalesData[Profit]/SalesData[Sales])</f>
        <v>0.11121955174180111</v>
      </c>
      <c r="P8329" s="8">
        <f t="shared" si="130"/>
        <v>1.9981883092662653E-5</v>
      </c>
      <c r="Q8329" t="str">
        <f>IF(SalesData[[#This Row],[Discount]]&gt;0, "Yes", "No")</f>
        <v>Yes</v>
      </c>
      <c r="R8329" t="str">
        <f>TEXT(SalesData[[#This Row],[Order Date]],"mmm-yyyy")</f>
        <v>Jan-2025</v>
      </c>
      <c r="S8329">
        <f>YEAR(SalesData[[#This Row],[Order Date]])*100 + MONTH(SalesData[[#This Row],[Order Date]])</f>
        <v>202501</v>
      </c>
    </row>
    <row r="8330" spans="1:19" x14ac:dyDescent="0.3">
      <c r="A8330" t="s">
        <v>5045</v>
      </c>
      <c r="B8330" s="3">
        <v>45678</v>
      </c>
      <c r="C8330" t="s">
        <v>5046</v>
      </c>
      <c r="D8330" t="s">
        <v>23</v>
      </c>
      <c r="E8330" t="s">
        <v>26</v>
      </c>
      <c r="F8330" t="s">
        <v>27</v>
      </c>
      <c r="G8330">
        <v>9</v>
      </c>
      <c r="H8330" s="5">
        <v>822.36</v>
      </c>
      <c r="I8330" s="5">
        <v>0.17</v>
      </c>
      <c r="J8330" s="5">
        <v>6143.0291999999999</v>
      </c>
      <c r="K8330" s="5">
        <v>1261.866630452558</v>
      </c>
      <c r="L8330">
        <f>YEAR(SalesData[Order Date])</f>
        <v>2025</v>
      </c>
      <c r="M8330">
        <f>MONTH(SalesData[Order Date])</f>
        <v>1</v>
      </c>
      <c r="N8330" t="str">
        <f>TEXT(SalesData[[#This Row],[Order Date]], "mmmm")</f>
        <v>January</v>
      </c>
      <c r="O8330" s="7">
        <f>IF(SalesData[Sales]=0,0,SalesData[Profit]/SalesData[Sales])</f>
        <v>0.20541439562953046</v>
      </c>
      <c r="P8330" s="8">
        <f t="shared" si="130"/>
        <v>2.29691240927196E-5</v>
      </c>
      <c r="Q8330" t="str">
        <f>IF(SalesData[[#This Row],[Discount]]&gt;0, "Yes", "No")</f>
        <v>Yes</v>
      </c>
      <c r="R8330" t="str">
        <f>TEXT(SalesData[[#This Row],[Order Date]],"mmm-yyyy")</f>
        <v>Jan-2025</v>
      </c>
      <c r="S8330">
        <f>YEAR(SalesData[[#This Row],[Order Date]])*100 + MONTH(SalesData[[#This Row],[Order Date]])</f>
        <v>202501</v>
      </c>
    </row>
    <row r="8331" spans="1:19" x14ac:dyDescent="0.3">
      <c r="A8331" t="s">
        <v>5049</v>
      </c>
      <c r="B8331" s="3">
        <v>45661</v>
      </c>
      <c r="C8331" t="s">
        <v>5050</v>
      </c>
      <c r="D8331" t="s">
        <v>18</v>
      </c>
      <c r="E8331" t="s">
        <v>26</v>
      </c>
      <c r="F8331" t="s">
        <v>31</v>
      </c>
      <c r="G8331">
        <v>5</v>
      </c>
      <c r="H8331" s="5">
        <v>686.63</v>
      </c>
      <c r="I8331" s="5">
        <v>0.18</v>
      </c>
      <c r="J8331" s="5">
        <v>2815.183</v>
      </c>
      <c r="K8331" s="5">
        <v>761.90430196411239</v>
      </c>
      <c r="L8331">
        <f>YEAR(SalesData[Order Date])</f>
        <v>2025</v>
      </c>
      <c r="M8331">
        <f>MONTH(SalesData[Order Date])</f>
        <v>1</v>
      </c>
      <c r="N8331" t="str">
        <f>TEXT(SalesData[[#This Row],[Order Date]], "mmmm")</f>
        <v>January</v>
      </c>
      <c r="O8331" s="7">
        <f>IF(SalesData[Sales]=0,0,SalesData[Profit]/SalesData[Sales])</f>
        <v>0.27064112775763155</v>
      </c>
      <c r="P8331" s="8">
        <f t="shared" si="130"/>
        <v>5.2429984125365912E-5</v>
      </c>
      <c r="Q8331" t="str">
        <f>IF(SalesData[[#This Row],[Discount]]&gt;0, "Yes", "No")</f>
        <v>Yes</v>
      </c>
      <c r="R8331" t="str">
        <f>TEXT(SalesData[[#This Row],[Order Date]],"mmm-yyyy")</f>
        <v>Jan-2025</v>
      </c>
      <c r="S8331">
        <f>YEAR(SalesData[[#This Row],[Order Date]])*100 + MONTH(SalesData[[#This Row],[Order Date]])</f>
        <v>202501</v>
      </c>
    </row>
    <row r="8332" spans="1:19" x14ac:dyDescent="0.3">
      <c r="A8332" t="s">
        <v>5119</v>
      </c>
      <c r="B8332" s="3">
        <v>45671</v>
      </c>
      <c r="C8332" t="s">
        <v>5120</v>
      </c>
      <c r="D8332" t="s">
        <v>13</v>
      </c>
      <c r="E8332" t="s">
        <v>26</v>
      </c>
      <c r="F8332" t="s">
        <v>20</v>
      </c>
      <c r="G8332">
        <v>3</v>
      </c>
      <c r="H8332" s="5">
        <v>440.87</v>
      </c>
      <c r="I8332" s="5">
        <v>0.01</v>
      </c>
      <c r="J8332" s="5">
        <v>1309.3839</v>
      </c>
      <c r="K8332" s="5">
        <v>390.37082341195787</v>
      </c>
      <c r="L8332">
        <f>YEAR(SalesData[Order Date])</f>
        <v>2025</v>
      </c>
      <c r="M8332">
        <f>MONTH(SalesData[Order Date])</f>
        <v>1</v>
      </c>
      <c r="N8332" t="str">
        <f>TEXT(SalesData[[#This Row],[Order Date]], "mmmm")</f>
        <v>January</v>
      </c>
      <c r="O8332" s="7">
        <f>IF(SalesData[Sales]=0,0,SalesData[Profit]/SalesData[Sales])</f>
        <v>0.29813320861204867</v>
      </c>
      <c r="P8332" s="8">
        <f t="shared" si="130"/>
        <v>7.5608077967049995E-6</v>
      </c>
      <c r="Q8332" t="str">
        <f>IF(SalesData[[#This Row],[Discount]]&gt;0, "Yes", "No")</f>
        <v>Yes</v>
      </c>
      <c r="R8332" t="str">
        <f>TEXT(SalesData[[#This Row],[Order Date]],"mmm-yyyy")</f>
        <v>Jan-2025</v>
      </c>
      <c r="S8332">
        <f>YEAR(SalesData[[#This Row],[Order Date]])*100 + MONTH(SalesData[[#This Row],[Order Date]])</f>
        <v>202501</v>
      </c>
    </row>
    <row r="8333" spans="1:19" x14ac:dyDescent="0.3">
      <c r="A8333" t="s">
        <v>5135</v>
      </c>
      <c r="B8333" s="3">
        <v>45662</v>
      </c>
      <c r="C8333" t="s">
        <v>5136</v>
      </c>
      <c r="D8333" t="s">
        <v>23</v>
      </c>
      <c r="E8333" t="s">
        <v>14</v>
      </c>
      <c r="F8333" t="s">
        <v>20</v>
      </c>
      <c r="G8333">
        <v>4</v>
      </c>
      <c r="H8333" s="5">
        <v>396.66</v>
      </c>
      <c r="I8333" s="5">
        <v>0.17</v>
      </c>
      <c r="J8333" s="5">
        <v>1316.9112</v>
      </c>
      <c r="K8333" s="5">
        <v>90.485577250506125</v>
      </c>
      <c r="L8333">
        <f>YEAR(SalesData[Order Date])</f>
        <v>2025</v>
      </c>
      <c r="M8333">
        <f>MONTH(SalesData[Order Date])</f>
        <v>1</v>
      </c>
      <c r="N8333" t="str">
        <f>TEXT(SalesData[[#This Row],[Order Date]], "mmmm")</f>
        <v>January</v>
      </c>
      <c r="O8333" s="7">
        <f>IF(SalesData[Sales]=0,0,SalesData[Profit]/SalesData[Sales])</f>
        <v>6.8710462216819271E-2</v>
      </c>
      <c r="P8333" s="8">
        <f t="shared" si="130"/>
        <v>1.0714465789340997E-4</v>
      </c>
      <c r="Q8333" t="str">
        <f>IF(SalesData[[#This Row],[Discount]]&gt;0, "Yes", "No")</f>
        <v>Yes</v>
      </c>
      <c r="R8333" t="str">
        <f>TEXT(SalesData[[#This Row],[Order Date]],"mmm-yyyy")</f>
        <v>Jan-2025</v>
      </c>
      <c r="S8333">
        <f>YEAR(SalesData[[#This Row],[Order Date]])*100 + MONTH(SalesData[[#This Row],[Order Date]])</f>
        <v>202501</v>
      </c>
    </row>
    <row r="8334" spans="1:19" x14ac:dyDescent="0.3">
      <c r="A8334" t="s">
        <v>5141</v>
      </c>
      <c r="B8334" s="3">
        <v>45666</v>
      </c>
      <c r="C8334" t="s">
        <v>5142</v>
      </c>
      <c r="D8334" t="s">
        <v>23</v>
      </c>
      <c r="E8334" t="s">
        <v>26</v>
      </c>
      <c r="F8334" t="s">
        <v>34</v>
      </c>
      <c r="G8334">
        <v>1</v>
      </c>
      <c r="H8334" s="5">
        <v>624.38</v>
      </c>
      <c r="I8334" s="5">
        <v>0.23</v>
      </c>
      <c r="J8334" s="5">
        <v>480.77260000000001</v>
      </c>
      <c r="K8334" s="5">
        <v>50.227405792807069</v>
      </c>
      <c r="L8334">
        <f>YEAR(SalesData[Order Date])</f>
        <v>2025</v>
      </c>
      <c r="M8334">
        <f>MONTH(SalesData[Order Date])</f>
        <v>1</v>
      </c>
      <c r="N8334" t="str">
        <f>TEXT(SalesData[[#This Row],[Order Date]], "mmmm")</f>
        <v>January</v>
      </c>
      <c r="O8334" s="7">
        <f>IF(SalesData[Sales]=0,0,SalesData[Profit]/SalesData[Sales])</f>
        <v>0.10447227190735718</v>
      </c>
      <c r="P8334" s="8">
        <f t="shared" si="130"/>
        <v>3.6836541849514723E-4</v>
      </c>
      <c r="Q8334" t="str">
        <f>IF(SalesData[[#This Row],[Discount]]&gt;0, "Yes", "No")</f>
        <v>Yes</v>
      </c>
      <c r="R8334" t="str">
        <f>TEXT(SalesData[[#This Row],[Order Date]],"mmm-yyyy")</f>
        <v>Jan-2025</v>
      </c>
      <c r="S8334">
        <f>YEAR(SalesData[[#This Row],[Order Date]])*100 + MONTH(SalesData[[#This Row],[Order Date]])</f>
        <v>202501</v>
      </c>
    </row>
    <row r="8335" spans="1:19" x14ac:dyDescent="0.3">
      <c r="A8335" t="s">
        <v>5167</v>
      </c>
      <c r="B8335" s="3">
        <v>45658</v>
      </c>
      <c r="C8335" t="s">
        <v>5168</v>
      </c>
      <c r="D8335" t="s">
        <v>18</v>
      </c>
      <c r="E8335" t="s">
        <v>14</v>
      </c>
      <c r="F8335" t="s">
        <v>62</v>
      </c>
      <c r="G8335">
        <v>1</v>
      </c>
      <c r="H8335" s="5">
        <v>732.61</v>
      </c>
      <c r="I8335" s="5">
        <v>0.28000000000000003</v>
      </c>
      <c r="J8335" s="5">
        <v>527.47919999999999</v>
      </c>
      <c r="K8335" s="5">
        <v>71.877365856196832</v>
      </c>
      <c r="L8335">
        <f>YEAR(SalesData[Order Date])</f>
        <v>2025</v>
      </c>
      <c r="M8335">
        <f>MONTH(SalesData[Order Date])</f>
        <v>1</v>
      </c>
      <c r="N8335" t="str">
        <f>TEXT(SalesData[[#This Row],[Order Date]], "mmmm")</f>
        <v>January</v>
      </c>
      <c r="O8335" s="7">
        <f>IF(SalesData[Sales]=0,0,SalesData[Profit]/SalesData[Sales])</f>
        <v>0.13626578234022657</v>
      </c>
      <c r="P8335" s="8">
        <f t="shared" si="130"/>
        <v>3.8219516523115986E-4</v>
      </c>
      <c r="Q8335" t="str">
        <f>IF(SalesData[[#This Row],[Discount]]&gt;0, "Yes", "No")</f>
        <v>Yes</v>
      </c>
      <c r="R8335" t="str">
        <f>TEXT(SalesData[[#This Row],[Order Date]],"mmm-yyyy")</f>
        <v>Jan-2025</v>
      </c>
      <c r="S8335">
        <f>YEAR(SalesData[[#This Row],[Order Date]])*100 + MONTH(SalesData[[#This Row],[Order Date]])</f>
        <v>202501</v>
      </c>
    </row>
    <row r="8336" spans="1:19" x14ac:dyDescent="0.3">
      <c r="A8336" t="s">
        <v>5236</v>
      </c>
      <c r="B8336" s="3">
        <v>45683</v>
      </c>
      <c r="C8336" t="s">
        <v>5237</v>
      </c>
      <c r="D8336" t="s">
        <v>13</v>
      </c>
      <c r="E8336" t="s">
        <v>19</v>
      </c>
      <c r="F8336" t="s">
        <v>27</v>
      </c>
      <c r="G8336">
        <v>2</v>
      </c>
      <c r="H8336" s="5">
        <v>490.97</v>
      </c>
      <c r="I8336" s="5">
        <v>0.18</v>
      </c>
      <c r="J8336" s="5">
        <v>805.19080000000008</v>
      </c>
      <c r="K8336" s="5">
        <v>198.15736327693969</v>
      </c>
      <c r="L8336">
        <f>YEAR(SalesData[Order Date])</f>
        <v>2025</v>
      </c>
      <c r="M8336">
        <f>MONTH(SalesData[Order Date])</f>
        <v>1</v>
      </c>
      <c r="N8336" t="str">
        <f>TEXT(SalesData[[#This Row],[Order Date]], "mmmm")</f>
        <v>January</v>
      </c>
      <c r="O8336" s="7">
        <f>IF(SalesData[Sales]=0,0,SalesData[Profit]/SalesData[Sales])</f>
        <v>0.2460998849924014</v>
      </c>
      <c r="P8336" s="8">
        <f t="shared" si="130"/>
        <v>1.8331058924170518E-4</v>
      </c>
      <c r="Q8336" t="str">
        <f>IF(SalesData[[#This Row],[Discount]]&gt;0, "Yes", "No")</f>
        <v>Yes</v>
      </c>
      <c r="R8336" t="str">
        <f>TEXT(SalesData[[#This Row],[Order Date]],"mmm-yyyy")</f>
        <v>Jan-2025</v>
      </c>
      <c r="S8336">
        <f>YEAR(SalesData[[#This Row],[Order Date]])*100 + MONTH(SalesData[[#This Row],[Order Date]])</f>
        <v>202501</v>
      </c>
    </row>
    <row r="8337" spans="1:19" x14ac:dyDescent="0.3">
      <c r="A8337" t="s">
        <v>5253</v>
      </c>
      <c r="B8337" s="3">
        <v>45681</v>
      </c>
      <c r="C8337" t="s">
        <v>5254</v>
      </c>
      <c r="D8337" t="s">
        <v>23</v>
      </c>
      <c r="E8337" t="s">
        <v>14</v>
      </c>
      <c r="F8337" t="s">
        <v>20</v>
      </c>
      <c r="G8337">
        <v>4</v>
      </c>
      <c r="H8337" s="5">
        <v>235.92</v>
      </c>
      <c r="I8337" s="5">
        <v>0.01</v>
      </c>
      <c r="J8337" s="5">
        <v>934.24319999999989</v>
      </c>
      <c r="K8337" s="5">
        <v>164.18167190647151</v>
      </c>
      <c r="L8337">
        <f>YEAR(SalesData[Order Date])</f>
        <v>2025</v>
      </c>
      <c r="M8337">
        <f>MONTH(SalesData[Order Date])</f>
        <v>1</v>
      </c>
      <c r="N8337" t="str">
        <f>TEXT(SalesData[[#This Row],[Order Date]], "mmmm")</f>
        <v>January</v>
      </c>
      <c r="O8337" s="7">
        <f>IF(SalesData[Sales]=0,0,SalesData[Profit]/SalesData[Sales])</f>
        <v>0.17573761511614056</v>
      </c>
      <c r="P8337" s="8">
        <f t="shared" si="130"/>
        <v>1.0596812478806376E-5</v>
      </c>
      <c r="Q8337" t="str">
        <f>IF(SalesData[[#This Row],[Discount]]&gt;0, "Yes", "No")</f>
        <v>Yes</v>
      </c>
      <c r="R8337" t="str">
        <f>TEXT(SalesData[[#This Row],[Order Date]],"mmm-yyyy")</f>
        <v>Jan-2025</v>
      </c>
      <c r="S8337">
        <f>YEAR(SalesData[[#This Row],[Order Date]])*100 + MONTH(SalesData[[#This Row],[Order Date]])</f>
        <v>202501</v>
      </c>
    </row>
    <row r="8338" spans="1:19" x14ac:dyDescent="0.3">
      <c r="A8338" t="s">
        <v>5257</v>
      </c>
      <c r="B8338" s="3">
        <v>45688</v>
      </c>
      <c r="C8338" t="s">
        <v>5258</v>
      </c>
      <c r="D8338" t="s">
        <v>18</v>
      </c>
      <c r="E8338" t="s">
        <v>14</v>
      </c>
      <c r="F8338" t="s">
        <v>31</v>
      </c>
      <c r="G8338">
        <v>2</v>
      </c>
      <c r="H8338" s="5">
        <v>349.88</v>
      </c>
      <c r="I8338" s="5">
        <v>0.06</v>
      </c>
      <c r="J8338" s="5">
        <v>657.7743999999999</v>
      </c>
      <c r="K8338" s="5">
        <v>59.027588379491249</v>
      </c>
      <c r="L8338">
        <f>YEAR(SalesData[Order Date])</f>
        <v>2025</v>
      </c>
      <c r="M8338">
        <f>MONTH(SalesData[Order Date])</f>
        <v>1</v>
      </c>
      <c r="N8338" t="str">
        <f>TEXT(SalesData[[#This Row],[Order Date]], "mmmm")</f>
        <v>January</v>
      </c>
      <c r="O8338" s="7">
        <f>IF(SalesData[Sales]=0,0,SalesData[Profit]/SalesData[Sales])</f>
        <v>8.9738348557638084E-2</v>
      </c>
      <c r="P8338" s="8">
        <f t="shared" si="130"/>
        <v>8.5743683548645253E-5</v>
      </c>
      <c r="Q8338" t="str">
        <f>IF(SalesData[[#This Row],[Discount]]&gt;0, "Yes", "No")</f>
        <v>Yes</v>
      </c>
      <c r="R8338" t="str">
        <f>TEXT(SalesData[[#This Row],[Order Date]],"mmm-yyyy")</f>
        <v>Jan-2025</v>
      </c>
      <c r="S8338">
        <f>YEAR(SalesData[[#This Row],[Order Date]])*100 + MONTH(SalesData[[#This Row],[Order Date]])</f>
        <v>202501</v>
      </c>
    </row>
    <row r="8339" spans="1:19" x14ac:dyDescent="0.3">
      <c r="A8339" t="s">
        <v>5309</v>
      </c>
      <c r="B8339" s="3">
        <v>45678</v>
      </c>
      <c r="C8339" t="s">
        <v>5310</v>
      </c>
      <c r="D8339" t="s">
        <v>13</v>
      </c>
      <c r="E8339" t="s">
        <v>19</v>
      </c>
      <c r="F8339" t="s">
        <v>62</v>
      </c>
      <c r="G8339">
        <v>2</v>
      </c>
      <c r="H8339" s="5">
        <v>239.66</v>
      </c>
      <c r="I8339" s="5">
        <v>0</v>
      </c>
      <c r="J8339" s="5">
        <v>479.32</v>
      </c>
      <c r="K8339" s="5">
        <v>92.011239306678362</v>
      </c>
      <c r="L8339">
        <f>YEAR(SalesData[Order Date])</f>
        <v>2025</v>
      </c>
      <c r="M8339">
        <f>MONTH(SalesData[Order Date])</f>
        <v>1</v>
      </c>
      <c r="N8339" t="str">
        <f>TEXT(SalesData[[#This Row],[Order Date]], "mmmm")</f>
        <v>January</v>
      </c>
      <c r="O8339" s="7">
        <f>IF(SalesData[Sales]=0,0,SalesData[Profit]/SalesData[Sales])</f>
        <v>0.19196202809538171</v>
      </c>
      <c r="P8339" s="8">
        <f t="shared" si="130"/>
        <v>0</v>
      </c>
      <c r="Q8339" t="str">
        <f>IF(SalesData[[#This Row],[Discount]]&gt;0, "Yes", "No")</f>
        <v>No</v>
      </c>
      <c r="R8339" t="str">
        <f>TEXT(SalesData[[#This Row],[Order Date]],"mmm-yyyy")</f>
        <v>Jan-2025</v>
      </c>
      <c r="S8339">
        <f>YEAR(SalesData[[#This Row],[Order Date]])*100 + MONTH(SalesData[[#This Row],[Order Date]])</f>
        <v>202501</v>
      </c>
    </row>
    <row r="8340" spans="1:19" x14ac:dyDescent="0.3">
      <c r="A8340" t="s">
        <v>5333</v>
      </c>
      <c r="B8340" s="3">
        <v>45682</v>
      </c>
      <c r="C8340" t="s">
        <v>5334</v>
      </c>
      <c r="D8340" t="s">
        <v>30</v>
      </c>
      <c r="E8340" t="s">
        <v>26</v>
      </c>
      <c r="F8340" t="s">
        <v>20</v>
      </c>
      <c r="G8340">
        <v>9</v>
      </c>
      <c r="H8340" s="5">
        <v>383.08</v>
      </c>
      <c r="I8340" s="5">
        <v>0.3</v>
      </c>
      <c r="J8340" s="5">
        <v>2413.404</v>
      </c>
      <c r="K8340" s="5">
        <v>660.57234742224853</v>
      </c>
      <c r="L8340">
        <f>YEAR(SalesData[Order Date])</f>
        <v>2025</v>
      </c>
      <c r="M8340">
        <f>MONTH(SalesData[Order Date])</f>
        <v>1</v>
      </c>
      <c r="N8340" t="str">
        <f>TEXT(SalesData[[#This Row],[Order Date]], "mmmm")</f>
        <v>January</v>
      </c>
      <c r="O8340" s="7">
        <f>IF(SalesData[Sales]=0,0,SalesData[Profit]/SalesData[Sales])</f>
        <v>0.27370980881039747</v>
      </c>
      <c r="P8340" s="8">
        <f t="shared" si="130"/>
        <v>8.7014026661097772E-5</v>
      </c>
      <c r="Q8340" t="str">
        <f>IF(SalesData[[#This Row],[Discount]]&gt;0, "Yes", "No")</f>
        <v>Yes</v>
      </c>
      <c r="R8340" t="str">
        <f>TEXT(SalesData[[#This Row],[Order Date]],"mmm-yyyy")</f>
        <v>Jan-2025</v>
      </c>
      <c r="S8340">
        <f>YEAR(SalesData[[#This Row],[Order Date]])*100 + MONTH(SalesData[[#This Row],[Order Date]])</f>
        <v>202501</v>
      </c>
    </row>
    <row r="8341" spans="1:19" x14ac:dyDescent="0.3">
      <c r="A8341" t="s">
        <v>5337</v>
      </c>
      <c r="B8341" s="3">
        <v>45666</v>
      </c>
      <c r="C8341" t="s">
        <v>5338</v>
      </c>
      <c r="D8341" t="s">
        <v>23</v>
      </c>
      <c r="E8341" t="s">
        <v>26</v>
      </c>
      <c r="F8341" t="s">
        <v>15</v>
      </c>
      <c r="G8341">
        <v>5</v>
      </c>
      <c r="H8341" s="5">
        <v>513.71</v>
      </c>
      <c r="I8341" s="5">
        <v>0.22</v>
      </c>
      <c r="J8341" s="5">
        <v>2003.4690000000001</v>
      </c>
      <c r="K8341" s="5">
        <v>131.12277042578941</v>
      </c>
      <c r="L8341">
        <f>YEAR(SalesData[Order Date])</f>
        <v>2025</v>
      </c>
      <c r="M8341">
        <f>MONTH(SalesData[Order Date])</f>
        <v>1</v>
      </c>
      <c r="N8341" t="str">
        <f>TEXT(SalesData[[#This Row],[Order Date]], "mmmm")</f>
        <v>January</v>
      </c>
      <c r="O8341" s="7">
        <f>IF(SalesData[Sales]=0,0,SalesData[Profit]/SalesData[Sales])</f>
        <v>6.5447865889509349E-2</v>
      </c>
      <c r="P8341" s="8">
        <f t="shared" si="130"/>
        <v>8.5651437581514857E-5</v>
      </c>
      <c r="Q8341" t="str">
        <f>IF(SalesData[[#This Row],[Discount]]&gt;0, "Yes", "No")</f>
        <v>Yes</v>
      </c>
      <c r="R8341" t="str">
        <f>TEXT(SalesData[[#This Row],[Order Date]],"mmm-yyyy")</f>
        <v>Jan-2025</v>
      </c>
      <c r="S8341">
        <f>YEAR(SalesData[[#This Row],[Order Date]])*100 + MONTH(SalesData[[#This Row],[Order Date]])</f>
        <v>202501</v>
      </c>
    </row>
    <row r="8342" spans="1:19" x14ac:dyDescent="0.3">
      <c r="A8342" t="s">
        <v>5448</v>
      </c>
      <c r="B8342" s="3">
        <v>45688</v>
      </c>
      <c r="C8342" t="s">
        <v>5449</v>
      </c>
      <c r="D8342" t="s">
        <v>30</v>
      </c>
      <c r="E8342" t="s">
        <v>26</v>
      </c>
      <c r="F8342" t="s">
        <v>20</v>
      </c>
      <c r="G8342">
        <v>6</v>
      </c>
      <c r="H8342" s="5">
        <v>377.18</v>
      </c>
      <c r="I8342" s="5">
        <v>0.17</v>
      </c>
      <c r="J8342" s="5">
        <v>1878.3563999999999</v>
      </c>
      <c r="K8342" s="5">
        <v>375.96827312636088</v>
      </c>
      <c r="L8342">
        <f>YEAR(SalesData[Order Date])</f>
        <v>2025</v>
      </c>
      <c r="M8342">
        <f>MONTH(SalesData[Order Date])</f>
        <v>1</v>
      </c>
      <c r="N8342" t="str">
        <f>TEXT(SalesData[[#This Row],[Order Date]], "mmmm")</f>
        <v>January</v>
      </c>
      <c r="O8342" s="7">
        <f>IF(SalesData[Sales]=0,0,SalesData[Profit]/SalesData[Sales])</f>
        <v>0.20015811329860558</v>
      </c>
      <c r="P8342" s="8">
        <f t="shared" si="130"/>
        <v>7.5118864556268463E-5</v>
      </c>
      <c r="Q8342" t="str">
        <f>IF(SalesData[[#This Row],[Discount]]&gt;0, "Yes", "No")</f>
        <v>Yes</v>
      </c>
      <c r="R8342" t="str">
        <f>TEXT(SalesData[[#This Row],[Order Date]],"mmm-yyyy")</f>
        <v>Jan-2025</v>
      </c>
      <c r="S8342">
        <f>YEAR(SalesData[[#This Row],[Order Date]])*100 + MONTH(SalesData[[#This Row],[Order Date]])</f>
        <v>202501</v>
      </c>
    </row>
    <row r="8343" spans="1:19" x14ac:dyDescent="0.3">
      <c r="A8343" t="s">
        <v>5525</v>
      </c>
      <c r="B8343" s="3">
        <v>45678</v>
      </c>
      <c r="C8343" t="s">
        <v>5526</v>
      </c>
      <c r="D8343" t="s">
        <v>23</v>
      </c>
      <c r="E8343" t="s">
        <v>26</v>
      </c>
      <c r="F8343" t="s">
        <v>34</v>
      </c>
      <c r="G8343">
        <v>7</v>
      </c>
      <c r="H8343" s="5">
        <v>782.3</v>
      </c>
      <c r="I8343" s="5">
        <v>0.25</v>
      </c>
      <c r="J8343" s="5">
        <v>4107.0749999999998</v>
      </c>
      <c r="K8343" s="5">
        <v>823.81479648175116</v>
      </c>
      <c r="L8343">
        <f>YEAR(SalesData[Order Date])</f>
        <v>2025</v>
      </c>
      <c r="M8343">
        <f>MONTH(SalesData[Order Date])</f>
        <v>1</v>
      </c>
      <c r="N8343" t="str">
        <f>TEXT(SalesData[[#This Row],[Order Date]], "mmmm")</f>
        <v>January</v>
      </c>
      <c r="O8343" s="7">
        <f>IF(SalesData[Sales]=0,0,SalesData[Profit]/SalesData[Sales])</f>
        <v>0.20058430792760085</v>
      </c>
      <c r="P8343" s="8">
        <f t="shared" si="130"/>
        <v>4.5652928178813393E-5</v>
      </c>
      <c r="Q8343" t="str">
        <f>IF(SalesData[[#This Row],[Discount]]&gt;0, "Yes", "No")</f>
        <v>Yes</v>
      </c>
      <c r="R8343" t="str">
        <f>TEXT(SalesData[[#This Row],[Order Date]],"mmm-yyyy")</f>
        <v>Jan-2025</v>
      </c>
      <c r="S8343">
        <f>YEAR(SalesData[[#This Row],[Order Date]])*100 + MONTH(SalesData[[#This Row],[Order Date]])</f>
        <v>202501</v>
      </c>
    </row>
    <row r="8344" spans="1:19" x14ac:dyDescent="0.3">
      <c r="A8344" t="s">
        <v>5557</v>
      </c>
      <c r="B8344" s="3">
        <v>45676</v>
      </c>
      <c r="C8344" t="s">
        <v>5558</v>
      </c>
      <c r="D8344" t="s">
        <v>18</v>
      </c>
      <c r="E8344" t="s">
        <v>26</v>
      </c>
      <c r="F8344" t="s">
        <v>91</v>
      </c>
      <c r="G8344">
        <v>9</v>
      </c>
      <c r="H8344" s="5">
        <v>331.38</v>
      </c>
      <c r="I8344" s="5">
        <v>0.03</v>
      </c>
      <c r="J8344" s="5">
        <v>2892.9474</v>
      </c>
      <c r="K8344" s="5">
        <v>548.96223817141413</v>
      </c>
      <c r="L8344">
        <f>YEAR(SalesData[Order Date])</f>
        <v>2025</v>
      </c>
      <c r="M8344">
        <f>MONTH(SalesData[Order Date])</f>
        <v>1</v>
      </c>
      <c r="N8344" t="str">
        <f>TEXT(SalesData[[#This Row],[Order Date]], "mmmm")</f>
        <v>January</v>
      </c>
      <c r="O8344" s="7">
        <f>IF(SalesData[Sales]=0,0,SalesData[Profit]/SalesData[Sales])</f>
        <v>0.1897588038314883</v>
      </c>
      <c r="P8344" s="8">
        <f t="shared" si="130"/>
        <v>1.005894542016215E-5</v>
      </c>
      <c r="Q8344" t="str">
        <f>IF(SalesData[[#This Row],[Discount]]&gt;0, "Yes", "No")</f>
        <v>Yes</v>
      </c>
      <c r="R8344" t="str">
        <f>TEXT(SalesData[[#This Row],[Order Date]],"mmm-yyyy")</f>
        <v>Jan-2025</v>
      </c>
      <c r="S8344">
        <f>YEAR(SalesData[[#This Row],[Order Date]])*100 + MONTH(SalesData[[#This Row],[Order Date]])</f>
        <v>202501</v>
      </c>
    </row>
    <row r="8345" spans="1:19" x14ac:dyDescent="0.3">
      <c r="A8345" t="s">
        <v>5692</v>
      </c>
      <c r="B8345" s="3">
        <v>45673</v>
      </c>
      <c r="C8345" t="s">
        <v>5693</v>
      </c>
      <c r="D8345" t="s">
        <v>18</v>
      </c>
      <c r="E8345" t="s">
        <v>26</v>
      </c>
      <c r="F8345" t="s">
        <v>20</v>
      </c>
      <c r="G8345">
        <v>5</v>
      </c>
      <c r="H8345" s="5">
        <v>503.46</v>
      </c>
      <c r="I8345" s="5">
        <v>0.03</v>
      </c>
      <c r="J8345" s="5">
        <v>2441.780999999999</v>
      </c>
      <c r="K8345" s="5">
        <v>454.63186617946019</v>
      </c>
      <c r="L8345">
        <f>YEAR(SalesData[Order Date])</f>
        <v>2025</v>
      </c>
      <c r="M8345">
        <f>MONTH(SalesData[Order Date])</f>
        <v>1</v>
      </c>
      <c r="N8345" t="str">
        <f>TEXT(SalesData[[#This Row],[Order Date]], "mmmm")</f>
        <v>January</v>
      </c>
      <c r="O8345" s="7">
        <f>IF(SalesData[Sales]=0,0,SalesData[Profit]/SalesData[Sales])</f>
        <v>0.18618863287881279</v>
      </c>
      <c r="P8345" s="8">
        <f t="shared" si="130"/>
        <v>1.1917530687641522E-5</v>
      </c>
      <c r="Q8345" t="str">
        <f>IF(SalesData[[#This Row],[Discount]]&gt;0, "Yes", "No")</f>
        <v>Yes</v>
      </c>
      <c r="R8345" t="str">
        <f>TEXT(SalesData[[#This Row],[Order Date]],"mmm-yyyy")</f>
        <v>Jan-2025</v>
      </c>
      <c r="S8345">
        <f>YEAR(SalesData[[#This Row],[Order Date]])*100 + MONTH(SalesData[[#This Row],[Order Date]])</f>
        <v>202501</v>
      </c>
    </row>
    <row r="8346" spans="1:19" x14ac:dyDescent="0.3">
      <c r="A8346" t="s">
        <v>5761</v>
      </c>
      <c r="B8346" s="3">
        <v>45670</v>
      </c>
      <c r="C8346" t="s">
        <v>5762</v>
      </c>
      <c r="D8346" t="s">
        <v>30</v>
      </c>
      <c r="E8346" t="s">
        <v>14</v>
      </c>
      <c r="F8346" t="s">
        <v>53</v>
      </c>
      <c r="G8346">
        <v>9</v>
      </c>
      <c r="H8346" s="5">
        <v>602.82000000000005</v>
      </c>
      <c r="I8346" s="5">
        <v>0.11</v>
      </c>
      <c r="J8346" s="5">
        <v>4828.5882000000001</v>
      </c>
      <c r="K8346" s="5">
        <v>1030.0082717500179</v>
      </c>
      <c r="L8346">
        <f>YEAR(SalesData[Order Date])</f>
        <v>2025</v>
      </c>
      <c r="M8346">
        <f>MONTH(SalesData[Order Date])</f>
        <v>1</v>
      </c>
      <c r="N8346" t="str">
        <f>TEXT(SalesData[[#This Row],[Order Date]], "mmmm")</f>
        <v>January</v>
      </c>
      <c r="O8346" s="7">
        <f>IF(SalesData[Sales]=0,0,SalesData[Profit]/SalesData[Sales])</f>
        <v>0.2133145816307172</v>
      </c>
      <c r="P8346" s="8">
        <f t="shared" si="130"/>
        <v>2.0275077506091739E-5</v>
      </c>
      <c r="Q8346" t="str">
        <f>IF(SalesData[[#This Row],[Discount]]&gt;0, "Yes", "No")</f>
        <v>Yes</v>
      </c>
      <c r="R8346" t="str">
        <f>TEXT(SalesData[[#This Row],[Order Date]],"mmm-yyyy")</f>
        <v>Jan-2025</v>
      </c>
      <c r="S8346">
        <f>YEAR(SalesData[[#This Row],[Order Date]])*100 + MONTH(SalesData[[#This Row],[Order Date]])</f>
        <v>202501</v>
      </c>
    </row>
    <row r="8347" spans="1:19" x14ac:dyDescent="0.3">
      <c r="A8347" t="s">
        <v>5769</v>
      </c>
      <c r="B8347" s="3">
        <v>45685</v>
      </c>
      <c r="C8347" t="s">
        <v>5770</v>
      </c>
      <c r="D8347" t="s">
        <v>13</v>
      </c>
      <c r="E8347" t="s">
        <v>26</v>
      </c>
      <c r="F8347" t="s">
        <v>53</v>
      </c>
      <c r="G8347">
        <v>1</v>
      </c>
      <c r="H8347" s="5">
        <v>685.09</v>
      </c>
      <c r="I8347" s="5">
        <v>0.12</v>
      </c>
      <c r="J8347" s="5">
        <v>602.87920000000008</v>
      </c>
      <c r="K8347" s="5">
        <v>163.8913968591641</v>
      </c>
      <c r="L8347">
        <f>YEAR(SalesData[Order Date])</f>
        <v>2025</v>
      </c>
      <c r="M8347">
        <f>MONTH(SalesData[Order Date])</f>
        <v>1</v>
      </c>
      <c r="N8347" t="str">
        <f>TEXT(SalesData[[#This Row],[Order Date]], "mmmm")</f>
        <v>January</v>
      </c>
      <c r="O8347" s="7">
        <f>IF(SalesData[Sales]=0,0,SalesData[Profit]/SalesData[Sales])</f>
        <v>0.27184782102146515</v>
      </c>
      <c r="P8347" s="8">
        <f t="shared" si="130"/>
        <v>1.7515946809908186E-4</v>
      </c>
      <c r="Q8347" t="str">
        <f>IF(SalesData[[#This Row],[Discount]]&gt;0, "Yes", "No")</f>
        <v>Yes</v>
      </c>
      <c r="R8347" t="str">
        <f>TEXT(SalesData[[#This Row],[Order Date]],"mmm-yyyy")</f>
        <v>Jan-2025</v>
      </c>
      <c r="S8347">
        <f>YEAR(SalesData[[#This Row],[Order Date]])*100 + MONTH(SalesData[[#This Row],[Order Date]])</f>
        <v>202501</v>
      </c>
    </row>
    <row r="8348" spans="1:19" x14ac:dyDescent="0.3">
      <c r="A8348" t="s">
        <v>5789</v>
      </c>
      <c r="B8348" s="3">
        <v>45668</v>
      </c>
      <c r="C8348" t="s">
        <v>5790</v>
      </c>
      <c r="D8348" t="s">
        <v>30</v>
      </c>
      <c r="E8348" t="s">
        <v>19</v>
      </c>
      <c r="F8348" t="s">
        <v>20</v>
      </c>
      <c r="G8348">
        <v>5</v>
      </c>
      <c r="H8348" s="5">
        <v>917.55</v>
      </c>
      <c r="I8348" s="5">
        <v>0.04</v>
      </c>
      <c r="J8348" s="5">
        <v>4404.24</v>
      </c>
      <c r="K8348" s="5">
        <v>1246.3304235590081</v>
      </c>
      <c r="L8348">
        <f>YEAR(SalesData[Order Date])</f>
        <v>2025</v>
      </c>
      <c r="M8348">
        <f>MONTH(SalesData[Order Date])</f>
        <v>1</v>
      </c>
      <c r="N8348" t="str">
        <f>TEXT(SalesData[[#This Row],[Order Date]], "mmmm")</f>
        <v>January</v>
      </c>
      <c r="O8348" s="7">
        <f>IF(SalesData[Sales]=0,0,SalesData[Profit]/SalesData[Sales])</f>
        <v>0.28298422055996225</v>
      </c>
      <c r="P8348" s="8">
        <f t="shared" si="130"/>
        <v>8.7188709062176449E-6</v>
      </c>
      <c r="Q8348" t="str">
        <f>IF(SalesData[[#This Row],[Discount]]&gt;0, "Yes", "No")</f>
        <v>Yes</v>
      </c>
      <c r="R8348" t="str">
        <f>TEXT(SalesData[[#This Row],[Order Date]],"mmm-yyyy")</f>
        <v>Jan-2025</v>
      </c>
      <c r="S8348">
        <f>YEAR(SalesData[[#This Row],[Order Date]])*100 + MONTH(SalesData[[#This Row],[Order Date]])</f>
        <v>202501</v>
      </c>
    </row>
    <row r="8349" spans="1:19" x14ac:dyDescent="0.3">
      <c r="A8349" t="s">
        <v>5850</v>
      </c>
      <c r="B8349" s="3">
        <v>45684</v>
      </c>
      <c r="C8349" t="s">
        <v>5851</v>
      </c>
      <c r="D8349" t="s">
        <v>30</v>
      </c>
      <c r="E8349" t="s">
        <v>26</v>
      </c>
      <c r="F8349" t="s">
        <v>44</v>
      </c>
      <c r="G8349">
        <v>3</v>
      </c>
      <c r="H8349" s="5">
        <v>86.18</v>
      </c>
      <c r="I8349" s="5">
        <v>0.24</v>
      </c>
      <c r="J8349" s="5">
        <v>196.49039999999999</v>
      </c>
      <c r="K8349" s="5">
        <v>53.677036694965217</v>
      </c>
      <c r="L8349">
        <f>YEAR(SalesData[Order Date])</f>
        <v>2025</v>
      </c>
      <c r="M8349">
        <f>MONTH(SalesData[Order Date])</f>
        <v>1</v>
      </c>
      <c r="N8349" t="str">
        <f>TEXT(SalesData[[#This Row],[Order Date]], "mmmm")</f>
        <v>January</v>
      </c>
      <c r="O8349" s="7">
        <f>IF(SalesData[Sales]=0,0,SalesData[Profit]/SalesData[Sales])</f>
        <v>0.2731789272909273</v>
      </c>
      <c r="P8349" s="8">
        <f t="shared" si="130"/>
        <v>9.2828962636342532E-4</v>
      </c>
      <c r="Q8349" t="str">
        <f>IF(SalesData[[#This Row],[Discount]]&gt;0, "Yes", "No")</f>
        <v>Yes</v>
      </c>
      <c r="R8349" t="str">
        <f>TEXT(SalesData[[#This Row],[Order Date]],"mmm-yyyy")</f>
        <v>Jan-2025</v>
      </c>
      <c r="S8349">
        <f>YEAR(SalesData[[#This Row],[Order Date]])*100 + MONTH(SalesData[[#This Row],[Order Date]])</f>
        <v>202501</v>
      </c>
    </row>
    <row r="8350" spans="1:19" x14ac:dyDescent="0.3">
      <c r="A8350" t="s">
        <v>5900</v>
      </c>
      <c r="B8350" s="3">
        <v>45681</v>
      </c>
      <c r="C8350" t="s">
        <v>5901</v>
      </c>
      <c r="D8350" t="s">
        <v>30</v>
      </c>
      <c r="E8350" t="s">
        <v>26</v>
      </c>
      <c r="F8350" t="s">
        <v>20</v>
      </c>
      <c r="G8350">
        <v>2</v>
      </c>
      <c r="H8350" s="5">
        <v>667.07</v>
      </c>
      <c r="I8350" s="5">
        <v>0.19</v>
      </c>
      <c r="J8350" s="5">
        <v>1080.6533999999999</v>
      </c>
      <c r="K8350" s="5">
        <v>295.3064269855671</v>
      </c>
      <c r="L8350">
        <f>YEAR(SalesData[Order Date])</f>
        <v>2025</v>
      </c>
      <c r="M8350">
        <f>MONTH(SalesData[Order Date])</f>
        <v>1</v>
      </c>
      <c r="N8350" t="str">
        <f>TEXT(SalesData[[#This Row],[Order Date]], "mmmm")</f>
        <v>January</v>
      </c>
      <c r="O8350" s="7">
        <f>IF(SalesData[Sales]=0,0,SalesData[Profit]/SalesData[Sales])</f>
        <v>0.27326655057538995</v>
      </c>
      <c r="P8350" s="8">
        <f t="shared" si="130"/>
        <v>1.4241383962702563E-4</v>
      </c>
      <c r="Q8350" t="str">
        <f>IF(SalesData[[#This Row],[Discount]]&gt;0, "Yes", "No")</f>
        <v>Yes</v>
      </c>
      <c r="R8350" t="str">
        <f>TEXT(SalesData[[#This Row],[Order Date]],"mmm-yyyy")</f>
        <v>Jan-2025</v>
      </c>
      <c r="S8350">
        <f>YEAR(SalesData[[#This Row],[Order Date]])*100 + MONTH(SalesData[[#This Row],[Order Date]])</f>
        <v>202501</v>
      </c>
    </row>
    <row r="8351" spans="1:19" x14ac:dyDescent="0.3">
      <c r="A8351" t="s">
        <v>5916</v>
      </c>
      <c r="B8351" s="3">
        <v>45680</v>
      </c>
      <c r="C8351" t="s">
        <v>5917</v>
      </c>
      <c r="D8351" t="s">
        <v>23</v>
      </c>
      <c r="E8351" t="s">
        <v>19</v>
      </c>
      <c r="F8351" t="s">
        <v>15</v>
      </c>
      <c r="G8351">
        <v>6</v>
      </c>
      <c r="H8351" s="5">
        <v>609.9</v>
      </c>
      <c r="I8351" s="5">
        <v>0.26</v>
      </c>
      <c r="J8351" s="5">
        <v>2707.9560000000001</v>
      </c>
      <c r="K8351" s="5">
        <v>359.91686100804179</v>
      </c>
      <c r="L8351">
        <f>YEAR(SalesData[Order Date])</f>
        <v>2025</v>
      </c>
      <c r="M8351">
        <f>MONTH(SalesData[Order Date])</f>
        <v>1</v>
      </c>
      <c r="N8351" t="str">
        <f>TEXT(SalesData[[#This Row],[Order Date]], "mmmm")</f>
        <v>January</v>
      </c>
      <c r="O8351" s="7">
        <f>IF(SalesData[Sales]=0,0,SalesData[Profit]/SalesData[Sales])</f>
        <v>0.13291089700425035</v>
      </c>
      <c r="P8351" s="8">
        <f t="shared" si="130"/>
        <v>7.1049898890528516E-5</v>
      </c>
      <c r="Q8351" t="str">
        <f>IF(SalesData[[#This Row],[Discount]]&gt;0, "Yes", "No")</f>
        <v>Yes</v>
      </c>
      <c r="R8351" t="str">
        <f>TEXT(SalesData[[#This Row],[Order Date]],"mmm-yyyy")</f>
        <v>Jan-2025</v>
      </c>
      <c r="S8351">
        <f>YEAR(SalesData[[#This Row],[Order Date]])*100 + MONTH(SalesData[[#This Row],[Order Date]])</f>
        <v>202501</v>
      </c>
    </row>
    <row r="8352" spans="1:19" x14ac:dyDescent="0.3">
      <c r="A8352" t="s">
        <v>6015</v>
      </c>
      <c r="B8352" s="3">
        <v>45688</v>
      </c>
      <c r="C8352" t="s">
        <v>6016</v>
      </c>
      <c r="D8352" t="s">
        <v>18</v>
      </c>
      <c r="E8352" t="s">
        <v>14</v>
      </c>
      <c r="F8352" t="s">
        <v>53</v>
      </c>
      <c r="G8352">
        <v>1</v>
      </c>
      <c r="H8352" s="5">
        <v>996.07</v>
      </c>
      <c r="I8352" s="5">
        <v>0.05</v>
      </c>
      <c r="J8352" s="5">
        <v>946.26649999999995</v>
      </c>
      <c r="K8352" s="5">
        <v>51.396850013321313</v>
      </c>
      <c r="L8352">
        <f>YEAR(SalesData[Order Date])</f>
        <v>2025</v>
      </c>
      <c r="M8352">
        <f>MONTH(SalesData[Order Date])</f>
        <v>1</v>
      </c>
      <c r="N8352" t="str">
        <f>TEXT(SalesData[[#This Row],[Order Date]], "mmmm")</f>
        <v>January</v>
      </c>
      <c r="O8352" s="7">
        <f>IF(SalesData[Sales]=0,0,SalesData[Profit]/SalesData[Sales])</f>
        <v>5.431540693168501E-2</v>
      </c>
      <c r="P8352" s="8">
        <f t="shared" si="130"/>
        <v>5.0197275291897155E-5</v>
      </c>
      <c r="Q8352" t="str">
        <f>IF(SalesData[[#This Row],[Discount]]&gt;0, "Yes", "No")</f>
        <v>Yes</v>
      </c>
      <c r="R8352" t="str">
        <f>TEXT(SalesData[[#This Row],[Order Date]],"mmm-yyyy")</f>
        <v>Jan-2025</v>
      </c>
      <c r="S8352">
        <f>YEAR(SalesData[[#This Row],[Order Date]])*100 + MONTH(SalesData[[#This Row],[Order Date]])</f>
        <v>202501</v>
      </c>
    </row>
    <row r="8353" spans="1:19" x14ac:dyDescent="0.3">
      <c r="A8353" t="s">
        <v>6164</v>
      </c>
      <c r="B8353" s="3">
        <v>45683</v>
      </c>
      <c r="C8353" t="s">
        <v>6165</v>
      </c>
      <c r="D8353" t="s">
        <v>18</v>
      </c>
      <c r="E8353" t="s">
        <v>19</v>
      </c>
      <c r="F8353" t="s">
        <v>34</v>
      </c>
      <c r="G8353">
        <v>9</v>
      </c>
      <c r="H8353" s="5">
        <v>378.14</v>
      </c>
      <c r="I8353" s="5">
        <v>0.02</v>
      </c>
      <c r="J8353" s="5">
        <v>3335.1948000000002</v>
      </c>
      <c r="K8353" s="5">
        <v>731.80960337349336</v>
      </c>
      <c r="L8353">
        <f>YEAR(SalesData[Order Date])</f>
        <v>2025</v>
      </c>
      <c r="M8353">
        <f>MONTH(SalesData[Order Date])</f>
        <v>1</v>
      </c>
      <c r="N8353" t="str">
        <f>TEXT(SalesData[[#This Row],[Order Date]], "mmmm")</f>
        <v>January</v>
      </c>
      <c r="O8353" s="7">
        <f>IF(SalesData[Sales]=0,0,SalesData[Profit]/SalesData[Sales])</f>
        <v>0.21942034791295947</v>
      </c>
      <c r="P8353" s="8">
        <f t="shared" si="130"/>
        <v>5.8767182054853294E-6</v>
      </c>
      <c r="Q8353" t="str">
        <f>IF(SalesData[[#This Row],[Discount]]&gt;0, "Yes", "No")</f>
        <v>Yes</v>
      </c>
      <c r="R8353" t="str">
        <f>TEXT(SalesData[[#This Row],[Order Date]],"mmm-yyyy")</f>
        <v>Jan-2025</v>
      </c>
      <c r="S8353">
        <f>YEAR(SalesData[[#This Row],[Order Date]])*100 + MONTH(SalesData[[#This Row],[Order Date]])</f>
        <v>202501</v>
      </c>
    </row>
    <row r="8354" spans="1:19" x14ac:dyDescent="0.3">
      <c r="A8354" t="s">
        <v>6176</v>
      </c>
      <c r="B8354" s="3">
        <v>45666</v>
      </c>
      <c r="C8354" t="s">
        <v>6177</v>
      </c>
      <c r="D8354" t="s">
        <v>30</v>
      </c>
      <c r="E8354" t="s">
        <v>14</v>
      </c>
      <c r="F8354" t="s">
        <v>15</v>
      </c>
      <c r="G8354">
        <v>1</v>
      </c>
      <c r="H8354" s="5">
        <v>951.66</v>
      </c>
      <c r="I8354" s="5">
        <v>0.27</v>
      </c>
      <c r="J8354" s="5">
        <v>694.71179999999993</v>
      </c>
      <c r="K8354" s="5">
        <v>190.55613669740109</v>
      </c>
      <c r="L8354">
        <f>YEAR(SalesData[Order Date])</f>
        <v>2025</v>
      </c>
      <c r="M8354">
        <f>MONTH(SalesData[Order Date])</f>
        <v>1</v>
      </c>
      <c r="N8354" t="str">
        <f>TEXT(SalesData[[#This Row],[Order Date]], "mmmm")</f>
        <v>January</v>
      </c>
      <c r="O8354" s="7">
        <f>IF(SalesData[Sales]=0,0,SalesData[Profit]/SalesData[Sales])</f>
        <v>0.27429523537300088</v>
      </c>
      <c r="P8354" s="8">
        <f t="shared" si="130"/>
        <v>2.8371477208246644E-4</v>
      </c>
      <c r="Q8354" t="str">
        <f>IF(SalesData[[#This Row],[Discount]]&gt;0, "Yes", "No")</f>
        <v>Yes</v>
      </c>
      <c r="R8354" t="str">
        <f>TEXT(SalesData[[#This Row],[Order Date]],"mmm-yyyy")</f>
        <v>Jan-2025</v>
      </c>
      <c r="S8354">
        <f>YEAR(SalesData[[#This Row],[Order Date]])*100 + MONTH(SalesData[[#This Row],[Order Date]])</f>
        <v>202501</v>
      </c>
    </row>
    <row r="8355" spans="1:19" x14ac:dyDescent="0.3">
      <c r="A8355" t="s">
        <v>6178</v>
      </c>
      <c r="B8355" s="3">
        <v>45662</v>
      </c>
      <c r="C8355" t="s">
        <v>6179</v>
      </c>
      <c r="D8355" t="s">
        <v>18</v>
      </c>
      <c r="E8355" t="s">
        <v>19</v>
      </c>
      <c r="F8355" t="s">
        <v>53</v>
      </c>
      <c r="G8355">
        <v>6</v>
      </c>
      <c r="H8355" s="5">
        <v>846.01</v>
      </c>
      <c r="I8355" s="5">
        <v>0.28999999999999998</v>
      </c>
      <c r="J8355" s="5">
        <v>3604.0025999999989</v>
      </c>
      <c r="K8355" s="5">
        <v>1036.936741634609</v>
      </c>
      <c r="L8355">
        <f>YEAR(SalesData[Order Date])</f>
        <v>2025</v>
      </c>
      <c r="M8355">
        <f>MONTH(SalesData[Order Date])</f>
        <v>1</v>
      </c>
      <c r="N8355" t="str">
        <f>TEXT(SalesData[[#This Row],[Order Date]], "mmmm")</f>
        <v>January</v>
      </c>
      <c r="O8355" s="7">
        <f>IF(SalesData[Sales]=0,0,SalesData[Profit]/SalesData[Sales])</f>
        <v>0.28771808922518793</v>
      </c>
      <c r="P8355" s="8">
        <f t="shared" si="130"/>
        <v>5.7130924378356442E-5</v>
      </c>
      <c r="Q8355" t="str">
        <f>IF(SalesData[[#This Row],[Discount]]&gt;0, "Yes", "No")</f>
        <v>Yes</v>
      </c>
      <c r="R8355" t="str">
        <f>TEXT(SalesData[[#This Row],[Order Date]],"mmm-yyyy")</f>
        <v>Jan-2025</v>
      </c>
      <c r="S8355">
        <f>YEAR(SalesData[[#This Row],[Order Date]])*100 + MONTH(SalesData[[#This Row],[Order Date]])</f>
        <v>202501</v>
      </c>
    </row>
    <row r="8356" spans="1:19" x14ac:dyDescent="0.3">
      <c r="A8356" t="s">
        <v>6275</v>
      </c>
      <c r="B8356" s="3">
        <v>45658</v>
      </c>
      <c r="C8356" t="s">
        <v>6276</v>
      </c>
      <c r="D8356" t="s">
        <v>18</v>
      </c>
      <c r="E8356" t="s">
        <v>19</v>
      </c>
      <c r="F8356" t="s">
        <v>91</v>
      </c>
      <c r="G8356">
        <v>7</v>
      </c>
      <c r="H8356" s="5">
        <v>177.35</v>
      </c>
      <c r="I8356" s="5">
        <v>0.09</v>
      </c>
      <c r="J8356" s="5">
        <v>1129.7194999999999</v>
      </c>
      <c r="K8356" s="5">
        <v>224.27049684304981</v>
      </c>
      <c r="L8356">
        <f>YEAR(SalesData[Order Date])</f>
        <v>2025</v>
      </c>
      <c r="M8356">
        <f>MONTH(SalesData[Order Date])</f>
        <v>1</v>
      </c>
      <c r="N8356" t="str">
        <f>TEXT(SalesData[[#This Row],[Order Date]], "mmmm")</f>
        <v>January</v>
      </c>
      <c r="O8356" s="7">
        <f>IF(SalesData[Sales]=0,0,SalesData[Profit]/SalesData[Sales])</f>
        <v>0.1985187445583172</v>
      </c>
      <c r="P8356" s="8">
        <f t="shared" si="130"/>
        <v>7.2495871762857949E-5</v>
      </c>
      <c r="Q8356" t="str">
        <f>IF(SalesData[[#This Row],[Discount]]&gt;0, "Yes", "No")</f>
        <v>Yes</v>
      </c>
      <c r="R8356" t="str">
        <f>TEXT(SalesData[[#This Row],[Order Date]],"mmm-yyyy")</f>
        <v>Jan-2025</v>
      </c>
      <c r="S8356">
        <f>YEAR(SalesData[[#This Row],[Order Date]])*100 + MONTH(SalesData[[#This Row],[Order Date]])</f>
        <v>202501</v>
      </c>
    </row>
    <row r="8357" spans="1:19" x14ac:dyDescent="0.3">
      <c r="A8357" t="s">
        <v>6390</v>
      </c>
      <c r="B8357" s="3">
        <v>45674</v>
      </c>
      <c r="C8357" t="s">
        <v>6391</v>
      </c>
      <c r="D8357" t="s">
        <v>30</v>
      </c>
      <c r="E8357" t="s">
        <v>14</v>
      </c>
      <c r="F8357" t="s">
        <v>34</v>
      </c>
      <c r="G8357">
        <v>5</v>
      </c>
      <c r="H8357" s="5">
        <v>431.65</v>
      </c>
      <c r="I8357" s="5">
        <v>0.05</v>
      </c>
      <c r="J8357" s="5">
        <v>2050.3375000000001</v>
      </c>
      <c r="K8357" s="5">
        <v>141.08654654989891</v>
      </c>
      <c r="L8357">
        <f>YEAR(SalesData[Order Date])</f>
        <v>2025</v>
      </c>
      <c r="M8357">
        <f>MONTH(SalesData[Order Date])</f>
        <v>1</v>
      </c>
      <c r="N8357" t="str">
        <f>TEXT(SalesData[[#This Row],[Order Date]], "mmmm")</f>
        <v>January</v>
      </c>
      <c r="O8357" s="7">
        <f>IF(SalesData[Sales]=0,0,SalesData[Profit]/SalesData[Sales])</f>
        <v>6.8811376931797286E-2</v>
      </c>
      <c r="P8357" s="8">
        <f t="shared" si="130"/>
        <v>2.3166917641607786E-5</v>
      </c>
      <c r="Q8357" t="str">
        <f>IF(SalesData[[#This Row],[Discount]]&gt;0, "Yes", "No")</f>
        <v>Yes</v>
      </c>
      <c r="R8357" t="str">
        <f>TEXT(SalesData[[#This Row],[Order Date]],"mmm-yyyy")</f>
        <v>Jan-2025</v>
      </c>
      <c r="S8357">
        <f>YEAR(SalesData[[#This Row],[Order Date]])*100 + MONTH(SalesData[[#This Row],[Order Date]])</f>
        <v>202501</v>
      </c>
    </row>
    <row r="8358" spans="1:19" x14ac:dyDescent="0.3">
      <c r="A8358" t="s">
        <v>6392</v>
      </c>
      <c r="B8358" s="3">
        <v>45686</v>
      </c>
      <c r="C8358" t="s">
        <v>6393</v>
      </c>
      <c r="D8358" t="s">
        <v>23</v>
      </c>
      <c r="E8358" t="s">
        <v>19</v>
      </c>
      <c r="F8358" t="s">
        <v>27</v>
      </c>
      <c r="G8358">
        <v>2</v>
      </c>
      <c r="H8358" s="5">
        <v>876.02</v>
      </c>
      <c r="I8358" s="5">
        <v>0.24</v>
      </c>
      <c r="J8358" s="5">
        <v>1331.5504000000001</v>
      </c>
      <c r="K8358" s="5">
        <v>245.8111982016008</v>
      </c>
      <c r="L8358">
        <f>YEAR(SalesData[Order Date])</f>
        <v>2025</v>
      </c>
      <c r="M8358">
        <f>MONTH(SalesData[Order Date])</f>
        <v>1</v>
      </c>
      <c r="N8358" t="str">
        <f>TEXT(SalesData[[#This Row],[Order Date]], "mmmm")</f>
        <v>January</v>
      </c>
      <c r="O8358" s="7">
        <f>IF(SalesData[Sales]=0,0,SalesData[Profit]/SalesData[Sales])</f>
        <v>0.18460525279523837</v>
      </c>
      <c r="P8358" s="8">
        <f t="shared" si="130"/>
        <v>1.3698317390013927E-4</v>
      </c>
      <c r="Q8358" t="str">
        <f>IF(SalesData[[#This Row],[Discount]]&gt;0, "Yes", "No")</f>
        <v>Yes</v>
      </c>
      <c r="R8358" t="str">
        <f>TEXT(SalesData[[#This Row],[Order Date]],"mmm-yyyy")</f>
        <v>Jan-2025</v>
      </c>
      <c r="S8358">
        <f>YEAR(SalesData[[#This Row],[Order Date]])*100 + MONTH(SalesData[[#This Row],[Order Date]])</f>
        <v>202501</v>
      </c>
    </row>
    <row r="8359" spans="1:19" x14ac:dyDescent="0.3">
      <c r="A8359" t="s">
        <v>6533</v>
      </c>
      <c r="B8359" s="3">
        <v>45671</v>
      </c>
      <c r="C8359" t="s">
        <v>6534</v>
      </c>
      <c r="D8359" t="s">
        <v>18</v>
      </c>
      <c r="E8359" t="s">
        <v>14</v>
      </c>
      <c r="F8359" t="s">
        <v>44</v>
      </c>
      <c r="G8359">
        <v>8</v>
      </c>
      <c r="H8359" s="5">
        <v>932.78</v>
      </c>
      <c r="I8359" s="5">
        <v>0.01</v>
      </c>
      <c r="J8359" s="5">
        <v>7387.6175999999996</v>
      </c>
      <c r="K8359" s="5">
        <v>2052.5367828929061</v>
      </c>
      <c r="L8359">
        <f>YEAR(SalesData[Order Date])</f>
        <v>2025</v>
      </c>
      <c r="M8359">
        <f>MONTH(SalesData[Order Date])</f>
        <v>1</v>
      </c>
      <c r="N8359" t="str">
        <f>TEXT(SalesData[[#This Row],[Order Date]], "mmmm")</f>
        <v>January</v>
      </c>
      <c r="O8359" s="7">
        <f>IF(SalesData[Sales]=0,0,SalesData[Profit]/SalesData[Sales])</f>
        <v>0.2778347356383073</v>
      </c>
      <c r="P8359" s="8">
        <f t="shared" si="130"/>
        <v>1.3400801903985936E-6</v>
      </c>
      <c r="Q8359" t="str">
        <f>IF(SalesData[[#This Row],[Discount]]&gt;0, "Yes", "No")</f>
        <v>Yes</v>
      </c>
      <c r="R8359" t="str">
        <f>TEXT(SalesData[[#This Row],[Order Date]],"mmm-yyyy")</f>
        <v>Jan-2025</v>
      </c>
      <c r="S8359">
        <f>YEAR(SalesData[[#This Row],[Order Date]])*100 + MONTH(SalesData[[#This Row],[Order Date]])</f>
        <v>202501</v>
      </c>
    </row>
    <row r="8360" spans="1:19" x14ac:dyDescent="0.3">
      <c r="A8360" t="s">
        <v>6539</v>
      </c>
      <c r="B8360" s="3">
        <v>45662</v>
      </c>
      <c r="C8360" t="s">
        <v>6540</v>
      </c>
      <c r="D8360" t="s">
        <v>18</v>
      </c>
      <c r="E8360" t="s">
        <v>19</v>
      </c>
      <c r="F8360" t="s">
        <v>15</v>
      </c>
      <c r="G8360">
        <v>3</v>
      </c>
      <c r="H8360" s="5">
        <v>992.77</v>
      </c>
      <c r="I8360" s="5">
        <v>7.0000000000000007E-2</v>
      </c>
      <c r="J8360" s="5">
        <v>2769.8283000000001</v>
      </c>
      <c r="K8360" s="5">
        <v>600.07534904542899</v>
      </c>
      <c r="L8360">
        <f>YEAR(SalesData[Order Date])</f>
        <v>2025</v>
      </c>
      <c r="M8360">
        <f>MONTH(SalesData[Order Date])</f>
        <v>1</v>
      </c>
      <c r="N8360" t="str">
        <f>TEXT(SalesData[[#This Row],[Order Date]], "mmmm")</f>
        <v>January</v>
      </c>
      <c r="O8360" s="7">
        <f>IF(SalesData[Sales]=0,0,SalesData[Profit]/SalesData[Sales])</f>
        <v>0.21664712900992056</v>
      </c>
      <c r="P8360" s="8">
        <f t="shared" si="130"/>
        <v>2.3503261916993196E-5</v>
      </c>
      <c r="Q8360" t="str">
        <f>IF(SalesData[[#This Row],[Discount]]&gt;0, "Yes", "No")</f>
        <v>Yes</v>
      </c>
      <c r="R8360" t="str">
        <f>TEXT(SalesData[[#This Row],[Order Date]],"mmm-yyyy")</f>
        <v>Jan-2025</v>
      </c>
      <c r="S8360">
        <f>YEAR(SalesData[[#This Row],[Order Date]])*100 + MONTH(SalesData[[#This Row],[Order Date]])</f>
        <v>202501</v>
      </c>
    </row>
    <row r="8361" spans="1:19" x14ac:dyDescent="0.3">
      <c r="A8361" t="s">
        <v>6572</v>
      </c>
      <c r="B8361" s="3">
        <v>45671</v>
      </c>
      <c r="C8361" t="s">
        <v>6573</v>
      </c>
      <c r="D8361" t="s">
        <v>23</v>
      </c>
      <c r="E8361" t="s">
        <v>14</v>
      </c>
      <c r="F8361" t="s">
        <v>27</v>
      </c>
      <c r="G8361">
        <v>1</v>
      </c>
      <c r="H8361" s="5">
        <v>636.98</v>
      </c>
      <c r="I8361" s="5">
        <v>0.28999999999999998</v>
      </c>
      <c r="J8361" s="5">
        <v>452.25580000000002</v>
      </c>
      <c r="K8361" s="5">
        <v>99.239305804588938</v>
      </c>
      <c r="L8361">
        <f>YEAR(SalesData[Order Date])</f>
        <v>2025</v>
      </c>
      <c r="M8361">
        <f>MONTH(SalesData[Order Date])</f>
        <v>1</v>
      </c>
      <c r="N8361" t="str">
        <f>TEXT(SalesData[[#This Row],[Order Date]], "mmmm")</f>
        <v>January</v>
      </c>
      <c r="O8361" s="7">
        <f>IF(SalesData[Sales]=0,0,SalesData[Profit]/SalesData[Sales])</f>
        <v>0.21943180342759327</v>
      </c>
      <c r="P8361" s="8">
        <f t="shared" si="130"/>
        <v>4.5527332098339033E-4</v>
      </c>
      <c r="Q8361" t="str">
        <f>IF(SalesData[[#This Row],[Discount]]&gt;0, "Yes", "No")</f>
        <v>Yes</v>
      </c>
      <c r="R8361" t="str">
        <f>TEXT(SalesData[[#This Row],[Order Date]],"mmm-yyyy")</f>
        <v>Jan-2025</v>
      </c>
      <c r="S8361">
        <f>YEAR(SalesData[[#This Row],[Order Date]])*100 + MONTH(SalesData[[#This Row],[Order Date]])</f>
        <v>202501</v>
      </c>
    </row>
    <row r="8362" spans="1:19" x14ac:dyDescent="0.3">
      <c r="A8362" t="s">
        <v>6591</v>
      </c>
      <c r="B8362" s="3">
        <v>45682</v>
      </c>
      <c r="C8362" t="s">
        <v>6592</v>
      </c>
      <c r="D8362" t="s">
        <v>23</v>
      </c>
      <c r="E8362" t="s">
        <v>19</v>
      </c>
      <c r="F8362" t="s">
        <v>20</v>
      </c>
      <c r="G8362">
        <v>1</v>
      </c>
      <c r="H8362" s="5">
        <v>911.67</v>
      </c>
      <c r="I8362" s="5">
        <v>0.02</v>
      </c>
      <c r="J8362" s="5">
        <v>893.4366</v>
      </c>
      <c r="K8362" s="5">
        <v>252.50324204690571</v>
      </c>
      <c r="L8362">
        <f>YEAR(SalesData[Order Date])</f>
        <v>2025</v>
      </c>
      <c r="M8362">
        <f>MONTH(SalesData[Order Date])</f>
        <v>1</v>
      </c>
      <c r="N8362" t="str">
        <f>TEXT(SalesData[[#This Row],[Order Date]], "mmmm")</f>
        <v>January</v>
      </c>
      <c r="O8362" s="7">
        <f>IF(SalesData[Sales]=0,0,SalesData[Profit]/SalesData[Sales])</f>
        <v>0.28262021283536592</v>
      </c>
      <c r="P8362" s="8">
        <f t="shared" si="130"/>
        <v>2.1937762567595732E-5</v>
      </c>
      <c r="Q8362" t="str">
        <f>IF(SalesData[[#This Row],[Discount]]&gt;0, "Yes", "No")</f>
        <v>Yes</v>
      </c>
      <c r="R8362" t="str">
        <f>TEXT(SalesData[[#This Row],[Order Date]],"mmm-yyyy")</f>
        <v>Jan-2025</v>
      </c>
      <c r="S8362">
        <f>YEAR(SalesData[[#This Row],[Order Date]])*100 + MONTH(SalesData[[#This Row],[Order Date]])</f>
        <v>202501</v>
      </c>
    </row>
    <row r="8363" spans="1:19" x14ac:dyDescent="0.3">
      <c r="A8363" t="s">
        <v>6725</v>
      </c>
      <c r="B8363" s="3">
        <v>45679</v>
      </c>
      <c r="C8363" t="s">
        <v>6726</v>
      </c>
      <c r="D8363" t="s">
        <v>30</v>
      </c>
      <c r="E8363" t="s">
        <v>14</v>
      </c>
      <c r="F8363" t="s">
        <v>91</v>
      </c>
      <c r="G8363">
        <v>5</v>
      </c>
      <c r="H8363" s="5">
        <v>499.66</v>
      </c>
      <c r="I8363" s="5">
        <v>0.11</v>
      </c>
      <c r="J8363" s="5">
        <v>2223.4870000000001</v>
      </c>
      <c r="K8363" s="5">
        <v>310.95679252217758</v>
      </c>
      <c r="L8363">
        <f>YEAR(SalesData[Order Date])</f>
        <v>2025</v>
      </c>
      <c r="M8363">
        <f>MONTH(SalesData[Order Date])</f>
        <v>1</v>
      </c>
      <c r="N8363" t="str">
        <f>TEXT(SalesData[[#This Row],[Order Date]], "mmmm")</f>
        <v>January</v>
      </c>
      <c r="O8363" s="7">
        <f>IF(SalesData[Sales]=0,0,SalesData[Profit]/SalesData[Sales])</f>
        <v>0.13985096046083362</v>
      </c>
      <c r="P8363" s="8">
        <f t="shared" si="130"/>
        <v>4.4029940359444421E-5</v>
      </c>
      <c r="Q8363" t="str">
        <f>IF(SalesData[[#This Row],[Discount]]&gt;0, "Yes", "No")</f>
        <v>Yes</v>
      </c>
      <c r="R8363" t="str">
        <f>TEXT(SalesData[[#This Row],[Order Date]],"mmm-yyyy")</f>
        <v>Jan-2025</v>
      </c>
      <c r="S8363">
        <f>YEAR(SalesData[[#This Row],[Order Date]])*100 + MONTH(SalesData[[#This Row],[Order Date]])</f>
        <v>202501</v>
      </c>
    </row>
    <row r="8364" spans="1:19" x14ac:dyDescent="0.3">
      <c r="A8364" t="s">
        <v>6777</v>
      </c>
      <c r="B8364" s="3">
        <v>45671</v>
      </c>
      <c r="C8364" t="s">
        <v>6778</v>
      </c>
      <c r="D8364" t="s">
        <v>18</v>
      </c>
      <c r="E8364" t="s">
        <v>26</v>
      </c>
      <c r="F8364" t="s">
        <v>27</v>
      </c>
      <c r="G8364">
        <v>7</v>
      </c>
      <c r="H8364" s="5">
        <v>483.45</v>
      </c>
      <c r="I8364" s="5">
        <v>0.08</v>
      </c>
      <c r="J8364" s="5">
        <v>3113.4180000000001</v>
      </c>
      <c r="K8364" s="5">
        <v>215.8533611269207</v>
      </c>
      <c r="L8364">
        <f>YEAR(SalesData[Order Date])</f>
        <v>2025</v>
      </c>
      <c r="M8364">
        <f>MONTH(SalesData[Order Date])</f>
        <v>1</v>
      </c>
      <c r="N8364" t="str">
        <f>TEXT(SalesData[[#This Row],[Order Date]], "mmmm")</f>
        <v>January</v>
      </c>
      <c r="O8364" s="7">
        <f>IF(SalesData[Sales]=0,0,SalesData[Profit]/SalesData[Sales])</f>
        <v>6.9330029288364334E-2</v>
      </c>
      <c r="P8364" s="8">
        <f t="shared" si="130"/>
        <v>2.3639614083300091E-5</v>
      </c>
      <c r="Q8364" t="str">
        <f>IF(SalesData[[#This Row],[Discount]]&gt;0, "Yes", "No")</f>
        <v>Yes</v>
      </c>
      <c r="R8364" t="str">
        <f>TEXT(SalesData[[#This Row],[Order Date]],"mmm-yyyy")</f>
        <v>Jan-2025</v>
      </c>
      <c r="S8364">
        <f>YEAR(SalesData[[#This Row],[Order Date]])*100 + MONTH(SalesData[[#This Row],[Order Date]])</f>
        <v>202501</v>
      </c>
    </row>
    <row r="8365" spans="1:19" x14ac:dyDescent="0.3">
      <c r="A8365" t="s">
        <v>6858</v>
      </c>
      <c r="B8365" s="3">
        <v>45671</v>
      </c>
      <c r="C8365" t="s">
        <v>6859</v>
      </c>
      <c r="D8365" t="s">
        <v>23</v>
      </c>
      <c r="E8365" t="s">
        <v>26</v>
      </c>
      <c r="F8365" t="s">
        <v>62</v>
      </c>
      <c r="G8365">
        <v>9</v>
      </c>
      <c r="H8365" s="5">
        <v>458.29</v>
      </c>
      <c r="I8365" s="5">
        <v>0.28999999999999998</v>
      </c>
      <c r="J8365" s="5">
        <v>2928.4731000000002</v>
      </c>
      <c r="K8365" s="5">
        <v>746.9715493631727</v>
      </c>
      <c r="L8365">
        <f>YEAR(SalesData[Order Date])</f>
        <v>2025</v>
      </c>
      <c r="M8365">
        <f>MONTH(SalesData[Order Date])</f>
        <v>1</v>
      </c>
      <c r="N8365" t="str">
        <f>TEXT(SalesData[[#This Row],[Order Date]], "mmmm")</f>
        <v>January</v>
      </c>
      <c r="O8365" s="7">
        <f>IF(SalesData[Sales]=0,0,SalesData[Profit]/SalesData[Sales])</f>
        <v>0.2550720200787136</v>
      </c>
      <c r="P8365" s="8">
        <f t="shared" si="130"/>
        <v>7.0309677763473377E-5</v>
      </c>
      <c r="Q8365" t="str">
        <f>IF(SalesData[[#This Row],[Discount]]&gt;0, "Yes", "No")</f>
        <v>Yes</v>
      </c>
      <c r="R8365" t="str">
        <f>TEXT(SalesData[[#This Row],[Order Date]],"mmm-yyyy")</f>
        <v>Jan-2025</v>
      </c>
      <c r="S8365">
        <f>YEAR(SalesData[[#This Row],[Order Date]])*100 + MONTH(SalesData[[#This Row],[Order Date]])</f>
        <v>202501</v>
      </c>
    </row>
    <row r="8366" spans="1:19" x14ac:dyDescent="0.3">
      <c r="A8366" t="s">
        <v>6911</v>
      </c>
      <c r="B8366" s="3">
        <v>45664</v>
      </c>
      <c r="C8366" t="s">
        <v>6912</v>
      </c>
      <c r="D8366" t="s">
        <v>13</v>
      </c>
      <c r="E8366" t="s">
        <v>14</v>
      </c>
      <c r="F8366" t="s">
        <v>91</v>
      </c>
      <c r="G8366">
        <v>6</v>
      </c>
      <c r="H8366" s="5">
        <v>880.79</v>
      </c>
      <c r="I8366" s="5">
        <v>0.01</v>
      </c>
      <c r="J8366" s="5">
        <v>5231.8926000000001</v>
      </c>
      <c r="K8366" s="5">
        <v>559.3258701456524</v>
      </c>
      <c r="L8366">
        <f>YEAR(SalesData[Order Date])</f>
        <v>2025</v>
      </c>
      <c r="M8366">
        <f>MONTH(SalesData[Order Date])</f>
        <v>1</v>
      </c>
      <c r="N8366" t="str">
        <f>TEXT(SalesData[[#This Row],[Order Date]], "mmmm")</f>
        <v>January</v>
      </c>
      <c r="O8366" s="7">
        <f>IF(SalesData[Sales]=0,0,SalesData[Profit]/SalesData[Sales])</f>
        <v>0.10690698623011725</v>
      </c>
      <c r="P8366" s="8">
        <f t="shared" si="130"/>
        <v>1.8922406778763006E-6</v>
      </c>
      <c r="Q8366" t="str">
        <f>IF(SalesData[[#This Row],[Discount]]&gt;0, "Yes", "No")</f>
        <v>Yes</v>
      </c>
      <c r="R8366" t="str">
        <f>TEXT(SalesData[[#This Row],[Order Date]],"mmm-yyyy")</f>
        <v>Jan-2025</v>
      </c>
      <c r="S8366">
        <f>YEAR(SalesData[[#This Row],[Order Date]])*100 + MONTH(SalesData[[#This Row],[Order Date]])</f>
        <v>202501</v>
      </c>
    </row>
    <row r="8367" spans="1:19" x14ac:dyDescent="0.3">
      <c r="A8367" t="s">
        <v>6915</v>
      </c>
      <c r="B8367" s="3">
        <v>45676</v>
      </c>
      <c r="C8367" t="s">
        <v>6916</v>
      </c>
      <c r="D8367" t="s">
        <v>23</v>
      </c>
      <c r="E8367" t="s">
        <v>26</v>
      </c>
      <c r="F8367" t="s">
        <v>53</v>
      </c>
      <c r="G8367">
        <v>1</v>
      </c>
      <c r="H8367" s="5">
        <v>802.09</v>
      </c>
      <c r="I8367" s="5">
        <v>0.01</v>
      </c>
      <c r="J8367" s="5">
        <v>794.06910000000005</v>
      </c>
      <c r="K8367" s="5">
        <v>150.59965850102819</v>
      </c>
      <c r="L8367">
        <f>YEAR(SalesData[Order Date])</f>
        <v>2025</v>
      </c>
      <c r="M8367">
        <f>MONTH(SalesData[Order Date])</f>
        <v>1</v>
      </c>
      <c r="N8367" t="str">
        <f>TEXT(SalesData[[#This Row],[Order Date]], "mmmm")</f>
        <v>January</v>
      </c>
      <c r="O8367" s="7">
        <f>IF(SalesData[Sales]=0,0,SalesData[Profit]/SalesData[Sales])</f>
        <v>0.18965560868824663</v>
      </c>
      <c r="P8367" s="8">
        <f t="shared" si="130"/>
        <v>1.2467428842149884E-5</v>
      </c>
      <c r="Q8367" t="str">
        <f>IF(SalesData[[#This Row],[Discount]]&gt;0, "Yes", "No")</f>
        <v>Yes</v>
      </c>
      <c r="R8367" t="str">
        <f>TEXT(SalesData[[#This Row],[Order Date]],"mmm-yyyy")</f>
        <v>Jan-2025</v>
      </c>
      <c r="S8367">
        <f>YEAR(SalesData[[#This Row],[Order Date]])*100 + MONTH(SalesData[[#This Row],[Order Date]])</f>
        <v>202501</v>
      </c>
    </row>
    <row r="8368" spans="1:19" x14ac:dyDescent="0.3">
      <c r="A8368" t="s">
        <v>6963</v>
      </c>
      <c r="B8368" s="3">
        <v>45665</v>
      </c>
      <c r="C8368" t="s">
        <v>6964</v>
      </c>
      <c r="D8368" t="s">
        <v>13</v>
      </c>
      <c r="E8368" t="s">
        <v>14</v>
      </c>
      <c r="F8368" t="s">
        <v>53</v>
      </c>
      <c r="G8368">
        <v>8</v>
      </c>
      <c r="H8368" s="5">
        <v>759.99</v>
      </c>
      <c r="I8368" s="5">
        <v>0.28999999999999998</v>
      </c>
      <c r="J8368" s="5">
        <v>4316.7431999999999</v>
      </c>
      <c r="K8368" s="5">
        <v>677.16593111391717</v>
      </c>
      <c r="L8368">
        <f>YEAR(SalesData[Order Date])</f>
        <v>2025</v>
      </c>
      <c r="M8368">
        <f>MONTH(SalesData[Order Date])</f>
        <v>1</v>
      </c>
      <c r="N8368" t="str">
        <f>TEXT(SalesData[[#This Row],[Order Date]], "mmmm")</f>
        <v>January</v>
      </c>
      <c r="O8368" s="7">
        <f>IF(SalesData[Sales]=0,0,SalesData[Profit]/SalesData[Sales])</f>
        <v>0.15686963521803132</v>
      </c>
      <c r="P8368" s="8">
        <f t="shared" si="130"/>
        <v>4.7697996026263502E-5</v>
      </c>
      <c r="Q8368" t="str">
        <f>IF(SalesData[[#This Row],[Discount]]&gt;0, "Yes", "No")</f>
        <v>Yes</v>
      </c>
      <c r="R8368" t="str">
        <f>TEXT(SalesData[[#This Row],[Order Date]],"mmm-yyyy")</f>
        <v>Jan-2025</v>
      </c>
      <c r="S8368">
        <f>YEAR(SalesData[[#This Row],[Order Date]])*100 + MONTH(SalesData[[#This Row],[Order Date]])</f>
        <v>202501</v>
      </c>
    </row>
    <row r="8369" spans="1:19" x14ac:dyDescent="0.3">
      <c r="A8369" t="s">
        <v>7003</v>
      </c>
      <c r="B8369" s="3">
        <v>45661</v>
      </c>
      <c r="C8369" t="s">
        <v>7004</v>
      </c>
      <c r="D8369" t="s">
        <v>30</v>
      </c>
      <c r="E8369" t="s">
        <v>14</v>
      </c>
      <c r="F8369" t="s">
        <v>39</v>
      </c>
      <c r="G8369">
        <v>8</v>
      </c>
      <c r="H8369" s="5">
        <v>335.39</v>
      </c>
      <c r="I8369" s="5">
        <v>0.24</v>
      </c>
      <c r="J8369" s="5">
        <v>2039.1712</v>
      </c>
      <c r="K8369" s="5">
        <v>358.86446600465803</v>
      </c>
      <c r="L8369">
        <f>YEAR(SalesData[Order Date])</f>
        <v>2025</v>
      </c>
      <c r="M8369">
        <f>MONTH(SalesData[Order Date])</f>
        <v>1</v>
      </c>
      <c r="N8369" t="str">
        <f>TEXT(SalesData[[#This Row],[Order Date]], "mmmm")</f>
        <v>January</v>
      </c>
      <c r="O8369" s="7">
        <f>IF(SalesData[Sales]=0,0,SalesData[Profit]/SalesData[Sales])</f>
        <v>0.17598545232722884</v>
      </c>
      <c r="P8369" s="8">
        <f t="shared" si="130"/>
        <v>8.9448105190971712E-5</v>
      </c>
      <c r="Q8369" t="str">
        <f>IF(SalesData[[#This Row],[Discount]]&gt;0, "Yes", "No")</f>
        <v>Yes</v>
      </c>
      <c r="R8369" t="str">
        <f>TEXT(SalesData[[#This Row],[Order Date]],"mmm-yyyy")</f>
        <v>Jan-2025</v>
      </c>
      <c r="S8369">
        <f>YEAR(SalesData[[#This Row],[Order Date]])*100 + MONTH(SalesData[[#This Row],[Order Date]])</f>
        <v>202501</v>
      </c>
    </row>
    <row r="8370" spans="1:19" x14ac:dyDescent="0.3">
      <c r="A8370" t="s">
        <v>7104</v>
      </c>
      <c r="B8370" s="3">
        <v>45681</v>
      </c>
      <c r="C8370" t="s">
        <v>3588</v>
      </c>
      <c r="D8370" t="s">
        <v>30</v>
      </c>
      <c r="E8370" t="s">
        <v>14</v>
      </c>
      <c r="F8370" t="s">
        <v>15</v>
      </c>
      <c r="G8370">
        <v>9</v>
      </c>
      <c r="H8370" s="5">
        <v>854.13</v>
      </c>
      <c r="I8370" s="5">
        <v>0.21</v>
      </c>
      <c r="J8370" s="5">
        <v>6072.8643000000002</v>
      </c>
      <c r="K8370" s="5">
        <v>887.70555645937031</v>
      </c>
      <c r="L8370">
        <f>YEAR(SalesData[Order Date])</f>
        <v>2025</v>
      </c>
      <c r="M8370">
        <f>MONTH(SalesData[Order Date])</f>
        <v>1</v>
      </c>
      <c r="N8370" t="str">
        <f>TEXT(SalesData[[#This Row],[Order Date]], "mmmm")</f>
        <v>January</v>
      </c>
      <c r="O8370" s="7">
        <f>IF(SalesData[Sales]=0,0,SalesData[Profit]/SalesData[Sales])</f>
        <v>0.14617576033427426</v>
      </c>
      <c r="P8370" s="8">
        <f t="shared" si="130"/>
        <v>2.7318245856407493E-5</v>
      </c>
      <c r="Q8370" t="str">
        <f>IF(SalesData[[#This Row],[Discount]]&gt;0, "Yes", "No")</f>
        <v>Yes</v>
      </c>
      <c r="R8370" t="str">
        <f>TEXT(SalesData[[#This Row],[Order Date]],"mmm-yyyy")</f>
        <v>Jan-2025</v>
      </c>
      <c r="S8370">
        <f>YEAR(SalesData[[#This Row],[Order Date]])*100 + MONTH(SalesData[[#This Row],[Order Date]])</f>
        <v>202501</v>
      </c>
    </row>
    <row r="8371" spans="1:19" x14ac:dyDescent="0.3">
      <c r="A8371" t="s">
        <v>7153</v>
      </c>
      <c r="B8371" s="3">
        <v>45660</v>
      </c>
      <c r="C8371" t="s">
        <v>7154</v>
      </c>
      <c r="D8371" t="s">
        <v>23</v>
      </c>
      <c r="E8371" t="s">
        <v>19</v>
      </c>
      <c r="F8371" t="s">
        <v>91</v>
      </c>
      <c r="G8371">
        <v>5</v>
      </c>
      <c r="H8371" s="5">
        <v>202.25</v>
      </c>
      <c r="I8371" s="5">
        <v>0.23</v>
      </c>
      <c r="J8371" s="5">
        <v>778.66250000000002</v>
      </c>
      <c r="K8371" s="5">
        <v>189.32957300429541</v>
      </c>
      <c r="L8371">
        <f>YEAR(SalesData[Order Date])</f>
        <v>2025</v>
      </c>
      <c r="M8371">
        <f>MONTH(SalesData[Order Date])</f>
        <v>1</v>
      </c>
      <c r="N8371" t="str">
        <f>TEXT(SalesData[[#This Row],[Order Date]], "mmmm")</f>
        <v>January</v>
      </c>
      <c r="O8371" s="7">
        <f>IF(SalesData[Sales]=0,0,SalesData[Profit]/SalesData[Sales])</f>
        <v>0.24314715682891549</v>
      </c>
      <c r="P8371" s="8">
        <f t="shared" si="130"/>
        <v>2.2744128553770087E-4</v>
      </c>
      <c r="Q8371" t="str">
        <f>IF(SalesData[[#This Row],[Discount]]&gt;0, "Yes", "No")</f>
        <v>Yes</v>
      </c>
      <c r="R8371" t="str">
        <f>TEXT(SalesData[[#This Row],[Order Date]],"mmm-yyyy")</f>
        <v>Jan-2025</v>
      </c>
      <c r="S8371">
        <f>YEAR(SalesData[[#This Row],[Order Date]])*100 + MONTH(SalesData[[#This Row],[Order Date]])</f>
        <v>202501</v>
      </c>
    </row>
    <row r="8372" spans="1:19" x14ac:dyDescent="0.3">
      <c r="A8372" t="s">
        <v>7174</v>
      </c>
      <c r="B8372" s="3">
        <v>45675</v>
      </c>
      <c r="C8372" t="s">
        <v>7175</v>
      </c>
      <c r="D8372" t="s">
        <v>23</v>
      </c>
      <c r="E8372" t="s">
        <v>19</v>
      </c>
      <c r="F8372" t="s">
        <v>20</v>
      </c>
      <c r="G8372">
        <v>7</v>
      </c>
      <c r="H8372" s="5">
        <v>519.54</v>
      </c>
      <c r="I8372" s="5">
        <v>0.26</v>
      </c>
      <c r="J8372" s="5">
        <v>2691.2172</v>
      </c>
      <c r="K8372" s="5">
        <v>337.43108128420693</v>
      </c>
      <c r="L8372">
        <f>YEAR(SalesData[Order Date])</f>
        <v>2025</v>
      </c>
      <c r="M8372">
        <f>MONTH(SalesData[Order Date])</f>
        <v>1</v>
      </c>
      <c r="N8372" t="str">
        <f>TEXT(SalesData[[#This Row],[Order Date]], "mmmm")</f>
        <v>January</v>
      </c>
      <c r="O8372" s="7">
        <f>IF(SalesData[Sales]=0,0,SalesData[Profit]/SalesData[Sales])</f>
        <v>0.12538232933566526</v>
      </c>
      <c r="P8372" s="8">
        <f t="shared" si="130"/>
        <v>7.1491814187275566E-5</v>
      </c>
      <c r="Q8372" t="str">
        <f>IF(SalesData[[#This Row],[Discount]]&gt;0, "Yes", "No")</f>
        <v>Yes</v>
      </c>
      <c r="R8372" t="str">
        <f>TEXT(SalesData[[#This Row],[Order Date]],"mmm-yyyy")</f>
        <v>Jan-2025</v>
      </c>
      <c r="S8372">
        <f>YEAR(SalesData[[#This Row],[Order Date]])*100 + MONTH(SalesData[[#This Row],[Order Date]])</f>
        <v>202501</v>
      </c>
    </row>
    <row r="8373" spans="1:19" x14ac:dyDescent="0.3">
      <c r="A8373" t="s">
        <v>7199</v>
      </c>
      <c r="B8373" s="3">
        <v>45678</v>
      </c>
      <c r="C8373" t="s">
        <v>7200</v>
      </c>
      <c r="D8373" t="s">
        <v>23</v>
      </c>
      <c r="E8373" t="s">
        <v>14</v>
      </c>
      <c r="F8373" t="s">
        <v>15</v>
      </c>
      <c r="G8373">
        <v>8</v>
      </c>
      <c r="H8373" s="5">
        <v>541.39</v>
      </c>
      <c r="I8373" s="5">
        <v>0.01</v>
      </c>
      <c r="J8373" s="5">
        <v>4287.8087999999998</v>
      </c>
      <c r="K8373" s="5">
        <v>286.50570821494819</v>
      </c>
      <c r="L8373">
        <f>YEAR(SalesData[Order Date])</f>
        <v>2025</v>
      </c>
      <c r="M8373">
        <f>MONTH(SalesData[Order Date])</f>
        <v>1</v>
      </c>
      <c r="N8373" t="str">
        <f>TEXT(SalesData[[#This Row],[Order Date]], "mmmm")</f>
        <v>January</v>
      </c>
      <c r="O8373" s="7">
        <f>IF(SalesData[Sales]=0,0,SalesData[Profit]/SalesData[Sales])</f>
        <v>6.6818676293343163E-2</v>
      </c>
      <c r="P8373" s="8">
        <f t="shared" si="130"/>
        <v>2.3088716082676077E-6</v>
      </c>
      <c r="Q8373" t="str">
        <f>IF(SalesData[[#This Row],[Discount]]&gt;0, "Yes", "No")</f>
        <v>Yes</v>
      </c>
      <c r="R8373" t="str">
        <f>TEXT(SalesData[[#This Row],[Order Date]],"mmm-yyyy")</f>
        <v>Jan-2025</v>
      </c>
      <c r="S8373">
        <f>YEAR(SalesData[[#This Row],[Order Date]])*100 + MONTH(SalesData[[#This Row],[Order Date]])</f>
        <v>202501</v>
      </c>
    </row>
    <row r="8374" spans="1:19" x14ac:dyDescent="0.3">
      <c r="A8374" t="s">
        <v>7270</v>
      </c>
      <c r="B8374" s="3">
        <v>45676</v>
      </c>
      <c r="C8374" t="s">
        <v>7271</v>
      </c>
      <c r="D8374" t="s">
        <v>30</v>
      </c>
      <c r="E8374" t="s">
        <v>19</v>
      </c>
      <c r="F8374" t="s">
        <v>62</v>
      </c>
      <c r="G8374">
        <v>8</v>
      </c>
      <c r="H8374" s="5">
        <v>596.77</v>
      </c>
      <c r="I8374" s="5">
        <v>7.0000000000000007E-2</v>
      </c>
      <c r="J8374" s="5">
        <v>4439.9687999999996</v>
      </c>
      <c r="K8374" s="5">
        <v>392.27899132432577</v>
      </c>
      <c r="L8374">
        <f>YEAR(SalesData[Order Date])</f>
        <v>2025</v>
      </c>
      <c r="M8374">
        <f>MONTH(SalesData[Order Date])</f>
        <v>1</v>
      </c>
      <c r="N8374" t="str">
        <f>TEXT(SalesData[[#This Row],[Order Date]], "mmmm")</f>
        <v>January</v>
      </c>
      <c r="O8374" s="7">
        <f>IF(SalesData[Sales]=0,0,SalesData[Profit]/SalesData[Sales])</f>
        <v>8.8351745022245604E-2</v>
      </c>
      <c r="P8374" s="8">
        <f t="shared" si="130"/>
        <v>1.4662265194295963E-5</v>
      </c>
      <c r="Q8374" t="str">
        <f>IF(SalesData[[#This Row],[Discount]]&gt;0, "Yes", "No")</f>
        <v>Yes</v>
      </c>
      <c r="R8374" t="str">
        <f>TEXT(SalesData[[#This Row],[Order Date]],"mmm-yyyy")</f>
        <v>Jan-2025</v>
      </c>
      <c r="S8374">
        <f>YEAR(SalesData[[#This Row],[Order Date]])*100 + MONTH(SalesData[[#This Row],[Order Date]])</f>
        <v>202501</v>
      </c>
    </row>
    <row r="8375" spans="1:19" x14ac:dyDescent="0.3">
      <c r="A8375" t="s">
        <v>7331</v>
      </c>
      <c r="B8375" s="3">
        <v>45682</v>
      </c>
      <c r="C8375" t="s">
        <v>7332</v>
      </c>
      <c r="D8375" t="s">
        <v>18</v>
      </c>
      <c r="E8375" t="s">
        <v>19</v>
      </c>
      <c r="F8375" t="s">
        <v>27</v>
      </c>
      <c r="G8375">
        <v>9</v>
      </c>
      <c r="H8375" s="5">
        <v>637.42999999999995</v>
      </c>
      <c r="I8375" s="5">
        <v>0.11</v>
      </c>
      <c r="J8375" s="5">
        <v>5105.8143</v>
      </c>
      <c r="K8375" s="5">
        <v>1215.3028889105481</v>
      </c>
      <c r="L8375">
        <f>YEAR(SalesData[Order Date])</f>
        <v>2025</v>
      </c>
      <c r="M8375">
        <f>MONTH(SalesData[Order Date])</f>
        <v>1</v>
      </c>
      <c r="N8375" t="str">
        <f>TEXT(SalesData[[#This Row],[Order Date]], "mmmm")</f>
        <v>January</v>
      </c>
      <c r="O8375" s="7">
        <f>IF(SalesData[Sales]=0,0,SalesData[Profit]/SalesData[Sales])</f>
        <v>0.23802332350993416</v>
      </c>
      <c r="P8375" s="8">
        <f t="shared" si="130"/>
        <v>1.9174218694165983E-5</v>
      </c>
      <c r="Q8375" t="str">
        <f>IF(SalesData[[#This Row],[Discount]]&gt;0, "Yes", "No")</f>
        <v>Yes</v>
      </c>
      <c r="R8375" t="str">
        <f>TEXT(SalesData[[#This Row],[Order Date]],"mmm-yyyy")</f>
        <v>Jan-2025</v>
      </c>
      <c r="S8375">
        <f>YEAR(SalesData[[#This Row],[Order Date]])*100 + MONTH(SalesData[[#This Row],[Order Date]])</f>
        <v>202501</v>
      </c>
    </row>
    <row r="8376" spans="1:19" x14ac:dyDescent="0.3">
      <c r="A8376" t="s">
        <v>7361</v>
      </c>
      <c r="B8376" s="3">
        <v>45664</v>
      </c>
      <c r="C8376" t="s">
        <v>2170</v>
      </c>
      <c r="D8376" t="s">
        <v>23</v>
      </c>
      <c r="E8376" t="s">
        <v>19</v>
      </c>
      <c r="F8376" t="s">
        <v>34</v>
      </c>
      <c r="G8376">
        <v>5</v>
      </c>
      <c r="H8376" s="5">
        <v>723.29</v>
      </c>
      <c r="I8376" s="5">
        <v>0.04</v>
      </c>
      <c r="J8376" s="5">
        <v>3471.7919999999999</v>
      </c>
      <c r="K8376" s="5">
        <v>893.08962164403863</v>
      </c>
      <c r="L8376">
        <f>YEAR(SalesData[Order Date])</f>
        <v>2025</v>
      </c>
      <c r="M8376">
        <f>MONTH(SalesData[Order Date])</f>
        <v>1</v>
      </c>
      <c r="N8376" t="str">
        <f>TEXT(SalesData[[#This Row],[Order Date]], "mmmm")</f>
        <v>January</v>
      </c>
      <c r="O8376" s="7">
        <f>IF(SalesData[Sales]=0,0,SalesData[Profit]/SalesData[Sales])</f>
        <v>0.25724168430713551</v>
      </c>
      <c r="P8376" s="8">
        <f t="shared" si="130"/>
        <v>1.1060570448920904E-5</v>
      </c>
      <c r="Q8376" t="str">
        <f>IF(SalesData[[#This Row],[Discount]]&gt;0, "Yes", "No")</f>
        <v>Yes</v>
      </c>
      <c r="R8376" t="str">
        <f>TEXT(SalesData[[#This Row],[Order Date]],"mmm-yyyy")</f>
        <v>Jan-2025</v>
      </c>
      <c r="S8376">
        <f>YEAR(SalesData[[#This Row],[Order Date]])*100 + MONTH(SalesData[[#This Row],[Order Date]])</f>
        <v>202501</v>
      </c>
    </row>
    <row r="8377" spans="1:19" x14ac:dyDescent="0.3">
      <c r="A8377" t="s">
        <v>7366</v>
      </c>
      <c r="B8377" s="3">
        <v>45679</v>
      </c>
      <c r="C8377" t="s">
        <v>7367</v>
      </c>
      <c r="D8377" t="s">
        <v>23</v>
      </c>
      <c r="E8377" t="s">
        <v>19</v>
      </c>
      <c r="F8377" t="s">
        <v>31</v>
      </c>
      <c r="G8377">
        <v>1</v>
      </c>
      <c r="H8377" s="5">
        <v>793.18</v>
      </c>
      <c r="I8377" s="5">
        <v>0.28000000000000003</v>
      </c>
      <c r="J8377" s="5">
        <v>571.0895999999999</v>
      </c>
      <c r="K8377" s="5">
        <v>131.78361327136321</v>
      </c>
      <c r="L8377">
        <f>YEAR(SalesData[Order Date])</f>
        <v>2025</v>
      </c>
      <c r="M8377">
        <f>MONTH(SalesData[Order Date])</f>
        <v>1</v>
      </c>
      <c r="N8377" t="str">
        <f>TEXT(SalesData[[#This Row],[Order Date]], "mmmm")</f>
        <v>January</v>
      </c>
      <c r="O8377" s="7">
        <f>IF(SalesData[Sales]=0,0,SalesData[Profit]/SalesData[Sales])</f>
        <v>0.23075820899446117</v>
      </c>
      <c r="P8377" s="8">
        <f t="shared" si="130"/>
        <v>3.5300940517915232E-4</v>
      </c>
      <c r="Q8377" t="str">
        <f>IF(SalesData[[#This Row],[Discount]]&gt;0, "Yes", "No")</f>
        <v>Yes</v>
      </c>
      <c r="R8377" t="str">
        <f>TEXT(SalesData[[#This Row],[Order Date]],"mmm-yyyy")</f>
        <v>Jan-2025</v>
      </c>
      <c r="S8377">
        <f>YEAR(SalesData[[#This Row],[Order Date]])*100 + MONTH(SalesData[[#This Row],[Order Date]])</f>
        <v>202501</v>
      </c>
    </row>
    <row r="8378" spans="1:19" x14ac:dyDescent="0.3">
      <c r="A8378" t="s">
        <v>7390</v>
      </c>
      <c r="B8378" s="3">
        <v>45686</v>
      </c>
      <c r="C8378" t="s">
        <v>7391</v>
      </c>
      <c r="D8378" t="s">
        <v>13</v>
      </c>
      <c r="E8378" t="s">
        <v>14</v>
      </c>
      <c r="F8378" t="s">
        <v>44</v>
      </c>
      <c r="G8378">
        <v>6</v>
      </c>
      <c r="H8378" s="5">
        <v>637.75</v>
      </c>
      <c r="I8378" s="5">
        <v>0.05</v>
      </c>
      <c r="J8378" s="5">
        <v>3635.1750000000002</v>
      </c>
      <c r="K8378" s="5">
        <v>288.85161733043691</v>
      </c>
      <c r="L8378">
        <f>YEAR(SalesData[Order Date])</f>
        <v>2025</v>
      </c>
      <c r="M8378">
        <f>MONTH(SalesData[Order Date])</f>
        <v>1</v>
      </c>
      <c r="N8378" t="str">
        <f>TEXT(SalesData[[#This Row],[Order Date]], "mmmm")</f>
        <v>January</v>
      </c>
      <c r="O8378" s="7">
        <f>IF(SalesData[Sales]=0,0,SalesData[Profit]/SalesData[Sales])</f>
        <v>7.9460168308385953E-2</v>
      </c>
      <c r="P8378" s="8">
        <f t="shared" si="130"/>
        <v>1.3066771200836274E-5</v>
      </c>
      <c r="Q8378" t="str">
        <f>IF(SalesData[[#This Row],[Discount]]&gt;0, "Yes", "No")</f>
        <v>Yes</v>
      </c>
      <c r="R8378" t="str">
        <f>TEXT(SalesData[[#This Row],[Order Date]],"mmm-yyyy")</f>
        <v>Jan-2025</v>
      </c>
      <c r="S8378">
        <f>YEAR(SalesData[[#This Row],[Order Date]])*100 + MONTH(SalesData[[#This Row],[Order Date]])</f>
        <v>202501</v>
      </c>
    </row>
    <row r="8379" spans="1:19" x14ac:dyDescent="0.3">
      <c r="A8379" t="s">
        <v>7503</v>
      </c>
      <c r="B8379" s="3">
        <v>45672</v>
      </c>
      <c r="C8379" t="s">
        <v>7504</v>
      </c>
      <c r="D8379" t="s">
        <v>23</v>
      </c>
      <c r="E8379" t="s">
        <v>26</v>
      </c>
      <c r="F8379" t="s">
        <v>15</v>
      </c>
      <c r="G8379">
        <v>1</v>
      </c>
      <c r="H8379" s="5">
        <v>988.78</v>
      </c>
      <c r="I8379" s="5">
        <v>0.03</v>
      </c>
      <c r="J8379" s="5">
        <v>959.11659999999995</v>
      </c>
      <c r="K8379" s="5">
        <v>207.19674842470869</v>
      </c>
      <c r="L8379">
        <f>YEAR(SalesData[Order Date])</f>
        <v>2025</v>
      </c>
      <c r="M8379">
        <f>MONTH(SalesData[Order Date])</f>
        <v>1</v>
      </c>
      <c r="N8379" t="str">
        <f>TEXT(SalesData[[#This Row],[Order Date]], "mmmm")</f>
        <v>January</v>
      </c>
      <c r="O8379" s="7">
        <f>IF(SalesData[Sales]=0,0,SalesData[Profit]/SalesData[Sales])</f>
        <v>0.21602873772042805</v>
      </c>
      <c r="P8379" s="8">
        <f t="shared" si="130"/>
        <v>3.0340419506867047E-5</v>
      </c>
      <c r="Q8379" t="str">
        <f>IF(SalesData[[#This Row],[Discount]]&gt;0, "Yes", "No")</f>
        <v>Yes</v>
      </c>
      <c r="R8379" t="str">
        <f>TEXT(SalesData[[#This Row],[Order Date]],"mmm-yyyy")</f>
        <v>Jan-2025</v>
      </c>
      <c r="S8379">
        <f>YEAR(SalesData[[#This Row],[Order Date]])*100 + MONTH(SalesData[[#This Row],[Order Date]])</f>
        <v>202501</v>
      </c>
    </row>
    <row r="8380" spans="1:19" x14ac:dyDescent="0.3">
      <c r="A8380" t="s">
        <v>7507</v>
      </c>
      <c r="B8380" s="3">
        <v>45681</v>
      </c>
      <c r="C8380" t="s">
        <v>7508</v>
      </c>
      <c r="D8380" t="s">
        <v>13</v>
      </c>
      <c r="E8380" t="s">
        <v>26</v>
      </c>
      <c r="F8380" t="s">
        <v>31</v>
      </c>
      <c r="G8380">
        <v>4</v>
      </c>
      <c r="H8380" s="5">
        <v>142.01</v>
      </c>
      <c r="I8380" s="5">
        <v>0.12</v>
      </c>
      <c r="J8380" s="5">
        <v>499.87519999999989</v>
      </c>
      <c r="K8380" s="5">
        <v>104.86300298516871</v>
      </c>
      <c r="L8380">
        <f>YEAR(SalesData[Order Date])</f>
        <v>2025</v>
      </c>
      <c r="M8380">
        <f>MONTH(SalesData[Order Date])</f>
        <v>1</v>
      </c>
      <c r="N8380" t="str">
        <f>TEXT(SalesData[[#This Row],[Order Date]], "mmmm")</f>
        <v>January</v>
      </c>
      <c r="O8380" s="7">
        <f>IF(SalesData[Sales]=0,0,SalesData[Profit]/SalesData[Sales])</f>
        <v>0.20977836665065347</v>
      </c>
      <c r="P8380" s="8">
        <f t="shared" si="130"/>
        <v>2.1125272868107879E-4</v>
      </c>
      <c r="Q8380" t="str">
        <f>IF(SalesData[[#This Row],[Discount]]&gt;0, "Yes", "No")</f>
        <v>Yes</v>
      </c>
      <c r="R8380" t="str">
        <f>TEXT(SalesData[[#This Row],[Order Date]],"mmm-yyyy")</f>
        <v>Jan-2025</v>
      </c>
      <c r="S8380">
        <f>YEAR(SalesData[[#This Row],[Order Date]])*100 + MONTH(SalesData[[#This Row],[Order Date]])</f>
        <v>202501</v>
      </c>
    </row>
    <row r="8381" spans="1:19" x14ac:dyDescent="0.3">
      <c r="A8381" t="s">
        <v>7549</v>
      </c>
      <c r="B8381" s="3">
        <v>45681</v>
      </c>
      <c r="C8381" t="s">
        <v>7550</v>
      </c>
      <c r="D8381" t="s">
        <v>30</v>
      </c>
      <c r="E8381" t="s">
        <v>14</v>
      </c>
      <c r="F8381" t="s">
        <v>27</v>
      </c>
      <c r="G8381">
        <v>2</v>
      </c>
      <c r="H8381" s="5">
        <v>857.07</v>
      </c>
      <c r="I8381" s="5">
        <v>0.06</v>
      </c>
      <c r="J8381" s="5">
        <v>1611.2916</v>
      </c>
      <c r="K8381" s="5">
        <v>268.59665633902631</v>
      </c>
      <c r="L8381">
        <f>YEAR(SalesData[Order Date])</f>
        <v>2025</v>
      </c>
      <c r="M8381">
        <f>MONTH(SalesData[Order Date])</f>
        <v>1</v>
      </c>
      <c r="N8381" t="str">
        <f>TEXT(SalesData[[#This Row],[Order Date]], "mmmm")</f>
        <v>January</v>
      </c>
      <c r="O8381" s="7">
        <f>IF(SalesData[Sales]=0,0,SalesData[Profit]/SalesData[Sales])</f>
        <v>0.1666964913979731</v>
      </c>
      <c r="P8381" s="8">
        <f t="shared" si="130"/>
        <v>3.5002975252896494E-5</v>
      </c>
      <c r="Q8381" t="str">
        <f>IF(SalesData[[#This Row],[Discount]]&gt;0, "Yes", "No")</f>
        <v>Yes</v>
      </c>
      <c r="R8381" t="str">
        <f>TEXT(SalesData[[#This Row],[Order Date]],"mmm-yyyy")</f>
        <v>Jan-2025</v>
      </c>
      <c r="S8381">
        <f>YEAR(SalesData[[#This Row],[Order Date]])*100 + MONTH(SalesData[[#This Row],[Order Date]])</f>
        <v>202501</v>
      </c>
    </row>
    <row r="8382" spans="1:19" x14ac:dyDescent="0.3">
      <c r="A8382" t="s">
        <v>7561</v>
      </c>
      <c r="B8382" s="3">
        <v>45683</v>
      </c>
      <c r="C8382" t="s">
        <v>7562</v>
      </c>
      <c r="D8382" t="s">
        <v>30</v>
      </c>
      <c r="E8382" t="s">
        <v>19</v>
      </c>
      <c r="F8382" t="s">
        <v>39</v>
      </c>
      <c r="G8382">
        <v>5</v>
      </c>
      <c r="H8382" s="5">
        <v>973.6</v>
      </c>
      <c r="I8382" s="5">
        <v>0.17</v>
      </c>
      <c r="J8382" s="5">
        <v>4040.44</v>
      </c>
      <c r="K8382" s="5">
        <v>1162.998300039736</v>
      </c>
      <c r="L8382">
        <f>YEAR(SalesData[Order Date])</f>
        <v>2025</v>
      </c>
      <c r="M8382">
        <f>MONTH(SalesData[Order Date])</f>
        <v>1</v>
      </c>
      <c r="N8382" t="str">
        <f>TEXT(SalesData[[#This Row],[Order Date]], "mmmm")</f>
        <v>January</v>
      </c>
      <c r="O8382" s="7">
        <f>IF(SalesData[Sales]=0,0,SalesData[Profit]/SalesData[Sales])</f>
        <v>0.28783951748812903</v>
      </c>
      <c r="P8382" s="8">
        <f t="shared" si="130"/>
        <v>3.4921939194741171E-5</v>
      </c>
      <c r="Q8382" t="str">
        <f>IF(SalesData[[#This Row],[Discount]]&gt;0, "Yes", "No")</f>
        <v>Yes</v>
      </c>
      <c r="R8382" t="str">
        <f>TEXT(SalesData[[#This Row],[Order Date]],"mmm-yyyy")</f>
        <v>Jan-2025</v>
      </c>
      <c r="S8382">
        <f>YEAR(SalesData[[#This Row],[Order Date]])*100 + MONTH(SalesData[[#This Row],[Order Date]])</f>
        <v>202501</v>
      </c>
    </row>
    <row r="8383" spans="1:19" x14ac:dyDescent="0.3">
      <c r="A8383" t="s">
        <v>7597</v>
      </c>
      <c r="B8383" s="3">
        <v>45669</v>
      </c>
      <c r="C8383" t="s">
        <v>7598</v>
      </c>
      <c r="D8383" t="s">
        <v>18</v>
      </c>
      <c r="E8383" t="s">
        <v>14</v>
      </c>
      <c r="F8383" t="s">
        <v>27</v>
      </c>
      <c r="G8383">
        <v>9</v>
      </c>
      <c r="H8383" s="5">
        <v>409.13</v>
      </c>
      <c r="I8383" s="5">
        <v>0.24</v>
      </c>
      <c r="J8383" s="5">
        <v>2798.4492</v>
      </c>
      <c r="K8383" s="5">
        <v>541.8192429164568</v>
      </c>
      <c r="L8383">
        <f>YEAR(SalesData[Order Date])</f>
        <v>2025</v>
      </c>
      <c r="M8383">
        <f>MONTH(SalesData[Order Date])</f>
        <v>1</v>
      </c>
      <c r="N8383" t="str">
        <f>TEXT(SalesData[[#This Row],[Order Date]], "mmmm")</f>
        <v>January</v>
      </c>
      <c r="O8383" s="7">
        <f>IF(SalesData[Sales]=0,0,SalesData[Profit]/SalesData[Sales])</f>
        <v>0.19361410702629755</v>
      </c>
      <c r="P8383" s="8">
        <f t="shared" si="130"/>
        <v>6.5178956973741019E-5</v>
      </c>
      <c r="Q8383" t="str">
        <f>IF(SalesData[[#This Row],[Discount]]&gt;0, "Yes", "No")</f>
        <v>Yes</v>
      </c>
      <c r="R8383" t="str">
        <f>TEXT(SalesData[[#This Row],[Order Date]],"mmm-yyyy")</f>
        <v>Jan-2025</v>
      </c>
      <c r="S8383">
        <f>YEAR(SalesData[[#This Row],[Order Date]])*100 + MONTH(SalesData[[#This Row],[Order Date]])</f>
        <v>202501</v>
      </c>
    </row>
    <row r="8384" spans="1:19" x14ac:dyDescent="0.3">
      <c r="A8384" t="s">
        <v>7652</v>
      </c>
      <c r="B8384" s="3">
        <v>45660</v>
      </c>
      <c r="C8384" t="s">
        <v>7653</v>
      </c>
      <c r="D8384" t="s">
        <v>30</v>
      </c>
      <c r="E8384" t="s">
        <v>14</v>
      </c>
      <c r="F8384" t="s">
        <v>15</v>
      </c>
      <c r="G8384">
        <v>8</v>
      </c>
      <c r="H8384" s="5">
        <v>902.57</v>
      </c>
      <c r="I8384" s="5">
        <v>0.04</v>
      </c>
      <c r="J8384" s="5">
        <v>6931.7376000000004</v>
      </c>
      <c r="K8384" s="5">
        <v>1659.4724689482989</v>
      </c>
      <c r="L8384">
        <f>YEAR(SalesData[Order Date])</f>
        <v>2025</v>
      </c>
      <c r="M8384">
        <f>MONTH(SalesData[Order Date])</f>
        <v>1</v>
      </c>
      <c r="N8384" t="str">
        <f>TEXT(SalesData[[#This Row],[Order Date]], "mmmm")</f>
        <v>January</v>
      </c>
      <c r="O8384" s="7">
        <f>IF(SalesData[Sales]=0,0,SalesData[Profit]/SalesData[Sales])</f>
        <v>0.23940209002549359</v>
      </c>
      <c r="P8384" s="8">
        <f t="shared" si="130"/>
        <v>5.5397365301306267E-6</v>
      </c>
      <c r="Q8384" t="str">
        <f>IF(SalesData[[#This Row],[Discount]]&gt;0, "Yes", "No")</f>
        <v>Yes</v>
      </c>
      <c r="R8384" t="str">
        <f>TEXT(SalesData[[#This Row],[Order Date]],"mmm-yyyy")</f>
        <v>Jan-2025</v>
      </c>
      <c r="S8384">
        <f>YEAR(SalesData[[#This Row],[Order Date]])*100 + MONTH(SalesData[[#This Row],[Order Date]])</f>
        <v>202501</v>
      </c>
    </row>
    <row r="8385" spans="1:19" x14ac:dyDescent="0.3">
      <c r="A8385" t="s">
        <v>7783</v>
      </c>
      <c r="B8385" s="3">
        <v>45673</v>
      </c>
      <c r="C8385" t="s">
        <v>7784</v>
      </c>
      <c r="D8385" t="s">
        <v>13</v>
      </c>
      <c r="E8385" t="s">
        <v>26</v>
      </c>
      <c r="F8385" t="s">
        <v>53</v>
      </c>
      <c r="G8385">
        <v>1</v>
      </c>
      <c r="H8385" s="5">
        <v>435.78</v>
      </c>
      <c r="I8385" s="5">
        <v>0.19</v>
      </c>
      <c r="J8385" s="5">
        <v>352.98180000000002</v>
      </c>
      <c r="K8385" s="5">
        <v>72.382829104262001</v>
      </c>
      <c r="L8385">
        <f>YEAR(SalesData[Order Date])</f>
        <v>2025</v>
      </c>
      <c r="M8385">
        <f>MONTH(SalesData[Order Date])</f>
        <v>1</v>
      </c>
      <c r="N8385" t="str">
        <f>TEXT(SalesData[[#This Row],[Order Date]], "mmmm")</f>
        <v>January</v>
      </c>
      <c r="O8385" s="7">
        <f>IF(SalesData[Sales]=0,0,SalesData[Profit]/SalesData[Sales])</f>
        <v>0.2050610799317755</v>
      </c>
      <c r="P8385" s="8">
        <f t="shared" si="130"/>
        <v>4.3599981642112999E-4</v>
      </c>
      <c r="Q8385" t="str">
        <f>IF(SalesData[[#This Row],[Discount]]&gt;0, "Yes", "No")</f>
        <v>Yes</v>
      </c>
      <c r="R8385" t="str">
        <f>TEXT(SalesData[[#This Row],[Order Date]],"mmm-yyyy")</f>
        <v>Jan-2025</v>
      </c>
      <c r="S8385">
        <f>YEAR(SalesData[[#This Row],[Order Date]])*100 + MONTH(SalesData[[#This Row],[Order Date]])</f>
        <v>202501</v>
      </c>
    </row>
    <row r="8386" spans="1:19" x14ac:dyDescent="0.3">
      <c r="A8386" t="s">
        <v>7787</v>
      </c>
      <c r="B8386" s="3">
        <v>45688</v>
      </c>
      <c r="C8386" t="s">
        <v>7788</v>
      </c>
      <c r="D8386" t="s">
        <v>30</v>
      </c>
      <c r="E8386" t="s">
        <v>14</v>
      </c>
      <c r="F8386" t="s">
        <v>91</v>
      </c>
      <c r="G8386">
        <v>2</v>
      </c>
      <c r="H8386" s="5">
        <v>328.36</v>
      </c>
      <c r="I8386" s="5">
        <v>0.24</v>
      </c>
      <c r="J8386" s="5">
        <v>499.10719999999998</v>
      </c>
      <c r="K8386" s="5">
        <v>78.887498291031037</v>
      </c>
      <c r="L8386">
        <f>YEAR(SalesData[Order Date])</f>
        <v>2025</v>
      </c>
      <c r="M8386">
        <f>MONTH(SalesData[Order Date])</f>
        <v>1</v>
      </c>
      <c r="N8386" t="str">
        <f>TEXT(SalesData[[#This Row],[Order Date]], "mmmm")</f>
        <v>January</v>
      </c>
      <c r="O8386" s="7">
        <f>IF(SalesData[Sales]=0,0,SalesData[Profit]/SalesData[Sales])</f>
        <v>0.15805722356045163</v>
      </c>
      <c r="P8386" s="8">
        <f t="shared" ref="P8386:P8449" si="131">IF(H:H*G:G=0, 0, (I:I/(H:H*G:G)))</f>
        <v>3.6545255207698867E-4</v>
      </c>
      <c r="Q8386" t="str">
        <f>IF(SalesData[[#This Row],[Discount]]&gt;0, "Yes", "No")</f>
        <v>Yes</v>
      </c>
      <c r="R8386" t="str">
        <f>TEXT(SalesData[[#This Row],[Order Date]],"mmm-yyyy")</f>
        <v>Jan-2025</v>
      </c>
      <c r="S8386">
        <f>YEAR(SalesData[[#This Row],[Order Date]])*100 + MONTH(SalesData[[#This Row],[Order Date]])</f>
        <v>202501</v>
      </c>
    </row>
    <row r="8387" spans="1:19" x14ac:dyDescent="0.3">
      <c r="A8387" t="s">
        <v>7826</v>
      </c>
      <c r="B8387" s="3">
        <v>45683</v>
      </c>
      <c r="C8387" t="s">
        <v>7827</v>
      </c>
      <c r="D8387" t="s">
        <v>13</v>
      </c>
      <c r="E8387" t="s">
        <v>19</v>
      </c>
      <c r="F8387" t="s">
        <v>27</v>
      </c>
      <c r="G8387">
        <v>3</v>
      </c>
      <c r="H8387" s="5">
        <v>135.28</v>
      </c>
      <c r="I8387" s="5">
        <v>0.13</v>
      </c>
      <c r="J8387" s="5">
        <v>353.08080000000001</v>
      </c>
      <c r="K8387" s="5">
        <v>20.652480658789191</v>
      </c>
      <c r="L8387">
        <f>YEAR(SalesData[Order Date])</f>
        <v>2025</v>
      </c>
      <c r="M8387">
        <f>MONTH(SalesData[Order Date])</f>
        <v>1</v>
      </c>
      <c r="N8387" t="str">
        <f>TEXT(SalesData[[#This Row],[Order Date]], "mmmm")</f>
        <v>January</v>
      </c>
      <c r="O8387" s="7">
        <f>IF(SalesData[Sales]=0,0,SalesData[Profit]/SalesData[Sales])</f>
        <v>5.8492222343410318E-2</v>
      </c>
      <c r="P8387" s="8">
        <f t="shared" si="131"/>
        <v>3.203232801103883E-4</v>
      </c>
      <c r="Q8387" t="str">
        <f>IF(SalesData[[#This Row],[Discount]]&gt;0, "Yes", "No")</f>
        <v>Yes</v>
      </c>
      <c r="R8387" t="str">
        <f>TEXT(SalesData[[#This Row],[Order Date]],"mmm-yyyy")</f>
        <v>Jan-2025</v>
      </c>
      <c r="S8387">
        <f>YEAR(SalesData[[#This Row],[Order Date]])*100 + MONTH(SalesData[[#This Row],[Order Date]])</f>
        <v>202501</v>
      </c>
    </row>
    <row r="8388" spans="1:19" x14ac:dyDescent="0.3">
      <c r="A8388" t="s">
        <v>7849</v>
      </c>
      <c r="B8388" s="3">
        <v>45686</v>
      </c>
      <c r="C8388" t="s">
        <v>7850</v>
      </c>
      <c r="D8388" t="s">
        <v>30</v>
      </c>
      <c r="E8388" t="s">
        <v>26</v>
      </c>
      <c r="F8388" t="s">
        <v>20</v>
      </c>
      <c r="G8388">
        <v>8</v>
      </c>
      <c r="H8388" s="5">
        <v>62.82</v>
      </c>
      <c r="I8388" s="5">
        <v>0.09</v>
      </c>
      <c r="J8388" s="5">
        <v>457.32960000000003</v>
      </c>
      <c r="K8388" s="5">
        <v>28.693127497180289</v>
      </c>
      <c r="L8388">
        <f>YEAR(SalesData[Order Date])</f>
        <v>2025</v>
      </c>
      <c r="M8388">
        <f>MONTH(SalesData[Order Date])</f>
        <v>1</v>
      </c>
      <c r="N8388" t="str">
        <f>TEXT(SalesData[[#This Row],[Order Date]], "mmmm")</f>
        <v>January</v>
      </c>
      <c r="O8388" s="7">
        <f>IF(SalesData[Sales]=0,0,SalesData[Profit]/SalesData[Sales])</f>
        <v>6.2740586870345338E-2</v>
      </c>
      <c r="P8388" s="8">
        <f t="shared" si="131"/>
        <v>1.7908309455587392E-4</v>
      </c>
      <c r="Q8388" t="str">
        <f>IF(SalesData[[#This Row],[Discount]]&gt;0, "Yes", "No")</f>
        <v>Yes</v>
      </c>
      <c r="R8388" t="str">
        <f>TEXT(SalesData[[#This Row],[Order Date]],"mmm-yyyy")</f>
        <v>Jan-2025</v>
      </c>
      <c r="S8388">
        <f>YEAR(SalesData[[#This Row],[Order Date]])*100 + MONTH(SalesData[[#This Row],[Order Date]])</f>
        <v>202501</v>
      </c>
    </row>
    <row r="8389" spans="1:19" x14ac:dyDescent="0.3">
      <c r="A8389" t="s">
        <v>7901</v>
      </c>
      <c r="B8389" s="3">
        <v>45673</v>
      </c>
      <c r="C8389" t="s">
        <v>7902</v>
      </c>
      <c r="D8389" t="s">
        <v>13</v>
      </c>
      <c r="E8389" t="s">
        <v>26</v>
      </c>
      <c r="F8389" t="s">
        <v>39</v>
      </c>
      <c r="G8389">
        <v>7</v>
      </c>
      <c r="H8389" s="5">
        <v>982.89</v>
      </c>
      <c r="I8389" s="5">
        <v>0.28999999999999998</v>
      </c>
      <c r="J8389" s="5">
        <v>4884.9632999999994</v>
      </c>
      <c r="K8389" s="5">
        <v>410.54213789202328</v>
      </c>
      <c r="L8389">
        <f>YEAR(SalesData[Order Date])</f>
        <v>2025</v>
      </c>
      <c r="M8389">
        <f>MONTH(SalesData[Order Date])</f>
        <v>1</v>
      </c>
      <c r="N8389" t="str">
        <f>TEXT(SalesData[[#This Row],[Order Date]], "mmmm")</f>
        <v>January</v>
      </c>
      <c r="O8389" s="7">
        <f>IF(SalesData[Sales]=0,0,SalesData[Profit]/SalesData[Sales])</f>
        <v>8.4042010692695138E-2</v>
      </c>
      <c r="P8389" s="8">
        <f t="shared" si="131"/>
        <v>4.2149753714628727E-5</v>
      </c>
      <c r="Q8389" t="str">
        <f>IF(SalesData[[#This Row],[Discount]]&gt;0, "Yes", "No")</f>
        <v>Yes</v>
      </c>
      <c r="R8389" t="str">
        <f>TEXT(SalesData[[#This Row],[Order Date]],"mmm-yyyy")</f>
        <v>Jan-2025</v>
      </c>
      <c r="S8389">
        <f>YEAR(SalesData[[#This Row],[Order Date]])*100 + MONTH(SalesData[[#This Row],[Order Date]])</f>
        <v>202501</v>
      </c>
    </row>
    <row r="8390" spans="1:19" x14ac:dyDescent="0.3">
      <c r="A8390" t="s">
        <v>7950</v>
      </c>
      <c r="B8390" s="3">
        <v>45679</v>
      </c>
      <c r="C8390" t="s">
        <v>7951</v>
      </c>
      <c r="D8390" t="s">
        <v>30</v>
      </c>
      <c r="E8390" t="s">
        <v>19</v>
      </c>
      <c r="F8390" t="s">
        <v>39</v>
      </c>
      <c r="G8390">
        <v>1</v>
      </c>
      <c r="H8390" s="5">
        <v>540.28</v>
      </c>
      <c r="I8390" s="5">
        <v>0.13</v>
      </c>
      <c r="J8390" s="5">
        <v>470.04360000000003</v>
      </c>
      <c r="K8390" s="5">
        <v>71.336900090840558</v>
      </c>
      <c r="L8390">
        <f>YEAR(SalesData[Order Date])</f>
        <v>2025</v>
      </c>
      <c r="M8390">
        <f>MONTH(SalesData[Order Date])</f>
        <v>1</v>
      </c>
      <c r="N8390" t="str">
        <f>TEXT(SalesData[[#This Row],[Order Date]], "mmmm")</f>
        <v>January</v>
      </c>
      <c r="O8390" s="7">
        <f>IF(SalesData[Sales]=0,0,SalesData[Profit]/SalesData[Sales])</f>
        <v>0.1517665597209292</v>
      </c>
      <c r="P8390" s="8">
        <f t="shared" si="131"/>
        <v>2.4061597690086623E-4</v>
      </c>
      <c r="Q8390" t="str">
        <f>IF(SalesData[[#This Row],[Discount]]&gt;0, "Yes", "No")</f>
        <v>Yes</v>
      </c>
      <c r="R8390" t="str">
        <f>TEXT(SalesData[[#This Row],[Order Date]],"mmm-yyyy")</f>
        <v>Jan-2025</v>
      </c>
      <c r="S8390">
        <f>YEAR(SalesData[[#This Row],[Order Date]])*100 + MONTH(SalesData[[#This Row],[Order Date]])</f>
        <v>202501</v>
      </c>
    </row>
    <row r="8391" spans="1:19" x14ac:dyDescent="0.3">
      <c r="A8391" t="s">
        <v>7962</v>
      </c>
      <c r="B8391" s="3">
        <v>45684</v>
      </c>
      <c r="C8391" t="s">
        <v>7963</v>
      </c>
      <c r="D8391" t="s">
        <v>13</v>
      </c>
      <c r="E8391" t="s">
        <v>19</v>
      </c>
      <c r="F8391" t="s">
        <v>20</v>
      </c>
      <c r="G8391">
        <v>1</v>
      </c>
      <c r="H8391" s="5">
        <v>827.78</v>
      </c>
      <c r="I8391" s="5">
        <v>0.23</v>
      </c>
      <c r="J8391" s="5">
        <v>637.39059999999995</v>
      </c>
      <c r="K8391" s="5">
        <v>142.81451946918321</v>
      </c>
      <c r="L8391">
        <f>YEAR(SalesData[Order Date])</f>
        <v>2025</v>
      </c>
      <c r="M8391">
        <f>MONTH(SalesData[Order Date])</f>
        <v>1</v>
      </c>
      <c r="N8391" t="str">
        <f>TEXT(SalesData[[#This Row],[Order Date]], "mmmm")</f>
        <v>January</v>
      </c>
      <c r="O8391" s="7">
        <f>IF(SalesData[Sales]=0,0,SalesData[Profit]/SalesData[Sales])</f>
        <v>0.2240612263017108</v>
      </c>
      <c r="P8391" s="8">
        <f t="shared" si="131"/>
        <v>2.7785160308294477E-4</v>
      </c>
      <c r="Q8391" t="str">
        <f>IF(SalesData[[#This Row],[Discount]]&gt;0, "Yes", "No")</f>
        <v>Yes</v>
      </c>
      <c r="R8391" t="str">
        <f>TEXT(SalesData[[#This Row],[Order Date]],"mmm-yyyy")</f>
        <v>Jan-2025</v>
      </c>
      <c r="S8391">
        <f>YEAR(SalesData[[#This Row],[Order Date]])*100 + MONTH(SalesData[[#This Row],[Order Date]])</f>
        <v>202501</v>
      </c>
    </row>
    <row r="8392" spans="1:19" x14ac:dyDescent="0.3">
      <c r="A8392" t="s">
        <v>8098</v>
      </c>
      <c r="B8392" s="3">
        <v>45665</v>
      </c>
      <c r="C8392" t="s">
        <v>8099</v>
      </c>
      <c r="D8392" t="s">
        <v>18</v>
      </c>
      <c r="E8392" t="s">
        <v>14</v>
      </c>
      <c r="F8392" t="s">
        <v>62</v>
      </c>
      <c r="G8392">
        <v>3</v>
      </c>
      <c r="H8392" s="5">
        <v>421.65</v>
      </c>
      <c r="I8392" s="5">
        <v>0.17</v>
      </c>
      <c r="J8392" s="5">
        <v>1049.9085</v>
      </c>
      <c r="K8392" s="5">
        <v>92.433284869315671</v>
      </c>
      <c r="L8392">
        <f>YEAR(SalesData[Order Date])</f>
        <v>2025</v>
      </c>
      <c r="M8392">
        <f>MONTH(SalesData[Order Date])</f>
        <v>1</v>
      </c>
      <c r="N8392" t="str">
        <f>TEXT(SalesData[[#This Row],[Order Date]], "mmmm")</f>
        <v>January</v>
      </c>
      <c r="O8392" s="7">
        <f>IF(SalesData[Sales]=0,0,SalesData[Profit]/SalesData[Sales])</f>
        <v>8.8039371877945236E-2</v>
      </c>
      <c r="P8392" s="8">
        <f t="shared" si="131"/>
        <v>1.3439266374164991E-4</v>
      </c>
      <c r="Q8392" t="str">
        <f>IF(SalesData[[#This Row],[Discount]]&gt;0, "Yes", "No")</f>
        <v>Yes</v>
      </c>
      <c r="R8392" t="str">
        <f>TEXT(SalesData[[#This Row],[Order Date]],"mmm-yyyy")</f>
        <v>Jan-2025</v>
      </c>
      <c r="S8392">
        <f>YEAR(SalesData[[#This Row],[Order Date]])*100 + MONTH(SalesData[[#This Row],[Order Date]])</f>
        <v>202501</v>
      </c>
    </row>
    <row r="8393" spans="1:19" x14ac:dyDescent="0.3">
      <c r="A8393" t="s">
        <v>8105</v>
      </c>
      <c r="B8393" s="3">
        <v>45660</v>
      </c>
      <c r="C8393" t="s">
        <v>8106</v>
      </c>
      <c r="D8393" t="s">
        <v>18</v>
      </c>
      <c r="E8393" t="s">
        <v>19</v>
      </c>
      <c r="F8393" t="s">
        <v>39</v>
      </c>
      <c r="G8393">
        <v>4</v>
      </c>
      <c r="H8393" s="5">
        <v>321.52999999999997</v>
      </c>
      <c r="I8393" s="5">
        <v>0.24</v>
      </c>
      <c r="J8393" s="5">
        <v>977.45119999999997</v>
      </c>
      <c r="K8393" s="5">
        <v>201.76726730212471</v>
      </c>
      <c r="L8393">
        <f>YEAR(SalesData[Order Date])</f>
        <v>2025</v>
      </c>
      <c r="M8393">
        <f>MONTH(SalesData[Order Date])</f>
        <v>1</v>
      </c>
      <c r="N8393" t="str">
        <f>TEXT(SalesData[[#This Row],[Order Date]], "mmmm")</f>
        <v>January</v>
      </c>
      <c r="O8393" s="7">
        <f>IF(SalesData[Sales]=0,0,SalesData[Profit]/SalesData[Sales])</f>
        <v>0.20642183190539304</v>
      </c>
      <c r="P8393" s="8">
        <f t="shared" si="131"/>
        <v>1.866077815444904E-4</v>
      </c>
      <c r="Q8393" t="str">
        <f>IF(SalesData[[#This Row],[Discount]]&gt;0, "Yes", "No")</f>
        <v>Yes</v>
      </c>
      <c r="R8393" t="str">
        <f>TEXT(SalesData[[#This Row],[Order Date]],"mmm-yyyy")</f>
        <v>Jan-2025</v>
      </c>
      <c r="S8393">
        <f>YEAR(SalesData[[#This Row],[Order Date]])*100 + MONTH(SalesData[[#This Row],[Order Date]])</f>
        <v>202501</v>
      </c>
    </row>
    <row r="8394" spans="1:19" x14ac:dyDescent="0.3">
      <c r="A8394" t="s">
        <v>8113</v>
      </c>
      <c r="B8394" s="3">
        <v>45675</v>
      </c>
      <c r="C8394" t="s">
        <v>8114</v>
      </c>
      <c r="D8394" t="s">
        <v>13</v>
      </c>
      <c r="E8394" t="s">
        <v>14</v>
      </c>
      <c r="F8394" t="s">
        <v>27</v>
      </c>
      <c r="G8394">
        <v>7</v>
      </c>
      <c r="H8394" s="5">
        <v>99</v>
      </c>
      <c r="I8394" s="5">
        <v>0.03</v>
      </c>
      <c r="J8394" s="5">
        <v>672.21</v>
      </c>
      <c r="K8394" s="5">
        <v>159.27433361329039</v>
      </c>
      <c r="L8394">
        <f>YEAR(SalesData[Order Date])</f>
        <v>2025</v>
      </c>
      <c r="M8394">
        <f>MONTH(SalesData[Order Date])</f>
        <v>1</v>
      </c>
      <c r="N8394" t="str">
        <f>TEXT(SalesData[[#This Row],[Order Date]], "mmmm")</f>
        <v>January</v>
      </c>
      <c r="O8394" s="7">
        <f>IF(SalesData[Sales]=0,0,SalesData[Profit]/SalesData[Sales])</f>
        <v>0.23694133323409408</v>
      </c>
      <c r="P8394" s="8">
        <f t="shared" si="131"/>
        <v>4.329004329004329E-5</v>
      </c>
      <c r="Q8394" t="str">
        <f>IF(SalesData[[#This Row],[Discount]]&gt;0, "Yes", "No")</f>
        <v>Yes</v>
      </c>
      <c r="R8394" t="str">
        <f>TEXT(SalesData[[#This Row],[Order Date]],"mmm-yyyy")</f>
        <v>Jan-2025</v>
      </c>
      <c r="S8394">
        <f>YEAR(SalesData[[#This Row],[Order Date]])*100 + MONTH(SalesData[[#This Row],[Order Date]])</f>
        <v>202501</v>
      </c>
    </row>
    <row r="8395" spans="1:19" x14ac:dyDescent="0.3">
      <c r="A8395" t="s">
        <v>8183</v>
      </c>
      <c r="B8395" s="3">
        <v>45660</v>
      </c>
      <c r="C8395" t="s">
        <v>8184</v>
      </c>
      <c r="D8395" t="s">
        <v>23</v>
      </c>
      <c r="E8395" t="s">
        <v>26</v>
      </c>
      <c r="F8395" t="s">
        <v>62</v>
      </c>
      <c r="G8395">
        <v>7</v>
      </c>
      <c r="H8395" s="5">
        <v>10.94</v>
      </c>
      <c r="I8395" s="5">
        <v>0.02</v>
      </c>
      <c r="J8395" s="5">
        <v>75.048400000000001</v>
      </c>
      <c r="K8395" s="5">
        <v>6.509541145852209</v>
      </c>
      <c r="L8395">
        <f>YEAR(SalesData[Order Date])</f>
        <v>2025</v>
      </c>
      <c r="M8395">
        <f>MONTH(SalesData[Order Date])</f>
        <v>1</v>
      </c>
      <c r="N8395" t="str">
        <f>TEXT(SalesData[[#This Row],[Order Date]], "mmmm")</f>
        <v>January</v>
      </c>
      <c r="O8395" s="7">
        <f>IF(SalesData[Sales]=0,0,SalesData[Profit]/SalesData[Sales])</f>
        <v>8.6737907081992541E-2</v>
      </c>
      <c r="P8395" s="8">
        <f t="shared" si="131"/>
        <v>2.6116479498563595E-4</v>
      </c>
      <c r="Q8395" t="str">
        <f>IF(SalesData[[#This Row],[Discount]]&gt;0, "Yes", "No")</f>
        <v>Yes</v>
      </c>
      <c r="R8395" t="str">
        <f>TEXT(SalesData[[#This Row],[Order Date]],"mmm-yyyy")</f>
        <v>Jan-2025</v>
      </c>
      <c r="S8395">
        <f>YEAR(SalesData[[#This Row],[Order Date]])*100 + MONTH(SalesData[[#This Row],[Order Date]])</f>
        <v>202501</v>
      </c>
    </row>
    <row r="8396" spans="1:19" x14ac:dyDescent="0.3">
      <c r="A8396" t="s">
        <v>8189</v>
      </c>
      <c r="B8396" s="3">
        <v>45669</v>
      </c>
      <c r="C8396" t="s">
        <v>8190</v>
      </c>
      <c r="D8396" t="s">
        <v>30</v>
      </c>
      <c r="E8396" t="s">
        <v>26</v>
      </c>
      <c r="F8396" t="s">
        <v>15</v>
      </c>
      <c r="G8396">
        <v>1</v>
      </c>
      <c r="H8396" s="5">
        <v>781.47</v>
      </c>
      <c r="I8396" s="5">
        <v>0.16</v>
      </c>
      <c r="J8396" s="5">
        <v>656.4348</v>
      </c>
      <c r="K8396" s="5">
        <v>125.3325708509479</v>
      </c>
      <c r="L8396">
        <f>YEAR(SalesData[Order Date])</f>
        <v>2025</v>
      </c>
      <c r="M8396">
        <f>MONTH(SalesData[Order Date])</f>
        <v>1</v>
      </c>
      <c r="N8396" t="str">
        <f>TEXT(SalesData[[#This Row],[Order Date]], "mmmm")</f>
        <v>January</v>
      </c>
      <c r="O8396" s="7">
        <f>IF(SalesData[Sales]=0,0,SalesData[Profit]/SalesData[Sales])</f>
        <v>0.19092919944364301</v>
      </c>
      <c r="P8396" s="8">
        <f t="shared" si="131"/>
        <v>2.047423445557731E-4</v>
      </c>
      <c r="Q8396" t="str">
        <f>IF(SalesData[[#This Row],[Discount]]&gt;0, "Yes", "No")</f>
        <v>Yes</v>
      </c>
      <c r="R8396" t="str">
        <f>TEXT(SalesData[[#This Row],[Order Date]],"mmm-yyyy")</f>
        <v>Jan-2025</v>
      </c>
      <c r="S8396">
        <f>YEAR(SalesData[[#This Row],[Order Date]])*100 + MONTH(SalesData[[#This Row],[Order Date]])</f>
        <v>202501</v>
      </c>
    </row>
    <row r="8397" spans="1:19" x14ac:dyDescent="0.3">
      <c r="A8397" t="s">
        <v>8231</v>
      </c>
      <c r="B8397" s="3">
        <v>45682</v>
      </c>
      <c r="C8397" t="s">
        <v>8232</v>
      </c>
      <c r="D8397" t="s">
        <v>23</v>
      </c>
      <c r="E8397" t="s">
        <v>14</v>
      </c>
      <c r="F8397" t="s">
        <v>31</v>
      </c>
      <c r="G8397">
        <v>5</v>
      </c>
      <c r="H8397" s="5">
        <v>978.67</v>
      </c>
      <c r="I8397" s="5">
        <v>0.19</v>
      </c>
      <c r="J8397" s="5">
        <v>3963.6134999999999</v>
      </c>
      <c r="K8397" s="5">
        <v>381.77621032875828</v>
      </c>
      <c r="L8397">
        <f>YEAR(SalesData[Order Date])</f>
        <v>2025</v>
      </c>
      <c r="M8397">
        <f>MONTH(SalesData[Order Date])</f>
        <v>1</v>
      </c>
      <c r="N8397" t="str">
        <f>TEXT(SalesData[[#This Row],[Order Date]], "mmmm")</f>
        <v>January</v>
      </c>
      <c r="O8397" s="7">
        <f>IF(SalesData[Sales]=0,0,SalesData[Profit]/SalesData[Sales])</f>
        <v>9.6320241700851586E-2</v>
      </c>
      <c r="P8397" s="8">
        <f t="shared" si="131"/>
        <v>3.8828205626002643E-5</v>
      </c>
      <c r="Q8397" t="str">
        <f>IF(SalesData[[#This Row],[Discount]]&gt;0, "Yes", "No")</f>
        <v>Yes</v>
      </c>
      <c r="R8397" t="str">
        <f>TEXT(SalesData[[#This Row],[Order Date]],"mmm-yyyy")</f>
        <v>Jan-2025</v>
      </c>
      <c r="S8397">
        <f>YEAR(SalesData[[#This Row],[Order Date]])*100 + MONTH(SalesData[[#This Row],[Order Date]])</f>
        <v>202501</v>
      </c>
    </row>
    <row r="8398" spans="1:19" x14ac:dyDescent="0.3">
      <c r="A8398" t="s">
        <v>8333</v>
      </c>
      <c r="B8398" s="3">
        <v>45671</v>
      </c>
      <c r="C8398" t="s">
        <v>8334</v>
      </c>
      <c r="D8398" t="s">
        <v>30</v>
      </c>
      <c r="E8398" t="s">
        <v>14</v>
      </c>
      <c r="F8398" t="s">
        <v>91</v>
      </c>
      <c r="G8398">
        <v>6</v>
      </c>
      <c r="H8398" s="5">
        <v>167.26</v>
      </c>
      <c r="I8398" s="5">
        <v>0.01</v>
      </c>
      <c r="J8398" s="5">
        <v>993.5243999999999</v>
      </c>
      <c r="K8398" s="5">
        <v>282.57504454618271</v>
      </c>
      <c r="L8398">
        <f>YEAR(SalesData[Order Date])</f>
        <v>2025</v>
      </c>
      <c r="M8398">
        <f>MONTH(SalesData[Order Date])</f>
        <v>1</v>
      </c>
      <c r="N8398" t="str">
        <f>TEXT(SalesData[[#This Row],[Order Date]], "mmmm")</f>
        <v>January</v>
      </c>
      <c r="O8398" s="7">
        <f>IF(SalesData[Sales]=0,0,SalesData[Profit]/SalesData[Sales])</f>
        <v>0.2844168140673573</v>
      </c>
      <c r="P8398" s="8">
        <f t="shared" si="131"/>
        <v>9.9645262864203442E-6</v>
      </c>
      <c r="Q8398" t="str">
        <f>IF(SalesData[[#This Row],[Discount]]&gt;0, "Yes", "No")</f>
        <v>Yes</v>
      </c>
      <c r="R8398" t="str">
        <f>TEXT(SalesData[[#This Row],[Order Date]],"mmm-yyyy")</f>
        <v>Jan-2025</v>
      </c>
      <c r="S8398">
        <f>YEAR(SalesData[[#This Row],[Order Date]])*100 + MONTH(SalesData[[#This Row],[Order Date]])</f>
        <v>202501</v>
      </c>
    </row>
    <row r="8399" spans="1:19" x14ac:dyDescent="0.3">
      <c r="A8399" t="s">
        <v>8355</v>
      </c>
      <c r="B8399" s="3">
        <v>45674</v>
      </c>
      <c r="C8399" t="s">
        <v>2517</v>
      </c>
      <c r="D8399" t="s">
        <v>13</v>
      </c>
      <c r="E8399" t="s">
        <v>26</v>
      </c>
      <c r="F8399" t="s">
        <v>39</v>
      </c>
      <c r="G8399">
        <v>6</v>
      </c>
      <c r="H8399" s="5">
        <v>368.5</v>
      </c>
      <c r="I8399" s="5">
        <v>0.1</v>
      </c>
      <c r="J8399" s="5">
        <v>1989.9</v>
      </c>
      <c r="K8399" s="5">
        <v>443.54547690793521</v>
      </c>
      <c r="L8399">
        <f>YEAR(SalesData[Order Date])</f>
        <v>2025</v>
      </c>
      <c r="M8399">
        <f>MONTH(SalesData[Order Date])</f>
        <v>1</v>
      </c>
      <c r="N8399" t="str">
        <f>TEXT(SalesData[[#This Row],[Order Date]], "mmmm")</f>
        <v>January</v>
      </c>
      <c r="O8399" s="7">
        <f>IF(SalesData[Sales]=0,0,SalesData[Profit]/SalesData[Sales])</f>
        <v>0.22289837524897491</v>
      </c>
      <c r="P8399" s="8">
        <f t="shared" si="131"/>
        <v>4.5228403437358663E-5</v>
      </c>
      <c r="Q8399" t="str">
        <f>IF(SalesData[[#This Row],[Discount]]&gt;0, "Yes", "No")</f>
        <v>Yes</v>
      </c>
      <c r="R8399" t="str">
        <f>TEXT(SalesData[[#This Row],[Order Date]],"mmm-yyyy")</f>
        <v>Jan-2025</v>
      </c>
      <c r="S8399">
        <f>YEAR(SalesData[[#This Row],[Order Date]])*100 + MONTH(SalesData[[#This Row],[Order Date]])</f>
        <v>202501</v>
      </c>
    </row>
    <row r="8400" spans="1:19" x14ac:dyDescent="0.3">
      <c r="A8400" t="s">
        <v>8358</v>
      </c>
      <c r="B8400" s="3">
        <v>45661</v>
      </c>
      <c r="C8400" t="s">
        <v>8359</v>
      </c>
      <c r="D8400" t="s">
        <v>18</v>
      </c>
      <c r="E8400" t="s">
        <v>26</v>
      </c>
      <c r="F8400" t="s">
        <v>15</v>
      </c>
      <c r="G8400">
        <v>6</v>
      </c>
      <c r="H8400" s="5">
        <v>504.91</v>
      </c>
      <c r="I8400" s="5">
        <v>0.16</v>
      </c>
      <c r="J8400" s="5">
        <v>2544.7464</v>
      </c>
      <c r="K8400" s="5">
        <v>485.40172065932461</v>
      </c>
      <c r="L8400">
        <f>YEAR(SalesData[Order Date])</f>
        <v>2025</v>
      </c>
      <c r="M8400">
        <f>MONTH(SalesData[Order Date])</f>
        <v>1</v>
      </c>
      <c r="N8400" t="str">
        <f>TEXT(SalesData[[#This Row],[Order Date]], "mmmm")</f>
        <v>January</v>
      </c>
      <c r="O8400" s="7">
        <f>IF(SalesData[Sales]=0,0,SalesData[Profit]/SalesData[Sales])</f>
        <v>0.19074659881995495</v>
      </c>
      <c r="P8400" s="8">
        <f t="shared" si="131"/>
        <v>5.2814693047605842E-5</v>
      </c>
      <c r="Q8400" t="str">
        <f>IF(SalesData[[#This Row],[Discount]]&gt;0, "Yes", "No")</f>
        <v>Yes</v>
      </c>
      <c r="R8400" t="str">
        <f>TEXT(SalesData[[#This Row],[Order Date]],"mmm-yyyy")</f>
        <v>Jan-2025</v>
      </c>
      <c r="S8400">
        <f>YEAR(SalesData[[#This Row],[Order Date]])*100 + MONTH(SalesData[[#This Row],[Order Date]])</f>
        <v>202501</v>
      </c>
    </row>
    <row r="8401" spans="1:19" x14ac:dyDescent="0.3">
      <c r="A8401" t="s">
        <v>8397</v>
      </c>
      <c r="B8401" s="3">
        <v>45665</v>
      </c>
      <c r="C8401" t="s">
        <v>8398</v>
      </c>
      <c r="D8401" t="s">
        <v>30</v>
      </c>
      <c r="E8401" t="s">
        <v>19</v>
      </c>
      <c r="F8401" t="s">
        <v>44</v>
      </c>
      <c r="G8401">
        <v>5</v>
      </c>
      <c r="H8401" s="5">
        <v>835.53</v>
      </c>
      <c r="I8401" s="5">
        <v>0.05</v>
      </c>
      <c r="J8401" s="5">
        <v>3968.767499999999</v>
      </c>
      <c r="K8401" s="5">
        <v>589.06842304356144</v>
      </c>
      <c r="L8401">
        <f>YEAR(SalesData[Order Date])</f>
        <v>2025</v>
      </c>
      <c r="M8401">
        <f>MONTH(SalesData[Order Date])</f>
        <v>1</v>
      </c>
      <c r="N8401" t="str">
        <f>TEXT(SalesData[[#This Row],[Order Date]], "mmmm")</f>
        <v>January</v>
      </c>
      <c r="O8401" s="7">
        <f>IF(SalesData[Sales]=0,0,SalesData[Profit]/SalesData[Sales])</f>
        <v>0.14842603479381486</v>
      </c>
      <c r="P8401" s="8">
        <f t="shared" si="131"/>
        <v>1.1968451162735033E-5</v>
      </c>
      <c r="Q8401" t="str">
        <f>IF(SalesData[[#This Row],[Discount]]&gt;0, "Yes", "No")</f>
        <v>Yes</v>
      </c>
      <c r="R8401" t="str">
        <f>TEXT(SalesData[[#This Row],[Order Date]],"mmm-yyyy")</f>
        <v>Jan-2025</v>
      </c>
      <c r="S8401">
        <f>YEAR(SalesData[[#This Row],[Order Date]])*100 + MONTH(SalesData[[#This Row],[Order Date]])</f>
        <v>202501</v>
      </c>
    </row>
    <row r="8402" spans="1:19" x14ac:dyDescent="0.3">
      <c r="A8402" t="s">
        <v>8469</v>
      </c>
      <c r="B8402" s="3">
        <v>45685</v>
      </c>
      <c r="C8402" t="s">
        <v>8470</v>
      </c>
      <c r="D8402" t="s">
        <v>18</v>
      </c>
      <c r="E8402" t="s">
        <v>14</v>
      </c>
      <c r="F8402" t="s">
        <v>15</v>
      </c>
      <c r="G8402">
        <v>8</v>
      </c>
      <c r="H8402" s="5">
        <v>117.42</v>
      </c>
      <c r="I8402" s="5">
        <v>0.03</v>
      </c>
      <c r="J8402" s="5">
        <v>911.17920000000004</v>
      </c>
      <c r="K8402" s="5">
        <v>233.45075251571089</v>
      </c>
      <c r="L8402">
        <f>YEAR(SalesData[Order Date])</f>
        <v>2025</v>
      </c>
      <c r="M8402">
        <f>MONTH(SalesData[Order Date])</f>
        <v>1</v>
      </c>
      <c r="N8402" t="str">
        <f>TEXT(SalesData[[#This Row],[Order Date]], "mmmm")</f>
        <v>January</v>
      </c>
      <c r="O8402" s="7">
        <f>IF(SalesData[Sales]=0,0,SalesData[Profit]/SalesData[Sales])</f>
        <v>0.25620728887985028</v>
      </c>
      <c r="P8402" s="8">
        <f t="shared" si="131"/>
        <v>3.1936637710781805E-5</v>
      </c>
      <c r="Q8402" t="str">
        <f>IF(SalesData[[#This Row],[Discount]]&gt;0, "Yes", "No")</f>
        <v>Yes</v>
      </c>
      <c r="R8402" t="str">
        <f>TEXT(SalesData[[#This Row],[Order Date]],"mmm-yyyy")</f>
        <v>Jan-2025</v>
      </c>
      <c r="S8402">
        <f>YEAR(SalesData[[#This Row],[Order Date]])*100 + MONTH(SalesData[[#This Row],[Order Date]])</f>
        <v>202501</v>
      </c>
    </row>
    <row r="8403" spans="1:19" x14ac:dyDescent="0.3">
      <c r="A8403" t="s">
        <v>8501</v>
      </c>
      <c r="B8403" s="3">
        <v>45680</v>
      </c>
      <c r="C8403" t="s">
        <v>8502</v>
      </c>
      <c r="D8403" t="s">
        <v>18</v>
      </c>
      <c r="E8403" t="s">
        <v>26</v>
      </c>
      <c r="F8403" t="s">
        <v>31</v>
      </c>
      <c r="G8403">
        <v>9</v>
      </c>
      <c r="H8403" s="5">
        <v>476.54</v>
      </c>
      <c r="I8403" s="5">
        <v>0.13</v>
      </c>
      <c r="J8403" s="5">
        <v>3731.3081999999999</v>
      </c>
      <c r="K8403" s="5">
        <v>491.54780965815343</v>
      </c>
      <c r="L8403">
        <f>YEAR(SalesData[Order Date])</f>
        <v>2025</v>
      </c>
      <c r="M8403">
        <f>MONTH(SalesData[Order Date])</f>
        <v>1</v>
      </c>
      <c r="N8403" t="str">
        <f>TEXT(SalesData[[#This Row],[Order Date]], "mmmm")</f>
        <v>January</v>
      </c>
      <c r="O8403" s="7">
        <f>IF(SalesData[Sales]=0,0,SalesData[Profit]/SalesData[Sales])</f>
        <v>0.13173605162343691</v>
      </c>
      <c r="P8403" s="8">
        <f t="shared" si="131"/>
        <v>3.0311084996945573E-5</v>
      </c>
      <c r="Q8403" t="str">
        <f>IF(SalesData[[#This Row],[Discount]]&gt;0, "Yes", "No")</f>
        <v>Yes</v>
      </c>
      <c r="R8403" t="str">
        <f>TEXT(SalesData[[#This Row],[Order Date]],"mmm-yyyy")</f>
        <v>Jan-2025</v>
      </c>
      <c r="S8403">
        <f>YEAR(SalesData[[#This Row],[Order Date]])*100 + MONTH(SalesData[[#This Row],[Order Date]])</f>
        <v>202501</v>
      </c>
    </row>
    <row r="8404" spans="1:19" x14ac:dyDescent="0.3">
      <c r="A8404" t="s">
        <v>8545</v>
      </c>
      <c r="B8404" s="3">
        <v>45679</v>
      </c>
      <c r="C8404" t="s">
        <v>8546</v>
      </c>
      <c r="D8404" t="s">
        <v>23</v>
      </c>
      <c r="E8404" t="s">
        <v>14</v>
      </c>
      <c r="F8404" t="s">
        <v>39</v>
      </c>
      <c r="G8404">
        <v>8</v>
      </c>
      <c r="H8404" s="5">
        <v>10.59</v>
      </c>
      <c r="I8404" s="5">
        <v>0.23</v>
      </c>
      <c r="J8404" s="5">
        <v>65.234399999999994</v>
      </c>
      <c r="K8404" s="5">
        <v>4.5155604541149392</v>
      </c>
      <c r="L8404">
        <f>YEAR(SalesData[Order Date])</f>
        <v>2025</v>
      </c>
      <c r="M8404">
        <f>MONTH(SalesData[Order Date])</f>
        <v>1</v>
      </c>
      <c r="N8404" t="str">
        <f>TEXT(SalesData[[#This Row],[Order Date]], "mmmm")</f>
        <v>January</v>
      </c>
      <c r="O8404" s="7">
        <f>IF(SalesData[Sales]=0,0,SalesData[Profit]/SalesData[Sales])</f>
        <v>6.9220540912692377E-2</v>
      </c>
      <c r="P8404" s="8">
        <f t="shared" si="131"/>
        <v>2.7148253068932956E-3</v>
      </c>
      <c r="Q8404" t="str">
        <f>IF(SalesData[[#This Row],[Discount]]&gt;0, "Yes", "No")</f>
        <v>Yes</v>
      </c>
      <c r="R8404" t="str">
        <f>TEXT(SalesData[[#This Row],[Order Date]],"mmm-yyyy")</f>
        <v>Jan-2025</v>
      </c>
      <c r="S8404">
        <f>YEAR(SalesData[[#This Row],[Order Date]])*100 + MONTH(SalesData[[#This Row],[Order Date]])</f>
        <v>202501</v>
      </c>
    </row>
    <row r="8405" spans="1:19" x14ac:dyDescent="0.3">
      <c r="A8405" t="s">
        <v>8553</v>
      </c>
      <c r="B8405" s="3">
        <v>45674</v>
      </c>
      <c r="C8405" t="s">
        <v>8554</v>
      </c>
      <c r="D8405" t="s">
        <v>23</v>
      </c>
      <c r="E8405" t="s">
        <v>19</v>
      </c>
      <c r="F8405" t="s">
        <v>34</v>
      </c>
      <c r="G8405">
        <v>6</v>
      </c>
      <c r="H8405" s="5">
        <v>779.76</v>
      </c>
      <c r="I8405" s="5">
        <v>0.17</v>
      </c>
      <c r="J8405" s="5">
        <v>3883.2048</v>
      </c>
      <c r="K8405" s="5">
        <v>988.48713274843101</v>
      </c>
      <c r="L8405">
        <f>YEAR(SalesData[Order Date])</f>
        <v>2025</v>
      </c>
      <c r="M8405">
        <f>MONTH(SalesData[Order Date])</f>
        <v>1</v>
      </c>
      <c r="N8405" t="str">
        <f>TEXT(SalesData[[#This Row],[Order Date]], "mmmm")</f>
        <v>January</v>
      </c>
      <c r="O8405" s="7">
        <f>IF(SalesData[Sales]=0,0,SalesData[Profit]/SalesData[Sales])</f>
        <v>0.25455446819298094</v>
      </c>
      <c r="P8405" s="8">
        <f t="shared" si="131"/>
        <v>3.6335966622208549E-5</v>
      </c>
      <c r="Q8405" t="str">
        <f>IF(SalesData[[#This Row],[Discount]]&gt;0, "Yes", "No")</f>
        <v>Yes</v>
      </c>
      <c r="R8405" t="str">
        <f>TEXT(SalesData[[#This Row],[Order Date]],"mmm-yyyy")</f>
        <v>Jan-2025</v>
      </c>
      <c r="S8405">
        <f>YEAR(SalesData[[#This Row],[Order Date]])*100 + MONTH(SalesData[[#This Row],[Order Date]])</f>
        <v>202501</v>
      </c>
    </row>
    <row r="8406" spans="1:19" x14ac:dyDescent="0.3">
      <c r="A8406" t="s">
        <v>8557</v>
      </c>
      <c r="B8406" s="3">
        <v>45666</v>
      </c>
      <c r="C8406" t="s">
        <v>8558</v>
      </c>
      <c r="D8406" t="s">
        <v>30</v>
      </c>
      <c r="E8406" t="s">
        <v>19</v>
      </c>
      <c r="F8406" t="s">
        <v>44</v>
      </c>
      <c r="G8406">
        <v>7</v>
      </c>
      <c r="H8406" s="5">
        <v>916.73</v>
      </c>
      <c r="I8406" s="5">
        <v>0.13</v>
      </c>
      <c r="J8406" s="5">
        <v>5582.8857000000007</v>
      </c>
      <c r="K8406" s="5">
        <v>778.1094012046691</v>
      </c>
      <c r="L8406">
        <f>YEAR(SalesData[Order Date])</f>
        <v>2025</v>
      </c>
      <c r="M8406">
        <f>MONTH(SalesData[Order Date])</f>
        <v>1</v>
      </c>
      <c r="N8406" t="str">
        <f>TEXT(SalesData[[#This Row],[Order Date]], "mmmm")</f>
        <v>January</v>
      </c>
      <c r="O8406" s="7">
        <f>IF(SalesData[Sales]=0,0,SalesData[Profit]/SalesData[Sales])</f>
        <v>0.13937405188228535</v>
      </c>
      <c r="P8406" s="8">
        <f t="shared" si="131"/>
        <v>2.0258340592572044E-5</v>
      </c>
      <c r="Q8406" t="str">
        <f>IF(SalesData[[#This Row],[Discount]]&gt;0, "Yes", "No")</f>
        <v>Yes</v>
      </c>
      <c r="R8406" t="str">
        <f>TEXT(SalesData[[#This Row],[Order Date]],"mmm-yyyy")</f>
        <v>Jan-2025</v>
      </c>
      <c r="S8406">
        <f>YEAR(SalesData[[#This Row],[Order Date]])*100 + MONTH(SalesData[[#This Row],[Order Date]])</f>
        <v>202501</v>
      </c>
    </row>
    <row r="8407" spans="1:19" x14ac:dyDescent="0.3">
      <c r="A8407" t="s">
        <v>8641</v>
      </c>
      <c r="B8407" s="3">
        <v>45672</v>
      </c>
      <c r="C8407" t="s">
        <v>8642</v>
      </c>
      <c r="D8407" t="s">
        <v>18</v>
      </c>
      <c r="E8407" t="s">
        <v>26</v>
      </c>
      <c r="F8407" t="s">
        <v>62</v>
      </c>
      <c r="G8407">
        <v>1</v>
      </c>
      <c r="H8407" s="5">
        <v>641.09</v>
      </c>
      <c r="I8407" s="5">
        <v>0.2</v>
      </c>
      <c r="J8407" s="5">
        <v>512.87200000000007</v>
      </c>
      <c r="K8407" s="5">
        <v>27.936196187964821</v>
      </c>
      <c r="L8407">
        <f>YEAR(SalesData[Order Date])</f>
        <v>2025</v>
      </c>
      <c r="M8407">
        <f>MONTH(SalesData[Order Date])</f>
        <v>1</v>
      </c>
      <c r="N8407" t="str">
        <f>TEXT(SalesData[[#This Row],[Order Date]], "mmmm")</f>
        <v>January</v>
      </c>
      <c r="O8407" s="7">
        <f>IF(SalesData[Sales]=0,0,SalesData[Profit]/SalesData[Sales])</f>
        <v>5.4470113767109175E-2</v>
      </c>
      <c r="P8407" s="8">
        <f t="shared" si="131"/>
        <v>3.119686783446942E-4</v>
      </c>
      <c r="Q8407" t="str">
        <f>IF(SalesData[[#This Row],[Discount]]&gt;0, "Yes", "No")</f>
        <v>Yes</v>
      </c>
      <c r="R8407" t="str">
        <f>TEXT(SalesData[[#This Row],[Order Date]],"mmm-yyyy")</f>
        <v>Jan-2025</v>
      </c>
      <c r="S8407">
        <f>YEAR(SalesData[[#This Row],[Order Date]])*100 + MONTH(SalesData[[#This Row],[Order Date]])</f>
        <v>202501</v>
      </c>
    </row>
    <row r="8408" spans="1:19" x14ac:dyDescent="0.3">
      <c r="A8408" t="s">
        <v>8645</v>
      </c>
      <c r="B8408" s="3">
        <v>45683</v>
      </c>
      <c r="C8408" t="s">
        <v>8646</v>
      </c>
      <c r="D8408" t="s">
        <v>23</v>
      </c>
      <c r="E8408" t="s">
        <v>26</v>
      </c>
      <c r="F8408" t="s">
        <v>39</v>
      </c>
      <c r="G8408">
        <v>8</v>
      </c>
      <c r="H8408" s="5">
        <v>772.71</v>
      </c>
      <c r="I8408" s="5">
        <v>0.15</v>
      </c>
      <c r="J8408" s="5">
        <v>5254.4279999999999</v>
      </c>
      <c r="K8408" s="5">
        <v>1135.5302228349351</v>
      </c>
      <c r="L8408">
        <f>YEAR(SalesData[Order Date])</f>
        <v>2025</v>
      </c>
      <c r="M8408">
        <f>MONTH(SalesData[Order Date])</f>
        <v>1</v>
      </c>
      <c r="N8408" t="str">
        <f>TEXT(SalesData[[#This Row],[Order Date]], "mmmm")</f>
        <v>January</v>
      </c>
      <c r="O8408" s="7">
        <f>IF(SalesData[Sales]=0,0,SalesData[Profit]/SalesData[Sales])</f>
        <v>0.21610919834374648</v>
      </c>
      <c r="P8408" s="8">
        <f t="shared" si="131"/>
        <v>2.426524828202042E-5</v>
      </c>
      <c r="Q8408" t="str">
        <f>IF(SalesData[[#This Row],[Discount]]&gt;0, "Yes", "No")</f>
        <v>Yes</v>
      </c>
      <c r="R8408" t="str">
        <f>TEXT(SalesData[[#This Row],[Order Date]],"mmm-yyyy")</f>
        <v>Jan-2025</v>
      </c>
      <c r="S8408">
        <f>YEAR(SalesData[[#This Row],[Order Date]])*100 + MONTH(SalesData[[#This Row],[Order Date]])</f>
        <v>202501</v>
      </c>
    </row>
    <row r="8409" spans="1:19" x14ac:dyDescent="0.3">
      <c r="A8409" t="s">
        <v>8719</v>
      </c>
      <c r="B8409" s="3">
        <v>45664</v>
      </c>
      <c r="C8409" t="s">
        <v>8720</v>
      </c>
      <c r="D8409" t="s">
        <v>23</v>
      </c>
      <c r="E8409" t="s">
        <v>14</v>
      </c>
      <c r="F8409" t="s">
        <v>62</v>
      </c>
      <c r="G8409">
        <v>7</v>
      </c>
      <c r="H8409" s="5">
        <v>320.26</v>
      </c>
      <c r="I8409" s="5">
        <v>0.25</v>
      </c>
      <c r="J8409" s="5">
        <v>1681.365</v>
      </c>
      <c r="K8409" s="5">
        <v>412.97571111455079</v>
      </c>
      <c r="L8409">
        <f>YEAR(SalesData[Order Date])</f>
        <v>2025</v>
      </c>
      <c r="M8409">
        <f>MONTH(SalesData[Order Date])</f>
        <v>1</v>
      </c>
      <c r="N8409" t="str">
        <f>TEXT(SalesData[[#This Row],[Order Date]], "mmmm")</f>
        <v>January</v>
      </c>
      <c r="O8409" s="7">
        <f>IF(SalesData[Sales]=0,0,SalesData[Profit]/SalesData[Sales])</f>
        <v>0.24561930997406917</v>
      </c>
      <c r="P8409" s="8">
        <f t="shared" si="131"/>
        <v>1.1151653567190944E-4</v>
      </c>
      <c r="Q8409" t="str">
        <f>IF(SalesData[[#This Row],[Discount]]&gt;0, "Yes", "No")</f>
        <v>Yes</v>
      </c>
      <c r="R8409" t="str">
        <f>TEXT(SalesData[[#This Row],[Order Date]],"mmm-yyyy")</f>
        <v>Jan-2025</v>
      </c>
      <c r="S8409">
        <f>YEAR(SalesData[[#This Row],[Order Date]])*100 + MONTH(SalesData[[#This Row],[Order Date]])</f>
        <v>202501</v>
      </c>
    </row>
    <row r="8410" spans="1:19" x14ac:dyDescent="0.3">
      <c r="A8410" t="s">
        <v>8874</v>
      </c>
      <c r="B8410" s="3">
        <v>45679</v>
      </c>
      <c r="C8410" t="s">
        <v>8875</v>
      </c>
      <c r="D8410" t="s">
        <v>18</v>
      </c>
      <c r="E8410" t="s">
        <v>26</v>
      </c>
      <c r="F8410" t="s">
        <v>27</v>
      </c>
      <c r="G8410">
        <v>8</v>
      </c>
      <c r="H8410" s="5">
        <v>29.44</v>
      </c>
      <c r="I8410" s="5">
        <v>0.24</v>
      </c>
      <c r="J8410" s="5">
        <v>178.99520000000001</v>
      </c>
      <c r="K8410" s="5">
        <v>17.545425432500711</v>
      </c>
      <c r="L8410">
        <f>YEAR(SalesData[Order Date])</f>
        <v>2025</v>
      </c>
      <c r="M8410">
        <f>MONTH(SalesData[Order Date])</f>
        <v>1</v>
      </c>
      <c r="N8410" t="str">
        <f>TEXT(SalesData[[#This Row],[Order Date]], "mmmm")</f>
        <v>January</v>
      </c>
      <c r="O8410" s="7">
        <f>IF(SalesData[Sales]=0,0,SalesData[Profit]/SalesData[Sales])</f>
        <v>9.8021765011021014E-2</v>
      </c>
      <c r="P8410" s="8">
        <f t="shared" si="131"/>
        <v>1.0190217391304348E-3</v>
      </c>
      <c r="Q8410" t="str">
        <f>IF(SalesData[[#This Row],[Discount]]&gt;0, "Yes", "No")</f>
        <v>Yes</v>
      </c>
      <c r="R8410" t="str">
        <f>TEXT(SalesData[[#This Row],[Order Date]],"mmm-yyyy")</f>
        <v>Jan-2025</v>
      </c>
      <c r="S8410">
        <f>YEAR(SalesData[[#This Row],[Order Date]])*100 + MONTH(SalesData[[#This Row],[Order Date]])</f>
        <v>202501</v>
      </c>
    </row>
    <row r="8411" spans="1:19" x14ac:dyDescent="0.3">
      <c r="A8411" t="s">
        <v>8926</v>
      </c>
      <c r="B8411" s="3">
        <v>45670</v>
      </c>
      <c r="C8411" t="s">
        <v>8927</v>
      </c>
      <c r="D8411" t="s">
        <v>23</v>
      </c>
      <c r="E8411" t="s">
        <v>14</v>
      </c>
      <c r="F8411" t="s">
        <v>53</v>
      </c>
      <c r="G8411">
        <v>3</v>
      </c>
      <c r="H8411" s="5">
        <v>210.98</v>
      </c>
      <c r="I8411" s="5">
        <v>0.13</v>
      </c>
      <c r="J8411" s="5">
        <v>550.65779999999995</v>
      </c>
      <c r="K8411" s="5">
        <v>57.418718047605942</v>
      </c>
      <c r="L8411">
        <f>YEAR(SalesData[Order Date])</f>
        <v>2025</v>
      </c>
      <c r="M8411">
        <f>MONTH(SalesData[Order Date])</f>
        <v>1</v>
      </c>
      <c r="N8411" t="str">
        <f>TEXT(SalesData[[#This Row],[Order Date]], "mmmm")</f>
        <v>January</v>
      </c>
      <c r="O8411" s="7">
        <f>IF(SalesData[Sales]=0,0,SalesData[Profit]/SalesData[Sales])</f>
        <v>0.10427295871883763</v>
      </c>
      <c r="P8411" s="8">
        <f t="shared" si="131"/>
        <v>2.0539071633962147E-4</v>
      </c>
      <c r="Q8411" t="str">
        <f>IF(SalesData[[#This Row],[Discount]]&gt;0, "Yes", "No")</f>
        <v>Yes</v>
      </c>
      <c r="R8411" t="str">
        <f>TEXT(SalesData[[#This Row],[Order Date]],"mmm-yyyy")</f>
        <v>Jan-2025</v>
      </c>
      <c r="S8411">
        <f>YEAR(SalesData[[#This Row],[Order Date]])*100 + MONTH(SalesData[[#This Row],[Order Date]])</f>
        <v>202501</v>
      </c>
    </row>
    <row r="8412" spans="1:19" x14ac:dyDescent="0.3">
      <c r="A8412" t="s">
        <v>8962</v>
      </c>
      <c r="B8412" s="3">
        <v>45668</v>
      </c>
      <c r="C8412" t="s">
        <v>8963</v>
      </c>
      <c r="D8412" t="s">
        <v>30</v>
      </c>
      <c r="E8412" t="s">
        <v>19</v>
      </c>
      <c r="F8412" t="s">
        <v>91</v>
      </c>
      <c r="G8412">
        <v>6</v>
      </c>
      <c r="H8412" s="5">
        <v>651.83000000000004</v>
      </c>
      <c r="I8412" s="5">
        <v>0.25</v>
      </c>
      <c r="J8412" s="5">
        <v>2933.235000000001</v>
      </c>
      <c r="K8412" s="5">
        <v>148.2895706235428</v>
      </c>
      <c r="L8412">
        <f>YEAR(SalesData[Order Date])</f>
        <v>2025</v>
      </c>
      <c r="M8412">
        <f>MONTH(SalesData[Order Date])</f>
        <v>1</v>
      </c>
      <c r="N8412" t="str">
        <f>TEXT(SalesData[[#This Row],[Order Date]], "mmmm")</f>
        <v>January</v>
      </c>
      <c r="O8412" s="7">
        <f>IF(SalesData[Sales]=0,0,SalesData[Profit]/SalesData[Sales])</f>
        <v>5.0554957452622361E-2</v>
      </c>
      <c r="P8412" s="8">
        <f t="shared" si="131"/>
        <v>6.3922597405253917E-5</v>
      </c>
      <c r="Q8412" t="str">
        <f>IF(SalesData[[#This Row],[Discount]]&gt;0, "Yes", "No")</f>
        <v>Yes</v>
      </c>
      <c r="R8412" t="str">
        <f>TEXT(SalesData[[#This Row],[Order Date]],"mmm-yyyy")</f>
        <v>Jan-2025</v>
      </c>
      <c r="S8412">
        <f>YEAR(SalesData[[#This Row],[Order Date]])*100 + MONTH(SalesData[[#This Row],[Order Date]])</f>
        <v>202501</v>
      </c>
    </row>
    <row r="8413" spans="1:19" x14ac:dyDescent="0.3">
      <c r="A8413" t="s">
        <v>9064</v>
      </c>
      <c r="B8413" s="3">
        <v>45687</v>
      </c>
      <c r="C8413" t="s">
        <v>9065</v>
      </c>
      <c r="D8413" t="s">
        <v>23</v>
      </c>
      <c r="E8413" t="s">
        <v>14</v>
      </c>
      <c r="F8413" t="s">
        <v>91</v>
      </c>
      <c r="G8413">
        <v>5</v>
      </c>
      <c r="H8413" s="5">
        <v>954.51</v>
      </c>
      <c r="I8413" s="5">
        <v>0.15</v>
      </c>
      <c r="J8413" s="5">
        <v>4056.6675</v>
      </c>
      <c r="K8413" s="5">
        <v>976.60881504079248</v>
      </c>
      <c r="L8413">
        <f>YEAR(SalesData[Order Date])</f>
        <v>2025</v>
      </c>
      <c r="M8413">
        <f>MONTH(SalesData[Order Date])</f>
        <v>1</v>
      </c>
      <c r="N8413" t="str">
        <f>TEXT(SalesData[[#This Row],[Order Date]], "mmmm")</f>
        <v>January</v>
      </c>
      <c r="O8413" s="7">
        <f>IF(SalesData[Sales]=0,0,SalesData[Profit]/SalesData[Sales])</f>
        <v>0.24074164694069516</v>
      </c>
      <c r="P8413" s="8">
        <f t="shared" si="131"/>
        <v>3.1429738818870415E-5</v>
      </c>
      <c r="Q8413" t="str">
        <f>IF(SalesData[[#This Row],[Discount]]&gt;0, "Yes", "No")</f>
        <v>Yes</v>
      </c>
      <c r="R8413" t="str">
        <f>TEXT(SalesData[[#This Row],[Order Date]],"mmm-yyyy")</f>
        <v>Jan-2025</v>
      </c>
      <c r="S8413">
        <f>YEAR(SalesData[[#This Row],[Order Date]])*100 + MONTH(SalesData[[#This Row],[Order Date]])</f>
        <v>202501</v>
      </c>
    </row>
    <row r="8414" spans="1:19" x14ac:dyDescent="0.3">
      <c r="A8414" t="s">
        <v>9138</v>
      </c>
      <c r="B8414" s="3">
        <v>45672</v>
      </c>
      <c r="C8414" t="s">
        <v>9139</v>
      </c>
      <c r="D8414" t="s">
        <v>23</v>
      </c>
      <c r="E8414" t="s">
        <v>14</v>
      </c>
      <c r="F8414" t="s">
        <v>15</v>
      </c>
      <c r="G8414">
        <v>9</v>
      </c>
      <c r="H8414" s="5">
        <v>806.31</v>
      </c>
      <c r="I8414" s="5">
        <v>0.21</v>
      </c>
      <c r="J8414" s="5">
        <v>5732.8640999999998</v>
      </c>
      <c r="K8414" s="5">
        <v>537.8561808463138</v>
      </c>
      <c r="L8414">
        <f>YEAR(SalesData[Order Date])</f>
        <v>2025</v>
      </c>
      <c r="M8414">
        <f>MONTH(SalesData[Order Date])</f>
        <v>1</v>
      </c>
      <c r="N8414" t="str">
        <f>TEXT(SalesData[[#This Row],[Order Date]], "mmmm")</f>
        <v>January</v>
      </c>
      <c r="O8414" s="7">
        <f>IF(SalesData[Sales]=0,0,SalesData[Profit]/SalesData[Sales])</f>
        <v>9.3819803062541438E-2</v>
      </c>
      <c r="P8414" s="8">
        <f t="shared" si="131"/>
        <v>2.8938414918993111E-5</v>
      </c>
      <c r="Q8414" t="str">
        <f>IF(SalesData[[#This Row],[Discount]]&gt;0, "Yes", "No")</f>
        <v>Yes</v>
      </c>
      <c r="R8414" t="str">
        <f>TEXT(SalesData[[#This Row],[Order Date]],"mmm-yyyy")</f>
        <v>Jan-2025</v>
      </c>
      <c r="S8414">
        <f>YEAR(SalesData[[#This Row],[Order Date]])*100 + MONTH(SalesData[[#This Row],[Order Date]])</f>
        <v>202501</v>
      </c>
    </row>
    <row r="8415" spans="1:19" x14ac:dyDescent="0.3">
      <c r="A8415" t="s">
        <v>9163</v>
      </c>
      <c r="B8415" s="3">
        <v>45664</v>
      </c>
      <c r="C8415" t="s">
        <v>9164</v>
      </c>
      <c r="D8415" t="s">
        <v>18</v>
      </c>
      <c r="E8415" t="s">
        <v>26</v>
      </c>
      <c r="F8415" t="s">
        <v>39</v>
      </c>
      <c r="G8415">
        <v>3</v>
      </c>
      <c r="H8415" s="5">
        <v>375.96</v>
      </c>
      <c r="I8415" s="5">
        <v>0.08</v>
      </c>
      <c r="J8415" s="5">
        <v>1037.6496</v>
      </c>
      <c r="K8415" s="5">
        <v>65.624456714607206</v>
      </c>
      <c r="L8415">
        <f>YEAR(SalesData[Order Date])</f>
        <v>2025</v>
      </c>
      <c r="M8415">
        <f>MONTH(SalesData[Order Date])</f>
        <v>1</v>
      </c>
      <c r="N8415" t="str">
        <f>TEXT(SalesData[[#This Row],[Order Date]], "mmmm")</f>
        <v>January</v>
      </c>
      <c r="O8415" s="7">
        <f>IF(SalesData[Sales]=0,0,SalesData[Profit]/SalesData[Sales])</f>
        <v>6.324336916296909E-2</v>
      </c>
      <c r="P8415" s="8">
        <f t="shared" si="131"/>
        <v>7.0929531510444379E-5</v>
      </c>
      <c r="Q8415" t="str">
        <f>IF(SalesData[[#This Row],[Discount]]&gt;0, "Yes", "No")</f>
        <v>Yes</v>
      </c>
      <c r="R8415" t="str">
        <f>TEXT(SalesData[[#This Row],[Order Date]],"mmm-yyyy")</f>
        <v>Jan-2025</v>
      </c>
      <c r="S8415">
        <f>YEAR(SalesData[[#This Row],[Order Date]])*100 + MONTH(SalesData[[#This Row],[Order Date]])</f>
        <v>202501</v>
      </c>
    </row>
    <row r="8416" spans="1:19" x14ac:dyDescent="0.3">
      <c r="A8416" t="s">
        <v>9253</v>
      </c>
      <c r="B8416" s="3">
        <v>45665</v>
      </c>
      <c r="C8416" t="s">
        <v>9254</v>
      </c>
      <c r="D8416" t="s">
        <v>23</v>
      </c>
      <c r="E8416" t="s">
        <v>26</v>
      </c>
      <c r="F8416" t="s">
        <v>15</v>
      </c>
      <c r="G8416">
        <v>7</v>
      </c>
      <c r="H8416" s="5">
        <v>273.93</v>
      </c>
      <c r="I8416" s="5">
        <v>0.22</v>
      </c>
      <c r="J8416" s="5">
        <v>1495.6578</v>
      </c>
      <c r="K8416" s="5">
        <v>442.4105268451965</v>
      </c>
      <c r="L8416">
        <f>YEAR(SalesData[Order Date])</f>
        <v>2025</v>
      </c>
      <c r="M8416">
        <f>MONTH(SalesData[Order Date])</f>
        <v>1</v>
      </c>
      <c r="N8416" t="str">
        <f>TEXT(SalesData[[#This Row],[Order Date]], "mmmm")</f>
        <v>January</v>
      </c>
      <c r="O8416" s="7">
        <f>IF(SalesData[Sales]=0,0,SalesData[Profit]/SalesData[Sales])</f>
        <v>0.29579662329524609</v>
      </c>
      <c r="P8416" s="8">
        <f t="shared" si="131"/>
        <v>1.1473212655996579E-4</v>
      </c>
      <c r="Q8416" t="str">
        <f>IF(SalesData[[#This Row],[Discount]]&gt;0, "Yes", "No")</f>
        <v>Yes</v>
      </c>
      <c r="R8416" t="str">
        <f>TEXT(SalesData[[#This Row],[Order Date]],"mmm-yyyy")</f>
        <v>Jan-2025</v>
      </c>
      <c r="S8416">
        <f>YEAR(SalesData[[#This Row],[Order Date]])*100 + MONTH(SalesData[[#This Row],[Order Date]])</f>
        <v>202501</v>
      </c>
    </row>
    <row r="8417" spans="1:19" x14ac:dyDescent="0.3">
      <c r="A8417" t="s">
        <v>9317</v>
      </c>
      <c r="B8417" s="3">
        <v>45661</v>
      </c>
      <c r="C8417" t="s">
        <v>9318</v>
      </c>
      <c r="D8417" t="s">
        <v>23</v>
      </c>
      <c r="E8417" t="s">
        <v>19</v>
      </c>
      <c r="F8417" t="s">
        <v>44</v>
      </c>
      <c r="G8417">
        <v>2</v>
      </c>
      <c r="H8417" s="5">
        <v>806.14</v>
      </c>
      <c r="I8417" s="5">
        <v>0.19</v>
      </c>
      <c r="J8417" s="5">
        <v>1305.9467999999999</v>
      </c>
      <c r="K8417" s="5">
        <v>162.48878730506379</v>
      </c>
      <c r="L8417">
        <f>YEAR(SalesData[Order Date])</f>
        <v>2025</v>
      </c>
      <c r="M8417">
        <f>MONTH(SalesData[Order Date])</f>
        <v>1</v>
      </c>
      <c r="N8417" t="str">
        <f>TEXT(SalesData[[#This Row],[Order Date]], "mmmm")</f>
        <v>January</v>
      </c>
      <c r="O8417" s="7">
        <f>IF(SalesData[Sales]=0,0,SalesData[Profit]/SalesData[Sales])</f>
        <v>0.12442221023479962</v>
      </c>
      <c r="P8417" s="8">
        <f t="shared" si="131"/>
        <v>1.1784553551492297E-4</v>
      </c>
      <c r="Q8417" t="str">
        <f>IF(SalesData[[#This Row],[Discount]]&gt;0, "Yes", "No")</f>
        <v>Yes</v>
      </c>
      <c r="R8417" t="str">
        <f>TEXT(SalesData[[#This Row],[Order Date]],"mmm-yyyy")</f>
        <v>Jan-2025</v>
      </c>
      <c r="S8417">
        <f>YEAR(SalesData[[#This Row],[Order Date]])*100 + MONTH(SalesData[[#This Row],[Order Date]])</f>
        <v>202501</v>
      </c>
    </row>
    <row r="8418" spans="1:19" x14ac:dyDescent="0.3">
      <c r="A8418" t="s">
        <v>9342</v>
      </c>
      <c r="B8418" s="3">
        <v>45677</v>
      </c>
      <c r="C8418" t="s">
        <v>9343</v>
      </c>
      <c r="D8418" t="s">
        <v>23</v>
      </c>
      <c r="E8418" t="s">
        <v>26</v>
      </c>
      <c r="F8418" t="s">
        <v>62</v>
      </c>
      <c r="G8418">
        <v>7</v>
      </c>
      <c r="H8418" s="5">
        <v>213.6</v>
      </c>
      <c r="I8418" s="5">
        <v>0.1</v>
      </c>
      <c r="J8418" s="5">
        <v>1345.68</v>
      </c>
      <c r="K8418" s="5">
        <v>186.49276087824509</v>
      </c>
      <c r="L8418">
        <f>YEAR(SalesData[Order Date])</f>
        <v>2025</v>
      </c>
      <c r="M8418">
        <f>MONTH(SalesData[Order Date])</f>
        <v>1</v>
      </c>
      <c r="N8418" t="str">
        <f>TEXT(SalesData[[#This Row],[Order Date]], "mmmm")</f>
        <v>January</v>
      </c>
      <c r="O8418" s="7">
        <f>IF(SalesData[Sales]=0,0,SalesData[Profit]/SalesData[Sales])</f>
        <v>0.13858626187373305</v>
      </c>
      <c r="P8418" s="8">
        <f t="shared" si="131"/>
        <v>6.6880684858212943E-5</v>
      </c>
      <c r="Q8418" t="str">
        <f>IF(SalesData[[#This Row],[Discount]]&gt;0, "Yes", "No")</f>
        <v>Yes</v>
      </c>
      <c r="R8418" t="str">
        <f>TEXT(SalesData[[#This Row],[Order Date]],"mmm-yyyy")</f>
        <v>Jan-2025</v>
      </c>
      <c r="S8418">
        <f>YEAR(SalesData[[#This Row],[Order Date]])*100 + MONTH(SalesData[[#This Row],[Order Date]])</f>
        <v>202501</v>
      </c>
    </row>
    <row r="8419" spans="1:19" x14ac:dyDescent="0.3">
      <c r="A8419" t="s">
        <v>9450</v>
      </c>
      <c r="B8419" s="3">
        <v>45685</v>
      </c>
      <c r="C8419" t="s">
        <v>9451</v>
      </c>
      <c r="D8419" t="s">
        <v>13</v>
      </c>
      <c r="E8419" t="s">
        <v>26</v>
      </c>
      <c r="F8419" t="s">
        <v>91</v>
      </c>
      <c r="G8419">
        <v>9</v>
      </c>
      <c r="H8419" s="5">
        <v>961.17</v>
      </c>
      <c r="I8419" s="5">
        <v>0.15</v>
      </c>
      <c r="J8419" s="5">
        <v>7352.950499999999</v>
      </c>
      <c r="K8419" s="5">
        <v>1822.428810814255</v>
      </c>
      <c r="L8419">
        <f>YEAR(SalesData[Order Date])</f>
        <v>2025</v>
      </c>
      <c r="M8419">
        <f>MONTH(SalesData[Order Date])</f>
        <v>1</v>
      </c>
      <c r="N8419" t="str">
        <f>TEXT(SalesData[[#This Row],[Order Date]], "mmmm")</f>
        <v>January</v>
      </c>
      <c r="O8419" s="7">
        <f>IF(SalesData[Sales]=0,0,SalesData[Profit]/SalesData[Sales])</f>
        <v>0.24785000399693366</v>
      </c>
      <c r="P8419" s="8">
        <f t="shared" si="131"/>
        <v>1.7339978012907881E-5</v>
      </c>
      <c r="Q8419" t="str">
        <f>IF(SalesData[[#This Row],[Discount]]&gt;0, "Yes", "No")</f>
        <v>Yes</v>
      </c>
      <c r="R8419" t="str">
        <f>TEXT(SalesData[[#This Row],[Order Date]],"mmm-yyyy")</f>
        <v>Jan-2025</v>
      </c>
      <c r="S8419">
        <f>YEAR(SalesData[[#This Row],[Order Date]])*100 + MONTH(SalesData[[#This Row],[Order Date]])</f>
        <v>202501</v>
      </c>
    </row>
    <row r="8420" spans="1:19" x14ac:dyDescent="0.3">
      <c r="A8420" t="s">
        <v>9454</v>
      </c>
      <c r="B8420" s="3">
        <v>45683</v>
      </c>
      <c r="C8420" t="s">
        <v>9455</v>
      </c>
      <c r="D8420" t="s">
        <v>23</v>
      </c>
      <c r="E8420" t="s">
        <v>14</v>
      </c>
      <c r="F8420" t="s">
        <v>15</v>
      </c>
      <c r="G8420">
        <v>3</v>
      </c>
      <c r="H8420" s="5">
        <v>160.91</v>
      </c>
      <c r="I8420" s="5">
        <v>0.12</v>
      </c>
      <c r="J8420" s="5">
        <v>424.80239999999998</v>
      </c>
      <c r="K8420" s="5">
        <v>121.0690534093351</v>
      </c>
      <c r="L8420">
        <f>YEAR(SalesData[Order Date])</f>
        <v>2025</v>
      </c>
      <c r="M8420">
        <f>MONTH(SalesData[Order Date])</f>
        <v>1</v>
      </c>
      <c r="N8420" t="str">
        <f>TEXT(SalesData[[#This Row],[Order Date]], "mmmm")</f>
        <v>January</v>
      </c>
      <c r="O8420" s="7">
        <f>IF(SalesData[Sales]=0,0,SalesData[Profit]/SalesData[Sales])</f>
        <v>0.28500086960274967</v>
      </c>
      <c r="P8420" s="8">
        <f t="shared" si="131"/>
        <v>2.4858616617985207E-4</v>
      </c>
      <c r="Q8420" t="str">
        <f>IF(SalesData[[#This Row],[Discount]]&gt;0, "Yes", "No")</f>
        <v>Yes</v>
      </c>
      <c r="R8420" t="str">
        <f>TEXT(SalesData[[#This Row],[Order Date]],"mmm-yyyy")</f>
        <v>Jan-2025</v>
      </c>
      <c r="S8420">
        <f>YEAR(SalesData[[#This Row],[Order Date]])*100 + MONTH(SalesData[[#This Row],[Order Date]])</f>
        <v>202501</v>
      </c>
    </row>
    <row r="8421" spans="1:19" x14ac:dyDescent="0.3">
      <c r="A8421" t="s">
        <v>9467</v>
      </c>
      <c r="B8421" s="3">
        <v>45663</v>
      </c>
      <c r="C8421" t="s">
        <v>9468</v>
      </c>
      <c r="D8421" t="s">
        <v>13</v>
      </c>
      <c r="E8421" t="s">
        <v>19</v>
      </c>
      <c r="F8421" t="s">
        <v>20</v>
      </c>
      <c r="G8421">
        <v>2</v>
      </c>
      <c r="H8421" s="5">
        <v>898.26</v>
      </c>
      <c r="I8421" s="5">
        <v>0.16</v>
      </c>
      <c r="J8421" s="5">
        <v>1509.0768</v>
      </c>
      <c r="K8421" s="5">
        <v>439.20242033802498</v>
      </c>
      <c r="L8421">
        <f>YEAR(SalesData[Order Date])</f>
        <v>2025</v>
      </c>
      <c r="M8421">
        <f>MONTH(SalesData[Order Date])</f>
        <v>1</v>
      </c>
      <c r="N8421" t="str">
        <f>TEXT(SalesData[[#This Row],[Order Date]], "mmmm")</f>
        <v>January</v>
      </c>
      <c r="O8421" s="7">
        <f>IF(SalesData[Sales]=0,0,SalesData[Profit]/SalesData[Sales])</f>
        <v>0.29104046946982748</v>
      </c>
      <c r="P8421" s="8">
        <f t="shared" si="131"/>
        <v>8.906107363124263E-5</v>
      </c>
      <c r="Q8421" t="str">
        <f>IF(SalesData[[#This Row],[Discount]]&gt;0, "Yes", "No")</f>
        <v>Yes</v>
      </c>
      <c r="R8421" t="str">
        <f>TEXT(SalesData[[#This Row],[Order Date]],"mmm-yyyy")</f>
        <v>Jan-2025</v>
      </c>
      <c r="S8421">
        <f>YEAR(SalesData[[#This Row],[Order Date]])*100 + MONTH(SalesData[[#This Row],[Order Date]])</f>
        <v>202501</v>
      </c>
    </row>
    <row r="8422" spans="1:19" x14ac:dyDescent="0.3">
      <c r="A8422" t="s">
        <v>9532</v>
      </c>
      <c r="B8422" s="3">
        <v>45662</v>
      </c>
      <c r="C8422" t="s">
        <v>9533</v>
      </c>
      <c r="D8422" t="s">
        <v>13</v>
      </c>
      <c r="E8422" t="s">
        <v>26</v>
      </c>
      <c r="F8422" t="s">
        <v>34</v>
      </c>
      <c r="G8422">
        <v>9</v>
      </c>
      <c r="H8422" s="5">
        <v>35.14</v>
      </c>
      <c r="I8422" s="5">
        <v>0.13</v>
      </c>
      <c r="J8422" s="5">
        <v>275.14620000000002</v>
      </c>
      <c r="K8422" s="5">
        <v>20.400213438058731</v>
      </c>
      <c r="L8422">
        <f>YEAR(SalesData[Order Date])</f>
        <v>2025</v>
      </c>
      <c r="M8422">
        <f>MONTH(SalesData[Order Date])</f>
        <v>1</v>
      </c>
      <c r="N8422" t="str">
        <f>TEXT(SalesData[[#This Row],[Order Date]], "mmmm")</f>
        <v>January</v>
      </c>
      <c r="O8422" s="7">
        <f>IF(SalesData[Sales]=0,0,SalesData[Profit]/SalesData[Sales])</f>
        <v>7.414317711114575E-2</v>
      </c>
      <c r="P8422" s="8">
        <f t="shared" si="131"/>
        <v>4.1105419591475371E-4</v>
      </c>
      <c r="Q8422" t="str">
        <f>IF(SalesData[[#This Row],[Discount]]&gt;0, "Yes", "No")</f>
        <v>Yes</v>
      </c>
      <c r="R8422" t="str">
        <f>TEXT(SalesData[[#This Row],[Order Date]],"mmm-yyyy")</f>
        <v>Jan-2025</v>
      </c>
      <c r="S8422">
        <f>YEAR(SalesData[[#This Row],[Order Date]])*100 + MONTH(SalesData[[#This Row],[Order Date]])</f>
        <v>202501</v>
      </c>
    </row>
    <row r="8423" spans="1:19" x14ac:dyDescent="0.3">
      <c r="A8423" t="s">
        <v>9536</v>
      </c>
      <c r="B8423" s="3">
        <v>45679</v>
      </c>
      <c r="C8423" t="s">
        <v>9537</v>
      </c>
      <c r="D8423" t="s">
        <v>13</v>
      </c>
      <c r="E8423" t="s">
        <v>26</v>
      </c>
      <c r="F8423" t="s">
        <v>39</v>
      </c>
      <c r="G8423">
        <v>5</v>
      </c>
      <c r="H8423" s="5">
        <v>813.23</v>
      </c>
      <c r="I8423" s="5">
        <v>0.27</v>
      </c>
      <c r="J8423" s="5">
        <v>2968.2894999999999</v>
      </c>
      <c r="K8423" s="5">
        <v>466.82405993097899</v>
      </c>
      <c r="L8423">
        <f>YEAR(SalesData[Order Date])</f>
        <v>2025</v>
      </c>
      <c r="M8423">
        <f>MONTH(SalesData[Order Date])</f>
        <v>1</v>
      </c>
      <c r="N8423" t="str">
        <f>TEXT(SalesData[[#This Row],[Order Date]], "mmmm")</f>
        <v>January</v>
      </c>
      <c r="O8423" s="7">
        <f>IF(SalesData[Sales]=0,0,SalesData[Profit]/SalesData[Sales])</f>
        <v>0.15727039425601141</v>
      </c>
      <c r="P8423" s="8">
        <f t="shared" si="131"/>
        <v>6.6401878927240766E-5</v>
      </c>
      <c r="Q8423" t="str">
        <f>IF(SalesData[[#This Row],[Discount]]&gt;0, "Yes", "No")</f>
        <v>Yes</v>
      </c>
      <c r="R8423" t="str">
        <f>TEXT(SalesData[[#This Row],[Order Date]],"mmm-yyyy")</f>
        <v>Jan-2025</v>
      </c>
      <c r="S8423">
        <f>YEAR(SalesData[[#This Row],[Order Date]])*100 + MONTH(SalesData[[#This Row],[Order Date]])</f>
        <v>202501</v>
      </c>
    </row>
    <row r="8424" spans="1:19" x14ac:dyDescent="0.3">
      <c r="A8424" t="s">
        <v>9552</v>
      </c>
      <c r="B8424" s="3">
        <v>45664</v>
      </c>
      <c r="C8424" t="s">
        <v>9553</v>
      </c>
      <c r="D8424" t="s">
        <v>30</v>
      </c>
      <c r="E8424" t="s">
        <v>14</v>
      </c>
      <c r="F8424" t="s">
        <v>39</v>
      </c>
      <c r="G8424">
        <v>2</v>
      </c>
      <c r="H8424" s="5">
        <v>638.75</v>
      </c>
      <c r="I8424" s="5">
        <v>0.05</v>
      </c>
      <c r="J8424" s="5">
        <v>1213.625</v>
      </c>
      <c r="K8424" s="5">
        <v>328.9896722993218</v>
      </c>
      <c r="L8424">
        <f>YEAR(SalesData[Order Date])</f>
        <v>2025</v>
      </c>
      <c r="M8424">
        <f>MONTH(SalesData[Order Date])</f>
        <v>1</v>
      </c>
      <c r="N8424" t="str">
        <f>TEXT(SalesData[[#This Row],[Order Date]], "mmmm")</f>
        <v>January</v>
      </c>
      <c r="O8424" s="7">
        <f>IF(SalesData[Sales]=0,0,SalesData[Profit]/SalesData[Sales])</f>
        <v>0.27108017081002928</v>
      </c>
      <c r="P8424" s="8">
        <f t="shared" si="131"/>
        <v>3.9138943248532291E-5</v>
      </c>
      <c r="Q8424" t="str">
        <f>IF(SalesData[[#This Row],[Discount]]&gt;0, "Yes", "No")</f>
        <v>Yes</v>
      </c>
      <c r="R8424" t="str">
        <f>TEXT(SalesData[[#This Row],[Order Date]],"mmm-yyyy")</f>
        <v>Jan-2025</v>
      </c>
      <c r="S8424">
        <f>YEAR(SalesData[[#This Row],[Order Date]])*100 + MONTH(SalesData[[#This Row],[Order Date]])</f>
        <v>202501</v>
      </c>
    </row>
    <row r="8425" spans="1:19" x14ac:dyDescent="0.3">
      <c r="A8425" t="s">
        <v>9562</v>
      </c>
      <c r="B8425" s="3">
        <v>45680</v>
      </c>
      <c r="C8425" t="s">
        <v>9563</v>
      </c>
      <c r="D8425" t="s">
        <v>30</v>
      </c>
      <c r="E8425" t="s">
        <v>14</v>
      </c>
      <c r="F8425" t="s">
        <v>44</v>
      </c>
      <c r="G8425">
        <v>2</v>
      </c>
      <c r="H8425" s="5">
        <v>591.15</v>
      </c>
      <c r="I8425" s="5">
        <v>0.03</v>
      </c>
      <c r="J8425" s="5">
        <v>1146.8309999999999</v>
      </c>
      <c r="K8425" s="5">
        <v>152.44395943541841</v>
      </c>
      <c r="L8425">
        <f>YEAR(SalesData[Order Date])</f>
        <v>2025</v>
      </c>
      <c r="M8425">
        <f>MONTH(SalesData[Order Date])</f>
        <v>1</v>
      </c>
      <c r="N8425" t="str">
        <f>TEXT(SalesData[[#This Row],[Order Date]], "mmmm")</f>
        <v>January</v>
      </c>
      <c r="O8425" s="7">
        <f>IF(SalesData[Sales]=0,0,SalesData[Profit]/SalesData[Sales])</f>
        <v>0.13292626327280865</v>
      </c>
      <c r="P8425" s="8">
        <f t="shared" si="131"/>
        <v>2.5374270489723421E-5</v>
      </c>
      <c r="Q8425" t="str">
        <f>IF(SalesData[[#This Row],[Discount]]&gt;0, "Yes", "No")</f>
        <v>Yes</v>
      </c>
      <c r="R8425" t="str">
        <f>TEXT(SalesData[[#This Row],[Order Date]],"mmm-yyyy")</f>
        <v>Jan-2025</v>
      </c>
      <c r="S8425">
        <f>YEAR(SalesData[[#This Row],[Order Date]])*100 + MONTH(SalesData[[#This Row],[Order Date]])</f>
        <v>202501</v>
      </c>
    </row>
    <row r="8426" spans="1:19" x14ac:dyDescent="0.3">
      <c r="A8426" t="s">
        <v>9596</v>
      </c>
      <c r="B8426" s="3">
        <v>45680</v>
      </c>
      <c r="C8426" t="s">
        <v>9597</v>
      </c>
      <c r="D8426" t="s">
        <v>23</v>
      </c>
      <c r="E8426" t="s">
        <v>14</v>
      </c>
      <c r="F8426" t="s">
        <v>15</v>
      </c>
      <c r="G8426">
        <v>8</v>
      </c>
      <c r="H8426" s="5">
        <v>728.72</v>
      </c>
      <c r="I8426" s="5">
        <v>0.11</v>
      </c>
      <c r="J8426" s="5">
        <v>5188.4864000000007</v>
      </c>
      <c r="K8426" s="5">
        <v>401.79194008561183</v>
      </c>
      <c r="L8426">
        <f>YEAR(SalesData[Order Date])</f>
        <v>2025</v>
      </c>
      <c r="M8426">
        <f>MONTH(SalesData[Order Date])</f>
        <v>1</v>
      </c>
      <c r="N8426" t="str">
        <f>TEXT(SalesData[[#This Row],[Order Date]], "mmmm")</f>
        <v>January</v>
      </c>
      <c r="O8426" s="7">
        <f>IF(SalesData[Sales]=0,0,SalesData[Profit]/SalesData[Sales])</f>
        <v>7.7439142961926583E-2</v>
      </c>
      <c r="P8426" s="8">
        <f t="shared" si="131"/>
        <v>1.8868701284443957E-5</v>
      </c>
      <c r="Q8426" t="str">
        <f>IF(SalesData[[#This Row],[Discount]]&gt;0, "Yes", "No")</f>
        <v>Yes</v>
      </c>
      <c r="R8426" t="str">
        <f>TEXT(SalesData[[#This Row],[Order Date]],"mmm-yyyy")</f>
        <v>Jan-2025</v>
      </c>
      <c r="S8426">
        <f>YEAR(SalesData[[#This Row],[Order Date]])*100 + MONTH(SalesData[[#This Row],[Order Date]])</f>
        <v>202501</v>
      </c>
    </row>
    <row r="8427" spans="1:19" x14ac:dyDescent="0.3">
      <c r="A8427" t="s">
        <v>9651</v>
      </c>
      <c r="B8427" s="3">
        <v>45659</v>
      </c>
      <c r="C8427" t="s">
        <v>9652</v>
      </c>
      <c r="D8427" t="s">
        <v>13</v>
      </c>
      <c r="E8427" t="s">
        <v>26</v>
      </c>
      <c r="F8427" t="s">
        <v>44</v>
      </c>
      <c r="G8427">
        <v>5</v>
      </c>
      <c r="H8427" s="5">
        <v>819.74</v>
      </c>
      <c r="I8427" s="5">
        <v>0.04</v>
      </c>
      <c r="J8427" s="5">
        <v>3934.751999999999</v>
      </c>
      <c r="K8427" s="5">
        <v>1037.441977841474</v>
      </c>
      <c r="L8427">
        <f>YEAR(SalesData[Order Date])</f>
        <v>2025</v>
      </c>
      <c r="M8427">
        <f>MONTH(SalesData[Order Date])</f>
        <v>1</v>
      </c>
      <c r="N8427" t="str">
        <f>TEXT(SalesData[[#This Row],[Order Date]], "mmmm")</f>
        <v>January</v>
      </c>
      <c r="O8427" s="7">
        <f>IF(SalesData[Sales]=0,0,SalesData[Profit]/SalesData[Sales])</f>
        <v>0.26366133820923765</v>
      </c>
      <c r="P8427" s="8">
        <f t="shared" si="131"/>
        <v>9.7591919389074584E-6</v>
      </c>
      <c r="Q8427" t="str">
        <f>IF(SalesData[[#This Row],[Discount]]&gt;0, "Yes", "No")</f>
        <v>Yes</v>
      </c>
      <c r="R8427" t="str">
        <f>TEXT(SalesData[[#This Row],[Order Date]],"mmm-yyyy")</f>
        <v>Jan-2025</v>
      </c>
      <c r="S8427">
        <f>YEAR(SalesData[[#This Row],[Order Date]])*100 + MONTH(SalesData[[#This Row],[Order Date]])</f>
        <v>202501</v>
      </c>
    </row>
    <row r="8428" spans="1:19" x14ac:dyDescent="0.3">
      <c r="A8428" t="s">
        <v>9677</v>
      </c>
      <c r="B8428" s="3">
        <v>45660</v>
      </c>
      <c r="C8428" t="s">
        <v>3831</v>
      </c>
      <c r="D8428" t="s">
        <v>30</v>
      </c>
      <c r="E8428" t="s">
        <v>26</v>
      </c>
      <c r="F8428" t="s">
        <v>27</v>
      </c>
      <c r="G8428">
        <v>6</v>
      </c>
      <c r="H8428" s="5">
        <v>867.05</v>
      </c>
      <c r="I8428" s="5">
        <v>0.03</v>
      </c>
      <c r="J8428" s="5">
        <v>5046.2309999999989</v>
      </c>
      <c r="K8428" s="5">
        <v>1436.529991432049</v>
      </c>
      <c r="L8428">
        <f>YEAR(SalesData[Order Date])</f>
        <v>2025</v>
      </c>
      <c r="M8428">
        <f>MONTH(SalesData[Order Date])</f>
        <v>1</v>
      </c>
      <c r="N8428" t="str">
        <f>TEXT(SalesData[[#This Row],[Order Date]], "mmmm")</f>
        <v>January</v>
      </c>
      <c r="O8428" s="7">
        <f>IF(SalesData[Sales]=0,0,SalesData[Profit]/SalesData[Sales])</f>
        <v>0.28467384696262404</v>
      </c>
      <c r="P8428" s="8">
        <f t="shared" si="131"/>
        <v>5.7666801222536193E-6</v>
      </c>
      <c r="Q8428" t="str">
        <f>IF(SalesData[[#This Row],[Discount]]&gt;0, "Yes", "No")</f>
        <v>Yes</v>
      </c>
      <c r="R8428" t="str">
        <f>TEXT(SalesData[[#This Row],[Order Date]],"mmm-yyyy")</f>
        <v>Jan-2025</v>
      </c>
      <c r="S8428">
        <f>YEAR(SalesData[[#This Row],[Order Date]])*100 + MONTH(SalesData[[#This Row],[Order Date]])</f>
        <v>202501</v>
      </c>
    </row>
    <row r="8429" spans="1:19" x14ac:dyDescent="0.3">
      <c r="A8429" t="s">
        <v>9811</v>
      </c>
      <c r="B8429" s="3">
        <v>45685</v>
      </c>
      <c r="C8429" t="s">
        <v>9812</v>
      </c>
      <c r="D8429" t="s">
        <v>18</v>
      </c>
      <c r="E8429" t="s">
        <v>14</v>
      </c>
      <c r="F8429" t="s">
        <v>20</v>
      </c>
      <c r="G8429">
        <v>4</v>
      </c>
      <c r="H8429" s="5">
        <v>978.16</v>
      </c>
      <c r="I8429" s="5">
        <v>0.04</v>
      </c>
      <c r="J8429" s="5">
        <v>3756.1343999999999</v>
      </c>
      <c r="K8429" s="5">
        <v>1126.78834295672</v>
      </c>
      <c r="L8429">
        <f>YEAR(SalesData[Order Date])</f>
        <v>2025</v>
      </c>
      <c r="M8429">
        <f>MONTH(SalesData[Order Date])</f>
        <v>1</v>
      </c>
      <c r="N8429" t="str">
        <f>TEXT(SalesData[[#This Row],[Order Date]], "mmmm")</f>
        <v>January</v>
      </c>
      <c r="O8429" s="7">
        <f>IF(SalesData[Sales]=0,0,SalesData[Profit]/SalesData[Sales])</f>
        <v>0.29998616209172924</v>
      </c>
      <c r="P8429" s="8">
        <f t="shared" si="131"/>
        <v>1.0223276355606446E-5</v>
      </c>
      <c r="Q8429" t="str">
        <f>IF(SalesData[[#This Row],[Discount]]&gt;0, "Yes", "No")</f>
        <v>Yes</v>
      </c>
      <c r="R8429" t="str">
        <f>TEXT(SalesData[[#This Row],[Order Date]],"mmm-yyyy")</f>
        <v>Jan-2025</v>
      </c>
      <c r="S8429">
        <f>YEAR(SalesData[[#This Row],[Order Date]])*100 + MONTH(SalesData[[#This Row],[Order Date]])</f>
        <v>202501</v>
      </c>
    </row>
    <row r="8430" spans="1:19" x14ac:dyDescent="0.3">
      <c r="A8430" t="s">
        <v>9955</v>
      </c>
      <c r="B8430" s="3">
        <v>45687</v>
      </c>
      <c r="C8430" t="s">
        <v>9956</v>
      </c>
      <c r="D8430" t="s">
        <v>30</v>
      </c>
      <c r="E8430" t="s">
        <v>14</v>
      </c>
      <c r="F8430" t="s">
        <v>20</v>
      </c>
      <c r="G8430">
        <v>5</v>
      </c>
      <c r="H8430" s="5">
        <v>587.24</v>
      </c>
      <c r="I8430" s="5">
        <v>0.08</v>
      </c>
      <c r="J8430" s="5">
        <v>2701.3040000000001</v>
      </c>
      <c r="K8430" s="5">
        <v>562.46711515060736</v>
      </c>
      <c r="L8430">
        <f>YEAR(SalesData[Order Date])</f>
        <v>2025</v>
      </c>
      <c r="M8430">
        <f>MONTH(SalesData[Order Date])</f>
        <v>1</v>
      </c>
      <c r="N8430" t="str">
        <f>TEXT(SalesData[[#This Row],[Order Date]], "mmmm")</f>
        <v>January</v>
      </c>
      <c r="O8430" s="7">
        <f>IF(SalesData[Sales]=0,0,SalesData[Profit]/SalesData[Sales])</f>
        <v>0.2082205909259407</v>
      </c>
      <c r="P8430" s="8">
        <f t="shared" si="131"/>
        <v>2.7246100401879983E-5</v>
      </c>
      <c r="Q8430" t="str">
        <f>IF(SalesData[[#This Row],[Discount]]&gt;0, "Yes", "No")</f>
        <v>Yes</v>
      </c>
      <c r="R8430" t="str">
        <f>TEXT(SalesData[[#This Row],[Order Date]],"mmm-yyyy")</f>
        <v>Jan-2025</v>
      </c>
      <c r="S8430">
        <f>YEAR(SalesData[[#This Row],[Order Date]])*100 + MONTH(SalesData[[#This Row],[Order Date]])</f>
        <v>202501</v>
      </c>
    </row>
    <row r="8431" spans="1:19" x14ac:dyDescent="0.3">
      <c r="A8431" t="s">
        <v>10045</v>
      </c>
      <c r="B8431" s="3">
        <v>45682</v>
      </c>
      <c r="C8431" t="s">
        <v>10046</v>
      </c>
      <c r="D8431" t="s">
        <v>23</v>
      </c>
      <c r="E8431" t="s">
        <v>26</v>
      </c>
      <c r="F8431" t="s">
        <v>62</v>
      </c>
      <c r="G8431">
        <v>5</v>
      </c>
      <c r="H8431" s="5">
        <v>935.51</v>
      </c>
      <c r="I8431" s="5">
        <v>0.01</v>
      </c>
      <c r="J8431" s="5">
        <v>4630.7745000000004</v>
      </c>
      <c r="K8431" s="5">
        <v>855.25398588985956</v>
      </c>
      <c r="L8431">
        <f>YEAR(SalesData[Order Date])</f>
        <v>2025</v>
      </c>
      <c r="M8431">
        <f>MONTH(SalesData[Order Date])</f>
        <v>1</v>
      </c>
      <c r="N8431" t="str">
        <f>TEXT(SalesData[[#This Row],[Order Date]], "mmmm")</f>
        <v>January</v>
      </c>
      <c r="O8431" s="7">
        <f>IF(SalesData[Sales]=0,0,SalesData[Profit]/SalesData[Sales])</f>
        <v>0.18468918879333457</v>
      </c>
      <c r="P8431" s="8">
        <f t="shared" si="131"/>
        <v>2.1378713215251574E-6</v>
      </c>
      <c r="Q8431" t="str">
        <f>IF(SalesData[[#This Row],[Discount]]&gt;0, "Yes", "No")</f>
        <v>Yes</v>
      </c>
      <c r="R8431" t="str">
        <f>TEXT(SalesData[[#This Row],[Order Date]],"mmm-yyyy")</f>
        <v>Jan-2025</v>
      </c>
      <c r="S8431">
        <f>YEAR(SalesData[[#This Row],[Order Date]])*100 + MONTH(SalesData[[#This Row],[Order Date]])</f>
        <v>202501</v>
      </c>
    </row>
    <row r="8432" spans="1:19" x14ac:dyDescent="0.3">
      <c r="A8432" t="s">
        <v>10122</v>
      </c>
      <c r="B8432" s="3">
        <v>45673</v>
      </c>
      <c r="C8432" t="s">
        <v>10123</v>
      </c>
      <c r="D8432" t="s">
        <v>30</v>
      </c>
      <c r="E8432" t="s">
        <v>26</v>
      </c>
      <c r="F8432" t="s">
        <v>44</v>
      </c>
      <c r="G8432">
        <v>4</v>
      </c>
      <c r="H8432" s="5">
        <v>651.69000000000005</v>
      </c>
      <c r="I8432" s="5">
        <v>0.03</v>
      </c>
      <c r="J8432" s="5">
        <v>2528.5572000000002</v>
      </c>
      <c r="K8432" s="5">
        <v>179.10907417700079</v>
      </c>
      <c r="L8432">
        <f>YEAR(SalesData[Order Date])</f>
        <v>2025</v>
      </c>
      <c r="M8432">
        <f>MONTH(SalesData[Order Date])</f>
        <v>1</v>
      </c>
      <c r="N8432" t="str">
        <f>TEXT(SalesData[[#This Row],[Order Date]], "mmmm")</f>
        <v>January</v>
      </c>
      <c r="O8432" s="7">
        <f>IF(SalesData[Sales]=0,0,SalesData[Profit]/SalesData[Sales])</f>
        <v>7.0834495726258745E-2</v>
      </c>
      <c r="P8432" s="8">
        <f t="shared" si="131"/>
        <v>1.150853933618745E-5</v>
      </c>
      <c r="Q8432" t="str">
        <f>IF(SalesData[[#This Row],[Discount]]&gt;0, "Yes", "No")</f>
        <v>Yes</v>
      </c>
      <c r="R8432" t="str">
        <f>TEXT(SalesData[[#This Row],[Order Date]],"mmm-yyyy")</f>
        <v>Jan-2025</v>
      </c>
      <c r="S8432">
        <f>YEAR(SalesData[[#This Row],[Order Date]])*100 + MONTH(SalesData[[#This Row],[Order Date]])</f>
        <v>202501</v>
      </c>
    </row>
    <row r="8433" spans="1:19" x14ac:dyDescent="0.3">
      <c r="A8433" t="s">
        <v>10144</v>
      </c>
      <c r="B8433" s="3">
        <v>45670</v>
      </c>
      <c r="C8433" t="s">
        <v>10145</v>
      </c>
      <c r="D8433" t="s">
        <v>13</v>
      </c>
      <c r="E8433" t="s">
        <v>19</v>
      </c>
      <c r="F8433" t="s">
        <v>62</v>
      </c>
      <c r="G8433">
        <v>2</v>
      </c>
      <c r="H8433" s="5">
        <v>419.47</v>
      </c>
      <c r="I8433" s="5">
        <v>7.0000000000000007E-2</v>
      </c>
      <c r="J8433" s="5">
        <v>780.21420000000001</v>
      </c>
      <c r="K8433" s="5">
        <v>201.4542506263287</v>
      </c>
      <c r="L8433">
        <f>YEAR(SalesData[Order Date])</f>
        <v>2025</v>
      </c>
      <c r="M8433">
        <f>MONTH(SalesData[Order Date])</f>
        <v>1</v>
      </c>
      <c r="N8433" t="str">
        <f>TEXT(SalesData[[#This Row],[Order Date]], "mmmm")</f>
        <v>January</v>
      </c>
      <c r="O8433" s="7">
        <f>IF(SalesData[Sales]=0,0,SalesData[Profit]/SalesData[Sales])</f>
        <v>0.25820377356157925</v>
      </c>
      <c r="P8433" s="8">
        <f t="shared" si="131"/>
        <v>8.3438624931461136E-5</v>
      </c>
      <c r="Q8433" t="str">
        <f>IF(SalesData[[#This Row],[Discount]]&gt;0, "Yes", "No")</f>
        <v>Yes</v>
      </c>
      <c r="R8433" t="str">
        <f>TEXT(SalesData[[#This Row],[Order Date]],"mmm-yyyy")</f>
        <v>Jan-2025</v>
      </c>
      <c r="S8433">
        <f>YEAR(SalesData[[#This Row],[Order Date]])*100 + MONTH(SalesData[[#This Row],[Order Date]])</f>
        <v>202501</v>
      </c>
    </row>
    <row r="8434" spans="1:19" x14ac:dyDescent="0.3">
      <c r="A8434" t="s">
        <v>10179</v>
      </c>
      <c r="B8434" s="3">
        <v>45666</v>
      </c>
      <c r="C8434" t="s">
        <v>10180</v>
      </c>
      <c r="D8434" t="s">
        <v>13</v>
      </c>
      <c r="E8434" t="s">
        <v>14</v>
      </c>
      <c r="F8434" t="s">
        <v>62</v>
      </c>
      <c r="G8434">
        <v>3</v>
      </c>
      <c r="H8434" s="5">
        <v>212.15</v>
      </c>
      <c r="I8434" s="5">
        <v>0.21</v>
      </c>
      <c r="J8434" s="5">
        <v>502.79550000000012</v>
      </c>
      <c r="K8434" s="5">
        <v>54.03764404779551</v>
      </c>
      <c r="L8434">
        <f>YEAR(SalesData[Order Date])</f>
        <v>2025</v>
      </c>
      <c r="M8434">
        <f>MONTH(SalesData[Order Date])</f>
        <v>1</v>
      </c>
      <c r="N8434" t="str">
        <f>TEXT(SalesData[[#This Row],[Order Date]], "mmmm")</f>
        <v>January</v>
      </c>
      <c r="O8434" s="7">
        <f>IF(SalesData[Sales]=0,0,SalesData[Profit]/SalesData[Sales])</f>
        <v>0.10747439873227882</v>
      </c>
      <c r="P8434" s="8">
        <f t="shared" si="131"/>
        <v>3.299552203629507E-4</v>
      </c>
      <c r="Q8434" t="str">
        <f>IF(SalesData[[#This Row],[Discount]]&gt;0, "Yes", "No")</f>
        <v>Yes</v>
      </c>
      <c r="R8434" t="str">
        <f>TEXT(SalesData[[#This Row],[Order Date]],"mmm-yyyy")</f>
        <v>Jan-2025</v>
      </c>
      <c r="S8434">
        <f>YEAR(SalesData[[#This Row],[Order Date]])*100 + MONTH(SalesData[[#This Row],[Order Date]])</f>
        <v>202501</v>
      </c>
    </row>
    <row r="8435" spans="1:19" x14ac:dyDescent="0.3">
      <c r="A8435" t="s">
        <v>10286</v>
      </c>
      <c r="B8435" s="3">
        <v>45658</v>
      </c>
      <c r="C8435" t="s">
        <v>10287</v>
      </c>
      <c r="D8435" t="s">
        <v>30</v>
      </c>
      <c r="E8435" t="s">
        <v>14</v>
      </c>
      <c r="F8435" t="s">
        <v>53</v>
      </c>
      <c r="G8435">
        <v>7</v>
      </c>
      <c r="H8435" s="5">
        <v>584.9</v>
      </c>
      <c r="I8435" s="5">
        <v>0.28000000000000003</v>
      </c>
      <c r="J8435" s="5">
        <v>2947.8960000000002</v>
      </c>
      <c r="K8435" s="5">
        <v>613.15333231345335</v>
      </c>
      <c r="L8435">
        <f>YEAR(SalesData[Order Date])</f>
        <v>2025</v>
      </c>
      <c r="M8435">
        <f>MONTH(SalesData[Order Date])</f>
        <v>1</v>
      </c>
      <c r="N8435" t="str">
        <f>TEXT(SalesData[[#This Row],[Order Date]], "mmmm")</f>
        <v>January</v>
      </c>
      <c r="O8435" s="7">
        <f>IF(SalesData[Sales]=0,0,SalesData[Profit]/SalesData[Sales])</f>
        <v>0.20799693486929435</v>
      </c>
      <c r="P8435" s="8">
        <f t="shared" si="131"/>
        <v>6.838775859121218E-5</v>
      </c>
      <c r="Q8435" t="str">
        <f>IF(SalesData[[#This Row],[Discount]]&gt;0, "Yes", "No")</f>
        <v>Yes</v>
      </c>
      <c r="R8435" t="str">
        <f>TEXT(SalesData[[#This Row],[Order Date]],"mmm-yyyy")</f>
        <v>Jan-2025</v>
      </c>
      <c r="S8435">
        <f>YEAR(SalesData[[#This Row],[Order Date]])*100 + MONTH(SalesData[[#This Row],[Order Date]])</f>
        <v>202501</v>
      </c>
    </row>
    <row r="8436" spans="1:19" x14ac:dyDescent="0.3">
      <c r="A8436" t="s">
        <v>10307</v>
      </c>
      <c r="B8436" s="3">
        <v>45683</v>
      </c>
      <c r="C8436" t="s">
        <v>10308</v>
      </c>
      <c r="D8436" t="s">
        <v>23</v>
      </c>
      <c r="E8436" t="s">
        <v>19</v>
      </c>
      <c r="F8436" t="s">
        <v>20</v>
      </c>
      <c r="G8436">
        <v>1</v>
      </c>
      <c r="H8436" s="5">
        <v>280.62</v>
      </c>
      <c r="I8436" s="5">
        <v>0.23</v>
      </c>
      <c r="J8436" s="5">
        <v>216.07740000000001</v>
      </c>
      <c r="K8436" s="5">
        <v>14.27809503690445</v>
      </c>
      <c r="L8436">
        <f>YEAR(SalesData[Order Date])</f>
        <v>2025</v>
      </c>
      <c r="M8436">
        <f>MONTH(SalesData[Order Date])</f>
        <v>1</v>
      </c>
      <c r="N8436" t="str">
        <f>TEXT(SalesData[[#This Row],[Order Date]], "mmmm")</f>
        <v>January</v>
      </c>
      <c r="O8436" s="7">
        <f>IF(SalesData[Sales]=0,0,SalesData[Profit]/SalesData[Sales])</f>
        <v>6.6078613667623035E-2</v>
      </c>
      <c r="P8436" s="8">
        <f t="shared" si="131"/>
        <v>8.1961371249376382E-4</v>
      </c>
      <c r="Q8436" t="str">
        <f>IF(SalesData[[#This Row],[Discount]]&gt;0, "Yes", "No")</f>
        <v>Yes</v>
      </c>
      <c r="R8436" t="str">
        <f>TEXT(SalesData[[#This Row],[Order Date]],"mmm-yyyy")</f>
        <v>Jan-2025</v>
      </c>
      <c r="S8436">
        <f>YEAR(SalesData[[#This Row],[Order Date]])*100 + MONTH(SalesData[[#This Row],[Order Date]])</f>
        <v>202501</v>
      </c>
    </row>
    <row r="8437" spans="1:19" x14ac:dyDescent="0.3">
      <c r="A8437" t="s">
        <v>10383</v>
      </c>
      <c r="B8437" s="3">
        <v>45677</v>
      </c>
      <c r="C8437" t="s">
        <v>10384</v>
      </c>
      <c r="D8437" t="s">
        <v>30</v>
      </c>
      <c r="E8437" t="s">
        <v>14</v>
      </c>
      <c r="F8437" t="s">
        <v>44</v>
      </c>
      <c r="G8437">
        <v>9</v>
      </c>
      <c r="H8437" s="5">
        <v>427.4</v>
      </c>
      <c r="I8437" s="5">
        <v>0.03</v>
      </c>
      <c r="J8437" s="5">
        <v>3731.2020000000002</v>
      </c>
      <c r="K8437" s="5">
        <v>521.38218853244621</v>
      </c>
      <c r="L8437">
        <f>YEAR(SalesData[Order Date])</f>
        <v>2025</v>
      </c>
      <c r="M8437">
        <f>MONTH(SalesData[Order Date])</f>
        <v>1</v>
      </c>
      <c r="N8437" t="str">
        <f>TEXT(SalesData[[#This Row],[Order Date]], "mmmm")</f>
        <v>January</v>
      </c>
      <c r="O8437" s="7">
        <f>IF(SalesData[Sales]=0,0,SalesData[Profit]/SalesData[Sales])</f>
        <v>0.13973571747990224</v>
      </c>
      <c r="P8437" s="8">
        <f t="shared" si="131"/>
        <v>7.7990953049446267E-6</v>
      </c>
      <c r="Q8437" t="str">
        <f>IF(SalesData[[#This Row],[Discount]]&gt;0, "Yes", "No")</f>
        <v>Yes</v>
      </c>
      <c r="R8437" t="str">
        <f>TEXT(SalesData[[#This Row],[Order Date]],"mmm-yyyy")</f>
        <v>Jan-2025</v>
      </c>
      <c r="S8437">
        <f>YEAR(SalesData[[#This Row],[Order Date]])*100 + MONTH(SalesData[[#This Row],[Order Date]])</f>
        <v>202501</v>
      </c>
    </row>
    <row r="8438" spans="1:19" x14ac:dyDescent="0.3">
      <c r="A8438" t="s">
        <v>10405</v>
      </c>
      <c r="B8438" s="3">
        <v>45677</v>
      </c>
      <c r="C8438" t="s">
        <v>10406</v>
      </c>
      <c r="D8438" t="s">
        <v>30</v>
      </c>
      <c r="E8438" t="s">
        <v>14</v>
      </c>
      <c r="F8438" t="s">
        <v>20</v>
      </c>
      <c r="G8438">
        <v>8</v>
      </c>
      <c r="H8438" s="5">
        <v>937.61</v>
      </c>
      <c r="I8438" s="5">
        <v>0.12</v>
      </c>
      <c r="J8438" s="5">
        <v>6600.7744000000002</v>
      </c>
      <c r="K8438" s="5">
        <v>602.63842921415505</v>
      </c>
      <c r="L8438">
        <f>YEAR(SalesData[Order Date])</f>
        <v>2025</v>
      </c>
      <c r="M8438">
        <f>MONTH(SalesData[Order Date])</f>
        <v>1</v>
      </c>
      <c r="N8438" t="str">
        <f>TEXT(SalesData[[#This Row],[Order Date]], "mmmm")</f>
        <v>January</v>
      </c>
      <c r="O8438" s="7">
        <f>IF(SalesData[Sales]=0,0,SalesData[Profit]/SalesData[Sales])</f>
        <v>9.1298140596072344E-2</v>
      </c>
      <c r="P8438" s="8">
        <f t="shared" si="131"/>
        <v>1.5998122886914601E-5</v>
      </c>
      <c r="Q8438" t="str">
        <f>IF(SalesData[[#This Row],[Discount]]&gt;0, "Yes", "No")</f>
        <v>Yes</v>
      </c>
      <c r="R8438" t="str">
        <f>TEXT(SalesData[[#This Row],[Order Date]],"mmm-yyyy")</f>
        <v>Jan-2025</v>
      </c>
      <c r="S8438">
        <f>YEAR(SalesData[[#This Row],[Order Date]])*100 + MONTH(SalesData[[#This Row],[Order Date]])</f>
        <v>202501</v>
      </c>
    </row>
    <row r="8439" spans="1:19" x14ac:dyDescent="0.3">
      <c r="A8439" t="s">
        <v>10466</v>
      </c>
      <c r="B8439" s="3">
        <v>45674</v>
      </c>
      <c r="C8439" t="s">
        <v>10467</v>
      </c>
      <c r="D8439" t="s">
        <v>30</v>
      </c>
      <c r="E8439" t="s">
        <v>26</v>
      </c>
      <c r="F8439" t="s">
        <v>44</v>
      </c>
      <c r="G8439">
        <v>1</v>
      </c>
      <c r="H8439" s="5">
        <v>335.22</v>
      </c>
      <c r="I8439" s="5">
        <v>0.03</v>
      </c>
      <c r="J8439" s="5">
        <v>325.16340000000002</v>
      </c>
      <c r="K8439" s="5">
        <v>84.498406263902055</v>
      </c>
      <c r="L8439">
        <f>YEAR(SalesData[Order Date])</f>
        <v>2025</v>
      </c>
      <c r="M8439">
        <f>MONTH(SalesData[Order Date])</f>
        <v>1</v>
      </c>
      <c r="N8439" t="str">
        <f>TEXT(SalesData[[#This Row],[Order Date]], "mmmm")</f>
        <v>January</v>
      </c>
      <c r="O8439" s="7">
        <f>IF(SalesData[Sales]=0,0,SalesData[Profit]/SalesData[Sales])</f>
        <v>0.25986444434983164</v>
      </c>
      <c r="P8439" s="8">
        <f t="shared" si="131"/>
        <v>8.9493466976910677E-5</v>
      </c>
      <c r="Q8439" t="str">
        <f>IF(SalesData[[#This Row],[Discount]]&gt;0, "Yes", "No")</f>
        <v>Yes</v>
      </c>
      <c r="R8439" t="str">
        <f>TEXT(SalesData[[#This Row],[Order Date]],"mmm-yyyy")</f>
        <v>Jan-2025</v>
      </c>
      <c r="S8439">
        <f>YEAR(SalesData[[#This Row],[Order Date]])*100 + MONTH(SalesData[[#This Row],[Order Date]])</f>
        <v>202501</v>
      </c>
    </row>
    <row r="8440" spans="1:19" x14ac:dyDescent="0.3">
      <c r="A8440" t="s">
        <v>10490</v>
      </c>
      <c r="B8440" s="3">
        <v>45683</v>
      </c>
      <c r="C8440" t="s">
        <v>10491</v>
      </c>
      <c r="D8440" t="s">
        <v>18</v>
      </c>
      <c r="E8440" t="s">
        <v>26</v>
      </c>
      <c r="F8440" t="s">
        <v>27</v>
      </c>
      <c r="G8440">
        <v>8</v>
      </c>
      <c r="H8440" s="5">
        <v>946.4</v>
      </c>
      <c r="I8440" s="5">
        <v>0.3</v>
      </c>
      <c r="J8440" s="5">
        <v>5299.8399999999992</v>
      </c>
      <c r="K8440" s="5">
        <v>280.07693307504888</v>
      </c>
      <c r="L8440">
        <f>YEAR(SalesData[Order Date])</f>
        <v>2025</v>
      </c>
      <c r="M8440">
        <f>MONTH(SalesData[Order Date])</f>
        <v>1</v>
      </c>
      <c r="N8440" t="str">
        <f>TEXT(SalesData[[#This Row],[Order Date]], "mmmm")</f>
        <v>January</v>
      </c>
      <c r="O8440" s="7">
        <f>IF(SalesData[Sales]=0,0,SalesData[Profit]/SalesData[Sales])</f>
        <v>5.2846299713774178E-2</v>
      </c>
      <c r="P8440" s="8">
        <f t="shared" si="131"/>
        <v>3.9623837700760779E-5</v>
      </c>
      <c r="Q8440" t="str">
        <f>IF(SalesData[[#This Row],[Discount]]&gt;0, "Yes", "No")</f>
        <v>Yes</v>
      </c>
      <c r="R8440" t="str">
        <f>TEXT(SalesData[[#This Row],[Order Date]],"mmm-yyyy")</f>
        <v>Jan-2025</v>
      </c>
      <c r="S8440">
        <f>YEAR(SalesData[[#This Row],[Order Date]])*100 + MONTH(SalesData[[#This Row],[Order Date]])</f>
        <v>202501</v>
      </c>
    </row>
    <row r="8441" spans="1:19" x14ac:dyDescent="0.3">
      <c r="A8441" t="s">
        <v>10492</v>
      </c>
      <c r="B8441" s="3">
        <v>45680</v>
      </c>
      <c r="C8441" t="s">
        <v>10493</v>
      </c>
      <c r="D8441" t="s">
        <v>30</v>
      </c>
      <c r="E8441" t="s">
        <v>26</v>
      </c>
      <c r="F8441" t="s">
        <v>20</v>
      </c>
      <c r="G8441">
        <v>7</v>
      </c>
      <c r="H8441" s="5">
        <v>91.91</v>
      </c>
      <c r="I8441" s="5">
        <v>0.15</v>
      </c>
      <c r="J8441" s="5">
        <v>546.86450000000002</v>
      </c>
      <c r="K8441" s="5">
        <v>162.08186259690959</v>
      </c>
      <c r="L8441">
        <f>YEAR(SalesData[Order Date])</f>
        <v>2025</v>
      </c>
      <c r="M8441">
        <f>MONTH(SalesData[Order Date])</f>
        <v>1</v>
      </c>
      <c r="N8441" t="str">
        <f>TEXT(SalesData[[#This Row],[Order Date]], "mmmm")</f>
        <v>January</v>
      </c>
      <c r="O8441" s="7">
        <f>IF(SalesData[Sales]=0,0,SalesData[Profit]/SalesData[Sales])</f>
        <v>0.29638395360625819</v>
      </c>
      <c r="P8441" s="8">
        <f t="shared" si="131"/>
        <v>2.331473335716617E-4</v>
      </c>
      <c r="Q8441" t="str">
        <f>IF(SalesData[[#This Row],[Discount]]&gt;0, "Yes", "No")</f>
        <v>Yes</v>
      </c>
      <c r="R8441" t="str">
        <f>TEXT(SalesData[[#This Row],[Order Date]],"mmm-yyyy")</f>
        <v>Jan-2025</v>
      </c>
      <c r="S8441">
        <f>YEAR(SalesData[[#This Row],[Order Date]])*100 + MONTH(SalesData[[#This Row],[Order Date]])</f>
        <v>202501</v>
      </c>
    </row>
    <row r="8442" spans="1:19" x14ac:dyDescent="0.3">
      <c r="A8442" t="s">
        <v>10586</v>
      </c>
      <c r="B8442" s="3">
        <v>45658</v>
      </c>
      <c r="C8442" t="s">
        <v>10587</v>
      </c>
      <c r="D8442" t="s">
        <v>18</v>
      </c>
      <c r="E8442" t="s">
        <v>19</v>
      </c>
      <c r="F8442" t="s">
        <v>20</v>
      </c>
      <c r="G8442">
        <v>2</v>
      </c>
      <c r="H8442" s="5">
        <v>300.82</v>
      </c>
      <c r="I8442" s="5">
        <v>0.16</v>
      </c>
      <c r="J8442" s="5">
        <v>505.37759999999997</v>
      </c>
      <c r="K8442" s="5">
        <v>119.42495218653841</v>
      </c>
      <c r="L8442">
        <f>YEAR(SalesData[Order Date])</f>
        <v>2025</v>
      </c>
      <c r="M8442">
        <f>MONTH(SalesData[Order Date])</f>
        <v>1</v>
      </c>
      <c r="N8442" t="str">
        <f>TEXT(SalesData[[#This Row],[Order Date]], "mmmm")</f>
        <v>January</v>
      </c>
      <c r="O8442" s="7">
        <f>IF(SalesData[Sales]=0,0,SalesData[Profit]/SalesData[Sales])</f>
        <v>0.23630836069216049</v>
      </c>
      <c r="P8442" s="8">
        <f t="shared" si="131"/>
        <v>2.6593976464330828E-4</v>
      </c>
      <c r="Q8442" t="str">
        <f>IF(SalesData[[#This Row],[Discount]]&gt;0, "Yes", "No")</f>
        <v>Yes</v>
      </c>
      <c r="R8442" t="str">
        <f>TEXT(SalesData[[#This Row],[Order Date]],"mmm-yyyy")</f>
        <v>Jan-2025</v>
      </c>
      <c r="S8442">
        <f>YEAR(SalesData[[#This Row],[Order Date]])*100 + MONTH(SalesData[[#This Row],[Order Date]])</f>
        <v>202501</v>
      </c>
    </row>
    <row r="8443" spans="1:19" x14ac:dyDescent="0.3">
      <c r="A8443" t="s">
        <v>10610</v>
      </c>
      <c r="B8443" s="3">
        <v>45660</v>
      </c>
      <c r="C8443" t="s">
        <v>10611</v>
      </c>
      <c r="D8443" t="s">
        <v>13</v>
      </c>
      <c r="E8443" t="s">
        <v>19</v>
      </c>
      <c r="F8443" t="s">
        <v>53</v>
      </c>
      <c r="G8443">
        <v>7</v>
      </c>
      <c r="H8443" s="5">
        <v>283.47000000000003</v>
      </c>
      <c r="I8443" s="5">
        <v>0.18</v>
      </c>
      <c r="J8443" s="5">
        <v>1627.1178</v>
      </c>
      <c r="K8443" s="5">
        <v>162.08971592512631</v>
      </c>
      <c r="L8443">
        <f>YEAR(SalesData[Order Date])</f>
        <v>2025</v>
      </c>
      <c r="M8443">
        <f>MONTH(SalesData[Order Date])</f>
        <v>1</v>
      </c>
      <c r="N8443" t="str">
        <f>TEXT(SalesData[[#This Row],[Order Date]], "mmmm")</f>
        <v>January</v>
      </c>
      <c r="O8443" s="7">
        <f>IF(SalesData[Sales]=0,0,SalesData[Profit]/SalesData[Sales])</f>
        <v>9.9617689588993683E-2</v>
      </c>
      <c r="P8443" s="8">
        <f t="shared" si="131"/>
        <v>9.0712547057133773E-5</v>
      </c>
      <c r="Q8443" t="str">
        <f>IF(SalesData[[#This Row],[Discount]]&gt;0, "Yes", "No")</f>
        <v>Yes</v>
      </c>
      <c r="R8443" t="str">
        <f>TEXT(SalesData[[#This Row],[Order Date]],"mmm-yyyy")</f>
        <v>Jan-2025</v>
      </c>
      <c r="S8443">
        <f>YEAR(SalesData[[#This Row],[Order Date]])*100 + MONTH(SalesData[[#This Row],[Order Date]])</f>
        <v>202501</v>
      </c>
    </row>
    <row r="8444" spans="1:19" x14ac:dyDescent="0.3">
      <c r="A8444" t="s">
        <v>10624</v>
      </c>
      <c r="B8444" s="3">
        <v>45659</v>
      </c>
      <c r="C8444" t="s">
        <v>10625</v>
      </c>
      <c r="D8444" t="s">
        <v>23</v>
      </c>
      <c r="E8444" t="s">
        <v>19</v>
      </c>
      <c r="F8444" t="s">
        <v>39</v>
      </c>
      <c r="G8444">
        <v>9</v>
      </c>
      <c r="H8444" s="5">
        <v>203.49</v>
      </c>
      <c r="I8444" s="5">
        <v>0.09</v>
      </c>
      <c r="J8444" s="5">
        <v>1666.5831000000001</v>
      </c>
      <c r="K8444" s="5">
        <v>120.6861880036882</v>
      </c>
      <c r="L8444">
        <f>YEAR(SalesData[Order Date])</f>
        <v>2025</v>
      </c>
      <c r="M8444">
        <f>MONTH(SalesData[Order Date])</f>
        <v>1</v>
      </c>
      <c r="N8444" t="str">
        <f>TEXT(SalesData[[#This Row],[Order Date]], "mmmm")</f>
        <v>January</v>
      </c>
      <c r="O8444" s="7">
        <f>IF(SalesData[Sales]=0,0,SalesData[Profit]/SalesData[Sales])</f>
        <v>7.2415343707546417E-2</v>
      </c>
      <c r="P8444" s="8">
        <f t="shared" si="131"/>
        <v>4.9142464003145115E-5</v>
      </c>
      <c r="Q8444" t="str">
        <f>IF(SalesData[[#This Row],[Discount]]&gt;0, "Yes", "No")</f>
        <v>Yes</v>
      </c>
      <c r="R8444" t="str">
        <f>TEXT(SalesData[[#This Row],[Order Date]],"mmm-yyyy")</f>
        <v>Jan-2025</v>
      </c>
      <c r="S8444">
        <f>YEAR(SalesData[[#This Row],[Order Date]])*100 + MONTH(SalesData[[#This Row],[Order Date]])</f>
        <v>202501</v>
      </c>
    </row>
    <row r="8445" spans="1:19" x14ac:dyDescent="0.3">
      <c r="A8445" t="s">
        <v>10653</v>
      </c>
      <c r="B8445" s="3">
        <v>45662</v>
      </c>
      <c r="C8445" t="s">
        <v>10654</v>
      </c>
      <c r="D8445" t="s">
        <v>23</v>
      </c>
      <c r="E8445" t="s">
        <v>14</v>
      </c>
      <c r="F8445" t="s">
        <v>31</v>
      </c>
      <c r="G8445">
        <v>1</v>
      </c>
      <c r="H8445" s="5">
        <v>400.56</v>
      </c>
      <c r="I8445" s="5">
        <v>0.27</v>
      </c>
      <c r="J8445" s="5">
        <v>292.40879999999999</v>
      </c>
      <c r="K8445" s="5">
        <v>62.388654483255337</v>
      </c>
      <c r="L8445">
        <f>YEAR(SalesData[Order Date])</f>
        <v>2025</v>
      </c>
      <c r="M8445">
        <f>MONTH(SalesData[Order Date])</f>
        <v>1</v>
      </c>
      <c r="N8445" t="str">
        <f>TEXT(SalesData[[#This Row],[Order Date]], "mmmm")</f>
        <v>January</v>
      </c>
      <c r="O8445" s="7">
        <f>IF(SalesData[Sales]=0,0,SalesData[Profit]/SalesData[Sales])</f>
        <v>0.21336107012940561</v>
      </c>
      <c r="P8445" s="8">
        <f t="shared" si="131"/>
        <v>6.7405632115038951E-4</v>
      </c>
      <c r="Q8445" t="str">
        <f>IF(SalesData[[#This Row],[Discount]]&gt;0, "Yes", "No")</f>
        <v>Yes</v>
      </c>
      <c r="R8445" t="str">
        <f>TEXT(SalesData[[#This Row],[Order Date]],"mmm-yyyy")</f>
        <v>Jan-2025</v>
      </c>
      <c r="S8445">
        <f>YEAR(SalesData[[#This Row],[Order Date]])*100 + MONTH(SalesData[[#This Row],[Order Date]])</f>
        <v>202501</v>
      </c>
    </row>
    <row r="8446" spans="1:19" x14ac:dyDescent="0.3">
      <c r="A8446" t="s">
        <v>10809</v>
      </c>
      <c r="B8446" s="3">
        <v>45688</v>
      </c>
      <c r="C8446" t="s">
        <v>10810</v>
      </c>
      <c r="D8446" t="s">
        <v>13</v>
      </c>
      <c r="E8446" t="s">
        <v>19</v>
      </c>
      <c r="F8446" t="s">
        <v>31</v>
      </c>
      <c r="G8446">
        <v>4</v>
      </c>
      <c r="H8446" s="5">
        <v>341.87</v>
      </c>
      <c r="I8446" s="5">
        <v>0.12</v>
      </c>
      <c r="J8446" s="5">
        <v>1203.3824</v>
      </c>
      <c r="K8446" s="5">
        <v>82.66131630043725</v>
      </c>
      <c r="L8446">
        <f>YEAR(SalesData[Order Date])</f>
        <v>2025</v>
      </c>
      <c r="M8446">
        <f>MONTH(SalesData[Order Date])</f>
        <v>1</v>
      </c>
      <c r="N8446" t="str">
        <f>TEXT(SalesData[[#This Row],[Order Date]], "mmmm")</f>
        <v>January</v>
      </c>
      <c r="O8446" s="7">
        <f>IF(SalesData[Sales]=0,0,SalesData[Profit]/SalesData[Sales])</f>
        <v>6.8690813743359766E-2</v>
      </c>
      <c r="P8446" s="8">
        <f t="shared" si="131"/>
        <v>8.7752654517799154E-5</v>
      </c>
      <c r="Q8446" t="str">
        <f>IF(SalesData[[#This Row],[Discount]]&gt;0, "Yes", "No")</f>
        <v>Yes</v>
      </c>
      <c r="R8446" t="str">
        <f>TEXT(SalesData[[#This Row],[Order Date]],"mmm-yyyy")</f>
        <v>Jan-2025</v>
      </c>
      <c r="S8446">
        <f>YEAR(SalesData[[#This Row],[Order Date]])*100 + MONTH(SalesData[[#This Row],[Order Date]])</f>
        <v>202501</v>
      </c>
    </row>
    <row r="8447" spans="1:19" x14ac:dyDescent="0.3">
      <c r="A8447" t="s">
        <v>10828</v>
      </c>
      <c r="B8447" s="3">
        <v>45677</v>
      </c>
      <c r="C8447" t="s">
        <v>10829</v>
      </c>
      <c r="D8447" t="s">
        <v>30</v>
      </c>
      <c r="E8447" t="s">
        <v>14</v>
      </c>
      <c r="F8447" t="s">
        <v>44</v>
      </c>
      <c r="G8447">
        <v>8</v>
      </c>
      <c r="H8447" s="5">
        <v>914.73</v>
      </c>
      <c r="I8447" s="5">
        <v>0.11</v>
      </c>
      <c r="J8447" s="5">
        <v>6512.8775999999998</v>
      </c>
      <c r="K8447" s="5">
        <v>1169.073177721167</v>
      </c>
      <c r="L8447">
        <f>YEAR(SalesData[Order Date])</f>
        <v>2025</v>
      </c>
      <c r="M8447">
        <f>MONTH(SalesData[Order Date])</f>
        <v>1</v>
      </c>
      <c r="N8447" t="str">
        <f>TEXT(SalesData[[#This Row],[Order Date]], "mmmm")</f>
        <v>January</v>
      </c>
      <c r="O8447" s="7">
        <f>IF(SalesData[Sales]=0,0,SalesData[Profit]/SalesData[Sales])</f>
        <v>0.1795017885367855</v>
      </c>
      <c r="P8447" s="8">
        <f t="shared" si="131"/>
        <v>1.5031758005094399E-5</v>
      </c>
      <c r="Q8447" t="str">
        <f>IF(SalesData[[#This Row],[Discount]]&gt;0, "Yes", "No")</f>
        <v>Yes</v>
      </c>
      <c r="R8447" t="str">
        <f>TEXT(SalesData[[#This Row],[Order Date]],"mmm-yyyy")</f>
        <v>Jan-2025</v>
      </c>
      <c r="S8447">
        <f>YEAR(SalesData[[#This Row],[Order Date]])*100 + MONTH(SalesData[[#This Row],[Order Date]])</f>
        <v>202501</v>
      </c>
    </row>
    <row r="8448" spans="1:19" x14ac:dyDescent="0.3">
      <c r="A8448" t="s">
        <v>10943</v>
      </c>
      <c r="B8448" s="3">
        <v>45675</v>
      </c>
      <c r="C8448" t="s">
        <v>10944</v>
      </c>
      <c r="D8448" t="s">
        <v>30</v>
      </c>
      <c r="E8448" t="s">
        <v>26</v>
      </c>
      <c r="F8448" t="s">
        <v>53</v>
      </c>
      <c r="G8448">
        <v>7</v>
      </c>
      <c r="H8448" s="5">
        <v>940.61</v>
      </c>
      <c r="I8448" s="5">
        <v>0.11</v>
      </c>
      <c r="J8448" s="5">
        <v>5860.0003000000006</v>
      </c>
      <c r="K8448" s="5">
        <v>1171.407751856975</v>
      </c>
      <c r="L8448">
        <f>YEAR(SalesData[Order Date])</f>
        <v>2025</v>
      </c>
      <c r="M8448">
        <f>MONTH(SalesData[Order Date])</f>
        <v>1</v>
      </c>
      <c r="N8448" t="str">
        <f>TEXT(SalesData[[#This Row],[Order Date]], "mmmm")</f>
        <v>January</v>
      </c>
      <c r="O8448" s="7">
        <f>IF(SalesData[Sales]=0,0,SalesData[Profit]/SalesData[Sales])</f>
        <v>0.1998989235302556</v>
      </c>
      <c r="P8448" s="8">
        <f t="shared" si="131"/>
        <v>1.6706483786357484E-5</v>
      </c>
      <c r="Q8448" t="str">
        <f>IF(SalesData[[#This Row],[Discount]]&gt;0, "Yes", "No")</f>
        <v>Yes</v>
      </c>
      <c r="R8448" t="str">
        <f>TEXT(SalesData[[#This Row],[Order Date]],"mmm-yyyy")</f>
        <v>Jan-2025</v>
      </c>
      <c r="S8448">
        <f>YEAR(SalesData[[#This Row],[Order Date]])*100 + MONTH(SalesData[[#This Row],[Order Date]])</f>
        <v>202501</v>
      </c>
    </row>
    <row r="8449" spans="1:19" x14ac:dyDescent="0.3">
      <c r="A8449" t="s">
        <v>10988</v>
      </c>
      <c r="B8449" s="3">
        <v>45675</v>
      </c>
      <c r="C8449" t="s">
        <v>10989</v>
      </c>
      <c r="D8449" t="s">
        <v>23</v>
      </c>
      <c r="E8449" t="s">
        <v>19</v>
      </c>
      <c r="F8449" t="s">
        <v>91</v>
      </c>
      <c r="G8449">
        <v>9</v>
      </c>
      <c r="H8449" s="5">
        <v>158.34</v>
      </c>
      <c r="I8449" s="5">
        <v>0.22</v>
      </c>
      <c r="J8449" s="5">
        <v>1111.5468000000001</v>
      </c>
      <c r="K8449" s="5">
        <v>150.67925362479809</v>
      </c>
      <c r="L8449">
        <f>YEAR(SalesData[Order Date])</f>
        <v>2025</v>
      </c>
      <c r="M8449">
        <f>MONTH(SalesData[Order Date])</f>
        <v>1</v>
      </c>
      <c r="N8449" t="str">
        <f>TEXT(SalesData[[#This Row],[Order Date]], "mmmm")</f>
        <v>January</v>
      </c>
      <c r="O8449" s="7">
        <f>IF(SalesData[Sales]=0,0,SalesData[Profit]/SalesData[Sales])</f>
        <v>0.13555817319144645</v>
      </c>
      <c r="P8449" s="8">
        <f t="shared" si="131"/>
        <v>1.5437946472429231E-4</v>
      </c>
      <c r="Q8449" t="str">
        <f>IF(SalesData[[#This Row],[Discount]]&gt;0, "Yes", "No")</f>
        <v>Yes</v>
      </c>
      <c r="R8449" t="str">
        <f>TEXT(SalesData[[#This Row],[Order Date]],"mmm-yyyy")</f>
        <v>Jan-2025</v>
      </c>
      <c r="S8449">
        <f>YEAR(SalesData[[#This Row],[Order Date]])*100 + MONTH(SalesData[[#This Row],[Order Date]])</f>
        <v>202501</v>
      </c>
    </row>
    <row r="8450" spans="1:19" x14ac:dyDescent="0.3">
      <c r="A8450" t="s">
        <v>11019</v>
      </c>
      <c r="B8450" s="3">
        <v>45676</v>
      </c>
      <c r="C8450" t="s">
        <v>11020</v>
      </c>
      <c r="D8450" t="s">
        <v>18</v>
      </c>
      <c r="E8450" t="s">
        <v>26</v>
      </c>
      <c r="F8450" t="s">
        <v>91</v>
      </c>
      <c r="G8450">
        <v>9</v>
      </c>
      <c r="H8450" s="5">
        <v>811.12</v>
      </c>
      <c r="I8450" s="5">
        <v>0.03</v>
      </c>
      <c r="J8450" s="5">
        <v>7081.0775999999996</v>
      </c>
      <c r="K8450" s="5">
        <v>1902.087394792233</v>
      </c>
      <c r="L8450">
        <f>YEAR(SalesData[Order Date])</f>
        <v>2025</v>
      </c>
      <c r="M8450">
        <f>MONTH(SalesData[Order Date])</f>
        <v>1</v>
      </c>
      <c r="N8450" t="str">
        <f>TEXT(SalesData[[#This Row],[Order Date]], "mmmm")</f>
        <v>January</v>
      </c>
      <c r="O8450" s="7">
        <f>IF(SalesData[Sales]=0,0,SalesData[Profit]/SalesData[Sales])</f>
        <v>0.26861552749997164</v>
      </c>
      <c r="P8450" s="8">
        <f t="shared" ref="P8450:P8513" si="132">IF(H:H*G:G=0, 0, (I:I/(H:H*G:G)))</f>
        <v>4.1095440049972053E-6</v>
      </c>
      <c r="Q8450" t="str">
        <f>IF(SalesData[[#This Row],[Discount]]&gt;0, "Yes", "No")</f>
        <v>Yes</v>
      </c>
      <c r="R8450" t="str">
        <f>TEXT(SalesData[[#This Row],[Order Date]],"mmm-yyyy")</f>
        <v>Jan-2025</v>
      </c>
      <c r="S8450">
        <f>YEAR(SalesData[[#This Row],[Order Date]])*100 + MONTH(SalesData[[#This Row],[Order Date]])</f>
        <v>202501</v>
      </c>
    </row>
    <row r="8451" spans="1:19" x14ac:dyDescent="0.3">
      <c r="A8451" t="s">
        <v>11095</v>
      </c>
      <c r="B8451" s="3">
        <v>45675</v>
      </c>
      <c r="C8451" t="s">
        <v>11096</v>
      </c>
      <c r="D8451" t="s">
        <v>13</v>
      </c>
      <c r="E8451" t="s">
        <v>19</v>
      </c>
      <c r="F8451" t="s">
        <v>31</v>
      </c>
      <c r="G8451">
        <v>2</v>
      </c>
      <c r="H8451" s="5">
        <v>859.31</v>
      </c>
      <c r="I8451" s="5">
        <v>0.04</v>
      </c>
      <c r="J8451" s="5">
        <v>1649.8751999999999</v>
      </c>
      <c r="K8451" s="5">
        <v>259.38901196897172</v>
      </c>
      <c r="L8451">
        <f>YEAR(SalesData[Order Date])</f>
        <v>2025</v>
      </c>
      <c r="M8451">
        <f>MONTH(SalesData[Order Date])</f>
        <v>1</v>
      </c>
      <c r="N8451" t="str">
        <f>TEXT(SalesData[[#This Row],[Order Date]], "mmmm")</f>
        <v>January</v>
      </c>
      <c r="O8451" s="7">
        <f>IF(SalesData[Sales]=0,0,SalesData[Profit]/SalesData[Sales])</f>
        <v>0.15721735314826948</v>
      </c>
      <c r="P8451" s="8">
        <f t="shared" si="132"/>
        <v>2.327448767034016E-5</v>
      </c>
      <c r="Q8451" t="str">
        <f>IF(SalesData[[#This Row],[Discount]]&gt;0, "Yes", "No")</f>
        <v>Yes</v>
      </c>
      <c r="R8451" t="str">
        <f>TEXT(SalesData[[#This Row],[Order Date]],"mmm-yyyy")</f>
        <v>Jan-2025</v>
      </c>
      <c r="S8451">
        <f>YEAR(SalesData[[#This Row],[Order Date]])*100 + MONTH(SalesData[[#This Row],[Order Date]])</f>
        <v>202501</v>
      </c>
    </row>
    <row r="8452" spans="1:19" x14ac:dyDescent="0.3">
      <c r="A8452" t="s">
        <v>11156</v>
      </c>
      <c r="B8452" s="3">
        <v>45688</v>
      </c>
      <c r="C8452" t="s">
        <v>11157</v>
      </c>
      <c r="D8452" t="s">
        <v>18</v>
      </c>
      <c r="E8452" t="s">
        <v>19</v>
      </c>
      <c r="F8452" t="s">
        <v>39</v>
      </c>
      <c r="G8452">
        <v>1</v>
      </c>
      <c r="H8452" s="5">
        <v>244.51</v>
      </c>
      <c r="I8452" s="5">
        <v>0.15</v>
      </c>
      <c r="J8452" s="5">
        <v>207.83349999999999</v>
      </c>
      <c r="K8452" s="5">
        <v>49.499350510161129</v>
      </c>
      <c r="L8452">
        <f>YEAR(SalesData[Order Date])</f>
        <v>2025</v>
      </c>
      <c r="M8452">
        <f>MONTH(SalesData[Order Date])</f>
        <v>1</v>
      </c>
      <c r="N8452" t="str">
        <f>TEXT(SalesData[[#This Row],[Order Date]], "mmmm")</f>
        <v>January</v>
      </c>
      <c r="O8452" s="7">
        <f>IF(SalesData[Sales]=0,0,SalesData[Profit]/SalesData[Sales])</f>
        <v>0.23816829582411464</v>
      </c>
      <c r="P8452" s="8">
        <f t="shared" si="132"/>
        <v>6.1347184164246859E-4</v>
      </c>
      <c r="Q8452" t="str">
        <f>IF(SalesData[[#This Row],[Discount]]&gt;0, "Yes", "No")</f>
        <v>Yes</v>
      </c>
      <c r="R8452" t="str">
        <f>TEXT(SalesData[[#This Row],[Order Date]],"mmm-yyyy")</f>
        <v>Jan-2025</v>
      </c>
      <c r="S8452">
        <f>YEAR(SalesData[[#This Row],[Order Date]])*100 + MONTH(SalesData[[#This Row],[Order Date]])</f>
        <v>202501</v>
      </c>
    </row>
    <row r="8453" spans="1:19" x14ac:dyDescent="0.3">
      <c r="A8453" t="s">
        <v>11164</v>
      </c>
      <c r="B8453" s="3">
        <v>45667</v>
      </c>
      <c r="C8453" t="s">
        <v>11165</v>
      </c>
      <c r="D8453" t="s">
        <v>30</v>
      </c>
      <c r="E8453" t="s">
        <v>14</v>
      </c>
      <c r="F8453" t="s">
        <v>34</v>
      </c>
      <c r="G8453">
        <v>1</v>
      </c>
      <c r="H8453" s="5">
        <v>660.4</v>
      </c>
      <c r="I8453" s="5">
        <v>0.18</v>
      </c>
      <c r="J8453" s="5">
        <v>541.52800000000002</v>
      </c>
      <c r="K8453" s="5">
        <v>78.009753973666534</v>
      </c>
      <c r="L8453">
        <f>YEAR(SalesData[Order Date])</f>
        <v>2025</v>
      </c>
      <c r="M8453">
        <f>MONTH(SalesData[Order Date])</f>
        <v>1</v>
      </c>
      <c r="N8453" t="str">
        <f>TEXT(SalesData[[#This Row],[Order Date]], "mmmm")</f>
        <v>January</v>
      </c>
      <c r="O8453" s="7">
        <f>IF(SalesData[Sales]=0,0,SalesData[Profit]/SalesData[Sales])</f>
        <v>0.14405488538665873</v>
      </c>
      <c r="P8453" s="8">
        <f t="shared" si="132"/>
        <v>2.7256208358570564E-4</v>
      </c>
      <c r="Q8453" t="str">
        <f>IF(SalesData[[#This Row],[Discount]]&gt;0, "Yes", "No")</f>
        <v>Yes</v>
      </c>
      <c r="R8453" t="str">
        <f>TEXT(SalesData[[#This Row],[Order Date]],"mmm-yyyy")</f>
        <v>Jan-2025</v>
      </c>
      <c r="S8453">
        <f>YEAR(SalesData[[#This Row],[Order Date]])*100 + MONTH(SalesData[[#This Row],[Order Date]])</f>
        <v>202501</v>
      </c>
    </row>
    <row r="8454" spans="1:19" x14ac:dyDescent="0.3">
      <c r="A8454" t="s">
        <v>11230</v>
      </c>
      <c r="B8454" s="3">
        <v>45668</v>
      </c>
      <c r="C8454" t="s">
        <v>11231</v>
      </c>
      <c r="D8454" t="s">
        <v>18</v>
      </c>
      <c r="E8454" t="s">
        <v>14</v>
      </c>
      <c r="F8454" t="s">
        <v>39</v>
      </c>
      <c r="G8454">
        <v>2</v>
      </c>
      <c r="H8454" s="5">
        <v>585.70000000000005</v>
      </c>
      <c r="I8454" s="5">
        <v>0.24</v>
      </c>
      <c r="J8454" s="5">
        <v>890.26400000000012</v>
      </c>
      <c r="K8454" s="5">
        <v>195.16096780951901</v>
      </c>
      <c r="L8454">
        <f>YEAR(SalesData[Order Date])</f>
        <v>2025</v>
      </c>
      <c r="M8454">
        <f>MONTH(SalesData[Order Date])</f>
        <v>1</v>
      </c>
      <c r="N8454" t="str">
        <f>TEXT(SalesData[[#This Row],[Order Date]], "mmmm")</f>
        <v>January</v>
      </c>
      <c r="O8454" s="7">
        <f>IF(SalesData[Sales]=0,0,SalesData[Profit]/SalesData[Sales])</f>
        <v>0.21921696014835934</v>
      </c>
      <c r="P8454" s="8">
        <f t="shared" si="132"/>
        <v>2.0488304592794943E-4</v>
      </c>
      <c r="Q8454" t="str">
        <f>IF(SalesData[[#This Row],[Discount]]&gt;0, "Yes", "No")</f>
        <v>Yes</v>
      </c>
      <c r="R8454" t="str">
        <f>TEXT(SalesData[[#This Row],[Order Date]],"mmm-yyyy")</f>
        <v>Jan-2025</v>
      </c>
      <c r="S8454">
        <f>YEAR(SalesData[[#This Row],[Order Date]])*100 + MONTH(SalesData[[#This Row],[Order Date]])</f>
        <v>202501</v>
      </c>
    </row>
    <row r="8455" spans="1:19" x14ac:dyDescent="0.3">
      <c r="A8455" t="s">
        <v>11244</v>
      </c>
      <c r="B8455" s="3">
        <v>45682</v>
      </c>
      <c r="C8455" t="s">
        <v>11245</v>
      </c>
      <c r="D8455" t="s">
        <v>23</v>
      </c>
      <c r="E8455" t="s">
        <v>19</v>
      </c>
      <c r="F8455" t="s">
        <v>91</v>
      </c>
      <c r="G8455">
        <v>2</v>
      </c>
      <c r="H8455" s="5">
        <v>621.9</v>
      </c>
      <c r="I8455" s="5">
        <v>0.11</v>
      </c>
      <c r="J8455" s="5">
        <v>1106.982</v>
      </c>
      <c r="K8455" s="5">
        <v>308.40734796900688</v>
      </c>
      <c r="L8455">
        <f>YEAR(SalesData[Order Date])</f>
        <v>2025</v>
      </c>
      <c r="M8455">
        <f>MONTH(SalesData[Order Date])</f>
        <v>1</v>
      </c>
      <c r="N8455" t="str">
        <f>TEXT(SalesData[[#This Row],[Order Date]], "mmmm")</f>
        <v>January</v>
      </c>
      <c r="O8455" s="7">
        <f>IF(SalesData[Sales]=0,0,SalesData[Profit]/SalesData[Sales])</f>
        <v>0.27860195375264174</v>
      </c>
      <c r="P8455" s="8">
        <f t="shared" si="132"/>
        <v>8.8438655732432867E-5</v>
      </c>
      <c r="Q8455" t="str">
        <f>IF(SalesData[[#This Row],[Discount]]&gt;0, "Yes", "No")</f>
        <v>Yes</v>
      </c>
      <c r="R8455" t="str">
        <f>TEXT(SalesData[[#This Row],[Order Date]],"mmm-yyyy")</f>
        <v>Jan-2025</v>
      </c>
      <c r="S8455">
        <f>YEAR(SalesData[[#This Row],[Order Date]])*100 + MONTH(SalesData[[#This Row],[Order Date]])</f>
        <v>202501</v>
      </c>
    </row>
    <row r="8456" spans="1:19" x14ac:dyDescent="0.3">
      <c r="A8456" t="s">
        <v>11254</v>
      </c>
      <c r="B8456" s="3">
        <v>45680</v>
      </c>
      <c r="C8456" t="s">
        <v>11255</v>
      </c>
      <c r="D8456" t="s">
        <v>30</v>
      </c>
      <c r="E8456" t="s">
        <v>19</v>
      </c>
      <c r="F8456" t="s">
        <v>34</v>
      </c>
      <c r="G8456">
        <v>2</v>
      </c>
      <c r="H8456" s="5">
        <v>221.22</v>
      </c>
      <c r="I8456" s="5">
        <v>0.21</v>
      </c>
      <c r="J8456" s="5">
        <v>349.52760000000001</v>
      </c>
      <c r="K8456" s="5">
        <v>53.994857611806637</v>
      </c>
      <c r="L8456">
        <f>YEAR(SalesData[Order Date])</f>
        <v>2025</v>
      </c>
      <c r="M8456">
        <f>MONTH(SalesData[Order Date])</f>
        <v>1</v>
      </c>
      <c r="N8456" t="str">
        <f>TEXT(SalesData[[#This Row],[Order Date]], "mmmm")</f>
        <v>January</v>
      </c>
      <c r="O8456" s="7">
        <f>IF(SalesData[Sales]=0,0,SalesData[Profit]/SalesData[Sales])</f>
        <v>0.15447952496972095</v>
      </c>
      <c r="P8456" s="8">
        <f t="shared" si="132"/>
        <v>4.7464062923786274E-4</v>
      </c>
      <c r="Q8456" t="str">
        <f>IF(SalesData[[#This Row],[Discount]]&gt;0, "Yes", "No")</f>
        <v>Yes</v>
      </c>
      <c r="R8456" t="str">
        <f>TEXT(SalesData[[#This Row],[Order Date]],"mmm-yyyy")</f>
        <v>Jan-2025</v>
      </c>
      <c r="S8456">
        <f>YEAR(SalesData[[#This Row],[Order Date]])*100 + MONTH(SalesData[[#This Row],[Order Date]])</f>
        <v>202501</v>
      </c>
    </row>
    <row r="8457" spans="1:19" x14ac:dyDescent="0.3">
      <c r="A8457" t="s">
        <v>11402</v>
      </c>
      <c r="B8457" s="3">
        <v>45682</v>
      </c>
      <c r="C8457" t="s">
        <v>11403</v>
      </c>
      <c r="D8457" t="s">
        <v>13</v>
      </c>
      <c r="E8457" t="s">
        <v>14</v>
      </c>
      <c r="F8457" t="s">
        <v>34</v>
      </c>
      <c r="G8457">
        <v>1</v>
      </c>
      <c r="H8457" s="5">
        <v>634.52</v>
      </c>
      <c r="I8457" s="5">
        <v>0.28999999999999998</v>
      </c>
      <c r="J8457" s="5">
        <v>450.50920000000002</v>
      </c>
      <c r="K8457" s="5">
        <v>74.777065741646766</v>
      </c>
      <c r="L8457">
        <f>YEAR(SalesData[Order Date])</f>
        <v>2025</v>
      </c>
      <c r="M8457">
        <f>MONTH(SalesData[Order Date])</f>
        <v>1</v>
      </c>
      <c r="N8457" t="str">
        <f>TEXT(SalesData[[#This Row],[Order Date]], "mmmm")</f>
        <v>January</v>
      </c>
      <c r="O8457" s="7">
        <f>IF(SalesData[Sales]=0,0,SalesData[Profit]/SalesData[Sales])</f>
        <v>0.16598343772257429</v>
      </c>
      <c r="P8457" s="8">
        <f t="shared" si="132"/>
        <v>4.5703839122486289E-4</v>
      </c>
      <c r="Q8457" t="str">
        <f>IF(SalesData[[#This Row],[Discount]]&gt;0, "Yes", "No")</f>
        <v>Yes</v>
      </c>
      <c r="R8457" t="str">
        <f>TEXT(SalesData[[#This Row],[Order Date]],"mmm-yyyy")</f>
        <v>Jan-2025</v>
      </c>
      <c r="S8457">
        <f>YEAR(SalesData[[#This Row],[Order Date]])*100 + MONTH(SalesData[[#This Row],[Order Date]])</f>
        <v>202501</v>
      </c>
    </row>
    <row r="8458" spans="1:19" x14ac:dyDescent="0.3">
      <c r="A8458" t="s">
        <v>11443</v>
      </c>
      <c r="B8458" s="3">
        <v>45669</v>
      </c>
      <c r="C8458" t="s">
        <v>11444</v>
      </c>
      <c r="D8458" t="s">
        <v>18</v>
      </c>
      <c r="E8458" t="s">
        <v>19</v>
      </c>
      <c r="F8458" t="s">
        <v>31</v>
      </c>
      <c r="G8458">
        <v>2</v>
      </c>
      <c r="H8458" s="5">
        <v>506.53</v>
      </c>
      <c r="I8458" s="5">
        <v>0.16</v>
      </c>
      <c r="J8458" s="5">
        <v>850.97039999999993</v>
      </c>
      <c r="K8458" s="5">
        <v>204.9321586605148</v>
      </c>
      <c r="L8458">
        <f>YEAR(SalesData[Order Date])</f>
        <v>2025</v>
      </c>
      <c r="M8458">
        <f>MONTH(SalesData[Order Date])</f>
        <v>1</v>
      </c>
      <c r="N8458" t="str">
        <f>TEXT(SalesData[[#This Row],[Order Date]], "mmmm")</f>
        <v>January</v>
      </c>
      <c r="O8458" s="7">
        <f>IF(SalesData[Sales]=0,0,SalesData[Profit]/SalesData[Sales])</f>
        <v>0.24082172383494752</v>
      </c>
      <c r="P8458" s="8">
        <f t="shared" si="132"/>
        <v>1.5793733836100529E-4</v>
      </c>
      <c r="Q8458" t="str">
        <f>IF(SalesData[[#This Row],[Discount]]&gt;0, "Yes", "No")</f>
        <v>Yes</v>
      </c>
      <c r="R8458" t="str">
        <f>TEXT(SalesData[[#This Row],[Order Date]],"mmm-yyyy")</f>
        <v>Jan-2025</v>
      </c>
      <c r="S8458">
        <f>YEAR(SalesData[[#This Row],[Order Date]])*100 + MONTH(SalesData[[#This Row],[Order Date]])</f>
        <v>202501</v>
      </c>
    </row>
    <row r="8459" spans="1:19" x14ac:dyDescent="0.3">
      <c r="A8459" t="s">
        <v>11455</v>
      </c>
      <c r="B8459" s="3">
        <v>45658</v>
      </c>
      <c r="C8459" t="s">
        <v>11456</v>
      </c>
      <c r="D8459" t="s">
        <v>18</v>
      </c>
      <c r="E8459" t="s">
        <v>26</v>
      </c>
      <c r="F8459" t="s">
        <v>91</v>
      </c>
      <c r="G8459">
        <v>1</v>
      </c>
      <c r="H8459" s="5">
        <v>718.96</v>
      </c>
      <c r="I8459" s="5">
        <v>0.08</v>
      </c>
      <c r="J8459" s="5">
        <v>661.44320000000005</v>
      </c>
      <c r="K8459" s="5">
        <v>90.063435917276337</v>
      </c>
      <c r="L8459">
        <f>YEAR(SalesData[Order Date])</f>
        <v>2025</v>
      </c>
      <c r="M8459">
        <f>MONTH(SalesData[Order Date])</f>
        <v>1</v>
      </c>
      <c r="N8459" t="str">
        <f>TEXT(SalesData[[#This Row],[Order Date]], "mmmm")</f>
        <v>January</v>
      </c>
      <c r="O8459" s="7">
        <f>IF(SalesData[Sales]=0,0,SalesData[Profit]/SalesData[Sales])</f>
        <v>0.13616201046027282</v>
      </c>
      <c r="P8459" s="8">
        <f t="shared" si="132"/>
        <v>1.1127183709803049E-4</v>
      </c>
      <c r="Q8459" t="str">
        <f>IF(SalesData[[#This Row],[Discount]]&gt;0, "Yes", "No")</f>
        <v>Yes</v>
      </c>
      <c r="R8459" t="str">
        <f>TEXT(SalesData[[#This Row],[Order Date]],"mmm-yyyy")</f>
        <v>Jan-2025</v>
      </c>
      <c r="S8459">
        <f>YEAR(SalesData[[#This Row],[Order Date]])*100 + MONTH(SalesData[[#This Row],[Order Date]])</f>
        <v>202501</v>
      </c>
    </row>
    <row r="8460" spans="1:19" x14ac:dyDescent="0.3">
      <c r="A8460" t="s">
        <v>11563</v>
      </c>
      <c r="B8460" s="3">
        <v>45680</v>
      </c>
      <c r="C8460" t="s">
        <v>11564</v>
      </c>
      <c r="D8460" t="s">
        <v>23</v>
      </c>
      <c r="E8460" t="s">
        <v>26</v>
      </c>
      <c r="F8460" t="s">
        <v>91</v>
      </c>
      <c r="G8460">
        <v>5</v>
      </c>
      <c r="H8460" s="5">
        <v>967.21</v>
      </c>
      <c r="I8460" s="5">
        <v>0.05</v>
      </c>
      <c r="J8460" s="5">
        <v>4594.2475000000004</v>
      </c>
      <c r="K8460" s="5">
        <v>417.45901952169879</v>
      </c>
      <c r="L8460">
        <f>YEAR(SalesData[Order Date])</f>
        <v>2025</v>
      </c>
      <c r="M8460">
        <f>MONTH(SalesData[Order Date])</f>
        <v>1</v>
      </c>
      <c r="N8460" t="str">
        <f>TEXT(SalesData[[#This Row],[Order Date]], "mmmm")</f>
        <v>January</v>
      </c>
      <c r="O8460" s="7">
        <f>IF(SalesData[Sales]=0,0,SalesData[Profit]/SalesData[Sales])</f>
        <v>9.0865592139234716E-2</v>
      </c>
      <c r="P8460" s="8">
        <f t="shared" si="132"/>
        <v>1.0339016345984843E-5</v>
      </c>
      <c r="Q8460" t="str">
        <f>IF(SalesData[[#This Row],[Discount]]&gt;0, "Yes", "No")</f>
        <v>Yes</v>
      </c>
      <c r="R8460" t="str">
        <f>TEXT(SalesData[[#This Row],[Order Date]],"mmm-yyyy")</f>
        <v>Jan-2025</v>
      </c>
      <c r="S8460">
        <f>YEAR(SalesData[[#This Row],[Order Date]])*100 + MONTH(SalesData[[#This Row],[Order Date]])</f>
        <v>202501</v>
      </c>
    </row>
    <row r="8461" spans="1:19" x14ac:dyDescent="0.3">
      <c r="A8461" t="s">
        <v>11586</v>
      </c>
      <c r="B8461" s="3">
        <v>45681</v>
      </c>
      <c r="C8461" t="s">
        <v>11587</v>
      </c>
      <c r="D8461" t="s">
        <v>13</v>
      </c>
      <c r="E8461" t="s">
        <v>26</v>
      </c>
      <c r="F8461" t="s">
        <v>27</v>
      </c>
      <c r="G8461">
        <v>1</v>
      </c>
      <c r="H8461" s="5">
        <v>132.01</v>
      </c>
      <c r="I8461" s="5">
        <v>0.25</v>
      </c>
      <c r="J8461" s="5">
        <v>99.007499999999993</v>
      </c>
      <c r="K8461" s="5">
        <v>23.908311031281961</v>
      </c>
      <c r="L8461">
        <f>YEAR(SalesData[Order Date])</f>
        <v>2025</v>
      </c>
      <c r="M8461">
        <f>MONTH(SalesData[Order Date])</f>
        <v>1</v>
      </c>
      <c r="N8461" t="str">
        <f>TEXT(SalesData[[#This Row],[Order Date]], "mmmm")</f>
        <v>January</v>
      </c>
      <c r="O8461" s="7">
        <f>IF(SalesData[Sales]=0,0,SalesData[Profit]/SalesData[Sales])</f>
        <v>0.24147979730103239</v>
      </c>
      <c r="P8461" s="8">
        <f t="shared" si="132"/>
        <v>1.8937959245511704E-3</v>
      </c>
      <c r="Q8461" t="str">
        <f>IF(SalesData[[#This Row],[Discount]]&gt;0, "Yes", "No")</f>
        <v>Yes</v>
      </c>
      <c r="R8461" t="str">
        <f>TEXT(SalesData[[#This Row],[Order Date]],"mmm-yyyy")</f>
        <v>Jan-2025</v>
      </c>
      <c r="S8461">
        <f>YEAR(SalesData[[#This Row],[Order Date]])*100 + MONTH(SalesData[[#This Row],[Order Date]])</f>
        <v>202501</v>
      </c>
    </row>
    <row r="8462" spans="1:19" x14ac:dyDescent="0.3">
      <c r="A8462" t="s">
        <v>11646</v>
      </c>
      <c r="B8462" s="3">
        <v>45686</v>
      </c>
      <c r="C8462" t="s">
        <v>11647</v>
      </c>
      <c r="D8462" t="s">
        <v>18</v>
      </c>
      <c r="E8462" t="s">
        <v>14</v>
      </c>
      <c r="F8462" t="s">
        <v>27</v>
      </c>
      <c r="G8462">
        <v>6</v>
      </c>
      <c r="H8462" s="5">
        <v>896.31</v>
      </c>
      <c r="I8462" s="5">
        <v>0.06</v>
      </c>
      <c r="J8462" s="5">
        <v>5055.1883999999991</v>
      </c>
      <c r="K8462" s="5">
        <v>780.54513894224044</v>
      </c>
      <c r="L8462">
        <f>YEAR(SalesData[Order Date])</f>
        <v>2025</v>
      </c>
      <c r="M8462">
        <f>MONTH(SalesData[Order Date])</f>
        <v>1</v>
      </c>
      <c r="N8462" t="str">
        <f>TEXT(SalesData[[#This Row],[Order Date]], "mmmm")</f>
        <v>January</v>
      </c>
      <c r="O8462" s="7">
        <f>IF(SalesData[Sales]=0,0,SalesData[Profit]/SalesData[Sales])</f>
        <v>0.15440475748485272</v>
      </c>
      <c r="P8462" s="8">
        <f t="shared" si="132"/>
        <v>1.1156854213385994E-5</v>
      </c>
      <c r="Q8462" t="str">
        <f>IF(SalesData[[#This Row],[Discount]]&gt;0, "Yes", "No")</f>
        <v>Yes</v>
      </c>
      <c r="R8462" t="str">
        <f>TEXT(SalesData[[#This Row],[Order Date]],"mmm-yyyy")</f>
        <v>Jan-2025</v>
      </c>
      <c r="S8462">
        <f>YEAR(SalesData[[#This Row],[Order Date]])*100 + MONTH(SalesData[[#This Row],[Order Date]])</f>
        <v>202501</v>
      </c>
    </row>
    <row r="8463" spans="1:19" x14ac:dyDescent="0.3">
      <c r="A8463" t="s">
        <v>11853</v>
      </c>
      <c r="B8463" s="3">
        <v>45683</v>
      </c>
      <c r="C8463" t="s">
        <v>11854</v>
      </c>
      <c r="D8463" t="s">
        <v>30</v>
      </c>
      <c r="E8463" t="s">
        <v>19</v>
      </c>
      <c r="F8463" t="s">
        <v>91</v>
      </c>
      <c r="G8463">
        <v>9</v>
      </c>
      <c r="H8463" s="5">
        <v>637.58000000000004</v>
      </c>
      <c r="I8463" s="5">
        <v>0.02</v>
      </c>
      <c r="J8463" s="5">
        <v>5623.4556000000002</v>
      </c>
      <c r="K8463" s="5">
        <v>1470.828368743702</v>
      </c>
      <c r="L8463">
        <f>YEAR(SalesData[Order Date])</f>
        <v>2025</v>
      </c>
      <c r="M8463">
        <f>MONTH(SalesData[Order Date])</f>
        <v>1</v>
      </c>
      <c r="N8463" t="str">
        <f>TEXT(SalesData[[#This Row],[Order Date]], "mmmm")</f>
        <v>January</v>
      </c>
      <c r="O8463" s="7">
        <f>IF(SalesData[Sales]=0,0,SalesData[Profit]/SalesData[Sales])</f>
        <v>0.26155241071765589</v>
      </c>
      <c r="P8463" s="8">
        <f t="shared" si="132"/>
        <v>3.4854013962517993E-6</v>
      </c>
      <c r="Q8463" t="str">
        <f>IF(SalesData[[#This Row],[Discount]]&gt;0, "Yes", "No")</f>
        <v>Yes</v>
      </c>
      <c r="R8463" t="str">
        <f>TEXT(SalesData[[#This Row],[Order Date]],"mmm-yyyy")</f>
        <v>Jan-2025</v>
      </c>
      <c r="S8463">
        <f>YEAR(SalesData[[#This Row],[Order Date]])*100 + MONTH(SalesData[[#This Row],[Order Date]])</f>
        <v>202501</v>
      </c>
    </row>
    <row r="8464" spans="1:19" x14ac:dyDescent="0.3">
      <c r="A8464" t="s">
        <v>11894</v>
      </c>
      <c r="B8464" s="3">
        <v>45683</v>
      </c>
      <c r="C8464" t="s">
        <v>11895</v>
      </c>
      <c r="D8464" t="s">
        <v>18</v>
      </c>
      <c r="E8464" t="s">
        <v>14</v>
      </c>
      <c r="F8464" t="s">
        <v>62</v>
      </c>
      <c r="G8464">
        <v>8</v>
      </c>
      <c r="H8464" s="5">
        <v>105.88</v>
      </c>
      <c r="I8464" s="5">
        <v>0.12</v>
      </c>
      <c r="J8464" s="5">
        <v>745.39519999999993</v>
      </c>
      <c r="K8464" s="5">
        <v>210.20296763418341</v>
      </c>
      <c r="L8464">
        <f>YEAR(SalesData[Order Date])</f>
        <v>2025</v>
      </c>
      <c r="M8464">
        <f>MONTH(SalesData[Order Date])</f>
        <v>1</v>
      </c>
      <c r="N8464" t="str">
        <f>TEXT(SalesData[[#This Row],[Order Date]], "mmmm")</f>
        <v>January</v>
      </c>
      <c r="O8464" s="7">
        <f>IF(SalesData[Sales]=0,0,SalesData[Profit]/SalesData[Sales])</f>
        <v>0.28200204084247316</v>
      </c>
      <c r="P8464" s="8">
        <f t="shared" si="132"/>
        <v>1.4166981488477522E-4</v>
      </c>
      <c r="Q8464" t="str">
        <f>IF(SalesData[[#This Row],[Discount]]&gt;0, "Yes", "No")</f>
        <v>Yes</v>
      </c>
      <c r="R8464" t="str">
        <f>TEXT(SalesData[[#This Row],[Order Date]],"mmm-yyyy")</f>
        <v>Jan-2025</v>
      </c>
      <c r="S8464">
        <f>YEAR(SalesData[[#This Row],[Order Date]])*100 + MONTH(SalesData[[#This Row],[Order Date]])</f>
        <v>202501</v>
      </c>
    </row>
    <row r="8465" spans="1:19" x14ac:dyDescent="0.3">
      <c r="A8465" t="s">
        <v>11902</v>
      </c>
      <c r="B8465" s="3">
        <v>45688</v>
      </c>
      <c r="C8465" t="s">
        <v>11903</v>
      </c>
      <c r="D8465" t="s">
        <v>18</v>
      </c>
      <c r="E8465" t="s">
        <v>19</v>
      </c>
      <c r="F8465" t="s">
        <v>91</v>
      </c>
      <c r="G8465">
        <v>9</v>
      </c>
      <c r="H8465" s="5">
        <v>661.15</v>
      </c>
      <c r="I8465" s="5">
        <v>0.11</v>
      </c>
      <c r="J8465" s="5">
        <v>5295.8114999999998</v>
      </c>
      <c r="K8465" s="5">
        <v>1100.4685071636529</v>
      </c>
      <c r="L8465">
        <f>YEAR(SalesData[Order Date])</f>
        <v>2025</v>
      </c>
      <c r="M8465">
        <f>MONTH(SalesData[Order Date])</f>
        <v>1</v>
      </c>
      <c r="N8465" t="str">
        <f>TEXT(SalesData[[#This Row],[Order Date]], "mmmm")</f>
        <v>January</v>
      </c>
      <c r="O8465" s="7">
        <f>IF(SalesData[Sales]=0,0,SalesData[Profit]/SalesData[Sales])</f>
        <v>0.20779978803317545</v>
      </c>
      <c r="P8465" s="8">
        <f t="shared" si="132"/>
        <v>1.8486307528128599E-5</v>
      </c>
      <c r="Q8465" t="str">
        <f>IF(SalesData[[#This Row],[Discount]]&gt;0, "Yes", "No")</f>
        <v>Yes</v>
      </c>
      <c r="R8465" t="str">
        <f>TEXT(SalesData[[#This Row],[Order Date]],"mmm-yyyy")</f>
        <v>Jan-2025</v>
      </c>
      <c r="S8465">
        <f>YEAR(SalesData[[#This Row],[Order Date]])*100 + MONTH(SalesData[[#This Row],[Order Date]])</f>
        <v>202501</v>
      </c>
    </row>
    <row r="8466" spans="1:19" x14ac:dyDescent="0.3">
      <c r="A8466" t="s">
        <v>12037</v>
      </c>
      <c r="B8466" s="3">
        <v>45670</v>
      </c>
      <c r="C8466" t="s">
        <v>12038</v>
      </c>
      <c r="D8466" t="s">
        <v>18</v>
      </c>
      <c r="E8466" t="s">
        <v>14</v>
      </c>
      <c r="F8466" t="s">
        <v>15</v>
      </c>
      <c r="G8466">
        <v>9</v>
      </c>
      <c r="H8466" s="5">
        <v>553.47</v>
      </c>
      <c r="I8466" s="5">
        <v>0.11</v>
      </c>
      <c r="J8466" s="5">
        <v>4433.2947000000004</v>
      </c>
      <c r="K8466" s="5">
        <v>1173.2824391091151</v>
      </c>
      <c r="L8466">
        <f>YEAR(SalesData[Order Date])</f>
        <v>2025</v>
      </c>
      <c r="M8466">
        <f>MONTH(SalesData[Order Date])</f>
        <v>1</v>
      </c>
      <c r="N8466" t="str">
        <f>TEXT(SalesData[[#This Row],[Order Date]], "mmmm")</f>
        <v>January</v>
      </c>
      <c r="O8466" s="7">
        <f>IF(SalesData[Sales]=0,0,SalesData[Profit]/SalesData[Sales])</f>
        <v>0.26465248049246876</v>
      </c>
      <c r="P8466" s="8">
        <f t="shared" si="132"/>
        <v>2.2082899203610351E-5</v>
      </c>
      <c r="Q8466" t="str">
        <f>IF(SalesData[[#This Row],[Discount]]&gt;0, "Yes", "No")</f>
        <v>Yes</v>
      </c>
      <c r="R8466" t="str">
        <f>TEXT(SalesData[[#This Row],[Order Date]],"mmm-yyyy")</f>
        <v>Jan-2025</v>
      </c>
      <c r="S8466">
        <f>YEAR(SalesData[[#This Row],[Order Date]])*100 + MONTH(SalesData[[#This Row],[Order Date]])</f>
        <v>202501</v>
      </c>
    </row>
    <row r="8467" spans="1:19" x14ac:dyDescent="0.3">
      <c r="A8467" t="s">
        <v>12061</v>
      </c>
      <c r="B8467" s="3">
        <v>45678</v>
      </c>
      <c r="C8467" t="s">
        <v>12062</v>
      </c>
      <c r="D8467" t="s">
        <v>18</v>
      </c>
      <c r="E8467" t="s">
        <v>26</v>
      </c>
      <c r="F8467" t="s">
        <v>34</v>
      </c>
      <c r="G8467">
        <v>3</v>
      </c>
      <c r="H8467" s="5">
        <v>585.92999999999995</v>
      </c>
      <c r="I8467" s="5">
        <v>0.21</v>
      </c>
      <c r="J8467" s="5">
        <v>1388.6541</v>
      </c>
      <c r="K8467" s="5">
        <v>391.61228464180891</v>
      </c>
      <c r="L8467">
        <f>YEAR(SalesData[Order Date])</f>
        <v>2025</v>
      </c>
      <c r="M8467">
        <f>MONTH(SalesData[Order Date])</f>
        <v>1</v>
      </c>
      <c r="N8467" t="str">
        <f>TEXT(SalesData[[#This Row],[Order Date]], "mmmm")</f>
        <v>January</v>
      </c>
      <c r="O8467" s="7">
        <f>IF(SalesData[Sales]=0,0,SalesData[Profit]/SalesData[Sales])</f>
        <v>0.28200851791803944</v>
      </c>
      <c r="P8467" s="8">
        <f t="shared" si="132"/>
        <v>1.1946819585957367E-4</v>
      </c>
      <c r="Q8467" t="str">
        <f>IF(SalesData[[#This Row],[Discount]]&gt;0, "Yes", "No")</f>
        <v>Yes</v>
      </c>
      <c r="R8467" t="str">
        <f>TEXT(SalesData[[#This Row],[Order Date]],"mmm-yyyy")</f>
        <v>Jan-2025</v>
      </c>
      <c r="S8467">
        <f>YEAR(SalesData[[#This Row],[Order Date]])*100 + MONTH(SalesData[[#This Row],[Order Date]])</f>
        <v>202501</v>
      </c>
    </row>
    <row r="8468" spans="1:19" x14ac:dyDescent="0.3">
      <c r="A8468" t="s">
        <v>12063</v>
      </c>
      <c r="B8468" s="3">
        <v>45678</v>
      </c>
      <c r="C8468" t="s">
        <v>12064</v>
      </c>
      <c r="D8468" t="s">
        <v>23</v>
      </c>
      <c r="E8468" t="s">
        <v>19</v>
      </c>
      <c r="F8468" t="s">
        <v>44</v>
      </c>
      <c r="G8468">
        <v>3</v>
      </c>
      <c r="H8468" s="5">
        <v>136.46</v>
      </c>
      <c r="I8468" s="5">
        <v>7.0000000000000007E-2</v>
      </c>
      <c r="J8468" s="5">
        <v>380.72340000000003</v>
      </c>
      <c r="K8468" s="5">
        <v>21.632738584924979</v>
      </c>
      <c r="L8468">
        <f>YEAR(SalesData[Order Date])</f>
        <v>2025</v>
      </c>
      <c r="M8468">
        <f>MONTH(SalesData[Order Date])</f>
        <v>1</v>
      </c>
      <c r="N8468" t="str">
        <f>TEXT(SalesData[[#This Row],[Order Date]], "mmmm")</f>
        <v>January</v>
      </c>
      <c r="O8468" s="7">
        <f>IF(SalesData[Sales]=0,0,SalesData[Profit]/SalesData[Sales])</f>
        <v>5.682009192218019E-2</v>
      </c>
      <c r="P8468" s="8">
        <f t="shared" si="132"/>
        <v>1.7099027798133764E-4</v>
      </c>
      <c r="Q8468" t="str">
        <f>IF(SalesData[[#This Row],[Discount]]&gt;0, "Yes", "No")</f>
        <v>Yes</v>
      </c>
      <c r="R8468" t="str">
        <f>TEXT(SalesData[[#This Row],[Order Date]],"mmm-yyyy")</f>
        <v>Jan-2025</v>
      </c>
      <c r="S8468">
        <f>YEAR(SalesData[[#This Row],[Order Date]])*100 + MONTH(SalesData[[#This Row],[Order Date]])</f>
        <v>202501</v>
      </c>
    </row>
    <row r="8469" spans="1:19" x14ac:dyDescent="0.3">
      <c r="A8469" t="s">
        <v>12080</v>
      </c>
      <c r="B8469" s="3">
        <v>45664</v>
      </c>
      <c r="C8469" t="s">
        <v>10566</v>
      </c>
      <c r="D8469" t="s">
        <v>18</v>
      </c>
      <c r="E8469" t="s">
        <v>19</v>
      </c>
      <c r="F8469" t="s">
        <v>91</v>
      </c>
      <c r="G8469">
        <v>7</v>
      </c>
      <c r="H8469" s="5">
        <v>438.98</v>
      </c>
      <c r="I8469" s="5">
        <v>0.08</v>
      </c>
      <c r="J8469" s="5">
        <v>2827.0311999999999</v>
      </c>
      <c r="K8469" s="5">
        <v>818.94322412003805</v>
      </c>
      <c r="L8469">
        <f>YEAR(SalesData[Order Date])</f>
        <v>2025</v>
      </c>
      <c r="M8469">
        <f>MONTH(SalesData[Order Date])</f>
        <v>1</v>
      </c>
      <c r="N8469" t="str">
        <f>TEXT(SalesData[[#This Row],[Order Date]], "mmmm")</f>
        <v>January</v>
      </c>
      <c r="O8469" s="7">
        <f>IF(SalesData[Sales]=0,0,SalesData[Profit]/SalesData[Sales])</f>
        <v>0.28968312203984098</v>
      </c>
      <c r="P8469" s="8">
        <f t="shared" si="132"/>
        <v>2.6034378396672806E-5</v>
      </c>
      <c r="Q8469" t="str">
        <f>IF(SalesData[[#This Row],[Discount]]&gt;0, "Yes", "No")</f>
        <v>Yes</v>
      </c>
      <c r="R8469" t="str">
        <f>TEXT(SalesData[[#This Row],[Order Date]],"mmm-yyyy")</f>
        <v>Jan-2025</v>
      </c>
      <c r="S8469">
        <f>YEAR(SalesData[[#This Row],[Order Date]])*100 + MONTH(SalesData[[#This Row],[Order Date]])</f>
        <v>202501</v>
      </c>
    </row>
    <row r="8470" spans="1:19" x14ac:dyDescent="0.3">
      <c r="A8470" t="s">
        <v>12194</v>
      </c>
      <c r="B8470" s="3">
        <v>45666</v>
      </c>
      <c r="C8470" t="s">
        <v>12195</v>
      </c>
      <c r="D8470" t="s">
        <v>13</v>
      </c>
      <c r="E8470" t="s">
        <v>19</v>
      </c>
      <c r="F8470" t="s">
        <v>31</v>
      </c>
      <c r="G8470">
        <v>1</v>
      </c>
      <c r="H8470" s="5">
        <v>564.82000000000005</v>
      </c>
      <c r="I8470" s="5">
        <v>0.28000000000000003</v>
      </c>
      <c r="J8470" s="5">
        <v>406.67039999999997</v>
      </c>
      <c r="K8470" s="5">
        <v>22.53684927644121</v>
      </c>
      <c r="L8470">
        <f>YEAR(SalesData[Order Date])</f>
        <v>2025</v>
      </c>
      <c r="M8470">
        <f>MONTH(SalesData[Order Date])</f>
        <v>1</v>
      </c>
      <c r="N8470" t="str">
        <f>TEXT(SalesData[[#This Row],[Order Date]], "mmmm")</f>
        <v>January</v>
      </c>
      <c r="O8470" s="7">
        <f>IF(SalesData[Sales]=0,0,SalesData[Profit]/SalesData[Sales])</f>
        <v>5.5417973072151822E-2</v>
      </c>
      <c r="P8470" s="8">
        <f t="shared" si="132"/>
        <v>4.9573315392514427E-4</v>
      </c>
      <c r="Q8470" t="str">
        <f>IF(SalesData[[#This Row],[Discount]]&gt;0, "Yes", "No")</f>
        <v>Yes</v>
      </c>
      <c r="R8470" t="str">
        <f>TEXT(SalesData[[#This Row],[Order Date]],"mmm-yyyy")</f>
        <v>Jan-2025</v>
      </c>
      <c r="S8470">
        <f>YEAR(SalesData[[#This Row],[Order Date]])*100 + MONTH(SalesData[[#This Row],[Order Date]])</f>
        <v>202501</v>
      </c>
    </row>
    <row r="8471" spans="1:19" x14ac:dyDescent="0.3">
      <c r="A8471" t="s">
        <v>12200</v>
      </c>
      <c r="B8471" s="3">
        <v>45669</v>
      </c>
      <c r="C8471" t="s">
        <v>3434</v>
      </c>
      <c r="D8471" t="s">
        <v>23</v>
      </c>
      <c r="E8471" t="s">
        <v>14</v>
      </c>
      <c r="F8471" t="s">
        <v>31</v>
      </c>
      <c r="G8471">
        <v>3</v>
      </c>
      <c r="H8471" s="5">
        <v>977.45</v>
      </c>
      <c r="I8471" s="5">
        <v>0.17</v>
      </c>
      <c r="J8471" s="5">
        <v>2433.8505</v>
      </c>
      <c r="K8471" s="5">
        <v>602.22310260511051</v>
      </c>
      <c r="L8471">
        <f>YEAR(SalesData[Order Date])</f>
        <v>2025</v>
      </c>
      <c r="M8471">
        <f>MONTH(SalesData[Order Date])</f>
        <v>1</v>
      </c>
      <c r="N8471" t="str">
        <f>TEXT(SalesData[[#This Row],[Order Date]], "mmmm")</f>
        <v>January</v>
      </c>
      <c r="O8471" s="7">
        <f>IF(SalesData[Sales]=0,0,SalesData[Profit]/SalesData[Sales])</f>
        <v>0.24743635757624</v>
      </c>
      <c r="P8471" s="8">
        <f t="shared" si="132"/>
        <v>5.7973979913721071E-5</v>
      </c>
      <c r="Q8471" t="str">
        <f>IF(SalesData[[#This Row],[Discount]]&gt;0, "Yes", "No")</f>
        <v>Yes</v>
      </c>
      <c r="R8471" t="str">
        <f>TEXT(SalesData[[#This Row],[Order Date]],"mmm-yyyy")</f>
        <v>Jan-2025</v>
      </c>
      <c r="S8471">
        <f>YEAR(SalesData[[#This Row],[Order Date]])*100 + MONTH(SalesData[[#This Row],[Order Date]])</f>
        <v>202501</v>
      </c>
    </row>
    <row r="8472" spans="1:19" x14ac:dyDescent="0.3">
      <c r="A8472" t="s">
        <v>12272</v>
      </c>
      <c r="B8472" s="3">
        <v>45684</v>
      </c>
      <c r="C8472" t="s">
        <v>2216</v>
      </c>
      <c r="D8472" t="s">
        <v>30</v>
      </c>
      <c r="E8472" t="s">
        <v>26</v>
      </c>
      <c r="F8472" t="s">
        <v>39</v>
      </c>
      <c r="G8472">
        <v>4</v>
      </c>
      <c r="H8472" s="5">
        <v>498.84</v>
      </c>
      <c r="I8472" s="5">
        <v>0.14000000000000001</v>
      </c>
      <c r="J8472" s="5">
        <v>1716.0096000000001</v>
      </c>
      <c r="K8472" s="5">
        <v>156.04541607477381</v>
      </c>
      <c r="L8472">
        <f>YEAR(SalesData[Order Date])</f>
        <v>2025</v>
      </c>
      <c r="M8472">
        <f>MONTH(SalesData[Order Date])</f>
        <v>1</v>
      </c>
      <c r="N8472" t="str">
        <f>TEXT(SalesData[[#This Row],[Order Date]], "mmmm")</f>
        <v>January</v>
      </c>
      <c r="O8472" s="7">
        <f>IF(SalesData[Sales]=0,0,SalesData[Profit]/SalesData[Sales])</f>
        <v>9.0935048425587944E-2</v>
      </c>
      <c r="P8472" s="8">
        <f t="shared" si="132"/>
        <v>7.01627776441344E-5</v>
      </c>
      <c r="Q8472" t="str">
        <f>IF(SalesData[[#This Row],[Discount]]&gt;0, "Yes", "No")</f>
        <v>Yes</v>
      </c>
      <c r="R8472" t="str">
        <f>TEXT(SalesData[[#This Row],[Order Date]],"mmm-yyyy")</f>
        <v>Jan-2025</v>
      </c>
      <c r="S8472">
        <f>YEAR(SalesData[[#This Row],[Order Date]])*100 + MONTH(SalesData[[#This Row],[Order Date]])</f>
        <v>202501</v>
      </c>
    </row>
    <row r="8473" spans="1:19" x14ac:dyDescent="0.3">
      <c r="A8473" t="s">
        <v>12283</v>
      </c>
      <c r="B8473" s="3">
        <v>45684</v>
      </c>
      <c r="C8473" t="s">
        <v>12284</v>
      </c>
      <c r="D8473" t="s">
        <v>18</v>
      </c>
      <c r="E8473" t="s">
        <v>14</v>
      </c>
      <c r="F8473" t="s">
        <v>27</v>
      </c>
      <c r="G8473">
        <v>7</v>
      </c>
      <c r="H8473" s="5">
        <v>411.47</v>
      </c>
      <c r="I8473" s="5">
        <v>0.23</v>
      </c>
      <c r="J8473" s="5">
        <v>2217.8233</v>
      </c>
      <c r="K8473" s="5">
        <v>664.04337324696439</v>
      </c>
      <c r="L8473">
        <f>YEAR(SalesData[Order Date])</f>
        <v>2025</v>
      </c>
      <c r="M8473">
        <f>MONTH(SalesData[Order Date])</f>
        <v>1</v>
      </c>
      <c r="N8473" t="str">
        <f>TEXT(SalesData[[#This Row],[Order Date]], "mmmm")</f>
        <v>January</v>
      </c>
      <c r="O8473" s="7">
        <f>IF(SalesData[Sales]=0,0,SalesData[Profit]/SalesData[Sales])</f>
        <v>0.29941220891987402</v>
      </c>
      <c r="P8473" s="8">
        <f t="shared" si="132"/>
        <v>7.9853070350554981E-5</v>
      </c>
      <c r="Q8473" t="str">
        <f>IF(SalesData[[#This Row],[Discount]]&gt;0, "Yes", "No")</f>
        <v>Yes</v>
      </c>
      <c r="R8473" t="str">
        <f>TEXT(SalesData[[#This Row],[Order Date]],"mmm-yyyy")</f>
        <v>Jan-2025</v>
      </c>
      <c r="S8473">
        <f>YEAR(SalesData[[#This Row],[Order Date]])*100 + MONTH(SalesData[[#This Row],[Order Date]])</f>
        <v>202501</v>
      </c>
    </row>
    <row r="8474" spans="1:19" x14ac:dyDescent="0.3">
      <c r="A8474" t="s">
        <v>12293</v>
      </c>
      <c r="B8474" s="3">
        <v>45676</v>
      </c>
      <c r="C8474" t="s">
        <v>12294</v>
      </c>
      <c r="D8474" t="s">
        <v>23</v>
      </c>
      <c r="E8474" t="s">
        <v>26</v>
      </c>
      <c r="F8474" t="s">
        <v>91</v>
      </c>
      <c r="G8474">
        <v>8</v>
      </c>
      <c r="H8474" s="5">
        <v>390.3</v>
      </c>
      <c r="I8474" s="5">
        <v>0.27</v>
      </c>
      <c r="J8474" s="5">
        <v>2279.3519999999999</v>
      </c>
      <c r="K8474" s="5">
        <v>465.81382056452838</v>
      </c>
      <c r="L8474">
        <f>YEAR(SalesData[Order Date])</f>
        <v>2025</v>
      </c>
      <c r="M8474">
        <f>MONTH(SalesData[Order Date])</f>
        <v>1</v>
      </c>
      <c r="N8474" t="str">
        <f>TEXT(SalesData[[#This Row],[Order Date]], "mmmm")</f>
        <v>January</v>
      </c>
      <c r="O8474" s="7">
        <f>IF(SalesData[Sales]=0,0,SalesData[Profit]/SalesData[Sales])</f>
        <v>0.20436238920733982</v>
      </c>
      <c r="P8474" s="8">
        <f t="shared" si="132"/>
        <v>8.6471944657955422E-5</v>
      </c>
      <c r="Q8474" t="str">
        <f>IF(SalesData[[#This Row],[Discount]]&gt;0, "Yes", "No")</f>
        <v>Yes</v>
      </c>
      <c r="R8474" t="str">
        <f>TEXT(SalesData[[#This Row],[Order Date]],"mmm-yyyy")</f>
        <v>Jan-2025</v>
      </c>
      <c r="S8474">
        <f>YEAR(SalesData[[#This Row],[Order Date]])*100 + MONTH(SalesData[[#This Row],[Order Date]])</f>
        <v>202501</v>
      </c>
    </row>
    <row r="8475" spans="1:19" x14ac:dyDescent="0.3">
      <c r="A8475" t="s">
        <v>12328</v>
      </c>
      <c r="B8475" s="3">
        <v>45671</v>
      </c>
      <c r="C8475" t="s">
        <v>12329</v>
      </c>
      <c r="D8475" t="s">
        <v>13</v>
      </c>
      <c r="E8475" t="s">
        <v>19</v>
      </c>
      <c r="F8475" t="s">
        <v>34</v>
      </c>
      <c r="G8475">
        <v>7</v>
      </c>
      <c r="H8475" s="5">
        <v>698.93</v>
      </c>
      <c r="I8475" s="5">
        <v>0.09</v>
      </c>
      <c r="J8475" s="5">
        <v>4452.1840999999986</v>
      </c>
      <c r="K8475" s="5">
        <v>236.11996164697001</v>
      </c>
      <c r="L8475">
        <f>YEAR(SalesData[Order Date])</f>
        <v>2025</v>
      </c>
      <c r="M8475">
        <f>MONTH(SalesData[Order Date])</f>
        <v>1</v>
      </c>
      <c r="N8475" t="str">
        <f>TEXT(SalesData[[#This Row],[Order Date]], "mmmm")</f>
        <v>January</v>
      </c>
      <c r="O8475" s="7">
        <f>IF(SalesData[Sales]=0,0,SalesData[Profit]/SalesData[Sales])</f>
        <v>5.3034635662745862E-2</v>
      </c>
      <c r="P8475" s="8">
        <f t="shared" si="132"/>
        <v>1.8395465722093569E-5</v>
      </c>
      <c r="Q8475" t="str">
        <f>IF(SalesData[[#This Row],[Discount]]&gt;0, "Yes", "No")</f>
        <v>Yes</v>
      </c>
      <c r="R8475" t="str">
        <f>TEXT(SalesData[[#This Row],[Order Date]],"mmm-yyyy")</f>
        <v>Jan-2025</v>
      </c>
      <c r="S8475">
        <f>YEAR(SalesData[[#This Row],[Order Date]])*100 + MONTH(SalesData[[#This Row],[Order Date]])</f>
        <v>202501</v>
      </c>
    </row>
    <row r="8476" spans="1:19" x14ac:dyDescent="0.3">
      <c r="A8476" t="s">
        <v>12408</v>
      </c>
      <c r="B8476" s="3">
        <v>45686</v>
      </c>
      <c r="C8476" t="s">
        <v>12409</v>
      </c>
      <c r="D8476" t="s">
        <v>18</v>
      </c>
      <c r="E8476" t="s">
        <v>26</v>
      </c>
      <c r="F8476" t="s">
        <v>53</v>
      </c>
      <c r="G8476">
        <v>4</v>
      </c>
      <c r="H8476" s="5">
        <v>741.98</v>
      </c>
      <c r="I8476" s="5">
        <v>0.3</v>
      </c>
      <c r="J8476" s="5">
        <v>2077.5439999999999</v>
      </c>
      <c r="K8476" s="5">
        <v>430.65244588278142</v>
      </c>
      <c r="L8476">
        <f>YEAR(SalesData[Order Date])</f>
        <v>2025</v>
      </c>
      <c r="M8476">
        <f>MONTH(SalesData[Order Date])</f>
        <v>1</v>
      </c>
      <c r="N8476" t="str">
        <f>TEXT(SalesData[[#This Row],[Order Date]], "mmmm")</f>
        <v>January</v>
      </c>
      <c r="O8476" s="7">
        <f>IF(SalesData[Sales]=0,0,SalesData[Profit]/SalesData[Sales])</f>
        <v>0.20728920585209337</v>
      </c>
      <c r="P8476" s="8">
        <f t="shared" si="132"/>
        <v>1.0108089166823903E-4</v>
      </c>
      <c r="Q8476" t="str">
        <f>IF(SalesData[[#This Row],[Discount]]&gt;0, "Yes", "No")</f>
        <v>Yes</v>
      </c>
      <c r="R8476" t="str">
        <f>TEXT(SalesData[[#This Row],[Order Date]],"mmm-yyyy")</f>
        <v>Jan-2025</v>
      </c>
      <c r="S8476">
        <f>YEAR(SalesData[[#This Row],[Order Date]])*100 + MONTH(SalesData[[#This Row],[Order Date]])</f>
        <v>202501</v>
      </c>
    </row>
    <row r="8477" spans="1:19" x14ac:dyDescent="0.3">
      <c r="A8477" t="s">
        <v>12416</v>
      </c>
      <c r="B8477" s="3">
        <v>45686</v>
      </c>
      <c r="C8477" t="s">
        <v>12417</v>
      </c>
      <c r="D8477" t="s">
        <v>30</v>
      </c>
      <c r="E8477" t="s">
        <v>26</v>
      </c>
      <c r="F8477" t="s">
        <v>31</v>
      </c>
      <c r="G8477">
        <v>4</v>
      </c>
      <c r="H8477" s="5">
        <v>566.63</v>
      </c>
      <c r="I8477" s="5">
        <v>0.06</v>
      </c>
      <c r="J8477" s="5">
        <v>2130.5288</v>
      </c>
      <c r="K8477" s="5">
        <v>334.85198998568558</v>
      </c>
      <c r="L8477">
        <f>YEAR(SalesData[Order Date])</f>
        <v>2025</v>
      </c>
      <c r="M8477">
        <f>MONTH(SalesData[Order Date])</f>
        <v>1</v>
      </c>
      <c r="N8477" t="str">
        <f>TEXT(SalesData[[#This Row],[Order Date]], "mmmm")</f>
        <v>January</v>
      </c>
      <c r="O8477" s="7">
        <f>IF(SalesData[Sales]=0,0,SalesData[Profit]/SalesData[Sales])</f>
        <v>0.15716848792923407</v>
      </c>
      <c r="P8477" s="8">
        <f t="shared" si="132"/>
        <v>2.6472301148897869E-5</v>
      </c>
      <c r="Q8477" t="str">
        <f>IF(SalesData[[#This Row],[Discount]]&gt;0, "Yes", "No")</f>
        <v>Yes</v>
      </c>
      <c r="R8477" t="str">
        <f>TEXT(SalesData[[#This Row],[Order Date]],"mmm-yyyy")</f>
        <v>Jan-2025</v>
      </c>
      <c r="S8477">
        <f>YEAR(SalesData[[#This Row],[Order Date]])*100 + MONTH(SalesData[[#This Row],[Order Date]])</f>
        <v>202501</v>
      </c>
    </row>
    <row r="8478" spans="1:19" x14ac:dyDescent="0.3">
      <c r="A8478" t="s">
        <v>12473</v>
      </c>
      <c r="B8478" s="3">
        <v>45660</v>
      </c>
      <c r="C8478" t="s">
        <v>12474</v>
      </c>
      <c r="D8478" t="s">
        <v>13</v>
      </c>
      <c r="E8478" t="s">
        <v>14</v>
      </c>
      <c r="F8478" t="s">
        <v>20</v>
      </c>
      <c r="G8478">
        <v>3</v>
      </c>
      <c r="H8478" s="5">
        <v>190.51</v>
      </c>
      <c r="I8478" s="5">
        <v>0.1</v>
      </c>
      <c r="J8478" s="5">
        <v>514.37699999999995</v>
      </c>
      <c r="K8478" s="5">
        <v>38.242337461590743</v>
      </c>
      <c r="L8478">
        <f>YEAR(SalesData[Order Date])</f>
        <v>2025</v>
      </c>
      <c r="M8478">
        <f>MONTH(SalesData[Order Date])</f>
        <v>1</v>
      </c>
      <c r="N8478" t="str">
        <f>TEXT(SalesData[[#This Row],[Order Date]], "mmmm")</f>
        <v>January</v>
      </c>
      <c r="O8478" s="7">
        <f>IF(SalesData[Sales]=0,0,SalesData[Profit]/SalesData[Sales])</f>
        <v>7.4346904044291923E-2</v>
      </c>
      <c r="P8478" s="8">
        <f t="shared" si="132"/>
        <v>1.7496894301261527E-4</v>
      </c>
      <c r="Q8478" t="str">
        <f>IF(SalesData[[#This Row],[Discount]]&gt;0, "Yes", "No")</f>
        <v>Yes</v>
      </c>
      <c r="R8478" t="str">
        <f>TEXT(SalesData[[#This Row],[Order Date]],"mmm-yyyy")</f>
        <v>Jan-2025</v>
      </c>
      <c r="S8478">
        <f>YEAR(SalesData[[#This Row],[Order Date]])*100 + MONTH(SalesData[[#This Row],[Order Date]])</f>
        <v>202501</v>
      </c>
    </row>
    <row r="8479" spans="1:19" x14ac:dyDescent="0.3">
      <c r="A8479" t="s">
        <v>12545</v>
      </c>
      <c r="B8479" s="3">
        <v>45683</v>
      </c>
      <c r="C8479" t="s">
        <v>12546</v>
      </c>
      <c r="D8479" t="s">
        <v>23</v>
      </c>
      <c r="E8479" t="s">
        <v>26</v>
      </c>
      <c r="F8479" t="s">
        <v>44</v>
      </c>
      <c r="G8479">
        <v>3</v>
      </c>
      <c r="H8479" s="5">
        <v>52.12</v>
      </c>
      <c r="I8479" s="5">
        <v>0.24</v>
      </c>
      <c r="J8479" s="5">
        <v>118.8336</v>
      </c>
      <c r="K8479" s="5">
        <v>29.991721616562021</v>
      </c>
      <c r="L8479">
        <f>YEAR(SalesData[Order Date])</f>
        <v>2025</v>
      </c>
      <c r="M8479">
        <f>MONTH(SalesData[Order Date])</f>
        <v>1</v>
      </c>
      <c r="N8479" t="str">
        <f>TEXT(SalesData[[#This Row],[Order Date]], "mmmm")</f>
        <v>January</v>
      </c>
      <c r="O8479" s="7">
        <f>IF(SalesData[Sales]=0,0,SalesData[Profit]/SalesData[Sales])</f>
        <v>0.25238418777653809</v>
      </c>
      <c r="P8479" s="8">
        <f t="shared" si="132"/>
        <v>1.5349194167306218E-3</v>
      </c>
      <c r="Q8479" t="str">
        <f>IF(SalesData[[#This Row],[Discount]]&gt;0, "Yes", "No")</f>
        <v>Yes</v>
      </c>
      <c r="R8479" t="str">
        <f>TEXT(SalesData[[#This Row],[Order Date]],"mmm-yyyy")</f>
        <v>Jan-2025</v>
      </c>
      <c r="S8479">
        <f>YEAR(SalesData[[#This Row],[Order Date]])*100 + MONTH(SalesData[[#This Row],[Order Date]])</f>
        <v>202501</v>
      </c>
    </row>
    <row r="8480" spans="1:19" x14ac:dyDescent="0.3">
      <c r="A8480" t="s">
        <v>12547</v>
      </c>
      <c r="B8480" s="3">
        <v>45663</v>
      </c>
      <c r="C8480" t="s">
        <v>4069</v>
      </c>
      <c r="D8480" t="s">
        <v>18</v>
      </c>
      <c r="E8480" t="s">
        <v>26</v>
      </c>
      <c r="F8480" t="s">
        <v>31</v>
      </c>
      <c r="G8480">
        <v>3</v>
      </c>
      <c r="H8480" s="5">
        <v>356.84</v>
      </c>
      <c r="I8480" s="5">
        <v>0.28999999999999998</v>
      </c>
      <c r="J8480" s="5">
        <v>760.06919999999991</v>
      </c>
      <c r="K8480" s="5">
        <v>215.7768571661791</v>
      </c>
      <c r="L8480">
        <f>YEAR(SalesData[Order Date])</f>
        <v>2025</v>
      </c>
      <c r="M8480">
        <f>MONTH(SalesData[Order Date])</f>
        <v>1</v>
      </c>
      <c r="N8480" t="str">
        <f>TEXT(SalesData[[#This Row],[Order Date]], "mmmm")</f>
        <v>January</v>
      </c>
      <c r="O8480" s="7">
        <f>IF(SalesData[Sales]=0,0,SalesData[Profit]/SalesData[Sales])</f>
        <v>0.28389106829506988</v>
      </c>
      <c r="P8480" s="8">
        <f t="shared" si="132"/>
        <v>2.708963868026753E-4</v>
      </c>
      <c r="Q8480" t="str">
        <f>IF(SalesData[[#This Row],[Discount]]&gt;0, "Yes", "No")</f>
        <v>Yes</v>
      </c>
      <c r="R8480" t="str">
        <f>TEXT(SalesData[[#This Row],[Order Date]],"mmm-yyyy")</f>
        <v>Jan-2025</v>
      </c>
      <c r="S8480">
        <f>YEAR(SalesData[[#This Row],[Order Date]])*100 + MONTH(SalesData[[#This Row],[Order Date]])</f>
        <v>202501</v>
      </c>
    </row>
    <row r="8481" spans="1:19" x14ac:dyDescent="0.3">
      <c r="A8481" t="s">
        <v>12565</v>
      </c>
      <c r="B8481" s="3">
        <v>45677</v>
      </c>
      <c r="C8481" t="s">
        <v>12566</v>
      </c>
      <c r="D8481" t="s">
        <v>18</v>
      </c>
      <c r="E8481" t="s">
        <v>26</v>
      </c>
      <c r="F8481" t="s">
        <v>34</v>
      </c>
      <c r="G8481">
        <v>6</v>
      </c>
      <c r="H8481" s="5">
        <v>499.76</v>
      </c>
      <c r="I8481" s="5">
        <v>0.06</v>
      </c>
      <c r="J8481" s="5">
        <v>2818.6464000000001</v>
      </c>
      <c r="K8481" s="5">
        <v>638.85483079314724</v>
      </c>
      <c r="L8481">
        <f>YEAR(SalesData[Order Date])</f>
        <v>2025</v>
      </c>
      <c r="M8481">
        <f>MONTH(SalesData[Order Date])</f>
        <v>1</v>
      </c>
      <c r="N8481" t="str">
        <f>TEXT(SalesData[[#This Row],[Order Date]], "mmmm")</f>
        <v>January</v>
      </c>
      <c r="O8481" s="7">
        <f>IF(SalesData[Sales]=0,0,SalesData[Profit]/SalesData[Sales])</f>
        <v>0.22665305970736421</v>
      </c>
      <c r="P8481" s="8">
        <f t="shared" si="132"/>
        <v>2.0009604610212903E-5</v>
      </c>
      <c r="Q8481" t="str">
        <f>IF(SalesData[[#This Row],[Discount]]&gt;0, "Yes", "No")</f>
        <v>Yes</v>
      </c>
      <c r="R8481" t="str">
        <f>TEXT(SalesData[[#This Row],[Order Date]],"mmm-yyyy")</f>
        <v>Jan-2025</v>
      </c>
      <c r="S8481">
        <f>YEAR(SalesData[[#This Row],[Order Date]])*100 + MONTH(SalesData[[#This Row],[Order Date]])</f>
        <v>202501</v>
      </c>
    </row>
    <row r="8482" spans="1:19" x14ac:dyDescent="0.3">
      <c r="A8482" t="s">
        <v>12600</v>
      </c>
      <c r="B8482" s="3">
        <v>45664</v>
      </c>
      <c r="C8482" t="s">
        <v>12601</v>
      </c>
      <c r="D8482" t="s">
        <v>18</v>
      </c>
      <c r="E8482" t="s">
        <v>19</v>
      </c>
      <c r="F8482" t="s">
        <v>91</v>
      </c>
      <c r="G8482">
        <v>6</v>
      </c>
      <c r="H8482" s="5">
        <v>90.07</v>
      </c>
      <c r="I8482" s="5">
        <v>0.15</v>
      </c>
      <c r="J8482" s="5">
        <v>459.35700000000003</v>
      </c>
      <c r="K8482" s="5">
        <v>86.000551228904655</v>
      </c>
      <c r="L8482">
        <f>YEAR(SalesData[Order Date])</f>
        <v>2025</v>
      </c>
      <c r="M8482">
        <f>MONTH(SalesData[Order Date])</f>
        <v>1</v>
      </c>
      <c r="N8482" t="str">
        <f>TEXT(SalesData[[#This Row],[Order Date]], "mmmm")</f>
        <v>January</v>
      </c>
      <c r="O8482" s="7">
        <f>IF(SalesData[Sales]=0,0,SalesData[Profit]/SalesData[Sales])</f>
        <v>0.18721942025244995</v>
      </c>
      <c r="P8482" s="8">
        <f t="shared" si="132"/>
        <v>2.7756189630287557E-4</v>
      </c>
      <c r="Q8482" t="str">
        <f>IF(SalesData[[#This Row],[Discount]]&gt;0, "Yes", "No")</f>
        <v>Yes</v>
      </c>
      <c r="R8482" t="str">
        <f>TEXT(SalesData[[#This Row],[Order Date]],"mmm-yyyy")</f>
        <v>Jan-2025</v>
      </c>
      <c r="S8482">
        <f>YEAR(SalesData[[#This Row],[Order Date]])*100 + MONTH(SalesData[[#This Row],[Order Date]])</f>
        <v>202501</v>
      </c>
    </row>
    <row r="8483" spans="1:19" x14ac:dyDescent="0.3">
      <c r="A8483" t="s">
        <v>12645</v>
      </c>
      <c r="B8483" s="3">
        <v>45685</v>
      </c>
      <c r="C8483" t="s">
        <v>7951</v>
      </c>
      <c r="D8483" t="s">
        <v>23</v>
      </c>
      <c r="E8483" t="s">
        <v>19</v>
      </c>
      <c r="F8483" t="s">
        <v>44</v>
      </c>
      <c r="G8483">
        <v>5</v>
      </c>
      <c r="H8483" s="5">
        <v>405.57</v>
      </c>
      <c r="I8483" s="5">
        <v>0.21</v>
      </c>
      <c r="J8483" s="5">
        <v>1602.0015000000001</v>
      </c>
      <c r="K8483" s="5">
        <v>313.11228600813689</v>
      </c>
      <c r="L8483">
        <f>YEAR(SalesData[Order Date])</f>
        <v>2025</v>
      </c>
      <c r="M8483">
        <f>MONTH(SalesData[Order Date])</f>
        <v>1</v>
      </c>
      <c r="N8483" t="str">
        <f>TEXT(SalesData[[#This Row],[Order Date]], "mmmm")</f>
        <v>January</v>
      </c>
      <c r="O8483" s="7">
        <f>IF(SalesData[Sales]=0,0,SalesData[Profit]/SalesData[Sales])</f>
        <v>0.19545068216736181</v>
      </c>
      <c r="P8483" s="8">
        <f t="shared" si="132"/>
        <v>1.0355795547007915E-4</v>
      </c>
      <c r="Q8483" t="str">
        <f>IF(SalesData[[#This Row],[Discount]]&gt;0, "Yes", "No")</f>
        <v>Yes</v>
      </c>
      <c r="R8483" t="str">
        <f>TEXT(SalesData[[#This Row],[Order Date]],"mmm-yyyy")</f>
        <v>Jan-2025</v>
      </c>
      <c r="S8483">
        <f>YEAR(SalesData[[#This Row],[Order Date]])*100 + MONTH(SalesData[[#This Row],[Order Date]])</f>
        <v>202501</v>
      </c>
    </row>
    <row r="8484" spans="1:19" x14ac:dyDescent="0.3">
      <c r="A8484" t="s">
        <v>12656</v>
      </c>
      <c r="B8484" s="3">
        <v>45675</v>
      </c>
      <c r="C8484" t="s">
        <v>12657</v>
      </c>
      <c r="D8484" t="s">
        <v>30</v>
      </c>
      <c r="E8484" t="s">
        <v>14</v>
      </c>
      <c r="F8484" t="s">
        <v>20</v>
      </c>
      <c r="G8484">
        <v>2</v>
      </c>
      <c r="H8484" s="5">
        <v>350.77</v>
      </c>
      <c r="I8484" s="5">
        <v>0.14000000000000001</v>
      </c>
      <c r="J8484" s="5">
        <v>603.32439999999997</v>
      </c>
      <c r="K8484" s="5">
        <v>68.776384450590683</v>
      </c>
      <c r="L8484">
        <f>YEAR(SalesData[Order Date])</f>
        <v>2025</v>
      </c>
      <c r="M8484">
        <f>MONTH(SalesData[Order Date])</f>
        <v>1</v>
      </c>
      <c r="N8484" t="str">
        <f>TEXT(SalesData[[#This Row],[Order Date]], "mmmm")</f>
        <v>January</v>
      </c>
      <c r="O8484" s="7">
        <f>IF(SalesData[Sales]=0,0,SalesData[Profit]/SalesData[Sales])</f>
        <v>0.11399569526873218</v>
      </c>
      <c r="P8484" s="8">
        <f t="shared" si="132"/>
        <v>1.9956096587507487E-4</v>
      </c>
      <c r="Q8484" t="str">
        <f>IF(SalesData[[#This Row],[Discount]]&gt;0, "Yes", "No")</f>
        <v>Yes</v>
      </c>
      <c r="R8484" t="str">
        <f>TEXT(SalesData[[#This Row],[Order Date]],"mmm-yyyy")</f>
        <v>Jan-2025</v>
      </c>
      <c r="S8484">
        <f>YEAR(SalesData[[#This Row],[Order Date]])*100 + MONTH(SalesData[[#This Row],[Order Date]])</f>
        <v>202501</v>
      </c>
    </row>
    <row r="8485" spans="1:19" x14ac:dyDescent="0.3">
      <c r="A8485" t="s">
        <v>12664</v>
      </c>
      <c r="B8485" s="3">
        <v>45684</v>
      </c>
      <c r="C8485" t="s">
        <v>12665</v>
      </c>
      <c r="D8485" t="s">
        <v>30</v>
      </c>
      <c r="E8485" t="s">
        <v>26</v>
      </c>
      <c r="F8485" t="s">
        <v>27</v>
      </c>
      <c r="G8485">
        <v>7</v>
      </c>
      <c r="H8485" s="5">
        <v>507.41</v>
      </c>
      <c r="I8485" s="5">
        <v>0.22</v>
      </c>
      <c r="J8485" s="5">
        <v>2770.4585999999999</v>
      </c>
      <c r="K8485" s="5">
        <v>751.57498672180736</v>
      </c>
      <c r="L8485">
        <f>YEAR(SalesData[Order Date])</f>
        <v>2025</v>
      </c>
      <c r="M8485">
        <f>MONTH(SalesData[Order Date])</f>
        <v>1</v>
      </c>
      <c r="N8485" t="str">
        <f>TEXT(SalesData[[#This Row],[Order Date]], "mmmm")</f>
        <v>January</v>
      </c>
      <c r="O8485" s="7">
        <f>IF(SalesData[Sales]=0,0,SalesData[Profit]/SalesData[Sales])</f>
        <v>0.27128179671113201</v>
      </c>
      <c r="P8485" s="8">
        <f t="shared" si="132"/>
        <v>6.1939203855996975E-5</v>
      </c>
      <c r="Q8485" t="str">
        <f>IF(SalesData[[#This Row],[Discount]]&gt;0, "Yes", "No")</f>
        <v>Yes</v>
      </c>
      <c r="R8485" t="str">
        <f>TEXT(SalesData[[#This Row],[Order Date]],"mmm-yyyy")</f>
        <v>Jan-2025</v>
      </c>
      <c r="S8485">
        <f>YEAR(SalesData[[#This Row],[Order Date]])*100 + MONTH(SalesData[[#This Row],[Order Date]])</f>
        <v>202501</v>
      </c>
    </row>
    <row r="8486" spans="1:19" x14ac:dyDescent="0.3">
      <c r="A8486" t="s">
        <v>12704</v>
      </c>
      <c r="B8486" s="3">
        <v>45682</v>
      </c>
      <c r="C8486" t="s">
        <v>12705</v>
      </c>
      <c r="D8486" t="s">
        <v>30</v>
      </c>
      <c r="E8486" t="s">
        <v>14</v>
      </c>
      <c r="F8486" t="s">
        <v>20</v>
      </c>
      <c r="G8486">
        <v>3</v>
      </c>
      <c r="H8486" s="5">
        <v>718.27</v>
      </c>
      <c r="I8486" s="5">
        <v>0.06</v>
      </c>
      <c r="J8486" s="5">
        <v>2025.5214000000001</v>
      </c>
      <c r="K8486" s="5">
        <v>135.3835213970556</v>
      </c>
      <c r="L8486">
        <f>YEAR(SalesData[Order Date])</f>
        <v>2025</v>
      </c>
      <c r="M8486">
        <f>MONTH(SalesData[Order Date])</f>
        <v>1</v>
      </c>
      <c r="N8486" t="str">
        <f>TEXT(SalesData[[#This Row],[Order Date]], "mmmm")</f>
        <v>January</v>
      </c>
      <c r="O8486" s="7">
        <f>IF(SalesData[Sales]=0,0,SalesData[Profit]/SalesData[Sales])</f>
        <v>6.6838850182997622E-2</v>
      </c>
      <c r="P8486" s="8">
        <f t="shared" si="132"/>
        <v>2.7844682361785958E-5</v>
      </c>
      <c r="Q8486" t="str">
        <f>IF(SalesData[[#This Row],[Discount]]&gt;0, "Yes", "No")</f>
        <v>Yes</v>
      </c>
      <c r="R8486" t="str">
        <f>TEXT(SalesData[[#This Row],[Order Date]],"mmm-yyyy")</f>
        <v>Jan-2025</v>
      </c>
      <c r="S8486">
        <f>YEAR(SalesData[[#This Row],[Order Date]])*100 + MONTH(SalesData[[#This Row],[Order Date]])</f>
        <v>202501</v>
      </c>
    </row>
    <row r="8487" spans="1:19" x14ac:dyDescent="0.3">
      <c r="A8487" t="s">
        <v>12820</v>
      </c>
      <c r="B8487" s="3">
        <v>45675</v>
      </c>
      <c r="C8487" t="s">
        <v>12821</v>
      </c>
      <c r="D8487" t="s">
        <v>13</v>
      </c>
      <c r="E8487" t="s">
        <v>19</v>
      </c>
      <c r="F8487" t="s">
        <v>62</v>
      </c>
      <c r="G8487">
        <v>2</v>
      </c>
      <c r="H8487" s="5">
        <v>404.85</v>
      </c>
      <c r="I8487" s="5">
        <v>0.08</v>
      </c>
      <c r="J8487" s="5">
        <v>744.92400000000009</v>
      </c>
      <c r="K8487" s="5">
        <v>185.9518584963688</v>
      </c>
      <c r="L8487">
        <f>YEAR(SalesData[Order Date])</f>
        <v>2025</v>
      </c>
      <c r="M8487">
        <f>MONTH(SalesData[Order Date])</f>
        <v>1</v>
      </c>
      <c r="N8487" t="str">
        <f>TEXT(SalesData[[#This Row],[Order Date]], "mmmm")</f>
        <v>January</v>
      </c>
      <c r="O8487" s="7">
        <f>IF(SalesData[Sales]=0,0,SalesData[Profit]/SalesData[Sales])</f>
        <v>0.24962527519098429</v>
      </c>
      <c r="P8487" s="8">
        <f t="shared" si="132"/>
        <v>9.880202544152155E-5</v>
      </c>
      <c r="Q8487" t="str">
        <f>IF(SalesData[[#This Row],[Discount]]&gt;0, "Yes", "No")</f>
        <v>Yes</v>
      </c>
      <c r="R8487" t="str">
        <f>TEXT(SalesData[[#This Row],[Order Date]],"mmm-yyyy")</f>
        <v>Jan-2025</v>
      </c>
      <c r="S8487">
        <f>YEAR(SalesData[[#This Row],[Order Date]])*100 + MONTH(SalesData[[#This Row],[Order Date]])</f>
        <v>202501</v>
      </c>
    </row>
    <row r="8488" spans="1:19" x14ac:dyDescent="0.3">
      <c r="A8488" t="s">
        <v>12834</v>
      </c>
      <c r="B8488" s="3">
        <v>45682</v>
      </c>
      <c r="C8488" t="s">
        <v>12835</v>
      </c>
      <c r="D8488" t="s">
        <v>23</v>
      </c>
      <c r="E8488" t="s">
        <v>14</v>
      </c>
      <c r="F8488" t="s">
        <v>44</v>
      </c>
      <c r="G8488">
        <v>3</v>
      </c>
      <c r="H8488" s="5">
        <v>487.3</v>
      </c>
      <c r="I8488" s="5">
        <v>0.11</v>
      </c>
      <c r="J8488" s="5">
        <v>1301.0909999999999</v>
      </c>
      <c r="K8488" s="5">
        <v>106.17512360456401</v>
      </c>
      <c r="L8488">
        <f>YEAR(SalesData[Order Date])</f>
        <v>2025</v>
      </c>
      <c r="M8488">
        <f>MONTH(SalesData[Order Date])</f>
        <v>1</v>
      </c>
      <c r="N8488" t="str">
        <f>TEXT(SalesData[[#This Row],[Order Date]], "mmmm")</f>
        <v>January</v>
      </c>
      <c r="O8488" s="7">
        <f>IF(SalesData[Sales]=0,0,SalesData[Profit]/SalesData[Sales])</f>
        <v>8.1604686839401711E-2</v>
      </c>
      <c r="P8488" s="8">
        <f t="shared" si="132"/>
        <v>7.5244544770504138E-5</v>
      </c>
      <c r="Q8488" t="str">
        <f>IF(SalesData[[#This Row],[Discount]]&gt;0, "Yes", "No")</f>
        <v>Yes</v>
      </c>
      <c r="R8488" t="str">
        <f>TEXT(SalesData[[#This Row],[Order Date]],"mmm-yyyy")</f>
        <v>Jan-2025</v>
      </c>
      <c r="S8488">
        <f>YEAR(SalesData[[#This Row],[Order Date]])*100 + MONTH(SalesData[[#This Row],[Order Date]])</f>
        <v>202501</v>
      </c>
    </row>
    <row r="8489" spans="1:19" x14ac:dyDescent="0.3">
      <c r="A8489" t="s">
        <v>12854</v>
      </c>
      <c r="B8489" s="3">
        <v>45674</v>
      </c>
      <c r="C8489" t="s">
        <v>12855</v>
      </c>
      <c r="D8489" t="s">
        <v>23</v>
      </c>
      <c r="E8489" t="s">
        <v>26</v>
      </c>
      <c r="F8489" t="s">
        <v>20</v>
      </c>
      <c r="G8489">
        <v>8</v>
      </c>
      <c r="H8489" s="5">
        <v>93.17</v>
      </c>
      <c r="I8489" s="5">
        <v>0.14000000000000001</v>
      </c>
      <c r="J8489" s="5">
        <v>641.00959999999998</v>
      </c>
      <c r="K8489" s="5">
        <v>103.1750697106678</v>
      </c>
      <c r="L8489">
        <f>YEAR(SalesData[Order Date])</f>
        <v>2025</v>
      </c>
      <c r="M8489">
        <f>MONTH(SalesData[Order Date])</f>
        <v>1</v>
      </c>
      <c r="N8489" t="str">
        <f>TEXT(SalesData[[#This Row],[Order Date]], "mmmm")</f>
        <v>January</v>
      </c>
      <c r="O8489" s="7">
        <f>IF(SalesData[Sales]=0,0,SalesData[Profit]/SalesData[Sales])</f>
        <v>0.16095713654002655</v>
      </c>
      <c r="P8489" s="8">
        <f t="shared" si="132"/>
        <v>1.8782870022539445E-4</v>
      </c>
      <c r="Q8489" t="str">
        <f>IF(SalesData[[#This Row],[Discount]]&gt;0, "Yes", "No")</f>
        <v>Yes</v>
      </c>
      <c r="R8489" t="str">
        <f>TEXT(SalesData[[#This Row],[Order Date]],"mmm-yyyy")</f>
        <v>Jan-2025</v>
      </c>
      <c r="S8489">
        <f>YEAR(SalesData[[#This Row],[Order Date]])*100 + MONTH(SalesData[[#This Row],[Order Date]])</f>
        <v>202501</v>
      </c>
    </row>
    <row r="8490" spans="1:19" x14ac:dyDescent="0.3">
      <c r="A8490" t="s">
        <v>12894</v>
      </c>
      <c r="B8490" s="3">
        <v>45659</v>
      </c>
      <c r="C8490" t="s">
        <v>12895</v>
      </c>
      <c r="D8490" t="s">
        <v>23</v>
      </c>
      <c r="E8490" t="s">
        <v>14</v>
      </c>
      <c r="F8490" t="s">
        <v>44</v>
      </c>
      <c r="G8490">
        <v>2</v>
      </c>
      <c r="H8490" s="5">
        <v>838.75</v>
      </c>
      <c r="I8490" s="5">
        <v>0.25</v>
      </c>
      <c r="J8490" s="5">
        <v>1258.125</v>
      </c>
      <c r="K8490" s="5">
        <v>160.38444842450639</v>
      </c>
      <c r="L8490">
        <f>YEAR(SalesData[Order Date])</f>
        <v>2025</v>
      </c>
      <c r="M8490">
        <f>MONTH(SalesData[Order Date])</f>
        <v>1</v>
      </c>
      <c r="N8490" t="str">
        <f>TEXT(SalesData[[#This Row],[Order Date]], "mmmm")</f>
        <v>January</v>
      </c>
      <c r="O8490" s="7">
        <f>IF(SalesData[Sales]=0,0,SalesData[Profit]/SalesData[Sales])</f>
        <v>0.12747894559324899</v>
      </c>
      <c r="P8490" s="8">
        <f t="shared" si="132"/>
        <v>1.4903129657228018E-4</v>
      </c>
      <c r="Q8490" t="str">
        <f>IF(SalesData[[#This Row],[Discount]]&gt;0, "Yes", "No")</f>
        <v>Yes</v>
      </c>
      <c r="R8490" t="str">
        <f>TEXT(SalesData[[#This Row],[Order Date]],"mmm-yyyy")</f>
        <v>Jan-2025</v>
      </c>
      <c r="S8490">
        <f>YEAR(SalesData[[#This Row],[Order Date]])*100 + MONTH(SalesData[[#This Row],[Order Date]])</f>
        <v>202501</v>
      </c>
    </row>
    <row r="8491" spans="1:19" x14ac:dyDescent="0.3">
      <c r="A8491" t="s">
        <v>12914</v>
      </c>
      <c r="B8491" s="3">
        <v>45670</v>
      </c>
      <c r="C8491" t="s">
        <v>12915</v>
      </c>
      <c r="D8491" t="s">
        <v>23</v>
      </c>
      <c r="E8491" t="s">
        <v>14</v>
      </c>
      <c r="F8491" t="s">
        <v>53</v>
      </c>
      <c r="G8491">
        <v>1</v>
      </c>
      <c r="H8491" s="5">
        <v>925.81</v>
      </c>
      <c r="I8491" s="5">
        <v>0.11</v>
      </c>
      <c r="J8491" s="5">
        <v>823.97089999999992</v>
      </c>
      <c r="K8491" s="5">
        <v>161.7334510891468</v>
      </c>
      <c r="L8491">
        <f>YEAR(SalesData[Order Date])</f>
        <v>2025</v>
      </c>
      <c r="M8491">
        <f>MONTH(SalesData[Order Date])</f>
        <v>1</v>
      </c>
      <c r="N8491" t="str">
        <f>TEXT(SalesData[[#This Row],[Order Date]], "mmmm")</f>
        <v>January</v>
      </c>
      <c r="O8491" s="7">
        <f>IF(SalesData[Sales]=0,0,SalesData[Profit]/SalesData[Sales])</f>
        <v>0.19628539198307465</v>
      </c>
      <c r="P8491" s="8">
        <f t="shared" si="132"/>
        <v>1.1881487562242794E-4</v>
      </c>
      <c r="Q8491" t="str">
        <f>IF(SalesData[[#This Row],[Discount]]&gt;0, "Yes", "No")</f>
        <v>Yes</v>
      </c>
      <c r="R8491" t="str">
        <f>TEXT(SalesData[[#This Row],[Order Date]],"mmm-yyyy")</f>
        <v>Jan-2025</v>
      </c>
      <c r="S8491">
        <f>YEAR(SalesData[[#This Row],[Order Date]])*100 + MONTH(SalesData[[#This Row],[Order Date]])</f>
        <v>202501</v>
      </c>
    </row>
    <row r="8492" spans="1:19" x14ac:dyDescent="0.3">
      <c r="A8492" t="s">
        <v>12938</v>
      </c>
      <c r="B8492" s="3">
        <v>45680</v>
      </c>
      <c r="C8492" t="s">
        <v>12939</v>
      </c>
      <c r="D8492" t="s">
        <v>30</v>
      </c>
      <c r="E8492" t="s">
        <v>26</v>
      </c>
      <c r="F8492" t="s">
        <v>91</v>
      </c>
      <c r="G8492">
        <v>5</v>
      </c>
      <c r="H8492" s="5">
        <v>169.82</v>
      </c>
      <c r="I8492" s="5">
        <v>0.25</v>
      </c>
      <c r="J8492" s="5">
        <v>636.82499999999993</v>
      </c>
      <c r="K8492" s="5">
        <v>90.105320764973754</v>
      </c>
      <c r="L8492">
        <f>YEAR(SalesData[Order Date])</f>
        <v>2025</v>
      </c>
      <c r="M8492">
        <f>MONTH(SalesData[Order Date])</f>
        <v>1</v>
      </c>
      <c r="N8492" t="str">
        <f>TEXT(SalesData[[#This Row],[Order Date]], "mmmm")</f>
        <v>January</v>
      </c>
      <c r="O8492" s="7">
        <f>IF(SalesData[Sales]=0,0,SalesData[Profit]/SalesData[Sales])</f>
        <v>0.14149149415455387</v>
      </c>
      <c r="P8492" s="8">
        <f t="shared" si="132"/>
        <v>2.9442939583087976E-4</v>
      </c>
      <c r="Q8492" t="str">
        <f>IF(SalesData[[#This Row],[Discount]]&gt;0, "Yes", "No")</f>
        <v>Yes</v>
      </c>
      <c r="R8492" t="str">
        <f>TEXT(SalesData[[#This Row],[Order Date]],"mmm-yyyy")</f>
        <v>Jan-2025</v>
      </c>
      <c r="S8492">
        <f>YEAR(SalesData[[#This Row],[Order Date]])*100 + MONTH(SalesData[[#This Row],[Order Date]])</f>
        <v>202501</v>
      </c>
    </row>
    <row r="8493" spans="1:19" x14ac:dyDescent="0.3">
      <c r="A8493" t="s">
        <v>13076</v>
      </c>
      <c r="B8493" s="3">
        <v>45674</v>
      </c>
      <c r="C8493" t="s">
        <v>13077</v>
      </c>
      <c r="D8493" t="s">
        <v>18</v>
      </c>
      <c r="E8493" t="s">
        <v>19</v>
      </c>
      <c r="F8493" t="s">
        <v>39</v>
      </c>
      <c r="G8493">
        <v>3</v>
      </c>
      <c r="H8493" s="5">
        <v>796.06</v>
      </c>
      <c r="I8493" s="5">
        <v>0.13</v>
      </c>
      <c r="J8493" s="5">
        <v>2077.7166000000002</v>
      </c>
      <c r="K8493" s="5">
        <v>446.20143394716217</v>
      </c>
      <c r="L8493">
        <f>YEAR(SalesData[Order Date])</f>
        <v>2025</v>
      </c>
      <c r="M8493">
        <f>MONTH(SalesData[Order Date])</f>
        <v>1</v>
      </c>
      <c r="N8493" t="str">
        <f>TEXT(SalesData[[#This Row],[Order Date]], "mmmm")</f>
        <v>January</v>
      </c>
      <c r="O8493" s="7">
        <f>IF(SalesData[Sales]=0,0,SalesData[Profit]/SalesData[Sales])</f>
        <v>0.21475567647058416</v>
      </c>
      <c r="P8493" s="8">
        <f t="shared" si="132"/>
        <v>5.443475784907336E-5</v>
      </c>
      <c r="Q8493" t="str">
        <f>IF(SalesData[[#This Row],[Discount]]&gt;0, "Yes", "No")</f>
        <v>Yes</v>
      </c>
      <c r="R8493" t="str">
        <f>TEXT(SalesData[[#This Row],[Order Date]],"mmm-yyyy")</f>
        <v>Jan-2025</v>
      </c>
      <c r="S8493">
        <f>YEAR(SalesData[[#This Row],[Order Date]])*100 + MONTH(SalesData[[#This Row],[Order Date]])</f>
        <v>202501</v>
      </c>
    </row>
    <row r="8494" spans="1:19" x14ac:dyDescent="0.3">
      <c r="A8494" t="s">
        <v>13078</v>
      </c>
      <c r="B8494" s="3">
        <v>45666</v>
      </c>
      <c r="C8494" t="s">
        <v>13079</v>
      </c>
      <c r="D8494" t="s">
        <v>13</v>
      </c>
      <c r="E8494" t="s">
        <v>14</v>
      </c>
      <c r="F8494" t="s">
        <v>27</v>
      </c>
      <c r="G8494">
        <v>4</v>
      </c>
      <c r="H8494" s="5">
        <v>726.54</v>
      </c>
      <c r="I8494" s="5">
        <v>7.0000000000000007E-2</v>
      </c>
      <c r="J8494" s="5">
        <v>2702.7287999999999</v>
      </c>
      <c r="K8494" s="5">
        <v>208.94599695235121</v>
      </c>
      <c r="L8494">
        <f>YEAR(SalesData[Order Date])</f>
        <v>2025</v>
      </c>
      <c r="M8494">
        <f>MONTH(SalesData[Order Date])</f>
        <v>1</v>
      </c>
      <c r="N8494" t="str">
        <f>TEXT(SalesData[[#This Row],[Order Date]], "mmmm")</f>
        <v>January</v>
      </c>
      <c r="O8494" s="7">
        <f>IF(SalesData[Sales]=0,0,SalesData[Profit]/SalesData[Sales])</f>
        <v>7.7309272374035912E-2</v>
      </c>
      <c r="P8494" s="8">
        <f t="shared" si="132"/>
        <v>2.4086767418173814E-5</v>
      </c>
      <c r="Q8494" t="str">
        <f>IF(SalesData[[#This Row],[Discount]]&gt;0, "Yes", "No")</f>
        <v>Yes</v>
      </c>
      <c r="R8494" t="str">
        <f>TEXT(SalesData[[#This Row],[Order Date]],"mmm-yyyy")</f>
        <v>Jan-2025</v>
      </c>
      <c r="S8494">
        <f>YEAR(SalesData[[#This Row],[Order Date]])*100 + MONTH(SalesData[[#This Row],[Order Date]])</f>
        <v>202501</v>
      </c>
    </row>
    <row r="8495" spans="1:19" x14ac:dyDescent="0.3">
      <c r="A8495" t="s">
        <v>13130</v>
      </c>
      <c r="B8495" s="3">
        <v>45670</v>
      </c>
      <c r="C8495" t="s">
        <v>13131</v>
      </c>
      <c r="D8495" t="s">
        <v>18</v>
      </c>
      <c r="E8495" t="s">
        <v>26</v>
      </c>
      <c r="F8495" t="s">
        <v>27</v>
      </c>
      <c r="G8495">
        <v>6</v>
      </c>
      <c r="H8495" s="5">
        <v>215.38</v>
      </c>
      <c r="I8495" s="5">
        <v>0.01</v>
      </c>
      <c r="J8495" s="5">
        <v>1279.3571999999999</v>
      </c>
      <c r="K8495" s="5">
        <v>321.72857839638789</v>
      </c>
      <c r="L8495">
        <f>YEAR(SalesData[Order Date])</f>
        <v>2025</v>
      </c>
      <c r="M8495">
        <f>MONTH(SalesData[Order Date])</f>
        <v>1</v>
      </c>
      <c r="N8495" t="str">
        <f>TEXT(SalesData[[#This Row],[Order Date]], "mmmm")</f>
        <v>January</v>
      </c>
      <c r="O8495" s="7">
        <f>IF(SalesData[Sales]=0,0,SalesData[Profit]/SalesData[Sales])</f>
        <v>0.25147674034772144</v>
      </c>
      <c r="P8495" s="8">
        <f t="shared" si="132"/>
        <v>7.7382610579750516E-6</v>
      </c>
      <c r="Q8495" t="str">
        <f>IF(SalesData[[#This Row],[Discount]]&gt;0, "Yes", "No")</f>
        <v>Yes</v>
      </c>
      <c r="R8495" t="str">
        <f>TEXT(SalesData[[#This Row],[Order Date]],"mmm-yyyy")</f>
        <v>Jan-2025</v>
      </c>
      <c r="S8495">
        <f>YEAR(SalesData[[#This Row],[Order Date]])*100 + MONTH(SalesData[[#This Row],[Order Date]])</f>
        <v>202501</v>
      </c>
    </row>
    <row r="8496" spans="1:19" x14ac:dyDescent="0.3">
      <c r="A8496" t="s">
        <v>13443</v>
      </c>
      <c r="B8496" s="3">
        <v>45672</v>
      </c>
      <c r="C8496" t="s">
        <v>13444</v>
      </c>
      <c r="D8496" t="s">
        <v>18</v>
      </c>
      <c r="E8496" t="s">
        <v>19</v>
      </c>
      <c r="F8496" t="s">
        <v>20</v>
      </c>
      <c r="G8496">
        <v>1</v>
      </c>
      <c r="H8496" s="5">
        <v>291.52999999999997</v>
      </c>
      <c r="I8496" s="5">
        <v>0.06</v>
      </c>
      <c r="J8496" s="5">
        <v>274.03820000000002</v>
      </c>
      <c r="K8496" s="5">
        <v>59.946007864562652</v>
      </c>
      <c r="L8496">
        <f>YEAR(SalesData[Order Date])</f>
        <v>2025</v>
      </c>
      <c r="M8496">
        <f>MONTH(SalesData[Order Date])</f>
        <v>1</v>
      </c>
      <c r="N8496" t="str">
        <f>TEXT(SalesData[[#This Row],[Order Date]], "mmmm")</f>
        <v>January</v>
      </c>
      <c r="O8496" s="7">
        <f>IF(SalesData[Sales]=0,0,SalesData[Profit]/SalesData[Sales])</f>
        <v>0.21875055326068646</v>
      </c>
      <c r="P8496" s="8">
        <f t="shared" si="132"/>
        <v>2.0581072273865469E-4</v>
      </c>
      <c r="Q8496" t="str">
        <f>IF(SalesData[[#This Row],[Discount]]&gt;0, "Yes", "No")</f>
        <v>Yes</v>
      </c>
      <c r="R8496" t="str">
        <f>TEXT(SalesData[[#This Row],[Order Date]],"mmm-yyyy")</f>
        <v>Jan-2025</v>
      </c>
      <c r="S8496">
        <f>YEAR(SalesData[[#This Row],[Order Date]])*100 + MONTH(SalesData[[#This Row],[Order Date]])</f>
        <v>202501</v>
      </c>
    </row>
    <row r="8497" spans="1:19" x14ac:dyDescent="0.3">
      <c r="A8497" t="s">
        <v>13481</v>
      </c>
      <c r="B8497" s="3">
        <v>45678</v>
      </c>
      <c r="C8497" t="s">
        <v>13482</v>
      </c>
      <c r="D8497" t="s">
        <v>23</v>
      </c>
      <c r="E8497" t="s">
        <v>26</v>
      </c>
      <c r="F8497" t="s">
        <v>53</v>
      </c>
      <c r="G8497">
        <v>4</v>
      </c>
      <c r="H8497" s="5">
        <v>316.14999999999998</v>
      </c>
      <c r="I8497" s="5">
        <v>0.06</v>
      </c>
      <c r="J8497" s="5">
        <v>1188.7239999999999</v>
      </c>
      <c r="K8497" s="5">
        <v>203.75858241937729</v>
      </c>
      <c r="L8497">
        <f>YEAR(SalesData[Order Date])</f>
        <v>2025</v>
      </c>
      <c r="M8497">
        <f>MONTH(SalesData[Order Date])</f>
        <v>1</v>
      </c>
      <c r="N8497" t="str">
        <f>TEXT(SalesData[[#This Row],[Order Date]], "mmmm")</f>
        <v>January</v>
      </c>
      <c r="O8497" s="7">
        <f>IF(SalesData[Sales]=0,0,SalesData[Profit]/SalesData[Sales])</f>
        <v>0.17140949658573168</v>
      </c>
      <c r="P8497" s="8">
        <f t="shared" si="132"/>
        <v>4.7445832674363438E-5</v>
      </c>
      <c r="Q8497" t="str">
        <f>IF(SalesData[[#This Row],[Discount]]&gt;0, "Yes", "No")</f>
        <v>Yes</v>
      </c>
      <c r="R8497" t="str">
        <f>TEXT(SalesData[[#This Row],[Order Date]],"mmm-yyyy")</f>
        <v>Jan-2025</v>
      </c>
      <c r="S8497">
        <f>YEAR(SalesData[[#This Row],[Order Date]])*100 + MONTH(SalesData[[#This Row],[Order Date]])</f>
        <v>202501</v>
      </c>
    </row>
    <row r="8498" spans="1:19" x14ac:dyDescent="0.3">
      <c r="A8498" t="s">
        <v>13541</v>
      </c>
      <c r="B8498" s="3">
        <v>45685</v>
      </c>
      <c r="C8498" t="s">
        <v>13542</v>
      </c>
      <c r="D8498" t="s">
        <v>18</v>
      </c>
      <c r="E8498" t="s">
        <v>26</v>
      </c>
      <c r="F8498" t="s">
        <v>31</v>
      </c>
      <c r="G8498">
        <v>7</v>
      </c>
      <c r="H8498" s="5">
        <v>664.24</v>
      </c>
      <c r="I8498" s="5">
        <v>0.18</v>
      </c>
      <c r="J8498" s="5">
        <v>3812.7375999999999</v>
      </c>
      <c r="K8498" s="5">
        <v>860.10456895886136</v>
      </c>
      <c r="L8498">
        <f>YEAR(SalesData[Order Date])</f>
        <v>2025</v>
      </c>
      <c r="M8498">
        <f>MONTH(SalesData[Order Date])</f>
        <v>1</v>
      </c>
      <c r="N8498" t="str">
        <f>TEXT(SalesData[[#This Row],[Order Date]], "mmmm")</f>
        <v>January</v>
      </c>
      <c r="O8498" s="7">
        <f>IF(SalesData[Sales]=0,0,SalesData[Profit]/SalesData[Sales])</f>
        <v>0.2255871395290516</v>
      </c>
      <c r="P8498" s="8">
        <f t="shared" si="132"/>
        <v>3.871234149446843E-5</v>
      </c>
      <c r="Q8498" t="str">
        <f>IF(SalesData[[#This Row],[Discount]]&gt;0, "Yes", "No")</f>
        <v>Yes</v>
      </c>
      <c r="R8498" t="str">
        <f>TEXT(SalesData[[#This Row],[Order Date]],"mmm-yyyy")</f>
        <v>Jan-2025</v>
      </c>
      <c r="S8498">
        <f>YEAR(SalesData[[#This Row],[Order Date]])*100 + MONTH(SalesData[[#This Row],[Order Date]])</f>
        <v>202501</v>
      </c>
    </row>
    <row r="8499" spans="1:19" x14ac:dyDescent="0.3">
      <c r="A8499" t="s">
        <v>13725</v>
      </c>
      <c r="B8499" s="3">
        <v>45679</v>
      </c>
      <c r="C8499" t="s">
        <v>13726</v>
      </c>
      <c r="D8499" t="s">
        <v>23</v>
      </c>
      <c r="E8499" t="s">
        <v>26</v>
      </c>
      <c r="F8499" t="s">
        <v>15</v>
      </c>
      <c r="G8499">
        <v>4</v>
      </c>
      <c r="H8499" s="5">
        <v>662.24</v>
      </c>
      <c r="I8499" s="5">
        <v>0.03</v>
      </c>
      <c r="J8499" s="5">
        <v>2569.4911999999999</v>
      </c>
      <c r="K8499" s="5">
        <v>185.0996955145315</v>
      </c>
      <c r="L8499">
        <f>YEAR(SalesData[Order Date])</f>
        <v>2025</v>
      </c>
      <c r="M8499">
        <f>MONTH(SalesData[Order Date])</f>
        <v>1</v>
      </c>
      <c r="N8499" t="str">
        <f>TEXT(SalesData[[#This Row],[Order Date]], "mmmm")</f>
        <v>January</v>
      </c>
      <c r="O8499" s="7">
        <f>IF(SalesData[Sales]=0,0,SalesData[Profit]/SalesData[Sales])</f>
        <v>7.2037489567791282E-2</v>
      </c>
      <c r="P8499" s="8">
        <f t="shared" si="132"/>
        <v>1.1325199323508093E-5</v>
      </c>
      <c r="Q8499" t="str">
        <f>IF(SalesData[[#This Row],[Discount]]&gt;0, "Yes", "No")</f>
        <v>Yes</v>
      </c>
      <c r="R8499" t="str">
        <f>TEXT(SalesData[[#This Row],[Order Date]],"mmm-yyyy")</f>
        <v>Jan-2025</v>
      </c>
      <c r="S8499">
        <f>YEAR(SalesData[[#This Row],[Order Date]])*100 + MONTH(SalesData[[#This Row],[Order Date]])</f>
        <v>202501</v>
      </c>
    </row>
    <row r="8500" spans="1:19" x14ac:dyDescent="0.3">
      <c r="A8500" t="s">
        <v>13740</v>
      </c>
      <c r="B8500" s="3">
        <v>45682</v>
      </c>
      <c r="C8500" t="s">
        <v>13741</v>
      </c>
      <c r="D8500" t="s">
        <v>30</v>
      </c>
      <c r="E8500" t="s">
        <v>14</v>
      </c>
      <c r="F8500" t="s">
        <v>44</v>
      </c>
      <c r="G8500">
        <v>3</v>
      </c>
      <c r="H8500" s="5">
        <v>943.33</v>
      </c>
      <c r="I8500" s="5">
        <v>0.23</v>
      </c>
      <c r="J8500" s="5">
        <v>2179.0922999999998</v>
      </c>
      <c r="K8500" s="5">
        <v>478.34222982440389</v>
      </c>
      <c r="L8500">
        <f>YEAR(SalesData[Order Date])</f>
        <v>2025</v>
      </c>
      <c r="M8500">
        <f>MONTH(SalesData[Order Date])</f>
        <v>1</v>
      </c>
      <c r="N8500" t="str">
        <f>TEXT(SalesData[[#This Row],[Order Date]], "mmmm")</f>
        <v>January</v>
      </c>
      <c r="O8500" s="7">
        <f>IF(SalesData[Sales]=0,0,SalesData[Profit]/SalesData[Sales])</f>
        <v>0.21951444178128846</v>
      </c>
      <c r="P8500" s="8">
        <f t="shared" si="132"/>
        <v>8.1272371987180158E-5</v>
      </c>
      <c r="Q8500" t="str">
        <f>IF(SalesData[[#This Row],[Discount]]&gt;0, "Yes", "No")</f>
        <v>Yes</v>
      </c>
      <c r="R8500" t="str">
        <f>TEXT(SalesData[[#This Row],[Order Date]],"mmm-yyyy")</f>
        <v>Jan-2025</v>
      </c>
      <c r="S8500">
        <f>YEAR(SalesData[[#This Row],[Order Date]])*100 + MONTH(SalesData[[#This Row],[Order Date]])</f>
        <v>202501</v>
      </c>
    </row>
    <row r="8501" spans="1:19" x14ac:dyDescent="0.3">
      <c r="A8501" t="s">
        <v>13772</v>
      </c>
      <c r="B8501" s="3">
        <v>45672</v>
      </c>
      <c r="C8501" t="s">
        <v>13773</v>
      </c>
      <c r="D8501" t="s">
        <v>30</v>
      </c>
      <c r="E8501" t="s">
        <v>19</v>
      </c>
      <c r="F8501" t="s">
        <v>15</v>
      </c>
      <c r="G8501">
        <v>8</v>
      </c>
      <c r="H8501" s="5">
        <v>880.82</v>
      </c>
      <c r="I8501" s="5">
        <v>0.18</v>
      </c>
      <c r="J8501" s="5">
        <v>5778.1791999999996</v>
      </c>
      <c r="K8501" s="5">
        <v>706.47984343631083</v>
      </c>
      <c r="L8501">
        <f>YEAR(SalesData[Order Date])</f>
        <v>2025</v>
      </c>
      <c r="M8501">
        <f>MONTH(SalesData[Order Date])</f>
        <v>1</v>
      </c>
      <c r="N8501" t="str">
        <f>TEXT(SalesData[[#This Row],[Order Date]], "mmmm")</f>
        <v>January</v>
      </c>
      <c r="O8501" s="7">
        <f>IF(SalesData[Sales]=0,0,SalesData[Profit]/SalesData[Sales])</f>
        <v>0.12226686279240195</v>
      </c>
      <c r="P8501" s="8">
        <f t="shared" si="132"/>
        <v>2.5544379101291976E-5</v>
      </c>
      <c r="Q8501" t="str">
        <f>IF(SalesData[[#This Row],[Discount]]&gt;0, "Yes", "No")</f>
        <v>Yes</v>
      </c>
      <c r="R8501" t="str">
        <f>TEXT(SalesData[[#This Row],[Order Date]],"mmm-yyyy")</f>
        <v>Jan-2025</v>
      </c>
      <c r="S8501">
        <f>YEAR(SalesData[[#This Row],[Order Date]])*100 + MONTH(SalesData[[#This Row],[Order Date]])</f>
        <v>202501</v>
      </c>
    </row>
    <row r="8502" spans="1:19" x14ac:dyDescent="0.3">
      <c r="A8502" t="s">
        <v>13821</v>
      </c>
      <c r="B8502" s="3">
        <v>45684</v>
      </c>
      <c r="C8502" t="s">
        <v>13822</v>
      </c>
      <c r="D8502" t="s">
        <v>23</v>
      </c>
      <c r="E8502" t="s">
        <v>26</v>
      </c>
      <c r="F8502" t="s">
        <v>53</v>
      </c>
      <c r="G8502">
        <v>1</v>
      </c>
      <c r="H8502" s="5">
        <v>620.83000000000004</v>
      </c>
      <c r="I8502" s="5">
        <v>0.09</v>
      </c>
      <c r="J8502" s="5">
        <v>564.95530000000008</v>
      </c>
      <c r="K8502" s="5">
        <v>103.66538617576509</v>
      </c>
      <c r="L8502">
        <f>YEAR(SalesData[Order Date])</f>
        <v>2025</v>
      </c>
      <c r="M8502">
        <f>MONTH(SalesData[Order Date])</f>
        <v>1</v>
      </c>
      <c r="N8502" t="str">
        <f>TEXT(SalesData[[#This Row],[Order Date]], "mmmm")</f>
        <v>January</v>
      </c>
      <c r="O8502" s="7">
        <f>IF(SalesData[Sales]=0,0,SalesData[Profit]/SalesData[Sales])</f>
        <v>0.18349307666600362</v>
      </c>
      <c r="P8502" s="8">
        <f t="shared" si="132"/>
        <v>1.4496722130051702E-4</v>
      </c>
      <c r="Q8502" t="str">
        <f>IF(SalesData[[#This Row],[Discount]]&gt;0, "Yes", "No")</f>
        <v>Yes</v>
      </c>
      <c r="R8502" t="str">
        <f>TEXT(SalesData[[#This Row],[Order Date]],"mmm-yyyy")</f>
        <v>Jan-2025</v>
      </c>
      <c r="S8502">
        <f>YEAR(SalesData[[#This Row],[Order Date]])*100 + MONTH(SalesData[[#This Row],[Order Date]])</f>
        <v>202501</v>
      </c>
    </row>
    <row r="8503" spans="1:19" x14ac:dyDescent="0.3">
      <c r="A8503" t="s">
        <v>13840</v>
      </c>
      <c r="B8503" s="3">
        <v>45677</v>
      </c>
      <c r="C8503" t="s">
        <v>13841</v>
      </c>
      <c r="D8503" t="s">
        <v>23</v>
      </c>
      <c r="E8503" t="s">
        <v>14</v>
      </c>
      <c r="F8503" t="s">
        <v>27</v>
      </c>
      <c r="G8503">
        <v>7</v>
      </c>
      <c r="H8503" s="5">
        <v>539.57000000000005</v>
      </c>
      <c r="I8503" s="5">
        <v>0.21</v>
      </c>
      <c r="J8503" s="5">
        <v>2983.8220999999999</v>
      </c>
      <c r="K8503" s="5">
        <v>686.9794785840636</v>
      </c>
      <c r="L8503">
        <f>YEAR(SalesData[Order Date])</f>
        <v>2025</v>
      </c>
      <c r="M8503">
        <f>MONTH(SalesData[Order Date])</f>
        <v>1</v>
      </c>
      <c r="N8503" t="str">
        <f>TEXT(SalesData[[#This Row],[Order Date]], "mmmm")</f>
        <v>January</v>
      </c>
      <c r="O8503" s="7">
        <f>IF(SalesData[Sales]=0,0,SalesData[Profit]/SalesData[Sales])</f>
        <v>0.23023473101297279</v>
      </c>
      <c r="P8503" s="8">
        <f t="shared" si="132"/>
        <v>5.5599829493856212E-5</v>
      </c>
      <c r="Q8503" t="str">
        <f>IF(SalesData[[#This Row],[Discount]]&gt;0, "Yes", "No")</f>
        <v>Yes</v>
      </c>
      <c r="R8503" t="str">
        <f>TEXT(SalesData[[#This Row],[Order Date]],"mmm-yyyy")</f>
        <v>Jan-2025</v>
      </c>
      <c r="S8503">
        <f>YEAR(SalesData[[#This Row],[Order Date]])*100 + MONTH(SalesData[[#This Row],[Order Date]])</f>
        <v>202501</v>
      </c>
    </row>
    <row r="8504" spans="1:19" x14ac:dyDescent="0.3">
      <c r="A8504" t="s">
        <v>13845</v>
      </c>
      <c r="B8504" s="3">
        <v>45681</v>
      </c>
      <c r="C8504" t="s">
        <v>2045</v>
      </c>
      <c r="D8504" t="s">
        <v>13</v>
      </c>
      <c r="E8504" t="s">
        <v>19</v>
      </c>
      <c r="F8504" t="s">
        <v>44</v>
      </c>
      <c r="G8504">
        <v>7</v>
      </c>
      <c r="H8504" s="5">
        <v>596.91999999999996</v>
      </c>
      <c r="I8504" s="5">
        <v>0.12</v>
      </c>
      <c r="J8504" s="5">
        <v>3677.0272</v>
      </c>
      <c r="K8504" s="5">
        <v>570.22234051842338</v>
      </c>
      <c r="L8504">
        <f>YEAR(SalesData[Order Date])</f>
        <v>2025</v>
      </c>
      <c r="M8504">
        <f>MONTH(SalesData[Order Date])</f>
        <v>1</v>
      </c>
      <c r="N8504" t="str">
        <f>TEXT(SalesData[[#This Row],[Order Date]], "mmmm")</f>
        <v>January</v>
      </c>
      <c r="O8504" s="7">
        <f>IF(SalesData[Sales]=0,0,SalesData[Profit]/SalesData[Sales])</f>
        <v>0.15507699821160512</v>
      </c>
      <c r="P8504" s="8">
        <f t="shared" si="132"/>
        <v>2.8718852011755587E-5</v>
      </c>
      <c r="Q8504" t="str">
        <f>IF(SalesData[[#This Row],[Discount]]&gt;0, "Yes", "No")</f>
        <v>Yes</v>
      </c>
      <c r="R8504" t="str">
        <f>TEXT(SalesData[[#This Row],[Order Date]],"mmm-yyyy")</f>
        <v>Jan-2025</v>
      </c>
      <c r="S8504">
        <f>YEAR(SalesData[[#This Row],[Order Date]])*100 + MONTH(SalesData[[#This Row],[Order Date]])</f>
        <v>202501</v>
      </c>
    </row>
    <row r="8505" spans="1:19" x14ac:dyDescent="0.3">
      <c r="A8505" t="s">
        <v>13862</v>
      </c>
      <c r="B8505" s="3">
        <v>45679</v>
      </c>
      <c r="C8505" t="s">
        <v>10485</v>
      </c>
      <c r="D8505" t="s">
        <v>13</v>
      </c>
      <c r="E8505" t="s">
        <v>26</v>
      </c>
      <c r="F8505" t="s">
        <v>20</v>
      </c>
      <c r="G8505">
        <v>8</v>
      </c>
      <c r="H8505" s="5">
        <v>166.98</v>
      </c>
      <c r="I8505" s="5">
        <v>0.08</v>
      </c>
      <c r="J8505" s="5">
        <v>1228.9728</v>
      </c>
      <c r="K8505" s="5">
        <v>275.02258955607562</v>
      </c>
      <c r="L8505">
        <f>YEAR(SalesData[Order Date])</f>
        <v>2025</v>
      </c>
      <c r="M8505">
        <f>MONTH(SalesData[Order Date])</f>
        <v>1</v>
      </c>
      <c r="N8505" t="str">
        <f>TEXT(SalesData[[#This Row],[Order Date]], "mmmm")</f>
        <v>January</v>
      </c>
      <c r="O8505" s="7">
        <f>IF(SalesData[Sales]=0,0,SalesData[Profit]/SalesData[Sales])</f>
        <v>0.22378248693223773</v>
      </c>
      <c r="P8505" s="8">
        <f t="shared" si="132"/>
        <v>5.9887411666067796E-5</v>
      </c>
      <c r="Q8505" t="str">
        <f>IF(SalesData[[#This Row],[Discount]]&gt;0, "Yes", "No")</f>
        <v>Yes</v>
      </c>
      <c r="R8505" t="str">
        <f>TEXT(SalesData[[#This Row],[Order Date]],"mmm-yyyy")</f>
        <v>Jan-2025</v>
      </c>
      <c r="S8505">
        <f>YEAR(SalesData[[#This Row],[Order Date]])*100 + MONTH(SalesData[[#This Row],[Order Date]])</f>
        <v>202501</v>
      </c>
    </row>
    <row r="8506" spans="1:19" x14ac:dyDescent="0.3">
      <c r="A8506" t="s">
        <v>13890</v>
      </c>
      <c r="B8506" s="3">
        <v>45685</v>
      </c>
      <c r="C8506" t="s">
        <v>6439</v>
      </c>
      <c r="D8506" t="s">
        <v>23</v>
      </c>
      <c r="E8506" t="s">
        <v>26</v>
      </c>
      <c r="F8506" t="s">
        <v>62</v>
      </c>
      <c r="G8506">
        <v>4</v>
      </c>
      <c r="H8506" s="5">
        <v>181.95</v>
      </c>
      <c r="I8506" s="5">
        <v>0.24</v>
      </c>
      <c r="J8506" s="5">
        <v>553.12799999999993</v>
      </c>
      <c r="K8506" s="5">
        <v>118.3375132174415</v>
      </c>
      <c r="L8506">
        <f>YEAR(SalesData[Order Date])</f>
        <v>2025</v>
      </c>
      <c r="M8506">
        <f>MONTH(SalesData[Order Date])</f>
        <v>1</v>
      </c>
      <c r="N8506" t="str">
        <f>TEXT(SalesData[[#This Row],[Order Date]], "mmmm")</f>
        <v>January</v>
      </c>
      <c r="O8506" s="7">
        <f>IF(SalesData[Sales]=0,0,SalesData[Profit]/SalesData[Sales])</f>
        <v>0.21394236635542138</v>
      </c>
      <c r="P8506" s="8">
        <f t="shared" si="132"/>
        <v>3.2976092333058534E-4</v>
      </c>
      <c r="Q8506" t="str">
        <f>IF(SalesData[[#This Row],[Discount]]&gt;0, "Yes", "No")</f>
        <v>Yes</v>
      </c>
      <c r="R8506" t="str">
        <f>TEXT(SalesData[[#This Row],[Order Date]],"mmm-yyyy")</f>
        <v>Jan-2025</v>
      </c>
      <c r="S8506">
        <f>YEAR(SalesData[[#This Row],[Order Date]])*100 + MONTH(SalesData[[#This Row],[Order Date]])</f>
        <v>202501</v>
      </c>
    </row>
    <row r="8507" spans="1:19" x14ac:dyDescent="0.3">
      <c r="A8507" t="s">
        <v>13920</v>
      </c>
      <c r="B8507" s="3">
        <v>45672</v>
      </c>
      <c r="C8507" t="s">
        <v>13921</v>
      </c>
      <c r="D8507" t="s">
        <v>18</v>
      </c>
      <c r="E8507" t="s">
        <v>19</v>
      </c>
      <c r="F8507" t="s">
        <v>27</v>
      </c>
      <c r="G8507">
        <v>3</v>
      </c>
      <c r="H8507" s="5">
        <v>288.16000000000003</v>
      </c>
      <c r="I8507" s="5">
        <v>0.1</v>
      </c>
      <c r="J8507" s="5">
        <v>778.03200000000004</v>
      </c>
      <c r="K8507" s="5">
        <v>92.556974400273418</v>
      </c>
      <c r="L8507">
        <f>YEAR(SalesData[Order Date])</f>
        <v>2025</v>
      </c>
      <c r="M8507">
        <f>MONTH(SalesData[Order Date])</f>
        <v>1</v>
      </c>
      <c r="N8507" t="str">
        <f>TEXT(SalesData[[#This Row],[Order Date]], "mmmm")</f>
        <v>January</v>
      </c>
      <c r="O8507" s="7">
        <f>IF(SalesData[Sales]=0,0,SalesData[Profit]/SalesData[Sales])</f>
        <v>0.11896294034213685</v>
      </c>
      <c r="P8507" s="8">
        <f t="shared" si="132"/>
        <v>1.1567647603183417E-4</v>
      </c>
      <c r="Q8507" t="str">
        <f>IF(SalesData[[#This Row],[Discount]]&gt;0, "Yes", "No")</f>
        <v>Yes</v>
      </c>
      <c r="R8507" t="str">
        <f>TEXT(SalesData[[#This Row],[Order Date]],"mmm-yyyy")</f>
        <v>Jan-2025</v>
      </c>
      <c r="S8507">
        <f>YEAR(SalesData[[#This Row],[Order Date]])*100 + MONTH(SalesData[[#This Row],[Order Date]])</f>
        <v>202501</v>
      </c>
    </row>
    <row r="8508" spans="1:19" x14ac:dyDescent="0.3">
      <c r="A8508" t="s">
        <v>13975</v>
      </c>
      <c r="B8508" s="3">
        <v>45688</v>
      </c>
      <c r="C8508" t="s">
        <v>13976</v>
      </c>
      <c r="D8508" t="s">
        <v>30</v>
      </c>
      <c r="E8508" t="s">
        <v>26</v>
      </c>
      <c r="F8508" t="s">
        <v>34</v>
      </c>
      <c r="G8508">
        <v>7</v>
      </c>
      <c r="H8508" s="5">
        <v>207.21</v>
      </c>
      <c r="I8508" s="5">
        <v>0.19</v>
      </c>
      <c r="J8508" s="5">
        <v>1174.8806999999999</v>
      </c>
      <c r="K8508" s="5">
        <v>270.43852476878442</v>
      </c>
      <c r="L8508">
        <f>YEAR(SalesData[Order Date])</f>
        <v>2025</v>
      </c>
      <c r="M8508">
        <f>MONTH(SalesData[Order Date])</f>
        <v>1</v>
      </c>
      <c r="N8508" t="str">
        <f>TEXT(SalesData[[#This Row],[Order Date]], "mmmm")</f>
        <v>January</v>
      </c>
      <c r="O8508" s="7">
        <f>IF(SalesData[Sales]=0,0,SalesData[Profit]/SalesData[Sales])</f>
        <v>0.23018381761551146</v>
      </c>
      <c r="P8508" s="8">
        <f t="shared" si="132"/>
        <v>1.3099202327521424E-4</v>
      </c>
      <c r="Q8508" t="str">
        <f>IF(SalesData[[#This Row],[Discount]]&gt;0, "Yes", "No")</f>
        <v>Yes</v>
      </c>
      <c r="R8508" t="str">
        <f>TEXT(SalesData[[#This Row],[Order Date]],"mmm-yyyy")</f>
        <v>Jan-2025</v>
      </c>
      <c r="S8508">
        <f>YEAR(SalesData[[#This Row],[Order Date]])*100 + MONTH(SalesData[[#This Row],[Order Date]])</f>
        <v>202501</v>
      </c>
    </row>
    <row r="8509" spans="1:19" x14ac:dyDescent="0.3">
      <c r="A8509" t="s">
        <v>14093</v>
      </c>
      <c r="B8509" s="3">
        <v>45659</v>
      </c>
      <c r="C8509" t="s">
        <v>14094</v>
      </c>
      <c r="D8509" t="s">
        <v>13</v>
      </c>
      <c r="E8509" t="s">
        <v>14</v>
      </c>
      <c r="F8509" t="s">
        <v>39</v>
      </c>
      <c r="G8509">
        <v>1</v>
      </c>
      <c r="H8509" s="5">
        <v>982.37</v>
      </c>
      <c r="I8509" s="5">
        <v>0.21</v>
      </c>
      <c r="J8509" s="5">
        <v>776.07230000000004</v>
      </c>
      <c r="K8509" s="5">
        <v>189.98207299188391</v>
      </c>
      <c r="L8509">
        <f>YEAR(SalesData[Order Date])</f>
        <v>2025</v>
      </c>
      <c r="M8509">
        <f>MONTH(SalesData[Order Date])</f>
        <v>1</v>
      </c>
      <c r="N8509" t="str">
        <f>TEXT(SalesData[[#This Row],[Order Date]], "mmmm")</f>
        <v>January</v>
      </c>
      <c r="O8509" s="7">
        <f>IF(SalesData[Sales]=0,0,SalesData[Profit]/SalesData[Sales])</f>
        <v>0.24479945102007106</v>
      </c>
      <c r="P8509" s="8">
        <f t="shared" si="132"/>
        <v>2.1376874293799688E-4</v>
      </c>
      <c r="Q8509" t="str">
        <f>IF(SalesData[[#This Row],[Discount]]&gt;0, "Yes", "No")</f>
        <v>Yes</v>
      </c>
      <c r="R8509" t="str">
        <f>TEXT(SalesData[[#This Row],[Order Date]],"mmm-yyyy")</f>
        <v>Jan-2025</v>
      </c>
      <c r="S8509">
        <f>YEAR(SalesData[[#This Row],[Order Date]])*100 + MONTH(SalesData[[#This Row],[Order Date]])</f>
        <v>202501</v>
      </c>
    </row>
    <row r="8510" spans="1:19" x14ac:dyDescent="0.3">
      <c r="A8510" t="s">
        <v>14097</v>
      </c>
      <c r="B8510" s="3">
        <v>45669</v>
      </c>
      <c r="C8510" t="s">
        <v>7314</v>
      </c>
      <c r="D8510" t="s">
        <v>23</v>
      </c>
      <c r="E8510" t="s">
        <v>19</v>
      </c>
      <c r="F8510" t="s">
        <v>44</v>
      </c>
      <c r="G8510">
        <v>7</v>
      </c>
      <c r="H8510" s="5">
        <v>204.22</v>
      </c>
      <c r="I8510" s="5">
        <v>0.15</v>
      </c>
      <c r="J8510" s="5">
        <v>1215.1089999999999</v>
      </c>
      <c r="K8510" s="5">
        <v>291.71584714878043</v>
      </c>
      <c r="L8510">
        <f>YEAR(SalesData[Order Date])</f>
        <v>2025</v>
      </c>
      <c r="M8510">
        <f>MONTH(SalesData[Order Date])</f>
        <v>1</v>
      </c>
      <c r="N8510" t="str">
        <f>TEXT(SalesData[[#This Row],[Order Date]], "mmmm")</f>
        <v>January</v>
      </c>
      <c r="O8510" s="7">
        <f>IF(SalesData[Sales]=0,0,SalesData[Profit]/SalesData[Sales])</f>
        <v>0.24007380996172398</v>
      </c>
      <c r="P8510" s="8">
        <f t="shared" si="132"/>
        <v>1.0492885823411727E-4</v>
      </c>
      <c r="Q8510" t="str">
        <f>IF(SalesData[[#This Row],[Discount]]&gt;0, "Yes", "No")</f>
        <v>Yes</v>
      </c>
      <c r="R8510" t="str">
        <f>TEXT(SalesData[[#This Row],[Order Date]],"mmm-yyyy")</f>
        <v>Jan-2025</v>
      </c>
      <c r="S8510">
        <f>YEAR(SalesData[[#This Row],[Order Date]])*100 + MONTH(SalesData[[#This Row],[Order Date]])</f>
        <v>202501</v>
      </c>
    </row>
    <row r="8511" spans="1:19" x14ac:dyDescent="0.3">
      <c r="A8511" t="s">
        <v>14131</v>
      </c>
      <c r="B8511" s="3">
        <v>45681</v>
      </c>
      <c r="C8511" t="s">
        <v>4343</v>
      </c>
      <c r="D8511" t="s">
        <v>23</v>
      </c>
      <c r="E8511" t="s">
        <v>26</v>
      </c>
      <c r="F8511" t="s">
        <v>20</v>
      </c>
      <c r="G8511">
        <v>2</v>
      </c>
      <c r="H8511" s="5">
        <v>11.45</v>
      </c>
      <c r="I8511" s="5">
        <v>0.11</v>
      </c>
      <c r="J8511" s="5">
        <v>20.381</v>
      </c>
      <c r="K8511" s="5">
        <v>1.13523492652713</v>
      </c>
      <c r="L8511">
        <f>YEAR(SalesData[Order Date])</f>
        <v>2025</v>
      </c>
      <c r="M8511">
        <f>MONTH(SalesData[Order Date])</f>
        <v>1</v>
      </c>
      <c r="N8511" t="str">
        <f>TEXT(SalesData[[#This Row],[Order Date]], "mmmm")</f>
        <v>January</v>
      </c>
      <c r="O8511" s="7">
        <f>IF(SalesData[Sales]=0,0,SalesData[Profit]/SalesData[Sales])</f>
        <v>5.5700648963599921E-2</v>
      </c>
      <c r="P8511" s="8">
        <f t="shared" si="132"/>
        <v>4.8034934497816597E-3</v>
      </c>
      <c r="Q8511" t="str">
        <f>IF(SalesData[[#This Row],[Discount]]&gt;0, "Yes", "No")</f>
        <v>Yes</v>
      </c>
      <c r="R8511" t="str">
        <f>TEXT(SalesData[[#This Row],[Order Date]],"mmm-yyyy")</f>
        <v>Jan-2025</v>
      </c>
      <c r="S8511">
        <f>YEAR(SalesData[[#This Row],[Order Date]])*100 + MONTH(SalesData[[#This Row],[Order Date]])</f>
        <v>202501</v>
      </c>
    </row>
    <row r="8512" spans="1:19" x14ac:dyDescent="0.3">
      <c r="A8512" t="s">
        <v>14136</v>
      </c>
      <c r="B8512" s="3">
        <v>45681</v>
      </c>
      <c r="C8512" t="s">
        <v>14137</v>
      </c>
      <c r="D8512" t="s">
        <v>13</v>
      </c>
      <c r="E8512" t="s">
        <v>14</v>
      </c>
      <c r="F8512" t="s">
        <v>91</v>
      </c>
      <c r="G8512">
        <v>4</v>
      </c>
      <c r="H8512" s="5">
        <v>253.72</v>
      </c>
      <c r="I8512" s="5">
        <v>0.09</v>
      </c>
      <c r="J8512" s="5">
        <v>923.54079999999999</v>
      </c>
      <c r="K8512" s="5">
        <v>246.1178410219317</v>
      </c>
      <c r="L8512">
        <f>YEAR(SalesData[Order Date])</f>
        <v>2025</v>
      </c>
      <c r="M8512">
        <f>MONTH(SalesData[Order Date])</f>
        <v>1</v>
      </c>
      <c r="N8512" t="str">
        <f>TEXT(SalesData[[#This Row],[Order Date]], "mmmm")</f>
        <v>January</v>
      </c>
      <c r="O8512" s="7">
        <f>IF(SalesData[Sales]=0,0,SalesData[Profit]/SalesData[Sales])</f>
        <v>0.26649373912006019</v>
      </c>
      <c r="P8512" s="8">
        <f t="shared" si="132"/>
        <v>8.8680435125335012E-5</v>
      </c>
      <c r="Q8512" t="str">
        <f>IF(SalesData[[#This Row],[Discount]]&gt;0, "Yes", "No")</f>
        <v>Yes</v>
      </c>
      <c r="R8512" t="str">
        <f>TEXT(SalesData[[#This Row],[Order Date]],"mmm-yyyy")</f>
        <v>Jan-2025</v>
      </c>
      <c r="S8512">
        <f>YEAR(SalesData[[#This Row],[Order Date]])*100 + MONTH(SalesData[[#This Row],[Order Date]])</f>
        <v>202501</v>
      </c>
    </row>
    <row r="8513" spans="1:19" x14ac:dyDescent="0.3">
      <c r="A8513" t="s">
        <v>14188</v>
      </c>
      <c r="B8513" s="3">
        <v>45675</v>
      </c>
      <c r="C8513" t="s">
        <v>12451</v>
      </c>
      <c r="D8513" t="s">
        <v>13</v>
      </c>
      <c r="E8513" t="s">
        <v>19</v>
      </c>
      <c r="F8513" t="s">
        <v>34</v>
      </c>
      <c r="G8513">
        <v>9</v>
      </c>
      <c r="H8513" s="5">
        <v>179.73</v>
      </c>
      <c r="I8513" s="5">
        <v>0.27</v>
      </c>
      <c r="J8513" s="5">
        <v>1180.8261</v>
      </c>
      <c r="K8513" s="5">
        <v>98.528361690131646</v>
      </c>
      <c r="L8513">
        <f>YEAR(SalesData[Order Date])</f>
        <v>2025</v>
      </c>
      <c r="M8513">
        <f>MONTH(SalesData[Order Date])</f>
        <v>1</v>
      </c>
      <c r="N8513" t="str">
        <f>TEXT(SalesData[[#This Row],[Order Date]], "mmmm")</f>
        <v>January</v>
      </c>
      <c r="O8513" s="7">
        <f>IF(SalesData[Sales]=0,0,SalesData[Profit]/SalesData[Sales])</f>
        <v>8.3440196393128205E-2</v>
      </c>
      <c r="P8513" s="8">
        <f t="shared" si="132"/>
        <v>1.6691704223001171E-4</v>
      </c>
      <c r="Q8513" t="str">
        <f>IF(SalesData[[#This Row],[Discount]]&gt;0, "Yes", "No")</f>
        <v>Yes</v>
      </c>
      <c r="R8513" t="str">
        <f>TEXT(SalesData[[#This Row],[Order Date]],"mmm-yyyy")</f>
        <v>Jan-2025</v>
      </c>
      <c r="S8513">
        <f>YEAR(SalesData[[#This Row],[Order Date]])*100 + MONTH(SalesData[[#This Row],[Order Date]])</f>
        <v>202501</v>
      </c>
    </row>
    <row r="8514" spans="1:19" x14ac:dyDescent="0.3">
      <c r="A8514" t="s">
        <v>14250</v>
      </c>
      <c r="B8514" s="3">
        <v>45671</v>
      </c>
      <c r="C8514" t="s">
        <v>14251</v>
      </c>
      <c r="D8514" t="s">
        <v>30</v>
      </c>
      <c r="E8514" t="s">
        <v>19</v>
      </c>
      <c r="F8514" t="s">
        <v>39</v>
      </c>
      <c r="G8514">
        <v>4</v>
      </c>
      <c r="H8514" s="5">
        <v>206.63</v>
      </c>
      <c r="I8514" s="5">
        <v>0.22</v>
      </c>
      <c r="J8514" s="5">
        <v>644.68560000000002</v>
      </c>
      <c r="K8514" s="5">
        <v>191.7226827218866</v>
      </c>
      <c r="L8514">
        <f>YEAR(SalesData[Order Date])</f>
        <v>2025</v>
      </c>
      <c r="M8514">
        <f>MONTH(SalesData[Order Date])</f>
        <v>1</v>
      </c>
      <c r="N8514" t="str">
        <f>TEXT(SalesData[[#This Row],[Order Date]], "mmmm")</f>
        <v>January</v>
      </c>
      <c r="O8514" s="7">
        <f>IF(SalesData[Sales]=0,0,SalesData[Profit]/SalesData[Sales])</f>
        <v>0.29738942939300428</v>
      </c>
      <c r="P8514" s="8">
        <f t="shared" ref="P8514:P8577" si="133">IF(H:H*G:G=0, 0, (I:I/(H:H*G:G)))</f>
        <v>2.6617625707786867E-4</v>
      </c>
      <c r="Q8514" t="str">
        <f>IF(SalesData[[#This Row],[Discount]]&gt;0, "Yes", "No")</f>
        <v>Yes</v>
      </c>
      <c r="R8514" t="str">
        <f>TEXT(SalesData[[#This Row],[Order Date]],"mmm-yyyy")</f>
        <v>Jan-2025</v>
      </c>
      <c r="S8514">
        <f>YEAR(SalesData[[#This Row],[Order Date]])*100 + MONTH(SalesData[[#This Row],[Order Date]])</f>
        <v>202501</v>
      </c>
    </row>
    <row r="8515" spans="1:19" x14ac:dyDescent="0.3">
      <c r="A8515" t="s">
        <v>14276</v>
      </c>
      <c r="B8515" s="3">
        <v>45668</v>
      </c>
      <c r="C8515" t="s">
        <v>14277</v>
      </c>
      <c r="D8515" t="s">
        <v>18</v>
      </c>
      <c r="E8515" t="s">
        <v>26</v>
      </c>
      <c r="F8515" t="s">
        <v>31</v>
      </c>
      <c r="G8515">
        <v>3</v>
      </c>
      <c r="H8515" s="5">
        <v>433.25</v>
      </c>
      <c r="I8515" s="5">
        <v>0.2</v>
      </c>
      <c r="J8515" s="5">
        <v>1039.8</v>
      </c>
      <c r="K8515" s="5">
        <v>195.80087923947269</v>
      </c>
      <c r="L8515">
        <f>YEAR(SalesData[Order Date])</f>
        <v>2025</v>
      </c>
      <c r="M8515">
        <f>MONTH(SalesData[Order Date])</f>
        <v>1</v>
      </c>
      <c r="N8515" t="str">
        <f>TEXT(SalesData[[#This Row],[Order Date]], "mmmm")</f>
        <v>January</v>
      </c>
      <c r="O8515" s="7">
        <f>IF(SalesData[Sales]=0,0,SalesData[Profit]/SalesData[Sales])</f>
        <v>0.18830628893967369</v>
      </c>
      <c r="P8515" s="8">
        <f t="shared" si="133"/>
        <v>1.5387574533564147E-4</v>
      </c>
      <c r="Q8515" t="str">
        <f>IF(SalesData[[#This Row],[Discount]]&gt;0, "Yes", "No")</f>
        <v>Yes</v>
      </c>
      <c r="R8515" t="str">
        <f>TEXT(SalesData[[#This Row],[Order Date]],"mmm-yyyy")</f>
        <v>Jan-2025</v>
      </c>
      <c r="S8515">
        <f>YEAR(SalesData[[#This Row],[Order Date]])*100 + MONTH(SalesData[[#This Row],[Order Date]])</f>
        <v>202501</v>
      </c>
    </row>
    <row r="8516" spans="1:19" x14ac:dyDescent="0.3">
      <c r="A8516" t="s">
        <v>14424</v>
      </c>
      <c r="B8516" s="3">
        <v>45688</v>
      </c>
      <c r="C8516" t="s">
        <v>14425</v>
      </c>
      <c r="D8516" t="s">
        <v>23</v>
      </c>
      <c r="E8516" t="s">
        <v>19</v>
      </c>
      <c r="F8516" t="s">
        <v>62</v>
      </c>
      <c r="G8516">
        <v>4</v>
      </c>
      <c r="H8516" s="5">
        <v>167.86</v>
      </c>
      <c r="I8516" s="5">
        <v>0.13</v>
      </c>
      <c r="J8516" s="5">
        <v>584.15280000000007</v>
      </c>
      <c r="K8516" s="5">
        <v>124.6057260970002</v>
      </c>
      <c r="L8516">
        <f>YEAR(SalesData[Order Date])</f>
        <v>2025</v>
      </c>
      <c r="M8516">
        <f>MONTH(SalesData[Order Date])</f>
        <v>1</v>
      </c>
      <c r="N8516" t="str">
        <f>TEXT(SalesData[[#This Row],[Order Date]], "mmmm")</f>
        <v>January</v>
      </c>
      <c r="O8516" s="7">
        <f>IF(SalesData[Sales]=0,0,SalesData[Profit]/SalesData[Sales])</f>
        <v>0.21331015805624862</v>
      </c>
      <c r="P8516" s="8">
        <f t="shared" si="133"/>
        <v>1.9361372572381747E-4</v>
      </c>
      <c r="Q8516" t="str">
        <f>IF(SalesData[[#This Row],[Discount]]&gt;0, "Yes", "No")</f>
        <v>Yes</v>
      </c>
      <c r="R8516" t="str">
        <f>TEXT(SalesData[[#This Row],[Order Date]],"mmm-yyyy")</f>
        <v>Jan-2025</v>
      </c>
      <c r="S8516">
        <f>YEAR(SalesData[[#This Row],[Order Date]])*100 + MONTH(SalesData[[#This Row],[Order Date]])</f>
        <v>202501</v>
      </c>
    </row>
    <row r="8517" spans="1:19" x14ac:dyDescent="0.3">
      <c r="A8517" t="s">
        <v>14436</v>
      </c>
      <c r="B8517" s="3">
        <v>45666</v>
      </c>
      <c r="C8517" t="s">
        <v>6770</v>
      </c>
      <c r="D8517" t="s">
        <v>23</v>
      </c>
      <c r="E8517" t="s">
        <v>26</v>
      </c>
      <c r="F8517" t="s">
        <v>91</v>
      </c>
      <c r="G8517">
        <v>9</v>
      </c>
      <c r="H8517" s="5">
        <v>629.04999999999995</v>
      </c>
      <c r="I8517" s="5">
        <v>0.14000000000000001</v>
      </c>
      <c r="J8517" s="5">
        <v>4868.8469999999998</v>
      </c>
      <c r="K8517" s="5">
        <v>694.80566393384527</v>
      </c>
      <c r="L8517">
        <f>YEAR(SalesData[Order Date])</f>
        <v>2025</v>
      </c>
      <c r="M8517">
        <f>MONTH(SalesData[Order Date])</f>
        <v>1</v>
      </c>
      <c r="N8517" t="str">
        <f>TEXT(SalesData[[#This Row],[Order Date]], "mmmm")</f>
        <v>January</v>
      </c>
      <c r="O8517" s="7">
        <f>IF(SalesData[Sales]=0,0,SalesData[Profit]/SalesData[Sales])</f>
        <v>0.14270435360442529</v>
      </c>
      <c r="P8517" s="8">
        <f t="shared" si="133"/>
        <v>2.4728647254678576E-5</v>
      </c>
      <c r="Q8517" t="str">
        <f>IF(SalesData[[#This Row],[Discount]]&gt;0, "Yes", "No")</f>
        <v>Yes</v>
      </c>
      <c r="R8517" t="str">
        <f>TEXT(SalesData[[#This Row],[Order Date]],"mmm-yyyy")</f>
        <v>Jan-2025</v>
      </c>
      <c r="S8517">
        <f>YEAR(SalesData[[#This Row],[Order Date]])*100 + MONTH(SalesData[[#This Row],[Order Date]])</f>
        <v>202501</v>
      </c>
    </row>
    <row r="8518" spans="1:19" x14ac:dyDescent="0.3">
      <c r="A8518" t="s">
        <v>14460</v>
      </c>
      <c r="B8518" s="3">
        <v>45660</v>
      </c>
      <c r="C8518" t="s">
        <v>14461</v>
      </c>
      <c r="D8518" t="s">
        <v>23</v>
      </c>
      <c r="E8518" t="s">
        <v>14</v>
      </c>
      <c r="F8518" t="s">
        <v>34</v>
      </c>
      <c r="G8518">
        <v>7</v>
      </c>
      <c r="H8518" s="5">
        <v>186.46</v>
      </c>
      <c r="I8518" s="5">
        <v>0.17</v>
      </c>
      <c r="J8518" s="5">
        <v>1083.3326</v>
      </c>
      <c r="K8518" s="5">
        <v>235.74045648173291</v>
      </c>
      <c r="L8518">
        <f>YEAR(SalesData[Order Date])</f>
        <v>2025</v>
      </c>
      <c r="M8518">
        <f>MONTH(SalesData[Order Date])</f>
        <v>1</v>
      </c>
      <c r="N8518" t="str">
        <f>TEXT(SalesData[[#This Row],[Order Date]], "mmmm")</f>
        <v>January</v>
      </c>
      <c r="O8518" s="7">
        <f>IF(SalesData[Sales]=0,0,SalesData[Profit]/SalesData[Sales])</f>
        <v>0.21760672251691948</v>
      </c>
      <c r="P8518" s="8">
        <f t="shared" si="133"/>
        <v>1.3024624201284074E-4</v>
      </c>
      <c r="Q8518" t="str">
        <f>IF(SalesData[[#This Row],[Discount]]&gt;0, "Yes", "No")</f>
        <v>Yes</v>
      </c>
      <c r="R8518" t="str">
        <f>TEXT(SalesData[[#This Row],[Order Date]],"mmm-yyyy")</f>
        <v>Jan-2025</v>
      </c>
      <c r="S8518">
        <f>YEAR(SalesData[[#This Row],[Order Date]])*100 + MONTH(SalesData[[#This Row],[Order Date]])</f>
        <v>202501</v>
      </c>
    </row>
    <row r="8519" spans="1:19" x14ac:dyDescent="0.3">
      <c r="A8519" t="s">
        <v>14522</v>
      </c>
      <c r="B8519" s="3">
        <v>45681</v>
      </c>
      <c r="C8519" t="s">
        <v>14523</v>
      </c>
      <c r="D8519" t="s">
        <v>23</v>
      </c>
      <c r="E8519" t="s">
        <v>14</v>
      </c>
      <c r="F8519" t="s">
        <v>15</v>
      </c>
      <c r="G8519">
        <v>5</v>
      </c>
      <c r="H8519" s="5">
        <v>367.63</v>
      </c>
      <c r="I8519" s="5">
        <v>0.09</v>
      </c>
      <c r="J8519" s="5">
        <v>1672.7165</v>
      </c>
      <c r="K8519" s="5">
        <v>283.73711225646952</v>
      </c>
      <c r="L8519">
        <f>YEAR(SalesData[Order Date])</f>
        <v>2025</v>
      </c>
      <c r="M8519">
        <f>MONTH(SalesData[Order Date])</f>
        <v>1</v>
      </c>
      <c r="N8519" t="str">
        <f>TEXT(SalesData[[#This Row],[Order Date]], "mmmm")</f>
        <v>January</v>
      </c>
      <c r="O8519" s="7">
        <f>IF(SalesData[Sales]=0,0,SalesData[Profit]/SalesData[Sales])</f>
        <v>0.1696265399764213</v>
      </c>
      <c r="P8519" s="8">
        <f t="shared" si="133"/>
        <v>4.8962271849413806E-5</v>
      </c>
      <c r="Q8519" t="str">
        <f>IF(SalesData[[#This Row],[Discount]]&gt;0, "Yes", "No")</f>
        <v>Yes</v>
      </c>
      <c r="R8519" t="str">
        <f>TEXT(SalesData[[#This Row],[Order Date]],"mmm-yyyy")</f>
        <v>Jan-2025</v>
      </c>
      <c r="S8519">
        <f>YEAR(SalesData[[#This Row],[Order Date]])*100 + MONTH(SalesData[[#This Row],[Order Date]])</f>
        <v>202501</v>
      </c>
    </row>
    <row r="8520" spans="1:19" x14ac:dyDescent="0.3">
      <c r="A8520" t="s">
        <v>14583</v>
      </c>
      <c r="B8520" s="3">
        <v>45674</v>
      </c>
      <c r="C8520" t="s">
        <v>14584</v>
      </c>
      <c r="D8520" t="s">
        <v>18</v>
      </c>
      <c r="E8520" t="s">
        <v>26</v>
      </c>
      <c r="F8520" t="s">
        <v>91</v>
      </c>
      <c r="G8520">
        <v>5</v>
      </c>
      <c r="H8520" s="5">
        <v>912.4</v>
      </c>
      <c r="I8520" s="5">
        <v>0.19</v>
      </c>
      <c r="J8520" s="5">
        <v>3695.22</v>
      </c>
      <c r="K8520" s="5">
        <v>488.67917979368229</v>
      </c>
      <c r="L8520">
        <f>YEAR(SalesData[Order Date])</f>
        <v>2025</v>
      </c>
      <c r="M8520">
        <f>MONTH(SalesData[Order Date])</f>
        <v>1</v>
      </c>
      <c r="N8520" t="str">
        <f>TEXT(SalesData[[#This Row],[Order Date]], "mmmm")</f>
        <v>January</v>
      </c>
      <c r="O8520" s="7">
        <f>IF(SalesData[Sales]=0,0,SalesData[Profit]/SalesData[Sales])</f>
        <v>0.13224630192348016</v>
      </c>
      <c r="P8520" s="8">
        <f t="shared" si="133"/>
        <v>4.1648399824638314E-5</v>
      </c>
      <c r="Q8520" t="str">
        <f>IF(SalesData[[#This Row],[Discount]]&gt;0, "Yes", "No")</f>
        <v>Yes</v>
      </c>
      <c r="R8520" t="str">
        <f>TEXT(SalesData[[#This Row],[Order Date]],"mmm-yyyy")</f>
        <v>Jan-2025</v>
      </c>
      <c r="S8520">
        <f>YEAR(SalesData[[#This Row],[Order Date]])*100 + MONTH(SalesData[[#This Row],[Order Date]])</f>
        <v>202501</v>
      </c>
    </row>
    <row r="8521" spans="1:19" x14ac:dyDescent="0.3">
      <c r="A8521" t="s">
        <v>14599</v>
      </c>
      <c r="B8521" s="3">
        <v>45687</v>
      </c>
      <c r="C8521" t="s">
        <v>14600</v>
      </c>
      <c r="D8521" t="s">
        <v>18</v>
      </c>
      <c r="E8521" t="s">
        <v>26</v>
      </c>
      <c r="F8521" t="s">
        <v>91</v>
      </c>
      <c r="G8521">
        <v>9</v>
      </c>
      <c r="H8521" s="5">
        <v>106.77</v>
      </c>
      <c r="I8521" s="5">
        <v>0.04</v>
      </c>
      <c r="J8521" s="5">
        <v>922.49279999999987</v>
      </c>
      <c r="K8521" s="5">
        <v>231.89474186982989</v>
      </c>
      <c r="L8521">
        <f>YEAR(SalesData[Order Date])</f>
        <v>2025</v>
      </c>
      <c r="M8521">
        <f>MONTH(SalesData[Order Date])</f>
        <v>1</v>
      </c>
      <c r="N8521" t="str">
        <f>TEXT(SalesData[[#This Row],[Order Date]], "mmmm")</f>
        <v>January</v>
      </c>
      <c r="O8521" s="7">
        <f>IF(SalesData[Sales]=0,0,SalesData[Profit]/SalesData[Sales])</f>
        <v>0.25137837592860335</v>
      </c>
      <c r="P8521" s="8">
        <f t="shared" si="133"/>
        <v>4.1626341148678884E-5</v>
      </c>
      <c r="Q8521" t="str">
        <f>IF(SalesData[[#This Row],[Discount]]&gt;0, "Yes", "No")</f>
        <v>Yes</v>
      </c>
      <c r="R8521" t="str">
        <f>TEXT(SalesData[[#This Row],[Order Date]],"mmm-yyyy")</f>
        <v>Jan-2025</v>
      </c>
      <c r="S8521">
        <f>YEAR(SalesData[[#This Row],[Order Date]])*100 + MONTH(SalesData[[#This Row],[Order Date]])</f>
        <v>202501</v>
      </c>
    </row>
    <row r="8522" spans="1:19" x14ac:dyDescent="0.3">
      <c r="A8522" t="s">
        <v>14614</v>
      </c>
      <c r="B8522" s="3">
        <v>45684</v>
      </c>
      <c r="C8522" t="s">
        <v>5532</v>
      </c>
      <c r="D8522" t="s">
        <v>30</v>
      </c>
      <c r="E8522" t="s">
        <v>26</v>
      </c>
      <c r="F8522" t="s">
        <v>53</v>
      </c>
      <c r="G8522">
        <v>4</v>
      </c>
      <c r="H8522" s="5">
        <v>412.86</v>
      </c>
      <c r="I8522" s="5">
        <v>0.28999999999999998</v>
      </c>
      <c r="J8522" s="5">
        <v>1172.5224000000001</v>
      </c>
      <c r="K8522" s="5">
        <v>332.81620394352859</v>
      </c>
      <c r="L8522">
        <f>YEAR(SalesData[Order Date])</f>
        <v>2025</v>
      </c>
      <c r="M8522">
        <f>MONTH(SalesData[Order Date])</f>
        <v>1</v>
      </c>
      <c r="N8522" t="str">
        <f>TEXT(SalesData[[#This Row],[Order Date]], "mmmm")</f>
        <v>January</v>
      </c>
      <c r="O8522" s="7">
        <f>IF(SalesData[Sales]=0,0,SalesData[Profit]/SalesData[Sales])</f>
        <v>0.28384635034991962</v>
      </c>
      <c r="P8522" s="8">
        <f t="shared" si="133"/>
        <v>1.7560432107736277E-4</v>
      </c>
      <c r="Q8522" t="str">
        <f>IF(SalesData[[#This Row],[Discount]]&gt;0, "Yes", "No")</f>
        <v>Yes</v>
      </c>
      <c r="R8522" t="str">
        <f>TEXT(SalesData[[#This Row],[Order Date]],"mmm-yyyy")</f>
        <v>Jan-2025</v>
      </c>
      <c r="S8522">
        <f>YEAR(SalesData[[#This Row],[Order Date]])*100 + MONTH(SalesData[[#This Row],[Order Date]])</f>
        <v>202501</v>
      </c>
    </row>
    <row r="8523" spans="1:19" x14ac:dyDescent="0.3">
      <c r="A8523" t="s">
        <v>14641</v>
      </c>
      <c r="B8523" s="3">
        <v>45660</v>
      </c>
      <c r="C8523" t="s">
        <v>14642</v>
      </c>
      <c r="D8523" t="s">
        <v>30</v>
      </c>
      <c r="E8523" t="s">
        <v>19</v>
      </c>
      <c r="F8523" t="s">
        <v>27</v>
      </c>
      <c r="G8523">
        <v>4</v>
      </c>
      <c r="H8523" s="5">
        <v>678.32</v>
      </c>
      <c r="I8523" s="5">
        <v>0.08</v>
      </c>
      <c r="J8523" s="5">
        <v>2496.2175999999999</v>
      </c>
      <c r="K8523" s="5">
        <v>543.87786932463382</v>
      </c>
      <c r="L8523">
        <f>YEAR(SalesData[Order Date])</f>
        <v>2025</v>
      </c>
      <c r="M8523">
        <f>MONTH(SalesData[Order Date])</f>
        <v>1</v>
      </c>
      <c r="N8523" t="str">
        <f>TEXT(SalesData[[#This Row],[Order Date]], "mmmm")</f>
        <v>January</v>
      </c>
      <c r="O8523" s="7">
        <f>IF(SalesData[Sales]=0,0,SalesData[Profit]/SalesData[Sales])</f>
        <v>0.2178807926539072</v>
      </c>
      <c r="P8523" s="8">
        <f t="shared" si="133"/>
        <v>2.9484609034084206E-5</v>
      </c>
      <c r="Q8523" t="str">
        <f>IF(SalesData[[#This Row],[Discount]]&gt;0, "Yes", "No")</f>
        <v>Yes</v>
      </c>
      <c r="R8523" t="str">
        <f>TEXT(SalesData[[#This Row],[Order Date]],"mmm-yyyy")</f>
        <v>Jan-2025</v>
      </c>
      <c r="S8523">
        <f>YEAR(SalesData[[#This Row],[Order Date]])*100 + MONTH(SalesData[[#This Row],[Order Date]])</f>
        <v>202501</v>
      </c>
    </row>
    <row r="8524" spans="1:19" x14ac:dyDescent="0.3">
      <c r="A8524" t="s">
        <v>14643</v>
      </c>
      <c r="B8524" s="3">
        <v>45681</v>
      </c>
      <c r="C8524" t="s">
        <v>14644</v>
      </c>
      <c r="D8524" t="s">
        <v>30</v>
      </c>
      <c r="E8524" t="s">
        <v>26</v>
      </c>
      <c r="F8524" t="s">
        <v>44</v>
      </c>
      <c r="G8524">
        <v>7</v>
      </c>
      <c r="H8524" s="5">
        <v>280.12</v>
      </c>
      <c r="I8524" s="5">
        <v>0.08</v>
      </c>
      <c r="J8524" s="5">
        <v>1803.9728</v>
      </c>
      <c r="K8524" s="5">
        <v>362.12626923834409</v>
      </c>
      <c r="L8524">
        <f>YEAR(SalesData[Order Date])</f>
        <v>2025</v>
      </c>
      <c r="M8524">
        <f>MONTH(SalesData[Order Date])</f>
        <v>1</v>
      </c>
      <c r="N8524" t="str">
        <f>TEXT(SalesData[[#This Row],[Order Date]], "mmmm")</f>
        <v>January</v>
      </c>
      <c r="O8524" s="7">
        <f>IF(SalesData[Sales]=0,0,SalesData[Profit]/SalesData[Sales])</f>
        <v>0.20073820915611593</v>
      </c>
      <c r="P8524" s="8">
        <f t="shared" si="133"/>
        <v>4.0798841312906709E-5</v>
      </c>
      <c r="Q8524" t="str">
        <f>IF(SalesData[[#This Row],[Discount]]&gt;0, "Yes", "No")</f>
        <v>Yes</v>
      </c>
      <c r="R8524" t="str">
        <f>TEXT(SalesData[[#This Row],[Order Date]],"mmm-yyyy")</f>
        <v>Jan-2025</v>
      </c>
      <c r="S8524">
        <f>YEAR(SalesData[[#This Row],[Order Date]])*100 + MONTH(SalesData[[#This Row],[Order Date]])</f>
        <v>202501</v>
      </c>
    </row>
    <row r="8525" spans="1:19" x14ac:dyDescent="0.3">
      <c r="A8525" t="s">
        <v>14794</v>
      </c>
      <c r="B8525" s="3">
        <v>45663</v>
      </c>
      <c r="C8525" t="s">
        <v>14795</v>
      </c>
      <c r="D8525" t="s">
        <v>13</v>
      </c>
      <c r="E8525" t="s">
        <v>26</v>
      </c>
      <c r="F8525" t="s">
        <v>20</v>
      </c>
      <c r="G8525">
        <v>4</v>
      </c>
      <c r="H8525" s="5">
        <v>23.41</v>
      </c>
      <c r="I8525" s="5">
        <v>0.21</v>
      </c>
      <c r="J8525" s="5">
        <v>73.9756</v>
      </c>
      <c r="K8525" s="5">
        <v>7.1028610652300816</v>
      </c>
      <c r="L8525">
        <f>YEAR(SalesData[Order Date])</f>
        <v>2025</v>
      </c>
      <c r="M8525">
        <f>MONTH(SalesData[Order Date])</f>
        <v>1</v>
      </c>
      <c r="N8525" t="str">
        <f>TEXT(SalesData[[#This Row],[Order Date]], "mmmm")</f>
        <v>January</v>
      </c>
      <c r="O8525" s="7">
        <f>IF(SalesData[Sales]=0,0,SalesData[Profit]/SalesData[Sales])</f>
        <v>9.6016268407827468E-2</v>
      </c>
      <c r="P8525" s="8">
        <f t="shared" si="133"/>
        <v>2.2426313541221701E-3</v>
      </c>
      <c r="Q8525" t="str">
        <f>IF(SalesData[[#This Row],[Discount]]&gt;0, "Yes", "No")</f>
        <v>Yes</v>
      </c>
      <c r="R8525" t="str">
        <f>TEXT(SalesData[[#This Row],[Order Date]],"mmm-yyyy")</f>
        <v>Jan-2025</v>
      </c>
      <c r="S8525">
        <f>YEAR(SalesData[[#This Row],[Order Date]])*100 + MONTH(SalesData[[#This Row],[Order Date]])</f>
        <v>202501</v>
      </c>
    </row>
    <row r="8526" spans="1:19" x14ac:dyDescent="0.3">
      <c r="A8526" t="s">
        <v>14852</v>
      </c>
      <c r="B8526" s="3">
        <v>45660</v>
      </c>
      <c r="C8526" t="s">
        <v>14853</v>
      </c>
      <c r="D8526" t="s">
        <v>13</v>
      </c>
      <c r="E8526" t="s">
        <v>19</v>
      </c>
      <c r="F8526" t="s">
        <v>53</v>
      </c>
      <c r="G8526">
        <v>3</v>
      </c>
      <c r="H8526" s="5">
        <v>627.97</v>
      </c>
      <c r="I8526" s="5">
        <v>0.21</v>
      </c>
      <c r="J8526" s="5">
        <v>1488.2889</v>
      </c>
      <c r="K8526" s="5">
        <v>285.70025055013019</v>
      </c>
      <c r="L8526">
        <f>YEAR(SalesData[Order Date])</f>
        <v>2025</v>
      </c>
      <c r="M8526">
        <f>MONTH(SalesData[Order Date])</f>
        <v>1</v>
      </c>
      <c r="N8526" t="str">
        <f>TEXT(SalesData[[#This Row],[Order Date]], "mmmm")</f>
        <v>January</v>
      </c>
      <c r="O8526" s="7">
        <f>IF(SalesData[Sales]=0,0,SalesData[Profit]/SalesData[Sales])</f>
        <v>0.19196558581477707</v>
      </c>
      <c r="P8526" s="8">
        <f t="shared" si="133"/>
        <v>1.1147029316687102E-4</v>
      </c>
      <c r="Q8526" t="str">
        <f>IF(SalesData[[#This Row],[Discount]]&gt;0, "Yes", "No")</f>
        <v>Yes</v>
      </c>
      <c r="R8526" t="str">
        <f>TEXT(SalesData[[#This Row],[Order Date]],"mmm-yyyy")</f>
        <v>Jan-2025</v>
      </c>
      <c r="S8526">
        <f>YEAR(SalesData[[#This Row],[Order Date]])*100 + MONTH(SalesData[[#This Row],[Order Date]])</f>
        <v>202501</v>
      </c>
    </row>
    <row r="8527" spans="1:19" x14ac:dyDescent="0.3">
      <c r="A8527" t="s">
        <v>14941</v>
      </c>
      <c r="B8527" s="3">
        <v>45658</v>
      </c>
      <c r="C8527" t="s">
        <v>14942</v>
      </c>
      <c r="D8527" t="s">
        <v>30</v>
      </c>
      <c r="E8527" t="s">
        <v>14</v>
      </c>
      <c r="F8527" t="s">
        <v>39</v>
      </c>
      <c r="G8527">
        <v>7</v>
      </c>
      <c r="H8527" s="5">
        <v>194.66</v>
      </c>
      <c r="I8527" s="5">
        <v>0.11</v>
      </c>
      <c r="J8527" s="5">
        <v>1212.7318</v>
      </c>
      <c r="K8527" s="5">
        <v>235.948681219006</v>
      </c>
      <c r="L8527">
        <f>YEAR(SalesData[Order Date])</f>
        <v>2025</v>
      </c>
      <c r="M8527">
        <f>MONTH(SalesData[Order Date])</f>
        <v>1</v>
      </c>
      <c r="N8527" t="str">
        <f>TEXT(SalesData[[#This Row],[Order Date]], "mmmm")</f>
        <v>January</v>
      </c>
      <c r="O8527" s="7">
        <f>IF(SalesData[Sales]=0,0,SalesData[Profit]/SalesData[Sales])</f>
        <v>0.19455965549761786</v>
      </c>
      <c r="P8527" s="8">
        <f t="shared" si="133"/>
        <v>8.0726835067737154E-5</v>
      </c>
      <c r="Q8527" t="str">
        <f>IF(SalesData[[#This Row],[Discount]]&gt;0, "Yes", "No")</f>
        <v>Yes</v>
      </c>
      <c r="R8527" t="str">
        <f>TEXT(SalesData[[#This Row],[Order Date]],"mmm-yyyy")</f>
        <v>Jan-2025</v>
      </c>
      <c r="S8527">
        <f>YEAR(SalesData[[#This Row],[Order Date]])*100 + MONTH(SalesData[[#This Row],[Order Date]])</f>
        <v>202501</v>
      </c>
    </row>
    <row r="8528" spans="1:19" x14ac:dyDescent="0.3">
      <c r="A8528" t="s">
        <v>14965</v>
      </c>
      <c r="B8528" s="3">
        <v>45680</v>
      </c>
      <c r="C8528" t="s">
        <v>14966</v>
      </c>
      <c r="D8528" t="s">
        <v>30</v>
      </c>
      <c r="E8528" t="s">
        <v>14</v>
      </c>
      <c r="F8528" t="s">
        <v>53</v>
      </c>
      <c r="G8528">
        <v>9</v>
      </c>
      <c r="H8528" s="5">
        <v>487.29</v>
      </c>
      <c r="I8528" s="5">
        <v>0.12</v>
      </c>
      <c r="J8528" s="5">
        <v>3859.3368</v>
      </c>
      <c r="K8528" s="5">
        <v>1093.223692683943</v>
      </c>
      <c r="L8528">
        <f>YEAR(SalesData[Order Date])</f>
        <v>2025</v>
      </c>
      <c r="M8528">
        <f>MONTH(SalesData[Order Date])</f>
        <v>1</v>
      </c>
      <c r="N8528" t="str">
        <f>TEXT(SalesData[[#This Row],[Order Date]], "mmmm")</f>
        <v>January</v>
      </c>
      <c r="O8528" s="7">
        <f>IF(SalesData[Sales]=0,0,SalesData[Profit]/SalesData[Sales])</f>
        <v>0.28326724236245537</v>
      </c>
      <c r="P8528" s="8">
        <f t="shared" si="133"/>
        <v>2.7362214150369045E-5</v>
      </c>
      <c r="Q8528" t="str">
        <f>IF(SalesData[[#This Row],[Discount]]&gt;0, "Yes", "No")</f>
        <v>Yes</v>
      </c>
      <c r="R8528" t="str">
        <f>TEXT(SalesData[[#This Row],[Order Date]],"mmm-yyyy")</f>
        <v>Jan-2025</v>
      </c>
      <c r="S8528">
        <f>YEAR(SalesData[[#This Row],[Order Date]])*100 + MONTH(SalesData[[#This Row],[Order Date]])</f>
        <v>202501</v>
      </c>
    </row>
    <row r="8529" spans="1:19" x14ac:dyDescent="0.3">
      <c r="A8529" t="s">
        <v>15028</v>
      </c>
      <c r="B8529" s="3">
        <v>45663</v>
      </c>
      <c r="C8529" t="s">
        <v>15029</v>
      </c>
      <c r="D8529" t="s">
        <v>13</v>
      </c>
      <c r="E8529" t="s">
        <v>19</v>
      </c>
      <c r="F8529" t="s">
        <v>31</v>
      </c>
      <c r="G8529">
        <v>2</v>
      </c>
      <c r="H8529" s="5">
        <v>255.21</v>
      </c>
      <c r="I8529" s="5">
        <v>0.09</v>
      </c>
      <c r="J8529" s="5">
        <v>464.48219999999998</v>
      </c>
      <c r="K8529" s="5">
        <v>62.958745864275208</v>
      </c>
      <c r="L8529">
        <f>YEAR(SalesData[Order Date])</f>
        <v>2025</v>
      </c>
      <c r="M8529">
        <f>MONTH(SalesData[Order Date])</f>
        <v>1</v>
      </c>
      <c r="N8529" t="str">
        <f>TEXT(SalesData[[#This Row],[Order Date]], "mmmm")</f>
        <v>January</v>
      </c>
      <c r="O8529" s="7">
        <f>IF(SalesData[Sales]=0,0,SalesData[Profit]/SalesData[Sales])</f>
        <v>0.13554608952565936</v>
      </c>
      <c r="P8529" s="8">
        <f t="shared" si="133"/>
        <v>1.7632537909956504E-4</v>
      </c>
      <c r="Q8529" t="str">
        <f>IF(SalesData[[#This Row],[Discount]]&gt;0, "Yes", "No")</f>
        <v>Yes</v>
      </c>
      <c r="R8529" t="str">
        <f>TEXT(SalesData[[#This Row],[Order Date]],"mmm-yyyy")</f>
        <v>Jan-2025</v>
      </c>
      <c r="S8529">
        <f>YEAR(SalesData[[#This Row],[Order Date]])*100 + MONTH(SalesData[[#This Row],[Order Date]])</f>
        <v>202501</v>
      </c>
    </row>
    <row r="8530" spans="1:19" x14ac:dyDescent="0.3">
      <c r="A8530" t="s">
        <v>15089</v>
      </c>
      <c r="B8530" s="3">
        <v>45659</v>
      </c>
      <c r="C8530" t="s">
        <v>15090</v>
      </c>
      <c r="D8530" t="s">
        <v>30</v>
      </c>
      <c r="E8530" t="s">
        <v>14</v>
      </c>
      <c r="F8530" t="s">
        <v>53</v>
      </c>
      <c r="G8530">
        <v>7</v>
      </c>
      <c r="H8530" s="5">
        <v>15.47</v>
      </c>
      <c r="I8530" s="5">
        <v>0.2</v>
      </c>
      <c r="J8530" s="5">
        <v>86.632000000000005</v>
      </c>
      <c r="K8530" s="5">
        <v>18.688138266250402</v>
      </c>
      <c r="L8530">
        <f>YEAR(SalesData[Order Date])</f>
        <v>2025</v>
      </c>
      <c r="M8530">
        <f>MONTH(SalesData[Order Date])</f>
        <v>1</v>
      </c>
      <c r="N8530" t="str">
        <f>TEXT(SalesData[[#This Row],[Order Date]], "mmmm")</f>
        <v>January</v>
      </c>
      <c r="O8530" s="7">
        <f>IF(SalesData[Sales]=0,0,SalesData[Profit]/SalesData[Sales])</f>
        <v>0.21571865207141011</v>
      </c>
      <c r="P8530" s="8">
        <f t="shared" si="133"/>
        <v>1.8468926031951242E-3</v>
      </c>
      <c r="Q8530" t="str">
        <f>IF(SalesData[[#This Row],[Discount]]&gt;0, "Yes", "No")</f>
        <v>Yes</v>
      </c>
      <c r="R8530" t="str">
        <f>TEXT(SalesData[[#This Row],[Order Date]],"mmm-yyyy")</f>
        <v>Jan-2025</v>
      </c>
      <c r="S8530">
        <f>YEAR(SalesData[[#This Row],[Order Date]])*100 + MONTH(SalesData[[#This Row],[Order Date]])</f>
        <v>202501</v>
      </c>
    </row>
    <row r="8531" spans="1:19" x14ac:dyDescent="0.3">
      <c r="A8531" t="s">
        <v>15136</v>
      </c>
      <c r="B8531" s="3">
        <v>45666</v>
      </c>
      <c r="C8531" t="s">
        <v>15137</v>
      </c>
      <c r="D8531" t="s">
        <v>13</v>
      </c>
      <c r="E8531" t="s">
        <v>19</v>
      </c>
      <c r="F8531" t="s">
        <v>53</v>
      </c>
      <c r="G8531">
        <v>4</v>
      </c>
      <c r="H8531" s="5">
        <v>571.66</v>
      </c>
      <c r="I8531" s="5">
        <v>0.12</v>
      </c>
      <c r="J8531" s="5">
        <v>2012.2431999999999</v>
      </c>
      <c r="K8531" s="5">
        <v>146.8751828126731</v>
      </c>
      <c r="L8531">
        <f>YEAR(SalesData[Order Date])</f>
        <v>2025</v>
      </c>
      <c r="M8531">
        <f>MONTH(SalesData[Order Date])</f>
        <v>1</v>
      </c>
      <c r="N8531" t="str">
        <f>TEXT(SalesData[[#This Row],[Order Date]], "mmmm")</f>
        <v>January</v>
      </c>
      <c r="O8531" s="7">
        <f>IF(SalesData[Sales]=0,0,SalesData[Profit]/SalesData[Sales])</f>
        <v>7.2990771101958798E-2</v>
      </c>
      <c r="P8531" s="8">
        <f t="shared" si="133"/>
        <v>5.2478746107826334E-5</v>
      </c>
      <c r="Q8531" t="str">
        <f>IF(SalesData[[#This Row],[Discount]]&gt;0, "Yes", "No")</f>
        <v>Yes</v>
      </c>
      <c r="R8531" t="str">
        <f>TEXT(SalesData[[#This Row],[Order Date]],"mmm-yyyy")</f>
        <v>Jan-2025</v>
      </c>
      <c r="S8531">
        <f>YEAR(SalesData[[#This Row],[Order Date]])*100 + MONTH(SalesData[[#This Row],[Order Date]])</f>
        <v>202501</v>
      </c>
    </row>
    <row r="8532" spans="1:19" x14ac:dyDescent="0.3">
      <c r="A8532" t="s">
        <v>15231</v>
      </c>
      <c r="B8532" s="3">
        <v>45686</v>
      </c>
      <c r="C8532" t="s">
        <v>15232</v>
      </c>
      <c r="D8532" t="s">
        <v>13</v>
      </c>
      <c r="E8532" t="s">
        <v>26</v>
      </c>
      <c r="F8532" t="s">
        <v>15</v>
      </c>
      <c r="G8532">
        <v>3</v>
      </c>
      <c r="H8532" s="5">
        <v>666.54</v>
      </c>
      <c r="I8532" s="5">
        <v>0.28999999999999998</v>
      </c>
      <c r="J8532" s="5">
        <v>1419.7302</v>
      </c>
      <c r="K8532" s="5">
        <v>157.7225942901716</v>
      </c>
      <c r="L8532">
        <f>YEAR(SalesData[Order Date])</f>
        <v>2025</v>
      </c>
      <c r="M8532">
        <f>MONTH(SalesData[Order Date])</f>
        <v>1</v>
      </c>
      <c r="N8532" t="str">
        <f>TEXT(SalesData[[#This Row],[Order Date]], "mmmm")</f>
        <v>January</v>
      </c>
      <c r="O8532" s="7">
        <f>IF(SalesData[Sales]=0,0,SalesData[Profit]/SalesData[Sales])</f>
        <v>0.11109335723799607</v>
      </c>
      <c r="P8532" s="8">
        <f t="shared" si="133"/>
        <v>1.4502755523549475E-4</v>
      </c>
      <c r="Q8532" t="str">
        <f>IF(SalesData[[#This Row],[Discount]]&gt;0, "Yes", "No")</f>
        <v>Yes</v>
      </c>
      <c r="R8532" t="str">
        <f>TEXT(SalesData[[#This Row],[Order Date]],"mmm-yyyy")</f>
        <v>Jan-2025</v>
      </c>
      <c r="S8532">
        <f>YEAR(SalesData[[#This Row],[Order Date]])*100 + MONTH(SalesData[[#This Row],[Order Date]])</f>
        <v>202501</v>
      </c>
    </row>
    <row r="8533" spans="1:19" x14ac:dyDescent="0.3">
      <c r="A8533" t="s">
        <v>15270</v>
      </c>
      <c r="B8533" s="3">
        <v>45688</v>
      </c>
      <c r="C8533" t="s">
        <v>15271</v>
      </c>
      <c r="D8533" t="s">
        <v>13</v>
      </c>
      <c r="E8533" t="s">
        <v>26</v>
      </c>
      <c r="F8533" t="s">
        <v>62</v>
      </c>
      <c r="G8533">
        <v>2</v>
      </c>
      <c r="H8533" s="5">
        <v>643.95000000000005</v>
      </c>
      <c r="I8533" s="5">
        <v>0.12</v>
      </c>
      <c r="J8533" s="5">
        <v>1133.3520000000001</v>
      </c>
      <c r="K8533" s="5">
        <v>99.032612384225899</v>
      </c>
      <c r="L8533">
        <f>YEAR(SalesData[Order Date])</f>
        <v>2025</v>
      </c>
      <c r="M8533">
        <f>MONTH(SalesData[Order Date])</f>
        <v>1</v>
      </c>
      <c r="N8533" t="str">
        <f>TEXT(SalesData[[#This Row],[Order Date]], "mmmm")</f>
        <v>January</v>
      </c>
      <c r="O8533" s="7">
        <f>IF(SalesData[Sales]=0,0,SalesData[Profit]/SalesData[Sales])</f>
        <v>8.7380277605038761E-2</v>
      </c>
      <c r="P8533" s="8">
        <f t="shared" si="133"/>
        <v>9.3174935942231526E-5</v>
      </c>
      <c r="Q8533" t="str">
        <f>IF(SalesData[[#This Row],[Discount]]&gt;0, "Yes", "No")</f>
        <v>Yes</v>
      </c>
      <c r="R8533" t="str">
        <f>TEXT(SalesData[[#This Row],[Order Date]],"mmm-yyyy")</f>
        <v>Jan-2025</v>
      </c>
      <c r="S8533">
        <f>YEAR(SalesData[[#This Row],[Order Date]])*100 + MONTH(SalesData[[#This Row],[Order Date]])</f>
        <v>202501</v>
      </c>
    </row>
    <row r="8534" spans="1:19" x14ac:dyDescent="0.3">
      <c r="A8534" t="s">
        <v>15342</v>
      </c>
      <c r="B8534" s="3">
        <v>45674</v>
      </c>
      <c r="C8534" t="s">
        <v>15343</v>
      </c>
      <c r="D8534" t="s">
        <v>30</v>
      </c>
      <c r="E8534" t="s">
        <v>14</v>
      </c>
      <c r="F8534" t="s">
        <v>34</v>
      </c>
      <c r="G8534">
        <v>9</v>
      </c>
      <c r="H8534" s="5">
        <v>766.49</v>
      </c>
      <c r="I8534" s="5">
        <v>0.01</v>
      </c>
      <c r="J8534" s="5">
        <v>6829.4259000000002</v>
      </c>
      <c r="K8534" s="5">
        <v>1448.7206282310981</v>
      </c>
      <c r="L8534">
        <f>YEAR(SalesData[Order Date])</f>
        <v>2025</v>
      </c>
      <c r="M8534">
        <f>MONTH(SalesData[Order Date])</f>
        <v>1</v>
      </c>
      <c r="N8534" t="str">
        <f>TEXT(SalesData[[#This Row],[Order Date]], "mmmm")</f>
        <v>January</v>
      </c>
      <c r="O8534" s="7">
        <f>IF(SalesData[Sales]=0,0,SalesData[Profit]/SalesData[Sales])</f>
        <v>0.21212919642793079</v>
      </c>
      <c r="P8534" s="8">
        <f t="shared" si="133"/>
        <v>1.4496094027464301E-6</v>
      </c>
      <c r="Q8534" t="str">
        <f>IF(SalesData[[#This Row],[Discount]]&gt;0, "Yes", "No")</f>
        <v>Yes</v>
      </c>
      <c r="R8534" t="str">
        <f>TEXT(SalesData[[#This Row],[Order Date]],"mmm-yyyy")</f>
        <v>Jan-2025</v>
      </c>
      <c r="S8534">
        <f>YEAR(SalesData[[#This Row],[Order Date]])*100 + MONTH(SalesData[[#This Row],[Order Date]])</f>
        <v>202501</v>
      </c>
    </row>
    <row r="8535" spans="1:19" x14ac:dyDescent="0.3">
      <c r="A8535" t="s">
        <v>15417</v>
      </c>
      <c r="B8535" s="3">
        <v>45663</v>
      </c>
      <c r="C8535" t="s">
        <v>10890</v>
      </c>
      <c r="D8535" t="s">
        <v>30</v>
      </c>
      <c r="E8535" t="s">
        <v>14</v>
      </c>
      <c r="F8535" t="s">
        <v>31</v>
      </c>
      <c r="G8535">
        <v>9</v>
      </c>
      <c r="H8535" s="5">
        <v>25.6</v>
      </c>
      <c r="I8535" s="5">
        <v>7.0000000000000007E-2</v>
      </c>
      <c r="J8535" s="5">
        <v>214.27199999999999</v>
      </c>
      <c r="K8535" s="5">
        <v>36.898523538314812</v>
      </c>
      <c r="L8535">
        <f>YEAR(SalesData[Order Date])</f>
        <v>2025</v>
      </c>
      <c r="M8535">
        <f>MONTH(SalesData[Order Date])</f>
        <v>1</v>
      </c>
      <c r="N8535" t="str">
        <f>TEXT(SalesData[[#This Row],[Order Date]], "mmmm")</f>
        <v>January</v>
      </c>
      <c r="O8535" s="7">
        <f>IF(SalesData[Sales]=0,0,SalesData[Profit]/SalesData[Sales])</f>
        <v>0.17220413090984735</v>
      </c>
      <c r="P8535" s="8">
        <f t="shared" si="133"/>
        <v>3.0381944444444445E-4</v>
      </c>
      <c r="Q8535" t="str">
        <f>IF(SalesData[[#This Row],[Discount]]&gt;0, "Yes", "No")</f>
        <v>Yes</v>
      </c>
      <c r="R8535" t="str">
        <f>TEXT(SalesData[[#This Row],[Order Date]],"mmm-yyyy")</f>
        <v>Jan-2025</v>
      </c>
      <c r="S8535">
        <f>YEAR(SalesData[[#This Row],[Order Date]])*100 + MONTH(SalesData[[#This Row],[Order Date]])</f>
        <v>202501</v>
      </c>
    </row>
    <row r="8536" spans="1:19" x14ac:dyDescent="0.3">
      <c r="A8536" t="s">
        <v>15434</v>
      </c>
      <c r="B8536" s="3">
        <v>45687</v>
      </c>
      <c r="C8536" t="s">
        <v>15435</v>
      </c>
      <c r="D8536" t="s">
        <v>13</v>
      </c>
      <c r="E8536" t="s">
        <v>19</v>
      </c>
      <c r="F8536" t="s">
        <v>39</v>
      </c>
      <c r="G8536">
        <v>9</v>
      </c>
      <c r="H8536" s="5">
        <v>755.91</v>
      </c>
      <c r="I8536" s="5">
        <v>0.22</v>
      </c>
      <c r="J8536" s="5">
        <v>5306.4881999999998</v>
      </c>
      <c r="K8536" s="5">
        <v>1096.4722774417039</v>
      </c>
      <c r="L8536">
        <f>YEAR(SalesData[Order Date])</f>
        <v>2025</v>
      </c>
      <c r="M8536">
        <f>MONTH(SalesData[Order Date])</f>
        <v>1</v>
      </c>
      <c r="N8536" t="str">
        <f>TEXT(SalesData[[#This Row],[Order Date]], "mmmm")</f>
        <v>January</v>
      </c>
      <c r="O8536" s="7">
        <f>IF(SalesData[Sales]=0,0,SalesData[Profit]/SalesData[Sales])</f>
        <v>0.206628609377046</v>
      </c>
      <c r="P8536" s="8">
        <f t="shared" si="133"/>
        <v>3.2337770957447905E-5</v>
      </c>
      <c r="Q8536" t="str">
        <f>IF(SalesData[[#This Row],[Discount]]&gt;0, "Yes", "No")</f>
        <v>Yes</v>
      </c>
      <c r="R8536" t="str">
        <f>TEXT(SalesData[[#This Row],[Order Date]],"mmm-yyyy")</f>
        <v>Jan-2025</v>
      </c>
      <c r="S8536">
        <f>YEAR(SalesData[[#This Row],[Order Date]])*100 + MONTH(SalesData[[#This Row],[Order Date]])</f>
        <v>202501</v>
      </c>
    </row>
    <row r="8537" spans="1:19" x14ac:dyDescent="0.3">
      <c r="A8537" t="s">
        <v>15532</v>
      </c>
      <c r="B8537" s="3">
        <v>45666</v>
      </c>
      <c r="C8537" t="s">
        <v>15533</v>
      </c>
      <c r="D8537" t="s">
        <v>30</v>
      </c>
      <c r="E8537" t="s">
        <v>19</v>
      </c>
      <c r="F8537" t="s">
        <v>31</v>
      </c>
      <c r="G8537">
        <v>1</v>
      </c>
      <c r="H8537" s="5">
        <v>721.85</v>
      </c>
      <c r="I8537" s="5">
        <v>0.02</v>
      </c>
      <c r="J8537" s="5">
        <v>707.41300000000001</v>
      </c>
      <c r="K8537" s="5">
        <v>125.4140326947478</v>
      </c>
      <c r="L8537">
        <f>YEAR(SalesData[Order Date])</f>
        <v>2025</v>
      </c>
      <c r="M8537">
        <f>MONTH(SalesData[Order Date])</f>
        <v>1</v>
      </c>
      <c r="N8537" t="str">
        <f>TEXT(SalesData[[#This Row],[Order Date]], "mmmm")</f>
        <v>January</v>
      </c>
      <c r="O8537" s="7">
        <f>IF(SalesData[Sales]=0,0,SalesData[Profit]/SalesData[Sales])</f>
        <v>0.17728545092435083</v>
      </c>
      <c r="P8537" s="8">
        <f t="shared" si="133"/>
        <v>2.7706587241116576E-5</v>
      </c>
      <c r="Q8537" t="str">
        <f>IF(SalesData[[#This Row],[Discount]]&gt;0, "Yes", "No")</f>
        <v>Yes</v>
      </c>
      <c r="R8537" t="str">
        <f>TEXT(SalesData[[#This Row],[Order Date]],"mmm-yyyy")</f>
        <v>Jan-2025</v>
      </c>
      <c r="S8537">
        <f>YEAR(SalesData[[#This Row],[Order Date]])*100 + MONTH(SalesData[[#This Row],[Order Date]])</f>
        <v>202501</v>
      </c>
    </row>
    <row r="8538" spans="1:19" x14ac:dyDescent="0.3">
      <c r="A8538" t="s">
        <v>15672</v>
      </c>
      <c r="B8538" s="3">
        <v>45678</v>
      </c>
      <c r="C8538" t="s">
        <v>15673</v>
      </c>
      <c r="D8538" t="s">
        <v>30</v>
      </c>
      <c r="E8538" t="s">
        <v>14</v>
      </c>
      <c r="F8538" t="s">
        <v>27</v>
      </c>
      <c r="G8538">
        <v>6</v>
      </c>
      <c r="H8538" s="5">
        <v>382.9</v>
      </c>
      <c r="I8538" s="5">
        <v>0.22</v>
      </c>
      <c r="J8538" s="5">
        <v>1791.972</v>
      </c>
      <c r="K8538" s="5">
        <v>344.40799783989678</v>
      </c>
      <c r="L8538">
        <f>YEAR(SalesData[Order Date])</f>
        <v>2025</v>
      </c>
      <c r="M8538">
        <f>MONTH(SalesData[Order Date])</f>
        <v>1</v>
      </c>
      <c r="N8538" t="str">
        <f>TEXT(SalesData[[#This Row],[Order Date]], "mmmm")</f>
        <v>January</v>
      </c>
      <c r="O8538" s="7">
        <f>IF(SalesData[Sales]=0,0,SalesData[Profit]/SalesData[Sales])</f>
        <v>0.19219496612664527</v>
      </c>
      <c r="P8538" s="8">
        <f t="shared" si="133"/>
        <v>9.5760424828066529E-5</v>
      </c>
      <c r="Q8538" t="str">
        <f>IF(SalesData[[#This Row],[Discount]]&gt;0, "Yes", "No")</f>
        <v>Yes</v>
      </c>
      <c r="R8538" t="str">
        <f>TEXT(SalesData[[#This Row],[Order Date]],"mmm-yyyy")</f>
        <v>Jan-2025</v>
      </c>
      <c r="S8538">
        <f>YEAR(SalesData[[#This Row],[Order Date]])*100 + MONTH(SalesData[[#This Row],[Order Date]])</f>
        <v>202501</v>
      </c>
    </row>
    <row r="8539" spans="1:19" x14ac:dyDescent="0.3">
      <c r="A8539" t="s">
        <v>15748</v>
      </c>
      <c r="B8539" s="3">
        <v>45671</v>
      </c>
      <c r="C8539" t="s">
        <v>6483</v>
      </c>
      <c r="D8539" t="s">
        <v>30</v>
      </c>
      <c r="E8539" t="s">
        <v>19</v>
      </c>
      <c r="F8539" t="s">
        <v>31</v>
      </c>
      <c r="G8539">
        <v>5</v>
      </c>
      <c r="H8539" s="5">
        <v>157.34</v>
      </c>
      <c r="I8539" s="5">
        <v>0.21</v>
      </c>
      <c r="J8539" s="5">
        <v>621.49300000000005</v>
      </c>
      <c r="K8539" s="5">
        <v>53.039742012041252</v>
      </c>
      <c r="L8539">
        <f>YEAR(SalesData[Order Date])</f>
        <v>2025</v>
      </c>
      <c r="M8539">
        <f>MONTH(SalesData[Order Date])</f>
        <v>1</v>
      </c>
      <c r="N8539" t="str">
        <f>TEXT(SalesData[[#This Row],[Order Date]], "mmmm")</f>
        <v>January</v>
      </c>
      <c r="O8539" s="7">
        <f>IF(SalesData[Sales]=0,0,SalesData[Profit]/SalesData[Sales])</f>
        <v>8.5342460835506187E-2</v>
      </c>
      <c r="P8539" s="8">
        <f t="shared" si="133"/>
        <v>2.6693784161688059E-4</v>
      </c>
      <c r="Q8539" t="str">
        <f>IF(SalesData[[#This Row],[Discount]]&gt;0, "Yes", "No")</f>
        <v>Yes</v>
      </c>
      <c r="R8539" t="str">
        <f>TEXT(SalesData[[#This Row],[Order Date]],"mmm-yyyy")</f>
        <v>Jan-2025</v>
      </c>
      <c r="S8539">
        <f>YEAR(SalesData[[#This Row],[Order Date]])*100 + MONTH(SalesData[[#This Row],[Order Date]])</f>
        <v>202501</v>
      </c>
    </row>
    <row r="8540" spans="1:19" x14ac:dyDescent="0.3">
      <c r="A8540" t="s">
        <v>15834</v>
      </c>
      <c r="B8540" s="3">
        <v>45661</v>
      </c>
      <c r="C8540" t="s">
        <v>15835</v>
      </c>
      <c r="D8540" t="s">
        <v>23</v>
      </c>
      <c r="E8540" t="s">
        <v>26</v>
      </c>
      <c r="F8540" t="s">
        <v>31</v>
      </c>
      <c r="G8540">
        <v>8</v>
      </c>
      <c r="H8540" s="5">
        <v>835.17</v>
      </c>
      <c r="I8540" s="5">
        <v>0.28000000000000003</v>
      </c>
      <c r="J8540" s="5">
        <v>4810.5791999999992</v>
      </c>
      <c r="K8540" s="5">
        <v>1134.643523592476</v>
      </c>
      <c r="L8540">
        <f>YEAR(SalesData[Order Date])</f>
        <v>2025</v>
      </c>
      <c r="M8540">
        <f>MONTH(SalesData[Order Date])</f>
        <v>1</v>
      </c>
      <c r="N8540" t="str">
        <f>TEXT(SalesData[[#This Row],[Order Date]], "mmmm")</f>
        <v>January</v>
      </c>
      <c r="O8540" s="7">
        <f>IF(SalesData[Sales]=0,0,SalesData[Profit]/SalesData[Sales])</f>
        <v>0.23586422266833817</v>
      </c>
      <c r="P8540" s="8">
        <f t="shared" si="133"/>
        <v>4.190763557120108E-5</v>
      </c>
      <c r="Q8540" t="str">
        <f>IF(SalesData[[#This Row],[Discount]]&gt;0, "Yes", "No")</f>
        <v>Yes</v>
      </c>
      <c r="R8540" t="str">
        <f>TEXT(SalesData[[#This Row],[Order Date]],"mmm-yyyy")</f>
        <v>Jan-2025</v>
      </c>
      <c r="S8540">
        <f>YEAR(SalesData[[#This Row],[Order Date]])*100 + MONTH(SalesData[[#This Row],[Order Date]])</f>
        <v>202501</v>
      </c>
    </row>
    <row r="8541" spans="1:19" x14ac:dyDescent="0.3">
      <c r="A8541" t="s">
        <v>15861</v>
      </c>
      <c r="B8541" s="3">
        <v>45663</v>
      </c>
      <c r="C8541" t="s">
        <v>15862</v>
      </c>
      <c r="D8541" t="s">
        <v>18</v>
      </c>
      <c r="E8541" t="s">
        <v>26</v>
      </c>
      <c r="F8541" t="s">
        <v>91</v>
      </c>
      <c r="G8541">
        <v>2</v>
      </c>
      <c r="H8541" s="5">
        <v>854.81</v>
      </c>
      <c r="I8541" s="5">
        <v>0.26</v>
      </c>
      <c r="J8541" s="5">
        <v>1265.1188</v>
      </c>
      <c r="K8541" s="5">
        <v>187.67534196575241</v>
      </c>
      <c r="L8541">
        <f>YEAR(SalesData[Order Date])</f>
        <v>2025</v>
      </c>
      <c r="M8541">
        <f>MONTH(SalesData[Order Date])</f>
        <v>1</v>
      </c>
      <c r="N8541" t="str">
        <f>TEXT(SalesData[[#This Row],[Order Date]], "mmmm")</f>
        <v>January</v>
      </c>
      <c r="O8541" s="7">
        <f>IF(SalesData[Sales]=0,0,SalesData[Profit]/SalesData[Sales])</f>
        <v>0.14834602249666387</v>
      </c>
      <c r="P8541" s="8">
        <f t="shared" si="133"/>
        <v>1.5208057931002212E-4</v>
      </c>
      <c r="Q8541" t="str">
        <f>IF(SalesData[[#This Row],[Discount]]&gt;0, "Yes", "No")</f>
        <v>Yes</v>
      </c>
      <c r="R8541" t="str">
        <f>TEXT(SalesData[[#This Row],[Order Date]],"mmm-yyyy")</f>
        <v>Jan-2025</v>
      </c>
      <c r="S8541">
        <f>YEAR(SalesData[[#This Row],[Order Date]])*100 + MONTH(SalesData[[#This Row],[Order Date]])</f>
        <v>202501</v>
      </c>
    </row>
    <row r="8542" spans="1:19" x14ac:dyDescent="0.3">
      <c r="A8542" t="s">
        <v>16073</v>
      </c>
      <c r="B8542" s="3">
        <v>45679</v>
      </c>
      <c r="C8542" t="s">
        <v>16074</v>
      </c>
      <c r="D8542" t="s">
        <v>23</v>
      </c>
      <c r="E8542" t="s">
        <v>19</v>
      </c>
      <c r="F8542" t="s">
        <v>44</v>
      </c>
      <c r="G8542">
        <v>5</v>
      </c>
      <c r="H8542" s="5">
        <v>218.93</v>
      </c>
      <c r="I8542" s="5">
        <v>0.13</v>
      </c>
      <c r="J8542" s="5">
        <v>952.34550000000013</v>
      </c>
      <c r="K8542" s="5">
        <v>128.58319946619261</v>
      </c>
      <c r="L8542">
        <f>YEAR(SalesData[Order Date])</f>
        <v>2025</v>
      </c>
      <c r="M8542">
        <f>MONTH(SalesData[Order Date])</f>
        <v>1</v>
      </c>
      <c r="N8542" t="str">
        <f>TEXT(SalesData[[#This Row],[Order Date]], "mmmm")</f>
        <v>January</v>
      </c>
      <c r="O8542" s="7">
        <f>IF(SalesData[Sales]=0,0,SalesData[Profit]/SalesData[Sales])</f>
        <v>0.13501738546167602</v>
      </c>
      <c r="P8542" s="8">
        <f t="shared" si="133"/>
        <v>1.1875942081944E-4</v>
      </c>
      <c r="Q8542" t="str">
        <f>IF(SalesData[[#This Row],[Discount]]&gt;0, "Yes", "No")</f>
        <v>Yes</v>
      </c>
      <c r="R8542" t="str">
        <f>TEXT(SalesData[[#This Row],[Order Date]],"mmm-yyyy")</f>
        <v>Jan-2025</v>
      </c>
      <c r="S8542">
        <f>YEAR(SalesData[[#This Row],[Order Date]])*100 + MONTH(SalesData[[#This Row],[Order Date]])</f>
        <v>202501</v>
      </c>
    </row>
    <row r="8543" spans="1:19" x14ac:dyDescent="0.3">
      <c r="A8543" t="s">
        <v>16108</v>
      </c>
      <c r="B8543" s="3">
        <v>45684</v>
      </c>
      <c r="C8543" t="s">
        <v>16109</v>
      </c>
      <c r="D8543" t="s">
        <v>18</v>
      </c>
      <c r="E8543" t="s">
        <v>19</v>
      </c>
      <c r="F8543" t="s">
        <v>39</v>
      </c>
      <c r="G8543">
        <v>7</v>
      </c>
      <c r="H8543" s="5">
        <v>82.48</v>
      </c>
      <c r="I8543" s="5">
        <v>0.02</v>
      </c>
      <c r="J8543" s="5">
        <v>565.81280000000004</v>
      </c>
      <c r="K8543" s="5">
        <v>89.949936937789332</v>
      </c>
      <c r="L8543">
        <f>YEAR(SalesData[Order Date])</f>
        <v>2025</v>
      </c>
      <c r="M8543">
        <f>MONTH(SalesData[Order Date])</f>
        <v>1</v>
      </c>
      <c r="N8543" t="str">
        <f>TEXT(SalesData[[#This Row],[Order Date]], "mmmm")</f>
        <v>January</v>
      </c>
      <c r="O8543" s="7">
        <f>IF(SalesData[Sales]=0,0,SalesData[Profit]/SalesData[Sales])</f>
        <v>0.15897472969467874</v>
      </c>
      <c r="P8543" s="8">
        <f t="shared" si="133"/>
        <v>3.4640432312595262E-5</v>
      </c>
      <c r="Q8543" t="str">
        <f>IF(SalesData[[#This Row],[Discount]]&gt;0, "Yes", "No")</f>
        <v>Yes</v>
      </c>
      <c r="R8543" t="str">
        <f>TEXT(SalesData[[#This Row],[Order Date]],"mmm-yyyy")</f>
        <v>Jan-2025</v>
      </c>
      <c r="S8543">
        <f>YEAR(SalesData[[#This Row],[Order Date]])*100 + MONTH(SalesData[[#This Row],[Order Date]])</f>
        <v>202501</v>
      </c>
    </row>
    <row r="8544" spans="1:19" x14ac:dyDescent="0.3">
      <c r="A8544" t="s">
        <v>16152</v>
      </c>
      <c r="B8544" s="3">
        <v>45665</v>
      </c>
      <c r="C8544" t="s">
        <v>16153</v>
      </c>
      <c r="D8544" t="s">
        <v>13</v>
      </c>
      <c r="E8544" t="s">
        <v>14</v>
      </c>
      <c r="F8544" t="s">
        <v>15</v>
      </c>
      <c r="G8544">
        <v>7</v>
      </c>
      <c r="H8544" s="5">
        <v>417.9</v>
      </c>
      <c r="I8544" s="5">
        <v>0.2</v>
      </c>
      <c r="J8544" s="5">
        <v>2340.2399999999998</v>
      </c>
      <c r="K8544" s="5">
        <v>613.71367169743576</v>
      </c>
      <c r="L8544">
        <f>YEAR(SalesData[Order Date])</f>
        <v>2025</v>
      </c>
      <c r="M8544">
        <f>MONTH(SalesData[Order Date])</f>
        <v>1</v>
      </c>
      <c r="N8544" t="str">
        <f>TEXT(SalesData[[#This Row],[Order Date]], "mmmm")</f>
        <v>January</v>
      </c>
      <c r="O8544" s="7">
        <f>IF(SalesData[Sales]=0,0,SalesData[Profit]/SalesData[Sales])</f>
        <v>0.26224390306012879</v>
      </c>
      <c r="P8544" s="8">
        <f t="shared" si="133"/>
        <v>6.8369056165179653E-5</v>
      </c>
      <c r="Q8544" t="str">
        <f>IF(SalesData[[#This Row],[Discount]]&gt;0, "Yes", "No")</f>
        <v>Yes</v>
      </c>
      <c r="R8544" t="str">
        <f>TEXT(SalesData[[#This Row],[Order Date]],"mmm-yyyy")</f>
        <v>Jan-2025</v>
      </c>
      <c r="S8544">
        <f>YEAR(SalesData[[#This Row],[Order Date]])*100 + MONTH(SalesData[[#This Row],[Order Date]])</f>
        <v>202501</v>
      </c>
    </row>
    <row r="8545" spans="1:19" x14ac:dyDescent="0.3">
      <c r="A8545" t="s">
        <v>16169</v>
      </c>
      <c r="B8545" s="3">
        <v>45663</v>
      </c>
      <c r="C8545" t="s">
        <v>16170</v>
      </c>
      <c r="D8545" t="s">
        <v>23</v>
      </c>
      <c r="E8545" t="s">
        <v>14</v>
      </c>
      <c r="F8545" t="s">
        <v>91</v>
      </c>
      <c r="G8545">
        <v>3</v>
      </c>
      <c r="H8545" s="5">
        <v>325.77</v>
      </c>
      <c r="I8545" s="5">
        <v>0.02</v>
      </c>
      <c r="J8545" s="5">
        <v>957.76379999999995</v>
      </c>
      <c r="K8545" s="5">
        <v>119.0976116541075</v>
      </c>
      <c r="L8545">
        <f>YEAR(SalesData[Order Date])</f>
        <v>2025</v>
      </c>
      <c r="M8545">
        <f>MONTH(SalesData[Order Date])</f>
        <v>1</v>
      </c>
      <c r="N8545" t="str">
        <f>TEXT(SalesData[[#This Row],[Order Date]], "mmmm")</f>
        <v>January</v>
      </c>
      <c r="O8545" s="7">
        <f>IF(SalesData[Sales]=0,0,SalesData[Profit]/SalesData[Sales])</f>
        <v>0.12434966915027224</v>
      </c>
      <c r="P8545" s="8">
        <f t="shared" si="133"/>
        <v>2.0464335778821461E-5</v>
      </c>
      <c r="Q8545" t="str">
        <f>IF(SalesData[[#This Row],[Discount]]&gt;0, "Yes", "No")</f>
        <v>Yes</v>
      </c>
      <c r="R8545" t="str">
        <f>TEXT(SalesData[[#This Row],[Order Date]],"mmm-yyyy")</f>
        <v>Jan-2025</v>
      </c>
      <c r="S8545">
        <f>YEAR(SalesData[[#This Row],[Order Date]])*100 + MONTH(SalesData[[#This Row],[Order Date]])</f>
        <v>202501</v>
      </c>
    </row>
    <row r="8546" spans="1:19" x14ac:dyDescent="0.3">
      <c r="A8546" t="s">
        <v>16174</v>
      </c>
      <c r="B8546" s="3">
        <v>45659</v>
      </c>
      <c r="C8546" t="s">
        <v>16175</v>
      </c>
      <c r="D8546" t="s">
        <v>13</v>
      </c>
      <c r="E8546" t="s">
        <v>19</v>
      </c>
      <c r="F8546" t="s">
        <v>15</v>
      </c>
      <c r="G8546">
        <v>1</v>
      </c>
      <c r="H8546" s="5">
        <v>319.02</v>
      </c>
      <c r="I8546" s="5">
        <v>0.08</v>
      </c>
      <c r="J8546" s="5">
        <v>293.4984</v>
      </c>
      <c r="K8546" s="5">
        <v>62.152120829702781</v>
      </c>
      <c r="L8546">
        <f>YEAR(SalesData[Order Date])</f>
        <v>2025</v>
      </c>
      <c r="M8546">
        <f>MONTH(SalesData[Order Date])</f>
        <v>1</v>
      </c>
      <c r="N8546" t="str">
        <f>TEXT(SalesData[[#This Row],[Order Date]], "mmmm")</f>
        <v>January</v>
      </c>
      <c r="O8546" s="7">
        <f>IF(SalesData[Sales]=0,0,SalesData[Profit]/SalesData[Sales])</f>
        <v>0.2117630652490875</v>
      </c>
      <c r="P8546" s="8">
        <f t="shared" si="133"/>
        <v>2.5076797692934617E-4</v>
      </c>
      <c r="Q8546" t="str">
        <f>IF(SalesData[[#This Row],[Discount]]&gt;0, "Yes", "No")</f>
        <v>Yes</v>
      </c>
      <c r="R8546" t="str">
        <f>TEXT(SalesData[[#This Row],[Order Date]],"mmm-yyyy")</f>
        <v>Jan-2025</v>
      </c>
      <c r="S8546">
        <f>YEAR(SalesData[[#This Row],[Order Date]])*100 + MONTH(SalesData[[#This Row],[Order Date]])</f>
        <v>202501</v>
      </c>
    </row>
    <row r="8547" spans="1:19" x14ac:dyDescent="0.3">
      <c r="A8547" t="s">
        <v>16194</v>
      </c>
      <c r="B8547" s="3">
        <v>45679</v>
      </c>
      <c r="C8547" t="s">
        <v>16195</v>
      </c>
      <c r="D8547" t="s">
        <v>30</v>
      </c>
      <c r="E8547" t="s">
        <v>19</v>
      </c>
      <c r="F8547" t="s">
        <v>53</v>
      </c>
      <c r="G8547">
        <v>2</v>
      </c>
      <c r="H8547" s="5">
        <v>654.32000000000005</v>
      </c>
      <c r="I8547" s="5">
        <v>0.19</v>
      </c>
      <c r="J8547" s="5">
        <v>1059.9983999999999</v>
      </c>
      <c r="K8547" s="5">
        <v>121.67352882022659</v>
      </c>
      <c r="L8547">
        <f>YEAR(SalesData[Order Date])</f>
        <v>2025</v>
      </c>
      <c r="M8547">
        <f>MONTH(SalesData[Order Date])</f>
        <v>1</v>
      </c>
      <c r="N8547" t="str">
        <f>TEXT(SalesData[[#This Row],[Order Date]], "mmmm")</f>
        <v>January</v>
      </c>
      <c r="O8547" s="7">
        <f>IF(SalesData[Sales]=0,0,SalesData[Profit]/SalesData[Sales])</f>
        <v>0.11478652120628352</v>
      </c>
      <c r="P8547" s="8">
        <f t="shared" si="133"/>
        <v>1.451888983983372E-4</v>
      </c>
      <c r="Q8547" t="str">
        <f>IF(SalesData[[#This Row],[Discount]]&gt;0, "Yes", "No")</f>
        <v>Yes</v>
      </c>
      <c r="R8547" t="str">
        <f>TEXT(SalesData[[#This Row],[Order Date]],"mmm-yyyy")</f>
        <v>Jan-2025</v>
      </c>
      <c r="S8547">
        <f>YEAR(SalesData[[#This Row],[Order Date]])*100 + MONTH(SalesData[[#This Row],[Order Date]])</f>
        <v>202501</v>
      </c>
    </row>
    <row r="8548" spans="1:19" x14ac:dyDescent="0.3">
      <c r="A8548" t="s">
        <v>16265</v>
      </c>
      <c r="B8548" s="3">
        <v>45677</v>
      </c>
      <c r="C8548" t="s">
        <v>16266</v>
      </c>
      <c r="D8548" t="s">
        <v>23</v>
      </c>
      <c r="E8548" t="s">
        <v>14</v>
      </c>
      <c r="F8548" t="s">
        <v>34</v>
      </c>
      <c r="G8548">
        <v>9</v>
      </c>
      <c r="H8548" s="5">
        <v>990.17</v>
      </c>
      <c r="I8548" s="5">
        <v>0.01</v>
      </c>
      <c r="J8548" s="5">
        <v>8822.4146999999994</v>
      </c>
      <c r="K8548" s="5">
        <v>623.57969873196737</v>
      </c>
      <c r="L8548">
        <f>YEAR(SalesData[Order Date])</f>
        <v>2025</v>
      </c>
      <c r="M8548">
        <f>MONTH(SalesData[Order Date])</f>
        <v>1</v>
      </c>
      <c r="N8548" t="str">
        <f>TEXT(SalesData[[#This Row],[Order Date]], "mmmm")</f>
        <v>January</v>
      </c>
      <c r="O8548" s="7">
        <f>IF(SalesData[Sales]=0,0,SalesData[Profit]/SalesData[Sales])</f>
        <v>7.0681295307050959E-2</v>
      </c>
      <c r="P8548" s="8">
        <f t="shared" si="133"/>
        <v>1.1221417646576964E-6</v>
      </c>
      <c r="Q8548" t="str">
        <f>IF(SalesData[[#This Row],[Discount]]&gt;0, "Yes", "No")</f>
        <v>Yes</v>
      </c>
      <c r="R8548" t="str">
        <f>TEXT(SalesData[[#This Row],[Order Date]],"mmm-yyyy")</f>
        <v>Jan-2025</v>
      </c>
      <c r="S8548">
        <f>YEAR(SalesData[[#This Row],[Order Date]])*100 + MONTH(SalesData[[#This Row],[Order Date]])</f>
        <v>202501</v>
      </c>
    </row>
    <row r="8549" spans="1:19" x14ac:dyDescent="0.3">
      <c r="A8549" t="s">
        <v>16340</v>
      </c>
      <c r="B8549" s="3">
        <v>45680</v>
      </c>
      <c r="C8549" t="s">
        <v>16341</v>
      </c>
      <c r="D8549" t="s">
        <v>18</v>
      </c>
      <c r="E8549" t="s">
        <v>26</v>
      </c>
      <c r="F8549" t="s">
        <v>34</v>
      </c>
      <c r="G8549">
        <v>9</v>
      </c>
      <c r="H8549" s="5">
        <v>493.65</v>
      </c>
      <c r="I8549" s="5">
        <v>0.16</v>
      </c>
      <c r="J8549" s="5">
        <v>3731.9939999999988</v>
      </c>
      <c r="K8549" s="5">
        <v>863.81017459834891</v>
      </c>
      <c r="L8549">
        <f>YEAR(SalesData[Order Date])</f>
        <v>2025</v>
      </c>
      <c r="M8549">
        <f>MONTH(SalesData[Order Date])</f>
        <v>1</v>
      </c>
      <c r="N8549" t="str">
        <f>TEXT(SalesData[[#This Row],[Order Date]], "mmmm")</f>
        <v>January</v>
      </c>
      <c r="O8549" s="7">
        <f>IF(SalesData[Sales]=0,0,SalesData[Profit]/SalesData[Sales])</f>
        <v>0.23146076188717055</v>
      </c>
      <c r="P8549" s="8">
        <f t="shared" si="133"/>
        <v>3.6012919634919032E-5</v>
      </c>
      <c r="Q8549" t="str">
        <f>IF(SalesData[[#This Row],[Discount]]&gt;0, "Yes", "No")</f>
        <v>Yes</v>
      </c>
      <c r="R8549" t="str">
        <f>TEXT(SalesData[[#This Row],[Order Date]],"mmm-yyyy")</f>
        <v>Jan-2025</v>
      </c>
      <c r="S8549">
        <f>YEAR(SalesData[[#This Row],[Order Date]])*100 + MONTH(SalesData[[#This Row],[Order Date]])</f>
        <v>202501</v>
      </c>
    </row>
    <row r="8550" spans="1:19" x14ac:dyDescent="0.3">
      <c r="A8550" t="s">
        <v>16342</v>
      </c>
      <c r="B8550" s="3">
        <v>45674</v>
      </c>
      <c r="C8550" t="s">
        <v>16343</v>
      </c>
      <c r="D8550" t="s">
        <v>13</v>
      </c>
      <c r="E8550" t="s">
        <v>26</v>
      </c>
      <c r="F8550" t="s">
        <v>91</v>
      </c>
      <c r="G8550">
        <v>6</v>
      </c>
      <c r="H8550" s="5">
        <v>113.29</v>
      </c>
      <c r="I8550" s="5">
        <v>0.08</v>
      </c>
      <c r="J8550" s="5">
        <v>625.36080000000004</v>
      </c>
      <c r="K8550" s="5">
        <v>99.725366412858165</v>
      </c>
      <c r="L8550">
        <f>YEAR(SalesData[Order Date])</f>
        <v>2025</v>
      </c>
      <c r="M8550">
        <f>MONTH(SalesData[Order Date])</f>
        <v>1</v>
      </c>
      <c r="N8550" t="str">
        <f>TEXT(SalesData[[#This Row],[Order Date]], "mmmm")</f>
        <v>January</v>
      </c>
      <c r="O8550" s="7">
        <f>IF(SalesData[Sales]=0,0,SalesData[Profit]/SalesData[Sales])</f>
        <v>0.15946852826857416</v>
      </c>
      <c r="P8550" s="8">
        <f t="shared" si="133"/>
        <v>1.1769205872833731E-4</v>
      </c>
      <c r="Q8550" t="str">
        <f>IF(SalesData[[#This Row],[Discount]]&gt;0, "Yes", "No")</f>
        <v>Yes</v>
      </c>
      <c r="R8550" t="str">
        <f>TEXT(SalesData[[#This Row],[Order Date]],"mmm-yyyy")</f>
        <v>Jan-2025</v>
      </c>
      <c r="S8550">
        <f>YEAR(SalesData[[#This Row],[Order Date]])*100 + MONTH(SalesData[[#This Row],[Order Date]])</f>
        <v>202501</v>
      </c>
    </row>
    <row r="8551" spans="1:19" x14ac:dyDescent="0.3">
      <c r="A8551" t="s">
        <v>16405</v>
      </c>
      <c r="B8551" s="3">
        <v>45660</v>
      </c>
      <c r="C8551" t="s">
        <v>16406</v>
      </c>
      <c r="D8551" t="s">
        <v>30</v>
      </c>
      <c r="E8551" t="s">
        <v>14</v>
      </c>
      <c r="F8551" t="s">
        <v>44</v>
      </c>
      <c r="G8551">
        <v>3</v>
      </c>
      <c r="H8551" s="5">
        <v>206.46</v>
      </c>
      <c r="I8551" s="5">
        <v>0.05</v>
      </c>
      <c r="J8551" s="5">
        <v>588.41099999999994</v>
      </c>
      <c r="K8551" s="5">
        <v>102.5870472289447</v>
      </c>
      <c r="L8551">
        <f>YEAR(SalesData[Order Date])</f>
        <v>2025</v>
      </c>
      <c r="M8551">
        <f>MONTH(SalesData[Order Date])</f>
        <v>1</v>
      </c>
      <c r="N8551" t="str">
        <f>TEXT(SalesData[[#This Row],[Order Date]], "mmmm")</f>
        <v>January</v>
      </c>
      <c r="O8551" s="7">
        <f>IF(SalesData[Sales]=0,0,SalesData[Profit]/SalesData[Sales])</f>
        <v>0.17434590316792975</v>
      </c>
      <c r="P8551" s="8">
        <f t="shared" si="133"/>
        <v>8.0725887177500081E-5</v>
      </c>
      <c r="Q8551" t="str">
        <f>IF(SalesData[[#This Row],[Discount]]&gt;0, "Yes", "No")</f>
        <v>Yes</v>
      </c>
      <c r="R8551" t="str">
        <f>TEXT(SalesData[[#This Row],[Order Date]],"mmm-yyyy")</f>
        <v>Jan-2025</v>
      </c>
      <c r="S8551">
        <f>YEAR(SalesData[[#This Row],[Order Date]])*100 + MONTH(SalesData[[#This Row],[Order Date]])</f>
        <v>202501</v>
      </c>
    </row>
    <row r="8552" spans="1:19" x14ac:dyDescent="0.3">
      <c r="A8552" t="s">
        <v>16425</v>
      </c>
      <c r="B8552" s="3">
        <v>45673</v>
      </c>
      <c r="C8552" t="s">
        <v>16426</v>
      </c>
      <c r="D8552" t="s">
        <v>13</v>
      </c>
      <c r="E8552" t="s">
        <v>14</v>
      </c>
      <c r="F8552" t="s">
        <v>15</v>
      </c>
      <c r="G8552">
        <v>4</v>
      </c>
      <c r="H8552" s="5">
        <v>227.49</v>
      </c>
      <c r="I8552" s="5">
        <v>0.21</v>
      </c>
      <c r="J8552" s="5">
        <v>718.86840000000007</v>
      </c>
      <c r="K8552" s="5">
        <v>198.28394801876311</v>
      </c>
      <c r="L8552">
        <f>YEAR(SalesData[Order Date])</f>
        <v>2025</v>
      </c>
      <c r="M8552">
        <f>MONTH(SalesData[Order Date])</f>
        <v>1</v>
      </c>
      <c r="N8552" t="str">
        <f>TEXT(SalesData[[#This Row],[Order Date]], "mmmm")</f>
        <v>January</v>
      </c>
      <c r="O8552" s="7">
        <f>IF(SalesData[Sales]=0,0,SalesData[Profit]/SalesData[Sales])</f>
        <v>0.27582788173574341</v>
      </c>
      <c r="P8552" s="8">
        <f t="shared" si="133"/>
        <v>2.3077937491757877E-4</v>
      </c>
      <c r="Q8552" t="str">
        <f>IF(SalesData[[#This Row],[Discount]]&gt;0, "Yes", "No")</f>
        <v>Yes</v>
      </c>
      <c r="R8552" t="str">
        <f>TEXT(SalesData[[#This Row],[Order Date]],"mmm-yyyy")</f>
        <v>Jan-2025</v>
      </c>
      <c r="S8552">
        <f>YEAR(SalesData[[#This Row],[Order Date]])*100 + MONTH(SalesData[[#This Row],[Order Date]])</f>
        <v>202501</v>
      </c>
    </row>
    <row r="8553" spans="1:19" x14ac:dyDescent="0.3">
      <c r="A8553" t="s">
        <v>16501</v>
      </c>
      <c r="B8553" s="3">
        <v>45661</v>
      </c>
      <c r="C8553" t="s">
        <v>16502</v>
      </c>
      <c r="D8553" t="s">
        <v>23</v>
      </c>
      <c r="E8553" t="s">
        <v>19</v>
      </c>
      <c r="F8553" t="s">
        <v>20</v>
      </c>
      <c r="G8553">
        <v>5</v>
      </c>
      <c r="H8553" s="5">
        <v>995</v>
      </c>
      <c r="I8553" s="5">
        <v>0.1</v>
      </c>
      <c r="J8553" s="5">
        <v>4477.5</v>
      </c>
      <c r="K8553" s="5">
        <v>697.58577355173315</v>
      </c>
      <c r="L8553">
        <f>YEAR(SalesData[Order Date])</f>
        <v>2025</v>
      </c>
      <c r="M8553">
        <f>MONTH(SalesData[Order Date])</f>
        <v>1</v>
      </c>
      <c r="N8553" t="str">
        <f>TEXT(SalesData[[#This Row],[Order Date]], "mmmm")</f>
        <v>January</v>
      </c>
      <c r="O8553" s="7">
        <f>IF(SalesData[Sales]=0,0,SalesData[Profit]/SalesData[Sales])</f>
        <v>0.15579805104449651</v>
      </c>
      <c r="P8553" s="8">
        <f t="shared" si="133"/>
        <v>2.0100502512562815E-5</v>
      </c>
      <c r="Q8553" t="str">
        <f>IF(SalesData[[#This Row],[Discount]]&gt;0, "Yes", "No")</f>
        <v>Yes</v>
      </c>
      <c r="R8553" t="str">
        <f>TEXT(SalesData[[#This Row],[Order Date]],"mmm-yyyy")</f>
        <v>Jan-2025</v>
      </c>
      <c r="S8553">
        <f>YEAR(SalesData[[#This Row],[Order Date]])*100 + MONTH(SalesData[[#This Row],[Order Date]])</f>
        <v>202501</v>
      </c>
    </row>
    <row r="8554" spans="1:19" x14ac:dyDescent="0.3">
      <c r="A8554" t="s">
        <v>16510</v>
      </c>
      <c r="B8554" s="3">
        <v>45684</v>
      </c>
      <c r="C8554" t="s">
        <v>16511</v>
      </c>
      <c r="D8554" t="s">
        <v>23</v>
      </c>
      <c r="E8554" t="s">
        <v>26</v>
      </c>
      <c r="F8554" t="s">
        <v>15</v>
      </c>
      <c r="G8554">
        <v>1</v>
      </c>
      <c r="H8554" s="5">
        <v>979.68</v>
      </c>
      <c r="I8554" s="5">
        <v>7.0000000000000007E-2</v>
      </c>
      <c r="J8554" s="5">
        <v>911.10239999999988</v>
      </c>
      <c r="K8554" s="5">
        <v>202.119771998137</v>
      </c>
      <c r="L8554">
        <f>YEAR(SalesData[Order Date])</f>
        <v>2025</v>
      </c>
      <c r="M8554">
        <f>MONTH(SalesData[Order Date])</f>
        <v>1</v>
      </c>
      <c r="N8554" t="str">
        <f>TEXT(SalesData[[#This Row],[Order Date]], "mmmm")</f>
        <v>January</v>
      </c>
      <c r="O8554" s="7">
        <f>IF(SalesData[Sales]=0,0,SalesData[Profit]/SalesData[Sales])</f>
        <v>0.22184089515968461</v>
      </c>
      <c r="P8554" s="8">
        <f t="shared" si="133"/>
        <v>7.1451902662093757E-5</v>
      </c>
      <c r="Q8554" t="str">
        <f>IF(SalesData[[#This Row],[Discount]]&gt;0, "Yes", "No")</f>
        <v>Yes</v>
      </c>
      <c r="R8554" t="str">
        <f>TEXT(SalesData[[#This Row],[Order Date]],"mmm-yyyy")</f>
        <v>Jan-2025</v>
      </c>
      <c r="S8554">
        <f>YEAR(SalesData[[#This Row],[Order Date]])*100 + MONTH(SalesData[[#This Row],[Order Date]])</f>
        <v>202501</v>
      </c>
    </row>
    <row r="8555" spans="1:19" x14ac:dyDescent="0.3">
      <c r="A8555" t="s">
        <v>16545</v>
      </c>
      <c r="B8555" s="3">
        <v>45680</v>
      </c>
      <c r="C8555" t="s">
        <v>16546</v>
      </c>
      <c r="D8555" t="s">
        <v>18</v>
      </c>
      <c r="E8555" t="s">
        <v>26</v>
      </c>
      <c r="F8555" t="s">
        <v>62</v>
      </c>
      <c r="G8555">
        <v>2</v>
      </c>
      <c r="H8555" s="5">
        <v>934.7</v>
      </c>
      <c r="I8555" s="5">
        <v>0.02</v>
      </c>
      <c r="J8555" s="5">
        <v>1832.0119999999999</v>
      </c>
      <c r="K8555" s="5">
        <v>475.92943547837598</v>
      </c>
      <c r="L8555">
        <f>YEAR(SalesData[Order Date])</f>
        <v>2025</v>
      </c>
      <c r="M8555">
        <f>MONTH(SalesData[Order Date])</f>
        <v>1</v>
      </c>
      <c r="N8555" t="str">
        <f>TEXT(SalesData[[#This Row],[Order Date]], "mmmm")</f>
        <v>January</v>
      </c>
      <c r="O8555" s="7">
        <f>IF(SalesData[Sales]=0,0,SalesData[Profit]/SalesData[Sales])</f>
        <v>0.25978510810975908</v>
      </c>
      <c r="P8555" s="8">
        <f t="shared" si="133"/>
        <v>1.0698619878035734E-5</v>
      </c>
      <c r="Q8555" t="str">
        <f>IF(SalesData[[#This Row],[Discount]]&gt;0, "Yes", "No")</f>
        <v>Yes</v>
      </c>
      <c r="R8555" t="str">
        <f>TEXT(SalesData[[#This Row],[Order Date]],"mmm-yyyy")</f>
        <v>Jan-2025</v>
      </c>
      <c r="S8555">
        <f>YEAR(SalesData[[#This Row],[Order Date]])*100 + MONTH(SalesData[[#This Row],[Order Date]])</f>
        <v>202501</v>
      </c>
    </row>
    <row r="8556" spans="1:19" x14ac:dyDescent="0.3">
      <c r="A8556" t="s">
        <v>16695</v>
      </c>
      <c r="B8556" s="3">
        <v>45686</v>
      </c>
      <c r="C8556" t="s">
        <v>16696</v>
      </c>
      <c r="D8556" t="s">
        <v>13</v>
      </c>
      <c r="E8556" t="s">
        <v>26</v>
      </c>
      <c r="F8556" t="s">
        <v>44</v>
      </c>
      <c r="G8556">
        <v>8</v>
      </c>
      <c r="H8556" s="5">
        <v>133.93</v>
      </c>
      <c r="I8556" s="5">
        <v>0.02</v>
      </c>
      <c r="J8556" s="5">
        <v>1050.0111999999999</v>
      </c>
      <c r="K8556" s="5">
        <v>172.94625917224079</v>
      </c>
      <c r="L8556">
        <f>YEAR(SalesData[Order Date])</f>
        <v>2025</v>
      </c>
      <c r="M8556">
        <f>MONTH(SalesData[Order Date])</f>
        <v>1</v>
      </c>
      <c r="N8556" t="str">
        <f>TEXT(SalesData[[#This Row],[Order Date]], "mmmm")</f>
        <v>January</v>
      </c>
      <c r="O8556" s="7">
        <f>IF(SalesData[Sales]=0,0,SalesData[Profit]/SalesData[Sales])</f>
        <v>0.16470896612554303</v>
      </c>
      <c r="P8556" s="8">
        <f t="shared" si="133"/>
        <v>1.8666467557679386E-5</v>
      </c>
      <c r="Q8556" t="str">
        <f>IF(SalesData[[#This Row],[Discount]]&gt;0, "Yes", "No")</f>
        <v>Yes</v>
      </c>
      <c r="R8556" t="str">
        <f>TEXT(SalesData[[#This Row],[Order Date]],"mmm-yyyy")</f>
        <v>Jan-2025</v>
      </c>
      <c r="S8556">
        <f>YEAR(SalesData[[#This Row],[Order Date]])*100 + MONTH(SalesData[[#This Row],[Order Date]])</f>
        <v>202501</v>
      </c>
    </row>
    <row r="8557" spans="1:19" x14ac:dyDescent="0.3">
      <c r="A8557" t="s">
        <v>16699</v>
      </c>
      <c r="B8557" s="3">
        <v>45658</v>
      </c>
      <c r="C8557" t="s">
        <v>16700</v>
      </c>
      <c r="D8557" t="s">
        <v>18</v>
      </c>
      <c r="E8557" t="s">
        <v>14</v>
      </c>
      <c r="F8557" t="s">
        <v>91</v>
      </c>
      <c r="G8557">
        <v>3</v>
      </c>
      <c r="H8557" s="5">
        <v>343.08</v>
      </c>
      <c r="I8557" s="5">
        <v>0.17</v>
      </c>
      <c r="J8557" s="5">
        <v>854.26919999999996</v>
      </c>
      <c r="K8557" s="5">
        <v>198.93461531149501</v>
      </c>
      <c r="L8557">
        <f>YEAR(SalesData[Order Date])</f>
        <v>2025</v>
      </c>
      <c r="M8557">
        <f>MONTH(SalesData[Order Date])</f>
        <v>1</v>
      </c>
      <c r="N8557" t="str">
        <f>TEXT(SalesData[[#This Row],[Order Date]], "mmmm")</f>
        <v>January</v>
      </c>
      <c r="O8557" s="7">
        <f>IF(SalesData[Sales]=0,0,SalesData[Profit]/SalesData[Sales])</f>
        <v>0.23287110820745383</v>
      </c>
      <c r="P8557" s="8">
        <f t="shared" si="133"/>
        <v>1.6517041700672342E-4</v>
      </c>
      <c r="Q8557" t="str">
        <f>IF(SalesData[[#This Row],[Discount]]&gt;0, "Yes", "No")</f>
        <v>Yes</v>
      </c>
      <c r="R8557" t="str">
        <f>TEXT(SalesData[[#This Row],[Order Date]],"mmm-yyyy")</f>
        <v>Jan-2025</v>
      </c>
      <c r="S8557">
        <f>YEAR(SalesData[[#This Row],[Order Date]])*100 + MONTH(SalesData[[#This Row],[Order Date]])</f>
        <v>202501</v>
      </c>
    </row>
    <row r="8558" spans="1:19" x14ac:dyDescent="0.3">
      <c r="A8558" t="s">
        <v>16716</v>
      </c>
      <c r="B8558" s="3">
        <v>45678</v>
      </c>
      <c r="C8558" t="s">
        <v>16717</v>
      </c>
      <c r="D8558" t="s">
        <v>18</v>
      </c>
      <c r="E8558" t="s">
        <v>14</v>
      </c>
      <c r="F8558" t="s">
        <v>39</v>
      </c>
      <c r="G8558">
        <v>8</v>
      </c>
      <c r="H8558" s="5">
        <v>237.33</v>
      </c>
      <c r="I8558" s="5">
        <v>0.04</v>
      </c>
      <c r="J8558" s="5">
        <v>1822.6944000000001</v>
      </c>
      <c r="K8558" s="5">
        <v>183.3250809845488</v>
      </c>
      <c r="L8558">
        <f>YEAR(SalesData[Order Date])</f>
        <v>2025</v>
      </c>
      <c r="M8558">
        <f>MONTH(SalesData[Order Date])</f>
        <v>1</v>
      </c>
      <c r="N8558" t="str">
        <f>TEXT(SalesData[[#This Row],[Order Date]], "mmmm")</f>
        <v>January</v>
      </c>
      <c r="O8558" s="7">
        <f>IF(SalesData[Sales]=0,0,SalesData[Profit]/SalesData[Sales])</f>
        <v>0.10057916510005671</v>
      </c>
      <c r="P8558" s="8">
        <f t="shared" si="133"/>
        <v>2.1067711625163273E-5</v>
      </c>
      <c r="Q8558" t="str">
        <f>IF(SalesData[[#This Row],[Discount]]&gt;0, "Yes", "No")</f>
        <v>Yes</v>
      </c>
      <c r="R8558" t="str">
        <f>TEXT(SalesData[[#This Row],[Order Date]],"mmm-yyyy")</f>
        <v>Jan-2025</v>
      </c>
      <c r="S8558">
        <f>YEAR(SalesData[[#This Row],[Order Date]])*100 + MONTH(SalesData[[#This Row],[Order Date]])</f>
        <v>202501</v>
      </c>
    </row>
    <row r="8559" spans="1:19" x14ac:dyDescent="0.3">
      <c r="A8559" t="s">
        <v>16726</v>
      </c>
      <c r="B8559" s="3">
        <v>45688</v>
      </c>
      <c r="C8559" t="s">
        <v>16727</v>
      </c>
      <c r="D8559" t="s">
        <v>18</v>
      </c>
      <c r="E8559" t="s">
        <v>14</v>
      </c>
      <c r="F8559" t="s">
        <v>62</v>
      </c>
      <c r="G8559">
        <v>8</v>
      </c>
      <c r="H8559" s="5">
        <v>969.48</v>
      </c>
      <c r="I8559" s="5">
        <v>0.22</v>
      </c>
      <c r="J8559" s="5">
        <v>6049.5552000000007</v>
      </c>
      <c r="K8559" s="5">
        <v>1073.803672525326</v>
      </c>
      <c r="L8559">
        <f>YEAR(SalesData[Order Date])</f>
        <v>2025</v>
      </c>
      <c r="M8559">
        <f>MONTH(SalesData[Order Date])</f>
        <v>1</v>
      </c>
      <c r="N8559" t="str">
        <f>TEXT(SalesData[[#This Row],[Order Date]], "mmmm")</f>
        <v>January</v>
      </c>
      <c r="O8559" s="7">
        <f>IF(SalesData[Sales]=0,0,SalesData[Profit]/SalesData[Sales])</f>
        <v>0.17750126034478136</v>
      </c>
      <c r="P8559" s="8">
        <f t="shared" si="133"/>
        <v>2.8365721830259519E-5</v>
      </c>
      <c r="Q8559" t="str">
        <f>IF(SalesData[[#This Row],[Discount]]&gt;0, "Yes", "No")</f>
        <v>Yes</v>
      </c>
      <c r="R8559" t="str">
        <f>TEXT(SalesData[[#This Row],[Order Date]],"mmm-yyyy")</f>
        <v>Jan-2025</v>
      </c>
      <c r="S8559">
        <f>YEAR(SalesData[[#This Row],[Order Date]])*100 + MONTH(SalesData[[#This Row],[Order Date]])</f>
        <v>202501</v>
      </c>
    </row>
    <row r="8560" spans="1:19" x14ac:dyDescent="0.3">
      <c r="A8560" t="s">
        <v>16817</v>
      </c>
      <c r="B8560" s="3">
        <v>45686</v>
      </c>
      <c r="C8560" t="s">
        <v>16818</v>
      </c>
      <c r="D8560" t="s">
        <v>30</v>
      </c>
      <c r="E8560" t="s">
        <v>19</v>
      </c>
      <c r="F8560" t="s">
        <v>62</v>
      </c>
      <c r="G8560">
        <v>4</v>
      </c>
      <c r="H8560" s="5">
        <v>88.35</v>
      </c>
      <c r="I8560" s="5">
        <v>0.04</v>
      </c>
      <c r="J8560" s="5">
        <v>339.26400000000001</v>
      </c>
      <c r="K8560" s="5">
        <v>83.495227432075339</v>
      </c>
      <c r="L8560">
        <f>YEAR(SalesData[Order Date])</f>
        <v>2025</v>
      </c>
      <c r="M8560">
        <f>MONTH(SalesData[Order Date])</f>
        <v>1</v>
      </c>
      <c r="N8560" t="str">
        <f>TEXT(SalesData[[#This Row],[Order Date]], "mmmm")</f>
        <v>January</v>
      </c>
      <c r="O8560" s="7">
        <f>IF(SalesData[Sales]=0,0,SalesData[Profit]/SalesData[Sales])</f>
        <v>0.24610694748654538</v>
      </c>
      <c r="P8560" s="8">
        <f t="shared" si="133"/>
        <v>1.1318619128466328E-4</v>
      </c>
      <c r="Q8560" t="str">
        <f>IF(SalesData[[#This Row],[Discount]]&gt;0, "Yes", "No")</f>
        <v>Yes</v>
      </c>
      <c r="R8560" t="str">
        <f>TEXT(SalesData[[#This Row],[Order Date]],"mmm-yyyy")</f>
        <v>Jan-2025</v>
      </c>
      <c r="S8560">
        <f>YEAR(SalesData[[#This Row],[Order Date]])*100 + MONTH(SalesData[[#This Row],[Order Date]])</f>
        <v>202501</v>
      </c>
    </row>
    <row r="8561" spans="1:19" x14ac:dyDescent="0.3">
      <c r="A8561" t="s">
        <v>16851</v>
      </c>
      <c r="B8561" s="3">
        <v>45661</v>
      </c>
      <c r="C8561" t="s">
        <v>16852</v>
      </c>
      <c r="D8561" t="s">
        <v>13</v>
      </c>
      <c r="E8561" t="s">
        <v>14</v>
      </c>
      <c r="F8561" t="s">
        <v>39</v>
      </c>
      <c r="G8561">
        <v>2</v>
      </c>
      <c r="H8561" s="5">
        <v>522.74</v>
      </c>
      <c r="I8561" s="5">
        <v>0.18</v>
      </c>
      <c r="J8561" s="5">
        <v>857.29360000000008</v>
      </c>
      <c r="K8561" s="5">
        <v>144.3005538562665</v>
      </c>
      <c r="L8561">
        <f>YEAR(SalesData[Order Date])</f>
        <v>2025</v>
      </c>
      <c r="M8561">
        <f>MONTH(SalesData[Order Date])</f>
        <v>1</v>
      </c>
      <c r="N8561" t="str">
        <f>TEXT(SalesData[[#This Row],[Order Date]], "mmmm")</f>
        <v>January</v>
      </c>
      <c r="O8561" s="7">
        <f>IF(SalesData[Sales]=0,0,SalesData[Profit]/SalesData[Sales])</f>
        <v>0.16832104410468771</v>
      </c>
      <c r="P8561" s="8">
        <f t="shared" si="133"/>
        <v>1.7216972108505184E-4</v>
      </c>
      <c r="Q8561" t="str">
        <f>IF(SalesData[[#This Row],[Discount]]&gt;0, "Yes", "No")</f>
        <v>Yes</v>
      </c>
      <c r="R8561" t="str">
        <f>TEXT(SalesData[[#This Row],[Order Date]],"mmm-yyyy")</f>
        <v>Jan-2025</v>
      </c>
      <c r="S8561">
        <f>YEAR(SalesData[[#This Row],[Order Date]])*100 + MONTH(SalesData[[#This Row],[Order Date]])</f>
        <v>202501</v>
      </c>
    </row>
    <row r="8562" spans="1:19" x14ac:dyDescent="0.3">
      <c r="A8562" t="s">
        <v>16982</v>
      </c>
      <c r="B8562" s="3">
        <v>45680</v>
      </c>
      <c r="C8562" t="s">
        <v>16983</v>
      </c>
      <c r="D8562" t="s">
        <v>13</v>
      </c>
      <c r="E8562" t="s">
        <v>14</v>
      </c>
      <c r="F8562" t="s">
        <v>34</v>
      </c>
      <c r="G8562">
        <v>9</v>
      </c>
      <c r="H8562" s="5">
        <v>644.51</v>
      </c>
      <c r="I8562" s="5">
        <v>0.16</v>
      </c>
      <c r="J8562" s="5">
        <v>4872.4956000000002</v>
      </c>
      <c r="K8562" s="5">
        <v>849.22028009341864</v>
      </c>
      <c r="L8562">
        <f>YEAR(SalesData[Order Date])</f>
        <v>2025</v>
      </c>
      <c r="M8562">
        <f>MONTH(SalesData[Order Date])</f>
        <v>1</v>
      </c>
      <c r="N8562" t="str">
        <f>TEXT(SalesData[[#This Row],[Order Date]], "mmmm")</f>
        <v>January</v>
      </c>
      <c r="O8562" s="7">
        <f>IF(SalesData[Sales]=0,0,SalesData[Profit]/SalesData[Sales])</f>
        <v>0.17428856787339503</v>
      </c>
      <c r="P8562" s="8">
        <f t="shared" si="133"/>
        <v>2.7583400998863909E-5</v>
      </c>
      <c r="Q8562" t="str">
        <f>IF(SalesData[[#This Row],[Discount]]&gt;0, "Yes", "No")</f>
        <v>Yes</v>
      </c>
      <c r="R8562" t="str">
        <f>TEXT(SalesData[[#This Row],[Order Date]],"mmm-yyyy")</f>
        <v>Jan-2025</v>
      </c>
      <c r="S8562">
        <f>YEAR(SalesData[[#This Row],[Order Date]])*100 + MONTH(SalesData[[#This Row],[Order Date]])</f>
        <v>202501</v>
      </c>
    </row>
    <row r="8563" spans="1:19" x14ac:dyDescent="0.3">
      <c r="A8563" t="s">
        <v>17038</v>
      </c>
      <c r="B8563" s="3">
        <v>45662</v>
      </c>
      <c r="C8563" t="s">
        <v>17039</v>
      </c>
      <c r="D8563" t="s">
        <v>30</v>
      </c>
      <c r="E8563" t="s">
        <v>26</v>
      </c>
      <c r="F8563" t="s">
        <v>91</v>
      </c>
      <c r="G8563">
        <v>6</v>
      </c>
      <c r="H8563" s="5">
        <v>769.34</v>
      </c>
      <c r="I8563" s="5">
        <v>0.16</v>
      </c>
      <c r="J8563" s="5">
        <v>3877.4735999999998</v>
      </c>
      <c r="K8563" s="5">
        <v>903.55596529868797</v>
      </c>
      <c r="L8563">
        <f>YEAR(SalesData[Order Date])</f>
        <v>2025</v>
      </c>
      <c r="M8563">
        <f>MONTH(SalesData[Order Date])</f>
        <v>1</v>
      </c>
      <c r="N8563" t="str">
        <f>TEXT(SalesData[[#This Row],[Order Date]], "mmmm")</f>
        <v>January</v>
      </c>
      <c r="O8563" s="7">
        <f>IF(SalesData[Sales]=0,0,SalesData[Profit]/SalesData[Sales])</f>
        <v>0.23302698058310134</v>
      </c>
      <c r="P8563" s="8">
        <f t="shared" si="133"/>
        <v>3.4661744698919419E-5</v>
      </c>
      <c r="Q8563" t="str">
        <f>IF(SalesData[[#This Row],[Discount]]&gt;0, "Yes", "No")</f>
        <v>Yes</v>
      </c>
      <c r="R8563" t="str">
        <f>TEXT(SalesData[[#This Row],[Order Date]],"mmm-yyyy")</f>
        <v>Jan-2025</v>
      </c>
      <c r="S8563">
        <f>YEAR(SalesData[[#This Row],[Order Date]])*100 + MONTH(SalesData[[#This Row],[Order Date]])</f>
        <v>202501</v>
      </c>
    </row>
    <row r="8564" spans="1:19" x14ac:dyDescent="0.3">
      <c r="A8564" t="s">
        <v>17056</v>
      </c>
      <c r="B8564" s="3">
        <v>45666</v>
      </c>
      <c r="C8564" t="s">
        <v>2913</v>
      </c>
      <c r="D8564" t="s">
        <v>30</v>
      </c>
      <c r="E8564" t="s">
        <v>26</v>
      </c>
      <c r="F8564" t="s">
        <v>31</v>
      </c>
      <c r="G8564">
        <v>1</v>
      </c>
      <c r="H8564" s="5">
        <v>816.66</v>
      </c>
      <c r="I8564" s="5">
        <v>0.25</v>
      </c>
      <c r="J8564" s="5">
        <v>612.495</v>
      </c>
      <c r="K8564" s="5">
        <v>55.342912271661852</v>
      </c>
      <c r="L8564">
        <f>YEAR(SalesData[Order Date])</f>
        <v>2025</v>
      </c>
      <c r="M8564">
        <f>MONTH(SalesData[Order Date])</f>
        <v>1</v>
      </c>
      <c r="N8564" t="str">
        <f>TEXT(SalesData[[#This Row],[Order Date]], "mmmm")</f>
        <v>January</v>
      </c>
      <c r="O8564" s="7">
        <f>IF(SalesData[Sales]=0,0,SalesData[Profit]/SalesData[Sales])</f>
        <v>9.0356512741592745E-2</v>
      </c>
      <c r="P8564" s="8">
        <f t="shared" si="133"/>
        <v>3.0612494795875887E-4</v>
      </c>
      <c r="Q8564" t="str">
        <f>IF(SalesData[[#This Row],[Discount]]&gt;0, "Yes", "No")</f>
        <v>Yes</v>
      </c>
      <c r="R8564" t="str">
        <f>TEXT(SalesData[[#This Row],[Order Date]],"mmm-yyyy")</f>
        <v>Jan-2025</v>
      </c>
      <c r="S8564">
        <f>YEAR(SalesData[[#This Row],[Order Date]])*100 + MONTH(SalesData[[#This Row],[Order Date]])</f>
        <v>202501</v>
      </c>
    </row>
    <row r="8565" spans="1:19" x14ac:dyDescent="0.3">
      <c r="A8565" t="s">
        <v>17087</v>
      </c>
      <c r="B8565" s="3">
        <v>45666</v>
      </c>
      <c r="C8565" t="s">
        <v>17088</v>
      </c>
      <c r="D8565" t="s">
        <v>23</v>
      </c>
      <c r="E8565" t="s">
        <v>19</v>
      </c>
      <c r="F8565" t="s">
        <v>44</v>
      </c>
      <c r="G8565">
        <v>7</v>
      </c>
      <c r="H8565" s="5">
        <v>307.89</v>
      </c>
      <c r="I8565" s="5">
        <v>0.25</v>
      </c>
      <c r="J8565" s="5">
        <v>1616.4224999999999</v>
      </c>
      <c r="K8565" s="5">
        <v>309.59410223749632</v>
      </c>
      <c r="L8565">
        <f>YEAR(SalesData[Order Date])</f>
        <v>2025</v>
      </c>
      <c r="M8565">
        <f>MONTH(SalesData[Order Date])</f>
        <v>1</v>
      </c>
      <c r="N8565" t="str">
        <f>TEXT(SalesData[[#This Row],[Order Date]], "mmmm")</f>
        <v>January</v>
      </c>
      <c r="O8565" s="7">
        <f>IF(SalesData[Sales]=0,0,SalesData[Profit]/SalesData[Sales])</f>
        <v>0.1915304335577464</v>
      </c>
      <c r="P8565" s="8">
        <f t="shared" si="133"/>
        <v>1.1599690056281696E-4</v>
      </c>
      <c r="Q8565" t="str">
        <f>IF(SalesData[[#This Row],[Discount]]&gt;0, "Yes", "No")</f>
        <v>Yes</v>
      </c>
      <c r="R8565" t="str">
        <f>TEXT(SalesData[[#This Row],[Order Date]],"mmm-yyyy")</f>
        <v>Jan-2025</v>
      </c>
      <c r="S8565">
        <f>YEAR(SalesData[[#This Row],[Order Date]])*100 + MONTH(SalesData[[#This Row],[Order Date]])</f>
        <v>202501</v>
      </c>
    </row>
    <row r="8566" spans="1:19" x14ac:dyDescent="0.3">
      <c r="A8566" t="s">
        <v>17112</v>
      </c>
      <c r="B8566" s="3">
        <v>45666</v>
      </c>
      <c r="C8566" t="s">
        <v>17113</v>
      </c>
      <c r="D8566" t="s">
        <v>18</v>
      </c>
      <c r="E8566" t="s">
        <v>14</v>
      </c>
      <c r="F8566" t="s">
        <v>44</v>
      </c>
      <c r="G8566">
        <v>8</v>
      </c>
      <c r="H8566" s="5">
        <v>953.31</v>
      </c>
      <c r="I8566" s="5">
        <v>0.12</v>
      </c>
      <c r="J8566" s="5">
        <v>6711.3023999999996</v>
      </c>
      <c r="K8566" s="5">
        <v>1070.7330392046999</v>
      </c>
      <c r="L8566">
        <f>YEAR(SalesData[Order Date])</f>
        <v>2025</v>
      </c>
      <c r="M8566">
        <f>MONTH(SalesData[Order Date])</f>
        <v>1</v>
      </c>
      <c r="N8566" t="str">
        <f>TEXT(SalesData[[#This Row],[Order Date]], "mmmm")</f>
        <v>January</v>
      </c>
      <c r="O8566" s="7">
        <f>IF(SalesData[Sales]=0,0,SalesData[Profit]/SalesData[Sales])</f>
        <v>0.15954176632015568</v>
      </c>
      <c r="P8566" s="8">
        <f t="shared" si="133"/>
        <v>1.5734650848097681E-5</v>
      </c>
      <c r="Q8566" t="str">
        <f>IF(SalesData[[#This Row],[Discount]]&gt;0, "Yes", "No")</f>
        <v>Yes</v>
      </c>
      <c r="R8566" t="str">
        <f>TEXT(SalesData[[#This Row],[Order Date]],"mmm-yyyy")</f>
        <v>Jan-2025</v>
      </c>
      <c r="S8566">
        <f>YEAR(SalesData[[#This Row],[Order Date]])*100 + MONTH(SalesData[[#This Row],[Order Date]])</f>
        <v>202501</v>
      </c>
    </row>
    <row r="8567" spans="1:19" x14ac:dyDescent="0.3">
      <c r="A8567" t="s">
        <v>17126</v>
      </c>
      <c r="B8567" s="3">
        <v>45678</v>
      </c>
      <c r="C8567" t="s">
        <v>17127</v>
      </c>
      <c r="D8567" t="s">
        <v>13</v>
      </c>
      <c r="E8567" t="s">
        <v>26</v>
      </c>
      <c r="F8567" t="s">
        <v>53</v>
      </c>
      <c r="G8567">
        <v>2</v>
      </c>
      <c r="H8567" s="5">
        <v>652.16</v>
      </c>
      <c r="I8567" s="5">
        <v>0.12</v>
      </c>
      <c r="J8567" s="5">
        <v>1147.8016</v>
      </c>
      <c r="K8567" s="5">
        <v>305.72322911718061</v>
      </c>
      <c r="L8567">
        <f>YEAR(SalesData[Order Date])</f>
        <v>2025</v>
      </c>
      <c r="M8567">
        <f>MONTH(SalesData[Order Date])</f>
        <v>1</v>
      </c>
      <c r="N8567" t="str">
        <f>TEXT(SalesData[[#This Row],[Order Date]], "mmmm")</f>
        <v>January</v>
      </c>
      <c r="O8567" s="7">
        <f>IF(SalesData[Sales]=0,0,SalesData[Profit]/SalesData[Sales])</f>
        <v>0.26635546519292236</v>
      </c>
      <c r="P8567" s="8">
        <f t="shared" si="133"/>
        <v>9.2001962708537782E-5</v>
      </c>
      <c r="Q8567" t="str">
        <f>IF(SalesData[[#This Row],[Discount]]&gt;0, "Yes", "No")</f>
        <v>Yes</v>
      </c>
      <c r="R8567" t="str">
        <f>TEXT(SalesData[[#This Row],[Order Date]],"mmm-yyyy")</f>
        <v>Jan-2025</v>
      </c>
      <c r="S8567">
        <f>YEAR(SalesData[[#This Row],[Order Date]])*100 + MONTH(SalesData[[#This Row],[Order Date]])</f>
        <v>202501</v>
      </c>
    </row>
    <row r="8568" spans="1:19" x14ac:dyDescent="0.3">
      <c r="A8568" t="s">
        <v>17165</v>
      </c>
      <c r="B8568" s="3">
        <v>45668</v>
      </c>
      <c r="C8568" t="s">
        <v>17166</v>
      </c>
      <c r="D8568" t="s">
        <v>18</v>
      </c>
      <c r="E8568" t="s">
        <v>14</v>
      </c>
      <c r="F8568" t="s">
        <v>62</v>
      </c>
      <c r="G8568">
        <v>1</v>
      </c>
      <c r="H8568" s="5">
        <v>516.91</v>
      </c>
      <c r="I8568" s="5">
        <v>0.28999999999999998</v>
      </c>
      <c r="J8568" s="5">
        <v>367.00609999999989</v>
      </c>
      <c r="K8568" s="5">
        <v>91.187997978872374</v>
      </c>
      <c r="L8568">
        <f>YEAR(SalesData[Order Date])</f>
        <v>2025</v>
      </c>
      <c r="M8568">
        <f>MONTH(SalesData[Order Date])</f>
        <v>1</v>
      </c>
      <c r="N8568" t="str">
        <f>TEXT(SalesData[[#This Row],[Order Date]], "mmmm")</f>
        <v>January</v>
      </c>
      <c r="O8568" s="7">
        <f>IF(SalesData[Sales]=0,0,SalesData[Profit]/SalesData[Sales])</f>
        <v>0.24846452955106851</v>
      </c>
      <c r="P8568" s="8">
        <f t="shared" si="133"/>
        <v>5.610260973863922E-4</v>
      </c>
      <c r="Q8568" t="str">
        <f>IF(SalesData[[#This Row],[Discount]]&gt;0, "Yes", "No")</f>
        <v>Yes</v>
      </c>
      <c r="R8568" t="str">
        <f>TEXT(SalesData[[#This Row],[Order Date]],"mmm-yyyy")</f>
        <v>Jan-2025</v>
      </c>
      <c r="S8568">
        <f>YEAR(SalesData[[#This Row],[Order Date]])*100 + MONTH(SalesData[[#This Row],[Order Date]])</f>
        <v>202501</v>
      </c>
    </row>
    <row r="8569" spans="1:19" x14ac:dyDescent="0.3">
      <c r="A8569" t="s">
        <v>17178</v>
      </c>
      <c r="B8569" s="3">
        <v>45667</v>
      </c>
      <c r="C8569" t="s">
        <v>17179</v>
      </c>
      <c r="D8569" t="s">
        <v>23</v>
      </c>
      <c r="E8569" t="s">
        <v>14</v>
      </c>
      <c r="F8569" t="s">
        <v>27</v>
      </c>
      <c r="G8569">
        <v>8</v>
      </c>
      <c r="H8569" s="5">
        <v>563.15</v>
      </c>
      <c r="I8569" s="5">
        <v>0.09</v>
      </c>
      <c r="J8569" s="5">
        <v>4099.732</v>
      </c>
      <c r="K8569" s="5">
        <v>330.40313806045469</v>
      </c>
      <c r="L8569">
        <f>YEAR(SalesData[Order Date])</f>
        <v>2025</v>
      </c>
      <c r="M8569">
        <f>MONTH(SalesData[Order Date])</f>
        <v>1</v>
      </c>
      <c r="N8569" t="str">
        <f>TEXT(SalesData[[#This Row],[Order Date]], "mmmm")</f>
        <v>January</v>
      </c>
      <c r="O8569" s="7">
        <f>IF(SalesData[Sales]=0,0,SalesData[Profit]/SalesData[Sales])</f>
        <v>8.0591399159860869E-2</v>
      </c>
      <c r="P8569" s="8">
        <f t="shared" si="133"/>
        <v>1.9976915564236882E-5</v>
      </c>
      <c r="Q8569" t="str">
        <f>IF(SalesData[[#This Row],[Discount]]&gt;0, "Yes", "No")</f>
        <v>Yes</v>
      </c>
      <c r="R8569" t="str">
        <f>TEXT(SalesData[[#This Row],[Order Date]],"mmm-yyyy")</f>
        <v>Jan-2025</v>
      </c>
      <c r="S8569">
        <f>YEAR(SalesData[[#This Row],[Order Date]])*100 + MONTH(SalesData[[#This Row],[Order Date]])</f>
        <v>202501</v>
      </c>
    </row>
    <row r="8570" spans="1:19" x14ac:dyDescent="0.3">
      <c r="A8570" t="s">
        <v>17211</v>
      </c>
      <c r="B8570" s="3">
        <v>45677</v>
      </c>
      <c r="C8570" t="s">
        <v>17212</v>
      </c>
      <c r="D8570" t="s">
        <v>23</v>
      </c>
      <c r="E8570" t="s">
        <v>14</v>
      </c>
      <c r="F8570" t="s">
        <v>39</v>
      </c>
      <c r="G8570">
        <v>2</v>
      </c>
      <c r="H8570" s="5">
        <v>753.28</v>
      </c>
      <c r="I8570" s="5">
        <v>0.05</v>
      </c>
      <c r="J8570" s="5">
        <v>1431.232</v>
      </c>
      <c r="K8570" s="5">
        <v>380.67404993083812</v>
      </c>
      <c r="L8570">
        <f>YEAR(SalesData[Order Date])</f>
        <v>2025</v>
      </c>
      <c r="M8570">
        <f>MONTH(SalesData[Order Date])</f>
        <v>1</v>
      </c>
      <c r="N8570" t="str">
        <f>TEXT(SalesData[[#This Row],[Order Date]], "mmmm")</f>
        <v>January</v>
      </c>
      <c r="O8570" s="7">
        <f>IF(SalesData[Sales]=0,0,SalesData[Profit]/SalesData[Sales])</f>
        <v>0.26597648035457433</v>
      </c>
      <c r="P8570" s="8">
        <f t="shared" si="133"/>
        <v>3.3188190314358539E-5</v>
      </c>
      <c r="Q8570" t="str">
        <f>IF(SalesData[[#This Row],[Discount]]&gt;0, "Yes", "No")</f>
        <v>Yes</v>
      </c>
      <c r="R8570" t="str">
        <f>TEXT(SalesData[[#This Row],[Order Date]],"mmm-yyyy")</f>
        <v>Jan-2025</v>
      </c>
      <c r="S8570">
        <f>YEAR(SalesData[[#This Row],[Order Date]])*100 + MONTH(SalesData[[#This Row],[Order Date]])</f>
        <v>202501</v>
      </c>
    </row>
    <row r="8571" spans="1:19" x14ac:dyDescent="0.3">
      <c r="A8571" t="s">
        <v>17241</v>
      </c>
      <c r="B8571" s="3">
        <v>45663</v>
      </c>
      <c r="C8571" t="s">
        <v>17242</v>
      </c>
      <c r="D8571" t="s">
        <v>23</v>
      </c>
      <c r="E8571" t="s">
        <v>14</v>
      </c>
      <c r="F8571" t="s">
        <v>62</v>
      </c>
      <c r="G8571">
        <v>6</v>
      </c>
      <c r="H8571" s="5">
        <v>282.29000000000002</v>
      </c>
      <c r="I8571" s="5">
        <v>0.25</v>
      </c>
      <c r="J8571" s="5">
        <v>1270.3050000000001</v>
      </c>
      <c r="K8571" s="5">
        <v>342.90466782513522</v>
      </c>
      <c r="L8571">
        <f>YEAR(SalesData[Order Date])</f>
        <v>2025</v>
      </c>
      <c r="M8571">
        <f>MONTH(SalesData[Order Date])</f>
        <v>1</v>
      </c>
      <c r="N8571" t="str">
        <f>TEXT(SalesData[[#This Row],[Order Date]], "mmmm")</f>
        <v>January</v>
      </c>
      <c r="O8571" s="7">
        <f>IF(SalesData[Sales]=0,0,SalesData[Profit]/SalesData[Sales])</f>
        <v>0.26993884761937897</v>
      </c>
      <c r="P8571" s="8">
        <f t="shared" si="133"/>
        <v>1.476023474677341E-4</v>
      </c>
      <c r="Q8571" t="str">
        <f>IF(SalesData[[#This Row],[Discount]]&gt;0, "Yes", "No")</f>
        <v>Yes</v>
      </c>
      <c r="R8571" t="str">
        <f>TEXT(SalesData[[#This Row],[Order Date]],"mmm-yyyy")</f>
        <v>Jan-2025</v>
      </c>
      <c r="S8571">
        <f>YEAR(SalesData[[#This Row],[Order Date]])*100 + MONTH(SalesData[[#This Row],[Order Date]])</f>
        <v>202501</v>
      </c>
    </row>
    <row r="8572" spans="1:19" x14ac:dyDescent="0.3">
      <c r="A8572" t="s">
        <v>17301</v>
      </c>
      <c r="B8572" s="3">
        <v>45668</v>
      </c>
      <c r="C8572" t="s">
        <v>17302</v>
      </c>
      <c r="D8572" t="s">
        <v>13</v>
      </c>
      <c r="E8572" t="s">
        <v>26</v>
      </c>
      <c r="F8572" t="s">
        <v>44</v>
      </c>
      <c r="G8572">
        <v>4</v>
      </c>
      <c r="H8572" s="5">
        <v>438.18</v>
      </c>
      <c r="I8572" s="5">
        <v>0.24</v>
      </c>
      <c r="J8572" s="5">
        <v>1332.0672</v>
      </c>
      <c r="K8572" s="5">
        <v>162.8807316024479</v>
      </c>
      <c r="L8572">
        <f>YEAR(SalesData[Order Date])</f>
        <v>2025</v>
      </c>
      <c r="M8572">
        <f>MONTH(SalesData[Order Date])</f>
        <v>1</v>
      </c>
      <c r="N8572" t="str">
        <f>TEXT(SalesData[[#This Row],[Order Date]], "mmmm")</f>
        <v>January</v>
      </c>
      <c r="O8572" s="7">
        <f>IF(SalesData[Sales]=0,0,SalesData[Profit]/SalesData[Sales])</f>
        <v>0.1222766626206605</v>
      </c>
      <c r="P8572" s="8">
        <f t="shared" si="133"/>
        <v>1.3693002875530603E-4</v>
      </c>
      <c r="Q8572" t="str">
        <f>IF(SalesData[[#This Row],[Discount]]&gt;0, "Yes", "No")</f>
        <v>Yes</v>
      </c>
      <c r="R8572" t="str">
        <f>TEXT(SalesData[[#This Row],[Order Date]],"mmm-yyyy")</f>
        <v>Jan-2025</v>
      </c>
      <c r="S8572">
        <f>YEAR(SalesData[[#This Row],[Order Date]])*100 + MONTH(SalesData[[#This Row],[Order Date]])</f>
        <v>202501</v>
      </c>
    </row>
    <row r="8573" spans="1:19" x14ac:dyDescent="0.3">
      <c r="A8573" t="s">
        <v>17313</v>
      </c>
      <c r="B8573" s="3">
        <v>45659</v>
      </c>
      <c r="C8573" t="s">
        <v>17314</v>
      </c>
      <c r="D8573" t="s">
        <v>18</v>
      </c>
      <c r="E8573" t="s">
        <v>14</v>
      </c>
      <c r="F8573" t="s">
        <v>91</v>
      </c>
      <c r="G8573">
        <v>7</v>
      </c>
      <c r="H8573" s="5">
        <v>22.45</v>
      </c>
      <c r="I8573" s="5">
        <v>0.28999999999999998</v>
      </c>
      <c r="J8573" s="5">
        <v>111.5765</v>
      </c>
      <c r="K8573" s="5">
        <v>33.179370383977293</v>
      </c>
      <c r="L8573">
        <f>YEAR(SalesData[Order Date])</f>
        <v>2025</v>
      </c>
      <c r="M8573">
        <f>MONTH(SalesData[Order Date])</f>
        <v>1</v>
      </c>
      <c r="N8573" t="str">
        <f>TEXT(SalesData[[#This Row],[Order Date]], "mmmm")</f>
        <v>January</v>
      </c>
      <c r="O8573" s="7">
        <f>IF(SalesData[Sales]=0,0,SalesData[Profit]/SalesData[Sales])</f>
        <v>0.29736880421932299</v>
      </c>
      <c r="P8573" s="8">
        <f t="shared" si="133"/>
        <v>1.8453706649697739E-3</v>
      </c>
      <c r="Q8573" t="str">
        <f>IF(SalesData[[#This Row],[Discount]]&gt;0, "Yes", "No")</f>
        <v>Yes</v>
      </c>
      <c r="R8573" t="str">
        <f>TEXT(SalesData[[#This Row],[Order Date]],"mmm-yyyy")</f>
        <v>Jan-2025</v>
      </c>
      <c r="S8573">
        <f>YEAR(SalesData[[#This Row],[Order Date]])*100 + MONTH(SalesData[[#This Row],[Order Date]])</f>
        <v>202501</v>
      </c>
    </row>
    <row r="8574" spans="1:19" x14ac:dyDescent="0.3">
      <c r="A8574" t="s">
        <v>17325</v>
      </c>
      <c r="B8574" s="3">
        <v>45685</v>
      </c>
      <c r="C8574" t="s">
        <v>17326</v>
      </c>
      <c r="D8574" t="s">
        <v>23</v>
      </c>
      <c r="E8574" t="s">
        <v>14</v>
      </c>
      <c r="F8574" t="s">
        <v>53</v>
      </c>
      <c r="G8574">
        <v>9</v>
      </c>
      <c r="H8574" s="5">
        <v>594.42999999999995</v>
      </c>
      <c r="I8574" s="5">
        <v>0.27</v>
      </c>
      <c r="J8574" s="5">
        <v>3905.4050999999999</v>
      </c>
      <c r="K8574" s="5">
        <v>208.04503089017959</v>
      </c>
      <c r="L8574">
        <f>YEAR(SalesData[Order Date])</f>
        <v>2025</v>
      </c>
      <c r="M8574">
        <f>MONTH(SalesData[Order Date])</f>
        <v>1</v>
      </c>
      <c r="N8574" t="str">
        <f>TEXT(SalesData[[#This Row],[Order Date]], "mmmm")</f>
        <v>January</v>
      </c>
      <c r="O8574" s="7">
        <f>IF(SalesData[Sales]=0,0,SalesData[Profit]/SalesData[Sales])</f>
        <v>5.3271050137712883E-2</v>
      </c>
      <c r="P8574" s="8">
        <f t="shared" si="133"/>
        <v>5.046851605739953E-5</v>
      </c>
      <c r="Q8574" t="str">
        <f>IF(SalesData[[#This Row],[Discount]]&gt;0, "Yes", "No")</f>
        <v>Yes</v>
      </c>
      <c r="R8574" t="str">
        <f>TEXT(SalesData[[#This Row],[Order Date]],"mmm-yyyy")</f>
        <v>Jan-2025</v>
      </c>
      <c r="S8574">
        <f>YEAR(SalesData[[#This Row],[Order Date]])*100 + MONTH(SalesData[[#This Row],[Order Date]])</f>
        <v>202501</v>
      </c>
    </row>
    <row r="8575" spans="1:19" x14ac:dyDescent="0.3">
      <c r="A8575" t="s">
        <v>17340</v>
      </c>
      <c r="B8575" s="3">
        <v>45686</v>
      </c>
      <c r="C8575" t="s">
        <v>5403</v>
      </c>
      <c r="D8575" t="s">
        <v>13</v>
      </c>
      <c r="E8575" t="s">
        <v>14</v>
      </c>
      <c r="F8575" t="s">
        <v>53</v>
      </c>
      <c r="G8575">
        <v>9</v>
      </c>
      <c r="H8575" s="5">
        <v>338.15</v>
      </c>
      <c r="I8575" s="5">
        <v>0</v>
      </c>
      <c r="J8575" s="5">
        <v>3043.35</v>
      </c>
      <c r="K8575" s="5">
        <v>503.82634617461741</v>
      </c>
      <c r="L8575">
        <f>YEAR(SalesData[Order Date])</f>
        <v>2025</v>
      </c>
      <c r="M8575">
        <f>MONTH(SalesData[Order Date])</f>
        <v>1</v>
      </c>
      <c r="N8575" t="str">
        <f>TEXT(SalesData[[#This Row],[Order Date]], "mmmm")</f>
        <v>January</v>
      </c>
      <c r="O8575" s="7">
        <f>IF(SalesData[Sales]=0,0,SalesData[Profit]/SalesData[Sales])</f>
        <v>0.16554991906110617</v>
      </c>
      <c r="P8575" s="8">
        <f t="shared" si="133"/>
        <v>0</v>
      </c>
      <c r="Q8575" t="str">
        <f>IF(SalesData[[#This Row],[Discount]]&gt;0, "Yes", "No")</f>
        <v>No</v>
      </c>
      <c r="R8575" t="str">
        <f>TEXT(SalesData[[#This Row],[Order Date]],"mmm-yyyy")</f>
        <v>Jan-2025</v>
      </c>
      <c r="S8575">
        <f>YEAR(SalesData[[#This Row],[Order Date]])*100 + MONTH(SalesData[[#This Row],[Order Date]])</f>
        <v>202501</v>
      </c>
    </row>
    <row r="8576" spans="1:19" x14ac:dyDescent="0.3">
      <c r="A8576" t="s">
        <v>17343</v>
      </c>
      <c r="B8576" s="3">
        <v>45660</v>
      </c>
      <c r="C8576" t="s">
        <v>17344</v>
      </c>
      <c r="D8576" t="s">
        <v>30</v>
      </c>
      <c r="E8576" t="s">
        <v>26</v>
      </c>
      <c r="F8576" t="s">
        <v>27</v>
      </c>
      <c r="G8576">
        <v>9</v>
      </c>
      <c r="H8576" s="5">
        <v>367.47</v>
      </c>
      <c r="I8576" s="5">
        <v>0.22</v>
      </c>
      <c r="J8576" s="5">
        <v>2579.6394</v>
      </c>
      <c r="K8576" s="5">
        <v>347.07837851876889</v>
      </c>
      <c r="L8576">
        <f>YEAR(SalesData[Order Date])</f>
        <v>2025</v>
      </c>
      <c r="M8576">
        <f>MONTH(SalesData[Order Date])</f>
        <v>1</v>
      </c>
      <c r="N8576" t="str">
        <f>TEXT(SalesData[[#This Row],[Order Date]], "mmmm")</f>
        <v>January</v>
      </c>
      <c r="O8576" s="7">
        <f>IF(SalesData[Sales]=0,0,SalesData[Profit]/SalesData[Sales])</f>
        <v>0.13454530835541156</v>
      </c>
      <c r="P8576" s="8">
        <f t="shared" si="133"/>
        <v>6.6520925366545414E-5</v>
      </c>
      <c r="Q8576" t="str">
        <f>IF(SalesData[[#This Row],[Discount]]&gt;0, "Yes", "No")</f>
        <v>Yes</v>
      </c>
      <c r="R8576" t="str">
        <f>TEXT(SalesData[[#This Row],[Order Date]],"mmm-yyyy")</f>
        <v>Jan-2025</v>
      </c>
      <c r="S8576">
        <f>YEAR(SalesData[[#This Row],[Order Date]])*100 + MONTH(SalesData[[#This Row],[Order Date]])</f>
        <v>202501</v>
      </c>
    </row>
    <row r="8577" spans="1:19" x14ac:dyDescent="0.3">
      <c r="A8577" t="s">
        <v>17479</v>
      </c>
      <c r="B8577" s="3">
        <v>45684</v>
      </c>
      <c r="C8577" t="s">
        <v>5385</v>
      </c>
      <c r="D8577" t="s">
        <v>13</v>
      </c>
      <c r="E8577" t="s">
        <v>19</v>
      </c>
      <c r="F8577" t="s">
        <v>31</v>
      </c>
      <c r="G8577">
        <v>5</v>
      </c>
      <c r="H8577" s="5">
        <v>394.9</v>
      </c>
      <c r="I8577" s="5">
        <v>0.14000000000000001</v>
      </c>
      <c r="J8577" s="5">
        <v>1698.07</v>
      </c>
      <c r="K8577" s="5">
        <v>346.72629361876841</v>
      </c>
      <c r="L8577">
        <f>YEAR(SalesData[Order Date])</f>
        <v>2025</v>
      </c>
      <c r="M8577">
        <f>MONTH(SalesData[Order Date])</f>
        <v>1</v>
      </c>
      <c r="N8577" t="str">
        <f>TEXT(SalesData[[#This Row],[Order Date]], "mmmm")</f>
        <v>January</v>
      </c>
      <c r="O8577" s="7">
        <f>IF(SalesData[Sales]=0,0,SalesData[Profit]/SalesData[Sales])</f>
        <v>0.20418845725957613</v>
      </c>
      <c r="P8577" s="8">
        <f t="shared" si="133"/>
        <v>7.0904026335781223E-5</v>
      </c>
      <c r="Q8577" t="str">
        <f>IF(SalesData[[#This Row],[Discount]]&gt;0, "Yes", "No")</f>
        <v>Yes</v>
      </c>
      <c r="R8577" t="str">
        <f>TEXT(SalesData[[#This Row],[Order Date]],"mmm-yyyy")</f>
        <v>Jan-2025</v>
      </c>
      <c r="S8577">
        <f>YEAR(SalesData[[#This Row],[Order Date]])*100 + MONTH(SalesData[[#This Row],[Order Date]])</f>
        <v>202501</v>
      </c>
    </row>
    <row r="8578" spans="1:19" x14ac:dyDescent="0.3">
      <c r="A8578" t="s">
        <v>17509</v>
      </c>
      <c r="B8578" s="3">
        <v>45668</v>
      </c>
      <c r="C8578" t="s">
        <v>17510</v>
      </c>
      <c r="D8578" t="s">
        <v>18</v>
      </c>
      <c r="E8578" t="s">
        <v>26</v>
      </c>
      <c r="F8578" t="s">
        <v>15</v>
      </c>
      <c r="G8578">
        <v>8</v>
      </c>
      <c r="H8578" s="5">
        <v>326.64999999999998</v>
      </c>
      <c r="I8578" s="5">
        <v>0.26</v>
      </c>
      <c r="J8578" s="5">
        <v>1933.768</v>
      </c>
      <c r="K8578" s="5">
        <v>214.6971116464218</v>
      </c>
      <c r="L8578">
        <f>YEAR(SalesData[Order Date])</f>
        <v>2025</v>
      </c>
      <c r="M8578">
        <f>MONTH(SalesData[Order Date])</f>
        <v>1</v>
      </c>
      <c r="N8578" t="str">
        <f>TEXT(SalesData[[#This Row],[Order Date]], "mmmm")</f>
        <v>January</v>
      </c>
      <c r="O8578" s="7">
        <f>IF(SalesData[Sales]=0,0,SalesData[Profit]/SalesData[Sales])</f>
        <v>0.11102526861879078</v>
      </c>
      <c r="P8578" s="8">
        <f t="shared" ref="P8578:P8641" si="134">IF(H:H*G:G=0, 0, (I:I/(H:H*G:G)))</f>
        <v>9.949487218735651E-5</v>
      </c>
      <c r="Q8578" t="str">
        <f>IF(SalesData[[#This Row],[Discount]]&gt;0, "Yes", "No")</f>
        <v>Yes</v>
      </c>
      <c r="R8578" t="str">
        <f>TEXT(SalesData[[#This Row],[Order Date]],"mmm-yyyy")</f>
        <v>Jan-2025</v>
      </c>
      <c r="S8578">
        <f>YEAR(SalesData[[#This Row],[Order Date]])*100 + MONTH(SalesData[[#This Row],[Order Date]])</f>
        <v>202501</v>
      </c>
    </row>
    <row r="8579" spans="1:19" x14ac:dyDescent="0.3">
      <c r="A8579" t="s">
        <v>17600</v>
      </c>
      <c r="B8579" s="3">
        <v>45685</v>
      </c>
      <c r="C8579" t="s">
        <v>17601</v>
      </c>
      <c r="D8579" t="s">
        <v>30</v>
      </c>
      <c r="E8579" t="s">
        <v>19</v>
      </c>
      <c r="F8579" t="s">
        <v>91</v>
      </c>
      <c r="G8579">
        <v>1</v>
      </c>
      <c r="H8579" s="5">
        <v>906.6</v>
      </c>
      <c r="I8579" s="5">
        <v>0.23</v>
      </c>
      <c r="J8579" s="5">
        <v>698.08199999999999</v>
      </c>
      <c r="K8579" s="5">
        <v>40.149038747078762</v>
      </c>
      <c r="L8579">
        <f>YEAR(SalesData[Order Date])</f>
        <v>2025</v>
      </c>
      <c r="M8579">
        <f>MONTH(SalesData[Order Date])</f>
        <v>1</v>
      </c>
      <c r="N8579" t="str">
        <f>TEXT(SalesData[[#This Row],[Order Date]], "mmmm")</f>
        <v>January</v>
      </c>
      <c r="O8579" s="7">
        <f>IF(SalesData[Sales]=0,0,SalesData[Profit]/SalesData[Sales])</f>
        <v>5.7513356234767207E-2</v>
      </c>
      <c r="P8579" s="8">
        <f t="shared" si="134"/>
        <v>2.5369512464151777E-4</v>
      </c>
      <c r="Q8579" t="str">
        <f>IF(SalesData[[#This Row],[Discount]]&gt;0, "Yes", "No")</f>
        <v>Yes</v>
      </c>
      <c r="R8579" t="str">
        <f>TEXT(SalesData[[#This Row],[Order Date]],"mmm-yyyy")</f>
        <v>Jan-2025</v>
      </c>
      <c r="S8579">
        <f>YEAR(SalesData[[#This Row],[Order Date]])*100 + MONTH(SalesData[[#This Row],[Order Date]])</f>
        <v>202501</v>
      </c>
    </row>
    <row r="8580" spans="1:19" x14ac:dyDescent="0.3">
      <c r="A8580" t="s">
        <v>17668</v>
      </c>
      <c r="B8580" s="3">
        <v>45679</v>
      </c>
      <c r="C8580" t="s">
        <v>17669</v>
      </c>
      <c r="D8580" t="s">
        <v>30</v>
      </c>
      <c r="E8580" t="s">
        <v>19</v>
      </c>
      <c r="F8580" t="s">
        <v>27</v>
      </c>
      <c r="G8580">
        <v>8</v>
      </c>
      <c r="H8580" s="5">
        <v>471.74</v>
      </c>
      <c r="I8580" s="5">
        <v>0.26</v>
      </c>
      <c r="J8580" s="5">
        <v>2792.7008000000001</v>
      </c>
      <c r="K8580" s="5">
        <v>446.90547463686181</v>
      </c>
      <c r="L8580">
        <f>YEAR(SalesData[Order Date])</f>
        <v>2025</v>
      </c>
      <c r="M8580">
        <f>MONTH(SalesData[Order Date])</f>
        <v>1</v>
      </c>
      <c r="N8580" t="str">
        <f>TEXT(SalesData[[#This Row],[Order Date]], "mmmm")</f>
        <v>January</v>
      </c>
      <c r="O8580" s="7">
        <f>IF(SalesData[Sales]=0,0,SalesData[Profit]/SalesData[Sales])</f>
        <v>0.16002626369314671</v>
      </c>
      <c r="P8580" s="8">
        <f t="shared" si="134"/>
        <v>6.8893882223258578E-5</v>
      </c>
      <c r="Q8580" t="str">
        <f>IF(SalesData[[#This Row],[Discount]]&gt;0, "Yes", "No")</f>
        <v>Yes</v>
      </c>
      <c r="R8580" t="str">
        <f>TEXT(SalesData[[#This Row],[Order Date]],"mmm-yyyy")</f>
        <v>Jan-2025</v>
      </c>
      <c r="S8580">
        <f>YEAR(SalesData[[#This Row],[Order Date]])*100 + MONTH(SalesData[[#This Row],[Order Date]])</f>
        <v>202501</v>
      </c>
    </row>
    <row r="8581" spans="1:19" x14ac:dyDescent="0.3">
      <c r="A8581" t="s">
        <v>17681</v>
      </c>
      <c r="B8581" s="3">
        <v>45687</v>
      </c>
      <c r="C8581" t="s">
        <v>17682</v>
      </c>
      <c r="D8581" t="s">
        <v>23</v>
      </c>
      <c r="E8581" t="s">
        <v>26</v>
      </c>
      <c r="F8581" t="s">
        <v>53</v>
      </c>
      <c r="G8581">
        <v>8</v>
      </c>
      <c r="H8581" s="5">
        <v>744.73</v>
      </c>
      <c r="I8581" s="5">
        <v>0.15</v>
      </c>
      <c r="J8581" s="5">
        <v>5064.1639999999998</v>
      </c>
      <c r="K8581" s="5">
        <v>815.54159640593377</v>
      </c>
      <c r="L8581">
        <f>YEAR(SalesData[Order Date])</f>
        <v>2025</v>
      </c>
      <c r="M8581">
        <f>MONTH(SalesData[Order Date])</f>
        <v>1</v>
      </c>
      <c r="N8581" t="str">
        <f>TEXT(SalesData[[#This Row],[Order Date]], "mmmm")</f>
        <v>January</v>
      </c>
      <c r="O8581" s="7">
        <f>IF(SalesData[Sales]=0,0,SalesData[Profit]/SalesData[Sales])</f>
        <v>0.16104170331093814</v>
      </c>
      <c r="P8581" s="8">
        <f t="shared" si="134"/>
        <v>2.5176909752527761E-5</v>
      </c>
      <c r="Q8581" t="str">
        <f>IF(SalesData[[#This Row],[Discount]]&gt;0, "Yes", "No")</f>
        <v>Yes</v>
      </c>
      <c r="R8581" t="str">
        <f>TEXT(SalesData[[#This Row],[Order Date]],"mmm-yyyy")</f>
        <v>Jan-2025</v>
      </c>
      <c r="S8581">
        <f>YEAR(SalesData[[#This Row],[Order Date]])*100 + MONTH(SalesData[[#This Row],[Order Date]])</f>
        <v>202501</v>
      </c>
    </row>
    <row r="8582" spans="1:19" x14ac:dyDescent="0.3">
      <c r="A8582" t="s">
        <v>17691</v>
      </c>
      <c r="B8582" s="3">
        <v>45661</v>
      </c>
      <c r="C8582" t="s">
        <v>17692</v>
      </c>
      <c r="D8582" t="s">
        <v>23</v>
      </c>
      <c r="E8582" t="s">
        <v>19</v>
      </c>
      <c r="F8582" t="s">
        <v>31</v>
      </c>
      <c r="G8582">
        <v>3</v>
      </c>
      <c r="H8582" s="5">
        <v>645.80999999999995</v>
      </c>
      <c r="I8582" s="5">
        <v>0.26</v>
      </c>
      <c r="J8582" s="5">
        <v>1433.6982</v>
      </c>
      <c r="K8582" s="5">
        <v>357.98235264090249</v>
      </c>
      <c r="L8582">
        <f>YEAR(SalesData[Order Date])</f>
        <v>2025</v>
      </c>
      <c r="M8582">
        <f>MONTH(SalesData[Order Date])</f>
        <v>1</v>
      </c>
      <c r="N8582" t="str">
        <f>TEXT(SalesData[[#This Row],[Order Date]], "mmmm")</f>
        <v>January</v>
      </c>
      <c r="O8582" s="7">
        <f>IF(SalesData[Sales]=0,0,SalesData[Profit]/SalesData[Sales])</f>
        <v>0.24969156872827383</v>
      </c>
      <c r="P8582" s="8">
        <f t="shared" si="134"/>
        <v>1.341983968453054E-4</v>
      </c>
      <c r="Q8582" t="str">
        <f>IF(SalesData[[#This Row],[Discount]]&gt;0, "Yes", "No")</f>
        <v>Yes</v>
      </c>
      <c r="R8582" t="str">
        <f>TEXT(SalesData[[#This Row],[Order Date]],"mmm-yyyy")</f>
        <v>Jan-2025</v>
      </c>
      <c r="S8582">
        <f>YEAR(SalesData[[#This Row],[Order Date]])*100 + MONTH(SalesData[[#This Row],[Order Date]])</f>
        <v>202501</v>
      </c>
    </row>
    <row r="8583" spans="1:19" x14ac:dyDescent="0.3">
      <c r="A8583" t="s">
        <v>17732</v>
      </c>
      <c r="B8583" s="3">
        <v>45666</v>
      </c>
      <c r="C8583" t="s">
        <v>17733</v>
      </c>
      <c r="D8583" t="s">
        <v>23</v>
      </c>
      <c r="E8583" t="s">
        <v>14</v>
      </c>
      <c r="F8583" t="s">
        <v>15</v>
      </c>
      <c r="G8583">
        <v>5</v>
      </c>
      <c r="H8583" s="5">
        <v>279.02999999999997</v>
      </c>
      <c r="I8583" s="5">
        <v>0.28999999999999998</v>
      </c>
      <c r="J8583" s="5">
        <v>990.5564999999998</v>
      </c>
      <c r="K8583" s="5">
        <v>182.75450741563941</v>
      </c>
      <c r="L8583">
        <f>YEAR(SalesData[Order Date])</f>
        <v>2025</v>
      </c>
      <c r="M8583">
        <f>MONTH(SalesData[Order Date])</f>
        <v>1</v>
      </c>
      <c r="N8583" t="str">
        <f>TEXT(SalesData[[#This Row],[Order Date]], "mmmm")</f>
        <v>January</v>
      </c>
      <c r="O8583" s="7">
        <f>IF(SalesData[Sales]=0,0,SalesData[Profit]/SalesData[Sales])</f>
        <v>0.18449680297452942</v>
      </c>
      <c r="P8583" s="8">
        <f t="shared" si="134"/>
        <v>2.0786295380425043E-4</v>
      </c>
      <c r="Q8583" t="str">
        <f>IF(SalesData[[#This Row],[Discount]]&gt;0, "Yes", "No")</f>
        <v>Yes</v>
      </c>
      <c r="R8583" t="str">
        <f>TEXT(SalesData[[#This Row],[Order Date]],"mmm-yyyy")</f>
        <v>Jan-2025</v>
      </c>
      <c r="S8583">
        <f>YEAR(SalesData[[#This Row],[Order Date]])*100 + MONTH(SalesData[[#This Row],[Order Date]])</f>
        <v>202501</v>
      </c>
    </row>
    <row r="8584" spans="1:19" x14ac:dyDescent="0.3">
      <c r="A8584" t="s">
        <v>17740</v>
      </c>
      <c r="B8584" s="3">
        <v>45688</v>
      </c>
      <c r="C8584" t="s">
        <v>17741</v>
      </c>
      <c r="D8584" t="s">
        <v>13</v>
      </c>
      <c r="E8584" t="s">
        <v>14</v>
      </c>
      <c r="F8584" t="s">
        <v>34</v>
      </c>
      <c r="G8584">
        <v>8</v>
      </c>
      <c r="H8584" s="5">
        <v>402.93</v>
      </c>
      <c r="I8584" s="5">
        <v>0.15</v>
      </c>
      <c r="J8584" s="5">
        <v>2739.924</v>
      </c>
      <c r="K8584" s="5">
        <v>728.68853881141138</v>
      </c>
      <c r="L8584">
        <f>YEAR(SalesData[Order Date])</f>
        <v>2025</v>
      </c>
      <c r="M8584">
        <f>MONTH(SalesData[Order Date])</f>
        <v>1</v>
      </c>
      <c r="N8584" t="str">
        <f>TEXT(SalesData[[#This Row],[Order Date]], "mmmm")</f>
        <v>January</v>
      </c>
      <c r="O8584" s="7">
        <f>IF(SalesData[Sales]=0,0,SalesData[Profit]/SalesData[Sales])</f>
        <v>0.26595209896749378</v>
      </c>
      <c r="P8584" s="8">
        <f t="shared" si="134"/>
        <v>4.6534137443228347E-5</v>
      </c>
      <c r="Q8584" t="str">
        <f>IF(SalesData[[#This Row],[Discount]]&gt;0, "Yes", "No")</f>
        <v>Yes</v>
      </c>
      <c r="R8584" t="str">
        <f>TEXT(SalesData[[#This Row],[Order Date]],"mmm-yyyy")</f>
        <v>Jan-2025</v>
      </c>
      <c r="S8584">
        <f>YEAR(SalesData[[#This Row],[Order Date]])*100 + MONTH(SalesData[[#This Row],[Order Date]])</f>
        <v>202501</v>
      </c>
    </row>
    <row r="8585" spans="1:19" x14ac:dyDescent="0.3">
      <c r="A8585" t="s">
        <v>17748</v>
      </c>
      <c r="B8585" s="3">
        <v>45658</v>
      </c>
      <c r="C8585" t="s">
        <v>17749</v>
      </c>
      <c r="D8585" t="s">
        <v>30</v>
      </c>
      <c r="E8585" t="s">
        <v>14</v>
      </c>
      <c r="F8585" t="s">
        <v>20</v>
      </c>
      <c r="G8585">
        <v>8</v>
      </c>
      <c r="H8585" s="5">
        <v>285.43</v>
      </c>
      <c r="I8585" s="5">
        <v>0.09</v>
      </c>
      <c r="J8585" s="5">
        <v>2077.9304000000002</v>
      </c>
      <c r="K8585" s="5">
        <v>537.34395304360146</v>
      </c>
      <c r="L8585">
        <f>YEAR(SalesData[Order Date])</f>
        <v>2025</v>
      </c>
      <c r="M8585">
        <f>MONTH(SalesData[Order Date])</f>
        <v>1</v>
      </c>
      <c r="N8585" t="str">
        <f>TEXT(SalesData[[#This Row],[Order Date]], "mmmm")</f>
        <v>January</v>
      </c>
      <c r="O8585" s="7">
        <f>IF(SalesData[Sales]=0,0,SalesData[Profit]/SalesData[Sales])</f>
        <v>0.25859574172628758</v>
      </c>
      <c r="P8585" s="8">
        <f t="shared" si="134"/>
        <v>3.9414217146060328E-5</v>
      </c>
      <c r="Q8585" t="str">
        <f>IF(SalesData[[#This Row],[Discount]]&gt;0, "Yes", "No")</f>
        <v>Yes</v>
      </c>
      <c r="R8585" t="str">
        <f>TEXT(SalesData[[#This Row],[Order Date]],"mmm-yyyy")</f>
        <v>Jan-2025</v>
      </c>
      <c r="S8585">
        <f>YEAR(SalesData[[#This Row],[Order Date]])*100 + MONTH(SalesData[[#This Row],[Order Date]])</f>
        <v>202501</v>
      </c>
    </row>
    <row r="8586" spans="1:19" x14ac:dyDescent="0.3">
      <c r="A8586" t="s">
        <v>17793</v>
      </c>
      <c r="B8586" s="3">
        <v>45676</v>
      </c>
      <c r="C8586" t="s">
        <v>17794</v>
      </c>
      <c r="D8586" t="s">
        <v>13</v>
      </c>
      <c r="E8586" t="s">
        <v>26</v>
      </c>
      <c r="F8586" t="s">
        <v>62</v>
      </c>
      <c r="G8586">
        <v>9</v>
      </c>
      <c r="H8586" s="5">
        <v>421.41</v>
      </c>
      <c r="I8586" s="5">
        <v>0.01</v>
      </c>
      <c r="J8586" s="5">
        <v>3754.7631000000001</v>
      </c>
      <c r="K8586" s="5">
        <v>1098.918860866215</v>
      </c>
      <c r="L8586">
        <f>YEAR(SalesData[Order Date])</f>
        <v>2025</v>
      </c>
      <c r="M8586">
        <f>MONTH(SalesData[Order Date])</f>
        <v>1</v>
      </c>
      <c r="N8586" t="str">
        <f>TEXT(SalesData[[#This Row],[Order Date]], "mmmm")</f>
        <v>January</v>
      </c>
      <c r="O8586" s="7">
        <f>IF(SalesData[Sales]=0,0,SalesData[Profit]/SalesData[Sales])</f>
        <v>0.29267328766126816</v>
      </c>
      <c r="P8586" s="8">
        <f t="shared" si="134"/>
        <v>2.636651031326051E-6</v>
      </c>
      <c r="Q8586" t="str">
        <f>IF(SalesData[[#This Row],[Discount]]&gt;0, "Yes", "No")</f>
        <v>Yes</v>
      </c>
      <c r="R8586" t="str">
        <f>TEXT(SalesData[[#This Row],[Order Date]],"mmm-yyyy")</f>
        <v>Jan-2025</v>
      </c>
      <c r="S8586">
        <f>YEAR(SalesData[[#This Row],[Order Date]])*100 + MONTH(SalesData[[#This Row],[Order Date]])</f>
        <v>202501</v>
      </c>
    </row>
    <row r="8587" spans="1:19" x14ac:dyDescent="0.3">
      <c r="A8587" t="s">
        <v>17804</v>
      </c>
      <c r="B8587" s="3">
        <v>45668</v>
      </c>
      <c r="C8587" t="s">
        <v>17805</v>
      </c>
      <c r="D8587" t="s">
        <v>23</v>
      </c>
      <c r="E8587" t="s">
        <v>26</v>
      </c>
      <c r="F8587" t="s">
        <v>53</v>
      </c>
      <c r="G8587">
        <v>6</v>
      </c>
      <c r="H8587" s="5">
        <v>587.79999999999995</v>
      </c>
      <c r="I8587" s="5">
        <v>0.26</v>
      </c>
      <c r="J8587" s="5">
        <v>2609.8319999999999</v>
      </c>
      <c r="K8587" s="5">
        <v>639.71924959613284</v>
      </c>
      <c r="L8587">
        <f>YEAR(SalesData[Order Date])</f>
        <v>2025</v>
      </c>
      <c r="M8587">
        <f>MONTH(SalesData[Order Date])</f>
        <v>1</v>
      </c>
      <c r="N8587" t="str">
        <f>TEXT(SalesData[[#This Row],[Order Date]], "mmmm")</f>
        <v>January</v>
      </c>
      <c r="O8587" s="7">
        <f>IF(SalesData[Sales]=0,0,SalesData[Profit]/SalesData[Sales])</f>
        <v>0.24511893853555819</v>
      </c>
      <c r="P8587" s="8">
        <f t="shared" si="134"/>
        <v>7.3721220369740286E-5</v>
      </c>
      <c r="Q8587" t="str">
        <f>IF(SalesData[[#This Row],[Discount]]&gt;0, "Yes", "No")</f>
        <v>Yes</v>
      </c>
      <c r="R8587" t="str">
        <f>TEXT(SalesData[[#This Row],[Order Date]],"mmm-yyyy")</f>
        <v>Jan-2025</v>
      </c>
      <c r="S8587">
        <f>YEAR(SalesData[[#This Row],[Order Date]])*100 + MONTH(SalesData[[#This Row],[Order Date]])</f>
        <v>202501</v>
      </c>
    </row>
    <row r="8588" spans="1:19" x14ac:dyDescent="0.3">
      <c r="A8588" t="s">
        <v>17806</v>
      </c>
      <c r="B8588" s="3">
        <v>45684</v>
      </c>
      <c r="C8588" t="s">
        <v>17807</v>
      </c>
      <c r="D8588" t="s">
        <v>23</v>
      </c>
      <c r="E8588" t="s">
        <v>14</v>
      </c>
      <c r="F8588" t="s">
        <v>15</v>
      </c>
      <c r="G8588">
        <v>3</v>
      </c>
      <c r="H8588" s="5">
        <v>189.34</v>
      </c>
      <c r="I8588" s="5">
        <v>0.18</v>
      </c>
      <c r="J8588" s="5">
        <v>465.77640000000002</v>
      </c>
      <c r="K8588" s="5">
        <v>122.5241887767596</v>
      </c>
      <c r="L8588">
        <f>YEAR(SalesData[Order Date])</f>
        <v>2025</v>
      </c>
      <c r="M8588">
        <f>MONTH(SalesData[Order Date])</f>
        <v>1</v>
      </c>
      <c r="N8588" t="str">
        <f>TEXT(SalesData[[#This Row],[Order Date]], "mmmm")</f>
        <v>January</v>
      </c>
      <c r="O8588" s="7">
        <f>IF(SalesData[Sales]=0,0,SalesData[Profit]/SalesData[Sales])</f>
        <v>0.26305366432640126</v>
      </c>
      <c r="P8588" s="8">
        <f t="shared" si="134"/>
        <v>3.1689025034329775E-4</v>
      </c>
      <c r="Q8588" t="str">
        <f>IF(SalesData[[#This Row],[Discount]]&gt;0, "Yes", "No")</f>
        <v>Yes</v>
      </c>
      <c r="R8588" t="str">
        <f>TEXT(SalesData[[#This Row],[Order Date]],"mmm-yyyy")</f>
        <v>Jan-2025</v>
      </c>
      <c r="S8588">
        <f>YEAR(SalesData[[#This Row],[Order Date]])*100 + MONTH(SalesData[[#This Row],[Order Date]])</f>
        <v>202501</v>
      </c>
    </row>
    <row r="8589" spans="1:19" x14ac:dyDescent="0.3">
      <c r="A8589" t="s">
        <v>17900</v>
      </c>
      <c r="B8589" s="3">
        <v>45662</v>
      </c>
      <c r="C8589" t="s">
        <v>17901</v>
      </c>
      <c r="D8589" t="s">
        <v>30</v>
      </c>
      <c r="E8589" t="s">
        <v>19</v>
      </c>
      <c r="F8589" t="s">
        <v>91</v>
      </c>
      <c r="G8589">
        <v>1</v>
      </c>
      <c r="H8589" s="5">
        <v>627.09</v>
      </c>
      <c r="I8589" s="5">
        <v>0.15</v>
      </c>
      <c r="J8589" s="5">
        <v>533.02650000000006</v>
      </c>
      <c r="K8589" s="5">
        <v>40.541557274760663</v>
      </c>
      <c r="L8589">
        <f>YEAR(SalesData[Order Date])</f>
        <v>2025</v>
      </c>
      <c r="M8589">
        <f>MONTH(SalesData[Order Date])</f>
        <v>1</v>
      </c>
      <c r="N8589" t="str">
        <f>TEXT(SalesData[[#This Row],[Order Date]], "mmmm")</f>
        <v>January</v>
      </c>
      <c r="O8589" s="7">
        <f>IF(SalesData[Sales]=0,0,SalesData[Profit]/SalesData[Sales])</f>
        <v>7.6059177685838614E-2</v>
      </c>
      <c r="P8589" s="8">
        <f t="shared" si="134"/>
        <v>2.3920011481605509E-4</v>
      </c>
      <c r="Q8589" t="str">
        <f>IF(SalesData[[#This Row],[Discount]]&gt;0, "Yes", "No")</f>
        <v>Yes</v>
      </c>
      <c r="R8589" t="str">
        <f>TEXT(SalesData[[#This Row],[Order Date]],"mmm-yyyy")</f>
        <v>Jan-2025</v>
      </c>
      <c r="S8589">
        <f>YEAR(SalesData[[#This Row],[Order Date]])*100 + MONTH(SalesData[[#This Row],[Order Date]])</f>
        <v>202501</v>
      </c>
    </row>
    <row r="8590" spans="1:19" x14ac:dyDescent="0.3">
      <c r="A8590" t="s">
        <v>17963</v>
      </c>
      <c r="B8590" s="3">
        <v>45676</v>
      </c>
      <c r="C8590" t="s">
        <v>17964</v>
      </c>
      <c r="D8590" t="s">
        <v>23</v>
      </c>
      <c r="E8590" t="s">
        <v>14</v>
      </c>
      <c r="F8590" t="s">
        <v>31</v>
      </c>
      <c r="G8590">
        <v>6</v>
      </c>
      <c r="H8590" s="5">
        <v>311.7</v>
      </c>
      <c r="I8590" s="5">
        <v>7.0000000000000007E-2</v>
      </c>
      <c r="J8590" s="5">
        <v>1739.2860000000001</v>
      </c>
      <c r="K8590" s="5">
        <v>88.704172311306493</v>
      </c>
      <c r="L8590">
        <f>YEAR(SalesData[Order Date])</f>
        <v>2025</v>
      </c>
      <c r="M8590">
        <f>MONTH(SalesData[Order Date])</f>
        <v>1</v>
      </c>
      <c r="N8590" t="str">
        <f>TEXT(SalesData[[#This Row],[Order Date]], "mmmm")</f>
        <v>January</v>
      </c>
      <c r="O8590" s="7">
        <f>IF(SalesData[Sales]=0,0,SalesData[Profit]/SalesData[Sales])</f>
        <v>5.1000337098847742E-2</v>
      </c>
      <c r="P8590" s="8">
        <f t="shared" si="134"/>
        <v>3.7429151962356974E-5</v>
      </c>
      <c r="Q8590" t="str">
        <f>IF(SalesData[[#This Row],[Discount]]&gt;0, "Yes", "No")</f>
        <v>Yes</v>
      </c>
      <c r="R8590" t="str">
        <f>TEXT(SalesData[[#This Row],[Order Date]],"mmm-yyyy")</f>
        <v>Jan-2025</v>
      </c>
      <c r="S8590">
        <f>YEAR(SalesData[[#This Row],[Order Date]])*100 + MONTH(SalesData[[#This Row],[Order Date]])</f>
        <v>202501</v>
      </c>
    </row>
    <row r="8591" spans="1:19" x14ac:dyDescent="0.3">
      <c r="A8591" t="s">
        <v>17993</v>
      </c>
      <c r="B8591" s="3">
        <v>45663</v>
      </c>
      <c r="C8591" t="s">
        <v>17994</v>
      </c>
      <c r="D8591" t="s">
        <v>18</v>
      </c>
      <c r="E8591" t="s">
        <v>26</v>
      </c>
      <c r="F8591" t="s">
        <v>91</v>
      </c>
      <c r="G8591">
        <v>4</v>
      </c>
      <c r="H8591" s="5">
        <v>633.6</v>
      </c>
      <c r="I8591" s="5">
        <v>0.02</v>
      </c>
      <c r="J8591" s="5">
        <v>2483.712</v>
      </c>
      <c r="K8591" s="5">
        <v>675.27432672769623</v>
      </c>
      <c r="L8591">
        <f>YEAR(SalesData[Order Date])</f>
        <v>2025</v>
      </c>
      <c r="M8591">
        <f>MONTH(SalesData[Order Date])</f>
        <v>1</v>
      </c>
      <c r="N8591" t="str">
        <f>TEXT(SalesData[[#This Row],[Order Date]], "mmmm")</f>
        <v>January</v>
      </c>
      <c r="O8591" s="7">
        <f>IF(SalesData[Sales]=0,0,SalesData[Profit]/SalesData[Sales])</f>
        <v>0.27188109037106406</v>
      </c>
      <c r="P8591" s="8">
        <f t="shared" si="134"/>
        <v>7.8914141414141414E-6</v>
      </c>
      <c r="Q8591" t="str">
        <f>IF(SalesData[[#This Row],[Discount]]&gt;0, "Yes", "No")</f>
        <v>Yes</v>
      </c>
      <c r="R8591" t="str">
        <f>TEXT(SalesData[[#This Row],[Order Date]],"mmm-yyyy")</f>
        <v>Jan-2025</v>
      </c>
      <c r="S8591">
        <f>YEAR(SalesData[[#This Row],[Order Date]])*100 + MONTH(SalesData[[#This Row],[Order Date]])</f>
        <v>202501</v>
      </c>
    </row>
    <row r="8592" spans="1:19" x14ac:dyDescent="0.3">
      <c r="A8592" t="s">
        <v>18004</v>
      </c>
      <c r="B8592" s="3">
        <v>45682</v>
      </c>
      <c r="C8592" t="s">
        <v>18005</v>
      </c>
      <c r="D8592" t="s">
        <v>23</v>
      </c>
      <c r="E8592" t="s">
        <v>14</v>
      </c>
      <c r="F8592" t="s">
        <v>39</v>
      </c>
      <c r="G8592">
        <v>1</v>
      </c>
      <c r="H8592" s="5">
        <v>465.27</v>
      </c>
      <c r="I8592" s="5">
        <v>0.26</v>
      </c>
      <c r="J8592" s="5">
        <v>344.2998</v>
      </c>
      <c r="K8592" s="5">
        <v>31.627727415619741</v>
      </c>
      <c r="L8592">
        <f>YEAR(SalesData[Order Date])</f>
        <v>2025</v>
      </c>
      <c r="M8592">
        <f>MONTH(SalesData[Order Date])</f>
        <v>1</v>
      </c>
      <c r="N8592" t="str">
        <f>TEXT(SalesData[[#This Row],[Order Date]], "mmmm")</f>
        <v>January</v>
      </c>
      <c r="O8592" s="7">
        <f>IF(SalesData[Sales]=0,0,SalesData[Profit]/SalesData[Sales])</f>
        <v>9.1861010130182302E-2</v>
      </c>
      <c r="P8592" s="8">
        <f t="shared" si="134"/>
        <v>5.5881531153953619E-4</v>
      </c>
      <c r="Q8592" t="str">
        <f>IF(SalesData[[#This Row],[Discount]]&gt;0, "Yes", "No")</f>
        <v>Yes</v>
      </c>
      <c r="R8592" t="str">
        <f>TEXT(SalesData[[#This Row],[Order Date]],"mmm-yyyy")</f>
        <v>Jan-2025</v>
      </c>
      <c r="S8592">
        <f>YEAR(SalesData[[#This Row],[Order Date]])*100 + MONTH(SalesData[[#This Row],[Order Date]])</f>
        <v>202501</v>
      </c>
    </row>
    <row r="8593" spans="1:19" x14ac:dyDescent="0.3">
      <c r="A8593" t="s">
        <v>18091</v>
      </c>
      <c r="B8593" s="3">
        <v>45672</v>
      </c>
      <c r="C8593" t="s">
        <v>18092</v>
      </c>
      <c r="D8593" t="s">
        <v>30</v>
      </c>
      <c r="E8593" t="s">
        <v>19</v>
      </c>
      <c r="F8593" t="s">
        <v>15</v>
      </c>
      <c r="G8593">
        <v>6</v>
      </c>
      <c r="H8593" s="5">
        <v>374.35</v>
      </c>
      <c r="I8593" s="5">
        <v>0.28999999999999998</v>
      </c>
      <c r="J8593" s="5">
        <v>1594.731</v>
      </c>
      <c r="K8593" s="5">
        <v>219.41886185615999</v>
      </c>
      <c r="L8593">
        <f>YEAR(SalesData[Order Date])</f>
        <v>2025</v>
      </c>
      <c r="M8593">
        <f>MONTH(SalesData[Order Date])</f>
        <v>1</v>
      </c>
      <c r="N8593" t="str">
        <f>TEXT(SalesData[[#This Row],[Order Date]], "mmmm")</f>
        <v>January</v>
      </c>
      <c r="O8593" s="7">
        <f>IF(SalesData[Sales]=0,0,SalesData[Profit]/SalesData[Sales])</f>
        <v>0.1375898893645135</v>
      </c>
      <c r="P8593" s="8">
        <f t="shared" si="134"/>
        <v>1.2911268420818305E-4</v>
      </c>
      <c r="Q8593" t="str">
        <f>IF(SalesData[[#This Row],[Discount]]&gt;0, "Yes", "No")</f>
        <v>Yes</v>
      </c>
      <c r="R8593" t="str">
        <f>TEXT(SalesData[[#This Row],[Order Date]],"mmm-yyyy")</f>
        <v>Jan-2025</v>
      </c>
      <c r="S8593">
        <f>YEAR(SalesData[[#This Row],[Order Date]])*100 + MONTH(SalesData[[#This Row],[Order Date]])</f>
        <v>202501</v>
      </c>
    </row>
    <row r="8594" spans="1:19" x14ac:dyDescent="0.3">
      <c r="A8594" t="s">
        <v>18095</v>
      </c>
      <c r="B8594" s="3">
        <v>45670</v>
      </c>
      <c r="C8594" t="s">
        <v>18096</v>
      </c>
      <c r="D8594" t="s">
        <v>23</v>
      </c>
      <c r="E8594" t="s">
        <v>14</v>
      </c>
      <c r="F8594" t="s">
        <v>34</v>
      </c>
      <c r="G8594">
        <v>5</v>
      </c>
      <c r="H8594" s="5">
        <v>178.97</v>
      </c>
      <c r="I8594" s="5">
        <v>0.19</v>
      </c>
      <c r="J8594" s="5">
        <v>724.82850000000008</v>
      </c>
      <c r="K8594" s="5">
        <v>194.24435863018979</v>
      </c>
      <c r="L8594">
        <f>YEAR(SalesData[Order Date])</f>
        <v>2025</v>
      </c>
      <c r="M8594">
        <f>MONTH(SalesData[Order Date])</f>
        <v>1</v>
      </c>
      <c r="N8594" t="str">
        <f>TEXT(SalesData[[#This Row],[Order Date]], "mmmm")</f>
        <v>January</v>
      </c>
      <c r="O8594" s="7">
        <f>IF(SalesData[Sales]=0,0,SalesData[Profit]/SalesData[Sales])</f>
        <v>0.26798664598617433</v>
      </c>
      <c r="P8594" s="8">
        <f t="shared" si="134"/>
        <v>2.1232608817120188E-4</v>
      </c>
      <c r="Q8594" t="str">
        <f>IF(SalesData[[#This Row],[Discount]]&gt;0, "Yes", "No")</f>
        <v>Yes</v>
      </c>
      <c r="R8594" t="str">
        <f>TEXT(SalesData[[#This Row],[Order Date]],"mmm-yyyy")</f>
        <v>Jan-2025</v>
      </c>
      <c r="S8594">
        <f>YEAR(SalesData[[#This Row],[Order Date]])*100 + MONTH(SalesData[[#This Row],[Order Date]])</f>
        <v>202501</v>
      </c>
    </row>
    <row r="8595" spans="1:19" x14ac:dyDescent="0.3">
      <c r="A8595" t="s">
        <v>18097</v>
      </c>
      <c r="B8595" s="3">
        <v>45659</v>
      </c>
      <c r="C8595" t="s">
        <v>18098</v>
      </c>
      <c r="D8595" t="s">
        <v>18</v>
      </c>
      <c r="E8595" t="s">
        <v>19</v>
      </c>
      <c r="F8595" t="s">
        <v>20</v>
      </c>
      <c r="G8595">
        <v>7</v>
      </c>
      <c r="H8595" s="5">
        <v>202.67</v>
      </c>
      <c r="I8595" s="5">
        <v>0.21</v>
      </c>
      <c r="J8595" s="5">
        <v>1120.7651000000001</v>
      </c>
      <c r="K8595" s="5">
        <v>151.53149336443249</v>
      </c>
      <c r="L8595">
        <f>YEAR(SalesData[Order Date])</f>
        <v>2025</v>
      </c>
      <c r="M8595">
        <f>MONTH(SalesData[Order Date])</f>
        <v>1</v>
      </c>
      <c r="N8595" t="str">
        <f>TEXT(SalesData[[#This Row],[Order Date]], "mmmm")</f>
        <v>January</v>
      </c>
      <c r="O8595" s="7">
        <f>IF(SalesData[Sales]=0,0,SalesData[Profit]/SalesData[Sales])</f>
        <v>0.1352036152485766</v>
      </c>
      <c r="P8595" s="8">
        <f t="shared" si="134"/>
        <v>1.480238811861647E-4</v>
      </c>
      <c r="Q8595" t="str">
        <f>IF(SalesData[[#This Row],[Discount]]&gt;0, "Yes", "No")</f>
        <v>Yes</v>
      </c>
      <c r="R8595" t="str">
        <f>TEXT(SalesData[[#This Row],[Order Date]],"mmm-yyyy")</f>
        <v>Jan-2025</v>
      </c>
      <c r="S8595">
        <f>YEAR(SalesData[[#This Row],[Order Date]])*100 + MONTH(SalesData[[#This Row],[Order Date]])</f>
        <v>202501</v>
      </c>
    </row>
    <row r="8596" spans="1:19" x14ac:dyDescent="0.3">
      <c r="A8596" t="s">
        <v>18137</v>
      </c>
      <c r="B8596" s="3">
        <v>45667</v>
      </c>
      <c r="C8596" t="s">
        <v>7718</v>
      </c>
      <c r="D8596" t="s">
        <v>30</v>
      </c>
      <c r="E8596" t="s">
        <v>19</v>
      </c>
      <c r="F8596" t="s">
        <v>20</v>
      </c>
      <c r="G8596">
        <v>7</v>
      </c>
      <c r="H8596" s="5">
        <v>939.18</v>
      </c>
      <c r="I8596" s="5">
        <v>0.09</v>
      </c>
      <c r="J8596" s="5">
        <v>5982.5765999999994</v>
      </c>
      <c r="K8596" s="5">
        <v>1746.411601475553</v>
      </c>
      <c r="L8596">
        <f>YEAR(SalesData[Order Date])</f>
        <v>2025</v>
      </c>
      <c r="M8596">
        <f>MONTH(SalesData[Order Date])</f>
        <v>1</v>
      </c>
      <c r="N8596" t="str">
        <f>TEXT(SalesData[[#This Row],[Order Date]], "mmmm")</f>
        <v>January</v>
      </c>
      <c r="O8596" s="7">
        <f>IF(SalesData[Sales]=0,0,SalesData[Profit]/SalesData[Sales])</f>
        <v>0.29191629597781549</v>
      </c>
      <c r="P8596" s="8">
        <f t="shared" si="134"/>
        <v>1.3689753675698864E-5</v>
      </c>
      <c r="Q8596" t="str">
        <f>IF(SalesData[[#This Row],[Discount]]&gt;0, "Yes", "No")</f>
        <v>Yes</v>
      </c>
      <c r="R8596" t="str">
        <f>TEXT(SalesData[[#This Row],[Order Date]],"mmm-yyyy")</f>
        <v>Jan-2025</v>
      </c>
      <c r="S8596">
        <f>YEAR(SalesData[[#This Row],[Order Date]])*100 + MONTH(SalesData[[#This Row],[Order Date]])</f>
        <v>202501</v>
      </c>
    </row>
    <row r="8597" spans="1:19" x14ac:dyDescent="0.3">
      <c r="A8597" t="s">
        <v>18164</v>
      </c>
      <c r="B8597" s="3">
        <v>45662</v>
      </c>
      <c r="C8597" t="s">
        <v>18165</v>
      </c>
      <c r="D8597" t="s">
        <v>23</v>
      </c>
      <c r="E8597" t="s">
        <v>19</v>
      </c>
      <c r="F8597" t="s">
        <v>62</v>
      </c>
      <c r="G8597">
        <v>5</v>
      </c>
      <c r="H8597" s="5">
        <v>739.2</v>
      </c>
      <c r="I8597" s="5">
        <v>0.03</v>
      </c>
      <c r="J8597" s="5">
        <v>3585.12</v>
      </c>
      <c r="K8597" s="5">
        <v>323.23588679780562</v>
      </c>
      <c r="L8597">
        <f>YEAR(SalesData[Order Date])</f>
        <v>2025</v>
      </c>
      <c r="M8597">
        <f>MONTH(SalesData[Order Date])</f>
        <v>1</v>
      </c>
      <c r="N8597" t="str">
        <f>TEXT(SalesData[[#This Row],[Order Date]], "mmmm")</f>
        <v>January</v>
      </c>
      <c r="O8597" s="7">
        <f>IF(SalesData[Sales]=0,0,SalesData[Profit]/SalesData[Sales])</f>
        <v>9.0160409358070473E-2</v>
      </c>
      <c r="P8597" s="8">
        <f t="shared" si="134"/>
        <v>8.1168831168831169E-6</v>
      </c>
      <c r="Q8597" t="str">
        <f>IF(SalesData[[#This Row],[Discount]]&gt;0, "Yes", "No")</f>
        <v>Yes</v>
      </c>
      <c r="R8597" t="str">
        <f>TEXT(SalesData[[#This Row],[Order Date]],"mmm-yyyy")</f>
        <v>Jan-2025</v>
      </c>
      <c r="S8597">
        <f>YEAR(SalesData[[#This Row],[Order Date]])*100 + MONTH(SalesData[[#This Row],[Order Date]])</f>
        <v>202501</v>
      </c>
    </row>
    <row r="8598" spans="1:19" x14ac:dyDescent="0.3">
      <c r="A8598" t="s">
        <v>18178</v>
      </c>
      <c r="B8598" s="3">
        <v>45659</v>
      </c>
      <c r="C8598" t="s">
        <v>18179</v>
      </c>
      <c r="D8598" t="s">
        <v>23</v>
      </c>
      <c r="E8598" t="s">
        <v>14</v>
      </c>
      <c r="F8598" t="s">
        <v>91</v>
      </c>
      <c r="G8598">
        <v>5</v>
      </c>
      <c r="H8598" s="5">
        <v>889.32</v>
      </c>
      <c r="I8598" s="5">
        <v>0.27</v>
      </c>
      <c r="J8598" s="5">
        <v>3246.018</v>
      </c>
      <c r="K8598" s="5">
        <v>594.59778061134261</v>
      </c>
      <c r="L8598">
        <f>YEAR(SalesData[Order Date])</f>
        <v>2025</v>
      </c>
      <c r="M8598">
        <f>MONTH(SalesData[Order Date])</f>
        <v>1</v>
      </c>
      <c r="N8598" t="str">
        <f>TEXT(SalesData[[#This Row],[Order Date]], "mmmm")</f>
        <v>January</v>
      </c>
      <c r="O8598" s="7">
        <f>IF(SalesData[Sales]=0,0,SalesData[Profit]/SalesData[Sales])</f>
        <v>0.18317759809444761</v>
      </c>
      <c r="P8598" s="8">
        <f t="shared" si="134"/>
        <v>6.0720550532991497E-5</v>
      </c>
      <c r="Q8598" t="str">
        <f>IF(SalesData[[#This Row],[Discount]]&gt;0, "Yes", "No")</f>
        <v>Yes</v>
      </c>
      <c r="R8598" t="str">
        <f>TEXT(SalesData[[#This Row],[Order Date]],"mmm-yyyy")</f>
        <v>Jan-2025</v>
      </c>
      <c r="S8598">
        <f>YEAR(SalesData[[#This Row],[Order Date]])*100 + MONTH(SalesData[[#This Row],[Order Date]])</f>
        <v>202501</v>
      </c>
    </row>
    <row r="8599" spans="1:19" x14ac:dyDescent="0.3">
      <c r="A8599" t="s">
        <v>18263</v>
      </c>
      <c r="B8599" s="3">
        <v>45658</v>
      </c>
      <c r="C8599" t="s">
        <v>18264</v>
      </c>
      <c r="D8599" t="s">
        <v>23</v>
      </c>
      <c r="E8599" t="s">
        <v>19</v>
      </c>
      <c r="F8599" t="s">
        <v>27</v>
      </c>
      <c r="G8599">
        <v>5</v>
      </c>
      <c r="H8599" s="5">
        <v>327.5</v>
      </c>
      <c r="I8599" s="5">
        <v>0.24</v>
      </c>
      <c r="J8599" s="5">
        <v>1244.5</v>
      </c>
      <c r="K8599" s="5">
        <v>212.7897578547672</v>
      </c>
      <c r="L8599">
        <f>YEAR(SalesData[Order Date])</f>
        <v>2025</v>
      </c>
      <c r="M8599">
        <f>MONTH(SalesData[Order Date])</f>
        <v>1</v>
      </c>
      <c r="N8599" t="str">
        <f>TEXT(SalesData[[#This Row],[Order Date]], "mmmm")</f>
        <v>January</v>
      </c>
      <c r="O8599" s="7">
        <f>IF(SalesData[Sales]=0,0,SalesData[Profit]/SalesData[Sales])</f>
        <v>0.17098413648434488</v>
      </c>
      <c r="P8599" s="8">
        <f t="shared" si="134"/>
        <v>1.465648854961832E-4</v>
      </c>
      <c r="Q8599" t="str">
        <f>IF(SalesData[[#This Row],[Discount]]&gt;0, "Yes", "No")</f>
        <v>Yes</v>
      </c>
      <c r="R8599" t="str">
        <f>TEXT(SalesData[[#This Row],[Order Date]],"mmm-yyyy")</f>
        <v>Jan-2025</v>
      </c>
      <c r="S8599">
        <f>YEAR(SalesData[[#This Row],[Order Date]])*100 + MONTH(SalesData[[#This Row],[Order Date]])</f>
        <v>202501</v>
      </c>
    </row>
    <row r="8600" spans="1:19" x14ac:dyDescent="0.3">
      <c r="A8600" t="s">
        <v>18289</v>
      </c>
      <c r="B8600" s="3">
        <v>45688</v>
      </c>
      <c r="C8600" t="s">
        <v>18290</v>
      </c>
      <c r="D8600" t="s">
        <v>13</v>
      </c>
      <c r="E8600" t="s">
        <v>19</v>
      </c>
      <c r="F8600" t="s">
        <v>53</v>
      </c>
      <c r="G8600">
        <v>6</v>
      </c>
      <c r="H8600" s="5">
        <v>767.2</v>
      </c>
      <c r="I8600" s="5">
        <v>0.05</v>
      </c>
      <c r="J8600" s="5">
        <v>4373.0400000000009</v>
      </c>
      <c r="K8600" s="5">
        <v>505.77730793334138</v>
      </c>
      <c r="L8600">
        <f>YEAR(SalesData[Order Date])</f>
        <v>2025</v>
      </c>
      <c r="M8600">
        <f>MONTH(SalesData[Order Date])</f>
        <v>1</v>
      </c>
      <c r="N8600" t="str">
        <f>TEXT(SalesData[[#This Row],[Order Date]], "mmmm")</f>
        <v>January</v>
      </c>
      <c r="O8600" s="7">
        <f>IF(SalesData[Sales]=0,0,SalesData[Profit]/SalesData[Sales])</f>
        <v>0.11565805662270212</v>
      </c>
      <c r="P8600" s="8">
        <f t="shared" si="134"/>
        <v>1.0862009037191518E-5</v>
      </c>
      <c r="Q8600" t="str">
        <f>IF(SalesData[[#This Row],[Discount]]&gt;0, "Yes", "No")</f>
        <v>Yes</v>
      </c>
      <c r="R8600" t="str">
        <f>TEXT(SalesData[[#This Row],[Order Date]],"mmm-yyyy")</f>
        <v>Jan-2025</v>
      </c>
      <c r="S8600">
        <f>YEAR(SalesData[[#This Row],[Order Date]])*100 + MONTH(SalesData[[#This Row],[Order Date]])</f>
        <v>202501</v>
      </c>
    </row>
    <row r="8601" spans="1:19" x14ac:dyDescent="0.3">
      <c r="A8601" t="s">
        <v>18374</v>
      </c>
      <c r="B8601" s="3">
        <v>45674</v>
      </c>
      <c r="C8601" t="s">
        <v>18375</v>
      </c>
      <c r="D8601" t="s">
        <v>23</v>
      </c>
      <c r="E8601" t="s">
        <v>26</v>
      </c>
      <c r="F8601" t="s">
        <v>91</v>
      </c>
      <c r="G8601">
        <v>9</v>
      </c>
      <c r="H8601" s="5">
        <v>352.7</v>
      </c>
      <c r="I8601" s="5">
        <v>0.04</v>
      </c>
      <c r="J8601" s="5">
        <v>3047.328</v>
      </c>
      <c r="K8601" s="5">
        <v>496.58807892596741</v>
      </c>
      <c r="L8601">
        <f>YEAR(SalesData[Order Date])</f>
        <v>2025</v>
      </c>
      <c r="M8601">
        <f>MONTH(SalesData[Order Date])</f>
        <v>1</v>
      </c>
      <c r="N8601" t="str">
        <f>TEXT(SalesData[[#This Row],[Order Date]], "mmmm")</f>
        <v>January</v>
      </c>
      <c r="O8601" s="7">
        <f>IF(SalesData[Sales]=0,0,SalesData[Profit]/SalesData[Sales])</f>
        <v>0.16295852593681001</v>
      </c>
      <c r="P8601" s="8">
        <f t="shared" si="134"/>
        <v>1.2601203414926127E-5</v>
      </c>
      <c r="Q8601" t="str">
        <f>IF(SalesData[[#This Row],[Discount]]&gt;0, "Yes", "No")</f>
        <v>Yes</v>
      </c>
      <c r="R8601" t="str">
        <f>TEXT(SalesData[[#This Row],[Order Date]],"mmm-yyyy")</f>
        <v>Jan-2025</v>
      </c>
      <c r="S8601">
        <f>YEAR(SalesData[[#This Row],[Order Date]])*100 + MONTH(SalesData[[#This Row],[Order Date]])</f>
        <v>202501</v>
      </c>
    </row>
    <row r="8602" spans="1:19" x14ac:dyDescent="0.3">
      <c r="A8602" t="s">
        <v>18399</v>
      </c>
      <c r="B8602" s="3">
        <v>45664</v>
      </c>
      <c r="C8602" t="s">
        <v>18400</v>
      </c>
      <c r="D8602" t="s">
        <v>13</v>
      </c>
      <c r="E8602" t="s">
        <v>19</v>
      </c>
      <c r="F8602" t="s">
        <v>39</v>
      </c>
      <c r="G8602">
        <v>6</v>
      </c>
      <c r="H8602" s="5">
        <v>42.52</v>
      </c>
      <c r="I8602" s="5">
        <v>0.06</v>
      </c>
      <c r="J8602" s="5">
        <v>239.81280000000001</v>
      </c>
      <c r="K8602" s="5">
        <v>60.644580360181664</v>
      </c>
      <c r="L8602">
        <f>YEAR(SalesData[Order Date])</f>
        <v>2025</v>
      </c>
      <c r="M8602">
        <f>MONTH(SalesData[Order Date])</f>
        <v>1</v>
      </c>
      <c r="N8602" t="str">
        <f>TEXT(SalesData[[#This Row],[Order Date]], "mmmm")</f>
        <v>January</v>
      </c>
      <c r="O8602" s="7">
        <f>IF(SalesData[Sales]=0,0,SalesData[Profit]/SalesData[Sales])</f>
        <v>0.25288300024094484</v>
      </c>
      <c r="P8602" s="8">
        <f t="shared" si="134"/>
        <v>2.3518344308560675E-4</v>
      </c>
      <c r="Q8602" t="str">
        <f>IF(SalesData[[#This Row],[Discount]]&gt;0, "Yes", "No")</f>
        <v>Yes</v>
      </c>
      <c r="R8602" t="str">
        <f>TEXT(SalesData[[#This Row],[Order Date]],"mmm-yyyy")</f>
        <v>Jan-2025</v>
      </c>
      <c r="S8602">
        <f>YEAR(SalesData[[#This Row],[Order Date]])*100 + MONTH(SalesData[[#This Row],[Order Date]])</f>
        <v>202501</v>
      </c>
    </row>
    <row r="8603" spans="1:19" x14ac:dyDescent="0.3">
      <c r="A8603" t="s">
        <v>18476</v>
      </c>
      <c r="B8603" s="3">
        <v>45678</v>
      </c>
      <c r="C8603" t="s">
        <v>18477</v>
      </c>
      <c r="D8603" t="s">
        <v>18</v>
      </c>
      <c r="E8603" t="s">
        <v>19</v>
      </c>
      <c r="F8603" t="s">
        <v>62</v>
      </c>
      <c r="G8603">
        <v>4</v>
      </c>
      <c r="H8603" s="5">
        <v>569.80999999999995</v>
      </c>
      <c r="I8603" s="5">
        <v>0.15</v>
      </c>
      <c r="J8603" s="5">
        <v>1937.354</v>
      </c>
      <c r="K8603" s="5">
        <v>282.47945107067079</v>
      </c>
      <c r="L8603">
        <f>YEAR(SalesData[Order Date])</f>
        <v>2025</v>
      </c>
      <c r="M8603">
        <f>MONTH(SalesData[Order Date])</f>
        <v>1</v>
      </c>
      <c r="N8603" t="str">
        <f>TEXT(SalesData[[#This Row],[Order Date]], "mmmm")</f>
        <v>January</v>
      </c>
      <c r="O8603" s="7">
        <f>IF(SalesData[Sales]=0,0,SalesData[Profit]/SalesData[Sales])</f>
        <v>0.14580683296427538</v>
      </c>
      <c r="P8603" s="8">
        <f t="shared" si="134"/>
        <v>6.5811410821150912E-5</v>
      </c>
      <c r="Q8603" t="str">
        <f>IF(SalesData[[#This Row],[Discount]]&gt;0, "Yes", "No")</f>
        <v>Yes</v>
      </c>
      <c r="R8603" t="str">
        <f>TEXT(SalesData[[#This Row],[Order Date]],"mmm-yyyy")</f>
        <v>Jan-2025</v>
      </c>
      <c r="S8603">
        <f>YEAR(SalesData[[#This Row],[Order Date]])*100 + MONTH(SalesData[[#This Row],[Order Date]])</f>
        <v>202501</v>
      </c>
    </row>
    <row r="8604" spans="1:19" x14ac:dyDescent="0.3">
      <c r="A8604" t="s">
        <v>18487</v>
      </c>
      <c r="B8604" s="3">
        <v>45660</v>
      </c>
      <c r="C8604" t="s">
        <v>18488</v>
      </c>
      <c r="D8604" t="s">
        <v>13</v>
      </c>
      <c r="E8604" t="s">
        <v>26</v>
      </c>
      <c r="F8604" t="s">
        <v>53</v>
      </c>
      <c r="G8604">
        <v>7</v>
      </c>
      <c r="H8604" s="5">
        <v>819.21</v>
      </c>
      <c r="I8604" s="5">
        <v>0.13</v>
      </c>
      <c r="J8604" s="5">
        <v>4988.9889000000003</v>
      </c>
      <c r="K8604" s="5">
        <v>438.88742576090419</v>
      </c>
      <c r="L8604">
        <f>YEAR(SalesData[Order Date])</f>
        <v>2025</v>
      </c>
      <c r="M8604">
        <f>MONTH(SalesData[Order Date])</f>
        <v>1</v>
      </c>
      <c r="N8604" t="str">
        <f>TEXT(SalesData[[#This Row],[Order Date]], "mmmm")</f>
        <v>January</v>
      </c>
      <c r="O8604" s="7">
        <f>IF(SalesData[Sales]=0,0,SalesData[Profit]/SalesData[Sales])</f>
        <v>8.7971217125959969E-2</v>
      </c>
      <c r="P8604" s="8">
        <f t="shared" si="134"/>
        <v>2.2669924160384483E-5</v>
      </c>
      <c r="Q8604" t="str">
        <f>IF(SalesData[[#This Row],[Discount]]&gt;0, "Yes", "No")</f>
        <v>Yes</v>
      </c>
      <c r="R8604" t="str">
        <f>TEXT(SalesData[[#This Row],[Order Date]],"mmm-yyyy")</f>
        <v>Jan-2025</v>
      </c>
      <c r="S8604">
        <f>YEAR(SalesData[[#This Row],[Order Date]])*100 + MONTH(SalesData[[#This Row],[Order Date]])</f>
        <v>202501</v>
      </c>
    </row>
    <row r="8605" spans="1:19" x14ac:dyDescent="0.3">
      <c r="A8605" t="s">
        <v>18495</v>
      </c>
      <c r="B8605" s="3">
        <v>45659</v>
      </c>
      <c r="C8605" t="s">
        <v>18496</v>
      </c>
      <c r="D8605" t="s">
        <v>23</v>
      </c>
      <c r="E8605" t="s">
        <v>19</v>
      </c>
      <c r="F8605" t="s">
        <v>62</v>
      </c>
      <c r="G8605">
        <v>5</v>
      </c>
      <c r="H8605" s="5">
        <v>667.15</v>
      </c>
      <c r="I8605" s="5">
        <v>0.03</v>
      </c>
      <c r="J8605" s="5">
        <v>3235.6774999999998</v>
      </c>
      <c r="K8605" s="5">
        <v>385.31481114092412</v>
      </c>
      <c r="L8605">
        <f>YEAR(SalesData[Order Date])</f>
        <v>2025</v>
      </c>
      <c r="M8605">
        <f>MONTH(SalesData[Order Date])</f>
        <v>1</v>
      </c>
      <c r="N8605" t="str">
        <f>TEXT(SalesData[[#This Row],[Order Date]], "mmmm")</f>
        <v>January</v>
      </c>
      <c r="O8605" s="7">
        <f>IF(SalesData[Sales]=0,0,SalesData[Profit]/SalesData[Sales])</f>
        <v>0.11908319390326265</v>
      </c>
      <c r="P8605" s="8">
        <f t="shared" si="134"/>
        <v>8.9934797271977807E-6</v>
      </c>
      <c r="Q8605" t="str">
        <f>IF(SalesData[[#This Row],[Discount]]&gt;0, "Yes", "No")</f>
        <v>Yes</v>
      </c>
      <c r="R8605" t="str">
        <f>TEXT(SalesData[[#This Row],[Order Date]],"mmm-yyyy")</f>
        <v>Jan-2025</v>
      </c>
      <c r="S8605">
        <f>YEAR(SalesData[[#This Row],[Order Date]])*100 + MONTH(SalesData[[#This Row],[Order Date]])</f>
        <v>202501</v>
      </c>
    </row>
    <row r="8606" spans="1:19" x14ac:dyDescent="0.3">
      <c r="A8606" t="s">
        <v>18577</v>
      </c>
      <c r="B8606" s="3">
        <v>45667</v>
      </c>
      <c r="C8606" t="s">
        <v>18506</v>
      </c>
      <c r="D8606" t="s">
        <v>18</v>
      </c>
      <c r="E8606" t="s">
        <v>19</v>
      </c>
      <c r="F8606" t="s">
        <v>34</v>
      </c>
      <c r="G8606">
        <v>8</v>
      </c>
      <c r="H8606" s="5">
        <v>320.72000000000003</v>
      </c>
      <c r="I8606" s="5">
        <v>0.22</v>
      </c>
      <c r="J8606" s="5">
        <v>2001.2927999999999</v>
      </c>
      <c r="K8606" s="5">
        <v>132.11305200688579</v>
      </c>
      <c r="L8606">
        <f>YEAR(SalesData[Order Date])</f>
        <v>2025</v>
      </c>
      <c r="M8606">
        <f>MONTH(SalesData[Order Date])</f>
        <v>1</v>
      </c>
      <c r="N8606" t="str">
        <f>TEXT(SalesData[[#This Row],[Order Date]], "mmmm")</f>
        <v>January</v>
      </c>
      <c r="O8606" s="7">
        <f>IF(SalesData[Sales]=0,0,SalesData[Profit]/SalesData[Sales])</f>
        <v>6.6013854647798562E-2</v>
      </c>
      <c r="P8606" s="8">
        <f t="shared" si="134"/>
        <v>8.5744574706909447E-5</v>
      </c>
      <c r="Q8606" t="str">
        <f>IF(SalesData[[#This Row],[Discount]]&gt;0, "Yes", "No")</f>
        <v>Yes</v>
      </c>
      <c r="R8606" t="str">
        <f>TEXT(SalesData[[#This Row],[Order Date]],"mmm-yyyy")</f>
        <v>Jan-2025</v>
      </c>
      <c r="S8606">
        <f>YEAR(SalesData[[#This Row],[Order Date]])*100 + MONTH(SalesData[[#This Row],[Order Date]])</f>
        <v>202501</v>
      </c>
    </row>
    <row r="8607" spans="1:19" x14ac:dyDescent="0.3">
      <c r="A8607" t="s">
        <v>18624</v>
      </c>
      <c r="B8607" s="3">
        <v>45685</v>
      </c>
      <c r="C8607" t="s">
        <v>18625</v>
      </c>
      <c r="D8607" t="s">
        <v>18</v>
      </c>
      <c r="E8607" t="s">
        <v>19</v>
      </c>
      <c r="F8607" t="s">
        <v>31</v>
      </c>
      <c r="G8607">
        <v>9</v>
      </c>
      <c r="H8607" s="5">
        <v>86.66</v>
      </c>
      <c r="I8607" s="5">
        <v>0.26</v>
      </c>
      <c r="J8607" s="5">
        <v>577.15559999999994</v>
      </c>
      <c r="K8607" s="5">
        <v>77.548409100194434</v>
      </c>
      <c r="L8607">
        <f>YEAR(SalesData[Order Date])</f>
        <v>2025</v>
      </c>
      <c r="M8607">
        <f>MONTH(SalesData[Order Date])</f>
        <v>1</v>
      </c>
      <c r="N8607" t="str">
        <f>TEXT(SalesData[[#This Row],[Order Date]], "mmmm")</f>
        <v>January</v>
      </c>
      <c r="O8607" s="7">
        <f>IF(SalesData[Sales]=0,0,SalesData[Profit]/SalesData[Sales])</f>
        <v>0.13436308874105085</v>
      </c>
      <c r="P8607" s="8">
        <f t="shared" si="134"/>
        <v>3.3335897633151272E-4</v>
      </c>
      <c r="Q8607" t="str">
        <f>IF(SalesData[[#This Row],[Discount]]&gt;0, "Yes", "No")</f>
        <v>Yes</v>
      </c>
      <c r="R8607" t="str">
        <f>TEXT(SalesData[[#This Row],[Order Date]],"mmm-yyyy")</f>
        <v>Jan-2025</v>
      </c>
      <c r="S8607">
        <f>YEAR(SalesData[[#This Row],[Order Date]])*100 + MONTH(SalesData[[#This Row],[Order Date]])</f>
        <v>202501</v>
      </c>
    </row>
    <row r="8608" spans="1:19" x14ac:dyDescent="0.3">
      <c r="A8608" t="s">
        <v>18641</v>
      </c>
      <c r="B8608" s="3">
        <v>45671</v>
      </c>
      <c r="C8608" t="s">
        <v>18642</v>
      </c>
      <c r="D8608" t="s">
        <v>13</v>
      </c>
      <c r="E8608" t="s">
        <v>14</v>
      </c>
      <c r="F8608" t="s">
        <v>27</v>
      </c>
      <c r="G8608">
        <v>4</v>
      </c>
      <c r="H8608" s="5">
        <v>692.14</v>
      </c>
      <c r="I8608" s="5">
        <v>0.05</v>
      </c>
      <c r="J8608" s="5">
        <v>2630.1320000000001</v>
      </c>
      <c r="K8608" s="5">
        <v>415.8924193431879</v>
      </c>
      <c r="L8608">
        <f>YEAR(SalesData[Order Date])</f>
        <v>2025</v>
      </c>
      <c r="M8608">
        <f>MONTH(SalesData[Order Date])</f>
        <v>1</v>
      </c>
      <c r="N8608" t="str">
        <f>TEXT(SalesData[[#This Row],[Order Date]], "mmmm")</f>
        <v>January</v>
      </c>
      <c r="O8608" s="7">
        <f>IF(SalesData[Sales]=0,0,SalesData[Profit]/SalesData[Sales])</f>
        <v>0.15812606338510307</v>
      </c>
      <c r="P8608" s="8">
        <f t="shared" si="134"/>
        <v>1.8059930071950761E-5</v>
      </c>
      <c r="Q8608" t="str">
        <f>IF(SalesData[[#This Row],[Discount]]&gt;0, "Yes", "No")</f>
        <v>Yes</v>
      </c>
      <c r="R8608" t="str">
        <f>TEXT(SalesData[[#This Row],[Order Date]],"mmm-yyyy")</f>
        <v>Jan-2025</v>
      </c>
      <c r="S8608">
        <f>YEAR(SalesData[[#This Row],[Order Date]])*100 + MONTH(SalesData[[#This Row],[Order Date]])</f>
        <v>202501</v>
      </c>
    </row>
    <row r="8609" spans="1:19" x14ac:dyDescent="0.3">
      <c r="A8609" t="s">
        <v>18663</v>
      </c>
      <c r="B8609" s="3">
        <v>45679</v>
      </c>
      <c r="C8609" t="s">
        <v>18664</v>
      </c>
      <c r="D8609" t="s">
        <v>23</v>
      </c>
      <c r="E8609" t="s">
        <v>14</v>
      </c>
      <c r="F8609" t="s">
        <v>91</v>
      </c>
      <c r="G8609">
        <v>7</v>
      </c>
      <c r="H8609" s="5">
        <v>671.71</v>
      </c>
      <c r="I8609" s="5">
        <v>0.24</v>
      </c>
      <c r="J8609" s="5">
        <v>3573.4971999999998</v>
      </c>
      <c r="K8609" s="5">
        <v>432.33823233494041</v>
      </c>
      <c r="L8609">
        <f>YEAR(SalesData[Order Date])</f>
        <v>2025</v>
      </c>
      <c r="M8609">
        <f>MONTH(SalesData[Order Date])</f>
        <v>1</v>
      </c>
      <c r="N8609" t="str">
        <f>TEXT(SalesData[[#This Row],[Order Date]], "mmmm")</f>
        <v>January</v>
      </c>
      <c r="O8609" s="7">
        <f>IF(SalesData[Sales]=0,0,SalesData[Profit]/SalesData[Sales])</f>
        <v>0.12098462882101613</v>
      </c>
      <c r="P8609" s="8">
        <f t="shared" si="134"/>
        <v>5.1042435404734609E-5</v>
      </c>
      <c r="Q8609" t="str">
        <f>IF(SalesData[[#This Row],[Discount]]&gt;0, "Yes", "No")</f>
        <v>Yes</v>
      </c>
      <c r="R8609" t="str">
        <f>TEXT(SalesData[[#This Row],[Order Date]],"mmm-yyyy")</f>
        <v>Jan-2025</v>
      </c>
      <c r="S8609">
        <f>YEAR(SalesData[[#This Row],[Order Date]])*100 + MONTH(SalesData[[#This Row],[Order Date]])</f>
        <v>202501</v>
      </c>
    </row>
    <row r="8610" spans="1:19" x14ac:dyDescent="0.3">
      <c r="A8610" t="s">
        <v>18667</v>
      </c>
      <c r="B8610" s="3">
        <v>45663</v>
      </c>
      <c r="C8610" t="s">
        <v>18668</v>
      </c>
      <c r="D8610" t="s">
        <v>13</v>
      </c>
      <c r="E8610" t="s">
        <v>19</v>
      </c>
      <c r="F8610" t="s">
        <v>15</v>
      </c>
      <c r="G8610">
        <v>9</v>
      </c>
      <c r="H8610" s="5">
        <v>565.03</v>
      </c>
      <c r="I8610" s="5">
        <v>0.01</v>
      </c>
      <c r="J8610" s="5">
        <v>5034.4172999999992</v>
      </c>
      <c r="K8610" s="5">
        <v>1362.208161437208</v>
      </c>
      <c r="L8610">
        <f>YEAR(SalesData[Order Date])</f>
        <v>2025</v>
      </c>
      <c r="M8610">
        <f>MONTH(SalesData[Order Date])</f>
        <v>1</v>
      </c>
      <c r="N8610" t="str">
        <f>TEXT(SalesData[[#This Row],[Order Date]], "mmmm")</f>
        <v>January</v>
      </c>
      <c r="O8610" s="7">
        <f>IF(SalesData[Sales]=0,0,SalesData[Profit]/SalesData[Sales])</f>
        <v>0.27057911179456823</v>
      </c>
      <c r="P8610" s="8">
        <f t="shared" si="134"/>
        <v>1.966463924236078E-6</v>
      </c>
      <c r="Q8610" t="str">
        <f>IF(SalesData[[#This Row],[Discount]]&gt;0, "Yes", "No")</f>
        <v>Yes</v>
      </c>
      <c r="R8610" t="str">
        <f>TEXT(SalesData[[#This Row],[Order Date]],"mmm-yyyy")</f>
        <v>Jan-2025</v>
      </c>
      <c r="S8610">
        <f>YEAR(SalesData[[#This Row],[Order Date]])*100 + MONTH(SalesData[[#This Row],[Order Date]])</f>
        <v>202501</v>
      </c>
    </row>
    <row r="8611" spans="1:19" x14ac:dyDescent="0.3">
      <c r="A8611" t="s">
        <v>18700</v>
      </c>
      <c r="B8611" s="3">
        <v>45672</v>
      </c>
      <c r="C8611" t="s">
        <v>4391</v>
      </c>
      <c r="D8611" t="s">
        <v>23</v>
      </c>
      <c r="E8611" t="s">
        <v>19</v>
      </c>
      <c r="F8611" t="s">
        <v>44</v>
      </c>
      <c r="G8611">
        <v>6</v>
      </c>
      <c r="H8611" s="5">
        <v>746.87</v>
      </c>
      <c r="I8611" s="5">
        <v>0.26</v>
      </c>
      <c r="J8611" s="5">
        <v>3316.1028000000001</v>
      </c>
      <c r="K8611" s="5">
        <v>641.19608841681895</v>
      </c>
      <c r="L8611">
        <f>YEAR(SalesData[Order Date])</f>
        <v>2025</v>
      </c>
      <c r="M8611">
        <f>MONTH(SalesData[Order Date])</f>
        <v>1</v>
      </c>
      <c r="N8611" t="str">
        <f>TEXT(SalesData[[#This Row],[Order Date]], "mmmm")</f>
        <v>January</v>
      </c>
      <c r="O8611" s="7">
        <f>IF(SalesData[Sales]=0,0,SalesData[Profit]/SalesData[Sales])</f>
        <v>0.1933583266528465</v>
      </c>
      <c r="P8611" s="8">
        <f t="shared" si="134"/>
        <v>5.8019914219788361E-5</v>
      </c>
      <c r="Q8611" t="str">
        <f>IF(SalesData[[#This Row],[Discount]]&gt;0, "Yes", "No")</f>
        <v>Yes</v>
      </c>
      <c r="R8611" t="str">
        <f>TEXT(SalesData[[#This Row],[Order Date]],"mmm-yyyy")</f>
        <v>Jan-2025</v>
      </c>
      <c r="S8611">
        <f>YEAR(SalesData[[#This Row],[Order Date]])*100 + MONTH(SalesData[[#This Row],[Order Date]])</f>
        <v>202501</v>
      </c>
    </row>
    <row r="8612" spans="1:19" x14ac:dyDescent="0.3">
      <c r="A8612" t="s">
        <v>18720</v>
      </c>
      <c r="B8612" s="3">
        <v>45676</v>
      </c>
      <c r="C8612" t="s">
        <v>18721</v>
      </c>
      <c r="D8612" t="s">
        <v>13</v>
      </c>
      <c r="E8612" t="s">
        <v>19</v>
      </c>
      <c r="F8612" t="s">
        <v>34</v>
      </c>
      <c r="G8612">
        <v>4</v>
      </c>
      <c r="H8612" s="5">
        <v>498.24</v>
      </c>
      <c r="I8612" s="5">
        <v>0.28000000000000003</v>
      </c>
      <c r="J8612" s="5">
        <v>1434.9312</v>
      </c>
      <c r="K8612" s="5">
        <v>419.13256377695569</v>
      </c>
      <c r="L8612">
        <f>YEAR(SalesData[Order Date])</f>
        <v>2025</v>
      </c>
      <c r="M8612">
        <f>MONTH(SalesData[Order Date])</f>
        <v>1</v>
      </c>
      <c r="N8612" t="str">
        <f>TEXT(SalesData[[#This Row],[Order Date]], "mmmm")</f>
        <v>January</v>
      </c>
      <c r="O8612" s="7">
        <f>IF(SalesData[Sales]=0,0,SalesData[Profit]/SalesData[Sales])</f>
        <v>0.29209244580991456</v>
      </c>
      <c r="P8612" s="8">
        <f t="shared" si="134"/>
        <v>1.4049454078355814E-4</v>
      </c>
      <c r="Q8612" t="str">
        <f>IF(SalesData[[#This Row],[Discount]]&gt;0, "Yes", "No")</f>
        <v>Yes</v>
      </c>
      <c r="R8612" t="str">
        <f>TEXT(SalesData[[#This Row],[Order Date]],"mmm-yyyy")</f>
        <v>Jan-2025</v>
      </c>
      <c r="S8612">
        <f>YEAR(SalesData[[#This Row],[Order Date]])*100 + MONTH(SalesData[[#This Row],[Order Date]])</f>
        <v>202501</v>
      </c>
    </row>
    <row r="8613" spans="1:19" x14ac:dyDescent="0.3">
      <c r="A8613" t="s">
        <v>18816</v>
      </c>
      <c r="B8613" s="3">
        <v>45679</v>
      </c>
      <c r="C8613" t="s">
        <v>18817</v>
      </c>
      <c r="D8613" t="s">
        <v>23</v>
      </c>
      <c r="E8613" t="s">
        <v>14</v>
      </c>
      <c r="F8613" t="s">
        <v>27</v>
      </c>
      <c r="G8613">
        <v>9</v>
      </c>
      <c r="H8613" s="5">
        <v>15.76</v>
      </c>
      <c r="I8613" s="5">
        <v>0.02</v>
      </c>
      <c r="J8613" s="5">
        <v>139.00319999999999</v>
      </c>
      <c r="K8613" s="5">
        <v>15.137089135178639</v>
      </c>
      <c r="L8613">
        <f>YEAR(SalesData[Order Date])</f>
        <v>2025</v>
      </c>
      <c r="M8613">
        <f>MONTH(SalesData[Order Date])</f>
        <v>1</v>
      </c>
      <c r="N8613" t="str">
        <f>TEXT(SalesData[[#This Row],[Order Date]], "mmmm")</f>
        <v>January</v>
      </c>
      <c r="O8613" s="7">
        <f>IF(SalesData[Sales]=0,0,SalesData[Profit]/SalesData[Sales])</f>
        <v>0.1088974148449722</v>
      </c>
      <c r="P8613" s="8">
        <f t="shared" si="134"/>
        <v>1.4100394811054711E-4</v>
      </c>
      <c r="Q8613" t="str">
        <f>IF(SalesData[[#This Row],[Discount]]&gt;0, "Yes", "No")</f>
        <v>Yes</v>
      </c>
      <c r="R8613" t="str">
        <f>TEXT(SalesData[[#This Row],[Order Date]],"mmm-yyyy")</f>
        <v>Jan-2025</v>
      </c>
      <c r="S8613">
        <f>YEAR(SalesData[[#This Row],[Order Date]])*100 + MONTH(SalesData[[#This Row],[Order Date]])</f>
        <v>202501</v>
      </c>
    </row>
    <row r="8614" spans="1:19" x14ac:dyDescent="0.3">
      <c r="A8614" t="s">
        <v>18836</v>
      </c>
      <c r="B8614" s="3">
        <v>45682</v>
      </c>
      <c r="C8614" t="s">
        <v>18837</v>
      </c>
      <c r="D8614" t="s">
        <v>23</v>
      </c>
      <c r="E8614" t="s">
        <v>26</v>
      </c>
      <c r="F8614" t="s">
        <v>20</v>
      </c>
      <c r="G8614">
        <v>9</v>
      </c>
      <c r="H8614" s="5">
        <v>388.8</v>
      </c>
      <c r="I8614" s="5">
        <v>0.08</v>
      </c>
      <c r="J8614" s="5">
        <v>3219.264000000001</v>
      </c>
      <c r="K8614" s="5">
        <v>586.73822945136192</v>
      </c>
      <c r="L8614">
        <f>YEAR(SalesData[Order Date])</f>
        <v>2025</v>
      </c>
      <c r="M8614">
        <f>MONTH(SalesData[Order Date])</f>
        <v>1</v>
      </c>
      <c r="N8614" t="str">
        <f>TEXT(SalesData[[#This Row],[Order Date]], "mmmm")</f>
        <v>January</v>
      </c>
      <c r="O8614" s="7">
        <f>IF(SalesData[Sales]=0,0,SalesData[Profit]/SalesData[Sales])</f>
        <v>0.18225850053035778</v>
      </c>
      <c r="P8614" s="8">
        <f t="shared" si="134"/>
        <v>2.2862368541380887E-5</v>
      </c>
      <c r="Q8614" t="str">
        <f>IF(SalesData[[#This Row],[Discount]]&gt;0, "Yes", "No")</f>
        <v>Yes</v>
      </c>
      <c r="R8614" t="str">
        <f>TEXT(SalesData[[#This Row],[Order Date]],"mmm-yyyy")</f>
        <v>Jan-2025</v>
      </c>
      <c r="S8614">
        <f>YEAR(SalesData[[#This Row],[Order Date]])*100 + MONTH(SalesData[[#This Row],[Order Date]])</f>
        <v>202501</v>
      </c>
    </row>
    <row r="8615" spans="1:19" x14ac:dyDescent="0.3">
      <c r="A8615" t="s">
        <v>18854</v>
      </c>
      <c r="B8615" s="3">
        <v>45677</v>
      </c>
      <c r="C8615" t="s">
        <v>18855</v>
      </c>
      <c r="D8615" t="s">
        <v>13</v>
      </c>
      <c r="E8615" t="s">
        <v>19</v>
      </c>
      <c r="F8615" t="s">
        <v>31</v>
      </c>
      <c r="G8615">
        <v>4</v>
      </c>
      <c r="H8615" s="5">
        <v>85.99</v>
      </c>
      <c r="I8615" s="5">
        <v>0.28000000000000003</v>
      </c>
      <c r="J8615" s="5">
        <v>247.65119999999999</v>
      </c>
      <c r="K8615" s="5">
        <v>31.046085382875969</v>
      </c>
      <c r="L8615">
        <f>YEAR(SalesData[Order Date])</f>
        <v>2025</v>
      </c>
      <c r="M8615">
        <f>MONTH(SalesData[Order Date])</f>
        <v>1</v>
      </c>
      <c r="N8615" t="str">
        <f>TEXT(SalesData[[#This Row],[Order Date]], "mmmm")</f>
        <v>January</v>
      </c>
      <c r="O8615" s="7">
        <f>IF(SalesData[Sales]=0,0,SalesData[Profit]/SalesData[Sales])</f>
        <v>0.12536214394630824</v>
      </c>
      <c r="P8615" s="8">
        <f t="shared" si="134"/>
        <v>8.1404814513315511E-4</v>
      </c>
      <c r="Q8615" t="str">
        <f>IF(SalesData[[#This Row],[Discount]]&gt;0, "Yes", "No")</f>
        <v>Yes</v>
      </c>
      <c r="R8615" t="str">
        <f>TEXT(SalesData[[#This Row],[Order Date]],"mmm-yyyy")</f>
        <v>Jan-2025</v>
      </c>
      <c r="S8615">
        <f>YEAR(SalesData[[#This Row],[Order Date]])*100 + MONTH(SalesData[[#This Row],[Order Date]])</f>
        <v>202501</v>
      </c>
    </row>
    <row r="8616" spans="1:19" x14ac:dyDescent="0.3">
      <c r="A8616" t="s">
        <v>18860</v>
      </c>
      <c r="B8616" s="3">
        <v>45679</v>
      </c>
      <c r="C8616" t="s">
        <v>18861</v>
      </c>
      <c r="D8616" t="s">
        <v>30</v>
      </c>
      <c r="E8616" t="s">
        <v>26</v>
      </c>
      <c r="F8616" t="s">
        <v>91</v>
      </c>
      <c r="G8616">
        <v>5</v>
      </c>
      <c r="H8616" s="5">
        <v>426.61</v>
      </c>
      <c r="I8616" s="5">
        <v>0.13</v>
      </c>
      <c r="J8616" s="5">
        <v>1855.7535</v>
      </c>
      <c r="K8616" s="5">
        <v>332.86374354086439</v>
      </c>
      <c r="L8616">
        <f>YEAR(SalesData[Order Date])</f>
        <v>2025</v>
      </c>
      <c r="M8616">
        <f>MONTH(SalesData[Order Date])</f>
        <v>1</v>
      </c>
      <c r="N8616" t="str">
        <f>TEXT(SalesData[[#This Row],[Order Date]], "mmmm")</f>
        <v>January</v>
      </c>
      <c r="O8616" s="7">
        <f>IF(SalesData[Sales]=0,0,SalesData[Profit]/SalesData[Sales])</f>
        <v>0.17936851178826518</v>
      </c>
      <c r="P8616" s="8">
        <f t="shared" si="134"/>
        <v>6.0945594336747847E-5</v>
      </c>
      <c r="Q8616" t="str">
        <f>IF(SalesData[[#This Row],[Discount]]&gt;0, "Yes", "No")</f>
        <v>Yes</v>
      </c>
      <c r="R8616" t="str">
        <f>TEXT(SalesData[[#This Row],[Order Date]],"mmm-yyyy")</f>
        <v>Jan-2025</v>
      </c>
      <c r="S8616">
        <f>YEAR(SalesData[[#This Row],[Order Date]])*100 + MONTH(SalesData[[#This Row],[Order Date]])</f>
        <v>202501</v>
      </c>
    </row>
    <row r="8617" spans="1:19" x14ac:dyDescent="0.3">
      <c r="A8617" t="s">
        <v>18875</v>
      </c>
      <c r="B8617" s="3">
        <v>45667</v>
      </c>
      <c r="C8617" t="s">
        <v>18876</v>
      </c>
      <c r="D8617" t="s">
        <v>23</v>
      </c>
      <c r="E8617" t="s">
        <v>26</v>
      </c>
      <c r="F8617" t="s">
        <v>91</v>
      </c>
      <c r="G8617">
        <v>9</v>
      </c>
      <c r="H8617" s="5">
        <v>565.96</v>
      </c>
      <c r="I8617" s="5">
        <v>0.09</v>
      </c>
      <c r="J8617" s="5">
        <v>4635.2124000000003</v>
      </c>
      <c r="K8617" s="5">
        <v>260.21840251533979</v>
      </c>
      <c r="L8617">
        <f>YEAR(SalesData[Order Date])</f>
        <v>2025</v>
      </c>
      <c r="M8617">
        <f>MONTH(SalesData[Order Date])</f>
        <v>1</v>
      </c>
      <c r="N8617" t="str">
        <f>TEXT(SalesData[[#This Row],[Order Date]], "mmmm")</f>
        <v>January</v>
      </c>
      <c r="O8617" s="7">
        <f>IF(SalesData[Sales]=0,0,SalesData[Profit]/SalesData[Sales])</f>
        <v>5.6139477559936576E-2</v>
      </c>
      <c r="P8617" s="8">
        <f t="shared" si="134"/>
        <v>1.7669093222135838E-5</v>
      </c>
      <c r="Q8617" t="str">
        <f>IF(SalesData[[#This Row],[Discount]]&gt;0, "Yes", "No")</f>
        <v>Yes</v>
      </c>
      <c r="R8617" t="str">
        <f>TEXT(SalesData[[#This Row],[Order Date]],"mmm-yyyy")</f>
        <v>Jan-2025</v>
      </c>
      <c r="S8617">
        <f>YEAR(SalesData[[#This Row],[Order Date]])*100 + MONTH(SalesData[[#This Row],[Order Date]])</f>
        <v>202501</v>
      </c>
    </row>
    <row r="8618" spans="1:19" x14ac:dyDescent="0.3">
      <c r="A8618" t="s">
        <v>18899</v>
      </c>
      <c r="B8618" s="3">
        <v>45682</v>
      </c>
      <c r="C8618" t="s">
        <v>18900</v>
      </c>
      <c r="D8618" t="s">
        <v>30</v>
      </c>
      <c r="E8618" t="s">
        <v>26</v>
      </c>
      <c r="F8618" t="s">
        <v>39</v>
      </c>
      <c r="G8618">
        <v>2</v>
      </c>
      <c r="H8618" s="5">
        <v>145.97999999999999</v>
      </c>
      <c r="I8618" s="5">
        <v>0.24</v>
      </c>
      <c r="J8618" s="5">
        <v>221.8896</v>
      </c>
      <c r="K8618" s="5">
        <v>19.623907909696349</v>
      </c>
      <c r="L8618">
        <f>YEAR(SalesData[Order Date])</f>
        <v>2025</v>
      </c>
      <c r="M8618">
        <f>MONTH(SalesData[Order Date])</f>
        <v>1</v>
      </c>
      <c r="N8618" t="str">
        <f>TEXT(SalesData[[#This Row],[Order Date]], "mmmm")</f>
        <v>January</v>
      </c>
      <c r="O8618" s="7">
        <f>IF(SalesData[Sales]=0,0,SalesData[Profit]/SalesData[Sales])</f>
        <v>8.8439962529547805E-2</v>
      </c>
      <c r="P8618" s="8">
        <f t="shared" si="134"/>
        <v>8.2203041512535961E-4</v>
      </c>
      <c r="Q8618" t="str">
        <f>IF(SalesData[[#This Row],[Discount]]&gt;0, "Yes", "No")</f>
        <v>Yes</v>
      </c>
      <c r="R8618" t="str">
        <f>TEXT(SalesData[[#This Row],[Order Date]],"mmm-yyyy")</f>
        <v>Jan-2025</v>
      </c>
      <c r="S8618">
        <f>YEAR(SalesData[[#This Row],[Order Date]])*100 + MONTH(SalesData[[#This Row],[Order Date]])</f>
        <v>202501</v>
      </c>
    </row>
    <row r="8619" spans="1:19" x14ac:dyDescent="0.3">
      <c r="A8619" t="s">
        <v>18903</v>
      </c>
      <c r="B8619" s="3">
        <v>45669</v>
      </c>
      <c r="C8619" t="s">
        <v>18904</v>
      </c>
      <c r="D8619" t="s">
        <v>30</v>
      </c>
      <c r="E8619" t="s">
        <v>19</v>
      </c>
      <c r="F8619" t="s">
        <v>31</v>
      </c>
      <c r="G8619">
        <v>2</v>
      </c>
      <c r="H8619" s="5">
        <v>718.12</v>
      </c>
      <c r="I8619" s="5">
        <v>0.12</v>
      </c>
      <c r="J8619" s="5">
        <v>1263.8912</v>
      </c>
      <c r="K8619" s="5">
        <v>255.04369925850571</v>
      </c>
      <c r="L8619">
        <f>YEAR(SalesData[Order Date])</f>
        <v>2025</v>
      </c>
      <c r="M8619">
        <f>MONTH(SalesData[Order Date])</f>
        <v>1</v>
      </c>
      <c r="N8619" t="str">
        <f>TEXT(SalesData[[#This Row],[Order Date]], "mmmm")</f>
        <v>January</v>
      </c>
      <c r="O8619" s="7">
        <f>IF(SalesData[Sales]=0,0,SalesData[Profit]/SalesData[Sales])</f>
        <v>0.20179244800383586</v>
      </c>
      <c r="P8619" s="8">
        <f t="shared" si="134"/>
        <v>8.3551495571770727E-5</v>
      </c>
      <c r="Q8619" t="str">
        <f>IF(SalesData[[#This Row],[Discount]]&gt;0, "Yes", "No")</f>
        <v>Yes</v>
      </c>
      <c r="R8619" t="str">
        <f>TEXT(SalesData[[#This Row],[Order Date]],"mmm-yyyy")</f>
        <v>Jan-2025</v>
      </c>
      <c r="S8619">
        <f>YEAR(SalesData[[#This Row],[Order Date]])*100 + MONTH(SalesData[[#This Row],[Order Date]])</f>
        <v>202501</v>
      </c>
    </row>
    <row r="8620" spans="1:19" x14ac:dyDescent="0.3">
      <c r="A8620" t="s">
        <v>18915</v>
      </c>
      <c r="B8620" s="3">
        <v>45678</v>
      </c>
      <c r="C8620" t="s">
        <v>18916</v>
      </c>
      <c r="D8620" t="s">
        <v>18</v>
      </c>
      <c r="E8620" t="s">
        <v>26</v>
      </c>
      <c r="F8620" t="s">
        <v>27</v>
      </c>
      <c r="G8620">
        <v>4</v>
      </c>
      <c r="H8620" s="5">
        <v>945.43</v>
      </c>
      <c r="I8620" s="5">
        <v>0.01</v>
      </c>
      <c r="J8620" s="5">
        <v>3743.9027999999998</v>
      </c>
      <c r="K8620" s="5">
        <v>681.81776702280797</v>
      </c>
      <c r="L8620">
        <f>YEAR(SalesData[Order Date])</f>
        <v>2025</v>
      </c>
      <c r="M8620">
        <f>MONTH(SalesData[Order Date])</f>
        <v>1</v>
      </c>
      <c r="N8620" t="str">
        <f>TEXT(SalesData[[#This Row],[Order Date]], "mmmm")</f>
        <v>January</v>
      </c>
      <c r="O8620" s="7">
        <f>IF(SalesData[Sales]=0,0,SalesData[Profit]/SalesData[Sales])</f>
        <v>0.18211417428433452</v>
      </c>
      <c r="P8620" s="8">
        <f t="shared" si="134"/>
        <v>2.6442994193118478E-6</v>
      </c>
      <c r="Q8620" t="str">
        <f>IF(SalesData[[#This Row],[Discount]]&gt;0, "Yes", "No")</f>
        <v>Yes</v>
      </c>
      <c r="R8620" t="str">
        <f>TEXT(SalesData[[#This Row],[Order Date]],"mmm-yyyy")</f>
        <v>Jan-2025</v>
      </c>
      <c r="S8620">
        <f>YEAR(SalesData[[#This Row],[Order Date]])*100 + MONTH(SalesData[[#This Row],[Order Date]])</f>
        <v>202501</v>
      </c>
    </row>
    <row r="8621" spans="1:19" x14ac:dyDescent="0.3">
      <c r="A8621" t="s">
        <v>18973</v>
      </c>
      <c r="B8621" s="3">
        <v>45662</v>
      </c>
      <c r="C8621" t="s">
        <v>18974</v>
      </c>
      <c r="D8621" t="s">
        <v>23</v>
      </c>
      <c r="E8621" t="s">
        <v>14</v>
      </c>
      <c r="F8621" t="s">
        <v>20</v>
      </c>
      <c r="G8621">
        <v>6</v>
      </c>
      <c r="H8621" s="5">
        <v>777.38</v>
      </c>
      <c r="I8621" s="5">
        <v>0</v>
      </c>
      <c r="J8621" s="5">
        <v>4664.28</v>
      </c>
      <c r="K8621" s="5">
        <v>1338.852594241403</v>
      </c>
      <c r="L8621">
        <f>YEAR(SalesData[Order Date])</f>
        <v>2025</v>
      </c>
      <c r="M8621">
        <f>MONTH(SalesData[Order Date])</f>
        <v>1</v>
      </c>
      <c r="N8621" t="str">
        <f>TEXT(SalesData[[#This Row],[Order Date]], "mmmm")</f>
        <v>January</v>
      </c>
      <c r="O8621" s="7">
        <f>IF(SalesData[Sales]=0,0,SalesData[Profit]/SalesData[Sales])</f>
        <v>0.28704378687415916</v>
      </c>
      <c r="P8621" s="8">
        <f t="shared" si="134"/>
        <v>0</v>
      </c>
      <c r="Q8621" t="str">
        <f>IF(SalesData[[#This Row],[Discount]]&gt;0, "Yes", "No")</f>
        <v>No</v>
      </c>
      <c r="R8621" t="str">
        <f>TEXT(SalesData[[#This Row],[Order Date]],"mmm-yyyy")</f>
        <v>Jan-2025</v>
      </c>
      <c r="S8621">
        <f>YEAR(SalesData[[#This Row],[Order Date]])*100 + MONTH(SalesData[[#This Row],[Order Date]])</f>
        <v>202501</v>
      </c>
    </row>
    <row r="8622" spans="1:19" x14ac:dyDescent="0.3">
      <c r="A8622" t="s">
        <v>19013</v>
      </c>
      <c r="B8622" s="3">
        <v>45667</v>
      </c>
      <c r="C8622" t="s">
        <v>19014</v>
      </c>
      <c r="D8622" t="s">
        <v>23</v>
      </c>
      <c r="E8622" t="s">
        <v>19</v>
      </c>
      <c r="F8622" t="s">
        <v>44</v>
      </c>
      <c r="G8622">
        <v>7</v>
      </c>
      <c r="H8622" s="5">
        <v>371.35</v>
      </c>
      <c r="I8622" s="5">
        <v>0.24</v>
      </c>
      <c r="J8622" s="5">
        <v>1975.5820000000001</v>
      </c>
      <c r="K8622" s="5">
        <v>115.0745899389571</v>
      </c>
      <c r="L8622">
        <f>YEAR(SalesData[Order Date])</f>
        <v>2025</v>
      </c>
      <c r="M8622">
        <f>MONTH(SalesData[Order Date])</f>
        <v>1</v>
      </c>
      <c r="N8622" t="str">
        <f>TEXT(SalesData[[#This Row],[Order Date]], "mmmm")</f>
        <v>January</v>
      </c>
      <c r="O8622" s="7">
        <f>IF(SalesData[Sales]=0,0,SalesData[Profit]/SalesData[Sales])</f>
        <v>5.8248450299181249E-2</v>
      </c>
      <c r="P8622" s="8">
        <f t="shared" si="134"/>
        <v>9.2327223066417888E-5</v>
      </c>
      <c r="Q8622" t="str">
        <f>IF(SalesData[[#This Row],[Discount]]&gt;0, "Yes", "No")</f>
        <v>Yes</v>
      </c>
      <c r="R8622" t="str">
        <f>TEXT(SalesData[[#This Row],[Order Date]],"mmm-yyyy")</f>
        <v>Jan-2025</v>
      </c>
      <c r="S8622">
        <f>YEAR(SalesData[[#This Row],[Order Date]])*100 + MONTH(SalesData[[#This Row],[Order Date]])</f>
        <v>202501</v>
      </c>
    </row>
    <row r="8623" spans="1:19" x14ac:dyDescent="0.3">
      <c r="A8623" t="s">
        <v>19023</v>
      </c>
      <c r="B8623" s="3">
        <v>45667</v>
      </c>
      <c r="C8623" t="s">
        <v>19024</v>
      </c>
      <c r="D8623" t="s">
        <v>18</v>
      </c>
      <c r="E8623" t="s">
        <v>19</v>
      </c>
      <c r="F8623" t="s">
        <v>15</v>
      </c>
      <c r="G8623">
        <v>2</v>
      </c>
      <c r="H8623" s="5">
        <v>494.07</v>
      </c>
      <c r="I8623" s="5">
        <v>0.22</v>
      </c>
      <c r="J8623" s="5">
        <v>770.74919999999997</v>
      </c>
      <c r="K8623" s="5">
        <v>81.922400806363171</v>
      </c>
      <c r="L8623">
        <f>YEAR(SalesData[Order Date])</f>
        <v>2025</v>
      </c>
      <c r="M8623">
        <f>MONTH(SalesData[Order Date])</f>
        <v>1</v>
      </c>
      <c r="N8623" t="str">
        <f>TEXT(SalesData[[#This Row],[Order Date]], "mmmm")</f>
        <v>January</v>
      </c>
      <c r="O8623" s="7">
        <f>IF(SalesData[Sales]=0,0,SalesData[Profit]/SalesData[Sales])</f>
        <v>0.10628931020150675</v>
      </c>
      <c r="P8623" s="8">
        <f t="shared" si="134"/>
        <v>2.2264051652599835E-4</v>
      </c>
      <c r="Q8623" t="str">
        <f>IF(SalesData[[#This Row],[Discount]]&gt;0, "Yes", "No")</f>
        <v>Yes</v>
      </c>
      <c r="R8623" t="str">
        <f>TEXT(SalesData[[#This Row],[Order Date]],"mmm-yyyy")</f>
        <v>Jan-2025</v>
      </c>
      <c r="S8623">
        <f>YEAR(SalesData[[#This Row],[Order Date]])*100 + MONTH(SalesData[[#This Row],[Order Date]])</f>
        <v>202501</v>
      </c>
    </row>
    <row r="8624" spans="1:19" x14ac:dyDescent="0.3">
      <c r="A8624" t="s">
        <v>19080</v>
      </c>
      <c r="B8624" s="3">
        <v>45658</v>
      </c>
      <c r="C8624" t="s">
        <v>19081</v>
      </c>
      <c r="D8624" t="s">
        <v>23</v>
      </c>
      <c r="E8624" t="s">
        <v>26</v>
      </c>
      <c r="F8624" t="s">
        <v>91</v>
      </c>
      <c r="G8624">
        <v>3</v>
      </c>
      <c r="H8624" s="5">
        <v>463.46</v>
      </c>
      <c r="I8624" s="5">
        <v>0.28999999999999998</v>
      </c>
      <c r="J8624" s="5">
        <v>987.1697999999999</v>
      </c>
      <c r="K8624" s="5">
        <v>179.31610003915131</v>
      </c>
      <c r="L8624">
        <f>YEAR(SalesData[Order Date])</f>
        <v>2025</v>
      </c>
      <c r="M8624">
        <f>MONTH(SalesData[Order Date])</f>
        <v>1</v>
      </c>
      <c r="N8624" t="str">
        <f>TEXT(SalesData[[#This Row],[Order Date]], "mmmm")</f>
        <v>January</v>
      </c>
      <c r="O8624" s="7">
        <f>IF(SalesData[Sales]=0,0,SalesData[Profit]/SalesData[Sales])</f>
        <v>0.18164666305548582</v>
      </c>
      <c r="P8624" s="8">
        <f t="shared" si="134"/>
        <v>2.0857607272831887E-4</v>
      </c>
      <c r="Q8624" t="str">
        <f>IF(SalesData[[#This Row],[Discount]]&gt;0, "Yes", "No")</f>
        <v>Yes</v>
      </c>
      <c r="R8624" t="str">
        <f>TEXT(SalesData[[#This Row],[Order Date]],"mmm-yyyy")</f>
        <v>Jan-2025</v>
      </c>
      <c r="S8624">
        <f>YEAR(SalesData[[#This Row],[Order Date]])*100 + MONTH(SalesData[[#This Row],[Order Date]])</f>
        <v>202501</v>
      </c>
    </row>
    <row r="8625" spans="1:19" x14ac:dyDescent="0.3">
      <c r="A8625" t="s">
        <v>19117</v>
      </c>
      <c r="B8625" s="3">
        <v>45684</v>
      </c>
      <c r="C8625" t="s">
        <v>13014</v>
      </c>
      <c r="D8625" t="s">
        <v>13</v>
      </c>
      <c r="E8625" t="s">
        <v>19</v>
      </c>
      <c r="F8625" t="s">
        <v>44</v>
      </c>
      <c r="G8625">
        <v>5</v>
      </c>
      <c r="H8625" s="5">
        <v>500.33</v>
      </c>
      <c r="I8625" s="5">
        <v>0.05</v>
      </c>
      <c r="J8625" s="5">
        <v>2376.5675000000001</v>
      </c>
      <c r="K8625" s="5">
        <v>350.82642957877312</v>
      </c>
      <c r="L8625">
        <f>YEAR(SalesData[Order Date])</f>
        <v>2025</v>
      </c>
      <c r="M8625">
        <f>MONTH(SalesData[Order Date])</f>
        <v>1</v>
      </c>
      <c r="N8625" t="str">
        <f>TEXT(SalesData[[#This Row],[Order Date]], "mmmm")</f>
        <v>January</v>
      </c>
      <c r="O8625" s="7">
        <f>IF(SalesData[Sales]=0,0,SalesData[Profit]/SalesData[Sales])</f>
        <v>0.14761896288608387</v>
      </c>
      <c r="P8625" s="8">
        <f t="shared" si="134"/>
        <v>1.9986808706253874E-5</v>
      </c>
      <c r="Q8625" t="str">
        <f>IF(SalesData[[#This Row],[Discount]]&gt;0, "Yes", "No")</f>
        <v>Yes</v>
      </c>
      <c r="R8625" t="str">
        <f>TEXT(SalesData[[#This Row],[Order Date]],"mmm-yyyy")</f>
        <v>Jan-2025</v>
      </c>
      <c r="S8625">
        <f>YEAR(SalesData[[#This Row],[Order Date]])*100 + MONTH(SalesData[[#This Row],[Order Date]])</f>
        <v>202501</v>
      </c>
    </row>
    <row r="8626" spans="1:19" x14ac:dyDescent="0.3">
      <c r="A8626" t="s">
        <v>19129</v>
      </c>
      <c r="B8626" s="3">
        <v>45686</v>
      </c>
      <c r="C8626" t="s">
        <v>19130</v>
      </c>
      <c r="D8626" t="s">
        <v>30</v>
      </c>
      <c r="E8626" t="s">
        <v>19</v>
      </c>
      <c r="F8626" t="s">
        <v>44</v>
      </c>
      <c r="G8626">
        <v>9</v>
      </c>
      <c r="H8626" s="5">
        <v>302.29000000000002</v>
      </c>
      <c r="I8626" s="5">
        <v>0.1</v>
      </c>
      <c r="J8626" s="5">
        <v>2448.549</v>
      </c>
      <c r="K8626" s="5">
        <v>404.54401688874111</v>
      </c>
      <c r="L8626">
        <f>YEAR(SalesData[Order Date])</f>
        <v>2025</v>
      </c>
      <c r="M8626">
        <f>MONTH(SalesData[Order Date])</f>
        <v>1</v>
      </c>
      <c r="N8626" t="str">
        <f>TEXT(SalesData[[#This Row],[Order Date]], "mmmm")</f>
        <v>January</v>
      </c>
      <c r="O8626" s="7">
        <f>IF(SalesData[Sales]=0,0,SalesData[Profit]/SalesData[Sales])</f>
        <v>0.16521785632582445</v>
      </c>
      <c r="P8626" s="8">
        <f t="shared" si="134"/>
        <v>3.6756462705055117E-5</v>
      </c>
      <c r="Q8626" t="str">
        <f>IF(SalesData[[#This Row],[Discount]]&gt;0, "Yes", "No")</f>
        <v>Yes</v>
      </c>
      <c r="R8626" t="str">
        <f>TEXT(SalesData[[#This Row],[Order Date]],"mmm-yyyy")</f>
        <v>Jan-2025</v>
      </c>
      <c r="S8626">
        <f>YEAR(SalesData[[#This Row],[Order Date]])*100 + MONTH(SalesData[[#This Row],[Order Date]])</f>
        <v>202501</v>
      </c>
    </row>
    <row r="8627" spans="1:19" x14ac:dyDescent="0.3">
      <c r="A8627" t="s">
        <v>19174</v>
      </c>
      <c r="B8627" s="3">
        <v>45685</v>
      </c>
      <c r="C8627" t="s">
        <v>19175</v>
      </c>
      <c r="D8627" t="s">
        <v>18</v>
      </c>
      <c r="E8627" t="s">
        <v>14</v>
      </c>
      <c r="F8627" t="s">
        <v>31</v>
      </c>
      <c r="G8627">
        <v>4</v>
      </c>
      <c r="H8627" s="5">
        <v>947.03</v>
      </c>
      <c r="I8627" s="5">
        <v>0.27</v>
      </c>
      <c r="J8627" s="5">
        <v>2765.3276000000001</v>
      </c>
      <c r="K8627" s="5">
        <v>368.56370504542861</v>
      </c>
      <c r="L8627">
        <f>YEAR(SalesData[Order Date])</f>
        <v>2025</v>
      </c>
      <c r="M8627">
        <f>MONTH(SalesData[Order Date])</f>
        <v>1</v>
      </c>
      <c r="N8627" t="str">
        <f>TEXT(SalesData[[#This Row],[Order Date]], "mmmm")</f>
        <v>January</v>
      </c>
      <c r="O8627" s="7">
        <f>IF(SalesData[Sales]=0,0,SalesData[Profit]/SalesData[Sales])</f>
        <v>0.13328030467183294</v>
      </c>
      <c r="P8627" s="8">
        <f t="shared" si="134"/>
        <v>7.1275461178632146E-5</v>
      </c>
      <c r="Q8627" t="str">
        <f>IF(SalesData[[#This Row],[Discount]]&gt;0, "Yes", "No")</f>
        <v>Yes</v>
      </c>
      <c r="R8627" t="str">
        <f>TEXT(SalesData[[#This Row],[Order Date]],"mmm-yyyy")</f>
        <v>Jan-2025</v>
      </c>
      <c r="S8627">
        <f>YEAR(SalesData[[#This Row],[Order Date]])*100 + MONTH(SalesData[[#This Row],[Order Date]])</f>
        <v>202501</v>
      </c>
    </row>
    <row r="8628" spans="1:19" x14ac:dyDescent="0.3">
      <c r="A8628" t="s">
        <v>19269</v>
      </c>
      <c r="B8628" s="3">
        <v>45663</v>
      </c>
      <c r="C8628" t="s">
        <v>19270</v>
      </c>
      <c r="D8628" t="s">
        <v>18</v>
      </c>
      <c r="E8628" t="s">
        <v>14</v>
      </c>
      <c r="F8628" t="s">
        <v>31</v>
      </c>
      <c r="G8628">
        <v>5</v>
      </c>
      <c r="H8628" s="5">
        <v>133.22</v>
      </c>
      <c r="I8628" s="5">
        <v>0.1</v>
      </c>
      <c r="J8628" s="5">
        <v>599.49</v>
      </c>
      <c r="K8628" s="5">
        <v>138.85618288315291</v>
      </c>
      <c r="L8628">
        <f>YEAR(SalesData[Order Date])</f>
        <v>2025</v>
      </c>
      <c r="M8628">
        <f>MONTH(SalesData[Order Date])</f>
        <v>1</v>
      </c>
      <c r="N8628" t="str">
        <f>TEXT(SalesData[[#This Row],[Order Date]], "mmmm")</f>
        <v>January</v>
      </c>
      <c r="O8628" s="7">
        <f>IF(SalesData[Sales]=0,0,SalesData[Profit]/SalesData[Sales])</f>
        <v>0.23162385174590552</v>
      </c>
      <c r="P8628" s="8">
        <f t="shared" si="134"/>
        <v>1.5012760846719713E-4</v>
      </c>
      <c r="Q8628" t="str">
        <f>IF(SalesData[[#This Row],[Discount]]&gt;0, "Yes", "No")</f>
        <v>Yes</v>
      </c>
      <c r="R8628" t="str">
        <f>TEXT(SalesData[[#This Row],[Order Date]],"mmm-yyyy")</f>
        <v>Jan-2025</v>
      </c>
      <c r="S8628">
        <f>YEAR(SalesData[[#This Row],[Order Date]])*100 + MONTH(SalesData[[#This Row],[Order Date]])</f>
        <v>202501</v>
      </c>
    </row>
    <row r="8629" spans="1:19" x14ac:dyDescent="0.3">
      <c r="A8629" t="s">
        <v>19319</v>
      </c>
      <c r="B8629" s="3">
        <v>45673</v>
      </c>
      <c r="C8629" t="s">
        <v>19320</v>
      </c>
      <c r="D8629" t="s">
        <v>18</v>
      </c>
      <c r="E8629" t="s">
        <v>14</v>
      </c>
      <c r="F8629" t="s">
        <v>34</v>
      </c>
      <c r="G8629">
        <v>6</v>
      </c>
      <c r="H8629" s="5">
        <v>898.36</v>
      </c>
      <c r="I8629" s="5">
        <v>0.18</v>
      </c>
      <c r="J8629" s="5">
        <v>4419.9312</v>
      </c>
      <c r="K8629" s="5">
        <v>330.56616709227637</v>
      </c>
      <c r="L8629">
        <f>YEAR(SalesData[Order Date])</f>
        <v>2025</v>
      </c>
      <c r="M8629">
        <f>MONTH(SalesData[Order Date])</f>
        <v>1</v>
      </c>
      <c r="N8629" t="str">
        <f>TEXT(SalesData[[#This Row],[Order Date]], "mmmm")</f>
        <v>January</v>
      </c>
      <c r="O8629" s="7">
        <f>IF(SalesData[Sales]=0,0,SalesData[Profit]/SalesData[Sales])</f>
        <v>7.4789889736807752E-2</v>
      </c>
      <c r="P8629" s="8">
        <f t="shared" si="134"/>
        <v>3.3394184959259096E-5</v>
      </c>
      <c r="Q8629" t="str">
        <f>IF(SalesData[[#This Row],[Discount]]&gt;0, "Yes", "No")</f>
        <v>Yes</v>
      </c>
      <c r="R8629" t="str">
        <f>TEXT(SalesData[[#This Row],[Order Date]],"mmm-yyyy")</f>
        <v>Jan-2025</v>
      </c>
      <c r="S8629">
        <f>YEAR(SalesData[[#This Row],[Order Date]])*100 + MONTH(SalesData[[#This Row],[Order Date]])</f>
        <v>202501</v>
      </c>
    </row>
    <row r="8630" spans="1:19" x14ac:dyDescent="0.3">
      <c r="A8630" t="s">
        <v>19337</v>
      </c>
      <c r="B8630" s="3">
        <v>45677</v>
      </c>
      <c r="C8630" t="s">
        <v>19338</v>
      </c>
      <c r="D8630" t="s">
        <v>13</v>
      </c>
      <c r="E8630" t="s">
        <v>26</v>
      </c>
      <c r="F8630" t="s">
        <v>34</v>
      </c>
      <c r="G8630">
        <v>6</v>
      </c>
      <c r="H8630" s="5">
        <v>725.53</v>
      </c>
      <c r="I8630" s="5">
        <v>0.1</v>
      </c>
      <c r="J8630" s="5">
        <v>3917.862000000001</v>
      </c>
      <c r="K8630" s="5">
        <v>468.179399203716</v>
      </c>
      <c r="L8630">
        <f>YEAR(SalesData[Order Date])</f>
        <v>2025</v>
      </c>
      <c r="M8630">
        <f>MONTH(SalesData[Order Date])</f>
        <v>1</v>
      </c>
      <c r="N8630" t="str">
        <f>TEXT(SalesData[[#This Row],[Order Date]], "mmmm")</f>
        <v>January</v>
      </c>
      <c r="O8630" s="7">
        <f>IF(SalesData[Sales]=0,0,SalesData[Profit]/SalesData[Sales])</f>
        <v>0.11949869576920165</v>
      </c>
      <c r="P8630" s="8">
        <f t="shared" si="134"/>
        <v>2.2971712633063645E-5</v>
      </c>
      <c r="Q8630" t="str">
        <f>IF(SalesData[[#This Row],[Discount]]&gt;0, "Yes", "No")</f>
        <v>Yes</v>
      </c>
      <c r="R8630" t="str">
        <f>TEXT(SalesData[[#This Row],[Order Date]],"mmm-yyyy")</f>
        <v>Jan-2025</v>
      </c>
      <c r="S8630">
        <f>YEAR(SalesData[[#This Row],[Order Date]])*100 + MONTH(SalesData[[#This Row],[Order Date]])</f>
        <v>202501</v>
      </c>
    </row>
    <row r="8631" spans="1:19" x14ac:dyDescent="0.3">
      <c r="A8631" t="s">
        <v>32</v>
      </c>
      <c r="B8631" s="3">
        <v>45703</v>
      </c>
      <c r="C8631" t="s">
        <v>33</v>
      </c>
      <c r="D8631" t="s">
        <v>18</v>
      </c>
      <c r="E8631" t="s">
        <v>14</v>
      </c>
      <c r="F8631" t="s">
        <v>34</v>
      </c>
      <c r="G8631">
        <v>9</v>
      </c>
      <c r="H8631" s="5">
        <v>365.3</v>
      </c>
      <c r="I8631" s="5">
        <v>0.19</v>
      </c>
      <c r="J8631" s="5">
        <v>2663.0369999999998</v>
      </c>
      <c r="K8631" s="5">
        <v>754.83600288521222</v>
      </c>
      <c r="L8631">
        <f>YEAR(SalesData[Order Date])</f>
        <v>2025</v>
      </c>
      <c r="M8631">
        <f>MONTH(SalesData[Order Date])</f>
        <v>2</v>
      </c>
      <c r="N8631" t="str">
        <f>TEXT(SalesData[[#This Row],[Order Date]], "mmmm")</f>
        <v>February</v>
      </c>
      <c r="O8631" s="7">
        <f>IF(SalesData[Sales]=0,0,SalesData[Profit]/SalesData[Sales])</f>
        <v>0.28344931102542409</v>
      </c>
      <c r="P8631" s="8">
        <f t="shared" si="134"/>
        <v>5.7791160994007963E-5</v>
      </c>
      <c r="Q8631" t="str">
        <f>IF(SalesData[[#This Row],[Discount]]&gt;0, "Yes", "No")</f>
        <v>Yes</v>
      </c>
      <c r="R8631" t="str">
        <f>TEXT(SalesData[[#This Row],[Order Date]],"mmm-yyyy")</f>
        <v>Feb-2025</v>
      </c>
      <c r="S8631">
        <f>YEAR(SalesData[[#This Row],[Order Date]])*100 + MONTH(SalesData[[#This Row],[Order Date]])</f>
        <v>202502</v>
      </c>
    </row>
    <row r="8632" spans="1:19" x14ac:dyDescent="0.3">
      <c r="A8632" t="s">
        <v>128</v>
      </c>
      <c r="B8632" s="3">
        <v>45708</v>
      </c>
      <c r="C8632" t="s">
        <v>129</v>
      </c>
      <c r="D8632" t="s">
        <v>18</v>
      </c>
      <c r="E8632" t="s">
        <v>19</v>
      </c>
      <c r="F8632" t="s">
        <v>27</v>
      </c>
      <c r="G8632">
        <v>1</v>
      </c>
      <c r="H8632" s="5">
        <v>418.9</v>
      </c>
      <c r="I8632" s="5">
        <v>0.25</v>
      </c>
      <c r="J8632" s="5">
        <v>314.17500000000001</v>
      </c>
      <c r="K8632" s="5">
        <v>46.64635539918536</v>
      </c>
      <c r="L8632">
        <f>YEAR(SalesData[Order Date])</f>
        <v>2025</v>
      </c>
      <c r="M8632">
        <f>MONTH(SalesData[Order Date])</f>
        <v>2</v>
      </c>
      <c r="N8632" t="str">
        <f>TEXT(SalesData[[#This Row],[Order Date]], "mmmm")</f>
        <v>February</v>
      </c>
      <c r="O8632" s="7">
        <f>IF(SalesData[Sales]=0,0,SalesData[Profit]/SalesData[Sales])</f>
        <v>0.14847252454582752</v>
      </c>
      <c r="P8632" s="8">
        <f t="shared" si="134"/>
        <v>5.9680114585820008E-4</v>
      </c>
      <c r="Q8632" t="str">
        <f>IF(SalesData[[#This Row],[Discount]]&gt;0, "Yes", "No")</f>
        <v>Yes</v>
      </c>
      <c r="R8632" t="str">
        <f>TEXT(SalesData[[#This Row],[Order Date]],"mmm-yyyy")</f>
        <v>Feb-2025</v>
      </c>
      <c r="S8632">
        <f>YEAR(SalesData[[#This Row],[Order Date]])*100 + MONTH(SalesData[[#This Row],[Order Date]])</f>
        <v>202502</v>
      </c>
    </row>
    <row r="8633" spans="1:19" x14ac:dyDescent="0.3">
      <c r="A8633" t="s">
        <v>172</v>
      </c>
      <c r="B8633" s="3">
        <v>45696</v>
      </c>
      <c r="C8633" t="s">
        <v>173</v>
      </c>
      <c r="D8633" t="s">
        <v>13</v>
      </c>
      <c r="E8633" t="s">
        <v>26</v>
      </c>
      <c r="F8633" t="s">
        <v>44</v>
      </c>
      <c r="G8633">
        <v>5</v>
      </c>
      <c r="H8633" s="5">
        <v>844.28</v>
      </c>
      <c r="I8633" s="5">
        <v>0.14000000000000001</v>
      </c>
      <c r="J8633" s="5">
        <v>3630.404</v>
      </c>
      <c r="K8633" s="5">
        <v>202.13747299153309</v>
      </c>
      <c r="L8633">
        <f>YEAR(SalesData[Order Date])</f>
        <v>2025</v>
      </c>
      <c r="M8633">
        <f>MONTH(SalesData[Order Date])</f>
        <v>2</v>
      </c>
      <c r="N8633" t="str">
        <f>TEXT(SalesData[[#This Row],[Order Date]], "mmmm")</f>
        <v>February</v>
      </c>
      <c r="O8633" s="7">
        <f>IF(SalesData[Sales]=0,0,SalesData[Profit]/SalesData[Sales])</f>
        <v>5.5679057479975529E-2</v>
      </c>
      <c r="P8633" s="8">
        <f t="shared" si="134"/>
        <v>3.3164353058227134E-5</v>
      </c>
      <c r="Q8633" t="str">
        <f>IF(SalesData[[#This Row],[Discount]]&gt;0, "Yes", "No")</f>
        <v>Yes</v>
      </c>
      <c r="R8633" t="str">
        <f>TEXT(SalesData[[#This Row],[Order Date]],"mmm-yyyy")</f>
        <v>Feb-2025</v>
      </c>
      <c r="S8633">
        <f>YEAR(SalesData[[#This Row],[Order Date]])*100 + MONTH(SalesData[[#This Row],[Order Date]])</f>
        <v>202502</v>
      </c>
    </row>
    <row r="8634" spans="1:19" x14ac:dyDescent="0.3">
      <c r="A8634" t="s">
        <v>236</v>
      </c>
      <c r="B8634" s="3">
        <v>45691</v>
      </c>
      <c r="C8634" t="s">
        <v>237</v>
      </c>
      <c r="D8634" t="s">
        <v>13</v>
      </c>
      <c r="E8634" t="s">
        <v>14</v>
      </c>
      <c r="F8634" t="s">
        <v>62</v>
      </c>
      <c r="G8634">
        <v>5</v>
      </c>
      <c r="H8634" s="5">
        <v>770.3</v>
      </c>
      <c r="I8634" s="5">
        <v>0.17</v>
      </c>
      <c r="J8634" s="5">
        <v>3196.7449999999999</v>
      </c>
      <c r="K8634" s="5">
        <v>883.20293138906709</v>
      </c>
      <c r="L8634">
        <f>YEAR(SalesData[Order Date])</f>
        <v>2025</v>
      </c>
      <c r="M8634">
        <f>MONTH(SalesData[Order Date])</f>
        <v>2</v>
      </c>
      <c r="N8634" t="str">
        <f>TEXT(SalesData[[#This Row],[Order Date]], "mmmm")</f>
        <v>February</v>
      </c>
      <c r="O8634" s="7">
        <f>IF(SalesData[Sales]=0,0,SalesData[Profit]/SalesData[Sales])</f>
        <v>0.27628194660164235</v>
      </c>
      <c r="P8634" s="8">
        <f t="shared" si="134"/>
        <v>4.413864728028041E-5</v>
      </c>
      <c r="Q8634" t="str">
        <f>IF(SalesData[[#This Row],[Discount]]&gt;0, "Yes", "No")</f>
        <v>Yes</v>
      </c>
      <c r="R8634" t="str">
        <f>TEXT(SalesData[[#This Row],[Order Date]],"mmm-yyyy")</f>
        <v>Feb-2025</v>
      </c>
      <c r="S8634">
        <f>YEAR(SalesData[[#This Row],[Order Date]])*100 + MONTH(SalesData[[#This Row],[Order Date]])</f>
        <v>202502</v>
      </c>
    </row>
    <row r="8635" spans="1:19" x14ac:dyDescent="0.3">
      <c r="A8635" t="s">
        <v>254</v>
      </c>
      <c r="B8635" s="3">
        <v>45701</v>
      </c>
      <c r="C8635" t="s">
        <v>255</v>
      </c>
      <c r="D8635" t="s">
        <v>30</v>
      </c>
      <c r="E8635" t="s">
        <v>14</v>
      </c>
      <c r="F8635" t="s">
        <v>31</v>
      </c>
      <c r="G8635">
        <v>4</v>
      </c>
      <c r="H8635" s="5">
        <v>932.31</v>
      </c>
      <c r="I8635" s="5">
        <v>0.18</v>
      </c>
      <c r="J8635" s="5">
        <v>3057.9767999999999</v>
      </c>
      <c r="K8635" s="5">
        <v>405.74653893541557</v>
      </c>
      <c r="L8635">
        <f>YEAR(SalesData[Order Date])</f>
        <v>2025</v>
      </c>
      <c r="M8635">
        <f>MONTH(SalesData[Order Date])</f>
        <v>2</v>
      </c>
      <c r="N8635" t="str">
        <f>TEXT(SalesData[[#This Row],[Order Date]], "mmmm")</f>
        <v>February</v>
      </c>
      <c r="O8635" s="7">
        <f>IF(SalesData[Sales]=0,0,SalesData[Profit]/SalesData[Sales])</f>
        <v>0.13268463610823195</v>
      </c>
      <c r="P8635" s="8">
        <f t="shared" si="134"/>
        <v>4.8267207259387974E-5</v>
      </c>
      <c r="Q8635" t="str">
        <f>IF(SalesData[[#This Row],[Discount]]&gt;0, "Yes", "No")</f>
        <v>Yes</v>
      </c>
      <c r="R8635" t="str">
        <f>TEXT(SalesData[[#This Row],[Order Date]],"mmm-yyyy")</f>
        <v>Feb-2025</v>
      </c>
      <c r="S8635">
        <f>YEAR(SalesData[[#This Row],[Order Date]])*100 + MONTH(SalesData[[#This Row],[Order Date]])</f>
        <v>202502</v>
      </c>
    </row>
    <row r="8636" spans="1:19" x14ac:dyDescent="0.3">
      <c r="A8636" t="s">
        <v>268</v>
      </c>
      <c r="B8636" s="3">
        <v>45716</v>
      </c>
      <c r="C8636" t="s">
        <v>269</v>
      </c>
      <c r="D8636" t="s">
        <v>30</v>
      </c>
      <c r="E8636" t="s">
        <v>14</v>
      </c>
      <c r="F8636" t="s">
        <v>20</v>
      </c>
      <c r="G8636">
        <v>1</v>
      </c>
      <c r="H8636" s="5">
        <v>35.49</v>
      </c>
      <c r="I8636" s="5">
        <v>0.15</v>
      </c>
      <c r="J8636" s="5">
        <v>30.166499999999999</v>
      </c>
      <c r="K8636" s="5">
        <v>3.1709559618049288</v>
      </c>
      <c r="L8636">
        <f>YEAR(SalesData[Order Date])</f>
        <v>2025</v>
      </c>
      <c r="M8636">
        <f>MONTH(SalesData[Order Date])</f>
        <v>2</v>
      </c>
      <c r="N8636" t="str">
        <f>TEXT(SalesData[[#This Row],[Order Date]], "mmmm")</f>
        <v>February</v>
      </c>
      <c r="O8636" s="7">
        <f>IF(SalesData[Sales]=0,0,SalesData[Profit]/SalesData[Sales])</f>
        <v>0.10511514301642315</v>
      </c>
      <c r="P8636" s="8">
        <f t="shared" si="134"/>
        <v>4.2265426880811491E-3</v>
      </c>
      <c r="Q8636" t="str">
        <f>IF(SalesData[[#This Row],[Discount]]&gt;0, "Yes", "No")</f>
        <v>Yes</v>
      </c>
      <c r="R8636" t="str">
        <f>TEXT(SalesData[[#This Row],[Order Date]],"mmm-yyyy")</f>
        <v>Feb-2025</v>
      </c>
      <c r="S8636">
        <f>YEAR(SalesData[[#This Row],[Order Date]])*100 + MONTH(SalesData[[#This Row],[Order Date]])</f>
        <v>202502</v>
      </c>
    </row>
    <row r="8637" spans="1:19" x14ac:dyDescent="0.3">
      <c r="A8637" t="s">
        <v>472</v>
      </c>
      <c r="B8637" s="3">
        <v>45695</v>
      </c>
      <c r="C8637" t="s">
        <v>473</v>
      </c>
      <c r="D8637" t="s">
        <v>18</v>
      </c>
      <c r="E8637" t="s">
        <v>14</v>
      </c>
      <c r="F8637" t="s">
        <v>39</v>
      </c>
      <c r="G8637">
        <v>7</v>
      </c>
      <c r="H8637" s="5">
        <v>80.569999999999993</v>
      </c>
      <c r="I8637" s="5">
        <v>0.05</v>
      </c>
      <c r="J8637" s="5">
        <v>535.79049999999995</v>
      </c>
      <c r="K8637" s="5">
        <v>140.74682470123551</v>
      </c>
      <c r="L8637">
        <f>YEAR(SalesData[Order Date])</f>
        <v>2025</v>
      </c>
      <c r="M8637">
        <f>MONTH(SalesData[Order Date])</f>
        <v>2</v>
      </c>
      <c r="N8637" t="str">
        <f>TEXT(SalesData[[#This Row],[Order Date]], "mmmm")</f>
        <v>February</v>
      </c>
      <c r="O8637" s="7">
        <f>IF(SalesData[Sales]=0,0,SalesData[Profit]/SalesData[Sales])</f>
        <v>0.26269003407345881</v>
      </c>
      <c r="P8637" s="8">
        <f t="shared" si="134"/>
        <v>8.8654054149896273E-5</v>
      </c>
      <c r="Q8637" t="str">
        <f>IF(SalesData[[#This Row],[Discount]]&gt;0, "Yes", "No")</f>
        <v>Yes</v>
      </c>
      <c r="R8637" t="str">
        <f>TEXT(SalesData[[#This Row],[Order Date]],"mmm-yyyy")</f>
        <v>Feb-2025</v>
      </c>
      <c r="S8637">
        <f>YEAR(SalesData[[#This Row],[Order Date]])*100 + MONTH(SalesData[[#This Row],[Order Date]])</f>
        <v>202502</v>
      </c>
    </row>
    <row r="8638" spans="1:19" x14ac:dyDescent="0.3">
      <c r="A8638" t="s">
        <v>500</v>
      </c>
      <c r="B8638" s="3">
        <v>45712</v>
      </c>
      <c r="C8638" t="s">
        <v>501</v>
      </c>
      <c r="D8638" t="s">
        <v>13</v>
      </c>
      <c r="E8638" t="s">
        <v>26</v>
      </c>
      <c r="F8638" t="s">
        <v>91</v>
      </c>
      <c r="G8638">
        <v>3</v>
      </c>
      <c r="H8638" s="5">
        <v>25.39</v>
      </c>
      <c r="I8638" s="5">
        <v>0.23</v>
      </c>
      <c r="J8638" s="5">
        <v>58.6509</v>
      </c>
      <c r="K8638" s="5">
        <v>5.4182175030353239</v>
      </c>
      <c r="L8638">
        <f>YEAR(SalesData[Order Date])</f>
        <v>2025</v>
      </c>
      <c r="M8638">
        <f>MONTH(SalesData[Order Date])</f>
        <v>2</v>
      </c>
      <c r="N8638" t="str">
        <f>TEXT(SalesData[[#This Row],[Order Date]], "mmmm")</f>
        <v>February</v>
      </c>
      <c r="O8638" s="7">
        <f>IF(SalesData[Sales]=0,0,SalesData[Profit]/SalesData[Sales])</f>
        <v>9.2380807507392457E-2</v>
      </c>
      <c r="P8638" s="8">
        <f t="shared" si="134"/>
        <v>3.019561507155048E-3</v>
      </c>
      <c r="Q8638" t="str">
        <f>IF(SalesData[[#This Row],[Discount]]&gt;0, "Yes", "No")</f>
        <v>Yes</v>
      </c>
      <c r="R8638" t="str">
        <f>TEXT(SalesData[[#This Row],[Order Date]],"mmm-yyyy")</f>
        <v>Feb-2025</v>
      </c>
      <c r="S8638">
        <f>YEAR(SalesData[[#This Row],[Order Date]])*100 + MONTH(SalesData[[#This Row],[Order Date]])</f>
        <v>202502</v>
      </c>
    </row>
    <row r="8639" spans="1:19" x14ac:dyDescent="0.3">
      <c r="A8639" t="s">
        <v>506</v>
      </c>
      <c r="B8639" s="3">
        <v>45692</v>
      </c>
      <c r="C8639" t="s">
        <v>507</v>
      </c>
      <c r="D8639" t="s">
        <v>18</v>
      </c>
      <c r="E8639" t="s">
        <v>14</v>
      </c>
      <c r="F8639" t="s">
        <v>44</v>
      </c>
      <c r="G8639">
        <v>1</v>
      </c>
      <c r="H8639" s="5">
        <v>528.30999999999995</v>
      </c>
      <c r="I8639" s="5">
        <v>0.28999999999999998</v>
      </c>
      <c r="J8639" s="5">
        <v>375.10009999999988</v>
      </c>
      <c r="K8639" s="5">
        <v>61.54465113211522</v>
      </c>
      <c r="L8639">
        <f>YEAR(SalesData[Order Date])</f>
        <v>2025</v>
      </c>
      <c r="M8639">
        <f>MONTH(SalesData[Order Date])</f>
        <v>2</v>
      </c>
      <c r="N8639" t="str">
        <f>TEXT(SalesData[[#This Row],[Order Date]], "mmmm")</f>
        <v>February</v>
      </c>
      <c r="O8639" s="7">
        <f>IF(SalesData[Sales]=0,0,SalesData[Profit]/SalesData[Sales])</f>
        <v>0.16407527252622764</v>
      </c>
      <c r="P8639" s="8">
        <f t="shared" si="134"/>
        <v>5.4892014158353997E-4</v>
      </c>
      <c r="Q8639" t="str">
        <f>IF(SalesData[[#This Row],[Discount]]&gt;0, "Yes", "No")</f>
        <v>Yes</v>
      </c>
      <c r="R8639" t="str">
        <f>TEXT(SalesData[[#This Row],[Order Date]],"mmm-yyyy")</f>
        <v>Feb-2025</v>
      </c>
      <c r="S8639">
        <f>YEAR(SalesData[[#This Row],[Order Date]])*100 + MONTH(SalesData[[#This Row],[Order Date]])</f>
        <v>202502</v>
      </c>
    </row>
    <row r="8640" spans="1:19" x14ac:dyDescent="0.3">
      <c r="A8640" t="s">
        <v>592</v>
      </c>
      <c r="B8640" s="3">
        <v>45701</v>
      </c>
      <c r="C8640" t="s">
        <v>593</v>
      </c>
      <c r="D8640" t="s">
        <v>18</v>
      </c>
      <c r="E8640" t="s">
        <v>14</v>
      </c>
      <c r="F8640" t="s">
        <v>91</v>
      </c>
      <c r="G8640">
        <v>7</v>
      </c>
      <c r="H8640" s="5">
        <v>605.14</v>
      </c>
      <c r="I8640" s="5">
        <v>0.2</v>
      </c>
      <c r="J8640" s="5">
        <v>3388.7840000000001</v>
      </c>
      <c r="K8640" s="5">
        <v>329.6455850598897</v>
      </c>
      <c r="L8640">
        <f>YEAR(SalesData[Order Date])</f>
        <v>2025</v>
      </c>
      <c r="M8640">
        <f>MONTH(SalesData[Order Date])</f>
        <v>2</v>
      </c>
      <c r="N8640" t="str">
        <f>TEXT(SalesData[[#This Row],[Order Date]], "mmmm")</f>
        <v>February</v>
      </c>
      <c r="O8640" s="7">
        <f>IF(SalesData[Sales]=0,0,SalesData[Profit]/SalesData[Sales])</f>
        <v>9.7275478478383304E-2</v>
      </c>
      <c r="P8640" s="8">
        <f t="shared" si="134"/>
        <v>4.721457608392864E-5</v>
      </c>
      <c r="Q8640" t="str">
        <f>IF(SalesData[[#This Row],[Discount]]&gt;0, "Yes", "No")</f>
        <v>Yes</v>
      </c>
      <c r="R8640" t="str">
        <f>TEXT(SalesData[[#This Row],[Order Date]],"mmm-yyyy")</f>
        <v>Feb-2025</v>
      </c>
      <c r="S8640">
        <f>YEAR(SalesData[[#This Row],[Order Date]])*100 + MONTH(SalesData[[#This Row],[Order Date]])</f>
        <v>202502</v>
      </c>
    </row>
    <row r="8641" spans="1:19" x14ac:dyDescent="0.3">
      <c r="A8641" t="s">
        <v>702</v>
      </c>
      <c r="B8641" s="3">
        <v>45697</v>
      </c>
      <c r="C8641" t="s">
        <v>703</v>
      </c>
      <c r="D8641" t="s">
        <v>18</v>
      </c>
      <c r="E8641" t="s">
        <v>19</v>
      </c>
      <c r="F8641" t="s">
        <v>27</v>
      </c>
      <c r="G8641">
        <v>4</v>
      </c>
      <c r="H8641" s="5">
        <v>38.880000000000003</v>
      </c>
      <c r="I8641" s="5">
        <v>7.0000000000000007E-2</v>
      </c>
      <c r="J8641" s="5">
        <v>144.6336</v>
      </c>
      <c r="K8641" s="5">
        <v>33.312165004116693</v>
      </c>
      <c r="L8641">
        <f>YEAR(SalesData[Order Date])</f>
        <v>2025</v>
      </c>
      <c r="M8641">
        <f>MONTH(SalesData[Order Date])</f>
        <v>2</v>
      </c>
      <c r="N8641" t="str">
        <f>TEXT(SalesData[[#This Row],[Order Date]], "mmmm")</f>
        <v>February</v>
      </c>
      <c r="O8641" s="7">
        <f>IF(SalesData[Sales]=0,0,SalesData[Profit]/SalesData[Sales])</f>
        <v>0.23032106650264317</v>
      </c>
      <c r="P8641" s="8">
        <f t="shared" si="134"/>
        <v>4.5010288065843623E-4</v>
      </c>
      <c r="Q8641" t="str">
        <f>IF(SalesData[[#This Row],[Discount]]&gt;0, "Yes", "No")</f>
        <v>Yes</v>
      </c>
      <c r="R8641" t="str">
        <f>TEXT(SalesData[[#This Row],[Order Date]],"mmm-yyyy")</f>
        <v>Feb-2025</v>
      </c>
      <c r="S8641">
        <f>YEAR(SalesData[[#This Row],[Order Date]])*100 + MONTH(SalesData[[#This Row],[Order Date]])</f>
        <v>202502</v>
      </c>
    </row>
    <row r="8642" spans="1:19" x14ac:dyDescent="0.3">
      <c r="A8642" t="s">
        <v>706</v>
      </c>
      <c r="B8642" s="3">
        <v>45694</v>
      </c>
      <c r="C8642" t="s">
        <v>707</v>
      </c>
      <c r="D8642" t="s">
        <v>13</v>
      </c>
      <c r="E8642" t="s">
        <v>19</v>
      </c>
      <c r="F8642" t="s">
        <v>53</v>
      </c>
      <c r="G8642">
        <v>6</v>
      </c>
      <c r="H8642" s="5">
        <v>191.32</v>
      </c>
      <c r="I8642" s="5">
        <v>0.28000000000000003</v>
      </c>
      <c r="J8642" s="5">
        <v>826.50239999999997</v>
      </c>
      <c r="K8642" s="5">
        <v>62.392373210781543</v>
      </c>
      <c r="L8642">
        <f>YEAR(SalesData[Order Date])</f>
        <v>2025</v>
      </c>
      <c r="M8642">
        <f>MONTH(SalesData[Order Date])</f>
        <v>2</v>
      </c>
      <c r="N8642" t="str">
        <f>TEXT(SalesData[[#This Row],[Order Date]], "mmmm")</f>
        <v>February</v>
      </c>
      <c r="O8642" s="7">
        <f>IF(SalesData[Sales]=0,0,SalesData[Profit]/SalesData[Sales])</f>
        <v>7.5489645536155184E-2</v>
      </c>
      <c r="P8642" s="8">
        <f t="shared" ref="P8642:P8705" si="135">IF(H:H*G:G=0, 0, (I:I/(H:H*G:G)))</f>
        <v>2.4391943689455712E-4</v>
      </c>
      <c r="Q8642" t="str">
        <f>IF(SalesData[[#This Row],[Discount]]&gt;0, "Yes", "No")</f>
        <v>Yes</v>
      </c>
      <c r="R8642" t="str">
        <f>TEXT(SalesData[[#This Row],[Order Date]],"mmm-yyyy")</f>
        <v>Feb-2025</v>
      </c>
      <c r="S8642">
        <f>YEAR(SalesData[[#This Row],[Order Date]])*100 + MONTH(SalesData[[#This Row],[Order Date]])</f>
        <v>202502</v>
      </c>
    </row>
    <row r="8643" spans="1:19" x14ac:dyDescent="0.3">
      <c r="A8643" t="s">
        <v>744</v>
      </c>
      <c r="B8643" s="3">
        <v>45701</v>
      </c>
      <c r="C8643" t="s">
        <v>745</v>
      </c>
      <c r="D8643" t="s">
        <v>23</v>
      </c>
      <c r="E8643" t="s">
        <v>14</v>
      </c>
      <c r="F8643" t="s">
        <v>20</v>
      </c>
      <c r="G8643">
        <v>8</v>
      </c>
      <c r="H8643" s="5">
        <v>997</v>
      </c>
      <c r="I8643" s="5">
        <v>0.19</v>
      </c>
      <c r="J8643" s="5">
        <v>6460.56</v>
      </c>
      <c r="K8643" s="5">
        <v>1706.0719049830509</v>
      </c>
      <c r="L8643">
        <f>YEAR(SalesData[Order Date])</f>
        <v>2025</v>
      </c>
      <c r="M8643">
        <f>MONTH(SalesData[Order Date])</f>
        <v>2</v>
      </c>
      <c r="N8643" t="str">
        <f>TEXT(SalesData[[#This Row],[Order Date]], "mmmm")</f>
        <v>February</v>
      </c>
      <c r="O8643" s="7">
        <f>IF(SalesData[Sales]=0,0,SalesData[Profit]/SalesData[Sales])</f>
        <v>0.26407492616476758</v>
      </c>
      <c r="P8643" s="8">
        <f t="shared" si="135"/>
        <v>2.3821464393179538E-5</v>
      </c>
      <c r="Q8643" t="str">
        <f>IF(SalesData[[#This Row],[Discount]]&gt;0, "Yes", "No")</f>
        <v>Yes</v>
      </c>
      <c r="R8643" t="str">
        <f>TEXT(SalesData[[#This Row],[Order Date]],"mmm-yyyy")</f>
        <v>Feb-2025</v>
      </c>
      <c r="S8643">
        <f>YEAR(SalesData[[#This Row],[Order Date]])*100 + MONTH(SalesData[[#This Row],[Order Date]])</f>
        <v>202502</v>
      </c>
    </row>
    <row r="8644" spans="1:19" x14ac:dyDescent="0.3">
      <c r="A8644" t="s">
        <v>756</v>
      </c>
      <c r="B8644" s="3">
        <v>45693</v>
      </c>
      <c r="C8644" t="s">
        <v>757</v>
      </c>
      <c r="D8644" t="s">
        <v>18</v>
      </c>
      <c r="E8644" t="s">
        <v>19</v>
      </c>
      <c r="F8644" t="s">
        <v>91</v>
      </c>
      <c r="G8644">
        <v>3</v>
      </c>
      <c r="H8644" s="5">
        <v>496.73</v>
      </c>
      <c r="I8644" s="5">
        <v>0.15</v>
      </c>
      <c r="J8644" s="5">
        <v>1266.6614999999999</v>
      </c>
      <c r="K8644" s="5">
        <v>159.29291680545069</v>
      </c>
      <c r="L8644">
        <f>YEAR(SalesData[Order Date])</f>
        <v>2025</v>
      </c>
      <c r="M8644">
        <f>MONTH(SalesData[Order Date])</f>
        <v>2</v>
      </c>
      <c r="N8644" t="str">
        <f>TEXT(SalesData[[#This Row],[Order Date]], "mmmm")</f>
        <v>February</v>
      </c>
      <c r="O8644" s="7">
        <f>IF(SalesData[Sales]=0,0,SalesData[Profit]/SalesData[Sales])</f>
        <v>0.12575807885962484</v>
      </c>
      <c r="P8644" s="8">
        <f t="shared" si="135"/>
        <v>1.0065830531677169E-4</v>
      </c>
      <c r="Q8644" t="str">
        <f>IF(SalesData[[#This Row],[Discount]]&gt;0, "Yes", "No")</f>
        <v>Yes</v>
      </c>
      <c r="R8644" t="str">
        <f>TEXT(SalesData[[#This Row],[Order Date]],"mmm-yyyy")</f>
        <v>Feb-2025</v>
      </c>
      <c r="S8644">
        <f>YEAR(SalesData[[#This Row],[Order Date]])*100 + MONTH(SalesData[[#This Row],[Order Date]])</f>
        <v>202502</v>
      </c>
    </row>
    <row r="8645" spans="1:19" x14ac:dyDescent="0.3">
      <c r="A8645" t="s">
        <v>796</v>
      </c>
      <c r="B8645" s="3">
        <v>45708</v>
      </c>
      <c r="C8645" t="s">
        <v>797</v>
      </c>
      <c r="D8645" t="s">
        <v>30</v>
      </c>
      <c r="E8645" t="s">
        <v>19</v>
      </c>
      <c r="F8645" t="s">
        <v>39</v>
      </c>
      <c r="G8645">
        <v>3</v>
      </c>
      <c r="H8645" s="5">
        <v>679.74</v>
      </c>
      <c r="I8645" s="5">
        <v>0.19</v>
      </c>
      <c r="J8645" s="5">
        <v>1651.7682</v>
      </c>
      <c r="K8645" s="5">
        <v>184.82553285306091</v>
      </c>
      <c r="L8645">
        <f>YEAR(SalesData[Order Date])</f>
        <v>2025</v>
      </c>
      <c r="M8645">
        <f>MONTH(SalesData[Order Date])</f>
        <v>2</v>
      </c>
      <c r="N8645" t="str">
        <f>TEXT(SalesData[[#This Row],[Order Date]], "mmmm")</f>
        <v>February</v>
      </c>
      <c r="O8645" s="7">
        <f>IF(SalesData[Sales]=0,0,SalesData[Profit]/SalesData[Sales])</f>
        <v>0.11189556310205083</v>
      </c>
      <c r="P8645" s="8">
        <f t="shared" si="135"/>
        <v>9.3172879826600364E-5</v>
      </c>
      <c r="Q8645" t="str">
        <f>IF(SalesData[[#This Row],[Discount]]&gt;0, "Yes", "No")</f>
        <v>Yes</v>
      </c>
      <c r="R8645" t="str">
        <f>TEXT(SalesData[[#This Row],[Order Date]],"mmm-yyyy")</f>
        <v>Feb-2025</v>
      </c>
      <c r="S8645">
        <f>YEAR(SalesData[[#This Row],[Order Date]])*100 + MONTH(SalesData[[#This Row],[Order Date]])</f>
        <v>202502</v>
      </c>
    </row>
    <row r="8646" spans="1:19" x14ac:dyDescent="0.3">
      <c r="A8646" t="s">
        <v>828</v>
      </c>
      <c r="B8646" s="3">
        <v>45713</v>
      </c>
      <c r="C8646" t="s">
        <v>829</v>
      </c>
      <c r="D8646" t="s">
        <v>30</v>
      </c>
      <c r="E8646" t="s">
        <v>26</v>
      </c>
      <c r="F8646" t="s">
        <v>20</v>
      </c>
      <c r="G8646">
        <v>6</v>
      </c>
      <c r="H8646" s="5">
        <v>982.31</v>
      </c>
      <c r="I8646" s="5">
        <v>0.23</v>
      </c>
      <c r="J8646" s="5">
        <v>4538.2721999999994</v>
      </c>
      <c r="K8646" s="5">
        <v>777.87827915501487</v>
      </c>
      <c r="L8646">
        <f>YEAR(SalesData[Order Date])</f>
        <v>2025</v>
      </c>
      <c r="M8646">
        <f>MONTH(SalesData[Order Date])</f>
        <v>2</v>
      </c>
      <c r="N8646" t="str">
        <f>TEXT(SalesData[[#This Row],[Order Date]], "mmmm")</f>
        <v>February</v>
      </c>
      <c r="O8646" s="7">
        <f>IF(SalesData[Sales]=0,0,SalesData[Profit]/SalesData[Sales])</f>
        <v>0.17140405971131811</v>
      </c>
      <c r="P8646" s="8">
        <f t="shared" si="135"/>
        <v>3.9023661912566643E-5</v>
      </c>
      <c r="Q8646" t="str">
        <f>IF(SalesData[[#This Row],[Discount]]&gt;0, "Yes", "No")</f>
        <v>Yes</v>
      </c>
      <c r="R8646" t="str">
        <f>TEXT(SalesData[[#This Row],[Order Date]],"mmm-yyyy")</f>
        <v>Feb-2025</v>
      </c>
      <c r="S8646">
        <f>YEAR(SalesData[[#This Row],[Order Date]])*100 + MONTH(SalesData[[#This Row],[Order Date]])</f>
        <v>202502</v>
      </c>
    </row>
    <row r="8647" spans="1:19" x14ac:dyDescent="0.3">
      <c r="A8647" t="s">
        <v>832</v>
      </c>
      <c r="B8647" s="3">
        <v>45705</v>
      </c>
      <c r="C8647" t="s">
        <v>833</v>
      </c>
      <c r="D8647" t="s">
        <v>30</v>
      </c>
      <c r="E8647" t="s">
        <v>19</v>
      </c>
      <c r="F8647" t="s">
        <v>39</v>
      </c>
      <c r="G8647">
        <v>3</v>
      </c>
      <c r="H8647" s="5">
        <v>467.61</v>
      </c>
      <c r="I8647" s="5">
        <v>0.1</v>
      </c>
      <c r="J8647" s="5">
        <v>1262.547</v>
      </c>
      <c r="K8647" s="5">
        <v>262.97474451708769</v>
      </c>
      <c r="L8647">
        <f>YEAR(SalesData[Order Date])</f>
        <v>2025</v>
      </c>
      <c r="M8647">
        <f>MONTH(SalesData[Order Date])</f>
        <v>2</v>
      </c>
      <c r="N8647" t="str">
        <f>TEXT(SalesData[[#This Row],[Order Date]], "mmmm")</f>
        <v>February</v>
      </c>
      <c r="O8647" s="7">
        <f>IF(SalesData[Sales]=0,0,SalesData[Profit]/SalesData[Sales])</f>
        <v>0.20828907321239343</v>
      </c>
      <c r="P8647" s="8">
        <f t="shared" si="135"/>
        <v>7.1284474954199739E-5</v>
      </c>
      <c r="Q8647" t="str">
        <f>IF(SalesData[[#This Row],[Discount]]&gt;0, "Yes", "No")</f>
        <v>Yes</v>
      </c>
      <c r="R8647" t="str">
        <f>TEXT(SalesData[[#This Row],[Order Date]],"mmm-yyyy")</f>
        <v>Feb-2025</v>
      </c>
      <c r="S8647">
        <f>YEAR(SalesData[[#This Row],[Order Date]])*100 + MONTH(SalesData[[#This Row],[Order Date]])</f>
        <v>202502</v>
      </c>
    </row>
    <row r="8648" spans="1:19" x14ac:dyDescent="0.3">
      <c r="A8648" t="s">
        <v>892</v>
      </c>
      <c r="B8648" s="3">
        <v>45693</v>
      </c>
      <c r="C8648" t="s">
        <v>893</v>
      </c>
      <c r="D8648" t="s">
        <v>30</v>
      </c>
      <c r="E8648" t="s">
        <v>26</v>
      </c>
      <c r="F8648" t="s">
        <v>20</v>
      </c>
      <c r="G8648">
        <v>1</v>
      </c>
      <c r="H8648" s="5">
        <v>727.92</v>
      </c>
      <c r="I8648" s="5">
        <v>0.02</v>
      </c>
      <c r="J8648" s="5">
        <v>713.36159999999995</v>
      </c>
      <c r="K8648" s="5">
        <v>134.51603304138061</v>
      </c>
      <c r="L8648">
        <f>YEAR(SalesData[Order Date])</f>
        <v>2025</v>
      </c>
      <c r="M8648">
        <f>MONTH(SalesData[Order Date])</f>
        <v>2</v>
      </c>
      <c r="N8648" t="str">
        <f>TEXT(SalesData[[#This Row],[Order Date]], "mmmm")</f>
        <v>February</v>
      </c>
      <c r="O8648" s="7">
        <f>IF(SalesData[Sales]=0,0,SalesData[Profit]/SalesData[Sales])</f>
        <v>0.1885664059312705</v>
      </c>
      <c r="P8648" s="8">
        <f t="shared" si="135"/>
        <v>2.7475546763380594E-5</v>
      </c>
      <c r="Q8648" t="str">
        <f>IF(SalesData[[#This Row],[Discount]]&gt;0, "Yes", "No")</f>
        <v>Yes</v>
      </c>
      <c r="R8648" t="str">
        <f>TEXT(SalesData[[#This Row],[Order Date]],"mmm-yyyy")</f>
        <v>Feb-2025</v>
      </c>
      <c r="S8648">
        <f>YEAR(SalesData[[#This Row],[Order Date]])*100 + MONTH(SalesData[[#This Row],[Order Date]])</f>
        <v>202502</v>
      </c>
    </row>
    <row r="8649" spans="1:19" x14ac:dyDescent="0.3">
      <c r="A8649" t="s">
        <v>924</v>
      </c>
      <c r="B8649" s="3">
        <v>45692</v>
      </c>
      <c r="C8649" t="s">
        <v>925</v>
      </c>
      <c r="D8649" t="s">
        <v>30</v>
      </c>
      <c r="E8649" t="s">
        <v>14</v>
      </c>
      <c r="F8649" t="s">
        <v>34</v>
      </c>
      <c r="G8649">
        <v>1</v>
      </c>
      <c r="H8649" s="5">
        <v>644.08000000000004</v>
      </c>
      <c r="I8649" s="5">
        <v>0.08</v>
      </c>
      <c r="J8649" s="5">
        <v>592.55360000000007</v>
      </c>
      <c r="K8649" s="5">
        <v>83.930087527997813</v>
      </c>
      <c r="L8649">
        <f>YEAR(SalesData[Order Date])</f>
        <v>2025</v>
      </c>
      <c r="M8649">
        <f>MONTH(SalesData[Order Date])</f>
        <v>2</v>
      </c>
      <c r="N8649" t="str">
        <f>TEXT(SalesData[[#This Row],[Order Date]], "mmmm")</f>
        <v>February</v>
      </c>
      <c r="O8649" s="7">
        <f>IF(SalesData[Sales]=0,0,SalesData[Profit]/SalesData[Sales])</f>
        <v>0.14164134270384621</v>
      </c>
      <c r="P8649" s="8">
        <f t="shared" si="135"/>
        <v>1.2420817289777666E-4</v>
      </c>
      <c r="Q8649" t="str">
        <f>IF(SalesData[[#This Row],[Discount]]&gt;0, "Yes", "No")</f>
        <v>Yes</v>
      </c>
      <c r="R8649" t="str">
        <f>TEXT(SalesData[[#This Row],[Order Date]],"mmm-yyyy")</f>
        <v>Feb-2025</v>
      </c>
      <c r="S8649">
        <f>YEAR(SalesData[[#This Row],[Order Date]])*100 + MONTH(SalesData[[#This Row],[Order Date]])</f>
        <v>202502</v>
      </c>
    </row>
    <row r="8650" spans="1:19" x14ac:dyDescent="0.3">
      <c r="A8650" t="s">
        <v>960</v>
      </c>
      <c r="B8650" s="3">
        <v>45716</v>
      </c>
      <c r="C8650" t="s">
        <v>961</v>
      </c>
      <c r="D8650" t="s">
        <v>18</v>
      </c>
      <c r="E8650" t="s">
        <v>26</v>
      </c>
      <c r="F8650" t="s">
        <v>15</v>
      </c>
      <c r="G8650">
        <v>4</v>
      </c>
      <c r="H8650" s="5">
        <v>384.13</v>
      </c>
      <c r="I8650" s="5">
        <v>0.23</v>
      </c>
      <c r="J8650" s="5">
        <v>1183.1204</v>
      </c>
      <c r="K8650" s="5">
        <v>97.244841252463331</v>
      </c>
      <c r="L8650">
        <f>YEAR(SalesData[Order Date])</f>
        <v>2025</v>
      </c>
      <c r="M8650">
        <f>MONTH(SalesData[Order Date])</f>
        <v>2</v>
      </c>
      <c r="N8650" t="str">
        <f>TEXT(SalesData[[#This Row],[Order Date]], "mmmm")</f>
        <v>February</v>
      </c>
      <c r="O8650" s="7">
        <f>IF(SalesData[Sales]=0,0,SalesData[Profit]/SalesData[Sales])</f>
        <v>8.2193529291239784E-2</v>
      </c>
      <c r="P8650" s="8">
        <f t="shared" si="135"/>
        <v>1.4968890740114024E-4</v>
      </c>
      <c r="Q8650" t="str">
        <f>IF(SalesData[[#This Row],[Discount]]&gt;0, "Yes", "No")</f>
        <v>Yes</v>
      </c>
      <c r="R8650" t="str">
        <f>TEXT(SalesData[[#This Row],[Order Date]],"mmm-yyyy")</f>
        <v>Feb-2025</v>
      </c>
      <c r="S8650">
        <f>YEAR(SalesData[[#This Row],[Order Date]])*100 + MONTH(SalesData[[#This Row],[Order Date]])</f>
        <v>202502</v>
      </c>
    </row>
    <row r="8651" spans="1:19" x14ac:dyDescent="0.3">
      <c r="A8651" t="s">
        <v>985</v>
      </c>
      <c r="B8651" s="3">
        <v>45704</v>
      </c>
      <c r="C8651" t="s">
        <v>986</v>
      </c>
      <c r="D8651" t="s">
        <v>18</v>
      </c>
      <c r="E8651" t="s">
        <v>26</v>
      </c>
      <c r="F8651" t="s">
        <v>53</v>
      </c>
      <c r="G8651">
        <v>4</v>
      </c>
      <c r="H8651" s="5">
        <v>262.58</v>
      </c>
      <c r="I8651" s="5">
        <v>0.13</v>
      </c>
      <c r="J8651" s="5">
        <v>913.77839999999992</v>
      </c>
      <c r="K8651" s="5">
        <v>245.53673187091769</v>
      </c>
      <c r="L8651">
        <f>YEAR(SalesData[Order Date])</f>
        <v>2025</v>
      </c>
      <c r="M8651">
        <f>MONTH(SalesData[Order Date])</f>
        <v>2</v>
      </c>
      <c r="N8651" t="str">
        <f>TEXT(SalesData[[#This Row],[Order Date]], "mmmm")</f>
        <v>February</v>
      </c>
      <c r="O8651" s="7">
        <f>IF(SalesData[Sales]=0,0,SalesData[Profit]/SalesData[Sales])</f>
        <v>0.26870489811415732</v>
      </c>
      <c r="P8651" s="8">
        <f t="shared" si="135"/>
        <v>1.2377180287912257E-4</v>
      </c>
      <c r="Q8651" t="str">
        <f>IF(SalesData[[#This Row],[Discount]]&gt;0, "Yes", "No")</f>
        <v>Yes</v>
      </c>
      <c r="R8651" t="str">
        <f>TEXT(SalesData[[#This Row],[Order Date]],"mmm-yyyy")</f>
        <v>Feb-2025</v>
      </c>
      <c r="S8651">
        <f>YEAR(SalesData[[#This Row],[Order Date]])*100 + MONTH(SalesData[[#This Row],[Order Date]])</f>
        <v>202502</v>
      </c>
    </row>
    <row r="8652" spans="1:19" x14ac:dyDescent="0.3">
      <c r="A8652" t="s">
        <v>1097</v>
      </c>
      <c r="B8652" s="3">
        <v>45693</v>
      </c>
      <c r="C8652" t="s">
        <v>1098</v>
      </c>
      <c r="D8652" t="s">
        <v>30</v>
      </c>
      <c r="E8652" t="s">
        <v>14</v>
      </c>
      <c r="F8652" t="s">
        <v>20</v>
      </c>
      <c r="G8652">
        <v>1</v>
      </c>
      <c r="H8652" s="5">
        <v>825.73</v>
      </c>
      <c r="I8652" s="5">
        <v>0.06</v>
      </c>
      <c r="J8652" s="5">
        <v>776.18619999999999</v>
      </c>
      <c r="K8652" s="5">
        <v>220.55337245358001</v>
      </c>
      <c r="L8652">
        <f>YEAR(SalesData[Order Date])</f>
        <v>2025</v>
      </c>
      <c r="M8652">
        <f>MONTH(SalesData[Order Date])</f>
        <v>2</v>
      </c>
      <c r="N8652" t="str">
        <f>TEXT(SalesData[[#This Row],[Order Date]], "mmmm")</f>
        <v>February</v>
      </c>
      <c r="O8652" s="7">
        <f>IF(SalesData[Sales]=0,0,SalesData[Profit]/SalesData[Sales])</f>
        <v>0.2841500820983161</v>
      </c>
      <c r="P8652" s="8">
        <f t="shared" si="135"/>
        <v>7.266297700216777E-5</v>
      </c>
      <c r="Q8652" t="str">
        <f>IF(SalesData[[#This Row],[Discount]]&gt;0, "Yes", "No")</f>
        <v>Yes</v>
      </c>
      <c r="R8652" t="str">
        <f>TEXT(SalesData[[#This Row],[Order Date]],"mmm-yyyy")</f>
        <v>Feb-2025</v>
      </c>
      <c r="S8652">
        <f>YEAR(SalesData[[#This Row],[Order Date]])*100 + MONTH(SalesData[[#This Row],[Order Date]])</f>
        <v>202502</v>
      </c>
    </row>
    <row r="8653" spans="1:19" x14ac:dyDescent="0.3">
      <c r="A8653" t="s">
        <v>1135</v>
      </c>
      <c r="B8653" s="3">
        <v>45703</v>
      </c>
      <c r="C8653" t="s">
        <v>1136</v>
      </c>
      <c r="D8653" t="s">
        <v>13</v>
      </c>
      <c r="E8653" t="s">
        <v>14</v>
      </c>
      <c r="F8653" t="s">
        <v>15</v>
      </c>
      <c r="G8653">
        <v>7</v>
      </c>
      <c r="H8653" s="5">
        <v>208.23</v>
      </c>
      <c r="I8653" s="5">
        <v>0.12</v>
      </c>
      <c r="J8653" s="5">
        <v>1282.6967999999999</v>
      </c>
      <c r="K8653" s="5">
        <v>383.7635702048583</v>
      </c>
      <c r="L8653">
        <f>YEAR(SalesData[Order Date])</f>
        <v>2025</v>
      </c>
      <c r="M8653">
        <f>MONTH(SalesData[Order Date])</f>
        <v>2</v>
      </c>
      <c r="N8653" t="str">
        <f>TEXT(SalesData[[#This Row],[Order Date]], "mmmm")</f>
        <v>February</v>
      </c>
      <c r="O8653" s="7">
        <f>IF(SalesData[Sales]=0,0,SalesData[Profit]/SalesData[Sales])</f>
        <v>0.29918494394377404</v>
      </c>
      <c r="P8653" s="8">
        <f t="shared" si="135"/>
        <v>8.2326548253648099E-5</v>
      </c>
      <c r="Q8653" t="str">
        <f>IF(SalesData[[#This Row],[Discount]]&gt;0, "Yes", "No")</f>
        <v>Yes</v>
      </c>
      <c r="R8653" t="str">
        <f>TEXT(SalesData[[#This Row],[Order Date]],"mmm-yyyy")</f>
        <v>Feb-2025</v>
      </c>
      <c r="S8653">
        <f>YEAR(SalesData[[#This Row],[Order Date]])*100 + MONTH(SalesData[[#This Row],[Order Date]])</f>
        <v>202502</v>
      </c>
    </row>
    <row r="8654" spans="1:19" x14ac:dyDescent="0.3">
      <c r="A8654" t="s">
        <v>1187</v>
      </c>
      <c r="B8654" s="3">
        <v>45714</v>
      </c>
      <c r="C8654" t="s">
        <v>1188</v>
      </c>
      <c r="D8654" t="s">
        <v>13</v>
      </c>
      <c r="E8654" t="s">
        <v>19</v>
      </c>
      <c r="F8654" t="s">
        <v>27</v>
      </c>
      <c r="G8654">
        <v>8</v>
      </c>
      <c r="H8654" s="5">
        <v>614.19000000000005</v>
      </c>
      <c r="I8654" s="5">
        <v>0.28000000000000003</v>
      </c>
      <c r="J8654" s="5">
        <v>3537.7343999999998</v>
      </c>
      <c r="K8654" s="5">
        <v>685.44645529995319</v>
      </c>
      <c r="L8654">
        <f>YEAR(SalesData[Order Date])</f>
        <v>2025</v>
      </c>
      <c r="M8654">
        <f>MONTH(SalesData[Order Date])</f>
        <v>2</v>
      </c>
      <c r="N8654" t="str">
        <f>TEXT(SalesData[[#This Row],[Order Date]], "mmmm")</f>
        <v>February</v>
      </c>
      <c r="O8654" s="7">
        <f>IF(SalesData[Sales]=0,0,SalesData[Profit]/SalesData[Sales])</f>
        <v>0.193752944059326</v>
      </c>
      <c r="P8654" s="8">
        <f t="shared" si="135"/>
        <v>5.6985623341311318E-5</v>
      </c>
      <c r="Q8654" t="str">
        <f>IF(SalesData[[#This Row],[Discount]]&gt;0, "Yes", "No")</f>
        <v>Yes</v>
      </c>
      <c r="R8654" t="str">
        <f>TEXT(SalesData[[#This Row],[Order Date]],"mmm-yyyy")</f>
        <v>Feb-2025</v>
      </c>
      <c r="S8654">
        <f>YEAR(SalesData[[#This Row],[Order Date]])*100 + MONTH(SalesData[[#This Row],[Order Date]])</f>
        <v>202502</v>
      </c>
    </row>
    <row r="8655" spans="1:19" x14ac:dyDescent="0.3">
      <c r="A8655" t="s">
        <v>1347</v>
      </c>
      <c r="B8655" s="3">
        <v>45703</v>
      </c>
      <c r="C8655" t="s">
        <v>1348</v>
      </c>
      <c r="D8655" t="s">
        <v>13</v>
      </c>
      <c r="E8655" t="s">
        <v>19</v>
      </c>
      <c r="F8655" t="s">
        <v>15</v>
      </c>
      <c r="G8655">
        <v>6</v>
      </c>
      <c r="H8655" s="5">
        <v>11.9</v>
      </c>
      <c r="I8655" s="5">
        <v>0.26</v>
      </c>
      <c r="J8655" s="5">
        <v>52.836000000000013</v>
      </c>
      <c r="K8655" s="5">
        <v>12.36633481460664</v>
      </c>
      <c r="L8655">
        <f>YEAR(SalesData[Order Date])</f>
        <v>2025</v>
      </c>
      <c r="M8655">
        <f>MONTH(SalesData[Order Date])</f>
        <v>2</v>
      </c>
      <c r="N8655" t="str">
        <f>TEXT(SalesData[[#This Row],[Order Date]], "mmmm")</f>
        <v>February</v>
      </c>
      <c r="O8655" s="7">
        <f>IF(SalesData[Sales]=0,0,SalesData[Profit]/SalesData[Sales])</f>
        <v>0.23405130620422887</v>
      </c>
      <c r="P8655" s="8">
        <f t="shared" si="135"/>
        <v>3.6414565826330529E-3</v>
      </c>
      <c r="Q8655" t="str">
        <f>IF(SalesData[[#This Row],[Discount]]&gt;0, "Yes", "No")</f>
        <v>Yes</v>
      </c>
      <c r="R8655" t="str">
        <f>TEXT(SalesData[[#This Row],[Order Date]],"mmm-yyyy")</f>
        <v>Feb-2025</v>
      </c>
      <c r="S8655">
        <f>YEAR(SalesData[[#This Row],[Order Date]])*100 + MONTH(SalesData[[#This Row],[Order Date]])</f>
        <v>202502</v>
      </c>
    </row>
    <row r="8656" spans="1:19" x14ac:dyDescent="0.3">
      <c r="A8656" t="s">
        <v>1400</v>
      </c>
      <c r="B8656" s="3">
        <v>45710</v>
      </c>
      <c r="C8656" t="s">
        <v>1401</v>
      </c>
      <c r="D8656" t="s">
        <v>30</v>
      </c>
      <c r="E8656" t="s">
        <v>14</v>
      </c>
      <c r="F8656" t="s">
        <v>44</v>
      </c>
      <c r="G8656">
        <v>7</v>
      </c>
      <c r="H8656" s="5">
        <v>472.04</v>
      </c>
      <c r="I8656" s="5">
        <v>0.17</v>
      </c>
      <c r="J8656" s="5">
        <v>2742.5524</v>
      </c>
      <c r="K8656" s="5">
        <v>170.5873238867525</v>
      </c>
      <c r="L8656">
        <f>YEAR(SalesData[Order Date])</f>
        <v>2025</v>
      </c>
      <c r="M8656">
        <f>MONTH(SalesData[Order Date])</f>
        <v>2</v>
      </c>
      <c r="N8656" t="str">
        <f>TEXT(SalesData[[#This Row],[Order Date]], "mmmm")</f>
        <v>February</v>
      </c>
      <c r="O8656" s="7">
        <f>IF(SalesData[Sales]=0,0,SalesData[Profit]/SalesData[Sales])</f>
        <v>6.2200205869084764E-2</v>
      </c>
      <c r="P8656" s="8">
        <f t="shared" si="135"/>
        <v>5.1448424467660123E-5</v>
      </c>
      <c r="Q8656" t="str">
        <f>IF(SalesData[[#This Row],[Discount]]&gt;0, "Yes", "No")</f>
        <v>Yes</v>
      </c>
      <c r="R8656" t="str">
        <f>TEXT(SalesData[[#This Row],[Order Date]],"mmm-yyyy")</f>
        <v>Feb-2025</v>
      </c>
      <c r="S8656">
        <f>YEAR(SalesData[[#This Row],[Order Date]])*100 + MONTH(SalesData[[#This Row],[Order Date]])</f>
        <v>202502</v>
      </c>
    </row>
    <row r="8657" spans="1:19" x14ac:dyDescent="0.3">
      <c r="A8657" t="s">
        <v>1596</v>
      </c>
      <c r="B8657" s="3">
        <v>45698</v>
      </c>
      <c r="C8657" t="s">
        <v>1597</v>
      </c>
      <c r="D8657" t="s">
        <v>18</v>
      </c>
      <c r="E8657" t="s">
        <v>14</v>
      </c>
      <c r="F8657" t="s">
        <v>31</v>
      </c>
      <c r="G8657">
        <v>4</v>
      </c>
      <c r="H8657" s="5">
        <v>452.19</v>
      </c>
      <c r="I8657" s="5">
        <v>0.27</v>
      </c>
      <c r="J8657" s="5">
        <v>1320.3948</v>
      </c>
      <c r="K8657" s="5">
        <v>303.66129543097469</v>
      </c>
      <c r="L8657">
        <f>YEAR(SalesData[Order Date])</f>
        <v>2025</v>
      </c>
      <c r="M8657">
        <f>MONTH(SalesData[Order Date])</f>
        <v>2</v>
      </c>
      <c r="N8657" t="str">
        <f>TEXT(SalesData[[#This Row],[Order Date]], "mmmm")</f>
        <v>February</v>
      </c>
      <c r="O8657" s="7">
        <f>IF(SalesData[Sales]=0,0,SalesData[Profit]/SalesData[Sales])</f>
        <v>0.22997765170763676</v>
      </c>
      <c r="P8657" s="8">
        <f t="shared" si="135"/>
        <v>1.4927353546075766E-4</v>
      </c>
      <c r="Q8657" t="str">
        <f>IF(SalesData[[#This Row],[Discount]]&gt;0, "Yes", "No")</f>
        <v>Yes</v>
      </c>
      <c r="R8657" t="str">
        <f>TEXT(SalesData[[#This Row],[Order Date]],"mmm-yyyy")</f>
        <v>Feb-2025</v>
      </c>
      <c r="S8657">
        <f>YEAR(SalesData[[#This Row],[Order Date]])*100 + MONTH(SalesData[[#This Row],[Order Date]])</f>
        <v>202502</v>
      </c>
    </row>
    <row r="8658" spans="1:19" x14ac:dyDescent="0.3">
      <c r="A8658" t="s">
        <v>1690</v>
      </c>
      <c r="B8658" s="3">
        <v>45700</v>
      </c>
      <c r="C8658" t="s">
        <v>1691</v>
      </c>
      <c r="D8658" t="s">
        <v>13</v>
      </c>
      <c r="E8658" t="s">
        <v>14</v>
      </c>
      <c r="F8658" t="s">
        <v>53</v>
      </c>
      <c r="G8658">
        <v>2</v>
      </c>
      <c r="H8658" s="5">
        <v>270.75</v>
      </c>
      <c r="I8658" s="5">
        <v>0.3</v>
      </c>
      <c r="J8658" s="5">
        <v>379.05</v>
      </c>
      <c r="K8658" s="5">
        <v>40.546056683195737</v>
      </c>
      <c r="L8658">
        <f>YEAR(SalesData[Order Date])</f>
        <v>2025</v>
      </c>
      <c r="M8658">
        <f>MONTH(SalesData[Order Date])</f>
        <v>2</v>
      </c>
      <c r="N8658" t="str">
        <f>TEXT(SalesData[[#This Row],[Order Date]], "mmmm")</f>
        <v>February</v>
      </c>
      <c r="O8658" s="7">
        <f>IF(SalesData[Sales]=0,0,SalesData[Profit]/SalesData[Sales])</f>
        <v>0.10696756808652087</v>
      </c>
      <c r="P8658" s="8">
        <f t="shared" si="135"/>
        <v>5.5401662049861489E-4</v>
      </c>
      <c r="Q8658" t="str">
        <f>IF(SalesData[[#This Row],[Discount]]&gt;0, "Yes", "No")</f>
        <v>Yes</v>
      </c>
      <c r="R8658" t="str">
        <f>TEXT(SalesData[[#This Row],[Order Date]],"mmm-yyyy")</f>
        <v>Feb-2025</v>
      </c>
      <c r="S8658">
        <f>YEAR(SalesData[[#This Row],[Order Date]])*100 + MONTH(SalesData[[#This Row],[Order Date]])</f>
        <v>202502</v>
      </c>
    </row>
    <row r="8659" spans="1:19" x14ac:dyDescent="0.3">
      <c r="A8659" t="s">
        <v>1736</v>
      </c>
      <c r="B8659" s="3">
        <v>45689</v>
      </c>
      <c r="C8659" t="s">
        <v>1737</v>
      </c>
      <c r="D8659" t="s">
        <v>23</v>
      </c>
      <c r="E8659" t="s">
        <v>14</v>
      </c>
      <c r="F8659" t="s">
        <v>34</v>
      </c>
      <c r="G8659">
        <v>9</v>
      </c>
      <c r="H8659" s="5">
        <v>774.48</v>
      </c>
      <c r="I8659" s="5">
        <v>0.22</v>
      </c>
      <c r="J8659" s="5">
        <v>5436.8495999999996</v>
      </c>
      <c r="K8659" s="5">
        <v>1095.1304546482629</v>
      </c>
      <c r="L8659">
        <f>YEAR(SalesData[Order Date])</f>
        <v>2025</v>
      </c>
      <c r="M8659">
        <f>MONTH(SalesData[Order Date])</f>
        <v>2</v>
      </c>
      <c r="N8659" t="str">
        <f>TEXT(SalesData[[#This Row],[Order Date]], "mmmm")</f>
        <v>February</v>
      </c>
      <c r="O8659" s="7">
        <f>IF(SalesData[Sales]=0,0,SalesData[Profit]/SalesData[Sales])</f>
        <v>0.20142739549908883</v>
      </c>
      <c r="P8659" s="8">
        <f t="shared" si="135"/>
        <v>3.1562395987558682E-5</v>
      </c>
      <c r="Q8659" t="str">
        <f>IF(SalesData[[#This Row],[Discount]]&gt;0, "Yes", "No")</f>
        <v>Yes</v>
      </c>
      <c r="R8659" t="str">
        <f>TEXT(SalesData[[#This Row],[Order Date]],"mmm-yyyy")</f>
        <v>Feb-2025</v>
      </c>
      <c r="S8659">
        <f>YEAR(SalesData[[#This Row],[Order Date]])*100 + MONTH(SalesData[[#This Row],[Order Date]])</f>
        <v>202502</v>
      </c>
    </row>
    <row r="8660" spans="1:19" x14ac:dyDescent="0.3">
      <c r="A8660" t="s">
        <v>1769</v>
      </c>
      <c r="B8660" s="3">
        <v>45699</v>
      </c>
      <c r="C8660" t="s">
        <v>1770</v>
      </c>
      <c r="D8660" t="s">
        <v>23</v>
      </c>
      <c r="E8660" t="s">
        <v>26</v>
      </c>
      <c r="F8660" t="s">
        <v>91</v>
      </c>
      <c r="G8660">
        <v>1</v>
      </c>
      <c r="H8660" s="5">
        <v>990.93</v>
      </c>
      <c r="I8660" s="5">
        <v>0.04</v>
      </c>
      <c r="J8660" s="5">
        <v>951.29279999999994</v>
      </c>
      <c r="K8660" s="5">
        <v>263.4828473762264</v>
      </c>
      <c r="L8660">
        <f>YEAR(SalesData[Order Date])</f>
        <v>2025</v>
      </c>
      <c r="M8660">
        <f>MONTH(SalesData[Order Date])</f>
        <v>2</v>
      </c>
      <c r="N8660" t="str">
        <f>TEXT(SalesData[[#This Row],[Order Date]], "mmmm")</f>
        <v>February</v>
      </c>
      <c r="O8660" s="7">
        <f>IF(SalesData[Sales]=0,0,SalesData[Profit]/SalesData[Sales])</f>
        <v>0.27697344852838834</v>
      </c>
      <c r="P8660" s="8">
        <f t="shared" si="135"/>
        <v>4.0366120714883998E-5</v>
      </c>
      <c r="Q8660" t="str">
        <f>IF(SalesData[[#This Row],[Discount]]&gt;0, "Yes", "No")</f>
        <v>Yes</v>
      </c>
      <c r="R8660" t="str">
        <f>TEXT(SalesData[[#This Row],[Order Date]],"mmm-yyyy")</f>
        <v>Feb-2025</v>
      </c>
      <c r="S8660">
        <f>YEAR(SalesData[[#This Row],[Order Date]])*100 + MONTH(SalesData[[#This Row],[Order Date]])</f>
        <v>202502</v>
      </c>
    </row>
    <row r="8661" spans="1:19" x14ac:dyDescent="0.3">
      <c r="A8661" t="s">
        <v>1879</v>
      </c>
      <c r="B8661" s="3">
        <v>45708</v>
      </c>
      <c r="C8661" t="s">
        <v>1880</v>
      </c>
      <c r="D8661" t="s">
        <v>23</v>
      </c>
      <c r="E8661" t="s">
        <v>26</v>
      </c>
      <c r="F8661" t="s">
        <v>44</v>
      </c>
      <c r="G8661">
        <v>7</v>
      </c>
      <c r="H8661" s="5">
        <v>456.6</v>
      </c>
      <c r="I8661" s="5">
        <v>0.04</v>
      </c>
      <c r="J8661" s="5">
        <v>3068.3519999999999</v>
      </c>
      <c r="K8661" s="5">
        <v>768.34614569687665</v>
      </c>
      <c r="L8661">
        <f>YEAR(SalesData[Order Date])</f>
        <v>2025</v>
      </c>
      <c r="M8661">
        <f>MONTH(SalesData[Order Date])</f>
        <v>2</v>
      </c>
      <c r="N8661" t="str">
        <f>TEXT(SalesData[[#This Row],[Order Date]], "mmmm")</f>
        <v>February</v>
      </c>
      <c r="O8661" s="7">
        <f>IF(SalesData[Sales]=0,0,SalesData[Profit]/SalesData[Sales])</f>
        <v>0.25041003955767677</v>
      </c>
      <c r="P8661" s="8">
        <f t="shared" si="135"/>
        <v>1.2514861397910018E-5</v>
      </c>
      <c r="Q8661" t="str">
        <f>IF(SalesData[[#This Row],[Discount]]&gt;0, "Yes", "No")</f>
        <v>Yes</v>
      </c>
      <c r="R8661" t="str">
        <f>TEXT(SalesData[[#This Row],[Order Date]],"mmm-yyyy")</f>
        <v>Feb-2025</v>
      </c>
      <c r="S8661">
        <f>YEAR(SalesData[[#This Row],[Order Date]])*100 + MONTH(SalesData[[#This Row],[Order Date]])</f>
        <v>202502</v>
      </c>
    </row>
    <row r="8662" spans="1:19" x14ac:dyDescent="0.3">
      <c r="A8662" t="s">
        <v>1960</v>
      </c>
      <c r="B8662" s="3">
        <v>45699</v>
      </c>
      <c r="C8662" t="s">
        <v>1961</v>
      </c>
      <c r="D8662" t="s">
        <v>13</v>
      </c>
      <c r="E8662" t="s">
        <v>19</v>
      </c>
      <c r="F8662" t="s">
        <v>31</v>
      </c>
      <c r="G8662">
        <v>3</v>
      </c>
      <c r="H8662" s="5">
        <v>949.82</v>
      </c>
      <c r="I8662" s="5">
        <v>0.21</v>
      </c>
      <c r="J8662" s="5">
        <v>2251.0734000000002</v>
      </c>
      <c r="K8662" s="5">
        <v>270.52427723352099</v>
      </c>
      <c r="L8662">
        <f>YEAR(SalesData[Order Date])</f>
        <v>2025</v>
      </c>
      <c r="M8662">
        <f>MONTH(SalesData[Order Date])</f>
        <v>2</v>
      </c>
      <c r="N8662" t="str">
        <f>TEXT(SalesData[[#This Row],[Order Date]], "mmmm")</f>
        <v>February</v>
      </c>
      <c r="O8662" s="7">
        <f>IF(SalesData[Sales]=0,0,SalesData[Profit]/SalesData[Sales])</f>
        <v>0.12017568029257551</v>
      </c>
      <c r="P8662" s="8">
        <f t="shared" si="135"/>
        <v>7.3698174390937222E-5</v>
      </c>
      <c r="Q8662" t="str">
        <f>IF(SalesData[[#This Row],[Discount]]&gt;0, "Yes", "No")</f>
        <v>Yes</v>
      </c>
      <c r="R8662" t="str">
        <f>TEXT(SalesData[[#This Row],[Order Date]],"mmm-yyyy")</f>
        <v>Feb-2025</v>
      </c>
      <c r="S8662">
        <f>YEAR(SalesData[[#This Row],[Order Date]])*100 + MONTH(SalesData[[#This Row],[Order Date]])</f>
        <v>202502</v>
      </c>
    </row>
    <row r="8663" spans="1:19" x14ac:dyDescent="0.3">
      <c r="A8663" t="s">
        <v>1996</v>
      </c>
      <c r="B8663" s="3">
        <v>45706</v>
      </c>
      <c r="C8663" t="s">
        <v>1997</v>
      </c>
      <c r="D8663" t="s">
        <v>18</v>
      </c>
      <c r="E8663" t="s">
        <v>26</v>
      </c>
      <c r="F8663" t="s">
        <v>27</v>
      </c>
      <c r="G8663">
        <v>2</v>
      </c>
      <c r="H8663" s="5">
        <v>255.68</v>
      </c>
      <c r="I8663" s="5">
        <v>0.11</v>
      </c>
      <c r="J8663" s="5">
        <v>455.11040000000003</v>
      </c>
      <c r="K8663" s="5">
        <v>64.519489126035083</v>
      </c>
      <c r="L8663">
        <f>YEAR(SalesData[Order Date])</f>
        <v>2025</v>
      </c>
      <c r="M8663">
        <f>MONTH(SalesData[Order Date])</f>
        <v>2</v>
      </c>
      <c r="N8663" t="str">
        <f>TEXT(SalesData[[#This Row],[Order Date]], "mmmm")</f>
        <v>February</v>
      </c>
      <c r="O8663" s="7">
        <f>IF(SalesData[Sales]=0,0,SalesData[Profit]/SalesData[Sales])</f>
        <v>0.14176667710963115</v>
      </c>
      <c r="P8663" s="8">
        <f t="shared" si="135"/>
        <v>2.1511264080100123E-4</v>
      </c>
      <c r="Q8663" t="str">
        <f>IF(SalesData[[#This Row],[Discount]]&gt;0, "Yes", "No")</f>
        <v>Yes</v>
      </c>
      <c r="R8663" t="str">
        <f>TEXT(SalesData[[#This Row],[Order Date]],"mmm-yyyy")</f>
        <v>Feb-2025</v>
      </c>
      <c r="S8663">
        <f>YEAR(SalesData[[#This Row],[Order Date]])*100 + MONTH(SalesData[[#This Row],[Order Date]])</f>
        <v>202502</v>
      </c>
    </row>
    <row r="8664" spans="1:19" x14ac:dyDescent="0.3">
      <c r="A8664" t="s">
        <v>2032</v>
      </c>
      <c r="B8664" s="3">
        <v>45694</v>
      </c>
      <c r="C8664" t="s">
        <v>2033</v>
      </c>
      <c r="D8664" t="s">
        <v>18</v>
      </c>
      <c r="E8664" t="s">
        <v>26</v>
      </c>
      <c r="F8664" t="s">
        <v>15</v>
      </c>
      <c r="G8664">
        <v>5</v>
      </c>
      <c r="H8664" s="5">
        <v>57.82</v>
      </c>
      <c r="I8664" s="5">
        <v>0.09</v>
      </c>
      <c r="J8664" s="5">
        <v>263.08100000000002</v>
      </c>
      <c r="K8664" s="5">
        <v>17.628202610212139</v>
      </c>
      <c r="L8664">
        <f>YEAR(SalesData[Order Date])</f>
        <v>2025</v>
      </c>
      <c r="M8664">
        <f>MONTH(SalesData[Order Date])</f>
        <v>2</v>
      </c>
      <c r="N8664" t="str">
        <f>TEXT(SalesData[[#This Row],[Order Date]], "mmmm")</f>
        <v>February</v>
      </c>
      <c r="O8664" s="7">
        <f>IF(SalesData[Sales]=0,0,SalesData[Profit]/SalesData[Sales])</f>
        <v>6.7006749290948936E-2</v>
      </c>
      <c r="P8664" s="8">
        <f t="shared" si="135"/>
        <v>3.1131096506399164E-4</v>
      </c>
      <c r="Q8664" t="str">
        <f>IF(SalesData[[#This Row],[Discount]]&gt;0, "Yes", "No")</f>
        <v>Yes</v>
      </c>
      <c r="R8664" t="str">
        <f>TEXT(SalesData[[#This Row],[Order Date]],"mmm-yyyy")</f>
        <v>Feb-2025</v>
      </c>
      <c r="S8664">
        <f>YEAR(SalesData[[#This Row],[Order Date]])*100 + MONTH(SalesData[[#This Row],[Order Date]])</f>
        <v>202502</v>
      </c>
    </row>
    <row r="8665" spans="1:19" x14ac:dyDescent="0.3">
      <c r="A8665" t="s">
        <v>2090</v>
      </c>
      <c r="B8665" s="3">
        <v>45696</v>
      </c>
      <c r="C8665" t="s">
        <v>2091</v>
      </c>
      <c r="D8665" t="s">
        <v>18</v>
      </c>
      <c r="E8665" t="s">
        <v>26</v>
      </c>
      <c r="F8665" t="s">
        <v>15</v>
      </c>
      <c r="G8665">
        <v>1</v>
      </c>
      <c r="H8665" s="5">
        <v>477.76</v>
      </c>
      <c r="I8665" s="5">
        <v>0.28999999999999998</v>
      </c>
      <c r="J8665" s="5">
        <v>339.20960000000002</v>
      </c>
      <c r="K8665" s="5">
        <v>82.543002109532907</v>
      </c>
      <c r="L8665">
        <f>YEAR(SalesData[Order Date])</f>
        <v>2025</v>
      </c>
      <c r="M8665">
        <f>MONTH(SalesData[Order Date])</f>
        <v>2</v>
      </c>
      <c r="N8665" t="str">
        <f>TEXT(SalesData[[#This Row],[Order Date]], "mmmm")</f>
        <v>February</v>
      </c>
      <c r="O8665" s="7">
        <f>IF(SalesData[Sales]=0,0,SalesData[Profit]/SalesData[Sales])</f>
        <v>0.2433392277504319</v>
      </c>
      <c r="P8665" s="8">
        <f t="shared" si="135"/>
        <v>6.0699933020763564E-4</v>
      </c>
      <c r="Q8665" t="str">
        <f>IF(SalesData[[#This Row],[Discount]]&gt;0, "Yes", "No")</f>
        <v>Yes</v>
      </c>
      <c r="R8665" t="str">
        <f>TEXT(SalesData[[#This Row],[Order Date]],"mmm-yyyy")</f>
        <v>Feb-2025</v>
      </c>
      <c r="S8665">
        <f>YEAR(SalesData[[#This Row],[Order Date]])*100 + MONTH(SalesData[[#This Row],[Order Date]])</f>
        <v>202502</v>
      </c>
    </row>
    <row r="8666" spans="1:19" x14ac:dyDescent="0.3">
      <c r="A8666" t="s">
        <v>2121</v>
      </c>
      <c r="B8666" s="3">
        <v>45701</v>
      </c>
      <c r="C8666" t="s">
        <v>2122</v>
      </c>
      <c r="D8666" t="s">
        <v>13</v>
      </c>
      <c r="E8666" t="s">
        <v>19</v>
      </c>
      <c r="F8666" t="s">
        <v>62</v>
      </c>
      <c r="G8666">
        <v>4</v>
      </c>
      <c r="H8666" s="5">
        <v>323.38</v>
      </c>
      <c r="I8666" s="5">
        <v>0.28999999999999998</v>
      </c>
      <c r="J8666" s="5">
        <v>918.39919999999995</v>
      </c>
      <c r="K8666" s="5">
        <v>274.87120293687252</v>
      </c>
      <c r="L8666">
        <f>YEAR(SalesData[Order Date])</f>
        <v>2025</v>
      </c>
      <c r="M8666">
        <f>MONTH(SalesData[Order Date])</f>
        <v>2</v>
      </c>
      <c r="N8666" t="str">
        <f>TEXT(SalesData[[#This Row],[Order Date]], "mmmm")</f>
        <v>February</v>
      </c>
      <c r="O8666" s="7">
        <f>IF(SalesData[Sales]=0,0,SalesData[Profit]/SalesData[Sales])</f>
        <v>0.29929381791368342</v>
      </c>
      <c r="P8666" s="8">
        <f t="shared" si="135"/>
        <v>2.2419444616240955E-4</v>
      </c>
      <c r="Q8666" t="str">
        <f>IF(SalesData[[#This Row],[Discount]]&gt;0, "Yes", "No")</f>
        <v>Yes</v>
      </c>
      <c r="R8666" t="str">
        <f>TEXT(SalesData[[#This Row],[Order Date]],"mmm-yyyy")</f>
        <v>Feb-2025</v>
      </c>
      <c r="S8666">
        <f>YEAR(SalesData[[#This Row],[Order Date]])*100 + MONTH(SalesData[[#This Row],[Order Date]])</f>
        <v>202502</v>
      </c>
    </row>
    <row r="8667" spans="1:19" x14ac:dyDescent="0.3">
      <c r="A8667" t="s">
        <v>2149</v>
      </c>
      <c r="B8667" s="3">
        <v>45697</v>
      </c>
      <c r="C8667" t="s">
        <v>2150</v>
      </c>
      <c r="D8667" t="s">
        <v>23</v>
      </c>
      <c r="E8667" t="s">
        <v>26</v>
      </c>
      <c r="F8667" t="s">
        <v>27</v>
      </c>
      <c r="G8667">
        <v>8</v>
      </c>
      <c r="H8667" s="5">
        <v>864.11</v>
      </c>
      <c r="I8667" s="5">
        <v>0.21</v>
      </c>
      <c r="J8667" s="5">
        <v>5461.1752000000006</v>
      </c>
      <c r="K8667" s="5">
        <v>1414.134447552731</v>
      </c>
      <c r="L8667">
        <f>YEAR(SalesData[Order Date])</f>
        <v>2025</v>
      </c>
      <c r="M8667">
        <f>MONTH(SalesData[Order Date])</f>
        <v>2</v>
      </c>
      <c r="N8667" t="str">
        <f>TEXT(SalesData[[#This Row],[Order Date]], "mmmm")</f>
        <v>February</v>
      </c>
      <c r="O8667" s="7">
        <f>IF(SalesData[Sales]=0,0,SalesData[Profit]/SalesData[Sales])</f>
        <v>0.25894324861665868</v>
      </c>
      <c r="P8667" s="8">
        <f t="shared" si="135"/>
        <v>3.0378076865213917E-5</v>
      </c>
      <c r="Q8667" t="str">
        <f>IF(SalesData[[#This Row],[Discount]]&gt;0, "Yes", "No")</f>
        <v>Yes</v>
      </c>
      <c r="R8667" t="str">
        <f>TEXT(SalesData[[#This Row],[Order Date]],"mmm-yyyy")</f>
        <v>Feb-2025</v>
      </c>
      <c r="S8667">
        <f>YEAR(SalesData[[#This Row],[Order Date]])*100 + MONTH(SalesData[[#This Row],[Order Date]])</f>
        <v>202502</v>
      </c>
    </row>
    <row r="8668" spans="1:19" x14ac:dyDescent="0.3">
      <c r="A8668" t="s">
        <v>2169</v>
      </c>
      <c r="B8668" s="3">
        <v>45713</v>
      </c>
      <c r="C8668" t="s">
        <v>2170</v>
      </c>
      <c r="D8668" t="s">
        <v>30</v>
      </c>
      <c r="E8668" t="s">
        <v>19</v>
      </c>
      <c r="F8668" t="s">
        <v>39</v>
      </c>
      <c r="G8668">
        <v>7</v>
      </c>
      <c r="H8668" s="5">
        <v>403.03</v>
      </c>
      <c r="I8668" s="5">
        <v>0.12</v>
      </c>
      <c r="J8668" s="5">
        <v>2482.6648</v>
      </c>
      <c r="K8668" s="5">
        <v>343.80024310660508</v>
      </c>
      <c r="L8668">
        <f>YEAR(SalesData[Order Date])</f>
        <v>2025</v>
      </c>
      <c r="M8668">
        <f>MONTH(SalesData[Order Date])</f>
        <v>2</v>
      </c>
      <c r="N8668" t="str">
        <f>TEXT(SalesData[[#This Row],[Order Date]], "mmmm")</f>
        <v>February</v>
      </c>
      <c r="O8668" s="7">
        <f>IF(SalesData[Sales]=0,0,SalesData[Profit]/SalesData[Sales])</f>
        <v>0.13848033093577719</v>
      </c>
      <c r="P8668" s="8">
        <f t="shared" si="135"/>
        <v>4.2534940681480637E-5</v>
      </c>
      <c r="Q8668" t="str">
        <f>IF(SalesData[[#This Row],[Discount]]&gt;0, "Yes", "No")</f>
        <v>Yes</v>
      </c>
      <c r="R8668" t="str">
        <f>TEXT(SalesData[[#This Row],[Order Date]],"mmm-yyyy")</f>
        <v>Feb-2025</v>
      </c>
      <c r="S8668">
        <f>YEAR(SalesData[[#This Row],[Order Date]])*100 + MONTH(SalesData[[#This Row],[Order Date]])</f>
        <v>202502</v>
      </c>
    </row>
    <row r="8669" spans="1:19" x14ac:dyDescent="0.3">
      <c r="A8669" t="s">
        <v>2231</v>
      </c>
      <c r="B8669" s="3">
        <v>45712</v>
      </c>
      <c r="C8669" t="s">
        <v>2232</v>
      </c>
      <c r="D8669" t="s">
        <v>13</v>
      </c>
      <c r="E8669" t="s">
        <v>26</v>
      </c>
      <c r="F8669" t="s">
        <v>15</v>
      </c>
      <c r="G8669">
        <v>1</v>
      </c>
      <c r="H8669" s="5">
        <v>424.3</v>
      </c>
      <c r="I8669" s="5">
        <v>0.19</v>
      </c>
      <c r="J8669" s="5">
        <v>343.68299999999999</v>
      </c>
      <c r="K8669" s="5">
        <v>68.989862555354136</v>
      </c>
      <c r="L8669">
        <f>YEAR(SalesData[Order Date])</f>
        <v>2025</v>
      </c>
      <c r="M8669">
        <f>MONTH(SalesData[Order Date])</f>
        <v>2</v>
      </c>
      <c r="N8669" t="str">
        <f>TEXT(SalesData[[#This Row],[Order Date]], "mmmm")</f>
        <v>February</v>
      </c>
      <c r="O8669" s="7">
        <f>IF(SalesData[Sales]=0,0,SalesData[Profit]/SalesData[Sales])</f>
        <v>0.20073690742735059</v>
      </c>
      <c r="P8669" s="8">
        <f t="shared" si="135"/>
        <v>4.47796370492576E-4</v>
      </c>
      <c r="Q8669" t="str">
        <f>IF(SalesData[[#This Row],[Discount]]&gt;0, "Yes", "No")</f>
        <v>Yes</v>
      </c>
      <c r="R8669" t="str">
        <f>TEXT(SalesData[[#This Row],[Order Date]],"mmm-yyyy")</f>
        <v>Feb-2025</v>
      </c>
      <c r="S8669">
        <f>YEAR(SalesData[[#This Row],[Order Date]])*100 + MONTH(SalesData[[#This Row],[Order Date]])</f>
        <v>202502</v>
      </c>
    </row>
    <row r="8670" spans="1:19" x14ac:dyDescent="0.3">
      <c r="A8670" t="s">
        <v>2353</v>
      </c>
      <c r="B8670" s="3">
        <v>45692</v>
      </c>
      <c r="C8670" t="s">
        <v>2354</v>
      </c>
      <c r="D8670" t="s">
        <v>18</v>
      </c>
      <c r="E8670" t="s">
        <v>26</v>
      </c>
      <c r="F8670" t="s">
        <v>15</v>
      </c>
      <c r="G8670">
        <v>3</v>
      </c>
      <c r="H8670" s="5">
        <v>674.76</v>
      </c>
      <c r="I8670" s="5">
        <v>0</v>
      </c>
      <c r="J8670" s="5">
        <v>2024.28</v>
      </c>
      <c r="K8670" s="5">
        <v>203.68336488064801</v>
      </c>
      <c r="L8670">
        <f>YEAR(SalesData[Order Date])</f>
        <v>2025</v>
      </c>
      <c r="M8670">
        <f>MONTH(SalesData[Order Date])</f>
        <v>2</v>
      </c>
      <c r="N8670" t="str">
        <f>TEXT(SalesData[[#This Row],[Order Date]], "mmmm")</f>
        <v>February</v>
      </c>
      <c r="O8670" s="7">
        <f>IF(SalesData[Sales]=0,0,SalesData[Profit]/SalesData[Sales])</f>
        <v>0.10062015377351355</v>
      </c>
      <c r="P8670" s="8">
        <f t="shared" si="135"/>
        <v>0</v>
      </c>
      <c r="Q8670" t="str">
        <f>IF(SalesData[[#This Row],[Discount]]&gt;0, "Yes", "No")</f>
        <v>No</v>
      </c>
      <c r="R8670" t="str">
        <f>TEXT(SalesData[[#This Row],[Order Date]],"mmm-yyyy")</f>
        <v>Feb-2025</v>
      </c>
      <c r="S8670">
        <f>YEAR(SalesData[[#This Row],[Order Date]])*100 + MONTH(SalesData[[#This Row],[Order Date]])</f>
        <v>202502</v>
      </c>
    </row>
    <row r="8671" spans="1:19" x14ac:dyDescent="0.3">
      <c r="A8671" t="s">
        <v>2458</v>
      </c>
      <c r="B8671" s="3">
        <v>45709</v>
      </c>
      <c r="C8671" t="s">
        <v>2459</v>
      </c>
      <c r="D8671" t="s">
        <v>30</v>
      </c>
      <c r="E8671" t="s">
        <v>19</v>
      </c>
      <c r="F8671" t="s">
        <v>62</v>
      </c>
      <c r="G8671">
        <v>1</v>
      </c>
      <c r="H8671" s="5">
        <v>326.81</v>
      </c>
      <c r="I8671" s="5">
        <v>0.06</v>
      </c>
      <c r="J8671" s="5">
        <v>307.20139999999998</v>
      </c>
      <c r="K8671" s="5">
        <v>23.379216820243141</v>
      </c>
      <c r="L8671">
        <f>YEAR(SalesData[Order Date])</f>
        <v>2025</v>
      </c>
      <c r="M8671">
        <f>MONTH(SalesData[Order Date])</f>
        <v>2</v>
      </c>
      <c r="N8671" t="str">
        <f>TEXT(SalesData[[#This Row],[Order Date]], "mmmm")</f>
        <v>February</v>
      </c>
      <c r="O8671" s="7">
        <f>IF(SalesData[Sales]=0,0,SalesData[Profit]/SalesData[Sales])</f>
        <v>7.6103874592508836E-2</v>
      </c>
      <c r="P8671" s="8">
        <f t="shared" si="135"/>
        <v>1.835929133135461E-4</v>
      </c>
      <c r="Q8671" t="str">
        <f>IF(SalesData[[#This Row],[Discount]]&gt;0, "Yes", "No")</f>
        <v>Yes</v>
      </c>
      <c r="R8671" t="str">
        <f>TEXT(SalesData[[#This Row],[Order Date]],"mmm-yyyy")</f>
        <v>Feb-2025</v>
      </c>
      <c r="S8671">
        <f>YEAR(SalesData[[#This Row],[Order Date]])*100 + MONTH(SalesData[[#This Row],[Order Date]])</f>
        <v>202502</v>
      </c>
    </row>
    <row r="8672" spans="1:19" x14ac:dyDescent="0.3">
      <c r="A8672" t="s">
        <v>2480</v>
      </c>
      <c r="B8672" s="3">
        <v>45706</v>
      </c>
      <c r="C8672" t="s">
        <v>2481</v>
      </c>
      <c r="D8672" t="s">
        <v>30</v>
      </c>
      <c r="E8672" t="s">
        <v>19</v>
      </c>
      <c r="F8672" t="s">
        <v>62</v>
      </c>
      <c r="G8672">
        <v>4</v>
      </c>
      <c r="H8672" s="5">
        <v>862.72</v>
      </c>
      <c r="I8672" s="5">
        <v>0.23</v>
      </c>
      <c r="J8672" s="5">
        <v>2657.1776</v>
      </c>
      <c r="K8672" s="5">
        <v>591.18860024038588</v>
      </c>
      <c r="L8672">
        <f>YEAR(SalesData[Order Date])</f>
        <v>2025</v>
      </c>
      <c r="M8672">
        <f>MONTH(SalesData[Order Date])</f>
        <v>2</v>
      </c>
      <c r="N8672" t="str">
        <f>TEXT(SalesData[[#This Row],[Order Date]], "mmmm")</f>
        <v>February</v>
      </c>
      <c r="O8672" s="7">
        <f>IF(SalesData[Sales]=0,0,SalesData[Profit]/SalesData[Sales])</f>
        <v>0.22248742434091942</v>
      </c>
      <c r="P8672" s="8">
        <f t="shared" si="135"/>
        <v>6.6649666172106822E-5</v>
      </c>
      <c r="Q8672" t="str">
        <f>IF(SalesData[[#This Row],[Discount]]&gt;0, "Yes", "No")</f>
        <v>Yes</v>
      </c>
      <c r="R8672" t="str">
        <f>TEXT(SalesData[[#This Row],[Order Date]],"mmm-yyyy")</f>
        <v>Feb-2025</v>
      </c>
      <c r="S8672">
        <f>YEAR(SalesData[[#This Row],[Order Date]])*100 + MONTH(SalesData[[#This Row],[Order Date]])</f>
        <v>202502</v>
      </c>
    </row>
    <row r="8673" spans="1:19" x14ac:dyDescent="0.3">
      <c r="A8673" t="s">
        <v>2504</v>
      </c>
      <c r="B8673" s="3">
        <v>45704</v>
      </c>
      <c r="C8673" t="s">
        <v>2505</v>
      </c>
      <c r="D8673" t="s">
        <v>30</v>
      </c>
      <c r="E8673" t="s">
        <v>26</v>
      </c>
      <c r="F8673" t="s">
        <v>27</v>
      </c>
      <c r="G8673">
        <v>3</v>
      </c>
      <c r="H8673" s="5">
        <v>357.87</v>
      </c>
      <c r="I8673" s="5">
        <v>0.13</v>
      </c>
      <c r="J8673" s="5">
        <v>934.04070000000013</v>
      </c>
      <c r="K8673" s="5">
        <v>170.32254844020281</v>
      </c>
      <c r="L8673">
        <f>YEAR(SalesData[Order Date])</f>
        <v>2025</v>
      </c>
      <c r="M8673">
        <f>MONTH(SalesData[Order Date])</f>
        <v>2</v>
      </c>
      <c r="N8673" t="str">
        <f>TEXT(SalesData[[#This Row],[Order Date]], "mmmm")</f>
        <v>February</v>
      </c>
      <c r="O8673" s="7">
        <f>IF(SalesData[Sales]=0,0,SalesData[Profit]/SalesData[Sales])</f>
        <v>0.18235024281083553</v>
      </c>
      <c r="P8673" s="8">
        <f t="shared" si="135"/>
        <v>1.2108680060729686E-4</v>
      </c>
      <c r="Q8673" t="str">
        <f>IF(SalesData[[#This Row],[Discount]]&gt;0, "Yes", "No")</f>
        <v>Yes</v>
      </c>
      <c r="R8673" t="str">
        <f>TEXT(SalesData[[#This Row],[Order Date]],"mmm-yyyy")</f>
        <v>Feb-2025</v>
      </c>
      <c r="S8673">
        <f>YEAR(SalesData[[#This Row],[Order Date]])*100 + MONTH(SalesData[[#This Row],[Order Date]])</f>
        <v>202502</v>
      </c>
    </row>
    <row r="8674" spans="1:19" x14ac:dyDescent="0.3">
      <c r="A8674" t="s">
        <v>2608</v>
      </c>
      <c r="B8674" s="3">
        <v>45697</v>
      </c>
      <c r="C8674" t="s">
        <v>2609</v>
      </c>
      <c r="D8674" t="s">
        <v>18</v>
      </c>
      <c r="E8674" t="s">
        <v>14</v>
      </c>
      <c r="F8674" t="s">
        <v>91</v>
      </c>
      <c r="G8674">
        <v>5</v>
      </c>
      <c r="H8674" s="5">
        <v>142.47</v>
      </c>
      <c r="I8674" s="5">
        <v>0</v>
      </c>
      <c r="J8674" s="5">
        <v>712.35</v>
      </c>
      <c r="K8674" s="5">
        <v>59.417825386630923</v>
      </c>
      <c r="L8674">
        <f>YEAR(SalesData[Order Date])</f>
        <v>2025</v>
      </c>
      <c r="M8674">
        <f>MONTH(SalesData[Order Date])</f>
        <v>2</v>
      </c>
      <c r="N8674" t="str">
        <f>TEXT(SalesData[[#This Row],[Order Date]], "mmmm")</f>
        <v>February</v>
      </c>
      <c r="O8674" s="7">
        <f>IF(SalesData[Sales]=0,0,SalesData[Profit]/SalesData[Sales])</f>
        <v>8.3410999349520495E-2</v>
      </c>
      <c r="P8674" s="8">
        <f t="shared" si="135"/>
        <v>0</v>
      </c>
      <c r="Q8674" t="str">
        <f>IF(SalesData[[#This Row],[Discount]]&gt;0, "Yes", "No")</f>
        <v>No</v>
      </c>
      <c r="R8674" t="str">
        <f>TEXT(SalesData[[#This Row],[Order Date]],"mmm-yyyy")</f>
        <v>Feb-2025</v>
      </c>
      <c r="S8674">
        <f>YEAR(SalesData[[#This Row],[Order Date]])*100 + MONTH(SalesData[[#This Row],[Order Date]])</f>
        <v>202502</v>
      </c>
    </row>
    <row r="8675" spans="1:19" x14ac:dyDescent="0.3">
      <c r="A8675" t="s">
        <v>2706</v>
      </c>
      <c r="B8675" s="3">
        <v>45707</v>
      </c>
      <c r="C8675" t="s">
        <v>2707</v>
      </c>
      <c r="D8675" t="s">
        <v>30</v>
      </c>
      <c r="E8675" t="s">
        <v>26</v>
      </c>
      <c r="F8675" t="s">
        <v>91</v>
      </c>
      <c r="G8675">
        <v>7</v>
      </c>
      <c r="H8675" s="5">
        <v>889.36</v>
      </c>
      <c r="I8675" s="5">
        <v>0.18</v>
      </c>
      <c r="J8675" s="5">
        <v>5104.9264000000012</v>
      </c>
      <c r="K8675" s="5">
        <v>807.90032917563826</v>
      </c>
      <c r="L8675">
        <f>YEAR(SalesData[Order Date])</f>
        <v>2025</v>
      </c>
      <c r="M8675">
        <f>MONTH(SalesData[Order Date])</f>
        <v>2</v>
      </c>
      <c r="N8675" t="str">
        <f>TEXT(SalesData[[#This Row],[Order Date]], "mmmm")</f>
        <v>February</v>
      </c>
      <c r="O8675" s="7">
        <f>IF(SalesData[Sales]=0,0,SalesData[Profit]/SalesData[Sales])</f>
        <v>0.15825895730360345</v>
      </c>
      <c r="P8675" s="8">
        <f t="shared" si="135"/>
        <v>2.8913247407445478E-5</v>
      </c>
      <c r="Q8675" t="str">
        <f>IF(SalesData[[#This Row],[Discount]]&gt;0, "Yes", "No")</f>
        <v>Yes</v>
      </c>
      <c r="R8675" t="str">
        <f>TEXT(SalesData[[#This Row],[Order Date]],"mmm-yyyy")</f>
        <v>Feb-2025</v>
      </c>
      <c r="S8675">
        <f>YEAR(SalesData[[#This Row],[Order Date]])*100 + MONTH(SalesData[[#This Row],[Order Date]])</f>
        <v>202502</v>
      </c>
    </row>
    <row r="8676" spans="1:19" x14ac:dyDescent="0.3">
      <c r="A8676" t="s">
        <v>2775</v>
      </c>
      <c r="B8676" s="3">
        <v>45706</v>
      </c>
      <c r="C8676" t="s">
        <v>2776</v>
      </c>
      <c r="D8676" t="s">
        <v>13</v>
      </c>
      <c r="E8676" t="s">
        <v>26</v>
      </c>
      <c r="F8676" t="s">
        <v>31</v>
      </c>
      <c r="G8676">
        <v>7</v>
      </c>
      <c r="H8676" s="5">
        <v>885.85</v>
      </c>
      <c r="I8676" s="5">
        <v>0.16</v>
      </c>
      <c r="J8676" s="5">
        <v>5208.7979999999998</v>
      </c>
      <c r="K8676" s="5">
        <v>696.89872944325191</v>
      </c>
      <c r="L8676">
        <f>YEAR(SalesData[Order Date])</f>
        <v>2025</v>
      </c>
      <c r="M8676">
        <f>MONTH(SalesData[Order Date])</f>
        <v>2</v>
      </c>
      <c r="N8676" t="str">
        <f>TEXT(SalesData[[#This Row],[Order Date]], "mmmm")</f>
        <v>February</v>
      </c>
      <c r="O8676" s="7">
        <f>IF(SalesData[Sales]=0,0,SalesData[Profit]/SalesData[Sales])</f>
        <v>0.13379261961075317</v>
      </c>
      <c r="P8676" s="8">
        <f t="shared" si="135"/>
        <v>2.5802498004338046E-5</v>
      </c>
      <c r="Q8676" t="str">
        <f>IF(SalesData[[#This Row],[Discount]]&gt;0, "Yes", "No")</f>
        <v>Yes</v>
      </c>
      <c r="R8676" t="str">
        <f>TEXT(SalesData[[#This Row],[Order Date]],"mmm-yyyy")</f>
        <v>Feb-2025</v>
      </c>
      <c r="S8676">
        <f>YEAR(SalesData[[#This Row],[Order Date]])*100 + MONTH(SalesData[[#This Row],[Order Date]])</f>
        <v>202502</v>
      </c>
    </row>
    <row r="8677" spans="1:19" x14ac:dyDescent="0.3">
      <c r="A8677" t="s">
        <v>2781</v>
      </c>
      <c r="B8677" s="3">
        <v>45713</v>
      </c>
      <c r="C8677" t="s">
        <v>2782</v>
      </c>
      <c r="D8677" t="s">
        <v>23</v>
      </c>
      <c r="E8677" t="s">
        <v>26</v>
      </c>
      <c r="F8677" t="s">
        <v>31</v>
      </c>
      <c r="G8677">
        <v>9</v>
      </c>
      <c r="H8677" s="5">
        <v>730.71</v>
      </c>
      <c r="I8677" s="5">
        <v>0.05</v>
      </c>
      <c r="J8677" s="5">
        <v>6247.5704999999998</v>
      </c>
      <c r="K8677" s="5">
        <v>1816.3292143109859</v>
      </c>
      <c r="L8677">
        <f>YEAR(SalesData[Order Date])</f>
        <v>2025</v>
      </c>
      <c r="M8677">
        <f>MONTH(SalesData[Order Date])</f>
        <v>2</v>
      </c>
      <c r="N8677" t="str">
        <f>TEXT(SalesData[[#This Row],[Order Date]], "mmmm")</f>
        <v>February</v>
      </c>
      <c r="O8677" s="7">
        <f>IF(SalesData[Sales]=0,0,SalesData[Profit]/SalesData[Sales])</f>
        <v>0.29072568517810016</v>
      </c>
      <c r="P8677" s="8">
        <f t="shared" si="135"/>
        <v>7.6029554208311853E-6</v>
      </c>
      <c r="Q8677" t="str">
        <f>IF(SalesData[[#This Row],[Discount]]&gt;0, "Yes", "No")</f>
        <v>Yes</v>
      </c>
      <c r="R8677" t="str">
        <f>TEXT(SalesData[[#This Row],[Order Date]],"mmm-yyyy")</f>
        <v>Feb-2025</v>
      </c>
      <c r="S8677">
        <f>YEAR(SalesData[[#This Row],[Order Date]])*100 + MONTH(SalesData[[#This Row],[Order Date]])</f>
        <v>202502</v>
      </c>
    </row>
    <row r="8678" spans="1:19" x14ac:dyDescent="0.3">
      <c r="A8678" t="s">
        <v>2828</v>
      </c>
      <c r="B8678" s="3">
        <v>45699</v>
      </c>
      <c r="C8678" t="s">
        <v>2829</v>
      </c>
      <c r="D8678" t="s">
        <v>23</v>
      </c>
      <c r="E8678" t="s">
        <v>14</v>
      </c>
      <c r="F8678" t="s">
        <v>53</v>
      </c>
      <c r="G8678">
        <v>2</v>
      </c>
      <c r="H8678" s="5">
        <v>264.5</v>
      </c>
      <c r="I8678" s="5">
        <v>7.0000000000000007E-2</v>
      </c>
      <c r="J8678" s="5">
        <v>491.97</v>
      </c>
      <c r="K8678" s="5">
        <v>140.84338869402029</v>
      </c>
      <c r="L8678">
        <f>YEAR(SalesData[Order Date])</f>
        <v>2025</v>
      </c>
      <c r="M8678">
        <f>MONTH(SalesData[Order Date])</f>
        <v>2</v>
      </c>
      <c r="N8678" t="str">
        <f>TEXT(SalesData[[#This Row],[Order Date]], "mmmm")</f>
        <v>February</v>
      </c>
      <c r="O8678" s="7">
        <f>IF(SalesData[Sales]=0,0,SalesData[Profit]/SalesData[Sales])</f>
        <v>0.28628450656344956</v>
      </c>
      <c r="P8678" s="8">
        <f t="shared" si="135"/>
        <v>1.3232514177693763E-4</v>
      </c>
      <c r="Q8678" t="str">
        <f>IF(SalesData[[#This Row],[Discount]]&gt;0, "Yes", "No")</f>
        <v>Yes</v>
      </c>
      <c r="R8678" t="str">
        <f>TEXT(SalesData[[#This Row],[Order Date]],"mmm-yyyy")</f>
        <v>Feb-2025</v>
      </c>
      <c r="S8678">
        <f>YEAR(SalesData[[#This Row],[Order Date]])*100 + MONTH(SalesData[[#This Row],[Order Date]])</f>
        <v>202502</v>
      </c>
    </row>
    <row r="8679" spans="1:19" x14ac:dyDescent="0.3">
      <c r="A8679" t="s">
        <v>2852</v>
      </c>
      <c r="B8679" s="3">
        <v>45707</v>
      </c>
      <c r="C8679" t="s">
        <v>2853</v>
      </c>
      <c r="D8679" t="s">
        <v>23</v>
      </c>
      <c r="E8679" t="s">
        <v>26</v>
      </c>
      <c r="F8679" t="s">
        <v>53</v>
      </c>
      <c r="G8679">
        <v>4</v>
      </c>
      <c r="H8679" s="5">
        <v>946.45</v>
      </c>
      <c r="I8679" s="5">
        <v>0.08</v>
      </c>
      <c r="J8679" s="5">
        <v>3482.9360000000001</v>
      </c>
      <c r="K8679" s="5">
        <v>899.39506212002232</v>
      </c>
      <c r="L8679">
        <f>YEAR(SalesData[Order Date])</f>
        <v>2025</v>
      </c>
      <c r="M8679">
        <f>MONTH(SalesData[Order Date])</f>
        <v>2</v>
      </c>
      <c r="N8679" t="str">
        <f>TEXT(SalesData[[#This Row],[Order Date]], "mmmm")</f>
        <v>February</v>
      </c>
      <c r="O8679" s="7">
        <f>IF(SalesData[Sales]=0,0,SalesData[Profit]/SalesData[Sales])</f>
        <v>0.25822899476763922</v>
      </c>
      <c r="P8679" s="8">
        <f t="shared" si="135"/>
        <v>2.1131597020444819E-5</v>
      </c>
      <c r="Q8679" t="str">
        <f>IF(SalesData[[#This Row],[Discount]]&gt;0, "Yes", "No")</f>
        <v>Yes</v>
      </c>
      <c r="R8679" t="str">
        <f>TEXT(SalesData[[#This Row],[Order Date]],"mmm-yyyy")</f>
        <v>Feb-2025</v>
      </c>
      <c r="S8679">
        <f>YEAR(SalesData[[#This Row],[Order Date]])*100 + MONTH(SalesData[[#This Row],[Order Date]])</f>
        <v>202502</v>
      </c>
    </row>
    <row r="8680" spans="1:19" x14ac:dyDescent="0.3">
      <c r="A8680" t="s">
        <v>2868</v>
      </c>
      <c r="B8680" s="3">
        <v>45710</v>
      </c>
      <c r="C8680" t="s">
        <v>2869</v>
      </c>
      <c r="D8680" t="s">
        <v>13</v>
      </c>
      <c r="E8680" t="s">
        <v>14</v>
      </c>
      <c r="F8680" t="s">
        <v>91</v>
      </c>
      <c r="G8680">
        <v>7</v>
      </c>
      <c r="H8680" s="5">
        <v>746.01</v>
      </c>
      <c r="I8680" s="5">
        <v>0.26</v>
      </c>
      <c r="J8680" s="5">
        <v>3864.3317999999999</v>
      </c>
      <c r="K8680" s="5">
        <v>272.56507571834732</v>
      </c>
      <c r="L8680">
        <f>YEAR(SalesData[Order Date])</f>
        <v>2025</v>
      </c>
      <c r="M8680">
        <f>MONTH(SalesData[Order Date])</f>
        <v>2</v>
      </c>
      <c r="N8680" t="str">
        <f>TEXT(SalesData[[#This Row],[Order Date]], "mmmm")</f>
        <v>February</v>
      </c>
      <c r="O8680" s="7">
        <f>IF(SalesData[Sales]=0,0,SalesData[Profit]/SalesData[Sales])</f>
        <v>7.0533559183077216E-2</v>
      </c>
      <c r="P8680" s="8">
        <f t="shared" si="135"/>
        <v>4.9788685329763871E-5</v>
      </c>
      <c r="Q8680" t="str">
        <f>IF(SalesData[[#This Row],[Discount]]&gt;0, "Yes", "No")</f>
        <v>Yes</v>
      </c>
      <c r="R8680" t="str">
        <f>TEXT(SalesData[[#This Row],[Order Date]],"mmm-yyyy")</f>
        <v>Feb-2025</v>
      </c>
      <c r="S8680">
        <f>YEAR(SalesData[[#This Row],[Order Date]])*100 + MONTH(SalesData[[#This Row],[Order Date]])</f>
        <v>202502</v>
      </c>
    </row>
    <row r="8681" spans="1:19" x14ac:dyDescent="0.3">
      <c r="A8681" t="s">
        <v>2945</v>
      </c>
      <c r="B8681" s="3">
        <v>45707</v>
      </c>
      <c r="C8681" t="s">
        <v>2946</v>
      </c>
      <c r="D8681" t="s">
        <v>13</v>
      </c>
      <c r="E8681" t="s">
        <v>19</v>
      </c>
      <c r="F8681" t="s">
        <v>27</v>
      </c>
      <c r="G8681">
        <v>2</v>
      </c>
      <c r="H8681" s="5">
        <v>660.01</v>
      </c>
      <c r="I8681" s="5">
        <v>0.24</v>
      </c>
      <c r="J8681" s="5">
        <v>1003.2152</v>
      </c>
      <c r="K8681" s="5">
        <v>227.04498876508339</v>
      </c>
      <c r="L8681">
        <f>YEAR(SalesData[Order Date])</f>
        <v>2025</v>
      </c>
      <c r="M8681">
        <f>MONTH(SalesData[Order Date])</f>
        <v>2</v>
      </c>
      <c r="N8681" t="str">
        <f>TEXT(SalesData[[#This Row],[Order Date]], "mmmm")</f>
        <v>February</v>
      </c>
      <c r="O8681" s="7">
        <f>IF(SalesData[Sales]=0,0,SalesData[Profit]/SalesData[Sales])</f>
        <v>0.22631733327513717</v>
      </c>
      <c r="P8681" s="8">
        <f t="shared" si="135"/>
        <v>1.8181542703898425E-4</v>
      </c>
      <c r="Q8681" t="str">
        <f>IF(SalesData[[#This Row],[Discount]]&gt;0, "Yes", "No")</f>
        <v>Yes</v>
      </c>
      <c r="R8681" t="str">
        <f>TEXT(SalesData[[#This Row],[Order Date]],"mmm-yyyy")</f>
        <v>Feb-2025</v>
      </c>
      <c r="S8681">
        <f>YEAR(SalesData[[#This Row],[Order Date]])*100 + MONTH(SalesData[[#This Row],[Order Date]])</f>
        <v>202502</v>
      </c>
    </row>
    <row r="8682" spans="1:19" x14ac:dyDescent="0.3">
      <c r="A8682" t="s">
        <v>3049</v>
      </c>
      <c r="B8682" s="3">
        <v>45704</v>
      </c>
      <c r="C8682" t="s">
        <v>3050</v>
      </c>
      <c r="D8682" t="s">
        <v>18</v>
      </c>
      <c r="E8682" t="s">
        <v>19</v>
      </c>
      <c r="F8682" t="s">
        <v>53</v>
      </c>
      <c r="G8682">
        <v>5</v>
      </c>
      <c r="H8682" s="5">
        <v>168.56</v>
      </c>
      <c r="I8682" s="5">
        <v>0.09</v>
      </c>
      <c r="J8682" s="5">
        <v>766.94799999999998</v>
      </c>
      <c r="K8682" s="5">
        <v>180.6313289001028</v>
      </c>
      <c r="L8682">
        <f>YEAR(SalesData[Order Date])</f>
        <v>2025</v>
      </c>
      <c r="M8682">
        <f>MONTH(SalesData[Order Date])</f>
        <v>2</v>
      </c>
      <c r="N8682" t="str">
        <f>TEXT(SalesData[[#This Row],[Order Date]], "mmmm")</f>
        <v>February</v>
      </c>
      <c r="O8682" s="7">
        <f>IF(SalesData[Sales]=0,0,SalesData[Profit]/SalesData[Sales])</f>
        <v>0.23551965570039013</v>
      </c>
      <c r="P8682" s="8">
        <f t="shared" si="135"/>
        <v>1.0678690080683436E-4</v>
      </c>
      <c r="Q8682" t="str">
        <f>IF(SalesData[[#This Row],[Discount]]&gt;0, "Yes", "No")</f>
        <v>Yes</v>
      </c>
      <c r="R8682" t="str">
        <f>TEXT(SalesData[[#This Row],[Order Date]],"mmm-yyyy")</f>
        <v>Feb-2025</v>
      </c>
      <c r="S8682">
        <f>YEAR(SalesData[[#This Row],[Order Date]])*100 + MONTH(SalesData[[#This Row],[Order Date]])</f>
        <v>202502</v>
      </c>
    </row>
    <row r="8683" spans="1:19" x14ac:dyDescent="0.3">
      <c r="A8683" t="s">
        <v>3093</v>
      </c>
      <c r="B8683" s="3">
        <v>45693</v>
      </c>
      <c r="C8683" t="s">
        <v>3094</v>
      </c>
      <c r="D8683" t="s">
        <v>18</v>
      </c>
      <c r="E8683" t="s">
        <v>19</v>
      </c>
      <c r="F8683" t="s">
        <v>91</v>
      </c>
      <c r="G8683">
        <v>7</v>
      </c>
      <c r="H8683" s="5">
        <v>987.62</v>
      </c>
      <c r="I8683" s="5">
        <v>7.0000000000000007E-2</v>
      </c>
      <c r="J8683" s="5">
        <v>6429.4061999999994</v>
      </c>
      <c r="K8683" s="5">
        <v>1732.487738867376</v>
      </c>
      <c r="L8683">
        <f>YEAR(SalesData[Order Date])</f>
        <v>2025</v>
      </c>
      <c r="M8683">
        <f>MONTH(SalesData[Order Date])</f>
        <v>2</v>
      </c>
      <c r="N8683" t="str">
        <f>TEXT(SalesData[[#This Row],[Order Date]], "mmmm")</f>
        <v>February</v>
      </c>
      <c r="O8683" s="7">
        <f>IF(SalesData[Sales]=0,0,SalesData[Profit]/SalesData[Sales])</f>
        <v>0.26946310203069396</v>
      </c>
      <c r="P8683" s="8">
        <f t="shared" si="135"/>
        <v>1.0125351855976996E-5</v>
      </c>
      <c r="Q8683" t="str">
        <f>IF(SalesData[[#This Row],[Discount]]&gt;0, "Yes", "No")</f>
        <v>Yes</v>
      </c>
      <c r="R8683" t="str">
        <f>TEXT(SalesData[[#This Row],[Order Date]],"mmm-yyyy")</f>
        <v>Feb-2025</v>
      </c>
      <c r="S8683">
        <f>YEAR(SalesData[[#This Row],[Order Date]])*100 + MONTH(SalesData[[#This Row],[Order Date]])</f>
        <v>202502</v>
      </c>
    </row>
    <row r="8684" spans="1:19" x14ac:dyDescent="0.3">
      <c r="A8684" t="s">
        <v>3117</v>
      </c>
      <c r="B8684" s="3">
        <v>45691</v>
      </c>
      <c r="C8684" t="s">
        <v>3118</v>
      </c>
      <c r="D8684" t="s">
        <v>18</v>
      </c>
      <c r="E8684" t="s">
        <v>19</v>
      </c>
      <c r="F8684" t="s">
        <v>20</v>
      </c>
      <c r="G8684">
        <v>7</v>
      </c>
      <c r="H8684" s="5">
        <v>742.33</v>
      </c>
      <c r="I8684" s="5">
        <v>0.19</v>
      </c>
      <c r="J8684" s="5">
        <v>4209.0111000000006</v>
      </c>
      <c r="K8684" s="5">
        <v>1161.5836216979701</v>
      </c>
      <c r="L8684">
        <f>YEAR(SalesData[Order Date])</f>
        <v>2025</v>
      </c>
      <c r="M8684">
        <f>MONTH(SalesData[Order Date])</f>
        <v>2</v>
      </c>
      <c r="N8684" t="str">
        <f>TEXT(SalesData[[#This Row],[Order Date]], "mmmm")</f>
        <v>February</v>
      </c>
      <c r="O8684" s="7">
        <f>IF(SalesData[Sales]=0,0,SalesData[Profit]/SalesData[Sales])</f>
        <v>0.27597542370414985</v>
      </c>
      <c r="P8684" s="8">
        <f t="shared" si="135"/>
        <v>3.6564408205053199E-5</v>
      </c>
      <c r="Q8684" t="str">
        <f>IF(SalesData[[#This Row],[Discount]]&gt;0, "Yes", "No")</f>
        <v>Yes</v>
      </c>
      <c r="R8684" t="str">
        <f>TEXT(SalesData[[#This Row],[Order Date]],"mmm-yyyy")</f>
        <v>Feb-2025</v>
      </c>
      <c r="S8684">
        <f>YEAR(SalesData[[#This Row],[Order Date]])*100 + MONTH(SalesData[[#This Row],[Order Date]])</f>
        <v>202502</v>
      </c>
    </row>
    <row r="8685" spans="1:19" x14ac:dyDescent="0.3">
      <c r="A8685" t="s">
        <v>3256</v>
      </c>
      <c r="B8685" s="3">
        <v>45699</v>
      </c>
      <c r="C8685" t="s">
        <v>3257</v>
      </c>
      <c r="D8685" t="s">
        <v>30</v>
      </c>
      <c r="E8685" t="s">
        <v>14</v>
      </c>
      <c r="F8685" t="s">
        <v>31</v>
      </c>
      <c r="G8685">
        <v>3</v>
      </c>
      <c r="H8685" s="5">
        <v>174.51</v>
      </c>
      <c r="I8685" s="5">
        <v>0.19</v>
      </c>
      <c r="J8685" s="5">
        <v>424.05930000000001</v>
      </c>
      <c r="K8685" s="5">
        <v>88.505802864256211</v>
      </c>
      <c r="L8685">
        <f>YEAR(SalesData[Order Date])</f>
        <v>2025</v>
      </c>
      <c r="M8685">
        <f>MONTH(SalesData[Order Date])</f>
        <v>2</v>
      </c>
      <c r="N8685" t="str">
        <f>TEXT(SalesData[[#This Row],[Order Date]], "mmmm")</f>
        <v>February</v>
      </c>
      <c r="O8685" s="7">
        <f>IF(SalesData[Sales]=0,0,SalesData[Profit]/SalesData[Sales])</f>
        <v>0.2087109111019525</v>
      </c>
      <c r="P8685" s="8">
        <f t="shared" si="135"/>
        <v>3.629209405382691E-4</v>
      </c>
      <c r="Q8685" t="str">
        <f>IF(SalesData[[#This Row],[Discount]]&gt;0, "Yes", "No")</f>
        <v>Yes</v>
      </c>
      <c r="R8685" t="str">
        <f>TEXT(SalesData[[#This Row],[Order Date]],"mmm-yyyy")</f>
        <v>Feb-2025</v>
      </c>
      <c r="S8685">
        <f>YEAR(SalesData[[#This Row],[Order Date]])*100 + MONTH(SalesData[[#This Row],[Order Date]])</f>
        <v>202502</v>
      </c>
    </row>
    <row r="8686" spans="1:19" x14ac:dyDescent="0.3">
      <c r="A8686" t="s">
        <v>3439</v>
      </c>
      <c r="B8686" s="3">
        <v>45693</v>
      </c>
      <c r="C8686" t="s">
        <v>3440</v>
      </c>
      <c r="D8686" t="s">
        <v>13</v>
      </c>
      <c r="E8686" t="s">
        <v>14</v>
      </c>
      <c r="F8686" t="s">
        <v>15</v>
      </c>
      <c r="G8686">
        <v>3</v>
      </c>
      <c r="H8686" s="5">
        <v>994.37</v>
      </c>
      <c r="I8686" s="5">
        <v>0.02</v>
      </c>
      <c r="J8686" s="5">
        <v>2923.4477999999999</v>
      </c>
      <c r="K8686" s="5">
        <v>796.29659173765072</v>
      </c>
      <c r="L8686">
        <f>YEAR(SalesData[Order Date])</f>
        <v>2025</v>
      </c>
      <c r="M8686">
        <f>MONTH(SalesData[Order Date])</f>
        <v>2</v>
      </c>
      <c r="N8686" t="str">
        <f>TEXT(SalesData[[#This Row],[Order Date]], "mmmm")</f>
        <v>February</v>
      </c>
      <c r="O8686" s="7">
        <f>IF(SalesData[Sales]=0,0,SalesData[Profit]/SalesData[Sales])</f>
        <v>0.27238269543846505</v>
      </c>
      <c r="P8686" s="8">
        <f t="shared" si="135"/>
        <v>6.7044125090928595E-6</v>
      </c>
      <c r="Q8686" t="str">
        <f>IF(SalesData[[#This Row],[Discount]]&gt;0, "Yes", "No")</f>
        <v>Yes</v>
      </c>
      <c r="R8686" t="str">
        <f>TEXT(SalesData[[#This Row],[Order Date]],"mmm-yyyy")</f>
        <v>Feb-2025</v>
      </c>
      <c r="S8686">
        <f>YEAR(SalesData[[#This Row],[Order Date]])*100 + MONTH(SalesData[[#This Row],[Order Date]])</f>
        <v>202502</v>
      </c>
    </row>
    <row r="8687" spans="1:19" x14ac:dyDescent="0.3">
      <c r="A8687" t="s">
        <v>3477</v>
      </c>
      <c r="B8687" s="3">
        <v>45703</v>
      </c>
      <c r="C8687" t="s">
        <v>3478</v>
      </c>
      <c r="D8687" t="s">
        <v>23</v>
      </c>
      <c r="E8687" t="s">
        <v>19</v>
      </c>
      <c r="F8687" t="s">
        <v>27</v>
      </c>
      <c r="G8687">
        <v>2</v>
      </c>
      <c r="H8687" s="5">
        <v>305.54000000000002</v>
      </c>
      <c r="I8687" s="5">
        <v>0.21</v>
      </c>
      <c r="J8687" s="5">
        <v>482.75319999999999</v>
      </c>
      <c r="K8687" s="5">
        <v>65.828617547796227</v>
      </c>
      <c r="L8687">
        <f>YEAR(SalesData[Order Date])</f>
        <v>2025</v>
      </c>
      <c r="M8687">
        <f>MONTH(SalesData[Order Date])</f>
        <v>2</v>
      </c>
      <c r="N8687" t="str">
        <f>TEXT(SalesData[[#This Row],[Order Date]], "mmmm")</f>
        <v>February</v>
      </c>
      <c r="O8687" s="7">
        <f>IF(SalesData[Sales]=0,0,SalesData[Profit]/SalesData[Sales])</f>
        <v>0.13636081034324832</v>
      </c>
      <c r="P8687" s="8">
        <f t="shared" si="135"/>
        <v>3.4365385874189955E-4</v>
      </c>
      <c r="Q8687" t="str">
        <f>IF(SalesData[[#This Row],[Discount]]&gt;0, "Yes", "No")</f>
        <v>Yes</v>
      </c>
      <c r="R8687" t="str">
        <f>TEXT(SalesData[[#This Row],[Order Date]],"mmm-yyyy")</f>
        <v>Feb-2025</v>
      </c>
      <c r="S8687">
        <f>YEAR(SalesData[[#This Row],[Order Date]])*100 + MONTH(SalesData[[#This Row],[Order Date]])</f>
        <v>202502</v>
      </c>
    </row>
    <row r="8688" spans="1:19" x14ac:dyDescent="0.3">
      <c r="A8688" t="s">
        <v>3552</v>
      </c>
      <c r="B8688" s="3">
        <v>45700</v>
      </c>
      <c r="C8688" t="s">
        <v>3553</v>
      </c>
      <c r="D8688" t="s">
        <v>23</v>
      </c>
      <c r="E8688" t="s">
        <v>19</v>
      </c>
      <c r="F8688" t="s">
        <v>20</v>
      </c>
      <c r="G8688">
        <v>9</v>
      </c>
      <c r="H8688" s="5">
        <v>335.82</v>
      </c>
      <c r="I8688" s="5">
        <v>0.12</v>
      </c>
      <c r="J8688" s="5">
        <v>2659.6943999999999</v>
      </c>
      <c r="K8688" s="5">
        <v>176.54657977703769</v>
      </c>
      <c r="L8688">
        <f>YEAR(SalesData[Order Date])</f>
        <v>2025</v>
      </c>
      <c r="M8688">
        <f>MONTH(SalesData[Order Date])</f>
        <v>2</v>
      </c>
      <c r="N8688" t="str">
        <f>TEXT(SalesData[[#This Row],[Order Date]], "mmmm")</f>
        <v>February</v>
      </c>
      <c r="O8688" s="7">
        <f>IF(SalesData[Sales]=0,0,SalesData[Profit]/SalesData[Sales])</f>
        <v>6.637852069660248E-2</v>
      </c>
      <c r="P8688" s="8">
        <f t="shared" si="135"/>
        <v>3.9703809580529252E-5</v>
      </c>
      <c r="Q8688" t="str">
        <f>IF(SalesData[[#This Row],[Discount]]&gt;0, "Yes", "No")</f>
        <v>Yes</v>
      </c>
      <c r="R8688" t="str">
        <f>TEXT(SalesData[[#This Row],[Order Date]],"mmm-yyyy")</f>
        <v>Feb-2025</v>
      </c>
      <c r="S8688">
        <f>YEAR(SalesData[[#This Row],[Order Date]])*100 + MONTH(SalesData[[#This Row],[Order Date]])</f>
        <v>202502</v>
      </c>
    </row>
    <row r="8689" spans="1:19" x14ac:dyDescent="0.3">
      <c r="A8689" t="s">
        <v>3565</v>
      </c>
      <c r="B8689" s="3">
        <v>45704</v>
      </c>
      <c r="C8689" t="s">
        <v>3566</v>
      </c>
      <c r="D8689" t="s">
        <v>13</v>
      </c>
      <c r="E8689" t="s">
        <v>19</v>
      </c>
      <c r="F8689" t="s">
        <v>27</v>
      </c>
      <c r="G8689">
        <v>8</v>
      </c>
      <c r="H8689" s="5">
        <v>671.8</v>
      </c>
      <c r="I8689" s="5">
        <v>0.05</v>
      </c>
      <c r="J8689" s="5">
        <v>5105.6799999999994</v>
      </c>
      <c r="K8689" s="5">
        <v>822.64975299847856</v>
      </c>
      <c r="L8689">
        <f>YEAR(SalesData[Order Date])</f>
        <v>2025</v>
      </c>
      <c r="M8689">
        <f>MONTH(SalesData[Order Date])</f>
        <v>2</v>
      </c>
      <c r="N8689" t="str">
        <f>TEXT(SalesData[[#This Row],[Order Date]], "mmmm")</f>
        <v>February</v>
      </c>
      <c r="O8689" s="7">
        <f>IF(SalesData[Sales]=0,0,SalesData[Profit]/SalesData[Sales])</f>
        <v>0.16112442475801042</v>
      </c>
      <c r="P8689" s="8">
        <f t="shared" si="135"/>
        <v>9.3033640964572808E-6</v>
      </c>
      <c r="Q8689" t="str">
        <f>IF(SalesData[[#This Row],[Discount]]&gt;0, "Yes", "No")</f>
        <v>Yes</v>
      </c>
      <c r="R8689" t="str">
        <f>TEXT(SalesData[[#This Row],[Order Date]],"mmm-yyyy")</f>
        <v>Feb-2025</v>
      </c>
      <c r="S8689">
        <f>YEAR(SalesData[[#This Row],[Order Date]])*100 + MONTH(SalesData[[#This Row],[Order Date]])</f>
        <v>202502</v>
      </c>
    </row>
    <row r="8690" spans="1:19" x14ac:dyDescent="0.3">
      <c r="A8690" t="s">
        <v>3591</v>
      </c>
      <c r="B8690" s="3">
        <v>45708</v>
      </c>
      <c r="C8690" t="s">
        <v>3592</v>
      </c>
      <c r="D8690" t="s">
        <v>13</v>
      </c>
      <c r="E8690" t="s">
        <v>19</v>
      </c>
      <c r="F8690" t="s">
        <v>34</v>
      </c>
      <c r="G8690">
        <v>9</v>
      </c>
      <c r="H8690" s="5">
        <v>597.94000000000005</v>
      </c>
      <c r="I8690" s="5">
        <v>0.12</v>
      </c>
      <c r="J8690" s="5">
        <v>4735.6848000000009</v>
      </c>
      <c r="K8690" s="5">
        <v>895.16539898329961</v>
      </c>
      <c r="L8690">
        <f>YEAR(SalesData[Order Date])</f>
        <v>2025</v>
      </c>
      <c r="M8690">
        <f>MONTH(SalesData[Order Date])</f>
        <v>2</v>
      </c>
      <c r="N8690" t="str">
        <f>TEXT(SalesData[[#This Row],[Order Date]], "mmmm")</f>
        <v>February</v>
      </c>
      <c r="O8690" s="7">
        <f>IF(SalesData[Sales]=0,0,SalesData[Profit]/SalesData[Sales])</f>
        <v>0.18902554472867356</v>
      </c>
      <c r="P8690" s="8">
        <f t="shared" si="135"/>
        <v>2.2298781371598038E-5</v>
      </c>
      <c r="Q8690" t="str">
        <f>IF(SalesData[[#This Row],[Discount]]&gt;0, "Yes", "No")</f>
        <v>Yes</v>
      </c>
      <c r="R8690" t="str">
        <f>TEXT(SalesData[[#This Row],[Order Date]],"mmm-yyyy")</f>
        <v>Feb-2025</v>
      </c>
      <c r="S8690">
        <f>YEAR(SalesData[[#This Row],[Order Date]])*100 + MONTH(SalesData[[#This Row],[Order Date]])</f>
        <v>202502</v>
      </c>
    </row>
    <row r="8691" spans="1:19" x14ac:dyDescent="0.3">
      <c r="A8691" t="s">
        <v>3607</v>
      </c>
      <c r="B8691" s="3">
        <v>45699</v>
      </c>
      <c r="C8691" t="s">
        <v>3608</v>
      </c>
      <c r="D8691" t="s">
        <v>30</v>
      </c>
      <c r="E8691" t="s">
        <v>26</v>
      </c>
      <c r="F8691" t="s">
        <v>62</v>
      </c>
      <c r="G8691">
        <v>2</v>
      </c>
      <c r="H8691" s="5">
        <v>733.28</v>
      </c>
      <c r="I8691" s="5">
        <v>0.23</v>
      </c>
      <c r="J8691" s="5">
        <v>1129.2511999999999</v>
      </c>
      <c r="K8691" s="5">
        <v>208.77113268319579</v>
      </c>
      <c r="L8691">
        <f>YEAR(SalesData[Order Date])</f>
        <v>2025</v>
      </c>
      <c r="M8691">
        <f>MONTH(SalesData[Order Date])</f>
        <v>2</v>
      </c>
      <c r="N8691" t="str">
        <f>TEXT(SalesData[[#This Row],[Order Date]], "mmmm")</f>
        <v>February</v>
      </c>
      <c r="O8691" s="7">
        <f>IF(SalesData[Sales]=0,0,SalesData[Profit]/SalesData[Sales])</f>
        <v>0.18487572356194601</v>
      </c>
      <c r="P8691" s="8">
        <f t="shared" si="135"/>
        <v>1.568295876063714E-4</v>
      </c>
      <c r="Q8691" t="str">
        <f>IF(SalesData[[#This Row],[Discount]]&gt;0, "Yes", "No")</f>
        <v>Yes</v>
      </c>
      <c r="R8691" t="str">
        <f>TEXT(SalesData[[#This Row],[Order Date]],"mmm-yyyy")</f>
        <v>Feb-2025</v>
      </c>
      <c r="S8691">
        <f>YEAR(SalesData[[#This Row],[Order Date]])*100 + MONTH(SalesData[[#This Row],[Order Date]])</f>
        <v>202502</v>
      </c>
    </row>
    <row r="8692" spans="1:19" x14ac:dyDescent="0.3">
      <c r="A8692" t="s">
        <v>3632</v>
      </c>
      <c r="B8692" s="3">
        <v>45690</v>
      </c>
      <c r="C8692" t="s">
        <v>3633</v>
      </c>
      <c r="D8692" t="s">
        <v>18</v>
      </c>
      <c r="E8692" t="s">
        <v>19</v>
      </c>
      <c r="F8692" t="s">
        <v>15</v>
      </c>
      <c r="G8692">
        <v>6</v>
      </c>
      <c r="H8692" s="5">
        <v>51.76</v>
      </c>
      <c r="I8692" s="5">
        <v>0.1</v>
      </c>
      <c r="J8692" s="5">
        <v>279.50400000000002</v>
      </c>
      <c r="K8692" s="5">
        <v>27.121989997314369</v>
      </c>
      <c r="L8692">
        <f>YEAR(SalesData[Order Date])</f>
        <v>2025</v>
      </c>
      <c r="M8692">
        <f>MONTH(SalesData[Order Date])</f>
        <v>2</v>
      </c>
      <c r="N8692" t="str">
        <f>TEXT(SalesData[[#This Row],[Order Date]], "mmmm")</f>
        <v>February</v>
      </c>
      <c r="O8692" s="7">
        <f>IF(SalesData[Sales]=0,0,SalesData[Profit]/SalesData[Sales])</f>
        <v>9.7036142585846238E-2</v>
      </c>
      <c r="P8692" s="8">
        <f t="shared" si="135"/>
        <v>3.2199896960329727E-4</v>
      </c>
      <c r="Q8692" t="str">
        <f>IF(SalesData[[#This Row],[Discount]]&gt;0, "Yes", "No")</f>
        <v>Yes</v>
      </c>
      <c r="R8692" t="str">
        <f>TEXT(SalesData[[#This Row],[Order Date]],"mmm-yyyy")</f>
        <v>Feb-2025</v>
      </c>
      <c r="S8692">
        <f>YEAR(SalesData[[#This Row],[Order Date]])*100 + MONTH(SalesData[[#This Row],[Order Date]])</f>
        <v>202502</v>
      </c>
    </row>
    <row r="8693" spans="1:19" x14ac:dyDescent="0.3">
      <c r="A8693" t="s">
        <v>3652</v>
      </c>
      <c r="B8693" s="3">
        <v>45706</v>
      </c>
      <c r="C8693" t="s">
        <v>3468</v>
      </c>
      <c r="D8693" t="s">
        <v>23</v>
      </c>
      <c r="E8693" t="s">
        <v>19</v>
      </c>
      <c r="F8693" t="s">
        <v>34</v>
      </c>
      <c r="G8693">
        <v>3</v>
      </c>
      <c r="H8693" s="5">
        <v>463.41</v>
      </c>
      <c r="I8693" s="5">
        <v>0.11</v>
      </c>
      <c r="J8693" s="5">
        <v>1237.3046999999999</v>
      </c>
      <c r="K8693" s="5">
        <v>321.47682923687671</v>
      </c>
      <c r="L8693">
        <f>YEAR(SalesData[Order Date])</f>
        <v>2025</v>
      </c>
      <c r="M8693">
        <f>MONTH(SalesData[Order Date])</f>
        <v>2</v>
      </c>
      <c r="N8693" t="str">
        <f>TEXT(SalesData[[#This Row],[Order Date]], "mmmm")</f>
        <v>February</v>
      </c>
      <c r="O8693" s="7">
        <f>IF(SalesData[Sales]=0,0,SalesData[Profit]/SalesData[Sales])</f>
        <v>0.25982026031007294</v>
      </c>
      <c r="P8693" s="8">
        <f t="shared" si="135"/>
        <v>7.9123598253526397E-5</v>
      </c>
      <c r="Q8693" t="str">
        <f>IF(SalesData[[#This Row],[Discount]]&gt;0, "Yes", "No")</f>
        <v>Yes</v>
      </c>
      <c r="R8693" t="str">
        <f>TEXT(SalesData[[#This Row],[Order Date]],"mmm-yyyy")</f>
        <v>Feb-2025</v>
      </c>
      <c r="S8693">
        <f>YEAR(SalesData[[#This Row],[Order Date]])*100 + MONTH(SalesData[[#This Row],[Order Date]])</f>
        <v>202502</v>
      </c>
    </row>
    <row r="8694" spans="1:19" x14ac:dyDescent="0.3">
      <c r="A8694" t="s">
        <v>3732</v>
      </c>
      <c r="B8694" s="3">
        <v>45697</v>
      </c>
      <c r="C8694" t="s">
        <v>3733</v>
      </c>
      <c r="D8694" t="s">
        <v>18</v>
      </c>
      <c r="E8694" t="s">
        <v>14</v>
      </c>
      <c r="F8694" t="s">
        <v>34</v>
      </c>
      <c r="G8694">
        <v>2</v>
      </c>
      <c r="H8694" s="5">
        <v>735.27</v>
      </c>
      <c r="I8694" s="5">
        <v>0.28999999999999998</v>
      </c>
      <c r="J8694" s="5">
        <v>1044.0834</v>
      </c>
      <c r="K8694" s="5">
        <v>260.0033307968236</v>
      </c>
      <c r="L8694">
        <f>YEAR(SalesData[Order Date])</f>
        <v>2025</v>
      </c>
      <c r="M8694">
        <f>MONTH(SalesData[Order Date])</f>
        <v>2</v>
      </c>
      <c r="N8694" t="str">
        <f>TEXT(SalesData[[#This Row],[Order Date]], "mmmm")</f>
        <v>February</v>
      </c>
      <c r="O8694" s="7">
        <f>IF(SalesData[Sales]=0,0,SalesData[Profit]/SalesData[Sales])</f>
        <v>0.2490254426004892</v>
      </c>
      <c r="P8694" s="8">
        <f t="shared" si="135"/>
        <v>1.972064683721626E-4</v>
      </c>
      <c r="Q8694" t="str">
        <f>IF(SalesData[[#This Row],[Discount]]&gt;0, "Yes", "No")</f>
        <v>Yes</v>
      </c>
      <c r="R8694" t="str">
        <f>TEXT(SalesData[[#This Row],[Order Date]],"mmm-yyyy")</f>
        <v>Feb-2025</v>
      </c>
      <c r="S8694">
        <f>YEAR(SalesData[[#This Row],[Order Date]])*100 + MONTH(SalesData[[#This Row],[Order Date]])</f>
        <v>202502</v>
      </c>
    </row>
    <row r="8695" spans="1:19" x14ac:dyDescent="0.3">
      <c r="A8695" t="s">
        <v>3748</v>
      </c>
      <c r="B8695" s="3">
        <v>45700</v>
      </c>
      <c r="C8695" t="s">
        <v>3749</v>
      </c>
      <c r="D8695" t="s">
        <v>23</v>
      </c>
      <c r="E8695" t="s">
        <v>19</v>
      </c>
      <c r="F8695" t="s">
        <v>34</v>
      </c>
      <c r="G8695">
        <v>7</v>
      </c>
      <c r="H8695" s="5">
        <v>128.29</v>
      </c>
      <c r="I8695" s="5">
        <v>0.13</v>
      </c>
      <c r="J8695" s="5">
        <v>781.28609999999992</v>
      </c>
      <c r="K8695" s="5">
        <v>80.274321521990359</v>
      </c>
      <c r="L8695">
        <f>YEAR(SalesData[Order Date])</f>
        <v>2025</v>
      </c>
      <c r="M8695">
        <f>MONTH(SalesData[Order Date])</f>
        <v>2</v>
      </c>
      <c r="N8695" t="str">
        <f>TEXT(SalesData[[#This Row],[Order Date]], "mmmm")</f>
        <v>February</v>
      </c>
      <c r="O8695" s="7">
        <f>IF(SalesData[Sales]=0,0,SalesData[Profit]/SalesData[Sales])</f>
        <v>0.10274638384324304</v>
      </c>
      <c r="P8695" s="8">
        <f t="shared" si="135"/>
        <v>1.4476131086934736E-4</v>
      </c>
      <c r="Q8695" t="str">
        <f>IF(SalesData[[#This Row],[Discount]]&gt;0, "Yes", "No")</f>
        <v>Yes</v>
      </c>
      <c r="R8695" t="str">
        <f>TEXT(SalesData[[#This Row],[Order Date]],"mmm-yyyy")</f>
        <v>Feb-2025</v>
      </c>
      <c r="S8695">
        <f>YEAR(SalesData[[#This Row],[Order Date]])*100 + MONTH(SalesData[[#This Row],[Order Date]])</f>
        <v>202502</v>
      </c>
    </row>
    <row r="8696" spans="1:19" x14ac:dyDescent="0.3">
      <c r="A8696" t="s">
        <v>3851</v>
      </c>
      <c r="B8696" s="3">
        <v>45690</v>
      </c>
      <c r="C8696" t="s">
        <v>3852</v>
      </c>
      <c r="D8696" t="s">
        <v>30</v>
      </c>
      <c r="E8696" t="s">
        <v>26</v>
      </c>
      <c r="F8696" t="s">
        <v>20</v>
      </c>
      <c r="G8696">
        <v>5</v>
      </c>
      <c r="H8696" s="5">
        <v>438.04</v>
      </c>
      <c r="I8696" s="5">
        <v>0.03</v>
      </c>
      <c r="J8696" s="5">
        <v>2124.4940000000001</v>
      </c>
      <c r="K8696" s="5">
        <v>199.79528330079529</v>
      </c>
      <c r="L8696">
        <f>YEAR(SalesData[Order Date])</f>
        <v>2025</v>
      </c>
      <c r="M8696">
        <f>MONTH(SalesData[Order Date])</f>
        <v>2</v>
      </c>
      <c r="N8696" t="str">
        <f>TEXT(SalesData[[#This Row],[Order Date]], "mmmm")</f>
        <v>February</v>
      </c>
      <c r="O8696" s="7">
        <f>IF(SalesData[Sales]=0,0,SalesData[Profit]/SalesData[Sales])</f>
        <v>9.4043703253949076E-2</v>
      </c>
      <c r="P8696" s="8">
        <f t="shared" si="135"/>
        <v>1.3697379234773079E-5</v>
      </c>
      <c r="Q8696" t="str">
        <f>IF(SalesData[[#This Row],[Discount]]&gt;0, "Yes", "No")</f>
        <v>Yes</v>
      </c>
      <c r="R8696" t="str">
        <f>TEXT(SalesData[[#This Row],[Order Date]],"mmm-yyyy")</f>
        <v>Feb-2025</v>
      </c>
      <c r="S8696">
        <f>YEAR(SalesData[[#This Row],[Order Date]])*100 + MONTH(SalesData[[#This Row],[Order Date]])</f>
        <v>202502</v>
      </c>
    </row>
    <row r="8697" spans="1:19" x14ac:dyDescent="0.3">
      <c r="A8697" t="s">
        <v>4008</v>
      </c>
      <c r="B8697" s="3">
        <v>45703</v>
      </c>
      <c r="C8697" t="s">
        <v>4009</v>
      </c>
      <c r="D8697" t="s">
        <v>18</v>
      </c>
      <c r="E8697" t="s">
        <v>14</v>
      </c>
      <c r="F8697" t="s">
        <v>53</v>
      </c>
      <c r="G8697">
        <v>3</v>
      </c>
      <c r="H8697" s="5">
        <v>72.239999999999995</v>
      </c>
      <c r="I8697" s="5">
        <v>0.01</v>
      </c>
      <c r="J8697" s="5">
        <v>214.55279999999999</v>
      </c>
      <c r="K8697" s="5">
        <v>41.028939412057262</v>
      </c>
      <c r="L8697">
        <f>YEAR(SalesData[Order Date])</f>
        <v>2025</v>
      </c>
      <c r="M8697">
        <f>MONTH(SalesData[Order Date])</f>
        <v>2</v>
      </c>
      <c r="N8697" t="str">
        <f>TEXT(SalesData[[#This Row],[Order Date]], "mmmm")</f>
        <v>February</v>
      </c>
      <c r="O8697" s="7">
        <f>IF(SalesData[Sales]=0,0,SalesData[Profit]/SalesData[Sales])</f>
        <v>0.19123003480754977</v>
      </c>
      <c r="P8697" s="8">
        <f t="shared" si="135"/>
        <v>4.6142488002953124E-5</v>
      </c>
      <c r="Q8697" t="str">
        <f>IF(SalesData[[#This Row],[Discount]]&gt;0, "Yes", "No")</f>
        <v>Yes</v>
      </c>
      <c r="R8697" t="str">
        <f>TEXT(SalesData[[#This Row],[Order Date]],"mmm-yyyy")</f>
        <v>Feb-2025</v>
      </c>
      <c r="S8697">
        <f>YEAR(SalesData[[#This Row],[Order Date]])*100 + MONTH(SalesData[[#This Row],[Order Date]])</f>
        <v>202502</v>
      </c>
    </row>
    <row r="8698" spans="1:19" x14ac:dyDescent="0.3">
      <c r="A8698" t="s">
        <v>4024</v>
      </c>
      <c r="B8698" s="3">
        <v>45701</v>
      </c>
      <c r="C8698" t="s">
        <v>4025</v>
      </c>
      <c r="D8698" t="s">
        <v>30</v>
      </c>
      <c r="E8698" t="s">
        <v>26</v>
      </c>
      <c r="F8698" t="s">
        <v>53</v>
      </c>
      <c r="G8698">
        <v>1</v>
      </c>
      <c r="H8698" s="5">
        <v>213.01</v>
      </c>
      <c r="I8698" s="5">
        <v>0.25</v>
      </c>
      <c r="J8698" s="5">
        <v>159.75749999999999</v>
      </c>
      <c r="K8698" s="5">
        <v>29.478615520908949</v>
      </c>
      <c r="L8698">
        <f>YEAR(SalesData[Order Date])</f>
        <v>2025</v>
      </c>
      <c r="M8698">
        <f>MONTH(SalesData[Order Date])</f>
        <v>2</v>
      </c>
      <c r="N8698" t="str">
        <f>TEXT(SalesData[[#This Row],[Order Date]], "mmmm")</f>
        <v>February</v>
      </c>
      <c r="O8698" s="7">
        <f>IF(SalesData[Sales]=0,0,SalesData[Profit]/SalesData[Sales])</f>
        <v>0.18452101166398416</v>
      </c>
      <c r="P8698" s="8">
        <f t="shared" si="135"/>
        <v>1.1736538190695272E-3</v>
      </c>
      <c r="Q8698" t="str">
        <f>IF(SalesData[[#This Row],[Discount]]&gt;0, "Yes", "No")</f>
        <v>Yes</v>
      </c>
      <c r="R8698" t="str">
        <f>TEXT(SalesData[[#This Row],[Order Date]],"mmm-yyyy")</f>
        <v>Feb-2025</v>
      </c>
      <c r="S8698">
        <f>YEAR(SalesData[[#This Row],[Order Date]])*100 + MONTH(SalesData[[#This Row],[Order Date]])</f>
        <v>202502</v>
      </c>
    </row>
    <row r="8699" spans="1:19" x14ac:dyDescent="0.3">
      <c r="A8699" t="s">
        <v>4068</v>
      </c>
      <c r="B8699" s="3">
        <v>45715</v>
      </c>
      <c r="C8699" t="s">
        <v>4069</v>
      </c>
      <c r="D8699" t="s">
        <v>30</v>
      </c>
      <c r="E8699" t="s">
        <v>14</v>
      </c>
      <c r="F8699" t="s">
        <v>91</v>
      </c>
      <c r="G8699">
        <v>6</v>
      </c>
      <c r="H8699" s="5">
        <v>697.92</v>
      </c>
      <c r="I8699" s="5">
        <v>0.24</v>
      </c>
      <c r="J8699" s="5">
        <v>3182.5151999999998</v>
      </c>
      <c r="K8699" s="5">
        <v>510.54117132172553</v>
      </c>
      <c r="L8699">
        <f>YEAR(SalesData[Order Date])</f>
        <v>2025</v>
      </c>
      <c r="M8699">
        <f>MONTH(SalesData[Order Date])</f>
        <v>2</v>
      </c>
      <c r="N8699" t="str">
        <f>TEXT(SalesData[[#This Row],[Order Date]], "mmmm")</f>
        <v>February</v>
      </c>
      <c r="O8699" s="7">
        <f>IF(SalesData[Sales]=0,0,SalesData[Profit]/SalesData[Sales])</f>
        <v>0.16042065449419551</v>
      </c>
      <c r="P8699" s="8">
        <f t="shared" si="135"/>
        <v>5.731315910132967E-5</v>
      </c>
      <c r="Q8699" t="str">
        <f>IF(SalesData[[#This Row],[Discount]]&gt;0, "Yes", "No")</f>
        <v>Yes</v>
      </c>
      <c r="R8699" t="str">
        <f>TEXT(SalesData[[#This Row],[Order Date]],"mmm-yyyy")</f>
        <v>Feb-2025</v>
      </c>
      <c r="S8699">
        <f>YEAR(SalesData[[#This Row],[Order Date]])*100 + MONTH(SalesData[[#This Row],[Order Date]])</f>
        <v>202502</v>
      </c>
    </row>
    <row r="8700" spans="1:19" x14ac:dyDescent="0.3">
      <c r="A8700" t="s">
        <v>4260</v>
      </c>
      <c r="B8700" s="3">
        <v>45691</v>
      </c>
      <c r="C8700" t="s">
        <v>4261</v>
      </c>
      <c r="D8700" t="s">
        <v>23</v>
      </c>
      <c r="E8700" t="s">
        <v>19</v>
      </c>
      <c r="F8700" t="s">
        <v>39</v>
      </c>
      <c r="G8700">
        <v>5</v>
      </c>
      <c r="H8700" s="5">
        <v>984.77</v>
      </c>
      <c r="I8700" s="5">
        <v>0.09</v>
      </c>
      <c r="J8700" s="5">
        <v>4480.7035000000014</v>
      </c>
      <c r="K8700" s="5">
        <v>969.61980797958097</v>
      </c>
      <c r="L8700">
        <f>YEAR(SalesData[Order Date])</f>
        <v>2025</v>
      </c>
      <c r="M8700">
        <f>MONTH(SalesData[Order Date])</f>
        <v>2</v>
      </c>
      <c r="N8700" t="str">
        <f>TEXT(SalesData[[#This Row],[Order Date]], "mmmm")</f>
        <v>February</v>
      </c>
      <c r="O8700" s="7">
        <f>IF(SalesData[Sales]=0,0,SalesData[Profit]/SalesData[Sales])</f>
        <v>0.21639901144531895</v>
      </c>
      <c r="P8700" s="8">
        <f t="shared" si="135"/>
        <v>1.8278379723184093E-5</v>
      </c>
      <c r="Q8700" t="str">
        <f>IF(SalesData[[#This Row],[Discount]]&gt;0, "Yes", "No")</f>
        <v>Yes</v>
      </c>
      <c r="R8700" t="str">
        <f>TEXT(SalesData[[#This Row],[Order Date]],"mmm-yyyy")</f>
        <v>Feb-2025</v>
      </c>
      <c r="S8700">
        <f>YEAR(SalesData[[#This Row],[Order Date]])*100 + MONTH(SalesData[[#This Row],[Order Date]])</f>
        <v>202502</v>
      </c>
    </row>
    <row r="8701" spans="1:19" x14ac:dyDescent="0.3">
      <c r="A8701" t="s">
        <v>4386</v>
      </c>
      <c r="B8701" s="3">
        <v>45705</v>
      </c>
      <c r="C8701" t="s">
        <v>4387</v>
      </c>
      <c r="D8701" t="s">
        <v>23</v>
      </c>
      <c r="E8701" t="s">
        <v>26</v>
      </c>
      <c r="F8701" t="s">
        <v>44</v>
      </c>
      <c r="G8701">
        <v>3</v>
      </c>
      <c r="H8701" s="5">
        <v>989.64</v>
      </c>
      <c r="I8701" s="5">
        <v>0.02</v>
      </c>
      <c r="J8701" s="5">
        <v>2909.5416</v>
      </c>
      <c r="K8701" s="5">
        <v>228.06124887443849</v>
      </c>
      <c r="L8701">
        <f>YEAR(SalesData[Order Date])</f>
        <v>2025</v>
      </c>
      <c r="M8701">
        <f>MONTH(SalesData[Order Date])</f>
        <v>2</v>
      </c>
      <c r="N8701" t="str">
        <f>TEXT(SalesData[[#This Row],[Order Date]], "mmmm")</f>
        <v>February</v>
      </c>
      <c r="O8701" s="7">
        <f>IF(SalesData[Sales]=0,0,SalesData[Profit]/SalesData[Sales])</f>
        <v>7.8383910673227183E-2</v>
      </c>
      <c r="P8701" s="8">
        <f t="shared" si="135"/>
        <v>6.736456354499279E-6</v>
      </c>
      <c r="Q8701" t="str">
        <f>IF(SalesData[[#This Row],[Discount]]&gt;0, "Yes", "No")</f>
        <v>Yes</v>
      </c>
      <c r="R8701" t="str">
        <f>TEXT(SalesData[[#This Row],[Order Date]],"mmm-yyyy")</f>
        <v>Feb-2025</v>
      </c>
      <c r="S8701">
        <f>YEAR(SalesData[[#This Row],[Order Date]])*100 + MONTH(SalesData[[#This Row],[Order Date]])</f>
        <v>202502</v>
      </c>
    </row>
    <row r="8702" spans="1:19" x14ac:dyDescent="0.3">
      <c r="A8702" t="s">
        <v>4400</v>
      </c>
      <c r="B8702" s="3">
        <v>45708</v>
      </c>
      <c r="C8702" t="s">
        <v>4401</v>
      </c>
      <c r="D8702" t="s">
        <v>23</v>
      </c>
      <c r="E8702" t="s">
        <v>14</v>
      </c>
      <c r="F8702" t="s">
        <v>91</v>
      </c>
      <c r="G8702">
        <v>4</v>
      </c>
      <c r="H8702" s="5">
        <v>485.31</v>
      </c>
      <c r="I8702" s="5">
        <v>0.19</v>
      </c>
      <c r="J8702" s="5">
        <v>1572.4043999999999</v>
      </c>
      <c r="K8702" s="5">
        <v>246.05300381637841</v>
      </c>
      <c r="L8702">
        <f>YEAR(SalesData[Order Date])</f>
        <v>2025</v>
      </c>
      <c r="M8702">
        <f>MONTH(SalesData[Order Date])</f>
        <v>2</v>
      </c>
      <c r="N8702" t="str">
        <f>TEXT(SalesData[[#This Row],[Order Date]], "mmmm")</f>
        <v>February</v>
      </c>
      <c r="O8702" s="7">
        <f>IF(SalesData[Sales]=0,0,SalesData[Profit]/SalesData[Sales])</f>
        <v>0.15648201176260917</v>
      </c>
      <c r="P8702" s="8">
        <f t="shared" si="135"/>
        <v>9.7875584677834787E-5</v>
      </c>
      <c r="Q8702" t="str">
        <f>IF(SalesData[[#This Row],[Discount]]&gt;0, "Yes", "No")</f>
        <v>Yes</v>
      </c>
      <c r="R8702" t="str">
        <f>TEXT(SalesData[[#This Row],[Order Date]],"mmm-yyyy")</f>
        <v>Feb-2025</v>
      </c>
      <c r="S8702">
        <f>YEAR(SalesData[[#This Row],[Order Date]])*100 + MONTH(SalesData[[#This Row],[Order Date]])</f>
        <v>202502</v>
      </c>
    </row>
    <row r="8703" spans="1:19" x14ac:dyDescent="0.3">
      <c r="A8703" t="s">
        <v>4424</v>
      </c>
      <c r="B8703" s="3">
        <v>45706</v>
      </c>
      <c r="C8703" t="s">
        <v>4425</v>
      </c>
      <c r="D8703" t="s">
        <v>13</v>
      </c>
      <c r="E8703" t="s">
        <v>19</v>
      </c>
      <c r="F8703" t="s">
        <v>39</v>
      </c>
      <c r="G8703">
        <v>5</v>
      </c>
      <c r="H8703" s="5">
        <v>838.43</v>
      </c>
      <c r="I8703" s="5">
        <v>0.2</v>
      </c>
      <c r="J8703" s="5">
        <v>3353.72</v>
      </c>
      <c r="K8703" s="5">
        <v>980.11691865983687</v>
      </c>
      <c r="L8703">
        <f>YEAR(SalesData[Order Date])</f>
        <v>2025</v>
      </c>
      <c r="M8703">
        <f>MONTH(SalesData[Order Date])</f>
        <v>2</v>
      </c>
      <c r="N8703" t="str">
        <f>TEXT(SalesData[[#This Row],[Order Date]], "mmmm")</f>
        <v>February</v>
      </c>
      <c r="O8703" s="7">
        <f>IF(SalesData[Sales]=0,0,SalesData[Profit]/SalesData[Sales])</f>
        <v>0.29224768873365603</v>
      </c>
      <c r="P8703" s="8">
        <f t="shared" si="135"/>
        <v>4.7708216547594917E-5</v>
      </c>
      <c r="Q8703" t="str">
        <f>IF(SalesData[[#This Row],[Discount]]&gt;0, "Yes", "No")</f>
        <v>Yes</v>
      </c>
      <c r="R8703" t="str">
        <f>TEXT(SalesData[[#This Row],[Order Date]],"mmm-yyyy")</f>
        <v>Feb-2025</v>
      </c>
      <c r="S8703">
        <f>YEAR(SalesData[[#This Row],[Order Date]])*100 + MONTH(SalesData[[#This Row],[Order Date]])</f>
        <v>202502</v>
      </c>
    </row>
    <row r="8704" spans="1:19" x14ac:dyDescent="0.3">
      <c r="A8704" t="s">
        <v>4444</v>
      </c>
      <c r="B8704" s="3">
        <v>45702</v>
      </c>
      <c r="C8704" t="s">
        <v>4445</v>
      </c>
      <c r="D8704" t="s">
        <v>18</v>
      </c>
      <c r="E8704" t="s">
        <v>14</v>
      </c>
      <c r="F8704" t="s">
        <v>27</v>
      </c>
      <c r="G8704">
        <v>4</v>
      </c>
      <c r="H8704" s="5">
        <v>699.66</v>
      </c>
      <c r="I8704" s="5">
        <v>0.16</v>
      </c>
      <c r="J8704" s="5">
        <v>2350.8575999999998</v>
      </c>
      <c r="K8704" s="5">
        <v>198.20686514389129</v>
      </c>
      <c r="L8704">
        <f>YEAR(SalesData[Order Date])</f>
        <v>2025</v>
      </c>
      <c r="M8704">
        <f>MONTH(SalesData[Order Date])</f>
        <v>2</v>
      </c>
      <c r="N8704" t="str">
        <f>TEXT(SalesData[[#This Row],[Order Date]], "mmmm")</f>
        <v>February</v>
      </c>
      <c r="O8704" s="7">
        <f>IF(SalesData[Sales]=0,0,SalesData[Profit]/SalesData[Sales])</f>
        <v>8.4312578160366372E-2</v>
      </c>
      <c r="P8704" s="8">
        <f t="shared" si="135"/>
        <v>5.7170625732498649E-5</v>
      </c>
      <c r="Q8704" t="str">
        <f>IF(SalesData[[#This Row],[Discount]]&gt;0, "Yes", "No")</f>
        <v>Yes</v>
      </c>
      <c r="R8704" t="str">
        <f>TEXT(SalesData[[#This Row],[Order Date]],"mmm-yyyy")</f>
        <v>Feb-2025</v>
      </c>
      <c r="S8704">
        <f>YEAR(SalesData[[#This Row],[Order Date]])*100 + MONTH(SalesData[[#This Row],[Order Date]])</f>
        <v>202502</v>
      </c>
    </row>
    <row r="8705" spans="1:19" x14ac:dyDescent="0.3">
      <c r="A8705" t="s">
        <v>4488</v>
      </c>
      <c r="B8705" s="3">
        <v>45693</v>
      </c>
      <c r="C8705" t="s">
        <v>4489</v>
      </c>
      <c r="D8705" t="s">
        <v>23</v>
      </c>
      <c r="E8705" t="s">
        <v>26</v>
      </c>
      <c r="F8705" t="s">
        <v>20</v>
      </c>
      <c r="G8705">
        <v>8</v>
      </c>
      <c r="H8705" s="5">
        <v>368.23</v>
      </c>
      <c r="I8705" s="5">
        <v>0.1</v>
      </c>
      <c r="J8705" s="5">
        <v>2651.2559999999999</v>
      </c>
      <c r="K8705" s="5">
        <v>416.07043418153421</v>
      </c>
      <c r="L8705">
        <f>YEAR(SalesData[Order Date])</f>
        <v>2025</v>
      </c>
      <c r="M8705">
        <f>MONTH(SalesData[Order Date])</f>
        <v>2</v>
      </c>
      <c r="N8705" t="str">
        <f>TEXT(SalesData[[#This Row],[Order Date]], "mmmm")</f>
        <v>February</v>
      </c>
      <c r="O8705" s="7">
        <f>IF(SalesData[Sales]=0,0,SalesData[Profit]/SalesData[Sales])</f>
        <v>0.15693333053523847</v>
      </c>
      <c r="P8705" s="8">
        <f t="shared" si="135"/>
        <v>3.3946174945007194E-5</v>
      </c>
      <c r="Q8705" t="str">
        <f>IF(SalesData[[#This Row],[Discount]]&gt;0, "Yes", "No")</f>
        <v>Yes</v>
      </c>
      <c r="R8705" t="str">
        <f>TEXT(SalesData[[#This Row],[Order Date]],"mmm-yyyy")</f>
        <v>Feb-2025</v>
      </c>
      <c r="S8705">
        <f>YEAR(SalesData[[#This Row],[Order Date]])*100 + MONTH(SalesData[[#This Row],[Order Date]])</f>
        <v>202502</v>
      </c>
    </row>
    <row r="8706" spans="1:19" x14ac:dyDescent="0.3">
      <c r="A8706" t="s">
        <v>4612</v>
      </c>
      <c r="B8706" s="3">
        <v>45693</v>
      </c>
      <c r="C8706" t="s">
        <v>4613</v>
      </c>
      <c r="D8706" t="s">
        <v>30</v>
      </c>
      <c r="E8706" t="s">
        <v>14</v>
      </c>
      <c r="F8706" t="s">
        <v>62</v>
      </c>
      <c r="G8706">
        <v>1</v>
      </c>
      <c r="H8706" s="5">
        <v>609.66999999999996</v>
      </c>
      <c r="I8706" s="5">
        <v>0.24</v>
      </c>
      <c r="J8706" s="5">
        <v>463.3492</v>
      </c>
      <c r="K8706" s="5">
        <v>37.43453558214523</v>
      </c>
      <c r="L8706">
        <f>YEAR(SalesData[Order Date])</f>
        <v>2025</v>
      </c>
      <c r="M8706">
        <f>MONTH(SalesData[Order Date])</f>
        <v>2</v>
      </c>
      <c r="N8706" t="str">
        <f>TEXT(SalesData[[#This Row],[Order Date]], "mmmm")</f>
        <v>February</v>
      </c>
      <c r="O8706" s="7">
        <f>IF(SalesData[Sales]=0,0,SalesData[Profit]/SalesData[Sales])</f>
        <v>8.0791195025577314E-2</v>
      </c>
      <c r="P8706" s="8">
        <f t="shared" ref="P8706:P8769" si="136">IF(H:H*G:G=0, 0, (I:I/(H:H*G:G)))</f>
        <v>3.9365558416848461E-4</v>
      </c>
      <c r="Q8706" t="str">
        <f>IF(SalesData[[#This Row],[Discount]]&gt;0, "Yes", "No")</f>
        <v>Yes</v>
      </c>
      <c r="R8706" t="str">
        <f>TEXT(SalesData[[#This Row],[Order Date]],"mmm-yyyy")</f>
        <v>Feb-2025</v>
      </c>
      <c r="S8706">
        <f>YEAR(SalesData[[#This Row],[Order Date]])*100 + MONTH(SalesData[[#This Row],[Order Date]])</f>
        <v>202502</v>
      </c>
    </row>
    <row r="8707" spans="1:19" x14ac:dyDescent="0.3">
      <c r="A8707" t="s">
        <v>4666</v>
      </c>
      <c r="B8707" s="3">
        <v>45690</v>
      </c>
      <c r="C8707" t="s">
        <v>4667</v>
      </c>
      <c r="D8707" t="s">
        <v>30</v>
      </c>
      <c r="E8707" t="s">
        <v>26</v>
      </c>
      <c r="F8707" t="s">
        <v>62</v>
      </c>
      <c r="G8707">
        <v>1</v>
      </c>
      <c r="H8707" s="5">
        <v>630.94000000000005</v>
      </c>
      <c r="I8707" s="5">
        <v>0.28999999999999998</v>
      </c>
      <c r="J8707" s="5">
        <v>447.9674</v>
      </c>
      <c r="K8707" s="5">
        <v>105.0511656090239</v>
      </c>
      <c r="L8707">
        <f>YEAR(SalesData[Order Date])</f>
        <v>2025</v>
      </c>
      <c r="M8707">
        <f>MONTH(SalesData[Order Date])</f>
        <v>2</v>
      </c>
      <c r="N8707" t="str">
        <f>TEXT(SalesData[[#This Row],[Order Date]], "mmmm")</f>
        <v>February</v>
      </c>
      <c r="O8707" s="7">
        <f>IF(SalesData[Sales]=0,0,SalesData[Profit]/SalesData[Sales])</f>
        <v>0.23450627346772085</v>
      </c>
      <c r="P8707" s="8">
        <f t="shared" si="136"/>
        <v>4.5963166069673816E-4</v>
      </c>
      <c r="Q8707" t="str">
        <f>IF(SalesData[[#This Row],[Discount]]&gt;0, "Yes", "No")</f>
        <v>Yes</v>
      </c>
      <c r="R8707" t="str">
        <f>TEXT(SalesData[[#This Row],[Order Date]],"mmm-yyyy")</f>
        <v>Feb-2025</v>
      </c>
      <c r="S8707">
        <f>YEAR(SalesData[[#This Row],[Order Date]])*100 + MONTH(SalesData[[#This Row],[Order Date]])</f>
        <v>202502</v>
      </c>
    </row>
    <row r="8708" spans="1:19" x14ac:dyDescent="0.3">
      <c r="A8708" t="s">
        <v>4668</v>
      </c>
      <c r="B8708" s="3">
        <v>45703</v>
      </c>
      <c r="C8708" t="s">
        <v>4669</v>
      </c>
      <c r="D8708" t="s">
        <v>23</v>
      </c>
      <c r="E8708" t="s">
        <v>14</v>
      </c>
      <c r="F8708" t="s">
        <v>27</v>
      </c>
      <c r="G8708">
        <v>4</v>
      </c>
      <c r="H8708" s="5">
        <v>202.92</v>
      </c>
      <c r="I8708" s="5">
        <v>0.09</v>
      </c>
      <c r="J8708" s="5">
        <v>738.62879999999996</v>
      </c>
      <c r="K8708" s="5">
        <v>216.75634398021211</v>
      </c>
      <c r="L8708">
        <f>YEAR(SalesData[Order Date])</f>
        <v>2025</v>
      </c>
      <c r="M8708">
        <f>MONTH(SalesData[Order Date])</f>
        <v>2</v>
      </c>
      <c r="N8708" t="str">
        <f>TEXT(SalesData[[#This Row],[Order Date]], "mmmm")</f>
        <v>February</v>
      </c>
      <c r="O8708" s="7">
        <f>IF(SalesData[Sales]=0,0,SalesData[Profit]/SalesData[Sales])</f>
        <v>0.29345774762669979</v>
      </c>
      <c r="P8708" s="8">
        <f t="shared" si="136"/>
        <v>1.1088113542282673E-4</v>
      </c>
      <c r="Q8708" t="str">
        <f>IF(SalesData[[#This Row],[Discount]]&gt;0, "Yes", "No")</f>
        <v>Yes</v>
      </c>
      <c r="R8708" t="str">
        <f>TEXT(SalesData[[#This Row],[Order Date]],"mmm-yyyy")</f>
        <v>Feb-2025</v>
      </c>
      <c r="S8708">
        <f>YEAR(SalesData[[#This Row],[Order Date]])*100 + MONTH(SalesData[[#This Row],[Order Date]])</f>
        <v>202502</v>
      </c>
    </row>
    <row r="8709" spans="1:19" x14ac:dyDescent="0.3">
      <c r="A8709" t="s">
        <v>4683</v>
      </c>
      <c r="B8709" s="3">
        <v>45690</v>
      </c>
      <c r="C8709" t="s">
        <v>4684</v>
      </c>
      <c r="D8709" t="s">
        <v>13</v>
      </c>
      <c r="E8709" t="s">
        <v>19</v>
      </c>
      <c r="F8709" t="s">
        <v>39</v>
      </c>
      <c r="G8709">
        <v>3</v>
      </c>
      <c r="H8709" s="5">
        <v>679.84</v>
      </c>
      <c r="I8709" s="5">
        <v>0.08</v>
      </c>
      <c r="J8709" s="5">
        <v>1876.3584000000001</v>
      </c>
      <c r="K8709" s="5">
        <v>420.50951620365822</v>
      </c>
      <c r="L8709">
        <f>YEAR(SalesData[Order Date])</f>
        <v>2025</v>
      </c>
      <c r="M8709">
        <f>MONTH(SalesData[Order Date])</f>
        <v>2</v>
      </c>
      <c r="N8709" t="str">
        <f>TEXT(SalesData[[#This Row],[Order Date]], "mmmm")</f>
        <v>February</v>
      </c>
      <c r="O8709" s="7">
        <f>IF(SalesData[Sales]=0,0,SalesData[Profit]/SalesData[Sales])</f>
        <v>0.2241093792122327</v>
      </c>
      <c r="P8709" s="8">
        <f t="shared" si="136"/>
        <v>3.9224915666431319E-5</v>
      </c>
      <c r="Q8709" t="str">
        <f>IF(SalesData[[#This Row],[Discount]]&gt;0, "Yes", "No")</f>
        <v>Yes</v>
      </c>
      <c r="R8709" t="str">
        <f>TEXT(SalesData[[#This Row],[Order Date]],"mmm-yyyy")</f>
        <v>Feb-2025</v>
      </c>
      <c r="S8709">
        <f>YEAR(SalesData[[#This Row],[Order Date]])*100 + MONTH(SalesData[[#This Row],[Order Date]])</f>
        <v>202502</v>
      </c>
    </row>
    <row r="8710" spans="1:19" x14ac:dyDescent="0.3">
      <c r="A8710" t="s">
        <v>4693</v>
      </c>
      <c r="B8710" s="3">
        <v>45709</v>
      </c>
      <c r="C8710" t="s">
        <v>4694</v>
      </c>
      <c r="D8710" t="s">
        <v>18</v>
      </c>
      <c r="E8710" t="s">
        <v>14</v>
      </c>
      <c r="F8710" t="s">
        <v>53</v>
      </c>
      <c r="G8710">
        <v>2</v>
      </c>
      <c r="H8710" s="5">
        <v>132.11000000000001</v>
      </c>
      <c r="I8710" s="5">
        <v>0.12</v>
      </c>
      <c r="J8710" s="5">
        <v>232.5136</v>
      </c>
      <c r="K8710" s="5">
        <v>54.905941249863751</v>
      </c>
      <c r="L8710">
        <f>YEAR(SalesData[Order Date])</f>
        <v>2025</v>
      </c>
      <c r="M8710">
        <f>MONTH(SalesData[Order Date])</f>
        <v>2</v>
      </c>
      <c r="N8710" t="str">
        <f>TEXT(SalesData[[#This Row],[Order Date]], "mmmm")</f>
        <v>February</v>
      </c>
      <c r="O8710" s="7">
        <f>IF(SalesData[Sales]=0,0,SalesData[Profit]/SalesData[Sales])</f>
        <v>0.23614077305526968</v>
      </c>
      <c r="P8710" s="8">
        <f t="shared" si="136"/>
        <v>4.5416698206040412E-4</v>
      </c>
      <c r="Q8710" t="str">
        <f>IF(SalesData[[#This Row],[Discount]]&gt;0, "Yes", "No")</f>
        <v>Yes</v>
      </c>
      <c r="R8710" t="str">
        <f>TEXT(SalesData[[#This Row],[Order Date]],"mmm-yyyy")</f>
        <v>Feb-2025</v>
      </c>
      <c r="S8710">
        <f>YEAR(SalesData[[#This Row],[Order Date]])*100 + MONTH(SalesData[[#This Row],[Order Date]])</f>
        <v>202502</v>
      </c>
    </row>
    <row r="8711" spans="1:19" x14ac:dyDescent="0.3">
      <c r="A8711" t="s">
        <v>4707</v>
      </c>
      <c r="B8711" s="3">
        <v>45700</v>
      </c>
      <c r="C8711" t="s">
        <v>4708</v>
      </c>
      <c r="D8711" t="s">
        <v>23</v>
      </c>
      <c r="E8711" t="s">
        <v>19</v>
      </c>
      <c r="F8711" t="s">
        <v>15</v>
      </c>
      <c r="G8711">
        <v>4</v>
      </c>
      <c r="H8711" s="5">
        <v>832.2</v>
      </c>
      <c r="I8711" s="5">
        <v>0.04</v>
      </c>
      <c r="J8711" s="5">
        <v>3195.6480000000001</v>
      </c>
      <c r="K8711" s="5">
        <v>241.3393070333411</v>
      </c>
      <c r="L8711">
        <f>YEAR(SalesData[Order Date])</f>
        <v>2025</v>
      </c>
      <c r="M8711">
        <f>MONTH(SalesData[Order Date])</f>
        <v>2</v>
      </c>
      <c r="N8711" t="str">
        <f>TEXT(SalesData[[#This Row],[Order Date]], "mmmm")</f>
        <v>February</v>
      </c>
      <c r="O8711" s="7">
        <f>IF(SalesData[Sales]=0,0,SalesData[Profit]/SalesData[Sales])</f>
        <v>7.5521242337498087E-2</v>
      </c>
      <c r="P8711" s="8">
        <f t="shared" si="136"/>
        <v>1.2016342225426579E-5</v>
      </c>
      <c r="Q8711" t="str">
        <f>IF(SalesData[[#This Row],[Discount]]&gt;0, "Yes", "No")</f>
        <v>Yes</v>
      </c>
      <c r="R8711" t="str">
        <f>TEXT(SalesData[[#This Row],[Order Date]],"mmm-yyyy")</f>
        <v>Feb-2025</v>
      </c>
      <c r="S8711">
        <f>YEAR(SalesData[[#This Row],[Order Date]])*100 + MONTH(SalesData[[#This Row],[Order Date]])</f>
        <v>202502</v>
      </c>
    </row>
    <row r="8712" spans="1:19" x14ac:dyDescent="0.3">
      <c r="A8712" t="s">
        <v>4735</v>
      </c>
      <c r="B8712" s="3">
        <v>45706</v>
      </c>
      <c r="C8712" t="s">
        <v>4736</v>
      </c>
      <c r="D8712" t="s">
        <v>18</v>
      </c>
      <c r="E8712" t="s">
        <v>19</v>
      </c>
      <c r="F8712" t="s">
        <v>27</v>
      </c>
      <c r="G8712">
        <v>1</v>
      </c>
      <c r="H8712" s="5">
        <v>302.11</v>
      </c>
      <c r="I8712" s="5">
        <v>0.17</v>
      </c>
      <c r="J8712" s="5">
        <v>250.75129999999999</v>
      </c>
      <c r="K8712" s="5">
        <v>35.68420878980136</v>
      </c>
      <c r="L8712">
        <f>YEAR(SalesData[Order Date])</f>
        <v>2025</v>
      </c>
      <c r="M8712">
        <f>MONTH(SalesData[Order Date])</f>
        <v>2</v>
      </c>
      <c r="N8712" t="str">
        <f>TEXT(SalesData[[#This Row],[Order Date]], "mmmm")</f>
        <v>February</v>
      </c>
      <c r="O8712" s="7">
        <f>IF(SalesData[Sales]=0,0,SalesData[Profit]/SalesData[Sales])</f>
        <v>0.14230916764858792</v>
      </c>
      <c r="P8712" s="8">
        <f t="shared" si="136"/>
        <v>5.6270894707225849E-4</v>
      </c>
      <c r="Q8712" t="str">
        <f>IF(SalesData[[#This Row],[Discount]]&gt;0, "Yes", "No")</f>
        <v>Yes</v>
      </c>
      <c r="R8712" t="str">
        <f>TEXT(SalesData[[#This Row],[Order Date]],"mmm-yyyy")</f>
        <v>Feb-2025</v>
      </c>
      <c r="S8712">
        <f>YEAR(SalesData[[#This Row],[Order Date]])*100 + MONTH(SalesData[[#This Row],[Order Date]])</f>
        <v>202502</v>
      </c>
    </row>
    <row r="8713" spans="1:19" x14ac:dyDescent="0.3">
      <c r="A8713" t="s">
        <v>4763</v>
      </c>
      <c r="B8713" s="3">
        <v>45708</v>
      </c>
      <c r="C8713" t="s">
        <v>4764</v>
      </c>
      <c r="D8713" t="s">
        <v>13</v>
      </c>
      <c r="E8713" t="s">
        <v>19</v>
      </c>
      <c r="F8713" t="s">
        <v>44</v>
      </c>
      <c r="G8713">
        <v>6</v>
      </c>
      <c r="H8713" s="5">
        <v>669.2</v>
      </c>
      <c r="I8713" s="5">
        <v>0.24</v>
      </c>
      <c r="J8713" s="5">
        <v>3051.5520000000001</v>
      </c>
      <c r="K8713" s="5">
        <v>610.99479636002252</v>
      </c>
      <c r="L8713">
        <f>YEAR(SalesData[Order Date])</f>
        <v>2025</v>
      </c>
      <c r="M8713">
        <f>MONTH(SalesData[Order Date])</f>
        <v>2</v>
      </c>
      <c r="N8713" t="str">
        <f>TEXT(SalesData[[#This Row],[Order Date]], "mmmm")</f>
        <v>February</v>
      </c>
      <c r="O8713" s="7">
        <f>IF(SalesData[Sales]=0,0,SalesData[Profit]/SalesData[Sales])</f>
        <v>0.20022427812471244</v>
      </c>
      <c r="P8713" s="8">
        <f t="shared" si="136"/>
        <v>5.9772863120143448E-5</v>
      </c>
      <c r="Q8713" t="str">
        <f>IF(SalesData[[#This Row],[Discount]]&gt;0, "Yes", "No")</f>
        <v>Yes</v>
      </c>
      <c r="R8713" t="str">
        <f>TEXT(SalesData[[#This Row],[Order Date]],"mmm-yyyy")</f>
        <v>Feb-2025</v>
      </c>
      <c r="S8713">
        <f>YEAR(SalesData[[#This Row],[Order Date]])*100 + MONTH(SalesData[[#This Row],[Order Date]])</f>
        <v>202502</v>
      </c>
    </row>
    <row r="8714" spans="1:19" x14ac:dyDescent="0.3">
      <c r="A8714" t="s">
        <v>4822</v>
      </c>
      <c r="B8714" s="3">
        <v>45716</v>
      </c>
      <c r="C8714" t="s">
        <v>4823</v>
      </c>
      <c r="D8714" t="s">
        <v>23</v>
      </c>
      <c r="E8714" t="s">
        <v>26</v>
      </c>
      <c r="F8714" t="s">
        <v>15</v>
      </c>
      <c r="G8714">
        <v>4</v>
      </c>
      <c r="H8714" s="5">
        <v>808.24</v>
      </c>
      <c r="I8714" s="5">
        <v>0.22</v>
      </c>
      <c r="J8714" s="5">
        <v>2521.7087999999999</v>
      </c>
      <c r="K8714" s="5">
        <v>453.38746051618301</v>
      </c>
      <c r="L8714">
        <f>YEAR(SalesData[Order Date])</f>
        <v>2025</v>
      </c>
      <c r="M8714">
        <f>MONTH(SalesData[Order Date])</f>
        <v>2</v>
      </c>
      <c r="N8714" t="str">
        <f>TEXT(SalesData[[#This Row],[Order Date]], "mmmm")</f>
        <v>February</v>
      </c>
      <c r="O8714" s="7">
        <f>IF(SalesData[Sales]=0,0,SalesData[Profit]/SalesData[Sales])</f>
        <v>0.17979374165493772</v>
      </c>
      <c r="P8714" s="8">
        <f t="shared" si="136"/>
        <v>6.8049094328417295E-5</v>
      </c>
      <c r="Q8714" t="str">
        <f>IF(SalesData[[#This Row],[Discount]]&gt;0, "Yes", "No")</f>
        <v>Yes</v>
      </c>
      <c r="R8714" t="str">
        <f>TEXT(SalesData[[#This Row],[Order Date]],"mmm-yyyy")</f>
        <v>Feb-2025</v>
      </c>
      <c r="S8714">
        <f>YEAR(SalesData[[#This Row],[Order Date]])*100 + MONTH(SalesData[[#This Row],[Order Date]])</f>
        <v>202502</v>
      </c>
    </row>
    <row r="8715" spans="1:19" x14ac:dyDescent="0.3">
      <c r="A8715" t="s">
        <v>4897</v>
      </c>
      <c r="B8715" s="3">
        <v>45694</v>
      </c>
      <c r="C8715" t="s">
        <v>4898</v>
      </c>
      <c r="D8715" t="s">
        <v>30</v>
      </c>
      <c r="E8715" t="s">
        <v>19</v>
      </c>
      <c r="F8715" t="s">
        <v>53</v>
      </c>
      <c r="G8715">
        <v>7</v>
      </c>
      <c r="H8715" s="5">
        <v>175.08</v>
      </c>
      <c r="I8715" s="5">
        <v>0.14000000000000001</v>
      </c>
      <c r="J8715" s="5">
        <v>1053.9816000000001</v>
      </c>
      <c r="K8715" s="5">
        <v>304.06692294728202</v>
      </c>
      <c r="L8715">
        <f>YEAR(SalesData[Order Date])</f>
        <v>2025</v>
      </c>
      <c r="M8715">
        <f>MONTH(SalesData[Order Date])</f>
        <v>2</v>
      </c>
      <c r="N8715" t="str">
        <f>TEXT(SalesData[[#This Row],[Order Date]], "mmmm")</f>
        <v>February</v>
      </c>
      <c r="O8715" s="7">
        <f>IF(SalesData[Sales]=0,0,SalesData[Profit]/SalesData[Sales])</f>
        <v>0.28849357801624054</v>
      </c>
      <c r="P8715" s="8">
        <f t="shared" si="136"/>
        <v>1.1423349326022389E-4</v>
      </c>
      <c r="Q8715" t="str">
        <f>IF(SalesData[[#This Row],[Discount]]&gt;0, "Yes", "No")</f>
        <v>Yes</v>
      </c>
      <c r="R8715" t="str">
        <f>TEXT(SalesData[[#This Row],[Order Date]],"mmm-yyyy")</f>
        <v>Feb-2025</v>
      </c>
      <c r="S8715">
        <f>YEAR(SalesData[[#This Row],[Order Date]])*100 + MONTH(SalesData[[#This Row],[Order Date]])</f>
        <v>202502</v>
      </c>
    </row>
    <row r="8716" spans="1:19" x14ac:dyDescent="0.3">
      <c r="A8716" t="s">
        <v>4915</v>
      </c>
      <c r="B8716" s="3">
        <v>45689</v>
      </c>
      <c r="C8716" t="s">
        <v>4916</v>
      </c>
      <c r="D8716" t="s">
        <v>23</v>
      </c>
      <c r="E8716" t="s">
        <v>14</v>
      </c>
      <c r="F8716" t="s">
        <v>31</v>
      </c>
      <c r="G8716">
        <v>8</v>
      </c>
      <c r="H8716" s="5">
        <v>573.92999999999995</v>
      </c>
      <c r="I8716" s="5">
        <v>0.01</v>
      </c>
      <c r="J8716" s="5">
        <v>4545.5255999999999</v>
      </c>
      <c r="K8716" s="5">
        <v>240.45419599666769</v>
      </c>
      <c r="L8716">
        <f>YEAR(SalesData[Order Date])</f>
        <v>2025</v>
      </c>
      <c r="M8716">
        <f>MONTH(SalesData[Order Date])</f>
        <v>2</v>
      </c>
      <c r="N8716" t="str">
        <f>TEXT(SalesData[[#This Row],[Order Date]], "mmmm")</f>
        <v>February</v>
      </c>
      <c r="O8716" s="7">
        <f>IF(SalesData[Sales]=0,0,SalesData[Profit]/SalesData[Sales])</f>
        <v>5.2899096200595089E-2</v>
      </c>
      <c r="P8716" s="8">
        <f t="shared" si="136"/>
        <v>2.1779659540362065E-6</v>
      </c>
      <c r="Q8716" t="str">
        <f>IF(SalesData[[#This Row],[Discount]]&gt;0, "Yes", "No")</f>
        <v>Yes</v>
      </c>
      <c r="R8716" t="str">
        <f>TEXT(SalesData[[#This Row],[Order Date]],"mmm-yyyy")</f>
        <v>Feb-2025</v>
      </c>
      <c r="S8716">
        <f>YEAR(SalesData[[#This Row],[Order Date]])*100 + MONTH(SalesData[[#This Row],[Order Date]])</f>
        <v>202502</v>
      </c>
    </row>
    <row r="8717" spans="1:19" x14ac:dyDescent="0.3">
      <c r="A8717" t="s">
        <v>4967</v>
      </c>
      <c r="B8717" s="3">
        <v>45701</v>
      </c>
      <c r="C8717" t="s">
        <v>4968</v>
      </c>
      <c r="D8717" t="s">
        <v>30</v>
      </c>
      <c r="E8717" t="s">
        <v>26</v>
      </c>
      <c r="F8717" t="s">
        <v>15</v>
      </c>
      <c r="G8717">
        <v>6</v>
      </c>
      <c r="H8717" s="5">
        <v>874.71</v>
      </c>
      <c r="I8717" s="5">
        <v>0.27</v>
      </c>
      <c r="J8717" s="5">
        <v>3831.2298000000001</v>
      </c>
      <c r="K8717" s="5">
        <v>213.4871778575673</v>
      </c>
      <c r="L8717">
        <f>YEAR(SalesData[Order Date])</f>
        <v>2025</v>
      </c>
      <c r="M8717">
        <f>MONTH(SalesData[Order Date])</f>
        <v>2</v>
      </c>
      <c r="N8717" t="str">
        <f>TEXT(SalesData[[#This Row],[Order Date]], "mmmm")</f>
        <v>February</v>
      </c>
      <c r="O8717" s="7">
        <f>IF(SalesData[Sales]=0,0,SalesData[Profit]/SalesData[Sales])</f>
        <v>5.5722885079241995E-2</v>
      </c>
      <c r="P8717" s="8">
        <f t="shared" si="136"/>
        <v>5.1445621977569708E-5</v>
      </c>
      <c r="Q8717" t="str">
        <f>IF(SalesData[[#This Row],[Discount]]&gt;0, "Yes", "No")</f>
        <v>Yes</v>
      </c>
      <c r="R8717" t="str">
        <f>TEXT(SalesData[[#This Row],[Order Date]],"mmm-yyyy")</f>
        <v>Feb-2025</v>
      </c>
      <c r="S8717">
        <f>YEAR(SalesData[[#This Row],[Order Date]])*100 + MONTH(SalesData[[#This Row],[Order Date]])</f>
        <v>202502</v>
      </c>
    </row>
    <row r="8718" spans="1:19" x14ac:dyDescent="0.3">
      <c r="A8718" t="s">
        <v>4987</v>
      </c>
      <c r="B8718" s="3">
        <v>45692</v>
      </c>
      <c r="C8718" t="s">
        <v>4988</v>
      </c>
      <c r="D8718" t="s">
        <v>18</v>
      </c>
      <c r="E8718" t="s">
        <v>26</v>
      </c>
      <c r="F8718" t="s">
        <v>34</v>
      </c>
      <c r="G8718">
        <v>3</v>
      </c>
      <c r="H8718" s="5">
        <v>416.49</v>
      </c>
      <c r="I8718" s="5">
        <v>0.14000000000000001</v>
      </c>
      <c r="J8718" s="5">
        <v>1074.5442</v>
      </c>
      <c r="K8718" s="5">
        <v>249.83801615083661</v>
      </c>
      <c r="L8718">
        <f>YEAR(SalesData[Order Date])</f>
        <v>2025</v>
      </c>
      <c r="M8718">
        <f>MONTH(SalesData[Order Date])</f>
        <v>2</v>
      </c>
      <c r="N8718" t="str">
        <f>TEXT(SalesData[[#This Row],[Order Date]], "mmmm")</f>
        <v>February</v>
      </c>
      <c r="O8718" s="7">
        <f>IF(SalesData[Sales]=0,0,SalesData[Profit]/SalesData[Sales])</f>
        <v>0.23250603944522394</v>
      </c>
      <c r="P8718" s="8">
        <f t="shared" si="136"/>
        <v>1.1204750814345283E-4</v>
      </c>
      <c r="Q8718" t="str">
        <f>IF(SalesData[[#This Row],[Discount]]&gt;0, "Yes", "No")</f>
        <v>Yes</v>
      </c>
      <c r="R8718" t="str">
        <f>TEXT(SalesData[[#This Row],[Order Date]],"mmm-yyyy")</f>
        <v>Feb-2025</v>
      </c>
      <c r="S8718">
        <f>YEAR(SalesData[[#This Row],[Order Date]])*100 + MONTH(SalesData[[#This Row],[Order Date]])</f>
        <v>202502</v>
      </c>
    </row>
    <row r="8719" spans="1:19" x14ac:dyDescent="0.3">
      <c r="A8719" t="s">
        <v>4995</v>
      </c>
      <c r="B8719" s="3">
        <v>45698</v>
      </c>
      <c r="C8719" t="s">
        <v>4996</v>
      </c>
      <c r="D8719" t="s">
        <v>13</v>
      </c>
      <c r="E8719" t="s">
        <v>14</v>
      </c>
      <c r="F8719" t="s">
        <v>15</v>
      </c>
      <c r="G8719">
        <v>4</v>
      </c>
      <c r="H8719" s="5">
        <v>788.18</v>
      </c>
      <c r="I8719" s="5">
        <v>0.23</v>
      </c>
      <c r="J8719" s="5">
        <v>2427.5944</v>
      </c>
      <c r="K8719" s="5">
        <v>144.95589288581371</v>
      </c>
      <c r="L8719">
        <f>YEAR(SalesData[Order Date])</f>
        <v>2025</v>
      </c>
      <c r="M8719">
        <f>MONTH(SalesData[Order Date])</f>
        <v>2</v>
      </c>
      <c r="N8719" t="str">
        <f>TEXT(SalesData[[#This Row],[Order Date]], "mmmm")</f>
        <v>February</v>
      </c>
      <c r="O8719" s="7">
        <f>IF(SalesData[Sales]=0,0,SalesData[Profit]/SalesData[Sales])</f>
        <v>5.9711742985489549E-2</v>
      </c>
      <c r="P8719" s="8">
        <f t="shared" si="136"/>
        <v>7.295287878403411E-5</v>
      </c>
      <c r="Q8719" t="str">
        <f>IF(SalesData[[#This Row],[Discount]]&gt;0, "Yes", "No")</f>
        <v>Yes</v>
      </c>
      <c r="R8719" t="str">
        <f>TEXT(SalesData[[#This Row],[Order Date]],"mmm-yyyy")</f>
        <v>Feb-2025</v>
      </c>
      <c r="S8719">
        <f>YEAR(SalesData[[#This Row],[Order Date]])*100 + MONTH(SalesData[[#This Row],[Order Date]])</f>
        <v>202502</v>
      </c>
    </row>
    <row r="8720" spans="1:19" x14ac:dyDescent="0.3">
      <c r="A8720" t="s">
        <v>5024</v>
      </c>
      <c r="B8720" s="3">
        <v>45701</v>
      </c>
      <c r="C8720" t="s">
        <v>5025</v>
      </c>
      <c r="D8720" t="s">
        <v>18</v>
      </c>
      <c r="E8720" t="s">
        <v>19</v>
      </c>
      <c r="F8720" t="s">
        <v>44</v>
      </c>
      <c r="G8720">
        <v>9</v>
      </c>
      <c r="H8720" s="5">
        <v>940.14</v>
      </c>
      <c r="I8720" s="5">
        <v>0.02</v>
      </c>
      <c r="J8720" s="5">
        <v>8292.0347999999994</v>
      </c>
      <c r="K8720" s="5">
        <v>1979.8597912761279</v>
      </c>
      <c r="L8720">
        <f>YEAR(SalesData[Order Date])</f>
        <v>2025</v>
      </c>
      <c r="M8720">
        <f>MONTH(SalesData[Order Date])</f>
        <v>2</v>
      </c>
      <c r="N8720" t="str">
        <f>TEXT(SalesData[[#This Row],[Order Date]], "mmmm")</f>
        <v>February</v>
      </c>
      <c r="O8720" s="7">
        <f>IF(SalesData[Sales]=0,0,SalesData[Profit]/SalesData[Sales])</f>
        <v>0.23876645950353803</v>
      </c>
      <c r="P8720" s="8">
        <f t="shared" si="136"/>
        <v>2.3637141513202527E-6</v>
      </c>
      <c r="Q8720" t="str">
        <f>IF(SalesData[[#This Row],[Discount]]&gt;0, "Yes", "No")</f>
        <v>Yes</v>
      </c>
      <c r="R8720" t="str">
        <f>TEXT(SalesData[[#This Row],[Order Date]],"mmm-yyyy")</f>
        <v>Feb-2025</v>
      </c>
      <c r="S8720">
        <f>YEAR(SalesData[[#This Row],[Order Date]])*100 + MONTH(SalesData[[#This Row],[Order Date]])</f>
        <v>202502</v>
      </c>
    </row>
    <row r="8721" spans="1:19" x14ac:dyDescent="0.3">
      <c r="A8721" t="s">
        <v>5051</v>
      </c>
      <c r="B8721" s="3">
        <v>45708</v>
      </c>
      <c r="C8721" t="s">
        <v>5052</v>
      </c>
      <c r="D8721" t="s">
        <v>13</v>
      </c>
      <c r="E8721" t="s">
        <v>19</v>
      </c>
      <c r="F8721" t="s">
        <v>31</v>
      </c>
      <c r="G8721">
        <v>2</v>
      </c>
      <c r="H8721" s="5">
        <v>562.09</v>
      </c>
      <c r="I8721" s="5">
        <v>0.16</v>
      </c>
      <c r="J8721" s="5">
        <v>944.31119999999999</v>
      </c>
      <c r="K8721" s="5">
        <v>259.91815205602558</v>
      </c>
      <c r="L8721">
        <f>YEAR(SalesData[Order Date])</f>
        <v>2025</v>
      </c>
      <c r="M8721">
        <f>MONTH(SalesData[Order Date])</f>
        <v>2</v>
      </c>
      <c r="N8721" t="str">
        <f>TEXT(SalesData[[#This Row],[Order Date]], "mmmm")</f>
        <v>February</v>
      </c>
      <c r="O8721" s="7">
        <f>IF(SalesData[Sales]=0,0,SalesData[Profit]/SalesData[Sales])</f>
        <v>0.27524628751202523</v>
      </c>
      <c r="P8721" s="8">
        <f t="shared" si="136"/>
        <v>1.4232596203454963E-4</v>
      </c>
      <c r="Q8721" t="str">
        <f>IF(SalesData[[#This Row],[Discount]]&gt;0, "Yes", "No")</f>
        <v>Yes</v>
      </c>
      <c r="R8721" t="str">
        <f>TEXT(SalesData[[#This Row],[Order Date]],"mmm-yyyy")</f>
        <v>Feb-2025</v>
      </c>
      <c r="S8721">
        <f>YEAR(SalesData[[#This Row],[Order Date]])*100 + MONTH(SalesData[[#This Row],[Order Date]])</f>
        <v>202502</v>
      </c>
    </row>
    <row r="8722" spans="1:19" x14ac:dyDescent="0.3">
      <c r="A8722" t="s">
        <v>5109</v>
      </c>
      <c r="B8722" s="3">
        <v>45711</v>
      </c>
      <c r="C8722" t="s">
        <v>5110</v>
      </c>
      <c r="D8722" t="s">
        <v>18</v>
      </c>
      <c r="E8722" t="s">
        <v>26</v>
      </c>
      <c r="F8722" t="s">
        <v>53</v>
      </c>
      <c r="G8722">
        <v>4</v>
      </c>
      <c r="H8722" s="5">
        <v>448.47</v>
      </c>
      <c r="I8722" s="5">
        <v>0.19</v>
      </c>
      <c r="J8722" s="5">
        <v>1453.0427999999999</v>
      </c>
      <c r="K8722" s="5">
        <v>187.97826879610551</v>
      </c>
      <c r="L8722">
        <f>YEAR(SalesData[Order Date])</f>
        <v>2025</v>
      </c>
      <c r="M8722">
        <f>MONTH(SalesData[Order Date])</f>
        <v>2</v>
      </c>
      <c r="N8722" t="str">
        <f>TEXT(SalesData[[#This Row],[Order Date]], "mmmm")</f>
        <v>February</v>
      </c>
      <c r="O8722" s="7">
        <f>IF(SalesData[Sales]=0,0,SalesData[Profit]/SalesData[Sales])</f>
        <v>0.12936870737469366</v>
      </c>
      <c r="P8722" s="8">
        <f t="shared" si="136"/>
        <v>1.0591566882957611E-4</v>
      </c>
      <c r="Q8722" t="str">
        <f>IF(SalesData[[#This Row],[Discount]]&gt;0, "Yes", "No")</f>
        <v>Yes</v>
      </c>
      <c r="R8722" t="str">
        <f>TEXT(SalesData[[#This Row],[Order Date]],"mmm-yyyy")</f>
        <v>Feb-2025</v>
      </c>
      <c r="S8722">
        <f>YEAR(SalesData[[#This Row],[Order Date]])*100 + MONTH(SalesData[[#This Row],[Order Date]])</f>
        <v>202502</v>
      </c>
    </row>
    <row r="8723" spans="1:19" x14ac:dyDescent="0.3">
      <c r="A8723" t="s">
        <v>5177</v>
      </c>
      <c r="B8723" s="3">
        <v>45697</v>
      </c>
      <c r="C8723" t="s">
        <v>5178</v>
      </c>
      <c r="D8723" t="s">
        <v>30</v>
      </c>
      <c r="E8723" t="s">
        <v>19</v>
      </c>
      <c r="F8723" t="s">
        <v>20</v>
      </c>
      <c r="G8723">
        <v>5</v>
      </c>
      <c r="H8723" s="5">
        <v>655.17999999999995</v>
      </c>
      <c r="I8723" s="5">
        <v>0.06</v>
      </c>
      <c r="J8723" s="5">
        <v>3079.346</v>
      </c>
      <c r="K8723" s="5">
        <v>683.12860894345022</v>
      </c>
      <c r="L8723">
        <f>YEAR(SalesData[Order Date])</f>
        <v>2025</v>
      </c>
      <c r="M8723">
        <f>MONTH(SalesData[Order Date])</f>
        <v>2</v>
      </c>
      <c r="N8723" t="str">
        <f>TEXT(SalesData[[#This Row],[Order Date]], "mmmm")</f>
        <v>February</v>
      </c>
      <c r="O8723" s="7">
        <f>IF(SalesData[Sales]=0,0,SalesData[Profit]/SalesData[Sales])</f>
        <v>0.22184210833841023</v>
      </c>
      <c r="P8723" s="8">
        <f t="shared" si="136"/>
        <v>1.8315577398577491E-5</v>
      </c>
      <c r="Q8723" t="str">
        <f>IF(SalesData[[#This Row],[Discount]]&gt;0, "Yes", "No")</f>
        <v>Yes</v>
      </c>
      <c r="R8723" t="str">
        <f>TEXT(SalesData[[#This Row],[Order Date]],"mmm-yyyy")</f>
        <v>Feb-2025</v>
      </c>
      <c r="S8723">
        <f>YEAR(SalesData[[#This Row],[Order Date]])*100 + MONTH(SalesData[[#This Row],[Order Date]])</f>
        <v>202502</v>
      </c>
    </row>
    <row r="8724" spans="1:19" x14ac:dyDescent="0.3">
      <c r="A8724" t="s">
        <v>5197</v>
      </c>
      <c r="B8724" s="3">
        <v>45714</v>
      </c>
      <c r="C8724" t="s">
        <v>5198</v>
      </c>
      <c r="D8724" t="s">
        <v>23</v>
      </c>
      <c r="E8724" t="s">
        <v>14</v>
      </c>
      <c r="F8724" t="s">
        <v>15</v>
      </c>
      <c r="G8724">
        <v>8</v>
      </c>
      <c r="H8724" s="5">
        <v>965.68</v>
      </c>
      <c r="I8724" s="5">
        <v>0.16</v>
      </c>
      <c r="J8724" s="5">
        <v>6489.3695999999991</v>
      </c>
      <c r="K8724" s="5">
        <v>1477.265516863549</v>
      </c>
      <c r="L8724">
        <f>YEAR(SalesData[Order Date])</f>
        <v>2025</v>
      </c>
      <c r="M8724">
        <f>MONTH(SalesData[Order Date])</f>
        <v>2</v>
      </c>
      <c r="N8724" t="str">
        <f>TEXT(SalesData[[#This Row],[Order Date]], "mmmm")</f>
        <v>February</v>
      </c>
      <c r="O8724" s="7">
        <f>IF(SalesData[Sales]=0,0,SalesData[Profit]/SalesData[Sales])</f>
        <v>0.22764391734808095</v>
      </c>
      <c r="P8724" s="8">
        <f t="shared" si="136"/>
        <v>2.0710794466075721E-5</v>
      </c>
      <c r="Q8724" t="str">
        <f>IF(SalesData[[#This Row],[Discount]]&gt;0, "Yes", "No")</f>
        <v>Yes</v>
      </c>
      <c r="R8724" t="str">
        <f>TEXT(SalesData[[#This Row],[Order Date]],"mmm-yyyy")</f>
        <v>Feb-2025</v>
      </c>
      <c r="S8724">
        <f>YEAR(SalesData[[#This Row],[Order Date]])*100 + MONTH(SalesData[[#This Row],[Order Date]])</f>
        <v>202502</v>
      </c>
    </row>
    <row r="8725" spans="1:19" x14ac:dyDescent="0.3">
      <c r="A8725" t="s">
        <v>5261</v>
      </c>
      <c r="B8725" s="3">
        <v>45705</v>
      </c>
      <c r="C8725" t="s">
        <v>5262</v>
      </c>
      <c r="D8725" t="s">
        <v>30</v>
      </c>
      <c r="E8725" t="s">
        <v>19</v>
      </c>
      <c r="F8725" t="s">
        <v>20</v>
      </c>
      <c r="G8725">
        <v>6</v>
      </c>
      <c r="H8725" s="5">
        <v>467.56</v>
      </c>
      <c r="I8725" s="5">
        <v>0.21</v>
      </c>
      <c r="J8725" s="5">
        <v>2216.2343999999998</v>
      </c>
      <c r="K8725" s="5">
        <v>480.67470938953011</v>
      </c>
      <c r="L8725">
        <f>YEAR(SalesData[Order Date])</f>
        <v>2025</v>
      </c>
      <c r="M8725">
        <f>MONTH(SalesData[Order Date])</f>
        <v>2</v>
      </c>
      <c r="N8725" t="str">
        <f>TEXT(SalesData[[#This Row],[Order Date]], "mmmm")</f>
        <v>February</v>
      </c>
      <c r="O8725" s="7">
        <f>IF(SalesData[Sales]=0,0,SalesData[Profit]/SalesData[Sales])</f>
        <v>0.2168880283554529</v>
      </c>
      <c r="P8725" s="8">
        <f t="shared" si="136"/>
        <v>7.4856702883052437E-5</v>
      </c>
      <c r="Q8725" t="str">
        <f>IF(SalesData[[#This Row],[Discount]]&gt;0, "Yes", "No")</f>
        <v>Yes</v>
      </c>
      <c r="R8725" t="str">
        <f>TEXT(SalesData[[#This Row],[Order Date]],"mmm-yyyy")</f>
        <v>Feb-2025</v>
      </c>
      <c r="S8725">
        <f>YEAR(SalesData[[#This Row],[Order Date]])*100 + MONTH(SalesData[[#This Row],[Order Date]])</f>
        <v>202502</v>
      </c>
    </row>
    <row r="8726" spans="1:19" x14ac:dyDescent="0.3">
      <c r="A8726" t="s">
        <v>5289</v>
      </c>
      <c r="B8726" s="3">
        <v>45711</v>
      </c>
      <c r="C8726" t="s">
        <v>5290</v>
      </c>
      <c r="D8726" t="s">
        <v>13</v>
      </c>
      <c r="E8726" t="s">
        <v>19</v>
      </c>
      <c r="F8726" t="s">
        <v>62</v>
      </c>
      <c r="G8726">
        <v>1</v>
      </c>
      <c r="H8726" s="5">
        <v>306.76</v>
      </c>
      <c r="I8726" s="5">
        <v>0.26</v>
      </c>
      <c r="J8726" s="5">
        <v>227.00239999999999</v>
      </c>
      <c r="K8726" s="5">
        <v>19.46164940306333</v>
      </c>
      <c r="L8726">
        <f>YEAR(SalesData[Order Date])</f>
        <v>2025</v>
      </c>
      <c r="M8726">
        <f>MONTH(SalesData[Order Date])</f>
        <v>2</v>
      </c>
      <c r="N8726" t="str">
        <f>TEXT(SalesData[[#This Row],[Order Date]], "mmmm")</f>
        <v>February</v>
      </c>
      <c r="O8726" s="7">
        <f>IF(SalesData[Sales]=0,0,SalesData[Profit]/SalesData[Sales])</f>
        <v>8.5733231908840302E-2</v>
      </c>
      <c r="P8726" s="8">
        <f t="shared" si="136"/>
        <v>8.47568131438258E-4</v>
      </c>
      <c r="Q8726" t="str">
        <f>IF(SalesData[[#This Row],[Discount]]&gt;0, "Yes", "No")</f>
        <v>Yes</v>
      </c>
      <c r="R8726" t="str">
        <f>TEXT(SalesData[[#This Row],[Order Date]],"mmm-yyyy")</f>
        <v>Feb-2025</v>
      </c>
      <c r="S8726">
        <f>YEAR(SalesData[[#This Row],[Order Date]])*100 + MONTH(SalesData[[#This Row],[Order Date]])</f>
        <v>202502</v>
      </c>
    </row>
    <row r="8727" spans="1:19" x14ac:dyDescent="0.3">
      <c r="A8727" t="s">
        <v>5303</v>
      </c>
      <c r="B8727" s="3">
        <v>45710</v>
      </c>
      <c r="C8727" t="s">
        <v>5304</v>
      </c>
      <c r="D8727" t="s">
        <v>13</v>
      </c>
      <c r="E8727" t="s">
        <v>19</v>
      </c>
      <c r="F8727" t="s">
        <v>39</v>
      </c>
      <c r="G8727">
        <v>9</v>
      </c>
      <c r="H8727" s="5">
        <v>782.52</v>
      </c>
      <c r="I8727" s="5">
        <v>0.1</v>
      </c>
      <c r="J8727" s="5">
        <v>6338.4120000000003</v>
      </c>
      <c r="K8727" s="5">
        <v>1835.0178928358389</v>
      </c>
      <c r="L8727">
        <f>YEAR(SalesData[Order Date])</f>
        <v>2025</v>
      </c>
      <c r="M8727">
        <f>MONTH(SalesData[Order Date])</f>
        <v>2</v>
      </c>
      <c r="N8727" t="str">
        <f>TEXT(SalesData[[#This Row],[Order Date]], "mmmm")</f>
        <v>February</v>
      </c>
      <c r="O8727" s="7">
        <f>IF(SalesData[Sales]=0,0,SalesData[Profit]/SalesData[Sales])</f>
        <v>0.28950751273912756</v>
      </c>
      <c r="P8727" s="8">
        <f t="shared" si="136"/>
        <v>1.419914010007554E-5</v>
      </c>
      <c r="Q8727" t="str">
        <f>IF(SalesData[[#This Row],[Discount]]&gt;0, "Yes", "No")</f>
        <v>Yes</v>
      </c>
      <c r="R8727" t="str">
        <f>TEXT(SalesData[[#This Row],[Order Date]],"mmm-yyyy")</f>
        <v>Feb-2025</v>
      </c>
      <c r="S8727">
        <f>YEAR(SalesData[[#This Row],[Order Date]])*100 + MONTH(SalesData[[#This Row],[Order Date]])</f>
        <v>202502</v>
      </c>
    </row>
    <row r="8728" spans="1:19" x14ac:dyDescent="0.3">
      <c r="A8728" t="s">
        <v>5325</v>
      </c>
      <c r="B8728" s="3">
        <v>45696</v>
      </c>
      <c r="C8728" t="s">
        <v>5326</v>
      </c>
      <c r="D8728" t="s">
        <v>18</v>
      </c>
      <c r="E8728" t="s">
        <v>26</v>
      </c>
      <c r="F8728" t="s">
        <v>53</v>
      </c>
      <c r="G8728">
        <v>9</v>
      </c>
      <c r="H8728" s="5">
        <v>105.48</v>
      </c>
      <c r="I8728" s="5">
        <v>0.22</v>
      </c>
      <c r="J8728" s="5">
        <v>740.46960000000001</v>
      </c>
      <c r="K8728" s="5">
        <v>88.496004417398765</v>
      </c>
      <c r="L8728">
        <f>YEAR(SalesData[Order Date])</f>
        <v>2025</v>
      </c>
      <c r="M8728">
        <f>MONTH(SalesData[Order Date])</f>
        <v>2</v>
      </c>
      <c r="N8728" t="str">
        <f>TEXT(SalesData[[#This Row],[Order Date]], "mmmm")</f>
        <v>February</v>
      </c>
      <c r="O8728" s="7">
        <f>IF(SalesData[Sales]=0,0,SalesData[Profit]/SalesData[Sales])</f>
        <v>0.11951335263108541</v>
      </c>
      <c r="P8728" s="8">
        <f t="shared" si="136"/>
        <v>2.3174482787679602E-4</v>
      </c>
      <c r="Q8728" t="str">
        <f>IF(SalesData[[#This Row],[Discount]]&gt;0, "Yes", "No")</f>
        <v>Yes</v>
      </c>
      <c r="R8728" t="str">
        <f>TEXT(SalesData[[#This Row],[Order Date]],"mmm-yyyy")</f>
        <v>Feb-2025</v>
      </c>
      <c r="S8728">
        <f>YEAR(SalesData[[#This Row],[Order Date]])*100 + MONTH(SalesData[[#This Row],[Order Date]])</f>
        <v>202502</v>
      </c>
    </row>
    <row r="8729" spans="1:19" x14ac:dyDescent="0.3">
      <c r="A8729" t="s">
        <v>5380</v>
      </c>
      <c r="B8729" s="3">
        <v>45710</v>
      </c>
      <c r="C8729" t="s">
        <v>5381</v>
      </c>
      <c r="D8729" t="s">
        <v>18</v>
      </c>
      <c r="E8729" t="s">
        <v>19</v>
      </c>
      <c r="F8729" t="s">
        <v>44</v>
      </c>
      <c r="G8729">
        <v>6</v>
      </c>
      <c r="H8729" s="5">
        <v>465.81</v>
      </c>
      <c r="I8729" s="5">
        <v>0.01</v>
      </c>
      <c r="J8729" s="5">
        <v>2766.9114</v>
      </c>
      <c r="K8729" s="5">
        <v>404.22585930990681</v>
      </c>
      <c r="L8729">
        <f>YEAR(SalesData[Order Date])</f>
        <v>2025</v>
      </c>
      <c r="M8729">
        <f>MONTH(SalesData[Order Date])</f>
        <v>2</v>
      </c>
      <c r="N8729" t="str">
        <f>TEXT(SalesData[[#This Row],[Order Date]], "mmmm")</f>
        <v>February</v>
      </c>
      <c r="O8729" s="7">
        <f>IF(SalesData[Sales]=0,0,SalesData[Profit]/SalesData[Sales])</f>
        <v>0.14609280922761272</v>
      </c>
      <c r="P8729" s="8">
        <f t="shared" si="136"/>
        <v>3.5779967511789497E-6</v>
      </c>
      <c r="Q8729" t="str">
        <f>IF(SalesData[[#This Row],[Discount]]&gt;0, "Yes", "No")</f>
        <v>Yes</v>
      </c>
      <c r="R8729" t="str">
        <f>TEXT(SalesData[[#This Row],[Order Date]],"mmm-yyyy")</f>
        <v>Feb-2025</v>
      </c>
      <c r="S8729">
        <f>YEAR(SalesData[[#This Row],[Order Date]])*100 + MONTH(SalesData[[#This Row],[Order Date]])</f>
        <v>202502</v>
      </c>
    </row>
    <row r="8730" spans="1:19" x14ac:dyDescent="0.3">
      <c r="A8730" t="s">
        <v>5433</v>
      </c>
      <c r="B8730" s="3">
        <v>45694</v>
      </c>
      <c r="C8730" t="s">
        <v>5434</v>
      </c>
      <c r="D8730" t="s">
        <v>13</v>
      </c>
      <c r="E8730" t="s">
        <v>19</v>
      </c>
      <c r="F8730" t="s">
        <v>27</v>
      </c>
      <c r="G8730">
        <v>7</v>
      </c>
      <c r="H8730" s="5">
        <v>854.79</v>
      </c>
      <c r="I8730" s="5">
        <v>0.16</v>
      </c>
      <c r="J8730" s="5">
        <v>5026.1651999999985</v>
      </c>
      <c r="K8730" s="5">
        <v>743.62768007199236</v>
      </c>
      <c r="L8730">
        <f>YEAR(SalesData[Order Date])</f>
        <v>2025</v>
      </c>
      <c r="M8730">
        <f>MONTH(SalesData[Order Date])</f>
        <v>2</v>
      </c>
      <c r="N8730" t="str">
        <f>TEXT(SalesData[[#This Row],[Order Date]], "mmmm")</f>
        <v>February</v>
      </c>
      <c r="O8730" s="7">
        <f>IF(SalesData[Sales]=0,0,SalesData[Profit]/SalesData[Sales])</f>
        <v>0.14795130093853512</v>
      </c>
      <c r="P8730" s="8">
        <f t="shared" si="136"/>
        <v>2.6740068153748709E-5</v>
      </c>
      <c r="Q8730" t="str">
        <f>IF(SalesData[[#This Row],[Discount]]&gt;0, "Yes", "No")</f>
        <v>Yes</v>
      </c>
      <c r="R8730" t="str">
        <f>TEXT(SalesData[[#This Row],[Order Date]],"mmm-yyyy")</f>
        <v>Feb-2025</v>
      </c>
      <c r="S8730">
        <f>YEAR(SalesData[[#This Row],[Order Date]])*100 + MONTH(SalesData[[#This Row],[Order Date]])</f>
        <v>202502</v>
      </c>
    </row>
    <row r="8731" spans="1:19" x14ac:dyDescent="0.3">
      <c r="A8731" t="s">
        <v>5435</v>
      </c>
      <c r="B8731" s="3">
        <v>45716</v>
      </c>
      <c r="C8731" t="s">
        <v>5436</v>
      </c>
      <c r="D8731" t="s">
        <v>13</v>
      </c>
      <c r="E8731" t="s">
        <v>14</v>
      </c>
      <c r="F8731" t="s">
        <v>34</v>
      </c>
      <c r="G8731">
        <v>1</v>
      </c>
      <c r="H8731" s="5">
        <v>732.24</v>
      </c>
      <c r="I8731" s="5">
        <v>7.0000000000000007E-2</v>
      </c>
      <c r="J8731" s="5">
        <v>680.98320000000001</v>
      </c>
      <c r="K8731" s="5">
        <v>168.8741137927797</v>
      </c>
      <c r="L8731">
        <f>YEAR(SalesData[Order Date])</f>
        <v>2025</v>
      </c>
      <c r="M8731">
        <f>MONTH(SalesData[Order Date])</f>
        <v>2</v>
      </c>
      <c r="N8731" t="str">
        <f>TEXT(SalesData[[#This Row],[Order Date]], "mmmm")</f>
        <v>February</v>
      </c>
      <c r="O8731" s="7">
        <f>IF(SalesData[Sales]=0,0,SalesData[Profit]/SalesData[Sales])</f>
        <v>0.24798572680321584</v>
      </c>
      <c r="P8731" s="8">
        <f t="shared" si="136"/>
        <v>9.5597071998251951E-5</v>
      </c>
      <c r="Q8731" t="str">
        <f>IF(SalesData[[#This Row],[Discount]]&gt;0, "Yes", "No")</f>
        <v>Yes</v>
      </c>
      <c r="R8731" t="str">
        <f>TEXT(SalesData[[#This Row],[Order Date]],"mmm-yyyy")</f>
        <v>Feb-2025</v>
      </c>
      <c r="S8731">
        <f>YEAR(SalesData[[#This Row],[Order Date]])*100 + MONTH(SalesData[[#This Row],[Order Date]])</f>
        <v>202502</v>
      </c>
    </row>
    <row r="8732" spans="1:19" x14ac:dyDescent="0.3">
      <c r="A8732" t="s">
        <v>5464</v>
      </c>
      <c r="B8732" s="3">
        <v>45716</v>
      </c>
      <c r="C8732" t="s">
        <v>5465</v>
      </c>
      <c r="D8732" t="s">
        <v>18</v>
      </c>
      <c r="E8732" t="s">
        <v>26</v>
      </c>
      <c r="F8732" t="s">
        <v>15</v>
      </c>
      <c r="G8732">
        <v>1</v>
      </c>
      <c r="H8732" s="5">
        <v>879.89</v>
      </c>
      <c r="I8732" s="5">
        <v>0.11</v>
      </c>
      <c r="J8732" s="5">
        <v>783.10209999999995</v>
      </c>
      <c r="K8732" s="5">
        <v>201.9012580261475</v>
      </c>
      <c r="L8732">
        <f>YEAR(SalesData[Order Date])</f>
        <v>2025</v>
      </c>
      <c r="M8732">
        <f>MONTH(SalesData[Order Date])</f>
        <v>2</v>
      </c>
      <c r="N8732" t="str">
        <f>TEXT(SalesData[[#This Row],[Order Date]], "mmmm")</f>
        <v>February</v>
      </c>
      <c r="O8732" s="7">
        <f>IF(SalesData[Sales]=0,0,SalesData[Profit]/SalesData[Sales])</f>
        <v>0.25782239381831246</v>
      </c>
      <c r="P8732" s="8">
        <f t="shared" si="136"/>
        <v>1.2501562695336918E-4</v>
      </c>
      <c r="Q8732" t="str">
        <f>IF(SalesData[[#This Row],[Discount]]&gt;0, "Yes", "No")</f>
        <v>Yes</v>
      </c>
      <c r="R8732" t="str">
        <f>TEXT(SalesData[[#This Row],[Order Date]],"mmm-yyyy")</f>
        <v>Feb-2025</v>
      </c>
      <c r="S8732">
        <f>YEAR(SalesData[[#This Row],[Order Date]])*100 + MONTH(SalesData[[#This Row],[Order Date]])</f>
        <v>202502</v>
      </c>
    </row>
    <row r="8733" spans="1:19" x14ac:dyDescent="0.3">
      <c r="A8733" t="s">
        <v>5477</v>
      </c>
      <c r="B8733" s="3">
        <v>45698</v>
      </c>
      <c r="C8733" t="s">
        <v>5478</v>
      </c>
      <c r="D8733" t="s">
        <v>13</v>
      </c>
      <c r="E8733" t="s">
        <v>26</v>
      </c>
      <c r="F8733" t="s">
        <v>91</v>
      </c>
      <c r="G8733">
        <v>6</v>
      </c>
      <c r="H8733" s="5">
        <v>911.15</v>
      </c>
      <c r="I8733" s="5">
        <v>0</v>
      </c>
      <c r="J8733" s="5">
        <v>5466.9</v>
      </c>
      <c r="K8733" s="5">
        <v>1220.4866915912689</v>
      </c>
      <c r="L8733">
        <f>YEAR(SalesData[Order Date])</f>
        <v>2025</v>
      </c>
      <c r="M8733">
        <f>MONTH(SalesData[Order Date])</f>
        <v>2</v>
      </c>
      <c r="N8733" t="str">
        <f>TEXT(SalesData[[#This Row],[Order Date]], "mmmm")</f>
        <v>February</v>
      </c>
      <c r="O8733" s="7">
        <f>IF(SalesData[Sales]=0,0,SalesData[Profit]/SalesData[Sales])</f>
        <v>0.22325023168363589</v>
      </c>
      <c r="P8733" s="8">
        <f t="shared" si="136"/>
        <v>0</v>
      </c>
      <c r="Q8733" t="str">
        <f>IF(SalesData[[#This Row],[Discount]]&gt;0, "Yes", "No")</f>
        <v>No</v>
      </c>
      <c r="R8733" t="str">
        <f>TEXT(SalesData[[#This Row],[Order Date]],"mmm-yyyy")</f>
        <v>Feb-2025</v>
      </c>
      <c r="S8733">
        <f>YEAR(SalesData[[#This Row],[Order Date]])*100 + MONTH(SalesData[[#This Row],[Order Date]])</f>
        <v>202502</v>
      </c>
    </row>
    <row r="8734" spans="1:19" x14ac:dyDescent="0.3">
      <c r="A8734" t="s">
        <v>5481</v>
      </c>
      <c r="B8734" s="3">
        <v>45706</v>
      </c>
      <c r="C8734" t="s">
        <v>5482</v>
      </c>
      <c r="D8734" t="s">
        <v>23</v>
      </c>
      <c r="E8734" t="s">
        <v>19</v>
      </c>
      <c r="F8734" t="s">
        <v>39</v>
      </c>
      <c r="G8734">
        <v>2</v>
      </c>
      <c r="H8734" s="5">
        <v>591.65</v>
      </c>
      <c r="I8734" s="5">
        <v>0.1</v>
      </c>
      <c r="J8734" s="5">
        <v>1064.97</v>
      </c>
      <c r="K8734" s="5">
        <v>150.05917776758059</v>
      </c>
      <c r="L8734">
        <f>YEAR(SalesData[Order Date])</f>
        <v>2025</v>
      </c>
      <c r="M8734">
        <f>MONTH(SalesData[Order Date])</f>
        <v>2</v>
      </c>
      <c r="N8734" t="str">
        <f>TEXT(SalesData[[#This Row],[Order Date]], "mmmm")</f>
        <v>February</v>
      </c>
      <c r="O8734" s="7">
        <f>IF(SalesData[Sales]=0,0,SalesData[Profit]/SalesData[Sales])</f>
        <v>0.14090460554530229</v>
      </c>
      <c r="P8734" s="8">
        <f t="shared" si="136"/>
        <v>8.4509422800642275E-5</v>
      </c>
      <c r="Q8734" t="str">
        <f>IF(SalesData[[#This Row],[Discount]]&gt;0, "Yes", "No")</f>
        <v>Yes</v>
      </c>
      <c r="R8734" t="str">
        <f>TEXT(SalesData[[#This Row],[Order Date]],"mmm-yyyy")</f>
        <v>Feb-2025</v>
      </c>
      <c r="S8734">
        <f>YEAR(SalesData[[#This Row],[Order Date]])*100 + MONTH(SalesData[[#This Row],[Order Date]])</f>
        <v>202502</v>
      </c>
    </row>
    <row r="8735" spans="1:19" x14ac:dyDescent="0.3">
      <c r="A8735" t="s">
        <v>5487</v>
      </c>
      <c r="B8735" s="3">
        <v>45691</v>
      </c>
      <c r="C8735" t="s">
        <v>5488</v>
      </c>
      <c r="D8735" t="s">
        <v>23</v>
      </c>
      <c r="E8735" t="s">
        <v>19</v>
      </c>
      <c r="F8735" t="s">
        <v>53</v>
      </c>
      <c r="G8735">
        <v>5</v>
      </c>
      <c r="H8735" s="5">
        <v>362.22</v>
      </c>
      <c r="I8735" s="5">
        <v>0.11</v>
      </c>
      <c r="J8735" s="5">
        <v>1611.8789999999999</v>
      </c>
      <c r="K8735" s="5">
        <v>288.7276830324318</v>
      </c>
      <c r="L8735">
        <f>YEAR(SalesData[Order Date])</f>
        <v>2025</v>
      </c>
      <c r="M8735">
        <f>MONTH(SalesData[Order Date])</f>
        <v>2</v>
      </c>
      <c r="N8735" t="str">
        <f>TEXT(SalesData[[#This Row],[Order Date]], "mmmm")</f>
        <v>February</v>
      </c>
      <c r="O8735" s="7">
        <f>IF(SalesData[Sales]=0,0,SalesData[Profit]/SalesData[Sales])</f>
        <v>0.1791249113813331</v>
      </c>
      <c r="P8735" s="8">
        <f t="shared" si="136"/>
        <v>6.0736568936005738E-5</v>
      </c>
      <c r="Q8735" t="str">
        <f>IF(SalesData[[#This Row],[Discount]]&gt;0, "Yes", "No")</f>
        <v>Yes</v>
      </c>
      <c r="R8735" t="str">
        <f>TEXT(SalesData[[#This Row],[Order Date]],"mmm-yyyy")</f>
        <v>Feb-2025</v>
      </c>
      <c r="S8735">
        <f>YEAR(SalesData[[#This Row],[Order Date]])*100 + MONTH(SalesData[[#This Row],[Order Date]])</f>
        <v>202502</v>
      </c>
    </row>
    <row r="8736" spans="1:19" x14ac:dyDescent="0.3">
      <c r="A8736" t="s">
        <v>5565</v>
      </c>
      <c r="B8736" s="3">
        <v>45695</v>
      </c>
      <c r="C8736" t="s">
        <v>5566</v>
      </c>
      <c r="D8736" t="s">
        <v>30</v>
      </c>
      <c r="E8736" t="s">
        <v>19</v>
      </c>
      <c r="F8736" t="s">
        <v>44</v>
      </c>
      <c r="G8736">
        <v>9</v>
      </c>
      <c r="H8736" s="5">
        <v>610.37</v>
      </c>
      <c r="I8736" s="5">
        <v>0.19</v>
      </c>
      <c r="J8736" s="5">
        <v>4449.5973000000004</v>
      </c>
      <c r="K8736" s="5">
        <v>1137.8353947995181</v>
      </c>
      <c r="L8736">
        <f>YEAR(SalesData[Order Date])</f>
        <v>2025</v>
      </c>
      <c r="M8736">
        <f>MONTH(SalesData[Order Date])</f>
        <v>2</v>
      </c>
      <c r="N8736" t="str">
        <f>TEXT(SalesData[[#This Row],[Order Date]], "mmmm")</f>
        <v>February</v>
      </c>
      <c r="O8736" s="7">
        <f>IF(SalesData[Sales]=0,0,SalesData[Profit]/SalesData[Sales])</f>
        <v>0.25571648805151831</v>
      </c>
      <c r="P8736" s="8">
        <f t="shared" si="136"/>
        <v>3.4587399628276474E-5</v>
      </c>
      <c r="Q8736" t="str">
        <f>IF(SalesData[[#This Row],[Discount]]&gt;0, "Yes", "No")</f>
        <v>Yes</v>
      </c>
      <c r="R8736" t="str">
        <f>TEXT(SalesData[[#This Row],[Order Date]],"mmm-yyyy")</f>
        <v>Feb-2025</v>
      </c>
      <c r="S8736">
        <f>YEAR(SalesData[[#This Row],[Order Date]])*100 + MONTH(SalesData[[#This Row],[Order Date]])</f>
        <v>202502</v>
      </c>
    </row>
    <row r="8737" spans="1:19" x14ac:dyDescent="0.3">
      <c r="A8737" t="s">
        <v>5624</v>
      </c>
      <c r="B8737" s="3">
        <v>45691</v>
      </c>
      <c r="C8737" t="s">
        <v>5625</v>
      </c>
      <c r="D8737" t="s">
        <v>13</v>
      </c>
      <c r="E8737" t="s">
        <v>19</v>
      </c>
      <c r="F8737" t="s">
        <v>62</v>
      </c>
      <c r="G8737">
        <v>8</v>
      </c>
      <c r="H8737" s="5">
        <v>314.76</v>
      </c>
      <c r="I8737" s="5">
        <v>0.26</v>
      </c>
      <c r="J8737" s="5">
        <v>1863.3792000000001</v>
      </c>
      <c r="K8737" s="5">
        <v>503.40037951456452</v>
      </c>
      <c r="L8737">
        <f>YEAR(SalesData[Order Date])</f>
        <v>2025</v>
      </c>
      <c r="M8737">
        <f>MONTH(SalesData[Order Date])</f>
        <v>2</v>
      </c>
      <c r="N8737" t="str">
        <f>TEXT(SalesData[[#This Row],[Order Date]], "mmmm")</f>
        <v>February</v>
      </c>
      <c r="O8737" s="7">
        <f>IF(SalesData[Sales]=0,0,SalesData[Profit]/SalesData[Sales])</f>
        <v>0.27015455550569872</v>
      </c>
      <c r="P8737" s="8">
        <f t="shared" si="136"/>
        <v>1.0325327233447707E-4</v>
      </c>
      <c r="Q8737" t="str">
        <f>IF(SalesData[[#This Row],[Discount]]&gt;0, "Yes", "No")</f>
        <v>Yes</v>
      </c>
      <c r="R8737" t="str">
        <f>TEXT(SalesData[[#This Row],[Order Date]],"mmm-yyyy")</f>
        <v>Feb-2025</v>
      </c>
      <c r="S8737">
        <f>YEAR(SalesData[[#This Row],[Order Date]])*100 + MONTH(SalesData[[#This Row],[Order Date]])</f>
        <v>202502</v>
      </c>
    </row>
    <row r="8738" spans="1:19" x14ac:dyDescent="0.3">
      <c r="A8738" t="s">
        <v>5640</v>
      </c>
      <c r="B8738" s="3">
        <v>45693</v>
      </c>
      <c r="C8738" t="s">
        <v>5641</v>
      </c>
      <c r="D8738" t="s">
        <v>18</v>
      </c>
      <c r="E8738" t="s">
        <v>26</v>
      </c>
      <c r="F8738" t="s">
        <v>44</v>
      </c>
      <c r="G8738">
        <v>8</v>
      </c>
      <c r="H8738" s="5">
        <v>419.91</v>
      </c>
      <c r="I8738" s="5">
        <v>0.16</v>
      </c>
      <c r="J8738" s="5">
        <v>2821.7952</v>
      </c>
      <c r="K8738" s="5">
        <v>252.13844900642169</v>
      </c>
      <c r="L8738">
        <f>YEAR(SalesData[Order Date])</f>
        <v>2025</v>
      </c>
      <c r="M8738">
        <f>MONTH(SalesData[Order Date])</f>
        <v>2</v>
      </c>
      <c r="N8738" t="str">
        <f>TEXT(SalesData[[#This Row],[Order Date]], "mmmm")</f>
        <v>February</v>
      </c>
      <c r="O8738" s="7">
        <f>IF(SalesData[Sales]=0,0,SalesData[Profit]/SalesData[Sales])</f>
        <v>8.9353915197822181E-2</v>
      </c>
      <c r="P8738" s="8">
        <f t="shared" si="136"/>
        <v>4.7629253887737847E-5</v>
      </c>
      <c r="Q8738" t="str">
        <f>IF(SalesData[[#This Row],[Discount]]&gt;0, "Yes", "No")</f>
        <v>Yes</v>
      </c>
      <c r="R8738" t="str">
        <f>TEXT(SalesData[[#This Row],[Order Date]],"mmm-yyyy")</f>
        <v>Feb-2025</v>
      </c>
      <c r="S8738">
        <f>YEAR(SalesData[[#This Row],[Order Date]])*100 + MONTH(SalesData[[#This Row],[Order Date]])</f>
        <v>202502</v>
      </c>
    </row>
    <row r="8739" spans="1:19" x14ac:dyDescent="0.3">
      <c r="A8739" t="s">
        <v>5674</v>
      </c>
      <c r="B8739" s="3">
        <v>45705</v>
      </c>
      <c r="C8739" t="s">
        <v>5675</v>
      </c>
      <c r="D8739" t="s">
        <v>23</v>
      </c>
      <c r="E8739" t="s">
        <v>26</v>
      </c>
      <c r="F8739" t="s">
        <v>31</v>
      </c>
      <c r="G8739">
        <v>2</v>
      </c>
      <c r="H8739" s="5">
        <v>780.84</v>
      </c>
      <c r="I8739" s="5">
        <v>0.16</v>
      </c>
      <c r="J8739" s="5">
        <v>1311.8112000000001</v>
      </c>
      <c r="K8739" s="5">
        <v>284.79091809670189</v>
      </c>
      <c r="L8739">
        <f>YEAR(SalesData[Order Date])</f>
        <v>2025</v>
      </c>
      <c r="M8739">
        <f>MONTH(SalesData[Order Date])</f>
        <v>2</v>
      </c>
      <c r="N8739" t="str">
        <f>TEXT(SalesData[[#This Row],[Order Date]], "mmmm")</f>
        <v>February</v>
      </c>
      <c r="O8739" s="7">
        <f>IF(SalesData[Sales]=0,0,SalesData[Profit]/SalesData[Sales])</f>
        <v>0.21709748940754725</v>
      </c>
      <c r="P8739" s="8">
        <f t="shared" si="136"/>
        <v>1.0245376773730853E-4</v>
      </c>
      <c r="Q8739" t="str">
        <f>IF(SalesData[[#This Row],[Discount]]&gt;0, "Yes", "No")</f>
        <v>Yes</v>
      </c>
      <c r="R8739" t="str">
        <f>TEXT(SalesData[[#This Row],[Order Date]],"mmm-yyyy")</f>
        <v>Feb-2025</v>
      </c>
      <c r="S8739">
        <f>YEAR(SalesData[[#This Row],[Order Date]])*100 + MONTH(SalesData[[#This Row],[Order Date]])</f>
        <v>202502</v>
      </c>
    </row>
    <row r="8740" spans="1:19" x14ac:dyDescent="0.3">
      <c r="A8740" t="s">
        <v>5686</v>
      </c>
      <c r="B8740" s="3">
        <v>45700</v>
      </c>
      <c r="C8740" t="s">
        <v>5687</v>
      </c>
      <c r="D8740" t="s">
        <v>30</v>
      </c>
      <c r="E8740" t="s">
        <v>26</v>
      </c>
      <c r="F8740" t="s">
        <v>62</v>
      </c>
      <c r="G8740">
        <v>6</v>
      </c>
      <c r="H8740" s="5">
        <v>675.49</v>
      </c>
      <c r="I8740" s="5">
        <v>0.18</v>
      </c>
      <c r="J8740" s="5">
        <v>3323.4108000000001</v>
      </c>
      <c r="K8740" s="5">
        <v>433.93789714800391</v>
      </c>
      <c r="L8740">
        <f>YEAR(SalesData[Order Date])</f>
        <v>2025</v>
      </c>
      <c r="M8740">
        <f>MONTH(SalesData[Order Date])</f>
        <v>2</v>
      </c>
      <c r="N8740" t="str">
        <f>TEXT(SalesData[[#This Row],[Order Date]], "mmmm")</f>
        <v>February</v>
      </c>
      <c r="O8740" s="7">
        <f>IF(SalesData[Sales]=0,0,SalesData[Profit]/SalesData[Sales])</f>
        <v>0.13057004483105245</v>
      </c>
      <c r="P8740" s="8">
        <f t="shared" si="136"/>
        <v>4.4412204473789396E-5</v>
      </c>
      <c r="Q8740" t="str">
        <f>IF(SalesData[[#This Row],[Discount]]&gt;0, "Yes", "No")</f>
        <v>Yes</v>
      </c>
      <c r="R8740" t="str">
        <f>TEXT(SalesData[[#This Row],[Order Date]],"mmm-yyyy")</f>
        <v>Feb-2025</v>
      </c>
      <c r="S8740">
        <f>YEAR(SalesData[[#This Row],[Order Date]])*100 + MONTH(SalesData[[#This Row],[Order Date]])</f>
        <v>202502</v>
      </c>
    </row>
    <row r="8741" spans="1:19" x14ac:dyDescent="0.3">
      <c r="A8741" t="s">
        <v>5694</v>
      </c>
      <c r="B8741" s="3">
        <v>45695</v>
      </c>
      <c r="C8741" t="s">
        <v>5695</v>
      </c>
      <c r="D8741" t="s">
        <v>13</v>
      </c>
      <c r="E8741" t="s">
        <v>14</v>
      </c>
      <c r="F8741" t="s">
        <v>39</v>
      </c>
      <c r="G8741">
        <v>2</v>
      </c>
      <c r="H8741" s="5">
        <v>210.62</v>
      </c>
      <c r="I8741" s="5">
        <v>0.25</v>
      </c>
      <c r="J8741" s="5">
        <v>315.93</v>
      </c>
      <c r="K8741" s="5">
        <v>93.454436560190913</v>
      </c>
      <c r="L8741">
        <f>YEAR(SalesData[Order Date])</f>
        <v>2025</v>
      </c>
      <c r="M8741">
        <f>MONTH(SalesData[Order Date])</f>
        <v>2</v>
      </c>
      <c r="N8741" t="str">
        <f>TEXT(SalesData[[#This Row],[Order Date]], "mmmm")</f>
        <v>February</v>
      </c>
      <c r="O8741" s="7">
        <f>IF(SalesData[Sales]=0,0,SalesData[Profit]/SalesData[Sales])</f>
        <v>0.2958074148076818</v>
      </c>
      <c r="P8741" s="8">
        <f t="shared" si="136"/>
        <v>5.934858987750451E-4</v>
      </c>
      <c r="Q8741" t="str">
        <f>IF(SalesData[[#This Row],[Discount]]&gt;0, "Yes", "No")</f>
        <v>Yes</v>
      </c>
      <c r="R8741" t="str">
        <f>TEXT(SalesData[[#This Row],[Order Date]],"mmm-yyyy")</f>
        <v>Feb-2025</v>
      </c>
      <c r="S8741">
        <f>YEAR(SalesData[[#This Row],[Order Date]])*100 + MONTH(SalesData[[#This Row],[Order Date]])</f>
        <v>202502</v>
      </c>
    </row>
    <row r="8742" spans="1:19" x14ac:dyDescent="0.3">
      <c r="A8742" t="s">
        <v>5706</v>
      </c>
      <c r="B8742" s="3">
        <v>45699</v>
      </c>
      <c r="C8742" t="s">
        <v>5707</v>
      </c>
      <c r="D8742" t="s">
        <v>23</v>
      </c>
      <c r="E8742" t="s">
        <v>14</v>
      </c>
      <c r="F8742" t="s">
        <v>39</v>
      </c>
      <c r="G8742">
        <v>9</v>
      </c>
      <c r="H8742" s="5">
        <v>433.98</v>
      </c>
      <c r="I8742" s="5">
        <v>0.17</v>
      </c>
      <c r="J8742" s="5">
        <v>3241.8305999999998</v>
      </c>
      <c r="K8742" s="5">
        <v>279.19376186229857</v>
      </c>
      <c r="L8742">
        <f>YEAR(SalesData[Order Date])</f>
        <v>2025</v>
      </c>
      <c r="M8742">
        <f>MONTH(SalesData[Order Date])</f>
        <v>2</v>
      </c>
      <c r="N8742" t="str">
        <f>TEXT(SalesData[[#This Row],[Order Date]], "mmmm")</f>
        <v>February</v>
      </c>
      <c r="O8742" s="7">
        <f>IF(SalesData[Sales]=0,0,SalesData[Profit]/SalesData[Sales])</f>
        <v>8.6122255080909718E-2</v>
      </c>
      <c r="P8742" s="8">
        <f t="shared" si="136"/>
        <v>4.3524791209016292E-5</v>
      </c>
      <c r="Q8742" t="str">
        <f>IF(SalesData[[#This Row],[Discount]]&gt;0, "Yes", "No")</f>
        <v>Yes</v>
      </c>
      <c r="R8742" t="str">
        <f>TEXT(SalesData[[#This Row],[Order Date]],"mmm-yyyy")</f>
        <v>Feb-2025</v>
      </c>
      <c r="S8742">
        <f>YEAR(SalesData[[#This Row],[Order Date]])*100 + MONTH(SalesData[[#This Row],[Order Date]])</f>
        <v>202502</v>
      </c>
    </row>
    <row r="8743" spans="1:19" x14ac:dyDescent="0.3">
      <c r="A8743" t="s">
        <v>5828</v>
      </c>
      <c r="B8743" s="3">
        <v>45715</v>
      </c>
      <c r="C8743" t="s">
        <v>5829</v>
      </c>
      <c r="D8743" t="s">
        <v>13</v>
      </c>
      <c r="E8743" t="s">
        <v>14</v>
      </c>
      <c r="F8743" t="s">
        <v>15</v>
      </c>
      <c r="G8743">
        <v>9</v>
      </c>
      <c r="H8743" s="5">
        <v>669.16</v>
      </c>
      <c r="I8743" s="5">
        <v>0.2</v>
      </c>
      <c r="J8743" s="5">
        <v>4817.9520000000002</v>
      </c>
      <c r="K8743" s="5">
        <v>423.16408802602348</v>
      </c>
      <c r="L8743">
        <f>YEAR(SalesData[Order Date])</f>
        <v>2025</v>
      </c>
      <c r="M8743">
        <f>MONTH(SalesData[Order Date])</f>
        <v>2</v>
      </c>
      <c r="N8743" t="str">
        <f>TEXT(SalesData[[#This Row],[Order Date]], "mmmm")</f>
        <v>February</v>
      </c>
      <c r="O8743" s="7">
        <f>IF(SalesData[Sales]=0,0,SalesData[Profit]/SalesData[Sales])</f>
        <v>8.7830698194175341E-2</v>
      </c>
      <c r="P8743" s="8">
        <f t="shared" si="136"/>
        <v>3.3209131182709999E-5</v>
      </c>
      <c r="Q8743" t="str">
        <f>IF(SalesData[[#This Row],[Discount]]&gt;0, "Yes", "No")</f>
        <v>Yes</v>
      </c>
      <c r="R8743" t="str">
        <f>TEXT(SalesData[[#This Row],[Order Date]],"mmm-yyyy")</f>
        <v>Feb-2025</v>
      </c>
      <c r="S8743">
        <f>YEAR(SalesData[[#This Row],[Order Date]])*100 + MONTH(SalesData[[#This Row],[Order Date]])</f>
        <v>202502</v>
      </c>
    </row>
    <row r="8744" spans="1:19" x14ac:dyDescent="0.3">
      <c r="A8744" t="s">
        <v>5844</v>
      </c>
      <c r="B8744" s="3">
        <v>45714</v>
      </c>
      <c r="C8744" t="s">
        <v>5845</v>
      </c>
      <c r="D8744" t="s">
        <v>23</v>
      </c>
      <c r="E8744" t="s">
        <v>26</v>
      </c>
      <c r="F8744" t="s">
        <v>44</v>
      </c>
      <c r="G8744">
        <v>7</v>
      </c>
      <c r="H8744" s="5">
        <v>745.75</v>
      </c>
      <c r="I8744" s="5">
        <v>0.22</v>
      </c>
      <c r="J8744" s="5">
        <v>4071.7950000000001</v>
      </c>
      <c r="K8744" s="5">
        <v>551.87344258228859</v>
      </c>
      <c r="L8744">
        <f>YEAR(SalesData[Order Date])</f>
        <v>2025</v>
      </c>
      <c r="M8744">
        <f>MONTH(SalesData[Order Date])</f>
        <v>2</v>
      </c>
      <c r="N8744" t="str">
        <f>TEXT(SalesData[[#This Row],[Order Date]], "mmmm")</f>
        <v>February</v>
      </c>
      <c r="O8744" s="7">
        <f>IF(SalesData[Sales]=0,0,SalesData[Profit]/SalesData[Sales])</f>
        <v>0.13553566488054741</v>
      </c>
      <c r="P8744" s="8">
        <f t="shared" si="136"/>
        <v>4.2143575499257698E-5</v>
      </c>
      <c r="Q8744" t="str">
        <f>IF(SalesData[[#This Row],[Discount]]&gt;0, "Yes", "No")</f>
        <v>Yes</v>
      </c>
      <c r="R8744" t="str">
        <f>TEXT(SalesData[[#This Row],[Order Date]],"mmm-yyyy")</f>
        <v>Feb-2025</v>
      </c>
      <c r="S8744">
        <f>YEAR(SalesData[[#This Row],[Order Date]])*100 + MONTH(SalesData[[#This Row],[Order Date]])</f>
        <v>202502</v>
      </c>
    </row>
    <row r="8745" spans="1:19" x14ac:dyDescent="0.3">
      <c r="A8745" t="s">
        <v>5969</v>
      </c>
      <c r="B8745" s="3">
        <v>45706</v>
      </c>
      <c r="C8745" t="s">
        <v>5970</v>
      </c>
      <c r="D8745" t="s">
        <v>23</v>
      </c>
      <c r="E8745" t="s">
        <v>14</v>
      </c>
      <c r="F8745" t="s">
        <v>31</v>
      </c>
      <c r="G8745">
        <v>7</v>
      </c>
      <c r="H8745" s="5">
        <v>493.34</v>
      </c>
      <c r="I8745" s="5">
        <v>0.21</v>
      </c>
      <c r="J8745" s="5">
        <v>2728.1702</v>
      </c>
      <c r="K8745" s="5">
        <v>623.78482637641082</v>
      </c>
      <c r="L8745">
        <f>YEAR(SalesData[Order Date])</f>
        <v>2025</v>
      </c>
      <c r="M8745">
        <f>MONTH(SalesData[Order Date])</f>
        <v>2</v>
      </c>
      <c r="N8745" t="str">
        <f>TEXT(SalesData[[#This Row],[Order Date]], "mmmm")</f>
        <v>February</v>
      </c>
      <c r="O8745" s="7">
        <f>IF(SalesData[Sales]=0,0,SalesData[Profit]/SalesData[Sales])</f>
        <v>0.22864586174880541</v>
      </c>
      <c r="P8745" s="8">
        <f t="shared" si="136"/>
        <v>6.0809989054201976E-5</v>
      </c>
      <c r="Q8745" t="str">
        <f>IF(SalesData[[#This Row],[Discount]]&gt;0, "Yes", "No")</f>
        <v>Yes</v>
      </c>
      <c r="R8745" t="str">
        <f>TEXT(SalesData[[#This Row],[Order Date]],"mmm-yyyy")</f>
        <v>Feb-2025</v>
      </c>
      <c r="S8745">
        <f>YEAR(SalesData[[#This Row],[Order Date]])*100 + MONTH(SalesData[[#This Row],[Order Date]])</f>
        <v>202502</v>
      </c>
    </row>
    <row r="8746" spans="1:19" x14ac:dyDescent="0.3">
      <c r="A8746" t="s">
        <v>5973</v>
      </c>
      <c r="B8746" s="3">
        <v>45712</v>
      </c>
      <c r="C8746" t="s">
        <v>5974</v>
      </c>
      <c r="D8746" t="s">
        <v>30</v>
      </c>
      <c r="E8746" t="s">
        <v>19</v>
      </c>
      <c r="F8746" t="s">
        <v>34</v>
      </c>
      <c r="G8746">
        <v>2</v>
      </c>
      <c r="H8746" s="5">
        <v>636.97</v>
      </c>
      <c r="I8746" s="5">
        <v>0.08</v>
      </c>
      <c r="J8746" s="5">
        <v>1172.0247999999999</v>
      </c>
      <c r="K8746" s="5">
        <v>186.4418308047843</v>
      </c>
      <c r="L8746">
        <f>YEAR(SalesData[Order Date])</f>
        <v>2025</v>
      </c>
      <c r="M8746">
        <f>MONTH(SalesData[Order Date])</f>
        <v>2</v>
      </c>
      <c r="N8746" t="str">
        <f>TEXT(SalesData[[#This Row],[Order Date]], "mmmm")</f>
        <v>February</v>
      </c>
      <c r="O8746" s="7">
        <f>IF(SalesData[Sales]=0,0,SalesData[Profit]/SalesData[Sales])</f>
        <v>0.15907669428563653</v>
      </c>
      <c r="P8746" s="8">
        <f t="shared" si="136"/>
        <v>6.2797305995572795E-5</v>
      </c>
      <c r="Q8746" t="str">
        <f>IF(SalesData[[#This Row],[Discount]]&gt;0, "Yes", "No")</f>
        <v>Yes</v>
      </c>
      <c r="R8746" t="str">
        <f>TEXT(SalesData[[#This Row],[Order Date]],"mmm-yyyy")</f>
        <v>Feb-2025</v>
      </c>
      <c r="S8746">
        <f>YEAR(SalesData[[#This Row],[Order Date]])*100 + MONTH(SalesData[[#This Row],[Order Date]])</f>
        <v>202502</v>
      </c>
    </row>
    <row r="8747" spans="1:19" x14ac:dyDescent="0.3">
      <c r="A8747" t="s">
        <v>5999</v>
      </c>
      <c r="B8747" s="3">
        <v>45707</v>
      </c>
      <c r="C8747" t="s">
        <v>6000</v>
      </c>
      <c r="D8747" t="s">
        <v>30</v>
      </c>
      <c r="E8747" t="s">
        <v>19</v>
      </c>
      <c r="F8747" t="s">
        <v>31</v>
      </c>
      <c r="G8747">
        <v>1</v>
      </c>
      <c r="H8747" s="5">
        <v>620.49</v>
      </c>
      <c r="I8747" s="5">
        <v>0.25</v>
      </c>
      <c r="J8747" s="5">
        <v>465.36750000000001</v>
      </c>
      <c r="K8747" s="5">
        <v>85.99864046802638</v>
      </c>
      <c r="L8747">
        <f>YEAR(SalesData[Order Date])</f>
        <v>2025</v>
      </c>
      <c r="M8747">
        <f>MONTH(SalesData[Order Date])</f>
        <v>2</v>
      </c>
      <c r="N8747" t="str">
        <f>TEXT(SalesData[[#This Row],[Order Date]], "mmmm")</f>
        <v>February</v>
      </c>
      <c r="O8747" s="7">
        <f>IF(SalesData[Sales]=0,0,SalesData[Profit]/SalesData[Sales])</f>
        <v>0.18479726338437122</v>
      </c>
      <c r="P8747" s="8">
        <f t="shared" si="136"/>
        <v>4.029073796515657E-4</v>
      </c>
      <c r="Q8747" t="str">
        <f>IF(SalesData[[#This Row],[Discount]]&gt;0, "Yes", "No")</f>
        <v>Yes</v>
      </c>
      <c r="R8747" t="str">
        <f>TEXT(SalesData[[#This Row],[Order Date]],"mmm-yyyy")</f>
        <v>Feb-2025</v>
      </c>
      <c r="S8747">
        <f>YEAR(SalesData[[#This Row],[Order Date]])*100 + MONTH(SalesData[[#This Row],[Order Date]])</f>
        <v>202502</v>
      </c>
    </row>
    <row r="8748" spans="1:19" x14ac:dyDescent="0.3">
      <c r="A8748" t="s">
        <v>6220</v>
      </c>
      <c r="B8748" s="3">
        <v>45706</v>
      </c>
      <c r="C8748" t="s">
        <v>6221</v>
      </c>
      <c r="D8748" t="s">
        <v>23</v>
      </c>
      <c r="E8748" t="s">
        <v>19</v>
      </c>
      <c r="F8748" t="s">
        <v>62</v>
      </c>
      <c r="G8748">
        <v>5</v>
      </c>
      <c r="H8748" s="5">
        <v>637.85</v>
      </c>
      <c r="I8748" s="5">
        <v>7.0000000000000007E-2</v>
      </c>
      <c r="J8748" s="5">
        <v>2966.0025000000001</v>
      </c>
      <c r="K8748" s="5">
        <v>443.44811536393172</v>
      </c>
      <c r="L8748">
        <f>YEAR(SalesData[Order Date])</f>
        <v>2025</v>
      </c>
      <c r="M8748">
        <f>MONTH(SalesData[Order Date])</f>
        <v>2</v>
      </c>
      <c r="N8748" t="str">
        <f>TEXT(SalesData[[#This Row],[Order Date]], "mmmm")</f>
        <v>February</v>
      </c>
      <c r="O8748" s="7">
        <f>IF(SalesData[Sales]=0,0,SalesData[Profit]/SalesData[Sales])</f>
        <v>0.14951036466217804</v>
      </c>
      <c r="P8748" s="8">
        <f t="shared" si="136"/>
        <v>2.1948734028376581E-5</v>
      </c>
      <c r="Q8748" t="str">
        <f>IF(SalesData[[#This Row],[Discount]]&gt;0, "Yes", "No")</f>
        <v>Yes</v>
      </c>
      <c r="R8748" t="str">
        <f>TEXT(SalesData[[#This Row],[Order Date]],"mmm-yyyy")</f>
        <v>Feb-2025</v>
      </c>
      <c r="S8748">
        <f>YEAR(SalesData[[#This Row],[Order Date]])*100 + MONTH(SalesData[[#This Row],[Order Date]])</f>
        <v>202502</v>
      </c>
    </row>
    <row r="8749" spans="1:19" x14ac:dyDescent="0.3">
      <c r="A8749" t="s">
        <v>6326</v>
      </c>
      <c r="B8749" s="3">
        <v>45691</v>
      </c>
      <c r="C8749" t="s">
        <v>6327</v>
      </c>
      <c r="D8749" t="s">
        <v>23</v>
      </c>
      <c r="E8749" t="s">
        <v>26</v>
      </c>
      <c r="F8749" t="s">
        <v>31</v>
      </c>
      <c r="G8749">
        <v>8</v>
      </c>
      <c r="H8749" s="5">
        <v>150.61000000000001</v>
      </c>
      <c r="I8749" s="5">
        <v>0.02</v>
      </c>
      <c r="J8749" s="5">
        <v>1180.7824000000001</v>
      </c>
      <c r="K8749" s="5">
        <v>241.60452930937689</v>
      </c>
      <c r="L8749">
        <f>YEAR(SalesData[Order Date])</f>
        <v>2025</v>
      </c>
      <c r="M8749">
        <f>MONTH(SalesData[Order Date])</f>
        <v>2</v>
      </c>
      <c r="N8749" t="str">
        <f>TEXT(SalesData[[#This Row],[Order Date]], "mmmm")</f>
        <v>February</v>
      </c>
      <c r="O8749" s="7">
        <f>IF(SalesData[Sales]=0,0,SalesData[Profit]/SalesData[Sales])</f>
        <v>0.20461393166884675</v>
      </c>
      <c r="P8749" s="8">
        <f t="shared" si="136"/>
        <v>1.6599163402164529E-5</v>
      </c>
      <c r="Q8749" t="str">
        <f>IF(SalesData[[#This Row],[Discount]]&gt;0, "Yes", "No")</f>
        <v>Yes</v>
      </c>
      <c r="R8749" t="str">
        <f>TEXT(SalesData[[#This Row],[Order Date]],"mmm-yyyy")</f>
        <v>Feb-2025</v>
      </c>
      <c r="S8749">
        <f>YEAR(SalesData[[#This Row],[Order Date]])*100 + MONTH(SalesData[[#This Row],[Order Date]])</f>
        <v>202502</v>
      </c>
    </row>
    <row r="8750" spans="1:19" x14ac:dyDescent="0.3">
      <c r="A8750" t="s">
        <v>6360</v>
      </c>
      <c r="B8750" s="3">
        <v>45710</v>
      </c>
      <c r="C8750" t="s">
        <v>6361</v>
      </c>
      <c r="D8750" t="s">
        <v>13</v>
      </c>
      <c r="E8750" t="s">
        <v>26</v>
      </c>
      <c r="F8750" t="s">
        <v>39</v>
      </c>
      <c r="G8750">
        <v>2</v>
      </c>
      <c r="H8750" s="5">
        <v>63.2</v>
      </c>
      <c r="I8750" s="5">
        <v>0.28000000000000003</v>
      </c>
      <c r="J8750" s="5">
        <v>91.007999999999996</v>
      </c>
      <c r="K8750" s="5">
        <v>18.410373745594029</v>
      </c>
      <c r="L8750">
        <f>YEAR(SalesData[Order Date])</f>
        <v>2025</v>
      </c>
      <c r="M8750">
        <f>MONTH(SalesData[Order Date])</f>
        <v>2</v>
      </c>
      <c r="N8750" t="str">
        <f>TEXT(SalesData[[#This Row],[Order Date]], "mmmm")</f>
        <v>February</v>
      </c>
      <c r="O8750" s="7">
        <f>IF(SalesData[Sales]=0,0,SalesData[Profit]/SalesData[Sales])</f>
        <v>0.20229401531287391</v>
      </c>
      <c r="P8750" s="8">
        <f t="shared" si="136"/>
        <v>2.2151898734177216E-3</v>
      </c>
      <c r="Q8750" t="str">
        <f>IF(SalesData[[#This Row],[Discount]]&gt;0, "Yes", "No")</f>
        <v>Yes</v>
      </c>
      <c r="R8750" t="str">
        <f>TEXT(SalesData[[#This Row],[Order Date]],"mmm-yyyy")</f>
        <v>Feb-2025</v>
      </c>
      <c r="S8750">
        <f>YEAR(SalesData[[#This Row],[Order Date]])*100 + MONTH(SalesData[[#This Row],[Order Date]])</f>
        <v>202502</v>
      </c>
    </row>
    <row r="8751" spans="1:19" x14ac:dyDescent="0.3">
      <c r="A8751" t="s">
        <v>6410</v>
      </c>
      <c r="B8751" s="3">
        <v>45701</v>
      </c>
      <c r="C8751" t="s">
        <v>6411</v>
      </c>
      <c r="D8751" t="s">
        <v>23</v>
      </c>
      <c r="E8751" t="s">
        <v>26</v>
      </c>
      <c r="F8751" t="s">
        <v>62</v>
      </c>
      <c r="G8751">
        <v>7</v>
      </c>
      <c r="H8751" s="5">
        <v>227.39</v>
      </c>
      <c r="I8751" s="5">
        <v>0.15</v>
      </c>
      <c r="J8751" s="5">
        <v>1352.9704999999999</v>
      </c>
      <c r="K8751" s="5">
        <v>181.92162610018329</v>
      </c>
      <c r="L8751">
        <f>YEAR(SalesData[Order Date])</f>
        <v>2025</v>
      </c>
      <c r="M8751">
        <f>MONTH(SalesData[Order Date])</f>
        <v>2</v>
      </c>
      <c r="N8751" t="str">
        <f>TEXT(SalesData[[#This Row],[Order Date]], "mmmm")</f>
        <v>February</v>
      </c>
      <c r="O8751" s="7">
        <f>IF(SalesData[Sales]=0,0,SalesData[Profit]/SalesData[Sales])</f>
        <v>0.13446089630201347</v>
      </c>
      <c r="P8751" s="8">
        <f t="shared" si="136"/>
        <v>9.4237087948332942E-5</v>
      </c>
      <c r="Q8751" t="str">
        <f>IF(SalesData[[#This Row],[Discount]]&gt;0, "Yes", "No")</f>
        <v>Yes</v>
      </c>
      <c r="R8751" t="str">
        <f>TEXT(SalesData[[#This Row],[Order Date]],"mmm-yyyy")</f>
        <v>Feb-2025</v>
      </c>
      <c r="S8751">
        <f>YEAR(SalesData[[#This Row],[Order Date]])*100 + MONTH(SalesData[[#This Row],[Order Date]])</f>
        <v>202502</v>
      </c>
    </row>
    <row r="8752" spans="1:19" x14ac:dyDescent="0.3">
      <c r="A8752" t="s">
        <v>6486</v>
      </c>
      <c r="B8752" s="3">
        <v>45703</v>
      </c>
      <c r="C8752" t="s">
        <v>6487</v>
      </c>
      <c r="D8752" t="s">
        <v>13</v>
      </c>
      <c r="E8752" t="s">
        <v>14</v>
      </c>
      <c r="F8752" t="s">
        <v>62</v>
      </c>
      <c r="G8752">
        <v>6</v>
      </c>
      <c r="H8752" s="5">
        <v>892.13</v>
      </c>
      <c r="I8752" s="5">
        <v>0.04</v>
      </c>
      <c r="J8752" s="5">
        <v>5138.6687999999986</v>
      </c>
      <c r="K8752" s="5">
        <v>1467.6565587583391</v>
      </c>
      <c r="L8752">
        <f>YEAR(SalesData[Order Date])</f>
        <v>2025</v>
      </c>
      <c r="M8752">
        <f>MONTH(SalesData[Order Date])</f>
        <v>2</v>
      </c>
      <c r="N8752" t="str">
        <f>TEXT(SalesData[[#This Row],[Order Date]], "mmmm")</f>
        <v>February</v>
      </c>
      <c r="O8752" s="7">
        <f>IF(SalesData[Sales]=0,0,SalesData[Profit]/SalesData[Sales])</f>
        <v>0.28561026520299176</v>
      </c>
      <c r="P8752" s="8">
        <f t="shared" si="136"/>
        <v>7.4727524762833527E-6</v>
      </c>
      <c r="Q8752" t="str">
        <f>IF(SalesData[[#This Row],[Discount]]&gt;0, "Yes", "No")</f>
        <v>Yes</v>
      </c>
      <c r="R8752" t="str">
        <f>TEXT(SalesData[[#This Row],[Order Date]],"mmm-yyyy")</f>
        <v>Feb-2025</v>
      </c>
      <c r="S8752">
        <f>YEAR(SalesData[[#This Row],[Order Date]])*100 + MONTH(SalesData[[#This Row],[Order Date]])</f>
        <v>202502</v>
      </c>
    </row>
    <row r="8753" spans="1:19" x14ac:dyDescent="0.3">
      <c r="A8753" t="s">
        <v>6576</v>
      </c>
      <c r="B8753" s="3">
        <v>45714</v>
      </c>
      <c r="C8753" t="s">
        <v>6577</v>
      </c>
      <c r="D8753" t="s">
        <v>30</v>
      </c>
      <c r="E8753" t="s">
        <v>26</v>
      </c>
      <c r="F8753" t="s">
        <v>62</v>
      </c>
      <c r="G8753">
        <v>2</v>
      </c>
      <c r="H8753" s="5">
        <v>627.36</v>
      </c>
      <c r="I8753" s="5">
        <v>0.05</v>
      </c>
      <c r="J8753" s="5">
        <v>1191.9839999999999</v>
      </c>
      <c r="K8753" s="5">
        <v>339.41410310591078</v>
      </c>
      <c r="L8753">
        <f>YEAR(SalesData[Order Date])</f>
        <v>2025</v>
      </c>
      <c r="M8753">
        <f>MONTH(SalesData[Order Date])</f>
        <v>2</v>
      </c>
      <c r="N8753" t="str">
        <f>TEXT(SalesData[[#This Row],[Order Date]], "mmmm")</f>
        <v>February</v>
      </c>
      <c r="O8753" s="7">
        <f>IF(SalesData[Sales]=0,0,SalesData[Profit]/SalesData[Sales])</f>
        <v>0.28474719719888086</v>
      </c>
      <c r="P8753" s="8">
        <f t="shared" si="136"/>
        <v>3.9849528181586329E-5</v>
      </c>
      <c r="Q8753" t="str">
        <f>IF(SalesData[[#This Row],[Discount]]&gt;0, "Yes", "No")</f>
        <v>Yes</v>
      </c>
      <c r="R8753" t="str">
        <f>TEXT(SalesData[[#This Row],[Order Date]],"mmm-yyyy")</f>
        <v>Feb-2025</v>
      </c>
      <c r="S8753">
        <f>YEAR(SalesData[[#This Row],[Order Date]])*100 + MONTH(SalesData[[#This Row],[Order Date]])</f>
        <v>202502</v>
      </c>
    </row>
    <row r="8754" spans="1:19" x14ac:dyDescent="0.3">
      <c r="A8754" t="s">
        <v>6589</v>
      </c>
      <c r="B8754" s="3">
        <v>45704</v>
      </c>
      <c r="C8754" t="s">
        <v>6590</v>
      </c>
      <c r="D8754" t="s">
        <v>30</v>
      </c>
      <c r="E8754" t="s">
        <v>26</v>
      </c>
      <c r="F8754" t="s">
        <v>34</v>
      </c>
      <c r="G8754">
        <v>1</v>
      </c>
      <c r="H8754" s="5">
        <v>209.08</v>
      </c>
      <c r="I8754" s="5">
        <v>0.16</v>
      </c>
      <c r="J8754" s="5">
        <v>175.62719999999999</v>
      </c>
      <c r="K8754" s="5">
        <v>30.133830047882391</v>
      </c>
      <c r="L8754">
        <f>YEAR(SalesData[Order Date])</f>
        <v>2025</v>
      </c>
      <c r="M8754">
        <f>MONTH(SalesData[Order Date])</f>
        <v>2</v>
      </c>
      <c r="N8754" t="str">
        <f>TEXT(SalesData[[#This Row],[Order Date]], "mmmm")</f>
        <v>February</v>
      </c>
      <c r="O8754" s="7">
        <f>IF(SalesData[Sales]=0,0,SalesData[Profit]/SalesData[Sales])</f>
        <v>0.17157837765381667</v>
      </c>
      <c r="P8754" s="8">
        <f t="shared" si="136"/>
        <v>7.6525731777310122E-4</v>
      </c>
      <c r="Q8754" t="str">
        <f>IF(SalesData[[#This Row],[Discount]]&gt;0, "Yes", "No")</f>
        <v>Yes</v>
      </c>
      <c r="R8754" t="str">
        <f>TEXT(SalesData[[#This Row],[Order Date]],"mmm-yyyy")</f>
        <v>Feb-2025</v>
      </c>
      <c r="S8754">
        <f>YEAR(SalesData[[#This Row],[Order Date]])*100 + MONTH(SalesData[[#This Row],[Order Date]])</f>
        <v>202502</v>
      </c>
    </row>
    <row r="8755" spans="1:19" x14ac:dyDescent="0.3">
      <c r="A8755" t="s">
        <v>6673</v>
      </c>
      <c r="B8755" s="3">
        <v>45716</v>
      </c>
      <c r="C8755" t="s">
        <v>6674</v>
      </c>
      <c r="D8755" t="s">
        <v>18</v>
      </c>
      <c r="E8755" t="s">
        <v>14</v>
      </c>
      <c r="F8755" t="s">
        <v>39</v>
      </c>
      <c r="G8755">
        <v>8</v>
      </c>
      <c r="H8755" s="5">
        <v>841.65</v>
      </c>
      <c r="I8755" s="5">
        <v>0.25</v>
      </c>
      <c r="J8755" s="5">
        <v>5049.8999999999996</v>
      </c>
      <c r="K8755" s="5">
        <v>1212.5492061331549</v>
      </c>
      <c r="L8755">
        <f>YEAR(SalesData[Order Date])</f>
        <v>2025</v>
      </c>
      <c r="M8755">
        <f>MONTH(SalesData[Order Date])</f>
        <v>2</v>
      </c>
      <c r="N8755" t="str">
        <f>TEXT(SalesData[[#This Row],[Order Date]], "mmmm")</f>
        <v>February</v>
      </c>
      <c r="O8755" s="7">
        <f>IF(SalesData[Sales]=0,0,SalesData[Profit]/SalesData[Sales])</f>
        <v>0.24011350841267254</v>
      </c>
      <c r="P8755" s="8">
        <f t="shared" si="136"/>
        <v>3.7129448107883322E-5</v>
      </c>
      <c r="Q8755" t="str">
        <f>IF(SalesData[[#This Row],[Discount]]&gt;0, "Yes", "No")</f>
        <v>Yes</v>
      </c>
      <c r="R8755" t="str">
        <f>TEXT(SalesData[[#This Row],[Order Date]],"mmm-yyyy")</f>
        <v>Feb-2025</v>
      </c>
      <c r="S8755">
        <f>YEAR(SalesData[[#This Row],[Order Date]])*100 + MONTH(SalesData[[#This Row],[Order Date]])</f>
        <v>202502</v>
      </c>
    </row>
    <row r="8756" spans="1:19" x14ac:dyDescent="0.3">
      <c r="A8756" t="s">
        <v>6683</v>
      </c>
      <c r="B8756" s="3">
        <v>45709</v>
      </c>
      <c r="C8756" t="s">
        <v>6684</v>
      </c>
      <c r="D8756" t="s">
        <v>23</v>
      </c>
      <c r="E8756" t="s">
        <v>14</v>
      </c>
      <c r="F8756" t="s">
        <v>91</v>
      </c>
      <c r="G8756">
        <v>1</v>
      </c>
      <c r="H8756" s="5">
        <v>208.88</v>
      </c>
      <c r="I8756" s="5">
        <v>7.0000000000000007E-2</v>
      </c>
      <c r="J8756" s="5">
        <v>194.25839999999999</v>
      </c>
      <c r="K8756" s="5">
        <v>33.267743583988931</v>
      </c>
      <c r="L8756">
        <f>YEAR(SalesData[Order Date])</f>
        <v>2025</v>
      </c>
      <c r="M8756">
        <f>MONTH(SalesData[Order Date])</f>
        <v>2</v>
      </c>
      <c r="N8756" t="str">
        <f>TEXT(SalesData[[#This Row],[Order Date]], "mmmm")</f>
        <v>February</v>
      </c>
      <c r="O8756" s="7">
        <f>IF(SalesData[Sales]=0,0,SalesData[Profit]/SalesData[Sales])</f>
        <v>0.1712551096065289</v>
      </c>
      <c r="P8756" s="8">
        <f t="shared" si="136"/>
        <v>3.3512064343163545E-4</v>
      </c>
      <c r="Q8756" t="str">
        <f>IF(SalesData[[#This Row],[Discount]]&gt;0, "Yes", "No")</f>
        <v>Yes</v>
      </c>
      <c r="R8756" t="str">
        <f>TEXT(SalesData[[#This Row],[Order Date]],"mmm-yyyy")</f>
        <v>Feb-2025</v>
      </c>
      <c r="S8756">
        <f>YEAR(SalesData[[#This Row],[Order Date]])*100 + MONTH(SalesData[[#This Row],[Order Date]])</f>
        <v>202502</v>
      </c>
    </row>
    <row r="8757" spans="1:19" x14ac:dyDescent="0.3">
      <c r="A8757" t="s">
        <v>6879</v>
      </c>
      <c r="B8757" s="3">
        <v>45716</v>
      </c>
      <c r="C8757" t="s">
        <v>6880</v>
      </c>
      <c r="D8757" t="s">
        <v>30</v>
      </c>
      <c r="E8757" t="s">
        <v>14</v>
      </c>
      <c r="F8757" t="s">
        <v>27</v>
      </c>
      <c r="G8757">
        <v>3</v>
      </c>
      <c r="H8757" s="5">
        <v>805.27</v>
      </c>
      <c r="I8757" s="5">
        <v>0.28999999999999998</v>
      </c>
      <c r="J8757" s="5">
        <v>1715.2251000000001</v>
      </c>
      <c r="K8757" s="5">
        <v>175.92028205199401</v>
      </c>
      <c r="L8757">
        <f>YEAR(SalesData[Order Date])</f>
        <v>2025</v>
      </c>
      <c r="M8757">
        <f>MONTH(SalesData[Order Date])</f>
        <v>2</v>
      </c>
      <c r="N8757" t="str">
        <f>TEXT(SalesData[[#This Row],[Order Date]], "mmmm")</f>
        <v>February</v>
      </c>
      <c r="O8757" s="7">
        <f>IF(SalesData[Sales]=0,0,SalesData[Profit]/SalesData[Sales])</f>
        <v>0.10256396204322919</v>
      </c>
      <c r="P8757" s="8">
        <f t="shared" si="136"/>
        <v>1.2004255301534474E-4</v>
      </c>
      <c r="Q8757" t="str">
        <f>IF(SalesData[[#This Row],[Discount]]&gt;0, "Yes", "No")</f>
        <v>Yes</v>
      </c>
      <c r="R8757" t="str">
        <f>TEXT(SalesData[[#This Row],[Order Date]],"mmm-yyyy")</f>
        <v>Feb-2025</v>
      </c>
      <c r="S8757">
        <f>YEAR(SalesData[[#This Row],[Order Date]])*100 + MONTH(SalesData[[#This Row],[Order Date]])</f>
        <v>202502</v>
      </c>
    </row>
    <row r="8758" spans="1:19" x14ac:dyDescent="0.3">
      <c r="A8758" t="s">
        <v>7038</v>
      </c>
      <c r="B8758" s="3">
        <v>45707</v>
      </c>
      <c r="C8758" t="s">
        <v>7039</v>
      </c>
      <c r="D8758" t="s">
        <v>18</v>
      </c>
      <c r="E8758" t="s">
        <v>26</v>
      </c>
      <c r="F8758" t="s">
        <v>34</v>
      </c>
      <c r="G8758">
        <v>9</v>
      </c>
      <c r="H8758" s="5">
        <v>227.98</v>
      </c>
      <c r="I8758" s="5">
        <v>7.0000000000000007E-2</v>
      </c>
      <c r="J8758" s="5">
        <v>1908.1926000000001</v>
      </c>
      <c r="K8758" s="5">
        <v>185.23820380094429</v>
      </c>
      <c r="L8758">
        <f>YEAR(SalesData[Order Date])</f>
        <v>2025</v>
      </c>
      <c r="M8758">
        <f>MONTH(SalesData[Order Date])</f>
        <v>2</v>
      </c>
      <c r="N8758" t="str">
        <f>TEXT(SalesData[[#This Row],[Order Date]], "mmmm")</f>
        <v>February</v>
      </c>
      <c r="O8758" s="7">
        <f>IF(SalesData[Sales]=0,0,SalesData[Profit]/SalesData[Sales])</f>
        <v>9.7075213372562225E-2</v>
      </c>
      <c r="P8758" s="8">
        <f t="shared" si="136"/>
        <v>3.4116053065083689E-5</v>
      </c>
      <c r="Q8758" t="str">
        <f>IF(SalesData[[#This Row],[Discount]]&gt;0, "Yes", "No")</f>
        <v>Yes</v>
      </c>
      <c r="R8758" t="str">
        <f>TEXT(SalesData[[#This Row],[Order Date]],"mmm-yyyy")</f>
        <v>Feb-2025</v>
      </c>
      <c r="S8758">
        <f>YEAR(SalesData[[#This Row],[Order Date]])*100 + MONTH(SalesData[[#This Row],[Order Date]])</f>
        <v>202502</v>
      </c>
    </row>
    <row r="8759" spans="1:19" x14ac:dyDescent="0.3">
      <c r="A8759" t="s">
        <v>7097</v>
      </c>
      <c r="B8759" s="3">
        <v>45711</v>
      </c>
      <c r="C8759" t="s">
        <v>7098</v>
      </c>
      <c r="D8759" t="s">
        <v>13</v>
      </c>
      <c r="E8759" t="s">
        <v>14</v>
      </c>
      <c r="F8759" t="s">
        <v>39</v>
      </c>
      <c r="G8759">
        <v>6</v>
      </c>
      <c r="H8759" s="5">
        <v>779.87</v>
      </c>
      <c r="I8759" s="5">
        <v>0.12</v>
      </c>
      <c r="J8759" s="5">
        <v>4117.7136</v>
      </c>
      <c r="K8759" s="5">
        <v>1021.290939154877</v>
      </c>
      <c r="L8759">
        <f>YEAR(SalesData[Order Date])</f>
        <v>2025</v>
      </c>
      <c r="M8759">
        <f>MONTH(SalesData[Order Date])</f>
        <v>2</v>
      </c>
      <c r="N8759" t="str">
        <f>TEXT(SalesData[[#This Row],[Order Date]], "mmmm")</f>
        <v>February</v>
      </c>
      <c r="O8759" s="7">
        <f>IF(SalesData[Sales]=0,0,SalesData[Profit]/SalesData[Sales])</f>
        <v>0.24802379144457182</v>
      </c>
      <c r="P8759" s="8">
        <f t="shared" si="136"/>
        <v>2.5645299857668585E-5</v>
      </c>
      <c r="Q8759" t="str">
        <f>IF(SalesData[[#This Row],[Discount]]&gt;0, "Yes", "No")</f>
        <v>Yes</v>
      </c>
      <c r="R8759" t="str">
        <f>TEXT(SalesData[[#This Row],[Order Date]],"mmm-yyyy")</f>
        <v>Feb-2025</v>
      </c>
      <c r="S8759">
        <f>YEAR(SalesData[[#This Row],[Order Date]])*100 + MONTH(SalesData[[#This Row],[Order Date]])</f>
        <v>202502</v>
      </c>
    </row>
    <row r="8760" spans="1:19" x14ac:dyDescent="0.3">
      <c r="A8760" t="s">
        <v>7170</v>
      </c>
      <c r="B8760" s="3">
        <v>45715</v>
      </c>
      <c r="C8760" t="s">
        <v>7171</v>
      </c>
      <c r="D8760" t="s">
        <v>13</v>
      </c>
      <c r="E8760" t="s">
        <v>14</v>
      </c>
      <c r="F8760" t="s">
        <v>31</v>
      </c>
      <c r="G8760">
        <v>9</v>
      </c>
      <c r="H8760" s="5">
        <v>332.57</v>
      </c>
      <c r="I8760" s="5">
        <v>0.03</v>
      </c>
      <c r="J8760" s="5">
        <v>2903.3361</v>
      </c>
      <c r="K8760" s="5">
        <v>333.46926889414198</v>
      </c>
      <c r="L8760">
        <f>YEAR(SalesData[Order Date])</f>
        <v>2025</v>
      </c>
      <c r="M8760">
        <f>MONTH(SalesData[Order Date])</f>
        <v>2</v>
      </c>
      <c r="N8760" t="str">
        <f>TEXT(SalesData[[#This Row],[Order Date]], "mmmm")</f>
        <v>February</v>
      </c>
      <c r="O8760" s="7">
        <f>IF(SalesData[Sales]=0,0,SalesData[Profit]/SalesData[Sales])</f>
        <v>0.11485727363571237</v>
      </c>
      <c r="P8760" s="8">
        <f t="shared" si="136"/>
        <v>1.0022952561365527E-5</v>
      </c>
      <c r="Q8760" t="str">
        <f>IF(SalesData[[#This Row],[Discount]]&gt;0, "Yes", "No")</f>
        <v>Yes</v>
      </c>
      <c r="R8760" t="str">
        <f>TEXT(SalesData[[#This Row],[Order Date]],"mmm-yyyy")</f>
        <v>Feb-2025</v>
      </c>
      <c r="S8760">
        <f>YEAR(SalesData[[#This Row],[Order Date]])*100 + MONTH(SalesData[[#This Row],[Order Date]])</f>
        <v>202502</v>
      </c>
    </row>
    <row r="8761" spans="1:19" x14ac:dyDescent="0.3">
      <c r="A8761" t="s">
        <v>7274</v>
      </c>
      <c r="B8761" s="3">
        <v>45701</v>
      </c>
      <c r="C8761" t="s">
        <v>6872</v>
      </c>
      <c r="D8761" t="s">
        <v>18</v>
      </c>
      <c r="E8761" t="s">
        <v>26</v>
      </c>
      <c r="F8761" t="s">
        <v>39</v>
      </c>
      <c r="G8761">
        <v>1</v>
      </c>
      <c r="H8761" s="5">
        <v>832.63</v>
      </c>
      <c r="I8761" s="5">
        <v>0.26</v>
      </c>
      <c r="J8761" s="5">
        <v>616.14620000000002</v>
      </c>
      <c r="K8761" s="5">
        <v>35.591673187544018</v>
      </c>
      <c r="L8761">
        <f>YEAR(SalesData[Order Date])</f>
        <v>2025</v>
      </c>
      <c r="M8761">
        <f>MONTH(SalesData[Order Date])</f>
        <v>2</v>
      </c>
      <c r="N8761" t="str">
        <f>TEXT(SalesData[[#This Row],[Order Date]], "mmmm")</f>
        <v>February</v>
      </c>
      <c r="O8761" s="7">
        <f>IF(SalesData[Sales]=0,0,SalesData[Profit]/SalesData[Sales])</f>
        <v>5.7764980434098299E-2</v>
      </c>
      <c r="P8761" s="8">
        <f t="shared" si="136"/>
        <v>3.1226355043656846E-4</v>
      </c>
      <c r="Q8761" t="str">
        <f>IF(SalesData[[#This Row],[Discount]]&gt;0, "Yes", "No")</f>
        <v>Yes</v>
      </c>
      <c r="R8761" t="str">
        <f>TEXT(SalesData[[#This Row],[Order Date]],"mmm-yyyy")</f>
        <v>Feb-2025</v>
      </c>
      <c r="S8761">
        <f>YEAR(SalesData[[#This Row],[Order Date]])*100 + MONTH(SalesData[[#This Row],[Order Date]])</f>
        <v>202502</v>
      </c>
    </row>
    <row r="8762" spans="1:19" x14ac:dyDescent="0.3">
      <c r="A8762" t="s">
        <v>7315</v>
      </c>
      <c r="B8762" s="3">
        <v>45699</v>
      </c>
      <c r="C8762" t="s">
        <v>7316</v>
      </c>
      <c r="D8762" t="s">
        <v>13</v>
      </c>
      <c r="E8762" t="s">
        <v>26</v>
      </c>
      <c r="F8762" t="s">
        <v>34</v>
      </c>
      <c r="G8762">
        <v>5</v>
      </c>
      <c r="H8762" s="5">
        <v>860.22</v>
      </c>
      <c r="I8762" s="5">
        <v>0.03</v>
      </c>
      <c r="J8762" s="5">
        <v>4172.067</v>
      </c>
      <c r="K8762" s="5">
        <v>526.12580105281859</v>
      </c>
      <c r="L8762">
        <f>YEAR(SalesData[Order Date])</f>
        <v>2025</v>
      </c>
      <c r="M8762">
        <f>MONTH(SalesData[Order Date])</f>
        <v>2</v>
      </c>
      <c r="N8762" t="str">
        <f>TEXT(SalesData[[#This Row],[Order Date]], "mmmm")</f>
        <v>February</v>
      </c>
      <c r="O8762" s="7">
        <f>IF(SalesData[Sales]=0,0,SalesData[Profit]/SalesData[Sales])</f>
        <v>0.12610674781896325</v>
      </c>
      <c r="P8762" s="8">
        <f t="shared" si="136"/>
        <v>6.9749598939806086E-6</v>
      </c>
      <c r="Q8762" t="str">
        <f>IF(SalesData[[#This Row],[Discount]]&gt;0, "Yes", "No")</f>
        <v>Yes</v>
      </c>
      <c r="R8762" t="str">
        <f>TEXT(SalesData[[#This Row],[Order Date]],"mmm-yyyy")</f>
        <v>Feb-2025</v>
      </c>
      <c r="S8762">
        <f>YEAR(SalesData[[#This Row],[Order Date]])*100 + MONTH(SalesData[[#This Row],[Order Date]])</f>
        <v>202502</v>
      </c>
    </row>
    <row r="8763" spans="1:19" x14ac:dyDescent="0.3">
      <c r="A8763" t="s">
        <v>7448</v>
      </c>
      <c r="B8763" s="3">
        <v>45716</v>
      </c>
      <c r="C8763" t="s">
        <v>7449</v>
      </c>
      <c r="D8763" t="s">
        <v>18</v>
      </c>
      <c r="E8763" t="s">
        <v>26</v>
      </c>
      <c r="F8763" t="s">
        <v>39</v>
      </c>
      <c r="G8763">
        <v>4</v>
      </c>
      <c r="H8763" s="5">
        <v>974.77</v>
      </c>
      <c r="I8763" s="5">
        <v>0.13</v>
      </c>
      <c r="J8763" s="5">
        <v>3392.1995999999999</v>
      </c>
      <c r="K8763" s="5">
        <v>504.72404188832428</v>
      </c>
      <c r="L8763">
        <f>YEAR(SalesData[Order Date])</f>
        <v>2025</v>
      </c>
      <c r="M8763">
        <f>MONTH(SalesData[Order Date])</f>
        <v>2</v>
      </c>
      <c r="N8763" t="str">
        <f>TEXT(SalesData[[#This Row],[Order Date]], "mmmm")</f>
        <v>February</v>
      </c>
      <c r="O8763" s="7">
        <f>IF(SalesData[Sales]=0,0,SalesData[Profit]/SalesData[Sales])</f>
        <v>0.14878960597964941</v>
      </c>
      <c r="P8763" s="8">
        <f t="shared" si="136"/>
        <v>3.3341198436554269E-5</v>
      </c>
      <c r="Q8763" t="str">
        <f>IF(SalesData[[#This Row],[Discount]]&gt;0, "Yes", "No")</f>
        <v>Yes</v>
      </c>
      <c r="R8763" t="str">
        <f>TEXT(SalesData[[#This Row],[Order Date]],"mmm-yyyy")</f>
        <v>Feb-2025</v>
      </c>
      <c r="S8763">
        <f>YEAR(SalesData[[#This Row],[Order Date]])*100 + MONTH(SalesData[[#This Row],[Order Date]])</f>
        <v>202502</v>
      </c>
    </row>
    <row r="8764" spans="1:19" x14ac:dyDescent="0.3">
      <c r="A8764" t="s">
        <v>7458</v>
      </c>
      <c r="B8764" s="3">
        <v>45712</v>
      </c>
      <c r="C8764" t="s">
        <v>7459</v>
      </c>
      <c r="D8764" t="s">
        <v>18</v>
      </c>
      <c r="E8764" t="s">
        <v>14</v>
      </c>
      <c r="F8764" t="s">
        <v>20</v>
      </c>
      <c r="G8764">
        <v>1</v>
      </c>
      <c r="H8764" s="5">
        <v>677.02</v>
      </c>
      <c r="I8764" s="5">
        <v>0.12</v>
      </c>
      <c r="J8764" s="5">
        <v>595.77760000000001</v>
      </c>
      <c r="K8764" s="5">
        <v>116.1244177454729</v>
      </c>
      <c r="L8764">
        <f>YEAR(SalesData[Order Date])</f>
        <v>2025</v>
      </c>
      <c r="M8764">
        <f>MONTH(SalesData[Order Date])</f>
        <v>2</v>
      </c>
      <c r="N8764" t="str">
        <f>TEXT(SalesData[[#This Row],[Order Date]], "mmmm")</f>
        <v>February</v>
      </c>
      <c r="O8764" s="7">
        <f>IF(SalesData[Sales]=0,0,SalesData[Profit]/SalesData[Sales])</f>
        <v>0.19491235948695099</v>
      </c>
      <c r="P8764" s="8">
        <f t="shared" si="136"/>
        <v>1.7724734867507607E-4</v>
      </c>
      <c r="Q8764" t="str">
        <f>IF(SalesData[[#This Row],[Discount]]&gt;0, "Yes", "No")</f>
        <v>Yes</v>
      </c>
      <c r="R8764" t="str">
        <f>TEXT(SalesData[[#This Row],[Order Date]],"mmm-yyyy")</f>
        <v>Feb-2025</v>
      </c>
      <c r="S8764">
        <f>YEAR(SalesData[[#This Row],[Order Date]])*100 + MONTH(SalesData[[#This Row],[Order Date]])</f>
        <v>202502</v>
      </c>
    </row>
    <row r="8765" spans="1:19" x14ac:dyDescent="0.3">
      <c r="A8765" t="s">
        <v>7517</v>
      </c>
      <c r="B8765" s="3">
        <v>45691</v>
      </c>
      <c r="C8765" t="s">
        <v>7518</v>
      </c>
      <c r="D8765" t="s">
        <v>18</v>
      </c>
      <c r="E8765" t="s">
        <v>14</v>
      </c>
      <c r="F8765" t="s">
        <v>62</v>
      </c>
      <c r="G8765">
        <v>7</v>
      </c>
      <c r="H8765" s="5">
        <v>754.28</v>
      </c>
      <c r="I8765" s="5">
        <v>0.13</v>
      </c>
      <c r="J8765" s="5">
        <v>4593.5652</v>
      </c>
      <c r="K8765" s="5">
        <v>570.6792436332305</v>
      </c>
      <c r="L8765">
        <f>YEAR(SalesData[Order Date])</f>
        <v>2025</v>
      </c>
      <c r="M8765">
        <f>MONTH(SalesData[Order Date])</f>
        <v>2</v>
      </c>
      <c r="N8765" t="str">
        <f>TEXT(SalesData[[#This Row],[Order Date]], "mmmm")</f>
        <v>February</v>
      </c>
      <c r="O8765" s="7">
        <f>IF(SalesData[Sales]=0,0,SalesData[Profit]/SalesData[Sales])</f>
        <v>0.12423449298885113</v>
      </c>
      <c r="P8765" s="8">
        <f t="shared" si="136"/>
        <v>2.4621398646959448E-5</v>
      </c>
      <c r="Q8765" t="str">
        <f>IF(SalesData[[#This Row],[Discount]]&gt;0, "Yes", "No")</f>
        <v>Yes</v>
      </c>
      <c r="R8765" t="str">
        <f>TEXT(SalesData[[#This Row],[Order Date]],"mmm-yyyy")</f>
        <v>Feb-2025</v>
      </c>
      <c r="S8765">
        <f>YEAR(SalesData[[#This Row],[Order Date]])*100 + MONTH(SalesData[[#This Row],[Order Date]])</f>
        <v>202502</v>
      </c>
    </row>
    <row r="8766" spans="1:19" x14ac:dyDescent="0.3">
      <c r="A8766" t="s">
        <v>7555</v>
      </c>
      <c r="B8766" s="3">
        <v>45703</v>
      </c>
      <c r="C8766" t="s">
        <v>7556</v>
      </c>
      <c r="D8766" t="s">
        <v>30</v>
      </c>
      <c r="E8766" t="s">
        <v>14</v>
      </c>
      <c r="F8766" t="s">
        <v>31</v>
      </c>
      <c r="G8766">
        <v>9</v>
      </c>
      <c r="H8766" s="5">
        <v>393.87</v>
      </c>
      <c r="I8766" s="5">
        <v>0.08</v>
      </c>
      <c r="J8766" s="5">
        <v>3261.2435999999998</v>
      </c>
      <c r="K8766" s="5">
        <v>622.80955082812648</v>
      </c>
      <c r="L8766">
        <f>YEAR(SalesData[Order Date])</f>
        <v>2025</v>
      </c>
      <c r="M8766">
        <f>MONTH(SalesData[Order Date])</f>
        <v>2</v>
      </c>
      <c r="N8766" t="str">
        <f>TEXT(SalesData[[#This Row],[Order Date]], "mmmm")</f>
        <v>February</v>
      </c>
      <c r="O8766" s="7">
        <f>IF(SalesData[Sales]=0,0,SalesData[Profit]/SalesData[Sales])</f>
        <v>0.19097302355093207</v>
      </c>
      <c r="P8766" s="8">
        <f t="shared" si="136"/>
        <v>2.2568078017845708E-5</v>
      </c>
      <c r="Q8766" t="str">
        <f>IF(SalesData[[#This Row],[Discount]]&gt;0, "Yes", "No")</f>
        <v>Yes</v>
      </c>
      <c r="R8766" t="str">
        <f>TEXT(SalesData[[#This Row],[Order Date]],"mmm-yyyy")</f>
        <v>Feb-2025</v>
      </c>
      <c r="S8766">
        <f>YEAR(SalesData[[#This Row],[Order Date]])*100 + MONTH(SalesData[[#This Row],[Order Date]])</f>
        <v>202502</v>
      </c>
    </row>
    <row r="8767" spans="1:19" x14ac:dyDescent="0.3">
      <c r="A8767" t="s">
        <v>7569</v>
      </c>
      <c r="B8767" s="3">
        <v>45689</v>
      </c>
      <c r="C8767" t="s">
        <v>7570</v>
      </c>
      <c r="D8767" t="s">
        <v>30</v>
      </c>
      <c r="E8767" t="s">
        <v>14</v>
      </c>
      <c r="F8767" t="s">
        <v>27</v>
      </c>
      <c r="G8767">
        <v>6</v>
      </c>
      <c r="H8767" s="5">
        <v>522.83000000000004</v>
      </c>
      <c r="I8767" s="5">
        <v>0.15</v>
      </c>
      <c r="J8767" s="5">
        <v>2666.433</v>
      </c>
      <c r="K8767" s="5">
        <v>234.5835324407428</v>
      </c>
      <c r="L8767">
        <f>YEAR(SalesData[Order Date])</f>
        <v>2025</v>
      </c>
      <c r="M8767">
        <f>MONTH(SalesData[Order Date])</f>
        <v>2</v>
      </c>
      <c r="N8767" t="str">
        <f>TEXT(SalesData[[#This Row],[Order Date]], "mmmm")</f>
        <v>February</v>
      </c>
      <c r="O8767" s="7">
        <f>IF(SalesData[Sales]=0,0,SalesData[Profit]/SalesData[Sales])</f>
        <v>8.7976533609036039E-2</v>
      </c>
      <c r="P8767" s="8">
        <f t="shared" si="136"/>
        <v>4.7816689937455763E-5</v>
      </c>
      <c r="Q8767" t="str">
        <f>IF(SalesData[[#This Row],[Discount]]&gt;0, "Yes", "No")</f>
        <v>Yes</v>
      </c>
      <c r="R8767" t="str">
        <f>TEXT(SalesData[[#This Row],[Order Date]],"mmm-yyyy")</f>
        <v>Feb-2025</v>
      </c>
      <c r="S8767">
        <f>YEAR(SalesData[[#This Row],[Order Date]])*100 + MONTH(SalesData[[#This Row],[Order Date]])</f>
        <v>202502</v>
      </c>
    </row>
    <row r="8768" spans="1:19" x14ac:dyDescent="0.3">
      <c r="A8768" t="s">
        <v>7609</v>
      </c>
      <c r="B8768" s="3">
        <v>45709</v>
      </c>
      <c r="C8768" t="s">
        <v>7610</v>
      </c>
      <c r="D8768" t="s">
        <v>23</v>
      </c>
      <c r="E8768" t="s">
        <v>14</v>
      </c>
      <c r="F8768" t="s">
        <v>39</v>
      </c>
      <c r="G8768">
        <v>1</v>
      </c>
      <c r="H8768" s="5">
        <v>232.42</v>
      </c>
      <c r="I8768" s="5">
        <v>0.02</v>
      </c>
      <c r="J8768" s="5">
        <v>227.77160000000001</v>
      </c>
      <c r="K8768" s="5">
        <v>58.810429490393247</v>
      </c>
      <c r="L8768">
        <f>YEAR(SalesData[Order Date])</f>
        <v>2025</v>
      </c>
      <c r="M8768">
        <f>MONTH(SalesData[Order Date])</f>
        <v>2</v>
      </c>
      <c r="N8768" t="str">
        <f>TEXT(SalesData[[#This Row],[Order Date]], "mmmm")</f>
        <v>February</v>
      </c>
      <c r="O8768" s="7">
        <f>IF(SalesData[Sales]=0,0,SalesData[Profit]/SalesData[Sales])</f>
        <v>0.2581991323342912</v>
      </c>
      <c r="P8768" s="8">
        <f t="shared" si="136"/>
        <v>8.6051114361930997E-5</v>
      </c>
      <c r="Q8768" t="str">
        <f>IF(SalesData[[#This Row],[Discount]]&gt;0, "Yes", "No")</f>
        <v>Yes</v>
      </c>
      <c r="R8768" t="str">
        <f>TEXT(SalesData[[#This Row],[Order Date]],"mmm-yyyy")</f>
        <v>Feb-2025</v>
      </c>
      <c r="S8768">
        <f>YEAR(SalesData[[#This Row],[Order Date]])*100 + MONTH(SalesData[[#This Row],[Order Date]])</f>
        <v>202502</v>
      </c>
    </row>
    <row r="8769" spans="1:19" x14ac:dyDescent="0.3">
      <c r="A8769" t="s">
        <v>7717</v>
      </c>
      <c r="B8769" s="3">
        <v>45696</v>
      </c>
      <c r="C8769" t="s">
        <v>7718</v>
      </c>
      <c r="D8769" t="s">
        <v>30</v>
      </c>
      <c r="E8769" t="s">
        <v>19</v>
      </c>
      <c r="F8769" t="s">
        <v>15</v>
      </c>
      <c r="G8769">
        <v>4</v>
      </c>
      <c r="H8769" s="5">
        <v>68.69</v>
      </c>
      <c r="I8769" s="5">
        <v>0.09</v>
      </c>
      <c r="J8769" s="5">
        <v>250.0316</v>
      </c>
      <c r="K8769" s="5">
        <v>20.327851764128141</v>
      </c>
      <c r="L8769">
        <f>YEAR(SalesData[Order Date])</f>
        <v>2025</v>
      </c>
      <c r="M8769">
        <f>MONTH(SalesData[Order Date])</f>
        <v>2</v>
      </c>
      <c r="N8769" t="str">
        <f>TEXT(SalesData[[#This Row],[Order Date]], "mmmm")</f>
        <v>February</v>
      </c>
      <c r="O8769" s="7">
        <f>IF(SalesData[Sales]=0,0,SalesData[Profit]/SalesData[Sales])</f>
        <v>8.1301130593605539E-2</v>
      </c>
      <c r="P8769" s="8">
        <f t="shared" si="136"/>
        <v>3.2755859659339061E-4</v>
      </c>
      <c r="Q8769" t="str">
        <f>IF(SalesData[[#This Row],[Discount]]&gt;0, "Yes", "No")</f>
        <v>Yes</v>
      </c>
      <c r="R8769" t="str">
        <f>TEXT(SalesData[[#This Row],[Order Date]],"mmm-yyyy")</f>
        <v>Feb-2025</v>
      </c>
      <c r="S8769">
        <f>YEAR(SalesData[[#This Row],[Order Date]])*100 + MONTH(SalesData[[#This Row],[Order Date]])</f>
        <v>202502</v>
      </c>
    </row>
    <row r="8770" spans="1:19" x14ac:dyDescent="0.3">
      <c r="A8770" t="s">
        <v>7747</v>
      </c>
      <c r="B8770" s="3">
        <v>45702</v>
      </c>
      <c r="C8770" t="s">
        <v>7748</v>
      </c>
      <c r="D8770" t="s">
        <v>23</v>
      </c>
      <c r="E8770" t="s">
        <v>26</v>
      </c>
      <c r="F8770" t="s">
        <v>39</v>
      </c>
      <c r="G8770">
        <v>6</v>
      </c>
      <c r="H8770" s="5">
        <v>361.57</v>
      </c>
      <c r="I8770" s="5">
        <v>0.06</v>
      </c>
      <c r="J8770" s="5">
        <v>2039.2547999999999</v>
      </c>
      <c r="K8770" s="5">
        <v>361.77263882889628</v>
      </c>
      <c r="L8770">
        <f>YEAR(SalesData[Order Date])</f>
        <v>2025</v>
      </c>
      <c r="M8770">
        <f>MONTH(SalesData[Order Date])</f>
        <v>2</v>
      </c>
      <c r="N8770" t="str">
        <f>TEXT(SalesData[[#This Row],[Order Date]], "mmmm")</f>
        <v>February</v>
      </c>
      <c r="O8770" s="7">
        <f>IF(SalesData[Sales]=0,0,SalesData[Profit]/SalesData[Sales])</f>
        <v>0.17740433359720242</v>
      </c>
      <c r="P8770" s="8">
        <f t="shared" ref="P8770:P8833" si="137">IF(H:H*G:G=0, 0, (I:I/(H:H*G:G)))</f>
        <v>2.765716182205382E-5</v>
      </c>
      <c r="Q8770" t="str">
        <f>IF(SalesData[[#This Row],[Discount]]&gt;0, "Yes", "No")</f>
        <v>Yes</v>
      </c>
      <c r="R8770" t="str">
        <f>TEXT(SalesData[[#This Row],[Order Date]],"mmm-yyyy")</f>
        <v>Feb-2025</v>
      </c>
      <c r="S8770">
        <f>YEAR(SalesData[[#This Row],[Order Date]])*100 + MONTH(SalesData[[#This Row],[Order Date]])</f>
        <v>202502</v>
      </c>
    </row>
    <row r="8771" spans="1:19" x14ac:dyDescent="0.3">
      <c r="A8771" t="s">
        <v>7763</v>
      </c>
      <c r="B8771" s="3">
        <v>45691</v>
      </c>
      <c r="C8771" t="s">
        <v>7764</v>
      </c>
      <c r="D8771" t="s">
        <v>30</v>
      </c>
      <c r="E8771" t="s">
        <v>14</v>
      </c>
      <c r="F8771" t="s">
        <v>62</v>
      </c>
      <c r="G8771">
        <v>9</v>
      </c>
      <c r="H8771" s="5">
        <v>848.29</v>
      </c>
      <c r="I8771" s="5">
        <v>0.01</v>
      </c>
      <c r="J8771" s="5">
        <v>7558.2638999999999</v>
      </c>
      <c r="K8771" s="5">
        <v>923.19824246404858</v>
      </c>
      <c r="L8771">
        <f>YEAR(SalesData[Order Date])</f>
        <v>2025</v>
      </c>
      <c r="M8771">
        <f>MONTH(SalesData[Order Date])</f>
        <v>2</v>
      </c>
      <c r="N8771" t="str">
        <f>TEXT(SalesData[[#This Row],[Order Date]], "mmmm")</f>
        <v>February</v>
      </c>
      <c r="O8771" s="7">
        <f>IF(SalesData[Sales]=0,0,SalesData[Profit]/SalesData[Sales])</f>
        <v>0.12214421918557893</v>
      </c>
      <c r="P8771" s="8">
        <f t="shared" si="137"/>
        <v>1.3098246013876282E-6</v>
      </c>
      <c r="Q8771" t="str">
        <f>IF(SalesData[[#This Row],[Discount]]&gt;0, "Yes", "No")</f>
        <v>Yes</v>
      </c>
      <c r="R8771" t="str">
        <f>TEXT(SalesData[[#This Row],[Order Date]],"mmm-yyyy")</f>
        <v>Feb-2025</v>
      </c>
      <c r="S8771">
        <f>YEAR(SalesData[[#This Row],[Order Date]])*100 + MONTH(SalesData[[#This Row],[Order Date]])</f>
        <v>202502</v>
      </c>
    </row>
    <row r="8772" spans="1:19" x14ac:dyDescent="0.3">
      <c r="A8772" t="s">
        <v>7932</v>
      </c>
      <c r="B8772" s="3">
        <v>45696</v>
      </c>
      <c r="C8772" t="s">
        <v>7933</v>
      </c>
      <c r="D8772" t="s">
        <v>30</v>
      </c>
      <c r="E8772" t="s">
        <v>14</v>
      </c>
      <c r="F8772" t="s">
        <v>20</v>
      </c>
      <c r="G8772">
        <v>8</v>
      </c>
      <c r="H8772" s="5">
        <v>741.79</v>
      </c>
      <c r="I8772" s="5">
        <v>0.05</v>
      </c>
      <c r="J8772" s="5">
        <v>5637.6039999999994</v>
      </c>
      <c r="K8772" s="5">
        <v>590.08580366972137</v>
      </c>
      <c r="L8772">
        <f>YEAR(SalesData[Order Date])</f>
        <v>2025</v>
      </c>
      <c r="M8772">
        <f>MONTH(SalesData[Order Date])</f>
        <v>2</v>
      </c>
      <c r="N8772" t="str">
        <f>TEXT(SalesData[[#This Row],[Order Date]], "mmmm")</f>
        <v>February</v>
      </c>
      <c r="O8772" s="7">
        <f>IF(SalesData[Sales]=0,0,SalesData[Profit]/SalesData[Sales])</f>
        <v>0.10466960851981115</v>
      </c>
      <c r="P8772" s="8">
        <f t="shared" si="137"/>
        <v>8.4255651869127398E-6</v>
      </c>
      <c r="Q8772" t="str">
        <f>IF(SalesData[[#This Row],[Discount]]&gt;0, "Yes", "No")</f>
        <v>Yes</v>
      </c>
      <c r="R8772" t="str">
        <f>TEXT(SalesData[[#This Row],[Order Date]],"mmm-yyyy")</f>
        <v>Feb-2025</v>
      </c>
      <c r="S8772">
        <f>YEAR(SalesData[[#This Row],[Order Date]])*100 + MONTH(SalesData[[#This Row],[Order Date]])</f>
        <v>202502</v>
      </c>
    </row>
    <row r="8773" spans="1:19" x14ac:dyDescent="0.3">
      <c r="A8773" t="s">
        <v>7936</v>
      </c>
      <c r="B8773" s="3">
        <v>45707</v>
      </c>
      <c r="C8773" t="s">
        <v>7937</v>
      </c>
      <c r="D8773" t="s">
        <v>13</v>
      </c>
      <c r="E8773" t="s">
        <v>14</v>
      </c>
      <c r="F8773" t="s">
        <v>27</v>
      </c>
      <c r="G8773">
        <v>4</v>
      </c>
      <c r="H8773" s="5">
        <v>460.47</v>
      </c>
      <c r="I8773" s="5">
        <v>0.24</v>
      </c>
      <c r="J8773" s="5">
        <v>1399.8288</v>
      </c>
      <c r="K8773" s="5">
        <v>417.98788739962453</v>
      </c>
      <c r="L8773">
        <f>YEAR(SalesData[Order Date])</f>
        <v>2025</v>
      </c>
      <c r="M8773">
        <f>MONTH(SalesData[Order Date])</f>
        <v>2</v>
      </c>
      <c r="N8773" t="str">
        <f>TEXT(SalesData[[#This Row],[Order Date]], "mmmm")</f>
        <v>February</v>
      </c>
      <c r="O8773" s="7">
        <f>IF(SalesData[Sales]=0,0,SalesData[Profit]/SalesData[Sales])</f>
        <v>0.29859929114161998</v>
      </c>
      <c r="P8773" s="8">
        <f t="shared" si="137"/>
        <v>1.3030164831585118E-4</v>
      </c>
      <c r="Q8773" t="str">
        <f>IF(SalesData[[#This Row],[Discount]]&gt;0, "Yes", "No")</f>
        <v>Yes</v>
      </c>
      <c r="R8773" t="str">
        <f>TEXT(SalesData[[#This Row],[Order Date]],"mmm-yyyy")</f>
        <v>Feb-2025</v>
      </c>
      <c r="S8773">
        <f>YEAR(SalesData[[#This Row],[Order Date]])*100 + MONTH(SalesData[[#This Row],[Order Date]])</f>
        <v>202502</v>
      </c>
    </row>
    <row r="8774" spans="1:19" x14ac:dyDescent="0.3">
      <c r="A8774" t="s">
        <v>7944</v>
      </c>
      <c r="B8774" s="3">
        <v>45707</v>
      </c>
      <c r="C8774" t="s">
        <v>7945</v>
      </c>
      <c r="D8774" t="s">
        <v>30</v>
      </c>
      <c r="E8774" t="s">
        <v>26</v>
      </c>
      <c r="F8774" t="s">
        <v>39</v>
      </c>
      <c r="G8774">
        <v>3</v>
      </c>
      <c r="H8774" s="5">
        <v>117.82</v>
      </c>
      <c r="I8774" s="5">
        <v>0.03</v>
      </c>
      <c r="J8774" s="5">
        <v>342.85619999999989</v>
      </c>
      <c r="K8774" s="5">
        <v>96.815895620813578</v>
      </c>
      <c r="L8774">
        <f>YEAR(SalesData[Order Date])</f>
        <v>2025</v>
      </c>
      <c r="M8774">
        <f>MONTH(SalesData[Order Date])</f>
        <v>2</v>
      </c>
      <c r="N8774" t="str">
        <f>TEXT(SalesData[[#This Row],[Order Date]], "mmmm")</f>
        <v>February</v>
      </c>
      <c r="O8774" s="7">
        <f>IF(SalesData[Sales]=0,0,SalesData[Profit]/SalesData[Sales])</f>
        <v>0.28238047210700468</v>
      </c>
      <c r="P8774" s="8">
        <f t="shared" si="137"/>
        <v>8.4875233406891867E-5</v>
      </c>
      <c r="Q8774" t="str">
        <f>IF(SalesData[[#This Row],[Discount]]&gt;0, "Yes", "No")</f>
        <v>Yes</v>
      </c>
      <c r="R8774" t="str">
        <f>TEXT(SalesData[[#This Row],[Order Date]],"mmm-yyyy")</f>
        <v>Feb-2025</v>
      </c>
      <c r="S8774">
        <f>YEAR(SalesData[[#This Row],[Order Date]])*100 + MONTH(SalesData[[#This Row],[Order Date]])</f>
        <v>202502</v>
      </c>
    </row>
    <row r="8775" spans="1:19" x14ac:dyDescent="0.3">
      <c r="A8775" t="s">
        <v>8080</v>
      </c>
      <c r="B8775" s="3">
        <v>45705</v>
      </c>
      <c r="C8775" t="s">
        <v>8081</v>
      </c>
      <c r="D8775" t="s">
        <v>30</v>
      </c>
      <c r="E8775" t="s">
        <v>26</v>
      </c>
      <c r="F8775" t="s">
        <v>27</v>
      </c>
      <c r="G8775">
        <v>1</v>
      </c>
      <c r="H8775" s="5">
        <v>952.73</v>
      </c>
      <c r="I8775" s="5">
        <v>0.23</v>
      </c>
      <c r="J8775" s="5">
        <v>733.60210000000006</v>
      </c>
      <c r="K8775" s="5">
        <v>169.75530242049089</v>
      </c>
      <c r="L8775">
        <f>YEAR(SalesData[Order Date])</f>
        <v>2025</v>
      </c>
      <c r="M8775">
        <f>MONTH(SalesData[Order Date])</f>
        <v>2</v>
      </c>
      <c r="N8775" t="str">
        <f>TEXT(SalesData[[#This Row],[Order Date]], "mmmm")</f>
        <v>February</v>
      </c>
      <c r="O8775" s="7">
        <f>IF(SalesData[Sales]=0,0,SalesData[Profit]/SalesData[Sales])</f>
        <v>0.23139969531233739</v>
      </c>
      <c r="P8775" s="8">
        <f t="shared" si="137"/>
        <v>2.4141152267693892E-4</v>
      </c>
      <c r="Q8775" t="str">
        <f>IF(SalesData[[#This Row],[Discount]]&gt;0, "Yes", "No")</f>
        <v>Yes</v>
      </c>
      <c r="R8775" t="str">
        <f>TEXT(SalesData[[#This Row],[Order Date]],"mmm-yyyy")</f>
        <v>Feb-2025</v>
      </c>
      <c r="S8775">
        <f>YEAR(SalesData[[#This Row],[Order Date]])*100 + MONTH(SalesData[[#This Row],[Order Date]])</f>
        <v>202502</v>
      </c>
    </row>
    <row r="8776" spans="1:19" x14ac:dyDescent="0.3">
      <c r="A8776" t="s">
        <v>8122</v>
      </c>
      <c r="B8776" s="3">
        <v>45700</v>
      </c>
      <c r="C8776" t="s">
        <v>8123</v>
      </c>
      <c r="D8776" t="s">
        <v>30</v>
      </c>
      <c r="E8776" t="s">
        <v>19</v>
      </c>
      <c r="F8776" t="s">
        <v>39</v>
      </c>
      <c r="G8776">
        <v>1</v>
      </c>
      <c r="H8776" s="5">
        <v>955.81</v>
      </c>
      <c r="I8776" s="5">
        <v>0.16</v>
      </c>
      <c r="J8776" s="5">
        <v>802.8803999999999</v>
      </c>
      <c r="K8776" s="5">
        <v>221.0492819039267</v>
      </c>
      <c r="L8776">
        <f>YEAR(SalesData[Order Date])</f>
        <v>2025</v>
      </c>
      <c r="M8776">
        <f>MONTH(SalesData[Order Date])</f>
        <v>2</v>
      </c>
      <c r="N8776" t="str">
        <f>TEXT(SalesData[[#This Row],[Order Date]], "mmmm")</f>
        <v>February</v>
      </c>
      <c r="O8776" s="7">
        <f>IF(SalesData[Sales]=0,0,SalesData[Profit]/SalesData[Sales])</f>
        <v>0.2753203115979998</v>
      </c>
      <c r="P8776" s="8">
        <f t="shared" si="137"/>
        <v>1.6739728607149959E-4</v>
      </c>
      <c r="Q8776" t="str">
        <f>IF(SalesData[[#This Row],[Discount]]&gt;0, "Yes", "No")</f>
        <v>Yes</v>
      </c>
      <c r="R8776" t="str">
        <f>TEXT(SalesData[[#This Row],[Order Date]],"mmm-yyyy")</f>
        <v>Feb-2025</v>
      </c>
      <c r="S8776">
        <f>YEAR(SalesData[[#This Row],[Order Date]])*100 + MONTH(SalesData[[#This Row],[Order Date]])</f>
        <v>202502</v>
      </c>
    </row>
    <row r="8777" spans="1:19" x14ac:dyDescent="0.3">
      <c r="A8777" t="s">
        <v>8126</v>
      </c>
      <c r="B8777" s="3">
        <v>45711</v>
      </c>
      <c r="C8777" t="s">
        <v>8127</v>
      </c>
      <c r="D8777" t="s">
        <v>23</v>
      </c>
      <c r="E8777" t="s">
        <v>19</v>
      </c>
      <c r="F8777" t="s">
        <v>53</v>
      </c>
      <c r="G8777">
        <v>1</v>
      </c>
      <c r="H8777" s="5">
        <v>542.72</v>
      </c>
      <c r="I8777" s="5">
        <v>0.18</v>
      </c>
      <c r="J8777" s="5">
        <v>445.03039999999999</v>
      </c>
      <c r="K8777" s="5">
        <v>132.15277274442121</v>
      </c>
      <c r="L8777">
        <f>YEAR(SalesData[Order Date])</f>
        <v>2025</v>
      </c>
      <c r="M8777">
        <f>MONTH(SalesData[Order Date])</f>
        <v>2</v>
      </c>
      <c r="N8777" t="str">
        <f>TEXT(SalesData[[#This Row],[Order Date]], "mmmm")</f>
        <v>February</v>
      </c>
      <c r="O8777" s="7">
        <f>IF(SalesData[Sales]=0,0,SalesData[Profit]/SalesData[Sales])</f>
        <v>0.29695223684589012</v>
      </c>
      <c r="P8777" s="8">
        <f t="shared" si="137"/>
        <v>3.3166273584905658E-4</v>
      </c>
      <c r="Q8777" t="str">
        <f>IF(SalesData[[#This Row],[Discount]]&gt;0, "Yes", "No")</f>
        <v>Yes</v>
      </c>
      <c r="R8777" t="str">
        <f>TEXT(SalesData[[#This Row],[Order Date]],"mmm-yyyy")</f>
        <v>Feb-2025</v>
      </c>
      <c r="S8777">
        <f>YEAR(SalesData[[#This Row],[Order Date]])*100 + MONTH(SalesData[[#This Row],[Order Date]])</f>
        <v>202502</v>
      </c>
    </row>
    <row r="8778" spans="1:19" x14ac:dyDescent="0.3">
      <c r="A8778" t="s">
        <v>8174</v>
      </c>
      <c r="B8778" s="3">
        <v>45703</v>
      </c>
      <c r="C8778" t="s">
        <v>8175</v>
      </c>
      <c r="D8778" t="s">
        <v>30</v>
      </c>
      <c r="E8778" t="s">
        <v>26</v>
      </c>
      <c r="F8778" t="s">
        <v>53</v>
      </c>
      <c r="G8778">
        <v>9</v>
      </c>
      <c r="H8778" s="5">
        <v>885.23</v>
      </c>
      <c r="I8778" s="5">
        <v>0.16</v>
      </c>
      <c r="J8778" s="5">
        <v>6692.3388000000004</v>
      </c>
      <c r="K8778" s="5">
        <v>1261.380928378434</v>
      </c>
      <c r="L8778">
        <f>YEAR(SalesData[Order Date])</f>
        <v>2025</v>
      </c>
      <c r="M8778">
        <f>MONTH(SalesData[Order Date])</f>
        <v>2</v>
      </c>
      <c r="N8778" t="str">
        <f>TEXT(SalesData[[#This Row],[Order Date]], "mmmm")</f>
        <v>February</v>
      </c>
      <c r="O8778" s="7">
        <f>IF(SalesData[Sales]=0,0,SalesData[Profit]/SalesData[Sales])</f>
        <v>0.18848133157550748</v>
      </c>
      <c r="P8778" s="8">
        <f t="shared" si="137"/>
        <v>2.0082665270921433E-5</v>
      </c>
      <c r="Q8778" t="str">
        <f>IF(SalesData[[#This Row],[Discount]]&gt;0, "Yes", "No")</f>
        <v>Yes</v>
      </c>
      <c r="R8778" t="str">
        <f>TEXT(SalesData[[#This Row],[Order Date]],"mmm-yyyy")</f>
        <v>Feb-2025</v>
      </c>
      <c r="S8778">
        <f>YEAR(SalesData[[#This Row],[Order Date]])*100 + MONTH(SalesData[[#This Row],[Order Date]])</f>
        <v>202502</v>
      </c>
    </row>
    <row r="8779" spans="1:19" x14ac:dyDescent="0.3">
      <c r="A8779" t="s">
        <v>8253</v>
      </c>
      <c r="B8779" s="3">
        <v>45696</v>
      </c>
      <c r="C8779" t="s">
        <v>8254</v>
      </c>
      <c r="D8779" t="s">
        <v>18</v>
      </c>
      <c r="E8779" t="s">
        <v>19</v>
      </c>
      <c r="F8779" t="s">
        <v>53</v>
      </c>
      <c r="G8779">
        <v>3</v>
      </c>
      <c r="H8779" s="5">
        <v>838.11</v>
      </c>
      <c r="I8779" s="5">
        <v>0.28999999999999998</v>
      </c>
      <c r="J8779" s="5">
        <v>1785.1742999999999</v>
      </c>
      <c r="K8779" s="5">
        <v>355.03738159752783</v>
      </c>
      <c r="L8779">
        <f>YEAR(SalesData[Order Date])</f>
        <v>2025</v>
      </c>
      <c r="M8779">
        <f>MONTH(SalesData[Order Date])</f>
        <v>2</v>
      </c>
      <c r="N8779" t="str">
        <f>TEXT(SalesData[[#This Row],[Order Date]], "mmmm")</f>
        <v>February</v>
      </c>
      <c r="O8779" s="7">
        <f>IF(SalesData[Sales]=0,0,SalesData[Profit]/SalesData[Sales])</f>
        <v>0.19888107374026606</v>
      </c>
      <c r="P8779" s="8">
        <f t="shared" si="137"/>
        <v>1.1533887755386126E-4</v>
      </c>
      <c r="Q8779" t="str">
        <f>IF(SalesData[[#This Row],[Discount]]&gt;0, "Yes", "No")</f>
        <v>Yes</v>
      </c>
      <c r="R8779" t="str">
        <f>TEXT(SalesData[[#This Row],[Order Date]],"mmm-yyyy")</f>
        <v>Feb-2025</v>
      </c>
      <c r="S8779">
        <f>YEAR(SalesData[[#This Row],[Order Date]])*100 + MONTH(SalesData[[#This Row],[Order Date]])</f>
        <v>202502</v>
      </c>
    </row>
    <row r="8780" spans="1:19" x14ac:dyDescent="0.3">
      <c r="A8780" t="s">
        <v>8280</v>
      </c>
      <c r="B8780" s="3">
        <v>45713</v>
      </c>
      <c r="C8780" t="s">
        <v>8281</v>
      </c>
      <c r="D8780" t="s">
        <v>23</v>
      </c>
      <c r="E8780" t="s">
        <v>14</v>
      </c>
      <c r="F8780" t="s">
        <v>39</v>
      </c>
      <c r="G8780">
        <v>4</v>
      </c>
      <c r="H8780" s="5">
        <v>880.16</v>
      </c>
      <c r="I8780" s="5">
        <v>0.28999999999999998</v>
      </c>
      <c r="J8780" s="5">
        <v>2499.6543999999999</v>
      </c>
      <c r="K8780" s="5">
        <v>398.83399472683209</v>
      </c>
      <c r="L8780">
        <f>YEAR(SalesData[Order Date])</f>
        <v>2025</v>
      </c>
      <c r="M8780">
        <f>MONTH(SalesData[Order Date])</f>
        <v>2</v>
      </c>
      <c r="N8780" t="str">
        <f>TEXT(SalesData[[#This Row],[Order Date]], "mmmm")</f>
        <v>February</v>
      </c>
      <c r="O8780" s="7">
        <f>IF(SalesData[Sales]=0,0,SalesData[Profit]/SalesData[Sales])</f>
        <v>0.1595556548644613</v>
      </c>
      <c r="P8780" s="8">
        <f t="shared" si="137"/>
        <v>8.2371387020541714E-5</v>
      </c>
      <c r="Q8780" t="str">
        <f>IF(SalesData[[#This Row],[Discount]]&gt;0, "Yes", "No")</f>
        <v>Yes</v>
      </c>
      <c r="R8780" t="str">
        <f>TEXT(SalesData[[#This Row],[Order Date]],"mmm-yyyy")</f>
        <v>Feb-2025</v>
      </c>
      <c r="S8780">
        <f>YEAR(SalesData[[#This Row],[Order Date]])*100 + MONTH(SalesData[[#This Row],[Order Date]])</f>
        <v>202502</v>
      </c>
    </row>
    <row r="8781" spans="1:19" x14ac:dyDescent="0.3">
      <c r="A8781" t="s">
        <v>8288</v>
      </c>
      <c r="B8781" s="3">
        <v>45715</v>
      </c>
      <c r="C8781" t="s">
        <v>8289</v>
      </c>
      <c r="D8781" t="s">
        <v>13</v>
      </c>
      <c r="E8781" t="s">
        <v>26</v>
      </c>
      <c r="F8781" t="s">
        <v>20</v>
      </c>
      <c r="G8781">
        <v>7</v>
      </c>
      <c r="H8781" s="5">
        <v>442.39</v>
      </c>
      <c r="I8781" s="5">
        <v>0.16</v>
      </c>
      <c r="J8781" s="5">
        <v>2601.2532000000001</v>
      </c>
      <c r="K8781" s="5">
        <v>395.06158754057219</v>
      </c>
      <c r="L8781">
        <f>YEAR(SalesData[Order Date])</f>
        <v>2025</v>
      </c>
      <c r="M8781">
        <f>MONTH(SalesData[Order Date])</f>
        <v>2</v>
      </c>
      <c r="N8781" t="str">
        <f>TEXT(SalesData[[#This Row],[Order Date]], "mmmm")</f>
        <v>February</v>
      </c>
      <c r="O8781" s="7">
        <f>IF(SalesData[Sales]=0,0,SalesData[Profit]/SalesData[Sales])</f>
        <v>0.15187356138209543</v>
      </c>
      <c r="P8781" s="8">
        <f t="shared" si="137"/>
        <v>5.1667404003577966E-5</v>
      </c>
      <c r="Q8781" t="str">
        <f>IF(SalesData[[#This Row],[Discount]]&gt;0, "Yes", "No")</f>
        <v>Yes</v>
      </c>
      <c r="R8781" t="str">
        <f>TEXT(SalesData[[#This Row],[Order Date]],"mmm-yyyy")</f>
        <v>Feb-2025</v>
      </c>
      <c r="S8781">
        <f>YEAR(SalesData[[#This Row],[Order Date]])*100 + MONTH(SalesData[[#This Row],[Order Date]])</f>
        <v>202502</v>
      </c>
    </row>
    <row r="8782" spans="1:19" x14ac:dyDescent="0.3">
      <c r="A8782" t="s">
        <v>8365</v>
      </c>
      <c r="B8782" s="3">
        <v>45705</v>
      </c>
      <c r="C8782" t="s">
        <v>5968</v>
      </c>
      <c r="D8782" t="s">
        <v>30</v>
      </c>
      <c r="E8782" t="s">
        <v>26</v>
      </c>
      <c r="F8782" t="s">
        <v>27</v>
      </c>
      <c r="G8782">
        <v>1</v>
      </c>
      <c r="H8782" s="5">
        <v>64.45</v>
      </c>
      <c r="I8782" s="5">
        <v>0.04</v>
      </c>
      <c r="J8782" s="5">
        <v>61.872</v>
      </c>
      <c r="K8782" s="5">
        <v>15.557102323992959</v>
      </c>
      <c r="L8782">
        <f>YEAR(SalesData[Order Date])</f>
        <v>2025</v>
      </c>
      <c r="M8782">
        <f>MONTH(SalesData[Order Date])</f>
        <v>2</v>
      </c>
      <c r="N8782" t="str">
        <f>TEXT(SalesData[[#This Row],[Order Date]], "mmmm")</f>
        <v>February</v>
      </c>
      <c r="O8782" s="7">
        <f>IF(SalesData[Sales]=0,0,SalesData[Profit]/SalesData[Sales])</f>
        <v>0.25144010738287043</v>
      </c>
      <c r="P8782" s="8">
        <f t="shared" si="137"/>
        <v>6.206361520558572E-4</v>
      </c>
      <c r="Q8782" t="str">
        <f>IF(SalesData[[#This Row],[Discount]]&gt;0, "Yes", "No")</f>
        <v>Yes</v>
      </c>
      <c r="R8782" t="str">
        <f>TEXT(SalesData[[#This Row],[Order Date]],"mmm-yyyy")</f>
        <v>Feb-2025</v>
      </c>
      <c r="S8782">
        <f>YEAR(SalesData[[#This Row],[Order Date]])*100 + MONTH(SalesData[[#This Row],[Order Date]])</f>
        <v>202502</v>
      </c>
    </row>
    <row r="8783" spans="1:19" x14ac:dyDescent="0.3">
      <c r="A8783" t="s">
        <v>8412</v>
      </c>
      <c r="B8783" s="3">
        <v>45709</v>
      </c>
      <c r="C8783" t="s">
        <v>1735</v>
      </c>
      <c r="D8783" t="s">
        <v>13</v>
      </c>
      <c r="E8783" t="s">
        <v>19</v>
      </c>
      <c r="F8783" t="s">
        <v>20</v>
      </c>
      <c r="G8783">
        <v>5</v>
      </c>
      <c r="H8783" s="5">
        <v>135.66</v>
      </c>
      <c r="I8783" s="5">
        <v>0.27</v>
      </c>
      <c r="J8783" s="5">
        <v>495.15899999999988</v>
      </c>
      <c r="K8783" s="5">
        <v>91.386027265622246</v>
      </c>
      <c r="L8783">
        <f>YEAR(SalesData[Order Date])</f>
        <v>2025</v>
      </c>
      <c r="M8783">
        <f>MONTH(SalesData[Order Date])</f>
        <v>2</v>
      </c>
      <c r="N8783" t="str">
        <f>TEXT(SalesData[[#This Row],[Order Date]], "mmmm")</f>
        <v>February</v>
      </c>
      <c r="O8783" s="7">
        <f>IF(SalesData[Sales]=0,0,SalesData[Profit]/SalesData[Sales])</f>
        <v>0.18455895432703892</v>
      </c>
      <c r="P8783" s="8">
        <f t="shared" si="137"/>
        <v>3.9805395842547553E-4</v>
      </c>
      <c r="Q8783" t="str">
        <f>IF(SalesData[[#This Row],[Discount]]&gt;0, "Yes", "No")</f>
        <v>Yes</v>
      </c>
      <c r="R8783" t="str">
        <f>TEXT(SalesData[[#This Row],[Order Date]],"mmm-yyyy")</f>
        <v>Feb-2025</v>
      </c>
      <c r="S8783">
        <f>YEAR(SalesData[[#This Row],[Order Date]])*100 + MONTH(SalesData[[#This Row],[Order Date]])</f>
        <v>202502</v>
      </c>
    </row>
    <row r="8784" spans="1:19" x14ac:dyDescent="0.3">
      <c r="A8784" t="s">
        <v>8523</v>
      </c>
      <c r="B8784" s="3">
        <v>45709</v>
      </c>
      <c r="C8784" t="s">
        <v>8524</v>
      </c>
      <c r="D8784" t="s">
        <v>18</v>
      </c>
      <c r="E8784" t="s">
        <v>26</v>
      </c>
      <c r="F8784" t="s">
        <v>62</v>
      </c>
      <c r="G8784">
        <v>9</v>
      </c>
      <c r="H8784" s="5">
        <v>40.880000000000003</v>
      </c>
      <c r="I8784" s="5">
        <v>0.17</v>
      </c>
      <c r="J8784" s="5">
        <v>305.37360000000001</v>
      </c>
      <c r="K8784" s="5">
        <v>30.890458185492061</v>
      </c>
      <c r="L8784">
        <f>YEAR(SalesData[Order Date])</f>
        <v>2025</v>
      </c>
      <c r="M8784">
        <f>MONTH(SalesData[Order Date])</f>
        <v>2</v>
      </c>
      <c r="N8784" t="str">
        <f>TEXT(SalesData[[#This Row],[Order Date]], "mmmm")</f>
        <v>February</v>
      </c>
      <c r="O8784" s="7">
        <f>IF(SalesData[Sales]=0,0,SalesData[Profit]/SalesData[Sales])</f>
        <v>0.10115628261739738</v>
      </c>
      <c r="P8784" s="8">
        <f t="shared" si="137"/>
        <v>4.62056968906284E-4</v>
      </c>
      <c r="Q8784" t="str">
        <f>IF(SalesData[[#This Row],[Discount]]&gt;0, "Yes", "No")</f>
        <v>Yes</v>
      </c>
      <c r="R8784" t="str">
        <f>TEXT(SalesData[[#This Row],[Order Date]],"mmm-yyyy")</f>
        <v>Feb-2025</v>
      </c>
      <c r="S8784">
        <f>YEAR(SalesData[[#This Row],[Order Date]])*100 + MONTH(SalesData[[#This Row],[Order Date]])</f>
        <v>202502</v>
      </c>
    </row>
    <row r="8785" spans="1:19" x14ac:dyDescent="0.3">
      <c r="A8785" t="s">
        <v>8533</v>
      </c>
      <c r="B8785" s="3">
        <v>45690</v>
      </c>
      <c r="C8785" t="s">
        <v>8534</v>
      </c>
      <c r="D8785" t="s">
        <v>13</v>
      </c>
      <c r="E8785" t="s">
        <v>26</v>
      </c>
      <c r="F8785" t="s">
        <v>53</v>
      </c>
      <c r="G8785">
        <v>4</v>
      </c>
      <c r="H8785" s="5">
        <v>280.89999999999998</v>
      </c>
      <c r="I8785" s="5">
        <v>0.15</v>
      </c>
      <c r="J8785" s="5">
        <v>955.06</v>
      </c>
      <c r="K8785" s="5">
        <v>164.88200259307189</v>
      </c>
      <c r="L8785">
        <f>YEAR(SalesData[Order Date])</f>
        <v>2025</v>
      </c>
      <c r="M8785">
        <f>MONTH(SalesData[Order Date])</f>
        <v>2</v>
      </c>
      <c r="N8785" t="str">
        <f>TEXT(SalesData[[#This Row],[Order Date]], "mmmm")</f>
        <v>February</v>
      </c>
      <c r="O8785" s="7">
        <f>IF(SalesData[Sales]=0,0,SalesData[Profit]/SalesData[Sales])</f>
        <v>0.17264046509441491</v>
      </c>
      <c r="P8785" s="8">
        <f t="shared" si="137"/>
        <v>1.33499466002136E-4</v>
      </c>
      <c r="Q8785" t="str">
        <f>IF(SalesData[[#This Row],[Discount]]&gt;0, "Yes", "No")</f>
        <v>Yes</v>
      </c>
      <c r="R8785" t="str">
        <f>TEXT(SalesData[[#This Row],[Order Date]],"mmm-yyyy")</f>
        <v>Feb-2025</v>
      </c>
      <c r="S8785">
        <f>YEAR(SalesData[[#This Row],[Order Date]])*100 + MONTH(SalesData[[#This Row],[Order Date]])</f>
        <v>202502</v>
      </c>
    </row>
    <row r="8786" spans="1:19" x14ac:dyDescent="0.3">
      <c r="A8786" t="s">
        <v>8561</v>
      </c>
      <c r="B8786" s="3">
        <v>45710</v>
      </c>
      <c r="C8786" t="s">
        <v>6093</v>
      </c>
      <c r="D8786" t="s">
        <v>30</v>
      </c>
      <c r="E8786" t="s">
        <v>14</v>
      </c>
      <c r="F8786" t="s">
        <v>20</v>
      </c>
      <c r="G8786">
        <v>2</v>
      </c>
      <c r="H8786" s="5">
        <v>234.99</v>
      </c>
      <c r="I8786" s="5">
        <v>0.02</v>
      </c>
      <c r="J8786" s="5">
        <v>460.5804</v>
      </c>
      <c r="K8786" s="5">
        <v>114.4914257450893</v>
      </c>
      <c r="L8786">
        <f>YEAR(SalesData[Order Date])</f>
        <v>2025</v>
      </c>
      <c r="M8786">
        <f>MONTH(SalesData[Order Date])</f>
        <v>2</v>
      </c>
      <c r="N8786" t="str">
        <f>TEXT(SalesData[[#This Row],[Order Date]], "mmmm")</f>
        <v>February</v>
      </c>
      <c r="O8786" s="7">
        <f>IF(SalesData[Sales]=0,0,SalesData[Profit]/SalesData[Sales])</f>
        <v>0.24858075972205787</v>
      </c>
      <c r="P8786" s="8">
        <f t="shared" si="137"/>
        <v>4.2555002340525128E-5</v>
      </c>
      <c r="Q8786" t="str">
        <f>IF(SalesData[[#This Row],[Discount]]&gt;0, "Yes", "No")</f>
        <v>Yes</v>
      </c>
      <c r="R8786" t="str">
        <f>TEXT(SalesData[[#This Row],[Order Date]],"mmm-yyyy")</f>
        <v>Feb-2025</v>
      </c>
      <c r="S8786">
        <f>YEAR(SalesData[[#This Row],[Order Date]])*100 + MONTH(SalesData[[#This Row],[Order Date]])</f>
        <v>202502</v>
      </c>
    </row>
    <row r="8787" spans="1:19" x14ac:dyDescent="0.3">
      <c r="A8787" t="s">
        <v>8577</v>
      </c>
      <c r="B8787" s="3">
        <v>45692</v>
      </c>
      <c r="C8787" t="s">
        <v>8578</v>
      </c>
      <c r="D8787" t="s">
        <v>13</v>
      </c>
      <c r="E8787" t="s">
        <v>14</v>
      </c>
      <c r="F8787" t="s">
        <v>15</v>
      </c>
      <c r="G8787">
        <v>8</v>
      </c>
      <c r="H8787" s="5">
        <v>210.57</v>
      </c>
      <c r="I8787" s="5">
        <v>0.28999999999999998</v>
      </c>
      <c r="J8787" s="5">
        <v>1196.0376000000001</v>
      </c>
      <c r="K8787" s="5">
        <v>214.1080373142116</v>
      </c>
      <c r="L8787">
        <f>YEAR(SalesData[Order Date])</f>
        <v>2025</v>
      </c>
      <c r="M8787">
        <f>MONTH(SalesData[Order Date])</f>
        <v>2</v>
      </c>
      <c r="N8787" t="str">
        <f>TEXT(SalesData[[#This Row],[Order Date]], "mmmm")</f>
        <v>February</v>
      </c>
      <c r="O8787" s="7">
        <f>IF(SalesData[Sales]=0,0,SalesData[Profit]/SalesData[Sales])</f>
        <v>0.17901447020914024</v>
      </c>
      <c r="P8787" s="8">
        <f t="shared" si="137"/>
        <v>1.7215177850596E-4</v>
      </c>
      <c r="Q8787" t="str">
        <f>IF(SalesData[[#This Row],[Discount]]&gt;0, "Yes", "No")</f>
        <v>Yes</v>
      </c>
      <c r="R8787" t="str">
        <f>TEXT(SalesData[[#This Row],[Order Date]],"mmm-yyyy")</f>
        <v>Feb-2025</v>
      </c>
      <c r="S8787">
        <f>YEAR(SalesData[[#This Row],[Order Date]])*100 + MONTH(SalesData[[#This Row],[Order Date]])</f>
        <v>202502</v>
      </c>
    </row>
    <row r="8788" spans="1:19" x14ac:dyDescent="0.3">
      <c r="A8788" t="s">
        <v>8587</v>
      </c>
      <c r="B8788" s="3">
        <v>45710</v>
      </c>
      <c r="C8788" t="s">
        <v>8588</v>
      </c>
      <c r="D8788" t="s">
        <v>23</v>
      </c>
      <c r="E8788" t="s">
        <v>26</v>
      </c>
      <c r="F8788" t="s">
        <v>27</v>
      </c>
      <c r="G8788">
        <v>7</v>
      </c>
      <c r="H8788" s="5">
        <v>577.41999999999996</v>
      </c>
      <c r="I8788" s="5">
        <v>0.23</v>
      </c>
      <c r="J8788" s="5">
        <v>3112.2937999999999</v>
      </c>
      <c r="K8788" s="5">
        <v>286.41774000029028</v>
      </c>
      <c r="L8788">
        <f>YEAR(SalesData[Order Date])</f>
        <v>2025</v>
      </c>
      <c r="M8788">
        <f>MONTH(SalesData[Order Date])</f>
        <v>2</v>
      </c>
      <c r="N8788" t="str">
        <f>TEXT(SalesData[[#This Row],[Order Date]], "mmmm")</f>
        <v>February</v>
      </c>
      <c r="O8788" s="7">
        <f>IF(SalesData[Sales]=0,0,SalesData[Profit]/SalesData[Sales])</f>
        <v>9.2027860608882836E-2</v>
      </c>
      <c r="P8788" s="8">
        <f t="shared" si="137"/>
        <v>5.6903368184584641E-5</v>
      </c>
      <c r="Q8788" t="str">
        <f>IF(SalesData[[#This Row],[Discount]]&gt;0, "Yes", "No")</f>
        <v>Yes</v>
      </c>
      <c r="R8788" t="str">
        <f>TEXT(SalesData[[#This Row],[Order Date]],"mmm-yyyy")</f>
        <v>Feb-2025</v>
      </c>
      <c r="S8788">
        <f>YEAR(SalesData[[#This Row],[Order Date]])*100 + MONTH(SalesData[[#This Row],[Order Date]])</f>
        <v>202502</v>
      </c>
    </row>
    <row r="8789" spans="1:19" x14ac:dyDescent="0.3">
      <c r="A8789" t="s">
        <v>8628</v>
      </c>
      <c r="B8789" s="3">
        <v>45689</v>
      </c>
      <c r="C8789" t="s">
        <v>8629</v>
      </c>
      <c r="D8789" t="s">
        <v>30</v>
      </c>
      <c r="E8789" t="s">
        <v>19</v>
      </c>
      <c r="F8789" t="s">
        <v>53</v>
      </c>
      <c r="G8789">
        <v>1</v>
      </c>
      <c r="H8789" s="5">
        <v>235.85</v>
      </c>
      <c r="I8789" s="5">
        <v>0.27</v>
      </c>
      <c r="J8789" s="5">
        <v>172.1705</v>
      </c>
      <c r="K8789" s="5">
        <v>38.208034892520047</v>
      </c>
      <c r="L8789">
        <f>YEAR(SalesData[Order Date])</f>
        <v>2025</v>
      </c>
      <c r="M8789">
        <f>MONTH(SalesData[Order Date])</f>
        <v>2</v>
      </c>
      <c r="N8789" t="str">
        <f>TEXT(SalesData[[#This Row],[Order Date]], "mmmm")</f>
        <v>February</v>
      </c>
      <c r="O8789" s="7">
        <f>IF(SalesData[Sales]=0,0,SalesData[Profit]/SalesData[Sales])</f>
        <v>0.22191975334055514</v>
      </c>
      <c r="P8789" s="8">
        <f t="shared" si="137"/>
        <v>1.1447954208183169E-3</v>
      </c>
      <c r="Q8789" t="str">
        <f>IF(SalesData[[#This Row],[Discount]]&gt;0, "Yes", "No")</f>
        <v>Yes</v>
      </c>
      <c r="R8789" t="str">
        <f>TEXT(SalesData[[#This Row],[Order Date]],"mmm-yyyy")</f>
        <v>Feb-2025</v>
      </c>
      <c r="S8789">
        <f>YEAR(SalesData[[#This Row],[Order Date]])*100 + MONTH(SalesData[[#This Row],[Order Date]])</f>
        <v>202502</v>
      </c>
    </row>
    <row r="8790" spans="1:19" x14ac:dyDescent="0.3">
      <c r="A8790" t="s">
        <v>8745</v>
      </c>
      <c r="B8790" s="3">
        <v>45707</v>
      </c>
      <c r="C8790" t="s">
        <v>8746</v>
      </c>
      <c r="D8790" t="s">
        <v>13</v>
      </c>
      <c r="E8790" t="s">
        <v>14</v>
      </c>
      <c r="F8790" t="s">
        <v>39</v>
      </c>
      <c r="G8790">
        <v>3</v>
      </c>
      <c r="H8790" s="5">
        <v>220.22</v>
      </c>
      <c r="I8790" s="5">
        <v>0.03</v>
      </c>
      <c r="J8790" s="5">
        <v>640.84019999999998</v>
      </c>
      <c r="K8790" s="5">
        <v>176.12331770196391</v>
      </c>
      <c r="L8790">
        <f>YEAR(SalesData[Order Date])</f>
        <v>2025</v>
      </c>
      <c r="M8790">
        <f>MONTH(SalesData[Order Date])</f>
        <v>2</v>
      </c>
      <c r="N8790" t="str">
        <f>TEXT(SalesData[[#This Row],[Order Date]], "mmmm")</f>
        <v>February</v>
      </c>
      <c r="O8790" s="7">
        <f>IF(SalesData[Sales]=0,0,SalesData[Profit]/SalesData[Sales])</f>
        <v>0.2748318811803066</v>
      </c>
      <c r="P8790" s="8">
        <f t="shared" si="137"/>
        <v>4.5409136318227226E-5</v>
      </c>
      <c r="Q8790" t="str">
        <f>IF(SalesData[[#This Row],[Discount]]&gt;0, "Yes", "No")</f>
        <v>Yes</v>
      </c>
      <c r="R8790" t="str">
        <f>TEXT(SalesData[[#This Row],[Order Date]],"mmm-yyyy")</f>
        <v>Feb-2025</v>
      </c>
      <c r="S8790">
        <f>YEAR(SalesData[[#This Row],[Order Date]])*100 + MONTH(SalesData[[#This Row],[Order Date]])</f>
        <v>202502</v>
      </c>
    </row>
    <row r="8791" spans="1:19" x14ac:dyDescent="0.3">
      <c r="A8791" t="s">
        <v>8810</v>
      </c>
      <c r="B8791" s="3">
        <v>45716</v>
      </c>
      <c r="C8791" t="s">
        <v>8811</v>
      </c>
      <c r="D8791" t="s">
        <v>30</v>
      </c>
      <c r="E8791" t="s">
        <v>19</v>
      </c>
      <c r="F8791" t="s">
        <v>91</v>
      </c>
      <c r="G8791">
        <v>7</v>
      </c>
      <c r="H8791" s="5">
        <v>940.7</v>
      </c>
      <c r="I8791" s="5">
        <v>0.13</v>
      </c>
      <c r="J8791" s="5">
        <v>5728.8630000000003</v>
      </c>
      <c r="K8791" s="5">
        <v>1602.800502695718</v>
      </c>
      <c r="L8791">
        <f>YEAR(SalesData[Order Date])</f>
        <v>2025</v>
      </c>
      <c r="M8791">
        <f>MONTH(SalesData[Order Date])</f>
        <v>2</v>
      </c>
      <c r="N8791" t="str">
        <f>TEXT(SalesData[[#This Row],[Order Date]], "mmmm")</f>
        <v>February</v>
      </c>
      <c r="O8791" s="7">
        <f>IF(SalesData[Sales]=0,0,SalesData[Profit]/SalesData[Sales])</f>
        <v>0.27977637145376283</v>
      </c>
      <c r="P8791" s="8">
        <f t="shared" si="137"/>
        <v>1.974213731415815E-5</v>
      </c>
      <c r="Q8791" t="str">
        <f>IF(SalesData[[#This Row],[Discount]]&gt;0, "Yes", "No")</f>
        <v>Yes</v>
      </c>
      <c r="R8791" t="str">
        <f>TEXT(SalesData[[#This Row],[Order Date]],"mmm-yyyy")</f>
        <v>Feb-2025</v>
      </c>
      <c r="S8791">
        <f>YEAR(SalesData[[#This Row],[Order Date]])*100 + MONTH(SalesData[[#This Row],[Order Date]])</f>
        <v>202502</v>
      </c>
    </row>
    <row r="8792" spans="1:19" x14ac:dyDescent="0.3">
      <c r="A8792" t="s">
        <v>8887</v>
      </c>
      <c r="B8792" s="3">
        <v>45699</v>
      </c>
      <c r="C8792" t="s">
        <v>8888</v>
      </c>
      <c r="D8792" t="s">
        <v>18</v>
      </c>
      <c r="E8792" t="s">
        <v>26</v>
      </c>
      <c r="F8792" t="s">
        <v>27</v>
      </c>
      <c r="G8792">
        <v>3</v>
      </c>
      <c r="H8792" s="5">
        <v>957.28</v>
      </c>
      <c r="I8792" s="5">
        <v>0.1</v>
      </c>
      <c r="J8792" s="5">
        <v>2584.6559999999999</v>
      </c>
      <c r="K8792" s="5">
        <v>158.5142386676016</v>
      </c>
      <c r="L8792">
        <f>YEAR(SalesData[Order Date])</f>
        <v>2025</v>
      </c>
      <c r="M8792">
        <f>MONTH(SalesData[Order Date])</f>
        <v>2</v>
      </c>
      <c r="N8792" t="str">
        <f>TEXT(SalesData[[#This Row],[Order Date]], "mmmm")</f>
        <v>February</v>
      </c>
      <c r="O8792" s="7">
        <f>IF(SalesData[Sales]=0,0,SalesData[Profit]/SalesData[Sales])</f>
        <v>6.1328950029559681E-2</v>
      </c>
      <c r="P8792" s="8">
        <f t="shared" si="137"/>
        <v>3.4820881386149648E-5</v>
      </c>
      <c r="Q8792" t="str">
        <f>IF(SalesData[[#This Row],[Discount]]&gt;0, "Yes", "No")</f>
        <v>Yes</v>
      </c>
      <c r="R8792" t="str">
        <f>TEXT(SalesData[[#This Row],[Order Date]],"mmm-yyyy")</f>
        <v>Feb-2025</v>
      </c>
      <c r="S8792">
        <f>YEAR(SalesData[[#This Row],[Order Date]])*100 + MONTH(SalesData[[#This Row],[Order Date]])</f>
        <v>202502</v>
      </c>
    </row>
    <row r="8793" spans="1:19" x14ac:dyDescent="0.3">
      <c r="A8793" t="s">
        <v>8889</v>
      </c>
      <c r="B8793" s="3">
        <v>45707</v>
      </c>
      <c r="C8793" t="s">
        <v>8890</v>
      </c>
      <c r="D8793" t="s">
        <v>23</v>
      </c>
      <c r="E8793" t="s">
        <v>26</v>
      </c>
      <c r="F8793" t="s">
        <v>20</v>
      </c>
      <c r="G8793">
        <v>4</v>
      </c>
      <c r="H8793" s="5">
        <v>808.82</v>
      </c>
      <c r="I8793" s="5">
        <v>0.2</v>
      </c>
      <c r="J8793" s="5">
        <v>2588.2240000000002</v>
      </c>
      <c r="K8793" s="5">
        <v>638.0829008264601</v>
      </c>
      <c r="L8793">
        <f>YEAR(SalesData[Order Date])</f>
        <v>2025</v>
      </c>
      <c r="M8793">
        <f>MONTH(SalesData[Order Date])</f>
        <v>2</v>
      </c>
      <c r="N8793" t="str">
        <f>TEXT(SalesData[[#This Row],[Order Date]], "mmmm")</f>
        <v>February</v>
      </c>
      <c r="O8793" s="7">
        <f>IF(SalesData[Sales]=0,0,SalesData[Profit]/SalesData[Sales])</f>
        <v>0.2465331056455933</v>
      </c>
      <c r="P8793" s="8">
        <f t="shared" si="137"/>
        <v>6.1818451571425039E-5</v>
      </c>
      <c r="Q8793" t="str">
        <f>IF(SalesData[[#This Row],[Discount]]&gt;0, "Yes", "No")</f>
        <v>Yes</v>
      </c>
      <c r="R8793" t="str">
        <f>TEXT(SalesData[[#This Row],[Order Date]],"mmm-yyyy")</f>
        <v>Feb-2025</v>
      </c>
      <c r="S8793">
        <f>YEAR(SalesData[[#This Row],[Order Date]])*100 + MONTH(SalesData[[#This Row],[Order Date]])</f>
        <v>202502</v>
      </c>
    </row>
    <row r="8794" spans="1:19" x14ac:dyDescent="0.3">
      <c r="A8794" t="s">
        <v>8895</v>
      </c>
      <c r="B8794" s="3">
        <v>45700</v>
      </c>
      <c r="C8794" t="s">
        <v>8896</v>
      </c>
      <c r="D8794" t="s">
        <v>18</v>
      </c>
      <c r="E8794" t="s">
        <v>26</v>
      </c>
      <c r="F8794" t="s">
        <v>20</v>
      </c>
      <c r="G8794">
        <v>7</v>
      </c>
      <c r="H8794" s="5">
        <v>378.08</v>
      </c>
      <c r="I8794" s="5">
        <v>0.15</v>
      </c>
      <c r="J8794" s="5">
        <v>2249.576</v>
      </c>
      <c r="K8794" s="5">
        <v>188.73957114968781</v>
      </c>
      <c r="L8794">
        <f>YEAR(SalesData[Order Date])</f>
        <v>2025</v>
      </c>
      <c r="M8794">
        <f>MONTH(SalesData[Order Date])</f>
        <v>2</v>
      </c>
      <c r="N8794" t="str">
        <f>TEXT(SalesData[[#This Row],[Order Date]], "mmmm")</f>
        <v>February</v>
      </c>
      <c r="O8794" s="7">
        <f>IF(SalesData[Sales]=0,0,SalesData[Profit]/SalesData[Sales])</f>
        <v>8.3900064345320102E-2</v>
      </c>
      <c r="P8794" s="8">
        <f t="shared" si="137"/>
        <v>5.6677347197871954E-5</v>
      </c>
      <c r="Q8794" t="str">
        <f>IF(SalesData[[#This Row],[Discount]]&gt;0, "Yes", "No")</f>
        <v>Yes</v>
      </c>
      <c r="R8794" t="str">
        <f>TEXT(SalesData[[#This Row],[Order Date]],"mmm-yyyy")</f>
        <v>Feb-2025</v>
      </c>
      <c r="S8794">
        <f>YEAR(SalesData[[#This Row],[Order Date]])*100 + MONTH(SalesData[[#This Row],[Order Date]])</f>
        <v>202502</v>
      </c>
    </row>
    <row r="8795" spans="1:19" x14ac:dyDescent="0.3">
      <c r="A8795" t="s">
        <v>9072</v>
      </c>
      <c r="B8795" s="3">
        <v>45703</v>
      </c>
      <c r="C8795" t="s">
        <v>9073</v>
      </c>
      <c r="D8795" t="s">
        <v>13</v>
      </c>
      <c r="E8795" t="s">
        <v>14</v>
      </c>
      <c r="F8795" t="s">
        <v>62</v>
      </c>
      <c r="G8795">
        <v>1</v>
      </c>
      <c r="H8795" s="5">
        <v>333.92</v>
      </c>
      <c r="I8795" s="5">
        <v>0.2</v>
      </c>
      <c r="J8795" s="5">
        <v>267.13600000000002</v>
      </c>
      <c r="K8795" s="5">
        <v>16.770834116401041</v>
      </c>
      <c r="L8795">
        <f>YEAR(SalesData[Order Date])</f>
        <v>2025</v>
      </c>
      <c r="M8795">
        <f>MONTH(SalesData[Order Date])</f>
        <v>2</v>
      </c>
      <c r="N8795" t="str">
        <f>TEXT(SalesData[[#This Row],[Order Date]], "mmmm")</f>
        <v>February</v>
      </c>
      <c r="O8795" s="7">
        <f>IF(SalesData[Sales]=0,0,SalesData[Profit]/SalesData[Sales])</f>
        <v>6.2780134899081519E-2</v>
      </c>
      <c r="P8795" s="8">
        <f t="shared" si="137"/>
        <v>5.9894585529468136E-4</v>
      </c>
      <c r="Q8795" t="str">
        <f>IF(SalesData[[#This Row],[Discount]]&gt;0, "Yes", "No")</f>
        <v>Yes</v>
      </c>
      <c r="R8795" t="str">
        <f>TEXT(SalesData[[#This Row],[Order Date]],"mmm-yyyy")</f>
        <v>Feb-2025</v>
      </c>
      <c r="S8795">
        <f>YEAR(SalesData[[#This Row],[Order Date]])*100 + MONTH(SalesData[[#This Row],[Order Date]])</f>
        <v>202502</v>
      </c>
    </row>
    <row r="8796" spans="1:19" x14ac:dyDescent="0.3">
      <c r="A8796" t="s">
        <v>9206</v>
      </c>
      <c r="B8796" s="3">
        <v>45702</v>
      </c>
      <c r="C8796" t="s">
        <v>9207</v>
      </c>
      <c r="D8796" t="s">
        <v>23</v>
      </c>
      <c r="E8796" t="s">
        <v>14</v>
      </c>
      <c r="F8796" t="s">
        <v>62</v>
      </c>
      <c r="G8796">
        <v>7</v>
      </c>
      <c r="H8796" s="5">
        <v>625.20000000000005</v>
      </c>
      <c r="I8796" s="5">
        <v>0.08</v>
      </c>
      <c r="J8796" s="5">
        <v>4026.288</v>
      </c>
      <c r="K8796" s="5">
        <v>778.08962995572654</v>
      </c>
      <c r="L8796">
        <f>YEAR(SalesData[Order Date])</f>
        <v>2025</v>
      </c>
      <c r="M8796">
        <f>MONTH(SalesData[Order Date])</f>
        <v>2</v>
      </c>
      <c r="N8796" t="str">
        <f>TEXT(SalesData[[#This Row],[Order Date]], "mmmm")</f>
        <v>February</v>
      </c>
      <c r="O8796" s="7">
        <f>IF(SalesData[Sales]=0,0,SalesData[Profit]/SalesData[Sales])</f>
        <v>0.1932523530248523</v>
      </c>
      <c r="P8796" s="8">
        <f t="shared" si="137"/>
        <v>1.8279864729001002E-5</v>
      </c>
      <c r="Q8796" t="str">
        <f>IF(SalesData[[#This Row],[Discount]]&gt;0, "Yes", "No")</f>
        <v>Yes</v>
      </c>
      <c r="R8796" t="str">
        <f>TEXT(SalesData[[#This Row],[Order Date]],"mmm-yyyy")</f>
        <v>Feb-2025</v>
      </c>
      <c r="S8796">
        <f>YEAR(SalesData[[#This Row],[Order Date]])*100 + MONTH(SalesData[[#This Row],[Order Date]])</f>
        <v>202502</v>
      </c>
    </row>
    <row r="8797" spans="1:19" x14ac:dyDescent="0.3">
      <c r="A8797" t="s">
        <v>9373</v>
      </c>
      <c r="B8797" s="3">
        <v>45709</v>
      </c>
      <c r="C8797" t="s">
        <v>7716</v>
      </c>
      <c r="D8797" t="s">
        <v>23</v>
      </c>
      <c r="E8797" t="s">
        <v>26</v>
      </c>
      <c r="F8797" t="s">
        <v>91</v>
      </c>
      <c r="G8797">
        <v>8</v>
      </c>
      <c r="H8797" s="5">
        <v>258.39999999999998</v>
      </c>
      <c r="I8797" s="5">
        <v>7.0000000000000007E-2</v>
      </c>
      <c r="J8797" s="5">
        <v>1922.4960000000001</v>
      </c>
      <c r="K8797" s="5">
        <v>194.85301308601481</v>
      </c>
      <c r="L8797">
        <f>YEAR(SalesData[Order Date])</f>
        <v>2025</v>
      </c>
      <c r="M8797">
        <f>MONTH(SalesData[Order Date])</f>
        <v>2</v>
      </c>
      <c r="N8797" t="str">
        <f>TEXT(SalesData[[#This Row],[Order Date]], "mmmm")</f>
        <v>February</v>
      </c>
      <c r="O8797" s="7">
        <f>IF(SalesData[Sales]=0,0,SalesData[Profit]/SalesData[Sales])</f>
        <v>0.10135418387659313</v>
      </c>
      <c r="P8797" s="8">
        <f t="shared" si="137"/>
        <v>3.3862229102167191E-5</v>
      </c>
      <c r="Q8797" t="str">
        <f>IF(SalesData[[#This Row],[Discount]]&gt;0, "Yes", "No")</f>
        <v>Yes</v>
      </c>
      <c r="R8797" t="str">
        <f>TEXT(SalesData[[#This Row],[Order Date]],"mmm-yyyy")</f>
        <v>Feb-2025</v>
      </c>
      <c r="S8797">
        <f>YEAR(SalesData[[#This Row],[Order Date]])*100 + MONTH(SalesData[[#This Row],[Order Date]])</f>
        <v>202502</v>
      </c>
    </row>
    <row r="8798" spans="1:19" x14ac:dyDescent="0.3">
      <c r="A8798" t="s">
        <v>9394</v>
      </c>
      <c r="B8798" s="3">
        <v>45705</v>
      </c>
      <c r="C8798" t="s">
        <v>9395</v>
      </c>
      <c r="D8798" t="s">
        <v>18</v>
      </c>
      <c r="E8798" t="s">
        <v>19</v>
      </c>
      <c r="F8798" t="s">
        <v>62</v>
      </c>
      <c r="G8798">
        <v>9</v>
      </c>
      <c r="H8798" s="5">
        <v>611.57000000000005</v>
      </c>
      <c r="I8798" s="5">
        <v>0.13</v>
      </c>
      <c r="J8798" s="5">
        <v>4788.5931</v>
      </c>
      <c r="K8798" s="5">
        <v>599.37246406283839</v>
      </c>
      <c r="L8798">
        <f>YEAR(SalesData[Order Date])</f>
        <v>2025</v>
      </c>
      <c r="M8798">
        <f>MONTH(SalesData[Order Date])</f>
        <v>2</v>
      </c>
      <c r="N8798" t="str">
        <f>TEXT(SalesData[[#This Row],[Order Date]], "mmmm")</f>
        <v>February</v>
      </c>
      <c r="O8798" s="7">
        <f>IF(SalesData[Sales]=0,0,SalesData[Profit]/SalesData[Sales])</f>
        <v>0.12516671421984849</v>
      </c>
      <c r="P8798" s="8">
        <f t="shared" si="137"/>
        <v>2.3618628193738157E-5</v>
      </c>
      <c r="Q8798" t="str">
        <f>IF(SalesData[[#This Row],[Discount]]&gt;0, "Yes", "No")</f>
        <v>Yes</v>
      </c>
      <c r="R8798" t="str">
        <f>TEXT(SalesData[[#This Row],[Order Date]],"mmm-yyyy")</f>
        <v>Feb-2025</v>
      </c>
      <c r="S8798">
        <f>YEAR(SalesData[[#This Row],[Order Date]])*100 + MONTH(SalesData[[#This Row],[Order Date]])</f>
        <v>202502</v>
      </c>
    </row>
    <row r="8799" spans="1:19" x14ac:dyDescent="0.3">
      <c r="A8799" t="s">
        <v>9422</v>
      </c>
      <c r="B8799" s="3">
        <v>45694</v>
      </c>
      <c r="C8799" t="s">
        <v>9423</v>
      </c>
      <c r="D8799" t="s">
        <v>23</v>
      </c>
      <c r="E8799" t="s">
        <v>19</v>
      </c>
      <c r="F8799" t="s">
        <v>39</v>
      </c>
      <c r="G8799">
        <v>3</v>
      </c>
      <c r="H8799" s="5">
        <v>471.23</v>
      </c>
      <c r="I8799" s="5">
        <v>0.21</v>
      </c>
      <c r="J8799" s="5">
        <v>1116.8151</v>
      </c>
      <c r="K8799" s="5">
        <v>143.22993930528861</v>
      </c>
      <c r="L8799">
        <f>YEAR(SalesData[Order Date])</f>
        <v>2025</v>
      </c>
      <c r="M8799">
        <f>MONTH(SalesData[Order Date])</f>
        <v>2</v>
      </c>
      <c r="N8799" t="str">
        <f>TEXT(SalesData[[#This Row],[Order Date]], "mmmm")</f>
        <v>February</v>
      </c>
      <c r="O8799" s="7">
        <f>IF(SalesData[Sales]=0,0,SalesData[Profit]/SalesData[Sales])</f>
        <v>0.12824856979932364</v>
      </c>
      <c r="P8799" s="8">
        <f t="shared" si="137"/>
        <v>1.4854741845807777E-4</v>
      </c>
      <c r="Q8799" t="str">
        <f>IF(SalesData[[#This Row],[Discount]]&gt;0, "Yes", "No")</f>
        <v>Yes</v>
      </c>
      <c r="R8799" t="str">
        <f>TEXT(SalesData[[#This Row],[Order Date]],"mmm-yyyy")</f>
        <v>Feb-2025</v>
      </c>
      <c r="S8799">
        <f>YEAR(SalesData[[#This Row],[Order Date]])*100 + MONTH(SalesData[[#This Row],[Order Date]])</f>
        <v>202502</v>
      </c>
    </row>
    <row r="8800" spans="1:19" x14ac:dyDescent="0.3">
      <c r="A8800" t="s">
        <v>9486</v>
      </c>
      <c r="B8800" s="3">
        <v>45698</v>
      </c>
      <c r="C8800" t="s">
        <v>9487</v>
      </c>
      <c r="D8800" t="s">
        <v>23</v>
      </c>
      <c r="E8800" t="s">
        <v>26</v>
      </c>
      <c r="F8800" t="s">
        <v>20</v>
      </c>
      <c r="G8800">
        <v>1</v>
      </c>
      <c r="H8800" s="5">
        <v>133.96</v>
      </c>
      <c r="I8800" s="5">
        <v>0.12</v>
      </c>
      <c r="J8800" s="5">
        <v>117.8848</v>
      </c>
      <c r="K8800" s="5">
        <v>32.718746921370297</v>
      </c>
      <c r="L8800">
        <f>YEAR(SalesData[Order Date])</f>
        <v>2025</v>
      </c>
      <c r="M8800">
        <f>MONTH(SalesData[Order Date])</f>
        <v>2</v>
      </c>
      <c r="N8800" t="str">
        <f>TEXT(SalesData[[#This Row],[Order Date]], "mmmm")</f>
        <v>February</v>
      </c>
      <c r="O8800" s="7">
        <f>IF(SalesData[Sales]=0,0,SalesData[Profit]/SalesData[Sales])</f>
        <v>0.277548478865556</v>
      </c>
      <c r="P8800" s="8">
        <f t="shared" si="137"/>
        <v>8.9578978799641673E-4</v>
      </c>
      <c r="Q8800" t="str">
        <f>IF(SalesData[[#This Row],[Discount]]&gt;0, "Yes", "No")</f>
        <v>Yes</v>
      </c>
      <c r="R8800" t="str">
        <f>TEXT(SalesData[[#This Row],[Order Date]],"mmm-yyyy")</f>
        <v>Feb-2025</v>
      </c>
      <c r="S8800">
        <f>YEAR(SalesData[[#This Row],[Order Date]])*100 + MONTH(SalesData[[#This Row],[Order Date]])</f>
        <v>202502</v>
      </c>
    </row>
    <row r="8801" spans="1:19" x14ac:dyDescent="0.3">
      <c r="A8801" t="s">
        <v>9488</v>
      </c>
      <c r="B8801" s="3">
        <v>45697</v>
      </c>
      <c r="C8801" t="s">
        <v>9489</v>
      </c>
      <c r="D8801" t="s">
        <v>23</v>
      </c>
      <c r="E8801" t="s">
        <v>14</v>
      </c>
      <c r="F8801" t="s">
        <v>44</v>
      </c>
      <c r="G8801">
        <v>6</v>
      </c>
      <c r="H8801" s="5">
        <v>607.51</v>
      </c>
      <c r="I8801" s="5">
        <v>0.21</v>
      </c>
      <c r="J8801" s="5">
        <v>2879.5974000000001</v>
      </c>
      <c r="K8801" s="5">
        <v>207.233744996593</v>
      </c>
      <c r="L8801">
        <f>YEAR(SalesData[Order Date])</f>
        <v>2025</v>
      </c>
      <c r="M8801">
        <f>MONTH(SalesData[Order Date])</f>
        <v>2</v>
      </c>
      <c r="N8801" t="str">
        <f>TEXT(SalesData[[#This Row],[Order Date]], "mmmm")</f>
        <v>February</v>
      </c>
      <c r="O8801" s="7">
        <f>IF(SalesData[Sales]=0,0,SalesData[Profit]/SalesData[Sales])</f>
        <v>7.1966221735230415E-2</v>
      </c>
      <c r="P8801" s="8">
        <f t="shared" si="137"/>
        <v>5.7612220374973251E-5</v>
      </c>
      <c r="Q8801" t="str">
        <f>IF(SalesData[[#This Row],[Discount]]&gt;0, "Yes", "No")</f>
        <v>Yes</v>
      </c>
      <c r="R8801" t="str">
        <f>TEXT(SalesData[[#This Row],[Order Date]],"mmm-yyyy")</f>
        <v>Feb-2025</v>
      </c>
      <c r="S8801">
        <f>YEAR(SalesData[[#This Row],[Order Date]])*100 + MONTH(SalesData[[#This Row],[Order Date]])</f>
        <v>202502</v>
      </c>
    </row>
    <row r="8802" spans="1:19" x14ac:dyDescent="0.3">
      <c r="A8802" t="s">
        <v>9494</v>
      </c>
      <c r="B8802" s="3">
        <v>45690</v>
      </c>
      <c r="C8802" t="s">
        <v>9495</v>
      </c>
      <c r="D8802" t="s">
        <v>18</v>
      </c>
      <c r="E8802" t="s">
        <v>14</v>
      </c>
      <c r="F8802" t="s">
        <v>31</v>
      </c>
      <c r="G8802">
        <v>6</v>
      </c>
      <c r="H8802" s="5">
        <v>101.08</v>
      </c>
      <c r="I8802" s="5">
        <v>0.14000000000000001</v>
      </c>
      <c r="J8802" s="5">
        <v>521.57280000000003</v>
      </c>
      <c r="K8802" s="5">
        <v>95.003414574200676</v>
      </c>
      <c r="L8802">
        <f>YEAR(SalesData[Order Date])</f>
        <v>2025</v>
      </c>
      <c r="M8802">
        <f>MONTH(SalesData[Order Date])</f>
        <v>2</v>
      </c>
      <c r="N8802" t="str">
        <f>TEXT(SalesData[[#This Row],[Order Date]], "mmmm")</f>
        <v>February</v>
      </c>
      <c r="O8802" s="7">
        <f>IF(SalesData[Sales]=0,0,SalesData[Profit]/SalesData[Sales])</f>
        <v>0.18214794669929235</v>
      </c>
      <c r="P8802" s="8">
        <f t="shared" si="137"/>
        <v>2.3084025854108958E-4</v>
      </c>
      <c r="Q8802" t="str">
        <f>IF(SalesData[[#This Row],[Discount]]&gt;0, "Yes", "No")</f>
        <v>Yes</v>
      </c>
      <c r="R8802" t="str">
        <f>TEXT(SalesData[[#This Row],[Order Date]],"mmm-yyyy")</f>
        <v>Feb-2025</v>
      </c>
      <c r="S8802">
        <f>YEAR(SalesData[[#This Row],[Order Date]])*100 + MONTH(SalesData[[#This Row],[Order Date]])</f>
        <v>202502</v>
      </c>
    </row>
    <row r="8803" spans="1:19" x14ac:dyDescent="0.3">
      <c r="A8803" t="s">
        <v>9538</v>
      </c>
      <c r="B8803" s="3">
        <v>45708</v>
      </c>
      <c r="C8803" t="s">
        <v>9539</v>
      </c>
      <c r="D8803" t="s">
        <v>23</v>
      </c>
      <c r="E8803" t="s">
        <v>14</v>
      </c>
      <c r="F8803" t="s">
        <v>53</v>
      </c>
      <c r="G8803">
        <v>6</v>
      </c>
      <c r="H8803" s="5">
        <v>713.1</v>
      </c>
      <c r="I8803" s="5">
        <v>0.24</v>
      </c>
      <c r="J8803" s="5">
        <v>3251.7359999999999</v>
      </c>
      <c r="K8803" s="5">
        <v>822.22831116866064</v>
      </c>
      <c r="L8803">
        <f>YEAR(SalesData[Order Date])</f>
        <v>2025</v>
      </c>
      <c r="M8803">
        <f>MONTH(SalesData[Order Date])</f>
        <v>2</v>
      </c>
      <c r="N8803" t="str">
        <f>TEXT(SalesData[[#This Row],[Order Date]], "mmmm")</f>
        <v>February</v>
      </c>
      <c r="O8803" s="7">
        <f>IF(SalesData[Sales]=0,0,SalesData[Profit]/SalesData[Sales])</f>
        <v>0.25285826130062855</v>
      </c>
      <c r="P8803" s="8">
        <f t="shared" si="137"/>
        <v>5.6093114570186502E-5</v>
      </c>
      <c r="Q8803" t="str">
        <f>IF(SalesData[[#This Row],[Discount]]&gt;0, "Yes", "No")</f>
        <v>Yes</v>
      </c>
      <c r="R8803" t="str">
        <f>TEXT(SalesData[[#This Row],[Order Date]],"mmm-yyyy")</f>
        <v>Feb-2025</v>
      </c>
      <c r="S8803">
        <f>YEAR(SalesData[[#This Row],[Order Date]])*100 + MONTH(SalesData[[#This Row],[Order Date]])</f>
        <v>202502</v>
      </c>
    </row>
    <row r="8804" spans="1:19" x14ac:dyDescent="0.3">
      <c r="A8804" t="s">
        <v>9549</v>
      </c>
      <c r="B8804" s="3">
        <v>45706</v>
      </c>
      <c r="C8804" t="s">
        <v>3588</v>
      </c>
      <c r="D8804" t="s">
        <v>13</v>
      </c>
      <c r="E8804" t="s">
        <v>19</v>
      </c>
      <c r="F8804" t="s">
        <v>62</v>
      </c>
      <c r="G8804">
        <v>9</v>
      </c>
      <c r="H8804" s="5">
        <v>105.93</v>
      </c>
      <c r="I8804" s="5">
        <v>0.3</v>
      </c>
      <c r="J8804" s="5">
        <v>667.35900000000004</v>
      </c>
      <c r="K8804" s="5">
        <v>141.7012093401701</v>
      </c>
      <c r="L8804">
        <f>YEAR(SalesData[Order Date])</f>
        <v>2025</v>
      </c>
      <c r="M8804">
        <f>MONTH(SalesData[Order Date])</f>
        <v>2</v>
      </c>
      <c r="N8804" t="str">
        <f>TEXT(SalesData[[#This Row],[Order Date]], "mmmm")</f>
        <v>February</v>
      </c>
      <c r="O8804" s="7">
        <f>IF(SalesData[Sales]=0,0,SalesData[Profit]/SalesData[Sales])</f>
        <v>0.21233130794695221</v>
      </c>
      <c r="P8804" s="8">
        <f t="shared" si="137"/>
        <v>3.1467321186947348E-4</v>
      </c>
      <c r="Q8804" t="str">
        <f>IF(SalesData[[#This Row],[Discount]]&gt;0, "Yes", "No")</f>
        <v>Yes</v>
      </c>
      <c r="R8804" t="str">
        <f>TEXT(SalesData[[#This Row],[Order Date]],"mmm-yyyy")</f>
        <v>Feb-2025</v>
      </c>
      <c r="S8804">
        <f>YEAR(SalesData[[#This Row],[Order Date]])*100 + MONTH(SalesData[[#This Row],[Order Date]])</f>
        <v>202502</v>
      </c>
    </row>
    <row r="8805" spans="1:19" x14ac:dyDescent="0.3">
      <c r="A8805" t="s">
        <v>9592</v>
      </c>
      <c r="B8805" s="3">
        <v>45710</v>
      </c>
      <c r="C8805" t="s">
        <v>9593</v>
      </c>
      <c r="D8805" t="s">
        <v>18</v>
      </c>
      <c r="E8805" t="s">
        <v>19</v>
      </c>
      <c r="F8805" t="s">
        <v>44</v>
      </c>
      <c r="G8805">
        <v>6</v>
      </c>
      <c r="H8805" s="5">
        <v>77.3</v>
      </c>
      <c r="I8805" s="5">
        <v>0</v>
      </c>
      <c r="J8805" s="5">
        <v>463.8</v>
      </c>
      <c r="K8805" s="5">
        <v>101.39787308570619</v>
      </c>
      <c r="L8805">
        <f>YEAR(SalesData[Order Date])</f>
        <v>2025</v>
      </c>
      <c r="M8805">
        <f>MONTH(SalesData[Order Date])</f>
        <v>2</v>
      </c>
      <c r="N8805" t="str">
        <f>TEXT(SalesData[[#This Row],[Order Date]], "mmmm")</f>
        <v>February</v>
      </c>
      <c r="O8805" s="7">
        <f>IF(SalesData[Sales]=0,0,SalesData[Profit]/SalesData[Sales])</f>
        <v>0.21862413343188053</v>
      </c>
      <c r="P8805" s="8">
        <f t="shared" si="137"/>
        <v>0</v>
      </c>
      <c r="Q8805" t="str">
        <f>IF(SalesData[[#This Row],[Discount]]&gt;0, "Yes", "No")</f>
        <v>No</v>
      </c>
      <c r="R8805" t="str">
        <f>TEXT(SalesData[[#This Row],[Order Date]],"mmm-yyyy")</f>
        <v>Feb-2025</v>
      </c>
      <c r="S8805">
        <f>YEAR(SalesData[[#This Row],[Order Date]])*100 + MONTH(SalesData[[#This Row],[Order Date]])</f>
        <v>202502</v>
      </c>
    </row>
    <row r="8806" spans="1:19" x14ac:dyDescent="0.3">
      <c r="A8806" t="s">
        <v>9618</v>
      </c>
      <c r="B8806" s="3">
        <v>45713</v>
      </c>
      <c r="C8806" t="s">
        <v>6770</v>
      </c>
      <c r="D8806" t="s">
        <v>18</v>
      </c>
      <c r="E8806" t="s">
        <v>19</v>
      </c>
      <c r="F8806" t="s">
        <v>39</v>
      </c>
      <c r="G8806">
        <v>4</v>
      </c>
      <c r="H8806" s="5">
        <v>38.24</v>
      </c>
      <c r="I8806" s="5">
        <v>0.04</v>
      </c>
      <c r="J8806" s="5">
        <v>146.8416</v>
      </c>
      <c r="K8806" s="5">
        <v>29.608562411303939</v>
      </c>
      <c r="L8806">
        <f>YEAR(SalesData[Order Date])</f>
        <v>2025</v>
      </c>
      <c r="M8806">
        <f>MONTH(SalesData[Order Date])</f>
        <v>2</v>
      </c>
      <c r="N8806" t="str">
        <f>TEXT(SalesData[[#This Row],[Order Date]], "mmmm")</f>
        <v>February</v>
      </c>
      <c r="O8806" s="7">
        <f>IF(SalesData[Sales]=0,0,SalesData[Profit]/SalesData[Sales])</f>
        <v>0.20163606506129012</v>
      </c>
      <c r="P8806" s="8">
        <f t="shared" si="137"/>
        <v>2.6150627615062759E-4</v>
      </c>
      <c r="Q8806" t="str">
        <f>IF(SalesData[[#This Row],[Discount]]&gt;0, "Yes", "No")</f>
        <v>Yes</v>
      </c>
      <c r="R8806" t="str">
        <f>TEXT(SalesData[[#This Row],[Order Date]],"mmm-yyyy")</f>
        <v>Feb-2025</v>
      </c>
      <c r="S8806">
        <f>YEAR(SalesData[[#This Row],[Order Date]])*100 + MONTH(SalesData[[#This Row],[Order Date]])</f>
        <v>202502</v>
      </c>
    </row>
    <row r="8807" spans="1:19" x14ac:dyDescent="0.3">
      <c r="A8807" t="s">
        <v>9667</v>
      </c>
      <c r="B8807" s="3">
        <v>45702</v>
      </c>
      <c r="C8807" t="s">
        <v>9668</v>
      </c>
      <c r="D8807" t="s">
        <v>18</v>
      </c>
      <c r="E8807" t="s">
        <v>26</v>
      </c>
      <c r="F8807" t="s">
        <v>34</v>
      </c>
      <c r="G8807">
        <v>7</v>
      </c>
      <c r="H8807" s="5">
        <v>921.23</v>
      </c>
      <c r="I8807" s="5">
        <v>0.17</v>
      </c>
      <c r="J8807" s="5">
        <v>5352.3463000000002</v>
      </c>
      <c r="K8807" s="5">
        <v>591.58129156000143</v>
      </c>
      <c r="L8807">
        <f>YEAR(SalesData[Order Date])</f>
        <v>2025</v>
      </c>
      <c r="M8807">
        <f>MONTH(SalesData[Order Date])</f>
        <v>2</v>
      </c>
      <c r="N8807" t="str">
        <f>TEXT(SalesData[[#This Row],[Order Date]], "mmmm")</f>
        <v>February</v>
      </c>
      <c r="O8807" s="7">
        <f>IF(SalesData[Sales]=0,0,SalesData[Profit]/SalesData[Sales])</f>
        <v>0.11052746933807354</v>
      </c>
      <c r="P8807" s="8">
        <f t="shared" si="137"/>
        <v>2.6362270318719848E-5</v>
      </c>
      <c r="Q8807" t="str">
        <f>IF(SalesData[[#This Row],[Discount]]&gt;0, "Yes", "No")</f>
        <v>Yes</v>
      </c>
      <c r="R8807" t="str">
        <f>TEXT(SalesData[[#This Row],[Order Date]],"mmm-yyyy")</f>
        <v>Feb-2025</v>
      </c>
      <c r="S8807">
        <f>YEAR(SalesData[[#This Row],[Order Date]])*100 + MONTH(SalesData[[#This Row],[Order Date]])</f>
        <v>202502</v>
      </c>
    </row>
    <row r="8808" spans="1:19" x14ac:dyDescent="0.3">
      <c r="A8808" t="s">
        <v>9828</v>
      </c>
      <c r="B8808" s="3">
        <v>45692</v>
      </c>
      <c r="C8808" t="s">
        <v>9829</v>
      </c>
      <c r="D8808" t="s">
        <v>18</v>
      </c>
      <c r="E8808" t="s">
        <v>19</v>
      </c>
      <c r="F8808" t="s">
        <v>91</v>
      </c>
      <c r="G8808">
        <v>7</v>
      </c>
      <c r="H8808" s="5">
        <v>217.86</v>
      </c>
      <c r="I8808" s="5">
        <v>0.06</v>
      </c>
      <c r="J8808" s="5">
        <v>1433.5188000000001</v>
      </c>
      <c r="K8808" s="5">
        <v>164.3757054392569</v>
      </c>
      <c r="L8808">
        <f>YEAR(SalesData[Order Date])</f>
        <v>2025</v>
      </c>
      <c r="M8808">
        <f>MONTH(SalesData[Order Date])</f>
        <v>2</v>
      </c>
      <c r="N8808" t="str">
        <f>TEXT(SalesData[[#This Row],[Order Date]], "mmmm")</f>
        <v>February</v>
      </c>
      <c r="O8808" s="7">
        <f>IF(SalesData[Sales]=0,0,SalesData[Profit]/SalesData[Sales])</f>
        <v>0.11466588749255112</v>
      </c>
      <c r="P8808" s="8">
        <f t="shared" si="137"/>
        <v>3.9343746311523783E-5</v>
      </c>
      <c r="Q8808" t="str">
        <f>IF(SalesData[[#This Row],[Discount]]&gt;0, "Yes", "No")</f>
        <v>Yes</v>
      </c>
      <c r="R8808" t="str">
        <f>TEXT(SalesData[[#This Row],[Order Date]],"mmm-yyyy")</f>
        <v>Feb-2025</v>
      </c>
      <c r="S8808">
        <f>YEAR(SalesData[[#This Row],[Order Date]])*100 + MONTH(SalesData[[#This Row],[Order Date]])</f>
        <v>202502</v>
      </c>
    </row>
    <row r="8809" spans="1:19" x14ac:dyDescent="0.3">
      <c r="A8809" t="s">
        <v>9915</v>
      </c>
      <c r="B8809" s="3">
        <v>45708</v>
      </c>
      <c r="C8809" t="s">
        <v>9916</v>
      </c>
      <c r="D8809" t="s">
        <v>30</v>
      </c>
      <c r="E8809" t="s">
        <v>14</v>
      </c>
      <c r="F8809" t="s">
        <v>34</v>
      </c>
      <c r="G8809">
        <v>3</v>
      </c>
      <c r="H8809" s="5">
        <v>783.26</v>
      </c>
      <c r="I8809" s="5">
        <v>0.11</v>
      </c>
      <c r="J8809" s="5">
        <v>2091.3042</v>
      </c>
      <c r="K8809" s="5">
        <v>615.74658327935299</v>
      </c>
      <c r="L8809">
        <f>YEAR(SalesData[Order Date])</f>
        <v>2025</v>
      </c>
      <c r="M8809">
        <f>MONTH(SalesData[Order Date])</f>
        <v>2</v>
      </c>
      <c r="N8809" t="str">
        <f>TEXT(SalesData[[#This Row],[Order Date]], "mmmm")</f>
        <v>February</v>
      </c>
      <c r="O8809" s="7">
        <f>IF(SalesData[Sales]=0,0,SalesData[Profit]/SalesData[Sales])</f>
        <v>0.29443185897075758</v>
      </c>
      <c r="P8809" s="8">
        <f t="shared" si="137"/>
        <v>4.6812893121909293E-5</v>
      </c>
      <c r="Q8809" t="str">
        <f>IF(SalesData[[#This Row],[Discount]]&gt;0, "Yes", "No")</f>
        <v>Yes</v>
      </c>
      <c r="R8809" t="str">
        <f>TEXT(SalesData[[#This Row],[Order Date]],"mmm-yyyy")</f>
        <v>Feb-2025</v>
      </c>
      <c r="S8809">
        <f>YEAR(SalesData[[#This Row],[Order Date]])*100 + MONTH(SalesData[[#This Row],[Order Date]])</f>
        <v>202502</v>
      </c>
    </row>
    <row r="8810" spans="1:19" x14ac:dyDescent="0.3">
      <c r="A8810" t="s">
        <v>9925</v>
      </c>
      <c r="B8810" s="3">
        <v>45706</v>
      </c>
      <c r="C8810" t="s">
        <v>9926</v>
      </c>
      <c r="D8810" t="s">
        <v>30</v>
      </c>
      <c r="E8810" t="s">
        <v>14</v>
      </c>
      <c r="F8810" t="s">
        <v>34</v>
      </c>
      <c r="G8810">
        <v>4</v>
      </c>
      <c r="H8810" s="5">
        <v>87.26</v>
      </c>
      <c r="I8810" s="5">
        <v>0.14000000000000001</v>
      </c>
      <c r="J8810" s="5">
        <v>300.17439999999999</v>
      </c>
      <c r="K8810" s="5">
        <v>46.192188960237168</v>
      </c>
      <c r="L8810">
        <f>YEAR(SalesData[Order Date])</f>
        <v>2025</v>
      </c>
      <c r="M8810">
        <f>MONTH(SalesData[Order Date])</f>
        <v>2</v>
      </c>
      <c r="N8810" t="str">
        <f>TEXT(SalesData[[#This Row],[Order Date]], "mmmm")</f>
        <v>February</v>
      </c>
      <c r="O8810" s="7">
        <f>IF(SalesData[Sales]=0,0,SalesData[Profit]/SalesData[Sales])</f>
        <v>0.15388450500854559</v>
      </c>
      <c r="P8810" s="8">
        <f t="shared" si="137"/>
        <v>4.0110016044006417E-4</v>
      </c>
      <c r="Q8810" t="str">
        <f>IF(SalesData[[#This Row],[Discount]]&gt;0, "Yes", "No")</f>
        <v>Yes</v>
      </c>
      <c r="R8810" t="str">
        <f>TEXT(SalesData[[#This Row],[Order Date]],"mmm-yyyy")</f>
        <v>Feb-2025</v>
      </c>
      <c r="S8810">
        <f>YEAR(SalesData[[#This Row],[Order Date]])*100 + MONTH(SalesData[[#This Row],[Order Date]])</f>
        <v>202502</v>
      </c>
    </row>
    <row r="8811" spans="1:19" x14ac:dyDescent="0.3">
      <c r="A8811" t="s">
        <v>10024</v>
      </c>
      <c r="B8811" s="3">
        <v>45695</v>
      </c>
      <c r="C8811" t="s">
        <v>10025</v>
      </c>
      <c r="D8811" t="s">
        <v>13</v>
      </c>
      <c r="E8811" t="s">
        <v>26</v>
      </c>
      <c r="F8811" t="s">
        <v>27</v>
      </c>
      <c r="G8811">
        <v>2</v>
      </c>
      <c r="H8811" s="5">
        <v>774.61</v>
      </c>
      <c r="I8811" s="5">
        <v>0.25</v>
      </c>
      <c r="J8811" s="5">
        <v>1161.915</v>
      </c>
      <c r="K8811" s="5">
        <v>100.7911328535493</v>
      </c>
      <c r="L8811">
        <f>YEAR(SalesData[Order Date])</f>
        <v>2025</v>
      </c>
      <c r="M8811">
        <f>MONTH(SalesData[Order Date])</f>
        <v>2</v>
      </c>
      <c r="N8811" t="str">
        <f>TEXT(SalesData[[#This Row],[Order Date]], "mmmm")</f>
        <v>February</v>
      </c>
      <c r="O8811" s="7">
        <f>IF(SalesData[Sales]=0,0,SalesData[Profit]/SalesData[Sales])</f>
        <v>8.6745702442561898E-2</v>
      </c>
      <c r="P8811" s="8">
        <f t="shared" si="137"/>
        <v>1.613715288984134E-4</v>
      </c>
      <c r="Q8811" t="str">
        <f>IF(SalesData[[#This Row],[Discount]]&gt;0, "Yes", "No")</f>
        <v>Yes</v>
      </c>
      <c r="R8811" t="str">
        <f>TEXT(SalesData[[#This Row],[Order Date]],"mmm-yyyy")</f>
        <v>Feb-2025</v>
      </c>
      <c r="S8811">
        <f>YEAR(SalesData[[#This Row],[Order Date]])*100 + MONTH(SalesData[[#This Row],[Order Date]])</f>
        <v>202502</v>
      </c>
    </row>
    <row r="8812" spans="1:19" x14ac:dyDescent="0.3">
      <c r="A8812" t="s">
        <v>10036</v>
      </c>
      <c r="B8812" s="3">
        <v>45704</v>
      </c>
      <c r="C8812" t="s">
        <v>2385</v>
      </c>
      <c r="D8812" t="s">
        <v>18</v>
      </c>
      <c r="E8812" t="s">
        <v>26</v>
      </c>
      <c r="F8812" t="s">
        <v>20</v>
      </c>
      <c r="G8812">
        <v>7</v>
      </c>
      <c r="H8812" s="5">
        <v>904.66</v>
      </c>
      <c r="I8812" s="5">
        <v>0.11</v>
      </c>
      <c r="J8812" s="5">
        <v>5636.0317999999997</v>
      </c>
      <c r="K8812" s="5">
        <v>979.94401485092794</v>
      </c>
      <c r="L8812">
        <f>YEAR(SalesData[Order Date])</f>
        <v>2025</v>
      </c>
      <c r="M8812">
        <f>MONTH(SalesData[Order Date])</f>
        <v>2</v>
      </c>
      <c r="N8812" t="str">
        <f>TEXT(SalesData[[#This Row],[Order Date]], "mmmm")</f>
        <v>February</v>
      </c>
      <c r="O8812" s="7">
        <f>IF(SalesData[Sales]=0,0,SalesData[Profit]/SalesData[Sales])</f>
        <v>0.17387127142379288</v>
      </c>
      <c r="P8812" s="8">
        <f t="shared" si="137"/>
        <v>1.7370377505676954E-5</v>
      </c>
      <c r="Q8812" t="str">
        <f>IF(SalesData[[#This Row],[Discount]]&gt;0, "Yes", "No")</f>
        <v>Yes</v>
      </c>
      <c r="R8812" t="str">
        <f>TEXT(SalesData[[#This Row],[Order Date]],"mmm-yyyy")</f>
        <v>Feb-2025</v>
      </c>
      <c r="S8812">
        <f>YEAR(SalesData[[#This Row],[Order Date]])*100 + MONTH(SalesData[[#This Row],[Order Date]])</f>
        <v>202502</v>
      </c>
    </row>
    <row r="8813" spans="1:19" x14ac:dyDescent="0.3">
      <c r="A8813" t="s">
        <v>10079</v>
      </c>
      <c r="B8813" s="3">
        <v>45714</v>
      </c>
      <c r="C8813" t="s">
        <v>10080</v>
      </c>
      <c r="D8813" t="s">
        <v>23</v>
      </c>
      <c r="E8813" t="s">
        <v>14</v>
      </c>
      <c r="F8813" t="s">
        <v>27</v>
      </c>
      <c r="G8813">
        <v>1</v>
      </c>
      <c r="H8813" s="5">
        <v>455.5</v>
      </c>
      <c r="I8813" s="5">
        <v>0.09</v>
      </c>
      <c r="J8813" s="5">
        <v>414.505</v>
      </c>
      <c r="K8813" s="5">
        <v>93.41530990499993</v>
      </c>
      <c r="L8813">
        <f>YEAR(SalesData[Order Date])</f>
        <v>2025</v>
      </c>
      <c r="M8813">
        <f>MONTH(SalesData[Order Date])</f>
        <v>2</v>
      </c>
      <c r="N8813" t="str">
        <f>TEXT(SalesData[[#This Row],[Order Date]], "mmmm")</f>
        <v>February</v>
      </c>
      <c r="O8813" s="7">
        <f>IF(SalesData[Sales]=0,0,SalesData[Profit]/SalesData[Sales])</f>
        <v>0.22536594228055135</v>
      </c>
      <c r="P8813" s="8">
        <f t="shared" si="137"/>
        <v>1.9758507135016464E-4</v>
      </c>
      <c r="Q8813" t="str">
        <f>IF(SalesData[[#This Row],[Discount]]&gt;0, "Yes", "No")</f>
        <v>Yes</v>
      </c>
      <c r="R8813" t="str">
        <f>TEXT(SalesData[[#This Row],[Order Date]],"mmm-yyyy")</f>
        <v>Feb-2025</v>
      </c>
      <c r="S8813">
        <f>YEAR(SalesData[[#This Row],[Order Date]])*100 + MONTH(SalesData[[#This Row],[Order Date]])</f>
        <v>202502</v>
      </c>
    </row>
    <row r="8814" spans="1:19" x14ac:dyDescent="0.3">
      <c r="A8814" t="s">
        <v>10085</v>
      </c>
      <c r="B8814" s="3">
        <v>45708</v>
      </c>
      <c r="C8814" t="s">
        <v>10086</v>
      </c>
      <c r="D8814" t="s">
        <v>23</v>
      </c>
      <c r="E8814" t="s">
        <v>19</v>
      </c>
      <c r="F8814" t="s">
        <v>53</v>
      </c>
      <c r="G8814">
        <v>4</v>
      </c>
      <c r="H8814" s="5">
        <v>532.76</v>
      </c>
      <c r="I8814" s="5">
        <v>0.08</v>
      </c>
      <c r="J8814" s="5">
        <v>1960.5568000000001</v>
      </c>
      <c r="K8814" s="5">
        <v>240.841682406893</v>
      </c>
      <c r="L8814">
        <f>YEAR(SalesData[Order Date])</f>
        <v>2025</v>
      </c>
      <c r="M8814">
        <f>MONTH(SalesData[Order Date])</f>
        <v>2</v>
      </c>
      <c r="N8814" t="str">
        <f>TEXT(SalesData[[#This Row],[Order Date]], "mmmm")</f>
        <v>February</v>
      </c>
      <c r="O8814" s="7">
        <f>IF(SalesData[Sales]=0,0,SalesData[Profit]/SalesData[Sales])</f>
        <v>0.12284351180587728</v>
      </c>
      <c r="P8814" s="8">
        <f t="shared" si="137"/>
        <v>3.7540355882573766E-5</v>
      </c>
      <c r="Q8814" t="str">
        <f>IF(SalesData[[#This Row],[Discount]]&gt;0, "Yes", "No")</f>
        <v>Yes</v>
      </c>
      <c r="R8814" t="str">
        <f>TEXT(SalesData[[#This Row],[Order Date]],"mmm-yyyy")</f>
        <v>Feb-2025</v>
      </c>
      <c r="S8814">
        <f>YEAR(SalesData[[#This Row],[Order Date]])*100 + MONTH(SalesData[[#This Row],[Order Date]])</f>
        <v>202502</v>
      </c>
    </row>
    <row r="8815" spans="1:19" x14ac:dyDescent="0.3">
      <c r="A8815" t="s">
        <v>10104</v>
      </c>
      <c r="B8815" s="3">
        <v>45689</v>
      </c>
      <c r="C8815" t="s">
        <v>10105</v>
      </c>
      <c r="D8815" t="s">
        <v>30</v>
      </c>
      <c r="E8815" t="s">
        <v>26</v>
      </c>
      <c r="F8815" t="s">
        <v>44</v>
      </c>
      <c r="G8815">
        <v>6</v>
      </c>
      <c r="H8815" s="5">
        <v>681.28</v>
      </c>
      <c r="I8815" s="5">
        <v>0.08</v>
      </c>
      <c r="J8815" s="5">
        <v>3760.6655999999998</v>
      </c>
      <c r="K8815" s="5">
        <v>321.76307440939172</v>
      </c>
      <c r="L8815">
        <f>YEAR(SalesData[Order Date])</f>
        <v>2025</v>
      </c>
      <c r="M8815">
        <f>MONTH(SalesData[Order Date])</f>
        <v>2</v>
      </c>
      <c r="N8815" t="str">
        <f>TEXT(SalesData[[#This Row],[Order Date]], "mmmm")</f>
        <v>February</v>
      </c>
      <c r="O8815" s="7">
        <f>IF(SalesData[Sales]=0,0,SalesData[Profit]/SalesData[Sales])</f>
        <v>8.5560139782008729E-2</v>
      </c>
      <c r="P8815" s="8">
        <f t="shared" si="137"/>
        <v>1.9571003601064663E-5</v>
      </c>
      <c r="Q8815" t="str">
        <f>IF(SalesData[[#This Row],[Discount]]&gt;0, "Yes", "No")</f>
        <v>Yes</v>
      </c>
      <c r="R8815" t="str">
        <f>TEXT(SalesData[[#This Row],[Order Date]],"mmm-yyyy")</f>
        <v>Feb-2025</v>
      </c>
      <c r="S8815">
        <f>YEAR(SalesData[[#This Row],[Order Date]])*100 + MONTH(SalesData[[#This Row],[Order Date]])</f>
        <v>202502</v>
      </c>
    </row>
    <row r="8816" spans="1:19" x14ac:dyDescent="0.3">
      <c r="A8816" t="s">
        <v>10207</v>
      </c>
      <c r="B8816" s="3">
        <v>45712</v>
      </c>
      <c r="C8816" t="s">
        <v>10208</v>
      </c>
      <c r="D8816" t="s">
        <v>30</v>
      </c>
      <c r="E8816" t="s">
        <v>14</v>
      </c>
      <c r="F8816" t="s">
        <v>62</v>
      </c>
      <c r="G8816">
        <v>1</v>
      </c>
      <c r="H8816" s="5">
        <v>831.38</v>
      </c>
      <c r="I8816" s="5">
        <v>0.28000000000000003</v>
      </c>
      <c r="J8816" s="5">
        <v>598.59359999999992</v>
      </c>
      <c r="K8816" s="5">
        <v>31.34519886731573</v>
      </c>
      <c r="L8816">
        <f>YEAR(SalesData[Order Date])</f>
        <v>2025</v>
      </c>
      <c r="M8816">
        <f>MONTH(SalesData[Order Date])</f>
        <v>2</v>
      </c>
      <c r="N8816" t="str">
        <f>TEXT(SalesData[[#This Row],[Order Date]], "mmmm")</f>
        <v>February</v>
      </c>
      <c r="O8816" s="7">
        <f>IF(SalesData[Sales]=0,0,SalesData[Profit]/SalesData[Sales])</f>
        <v>5.2364741065249833E-2</v>
      </c>
      <c r="P8816" s="8">
        <f t="shared" si="137"/>
        <v>3.3678943443431409E-4</v>
      </c>
      <c r="Q8816" t="str">
        <f>IF(SalesData[[#This Row],[Discount]]&gt;0, "Yes", "No")</f>
        <v>Yes</v>
      </c>
      <c r="R8816" t="str">
        <f>TEXT(SalesData[[#This Row],[Order Date]],"mmm-yyyy")</f>
        <v>Feb-2025</v>
      </c>
      <c r="S8816">
        <f>YEAR(SalesData[[#This Row],[Order Date]])*100 + MONTH(SalesData[[#This Row],[Order Date]])</f>
        <v>202502</v>
      </c>
    </row>
    <row r="8817" spans="1:19" x14ac:dyDescent="0.3">
      <c r="A8817" t="s">
        <v>10228</v>
      </c>
      <c r="B8817" s="3">
        <v>45709</v>
      </c>
      <c r="C8817" t="s">
        <v>10229</v>
      </c>
      <c r="D8817" t="s">
        <v>13</v>
      </c>
      <c r="E8817" t="s">
        <v>14</v>
      </c>
      <c r="F8817" t="s">
        <v>20</v>
      </c>
      <c r="G8817">
        <v>8</v>
      </c>
      <c r="H8817" s="5">
        <v>203.04</v>
      </c>
      <c r="I8817" s="5">
        <v>0.03</v>
      </c>
      <c r="J8817" s="5">
        <v>1575.5904</v>
      </c>
      <c r="K8817" s="5">
        <v>260.62357699666279</v>
      </c>
      <c r="L8817">
        <f>YEAR(SalesData[Order Date])</f>
        <v>2025</v>
      </c>
      <c r="M8817">
        <f>MONTH(SalesData[Order Date])</f>
        <v>2</v>
      </c>
      <c r="N8817" t="str">
        <f>TEXT(SalesData[[#This Row],[Order Date]], "mmmm")</f>
        <v>February</v>
      </c>
      <c r="O8817" s="7">
        <f>IF(SalesData[Sales]=0,0,SalesData[Profit]/SalesData[Sales])</f>
        <v>0.1654132806322397</v>
      </c>
      <c r="P8817" s="8">
        <f t="shared" si="137"/>
        <v>1.8469267139479905E-5</v>
      </c>
      <c r="Q8817" t="str">
        <f>IF(SalesData[[#This Row],[Discount]]&gt;0, "Yes", "No")</f>
        <v>Yes</v>
      </c>
      <c r="R8817" t="str">
        <f>TEXT(SalesData[[#This Row],[Order Date]],"mmm-yyyy")</f>
        <v>Feb-2025</v>
      </c>
      <c r="S8817">
        <f>YEAR(SalesData[[#This Row],[Order Date]])*100 + MONTH(SalesData[[#This Row],[Order Date]])</f>
        <v>202502</v>
      </c>
    </row>
    <row r="8818" spans="1:19" x14ac:dyDescent="0.3">
      <c r="A8818" t="s">
        <v>10265</v>
      </c>
      <c r="B8818" s="3">
        <v>45695</v>
      </c>
      <c r="C8818" t="s">
        <v>10266</v>
      </c>
      <c r="D8818" t="s">
        <v>18</v>
      </c>
      <c r="E8818" t="s">
        <v>19</v>
      </c>
      <c r="F8818" t="s">
        <v>15</v>
      </c>
      <c r="G8818">
        <v>6</v>
      </c>
      <c r="H8818" s="5">
        <v>675.98</v>
      </c>
      <c r="I8818" s="5">
        <v>0.1</v>
      </c>
      <c r="J8818" s="5">
        <v>3650.2919999999999</v>
      </c>
      <c r="K8818" s="5">
        <v>589.6029681306054</v>
      </c>
      <c r="L8818">
        <f>YEAR(SalesData[Order Date])</f>
        <v>2025</v>
      </c>
      <c r="M8818">
        <f>MONTH(SalesData[Order Date])</f>
        <v>2</v>
      </c>
      <c r="N8818" t="str">
        <f>TEXT(SalesData[[#This Row],[Order Date]], "mmmm")</f>
        <v>February</v>
      </c>
      <c r="O8818" s="7">
        <f>IF(SalesData[Sales]=0,0,SalesData[Profit]/SalesData[Sales])</f>
        <v>0.16152213799077045</v>
      </c>
      <c r="P8818" s="8">
        <f t="shared" si="137"/>
        <v>2.4655561801631214E-5</v>
      </c>
      <c r="Q8818" t="str">
        <f>IF(SalesData[[#This Row],[Discount]]&gt;0, "Yes", "No")</f>
        <v>Yes</v>
      </c>
      <c r="R8818" t="str">
        <f>TEXT(SalesData[[#This Row],[Order Date]],"mmm-yyyy")</f>
        <v>Feb-2025</v>
      </c>
      <c r="S8818">
        <f>YEAR(SalesData[[#This Row],[Order Date]])*100 + MONTH(SalesData[[#This Row],[Order Date]])</f>
        <v>202502</v>
      </c>
    </row>
    <row r="8819" spans="1:19" x14ac:dyDescent="0.3">
      <c r="A8819" t="s">
        <v>10335</v>
      </c>
      <c r="B8819" s="3">
        <v>45715</v>
      </c>
      <c r="C8819" t="s">
        <v>10336</v>
      </c>
      <c r="D8819" t="s">
        <v>23</v>
      </c>
      <c r="E8819" t="s">
        <v>14</v>
      </c>
      <c r="F8819" t="s">
        <v>62</v>
      </c>
      <c r="G8819">
        <v>1</v>
      </c>
      <c r="H8819" s="5">
        <v>250.99</v>
      </c>
      <c r="I8819" s="5">
        <v>0.1</v>
      </c>
      <c r="J8819" s="5">
        <v>225.89099999999999</v>
      </c>
      <c r="K8819" s="5">
        <v>31.41267590418925</v>
      </c>
      <c r="L8819">
        <f>YEAR(SalesData[Order Date])</f>
        <v>2025</v>
      </c>
      <c r="M8819">
        <f>MONTH(SalesData[Order Date])</f>
        <v>2</v>
      </c>
      <c r="N8819" t="str">
        <f>TEXT(SalesData[[#This Row],[Order Date]], "mmmm")</f>
        <v>February</v>
      </c>
      <c r="O8819" s="7">
        <f>IF(SalesData[Sales]=0,0,SalesData[Profit]/SalesData[Sales])</f>
        <v>0.13906121051387285</v>
      </c>
      <c r="P8819" s="8">
        <f t="shared" si="137"/>
        <v>3.9842224789832264E-4</v>
      </c>
      <c r="Q8819" t="str">
        <f>IF(SalesData[[#This Row],[Discount]]&gt;0, "Yes", "No")</f>
        <v>Yes</v>
      </c>
      <c r="R8819" t="str">
        <f>TEXT(SalesData[[#This Row],[Order Date]],"mmm-yyyy")</f>
        <v>Feb-2025</v>
      </c>
      <c r="S8819">
        <f>YEAR(SalesData[[#This Row],[Order Date]])*100 + MONTH(SalesData[[#This Row],[Order Date]])</f>
        <v>202502</v>
      </c>
    </row>
    <row r="8820" spans="1:19" x14ac:dyDescent="0.3">
      <c r="A8820" t="s">
        <v>10367</v>
      </c>
      <c r="B8820" s="3">
        <v>45705</v>
      </c>
      <c r="C8820" t="s">
        <v>10368</v>
      </c>
      <c r="D8820" t="s">
        <v>18</v>
      </c>
      <c r="E8820" t="s">
        <v>26</v>
      </c>
      <c r="F8820" t="s">
        <v>91</v>
      </c>
      <c r="G8820">
        <v>1</v>
      </c>
      <c r="H8820" s="5">
        <v>464.2</v>
      </c>
      <c r="I8820" s="5">
        <v>0.25</v>
      </c>
      <c r="J8820" s="5">
        <v>348.15</v>
      </c>
      <c r="K8820" s="5">
        <v>37.472713261309202</v>
      </c>
      <c r="L8820">
        <f>YEAR(SalesData[Order Date])</f>
        <v>2025</v>
      </c>
      <c r="M8820">
        <f>MONTH(SalesData[Order Date])</f>
        <v>2</v>
      </c>
      <c r="N8820" t="str">
        <f>TEXT(SalesData[[#This Row],[Order Date]], "mmmm")</f>
        <v>February</v>
      </c>
      <c r="O8820" s="7">
        <f>IF(SalesData[Sales]=0,0,SalesData[Profit]/SalesData[Sales])</f>
        <v>0.10763381663452307</v>
      </c>
      <c r="P8820" s="8">
        <f t="shared" si="137"/>
        <v>5.3856096510124945E-4</v>
      </c>
      <c r="Q8820" t="str">
        <f>IF(SalesData[[#This Row],[Discount]]&gt;0, "Yes", "No")</f>
        <v>Yes</v>
      </c>
      <c r="R8820" t="str">
        <f>TEXT(SalesData[[#This Row],[Order Date]],"mmm-yyyy")</f>
        <v>Feb-2025</v>
      </c>
      <c r="S8820">
        <f>YEAR(SalesData[[#This Row],[Order Date]])*100 + MONTH(SalesData[[#This Row],[Order Date]])</f>
        <v>202502</v>
      </c>
    </row>
    <row r="8821" spans="1:19" x14ac:dyDescent="0.3">
      <c r="A8821" t="s">
        <v>10472</v>
      </c>
      <c r="B8821" s="3">
        <v>45703</v>
      </c>
      <c r="C8821" t="s">
        <v>10473</v>
      </c>
      <c r="D8821" t="s">
        <v>30</v>
      </c>
      <c r="E8821" t="s">
        <v>19</v>
      </c>
      <c r="F8821" t="s">
        <v>91</v>
      </c>
      <c r="G8821">
        <v>9</v>
      </c>
      <c r="H8821" s="5">
        <v>947.46</v>
      </c>
      <c r="I8821" s="5">
        <v>0.09</v>
      </c>
      <c r="J8821" s="5">
        <v>7759.6974</v>
      </c>
      <c r="K8821" s="5">
        <v>933.36249486872293</v>
      </c>
      <c r="L8821">
        <f>YEAR(SalesData[Order Date])</f>
        <v>2025</v>
      </c>
      <c r="M8821">
        <f>MONTH(SalesData[Order Date])</f>
        <v>2</v>
      </c>
      <c r="N8821" t="str">
        <f>TEXT(SalesData[[#This Row],[Order Date]], "mmmm")</f>
        <v>February</v>
      </c>
      <c r="O8821" s="7">
        <f>IF(SalesData[Sales]=0,0,SalesData[Profit]/SalesData[Sales])</f>
        <v>0.12028336245028355</v>
      </c>
      <c r="P8821" s="8">
        <f t="shared" si="137"/>
        <v>1.0554535283811455E-5</v>
      </c>
      <c r="Q8821" t="str">
        <f>IF(SalesData[[#This Row],[Discount]]&gt;0, "Yes", "No")</f>
        <v>Yes</v>
      </c>
      <c r="R8821" t="str">
        <f>TEXT(SalesData[[#This Row],[Order Date]],"mmm-yyyy")</f>
        <v>Feb-2025</v>
      </c>
      <c r="S8821">
        <f>YEAR(SalesData[[#This Row],[Order Date]])*100 + MONTH(SalesData[[#This Row],[Order Date]])</f>
        <v>202502</v>
      </c>
    </row>
    <row r="8822" spans="1:19" x14ac:dyDescent="0.3">
      <c r="A8822" t="s">
        <v>10486</v>
      </c>
      <c r="B8822" s="3">
        <v>45689</v>
      </c>
      <c r="C8822" t="s">
        <v>10487</v>
      </c>
      <c r="D8822" t="s">
        <v>30</v>
      </c>
      <c r="E8822" t="s">
        <v>26</v>
      </c>
      <c r="F8822" t="s">
        <v>44</v>
      </c>
      <c r="G8822">
        <v>1</v>
      </c>
      <c r="H8822" s="5">
        <v>950.29</v>
      </c>
      <c r="I8822" s="5">
        <v>0.03</v>
      </c>
      <c r="J8822" s="5">
        <v>921.78129999999999</v>
      </c>
      <c r="K8822" s="5">
        <v>65.864354388823116</v>
      </c>
      <c r="L8822">
        <f>YEAR(SalesData[Order Date])</f>
        <v>2025</v>
      </c>
      <c r="M8822">
        <f>MONTH(SalesData[Order Date])</f>
        <v>2</v>
      </c>
      <c r="N8822" t="str">
        <f>TEXT(SalesData[[#This Row],[Order Date]], "mmmm")</f>
        <v>February</v>
      </c>
      <c r="O8822" s="7">
        <f>IF(SalesData[Sales]=0,0,SalesData[Profit]/SalesData[Sales])</f>
        <v>7.1453341903142439E-2</v>
      </c>
      <c r="P8822" s="8">
        <f t="shared" si="137"/>
        <v>3.1569310421029372E-5</v>
      </c>
      <c r="Q8822" t="str">
        <f>IF(SalesData[[#This Row],[Discount]]&gt;0, "Yes", "No")</f>
        <v>Yes</v>
      </c>
      <c r="R8822" t="str">
        <f>TEXT(SalesData[[#This Row],[Order Date]],"mmm-yyyy")</f>
        <v>Feb-2025</v>
      </c>
      <c r="S8822">
        <f>YEAR(SalesData[[#This Row],[Order Date]])*100 + MONTH(SalesData[[#This Row],[Order Date]])</f>
        <v>202502</v>
      </c>
    </row>
    <row r="8823" spans="1:19" x14ac:dyDescent="0.3">
      <c r="A8823" t="s">
        <v>10565</v>
      </c>
      <c r="B8823" s="3">
        <v>45701</v>
      </c>
      <c r="C8823" t="s">
        <v>10566</v>
      </c>
      <c r="D8823" t="s">
        <v>13</v>
      </c>
      <c r="E8823" t="s">
        <v>26</v>
      </c>
      <c r="F8823" t="s">
        <v>31</v>
      </c>
      <c r="G8823">
        <v>8</v>
      </c>
      <c r="H8823" s="5">
        <v>40.03</v>
      </c>
      <c r="I8823" s="5">
        <v>0.21</v>
      </c>
      <c r="J8823" s="5">
        <v>252.9896</v>
      </c>
      <c r="K8823" s="5">
        <v>66.445262247135119</v>
      </c>
      <c r="L8823">
        <f>YEAR(SalesData[Order Date])</f>
        <v>2025</v>
      </c>
      <c r="M8823">
        <f>MONTH(SalesData[Order Date])</f>
        <v>2</v>
      </c>
      <c r="N8823" t="str">
        <f>TEXT(SalesData[[#This Row],[Order Date]], "mmmm")</f>
        <v>February</v>
      </c>
      <c r="O8823" s="7">
        <f>IF(SalesData[Sales]=0,0,SalesData[Profit]/SalesData[Sales])</f>
        <v>0.26264029132871519</v>
      </c>
      <c r="P8823" s="8">
        <f t="shared" si="137"/>
        <v>6.55758181363977E-4</v>
      </c>
      <c r="Q8823" t="str">
        <f>IF(SalesData[[#This Row],[Discount]]&gt;0, "Yes", "No")</f>
        <v>Yes</v>
      </c>
      <c r="R8823" t="str">
        <f>TEXT(SalesData[[#This Row],[Order Date]],"mmm-yyyy")</f>
        <v>Feb-2025</v>
      </c>
      <c r="S8823">
        <f>YEAR(SalesData[[#This Row],[Order Date]])*100 + MONTH(SalesData[[#This Row],[Order Date]])</f>
        <v>202502</v>
      </c>
    </row>
    <row r="8824" spans="1:19" x14ac:dyDescent="0.3">
      <c r="A8824" t="s">
        <v>10569</v>
      </c>
      <c r="B8824" s="3">
        <v>45715</v>
      </c>
      <c r="C8824" t="s">
        <v>10570</v>
      </c>
      <c r="D8824" t="s">
        <v>18</v>
      </c>
      <c r="E8824" t="s">
        <v>26</v>
      </c>
      <c r="F8824" t="s">
        <v>44</v>
      </c>
      <c r="G8824">
        <v>7</v>
      </c>
      <c r="H8824" s="5">
        <v>310.49</v>
      </c>
      <c r="I8824" s="5">
        <v>0.18</v>
      </c>
      <c r="J8824" s="5">
        <v>1782.2126000000001</v>
      </c>
      <c r="K8824" s="5">
        <v>339.05580101384447</v>
      </c>
      <c r="L8824">
        <f>YEAR(SalesData[Order Date])</f>
        <v>2025</v>
      </c>
      <c r="M8824">
        <f>MONTH(SalesData[Order Date])</f>
        <v>2</v>
      </c>
      <c r="N8824" t="str">
        <f>TEXT(SalesData[[#This Row],[Order Date]], "mmmm")</f>
        <v>February</v>
      </c>
      <c r="O8824" s="7">
        <f>IF(SalesData[Sales]=0,0,SalesData[Profit]/SalesData[Sales])</f>
        <v>0.19024430700009889</v>
      </c>
      <c r="P8824" s="8">
        <f t="shared" si="137"/>
        <v>8.2818402248979709E-5</v>
      </c>
      <c r="Q8824" t="str">
        <f>IF(SalesData[[#This Row],[Discount]]&gt;0, "Yes", "No")</f>
        <v>Yes</v>
      </c>
      <c r="R8824" t="str">
        <f>TEXT(SalesData[[#This Row],[Order Date]],"mmm-yyyy")</f>
        <v>Feb-2025</v>
      </c>
      <c r="S8824">
        <f>YEAR(SalesData[[#This Row],[Order Date]])*100 + MONTH(SalesData[[#This Row],[Order Date]])</f>
        <v>202502</v>
      </c>
    </row>
    <row r="8825" spans="1:19" x14ac:dyDescent="0.3">
      <c r="A8825" t="s">
        <v>10583</v>
      </c>
      <c r="B8825" s="3">
        <v>45697</v>
      </c>
      <c r="C8825" t="s">
        <v>10584</v>
      </c>
      <c r="D8825" t="s">
        <v>23</v>
      </c>
      <c r="E8825" t="s">
        <v>14</v>
      </c>
      <c r="F8825" t="s">
        <v>20</v>
      </c>
      <c r="G8825">
        <v>9</v>
      </c>
      <c r="H8825" s="5">
        <v>246.32</v>
      </c>
      <c r="I8825" s="5">
        <v>0.14000000000000001</v>
      </c>
      <c r="J8825" s="5">
        <v>1906.5168000000001</v>
      </c>
      <c r="K8825" s="5">
        <v>150.91777252969069</v>
      </c>
      <c r="L8825">
        <f>YEAR(SalesData[Order Date])</f>
        <v>2025</v>
      </c>
      <c r="M8825">
        <f>MONTH(SalesData[Order Date])</f>
        <v>2</v>
      </c>
      <c r="N8825" t="str">
        <f>TEXT(SalesData[[#This Row],[Order Date]], "mmmm")</f>
        <v>February</v>
      </c>
      <c r="O8825" s="7">
        <f>IF(SalesData[Sales]=0,0,SalesData[Profit]/SalesData[Sales])</f>
        <v>7.9158899900431345E-2</v>
      </c>
      <c r="P8825" s="8">
        <f t="shared" si="137"/>
        <v>6.3151816967991052E-5</v>
      </c>
      <c r="Q8825" t="str">
        <f>IF(SalesData[[#This Row],[Discount]]&gt;0, "Yes", "No")</f>
        <v>Yes</v>
      </c>
      <c r="R8825" t="str">
        <f>TEXT(SalesData[[#This Row],[Order Date]],"mmm-yyyy")</f>
        <v>Feb-2025</v>
      </c>
      <c r="S8825">
        <f>YEAR(SalesData[[#This Row],[Order Date]])*100 + MONTH(SalesData[[#This Row],[Order Date]])</f>
        <v>202502</v>
      </c>
    </row>
    <row r="8826" spans="1:19" x14ac:dyDescent="0.3">
      <c r="A8826" t="s">
        <v>10614</v>
      </c>
      <c r="B8826" s="3">
        <v>45704</v>
      </c>
      <c r="C8826" t="s">
        <v>10615</v>
      </c>
      <c r="D8826" t="s">
        <v>23</v>
      </c>
      <c r="E8826" t="s">
        <v>19</v>
      </c>
      <c r="F8826" t="s">
        <v>34</v>
      </c>
      <c r="G8826">
        <v>9</v>
      </c>
      <c r="H8826" s="5">
        <v>935.57</v>
      </c>
      <c r="I8826" s="5">
        <v>0.02</v>
      </c>
      <c r="J8826" s="5">
        <v>8251.7274000000016</v>
      </c>
      <c r="K8826" s="5">
        <v>1123.918533833307</v>
      </c>
      <c r="L8826">
        <f>YEAR(SalesData[Order Date])</f>
        <v>2025</v>
      </c>
      <c r="M8826">
        <f>MONTH(SalesData[Order Date])</f>
        <v>2</v>
      </c>
      <c r="N8826" t="str">
        <f>TEXT(SalesData[[#This Row],[Order Date]], "mmmm")</f>
        <v>February</v>
      </c>
      <c r="O8826" s="7">
        <f>IF(SalesData[Sales]=0,0,SalesData[Profit]/SalesData[Sales])</f>
        <v>0.13620403090791716</v>
      </c>
      <c r="P8826" s="8">
        <f t="shared" si="137"/>
        <v>2.3752602394499844E-6</v>
      </c>
      <c r="Q8826" t="str">
        <f>IF(SalesData[[#This Row],[Discount]]&gt;0, "Yes", "No")</f>
        <v>Yes</v>
      </c>
      <c r="R8826" t="str">
        <f>TEXT(SalesData[[#This Row],[Order Date]],"mmm-yyyy")</f>
        <v>Feb-2025</v>
      </c>
      <c r="S8826">
        <f>YEAR(SalesData[[#This Row],[Order Date]])*100 + MONTH(SalesData[[#This Row],[Order Date]])</f>
        <v>202502</v>
      </c>
    </row>
    <row r="8827" spans="1:19" x14ac:dyDescent="0.3">
      <c r="A8827" t="s">
        <v>10618</v>
      </c>
      <c r="B8827" s="3">
        <v>45716</v>
      </c>
      <c r="C8827" t="s">
        <v>10619</v>
      </c>
      <c r="D8827" t="s">
        <v>18</v>
      </c>
      <c r="E8827" t="s">
        <v>19</v>
      </c>
      <c r="F8827" t="s">
        <v>15</v>
      </c>
      <c r="G8827">
        <v>8</v>
      </c>
      <c r="H8827" s="5">
        <v>289.95</v>
      </c>
      <c r="I8827" s="5">
        <v>0.09</v>
      </c>
      <c r="J8827" s="5">
        <v>2110.8359999999998</v>
      </c>
      <c r="K8827" s="5">
        <v>428.64823126411079</v>
      </c>
      <c r="L8827">
        <f>YEAR(SalesData[Order Date])</f>
        <v>2025</v>
      </c>
      <c r="M8827">
        <f>MONTH(SalesData[Order Date])</f>
        <v>2</v>
      </c>
      <c r="N8827" t="str">
        <f>TEXT(SalesData[[#This Row],[Order Date]], "mmmm")</f>
        <v>February</v>
      </c>
      <c r="O8827" s="7">
        <f>IF(SalesData[Sales]=0,0,SalesData[Profit]/SalesData[Sales])</f>
        <v>0.20307036229442307</v>
      </c>
      <c r="P8827" s="8">
        <f t="shared" si="137"/>
        <v>3.8799793067770308E-5</v>
      </c>
      <c r="Q8827" t="str">
        <f>IF(SalesData[[#This Row],[Discount]]&gt;0, "Yes", "No")</f>
        <v>Yes</v>
      </c>
      <c r="R8827" t="str">
        <f>TEXT(SalesData[[#This Row],[Order Date]],"mmm-yyyy")</f>
        <v>Feb-2025</v>
      </c>
      <c r="S8827">
        <f>YEAR(SalesData[[#This Row],[Order Date]])*100 + MONTH(SalesData[[#This Row],[Order Date]])</f>
        <v>202502</v>
      </c>
    </row>
    <row r="8828" spans="1:19" x14ac:dyDescent="0.3">
      <c r="A8828" t="s">
        <v>10683</v>
      </c>
      <c r="B8828" s="3">
        <v>45692</v>
      </c>
      <c r="C8828" t="s">
        <v>10684</v>
      </c>
      <c r="D8828" t="s">
        <v>13</v>
      </c>
      <c r="E8828" t="s">
        <v>14</v>
      </c>
      <c r="F8828" t="s">
        <v>15</v>
      </c>
      <c r="G8828">
        <v>9</v>
      </c>
      <c r="H8828" s="5">
        <v>779.85</v>
      </c>
      <c r="I8828" s="5">
        <v>0.28999999999999998</v>
      </c>
      <c r="J8828" s="5">
        <v>4983.2415000000001</v>
      </c>
      <c r="K8828" s="5">
        <v>1265.306537710391</v>
      </c>
      <c r="L8828">
        <f>YEAR(SalesData[Order Date])</f>
        <v>2025</v>
      </c>
      <c r="M8828">
        <f>MONTH(SalesData[Order Date])</f>
        <v>2</v>
      </c>
      <c r="N8828" t="str">
        <f>TEXT(SalesData[[#This Row],[Order Date]], "mmmm")</f>
        <v>February</v>
      </c>
      <c r="O8828" s="7">
        <f>IF(SalesData[Sales]=0,0,SalesData[Profit]/SalesData[Sales])</f>
        <v>0.25391234555066033</v>
      </c>
      <c r="P8828" s="8">
        <f t="shared" si="137"/>
        <v>4.1318487173459275E-5</v>
      </c>
      <c r="Q8828" t="str">
        <f>IF(SalesData[[#This Row],[Discount]]&gt;0, "Yes", "No")</f>
        <v>Yes</v>
      </c>
      <c r="R8828" t="str">
        <f>TEXT(SalesData[[#This Row],[Order Date]],"mmm-yyyy")</f>
        <v>Feb-2025</v>
      </c>
      <c r="S8828">
        <f>YEAR(SalesData[[#This Row],[Order Date]])*100 + MONTH(SalesData[[#This Row],[Order Date]])</f>
        <v>202502</v>
      </c>
    </row>
    <row r="8829" spans="1:19" x14ac:dyDescent="0.3">
      <c r="A8829" t="s">
        <v>10705</v>
      </c>
      <c r="B8829" s="3">
        <v>45705</v>
      </c>
      <c r="C8829" t="s">
        <v>10706</v>
      </c>
      <c r="D8829" t="s">
        <v>13</v>
      </c>
      <c r="E8829" t="s">
        <v>19</v>
      </c>
      <c r="F8829" t="s">
        <v>27</v>
      </c>
      <c r="G8829">
        <v>8</v>
      </c>
      <c r="H8829" s="5">
        <v>83.93</v>
      </c>
      <c r="I8829" s="5">
        <v>0.16</v>
      </c>
      <c r="J8829" s="5">
        <v>564.00959999999998</v>
      </c>
      <c r="K8829" s="5">
        <v>164.95297618882611</v>
      </c>
      <c r="L8829">
        <f>YEAR(SalesData[Order Date])</f>
        <v>2025</v>
      </c>
      <c r="M8829">
        <f>MONTH(SalesData[Order Date])</f>
        <v>2</v>
      </c>
      <c r="N8829" t="str">
        <f>TEXT(SalesData[[#This Row],[Order Date]], "mmmm")</f>
        <v>February</v>
      </c>
      <c r="O8829" s="7">
        <f>IF(SalesData[Sales]=0,0,SalesData[Profit]/SalesData[Sales])</f>
        <v>0.29246483781273602</v>
      </c>
      <c r="P8829" s="8">
        <f t="shared" si="137"/>
        <v>2.3829381627546765E-4</v>
      </c>
      <c r="Q8829" t="str">
        <f>IF(SalesData[[#This Row],[Discount]]&gt;0, "Yes", "No")</f>
        <v>Yes</v>
      </c>
      <c r="R8829" t="str">
        <f>TEXT(SalesData[[#This Row],[Order Date]],"mmm-yyyy")</f>
        <v>Feb-2025</v>
      </c>
      <c r="S8829">
        <f>YEAR(SalesData[[#This Row],[Order Date]])*100 + MONTH(SalesData[[#This Row],[Order Date]])</f>
        <v>202502</v>
      </c>
    </row>
    <row r="8830" spans="1:19" x14ac:dyDescent="0.3">
      <c r="A8830" t="s">
        <v>10724</v>
      </c>
      <c r="B8830" s="3">
        <v>45706</v>
      </c>
      <c r="C8830" t="s">
        <v>10725</v>
      </c>
      <c r="D8830" t="s">
        <v>18</v>
      </c>
      <c r="E8830" t="s">
        <v>14</v>
      </c>
      <c r="F8830" t="s">
        <v>20</v>
      </c>
      <c r="G8830">
        <v>1</v>
      </c>
      <c r="H8830" s="5">
        <v>81.63</v>
      </c>
      <c r="I8830" s="5">
        <v>0.28999999999999998</v>
      </c>
      <c r="J8830" s="5">
        <v>57.957299999999996</v>
      </c>
      <c r="K8830" s="5">
        <v>3.7446052591390182</v>
      </c>
      <c r="L8830">
        <f>YEAR(SalesData[Order Date])</f>
        <v>2025</v>
      </c>
      <c r="M8830">
        <f>MONTH(SalesData[Order Date])</f>
        <v>2</v>
      </c>
      <c r="N8830" t="str">
        <f>TEXT(SalesData[[#This Row],[Order Date]], "mmmm")</f>
        <v>February</v>
      </c>
      <c r="O8830" s="7">
        <f>IF(SalesData[Sales]=0,0,SalesData[Profit]/SalesData[Sales])</f>
        <v>6.460972576602117E-2</v>
      </c>
      <c r="P8830" s="8">
        <f t="shared" si="137"/>
        <v>3.55261546000245E-3</v>
      </c>
      <c r="Q8830" t="str">
        <f>IF(SalesData[[#This Row],[Discount]]&gt;0, "Yes", "No")</f>
        <v>Yes</v>
      </c>
      <c r="R8830" t="str">
        <f>TEXT(SalesData[[#This Row],[Order Date]],"mmm-yyyy")</f>
        <v>Feb-2025</v>
      </c>
      <c r="S8830">
        <f>YEAR(SalesData[[#This Row],[Order Date]])*100 + MONTH(SalesData[[#This Row],[Order Date]])</f>
        <v>202502</v>
      </c>
    </row>
    <row r="8831" spans="1:19" x14ac:dyDescent="0.3">
      <c r="A8831" t="s">
        <v>10782</v>
      </c>
      <c r="B8831" s="3">
        <v>45696</v>
      </c>
      <c r="C8831" t="s">
        <v>10783</v>
      </c>
      <c r="D8831" t="s">
        <v>18</v>
      </c>
      <c r="E8831" t="s">
        <v>26</v>
      </c>
      <c r="F8831" t="s">
        <v>53</v>
      </c>
      <c r="G8831">
        <v>6</v>
      </c>
      <c r="H8831" s="5">
        <v>414.25</v>
      </c>
      <c r="I8831" s="5">
        <v>0.12</v>
      </c>
      <c r="J8831" s="5">
        <v>2187.2399999999998</v>
      </c>
      <c r="K8831" s="5">
        <v>573.30903731682724</v>
      </c>
      <c r="L8831">
        <f>YEAR(SalesData[Order Date])</f>
        <v>2025</v>
      </c>
      <c r="M8831">
        <f>MONTH(SalesData[Order Date])</f>
        <v>2</v>
      </c>
      <c r="N8831" t="str">
        <f>TEXT(SalesData[[#This Row],[Order Date]], "mmmm")</f>
        <v>February</v>
      </c>
      <c r="O8831" s="7">
        <f>IF(SalesData[Sales]=0,0,SalesData[Profit]/SalesData[Sales])</f>
        <v>0.26211528561878317</v>
      </c>
      <c r="P8831" s="8">
        <f t="shared" si="137"/>
        <v>4.828002414001207E-5</v>
      </c>
      <c r="Q8831" t="str">
        <f>IF(SalesData[[#This Row],[Discount]]&gt;0, "Yes", "No")</f>
        <v>Yes</v>
      </c>
      <c r="R8831" t="str">
        <f>TEXT(SalesData[[#This Row],[Order Date]],"mmm-yyyy")</f>
        <v>Feb-2025</v>
      </c>
      <c r="S8831">
        <f>YEAR(SalesData[[#This Row],[Order Date]])*100 + MONTH(SalesData[[#This Row],[Order Date]])</f>
        <v>202502</v>
      </c>
    </row>
    <row r="8832" spans="1:19" x14ac:dyDescent="0.3">
      <c r="A8832" t="s">
        <v>10842</v>
      </c>
      <c r="B8832" s="3">
        <v>45709</v>
      </c>
      <c r="C8832" t="s">
        <v>10843</v>
      </c>
      <c r="D8832" t="s">
        <v>18</v>
      </c>
      <c r="E8832" t="s">
        <v>26</v>
      </c>
      <c r="F8832" t="s">
        <v>31</v>
      </c>
      <c r="G8832">
        <v>8</v>
      </c>
      <c r="H8832" s="5">
        <v>123.37</v>
      </c>
      <c r="I8832" s="5">
        <v>0.03</v>
      </c>
      <c r="J8832" s="5">
        <v>957.35120000000006</v>
      </c>
      <c r="K8832" s="5">
        <v>203.55727929628631</v>
      </c>
      <c r="L8832">
        <f>YEAR(SalesData[Order Date])</f>
        <v>2025</v>
      </c>
      <c r="M8832">
        <f>MONTH(SalesData[Order Date])</f>
        <v>2</v>
      </c>
      <c r="N8832" t="str">
        <f>TEXT(SalesData[[#This Row],[Order Date]], "mmmm")</f>
        <v>February</v>
      </c>
      <c r="O8832" s="7">
        <f>IF(SalesData[Sales]=0,0,SalesData[Profit]/SalesData[Sales])</f>
        <v>0.21262550179734072</v>
      </c>
      <c r="P8832" s="8">
        <f t="shared" si="137"/>
        <v>3.039636864715895E-5</v>
      </c>
      <c r="Q8832" t="str">
        <f>IF(SalesData[[#This Row],[Discount]]&gt;0, "Yes", "No")</f>
        <v>Yes</v>
      </c>
      <c r="R8832" t="str">
        <f>TEXT(SalesData[[#This Row],[Order Date]],"mmm-yyyy")</f>
        <v>Feb-2025</v>
      </c>
      <c r="S8832">
        <f>YEAR(SalesData[[#This Row],[Order Date]])*100 + MONTH(SalesData[[#This Row],[Order Date]])</f>
        <v>202502</v>
      </c>
    </row>
    <row r="8833" spans="1:19" x14ac:dyDescent="0.3">
      <c r="A8833" t="s">
        <v>10867</v>
      </c>
      <c r="B8833" s="3">
        <v>45703</v>
      </c>
      <c r="C8833" t="s">
        <v>10868</v>
      </c>
      <c r="D8833" t="s">
        <v>23</v>
      </c>
      <c r="E8833" t="s">
        <v>19</v>
      </c>
      <c r="F8833" t="s">
        <v>20</v>
      </c>
      <c r="G8833">
        <v>7</v>
      </c>
      <c r="H8833" s="5">
        <v>400.03</v>
      </c>
      <c r="I8833" s="5">
        <v>0.08</v>
      </c>
      <c r="J8833" s="5">
        <v>2576.1932000000002</v>
      </c>
      <c r="K8833" s="5">
        <v>734.90737458065814</v>
      </c>
      <c r="L8833">
        <f>YEAR(SalesData[Order Date])</f>
        <v>2025</v>
      </c>
      <c r="M8833">
        <f>MONTH(SalesData[Order Date])</f>
        <v>2</v>
      </c>
      <c r="N8833" t="str">
        <f>TEXT(SalesData[[#This Row],[Order Date]], "mmmm")</f>
        <v>February</v>
      </c>
      <c r="O8833" s="7">
        <f>IF(SalesData[Sales]=0,0,SalesData[Profit]/SalesData[Sales])</f>
        <v>0.28526873472869119</v>
      </c>
      <c r="P8833" s="8">
        <f t="shared" si="137"/>
        <v>2.8569285874987948E-5</v>
      </c>
      <c r="Q8833" t="str">
        <f>IF(SalesData[[#This Row],[Discount]]&gt;0, "Yes", "No")</f>
        <v>Yes</v>
      </c>
      <c r="R8833" t="str">
        <f>TEXT(SalesData[[#This Row],[Order Date]],"mmm-yyyy")</f>
        <v>Feb-2025</v>
      </c>
      <c r="S8833">
        <f>YEAR(SalesData[[#This Row],[Order Date]])*100 + MONTH(SalesData[[#This Row],[Order Date]])</f>
        <v>202502</v>
      </c>
    </row>
    <row r="8834" spans="1:19" x14ac:dyDescent="0.3">
      <c r="A8834" t="s">
        <v>10873</v>
      </c>
      <c r="B8834" s="3">
        <v>45706</v>
      </c>
      <c r="C8834" t="s">
        <v>867</v>
      </c>
      <c r="D8834" t="s">
        <v>13</v>
      </c>
      <c r="E8834" t="s">
        <v>19</v>
      </c>
      <c r="F8834" t="s">
        <v>39</v>
      </c>
      <c r="G8834">
        <v>8</v>
      </c>
      <c r="H8834" s="5">
        <v>864.83</v>
      </c>
      <c r="I8834" s="5">
        <v>0.24</v>
      </c>
      <c r="J8834" s="5">
        <v>5258.1664000000001</v>
      </c>
      <c r="K8834" s="5">
        <v>773.50546895677689</v>
      </c>
      <c r="L8834">
        <f>YEAR(SalesData[Order Date])</f>
        <v>2025</v>
      </c>
      <c r="M8834">
        <f>MONTH(SalesData[Order Date])</f>
        <v>2</v>
      </c>
      <c r="N8834" t="str">
        <f>TEXT(SalesData[[#This Row],[Order Date]], "mmmm")</f>
        <v>February</v>
      </c>
      <c r="O8834" s="7">
        <f>IF(SalesData[Sales]=0,0,SalesData[Profit]/SalesData[Sales])</f>
        <v>0.14710555165328676</v>
      </c>
      <c r="P8834" s="8">
        <f t="shared" ref="P8834:P8897" si="138">IF(H:H*G:G=0, 0, (I:I/(H:H*G:G)))</f>
        <v>3.4688898396216595E-5</v>
      </c>
      <c r="Q8834" t="str">
        <f>IF(SalesData[[#This Row],[Discount]]&gt;0, "Yes", "No")</f>
        <v>Yes</v>
      </c>
      <c r="R8834" t="str">
        <f>TEXT(SalesData[[#This Row],[Order Date]],"mmm-yyyy")</f>
        <v>Feb-2025</v>
      </c>
      <c r="S8834">
        <f>YEAR(SalesData[[#This Row],[Order Date]])*100 + MONTH(SalesData[[#This Row],[Order Date]])</f>
        <v>202502</v>
      </c>
    </row>
    <row r="8835" spans="1:19" x14ac:dyDescent="0.3">
      <c r="A8835" t="s">
        <v>10910</v>
      </c>
      <c r="B8835" s="3">
        <v>45707</v>
      </c>
      <c r="C8835" t="s">
        <v>10911</v>
      </c>
      <c r="D8835" t="s">
        <v>30</v>
      </c>
      <c r="E8835" t="s">
        <v>19</v>
      </c>
      <c r="F8835" t="s">
        <v>27</v>
      </c>
      <c r="G8835">
        <v>8</v>
      </c>
      <c r="H8835" s="5">
        <v>54.03</v>
      </c>
      <c r="I8835" s="5">
        <v>0</v>
      </c>
      <c r="J8835" s="5">
        <v>432.24</v>
      </c>
      <c r="K8835" s="5">
        <v>119.90768468111889</v>
      </c>
      <c r="L8835">
        <f>YEAR(SalesData[Order Date])</f>
        <v>2025</v>
      </c>
      <c r="M8835">
        <f>MONTH(SalesData[Order Date])</f>
        <v>2</v>
      </c>
      <c r="N8835" t="str">
        <f>TEXT(SalesData[[#This Row],[Order Date]], "mmmm")</f>
        <v>February</v>
      </c>
      <c r="O8835" s="7">
        <f>IF(SalesData[Sales]=0,0,SalesData[Profit]/SalesData[Sales])</f>
        <v>0.27740996826096359</v>
      </c>
      <c r="P8835" s="8">
        <f t="shared" si="138"/>
        <v>0</v>
      </c>
      <c r="Q8835" t="str">
        <f>IF(SalesData[[#This Row],[Discount]]&gt;0, "Yes", "No")</f>
        <v>No</v>
      </c>
      <c r="R8835" t="str">
        <f>TEXT(SalesData[[#This Row],[Order Date]],"mmm-yyyy")</f>
        <v>Feb-2025</v>
      </c>
      <c r="S8835">
        <f>YEAR(SalesData[[#This Row],[Order Date]])*100 + MONTH(SalesData[[#This Row],[Order Date]])</f>
        <v>202502</v>
      </c>
    </row>
    <row r="8836" spans="1:19" x14ac:dyDescent="0.3">
      <c r="A8836" t="s">
        <v>10912</v>
      </c>
      <c r="B8836" s="3">
        <v>45701</v>
      </c>
      <c r="C8836" t="s">
        <v>10913</v>
      </c>
      <c r="D8836" t="s">
        <v>23</v>
      </c>
      <c r="E8836" t="s">
        <v>19</v>
      </c>
      <c r="F8836" t="s">
        <v>91</v>
      </c>
      <c r="G8836">
        <v>7</v>
      </c>
      <c r="H8836" s="5">
        <v>772.4</v>
      </c>
      <c r="I8836" s="5">
        <v>0.28000000000000003</v>
      </c>
      <c r="J8836" s="5">
        <v>3892.8960000000002</v>
      </c>
      <c r="K8836" s="5">
        <v>546.87017588395247</v>
      </c>
      <c r="L8836">
        <f>YEAR(SalesData[Order Date])</f>
        <v>2025</v>
      </c>
      <c r="M8836">
        <f>MONTH(SalesData[Order Date])</f>
        <v>2</v>
      </c>
      <c r="N8836" t="str">
        <f>TEXT(SalesData[[#This Row],[Order Date]], "mmmm")</f>
        <v>February</v>
      </c>
      <c r="O8836" s="7">
        <f>IF(SalesData[Sales]=0,0,SalesData[Profit]/SalesData[Sales])</f>
        <v>0.14047900994117296</v>
      </c>
      <c r="P8836" s="8">
        <f t="shared" si="138"/>
        <v>5.1786639047125847E-5</v>
      </c>
      <c r="Q8836" t="str">
        <f>IF(SalesData[[#This Row],[Discount]]&gt;0, "Yes", "No")</f>
        <v>Yes</v>
      </c>
      <c r="R8836" t="str">
        <f>TEXT(SalesData[[#This Row],[Order Date]],"mmm-yyyy")</f>
        <v>Feb-2025</v>
      </c>
      <c r="S8836">
        <f>YEAR(SalesData[[#This Row],[Order Date]])*100 + MONTH(SalesData[[#This Row],[Order Date]])</f>
        <v>202502</v>
      </c>
    </row>
    <row r="8837" spans="1:19" x14ac:dyDescent="0.3">
      <c r="A8837" t="s">
        <v>10984</v>
      </c>
      <c r="B8837" s="3">
        <v>45708</v>
      </c>
      <c r="C8837" t="s">
        <v>10985</v>
      </c>
      <c r="D8837" t="s">
        <v>23</v>
      </c>
      <c r="E8837" t="s">
        <v>26</v>
      </c>
      <c r="F8837" t="s">
        <v>31</v>
      </c>
      <c r="G8837">
        <v>6</v>
      </c>
      <c r="H8837" s="5">
        <v>358.08</v>
      </c>
      <c r="I8837" s="5">
        <v>0.2</v>
      </c>
      <c r="J8837" s="5">
        <v>1718.7840000000001</v>
      </c>
      <c r="K8837" s="5">
        <v>92.318225306269539</v>
      </c>
      <c r="L8837">
        <f>YEAR(SalesData[Order Date])</f>
        <v>2025</v>
      </c>
      <c r="M8837">
        <f>MONTH(SalesData[Order Date])</f>
        <v>2</v>
      </c>
      <c r="N8837" t="str">
        <f>TEXT(SalesData[[#This Row],[Order Date]], "mmmm")</f>
        <v>February</v>
      </c>
      <c r="O8837" s="7">
        <f>IF(SalesData[Sales]=0,0,SalesData[Profit]/SalesData[Sales])</f>
        <v>5.3711359488027313E-2</v>
      </c>
      <c r="P8837" s="8">
        <f t="shared" si="138"/>
        <v>9.3089067619898724E-5</v>
      </c>
      <c r="Q8837" t="str">
        <f>IF(SalesData[[#This Row],[Discount]]&gt;0, "Yes", "No")</f>
        <v>Yes</v>
      </c>
      <c r="R8837" t="str">
        <f>TEXT(SalesData[[#This Row],[Order Date]],"mmm-yyyy")</f>
        <v>Feb-2025</v>
      </c>
      <c r="S8837">
        <f>YEAR(SalesData[[#This Row],[Order Date]])*100 + MONTH(SalesData[[#This Row],[Order Date]])</f>
        <v>202502</v>
      </c>
    </row>
    <row r="8838" spans="1:19" x14ac:dyDescent="0.3">
      <c r="A8838" t="s">
        <v>10986</v>
      </c>
      <c r="B8838" s="3">
        <v>45705</v>
      </c>
      <c r="C8838" t="s">
        <v>10987</v>
      </c>
      <c r="D8838" t="s">
        <v>18</v>
      </c>
      <c r="E8838" t="s">
        <v>14</v>
      </c>
      <c r="F8838" t="s">
        <v>27</v>
      </c>
      <c r="G8838">
        <v>2</v>
      </c>
      <c r="H8838" s="5">
        <v>232.67</v>
      </c>
      <c r="I8838" s="5">
        <v>0.02</v>
      </c>
      <c r="J8838" s="5">
        <v>456.03320000000002</v>
      </c>
      <c r="K8838" s="5">
        <v>60.844717027360332</v>
      </c>
      <c r="L8838">
        <f>YEAR(SalesData[Order Date])</f>
        <v>2025</v>
      </c>
      <c r="M8838">
        <f>MONTH(SalesData[Order Date])</f>
        <v>2</v>
      </c>
      <c r="N8838" t="str">
        <f>TEXT(SalesData[[#This Row],[Order Date]], "mmmm")</f>
        <v>February</v>
      </c>
      <c r="O8838" s="7">
        <f>IF(SalesData[Sales]=0,0,SalesData[Profit]/SalesData[Sales])</f>
        <v>0.13342168295501364</v>
      </c>
      <c r="P8838" s="8">
        <f t="shared" si="138"/>
        <v>4.2979326943740062E-5</v>
      </c>
      <c r="Q8838" t="str">
        <f>IF(SalesData[[#This Row],[Discount]]&gt;0, "Yes", "No")</f>
        <v>Yes</v>
      </c>
      <c r="R8838" t="str">
        <f>TEXT(SalesData[[#This Row],[Order Date]],"mmm-yyyy")</f>
        <v>Feb-2025</v>
      </c>
      <c r="S8838">
        <f>YEAR(SalesData[[#This Row],[Order Date]])*100 + MONTH(SalesData[[#This Row],[Order Date]])</f>
        <v>202502</v>
      </c>
    </row>
    <row r="8839" spans="1:19" x14ac:dyDescent="0.3">
      <c r="A8839" t="s">
        <v>11189</v>
      </c>
      <c r="B8839" s="3">
        <v>45715</v>
      </c>
      <c r="C8839" t="s">
        <v>11190</v>
      </c>
      <c r="D8839" t="s">
        <v>23</v>
      </c>
      <c r="E8839" t="s">
        <v>14</v>
      </c>
      <c r="F8839" t="s">
        <v>34</v>
      </c>
      <c r="G8839">
        <v>2</v>
      </c>
      <c r="H8839" s="5">
        <v>381.62</v>
      </c>
      <c r="I8839" s="5">
        <v>0.11</v>
      </c>
      <c r="J8839" s="5">
        <v>679.28359999999998</v>
      </c>
      <c r="K8839" s="5">
        <v>166.00333237091971</v>
      </c>
      <c r="L8839">
        <f>YEAR(SalesData[Order Date])</f>
        <v>2025</v>
      </c>
      <c r="M8839">
        <f>MONTH(SalesData[Order Date])</f>
        <v>2</v>
      </c>
      <c r="N8839" t="str">
        <f>TEXT(SalesData[[#This Row],[Order Date]], "mmmm")</f>
        <v>February</v>
      </c>
      <c r="O8839" s="7">
        <f>IF(SalesData[Sales]=0,0,SalesData[Profit]/SalesData[Sales])</f>
        <v>0.24438000913156113</v>
      </c>
      <c r="P8839" s="8">
        <f t="shared" si="138"/>
        <v>1.4412242544939991E-4</v>
      </c>
      <c r="Q8839" t="str">
        <f>IF(SalesData[[#This Row],[Discount]]&gt;0, "Yes", "No")</f>
        <v>Yes</v>
      </c>
      <c r="R8839" t="str">
        <f>TEXT(SalesData[[#This Row],[Order Date]],"mmm-yyyy")</f>
        <v>Feb-2025</v>
      </c>
      <c r="S8839">
        <f>YEAR(SalesData[[#This Row],[Order Date]])*100 + MONTH(SalesData[[#This Row],[Order Date]])</f>
        <v>202502</v>
      </c>
    </row>
    <row r="8840" spans="1:19" x14ac:dyDescent="0.3">
      <c r="A8840" t="s">
        <v>11268</v>
      </c>
      <c r="B8840" s="3">
        <v>45706</v>
      </c>
      <c r="C8840" t="s">
        <v>11269</v>
      </c>
      <c r="D8840" t="s">
        <v>30</v>
      </c>
      <c r="E8840" t="s">
        <v>26</v>
      </c>
      <c r="F8840" t="s">
        <v>62</v>
      </c>
      <c r="G8840">
        <v>8</v>
      </c>
      <c r="H8840" s="5">
        <v>564.58000000000004</v>
      </c>
      <c r="I8840" s="5">
        <v>0.24</v>
      </c>
      <c r="J8840" s="5">
        <v>3432.6464000000001</v>
      </c>
      <c r="K8840" s="5">
        <v>541.10910284188196</v>
      </c>
      <c r="L8840">
        <f>YEAR(SalesData[Order Date])</f>
        <v>2025</v>
      </c>
      <c r="M8840">
        <f>MONTH(SalesData[Order Date])</f>
        <v>2</v>
      </c>
      <c r="N8840" t="str">
        <f>TEXT(SalesData[[#This Row],[Order Date]], "mmmm")</f>
        <v>February</v>
      </c>
      <c r="O8840" s="7">
        <f>IF(SalesData[Sales]=0,0,SalesData[Profit]/SalesData[Sales])</f>
        <v>0.15763613253083159</v>
      </c>
      <c r="P8840" s="8">
        <f t="shared" si="138"/>
        <v>5.3136845088384282E-5</v>
      </c>
      <c r="Q8840" t="str">
        <f>IF(SalesData[[#This Row],[Discount]]&gt;0, "Yes", "No")</f>
        <v>Yes</v>
      </c>
      <c r="R8840" t="str">
        <f>TEXT(SalesData[[#This Row],[Order Date]],"mmm-yyyy")</f>
        <v>Feb-2025</v>
      </c>
      <c r="S8840">
        <f>YEAR(SalesData[[#This Row],[Order Date]])*100 + MONTH(SalesData[[#This Row],[Order Date]])</f>
        <v>202502</v>
      </c>
    </row>
    <row r="8841" spans="1:19" x14ac:dyDescent="0.3">
      <c r="A8841" t="s">
        <v>11274</v>
      </c>
      <c r="B8841" s="3">
        <v>45700</v>
      </c>
      <c r="C8841" t="s">
        <v>5104</v>
      </c>
      <c r="D8841" t="s">
        <v>30</v>
      </c>
      <c r="E8841" t="s">
        <v>19</v>
      </c>
      <c r="F8841" t="s">
        <v>31</v>
      </c>
      <c r="G8841">
        <v>5</v>
      </c>
      <c r="H8841" s="5">
        <v>744.58</v>
      </c>
      <c r="I8841" s="5">
        <v>0.01</v>
      </c>
      <c r="J8841" s="5">
        <v>3685.6709999999998</v>
      </c>
      <c r="K8841" s="5">
        <v>579.79191671254546</v>
      </c>
      <c r="L8841">
        <f>YEAR(SalesData[Order Date])</f>
        <v>2025</v>
      </c>
      <c r="M8841">
        <f>MONTH(SalesData[Order Date])</f>
        <v>2</v>
      </c>
      <c r="N8841" t="str">
        <f>TEXT(SalesData[[#This Row],[Order Date]], "mmmm")</f>
        <v>February</v>
      </c>
      <c r="O8841" s="7">
        <f>IF(SalesData[Sales]=0,0,SalesData[Profit]/SalesData[Sales])</f>
        <v>0.15730973185413064</v>
      </c>
      <c r="P8841" s="8">
        <f t="shared" si="138"/>
        <v>2.6860780574283487E-6</v>
      </c>
      <c r="Q8841" t="str">
        <f>IF(SalesData[[#This Row],[Discount]]&gt;0, "Yes", "No")</f>
        <v>Yes</v>
      </c>
      <c r="R8841" t="str">
        <f>TEXT(SalesData[[#This Row],[Order Date]],"mmm-yyyy")</f>
        <v>Feb-2025</v>
      </c>
      <c r="S8841">
        <f>YEAR(SalesData[[#This Row],[Order Date]])*100 + MONTH(SalesData[[#This Row],[Order Date]])</f>
        <v>202502</v>
      </c>
    </row>
    <row r="8842" spans="1:19" x14ac:dyDescent="0.3">
      <c r="A8842" t="s">
        <v>11358</v>
      </c>
      <c r="B8842" s="3">
        <v>45715</v>
      </c>
      <c r="C8842" t="s">
        <v>11359</v>
      </c>
      <c r="D8842" t="s">
        <v>18</v>
      </c>
      <c r="E8842" t="s">
        <v>26</v>
      </c>
      <c r="F8842" t="s">
        <v>27</v>
      </c>
      <c r="G8842">
        <v>5</v>
      </c>
      <c r="H8842" s="5">
        <v>582.15</v>
      </c>
      <c r="I8842" s="5">
        <v>0.27</v>
      </c>
      <c r="J8842" s="5">
        <v>2124.8474999999999</v>
      </c>
      <c r="K8842" s="5">
        <v>478.47455753277302</v>
      </c>
      <c r="L8842">
        <f>YEAR(SalesData[Order Date])</f>
        <v>2025</v>
      </c>
      <c r="M8842">
        <f>MONTH(SalesData[Order Date])</f>
        <v>2</v>
      </c>
      <c r="N8842" t="str">
        <f>TEXT(SalesData[[#This Row],[Order Date]], "mmmm")</f>
        <v>February</v>
      </c>
      <c r="O8842" s="7">
        <f>IF(SalesData[Sales]=0,0,SalesData[Profit]/SalesData[Sales])</f>
        <v>0.22518065768615067</v>
      </c>
      <c r="P8842" s="8">
        <f t="shared" si="138"/>
        <v>9.2759598041741831E-5</v>
      </c>
      <c r="Q8842" t="str">
        <f>IF(SalesData[[#This Row],[Discount]]&gt;0, "Yes", "No")</f>
        <v>Yes</v>
      </c>
      <c r="R8842" t="str">
        <f>TEXT(SalesData[[#This Row],[Order Date]],"mmm-yyyy")</f>
        <v>Feb-2025</v>
      </c>
      <c r="S8842">
        <f>YEAR(SalesData[[#This Row],[Order Date]])*100 + MONTH(SalesData[[#This Row],[Order Date]])</f>
        <v>202502</v>
      </c>
    </row>
    <row r="8843" spans="1:19" x14ac:dyDescent="0.3">
      <c r="A8843" t="s">
        <v>11501</v>
      </c>
      <c r="B8843" s="3">
        <v>45699</v>
      </c>
      <c r="C8843" t="s">
        <v>3785</v>
      </c>
      <c r="D8843" t="s">
        <v>13</v>
      </c>
      <c r="E8843" t="s">
        <v>14</v>
      </c>
      <c r="F8843" t="s">
        <v>44</v>
      </c>
      <c r="G8843">
        <v>7</v>
      </c>
      <c r="H8843" s="5">
        <v>94.23</v>
      </c>
      <c r="I8843" s="5">
        <v>0.19</v>
      </c>
      <c r="J8843" s="5">
        <v>534.28410000000008</v>
      </c>
      <c r="K8843" s="5">
        <v>79.686432295351423</v>
      </c>
      <c r="L8843">
        <f>YEAR(SalesData[Order Date])</f>
        <v>2025</v>
      </c>
      <c r="M8843">
        <f>MONTH(SalesData[Order Date])</f>
        <v>2</v>
      </c>
      <c r="N8843" t="str">
        <f>TEXT(SalesData[[#This Row],[Order Date]], "mmmm")</f>
        <v>February</v>
      </c>
      <c r="O8843" s="7">
        <f>IF(SalesData[Sales]=0,0,SalesData[Profit]/SalesData[Sales])</f>
        <v>0.14914617952387393</v>
      </c>
      <c r="P8843" s="8">
        <f t="shared" si="138"/>
        <v>2.8804899865071784E-4</v>
      </c>
      <c r="Q8843" t="str">
        <f>IF(SalesData[[#This Row],[Discount]]&gt;0, "Yes", "No")</f>
        <v>Yes</v>
      </c>
      <c r="R8843" t="str">
        <f>TEXT(SalesData[[#This Row],[Order Date]],"mmm-yyyy")</f>
        <v>Feb-2025</v>
      </c>
      <c r="S8843">
        <f>YEAR(SalesData[[#This Row],[Order Date]])*100 + MONTH(SalesData[[#This Row],[Order Date]])</f>
        <v>202502</v>
      </c>
    </row>
    <row r="8844" spans="1:19" x14ac:dyDescent="0.3">
      <c r="A8844" t="s">
        <v>11508</v>
      </c>
      <c r="B8844" s="3">
        <v>45689</v>
      </c>
      <c r="C8844" t="s">
        <v>11509</v>
      </c>
      <c r="D8844" t="s">
        <v>23</v>
      </c>
      <c r="E8844" t="s">
        <v>26</v>
      </c>
      <c r="F8844" t="s">
        <v>15</v>
      </c>
      <c r="G8844">
        <v>3</v>
      </c>
      <c r="H8844" s="5">
        <v>829.45</v>
      </c>
      <c r="I8844" s="5">
        <v>0.26</v>
      </c>
      <c r="J8844" s="5">
        <v>1841.3789999999999</v>
      </c>
      <c r="K8844" s="5">
        <v>103.50911914716001</v>
      </c>
      <c r="L8844">
        <f>YEAR(SalesData[Order Date])</f>
        <v>2025</v>
      </c>
      <c r="M8844">
        <f>MONTH(SalesData[Order Date])</f>
        <v>2</v>
      </c>
      <c r="N8844" t="str">
        <f>TEXT(SalesData[[#This Row],[Order Date]], "mmmm")</f>
        <v>February</v>
      </c>
      <c r="O8844" s="7">
        <f>IF(SalesData[Sales]=0,0,SalesData[Profit]/SalesData[Sales])</f>
        <v>5.6212826988447255E-2</v>
      </c>
      <c r="P8844" s="8">
        <f t="shared" si="138"/>
        <v>1.0448690899592098E-4</v>
      </c>
      <c r="Q8844" t="str">
        <f>IF(SalesData[[#This Row],[Discount]]&gt;0, "Yes", "No")</f>
        <v>Yes</v>
      </c>
      <c r="R8844" t="str">
        <f>TEXT(SalesData[[#This Row],[Order Date]],"mmm-yyyy")</f>
        <v>Feb-2025</v>
      </c>
      <c r="S8844">
        <f>YEAR(SalesData[[#This Row],[Order Date]])*100 + MONTH(SalesData[[#This Row],[Order Date]])</f>
        <v>202502</v>
      </c>
    </row>
    <row r="8845" spans="1:19" x14ac:dyDescent="0.3">
      <c r="A8845" t="s">
        <v>11584</v>
      </c>
      <c r="B8845" s="3">
        <v>45715</v>
      </c>
      <c r="C8845" t="s">
        <v>11585</v>
      </c>
      <c r="D8845" t="s">
        <v>18</v>
      </c>
      <c r="E8845" t="s">
        <v>19</v>
      </c>
      <c r="F8845" t="s">
        <v>39</v>
      </c>
      <c r="G8845">
        <v>3</v>
      </c>
      <c r="H8845" s="5">
        <v>923.04</v>
      </c>
      <c r="I8845" s="5">
        <v>0.01</v>
      </c>
      <c r="J8845" s="5">
        <v>2741.4288000000001</v>
      </c>
      <c r="K8845" s="5">
        <v>574.05867512366478</v>
      </c>
      <c r="L8845">
        <f>YEAR(SalesData[Order Date])</f>
        <v>2025</v>
      </c>
      <c r="M8845">
        <f>MONTH(SalesData[Order Date])</f>
        <v>2</v>
      </c>
      <c r="N8845" t="str">
        <f>TEXT(SalesData[[#This Row],[Order Date]], "mmmm")</f>
        <v>February</v>
      </c>
      <c r="O8845" s="7">
        <f>IF(SalesData[Sales]=0,0,SalesData[Profit]/SalesData[Sales])</f>
        <v>0.20940127101738507</v>
      </c>
      <c r="P8845" s="8">
        <f t="shared" si="138"/>
        <v>3.6112555613335646E-6</v>
      </c>
      <c r="Q8845" t="str">
        <f>IF(SalesData[[#This Row],[Discount]]&gt;0, "Yes", "No")</f>
        <v>Yes</v>
      </c>
      <c r="R8845" t="str">
        <f>TEXT(SalesData[[#This Row],[Order Date]],"mmm-yyyy")</f>
        <v>Feb-2025</v>
      </c>
      <c r="S8845">
        <f>YEAR(SalesData[[#This Row],[Order Date]])*100 + MONTH(SalesData[[#This Row],[Order Date]])</f>
        <v>202502</v>
      </c>
    </row>
    <row r="8846" spans="1:19" x14ac:dyDescent="0.3">
      <c r="A8846" t="s">
        <v>11630</v>
      </c>
      <c r="B8846" s="3">
        <v>45706</v>
      </c>
      <c r="C8846" t="s">
        <v>11631</v>
      </c>
      <c r="D8846" t="s">
        <v>13</v>
      </c>
      <c r="E8846" t="s">
        <v>26</v>
      </c>
      <c r="F8846" t="s">
        <v>31</v>
      </c>
      <c r="G8846">
        <v>1</v>
      </c>
      <c r="H8846" s="5">
        <v>671.97</v>
      </c>
      <c r="I8846" s="5">
        <v>0.17</v>
      </c>
      <c r="J8846" s="5">
        <v>557.73509999999999</v>
      </c>
      <c r="K8846" s="5">
        <v>141.7039250001184</v>
      </c>
      <c r="L8846">
        <f>YEAR(SalesData[Order Date])</f>
        <v>2025</v>
      </c>
      <c r="M8846">
        <f>MONTH(SalesData[Order Date])</f>
        <v>2</v>
      </c>
      <c r="N8846" t="str">
        <f>TEXT(SalesData[[#This Row],[Order Date]], "mmmm")</f>
        <v>February</v>
      </c>
      <c r="O8846" s="7">
        <f>IF(SalesData[Sales]=0,0,SalesData[Profit]/SalesData[Sales])</f>
        <v>0.25407030147487292</v>
      </c>
      <c r="P8846" s="8">
        <f t="shared" si="138"/>
        <v>2.5298748456032262E-4</v>
      </c>
      <c r="Q8846" t="str">
        <f>IF(SalesData[[#This Row],[Discount]]&gt;0, "Yes", "No")</f>
        <v>Yes</v>
      </c>
      <c r="R8846" t="str">
        <f>TEXT(SalesData[[#This Row],[Order Date]],"mmm-yyyy")</f>
        <v>Feb-2025</v>
      </c>
      <c r="S8846">
        <f>YEAR(SalesData[[#This Row],[Order Date]])*100 + MONTH(SalesData[[#This Row],[Order Date]])</f>
        <v>202502</v>
      </c>
    </row>
    <row r="8847" spans="1:19" x14ac:dyDescent="0.3">
      <c r="A8847" t="s">
        <v>11682</v>
      </c>
      <c r="B8847" s="3">
        <v>45700</v>
      </c>
      <c r="C8847" t="s">
        <v>11683</v>
      </c>
      <c r="D8847" t="s">
        <v>30</v>
      </c>
      <c r="E8847" t="s">
        <v>19</v>
      </c>
      <c r="F8847" t="s">
        <v>31</v>
      </c>
      <c r="G8847">
        <v>2</v>
      </c>
      <c r="H8847" s="5">
        <v>182.83</v>
      </c>
      <c r="I8847" s="5">
        <v>0.24</v>
      </c>
      <c r="J8847" s="5">
        <v>277.90159999999997</v>
      </c>
      <c r="K8847" s="5">
        <v>17.70337976015869</v>
      </c>
      <c r="L8847">
        <f>YEAR(SalesData[Order Date])</f>
        <v>2025</v>
      </c>
      <c r="M8847">
        <f>MONTH(SalesData[Order Date])</f>
        <v>2</v>
      </c>
      <c r="N8847" t="str">
        <f>TEXT(SalesData[[#This Row],[Order Date]], "mmmm")</f>
        <v>February</v>
      </c>
      <c r="O8847" s="7">
        <f>IF(SalesData[Sales]=0,0,SalesData[Profit]/SalesData[Sales])</f>
        <v>6.3703770543813681E-2</v>
      </c>
      <c r="P8847" s="8">
        <f t="shared" si="138"/>
        <v>6.5634742657113155E-4</v>
      </c>
      <c r="Q8847" t="str">
        <f>IF(SalesData[[#This Row],[Discount]]&gt;0, "Yes", "No")</f>
        <v>Yes</v>
      </c>
      <c r="R8847" t="str">
        <f>TEXT(SalesData[[#This Row],[Order Date]],"mmm-yyyy")</f>
        <v>Feb-2025</v>
      </c>
      <c r="S8847">
        <f>YEAR(SalesData[[#This Row],[Order Date]])*100 + MONTH(SalesData[[#This Row],[Order Date]])</f>
        <v>202502</v>
      </c>
    </row>
    <row r="8848" spans="1:19" x14ac:dyDescent="0.3">
      <c r="A8848" t="s">
        <v>11712</v>
      </c>
      <c r="B8848" s="3">
        <v>45700</v>
      </c>
      <c r="C8848" t="s">
        <v>11709</v>
      </c>
      <c r="D8848" t="s">
        <v>18</v>
      </c>
      <c r="E8848" t="s">
        <v>26</v>
      </c>
      <c r="F8848" t="s">
        <v>44</v>
      </c>
      <c r="G8848">
        <v>7</v>
      </c>
      <c r="H8848" s="5">
        <v>806.8</v>
      </c>
      <c r="I8848" s="5">
        <v>0.23</v>
      </c>
      <c r="J8848" s="5">
        <v>4348.652</v>
      </c>
      <c r="K8848" s="5">
        <v>950.94118516784522</v>
      </c>
      <c r="L8848">
        <f>YEAR(SalesData[Order Date])</f>
        <v>2025</v>
      </c>
      <c r="M8848">
        <f>MONTH(SalesData[Order Date])</f>
        <v>2</v>
      </c>
      <c r="N8848" t="str">
        <f>TEXT(SalesData[[#This Row],[Order Date]], "mmmm")</f>
        <v>February</v>
      </c>
      <c r="O8848" s="7">
        <f>IF(SalesData[Sales]=0,0,SalesData[Profit]/SalesData[Sales])</f>
        <v>0.21867493309831304</v>
      </c>
      <c r="P8848" s="8">
        <f t="shared" si="138"/>
        <v>4.0725263828883071E-5</v>
      </c>
      <c r="Q8848" t="str">
        <f>IF(SalesData[[#This Row],[Discount]]&gt;0, "Yes", "No")</f>
        <v>Yes</v>
      </c>
      <c r="R8848" t="str">
        <f>TEXT(SalesData[[#This Row],[Order Date]],"mmm-yyyy")</f>
        <v>Feb-2025</v>
      </c>
      <c r="S8848">
        <f>YEAR(SalesData[[#This Row],[Order Date]])*100 + MONTH(SalesData[[#This Row],[Order Date]])</f>
        <v>202502</v>
      </c>
    </row>
    <row r="8849" spans="1:19" x14ac:dyDescent="0.3">
      <c r="A8849" t="s">
        <v>11771</v>
      </c>
      <c r="B8849" s="3">
        <v>45713</v>
      </c>
      <c r="C8849" t="s">
        <v>9595</v>
      </c>
      <c r="D8849" t="s">
        <v>18</v>
      </c>
      <c r="E8849" t="s">
        <v>19</v>
      </c>
      <c r="F8849" t="s">
        <v>39</v>
      </c>
      <c r="G8849">
        <v>1</v>
      </c>
      <c r="H8849" s="5">
        <v>132.47999999999999</v>
      </c>
      <c r="I8849" s="5">
        <v>0.26</v>
      </c>
      <c r="J8849" s="5">
        <v>98.035199999999989</v>
      </c>
      <c r="K8849" s="5">
        <v>18.275121396962401</v>
      </c>
      <c r="L8849">
        <f>YEAR(SalesData[Order Date])</f>
        <v>2025</v>
      </c>
      <c r="M8849">
        <f>MONTH(SalesData[Order Date])</f>
        <v>2</v>
      </c>
      <c r="N8849" t="str">
        <f>TEXT(SalesData[[#This Row],[Order Date]], "mmmm")</f>
        <v>February</v>
      </c>
      <c r="O8849" s="7">
        <f>IF(SalesData[Sales]=0,0,SalesData[Profit]/SalesData[Sales])</f>
        <v>0.18641387376128576</v>
      </c>
      <c r="P8849" s="8">
        <f t="shared" si="138"/>
        <v>1.96256038647343E-3</v>
      </c>
      <c r="Q8849" t="str">
        <f>IF(SalesData[[#This Row],[Discount]]&gt;0, "Yes", "No")</f>
        <v>Yes</v>
      </c>
      <c r="R8849" t="str">
        <f>TEXT(SalesData[[#This Row],[Order Date]],"mmm-yyyy")</f>
        <v>Feb-2025</v>
      </c>
      <c r="S8849">
        <f>YEAR(SalesData[[#This Row],[Order Date]])*100 + MONTH(SalesData[[#This Row],[Order Date]])</f>
        <v>202502</v>
      </c>
    </row>
    <row r="8850" spans="1:19" x14ac:dyDescent="0.3">
      <c r="A8850" t="s">
        <v>11794</v>
      </c>
      <c r="B8850" s="3">
        <v>45715</v>
      </c>
      <c r="C8850" t="s">
        <v>11795</v>
      </c>
      <c r="D8850" t="s">
        <v>23</v>
      </c>
      <c r="E8850" t="s">
        <v>26</v>
      </c>
      <c r="F8850" t="s">
        <v>27</v>
      </c>
      <c r="G8850">
        <v>7</v>
      </c>
      <c r="H8850" s="5">
        <v>146.29</v>
      </c>
      <c r="I8850" s="5">
        <v>0</v>
      </c>
      <c r="J8850" s="5">
        <v>1024.03</v>
      </c>
      <c r="K8850" s="5">
        <v>260.02238776378022</v>
      </c>
      <c r="L8850">
        <f>YEAR(SalesData[Order Date])</f>
        <v>2025</v>
      </c>
      <c r="M8850">
        <f>MONTH(SalesData[Order Date])</f>
        <v>2</v>
      </c>
      <c r="N8850" t="str">
        <f>TEXT(SalesData[[#This Row],[Order Date]], "mmmm")</f>
        <v>February</v>
      </c>
      <c r="O8850" s="7">
        <f>IF(SalesData[Sales]=0,0,SalesData[Profit]/SalesData[Sales])</f>
        <v>0.25392067396832146</v>
      </c>
      <c r="P8850" s="8">
        <f t="shared" si="138"/>
        <v>0</v>
      </c>
      <c r="Q8850" t="str">
        <f>IF(SalesData[[#This Row],[Discount]]&gt;0, "Yes", "No")</f>
        <v>No</v>
      </c>
      <c r="R8850" t="str">
        <f>TEXT(SalesData[[#This Row],[Order Date]],"mmm-yyyy")</f>
        <v>Feb-2025</v>
      </c>
      <c r="S8850">
        <f>YEAR(SalesData[[#This Row],[Order Date]])*100 + MONTH(SalesData[[#This Row],[Order Date]])</f>
        <v>202502</v>
      </c>
    </row>
    <row r="8851" spans="1:19" x14ac:dyDescent="0.3">
      <c r="A8851" t="s">
        <v>11896</v>
      </c>
      <c r="B8851" s="3">
        <v>45709</v>
      </c>
      <c r="C8851" t="s">
        <v>11897</v>
      </c>
      <c r="D8851" t="s">
        <v>30</v>
      </c>
      <c r="E8851" t="s">
        <v>26</v>
      </c>
      <c r="F8851" t="s">
        <v>34</v>
      </c>
      <c r="G8851">
        <v>7</v>
      </c>
      <c r="H8851" s="5">
        <v>220.13</v>
      </c>
      <c r="I8851" s="5">
        <v>0.19</v>
      </c>
      <c r="J8851" s="5">
        <v>1248.1370999999999</v>
      </c>
      <c r="K8851" s="5">
        <v>323.0689738214802</v>
      </c>
      <c r="L8851">
        <f>YEAR(SalesData[Order Date])</f>
        <v>2025</v>
      </c>
      <c r="M8851">
        <f>MONTH(SalesData[Order Date])</f>
        <v>2</v>
      </c>
      <c r="N8851" t="str">
        <f>TEXT(SalesData[[#This Row],[Order Date]], "mmmm")</f>
        <v>February</v>
      </c>
      <c r="O8851" s="7">
        <f>IF(SalesData[Sales]=0,0,SalesData[Profit]/SalesData[Sales])</f>
        <v>0.25884093487925341</v>
      </c>
      <c r="P8851" s="8">
        <f t="shared" si="138"/>
        <v>1.2330376206267727E-4</v>
      </c>
      <c r="Q8851" t="str">
        <f>IF(SalesData[[#This Row],[Discount]]&gt;0, "Yes", "No")</f>
        <v>Yes</v>
      </c>
      <c r="R8851" t="str">
        <f>TEXT(SalesData[[#This Row],[Order Date]],"mmm-yyyy")</f>
        <v>Feb-2025</v>
      </c>
      <c r="S8851">
        <f>YEAR(SalesData[[#This Row],[Order Date]])*100 + MONTH(SalesData[[#This Row],[Order Date]])</f>
        <v>202502</v>
      </c>
    </row>
    <row r="8852" spans="1:19" x14ac:dyDescent="0.3">
      <c r="A8852" t="s">
        <v>11916</v>
      </c>
      <c r="B8852" s="3">
        <v>45691</v>
      </c>
      <c r="C8852" t="s">
        <v>11917</v>
      </c>
      <c r="D8852" t="s">
        <v>23</v>
      </c>
      <c r="E8852" t="s">
        <v>14</v>
      </c>
      <c r="F8852" t="s">
        <v>34</v>
      </c>
      <c r="G8852">
        <v>8</v>
      </c>
      <c r="H8852" s="5">
        <v>347.67</v>
      </c>
      <c r="I8852" s="5">
        <v>0.19</v>
      </c>
      <c r="J8852" s="5">
        <v>2252.9016000000001</v>
      </c>
      <c r="K8852" s="5">
        <v>221.90955091492529</v>
      </c>
      <c r="L8852">
        <f>YEAR(SalesData[Order Date])</f>
        <v>2025</v>
      </c>
      <c r="M8852">
        <f>MONTH(SalesData[Order Date])</f>
        <v>2</v>
      </c>
      <c r="N8852" t="str">
        <f>TEXT(SalesData[[#This Row],[Order Date]], "mmmm")</f>
        <v>February</v>
      </c>
      <c r="O8852" s="7">
        <f>IF(SalesData[Sales]=0,0,SalesData[Profit]/SalesData[Sales])</f>
        <v>9.8499442192648487E-2</v>
      </c>
      <c r="P8852" s="8">
        <f t="shared" si="138"/>
        <v>6.8311904967354096E-5</v>
      </c>
      <c r="Q8852" t="str">
        <f>IF(SalesData[[#This Row],[Discount]]&gt;0, "Yes", "No")</f>
        <v>Yes</v>
      </c>
      <c r="R8852" t="str">
        <f>TEXT(SalesData[[#This Row],[Order Date]],"mmm-yyyy")</f>
        <v>Feb-2025</v>
      </c>
      <c r="S8852">
        <f>YEAR(SalesData[[#This Row],[Order Date]])*100 + MONTH(SalesData[[#This Row],[Order Date]])</f>
        <v>202502</v>
      </c>
    </row>
    <row r="8853" spans="1:19" x14ac:dyDescent="0.3">
      <c r="A8853" t="s">
        <v>11920</v>
      </c>
      <c r="B8853" s="3">
        <v>45713</v>
      </c>
      <c r="C8853" t="s">
        <v>11921</v>
      </c>
      <c r="D8853" t="s">
        <v>13</v>
      </c>
      <c r="E8853" t="s">
        <v>14</v>
      </c>
      <c r="F8853" t="s">
        <v>34</v>
      </c>
      <c r="G8853">
        <v>4</v>
      </c>
      <c r="H8853" s="5">
        <v>5.68</v>
      </c>
      <c r="I8853" s="5">
        <v>0.13</v>
      </c>
      <c r="J8853" s="5">
        <v>19.766400000000001</v>
      </c>
      <c r="K8853" s="5">
        <v>4.7348755577621144</v>
      </c>
      <c r="L8853">
        <f>YEAR(SalesData[Order Date])</f>
        <v>2025</v>
      </c>
      <c r="M8853">
        <f>MONTH(SalesData[Order Date])</f>
        <v>2</v>
      </c>
      <c r="N8853" t="str">
        <f>TEXT(SalesData[[#This Row],[Order Date]], "mmmm")</f>
        <v>February</v>
      </c>
      <c r="O8853" s="7">
        <f>IF(SalesData[Sales]=0,0,SalesData[Profit]/SalesData[Sales])</f>
        <v>0.23954162405709256</v>
      </c>
      <c r="P8853" s="8">
        <f t="shared" si="138"/>
        <v>5.7218309859154931E-3</v>
      </c>
      <c r="Q8853" t="str">
        <f>IF(SalesData[[#This Row],[Discount]]&gt;0, "Yes", "No")</f>
        <v>Yes</v>
      </c>
      <c r="R8853" t="str">
        <f>TEXT(SalesData[[#This Row],[Order Date]],"mmm-yyyy")</f>
        <v>Feb-2025</v>
      </c>
      <c r="S8853">
        <f>YEAR(SalesData[[#This Row],[Order Date]])*100 + MONTH(SalesData[[#This Row],[Order Date]])</f>
        <v>202502</v>
      </c>
    </row>
    <row r="8854" spans="1:19" x14ac:dyDescent="0.3">
      <c r="A8854" t="s">
        <v>11926</v>
      </c>
      <c r="B8854" s="3">
        <v>45693</v>
      </c>
      <c r="C8854" t="s">
        <v>11927</v>
      </c>
      <c r="D8854" t="s">
        <v>18</v>
      </c>
      <c r="E8854" t="s">
        <v>26</v>
      </c>
      <c r="F8854" t="s">
        <v>39</v>
      </c>
      <c r="G8854">
        <v>4</v>
      </c>
      <c r="H8854" s="5">
        <v>822.14</v>
      </c>
      <c r="I8854" s="5">
        <v>0.21</v>
      </c>
      <c r="J8854" s="5">
        <v>2597.9623999999999</v>
      </c>
      <c r="K8854" s="5">
        <v>179.2368214411531</v>
      </c>
      <c r="L8854">
        <f>YEAR(SalesData[Order Date])</f>
        <v>2025</v>
      </c>
      <c r="M8854">
        <f>MONTH(SalesData[Order Date])</f>
        <v>2</v>
      </c>
      <c r="N8854" t="str">
        <f>TEXT(SalesData[[#This Row],[Order Date]], "mmmm")</f>
        <v>February</v>
      </c>
      <c r="O8854" s="7">
        <f>IF(SalesData[Sales]=0,0,SalesData[Profit]/SalesData[Sales])</f>
        <v>6.8991306972400024E-2</v>
      </c>
      <c r="P8854" s="8">
        <f t="shared" si="138"/>
        <v>6.385773712506385E-5</v>
      </c>
      <c r="Q8854" t="str">
        <f>IF(SalesData[[#This Row],[Discount]]&gt;0, "Yes", "No")</f>
        <v>Yes</v>
      </c>
      <c r="R8854" t="str">
        <f>TEXT(SalesData[[#This Row],[Order Date]],"mmm-yyyy")</f>
        <v>Feb-2025</v>
      </c>
      <c r="S8854">
        <f>YEAR(SalesData[[#This Row],[Order Date]])*100 + MONTH(SalesData[[#This Row],[Order Date]])</f>
        <v>202502</v>
      </c>
    </row>
    <row r="8855" spans="1:19" x14ac:dyDescent="0.3">
      <c r="A8855" t="s">
        <v>11931</v>
      </c>
      <c r="B8855" s="3">
        <v>45712</v>
      </c>
      <c r="C8855" t="s">
        <v>11932</v>
      </c>
      <c r="D8855" t="s">
        <v>18</v>
      </c>
      <c r="E8855" t="s">
        <v>19</v>
      </c>
      <c r="F8855" t="s">
        <v>31</v>
      </c>
      <c r="G8855">
        <v>7</v>
      </c>
      <c r="H8855" s="5">
        <v>542.07000000000005</v>
      </c>
      <c r="I8855" s="5">
        <v>0.08</v>
      </c>
      <c r="J8855" s="5">
        <v>3490.930800000001</v>
      </c>
      <c r="K8855" s="5">
        <v>255.58094327404331</v>
      </c>
      <c r="L8855">
        <f>YEAR(SalesData[Order Date])</f>
        <v>2025</v>
      </c>
      <c r="M8855">
        <f>MONTH(SalesData[Order Date])</f>
        <v>2</v>
      </c>
      <c r="N8855" t="str">
        <f>TEXT(SalesData[[#This Row],[Order Date]], "mmmm")</f>
        <v>February</v>
      </c>
      <c r="O8855" s="7">
        <f>IF(SalesData[Sales]=0,0,SalesData[Profit]/SalesData[Sales])</f>
        <v>7.3212835749721317E-2</v>
      </c>
      <c r="P8855" s="8">
        <f t="shared" si="138"/>
        <v>2.1083202222169512E-5</v>
      </c>
      <c r="Q8855" t="str">
        <f>IF(SalesData[[#This Row],[Discount]]&gt;0, "Yes", "No")</f>
        <v>Yes</v>
      </c>
      <c r="R8855" t="str">
        <f>TEXT(SalesData[[#This Row],[Order Date]],"mmm-yyyy")</f>
        <v>Feb-2025</v>
      </c>
      <c r="S8855">
        <f>YEAR(SalesData[[#This Row],[Order Date]])*100 + MONTH(SalesData[[#This Row],[Order Date]])</f>
        <v>202502</v>
      </c>
    </row>
    <row r="8856" spans="1:19" x14ac:dyDescent="0.3">
      <c r="A8856" t="s">
        <v>12006</v>
      </c>
      <c r="B8856" s="3">
        <v>45710</v>
      </c>
      <c r="C8856" t="s">
        <v>12007</v>
      </c>
      <c r="D8856" t="s">
        <v>18</v>
      </c>
      <c r="E8856" t="s">
        <v>26</v>
      </c>
      <c r="F8856" t="s">
        <v>15</v>
      </c>
      <c r="G8856">
        <v>5</v>
      </c>
      <c r="H8856" s="5">
        <v>930.93</v>
      </c>
      <c r="I8856" s="5">
        <v>0.23</v>
      </c>
      <c r="J8856" s="5">
        <v>3584.0805</v>
      </c>
      <c r="K8856" s="5">
        <v>334.86893744511491</v>
      </c>
      <c r="L8856">
        <f>YEAR(SalesData[Order Date])</f>
        <v>2025</v>
      </c>
      <c r="M8856">
        <f>MONTH(SalesData[Order Date])</f>
        <v>2</v>
      </c>
      <c r="N8856" t="str">
        <f>TEXT(SalesData[[#This Row],[Order Date]], "mmmm")</f>
        <v>February</v>
      </c>
      <c r="O8856" s="7">
        <f>IF(SalesData[Sales]=0,0,SalesData[Profit]/SalesData[Sales])</f>
        <v>9.3432314772258857E-2</v>
      </c>
      <c r="P8856" s="8">
        <f t="shared" si="138"/>
        <v>4.9412952638759097E-5</v>
      </c>
      <c r="Q8856" t="str">
        <f>IF(SalesData[[#This Row],[Discount]]&gt;0, "Yes", "No")</f>
        <v>Yes</v>
      </c>
      <c r="R8856" t="str">
        <f>TEXT(SalesData[[#This Row],[Order Date]],"mmm-yyyy")</f>
        <v>Feb-2025</v>
      </c>
      <c r="S8856">
        <f>YEAR(SalesData[[#This Row],[Order Date]])*100 + MONTH(SalesData[[#This Row],[Order Date]])</f>
        <v>202502</v>
      </c>
    </row>
    <row r="8857" spans="1:19" x14ac:dyDescent="0.3">
      <c r="A8857" t="s">
        <v>12026</v>
      </c>
      <c r="B8857" s="3">
        <v>45692</v>
      </c>
      <c r="C8857" t="s">
        <v>2493</v>
      </c>
      <c r="D8857" t="s">
        <v>23</v>
      </c>
      <c r="E8857" t="s">
        <v>14</v>
      </c>
      <c r="F8857" t="s">
        <v>15</v>
      </c>
      <c r="G8857">
        <v>8</v>
      </c>
      <c r="H8857" s="5">
        <v>212.61</v>
      </c>
      <c r="I8857" s="5">
        <v>0.09</v>
      </c>
      <c r="J8857" s="5">
        <v>1547.8008</v>
      </c>
      <c r="K8857" s="5">
        <v>392.06657390521173</v>
      </c>
      <c r="L8857">
        <f>YEAR(SalesData[Order Date])</f>
        <v>2025</v>
      </c>
      <c r="M8857">
        <f>MONTH(SalesData[Order Date])</f>
        <v>2</v>
      </c>
      <c r="N8857" t="str">
        <f>TEXT(SalesData[[#This Row],[Order Date]], "mmmm")</f>
        <v>February</v>
      </c>
      <c r="O8857" s="7">
        <f>IF(SalesData[Sales]=0,0,SalesData[Profit]/SalesData[Sales])</f>
        <v>0.25330557647031304</v>
      </c>
      <c r="P8857" s="8">
        <f t="shared" si="138"/>
        <v>5.2913785804995055E-5</v>
      </c>
      <c r="Q8857" t="str">
        <f>IF(SalesData[[#This Row],[Discount]]&gt;0, "Yes", "No")</f>
        <v>Yes</v>
      </c>
      <c r="R8857" t="str">
        <f>TEXT(SalesData[[#This Row],[Order Date]],"mmm-yyyy")</f>
        <v>Feb-2025</v>
      </c>
      <c r="S8857">
        <f>YEAR(SalesData[[#This Row],[Order Date]])*100 + MONTH(SalesData[[#This Row],[Order Date]])</f>
        <v>202502</v>
      </c>
    </row>
    <row r="8858" spans="1:19" x14ac:dyDescent="0.3">
      <c r="A8858" t="s">
        <v>12067</v>
      </c>
      <c r="B8858" s="3">
        <v>45689</v>
      </c>
      <c r="C8858" t="s">
        <v>12068</v>
      </c>
      <c r="D8858" t="s">
        <v>23</v>
      </c>
      <c r="E8858" t="s">
        <v>14</v>
      </c>
      <c r="F8858" t="s">
        <v>53</v>
      </c>
      <c r="G8858">
        <v>2</v>
      </c>
      <c r="H8858" s="5">
        <v>704.85</v>
      </c>
      <c r="I8858" s="5">
        <v>0.03</v>
      </c>
      <c r="J8858" s="5">
        <v>1367.4090000000001</v>
      </c>
      <c r="K8858" s="5">
        <v>257.70438421657559</v>
      </c>
      <c r="L8858">
        <f>YEAR(SalesData[Order Date])</f>
        <v>2025</v>
      </c>
      <c r="M8858">
        <f>MONTH(SalesData[Order Date])</f>
        <v>2</v>
      </c>
      <c r="N8858" t="str">
        <f>TEXT(SalesData[[#This Row],[Order Date]], "mmmm")</f>
        <v>February</v>
      </c>
      <c r="O8858" s="7">
        <f>IF(SalesData[Sales]=0,0,SalesData[Profit]/SalesData[Sales])</f>
        <v>0.18846181663026612</v>
      </c>
      <c r="P8858" s="8">
        <f t="shared" si="138"/>
        <v>2.1281123643328366E-5</v>
      </c>
      <c r="Q8858" t="str">
        <f>IF(SalesData[[#This Row],[Discount]]&gt;0, "Yes", "No")</f>
        <v>Yes</v>
      </c>
      <c r="R8858" t="str">
        <f>TEXT(SalesData[[#This Row],[Order Date]],"mmm-yyyy")</f>
        <v>Feb-2025</v>
      </c>
      <c r="S8858">
        <f>YEAR(SalesData[[#This Row],[Order Date]])*100 + MONTH(SalesData[[#This Row],[Order Date]])</f>
        <v>202502</v>
      </c>
    </row>
    <row r="8859" spans="1:19" x14ac:dyDescent="0.3">
      <c r="A8859" t="s">
        <v>12295</v>
      </c>
      <c r="B8859" s="3">
        <v>45696</v>
      </c>
      <c r="C8859" t="s">
        <v>12296</v>
      </c>
      <c r="D8859" t="s">
        <v>18</v>
      </c>
      <c r="E8859" t="s">
        <v>26</v>
      </c>
      <c r="F8859" t="s">
        <v>53</v>
      </c>
      <c r="G8859">
        <v>4</v>
      </c>
      <c r="H8859" s="5">
        <v>459.55</v>
      </c>
      <c r="I8859" s="5">
        <v>0.21</v>
      </c>
      <c r="J8859" s="5">
        <v>1452.1780000000001</v>
      </c>
      <c r="K8859" s="5">
        <v>203.95789956544459</v>
      </c>
      <c r="L8859">
        <f>YEAR(SalesData[Order Date])</f>
        <v>2025</v>
      </c>
      <c r="M8859">
        <f>MONTH(SalesData[Order Date])</f>
        <v>2</v>
      </c>
      <c r="N8859" t="str">
        <f>TEXT(SalesData[[#This Row],[Order Date]], "mmmm")</f>
        <v>February</v>
      </c>
      <c r="O8859" s="7">
        <f>IF(SalesData[Sales]=0,0,SalesData[Profit]/SalesData[Sales])</f>
        <v>0.14044965532148579</v>
      </c>
      <c r="P8859" s="8">
        <f t="shared" si="138"/>
        <v>1.1424219345011424E-4</v>
      </c>
      <c r="Q8859" t="str">
        <f>IF(SalesData[[#This Row],[Discount]]&gt;0, "Yes", "No")</f>
        <v>Yes</v>
      </c>
      <c r="R8859" t="str">
        <f>TEXT(SalesData[[#This Row],[Order Date]],"mmm-yyyy")</f>
        <v>Feb-2025</v>
      </c>
      <c r="S8859">
        <f>YEAR(SalesData[[#This Row],[Order Date]])*100 + MONTH(SalesData[[#This Row],[Order Date]])</f>
        <v>202502</v>
      </c>
    </row>
    <row r="8860" spans="1:19" x14ac:dyDescent="0.3">
      <c r="A8860" t="s">
        <v>12336</v>
      </c>
      <c r="B8860" s="3">
        <v>45701</v>
      </c>
      <c r="C8860" t="s">
        <v>12337</v>
      </c>
      <c r="D8860" t="s">
        <v>23</v>
      </c>
      <c r="E8860" t="s">
        <v>14</v>
      </c>
      <c r="F8860" t="s">
        <v>27</v>
      </c>
      <c r="G8860">
        <v>6</v>
      </c>
      <c r="H8860" s="5">
        <v>596.62</v>
      </c>
      <c r="I8860" s="5">
        <v>0.06</v>
      </c>
      <c r="J8860" s="5">
        <v>3364.9367999999999</v>
      </c>
      <c r="K8860" s="5">
        <v>726.70523429022205</v>
      </c>
      <c r="L8860">
        <f>YEAR(SalesData[Order Date])</f>
        <v>2025</v>
      </c>
      <c r="M8860">
        <f>MONTH(SalesData[Order Date])</f>
        <v>2</v>
      </c>
      <c r="N8860" t="str">
        <f>TEXT(SalesData[[#This Row],[Order Date]], "mmmm")</f>
        <v>February</v>
      </c>
      <c r="O8860" s="7">
        <f>IF(SalesData[Sales]=0,0,SalesData[Profit]/SalesData[Sales])</f>
        <v>0.21596400689909601</v>
      </c>
      <c r="P8860" s="8">
        <f t="shared" si="138"/>
        <v>1.6761087459354362E-5</v>
      </c>
      <c r="Q8860" t="str">
        <f>IF(SalesData[[#This Row],[Discount]]&gt;0, "Yes", "No")</f>
        <v>Yes</v>
      </c>
      <c r="R8860" t="str">
        <f>TEXT(SalesData[[#This Row],[Order Date]],"mmm-yyyy")</f>
        <v>Feb-2025</v>
      </c>
      <c r="S8860">
        <f>YEAR(SalesData[[#This Row],[Order Date]])*100 + MONTH(SalesData[[#This Row],[Order Date]])</f>
        <v>202502</v>
      </c>
    </row>
    <row r="8861" spans="1:19" x14ac:dyDescent="0.3">
      <c r="A8861" t="s">
        <v>12487</v>
      </c>
      <c r="B8861" s="3">
        <v>45701</v>
      </c>
      <c r="C8861" t="s">
        <v>12488</v>
      </c>
      <c r="D8861" t="s">
        <v>18</v>
      </c>
      <c r="E8861" t="s">
        <v>14</v>
      </c>
      <c r="F8861" t="s">
        <v>31</v>
      </c>
      <c r="G8861">
        <v>6</v>
      </c>
      <c r="H8861" s="5">
        <v>511.7</v>
      </c>
      <c r="I8861" s="5">
        <v>0.13</v>
      </c>
      <c r="J8861" s="5">
        <v>2671.0740000000001</v>
      </c>
      <c r="K8861" s="5">
        <v>520.40438167511513</v>
      </c>
      <c r="L8861">
        <f>YEAR(SalesData[Order Date])</f>
        <v>2025</v>
      </c>
      <c r="M8861">
        <f>MONTH(SalesData[Order Date])</f>
        <v>2</v>
      </c>
      <c r="N8861" t="str">
        <f>TEXT(SalesData[[#This Row],[Order Date]], "mmmm")</f>
        <v>February</v>
      </c>
      <c r="O8861" s="7">
        <f>IF(SalesData[Sales]=0,0,SalesData[Profit]/SalesData[Sales])</f>
        <v>0.19482963844323112</v>
      </c>
      <c r="P8861" s="8">
        <f t="shared" si="138"/>
        <v>4.2342518402709928E-5</v>
      </c>
      <c r="Q8861" t="str">
        <f>IF(SalesData[[#This Row],[Discount]]&gt;0, "Yes", "No")</f>
        <v>Yes</v>
      </c>
      <c r="R8861" t="str">
        <f>TEXT(SalesData[[#This Row],[Order Date]],"mmm-yyyy")</f>
        <v>Feb-2025</v>
      </c>
      <c r="S8861">
        <f>YEAR(SalesData[[#This Row],[Order Date]])*100 + MONTH(SalesData[[#This Row],[Order Date]])</f>
        <v>202502</v>
      </c>
    </row>
    <row r="8862" spans="1:19" x14ac:dyDescent="0.3">
      <c r="A8862" t="s">
        <v>12543</v>
      </c>
      <c r="B8862" s="3">
        <v>45701</v>
      </c>
      <c r="C8862" t="s">
        <v>12544</v>
      </c>
      <c r="D8862" t="s">
        <v>18</v>
      </c>
      <c r="E8862" t="s">
        <v>14</v>
      </c>
      <c r="F8862" t="s">
        <v>27</v>
      </c>
      <c r="G8862">
        <v>8</v>
      </c>
      <c r="H8862" s="5">
        <v>367.87</v>
      </c>
      <c r="I8862" s="5">
        <v>0.13</v>
      </c>
      <c r="J8862" s="5">
        <v>2560.3751999999999</v>
      </c>
      <c r="K8862" s="5">
        <v>752.80178103128799</v>
      </c>
      <c r="L8862">
        <f>YEAR(SalesData[Order Date])</f>
        <v>2025</v>
      </c>
      <c r="M8862">
        <f>MONTH(SalesData[Order Date])</f>
        <v>2</v>
      </c>
      <c r="N8862" t="str">
        <f>TEXT(SalesData[[#This Row],[Order Date]], "mmmm")</f>
        <v>February</v>
      </c>
      <c r="O8862" s="7">
        <f>IF(SalesData[Sales]=0,0,SalesData[Profit]/SalesData[Sales])</f>
        <v>0.29402010339394319</v>
      </c>
      <c r="P8862" s="8">
        <f t="shared" si="138"/>
        <v>4.4173213363416425E-5</v>
      </c>
      <c r="Q8862" t="str">
        <f>IF(SalesData[[#This Row],[Discount]]&gt;0, "Yes", "No")</f>
        <v>Yes</v>
      </c>
      <c r="R8862" t="str">
        <f>TEXT(SalesData[[#This Row],[Order Date]],"mmm-yyyy")</f>
        <v>Feb-2025</v>
      </c>
      <c r="S8862">
        <f>YEAR(SalesData[[#This Row],[Order Date]])*100 + MONTH(SalesData[[#This Row],[Order Date]])</f>
        <v>202502</v>
      </c>
    </row>
    <row r="8863" spans="1:19" x14ac:dyDescent="0.3">
      <c r="A8863" t="s">
        <v>12672</v>
      </c>
      <c r="B8863" s="3">
        <v>45702</v>
      </c>
      <c r="C8863" t="s">
        <v>1168</v>
      </c>
      <c r="D8863" t="s">
        <v>13</v>
      </c>
      <c r="E8863" t="s">
        <v>26</v>
      </c>
      <c r="F8863" t="s">
        <v>62</v>
      </c>
      <c r="G8863">
        <v>6</v>
      </c>
      <c r="H8863" s="5">
        <v>748.02</v>
      </c>
      <c r="I8863" s="5">
        <v>0.13</v>
      </c>
      <c r="J8863" s="5">
        <v>3904.6644000000001</v>
      </c>
      <c r="K8863" s="5">
        <v>1163.286608730471</v>
      </c>
      <c r="L8863">
        <f>YEAR(SalesData[Order Date])</f>
        <v>2025</v>
      </c>
      <c r="M8863">
        <f>MONTH(SalesData[Order Date])</f>
        <v>2</v>
      </c>
      <c r="N8863" t="str">
        <f>TEXT(SalesData[[#This Row],[Order Date]], "mmmm")</f>
        <v>February</v>
      </c>
      <c r="O8863" s="7">
        <f>IF(SalesData[Sales]=0,0,SalesData[Profit]/SalesData[Sales])</f>
        <v>0.29792230254934865</v>
      </c>
      <c r="P8863" s="8">
        <f t="shared" si="138"/>
        <v>2.8965357432510718E-5</v>
      </c>
      <c r="Q8863" t="str">
        <f>IF(SalesData[[#This Row],[Discount]]&gt;0, "Yes", "No")</f>
        <v>Yes</v>
      </c>
      <c r="R8863" t="str">
        <f>TEXT(SalesData[[#This Row],[Order Date]],"mmm-yyyy")</f>
        <v>Feb-2025</v>
      </c>
      <c r="S8863">
        <f>YEAR(SalesData[[#This Row],[Order Date]])*100 + MONTH(SalesData[[#This Row],[Order Date]])</f>
        <v>202502</v>
      </c>
    </row>
    <row r="8864" spans="1:19" x14ac:dyDescent="0.3">
      <c r="A8864" t="s">
        <v>12685</v>
      </c>
      <c r="B8864" s="3">
        <v>45692</v>
      </c>
      <c r="C8864" t="s">
        <v>12686</v>
      </c>
      <c r="D8864" t="s">
        <v>30</v>
      </c>
      <c r="E8864" t="s">
        <v>19</v>
      </c>
      <c r="F8864" t="s">
        <v>27</v>
      </c>
      <c r="G8864">
        <v>9</v>
      </c>
      <c r="H8864" s="5">
        <v>883.98</v>
      </c>
      <c r="I8864" s="5">
        <v>0.28000000000000003</v>
      </c>
      <c r="J8864" s="5">
        <v>5728.1903999999986</v>
      </c>
      <c r="K8864" s="5">
        <v>767.09757080378915</v>
      </c>
      <c r="L8864">
        <f>YEAR(SalesData[Order Date])</f>
        <v>2025</v>
      </c>
      <c r="M8864">
        <f>MONTH(SalesData[Order Date])</f>
        <v>2</v>
      </c>
      <c r="N8864" t="str">
        <f>TEXT(SalesData[[#This Row],[Order Date]], "mmmm")</f>
        <v>February</v>
      </c>
      <c r="O8864" s="7">
        <f>IF(SalesData[Sales]=0,0,SalesData[Profit]/SalesData[Sales])</f>
        <v>0.13391621388908256</v>
      </c>
      <c r="P8864" s="8">
        <f t="shared" si="138"/>
        <v>3.5194360857837408E-5</v>
      </c>
      <c r="Q8864" t="str">
        <f>IF(SalesData[[#This Row],[Discount]]&gt;0, "Yes", "No")</f>
        <v>Yes</v>
      </c>
      <c r="R8864" t="str">
        <f>TEXT(SalesData[[#This Row],[Order Date]],"mmm-yyyy")</f>
        <v>Feb-2025</v>
      </c>
      <c r="S8864">
        <f>YEAR(SalesData[[#This Row],[Order Date]])*100 + MONTH(SalesData[[#This Row],[Order Date]])</f>
        <v>202502</v>
      </c>
    </row>
    <row r="8865" spans="1:19" x14ac:dyDescent="0.3">
      <c r="A8865" t="s">
        <v>12687</v>
      </c>
      <c r="B8865" s="3">
        <v>45708</v>
      </c>
      <c r="C8865" t="s">
        <v>12688</v>
      </c>
      <c r="D8865" t="s">
        <v>23</v>
      </c>
      <c r="E8865" t="s">
        <v>14</v>
      </c>
      <c r="F8865" t="s">
        <v>62</v>
      </c>
      <c r="G8865">
        <v>2</v>
      </c>
      <c r="H8865" s="5">
        <v>634.14</v>
      </c>
      <c r="I8865" s="5">
        <v>0.06</v>
      </c>
      <c r="J8865" s="5">
        <v>1192.1831999999999</v>
      </c>
      <c r="K8865" s="5">
        <v>233.05489196597381</v>
      </c>
      <c r="L8865">
        <f>YEAR(SalesData[Order Date])</f>
        <v>2025</v>
      </c>
      <c r="M8865">
        <f>MONTH(SalesData[Order Date])</f>
        <v>2</v>
      </c>
      <c r="N8865" t="str">
        <f>TEXT(SalesData[[#This Row],[Order Date]], "mmmm")</f>
        <v>February</v>
      </c>
      <c r="O8865" s="7">
        <f>IF(SalesData[Sales]=0,0,SalesData[Profit]/SalesData[Sales])</f>
        <v>0.19548580450217201</v>
      </c>
      <c r="P8865" s="8">
        <f t="shared" si="138"/>
        <v>4.7308165389346202E-5</v>
      </c>
      <c r="Q8865" t="str">
        <f>IF(SalesData[[#This Row],[Discount]]&gt;0, "Yes", "No")</f>
        <v>Yes</v>
      </c>
      <c r="R8865" t="str">
        <f>TEXT(SalesData[[#This Row],[Order Date]],"mmm-yyyy")</f>
        <v>Feb-2025</v>
      </c>
      <c r="S8865">
        <f>YEAR(SalesData[[#This Row],[Order Date]])*100 + MONTH(SalesData[[#This Row],[Order Date]])</f>
        <v>202502</v>
      </c>
    </row>
    <row r="8866" spans="1:19" x14ac:dyDescent="0.3">
      <c r="A8866" t="s">
        <v>12702</v>
      </c>
      <c r="B8866" s="3">
        <v>45708</v>
      </c>
      <c r="C8866" t="s">
        <v>12703</v>
      </c>
      <c r="D8866" t="s">
        <v>13</v>
      </c>
      <c r="E8866" t="s">
        <v>14</v>
      </c>
      <c r="F8866" t="s">
        <v>62</v>
      </c>
      <c r="G8866">
        <v>6</v>
      </c>
      <c r="H8866" s="5">
        <v>260.07</v>
      </c>
      <c r="I8866" s="5">
        <v>0.14000000000000001</v>
      </c>
      <c r="J8866" s="5">
        <v>1341.9612</v>
      </c>
      <c r="K8866" s="5">
        <v>368.82333902694302</v>
      </c>
      <c r="L8866">
        <f>YEAR(SalesData[Order Date])</f>
        <v>2025</v>
      </c>
      <c r="M8866">
        <f>MONTH(SalesData[Order Date])</f>
        <v>2</v>
      </c>
      <c r="N8866" t="str">
        <f>TEXT(SalesData[[#This Row],[Order Date]], "mmmm")</f>
        <v>February</v>
      </c>
      <c r="O8866" s="7">
        <f>IF(SalesData[Sales]=0,0,SalesData[Profit]/SalesData[Sales])</f>
        <v>0.27483904827273919</v>
      </c>
      <c r="P8866" s="8">
        <f t="shared" si="138"/>
        <v>8.9719434511221341E-5</v>
      </c>
      <c r="Q8866" t="str">
        <f>IF(SalesData[[#This Row],[Discount]]&gt;0, "Yes", "No")</f>
        <v>Yes</v>
      </c>
      <c r="R8866" t="str">
        <f>TEXT(SalesData[[#This Row],[Order Date]],"mmm-yyyy")</f>
        <v>Feb-2025</v>
      </c>
      <c r="S8866">
        <f>YEAR(SalesData[[#This Row],[Order Date]])*100 + MONTH(SalesData[[#This Row],[Order Date]])</f>
        <v>202502</v>
      </c>
    </row>
    <row r="8867" spans="1:19" x14ac:dyDescent="0.3">
      <c r="A8867" t="s">
        <v>12752</v>
      </c>
      <c r="B8867" s="3">
        <v>45705</v>
      </c>
      <c r="C8867" t="s">
        <v>12753</v>
      </c>
      <c r="D8867" t="s">
        <v>18</v>
      </c>
      <c r="E8867" t="s">
        <v>19</v>
      </c>
      <c r="F8867" t="s">
        <v>20</v>
      </c>
      <c r="G8867">
        <v>8</v>
      </c>
      <c r="H8867" s="5">
        <v>753.09</v>
      </c>
      <c r="I8867" s="5">
        <v>0.04</v>
      </c>
      <c r="J8867" s="5">
        <v>5783.7312000000002</v>
      </c>
      <c r="K8867" s="5">
        <v>1333.0893031710671</v>
      </c>
      <c r="L8867">
        <f>YEAR(SalesData[Order Date])</f>
        <v>2025</v>
      </c>
      <c r="M8867">
        <f>MONTH(SalesData[Order Date])</f>
        <v>2</v>
      </c>
      <c r="N8867" t="str">
        <f>TEXT(SalesData[[#This Row],[Order Date]], "mmmm")</f>
        <v>February</v>
      </c>
      <c r="O8867" s="7">
        <f>IF(SalesData[Sales]=0,0,SalesData[Profit]/SalesData[Sales])</f>
        <v>0.23048949840045593</v>
      </c>
      <c r="P8867" s="8">
        <f t="shared" si="138"/>
        <v>6.6393126983494665E-6</v>
      </c>
      <c r="Q8867" t="str">
        <f>IF(SalesData[[#This Row],[Discount]]&gt;0, "Yes", "No")</f>
        <v>Yes</v>
      </c>
      <c r="R8867" t="str">
        <f>TEXT(SalesData[[#This Row],[Order Date]],"mmm-yyyy")</f>
        <v>Feb-2025</v>
      </c>
      <c r="S8867">
        <f>YEAR(SalesData[[#This Row],[Order Date]])*100 + MONTH(SalesData[[#This Row],[Order Date]])</f>
        <v>202502</v>
      </c>
    </row>
    <row r="8868" spans="1:19" x14ac:dyDescent="0.3">
      <c r="A8868" t="s">
        <v>12760</v>
      </c>
      <c r="B8868" s="3">
        <v>45703</v>
      </c>
      <c r="C8868" t="s">
        <v>12761</v>
      </c>
      <c r="D8868" t="s">
        <v>18</v>
      </c>
      <c r="E8868" t="s">
        <v>26</v>
      </c>
      <c r="F8868" t="s">
        <v>91</v>
      </c>
      <c r="G8868">
        <v>6</v>
      </c>
      <c r="H8868" s="5">
        <v>249.92</v>
      </c>
      <c r="I8868" s="5">
        <v>0.19</v>
      </c>
      <c r="J8868" s="5">
        <v>1214.6112000000001</v>
      </c>
      <c r="K8868" s="5">
        <v>232.60179897268219</v>
      </c>
      <c r="L8868">
        <f>YEAR(SalesData[Order Date])</f>
        <v>2025</v>
      </c>
      <c r="M8868">
        <f>MONTH(SalesData[Order Date])</f>
        <v>2</v>
      </c>
      <c r="N8868" t="str">
        <f>TEXT(SalesData[[#This Row],[Order Date]], "mmmm")</f>
        <v>February</v>
      </c>
      <c r="O8868" s="7">
        <f>IF(SalesData[Sales]=0,0,SalesData[Profit]/SalesData[Sales])</f>
        <v>0.19150309084312922</v>
      </c>
      <c r="P8868" s="8">
        <f t="shared" si="138"/>
        <v>1.267072129748186E-4</v>
      </c>
      <c r="Q8868" t="str">
        <f>IF(SalesData[[#This Row],[Discount]]&gt;0, "Yes", "No")</f>
        <v>Yes</v>
      </c>
      <c r="R8868" t="str">
        <f>TEXT(SalesData[[#This Row],[Order Date]],"mmm-yyyy")</f>
        <v>Feb-2025</v>
      </c>
      <c r="S8868">
        <f>YEAR(SalesData[[#This Row],[Order Date]])*100 + MONTH(SalesData[[#This Row],[Order Date]])</f>
        <v>202502</v>
      </c>
    </row>
    <row r="8869" spans="1:19" x14ac:dyDescent="0.3">
      <c r="A8869" t="s">
        <v>12780</v>
      </c>
      <c r="B8869" s="3">
        <v>45711</v>
      </c>
      <c r="C8869" t="s">
        <v>12781</v>
      </c>
      <c r="D8869" t="s">
        <v>18</v>
      </c>
      <c r="E8869" t="s">
        <v>26</v>
      </c>
      <c r="F8869" t="s">
        <v>91</v>
      </c>
      <c r="G8869">
        <v>9</v>
      </c>
      <c r="H8869" s="5">
        <v>892.08</v>
      </c>
      <c r="I8869" s="5">
        <v>0.28000000000000003</v>
      </c>
      <c r="J8869" s="5">
        <v>5780.6783999999998</v>
      </c>
      <c r="K8869" s="5">
        <v>911.60502223645142</v>
      </c>
      <c r="L8869">
        <f>YEAR(SalesData[Order Date])</f>
        <v>2025</v>
      </c>
      <c r="M8869">
        <f>MONTH(SalesData[Order Date])</f>
        <v>2</v>
      </c>
      <c r="N8869" t="str">
        <f>TEXT(SalesData[[#This Row],[Order Date]], "mmmm")</f>
        <v>February</v>
      </c>
      <c r="O8869" s="7">
        <f>IF(SalesData[Sales]=0,0,SalesData[Profit]/SalesData[Sales])</f>
        <v>0.1576986227492696</v>
      </c>
      <c r="P8869" s="8">
        <f t="shared" si="138"/>
        <v>3.4874799469903051E-5</v>
      </c>
      <c r="Q8869" t="str">
        <f>IF(SalesData[[#This Row],[Discount]]&gt;0, "Yes", "No")</f>
        <v>Yes</v>
      </c>
      <c r="R8869" t="str">
        <f>TEXT(SalesData[[#This Row],[Order Date]],"mmm-yyyy")</f>
        <v>Feb-2025</v>
      </c>
      <c r="S8869">
        <f>YEAR(SalesData[[#This Row],[Order Date]])*100 + MONTH(SalesData[[#This Row],[Order Date]])</f>
        <v>202502</v>
      </c>
    </row>
    <row r="8870" spans="1:19" x14ac:dyDescent="0.3">
      <c r="A8870" t="s">
        <v>12792</v>
      </c>
      <c r="B8870" s="3">
        <v>45708</v>
      </c>
      <c r="C8870" t="s">
        <v>12793</v>
      </c>
      <c r="D8870" t="s">
        <v>23</v>
      </c>
      <c r="E8870" t="s">
        <v>14</v>
      </c>
      <c r="F8870" t="s">
        <v>91</v>
      </c>
      <c r="G8870">
        <v>6</v>
      </c>
      <c r="H8870" s="5">
        <v>999.72</v>
      </c>
      <c r="I8870" s="5">
        <v>0.13</v>
      </c>
      <c r="J8870" s="5">
        <v>5218.5383999999985</v>
      </c>
      <c r="K8870" s="5">
        <v>1455.6629980546329</v>
      </c>
      <c r="L8870">
        <f>YEAR(SalesData[Order Date])</f>
        <v>2025</v>
      </c>
      <c r="M8870">
        <f>MONTH(SalesData[Order Date])</f>
        <v>2</v>
      </c>
      <c r="N8870" t="str">
        <f>TEXT(SalesData[[#This Row],[Order Date]], "mmmm")</f>
        <v>February</v>
      </c>
      <c r="O8870" s="7">
        <f>IF(SalesData[Sales]=0,0,SalesData[Profit]/SalesData[Sales])</f>
        <v>0.27894074671456537</v>
      </c>
      <c r="P8870" s="8">
        <f t="shared" si="138"/>
        <v>2.1672735032475761E-5</v>
      </c>
      <c r="Q8870" t="str">
        <f>IF(SalesData[[#This Row],[Discount]]&gt;0, "Yes", "No")</f>
        <v>Yes</v>
      </c>
      <c r="R8870" t="str">
        <f>TEXT(SalesData[[#This Row],[Order Date]],"mmm-yyyy")</f>
        <v>Feb-2025</v>
      </c>
      <c r="S8870">
        <f>YEAR(SalesData[[#This Row],[Order Date]])*100 + MONTH(SalesData[[#This Row],[Order Date]])</f>
        <v>202502</v>
      </c>
    </row>
    <row r="8871" spans="1:19" x14ac:dyDescent="0.3">
      <c r="A8871" t="s">
        <v>12866</v>
      </c>
      <c r="B8871" s="3">
        <v>45709</v>
      </c>
      <c r="C8871" t="s">
        <v>12867</v>
      </c>
      <c r="D8871" t="s">
        <v>13</v>
      </c>
      <c r="E8871" t="s">
        <v>19</v>
      </c>
      <c r="F8871" t="s">
        <v>31</v>
      </c>
      <c r="G8871">
        <v>5</v>
      </c>
      <c r="H8871" s="5">
        <v>506</v>
      </c>
      <c r="I8871" s="5">
        <v>0.09</v>
      </c>
      <c r="J8871" s="5">
        <v>2302.3000000000002</v>
      </c>
      <c r="K8871" s="5">
        <v>350.73053962481509</v>
      </c>
      <c r="L8871">
        <f>YEAR(SalesData[Order Date])</f>
        <v>2025</v>
      </c>
      <c r="M8871">
        <f>MONTH(SalesData[Order Date])</f>
        <v>2</v>
      </c>
      <c r="N8871" t="str">
        <f>TEXT(SalesData[[#This Row],[Order Date]], "mmmm")</f>
        <v>February</v>
      </c>
      <c r="O8871" s="7">
        <f>IF(SalesData[Sales]=0,0,SalesData[Profit]/SalesData[Sales])</f>
        <v>0.15233919976754334</v>
      </c>
      <c r="P8871" s="8">
        <f t="shared" si="138"/>
        <v>3.5573122529644268E-5</v>
      </c>
      <c r="Q8871" t="str">
        <f>IF(SalesData[[#This Row],[Discount]]&gt;0, "Yes", "No")</f>
        <v>Yes</v>
      </c>
      <c r="R8871" t="str">
        <f>TEXT(SalesData[[#This Row],[Order Date]],"mmm-yyyy")</f>
        <v>Feb-2025</v>
      </c>
      <c r="S8871">
        <f>YEAR(SalesData[[#This Row],[Order Date]])*100 + MONTH(SalesData[[#This Row],[Order Date]])</f>
        <v>202502</v>
      </c>
    </row>
    <row r="8872" spans="1:19" x14ac:dyDescent="0.3">
      <c r="A8872" t="s">
        <v>12918</v>
      </c>
      <c r="B8872" s="3">
        <v>45711</v>
      </c>
      <c r="C8872" t="s">
        <v>12919</v>
      </c>
      <c r="D8872" t="s">
        <v>30</v>
      </c>
      <c r="E8872" t="s">
        <v>26</v>
      </c>
      <c r="F8872" t="s">
        <v>39</v>
      </c>
      <c r="G8872">
        <v>8</v>
      </c>
      <c r="H8872" s="5">
        <v>935.97</v>
      </c>
      <c r="I8872" s="5">
        <v>0.14000000000000001</v>
      </c>
      <c r="J8872" s="5">
        <v>6439.4736000000003</v>
      </c>
      <c r="K8872" s="5">
        <v>1598.499724158864</v>
      </c>
      <c r="L8872">
        <f>YEAR(SalesData[Order Date])</f>
        <v>2025</v>
      </c>
      <c r="M8872">
        <f>MONTH(SalesData[Order Date])</f>
        <v>2</v>
      </c>
      <c r="N8872" t="str">
        <f>TEXT(SalesData[[#This Row],[Order Date]], "mmmm")</f>
        <v>February</v>
      </c>
      <c r="O8872" s="7">
        <f>IF(SalesData[Sales]=0,0,SalesData[Profit]/SalesData[Sales])</f>
        <v>0.24823453335671161</v>
      </c>
      <c r="P8872" s="8">
        <f t="shared" si="138"/>
        <v>1.8697180465185853E-5</v>
      </c>
      <c r="Q8872" t="str">
        <f>IF(SalesData[[#This Row],[Discount]]&gt;0, "Yes", "No")</f>
        <v>Yes</v>
      </c>
      <c r="R8872" t="str">
        <f>TEXT(SalesData[[#This Row],[Order Date]],"mmm-yyyy")</f>
        <v>Feb-2025</v>
      </c>
      <c r="S8872">
        <f>YEAR(SalesData[[#This Row],[Order Date]])*100 + MONTH(SalesData[[#This Row],[Order Date]])</f>
        <v>202502</v>
      </c>
    </row>
    <row r="8873" spans="1:19" x14ac:dyDescent="0.3">
      <c r="A8873" t="s">
        <v>13038</v>
      </c>
      <c r="B8873" s="3">
        <v>45702</v>
      </c>
      <c r="C8873" t="s">
        <v>4045</v>
      </c>
      <c r="D8873" t="s">
        <v>30</v>
      </c>
      <c r="E8873" t="s">
        <v>26</v>
      </c>
      <c r="F8873" t="s">
        <v>39</v>
      </c>
      <c r="G8873">
        <v>5</v>
      </c>
      <c r="H8873" s="5">
        <v>20.69</v>
      </c>
      <c r="I8873" s="5">
        <v>0.18</v>
      </c>
      <c r="J8873" s="5">
        <v>84.829000000000008</v>
      </c>
      <c r="K8873" s="5">
        <v>7.173899577000058</v>
      </c>
      <c r="L8873">
        <f>YEAR(SalesData[Order Date])</f>
        <v>2025</v>
      </c>
      <c r="M8873">
        <f>MONTH(SalesData[Order Date])</f>
        <v>2</v>
      </c>
      <c r="N8873" t="str">
        <f>TEXT(SalesData[[#This Row],[Order Date]], "mmmm")</f>
        <v>February</v>
      </c>
      <c r="O8873" s="7">
        <f>IF(SalesData[Sales]=0,0,SalesData[Profit]/SalesData[Sales])</f>
        <v>8.456895138455077E-2</v>
      </c>
      <c r="P8873" s="8">
        <f t="shared" si="138"/>
        <v>1.7399710004833251E-3</v>
      </c>
      <c r="Q8873" t="str">
        <f>IF(SalesData[[#This Row],[Discount]]&gt;0, "Yes", "No")</f>
        <v>Yes</v>
      </c>
      <c r="R8873" t="str">
        <f>TEXT(SalesData[[#This Row],[Order Date]],"mmm-yyyy")</f>
        <v>Feb-2025</v>
      </c>
      <c r="S8873">
        <f>YEAR(SalesData[[#This Row],[Order Date]])*100 + MONTH(SalesData[[#This Row],[Order Date]])</f>
        <v>202502</v>
      </c>
    </row>
    <row r="8874" spans="1:19" x14ac:dyDescent="0.3">
      <c r="A8874" t="s">
        <v>13180</v>
      </c>
      <c r="B8874" s="3">
        <v>45695</v>
      </c>
      <c r="C8874" t="s">
        <v>13181</v>
      </c>
      <c r="D8874" t="s">
        <v>13</v>
      </c>
      <c r="E8874" t="s">
        <v>26</v>
      </c>
      <c r="F8874" t="s">
        <v>62</v>
      </c>
      <c r="G8874">
        <v>5</v>
      </c>
      <c r="H8874" s="5">
        <v>600.91999999999996</v>
      </c>
      <c r="I8874" s="5">
        <v>7.0000000000000007E-2</v>
      </c>
      <c r="J8874" s="5">
        <v>2794.2779999999998</v>
      </c>
      <c r="K8874" s="5">
        <v>708.87329789409398</v>
      </c>
      <c r="L8874">
        <f>YEAR(SalesData[Order Date])</f>
        <v>2025</v>
      </c>
      <c r="M8874">
        <f>MONTH(SalesData[Order Date])</f>
        <v>2</v>
      </c>
      <c r="N8874" t="str">
        <f>TEXT(SalesData[[#This Row],[Order Date]], "mmmm")</f>
        <v>February</v>
      </c>
      <c r="O8874" s="7">
        <f>IF(SalesData[Sales]=0,0,SalesData[Profit]/SalesData[Sales])</f>
        <v>0.25368746341419646</v>
      </c>
      <c r="P8874" s="8">
        <f t="shared" si="138"/>
        <v>2.3297610330826071E-5</v>
      </c>
      <c r="Q8874" t="str">
        <f>IF(SalesData[[#This Row],[Discount]]&gt;0, "Yes", "No")</f>
        <v>Yes</v>
      </c>
      <c r="R8874" t="str">
        <f>TEXT(SalesData[[#This Row],[Order Date]],"mmm-yyyy")</f>
        <v>Feb-2025</v>
      </c>
      <c r="S8874">
        <f>YEAR(SalesData[[#This Row],[Order Date]])*100 + MONTH(SalesData[[#This Row],[Order Date]])</f>
        <v>202502</v>
      </c>
    </row>
    <row r="8875" spans="1:19" x14ac:dyDescent="0.3">
      <c r="A8875" t="s">
        <v>13213</v>
      </c>
      <c r="B8875" s="3">
        <v>45699</v>
      </c>
      <c r="C8875" t="s">
        <v>13214</v>
      </c>
      <c r="D8875" t="s">
        <v>23</v>
      </c>
      <c r="E8875" t="s">
        <v>26</v>
      </c>
      <c r="F8875" t="s">
        <v>34</v>
      </c>
      <c r="G8875">
        <v>9</v>
      </c>
      <c r="H8875" s="5">
        <v>781.98</v>
      </c>
      <c r="I8875" s="5">
        <v>0.08</v>
      </c>
      <c r="J8875" s="5">
        <v>6474.7943999999998</v>
      </c>
      <c r="K8875" s="5">
        <v>1076.590020263794</v>
      </c>
      <c r="L8875">
        <f>YEAR(SalesData[Order Date])</f>
        <v>2025</v>
      </c>
      <c r="M8875">
        <f>MONTH(SalesData[Order Date])</f>
        <v>2</v>
      </c>
      <c r="N8875" t="str">
        <f>TEXT(SalesData[[#This Row],[Order Date]], "mmmm")</f>
        <v>February</v>
      </c>
      <c r="O8875" s="7">
        <f>IF(SalesData[Sales]=0,0,SalesData[Profit]/SalesData[Sales])</f>
        <v>0.16627400867953337</v>
      </c>
      <c r="P8875" s="8">
        <f t="shared" si="138"/>
        <v>1.1367156306924589E-5</v>
      </c>
      <c r="Q8875" t="str">
        <f>IF(SalesData[[#This Row],[Discount]]&gt;0, "Yes", "No")</f>
        <v>Yes</v>
      </c>
      <c r="R8875" t="str">
        <f>TEXT(SalesData[[#This Row],[Order Date]],"mmm-yyyy")</f>
        <v>Feb-2025</v>
      </c>
      <c r="S8875">
        <f>YEAR(SalesData[[#This Row],[Order Date]])*100 + MONTH(SalesData[[#This Row],[Order Date]])</f>
        <v>202502</v>
      </c>
    </row>
    <row r="8876" spans="1:19" x14ac:dyDescent="0.3">
      <c r="A8876" t="s">
        <v>13289</v>
      </c>
      <c r="B8876" s="3">
        <v>45691</v>
      </c>
      <c r="C8876" t="s">
        <v>6896</v>
      </c>
      <c r="D8876" t="s">
        <v>13</v>
      </c>
      <c r="E8876" t="s">
        <v>14</v>
      </c>
      <c r="F8876" t="s">
        <v>20</v>
      </c>
      <c r="G8876">
        <v>9</v>
      </c>
      <c r="H8876" s="5">
        <v>368.91</v>
      </c>
      <c r="I8876" s="5">
        <v>0.25</v>
      </c>
      <c r="J8876" s="5">
        <v>2490.1424999999999</v>
      </c>
      <c r="K8876" s="5">
        <v>579.35525818943677</v>
      </c>
      <c r="L8876">
        <f>YEAR(SalesData[Order Date])</f>
        <v>2025</v>
      </c>
      <c r="M8876">
        <f>MONTH(SalesData[Order Date])</f>
        <v>2</v>
      </c>
      <c r="N8876" t="str">
        <f>TEXT(SalesData[[#This Row],[Order Date]], "mmmm")</f>
        <v>February</v>
      </c>
      <c r="O8876" s="7">
        <f>IF(SalesData[Sales]=0,0,SalesData[Profit]/SalesData[Sales])</f>
        <v>0.23265947960385269</v>
      </c>
      <c r="P8876" s="8">
        <f t="shared" si="138"/>
        <v>7.5296895659585742E-5</v>
      </c>
      <c r="Q8876" t="str">
        <f>IF(SalesData[[#This Row],[Discount]]&gt;0, "Yes", "No")</f>
        <v>Yes</v>
      </c>
      <c r="R8876" t="str">
        <f>TEXT(SalesData[[#This Row],[Order Date]],"mmm-yyyy")</f>
        <v>Feb-2025</v>
      </c>
      <c r="S8876">
        <f>YEAR(SalesData[[#This Row],[Order Date]])*100 + MONTH(SalesData[[#This Row],[Order Date]])</f>
        <v>202502</v>
      </c>
    </row>
    <row r="8877" spans="1:19" x14ac:dyDescent="0.3">
      <c r="A8877" t="s">
        <v>13304</v>
      </c>
      <c r="B8877" s="3">
        <v>45713</v>
      </c>
      <c r="C8877" t="s">
        <v>13305</v>
      </c>
      <c r="D8877" t="s">
        <v>23</v>
      </c>
      <c r="E8877" t="s">
        <v>19</v>
      </c>
      <c r="F8877" t="s">
        <v>39</v>
      </c>
      <c r="G8877">
        <v>1</v>
      </c>
      <c r="H8877" s="5">
        <v>805.04</v>
      </c>
      <c r="I8877" s="5">
        <v>0.12</v>
      </c>
      <c r="J8877" s="5">
        <v>708.43520000000001</v>
      </c>
      <c r="K8877" s="5">
        <v>171.8031764048838</v>
      </c>
      <c r="L8877">
        <f>YEAR(SalesData[Order Date])</f>
        <v>2025</v>
      </c>
      <c r="M8877">
        <f>MONTH(SalesData[Order Date])</f>
        <v>2</v>
      </c>
      <c r="N8877" t="str">
        <f>TEXT(SalesData[[#This Row],[Order Date]], "mmmm")</f>
        <v>February</v>
      </c>
      <c r="O8877" s="7">
        <f>IF(SalesData[Sales]=0,0,SalesData[Profit]/SalesData[Sales])</f>
        <v>0.24251078490295766</v>
      </c>
      <c r="P8877" s="8">
        <f t="shared" si="138"/>
        <v>1.4906091622776508E-4</v>
      </c>
      <c r="Q8877" t="str">
        <f>IF(SalesData[[#This Row],[Discount]]&gt;0, "Yes", "No")</f>
        <v>Yes</v>
      </c>
      <c r="R8877" t="str">
        <f>TEXT(SalesData[[#This Row],[Order Date]],"mmm-yyyy")</f>
        <v>Feb-2025</v>
      </c>
      <c r="S8877">
        <f>YEAR(SalesData[[#This Row],[Order Date]])*100 + MONTH(SalesData[[#This Row],[Order Date]])</f>
        <v>202502</v>
      </c>
    </row>
    <row r="8878" spans="1:19" x14ac:dyDescent="0.3">
      <c r="A8878" t="s">
        <v>13333</v>
      </c>
      <c r="B8878" s="3">
        <v>45698</v>
      </c>
      <c r="C8878" t="s">
        <v>13334</v>
      </c>
      <c r="D8878" t="s">
        <v>23</v>
      </c>
      <c r="E8878" t="s">
        <v>14</v>
      </c>
      <c r="F8878" t="s">
        <v>44</v>
      </c>
      <c r="G8878">
        <v>7</v>
      </c>
      <c r="H8878" s="5">
        <v>975.1</v>
      </c>
      <c r="I8878" s="5">
        <v>0.14000000000000001</v>
      </c>
      <c r="J8878" s="5">
        <v>5870.1019999999999</v>
      </c>
      <c r="K8878" s="5">
        <v>1305.87616020161</v>
      </c>
      <c r="L8878">
        <f>YEAR(SalesData[Order Date])</f>
        <v>2025</v>
      </c>
      <c r="M8878">
        <f>MONTH(SalesData[Order Date])</f>
        <v>2</v>
      </c>
      <c r="N8878" t="str">
        <f>TEXT(SalesData[[#This Row],[Order Date]], "mmmm")</f>
        <v>February</v>
      </c>
      <c r="O8878" s="7">
        <f>IF(SalesData[Sales]=0,0,SalesData[Profit]/SalesData[Sales])</f>
        <v>0.22246226048569684</v>
      </c>
      <c r="P8878" s="8">
        <f t="shared" si="138"/>
        <v>2.0510716849553894E-5</v>
      </c>
      <c r="Q8878" t="str">
        <f>IF(SalesData[[#This Row],[Discount]]&gt;0, "Yes", "No")</f>
        <v>Yes</v>
      </c>
      <c r="R8878" t="str">
        <f>TEXT(SalesData[[#This Row],[Order Date]],"mmm-yyyy")</f>
        <v>Feb-2025</v>
      </c>
      <c r="S8878">
        <f>YEAR(SalesData[[#This Row],[Order Date]])*100 + MONTH(SalesData[[#This Row],[Order Date]])</f>
        <v>202502</v>
      </c>
    </row>
    <row r="8879" spans="1:19" x14ac:dyDescent="0.3">
      <c r="A8879" t="s">
        <v>13537</v>
      </c>
      <c r="B8879" s="3">
        <v>45703</v>
      </c>
      <c r="C8879" t="s">
        <v>13538</v>
      </c>
      <c r="D8879" t="s">
        <v>18</v>
      </c>
      <c r="E8879" t="s">
        <v>26</v>
      </c>
      <c r="F8879" t="s">
        <v>91</v>
      </c>
      <c r="G8879">
        <v>5</v>
      </c>
      <c r="H8879" s="5">
        <v>318.16000000000003</v>
      </c>
      <c r="I8879" s="5">
        <v>0.25</v>
      </c>
      <c r="J8879" s="5">
        <v>1193.0999999999999</v>
      </c>
      <c r="K8879" s="5">
        <v>278.14080290664361</v>
      </c>
      <c r="L8879">
        <f>YEAR(SalesData[Order Date])</f>
        <v>2025</v>
      </c>
      <c r="M8879">
        <f>MONTH(SalesData[Order Date])</f>
        <v>2</v>
      </c>
      <c r="N8879" t="str">
        <f>TEXT(SalesData[[#This Row],[Order Date]], "mmmm")</f>
        <v>February</v>
      </c>
      <c r="O8879" s="7">
        <f>IF(SalesData[Sales]=0,0,SalesData[Profit]/SalesData[Sales])</f>
        <v>0.2331244681138577</v>
      </c>
      <c r="P8879" s="8">
        <f t="shared" si="138"/>
        <v>1.5715363339200401E-4</v>
      </c>
      <c r="Q8879" t="str">
        <f>IF(SalesData[[#This Row],[Discount]]&gt;0, "Yes", "No")</f>
        <v>Yes</v>
      </c>
      <c r="R8879" t="str">
        <f>TEXT(SalesData[[#This Row],[Order Date]],"mmm-yyyy")</f>
        <v>Feb-2025</v>
      </c>
      <c r="S8879">
        <f>YEAR(SalesData[[#This Row],[Order Date]])*100 + MONTH(SalesData[[#This Row],[Order Date]])</f>
        <v>202502</v>
      </c>
    </row>
    <row r="8880" spans="1:19" x14ac:dyDescent="0.3">
      <c r="A8880" t="s">
        <v>13543</v>
      </c>
      <c r="B8880" s="3">
        <v>45694</v>
      </c>
      <c r="C8880" t="s">
        <v>13544</v>
      </c>
      <c r="D8880" t="s">
        <v>23</v>
      </c>
      <c r="E8880" t="s">
        <v>14</v>
      </c>
      <c r="F8880" t="s">
        <v>62</v>
      </c>
      <c r="G8880">
        <v>2</v>
      </c>
      <c r="H8880" s="5">
        <v>36.32</v>
      </c>
      <c r="I8880" s="5">
        <v>0.15</v>
      </c>
      <c r="J8880" s="5">
        <v>61.744</v>
      </c>
      <c r="K8880" s="5">
        <v>12.470362375049509</v>
      </c>
      <c r="L8880">
        <f>YEAR(SalesData[Order Date])</f>
        <v>2025</v>
      </c>
      <c r="M8880">
        <f>MONTH(SalesData[Order Date])</f>
        <v>2</v>
      </c>
      <c r="N8880" t="str">
        <f>TEXT(SalesData[[#This Row],[Order Date]], "mmmm")</f>
        <v>February</v>
      </c>
      <c r="O8880" s="7">
        <f>IF(SalesData[Sales]=0,0,SalesData[Profit]/SalesData[Sales])</f>
        <v>0.20196881275993633</v>
      </c>
      <c r="P8880" s="8">
        <f t="shared" si="138"/>
        <v>2.0649779735682819E-3</v>
      </c>
      <c r="Q8880" t="str">
        <f>IF(SalesData[[#This Row],[Discount]]&gt;0, "Yes", "No")</f>
        <v>Yes</v>
      </c>
      <c r="R8880" t="str">
        <f>TEXT(SalesData[[#This Row],[Order Date]],"mmm-yyyy")</f>
        <v>Feb-2025</v>
      </c>
      <c r="S8880">
        <f>YEAR(SalesData[[#This Row],[Order Date]])*100 + MONTH(SalesData[[#This Row],[Order Date]])</f>
        <v>202502</v>
      </c>
    </row>
    <row r="8881" spans="1:19" x14ac:dyDescent="0.3">
      <c r="A8881" t="s">
        <v>13609</v>
      </c>
      <c r="B8881" s="3">
        <v>45691</v>
      </c>
      <c r="C8881" t="s">
        <v>13610</v>
      </c>
      <c r="D8881" t="s">
        <v>18</v>
      </c>
      <c r="E8881" t="s">
        <v>26</v>
      </c>
      <c r="F8881" t="s">
        <v>27</v>
      </c>
      <c r="G8881">
        <v>5</v>
      </c>
      <c r="H8881" s="5">
        <v>666.58</v>
      </c>
      <c r="I8881" s="5">
        <v>0.3</v>
      </c>
      <c r="J8881" s="5">
        <v>2333.0300000000002</v>
      </c>
      <c r="K8881" s="5">
        <v>184.49914314529181</v>
      </c>
      <c r="L8881">
        <f>YEAR(SalesData[Order Date])</f>
        <v>2025</v>
      </c>
      <c r="M8881">
        <f>MONTH(SalesData[Order Date])</f>
        <v>2</v>
      </c>
      <c r="N8881" t="str">
        <f>TEXT(SalesData[[#This Row],[Order Date]], "mmmm")</f>
        <v>February</v>
      </c>
      <c r="O8881" s="7">
        <f>IF(SalesData[Sales]=0,0,SalesData[Profit]/SalesData[Sales])</f>
        <v>7.9081341922432116E-2</v>
      </c>
      <c r="P8881" s="8">
        <f t="shared" si="138"/>
        <v>9.0011701521197757E-5</v>
      </c>
      <c r="Q8881" t="str">
        <f>IF(SalesData[[#This Row],[Discount]]&gt;0, "Yes", "No")</f>
        <v>Yes</v>
      </c>
      <c r="R8881" t="str">
        <f>TEXT(SalesData[[#This Row],[Order Date]],"mmm-yyyy")</f>
        <v>Feb-2025</v>
      </c>
      <c r="S8881">
        <f>YEAR(SalesData[[#This Row],[Order Date]])*100 + MONTH(SalesData[[#This Row],[Order Date]])</f>
        <v>202502</v>
      </c>
    </row>
    <row r="8882" spans="1:19" x14ac:dyDescent="0.3">
      <c r="A8882" t="s">
        <v>13766</v>
      </c>
      <c r="B8882" s="3">
        <v>45695</v>
      </c>
      <c r="C8882" t="s">
        <v>13767</v>
      </c>
      <c r="D8882" t="s">
        <v>13</v>
      </c>
      <c r="E8882" t="s">
        <v>26</v>
      </c>
      <c r="F8882" t="s">
        <v>31</v>
      </c>
      <c r="G8882">
        <v>6</v>
      </c>
      <c r="H8882" s="5">
        <v>465.97</v>
      </c>
      <c r="I8882" s="5">
        <v>0.12</v>
      </c>
      <c r="J8882" s="5">
        <v>2460.3216000000002</v>
      </c>
      <c r="K8882" s="5">
        <v>167.58760546278319</v>
      </c>
      <c r="L8882">
        <f>YEAR(SalesData[Order Date])</f>
        <v>2025</v>
      </c>
      <c r="M8882">
        <f>MONTH(SalesData[Order Date])</f>
        <v>2</v>
      </c>
      <c r="N8882" t="str">
        <f>TEXT(SalesData[[#This Row],[Order Date]], "mmmm")</f>
        <v>February</v>
      </c>
      <c r="O8882" s="7">
        <f>IF(SalesData[Sales]=0,0,SalesData[Profit]/SalesData[Sales])</f>
        <v>6.8116137932042367E-2</v>
      </c>
      <c r="P8882" s="8">
        <f t="shared" si="138"/>
        <v>4.2921218104169793E-5</v>
      </c>
      <c r="Q8882" t="str">
        <f>IF(SalesData[[#This Row],[Discount]]&gt;0, "Yes", "No")</f>
        <v>Yes</v>
      </c>
      <c r="R8882" t="str">
        <f>TEXT(SalesData[[#This Row],[Order Date]],"mmm-yyyy")</f>
        <v>Feb-2025</v>
      </c>
      <c r="S8882">
        <f>YEAR(SalesData[[#This Row],[Order Date]])*100 + MONTH(SalesData[[#This Row],[Order Date]])</f>
        <v>202502</v>
      </c>
    </row>
    <row r="8883" spans="1:19" x14ac:dyDescent="0.3">
      <c r="A8883" t="s">
        <v>13815</v>
      </c>
      <c r="B8883" s="3">
        <v>45694</v>
      </c>
      <c r="C8883" t="s">
        <v>13816</v>
      </c>
      <c r="D8883" t="s">
        <v>23</v>
      </c>
      <c r="E8883" t="s">
        <v>19</v>
      </c>
      <c r="F8883" t="s">
        <v>62</v>
      </c>
      <c r="G8883">
        <v>3</v>
      </c>
      <c r="H8883" s="5">
        <v>824.42</v>
      </c>
      <c r="I8883" s="5">
        <v>0.22</v>
      </c>
      <c r="J8883" s="5">
        <v>1929.1428000000001</v>
      </c>
      <c r="K8883" s="5">
        <v>181.15126370544689</v>
      </c>
      <c r="L8883">
        <f>YEAR(SalesData[Order Date])</f>
        <v>2025</v>
      </c>
      <c r="M8883">
        <f>MONTH(SalesData[Order Date])</f>
        <v>2</v>
      </c>
      <c r="N8883" t="str">
        <f>TEXT(SalesData[[#This Row],[Order Date]], "mmmm")</f>
        <v>February</v>
      </c>
      <c r="O8883" s="7">
        <f>IF(SalesData[Sales]=0,0,SalesData[Profit]/SalesData[Sales])</f>
        <v>9.3902464714093165E-2</v>
      </c>
      <c r="P8883" s="8">
        <f t="shared" si="138"/>
        <v>8.8951424435764945E-5</v>
      </c>
      <c r="Q8883" t="str">
        <f>IF(SalesData[[#This Row],[Discount]]&gt;0, "Yes", "No")</f>
        <v>Yes</v>
      </c>
      <c r="R8883" t="str">
        <f>TEXT(SalesData[[#This Row],[Order Date]],"mmm-yyyy")</f>
        <v>Feb-2025</v>
      </c>
      <c r="S8883">
        <f>YEAR(SalesData[[#This Row],[Order Date]])*100 + MONTH(SalesData[[#This Row],[Order Date]])</f>
        <v>202502</v>
      </c>
    </row>
    <row r="8884" spans="1:19" x14ac:dyDescent="0.3">
      <c r="A8884" t="s">
        <v>13848</v>
      </c>
      <c r="B8884" s="3">
        <v>45706</v>
      </c>
      <c r="C8884" t="s">
        <v>13849</v>
      </c>
      <c r="D8884" t="s">
        <v>18</v>
      </c>
      <c r="E8884" t="s">
        <v>14</v>
      </c>
      <c r="F8884" t="s">
        <v>53</v>
      </c>
      <c r="G8884">
        <v>8</v>
      </c>
      <c r="H8884" s="5">
        <v>236.22</v>
      </c>
      <c r="I8884" s="5">
        <v>0.11</v>
      </c>
      <c r="J8884" s="5">
        <v>1681.8864000000001</v>
      </c>
      <c r="K8884" s="5">
        <v>468.13452432861641</v>
      </c>
      <c r="L8884">
        <f>YEAR(SalesData[Order Date])</f>
        <v>2025</v>
      </c>
      <c r="M8884">
        <f>MONTH(SalesData[Order Date])</f>
        <v>2</v>
      </c>
      <c r="N8884" t="str">
        <f>TEXT(SalesData[[#This Row],[Order Date]], "mmmm")</f>
        <v>February</v>
      </c>
      <c r="O8884" s="7">
        <f>IF(SalesData[Sales]=0,0,SalesData[Profit]/SalesData[Sales])</f>
        <v>0.27833896767856403</v>
      </c>
      <c r="P8884" s="8">
        <f t="shared" si="138"/>
        <v>5.8208449750232833E-5</v>
      </c>
      <c r="Q8884" t="str">
        <f>IF(SalesData[[#This Row],[Discount]]&gt;0, "Yes", "No")</f>
        <v>Yes</v>
      </c>
      <c r="R8884" t="str">
        <f>TEXT(SalesData[[#This Row],[Order Date]],"mmm-yyyy")</f>
        <v>Feb-2025</v>
      </c>
      <c r="S8884">
        <f>YEAR(SalesData[[#This Row],[Order Date]])*100 + MONTH(SalesData[[#This Row],[Order Date]])</f>
        <v>202502</v>
      </c>
    </row>
    <row r="8885" spans="1:19" x14ac:dyDescent="0.3">
      <c r="A8885" t="s">
        <v>13940</v>
      </c>
      <c r="B8885" s="3">
        <v>45708</v>
      </c>
      <c r="C8885" t="s">
        <v>671</v>
      </c>
      <c r="D8885" t="s">
        <v>13</v>
      </c>
      <c r="E8885" t="s">
        <v>26</v>
      </c>
      <c r="F8885" t="s">
        <v>44</v>
      </c>
      <c r="G8885">
        <v>3</v>
      </c>
      <c r="H8885" s="5">
        <v>757.04</v>
      </c>
      <c r="I8885" s="5">
        <v>0.02</v>
      </c>
      <c r="J8885" s="5">
        <v>2225.6976</v>
      </c>
      <c r="K8885" s="5">
        <v>356.01787849307408</v>
      </c>
      <c r="L8885">
        <f>YEAR(SalesData[Order Date])</f>
        <v>2025</v>
      </c>
      <c r="M8885">
        <f>MONTH(SalesData[Order Date])</f>
        <v>2</v>
      </c>
      <c r="N8885" t="str">
        <f>TEXT(SalesData[[#This Row],[Order Date]], "mmmm")</f>
        <v>February</v>
      </c>
      <c r="O8885" s="7">
        <f>IF(SalesData[Sales]=0,0,SalesData[Profit]/SalesData[Sales])</f>
        <v>0.15995788398795691</v>
      </c>
      <c r="P8885" s="8">
        <f t="shared" si="138"/>
        <v>8.8062277642748952E-6</v>
      </c>
      <c r="Q8885" t="str">
        <f>IF(SalesData[[#This Row],[Discount]]&gt;0, "Yes", "No")</f>
        <v>Yes</v>
      </c>
      <c r="R8885" t="str">
        <f>TEXT(SalesData[[#This Row],[Order Date]],"mmm-yyyy")</f>
        <v>Feb-2025</v>
      </c>
      <c r="S8885">
        <f>YEAR(SalesData[[#This Row],[Order Date]])*100 + MONTH(SalesData[[#This Row],[Order Date]])</f>
        <v>202502</v>
      </c>
    </row>
    <row r="8886" spans="1:19" x14ac:dyDescent="0.3">
      <c r="A8886" t="s">
        <v>14008</v>
      </c>
      <c r="B8886" s="3">
        <v>45700</v>
      </c>
      <c r="C8886" t="s">
        <v>14009</v>
      </c>
      <c r="D8886" t="s">
        <v>23</v>
      </c>
      <c r="E8886" t="s">
        <v>19</v>
      </c>
      <c r="F8886" t="s">
        <v>20</v>
      </c>
      <c r="G8886">
        <v>7</v>
      </c>
      <c r="H8886" s="5">
        <v>673.51</v>
      </c>
      <c r="I8886" s="5">
        <v>0.21</v>
      </c>
      <c r="J8886" s="5">
        <v>3724.5102999999999</v>
      </c>
      <c r="K8886" s="5">
        <v>493.07853456912522</v>
      </c>
      <c r="L8886">
        <f>YEAR(SalesData[Order Date])</f>
        <v>2025</v>
      </c>
      <c r="M8886">
        <f>MONTH(SalesData[Order Date])</f>
        <v>2</v>
      </c>
      <c r="N8886" t="str">
        <f>TEXT(SalesData[[#This Row],[Order Date]], "mmmm")</f>
        <v>February</v>
      </c>
      <c r="O8886" s="7">
        <f>IF(SalesData[Sales]=0,0,SalesData[Profit]/SalesData[Sales])</f>
        <v>0.13238748046129051</v>
      </c>
      <c r="P8886" s="8">
        <f t="shared" si="138"/>
        <v>4.4542768481537027E-5</v>
      </c>
      <c r="Q8886" t="str">
        <f>IF(SalesData[[#This Row],[Discount]]&gt;0, "Yes", "No")</f>
        <v>Yes</v>
      </c>
      <c r="R8886" t="str">
        <f>TEXT(SalesData[[#This Row],[Order Date]],"mmm-yyyy")</f>
        <v>Feb-2025</v>
      </c>
      <c r="S8886">
        <f>YEAR(SalesData[[#This Row],[Order Date]])*100 + MONTH(SalesData[[#This Row],[Order Date]])</f>
        <v>202502</v>
      </c>
    </row>
    <row r="8887" spans="1:19" x14ac:dyDescent="0.3">
      <c r="A8887" t="s">
        <v>14134</v>
      </c>
      <c r="B8887" s="3">
        <v>45711</v>
      </c>
      <c r="C8887" t="s">
        <v>14135</v>
      </c>
      <c r="D8887" t="s">
        <v>30</v>
      </c>
      <c r="E8887" t="s">
        <v>14</v>
      </c>
      <c r="F8887" t="s">
        <v>20</v>
      </c>
      <c r="G8887">
        <v>7</v>
      </c>
      <c r="H8887" s="5">
        <v>316.06</v>
      </c>
      <c r="I8887" s="5">
        <v>0.21</v>
      </c>
      <c r="J8887" s="5">
        <v>1747.8117999999999</v>
      </c>
      <c r="K8887" s="5">
        <v>375.84656414561778</v>
      </c>
      <c r="L8887">
        <f>YEAR(SalesData[Order Date])</f>
        <v>2025</v>
      </c>
      <c r="M8887">
        <f>MONTH(SalesData[Order Date])</f>
        <v>2</v>
      </c>
      <c r="N8887" t="str">
        <f>TEXT(SalesData[[#This Row],[Order Date]], "mmmm")</f>
        <v>February</v>
      </c>
      <c r="O8887" s="7">
        <f>IF(SalesData[Sales]=0,0,SalesData[Profit]/SalesData[Sales])</f>
        <v>0.21503834917787934</v>
      </c>
      <c r="P8887" s="8">
        <f t="shared" si="138"/>
        <v>9.4918686325381254E-5</v>
      </c>
      <c r="Q8887" t="str">
        <f>IF(SalesData[[#This Row],[Discount]]&gt;0, "Yes", "No")</f>
        <v>Yes</v>
      </c>
      <c r="R8887" t="str">
        <f>TEXT(SalesData[[#This Row],[Order Date]],"mmm-yyyy")</f>
        <v>Feb-2025</v>
      </c>
      <c r="S8887">
        <f>YEAR(SalesData[[#This Row],[Order Date]])*100 + MONTH(SalesData[[#This Row],[Order Date]])</f>
        <v>202502</v>
      </c>
    </row>
    <row r="8888" spans="1:19" x14ac:dyDescent="0.3">
      <c r="A8888" t="s">
        <v>14154</v>
      </c>
      <c r="B8888" s="3">
        <v>45698</v>
      </c>
      <c r="C8888" t="s">
        <v>14155</v>
      </c>
      <c r="D8888" t="s">
        <v>23</v>
      </c>
      <c r="E8888" t="s">
        <v>26</v>
      </c>
      <c r="F8888" t="s">
        <v>91</v>
      </c>
      <c r="G8888">
        <v>5</v>
      </c>
      <c r="H8888" s="5">
        <v>598.86</v>
      </c>
      <c r="I8888" s="5">
        <v>0.01</v>
      </c>
      <c r="J8888" s="5">
        <v>2964.357</v>
      </c>
      <c r="K8888" s="5">
        <v>804.45679883851346</v>
      </c>
      <c r="L8888">
        <f>YEAR(SalesData[Order Date])</f>
        <v>2025</v>
      </c>
      <c r="M8888">
        <f>MONTH(SalesData[Order Date])</f>
        <v>2</v>
      </c>
      <c r="N8888" t="str">
        <f>TEXT(SalesData[[#This Row],[Order Date]], "mmmm")</f>
        <v>February</v>
      </c>
      <c r="O8888" s="7">
        <f>IF(SalesData[Sales]=0,0,SalesData[Profit]/SalesData[Sales])</f>
        <v>0.27137649036148936</v>
      </c>
      <c r="P8888" s="8">
        <f t="shared" si="138"/>
        <v>3.3396787229068564E-6</v>
      </c>
      <c r="Q8888" t="str">
        <f>IF(SalesData[[#This Row],[Discount]]&gt;0, "Yes", "No")</f>
        <v>Yes</v>
      </c>
      <c r="R8888" t="str">
        <f>TEXT(SalesData[[#This Row],[Order Date]],"mmm-yyyy")</f>
        <v>Feb-2025</v>
      </c>
      <c r="S8888">
        <f>YEAR(SalesData[[#This Row],[Order Date]])*100 + MONTH(SalesData[[#This Row],[Order Date]])</f>
        <v>202502</v>
      </c>
    </row>
    <row r="8889" spans="1:19" x14ac:dyDescent="0.3">
      <c r="A8889" t="s">
        <v>14172</v>
      </c>
      <c r="B8889" s="3">
        <v>45703</v>
      </c>
      <c r="C8889" t="s">
        <v>3018</v>
      </c>
      <c r="D8889" t="s">
        <v>23</v>
      </c>
      <c r="E8889" t="s">
        <v>14</v>
      </c>
      <c r="F8889" t="s">
        <v>15</v>
      </c>
      <c r="G8889">
        <v>5</v>
      </c>
      <c r="H8889" s="5">
        <v>454.23</v>
      </c>
      <c r="I8889" s="5">
        <v>0.26</v>
      </c>
      <c r="J8889" s="5">
        <v>1680.6510000000001</v>
      </c>
      <c r="K8889" s="5">
        <v>386.75531813661229</v>
      </c>
      <c r="L8889">
        <f>YEAR(SalesData[Order Date])</f>
        <v>2025</v>
      </c>
      <c r="M8889">
        <f>MONTH(SalesData[Order Date])</f>
        <v>2</v>
      </c>
      <c r="N8889" t="str">
        <f>TEXT(SalesData[[#This Row],[Order Date]], "mmmm")</f>
        <v>February</v>
      </c>
      <c r="O8889" s="7">
        <f>IF(SalesData[Sales]=0,0,SalesData[Profit]/SalesData[Sales])</f>
        <v>0.23012232648932601</v>
      </c>
      <c r="P8889" s="8">
        <f t="shared" si="138"/>
        <v>1.1447944873742377E-4</v>
      </c>
      <c r="Q8889" t="str">
        <f>IF(SalesData[[#This Row],[Discount]]&gt;0, "Yes", "No")</f>
        <v>Yes</v>
      </c>
      <c r="R8889" t="str">
        <f>TEXT(SalesData[[#This Row],[Order Date]],"mmm-yyyy")</f>
        <v>Feb-2025</v>
      </c>
      <c r="S8889">
        <f>YEAR(SalesData[[#This Row],[Order Date]])*100 + MONTH(SalesData[[#This Row],[Order Date]])</f>
        <v>202502</v>
      </c>
    </row>
    <row r="8890" spans="1:19" x14ac:dyDescent="0.3">
      <c r="A8890" t="s">
        <v>14208</v>
      </c>
      <c r="B8890" s="3">
        <v>45699</v>
      </c>
      <c r="C8890" t="s">
        <v>14209</v>
      </c>
      <c r="D8890" t="s">
        <v>13</v>
      </c>
      <c r="E8890" t="s">
        <v>26</v>
      </c>
      <c r="F8890" t="s">
        <v>91</v>
      </c>
      <c r="G8890">
        <v>8</v>
      </c>
      <c r="H8890" s="5">
        <v>60.64</v>
      </c>
      <c r="I8890" s="5">
        <v>0.04</v>
      </c>
      <c r="J8890" s="5">
        <v>465.71519999999998</v>
      </c>
      <c r="K8890" s="5">
        <v>133.78936228756021</v>
      </c>
      <c r="L8890">
        <f>YEAR(SalesData[Order Date])</f>
        <v>2025</v>
      </c>
      <c r="M8890">
        <f>MONTH(SalesData[Order Date])</f>
        <v>2</v>
      </c>
      <c r="N8890" t="str">
        <f>TEXT(SalesData[[#This Row],[Order Date]], "mmmm")</f>
        <v>February</v>
      </c>
      <c r="O8890" s="7">
        <f>IF(SalesData[Sales]=0,0,SalesData[Profit]/SalesData[Sales])</f>
        <v>0.28727720780331029</v>
      </c>
      <c r="P8890" s="8">
        <f t="shared" si="138"/>
        <v>8.2453825857519786E-5</v>
      </c>
      <c r="Q8890" t="str">
        <f>IF(SalesData[[#This Row],[Discount]]&gt;0, "Yes", "No")</f>
        <v>Yes</v>
      </c>
      <c r="R8890" t="str">
        <f>TEXT(SalesData[[#This Row],[Order Date]],"mmm-yyyy")</f>
        <v>Feb-2025</v>
      </c>
      <c r="S8890">
        <f>YEAR(SalesData[[#This Row],[Order Date]])*100 + MONTH(SalesData[[#This Row],[Order Date]])</f>
        <v>202502</v>
      </c>
    </row>
    <row r="8891" spans="1:19" x14ac:dyDescent="0.3">
      <c r="A8891" t="s">
        <v>14224</v>
      </c>
      <c r="B8891" s="3">
        <v>45715</v>
      </c>
      <c r="C8891" t="s">
        <v>14225</v>
      </c>
      <c r="D8891" t="s">
        <v>13</v>
      </c>
      <c r="E8891" t="s">
        <v>14</v>
      </c>
      <c r="F8891" t="s">
        <v>62</v>
      </c>
      <c r="G8891">
        <v>3</v>
      </c>
      <c r="H8891" s="5">
        <v>468.64</v>
      </c>
      <c r="I8891" s="5">
        <v>0.27</v>
      </c>
      <c r="J8891" s="5">
        <v>1026.3216</v>
      </c>
      <c r="K8891" s="5">
        <v>214.49900073404859</v>
      </c>
      <c r="L8891">
        <f>YEAR(SalesData[Order Date])</f>
        <v>2025</v>
      </c>
      <c r="M8891">
        <f>MONTH(SalesData[Order Date])</f>
        <v>2</v>
      </c>
      <c r="N8891" t="str">
        <f>TEXT(SalesData[[#This Row],[Order Date]], "mmmm")</f>
        <v>February</v>
      </c>
      <c r="O8891" s="7">
        <f>IF(SalesData[Sales]=0,0,SalesData[Profit]/SalesData[Sales])</f>
        <v>0.20899784310692535</v>
      </c>
      <c r="P8891" s="8">
        <f t="shared" si="138"/>
        <v>1.9204506657562309E-4</v>
      </c>
      <c r="Q8891" t="str">
        <f>IF(SalesData[[#This Row],[Discount]]&gt;0, "Yes", "No")</f>
        <v>Yes</v>
      </c>
      <c r="R8891" t="str">
        <f>TEXT(SalesData[[#This Row],[Order Date]],"mmm-yyyy")</f>
        <v>Feb-2025</v>
      </c>
      <c r="S8891">
        <f>YEAR(SalesData[[#This Row],[Order Date]])*100 + MONTH(SalesData[[#This Row],[Order Date]])</f>
        <v>202502</v>
      </c>
    </row>
    <row r="8892" spans="1:19" x14ac:dyDescent="0.3">
      <c r="A8892" t="s">
        <v>14278</v>
      </c>
      <c r="B8892" s="3">
        <v>45712</v>
      </c>
      <c r="C8892" t="s">
        <v>14279</v>
      </c>
      <c r="D8892" t="s">
        <v>23</v>
      </c>
      <c r="E8892" t="s">
        <v>14</v>
      </c>
      <c r="F8892" t="s">
        <v>62</v>
      </c>
      <c r="G8892">
        <v>5</v>
      </c>
      <c r="H8892" s="5">
        <v>374.09</v>
      </c>
      <c r="I8892" s="5">
        <v>0.19</v>
      </c>
      <c r="J8892" s="5">
        <v>1515.0645</v>
      </c>
      <c r="K8892" s="5">
        <v>253.59234335078841</v>
      </c>
      <c r="L8892">
        <f>YEAR(SalesData[Order Date])</f>
        <v>2025</v>
      </c>
      <c r="M8892">
        <f>MONTH(SalesData[Order Date])</f>
        <v>2</v>
      </c>
      <c r="N8892" t="str">
        <f>TEXT(SalesData[[#This Row],[Order Date]], "mmmm")</f>
        <v>February</v>
      </c>
      <c r="O8892" s="7">
        <f>IF(SalesData[Sales]=0,0,SalesData[Profit]/SalesData[Sales])</f>
        <v>0.16738055927703963</v>
      </c>
      <c r="P8892" s="8">
        <f t="shared" si="138"/>
        <v>1.0157983372985112E-4</v>
      </c>
      <c r="Q8892" t="str">
        <f>IF(SalesData[[#This Row],[Discount]]&gt;0, "Yes", "No")</f>
        <v>Yes</v>
      </c>
      <c r="R8892" t="str">
        <f>TEXT(SalesData[[#This Row],[Order Date]],"mmm-yyyy")</f>
        <v>Feb-2025</v>
      </c>
      <c r="S8892">
        <f>YEAR(SalesData[[#This Row],[Order Date]])*100 + MONTH(SalesData[[#This Row],[Order Date]])</f>
        <v>202502</v>
      </c>
    </row>
    <row r="8893" spans="1:19" x14ac:dyDescent="0.3">
      <c r="A8893" t="s">
        <v>14310</v>
      </c>
      <c r="B8893" s="3">
        <v>45711</v>
      </c>
      <c r="C8893" t="s">
        <v>14311</v>
      </c>
      <c r="D8893" t="s">
        <v>18</v>
      </c>
      <c r="E8893" t="s">
        <v>26</v>
      </c>
      <c r="F8893" t="s">
        <v>91</v>
      </c>
      <c r="G8893">
        <v>4</v>
      </c>
      <c r="H8893" s="5">
        <v>861.64</v>
      </c>
      <c r="I8893" s="5">
        <v>0.13</v>
      </c>
      <c r="J8893" s="5">
        <v>2998.5072</v>
      </c>
      <c r="K8893" s="5">
        <v>457.88662652681262</v>
      </c>
      <c r="L8893">
        <f>YEAR(SalesData[Order Date])</f>
        <v>2025</v>
      </c>
      <c r="M8893">
        <f>MONTH(SalesData[Order Date])</f>
        <v>2</v>
      </c>
      <c r="N8893" t="str">
        <f>TEXT(SalesData[[#This Row],[Order Date]], "mmmm")</f>
        <v>February</v>
      </c>
      <c r="O8893" s="7">
        <f>IF(SalesData[Sales]=0,0,SalesData[Profit]/SalesData[Sales])</f>
        <v>0.15270486144799406</v>
      </c>
      <c r="P8893" s="8">
        <f t="shared" si="138"/>
        <v>3.771876885938443E-5</v>
      </c>
      <c r="Q8893" t="str">
        <f>IF(SalesData[[#This Row],[Discount]]&gt;0, "Yes", "No")</f>
        <v>Yes</v>
      </c>
      <c r="R8893" t="str">
        <f>TEXT(SalesData[[#This Row],[Order Date]],"mmm-yyyy")</f>
        <v>Feb-2025</v>
      </c>
      <c r="S8893">
        <f>YEAR(SalesData[[#This Row],[Order Date]])*100 + MONTH(SalesData[[#This Row],[Order Date]])</f>
        <v>202502</v>
      </c>
    </row>
    <row r="8894" spans="1:19" x14ac:dyDescent="0.3">
      <c r="A8894" t="s">
        <v>14312</v>
      </c>
      <c r="B8894" s="3">
        <v>45704</v>
      </c>
      <c r="C8894" t="s">
        <v>14313</v>
      </c>
      <c r="D8894" t="s">
        <v>23</v>
      </c>
      <c r="E8894" t="s">
        <v>19</v>
      </c>
      <c r="F8894" t="s">
        <v>91</v>
      </c>
      <c r="G8894">
        <v>5</v>
      </c>
      <c r="H8894" s="5">
        <v>356.82</v>
      </c>
      <c r="I8894" s="5">
        <v>0.01</v>
      </c>
      <c r="J8894" s="5">
        <v>1766.259</v>
      </c>
      <c r="K8894" s="5">
        <v>284.60521397037058</v>
      </c>
      <c r="L8894">
        <f>YEAR(SalesData[Order Date])</f>
        <v>2025</v>
      </c>
      <c r="M8894">
        <f>MONTH(SalesData[Order Date])</f>
        <v>2</v>
      </c>
      <c r="N8894" t="str">
        <f>TEXT(SalesData[[#This Row],[Order Date]], "mmmm")</f>
        <v>February</v>
      </c>
      <c r="O8894" s="7">
        <f>IF(SalesData[Sales]=0,0,SalesData[Profit]/SalesData[Sales])</f>
        <v>0.16113447346644552</v>
      </c>
      <c r="P8894" s="8">
        <f t="shared" si="138"/>
        <v>5.6050669805504181E-6</v>
      </c>
      <c r="Q8894" t="str">
        <f>IF(SalesData[[#This Row],[Discount]]&gt;0, "Yes", "No")</f>
        <v>Yes</v>
      </c>
      <c r="R8894" t="str">
        <f>TEXT(SalesData[[#This Row],[Order Date]],"mmm-yyyy")</f>
        <v>Feb-2025</v>
      </c>
      <c r="S8894">
        <f>YEAR(SalesData[[#This Row],[Order Date]])*100 + MONTH(SalesData[[#This Row],[Order Date]])</f>
        <v>202502</v>
      </c>
    </row>
    <row r="8895" spans="1:19" x14ac:dyDescent="0.3">
      <c r="A8895" t="s">
        <v>14341</v>
      </c>
      <c r="B8895" s="3">
        <v>45699</v>
      </c>
      <c r="C8895" t="s">
        <v>14342</v>
      </c>
      <c r="D8895" t="s">
        <v>18</v>
      </c>
      <c r="E8895" t="s">
        <v>19</v>
      </c>
      <c r="F8895" t="s">
        <v>34</v>
      </c>
      <c r="G8895">
        <v>3</v>
      </c>
      <c r="H8895" s="5">
        <v>816.34</v>
      </c>
      <c r="I8895" s="5">
        <v>0.04</v>
      </c>
      <c r="J8895" s="5">
        <v>2351.0592000000001</v>
      </c>
      <c r="K8895" s="5">
        <v>577.94479973198224</v>
      </c>
      <c r="L8895">
        <f>YEAR(SalesData[Order Date])</f>
        <v>2025</v>
      </c>
      <c r="M8895">
        <f>MONTH(SalesData[Order Date])</f>
        <v>2</v>
      </c>
      <c r="N8895" t="str">
        <f>TEXT(SalesData[[#This Row],[Order Date]], "mmmm")</f>
        <v>February</v>
      </c>
      <c r="O8895" s="7">
        <f>IF(SalesData[Sales]=0,0,SalesData[Profit]/SalesData[Sales])</f>
        <v>0.24582315908165231</v>
      </c>
      <c r="P8895" s="8">
        <f t="shared" si="138"/>
        <v>1.633306383778001E-5</v>
      </c>
      <c r="Q8895" t="str">
        <f>IF(SalesData[[#This Row],[Discount]]&gt;0, "Yes", "No")</f>
        <v>Yes</v>
      </c>
      <c r="R8895" t="str">
        <f>TEXT(SalesData[[#This Row],[Order Date]],"mmm-yyyy")</f>
        <v>Feb-2025</v>
      </c>
      <c r="S8895">
        <f>YEAR(SalesData[[#This Row],[Order Date]])*100 + MONTH(SalesData[[#This Row],[Order Date]])</f>
        <v>202502</v>
      </c>
    </row>
    <row r="8896" spans="1:19" x14ac:dyDescent="0.3">
      <c r="A8896" t="s">
        <v>14369</v>
      </c>
      <c r="B8896" s="3">
        <v>45700</v>
      </c>
      <c r="C8896" t="s">
        <v>14370</v>
      </c>
      <c r="D8896" t="s">
        <v>30</v>
      </c>
      <c r="E8896" t="s">
        <v>26</v>
      </c>
      <c r="F8896" t="s">
        <v>39</v>
      </c>
      <c r="G8896">
        <v>5</v>
      </c>
      <c r="H8896" s="5">
        <v>452.57</v>
      </c>
      <c r="I8896" s="5">
        <v>0.09</v>
      </c>
      <c r="J8896" s="5">
        <v>2059.1934999999999</v>
      </c>
      <c r="K8896" s="5">
        <v>374.59658211906401</v>
      </c>
      <c r="L8896">
        <f>YEAR(SalesData[Order Date])</f>
        <v>2025</v>
      </c>
      <c r="M8896">
        <f>MONTH(SalesData[Order Date])</f>
        <v>2</v>
      </c>
      <c r="N8896" t="str">
        <f>TEXT(SalesData[[#This Row],[Order Date]], "mmmm")</f>
        <v>February</v>
      </c>
      <c r="O8896" s="7">
        <f>IF(SalesData[Sales]=0,0,SalesData[Profit]/SalesData[Sales])</f>
        <v>0.18191422132940108</v>
      </c>
      <c r="P8896" s="8">
        <f t="shared" si="138"/>
        <v>3.9772852818348544E-5</v>
      </c>
      <c r="Q8896" t="str">
        <f>IF(SalesData[[#This Row],[Discount]]&gt;0, "Yes", "No")</f>
        <v>Yes</v>
      </c>
      <c r="R8896" t="str">
        <f>TEXT(SalesData[[#This Row],[Order Date]],"mmm-yyyy")</f>
        <v>Feb-2025</v>
      </c>
      <c r="S8896">
        <f>YEAR(SalesData[[#This Row],[Order Date]])*100 + MONTH(SalesData[[#This Row],[Order Date]])</f>
        <v>202502</v>
      </c>
    </row>
    <row r="8897" spans="1:19" x14ac:dyDescent="0.3">
      <c r="A8897" t="s">
        <v>14396</v>
      </c>
      <c r="B8897" s="3">
        <v>45711</v>
      </c>
      <c r="C8897" t="s">
        <v>14397</v>
      </c>
      <c r="D8897" t="s">
        <v>18</v>
      </c>
      <c r="E8897" t="s">
        <v>26</v>
      </c>
      <c r="F8897" t="s">
        <v>34</v>
      </c>
      <c r="G8897">
        <v>4</v>
      </c>
      <c r="H8897" s="5">
        <v>557.89</v>
      </c>
      <c r="I8897" s="5">
        <v>0.11</v>
      </c>
      <c r="J8897" s="5">
        <v>1986.0884000000001</v>
      </c>
      <c r="K8897" s="5">
        <v>176.65886157066981</v>
      </c>
      <c r="L8897">
        <f>YEAR(SalesData[Order Date])</f>
        <v>2025</v>
      </c>
      <c r="M8897">
        <f>MONTH(SalesData[Order Date])</f>
        <v>2</v>
      </c>
      <c r="N8897" t="str">
        <f>TEXT(SalesData[[#This Row],[Order Date]], "mmmm")</f>
        <v>February</v>
      </c>
      <c r="O8897" s="7">
        <f>IF(SalesData[Sales]=0,0,SalesData[Profit]/SalesData[Sales])</f>
        <v>8.8948136231332811E-2</v>
      </c>
      <c r="P8897" s="8">
        <f t="shared" si="138"/>
        <v>4.9292871354568105E-5</v>
      </c>
      <c r="Q8897" t="str">
        <f>IF(SalesData[[#This Row],[Discount]]&gt;0, "Yes", "No")</f>
        <v>Yes</v>
      </c>
      <c r="R8897" t="str">
        <f>TEXT(SalesData[[#This Row],[Order Date]],"mmm-yyyy")</f>
        <v>Feb-2025</v>
      </c>
      <c r="S8897">
        <f>YEAR(SalesData[[#This Row],[Order Date]])*100 + MONTH(SalesData[[#This Row],[Order Date]])</f>
        <v>202502</v>
      </c>
    </row>
    <row r="8898" spans="1:19" x14ac:dyDescent="0.3">
      <c r="A8898" t="s">
        <v>14480</v>
      </c>
      <c r="B8898" s="3">
        <v>45710</v>
      </c>
      <c r="C8898" t="s">
        <v>14481</v>
      </c>
      <c r="D8898" t="s">
        <v>18</v>
      </c>
      <c r="E8898" t="s">
        <v>26</v>
      </c>
      <c r="F8898" t="s">
        <v>62</v>
      </c>
      <c r="G8898">
        <v>7</v>
      </c>
      <c r="H8898" s="5">
        <v>652.79999999999995</v>
      </c>
      <c r="I8898" s="5">
        <v>0.05</v>
      </c>
      <c r="J8898" s="5">
        <v>4341.119999999999</v>
      </c>
      <c r="K8898" s="5">
        <v>1294.2874347768411</v>
      </c>
      <c r="L8898">
        <f>YEAR(SalesData[Order Date])</f>
        <v>2025</v>
      </c>
      <c r="M8898">
        <f>MONTH(SalesData[Order Date])</f>
        <v>2</v>
      </c>
      <c r="N8898" t="str">
        <f>TEXT(SalesData[[#This Row],[Order Date]], "mmmm")</f>
        <v>February</v>
      </c>
      <c r="O8898" s="7">
        <f>IF(SalesData[Sales]=0,0,SalesData[Profit]/SalesData[Sales])</f>
        <v>0.29814597034333107</v>
      </c>
      <c r="P8898" s="8">
        <f t="shared" ref="P8898:P8961" si="139">IF(H:H*G:G=0, 0, (I:I/(H:H*G:G)))</f>
        <v>1.0941876750700282E-5</v>
      </c>
      <c r="Q8898" t="str">
        <f>IF(SalesData[[#This Row],[Discount]]&gt;0, "Yes", "No")</f>
        <v>Yes</v>
      </c>
      <c r="R8898" t="str">
        <f>TEXT(SalesData[[#This Row],[Order Date]],"mmm-yyyy")</f>
        <v>Feb-2025</v>
      </c>
      <c r="S8898">
        <f>YEAR(SalesData[[#This Row],[Order Date]])*100 + MONTH(SalesData[[#This Row],[Order Date]])</f>
        <v>202502</v>
      </c>
    </row>
    <row r="8899" spans="1:19" x14ac:dyDescent="0.3">
      <c r="A8899" t="s">
        <v>14498</v>
      </c>
      <c r="B8899" s="3">
        <v>45712</v>
      </c>
      <c r="C8899" t="s">
        <v>14499</v>
      </c>
      <c r="D8899" t="s">
        <v>13</v>
      </c>
      <c r="E8899" t="s">
        <v>19</v>
      </c>
      <c r="F8899" t="s">
        <v>27</v>
      </c>
      <c r="G8899">
        <v>1</v>
      </c>
      <c r="H8899" s="5">
        <v>925.19</v>
      </c>
      <c r="I8899" s="5">
        <v>0.25</v>
      </c>
      <c r="J8899" s="5">
        <v>693.89250000000004</v>
      </c>
      <c r="K8899" s="5">
        <v>141.60954479580209</v>
      </c>
      <c r="L8899">
        <f>YEAR(SalesData[Order Date])</f>
        <v>2025</v>
      </c>
      <c r="M8899">
        <f>MONTH(SalesData[Order Date])</f>
        <v>2</v>
      </c>
      <c r="N8899" t="str">
        <f>TEXT(SalesData[[#This Row],[Order Date]], "mmmm")</f>
        <v>February</v>
      </c>
      <c r="O8899" s="7">
        <f>IF(SalesData[Sales]=0,0,SalesData[Profit]/SalesData[Sales])</f>
        <v>0.20407994724802775</v>
      </c>
      <c r="P8899" s="8">
        <f t="shared" si="139"/>
        <v>2.7021476669657039E-4</v>
      </c>
      <c r="Q8899" t="str">
        <f>IF(SalesData[[#This Row],[Discount]]&gt;0, "Yes", "No")</f>
        <v>Yes</v>
      </c>
      <c r="R8899" t="str">
        <f>TEXT(SalesData[[#This Row],[Order Date]],"mmm-yyyy")</f>
        <v>Feb-2025</v>
      </c>
      <c r="S8899">
        <f>YEAR(SalesData[[#This Row],[Order Date]])*100 + MONTH(SalesData[[#This Row],[Order Date]])</f>
        <v>202502</v>
      </c>
    </row>
    <row r="8900" spans="1:19" x14ac:dyDescent="0.3">
      <c r="A8900" t="s">
        <v>14508</v>
      </c>
      <c r="B8900" s="3">
        <v>45702</v>
      </c>
      <c r="C8900" t="s">
        <v>14509</v>
      </c>
      <c r="D8900" t="s">
        <v>18</v>
      </c>
      <c r="E8900" t="s">
        <v>14</v>
      </c>
      <c r="F8900" t="s">
        <v>31</v>
      </c>
      <c r="G8900">
        <v>7</v>
      </c>
      <c r="H8900" s="5">
        <v>424.2</v>
      </c>
      <c r="I8900" s="5">
        <v>0.26</v>
      </c>
      <c r="J8900" s="5">
        <v>2197.3560000000002</v>
      </c>
      <c r="K8900" s="5">
        <v>629.08075902502924</v>
      </c>
      <c r="L8900">
        <f>YEAR(SalesData[Order Date])</f>
        <v>2025</v>
      </c>
      <c r="M8900">
        <f>MONTH(SalesData[Order Date])</f>
        <v>2</v>
      </c>
      <c r="N8900" t="str">
        <f>TEXT(SalesData[[#This Row],[Order Date]], "mmmm")</f>
        <v>February</v>
      </c>
      <c r="O8900" s="7">
        <f>IF(SalesData[Sales]=0,0,SalesData[Profit]/SalesData[Sales])</f>
        <v>0.28628986792537447</v>
      </c>
      <c r="P8900" s="8">
        <f t="shared" si="139"/>
        <v>8.7559776385801846E-5</v>
      </c>
      <c r="Q8900" t="str">
        <f>IF(SalesData[[#This Row],[Discount]]&gt;0, "Yes", "No")</f>
        <v>Yes</v>
      </c>
      <c r="R8900" t="str">
        <f>TEXT(SalesData[[#This Row],[Order Date]],"mmm-yyyy")</f>
        <v>Feb-2025</v>
      </c>
      <c r="S8900">
        <f>YEAR(SalesData[[#This Row],[Order Date]])*100 + MONTH(SalesData[[#This Row],[Order Date]])</f>
        <v>202502</v>
      </c>
    </row>
    <row r="8901" spans="1:19" x14ac:dyDescent="0.3">
      <c r="A8901" t="s">
        <v>14514</v>
      </c>
      <c r="B8901" s="3">
        <v>45698</v>
      </c>
      <c r="C8901" t="s">
        <v>5762</v>
      </c>
      <c r="D8901" t="s">
        <v>13</v>
      </c>
      <c r="E8901" t="s">
        <v>26</v>
      </c>
      <c r="F8901" t="s">
        <v>44</v>
      </c>
      <c r="G8901">
        <v>6</v>
      </c>
      <c r="H8901" s="5">
        <v>75.67</v>
      </c>
      <c r="I8901" s="5">
        <v>0.01</v>
      </c>
      <c r="J8901" s="5">
        <v>449.47980000000001</v>
      </c>
      <c r="K8901" s="5">
        <v>56.907827946175388</v>
      </c>
      <c r="L8901">
        <f>YEAR(SalesData[Order Date])</f>
        <v>2025</v>
      </c>
      <c r="M8901">
        <f>MONTH(SalesData[Order Date])</f>
        <v>2</v>
      </c>
      <c r="N8901" t="str">
        <f>TEXT(SalesData[[#This Row],[Order Date]], "mmmm")</f>
        <v>February</v>
      </c>
      <c r="O8901" s="7">
        <f>IF(SalesData[Sales]=0,0,SalesData[Profit]/SalesData[Sales])</f>
        <v>0.12660819895838565</v>
      </c>
      <c r="P8901" s="8">
        <f t="shared" si="139"/>
        <v>2.2025461433417033E-5</v>
      </c>
      <c r="Q8901" t="str">
        <f>IF(SalesData[[#This Row],[Discount]]&gt;0, "Yes", "No")</f>
        <v>Yes</v>
      </c>
      <c r="R8901" t="str">
        <f>TEXT(SalesData[[#This Row],[Order Date]],"mmm-yyyy")</f>
        <v>Feb-2025</v>
      </c>
      <c r="S8901">
        <f>YEAR(SalesData[[#This Row],[Order Date]])*100 + MONTH(SalesData[[#This Row],[Order Date]])</f>
        <v>202502</v>
      </c>
    </row>
    <row r="8902" spans="1:19" x14ac:dyDescent="0.3">
      <c r="A8902" t="s">
        <v>14625</v>
      </c>
      <c r="B8902" s="3">
        <v>45698</v>
      </c>
      <c r="C8902" t="s">
        <v>14626</v>
      </c>
      <c r="D8902" t="s">
        <v>13</v>
      </c>
      <c r="E8902" t="s">
        <v>19</v>
      </c>
      <c r="F8902" t="s">
        <v>34</v>
      </c>
      <c r="G8902">
        <v>4</v>
      </c>
      <c r="H8902" s="5">
        <v>669.93</v>
      </c>
      <c r="I8902" s="5">
        <v>0.11</v>
      </c>
      <c r="J8902" s="5">
        <v>2384.9508000000001</v>
      </c>
      <c r="K8902" s="5">
        <v>524.19388404161816</v>
      </c>
      <c r="L8902">
        <f>YEAR(SalesData[Order Date])</f>
        <v>2025</v>
      </c>
      <c r="M8902">
        <f>MONTH(SalesData[Order Date])</f>
        <v>2</v>
      </c>
      <c r="N8902" t="str">
        <f>TEXT(SalesData[[#This Row],[Order Date]], "mmmm")</f>
        <v>February</v>
      </c>
      <c r="O8902" s="7">
        <f>IF(SalesData[Sales]=0,0,SalesData[Profit]/SalesData[Sales])</f>
        <v>0.21979232613168295</v>
      </c>
      <c r="P8902" s="8">
        <f t="shared" si="139"/>
        <v>4.1049064827668562E-5</v>
      </c>
      <c r="Q8902" t="str">
        <f>IF(SalesData[[#This Row],[Discount]]&gt;0, "Yes", "No")</f>
        <v>Yes</v>
      </c>
      <c r="R8902" t="str">
        <f>TEXT(SalesData[[#This Row],[Order Date]],"mmm-yyyy")</f>
        <v>Feb-2025</v>
      </c>
      <c r="S8902">
        <f>YEAR(SalesData[[#This Row],[Order Date]])*100 + MONTH(SalesData[[#This Row],[Order Date]])</f>
        <v>202502</v>
      </c>
    </row>
    <row r="8903" spans="1:19" x14ac:dyDescent="0.3">
      <c r="A8903" t="s">
        <v>14645</v>
      </c>
      <c r="B8903" s="3">
        <v>45689</v>
      </c>
      <c r="C8903" t="s">
        <v>14646</v>
      </c>
      <c r="D8903" t="s">
        <v>18</v>
      </c>
      <c r="E8903" t="s">
        <v>26</v>
      </c>
      <c r="F8903" t="s">
        <v>44</v>
      </c>
      <c r="G8903">
        <v>9</v>
      </c>
      <c r="H8903" s="5">
        <v>69.680000000000007</v>
      </c>
      <c r="I8903" s="5">
        <v>0.13</v>
      </c>
      <c r="J8903" s="5">
        <v>545.59440000000006</v>
      </c>
      <c r="K8903" s="5">
        <v>88.716628843150062</v>
      </c>
      <c r="L8903">
        <f>YEAR(SalesData[Order Date])</f>
        <v>2025</v>
      </c>
      <c r="M8903">
        <f>MONTH(SalesData[Order Date])</f>
        <v>2</v>
      </c>
      <c r="N8903" t="str">
        <f>TEXT(SalesData[[#This Row],[Order Date]], "mmmm")</f>
        <v>February</v>
      </c>
      <c r="O8903" s="7">
        <f>IF(SalesData[Sales]=0,0,SalesData[Profit]/SalesData[Sales])</f>
        <v>0.16260546083894933</v>
      </c>
      <c r="P8903" s="8">
        <f t="shared" si="139"/>
        <v>2.0729684908789384E-4</v>
      </c>
      <c r="Q8903" t="str">
        <f>IF(SalesData[[#This Row],[Discount]]&gt;0, "Yes", "No")</f>
        <v>Yes</v>
      </c>
      <c r="R8903" t="str">
        <f>TEXT(SalesData[[#This Row],[Order Date]],"mmm-yyyy")</f>
        <v>Feb-2025</v>
      </c>
      <c r="S8903">
        <f>YEAR(SalesData[[#This Row],[Order Date]])*100 + MONTH(SalesData[[#This Row],[Order Date]])</f>
        <v>202502</v>
      </c>
    </row>
    <row r="8904" spans="1:19" x14ac:dyDescent="0.3">
      <c r="A8904" t="s">
        <v>14661</v>
      </c>
      <c r="B8904" s="3">
        <v>45710</v>
      </c>
      <c r="C8904" t="s">
        <v>14662</v>
      </c>
      <c r="D8904" t="s">
        <v>23</v>
      </c>
      <c r="E8904" t="s">
        <v>19</v>
      </c>
      <c r="F8904" t="s">
        <v>20</v>
      </c>
      <c r="G8904">
        <v>5</v>
      </c>
      <c r="H8904" s="5">
        <v>600.94000000000005</v>
      </c>
      <c r="I8904" s="5">
        <v>0.14000000000000001</v>
      </c>
      <c r="J8904" s="5">
        <v>2584.0419999999999</v>
      </c>
      <c r="K8904" s="5">
        <v>232.29359825499091</v>
      </c>
      <c r="L8904">
        <f>YEAR(SalesData[Order Date])</f>
        <v>2025</v>
      </c>
      <c r="M8904">
        <f>MONTH(SalesData[Order Date])</f>
        <v>2</v>
      </c>
      <c r="N8904" t="str">
        <f>TEXT(SalesData[[#This Row],[Order Date]], "mmmm")</f>
        <v>February</v>
      </c>
      <c r="O8904" s="7">
        <f>IF(SalesData[Sales]=0,0,SalesData[Profit]/SalesData[Sales])</f>
        <v>8.9895442200626355E-2</v>
      </c>
      <c r="P8904" s="8">
        <f t="shared" si="139"/>
        <v>4.6593669917129832E-5</v>
      </c>
      <c r="Q8904" t="str">
        <f>IF(SalesData[[#This Row],[Discount]]&gt;0, "Yes", "No")</f>
        <v>Yes</v>
      </c>
      <c r="R8904" t="str">
        <f>TEXT(SalesData[[#This Row],[Order Date]],"mmm-yyyy")</f>
        <v>Feb-2025</v>
      </c>
      <c r="S8904">
        <f>YEAR(SalesData[[#This Row],[Order Date]])*100 + MONTH(SalesData[[#This Row],[Order Date]])</f>
        <v>202502</v>
      </c>
    </row>
    <row r="8905" spans="1:19" x14ac:dyDescent="0.3">
      <c r="A8905" t="s">
        <v>14778</v>
      </c>
      <c r="B8905" s="3">
        <v>45707</v>
      </c>
      <c r="C8905" t="s">
        <v>14779</v>
      </c>
      <c r="D8905" t="s">
        <v>13</v>
      </c>
      <c r="E8905" t="s">
        <v>19</v>
      </c>
      <c r="F8905" t="s">
        <v>34</v>
      </c>
      <c r="G8905">
        <v>3</v>
      </c>
      <c r="H8905" s="5">
        <v>720.29</v>
      </c>
      <c r="I8905" s="5">
        <v>0.15</v>
      </c>
      <c r="J8905" s="5">
        <v>1836.7394999999999</v>
      </c>
      <c r="K8905" s="5">
        <v>443.81773897122082</v>
      </c>
      <c r="L8905">
        <f>YEAR(SalesData[Order Date])</f>
        <v>2025</v>
      </c>
      <c r="M8905">
        <f>MONTH(SalesData[Order Date])</f>
        <v>2</v>
      </c>
      <c r="N8905" t="str">
        <f>TEXT(SalesData[[#This Row],[Order Date]], "mmmm")</f>
        <v>February</v>
      </c>
      <c r="O8905" s="7">
        <f>IF(SalesData[Sales]=0,0,SalesData[Profit]/SalesData[Sales])</f>
        <v>0.24163347005452915</v>
      </c>
      <c r="P8905" s="8">
        <f t="shared" si="139"/>
        <v>6.9416485026864186E-5</v>
      </c>
      <c r="Q8905" t="str">
        <f>IF(SalesData[[#This Row],[Discount]]&gt;0, "Yes", "No")</f>
        <v>Yes</v>
      </c>
      <c r="R8905" t="str">
        <f>TEXT(SalesData[[#This Row],[Order Date]],"mmm-yyyy")</f>
        <v>Feb-2025</v>
      </c>
      <c r="S8905">
        <f>YEAR(SalesData[[#This Row],[Order Date]])*100 + MONTH(SalesData[[#This Row],[Order Date]])</f>
        <v>202502</v>
      </c>
    </row>
    <row r="8906" spans="1:19" x14ac:dyDescent="0.3">
      <c r="A8906" t="s">
        <v>14783</v>
      </c>
      <c r="B8906" s="3">
        <v>45695</v>
      </c>
      <c r="C8906" t="s">
        <v>14784</v>
      </c>
      <c r="D8906" t="s">
        <v>13</v>
      </c>
      <c r="E8906" t="s">
        <v>26</v>
      </c>
      <c r="F8906" t="s">
        <v>53</v>
      </c>
      <c r="G8906">
        <v>9</v>
      </c>
      <c r="H8906" s="5">
        <v>879.91</v>
      </c>
      <c r="I8906" s="5">
        <v>0.01</v>
      </c>
      <c r="J8906" s="5">
        <v>7839.9980999999998</v>
      </c>
      <c r="K8906" s="5">
        <v>1302.313119835326</v>
      </c>
      <c r="L8906">
        <f>YEAR(SalesData[Order Date])</f>
        <v>2025</v>
      </c>
      <c r="M8906">
        <f>MONTH(SalesData[Order Date])</f>
        <v>2</v>
      </c>
      <c r="N8906" t="str">
        <f>TEXT(SalesData[[#This Row],[Order Date]], "mmmm")</f>
        <v>February</v>
      </c>
      <c r="O8906" s="7">
        <f>IF(SalesData[Sales]=0,0,SalesData[Profit]/SalesData[Sales])</f>
        <v>0.16611140758252557</v>
      </c>
      <c r="P8906" s="8">
        <f t="shared" si="139"/>
        <v>1.2627554080657241E-6</v>
      </c>
      <c r="Q8906" t="str">
        <f>IF(SalesData[[#This Row],[Discount]]&gt;0, "Yes", "No")</f>
        <v>Yes</v>
      </c>
      <c r="R8906" t="str">
        <f>TEXT(SalesData[[#This Row],[Order Date]],"mmm-yyyy")</f>
        <v>Feb-2025</v>
      </c>
      <c r="S8906">
        <f>YEAR(SalesData[[#This Row],[Order Date]])*100 + MONTH(SalesData[[#This Row],[Order Date]])</f>
        <v>202502</v>
      </c>
    </row>
    <row r="8907" spans="1:19" x14ac:dyDescent="0.3">
      <c r="A8907" t="s">
        <v>14818</v>
      </c>
      <c r="B8907" s="3">
        <v>45691</v>
      </c>
      <c r="C8907" t="s">
        <v>3551</v>
      </c>
      <c r="D8907" t="s">
        <v>13</v>
      </c>
      <c r="E8907" t="s">
        <v>14</v>
      </c>
      <c r="F8907" t="s">
        <v>91</v>
      </c>
      <c r="G8907">
        <v>2</v>
      </c>
      <c r="H8907" s="5">
        <v>845.7</v>
      </c>
      <c r="I8907" s="5">
        <v>0.14000000000000001</v>
      </c>
      <c r="J8907" s="5">
        <v>1454.604</v>
      </c>
      <c r="K8907" s="5">
        <v>423.71723252480922</v>
      </c>
      <c r="L8907">
        <f>YEAR(SalesData[Order Date])</f>
        <v>2025</v>
      </c>
      <c r="M8907">
        <f>MONTH(SalesData[Order Date])</f>
        <v>2</v>
      </c>
      <c r="N8907" t="str">
        <f>TEXT(SalesData[[#This Row],[Order Date]], "mmmm")</f>
        <v>February</v>
      </c>
      <c r="O8907" s="7">
        <f>IF(SalesData[Sales]=0,0,SalesData[Profit]/SalesData[Sales])</f>
        <v>0.29129387278242685</v>
      </c>
      <c r="P8907" s="8">
        <f t="shared" si="139"/>
        <v>8.2771668440345282E-5</v>
      </c>
      <c r="Q8907" t="str">
        <f>IF(SalesData[[#This Row],[Discount]]&gt;0, "Yes", "No")</f>
        <v>Yes</v>
      </c>
      <c r="R8907" t="str">
        <f>TEXT(SalesData[[#This Row],[Order Date]],"mmm-yyyy")</f>
        <v>Feb-2025</v>
      </c>
      <c r="S8907">
        <f>YEAR(SalesData[[#This Row],[Order Date]])*100 + MONTH(SalesData[[#This Row],[Order Date]])</f>
        <v>202502</v>
      </c>
    </row>
    <row r="8908" spans="1:19" x14ac:dyDescent="0.3">
      <c r="A8908" t="s">
        <v>14864</v>
      </c>
      <c r="B8908" s="3">
        <v>45697</v>
      </c>
      <c r="C8908" t="s">
        <v>14865</v>
      </c>
      <c r="D8908" t="s">
        <v>13</v>
      </c>
      <c r="E8908" t="s">
        <v>26</v>
      </c>
      <c r="F8908" t="s">
        <v>15</v>
      </c>
      <c r="G8908">
        <v>9</v>
      </c>
      <c r="H8908" s="5">
        <v>872.91</v>
      </c>
      <c r="I8908" s="5">
        <v>0.05</v>
      </c>
      <c r="J8908" s="5">
        <v>7463.3804999999993</v>
      </c>
      <c r="K8908" s="5">
        <v>767.33007795185119</v>
      </c>
      <c r="L8908">
        <f>YEAR(SalesData[Order Date])</f>
        <v>2025</v>
      </c>
      <c r="M8908">
        <f>MONTH(SalesData[Order Date])</f>
        <v>2</v>
      </c>
      <c r="N8908" t="str">
        <f>TEXT(SalesData[[#This Row],[Order Date]], "mmmm")</f>
        <v>February</v>
      </c>
      <c r="O8908" s="7">
        <f>IF(SalesData[Sales]=0,0,SalesData[Profit]/SalesData[Sales])</f>
        <v>0.10281267020378383</v>
      </c>
      <c r="P8908" s="8">
        <f t="shared" si="139"/>
        <v>6.3644081927753787E-6</v>
      </c>
      <c r="Q8908" t="str">
        <f>IF(SalesData[[#This Row],[Discount]]&gt;0, "Yes", "No")</f>
        <v>Yes</v>
      </c>
      <c r="R8908" t="str">
        <f>TEXT(SalesData[[#This Row],[Order Date]],"mmm-yyyy")</f>
        <v>Feb-2025</v>
      </c>
      <c r="S8908">
        <f>YEAR(SalesData[[#This Row],[Order Date]])*100 + MONTH(SalesData[[#This Row],[Order Date]])</f>
        <v>202502</v>
      </c>
    </row>
    <row r="8909" spans="1:19" x14ac:dyDescent="0.3">
      <c r="A8909" t="s">
        <v>14870</v>
      </c>
      <c r="B8909" s="3">
        <v>45713</v>
      </c>
      <c r="C8909" t="s">
        <v>14871</v>
      </c>
      <c r="D8909" t="s">
        <v>30</v>
      </c>
      <c r="E8909" t="s">
        <v>14</v>
      </c>
      <c r="F8909" t="s">
        <v>31</v>
      </c>
      <c r="G8909">
        <v>4</v>
      </c>
      <c r="H8909" s="5">
        <v>162.76</v>
      </c>
      <c r="I8909" s="5">
        <v>0.09</v>
      </c>
      <c r="J8909" s="5">
        <v>592.44640000000004</v>
      </c>
      <c r="K8909" s="5">
        <v>176.2913338345403</v>
      </c>
      <c r="L8909">
        <f>YEAR(SalesData[Order Date])</f>
        <v>2025</v>
      </c>
      <c r="M8909">
        <f>MONTH(SalesData[Order Date])</f>
        <v>2</v>
      </c>
      <c r="N8909" t="str">
        <f>TEXT(SalesData[[#This Row],[Order Date]], "mmmm")</f>
        <v>February</v>
      </c>
      <c r="O8909" s="7">
        <f>IF(SalesData[Sales]=0,0,SalesData[Profit]/SalesData[Sales])</f>
        <v>0.29756503513995575</v>
      </c>
      <c r="P8909" s="8">
        <f t="shared" si="139"/>
        <v>1.3824035389530597E-4</v>
      </c>
      <c r="Q8909" t="str">
        <f>IF(SalesData[[#This Row],[Discount]]&gt;0, "Yes", "No")</f>
        <v>Yes</v>
      </c>
      <c r="R8909" t="str">
        <f>TEXT(SalesData[[#This Row],[Order Date]],"mmm-yyyy")</f>
        <v>Feb-2025</v>
      </c>
      <c r="S8909">
        <f>YEAR(SalesData[[#This Row],[Order Date]])*100 + MONTH(SalesData[[#This Row],[Order Date]])</f>
        <v>202502</v>
      </c>
    </row>
    <row r="8910" spans="1:19" x14ac:dyDescent="0.3">
      <c r="A8910" t="s">
        <v>14892</v>
      </c>
      <c r="B8910" s="3">
        <v>45700</v>
      </c>
      <c r="C8910" t="s">
        <v>14893</v>
      </c>
      <c r="D8910" t="s">
        <v>23</v>
      </c>
      <c r="E8910" t="s">
        <v>14</v>
      </c>
      <c r="F8910" t="s">
        <v>39</v>
      </c>
      <c r="G8910">
        <v>6</v>
      </c>
      <c r="H8910" s="5">
        <v>492.64</v>
      </c>
      <c r="I8910" s="5">
        <v>0</v>
      </c>
      <c r="J8910" s="5">
        <v>2955.84</v>
      </c>
      <c r="K8910" s="5">
        <v>672.10611061268321</v>
      </c>
      <c r="L8910">
        <f>YEAR(SalesData[Order Date])</f>
        <v>2025</v>
      </c>
      <c r="M8910">
        <f>MONTH(SalesData[Order Date])</f>
        <v>2</v>
      </c>
      <c r="N8910" t="str">
        <f>TEXT(SalesData[[#This Row],[Order Date]], "mmmm")</f>
        <v>February</v>
      </c>
      <c r="O8910" s="7">
        <f>IF(SalesData[Sales]=0,0,SalesData[Profit]/SalesData[Sales])</f>
        <v>0.2273824397168599</v>
      </c>
      <c r="P8910" s="8">
        <f t="shared" si="139"/>
        <v>0</v>
      </c>
      <c r="Q8910" t="str">
        <f>IF(SalesData[[#This Row],[Discount]]&gt;0, "Yes", "No")</f>
        <v>No</v>
      </c>
      <c r="R8910" t="str">
        <f>TEXT(SalesData[[#This Row],[Order Date]],"mmm-yyyy")</f>
        <v>Feb-2025</v>
      </c>
      <c r="S8910">
        <f>YEAR(SalesData[[#This Row],[Order Date]])*100 + MONTH(SalesData[[#This Row],[Order Date]])</f>
        <v>202502</v>
      </c>
    </row>
    <row r="8911" spans="1:19" x14ac:dyDescent="0.3">
      <c r="A8911" t="s">
        <v>14969</v>
      </c>
      <c r="B8911" s="3">
        <v>45703</v>
      </c>
      <c r="C8911" t="s">
        <v>14970</v>
      </c>
      <c r="D8911" t="s">
        <v>13</v>
      </c>
      <c r="E8911" t="s">
        <v>26</v>
      </c>
      <c r="F8911" t="s">
        <v>20</v>
      </c>
      <c r="G8911">
        <v>3</v>
      </c>
      <c r="H8911" s="5">
        <v>174.99</v>
      </c>
      <c r="I8911" s="5">
        <v>0.15</v>
      </c>
      <c r="J8911" s="5">
        <v>446.22449999999998</v>
      </c>
      <c r="K8911" s="5">
        <v>118.1269559908138</v>
      </c>
      <c r="L8911">
        <f>YEAR(SalesData[Order Date])</f>
        <v>2025</v>
      </c>
      <c r="M8911">
        <f>MONTH(SalesData[Order Date])</f>
        <v>2</v>
      </c>
      <c r="N8911" t="str">
        <f>TEXT(SalesData[[#This Row],[Order Date]], "mmmm")</f>
        <v>February</v>
      </c>
      <c r="O8911" s="7">
        <f>IF(SalesData[Sales]=0,0,SalesData[Profit]/SalesData[Sales])</f>
        <v>0.26472539269092982</v>
      </c>
      <c r="P8911" s="8">
        <f t="shared" si="139"/>
        <v>2.8573061317789587E-4</v>
      </c>
      <c r="Q8911" t="str">
        <f>IF(SalesData[[#This Row],[Discount]]&gt;0, "Yes", "No")</f>
        <v>Yes</v>
      </c>
      <c r="R8911" t="str">
        <f>TEXT(SalesData[[#This Row],[Order Date]],"mmm-yyyy")</f>
        <v>Feb-2025</v>
      </c>
      <c r="S8911">
        <f>YEAR(SalesData[[#This Row],[Order Date]])*100 + MONTH(SalesData[[#This Row],[Order Date]])</f>
        <v>202502</v>
      </c>
    </row>
    <row r="8912" spans="1:19" x14ac:dyDescent="0.3">
      <c r="A8912" t="s">
        <v>14981</v>
      </c>
      <c r="B8912" s="3">
        <v>45700</v>
      </c>
      <c r="C8912" t="s">
        <v>14982</v>
      </c>
      <c r="D8912" t="s">
        <v>18</v>
      </c>
      <c r="E8912" t="s">
        <v>19</v>
      </c>
      <c r="F8912" t="s">
        <v>39</v>
      </c>
      <c r="G8912">
        <v>7</v>
      </c>
      <c r="H8912" s="5">
        <v>987.55</v>
      </c>
      <c r="I8912" s="5">
        <v>0.14000000000000001</v>
      </c>
      <c r="J8912" s="5">
        <v>5945.0509999999986</v>
      </c>
      <c r="K8912" s="5">
        <v>473.94235247961041</v>
      </c>
      <c r="L8912">
        <f>YEAR(SalesData[Order Date])</f>
        <v>2025</v>
      </c>
      <c r="M8912">
        <f>MONTH(SalesData[Order Date])</f>
        <v>2</v>
      </c>
      <c r="N8912" t="str">
        <f>TEXT(SalesData[[#This Row],[Order Date]], "mmmm")</f>
        <v>February</v>
      </c>
      <c r="O8912" s="7">
        <f>IF(SalesData[Sales]=0,0,SalesData[Profit]/SalesData[Sales])</f>
        <v>7.9720485573565397E-2</v>
      </c>
      <c r="P8912" s="8">
        <f t="shared" si="139"/>
        <v>2.0252139132195841E-5</v>
      </c>
      <c r="Q8912" t="str">
        <f>IF(SalesData[[#This Row],[Discount]]&gt;0, "Yes", "No")</f>
        <v>Yes</v>
      </c>
      <c r="R8912" t="str">
        <f>TEXT(SalesData[[#This Row],[Order Date]],"mmm-yyyy")</f>
        <v>Feb-2025</v>
      </c>
      <c r="S8912">
        <f>YEAR(SalesData[[#This Row],[Order Date]])*100 + MONTH(SalesData[[#This Row],[Order Date]])</f>
        <v>202502</v>
      </c>
    </row>
    <row r="8913" spans="1:19" x14ac:dyDescent="0.3">
      <c r="A8913" t="s">
        <v>15036</v>
      </c>
      <c r="B8913" s="3">
        <v>45699</v>
      </c>
      <c r="C8913" t="s">
        <v>15037</v>
      </c>
      <c r="D8913" t="s">
        <v>23</v>
      </c>
      <c r="E8913" t="s">
        <v>26</v>
      </c>
      <c r="F8913" t="s">
        <v>31</v>
      </c>
      <c r="G8913">
        <v>5</v>
      </c>
      <c r="H8913" s="5">
        <v>682.46</v>
      </c>
      <c r="I8913" s="5">
        <v>0.11</v>
      </c>
      <c r="J8913" s="5">
        <v>3036.9470000000001</v>
      </c>
      <c r="K8913" s="5">
        <v>712.58119804153739</v>
      </c>
      <c r="L8913">
        <f>YEAR(SalesData[Order Date])</f>
        <v>2025</v>
      </c>
      <c r="M8913">
        <f>MONTH(SalesData[Order Date])</f>
        <v>2</v>
      </c>
      <c r="N8913" t="str">
        <f>TEXT(SalesData[[#This Row],[Order Date]], "mmmm")</f>
        <v>February</v>
      </c>
      <c r="O8913" s="7">
        <f>IF(SalesData[Sales]=0,0,SalesData[Profit]/SalesData[Sales])</f>
        <v>0.23463735061610802</v>
      </c>
      <c r="P8913" s="8">
        <f t="shared" si="139"/>
        <v>3.2236321542654516E-5</v>
      </c>
      <c r="Q8913" t="str">
        <f>IF(SalesData[[#This Row],[Discount]]&gt;0, "Yes", "No")</f>
        <v>Yes</v>
      </c>
      <c r="R8913" t="str">
        <f>TEXT(SalesData[[#This Row],[Order Date]],"mmm-yyyy")</f>
        <v>Feb-2025</v>
      </c>
      <c r="S8913">
        <f>YEAR(SalesData[[#This Row],[Order Date]])*100 + MONTH(SalesData[[#This Row],[Order Date]])</f>
        <v>202502</v>
      </c>
    </row>
    <row r="8914" spans="1:19" x14ac:dyDescent="0.3">
      <c r="A8914" t="s">
        <v>15179</v>
      </c>
      <c r="B8914" s="3">
        <v>45692</v>
      </c>
      <c r="C8914" t="s">
        <v>15180</v>
      </c>
      <c r="D8914" t="s">
        <v>13</v>
      </c>
      <c r="E8914" t="s">
        <v>26</v>
      </c>
      <c r="F8914" t="s">
        <v>91</v>
      </c>
      <c r="G8914">
        <v>1</v>
      </c>
      <c r="H8914" s="5">
        <v>103.8</v>
      </c>
      <c r="I8914" s="5">
        <v>0.25</v>
      </c>
      <c r="J8914" s="5">
        <v>77.849999999999994</v>
      </c>
      <c r="K8914" s="5">
        <v>11.55188107152906</v>
      </c>
      <c r="L8914">
        <f>YEAR(SalesData[Order Date])</f>
        <v>2025</v>
      </c>
      <c r="M8914">
        <f>MONTH(SalesData[Order Date])</f>
        <v>2</v>
      </c>
      <c r="N8914" t="str">
        <f>TEXT(SalesData[[#This Row],[Order Date]], "mmmm")</f>
        <v>February</v>
      </c>
      <c r="O8914" s="7">
        <f>IF(SalesData[Sales]=0,0,SalesData[Profit]/SalesData[Sales])</f>
        <v>0.14838639783595453</v>
      </c>
      <c r="P8914" s="8">
        <f t="shared" si="139"/>
        <v>2.4084778420038538E-3</v>
      </c>
      <c r="Q8914" t="str">
        <f>IF(SalesData[[#This Row],[Discount]]&gt;0, "Yes", "No")</f>
        <v>Yes</v>
      </c>
      <c r="R8914" t="str">
        <f>TEXT(SalesData[[#This Row],[Order Date]],"mmm-yyyy")</f>
        <v>Feb-2025</v>
      </c>
      <c r="S8914">
        <f>YEAR(SalesData[[#This Row],[Order Date]])*100 + MONTH(SalesData[[#This Row],[Order Date]])</f>
        <v>202502</v>
      </c>
    </row>
    <row r="8915" spans="1:19" x14ac:dyDescent="0.3">
      <c r="A8915" t="s">
        <v>15192</v>
      </c>
      <c r="B8915" s="3">
        <v>45704</v>
      </c>
      <c r="C8915" t="s">
        <v>15193</v>
      </c>
      <c r="D8915" t="s">
        <v>18</v>
      </c>
      <c r="E8915" t="s">
        <v>14</v>
      </c>
      <c r="F8915" t="s">
        <v>20</v>
      </c>
      <c r="G8915">
        <v>7</v>
      </c>
      <c r="H8915" s="5">
        <v>927.32</v>
      </c>
      <c r="I8915" s="5">
        <v>0.08</v>
      </c>
      <c r="J8915" s="5">
        <v>5971.9408000000012</v>
      </c>
      <c r="K8915" s="5">
        <v>1471.7778627799589</v>
      </c>
      <c r="L8915">
        <f>YEAR(SalesData[Order Date])</f>
        <v>2025</v>
      </c>
      <c r="M8915">
        <f>MONTH(SalesData[Order Date])</f>
        <v>2</v>
      </c>
      <c r="N8915" t="str">
        <f>TEXT(SalesData[[#This Row],[Order Date]], "mmmm")</f>
        <v>February</v>
      </c>
      <c r="O8915" s="7">
        <f>IF(SalesData[Sales]=0,0,SalesData[Profit]/SalesData[Sales])</f>
        <v>0.2464488366629419</v>
      </c>
      <c r="P8915" s="8">
        <f t="shared" si="139"/>
        <v>1.2324301674256381E-5</v>
      </c>
      <c r="Q8915" t="str">
        <f>IF(SalesData[[#This Row],[Discount]]&gt;0, "Yes", "No")</f>
        <v>Yes</v>
      </c>
      <c r="R8915" t="str">
        <f>TEXT(SalesData[[#This Row],[Order Date]],"mmm-yyyy")</f>
        <v>Feb-2025</v>
      </c>
      <c r="S8915">
        <f>YEAR(SalesData[[#This Row],[Order Date]])*100 + MONTH(SalesData[[#This Row],[Order Date]])</f>
        <v>202502</v>
      </c>
    </row>
    <row r="8916" spans="1:19" x14ac:dyDescent="0.3">
      <c r="A8916" t="s">
        <v>15208</v>
      </c>
      <c r="B8916" s="3">
        <v>45714</v>
      </c>
      <c r="C8916" t="s">
        <v>15209</v>
      </c>
      <c r="D8916" t="s">
        <v>18</v>
      </c>
      <c r="E8916" t="s">
        <v>19</v>
      </c>
      <c r="F8916" t="s">
        <v>27</v>
      </c>
      <c r="G8916">
        <v>8</v>
      </c>
      <c r="H8916" s="5">
        <v>218.75</v>
      </c>
      <c r="I8916" s="5">
        <v>0.22</v>
      </c>
      <c r="J8916" s="5">
        <v>1365</v>
      </c>
      <c r="K8916" s="5">
        <v>285.31969761027602</v>
      </c>
      <c r="L8916">
        <f>YEAR(SalesData[Order Date])</f>
        <v>2025</v>
      </c>
      <c r="M8916">
        <f>MONTH(SalesData[Order Date])</f>
        <v>2</v>
      </c>
      <c r="N8916" t="str">
        <f>TEXT(SalesData[[#This Row],[Order Date]], "mmmm")</f>
        <v>February</v>
      </c>
      <c r="O8916" s="7">
        <f>IF(SalesData[Sales]=0,0,SalesData[Profit]/SalesData[Sales])</f>
        <v>0.20902541949470771</v>
      </c>
      <c r="P8916" s="8">
        <f t="shared" si="139"/>
        <v>1.2571428571428572E-4</v>
      </c>
      <c r="Q8916" t="str">
        <f>IF(SalesData[[#This Row],[Discount]]&gt;0, "Yes", "No")</f>
        <v>Yes</v>
      </c>
      <c r="R8916" t="str">
        <f>TEXT(SalesData[[#This Row],[Order Date]],"mmm-yyyy")</f>
        <v>Feb-2025</v>
      </c>
      <c r="S8916">
        <f>YEAR(SalesData[[#This Row],[Order Date]])*100 + MONTH(SalesData[[#This Row],[Order Date]])</f>
        <v>202502</v>
      </c>
    </row>
    <row r="8917" spans="1:19" x14ac:dyDescent="0.3">
      <c r="A8917" t="s">
        <v>15370</v>
      </c>
      <c r="B8917" s="3">
        <v>45697</v>
      </c>
      <c r="C8917" t="s">
        <v>15371</v>
      </c>
      <c r="D8917" t="s">
        <v>23</v>
      </c>
      <c r="E8917" t="s">
        <v>26</v>
      </c>
      <c r="F8917" t="s">
        <v>62</v>
      </c>
      <c r="G8917">
        <v>1</v>
      </c>
      <c r="H8917" s="5">
        <v>246.89</v>
      </c>
      <c r="I8917" s="5">
        <v>0.19</v>
      </c>
      <c r="J8917" s="5">
        <v>199.98089999999999</v>
      </c>
      <c r="K8917" s="5">
        <v>40.73285714013187</v>
      </c>
      <c r="L8917">
        <f>YEAR(SalesData[Order Date])</f>
        <v>2025</v>
      </c>
      <c r="M8917">
        <f>MONTH(SalesData[Order Date])</f>
        <v>2</v>
      </c>
      <c r="N8917" t="str">
        <f>TEXT(SalesData[[#This Row],[Order Date]], "mmmm")</f>
        <v>February</v>
      </c>
      <c r="O8917" s="7">
        <f>IF(SalesData[Sales]=0,0,SalesData[Profit]/SalesData[Sales])</f>
        <v>0.20368373749759039</v>
      </c>
      <c r="P8917" s="8">
        <f t="shared" si="139"/>
        <v>7.6957349426870275E-4</v>
      </c>
      <c r="Q8917" t="str">
        <f>IF(SalesData[[#This Row],[Discount]]&gt;0, "Yes", "No")</f>
        <v>Yes</v>
      </c>
      <c r="R8917" t="str">
        <f>TEXT(SalesData[[#This Row],[Order Date]],"mmm-yyyy")</f>
        <v>Feb-2025</v>
      </c>
      <c r="S8917">
        <f>YEAR(SalesData[[#This Row],[Order Date]])*100 + MONTH(SalesData[[#This Row],[Order Date]])</f>
        <v>202502</v>
      </c>
    </row>
    <row r="8918" spans="1:19" x14ac:dyDescent="0.3">
      <c r="A8918" t="s">
        <v>15500</v>
      </c>
      <c r="B8918" s="3">
        <v>45704</v>
      </c>
      <c r="C8918" t="s">
        <v>15501</v>
      </c>
      <c r="D8918" t="s">
        <v>23</v>
      </c>
      <c r="E8918" t="s">
        <v>19</v>
      </c>
      <c r="F8918" t="s">
        <v>34</v>
      </c>
      <c r="G8918">
        <v>2</v>
      </c>
      <c r="H8918" s="5">
        <v>410.07</v>
      </c>
      <c r="I8918" s="5">
        <v>0.21</v>
      </c>
      <c r="J8918" s="5">
        <v>647.91060000000004</v>
      </c>
      <c r="K8918" s="5">
        <v>173.4977010604465</v>
      </c>
      <c r="L8918">
        <f>YEAR(SalesData[Order Date])</f>
        <v>2025</v>
      </c>
      <c r="M8918">
        <f>MONTH(SalesData[Order Date])</f>
        <v>2</v>
      </c>
      <c r="N8918" t="str">
        <f>TEXT(SalesData[[#This Row],[Order Date]], "mmmm")</f>
        <v>February</v>
      </c>
      <c r="O8918" s="7">
        <f>IF(SalesData[Sales]=0,0,SalesData[Profit]/SalesData[Sales])</f>
        <v>0.26778030959895777</v>
      </c>
      <c r="P8918" s="8">
        <f t="shared" si="139"/>
        <v>2.5605384446557902E-4</v>
      </c>
      <c r="Q8918" t="str">
        <f>IF(SalesData[[#This Row],[Discount]]&gt;0, "Yes", "No")</f>
        <v>Yes</v>
      </c>
      <c r="R8918" t="str">
        <f>TEXT(SalesData[[#This Row],[Order Date]],"mmm-yyyy")</f>
        <v>Feb-2025</v>
      </c>
      <c r="S8918">
        <f>YEAR(SalesData[[#This Row],[Order Date]])*100 + MONTH(SalesData[[#This Row],[Order Date]])</f>
        <v>202502</v>
      </c>
    </row>
    <row r="8919" spans="1:19" x14ac:dyDescent="0.3">
      <c r="A8919" t="s">
        <v>15523</v>
      </c>
      <c r="B8919" s="3">
        <v>45697</v>
      </c>
      <c r="C8919" t="s">
        <v>15524</v>
      </c>
      <c r="D8919" t="s">
        <v>30</v>
      </c>
      <c r="E8919" t="s">
        <v>26</v>
      </c>
      <c r="F8919" t="s">
        <v>44</v>
      </c>
      <c r="G8919">
        <v>6</v>
      </c>
      <c r="H8919" s="5">
        <v>752.56</v>
      </c>
      <c r="I8919" s="5">
        <v>0.12</v>
      </c>
      <c r="J8919" s="5">
        <v>3973.5167999999999</v>
      </c>
      <c r="K8919" s="5">
        <v>1090.3932964210551</v>
      </c>
      <c r="L8919">
        <f>YEAR(SalesData[Order Date])</f>
        <v>2025</v>
      </c>
      <c r="M8919">
        <f>MONTH(SalesData[Order Date])</f>
        <v>2</v>
      </c>
      <c r="N8919" t="str">
        <f>TEXT(SalesData[[#This Row],[Order Date]], "mmmm")</f>
        <v>February</v>
      </c>
      <c r="O8919" s="7">
        <f>IF(SalesData[Sales]=0,0,SalesData[Profit]/SalesData[Sales])</f>
        <v>0.2744151720765482</v>
      </c>
      <c r="P8919" s="8">
        <f t="shared" si="139"/>
        <v>2.6575954076751355E-5</v>
      </c>
      <c r="Q8919" t="str">
        <f>IF(SalesData[[#This Row],[Discount]]&gt;0, "Yes", "No")</f>
        <v>Yes</v>
      </c>
      <c r="R8919" t="str">
        <f>TEXT(SalesData[[#This Row],[Order Date]],"mmm-yyyy")</f>
        <v>Feb-2025</v>
      </c>
      <c r="S8919">
        <f>YEAR(SalesData[[#This Row],[Order Date]])*100 + MONTH(SalesData[[#This Row],[Order Date]])</f>
        <v>202502</v>
      </c>
    </row>
    <row r="8920" spans="1:19" x14ac:dyDescent="0.3">
      <c r="A8920" t="s">
        <v>15561</v>
      </c>
      <c r="B8920" s="3">
        <v>45708</v>
      </c>
      <c r="C8920" t="s">
        <v>15562</v>
      </c>
      <c r="D8920" t="s">
        <v>30</v>
      </c>
      <c r="E8920" t="s">
        <v>14</v>
      </c>
      <c r="F8920" t="s">
        <v>20</v>
      </c>
      <c r="G8920">
        <v>6</v>
      </c>
      <c r="H8920" s="5">
        <v>658.43</v>
      </c>
      <c r="I8920" s="5">
        <v>0.25</v>
      </c>
      <c r="J8920" s="5">
        <v>2962.9349999999999</v>
      </c>
      <c r="K8920" s="5">
        <v>458.67620139712182</v>
      </c>
      <c r="L8920">
        <f>YEAR(SalesData[Order Date])</f>
        <v>2025</v>
      </c>
      <c r="M8920">
        <f>MONTH(SalesData[Order Date])</f>
        <v>2</v>
      </c>
      <c r="N8920" t="str">
        <f>TEXT(SalesData[[#This Row],[Order Date]], "mmmm")</f>
        <v>February</v>
      </c>
      <c r="O8920" s="7">
        <f>IF(SalesData[Sales]=0,0,SalesData[Profit]/SalesData[Sales])</f>
        <v>0.15480467894068611</v>
      </c>
      <c r="P8920" s="8">
        <f t="shared" si="139"/>
        <v>6.3281847222433166E-5</v>
      </c>
      <c r="Q8920" t="str">
        <f>IF(SalesData[[#This Row],[Discount]]&gt;0, "Yes", "No")</f>
        <v>Yes</v>
      </c>
      <c r="R8920" t="str">
        <f>TEXT(SalesData[[#This Row],[Order Date]],"mmm-yyyy")</f>
        <v>Feb-2025</v>
      </c>
      <c r="S8920">
        <f>YEAR(SalesData[[#This Row],[Order Date]])*100 + MONTH(SalesData[[#This Row],[Order Date]])</f>
        <v>202502</v>
      </c>
    </row>
    <row r="8921" spans="1:19" x14ac:dyDescent="0.3">
      <c r="A8921" t="s">
        <v>15609</v>
      </c>
      <c r="B8921" s="3">
        <v>45691</v>
      </c>
      <c r="C8921" t="s">
        <v>15610</v>
      </c>
      <c r="D8921" t="s">
        <v>18</v>
      </c>
      <c r="E8921" t="s">
        <v>19</v>
      </c>
      <c r="F8921" t="s">
        <v>31</v>
      </c>
      <c r="G8921">
        <v>8</v>
      </c>
      <c r="H8921" s="5">
        <v>388.02</v>
      </c>
      <c r="I8921" s="5">
        <v>7.0000000000000007E-2</v>
      </c>
      <c r="J8921" s="5">
        <v>2886.8688000000002</v>
      </c>
      <c r="K8921" s="5">
        <v>330.13001982476362</v>
      </c>
      <c r="L8921">
        <f>YEAR(SalesData[Order Date])</f>
        <v>2025</v>
      </c>
      <c r="M8921">
        <f>MONTH(SalesData[Order Date])</f>
        <v>2</v>
      </c>
      <c r="N8921" t="str">
        <f>TEXT(SalesData[[#This Row],[Order Date]], "mmmm")</f>
        <v>February</v>
      </c>
      <c r="O8921" s="7">
        <f>IF(SalesData[Sales]=0,0,SalesData[Profit]/SalesData[Sales])</f>
        <v>0.11435574066433625</v>
      </c>
      <c r="P8921" s="8">
        <f t="shared" si="139"/>
        <v>2.2550384000824701E-5</v>
      </c>
      <c r="Q8921" t="str">
        <f>IF(SalesData[[#This Row],[Discount]]&gt;0, "Yes", "No")</f>
        <v>Yes</v>
      </c>
      <c r="R8921" t="str">
        <f>TEXT(SalesData[[#This Row],[Order Date]],"mmm-yyyy")</f>
        <v>Feb-2025</v>
      </c>
      <c r="S8921">
        <f>YEAR(SalesData[[#This Row],[Order Date]])*100 + MONTH(SalesData[[#This Row],[Order Date]])</f>
        <v>202502</v>
      </c>
    </row>
    <row r="8922" spans="1:19" x14ac:dyDescent="0.3">
      <c r="A8922" t="s">
        <v>15639</v>
      </c>
      <c r="B8922" s="3">
        <v>45715</v>
      </c>
      <c r="C8922" t="s">
        <v>15640</v>
      </c>
      <c r="D8922" t="s">
        <v>23</v>
      </c>
      <c r="E8922" t="s">
        <v>19</v>
      </c>
      <c r="F8922" t="s">
        <v>15</v>
      </c>
      <c r="G8922">
        <v>5</v>
      </c>
      <c r="H8922" s="5">
        <v>350.96</v>
      </c>
      <c r="I8922" s="5">
        <v>0.19</v>
      </c>
      <c r="J8922" s="5">
        <v>1421.3879999999999</v>
      </c>
      <c r="K8922" s="5">
        <v>219.33399942796649</v>
      </c>
      <c r="L8922">
        <f>YEAR(SalesData[Order Date])</f>
        <v>2025</v>
      </c>
      <c r="M8922">
        <f>MONTH(SalesData[Order Date])</f>
        <v>2</v>
      </c>
      <c r="N8922" t="str">
        <f>TEXT(SalesData[[#This Row],[Order Date]], "mmmm")</f>
        <v>February</v>
      </c>
      <c r="O8922" s="7">
        <f>IF(SalesData[Sales]=0,0,SalesData[Profit]/SalesData[Sales])</f>
        <v>0.15430973064917286</v>
      </c>
      <c r="P8922" s="8">
        <f t="shared" si="139"/>
        <v>1.0827444723045361E-4</v>
      </c>
      <c r="Q8922" t="str">
        <f>IF(SalesData[[#This Row],[Discount]]&gt;0, "Yes", "No")</f>
        <v>Yes</v>
      </c>
      <c r="R8922" t="str">
        <f>TEXT(SalesData[[#This Row],[Order Date]],"mmm-yyyy")</f>
        <v>Feb-2025</v>
      </c>
      <c r="S8922">
        <f>YEAR(SalesData[[#This Row],[Order Date]])*100 + MONTH(SalesData[[#This Row],[Order Date]])</f>
        <v>202502</v>
      </c>
    </row>
    <row r="8923" spans="1:19" x14ac:dyDescent="0.3">
      <c r="A8923" t="s">
        <v>15664</v>
      </c>
      <c r="B8923" s="3">
        <v>45701</v>
      </c>
      <c r="C8923" t="s">
        <v>15665</v>
      </c>
      <c r="D8923" t="s">
        <v>23</v>
      </c>
      <c r="E8923" t="s">
        <v>14</v>
      </c>
      <c r="F8923" t="s">
        <v>34</v>
      </c>
      <c r="G8923">
        <v>2</v>
      </c>
      <c r="H8923" s="5">
        <v>228.51</v>
      </c>
      <c r="I8923" s="5">
        <v>0.09</v>
      </c>
      <c r="J8923" s="5">
        <v>415.88819999999998</v>
      </c>
      <c r="K8923" s="5">
        <v>23.849788260294861</v>
      </c>
      <c r="L8923">
        <f>YEAR(SalesData[Order Date])</f>
        <v>2025</v>
      </c>
      <c r="M8923">
        <f>MONTH(SalesData[Order Date])</f>
        <v>2</v>
      </c>
      <c r="N8923" t="str">
        <f>TEXT(SalesData[[#This Row],[Order Date]], "mmmm")</f>
        <v>February</v>
      </c>
      <c r="O8923" s="7">
        <f>IF(SalesData[Sales]=0,0,SalesData[Profit]/SalesData[Sales])</f>
        <v>5.7346633687358435E-2</v>
      </c>
      <c r="P8923" s="8">
        <f t="shared" si="139"/>
        <v>1.9692792437967703E-4</v>
      </c>
      <c r="Q8923" t="str">
        <f>IF(SalesData[[#This Row],[Discount]]&gt;0, "Yes", "No")</f>
        <v>Yes</v>
      </c>
      <c r="R8923" t="str">
        <f>TEXT(SalesData[[#This Row],[Order Date]],"mmm-yyyy")</f>
        <v>Feb-2025</v>
      </c>
      <c r="S8923">
        <f>YEAR(SalesData[[#This Row],[Order Date]])*100 + MONTH(SalesData[[#This Row],[Order Date]])</f>
        <v>202502</v>
      </c>
    </row>
    <row r="8924" spans="1:19" x14ac:dyDescent="0.3">
      <c r="A8924" t="s">
        <v>15770</v>
      </c>
      <c r="B8924" s="3">
        <v>45715</v>
      </c>
      <c r="C8924" t="s">
        <v>15771</v>
      </c>
      <c r="D8924" t="s">
        <v>23</v>
      </c>
      <c r="E8924" t="s">
        <v>14</v>
      </c>
      <c r="F8924" t="s">
        <v>53</v>
      </c>
      <c r="G8924">
        <v>7</v>
      </c>
      <c r="H8924" s="5">
        <v>172.44</v>
      </c>
      <c r="I8924" s="5">
        <v>0.14000000000000001</v>
      </c>
      <c r="J8924" s="5">
        <v>1038.0888</v>
      </c>
      <c r="K8924" s="5">
        <v>103.3909368334632</v>
      </c>
      <c r="L8924">
        <f>YEAR(SalesData[Order Date])</f>
        <v>2025</v>
      </c>
      <c r="M8924">
        <f>MONTH(SalesData[Order Date])</f>
        <v>2</v>
      </c>
      <c r="N8924" t="str">
        <f>TEXT(SalesData[[#This Row],[Order Date]], "mmmm")</f>
        <v>February</v>
      </c>
      <c r="O8924" s="7">
        <f>IF(SalesData[Sales]=0,0,SalesData[Profit]/SalesData[Sales])</f>
        <v>9.9597391700462626E-2</v>
      </c>
      <c r="P8924" s="8">
        <f t="shared" si="139"/>
        <v>1.1598237067965672E-4</v>
      </c>
      <c r="Q8924" t="str">
        <f>IF(SalesData[[#This Row],[Discount]]&gt;0, "Yes", "No")</f>
        <v>Yes</v>
      </c>
      <c r="R8924" t="str">
        <f>TEXT(SalesData[[#This Row],[Order Date]],"mmm-yyyy")</f>
        <v>Feb-2025</v>
      </c>
      <c r="S8924">
        <f>YEAR(SalesData[[#This Row],[Order Date]])*100 + MONTH(SalesData[[#This Row],[Order Date]])</f>
        <v>202502</v>
      </c>
    </row>
    <row r="8925" spans="1:19" x14ac:dyDescent="0.3">
      <c r="A8925" t="s">
        <v>15784</v>
      </c>
      <c r="B8925" s="3">
        <v>45703</v>
      </c>
      <c r="C8925" t="s">
        <v>15785</v>
      </c>
      <c r="D8925" t="s">
        <v>23</v>
      </c>
      <c r="E8925" t="s">
        <v>19</v>
      </c>
      <c r="F8925" t="s">
        <v>27</v>
      </c>
      <c r="G8925">
        <v>2</v>
      </c>
      <c r="H8925" s="5">
        <v>390.02</v>
      </c>
      <c r="I8925" s="5">
        <v>0.11</v>
      </c>
      <c r="J8925" s="5">
        <v>694.23559999999998</v>
      </c>
      <c r="K8925" s="5">
        <v>126.2135844515112</v>
      </c>
      <c r="L8925">
        <f>YEAR(SalesData[Order Date])</f>
        <v>2025</v>
      </c>
      <c r="M8925">
        <f>MONTH(SalesData[Order Date])</f>
        <v>2</v>
      </c>
      <c r="N8925" t="str">
        <f>TEXT(SalesData[[#This Row],[Order Date]], "mmmm")</f>
        <v>February</v>
      </c>
      <c r="O8925" s="7">
        <f>IF(SalesData[Sales]=0,0,SalesData[Profit]/SalesData[Sales])</f>
        <v>0.18180223608744811</v>
      </c>
      <c r="P8925" s="8">
        <f t="shared" si="139"/>
        <v>1.4101840931234297E-4</v>
      </c>
      <c r="Q8925" t="str">
        <f>IF(SalesData[[#This Row],[Discount]]&gt;0, "Yes", "No")</f>
        <v>Yes</v>
      </c>
      <c r="R8925" t="str">
        <f>TEXT(SalesData[[#This Row],[Order Date]],"mmm-yyyy")</f>
        <v>Feb-2025</v>
      </c>
      <c r="S8925">
        <f>YEAR(SalesData[[#This Row],[Order Date]])*100 + MONTH(SalesData[[#This Row],[Order Date]])</f>
        <v>202502</v>
      </c>
    </row>
    <row r="8926" spans="1:19" x14ac:dyDescent="0.3">
      <c r="A8926" t="s">
        <v>15790</v>
      </c>
      <c r="B8926" s="3">
        <v>45701</v>
      </c>
      <c r="C8926" t="s">
        <v>15791</v>
      </c>
      <c r="D8926" t="s">
        <v>13</v>
      </c>
      <c r="E8926" t="s">
        <v>26</v>
      </c>
      <c r="F8926" t="s">
        <v>15</v>
      </c>
      <c r="G8926">
        <v>1</v>
      </c>
      <c r="H8926" s="5">
        <v>235.09</v>
      </c>
      <c r="I8926" s="5">
        <v>0.24</v>
      </c>
      <c r="J8926" s="5">
        <v>178.66839999999999</v>
      </c>
      <c r="K8926" s="5">
        <v>31.806160691178871</v>
      </c>
      <c r="L8926">
        <f>YEAR(SalesData[Order Date])</f>
        <v>2025</v>
      </c>
      <c r="M8926">
        <f>MONTH(SalesData[Order Date])</f>
        <v>2</v>
      </c>
      <c r="N8926" t="str">
        <f>TEXT(SalesData[[#This Row],[Order Date]], "mmmm")</f>
        <v>February</v>
      </c>
      <c r="O8926" s="7">
        <f>IF(SalesData[Sales]=0,0,SalesData[Profit]/SalesData[Sales])</f>
        <v>0.17801782906870423</v>
      </c>
      <c r="P8926" s="8">
        <f t="shared" si="139"/>
        <v>1.0208856182738525E-3</v>
      </c>
      <c r="Q8926" t="str">
        <f>IF(SalesData[[#This Row],[Discount]]&gt;0, "Yes", "No")</f>
        <v>Yes</v>
      </c>
      <c r="R8926" t="str">
        <f>TEXT(SalesData[[#This Row],[Order Date]],"mmm-yyyy")</f>
        <v>Feb-2025</v>
      </c>
      <c r="S8926">
        <f>YEAR(SalesData[[#This Row],[Order Date]])*100 + MONTH(SalesData[[#This Row],[Order Date]])</f>
        <v>202502</v>
      </c>
    </row>
    <row r="8927" spans="1:19" x14ac:dyDescent="0.3">
      <c r="A8927" t="s">
        <v>15865</v>
      </c>
      <c r="B8927" s="3">
        <v>45703</v>
      </c>
      <c r="C8927" t="s">
        <v>15866</v>
      </c>
      <c r="D8927" t="s">
        <v>23</v>
      </c>
      <c r="E8927" t="s">
        <v>19</v>
      </c>
      <c r="F8927" t="s">
        <v>31</v>
      </c>
      <c r="G8927">
        <v>4</v>
      </c>
      <c r="H8927" s="5">
        <v>98.64</v>
      </c>
      <c r="I8927" s="5">
        <v>0.17</v>
      </c>
      <c r="J8927" s="5">
        <v>327.48480000000001</v>
      </c>
      <c r="K8927" s="5">
        <v>47.144651970374582</v>
      </c>
      <c r="L8927">
        <f>YEAR(SalesData[Order Date])</f>
        <v>2025</v>
      </c>
      <c r="M8927">
        <f>MONTH(SalesData[Order Date])</f>
        <v>2</v>
      </c>
      <c r="N8927" t="str">
        <f>TEXT(SalesData[[#This Row],[Order Date]], "mmmm")</f>
        <v>February</v>
      </c>
      <c r="O8927" s="7">
        <f>IF(SalesData[Sales]=0,0,SalesData[Profit]/SalesData[Sales])</f>
        <v>0.14395981728121299</v>
      </c>
      <c r="P8927" s="8">
        <f t="shared" si="139"/>
        <v>4.3085969180859697E-4</v>
      </c>
      <c r="Q8927" t="str">
        <f>IF(SalesData[[#This Row],[Discount]]&gt;0, "Yes", "No")</f>
        <v>Yes</v>
      </c>
      <c r="R8927" t="str">
        <f>TEXT(SalesData[[#This Row],[Order Date]],"mmm-yyyy")</f>
        <v>Feb-2025</v>
      </c>
      <c r="S8927">
        <f>YEAR(SalesData[[#This Row],[Order Date]])*100 + MONTH(SalesData[[#This Row],[Order Date]])</f>
        <v>202502</v>
      </c>
    </row>
    <row r="8928" spans="1:19" x14ac:dyDescent="0.3">
      <c r="A8928" t="s">
        <v>15914</v>
      </c>
      <c r="B8928" s="3">
        <v>45716</v>
      </c>
      <c r="C8928" t="s">
        <v>15915</v>
      </c>
      <c r="D8928" t="s">
        <v>13</v>
      </c>
      <c r="E8928" t="s">
        <v>19</v>
      </c>
      <c r="F8928" t="s">
        <v>15</v>
      </c>
      <c r="G8928">
        <v>8</v>
      </c>
      <c r="H8928" s="5">
        <v>607.94000000000005</v>
      </c>
      <c r="I8928" s="5">
        <v>0.02</v>
      </c>
      <c r="J8928" s="5">
        <v>4766.2496000000001</v>
      </c>
      <c r="K8928" s="5">
        <v>290.96625514252548</v>
      </c>
      <c r="L8928">
        <f>YEAR(SalesData[Order Date])</f>
        <v>2025</v>
      </c>
      <c r="M8928">
        <f>MONTH(SalesData[Order Date])</f>
        <v>2</v>
      </c>
      <c r="N8928" t="str">
        <f>TEXT(SalesData[[#This Row],[Order Date]], "mmmm")</f>
        <v>February</v>
      </c>
      <c r="O8928" s="7">
        <f>IF(SalesData[Sales]=0,0,SalesData[Profit]/SalesData[Sales])</f>
        <v>6.1047213125918855E-2</v>
      </c>
      <c r="P8928" s="8">
        <f t="shared" si="139"/>
        <v>4.1122479192025528E-6</v>
      </c>
      <c r="Q8928" t="str">
        <f>IF(SalesData[[#This Row],[Discount]]&gt;0, "Yes", "No")</f>
        <v>Yes</v>
      </c>
      <c r="R8928" t="str">
        <f>TEXT(SalesData[[#This Row],[Order Date]],"mmm-yyyy")</f>
        <v>Feb-2025</v>
      </c>
      <c r="S8928">
        <f>YEAR(SalesData[[#This Row],[Order Date]])*100 + MONTH(SalesData[[#This Row],[Order Date]])</f>
        <v>202502</v>
      </c>
    </row>
    <row r="8929" spans="1:19" x14ac:dyDescent="0.3">
      <c r="A8929" t="s">
        <v>16042</v>
      </c>
      <c r="B8929" s="3">
        <v>45699</v>
      </c>
      <c r="C8929" t="s">
        <v>16043</v>
      </c>
      <c r="D8929" t="s">
        <v>23</v>
      </c>
      <c r="E8929" t="s">
        <v>19</v>
      </c>
      <c r="F8929" t="s">
        <v>53</v>
      </c>
      <c r="G8929">
        <v>5</v>
      </c>
      <c r="H8929" s="5">
        <v>481.66</v>
      </c>
      <c r="I8929" s="5">
        <v>0.26</v>
      </c>
      <c r="J8929" s="5">
        <v>1782.1420000000001</v>
      </c>
      <c r="K8929" s="5">
        <v>188.5916917303459</v>
      </c>
      <c r="L8929">
        <f>YEAR(SalesData[Order Date])</f>
        <v>2025</v>
      </c>
      <c r="M8929">
        <f>MONTH(SalesData[Order Date])</f>
        <v>2</v>
      </c>
      <c r="N8929" t="str">
        <f>TEXT(SalesData[[#This Row],[Order Date]], "mmmm")</f>
        <v>February</v>
      </c>
      <c r="O8929" s="7">
        <f>IF(SalesData[Sales]=0,0,SalesData[Profit]/SalesData[Sales])</f>
        <v>0.10582304425256006</v>
      </c>
      <c r="P8929" s="8">
        <f t="shared" si="139"/>
        <v>1.0795997176431507E-4</v>
      </c>
      <c r="Q8929" t="str">
        <f>IF(SalesData[[#This Row],[Discount]]&gt;0, "Yes", "No")</f>
        <v>Yes</v>
      </c>
      <c r="R8929" t="str">
        <f>TEXT(SalesData[[#This Row],[Order Date]],"mmm-yyyy")</f>
        <v>Feb-2025</v>
      </c>
      <c r="S8929">
        <f>YEAR(SalesData[[#This Row],[Order Date]])*100 + MONTH(SalesData[[#This Row],[Order Date]])</f>
        <v>202502</v>
      </c>
    </row>
    <row r="8930" spans="1:19" x14ac:dyDescent="0.3">
      <c r="A8930" t="s">
        <v>16077</v>
      </c>
      <c r="B8930" s="3">
        <v>45709</v>
      </c>
      <c r="C8930" t="s">
        <v>16078</v>
      </c>
      <c r="D8930" t="s">
        <v>18</v>
      </c>
      <c r="E8930" t="s">
        <v>26</v>
      </c>
      <c r="F8930" t="s">
        <v>31</v>
      </c>
      <c r="G8930">
        <v>9</v>
      </c>
      <c r="H8930" s="5">
        <v>138.74</v>
      </c>
      <c r="I8930" s="5">
        <v>0.13</v>
      </c>
      <c r="J8930" s="5">
        <v>1086.3342</v>
      </c>
      <c r="K8930" s="5">
        <v>254.01185705402739</v>
      </c>
      <c r="L8930">
        <f>YEAR(SalesData[Order Date])</f>
        <v>2025</v>
      </c>
      <c r="M8930">
        <f>MONTH(SalesData[Order Date])</f>
        <v>2</v>
      </c>
      <c r="N8930" t="str">
        <f>TEXT(SalesData[[#This Row],[Order Date]], "mmmm")</f>
        <v>February</v>
      </c>
      <c r="O8930" s="7">
        <f>IF(SalesData[Sales]=0,0,SalesData[Profit]/SalesData[Sales])</f>
        <v>0.23382478159486039</v>
      </c>
      <c r="P8930" s="8">
        <f t="shared" si="139"/>
        <v>1.0411160764339371E-4</v>
      </c>
      <c r="Q8930" t="str">
        <f>IF(SalesData[[#This Row],[Discount]]&gt;0, "Yes", "No")</f>
        <v>Yes</v>
      </c>
      <c r="R8930" t="str">
        <f>TEXT(SalesData[[#This Row],[Order Date]],"mmm-yyyy")</f>
        <v>Feb-2025</v>
      </c>
      <c r="S8930">
        <f>YEAR(SalesData[[#This Row],[Order Date]])*100 + MONTH(SalesData[[#This Row],[Order Date]])</f>
        <v>202502</v>
      </c>
    </row>
    <row r="8931" spans="1:19" x14ac:dyDescent="0.3">
      <c r="A8931" t="s">
        <v>16079</v>
      </c>
      <c r="B8931" s="3">
        <v>45705</v>
      </c>
      <c r="C8931" t="s">
        <v>16080</v>
      </c>
      <c r="D8931" t="s">
        <v>13</v>
      </c>
      <c r="E8931" t="s">
        <v>14</v>
      </c>
      <c r="F8931" t="s">
        <v>15</v>
      </c>
      <c r="G8931">
        <v>9</v>
      </c>
      <c r="H8931" s="5">
        <v>260.45999999999998</v>
      </c>
      <c r="I8931" s="5">
        <v>0.16</v>
      </c>
      <c r="J8931" s="5">
        <v>1969.0776000000001</v>
      </c>
      <c r="K8931" s="5">
        <v>339.35084531559369</v>
      </c>
      <c r="L8931">
        <f>YEAR(SalesData[Order Date])</f>
        <v>2025</v>
      </c>
      <c r="M8931">
        <f>MONTH(SalesData[Order Date])</f>
        <v>2</v>
      </c>
      <c r="N8931" t="str">
        <f>TEXT(SalesData[[#This Row],[Order Date]], "mmmm")</f>
        <v>February</v>
      </c>
      <c r="O8931" s="7">
        <f>IF(SalesData[Sales]=0,0,SalesData[Profit]/SalesData[Sales])</f>
        <v>0.17234000595791332</v>
      </c>
      <c r="P8931" s="8">
        <f t="shared" si="139"/>
        <v>6.8255308983251856E-5</v>
      </c>
      <c r="Q8931" t="str">
        <f>IF(SalesData[[#This Row],[Discount]]&gt;0, "Yes", "No")</f>
        <v>Yes</v>
      </c>
      <c r="R8931" t="str">
        <f>TEXT(SalesData[[#This Row],[Order Date]],"mmm-yyyy")</f>
        <v>Feb-2025</v>
      </c>
      <c r="S8931">
        <f>YEAR(SalesData[[#This Row],[Order Date]])*100 + MONTH(SalesData[[#This Row],[Order Date]])</f>
        <v>202502</v>
      </c>
    </row>
    <row r="8932" spans="1:19" x14ac:dyDescent="0.3">
      <c r="A8932" t="s">
        <v>16093</v>
      </c>
      <c r="B8932" s="3">
        <v>45713</v>
      </c>
      <c r="C8932" t="s">
        <v>16094</v>
      </c>
      <c r="D8932" t="s">
        <v>18</v>
      </c>
      <c r="E8932" t="s">
        <v>26</v>
      </c>
      <c r="F8932" t="s">
        <v>91</v>
      </c>
      <c r="G8932">
        <v>9</v>
      </c>
      <c r="H8932" s="5">
        <v>295.07</v>
      </c>
      <c r="I8932" s="5">
        <v>0.12</v>
      </c>
      <c r="J8932" s="5">
        <v>2336.9544000000001</v>
      </c>
      <c r="K8932" s="5">
        <v>169.6421700309788</v>
      </c>
      <c r="L8932">
        <f>YEAR(SalesData[Order Date])</f>
        <v>2025</v>
      </c>
      <c r="M8932">
        <f>MONTH(SalesData[Order Date])</f>
        <v>2</v>
      </c>
      <c r="N8932" t="str">
        <f>TEXT(SalesData[[#This Row],[Order Date]], "mmmm")</f>
        <v>February</v>
      </c>
      <c r="O8932" s="7">
        <f>IF(SalesData[Sales]=0,0,SalesData[Profit]/SalesData[Sales])</f>
        <v>7.259113401227632E-2</v>
      </c>
      <c r="P8932" s="8">
        <f t="shared" si="139"/>
        <v>4.5187017769794736E-5</v>
      </c>
      <c r="Q8932" t="str">
        <f>IF(SalesData[[#This Row],[Discount]]&gt;0, "Yes", "No")</f>
        <v>Yes</v>
      </c>
      <c r="R8932" t="str">
        <f>TEXT(SalesData[[#This Row],[Order Date]],"mmm-yyyy")</f>
        <v>Feb-2025</v>
      </c>
      <c r="S8932">
        <f>YEAR(SalesData[[#This Row],[Order Date]])*100 + MONTH(SalesData[[#This Row],[Order Date]])</f>
        <v>202502</v>
      </c>
    </row>
    <row r="8933" spans="1:19" x14ac:dyDescent="0.3">
      <c r="A8933" t="s">
        <v>16192</v>
      </c>
      <c r="B8933" s="3">
        <v>45704</v>
      </c>
      <c r="C8933" t="s">
        <v>16193</v>
      </c>
      <c r="D8933" t="s">
        <v>23</v>
      </c>
      <c r="E8933" t="s">
        <v>26</v>
      </c>
      <c r="F8933" t="s">
        <v>15</v>
      </c>
      <c r="G8933">
        <v>5</v>
      </c>
      <c r="H8933" s="5">
        <v>661.84</v>
      </c>
      <c r="I8933" s="5">
        <v>0.14000000000000001</v>
      </c>
      <c r="J8933" s="5">
        <v>2845.9119999999998</v>
      </c>
      <c r="K8933" s="5">
        <v>253.85453882695941</v>
      </c>
      <c r="L8933">
        <f>YEAR(SalesData[Order Date])</f>
        <v>2025</v>
      </c>
      <c r="M8933">
        <f>MONTH(SalesData[Order Date])</f>
        <v>2</v>
      </c>
      <c r="N8933" t="str">
        <f>TEXT(SalesData[[#This Row],[Order Date]], "mmmm")</f>
        <v>February</v>
      </c>
      <c r="O8933" s="7">
        <f>IF(SalesData[Sales]=0,0,SalesData[Profit]/SalesData[Sales])</f>
        <v>8.9199714828483601E-2</v>
      </c>
      <c r="P8933" s="8">
        <f t="shared" si="139"/>
        <v>4.2306297594584796E-5</v>
      </c>
      <c r="Q8933" t="str">
        <f>IF(SalesData[[#This Row],[Discount]]&gt;0, "Yes", "No")</f>
        <v>Yes</v>
      </c>
      <c r="R8933" t="str">
        <f>TEXT(SalesData[[#This Row],[Order Date]],"mmm-yyyy")</f>
        <v>Feb-2025</v>
      </c>
      <c r="S8933">
        <f>YEAR(SalesData[[#This Row],[Order Date]])*100 + MONTH(SalesData[[#This Row],[Order Date]])</f>
        <v>202502</v>
      </c>
    </row>
    <row r="8934" spans="1:19" x14ac:dyDescent="0.3">
      <c r="A8934" t="s">
        <v>16356</v>
      </c>
      <c r="B8934" s="3">
        <v>45715</v>
      </c>
      <c r="C8934" t="s">
        <v>16357</v>
      </c>
      <c r="D8934" t="s">
        <v>13</v>
      </c>
      <c r="E8934" t="s">
        <v>19</v>
      </c>
      <c r="F8934" t="s">
        <v>44</v>
      </c>
      <c r="G8934">
        <v>4</v>
      </c>
      <c r="H8934" s="5">
        <v>685.58</v>
      </c>
      <c r="I8934" s="5">
        <v>0.28999999999999998</v>
      </c>
      <c r="J8934" s="5">
        <v>1947.0472</v>
      </c>
      <c r="K8934" s="5">
        <v>117.5860996891579</v>
      </c>
      <c r="L8934">
        <f>YEAR(SalesData[Order Date])</f>
        <v>2025</v>
      </c>
      <c r="M8934">
        <f>MONTH(SalesData[Order Date])</f>
        <v>2</v>
      </c>
      <c r="N8934" t="str">
        <f>TEXT(SalesData[[#This Row],[Order Date]], "mmmm")</f>
        <v>February</v>
      </c>
      <c r="O8934" s="7">
        <f>IF(SalesData[Sales]=0,0,SalesData[Profit]/SalesData[Sales])</f>
        <v>6.0392012935874338E-2</v>
      </c>
      <c r="P8934" s="8">
        <f t="shared" si="139"/>
        <v>1.0574987601738673E-4</v>
      </c>
      <c r="Q8934" t="str">
        <f>IF(SalesData[[#This Row],[Discount]]&gt;0, "Yes", "No")</f>
        <v>Yes</v>
      </c>
      <c r="R8934" t="str">
        <f>TEXT(SalesData[[#This Row],[Order Date]],"mmm-yyyy")</f>
        <v>Feb-2025</v>
      </c>
      <c r="S8934">
        <f>YEAR(SalesData[[#This Row],[Order Date]])*100 + MONTH(SalesData[[#This Row],[Order Date]])</f>
        <v>202502</v>
      </c>
    </row>
    <row r="8935" spans="1:19" x14ac:dyDescent="0.3">
      <c r="A8935" t="s">
        <v>16360</v>
      </c>
      <c r="B8935" s="3">
        <v>45707</v>
      </c>
      <c r="C8935" t="s">
        <v>16361</v>
      </c>
      <c r="D8935" t="s">
        <v>23</v>
      </c>
      <c r="E8935" t="s">
        <v>14</v>
      </c>
      <c r="F8935" t="s">
        <v>62</v>
      </c>
      <c r="G8935">
        <v>4</v>
      </c>
      <c r="H8935" s="5">
        <v>762.8</v>
      </c>
      <c r="I8935" s="5">
        <v>0.24</v>
      </c>
      <c r="J8935" s="5">
        <v>2318.9119999999998</v>
      </c>
      <c r="K8935" s="5">
        <v>676.62189556997146</v>
      </c>
      <c r="L8935">
        <f>YEAR(SalesData[Order Date])</f>
        <v>2025</v>
      </c>
      <c r="M8935">
        <f>MONTH(SalesData[Order Date])</f>
        <v>2</v>
      </c>
      <c r="N8935" t="str">
        <f>TEXT(SalesData[[#This Row],[Order Date]], "mmmm")</f>
        <v>February</v>
      </c>
      <c r="O8935" s="7">
        <f>IF(SalesData[Sales]=0,0,SalesData[Profit]/SalesData[Sales])</f>
        <v>0.29178420551102047</v>
      </c>
      <c r="P8935" s="8">
        <f t="shared" si="139"/>
        <v>7.8657577346617728E-5</v>
      </c>
      <c r="Q8935" t="str">
        <f>IF(SalesData[[#This Row],[Discount]]&gt;0, "Yes", "No")</f>
        <v>Yes</v>
      </c>
      <c r="R8935" t="str">
        <f>TEXT(SalesData[[#This Row],[Order Date]],"mmm-yyyy")</f>
        <v>Feb-2025</v>
      </c>
      <c r="S8935">
        <f>YEAR(SalesData[[#This Row],[Order Date]])*100 + MONTH(SalesData[[#This Row],[Order Date]])</f>
        <v>202502</v>
      </c>
    </row>
    <row r="8936" spans="1:19" x14ac:dyDescent="0.3">
      <c r="A8936" t="s">
        <v>16367</v>
      </c>
      <c r="B8936" s="3">
        <v>45713</v>
      </c>
      <c r="C8936" t="s">
        <v>16368</v>
      </c>
      <c r="D8936" t="s">
        <v>23</v>
      </c>
      <c r="E8936" t="s">
        <v>26</v>
      </c>
      <c r="F8936" t="s">
        <v>34</v>
      </c>
      <c r="G8936">
        <v>1</v>
      </c>
      <c r="H8936" s="5">
        <v>154.24</v>
      </c>
      <c r="I8936" s="5">
        <v>0.26</v>
      </c>
      <c r="J8936" s="5">
        <v>114.13760000000001</v>
      </c>
      <c r="K8936" s="5">
        <v>17.491678776811462</v>
      </c>
      <c r="L8936">
        <f>YEAR(SalesData[Order Date])</f>
        <v>2025</v>
      </c>
      <c r="M8936">
        <f>MONTH(SalesData[Order Date])</f>
        <v>2</v>
      </c>
      <c r="N8936" t="str">
        <f>TEXT(SalesData[[#This Row],[Order Date]], "mmmm")</f>
        <v>February</v>
      </c>
      <c r="O8936" s="7">
        <f>IF(SalesData[Sales]=0,0,SalesData[Profit]/SalesData[Sales])</f>
        <v>0.15325080233692895</v>
      </c>
      <c r="P8936" s="8">
        <f t="shared" si="139"/>
        <v>1.6856846473029044E-3</v>
      </c>
      <c r="Q8936" t="str">
        <f>IF(SalesData[[#This Row],[Discount]]&gt;0, "Yes", "No")</f>
        <v>Yes</v>
      </c>
      <c r="R8936" t="str">
        <f>TEXT(SalesData[[#This Row],[Order Date]],"mmm-yyyy")</f>
        <v>Feb-2025</v>
      </c>
      <c r="S8936">
        <f>YEAR(SalesData[[#This Row],[Order Date]])*100 + MONTH(SalesData[[#This Row],[Order Date]])</f>
        <v>202502</v>
      </c>
    </row>
    <row r="8937" spans="1:19" x14ac:dyDescent="0.3">
      <c r="A8937" t="s">
        <v>16383</v>
      </c>
      <c r="B8937" s="3">
        <v>45714</v>
      </c>
      <c r="C8937" t="s">
        <v>16384</v>
      </c>
      <c r="D8937" t="s">
        <v>18</v>
      </c>
      <c r="E8937" t="s">
        <v>26</v>
      </c>
      <c r="F8937" t="s">
        <v>62</v>
      </c>
      <c r="G8937">
        <v>6</v>
      </c>
      <c r="H8937" s="5">
        <v>102.16</v>
      </c>
      <c r="I8937" s="5">
        <v>0.25</v>
      </c>
      <c r="J8937" s="5">
        <v>459.72</v>
      </c>
      <c r="K8937" s="5">
        <v>50.709342301308673</v>
      </c>
      <c r="L8937">
        <f>YEAR(SalesData[Order Date])</f>
        <v>2025</v>
      </c>
      <c r="M8937">
        <f>MONTH(SalesData[Order Date])</f>
        <v>2</v>
      </c>
      <c r="N8937" t="str">
        <f>TEXT(SalesData[[#This Row],[Order Date]], "mmmm")</f>
        <v>February</v>
      </c>
      <c r="O8937" s="7">
        <f>IF(SalesData[Sales]=0,0,SalesData[Profit]/SalesData[Sales])</f>
        <v>0.11030484273320428</v>
      </c>
      <c r="P8937" s="8">
        <f t="shared" si="139"/>
        <v>4.0785695640824845E-4</v>
      </c>
      <c r="Q8937" t="str">
        <f>IF(SalesData[[#This Row],[Discount]]&gt;0, "Yes", "No")</f>
        <v>Yes</v>
      </c>
      <c r="R8937" t="str">
        <f>TEXT(SalesData[[#This Row],[Order Date]],"mmm-yyyy")</f>
        <v>Feb-2025</v>
      </c>
      <c r="S8937">
        <f>YEAR(SalesData[[#This Row],[Order Date]])*100 + MONTH(SalesData[[#This Row],[Order Date]])</f>
        <v>202502</v>
      </c>
    </row>
    <row r="8938" spans="1:19" x14ac:dyDescent="0.3">
      <c r="A8938" t="s">
        <v>16393</v>
      </c>
      <c r="B8938" s="3">
        <v>45698</v>
      </c>
      <c r="C8938" t="s">
        <v>16394</v>
      </c>
      <c r="D8938" t="s">
        <v>13</v>
      </c>
      <c r="E8938" t="s">
        <v>19</v>
      </c>
      <c r="F8938" t="s">
        <v>39</v>
      </c>
      <c r="G8938">
        <v>2</v>
      </c>
      <c r="H8938" s="5">
        <v>553.02</v>
      </c>
      <c r="I8938" s="5">
        <v>0</v>
      </c>
      <c r="J8938" s="5">
        <v>1106.04</v>
      </c>
      <c r="K8938" s="5">
        <v>245.7442252751801</v>
      </c>
      <c r="L8938">
        <f>YEAR(SalesData[Order Date])</f>
        <v>2025</v>
      </c>
      <c r="M8938">
        <f>MONTH(SalesData[Order Date])</f>
        <v>2</v>
      </c>
      <c r="N8938" t="str">
        <f>TEXT(SalesData[[#This Row],[Order Date]], "mmmm")</f>
        <v>February</v>
      </c>
      <c r="O8938" s="7">
        <f>IF(SalesData[Sales]=0,0,SalesData[Profit]/SalesData[Sales])</f>
        <v>0.2221838498383242</v>
      </c>
      <c r="P8938" s="8">
        <f t="shared" si="139"/>
        <v>0</v>
      </c>
      <c r="Q8938" t="str">
        <f>IF(SalesData[[#This Row],[Discount]]&gt;0, "Yes", "No")</f>
        <v>No</v>
      </c>
      <c r="R8938" t="str">
        <f>TEXT(SalesData[[#This Row],[Order Date]],"mmm-yyyy")</f>
        <v>Feb-2025</v>
      </c>
      <c r="S8938">
        <f>YEAR(SalesData[[#This Row],[Order Date]])*100 + MONTH(SalesData[[#This Row],[Order Date]])</f>
        <v>202502</v>
      </c>
    </row>
    <row r="8939" spans="1:19" x14ac:dyDescent="0.3">
      <c r="A8939" t="s">
        <v>16493</v>
      </c>
      <c r="B8939" s="3">
        <v>45694</v>
      </c>
      <c r="C8939" t="s">
        <v>16494</v>
      </c>
      <c r="D8939" t="s">
        <v>18</v>
      </c>
      <c r="E8939" t="s">
        <v>14</v>
      </c>
      <c r="F8939" t="s">
        <v>31</v>
      </c>
      <c r="G8939">
        <v>2</v>
      </c>
      <c r="H8939" s="5">
        <v>778.31</v>
      </c>
      <c r="I8939" s="5">
        <v>0.04</v>
      </c>
      <c r="J8939" s="5">
        <v>1494.3552</v>
      </c>
      <c r="K8939" s="5">
        <v>296.56998450188382</v>
      </c>
      <c r="L8939">
        <f>YEAR(SalesData[Order Date])</f>
        <v>2025</v>
      </c>
      <c r="M8939">
        <f>MONTH(SalesData[Order Date])</f>
        <v>2</v>
      </c>
      <c r="N8939" t="str">
        <f>TEXT(SalesData[[#This Row],[Order Date]], "mmmm")</f>
        <v>February</v>
      </c>
      <c r="O8939" s="7">
        <f>IF(SalesData[Sales]=0,0,SalesData[Profit]/SalesData[Sales])</f>
        <v>0.19846016830662738</v>
      </c>
      <c r="P8939" s="8">
        <f t="shared" si="139"/>
        <v>2.5696701828320336E-5</v>
      </c>
      <c r="Q8939" t="str">
        <f>IF(SalesData[[#This Row],[Discount]]&gt;0, "Yes", "No")</f>
        <v>Yes</v>
      </c>
      <c r="R8939" t="str">
        <f>TEXT(SalesData[[#This Row],[Order Date]],"mmm-yyyy")</f>
        <v>Feb-2025</v>
      </c>
      <c r="S8939">
        <f>YEAR(SalesData[[#This Row],[Order Date]])*100 + MONTH(SalesData[[#This Row],[Order Date]])</f>
        <v>202502</v>
      </c>
    </row>
    <row r="8940" spans="1:19" x14ac:dyDescent="0.3">
      <c r="A8940" t="s">
        <v>16606</v>
      </c>
      <c r="B8940" s="3">
        <v>45698</v>
      </c>
      <c r="C8940" t="s">
        <v>16607</v>
      </c>
      <c r="D8940" t="s">
        <v>30</v>
      </c>
      <c r="E8940" t="s">
        <v>19</v>
      </c>
      <c r="F8940" t="s">
        <v>91</v>
      </c>
      <c r="G8940">
        <v>3</v>
      </c>
      <c r="H8940" s="5">
        <v>879.22</v>
      </c>
      <c r="I8940" s="5">
        <v>0.24</v>
      </c>
      <c r="J8940" s="5">
        <v>2004.6215999999999</v>
      </c>
      <c r="K8940" s="5">
        <v>334.15008034591438</v>
      </c>
      <c r="L8940">
        <f>YEAR(SalesData[Order Date])</f>
        <v>2025</v>
      </c>
      <c r="M8940">
        <f>MONTH(SalesData[Order Date])</f>
        <v>2</v>
      </c>
      <c r="N8940" t="str">
        <f>TEXT(SalesData[[#This Row],[Order Date]], "mmmm")</f>
        <v>February</v>
      </c>
      <c r="O8940" s="7">
        <f>IF(SalesData[Sales]=0,0,SalesData[Profit]/SalesData[Sales])</f>
        <v>0.16668985326004387</v>
      </c>
      <c r="P8940" s="8">
        <f t="shared" si="139"/>
        <v>9.0989740906712764E-5</v>
      </c>
      <c r="Q8940" t="str">
        <f>IF(SalesData[[#This Row],[Discount]]&gt;0, "Yes", "No")</f>
        <v>Yes</v>
      </c>
      <c r="R8940" t="str">
        <f>TEXT(SalesData[[#This Row],[Order Date]],"mmm-yyyy")</f>
        <v>Feb-2025</v>
      </c>
      <c r="S8940">
        <f>YEAR(SalesData[[#This Row],[Order Date]])*100 + MONTH(SalesData[[#This Row],[Order Date]])</f>
        <v>202502</v>
      </c>
    </row>
    <row r="8941" spans="1:19" x14ac:dyDescent="0.3">
      <c r="A8941" t="s">
        <v>16622</v>
      </c>
      <c r="B8941" s="3">
        <v>45709</v>
      </c>
      <c r="C8941" t="s">
        <v>16623</v>
      </c>
      <c r="D8941" t="s">
        <v>23</v>
      </c>
      <c r="E8941" t="s">
        <v>26</v>
      </c>
      <c r="F8941" t="s">
        <v>20</v>
      </c>
      <c r="G8941">
        <v>7</v>
      </c>
      <c r="H8941" s="5">
        <v>438.1</v>
      </c>
      <c r="I8941" s="5">
        <v>0.06</v>
      </c>
      <c r="J8941" s="5">
        <v>2882.6979999999999</v>
      </c>
      <c r="K8941" s="5">
        <v>595.80386661304067</v>
      </c>
      <c r="L8941">
        <f>YEAR(SalesData[Order Date])</f>
        <v>2025</v>
      </c>
      <c r="M8941">
        <f>MONTH(SalesData[Order Date])</f>
        <v>2</v>
      </c>
      <c r="N8941" t="str">
        <f>TEXT(SalesData[[#This Row],[Order Date]], "mmmm")</f>
        <v>February</v>
      </c>
      <c r="O8941" s="7">
        <f>IF(SalesData[Sales]=0,0,SalesData[Profit]/SalesData[Sales])</f>
        <v>0.20668272105265301</v>
      </c>
      <c r="P8941" s="8">
        <f t="shared" si="139"/>
        <v>1.9565004728209472E-5</v>
      </c>
      <c r="Q8941" t="str">
        <f>IF(SalesData[[#This Row],[Discount]]&gt;0, "Yes", "No")</f>
        <v>Yes</v>
      </c>
      <c r="R8941" t="str">
        <f>TEXT(SalesData[[#This Row],[Order Date]],"mmm-yyyy")</f>
        <v>Feb-2025</v>
      </c>
      <c r="S8941">
        <f>YEAR(SalesData[[#This Row],[Order Date]])*100 + MONTH(SalesData[[#This Row],[Order Date]])</f>
        <v>202502</v>
      </c>
    </row>
    <row r="8942" spans="1:19" x14ac:dyDescent="0.3">
      <c r="A8942" t="s">
        <v>16624</v>
      </c>
      <c r="B8942" s="3">
        <v>45706</v>
      </c>
      <c r="C8942" t="s">
        <v>16625</v>
      </c>
      <c r="D8942" t="s">
        <v>18</v>
      </c>
      <c r="E8942" t="s">
        <v>14</v>
      </c>
      <c r="F8942" t="s">
        <v>44</v>
      </c>
      <c r="G8942">
        <v>8</v>
      </c>
      <c r="H8942" s="5">
        <v>112.25</v>
      </c>
      <c r="I8942" s="5">
        <v>0.16</v>
      </c>
      <c r="J8942" s="5">
        <v>754.31999999999994</v>
      </c>
      <c r="K8942" s="5">
        <v>145.93743297308049</v>
      </c>
      <c r="L8942">
        <f>YEAR(SalesData[Order Date])</f>
        <v>2025</v>
      </c>
      <c r="M8942">
        <f>MONTH(SalesData[Order Date])</f>
        <v>2</v>
      </c>
      <c r="N8942" t="str">
        <f>TEXT(SalesData[[#This Row],[Order Date]], "mmmm")</f>
        <v>February</v>
      </c>
      <c r="O8942" s="7">
        <f>IF(SalesData[Sales]=0,0,SalesData[Profit]/SalesData[Sales])</f>
        <v>0.19346886331143348</v>
      </c>
      <c r="P8942" s="8">
        <f t="shared" si="139"/>
        <v>1.7817371937639198E-4</v>
      </c>
      <c r="Q8942" t="str">
        <f>IF(SalesData[[#This Row],[Discount]]&gt;0, "Yes", "No")</f>
        <v>Yes</v>
      </c>
      <c r="R8942" t="str">
        <f>TEXT(SalesData[[#This Row],[Order Date]],"mmm-yyyy")</f>
        <v>Feb-2025</v>
      </c>
      <c r="S8942">
        <f>YEAR(SalesData[[#This Row],[Order Date]])*100 + MONTH(SalesData[[#This Row],[Order Date]])</f>
        <v>202502</v>
      </c>
    </row>
    <row r="8943" spans="1:19" x14ac:dyDescent="0.3">
      <c r="A8943" t="s">
        <v>16644</v>
      </c>
      <c r="B8943" s="3">
        <v>45700</v>
      </c>
      <c r="C8943" t="s">
        <v>16645</v>
      </c>
      <c r="D8943" t="s">
        <v>18</v>
      </c>
      <c r="E8943" t="s">
        <v>26</v>
      </c>
      <c r="F8943" t="s">
        <v>27</v>
      </c>
      <c r="G8943">
        <v>1</v>
      </c>
      <c r="H8943" s="5">
        <v>21.55</v>
      </c>
      <c r="I8943" s="5">
        <v>0.13</v>
      </c>
      <c r="J8943" s="5">
        <v>18.7485</v>
      </c>
      <c r="K8943" s="5">
        <v>5.2842332769424036</v>
      </c>
      <c r="L8943">
        <f>YEAR(SalesData[Order Date])</f>
        <v>2025</v>
      </c>
      <c r="M8943">
        <f>MONTH(SalesData[Order Date])</f>
        <v>2</v>
      </c>
      <c r="N8943" t="str">
        <f>TEXT(SalesData[[#This Row],[Order Date]], "mmmm")</f>
        <v>February</v>
      </c>
      <c r="O8943" s="7">
        <f>IF(SalesData[Sales]=0,0,SalesData[Profit]/SalesData[Sales])</f>
        <v>0.2818483226360724</v>
      </c>
      <c r="P8943" s="8">
        <f t="shared" si="139"/>
        <v>6.0324825986078886E-3</v>
      </c>
      <c r="Q8943" t="str">
        <f>IF(SalesData[[#This Row],[Discount]]&gt;0, "Yes", "No")</f>
        <v>Yes</v>
      </c>
      <c r="R8943" t="str">
        <f>TEXT(SalesData[[#This Row],[Order Date]],"mmm-yyyy")</f>
        <v>Feb-2025</v>
      </c>
      <c r="S8943">
        <f>YEAR(SalesData[[#This Row],[Order Date]])*100 + MONTH(SalesData[[#This Row],[Order Date]])</f>
        <v>202502</v>
      </c>
    </row>
    <row r="8944" spans="1:19" x14ac:dyDescent="0.3">
      <c r="A8944" t="s">
        <v>16739</v>
      </c>
      <c r="B8944" s="3">
        <v>45700</v>
      </c>
      <c r="C8944" t="s">
        <v>16740</v>
      </c>
      <c r="D8944" t="s">
        <v>13</v>
      </c>
      <c r="E8944" t="s">
        <v>14</v>
      </c>
      <c r="F8944" t="s">
        <v>34</v>
      </c>
      <c r="G8944">
        <v>8</v>
      </c>
      <c r="H8944" s="5">
        <v>38.75</v>
      </c>
      <c r="I8944" s="5">
        <v>0.22</v>
      </c>
      <c r="J8944" s="5">
        <v>241.8</v>
      </c>
      <c r="K8944" s="5">
        <v>25.443354187200331</v>
      </c>
      <c r="L8944">
        <f>YEAR(SalesData[Order Date])</f>
        <v>2025</v>
      </c>
      <c r="M8944">
        <f>MONTH(SalesData[Order Date])</f>
        <v>2</v>
      </c>
      <c r="N8944" t="str">
        <f>TEXT(SalesData[[#This Row],[Order Date]], "mmmm")</f>
        <v>February</v>
      </c>
      <c r="O8944" s="7">
        <f>IF(SalesData[Sales]=0,0,SalesData[Profit]/SalesData[Sales])</f>
        <v>0.10522478985608077</v>
      </c>
      <c r="P8944" s="8">
        <f t="shared" si="139"/>
        <v>7.0967741935483875E-4</v>
      </c>
      <c r="Q8944" t="str">
        <f>IF(SalesData[[#This Row],[Discount]]&gt;0, "Yes", "No")</f>
        <v>Yes</v>
      </c>
      <c r="R8944" t="str">
        <f>TEXT(SalesData[[#This Row],[Order Date]],"mmm-yyyy")</f>
        <v>Feb-2025</v>
      </c>
      <c r="S8944">
        <f>YEAR(SalesData[[#This Row],[Order Date]])*100 + MONTH(SalesData[[#This Row],[Order Date]])</f>
        <v>202502</v>
      </c>
    </row>
    <row r="8945" spans="1:19" x14ac:dyDescent="0.3">
      <c r="A8945" t="s">
        <v>16780</v>
      </c>
      <c r="B8945" s="3">
        <v>45692</v>
      </c>
      <c r="C8945" t="s">
        <v>16781</v>
      </c>
      <c r="D8945" t="s">
        <v>18</v>
      </c>
      <c r="E8945" t="s">
        <v>26</v>
      </c>
      <c r="F8945" t="s">
        <v>39</v>
      </c>
      <c r="G8945">
        <v>3</v>
      </c>
      <c r="H8945" s="5">
        <v>560.35</v>
      </c>
      <c r="I8945" s="5">
        <v>0.02</v>
      </c>
      <c r="J8945" s="5">
        <v>1647.4290000000001</v>
      </c>
      <c r="K8945" s="5">
        <v>457.15491748919021</v>
      </c>
      <c r="L8945">
        <f>YEAR(SalesData[Order Date])</f>
        <v>2025</v>
      </c>
      <c r="M8945">
        <f>MONTH(SalesData[Order Date])</f>
        <v>2</v>
      </c>
      <c r="N8945" t="str">
        <f>TEXT(SalesData[[#This Row],[Order Date]], "mmmm")</f>
        <v>February</v>
      </c>
      <c r="O8945" s="7">
        <f>IF(SalesData[Sales]=0,0,SalesData[Profit]/SalesData[Sales])</f>
        <v>0.27749597554079125</v>
      </c>
      <c r="P8945" s="8">
        <f t="shared" si="139"/>
        <v>1.1897326075964425E-5</v>
      </c>
      <c r="Q8945" t="str">
        <f>IF(SalesData[[#This Row],[Discount]]&gt;0, "Yes", "No")</f>
        <v>Yes</v>
      </c>
      <c r="R8945" t="str">
        <f>TEXT(SalesData[[#This Row],[Order Date]],"mmm-yyyy")</f>
        <v>Feb-2025</v>
      </c>
      <c r="S8945">
        <f>YEAR(SalesData[[#This Row],[Order Date]])*100 + MONTH(SalesData[[#This Row],[Order Date]])</f>
        <v>202502</v>
      </c>
    </row>
    <row r="8946" spans="1:19" x14ac:dyDescent="0.3">
      <c r="A8946" t="s">
        <v>16887</v>
      </c>
      <c r="B8946" s="3">
        <v>45713</v>
      </c>
      <c r="C8946" t="s">
        <v>16888</v>
      </c>
      <c r="D8946" t="s">
        <v>13</v>
      </c>
      <c r="E8946" t="s">
        <v>14</v>
      </c>
      <c r="F8946" t="s">
        <v>31</v>
      </c>
      <c r="G8946">
        <v>3</v>
      </c>
      <c r="H8946" s="5">
        <v>535.41999999999996</v>
      </c>
      <c r="I8946" s="5">
        <v>0.16</v>
      </c>
      <c r="J8946" s="5">
        <v>1349.2583999999999</v>
      </c>
      <c r="K8946" s="5">
        <v>310.22583463880181</v>
      </c>
      <c r="L8946">
        <f>YEAR(SalesData[Order Date])</f>
        <v>2025</v>
      </c>
      <c r="M8946">
        <f>MONTH(SalesData[Order Date])</f>
        <v>2</v>
      </c>
      <c r="N8946" t="str">
        <f>TEXT(SalesData[[#This Row],[Order Date]], "mmmm")</f>
        <v>February</v>
      </c>
      <c r="O8946" s="7">
        <f>IF(SalesData[Sales]=0,0,SalesData[Profit]/SalesData[Sales])</f>
        <v>0.22992321903558416</v>
      </c>
      <c r="P8946" s="8">
        <f t="shared" si="139"/>
        <v>9.9610274799845615E-5</v>
      </c>
      <c r="Q8946" t="str">
        <f>IF(SalesData[[#This Row],[Discount]]&gt;0, "Yes", "No")</f>
        <v>Yes</v>
      </c>
      <c r="R8946" t="str">
        <f>TEXT(SalesData[[#This Row],[Order Date]],"mmm-yyyy")</f>
        <v>Feb-2025</v>
      </c>
      <c r="S8946">
        <f>YEAR(SalesData[[#This Row],[Order Date]])*100 + MONTH(SalesData[[#This Row],[Order Date]])</f>
        <v>202502</v>
      </c>
    </row>
    <row r="8947" spans="1:19" x14ac:dyDescent="0.3">
      <c r="A8947" t="s">
        <v>16916</v>
      </c>
      <c r="B8947" s="3">
        <v>45692</v>
      </c>
      <c r="C8947" t="s">
        <v>16917</v>
      </c>
      <c r="D8947" t="s">
        <v>23</v>
      </c>
      <c r="E8947" t="s">
        <v>14</v>
      </c>
      <c r="F8947" t="s">
        <v>91</v>
      </c>
      <c r="G8947">
        <v>6</v>
      </c>
      <c r="H8947" s="5">
        <v>940.56</v>
      </c>
      <c r="I8947" s="5">
        <v>0.14000000000000001</v>
      </c>
      <c r="J8947" s="5">
        <v>4853.2896000000001</v>
      </c>
      <c r="K8947" s="5">
        <v>563.42704896956207</v>
      </c>
      <c r="L8947">
        <f>YEAR(SalesData[Order Date])</f>
        <v>2025</v>
      </c>
      <c r="M8947">
        <f>MONTH(SalesData[Order Date])</f>
        <v>2</v>
      </c>
      <c r="N8947" t="str">
        <f>TEXT(SalesData[[#This Row],[Order Date]], "mmmm")</f>
        <v>February</v>
      </c>
      <c r="O8947" s="7">
        <f>IF(SalesData[Sales]=0,0,SalesData[Profit]/SalesData[Sales])</f>
        <v>0.11609178421365213</v>
      </c>
      <c r="P8947" s="8">
        <f t="shared" si="139"/>
        <v>2.4807915851549437E-5</v>
      </c>
      <c r="Q8947" t="str">
        <f>IF(SalesData[[#This Row],[Discount]]&gt;0, "Yes", "No")</f>
        <v>Yes</v>
      </c>
      <c r="R8947" t="str">
        <f>TEXT(SalesData[[#This Row],[Order Date]],"mmm-yyyy")</f>
        <v>Feb-2025</v>
      </c>
      <c r="S8947">
        <f>YEAR(SalesData[[#This Row],[Order Date]])*100 + MONTH(SalesData[[#This Row],[Order Date]])</f>
        <v>202502</v>
      </c>
    </row>
    <row r="8948" spans="1:19" x14ac:dyDescent="0.3">
      <c r="A8948" t="s">
        <v>17065</v>
      </c>
      <c r="B8948" s="3">
        <v>45701</v>
      </c>
      <c r="C8948" t="s">
        <v>17066</v>
      </c>
      <c r="D8948" t="s">
        <v>30</v>
      </c>
      <c r="E8948" t="s">
        <v>14</v>
      </c>
      <c r="F8948" t="s">
        <v>31</v>
      </c>
      <c r="G8948">
        <v>5</v>
      </c>
      <c r="H8948" s="5">
        <v>492.38</v>
      </c>
      <c r="I8948" s="5">
        <v>0.1</v>
      </c>
      <c r="J8948" s="5">
        <v>2215.71</v>
      </c>
      <c r="K8948" s="5">
        <v>512.48160463207864</v>
      </c>
      <c r="L8948">
        <f>YEAR(SalesData[Order Date])</f>
        <v>2025</v>
      </c>
      <c r="M8948">
        <f>MONTH(SalesData[Order Date])</f>
        <v>2</v>
      </c>
      <c r="N8948" t="str">
        <f>TEXT(SalesData[[#This Row],[Order Date]], "mmmm")</f>
        <v>February</v>
      </c>
      <c r="O8948" s="7">
        <f>IF(SalesData[Sales]=0,0,SalesData[Profit]/SalesData[Sales])</f>
        <v>0.23129453070667128</v>
      </c>
      <c r="P8948" s="8">
        <f t="shared" si="139"/>
        <v>4.0619034079369594E-5</v>
      </c>
      <c r="Q8948" t="str">
        <f>IF(SalesData[[#This Row],[Discount]]&gt;0, "Yes", "No")</f>
        <v>Yes</v>
      </c>
      <c r="R8948" t="str">
        <f>TEXT(SalesData[[#This Row],[Order Date]],"mmm-yyyy")</f>
        <v>Feb-2025</v>
      </c>
      <c r="S8948">
        <f>YEAR(SalesData[[#This Row],[Order Date]])*100 + MONTH(SalesData[[#This Row],[Order Date]])</f>
        <v>202502</v>
      </c>
    </row>
    <row r="8949" spans="1:19" x14ac:dyDescent="0.3">
      <c r="A8949" t="s">
        <v>17079</v>
      </c>
      <c r="B8949" s="3">
        <v>45709</v>
      </c>
      <c r="C8949" t="s">
        <v>17080</v>
      </c>
      <c r="D8949" t="s">
        <v>30</v>
      </c>
      <c r="E8949" t="s">
        <v>26</v>
      </c>
      <c r="F8949" t="s">
        <v>44</v>
      </c>
      <c r="G8949">
        <v>4</v>
      </c>
      <c r="H8949" s="5">
        <v>738.97</v>
      </c>
      <c r="I8949" s="5">
        <v>0.26</v>
      </c>
      <c r="J8949" s="5">
        <v>2187.3512000000001</v>
      </c>
      <c r="K8949" s="5">
        <v>485.39244546613838</v>
      </c>
      <c r="L8949">
        <f>YEAR(SalesData[Order Date])</f>
        <v>2025</v>
      </c>
      <c r="M8949">
        <f>MONTH(SalesData[Order Date])</f>
        <v>2</v>
      </c>
      <c r="N8949" t="str">
        <f>TEXT(SalesData[[#This Row],[Order Date]], "mmmm")</f>
        <v>February</v>
      </c>
      <c r="O8949" s="7">
        <f>IF(SalesData[Sales]=0,0,SalesData[Profit]/SalesData[Sales])</f>
        <v>0.22190878422547708</v>
      </c>
      <c r="P8949" s="8">
        <f t="shared" si="139"/>
        <v>8.7960269023099714E-5</v>
      </c>
      <c r="Q8949" t="str">
        <f>IF(SalesData[[#This Row],[Discount]]&gt;0, "Yes", "No")</f>
        <v>Yes</v>
      </c>
      <c r="R8949" t="str">
        <f>TEXT(SalesData[[#This Row],[Order Date]],"mmm-yyyy")</f>
        <v>Feb-2025</v>
      </c>
      <c r="S8949">
        <f>YEAR(SalesData[[#This Row],[Order Date]])*100 + MONTH(SalesData[[#This Row],[Order Date]])</f>
        <v>202502</v>
      </c>
    </row>
    <row r="8950" spans="1:19" x14ac:dyDescent="0.3">
      <c r="A8950" t="s">
        <v>17093</v>
      </c>
      <c r="B8950" s="3">
        <v>45689</v>
      </c>
      <c r="C8950" t="s">
        <v>2061</v>
      </c>
      <c r="D8950" t="s">
        <v>30</v>
      </c>
      <c r="E8950" t="s">
        <v>14</v>
      </c>
      <c r="F8950" t="s">
        <v>20</v>
      </c>
      <c r="G8950">
        <v>6</v>
      </c>
      <c r="H8950" s="5">
        <v>962.36</v>
      </c>
      <c r="I8950" s="5">
        <v>0.09</v>
      </c>
      <c r="J8950" s="5">
        <v>5254.4856</v>
      </c>
      <c r="K8950" s="5">
        <v>1550.738255910049</v>
      </c>
      <c r="L8950">
        <f>YEAR(SalesData[Order Date])</f>
        <v>2025</v>
      </c>
      <c r="M8950">
        <f>MONTH(SalesData[Order Date])</f>
        <v>2</v>
      </c>
      <c r="N8950" t="str">
        <f>TEXT(SalesData[[#This Row],[Order Date]], "mmmm")</f>
        <v>February</v>
      </c>
      <c r="O8950" s="7">
        <f>IF(SalesData[Sales]=0,0,SalesData[Profit]/SalesData[Sales])</f>
        <v>0.29512655927918979</v>
      </c>
      <c r="P8950" s="8">
        <f t="shared" si="139"/>
        <v>1.5586682738268423E-5</v>
      </c>
      <c r="Q8950" t="str">
        <f>IF(SalesData[[#This Row],[Discount]]&gt;0, "Yes", "No")</f>
        <v>Yes</v>
      </c>
      <c r="R8950" t="str">
        <f>TEXT(SalesData[[#This Row],[Order Date]],"mmm-yyyy")</f>
        <v>Feb-2025</v>
      </c>
      <c r="S8950">
        <f>YEAR(SalesData[[#This Row],[Order Date]])*100 + MONTH(SalesData[[#This Row],[Order Date]])</f>
        <v>202502</v>
      </c>
    </row>
    <row r="8951" spans="1:19" x14ac:dyDescent="0.3">
      <c r="A8951" t="s">
        <v>17099</v>
      </c>
      <c r="B8951" s="3">
        <v>45702</v>
      </c>
      <c r="C8951" t="s">
        <v>17100</v>
      </c>
      <c r="D8951" t="s">
        <v>30</v>
      </c>
      <c r="E8951" t="s">
        <v>19</v>
      </c>
      <c r="F8951" t="s">
        <v>27</v>
      </c>
      <c r="G8951">
        <v>9</v>
      </c>
      <c r="H8951" s="5">
        <v>166.38</v>
      </c>
      <c r="I8951" s="5">
        <v>0.02</v>
      </c>
      <c r="J8951" s="5">
        <v>1467.4716000000001</v>
      </c>
      <c r="K8951" s="5">
        <v>88.33235701499099</v>
      </c>
      <c r="L8951">
        <f>YEAR(SalesData[Order Date])</f>
        <v>2025</v>
      </c>
      <c r="M8951">
        <f>MONTH(SalesData[Order Date])</f>
        <v>2</v>
      </c>
      <c r="N8951" t="str">
        <f>TEXT(SalesData[[#This Row],[Order Date]], "mmmm")</f>
        <v>February</v>
      </c>
      <c r="O8951" s="7">
        <f>IF(SalesData[Sales]=0,0,SalesData[Profit]/SalesData[Sales])</f>
        <v>6.0193571729082171E-2</v>
      </c>
      <c r="P8951" s="8">
        <f t="shared" si="139"/>
        <v>1.3356306179962869E-5</v>
      </c>
      <c r="Q8951" t="str">
        <f>IF(SalesData[[#This Row],[Discount]]&gt;0, "Yes", "No")</f>
        <v>Yes</v>
      </c>
      <c r="R8951" t="str">
        <f>TEXT(SalesData[[#This Row],[Order Date]],"mmm-yyyy")</f>
        <v>Feb-2025</v>
      </c>
      <c r="S8951">
        <f>YEAR(SalesData[[#This Row],[Order Date]])*100 + MONTH(SalesData[[#This Row],[Order Date]])</f>
        <v>202502</v>
      </c>
    </row>
    <row r="8952" spans="1:19" x14ac:dyDescent="0.3">
      <c r="A8952" t="s">
        <v>17103</v>
      </c>
      <c r="B8952" s="3">
        <v>45690</v>
      </c>
      <c r="C8952" t="s">
        <v>17104</v>
      </c>
      <c r="D8952" t="s">
        <v>18</v>
      </c>
      <c r="E8952" t="s">
        <v>26</v>
      </c>
      <c r="F8952" t="s">
        <v>53</v>
      </c>
      <c r="G8952">
        <v>6</v>
      </c>
      <c r="H8952" s="5">
        <v>849.26</v>
      </c>
      <c r="I8952" s="5">
        <v>0.09</v>
      </c>
      <c r="J8952" s="5">
        <v>4636.9596000000001</v>
      </c>
      <c r="K8952" s="5">
        <v>363.04477719820881</v>
      </c>
      <c r="L8952">
        <f>YEAR(SalesData[Order Date])</f>
        <v>2025</v>
      </c>
      <c r="M8952">
        <f>MONTH(SalesData[Order Date])</f>
        <v>2</v>
      </c>
      <c r="N8952" t="str">
        <f>TEXT(SalesData[[#This Row],[Order Date]], "mmmm")</f>
        <v>February</v>
      </c>
      <c r="O8952" s="7">
        <f>IF(SalesData[Sales]=0,0,SalesData[Profit]/SalesData[Sales])</f>
        <v>7.8293711508335931E-2</v>
      </c>
      <c r="P8952" s="8">
        <f t="shared" si="139"/>
        <v>1.766243553211031E-5</v>
      </c>
      <c r="Q8952" t="str">
        <f>IF(SalesData[[#This Row],[Discount]]&gt;0, "Yes", "No")</f>
        <v>Yes</v>
      </c>
      <c r="R8952" t="str">
        <f>TEXT(SalesData[[#This Row],[Order Date]],"mmm-yyyy")</f>
        <v>Feb-2025</v>
      </c>
      <c r="S8952">
        <f>YEAR(SalesData[[#This Row],[Order Date]])*100 + MONTH(SalesData[[#This Row],[Order Date]])</f>
        <v>202502</v>
      </c>
    </row>
    <row r="8953" spans="1:19" x14ac:dyDescent="0.3">
      <c r="A8953" t="s">
        <v>17171</v>
      </c>
      <c r="B8953" s="3">
        <v>45693</v>
      </c>
      <c r="C8953" t="s">
        <v>17172</v>
      </c>
      <c r="D8953" t="s">
        <v>13</v>
      </c>
      <c r="E8953" t="s">
        <v>14</v>
      </c>
      <c r="F8953" t="s">
        <v>91</v>
      </c>
      <c r="G8953">
        <v>7</v>
      </c>
      <c r="H8953" s="5">
        <v>534.71</v>
      </c>
      <c r="I8953" s="5">
        <v>0.21</v>
      </c>
      <c r="J8953" s="5">
        <v>2956.946300000001</v>
      </c>
      <c r="K8953" s="5">
        <v>447.8498925150738</v>
      </c>
      <c r="L8953">
        <f>YEAR(SalesData[Order Date])</f>
        <v>2025</v>
      </c>
      <c r="M8953">
        <f>MONTH(SalesData[Order Date])</f>
        <v>2</v>
      </c>
      <c r="N8953" t="str">
        <f>TEXT(SalesData[[#This Row],[Order Date]], "mmmm")</f>
        <v>February</v>
      </c>
      <c r="O8953" s="7">
        <f>IF(SalesData[Sales]=0,0,SalesData[Profit]/SalesData[Sales])</f>
        <v>0.15145689068315973</v>
      </c>
      <c r="P8953" s="8">
        <f t="shared" si="139"/>
        <v>5.6105178507976283E-5</v>
      </c>
      <c r="Q8953" t="str">
        <f>IF(SalesData[[#This Row],[Discount]]&gt;0, "Yes", "No")</f>
        <v>Yes</v>
      </c>
      <c r="R8953" t="str">
        <f>TEXT(SalesData[[#This Row],[Order Date]],"mmm-yyyy")</f>
        <v>Feb-2025</v>
      </c>
      <c r="S8953">
        <f>YEAR(SalesData[[#This Row],[Order Date]])*100 + MONTH(SalesData[[#This Row],[Order Date]])</f>
        <v>202502</v>
      </c>
    </row>
    <row r="8954" spans="1:19" x14ac:dyDescent="0.3">
      <c r="A8954" t="s">
        <v>17219</v>
      </c>
      <c r="B8954" s="3">
        <v>45694</v>
      </c>
      <c r="C8954" t="s">
        <v>17220</v>
      </c>
      <c r="D8954" t="s">
        <v>23</v>
      </c>
      <c r="E8954" t="s">
        <v>19</v>
      </c>
      <c r="F8954" t="s">
        <v>91</v>
      </c>
      <c r="G8954">
        <v>3</v>
      </c>
      <c r="H8954" s="5">
        <v>429.3</v>
      </c>
      <c r="I8954" s="5">
        <v>0.04</v>
      </c>
      <c r="J8954" s="5">
        <v>1236.384</v>
      </c>
      <c r="K8954" s="5">
        <v>278.85713709881941</v>
      </c>
      <c r="L8954">
        <f>YEAR(SalesData[Order Date])</f>
        <v>2025</v>
      </c>
      <c r="M8954">
        <f>MONTH(SalesData[Order Date])</f>
        <v>2</v>
      </c>
      <c r="N8954" t="str">
        <f>TEXT(SalesData[[#This Row],[Order Date]], "mmmm")</f>
        <v>February</v>
      </c>
      <c r="O8954" s="7">
        <f>IF(SalesData[Sales]=0,0,SalesData[Profit]/SalesData[Sales])</f>
        <v>0.22554249901229667</v>
      </c>
      <c r="P8954" s="8">
        <f t="shared" si="139"/>
        <v>3.1058311980743844E-5</v>
      </c>
      <c r="Q8954" t="str">
        <f>IF(SalesData[[#This Row],[Discount]]&gt;0, "Yes", "No")</f>
        <v>Yes</v>
      </c>
      <c r="R8954" t="str">
        <f>TEXT(SalesData[[#This Row],[Order Date]],"mmm-yyyy")</f>
        <v>Feb-2025</v>
      </c>
      <c r="S8954">
        <f>YEAR(SalesData[[#This Row],[Order Date]])*100 + MONTH(SalesData[[#This Row],[Order Date]])</f>
        <v>202502</v>
      </c>
    </row>
    <row r="8955" spans="1:19" x14ac:dyDescent="0.3">
      <c r="A8955" t="s">
        <v>17224</v>
      </c>
      <c r="B8955" s="3">
        <v>45714</v>
      </c>
      <c r="C8955" t="s">
        <v>17225</v>
      </c>
      <c r="D8955" t="s">
        <v>18</v>
      </c>
      <c r="E8955" t="s">
        <v>26</v>
      </c>
      <c r="F8955" t="s">
        <v>20</v>
      </c>
      <c r="G8955">
        <v>7</v>
      </c>
      <c r="H8955" s="5">
        <v>18.059999999999999</v>
      </c>
      <c r="I8955" s="5">
        <v>0.28999999999999998</v>
      </c>
      <c r="J8955" s="5">
        <v>89.758199999999988</v>
      </c>
      <c r="K8955" s="5">
        <v>5.7394494065848383</v>
      </c>
      <c r="L8955">
        <f>YEAR(SalesData[Order Date])</f>
        <v>2025</v>
      </c>
      <c r="M8955">
        <f>MONTH(SalesData[Order Date])</f>
        <v>2</v>
      </c>
      <c r="N8955" t="str">
        <f>TEXT(SalesData[[#This Row],[Order Date]], "mmmm")</f>
        <v>February</v>
      </c>
      <c r="O8955" s="7">
        <f>IF(SalesData[Sales]=0,0,SalesData[Profit]/SalesData[Sales])</f>
        <v>6.394345482178608E-2</v>
      </c>
      <c r="P8955" s="8">
        <f t="shared" si="139"/>
        <v>2.2939408321468123E-3</v>
      </c>
      <c r="Q8955" t="str">
        <f>IF(SalesData[[#This Row],[Discount]]&gt;0, "Yes", "No")</f>
        <v>Yes</v>
      </c>
      <c r="R8955" t="str">
        <f>TEXT(SalesData[[#This Row],[Order Date]],"mmm-yyyy")</f>
        <v>Feb-2025</v>
      </c>
      <c r="S8955">
        <f>YEAR(SalesData[[#This Row],[Order Date]])*100 + MONTH(SalesData[[#This Row],[Order Date]])</f>
        <v>202502</v>
      </c>
    </row>
    <row r="8956" spans="1:19" x14ac:dyDescent="0.3">
      <c r="A8956" t="s">
        <v>17237</v>
      </c>
      <c r="B8956" s="3">
        <v>45698</v>
      </c>
      <c r="C8956" t="s">
        <v>17238</v>
      </c>
      <c r="D8956" t="s">
        <v>18</v>
      </c>
      <c r="E8956" t="s">
        <v>14</v>
      </c>
      <c r="F8956" t="s">
        <v>31</v>
      </c>
      <c r="G8956">
        <v>5</v>
      </c>
      <c r="H8956" s="5">
        <v>610.86</v>
      </c>
      <c r="I8956" s="5">
        <v>0.08</v>
      </c>
      <c r="J8956" s="5">
        <v>2809.9560000000001</v>
      </c>
      <c r="K8956" s="5">
        <v>667.60426870732317</v>
      </c>
      <c r="L8956">
        <f>YEAR(SalesData[Order Date])</f>
        <v>2025</v>
      </c>
      <c r="M8956">
        <f>MONTH(SalesData[Order Date])</f>
        <v>2</v>
      </c>
      <c r="N8956" t="str">
        <f>TEXT(SalesData[[#This Row],[Order Date]], "mmmm")</f>
        <v>February</v>
      </c>
      <c r="O8956" s="7">
        <f>IF(SalesData[Sales]=0,0,SalesData[Profit]/SalesData[Sales])</f>
        <v>0.23758531048433609</v>
      </c>
      <c r="P8956" s="8">
        <f t="shared" si="139"/>
        <v>2.6192580951445502E-5</v>
      </c>
      <c r="Q8956" t="str">
        <f>IF(SalesData[[#This Row],[Discount]]&gt;0, "Yes", "No")</f>
        <v>Yes</v>
      </c>
      <c r="R8956" t="str">
        <f>TEXT(SalesData[[#This Row],[Order Date]],"mmm-yyyy")</f>
        <v>Feb-2025</v>
      </c>
      <c r="S8956">
        <f>YEAR(SalesData[[#This Row],[Order Date]])*100 + MONTH(SalesData[[#This Row],[Order Date]])</f>
        <v>202502</v>
      </c>
    </row>
    <row r="8957" spans="1:19" x14ac:dyDescent="0.3">
      <c r="A8957" t="s">
        <v>17289</v>
      </c>
      <c r="B8957" s="3">
        <v>45707</v>
      </c>
      <c r="C8957" t="s">
        <v>17290</v>
      </c>
      <c r="D8957" t="s">
        <v>30</v>
      </c>
      <c r="E8957" t="s">
        <v>14</v>
      </c>
      <c r="F8957" t="s">
        <v>53</v>
      </c>
      <c r="G8957">
        <v>3</v>
      </c>
      <c r="H8957" s="5">
        <v>805.46</v>
      </c>
      <c r="I8957" s="5">
        <v>0.27</v>
      </c>
      <c r="J8957" s="5">
        <v>1763.9574</v>
      </c>
      <c r="K8957" s="5">
        <v>156.48622320362111</v>
      </c>
      <c r="L8957">
        <f>YEAR(SalesData[Order Date])</f>
        <v>2025</v>
      </c>
      <c r="M8957">
        <f>MONTH(SalesData[Order Date])</f>
        <v>2</v>
      </c>
      <c r="N8957" t="str">
        <f>TEXT(SalesData[[#This Row],[Order Date]], "mmmm")</f>
        <v>February</v>
      </c>
      <c r="O8957" s="7">
        <f>IF(SalesData[Sales]=0,0,SalesData[Profit]/SalesData[Sales])</f>
        <v>8.8713153278883669E-2</v>
      </c>
      <c r="P8957" s="8">
        <f t="shared" si="139"/>
        <v>1.1173739229756909E-4</v>
      </c>
      <c r="Q8957" t="str">
        <f>IF(SalesData[[#This Row],[Discount]]&gt;0, "Yes", "No")</f>
        <v>Yes</v>
      </c>
      <c r="R8957" t="str">
        <f>TEXT(SalesData[[#This Row],[Order Date]],"mmm-yyyy")</f>
        <v>Feb-2025</v>
      </c>
      <c r="S8957">
        <f>YEAR(SalesData[[#This Row],[Order Date]])*100 + MONTH(SalesData[[#This Row],[Order Date]])</f>
        <v>202502</v>
      </c>
    </row>
    <row r="8958" spans="1:19" x14ac:dyDescent="0.3">
      <c r="A8958" t="s">
        <v>17353</v>
      </c>
      <c r="B8958" s="3">
        <v>45697</v>
      </c>
      <c r="C8958" t="s">
        <v>17354</v>
      </c>
      <c r="D8958" t="s">
        <v>23</v>
      </c>
      <c r="E8958" t="s">
        <v>14</v>
      </c>
      <c r="F8958" t="s">
        <v>91</v>
      </c>
      <c r="G8958">
        <v>3</v>
      </c>
      <c r="H8958" s="5">
        <v>793.89</v>
      </c>
      <c r="I8958" s="5">
        <v>0</v>
      </c>
      <c r="J8958" s="5">
        <v>2381.67</v>
      </c>
      <c r="K8958" s="5">
        <v>480.95774736673121</v>
      </c>
      <c r="L8958">
        <f>YEAR(SalesData[Order Date])</f>
        <v>2025</v>
      </c>
      <c r="M8958">
        <f>MONTH(SalesData[Order Date])</f>
        <v>2</v>
      </c>
      <c r="N8958" t="str">
        <f>TEXT(SalesData[[#This Row],[Order Date]], "mmmm")</f>
        <v>February</v>
      </c>
      <c r="O8958" s="7">
        <f>IF(SalesData[Sales]=0,0,SalesData[Profit]/SalesData[Sales])</f>
        <v>0.201941388759455</v>
      </c>
      <c r="P8958" s="8">
        <f t="shared" si="139"/>
        <v>0</v>
      </c>
      <c r="Q8958" t="str">
        <f>IF(SalesData[[#This Row],[Discount]]&gt;0, "Yes", "No")</f>
        <v>No</v>
      </c>
      <c r="R8958" t="str">
        <f>TEXT(SalesData[[#This Row],[Order Date]],"mmm-yyyy")</f>
        <v>Feb-2025</v>
      </c>
      <c r="S8958">
        <f>YEAR(SalesData[[#This Row],[Order Date]])*100 + MONTH(SalesData[[#This Row],[Order Date]])</f>
        <v>202502</v>
      </c>
    </row>
    <row r="8959" spans="1:19" x14ac:dyDescent="0.3">
      <c r="A8959" t="s">
        <v>17361</v>
      </c>
      <c r="B8959" s="3">
        <v>45693</v>
      </c>
      <c r="C8959" t="s">
        <v>17362</v>
      </c>
      <c r="D8959" t="s">
        <v>18</v>
      </c>
      <c r="E8959" t="s">
        <v>19</v>
      </c>
      <c r="F8959" t="s">
        <v>62</v>
      </c>
      <c r="G8959">
        <v>7</v>
      </c>
      <c r="H8959" s="5">
        <v>816.63</v>
      </c>
      <c r="I8959" s="5">
        <v>0</v>
      </c>
      <c r="J8959" s="5">
        <v>5716.41</v>
      </c>
      <c r="K8959" s="5">
        <v>653.71138818901909</v>
      </c>
      <c r="L8959">
        <f>YEAR(SalesData[Order Date])</f>
        <v>2025</v>
      </c>
      <c r="M8959">
        <f>MONTH(SalesData[Order Date])</f>
        <v>2</v>
      </c>
      <c r="N8959" t="str">
        <f>TEXT(SalesData[[#This Row],[Order Date]], "mmmm")</f>
        <v>February</v>
      </c>
      <c r="O8959" s="7">
        <f>IF(SalesData[Sales]=0,0,SalesData[Profit]/SalesData[Sales])</f>
        <v>0.11435698072549365</v>
      </c>
      <c r="P8959" s="8">
        <f t="shared" si="139"/>
        <v>0</v>
      </c>
      <c r="Q8959" t="str">
        <f>IF(SalesData[[#This Row],[Discount]]&gt;0, "Yes", "No")</f>
        <v>No</v>
      </c>
      <c r="R8959" t="str">
        <f>TEXT(SalesData[[#This Row],[Order Date]],"mmm-yyyy")</f>
        <v>Feb-2025</v>
      </c>
      <c r="S8959">
        <f>YEAR(SalesData[[#This Row],[Order Date]])*100 + MONTH(SalesData[[#This Row],[Order Date]])</f>
        <v>202502</v>
      </c>
    </row>
    <row r="8960" spans="1:19" x14ac:dyDescent="0.3">
      <c r="A8960" t="s">
        <v>17392</v>
      </c>
      <c r="B8960" s="3">
        <v>45691</v>
      </c>
      <c r="C8960" t="s">
        <v>717</v>
      </c>
      <c r="D8960" t="s">
        <v>30</v>
      </c>
      <c r="E8960" t="s">
        <v>14</v>
      </c>
      <c r="F8960" t="s">
        <v>15</v>
      </c>
      <c r="G8960">
        <v>1</v>
      </c>
      <c r="H8960" s="5">
        <v>570.04999999999995</v>
      </c>
      <c r="I8960" s="5">
        <v>0</v>
      </c>
      <c r="J8960" s="5">
        <v>570.04999999999995</v>
      </c>
      <c r="K8960" s="5">
        <v>40.49109538886016</v>
      </c>
      <c r="L8960">
        <f>YEAR(SalesData[Order Date])</f>
        <v>2025</v>
      </c>
      <c r="M8960">
        <f>MONTH(SalesData[Order Date])</f>
        <v>2</v>
      </c>
      <c r="N8960" t="str">
        <f>TEXT(SalesData[[#This Row],[Order Date]], "mmmm")</f>
        <v>February</v>
      </c>
      <c r="O8960" s="7">
        <f>IF(SalesData[Sales]=0,0,SalesData[Profit]/SalesData[Sales])</f>
        <v>7.1030778684080628E-2</v>
      </c>
      <c r="P8960" s="8">
        <f t="shared" si="139"/>
        <v>0</v>
      </c>
      <c r="Q8960" t="str">
        <f>IF(SalesData[[#This Row],[Discount]]&gt;0, "Yes", "No")</f>
        <v>No</v>
      </c>
      <c r="R8960" t="str">
        <f>TEXT(SalesData[[#This Row],[Order Date]],"mmm-yyyy")</f>
        <v>Feb-2025</v>
      </c>
      <c r="S8960">
        <f>YEAR(SalesData[[#This Row],[Order Date]])*100 + MONTH(SalesData[[#This Row],[Order Date]])</f>
        <v>202502</v>
      </c>
    </row>
    <row r="8961" spans="1:19" x14ac:dyDescent="0.3">
      <c r="A8961" t="s">
        <v>17428</v>
      </c>
      <c r="B8961" s="3">
        <v>45713</v>
      </c>
      <c r="C8961" t="s">
        <v>5227</v>
      </c>
      <c r="D8961" t="s">
        <v>23</v>
      </c>
      <c r="E8961" t="s">
        <v>14</v>
      </c>
      <c r="F8961" t="s">
        <v>62</v>
      </c>
      <c r="G8961">
        <v>9</v>
      </c>
      <c r="H8961" s="5">
        <v>523.26</v>
      </c>
      <c r="I8961" s="5">
        <v>0.16</v>
      </c>
      <c r="J8961" s="5">
        <v>3955.8456000000001</v>
      </c>
      <c r="K8961" s="5">
        <v>827.07584262267403</v>
      </c>
      <c r="L8961">
        <f>YEAR(SalesData[Order Date])</f>
        <v>2025</v>
      </c>
      <c r="M8961">
        <f>MONTH(SalesData[Order Date])</f>
        <v>2</v>
      </c>
      <c r="N8961" t="str">
        <f>TEXT(SalesData[[#This Row],[Order Date]], "mmmm")</f>
        <v>February</v>
      </c>
      <c r="O8961" s="7">
        <f>IF(SalesData[Sales]=0,0,SalesData[Profit]/SalesData[Sales])</f>
        <v>0.20907687666643865</v>
      </c>
      <c r="P8961" s="8">
        <f t="shared" si="139"/>
        <v>3.3975036841680578E-5</v>
      </c>
      <c r="Q8961" t="str">
        <f>IF(SalesData[[#This Row],[Discount]]&gt;0, "Yes", "No")</f>
        <v>Yes</v>
      </c>
      <c r="R8961" t="str">
        <f>TEXT(SalesData[[#This Row],[Order Date]],"mmm-yyyy")</f>
        <v>Feb-2025</v>
      </c>
      <c r="S8961">
        <f>YEAR(SalesData[[#This Row],[Order Date]])*100 + MONTH(SalesData[[#This Row],[Order Date]])</f>
        <v>202502</v>
      </c>
    </row>
    <row r="8962" spans="1:19" x14ac:dyDescent="0.3">
      <c r="A8962" t="s">
        <v>17515</v>
      </c>
      <c r="B8962" s="3">
        <v>45711</v>
      </c>
      <c r="C8962" t="s">
        <v>17516</v>
      </c>
      <c r="D8962" t="s">
        <v>23</v>
      </c>
      <c r="E8962" t="s">
        <v>19</v>
      </c>
      <c r="F8962" t="s">
        <v>20</v>
      </c>
      <c r="G8962">
        <v>3</v>
      </c>
      <c r="H8962" s="5">
        <v>380.92</v>
      </c>
      <c r="I8962" s="5">
        <v>0.19</v>
      </c>
      <c r="J8962" s="5">
        <v>925.63560000000007</v>
      </c>
      <c r="K8962" s="5">
        <v>258.32280201990022</v>
      </c>
      <c r="L8962">
        <f>YEAR(SalesData[Order Date])</f>
        <v>2025</v>
      </c>
      <c r="M8962">
        <f>MONTH(SalesData[Order Date])</f>
        <v>2</v>
      </c>
      <c r="N8962" t="str">
        <f>TEXT(SalesData[[#This Row],[Order Date]], "mmmm")</f>
        <v>February</v>
      </c>
      <c r="O8962" s="7">
        <f>IF(SalesData[Sales]=0,0,SalesData[Profit]/SalesData[Sales])</f>
        <v>0.27907613106053852</v>
      </c>
      <c r="P8962" s="8">
        <f t="shared" ref="P8962:P9025" si="140">IF(H:H*G:G=0, 0, (I:I/(H:H*G:G)))</f>
        <v>1.6626413245125835E-4</v>
      </c>
      <c r="Q8962" t="str">
        <f>IF(SalesData[[#This Row],[Discount]]&gt;0, "Yes", "No")</f>
        <v>Yes</v>
      </c>
      <c r="R8962" t="str">
        <f>TEXT(SalesData[[#This Row],[Order Date]],"mmm-yyyy")</f>
        <v>Feb-2025</v>
      </c>
      <c r="S8962">
        <f>YEAR(SalesData[[#This Row],[Order Date]])*100 + MONTH(SalesData[[#This Row],[Order Date]])</f>
        <v>202502</v>
      </c>
    </row>
    <row r="8963" spans="1:19" x14ac:dyDescent="0.3">
      <c r="A8963" t="s">
        <v>17584</v>
      </c>
      <c r="B8963" s="3">
        <v>45703</v>
      </c>
      <c r="C8963" t="s">
        <v>17585</v>
      </c>
      <c r="D8963" t="s">
        <v>30</v>
      </c>
      <c r="E8963" t="s">
        <v>14</v>
      </c>
      <c r="F8963" t="s">
        <v>20</v>
      </c>
      <c r="G8963">
        <v>2</v>
      </c>
      <c r="H8963" s="5">
        <v>502.26</v>
      </c>
      <c r="I8963" s="5">
        <v>0.28000000000000003</v>
      </c>
      <c r="J8963" s="5">
        <v>723.25439999999992</v>
      </c>
      <c r="K8963" s="5">
        <v>50.683886753581923</v>
      </c>
      <c r="L8963">
        <f>YEAR(SalesData[Order Date])</f>
        <v>2025</v>
      </c>
      <c r="M8963">
        <f>MONTH(SalesData[Order Date])</f>
        <v>2</v>
      </c>
      <c r="N8963" t="str">
        <f>TEXT(SalesData[[#This Row],[Order Date]], "mmmm")</f>
        <v>February</v>
      </c>
      <c r="O8963" s="7">
        <f>IF(SalesData[Sales]=0,0,SalesData[Profit]/SalesData[Sales])</f>
        <v>7.0077536691905265E-2</v>
      </c>
      <c r="P8963" s="8">
        <f t="shared" si="140"/>
        <v>2.7874009477163225E-4</v>
      </c>
      <c r="Q8963" t="str">
        <f>IF(SalesData[[#This Row],[Discount]]&gt;0, "Yes", "No")</f>
        <v>Yes</v>
      </c>
      <c r="R8963" t="str">
        <f>TEXT(SalesData[[#This Row],[Order Date]],"mmm-yyyy")</f>
        <v>Feb-2025</v>
      </c>
      <c r="S8963">
        <f>YEAR(SalesData[[#This Row],[Order Date]])*100 + MONTH(SalesData[[#This Row],[Order Date]])</f>
        <v>202502</v>
      </c>
    </row>
    <row r="8964" spans="1:19" x14ac:dyDescent="0.3">
      <c r="A8964" t="s">
        <v>17606</v>
      </c>
      <c r="B8964" s="3">
        <v>45708</v>
      </c>
      <c r="C8964" t="s">
        <v>17607</v>
      </c>
      <c r="D8964" t="s">
        <v>30</v>
      </c>
      <c r="E8964" t="s">
        <v>14</v>
      </c>
      <c r="F8964" t="s">
        <v>20</v>
      </c>
      <c r="G8964">
        <v>7</v>
      </c>
      <c r="H8964" s="5">
        <v>315.77999999999997</v>
      </c>
      <c r="I8964" s="5">
        <v>0.05</v>
      </c>
      <c r="J8964" s="5">
        <v>2099.9369999999999</v>
      </c>
      <c r="K8964" s="5">
        <v>257.82487940459282</v>
      </c>
      <c r="L8964">
        <f>YEAR(SalesData[Order Date])</f>
        <v>2025</v>
      </c>
      <c r="M8964">
        <f>MONTH(SalesData[Order Date])</f>
        <v>2</v>
      </c>
      <c r="N8964" t="str">
        <f>TEXT(SalesData[[#This Row],[Order Date]], "mmmm")</f>
        <v>February</v>
      </c>
      <c r="O8964" s="7">
        <f>IF(SalesData[Sales]=0,0,SalesData[Profit]/SalesData[Sales])</f>
        <v>0.12277743542048777</v>
      </c>
      <c r="P8964" s="8">
        <f t="shared" si="140"/>
        <v>2.2619726210833945E-5</v>
      </c>
      <c r="Q8964" t="str">
        <f>IF(SalesData[[#This Row],[Discount]]&gt;0, "Yes", "No")</f>
        <v>Yes</v>
      </c>
      <c r="R8964" t="str">
        <f>TEXT(SalesData[[#This Row],[Order Date]],"mmm-yyyy")</f>
        <v>Feb-2025</v>
      </c>
      <c r="S8964">
        <f>YEAR(SalesData[[#This Row],[Order Date]])*100 + MONTH(SalesData[[#This Row],[Order Date]])</f>
        <v>202502</v>
      </c>
    </row>
    <row r="8965" spans="1:19" x14ac:dyDescent="0.3">
      <c r="A8965" t="s">
        <v>17614</v>
      </c>
      <c r="B8965" s="3">
        <v>45690</v>
      </c>
      <c r="C8965" t="s">
        <v>17615</v>
      </c>
      <c r="D8965" t="s">
        <v>23</v>
      </c>
      <c r="E8965" t="s">
        <v>19</v>
      </c>
      <c r="F8965" t="s">
        <v>15</v>
      </c>
      <c r="G8965">
        <v>1</v>
      </c>
      <c r="H8965" s="5">
        <v>559.36</v>
      </c>
      <c r="I8965" s="5">
        <v>0.02</v>
      </c>
      <c r="J8965" s="5">
        <v>548.17280000000005</v>
      </c>
      <c r="K8965" s="5">
        <v>103.2819718716694</v>
      </c>
      <c r="L8965">
        <f>YEAR(SalesData[Order Date])</f>
        <v>2025</v>
      </c>
      <c r="M8965">
        <f>MONTH(SalesData[Order Date])</f>
        <v>2</v>
      </c>
      <c r="N8965" t="str">
        <f>TEXT(SalesData[[#This Row],[Order Date]], "mmmm")</f>
        <v>February</v>
      </c>
      <c r="O8965" s="7">
        <f>IF(SalesData[Sales]=0,0,SalesData[Profit]/SalesData[Sales])</f>
        <v>0.18841134013155958</v>
      </c>
      <c r="P8965" s="8">
        <f t="shared" si="140"/>
        <v>3.5755148741418764E-5</v>
      </c>
      <c r="Q8965" t="str">
        <f>IF(SalesData[[#This Row],[Discount]]&gt;0, "Yes", "No")</f>
        <v>Yes</v>
      </c>
      <c r="R8965" t="str">
        <f>TEXT(SalesData[[#This Row],[Order Date]],"mmm-yyyy")</f>
        <v>Feb-2025</v>
      </c>
      <c r="S8965">
        <f>YEAR(SalesData[[#This Row],[Order Date]])*100 + MONTH(SalesData[[#This Row],[Order Date]])</f>
        <v>202502</v>
      </c>
    </row>
    <row r="8966" spans="1:19" x14ac:dyDescent="0.3">
      <c r="A8966" t="s">
        <v>17699</v>
      </c>
      <c r="B8966" s="3">
        <v>45713</v>
      </c>
      <c r="C8966" t="s">
        <v>16076</v>
      </c>
      <c r="D8966" t="s">
        <v>23</v>
      </c>
      <c r="E8966" t="s">
        <v>26</v>
      </c>
      <c r="F8966" t="s">
        <v>20</v>
      </c>
      <c r="G8966">
        <v>9</v>
      </c>
      <c r="H8966" s="5">
        <v>733.56</v>
      </c>
      <c r="I8966" s="5">
        <v>0.03</v>
      </c>
      <c r="J8966" s="5">
        <v>6403.978799999999</v>
      </c>
      <c r="K8966" s="5">
        <v>1280.466390120542</v>
      </c>
      <c r="L8966">
        <f>YEAR(SalesData[Order Date])</f>
        <v>2025</v>
      </c>
      <c r="M8966">
        <f>MONTH(SalesData[Order Date])</f>
        <v>2</v>
      </c>
      <c r="N8966" t="str">
        <f>TEXT(SalesData[[#This Row],[Order Date]], "mmmm")</f>
        <v>February</v>
      </c>
      <c r="O8966" s="7">
        <f>IF(SalesData[Sales]=0,0,SalesData[Profit]/SalesData[Sales])</f>
        <v>0.1999485679310091</v>
      </c>
      <c r="P8966" s="8">
        <f t="shared" si="140"/>
        <v>4.5440500209026303E-6</v>
      </c>
      <c r="Q8966" t="str">
        <f>IF(SalesData[[#This Row],[Discount]]&gt;0, "Yes", "No")</f>
        <v>Yes</v>
      </c>
      <c r="R8966" t="str">
        <f>TEXT(SalesData[[#This Row],[Order Date]],"mmm-yyyy")</f>
        <v>Feb-2025</v>
      </c>
      <c r="S8966">
        <f>YEAR(SalesData[[#This Row],[Order Date]])*100 + MONTH(SalesData[[#This Row],[Order Date]])</f>
        <v>202502</v>
      </c>
    </row>
    <row r="8967" spans="1:19" x14ac:dyDescent="0.3">
      <c r="A8967" t="s">
        <v>17728</v>
      </c>
      <c r="B8967" s="3">
        <v>45716</v>
      </c>
      <c r="C8967" t="s">
        <v>17729</v>
      </c>
      <c r="D8967" t="s">
        <v>13</v>
      </c>
      <c r="E8967" t="s">
        <v>26</v>
      </c>
      <c r="F8967" t="s">
        <v>53</v>
      </c>
      <c r="G8967">
        <v>3</v>
      </c>
      <c r="H8967" s="5">
        <v>490.21</v>
      </c>
      <c r="I8967" s="5">
        <v>0.1</v>
      </c>
      <c r="J8967" s="5">
        <v>1323.567</v>
      </c>
      <c r="K8967" s="5">
        <v>143.73033378657291</v>
      </c>
      <c r="L8967">
        <f>YEAR(SalesData[Order Date])</f>
        <v>2025</v>
      </c>
      <c r="M8967">
        <f>MONTH(SalesData[Order Date])</f>
        <v>2</v>
      </c>
      <c r="N8967" t="str">
        <f>TEXT(SalesData[[#This Row],[Order Date]], "mmmm")</f>
        <v>February</v>
      </c>
      <c r="O8967" s="7">
        <f>IF(SalesData[Sales]=0,0,SalesData[Profit]/SalesData[Sales])</f>
        <v>0.10859316814832412</v>
      </c>
      <c r="P8967" s="8">
        <f t="shared" si="140"/>
        <v>6.7998068854844537E-5</v>
      </c>
      <c r="Q8967" t="str">
        <f>IF(SalesData[[#This Row],[Discount]]&gt;0, "Yes", "No")</f>
        <v>Yes</v>
      </c>
      <c r="R8967" t="str">
        <f>TEXT(SalesData[[#This Row],[Order Date]],"mmm-yyyy")</f>
        <v>Feb-2025</v>
      </c>
      <c r="S8967">
        <f>YEAR(SalesData[[#This Row],[Order Date]])*100 + MONTH(SalesData[[#This Row],[Order Date]])</f>
        <v>202502</v>
      </c>
    </row>
    <row r="8968" spans="1:19" x14ac:dyDescent="0.3">
      <c r="A8968" t="s">
        <v>17754</v>
      </c>
      <c r="B8968" s="3">
        <v>45708</v>
      </c>
      <c r="C8968" t="s">
        <v>17755</v>
      </c>
      <c r="D8968" t="s">
        <v>23</v>
      </c>
      <c r="E8968" t="s">
        <v>19</v>
      </c>
      <c r="F8968" t="s">
        <v>27</v>
      </c>
      <c r="G8968">
        <v>9</v>
      </c>
      <c r="H8968" s="5">
        <v>492.34</v>
      </c>
      <c r="I8968" s="5">
        <v>7.0000000000000007E-2</v>
      </c>
      <c r="J8968" s="5">
        <v>4120.8857999999991</v>
      </c>
      <c r="K8968" s="5">
        <v>439.85879388232621</v>
      </c>
      <c r="L8968">
        <f>YEAR(SalesData[Order Date])</f>
        <v>2025</v>
      </c>
      <c r="M8968">
        <f>MONTH(SalesData[Order Date])</f>
        <v>2</v>
      </c>
      <c r="N8968" t="str">
        <f>TEXT(SalesData[[#This Row],[Order Date]], "mmmm")</f>
        <v>February</v>
      </c>
      <c r="O8968" s="7">
        <f>IF(SalesData[Sales]=0,0,SalesData[Profit]/SalesData[Sales])</f>
        <v>0.10673889431304462</v>
      </c>
      <c r="P8968" s="8">
        <f t="shared" si="140"/>
        <v>1.5797574395291423E-5</v>
      </c>
      <c r="Q8968" t="str">
        <f>IF(SalesData[[#This Row],[Discount]]&gt;0, "Yes", "No")</f>
        <v>Yes</v>
      </c>
      <c r="R8968" t="str">
        <f>TEXT(SalesData[[#This Row],[Order Date]],"mmm-yyyy")</f>
        <v>Feb-2025</v>
      </c>
      <c r="S8968">
        <f>YEAR(SalesData[[#This Row],[Order Date]])*100 + MONTH(SalesData[[#This Row],[Order Date]])</f>
        <v>202502</v>
      </c>
    </row>
    <row r="8969" spans="1:19" x14ac:dyDescent="0.3">
      <c r="A8969" t="s">
        <v>17926</v>
      </c>
      <c r="B8969" s="3">
        <v>45702</v>
      </c>
      <c r="C8969" t="s">
        <v>17927</v>
      </c>
      <c r="D8969" t="s">
        <v>18</v>
      </c>
      <c r="E8969" t="s">
        <v>14</v>
      </c>
      <c r="F8969" t="s">
        <v>62</v>
      </c>
      <c r="G8969">
        <v>1</v>
      </c>
      <c r="H8969" s="5">
        <v>703.05</v>
      </c>
      <c r="I8969" s="5">
        <v>7.0000000000000007E-2</v>
      </c>
      <c r="J8969" s="5">
        <v>653.83649999999989</v>
      </c>
      <c r="K8969" s="5">
        <v>63.171098454932967</v>
      </c>
      <c r="L8969">
        <f>YEAR(SalesData[Order Date])</f>
        <v>2025</v>
      </c>
      <c r="M8969">
        <f>MONTH(SalesData[Order Date])</f>
        <v>2</v>
      </c>
      <c r="N8969" t="str">
        <f>TEXT(SalesData[[#This Row],[Order Date]], "mmmm")</f>
        <v>February</v>
      </c>
      <c r="O8969" s="7">
        <f>IF(SalesData[Sales]=0,0,SalesData[Profit]/SalesData[Sales])</f>
        <v>9.6616047673895505E-2</v>
      </c>
      <c r="P8969" s="8">
        <f t="shared" si="140"/>
        <v>9.956617594765666E-5</v>
      </c>
      <c r="Q8969" t="str">
        <f>IF(SalesData[[#This Row],[Discount]]&gt;0, "Yes", "No")</f>
        <v>Yes</v>
      </c>
      <c r="R8969" t="str">
        <f>TEXT(SalesData[[#This Row],[Order Date]],"mmm-yyyy")</f>
        <v>Feb-2025</v>
      </c>
      <c r="S8969">
        <f>YEAR(SalesData[[#This Row],[Order Date]])*100 + MONTH(SalesData[[#This Row],[Order Date]])</f>
        <v>202502</v>
      </c>
    </row>
    <row r="8970" spans="1:19" x14ac:dyDescent="0.3">
      <c r="A8970" t="s">
        <v>18079</v>
      </c>
      <c r="B8970" s="3">
        <v>45714</v>
      </c>
      <c r="C8970" t="s">
        <v>18080</v>
      </c>
      <c r="D8970" t="s">
        <v>13</v>
      </c>
      <c r="E8970" t="s">
        <v>19</v>
      </c>
      <c r="F8970" t="s">
        <v>91</v>
      </c>
      <c r="G8970">
        <v>5</v>
      </c>
      <c r="H8970" s="5">
        <v>484.97</v>
      </c>
      <c r="I8970" s="5">
        <v>0.04</v>
      </c>
      <c r="J8970" s="5">
        <v>2327.8560000000002</v>
      </c>
      <c r="K8970" s="5">
        <v>462.4196595080067</v>
      </c>
      <c r="L8970">
        <f>YEAR(SalesData[Order Date])</f>
        <v>2025</v>
      </c>
      <c r="M8970">
        <f>MONTH(SalesData[Order Date])</f>
        <v>2</v>
      </c>
      <c r="N8970" t="str">
        <f>TEXT(SalesData[[#This Row],[Order Date]], "mmmm")</f>
        <v>February</v>
      </c>
      <c r="O8970" s="7">
        <f>IF(SalesData[Sales]=0,0,SalesData[Profit]/SalesData[Sales])</f>
        <v>0.19864616175055788</v>
      </c>
      <c r="P8970" s="8">
        <f t="shared" si="140"/>
        <v>1.6495865723653007E-5</v>
      </c>
      <c r="Q8970" t="str">
        <f>IF(SalesData[[#This Row],[Discount]]&gt;0, "Yes", "No")</f>
        <v>Yes</v>
      </c>
      <c r="R8970" t="str">
        <f>TEXT(SalesData[[#This Row],[Order Date]],"mmm-yyyy")</f>
        <v>Feb-2025</v>
      </c>
      <c r="S8970">
        <f>YEAR(SalesData[[#This Row],[Order Date]])*100 + MONTH(SalesData[[#This Row],[Order Date]])</f>
        <v>202502</v>
      </c>
    </row>
    <row r="8971" spans="1:19" x14ac:dyDescent="0.3">
      <c r="A8971" t="s">
        <v>18130</v>
      </c>
      <c r="B8971" s="3">
        <v>45710</v>
      </c>
      <c r="C8971" t="s">
        <v>18131</v>
      </c>
      <c r="D8971" t="s">
        <v>23</v>
      </c>
      <c r="E8971" t="s">
        <v>26</v>
      </c>
      <c r="F8971" t="s">
        <v>91</v>
      </c>
      <c r="G8971">
        <v>1</v>
      </c>
      <c r="H8971" s="5">
        <v>892.14</v>
      </c>
      <c r="I8971" s="5">
        <v>0.08</v>
      </c>
      <c r="J8971" s="5">
        <v>820.76880000000006</v>
      </c>
      <c r="K8971" s="5">
        <v>74.839015514475363</v>
      </c>
      <c r="L8971">
        <f>YEAR(SalesData[Order Date])</f>
        <v>2025</v>
      </c>
      <c r="M8971">
        <f>MONTH(SalesData[Order Date])</f>
        <v>2</v>
      </c>
      <c r="N8971" t="str">
        <f>TEXT(SalesData[[#This Row],[Order Date]], "mmmm")</f>
        <v>February</v>
      </c>
      <c r="O8971" s="7">
        <f>IF(SalesData[Sales]=0,0,SalesData[Profit]/SalesData[Sales])</f>
        <v>9.1181603777428386E-2</v>
      </c>
      <c r="P8971" s="8">
        <f t="shared" si="140"/>
        <v>8.9672024570134736E-5</v>
      </c>
      <c r="Q8971" t="str">
        <f>IF(SalesData[[#This Row],[Discount]]&gt;0, "Yes", "No")</f>
        <v>Yes</v>
      </c>
      <c r="R8971" t="str">
        <f>TEXT(SalesData[[#This Row],[Order Date]],"mmm-yyyy")</f>
        <v>Feb-2025</v>
      </c>
      <c r="S8971">
        <f>YEAR(SalesData[[#This Row],[Order Date]])*100 + MONTH(SalesData[[#This Row],[Order Date]])</f>
        <v>202502</v>
      </c>
    </row>
    <row r="8972" spans="1:19" x14ac:dyDescent="0.3">
      <c r="A8972" t="s">
        <v>18257</v>
      </c>
      <c r="B8972" s="3">
        <v>45714</v>
      </c>
      <c r="C8972" t="s">
        <v>18258</v>
      </c>
      <c r="D8972" t="s">
        <v>23</v>
      </c>
      <c r="E8972" t="s">
        <v>26</v>
      </c>
      <c r="F8972" t="s">
        <v>20</v>
      </c>
      <c r="G8972">
        <v>5</v>
      </c>
      <c r="H8972" s="5">
        <v>286.01</v>
      </c>
      <c r="I8972" s="5">
        <v>0.27</v>
      </c>
      <c r="J8972" s="5">
        <v>1043.9365</v>
      </c>
      <c r="K8972" s="5">
        <v>181.73766274287661</v>
      </c>
      <c r="L8972">
        <f>YEAR(SalesData[Order Date])</f>
        <v>2025</v>
      </c>
      <c r="M8972">
        <f>MONTH(SalesData[Order Date])</f>
        <v>2</v>
      </c>
      <c r="N8972" t="str">
        <f>TEXT(SalesData[[#This Row],[Order Date]], "mmmm")</f>
        <v>February</v>
      </c>
      <c r="O8972" s="7">
        <f>IF(SalesData[Sales]=0,0,SalesData[Profit]/SalesData[Sales])</f>
        <v>0.17408880975315702</v>
      </c>
      <c r="P8972" s="8">
        <f t="shared" si="140"/>
        <v>1.8880458725219399E-4</v>
      </c>
      <c r="Q8972" t="str">
        <f>IF(SalesData[[#This Row],[Discount]]&gt;0, "Yes", "No")</f>
        <v>Yes</v>
      </c>
      <c r="R8972" t="str">
        <f>TEXT(SalesData[[#This Row],[Order Date]],"mmm-yyyy")</f>
        <v>Feb-2025</v>
      </c>
      <c r="S8972">
        <f>YEAR(SalesData[[#This Row],[Order Date]])*100 + MONTH(SalesData[[#This Row],[Order Date]])</f>
        <v>202502</v>
      </c>
    </row>
    <row r="8973" spans="1:19" x14ac:dyDescent="0.3">
      <c r="A8973" t="s">
        <v>18345</v>
      </c>
      <c r="B8973" s="3">
        <v>45712</v>
      </c>
      <c r="C8973" t="s">
        <v>3090</v>
      </c>
      <c r="D8973" t="s">
        <v>13</v>
      </c>
      <c r="E8973" t="s">
        <v>19</v>
      </c>
      <c r="F8973" t="s">
        <v>20</v>
      </c>
      <c r="G8973">
        <v>4</v>
      </c>
      <c r="H8973" s="5">
        <v>658.73</v>
      </c>
      <c r="I8973" s="5">
        <v>0.2</v>
      </c>
      <c r="J8973" s="5">
        <v>2107.9360000000001</v>
      </c>
      <c r="K8973" s="5">
        <v>517.31138819290686</v>
      </c>
      <c r="L8973">
        <f>YEAR(SalesData[Order Date])</f>
        <v>2025</v>
      </c>
      <c r="M8973">
        <f>MONTH(SalesData[Order Date])</f>
        <v>2</v>
      </c>
      <c r="N8973" t="str">
        <f>TEXT(SalesData[[#This Row],[Order Date]], "mmmm")</f>
        <v>February</v>
      </c>
      <c r="O8973" s="7">
        <f>IF(SalesData[Sales]=0,0,SalesData[Profit]/SalesData[Sales])</f>
        <v>0.24541133516051095</v>
      </c>
      <c r="P8973" s="8">
        <f t="shared" si="140"/>
        <v>7.5903632747863309E-5</v>
      </c>
      <c r="Q8973" t="str">
        <f>IF(SalesData[[#This Row],[Discount]]&gt;0, "Yes", "No")</f>
        <v>Yes</v>
      </c>
      <c r="R8973" t="str">
        <f>TEXT(SalesData[[#This Row],[Order Date]],"mmm-yyyy")</f>
        <v>Feb-2025</v>
      </c>
      <c r="S8973">
        <f>YEAR(SalesData[[#This Row],[Order Date]])*100 + MONTH(SalesData[[#This Row],[Order Date]])</f>
        <v>202502</v>
      </c>
    </row>
    <row r="8974" spans="1:19" x14ac:dyDescent="0.3">
      <c r="A8974" t="s">
        <v>18366</v>
      </c>
      <c r="B8974" s="3">
        <v>45699</v>
      </c>
      <c r="C8974" t="s">
        <v>18367</v>
      </c>
      <c r="D8974" t="s">
        <v>30</v>
      </c>
      <c r="E8974" t="s">
        <v>26</v>
      </c>
      <c r="F8974" t="s">
        <v>20</v>
      </c>
      <c r="G8974">
        <v>1</v>
      </c>
      <c r="H8974" s="5">
        <v>69.19</v>
      </c>
      <c r="I8974" s="5">
        <v>0.1</v>
      </c>
      <c r="J8974" s="5">
        <v>62.271000000000001</v>
      </c>
      <c r="K8974" s="5">
        <v>15.48461931166697</v>
      </c>
      <c r="L8974">
        <f>YEAR(SalesData[Order Date])</f>
        <v>2025</v>
      </c>
      <c r="M8974">
        <f>MONTH(SalesData[Order Date])</f>
        <v>2</v>
      </c>
      <c r="N8974" t="str">
        <f>TEXT(SalesData[[#This Row],[Order Date]], "mmmm")</f>
        <v>February</v>
      </c>
      <c r="O8974" s="7">
        <f>IF(SalesData[Sales]=0,0,SalesData[Profit]/SalesData[Sales])</f>
        <v>0.24866501761119894</v>
      </c>
      <c r="P8974" s="8">
        <f t="shared" si="140"/>
        <v>1.4452955629426219E-3</v>
      </c>
      <c r="Q8974" t="str">
        <f>IF(SalesData[[#This Row],[Discount]]&gt;0, "Yes", "No")</f>
        <v>Yes</v>
      </c>
      <c r="R8974" t="str">
        <f>TEXT(SalesData[[#This Row],[Order Date]],"mmm-yyyy")</f>
        <v>Feb-2025</v>
      </c>
      <c r="S8974">
        <f>YEAR(SalesData[[#This Row],[Order Date]])*100 + MONTH(SalesData[[#This Row],[Order Date]])</f>
        <v>202502</v>
      </c>
    </row>
    <row r="8975" spans="1:19" x14ac:dyDescent="0.3">
      <c r="A8975" t="s">
        <v>18390</v>
      </c>
      <c r="B8975" s="3">
        <v>45707</v>
      </c>
      <c r="C8975" t="s">
        <v>86</v>
      </c>
      <c r="D8975" t="s">
        <v>18</v>
      </c>
      <c r="E8975" t="s">
        <v>26</v>
      </c>
      <c r="F8975" t="s">
        <v>44</v>
      </c>
      <c r="G8975">
        <v>7</v>
      </c>
      <c r="H8975" s="5">
        <v>240.42</v>
      </c>
      <c r="I8975" s="5">
        <v>0.28999999999999998</v>
      </c>
      <c r="J8975" s="5">
        <v>1194.8874000000001</v>
      </c>
      <c r="K8975" s="5">
        <v>179.95544567775821</v>
      </c>
      <c r="L8975">
        <f>YEAR(SalesData[Order Date])</f>
        <v>2025</v>
      </c>
      <c r="M8975">
        <f>MONTH(SalesData[Order Date])</f>
        <v>2</v>
      </c>
      <c r="N8975" t="str">
        <f>TEXT(SalesData[[#This Row],[Order Date]], "mmmm")</f>
        <v>February</v>
      </c>
      <c r="O8975" s="7">
        <f>IF(SalesData[Sales]=0,0,SalesData[Profit]/SalesData[Sales])</f>
        <v>0.15060452196395926</v>
      </c>
      <c r="P8975" s="8">
        <f t="shared" si="140"/>
        <v>1.7231749200803355E-4</v>
      </c>
      <c r="Q8975" t="str">
        <f>IF(SalesData[[#This Row],[Discount]]&gt;0, "Yes", "No")</f>
        <v>Yes</v>
      </c>
      <c r="R8975" t="str">
        <f>TEXT(SalesData[[#This Row],[Order Date]],"mmm-yyyy")</f>
        <v>Feb-2025</v>
      </c>
      <c r="S8975">
        <f>YEAR(SalesData[[#This Row],[Order Date]])*100 + MONTH(SalesData[[#This Row],[Order Date]])</f>
        <v>202502</v>
      </c>
    </row>
    <row r="8976" spans="1:19" x14ac:dyDescent="0.3">
      <c r="A8976" t="s">
        <v>18555</v>
      </c>
      <c r="B8976" s="3">
        <v>45715</v>
      </c>
      <c r="C8976" t="s">
        <v>12011</v>
      </c>
      <c r="D8976" t="s">
        <v>23</v>
      </c>
      <c r="E8976" t="s">
        <v>19</v>
      </c>
      <c r="F8976" t="s">
        <v>15</v>
      </c>
      <c r="G8976">
        <v>8</v>
      </c>
      <c r="H8976" s="5">
        <v>687.16</v>
      </c>
      <c r="I8976" s="5">
        <v>0.04</v>
      </c>
      <c r="J8976" s="5">
        <v>5277.3887999999997</v>
      </c>
      <c r="K8976" s="5">
        <v>346.84010399141789</v>
      </c>
      <c r="L8976">
        <f>YEAR(SalesData[Order Date])</f>
        <v>2025</v>
      </c>
      <c r="M8976">
        <f>MONTH(SalesData[Order Date])</f>
        <v>2</v>
      </c>
      <c r="N8976" t="str">
        <f>TEXT(SalesData[[#This Row],[Order Date]], "mmmm")</f>
        <v>February</v>
      </c>
      <c r="O8976" s="7">
        <f>IF(SalesData[Sales]=0,0,SalesData[Profit]/SalesData[Sales])</f>
        <v>6.5721916109614267E-2</v>
      </c>
      <c r="P8976" s="8">
        <f t="shared" si="140"/>
        <v>7.2763257465510222E-6</v>
      </c>
      <c r="Q8976" t="str">
        <f>IF(SalesData[[#This Row],[Discount]]&gt;0, "Yes", "No")</f>
        <v>Yes</v>
      </c>
      <c r="R8976" t="str">
        <f>TEXT(SalesData[[#This Row],[Order Date]],"mmm-yyyy")</f>
        <v>Feb-2025</v>
      </c>
      <c r="S8976">
        <f>YEAR(SalesData[[#This Row],[Order Date]])*100 + MONTH(SalesData[[#This Row],[Order Date]])</f>
        <v>202502</v>
      </c>
    </row>
    <row r="8977" spans="1:19" x14ac:dyDescent="0.3">
      <c r="A8977" t="s">
        <v>18701</v>
      </c>
      <c r="B8977" s="3">
        <v>45707</v>
      </c>
      <c r="C8977" t="s">
        <v>3999</v>
      </c>
      <c r="D8977" t="s">
        <v>23</v>
      </c>
      <c r="E8977" t="s">
        <v>26</v>
      </c>
      <c r="F8977" t="s">
        <v>39</v>
      </c>
      <c r="G8977">
        <v>2</v>
      </c>
      <c r="H8977" s="5">
        <v>465.24</v>
      </c>
      <c r="I8977" s="5">
        <v>0.11</v>
      </c>
      <c r="J8977" s="5">
        <v>828.12720000000002</v>
      </c>
      <c r="K8977" s="5">
        <v>106.09414346779</v>
      </c>
      <c r="L8977">
        <f>YEAR(SalesData[Order Date])</f>
        <v>2025</v>
      </c>
      <c r="M8977">
        <f>MONTH(SalesData[Order Date])</f>
        <v>2</v>
      </c>
      <c r="N8977" t="str">
        <f>TEXT(SalesData[[#This Row],[Order Date]], "mmmm")</f>
        <v>February</v>
      </c>
      <c r="O8977" s="7">
        <f>IF(SalesData[Sales]=0,0,SalesData[Profit]/SalesData[Sales])</f>
        <v>0.12811334233169736</v>
      </c>
      <c r="P8977" s="8">
        <f t="shared" si="140"/>
        <v>1.1821855386467199E-4</v>
      </c>
      <c r="Q8977" t="str">
        <f>IF(SalesData[[#This Row],[Discount]]&gt;0, "Yes", "No")</f>
        <v>Yes</v>
      </c>
      <c r="R8977" t="str">
        <f>TEXT(SalesData[[#This Row],[Order Date]],"mmm-yyyy")</f>
        <v>Feb-2025</v>
      </c>
      <c r="S8977">
        <f>YEAR(SalesData[[#This Row],[Order Date]])*100 + MONTH(SalesData[[#This Row],[Order Date]])</f>
        <v>202502</v>
      </c>
    </row>
    <row r="8978" spans="1:19" x14ac:dyDescent="0.3">
      <c r="A8978" t="s">
        <v>18759</v>
      </c>
      <c r="B8978" s="3">
        <v>45713</v>
      </c>
      <c r="C8978" t="s">
        <v>18760</v>
      </c>
      <c r="D8978" t="s">
        <v>30</v>
      </c>
      <c r="E8978" t="s">
        <v>26</v>
      </c>
      <c r="F8978" t="s">
        <v>31</v>
      </c>
      <c r="G8978">
        <v>4</v>
      </c>
      <c r="H8978" s="5">
        <v>69.83</v>
      </c>
      <c r="I8978" s="5">
        <v>0.28000000000000003</v>
      </c>
      <c r="J8978" s="5">
        <v>201.1104</v>
      </c>
      <c r="K8978" s="5">
        <v>43.857633725598987</v>
      </c>
      <c r="L8978">
        <f>YEAR(SalesData[Order Date])</f>
        <v>2025</v>
      </c>
      <c r="M8978">
        <f>MONTH(SalesData[Order Date])</f>
        <v>2</v>
      </c>
      <c r="N8978" t="str">
        <f>TEXT(SalesData[[#This Row],[Order Date]], "mmmm")</f>
        <v>February</v>
      </c>
      <c r="O8978" s="7">
        <f>IF(SalesData[Sales]=0,0,SalesData[Profit]/SalesData[Sales])</f>
        <v>0.2180774028871654</v>
      </c>
      <c r="P8978" s="8">
        <f t="shared" si="140"/>
        <v>1.0024344837462409E-3</v>
      </c>
      <c r="Q8978" t="str">
        <f>IF(SalesData[[#This Row],[Discount]]&gt;0, "Yes", "No")</f>
        <v>Yes</v>
      </c>
      <c r="R8978" t="str">
        <f>TEXT(SalesData[[#This Row],[Order Date]],"mmm-yyyy")</f>
        <v>Feb-2025</v>
      </c>
      <c r="S8978">
        <f>YEAR(SalesData[[#This Row],[Order Date]])*100 + MONTH(SalesData[[#This Row],[Order Date]])</f>
        <v>202502</v>
      </c>
    </row>
    <row r="8979" spans="1:19" x14ac:dyDescent="0.3">
      <c r="A8979" t="s">
        <v>18818</v>
      </c>
      <c r="B8979" s="3">
        <v>45698</v>
      </c>
      <c r="C8979" t="s">
        <v>18819</v>
      </c>
      <c r="D8979" t="s">
        <v>30</v>
      </c>
      <c r="E8979" t="s">
        <v>14</v>
      </c>
      <c r="F8979" t="s">
        <v>62</v>
      </c>
      <c r="G8979">
        <v>5</v>
      </c>
      <c r="H8979" s="5">
        <v>761.78</v>
      </c>
      <c r="I8979" s="5">
        <v>0.15</v>
      </c>
      <c r="J8979" s="5">
        <v>3237.5650000000001</v>
      </c>
      <c r="K8979" s="5">
        <v>238.0194944499587</v>
      </c>
      <c r="L8979">
        <f>YEAR(SalesData[Order Date])</f>
        <v>2025</v>
      </c>
      <c r="M8979">
        <f>MONTH(SalesData[Order Date])</f>
        <v>2</v>
      </c>
      <c r="N8979" t="str">
        <f>TEXT(SalesData[[#This Row],[Order Date]], "mmmm")</f>
        <v>February</v>
      </c>
      <c r="O8979" s="7">
        <f>IF(SalesData[Sales]=0,0,SalesData[Profit]/SalesData[Sales])</f>
        <v>7.3518058926989482E-2</v>
      </c>
      <c r="P8979" s="8">
        <f t="shared" si="140"/>
        <v>3.9381448712226631E-5</v>
      </c>
      <c r="Q8979" t="str">
        <f>IF(SalesData[[#This Row],[Discount]]&gt;0, "Yes", "No")</f>
        <v>Yes</v>
      </c>
      <c r="R8979" t="str">
        <f>TEXT(SalesData[[#This Row],[Order Date]],"mmm-yyyy")</f>
        <v>Feb-2025</v>
      </c>
      <c r="S8979">
        <f>YEAR(SalesData[[#This Row],[Order Date]])*100 + MONTH(SalesData[[#This Row],[Order Date]])</f>
        <v>202502</v>
      </c>
    </row>
    <row r="8980" spans="1:19" x14ac:dyDescent="0.3">
      <c r="A8980" t="s">
        <v>18826</v>
      </c>
      <c r="B8980" s="3">
        <v>45695</v>
      </c>
      <c r="C8980" t="s">
        <v>18827</v>
      </c>
      <c r="D8980" t="s">
        <v>13</v>
      </c>
      <c r="E8980" t="s">
        <v>19</v>
      </c>
      <c r="F8980" t="s">
        <v>15</v>
      </c>
      <c r="G8980">
        <v>9</v>
      </c>
      <c r="H8980" s="5">
        <v>491.49</v>
      </c>
      <c r="I8980" s="5">
        <v>0.02</v>
      </c>
      <c r="J8980" s="5">
        <v>4334.9417999999996</v>
      </c>
      <c r="K8980" s="5">
        <v>824.39024666287548</v>
      </c>
      <c r="L8980">
        <f>YEAR(SalesData[Order Date])</f>
        <v>2025</v>
      </c>
      <c r="M8980">
        <f>MONTH(SalesData[Order Date])</f>
        <v>2</v>
      </c>
      <c r="N8980" t="str">
        <f>TEXT(SalesData[[#This Row],[Order Date]], "mmmm")</f>
        <v>February</v>
      </c>
      <c r="O8980" s="7">
        <f>IF(SalesData[Sales]=0,0,SalesData[Profit]/SalesData[Sales])</f>
        <v>0.19017331366775803</v>
      </c>
      <c r="P8980" s="8">
        <f t="shared" si="140"/>
        <v>4.5213986494582238E-6</v>
      </c>
      <c r="Q8980" t="str">
        <f>IF(SalesData[[#This Row],[Discount]]&gt;0, "Yes", "No")</f>
        <v>Yes</v>
      </c>
      <c r="R8980" t="str">
        <f>TEXT(SalesData[[#This Row],[Order Date]],"mmm-yyyy")</f>
        <v>Feb-2025</v>
      </c>
      <c r="S8980">
        <f>YEAR(SalesData[[#This Row],[Order Date]])*100 + MONTH(SalesData[[#This Row],[Order Date]])</f>
        <v>202502</v>
      </c>
    </row>
    <row r="8981" spans="1:19" x14ac:dyDescent="0.3">
      <c r="A8981" t="s">
        <v>18864</v>
      </c>
      <c r="B8981" s="3">
        <v>45700</v>
      </c>
      <c r="C8981" t="s">
        <v>16195</v>
      </c>
      <c r="D8981" t="s">
        <v>30</v>
      </c>
      <c r="E8981" t="s">
        <v>14</v>
      </c>
      <c r="F8981" t="s">
        <v>62</v>
      </c>
      <c r="G8981">
        <v>8</v>
      </c>
      <c r="H8981" s="5">
        <v>260.89999999999998</v>
      </c>
      <c r="I8981" s="5">
        <v>0.19</v>
      </c>
      <c r="J8981" s="5">
        <v>1690.6320000000001</v>
      </c>
      <c r="K8981" s="5">
        <v>320.51454677150741</v>
      </c>
      <c r="L8981">
        <f>YEAR(SalesData[Order Date])</f>
        <v>2025</v>
      </c>
      <c r="M8981">
        <f>MONTH(SalesData[Order Date])</f>
        <v>2</v>
      </c>
      <c r="N8981" t="str">
        <f>TEXT(SalesData[[#This Row],[Order Date]], "mmmm")</f>
        <v>February</v>
      </c>
      <c r="O8981" s="7">
        <f>IF(SalesData[Sales]=0,0,SalesData[Profit]/SalesData[Sales])</f>
        <v>0.18958268077944071</v>
      </c>
      <c r="P8981" s="8">
        <f t="shared" si="140"/>
        <v>9.1031046377922583E-5</v>
      </c>
      <c r="Q8981" t="str">
        <f>IF(SalesData[[#This Row],[Discount]]&gt;0, "Yes", "No")</f>
        <v>Yes</v>
      </c>
      <c r="R8981" t="str">
        <f>TEXT(SalesData[[#This Row],[Order Date]],"mmm-yyyy")</f>
        <v>Feb-2025</v>
      </c>
      <c r="S8981">
        <f>YEAR(SalesData[[#This Row],[Order Date]])*100 + MONTH(SalesData[[#This Row],[Order Date]])</f>
        <v>202502</v>
      </c>
    </row>
    <row r="8982" spans="1:19" x14ac:dyDescent="0.3">
      <c r="A8982" t="s">
        <v>18911</v>
      </c>
      <c r="B8982" s="3">
        <v>45711</v>
      </c>
      <c r="C8982" t="s">
        <v>18912</v>
      </c>
      <c r="D8982" t="s">
        <v>23</v>
      </c>
      <c r="E8982" t="s">
        <v>26</v>
      </c>
      <c r="F8982" t="s">
        <v>31</v>
      </c>
      <c r="G8982">
        <v>6</v>
      </c>
      <c r="H8982" s="5">
        <v>485.6</v>
      </c>
      <c r="I8982" s="5">
        <v>0.03</v>
      </c>
      <c r="J8982" s="5">
        <v>2826.192</v>
      </c>
      <c r="K8982" s="5">
        <v>534.73027392874576</v>
      </c>
      <c r="L8982">
        <f>YEAR(SalesData[Order Date])</f>
        <v>2025</v>
      </c>
      <c r="M8982">
        <f>MONTH(SalesData[Order Date])</f>
        <v>2</v>
      </c>
      <c r="N8982" t="str">
        <f>TEXT(SalesData[[#This Row],[Order Date]], "mmmm")</f>
        <v>February</v>
      </c>
      <c r="O8982" s="7">
        <f>IF(SalesData[Sales]=0,0,SalesData[Profit]/SalesData[Sales])</f>
        <v>0.18920521816237035</v>
      </c>
      <c r="P8982" s="8">
        <f t="shared" si="140"/>
        <v>1.0296540362438219E-5</v>
      </c>
      <c r="Q8982" t="str">
        <f>IF(SalesData[[#This Row],[Discount]]&gt;0, "Yes", "No")</f>
        <v>Yes</v>
      </c>
      <c r="R8982" t="str">
        <f>TEXT(SalesData[[#This Row],[Order Date]],"mmm-yyyy")</f>
        <v>Feb-2025</v>
      </c>
      <c r="S8982">
        <f>YEAR(SalesData[[#This Row],[Order Date]])*100 + MONTH(SalesData[[#This Row],[Order Date]])</f>
        <v>202502</v>
      </c>
    </row>
    <row r="8983" spans="1:19" x14ac:dyDescent="0.3">
      <c r="A8983" t="s">
        <v>19071</v>
      </c>
      <c r="B8983" s="3">
        <v>45692</v>
      </c>
      <c r="C8983" t="s">
        <v>19072</v>
      </c>
      <c r="D8983" t="s">
        <v>18</v>
      </c>
      <c r="E8983" t="s">
        <v>14</v>
      </c>
      <c r="F8983" t="s">
        <v>53</v>
      </c>
      <c r="G8983">
        <v>7</v>
      </c>
      <c r="H8983" s="5">
        <v>960.02</v>
      </c>
      <c r="I8983" s="5">
        <v>0.27</v>
      </c>
      <c r="J8983" s="5">
        <v>4905.7021999999997</v>
      </c>
      <c r="K8983" s="5">
        <v>1045.913068629623</v>
      </c>
      <c r="L8983">
        <f>YEAR(SalesData[Order Date])</f>
        <v>2025</v>
      </c>
      <c r="M8983">
        <f>MONTH(SalesData[Order Date])</f>
        <v>2</v>
      </c>
      <c r="N8983" t="str">
        <f>TEXT(SalesData[[#This Row],[Order Date]], "mmmm")</f>
        <v>February</v>
      </c>
      <c r="O8983" s="7">
        <f>IF(SalesData[Sales]=0,0,SalesData[Profit]/SalesData[Sales])</f>
        <v>0.21320353865540861</v>
      </c>
      <c r="P8983" s="8">
        <f t="shared" si="140"/>
        <v>4.0177734392438258E-5</v>
      </c>
      <c r="Q8983" t="str">
        <f>IF(SalesData[[#This Row],[Discount]]&gt;0, "Yes", "No")</f>
        <v>Yes</v>
      </c>
      <c r="R8983" t="str">
        <f>TEXT(SalesData[[#This Row],[Order Date]],"mmm-yyyy")</f>
        <v>Feb-2025</v>
      </c>
      <c r="S8983">
        <f>YEAR(SalesData[[#This Row],[Order Date]])*100 + MONTH(SalesData[[#This Row],[Order Date]])</f>
        <v>202502</v>
      </c>
    </row>
    <row r="8984" spans="1:19" x14ac:dyDescent="0.3">
      <c r="A8984" t="s">
        <v>19127</v>
      </c>
      <c r="B8984" s="3">
        <v>45707</v>
      </c>
      <c r="C8984" t="s">
        <v>19128</v>
      </c>
      <c r="D8984" t="s">
        <v>30</v>
      </c>
      <c r="E8984" t="s">
        <v>14</v>
      </c>
      <c r="F8984" t="s">
        <v>44</v>
      </c>
      <c r="G8984">
        <v>5</v>
      </c>
      <c r="H8984" s="5">
        <v>405.15</v>
      </c>
      <c r="I8984" s="5">
        <v>0.21</v>
      </c>
      <c r="J8984" s="5">
        <v>1600.3425</v>
      </c>
      <c r="K8984" s="5">
        <v>392.17381006568257</v>
      </c>
      <c r="L8984">
        <f>YEAR(SalesData[Order Date])</f>
        <v>2025</v>
      </c>
      <c r="M8984">
        <f>MONTH(SalesData[Order Date])</f>
        <v>2</v>
      </c>
      <c r="N8984" t="str">
        <f>TEXT(SalesData[[#This Row],[Order Date]], "mmmm")</f>
        <v>February</v>
      </c>
      <c r="O8984" s="7">
        <f>IF(SalesData[Sales]=0,0,SalesData[Profit]/SalesData[Sales])</f>
        <v>0.24505617395381463</v>
      </c>
      <c r="P8984" s="8">
        <f t="shared" si="140"/>
        <v>1.036653091447612E-4</v>
      </c>
      <c r="Q8984" t="str">
        <f>IF(SalesData[[#This Row],[Discount]]&gt;0, "Yes", "No")</f>
        <v>Yes</v>
      </c>
      <c r="R8984" t="str">
        <f>TEXT(SalesData[[#This Row],[Order Date]],"mmm-yyyy")</f>
        <v>Feb-2025</v>
      </c>
      <c r="S8984">
        <f>YEAR(SalesData[[#This Row],[Order Date]])*100 + MONTH(SalesData[[#This Row],[Order Date]])</f>
        <v>202502</v>
      </c>
    </row>
    <row r="8985" spans="1:19" x14ac:dyDescent="0.3">
      <c r="A8985" t="s">
        <v>19146</v>
      </c>
      <c r="B8985" s="3">
        <v>45712</v>
      </c>
      <c r="C8985" t="s">
        <v>19147</v>
      </c>
      <c r="D8985" t="s">
        <v>23</v>
      </c>
      <c r="E8985" t="s">
        <v>14</v>
      </c>
      <c r="F8985" t="s">
        <v>27</v>
      </c>
      <c r="G8985">
        <v>2</v>
      </c>
      <c r="H8985" s="5">
        <v>949.2</v>
      </c>
      <c r="I8985" s="5">
        <v>0.22</v>
      </c>
      <c r="J8985" s="5">
        <v>1480.752</v>
      </c>
      <c r="K8985" s="5">
        <v>440.40437221504072</v>
      </c>
      <c r="L8985">
        <f>YEAR(SalesData[Order Date])</f>
        <v>2025</v>
      </c>
      <c r="M8985">
        <f>MONTH(SalesData[Order Date])</f>
        <v>2</v>
      </c>
      <c r="N8985" t="str">
        <f>TEXT(SalesData[[#This Row],[Order Date]], "mmmm")</f>
        <v>February</v>
      </c>
      <c r="O8985" s="7">
        <f>IF(SalesData[Sales]=0,0,SalesData[Profit]/SalesData[Sales])</f>
        <v>0.29741940055798727</v>
      </c>
      <c r="P8985" s="8">
        <f t="shared" si="140"/>
        <v>1.1588706278971765E-4</v>
      </c>
      <c r="Q8985" t="str">
        <f>IF(SalesData[[#This Row],[Discount]]&gt;0, "Yes", "No")</f>
        <v>Yes</v>
      </c>
      <c r="R8985" t="str">
        <f>TEXT(SalesData[[#This Row],[Order Date]],"mmm-yyyy")</f>
        <v>Feb-2025</v>
      </c>
      <c r="S8985">
        <f>YEAR(SalesData[[#This Row],[Order Date]])*100 + MONTH(SalesData[[#This Row],[Order Date]])</f>
        <v>202502</v>
      </c>
    </row>
    <row r="8986" spans="1:19" x14ac:dyDescent="0.3">
      <c r="A8986" t="s">
        <v>19160</v>
      </c>
      <c r="B8986" s="3">
        <v>45692</v>
      </c>
      <c r="C8986" t="s">
        <v>19161</v>
      </c>
      <c r="D8986" t="s">
        <v>13</v>
      </c>
      <c r="E8986" t="s">
        <v>26</v>
      </c>
      <c r="F8986" t="s">
        <v>15</v>
      </c>
      <c r="G8986">
        <v>7</v>
      </c>
      <c r="H8986" s="5">
        <v>341.52</v>
      </c>
      <c r="I8986" s="5">
        <v>0.11</v>
      </c>
      <c r="J8986" s="5">
        <v>2127.6696000000002</v>
      </c>
      <c r="K8986" s="5">
        <v>412.51734386456582</v>
      </c>
      <c r="L8986">
        <f>YEAR(SalesData[Order Date])</f>
        <v>2025</v>
      </c>
      <c r="M8986">
        <f>MONTH(SalesData[Order Date])</f>
        <v>2</v>
      </c>
      <c r="N8986" t="str">
        <f>TEXT(SalesData[[#This Row],[Order Date]], "mmmm")</f>
        <v>February</v>
      </c>
      <c r="O8986" s="7">
        <f>IF(SalesData[Sales]=0,0,SalesData[Profit]/SalesData[Sales])</f>
        <v>0.19388223804324026</v>
      </c>
      <c r="P8986" s="8">
        <f t="shared" si="140"/>
        <v>4.6012783187765623E-5</v>
      </c>
      <c r="Q8986" t="str">
        <f>IF(SalesData[[#This Row],[Discount]]&gt;0, "Yes", "No")</f>
        <v>Yes</v>
      </c>
      <c r="R8986" t="str">
        <f>TEXT(SalesData[[#This Row],[Order Date]],"mmm-yyyy")</f>
        <v>Feb-2025</v>
      </c>
      <c r="S8986">
        <f>YEAR(SalesData[[#This Row],[Order Date]])*100 + MONTH(SalesData[[#This Row],[Order Date]])</f>
        <v>202502</v>
      </c>
    </row>
    <row r="8987" spans="1:19" x14ac:dyDescent="0.3">
      <c r="A8987" t="s">
        <v>19178</v>
      </c>
      <c r="B8987" s="3">
        <v>45713</v>
      </c>
      <c r="C8987" t="s">
        <v>19179</v>
      </c>
      <c r="D8987" t="s">
        <v>23</v>
      </c>
      <c r="E8987" t="s">
        <v>19</v>
      </c>
      <c r="F8987" t="s">
        <v>27</v>
      </c>
      <c r="G8987">
        <v>7</v>
      </c>
      <c r="H8987" s="5">
        <v>536.63</v>
      </c>
      <c r="I8987" s="5">
        <v>0.17</v>
      </c>
      <c r="J8987" s="5">
        <v>3117.8202999999999</v>
      </c>
      <c r="K8987" s="5">
        <v>629.14249711032585</v>
      </c>
      <c r="L8987">
        <f>YEAR(SalesData[Order Date])</f>
        <v>2025</v>
      </c>
      <c r="M8987">
        <f>MONTH(SalesData[Order Date])</f>
        <v>2</v>
      </c>
      <c r="N8987" t="str">
        <f>TEXT(SalesData[[#This Row],[Order Date]], "mmmm")</f>
        <v>February</v>
      </c>
      <c r="O8987" s="7">
        <f>IF(SalesData[Sales]=0,0,SalesData[Profit]/SalesData[Sales])</f>
        <v>0.20178921059380037</v>
      </c>
      <c r="P8987" s="8">
        <f t="shared" si="140"/>
        <v>4.5255975785390843E-5</v>
      </c>
      <c r="Q8987" t="str">
        <f>IF(SalesData[[#This Row],[Discount]]&gt;0, "Yes", "No")</f>
        <v>Yes</v>
      </c>
      <c r="R8987" t="str">
        <f>TEXT(SalesData[[#This Row],[Order Date]],"mmm-yyyy")</f>
        <v>Feb-2025</v>
      </c>
      <c r="S8987">
        <f>YEAR(SalesData[[#This Row],[Order Date]])*100 + MONTH(SalesData[[#This Row],[Order Date]])</f>
        <v>202502</v>
      </c>
    </row>
    <row r="8988" spans="1:19" x14ac:dyDescent="0.3">
      <c r="A8988" t="s">
        <v>19226</v>
      </c>
      <c r="B8988" s="3">
        <v>45706</v>
      </c>
      <c r="C8988" t="s">
        <v>19227</v>
      </c>
      <c r="D8988" t="s">
        <v>30</v>
      </c>
      <c r="E8988" t="s">
        <v>26</v>
      </c>
      <c r="F8988" t="s">
        <v>34</v>
      </c>
      <c r="G8988">
        <v>7</v>
      </c>
      <c r="H8988" s="5">
        <v>845.8</v>
      </c>
      <c r="I8988" s="5">
        <v>0.04</v>
      </c>
      <c r="J8988" s="5">
        <v>5683.7759999999989</v>
      </c>
      <c r="K8988" s="5">
        <v>676.98572818254672</v>
      </c>
      <c r="L8988">
        <f>YEAR(SalesData[Order Date])</f>
        <v>2025</v>
      </c>
      <c r="M8988">
        <f>MONTH(SalesData[Order Date])</f>
        <v>2</v>
      </c>
      <c r="N8988" t="str">
        <f>TEXT(SalesData[[#This Row],[Order Date]], "mmmm")</f>
        <v>February</v>
      </c>
      <c r="O8988" s="7">
        <f>IF(SalesData[Sales]=0,0,SalesData[Profit]/SalesData[Sales])</f>
        <v>0.11910844624815384</v>
      </c>
      <c r="P8988" s="8">
        <f t="shared" si="140"/>
        <v>6.7560720197277307E-6</v>
      </c>
      <c r="Q8988" t="str">
        <f>IF(SalesData[[#This Row],[Discount]]&gt;0, "Yes", "No")</f>
        <v>Yes</v>
      </c>
      <c r="R8988" t="str">
        <f>TEXT(SalesData[[#This Row],[Order Date]],"mmm-yyyy")</f>
        <v>Feb-2025</v>
      </c>
      <c r="S8988">
        <f>YEAR(SalesData[[#This Row],[Order Date]])*100 + MONTH(SalesData[[#This Row],[Order Date]])</f>
        <v>202502</v>
      </c>
    </row>
    <row r="8989" spans="1:19" x14ac:dyDescent="0.3">
      <c r="A8989" t="s">
        <v>19262</v>
      </c>
      <c r="B8989" s="3">
        <v>45707</v>
      </c>
      <c r="C8989" t="s">
        <v>19263</v>
      </c>
      <c r="D8989" t="s">
        <v>18</v>
      </c>
      <c r="E8989" t="s">
        <v>14</v>
      </c>
      <c r="F8989" t="s">
        <v>91</v>
      </c>
      <c r="G8989">
        <v>8</v>
      </c>
      <c r="H8989" s="5">
        <v>7.19</v>
      </c>
      <c r="I8989" s="5">
        <v>0.1</v>
      </c>
      <c r="J8989" s="5">
        <v>51.768000000000001</v>
      </c>
      <c r="K8989" s="5">
        <v>7.9175315088847196</v>
      </c>
      <c r="L8989">
        <f>YEAR(SalesData[Order Date])</f>
        <v>2025</v>
      </c>
      <c r="M8989">
        <f>MONTH(SalesData[Order Date])</f>
        <v>2</v>
      </c>
      <c r="N8989" t="str">
        <f>TEXT(SalesData[[#This Row],[Order Date]], "mmmm")</f>
        <v>February</v>
      </c>
      <c r="O8989" s="7">
        <f>IF(SalesData[Sales]=0,0,SalesData[Profit]/SalesData[Sales])</f>
        <v>0.15294258053014834</v>
      </c>
      <c r="P8989" s="8">
        <f t="shared" si="140"/>
        <v>1.7385257301808068E-3</v>
      </c>
      <c r="Q8989" t="str">
        <f>IF(SalesData[[#This Row],[Discount]]&gt;0, "Yes", "No")</f>
        <v>Yes</v>
      </c>
      <c r="R8989" t="str">
        <f>TEXT(SalesData[[#This Row],[Order Date]],"mmm-yyyy")</f>
        <v>Feb-2025</v>
      </c>
      <c r="S8989">
        <f>YEAR(SalesData[[#This Row],[Order Date]])*100 + MONTH(SalesData[[#This Row],[Order Date]])</f>
        <v>202502</v>
      </c>
    </row>
    <row r="8990" spans="1:19" x14ac:dyDescent="0.3">
      <c r="A8990" t="s">
        <v>19277</v>
      </c>
      <c r="B8990" s="3">
        <v>45698</v>
      </c>
      <c r="C8990" t="s">
        <v>19278</v>
      </c>
      <c r="D8990" t="s">
        <v>30</v>
      </c>
      <c r="E8990" t="s">
        <v>14</v>
      </c>
      <c r="F8990" t="s">
        <v>34</v>
      </c>
      <c r="G8990">
        <v>4</v>
      </c>
      <c r="H8990" s="5">
        <v>107.31</v>
      </c>
      <c r="I8990" s="5">
        <v>0.06</v>
      </c>
      <c r="J8990" s="5">
        <v>403.48559999999998</v>
      </c>
      <c r="K8990" s="5">
        <v>91.60236637677184</v>
      </c>
      <c r="L8990">
        <f>YEAR(SalesData[Order Date])</f>
        <v>2025</v>
      </c>
      <c r="M8990">
        <f>MONTH(SalesData[Order Date])</f>
        <v>2</v>
      </c>
      <c r="N8990" t="str">
        <f>TEXT(SalesData[[#This Row],[Order Date]], "mmmm")</f>
        <v>February</v>
      </c>
      <c r="O8990" s="7">
        <f>IF(SalesData[Sales]=0,0,SalesData[Profit]/SalesData[Sales])</f>
        <v>0.22702759745768336</v>
      </c>
      <c r="P8990" s="8">
        <f t="shared" si="140"/>
        <v>1.3978194017332961E-4</v>
      </c>
      <c r="Q8990" t="str">
        <f>IF(SalesData[[#This Row],[Discount]]&gt;0, "Yes", "No")</f>
        <v>Yes</v>
      </c>
      <c r="R8990" t="str">
        <f>TEXT(SalesData[[#This Row],[Order Date]],"mmm-yyyy")</f>
        <v>Feb-2025</v>
      </c>
      <c r="S8990">
        <f>YEAR(SalesData[[#This Row],[Order Date]])*100 + MONTH(SalesData[[#This Row],[Order Date]])</f>
        <v>202502</v>
      </c>
    </row>
    <row r="8991" spans="1:19" x14ac:dyDescent="0.3">
      <c r="A8991" t="s">
        <v>19293</v>
      </c>
      <c r="B8991" s="3">
        <v>45698</v>
      </c>
      <c r="C8991" t="s">
        <v>19294</v>
      </c>
      <c r="D8991" t="s">
        <v>23</v>
      </c>
      <c r="E8991" t="s">
        <v>19</v>
      </c>
      <c r="F8991" t="s">
        <v>31</v>
      </c>
      <c r="G8991">
        <v>6</v>
      </c>
      <c r="H8991" s="5">
        <v>664.15</v>
      </c>
      <c r="I8991" s="5">
        <v>0.28000000000000003</v>
      </c>
      <c r="J8991" s="5">
        <v>2869.1280000000002</v>
      </c>
      <c r="K8991" s="5">
        <v>353.34224087249231</v>
      </c>
      <c r="L8991">
        <f>YEAR(SalesData[Order Date])</f>
        <v>2025</v>
      </c>
      <c r="M8991">
        <f>MONTH(SalesData[Order Date])</f>
        <v>2</v>
      </c>
      <c r="N8991" t="str">
        <f>TEXT(SalesData[[#This Row],[Order Date]], "mmmm")</f>
        <v>February</v>
      </c>
      <c r="O8991" s="7">
        <f>IF(SalesData[Sales]=0,0,SalesData[Profit]/SalesData[Sales])</f>
        <v>0.12315318134028606</v>
      </c>
      <c r="P8991" s="8">
        <f t="shared" si="140"/>
        <v>7.0265251323747152E-5</v>
      </c>
      <c r="Q8991" t="str">
        <f>IF(SalesData[[#This Row],[Discount]]&gt;0, "Yes", "No")</f>
        <v>Yes</v>
      </c>
      <c r="R8991" t="str">
        <f>TEXT(SalesData[[#This Row],[Order Date]],"mmm-yyyy")</f>
        <v>Feb-2025</v>
      </c>
      <c r="S8991">
        <f>YEAR(SalesData[[#This Row],[Order Date]])*100 + MONTH(SalesData[[#This Row],[Order Date]])</f>
        <v>202502</v>
      </c>
    </row>
    <row r="8992" spans="1:19" x14ac:dyDescent="0.3">
      <c r="A8992" t="s">
        <v>19295</v>
      </c>
      <c r="B8992" s="3">
        <v>45699</v>
      </c>
      <c r="C8992" t="s">
        <v>19296</v>
      </c>
      <c r="D8992" t="s">
        <v>30</v>
      </c>
      <c r="E8992" t="s">
        <v>26</v>
      </c>
      <c r="F8992" t="s">
        <v>44</v>
      </c>
      <c r="G8992">
        <v>1</v>
      </c>
      <c r="H8992" s="5">
        <v>710.37</v>
      </c>
      <c r="I8992" s="5">
        <v>0.12</v>
      </c>
      <c r="J8992" s="5">
        <v>625.12559999999996</v>
      </c>
      <c r="K8992" s="5">
        <v>52.376864819734443</v>
      </c>
      <c r="L8992">
        <f>YEAR(SalesData[Order Date])</f>
        <v>2025</v>
      </c>
      <c r="M8992">
        <f>MONTH(SalesData[Order Date])</f>
        <v>2</v>
      </c>
      <c r="N8992" t="str">
        <f>TEXT(SalesData[[#This Row],[Order Date]], "mmmm")</f>
        <v>February</v>
      </c>
      <c r="O8992" s="7">
        <f>IF(SalesData[Sales]=0,0,SalesData[Profit]/SalesData[Sales])</f>
        <v>8.3786146047665377E-2</v>
      </c>
      <c r="P8992" s="8">
        <f t="shared" si="140"/>
        <v>1.6892605262046537E-4</v>
      </c>
      <c r="Q8992" t="str">
        <f>IF(SalesData[[#This Row],[Discount]]&gt;0, "Yes", "No")</f>
        <v>Yes</v>
      </c>
      <c r="R8992" t="str">
        <f>TEXT(SalesData[[#This Row],[Order Date]],"mmm-yyyy")</f>
        <v>Feb-2025</v>
      </c>
      <c r="S8992">
        <f>YEAR(SalesData[[#This Row],[Order Date]])*100 + MONTH(SalesData[[#This Row],[Order Date]])</f>
        <v>202502</v>
      </c>
    </row>
    <row r="8993" spans="1:19" x14ac:dyDescent="0.3">
      <c r="A8993" t="s">
        <v>19357</v>
      </c>
      <c r="B8993" s="3">
        <v>45690</v>
      </c>
      <c r="C8993" t="s">
        <v>19358</v>
      </c>
      <c r="D8993" t="s">
        <v>23</v>
      </c>
      <c r="E8993" t="s">
        <v>14</v>
      </c>
      <c r="F8993" t="s">
        <v>31</v>
      </c>
      <c r="G8993">
        <v>3</v>
      </c>
      <c r="H8993" s="5">
        <v>246.65</v>
      </c>
      <c r="I8993" s="5">
        <v>0.01</v>
      </c>
      <c r="J8993" s="5">
        <v>732.55050000000006</v>
      </c>
      <c r="K8993" s="5">
        <v>211.9403090186226</v>
      </c>
      <c r="L8993">
        <f>YEAR(SalesData[Order Date])</f>
        <v>2025</v>
      </c>
      <c r="M8993">
        <f>MONTH(SalesData[Order Date])</f>
        <v>2</v>
      </c>
      <c r="N8993" t="str">
        <f>TEXT(SalesData[[#This Row],[Order Date]], "mmmm")</f>
        <v>February</v>
      </c>
      <c r="O8993" s="7">
        <f>IF(SalesData[Sales]=0,0,SalesData[Profit]/SalesData[Sales])</f>
        <v>0.28931835964704494</v>
      </c>
      <c r="P8993" s="8">
        <f t="shared" si="140"/>
        <v>1.3514426650449355E-5</v>
      </c>
      <c r="Q8993" t="str">
        <f>IF(SalesData[[#This Row],[Discount]]&gt;0, "Yes", "No")</f>
        <v>Yes</v>
      </c>
      <c r="R8993" t="str">
        <f>TEXT(SalesData[[#This Row],[Order Date]],"mmm-yyyy")</f>
        <v>Feb-2025</v>
      </c>
      <c r="S8993">
        <f>YEAR(SalesData[[#This Row],[Order Date]])*100 + MONTH(SalesData[[#This Row],[Order Date]])</f>
        <v>202502</v>
      </c>
    </row>
    <row r="8994" spans="1:19" x14ac:dyDescent="0.3">
      <c r="A8994" t="s">
        <v>19371</v>
      </c>
      <c r="B8994" s="3">
        <v>45714</v>
      </c>
      <c r="C8994" t="s">
        <v>19372</v>
      </c>
      <c r="D8994" t="s">
        <v>13</v>
      </c>
      <c r="E8994" t="s">
        <v>19</v>
      </c>
      <c r="F8994" t="s">
        <v>53</v>
      </c>
      <c r="G8994">
        <v>1</v>
      </c>
      <c r="H8994" s="5">
        <v>305.32</v>
      </c>
      <c r="I8994" s="5">
        <v>7.0000000000000007E-2</v>
      </c>
      <c r="J8994" s="5">
        <v>283.94760000000002</v>
      </c>
      <c r="K8994" s="5">
        <v>17.28900424437035</v>
      </c>
      <c r="L8994">
        <f>YEAR(SalesData[Order Date])</f>
        <v>2025</v>
      </c>
      <c r="M8994">
        <f>MONTH(SalesData[Order Date])</f>
        <v>2</v>
      </c>
      <c r="N8994" t="str">
        <f>TEXT(SalesData[[#This Row],[Order Date]], "mmmm")</f>
        <v>February</v>
      </c>
      <c r="O8994" s="7">
        <f>IF(SalesData[Sales]=0,0,SalesData[Profit]/SalesData[Sales])</f>
        <v>6.0888009774938578E-2</v>
      </c>
      <c r="P8994" s="8">
        <f t="shared" si="140"/>
        <v>2.2926765360932794E-4</v>
      </c>
      <c r="Q8994" t="str">
        <f>IF(SalesData[[#This Row],[Discount]]&gt;0, "Yes", "No")</f>
        <v>Yes</v>
      </c>
      <c r="R8994" t="str">
        <f>TEXT(SalesData[[#This Row],[Order Date]],"mmm-yyyy")</f>
        <v>Feb-2025</v>
      </c>
      <c r="S8994">
        <f>YEAR(SalesData[[#This Row],[Order Date]])*100 + MONTH(SalesData[[#This Row],[Order Date]])</f>
        <v>202502</v>
      </c>
    </row>
    <row r="8995" spans="1:19" x14ac:dyDescent="0.3">
      <c r="A8995" t="s">
        <v>19373</v>
      </c>
      <c r="B8995" s="3">
        <v>45709</v>
      </c>
      <c r="C8995" t="s">
        <v>19374</v>
      </c>
      <c r="D8995" t="s">
        <v>18</v>
      </c>
      <c r="E8995" t="s">
        <v>19</v>
      </c>
      <c r="F8995" t="s">
        <v>34</v>
      </c>
      <c r="G8995">
        <v>8</v>
      </c>
      <c r="H8995" s="5">
        <v>8.98</v>
      </c>
      <c r="I8995" s="5">
        <v>0.02</v>
      </c>
      <c r="J8995" s="5">
        <v>70.403199999999998</v>
      </c>
      <c r="K8995" s="5">
        <v>20.067088378086559</v>
      </c>
      <c r="L8995">
        <f>YEAR(SalesData[Order Date])</f>
        <v>2025</v>
      </c>
      <c r="M8995">
        <f>MONTH(SalesData[Order Date])</f>
        <v>2</v>
      </c>
      <c r="N8995" t="str">
        <f>TEXT(SalesData[[#This Row],[Order Date]], "mmmm")</f>
        <v>February</v>
      </c>
      <c r="O8995" s="7">
        <f>IF(SalesData[Sales]=0,0,SalesData[Profit]/SalesData[Sales])</f>
        <v>0.28503091305631789</v>
      </c>
      <c r="P8995" s="8">
        <f t="shared" si="140"/>
        <v>2.7839643652561246E-4</v>
      </c>
      <c r="Q8995" t="str">
        <f>IF(SalesData[[#This Row],[Discount]]&gt;0, "Yes", "No")</f>
        <v>Yes</v>
      </c>
      <c r="R8995" t="str">
        <f>TEXT(SalesData[[#This Row],[Order Date]],"mmm-yyyy")</f>
        <v>Feb-2025</v>
      </c>
      <c r="S8995">
        <f>YEAR(SalesData[[#This Row],[Order Date]])*100 + MONTH(SalesData[[#This Row],[Order Date]])</f>
        <v>202502</v>
      </c>
    </row>
    <row r="8996" spans="1:19" x14ac:dyDescent="0.3">
      <c r="A8996" t="s">
        <v>126</v>
      </c>
      <c r="B8996" s="3">
        <v>45719</v>
      </c>
      <c r="C8996" t="s">
        <v>127</v>
      </c>
      <c r="D8996" t="s">
        <v>18</v>
      </c>
      <c r="E8996" t="s">
        <v>14</v>
      </c>
      <c r="F8996" t="s">
        <v>20</v>
      </c>
      <c r="G8996">
        <v>8</v>
      </c>
      <c r="H8996" s="5">
        <v>241.96</v>
      </c>
      <c r="I8996" s="5">
        <v>0.04</v>
      </c>
      <c r="J8996" s="5">
        <v>1858.2528</v>
      </c>
      <c r="K8996" s="5">
        <v>512.68001040770866</v>
      </c>
      <c r="L8996">
        <f>YEAR(SalesData[Order Date])</f>
        <v>2025</v>
      </c>
      <c r="M8996">
        <f>MONTH(SalesData[Order Date])</f>
        <v>3</v>
      </c>
      <c r="N8996" t="str">
        <f>TEXT(SalesData[[#This Row],[Order Date]], "mmmm")</f>
        <v>March</v>
      </c>
      <c r="O8996" s="7">
        <f>IF(SalesData[Sales]=0,0,SalesData[Profit]/SalesData[Sales])</f>
        <v>0.27589357616343085</v>
      </c>
      <c r="P8996" s="8">
        <f t="shared" si="140"/>
        <v>2.0664572656637459E-5</v>
      </c>
      <c r="Q8996" t="str">
        <f>IF(SalesData[[#This Row],[Discount]]&gt;0, "Yes", "No")</f>
        <v>Yes</v>
      </c>
      <c r="R8996" t="str">
        <f>TEXT(SalesData[[#This Row],[Order Date]],"mmm-yyyy")</f>
        <v>Mar-2025</v>
      </c>
      <c r="S8996">
        <f>YEAR(SalesData[[#This Row],[Order Date]])*100 + MONTH(SalesData[[#This Row],[Order Date]])</f>
        <v>202503</v>
      </c>
    </row>
    <row r="8997" spans="1:19" x14ac:dyDescent="0.3">
      <c r="A8997" t="s">
        <v>154</v>
      </c>
      <c r="B8997" s="3">
        <v>45729</v>
      </c>
      <c r="C8997" t="s">
        <v>155</v>
      </c>
      <c r="D8997" t="s">
        <v>23</v>
      </c>
      <c r="E8997" t="s">
        <v>26</v>
      </c>
      <c r="F8997" t="s">
        <v>91</v>
      </c>
      <c r="G8997">
        <v>7</v>
      </c>
      <c r="H8997" s="5">
        <v>533.44000000000005</v>
      </c>
      <c r="I8997" s="5">
        <v>0.06</v>
      </c>
      <c r="J8997" s="5">
        <v>3510.0351999999998</v>
      </c>
      <c r="K8997" s="5">
        <v>450.05305577070288</v>
      </c>
      <c r="L8997">
        <f>YEAR(SalesData[Order Date])</f>
        <v>2025</v>
      </c>
      <c r="M8997">
        <f>MONTH(SalesData[Order Date])</f>
        <v>3</v>
      </c>
      <c r="N8997" t="str">
        <f>TEXT(SalesData[[#This Row],[Order Date]], "mmmm")</f>
        <v>March</v>
      </c>
      <c r="O8997" s="7">
        <f>IF(SalesData[Sales]=0,0,SalesData[Profit]/SalesData[Sales])</f>
        <v>0.12821895796677563</v>
      </c>
      <c r="P8997" s="8">
        <f t="shared" si="140"/>
        <v>1.6068214928442881E-5</v>
      </c>
      <c r="Q8997" t="str">
        <f>IF(SalesData[[#This Row],[Discount]]&gt;0, "Yes", "No")</f>
        <v>Yes</v>
      </c>
      <c r="R8997" t="str">
        <f>TEXT(SalesData[[#This Row],[Order Date]],"mmm-yyyy")</f>
        <v>Mar-2025</v>
      </c>
      <c r="S8997">
        <f>YEAR(SalesData[[#This Row],[Order Date]])*100 + MONTH(SalesData[[#This Row],[Order Date]])</f>
        <v>202503</v>
      </c>
    </row>
    <row r="8998" spans="1:19" x14ac:dyDescent="0.3">
      <c r="A8998" t="s">
        <v>270</v>
      </c>
      <c r="B8998" s="3">
        <v>45740</v>
      </c>
      <c r="C8998" t="s">
        <v>271</v>
      </c>
      <c r="D8998" t="s">
        <v>13</v>
      </c>
      <c r="E8998" t="s">
        <v>14</v>
      </c>
      <c r="F8998" t="s">
        <v>44</v>
      </c>
      <c r="G8998">
        <v>1</v>
      </c>
      <c r="H8998" s="5">
        <v>781.15</v>
      </c>
      <c r="I8998" s="5">
        <v>0.19</v>
      </c>
      <c r="J8998" s="5">
        <v>632.73149999999998</v>
      </c>
      <c r="K8998" s="5">
        <v>89.779116527238315</v>
      </c>
      <c r="L8998">
        <f>YEAR(SalesData[Order Date])</f>
        <v>2025</v>
      </c>
      <c r="M8998">
        <f>MONTH(SalesData[Order Date])</f>
        <v>3</v>
      </c>
      <c r="N8998" t="str">
        <f>TEXT(SalesData[[#This Row],[Order Date]], "mmmm")</f>
        <v>March</v>
      </c>
      <c r="O8998" s="7">
        <f>IF(SalesData[Sales]=0,0,SalesData[Profit]/SalesData[Sales])</f>
        <v>0.1418913338868672</v>
      </c>
      <c r="P8998" s="8">
        <f t="shared" si="140"/>
        <v>2.432311335850989E-4</v>
      </c>
      <c r="Q8998" t="str">
        <f>IF(SalesData[[#This Row],[Discount]]&gt;0, "Yes", "No")</f>
        <v>Yes</v>
      </c>
      <c r="R8998" t="str">
        <f>TEXT(SalesData[[#This Row],[Order Date]],"mmm-yyyy")</f>
        <v>Mar-2025</v>
      </c>
      <c r="S8998">
        <f>YEAR(SalesData[[#This Row],[Order Date]])*100 + MONTH(SalesData[[#This Row],[Order Date]])</f>
        <v>202503</v>
      </c>
    </row>
    <row r="8999" spans="1:19" x14ac:dyDescent="0.3">
      <c r="A8999" t="s">
        <v>288</v>
      </c>
      <c r="B8999" s="3">
        <v>45726</v>
      </c>
      <c r="C8999" t="s">
        <v>289</v>
      </c>
      <c r="D8999" t="s">
        <v>13</v>
      </c>
      <c r="E8999" t="s">
        <v>14</v>
      </c>
      <c r="F8999" t="s">
        <v>15</v>
      </c>
      <c r="G8999">
        <v>6</v>
      </c>
      <c r="H8999" s="5">
        <v>337.32</v>
      </c>
      <c r="I8999" s="5">
        <v>0.04</v>
      </c>
      <c r="J8999" s="5">
        <v>1942.9631999999999</v>
      </c>
      <c r="K8999" s="5">
        <v>371.24980493080511</v>
      </c>
      <c r="L8999">
        <f>YEAR(SalesData[Order Date])</f>
        <v>2025</v>
      </c>
      <c r="M8999">
        <f>MONTH(SalesData[Order Date])</f>
        <v>3</v>
      </c>
      <c r="N8999" t="str">
        <f>TEXT(SalesData[[#This Row],[Order Date]], "mmmm")</f>
        <v>March</v>
      </c>
      <c r="O8999" s="7">
        <f>IF(SalesData[Sales]=0,0,SalesData[Profit]/SalesData[Sales])</f>
        <v>0.19107402802626686</v>
      </c>
      <c r="P8999" s="8">
        <f t="shared" si="140"/>
        <v>1.9763627020830863E-5</v>
      </c>
      <c r="Q8999" t="str">
        <f>IF(SalesData[[#This Row],[Discount]]&gt;0, "Yes", "No")</f>
        <v>Yes</v>
      </c>
      <c r="R8999" t="str">
        <f>TEXT(SalesData[[#This Row],[Order Date]],"mmm-yyyy")</f>
        <v>Mar-2025</v>
      </c>
      <c r="S8999">
        <f>YEAR(SalesData[[#This Row],[Order Date]])*100 + MONTH(SalesData[[#This Row],[Order Date]])</f>
        <v>202503</v>
      </c>
    </row>
    <row r="9000" spans="1:19" x14ac:dyDescent="0.3">
      <c r="A9000" t="s">
        <v>414</v>
      </c>
      <c r="B9000" s="3">
        <v>45744</v>
      </c>
      <c r="C9000" t="s">
        <v>415</v>
      </c>
      <c r="D9000" t="s">
        <v>13</v>
      </c>
      <c r="E9000" t="s">
        <v>19</v>
      </c>
      <c r="F9000" t="s">
        <v>39</v>
      </c>
      <c r="G9000">
        <v>3</v>
      </c>
      <c r="H9000" s="5">
        <v>848.09</v>
      </c>
      <c r="I9000" s="5">
        <v>0.05</v>
      </c>
      <c r="J9000" s="5">
        <v>2417.0565000000001</v>
      </c>
      <c r="K9000" s="5">
        <v>527.18830779060931</v>
      </c>
      <c r="L9000">
        <f>YEAR(SalesData[Order Date])</f>
        <v>2025</v>
      </c>
      <c r="M9000">
        <f>MONTH(SalesData[Order Date])</f>
        <v>3</v>
      </c>
      <c r="N9000" t="str">
        <f>TEXT(SalesData[[#This Row],[Order Date]], "mmmm")</f>
        <v>March</v>
      </c>
      <c r="O9000" s="7">
        <f>IF(SalesData[Sales]=0,0,SalesData[Profit]/SalesData[Sales])</f>
        <v>0.21811170230841079</v>
      </c>
      <c r="P9000" s="8">
        <f t="shared" si="140"/>
        <v>1.965200234251868E-5</v>
      </c>
      <c r="Q9000" t="str">
        <f>IF(SalesData[[#This Row],[Discount]]&gt;0, "Yes", "No")</f>
        <v>Yes</v>
      </c>
      <c r="R9000" t="str">
        <f>TEXT(SalesData[[#This Row],[Order Date]],"mmm-yyyy")</f>
        <v>Mar-2025</v>
      </c>
      <c r="S9000">
        <f>YEAR(SalesData[[#This Row],[Order Date]])*100 + MONTH(SalesData[[#This Row],[Order Date]])</f>
        <v>202503</v>
      </c>
    </row>
    <row r="9001" spans="1:19" x14ac:dyDescent="0.3">
      <c r="A9001" t="s">
        <v>436</v>
      </c>
      <c r="B9001" s="3">
        <v>45723</v>
      </c>
      <c r="C9001" t="s">
        <v>437</v>
      </c>
      <c r="D9001" t="s">
        <v>18</v>
      </c>
      <c r="E9001" t="s">
        <v>14</v>
      </c>
      <c r="F9001" t="s">
        <v>31</v>
      </c>
      <c r="G9001">
        <v>7</v>
      </c>
      <c r="H9001" s="5">
        <v>339.04</v>
      </c>
      <c r="I9001" s="5">
        <v>0.09</v>
      </c>
      <c r="J9001" s="5">
        <v>2159.6848</v>
      </c>
      <c r="K9001" s="5">
        <v>344.80601304154618</v>
      </c>
      <c r="L9001">
        <f>YEAR(SalesData[Order Date])</f>
        <v>2025</v>
      </c>
      <c r="M9001">
        <f>MONTH(SalesData[Order Date])</f>
        <v>3</v>
      </c>
      <c r="N9001" t="str">
        <f>TEXT(SalesData[[#This Row],[Order Date]], "mmmm")</f>
        <v>March</v>
      </c>
      <c r="O9001" s="7">
        <f>IF(SalesData[Sales]=0,0,SalesData[Profit]/SalesData[Sales])</f>
        <v>0.15965571135266876</v>
      </c>
      <c r="P9001" s="8">
        <f t="shared" si="140"/>
        <v>3.7922200498887607E-5</v>
      </c>
      <c r="Q9001" t="str">
        <f>IF(SalesData[[#This Row],[Discount]]&gt;0, "Yes", "No")</f>
        <v>Yes</v>
      </c>
      <c r="R9001" t="str">
        <f>TEXT(SalesData[[#This Row],[Order Date]],"mmm-yyyy")</f>
        <v>Mar-2025</v>
      </c>
      <c r="S9001">
        <f>YEAR(SalesData[[#This Row],[Order Date]])*100 + MONTH(SalesData[[#This Row],[Order Date]])</f>
        <v>202503</v>
      </c>
    </row>
    <row r="9002" spans="1:19" x14ac:dyDescent="0.3">
      <c r="A9002" t="s">
        <v>450</v>
      </c>
      <c r="B9002" s="3">
        <v>45723</v>
      </c>
      <c r="C9002" t="s">
        <v>451</v>
      </c>
      <c r="D9002" t="s">
        <v>23</v>
      </c>
      <c r="E9002" t="s">
        <v>19</v>
      </c>
      <c r="F9002" t="s">
        <v>34</v>
      </c>
      <c r="G9002">
        <v>6</v>
      </c>
      <c r="H9002" s="5">
        <v>309.99</v>
      </c>
      <c r="I9002" s="5">
        <v>0.28000000000000003</v>
      </c>
      <c r="J9002" s="5">
        <v>1339.1568</v>
      </c>
      <c r="K9002" s="5">
        <v>118.24468203828761</v>
      </c>
      <c r="L9002">
        <f>YEAR(SalesData[Order Date])</f>
        <v>2025</v>
      </c>
      <c r="M9002">
        <f>MONTH(SalesData[Order Date])</f>
        <v>3</v>
      </c>
      <c r="N9002" t="str">
        <f>TEXT(SalesData[[#This Row],[Order Date]], "mmmm")</f>
        <v>March</v>
      </c>
      <c r="O9002" s="7">
        <f>IF(SalesData[Sales]=0,0,SalesData[Profit]/SalesData[Sales])</f>
        <v>8.8297861787572304E-2</v>
      </c>
      <c r="P9002" s="8">
        <f t="shared" si="140"/>
        <v>1.5054249061797695E-4</v>
      </c>
      <c r="Q9002" t="str">
        <f>IF(SalesData[[#This Row],[Discount]]&gt;0, "Yes", "No")</f>
        <v>Yes</v>
      </c>
      <c r="R9002" t="str">
        <f>TEXT(SalesData[[#This Row],[Order Date]],"mmm-yyyy")</f>
        <v>Mar-2025</v>
      </c>
      <c r="S9002">
        <f>YEAR(SalesData[[#This Row],[Order Date]])*100 + MONTH(SalesData[[#This Row],[Order Date]])</f>
        <v>202503</v>
      </c>
    </row>
    <row r="9003" spans="1:19" x14ac:dyDescent="0.3">
      <c r="A9003" t="s">
        <v>454</v>
      </c>
      <c r="B9003" s="3">
        <v>45728</v>
      </c>
      <c r="C9003" t="s">
        <v>455</v>
      </c>
      <c r="D9003" t="s">
        <v>18</v>
      </c>
      <c r="E9003" t="s">
        <v>26</v>
      </c>
      <c r="F9003" t="s">
        <v>15</v>
      </c>
      <c r="G9003">
        <v>7</v>
      </c>
      <c r="H9003" s="5">
        <v>50.23</v>
      </c>
      <c r="I9003" s="5">
        <v>0.22</v>
      </c>
      <c r="J9003" s="5">
        <v>274.25580000000002</v>
      </c>
      <c r="K9003" s="5">
        <v>73.29482179805774</v>
      </c>
      <c r="L9003">
        <f>YEAR(SalesData[Order Date])</f>
        <v>2025</v>
      </c>
      <c r="M9003">
        <f>MONTH(SalesData[Order Date])</f>
        <v>3</v>
      </c>
      <c r="N9003" t="str">
        <f>TEXT(SalesData[[#This Row],[Order Date]], "mmmm")</f>
        <v>March</v>
      </c>
      <c r="O9003" s="7">
        <f>IF(SalesData[Sales]=0,0,SalesData[Profit]/SalesData[Sales])</f>
        <v>0.26724985140900476</v>
      </c>
      <c r="P9003" s="8">
        <f t="shared" si="140"/>
        <v>6.2569323966895143E-4</v>
      </c>
      <c r="Q9003" t="str">
        <f>IF(SalesData[[#This Row],[Discount]]&gt;0, "Yes", "No")</f>
        <v>Yes</v>
      </c>
      <c r="R9003" t="str">
        <f>TEXT(SalesData[[#This Row],[Order Date]],"mmm-yyyy")</f>
        <v>Mar-2025</v>
      </c>
      <c r="S9003">
        <f>YEAR(SalesData[[#This Row],[Order Date]])*100 + MONTH(SalesData[[#This Row],[Order Date]])</f>
        <v>202503</v>
      </c>
    </row>
    <row r="9004" spans="1:19" x14ac:dyDescent="0.3">
      <c r="A9004" t="s">
        <v>496</v>
      </c>
      <c r="B9004" s="3">
        <v>45744</v>
      </c>
      <c r="C9004" t="s">
        <v>497</v>
      </c>
      <c r="D9004" t="s">
        <v>18</v>
      </c>
      <c r="E9004" t="s">
        <v>14</v>
      </c>
      <c r="F9004" t="s">
        <v>20</v>
      </c>
      <c r="G9004">
        <v>5</v>
      </c>
      <c r="H9004" s="5">
        <v>437.18</v>
      </c>
      <c r="I9004" s="5">
        <v>0.09</v>
      </c>
      <c r="J9004" s="5">
        <v>1989.1690000000001</v>
      </c>
      <c r="K9004" s="5">
        <v>160.1609435165303</v>
      </c>
      <c r="L9004">
        <f>YEAR(SalesData[Order Date])</f>
        <v>2025</v>
      </c>
      <c r="M9004">
        <f>MONTH(SalesData[Order Date])</f>
        <v>3</v>
      </c>
      <c r="N9004" t="str">
        <f>TEXT(SalesData[[#This Row],[Order Date]], "mmmm")</f>
        <v>March</v>
      </c>
      <c r="O9004" s="7">
        <f>IF(SalesData[Sales]=0,0,SalesData[Profit]/SalesData[Sales])</f>
        <v>8.05165089122796E-2</v>
      </c>
      <c r="P9004" s="8">
        <f t="shared" si="140"/>
        <v>4.1172972231117612E-5</v>
      </c>
      <c r="Q9004" t="str">
        <f>IF(SalesData[[#This Row],[Discount]]&gt;0, "Yes", "No")</f>
        <v>Yes</v>
      </c>
      <c r="R9004" t="str">
        <f>TEXT(SalesData[[#This Row],[Order Date]],"mmm-yyyy")</f>
        <v>Mar-2025</v>
      </c>
      <c r="S9004">
        <f>YEAR(SalesData[[#This Row],[Order Date]])*100 + MONTH(SalesData[[#This Row],[Order Date]])</f>
        <v>202503</v>
      </c>
    </row>
    <row r="9005" spans="1:19" x14ac:dyDescent="0.3">
      <c r="A9005" t="s">
        <v>556</v>
      </c>
      <c r="B9005" s="3">
        <v>45744</v>
      </c>
      <c r="C9005" t="s">
        <v>557</v>
      </c>
      <c r="D9005" t="s">
        <v>30</v>
      </c>
      <c r="E9005" t="s">
        <v>19</v>
      </c>
      <c r="F9005" t="s">
        <v>27</v>
      </c>
      <c r="G9005">
        <v>3</v>
      </c>
      <c r="H9005" s="5">
        <v>202.03</v>
      </c>
      <c r="I9005" s="5">
        <v>0.14000000000000001</v>
      </c>
      <c r="J9005" s="5">
        <v>521.23739999999998</v>
      </c>
      <c r="K9005" s="5">
        <v>96.148710483340466</v>
      </c>
      <c r="L9005">
        <f>YEAR(SalesData[Order Date])</f>
        <v>2025</v>
      </c>
      <c r="M9005">
        <f>MONTH(SalesData[Order Date])</f>
        <v>3</v>
      </c>
      <c r="N9005" t="str">
        <f>TEXT(SalesData[[#This Row],[Order Date]], "mmmm")</f>
        <v>March</v>
      </c>
      <c r="O9005" s="7">
        <f>IF(SalesData[Sales]=0,0,SalesData[Profit]/SalesData[Sales])</f>
        <v>0.1844624167094312</v>
      </c>
      <c r="P9005" s="8">
        <f t="shared" si="140"/>
        <v>2.3098879704334341E-4</v>
      </c>
      <c r="Q9005" t="str">
        <f>IF(SalesData[[#This Row],[Discount]]&gt;0, "Yes", "No")</f>
        <v>Yes</v>
      </c>
      <c r="R9005" t="str">
        <f>TEXT(SalesData[[#This Row],[Order Date]],"mmm-yyyy")</f>
        <v>Mar-2025</v>
      </c>
      <c r="S9005">
        <f>YEAR(SalesData[[#This Row],[Order Date]])*100 + MONTH(SalesData[[#This Row],[Order Date]])</f>
        <v>202503</v>
      </c>
    </row>
    <row r="9006" spans="1:19" x14ac:dyDescent="0.3">
      <c r="A9006" t="s">
        <v>752</v>
      </c>
      <c r="B9006" s="3">
        <v>45742</v>
      </c>
      <c r="C9006" t="s">
        <v>753</v>
      </c>
      <c r="D9006" t="s">
        <v>23</v>
      </c>
      <c r="E9006" t="s">
        <v>19</v>
      </c>
      <c r="F9006" t="s">
        <v>39</v>
      </c>
      <c r="G9006">
        <v>5</v>
      </c>
      <c r="H9006" s="5">
        <v>138.51</v>
      </c>
      <c r="I9006" s="5">
        <v>0.03</v>
      </c>
      <c r="J9006" s="5">
        <v>671.7734999999999</v>
      </c>
      <c r="K9006" s="5">
        <v>89.739005280027669</v>
      </c>
      <c r="L9006">
        <f>YEAR(SalesData[Order Date])</f>
        <v>2025</v>
      </c>
      <c r="M9006">
        <f>MONTH(SalesData[Order Date])</f>
        <v>3</v>
      </c>
      <c r="N9006" t="str">
        <f>TEXT(SalesData[[#This Row],[Order Date]], "mmmm")</f>
        <v>March</v>
      </c>
      <c r="O9006" s="7">
        <f>IF(SalesData[Sales]=0,0,SalesData[Profit]/SalesData[Sales])</f>
        <v>0.13358521180134031</v>
      </c>
      <c r="P9006" s="8">
        <f t="shared" si="140"/>
        <v>4.3318171973142731E-5</v>
      </c>
      <c r="Q9006" t="str">
        <f>IF(SalesData[[#This Row],[Discount]]&gt;0, "Yes", "No")</f>
        <v>Yes</v>
      </c>
      <c r="R9006" t="str">
        <f>TEXT(SalesData[[#This Row],[Order Date]],"mmm-yyyy")</f>
        <v>Mar-2025</v>
      </c>
      <c r="S9006">
        <f>YEAR(SalesData[[#This Row],[Order Date]])*100 + MONTH(SalesData[[#This Row],[Order Date]])</f>
        <v>202503</v>
      </c>
    </row>
    <row r="9007" spans="1:19" x14ac:dyDescent="0.3">
      <c r="A9007" t="s">
        <v>780</v>
      </c>
      <c r="B9007" s="3">
        <v>45725</v>
      </c>
      <c r="C9007" t="s">
        <v>781</v>
      </c>
      <c r="D9007" t="s">
        <v>30</v>
      </c>
      <c r="E9007" t="s">
        <v>14</v>
      </c>
      <c r="F9007" t="s">
        <v>31</v>
      </c>
      <c r="G9007">
        <v>8</v>
      </c>
      <c r="H9007" s="5">
        <v>269.17</v>
      </c>
      <c r="I9007" s="5">
        <v>0.08</v>
      </c>
      <c r="J9007" s="5">
        <v>1981.0912000000001</v>
      </c>
      <c r="K9007" s="5">
        <v>253.00643594639189</v>
      </c>
      <c r="L9007">
        <f>YEAR(SalesData[Order Date])</f>
        <v>2025</v>
      </c>
      <c r="M9007">
        <f>MONTH(SalesData[Order Date])</f>
        <v>3</v>
      </c>
      <c r="N9007" t="str">
        <f>TEXT(SalesData[[#This Row],[Order Date]], "mmmm")</f>
        <v>March</v>
      </c>
      <c r="O9007" s="7">
        <f>IF(SalesData[Sales]=0,0,SalesData[Profit]/SalesData[Sales])</f>
        <v>0.12771064550001124</v>
      </c>
      <c r="P9007" s="8">
        <f t="shared" si="140"/>
        <v>3.715124270906862E-5</v>
      </c>
      <c r="Q9007" t="str">
        <f>IF(SalesData[[#This Row],[Discount]]&gt;0, "Yes", "No")</f>
        <v>Yes</v>
      </c>
      <c r="R9007" t="str">
        <f>TEXT(SalesData[[#This Row],[Order Date]],"mmm-yyyy")</f>
        <v>Mar-2025</v>
      </c>
      <c r="S9007">
        <f>YEAR(SalesData[[#This Row],[Order Date]])*100 + MONTH(SalesData[[#This Row],[Order Date]])</f>
        <v>202503</v>
      </c>
    </row>
    <row r="9008" spans="1:19" x14ac:dyDescent="0.3">
      <c r="A9008" t="s">
        <v>838</v>
      </c>
      <c r="B9008" s="3">
        <v>45744</v>
      </c>
      <c r="C9008" t="s">
        <v>839</v>
      </c>
      <c r="D9008" t="s">
        <v>23</v>
      </c>
      <c r="E9008" t="s">
        <v>14</v>
      </c>
      <c r="F9008" t="s">
        <v>34</v>
      </c>
      <c r="G9008">
        <v>4</v>
      </c>
      <c r="H9008" s="5">
        <v>639.21</v>
      </c>
      <c r="I9008" s="5">
        <v>0.08</v>
      </c>
      <c r="J9008" s="5">
        <v>2352.2928000000002</v>
      </c>
      <c r="K9008" s="5">
        <v>333.8571943924714</v>
      </c>
      <c r="L9008">
        <f>YEAR(SalesData[Order Date])</f>
        <v>2025</v>
      </c>
      <c r="M9008">
        <f>MONTH(SalesData[Order Date])</f>
        <v>3</v>
      </c>
      <c r="N9008" t="str">
        <f>TEXT(SalesData[[#This Row],[Order Date]], "mmmm")</f>
        <v>March</v>
      </c>
      <c r="O9008" s="7">
        <f>IF(SalesData[Sales]=0,0,SalesData[Profit]/SalesData[Sales])</f>
        <v>0.14192841741150225</v>
      </c>
      <c r="P9008" s="8">
        <f t="shared" si="140"/>
        <v>3.1288621892648736E-5</v>
      </c>
      <c r="Q9008" t="str">
        <f>IF(SalesData[[#This Row],[Discount]]&gt;0, "Yes", "No")</f>
        <v>Yes</v>
      </c>
      <c r="R9008" t="str">
        <f>TEXT(SalesData[[#This Row],[Order Date]],"mmm-yyyy")</f>
        <v>Mar-2025</v>
      </c>
      <c r="S9008">
        <f>YEAR(SalesData[[#This Row],[Order Date]])*100 + MONTH(SalesData[[#This Row],[Order Date]])</f>
        <v>202503</v>
      </c>
    </row>
    <row r="9009" spans="1:19" x14ac:dyDescent="0.3">
      <c r="A9009" t="s">
        <v>916</v>
      </c>
      <c r="B9009" s="3">
        <v>45729</v>
      </c>
      <c r="C9009" t="s">
        <v>917</v>
      </c>
      <c r="D9009" t="s">
        <v>18</v>
      </c>
      <c r="E9009" t="s">
        <v>14</v>
      </c>
      <c r="F9009" t="s">
        <v>20</v>
      </c>
      <c r="G9009">
        <v>7</v>
      </c>
      <c r="H9009" s="5">
        <v>271.35000000000002</v>
      </c>
      <c r="I9009" s="5">
        <v>0.12</v>
      </c>
      <c r="J9009" s="5">
        <v>1671.5160000000001</v>
      </c>
      <c r="K9009" s="5">
        <v>175.01873559213971</v>
      </c>
      <c r="L9009">
        <f>YEAR(SalesData[Order Date])</f>
        <v>2025</v>
      </c>
      <c r="M9009">
        <f>MONTH(SalesData[Order Date])</f>
        <v>3</v>
      </c>
      <c r="N9009" t="str">
        <f>TEXT(SalesData[[#This Row],[Order Date]], "mmmm")</f>
        <v>March</v>
      </c>
      <c r="O9009" s="7">
        <f>IF(SalesData[Sales]=0,0,SalesData[Profit]/SalesData[Sales])</f>
        <v>0.10470658706954626</v>
      </c>
      <c r="P9009" s="8">
        <f t="shared" si="140"/>
        <v>6.3176182579167638E-5</v>
      </c>
      <c r="Q9009" t="str">
        <f>IF(SalesData[[#This Row],[Discount]]&gt;0, "Yes", "No")</f>
        <v>Yes</v>
      </c>
      <c r="R9009" t="str">
        <f>TEXT(SalesData[[#This Row],[Order Date]],"mmm-yyyy")</f>
        <v>Mar-2025</v>
      </c>
      <c r="S9009">
        <f>YEAR(SalesData[[#This Row],[Order Date]])*100 + MONTH(SalesData[[#This Row],[Order Date]])</f>
        <v>202503</v>
      </c>
    </row>
    <row r="9010" spans="1:19" x14ac:dyDescent="0.3">
      <c r="A9010" t="s">
        <v>926</v>
      </c>
      <c r="B9010" s="3">
        <v>45737</v>
      </c>
      <c r="C9010" t="s">
        <v>927</v>
      </c>
      <c r="D9010" t="s">
        <v>23</v>
      </c>
      <c r="E9010" t="s">
        <v>14</v>
      </c>
      <c r="F9010" t="s">
        <v>44</v>
      </c>
      <c r="G9010">
        <v>3</v>
      </c>
      <c r="H9010" s="5">
        <v>281.8</v>
      </c>
      <c r="I9010" s="5">
        <v>7.0000000000000007E-2</v>
      </c>
      <c r="J9010" s="5">
        <v>786.22199999999998</v>
      </c>
      <c r="K9010" s="5">
        <v>144.66596682887641</v>
      </c>
      <c r="L9010">
        <f>YEAR(SalesData[Order Date])</f>
        <v>2025</v>
      </c>
      <c r="M9010">
        <f>MONTH(SalesData[Order Date])</f>
        <v>3</v>
      </c>
      <c r="N9010" t="str">
        <f>TEXT(SalesData[[#This Row],[Order Date]], "mmmm")</f>
        <v>March</v>
      </c>
      <c r="O9010" s="7">
        <f>IF(SalesData[Sales]=0,0,SalesData[Profit]/SalesData[Sales])</f>
        <v>0.18400142304447906</v>
      </c>
      <c r="P9010" s="8">
        <f t="shared" si="140"/>
        <v>8.2801040927371662E-5</v>
      </c>
      <c r="Q9010" t="str">
        <f>IF(SalesData[[#This Row],[Discount]]&gt;0, "Yes", "No")</f>
        <v>Yes</v>
      </c>
      <c r="R9010" t="str">
        <f>TEXT(SalesData[[#This Row],[Order Date]],"mmm-yyyy")</f>
        <v>Mar-2025</v>
      </c>
      <c r="S9010">
        <f>YEAR(SalesData[[#This Row],[Order Date]])*100 + MONTH(SalesData[[#This Row],[Order Date]])</f>
        <v>202503</v>
      </c>
    </row>
    <row r="9011" spans="1:19" x14ac:dyDescent="0.3">
      <c r="A9011" t="s">
        <v>932</v>
      </c>
      <c r="B9011" s="3">
        <v>45726</v>
      </c>
      <c r="C9011" t="s">
        <v>933</v>
      </c>
      <c r="D9011" t="s">
        <v>18</v>
      </c>
      <c r="E9011" t="s">
        <v>19</v>
      </c>
      <c r="F9011" t="s">
        <v>34</v>
      </c>
      <c r="G9011">
        <v>7</v>
      </c>
      <c r="H9011" s="5">
        <v>550.72</v>
      </c>
      <c r="I9011" s="5">
        <v>0.15</v>
      </c>
      <c r="J9011" s="5">
        <v>3276.7840000000001</v>
      </c>
      <c r="K9011" s="5">
        <v>344.71738859522748</v>
      </c>
      <c r="L9011">
        <f>YEAR(SalesData[Order Date])</f>
        <v>2025</v>
      </c>
      <c r="M9011">
        <f>MONTH(SalesData[Order Date])</f>
        <v>3</v>
      </c>
      <c r="N9011" t="str">
        <f>TEXT(SalesData[[#This Row],[Order Date]], "mmmm")</f>
        <v>March</v>
      </c>
      <c r="O9011" s="7">
        <f>IF(SalesData[Sales]=0,0,SalesData[Profit]/SalesData[Sales])</f>
        <v>0.10519991204645392</v>
      </c>
      <c r="P9011" s="8">
        <f t="shared" si="140"/>
        <v>3.8910102100107908E-5</v>
      </c>
      <c r="Q9011" t="str">
        <f>IF(SalesData[[#This Row],[Discount]]&gt;0, "Yes", "No")</f>
        <v>Yes</v>
      </c>
      <c r="R9011" t="str">
        <f>TEXT(SalesData[[#This Row],[Order Date]],"mmm-yyyy")</f>
        <v>Mar-2025</v>
      </c>
      <c r="S9011">
        <f>YEAR(SalesData[[#This Row],[Order Date]])*100 + MONTH(SalesData[[#This Row],[Order Date]])</f>
        <v>202503</v>
      </c>
    </row>
    <row r="9012" spans="1:19" x14ac:dyDescent="0.3">
      <c r="A9012" t="s">
        <v>956</v>
      </c>
      <c r="B9012" s="3">
        <v>45734</v>
      </c>
      <c r="C9012" t="s">
        <v>957</v>
      </c>
      <c r="D9012" t="s">
        <v>30</v>
      </c>
      <c r="E9012" t="s">
        <v>26</v>
      </c>
      <c r="F9012" t="s">
        <v>20</v>
      </c>
      <c r="G9012">
        <v>8</v>
      </c>
      <c r="H9012" s="5">
        <v>158.03</v>
      </c>
      <c r="I9012" s="5">
        <v>0.01</v>
      </c>
      <c r="J9012" s="5">
        <v>1251.5976000000001</v>
      </c>
      <c r="K9012" s="5">
        <v>104.734876867575</v>
      </c>
      <c r="L9012">
        <f>YEAR(SalesData[Order Date])</f>
        <v>2025</v>
      </c>
      <c r="M9012">
        <f>MONTH(SalesData[Order Date])</f>
        <v>3</v>
      </c>
      <c r="N9012" t="str">
        <f>TEXT(SalesData[[#This Row],[Order Date]], "mmmm")</f>
        <v>March</v>
      </c>
      <c r="O9012" s="7">
        <f>IF(SalesData[Sales]=0,0,SalesData[Profit]/SalesData[Sales])</f>
        <v>8.3680950544787705E-2</v>
      </c>
      <c r="P9012" s="8">
        <f t="shared" si="140"/>
        <v>7.9098905271151045E-6</v>
      </c>
      <c r="Q9012" t="str">
        <f>IF(SalesData[[#This Row],[Discount]]&gt;0, "Yes", "No")</f>
        <v>Yes</v>
      </c>
      <c r="R9012" t="str">
        <f>TEXT(SalesData[[#This Row],[Order Date]],"mmm-yyyy")</f>
        <v>Mar-2025</v>
      </c>
      <c r="S9012">
        <f>YEAR(SalesData[[#This Row],[Order Date]])*100 + MONTH(SalesData[[#This Row],[Order Date]])</f>
        <v>202503</v>
      </c>
    </row>
    <row r="9013" spans="1:19" x14ac:dyDescent="0.3">
      <c r="A9013" t="s">
        <v>958</v>
      </c>
      <c r="B9013" s="3">
        <v>45738</v>
      </c>
      <c r="C9013" t="s">
        <v>959</v>
      </c>
      <c r="D9013" t="s">
        <v>30</v>
      </c>
      <c r="E9013" t="s">
        <v>26</v>
      </c>
      <c r="F9013" t="s">
        <v>15</v>
      </c>
      <c r="G9013">
        <v>9</v>
      </c>
      <c r="H9013" s="5">
        <v>216.52</v>
      </c>
      <c r="I9013" s="5">
        <v>0.05</v>
      </c>
      <c r="J9013" s="5">
        <v>1851.2460000000001</v>
      </c>
      <c r="K9013" s="5">
        <v>130.1583838043519</v>
      </c>
      <c r="L9013">
        <f>YEAR(SalesData[Order Date])</f>
        <v>2025</v>
      </c>
      <c r="M9013">
        <f>MONTH(SalesData[Order Date])</f>
        <v>3</v>
      </c>
      <c r="N9013" t="str">
        <f>TEXT(SalesData[[#This Row],[Order Date]], "mmmm")</f>
        <v>March</v>
      </c>
      <c r="O9013" s="7">
        <f>IF(SalesData[Sales]=0,0,SalesData[Profit]/SalesData[Sales])</f>
        <v>7.0308529392826183E-2</v>
      </c>
      <c r="P9013" s="8">
        <f t="shared" si="140"/>
        <v>2.5658394400312008E-5</v>
      </c>
      <c r="Q9013" t="str">
        <f>IF(SalesData[[#This Row],[Discount]]&gt;0, "Yes", "No")</f>
        <v>Yes</v>
      </c>
      <c r="R9013" t="str">
        <f>TEXT(SalesData[[#This Row],[Order Date]],"mmm-yyyy")</f>
        <v>Mar-2025</v>
      </c>
      <c r="S9013">
        <f>YEAR(SalesData[[#This Row],[Order Date]])*100 + MONTH(SalesData[[#This Row],[Order Date]])</f>
        <v>202503</v>
      </c>
    </row>
    <row r="9014" spans="1:19" x14ac:dyDescent="0.3">
      <c r="A9014" t="s">
        <v>1053</v>
      </c>
      <c r="B9014" s="3">
        <v>45745</v>
      </c>
      <c r="C9014" t="s">
        <v>1054</v>
      </c>
      <c r="D9014" t="s">
        <v>18</v>
      </c>
      <c r="E9014" t="s">
        <v>26</v>
      </c>
      <c r="F9014" t="s">
        <v>20</v>
      </c>
      <c r="G9014">
        <v>7</v>
      </c>
      <c r="H9014" s="5">
        <v>817.58</v>
      </c>
      <c r="I9014" s="5">
        <v>0.04</v>
      </c>
      <c r="J9014" s="5">
        <v>5494.1376</v>
      </c>
      <c r="K9014" s="5">
        <v>1089.9813017607321</v>
      </c>
      <c r="L9014">
        <f>YEAR(SalesData[Order Date])</f>
        <v>2025</v>
      </c>
      <c r="M9014">
        <f>MONTH(SalesData[Order Date])</f>
        <v>3</v>
      </c>
      <c r="N9014" t="str">
        <f>TEXT(SalesData[[#This Row],[Order Date]], "mmmm")</f>
        <v>March</v>
      </c>
      <c r="O9014" s="7">
        <f>IF(SalesData[Sales]=0,0,SalesData[Profit]/SalesData[Sales])</f>
        <v>0.19838988047200204</v>
      </c>
      <c r="P9014" s="8">
        <f t="shared" si="140"/>
        <v>6.9892679790182173E-6</v>
      </c>
      <c r="Q9014" t="str">
        <f>IF(SalesData[[#This Row],[Discount]]&gt;0, "Yes", "No")</f>
        <v>Yes</v>
      </c>
      <c r="R9014" t="str">
        <f>TEXT(SalesData[[#This Row],[Order Date]],"mmm-yyyy")</f>
        <v>Mar-2025</v>
      </c>
      <c r="S9014">
        <f>YEAR(SalesData[[#This Row],[Order Date]])*100 + MONTH(SalesData[[#This Row],[Order Date]])</f>
        <v>202503</v>
      </c>
    </row>
    <row r="9015" spans="1:19" x14ac:dyDescent="0.3">
      <c r="A9015" t="s">
        <v>1099</v>
      </c>
      <c r="B9015" s="3">
        <v>45744</v>
      </c>
      <c r="C9015" t="s">
        <v>1100</v>
      </c>
      <c r="D9015" t="s">
        <v>23</v>
      </c>
      <c r="E9015" t="s">
        <v>14</v>
      </c>
      <c r="F9015" t="s">
        <v>31</v>
      </c>
      <c r="G9015">
        <v>9</v>
      </c>
      <c r="H9015" s="5">
        <v>709.84</v>
      </c>
      <c r="I9015" s="5">
        <v>0.15</v>
      </c>
      <c r="J9015" s="5">
        <v>5430.2759999999998</v>
      </c>
      <c r="K9015" s="5">
        <v>574.19567398716458</v>
      </c>
      <c r="L9015">
        <f>YEAR(SalesData[Order Date])</f>
        <v>2025</v>
      </c>
      <c r="M9015">
        <f>MONTH(SalesData[Order Date])</f>
        <v>3</v>
      </c>
      <c r="N9015" t="str">
        <f>TEXT(SalesData[[#This Row],[Order Date]], "mmmm")</f>
        <v>March</v>
      </c>
      <c r="O9015" s="7">
        <f>IF(SalesData[Sales]=0,0,SalesData[Profit]/SalesData[Sales])</f>
        <v>0.10573968505231864</v>
      </c>
      <c r="P9015" s="8">
        <f t="shared" si="140"/>
        <v>2.3479469551823882E-5</v>
      </c>
      <c r="Q9015" t="str">
        <f>IF(SalesData[[#This Row],[Discount]]&gt;0, "Yes", "No")</f>
        <v>Yes</v>
      </c>
      <c r="R9015" t="str">
        <f>TEXT(SalesData[[#This Row],[Order Date]],"mmm-yyyy")</f>
        <v>Mar-2025</v>
      </c>
      <c r="S9015">
        <f>YEAR(SalesData[[#This Row],[Order Date]])*100 + MONTH(SalesData[[#This Row],[Order Date]])</f>
        <v>202503</v>
      </c>
    </row>
    <row r="9016" spans="1:19" x14ac:dyDescent="0.3">
      <c r="A9016" t="s">
        <v>1103</v>
      </c>
      <c r="B9016" s="3">
        <v>45741</v>
      </c>
      <c r="C9016" t="s">
        <v>1104</v>
      </c>
      <c r="D9016" t="s">
        <v>18</v>
      </c>
      <c r="E9016" t="s">
        <v>19</v>
      </c>
      <c r="F9016" t="s">
        <v>27</v>
      </c>
      <c r="G9016">
        <v>9</v>
      </c>
      <c r="H9016" s="5">
        <v>57.46</v>
      </c>
      <c r="I9016" s="5">
        <v>0.26</v>
      </c>
      <c r="J9016" s="5">
        <v>382.68360000000001</v>
      </c>
      <c r="K9016" s="5">
        <v>37.11506316186788</v>
      </c>
      <c r="L9016">
        <f>YEAR(SalesData[Order Date])</f>
        <v>2025</v>
      </c>
      <c r="M9016">
        <f>MONTH(SalesData[Order Date])</f>
        <v>3</v>
      </c>
      <c r="N9016" t="str">
        <f>TEXT(SalesData[[#This Row],[Order Date]], "mmmm")</f>
        <v>March</v>
      </c>
      <c r="O9016" s="7">
        <f>IF(SalesData[Sales]=0,0,SalesData[Profit]/SalesData[Sales])</f>
        <v>9.6986291447733533E-2</v>
      </c>
      <c r="P9016" s="8">
        <f t="shared" si="140"/>
        <v>5.0276520864756165E-4</v>
      </c>
      <c r="Q9016" t="str">
        <f>IF(SalesData[[#This Row],[Discount]]&gt;0, "Yes", "No")</f>
        <v>Yes</v>
      </c>
      <c r="R9016" t="str">
        <f>TEXT(SalesData[[#This Row],[Order Date]],"mmm-yyyy")</f>
        <v>Mar-2025</v>
      </c>
      <c r="S9016">
        <f>YEAR(SalesData[[#This Row],[Order Date]])*100 + MONTH(SalesData[[#This Row],[Order Date]])</f>
        <v>202503</v>
      </c>
    </row>
    <row r="9017" spans="1:19" x14ac:dyDescent="0.3">
      <c r="A9017" t="s">
        <v>1107</v>
      </c>
      <c r="B9017" s="3">
        <v>45746</v>
      </c>
      <c r="C9017" t="s">
        <v>1108</v>
      </c>
      <c r="D9017" t="s">
        <v>30</v>
      </c>
      <c r="E9017" t="s">
        <v>26</v>
      </c>
      <c r="F9017" t="s">
        <v>39</v>
      </c>
      <c r="G9017">
        <v>6</v>
      </c>
      <c r="H9017" s="5">
        <v>177.31</v>
      </c>
      <c r="I9017" s="5">
        <v>0.26</v>
      </c>
      <c r="J9017" s="5">
        <v>787.2564000000001</v>
      </c>
      <c r="K9017" s="5">
        <v>56.5221663974379</v>
      </c>
      <c r="L9017">
        <f>YEAR(SalesData[Order Date])</f>
        <v>2025</v>
      </c>
      <c r="M9017">
        <f>MONTH(SalesData[Order Date])</f>
        <v>3</v>
      </c>
      <c r="N9017" t="str">
        <f>TEXT(SalesData[[#This Row],[Order Date]], "mmmm")</f>
        <v>March</v>
      </c>
      <c r="O9017" s="7">
        <f>IF(SalesData[Sales]=0,0,SalesData[Profit]/SalesData[Sales])</f>
        <v>7.1796388568499278E-2</v>
      </c>
      <c r="P9017" s="8">
        <f t="shared" si="140"/>
        <v>2.4439305923711763E-4</v>
      </c>
      <c r="Q9017" t="str">
        <f>IF(SalesData[[#This Row],[Discount]]&gt;0, "Yes", "No")</f>
        <v>Yes</v>
      </c>
      <c r="R9017" t="str">
        <f>TEXT(SalesData[[#This Row],[Order Date]],"mmm-yyyy")</f>
        <v>Mar-2025</v>
      </c>
      <c r="S9017">
        <f>YEAR(SalesData[[#This Row],[Order Date]])*100 + MONTH(SalesData[[#This Row],[Order Date]])</f>
        <v>202503</v>
      </c>
    </row>
    <row r="9018" spans="1:19" x14ac:dyDescent="0.3">
      <c r="A9018" t="s">
        <v>1177</v>
      </c>
      <c r="B9018" s="3">
        <v>45737</v>
      </c>
      <c r="C9018" t="s">
        <v>1178</v>
      </c>
      <c r="D9018" t="s">
        <v>23</v>
      </c>
      <c r="E9018" t="s">
        <v>26</v>
      </c>
      <c r="F9018" t="s">
        <v>44</v>
      </c>
      <c r="G9018">
        <v>7</v>
      </c>
      <c r="H9018" s="5">
        <v>82.08</v>
      </c>
      <c r="I9018" s="5">
        <v>0.01</v>
      </c>
      <c r="J9018" s="5">
        <v>568.81439999999998</v>
      </c>
      <c r="K9018" s="5">
        <v>98.161954780100018</v>
      </c>
      <c r="L9018">
        <f>YEAR(SalesData[Order Date])</f>
        <v>2025</v>
      </c>
      <c r="M9018">
        <f>MONTH(SalesData[Order Date])</f>
        <v>3</v>
      </c>
      <c r="N9018" t="str">
        <f>TEXT(SalesData[[#This Row],[Order Date]], "mmmm")</f>
        <v>March</v>
      </c>
      <c r="O9018" s="7">
        <f>IF(SalesData[Sales]=0,0,SalesData[Profit]/SalesData[Sales])</f>
        <v>0.17257290740195752</v>
      </c>
      <c r="P9018" s="8">
        <f t="shared" si="140"/>
        <v>1.7404622667780565E-5</v>
      </c>
      <c r="Q9018" t="str">
        <f>IF(SalesData[[#This Row],[Discount]]&gt;0, "Yes", "No")</f>
        <v>Yes</v>
      </c>
      <c r="R9018" t="str">
        <f>TEXT(SalesData[[#This Row],[Order Date]],"mmm-yyyy")</f>
        <v>Mar-2025</v>
      </c>
      <c r="S9018">
        <f>YEAR(SalesData[[#This Row],[Order Date]])*100 + MONTH(SalesData[[#This Row],[Order Date]])</f>
        <v>202503</v>
      </c>
    </row>
    <row r="9019" spans="1:19" x14ac:dyDescent="0.3">
      <c r="A9019" t="s">
        <v>1227</v>
      </c>
      <c r="B9019" s="3">
        <v>45746</v>
      </c>
      <c r="C9019" t="s">
        <v>1228</v>
      </c>
      <c r="D9019" t="s">
        <v>18</v>
      </c>
      <c r="E9019" t="s">
        <v>14</v>
      </c>
      <c r="F9019" t="s">
        <v>44</v>
      </c>
      <c r="G9019">
        <v>9</v>
      </c>
      <c r="H9019" s="5">
        <v>5.21</v>
      </c>
      <c r="I9019" s="5">
        <v>7.0000000000000007E-2</v>
      </c>
      <c r="J9019" s="5">
        <v>43.607699999999987</v>
      </c>
      <c r="K9019" s="5">
        <v>12.00523230843131</v>
      </c>
      <c r="L9019">
        <f>YEAR(SalesData[Order Date])</f>
        <v>2025</v>
      </c>
      <c r="M9019">
        <f>MONTH(SalesData[Order Date])</f>
        <v>3</v>
      </c>
      <c r="N9019" t="str">
        <f>TEXT(SalesData[[#This Row],[Order Date]], "mmmm")</f>
        <v>March</v>
      </c>
      <c r="O9019" s="7">
        <f>IF(SalesData[Sales]=0,0,SalesData[Profit]/SalesData[Sales])</f>
        <v>0.27530074524525056</v>
      </c>
      <c r="P9019" s="8">
        <f t="shared" si="140"/>
        <v>1.4928556195350823E-3</v>
      </c>
      <c r="Q9019" t="str">
        <f>IF(SalesData[[#This Row],[Discount]]&gt;0, "Yes", "No")</f>
        <v>Yes</v>
      </c>
      <c r="R9019" t="str">
        <f>TEXT(SalesData[[#This Row],[Order Date]],"mmm-yyyy")</f>
        <v>Mar-2025</v>
      </c>
      <c r="S9019">
        <f>YEAR(SalesData[[#This Row],[Order Date]])*100 + MONTH(SalesData[[#This Row],[Order Date]])</f>
        <v>202503</v>
      </c>
    </row>
    <row r="9020" spans="1:19" x14ac:dyDescent="0.3">
      <c r="A9020" t="s">
        <v>1233</v>
      </c>
      <c r="B9020" s="3">
        <v>45723</v>
      </c>
      <c r="C9020" t="s">
        <v>1234</v>
      </c>
      <c r="D9020" t="s">
        <v>23</v>
      </c>
      <c r="E9020" t="s">
        <v>26</v>
      </c>
      <c r="F9020" t="s">
        <v>39</v>
      </c>
      <c r="G9020">
        <v>5</v>
      </c>
      <c r="H9020" s="5">
        <v>334.79</v>
      </c>
      <c r="I9020" s="5">
        <v>0.1</v>
      </c>
      <c r="J9020" s="5">
        <v>1506.5550000000001</v>
      </c>
      <c r="K9020" s="5">
        <v>400.93994813467322</v>
      </c>
      <c r="L9020">
        <f>YEAR(SalesData[Order Date])</f>
        <v>2025</v>
      </c>
      <c r="M9020">
        <f>MONTH(SalesData[Order Date])</f>
        <v>3</v>
      </c>
      <c r="N9020" t="str">
        <f>TEXT(SalesData[[#This Row],[Order Date]], "mmmm")</f>
        <v>March</v>
      </c>
      <c r="O9020" s="7">
        <f>IF(SalesData[Sales]=0,0,SalesData[Profit]/SalesData[Sales])</f>
        <v>0.26613030930478687</v>
      </c>
      <c r="P9020" s="8">
        <f t="shared" si="140"/>
        <v>5.9738940828579109E-5</v>
      </c>
      <c r="Q9020" t="str">
        <f>IF(SalesData[[#This Row],[Discount]]&gt;0, "Yes", "No")</f>
        <v>Yes</v>
      </c>
      <c r="R9020" t="str">
        <f>TEXT(SalesData[[#This Row],[Order Date]],"mmm-yyyy")</f>
        <v>Mar-2025</v>
      </c>
      <c r="S9020">
        <f>YEAR(SalesData[[#This Row],[Order Date]])*100 + MONTH(SalesData[[#This Row],[Order Date]])</f>
        <v>202503</v>
      </c>
    </row>
    <row r="9021" spans="1:19" x14ac:dyDescent="0.3">
      <c r="A9021" t="s">
        <v>1349</v>
      </c>
      <c r="B9021" s="3">
        <v>45747</v>
      </c>
      <c r="C9021" t="s">
        <v>1350</v>
      </c>
      <c r="D9021" t="s">
        <v>18</v>
      </c>
      <c r="E9021" t="s">
        <v>19</v>
      </c>
      <c r="F9021" t="s">
        <v>34</v>
      </c>
      <c r="G9021">
        <v>7</v>
      </c>
      <c r="H9021" s="5">
        <v>198.28</v>
      </c>
      <c r="I9021" s="5">
        <v>0.11</v>
      </c>
      <c r="J9021" s="5">
        <v>1235.2844</v>
      </c>
      <c r="K9021" s="5">
        <v>245.8508291540638</v>
      </c>
      <c r="L9021">
        <f>YEAR(SalesData[Order Date])</f>
        <v>2025</v>
      </c>
      <c r="M9021">
        <f>MONTH(SalesData[Order Date])</f>
        <v>3</v>
      </c>
      <c r="N9021" t="str">
        <f>TEXT(SalesData[[#This Row],[Order Date]], "mmmm")</f>
        <v>March</v>
      </c>
      <c r="O9021" s="7">
        <f>IF(SalesData[Sales]=0,0,SalesData[Profit]/SalesData[Sales])</f>
        <v>0.19902366544421982</v>
      </c>
      <c r="P9021" s="8">
        <f t="shared" si="140"/>
        <v>7.9253004409348966E-5</v>
      </c>
      <c r="Q9021" t="str">
        <f>IF(SalesData[[#This Row],[Discount]]&gt;0, "Yes", "No")</f>
        <v>Yes</v>
      </c>
      <c r="R9021" t="str">
        <f>TEXT(SalesData[[#This Row],[Order Date]],"mmm-yyyy")</f>
        <v>Mar-2025</v>
      </c>
      <c r="S9021">
        <f>YEAR(SalesData[[#This Row],[Order Date]])*100 + MONTH(SalesData[[#This Row],[Order Date]])</f>
        <v>202503</v>
      </c>
    </row>
    <row r="9022" spans="1:19" x14ac:dyDescent="0.3">
      <c r="A9022" t="s">
        <v>1382</v>
      </c>
      <c r="B9022" s="3">
        <v>45747</v>
      </c>
      <c r="C9022" t="s">
        <v>1383</v>
      </c>
      <c r="D9022" t="s">
        <v>18</v>
      </c>
      <c r="E9022" t="s">
        <v>19</v>
      </c>
      <c r="F9022" t="s">
        <v>91</v>
      </c>
      <c r="G9022">
        <v>2</v>
      </c>
      <c r="H9022" s="5">
        <v>498.15</v>
      </c>
      <c r="I9022" s="5">
        <v>0.23</v>
      </c>
      <c r="J9022" s="5">
        <v>767.15099999999995</v>
      </c>
      <c r="K9022" s="5">
        <v>119.75850919926179</v>
      </c>
      <c r="L9022">
        <f>YEAR(SalesData[Order Date])</f>
        <v>2025</v>
      </c>
      <c r="M9022">
        <f>MONTH(SalesData[Order Date])</f>
        <v>3</v>
      </c>
      <c r="N9022" t="str">
        <f>TEXT(SalesData[[#This Row],[Order Date]], "mmmm")</f>
        <v>March</v>
      </c>
      <c r="O9022" s="7">
        <f>IF(SalesData[Sales]=0,0,SalesData[Profit]/SalesData[Sales])</f>
        <v>0.15610813151421532</v>
      </c>
      <c r="P9022" s="8">
        <f t="shared" si="140"/>
        <v>2.308541603934558E-4</v>
      </c>
      <c r="Q9022" t="str">
        <f>IF(SalesData[[#This Row],[Discount]]&gt;0, "Yes", "No")</f>
        <v>Yes</v>
      </c>
      <c r="R9022" t="str">
        <f>TEXT(SalesData[[#This Row],[Order Date]],"mmm-yyyy")</f>
        <v>Mar-2025</v>
      </c>
      <c r="S9022">
        <f>YEAR(SalesData[[#This Row],[Order Date]])*100 + MONTH(SalesData[[#This Row],[Order Date]])</f>
        <v>202503</v>
      </c>
    </row>
    <row r="9023" spans="1:19" x14ac:dyDescent="0.3">
      <c r="A9023" t="s">
        <v>1394</v>
      </c>
      <c r="B9023" s="3">
        <v>45731</v>
      </c>
      <c r="C9023" t="s">
        <v>1395</v>
      </c>
      <c r="D9023" t="s">
        <v>23</v>
      </c>
      <c r="E9023" t="s">
        <v>26</v>
      </c>
      <c r="F9023" t="s">
        <v>20</v>
      </c>
      <c r="G9023">
        <v>1</v>
      </c>
      <c r="H9023" s="5">
        <v>159.85</v>
      </c>
      <c r="I9023" s="5">
        <v>0.23</v>
      </c>
      <c r="J9023" s="5">
        <v>123.08450000000001</v>
      </c>
      <c r="K9023" s="5">
        <v>10.892137251219831</v>
      </c>
      <c r="L9023">
        <f>YEAR(SalesData[Order Date])</f>
        <v>2025</v>
      </c>
      <c r="M9023">
        <f>MONTH(SalesData[Order Date])</f>
        <v>3</v>
      </c>
      <c r="N9023" t="str">
        <f>TEXT(SalesData[[#This Row],[Order Date]], "mmmm")</f>
        <v>March</v>
      </c>
      <c r="O9023" s="7">
        <f>IF(SalesData[Sales]=0,0,SalesData[Profit]/SalesData[Sales])</f>
        <v>8.8493167305548875E-2</v>
      </c>
      <c r="P9023" s="8">
        <f t="shared" si="140"/>
        <v>1.4388489208633094E-3</v>
      </c>
      <c r="Q9023" t="str">
        <f>IF(SalesData[[#This Row],[Discount]]&gt;0, "Yes", "No")</f>
        <v>Yes</v>
      </c>
      <c r="R9023" t="str">
        <f>TEXT(SalesData[[#This Row],[Order Date]],"mmm-yyyy")</f>
        <v>Mar-2025</v>
      </c>
      <c r="S9023">
        <f>YEAR(SalesData[[#This Row],[Order Date]])*100 + MONTH(SalesData[[#This Row],[Order Date]])</f>
        <v>202503</v>
      </c>
    </row>
    <row r="9024" spans="1:19" x14ac:dyDescent="0.3">
      <c r="A9024" t="s">
        <v>1414</v>
      </c>
      <c r="B9024" s="3">
        <v>45746</v>
      </c>
      <c r="C9024" t="s">
        <v>1415</v>
      </c>
      <c r="D9024" t="s">
        <v>23</v>
      </c>
      <c r="E9024" t="s">
        <v>14</v>
      </c>
      <c r="F9024" t="s">
        <v>62</v>
      </c>
      <c r="G9024">
        <v>3</v>
      </c>
      <c r="H9024" s="5">
        <v>850.98</v>
      </c>
      <c r="I9024" s="5">
        <v>0.24</v>
      </c>
      <c r="J9024" s="5">
        <v>1940.2344000000001</v>
      </c>
      <c r="K9024" s="5">
        <v>366.6339969166292</v>
      </c>
      <c r="L9024">
        <f>YEAR(SalesData[Order Date])</f>
        <v>2025</v>
      </c>
      <c r="M9024">
        <f>MONTH(SalesData[Order Date])</f>
        <v>3</v>
      </c>
      <c r="N9024" t="str">
        <f>TEXT(SalesData[[#This Row],[Order Date]], "mmmm")</f>
        <v>March</v>
      </c>
      <c r="O9024" s="7">
        <f>IF(SalesData[Sales]=0,0,SalesData[Profit]/SalesData[Sales])</f>
        <v>0.18896376485059185</v>
      </c>
      <c r="P9024" s="8">
        <f t="shared" si="140"/>
        <v>9.4009259912101336E-5</v>
      </c>
      <c r="Q9024" t="str">
        <f>IF(SalesData[[#This Row],[Discount]]&gt;0, "Yes", "No")</f>
        <v>Yes</v>
      </c>
      <c r="R9024" t="str">
        <f>TEXT(SalesData[[#This Row],[Order Date]],"mmm-yyyy")</f>
        <v>Mar-2025</v>
      </c>
      <c r="S9024">
        <f>YEAR(SalesData[[#This Row],[Order Date]])*100 + MONTH(SalesData[[#This Row],[Order Date]])</f>
        <v>202503</v>
      </c>
    </row>
    <row r="9025" spans="1:19" x14ac:dyDescent="0.3">
      <c r="A9025" t="s">
        <v>1660</v>
      </c>
      <c r="B9025" s="3">
        <v>45730</v>
      </c>
      <c r="C9025" t="s">
        <v>1661</v>
      </c>
      <c r="D9025" t="s">
        <v>30</v>
      </c>
      <c r="E9025" t="s">
        <v>19</v>
      </c>
      <c r="F9025" t="s">
        <v>31</v>
      </c>
      <c r="G9025">
        <v>3</v>
      </c>
      <c r="H9025" s="5">
        <v>202.73</v>
      </c>
      <c r="I9025" s="5">
        <v>0.04</v>
      </c>
      <c r="J9025" s="5">
        <v>583.86239999999987</v>
      </c>
      <c r="K9025" s="5">
        <v>51.700901572137688</v>
      </c>
      <c r="L9025">
        <f>YEAR(SalesData[Order Date])</f>
        <v>2025</v>
      </c>
      <c r="M9025">
        <f>MONTH(SalesData[Order Date])</f>
        <v>3</v>
      </c>
      <c r="N9025" t="str">
        <f>TEXT(SalesData[[#This Row],[Order Date]], "mmmm")</f>
        <v>March</v>
      </c>
      <c r="O9025" s="7">
        <f>IF(SalesData[Sales]=0,0,SalesData[Profit]/SalesData[Sales])</f>
        <v>8.8549804837814008E-2</v>
      </c>
      <c r="P9025" s="8">
        <f t="shared" si="140"/>
        <v>6.5768920896430399E-5</v>
      </c>
      <c r="Q9025" t="str">
        <f>IF(SalesData[[#This Row],[Discount]]&gt;0, "Yes", "No")</f>
        <v>Yes</v>
      </c>
      <c r="R9025" t="str">
        <f>TEXT(SalesData[[#This Row],[Order Date]],"mmm-yyyy")</f>
        <v>Mar-2025</v>
      </c>
      <c r="S9025">
        <f>YEAR(SalesData[[#This Row],[Order Date]])*100 + MONTH(SalesData[[#This Row],[Order Date]])</f>
        <v>202503</v>
      </c>
    </row>
    <row r="9026" spans="1:19" x14ac:dyDescent="0.3">
      <c r="A9026" t="s">
        <v>1706</v>
      </c>
      <c r="B9026" s="3">
        <v>45731</v>
      </c>
      <c r="C9026" t="s">
        <v>1707</v>
      </c>
      <c r="D9026" t="s">
        <v>13</v>
      </c>
      <c r="E9026" t="s">
        <v>19</v>
      </c>
      <c r="F9026" t="s">
        <v>27</v>
      </c>
      <c r="G9026">
        <v>9</v>
      </c>
      <c r="H9026" s="5">
        <v>882.88</v>
      </c>
      <c r="I9026" s="5">
        <v>0.26</v>
      </c>
      <c r="J9026" s="5">
        <v>5879.9808000000003</v>
      </c>
      <c r="K9026" s="5">
        <v>1586.1994942866449</v>
      </c>
      <c r="L9026">
        <f>YEAR(SalesData[Order Date])</f>
        <v>2025</v>
      </c>
      <c r="M9026">
        <f>MONTH(SalesData[Order Date])</f>
        <v>3</v>
      </c>
      <c r="N9026" t="str">
        <f>TEXT(SalesData[[#This Row],[Order Date]], "mmmm")</f>
        <v>March</v>
      </c>
      <c r="O9026" s="7">
        <f>IF(SalesData[Sales]=0,0,SalesData[Profit]/SalesData[Sales])</f>
        <v>0.26976269961402677</v>
      </c>
      <c r="P9026" s="8">
        <f t="shared" ref="P9026:P9089" si="141">IF(H:H*G:G=0, 0, (I:I/(H:H*G:G)))</f>
        <v>3.2721195280093434E-5</v>
      </c>
      <c r="Q9026" t="str">
        <f>IF(SalesData[[#This Row],[Discount]]&gt;0, "Yes", "No")</f>
        <v>Yes</v>
      </c>
      <c r="R9026" t="str">
        <f>TEXT(SalesData[[#This Row],[Order Date]],"mmm-yyyy")</f>
        <v>Mar-2025</v>
      </c>
      <c r="S9026">
        <f>YEAR(SalesData[[#This Row],[Order Date]])*100 + MONTH(SalesData[[#This Row],[Order Date]])</f>
        <v>202503</v>
      </c>
    </row>
    <row r="9027" spans="1:19" x14ac:dyDescent="0.3">
      <c r="A9027" t="s">
        <v>1793</v>
      </c>
      <c r="B9027" s="3">
        <v>45744</v>
      </c>
      <c r="C9027" t="s">
        <v>1794</v>
      </c>
      <c r="D9027" t="s">
        <v>18</v>
      </c>
      <c r="E9027" t="s">
        <v>14</v>
      </c>
      <c r="F9027" t="s">
        <v>62</v>
      </c>
      <c r="G9027">
        <v>2</v>
      </c>
      <c r="H9027" s="5">
        <v>927.8</v>
      </c>
      <c r="I9027" s="5">
        <v>0.08</v>
      </c>
      <c r="J9027" s="5">
        <v>1707.152</v>
      </c>
      <c r="K9027" s="5">
        <v>196.0768812872416</v>
      </c>
      <c r="L9027">
        <f>YEAR(SalesData[Order Date])</f>
        <v>2025</v>
      </c>
      <c r="M9027">
        <f>MONTH(SalesData[Order Date])</f>
        <v>3</v>
      </c>
      <c r="N9027" t="str">
        <f>TEXT(SalesData[[#This Row],[Order Date]], "mmmm")</f>
        <v>March</v>
      </c>
      <c r="O9027" s="7">
        <f>IF(SalesData[Sales]=0,0,SalesData[Profit]/SalesData[Sales])</f>
        <v>0.11485613541573428</v>
      </c>
      <c r="P9027" s="8">
        <f t="shared" si="141"/>
        <v>4.3112739814615219E-5</v>
      </c>
      <c r="Q9027" t="str">
        <f>IF(SalesData[[#This Row],[Discount]]&gt;0, "Yes", "No")</f>
        <v>Yes</v>
      </c>
      <c r="R9027" t="str">
        <f>TEXT(SalesData[[#This Row],[Order Date]],"mmm-yyyy")</f>
        <v>Mar-2025</v>
      </c>
      <c r="S9027">
        <f>YEAR(SalesData[[#This Row],[Order Date]])*100 + MONTH(SalesData[[#This Row],[Order Date]])</f>
        <v>202503</v>
      </c>
    </row>
    <row r="9028" spans="1:19" x14ac:dyDescent="0.3">
      <c r="A9028" t="s">
        <v>1797</v>
      </c>
      <c r="B9028" s="3">
        <v>45735</v>
      </c>
      <c r="C9028" t="s">
        <v>1798</v>
      </c>
      <c r="D9028" t="s">
        <v>23</v>
      </c>
      <c r="E9028" t="s">
        <v>19</v>
      </c>
      <c r="F9028" t="s">
        <v>20</v>
      </c>
      <c r="G9028">
        <v>4</v>
      </c>
      <c r="H9028" s="5">
        <v>436.47</v>
      </c>
      <c r="I9028" s="5">
        <v>0.2</v>
      </c>
      <c r="J9028" s="5">
        <v>1396.704</v>
      </c>
      <c r="K9028" s="5">
        <v>259.70319778365172</v>
      </c>
      <c r="L9028">
        <f>YEAR(SalesData[Order Date])</f>
        <v>2025</v>
      </c>
      <c r="M9028">
        <f>MONTH(SalesData[Order Date])</f>
        <v>3</v>
      </c>
      <c r="N9028" t="str">
        <f>TEXT(SalesData[[#This Row],[Order Date]], "mmmm")</f>
        <v>March</v>
      </c>
      <c r="O9028" s="7">
        <f>IF(SalesData[Sales]=0,0,SalesData[Profit]/SalesData[Sales])</f>
        <v>0.18594004011132761</v>
      </c>
      <c r="P9028" s="8">
        <f t="shared" si="141"/>
        <v>1.1455541045203564E-4</v>
      </c>
      <c r="Q9028" t="str">
        <f>IF(SalesData[[#This Row],[Discount]]&gt;0, "Yes", "No")</f>
        <v>Yes</v>
      </c>
      <c r="R9028" t="str">
        <f>TEXT(SalesData[[#This Row],[Order Date]],"mmm-yyyy")</f>
        <v>Mar-2025</v>
      </c>
      <c r="S9028">
        <f>YEAR(SalesData[[#This Row],[Order Date]])*100 + MONTH(SalesData[[#This Row],[Order Date]])</f>
        <v>202503</v>
      </c>
    </row>
    <row r="9029" spans="1:19" x14ac:dyDescent="0.3">
      <c r="A9029" t="s">
        <v>1825</v>
      </c>
      <c r="B9029" s="3">
        <v>45737</v>
      </c>
      <c r="C9029" t="s">
        <v>1826</v>
      </c>
      <c r="D9029" t="s">
        <v>23</v>
      </c>
      <c r="E9029" t="s">
        <v>14</v>
      </c>
      <c r="F9029" t="s">
        <v>91</v>
      </c>
      <c r="G9029">
        <v>6</v>
      </c>
      <c r="H9029" s="5">
        <v>709.88</v>
      </c>
      <c r="I9029" s="5">
        <v>0.28999999999999998</v>
      </c>
      <c r="J9029" s="5">
        <v>3024.0888</v>
      </c>
      <c r="K9029" s="5">
        <v>696.49382837869518</v>
      </c>
      <c r="L9029">
        <f>YEAR(SalesData[Order Date])</f>
        <v>2025</v>
      </c>
      <c r="M9029">
        <f>MONTH(SalesData[Order Date])</f>
        <v>3</v>
      </c>
      <c r="N9029" t="str">
        <f>TEXT(SalesData[[#This Row],[Order Date]], "mmmm")</f>
        <v>March</v>
      </c>
      <c r="O9029" s="7">
        <f>IF(SalesData[Sales]=0,0,SalesData[Profit]/SalesData[Sales])</f>
        <v>0.23031526996783136</v>
      </c>
      <c r="P9029" s="8">
        <f t="shared" si="141"/>
        <v>6.8086624969478402E-5</v>
      </c>
      <c r="Q9029" t="str">
        <f>IF(SalesData[[#This Row],[Discount]]&gt;0, "Yes", "No")</f>
        <v>Yes</v>
      </c>
      <c r="R9029" t="str">
        <f>TEXT(SalesData[[#This Row],[Order Date]],"mmm-yyyy")</f>
        <v>Mar-2025</v>
      </c>
      <c r="S9029">
        <f>YEAR(SalesData[[#This Row],[Order Date]])*100 + MONTH(SalesData[[#This Row],[Order Date]])</f>
        <v>202503</v>
      </c>
    </row>
    <row r="9030" spans="1:19" x14ac:dyDescent="0.3">
      <c r="A9030" t="s">
        <v>1859</v>
      </c>
      <c r="B9030" s="3">
        <v>45735</v>
      </c>
      <c r="C9030" t="s">
        <v>1860</v>
      </c>
      <c r="D9030" t="s">
        <v>30</v>
      </c>
      <c r="E9030" t="s">
        <v>26</v>
      </c>
      <c r="F9030" t="s">
        <v>53</v>
      </c>
      <c r="G9030">
        <v>1</v>
      </c>
      <c r="H9030" s="5">
        <v>500.77</v>
      </c>
      <c r="I9030" s="5">
        <v>0.13</v>
      </c>
      <c r="J9030" s="5">
        <v>435.66989999999998</v>
      </c>
      <c r="K9030" s="5">
        <v>49.098385036472642</v>
      </c>
      <c r="L9030">
        <f>YEAR(SalesData[Order Date])</f>
        <v>2025</v>
      </c>
      <c r="M9030">
        <f>MONTH(SalesData[Order Date])</f>
        <v>3</v>
      </c>
      <c r="N9030" t="str">
        <f>TEXT(SalesData[[#This Row],[Order Date]], "mmmm")</f>
        <v>March</v>
      </c>
      <c r="O9030" s="7">
        <f>IF(SalesData[Sales]=0,0,SalesData[Profit]/SalesData[Sales])</f>
        <v>0.11269629835908482</v>
      </c>
      <c r="P9030" s="8">
        <f t="shared" si="141"/>
        <v>2.596002156678715E-4</v>
      </c>
      <c r="Q9030" t="str">
        <f>IF(SalesData[[#This Row],[Discount]]&gt;0, "Yes", "No")</f>
        <v>Yes</v>
      </c>
      <c r="R9030" t="str">
        <f>TEXT(SalesData[[#This Row],[Order Date]],"mmm-yyyy")</f>
        <v>Mar-2025</v>
      </c>
      <c r="S9030">
        <f>YEAR(SalesData[[#This Row],[Order Date]])*100 + MONTH(SalesData[[#This Row],[Order Date]])</f>
        <v>202503</v>
      </c>
    </row>
    <row r="9031" spans="1:19" x14ac:dyDescent="0.3">
      <c r="A9031" t="s">
        <v>2002</v>
      </c>
      <c r="B9031" s="3">
        <v>45739</v>
      </c>
      <c r="C9031" t="s">
        <v>2003</v>
      </c>
      <c r="D9031" t="s">
        <v>23</v>
      </c>
      <c r="E9031" t="s">
        <v>14</v>
      </c>
      <c r="F9031" t="s">
        <v>44</v>
      </c>
      <c r="G9031">
        <v>7</v>
      </c>
      <c r="H9031" s="5">
        <v>277.07</v>
      </c>
      <c r="I9031" s="5">
        <v>0.04</v>
      </c>
      <c r="J9031" s="5">
        <v>1861.9104</v>
      </c>
      <c r="K9031" s="5">
        <v>446.75702248188281</v>
      </c>
      <c r="L9031">
        <f>YEAR(SalesData[Order Date])</f>
        <v>2025</v>
      </c>
      <c r="M9031">
        <f>MONTH(SalesData[Order Date])</f>
        <v>3</v>
      </c>
      <c r="N9031" t="str">
        <f>TEXT(SalesData[[#This Row],[Order Date]], "mmmm")</f>
        <v>March</v>
      </c>
      <c r="O9031" s="7">
        <f>IF(SalesData[Sales]=0,0,SalesData[Profit]/SalesData[Sales])</f>
        <v>0.23994550032154222</v>
      </c>
      <c r="P9031" s="8">
        <f t="shared" si="141"/>
        <v>2.0623978468566477E-5</v>
      </c>
      <c r="Q9031" t="str">
        <f>IF(SalesData[[#This Row],[Discount]]&gt;0, "Yes", "No")</f>
        <v>Yes</v>
      </c>
      <c r="R9031" t="str">
        <f>TEXT(SalesData[[#This Row],[Order Date]],"mmm-yyyy")</f>
        <v>Mar-2025</v>
      </c>
      <c r="S9031">
        <f>YEAR(SalesData[[#This Row],[Order Date]])*100 + MONTH(SalesData[[#This Row],[Order Date]])</f>
        <v>202503</v>
      </c>
    </row>
    <row r="9032" spans="1:19" x14ac:dyDescent="0.3">
      <c r="A9032" t="s">
        <v>2008</v>
      </c>
      <c r="B9032" s="3">
        <v>45742</v>
      </c>
      <c r="C9032" t="s">
        <v>2009</v>
      </c>
      <c r="D9032" t="s">
        <v>18</v>
      </c>
      <c r="E9032" t="s">
        <v>26</v>
      </c>
      <c r="F9032" t="s">
        <v>39</v>
      </c>
      <c r="G9032">
        <v>9</v>
      </c>
      <c r="H9032" s="5">
        <v>351.08</v>
      </c>
      <c r="I9032" s="5">
        <v>0.23</v>
      </c>
      <c r="J9032" s="5">
        <v>2432.9843999999998</v>
      </c>
      <c r="K9032" s="5">
        <v>449.07210733026648</v>
      </c>
      <c r="L9032">
        <f>YEAR(SalesData[Order Date])</f>
        <v>2025</v>
      </c>
      <c r="M9032">
        <f>MONTH(SalesData[Order Date])</f>
        <v>3</v>
      </c>
      <c r="N9032" t="str">
        <f>TEXT(SalesData[[#This Row],[Order Date]], "mmmm")</f>
        <v>March</v>
      </c>
      <c r="O9032" s="7">
        <f>IF(SalesData[Sales]=0,0,SalesData[Profit]/SalesData[Sales])</f>
        <v>0.18457664888039008</v>
      </c>
      <c r="P9032" s="8">
        <f t="shared" si="141"/>
        <v>7.2791259985061977E-5</v>
      </c>
      <c r="Q9032" t="str">
        <f>IF(SalesData[[#This Row],[Discount]]&gt;0, "Yes", "No")</f>
        <v>Yes</v>
      </c>
      <c r="R9032" t="str">
        <f>TEXT(SalesData[[#This Row],[Order Date]],"mmm-yyyy")</f>
        <v>Mar-2025</v>
      </c>
      <c r="S9032">
        <f>YEAR(SalesData[[#This Row],[Order Date]])*100 + MONTH(SalesData[[#This Row],[Order Date]])</f>
        <v>202503</v>
      </c>
    </row>
    <row r="9033" spans="1:19" x14ac:dyDescent="0.3">
      <c r="A9033" t="s">
        <v>2038</v>
      </c>
      <c r="B9033" s="3">
        <v>45743</v>
      </c>
      <c r="C9033" t="s">
        <v>2039</v>
      </c>
      <c r="D9033" t="s">
        <v>23</v>
      </c>
      <c r="E9033" t="s">
        <v>26</v>
      </c>
      <c r="F9033" t="s">
        <v>91</v>
      </c>
      <c r="G9033">
        <v>9</v>
      </c>
      <c r="H9033" s="5">
        <v>390.83</v>
      </c>
      <c r="I9033" s="5">
        <v>0.01</v>
      </c>
      <c r="J9033" s="5">
        <v>3482.2953000000002</v>
      </c>
      <c r="K9033" s="5">
        <v>789.05135885917264</v>
      </c>
      <c r="L9033">
        <f>YEAR(SalesData[Order Date])</f>
        <v>2025</v>
      </c>
      <c r="M9033">
        <f>MONTH(SalesData[Order Date])</f>
        <v>3</v>
      </c>
      <c r="N9033" t="str">
        <f>TEXT(SalesData[[#This Row],[Order Date]], "mmmm")</f>
        <v>March</v>
      </c>
      <c r="O9033" s="7">
        <f>IF(SalesData[Sales]=0,0,SalesData[Profit]/SalesData[Sales])</f>
        <v>0.22658944485815793</v>
      </c>
      <c r="P9033" s="8">
        <f t="shared" si="141"/>
        <v>2.8429524629918665E-6</v>
      </c>
      <c r="Q9033" t="str">
        <f>IF(SalesData[[#This Row],[Discount]]&gt;0, "Yes", "No")</f>
        <v>Yes</v>
      </c>
      <c r="R9033" t="str">
        <f>TEXT(SalesData[[#This Row],[Order Date]],"mmm-yyyy")</f>
        <v>Mar-2025</v>
      </c>
      <c r="S9033">
        <f>YEAR(SalesData[[#This Row],[Order Date]])*100 + MONTH(SalesData[[#This Row],[Order Date]])</f>
        <v>202503</v>
      </c>
    </row>
    <row r="9034" spans="1:19" x14ac:dyDescent="0.3">
      <c r="A9034" t="s">
        <v>2042</v>
      </c>
      <c r="B9034" s="3">
        <v>45739</v>
      </c>
      <c r="C9034" t="s">
        <v>2043</v>
      </c>
      <c r="D9034" t="s">
        <v>18</v>
      </c>
      <c r="E9034" t="s">
        <v>19</v>
      </c>
      <c r="F9034" t="s">
        <v>27</v>
      </c>
      <c r="G9034">
        <v>2</v>
      </c>
      <c r="H9034" s="5">
        <v>278.77</v>
      </c>
      <c r="I9034" s="5">
        <v>0.03</v>
      </c>
      <c r="J9034" s="5">
        <v>540.8137999999999</v>
      </c>
      <c r="K9034" s="5">
        <v>33.339903119462292</v>
      </c>
      <c r="L9034">
        <f>YEAR(SalesData[Order Date])</f>
        <v>2025</v>
      </c>
      <c r="M9034">
        <f>MONTH(SalesData[Order Date])</f>
        <v>3</v>
      </c>
      <c r="N9034" t="str">
        <f>TEXT(SalesData[[#This Row],[Order Date]], "mmmm")</f>
        <v>March</v>
      </c>
      <c r="O9034" s="7">
        <f>IF(SalesData[Sales]=0,0,SalesData[Profit]/SalesData[Sales])</f>
        <v>6.164765603145167E-2</v>
      </c>
      <c r="P9034" s="8">
        <f t="shared" si="141"/>
        <v>5.3807798543602257E-5</v>
      </c>
      <c r="Q9034" t="str">
        <f>IF(SalesData[[#This Row],[Discount]]&gt;0, "Yes", "No")</f>
        <v>Yes</v>
      </c>
      <c r="R9034" t="str">
        <f>TEXT(SalesData[[#This Row],[Order Date]],"mmm-yyyy")</f>
        <v>Mar-2025</v>
      </c>
      <c r="S9034">
        <f>YEAR(SalesData[[#This Row],[Order Date]])*100 + MONTH(SalesData[[#This Row],[Order Date]])</f>
        <v>202503</v>
      </c>
    </row>
    <row r="9035" spans="1:19" x14ac:dyDescent="0.3">
      <c r="A9035" t="s">
        <v>2092</v>
      </c>
      <c r="B9035" s="3">
        <v>45720</v>
      </c>
      <c r="C9035" t="s">
        <v>2093</v>
      </c>
      <c r="D9035" t="s">
        <v>13</v>
      </c>
      <c r="E9035" t="s">
        <v>19</v>
      </c>
      <c r="F9035" t="s">
        <v>27</v>
      </c>
      <c r="G9035">
        <v>6</v>
      </c>
      <c r="H9035" s="5">
        <v>113.92</v>
      </c>
      <c r="I9035" s="5">
        <v>0.3</v>
      </c>
      <c r="J9035" s="5">
        <v>478.46399999999988</v>
      </c>
      <c r="K9035" s="5">
        <v>98.6310999453774</v>
      </c>
      <c r="L9035">
        <f>YEAR(SalesData[Order Date])</f>
        <v>2025</v>
      </c>
      <c r="M9035">
        <f>MONTH(SalesData[Order Date])</f>
        <v>3</v>
      </c>
      <c r="N9035" t="str">
        <f>TEXT(SalesData[[#This Row],[Order Date]], "mmmm")</f>
        <v>March</v>
      </c>
      <c r="O9035" s="7">
        <f>IF(SalesData[Sales]=0,0,SalesData[Profit]/SalesData[Sales])</f>
        <v>0.20614110977080288</v>
      </c>
      <c r="P9035" s="8">
        <f t="shared" si="141"/>
        <v>4.3890449438202246E-4</v>
      </c>
      <c r="Q9035" t="str">
        <f>IF(SalesData[[#This Row],[Discount]]&gt;0, "Yes", "No")</f>
        <v>Yes</v>
      </c>
      <c r="R9035" t="str">
        <f>TEXT(SalesData[[#This Row],[Order Date]],"mmm-yyyy")</f>
        <v>Mar-2025</v>
      </c>
      <c r="S9035">
        <f>YEAR(SalesData[[#This Row],[Order Date]])*100 + MONTH(SalesData[[#This Row],[Order Date]])</f>
        <v>202503</v>
      </c>
    </row>
    <row r="9036" spans="1:19" x14ac:dyDescent="0.3">
      <c r="A9036" t="s">
        <v>2125</v>
      </c>
      <c r="B9036" s="3">
        <v>45717</v>
      </c>
      <c r="C9036" t="s">
        <v>2126</v>
      </c>
      <c r="D9036" t="s">
        <v>23</v>
      </c>
      <c r="E9036" t="s">
        <v>19</v>
      </c>
      <c r="F9036" t="s">
        <v>31</v>
      </c>
      <c r="G9036">
        <v>6</v>
      </c>
      <c r="H9036" s="5">
        <v>381.02</v>
      </c>
      <c r="I9036" s="5">
        <v>0.02</v>
      </c>
      <c r="J9036" s="5">
        <v>2240.3975999999998</v>
      </c>
      <c r="K9036" s="5">
        <v>668.39183379703081</v>
      </c>
      <c r="L9036">
        <f>YEAR(SalesData[Order Date])</f>
        <v>2025</v>
      </c>
      <c r="M9036">
        <f>MONTH(SalesData[Order Date])</f>
        <v>3</v>
      </c>
      <c r="N9036" t="str">
        <f>TEXT(SalesData[[#This Row],[Order Date]], "mmmm")</f>
        <v>March</v>
      </c>
      <c r="O9036" s="7">
        <f>IF(SalesData[Sales]=0,0,SalesData[Profit]/SalesData[Sales])</f>
        <v>0.29833625683094417</v>
      </c>
      <c r="P9036" s="8">
        <f t="shared" si="141"/>
        <v>8.7484471506307635E-6</v>
      </c>
      <c r="Q9036" t="str">
        <f>IF(SalesData[[#This Row],[Discount]]&gt;0, "Yes", "No")</f>
        <v>Yes</v>
      </c>
      <c r="R9036" t="str">
        <f>TEXT(SalesData[[#This Row],[Order Date]],"mmm-yyyy")</f>
        <v>Mar-2025</v>
      </c>
      <c r="S9036">
        <f>YEAR(SalesData[[#This Row],[Order Date]])*100 + MONTH(SalesData[[#This Row],[Order Date]])</f>
        <v>202503</v>
      </c>
    </row>
    <row r="9037" spans="1:19" x14ac:dyDescent="0.3">
      <c r="A9037" t="s">
        <v>2223</v>
      </c>
      <c r="B9037" s="3">
        <v>45746</v>
      </c>
      <c r="C9037" t="s">
        <v>2224</v>
      </c>
      <c r="D9037" t="s">
        <v>30</v>
      </c>
      <c r="E9037" t="s">
        <v>14</v>
      </c>
      <c r="F9037" t="s">
        <v>62</v>
      </c>
      <c r="G9037">
        <v>6</v>
      </c>
      <c r="H9037" s="5">
        <v>800.09</v>
      </c>
      <c r="I9037" s="5">
        <v>0.05</v>
      </c>
      <c r="J9037" s="5">
        <v>4560.5129999999999</v>
      </c>
      <c r="K9037" s="5">
        <v>1151.6322597234059</v>
      </c>
      <c r="L9037">
        <f>YEAR(SalesData[Order Date])</f>
        <v>2025</v>
      </c>
      <c r="M9037">
        <f>MONTH(SalesData[Order Date])</f>
        <v>3</v>
      </c>
      <c r="N9037" t="str">
        <f>TEXT(SalesData[[#This Row],[Order Date]], "mmmm")</f>
        <v>March</v>
      </c>
      <c r="O9037" s="7">
        <f>IF(SalesData[Sales]=0,0,SalesData[Profit]/SalesData[Sales])</f>
        <v>0.25252252536576608</v>
      </c>
      <c r="P9037" s="8">
        <f t="shared" si="141"/>
        <v>1.0415494923487775E-5</v>
      </c>
      <c r="Q9037" t="str">
        <f>IF(SalesData[[#This Row],[Discount]]&gt;0, "Yes", "No")</f>
        <v>Yes</v>
      </c>
      <c r="R9037" t="str">
        <f>TEXT(SalesData[[#This Row],[Order Date]],"mmm-yyyy")</f>
        <v>Mar-2025</v>
      </c>
      <c r="S9037">
        <f>YEAR(SalesData[[#This Row],[Order Date]])*100 + MONTH(SalesData[[#This Row],[Order Date]])</f>
        <v>202503</v>
      </c>
    </row>
    <row r="9038" spans="1:19" x14ac:dyDescent="0.3">
      <c r="A9038" t="s">
        <v>2261</v>
      </c>
      <c r="B9038" s="3">
        <v>45731</v>
      </c>
      <c r="C9038" t="s">
        <v>2262</v>
      </c>
      <c r="D9038" t="s">
        <v>13</v>
      </c>
      <c r="E9038" t="s">
        <v>26</v>
      </c>
      <c r="F9038" t="s">
        <v>20</v>
      </c>
      <c r="G9038">
        <v>9</v>
      </c>
      <c r="H9038" s="5">
        <v>208.09</v>
      </c>
      <c r="I9038" s="5">
        <v>0.05</v>
      </c>
      <c r="J9038" s="5">
        <v>1779.1695</v>
      </c>
      <c r="K9038" s="5">
        <v>147.7378817032351</v>
      </c>
      <c r="L9038">
        <f>YEAR(SalesData[Order Date])</f>
        <v>2025</v>
      </c>
      <c r="M9038">
        <f>MONTH(SalesData[Order Date])</f>
        <v>3</v>
      </c>
      <c r="N9038" t="str">
        <f>TEXT(SalesData[[#This Row],[Order Date]], "mmmm")</f>
        <v>March</v>
      </c>
      <c r="O9038" s="7">
        <f>IF(SalesData[Sales]=0,0,SalesData[Profit]/SalesData[Sales])</f>
        <v>8.3037553028665959E-2</v>
      </c>
      <c r="P9038" s="8">
        <f t="shared" si="141"/>
        <v>2.6697849755180719E-5</v>
      </c>
      <c r="Q9038" t="str">
        <f>IF(SalesData[[#This Row],[Discount]]&gt;0, "Yes", "No")</f>
        <v>Yes</v>
      </c>
      <c r="R9038" t="str">
        <f>TEXT(SalesData[[#This Row],[Order Date]],"mmm-yyyy")</f>
        <v>Mar-2025</v>
      </c>
      <c r="S9038">
        <f>YEAR(SalesData[[#This Row],[Order Date]])*100 + MONTH(SalesData[[#This Row],[Order Date]])</f>
        <v>202503</v>
      </c>
    </row>
    <row r="9039" spans="1:19" x14ac:dyDescent="0.3">
      <c r="A9039" t="s">
        <v>2295</v>
      </c>
      <c r="B9039" s="3">
        <v>45741</v>
      </c>
      <c r="C9039" t="s">
        <v>2296</v>
      </c>
      <c r="D9039" t="s">
        <v>18</v>
      </c>
      <c r="E9039" t="s">
        <v>19</v>
      </c>
      <c r="F9039" t="s">
        <v>15</v>
      </c>
      <c r="G9039">
        <v>8</v>
      </c>
      <c r="H9039" s="5">
        <v>365.36</v>
      </c>
      <c r="I9039" s="5">
        <v>0.02</v>
      </c>
      <c r="J9039" s="5">
        <v>2864.4223999999999</v>
      </c>
      <c r="K9039" s="5">
        <v>419.66652496455998</v>
      </c>
      <c r="L9039">
        <f>YEAR(SalesData[Order Date])</f>
        <v>2025</v>
      </c>
      <c r="M9039">
        <f>MONTH(SalesData[Order Date])</f>
        <v>3</v>
      </c>
      <c r="N9039" t="str">
        <f>TEXT(SalesData[[#This Row],[Order Date]], "mmmm")</f>
        <v>March</v>
      </c>
      <c r="O9039" s="7">
        <f>IF(SalesData[Sales]=0,0,SalesData[Profit]/SalesData[Sales])</f>
        <v>0.14650999969996045</v>
      </c>
      <c r="P9039" s="8">
        <f t="shared" si="141"/>
        <v>6.8425662360411644E-6</v>
      </c>
      <c r="Q9039" t="str">
        <f>IF(SalesData[[#This Row],[Discount]]&gt;0, "Yes", "No")</f>
        <v>Yes</v>
      </c>
      <c r="R9039" t="str">
        <f>TEXT(SalesData[[#This Row],[Order Date]],"mmm-yyyy")</f>
        <v>Mar-2025</v>
      </c>
      <c r="S9039">
        <f>YEAR(SalesData[[#This Row],[Order Date]])*100 + MONTH(SalesData[[#This Row],[Order Date]])</f>
        <v>202503</v>
      </c>
    </row>
    <row r="9040" spans="1:19" x14ac:dyDescent="0.3">
      <c r="A9040" t="s">
        <v>2349</v>
      </c>
      <c r="B9040" s="3">
        <v>45719</v>
      </c>
      <c r="C9040" t="s">
        <v>2350</v>
      </c>
      <c r="D9040" t="s">
        <v>30</v>
      </c>
      <c r="E9040" t="s">
        <v>14</v>
      </c>
      <c r="F9040" t="s">
        <v>15</v>
      </c>
      <c r="G9040">
        <v>6</v>
      </c>
      <c r="H9040" s="5">
        <v>375.13</v>
      </c>
      <c r="I9040" s="5">
        <v>0.1</v>
      </c>
      <c r="J9040" s="5">
        <v>2025.702</v>
      </c>
      <c r="K9040" s="5">
        <v>415.86504895852028</v>
      </c>
      <c r="L9040">
        <f>YEAR(SalesData[Order Date])</f>
        <v>2025</v>
      </c>
      <c r="M9040">
        <f>MONTH(SalesData[Order Date])</f>
        <v>3</v>
      </c>
      <c r="N9040" t="str">
        <f>TEXT(SalesData[[#This Row],[Order Date]], "mmmm")</f>
        <v>March</v>
      </c>
      <c r="O9040" s="7">
        <f>IF(SalesData[Sales]=0,0,SalesData[Profit]/SalesData[Sales])</f>
        <v>0.20529428758944815</v>
      </c>
      <c r="P9040" s="8">
        <f t="shared" si="141"/>
        <v>4.4429042376420628E-5</v>
      </c>
      <c r="Q9040" t="str">
        <f>IF(SalesData[[#This Row],[Discount]]&gt;0, "Yes", "No")</f>
        <v>Yes</v>
      </c>
      <c r="R9040" t="str">
        <f>TEXT(SalesData[[#This Row],[Order Date]],"mmm-yyyy")</f>
        <v>Mar-2025</v>
      </c>
      <c r="S9040">
        <f>YEAR(SalesData[[#This Row],[Order Date]])*100 + MONTH(SalesData[[#This Row],[Order Date]])</f>
        <v>202503</v>
      </c>
    </row>
    <row r="9041" spans="1:19" x14ac:dyDescent="0.3">
      <c r="A9041" t="s">
        <v>2388</v>
      </c>
      <c r="B9041" s="3">
        <v>45720</v>
      </c>
      <c r="C9041" t="s">
        <v>2389</v>
      </c>
      <c r="D9041" t="s">
        <v>30</v>
      </c>
      <c r="E9041" t="s">
        <v>14</v>
      </c>
      <c r="F9041" t="s">
        <v>39</v>
      </c>
      <c r="G9041">
        <v>4</v>
      </c>
      <c r="H9041" s="5">
        <v>465.08</v>
      </c>
      <c r="I9041" s="5">
        <v>0.25</v>
      </c>
      <c r="J9041" s="5">
        <v>1395.24</v>
      </c>
      <c r="K9041" s="5">
        <v>267.38371318900442</v>
      </c>
      <c r="L9041">
        <f>YEAR(SalesData[Order Date])</f>
        <v>2025</v>
      </c>
      <c r="M9041">
        <f>MONTH(SalesData[Order Date])</f>
        <v>3</v>
      </c>
      <c r="N9041" t="str">
        <f>TEXT(SalesData[[#This Row],[Order Date]], "mmmm")</f>
        <v>March</v>
      </c>
      <c r="O9041" s="7">
        <f>IF(SalesData[Sales]=0,0,SalesData[Profit]/SalesData[Sales])</f>
        <v>0.19163994236762452</v>
      </c>
      <c r="P9041" s="8">
        <f t="shared" si="141"/>
        <v>1.3438548206760127E-4</v>
      </c>
      <c r="Q9041" t="str">
        <f>IF(SalesData[[#This Row],[Discount]]&gt;0, "Yes", "No")</f>
        <v>Yes</v>
      </c>
      <c r="R9041" t="str">
        <f>TEXT(SalesData[[#This Row],[Order Date]],"mmm-yyyy")</f>
        <v>Mar-2025</v>
      </c>
      <c r="S9041">
        <f>YEAR(SalesData[[#This Row],[Order Date]])*100 + MONTH(SalesData[[#This Row],[Order Date]])</f>
        <v>202503</v>
      </c>
    </row>
    <row r="9042" spans="1:19" x14ac:dyDescent="0.3">
      <c r="A9042" t="s">
        <v>2464</v>
      </c>
      <c r="B9042" s="3">
        <v>45721</v>
      </c>
      <c r="C9042" t="s">
        <v>2465</v>
      </c>
      <c r="D9042" t="s">
        <v>23</v>
      </c>
      <c r="E9042" t="s">
        <v>14</v>
      </c>
      <c r="F9042" t="s">
        <v>91</v>
      </c>
      <c r="G9042">
        <v>5</v>
      </c>
      <c r="H9042" s="5">
        <v>493.55</v>
      </c>
      <c r="I9042" s="5">
        <v>0.28999999999999998</v>
      </c>
      <c r="J9042" s="5">
        <v>1752.1025</v>
      </c>
      <c r="K9042" s="5">
        <v>356.66268035772907</v>
      </c>
      <c r="L9042">
        <f>YEAR(SalesData[Order Date])</f>
        <v>2025</v>
      </c>
      <c r="M9042">
        <f>MONTH(SalesData[Order Date])</f>
        <v>3</v>
      </c>
      <c r="N9042" t="str">
        <f>TEXT(SalesData[[#This Row],[Order Date]], "mmmm")</f>
        <v>March</v>
      </c>
      <c r="O9042" s="7">
        <f>IF(SalesData[Sales]=0,0,SalesData[Profit]/SalesData[Sales])</f>
        <v>0.2035626798989951</v>
      </c>
      <c r="P9042" s="8">
        <f t="shared" si="141"/>
        <v>1.175159558302097E-4</v>
      </c>
      <c r="Q9042" t="str">
        <f>IF(SalesData[[#This Row],[Discount]]&gt;0, "Yes", "No")</f>
        <v>Yes</v>
      </c>
      <c r="R9042" t="str">
        <f>TEXT(SalesData[[#This Row],[Order Date]],"mmm-yyyy")</f>
        <v>Mar-2025</v>
      </c>
      <c r="S9042">
        <f>YEAR(SalesData[[#This Row],[Order Date]])*100 + MONTH(SalesData[[#This Row],[Order Date]])</f>
        <v>202503</v>
      </c>
    </row>
    <row r="9043" spans="1:19" x14ac:dyDescent="0.3">
      <c r="A9043" t="s">
        <v>2466</v>
      </c>
      <c r="B9043" s="3">
        <v>45738</v>
      </c>
      <c r="C9043" t="s">
        <v>2467</v>
      </c>
      <c r="D9043" t="s">
        <v>18</v>
      </c>
      <c r="E9043" t="s">
        <v>26</v>
      </c>
      <c r="F9043" t="s">
        <v>15</v>
      </c>
      <c r="G9043">
        <v>2</v>
      </c>
      <c r="H9043" s="5">
        <v>867.75</v>
      </c>
      <c r="I9043" s="5">
        <v>0.19</v>
      </c>
      <c r="J9043" s="5">
        <v>1405.7550000000001</v>
      </c>
      <c r="K9043" s="5">
        <v>420.00114883718828</v>
      </c>
      <c r="L9043">
        <f>YEAR(SalesData[Order Date])</f>
        <v>2025</v>
      </c>
      <c r="M9043">
        <f>MONTH(SalesData[Order Date])</f>
        <v>3</v>
      </c>
      <c r="N9043" t="str">
        <f>TEXT(SalesData[[#This Row],[Order Date]], "mmmm")</f>
        <v>March</v>
      </c>
      <c r="O9043" s="7">
        <f>IF(SalesData[Sales]=0,0,SalesData[Profit]/SalesData[Sales])</f>
        <v>0.29877265159091609</v>
      </c>
      <c r="P9043" s="8">
        <f t="shared" si="141"/>
        <v>1.0947853644482858E-4</v>
      </c>
      <c r="Q9043" t="str">
        <f>IF(SalesData[[#This Row],[Discount]]&gt;0, "Yes", "No")</f>
        <v>Yes</v>
      </c>
      <c r="R9043" t="str">
        <f>TEXT(SalesData[[#This Row],[Order Date]],"mmm-yyyy")</f>
        <v>Mar-2025</v>
      </c>
      <c r="S9043">
        <f>YEAR(SalesData[[#This Row],[Order Date]])*100 + MONTH(SalesData[[#This Row],[Order Date]])</f>
        <v>202503</v>
      </c>
    </row>
    <row r="9044" spans="1:19" x14ac:dyDescent="0.3">
      <c r="A9044" t="s">
        <v>2550</v>
      </c>
      <c r="B9044" s="3">
        <v>45745</v>
      </c>
      <c r="C9044" t="s">
        <v>2551</v>
      </c>
      <c r="D9044" t="s">
        <v>30</v>
      </c>
      <c r="E9044" t="s">
        <v>26</v>
      </c>
      <c r="F9044" t="s">
        <v>44</v>
      </c>
      <c r="G9044">
        <v>3</v>
      </c>
      <c r="H9044" s="5">
        <v>196.82</v>
      </c>
      <c r="I9044" s="5">
        <v>0.04</v>
      </c>
      <c r="J9044" s="5">
        <v>566.84159999999997</v>
      </c>
      <c r="K9044" s="5">
        <v>98.1031517831142</v>
      </c>
      <c r="L9044">
        <f>YEAR(SalesData[Order Date])</f>
        <v>2025</v>
      </c>
      <c r="M9044">
        <f>MONTH(SalesData[Order Date])</f>
        <v>3</v>
      </c>
      <c r="N9044" t="str">
        <f>TEXT(SalesData[[#This Row],[Order Date]], "mmmm")</f>
        <v>March</v>
      </c>
      <c r="O9044" s="7">
        <f>IF(SalesData[Sales]=0,0,SalesData[Profit]/SalesData[Sales])</f>
        <v>0.17306978136945877</v>
      </c>
      <c r="P9044" s="8">
        <f t="shared" si="141"/>
        <v>6.7743792974968666E-5</v>
      </c>
      <c r="Q9044" t="str">
        <f>IF(SalesData[[#This Row],[Discount]]&gt;0, "Yes", "No")</f>
        <v>Yes</v>
      </c>
      <c r="R9044" t="str">
        <f>TEXT(SalesData[[#This Row],[Order Date]],"mmm-yyyy")</f>
        <v>Mar-2025</v>
      </c>
      <c r="S9044">
        <f>YEAR(SalesData[[#This Row],[Order Date]])*100 + MONTH(SalesData[[#This Row],[Order Date]])</f>
        <v>202503</v>
      </c>
    </row>
    <row r="9045" spans="1:19" x14ac:dyDescent="0.3">
      <c r="A9045" t="s">
        <v>2562</v>
      </c>
      <c r="B9045" s="3">
        <v>45737</v>
      </c>
      <c r="C9045" t="s">
        <v>2563</v>
      </c>
      <c r="D9045" t="s">
        <v>18</v>
      </c>
      <c r="E9045" t="s">
        <v>26</v>
      </c>
      <c r="F9045" t="s">
        <v>53</v>
      </c>
      <c r="G9045">
        <v>8</v>
      </c>
      <c r="H9045" s="5">
        <v>807.93</v>
      </c>
      <c r="I9045" s="5">
        <v>0.05</v>
      </c>
      <c r="J9045" s="5">
        <v>6140.2679999999991</v>
      </c>
      <c r="K9045" s="5">
        <v>785.11970251954165</v>
      </c>
      <c r="L9045">
        <f>YEAR(SalesData[Order Date])</f>
        <v>2025</v>
      </c>
      <c r="M9045">
        <f>MONTH(SalesData[Order Date])</f>
        <v>3</v>
      </c>
      <c r="N9045" t="str">
        <f>TEXT(SalesData[[#This Row],[Order Date]], "mmmm")</f>
        <v>March</v>
      </c>
      <c r="O9045" s="7">
        <f>IF(SalesData[Sales]=0,0,SalesData[Profit]/SalesData[Sales])</f>
        <v>0.12786407735290084</v>
      </c>
      <c r="P9045" s="8">
        <f t="shared" si="141"/>
        <v>7.7358186971643592E-6</v>
      </c>
      <c r="Q9045" t="str">
        <f>IF(SalesData[[#This Row],[Discount]]&gt;0, "Yes", "No")</f>
        <v>Yes</v>
      </c>
      <c r="R9045" t="str">
        <f>TEXT(SalesData[[#This Row],[Order Date]],"mmm-yyyy")</f>
        <v>Mar-2025</v>
      </c>
      <c r="S9045">
        <f>YEAR(SalesData[[#This Row],[Order Date]])*100 + MONTH(SalesData[[#This Row],[Order Date]])</f>
        <v>202503</v>
      </c>
    </row>
    <row r="9046" spans="1:19" x14ac:dyDescent="0.3">
      <c r="A9046" t="s">
        <v>2604</v>
      </c>
      <c r="B9046" s="3">
        <v>45744</v>
      </c>
      <c r="C9046" t="s">
        <v>2605</v>
      </c>
      <c r="D9046" t="s">
        <v>13</v>
      </c>
      <c r="E9046" t="s">
        <v>26</v>
      </c>
      <c r="F9046" t="s">
        <v>91</v>
      </c>
      <c r="G9046">
        <v>8</v>
      </c>
      <c r="H9046" s="5">
        <v>471.61</v>
      </c>
      <c r="I9046" s="5">
        <v>0.03</v>
      </c>
      <c r="J9046" s="5">
        <v>3659.6936000000001</v>
      </c>
      <c r="K9046" s="5">
        <v>537.13941583269207</v>
      </c>
      <c r="L9046">
        <f>YEAR(SalesData[Order Date])</f>
        <v>2025</v>
      </c>
      <c r="M9046">
        <f>MONTH(SalesData[Order Date])</f>
        <v>3</v>
      </c>
      <c r="N9046" t="str">
        <f>TEXT(SalesData[[#This Row],[Order Date]], "mmmm")</f>
        <v>March</v>
      </c>
      <c r="O9046" s="7">
        <f>IF(SalesData[Sales]=0,0,SalesData[Profit]/SalesData[Sales])</f>
        <v>0.14677169034934839</v>
      </c>
      <c r="P9046" s="8">
        <f t="shared" si="141"/>
        <v>7.9514853374610372E-6</v>
      </c>
      <c r="Q9046" t="str">
        <f>IF(SalesData[[#This Row],[Discount]]&gt;0, "Yes", "No")</f>
        <v>Yes</v>
      </c>
      <c r="R9046" t="str">
        <f>TEXT(SalesData[[#This Row],[Order Date]],"mmm-yyyy")</f>
        <v>Mar-2025</v>
      </c>
      <c r="S9046">
        <f>YEAR(SalesData[[#This Row],[Order Date]])*100 + MONTH(SalesData[[#This Row],[Order Date]])</f>
        <v>202503</v>
      </c>
    </row>
    <row r="9047" spans="1:19" x14ac:dyDescent="0.3">
      <c r="A9047" t="s">
        <v>2622</v>
      </c>
      <c r="B9047" s="3">
        <v>45741</v>
      </c>
      <c r="C9047" t="s">
        <v>2623</v>
      </c>
      <c r="D9047" t="s">
        <v>23</v>
      </c>
      <c r="E9047" t="s">
        <v>26</v>
      </c>
      <c r="F9047" t="s">
        <v>44</v>
      </c>
      <c r="G9047">
        <v>7</v>
      </c>
      <c r="H9047" s="5">
        <v>766.99</v>
      </c>
      <c r="I9047" s="5">
        <v>7.0000000000000007E-2</v>
      </c>
      <c r="J9047" s="5">
        <v>4993.1049000000003</v>
      </c>
      <c r="K9047" s="5">
        <v>1241.826816506644</v>
      </c>
      <c r="L9047">
        <f>YEAR(SalesData[Order Date])</f>
        <v>2025</v>
      </c>
      <c r="M9047">
        <f>MONTH(SalesData[Order Date])</f>
        <v>3</v>
      </c>
      <c r="N9047" t="str">
        <f>TEXT(SalesData[[#This Row],[Order Date]], "mmmm")</f>
        <v>March</v>
      </c>
      <c r="O9047" s="7">
        <f>IF(SalesData[Sales]=0,0,SalesData[Profit]/SalesData[Sales])</f>
        <v>0.24870833707231826</v>
      </c>
      <c r="P9047" s="8">
        <f t="shared" si="141"/>
        <v>1.3037979634675811E-5</v>
      </c>
      <c r="Q9047" t="str">
        <f>IF(SalesData[[#This Row],[Discount]]&gt;0, "Yes", "No")</f>
        <v>Yes</v>
      </c>
      <c r="R9047" t="str">
        <f>TEXT(SalesData[[#This Row],[Order Date]],"mmm-yyyy")</f>
        <v>Mar-2025</v>
      </c>
      <c r="S9047">
        <f>YEAR(SalesData[[#This Row],[Order Date]])*100 + MONTH(SalesData[[#This Row],[Order Date]])</f>
        <v>202503</v>
      </c>
    </row>
    <row r="9048" spans="1:19" x14ac:dyDescent="0.3">
      <c r="A9048" t="s">
        <v>2670</v>
      </c>
      <c r="B9048" s="3">
        <v>45717</v>
      </c>
      <c r="C9048" t="s">
        <v>2671</v>
      </c>
      <c r="D9048" t="s">
        <v>13</v>
      </c>
      <c r="E9048" t="s">
        <v>14</v>
      </c>
      <c r="F9048" t="s">
        <v>31</v>
      </c>
      <c r="G9048">
        <v>6</v>
      </c>
      <c r="H9048" s="5">
        <v>886.51</v>
      </c>
      <c r="I9048" s="5">
        <v>0.01</v>
      </c>
      <c r="J9048" s="5">
        <v>5265.8693999999996</v>
      </c>
      <c r="K9048" s="5">
        <v>1317.270715182392</v>
      </c>
      <c r="L9048">
        <f>YEAR(SalesData[Order Date])</f>
        <v>2025</v>
      </c>
      <c r="M9048">
        <f>MONTH(SalesData[Order Date])</f>
        <v>3</v>
      </c>
      <c r="N9048" t="str">
        <f>TEXT(SalesData[[#This Row],[Order Date]], "mmmm")</f>
        <v>March</v>
      </c>
      <c r="O9048" s="7">
        <f>IF(SalesData[Sales]=0,0,SalesData[Profit]/SalesData[Sales])</f>
        <v>0.25015256078747267</v>
      </c>
      <c r="P9048" s="8">
        <f t="shared" si="141"/>
        <v>1.8800314341255789E-6</v>
      </c>
      <c r="Q9048" t="str">
        <f>IF(SalesData[[#This Row],[Discount]]&gt;0, "Yes", "No")</f>
        <v>Yes</v>
      </c>
      <c r="R9048" t="str">
        <f>TEXT(SalesData[[#This Row],[Order Date]],"mmm-yyyy")</f>
        <v>Mar-2025</v>
      </c>
      <c r="S9048">
        <f>YEAR(SalesData[[#This Row],[Order Date]])*100 + MONTH(SalesData[[#This Row],[Order Date]])</f>
        <v>202503</v>
      </c>
    </row>
    <row r="9049" spans="1:19" x14ac:dyDescent="0.3">
      <c r="A9049" t="s">
        <v>2763</v>
      </c>
      <c r="B9049" s="3">
        <v>45746</v>
      </c>
      <c r="C9049" t="s">
        <v>2764</v>
      </c>
      <c r="D9049" t="s">
        <v>23</v>
      </c>
      <c r="E9049" t="s">
        <v>26</v>
      </c>
      <c r="F9049" t="s">
        <v>44</v>
      </c>
      <c r="G9049">
        <v>3</v>
      </c>
      <c r="H9049" s="5">
        <v>952.54</v>
      </c>
      <c r="I9049" s="5">
        <v>0.13</v>
      </c>
      <c r="J9049" s="5">
        <v>2486.1293999999998</v>
      </c>
      <c r="K9049" s="5">
        <v>652.79788868239609</v>
      </c>
      <c r="L9049">
        <f>YEAR(SalesData[Order Date])</f>
        <v>2025</v>
      </c>
      <c r="M9049">
        <f>MONTH(SalesData[Order Date])</f>
        <v>3</v>
      </c>
      <c r="N9049" t="str">
        <f>TEXT(SalesData[[#This Row],[Order Date]], "mmmm")</f>
        <v>March</v>
      </c>
      <c r="O9049" s="7">
        <f>IF(SalesData[Sales]=0,0,SalesData[Profit]/SalesData[Sales])</f>
        <v>0.26257599008418314</v>
      </c>
      <c r="P9049" s="8">
        <f t="shared" si="141"/>
        <v>4.5492402768737623E-5</v>
      </c>
      <c r="Q9049" t="str">
        <f>IF(SalesData[[#This Row],[Discount]]&gt;0, "Yes", "No")</f>
        <v>Yes</v>
      </c>
      <c r="R9049" t="str">
        <f>TEXT(SalesData[[#This Row],[Order Date]],"mmm-yyyy")</f>
        <v>Mar-2025</v>
      </c>
      <c r="S9049">
        <f>YEAR(SalesData[[#This Row],[Order Date]])*100 + MONTH(SalesData[[#This Row],[Order Date]])</f>
        <v>202503</v>
      </c>
    </row>
    <row r="9050" spans="1:19" x14ac:dyDescent="0.3">
      <c r="A9050" t="s">
        <v>2785</v>
      </c>
      <c r="B9050" s="3">
        <v>45729</v>
      </c>
      <c r="C9050" t="s">
        <v>2786</v>
      </c>
      <c r="D9050" t="s">
        <v>30</v>
      </c>
      <c r="E9050" t="s">
        <v>14</v>
      </c>
      <c r="F9050" t="s">
        <v>53</v>
      </c>
      <c r="G9050">
        <v>9</v>
      </c>
      <c r="H9050" s="5">
        <v>445.39</v>
      </c>
      <c r="I9050" s="5">
        <v>0.18</v>
      </c>
      <c r="J9050" s="5">
        <v>3286.9782</v>
      </c>
      <c r="K9050" s="5">
        <v>482.53256705330227</v>
      </c>
      <c r="L9050">
        <f>YEAR(SalesData[Order Date])</f>
        <v>2025</v>
      </c>
      <c r="M9050">
        <f>MONTH(SalesData[Order Date])</f>
        <v>3</v>
      </c>
      <c r="N9050" t="str">
        <f>TEXT(SalesData[[#This Row],[Order Date]], "mmmm")</f>
        <v>March</v>
      </c>
      <c r="O9050" s="7">
        <f>IF(SalesData[Sales]=0,0,SalesData[Profit]/SalesData[Sales])</f>
        <v>0.14680126781896585</v>
      </c>
      <c r="P9050" s="8">
        <f t="shared" si="141"/>
        <v>4.4904465749118752E-5</v>
      </c>
      <c r="Q9050" t="str">
        <f>IF(SalesData[[#This Row],[Discount]]&gt;0, "Yes", "No")</f>
        <v>Yes</v>
      </c>
      <c r="R9050" t="str">
        <f>TEXT(SalesData[[#This Row],[Order Date]],"mmm-yyyy")</f>
        <v>Mar-2025</v>
      </c>
      <c r="S9050">
        <f>YEAR(SalesData[[#This Row],[Order Date]])*100 + MONTH(SalesData[[#This Row],[Order Date]])</f>
        <v>202503</v>
      </c>
    </row>
    <row r="9051" spans="1:19" x14ac:dyDescent="0.3">
      <c r="A9051" t="s">
        <v>2932</v>
      </c>
      <c r="B9051" s="3">
        <v>45736</v>
      </c>
      <c r="C9051" t="s">
        <v>2933</v>
      </c>
      <c r="D9051" t="s">
        <v>18</v>
      </c>
      <c r="E9051" t="s">
        <v>19</v>
      </c>
      <c r="F9051" t="s">
        <v>91</v>
      </c>
      <c r="G9051">
        <v>2</v>
      </c>
      <c r="H9051" s="5">
        <v>545.16</v>
      </c>
      <c r="I9051" s="5">
        <v>0.12</v>
      </c>
      <c r="J9051" s="5">
        <v>959.48159999999996</v>
      </c>
      <c r="K9051" s="5">
        <v>151.50106744331271</v>
      </c>
      <c r="L9051">
        <f>YEAR(SalesData[Order Date])</f>
        <v>2025</v>
      </c>
      <c r="M9051">
        <f>MONTH(SalesData[Order Date])</f>
        <v>3</v>
      </c>
      <c r="N9051" t="str">
        <f>TEXT(SalesData[[#This Row],[Order Date]], "mmmm")</f>
        <v>March</v>
      </c>
      <c r="O9051" s="7">
        <f>IF(SalesData[Sales]=0,0,SalesData[Profit]/SalesData[Sales])</f>
        <v>0.1578988773138669</v>
      </c>
      <c r="P9051" s="8">
        <f t="shared" si="141"/>
        <v>1.1005943209333041E-4</v>
      </c>
      <c r="Q9051" t="str">
        <f>IF(SalesData[[#This Row],[Discount]]&gt;0, "Yes", "No")</f>
        <v>Yes</v>
      </c>
      <c r="R9051" t="str">
        <f>TEXT(SalesData[[#This Row],[Order Date]],"mmm-yyyy")</f>
        <v>Mar-2025</v>
      </c>
      <c r="S9051">
        <f>YEAR(SalesData[[#This Row],[Order Date]])*100 + MONTH(SalesData[[#This Row],[Order Date]])</f>
        <v>202503</v>
      </c>
    </row>
    <row r="9052" spans="1:19" x14ac:dyDescent="0.3">
      <c r="A9052" t="s">
        <v>3005</v>
      </c>
      <c r="B9052" s="3">
        <v>45729</v>
      </c>
      <c r="C9052" t="s">
        <v>3006</v>
      </c>
      <c r="D9052" t="s">
        <v>30</v>
      </c>
      <c r="E9052" t="s">
        <v>19</v>
      </c>
      <c r="F9052" t="s">
        <v>34</v>
      </c>
      <c r="G9052">
        <v>4</v>
      </c>
      <c r="H9052" s="5">
        <v>503.98</v>
      </c>
      <c r="I9052" s="5">
        <v>0.14000000000000001</v>
      </c>
      <c r="J9052" s="5">
        <v>1733.6912</v>
      </c>
      <c r="K9052" s="5">
        <v>349.74536937947391</v>
      </c>
      <c r="L9052">
        <f>YEAR(SalesData[Order Date])</f>
        <v>2025</v>
      </c>
      <c r="M9052">
        <f>MONTH(SalesData[Order Date])</f>
        <v>3</v>
      </c>
      <c r="N9052" t="str">
        <f>TEXT(SalesData[[#This Row],[Order Date]], "mmmm")</f>
        <v>March</v>
      </c>
      <c r="O9052" s="7">
        <f>IF(SalesData[Sales]=0,0,SalesData[Profit]/SalesData[Sales])</f>
        <v>0.20173452422177254</v>
      </c>
      <c r="P9052" s="8">
        <f t="shared" si="141"/>
        <v>6.9447200285725628E-5</v>
      </c>
      <c r="Q9052" t="str">
        <f>IF(SalesData[[#This Row],[Discount]]&gt;0, "Yes", "No")</f>
        <v>Yes</v>
      </c>
      <c r="R9052" t="str">
        <f>TEXT(SalesData[[#This Row],[Order Date]],"mmm-yyyy")</f>
        <v>Mar-2025</v>
      </c>
      <c r="S9052">
        <f>YEAR(SalesData[[#This Row],[Order Date]])*100 + MONTH(SalesData[[#This Row],[Order Date]])</f>
        <v>202503</v>
      </c>
    </row>
    <row r="9053" spans="1:19" x14ac:dyDescent="0.3">
      <c r="A9053" t="s">
        <v>3057</v>
      </c>
      <c r="B9053" s="3">
        <v>45727</v>
      </c>
      <c r="C9053" t="s">
        <v>3058</v>
      </c>
      <c r="D9053" t="s">
        <v>18</v>
      </c>
      <c r="E9053" t="s">
        <v>26</v>
      </c>
      <c r="F9053" t="s">
        <v>91</v>
      </c>
      <c r="G9053">
        <v>8</v>
      </c>
      <c r="H9053" s="5">
        <v>468.91</v>
      </c>
      <c r="I9053" s="5">
        <v>0.04</v>
      </c>
      <c r="J9053" s="5">
        <v>3601.2287999999999</v>
      </c>
      <c r="K9053" s="5">
        <v>599.80121531187285</v>
      </c>
      <c r="L9053">
        <f>YEAR(SalesData[Order Date])</f>
        <v>2025</v>
      </c>
      <c r="M9053">
        <f>MONTH(SalesData[Order Date])</f>
        <v>3</v>
      </c>
      <c r="N9053" t="str">
        <f>TEXT(SalesData[[#This Row],[Order Date]], "mmmm")</f>
        <v>March</v>
      </c>
      <c r="O9053" s="7">
        <f>IF(SalesData[Sales]=0,0,SalesData[Profit]/SalesData[Sales])</f>
        <v>0.16655459806160411</v>
      </c>
      <c r="P9053" s="8">
        <f t="shared" si="141"/>
        <v>1.0663027020110468E-5</v>
      </c>
      <c r="Q9053" t="str">
        <f>IF(SalesData[[#This Row],[Discount]]&gt;0, "Yes", "No")</f>
        <v>Yes</v>
      </c>
      <c r="R9053" t="str">
        <f>TEXT(SalesData[[#This Row],[Order Date]],"mmm-yyyy")</f>
        <v>Mar-2025</v>
      </c>
      <c r="S9053">
        <f>YEAR(SalesData[[#This Row],[Order Date]])*100 + MONTH(SalesData[[#This Row],[Order Date]])</f>
        <v>202503</v>
      </c>
    </row>
    <row r="9054" spans="1:19" x14ac:dyDescent="0.3">
      <c r="A9054" t="s">
        <v>3133</v>
      </c>
      <c r="B9054" s="3">
        <v>45731</v>
      </c>
      <c r="C9054" t="s">
        <v>3134</v>
      </c>
      <c r="D9054" t="s">
        <v>13</v>
      </c>
      <c r="E9054" t="s">
        <v>14</v>
      </c>
      <c r="F9054" t="s">
        <v>31</v>
      </c>
      <c r="G9054">
        <v>5</v>
      </c>
      <c r="H9054" s="5">
        <v>17.54</v>
      </c>
      <c r="I9054" s="5">
        <v>0.13</v>
      </c>
      <c r="J9054" s="5">
        <v>76.298999999999992</v>
      </c>
      <c r="K9054" s="5">
        <v>10.131976270502109</v>
      </c>
      <c r="L9054">
        <f>YEAR(SalesData[Order Date])</f>
        <v>2025</v>
      </c>
      <c r="M9054">
        <f>MONTH(SalesData[Order Date])</f>
        <v>3</v>
      </c>
      <c r="N9054" t="str">
        <f>TEXT(SalesData[[#This Row],[Order Date]], "mmmm")</f>
        <v>March</v>
      </c>
      <c r="O9054" s="7">
        <f>IF(SalesData[Sales]=0,0,SalesData[Profit]/SalesData[Sales])</f>
        <v>0.1327930414619079</v>
      </c>
      <c r="P9054" s="8">
        <f t="shared" si="141"/>
        <v>1.482326111744584E-3</v>
      </c>
      <c r="Q9054" t="str">
        <f>IF(SalesData[[#This Row],[Discount]]&gt;0, "Yes", "No")</f>
        <v>Yes</v>
      </c>
      <c r="R9054" t="str">
        <f>TEXT(SalesData[[#This Row],[Order Date]],"mmm-yyyy")</f>
        <v>Mar-2025</v>
      </c>
      <c r="S9054">
        <f>YEAR(SalesData[[#This Row],[Order Date]])*100 + MONTH(SalesData[[#This Row],[Order Date]])</f>
        <v>202503</v>
      </c>
    </row>
    <row r="9055" spans="1:19" x14ac:dyDescent="0.3">
      <c r="A9055" t="s">
        <v>3203</v>
      </c>
      <c r="B9055" s="3">
        <v>45723</v>
      </c>
      <c r="C9055" t="s">
        <v>3204</v>
      </c>
      <c r="D9055" t="s">
        <v>30</v>
      </c>
      <c r="E9055" t="s">
        <v>26</v>
      </c>
      <c r="F9055" t="s">
        <v>31</v>
      </c>
      <c r="G9055">
        <v>9</v>
      </c>
      <c r="H9055" s="5">
        <v>646.95000000000005</v>
      </c>
      <c r="I9055" s="5">
        <v>0.05</v>
      </c>
      <c r="J9055" s="5">
        <v>5531.4224999999997</v>
      </c>
      <c r="K9055" s="5">
        <v>1606.902209914198</v>
      </c>
      <c r="L9055">
        <f>YEAR(SalesData[Order Date])</f>
        <v>2025</v>
      </c>
      <c r="M9055">
        <f>MONTH(SalesData[Order Date])</f>
        <v>3</v>
      </c>
      <c r="N9055" t="str">
        <f>TEXT(SalesData[[#This Row],[Order Date]], "mmmm")</f>
        <v>March</v>
      </c>
      <c r="O9055" s="7">
        <f>IF(SalesData[Sales]=0,0,SalesData[Profit]/SalesData[Sales])</f>
        <v>0.29050433408661119</v>
      </c>
      <c r="P9055" s="8">
        <f t="shared" si="141"/>
        <v>8.5873028140591324E-6</v>
      </c>
      <c r="Q9055" t="str">
        <f>IF(SalesData[[#This Row],[Discount]]&gt;0, "Yes", "No")</f>
        <v>Yes</v>
      </c>
      <c r="R9055" t="str">
        <f>TEXT(SalesData[[#This Row],[Order Date]],"mmm-yyyy")</f>
        <v>Mar-2025</v>
      </c>
      <c r="S9055">
        <f>YEAR(SalesData[[#This Row],[Order Date]])*100 + MONTH(SalesData[[#This Row],[Order Date]])</f>
        <v>202503</v>
      </c>
    </row>
    <row r="9056" spans="1:19" x14ac:dyDescent="0.3">
      <c r="A9056" t="s">
        <v>3205</v>
      </c>
      <c r="B9056" s="3">
        <v>45719</v>
      </c>
      <c r="C9056" t="s">
        <v>3206</v>
      </c>
      <c r="D9056" t="s">
        <v>18</v>
      </c>
      <c r="E9056" t="s">
        <v>19</v>
      </c>
      <c r="F9056" t="s">
        <v>91</v>
      </c>
      <c r="G9056">
        <v>5</v>
      </c>
      <c r="H9056" s="5">
        <v>252.99</v>
      </c>
      <c r="I9056" s="5">
        <v>0.14000000000000001</v>
      </c>
      <c r="J9056" s="5">
        <v>1087.857</v>
      </c>
      <c r="K9056" s="5">
        <v>252.16305881069621</v>
      </c>
      <c r="L9056">
        <f>YEAR(SalesData[Order Date])</f>
        <v>2025</v>
      </c>
      <c r="M9056">
        <f>MONTH(SalesData[Order Date])</f>
        <v>3</v>
      </c>
      <c r="N9056" t="str">
        <f>TEXT(SalesData[[#This Row],[Order Date]], "mmmm")</f>
        <v>March</v>
      </c>
      <c r="O9056" s="7">
        <f>IF(SalesData[Sales]=0,0,SalesData[Profit]/SalesData[Sales])</f>
        <v>0.23179798338448548</v>
      </c>
      <c r="P9056" s="8">
        <f t="shared" si="141"/>
        <v>1.1067631131665284E-4</v>
      </c>
      <c r="Q9056" t="str">
        <f>IF(SalesData[[#This Row],[Discount]]&gt;0, "Yes", "No")</f>
        <v>Yes</v>
      </c>
      <c r="R9056" t="str">
        <f>TEXT(SalesData[[#This Row],[Order Date]],"mmm-yyyy")</f>
        <v>Mar-2025</v>
      </c>
      <c r="S9056">
        <f>YEAR(SalesData[[#This Row],[Order Date]])*100 + MONTH(SalesData[[#This Row],[Order Date]])</f>
        <v>202503</v>
      </c>
    </row>
    <row r="9057" spans="1:19" x14ac:dyDescent="0.3">
      <c r="A9057" t="s">
        <v>3260</v>
      </c>
      <c r="B9057" s="3">
        <v>45721</v>
      </c>
      <c r="C9057" t="s">
        <v>3261</v>
      </c>
      <c r="D9057" t="s">
        <v>13</v>
      </c>
      <c r="E9057" t="s">
        <v>19</v>
      </c>
      <c r="F9057" t="s">
        <v>15</v>
      </c>
      <c r="G9057">
        <v>1</v>
      </c>
      <c r="H9057" s="5">
        <v>951.59</v>
      </c>
      <c r="I9057" s="5">
        <v>0.13</v>
      </c>
      <c r="J9057" s="5">
        <v>827.88330000000008</v>
      </c>
      <c r="K9057" s="5">
        <v>144.23789721459761</v>
      </c>
      <c r="L9057">
        <f>YEAR(SalesData[Order Date])</f>
        <v>2025</v>
      </c>
      <c r="M9057">
        <f>MONTH(SalesData[Order Date])</f>
        <v>3</v>
      </c>
      <c r="N9057" t="str">
        <f>TEXT(SalesData[[#This Row],[Order Date]], "mmmm")</f>
        <v>March</v>
      </c>
      <c r="O9057" s="7">
        <f>IF(SalesData[Sales]=0,0,SalesData[Profit]/SalesData[Sales])</f>
        <v>0.17422491456778702</v>
      </c>
      <c r="P9057" s="8">
        <f t="shared" si="141"/>
        <v>1.3661345747643418E-4</v>
      </c>
      <c r="Q9057" t="str">
        <f>IF(SalesData[[#This Row],[Discount]]&gt;0, "Yes", "No")</f>
        <v>Yes</v>
      </c>
      <c r="R9057" t="str">
        <f>TEXT(SalesData[[#This Row],[Order Date]],"mmm-yyyy")</f>
        <v>Mar-2025</v>
      </c>
      <c r="S9057">
        <f>YEAR(SalesData[[#This Row],[Order Date]])*100 + MONTH(SalesData[[#This Row],[Order Date]])</f>
        <v>202503</v>
      </c>
    </row>
    <row r="9058" spans="1:19" x14ac:dyDescent="0.3">
      <c r="A9058" t="s">
        <v>3268</v>
      </c>
      <c r="B9058" s="3">
        <v>45732</v>
      </c>
      <c r="C9058" t="s">
        <v>3269</v>
      </c>
      <c r="D9058" t="s">
        <v>30</v>
      </c>
      <c r="E9058" t="s">
        <v>14</v>
      </c>
      <c r="F9058" t="s">
        <v>15</v>
      </c>
      <c r="G9058">
        <v>2</v>
      </c>
      <c r="H9058" s="5">
        <v>87.86</v>
      </c>
      <c r="I9058" s="5">
        <v>0.03</v>
      </c>
      <c r="J9058" s="5">
        <v>170.44839999999999</v>
      </c>
      <c r="K9058" s="5">
        <v>35.062412002189468</v>
      </c>
      <c r="L9058">
        <f>YEAR(SalesData[Order Date])</f>
        <v>2025</v>
      </c>
      <c r="M9058">
        <f>MONTH(SalesData[Order Date])</f>
        <v>3</v>
      </c>
      <c r="N9058" t="str">
        <f>TEXT(SalesData[[#This Row],[Order Date]], "mmmm")</f>
        <v>March</v>
      </c>
      <c r="O9058" s="7">
        <f>IF(SalesData[Sales]=0,0,SalesData[Profit]/SalesData[Sales])</f>
        <v>0.20570690016561885</v>
      </c>
      <c r="P9058" s="8">
        <f t="shared" si="141"/>
        <v>1.7072615524698384E-4</v>
      </c>
      <c r="Q9058" t="str">
        <f>IF(SalesData[[#This Row],[Discount]]&gt;0, "Yes", "No")</f>
        <v>Yes</v>
      </c>
      <c r="R9058" t="str">
        <f>TEXT(SalesData[[#This Row],[Order Date]],"mmm-yyyy")</f>
        <v>Mar-2025</v>
      </c>
      <c r="S9058">
        <f>YEAR(SalesData[[#This Row],[Order Date]])*100 + MONTH(SalesData[[#This Row],[Order Date]])</f>
        <v>202503</v>
      </c>
    </row>
    <row r="9059" spans="1:19" x14ac:dyDescent="0.3">
      <c r="A9059" t="s">
        <v>3280</v>
      </c>
      <c r="B9059" s="3">
        <v>45738</v>
      </c>
      <c r="C9059" t="s">
        <v>3281</v>
      </c>
      <c r="D9059" t="s">
        <v>13</v>
      </c>
      <c r="E9059" t="s">
        <v>26</v>
      </c>
      <c r="F9059" t="s">
        <v>31</v>
      </c>
      <c r="G9059">
        <v>5</v>
      </c>
      <c r="H9059" s="5">
        <v>428.88</v>
      </c>
      <c r="I9059" s="5">
        <v>0.16</v>
      </c>
      <c r="J9059" s="5">
        <v>1801.296</v>
      </c>
      <c r="K9059" s="5">
        <v>398.10244513201468</v>
      </c>
      <c r="L9059">
        <f>YEAR(SalesData[Order Date])</f>
        <v>2025</v>
      </c>
      <c r="M9059">
        <f>MONTH(SalesData[Order Date])</f>
        <v>3</v>
      </c>
      <c r="N9059" t="str">
        <f>TEXT(SalesData[[#This Row],[Order Date]], "mmmm")</f>
        <v>March</v>
      </c>
      <c r="O9059" s="7">
        <f>IF(SalesData[Sales]=0,0,SalesData[Profit]/SalesData[Sales])</f>
        <v>0.22100889866630175</v>
      </c>
      <c r="P9059" s="8">
        <f t="shared" si="141"/>
        <v>7.4612945346017528E-5</v>
      </c>
      <c r="Q9059" t="str">
        <f>IF(SalesData[[#This Row],[Discount]]&gt;0, "Yes", "No")</f>
        <v>Yes</v>
      </c>
      <c r="R9059" t="str">
        <f>TEXT(SalesData[[#This Row],[Order Date]],"mmm-yyyy")</f>
        <v>Mar-2025</v>
      </c>
      <c r="S9059">
        <f>YEAR(SalesData[[#This Row],[Order Date]])*100 + MONTH(SalesData[[#This Row],[Order Date]])</f>
        <v>202503</v>
      </c>
    </row>
    <row r="9060" spans="1:19" x14ac:dyDescent="0.3">
      <c r="A9060" t="s">
        <v>3338</v>
      </c>
      <c r="B9060" s="3">
        <v>45737</v>
      </c>
      <c r="C9060" t="s">
        <v>3339</v>
      </c>
      <c r="D9060" t="s">
        <v>13</v>
      </c>
      <c r="E9060" t="s">
        <v>26</v>
      </c>
      <c r="F9060" t="s">
        <v>31</v>
      </c>
      <c r="G9060">
        <v>4</v>
      </c>
      <c r="H9060" s="5">
        <v>948.48</v>
      </c>
      <c r="I9060" s="5">
        <v>7.0000000000000007E-2</v>
      </c>
      <c r="J9060" s="5">
        <v>3528.3456000000001</v>
      </c>
      <c r="K9060" s="5">
        <v>952.06723949172465</v>
      </c>
      <c r="L9060">
        <f>YEAR(SalesData[Order Date])</f>
        <v>2025</v>
      </c>
      <c r="M9060">
        <f>MONTH(SalesData[Order Date])</f>
        <v>3</v>
      </c>
      <c r="N9060" t="str">
        <f>TEXT(SalesData[[#This Row],[Order Date]], "mmmm")</f>
        <v>March</v>
      </c>
      <c r="O9060" s="7">
        <f>IF(SalesData[Sales]=0,0,SalesData[Profit]/SalesData[Sales])</f>
        <v>0.26983389594594265</v>
      </c>
      <c r="P9060" s="8">
        <f t="shared" si="141"/>
        <v>1.8450573549257761E-5</v>
      </c>
      <c r="Q9060" t="str">
        <f>IF(SalesData[[#This Row],[Discount]]&gt;0, "Yes", "No")</f>
        <v>Yes</v>
      </c>
      <c r="R9060" t="str">
        <f>TEXT(SalesData[[#This Row],[Order Date]],"mmm-yyyy")</f>
        <v>Mar-2025</v>
      </c>
      <c r="S9060">
        <f>YEAR(SalesData[[#This Row],[Order Date]])*100 + MONTH(SalesData[[#This Row],[Order Date]])</f>
        <v>202503</v>
      </c>
    </row>
    <row r="9061" spans="1:19" x14ac:dyDescent="0.3">
      <c r="A9061" t="s">
        <v>3344</v>
      </c>
      <c r="B9061" s="3">
        <v>45744</v>
      </c>
      <c r="C9061" t="s">
        <v>3345</v>
      </c>
      <c r="D9061" t="s">
        <v>30</v>
      </c>
      <c r="E9061" t="s">
        <v>19</v>
      </c>
      <c r="F9061" t="s">
        <v>91</v>
      </c>
      <c r="G9061">
        <v>2</v>
      </c>
      <c r="H9061" s="5">
        <v>8.8699999999999992</v>
      </c>
      <c r="I9061" s="5">
        <v>0.01</v>
      </c>
      <c r="J9061" s="5">
        <v>17.5626</v>
      </c>
      <c r="K9061" s="5">
        <v>1.5160255364414441</v>
      </c>
      <c r="L9061">
        <f>YEAR(SalesData[Order Date])</f>
        <v>2025</v>
      </c>
      <c r="M9061">
        <f>MONTH(SalesData[Order Date])</f>
        <v>3</v>
      </c>
      <c r="N9061" t="str">
        <f>TEXT(SalesData[[#This Row],[Order Date]], "mmmm")</f>
        <v>March</v>
      </c>
      <c r="O9061" s="7">
        <f>IF(SalesData[Sales]=0,0,SalesData[Profit]/SalesData[Sales])</f>
        <v>8.632124722088097E-2</v>
      </c>
      <c r="P9061" s="8">
        <f t="shared" si="141"/>
        <v>5.6369785794813988E-4</v>
      </c>
      <c r="Q9061" t="str">
        <f>IF(SalesData[[#This Row],[Discount]]&gt;0, "Yes", "No")</f>
        <v>Yes</v>
      </c>
      <c r="R9061" t="str">
        <f>TEXT(SalesData[[#This Row],[Order Date]],"mmm-yyyy")</f>
        <v>Mar-2025</v>
      </c>
      <c r="S9061">
        <f>YEAR(SalesData[[#This Row],[Order Date]])*100 + MONTH(SalesData[[#This Row],[Order Date]])</f>
        <v>202503</v>
      </c>
    </row>
    <row r="9062" spans="1:19" x14ac:dyDescent="0.3">
      <c r="A9062" t="s">
        <v>3346</v>
      </c>
      <c r="B9062" s="3">
        <v>45746</v>
      </c>
      <c r="C9062" t="s">
        <v>3347</v>
      </c>
      <c r="D9062" t="s">
        <v>23</v>
      </c>
      <c r="E9062" t="s">
        <v>26</v>
      </c>
      <c r="F9062" t="s">
        <v>53</v>
      </c>
      <c r="G9062">
        <v>4</v>
      </c>
      <c r="H9062" s="5">
        <v>508.52</v>
      </c>
      <c r="I9062" s="5">
        <v>0.1</v>
      </c>
      <c r="J9062" s="5">
        <v>1830.672</v>
      </c>
      <c r="K9062" s="5">
        <v>373.84665717533971</v>
      </c>
      <c r="L9062">
        <f>YEAR(SalesData[Order Date])</f>
        <v>2025</v>
      </c>
      <c r="M9062">
        <f>MONTH(SalesData[Order Date])</f>
        <v>3</v>
      </c>
      <c r="N9062" t="str">
        <f>TEXT(SalesData[[#This Row],[Order Date]], "mmmm")</f>
        <v>March</v>
      </c>
      <c r="O9062" s="7">
        <f>IF(SalesData[Sales]=0,0,SalesData[Profit]/SalesData[Sales])</f>
        <v>0.20421280118739987</v>
      </c>
      <c r="P9062" s="8">
        <f t="shared" si="141"/>
        <v>4.9162274836781251E-5</v>
      </c>
      <c r="Q9062" t="str">
        <f>IF(SalesData[[#This Row],[Discount]]&gt;0, "Yes", "No")</f>
        <v>Yes</v>
      </c>
      <c r="R9062" t="str">
        <f>TEXT(SalesData[[#This Row],[Order Date]],"mmm-yyyy")</f>
        <v>Mar-2025</v>
      </c>
      <c r="S9062">
        <f>YEAR(SalesData[[#This Row],[Order Date]])*100 + MONTH(SalesData[[#This Row],[Order Date]])</f>
        <v>202503</v>
      </c>
    </row>
    <row r="9063" spans="1:19" x14ac:dyDescent="0.3">
      <c r="A9063" t="s">
        <v>3360</v>
      </c>
      <c r="B9063" s="3">
        <v>45719</v>
      </c>
      <c r="C9063" t="s">
        <v>3361</v>
      </c>
      <c r="D9063" t="s">
        <v>23</v>
      </c>
      <c r="E9063" t="s">
        <v>14</v>
      </c>
      <c r="F9063" t="s">
        <v>20</v>
      </c>
      <c r="G9063">
        <v>9</v>
      </c>
      <c r="H9063" s="5">
        <v>877.72</v>
      </c>
      <c r="I9063" s="5">
        <v>0.12</v>
      </c>
      <c r="J9063" s="5">
        <v>6951.5424000000003</v>
      </c>
      <c r="K9063" s="5">
        <v>1885.292366379289</v>
      </c>
      <c r="L9063">
        <f>YEAR(SalesData[Order Date])</f>
        <v>2025</v>
      </c>
      <c r="M9063">
        <f>MONTH(SalesData[Order Date])</f>
        <v>3</v>
      </c>
      <c r="N9063" t="str">
        <f>TEXT(SalesData[[#This Row],[Order Date]], "mmmm")</f>
        <v>March</v>
      </c>
      <c r="O9063" s="7">
        <f>IF(SalesData[Sales]=0,0,SalesData[Profit]/SalesData[Sales])</f>
        <v>0.27120490071085357</v>
      </c>
      <c r="P9063" s="8">
        <f t="shared" si="141"/>
        <v>1.5190873323307355E-5</v>
      </c>
      <c r="Q9063" t="str">
        <f>IF(SalesData[[#This Row],[Discount]]&gt;0, "Yes", "No")</f>
        <v>Yes</v>
      </c>
      <c r="R9063" t="str">
        <f>TEXT(SalesData[[#This Row],[Order Date]],"mmm-yyyy")</f>
        <v>Mar-2025</v>
      </c>
      <c r="S9063">
        <f>YEAR(SalesData[[#This Row],[Order Date]])*100 + MONTH(SalesData[[#This Row],[Order Date]])</f>
        <v>202503</v>
      </c>
    </row>
    <row r="9064" spans="1:19" x14ac:dyDescent="0.3">
      <c r="A9064" t="s">
        <v>3380</v>
      </c>
      <c r="B9064" s="3">
        <v>45743</v>
      </c>
      <c r="C9064" t="s">
        <v>3381</v>
      </c>
      <c r="D9064" t="s">
        <v>13</v>
      </c>
      <c r="E9064" t="s">
        <v>26</v>
      </c>
      <c r="F9064" t="s">
        <v>20</v>
      </c>
      <c r="G9064">
        <v>3</v>
      </c>
      <c r="H9064" s="5">
        <v>938.21</v>
      </c>
      <c r="I9064" s="5">
        <v>0.14000000000000001</v>
      </c>
      <c r="J9064" s="5">
        <v>2420.5817999999999</v>
      </c>
      <c r="K9064" s="5">
        <v>177.16209993402981</v>
      </c>
      <c r="L9064">
        <f>YEAR(SalesData[Order Date])</f>
        <v>2025</v>
      </c>
      <c r="M9064">
        <f>MONTH(SalesData[Order Date])</f>
        <v>3</v>
      </c>
      <c r="N9064" t="str">
        <f>TEXT(SalesData[[#This Row],[Order Date]], "mmmm")</f>
        <v>March</v>
      </c>
      <c r="O9064" s="7">
        <f>IF(SalesData[Sales]=0,0,SalesData[Profit]/SalesData[Sales])</f>
        <v>7.3189883495790073E-2</v>
      </c>
      <c r="P9064" s="8">
        <f t="shared" si="141"/>
        <v>4.9740107936034224E-5</v>
      </c>
      <c r="Q9064" t="str">
        <f>IF(SalesData[[#This Row],[Discount]]&gt;0, "Yes", "No")</f>
        <v>Yes</v>
      </c>
      <c r="R9064" t="str">
        <f>TEXT(SalesData[[#This Row],[Order Date]],"mmm-yyyy")</f>
        <v>Mar-2025</v>
      </c>
      <c r="S9064">
        <f>YEAR(SalesData[[#This Row],[Order Date]])*100 + MONTH(SalesData[[#This Row],[Order Date]])</f>
        <v>202503</v>
      </c>
    </row>
    <row r="9065" spans="1:19" x14ac:dyDescent="0.3">
      <c r="A9065" t="s">
        <v>3449</v>
      </c>
      <c r="B9065" s="3">
        <v>45728</v>
      </c>
      <c r="C9065" t="s">
        <v>3450</v>
      </c>
      <c r="D9065" t="s">
        <v>23</v>
      </c>
      <c r="E9065" t="s">
        <v>14</v>
      </c>
      <c r="F9065" t="s">
        <v>34</v>
      </c>
      <c r="G9065">
        <v>2</v>
      </c>
      <c r="H9065" s="5">
        <v>521.03</v>
      </c>
      <c r="I9065" s="5">
        <v>0.18</v>
      </c>
      <c r="J9065" s="5">
        <v>854.48919999999998</v>
      </c>
      <c r="K9065" s="5">
        <v>64.529898152976301</v>
      </c>
      <c r="L9065">
        <f>YEAR(SalesData[Order Date])</f>
        <v>2025</v>
      </c>
      <c r="M9065">
        <f>MONTH(SalesData[Order Date])</f>
        <v>3</v>
      </c>
      <c r="N9065" t="str">
        <f>TEXT(SalesData[[#This Row],[Order Date]], "mmmm")</f>
        <v>March</v>
      </c>
      <c r="O9065" s="7">
        <f>IF(SalesData[Sales]=0,0,SalesData[Profit]/SalesData[Sales])</f>
        <v>7.5518681983313893E-2</v>
      </c>
      <c r="P9065" s="8">
        <f t="shared" si="141"/>
        <v>1.7273477534882829E-4</v>
      </c>
      <c r="Q9065" t="str">
        <f>IF(SalesData[[#This Row],[Discount]]&gt;0, "Yes", "No")</f>
        <v>Yes</v>
      </c>
      <c r="R9065" t="str">
        <f>TEXT(SalesData[[#This Row],[Order Date]],"mmm-yyyy")</f>
        <v>Mar-2025</v>
      </c>
      <c r="S9065">
        <f>YEAR(SalesData[[#This Row],[Order Date]])*100 + MONTH(SalesData[[#This Row],[Order Date]])</f>
        <v>202503</v>
      </c>
    </row>
    <row r="9066" spans="1:19" x14ac:dyDescent="0.3">
      <c r="A9066" t="s">
        <v>3465</v>
      </c>
      <c r="B9066" s="3">
        <v>45742</v>
      </c>
      <c r="C9066" t="s">
        <v>3466</v>
      </c>
      <c r="D9066" t="s">
        <v>23</v>
      </c>
      <c r="E9066" t="s">
        <v>19</v>
      </c>
      <c r="F9066" t="s">
        <v>31</v>
      </c>
      <c r="G9066">
        <v>2</v>
      </c>
      <c r="H9066" s="5">
        <v>371.24</v>
      </c>
      <c r="I9066" s="5">
        <v>0.26</v>
      </c>
      <c r="J9066" s="5">
        <v>549.43520000000001</v>
      </c>
      <c r="K9066" s="5">
        <v>115.164402694801</v>
      </c>
      <c r="L9066">
        <f>YEAR(SalesData[Order Date])</f>
        <v>2025</v>
      </c>
      <c r="M9066">
        <f>MONTH(SalesData[Order Date])</f>
        <v>3</v>
      </c>
      <c r="N9066" t="str">
        <f>TEXT(SalesData[[#This Row],[Order Date]], "mmmm")</f>
        <v>March</v>
      </c>
      <c r="O9066" s="7">
        <f>IF(SalesData[Sales]=0,0,SalesData[Profit]/SalesData[Sales])</f>
        <v>0.20960506843172952</v>
      </c>
      <c r="P9066" s="8">
        <f t="shared" si="141"/>
        <v>3.5017778256653378E-4</v>
      </c>
      <c r="Q9066" t="str">
        <f>IF(SalesData[[#This Row],[Discount]]&gt;0, "Yes", "No")</f>
        <v>Yes</v>
      </c>
      <c r="R9066" t="str">
        <f>TEXT(SalesData[[#This Row],[Order Date]],"mmm-yyyy")</f>
        <v>Mar-2025</v>
      </c>
      <c r="S9066">
        <f>YEAR(SalesData[[#This Row],[Order Date]])*100 + MONTH(SalesData[[#This Row],[Order Date]])</f>
        <v>202503</v>
      </c>
    </row>
    <row r="9067" spans="1:19" x14ac:dyDescent="0.3">
      <c r="A9067" t="s">
        <v>3485</v>
      </c>
      <c r="B9067" s="3">
        <v>45719</v>
      </c>
      <c r="C9067" t="s">
        <v>3486</v>
      </c>
      <c r="D9067" t="s">
        <v>30</v>
      </c>
      <c r="E9067" t="s">
        <v>19</v>
      </c>
      <c r="F9067" t="s">
        <v>34</v>
      </c>
      <c r="G9067">
        <v>2</v>
      </c>
      <c r="H9067" s="5">
        <v>853.74</v>
      </c>
      <c r="I9067" s="5">
        <v>0.3</v>
      </c>
      <c r="J9067" s="5">
        <v>1195.2360000000001</v>
      </c>
      <c r="K9067" s="5">
        <v>239.5039414753889</v>
      </c>
      <c r="L9067">
        <f>YEAR(SalesData[Order Date])</f>
        <v>2025</v>
      </c>
      <c r="M9067">
        <f>MONTH(SalesData[Order Date])</f>
        <v>3</v>
      </c>
      <c r="N9067" t="str">
        <f>TEXT(SalesData[[#This Row],[Order Date]], "mmmm")</f>
        <v>March</v>
      </c>
      <c r="O9067" s="7">
        <f>IF(SalesData[Sales]=0,0,SalesData[Profit]/SalesData[Sales])</f>
        <v>0.20038213497199622</v>
      </c>
      <c r="P9067" s="8">
        <f t="shared" si="141"/>
        <v>1.7569751915102959E-4</v>
      </c>
      <c r="Q9067" t="str">
        <f>IF(SalesData[[#This Row],[Discount]]&gt;0, "Yes", "No")</f>
        <v>Yes</v>
      </c>
      <c r="R9067" t="str">
        <f>TEXT(SalesData[[#This Row],[Order Date]],"mmm-yyyy")</f>
        <v>Mar-2025</v>
      </c>
      <c r="S9067">
        <f>YEAR(SalesData[[#This Row],[Order Date]])*100 + MONTH(SalesData[[#This Row],[Order Date]])</f>
        <v>202503</v>
      </c>
    </row>
    <row r="9068" spans="1:19" x14ac:dyDescent="0.3">
      <c r="A9068" t="s">
        <v>3497</v>
      </c>
      <c r="B9068" s="3">
        <v>45738</v>
      </c>
      <c r="C9068" t="s">
        <v>3498</v>
      </c>
      <c r="D9068" t="s">
        <v>30</v>
      </c>
      <c r="E9068" t="s">
        <v>26</v>
      </c>
      <c r="F9068" t="s">
        <v>15</v>
      </c>
      <c r="G9068">
        <v>5</v>
      </c>
      <c r="H9068" s="5">
        <v>907.46</v>
      </c>
      <c r="I9068" s="5">
        <v>0.15</v>
      </c>
      <c r="J9068" s="5">
        <v>3856.7049999999999</v>
      </c>
      <c r="K9068" s="5">
        <v>551.46927067638705</v>
      </c>
      <c r="L9068">
        <f>YEAR(SalesData[Order Date])</f>
        <v>2025</v>
      </c>
      <c r="M9068">
        <f>MONTH(SalesData[Order Date])</f>
        <v>3</v>
      </c>
      <c r="N9068" t="str">
        <f>TEXT(SalesData[[#This Row],[Order Date]], "mmmm")</f>
        <v>March</v>
      </c>
      <c r="O9068" s="7">
        <f>IF(SalesData[Sales]=0,0,SalesData[Profit]/SalesData[Sales])</f>
        <v>0.14298974660400188</v>
      </c>
      <c r="P9068" s="8">
        <f t="shared" si="141"/>
        <v>3.3059308399268284E-5</v>
      </c>
      <c r="Q9068" t="str">
        <f>IF(SalesData[[#This Row],[Discount]]&gt;0, "Yes", "No")</f>
        <v>Yes</v>
      </c>
      <c r="R9068" t="str">
        <f>TEXT(SalesData[[#This Row],[Order Date]],"mmm-yyyy")</f>
        <v>Mar-2025</v>
      </c>
      <c r="S9068">
        <f>YEAR(SalesData[[#This Row],[Order Date]])*100 + MONTH(SalesData[[#This Row],[Order Date]])</f>
        <v>202503</v>
      </c>
    </row>
    <row r="9069" spans="1:19" x14ac:dyDescent="0.3">
      <c r="A9069" t="s">
        <v>3505</v>
      </c>
      <c r="B9069" s="3">
        <v>45726</v>
      </c>
      <c r="C9069" t="s">
        <v>3506</v>
      </c>
      <c r="D9069" t="s">
        <v>30</v>
      </c>
      <c r="E9069" t="s">
        <v>19</v>
      </c>
      <c r="F9069" t="s">
        <v>62</v>
      </c>
      <c r="G9069">
        <v>1</v>
      </c>
      <c r="H9069" s="5">
        <v>526.44000000000005</v>
      </c>
      <c r="I9069" s="5">
        <v>0.13</v>
      </c>
      <c r="J9069" s="5">
        <v>458.00279999999998</v>
      </c>
      <c r="K9069" s="5">
        <v>27.40988755513596</v>
      </c>
      <c r="L9069">
        <f>YEAR(SalesData[Order Date])</f>
        <v>2025</v>
      </c>
      <c r="M9069">
        <f>MONTH(SalesData[Order Date])</f>
        <v>3</v>
      </c>
      <c r="N9069" t="str">
        <f>TEXT(SalesData[[#This Row],[Order Date]], "mmmm")</f>
        <v>March</v>
      </c>
      <c r="O9069" s="7">
        <f>IF(SalesData[Sales]=0,0,SalesData[Profit]/SalesData[Sales])</f>
        <v>5.9846550185142885E-2</v>
      </c>
      <c r="P9069" s="8">
        <f t="shared" si="141"/>
        <v>2.4694172175366614E-4</v>
      </c>
      <c r="Q9069" t="str">
        <f>IF(SalesData[[#This Row],[Discount]]&gt;0, "Yes", "No")</f>
        <v>Yes</v>
      </c>
      <c r="R9069" t="str">
        <f>TEXT(SalesData[[#This Row],[Order Date]],"mmm-yyyy")</f>
        <v>Mar-2025</v>
      </c>
      <c r="S9069">
        <f>YEAR(SalesData[[#This Row],[Order Date]])*100 + MONTH(SalesData[[#This Row],[Order Date]])</f>
        <v>202503</v>
      </c>
    </row>
    <row r="9070" spans="1:19" x14ac:dyDescent="0.3">
      <c r="A9070" t="s">
        <v>3517</v>
      </c>
      <c r="B9070" s="3">
        <v>45721</v>
      </c>
      <c r="C9070" t="s">
        <v>3518</v>
      </c>
      <c r="D9070" t="s">
        <v>18</v>
      </c>
      <c r="E9070" t="s">
        <v>26</v>
      </c>
      <c r="F9070" t="s">
        <v>39</v>
      </c>
      <c r="G9070">
        <v>5</v>
      </c>
      <c r="H9070" s="5">
        <v>940.62</v>
      </c>
      <c r="I9070" s="5">
        <v>0.26</v>
      </c>
      <c r="J9070" s="5">
        <v>3480.2939999999999</v>
      </c>
      <c r="K9070" s="5">
        <v>906.77842650419086</v>
      </c>
      <c r="L9070">
        <f>YEAR(SalesData[Order Date])</f>
        <v>2025</v>
      </c>
      <c r="M9070">
        <f>MONTH(SalesData[Order Date])</f>
        <v>3</v>
      </c>
      <c r="N9070" t="str">
        <f>TEXT(SalesData[[#This Row],[Order Date]], "mmmm")</f>
        <v>March</v>
      </c>
      <c r="O9070" s="7">
        <f>IF(SalesData[Sales]=0,0,SalesData[Profit]/SalesData[Sales])</f>
        <v>0.26054650167606269</v>
      </c>
      <c r="P9070" s="8">
        <f t="shared" si="141"/>
        <v>5.5282685888031298E-5</v>
      </c>
      <c r="Q9070" t="str">
        <f>IF(SalesData[[#This Row],[Discount]]&gt;0, "Yes", "No")</f>
        <v>Yes</v>
      </c>
      <c r="R9070" t="str">
        <f>TEXT(SalesData[[#This Row],[Order Date]],"mmm-yyyy")</f>
        <v>Mar-2025</v>
      </c>
      <c r="S9070">
        <f>YEAR(SalesData[[#This Row],[Order Date]])*100 + MONTH(SalesData[[#This Row],[Order Date]])</f>
        <v>202503</v>
      </c>
    </row>
    <row r="9071" spans="1:19" x14ac:dyDescent="0.3">
      <c r="A9071" t="s">
        <v>3521</v>
      </c>
      <c r="B9071" s="3">
        <v>45728</v>
      </c>
      <c r="C9071" t="s">
        <v>3522</v>
      </c>
      <c r="D9071" t="s">
        <v>23</v>
      </c>
      <c r="E9071" t="s">
        <v>26</v>
      </c>
      <c r="F9071" t="s">
        <v>53</v>
      </c>
      <c r="G9071">
        <v>1</v>
      </c>
      <c r="H9071" s="5">
        <v>397.18</v>
      </c>
      <c r="I9071" s="5">
        <v>0.28000000000000003</v>
      </c>
      <c r="J9071" s="5">
        <v>285.96960000000001</v>
      </c>
      <c r="K9071" s="5">
        <v>18.83700651978678</v>
      </c>
      <c r="L9071">
        <f>YEAR(SalesData[Order Date])</f>
        <v>2025</v>
      </c>
      <c r="M9071">
        <f>MONTH(SalesData[Order Date])</f>
        <v>3</v>
      </c>
      <c r="N9071" t="str">
        <f>TEXT(SalesData[[#This Row],[Order Date]], "mmmm")</f>
        <v>March</v>
      </c>
      <c r="O9071" s="7">
        <f>IF(SalesData[Sales]=0,0,SalesData[Profit]/SalesData[Sales])</f>
        <v>6.5870660796765734E-2</v>
      </c>
      <c r="P9071" s="8">
        <f t="shared" si="141"/>
        <v>7.0497003877335223E-4</v>
      </c>
      <c r="Q9071" t="str">
        <f>IF(SalesData[[#This Row],[Discount]]&gt;0, "Yes", "No")</f>
        <v>Yes</v>
      </c>
      <c r="R9071" t="str">
        <f>TEXT(SalesData[[#This Row],[Order Date]],"mmm-yyyy")</f>
        <v>Mar-2025</v>
      </c>
      <c r="S9071">
        <f>YEAR(SalesData[[#This Row],[Order Date]])*100 + MONTH(SalesData[[#This Row],[Order Date]])</f>
        <v>202503</v>
      </c>
    </row>
    <row r="9072" spans="1:19" x14ac:dyDescent="0.3">
      <c r="A9072" t="s">
        <v>3536</v>
      </c>
      <c r="B9072" s="3">
        <v>45721</v>
      </c>
      <c r="C9072" t="s">
        <v>3537</v>
      </c>
      <c r="D9072" t="s">
        <v>18</v>
      </c>
      <c r="E9072" t="s">
        <v>26</v>
      </c>
      <c r="F9072" t="s">
        <v>31</v>
      </c>
      <c r="G9072">
        <v>2</v>
      </c>
      <c r="H9072" s="5">
        <v>638.29999999999995</v>
      </c>
      <c r="I9072" s="5">
        <v>0.04</v>
      </c>
      <c r="J9072" s="5">
        <v>1225.5360000000001</v>
      </c>
      <c r="K9072" s="5">
        <v>148.07825437155421</v>
      </c>
      <c r="L9072">
        <f>YEAR(SalesData[Order Date])</f>
        <v>2025</v>
      </c>
      <c r="M9072">
        <f>MONTH(SalesData[Order Date])</f>
        <v>3</v>
      </c>
      <c r="N9072" t="str">
        <f>TEXT(SalesData[[#This Row],[Order Date]], "mmmm")</f>
        <v>March</v>
      </c>
      <c r="O9072" s="7">
        <f>IF(SalesData[Sales]=0,0,SalesData[Profit]/SalesData[Sales])</f>
        <v>0.12082733952454616</v>
      </c>
      <c r="P9072" s="8">
        <f t="shared" si="141"/>
        <v>3.1333228889237038E-5</v>
      </c>
      <c r="Q9072" t="str">
        <f>IF(SalesData[[#This Row],[Discount]]&gt;0, "Yes", "No")</f>
        <v>Yes</v>
      </c>
      <c r="R9072" t="str">
        <f>TEXT(SalesData[[#This Row],[Order Date]],"mmm-yyyy")</f>
        <v>Mar-2025</v>
      </c>
      <c r="S9072">
        <f>YEAR(SalesData[[#This Row],[Order Date]])*100 + MONTH(SalesData[[#This Row],[Order Date]])</f>
        <v>202503</v>
      </c>
    </row>
    <row r="9073" spans="1:19" x14ac:dyDescent="0.3">
      <c r="A9073" t="s">
        <v>3653</v>
      </c>
      <c r="B9073" s="3">
        <v>45730</v>
      </c>
      <c r="C9073" t="s">
        <v>3654</v>
      </c>
      <c r="D9073" t="s">
        <v>18</v>
      </c>
      <c r="E9073" t="s">
        <v>14</v>
      </c>
      <c r="F9073" t="s">
        <v>27</v>
      </c>
      <c r="G9073">
        <v>9</v>
      </c>
      <c r="H9073" s="5">
        <v>38.03</v>
      </c>
      <c r="I9073" s="5">
        <v>0.1</v>
      </c>
      <c r="J9073" s="5">
        <v>308.04300000000001</v>
      </c>
      <c r="K9073" s="5">
        <v>53.919051686335138</v>
      </c>
      <c r="L9073">
        <f>YEAR(SalesData[Order Date])</f>
        <v>2025</v>
      </c>
      <c r="M9073">
        <f>MONTH(SalesData[Order Date])</f>
        <v>3</v>
      </c>
      <c r="N9073" t="str">
        <f>TEXT(SalesData[[#This Row],[Order Date]], "mmmm")</f>
        <v>March</v>
      </c>
      <c r="O9073" s="7">
        <f>IF(SalesData[Sales]=0,0,SalesData[Profit]/SalesData[Sales])</f>
        <v>0.17503741908219025</v>
      </c>
      <c r="P9073" s="8">
        <f t="shared" si="141"/>
        <v>2.9216700265871973E-4</v>
      </c>
      <c r="Q9073" t="str">
        <f>IF(SalesData[[#This Row],[Discount]]&gt;0, "Yes", "No")</f>
        <v>Yes</v>
      </c>
      <c r="R9073" t="str">
        <f>TEXT(SalesData[[#This Row],[Order Date]],"mmm-yyyy")</f>
        <v>Mar-2025</v>
      </c>
      <c r="S9073">
        <f>YEAR(SalesData[[#This Row],[Order Date]])*100 + MONTH(SalesData[[#This Row],[Order Date]])</f>
        <v>202503</v>
      </c>
    </row>
    <row r="9074" spans="1:19" x14ac:dyDescent="0.3">
      <c r="A9074" t="s">
        <v>3669</v>
      </c>
      <c r="B9074" s="3">
        <v>45727</v>
      </c>
      <c r="C9074" t="s">
        <v>3670</v>
      </c>
      <c r="D9074" t="s">
        <v>30</v>
      </c>
      <c r="E9074" t="s">
        <v>14</v>
      </c>
      <c r="F9074" t="s">
        <v>34</v>
      </c>
      <c r="G9074">
        <v>3</v>
      </c>
      <c r="H9074" s="5">
        <v>802.97</v>
      </c>
      <c r="I9074" s="5">
        <v>0.28999999999999998</v>
      </c>
      <c r="J9074" s="5">
        <v>1710.3261</v>
      </c>
      <c r="K9074" s="5">
        <v>481.56948895155853</v>
      </c>
      <c r="L9074">
        <f>YEAR(SalesData[Order Date])</f>
        <v>2025</v>
      </c>
      <c r="M9074">
        <f>MONTH(SalesData[Order Date])</f>
        <v>3</v>
      </c>
      <c r="N9074" t="str">
        <f>TEXT(SalesData[[#This Row],[Order Date]], "mmmm")</f>
        <v>March</v>
      </c>
      <c r="O9074" s="7">
        <f>IF(SalesData[Sales]=0,0,SalesData[Profit]/SalesData[Sales])</f>
        <v>0.28156588907317648</v>
      </c>
      <c r="P9074" s="8">
        <f t="shared" si="141"/>
        <v>1.2038639882768555E-4</v>
      </c>
      <c r="Q9074" t="str">
        <f>IF(SalesData[[#This Row],[Discount]]&gt;0, "Yes", "No")</f>
        <v>Yes</v>
      </c>
      <c r="R9074" t="str">
        <f>TEXT(SalesData[[#This Row],[Order Date]],"mmm-yyyy")</f>
        <v>Mar-2025</v>
      </c>
      <c r="S9074">
        <f>YEAR(SalesData[[#This Row],[Order Date]])*100 + MONTH(SalesData[[#This Row],[Order Date]])</f>
        <v>202503</v>
      </c>
    </row>
    <row r="9075" spans="1:19" x14ac:dyDescent="0.3">
      <c r="A9075" t="s">
        <v>3694</v>
      </c>
      <c r="B9075" s="3">
        <v>45723</v>
      </c>
      <c r="C9075" t="s">
        <v>3695</v>
      </c>
      <c r="D9075" t="s">
        <v>13</v>
      </c>
      <c r="E9075" t="s">
        <v>19</v>
      </c>
      <c r="F9075" t="s">
        <v>20</v>
      </c>
      <c r="G9075">
        <v>4</v>
      </c>
      <c r="H9075" s="5">
        <v>80.62</v>
      </c>
      <c r="I9075" s="5">
        <v>0.13</v>
      </c>
      <c r="J9075" s="5">
        <v>280.55759999999998</v>
      </c>
      <c r="K9075" s="5">
        <v>83.529333024162113</v>
      </c>
      <c r="L9075">
        <f>YEAR(SalesData[Order Date])</f>
        <v>2025</v>
      </c>
      <c r="M9075">
        <f>MONTH(SalesData[Order Date])</f>
        <v>3</v>
      </c>
      <c r="N9075" t="str">
        <f>TEXT(SalesData[[#This Row],[Order Date]], "mmmm")</f>
        <v>March</v>
      </c>
      <c r="O9075" s="7">
        <f>IF(SalesData[Sales]=0,0,SalesData[Profit]/SalesData[Sales])</f>
        <v>0.29772614616093851</v>
      </c>
      <c r="P9075" s="8">
        <f t="shared" si="141"/>
        <v>4.0312577524187547E-4</v>
      </c>
      <c r="Q9075" t="str">
        <f>IF(SalesData[[#This Row],[Discount]]&gt;0, "Yes", "No")</f>
        <v>Yes</v>
      </c>
      <c r="R9075" t="str">
        <f>TEXT(SalesData[[#This Row],[Order Date]],"mmm-yyyy")</f>
        <v>Mar-2025</v>
      </c>
      <c r="S9075">
        <f>YEAR(SalesData[[#This Row],[Order Date]])*100 + MONTH(SalesData[[#This Row],[Order Date]])</f>
        <v>202503</v>
      </c>
    </row>
    <row r="9076" spans="1:19" x14ac:dyDescent="0.3">
      <c r="A9076" t="s">
        <v>3718</v>
      </c>
      <c r="B9076" s="3">
        <v>45739</v>
      </c>
      <c r="C9076" t="s">
        <v>3719</v>
      </c>
      <c r="D9076" t="s">
        <v>23</v>
      </c>
      <c r="E9076" t="s">
        <v>19</v>
      </c>
      <c r="F9076" t="s">
        <v>44</v>
      </c>
      <c r="G9076">
        <v>9</v>
      </c>
      <c r="H9076" s="5">
        <v>37.299999999999997</v>
      </c>
      <c r="I9076" s="5">
        <v>0.16</v>
      </c>
      <c r="J9076" s="5">
        <v>281.988</v>
      </c>
      <c r="K9076" s="5">
        <v>78.726729538030924</v>
      </c>
      <c r="L9076">
        <f>YEAR(SalesData[Order Date])</f>
        <v>2025</v>
      </c>
      <c r="M9076">
        <f>MONTH(SalesData[Order Date])</f>
        <v>3</v>
      </c>
      <c r="N9076" t="str">
        <f>TEXT(SalesData[[#This Row],[Order Date]], "mmmm")</f>
        <v>March</v>
      </c>
      <c r="O9076" s="7">
        <f>IF(SalesData[Sales]=0,0,SalesData[Profit]/SalesData[Sales])</f>
        <v>0.27918467997939955</v>
      </c>
      <c r="P9076" s="8">
        <f t="shared" si="141"/>
        <v>4.7661602621388145E-4</v>
      </c>
      <c r="Q9076" t="str">
        <f>IF(SalesData[[#This Row],[Discount]]&gt;0, "Yes", "No")</f>
        <v>Yes</v>
      </c>
      <c r="R9076" t="str">
        <f>TEXT(SalesData[[#This Row],[Order Date]],"mmm-yyyy")</f>
        <v>Mar-2025</v>
      </c>
      <c r="S9076">
        <f>YEAR(SalesData[[#This Row],[Order Date]])*100 + MONTH(SalesData[[#This Row],[Order Date]])</f>
        <v>202503</v>
      </c>
    </row>
    <row r="9077" spans="1:19" x14ac:dyDescent="0.3">
      <c r="A9077" t="s">
        <v>3722</v>
      </c>
      <c r="B9077" s="3">
        <v>45725</v>
      </c>
      <c r="C9077" t="s">
        <v>3723</v>
      </c>
      <c r="D9077" t="s">
        <v>18</v>
      </c>
      <c r="E9077" t="s">
        <v>19</v>
      </c>
      <c r="F9077" t="s">
        <v>31</v>
      </c>
      <c r="G9077">
        <v>1</v>
      </c>
      <c r="H9077" s="5">
        <v>525.92999999999995</v>
      </c>
      <c r="I9077" s="5">
        <v>0.18</v>
      </c>
      <c r="J9077" s="5">
        <v>431.26260000000002</v>
      </c>
      <c r="K9077" s="5">
        <v>127.9669494652274</v>
      </c>
      <c r="L9077">
        <f>YEAR(SalesData[Order Date])</f>
        <v>2025</v>
      </c>
      <c r="M9077">
        <f>MONTH(SalesData[Order Date])</f>
        <v>3</v>
      </c>
      <c r="N9077" t="str">
        <f>TEXT(SalesData[[#This Row],[Order Date]], "mmmm")</f>
        <v>March</v>
      </c>
      <c r="O9077" s="7">
        <f>IF(SalesData[Sales]=0,0,SalesData[Profit]/SalesData[Sales])</f>
        <v>0.29672628571368675</v>
      </c>
      <c r="P9077" s="8">
        <f t="shared" si="141"/>
        <v>3.4225086988762764E-4</v>
      </c>
      <c r="Q9077" t="str">
        <f>IF(SalesData[[#This Row],[Discount]]&gt;0, "Yes", "No")</f>
        <v>Yes</v>
      </c>
      <c r="R9077" t="str">
        <f>TEXT(SalesData[[#This Row],[Order Date]],"mmm-yyyy")</f>
        <v>Mar-2025</v>
      </c>
      <c r="S9077">
        <f>YEAR(SalesData[[#This Row],[Order Date]])*100 + MONTH(SalesData[[#This Row],[Order Date]])</f>
        <v>202503</v>
      </c>
    </row>
    <row r="9078" spans="1:19" x14ac:dyDescent="0.3">
      <c r="A9078" t="s">
        <v>3891</v>
      </c>
      <c r="B9078" s="3">
        <v>45719</v>
      </c>
      <c r="C9078" t="s">
        <v>3892</v>
      </c>
      <c r="D9078" t="s">
        <v>13</v>
      </c>
      <c r="E9078" t="s">
        <v>14</v>
      </c>
      <c r="F9078" t="s">
        <v>62</v>
      </c>
      <c r="G9078">
        <v>5</v>
      </c>
      <c r="H9078" s="5">
        <v>414.28</v>
      </c>
      <c r="I9078" s="5">
        <v>0.16</v>
      </c>
      <c r="J9078" s="5">
        <v>1739.9760000000001</v>
      </c>
      <c r="K9078" s="5">
        <v>141.23828631348161</v>
      </c>
      <c r="L9078">
        <f>YEAR(SalesData[Order Date])</f>
        <v>2025</v>
      </c>
      <c r="M9078">
        <f>MONTH(SalesData[Order Date])</f>
        <v>3</v>
      </c>
      <c r="N9078" t="str">
        <f>TEXT(SalesData[[#This Row],[Order Date]], "mmmm")</f>
        <v>March</v>
      </c>
      <c r="O9078" s="7">
        <f>IF(SalesData[Sales]=0,0,SalesData[Profit]/SalesData[Sales])</f>
        <v>8.1172548537153152E-2</v>
      </c>
      <c r="P9078" s="8">
        <f t="shared" si="141"/>
        <v>7.7242444723375506E-5</v>
      </c>
      <c r="Q9078" t="str">
        <f>IF(SalesData[[#This Row],[Discount]]&gt;0, "Yes", "No")</f>
        <v>Yes</v>
      </c>
      <c r="R9078" t="str">
        <f>TEXT(SalesData[[#This Row],[Order Date]],"mmm-yyyy")</f>
        <v>Mar-2025</v>
      </c>
      <c r="S9078">
        <f>YEAR(SalesData[[#This Row],[Order Date]])*100 + MONTH(SalesData[[#This Row],[Order Date]])</f>
        <v>202503</v>
      </c>
    </row>
    <row r="9079" spans="1:19" x14ac:dyDescent="0.3">
      <c r="A9079" t="s">
        <v>3895</v>
      </c>
      <c r="B9079" s="3">
        <v>45738</v>
      </c>
      <c r="C9079" t="s">
        <v>3896</v>
      </c>
      <c r="D9079" t="s">
        <v>30</v>
      </c>
      <c r="E9079" t="s">
        <v>26</v>
      </c>
      <c r="F9079" t="s">
        <v>44</v>
      </c>
      <c r="G9079">
        <v>1</v>
      </c>
      <c r="H9079" s="5">
        <v>271.54000000000002</v>
      </c>
      <c r="I9079" s="5">
        <v>0.25</v>
      </c>
      <c r="J9079" s="5">
        <v>203.655</v>
      </c>
      <c r="K9079" s="5">
        <v>43.256282684140359</v>
      </c>
      <c r="L9079">
        <f>YEAR(SalesData[Order Date])</f>
        <v>2025</v>
      </c>
      <c r="M9079">
        <f>MONTH(SalesData[Order Date])</f>
        <v>3</v>
      </c>
      <c r="N9079" t="str">
        <f>TEXT(SalesData[[#This Row],[Order Date]], "mmmm")</f>
        <v>March</v>
      </c>
      <c r="O9079" s="7">
        <f>IF(SalesData[Sales]=0,0,SalesData[Profit]/SalesData[Sales])</f>
        <v>0.21239980694871405</v>
      </c>
      <c r="P9079" s="8">
        <f t="shared" si="141"/>
        <v>9.2067467039846787E-4</v>
      </c>
      <c r="Q9079" t="str">
        <f>IF(SalesData[[#This Row],[Discount]]&gt;0, "Yes", "No")</f>
        <v>Yes</v>
      </c>
      <c r="R9079" t="str">
        <f>TEXT(SalesData[[#This Row],[Order Date]],"mmm-yyyy")</f>
        <v>Mar-2025</v>
      </c>
      <c r="S9079">
        <f>YEAR(SalesData[[#This Row],[Order Date]])*100 + MONTH(SalesData[[#This Row],[Order Date]])</f>
        <v>202503</v>
      </c>
    </row>
    <row r="9080" spans="1:19" x14ac:dyDescent="0.3">
      <c r="A9080" t="s">
        <v>3897</v>
      </c>
      <c r="B9080" s="3">
        <v>45730</v>
      </c>
      <c r="C9080" t="s">
        <v>3898</v>
      </c>
      <c r="D9080" t="s">
        <v>18</v>
      </c>
      <c r="E9080" t="s">
        <v>14</v>
      </c>
      <c r="F9080" t="s">
        <v>27</v>
      </c>
      <c r="G9080">
        <v>1</v>
      </c>
      <c r="H9080" s="5">
        <v>545.64</v>
      </c>
      <c r="I9080" s="5">
        <v>0.25</v>
      </c>
      <c r="J9080" s="5">
        <v>409.23</v>
      </c>
      <c r="K9080" s="5">
        <v>30.110599348900859</v>
      </c>
      <c r="L9080">
        <f>YEAR(SalesData[Order Date])</f>
        <v>2025</v>
      </c>
      <c r="M9080">
        <f>MONTH(SalesData[Order Date])</f>
        <v>3</v>
      </c>
      <c r="N9080" t="str">
        <f>TEXT(SalesData[[#This Row],[Order Date]], "mmmm")</f>
        <v>March</v>
      </c>
      <c r="O9080" s="7">
        <f>IF(SalesData[Sales]=0,0,SalesData[Profit]/SalesData[Sales])</f>
        <v>7.357867054932643E-2</v>
      </c>
      <c r="P9080" s="8">
        <f t="shared" si="141"/>
        <v>4.5817755296532515E-4</v>
      </c>
      <c r="Q9080" t="str">
        <f>IF(SalesData[[#This Row],[Discount]]&gt;0, "Yes", "No")</f>
        <v>Yes</v>
      </c>
      <c r="R9080" t="str">
        <f>TEXT(SalesData[[#This Row],[Order Date]],"mmm-yyyy")</f>
        <v>Mar-2025</v>
      </c>
      <c r="S9080">
        <f>YEAR(SalesData[[#This Row],[Order Date]])*100 + MONTH(SalesData[[#This Row],[Order Date]])</f>
        <v>202503</v>
      </c>
    </row>
    <row r="9081" spans="1:19" x14ac:dyDescent="0.3">
      <c r="A9081" t="s">
        <v>3903</v>
      </c>
      <c r="B9081" s="3">
        <v>45735</v>
      </c>
      <c r="C9081" t="s">
        <v>3904</v>
      </c>
      <c r="D9081" t="s">
        <v>18</v>
      </c>
      <c r="E9081" t="s">
        <v>14</v>
      </c>
      <c r="F9081" t="s">
        <v>31</v>
      </c>
      <c r="G9081">
        <v>3</v>
      </c>
      <c r="H9081" s="5">
        <v>607.39</v>
      </c>
      <c r="I9081" s="5">
        <v>7.0000000000000007E-2</v>
      </c>
      <c r="J9081" s="5">
        <v>1694.6180999999999</v>
      </c>
      <c r="K9081" s="5">
        <v>443.68899364686808</v>
      </c>
      <c r="L9081">
        <f>YEAR(SalesData[Order Date])</f>
        <v>2025</v>
      </c>
      <c r="M9081">
        <f>MONTH(SalesData[Order Date])</f>
        <v>3</v>
      </c>
      <c r="N9081" t="str">
        <f>TEXT(SalesData[[#This Row],[Order Date]], "mmmm")</f>
        <v>March</v>
      </c>
      <c r="O9081" s="7">
        <f>IF(SalesData[Sales]=0,0,SalesData[Profit]/SalesData[Sales])</f>
        <v>0.26182240921825872</v>
      </c>
      <c r="P9081" s="8">
        <f t="shared" si="141"/>
        <v>3.8415735085090858E-5</v>
      </c>
      <c r="Q9081" t="str">
        <f>IF(SalesData[[#This Row],[Discount]]&gt;0, "Yes", "No")</f>
        <v>Yes</v>
      </c>
      <c r="R9081" t="str">
        <f>TEXT(SalesData[[#This Row],[Order Date]],"mmm-yyyy")</f>
        <v>Mar-2025</v>
      </c>
      <c r="S9081">
        <f>YEAR(SalesData[[#This Row],[Order Date]])*100 + MONTH(SalesData[[#This Row],[Order Date]])</f>
        <v>202503</v>
      </c>
    </row>
    <row r="9082" spans="1:19" x14ac:dyDescent="0.3">
      <c r="A9082" t="s">
        <v>3913</v>
      </c>
      <c r="B9082" s="3">
        <v>45740</v>
      </c>
      <c r="C9082" t="s">
        <v>3914</v>
      </c>
      <c r="D9082" t="s">
        <v>30</v>
      </c>
      <c r="E9082" t="s">
        <v>14</v>
      </c>
      <c r="F9082" t="s">
        <v>39</v>
      </c>
      <c r="G9082">
        <v>1</v>
      </c>
      <c r="H9082" s="5">
        <v>657.85</v>
      </c>
      <c r="I9082" s="5">
        <v>0.13</v>
      </c>
      <c r="J9082" s="5">
        <v>572.32950000000005</v>
      </c>
      <c r="K9082" s="5">
        <v>146.51579789437929</v>
      </c>
      <c r="L9082">
        <f>YEAR(SalesData[Order Date])</f>
        <v>2025</v>
      </c>
      <c r="M9082">
        <f>MONTH(SalesData[Order Date])</f>
        <v>3</v>
      </c>
      <c r="N9082" t="str">
        <f>TEXT(SalesData[[#This Row],[Order Date]], "mmmm")</f>
        <v>March</v>
      </c>
      <c r="O9082" s="7">
        <f>IF(SalesData[Sales]=0,0,SalesData[Profit]/SalesData[Sales])</f>
        <v>0.25599903184158651</v>
      </c>
      <c r="P9082" s="8">
        <f t="shared" si="141"/>
        <v>1.9761343771376453E-4</v>
      </c>
      <c r="Q9082" t="str">
        <f>IF(SalesData[[#This Row],[Discount]]&gt;0, "Yes", "No")</f>
        <v>Yes</v>
      </c>
      <c r="R9082" t="str">
        <f>TEXT(SalesData[[#This Row],[Order Date]],"mmm-yyyy")</f>
        <v>Mar-2025</v>
      </c>
      <c r="S9082">
        <f>YEAR(SalesData[[#This Row],[Order Date]])*100 + MONTH(SalesData[[#This Row],[Order Date]])</f>
        <v>202503</v>
      </c>
    </row>
    <row r="9083" spans="1:19" x14ac:dyDescent="0.3">
      <c r="A9083" t="s">
        <v>3923</v>
      </c>
      <c r="B9083" s="3">
        <v>45742</v>
      </c>
      <c r="C9083" t="s">
        <v>3924</v>
      </c>
      <c r="D9083" t="s">
        <v>13</v>
      </c>
      <c r="E9083" t="s">
        <v>19</v>
      </c>
      <c r="F9083" t="s">
        <v>34</v>
      </c>
      <c r="G9083">
        <v>9</v>
      </c>
      <c r="H9083" s="5">
        <v>824.94</v>
      </c>
      <c r="I9083" s="5">
        <v>0.11</v>
      </c>
      <c r="J9083" s="5">
        <v>6607.769400000001</v>
      </c>
      <c r="K9083" s="5">
        <v>1036.727452240423</v>
      </c>
      <c r="L9083">
        <f>YEAR(SalesData[Order Date])</f>
        <v>2025</v>
      </c>
      <c r="M9083">
        <f>MONTH(SalesData[Order Date])</f>
        <v>3</v>
      </c>
      <c r="N9083" t="str">
        <f>TEXT(SalesData[[#This Row],[Order Date]], "mmmm")</f>
        <v>March</v>
      </c>
      <c r="O9083" s="7">
        <f>IF(SalesData[Sales]=0,0,SalesData[Profit]/SalesData[Sales])</f>
        <v>0.156895222802482</v>
      </c>
      <c r="P9083" s="8">
        <f t="shared" si="141"/>
        <v>1.4815892334257305E-5</v>
      </c>
      <c r="Q9083" t="str">
        <f>IF(SalesData[[#This Row],[Discount]]&gt;0, "Yes", "No")</f>
        <v>Yes</v>
      </c>
      <c r="R9083" t="str">
        <f>TEXT(SalesData[[#This Row],[Order Date]],"mmm-yyyy")</f>
        <v>Mar-2025</v>
      </c>
      <c r="S9083">
        <f>YEAR(SalesData[[#This Row],[Order Date]])*100 + MONTH(SalesData[[#This Row],[Order Date]])</f>
        <v>202503</v>
      </c>
    </row>
    <row r="9084" spans="1:19" x14ac:dyDescent="0.3">
      <c r="A9084" t="s">
        <v>3929</v>
      </c>
      <c r="B9084" s="3">
        <v>45736</v>
      </c>
      <c r="C9084" t="s">
        <v>3930</v>
      </c>
      <c r="D9084" t="s">
        <v>23</v>
      </c>
      <c r="E9084" t="s">
        <v>14</v>
      </c>
      <c r="F9084" t="s">
        <v>91</v>
      </c>
      <c r="G9084">
        <v>6</v>
      </c>
      <c r="H9084" s="5">
        <v>41.16</v>
      </c>
      <c r="I9084" s="5">
        <v>0.14000000000000001</v>
      </c>
      <c r="J9084" s="5">
        <v>212.38560000000001</v>
      </c>
      <c r="K9084" s="5">
        <v>52.38059527669251</v>
      </c>
      <c r="L9084">
        <f>YEAR(SalesData[Order Date])</f>
        <v>2025</v>
      </c>
      <c r="M9084">
        <f>MONTH(SalesData[Order Date])</f>
        <v>3</v>
      </c>
      <c r="N9084" t="str">
        <f>TEXT(SalesData[[#This Row],[Order Date]], "mmmm")</f>
        <v>March</v>
      </c>
      <c r="O9084" s="7">
        <f>IF(SalesData[Sales]=0,0,SalesData[Profit]/SalesData[Sales])</f>
        <v>0.24662969276962518</v>
      </c>
      <c r="P9084" s="8">
        <f t="shared" si="141"/>
        <v>5.668934240362813E-4</v>
      </c>
      <c r="Q9084" t="str">
        <f>IF(SalesData[[#This Row],[Discount]]&gt;0, "Yes", "No")</f>
        <v>Yes</v>
      </c>
      <c r="R9084" t="str">
        <f>TEXT(SalesData[[#This Row],[Order Date]],"mmm-yyyy")</f>
        <v>Mar-2025</v>
      </c>
      <c r="S9084">
        <f>YEAR(SalesData[[#This Row],[Order Date]])*100 + MONTH(SalesData[[#This Row],[Order Date]])</f>
        <v>202503</v>
      </c>
    </row>
    <row r="9085" spans="1:19" x14ac:dyDescent="0.3">
      <c r="A9085" t="s">
        <v>3935</v>
      </c>
      <c r="B9085" s="3">
        <v>45732</v>
      </c>
      <c r="C9085" t="s">
        <v>3936</v>
      </c>
      <c r="D9085" t="s">
        <v>23</v>
      </c>
      <c r="E9085" t="s">
        <v>19</v>
      </c>
      <c r="F9085" t="s">
        <v>44</v>
      </c>
      <c r="G9085">
        <v>7</v>
      </c>
      <c r="H9085" s="5">
        <v>174.68</v>
      </c>
      <c r="I9085" s="5">
        <v>0.04</v>
      </c>
      <c r="J9085" s="5">
        <v>1173.8496</v>
      </c>
      <c r="K9085" s="5">
        <v>87.79397514458924</v>
      </c>
      <c r="L9085">
        <f>YEAR(SalesData[Order Date])</f>
        <v>2025</v>
      </c>
      <c r="M9085">
        <f>MONTH(SalesData[Order Date])</f>
        <v>3</v>
      </c>
      <c r="N9085" t="str">
        <f>TEXT(SalesData[[#This Row],[Order Date]], "mmmm")</f>
        <v>March</v>
      </c>
      <c r="O9085" s="7">
        <f>IF(SalesData[Sales]=0,0,SalesData[Profit]/SalesData[Sales])</f>
        <v>7.4791502373548743E-2</v>
      </c>
      <c r="P9085" s="8">
        <f t="shared" si="141"/>
        <v>3.2712879060486114E-5</v>
      </c>
      <c r="Q9085" t="str">
        <f>IF(SalesData[[#This Row],[Discount]]&gt;0, "Yes", "No")</f>
        <v>Yes</v>
      </c>
      <c r="R9085" t="str">
        <f>TEXT(SalesData[[#This Row],[Order Date]],"mmm-yyyy")</f>
        <v>Mar-2025</v>
      </c>
      <c r="S9085">
        <f>YEAR(SalesData[[#This Row],[Order Date]])*100 + MONTH(SalesData[[#This Row],[Order Date]])</f>
        <v>202503</v>
      </c>
    </row>
    <row r="9086" spans="1:19" x14ac:dyDescent="0.3">
      <c r="A9086" t="s">
        <v>3964</v>
      </c>
      <c r="B9086" s="3">
        <v>45735</v>
      </c>
      <c r="C9086" t="s">
        <v>3965</v>
      </c>
      <c r="D9086" t="s">
        <v>30</v>
      </c>
      <c r="E9086" t="s">
        <v>26</v>
      </c>
      <c r="F9086" t="s">
        <v>53</v>
      </c>
      <c r="G9086">
        <v>7</v>
      </c>
      <c r="H9086" s="5">
        <v>342.82</v>
      </c>
      <c r="I9086" s="5">
        <v>0.12</v>
      </c>
      <c r="J9086" s="5">
        <v>2111.7712000000001</v>
      </c>
      <c r="K9086" s="5">
        <v>378.59523366650529</v>
      </c>
      <c r="L9086">
        <f>YEAR(SalesData[Order Date])</f>
        <v>2025</v>
      </c>
      <c r="M9086">
        <f>MONTH(SalesData[Order Date])</f>
        <v>3</v>
      </c>
      <c r="N9086" t="str">
        <f>TEXT(SalesData[[#This Row],[Order Date]], "mmmm")</f>
        <v>March</v>
      </c>
      <c r="O9086" s="7">
        <f>IF(SalesData[Sales]=0,0,SalesData[Profit]/SalesData[Sales])</f>
        <v>0.17927852869027916</v>
      </c>
      <c r="P9086" s="8">
        <f t="shared" si="141"/>
        <v>5.00054172535358E-5</v>
      </c>
      <c r="Q9086" t="str">
        <f>IF(SalesData[[#This Row],[Discount]]&gt;0, "Yes", "No")</f>
        <v>Yes</v>
      </c>
      <c r="R9086" t="str">
        <f>TEXT(SalesData[[#This Row],[Order Date]],"mmm-yyyy")</f>
        <v>Mar-2025</v>
      </c>
      <c r="S9086">
        <f>YEAR(SalesData[[#This Row],[Order Date]])*100 + MONTH(SalesData[[#This Row],[Order Date]])</f>
        <v>202503</v>
      </c>
    </row>
    <row r="9087" spans="1:19" x14ac:dyDescent="0.3">
      <c r="A9087" t="s">
        <v>4010</v>
      </c>
      <c r="B9087" s="3">
        <v>45744</v>
      </c>
      <c r="C9087" t="s">
        <v>4011</v>
      </c>
      <c r="D9087" t="s">
        <v>13</v>
      </c>
      <c r="E9087" t="s">
        <v>14</v>
      </c>
      <c r="F9087" t="s">
        <v>31</v>
      </c>
      <c r="G9087">
        <v>1</v>
      </c>
      <c r="H9087" s="5">
        <v>218.07</v>
      </c>
      <c r="I9087" s="5">
        <v>0.28999999999999998</v>
      </c>
      <c r="J9087" s="5">
        <v>154.8297</v>
      </c>
      <c r="K9087" s="5">
        <v>16.385061864826142</v>
      </c>
      <c r="L9087">
        <f>YEAR(SalesData[Order Date])</f>
        <v>2025</v>
      </c>
      <c r="M9087">
        <f>MONTH(SalesData[Order Date])</f>
        <v>3</v>
      </c>
      <c r="N9087" t="str">
        <f>TEXT(SalesData[[#This Row],[Order Date]], "mmmm")</f>
        <v>March</v>
      </c>
      <c r="O9087" s="7">
        <f>IF(SalesData[Sales]=0,0,SalesData[Profit]/SalesData[Sales])</f>
        <v>0.10582634898101682</v>
      </c>
      <c r="P9087" s="8">
        <f t="shared" si="141"/>
        <v>1.3298482138762782E-3</v>
      </c>
      <c r="Q9087" t="str">
        <f>IF(SalesData[[#This Row],[Discount]]&gt;0, "Yes", "No")</f>
        <v>Yes</v>
      </c>
      <c r="R9087" t="str">
        <f>TEXT(SalesData[[#This Row],[Order Date]],"mmm-yyyy")</f>
        <v>Mar-2025</v>
      </c>
      <c r="S9087">
        <f>YEAR(SalesData[[#This Row],[Order Date]])*100 + MONTH(SalesData[[#This Row],[Order Date]])</f>
        <v>202503</v>
      </c>
    </row>
    <row r="9088" spans="1:19" x14ac:dyDescent="0.3">
      <c r="A9088" t="s">
        <v>4042</v>
      </c>
      <c r="B9088" s="3">
        <v>45747</v>
      </c>
      <c r="C9088" t="s">
        <v>4043</v>
      </c>
      <c r="D9088" t="s">
        <v>18</v>
      </c>
      <c r="E9088" t="s">
        <v>26</v>
      </c>
      <c r="F9088" t="s">
        <v>20</v>
      </c>
      <c r="G9088">
        <v>9</v>
      </c>
      <c r="H9088" s="5">
        <v>517.24</v>
      </c>
      <c r="I9088" s="5">
        <v>0.09</v>
      </c>
      <c r="J9088" s="5">
        <v>4236.1956</v>
      </c>
      <c r="K9088" s="5">
        <v>643.15500896816457</v>
      </c>
      <c r="L9088">
        <f>YEAR(SalesData[Order Date])</f>
        <v>2025</v>
      </c>
      <c r="M9088">
        <f>MONTH(SalesData[Order Date])</f>
        <v>3</v>
      </c>
      <c r="N9088" t="str">
        <f>TEXT(SalesData[[#This Row],[Order Date]], "mmmm")</f>
        <v>March</v>
      </c>
      <c r="O9088" s="7">
        <f>IF(SalesData[Sales]=0,0,SalesData[Profit]/SalesData[Sales])</f>
        <v>0.1518237281036231</v>
      </c>
      <c r="P9088" s="8">
        <f t="shared" si="141"/>
        <v>1.9333384889026371E-5</v>
      </c>
      <c r="Q9088" t="str">
        <f>IF(SalesData[[#This Row],[Discount]]&gt;0, "Yes", "No")</f>
        <v>Yes</v>
      </c>
      <c r="R9088" t="str">
        <f>TEXT(SalesData[[#This Row],[Order Date]],"mmm-yyyy")</f>
        <v>Mar-2025</v>
      </c>
      <c r="S9088">
        <f>YEAR(SalesData[[#This Row],[Order Date]])*100 + MONTH(SalesData[[#This Row],[Order Date]])</f>
        <v>202503</v>
      </c>
    </row>
    <row r="9089" spans="1:19" x14ac:dyDescent="0.3">
      <c r="A9089" t="s">
        <v>4141</v>
      </c>
      <c r="B9089" s="3">
        <v>45741</v>
      </c>
      <c r="C9089" t="s">
        <v>4142</v>
      </c>
      <c r="D9089" t="s">
        <v>30</v>
      </c>
      <c r="E9089" t="s">
        <v>26</v>
      </c>
      <c r="F9089" t="s">
        <v>20</v>
      </c>
      <c r="G9089">
        <v>3</v>
      </c>
      <c r="H9089" s="5">
        <v>584.82000000000005</v>
      </c>
      <c r="I9089" s="5">
        <v>0.14000000000000001</v>
      </c>
      <c r="J9089" s="5">
        <v>1508.8356000000001</v>
      </c>
      <c r="K9089" s="5">
        <v>315.91237414249258</v>
      </c>
      <c r="L9089">
        <f>YEAR(SalesData[Order Date])</f>
        <v>2025</v>
      </c>
      <c r="M9089">
        <f>MONTH(SalesData[Order Date])</f>
        <v>3</v>
      </c>
      <c r="N9089" t="str">
        <f>TEXT(SalesData[[#This Row],[Order Date]], "mmmm")</f>
        <v>March</v>
      </c>
      <c r="O9089" s="7">
        <f>IF(SalesData[Sales]=0,0,SalesData[Profit]/SalesData[Sales])</f>
        <v>0.2093749472391111</v>
      </c>
      <c r="P9089" s="8">
        <f t="shared" si="141"/>
        <v>7.9796632582105045E-5</v>
      </c>
      <c r="Q9089" t="str">
        <f>IF(SalesData[[#This Row],[Discount]]&gt;0, "Yes", "No")</f>
        <v>Yes</v>
      </c>
      <c r="R9089" t="str">
        <f>TEXT(SalesData[[#This Row],[Order Date]],"mmm-yyyy")</f>
        <v>Mar-2025</v>
      </c>
      <c r="S9089">
        <f>YEAR(SalesData[[#This Row],[Order Date]])*100 + MONTH(SalesData[[#This Row],[Order Date]])</f>
        <v>202503</v>
      </c>
    </row>
    <row r="9090" spans="1:19" x14ac:dyDescent="0.3">
      <c r="A9090" t="s">
        <v>4157</v>
      </c>
      <c r="B9090" s="3">
        <v>45739</v>
      </c>
      <c r="C9090" t="s">
        <v>4158</v>
      </c>
      <c r="D9090" t="s">
        <v>23</v>
      </c>
      <c r="E9090" t="s">
        <v>26</v>
      </c>
      <c r="F9090" t="s">
        <v>62</v>
      </c>
      <c r="G9090">
        <v>1</v>
      </c>
      <c r="H9090" s="5">
        <v>25.66</v>
      </c>
      <c r="I9090" s="5">
        <v>0.28000000000000003</v>
      </c>
      <c r="J9090" s="5">
        <v>18.475200000000001</v>
      </c>
      <c r="K9090" s="5">
        <v>4.1644594662399603</v>
      </c>
      <c r="L9090">
        <f>YEAR(SalesData[Order Date])</f>
        <v>2025</v>
      </c>
      <c r="M9090">
        <f>MONTH(SalesData[Order Date])</f>
        <v>3</v>
      </c>
      <c r="N9090" t="str">
        <f>TEXT(SalesData[[#This Row],[Order Date]], "mmmm")</f>
        <v>March</v>
      </c>
      <c r="O9090" s="7">
        <f>IF(SalesData[Sales]=0,0,SalesData[Profit]/SalesData[Sales])</f>
        <v>0.22540808577119381</v>
      </c>
      <c r="P9090" s="8">
        <f t="shared" ref="P9090:P9153" si="142">IF(H:H*G:G=0, 0, (I:I/(H:H*G:G)))</f>
        <v>1.0911925175370226E-2</v>
      </c>
      <c r="Q9090" t="str">
        <f>IF(SalesData[[#This Row],[Discount]]&gt;0, "Yes", "No")</f>
        <v>Yes</v>
      </c>
      <c r="R9090" t="str">
        <f>TEXT(SalesData[[#This Row],[Order Date]],"mmm-yyyy")</f>
        <v>Mar-2025</v>
      </c>
      <c r="S9090">
        <f>YEAR(SalesData[[#This Row],[Order Date]])*100 + MONTH(SalesData[[#This Row],[Order Date]])</f>
        <v>202503</v>
      </c>
    </row>
    <row r="9091" spans="1:19" x14ac:dyDescent="0.3">
      <c r="A9091" t="s">
        <v>4191</v>
      </c>
      <c r="B9091" s="3">
        <v>45720</v>
      </c>
      <c r="C9091" t="s">
        <v>4192</v>
      </c>
      <c r="D9091" t="s">
        <v>23</v>
      </c>
      <c r="E9091" t="s">
        <v>14</v>
      </c>
      <c r="F9091" t="s">
        <v>27</v>
      </c>
      <c r="G9091">
        <v>1</v>
      </c>
      <c r="H9091" s="5">
        <v>59.21</v>
      </c>
      <c r="I9091" s="5">
        <v>0.22</v>
      </c>
      <c r="J9091" s="5">
        <v>46.183800000000012</v>
      </c>
      <c r="K9091" s="5">
        <v>11.30406197102247</v>
      </c>
      <c r="L9091">
        <f>YEAR(SalesData[Order Date])</f>
        <v>2025</v>
      </c>
      <c r="M9091">
        <f>MONTH(SalesData[Order Date])</f>
        <v>3</v>
      </c>
      <c r="N9091" t="str">
        <f>TEXT(SalesData[[#This Row],[Order Date]], "mmmm")</f>
        <v>March</v>
      </c>
      <c r="O9091" s="7">
        <f>IF(SalesData[Sales]=0,0,SalesData[Profit]/SalesData[Sales])</f>
        <v>0.24476249184827725</v>
      </c>
      <c r="P9091" s="8">
        <f t="shared" si="142"/>
        <v>3.7155885830096268E-3</v>
      </c>
      <c r="Q9091" t="str">
        <f>IF(SalesData[[#This Row],[Discount]]&gt;0, "Yes", "No")</f>
        <v>Yes</v>
      </c>
      <c r="R9091" t="str">
        <f>TEXT(SalesData[[#This Row],[Order Date]],"mmm-yyyy")</f>
        <v>Mar-2025</v>
      </c>
      <c r="S9091">
        <f>YEAR(SalesData[[#This Row],[Order Date]])*100 + MONTH(SalesData[[#This Row],[Order Date]])</f>
        <v>202503</v>
      </c>
    </row>
    <row r="9092" spans="1:19" x14ac:dyDescent="0.3">
      <c r="A9092" t="s">
        <v>4195</v>
      </c>
      <c r="B9092" s="3">
        <v>45745</v>
      </c>
      <c r="C9092" t="s">
        <v>4196</v>
      </c>
      <c r="D9092" t="s">
        <v>30</v>
      </c>
      <c r="E9092" t="s">
        <v>14</v>
      </c>
      <c r="F9092" t="s">
        <v>91</v>
      </c>
      <c r="G9092">
        <v>5</v>
      </c>
      <c r="H9092" s="5">
        <v>192.34</v>
      </c>
      <c r="I9092" s="5">
        <v>0.05</v>
      </c>
      <c r="J9092" s="5">
        <v>913.61500000000001</v>
      </c>
      <c r="K9092" s="5">
        <v>262.77829999238003</v>
      </c>
      <c r="L9092">
        <f>YEAR(SalesData[Order Date])</f>
        <v>2025</v>
      </c>
      <c r="M9092">
        <f>MONTH(SalesData[Order Date])</f>
        <v>3</v>
      </c>
      <c r="N9092" t="str">
        <f>TEXT(SalesData[[#This Row],[Order Date]], "mmmm")</f>
        <v>March</v>
      </c>
      <c r="O9092" s="7">
        <f>IF(SalesData[Sales]=0,0,SalesData[Profit]/SalesData[Sales])</f>
        <v>0.28762476534686932</v>
      </c>
      <c r="P9092" s="8">
        <f t="shared" si="142"/>
        <v>5.1991265467401477E-5</v>
      </c>
      <c r="Q9092" t="str">
        <f>IF(SalesData[[#This Row],[Discount]]&gt;0, "Yes", "No")</f>
        <v>Yes</v>
      </c>
      <c r="R9092" t="str">
        <f>TEXT(SalesData[[#This Row],[Order Date]],"mmm-yyyy")</f>
        <v>Mar-2025</v>
      </c>
      <c r="S9092">
        <f>YEAR(SalesData[[#This Row],[Order Date]])*100 + MONTH(SalesData[[#This Row],[Order Date]])</f>
        <v>202503</v>
      </c>
    </row>
    <row r="9093" spans="1:19" x14ac:dyDescent="0.3">
      <c r="A9093" t="s">
        <v>4233</v>
      </c>
      <c r="B9093" s="3">
        <v>45742</v>
      </c>
      <c r="C9093" t="s">
        <v>4234</v>
      </c>
      <c r="D9093" t="s">
        <v>18</v>
      </c>
      <c r="E9093" t="s">
        <v>14</v>
      </c>
      <c r="F9093" t="s">
        <v>62</v>
      </c>
      <c r="G9093">
        <v>7</v>
      </c>
      <c r="H9093" s="5">
        <v>562.51</v>
      </c>
      <c r="I9093" s="5">
        <v>0.13</v>
      </c>
      <c r="J9093" s="5">
        <v>3425.6858999999999</v>
      </c>
      <c r="K9093" s="5">
        <v>335.97392343185749</v>
      </c>
      <c r="L9093">
        <f>YEAR(SalesData[Order Date])</f>
        <v>2025</v>
      </c>
      <c r="M9093">
        <f>MONTH(SalesData[Order Date])</f>
        <v>3</v>
      </c>
      <c r="N9093" t="str">
        <f>TEXT(SalesData[[#This Row],[Order Date]], "mmmm")</f>
        <v>March</v>
      </c>
      <c r="O9093" s="7">
        <f>IF(SalesData[Sales]=0,0,SalesData[Profit]/SalesData[Sales])</f>
        <v>9.8074935425882886E-2</v>
      </c>
      <c r="P9093" s="8">
        <f t="shared" si="142"/>
        <v>3.3015286077453862E-5</v>
      </c>
      <c r="Q9093" t="str">
        <f>IF(SalesData[[#This Row],[Discount]]&gt;0, "Yes", "No")</f>
        <v>Yes</v>
      </c>
      <c r="R9093" t="str">
        <f>TEXT(SalesData[[#This Row],[Order Date]],"mmm-yyyy")</f>
        <v>Mar-2025</v>
      </c>
      <c r="S9093">
        <f>YEAR(SalesData[[#This Row],[Order Date]])*100 + MONTH(SalesData[[#This Row],[Order Date]])</f>
        <v>202503</v>
      </c>
    </row>
    <row r="9094" spans="1:19" x14ac:dyDescent="0.3">
      <c r="A9094" t="s">
        <v>4294</v>
      </c>
      <c r="B9094" s="3">
        <v>45737</v>
      </c>
      <c r="C9094" t="s">
        <v>4295</v>
      </c>
      <c r="D9094" t="s">
        <v>23</v>
      </c>
      <c r="E9094" t="s">
        <v>19</v>
      </c>
      <c r="F9094" t="s">
        <v>27</v>
      </c>
      <c r="G9094">
        <v>3</v>
      </c>
      <c r="H9094" s="5">
        <v>866.08</v>
      </c>
      <c r="I9094" s="5">
        <v>0.16</v>
      </c>
      <c r="J9094" s="5">
        <v>2182.5216</v>
      </c>
      <c r="K9094" s="5">
        <v>160.8325126788574</v>
      </c>
      <c r="L9094">
        <f>YEAR(SalesData[Order Date])</f>
        <v>2025</v>
      </c>
      <c r="M9094">
        <f>MONTH(SalesData[Order Date])</f>
        <v>3</v>
      </c>
      <c r="N9094" t="str">
        <f>TEXT(SalesData[[#This Row],[Order Date]], "mmmm")</f>
        <v>March</v>
      </c>
      <c r="O9094" s="7">
        <f>IF(SalesData[Sales]=0,0,SalesData[Profit]/SalesData[Sales])</f>
        <v>7.3691143619773289E-2</v>
      </c>
      <c r="P9094" s="8">
        <f t="shared" si="142"/>
        <v>6.1580146560748811E-5</v>
      </c>
      <c r="Q9094" t="str">
        <f>IF(SalesData[[#This Row],[Discount]]&gt;0, "Yes", "No")</f>
        <v>Yes</v>
      </c>
      <c r="R9094" t="str">
        <f>TEXT(SalesData[[#This Row],[Order Date]],"mmm-yyyy")</f>
        <v>Mar-2025</v>
      </c>
      <c r="S9094">
        <f>YEAR(SalesData[[#This Row],[Order Date]])*100 + MONTH(SalesData[[#This Row],[Order Date]])</f>
        <v>202503</v>
      </c>
    </row>
    <row r="9095" spans="1:19" x14ac:dyDescent="0.3">
      <c r="A9095" t="s">
        <v>4312</v>
      </c>
      <c r="B9095" s="3">
        <v>45731</v>
      </c>
      <c r="C9095" t="s">
        <v>4313</v>
      </c>
      <c r="D9095" t="s">
        <v>13</v>
      </c>
      <c r="E9095" t="s">
        <v>19</v>
      </c>
      <c r="F9095" t="s">
        <v>15</v>
      </c>
      <c r="G9095">
        <v>3</v>
      </c>
      <c r="H9095" s="5">
        <v>990.6</v>
      </c>
      <c r="I9095" s="5">
        <v>0.13</v>
      </c>
      <c r="J9095" s="5">
        <v>2585.4659999999999</v>
      </c>
      <c r="K9095" s="5">
        <v>394.33327761026788</v>
      </c>
      <c r="L9095">
        <f>YEAR(SalesData[Order Date])</f>
        <v>2025</v>
      </c>
      <c r="M9095">
        <f>MONTH(SalesData[Order Date])</f>
        <v>3</v>
      </c>
      <c r="N9095" t="str">
        <f>TEXT(SalesData[[#This Row],[Order Date]], "mmmm")</f>
        <v>March</v>
      </c>
      <c r="O9095" s="7">
        <f>IF(SalesData[Sales]=0,0,SalesData[Profit]/SalesData[Sales])</f>
        <v>0.15251922771766013</v>
      </c>
      <c r="P9095" s="8">
        <f t="shared" si="142"/>
        <v>4.3744531933508309E-5</v>
      </c>
      <c r="Q9095" t="str">
        <f>IF(SalesData[[#This Row],[Discount]]&gt;0, "Yes", "No")</f>
        <v>Yes</v>
      </c>
      <c r="R9095" t="str">
        <f>TEXT(SalesData[[#This Row],[Order Date]],"mmm-yyyy")</f>
        <v>Mar-2025</v>
      </c>
      <c r="S9095">
        <f>YEAR(SalesData[[#This Row],[Order Date]])*100 + MONTH(SalesData[[#This Row],[Order Date]])</f>
        <v>202503</v>
      </c>
    </row>
    <row r="9096" spans="1:19" x14ac:dyDescent="0.3">
      <c r="A9096" t="s">
        <v>4344</v>
      </c>
      <c r="B9096" s="3">
        <v>45722</v>
      </c>
      <c r="C9096" t="s">
        <v>4345</v>
      </c>
      <c r="D9096" t="s">
        <v>30</v>
      </c>
      <c r="E9096" t="s">
        <v>14</v>
      </c>
      <c r="F9096" t="s">
        <v>31</v>
      </c>
      <c r="G9096">
        <v>5</v>
      </c>
      <c r="H9096" s="5">
        <v>7.86</v>
      </c>
      <c r="I9096" s="5">
        <v>0.16</v>
      </c>
      <c r="J9096" s="5">
        <v>33.012</v>
      </c>
      <c r="K9096" s="5">
        <v>9.6686840634051396</v>
      </c>
      <c r="L9096">
        <f>YEAR(SalesData[Order Date])</f>
        <v>2025</v>
      </c>
      <c r="M9096">
        <f>MONTH(SalesData[Order Date])</f>
        <v>3</v>
      </c>
      <c r="N9096" t="str">
        <f>TEXT(SalesData[[#This Row],[Order Date]], "mmmm")</f>
        <v>March</v>
      </c>
      <c r="O9096" s="7">
        <f>IF(SalesData[Sales]=0,0,SalesData[Profit]/SalesData[Sales])</f>
        <v>0.29288392291909426</v>
      </c>
      <c r="P9096" s="8">
        <f t="shared" si="142"/>
        <v>4.0712468193384223E-3</v>
      </c>
      <c r="Q9096" t="str">
        <f>IF(SalesData[[#This Row],[Discount]]&gt;0, "Yes", "No")</f>
        <v>Yes</v>
      </c>
      <c r="R9096" t="str">
        <f>TEXT(SalesData[[#This Row],[Order Date]],"mmm-yyyy")</f>
        <v>Mar-2025</v>
      </c>
      <c r="S9096">
        <f>YEAR(SalesData[[#This Row],[Order Date]])*100 + MONTH(SalesData[[#This Row],[Order Date]])</f>
        <v>202503</v>
      </c>
    </row>
    <row r="9097" spans="1:19" x14ac:dyDescent="0.3">
      <c r="A9097" t="s">
        <v>4354</v>
      </c>
      <c r="B9097" s="3">
        <v>45739</v>
      </c>
      <c r="C9097" t="s">
        <v>4355</v>
      </c>
      <c r="D9097" t="s">
        <v>13</v>
      </c>
      <c r="E9097" t="s">
        <v>14</v>
      </c>
      <c r="F9097" t="s">
        <v>53</v>
      </c>
      <c r="G9097">
        <v>1</v>
      </c>
      <c r="H9097" s="5">
        <v>250.85</v>
      </c>
      <c r="I9097" s="5">
        <v>0.18</v>
      </c>
      <c r="J9097" s="5">
        <v>205.697</v>
      </c>
      <c r="K9097" s="5">
        <v>36.398325133815952</v>
      </c>
      <c r="L9097">
        <f>YEAR(SalesData[Order Date])</f>
        <v>2025</v>
      </c>
      <c r="M9097">
        <f>MONTH(SalesData[Order Date])</f>
        <v>3</v>
      </c>
      <c r="N9097" t="str">
        <f>TEXT(SalesData[[#This Row],[Order Date]], "mmmm")</f>
        <v>March</v>
      </c>
      <c r="O9097" s="7">
        <f>IF(SalesData[Sales]=0,0,SalesData[Profit]/SalesData[Sales])</f>
        <v>0.17695117154754786</v>
      </c>
      <c r="P9097" s="8">
        <f t="shared" si="142"/>
        <v>7.1756029499701012E-4</v>
      </c>
      <c r="Q9097" t="str">
        <f>IF(SalesData[[#This Row],[Discount]]&gt;0, "Yes", "No")</f>
        <v>Yes</v>
      </c>
      <c r="R9097" t="str">
        <f>TEXT(SalesData[[#This Row],[Order Date]],"mmm-yyyy")</f>
        <v>Mar-2025</v>
      </c>
      <c r="S9097">
        <f>YEAR(SalesData[[#This Row],[Order Date]])*100 + MONTH(SalesData[[#This Row],[Order Date]])</f>
        <v>202503</v>
      </c>
    </row>
    <row r="9098" spans="1:19" x14ac:dyDescent="0.3">
      <c r="A9098" t="s">
        <v>4362</v>
      </c>
      <c r="B9098" s="3">
        <v>45720</v>
      </c>
      <c r="C9098" t="s">
        <v>4363</v>
      </c>
      <c r="D9098" t="s">
        <v>23</v>
      </c>
      <c r="E9098" t="s">
        <v>26</v>
      </c>
      <c r="F9098" t="s">
        <v>53</v>
      </c>
      <c r="G9098">
        <v>4</v>
      </c>
      <c r="H9098" s="5">
        <v>337.44</v>
      </c>
      <c r="I9098" s="5">
        <v>0.01</v>
      </c>
      <c r="J9098" s="5">
        <v>1336.2624000000001</v>
      </c>
      <c r="K9098" s="5">
        <v>394.75546955603659</v>
      </c>
      <c r="L9098">
        <f>YEAR(SalesData[Order Date])</f>
        <v>2025</v>
      </c>
      <c r="M9098">
        <f>MONTH(SalesData[Order Date])</f>
        <v>3</v>
      </c>
      <c r="N9098" t="str">
        <f>TEXT(SalesData[[#This Row],[Order Date]], "mmmm")</f>
        <v>March</v>
      </c>
      <c r="O9098" s="7">
        <f>IF(SalesData[Sales]=0,0,SalesData[Profit]/SalesData[Sales])</f>
        <v>0.29541762872025479</v>
      </c>
      <c r="P9098" s="8">
        <f t="shared" si="142"/>
        <v>7.408724513987672E-6</v>
      </c>
      <c r="Q9098" t="str">
        <f>IF(SalesData[[#This Row],[Discount]]&gt;0, "Yes", "No")</f>
        <v>Yes</v>
      </c>
      <c r="R9098" t="str">
        <f>TEXT(SalesData[[#This Row],[Order Date]],"mmm-yyyy")</f>
        <v>Mar-2025</v>
      </c>
      <c r="S9098">
        <f>YEAR(SalesData[[#This Row],[Order Date]])*100 + MONTH(SalesData[[#This Row],[Order Date]])</f>
        <v>202503</v>
      </c>
    </row>
    <row r="9099" spans="1:19" x14ac:dyDescent="0.3">
      <c r="A9099" t="s">
        <v>4374</v>
      </c>
      <c r="B9099" s="3">
        <v>45719</v>
      </c>
      <c r="C9099" t="s">
        <v>4375</v>
      </c>
      <c r="D9099" t="s">
        <v>13</v>
      </c>
      <c r="E9099" t="s">
        <v>14</v>
      </c>
      <c r="F9099" t="s">
        <v>20</v>
      </c>
      <c r="G9099">
        <v>8</v>
      </c>
      <c r="H9099" s="5">
        <v>55.69</v>
      </c>
      <c r="I9099" s="5">
        <v>0.2</v>
      </c>
      <c r="J9099" s="5">
        <v>356.416</v>
      </c>
      <c r="K9099" s="5">
        <v>55.693622385282517</v>
      </c>
      <c r="L9099">
        <f>YEAR(SalesData[Order Date])</f>
        <v>2025</v>
      </c>
      <c r="M9099">
        <f>MONTH(SalesData[Order Date])</f>
        <v>3</v>
      </c>
      <c r="N9099" t="str">
        <f>TEXT(SalesData[[#This Row],[Order Date]], "mmmm")</f>
        <v>March</v>
      </c>
      <c r="O9099" s="7">
        <f>IF(SalesData[Sales]=0,0,SalesData[Profit]/SalesData[Sales])</f>
        <v>0.15626016336326798</v>
      </c>
      <c r="P9099" s="8">
        <f t="shared" si="142"/>
        <v>4.4891362901777705E-4</v>
      </c>
      <c r="Q9099" t="str">
        <f>IF(SalesData[[#This Row],[Discount]]&gt;0, "Yes", "No")</f>
        <v>Yes</v>
      </c>
      <c r="R9099" t="str">
        <f>TEXT(SalesData[[#This Row],[Order Date]],"mmm-yyyy")</f>
        <v>Mar-2025</v>
      </c>
      <c r="S9099">
        <f>YEAR(SalesData[[#This Row],[Order Date]])*100 + MONTH(SalesData[[#This Row],[Order Date]])</f>
        <v>202503</v>
      </c>
    </row>
    <row r="9100" spans="1:19" x14ac:dyDescent="0.3">
      <c r="A9100" t="s">
        <v>4492</v>
      </c>
      <c r="B9100" s="3">
        <v>45718</v>
      </c>
      <c r="C9100" t="s">
        <v>4493</v>
      </c>
      <c r="D9100" t="s">
        <v>23</v>
      </c>
      <c r="E9100" t="s">
        <v>14</v>
      </c>
      <c r="F9100" t="s">
        <v>20</v>
      </c>
      <c r="G9100">
        <v>4</v>
      </c>
      <c r="H9100" s="5">
        <v>40.950000000000003</v>
      </c>
      <c r="I9100" s="5">
        <v>0.2</v>
      </c>
      <c r="J9100" s="5">
        <v>131.04</v>
      </c>
      <c r="K9100" s="5">
        <v>19.446195953614271</v>
      </c>
      <c r="L9100">
        <f>YEAR(SalesData[Order Date])</f>
        <v>2025</v>
      </c>
      <c r="M9100">
        <f>MONTH(SalesData[Order Date])</f>
        <v>3</v>
      </c>
      <c r="N9100" t="str">
        <f>TEXT(SalesData[[#This Row],[Order Date]], "mmmm")</f>
        <v>March</v>
      </c>
      <c r="O9100" s="7">
        <f>IF(SalesData[Sales]=0,0,SalesData[Profit]/SalesData[Sales])</f>
        <v>0.14839893126995019</v>
      </c>
      <c r="P9100" s="8">
        <f t="shared" si="142"/>
        <v>1.221001221001221E-3</v>
      </c>
      <c r="Q9100" t="str">
        <f>IF(SalesData[[#This Row],[Discount]]&gt;0, "Yes", "No")</f>
        <v>Yes</v>
      </c>
      <c r="R9100" t="str">
        <f>TEXT(SalesData[[#This Row],[Order Date]],"mmm-yyyy")</f>
        <v>Mar-2025</v>
      </c>
      <c r="S9100">
        <f>YEAR(SalesData[[#This Row],[Order Date]])*100 + MONTH(SalesData[[#This Row],[Order Date]])</f>
        <v>202503</v>
      </c>
    </row>
    <row r="9101" spans="1:19" x14ac:dyDescent="0.3">
      <c r="A9101" t="s">
        <v>4502</v>
      </c>
      <c r="B9101" s="3">
        <v>45734</v>
      </c>
      <c r="C9101" t="s">
        <v>4503</v>
      </c>
      <c r="D9101" t="s">
        <v>23</v>
      </c>
      <c r="E9101" t="s">
        <v>14</v>
      </c>
      <c r="F9101" t="s">
        <v>62</v>
      </c>
      <c r="G9101">
        <v>3</v>
      </c>
      <c r="H9101" s="5">
        <v>382.44</v>
      </c>
      <c r="I9101" s="5">
        <v>0.05</v>
      </c>
      <c r="J9101" s="5">
        <v>1089.954</v>
      </c>
      <c r="K9101" s="5">
        <v>157.68437995175421</v>
      </c>
      <c r="L9101">
        <f>YEAR(SalesData[Order Date])</f>
        <v>2025</v>
      </c>
      <c r="M9101">
        <f>MONTH(SalesData[Order Date])</f>
        <v>3</v>
      </c>
      <c r="N9101" t="str">
        <f>TEXT(SalesData[[#This Row],[Order Date]], "mmmm")</f>
        <v>March</v>
      </c>
      <c r="O9101" s="7">
        <f>IF(SalesData[Sales]=0,0,SalesData[Profit]/SalesData[Sales])</f>
        <v>0.14467067413097637</v>
      </c>
      <c r="P9101" s="8">
        <f t="shared" si="142"/>
        <v>4.3579820799776878E-5</v>
      </c>
      <c r="Q9101" t="str">
        <f>IF(SalesData[[#This Row],[Discount]]&gt;0, "Yes", "No")</f>
        <v>Yes</v>
      </c>
      <c r="R9101" t="str">
        <f>TEXT(SalesData[[#This Row],[Order Date]],"mmm-yyyy")</f>
        <v>Mar-2025</v>
      </c>
      <c r="S9101">
        <f>YEAR(SalesData[[#This Row],[Order Date]])*100 + MONTH(SalesData[[#This Row],[Order Date]])</f>
        <v>202503</v>
      </c>
    </row>
    <row r="9102" spans="1:19" x14ac:dyDescent="0.3">
      <c r="A9102" t="s">
        <v>4529</v>
      </c>
      <c r="B9102" s="3">
        <v>45732</v>
      </c>
      <c r="C9102" t="s">
        <v>4530</v>
      </c>
      <c r="D9102" t="s">
        <v>30</v>
      </c>
      <c r="E9102" t="s">
        <v>26</v>
      </c>
      <c r="F9102" t="s">
        <v>34</v>
      </c>
      <c r="G9102">
        <v>8</v>
      </c>
      <c r="H9102" s="5">
        <v>616.04</v>
      </c>
      <c r="I9102" s="5">
        <v>0.28999999999999998</v>
      </c>
      <c r="J9102" s="5">
        <v>3499.107199999999</v>
      </c>
      <c r="K9102" s="5">
        <v>892.83434129167881</v>
      </c>
      <c r="L9102">
        <f>YEAR(SalesData[Order Date])</f>
        <v>2025</v>
      </c>
      <c r="M9102">
        <f>MONTH(SalesData[Order Date])</f>
        <v>3</v>
      </c>
      <c r="N9102" t="str">
        <f>TEXT(SalesData[[#This Row],[Order Date]], "mmmm")</f>
        <v>March</v>
      </c>
      <c r="O9102" s="7">
        <f>IF(SalesData[Sales]=0,0,SalesData[Profit]/SalesData[Sales])</f>
        <v>0.25516061391079387</v>
      </c>
      <c r="P9102" s="8">
        <f t="shared" si="142"/>
        <v>5.884358158561132E-5</v>
      </c>
      <c r="Q9102" t="str">
        <f>IF(SalesData[[#This Row],[Discount]]&gt;0, "Yes", "No")</f>
        <v>Yes</v>
      </c>
      <c r="R9102" t="str">
        <f>TEXT(SalesData[[#This Row],[Order Date]],"mmm-yyyy")</f>
        <v>Mar-2025</v>
      </c>
      <c r="S9102">
        <f>YEAR(SalesData[[#This Row],[Order Date]])*100 + MONTH(SalesData[[#This Row],[Order Date]])</f>
        <v>202503</v>
      </c>
    </row>
    <row r="9103" spans="1:19" x14ac:dyDescent="0.3">
      <c r="A9103" t="s">
        <v>4561</v>
      </c>
      <c r="B9103" s="3">
        <v>45729</v>
      </c>
      <c r="C9103" t="s">
        <v>4562</v>
      </c>
      <c r="D9103" t="s">
        <v>13</v>
      </c>
      <c r="E9103" t="s">
        <v>14</v>
      </c>
      <c r="F9103" t="s">
        <v>27</v>
      </c>
      <c r="G9103">
        <v>6</v>
      </c>
      <c r="H9103" s="5">
        <v>756.59</v>
      </c>
      <c r="I9103" s="5">
        <v>0.13</v>
      </c>
      <c r="J9103" s="5">
        <v>3949.3998000000001</v>
      </c>
      <c r="K9103" s="5">
        <v>203.17873146465419</v>
      </c>
      <c r="L9103">
        <f>YEAR(SalesData[Order Date])</f>
        <v>2025</v>
      </c>
      <c r="M9103">
        <f>MONTH(SalesData[Order Date])</f>
        <v>3</v>
      </c>
      <c r="N9103" t="str">
        <f>TEXT(SalesData[[#This Row],[Order Date]], "mmmm")</f>
        <v>March</v>
      </c>
      <c r="O9103" s="7">
        <f>IF(SalesData[Sales]=0,0,SalesData[Profit]/SalesData[Sales])</f>
        <v>5.1445470642059128E-2</v>
      </c>
      <c r="P9103" s="8">
        <f t="shared" si="142"/>
        <v>2.863726280636364E-5</v>
      </c>
      <c r="Q9103" t="str">
        <f>IF(SalesData[[#This Row],[Discount]]&gt;0, "Yes", "No")</f>
        <v>Yes</v>
      </c>
      <c r="R9103" t="str">
        <f>TEXT(SalesData[[#This Row],[Order Date]],"mmm-yyyy")</f>
        <v>Mar-2025</v>
      </c>
      <c r="S9103">
        <f>YEAR(SalesData[[#This Row],[Order Date]])*100 + MONTH(SalesData[[#This Row],[Order Date]])</f>
        <v>202503</v>
      </c>
    </row>
    <row r="9104" spans="1:19" x14ac:dyDescent="0.3">
      <c r="A9104" t="s">
        <v>4711</v>
      </c>
      <c r="B9104" s="3">
        <v>45719</v>
      </c>
      <c r="C9104" t="s">
        <v>4712</v>
      </c>
      <c r="D9104" t="s">
        <v>23</v>
      </c>
      <c r="E9104" t="s">
        <v>19</v>
      </c>
      <c r="F9104" t="s">
        <v>15</v>
      </c>
      <c r="G9104">
        <v>6</v>
      </c>
      <c r="H9104" s="5">
        <v>418.22</v>
      </c>
      <c r="I9104" s="5">
        <v>0.17</v>
      </c>
      <c r="J9104" s="5">
        <v>2082.7356</v>
      </c>
      <c r="K9104" s="5">
        <v>176.51275211357591</v>
      </c>
      <c r="L9104">
        <f>YEAR(SalesData[Order Date])</f>
        <v>2025</v>
      </c>
      <c r="M9104">
        <f>MONTH(SalesData[Order Date])</f>
        <v>3</v>
      </c>
      <c r="N9104" t="str">
        <f>TEXT(SalesData[[#This Row],[Order Date]], "mmmm")</f>
        <v>March</v>
      </c>
      <c r="O9104" s="7">
        <f>IF(SalesData[Sales]=0,0,SalesData[Profit]/SalesData[Sales])</f>
        <v>8.4750436931877435E-2</v>
      </c>
      <c r="P9104" s="8">
        <f t="shared" si="142"/>
        <v>6.7747437552803153E-5</v>
      </c>
      <c r="Q9104" t="str">
        <f>IF(SalesData[[#This Row],[Discount]]&gt;0, "Yes", "No")</f>
        <v>Yes</v>
      </c>
      <c r="R9104" t="str">
        <f>TEXT(SalesData[[#This Row],[Order Date]],"mmm-yyyy")</f>
        <v>Mar-2025</v>
      </c>
      <c r="S9104">
        <f>YEAR(SalesData[[#This Row],[Order Date]])*100 + MONTH(SalesData[[#This Row],[Order Date]])</f>
        <v>202503</v>
      </c>
    </row>
    <row r="9105" spans="1:19" x14ac:dyDescent="0.3">
      <c r="A9105" t="s">
        <v>4719</v>
      </c>
      <c r="B9105" s="3">
        <v>45729</v>
      </c>
      <c r="C9105" t="s">
        <v>4720</v>
      </c>
      <c r="D9105" t="s">
        <v>18</v>
      </c>
      <c r="E9105" t="s">
        <v>26</v>
      </c>
      <c r="F9105" t="s">
        <v>27</v>
      </c>
      <c r="G9105">
        <v>7</v>
      </c>
      <c r="H9105" s="5">
        <v>373.38</v>
      </c>
      <c r="I9105" s="5">
        <v>0.19</v>
      </c>
      <c r="J9105" s="5">
        <v>2117.0646000000002</v>
      </c>
      <c r="K9105" s="5">
        <v>439.59865437307309</v>
      </c>
      <c r="L9105">
        <f>YEAR(SalesData[Order Date])</f>
        <v>2025</v>
      </c>
      <c r="M9105">
        <f>MONTH(SalesData[Order Date])</f>
        <v>3</v>
      </c>
      <c r="N9105" t="str">
        <f>TEXT(SalesData[[#This Row],[Order Date]], "mmmm")</f>
        <v>March</v>
      </c>
      <c r="O9105" s="7">
        <f>IF(SalesData[Sales]=0,0,SalesData[Profit]/SalesData[Sales])</f>
        <v>0.20764536631195527</v>
      </c>
      <c r="P9105" s="8">
        <f t="shared" si="142"/>
        <v>7.2694994758308284E-5</v>
      </c>
      <c r="Q9105" t="str">
        <f>IF(SalesData[[#This Row],[Discount]]&gt;0, "Yes", "No")</f>
        <v>Yes</v>
      </c>
      <c r="R9105" t="str">
        <f>TEXT(SalesData[[#This Row],[Order Date]],"mmm-yyyy")</f>
        <v>Mar-2025</v>
      </c>
      <c r="S9105">
        <f>YEAR(SalesData[[#This Row],[Order Date]])*100 + MONTH(SalesData[[#This Row],[Order Date]])</f>
        <v>202503</v>
      </c>
    </row>
    <row r="9106" spans="1:19" x14ac:dyDescent="0.3">
      <c r="A9106" t="s">
        <v>4733</v>
      </c>
      <c r="B9106" s="3">
        <v>45747</v>
      </c>
      <c r="C9106" t="s">
        <v>4734</v>
      </c>
      <c r="D9106" t="s">
        <v>23</v>
      </c>
      <c r="E9106" t="s">
        <v>14</v>
      </c>
      <c r="F9106" t="s">
        <v>20</v>
      </c>
      <c r="G9106">
        <v>3</v>
      </c>
      <c r="H9106" s="5">
        <v>197.52</v>
      </c>
      <c r="I9106" s="5">
        <v>0.19</v>
      </c>
      <c r="J9106" s="5">
        <v>479.97360000000009</v>
      </c>
      <c r="K9106" s="5">
        <v>74.357432400507179</v>
      </c>
      <c r="L9106">
        <f>YEAR(SalesData[Order Date])</f>
        <v>2025</v>
      </c>
      <c r="M9106">
        <f>MONTH(SalesData[Order Date])</f>
        <v>3</v>
      </c>
      <c r="N9106" t="str">
        <f>TEXT(SalesData[[#This Row],[Order Date]], "mmmm")</f>
        <v>March</v>
      </c>
      <c r="O9106" s="7">
        <f>IF(SalesData[Sales]=0,0,SalesData[Profit]/SalesData[Sales])</f>
        <v>0.15491983809215165</v>
      </c>
      <c r="P9106" s="8">
        <f t="shared" si="142"/>
        <v>3.2064263534494397E-4</v>
      </c>
      <c r="Q9106" t="str">
        <f>IF(SalesData[[#This Row],[Discount]]&gt;0, "Yes", "No")</f>
        <v>Yes</v>
      </c>
      <c r="R9106" t="str">
        <f>TEXT(SalesData[[#This Row],[Order Date]],"mmm-yyyy")</f>
        <v>Mar-2025</v>
      </c>
      <c r="S9106">
        <f>YEAR(SalesData[[#This Row],[Order Date]])*100 + MONTH(SalesData[[#This Row],[Order Date]])</f>
        <v>202503</v>
      </c>
    </row>
    <row r="9107" spans="1:19" x14ac:dyDescent="0.3">
      <c r="A9107" t="s">
        <v>4751</v>
      </c>
      <c r="B9107" s="3">
        <v>45722</v>
      </c>
      <c r="C9107" t="s">
        <v>4752</v>
      </c>
      <c r="D9107" t="s">
        <v>18</v>
      </c>
      <c r="E9107" t="s">
        <v>19</v>
      </c>
      <c r="F9107" t="s">
        <v>27</v>
      </c>
      <c r="G9107">
        <v>6</v>
      </c>
      <c r="H9107" s="5">
        <v>402.27</v>
      </c>
      <c r="I9107" s="5">
        <v>0.18</v>
      </c>
      <c r="J9107" s="5">
        <v>1979.1684</v>
      </c>
      <c r="K9107" s="5">
        <v>341.69571998049122</v>
      </c>
      <c r="L9107">
        <f>YEAR(SalesData[Order Date])</f>
        <v>2025</v>
      </c>
      <c r="M9107">
        <f>MONTH(SalesData[Order Date])</f>
        <v>3</v>
      </c>
      <c r="N9107" t="str">
        <f>TEXT(SalesData[[#This Row],[Order Date]], "mmmm")</f>
        <v>March</v>
      </c>
      <c r="O9107" s="7">
        <f>IF(SalesData[Sales]=0,0,SalesData[Profit]/SalesData[Sales])</f>
        <v>0.17264610731481525</v>
      </c>
      <c r="P9107" s="8">
        <f t="shared" si="142"/>
        <v>7.4576776791707061E-5</v>
      </c>
      <c r="Q9107" t="str">
        <f>IF(SalesData[[#This Row],[Discount]]&gt;0, "Yes", "No")</f>
        <v>Yes</v>
      </c>
      <c r="R9107" t="str">
        <f>TEXT(SalesData[[#This Row],[Order Date]],"mmm-yyyy")</f>
        <v>Mar-2025</v>
      </c>
      <c r="S9107">
        <f>YEAR(SalesData[[#This Row],[Order Date]])*100 + MONTH(SalesData[[#This Row],[Order Date]])</f>
        <v>202503</v>
      </c>
    </row>
    <row r="9108" spans="1:19" x14ac:dyDescent="0.3">
      <c r="A9108" t="s">
        <v>4800</v>
      </c>
      <c r="B9108" s="3">
        <v>45722</v>
      </c>
      <c r="C9108" t="s">
        <v>4801</v>
      </c>
      <c r="D9108" t="s">
        <v>30</v>
      </c>
      <c r="E9108" t="s">
        <v>26</v>
      </c>
      <c r="F9108" t="s">
        <v>62</v>
      </c>
      <c r="G9108">
        <v>4</v>
      </c>
      <c r="H9108" s="5">
        <v>452.5</v>
      </c>
      <c r="I9108" s="5">
        <v>0.22</v>
      </c>
      <c r="J9108" s="5">
        <v>1411.8</v>
      </c>
      <c r="K9108" s="5">
        <v>359.58834279002173</v>
      </c>
      <c r="L9108">
        <f>YEAR(SalesData[Order Date])</f>
        <v>2025</v>
      </c>
      <c r="M9108">
        <f>MONTH(SalesData[Order Date])</f>
        <v>3</v>
      </c>
      <c r="N9108" t="str">
        <f>TEXT(SalesData[[#This Row],[Order Date]], "mmmm")</f>
        <v>March</v>
      </c>
      <c r="O9108" s="7">
        <f>IF(SalesData[Sales]=0,0,SalesData[Profit]/SalesData[Sales])</f>
        <v>0.25470204192521728</v>
      </c>
      <c r="P9108" s="8">
        <f t="shared" si="142"/>
        <v>1.2154696132596685E-4</v>
      </c>
      <c r="Q9108" t="str">
        <f>IF(SalesData[[#This Row],[Discount]]&gt;0, "Yes", "No")</f>
        <v>Yes</v>
      </c>
      <c r="R9108" t="str">
        <f>TEXT(SalesData[[#This Row],[Order Date]],"mmm-yyyy")</f>
        <v>Mar-2025</v>
      </c>
      <c r="S9108">
        <f>YEAR(SalesData[[#This Row],[Order Date]])*100 + MONTH(SalesData[[#This Row],[Order Date]])</f>
        <v>202503</v>
      </c>
    </row>
    <row r="9109" spans="1:19" x14ac:dyDescent="0.3">
      <c r="A9109" t="s">
        <v>4838</v>
      </c>
      <c r="B9109" s="3">
        <v>45721</v>
      </c>
      <c r="C9109" t="s">
        <v>4839</v>
      </c>
      <c r="D9109" t="s">
        <v>13</v>
      </c>
      <c r="E9109" t="s">
        <v>26</v>
      </c>
      <c r="F9109" t="s">
        <v>91</v>
      </c>
      <c r="G9109">
        <v>2</v>
      </c>
      <c r="H9109" s="5">
        <v>659.76</v>
      </c>
      <c r="I9109" s="5">
        <v>0.02</v>
      </c>
      <c r="J9109" s="5">
        <v>1293.1296</v>
      </c>
      <c r="K9109" s="5">
        <v>282.35135388375238</v>
      </c>
      <c r="L9109">
        <f>YEAR(SalesData[Order Date])</f>
        <v>2025</v>
      </c>
      <c r="M9109">
        <f>MONTH(SalesData[Order Date])</f>
        <v>3</v>
      </c>
      <c r="N9109" t="str">
        <f>TEXT(SalesData[[#This Row],[Order Date]], "mmmm")</f>
        <v>March</v>
      </c>
      <c r="O9109" s="7">
        <f>IF(SalesData[Sales]=0,0,SalesData[Profit]/SalesData[Sales])</f>
        <v>0.21834729781435086</v>
      </c>
      <c r="P9109" s="8">
        <f t="shared" si="142"/>
        <v>1.5157026797623379E-5</v>
      </c>
      <c r="Q9109" t="str">
        <f>IF(SalesData[[#This Row],[Discount]]&gt;0, "Yes", "No")</f>
        <v>Yes</v>
      </c>
      <c r="R9109" t="str">
        <f>TEXT(SalesData[[#This Row],[Order Date]],"mmm-yyyy")</f>
        <v>Mar-2025</v>
      </c>
      <c r="S9109">
        <f>YEAR(SalesData[[#This Row],[Order Date]])*100 + MONTH(SalesData[[#This Row],[Order Date]])</f>
        <v>202503</v>
      </c>
    </row>
    <row r="9110" spans="1:19" x14ac:dyDescent="0.3">
      <c r="A9110" t="s">
        <v>4844</v>
      </c>
      <c r="B9110" s="3">
        <v>45735</v>
      </c>
      <c r="C9110" t="s">
        <v>1643</v>
      </c>
      <c r="D9110" t="s">
        <v>30</v>
      </c>
      <c r="E9110" t="s">
        <v>14</v>
      </c>
      <c r="F9110" t="s">
        <v>15</v>
      </c>
      <c r="G9110">
        <v>9</v>
      </c>
      <c r="H9110" s="5">
        <v>315.02</v>
      </c>
      <c r="I9110" s="5">
        <v>0.12</v>
      </c>
      <c r="J9110" s="5">
        <v>2494.9584</v>
      </c>
      <c r="K9110" s="5">
        <v>435.4992420001426</v>
      </c>
      <c r="L9110">
        <f>YEAR(SalesData[Order Date])</f>
        <v>2025</v>
      </c>
      <c r="M9110">
        <f>MONTH(SalesData[Order Date])</f>
        <v>3</v>
      </c>
      <c r="N9110" t="str">
        <f>TEXT(SalesData[[#This Row],[Order Date]], "mmmm")</f>
        <v>March</v>
      </c>
      <c r="O9110" s="7">
        <f>IF(SalesData[Sales]=0,0,SalesData[Profit]/SalesData[Sales])</f>
        <v>0.17455170474992393</v>
      </c>
      <c r="P9110" s="8">
        <f t="shared" si="142"/>
        <v>4.2325355003915098E-5</v>
      </c>
      <c r="Q9110" t="str">
        <f>IF(SalesData[[#This Row],[Discount]]&gt;0, "Yes", "No")</f>
        <v>Yes</v>
      </c>
      <c r="R9110" t="str">
        <f>TEXT(SalesData[[#This Row],[Order Date]],"mmm-yyyy")</f>
        <v>Mar-2025</v>
      </c>
      <c r="S9110">
        <f>YEAR(SalesData[[#This Row],[Order Date]])*100 + MONTH(SalesData[[#This Row],[Order Date]])</f>
        <v>202503</v>
      </c>
    </row>
    <row r="9111" spans="1:19" x14ac:dyDescent="0.3">
      <c r="A9111" t="s">
        <v>4883</v>
      </c>
      <c r="B9111" s="3">
        <v>45734</v>
      </c>
      <c r="C9111" t="s">
        <v>4884</v>
      </c>
      <c r="D9111" t="s">
        <v>23</v>
      </c>
      <c r="E9111" t="s">
        <v>26</v>
      </c>
      <c r="F9111" t="s">
        <v>15</v>
      </c>
      <c r="G9111">
        <v>4</v>
      </c>
      <c r="H9111" s="5">
        <v>466.1</v>
      </c>
      <c r="I9111" s="5">
        <v>0.17</v>
      </c>
      <c r="J9111" s="5">
        <v>1547.452</v>
      </c>
      <c r="K9111" s="5">
        <v>432.90320337829041</v>
      </c>
      <c r="L9111">
        <f>YEAR(SalesData[Order Date])</f>
        <v>2025</v>
      </c>
      <c r="M9111">
        <f>MONTH(SalesData[Order Date])</f>
        <v>3</v>
      </c>
      <c r="N9111" t="str">
        <f>TEXT(SalesData[[#This Row],[Order Date]], "mmmm")</f>
        <v>March</v>
      </c>
      <c r="O9111" s="7">
        <f>IF(SalesData[Sales]=0,0,SalesData[Profit]/SalesData[Sales])</f>
        <v>0.27975226590439667</v>
      </c>
      <c r="P9111" s="8">
        <f t="shared" si="142"/>
        <v>9.1182149753271831E-5</v>
      </c>
      <c r="Q9111" t="str">
        <f>IF(SalesData[[#This Row],[Discount]]&gt;0, "Yes", "No")</f>
        <v>Yes</v>
      </c>
      <c r="R9111" t="str">
        <f>TEXT(SalesData[[#This Row],[Order Date]],"mmm-yyyy")</f>
        <v>Mar-2025</v>
      </c>
      <c r="S9111">
        <f>YEAR(SalesData[[#This Row],[Order Date]])*100 + MONTH(SalesData[[#This Row],[Order Date]])</f>
        <v>202503</v>
      </c>
    </row>
    <row r="9112" spans="1:19" x14ac:dyDescent="0.3">
      <c r="A9112" t="s">
        <v>4891</v>
      </c>
      <c r="B9112" s="3">
        <v>45732</v>
      </c>
      <c r="C9112" t="s">
        <v>4892</v>
      </c>
      <c r="D9112" t="s">
        <v>23</v>
      </c>
      <c r="E9112" t="s">
        <v>26</v>
      </c>
      <c r="F9112" t="s">
        <v>31</v>
      </c>
      <c r="G9112">
        <v>9</v>
      </c>
      <c r="H9112" s="5">
        <v>379.02</v>
      </c>
      <c r="I9112" s="5">
        <v>0.09</v>
      </c>
      <c r="J9112" s="5">
        <v>3104.1738</v>
      </c>
      <c r="K9112" s="5">
        <v>566.44254250879726</v>
      </c>
      <c r="L9112">
        <f>YEAR(SalesData[Order Date])</f>
        <v>2025</v>
      </c>
      <c r="M9112">
        <f>MONTH(SalesData[Order Date])</f>
        <v>3</v>
      </c>
      <c r="N9112" t="str">
        <f>TEXT(SalesData[[#This Row],[Order Date]], "mmmm")</f>
        <v>March</v>
      </c>
      <c r="O9112" s="7">
        <f>IF(SalesData[Sales]=0,0,SalesData[Profit]/SalesData[Sales])</f>
        <v>0.18247771516813821</v>
      </c>
      <c r="P9112" s="8">
        <f t="shared" si="142"/>
        <v>2.6383831987757901E-5</v>
      </c>
      <c r="Q9112" t="str">
        <f>IF(SalesData[[#This Row],[Discount]]&gt;0, "Yes", "No")</f>
        <v>Yes</v>
      </c>
      <c r="R9112" t="str">
        <f>TEXT(SalesData[[#This Row],[Order Date]],"mmm-yyyy")</f>
        <v>Mar-2025</v>
      </c>
      <c r="S9112">
        <f>YEAR(SalesData[[#This Row],[Order Date]])*100 + MONTH(SalesData[[#This Row],[Order Date]])</f>
        <v>202503</v>
      </c>
    </row>
    <row r="9113" spans="1:19" x14ac:dyDescent="0.3">
      <c r="A9113" t="s">
        <v>4965</v>
      </c>
      <c r="B9113" s="3">
        <v>45724</v>
      </c>
      <c r="C9113" t="s">
        <v>4966</v>
      </c>
      <c r="D9113" t="s">
        <v>23</v>
      </c>
      <c r="E9113" t="s">
        <v>14</v>
      </c>
      <c r="F9113" t="s">
        <v>31</v>
      </c>
      <c r="G9113">
        <v>2</v>
      </c>
      <c r="H9113" s="5">
        <v>14.58</v>
      </c>
      <c r="I9113" s="5">
        <v>0.11</v>
      </c>
      <c r="J9113" s="5">
        <v>25.952400000000001</v>
      </c>
      <c r="K9113" s="5">
        <v>1.343192009512844</v>
      </c>
      <c r="L9113">
        <f>YEAR(SalesData[Order Date])</f>
        <v>2025</v>
      </c>
      <c r="M9113">
        <f>MONTH(SalesData[Order Date])</f>
        <v>3</v>
      </c>
      <c r="N9113" t="str">
        <f>TEXT(SalesData[[#This Row],[Order Date]], "mmmm")</f>
        <v>March</v>
      </c>
      <c r="O9113" s="7">
        <f>IF(SalesData[Sales]=0,0,SalesData[Profit]/SalesData[Sales])</f>
        <v>5.1755984398854982E-2</v>
      </c>
      <c r="P9113" s="8">
        <f t="shared" si="142"/>
        <v>3.7722908093278463E-3</v>
      </c>
      <c r="Q9113" t="str">
        <f>IF(SalesData[[#This Row],[Discount]]&gt;0, "Yes", "No")</f>
        <v>Yes</v>
      </c>
      <c r="R9113" t="str">
        <f>TEXT(SalesData[[#This Row],[Order Date]],"mmm-yyyy")</f>
        <v>Mar-2025</v>
      </c>
      <c r="S9113">
        <f>YEAR(SalesData[[#This Row],[Order Date]])*100 + MONTH(SalesData[[#This Row],[Order Date]])</f>
        <v>202503</v>
      </c>
    </row>
    <row r="9114" spans="1:19" x14ac:dyDescent="0.3">
      <c r="A9114" t="s">
        <v>5001</v>
      </c>
      <c r="B9114" s="3">
        <v>45724</v>
      </c>
      <c r="C9114" t="s">
        <v>4329</v>
      </c>
      <c r="D9114" t="s">
        <v>30</v>
      </c>
      <c r="E9114" t="s">
        <v>14</v>
      </c>
      <c r="F9114" t="s">
        <v>31</v>
      </c>
      <c r="G9114">
        <v>2</v>
      </c>
      <c r="H9114" s="5">
        <v>982.45</v>
      </c>
      <c r="I9114" s="5">
        <v>0.27</v>
      </c>
      <c r="J9114" s="5">
        <v>1434.377</v>
      </c>
      <c r="K9114" s="5">
        <v>375.42964794486312</v>
      </c>
      <c r="L9114">
        <f>YEAR(SalesData[Order Date])</f>
        <v>2025</v>
      </c>
      <c r="M9114">
        <f>MONTH(SalesData[Order Date])</f>
        <v>3</v>
      </c>
      <c r="N9114" t="str">
        <f>TEXT(SalesData[[#This Row],[Order Date]], "mmmm")</f>
        <v>March</v>
      </c>
      <c r="O9114" s="7">
        <f>IF(SalesData[Sales]=0,0,SalesData[Profit]/SalesData[Sales])</f>
        <v>0.26173708024101272</v>
      </c>
      <c r="P9114" s="8">
        <f t="shared" si="142"/>
        <v>1.3741157310804623E-4</v>
      </c>
      <c r="Q9114" t="str">
        <f>IF(SalesData[[#This Row],[Discount]]&gt;0, "Yes", "No")</f>
        <v>Yes</v>
      </c>
      <c r="R9114" t="str">
        <f>TEXT(SalesData[[#This Row],[Order Date]],"mmm-yyyy")</f>
        <v>Mar-2025</v>
      </c>
      <c r="S9114">
        <f>YEAR(SalesData[[#This Row],[Order Date]])*100 + MONTH(SalesData[[#This Row],[Order Date]])</f>
        <v>202503</v>
      </c>
    </row>
    <row r="9115" spans="1:19" x14ac:dyDescent="0.3">
      <c r="A9115" t="s">
        <v>5041</v>
      </c>
      <c r="B9115" s="3">
        <v>45723</v>
      </c>
      <c r="C9115" t="s">
        <v>5042</v>
      </c>
      <c r="D9115" t="s">
        <v>18</v>
      </c>
      <c r="E9115" t="s">
        <v>14</v>
      </c>
      <c r="F9115" t="s">
        <v>44</v>
      </c>
      <c r="G9115">
        <v>7</v>
      </c>
      <c r="H9115" s="5">
        <v>848.56</v>
      </c>
      <c r="I9115" s="5">
        <v>0.04</v>
      </c>
      <c r="J9115" s="5">
        <v>5702.3231999999998</v>
      </c>
      <c r="K9115" s="5">
        <v>1067.6401852951619</v>
      </c>
      <c r="L9115">
        <f>YEAR(SalesData[Order Date])</f>
        <v>2025</v>
      </c>
      <c r="M9115">
        <f>MONTH(SalesData[Order Date])</f>
        <v>3</v>
      </c>
      <c r="N9115" t="str">
        <f>TEXT(SalesData[[#This Row],[Order Date]], "mmmm")</f>
        <v>March</v>
      </c>
      <c r="O9115" s="7">
        <f>IF(SalesData[Sales]=0,0,SalesData[Profit]/SalesData[Sales])</f>
        <v>0.18722898507316491</v>
      </c>
      <c r="P9115" s="8">
        <f t="shared" si="142"/>
        <v>6.7340974289216015E-6</v>
      </c>
      <c r="Q9115" t="str">
        <f>IF(SalesData[[#This Row],[Discount]]&gt;0, "Yes", "No")</f>
        <v>Yes</v>
      </c>
      <c r="R9115" t="str">
        <f>TEXT(SalesData[[#This Row],[Order Date]],"mmm-yyyy")</f>
        <v>Mar-2025</v>
      </c>
      <c r="S9115">
        <f>YEAR(SalesData[[#This Row],[Order Date]])*100 + MONTH(SalesData[[#This Row],[Order Date]])</f>
        <v>202503</v>
      </c>
    </row>
    <row r="9116" spans="1:19" x14ac:dyDescent="0.3">
      <c r="A9116" t="s">
        <v>5061</v>
      </c>
      <c r="B9116" s="3">
        <v>45726</v>
      </c>
      <c r="C9116" t="s">
        <v>5062</v>
      </c>
      <c r="D9116" t="s">
        <v>13</v>
      </c>
      <c r="E9116" t="s">
        <v>19</v>
      </c>
      <c r="F9116" t="s">
        <v>20</v>
      </c>
      <c r="G9116">
        <v>4</v>
      </c>
      <c r="H9116" s="5">
        <v>542.98</v>
      </c>
      <c r="I9116" s="5">
        <v>0.08</v>
      </c>
      <c r="J9116" s="5">
        <v>1998.1664000000001</v>
      </c>
      <c r="K9116" s="5">
        <v>380.89005607629161</v>
      </c>
      <c r="L9116">
        <f>YEAR(SalesData[Order Date])</f>
        <v>2025</v>
      </c>
      <c r="M9116">
        <f>MONTH(SalesData[Order Date])</f>
        <v>3</v>
      </c>
      <c r="N9116" t="str">
        <f>TEXT(SalesData[[#This Row],[Order Date]], "mmmm")</f>
        <v>March</v>
      </c>
      <c r="O9116" s="7">
        <f>IF(SalesData[Sales]=0,0,SalesData[Profit]/SalesData[Sales])</f>
        <v>0.1906197882600226</v>
      </c>
      <c r="P9116" s="8">
        <f t="shared" si="142"/>
        <v>3.6833769199602197E-5</v>
      </c>
      <c r="Q9116" t="str">
        <f>IF(SalesData[[#This Row],[Discount]]&gt;0, "Yes", "No")</f>
        <v>Yes</v>
      </c>
      <c r="R9116" t="str">
        <f>TEXT(SalesData[[#This Row],[Order Date]],"mmm-yyyy")</f>
        <v>Mar-2025</v>
      </c>
      <c r="S9116">
        <f>YEAR(SalesData[[#This Row],[Order Date]])*100 + MONTH(SalesData[[#This Row],[Order Date]])</f>
        <v>202503</v>
      </c>
    </row>
    <row r="9117" spans="1:19" x14ac:dyDescent="0.3">
      <c r="A9117" t="s">
        <v>5129</v>
      </c>
      <c r="B9117" s="3">
        <v>45723</v>
      </c>
      <c r="C9117" t="s">
        <v>5130</v>
      </c>
      <c r="D9117" t="s">
        <v>13</v>
      </c>
      <c r="E9117" t="s">
        <v>19</v>
      </c>
      <c r="F9117" t="s">
        <v>20</v>
      </c>
      <c r="G9117">
        <v>5</v>
      </c>
      <c r="H9117" s="5">
        <v>560.16</v>
      </c>
      <c r="I9117" s="5">
        <v>0.18</v>
      </c>
      <c r="J9117" s="5">
        <v>2296.6559999999999</v>
      </c>
      <c r="K9117" s="5">
        <v>643.8257287130258</v>
      </c>
      <c r="L9117">
        <f>YEAR(SalesData[Order Date])</f>
        <v>2025</v>
      </c>
      <c r="M9117">
        <f>MONTH(SalesData[Order Date])</f>
        <v>3</v>
      </c>
      <c r="N9117" t="str">
        <f>TEXT(SalesData[[#This Row],[Order Date]], "mmmm")</f>
        <v>March</v>
      </c>
      <c r="O9117" s="7">
        <f>IF(SalesData[Sales]=0,0,SalesData[Profit]/SalesData[Sales])</f>
        <v>0.28033180794730506</v>
      </c>
      <c r="P9117" s="8">
        <f t="shared" si="142"/>
        <v>6.4267352185089983E-5</v>
      </c>
      <c r="Q9117" t="str">
        <f>IF(SalesData[[#This Row],[Discount]]&gt;0, "Yes", "No")</f>
        <v>Yes</v>
      </c>
      <c r="R9117" t="str">
        <f>TEXT(SalesData[[#This Row],[Order Date]],"mmm-yyyy")</f>
        <v>Mar-2025</v>
      </c>
      <c r="S9117">
        <f>YEAR(SalesData[[#This Row],[Order Date]])*100 + MONTH(SalesData[[#This Row],[Order Date]])</f>
        <v>202503</v>
      </c>
    </row>
    <row r="9118" spans="1:19" x14ac:dyDescent="0.3">
      <c r="A9118" t="s">
        <v>5321</v>
      </c>
      <c r="B9118" s="3">
        <v>45722</v>
      </c>
      <c r="C9118" t="s">
        <v>5322</v>
      </c>
      <c r="D9118" t="s">
        <v>18</v>
      </c>
      <c r="E9118" t="s">
        <v>14</v>
      </c>
      <c r="F9118" t="s">
        <v>39</v>
      </c>
      <c r="G9118">
        <v>6</v>
      </c>
      <c r="H9118" s="5">
        <v>598.17999999999995</v>
      </c>
      <c r="I9118" s="5">
        <v>0.05</v>
      </c>
      <c r="J9118" s="5">
        <v>3409.6260000000002</v>
      </c>
      <c r="K9118" s="5">
        <v>302.472089363414</v>
      </c>
      <c r="L9118">
        <f>YEAR(SalesData[Order Date])</f>
        <v>2025</v>
      </c>
      <c r="M9118">
        <f>MONTH(SalesData[Order Date])</f>
        <v>3</v>
      </c>
      <c r="N9118" t="str">
        <f>TEXT(SalesData[[#This Row],[Order Date]], "mmmm")</f>
        <v>March</v>
      </c>
      <c r="O9118" s="7">
        <f>IF(SalesData[Sales]=0,0,SalesData[Profit]/SalesData[Sales])</f>
        <v>8.8711222099847303E-2</v>
      </c>
      <c r="P9118" s="8">
        <f t="shared" si="142"/>
        <v>1.3931146700547217E-5</v>
      </c>
      <c r="Q9118" t="str">
        <f>IF(SalesData[[#This Row],[Discount]]&gt;0, "Yes", "No")</f>
        <v>Yes</v>
      </c>
      <c r="R9118" t="str">
        <f>TEXT(SalesData[[#This Row],[Order Date]],"mmm-yyyy")</f>
        <v>Mar-2025</v>
      </c>
      <c r="S9118">
        <f>YEAR(SalesData[[#This Row],[Order Date]])*100 + MONTH(SalesData[[#This Row],[Order Date]])</f>
        <v>202503</v>
      </c>
    </row>
    <row r="9119" spans="1:19" x14ac:dyDescent="0.3">
      <c r="A9119" t="s">
        <v>5327</v>
      </c>
      <c r="B9119" s="3">
        <v>45735</v>
      </c>
      <c r="C9119" t="s">
        <v>5328</v>
      </c>
      <c r="D9119" t="s">
        <v>13</v>
      </c>
      <c r="E9119" t="s">
        <v>19</v>
      </c>
      <c r="F9119" t="s">
        <v>27</v>
      </c>
      <c r="G9119">
        <v>7</v>
      </c>
      <c r="H9119" s="5">
        <v>955.5</v>
      </c>
      <c r="I9119" s="5">
        <v>0.15</v>
      </c>
      <c r="J9119" s="5">
        <v>5685.2249999999995</v>
      </c>
      <c r="K9119" s="5">
        <v>1239.685905105388</v>
      </c>
      <c r="L9119">
        <f>YEAR(SalesData[Order Date])</f>
        <v>2025</v>
      </c>
      <c r="M9119">
        <f>MONTH(SalesData[Order Date])</f>
        <v>3</v>
      </c>
      <c r="N9119" t="str">
        <f>TEXT(SalesData[[#This Row],[Order Date]], "mmmm")</f>
        <v>March</v>
      </c>
      <c r="O9119" s="7">
        <f>IF(SalesData[Sales]=0,0,SalesData[Profit]/SalesData[Sales])</f>
        <v>0.21805397413565655</v>
      </c>
      <c r="P9119" s="8">
        <f t="shared" si="142"/>
        <v>2.2426553038797935E-5</v>
      </c>
      <c r="Q9119" t="str">
        <f>IF(SalesData[[#This Row],[Discount]]&gt;0, "Yes", "No")</f>
        <v>Yes</v>
      </c>
      <c r="R9119" t="str">
        <f>TEXT(SalesData[[#This Row],[Order Date]],"mmm-yyyy")</f>
        <v>Mar-2025</v>
      </c>
      <c r="S9119">
        <f>YEAR(SalesData[[#This Row],[Order Date]])*100 + MONTH(SalesData[[#This Row],[Order Date]])</f>
        <v>202503</v>
      </c>
    </row>
    <row r="9120" spans="1:19" x14ac:dyDescent="0.3">
      <c r="A9120" t="s">
        <v>5555</v>
      </c>
      <c r="B9120" s="3">
        <v>45740</v>
      </c>
      <c r="C9120" t="s">
        <v>5556</v>
      </c>
      <c r="D9120" t="s">
        <v>30</v>
      </c>
      <c r="E9120" t="s">
        <v>14</v>
      </c>
      <c r="F9120" t="s">
        <v>39</v>
      </c>
      <c r="G9120">
        <v>7</v>
      </c>
      <c r="H9120" s="5">
        <v>293.19</v>
      </c>
      <c r="I9120" s="5">
        <v>0.22</v>
      </c>
      <c r="J9120" s="5">
        <v>1600.8173999999999</v>
      </c>
      <c r="K9120" s="5">
        <v>264.48111233406701</v>
      </c>
      <c r="L9120">
        <f>YEAR(SalesData[Order Date])</f>
        <v>2025</v>
      </c>
      <c r="M9120">
        <f>MONTH(SalesData[Order Date])</f>
        <v>3</v>
      </c>
      <c r="N9120" t="str">
        <f>TEXT(SalesData[[#This Row],[Order Date]], "mmmm")</f>
        <v>March</v>
      </c>
      <c r="O9120" s="7">
        <f>IF(SalesData[Sales]=0,0,SalesData[Profit]/SalesData[Sales])</f>
        <v>0.16521629033646626</v>
      </c>
      <c r="P9120" s="8">
        <f t="shared" si="142"/>
        <v>1.0719523663348487E-4</v>
      </c>
      <c r="Q9120" t="str">
        <f>IF(SalesData[[#This Row],[Discount]]&gt;0, "Yes", "No")</f>
        <v>Yes</v>
      </c>
      <c r="R9120" t="str">
        <f>TEXT(SalesData[[#This Row],[Order Date]],"mmm-yyyy")</f>
        <v>Mar-2025</v>
      </c>
      <c r="S9120">
        <f>YEAR(SalesData[[#This Row],[Order Date]])*100 + MONTH(SalesData[[#This Row],[Order Date]])</f>
        <v>202503</v>
      </c>
    </row>
    <row r="9121" spans="1:19" x14ac:dyDescent="0.3">
      <c r="A9121" t="s">
        <v>5577</v>
      </c>
      <c r="B9121" s="3">
        <v>45739</v>
      </c>
      <c r="C9121" t="s">
        <v>5578</v>
      </c>
      <c r="D9121" t="s">
        <v>18</v>
      </c>
      <c r="E9121" t="s">
        <v>14</v>
      </c>
      <c r="F9121" t="s">
        <v>39</v>
      </c>
      <c r="G9121">
        <v>3</v>
      </c>
      <c r="H9121" s="5">
        <v>806.62</v>
      </c>
      <c r="I9121" s="5">
        <v>0.23</v>
      </c>
      <c r="J9121" s="5">
        <v>1863.2922000000001</v>
      </c>
      <c r="K9121" s="5">
        <v>461.73086513206971</v>
      </c>
      <c r="L9121">
        <f>YEAR(SalesData[Order Date])</f>
        <v>2025</v>
      </c>
      <c r="M9121">
        <f>MONTH(SalesData[Order Date])</f>
        <v>3</v>
      </c>
      <c r="N9121" t="str">
        <f>TEXT(SalesData[[#This Row],[Order Date]], "mmmm")</f>
        <v>March</v>
      </c>
      <c r="O9121" s="7">
        <f>IF(SalesData[Sales]=0,0,SalesData[Profit]/SalesData[Sales])</f>
        <v>0.24780378790404944</v>
      </c>
      <c r="P9121" s="8">
        <f t="shared" si="142"/>
        <v>9.5046820890464732E-5</v>
      </c>
      <c r="Q9121" t="str">
        <f>IF(SalesData[[#This Row],[Discount]]&gt;0, "Yes", "No")</f>
        <v>Yes</v>
      </c>
      <c r="R9121" t="str">
        <f>TEXT(SalesData[[#This Row],[Order Date]],"mmm-yyyy")</f>
        <v>Mar-2025</v>
      </c>
      <c r="S9121">
        <f>YEAR(SalesData[[#This Row],[Order Date]])*100 + MONTH(SalesData[[#This Row],[Order Date]])</f>
        <v>202503</v>
      </c>
    </row>
    <row r="9122" spans="1:19" x14ac:dyDescent="0.3">
      <c r="A9122" t="s">
        <v>5647</v>
      </c>
      <c r="B9122" s="3">
        <v>45740</v>
      </c>
      <c r="C9122" t="s">
        <v>5648</v>
      </c>
      <c r="D9122" t="s">
        <v>13</v>
      </c>
      <c r="E9122" t="s">
        <v>26</v>
      </c>
      <c r="F9122" t="s">
        <v>34</v>
      </c>
      <c r="G9122">
        <v>1</v>
      </c>
      <c r="H9122" s="5">
        <v>129.99</v>
      </c>
      <c r="I9122" s="5">
        <v>0.01</v>
      </c>
      <c r="J9122" s="5">
        <v>128.6901</v>
      </c>
      <c r="K9122" s="5">
        <v>38.094489708837543</v>
      </c>
      <c r="L9122">
        <f>YEAR(SalesData[Order Date])</f>
        <v>2025</v>
      </c>
      <c r="M9122">
        <f>MONTH(SalesData[Order Date])</f>
        <v>3</v>
      </c>
      <c r="N9122" t="str">
        <f>TEXT(SalesData[[#This Row],[Order Date]], "mmmm")</f>
        <v>March</v>
      </c>
      <c r="O9122" s="7">
        <f>IF(SalesData[Sales]=0,0,SalesData[Profit]/SalesData[Sales])</f>
        <v>0.29601725158996334</v>
      </c>
      <c r="P9122" s="8">
        <f t="shared" si="142"/>
        <v>7.6928994538041378E-5</v>
      </c>
      <c r="Q9122" t="str">
        <f>IF(SalesData[[#This Row],[Discount]]&gt;0, "Yes", "No")</f>
        <v>Yes</v>
      </c>
      <c r="R9122" t="str">
        <f>TEXT(SalesData[[#This Row],[Order Date]],"mmm-yyyy")</f>
        <v>Mar-2025</v>
      </c>
      <c r="S9122">
        <f>YEAR(SalesData[[#This Row],[Order Date]])*100 + MONTH(SalesData[[#This Row],[Order Date]])</f>
        <v>202503</v>
      </c>
    </row>
    <row r="9123" spans="1:19" x14ac:dyDescent="0.3">
      <c r="A9123" t="s">
        <v>5649</v>
      </c>
      <c r="B9123" s="3">
        <v>45735</v>
      </c>
      <c r="C9123" t="s">
        <v>5650</v>
      </c>
      <c r="D9123" t="s">
        <v>13</v>
      </c>
      <c r="E9123" t="s">
        <v>19</v>
      </c>
      <c r="F9123" t="s">
        <v>31</v>
      </c>
      <c r="G9123">
        <v>2</v>
      </c>
      <c r="H9123" s="5">
        <v>907.85</v>
      </c>
      <c r="I9123" s="5">
        <v>0.02</v>
      </c>
      <c r="J9123" s="5">
        <v>1779.386</v>
      </c>
      <c r="K9123" s="5">
        <v>309.10290559956991</v>
      </c>
      <c r="L9123">
        <f>YEAR(SalesData[Order Date])</f>
        <v>2025</v>
      </c>
      <c r="M9123">
        <f>MONTH(SalesData[Order Date])</f>
        <v>3</v>
      </c>
      <c r="N9123" t="str">
        <f>TEXT(SalesData[[#This Row],[Order Date]], "mmmm")</f>
        <v>March</v>
      </c>
      <c r="O9123" s="7">
        <f>IF(SalesData[Sales]=0,0,SalesData[Profit]/SalesData[Sales])</f>
        <v>0.17371323906087263</v>
      </c>
      <c r="P9123" s="8">
        <f t="shared" si="142"/>
        <v>1.1015035523489563E-5</v>
      </c>
      <c r="Q9123" t="str">
        <f>IF(SalesData[[#This Row],[Discount]]&gt;0, "Yes", "No")</f>
        <v>Yes</v>
      </c>
      <c r="R9123" t="str">
        <f>TEXT(SalesData[[#This Row],[Order Date]],"mmm-yyyy")</f>
        <v>Mar-2025</v>
      </c>
      <c r="S9123">
        <f>YEAR(SalesData[[#This Row],[Order Date]])*100 + MONTH(SalesData[[#This Row],[Order Date]])</f>
        <v>202503</v>
      </c>
    </row>
    <row r="9124" spans="1:19" x14ac:dyDescent="0.3">
      <c r="A9124" t="s">
        <v>5739</v>
      </c>
      <c r="B9124" s="3">
        <v>45719</v>
      </c>
      <c r="C9124" t="s">
        <v>5740</v>
      </c>
      <c r="D9124" t="s">
        <v>13</v>
      </c>
      <c r="E9124" t="s">
        <v>26</v>
      </c>
      <c r="F9124" t="s">
        <v>44</v>
      </c>
      <c r="G9124">
        <v>7</v>
      </c>
      <c r="H9124" s="5">
        <v>381.82</v>
      </c>
      <c r="I9124" s="5">
        <v>0.26</v>
      </c>
      <c r="J9124" s="5">
        <v>1977.8276000000001</v>
      </c>
      <c r="K9124" s="5">
        <v>335.59366284924721</v>
      </c>
      <c r="L9124">
        <f>YEAR(SalesData[Order Date])</f>
        <v>2025</v>
      </c>
      <c r="M9124">
        <f>MONTH(SalesData[Order Date])</f>
        <v>3</v>
      </c>
      <c r="N9124" t="str">
        <f>TEXT(SalesData[[#This Row],[Order Date]], "mmmm")</f>
        <v>March</v>
      </c>
      <c r="O9124" s="7">
        <f>IF(SalesData[Sales]=0,0,SalesData[Profit]/SalesData[Sales])</f>
        <v>0.16967791472282376</v>
      </c>
      <c r="P9124" s="8">
        <f t="shared" si="142"/>
        <v>9.7278448333919509E-5</v>
      </c>
      <c r="Q9124" t="str">
        <f>IF(SalesData[[#This Row],[Discount]]&gt;0, "Yes", "No")</f>
        <v>Yes</v>
      </c>
      <c r="R9124" t="str">
        <f>TEXT(SalesData[[#This Row],[Order Date]],"mmm-yyyy")</f>
        <v>Mar-2025</v>
      </c>
      <c r="S9124">
        <f>YEAR(SalesData[[#This Row],[Order Date]])*100 + MONTH(SalesData[[#This Row],[Order Date]])</f>
        <v>202503</v>
      </c>
    </row>
    <row r="9125" spans="1:19" x14ac:dyDescent="0.3">
      <c r="A9125" t="s">
        <v>5749</v>
      </c>
      <c r="B9125" s="3">
        <v>45741</v>
      </c>
      <c r="C9125" t="s">
        <v>5750</v>
      </c>
      <c r="D9125" t="s">
        <v>13</v>
      </c>
      <c r="E9125" t="s">
        <v>26</v>
      </c>
      <c r="F9125" t="s">
        <v>39</v>
      </c>
      <c r="G9125">
        <v>5</v>
      </c>
      <c r="H9125" s="5">
        <v>743.79</v>
      </c>
      <c r="I9125" s="5">
        <v>0.21</v>
      </c>
      <c r="J9125" s="5">
        <v>2937.9704999999999</v>
      </c>
      <c r="K9125" s="5">
        <v>819.98115535337604</v>
      </c>
      <c r="L9125">
        <f>YEAR(SalesData[Order Date])</f>
        <v>2025</v>
      </c>
      <c r="M9125">
        <f>MONTH(SalesData[Order Date])</f>
        <v>3</v>
      </c>
      <c r="N9125" t="str">
        <f>TEXT(SalesData[[#This Row],[Order Date]], "mmmm")</f>
        <v>March</v>
      </c>
      <c r="O9125" s="7">
        <f>IF(SalesData[Sales]=0,0,SalesData[Profit]/SalesData[Sales])</f>
        <v>0.27909781781450022</v>
      </c>
      <c r="P9125" s="8">
        <f t="shared" si="142"/>
        <v>5.6467551324970757E-5</v>
      </c>
      <c r="Q9125" t="str">
        <f>IF(SalesData[[#This Row],[Discount]]&gt;0, "Yes", "No")</f>
        <v>Yes</v>
      </c>
      <c r="R9125" t="str">
        <f>TEXT(SalesData[[#This Row],[Order Date]],"mmm-yyyy")</f>
        <v>Mar-2025</v>
      </c>
      <c r="S9125">
        <f>YEAR(SalesData[[#This Row],[Order Date]])*100 + MONTH(SalesData[[#This Row],[Order Date]])</f>
        <v>202503</v>
      </c>
    </row>
    <row r="9126" spans="1:19" x14ac:dyDescent="0.3">
      <c r="A9126" t="s">
        <v>5840</v>
      </c>
      <c r="B9126" s="3">
        <v>45731</v>
      </c>
      <c r="C9126" t="s">
        <v>5841</v>
      </c>
      <c r="D9126" t="s">
        <v>23</v>
      </c>
      <c r="E9126" t="s">
        <v>26</v>
      </c>
      <c r="F9126" t="s">
        <v>62</v>
      </c>
      <c r="G9126">
        <v>6</v>
      </c>
      <c r="H9126" s="5">
        <v>237.72</v>
      </c>
      <c r="I9126" s="5">
        <v>0.15</v>
      </c>
      <c r="J9126" s="5">
        <v>1212.3720000000001</v>
      </c>
      <c r="K9126" s="5">
        <v>67.789828743402637</v>
      </c>
      <c r="L9126">
        <f>YEAR(SalesData[Order Date])</f>
        <v>2025</v>
      </c>
      <c r="M9126">
        <f>MONTH(SalesData[Order Date])</f>
        <v>3</v>
      </c>
      <c r="N9126" t="str">
        <f>TEXT(SalesData[[#This Row],[Order Date]], "mmmm")</f>
        <v>March</v>
      </c>
      <c r="O9126" s="7">
        <f>IF(SalesData[Sales]=0,0,SalesData[Profit]/SalesData[Sales])</f>
        <v>5.5915039891553608E-2</v>
      </c>
      <c r="P9126" s="8">
        <f t="shared" si="142"/>
        <v>1.0516574120814403E-4</v>
      </c>
      <c r="Q9126" t="str">
        <f>IF(SalesData[[#This Row],[Discount]]&gt;0, "Yes", "No")</f>
        <v>Yes</v>
      </c>
      <c r="R9126" t="str">
        <f>TEXT(SalesData[[#This Row],[Order Date]],"mmm-yyyy")</f>
        <v>Mar-2025</v>
      </c>
      <c r="S9126">
        <f>YEAR(SalesData[[#This Row],[Order Date]])*100 + MONTH(SalesData[[#This Row],[Order Date]])</f>
        <v>202503</v>
      </c>
    </row>
    <row r="9127" spans="1:19" x14ac:dyDescent="0.3">
      <c r="A9127" t="s">
        <v>5927</v>
      </c>
      <c r="B9127" s="3">
        <v>45735</v>
      </c>
      <c r="C9127" t="s">
        <v>5928</v>
      </c>
      <c r="D9127" t="s">
        <v>23</v>
      </c>
      <c r="E9127" t="s">
        <v>26</v>
      </c>
      <c r="F9127" t="s">
        <v>91</v>
      </c>
      <c r="G9127">
        <v>2</v>
      </c>
      <c r="H9127" s="5">
        <v>990.92</v>
      </c>
      <c r="I9127" s="5">
        <v>0.04</v>
      </c>
      <c r="J9127" s="5">
        <v>1902.5663999999999</v>
      </c>
      <c r="K9127" s="5">
        <v>215.52606909831289</v>
      </c>
      <c r="L9127">
        <f>YEAR(SalesData[Order Date])</f>
        <v>2025</v>
      </c>
      <c r="M9127">
        <f>MONTH(SalesData[Order Date])</f>
        <v>3</v>
      </c>
      <c r="N9127" t="str">
        <f>TEXT(SalesData[[#This Row],[Order Date]], "mmmm")</f>
        <v>March</v>
      </c>
      <c r="O9127" s="7">
        <f>IF(SalesData[Sales]=0,0,SalesData[Profit]/SalesData[Sales])</f>
        <v>0.11328175936372728</v>
      </c>
      <c r="P9127" s="8">
        <f t="shared" si="142"/>
        <v>2.0183264037460139E-5</v>
      </c>
      <c r="Q9127" t="str">
        <f>IF(SalesData[[#This Row],[Discount]]&gt;0, "Yes", "No")</f>
        <v>Yes</v>
      </c>
      <c r="R9127" t="str">
        <f>TEXT(SalesData[[#This Row],[Order Date]],"mmm-yyyy")</f>
        <v>Mar-2025</v>
      </c>
      <c r="S9127">
        <f>YEAR(SalesData[[#This Row],[Order Date]])*100 + MONTH(SalesData[[#This Row],[Order Date]])</f>
        <v>202503</v>
      </c>
    </row>
    <row r="9128" spans="1:19" x14ac:dyDescent="0.3">
      <c r="A9128" t="s">
        <v>5947</v>
      </c>
      <c r="B9128" s="3">
        <v>45730</v>
      </c>
      <c r="C9128" t="s">
        <v>5948</v>
      </c>
      <c r="D9128" t="s">
        <v>23</v>
      </c>
      <c r="E9128" t="s">
        <v>26</v>
      </c>
      <c r="F9128" t="s">
        <v>62</v>
      </c>
      <c r="G9128">
        <v>5</v>
      </c>
      <c r="H9128" s="5">
        <v>296.76</v>
      </c>
      <c r="I9128" s="5">
        <v>0.15</v>
      </c>
      <c r="J9128" s="5">
        <v>1261.23</v>
      </c>
      <c r="K9128" s="5">
        <v>232.76380063729141</v>
      </c>
      <c r="L9128">
        <f>YEAR(SalesData[Order Date])</f>
        <v>2025</v>
      </c>
      <c r="M9128">
        <f>MONTH(SalesData[Order Date])</f>
        <v>3</v>
      </c>
      <c r="N9128" t="str">
        <f>TEXT(SalesData[[#This Row],[Order Date]], "mmmm")</f>
        <v>March</v>
      </c>
      <c r="O9128" s="7">
        <f>IF(SalesData[Sales]=0,0,SalesData[Profit]/SalesData[Sales])</f>
        <v>0.18455301621218287</v>
      </c>
      <c r="P9128" s="8">
        <f t="shared" si="142"/>
        <v>1.0109179134654265E-4</v>
      </c>
      <c r="Q9128" t="str">
        <f>IF(SalesData[[#This Row],[Discount]]&gt;0, "Yes", "No")</f>
        <v>Yes</v>
      </c>
      <c r="R9128" t="str">
        <f>TEXT(SalesData[[#This Row],[Order Date]],"mmm-yyyy")</f>
        <v>Mar-2025</v>
      </c>
      <c r="S9128">
        <f>YEAR(SalesData[[#This Row],[Order Date]])*100 + MONTH(SalesData[[#This Row],[Order Date]])</f>
        <v>202503</v>
      </c>
    </row>
    <row r="9129" spans="1:19" x14ac:dyDescent="0.3">
      <c r="A9129" t="s">
        <v>5951</v>
      </c>
      <c r="B9129" s="3">
        <v>45728</v>
      </c>
      <c r="C9129" t="s">
        <v>5952</v>
      </c>
      <c r="D9129" t="s">
        <v>13</v>
      </c>
      <c r="E9129" t="s">
        <v>14</v>
      </c>
      <c r="F9129" t="s">
        <v>27</v>
      </c>
      <c r="G9129">
        <v>8</v>
      </c>
      <c r="H9129" s="5">
        <v>319.32</v>
      </c>
      <c r="I9129" s="5">
        <v>0.19</v>
      </c>
      <c r="J9129" s="5">
        <v>2069.1936000000001</v>
      </c>
      <c r="K9129" s="5">
        <v>445.05256178506272</v>
      </c>
      <c r="L9129">
        <f>YEAR(SalesData[Order Date])</f>
        <v>2025</v>
      </c>
      <c r="M9129">
        <f>MONTH(SalesData[Order Date])</f>
        <v>3</v>
      </c>
      <c r="N9129" t="str">
        <f>TEXT(SalesData[[#This Row],[Order Date]], "mmmm")</f>
        <v>March</v>
      </c>
      <c r="O9129" s="7">
        <f>IF(SalesData[Sales]=0,0,SalesData[Profit]/SalesData[Sales])</f>
        <v>0.21508502722271261</v>
      </c>
      <c r="P9129" s="8">
        <f t="shared" si="142"/>
        <v>7.4376800701490673E-5</v>
      </c>
      <c r="Q9129" t="str">
        <f>IF(SalesData[[#This Row],[Discount]]&gt;0, "Yes", "No")</f>
        <v>Yes</v>
      </c>
      <c r="R9129" t="str">
        <f>TEXT(SalesData[[#This Row],[Order Date]],"mmm-yyyy")</f>
        <v>Mar-2025</v>
      </c>
      <c r="S9129">
        <f>YEAR(SalesData[[#This Row],[Order Date]])*100 + MONTH(SalesData[[#This Row],[Order Date]])</f>
        <v>202503</v>
      </c>
    </row>
    <row r="9130" spans="1:19" x14ac:dyDescent="0.3">
      <c r="A9130" t="s">
        <v>5959</v>
      </c>
      <c r="B9130" s="3">
        <v>45729</v>
      </c>
      <c r="C9130" t="s">
        <v>5960</v>
      </c>
      <c r="D9130" t="s">
        <v>23</v>
      </c>
      <c r="E9130" t="s">
        <v>26</v>
      </c>
      <c r="F9130" t="s">
        <v>20</v>
      </c>
      <c r="G9130">
        <v>6</v>
      </c>
      <c r="H9130" s="5">
        <v>376.16</v>
      </c>
      <c r="I9130" s="5">
        <v>0.2</v>
      </c>
      <c r="J9130" s="5">
        <v>1805.568</v>
      </c>
      <c r="K9130" s="5">
        <v>102.5166867547222</v>
      </c>
      <c r="L9130">
        <f>YEAR(SalesData[Order Date])</f>
        <v>2025</v>
      </c>
      <c r="M9130">
        <f>MONTH(SalesData[Order Date])</f>
        <v>3</v>
      </c>
      <c r="N9130" t="str">
        <f>TEXT(SalesData[[#This Row],[Order Date]], "mmmm")</f>
        <v>March</v>
      </c>
      <c r="O9130" s="7">
        <f>IF(SalesData[Sales]=0,0,SalesData[Profit]/SalesData[Sales])</f>
        <v>5.6778081332147116E-2</v>
      </c>
      <c r="P9130" s="8">
        <f t="shared" si="142"/>
        <v>8.8614773855097125E-5</v>
      </c>
      <c r="Q9130" t="str">
        <f>IF(SalesData[[#This Row],[Discount]]&gt;0, "Yes", "No")</f>
        <v>Yes</v>
      </c>
      <c r="R9130" t="str">
        <f>TEXT(SalesData[[#This Row],[Order Date]],"mmm-yyyy")</f>
        <v>Mar-2025</v>
      </c>
      <c r="S9130">
        <f>YEAR(SalesData[[#This Row],[Order Date]])*100 + MONTH(SalesData[[#This Row],[Order Date]])</f>
        <v>202503</v>
      </c>
    </row>
    <row r="9131" spans="1:19" x14ac:dyDescent="0.3">
      <c r="A9131" t="s">
        <v>5967</v>
      </c>
      <c r="B9131" s="3">
        <v>45737</v>
      </c>
      <c r="C9131" t="s">
        <v>5968</v>
      </c>
      <c r="D9131" t="s">
        <v>18</v>
      </c>
      <c r="E9131" t="s">
        <v>26</v>
      </c>
      <c r="F9131" t="s">
        <v>27</v>
      </c>
      <c r="G9131">
        <v>1</v>
      </c>
      <c r="H9131" s="5">
        <v>196.18</v>
      </c>
      <c r="I9131" s="5">
        <v>0.09</v>
      </c>
      <c r="J9131" s="5">
        <v>178.52379999999999</v>
      </c>
      <c r="K9131" s="5">
        <v>17.352970884835042</v>
      </c>
      <c r="L9131">
        <f>YEAR(SalesData[Order Date])</f>
        <v>2025</v>
      </c>
      <c r="M9131">
        <f>MONTH(SalesData[Order Date])</f>
        <v>3</v>
      </c>
      <c r="N9131" t="str">
        <f>TEXT(SalesData[[#This Row],[Order Date]], "mmmm")</f>
        <v>March</v>
      </c>
      <c r="O9131" s="7">
        <f>IF(SalesData[Sales]=0,0,SalesData[Profit]/SalesData[Sales])</f>
        <v>9.7202562822632288E-2</v>
      </c>
      <c r="P9131" s="8">
        <f t="shared" si="142"/>
        <v>4.5876236109695175E-4</v>
      </c>
      <c r="Q9131" t="str">
        <f>IF(SalesData[[#This Row],[Discount]]&gt;0, "Yes", "No")</f>
        <v>Yes</v>
      </c>
      <c r="R9131" t="str">
        <f>TEXT(SalesData[[#This Row],[Order Date]],"mmm-yyyy")</f>
        <v>Mar-2025</v>
      </c>
      <c r="S9131">
        <f>YEAR(SalesData[[#This Row],[Order Date]])*100 + MONTH(SalesData[[#This Row],[Order Date]])</f>
        <v>202503</v>
      </c>
    </row>
    <row r="9132" spans="1:19" x14ac:dyDescent="0.3">
      <c r="A9132" t="s">
        <v>6027</v>
      </c>
      <c r="B9132" s="3">
        <v>45721</v>
      </c>
      <c r="C9132" t="s">
        <v>6028</v>
      </c>
      <c r="D9132" t="s">
        <v>23</v>
      </c>
      <c r="E9132" t="s">
        <v>26</v>
      </c>
      <c r="F9132" t="s">
        <v>20</v>
      </c>
      <c r="G9132">
        <v>6</v>
      </c>
      <c r="H9132" s="5">
        <v>73.27</v>
      </c>
      <c r="I9132" s="5">
        <v>0.01</v>
      </c>
      <c r="J9132" s="5">
        <v>435.22379999999998</v>
      </c>
      <c r="K9132" s="5">
        <v>86.601483663752305</v>
      </c>
      <c r="L9132">
        <f>YEAR(SalesData[Order Date])</f>
        <v>2025</v>
      </c>
      <c r="M9132">
        <f>MONTH(SalesData[Order Date])</f>
        <v>3</v>
      </c>
      <c r="N9132" t="str">
        <f>TEXT(SalesData[[#This Row],[Order Date]], "mmmm")</f>
        <v>March</v>
      </c>
      <c r="O9132" s="7">
        <f>IF(SalesData[Sales]=0,0,SalesData[Profit]/SalesData[Sales])</f>
        <v>0.19898149794140924</v>
      </c>
      <c r="P9132" s="8">
        <f t="shared" si="142"/>
        <v>2.2746917792639097E-5</v>
      </c>
      <c r="Q9132" t="str">
        <f>IF(SalesData[[#This Row],[Discount]]&gt;0, "Yes", "No")</f>
        <v>Yes</v>
      </c>
      <c r="R9132" t="str">
        <f>TEXT(SalesData[[#This Row],[Order Date]],"mmm-yyyy")</f>
        <v>Mar-2025</v>
      </c>
      <c r="S9132">
        <f>YEAR(SalesData[[#This Row],[Order Date]])*100 + MONTH(SalesData[[#This Row],[Order Date]])</f>
        <v>202503</v>
      </c>
    </row>
    <row r="9133" spans="1:19" x14ac:dyDescent="0.3">
      <c r="A9133" t="s">
        <v>6063</v>
      </c>
      <c r="B9133" s="3">
        <v>45728</v>
      </c>
      <c r="C9133" t="s">
        <v>6064</v>
      </c>
      <c r="D9133" t="s">
        <v>30</v>
      </c>
      <c r="E9133" t="s">
        <v>19</v>
      </c>
      <c r="F9133" t="s">
        <v>62</v>
      </c>
      <c r="G9133">
        <v>2</v>
      </c>
      <c r="H9133" s="5">
        <v>996.86</v>
      </c>
      <c r="I9133" s="5">
        <v>0.15</v>
      </c>
      <c r="J9133" s="5">
        <v>1694.662</v>
      </c>
      <c r="K9133" s="5">
        <v>158.0729287414579</v>
      </c>
      <c r="L9133">
        <f>YEAR(SalesData[Order Date])</f>
        <v>2025</v>
      </c>
      <c r="M9133">
        <f>MONTH(SalesData[Order Date])</f>
        <v>3</v>
      </c>
      <c r="N9133" t="str">
        <f>TEXT(SalesData[[#This Row],[Order Date]], "mmmm")</f>
        <v>March</v>
      </c>
      <c r="O9133" s="7">
        <f>IF(SalesData[Sales]=0,0,SalesData[Profit]/SalesData[Sales])</f>
        <v>9.3276965401630468E-2</v>
      </c>
      <c r="P9133" s="8">
        <f t="shared" si="142"/>
        <v>7.5236241799249645E-5</v>
      </c>
      <c r="Q9133" t="str">
        <f>IF(SalesData[[#This Row],[Discount]]&gt;0, "Yes", "No")</f>
        <v>Yes</v>
      </c>
      <c r="R9133" t="str">
        <f>TEXT(SalesData[[#This Row],[Order Date]],"mmm-yyyy")</f>
        <v>Mar-2025</v>
      </c>
      <c r="S9133">
        <f>YEAR(SalesData[[#This Row],[Order Date]])*100 + MONTH(SalesData[[#This Row],[Order Date]])</f>
        <v>202503</v>
      </c>
    </row>
    <row r="9134" spans="1:19" x14ac:dyDescent="0.3">
      <c r="A9134" t="s">
        <v>6084</v>
      </c>
      <c r="B9134" s="3">
        <v>45718</v>
      </c>
      <c r="C9134" t="s">
        <v>6085</v>
      </c>
      <c r="D9134" t="s">
        <v>23</v>
      </c>
      <c r="E9134" t="s">
        <v>26</v>
      </c>
      <c r="F9134" t="s">
        <v>91</v>
      </c>
      <c r="G9134">
        <v>8</v>
      </c>
      <c r="H9134" s="5">
        <v>845.43</v>
      </c>
      <c r="I9134" s="5">
        <v>0.19</v>
      </c>
      <c r="J9134" s="5">
        <v>5478.3864000000003</v>
      </c>
      <c r="K9134" s="5">
        <v>1293.163338978253</v>
      </c>
      <c r="L9134">
        <f>YEAR(SalesData[Order Date])</f>
        <v>2025</v>
      </c>
      <c r="M9134">
        <f>MONTH(SalesData[Order Date])</f>
        <v>3</v>
      </c>
      <c r="N9134" t="str">
        <f>TEXT(SalesData[[#This Row],[Order Date]], "mmmm")</f>
        <v>March</v>
      </c>
      <c r="O9134" s="7">
        <f>IF(SalesData[Sales]=0,0,SalesData[Profit]/SalesData[Sales])</f>
        <v>0.23604821649277111</v>
      </c>
      <c r="P9134" s="8">
        <f t="shared" si="142"/>
        <v>2.8092213429852267E-5</v>
      </c>
      <c r="Q9134" t="str">
        <f>IF(SalesData[[#This Row],[Discount]]&gt;0, "Yes", "No")</f>
        <v>Yes</v>
      </c>
      <c r="R9134" t="str">
        <f>TEXT(SalesData[[#This Row],[Order Date]],"mmm-yyyy")</f>
        <v>Mar-2025</v>
      </c>
      <c r="S9134">
        <f>YEAR(SalesData[[#This Row],[Order Date]])*100 + MONTH(SalesData[[#This Row],[Order Date]])</f>
        <v>202503</v>
      </c>
    </row>
    <row r="9135" spans="1:19" x14ac:dyDescent="0.3">
      <c r="A9135" t="s">
        <v>6086</v>
      </c>
      <c r="B9135" s="3">
        <v>45737</v>
      </c>
      <c r="C9135" t="s">
        <v>6087</v>
      </c>
      <c r="D9135" t="s">
        <v>30</v>
      </c>
      <c r="E9135" t="s">
        <v>14</v>
      </c>
      <c r="F9135" t="s">
        <v>15</v>
      </c>
      <c r="G9135">
        <v>6</v>
      </c>
      <c r="H9135" s="5">
        <v>363.02</v>
      </c>
      <c r="I9135" s="5">
        <v>0.22</v>
      </c>
      <c r="J9135" s="5">
        <v>1698.9336000000001</v>
      </c>
      <c r="K9135" s="5">
        <v>156.76032667843899</v>
      </c>
      <c r="L9135">
        <f>YEAR(SalesData[Order Date])</f>
        <v>2025</v>
      </c>
      <c r="M9135">
        <f>MONTH(SalesData[Order Date])</f>
        <v>3</v>
      </c>
      <c r="N9135" t="str">
        <f>TEXT(SalesData[[#This Row],[Order Date]], "mmmm")</f>
        <v>March</v>
      </c>
      <c r="O9135" s="7">
        <f>IF(SalesData[Sales]=0,0,SalesData[Profit]/SalesData[Sales])</f>
        <v>9.226983719577915E-2</v>
      </c>
      <c r="P9135" s="8">
        <f t="shared" si="142"/>
        <v>1.0100453602189045E-4</v>
      </c>
      <c r="Q9135" t="str">
        <f>IF(SalesData[[#This Row],[Discount]]&gt;0, "Yes", "No")</f>
        <v>Yes</v>
      </c>
      <c r="R9135" t="str">
        <f>TEXT(SalesData[[#This Row],[Order Date]],"mmm-yyyy")</f>
        <v>Mar-2025</v>
      </c>
      <c r="S9135">
        <f>YEAR(SalesData[[#This Row],[Order Date]])*100 + MONTH(SalesData[[#This Row],[Order Date]])</f>
        <v>202503</v>
      </c>
    </row>
    <row r="9136" spans="1:19" x14ac:dyDescent="0.3">
      <c r="A9136" t="s">
        <v>6172</v>
      </c>
      <c r="B9136" s="3">
        <v>45743</v>
      </c>
      <c r="C9136" t="s">
        <v>6173</v>
      </c>
      <c r="D9136" t="s">
        <v>23</v>
      </c>
      <c r="E9136" t="s">
        <v>14</v>
      </c>
      <c r="F9136" t="s">
        <v>39</v>
      </c>
      <c r="G9136">
        <v>4</v>
      </c>
      <c r="H9136" s="5">
        <v>743.91</v>
      </c>
      <c r="I9136" s="5">
        <v>0</v>
      </c>
      <c r="J9136" s="5">
        <v>2975.64</v>
      </c>
      <c r="K9136" s="5">
        <v>357.06730727137301</v>
      </c>
      <c r="L9136">
        <f>YEAR(SalesData[Order Date])</f>
        <v>2025</v>
      </c>
      <c r="M9136">
        <f>MONTH(SalesData[Order Date])</f>
        <v>3</v>
      </c>
      <c r="N9136" t="str">
        <f>TEXT(SalesData[[#This Row],[Order Date]], "mmmm")</f>
        <v>March</v>
      </c>
      <c r="O9136" s="7">
        <f>IF(SalesData[Sales]=0,0,SalesData[Profit]/SalesData[Sales])</f>
        <v>0.11999680985313177</v>
      </c>
      <c r="P9136" s="8">
        <f t="shared" si="142"/>
        <v>0</v>
      </c>
      <c r="Q9136" t="str">
        <f>IF(SalesData[[#This Row],[Discount]]&gt;0, "Yes", "No")</f>
        <v>No</v>
      </c>
      <c r="R9136" t="str">
        <f>TEXT(SalesData[[#This Row],[Order Date]],"mmm-yyyy")</f>
        <v>Mar-2025</v>
      </c>
      <c r="S9136">
        <f>YEAR(SalesData[[#This Row],[Order Date]])*100 + MONTH(SalesData[[#This Row],[Order Date]])</f>
        <v>202503</v>
      </c>
    </row>
    <row r="9137" spans="1:19" x14ac:dyDescent="0.3">
      <c r="A9137" t="s">
        <v>6249</v>
      </c>
      <c r="B9137" s="3">
        <v>45736</v>
      </c>
      <c r="C9137" t="s">
        <v>6250</v>
      </c>
      <c r="D9137" t="s">
        <v>30</v>
      </c>
      <c r="E9137" t="s">
        <v>14</v>
      </c>
      <c r="F9137" t="s">
        <v>31</v>
      </c>
      <c r="G9137">
        <v>8</v>
      </c>
      <c r="H9137" s="5">
        <v>427.12</v>
      </c>
      <c r="I9137" s="5">
        <v>0.21</v>
      </c>
      <c r="J9137" s="5">
        <v>2699.3984</v>
      </c>
      <c r="K9137" s="5">
        <v>648.40623760269705</v>
      </c>
      <c r="L9137">
        <f>YEAR(SalesData[Order Date])</f>
        <v>2025</v>
      </c>
      <c r="M9137">
        <f>MONTH(SalesData[Order Date])</f>
        <v>3</v>
      </c>
      <c r="N9137" t="str">
        <f>TEXT(SalesData[[#This Row],[Order Date]], "mmmm")</f>
        <v>March</v>
      </c>
      <c r="O9137" s="7">
        <f>IF(SalesData[Sales]=0,0,SalesData[Profit]/SalesData[Sales])</f>
        <v>0.24020397937655183</v>
      </c>
      <c r="P9137" s="8">
        <f t="shared" si="142"/>
        <v>6.1458138228132601E-5</v>
      </c>
      <c r="Q9137" t="str">
        <f>IF(SalesData[[#This Row],[Discount]]&gt;0, "Yes", "No")</f>
        <v>Yes</v>
      </c>
      <c r="R9137" t="str">
        <f>TEXT(SalesData[[#This Row],[Order Date]],"mmm-yyyy")</f>
        <v>Mar-2025</v>
      </c>
      <c r="S9137">
        <f>YEAR(SalesData[[#This Row],[Order Date]])*100 + MONTH(SalesData[[#This Row],[Order Date]])</f>
        <v>202503</v>
      </c>
    </row>
    <row r="9138" spans="1:19" x14ac:dyDescent="0.3">
      <c r="A9138" t="s">
        <v>6284</v>
      </c>
      <c r="B9138" s="3">
        <v>45747</v>
      </c>
      <c r="C9138" t="s">
        <v>6285</v>
      </c>
      <c r="D9138" t="s">
        <v>30</v>
      </c>
      <c r="E9138" t="s">
        <v>14</v>
      </c>
      <c r="F9138" t="s">
        <v>27</v>
      </c>
      <c r="G9138">
        <v>7</v>
      </c>
      <c r="H9138" s="5">
        <v>604.76</v>
      </c>
      <c r="I9138" s="5">
        <v>0.24</v>
      </c>
      <c r="J9138" s="5">
        <v>3217.3231999999998</v>
      </c>
      <c r="K9138" s="5">
        <v>166.4193688326263</v>
      </c>
      <c r="L9138">
        <f>YEAR(SalesData[Order Date])</f>
        <v>2025</v>
      </c>
      <c r="M9138">
        <f>MONTH(SalesData[Order Date])</f>
        <v>3</v>
      </c>
      <c r="N9138" t="str">
        <f>TEXT(SalesData[[#This Row],[Order Date]], "mmmm")</f>
        <v>March</v>
      </c>
      <c r="O9138" s="7">
        <f>IF(SalesData[Sales]=0,0,SalesData[Profit]/SalesData[Sales])</f>
        <v>5.1726033875809034E-2</v>
      </c>
      <c r="P9138" s="8">
        <f t="shared" si="142"/>
        <v>5.6693091946746292E-5</v>
      </c>
      <c r="Q9138" t="str">
        <f>IF(SalesData[[#This Row],[Discount]]&gt;0, "Yes", "No")</f>
        <v>Yes</v>
      </c>
      <c r="R9138" t="str">
        <f>TEXT(SalesData[[#This Row],[Order Date]],"mmm-yyyy")</f>
        <v>Mar-2025</v>
      </c>
      <c r="S9138">
        <f>YEAR(SalesData[[#This Row],[Order Date]])*100 + MONTH(SalesData[[#This Row],[Order Date]])</f>
        <v>202503</v>
      </c>
    </row>
    <row r="9139" spans="1:19" x14ac:dyDescent="0.3">
      <c r="A9139" t="s">
        <v>6302</v>
      </c>
      <c r="B9139" s="3">
        <v>45747</v>
      </c>
      <c r="C9139" t="s">
        <v>6303</v>
      </c>
      <c r="D9139" t="s">
        <v>13</v>
      </c>
      <c r="E9139" t="s">
        <v>14</v>
      </c>
      <c r="F9139" t="s">
        <v>15</v>
      </c>
      <c r="G9139">
        <v>1</v>
      </c>
      <c r="H9139" s="5">
        <v>76.72</v>
      </c>
      <c r="I9139" s="5">
        <v>7.0000000000000007E-2</v>
      </c>
      <c r="J9139" s="5">
        <v>71.349599999999995</v>
      </c>
      <c r="K9139" s="5">
        <v>13.48298409416798</v>
      </c>
      <c r="L9139">
        <f>YEAR(SalesData[Order Date])</f>
        <v>2025</v>
      </c>
      <c r="M9139">
        <f>MONTH(SalesData[Order Date])</f>
        <v>3</v>
      </c>
      <c r="N9139" t="str">
        <f>TEXT(SalesData[[#This Row],[Order Date]], "mmmm")</f>
        <v>March</v>
      </c>
      <c r="O9139" s="7">
        <f>IF(SalesData[Sales]=0,0,SalesData[Profit]/SalesData[Sales])</f>
        <v>0.18897070332795113</v>
      </c>
      <c r="P9139" s="8">
        <f t="shared" si="142"/>
        <v>9.1240875912408767E-4</v>
      </c>
      <c r="Q9139" t="str">
        <f>IF(SalesData[[#This Row],[Discount]]&gt;0, "Yes", "No")</f>
        <v>Yes</v>
      </c>
      <c r="R9139" t="str">
        <f>TEXT(SalesData[[#This Row],[Order Date]],"mmm-yyyy")</f>
        <v>Mar-2025</v>
      </c>
      <c r="S9139">
        <f>YEAR(SalesData[[#This Row],[Order Date]])*100 + MONTH(SalesData[[#This Row],[Order Date]])</f>
        <v>202503</v>
      </c>
    </row>
    <row r="9140" spans="1:19" x14ac:dyDescent="0.3">
      <c r="A9140" t="s">
        <v>6320</v>
      </c>
      <c r="B9140" s="3">
        <v>45729</v>
      </c>
      <c r="C9140" t="s">
        <v>6321</v>
      </c>
      <c r="D9140" t="s">
        <v>13</v>
      </c>
      <c r="E9140" t="s">
        <v>14</v>
      </c>
      <c r="F9140" t="s">
        <v>91</v>
      </c>
      <c r="G9140">
        <v>7</v>
      </c>
      <c r="H9140" s="5">
        <v>127.49</v>
      </c>
      <c r="I9140" s="5">
        <v>0.11</v>
      </c>
      <c r="J9140" s="5">
        <v>794.2627</v>
      </c>
      <c r="K9140" s="5">
        <v>215.3004168183995</v>
      </c>
      <c r="L9140">
        <f>YEAR(SalesData[Order Date])</f>
        <v>2025</v>
      </c>
      <c r="M9140">
        <f>MONTH(SalesData[Order Date])</f>
        <v>3</v>
      </c>
      <c r="N9140" t="str">
        <f>TEXT(SalesData[[#This Row],[Order Date]], "mmmm")</f>
        <v>March</v>
      </c>
      <c r="O9140" s="7">
        <f>IF(SalesData[Sales]=0,0,SalesData[Profit]/SalesData[Sales])</f>
        <v>0.2710695300413824</v>
      </c>
      <c r="P9140" s="8">
        <f t="shared" si="142"/>
        <v>1.2325896708985579E-4</v>
      </c>
      <c r="Q9140" t="str">
        <f>IF(SalesData[[#This Row],[Discount]]&gt;0, "Yes", "No")</f>
        <v>Yes</v>
      </c>
      <c r="R9140" t="str">
        <f>TEXT(SalesData[[#This Row],[Order Date]],"mmm-yyyy")</f>
        <v>Mar-2025</v>
      </c>
      <c r="S9140">
        <f>YEAR(SalesData[[#This Row],[Order Date]])*100 + MONTH(SalesData[[#This Row],[Order Date]])</f>
        <v>202503</v>
      </c>
    </row>
    <row r="9141" spans="1:19" x14ac:dyDescent="0.3">
      <c r="A9141" t="s">
        <v>6324</v>
      </c>
      <c r="B9141" s="3">
        <v>45742</v>
      </c>
      <c r="C9141" t="s">
        <v>6325</v>
      </c>
      <c r="D9141" t="s">
        <v>30</v>
      </c>
      <c r="E9141" t="s">
        <v>14</v>
      </c>
      <c r="F9141" t="s">
        <v>27</v>
      </c>
      <c r="G9141">
        <v>8</v>
      </c>
      <c r="H9141" s="5">
        <v>444.88</v>
      </c>
      <c r="I9141" s="5">
        <v>0.11</v>
      </c>
      <c r="J9141" s="5">
        <v>3167.5455999999999</v>
      </c>
      <c r="K9141" s="5">
        <v>505.54389837964459</v>
      </c>
      <c r="L9141">
        <f>YEAR(SalesData[Order Date])</f>
        <v>2025</v>
      </c>
      <c r="M9141">
        <f>MONTH(SalesData[Order Date])</f>
        <v>3</v>
      </c>
      <c r="N9141" t="str">
        <f>TEXT(SalesData[[#This Row],[Order Date]], "mmmm")</f>
        <v>March</v>
      </c>
      <c r="O9141" s="7">
        <f>IF(SalesData[Sales]=0,0,SalesData[Profit]/SalesData[Sales])</f>
        <v>0.15960114303631323</v>
      </c>
      <c r="P9141" s="8">
        <f t="shared" si="142"/>
        <v>3.0907210933285379E-5</v>
      </c>
      <c r="Q9141" t="str">
        <f>IF(SalesData[[#This Row],[Discount]]&gt;0, "Yes", "No")</f>
        <v>Yes</v>
      </c>
      <c r="R9141" t="str">
        <f>TEXT(SalesData[[#This Row],[Order Date]],"mmm-yyyy")</f>
        <v>Mar-2025</v>
      </c>
      <c r="S9141">
        <f>YEAR(SalesData[[#This Row],[Order Date]])*100 + MONTH(SalesData[[#This Row],[Order Date]])</f>
        <v>202503</v>
      </c>
    </row>
    <row r="9142" spans="1:19" x14ac:dyDescent="0.3">
      <c r="A9142" t="s">
        <v>6358</v>
      </c>
      <c r="B9142" s="3">
        <v>45740</v>
      </c>
      <c r="C9142" t="s">
        <v>6359</v>
      </c>
      <c r="D9142" t="s">
        <v>13</v>
      </c>
      <c r="E9142" t="s">
        <v>26</v>
      </c>
      <c r="F9142" t="s">
        <v>31</v>
      </c>
      <c r="G9142">
        <v>1</v>
      </c>
      <c r="H9142" s="5">
        <v>879.79</v>
      </c>
      <c r="I9142" s="5">
        <v>0.08</v>
      </c>
      <c r="J9142" s="5">
        <v>809.40679999999998</v>
      </c>
      <c r="K9142" s="5">
        <v>230.0270618652653</v>
      </c>
      <c r="L9142">
        <f>YEAR(SalesData[Order Date])</f>
        <v>2025</v>
      </c>
      <c r="M9142">
        <f>MONTH(SalesData[Order Date])</f>
        <v>3</v>
      </c>
      <c r="N9142" t="str">
        <f>TEXT(SalesData[[#This Row],[Order Date]], "mmmm")</f>
        <v>March</v>
      </c>
      <c r="O9142" s="7">
        <f>IF(SalesData[Sales]=0,0,SalesData[Profit]/SalesData[Sales])</f>
        <v>0.2841921538900653</v>
      </c>
      <c r="P9142" s="8">
        <f t="shared" si="142"/>
        <v>9.0930790302231221E-5</v>
      </c>
      <c r="Q9142" t="str">
        <f>IF(SalesData[[#This Row],[Discount]]&gt;0, "Yes", "No")</f>
        <v>Yes</v>
      </c>
      <c r="R9142" t="str">
        <f>TEXT(SalesData[[#This Row],[Order Date]],"mmm-yyyy")</f>
        <v>Mar-2025</v>
      </c>
      <c r="S9142">
        <f>YEAR(SalesData[[#This Row],[Order Date]])*100 + MONTH(SalesData[[#This Row],[Order Date]])</f>
        <v>202503</v>
      </c>
    </row>
    <row r="9143" spans="1:19" x14ac:dyDescent="0.3">
      <c r="A9143" t="s">
        <v>6380</v>
      </c>
      <c r="B9143" s="3">
        <v>45726</v>
      </c>
      <c r="C9143" t="s">
        <v>6381</v>
      </c>
      <c r="D9143" t="s">
        <v>13</v>
      </c>
      <c r="E9143" t="s">
        <v>19</v>
      </c>
      <c r="F9143" t="s">
        <v>15</v>
      </c>
      <c r="G9143">
        <v>1</v>
      </c>
      <c r="H9143" s="5">
        <v>375.93</v>
      </c>
      <c r="I9143" s="5">
        <v>0.05</v>
      </c>
      <c r="J9143" s="5">
        <v>357.13350000000003</v>
      </c>
      <c r="K9143" s="5">
        <v>82.263969760953458</v>
      </c>
      <c r="L9143">
        <f>YEAR(SalesData[Order Date])</f>
        <v>2025</v>
      </c>
      <c r="M9143">
        <f>MONTH(SalesData[Order Date])</f>
        <v>3</v>
      </c>
      <c r="N9143" t="str">
        <f>TEXT(SalesData[[#This Row],[Order Date]], "mmmm")</f>
        <v>March</v>
      </c>
      <c r="O9143" s="7">
        <f>IF(SalesData[Sales]=0,0,SalesData[Profit]/SalesData[Sales])</f>
        <v>0.23034515037360945</v>
      </c>
      <c r="P9143" s="8">
        <f t="shared" si="142"/>
        <v>1.3300348469129892E-4</v>
      </c>
      <c r="Q9143" t="str">
        <f>IF(SalesData[[#This Row],[Discount]]&gt;0, "Yes", "No")</f>
        <v>Yes</v>
      </c>
      <c r="R9143" t="str">
        <f>TEXT(SalesData[[#This Row],[Order Date]],"mmm-yyyy")</f>
        <v>Mar-2025</v>
      </c>
      <c r="S9143">
        <f>YEAR(SalesData[[#This Row],[Order Date]])*100 + MONTH(SalesData[[#This Row],[Order Date]])</f>
        <v>202503</v>
      </c>
    </row>
    <row r="9144" spans="1:19" x14ac:dyDescent="0.3">
      <c r="A9144" t="s">
        <v>6422</v>
      </c>
      <c r="B9144" s="3">
        <v>45721</v>
      </c>
      <c r="C9144" t="s">
        <v>6423</v>
      </c>
      <c r="D9144" t="s">
        <v>30</v>
      </c>
      <c r="E9144" t="s">
        <v>26</v>
      </c>
      <c r="F9144" t="s">
        <v>27</v>
      </c>
      <c r="G9144">
        <v>7</v>
      </c>
      <c r="H9144" s="5">
        <v>692.35</v>
      </c>
      <c r="I9144" s="5">
        <v>0.18</v>
      </c>
      <c r="J9144" s="5">
        <v>3974.0889999999999</v>
      </c>
      <c r="K9144" s="5">
        <v>566.10495688640606</v>
      </c>
      <c r="L9144">
        <f>YEAR(SalesData[Order Date])</f>
        <v>2025</v>
      </c>
      <c r="M9144">
        <f>MONTH(SalesData[Order Date])</f>
        <v>3</v>
      </c>
      <c r="N9144" t="str">
        <f>TEXT(SalesData[[#This Row],[Order Date]], "mmmm")</f>
        <v>March</v>
      </c>
      <c r="O9144" s="7">
        <f>IF(SalesData[Sales]=0,0,SalesData[Profit]/SalesData[Sales])</f>
        <v>0.14244898815462009</v>
      </c>
      <c r="P9144" s="8">
        <f t="shared" si="142"/>
        <v>3.714058744029135E-5</v>
      </c>
      <c r="Q9144" t="str">
        <f>IF(SalesData[[#This Row],[Discount]]&gt;0, "Yes", "No")</f>
        <v>Yes</v>
      </c>
      <c r="R9144" t="str">
        <f>TEXT(SalesData[[#This Row],[Order Date]],"mmm-yyyy")</f>
        <v>Mar-2025</v>
      </c>
      <c r="S9144">
        <f>YEAR(SalesData[[#This Row],[Order Date]])*100 + MONTH(SalesData[[#This Row],[Order Date]])</f>
        <v>202503</v>
      </c>
    </row>
    <row r="9145" spans="1:19" x14ac:dyDescent="0.3">
      <c r="A9145" t="s">
        <v>6454</v>
      </c>
      <c r="B9145" s="3">
        <v>45730</v>
      </c>
      <c r="C9145" t="s">
        <v>6455</v>
      </c>
      <c r="D9145" t="s">
        <v>30</v>
      </c>
      <c r="E9145" t="s">
        <v>26</v>
      </c>
      <c r="F9145" t="s">
        <v>15</v>
      </c>
      <c r="G9145">
        <v>3</v>
      </c>
      <c r="H9145" s="5">
        <v>217.87</v>
      </c>
      <c r="I9145" s="5">
        <v>0.15</v>
      </c>
      <c r="J9145" s="5">
        <v>555.56849999999997</v>
      </c>
      <c r="K9145" s="5">
        <v>40.206310067050197</v>
      </c>
      <c r="L9145">
        <f>YEAR(SalesData[Order Date])</f>
        <v>2025</v>
      </c>
      <c r="M9145">
        <f>MONTH(SalesData[Order Date])</f>
        <v>3</v>
      </c>
      <c r="N9145" t="str">
        <f>TEXT(SalesData[[#This Row],[Order Date]], "mmmm")</f>
        <v>March</v>
      </c>
      <c r="O9145" s="7">
        <f>IF(SalesData[Sales]=0,0,SalesData[Profit]/SalesData[Sales])</f>
        <v>7.2369671907334912E-2</v>
      </c>
      <c r="P9145" s="8">
        <f t="shared" si="142"/>
        <v>2.2949465277459033E-4</v>
      </c>
      <c r="Q9145" t="str">
        <f>IF(SalesData[[#This Row],[Discount]]&gt;0, "Yes", "No")</f>
        <v>Yes</v>
      </c>
      <c r="R9145" t="str">
        <f>TEXT(SalesData[[#This Row],[Order Date]],"mmm-yyyy")</f>
        <v>Mar-2025</v>
      </c>
      <c r="S9145">
        <f>YEAR(SalesData[[#This Row],[Order Date]])*100 + MONTH(SalesData[[#This Row],[Order Date]])</f>
        <v>202503</v>
      </c>
    </row>
    <row r="9146" spans="1:19" x14ac:dyDescent="0.3">
      <c r="A9146" t="s">
        <v>6456</v>
      </c>
      <c r="B9146" s="3">
        <v>45728</v>
      </c>
      <c r="C9146" t="s">
        <v>6457</v>
      </c>
      <c r="D9146" t="s">
        <v>30</v>
      </c>
      <c r="E9146" t="s">
        <v>14</v>
      </c>
      <c r="F9146" t="s">
        <v>91</v>
      </c>
      <c r="G9146">
        <v>5</v>
      </c>
      <c r="H9146" s="5">
        <v>484.88</v>
      </c>
      <c r="I9146" s="5">
        <v>0.21</v>
      </c>
      <c r="J9146" s="5">
        <v>1915.2760000000001</v>
      </c>
      <c r="K9146" s="5">
        <v>455.43875425048162</v>
      </c>
      <c r="L9146">
        <f>YEAR(SalesData[Order Date])</f>
        <v>2025</v>
      </c>
      <c r="M9146">
        <f>MONTH(SalesData[Order Date])</f>
        <v>3</v>
      </c>
      <c r="N9146" t="str">
        <f>TEXT(SalesData[[#This Row],[Order Date]], "mmmm")</f>
        <v>March</v>
      </c>
      <c r="O9146" s="7">
        <f>IF(SalesData[Sales]=0,0,SalesData[Profit]/SalesData[Sales])</f>
        <v>0.2377927537600229</v>
      </c>
      <c r="P9146" s="8">
        <f t="shared" si="142"/>
        <v>8.6619369740966826E-5</v>
      </c>
      <c r="Q9146" t="str">
        <f>IF(SalesData[[#This Row],[Discount]]&gt;0, "Yes", "No")</f>
        <v>Yes</v>
      </c>
      <c r="R9146" t="str">
        <f>TEXT(SalesData[[#This Row],[Order Date]],"mmm-yyyy")</f>
        <v>Mar-2025</v>
      </c>
      <c r="S9146">
        <f>YEAR(SalesData[[#This Row],[Order Date]])*100 + MONTH(SalesData[[#This Row],[Order Date]])</f>
        <v>202503</v>
      </c>
    </row>
    <row r="9147" spans="1:19" x14ac:dyDescent="0.3">
      <c r="A9147" t="s">
        <v>6525</v>
      </c>
      <c r="B9147" s="3">
        <v>45726</v>
      </c>
      <c r="C9147" t="s">
        <v>6526</v>
      </c>
      <c r="D9147" t="s">
        <v>23</v>
      </c>
      <c r="E9147" t="s">
        <v>19</v>
      </c>
      <c r="F9147" t="s">
        <v>53</v>
      </c>
      <c r="G9147">
        <v>7</v>
      </c>
      <c r="H9147" s="5">
        <v>304.81</v>
      </c>
      <c r="I9147" s="5">
        <v>0.06</v>
      </c>
      <c r="J9147" s="5">
        <v>2005.6497999999999</v>
      </c>
      <c r="K9147" s="5">
        <v>122.2242031453619</v>
      </c>
      <c r="L9147">
        <f>YEAR(SalesData[Order Date])</f>
        <v>2025</v>
      </c>
      <c r="M9147">
        <f>MONTH(SalesData[Order Date])</f>
        <v>3</v>
      </c>
      <c r="N9147" t="str">
        <f>TEXT(SalesData[[#This Row],[Order Date]], "mmmm")</f>
        <v>March</v>
      </c>
      <c r="O9147" s="7">
        <f>IF(SalesData[Sales]=0,0,SalesData[Profit]/SalesData[Sales])</f>
        <v>6.0939952301424655E-2</v>
      </c>
      <c r="P9147" s="8">
        <f t="shared" si="142"/>
        <v>2.8120562223774059E-5</v>
      </c>
      <c r="Q9147" t="str">
        <f>IF(SalesData[[#This Row],[Discount]]&gt;0, "Yes", "No")</f>
        <v>Yes</v>
      </c>
      <c r="R9147" t="str">
        <f>TEXT(SalesData[[#This Row],[Order Date]],"mmm-yyyy")</f>
        <v>Mar-2025</v>
      </c>
      <c r="S9147">
        <f>YEAR(SalesData[[#This Row],[Order Date]])*100 + MONTH(SalesData[[#This Row],[Order Date]])</f>
        <v>202503</v>
      </c>
    </row>
    <row r="9148" spans="1:19" x14ac:dyDescent="0.3">
      <c r="A9148" t="s">
        <v>6649</v>
      </c>
      <c r="B9148" s="3">
        <v>45741</v>
      </c>
      <c r="C9148" t="s">
        <v>6650</v>
      </c>
      <c r="D9148" t="s">
        <v>30</v>
      </c>
      <c r="E9148" t="s">
        <v>26</v>
      </c>
      <c r="F9148" t="s">
        <v>15</v>
      </c>
      <c r="G9148">
        <v>2</v>
      </c>
      <c r="H9148" s="5">
        <v>94.01</v>
      </c>
      <c r="I9148" s="5">
        <v>0.16</v>
      </c>
      <c r="J9148" s="5">
        <v>157.93680000000001</v>
      </c>
      <c r="K9148" s="5">
        <v>37.085409065469342</v>
      </c>
      <c r="L9148">
        <f>YEAR(SalesData[Order Date])</f>
        <v>2025</v>
      </c>
      <c r="M9148">
        <f>MONTH(SalesData[Order Date])</f>
        <v>3</v>
      </c>
      <c r="N9148" t="str">
        <f>TEXT(SalesData[[#This Row],[Order Date]], "mmmm")</f>
        <v>March</v>
      </c>
      <c r="O9148" s="7">
        <f>IF(SalesData[Sales]=0,0,SalesData[Profit]/SalesData[Sales])</f>
        <v>0.23481170357680631</v>
      </c>
      <c r="P9148" s="8">
        <f t="shared" si="142"/>
        <v>8.5097330071269009E-4</v>
      </c>
      <c r="Q9148" t="str">
        <f>IF(SalesData[[#This Row],[Discount]]&gt;0, "Yes", "No")</f>
        <v>Yes</v>
      </c>
      <c r="R9148" t="str">
        <f>TEXT(SalesData[[#This Row],[Order Date]],"mmm-yyyy")</f>
        <v>Mar-2025</v>
      </c>
      <c r="S9148">
        <f>YEAR(SalesData[[#This Row],[Order Date]])*100 + MONTH(SalesData[[#This Row],[Order Date]])</f>
        <v>202503</v>
      </c>
    </row>
    <row r="9149" spans="1:19" x14ac:dyDescent="0.3">
      <c r="A9149" t="s">
        <v>6907</v>
      </c>
      <c r="B9149" s="3">
        <v>45737</v>
      </c>
      <c r="C9149" t="s">
        <v>6908</v>
      </c>
      <c r="D9149" t="s">
        <v>23</v>
      </c>
      <c r="E9149" t="s">
        <v>26</v>
      </c>
      <c r="F9149" t="s">
        <v>15</v>
      </c>
      <c r="G9149">
        <v>5</v>
      </c>
      <c r="H9149" s="5">
        <v>62.53</v>
      </c>
      <c r="I9149" s="5">
        <v>0.27</v>
      </c>
      <c r="J9149" s="5">
        <v>228.2345</v>
      </c>
      <c r="K9149" s="5">
        <v>50.75570348797001</v>
      </c>
      <c r="L9149">
        <f>YEAR(SalesData[Order Date])</f>
        <v>2025</v>
      </c>
      <c r="M9149">
        <f>MONTH(SalesData[Order Date])</f>
        <v>3</v>
      </c>
      <c r="N9149" t="str">
        <f>TEXT(SalesData[[#This Row],[Order Date]], "mmmm")</f>
        <v>March</v>
      </c>
      <c r="O9149" s="7">
        <f>IF(SalesData[Sales]=0,0,SalesData[Profit]/SalesData[Sales])</f>
        <v>0.22238401069062744</v>
      </c>
      <c r="P9149" s="8">
        <f t="shared" si="142"/>
        <v>8.6358547897009443E-4</v>
      </c>
      <c r="Q9149" t="str">
        <f>IF(SalesData[[#This Row],[Discount]]&gt;0, "Yes", "No")</f>
        <v>Yes</v>
      </c>
      <c r="R9149" t="str">
        <f>TEXT(SalesData[[#This Row],[Order Date]],"mmm-yyyy")</f>
        <v>Mar-2025</v>
      </c>
      <c r="S9149">
        <f>YEAR(SalesData[[#This Row],[Order Date]])*100 + MONTH(SalesData[[#This Row],[Order Date]])</f>
        <v>202503</v>
      </c>
    </row>
    <row r="9150" spans="1:19" x14ac:dyDescent="0.3">
      <c r="A9150" t="s">
        <v>6913</v>
      </c>
      <c r="B9150" s="3">
        <v>45720</v>
      </c>
      <c r="C9150" t="s">
        <v>6914</v>
      </c>
      <c r="D9150" t="s">
        <v>30</v>
      </c>
      <c r="E9150" t="s">
        <v>14</v>
      </c>
      <c r="F9150" t="s">
        <v>53</v>
      </c>
      <c r="G9150">
        <v>7</v>
      </c>
      <c r="H9150" s="5">
        <v>435.56</v>
      </c>
      <c r="I9150" s="5">
        <v>0.15</v>
      </c>
      <c r="J9150" s="5">
        <v>2591.5819999999999</v>
      </c>
      <c r="K9150" s="5">
        <v>597.13160417153711</v>
      </c>
      <c r="L9150">
        <f>YEAR(SalesData[Order Date])</f>
        <v>2025</v>
      </c>
      <c r="M9150">
        <f>MONTH(SalesData[Order Date])</f>
        <v>3</v>
      </c>
      <c r="N9150" t="str">
        <f>TEXT(SalesData[[#This Row],[Order Date]], "mmmm")</f>
        <v>March</v>
      </c>
      <c r="O9150" s="7">
        <f>IF(SalesData[Sales]=0,0,SalesData[Profit]/SalesData[Sales])</f>
        <v>0.23041200477991325</v>
      </c>
      <c r="P9150" s="8">
        <f t="shared" si="142"/>
        <v>4.9197748711018981E-5</v>
      </c>
      <c r="Q9150" t="str">
        <f>IF(SalesData[[#This Row],[Discount]]&gt;0, "Yes", "No")</f>
        <v>Yes</v>
      </c>
      <c r="R9150" t="str">
        <f>TEXT(SalesData[[#This Row],[Order Date]],"mmm-yyyy")</f>
        <v>Mar-2025</v>
      </c>
      <c r="S9150">
        <f>YEAR(SalesData[[#This Row],[Order Date]])*100 + MONTH(SalesData[[#This Row],[Order Date]])</f>
        <v>202503</v>
      </c>
    </row>
    <row r="9151" spans="1:19" x14ac:dyDescent="0.3">
      <c r="A9151" t="s">
        <v>7036</v>
      </c>
      <c r="B9151" s="3">
        <v>45742</v>
      </c>
      <c r="C9151" t="s">
        <v>7037</v>
      </c>
      <c r="D9151" t="s">
        <v>18</v>
      </c>
      <c r="E9151" t="s">
        <v>14</v>
      </c>
      <c r="F9151" t="s">
        <v>39</v>
      </c>
      <c r="G9151">
        <v>8</v>
      </c>
      <c r="H9151" s="5">
        <v>464</v>
      </c>
      <c r="I9151" s="5">
        <v>0.28000000000000003</v>
      </c>
      <c r="J9151" s="5">
        <v>2672.64</v>
      </c>
      <c r="K9151" s="5">
        <v>395.6153713563441</v>
      </c>
      <c r="L9151">
        <f>YEAR(SalesData[Order Date])</f>
        <v>2025</v>
      </c>
      <c r="M9151">
        <f>MONTH(SalesData[Order Date])</f>
        <v>3</v>
      </c>
      <c r="N9151" t="str">
        <f>TEXT(SalesData[[#This Row],[Order Date]], "mmmm")</f>
        <v>March</v>
      </c>
      <c r="O9151" s="7">
        <f>IF(SalesData[Sales]=0,0,SalesData[Profit]/SalesData[Sales])</f>
        <v>0.14802419007286582</v>
      </c>
      <c r="P9151" s="8">
        <f t="shared" si="142"/>
        <v>7.5431034482758625E-5</v>
      </c>
      <c r="Q9151" t="str">
        <f>IF(SalesData[[#This Row],[Discount]]&gt;0, "Yes", "No")</f>
        <v>Yes</v>
      </c>
      <c r="R9151" t="str">
        <f>TEXT(SalesData[[#This Row],[Order Date]],"mmm-yyyy")</f>
        <v>Mar-2025</v>
      </c>
      <c r="S9151">
        <f>YEAR(SalesData[[#This Row],[Order Date]])*100 + MONTH(SalesData[[#This Row],[Order Date]])</f>
        <v>202503</v>
      </c>
    </row>
    <row r="9152" spans="1:19" x14ac:dyDescent="0.3">
      <c r="A9152" t="s">
        <v>7042</v>
      </c>
      <c r="B9152" s="3">
        <v>45737</v>
      </c>
      <c r="C9152" t="s">
        <v>7043</v>
      </c>
      <c r="D9152" t="s">
        <v>13</v>
      </c>
      <c r="E9152" t="s">
        <v>26</v>
      </c>
      <c r="F9152" t="s">
        <v>53</v>
      </c>
      <c r="G9152">
        <v>3</v>
      </c>
      <c r="H9152" s="5">
        <v>569.64</v>
      </c>
      <c r="I9152" s="5">
        <v>0.1</v>
      </c>
      <c r="J9152" s="5">
        <v>1538.028</v>
      </c>
      <c r="K9152" s="5">
        <v>317.43238892450518</v>
      </c>
      <c r="L9152">
        <f>YEAR(SalesData[Order Date])</f>
        <v>2025</v>
      </c>
      <c r="M9152">
        <f>MONTH(SalesData[Order Date])</f>
        <v>3</v>
      </c>
      <c r="N9152" t="str">
        <f>TEXT(SalesData[[#This Row],[Order Date]], "mmmm")</f>
        <v>March</v>
      </c>
      <c r="O9152" s="7">
        <f>IF(SalesData[Sales]=0,0,SalesData[Profit]/SalesData[Sales])</f>
        <v>0.206389213281231</v>
      </c>
      <c r="P9152" s="8">
        <f t="shared" si="142"/>
        <v>5.8516489946867026E-5</v>
      </c>
      <c r="Q9152" t="str">
        <f>IF(SalesData[[#This Row],[Discount]]&gt;0, "Yes", "No")</f>
        <v>Yes</v>
      </c>
      <c r="R9152" t="str">
        <f>TEXT(SalesData[[#This Row],[Order Date]],"mmm-yyyy")</f>
        <v>Mar-2025</v>
      </c>
      <c r="S9152">
        <f>YEAR(SalesData[[#This Row],[Order Date]])*100 + MONTH(SalesData[[#This Row],[Order Date]])</f>
        <v>202503</v>
      </c>
    </row>
    <row r="9153" spans="1:19" x14ac:dyDescent="0.3">
      <c r="A9153" t="s">
        <v>7082</v>
      </c>
      <c r="B9153" s="3">
        <v>45732</v>
      </c>
      <c r="C9153" t="s">
        <v>7083</v>
      </c>
      <c r="D9153" t="s">
        <v>30</v>
      </c>
      <c r="E9153" t="s">
        <v>26</v>
      </c>
      <c r="F9153" t="s">
        <v>27</v>
      </c>
      <c r="G9153">
        <v>1</v>
      </c>
      <c r="H9153" s="5">
        <v>971.36</v>
      </c>
      <c r="I9153" s="5">
        <v>0.16</v>
      </c>
      <c r="J9153" s="5">
        <v>815.94240000000002</v>
      </c>
      <c r="K9153" s="5">
        <v>131.80126907575749</v>
      </c>
      <c r="L9153">
        <f>YEAR(SalesData[Order Date])</f>
        <v>2025</v>
      </c>
      <c r="M9153">
        <f>MONTH(SalesData[Order Date])</f>
        <v>3</v>
      </c>
      <c r="N9153" t="str">
        <f>TEXT(SalesData[[#This Row],[Order Date]], "mmmm")</f>
        <v>March</v>
      </c>
      <c r="O9153" s="7">
        <f>IF(SalesData[Sales]=0,0,SalesData[Profit]/SalesData[Sales])</f>
        <v>0.16153256538176897</v>
      </c>
      <c r="P9153" s="8">
        <f t="shared" si="142"/>
        <v>1.6471750947125678E-4</v>
      </c>
      <c r="Q9153" t="str">
        <f>IF(SalesData[[#This Row],[Discount]]&gt;0, "Yes", "No")</f>
        <v>Yes</v>
      </c>
      <c r="R9153" t="str">
        <f>TEXT(SalesData[[#This Row],[Order Date]],"mmm-yyyy")</f>
        <v>Mar-2025</v>
      </c>
      <c r="S9153">
        <f>YEAR(SalesData[[#This Row],[Order Date]])*100 + MONTH(SalesData[[#This Row],[Order Date]])</f>
        <v>202503</v>
      </c>
    </row>
    <row r="9154" spans="1:19" x14ac:dyDescent="0.3">
      <c r="A9154" t="s">
        <v>7120</v>
      </c>
      <c r="B9154" s="3">
        <v>45725</v>
      </c>
      <c r="C9154" t="s">
        <v>7121</v>
      </c>
      <c r="D9154" t="s">
        <v>23</v>
      </c>
      <c r="E9154" t="s">
        <v>26</v>
      </c>
      <c r="F9154" t="s">
        <v>53</v>
      </c>
      <c r="G9154">
        <v>6</v>
      </c>
      <c r="H9154" s="5">
        <v>689.72</v>
      </c>
      <c r="I9154" s="5">
        <v>0.25</v>
      </c>
      <c r="J9154" s="5">
        <v>3103.74</v>
      </c>
      <c r="K9154" s="5">
        <v>257.5969829214917</v>
      </c>
      <c r="L9154">
        <f>YEAR(SalesData[Order Date])</f>
        <v>2025</v>
      </c>
      <c r="M9154">
        <f>MONTH(SalesData[Order Date])</f>
        <v>3</v>
      </c>
      <c r="N9154" t="str">
        <f>TEXT(SalesData[[#This Row],[Order Date]], "mmmm")</f>
        <v>March</v>
      </c>
      <c r="O9154" s="7">
        <f>IF(SalesData[Sales]=0,0,SalesData[Profit]/SalesData[Sales])</f>
        <v>8.2995670681658806E-2</v>
      </c>
      <c r="P9154" s="8">
        <f t="shared" ref="P9154:P9217" si="143">IF(H:H*G:G=0, 0, (I:I/(H:H*G:G)))</f>
        <v>6.0410988033791494E-5</v>
      </c>
      <c r="Q9154" t="str">
        <f>IF(SalesData[[#This Row],[Discount]]&gt;0, "Yes", "No")</f>
        <v>Yes</v>
      </c>
      <c r="R9154" t="str">
        <f>TEXT(SalesData[[#This Row],[Order Date]],"mmm-yyyy")</f>
        <v>Mar-2025</v>
      </c>
      <c r="S9154">
        <f>YEAR(SalesData[[#This Row],[Order Date]])*100 + MONTH(SalesData[[#This Row],[Order Date]])</f>
        <v>202503</v>
      </c>
    </row>
    <row r="9155" spans="1:19" x14ac:dyDescent="0.3">
      <c r="A9155" t="s">
        <v>7287</v>
      </c>
      <c r="B9155" s="3">
        <v>45719</v>
      </c>
      <c r="C9155" t="s">
        <v>7288</v>
      </c>
      <c r="D9155" t="s">
        <v>18</v>
      </c>
      <c r="E9155" t="s">
        <v>26</v>
      </c>
      <c r="F9155" t="s">
        <v>34</v>
      </c>
      <c r="G9155">
        <v>6</v>
      </c>
      <c r="H9155" s="5">
        <v>273.66000000000003</v>
      </c>
      <c r="I9155" s="5">
        <v>0.28000000000000003</v>
      </c>
      <c r="J9155" s="5">
        <v>1182.2112</v>
      </c>
      <c r="K9155" s="5">
        <v>283.17754431861329</v>
      </c>
      <c r="L9155">
        <f>YEAR(SalesData[Order Date])</f>
        <v>2025</v>
      </c>
      <c r="M9155">
        <f>MONTH(SalesData[Order Date])</f>
        <v>3</v>
      </c>
      <c r="N9155" t="str">
        <f>TEXT(SalesData[[#This Row],[Order Date]], "mmmm")</f>
        <v>March</v>
      </c>
      <c r="O9155" s="7">
        <f>IF(SalesData[Sales]=0,0,SalesData[Profit]/SalesData[Sales])</f>
        <v>0.23953211094482382</v>
      </c>
      <c r="P9155" s="8">
        <f t="shared" si="143"/>
        <v>1.7052790567370705E-4</v>
      </c>
      <c r="Q9155" t="str">
        <f>IF(SalesData[[#This Row],[Discount]]&gt;0, "Yes", "No")</f>
        <v>Yes</v>
      </c>
      <c r="R9155" t="str">
        <f>TEXT(SalesData[[#This Row],[Order Date]],"mmm-yyyy")</f>
        <v>Mar-2025</v>
      </c>
      <c r="S9155">
        <f>YEAR(SalesData[[#This Row],[Order Date]])*100 + MONTH(SalesData[[#This Row],[Order Date]])</f>
        <v>202503</v>
      </c>
    </row>
    <row r="9156" spans="1:19" x14ac:dyDescent="0.3">
      <c r="A9156" t="s">
        <v>7339</v>
      </c>
      <c r="B9156" s="3">
        <v>45737</v>
      </c>
      <c r="C9156" t="s">
        <v>7340</v>
      </c>
      <c r="D9156" t="s">
        <v>18</v>
      </c>
      <c r="E9156" t="s">
        <v>19</v>
      </c>
      <c r="F9156" t="s">
        <v>27</v>
      </c>
      <c r="G9156">
        <v>5</v>
      </c>
      <c r="H9156" s="5">
        <v>376.18</v>
      </c>
      <c r="I9156" s="5">
        <v>0.13</v>
      </c>
      <c r="J9156" s="5">
        <v>1636.383</v>
      </c>
      <c r="K9156" s="5">
        <v>138.3788272004341</v>
      </c>
      <c r="L9156">
        <f>YEAR(SalesData[Order Date])</f>
        <v>2025</v>
      </c>
      <c r="M9156">
        <f>MONTH(SalesData[Order Date])</f>
        <v>3</v>
      </c>
      <c r="N9156" t="str">
        <f>TEXT(SalesData[[#This Row],[Order Date]], "mmmm")</f>
        <v>March</v>
      </c>
      <c r="O9156" s="7">
        <f>IF(SalesData[Sales]=0,0,SalesData[Profit]/SalesData[Sales])</f>
        <v>8.4563838172624681E-2</v>
      </c>
      <c r="P9156" s="8">
        <f t="shared" si="143"/>
        <v>6.9115848795789247E-5</v>
      </c>
      <c r="Q9156" t="str">
        <f>IF(SalesData[[#This Row],[Discount]]&gt;0, "Yes", "No")</f>
        <v>Yes</v>
      </c>
      <c r="R9156" t="str">
        <f>TEXT(SalesData[[#This Row],[Order Date]],"mmm-yyyy")</f>
        <v>Mar-2025</v>
      </c>
      <c r="S9156">
        <f>YEAR(SalesData[[#This Row],[Order Date]])*100 + MONTH(SalesData[[#This Row],[Order Date]])</f>
        <v>202503</v>
      </c>
    </row>
    <row r="9157" spans="1:19" x14ac:dyDescent="0.3">
      <c r="A9157" t="s">
        <v>7380</v>
      </c>
      <c r="B9157" s="3">
        <v>45741</v>
      </c>
      <c r="C9157" t="s">
        <v>7381</v>
      </c>
      <c r="D9157" t="s">
        <v>18</v>
      </c>
      <c r="E9157" t="s">
        <v>14</v>
      </c>
      <c r="F9157" t="s">
        <v>34</v>
      </c>
      <c r="G9157">
        <v>9</v>
      </c>
      <c r="H9157" s="5">
        <v>606.04</v>
      </c>
      <c r="I9157" s="5">
        <v>0.17</v>
      </c>
      <c r="J9157" s="5">
        <v>4527.1187999999993</v>
      </c>
      <c r="K9157" s="5">
        <v>1275.297661869067</v>
      </c>
      <c r="L9157">
        <f>YEAR(SalesData[Order Date])</f>
        <v>2025</v>
      </c>
      <c r="M9157">
        <f>MONTH(SalesData[Order Date])</f>
        <v>3</v>
      </c>
      <c r="N9157" t="str">
        <f>TEXT(SalesData[[#This Row],[Order Date]], "mmmm")</f>
        <v>March</v>
      </c>
      <c r="O9157" s="7">
        <f>IF(SalesData[Sales]=0,0,SalesData[Profit]/SalesData[Sales])</f>
        <v>0.28170183249201836</v>
      </c>
      <c r="P9157" s="8">
        <f t="shared" si="143"/>
        <v>3.1167726369363232E-5</v>
      </c>
      <c r="Q9157" t="str">
        <f>IF(SalesData[[#This Row],[Discount]]&gt;0, "Yes", "No")</f>
        <v>Yes</v>
      </c>
      <c r="R9157" t="str">
        <f>TEXT(SalesData[[#This Row],[Order Date]],"mmm-yyyy")</f>
        <v>Mar-2025</v>
      </c>
      <c r="S9157">
        <f>YEAR(SalesData[[#This Row],[Order Date]])*100 + MONTH(SalesData[[#This Row],[Order Date]])</f>
        <v>202503</v>
      </c>
    </row>
    <row r="9158" spans="1:19" x14ac:dyDescent="0.3">
      <c r="A9158" t="s">
        <v>7414</v>
      </c>
      <c r="B9158" s="3">
        <v>45729</v>
      </c>
      <c r="C9158" t="s">
        <v>7415</v>
      </c>
      <c r="D9158" t="s">
        <v>13</v>
      </c>
      <c r="E9158" t="s">
        <v>19</v>
      </c>
      <c r="F9158" t="s">
        <v>53</v>
      </c>
      <c r="G9158">
        <v>2</v>
      </c>
      <c r="H9158" s="5">
        <v>958.09</v>
      </c>
      <c r="I9158" s="5">
        <v>0.28999999999999998</v>
      </c>
      <c r="J9158" s="5">
        <v>1360.4878000000001</v>
      </c>
      <c r="K9158" s="5">
        <v>388.04597283203861</v>
      </c>
      <c r="L9158">
        <f>YEAR(SalesData[Order Date])</f>
        <v>2025</v>
      </c>
      <c r="M9158">
        <f>MONTH(SalesData[Order Date])</f>
        <v>3</v>
      </c>
      <c r="N9158" t="str">
        <f>TEXT(SalesData[[#This Row],[Order Date]], "mmmm")</f>
        <v>March</v>
      </c>
      <c r="O9158" s="7">
        <f>IF(SalesData[Sales]=0,0,SalesData[Profit]/SalesData[Sales])</f>
        <v>0.28522561748222852</v>
      </c>
      <c r="P9158" s="8">
        <f t="shared" si="143"/>
        <v>1.5134277573088123E-4</v>
      </c>
      <c r="Q9158" t="str">
        <f>IF(SalesData[[#This Row],[Discount]]&gt;0, "Yes", "No")</f>
        <v>Yes</v>
      </c>
      <c r="R9158" t="str">
        <f>TEXT(SalesData[[#This Row],[Order Date]],"mmm-yyyy")</f>
        <v>Mar-2025</v>
      </c>
      <c r="S9158">
        <f>YEAR(SalesData[[#This Row],[Order Date]])*100 + MONTH(SalesData[[#This Row],[Order Date]])</f>
        <v>202503</v>
      </c>
    </row>
    <row r="9159" spans="1:19" x14ac:dyDescent="0.3">
      <c r="A9159" t="s">
        <v>7460</v>
      </c>
      <c r="B9159" s="3">
        <v>45718</v>
      </c>
      <c r="C9159" t="s">
        <v>7461</v>
      </c>
      <c r="D9159" t="s">
        <v>13</v>
      </c>
      <c r="E9159" t="s">
        <v>26</v>
      </c>
      <c r="F9159" t="s">
        <v>44</v>
      </c>
      <c r="G9159">
        <v>6</v>
      </c>
      <c r="H9159" s="5">
        <v>926.28</v>
      </c>
      <c r="I9159" s="5">
        <v>0.03</v>
      </c>
      <c r="J9159" s="5">
        <v>5390.9495999999999</v>
      </c>
      <c r="K9159" s="5">
        <v>640.78592949591359</v>
      </c>
      <c r="L9159">
        <f>YEAR(SalesData[Order Date])</f>
        <v>2025</v>
      </c>
      <c r="M9159">
        <f>MONTH(SalesData[Order Date])</f>
        <v>3</v>
      </c>
      <c r="N9159" t="str">
        <f>TEXT(SalesData[[#This Row],[Order Date]], "mmmm")</f>
        <v>March</v>
      </c>
      <c r="O9159" s="7">
        <f>IF(SalesData[Sales]=0,0,SalesData[Profit]/SalesData[Sales])</f>
        <v>0.11886327586811674</v>
      </c>
      <c r="P9159" s="8">
        <f t="shared" si="143"/>
        <v>5.3979358293388605E-6</v>
      </c>
      <c r="Q9159" t="str">
        <f>IF(SalesData[[#This Row],[Discount]]&gt;0, "Yes", "No")</f>
        <v>Yes</v>
      </c>
      <c r="R9159" t="str">
        <f>TEXT(SalesData[[#This Row],[Order Date]],"mmm-yyyy")</f>
        <v>Mar-2025</v>
      </c>
      <c r="S9159">
        <f>YEAR(SalesData[[#This Row],[Order Date]])*100 + MONTH(SalesData[[#This Row],[Order Date]])</f>
        <v>202503</v>
      </c>
    </row>
    <row r="9160" spans="1:19" x14ac:dyDescent="0.3">
      <c r="A9160" t="s">
        <v>7473</v>
      </c>
      <c r="B9160" s="3">
        <v>45744</v>
      </c>
      <c r="C9160" t="s">
        <v>7474</v>
      </c>
      <c r="D9160" t="s">
        <v>18</v>
      </c>
      <c r="E9160" t="s">
        <v>19</v>
      </c>
      <c r="F9160" t="s">
        <v>53</v>
      </c>
      <c r="G9160">
        <v>2</v>
      </c>
      <c r="H9160" s="5">
        <v>318.88</v>
      </c>
      <c r="I9160" s="5">
        <v>0.12</v>
      </c>
      <c r="J9160" s="5">
        <v>561.22879999999998</v>
      </c>
      <c r="K9160" s="5">
        <v>152.02353038178839</v>
      </c>
      <c r="L9160">
        <f>YEAR(SalesData[Order Date])</f>
        <v>2025</v>
      </c>
      <c r="M9160">
        <f>MONTH(SalesData[Order Date])</f>
        <v>3</v>
      </c>
      <c r="N9160" t="str">
        <f>TEXT(SalesData[[#This Row],[Order Date]], "mmmm")</f>
        <v>March</v>
      </c>
      <c r="O9160" s="7">
        <f>IF(SalesData[Sales]=0,0,SalesData[Profit]/SalesData[Sales])</f>
        <v>0.27087621016916524</v>
      </c>
      <c r="P9160" s="8">
        <f t="shared" si="143"/>
        <v>1.8815855494229804E-4</v>
      </c>
      <c r="Q9160" t="str">
        <f>IF(SalesData[[#This Row],[Discount]]&gt;0, "Yes", "No")</f>
        <v>Yes</v>
      </c>
      <c r="R9160" t="str">
        <f>TEXT(SalesData[[#This Row],[Order Date]],"mmm-yyyy")</f>
        <v>Mar-2025</v>
      </c>
      <c r="S9160">
        <f>YEAR(SalesData[[#This Row],[Order Date]])*100 + MONTH(SalesData[[#This Row],[Order Date]])</f>
        <v>202503</v>
      </c>
    </row>
    <row r="9161" spans="1:19" x14ac:dyDescent="0.3">
      <c r="A9161" t="s">
        <v>7475</v>
      </c>
      <c r="B9161" s="3">
        <v>45720</v>
      </c>
      <c r="C9161" t="s">
        <v>7476</v>
      </c>
      <c r="D9161" t="s">
        <v>23</v>
      </c>
      <c r="E9161" t="s">
        <v>19</v>
      </c>
      <c r="F9161" t="s">
        <v>31</v>
      </c>
      <c r="G9161">
        <v>5</v>
      </c>
      <c r="H9161" s="5">
        <v>982.46</v>
      </c>
      <c r="I9161" s="5">
        <v>0.15</v>
      </c>
      <c r="J9161" s="5">
        <v>4175.4549999999999</v>
      </c>
      <c r="K9161" s="5">
        <v>305.45275530285721</v>
      </c>
      <c r="L9161">
        <f>YEAR(SalesData[Order Date])</f>
        <v>2025</v>
      </c>
      <c r="M9161">
        <f>MONTH(SalesData[Order Date])</f>
        <v>3</v>
      </c>
      <c r="N9161" t="str">
        <f>TEXT(SalesData[[#This Row],[Order Date]], "mmmm")</f>
        <v>March</v>
      </c>
      <c r="O9161" s="7">
        <f>IF(SalesData[Sales]=0,0,SalesData[Profit]/SalesData[Sales])</f>
        <v>7.3154364087951423E-2</v>
      </c>
      <c r="P9161" s="8">
        <f t="shared" si="143"/>
        <v>3.0535594324450864E-5</v>
      </c>
      <c r="Q9161" t="str">
        <f>IF(SalesData[[#This Row],[Discount]]&gt;0, "Yes", "No")</f>
        <v>Yes</v>
      </c>
      <c r="R9161" t="str">
        <f>TEXT(SalesData[[#This Row],[Order Date]],"mmm-yyyy")</f>
        <v>Mar-2025</v>
      </c>
      <c r="S9161">
        <f>YEAR(SalesData[[#This Row],[Order Date]])*100 + MONTH(SalesData[[#This Row],[Order Date]])</f>
        <v>202503</v>
      </c>
    </row>
    <row r="9162" spans="1:19" x14ac:dyDescent="0.3">
      <c r="A9162" t="s">
        <v>7487</v>
      </c>
      <c r="B9162" s="3">
        <v>45744</v>
      </c>
      <c r="C9162" t="s">
        <v>7488</v>
      </c>
      <c r="D9162" t="s">
        <v>30</v>
      </c>
      <c r="E9162" t="s">
        <v>14</v>
      </c>
      <c r="F9162" t="s">
        <v>91</v>
      </c>
      <c r="G9162">
        <v>8</v>
      </c>
      <c r="H9162" s="5">
        <v>615.04</v>
      </c>
      <c r="I9162" s="5">
        <v>0.18</v>
      </c>
      <c r="J9162" s="5">
        <v>4034.6624000000002</v>
      </c>
      <c r="K9162" s="5">
        <v>719.78005140136395</v>
      </c>
      <c r="L9162">
        <f>YEAR(SalesData[Order Date])</f>
        <v>2025</v>
      </c>
      <c r="M9162">
        <f>MONTH(SalesData[Order Date])</f>
        <v>3</v>
      </c>
      <c r="N9162" t="str">
        <f>TEXT(SalesData[[#This Row],[Order Date]], "mmmm")</f>
        <v>March</v>
      </c>
      <c r="O9162" s="7">
        <f>IF(SalesData[Sales]=0,0,SalesData[Profit]/SalesData[Sales])</f>
        <v>0.17839907780174219</v>
      </c>
      <c r="P9162" s="8">
        <f t="shared" si="143"/>
        <v>3.6582986472424556E-5</v>
      </c>
      <c r="Q9162" t="str">
        <f>IF(SalesData[[#This Row],[Discount]]&gt;0, "Yes", "No")</f>
        <v>Yes</v>
      </c>
      <c r="R9162" t="str">
        <f>TEXT(SalesData[[#This Row],[Order Date]],"mmm-yyyy")</f>
        <v>Mar-2025</v>
      </c>
      <c r="S9162">
        <f>YEAR(SalesData[[#This Row],[Order Date]])*100 + MONTH(SalesData[[#This Row],[Order Date]])</f>
        <v>202503</v>
      </c>
    </row>
    <row r="9163" spans="1:19" x14ac:dyDescent="0.3">
      <c r="A9163" t="s">
        <v>7575</v>
      </c>
      <c r="B9163" s="3">
        <v>45724</v>
      </c>
      <c r="C9163" t="s">
        <v>7576</v>
      </c>
      <c r="D9163" t="s">
        <v>18</v>
      </c>
      <c r="E9163" t="s">
        <v>26</v>
      </c>
      <c r="F9163" t="s">
        <v>62</v>
      </c>
      <c r="G9163">
        <v>4</v>
      </c>
      <c r="H9163" s="5">
        <v>849.33</v>
      </c>
      <c r="I9163" s="5">
        <v>0.17</v>
      </c>
      <c r="J9163" s="5">
        <v>2819.7755999999999</v>
      </c>
      <c r="K9163" s="5">
        <v>227.9902050517282</v>
      </c>
      <c r="L9163">
        <f>YEAR(SalesData[Order Date])</f>
        <v>2025</v>
      </c>
      <c r="M9163">
        <f>MONTH(SalesData[Order Date])</f>
        <v>3</v>
      </c>
      <c r="N9163" t="str">
        <f>TEXT(SalesData[[#This Row],[Order Date]], "mmmm")</f>
        <v>March</v>
      </c>
      <c r="O9163" s="7">
        <f>IF(SalesData[Sales]=0,0,SalesData[Profit]/SalesData[Sales])</f>
        <v>8.0854024359856225E-2</v>
      </c>
      <c r="P9163" s="8">
        <f t="shared" si="143"/>
        <v>5.0039442854956258E-5</v>
      </c>
      <c r="Q9163" t="str">
        <f>IF(SalesData[[#This Row],[Discount]]&gt;0, "Yes", "No")</f>
        <v>Yes</v>
      </c>
      <c r="R9163" t="str">
        <f>TEXT(SalesData[[#This Row],[Order Date]],"mmm-yyyy")</f>
        <v>Mar-2025</v>
      </c>
      <c r="S9163">
        <f>YEAR(SalesData[[#This Row],[Order Date]])*100 + MONTH(SalesData[[#This Row],[Order Date]])</f>
        <v>202503</v>
      </c>
    </row>
    <row r="9164" spans="1:19" x14ac:dyDescent="0.3">
      <c r="A9164" t="s">
        <v>7583</v>
      </c>
      <c r="B9164" s="3">
        <v>45731</v>
      </c>
      <c r="C9164" t="s">
        <v>7584</v>
      </c>
      <c r="D9164" t="s">
        <v>18</v>
      </c>
      <c r="E9164" t="s">
        <v>14</v>
      </c>
      <c r="F9164" t="s">
        <v>34</v>
      </c>
      <c r="G9164">
        <v>6</v>
      </c>
      <c r="H9164" s="5">
        <v>269.39</v>
      </c>
      <c r="I9164" s="5">
        <v>0</v>
      </c>
      <c r="J9164" s="5">
        <v>1616.34</v>
      </c>
      <c r="K9164" s="5">
        <v>463.13494836085459</v>
      </c>
      <c r="L9164">
        <f>YEAR(SalesData[Order Date])</f>
        <v>2025</v>
      </c>
      <c r="M9164">
        <f>MONTH(SalesData[Order Date])</f>
        <v>3</v>
      </c>
      <c r="N9164" t="str">
        <f>TEXT(SalesData[[#This Row],[Order Date]], "mmmm")</f>
        <v>March</v>
      </c>
      <c r="O9164" s="7">
        <f>IF(SalesData[Sales]=0,0,SalesData[Profit]/SalesData[Sales])</f>
        <v>0.28653312320480506</v>
      </c>
      <c r="P9164" s="8">
        <f t="shared" si="143"/>
        <v>0</v>
      </c>
      <c r="Q9164" t="str">
        <f>IF(SalesData[[#This Row],[Discount]]&gt;0, "Yes", "No")</f>
        <v>No</v>
      </c>
      <c r="R9164" t="str">
        <f>TEXT(SalesData[[#This Row],[Order Date]],"mmm-yyyy")</f>
        <v>Mar-2025</v>
      </c>
      <c r="S9164">
        <f>YEAR(SalesData[[#This Row],[Order Date]])*100 + MONTH(SalesData[[#This Row],[Order Date]])</f>
        <v>202503</v>
      </c>
    </row>
    <row r="9165" spans="1:19" x14ac:dyDescent="0.3">
      <c r="A9165" t="s">
        <v>7599</v>
      </c>
      <c r="B9165" s="3">
        <v>45734</v>
      </c>
      <c r="C9165" t="s">
        <v>7600</v>
      </c>
      <c r="D9165" t="s">
        <v>30</v>
      </c>
      <c r="E9165" t="s">
        <v>19</v>
      </c>
      <c r="F9165" t="s">
        <v>20</v>
      </c>
      <c r="G9165">
        <v>3</v>
      </c>
      <c r="H9165" s="5">
        <v>428.64</v>
      </c>
      <c r="I9165" s="5">
        <v>0.06</v>
      </c>
      <c r="J9165" s="5">
        <v>1208.7647999999999</v>
      </c>
      <c r="K9165" s="5">
        <v>98.850005527578617</v>
      </c>
      <c r="L9165">
        <f>YEAR(SalesData[Order Date])</f>
        <v>2025</v>
      </c>
      <c r="M9165">
        <f>MONTH(SalesData[Order Date])</f>
        <v>3</v>
      </c>
      <c r="N9165" t="str">
        <f>TEXT(SalesData[[#This Row],[Order Date]], "mmmm")</f>
        <v>March</v>
      </c>
      <c r="O9165" s="7">
        <f>IF(SalesData[Sales]=0,0,SalesData[Profit]/SalesData[Sales])</f>
        <v>8.1777700283445234E-2</v>
      </c>
      <c r="P9165" s="8">
        <f t="shared" si="143"/>
        <v>4.6659201194475544E-5</v>
      </c>
      <c r="Q9165" t="str">
        <f>IF(SalesData[[#This Row],[Discount]]&gt;0, "Yes", "No")</f>
        <v>Yes</v>
      </c>
      <c r="R9165" t="str">
        <f>TEXT(SalesData[[#This Row],[Order Date]],"mmm-yyyy")</f>
        <v>Mar-2025</v>
      </c>
      <c r="S9165">
        <f>YEAR(SalesData[[#This Row],[Order Date]])*100 + MONTH(SalesData[[#This Row],[Order Date]])</f>
        <v>202503</v>
      </c>
    </row>
    <row r="9166" spans="1:19" x14ac:dyDescent="0.3">
      <c r="A9166" t="s">
        <v>7642</v>
      </c>
      <c r="B9166" s="3">
        <v>45727</v>
      </c>
      <c r="C9166" t="s">
        <v>7643</v>
      </c>
      <c r="D9166" t="s">
        <v>13</v>
      </c>
      <c r="E9166" t="s">
        <v>14</v>
      </c>
      <c r="F9166" t="s">
        <v>62</v>
      </c>
      <c r="G9166">
        <v>9</v>
      </c>
      <c r="H9166" s="5">
        <v>49.03</v>
      </c>
      <c r="I9166" s="5">
        <v>0.28000000000000003</v>
      </c>
      <c r="J9166" s="5">
        <v>317.71440000000001</v>
      </c>
      <c r="K9166" s="5">
        <v>28.169096893840411</v>
      </c>
      <c r="L9166">
        <f>YEAR(SalesData[Order Date])</f>
        <v>2025</v>
      </c>
      <c r="M9166">
        <f>MONTH(SalesData[Order Date])</f>
        <v>3</v>
      </c>
      <c r="N9166" t="str">
        <f>TEXT(SalesData[[#This Row],[Order Date]], "mmmm")</f>
        <v>March</v>
      </c>
      <c r="O9166" s="7">
        <f>IF(SalesData[Sales]=0,0,SalesData[Profit]/SalesData[Sales])</f>
        <v>8.866169394223368E-2</v>
      </c>
      <c r="P9166" s="8">
        <f t="shared" si="143"/>
        <v>6.345321458517462E-4</v>
      </c>
      <c r="Q9166" t="str">
        <f>IF(SalesData[[#This Row],[Discount]]&gt;0, "Yes", "No")</f>
        <v>Yes</v>
      </c>
      <c r="R9166" t="str">
        <f>TEXT(SalesData[[#This Row],[Order Date]],"mmm-yyyy")</f>
        <v>Mar-2025</v>
      </c>
      <c r="S9166">
        <f>YEAR(SalesData[[#This Row],[Order Date]])*100 + MONTH(SalesData[[#This Row],[Order Date]])</f>
        <v>202503</v>
      </c>
    </row>
    <row r="9167" spans="1:19" x14ac:dyDescent="0.3">
      <c r="A9167" t="s">
        <v>7759</v>
      </c>
      <c r="B9167" s="3">
        <v>45717</v>
      </c>
      <c r="C9167" t="s">
        <v>7760</v>
      </c>
      <c r="D9167" t="s">
        <v>18</v>
      </c>
      <c r="E9167" t="s">
        <v>19</v>
      </c>
      <c r="F9167" t="s">
        <v>27</v>
      </c>
      <c r="G9167">
        <v>1</v>
      </c>
      <c r="H9167" s="5">
        <v>109.51</v>
      </c>
      <c r="I9167" s="5">
        <v>0.12</v>
      </c>
      <c r="J9167" s="5">
        <v>96.368800000000007</v>
      </c>
      <c r="K9167" s="5">
        <v>20.759298125119631</v>
      </c>
      <c r="L9167">
        <f>YEAR(SalesData[Order Date])</f>
        <v>2025</v>
      </c>
      <c r="M9167">
        <f>MONTH(SalesData[Order Date])</f>
        <v>3</v>
      </c>
      <c r="N9167" t="str">
        <f>TEXT(SalesData[[#This Row],[Order Date]], "mmmm")</f>
        <v>March</v>
      </c>
      <c r="O9167" s="7">
        <f>IF(SalesData[Sales]=0,0,SalesData[Profit]/SalesData[Sales])</f>
        <v>0.21541513565717982</v>
      </c>
      <c r="P9167" s="8">
        <f t="shared" si="143"/>
        <v>1.0957903387818462E-3</v>
      </c>
      <c r="Q9167" t="str">
        <f>IF(SalesData[[#This Row],[Discount]]&gt;0, "Yes", "No")</f>
        <v>Yes</v>
      </c>
      <c r="R9167" t="str">
        <f>TEXT(SalesData[[#This Row],[Order Date]],"mmm-yyyy")</f>
        <v>Mar-2025</v>
      </c>
      <c r="S9167">
        <f>YEAR(SalesData[[#This Row],[Order Date]])*100 + MONTH(SalesData[[#This Row],[Order Date]])</f>
        <v>202503</v>
      </c>
    </row>
    <row r="9168" spans="1:19" x14ac:dyDescent="0.3">
      <c r="A9168" t="s">
        <v>7835</v>
      </c>
      <c r="B9168" s="3">
        <v>45731</v>
      </c>
      <c r="C9168" t="s">
        <v>7836</v>
      </c>
      <c r="D9168" t="s">
        <v>18</v>
      </c>
      <c r="E9168" t="s">
        <v>19</v>
      </c>
      <c r="F9168" t="s">
        <v>39</v>
      </c>
      <c r="G9168">
        <v>7</v>
      </c>
      <c r="H9168" s="5">
        <v>86.9</v>
      </c>
      <c r="I9168" s="5">
        <v>0.1</v>
      </c>
      <c r="J9168" s="5">
        <v>547.47</v>
      </c>
      <c r="K9168" s="5">
        <v>40.691646606228538</v>
      </c>
      <c r="L9168">
        <f>YEAR(SalesData[Order Date])</f>
        <v>2025</v>
      </c>
      <c r="M9168">
        <f>MONTH(SalesData[Order Date])</f>
        <v>3</v>
      </c>
      <c r="N9168" t="str">
        <f>TEXT(SalesData[[#This Row],[Order Date]], "mmmm")</f>
        <v>March</v>
      </c>
      <c r="O9168" s="7">
        <f>IF(SalesData[Sales]=0,0,SalesData[Profit]/SalesData[Sales])</f>
        <v>7.4326714899863991E-2</v>
      </c>
      <c r="P9168" s="8">
        <f t="shared" si="143"/>
        <v>1.6439256945586058E-4</v>
      </c>
      <c r="Q9168" t="str">
        <f>IF(SalesData[[#This Row],[Discount]]&gt;0, "Yes", "No")</f>
        <v>Yes</v>
      </c>
      <c r="R9168" t="str">
        <f>TEXT(SalesData[[#This Row],[Order Date]],"mmm-yyyy")</f>
        <v>Mar-2025</v>
      </c>
      <c r="S9168">
        <f>YEAR(SalesData[[#This Row],[Order Date]])*100 + MONTH(SalesData[[#This Row],[Order Date]])</f>
        <v>202503</v>
      </c>
    </row>
    <row r="9169" spans="1:19" x14ac:dyDescent="0.3">
      <c r="A9169" t="s">
        <v>7899</v>
      </c>
      <c r="B9169" s="3">
        <v>45740</v>
      </c>
      <c r="C9169" t="s">
        <v>7900</v>
      </c>
      <c r="D9169" t="s">
        <v>30</v>
      </c>
      <c r="E9169" t="s">
        <v>19</v>
      </c>
      <c r="F9169" t="s">
        <v>39</v>
      </c>
      <c r="G9169">
        <v>5</v>
      </c>
      <c r="H9169" s="5">
        <v>82.25</v>
      </c>
      <c r="I9169" s="5">
        <v>0.1</v>
      </c>
      <c r="J9169" s="5">
        <v>370.125</v>
      </c>
      <c r="K9169" s="5">
        <v>60.071083496271378</v>
      </c>
      <c r="L9169">
        <f>YEAR(SalesData[Order Date])</f>
        <v>2025</v>
      </c>
      <c r="M9169">
        <f>MONTH(SalesData[Order Date])</f>
        <v>3</v>
      </c>
      <c r="N9169" t="str">
        <f>TEXT(SalesData[[#This Row],[Order Date]], "mmmm")</f>
        <v>March</v>
      </c>
      <c r="O9169" s="7">
        <f>IF(SalesData[Sales]=0,0,SalesData[Profit]/SalesData[Sales])</f>
        <v>0.16229944882477915</v>
      </c>
      <c r="P9169" s="8">
        <f t="shared" si="143"/>
        <v>2.4316109422492402E-4</v>
      </c>
      <c r="Q9169" t="str">
        <f>IF(SalesData[[#This Row],[Discount]]&gt;0, "Yes", "No")</f>
        <v>Yes</v>
      </c>
      <c r="R9169" t="str">
        <f>TEXT(SalesData[[#This Row],[Order Date]],"mmm-yyyy")</f>
        <v>Mar-2025</v>
      </c>
      <c r="S9169">
        <f>YEAR(SalesData[[#This Row],[Order Date]])*100 + MONTH(SalesData[[#This Row],[Order Date]])</f>
        <v>202503</v>
      </c>
    </row>
    <row r="9170" spans="1:19" x14ac:dyDescent="0.3">
      <c r="A9170" t="s">
        <v>7972</v>
      </c>
      <c r="B9170" s="3">
        <v>45724</v>
      </c>
      <c r="C9170" t="s">
        <v>7973</v>
      </c>
      <c r="D9170" t="s">
        <v>18</v>
      </c>
      <c r="E9170" t="s">
        <v>26</v>
      </c>
      <c r="F9170" t="s">
        <v>39</v>
      </c>
      <c r="G9170">
        <v>6</v>
      </c>
      <c r="H9170" s="5">
        <v>879.59</v>
      </c>
      <c r="I9170" s="5">
        <v>0.1</v>
      </c>
      <c r="J9170" s="5">
        <v>4749.7860000000001</v>
      </c>
      <c r="K9170" s="5">
        <v>1379.637070275184</v>
      </c>
      <c r="L9170">
        <f>YEAR(SalesData[Order Date])</f>
        <v>2025</v>
      </c>
      <c r="M9170">
        <f>MONTH(SalesData[Order Date])</f>
        <v>3</v>
      </c>
      <c r="N9170" t="str">
        <f>TEXT(SalesData[[#This Row],[Order Date]], "mmmm")</f>
        <v>March</v>
      </c>
      <c r="O9170" s="7">
        <f>IF(SalesData[Sales]=0,0,SalesData[Profit]/SalesData[Sales])</f>
        <v>0.29046299565394817</v>
      </c>
      <c r="P9170" s="8">
        <f t="shared" si="143"/>
        <v>1.8948222088321453E-5</v>
      </c>
      <c r="Q9170" t="str">
        <f>IF(SalesData[[#This Row],[Discount]]&gt;0, "Yes", "No")</f>
        <v>Yes</v>
      </c>
      <c r="R9170" t="str">
        <f>TEXT(SalesData[[#This Row],[Order Date]],"mmm-yyyy")</f>
        <v>Mar-2025</v>
      </c>
      <c r="S9170">
        <f>YEAR(SalesData[[#This Row],[Order Date]])*100 + MONTH(SalesData[[#This Row],[Order Date]])</f>
        <v>202503</v>
      </c>
    </row>
    <row r="9171" spans="1:19" x14ac:dyDescent="0.3">
      <c r="A9171" t="s">
        <v>8000</v>
      </c>
      <c r="B9171" s="3">
        <v>45745</v>
      </c>
      <c r="C9171" t="s">
        <v>8001</v>
      </c>
      <c r="D9171" t="s">
        <v>13</v>
      </c>
      <c r="E9171" t="s">
        <v>14</v>
      </c>
      <c r="F9171" t="s">
        <v>31</v>
      </c>
      <c r="G9171">
        <v>4</v>
      </c>
      <c r="H9171" s="5">
        <v>444.38</v>
      </c>
      <c r="I9171" s="5">
        <v>0.05</v>
      </c>
      <c r="J9171" s="5">
        <v>1688.644</v>
      </c>
      <c r="K9171" s="5">
        <v>461.86179628202831</v>
      </c>
      <c r="L9171">
        <f>YEAR(SalesData[Order Date])</f>
        <v>2025</v>
      </c>
      <c r="M9171">
        <f>MONTH(SalesData[Order Date])</f>
        <v>3</v>
      </c>
      <c r="N9171" t="str">
        <f>TEXT(SalesData[[#This Row],[Order Date]], "mmmm")</f>
        <v>March</v>
      </c>
      <c r="O9171" s="7">
        <f>IF(SalesData[Sales]=0,0,SalesData[Profit]/SalesData[Sales])</f>
        <v>0.27351045944676811</v>
      </c>
      <c r="P9171" s="8">
        <f t="shared" si="143"/>
        <v>2.8129078716413882E-5</v>
      </c>
      <c r="Q9171" t="str">
        <f>IF(SalesData[[#This Row],[Discount]]&gt;0, "Yes", "No")</f>
        <v>Yes</v>
      </c>
      <c r="R9171" t="str">
        <f>TEXT(SalesData[[#This Row],[Order Date]],"mmm-yyyy")</f>
        <v>Mar-2025</v>
      </c>
      <c r="S9171">
        <f>YEAR(SalesData[[#This Row],[Order Date]])*100 + MONTH(SalesData[[#This Row],[Order Date]])</f>
        <v>202503</v>
      </c>
    </row>
    <row r="9172" spans="1:19" x14ac:dyDescent="0.3">
      <c r="A9172" t="s">
        <v>8024</v>
      </c>
      <c r="B9172" s="3">
        <v>45717</v>
      </c>
      <c r="C9172" t="s">
        <v>8025</v>
      </c>
      <c r="D9172" t="s">
        <v>13</v>
      </c>
      <c r="E9172" t="s">
        <v>26</v>
      </c>
      <c r="F9172" t="s">
        <v>39</v>
      </c>
      <c r="G9172">
        <v>3</v>
      </c>
      <c r="H9172" s="5">
        <v>597.26</v>
      </c>
      <c r="I9172" s="5">
        <v>0.27</v>
      </c>
      <c r="J9172" s="5">
        <v>1307.9993999999999</v>
      </c>
      <c r="K9172" s="5">
        <v>78.453427168351894</v>
      </c>
      <c r="L9172">
        <f>YEAR(SalesData[Order Date])</f>
        <v>2025</v>
      </c>
      <c r="M9172">
        <f>MONTH(SalesData[Order Date])</f>
        <v>3</v>
      </c>
      <c r="N9172" t="str">
        <f>TEXT(SalesData[[#This Row],[Order Date]], "mmmm")</f>
        <v>March</v>
      </c>
      <c r="O9172" s="7">
        <f>IF(SalesData[Sales]=0,0,SalesData[Profit]/SalesData[Sales])</f>
        <v>5.9979711893103235E-2</v>
      </c>
      <c r="P9172" s="8">
        <f t="shared" si="143"/>
        <v>1.5068814251749659E-4</v>
      </c>
      <c r="Q9172" t="str">
        <f>IF(SalesData[[#This Row],[Discount]]&gt;0, "Yes", "No")</f>
        <v>Yes</v>
      </c>
      <c r="R9172" t="str">
        <f>TEXT(SalesData[[#This Row],[Order Date]],"mmm-yyyy")</f>
        <v>Mar-2025</v>
      </c>
      <c r="S9172">
        <f>YEAR(SalesData[[#This Row],[Order Date]])*100 + MONTH(SalesData[[#This Row],[Order Date]])</f>
        <v>202503</v>
      </c>
    </row>
    <row r="9173" spans="1:19" x14ac:dyDescent="0.3">
      <c r="A9173" t="s">
        <v>8068</v>
      </c>
      <c r="B9173" s="3">
        <v>45747</v>
      </c>
      <c r="C9173" t="s">
        <v>8069</v>
      </c>
      <c r="D9173" t="s">
        <v>23</v>
      </c>
      <c r="E9173" t="s">
        <v>19</v>
      </c>
      <c r="F9173" t="s">
        <v>34</v>
      </c>
      <c r="G9173">
        <v>9</v>
      </c>
      <c r="H9173" s="5">
        <v>984.53</v>
      </c>
      <c r="I9173" s="5">
        <v>0.14000000000000001</v>
      </c>
      <c r="J9173" s="5">
        <v>7620.2622000000001</v>
      </c>
      <c r="K9173" s="5">
        <v>1352.5183250825071</v>
      </c>
      <c r="L9173">
        <f>YEAR(SalesData[Order Date])</f>
        <v>2025</v>
      </c>
      <c r="M9173">
        <f>MONTH(SalesData[Order Date])</f>
        <v>3</v>
      </c>
      <c r="N9173" t="str">
        <f>TEXT(SalesData[[#This Row],[Order Date]], "mmmm")</f>
        <v>March</v>
      </c>
      <c r="O9173" s="7">
        <f>IF(SalesData[Sales]=0,0,SalesData[Profit]/SalesData[Sales])</f>
        <v>0.17748973586269867</v>
      </c>
      <c r="P9173" s="8">
        <f t="shared" si="143"/>
        <v>1.5799981265736502E-5</v>
      </c>
      <c r="Q9173" t="str">
        <f>IF(SalesData[[#This Row],[Discount]]&gt;0, "Yes", "No")</f>
        <v>Yes</v>
      </c>
      <c r="R9173" t="str">
        <f>TEXT(SalesData[[#This Row],[Order Date]],"mmm-yyyy")</f>
        <v>Mar-2025</v>
      </c>
      <c r="S9173">
        <f>YEAR(SalesData[[#This Row],[Order Date]])*100 + MONTH(SalesData[[#This Row],[Order Date]])</f>
        <v>202503</v>
      </c>
    </row>
    <row r="9174" spans="1:19" x14ac:dyDescent="0.3">
      <c r="A9174" t="s">
        <v>8076</v>
      </c>
      <c r="B9174" s="3">
        <v>45738</v>
      </c>
      <c r="C9174" t="s">
        <v>8077</v>
      </c>
      <c r="D9174" t="s">
        <v>30</v>
      </c>
      <c r="E9174" t="s">
        <v>19</v>
      </c>
      <c r="F9174" t="s">
        <v>62</v>
      </c>
      <c r="G9174">
        <v>6</v>
      </c>
      <c r="H9174" s="5">
        <v>185.4</v>
      </c>
      <c r="I9174" s="5">
        <v>0.2</v>
      </c>
      <c r="J9174" s="5">
        <v>889.92000000000007</v>
      </c>
      <c r="K9174" s="5">
        <v>128.3456464723001</v>
      </c>
      <c r="L9174">
        <f>YEAR(SalesData[Order Date])</f>
        <v>2025</v>
      </c>
      <c r="M9174">
        <f>MONTH(SalesData[Order Date])</f>
        <v>3</v>
      </c>
      <c r="N9174" t="str">
        <f>TEXT(SalesData[[#This Row],[Order Date]], "mmmm")</f>
        <v>March</v>
      </c>
      <c r="O9174" s="7">
        <f>IF(SalesData[Sales]=0,0,SalesData[Profit]/SalesData[Sales])</f>
        <v>0.14422155527721603</v>
      </c>
      <c r="P9174" s="8">
        <f t="shared" si="143"/>
        <v>1.7979144192736425E-4</v>
      </c>
      <c r="Q9174" t="str">
        <f>IF(SalesData[[#This Row],[Discount]]&gt;0, "Yes", "No")</f>
        <v>Yes</v>
      </c>
      <c r="R9174" t="str">
        <f>TEXT(SalesData[[#This Row],[Order Date]],"mmm-yyyy")</f>
        <v>Mar-2025</v>
      </c>
      <c r="S9174">
        <f>YEAR(SalesData[[#This Row],[Order Date]])*100 + MONTH(SalesData[[#This Row],[Order Date]])</f>
        <v>202503</v>
      </c>
    </row>
    <row r="9175" spans="1:19" x14ac:dyDescent="0.3">
      <c r="A9175" t="s">
        <v>8082</v>
      </c>
      <c r="B9175" s="3">
        <v>45741</v>
      </c>
      <c r="C9175" t="s">
        <v>8083</v>
      </c>
      <c r="D9175" t="s">
        <v>13</v>
      </c>
      <c r="E9175" t="s">
        <v>14</v>
      </c>
      <c r="F9175" t="s">
        <v>31</v>
      </c>
      <c r="G9175">
        <v>9</v>
      </c>
      <c r="H9175" s="5">
        <v>105.42</v>
      </c>
      <c r="I9175" s="5">
        <v>0.24</v>
      </c>
      <c r="J9175" s="5">
        <v>721.07280000000003</v>
      </c>
      <c r="K9175" s="5">
        <v>46.906298153332187</v>
      </c>
      <c r="L9175">
        <f>YEAR(SalesData[Order Date])</f>
        <v>2025</v>
      </c>
      <c r="M9175">
        <f>MONTH(SalesData[Order Date])</f>
        <v>3</v>
      </c>
      <c r="N9175" t="str">
        <f>TEXT(SalesData[[#This Row],[Order Date]], "mmmm")</f>
        <v>March</v>
      </c>
      <c r="O9175" s="7">
        <f>IF(SalesData[Sales]=0,0,SalesData[Profit]/SalesData[Sales])</f>
        <v>6.5050710765032577E-2</v>
      </c>
      <c r="P9175" s="8">
        <f t="shared" si="143"/>
        <v>2.5295642825523302E-4</v>
      </c>
      <c r="Q9175" t="str">
        <f>IF(SalesData[[#This Row],[Discount]]&gt;0, "Yes", "No")</f>
        <v>Yes</v>
      </c>
      <c r="R9175" t="str">
        <f>TEXT(SalesData[[#This Row],[Order Date]],"mmm-yyyy")</f>
        <v>Mar-2025</v>
      </c>
      <c r="S9175">
        <f>YEAR(SalesData[[#This Row],[Order Date]])*100 + MONTH(SalesData[[#This Row],[Order Date]])</f>
        <v>202503</v>
      </c>
    </row>
    <row r="9176" spans="1:19" x14ac:dyDescent="0.3">
      <c r="A9176" t="s">
        <v>8084</v>
      </c>
      <c r="B9176" s="3">
        <v>45725</v>
      </c>
      <c r="C9176" t="s">
        <v>8085</v>
      </c>
      <c r="D9176" t="s">
        <v>23</v>
      </c>
      <c r="E9176" t="s">
        <v>19</v>
      </c>
      <c r="F9176" t="s">
        <v>15</v>
      </c>
      <c r="G9176">
        <v>4</v>
      </c>
      <c r="H9176" s="5">
        <v>657.24</v>
      </c>
      <c r="I9176" s="5">
        <v>0.1</v>
      </c>
      <c r="J9176" s="5">
        <v>2366.0639999999999</v>
      </c>
      <c r="K9176" s="5">
        <v>489.31954630352482</v>
      </c>
      <c r="L9176">
        <f>YEAR(SalesData[Order Date])</f>
        <v>2025</v>
      </c>
      <c r="M9176">
        <f>MONTH(SalesData[Order Date])</f>
        <v>3</v>
      </c>
      <c r="N9176" t="str">
        <f>TEXT(SalesData[[#This Row],[Order Date]], "mmmm")</f>
        <v>March</v>
      </c>
      <c r="O9176" s="7">
        <f>IF(SalesData[Sales]=0,0,SalesData[Profit]/SalesData[Sales])</f>
        <v>0.20680740094246175</v>
      </c>
      <c r="P9176" s="8">
        <f t="shared" si="143"/>
        <v>3.8037855273568258E-5</v>
      </c>
      <c r="Q9176" t="str">
        <f>IF(SalesData[[#This Row],[Discount]]&gt;0, "Yes", "No")</f>
        <v>Yes</v>
      </c>
      <c r="R9176" t="str">
        <f>TEXT(SalesData[[#This Row],[Order Date]],"mmm-yyyy")</f>
        <v>Mar-2025</v>
      </c>
      <c r="S9176">
        <f>YEAR(SalesData[[#This Row],[Order Date]])*100 + MONTH(SalesData[[#This Row],[Order Date]])</f>
        <v>202503</v>
      </c>
    </row>
    <row r="9177" spans="1:19" x14ac:dyDescent="0.3">
      <c r="A9177" t="s">
        <v>8117</v>
      </c>
      <c r="B9177" s="3">
        <v>45732</v>
      </c>
      <c r="C9177" t="s">
        <v>8118</v>
      </c>
      <c r="D9177" t="s">
        <v>13</v>
      </c>
      <c r="E9177" t="s">
        <v>19</v>
      </c>
      <c r="F9177" t="s">
        <v>34</v>
      </c>
      <c r="G9177">
        <v>9</v>
      </c>
      <c r="H9177" s="5">
        <v>783.62</v>
      </c>
      <c r="I9177" s="5">
        <v>0.23</v>
      </c>
      <c r="J9177" s="5">
        <v>5430.4866000000002</v>
      </c>
      <c r="K9177" s="5">
        <v>489.36188181608998</v>
      </c>
      <c r="L9177">
        <f>YEAR(SalesData[Order Date])</f>
        <v>2025</v>
      </c>
      <c r="M9177">
        <f>MONTH(SalesData[Order Date])</f>
        <v>3</v>
      </c>
      <c r="N9177" t="str">
        <f>TEXT(SalesData[[#This Row],[Order Date]], "mmmm")</f>
        <v>March</v>
      </c>
      <c r="O9177" s="7">
        <f>IF(SalesData[Sales]=0,0,SalesData[Profit]/SalesData[Sales])</f>
        <v>9.0113818127474973E-2</v>
      </c>
      <c r="P9177" s="8">
        <f t="shared" si="143"/>
        <v>3.2612178805486787E-5</v>
      </c>
      <c r="Q9177" t="str">
        <f>IF(SalesData[[#This Row],[Discount]]&gt;0, "Yes", "No")</f>
        <v>Yes</v>
      </c>
      <c r="R9177" t="str">
        <f>TEXT(SalesData[[#This Row],[Order Date]],"mmm-yyyy")</f>
        <v>Mar-2025</v>
      </c>
      <c r="S9177">
        <f>YEAR(SalesData[[#This Row],[Order Date]])*100 + MONTH(SalesData[[#This Row],[Order Date]])</f>
        <v>202503</v>
      </c>
    </row>
    <row r="9178" spans="1:19" x14ac:dyDescent="0.3">
      <c r="A9178" t="s">
        <v>8124</v>
      </c>
      <c r="B9178" s="3">
        <v>45745</v>
      </c>
      <c r="C9178" t="s">
        <v>8125</v>
      </c>
      <c r="D9178" t="s">
        <v>30</v>
      </c>
      <c r="E9178" t="s">
        <v>26</v>
      </c>
      <c r="F9178" t="s">
        <v>27</v>
      </c>
      <c r="G9178">
        <v>6</v>
      </c>
      <c r="H9178" s="5">
        <v>898.81</v>
      </c>
      <c r="I9178" s="5">
        <v>0.17</v>
      </c>
      <c r="J9178" s="5">
        <v>4476.0737999999992</v>
      </c>
      <c r="K9178" s="5">
        <v>1299.79782055389</v>
      </c>
      <c r="L9178">
        <f>YEAR(SalesData[Order Date])</f>
        <v>2025</v>
      </c>
      <c r="M9178">
        <f>MONTH(SalesData[Order Date])</f>
        <v>3</v>
      </c>
      <c r="N9178" t="str">
        <f>TEXT(SalesData[[#This Row],[Order Date]], "mmmm")</f>
        <v>March</v>
      </c>
      <c r="O9178" s="7">
        <f>IF(SalesData[Sales]=0,0,SalesData[Profit]/SalesData[Sales])</f>
        <v>0.29038793340580987</v>
      </c>
      <c r="P9178" s="8">
        <f t="shared" si="143"/>
        <v>3.1523162106933986E-5</v>
      </c>
      <c r="Q9178" t="str">
        <f>IF(SalesData[[#This Row],[Discount]]&gt;0, "Yes", "No")</f>
        <v>Yes</v>
      </c>
      <c r="R9178" t="str">
        <f>TEXT(SalesData[[#This Row],[Order Date]],"mmm-yyyy")</f>
        <v>Mar-2025</v>
      </c>
      <c r="S9178">
        <f>YEAR(SalesData[[#This Row],[Order Date]])*100 + MONTH(SalesData[[#This Row],[Order Date]])</f>
        <v>202503</v>
      </c>
    </row>
    <row r="9179" spans="1:19" x14ac:dyDescent="0.3">
      <c r="A9179" t="s">
        <v>8187</v>
      </c>
      <c r="B9179" s="3">
        <v>45734</v>
      </c>
      <c r="C9179" t="s">
        <v>8188</v>
      </c>
      <c r="D9179" t="s">
        <v>30</v>
      </c>
      <c r="E9179" t="s">
        <v>14</v>
      </c>
      <c r="F9179" t="s">
        <v>20</v>
      </c>
      <c r="G9179">
        <v>6</v>
      </c>
      <c r="H9179" s="5">
        <v>355.31</v>
      </c>
      <c r="I9179" s="5">
        <v>0.04</v>
      </c>
      <c r="J9179" s="5">
        <v>2046.5856000000001</v>
      </c>
      <c r="K9179" s="5">
        <v>169.88121416105449</v>
      </c>
      <c r="L9179">
        <f>YEAR(SalesData[Order Date])</f>
        <v>2025</v>
      </c>
      <c r="M9179">
        <f>MONTH(SalesData[Order Date])</f>
        <v>3</v>
      </c>
      <c r="N9179" t="str">
        <f>TEXT(SalesData[[#This Row],[Order Date]], "mmmm")</f>
        <v>March</v>
      </c>
      <c r="O9179" s="7">
        <f>IF(SalesData[Sales]=0,0,SalesData[Profit]/SalesData[Sales])</f>
        <v>8.3007138407039743E-2</v>
      </c>
      <c r="P9179" s="8">
        <f t="shared" si="143"/>
        <v>1.8762958167984765E-5</v>
      </c>
      <c r="Q9179" t="str">
        <f>IF(SalesData[[#This Row],[Discount]]&gt;0, "Yes", "No")</f>
        <v>Yes</v>
      </c>
      <c r="R9179" t="str">
        <f>TEXT(SalesData[[#This Row],[Order Date]],"mmm-yyyy")</f>
        <v>Mar-2025</v>
      </c>
      <c r="S9179">
        <f>YEAR(SalesData[[#This Row],[Order Date]])*100 + MONTH(SalesData[[#This Row],[Order Date]])</f>
        <v>202503</v>
      </c>
    </row>
    <row r="9180" spans="1:19" x14ac:dyDescent="0.3">
      <c r="A9180" t="s">
        <v>8321</v>
      </c>
      <c r="B9180" s="3">
        <v>45728</v>
      </c>
      <c r="C9180" t="s">
        <v>8322</v>
      </c>
      <c r="D9180" t="s">
        <v>23</v>
      </c>
      <c r="E9180" t="s">
        <v>26</v>
      </c>
      <c r="F9180" t="s">
        <v>62</v>
      </c>
      <c r="G9180">
        <v>2</v>
      </c>
      <c r="H9180" s="5">
        <v>189.86</v>
      </c>
      <c r="I9180" s="5">
        <v>0.18</v>
      </c>
      <c r="J9180" s="5">
        <v>311.37040000000002</v>
      </c>
      <c r="K9180" s="5">
        <v>56.584622939619308</v>
      </c>
      <c r="L9180">
        <f>YEAR(SalesData[Order Date])</f>
        <v>2025</v>
      </c>
      <c r="M9180">
        <f>MONTH(SalesData[Order Date])</f>
        <v>3</v>
      </c>
      <c r="N9180" t="str">
        <f>TEXT(SalesData[[#This Row],[Order Date]], "mmmm")</f>
        <v>March</v>
      </c>
      <c r="O9180" s="7">
        <f>IF(SalesData[Sales]=0,0,SalesData[Profit]/SalesData[Sales])</f>
        <v>0.18172768811556689</v>
      </c>
      <c r="P9180" s="8">
        <f t="shared" si="143"/>
        <v>4.7403349836721789E-4</v>
      </c>
      <c r="Q9180" t="str">
        <f>IF(SalesData[[#This Row],[Discount]]&gt;0, "Yes", "No")</f>
        <v>Yes</v>
      </c>
      <c r="R9180" t="str">
        <f>TEXT(SalesData[[#This Row],[Order Date]],"mmm-yyyy")</f>
        <v>Mar-2025</v>
      </c>
      <c r="S9180">
        <f>YEAR(SalesData[[#This Row],[Order Date]])*100 + MONTH(SalesData[[#This Row],[Order Date]])</f>
        <v>202503</v>
      </c>
    </row>
    <row r="9181" spans="1:19" x14ac:dyDescent="0.3">
      <c r="A9181" t="s">
        <v>8335</v>
      </c>
      <c r="B9181" s="3">
        <v>45744</v>
      </c>
      <c r="C9181" t="s">
        <v>4126</v>
      </c>
      <c r="D9181" t="s">
        <v>13</v>
      </c>
      <c r="E9181" t="s">
        <v>19</v>
      </c>
      <c r="F9181" t="s">
        <v>20</v>
      </c>
      <c r="G9181">
        <v>9</v>
      </c>
      <c r="H9181" s="5">
        <v>265.49</v>
      </c>
      <c r="I9181" s="5">
        <v>7.0000000000000007E-2</v>
      </c>
      <c r="J9181" s="5">
        <v>2222.1513</v>
      </c>
      <c r="K9181" s="5">
        <v>284.56505023202789</v>
      </c>
      <c r="L9181">
        <f>YEAR(SalesData[Order Date])</f>
        <v>2025</v>
      </c>
      <c r="M9181">
        <f>MONTH(SalesData[Order Date])</f>
        <v>3</v>
      </c>
      <c r="N9181" t="str">
        <f>TEXT(SalesData[[#This Row],[Order Date]], "mmmm")</f>
        <v>March</v>
      </c>
      <c r="O9181" s="7">
        <f>IF(SalesData[Sales]=0,0,SalesData[Profit]/SalesData[Sales])</f>
        <v>0.12805835958695877</v>
      </c>
      <c r="P9181" s="8">
        <f t="shared" si="143"/>
        <v>2.9295934979764885E-5</v>
      </c>
      <c r="Q9181" t="str">
        <f>IF(SalesData[[#This Row],[Discount]]&gt;0, "Yes", "No")</f>
        <v>Yes</v>
      </c>
      <c r="R9181" t="str">
        <f>TEXT(SalesData[[#This Row],[Order Date]],"mmm-yyyy")</f>
        <v>Mar-2025</v>
      </c>
      <c r="S9181">
        <f>YEAR(SalesData[[#This Row],[Order Date]])*100 + MONTH(SalesData[[#This Row],[Order Date]])</f>
        <v>202503</v>
      </c>
    </row>
    <row r="9182" spans="1:19" x14ac:dyDescent="0.3">
      <c r="A9182" t="s">
        <v>8407</v>
      </c>
      <c r="B9182" s="3">
        <v>45729</v>
      </c>
      <c r="C9182" t="s">
        <v>8408</v>
      </c>
      <c r="D9182" t="s">
        <v>23</v>
      </c>
      <c r="E9182" t="s">
        <v>26</v>
      </c>
      <c r="F9182" t="s">
        <v>20</v>
      </c>
      <c r="G9182">
        <v>7</v>
      </c>
      <c r="H9182" s="5">
        <v>896.52</v>
      </c>
      <c r="I9182" s="5">
        <v>0.1</v>
      </c>
      <c r="J9182" s="5">
        <v>5648.076</v>
      </c>
      <c r="K9182" s="5">
        <v>323.60910141553819</v>
      </c>
      <c r="L9182">
        <f>YEAR(SalesData[Order Date])</f>
        <v>2025</v>
      </c>
      <c r="M9182">
        <f>MONTH(SalesData[Order Date])</f>
        <v>3</v>
      </c>
      <c r="N9182" t="str">
        <f>TEXT(SalesData[[#This Row],[Order Date]], "mmmm")</f>
        <v>March</v>
      </c>
      <c r="O9182" s="7">
        <f>IF(SalesData[Sales]=0,0,SalesData[Profit]/SalesData[Sales])</f>
        <v>5.7295458031290332E-2</v>
      </c>
      <c r="P9182" s="8">
        <f t="shared" si="143"/>
        <v>1.5934629774811816E-5</v>
      </c>
      <c r="Q9182" t="str">
        <f>IF(SalesData[[#This Row],[Discount]]&gt;0, "Yes", "No")</f>
        <v>Yes</v>
      </c>
      <c r="R9182" t="str">
        <f>TEXT(SalesData[[#This Row],[Order Date]],"mmm-yyyy")</f>
        <v>Mar-2025</v>
      </c>
      <c r="S9182">
        <f>YEAR(SalesData[[#This Row],[Order Date]])*100 + MONTH(SalesData[[#This Row],[Order Date]])</f>
        <v>202503</v>
      </c>
    </row>
    <row r="9183" spans="1:19" x14ac:dyDescent="0.3">
      <c r="A9183" t="s">
        <v>8451</v>
      </c>
      <c r="B9183" s="3">
        <v>45723</v>
      </c>
      <c r="C9183" t="s">
        <v>8452</v>
      </c>
      <c r="D9183" t="s">
        <v>23</v>
      </c>
      <c r="E9183" t="s">
        <v>26</v>
      </c>
      <c r="F9183" t="s">
        <v>39</v>
      </c>
      <c r="G9183">
        <v>5</v>
      </c>
      <c r="H9183" s="5">
        <v>366.29</v>
      </c>
      <c r="I9183" s="5">
        <v>0.09</v>
      </c>
      <c r="J9183" s="5">
        <v>1666.6195</v>
      </c>
      <c r="K9183" s="5">
        <v>167.96149722614919</v>
      </c>
      <c r="L9183">
        <f>YEAR(SalesData[Order Date])</f>
        <v>2025</v>
      </c>
      <c r="M9183">
        <f>MONTH(SalesData[Order Date])</f>
        <v>3</v>
      </c>
      <c r="N9183" t="str">
        <f>TEXT(SalesData[[#This Row],[Order Date]], "mmmm")</f>
        <v>March</v>
      </c>
      <c r="O9183" s="7">
        <f>IF(SalesData[Sales]=0,0,SalesData[Profit]/SalesData[Sales])</f>
        <v>0.10077975040262591</v>
      </c>
      <c r="P9183" s="8">
        <f t="shared" si="143"/>
        <v>4.9141390701356842E-5</v>
      </c>
      <c r="Q9183" t="str">
        <f>IF(SalesData[[#This Row],[Discount]]&gt;0, "Yes", "No")</f>
        <v>Yes</v>
      </c>
      <c r="R9183" t="str">
        <f>TEXT(SalesData[[#This Row],[Order Date]],"mmm-yyyy")</f>
        <v>Mar-2025</v>
      </c>
      <c r="S9183">
        <f>YEAR(SalesData[[#This Row],[Order Date]])*100 + MONTH(SalesData[[#This Row],[Order Date]])</f>
        <v>202503</v>
      </c>
    </row>
    <row r="9184" spans="1:19" x14ac:dyDescent="0.3">
      <c r="A9184" t="s">
        <v>8463</v>
      </c>
      <c r="B9184" s="3">
        <v>45730</v>
      </c>
      <c r="C9184" t="s">
        <v>8464</v>
      </c>
      <c r="D9184" t="s">
        <v>18</v>
      </c>
      <c r="E9184" t="s">
        <v>26</v>
      </c>
      <c r="F9184" t="s">
        <v>20</v>
      </c>
      <c r="G9184">
        <v>1</v>
      </c>
      <c r="H9184" s="5">
        <v>344.72</v>
      </c>
      <c r="I9184" s="5">
        <v>0.13</v>
      </c>
      <c r="J9184" s="5">
        <v>299.90640000000002</v>
      </c>
      <c r="K9184" s="5">
        <v>22.604544741270502</v>
      </c>
      <c r="L9184">
        <f>YEAR(SalesData[Order Date])</f>
        <v>2025</v>
      </c>
      <c r="M9184">
        <f>MONTH(SalesData[Order Date])</f>
        <v>3</v>
      </c>
      <c r="N9184" t="str">
        <f>TEXT(SalesData[[#This Row],[Order Date]], "mmmm")</f>
        <v>March</v>
      </c>
      <c r="O9184" s="7">
        <f>IF(SalesData[Sales]=0,0,SalesData[Profit]/SalesData[Sales])</f>
        <v>7.5371998534444415E-2</v>
      </c>
      <c r="P9184" s="8">
        <f t="shared" si="143"/>
        <v>3.7711766071014155E-4</v>
      </c>
      <c r="Q9184" t="str">
        <f>IF(SalesData[[#This Row],[Discount]]&gt;0, "Yes", "No")</f>
        <v>Yes</v>
      </c>
      <c r="R9184" t="str">
        <f>TEXT(SalesData[[#This Row],[Order Date]],"mmm-yyyy")</f>
        <v>Mar-2025</v>
      </c>
      <c r="S9184">
        <f>YEAR(SalesData[[#This Row],[Order Date]])*100 + MONTH(SalesData[[#This Row],[Order Date]])</f>
        <v>202503</v>
      </c>
    </row>
    <row r="9185" spans="1:19" x14ac:dyDescent="0.3">
      <c r="A9185" t="s">
        <v>8481</v>
      </c>
      <c r="B9185" s="3">
        <v>45724</v>
      </c>
      <c r="C9185" t="s">
        <v>8482</v>
      </c>
      <c r="D9185" t="s">
        <v>13</v>
      </c>
      <c r="E9185" t="s">
        <v>26</v>
      </c>
      <c r="F9185" t="s">
        <v>53</v>
      </c>
      <c r="G9185">
        <v>1</v>
      </c>
      <c r="H9185" s="5">
        <v>632.78</v>
      </c>
      <c r="I9185" s="5">
        <v>0.12</v>
      </c>
      <c r="J9185" s="5">
        <v>556.84640000000002</v>
      </c>
      <c r="K9185" s="5">
        <v>59.205806829633097</v>
      </c>
      <c r="L9185">
        <f>YEAR(SalesData[Order Date])</f>
        <v>2025</v>
      </c>
      <c r="M9185">
        <f>MONTH(SalesData[Order Date])</f>
        <v>3</v>
      </c>
      <c r="N9185" t="str">
        <f>TEXT(SalesData[[#This Row],[Order Date]], "mmmm")</f>
        <v>March</v>
      </c>
      <c r="O9185" s="7">
        <f>IF(SalesData[Sales]=0,0,SalesData[Profit]/SalesData[Sales])</f>
        <v>0.10632340772901305</v>
      </c>
      <c r="P9185" s="8">
        <f t="shared" si="143"/>
        <v>1.8963936913303202E-4</v>
      </c>
      <c r="Q9185" t="str">
        <f>IF(SalesData[[#This Row],[Discount]]&gt;0, "Yes", "No")</f>
        <v>Yes</v>
      </c>
      <c r="R9185" t="str">
        <f>TEXT(SalesData[[#This Row],[Order Date]],"mmm-yyyy")</f>
        <v>Mar-2025</v>
      </c>
      <c r="S9185">
        <f>YEAR(SalesData[[#This Row],[Order Date]])*100 + MONTH(SalesData[[#This Row],[Order Date]])</f>
        <v>202503</v>
      </c>
    </row>
    <row r="9186" spans="1:19" x14ac:dyDescent="0.3">
      <c r="A9186" t="s">
        <v>8487</v>
      </c>
      <c r="B9186" s="3">
        <v>45721</v>
      </c>
      <c r="C9186" t="s">
        <v>8488</v>
      </c>
      <c r="D9186" t="s">
        <v>18</v>
      </c>
      <c r="E9186" t="s">
        <v>26</v>
      </c>
      <c r="F9186" t="s">
        <v>27</v>
      </c>
      <c r="G9186">
        <v>2</v>
      </c>
      <c r="H9186" s="5">
        <v>190.1</v>
      </c>
      <c r="I9186" s="5">
        <v>0.25</v>
      </c>
      <c r="J9186" s="5">
        <v>285.14999999999998</v>
      </c>
      <c r="K9186" s="5">
        <v>76.663366961907627</v>
      </c>
      <c r="L9186">
        <f>YEAR(SalesData[Order Date])</f>
        <v>2025</v>
      </c>
      <c r="M9186">
        <f>MONTH(SalesData[Order Date])</f>
        <v>3</v>
      </c>
      <c r="N9186" t="str">
        <f>TEXT(SalesData[[#This Row],[Order Date]], "mmmm")</f>
        <v>March</v>
      </c>
      <c r="O9186" s="7">
        <f>IF(SalesData[Sales]=0,0,SalesData[Profit]/SalesData[Sales])</f>
        <v>0.26885276858463136</v>
      </c>
      <c r="P9186" s="8">
        <f t="shared" si="143"/>
        <v>6.5754865860073643E-4</v>
      </c>
      <c r="Q9186" t="str">
        <f>IF(SalesData[[#This Row],[Discount]]&gt;0, "Yes", "No")</f>
        <v>Yes</v>
      </c>
      <c r="R9186" t="str">
        <f>TEXT(SalesData[[#This Row],[Order Date]],"mmm-yyyy")</f>
        <v>Mar-2025</v>
      </c>
      <c r="S9186">
        <f>YEAR(SalesData[[#This Row],[Order Date]])*100 + MONTH(SalesData[[#This Row],[Order Date]])</f>
        <v>202503</v>
      </c>
    </row>
    <row r="9187" spans="1:19" x14ac:dyDescent="0.3">
      <c r="A9187" t="s">
        <v>8527</v>
      </c>
      <c r="B9187" s="3">
        <v>45746</v>
      </c>
      <c r="C9187" t="s">
        <v>8528</v>
      </c>
      <c r="D9187" t="s">
        <v>13</v>
      </c>
      <c r="E9187" t="s">
        <v>14</v>
      </c>
      <c r="F9187" t="s">
        <v>62</v>
      </c>
      <c r="G9187">
        <v>2</v>
      </c>
      <c r="H9187" s="5">
        <v>841.29</v>
      </c>
      <c r="I9187" s="5">
        <v>7.0000000000000007E-2</v>
      </c>
      <c r="J9187" s="5">
        <v>1564.7994000000001</v>
      </c>
      <c r="K9187" s="5">
        <v>149.39753821203641</v>
      </c>
      <c r="L9187">
        <f>YEAR(SalesData[Order Date])</f>
        <v>2025</v>
      </c>
      <c r="M9187">
        <f>MONTH(SalesData[Order Date])</f>
        <v>3</v>
      </c>
      <c r="N9187" t="str">
        <f>TEXT(SalesData[[#This Row],[Order Date]], "mmmm")</f>
        <v>March</v>
      </c>
      <c r="O9187" s="7">
        <f>IF(SalesData[Sales]=0,0,SalesData[Profit]/SalesData[Sales])</f>
        <v>9.5473923502294541E-2</v>
      </c>
      <c r="P9187" s="8">
        <f t="shared" si="143"/>
        <v>4.1602776688181251E-5</v>
      </c>
      <c r="Q9187" t="str">
        <f>IF(SalesData[[#This Row],[Discount]]&gt;0, "Yes", "No")</f>
        <v>Yes</v>
      </c>
      <c r="R9187" t="str">
        <f>TEXT(SalesData[[#This Row],[Order Date]],"mmm-yyyy")</f>
        <v>Mar-2025</v>
      </c>
      <c r="S9187">
        <f>YEAR(SalesData[[#This Row],[Order Date]])*100 + MONTH(SalesData[[#This Row],[Order Date]])</f>
        <v>202503</v>
      </c>
    </row>
    <row r="9188" spans="1:19" x14ac:dyDescent="0.3">
      <c r="A9188" t="s">
        <v>8539</v>
      </c>
      <c r="B9188" s="3">
        <v>45722</v>
      </c>
      <c r="C9188" t="s">
        <v>8540</v>
      </c>
      <c r="D9188" t="s">
        <v>13</v>
      </c>
      <c r="E9188" t="s">
        <v>26</v>
      </c>
      <c r="F9188" t="s">
        <v>44</v>
      </c>
      <c r="G9188">
        <v>6</v>
      </c>
      <c r="H9188" s="5">
        <v>835.65</v>
      </c>
      <c r="I9188" s="5">
        <v>0.24</v>
      </c>
      <c r="J9188" s="5">
        <v>3810.5639999999999</v>
      </c>
      <c r="K9188" s="5">
        <v>749.36720869579233</v>
      </c>
      <c r="L9188">
        <f>YEAR(SalesData[Order Date])</f>
        <v>2025</v>
      </c>
      <c r="M9188">
        <f>MONTH(SalesData[Order Date])</f>
        <v>3</v>
      </c>
      <c r="N9188" t="str">
        <f>TEXT(SalesData[[#This Row],[Order Date]], "mmmm")</f>
        <v>March</v>
      </c>
      <c r="O9188" s="7">
        <f>IF(SalesData[Sales]=0,0,SalesData[Profit]/SalesData[Sales])</f>
        <v>0.19665519558149197</v>
      </c>
      <c r="P9188" s="8">
        <f t="shared" si="143"/>
        <v>4.7866929934781312E-5</v>
      </c>
      <c r="Q9188" t="str">
        <f>IF(SalesData[[#This Row],[Discount]]&gt;0, "Yes", "No")</f>
        <v>Yes</v>
      </c>
      <c r="R9188" t="str">
        <f>TEXT(SalesData[[#This Row],[Order Date]],"mmm-yyyy")</f>
        <v>Mar-2025</v>
      </c>
      <c r="S9188">
        <f>YEAR(SalesData[[#This Row],[Order Date]])*100 + MONTH(SalesData[[#This Row],[Order Date]])</f>
        <v>202503</v>
      </c>
    </row>
    <row r="9189" spans="1:19" x14ac:dyDescent="0.3">
      <c r="A9189" t="s">
        <v>8568</v>
      </c>
      <c r="B9189" s="3">
        <v>45731</v>
      </c>
      <c r="C9189" t="s">
        <v>3928</v>
      </c>
      <c r="D9189" t="s">
        <v>23</v>
      </c>
      <c r="E9189" t="s">
        <v>14</v>
      </c>
      <c r="F9189" t="s">
        <v>27</v>
      </c>
      <c r="G9189">
        <v>1</v>
      </c>
      <c r="H9189" s="5">
        <v>377.14</v>
      </c>
      <c r="I9189" s="5">
        <v>0.2</v>
      </c>
      <c r="J9189" s="5">
        <v>301.71199999999999</v>
      </c>
      <c r="K9189" s="5">
        <v>72.52959522158217</v>
      </c>
      <c r="L9189">
        <f>YEAR(SalesData[Order Date])</f>
        <v>2025</v>
      </c>
      <c r="M9189">
        <f>MONTH(SalesData[Order Date])</f>
        <v>3</v>
      </c>
      <c r="N9189" t="str">
        <f>TEXT(SalesData[[#This Row],[Order Date]], "mmmm")</f>
        <v>March</v>
      </c>
      <c r="O9189" s="7">
        <f>IF(SalesData[Sales]=0,0,SalesData[Profit]/SalesData[Sales])</f>
        <v>0.24039347199177419</v>
      </c>
      <c r="P9189" s="8">
        <f t="shared" si="143"/>
        <v>5.303070477806651E-4</v>
      </c>
      <c r="Q9189" t="str">
        <f>IF(SalesData[[#This Row],[Discount]]&gt;0, "Yes", "No")</f>
        <v>Yes</v>
      </c>
      <c r="R9189" t="str">
        <f>TEXT(SalesData[[#This Row],[Order Date]],"mmm-yyyy")</f>
        <v>Mar-2025</v>
      </c>
      <c r="S9189">
        <f>YEAR(SalesData[[#This Row],[Order Date]])*100 + MONTH(SalesData[[#This Row],[Order Date]])</f>
        <v>202503</v>
      </c>
    </row>
    <row r="9190" spans="1:19" x14ac:dyDescent="0.3">
      <c r="A9190" t="s">
        <v>8571</v>
      </c>
      <c r="B9190" s="3">
        <v>45739</v>
      </c>
      <c r="C9190" t="s">
        <v>8572</v>
      </c>
      <c r="D9190" t="s">
        <v>23</v>
      </c>
      <c r="E9190" t="s">
        <v>19</v>
      </c>
      <c r="F9190" t="s">
        <v>20</v>
      </c>
      <c r="G9190">
        <v>3</v>
      </c>
      <c r="H9190" s="5">
        <v>945.17</v>
      </c>
      <c r="I9190" s="5">
        <v>0.17</v>
      </c>
      <c r="J9190" s="5">
        <v>2353.4733000000001</v>
      </c>
      <c r="K9190" s="5">
        <v>147.3583928516957</v>
      </c>
      <c r="L9190">
        <f>YEAR(SalesData[Order Date])</f>
        <v>2025</v>
      </c>
      <c r="M9190">
        <f>MONTH(SalesData[Order Date])</f>
        <v>3</v>
      </c>
      <c r="N9190" t="str">
        <f>TEXT(SalesData[[#This Row],[Order Date]], "mmmm")</f>
        <v>March</v>
      </c>
      <c r="O9190" s="7">
        <f>IF(SalesData[Sales]=0,0,SalesData[Profit]/SalesData[Sales])</f>
        <v>6.2613156840018405E-2</v>
      </c>
      <c r="P9190" s="8">
        <f t="shared" si="143"/>
        <v>5.9953941266297781E-5</v>
      </c>
      <c r="Q9190" t="str">
        <f>IF(SalesData[[#This Row],[Discount]]&gt;0, "Yes", "No")</f>
        <v>Yes</v>
      </c>
      <c r="R9190" t="str">
        <f>TEXT(SalesData[[#This Row],[Order Date]],"mmm-yyyy")</f>
        <v>Mar-2025</v>
      </c>
      <c r="S9190">
        <f>YEAR(SalesData[[#This Row],[Order Date]])*100 + MONTH(SalesData[[#This Row],[Order Date]])</f>
        <v>202503</v>
      </c>
    </row>
    <row r="9191" spans="1:19" x14ac:dyDescent="0.3">
      <c r="A9191" t="s">
        <v>8804</v>
      </c>
      <c r="B9191" s="3">
        <v>45733</v>
      </c>
      <c r="C9191" t="s">
        <v>8805</v>
      </c>
      <c r="D9191" t="s">
        <v>13</v>
      </c>
      <c r="E9191" t="s">
        <v>26</v>
      </c>
      <c r="F9191" t="s">
        <v>44</v>
      </c>
      <c r="G9191">
        <v>8</v>
      </c>
      <c r="H9191" s="5">
        <v>612.13</v>
      </c>
      <c r="I9191" s="5">
        <v>0</v>
      </c>
      <c r="J9191" s="5">
        <v>4897.04</v>
      </c>
      <c r="K9191" s="5">
        <v>930.59744865195023</v>
      </c>
      <c r="L9191">
        <f>YEAR(SalesData[Order Date])</f>
        <v>2025</v>
      </c>
      <c r="M9191">
        <f>MONTH(SalesData[Order Date])</f>
        <v>3</v>
      </c>
      <c r="N9191" t="str">
        <f>TEXT(SalesData[[#This Row],[Order Date]], "mmmm")</f>
        <v>March</v>
      </c>
      <c r="O9191" s="7">
        <f>IF(SalesData[Sales]=0,0,SalesData[Profit]/SalesData[Sales])</f>
        <v>0.19003264189223495</v>
      </c>
      <c r="P9191" s="8">
        <f t="shared" si="143"/>
        <v>0</v>
      </c>
      <c r="Q9191" t="str">
        <f>IF(SalesData[[#This Row],[Discount]]&gt;0, "Yes", "No")</f>
        <v>No</v>
      </c>
      <c r="R9191" t="str">
        <f>TEXT(SalesData[[#This Row],[Order Date]],"mmm-yyyy")</f>
        <v>Mar-2025</v>
      </c>
      <c r="S9191">
        <f>YEAR(SalesData[[#This Row],[Order Date]])*100 + MONTH(SalesData[[#This Row],[Order Date]])</f>
        <v>202503</v>
      </c>
    </row>
    <row r="9192" spans="1:19" x14ac:dyDescent="0.3">
      <c r="A9192" t="s">
        <v>8826</v>
      </c>
      <c r="B9192" s="3">
        <v>45731</v>
      </c>
      <c r="C9192" t="s">
        <v>8827</v>
      </c>
      <c r="D9192" t="s">
        <v>18</v>
      </c>
      <c r="E9192" t="s">
        <v>19</v>
      </c>
      <c r="F9192" t="s">
        <v>27</v>
      </c>
      <c r="G9192">
        <v>6</v>
      </c>
      <c r="H9192" s="5">
        <v>264.27</v>
      </c>
      <c r="I9192" s="5">
        <v>0.06</v>
      </c>
      <c r="J9192" s="5">
        <v>1490.4828</v>
      </c>
      <c r="K9192" s="5">
        <v>387.83427943561202</v>
      </c>
      <c r="L9192">
        <f>YEAR(SalesData[Order Date])</f>
        <v>2025</v>
      </c>
      <c r="M9192">
        <f>MONTH(SalesData[Order Date])</f>
        <v>3</v>
      </c>
      <c r="N9192" t="str">
        <f>TEXT(SalesData[[#This Row],[Order Date]], "mmmm")</f>
        <v>March</v>
      </c>
      <c r="O9192" s="7">
        <f>IF(SalesData[Sales]=0,0,SalesData[Profit]/SalesData[Sales])</f>
        <v>0.26020714860688898</v>
      </c>
      <c r="P9192" s="8">
        <f t="shared" si="143"/>
        <v>3.784008778900367E-5</v>
      </c>
      <c r="Q9192" t="str">
        <f>IF(SalesData[[#This Row],[Discount]]&gt;0, "Yes", "No")</f>
        <v>Yes</v>
      </c>
      <c r="R9192" t="str">
        <f>TEXT(SalesData[[#This Row],[Order Date]],"mmm-yyyy")</f>
        <v>Mar-2025</v>
      </c>
      <c r="S9192">
        <f>YEAR(SalesData[[#This Row],[Order Date]])*100 + MONTH(SalesData[[#This Row],[Order Date]])</f>
        <v>202503</v>
      </c>
    </row>
    <row r="9193" spans="1:19" x14ac:dyDescent="0.3">
      <c r="A9193" t="s">
        <v>8832</v>
      </c>
      <c r="B9193" s="3">
        <v>45744</v>
      </c>
      <c r="C9193" t="s">
        <v>8833</v>
      </c>
      <c r="D9193" t="s">
        <v>18</v>
      </c>
      <c r="E9193" t="s">
        <v>26</v>
      </c>
      <c r="F9193" t="s">
        <v>39</v>
      </c>
      <c r="G9193">
        <v>7</v>
      </c>
      <c r="H9193" s="5">
        <v>385.03</v>
      </c>
      <c r="I9193" s="5">
        <v>0.26</v>
      </c>
      <c r="J9193" s="5">
        <v>1994.4554000000001</v>
      </c>
      <c r="K9193" s="5">
        <v>526.99644101958131</v>
      </c>
      <c r="L9193">
        <f>YEAR(SalesData[Order Date])</f>
        <v>2025</v>
      </c>
      <c r="M9193">
        <f>MONTH(SalesData[Order Date])</f>
        <v>3</v>
      </c>
      <c r="N9193" t="str">
        <f>TEXT(SalesData[[#This Row],[Order Date]], "mmmm")</f>
        <v>March</v>
      </c>
      <c r="O9193" s="7">
        <f>IF(SalesData[Sales]=0,0,SalesData[Profit]/SalesData[Sales])</f>
        <v>0.26423074741083774</v>
      </c>
      <c r="P9193" s="8">
        <f t="shared" si="143"/>
        <v>9.6467436674693255E-5</v>
      </c>
      <c r="Q9193" t="str">
        <f>IF(SalesData[[#This Row],[Discount]]&gt;0, "Yes", "No")</f>
        <v>Yes</v>
      </c>
      <c r="R9193" t="str">
        <f>TEXT(SalesData[[#This Row],[Order Date]],"mmm-yyyy")</f>
        <v>Mar-2025</v>
      </c>
      <c r="S9193">
        <f>YEAR(SalesData[[#This Row],[Order Date]])*100 + MONTH(SalesData[[#This Row],[Order Date]])</f>
        <v>202503</v>
      </c>
    </row>
    <row r="9194" spans="1:19" x14ac:dyDescent="0.3">
      <c r="A9194" t="s">
        <v>8862</v>
      </c>
      <c r="B9194" s="3">
        <v>45719</v>
      </c>
      <c r="C9194" t="s">
        <v>8863</v>
      </c>
      <c r="D9194" t="s">
        <v>13</v>
      </c>
      <c r="E9194" t="s">
        <v>19</v>
      </c>
      <c r="F9194" t="s">
        <v>20</v>
      </c>
      <c r="G9194">
        <v>2</v>
      </c>
      <c r="H9194" s="5">
        <v>384.88</v>
      </c>
      <c r="I9194" s="5">
        <v>0.21</v>
      </c>
      <c r="J9194" s="5">
        <v>608.11040000000003</v>
      </c>
      <c r="K9194" s="5">
        <v>45.204399594068533</v>
      </c>
      <c r="L9194">
        <f>YEAR(SalesData[Order Date])</f>
        <v>2025</v>
      </c>
      <c r="M9194">
        <f>MONTH(SalesData[Order Date])</f>
        <v>3</v>
      </c>
      <c r="N9194" t="str">
        <f>TEXT(SalesData[[#This Row],[Order Date]], "mmmm")</f>
        <v>March</v>
      </c>
      <c r="O9194" s="7">
        <f>IF(SalesData[Sales]=0,0,SalesData[Profit]/SalesData[Sales])</f>
        <v>7.4335843613377653E-2</v>
      </c>
      <c r="P9194" s="8">
        <f t="shared" si="143"/>
        <v>2.7281230513406774E-4</v>
      </c>
      <c r="Q9194" t="str">
        <f>IF(SalesData[[#This Row],[Discount]]&gt;0, "Yes", "No")</f>
        <v>Yes</v>
      </c>
      <c r="R9194" t="str">
        <f>TEXT(SalesData[[#This Row],[Order Date]],"mmm-yyyy")</f>
        <v>Mar-2025</v>
      </c>
      <c r="S9194">
        <f>YEAR(SalesData[[#This Row],[Order Date]])*100 + MONTH(SalesData[[#This Row],[Order Date]])</f>
        <v>202503</v>
      </c>
    </row>
    <row r="9195" spans="1:19" x14ac:dyDescent="0.3">
      <c r="A9195" t="s">
        <v>8930</v>
      </c>
      <c r="B9195" s="3">
        <v>45727</v>
      </c>
      <c r="C9195" t="s">
        <v>8931</v>
      </c>
      <c r="D9195" t="s">
        <v>23</v>
      </c>
      <c r="E9195" t="s">
        <v>26</v>
      </c>
      <c r="F9195" t="s">
        <v>53</v>
      </c>
      <c r="G9195">
        <v>1</v>
      </c>
      <c r="H9195" s="5">
        <v>433.64</v>
      </c>
      <c r="I9195" s="5">
        <v>0.27</v>
      </c>
      <c r="J9195" s="5">
        <v>316.55720000000002</v>
      </c>
      <c r="K9195" s="5">
        <v>33.38516377310863</v>
      </c>
      <c r="L9195">
        <f>YEAR(SalesData[Order Date])</f>
        <v>2025</v>
      </c>
      <c r="M9195">
        <f>MONTH(SalesData[Order Date])</f>
        <v>3</v>
      </c>
      <c r="N9195" t="str">
        <f>TEXT(SalesData[[#This Row],[Order Date]], "mmmm")</f>
        <v>March</v>
      </c>
      <c r="O9195" s="7">
        <f>IF(SalesData[Sales]=0,0,SalesData[Profit]/SalesData[Sales])</f>
        <v>0.10546328996184143</v>
      </c>
      <c r="P9195" s="8">
        <f t="shared" si="143"/>
        <v>6.2263628816529846E-4</v>
      </c>
      <c r="Q9195" t="str">
        <f>IF(SalesData[[#This Row],[Discount]]&gt;0, "Yes", "No")</f>
        <v>Yes</v>
      </c>
      <c r="R9195" t="str">
        <f>TEXT(SalesData[[#This Row],[Order Date]],"mmm-yyyy")</f>
        <v>Mar-2025</v>
      </c>
      <c r="S9195">
        <f>YEAR(SalesData[[#This Row],[Order Date]])*100 + MONTH(SalesData[[#This Row],[Order Date]])</f>
        <v>202503</v>
      </c>
    </row>
    <row r="9196" spans="1:19" x14ac:dyDescent="0.3">
      <c r="A9196" t="s">
        <v>8954</v>
      </c>
      <c r="B9196" s="3">
        <v>45721</v>
      </c>
      <c r="C9196" t="s">
        <v>8955</v>
      </c>
      <c r="D9196" t="s">
        <v>30</v>
      </c>
      <c r="E9196" t="s">
        <v>19</v>
      </c>
      <c r="F9196" t="s">
        <v>20</v>
      </c>
      <c r="G9196">
        <v>6</v>
      </c>
      <c r="H9196" s="5">
        <v>683.4</v>
      </c>
      <c r="I9196" s="5">
        <v>0.04</v>
      </c>
      <c r="J9196" s="5">
        <v>3936.384</v>
      </c>
      <c r="K9196" s="5">
        <v>373.89701415590991</v>
      </c>
      <c r="L9196">
        <f>YEAR(SalesData[Order Date])</f>
        <v>2025</v>
      </c>
      <c r="M9196">
        <f>MONTH(SalesData[Order Date])</f>
        <v>3</v>
      </c>
      <c r="N9196" t="str">
        <f>TEXT(SalesData[[#This Row],[Order Date]], "mmmm")</f>
        <v>March</v>
      </c>
      <c r="O9196" s="7">
        <f>IF(SalesData[Sales]=0,0,SalesData[Profit]/SalesData[Sales])</f>
        <v>9.4984893281730112E-2</v>
      </c>
      <c r="P9196" s="8">
        <f t="shared" si="143"/>
        <v>9.7551458394303003E-6</v>
      </c>
      <c r="Q9196" t="str">
        <f>IF(SalesData[[#This Row],[Discount]]&gt;0, "Yes", "No")</f>
        <v>Yes</v>
      </c>
      <c r="R9196" t="str">
        <f>TEXT(SalesData[[#This Row],[Order Date]],"mmm-yyyy")</f>
        <v>Mar-2025</v>
      </c>
      <c r="S9196">
        <f>YEAR(SalesData[[#This Row],[Order Date]])*100 + MONTH(SalesData[[#This Row],[Order Date]])</f>
        <v>202503</v>
      </c>
    </row>
    <row r="9197" spans="1:19" x14ac:dyDescent="0.3">
      <c r="A9197" t="s">
        <v>9014</v>
      </c>
      <c r="B9197" s="3">
        <v>45740</v>
      </c>
      <c r="C9197" t="s">
        <v>9015</v>
      </c>
      <c r="D9197" t="s">
        <v>13</v>
      </c>
      <c r="E9197" t="s">
        <v>19</v>
      </c>
      <c r="F9197" t="s">
        <v>91</v>
      </c>
      <c r="G9197">
        <v>8</v>
      </c>
      <c r="H9197" s="5">
        <v>813.46</v>
      </c>
      <c r="I9197" s="5">
        <v>0.03</v>
      </c>
      <c r="J9197" s="5">
        <v>6312.4495999999999</v>
      </c>
      <c r="K9197" s="5">
        <v>779.61950058236425</v>
      </c>
      <c r="L9197">
        <f>YEAR(SalesData[Order Date])</f>
        <v>2025</v>
      </c>
      <c r="M9197">
        <f>MONTH(SalesData[Order Date])</f>
        <v>3</v>
      </c>
      <c r="N9197" t="str">
        <f>TEXT(SalesData[[#This Row],[Order Date]], "mmmm")</f>
        <v>March</v>
      </c>
      <c r="O9197" s="7">
        <f>IF(SalesData[Sales]=0,0,SalesData[Profit]/SalesData[Sales])</f>
        <v>0.12350506538418371</v>
      </c>
      <c r="P9197" s="8">
        <f t="shared" si="143"/>
        <v>4.6099377965726646E-6</v>
      </c>
      <c r="Q9197" t="str">
        <f>IF(SalesData[[#This Row],[Discount]]&gt;0, "Yes", "No")</f>
        <v>Yes</v>
      </c>
      <c r="R9197" t="str">
        <f>TEXT(SalesData[[#This Row],[Order Date]],"mmm-yyyy")</f>
        <v>Mar-2025</v>
      </c>
      <c r="S9197">
        <f>YEAR(SalesData[[#This Row],[Order Date]])*100 + MONTH(SalesData[[#This Row],[Order Date]])</f>
        <v>202503</v>
      </c>
    </row>
    <row r="9198" spans="1:19" x14ac:dyDescent="0.3">
      <c r="A9198" t="s">
        <v>9024</v>
      </c>
      <c r="B9198" s="3">
        <v>45731</v>
      </c>
      <c r="C9198" t="s">
        <v>9025</v>
      </c>
      <c r="D9198" t="s">
        <v>13</v>
      </c>
      <c r="E9198" t="s">
        <v>14</v>
      </c>
      <c r="F9198" t="s">
        <v>27</v>
      </c>
      <c r="G9198">
        <v>8</v>
      </c>
      <c r="H9198" s="5">
        <v>603.25</v>
      </c>
      <c r="I9198" s="5">
        <v>0.19</v>
      </c>
      <c r="J9198" s="5">
        <v>3909.06</v>
      </c>
      <c r="K9198" s="5">
        <v>1090.9242172250999</v>
      </c>
      <c r="L9198">
        <f>YEAR(SalesData[Order Date])</f>
        <v>2025</v>
      </c>
      <c r="M9198">
        <f>MONTH(SalesData[Order Date])</f>
        <v>3</v>
      </c>
      <c r="N9198" t="str">
        <f>TEXT(SalesData[[#This Row],[Order Date]], "mmmm")</f>
        <v>March</v>
      </c>
      <c r="O9198" s="7">
        <f>IF(SalesData[Sales]=0,0,SalesData[Profit]/SalesData[Sales])</f>
        <v>0.27907584361076576</v>
      </c>
      <c r="P9198" s="8">
        <f t="shared" si="143"/>
        <v>3.9370078740157478E-5</v>
      </c>
      <c r="Q9198" t="str">
        <f>IF(SalesData[[#This Row],[Discount]]&gt;0, "Yes", "No")</f>
        <v>Yes</v>
      </c>
      <c r="R9198" t="str">
        <f>TEXT(SalesData[[#This Row],[Order Date]],"mmm-yyyy")</f>
        <v>Mar-2025</v>
      </c>
      <c r="S9198">
        <f>YEAR(SalesData[[#This Row],[Order Date]])*100 + MONTH(SalesData[[#This Row],[Order Date]])</f>
        <v>202503</v>
      </c>
    </row>
    <row r="9199" spans="1:19" x14ac:dyDescent="0.3">
      <c r="A9199" t="s">
        <v>9045</v>
      </c>
      <c r="B9199" s="3">
        <v>45745</v>
      </c>
      <c r="C9199" t="s">
        <v>9046</v>
      </c>
      <c r="D9199" t="s">
        <v>18</v>
      </c>
      <c r="E9199" t="s">
        <v>14</v>
      </c>
      <c r="F9199" t="s">
        <v>91</v>
      </c>
      <c r="G9199">
        <v>4</v>
      </c>
      <c r="H9199" s="5">
        <v>520.13</v>
      </c>
      <c r="I9199" s="5">
        <v>0.1</v>
      </c>
      <c r="J9199" s="5">
        <v>1872.4680000000001</v>
      </c>
      <c r="K9199" s="5">
        <v>372.86059295969358</v>
      </c>
      <c r="L9199">
        <f>YEAR(SalesData[Order Date])</f>
        <v>2025</v>
      </c>
      <c r="M9199">
        <f>MONTH(SalesData[Order Date])</f>
        <v>3</v>
      </c>
      <c r="N9199" t="str">
        <f>TEXT(SalesData[[#This Row],[Order Date]], "mmmm")</f>
        <v>March</v>
      </c>
      <c r="O9199" s="7">
        <f>IF(SalesData[Sales]=0,0,SalesData[Profit]/SalesData[Sales])</f>
        <v>0.19912788520802147</v>
      </c>
      <c r="P9199" s="8">
        <f t="shared" si="143"/>
        <v>4.8064906850210525E-5</v>
      </c>
      <c r="Q9199" t="str">
        <f>IF(SalesData[[#This Row],[Discount]]&gt;0, "Yes", "No")</f>
        <v>Yes</v>
      </c>
      <c r="R9199" t="str">
        <f>TEXT(SalesData[[#This Row],[Order Date]],"mmm-yyyy")</f>
        <v>Mar-2025</v>
      </c>
      <c r="S9199">
        <f>YEAR(SalesData[[#This Row],[Order Date]])*100 + MONTH(SalesData[[#This Row],[Order Date]])</f>
        <v>202503</v>
      </c>
    </row>
    <row r="9200" spans="1:19" x14ac:dyDescent="0.3">
      <c r="A9200" t="s">
        <v>9047</v>
      </c>
      <c r="B9200" s="3">
        <v>45717</v>
      </c>
      <c r="C9200" t="s">
        <v>9048</v>
      </c>
      <c r="D9200" t="s">
        <v>18</v>
      </c>
      <c r="E9200" t="s">
        <v>26</v>
      </c>
      <c r="F9200" t="s">
        <v>31</v>
      </c>
      <c r="G9200">
        <v>2</v>
      </c>
      <c r="H9200" s="5">
        <v>235.44</v>
      </c>
      <c r="I9200" s="5">
        <v>0.11</v>
      </c>
      <c r="J9200" s="5">
        <v>419.08319999999998</v>
      </c>
      <c r="K9200" s="5">
        <v>54.226524972094012</v>
      </c>
      <c r="L9200">
        <f>YEAR(SalesData[Order Date])</f>
        <v>2025</v>
      </c>
      <c r="M9200">
        <f>MONTH(SalesData[Order Date])</f>
        <v>3</v>
      </c>
      <c r="N9200" t="str">
        <f>TEXT(SalesData[[#This Row],[Order Date]], "mmmm")</f>
        <v>March</v>
      </c>
      <c r="O9200" s="7">
        <f>IF(SalesData[Sales]=0,0,SalesData[Profit]/SalesData[Sales])</f>
        <v>0.12939322065903386</v>
      </c>
      <c r="P9200" s="8">
        <f t="shared" si="143"/>
        <v>2.3360516479782535E-4</v>
      </c>
      <c r="Q9200" t="str">
        <f>IF(SalesData[[#This Row],[Discount]]&gt;0, "Yes", "No")</f>
        <v>Yes</v>
      </c>
      <c r="R9200" t="str">
        <f>TEXT(SalesData[[#This Row],[Order Date]],"mmm-yyyy")</f>
        <v>Mar-2025</v>
      </c>
      <c r="S9200">
        <f>YEAR(SalesData[[#This Row],[Order Date]])*100 + MONTH(SalesData[[#This Row],[Order Date]])</f>
        <v>202503</v>
      </c>
    </row>
    <row r="9201" spans="1:19" x14ac:dyDescent="0.3">
      <c r="A9201" t="s">
        <v>9051</v>
      </c>
      <c r="B9201" s="3">
        <v>45739</v>
      </c>
      <c r="C9201" t="s">
        <v>9052</v>
      </c>
      <c r="D9201" t="s">
        <v>30</v>
      </c>
      <c r="E9201" t="s">
        <v>26</v>
      </c>
      <c r="F9201" t="s">
        <v>62</v>
      </c>
      <c r="G9201">
        <v>7</v>
      </c>
      <c r="H9201" s="5">
        <v>539.66999999999996</v>
      </c>
      <c r="I9201" s="5">
        <v>7.0000000000000007E-2</v>
      </c>
      <c r="J9201" s="5">
        <v>3513.2516999999989</v>
      </c>
      <c r="K9201" s="5">
        <v>1022.371896337854</v>
      </c>
      <c r="L9201">
        <f>YEAR(SalesData[Order Date])</f>
        <v>2025</v>
      </c>
      <c r="M9201">
        <f>MONTH(SalesData[Order Date])</f>
        <v>3</v>
      </c>
      <c r="N9201" t="str">
        <f>TEXT(SalesData[[#This Row],[Order Date]], "mmmm")</f>
        <v>March</v>
      </c>
      <c r="O9201" s="7">
        <f>IF(SalesData[Sales]=0,0,SalesData[Profit]/SalesData[Sales])</f>
        <v>0.29100445502889938</v>
      </c>
      <c r="P9201" s="8">
        <f t="shared" si="143"/>
        <v>1.8529842311041938E-5</v>
      </c>
      <c r="Q9201" t="str">
        <f>IF(SalesData[[#This Row],[Discount]]&gt;0, "Yes", "No")</f>
        <v>Yes</v>
      </c>
      <c r="R9201" t="str">
        <f>TEXT(SalesData[[#This Row],[Order Date]],"mmm-yyyy")</f>
        <v>Mar-2025</v>
      </c>
      <c r="S9201">
        <f>YEAR(SalesData[[#This Row],[Order Date]])*100 + MONTH(SalesData[[#This Row],[Order Date]])</f>
        <v>202503</v>
      </c>
    </row>
    <row r="9202" spans="1:19" x14ac:dyDescent="0.3">
      <c r="A9202" t="s">
        <v>9055</v>
      </c>
      <c r="B9202" s="3">
        <v>45740</v>
      </c>
      <c r="C9202" t="s">
        <v>5007</v>
      </c>
      <c r="D9202" t="s">
        <v>18</v>
      </c>
      <c r="E9202" t="s">
        <v>26</v>
      </c>
      <c r="F9202" t="s">
        <v>44</v>
      </c>
      <c r="G9202">
        <v>2</v>
      </c>
      <c r="H9202" s="5">
        <v>988.62</v>
      </c>
      <c r="I9202" s="5">
        <v>0.09</v>
      </c>
      <c r="J9202" s="5">
        <v>1799.2883999999999</v>
      </c>
      <c r="K9202" s="5">
        <v>512.10549276354936</v>
      </c>
      <c r="L9202">
        <f>YEAR(SalesData[Order Date])</f>
        <v>2025</v>
      </c>
      <c r="M9202">
        <f>MONTH(SalesData[Order Date])</f>
        <v>3</v>
      </c>
      <c r="N9202" t="str">
        <f>TEXT(SalesData[[#This Row],[Order Date]], "mmmm")</f>
        <v>March</v>
      </c>
      <c r="O9202" s="7">
        <f>IF(SalesData[Sales]=0,0,SalesData[Profit]/SalesData[Sales])</f>
        <v>0.28461556955713679</v>
      </c>
      <c r="P9202" s="8">
        <f t="shared" si="143"/>
        <v>4.5517994780603261E-5</v>
      </c>
      <c r="Q9202" t="str">
        <f>IF(SalesData[[#This Row],[Discount]]&gt;0, "Yes", "No")</f>
        <v>Yes</v>
      </c>
      <c r="R9202" t="str">
        <f>TEXT(SalesData[[#This Row],[Order Date]],"mmm-yyyy")</f>
        <v>Mar-2025</v>
      </c>
      <c r="S9202">
        <f>YEAR(SalesData[[#This Row],[Order Date]])*100 + MONTH(SalesData[[#This Row],[Order Date]])</f>
        <v>202503</v>
      </c>
    </row>
    <row r="9203" spans="1:19" x14ac:dyDescent="0.3">
      <c r="A9203" t="s">
        <v>9166</v>
      </c>
      <c r="B9203" s="3">
        <v>45743</v>
      </c>
      <c r="C9203" t="s">
        <v>9167</v>
      </c>
      <c r="D9203" t="s">
        <v>30</v>
      </c>
      <c r="E9203" t="s">
        <v>26</v>
      </c>
      <c r="F9203" t="s">
        <v>91</v>
      </c>
      <c r="G9203">
        <v>4</v>
      </c>
      <c r="H9203" s="5">
        <v>470.05</v>
      </c>
      <c r="I9203" s="5">
        <v>0.19</v>
      </c>
      <c r="J9203" s="5">
        <v>1522.962</v>
      </c>
      <c r="K9203" s="5">
        <v>91.748712523494845</v>
      </c>
      <c r="L9203">
        <f>YEAR(SalesData[Order Date])</f>
        <v>2025</v>
      </c>
      <c r="M9203">
        <f>MONTH(SalesData[Order Date])</f>
        <v>3</v>
      </c>
      <c r="N9203" t="str">
        <f>TEXT(SalesData[[#This Row],[Order Date]], "mmmm")</f>
        <v>March</v>
      </c>
      <c r="O9203" s="7">
        <f>IF(SalesData[Sales]=0,0,SalesData[Profit]/SalesData[Sales])</f>
        <v>6.0243599330446096E-2</v>
      </c>
      <c r="P9203" s="8">
        <f t="shared" si="143"/>
        <v>1.0105307945963196E-4</v>
      </c>
      <c r="Q9203" t="str">
        <f>IF(SalesData[[#This Row],[Discount]]&gt;0, "Yes", "No")</f>
        <v>Yes</v>
      </c>
      <c r="R9203" t="str">
        <f>TEXT(SalesData[[#This Row],[Order Date]],"mmm-yyyy")</f>
        <v>Mar-2025</v>
      </c>
      <c r="S9203">
        <f>YEAR(SalesData[[#This Row],[Order Date]])*100 + MONTH(SalesData[[#This Row],[Order Date]])</f>
        <v>202503</v>
      </c>
    </row>
    <row r="9204" spans="1:19" x14ac:dyDescent="0.3">
      <c r="A9204" t="s">
        <v>9245</v>
      </c>
      <c r="B9204" s="3">
        <v>45728</v>
      </c>
      <c r="C9204" t="s">
        <v>9246</v>
      </c>
      <c r="D9204" t="s">
        <v>30</v>
      </c>
      <c r="E9204" t="s">
        <v>26</v>
      </c>
      <c r="F9204" t="s">
        <v>62</v>
      </c>
      <c r="G9204">
        <v>5</v>
      </c>
      <c r="H9204" s="5">
        <v>432.73</v>
      </c>
      <c r="I9204" s="5">
        <v>0</v>
      </c>
      <c r="J9204" s="5">
        <v>2163.65</v>
      </c>
      <c r="K9204" s="5">
        <v>282.79679876262708</v>
      </c>
      <c r="L9204">
        <f>YEAR(SalesData[Order Date])</f>
        <v>2025</v>
      </c>
      <c r="M9204">
        <f>MONTH(SalesData[Order Date])</f>
        <v>3</v>
      </c>
      <c r="N9204" t="str">
        <f>TEXT(SalesData[[#This Row],[Order Date]], "mmmm")</f>
        <v>March</v>
      </c>
      <c r="O9204" s="7">
        <f>IF(SalesData[Sales]=0,0,SalesData[Profit]/SalesData[Sales])</f>
        <v>0.13070357902739679</v>
      </c>
      <c r="P9204" s="8">
        <f t="shared" si="143"/>
        <v>0</v>
      </c>
      <c r="Q9204" t="str">
        <f>IF(SalesData[[#This Row],[Discount]]&gt;0, "Yes", "No")</f>
        <v>No</v>
      </c>
      <c r="R9204" t="str">
        <f>TEXT(SalesData[[#This Row],[Order Date]],"mmm-yyyy")</f>
        <v>Mar-2025</v>
      </c>
      <c r="S9204">
        <f>YEAR(SalesData[[#This Row],[Order Date]])*100 + MONTH(SalesData[[#This Row],[Order Date]])</f>
        <v>202503</v>
      </c>
    </row>
    <row r="9205" spans="1:19" x14ac:dyDescent="0.3">
      <c r="A9205" t="s">
        <v>9249</v>
      </c>
      <c r="B9205" s="3">
        <v>45721</v>
      </c>
      <c r="C9205" t="s">
        <v>9250</v>
      </c>
      <c r="D9205" t="s">
        <v>13</v>
      </c>
      <c r="E9205" t="s">
        <v>19</v>
      </c>
      <c r="F9205" t="s">
        <v>15</v>
      </c>
      <c r="G9205">
        <v>7</v>
      </c>
      <c r="H9205" s="5">
        <v>144.08000000000001</v>
      </c>
      <c r="I9205" s="5">
        <v>0.19</v>
      </c>
      <c r="J9205" s="5">
        <v>816.93360000000007</v>
      </c>
      <c r="K9205" s="5">
        <v>63.395676423703932</v>
      </c>
      <c r="L9205">
        <f>YEAR(SalesData[Order Date])</f>
        <v>2025</v>
      </c>
      <c r="M9205">
        <f>MONTH(SalesData[Order Date])</f>
        <v>3</v>
      </c>
      <c r="N9205" t="str">
        <f>TEXT(SalesData[[#This Row],[Order Date]], "mmmm")</f>
        <v>March</v>
      </c>
      <c r="O9205" s="7">
        <f>IF(SalesData[Sales]=0,0,SalesData[Profit]/SalesData[Sales])</f>
        <v>7.7601994120089959E-2</v>
      </c>
      <c r="P9205" s="8">
        <f t="shared" si="143"/>
        <v>1.8838740382327276E-4</v>
      </c>
      <c r="Q9205" t="str">
        <f>IF(SalesData[[#This Row],[Discount]]&gt;0, "Yes", "No")</f>
        <v>Yes</v>
      </c>
      <c r="R9205" t="str">
        <f>TEXT(SalesData[[#This Row],[Order Date]],"mmm-yyyy")</f>
        <v>Mar-2025</v>
      </c>
      <c r="S9205">
        <f>YEAR(SalesData[[#This Row],[Order Date]])*100 + MONTH(SalesData[[#This Row],[Order Date]])</f>
        <v>202503</v>
      </c>
    </row>
    <row r="9206" spans="1:19" x14ac:dyDescent="0.3">
      <c r="A9206" t="s">
        <v>9291</v>
      </c>
      <c r="B9206" s="3">
        <v>45739</v>
      </c>
      <c r="C9206" t="s">
        <v>9292</v>
      </c>
      <c r="D9206" t="s">
        <v>30</v>
      </c>
      <c r="E9206" t="s">
        <v>14</v>
      </c>
      <c r="F9206" t="s">
        <v>15</v>
      </c>
      <c r="G9206">
        <v>9</v>
      </c>
      <c r="H9206" s="5">
        <v>136.37</v>
      </c>
      <c r="I9206" s="5">
        <v>0.16</v>
      </c>
      <c r="J9206" s="5">
        <v>1030.9572000000001</v>
      </c>
      <c r="K9206" s="5">
        <v>225.13373295755551</v>
      </c>
      <c r="L9206">
        <f>YEAR(SalesData[Order Date])</f>
        <v>2025</v>
      </c>
      <c r="M9206">
        <f>MONTH(SalesData[Order Date])</f>
        <v>3</v>
      </c>
      <c r="N9206" t="str">
        <f>TEXT(SalesData[[#This Row],[Order Date]], "mmmm")</f>
        <v>March</v>
      </c>
      <c r="O9206" s="7">
        <f>IF(SalesData[Sales]=0,0,SalesData[Profit]/SalesData[Sales])</f>
        <v>0.21837350081803153</v>
      </c>
      <c r="P9206" s="8">
        <f t="shared" si="143"/>
        <v>1.3036428670365753E-4</v>
      </c>
      <c r="Q9206" t="str">
        <f>IF(SalesData[[#This Row],[Discount]]&gt;0, "Yes", "No")</f>
        <v>Yes</v>
      </c>
      <c r="R9206" t="str">
        <f>TEXT(SalesData[[#This Row],[Order Date]],"mmm-yyyy")</f>
        <v>Mar-2025</v>
      </c>
      <c r="S9206">
        <f>YEAR(SalesData[[#This Row],[Order Date]])*100 + MONTH(SalesData[[#This Row],[Order Date]])</f>
        <v>202503</v>
      </c>
    </row>
    <row r="9207" spans="1:19" x14ac:dyDescent="0.3">
      <c r="A9207" t="s">
        <v>9315</v>
      </c>
      <c r="B9207" s="3">
        <v>45745</v>
      </c>
      <c r="C9207" t="s">
        <v>9316</v>
      </c>
      <c r="D9207" t="s">
        <v>23</v>
      </c>
      <c r="E9207" t="s">
        <v>19</v>
      </c>
      <c r="F9207" t="s">
        <v>20</v>
      </c>
      <c r="G9207">
        <v>3</v>
      </c>
      <c r="H9207" s="5">
        <v>580.04999999999995</v>
      </c>
      <c r="I9207" s="5">
        <v>0.21</v>
      </c>
      <c r="J9207" s="5">
        <v>1374.7184999999999</v>
      </c>
      <c r="K9207" s="5">
        <v>208.51280671645591</v>
      </c>
      <c r="L9207">
        <f>YEAR(SalesData[Order Date])</f>
        <v>2025</v>
      </c>
      <c r="M9207">
        <f>MONTH(SalesData[Order Date])</f>
        <v>3</v>
      </c>
      <c r="N9207" t="str">
        <f>TEXT(SalesData[[#This Row],[Order Date]], "mmmm")</f>
        <v>March</v>
      </c>
      <c r="O9207" s="7">
        <f>IF(SalesData[Sales]=0,0,SalesData[Profit]/SalesData[Sales])</f>
        <v>0.15167672997523196</v>
      </c>
      <c r="P9207" s="8">
        <f t="shared" si="143"/>
        <v>1.2067925178863892E-4</v>
      </c>
      <c r="Q9207" t="str">
        <f>IF(SalesData[[#This Row],[Discount]]&gt;0, "Yes", "No")</f>
        <v>Yes</v>
      </c>
      <c r="R9207" t="str">
        <f>TEXT(SalesData[[#This Row],[Order Date]],"mmm-yyyy")</f>
        <v>Mar-2025</v>
      </c>
      <c r="S9207">
        <f>YEAR(SalesData[[#This Row],[Order Date]])*100 + MONTH(SalesData[[#This Row],[Order Date]])</f>
        <v>202503</v>
      </c>
    </row>
    <row r="9208" spans="1:19" x14ac:dyDescent="0.3">
      <c r="A9208" t="s">
        <v>9408</v>
      </c>
      <c r="B9208" s="3">
        <v>45721</v>
      </c>
      <c r="C9208" t="s">
        <v>9409</v>
      </c>
      <c r="D9208" t="s">
        <v>13</v>
      </c>
      <c r="E9208" t="s">
        <v>26</v>
      </c>
      <c r="F9208" t="s">
        <v>39</v>
      </c>
      <c r="G9208">
        <v>4</v>
      </c>
      <c r="H9208" s="5">
        <v>109.61</v>
      </c>
      <c r="I9208" s="5">
        <v>0.2</v>
      </c>
      <c r="J9208" s="5">
        <v>350.75200000000001</v>
      </c>
      <c r="K9208" s="5">
        <v>105.0369801855867</v>
      </c>
      <c r="L9208">
        <f>YEAR(SalesData[Order Date])</f>
        <v>2025</v>
      </c>
      <c r="M9208">
        <f>MONTH(SalesData[Order Date])</f>
        <v>3</v>
      </c>
      <c r="N9208" t="str">
        <f>TEXT(SalesData[[#This Row],[Order Date]], "mmmm")</f>
        <v>March</v>
      </c>
      <c r="O9208" s="7">
        <f>IF(SalesData[Sales]=0,0,SalesData[Profit]/SalesData[Sales])</f>
        <v>0.29946224165674523</v>
      </c>
      <c r="P9208" s="8">
        <f t="shared" si="143"/>
        <v>4.5616275887236569E-4</v>
      </c>
      <c r="Q9208" t="str">
        <f>IF(SalesData[[#This Row],[Discount]]&gt;0, "Yes", "No")</f>
        <v>Yes</v>
      </c>
      <c r="R9208" t="str">
        <f>TEXT(SalesData[[#This Row],[Order Date]],"mmm-yyyy")</f>
        <v>Mar-2025</v>
      </c>
      <c r="S9208">
        <f>YEAR(SalesData[[#This Row],[Order Date]])*100 + MONTH(SalesData[[#This Row],[Order Date]])</f>
        <v>202503</v>
      </c>
    </row>
    <row r="9209" spans="1:19" x14ac:dyDescent="0.3">
      <c r="A9209" t="s">
        <v>9414</v>
      </c>
      <c r="B9209" s="3">
        <v>45739</v>
      </c>
      <c r="C9209" t="s">
        <v>9415</v>
      </c>
      <c r="D9209" t="s">
        <v>23</v>
      </c>
      <c r="E9209" t="s">
        <v>14</v>
      </c>
      <c r="F9209" t="s">
        <v>53</v>
      </c>
      <c r="G9209">
        <v>9</v>
      </c>
      <c r="H9209" s="5">
        <v>49.94</v>
      </c>
      <c r="I9209" s="5">
        <v>0.26</v>
      </c>
      <c r="J9209" s="5">
        <v>332.60039999999998</v>
      </c>
      <c r="K9209" s="5">
        <v>86.067963821924323</v>
      </c>
      <c r="L9209">
        <f>YEAR(SalesData[Order Date])</f>
        <v>2025</v>
      </c>
      <c r="M9209">
        <f>MONTH(SalesData[Order Date])</f>
        <v>3</v>
      </c>
      <c r="N9209" t="str">
        <f>TEXT(SalesData[[#This Row],[Order Date]], "mmmm")</f>
        <v>March</v>
      </c>
      <c r="O9209" s="7">
        <f>IF(SalesData[Sales]=0,0,SalesData[Profit]/SalesData[Sales])</f>
        <v>0.25877288127712511</v>
      </c>
      <c r="P9209" s="8">
        <f t="shared" si="143"/>
        <v>5.7847194411071072E-4</v>
      </c>
      <c r="Q9209" t="str">
        <f>IF(SalesData[[#This Row],[Discount]]&gt;0, "Yes", "No")</f>
        <v>Yes</v>
      </c>
      <c r="R9209" t="str">
        <f>TEXT(SalesData[[#This Row],[Order Date]],"mmm-yyyy")</f>
        <v>Mar-2025</v>
      </c>
      <c r="S9209">
        <f>YEAR(SalesData[[#This Row],[Order Date]])*100 + MONTH(SalesData[[#This Row],[Order Date]])</f>
        <v>202503</v>
      </c>
    </row>
    <row r="9210" spans="1:19" x14ac:dyDescent="0.3">
      <c r="A9210" t="s">
        <v>9457</v>
      </c>
      <c r="B9210" s="3">
        <v>45719</v>
      </c>
      <c r="C9210" t="s">
        <v>9458</v>
      </c>
      <c r="D9210" t="s">
        <v>23</v>
      </c>
      <c r="E9210" t="s">
        <v>26</v>
      </c>
      <c r="F9210" t="s">
        <v>39</v>
      </c>
      <c r="G9210">
        <v>8</v>
      </c>
      <c r="H9210" s="5">
        <v>917.27</v>
      </c>
      <c r="I9210" s="5">
        <v>0.17</v>
      </c>
      <c r="J9210" s="5">
        <v>6090.6727999999994</v>
      </c>
      <c r="K9210" s="5">
        <v>966.91474856704542</v>
      </c>
      <c r="L9210">
        <f>YEAR(SalesData[Order Date])</f>
        <v>2025</v>
      </c>
      <c r="M9210">
        <f>MONTH(SalesData[Order Date])</f>
        <v>3</v>
      </c>
      <c r="N9210" t="str">
        <f>TEXT(SalesData[[#This Row],[Order Date]], "mmmm")</f>
        <v>March</v>
      </c>
      <c r="O9210" s="7">
        <f>IF(SalesData[Sales]=0,0,SalesData[Profit]/SalesData[Sales])</f>
        <v>0.1587533562083725</v>
      </c>
      <c r="P9210" s="8">
        <f t="shared" si="143"/>
        <v>2.3166570366413382E-5</v>
      </c>
      <c r="Q9210" t="str">
        <f>IF(SalesData[[#This Row],[Discount]]&gt;0, "Yes", "No")</f>
        <v>Yes</v>
      </c>
      <c r="R9210" t="str">
        <f>TEXT(SalesData[[#This Row],[Order Date]],"mmm-yyyy")</f>
        <v>Mar-2025</v>
      </c>
      <c r="S9210">
        <f>YEAR(SalesData[[#This Row],[Order Date]])*100 + MONTH(SalesData[[#This Row],[Order Date]])</f>
        <v>202503</v>
      </c>
    </row>
    <row r="9211" spans="1:19" x14ac:dyDescent="0.3">
      <c r="A9211" t="s">
        <v>9471</v>
      </c>
      <c r="B9211" s="3">
        <v>45738</v>
      </c>
      <c r="C9211" t="s">
        <v>9472</v>
      </c>
      <c r="D9211" t="s">
        <v>30</v>
      </c>
      <c r="E9211" t="s">
        <v>19</v>
      </c>
      <c r="F9211" t="s">
        <v>20</v>
      </c>
      <c r="G9211">
        <v>6</v>
      </c>
      <c r="H9211" s="5">
        <v>280.17</v>
      </c>
      <c r="I9211" s="5">
        <v>0.09</v>
      </c>
      <c r="J9211" s="5">
        <v>1529.7282</v>
      </c>
      <c r="K9211" s="5">
        <v>393.17939456993099</v>
      </c>
      <c r="L9211">
        <f>YEAR(SalesData[Order Date])</f>
        <v>2025</v>
      </c>
      <c r="M9211">
        <f>MONTH(SalesData[Order Date])</f>
        <v>3</v>
      </c>
      <c r="N9211" t="str">
        <f>TEXT(SalesData[[#This Row],[Order Date]], "mmmm")</f>
        <v>March</v>
      </c>
      <c r="O9211" s="7">
        <f>IF(SalesData[Sales]=0,0,SalesData[Profit]/SalesData[Sales])</f>
        <v>0.25702565630281965</v>
      </c>
      <c r="P9211" s="8">
        <f t="shared" si="143"/>
        <v>5.3538922796873327E-5</v>
      </c>
      <c r="Q9211" t="str">
        <f>IF(SalesData[[#This Row],[Discount]]&gt;0, "Yes", "No")</f>
        <v>Yes</v>
      </c>
      <c r="R9211" t="str">
        <f>TEXT(SalesData[[#This Row],[Order Date]],"mmm-yyyy")</f>
        <v>Mar-2025</v>
      </c>
      <c r="S9211">
        <f>YEAR(SalesData[[#This Row],[Order Date]])*100 + MONTH(SalesData[[#This Row],[Order Date]])</f>
        <v>202503</v>
      </c>
    </row>
    <row r="9212" spans="1:19" x14ac:dyDescent="0.3">
      <c r="A9212" t="s">
        <v>9477</v>
      </c>
      <c r="B9212" s="3">
        <v>45718</v>
      </c>
      <c r="C9212" t="s">
        <v>9478</v>
      </c>
      <c r="D9212" t="s">
        <v>18</v>
      </c>
      <c r="E9212" t="s">
        <v>26</v>
      </c>
      <c r="F9212" t="s">
        <v>44</v>
      </c>
      <c r="G9212">
        <v>2</v>
      </c>
      <c r="H9212" s="5">
        <v>73.59</v>
      </c>
      <c r="I9212" s="5">
        <v>0.28999999999999998</v>
      </c>
      <c r="J9212" s="5">
        <v>104.4978</v>
      </c>
      <c r="K9212" s="5">
        <v>7.808670051971724</v>
      </c>
      <c r="L9212">
        <f>YEAR(SalesData[Order Date])</f>
        <v>2025</v>
      </c>
      <c r="M9212">
        <f>MONTH(SalesData[Order Date])</f>
        <v>3</v>
      </c>
      <c r="N9212" t="str">
        <f>TEXT(SalesData[[#This Row],[Order Date]], "mmmm")</f>
        <v>March</v>
      </c>
      <c r="O9212" s="7">
        <f>IF(SalesData[Sales]=0,0,SalesData[Profit]/SalesData[Sales])</f>
        <v>7.472568850226248E-2</v>
      </c>
      <c r="P9212" s="8">
        <f t="shared" si="143"/>
        <v>1.9703764098382929E-3</v>
      </c>
      <c r="Q9212" t="str">
        <f>IF(SalesData[[#This Row],[Discount]]&gt;0, "Yes", "No")</f>
        <v>Yes</v>
      </c>
      <c r="R9212" t="str">
        <f>TEXT(SalesData[[#This Row],[Order Date]],"mmm-yyyy")</f>
        <v>Mar-2025</v>
      </c>
      <c r="S9212">
        <f>YEAR(SalesData[[#This Row],[Order Date]])*100 + MONTH(SalesData[[#This Row],[Order Date]])</f>
        <v>202503</v>
      </c>
    </row>
    <row r="9213" spans="1:19" x14ac:dyDescent="0.3">
      <c r="A9213" t="s">
        <v>9484</v>
      </c>
      <c r="B9213" s="3">
        <v>45739</v>
      </c>
      <c r="C9213" t="s">
        <v>9485</v>
      </c>
      <c r="D9213" t="s">
        <v>30</v>
      </c>
      <c r="E9213" t="s">
        <v>19</v>
      </c>
      <c r="F9213" t="s">
        <v>15</v>
      </c>
      <c r="G9213">
        <v>8</v>
      </c>
      <c r="H9213" s="5">
        <v>776.14</v>
      </c>
      <c r="I9213" s="5">
        <v>0.11</v>
      </c>
      <c r="J9213" s="5">
        <v>5526.1167999999998</v>
      </c>
      <c r="K9213" s="5">
        <v>423.37485501289132</v>
      </c>
      <c r="L9213">
        <f>YEAR(SalesData[Order Date])</f>
        <v>2025</v>
      </c>
      <c r="M9213">
        <f>MONTH(SalesData[Order Date])</f>
        <v>3</v>
      </c>
      <c r="N9213" t="str">
        <f>TEXT(SalesData[[#This Row],[Order Date]], "mmmm")</f>
        <v>March</v>
      </c>
      <c r="O9213" s="7">
        <f>IF(SalesData[Sales]=0,0,SalesData[Profit]/SalesData[Sales])</f>
        <v>7.6613446717755107E-2</v>
      </c>
      <c r="P9213" s="8">
        <f t="shared" si="143"/>
        <v>1.7715876001752262E-5</v>
      </c>
      <c r="Q9213" t="str">
        <f>IF(SalesData[[#This Row],[Discount]]&gt;0, "Yes", "No")</f>
        <v>Yes</v>
      </c>
      <c r="R9213" t="str">
        <f>TEXT(SalesData[[#This Row],[Order Date]],"mmm-yyyy")</f>
        <v>Mar-2025</v>
      </c>
      <c r="S9213">
        <f>YEAR(SalesData[[#This Row],[Order Date]])*100 + MONTH(SalesData[[#This Row],[Order Date]])</f>
        <v>202503</v>
      </c>
    </row>
    <row r="9214" spans="1:19" x14ac:dyDescent="0.3">
      <c r="A9214" t="s">
        <v>9490</v>
      </c>
      <c r="B9214" s="3">
        <v>45731</v>
      </c>
      <c r="C9214" t="s">
        <v>9491</v>
      </c>
      <c r="D9214" t="s">
        <v>23</v>
      </c>
      <c r="E9214" t="s">
        <v>14</v>
      </c>
      <c r="F9214" t="s">
        <v>44</v>
      </c>
      <c r="G9214">
        <v>6</v>
      </c>
      <c r="H9214" s="5">
        <v>373.74</v>
      </c>
      <c r="I9214" s="5">
        <v>0.13</v>
      </c>
      <c r="J9214" s="5">
        <v>1950.9228000000001</v>
      </c>
      <c r="K9214" s="5">
        <v>386.89414393805572</v>
      </c>
      <c r="L9214">
        <f>YEAR(SalesData[Order Date])</f>
        <v>2025</v>
      </c>
      <c r="M9214">
        <f>MONTH(SalesData[Order Date])</f>
        <v>3</v>
      </c>
      <c r="N9214" t="str">
        <f>TEXT(SalesData[[#This Row],[Order Date]], "mmmm")</f>
        <v>March</v>
      </c>
      <c r="O9214" s="7">
        <f>IF(SalesData[Sales]=0,0,SalesData[Profit]/SalesData[Sales])</f>
        <v>0.19831340529622993</v>
      </c>
      <c r="P9214" s="8">
        <f t="shared" si="143"/>
        <v>5.797256559818769E-5</v>
      </c>
      <c r="Q9214" t="str">
        <f>IF(SalesData[[#This Row],[Discount]]&gt;0, "Yes", "No")</f>
        <v>Yes</v>
      </c>
      <c r="R9214" t="str">
        <f>TEXT(SalesData[[#This Row],[Order Date]],"mmm-yyyy")</f>
        <v>Mar-2025</v>
      </c>
      <c r="S9214">
        <f>YEAR(SalesData[[#This Row],[Order Date]])*100 + MONTH(SalesData[[#This Row],[Order Date]])</f>
        <v>202503</v>
      </c>
    </row>
    <row r="9215" spans="1:19" x14ac:dyDescent="0.3">
      <c r="A9215" t="s">
        <v>9578</v>
      </c>
      <c r="B9215" s="3">
        <v>45735</v>
      </c>
      <c r="C9215" t="s">
        <v>9579</v>
      </c>
      <c r="D9215" t="s">
        <v>30</v>
      </c>
      <c r="E9215" t="s">
        <v>19</v>
      </c>
      <c r="F9215" t="s">
        <v>39</v>
      </c>
      <c r="G9215">
        <v>1</v>
      </c>
      <c r="H9215" s="5">
        <v>400.87</v>
      </c>
      <c r="I9215" s="5">
        <v>7.0000000000000007E-2</v>
      </c>
      <c r="J9215" s="5">
        <v>372.8091</v>
      </c>
      <c r="K9215" s="5">
        <v>34.946702972559713</v>
      </c>
      <c r="L9215">
        <f>YEAR(SalesData[Order Date])</f>
        <v>2025</v>
      </c>
      <c r="M9215">
        <f>MONTH(SalesData[Order Date])</f>
        <v>3</v>
      </c>
      <c r="N9215" t="str">
        <f>TEXT(SalesData[[#This Row],[Order Date]], "mmmm")</f>
        <v>March</v>
      </c>
      <c r="O9215" s="7">
        <f>IF(SalesData[Sales]=0,0,SalesData[Profit]/SalesData[Sales])</f>
        <v>9.3738867888578131E-2</v>
      </c>
      <c r="P9215" s="8">
        <f t="shared" si="143"/>
        <v>1.7462020106268867E-4</v>
      </c>
      <c r="Q9215" t="str">
        <f>IF(SalesData[[#This Row],[Discount]]&gt;0, "Yes", "No")</f>
        <v>Yes</v>
      </c>
      <c r="R9215" t="str">
        <f>TEXT(SalesData[[#This Row],[Order Date]],"mmm-yyyy")</f>
        <v>Mar-2025</v>
      </c>
      <c r="S9215">
        <f>YEAR(SalesData[[#This Row],[Order Date]])*100 + MONTH(SalesData[[#This Row],[Order Date]])</f>
        <v>202503</v>
      </c>
    </row>
    <row r="9216" spans="1:19" x14ac:dyDescent="0.3">
      <c r="A9216" t="s">
        <v>9627</v>
      </c>
      <c r="B9216" s="3">
        <v>45747</v>
      </c>
      <c r="C9216" t="s">
        <v>9628</v>
      </c>
      <c r="D9216" t="s">
        <v>23</v>
      </c>
      <c r="E9216" t="s">
        <v>26</v>
      </c>
      <c r="F9216" t="s">
        <v>27</v>
      </c>
      <c r="G9216">
        <v>4</v>
      </c>
      <c r="H9216" s="5">
        <v>449.16</v>
      </c>
      <c r="I9216" s="5">
        <v>0.28999999999999998</v>
      </c>
      <c r="J9216" s="5">
        <v>1275.6143999999999</v>
      </c>
      <c r="K9216" s="5">
        <v>271.15540419432341</v>
      </c>
      <c r="L9216">
        <f>YEAR(SalesData[Order Date])</f>
        <v>2025</v>
      </c>
      <c r="M9216">
        <f>MONTH(SalesData[Order Date])</f>
        <v>3</v>
      </c>
      <c r="N9216" t="str">
        <f>TEXT(SalesData[[#This Row],[Order Date]], "mmmm")</f>
        <v>March</v>
      </c>
      <c r="O9216" s="7">
        <f>IF(SalesData[Sales]=0,0,SalesData[Profit]/SalesData[Sales])</f>
        <v>0.21256847225487846</v>
      </c>
      <c r="P9216" s="8">
        <f t="shared" si="143"/>
        <v>1.6141241428444206E-4</v>
      </c>
      <c r="Q9216" t="str">
        <f>IF(SalesData[[#This Row],[Discount]]&gt;0, "Yes", "No")</f>
        <v>Yes</v>
      </c>
      <c r="R9216" t="str">
        <f>TEXT(SalesData[[#This Row],[Order Date]],"mmm-yyyy")</f>
        <v>Mar-2025</v>
      </c>
      <c r="S9216">
        <f>YEAR(SalesData[[#This Row],[Order Date]])*100 + MONTH(SalesData[[#This Row],[Order Date]])</f>
        <v>202503</v>
      </c>
    </row>
    <row r="9217" spans="1:19" x14ac:dyDescent="0.3">
      <c r="A9217" t="s">
        <v>9639</v>
      </c>
      <c r="B9217" s="3">
        <v>45719</v>
      </c>
      <c r="C9217" t="s">
        <v>9640</v>
      </c>
      <c r="D9217" t="s">
        <v>30</v>
      </c>
      <c r="E9217" t="s">
        <v>14</v>
      </c>
      <c r="F9217" t="s">
        <v>91</v>
      </c>
      <c r="G9217">
        <v>8</v>
      </c>
      <c r="H9217" s="5">
        <v>813.16</v>
      </c>
      <c r="I9217" s="5">
        <v>0.09</v>
      </c>
      <c r="J9217" s="5">
        <v>5919.8047999999999</v>
      </c>
      <c r="K9217" s="5">
        <v>1650.0961669394919</v>
      </c>
      <c r="L9217">
        <f>YEAR(SalesData[Order Date])</f>
        <v>2025</v>
      </c>
      <c r="M9217">
        <f>MONTH(SalesData[Order Date])</f>
        <v>3</v>
      </c>
      <c r="N9217" t="str">
        <f>TEXT(SalesData[[#This Row],[Order Date]], "mmmm")</f>
        <v>March</v>
      </c>
      <c r="O9217" s="7">
        <f>IF(SalesData[Sales]=0,0,SalesData[Profit]/SalesData[Sales])</f>
        <v>0.27874165157261466</v>
      </c>
      <c r="P9217" s="8">
        <f t="shared" si="143"/>
        <v>1.3834915637758866E-5</v>
      </c>
      <c r="Q9217" t="str">
        <f>IF(SalesData[[#This Row],[Discount]]&gt;0, "Yes", "No")</f>
        <v>Yes</v>
      </c>
      <c r="R9217" t="str">
        <f>TEXT(SalesData[[#This Row],[Order Date]],"mmm-yyyy")</f>
        <v>Mar-2025</v>
      </c>
      <c r="S9217">
        <f>YEAR(SalesData[[#This Row],[Order Date]])*100 + MONTH(SalesData[[#This Row],[Order Date]])</f>
        <v>202503</v>
      </c>
    </row>
    <row r="9218" spans="1:19" x14ac:dyDescent="0.3">
      <c r="A9218" t="s">
        <v>9673</v>
      </c>
      <c r="B9218" s="3">
        <v>45736</v>
      </c>
      <c r="C9218" t="s">
        <v>9674</v>
      </c>
      <c r="D9218" t="s">
        <v>18</v>
      </c>
      <c r="E9218" t="s">
        <v>26</v>
      </c>
      <c r="F9218" t="s">
        <v>62</v>
      </c>
      <c r="G9218">
        <v>9</v>
      </c>
      <c r="H9218" s="5">
        <v>317.14</v>
      </c>
      <c r="I9218" s="5">
        <v>0.26</v>
      </c>
      <c r="J9218" s="5">
        <v>2112.1523999999999</v>
      </c>
      <c r="K9218" s="5">
        <v>255.56614036581061</v>
      </c>
      <c r="L9218">
        <f>YEAR(SalesData[Order Date])</f>
        <v>2025</v>
      </c>
      <c r="M9218">
        <f>MONTH(SalesData[Order Date])</f>
        <v>3</v>
      </c>
      <c r="N9218" t="str">
        <f>TEXT(SalesData[[#This Row],[Order Date]], "mmmm")</f>
        <v>March</v>
      </c>
      <c r="O9218" s="7">
        <f>IF(SalesData[Sales]=0,0,SalesData[Profit]/SalesData[Sales])</f>
        <v>0.12099796414586875</v>
      </c>
      <c r="P9218" s="8">
        <f t="shared" ref="P9218:P9281" si="144">IF(H:H*G:G=0, 0, (I:I/(H:H*G:G)))</f>
        <v>9.1091911738944609E-5</v>
      </c>
      <c r="Q9218" t="str">
        <f>IF(SalesData[[#This Row],[Discount]]&gt;0, "Yes", "No")</f>
        <v>Yes</v>
      </c>
      <c r="R9218" t="str">
        <f>TEXT(SalesData[[#This Row],[Order Date]],"mmm-yyyy")</f>
        <v>Mar-2025</v>
      </c>
      <c r="S9218">
        <f>YEAR(SalesData[[#This Row],[Order Date]])*100 + MONTH(SalesData[[#This Row],[Order Date]])</f>
        <v>202503</v>
      </c>
    </row>
    <row r="9219" spans="1:19" x14ac:dyDescent="0.3">
      <c r="A9219" t="s">
        <v>9744</v>
      </c>
      <c r="B9219" s="3">
        <v>45728</v>
      </c>
      <c r="C9219" t="s">
        <v>9745</v>
      </c>
      <c r="D9219" t="s">
        <v>23</v>
      </c>
      <c r="E9219" t="s">
        <v>26</v>
      </c>
      <c r="F9219" t="s">
        <v>53</v>
      </c>
      <c r="G9219">
        <v>5</v>
      </c>
      <c r="H9219" s="5">
        <v>862.43</v>
      </c>
      <c r="I9219" s="5">
        <v>0.05</v>
      </c>
      <c r="J9219" s="5">
        <v>4096.5424999999996</v>
      </c>
      <c r="K9219" s="5">
        <v>871.13653196537564</v>
      </c>
      <c r="L9219">
        <f>YEAR(SalesData[Order Date])</f>
        <v>2025</v>
      </c>
      <c r="M9219">
        <f>MONTH(SalesData[Order Date])</f>
        <v>3</v>
      </c>
      <c r="N9219" t="str">
        <f>TEXT(SalesData[[#This Row],[Order Date]], "mmmm")</f>
        <v>March</v>
      </c>
      <c r="O9219" s="7">
        <f>IF(SalesData[Sales]=0,0,SalesData[Profit]/SalesData[Sales])</f>
        <v>0.21265165245212903</v>
      </c>
      <c r="P9219" s="8">
        <f t="shared" si="144"/>
        <v>1.1595143953712188E-5</v>
      </c>
      <c r="Q9219" t="str">
        <f>IF(SalesData[[#This Row],[Discount]]&gt;0, "Yes", "No")</f>
        <v>Yes</v>
      </c>
      <c r="R9219" t="str">
        <f>TEXT(SalesData[[#This Row],[Order Date]],"mmm-yyyy")</f>
        <v>Mar-2025</v>
      </c>
      <c r="S9219">
        <f>YEAR(SalesData[[#This Row],[Order Date]])*100 + MONTH(SalesData[[#This Row],[Order Date]])</f>
        <v>202503</v>
      </c>
    </row>
    <row r="9220" spans="1:19" x14ac:dyDescent="0.3">
      <c r="A9220" t="s">
        <v>9851</v>
      </c>
      <c r="B9220" s="3">
        <v>45736</v>
      </c>
      <c r="C9220" t="s">
        <v>9852</v>
      </c>
      <c r="D9220" t="s">
        <v>18</v>
      </c>
      <c r="E9220" t="s">
        <v>14</v>
      </c>
      <c r="F9220" t="s">
        <v>44</v>
      </c>
      <c r="G9220">
        <v>9</v>
      </c>
      <c r="H9220" s="5">
        <v>711.45</v>
      </c>
      <c r="I9220" s="5">
        <v>0.22</v>
      </c>
      <c r="J9220" s="5">
        <v>4994.3789999999999</v>
      </c>
      <c r="K9220" s="5">
        <v>1276.398900756029</v>
      </c>
      <c r="L9220">
        <f>YEAR(SalesData[Order Date])</f>
        <v>2025</v>
      </c>
      <c r="M9220">
        <f>MONTH(SalesData[Order Date])</f>
        <v>3</v>
      </c>
      <c r="N9220" t="str">
        <f>TEXT(SalesData[[#This Row],[Order Date]], "mmmm")</f>
        <v>March</v>
      </c>
      <c r="O9220" s="7">
        <f>IF(SalesData[Sales]=0,0,SalesData[Profit]/SalesData[Sales])</f>
        <v>0.25556708867229116</v>
      </c>
      <c r="P9220" s="8">
        <f t="shared" si="144"/>
        <v>3.4358625967312454E-5</v>
      </c>
      <c r="Q9220" t="str">
        <f>IF(SalesData[[#This Row],[Discount]]&gt;0, "Yes", "No")</f>
        <v>Yes</v>
      </c>
      <c r="R9220" t="str">
        <f>TEXT(SalesData[[#This Row],[Order Date]],"mmm-yyyy")</f>
        <v>Mar-2025</v>
      </c>
      <c r="S9220">
        <f>YEAR(SalesData[[#This Row],[Order Date]])*100 + MONTH(SalesData[[#This Row],[Order Date]])</f>
        <v>202503</v>
      </c>
    </row>
    <row r="9221" spans="1:19" x14ac:dyDescent="0.3">
      <c r="A9221" t="s">
        <v>9913</v>
      </c>
      <c r="B9221" s="3">
        <v>45736</v>
      </c>
      <c r="C9221" t="s">
        <v>9914</v>
      </c>
      <c r="D9221" t="s">
        <v>13</v>
      </c>
      <c r="E9221" t="s">
        <v>26</v>
      </c>
      <c r="F9221" t="s">
        <v>15</v>
      </c>
      <c r="G9221">
        <v>5</v>
      </c>
      <c r="H9221" s="5">
        <v>129.03</v>
      </c>
      <c r="I9221" s="5">
        <v>0.16</v>
      </c>
      <c r="J9221" s="5">
        <v>541.92599999999993</v>
      </c>
      <c r="K9221" s="5">
        <v>68.89501442905123</v>
      </c>
      <c r="L9221">
        <f>YEAR(SalesData[Order Date])</f>
        <v>2025</v>
      </c>
      <c r="M9221">
        <f>MONTH(SalesData[Order Date])</f>
        <v>3</v>
      </c>
      <c r="N9221" t="str">
        <f>TEXT(SalesData[[#This Row],[Order Date]], "mmmm")</f>
        <v>March</v>
      </c>
      <c r="O9221" s="7">
        <f>IF(SalesData[Sales]=0,0,SalesData[Profit]/SalesData[Sales])</f>
        <v>0.12712992997023809</v>
      </c>
      <c r="P9221" s="8">
        <f t="shared" si="144"/>
        <v>2.4800434007595136E-4</v>
      </c>
      <c r="Q9221" t="str">
        <f>IF(SalesData[[#This Row],[Discount]]&gt;0, "Yes", "No")</f>
        <v>Yes</v>
      </c>
      <c r="R9221" t="str">
        <f>TEXT(SalesData[[#This Row],[Order Date]],"mmm-yyyy")</f>
        <v>Mar-2025</v>
      </c>
      <c r="S9221">
        <f>YEAR(SalesData[[#This Row],[Order Date]])*100 + MONTH(SalesData[[#This Row],[Order Date]])</f>
        <v>202503</v>
      </c>
    </row>
    <row r="9222" spans="1:19" x14ac:dyDescent="0.3">
      <c r="A9222" t="s">
        <v>10026</v>
      </c>
      <c r="B9222" s="3">
        <v>45744</v>
      </c>
      <c r="C9222" t="s">
        <v>10027</v>
      </c>
      <c r="D9222" t="s">
        <v>13</v>
      </c>
      <c r="E9222" t="s">
        <v>19</v>
      </c>
      <c r="F9222" t="s">
        <v>34</v>
      </c>
      <c r="G9222">
        <v>9</v>
      </c>
      <c r="H9222" s="5">
        <v>506.98</v>
      </c>
      <c r="I9222" s="5">
        <v>0.04</v>
      </c>
      <c r="J9222" s="5">
        <v>4380.3071999999993</v>
      </c>
      <c r="K9222" s="5">
        <v>384.02549684422007</v>
      </c>
      <c r="L9222">
        <f>YEAR(SalesData[Order Date])</f>
        <v>2025</v>
      </c>
      <c r="M9222">
        <f>MONTH(SalesData[Order Date])</f>
        <v>3</v>
      </c>
      <c r="N9222" t="str">
        <f>TEXT(SalesData[[#This Row],[Order Date]], "mmmm")</f>
        <v>March</v>
      </c>
      <c r="O9222" s="7">
        <f>IF(SalesData[Sales]=0,0,SalesData[Profit]/SalesData[Sales])</f>
        <v>8.7670905100952767E-2</v>
      </c>
      <c r="P9222" s="8">
        <f t="shared" si="144"/>
        <v>8.7665084311894843E-6</v>
      </c>
      <c r="Q9222" t="str">
        <f>IF(SalesData[[#This Row],[Discount]]&gt;0, "Yes", "No")</f>
        <v>Yes</v>
      </c>
      <c r="R9222" t="str">
        <f>TEXT(SalesData[[#This Row],[Order Date]],"mmm-yyyy")</f>
        <v>Mar-2025</v>
      </c>
      <c r="S9222">
        <f>YEAR(SalesData[[#This Row],[Order Date]])*100 + MONTH(SalesData[[#This Row],[Order Date]])</f>
        <v>202503</v>
      </c>
    </row>
    <row r="9223" spans="1:19" x14ac:dyDescent="0.3">
      <c r="A9223" t="s">
        <v>10108</v>
      </c>
      <c r="B9223" s="3">
        <v>45736</v>
      </c>
      <c r="C9223" t="s">
        <v>10109</v>
      </c>
      <c r="D9223" t="s">
        <v>23</v>
      </c>
      <c r="E9223" t="s">
        <v>19</v>
      </c>
      <c r="F9223" t="s">
        <v>34</v>
      </c>
      <c r="G9223">
        <v>3</v>
      </c>
      <c r="H9223" s="5">
        <v>890.41</v>
      </c>
      <c r="I9223" s="5">
        <v>0.04</v>
      </c>
      <c r="J9223" s="5">
        <v>2564.3807999999999</v>
      </c>
      <c r="K9223" s="5">
        <v>403.28642301258782</v>
      </c>
      <c r="L9223">
        <f>YEAR(SalesData[Order Date])</f>
        <v>2025</v>
      </c>
      <c r="M9223">
        <f>MONTH(SalesData[Order Date])</f>
        <v>3</v>
      </c>
      <c r="N9223" t="str">
        <f>TEXT(SalesData[[#This Row],[Order Date]], "mmmm")</f>
        <v>March</v>
      </c>
      <c r="O9223" s="7">
        <f>IF(SalesData[Sales]=0,0,SalesData[Profit]/SalesData[Sales])</f>
        <v>0.15726463987430722</v>
      </c>
      <c r="P9223" s="8">
        <f t="shared" si="144"/>
        <v>1.4974375100609083E-5</v>
      </c>
      <c r="Q9223" t="str">
        <f>IF(SalesData[[#This Row],[Discount]]&gt;0, "Yes", "No")</f>
        <v>Yes</v>
      </c>
      <c r="R9223" t="str">
        <f>TEXT(SalesData[[#This Row],[Order Date]],"mmm-yyyy")</f>
        <v>Mar-2025</v>
      </c>
      <c r="S9223">
        <f>YEAR(SalesData[[#This Row],[Order Date]])*100 + MONTH(SalesData[[#This Row],[Order Date]])</f>
        <v>202503</v>
      </c>
    </row>
    <row r="9224" spans="1:19" x14ac:dyDescent="0.3">
      <c r="A9224" t="s">
        <v>10126</v>
      </c>
      <c r="B9224" s="3">
        <v>45742</v>
      </c>
      <c r="C9224" t="s">
        <v>10127</v>
      </c>
      <c r="D9224" t="s">
        <v>23</v>
      </c>
      <c r="E9224" t="s">
        <v>14</v>
      </c>
      <c r="F9224" t="s">
        <v>34</v>
      </c>
      <c r="G9224">
        <v>5</v>
      </c>
      <c r="H9224" s="5">
        <v>983.24</v>
      </c>
      <c r="I9224" s="5">
        <v>0.3</v>
      </c>
      <c r="J9224" s="5">
        <v>3441.34</v>
      </c>
      <c r="K9224" s="5">
        <v>280.42492784970989</v>
      </c>
      <c r="L9224">
        <f>YEAR(SalesData[Order Date])</f>
        <v>2025</v>
      </c>
      <c r="M9224">
        <f>MONTH(SalesData[Order Date])</f>
        <v>3</v>
      </c>
      <c r="N9224" t="str">
        <f>TEXT(SalesData[[#This Row],[Order Date]], "mmmm")</f>
        <v>March</v>
      </c>
      <c r="O9224" s="7">
        <f>IF(SalesData[Sales]=0,0,SalesData[Profit]/SalesData[Sales])</f>
        <v>8.1487132294312647E-2</v>
      </c>
      <c r="P9224" s="8">
        <f t="shared" si="144"/>
        <v>6.1022741141532077E-5</v>
      </c>
      <c r="Q9224" t="str">
        <f>IF(SalesData[[#This Row],[Discount]]&gt;0, "Yes", "No")</f>
        <v>Yes</v>
      </c>
      <c r="R9224" t="str">
        <f>TEXT(SalesData[[#This Row],[Order Date]],"mmm-yyyy")</f>
        <v>Mar-2025</v>
      </c>
      <c r="S9224">
        <f>YEAR(SalesData[[#This Row],[Order Date]])*100 + MONTH(SalesData[[#This Row],[Order Date]])</f>
        <v>202503</v>
      </c>
    </row>
    <row r="9225" spans="1:19" x14ac:dyDescent="0.3">
      <c r="A9225" t="s">
        <v>10128</v>
      </c>
      <c r="B9225" s="3">
        <v>45735</v>
      </c>
      <c r="C9225" t="s">
        <v>10129</v>
      </c>
      <c r="D9225" t="s">
        <v>13</v>
      </c>
      <c r="E9225" t="s">
        <v>14</v>
      </c>
      <c r="F9225" t="s">
        <v>39</v>
      </c>
      <c r="G9225">
        <v>6</v>
      </c>
      <c r="H9225" s="5">
        <v>485.91</v>
      </c>
      <c r="I9225" s="5">
        <v>0.18</v>
      </c>
      <c r="J9225" s="5">
        <v>2390.6772000000001</v>
      </c>
      <c r="K9225" s="5">
        <v>563.78711192954904</v>
      </c>
      <c r="L9225">
        <f>YEAR(SalesData[Order Date])</f>
        <v>2025</v>
      </c>
      <c r="M9225">
        <f>MONTH(SalesData[Order Date])</f>
        <v>3</v>
      </c>
      <c r="N9225" t="str">
        <f>TEXT(SalesData[[#This Row],[Order Date]], "mmmm")</f>
        <v>March</v>
      </c>
      <c r="O9225" s="7">
        <f>IF(SalesData[Sales]=0,0,SalesData[Profit]/SalesData[Sales])</f>
        <v>0.23582736804849647</v>
      </c>
      <c r="P9225" s="8">
        <f t="shared" si="144"/>
        <v>6.1739828363277142E-5</v>
      </c>
      <c r="Q9225" t="str">
        <f>IF(SalesData[[#This Row],[Discount]]&gt;0, "Yes", "No")</f>
        <v>Yes</v>
      </c>
      <c r="R9225" t="str">
        <f>TEXT(SalesData[[#This Row],[Order Date]],"mmm-yyyy")</f>
        <v>Mar-2025</v>
      </c>
      <c r="S9225">
        <f>YEAR(SalesData[[#This Row],[Order Date]])*100 + MONTH(SalesData[[#This Row],[Order Date]])</f>
        <v>202503</v>
      </c>
    </row>
    <row r="9226" spans="1:19" x14ac:dyDescent="0.3">
      <c r="A9226" t="s">
        <v>10138</v>
      </c>
      <c r="B9226" s="3">
        <v>45736</v>
      </c>
      <c r="C9226" t="s">
        <v>10139</v>
      </c>
      <c r="D9226" t="s">
        <v>18</v>
      </c>
      <c r="E9226" t="s">
        <v>19</v>
      </c>
      <c r="F9226" t="s">
        <v>15</v>
      </c>
      <c r="G9226">
        <v>8</v>
      </c>
      <c r="H9226" s="5">
        <v>18.899999999999999</v>
      </c>
      <c r="I9226" s="5">
        <v>0.01</v>
      </c>
      <c r="J9226" s="5">
        <v>149.68799999999999</v>
      </c>
      <c r="K9226" s="5">
        <v>8.4301367642039029</v>
      </c>
      <c r="L9226">
        <f>YEAR(SalesData[Order Date])</f>
        <v>2025</v>
      </c>
      <c r="M9226">
        <f>MONTH(SalesData[Order Date])</f>
        <v>3</v>
      </c>
      <c r="N9226" t="str">
        <f>TEXT(SalesData[[#This Row],[Order Date]], "mmmm")</f>
        <v>March</v>
      </c>
      <c r="O9226" s="7">
        <f>IF(SalesData[Sales]=0,0,SalesData[Profit]/SalesData[Sales])</f>
        <v>5.6318053312248838E-2</v>
      </c>
      <c r="P9226" s="8">
        <f t="shared" si="144"/>
        <v>6.6137566137566142E-5</v>
      </c>
      <c r="Q9226" t="str">
        <f>IF(SalesData[[#This Row],[Discount]]&gt;0, "Yes", "No")</f>
        <v>Yes</v>
      </c>
      <c r="R9226" t="str">
        <f>TEXT(SalesData[[#This Row],[Order Date]],"mmm-yyyy")</f>
        <v>Mar-2025</v>
      </c>
      <c r="S9226">
        <f>YEAR(SalesData[[#This Row],[Order Date]])*100 + MONTH(SalesData[[#This Row],[Order Date]])</f>
        <v>202503</v>
      </c>
    </row>
    <row r="9227" spans="1:19" x14ac:dyDescent="0.3">
      <c r="A9227" t="s">
        <v>10230</v>
      </c>
      <c r="B9227" s="3">
        <v>45717</v>
      </c>
      <c r="C9227" t="s">
        <v>10231</v>
      </c>
      <c r="D9227" t="s">
        <v>18</v>
      </c>
      <c r="E9227" t="s">
        <v>19</v>
      </c>
      <c r="F9227" t="s">
        <v>44</v>
      </c>
      <c r="G9227">
        <v>2</v>
      </c>
      <c r="H9227" s="5">
        <v>113.3</v>
      </c>
      <c r="I9227" s="5">
        <v>0.09</v>
      </c>
      <c r="J9227" s="5">
        <v>206.20599999999999</v>
      </c>
      <c r="K9227" s="5">
        <v>21.389816630270261</v>
      </c>
      <c r="L9227">
        <f>YEAR(SalesData[Order Date])</f>
        <v>2025</v>
      </c>
      <c r="M9227">
        <f>MONTH(SalesData[Order Date])</f>
        <v>3</v>
      </c>
      <c r="N9227" t="str">
        <f>TEXT(SalesData[[#This Row],[Order Date]], "mmmm")</f>
        <v>March</v>
      </c>
      <c r="O9227" s="7">
        <f>IF(SalesData[Sales]=0,0,SalesData[Profit]/SalesData[Sales])</f>
        <v>0.10373033098101055</v>
      </c>
      <c r="P9227" s="8">
        <f t="shared" si="144"/>
        <v>3.9717563989408649E-4</v>
      </c>
      <c r="Q9227" t="str">
        <f>IF(SalesData[[#This Row],[Discount]]&gt;0, "Yes", "No")</f>
        <v>Yes</v>
      </c>
      <c r="R9227" t="str">
        <f>TEXT(SalesData[[#This Row],[Order Date]],"mmm-yyyy")</f>
        <v>Mar-2025</v>
      </c>
      <c r="S9227">
        <f>YEAR(SalesData[[#This Row],[Order Date]])*100 + MONTH(SalesData[[#This Row],[Order Date]])</f>
        <v>202503</v>
      </c>
    </row>
    <row r="9228" spans="1:19" x14ac:dyDescent="0.3">
      <c r="A9228" t="s">
        <v>10269</v>
      </c>
      <c r="B9228" s="3">
        <v>45746</v>
      </c>
      <c r="C9228" t="s">
        <v>10270</v>
      </c>
      <c r="D9228" t="s">
        <v>30</v>
      </c>
      <c r="E9228" t="s">
        <v>26</v>
      </c>
      <c r="F9228" t="s">
        <v>31</v>
      </c>
      <c r="G9228">
        <v>2</v>
      </c>
      <c r="H9228" s="5">
        <v>771</v>
      </c>
      <c r="I9228" s="5">
        <v>0.28000000000000003</v>
      </c>
      <c r="J9228" s="5">
        <v>1110.24</v>
      </c>
      <c r="K9228" s="5">
        <v>161.34717666636601</v>
      </c>
      <c r="L9228">
        <f>YEAR(SalesData[Order Date])</f>
        <v>2025</v>
      </c>
      <c r="M9228">
        <f>MONTH(SalesData[Order Date])</f>
        <v>3</v>
      </c>
      <c r="N9228" t="str">
        <f>TEXT(SalesData[[#This Row],[Order Date]], "mmmm")</f>
        <v>March</v>
      </c>
      <c r="O9228" s="7">
        <f>IF(SalesData[Sales]=0,0,SalesData[Profit]/SalesData[Sales])</f>
        <v>0.14532639489332577</v>
      </c>
      <c r="P9228" s="8">
        <f t="shared" si="144"/>
        <v>1.8158236057068744E-4</v>
      </c>
      <c r="Q9228" t="str">
        <f>IF(SalesData[[#This Row],[Discount]]&gt;0, "Yes", "No")</f>
        <v>Yes</v>
      </c>
      <c r="R9228" t="str">
        <f>TEXT(SalesData[[#This Row],[Order Date]],"mmm-yyyy")</f>
        <v>Mar-2025</v>
      </c>
      <c r="S9228">
        <f>YEAR(SalesData[[#This Row],[Order Date]])*100 + MONTH(SalesData[[#This Row],[Order Date]])</f>
        <v>202503</v>
      </c>
    </row>
    <row r="9229" spans="1:19" x14ac:dyDescent="0.3">
      <c r="A9229" t="s">
        <v>10353</v>
      </c>
      <c r="B9229" s="3">
        <v>45738</v>
      </c>
      <c r="C9229" t="s">
        <v>10354</v>
      </c>
      <c r="D9229" t="s">
        <v>30</v>
      </c>
      <c r="E9229" t="s">
        <v>14</v>
      </c>
      <c r="F9229" t="s">
        <v>39</v>
      </c>
      <c r="G9229">
        <v>6</v>
      </c>
      <c r="H9229" s="5">
        <v>737.13</v>
      </c>
      <c r="I9229" s="5">
        <v>0.2</v>
      </c>
      <c r="J9229" s="5">
        <v>3538.2240000000002</v>
      </c>
      <c r="K9229" s="5">
        <v>409.99419982483982</v>
      </c>
      <c r="L9229">
        <f>YEAR(SalesData[Order Date])</f>
        <v>2025</v>
      </c>
      <c r="M9229">
        <f>MONTH(SalesData[Order Date])</f>
        <v>3</v>
      </c>
      <c r="N9229" t="str">
        <f>TEXT(SalesData[[#This Row],[Order Date]], "mmmm")</f>
        <v>March</v>
      </c>
      <c r="O9229" s="7">
        <f>IF(SalesData[Sales]=0,0,SalesData[Profit]/SalesData[Sales])</f>
        <v>0.11587570482390029</v>
      </c>
      <c r="P9229" s="8">
        <f t="shared" si="144"/>
        <v>4.5220426971271467E-5</v>
      </c>
      <c r="Q9229" t="str">
        <f>IF(SalesData[[#This Row],[Discount]]&gt;0, "Yes", "No")</f>
        <v>Yes</v>
      </c>
      <c r="R9229" t="str">
        <f>TEXT(SalesData[[#This Row],[Order Date]],"mmm-yyyy")</f>
        <v>Mar-2025</v>
      </c>
      <c r="S9229">
        <f>YEAR(SalesData[[#This Row],[Order Date]])*100 + MONTH(SalesData[[#This Row],[Order Date]])</f>
        <v>202503</v>
      </c>
    </row>
    <row r="9230" spans="1:19" x14ac:dyDescent="0.3">
      <c r="A9230" t="s">
        <v>10449</v>
      </c>
      <c r="B9230" s="3">
        <v>45727</v>
      </c>
      <c r="C9230" t="s">
        <v>10450</v>
      </c>
      <c r="D9230" t="s">
        <v>30</v>
      </c>
      <c r="E9230" t="s">
        <v>19</v>
      </c>
      <c r="F9230" t="s">
        <v>15</v>
      </c>
      <c r="G9230">
        <v>7</v>
      </c>
      <c r="H9230" s="5">
        <v>999.12</v>
      </c>
      <c r="I9230" s="5">
        <v>0.03</v>
      </c>
      <c r="J9230" s="5">
        <v>6784.0248000000001</v>
      </c>
      <c r="K9230" s="5">
        <v>1913.608866922169</v>
      </c>
      <c r="L9230">
        <f>YEAR(SalesData[Order Date])</f>
        <v>2025</v>
      </c>
      <c r="M9230">
        <f>MONTH(SalesData[Order Date])</f>
        <v>3</v>
      </c>
      <c r="N9230" t="str">
        <f>TEXT(SalesData[[#This Row],[Order Date]], "mmmm")</f>
        <v>March</v>
      </c>
      <c r="O9230" s="7">
        <f>IF(SalesData[Sales]=0,0,SalesData[Profit]/SalesData[Sales])</f>
        <v>0.28207574755949727</v>
      </c>
      <c r="P9230" s="8">
        <f t="shared" si="144"/>
        <v>4.2894890360660235E-6</v>
      </c>
      <c r="Q9230" t="str">
        <f>IF(SalesData[[#This Row],[Discount]]&gt;0, "Yes", "No")</f>
        <v>Yes</v>
      </c>
      <c r="R9230" t="str">
        <f>TEXT(SalesData[[#This Row],[Order Date]],"mmm-yyyy")</f>
        <v>Mar-2025</v>
      </c>
      <c r="S9230">
        <f>YEAR(SalesData[[#This Row],[Order Date]])*100 + MONTH(SalesData[[#This Row],[Order Date]])</f>
        <v>202503</v>
      </c>
    </row>
    <row r="9231" spans="1:19" x14ac:dyDescent="0.3">
      <c r="A9231" t="s">
        <v>10459</v>
      </c>
      <c r="B9231" s="3">
        <v>45736</v>
      </c>
      <c r="C9231" t="s">
        <v>10460</v>
      </c>
      <c r="D9231" t="s">
        <v>30</v>
      </c>
      <c r="E9231" t="s">
        <v>14</v>
      </c>
      <c r="F9231" t="s">
        <v>44</v>
      </c>
      <c r="G9231">
        <v>2</v>
      </c>
      <c r="H9231" s="5">
        <v>992.23</v>
      </c>
      <c r="I9231" s="5">
        <v>0.16</v>
      </c>
      <c r="J9231" s="5">
        <v>1666.9464</v>
      </c>
      <c r="K9231" s="5">
        <v>410.24691359339278</v>
      </c>
      <c r="L9231">
        <f>YEAR(SalesData[Order Date])</f>
        <v>2025</v>
      </c>
      <c r="M9231">
        <f>MONTH(SalesData[Order Date])</f>
        <v>3</v>
      </c>
      <c r="N9231" t="str">
        <f>TEXT(SalesData[[#This Row],[Order Date]], "mmmm")</f>
        <v>March</v>
      </c>
      <c r="O9231" s="7">
        <f>IF(SalesData[Sales]=0,0,SalesData[Profit]/SalesData[Sales])</f>
        <v>0.24610684158374424</v>
      </c>
      <c r="P9231" s="8">
        <f t="shared" si="144"/>
        <v>8.0626467653669014E-5</v>
      </c>
      <c r="Q9231" t="str">
        <f>IF(SalesData[[#This Row],[Discount]]&gt;0, "Yes", "No")</f>
        <v>Yes</v>
      </c>
      <c r="R9231" t="str">
        <f>TEXT(SalesData[[#This Row],[Order Date]],"mmm-yyyy")</f>
        <v>Mar-2025</v>
      </c>
      <c r="S9231">
        <f>YEAR(SalesData[[#This Row],[Order Date]])*100 + MONTH(SalesData[[#This Row],[Order Date]])</f>
        <v>202503</v>
      </c>
    </row>
    <row r="9232" spans="1:19" x14ac:dyDescent="0.3">
      <c r="A9232" t="s">
        <v>10496</v>
      </c>
      <c r="B9232" s="3">
        <v>45732</v>
      </c>
      <c r="C9232" t="s">
        <v>10497</v>
      </c>
      <c r="D9232" t="s">
        <v>13</v>
      </c>
      <c r="E9232" t="s">
        <v>26</v>
      </c>
      <c r="F9232" t="s">
        <v>53</v>
      </c>
      <c r="G9232">
        <v>5</v>
      </c>
      <c r="H9232" s="5">
        <v>230.28</v>
      </c>
      <c r="I9232" s="5">
        <v>0.13</v>
      </c>
      <c r="J9232" s="5">
        <v>1001.718</v>
      </c>
      <c r="K9232" s="5">
        <v>212.77477750185409</v>
      </c>
      <c r="L9232">
        <f>YEAR(SalesData[Order Date])</f>
        <v>2025</v>
      </c>
      <c r="M9232">
        <f>MONTH(SalesData[Order Date])</f>
        <v>3</v>
      </c>
      <c r="N9232" t="str">
        <f>TEXT(SalesData[[#This Row],[Order Date]], "mmmm")</f>
        <v>March</v>
      </c>
      <c r="O9232" s="7">
        <f>IF(SalesData[Sales]=0,0,SalesData[Profit]/SalesData[Sales])</f>
        <v>0.21240985736689777</v>
      </c>
      <c r="P9232" s="8">
        <f t="shared" si="144"/>
        <v>1.1290602744484974E-4</v>
      </c>
      <c r="Q9232" t="str">
        <f>IF(SalesData[[#This Row],[Discount]]&gt;0, "Yes", "No")</f>
        <v>Yes</v>
      </c>
      <c r="R9232" t="str">
        <f>TEXT(SalesData[[#This Row],[Order Date]],"mmm-yyyy")</f>
        <v>Mar-2025</v>
      </c>
      <c r="S9232">
        <f>YEAR(SalesData[[#This Row],[Order Date]])*100 + MONTH(SalesData[[#This Row],[Order Date]])</f>
        <v>202503</v>
      </c>
    </row>
    <row r="9233" spans="1:19" x14ac:dyDescent="0.3">
      <c r="A9233" t="s">
        <v>10513</v>
      </c>
      <c r="B9233" s="3">
        <v>45745</v>
      </c>
      <c r="C9233" t="s">
        <v>10514</v>
      </c>
      <c r="D9233" t="s">
        <v>18</v>
      </c>
      <c r="E9233" t="s">
        <v>19</v>
      </c>
      <c r="F9233" t="s">
        <v>27</v>
      </c>
      <c r="G9233">
        <v>3</v>
      </c>
      <c r="H9233" s="5">
        <v>643.45000000000005</v>
      </c>
      <c r="I9233" s="5">
        <v>0.24</v>
      </c>
      <c r="J9233" s="5">
        <v>1467.066</v>
      </c>
      <c r="K9233" s="5">
        <v>183.86145944746301</v>
      </c>
      <c r="L9233">
        <f>YEAR(SalesData[Order Date])</f>
        <v>2025</v>
      </c>
      <c r="M9233">
        <f>MONTH(SalesData[Order Date])</f>
        <v>3</v>
      </c>
      <c r="N9233" t="str">
        <f>TEXT(SalesData[[#This Row],[Order Date]], "mmmm")</f>
        <v>March</v>
      </c>
      <c r="O9233" s="7">
        <f>IF(SalesData[Sales]=0,0,SalesData[Profit]/SalesData[Sales])</f>
        <v>0.12532596314512298</v>
      </c>
      <c r="P9233" s="8">
        <f t="shared" si="144"/>
        <v>1.2432978475406014E-4</v>
      </c>
      <c r="Q9233" t="str">
        <f>IF(SalesData[[#This Row],[Discount]]&gt;0, "Yes", "No")</f>
        <v>Yes</v>
      </c>
      <c r="R9233" t="str">
        <f>TEXT(SalesData[[#This Row],[Order Date]],"mmm-yyyy")</f>
        <v>Mar-2025</v>
      </c>
      <c r="S9233">
        <f>YEAR(SalesData[[#This Row],[Order Date]])*100 + MONTH(SalesData[[#This Row],[Order Date]])</f>
        <v>202503</v>
      </c>
    </row>
    <row r="9234" spans="1:19" x14ac:dyDescent="0.3">
      <c r="A9234" t="s">
        <v>10533</v>
      </c>
      <c r="B9234" s="3">
        <v>45734</v>
      </c>
      <c r="C9234" t="s">
        <v>8500</v>
      </c>
      <c r="D9234" t="s">
        <v>23</v>
      </c>
      <c r="E9234" t="s">
        <v>19</v>
      </c>
      <c r="F9234" t="s">
        <v>91</v>
      </c>
      <c r="G9234">
        <v>5</v>
      </c>
      <c r="H9234" s="5">
        <v>903.96</v>
      </c>
      <c r="I9234" s="5">
        <v>0.2</v>
      </c>
      <c r="J9234" s="5">
        <v>3615.84</v>
      </c>
      <c r="K9234" s="5">
        <v>484.61626544150579</v>
      </c>
      <c r="L9234">
        <f>YEAR(SalesData[Order Date])</f>
        <v>2025</v>
      </c>
      <c r="M9234">
        <f>MONTH(SalesData[Order Date])</f>
        <v>3</v>
      </c>
      <c r="N9234" t="str">
        <f>TEXT(SalesData[[#This Row],[Order Date]], "mmmm")</f>
        <v>March</v>
      </c>
      <c r="O9234" s="7">
        <f>IF(SalesData[Sales]=0,0,SalesData[Profit]/SalesData[Sales])</f>
        <v>0.13402591526215368</v>
      </c>
      <c r="P9234" s="8">
        <f t="shared" si="144"/>
        <v>4.4249745563963007E-5</v>
      </c>
      <c r="Q9234" t="str">
        <f>IF(SalesData[[#This Row],[Discount]]&gt;0, "Yes", "No")</f>
        <v>Yes</v>
      </c>
      <c r="R9234" t="str">
        <f>TEXT(SalesData[[#This Row],[Order Date]],"mmm-yyyy")</f>
        <v>Mar-2025</v>
      </c>
      <c r="S9234">
        <f>YEAR(SalesData[[#This Row],[Order Date]])*100 + MONTH(SalesData[[#This Row],[Order Date]])</f>
        <v>202503</v>
      </c>
    </row>
    <row r="9235" spans="1:19" x14ac:dyDescent="0.3">
      <c r="A9235" t="s">
        <v>10626</v>
      </c>
      <c r="B9235" s="3">
        <v>45743</v>
      </c>
      <c r="C9235" t="s">
        <v>10627</v>
      </c>
      <c r="D9235" t="s">
        <v>18</v>
      </c>
      <c r="E9235" t="s">
        <v>26</v>
      </c>
      <c r="F9235" t="s">
        <v>53</v>
      </c>
      <c r="G9235">
        <v>9</v>
      </c>
      <c r="H9235" s="5">
        <v>756.9</v>
      </c>
      <c r="I9235" s="5">
        <v>0.06</v>
      </c>
      <c r="J9235" s="5">
        <v>6403.3739999999989</v>
      </c>
      <c r="K9235" s="5">
        <v>834.69541594967779</v>
      </c>
      <c r="L9235">
        <f>YEAR(SalesData[Order Date])</f>
        <v>2025</v>
      </c>
      <c r="M9235">
        <f>MONTH(SalesData[Order Date])</f>
        <v>3</v>
      </c>
      <c r="N9235" t="str">
        <f>TEXT(SalesData[[#This Row],[Order Date]], "mmmm")</f>
        <v>March</v>
      </c>
      <c r="O9235" s="7">
        <f>IF(SalesData[Sales]=0,0,SalesData[Profit]/SalesData[Sales])</f>
        <v>0.13035243856593071</v>
      </c>
      <c r="P9235" s="8">
        <f t="shared" si="144"/>
        <v>8.8078566080944214E-6</v>
      </c>
      <c r="Q9235" t="str">
        <f>IF(SalesData[[#This Row],[Discount]]&gt;0, "Yes", "No")</f>
        <v>Yes</v>
      </c>
      <c r="R9235" t="str">
        <f>TEXT(SalesData[[#This Row],[Order Date]],"mmm-yyyy")</f>
        <v>Mar-2025</v>
      </c>
      <c r="S9235">
        <f>YEAR(SalesData[[#This Row],[Order Date]])*100 + MONTH(SalesData[[#This Row],[Order Date]])</f>
        <v>202503</v>
      </c>
    </row>
    <row r="9236" spans="1:19" x14ac:dyDescent="0.3">
      <c r="A9236" t="s">
        <v>10657</v>
      </c>
      <c r="B9236" s="3">
        <v>45741</v>
      </c>
      <c r="C9236" t="s">
        <v>10658</v>
      </c>
      <c r="D9236" t="s">
        <v>13</v>
      </c>
      <c r="E9236" t="s">
        <v>14</v>
      </c>
      <c r="F9236" t="s">
        <v>27</v>
      </c>
      <c r="G9236">
        <v>5</v>
      </c>
      <c r="H9236" s="5">
        <v>105.15</v>
      </c>
      <c r="I9236" s="5">
        <v>0.16</v>
      </c>
      <c r="J9236" s="5">
        <v>441.63</v>
      </c>
      <c r="K9236" s="5">
        <v>33.468670219945103</v>
      </c>
      <c r="L9236">
        <f>YEAR(SalesData[Order Date])</f>
        <v>2025</v>
      </c>
      <c r="M9236">
        <f>MONTH(SalesData[Order Date])</f>
        <v>3</v>
      </c>
      <c r="N9236" t="str">
        <f>TEXT(SalesData[[#This Row],[Order Date]], "mmmm")</f>
        <v>March</v>
      </c>
      <c r="O9236" s="7">
        <f>IF(SalesData[Sales]=0,0,SalesData[Profit]/SalesData[Sales])</f>
        <v>7.5784412788861957E-2</v>
      </c>
      <c r="P9236" s="8">
        <f t="shared" si="144"/>
        <v>3.0432715168806469E-4</v>
      </c>
      <c r="Q9236" t="str">
        <f>IF(SalesData[[#This Row],[Discount]]&gt;0, "Yes", "No")</f>
        <v>Yes</v>
      </c>
      <c r="R9236" t="str">
        <f>TEXT(SalesData[[#This Row],[Order Date]],"mmm-yyyy")</f>
        <v>Mar-2025</v>
      </c>
      <c r="S9236">
        <f>YEAR(SalesData[[#This Row],[Order Date]])*100 + MONTH(SalesData[[#This Row],[Order Date]])</f>
        <v>202503</v>
      </c>
    </row>
    <row r="9237" spans="1:19" x14ac:dyDescent="0.3">
      <c r="A9237" t="s">
        <v>10661</v>
      </c>
      <c r="B9237" s="3">
        <v>45726</v>
      </c>
      <c r="C9237" t="s">
        <v>10662</v>
      </c>
      <c r="D9237" t="s">
        <v>30</v>
      </c>
      <c r="E9237" t="s">
        <v>26</v>
      </c>
      <c r="F9237" t="s">
        <v>20</v>
      </c>
      <c r="G9237">
        <v>3</v>
      </c>
      <c r="H9237" s="5">
        <v>485.13</v>
      </c>
      <c r="I9237" s="5">
        <v>0.01</v>
      </c>
      <c r="J9237" s="5">
        <v>1440.8361</v>
      </c>
      <c r="K9237" s="5">
        <v>231.85507840456711</v>
      </c>
      <c r="L9237">
        <f>YEAR(SalesData[Order Date])</f>
        <v>2025</v>
      </c>
      <c r="M9237">
        <f>MONTH(SalesData[Order Date])</f>
        <v>3</v>
      </c>
      <c r="N9237" t="str">
        <f>TEXT(SalesData[[#This Row],[Order Date]], "mmmm")</f>
        <v>March</v>
      </c>
      <c r="O9237" s="7">
        <f>IF(SalesData[Sales]=0,0,SalesData[Profit]/SalesData[Sales])</f>
        <v>0.16091703865871151</v>
      </c>
      <c r="P9237" s="8">
        <f t="shared" si="144"/>
        <v>6.8710105195171065E-6</v>
      </c>
      <c r="Q9237" t="str">
        <f>IF(SalesData[[#This Row],[Discount]]&gt;0, "Yes", "No")</f>
        <v>Yes</v>
      </c>
      <c r="R9237" t="str">
        <f>TEXT(SalesData[[#This Row],[Order Date]],"mmm-yyyy")</f>
        <v>Mar-2025</v>
      </c>
      <c r="S9237">
        <f>YEAR(SalesData[[#This Row],[Order Date]])*100 + MONTH(SalesData[[#This Row],[Order Date]])</f>
        <v>202503</v>
      </c>
    </row>
    <row r="9238" spans="1:19" x14ac:dyDescent="0.3">
      <c r="A9238" t="s">
        <v>10681</v>
      </c>
      <c r="B9238" s="3">
        <v>45718</v>
      </c>
      <c r="C9238" t="s">
        <v>10682</v>
      </c>
      <c r="D9238" t="s">
        <v>23</v>
      </c>
      <c r="E9238" t="s">
        <v>26</v>
      </c>
      <c r="F9238" t="s">
        <v>34</v>
      </c>
      <c r="G9238">
        <v>1</v>
      </c>
      <c r="H9238" s="5">
        <v>234.07</v>
      </c>
      <c r="I9238" s="5">
        <v>0.12</v>
      </c>
      <c r="J9238" s="5">
        <v>205.98159999999999</v>
      </c>
      <c r="K9238" s="5">
        <v>59.962491776014573</v>
      </c>
      <c r="L9238">
        <f>YEAR(SalesData[Order Date])</f>
        <v>2025</v>
      </c>
      <c r="M9238">
        <f>MONTH(SalesData[Order Date])</f>
        <v>3</v>
      </c>
      <c r="N9238" t="str">
        <f>TEXT(SalesData[[#This Row],[Order Date]], "mmmm")</f>
        <v>March</v>
      </c>
      <c r="O9238" s="7">
        <f>IF(SalesData[Sales]=0,0,SalesData[Profit]/SalesData[Sales])</f>
        <v>0.29110605887134861</v>
      </c>
      <c r="P9238" s="8">
        <f t="shared" si="144"/>
        <v>5.1266715085230912E-4</v>
      </c>
      <c r="Q9238" t="str">
        <f>IF(SalesData[[#This Row],[Discount]]&gt;0, "Yes", "No")</f>
        <v>Yes</v>
      </c>
      <c r="R9238" t="str">
        <f>TEXT(SalesData[[#This Row],[Order Date]],"mmm-yyyy")</f>
        <v>Mar-2025</v>
      </c>
      <c r="S9238">
        <f>YEAR(SalesData[[#This Row],[Order Date]])*100 + MONTH(SalesData[[#This Row],[Order Date]])</f>
        <v>202503</v>
      </c>
    </row>
    <row r="9239" spans="1:19" x14ac:dyDescent="0.3">
      <c r="A9239" t="s">
        <v>10717</v>
      </c>
      <c r="B9239" s="3">
        <v>45732</v>
      </c>
      <c r="C9239" t="s">
        <v>10718</v>
      </c>
      <c r="D9239" t="s">
        <v>30</v>
      </c>
      <c r="E9239" t="s">
        <v>26</v>
      </c>
      <c r="F9239" t="s">
        <v>53</v>
      </c>
      <c r="G9239">
        <v>1</v>
      </c>
      <c r="H9239" s="5">
        <v>549.77</v>
      </c>
      <c r="I9239" s="5">
        <v>0.25</v>
      </c>
      <c r="J9239" s="5">
        <v>412.32749999999999</v>
      </c>
      <c r="K9239" s="5">
        <v>61.98911149732217</v>
      </c>
      <c r="L9239">
        <f>YEAR(SalesData[Order Date])</f>
        <v>2025</v>
      </c>
      <c r="M9239">
        <f>MONTH(SalesData[Order Date])</f>
        <v>3</v>
      </c>
      <c r="N9239" t="str">
        <f>TEXT(SalesData[[#This Row],[Order Date]], "mmmm")</f>
        <v>March</v>
      </c>
      <c r="O9239" s="7">
        <f>IF(SalesData[Sales]=0,0,SalesData[Profit]/SalesData[Sales])</f>
        <v>0.15033950317968647</v>
      </c>
      <c r="P9239" s="8">
        <f t="shared" si="144"/>
        <v>4.5473561671244338E-4</v>
      </c>
      <c r="Q9239" t="str">
        <f>IF(SalesData[[#This Row],[Discount]]&gt;0, "Yes", "No")</f>
        <v>Yes</v>
      </c>
      <c r="R9239" t="str">
        <f>TEXT(SalesData[[#This Row],[Order Date]],"mmm-yyyy")</f>
        <v>Mar-2025</v>
      </c>
      <c r="S9239">
        <f>YEAR(SalesData[[#This Row],[Order Date]])*100 + MONTH(SalesData[[#This Row],[Order Date]])</f>
        <v>202503</v>
      </c>
    </row>
    <row r="9240" spans="1:19" x14ac:dyDescent="0.3">
      <c r="A9240" t="s">
        <v>10750</v>
      </c>
      <c r="B9240" s="3">
        <v>45734</v>
      </c>
      <c r="C9240" t="s">
        <v>10751</v>
      </c>
      <c r="D9240" t="s">
        <v>23</v>
      </c>
      <c r="E9240" t="s">
        <v>26</v>
      </c>
      <c r="F9240" t="s">
        <v>34</v>
      </c>
      <c r="G9240">
        <v>3</v>
      </c>
      <c r="H9240" s="5">
        <v>55.85</v>
      </c>
      <c r="I9240" s="5">
        <v>0.17</v>
      </c>
      <c r="J9240" s="5">
        <v>139.06649999999999</v>
      </c>
      <c r="K9240" s="5">
        <v>7.089464869452784</v>
      </c>
      <c r="L9240">
        <f>YEAR(SalesData[Order Date])</f>
        <v>2025</v>
      </c>
      <c r="M9240">
        <f>MONTH(SalesData[Order Date])</f>
        <v>3</v>
      </c>
      <c r="N9240" t="str">
        <f>TEXT(SalesData[[#This Row],[Order Date]], "mmmm")</f>
        <v>March</v>
      </c>
      <c r="O9240" s="7">
        <f>IF(SalesData[Sales]=0,0,SalesData[Profit]/SalesData[Sales])</f>
        <v>5.0978955172185855E-2</v>
      </c>
      <c r="P9240" s="8">
        <f t="shared" si="144"/>
        <v>1.0146225007460459E-3</v>
      </c>
      <c r="Q9240" t="str">
        <f>IF(SalesData[[#This Row],[Discount]]&gt;0, "Yes", "No")</f>
        <v>Yes</v>
      </c>
      <c r="R9240" t="str">
        <f>TEXT(SalesData[[#This Row],[Order Date]],"mmm-yyyy")</f>
        <v>Mar-2025</v>
      </c>
      <c r="S9240">
        <f>YEAR(SalesData[[#This Row],[Order Date]])*100 + MONTH(SalesData[[#This Row],[Order Date]])</f>
        <v>202503</v>
      </c>
    </row>
    <row r="9241" spans="1:19" x14ac:dyDescent="0.3">
      <c r="A9241" t="s">
        <v>10848</v>
      </c>
      <c r="B9241" s="3">
        <v>45727</v>
      </c>
      <c r="C9241" t="s">
        <v>10849</v>
      </c>
      <c r="D9241" t="s">
        <v>13</v>
      </c>
      <c r="E9241" t="s">
        <v>14</v>
      </c>
      <c r="F9241" t="s">
        <v>34</v>
      </c>
      <c r="G9241">
        <v>7</v>
      </c>
      <c r="H9241" s="5">
        <v>780.06</v>
      </c>
      <c r="I9241" s="5">
        <v>0.01</v>
      </c>
      <c r="J9241" s="5">
        <v>5405.8158000000003</v>
      </c>
      <c r="K9241" s="5">
        <v>1286.57988678791</v>
      </c>
      <c r="L9241">
        <f>YEAR(SalesData[Order Date])</f>
        <v>2025</v>
      </c>
      <c r="M9241">
        <f>MONTH(SalesData[Order Date])</f>
        <v>3</v>
      </c>
      <c r="N9241" t="str">
        <f>TEXT(SalesData[[#This Row],[Order Date]], "mmmm")</f>
        <v>March</v>
      </c>
      <c r="O9241" s="7">
        <f>IF(SalesData[Sales]=0,0,SalesData[Profit]/SalesData[Sales])</f>
        <v>0.2379992094417849</v>
      </c>
      <c r="P9241" s="8">
        <f t="shared" si="144"/>
        <v>1.8313609575820176E-6</v>
      </c>
      <c r="Q9241" t="str">
        <f>IF(SalesData[[#This Row],[Discount]]&gt;0, "Yes", "No")</f>
        <v>Yes</v>
      </c>
      <c r="R9241" t="str">
        <f>TEXT(SalesData[[#This Row],[Order Date]],"mmm-yyyy")</f>
        <v>Mar-2025</v>
      </c>
      <c r="S9241">
        <f>YEAR(SalesData[[#This Row],[Order Date]])*100 + MONTH(SalesData[[#This Row],[Order Date]])</f>
        <v>202503</v>
      </c>
    </row>
    <row r="9242" spans="1:19" x14ac:dyDescent="0.3">
      <c r="A9242" t="s">
        <v>10896</v>
      </c>
      <c r="B9242" s="3">
        <v>45736</v>
      </c>
      <c r="C9242" t="s">
        <v>10897</v>
      </c>
      <c r="D9242" t="s">
        <v>13</v>
      </c>
      <c r="E9242" t="s">
        <v>14</v>
      </c>
      <c r="F9242" t="s">
        <v>91</v>
      </c>
      <c r="G9242">
        <v>4</v>
      </c>
      <c r="H9242" s="5">
        <v>900.24</v>
      </c>
      <c r="I9242" s="5">
        <v>0.01</v>
      </c>
      <c r="J9242" s="5">
        <v>3564.9504000000002</v>
      </c>
      <c r="K9242" s="5">
        <v>263.66445248584921</v>
      </c>
      <c r="L9242">
        <f>YEAR(SalesData[Order Date])</f>
        <v>2025</v>
      </c>
      <c r="M9242">
        <f>MONTH(SalesData[Order Date])</f>
        <v>3</v>
      </c>
      <c r="N9242" t="str">
        <f>TEXT(SalesData[[#This Row],[Order Date]], "mmmm")</f>
        <v>March</v>
      </c>
      <c r="O9242" s="7">
        <f>IF(SalesData[Sales]=0,0,SalesData[Profit]/SalesData[Sales])</f>
        <v>7.3960202219320981E-2</v>
      </c>
      <c r="P9242" s="8">
        <f t="shared" si="144"/>
        <v>2.7770372345152404E-6</v>
      </c>
      <c r="Q9242" t="str">
        <f>IF(SalesData[[#This Row],[Discount]]&gt;0, "Yes", "No")</f>
        <v>Yes</v>
      </c>
      <c r="R9242" t="str">
        <f>TEXT(SalesData[[#This Row],[Order Date]],"mmm-yyyy")</f>
        <v>Mar-2025</v>
      </c>
      <c r="S9242">
        <f>YEAR(SalesData[[#This Row],[Order Date]])*100 + MONTH(SalesData[[#This Row],[Order Date]])</f>
        <v>202503</v>
      </c>
    </row>
    <row r="9243" spans="1:19" x14ac:dyDescent="0.3">
      <c r="A9243" t="s">
        <v>10902</v>
      </c>
      <c r="B9243" s="3">
        <v>45738</v>
      </c>
      <c r="C9243" t="s">
        <v>10903</v>
      </c>
      <c r="D9243" t="s">
        <v>30</v>
      </c>
      <c r="E9243" t="s">
        <v>19</v>
      </c>
      <c r="F9243" t="s">
        <v>39</v>
      </c>
      <c r="G9243">
        <v>1</v>
      </c>
      <c r="H9243" s="5">
        <v>443.99</v>
      </c>
      <c r="I9243" s="5">
        <v>0.16</v>
      </c>
      <c r="J9243" s="5">
        <v>372.95159999999998</v>
      </c>
      <c r="K9243" s="5">
        <v>82.954721483678597</v>
      </c>
      <c r="L9243">
        <f>YEAR(SalesData[Order Date])</f>
        <v>2025</v>
      </c>
      <c r="M9243">
        <f>MONTH(SalesData[Order Date])</f>
        <v>3</v>
      </c>
      <c r="N9243" t="str">
        <f>TEXT(SalesData[[#This Row],[Order Date]], "mmmm")</f>
        <v>March</v>
      </c>
      <c r="O9243" s="7">
        <f>IF(SalesData[Sales]=0,0,SalesData[Profit]/SalesData[Sales])</f>
        <v>0.22242757903084101</v>
      </c>
      <c r="P9243" s="8">
        <f t="shared" si="144"/>
        <v>3.6036847676749475E-4</v>
      </c>
      <c r="Q9243" t="str">
        <f>IF(SalesData[[#This Row],[Discount]]&gt;0, "Yes", "No")</f>
        <v>Yes</v>
      </c>
      <c r="R9243" t="str">
        <f>TEXT(SalesData[[#This Row],[Order Date]],"mmm-yyyy")</f>
        <v>Mar-2025</v>
      </c>
      <c r="S9243">
        <f>YEAR(SalesData[[#This Row],[Order Date]])*100 + MONTH(SalesData[[#This Row],[Order Date]])</f>
        <v>202503</v>
      </c>
    </row>
    <row r="9244" spans="1:19" x14ac:dyDescent="0.3">
      <c r="A9244" t="s">
        <v>10935</v>
      </c>
      <c r="B9244" s="3">
        <v>45733</v>
      </c>
      <c r="C9244" t="s">
        <v>10936</v>
      </c>
      <c r="D9244" t="s">
        <v>23</v>
      </c>
      <c r="E9244" t="s">
        <v>19</v>
      </c>
      <c r="F9244" t="s">
        <v>31</v>
      </c>
      <c r="G9244">
        <v>8</v>
      </c>
      <c r="H9244" s="5">
        <v>621.32000000000005</v>
      </c>
      <c r="I9244" s="5">
        <v>0.28999999999999998</v>
      </c>
      <c r="J9244" s="5">
        <v>3529.0976000000001</v>
      </c>
      <c r="K9244" s="5">
        <v>362.47560979068612</v>
      </c>
      <c r="L9244">
        <f>YEAR(SalesData[Order Date])</f>
        <v>2025</v>
      </c>
      <c r="M9244">
        <f>MONTH(SalesData[Order Date])</f>
        <v>3</v>
      </c>
      <c r="N9244" t="str">
        <f>TEXT(SalesData[[#This Row],[Order Date]], "mmmm")</f>
        <v>March</v>
      </c>
      <c r="O9244" s="7">
        <f>IF(SalesData[Sales]=0,0,SalesData[Profit]/SalesData[Sales])</f>
        <v>0.1027105653838211</v>
      </c>
      <c r="P9244" s="8">
        <f t="shared" si="144"/>
        <v>5.8343526685121989E-5</v>
      </c>
      <c r="Q9244" t="str">
        <f>IF(SalesData[[#This Row],[Discount]]&gt;0, "Yes", "No")</f>
        <v>Yes</v>
      </c>
      <c r="R9244" t="str">
        <f>TEXT(SalesData[[#This Row],[Order Date]],"mmm-yyyy")</f>
        <v>Mar-2025</v>
      </c>
      <c r="S9244">
        <f>YEAR(SalesData[[#This Row],[Order Date]])*100 + MONTH(SalesData[[#This Row],[Order Date]])</f>
        <v>202503</v>
      </c>
    </row>
    <row r="9245" spans="1:19" x14ac:dyDescent="0.3">
      <c r="A9245" t="s">
        <v>10992</v>
      </c>
      <c r="B9245" s="3">
        <v>45732</v>
      </c>
      <c r="C9245" t="s">
        <v>10603</v>
      </c>
      <c r="D9245" t="s">
        <v>23</v>
      </c>
      <c r="E9245" t="s">
        <v>14</v>
      </c>
      <c r="F9245" t="s">
        <v>53</v>
      </c>
      <c r="G9245">
        <v>4</v>
      </c>
      <c r="H9245" s="5">
        <v>734.51</v>
      </c>
      <c r="I9245" s="5">
        <v>0.1</v>
      </c>
      <c r="J9245" s="5">
        <v>2644.2359999999999</v>
      </c>
      <c r="K9245" s="5">
        <v>756.95255250010837</v>
      </c>
      <c r="L9245">
        <f>YEAR(SalesData[Order Date])</f>
        <v>2025</v>
      </c>
      <c r="M9245">
        <f>MONTH(SalesData[Order Date])</f>
        <v>3</v>
      </c>
      <c r="N9245" t="str">
        <f>TEXT(SalesData[[#This Row],[Order Date]], "mmmm")</f>
        <v>March</v>
      </c>
      <c r="O9245" s="7">
        <f>IF(SalesData[Sales]=0,0,SalesData[Profit]/SalesData[Sales])</f>
        <v>0.28626512629739115</v>
      </c>
      <c r="P9245" s="8">
        <f t="shared" si="144"/>
        <v>3.4036296306381128E-5</v>
      </c>
      <c r="Q9245" t="str">
        <f>IF(SalesData[[#This Row],[Discount]]&gt;0, "Yes", "No")</f>
        <v>Yes</v>
      </c>
      <c r="R9245" t="str">
        <f>TEXT(SalesData[[#This Row],[Order Date]],"mmm-yyyy")</f>
        <v>Mar-2025</v>
      </c>
      <c r="S9245">
        <f>YEAR(SalesData[[#This Row],[Order Date]])*100 + MONTH(SalesData[[#This Row],[Order Date]])</f>
        <v>202503</v>
      </c>
    </row>
    <row r="9246" spans="1:19" x14ac:dyDescent="0.3">
      <c r="A9246" t="s">
        <v>11035</v>
      </c>
      <c r="B9246" s="3">
        <v>45734</v>
      </c>
      <c r="C9246" t="s">
        <v>11036</v>
      </c>
      <c r="D9246" t="s">
        <v>30</v>
      </c>
      <c r="E9246" t="s">
        <v>14</v>
      </c>
      <c r="F9246" t="s">
        <v>44</v>
      </c>
      <c r="G9246">
        <v>7</v>
      </c>
      <c r="H9246" s="5">
        <v>762.8</v>
      </c>
      <c r="I9246" s="5">
        <v>0.27</v>
      </c>
      <c r="J9246" s="5">
        <v>3897.907999999999</v>
      </c>
      <c r="K9246" s="5">
        <v>495.08049694795409</v>
      </c>
      <c r="L9246">
        <f>YEAR(SalesData[Order Date])</f>
        <v>2025</v>
      </c>
      <c r="M9246">
        <f>MONTH(SalesData[Order Date])</f>
        <v>3</v>
      </c>
      <c r="N9246" t="str">
        <f>TEXT(SalesData[[#This Row],[Order Date]], "mmmm")</f>
        <v>March</v>
      </c>
      <c r="O9246" s="7">
        <f>IF(SalesData[Sales]=0,0,SalesData[Profit]/SalesData[Sales])</f>
        <v>0.12701184762389317</v>
      </c>
      <c r="P9246" s="8">
        <f t="shared" si="144"/>
        <v>5.0565585437111401E-5</v>
      </c>
      <c r="Q9246" t="str">
        <f>IF(SalesData[[#This Row],[Discount]]&gt;0, "Yes", "No")</f>
        <v>Yes</v>
      </c>
      <c r="R9246" t="str">
        <f>TEXT(SalesData[[#This Row],[Order Date]],"mmm-yyyy")</f>
        <v>Mar-2025</v>
      </c>
      <c r="S9246">
        <f>YEAR(SalesData[[#This Row],[Order Date]])*100 + MONTH(SalesData[[#This Row],[Order Date]])</f>
        <v>202503</v>
      </c>
    </row>
    <row r="9247" spans="1:19" x14ac:dyDescent="0.3">
      <c r="A9247" t="s">
        <v>11089</v>
      </c>
      <c r="B9247" s="3">
        <v>45730</v>
      </c>
      <c r="C9247" t="s">
        <v>11090</v>
      </c>
      <c r="D9247" t="s">
        <v>13</v>
      </c>
      <c r="E9247" t="s">
        <v>19</v>
      </c>
      <c r="F9247" t="s">
        <v>15</v>
      </c>
      <c r="G9247">
        <v>5</v>
      </c>
      <c r="H9247" s="5">
        <v>96.93</v>
      </c>
      <c r="I9247" s="5">
        <v>0.05</v>
      </c>
      <c r="J9247" s="5">
        <v>460.41750000000002</v>
      </c>
      <c r="K9247" s="5">
        <v>94.496455138351692</v>
      </c>
      <c r="L9247">
        <f>YEAR(SalesData[Order Date])</f>
        <v>2025</v>
      </c>
      <c r="M9247">
        <f>MONTH(SalesData[Order Date])</f>
        <v>3</v>
      </c>
      <c r="N9247" t="str">
        <f>TEXT(SalesData[[#This Row],[Order Date]], "mmmm")</f>
        <v>March</v>
      </c>
      <c r="O9247" s="7">
        <f>IF(SalesData[Sales]=0,0,SalesData[Profit]/SalesData[Sales])</f>
        <v>0.20524079805470402</v>
      </c>
      <c r="P9247" s="8">
        <f t="shared" si="144"/>
        <v>1.0316723408645414E-4</v>
      </c>
      <c r="Q9247" t="str">
        <f>IF(SalesData[[#This Row],[Discount]]&gt;0, "Yes", "No")</f>
        <v>Yes</v>
      </c>
      <c r="R9247" t="str">
        <f>TEXT(SalesData[[#This Row],[Order Date]],"mmm-yyyy")</f>
        <v>Mar-2025</v>
      </c>
      <c r="S9247">
        <f>YEAR(SalesData[[#This Row],[Order Date]])*100 + MONTH(SalesData[[#This Row],[Order Date]])</f>
        <v>202503</v>
      </c>
    </row>
    <row r="9248" spans="1:19" x14ac:dyDescent="0.3">
      <c r="A9248" t="s">
        <v>11099</v>
      </c>
      <c r="B9248" s="3">
        <v>45728</v>
      </c>
      <c r="C9248" t="s">
        <v>11100</v>
      </c>
      <c r="D9248" t="s">
        <v>13</v>
      </c>
      <c r="E9248" t="s">
        <v>19</v>
      </c>
      <c r="F9248" t="s">
        <v>53</v>
      </c>
      <c r="G9248">
        <v>9</v>
      </c>
      <c r="H9248" s="5">
        <v>780.17</v>
      </c>
      <c r="I9248" s="5">
        <v>0.11</v>
      </c>
      <c r="J9248" s="5">
        <v>6249.1616999999997</v>
      </c>
      <c r="K9248" s="5">
        <v>1600.672868752034</v>
      </c>
      <c r="L9248">
        <f>YEAR(SalesData[Order Date])</f>
        <v>2025</v>
      </c>
      <c r="M9248">
        <f>MONTH(SalesData[Order Date])</f>
        <v>3</v>
      </c>
      <c r="N9248" t="str">
        <f>TEXT(SalesData[[#This Row],[Order Date]], "mmmm")</f>
        <v>March</v>
      </c>
      <c r="O9248" s="7">
        <f>IF(SalesData[Sales]=0,0,SalesData[Profit]/SalesData[Sales])</f>
        <v>0.25614201481648874</v>
      </c>
      <c r="P9248" s="8">
        <f t="shared" si="144"/>
        <v>1.5666101262830182E-5</v>
      </c>
      <c r="Q9248" t="str">
        <f>IF(SalesData[[#This Row],[Discount]]&gt;0, "Yes", "No")</f>
        <v>Yes</v>
      </c>
      <c r="R9248" t="str">
        <f>TEXT(SalesData[[#This Row],[Order Date]],"mmm-yyyy")</f>
        <v>Mar-2025</v>
      </c>
      <c r="S9248">
        <f>YEAR(SalesData[[#This Row],[Order Date]])*100 + MONTH(SalesData[[#This Row],[Order Date]])</f>
        <v>202503</v>
      </c>
    </row>
    <row r="9249" spans="1:19" x14ac:dyDescent="0.3">
      <c r="A9249" t="s">
        <v>11105</v>
      </c>
      <c r="B9249" s="3">
        <v>45735</v>
      </c>
      <c r="C9249" t="s">
        <v>11106</v>
      </c>
      <c r="D9249" t="s">
        <v>13</v>
      </c>
      <c r="E9249" t="s">
        <v>19</v>
      </c>
      <c r="F9249" t="s">
        <v>20</v>
      </c>
      <c r="G9249">
        <v>8</v>
      </c>
      <c r="H9249" s="5">
        <v>868.1</v>
      </c>
      <c r="I9249" s="5">
        <v>0.2</v>
      </c>
      <c r="J9249" s="5">
        <v>5555.84</v>
      </c>
      <c r="K9249" s="5">
        <v>576.08757305810514</v>
      </c>
      <c r="L9249">
        <f>YEAR(SalesData[Order Date])</f>
        <v>2025</v>
      </c>
      <c r="M9249">
        <f>MONTH(SalesData[Order Date])</f>
        <v>3</v>
      </c>
      <c r="N9249" t="str">
        <f>TEXT(SalesData[[#This Row],[Order Date]], "mmmm")</f>
        <v>March</v>
      </c>
      <c r="O9249" s="7">
        <f>IF(SalesData[Sales]=0,0,SalesData[Profit]/SalesData[Sales])</f>
        <v>0.10369045419920392</v>
      </c>
      <c r="P9249" s="8">
        <f t="shared" si="144"/>
        <v>2.8798525515493607E-5</v>
      </c>
      <c r="Q9249" t="str">
        <f>IF(SalesData[[#This Row],[Discount]]&gt;0, "Yes", "No")</f>
        <v>Yes</v>
      </c>
      <c r="R9249" t="str">
        <f>TEXT(SalesData[[#This Row],[Order Date]],"mmm-yyyy")</f>
        <v>Mar-2025</v>
      </c>
      <c r="S9249">
        <f>YEAR(SalesData[[#This Row],[Order Date]])*100 + MONTH(SalesData[[#This Row],[Order Date]])</f>
        <v>202503</v>
      </c>
    </row>
    <row r="9250" spans="1:19" x14ac:dyDescent="0.3">
      <c r="A9250" t="s">
        <v>11154</v>
      </c>
      <c r="B9250" s="3">
        <v>45745</v>
      </c>
      <c r="C9250" t="s">
        <v>11155</v>
      </c>
      <c r="D9250" t="s">
        <v>13</v>
      </c>
      <c r="E9250" t="s">
        <v>26</v>
      </c>
      <c r="F9250" t="s">
        <v>15</v>
      </c>
      <c r="G9250">
        <v>9</v>
      </c>
      <c r="H9250" s="5">
        <v>930.71</v>
      </c>
      <c r="I9250" s="5">
        <v>0.19</v>
      </c>
      <c r="J9250" s="5">
        <v>6784.8759</v>
      </c>
      <c r="K9250" s="5">
        <v>594.2769103837029</v>
      </c>
      <c r="L9250">
        <f>YEAR(SalesData[Order Date])</f>
        <v>2025</v>
      </c>
      <c r="M9250">
        <f>MONTH(SalesData[Order Date])</f>
        <v>3</v>
      </c>
      <c r="N9250" t="str">
        <f>TEXT(SalesData[[#This Row],[Order Date]], "mmmm")</f>
        <v>March</v>
      </c>
      <c r="O9250" s="7">
        <f>IF(SalesData[Sales]=0,0,SalesData[Profit]/SalesData[Sales])</f>
        <v>8.7588471645251895E-2</v>
      </c>
      <c r="P9250" s="8">
        <f t="shared" si="144"/>
        <v>2.2682802496063342E-5</v>
      </c>
      <c r="Q9250" t="str">
        <f>IF(SalesData[[#This Row],[Discount]]&gt;0, "Yes", "No")</f>
        <v>Yes</v>
      </c>
      <c r="R9250" t="str">
        <f>TEXT(SalesData[[#This Row],[Order Date]],"mmm-yyyy")</f>
        <v>Mar-2025</v>
      </c>
      <c r="S9250">
        <f>YEAR(SalesData[[#This Row],[Order Date]])*100 + MONTH(SalesData[[#This Row],[Order Date]])</f>
        <v>202503</v>
      </c>
    </row>
    <row r="9251" spans="1:19" x14ac:dyDescent="0.3">
      <c r="A9251" t="s">
        <v>11228</v>
      </c>
      <c r="B9251" s="3">
        <v>45736</v>
      </c>
      <c r="C9251" t="s">
        <v>11229</v>
      </c>
      <c r="D9251" t="s">
        <v>23</v>
      </c>
      <c r="E9251" t="s">
        <v>19</v>
      </c>
      <c r="F9251" t="s">
        <v>15</v>
      </c>
      <c r="G9251">
        <v>9</v>
      </c>
      <c r="H9251" s="5">
        <v>712.45</v>
      </c>
      <c r="I9251" s="5">
        <v>0.22</v>
      </c>
      <c r="J9251" s="5">
        <v>5001.3990000000003</v>
      </c>
      <c r="K9251" s="5">
        <v>1137.5535837614809</v>
      </c>
      <c r="L9251">
        <f>YEAR(SalesData[Order Date])</f>
        <v>2025</v>
      </c>
      <c r="M9251">
        <f>MONTH(SalesData[Order Date])</f>
        <v>3</v>
      </c>
      <c r="N9251" t="str">
        <f>TEXT(SalesData[[#This Row],[Order Date]], "mmmm")</f>
        <v>March</v>
      </c>
      <c r="O9251" s="7">
        <f>IF(SalesData[Sales]=0,0,SalesData[Profit]/SalesData[Sales])</f>
        <v>0.22744707706013476</v>
      </c>
      <c r="P9251" s="8">
        <f t="shared" si="144"/>
        <v>3.431039995009396E-5</v>
      </c>
      <c r="Q9251" t="str">
        <f>IF(SalesData[[#This Row],[Discount]]&gt;0, "Yes", "No")</f>
        <v>Yes</v>
      </c>
      <c r="R9251" t="str">
        <f>TEXT(SalesData[[#This Row],[Order Date]],"mmm-yyyy")</f>
        <v>Mar-2025</v>
      </c>
      <c r="S9251">
        <f>YEAR(SalesData[[#This Row],[Order Date]])*100 + MONTH(SalesData[[#This Row],[Order Date]])</f>
        <v>202503</v>
      </c>
    </row>
    <row r="9252" spans="1:19" x14ac:dyDescent="0.3">
      <c r="A9252" t="s">
        <v>11305</v>
      </c>
      <c r="B9252" s="3">
        <v>45737</v>
      </c>
      <c r="C9252" t="s">
        <v>11306</v>
      </c>
      <c r="D9252" t="s">
        <v>30</v>
      </c>
      <c r="E9252" t="s">
        <v>14</v>
      </c>
      <c r="F9252" t="s">
        <v>34</v>
      </c>
      <c r="G9252">
        <v>8</v>
      </c>
      <c r="H9252" s="5">
        <v>539.70000000000005</v>
      </c>
      <c r="I9252" s="5">
        <v>0.14000000000000001</v>
      </c>
      <c r="J9252" s="5">
        <v>3713.136</v>
      </c>
      <c r="K9252" s="5">
        <v>323.71782593188681</v>
      </c>
      <c r="L9252">
        <f>YEAR(SalesData[Order Date])</f>
        <v>2025</v>
      </c>
      <c r="M9252">
        <f>MONTH(SalesData[Order Date])</f>
        <v>3</v>
      </c>
      <c r="N9252" t="str">
        <f>TEXT(SalesData[[#This Row],[Order Date]], "mmmm")</f>
        <v>March</v>
      </c>
      <c r="O9252" s="7">
        <f>IF(SalesData[Sales]=0,0,SalesData[Profit]/SalesData[Sales])</f>
        <v>8.7181785405082604E-2</v>
      </c>
      <c r="P9252" s="8">
        <f t="shared" si="144"/>
        <v>3.2425421530479896E-5</v>
      </c>
      <c r="Q9252" t="str">
        <f>IF(SalesData[[#This Row],[Discount]]&gt;0, "Yes", "No")</f>
        <v>Yes</v>
      </c>
      <c r="R9252" t="str">
        <f>TEXT(SalesData[[#This Row],[Order Date]],"mmm-yyyy")</f>
        <v>Mar-2025</v>
      </c>
      <c r="S9252">
        <f>YEAR(SalesData[[#This Row],[Order Date]])*100 + MONTH(SalesData[[#This Row],[Order Date]])</f>
        <v>202503</v>
      </c>
    </row>
    <row r="9253" spans="1:19" x14ac:dyDescent="0.3">
      <c r="A9253" t="s">
        <v>11326</v>
      </c>
      <c r="B9253" s="3">
        <v>45735</v>
      </c>
      <c r="C9253" t="s">
        <v>11327</v>
      </c>
      <c r="D9253" t="s">
        <v>23</v>
      </c>
      <c r="E9253" t="s">
        <v>26</v>
      </c>
      <c r="F9253" t="s">
        <v>44</v>
      </c>
      <c r="G9253">
        <v>3</v>
      </c>
      <c r="H9253" s="5">
        <v>195.52</v>
      </c>
      <c r="I9253" s="5">
        <v>7.0000000000000007E-2</v>
      </c>
      <c r="J9253" s="5">
        <v>545.50080000000003</v>
      </c>
      <c r="K9253" s="5">
        <v>32.855093416519232</v>
      </c>
      <c r="L9253">
        <f>YEAR(SalesData[Order Date])</f>
        <v>2025</v>
      </c>
      <c r="M9253">
        <f>MONTH(SalesData[Order Date])</f>
        <v>3</v>
      </c>
      <c r="N9253" t="str">
        <f>TEXT(SalesData[[#This Row],[Order Date]], "mmmm")</f>
        <v>March</v>
      </c>
      <c r="O9253" s="7">
        <f>IF(SalesData[Sales]=0,0,SalesData[Profit]/SalesData[Sales])</f>
        <v>6.0229230491539575E-2</v>
      </c>
      <c r="P9253" s="8">
        <f t="shared" si="144"/>
        <v>1.1933987997817785E-4</v>
      </c>
      <c r="Q9253" t="str">
        <f>IF(SalesData[[#This Row],[Discount]]&gt;0, "Yes", "No")</f>
        <v>Yes</v>
      </c>
      <c r="R9253" t="str">
        <f>TEXT(SalesData[[#This Row],[Order Date]],"mmm-yyyy")</f>
        <v>Mar-2025</v>
      </c>
      <c r="S9253">
        <f>YEAR(SalesData[[#This Row],[Order Date]])*100 + MONTH(SalesData[[#This Row],[Order Date]])</f>
        <v>202503</v>
      </c>
    </row>
    <row r="9254" spans="1:19" x14ac:dyDescent="0.3">
      <c r="A9254" t="s">
        <v>11350</v>
      </c>
      <c r="B9254" s="3">
        <v>45732</v>
      </c>
      <c r="C9254" t="s">
        <v>11351</v>
      </c>
      <c r="D9254" t="s">
        <v>23</v>
      </c>
      <c r="E9254" t="s">
        <v>26</v>
      </c>
      <c r="F9254" t="s">
        <v>31</v>
      </c>
      <c r="G9254">
        <v>6</v>
      </c>
      <c r="H9254" s="5">
        <v>549.16999999999996</v>
      </c>
      <c r="I9254" s="5">
        <v>0.05</v>
      </c>
      <c r="J9254" s="5">
        <v>3130.2689999999989</v>
      </c>
      <c r="K9254" s="5">
        <v>522.97296302025086</v>
      </c>
      <c r="L9254">
        <f>YEAR(SalesData[Order Date])</f>
        <v>2025</v>
      </c>
      <c r="M9254">
        <f>MONTH(SalesData[Order Date])</f>
        <v>3</v>
      </c>
      <c r="N9254" t="str">
        <f>TEXT(SalesData[[#This Row],[Order Date]], "mmmm")</f>
        <v>March</v>
      </c>
      <c r="O9254" s="7">
        <f>IF(SalesData[Sales]=0,0,SalesData[Profit]/SalesData[Sales])</f>
        <v>0.16706965536196763</v>
      </c>
      <c r="P9254" s="8">
        <f t="shared" si="144"/>
        <v>1.5174414722824144E-5</v>
      </c>
      <c r="Q9254" t="str">
        <f>IF(SalesData[[#This Row],[Discount]]&gt;0, "Yes", "No")</f>
        <v>Yes</v>
      </c>
      <c r="R9254" t="str">
        <f>TEXT(SalesData[[#This Row],[Order Date]],"mmm-yyyy")</f>
        <v>Mar-2025</v>
      </c>
      <c r="S9254">
        <f>YEAR(SalesData[[#This Row],[Order Date]])*100 + MONTH(SalesData[[#This Row],[Order Date]])</f>
        <v>202503</v>
      </c>
    </row>
    <row r="9255" spans="1:19" x14ac:dyDescent="0.3">
      <c r="A9255" t="s">
        <v>11362</v>
      </c>
      <c r="B9255" s="3">
        <v>45743</v>
      </c>
      <c r="C9255" t="s">
        <v>11363</v>
      </c>
      <c r="D9255" t="s">
        <v>18</v>
      </c>
      <c r="E9255" t="s">
        <v>26</v>
      </c>
      <c r="F9255" t="s">
        <v>39</v>
      </c>
      <c r="G9255">
        <v>6</v>
      </c>
      <c r="H9255" s="5">
        <v>983.47</v>
      </c>
      <c r="I9255" s="5">
        <v>0.01</v>
      </c>
      <c r="J9255" s="5">
        <v>5841.8117999999986</v>
      </c>
      <c r="K9255" s="5">
        <v>1311.3885013350171</v>
      </c>
      <c r="L9255">
        <f>YEAR(SalesData[Order Date])</f>
        <v>2025</v>
      </c>
      <c r="M9255">
        <f>MONTH(SalesData[Order Date])</f>
        <v>3</v>
      </c>
      <c r="N9255" t="str">
        <f>TEXT(SalesData[[#This Row],[Order Date]], "mmmm")</f>
        <v>March</v>
      </c>
      <c r="O9255" s="7">
        <f>IF(SalesData[Sales]=0,0,SalesData[Profit]/SalesData[Sales])</f>
        <v>0.22448318197019243</v>
      </c>
      <c r="P9255" s="8">
        <f t="shared" si="144"/>
        <v>1.6946797224792487E-6</v>
      </c>
      <c r="Q9255" t="str">
        <f>IF(SalesData[[#This Row],[Discount]]&gt;0, "Yes", "No")</f>
        <v>Yes</v>
      </c>
      <c r="R9255" t="str">
        <f>TEXT(SalesData[[#This Row],[Order Date]],"mmm-yyyy")</f>
        <v>Mar-2025</v>
      </c>
      <c r="S9255">
        <f>YEAR(SalesData[[#This Row],[Order Date]])*100 + MONTH(SalesData[[#This Row],[Order Date]])</f>
        <v>202503</v>
      </c>
    </row>
    <row r="9256" spans="1:19" x14ac:dyDescent="0.3">
      <c r="A9256" t="s">
        <v>11364</v>
      </c>
      <c r="B9256" s="3">
        <v>45742</v>
      </c>
      <c r="C9256" t="s">
        <v>11365</v>
      </c>
      <c r="D9256" t="s">
        <v>23</v>
      </c>
      <c r="E9256" t="s">
        <v>26</v>
      </c>
      <c r="F9256" t="s">
        <v>20</v>
      </c>
      <c r="G9256">
        <v>3</v>
      </c>
      <c r="H9256" s="5">
        <v>177.48</v>
      </c>
      <c r="I9256" s="5">
        <v>0.16</v>
      </c>
      <c r="J9256" s="5">
        <v>447.24959999999987</v>
      </c>
      <c r="K9256" s="5">
        <v>95.644869163626581</v>
      </c>
      <c r="L9256">
        <f>YEAR(SalesData[Order Date])</f>
        <v>2025</v>
      </c>
      <c r="M9256">
        <f>MONTH(SalesData[Order Date])</f>
        <v>3</v>
      </c>
      <c r="N9256" t="str">
        <f>TEXT(SalesData[[#This Row],[Order Date]], "mmmm")</f>
        <v>March</v>
      </c>
      <c r="O9256" s="7">
        <f>IF(SalesData[Sales]=0,0,SalesData[Profit]/SalesData[Sales])</f>
        <v>0.21385121230656576</v>
      </c>
      <c r="P9256" s="8">
        <f t="shared" si="144"/>
        <v>3.0050334309969203E-4</v>
      </c>
      <c r="Q9256" t="str">
        <f>IF(SalesData[[#This Row],[Discount]]&gt;0, "Yes", "No")</f>
        <v>Yes</v>
      </c>
      <c r="R9256" t="str">
        <f>TEXT(SalesData[[#This Row],[Order Date]],"mmm-yyyy")</f>
        <v>Mar-2025</v>
      </c>
      <c r="S9256">
        <f>YEAR(SalesData[[#This Row],[Order Date]])*100 + MONTH(SalesData[[#This Row],[Order Date]])</f>
        <v>202503</v>
      </c>
    </row>
    <row r="9257" spans="1:19" x14ac:dyDescent="0.3">
      <c r="A9257" t="s">
        <v>11371</v>
      </c>
      <c r="B9257" s="3">
        <v>45735</v>
      </c>
      <c r="C9257" t="s">
        <v>11372</v>
      </c>
      <c r="D9257" t="s">
        <v>23</v>
      </c>
      <c r="E9257" t="s">
        <v>14</v>
      </c>
      <c r="F9257" t="s">
        <v>27</v>
      </c>
      <c r="G9257">
        <v>9</v>
      </c>
      <c r="H9257" s="5">
        <v>672.09</v>
      </c>
      <c r="I9257" s="5">
        <v>0</v>
      </c>
      <c r="J9257" s="5">
        <v>6048.81</v>
      </c>
      <c r="K9257" s="5">
        <v>1087.7166655632941</v>
      </c>
      <c r="L9257">
        <f>YEAR(SalesData[Order Date])</f>
        <v>2025</v>
      </c>
      <c r="M9257">
        <f>MONTH(SalesData[Order Date])</f>
        <v>3</v>
      </c>
      <c r="N9257" t="str">
        <f>TEXT(SalesData[[#This Row],[Order Date]], "mmmm")</f>
        <v>March</v>
      </c>
      <c r="O9257" s="7">
        <f>IF(SalesData[Sales]=0,0,SalesData[Profit]/SalesData[Sales])</f>
        <v>0.17982324879824196</v>
      </c>
      <c r="P9257" s="8">
        <f t="shared" si="144"/>
        <v>0</v>
      </c>
      <c r="Q9257" t="str">
        <f>IF(SalesData[[#This Row],[Discount]]&gt;0, "Yes", "No")</f>
        <v>No</v>
      </c>
      <c r="R9257" t="str">
        <f>TEXT(SalesData[[#This Row],[Order Date]],"mmm-yyyy")</f>
        <v>Mar-2025</v>
      </c>
      <c r="S9257">
        <f>YEAR(SalesData[[#This Row],[Order Date]])*100 + MONTH(SalesData[[#This Row],[Order Date]])</f>
        <v>202503</v>
      </c>
    </row>
    <row r="9258" spans="1:19" x14ac:dyDescent="0.3">
      <c r="A9258" t="s">
        <v>11375</v>
      </c>
      <c r="B9258" s="3">
        <v>45737</v>
      </c>
      <c r="C9258" t="s">
        <v>11376</v>
      </c>
      <c r="D9258" t="s">
        <v>13</v>
      </c>
      <c r="E9258" t="s">
        <v>14</v>
      </c>
      <c r="F9258" t="s">
        <v>15</v>
      </c>
      <c r="G9258">
        <v>8</v>
      </c>
      <c r="H9258" s="5">
        <v>585.53</v>
      </c>
      <c r="I9258" s="5">
        <v>0.23</v>
      </c>
      <c r="J9258" s="5">
        <v>3606.8647999999998</v>
      </c>
      <c r="K9258" s="5">
        <v>1034.807696230461</v>
      </c>
      <c r="L9258">
        <f>YEAR(SalesData[Order Date])</f>
        <v>2025</v>
      </c>
      <c r="M9258">
        <f>MONTH(SalesData[Order Date])</f>
        <v>3</v>
      </c>
      <c r="N9258" t="str">
        <f>TEXT(SalesData[[#This Row],[Order Date]], "mmmm")</f>
        <v>March</v>
      </c>
      <c r="O9258" s="7">
        <f>IF(SalesData[Sales]=0,0,SalesData[Profit]/SalesData[Sales])</f>
        <v>0.28689949682351862</v>
      </c>
      <c r="P9258" s="8">
        <f t="shared" si="144"/>
        <v>4.9100814646559535E-5</v>
      </c>
      <c r="Q9258" t="str">
        <f>IF(SalesData[[#This Row],[Discount]]&gt;0, "Yes", "No")</f>
        <v>Yes</v>
      </c>
      <c r="R9258" t="str">
        <f>TEXT(SalesData[[#This Row],[Order Date]],"mmm-yyyy")</f>
        <v>Mar-2025</v>
      </c>
      <c r="S9258">
        <f>YEAR(SalesData[[#This Row],[Order Date]])*100 + MONTH(SalesData[[#This Row],[Order Date]])</f>
        <v>202503</v>
      </c>
    </row>
    <row r="9259" spans="1:19" x14ac:dyDescent="0.3">
      <c r="A9259" t="s">
        <v>11381</v>
      </c>
      <c r="B9259" s="3">
        <v>45739</v>
      </c>
      <c r="C9259" t="s">
        <v>11382</v>
      </c>
      <c r="D9259" t="s">
        <v>23</v>
      </c>
      <c r="E9259" t="s">
        <v>14</v>
      </c>
      <c r="F9259" t="s">
        <v>39</v>
      </c>
      <c r="G9259">
        <v>7</v>
      </c>
      <c r="H9259" s="5">
        <v>110.4</v>
      </c>
      <c r="I9259" s="5">
        <v>0.09</v>
      </c>
      <c r="J9259" s="5">
        <v>703.24800000000005</v>
      </c>
      <c r="K9259" s="5">
        <v>128.00864774321721</v>
      </c>
      <c r="L9259">
        <f>YEAR(SalesData[Order Date])</f>
        <v>2025</v>
      </c>
      <c r="M9259">
        <f>MONTH(SalesData[Order Date])</f>
        <v>3</v>
      </c>
      <c r="N9259" t="str">
        <f>TEXT(SalesData[[#This Row],[Order Date]], "mmmm")</f>
        <v>March</v>
      </c>
      <c r="O9259" s="7">
        <f>IF(SalesData[Sales]=0,0,SalesData[Profit]/SalesData[Sales])</f>
        <v>0.18202490123429743</v>
      </c>
      <c r="P9259" s="8">
        <f t="shared" si="144"/>
        <v>1.1645962732919253E-4</v>
      </c>
      <c r="Q9259" t="str">
        <f>IF(SalesData[[#This Row],[Discount]]&gt;0, "Yes", "No")</f>
        <v>Yes</v>
      </c>
      <c r="R9259" t="str">
        <f>TEXT(SalesData[[#This Row],[Order Date]],"mmm-yyyy")</f>
        <v>Mar-2025</v>
      </c>
      <c r="S9259">
        <f>YEAR(SalesData[[#This Row],[Order Date]])*100 + MONTH(SalesData[[#This Row],[Order Date]])</f>
        <v>202503</v>
      </c>
    </row>
    <row r="9260" spans="1:19" x14ac:dyDescent="0.3">
      <c r="A9260" t="s">
        <v>11431</v>
      </c>
      <c r="B9260" s="3">
        <v>45733</v>
      </c>
      <c r="C9260" t="s">
        <v>11432</v>
      </c>
      <c r="D9260" t="s">
        <v>13</v>
      </c>
      <c r="E9260" t="s">
        <v>19</v>
      </c>
      <c r="F9260" t="s">
        <v>34</v>
      </c>
      <c r="G9260">
        <v>7</v>
      </c>
      <c r="H9260" s="5">
        <v>339.8</v>
      </c>
      <c r="I9260" s="5">
        <v>0.12</v>
      </c>
      <c r="J9260" s="5">
        <v>2093.1680000000001</v>
      </c>
      <c r="K9260" s="5">
        <v>449.38301419302502</v>
      </c>
      <c r="L9260">
        <f>YEAR(SalesData[Order Date])</f>
        <v>2025</v>
      </c>
      <c r="M9260">
        <f>MONTH(SalesData[Order Date])</f>
        <v>3</v>
      </c>
      <c r="N9260" t="str">
        <f>TEXT(SalesData[[#This Row],[Order Date]], "mmmm")</f>
        <v>March</v>
      </c>
      <c r="O9260" s="7">
        <f>IF(SalesData[Sales]=0,0,SalesData[Profit]/SalesData[Sales])</f>
        <v>0.21469037086035378</v>
      </c>
      <c r="P9260" s="8">
        <f t="shared" si="144"/>
        <v>5.0449844446312956E-5</v>
      </c>
      <c r="Q9260" t="str">
        <f>IF(SalesData[[#This Row],[Discount]]&gt;0, "Yes", "No")</f>
        <v>Yes</v>
      </c>
      <c r="R9260" t="str">
        <f>TEXT(SalesData[[#This Row],[Order Date]],"mmm-yyyy")</f>
        <v>Mar-2025</v>
      </c>
      <c r="S9260">
        <f>YEAR(SalesData[[#This Row],[Order Date]])*100 + MONTH(SalesData[[#This Row],[Order Date]])</f>
        <v>202503</v>
      </c>
    </row>
    <row r="9261" spans="1:19" x14ac:dyDescent="0.3">
      <c r="A9261" t="s">
        <v>11510</v>
      </c>
      <c r="B9261" s="3">
        <v>45721</v>
      </c>
      <c r="C9261" t="s">
        <v>11511</v>
      </c>
      <c r="D9261" t="s">
        <v>23</v>
      </c>
      <c r="E9261" t="s">
        <v>26</v>
      </c>
      <c r="F9261" t="s">
        <v>31</v>
      </c>
      <c r="G9261">
        <v>6</v>
      </c>
      <c r="H9261" s="5">
        <v>808.04</v>
      </c>
      <c r="I9261" s="5">
        <v>0.12</v>
      </c>
      <c r="J9261" s="5">
        <v>4266.4512000000004</v>
      </c>
      <c r="K9261" s="5">
        <v>731.83839687616364</v>
      </c>
      <c r="L9261">
        <f>YEAR(SalesData[Order Date])</f>
        <v>2025</v>
      </c>
      <c r="M9261">
        <f>MONTH(SalesData[Order Date])</f>
        <v>3</v>
      </c>
      <c r="N9261" t="str">
        <f>TEXT(SalesData[[#This Row],[Order Date]], "mmmm")</f>
        <v>March</v>
      </c>
      <c r="O9261" s="7">
        <f>IF(SalesData[Sales]=0,0,SalesData[Profit]/SalesData[Sales])</f>
        <v>0.17153328669882914</v>
      </c>
      <c r="P9261" s="8">
        <f t="shared" si="144"/>
        <v>2.4751249938121876E-5</v>
      </c>
      <c r="Q9261" t="str">
        <f>IF(SalesData[[#This Row],[Discount]]&gt;0, "Yes", "No")</f>
        <v>Yes</v>
      </c>
      <c r="R9261" t="str">
        <f>TEXT(SalesData[[#This Row],[Order Date]],"mmm-yyyy")</f>
        <v>Mar-2025</v>
      </c>
      <c r="S9261">
        <f>YEAR(SalesData[[#This Row],[Order Date]])*100 + MONTH(SalesData[[#This Row],[Order Date]])</f>
        <v>202503</v>
      </c>
    </row>
    <row r="9262" spans="1:19" x14ac:dyDescent="0.3">
      <c r="A9262" t="s">
        <v>11544</v>
      </c>
      <c r="B9262" s="3">
        <v>45717</v>
      </c>
      <c r="C9262" t="s">
        <v>11545</v>
      </c>
      <c r="D9262" t="s">
        <v>18</v>
      </c>
      <c r="E9262" t="s">
        <v>19</v>
      </c>
      <c r="F9262" t="s">
        <v>44</v>
      </c>
      <c r="G9262">
        <v>3</v>
      </c>
      <c r="H9262" s="5">
        <v>456.74</v>
      </c>
      <c r="I9262" s="5">
        <v>0.04</v>
      </c>
      <c r="J9262" s="5">
        <v>1315.4112</v>
      </c>
      <c r="K9262" s="5">
        <v>388.58735338139189</v>
      </c>
      <c r="L9262">
        <f>YEAR(SalesData[Order Date])</f>
        <v>2025</v>
      </c>
      <c r="M9262">
        <f>MONTH(SalesData[Order Date])</f>
        <v>3</v>
      </c>
      <c r="N9262" t="str">
        <f>TEXT(SalesData[[#This Row],[Order Date]], "mmmm")</f>
        <v>March</v>
      </c>
      <c r="O9262" s="7">
        <f>IF(SalesData[Sales]=0,0,SalesData[Profit]/SalesData[Sales])</f>
        <v>0.29541131577820828</v>
      </c>
      <c r="P9262" s="8">
        <f t="shared" si="144"/>
        <v>2.9192392462524265E-5</v>
      </c>
      <c r="Q9262" t="str">
        <f>IF(SalesData[[#This Row],[Discount]]&gt;0, "Yes", "No")</f>
        <v>Yes</v>
      </c>
      <c r="R9262" t="str">
        <f>TEXT(SalesData[[#This Row],[Order Date]],"mmm-yyyy")</f>
        <v>Mar-2025</v>
      </c>
      <c r="S9262">
        <f>YEAR(SalesData[[#This Row],[Order Date]])*100 + MONTH(SalesData[[#This Row],[Order Date]])</f>
        <v>202503</v>
      </c>
    </row>
    <row r="9263" spans="1:19" x14ac:dyDescent="0.3">
      <c r="A9263" t="s">
        <v>11574</v>
      </c>
      <c r="B9263" s="3">
        <v>45733</v>
      </c>
      <c r="C9263" t="s">
        <v>11575</v>
      </c>
      <c r="D9263" t="s">
        <v>23</v>
      </c>
      <c r="E9263" t="s">
        <v>14</v>
      </c>
      <c r="F9263" t="s">
        <v>53</v>
      </c>
      <c r="G9263">
        <v>6</v>
      </c>
      <c r="H9263" s="5">
        <v>104.43</v>
      </c>
      <c r="I9263" s="5">
        <v>0.28999999999999998</v>
      </c>
      <c r="J9263" s="5">
        <v>444.87180000000001</v>
      </c>
      <c r="K9263" s="5">
        <v>56.862963985986589</v>
      </c>
      <c r="L9263">
        <f>YEAR(SalesData[Order Date])</f>
        <v>2025</v>
      </c>
      <c r="M9263">
        <f>MONTH(SalesData[Order Date])</f>
        <v>3</v>
      </c>
      <c r="N9263" t="str">
        <f>TEXT(SalesData[[#This Row],[Order Date]], "mmmm")</f>
        <v>March</v>
      </c>
      <c r="O9263" s="7">
        <f>IF(SalesData[Sales]=0,0,SalesData[Profit]/SalesData[Sales])</f>
        <v>0.1278187648351426</v>
      </c>
      <c r="P9263" s="8">
        <f t="shared" si="144"/>
        <v>4.628299658463404E-4</v>
      </c>
      <c r="Q9263" t="str">
        <f>IF(SalesData[[#This Row],[Discount]]&gt;0, "Yes", "No")</f>
        <v>Yes</v>
      </c>
      <c r="R9263" t="str">
        <f>TEXT(SalesData[[#This Row],[Order Date]],"mmm-yyyy")</f>
        <v>Mar-2025</v>
      </c>
      <c r="S9263">
        <f>YEAR(SalesData[[#This Row],[Order Date]])*100 + MONTH(SalesData[[#This Row],[Order Date]])</f>
        <v>202503</v>
      </c>
    </row>
    <row r="9264" spans="1:19" x14ac:dyDescent="0.3">
      <c r="A9264" t="s">
        <v>11595</v>
      </c>
      <c r="B9264" s="3">
        <v>45728</v>
      </c>
      <c r="C9264" t="s">
        <v>11596</v>
      </c>
      <c r="D9264" t="s">
        <v>23</v>
      </c>
      <c r="E9264" t="s">
        <v>14</v>
      </c>
      <c r="F9264" t="s">
        <v>34</v>
      </c>
      <c r="G9264">
        <v>1</v>
      </c>
      <c r="H9264" s="5">
        <v>754.47</v>
      </c>
      <c r="I9264" s="5">
        <v>0.01</v>
      </c>
      <c r="J9264" s="5">
        <v>746.92529999999999</v>
      </c>
      <c r="K9264" s="5">
        <v>132.19335951283</v>
      </c>
      <c r="L9264">
        <f>YEAR(SalesData[Order Date])</f>
        <v>2025</v>
      </c>
      <c r="M9264">
        <f>MONTH(SalesData[Order Date])</f>
        <v>3</v>
      </c>
      <c r="N9264" t="str">
        <f>TEXT(SalesData[[#This Row],[Order Date]], "mmmm")</f>
        <v>March</v>
      </c>
      <c r="O9264" s="7">
        <f>IF(SalesData[Sales]=0,0,SalesData[Profit]/SalesData[Sales])</f>
        <v>0.17698337372268685</v>
      </c>
      <c r="P9264" s="8">
        <f t="shared" si="144"/>
        <v>1.3254337481940965E-5</v>
      </c>
      <c r="Q9264" t="str">
        <f>IF(SalesData[[#This Row],[Discount]]&gt;0, "Yes", "No")</f>
        <v>Yes</v>
      </c>
      <c r="R9264" t="str">
        <f>TEXT(SalesData[[#This Row],[Order Date]],"mmm-yyyy")</f>
        <v>Mar-2025</v>
      </c>
      <c r="S9264">
        <f>YEAR(SalesData[[#This Row],[Order Date]])*100 + MONTH(SalesData[[#This Row],[Order Date]])</f>
        <v>202503</v>
      </c>
    </row>
    <row r="9265" spans="1:19" x14ac:dyDescent="0.3">
      <c r="A9265" t="s">
        <v>11672</v>
      </c>
      <c r="B9265" s="3">
        <v>45729</v>
      </c>
      <c r="C9265" t="s">
        <v>11673</v>
      </c>
      <c r="D9265" t="s">
        <v>13</v>
      </c>
      <c r="E9265" t="s">
        <v>19</v>
      </c>
      <c r="F9265" t="s">
        <v>31</v>
      </c>
      <c r="G9265">
        <v>6</v>
      </c>
      <c r="H9265" s="5">
        <v>592.71</v>
      </c>
      <c r="I9265" s="5">
        <v>0.25</v>
      </c>
      <c r="J9265" s="5">
        <v>2667.1950000000002</v>
      </c>
      <c r="K9265" s="5">
        <v>518.31418112579013</v>
      </c>
      <c r="L9265">
        <f>YEAR(SalesData[Order Date])</f>
        <v>2025</v>
      </c>
      <c r="M9265">
        <f>MONTH(SalesData[Order Date])</f>
        <v>3</v>
      </c>
      <c r="N9265" t="str">
        <f>TEXT(SalesData[[#This Row],[Order Date]], "mmmm")</f>
        <v>March</v>
      </c>
      <c r="O9265" s="7">
        <f>IF(SalesData[Sales]=0,0,SalesData[Profit]/SalesData[Sales])</f>
        <v>0.19432931642635431</v>
      </c>
      <c r="P9265" s="8">
        <f t="shared" si="144"/>
        <v>7.0298572095403599E-5</v>
      </c>
      <c r="Q9265" t="str">
        <f>IF(SalesData[[#This Row],[Discount]]&gt;0, "Yes", "No")</f>
        <v>Yes</v>
      </c>
      <c r="R9265" t="str">
        <f>TEXT(SalesData[[#This Row],[Order Date]],"mmm-yyyy")</f>
        <v>Mar-2025</v>
      </c>
      <c r="S9265">
        <f>YEAR(SalesData[[#This Row],[Order Date]])*100 + MONTH(SalesData[[#This Row],[Order Date]])</f>
        <v>202503</v>
      </c>
    </row>
    <row r="9266" spans="1:19" x14ac:dyDescent="0.3">
      <c r="A9266" t="s">
        <v>11698</v>
      </c>
      <c r="B9266" s="3">
        <v>45745</v>
      </c>
      <c r="C9266" t="s">
        <v>11699</v>
      </c>
      <c r="D9266" t="s">
        <v>18</v>
      </c>
      <c r="E9266" t="s">
        <v>19</v>
      </c>
      <c r="F9266" t="s">
        <v>62</v>
      </c>
      <c r="G9266">
        <v>4</v>
      </c>
      <c r="H9266" s="5">
        <v>596.54999999999995</v>
      </c>
      <c r="I9266" s="5">
        <v>0.2</v>
      </c>
      <c r="J9266" s="5">
        <v>1908.96</v>
      </c>
      <c r="K9266" s="5">
        <v>340.43537512208098</v>
      </c>
      <c r="L9266">
        <f>YEAR(SalesData[Order Date])</f>
        <v>2025</v>
      </c>
      <c r="M9266">
        <f>MONTH(SalesData[Order Date])</f>
        <v>3</v>
      </c>
      <c r="N9266" t="str">
        <f>TEXT(SalesData[[#This Row],[Order Date]], "mmmm")</f>
        <v>March</v>
      </c>
      <c r="O9266" s="7">
        <f>IF(SalesData[Sales]=0,0,SalesData[Profit]/SalesData[Sales])</f>
        <v>0.17833552045201628</v>
      </c>
      <c r="P9266" s="8">
        <f t="shared" si="144"/>
        <v>8.381527114240216E-5</v>
      </c>
      <c r="Q9266" t="str">
        <f>IF(SalesData[[#This Row],[Discount]]&gt;0, "Yes", "No")</f>
        <v>Yes</v>
      </c>
      <c r="R9266" t="str">
        <f>TEXT(SalesData[[#This Row],[Order Date]],"mmm-yyyy")</f>
        <v>Mar-2025</v>
      </c>
      <c r="S9266">
        <f>YEAR(SalesData[[#This Row],[Order Date]])*100 + MONTH(SalesData[[#This Row],[Order Date]])</f>
        <v>202503</v>
      </c>
    </row>
    <row r="9267" spans="1:19" x14ac:dyDescent="0.3">
      <c r="A9267" t="s">
        <v>11703</v>
      </c>
      <c r="B9267" s="3">
        <v>45747</v>
      </c>
      <c r="C9267" t="s">
        <v>6219</v>
      </c>
      <c r="D9267" t="s">
        <v>18</v>
      </c>
      <c r="E9267" t="s">
        <v>19</v>
      </c>
      <c r="F9267" t="s">
        <v>91</v>
      </c>
      <c r="G9267">
        <v>2</v>
      </c>
      <c r="H9267" s="5">
        <v>727.07</v>
      </c>
      <c r="I9267" s="5">
        <v>0.11</v>
      </c>
      <c r="J9267" s="5">
        <v>1294.1846</v>
      </c>
      <c r="K9267" s="5">
        <v>137.77319063044169</v>
      </c>
      <c r="L9267">
        <f>YEAR(SalesData[Order Date])</f>
        <v>2025</v>
      </c>
      <c r="M9267">
        <f>MONTH(SalesData[Order Date])</f>
        <v>3</v>
      </c>
      <c r="N9267" t="str">
        <f>TEXT(SalesData[[#This Row],[Order Date]], "mmmm")</f>
        <v>March</v>
      </c>
      <c r="O9267" s="7">
        <f>IF(SalesData[Sales]=0,0,SalesData[Profit]/SalesData[Sales])</f>
        <v>0.10645559422546187</v>
      </c>
      <c r="P9267" s="8">
        <f t="shared" si="144"/>
        <v>7.5646086346569096E-5</v>
      </c>
      <c r="Q9267" t="str">
        <f>IF(SalesData[[#This Row],[Discount]]&gt;0, "Yes", "No")</f>
        <v>Yes</v>
      </c>
      <c r="R9267" t="str">
        <f>TEXT(SalesData[[#This Row],[Order Date]],"mmm-yyyy")</f>
        <v>Mar-2025</v>
      </c>
      <c r="S9267">
        <f>YEAR(SalesData[[#This Row],[Order Date]])*100 + MONTH(SalesData[[#This Row],[Order Date]])</f>
        <v>202503</v>
      </c>
    </row>
    <row r="9268" spans="1:19" x14ac:dyDescent="0.3">
      <c r="A9268" t="s">
        <v>11708</v>
      </c>
      <c r="B9268" s="3">
        <v>45720</v>
      </c>
      <c r="C9268" t="s">
        <v>11709</v>
      </c>
      <c r="D9268" t="s">
        <v>18</v>
      </c>
      <c r="E9268" t="s">
        <v>26</v>
      </c>
      <c r="F9268" t="s">
        <v>62</v>
      </c>
      <c r="G9268">
        <v>4</v>
      </c>
      <c r="H9268" s="5">
        <v>426.23</v>
      </c>
      <c r="I9268" s="5">
        <v>0.24</v>
      </c>
      <c r="J9268" s="5">
        <v>1295.7392</v>
      </c>
      <c r="K9268" s="5">
        <v>293.71355690727842</v>
      </c>
      <c r="L9268">
        <f>YEAR(SalesData[Order Date])</f>
        <v>2025</v>
      </c>
      <c r="M9268">
        <f>MONTH(SalesData[Order Date])</f>
        <v>3</v>
      </c>
      <c r="N9268" t="str">
        <f>TEXT(SalesData[[#This Row],[Order Date]], "mmmm")</f>
        <v>March</v>
      </c>
      <c r="O9268" s="7">
        <f>IF(SalesData[Sales]=0,0,SalesData[Profit]/SalesData[Sales])</f>
        <v>0.22667644608365511</v>
      </c>
      <c r="P9268" s="8">
        <f t="shared" si="144"/>
        <v>1.4076906834338266E-4</v>
      </c>
      <c r="Q9268" t="str">
        <f>IF(SalesData[[#This Row],[Discount]]&gt;0, "Yes", "No")</f>
        <v>Yes</v>
      </c>
      <c r="R9268" t="str">
        <f>TEXT(SalesData[[#This Row],[Order Date]],"mmm-yyyy")</f>
        <v>Mar-2025</v>
      </c>
      <c r="S9268">
        <f>YEAR(SalesData[[#This Row],[Order Date]])*100 + MONTH(SalesData[[#This Row],[Order Date]])</f>
        <v>202503</v>
      </c>
    </row>
    <row r="9269" spans="1:19" x14ac:dyDescent="0.3">
      <c r="A9269" t="s">
        <v>11741</v>
      </c>
      <c r="B9269" s="3">
        <v>45718</v>
      </c>
      <c r="C9269" t="s">
        <v>11742</v>
      </c>
      <c r="D9269" t="s">
        <v>30</v>
      </c>
      <c r="E9269" t="s">
        <v>26</v>
      </c>
      <c r="F9269" t="s">
        <v>31</v>
      </c>
      <c r="G9269">
        <v>9</v>
      </c>
      <c r="H9269" s="5">
        <v>193.13</v>
      </c>
      <c r="I9269" s="5">
        <v>0.1</v>
      </c>
      <c r="J9269" s="5">
        <v>1564.3530000000001</v>
      </c>
      <c r="K9269" s="5">
        <v>314.05835085053178</v>
      </c>
      <c r="L9269">
        <f>YEAR(SalesData[Order Date])</f>
        <v>2025</v>
      </c>
      <c r="M9269">
        <f>MONTH(SalesData[Order Date])</f>
        <v>3</v>
      </c>
      <c r="N9269" t="str">
        <f>TEXT(SalesData[[#This Row],[Order Date]], "mmmm")</f>
        <v>March</v>
      </c>
      <c r="O9269" s="7">
        <f>IF(SalesData[Sales]=0,0,SalesData[Profit]/SalesData[Sales])</f>
        <v>0.20075926012257578</v>
      </c>
      <c r="P9269" s="8">
        <f t="shared" si="144"/>
        <v>5.7531771921043397E-5</v>
      </c>
      <c r="Q9269" t="str">
        <f>IF(SalesData[[#This Row],[Discount]]&gt;0, "Yes", "No")</f>
        <v>Yes</v>
      </c>
      <c r="R9269" t="str">
        <f>TEXT(SalesData[[#This Row],[Order Date]],"mmm-yyyy")</f>
        <v>Mar-2025</v>
      </c>
      <c r="S9269">
        <f>YEAR(SalesData[[#This Row],[Order Date]])*100 + MONTH(SalesData[[#This Row],[Order Date]])</f>
        <v>202503</v>
      </c>
    </row>
    <row r="9270" spans="1:19" x14ac:dyDescent="0.3">
      <c r="A9270" t="s">
        <v>11845</v>
      </c>
      <c r="B9270" s="3">
        <v>45723</v>
      </c>
      <c r="C9270" t="s">
        <v>11846</v>
      </c>
      <c r="D9270" t="s">
        <v>23</v>
      </c>
      <c r="E9270" t="s">
        <v>14</v>
      </c>
      <c r="F9270" t="s">
        <v>39</v>
      </c>
      <c r="G9270">
        <v>1</v>
      </c>
      <c r="H9270" s="5">
        <v>713.62</v>
      </c>
      <c r="I9270" s="5">
        <v>0.19</v>
      </c>
      <c r="J9270" s="5">
        <v>578.03219999999999</v>
      </c>
      <c r="K9270" s="5">
        <v>108.9031230104403</v>
      </c>
      <c r="L9270">
        <f>YEAR(SalesData[Order Date])</f>
        <v>2025</v>
      </c>
      <c r="M9270">
        <f>MONTH(SalesData[Order Date])</f>
        <v>3</v>
      </c>
      <c r="N9270" t="str">
        <f>TEXT(SalesData[[#This Row],[Order Date]], "mmmm")</f>
        <v>March</v>
      </c>
      <c r="O9270" s="7">
        <f>IF(SalesData[Sales]=0,0,SalesData[Profit]/SalesData[Sales])</f>
        <v>0.18840321181145323</v>
      </c>
      <c r="P9270" s="8">
        <f t="shared" si="144"/>
        <v>2.6624814326952723E-4</v>
      </c>
      <c r="Q9270" t="str">
        <f>IF(SalesData[[#This Row],[Discount]]&gt;0, "Yes", "No")</f>
        <v>Yes</v>
      </c>
      <c r="R9270" t="str">
        <f>TEXT(SalesData[[#This Row],[Order Date]],"mmm-yyyy")</f>
        <v>Mar-2025</v>
      </c>
      <c r="S9270">
        <f>YEAR(SalesData[[#This Row],[Order Date]])*100 + MONTH(SalesData[[#This Row],[Order Date]])</f>
        <v>202503</v>
      </c>
    </row>
    <row r="9271" spans="1:19" x14ac:dyDescent="0.3">
      <c r="A9271" t="s">
        <v>11849</v>
      </c>
      <c r="B9271" s="3">
        <v>45736</v>
      </c>
      <c r="C9271" t="s">
        <v>11850</v>
      </c>
      <c r="D9271" t="s">
        <v>23</v>
      </c>
      <c r="E9271" t="s">
        <v>19</v>
      </c>
      <c r="F9271" t="s">
        <v>20</v>
      </c>
      <c r="G9271">
        <v>8</v>
      </c>
      <c r="H9271" s="5">
        <v>193.97</v>
      </c>
      <c r="I9271" s="5">
        <v>0.28000000000000003</v>
      </c>
      <c r="J9271" s="5">
        <v>1117.2672</v>
      </c>
      <c r="K9271" s="5">
        <v>109.24975004889539</v>
      </c>
      <c r="L9271">
        <f>YEAR(SalesData[Order Date])</f>
        <v>2025</v>
      </c>
      <c r="M9271">
        <f>MONTH(SalesData[Order Date])</f>
        <v>3</v>
      </c>
      <c r="N9271" t="str">
        <f>TEXT(SalesData[[#This Row],[Order Date]], "mmmm")</f>
        <v>March</v>
      </c>
      <c r="O9271" s="7">
        <f>IF(SalesData[Sales]=0,0,SalesData[Profit]/SalesData[Sales])</f>
        <v>9.7783010231478548E-2</v>
      </c>
      <c r="P9271" s="8">
        <f t="shared" si="144"/>
        <v>1.804402742692169E-4</v>
      </c>
      <c r="Q9271" t="str">
        <f>IF(SalesData[[#This Row],[Discount]]&gt;0, "Yes", "No")</f>
        <v>Yes</v>
      </c>
      <c r="R9271" t="str">
        <f>TEXT(SalesData[[#This Row],[Order Date]],"mmm-yyyy")</f>
        <v>Mar-2025</v>
      </c>
      <c r="S9271">
        <f>YEAR(SalesData[[#This Row],[Order Date]])*100 + MONTH(SalesData[[#This Row],[Order Date]])</f>
        <v>202503</v>
      </c>
    </row>
    <row r="9272" spans="1:19" x14ac:dyDescent="0.3">
      <c r="A9272" t="s">
        <v>11922</v>
      </c>
      <c r="B9272" s="3">
        <v>45723</v>
      </c>
      <c r="C9272" t="s">
        <v>11923</v>
      </c>
      <c r="D9272" t="s">
        <v>13</v>
      </c>
      <c r="E9272" t="s">
        <v>26</v>
      </c>
      <c r="F9272" t="s">
        <v>31</v>
      </c>
      <c r="G9272">
        <v>4</v>
      </c>
      <c r="H9272" s="5">
        <v>783.46</v>
      </c>
      <c r="I9272" s="5">
        <v>0.26</v>
      </c>
      <c r="J9272" s="5">
        <v>2319.0416</v>
      </c>
      <c r="K9272" s="5">
        <v>561.82654090219739</v>
      </c>
      <c r="L9272">
        <f>YEAR(SalesData[Order Date])</f>
        <v>2025</v>
      </c>
      <c r="M9272">
        <f>MONTH(SalesData[Order Date])</f>
        <v>3</v>
      </c>
      <c r="N9272" t="str">
        <f>TEXT(SalesData[[#This Row],[Order Date]], "mmmm")</f>
        <v>March</v>
      </c>
      <c r="O9272" s="7">
        <f>IF(SalesData[Sales]=0,0,SalesData[Profit]/SalesData[Sales])</f>
        <v>0.24226669366439885</v>
      </c>
      <c r="P9272" s="8">
        <f t="shared" si="144"/>
        <v>8.296530773747224E-5</v>
      </c>
      <c r="Q9272" t="str">
        <f>IF(SalesData[[#This Row],[Discount]]&gt;0, "Yes", "No")</f>
        <v>Yes</v>
      </c>
      <c r="R9272" t="str">
        <f>TEXT(SalesData[[#This Row],[Order Date]],"mmm-yyyy")</f>
        <v>Mar-2025</v>
      </c>
      <c r="S9272">
        <f>YEAR(SalesData[[#This Row],[Order Date]])*100 + MONTH(SalesData[[#This Row],[Order Date]])</f>
        <v>202503</v>
      </c>
    </row>
    <row r="9273" spans="1:19" x14ac:dyDescent="0.3">
      <c r="A9273" t="s">
        <v>11937</v>
      </c>
      <c r="B9273" s="3">
        <v>45741</v>
      </c>
      <c r="C9273" t="s">
        <v>11938</v>
      </c>
      <c r="D9273" t="s">
        <v>30</v>
      </c>
      <c r="E9273" t="s">
        <v>26</v>
      </c>
      <c r="F9273" t="s">
        <v>39</v>
      </c>
      <c r="G9273">
        <v>3</v>
      </c>
      <c r="H9273" s="5">
        <v>166.08</v>
      </c>
      <c r="I9273" s="5">
        <v>0.04</v>
      </c>
      <c r="J9273" s="5">
        <v>478.31040000000002</v>
      </c>
      <c r="K9273" s="5">
        <v>37.974846095716273</v>
      </c>
      <c r="L9273">
        <f>YEAR(SalesData[Order Date])</f>
        <v>2025</v>
      </c>
      <c r="M9273">
        <f>MONTH(SalesData[Order Date])</f>
        <v>3</v>
      </c>
      <c r="N9273" t="str">
        <f>TEXT(SalesData[[#This Row],[Order Date]], "mmmm")</f>
        <v>March</v>
      </c>
      <c r="O9273" s="7">
        <f>IF(SalesData[Sales]=0,0,SalesData[Profit]/SalesData[Sales])</f>
        <v>7.9393728624165966E-2</v>
      </c>
      <c r="P9273" s="8">
        <f t="shared" si="144"/>
        <v>8.028259473346178E-5</v>
      </c>
      <c r="Q9273" t="str">
        <f>IF(SalesData[[#This Row],[Discount]]&gt;0, "Yes", "No")</f>
        <v>Yes</v>
      </c>
      <c r="R9273" t="str">
        <f>TEXT(SalesData[[#This Row],[Order Date]],"mmm-yyyy")</f>
        <v>Mar-2025</v>
      </c>
      <c r="S9273">
        <f>YEAR(SalesData[[#This Row],[Order Date]])*100 + MONTH(SalesData[[#This Row],[Order Date]])</f>
        <v>202503</v>
      </c>
    </row>
    <row r="9274" spans="1:19" x14ac:dyDescent="0.3">
      <c r="A9274" t="s">
        <v>11956</v>
      </c>
      <c r="B9274" s="3">
        <v>45736</v>
      </c>
      <c r="C9274" t="s">
        <v>11957</v>
      </c>
      <c r="D9274" t="s">
        <v>13</v>
      </c>
      <c r="E9274" t="s">
        <v>26</v>
      </c>
      <c r="F9274" t="s">
        <v>44</v>
      </c>
      <c r="G9274">
        <v>7</v>
      </c>
      <c r="H9274" s="5">
        <v>538.37</v>
      </c>
      <c r="I9274" s="5">
        <v>0.27</v>
      </c>
      <c r="J9274" s="5">
        <v>2751.0707000000002</v>
      </c>
      <c r="K9274" s="5">
        <v>297.25617885073183</v>
      </c>
      <c r="L9274">
        <f>YEAR(SalesData[Order Date])</f>
        <v>2025</v>
      </c>
      <c r="M9274">
        <f>MONTH(SalesData[Order Date])</f>
        <v>3</v>
      </c>
      <c r="N9274" t="str">
        <f>TEXT(SalesData[[#This Row],[Order Date]], "mmmm")</f>
        <v>March</v>
      </c>
      <c r="O9274" s="7">
        <f>IF(SalesData[Sales]=0,0,SalesData[Profit]/SalesData[Sales])</f>
        <v>0.10805108674623731</v>
      </c>
      <c r="P9274" s="8">
        <f t="shared" si="144"/>
        <v>7.1644832682780563E-5</v>
      </c>
      <c r="Q9274" t="str">
        <f>IF(SalesData[[#This Row],[Discount]]&gt;0, "Yes", "No")</f>
        <v>Yes</v>
      </c>
      <c r="R9274" t="str">
        <f>TEXT(SalesData[[#This Row],[Order Date]],"mmm-yyyy")</f>
        <v>Mar-2025</v>
      </c>
      <c r="S9274">
        <f>YEAR(SalesData[[#This Row],[Order Date]])*100 + MONTH(SalesData[[#This Row],[Order Date]])</f>
        <v>202503</v>
      </c>
    </row>
    <row r="9275" spans="1:19" x14ac:dyDescent="0.3">
      <c r="A9275" t="s">
        <v>12014</v>
      </c>
      <c r="B9275" s="3">
        <v>45725</v>
      </c>
      <c r="C9275" t="s">
        <v>12015</v>
      </c>
      <c r="D9275" t="s">
        <v>18</v>
      </c>
      <c r="E9275" t="s">
        <v>19</v>
      </c>
      <c r="F9275" t="s">
        <v>27</v>
      </c>
      <c r="G9275">
        <v>9</v>
      </c>
      <c r="H9275" s="5">
        <v>972.75</v>
      </c>
      <c r="I9275" s="5">
        <v>0.28000000000000003</v>
      </c>
      <c r="J9275" s="5">
        <v>6303.42</v>
      </c>
      <c r="K9275" s="5">
        <v>642.51625331530943</v>
      </c>
      <c r="L9275">
        <f>YEAR(SalesData[Order Date])</f>
        <v>2025</v>
      </c>
      <c r="M9275">
        <f>MONTH(SalesData[Order Date])</f>
        <v>3</v>
      </c>
      <c r="N9275" t="str">
        <f>TEXT(SalesData[[#This Row],[Order Date]], "mmmm")</f>
        <v>March</v>
      </c>
      <c r="O9275" s="7">
        <f>IF(SalesData[Sales]=0,0,SalesData[Profit]/SalesData[Sales])</f>
        <v>0.1019313727016936</v>
      </c>
      <c r="P9275" s="8">
        <f t="shared" si="144"/>
        <v>3.1982637996516179E-5</v>
      </c>
      <c r="Q9275" t="str">
        <f>IF(SalesData[[#This Row],[Discount]]&gt;0, "Yes", "No")</f>
        <v>Yes</v>
      </c>
      <c r="R9275" t="str">
        <f>TEXT(SalesData[[#This Row],[Order Date]],"mmm-yyyy")</f>
        <v>Mar-2025</v>
      </c>
      <c r="S9275">
        <f>YEAR(SalesData[[#This Row],[Order Date]])*100 + MONTH(SalesData[[#This Row],[Order Date]])</f>
        <v>202503</v>
      </c>
    </row>
    <row r="9276" spans="1:19" x14ac:dyDescent="0.3">
      <c r="A9276" t="s">
        <v>12051</v>
      </c>
      <c r="B9276" s="3">
        <v>45721</v>
      </c>
      <c r="C9276" t="s">
        <v>12052</v>
      </c>
      <c r="D9276" t="s">
        <v>18</v>
      </c>
      <c r="E9276" t="s">
        <v>14</v>
      </c>
      <c r="F9276" t="s">
        <v>91</v>
      </c>
      <c r="G9276">
        <v>4</v>
      </c>
      <c r="H9276" s="5">
        <v>330.21</v>
      </c>
      <c r="I9276" s="5">
        <v>0.04</v>
      </c>
      <c r="J9276" s="5">
        <v>1268.0064</v>
      </c>
      <c r="K9276" s="5">
        <v>205.9796118757973</v>
      </c>
      <c r="L9276">
        <f>YEAR(SalesData[Order Date])</f>
        <v>2025</v>
      </c>
      <c r="M9276">
        <f>MONTH(SalesData[Order Date])</f>
        <v>3</v>
      </c>
      <c r="N9276" t="str">
        <f>TEXT(SalesData[[#This Row],[Order Date]], "mmmm")</f>
        <v>March</v>
      </c>
      <c r="O9276" s="7">
        <f>IF(SalesData[Sales]=0,0,SalesData[Profit]/SalesData[Sales])</f>
        <v>0.16244366895608517</v>
      </c>
      <c r="P9276" s="8">
        <f t="shared" si="144"/>
        <v>3.0283758820144759E-5</v>
      </c>
      <c r="Q9276" t="str">
        <f>IF(SalesData[[#This Row],[Discount]]&gt;0, "Yes", "No")</f>
        <v>Yes</v>
      </c>
      <c r="R9276" t="str">
        <f>TEXT(SalesData[[#This Row],[Order Date]],"mmm-yyyy")</f>
        <v>Mar-2025</v>
      </c>
      <c r="S9276">
        <f>YEAR(SalesData[[#This Row],[Order Date]])*100 + MONTH(SalesData[[#This Row],[Order Date]])</f>
        <v>202503</v>
      </c>
    </row>
    <row r="9277" spans="1:19" x14ac:dyDescent="0.3">
      <c r="A9277" t="s">
        <v>12198</v>
      </c>
      <c r="B9277" s="3">
        <v>45720</v>
      </c>
      <c r="C9277" t="s">
        <v>12199</v>
      </c>
      <c r="D9277" t="s">
        <v>18</v>
      </c>
      <c r="E9277" t="s">
        <v>19</v>
      </c>
      <c r="F9277" t="s">
        <v>39</v>
      </c>
      <c r="G9277">
        <v>8</v>
      </c>
      <c r="H9277" s="5">
        <v>607.65</v>
      </c>
      <c r="I9277" s="5">
        <v>0.19</v>
      </c>
      <c r="J9277" s="5">
        <v>3937.5720000000001</v>
      </c>
      <c r="K9277" s="5">
        <v>1134.1375970555121</v>
      </c>
      <c r="L9277">
        <f>YEAR(SalesData[Order Date])</f>
        <v>2025</v>
      </c>
      <c r="M9277">
        <f>MONTH(SalesData[Order Date])</f>
        <v>3</v>
      </c>
      <c r="N9277" t="str">
        <f>TEXT(SalesData[[#This Row],[Order Date]], "mmmm")</f>
        <v>March</v>
      </c>
      <c r="O9277" s="7">
        <f>IF(SalesData[Sales]=0,0,SalesData[Profit]/SalesData[Sales])</f>
        <v>0.28802967845553351</v>
      </c>
      <c r="P9277" s="8">
        <f t="shared" si="144"/>
        <v>3.9084999588578956E-5</v>
      </c>
      <c r="Q9277" t="str">
        <f>IF(SalesData[[#This Row],[Discount]]&gt;0, "Yes", "No")</f>
        <v>Yes</v>
      </c>
      <c r="R9277" t="str">
        <f>TEXT(SalesData[[#This Row],[Order Date]],"mmm-yyyy")</f>
        <v>Mar-2025</v>
      </c>
      <c r="S9277">
        <f>YEAR(SalesData[[#This Row],[Order Date]])*100 + MONTH(SalesData[[#This Row],[Order Date]])</f>
        <v>202503</v>
      </c>
    </row>
    <row r="9278" spans="1:19" x14ac:dyDescent="0.3">
      <c r="A9278" t="s">
        <v>12260</v>
      </c>
      <c r="B9278" s="3">
        <v>45745</v>
      </c>
      <c r="C9278" t="s">
        <v>12261</v>
      </c>
      <c r="D9278" t="s">
        <v>13</v>
      </c>
      <c r="E9278" t="s">
        <v>19</v>
      </c>
      <c r="F9278" t="s">
        <v>91</v>
      </c>
      <c r="G9278">
        <v>7</v>
      </c>
      <c r="H9278" s="5">
        <v>453.92</v>
      </c>
      <c r="I9278" s="5">
        <v>0</v>
      </c>
      <c r="J9278" s="5">
        <v>3177.44</v>
      </c>
      <c r="K9278" s="5">
        <v>631.40930882221994</v>
      </c>
      <c r="L9278">
        <f>YEAR(SalesData[Order Date])</f>
        <v>2025</v>
      </c>
      <c r="M9278">
        <f>MONTH(SalesData[Order Date])</f>
        <v>3</v>
      </c>
      <c r="N9278" t="str">
        <f>TEXT(SalesData[[#This Row],[Order Date]], "mmmm")</f>
        <v>March</v>
      </c>
      <c r="O9278" s="7">
        <f>IF(SalesData[Sales]=0,0,SalesData[Profit]/SalesData[Sales])</f>
        <v>0.1987163593402928</v>
      </c>
      <c r="P9278" s="8">
        <f t="shared" si="144"/>
        <v>0</v>
      </c>
      <c r="Q9278" t="str">
        <f>IF(SalesData[[#This Row],[Discount]]&gt;0, "Yes", "No")</f>
        <v>No</v>
      </c>
      <c r="R9278" t="str">
        <f>TEXT(SalesData[[#This Row],[Order Date]],"mmm-yyyy")</f>
        <v>Mar-2025</v>
      </c>
      <c r="S9278">
        <f>YEAR(SalesData[[#This Row],[Order Date]])*100 + MONTH(SalesData[[#This Row],[Order Date]])</f>
        <v>202503</v>
      </c>
    </row>
    <row r="9279" spans="1:19" x14ac:dyDescent="0.3">
      <c r="A9279" t="s">
        <v>12277</v>
      </c>
      <c r="B9279" s="3">
        <v>45743</v>
      </c>
      <c r="C9279" t="s">
        <v>12278</v>
      </c>
      <c r="D9279" t="s">
        <v>30</v>
      </c>
      <c r="E9279" t="s">
        <v>26</v>
      </c>
      <c r="F9279" t="s">
        <v>91</v>
      </c>
      <c r="G9279">
        <v>1</v>
      </c>
      <c r="H9279" s="5">
        <v>974.89</v>
      </c>
      <c r="I9279" s="5">
        <v>0.28000000000000003</v>
      </c>
      <c r="J9279" s="5">
        <v>701.92079999999999</v>
      </c>
      <c r="K9279" s="5">
        <v>118.1712090508742</v>
      </c>
      <c r="L9279">
        <f>YEAR(SalesData[Order Date])</f>
        <v>2025</v>
      </c>
      <c r="M9279">
        <f>MONTH(SalesData[Order Date])</f>
        <v>3</v>
      </c>
      <c r="N9279" t="str">
        <f>TEXT(SalesData[[#This Row],[Order Date]], "mmmm")</f>
        <v>March</v>
      </c>
      <c r="O9279" s="7">
        <f>IF(SalesData[Sales]=0,0,SalesData[Profit]/SalesData[Sales])</f>
        <v>0.16835404941821669</v>
      </c>
      <c r="P9279" s="8">
        <f t="shared" si="144"/>
        <v>2.8721189057226974E-4</v>
      </c>
      <c r="Q9279" t="str">
        <f>IF(SalesData[[#This Row],[Discount]]&gt;0, "Yes", "No")</f>
        <v>Yes</v>
      </c>
      <c r="R9279" t="str">
        <f>TEXT(SalesData[[#This Row],[Order Date]],"mmm-yyyy")</f>
        <v>Mar-2025</v>
      </c>
      <c r="S9279">
        <f>YEAR(SalesData[[#This Row],[Order Date]])*100 + MONTH(SalesData[[#This Row],[Order Date]])</f>
        <v>202503</v>
      </c>
    </row>
    <row r="9280" spans="1:19" x14ac:dyDescent="0.3">
      <c r="A9280" t="s">
        <v>12318</v>
      </c>
      <c r="B9280" s="3">
        <v>45743</v>
      </c>
      <c r="C9280" t="s">
        <v>12319</v>
      </c>
      <c r="D9280" t="s">
        <v>30</v>
      </c>
      <c r="E9280" t="s">
        <v>14</v>
      </c>
      <c r="F9280" t="s">
        <v>20</v>
      </c>
      <c r="G9280">
        <v>2</v>
      </c>
      <c r="H9280" s="5">
        <v>585.73</v>
      </c>
      <c r="I9280" s="5">
        <v>0.26</v>
      </c>
      <c r="J9280" s="5">
        <v>866.88040000000001</v>
      </c>
      <c r="K9280" s="5">
        <v>136.15484571131509</v>
      </c>
      <c r="L9280">
        <f>YEAR(SalesData[Order Date])</f>
        <v>2025</v>
      </c>
      <c r="M9280">
        <f>MONTH(SalesData[Order Date])</f>
        <v>3</v>
      </c>
      <c r="N9280" t="str">
        <f>TEXT(SalesData[[#This Row],[Order Date]], "mmmm")</f>
        <v>March</v>
      </c>
      <c r="O9280" s="7">
        <f>IF(SalesData[Sales]=0,0,SalesData[Profit]/SalesData[Sales])</f>
        <v>0.15706301089667626</v>
      </c>
      <c r="P9280" s="8">
        <f t="shared" si="144"/>
        <v>2.2194526488313729E-4</v>
      </c>
      <c r="Q9280" t="str">
        <f>IF(SalesData[[#This Row],[Discount]]&gt;0, "Yes", "No")</f>
        <v>Yes</v>
      </c>
      <c r="R9280" t="str">
        <f>TEXT(SalesData[[#This Row],[Order Date]],"mmm-yyyy")</f>
        <v>Mar-2025</v>
      </c>
      <c r="S9280">
        <f>YEAR(SalesData[[#This Row],[Order Date]])*100 + MONTH(SalesData[[#This Row],[Order Date]])</f>
        <v>202503</v>
      </c>
    </row>
    <row r="9281" spans="1:19" x14ac:dyDescent="0.3">
      <c r="A9281" t="s">
        <v>12320</v>
      </c>
      <c r="B9281" s="3">
        <v>45729</v>
      </c>
      <c r="C9281" t="s">
        <v>12321</v>
      </c>
      <c r="D9281" t="s">
        <v>13</v>
      </c>
      <c r="E9281" t="s">
        <v>26</v>
      </c>
      <c r="F9281" t="s">
        <v>44</v>
      </c>
      <c r="G9281">
        <v>6</v>
      </c>
      <c r="H9281" s="5">
        <v>397.29</v>
      </c>
      <c r="I9281" s="5">
        <v>0.13</v>
      </c>
      <c r="J9281" s="5">
        <v>2073.8537999999999</v>
      </c>
      <c r="K9281" s="5">
        <v>403.08408305112692</v>
      </c>
      <c r="L9281">
        <f>YEAR(SalesData[Order Date])</f>
        <v>2025</v>
      </c>
      <c r="M9281">
        <f>MONTH(SalesData[Order Date])</f>
        <v>3</v>
      </c>
      <c r="N9281" t="str">
        <f>TEXT(SalesData[[#This Row],[Order Date]], "mmmm")</f>
        <v>March</v>
      </c>
      <c r="O9281" s="7">
        <f>IF(SalesData[Sales]=0,0,SalesData[Profit]/SalesData[Sales])</f>
        <v>0.19436475370208206</v>
      </c>
      <c r="P9281" s="8">
        <f t="shared" si="144"/>
        <v>5.4536149076661044E-5</v>
      </c>
      <c r="Q9281" t="str">
        <f>IF(SalesData[[#This Row],[Discount]]&gt;0, "Yes", "No")</f>
        <v>Yes</v>
      </c>
      <c r="R9281" t="str">
        <f>TEXT(SalesData[[#This Row],[Order Date]],"mmm-yyyy")</f>
        <v>Mar-2025</v>
      </c>
      <c r="S9281">
        <f>YEAR(SalesData[[#This Row],[Order Date]])*100 + MONTH(SalesData[[#This Row],[Order Date]])</f>
        <v>202503</v>
      </c>
    </row>
    <row r="9282" spans="1:19" x14ac:dyDescent="0.3">
      <c r="A9282" t="s">
        <v>12344</v>
      </c>
      <c r="B9282" s="3">
        <v>45736</v>
      </c>
      <c r="C9282" t="s">
        <v>12345</v>
      </c>
      <c r="D9282" t="s">
        <v>23</v>
      </c>
      <c r="E9282" t="s">
        <v>26</v>
      </c>
      <c r="F9282" t="s">
        <v>53</v>
      </c>
      <c r="G9282">
        <v>3</v>
      </c>
      <c r="H9282" s="5">
        <v>124.03</v>
      </c>
      <c r="I9282" s="5">
        <v>0.04</v>
      </c>
      <c r="J9282" s="5">
        <v>357.20639999999997</v>
      </c>
      <c r="K9282" s="5">
        <v>26.719498560290301</v>
      </c>
      <c r="L9282">
        <f>YEAR(SalesData[Order Date])</f>
        <v>2025</v>
      </c>
      <c r="M9282">
        <f>MONTH(SalesData[Order Date])</f>
        <v>3</v>
      </c>
      <c r="N9282" t="str">
        <f>TEXT(SalesData[[#This Row],[Order Date]], "mmmm")</f>
        <v>March</v>
      </c>
      <c r="O9282" s="7">
        <f>IF(SalesData[Sales]=0,0,SalesData[Profit]/SalesData[Sales])</f>
        <v>7.4801287323772198E-2</v>
      </c>
      <c r="P9282" s="8">
        <f t="shared" ref="P9282:P9345" si="145">IF(H:H*G:G=0, 0, (I:I/(H:H*G:G)))</f>
        <v>1.0750087344459673E-4</v>
      </c>
      <c r="Q9282" t="str">
        <f>IF(SalesData[[#This Row],[Discount]]&gt;0, "Yes", "No")</f>
        <v>Yes</v>
      </c>
      <c r="R9282" t="str">
        <f>TEXT(SalesData[[#This Row],[Order Date]],"mmm-yyyy")</f>
        <v>Mar-2025</v>
      </c>
      <c r="S9282">
        <f>YEAR(SalesData[[#This Row],[Order Date]])*100 + MONTH(SalesData[[#This Row],[Order Date]])</f>
        <v>202503</v>
      </c>
    </row>
    <row r="9283" spans="1:19" x14ac:dyDescent="0.3">
      <c r="A9283" t="s">
        <v>12376</v>
      </c>
      <c r="B9283" s="3">
        <v>45743</v>
      </c>
      <c r="C9283" t="s">
        <v>12377</v>
      </c>
      <c r="D9283" t="s">
        <v>18</v>
      </c>
      <c r="E9283" t="s">
        <v>19</v>
      </c>
      <c r="F9283" t="s">
        <v>44</v>
      </c>
      <c r="G9283">
        <v>4</v>
      </c>
      <c r="H9283" s="5">
        <v>610.87</v>
      </c>
      <c r="I9283" s="5">
        <v>0.17</v>
      </c>
      <c r="J9283" s="5">
        <v>2028.0884000000001</v>
      </c>
      <c r="K9283" s="5">
        <v>213.70431771371631</v>
      </c>
      <c r="L9283">
        <f>YEAR(SalesData[Order Date])</f>
        <v>2025</v>
      </c>
      <c r="M9283">
        <f>MONTH(SalesData[Order Date])</f>
        <v>3</v>
      </c>
      <c r="N9283" t="str">
        <f>TEXT(SalesData[[#This Row],[Order Date]], "mmmm")</f>
        <v>March</v>
      </c>
      <c r="O9283" s="7">
        <f>IF(SalesData[Sales]=0,0,SalesData[Profit]/SalesData[Sales])</f>
        <v>0.10537228935075824</v>
      </c>
      <c r="P9283" s="8">
        <f t="shared" si="145"/>
        <v>6.9572904218573515E-5</v>
      </c>
      <c r="Q9283" t="str">
        <f>IF(SalesData[[#This Row],[Discount]]&gt;0, "Yes", "No")</f>
        <v>Yes</v>
      </c>
      <c r="R9283" t="str">
        <f>TEXT(SalesData[[#This Row],[Order Date]],"mmm-yyyy")</f>
        <v>Mar-2025</v>
      </c>
      <c r="S9283">
        <f>YEAR(SalesData[[#This Row],[Order Date]])*100 + MONTH(SalesData[[#This Row],[Order Date]])</f>
        <v>202503</v>
      </c>
    </row>
    <row r="9284" spans="1:19" x14ac:dyDescent="0.3">
      <c r="A9284" t="s">
        <v>12398</v>
      </c>
      <c r="B9284" s="3">
        <v>45745</v>
      </c>
      <c r="C9284" t="s">
        <v>12399</v>
      </c>
      <c r="D9284" t="s">
        <v>23</v>
      </c>
      <c r="E9284" t="s">
        <v>26</v>
      </c>
      <c r="F9284" t="s">
        <v>20</v>
      </c>
      <c r="G9284">
        <v>7</v>
      </c>
      <c r="H9284" s="5">
        <v>30.76</v>
      </c>
      <c r="I9284" s="5">
        <v>0.15</v>
      </c>
      <c r="J9284" s="5">
        <v>183.02199999999999</v>
      </c>
      <c r="K9284" s="5">
        <v>25.07434011896326</v>
      </c>
      <c r="L9284">
        <f>YEAR(SalesData[Order Date])</f>
        <v>2025</v>
      </c>
      <c r="M9284">
        <f>MONTH(SalesData[Order Date])</f>
        <v>3</v>
      </c>
      <c r="N9284" t="str">
        <f>TEXT(SalesData[[#This Row],[Order Date]], "mmmm")</f>
        <v>March</v>
      </c>
      <c r="O9284" s="7">
        <f>IF(SalesData[Sales]=0,0,SalesData[Profit]/SalesData[Sales])</f>
        <v>0.13700178185662523</v>
      </c>
      <c r="P9284" s="8">
        <f t="shared" si="145"/>
        <v>6.966375626973805E-4</v>
      </c>
      <c r="Q9284" t="str">
        <f>IF(SalesData[[#This Row],[Discount]]&gt;0, "Yes", "No")</f>
        <v>Yes</v>
      </c>
      <c r="R9284" t="str">
        <f>TEXT(SalesData[[#This Row],[Order Date]],"mmm-yyyy")</f>
        <v>Mar-2025</v>
      </c>
      <c r="S9284">
        <f>YEAR(SalesData[[#This Row],[Order Date]])*100 + MONTH(SalesData[[#This Row],[Order Date]])</f>
        <v>202503</v>
      </c>
    </row>
    <row r="9285" spans="1:19" x14ac:dyDescent="0.3">
      <c r="A9285" t="s">
        <v>12410</v>
      </c>
      <c r="B9285" s="3">
        <v>45735</v>
      </c>
      <c r="C9285" t="s">
        <v>12411</v>
      </c>
      <c r="D9285" t="s">
        <v>23</v>
      </c>
      <c r="E9285" t="s">
        <v>19</v>
      </c>
      <c r="F9285" t="s">
        <v>20</v>
      </c>
      <c r="G9285">
        <v>4</v>
      </c>
      <c r="H9285" s="5">
        <v>131.34</v>
      </c>
      <c r="I9285" s="5">
        <v>0.01</v>
      </c>
      <c r="J9285" s="5">
        <v>520.10640000000001</v>
      </c>
      <c r="K9285" s="5">
        <v>78.261293089642521</v>
      </c>
      <c r="L9285">
        <f>YEAR(SalesData[Order Date])</f>
        <v>2025</v>
      </c>
      <c r="M9285">
        <f>MONTH(SalesData[Order Date])</f>
        <v>3</v>
      </c>
      <c r="N9285" t="str">
        <f>TEXT(SalesData[[#This Row],[Order Date]], "mmmm")</f>
        <v>March</v>
      </c>
      <c r="O9285" s="7">
        <f>IF(SalesData[Sales]=0,0,SalesData[Profit]/SalesData[Sales])</f>
        <v>0.15047169788651421</v>
      </c>
      <c r="P9285" s="8">
        <f t="shared" si="145"/>
        <v>1.9034566773260239E-5</v>
      </c>
      <c r="Q9285" t="str">
        <f>IF(SalesData[[#This Row],[Discount]]&gt;0, "Yes", "No")</f>
        <v>Yes</v>
      </c>
      <c r="R9285" t="str">
        <f>TEXT(SalesData[[#This Row],[Order Date]],"mmm-yyyy")</f>
        <v>Mar-2025</v>
      </c>
      <c r="S9285">
        <f>YEAR(SalesData[[#This Row],[Order Date]])*100 + MONTH(SalesData[[#This Row],[Order Date]])</f>
        <v>202503</v>
      </c>
    </row>
    <row r="9286" spans="1:19" x14ac:dyDescent="0.3">
      <c r="A9286" t="s">
        <v>12434</v>
      </c>
      <c r="B9286" s="3">
        <v>45738</v>
      </c>
      <c r="C9286" t="s">
        <v>12435</v>
      </c>
      <c r="D9286" t="s">
        <v>13</v>
      </c>
      <c r="E9286" t="s">
        <v>26</v>
      </c>
      <c r="F9286" t="s">
        <v>34</v>
      </c>
      <c r="G9286">
        <v>9</v>
      </c>
      <c r="H9286" s="5">
        <v>334.06</v>
      </c>
      <c r="I9286" s="5">
        <v>0.09</v>
      </c>
      <c r="J9286" s="5">
        <v>2735.9513999999999</v>
      </c>
      <c r="K9286" s="5">
        <v>613.21887835308962</v>
      </c>
      <c r="L9286">
        <f>YEAR(SalesData[Order Date])</f>
        <v>2025</v>
      </c>
      <c r="M9286">
        <f>MONTH(SalesData[Order Date])</f>
        <v>3</v>
      </c>
      <c r="N9286" t="str">
        <f>TEXT(SalesData[[#This Row],[Order Date]], "mmmm")</f>
        <v>March</v>
      </c>
      <c r="O9286" s="7">
        <f>IF(SalesData[Sales]=0,0,SalesData[Profit]/SalesData[Sales])</f>
        <v>0.22413368832249347</v>
      </c>
      <c r="P9286" s="8">
        <f t="shared" si="145"/>
        <v>2.9934742261869124E-5</v>
      </c>
      <c r="Q9286" t="str">
        <f>IF(SalesData[[#This Row],[Discount]]&gt;0, "Yes", "No")</f>
        <v>Yes</v>
      </c>
      <c r="R9286" t="str">
        <f>TEXT(SalesData[[#This Row],[Order Date]],"mmm-yyyy")</f>
        <v>Mar-2025</v>
      </c>
      <c r="S9286">
        <f>YEAR(SalesData[[#This Row],[Order Date]])*100 + MONTH(SalesData[[#This Row],[Order Date]])</f>
        <v>202503</v>
      </c>
    </row>
    <row r="9287" spans="1:19" x14ac:dyDescent="0.3">
      <c r="A9287" t="s">
        <v>12484</v>
      </c>
      <c r="B9287" s="3">
        <v>45718</v>
      </c>
      <c r="C9287" t="s">
        <v>10662</v>
      </c>
      <c r="D9287" t="s">
        <v>23</v>
      </c>
      <c r="E9287" t="s">
        <v>26</v>
      </c>
      <c r="F9287" t="s">
        <v>34</v>
      </c>
      <c r="G9287">
        <v>2</v>
      </c>
      <c r="H9287" s="5">
        <v>977.65</v>
      </c>
      <c r="I9287" s="5">
        <v>0.21</v>
      </c>
      <c r="J9287" s="5">
        <v>1544.6869999999999</v>
      </c>
      <c r="K9287" s="5">
        <v>289.24616036912181</v>
      </c>
      <c r="L9287">
        <f>YEAR(SalesData[Order Date])</f>
        <v>2025</v>
      </c>
      <c r="M9287">
        <f>MONTH(SalesData[Order Date])</f>
        <v>3</v>
      </c>
      <c r="N9287" t="str">
        <f>TEXT(SalesData[[#This Row],[Order Date]], "mmmm")</f>
        <v>March</v>
      </c>
      <c r="O9287" s="7">
        <f>IF(SalesData[Sales]=0,0,SalesData[Profit]/SalesData[Sales])</f>
        <v>0.18725227853223458</v>
      </c>
      <c r="P9287" s="8">
        <f t="shared" si="145"/>
        <v>1.074003989157674E-4</v>
      </c>
      <c r="Q9287" t="str">
        <f>IF(SalesData[[#This Row],[Discount]]&gt;0, "Yes", "No")</f>
        <v>Yes</v>
      </c>
      <c r="R9287" t="str">
        <f>TEXT(SalesData[[#This Row],[Order Date]],"mmm-yyyy")</f>
        <v>Mar-2025</v>
      </c>
      <c r="S9287">
        <f>YEAR(SalesData[[#This Row],[Order Date]])*100 + MONTH(SalesData[[#This Row],[Order Date]])</f>
        <v>202503</v>
      </c>
    </row>
    <row r="9288" spans="1:19" x14ac:dyDescent="0.3">
      <c r="A9288" t="s">
        <v>12542</v>
      </c>
      <c r="B9288" s="3">
        <v>45728</v>
      </c>
      <c r="C9288" t="s">
        <v>1906</v>
      </c>
      <c r="D9288" t="s">
        <v>23</v>
      </c>
      <c r="E9288" t="s">
        <v>19</v>
      </c>
      <c r="F9288" t="s">
        <v>34</v>
      </c>
      <c r="G9288">
        <v>8</v>
      </c>
      <c r="H9288" s="5">
        <v>6.76</v>
      </c>
      <c r="I9288" s="5">
        <v>0.05</v>
      </c>
      <c r="J9288" s="5">
        <v>51.375999999999998</v>
      </c>
      <c r="K9288" s="5">
        <v>14.93629532966667</v>
      </c>
      <c r="L9288">
        <f>YEAR(SalesData[Order Date])</f>
        <v>2025</v>
      </c>
      <c r="M9288">
        <f>MONTH(SalesData[Order Date])</f>
        <v>3</v>
      </c>
      <c r="N9288" t="str">
        <f>TEXT(SalesData[[#This Row],[Order Date]], "mmmm")</f>
        <v>March</v>
      </c>
      <c r="O9288" s="7">
        <f>IF(SalesData[Sales]=0,0,SalesData[Profit]/SalesData[Sales])</f>
        <v>0.29072515045287045</v>
      </c>
      <c r="P9288" s="8">
        <f t="shared" si="145"/>
        <v>9.2455621301775154E-4</v>
      </c>
      <c r="Q9288" t="str">
        <f>IF(SalesData[[#This Row],[Discount]]&gt;0, "Yes", "No")</f>
        <v>Yes</v>
      </c>
      <c r="R9288" t="str">
        <f>TEXT(SalesData[[#This Row],[Order Date]],"mmm-yyyy")</f>
        <v>Mar-2025</v>
      </c>
      <c r="S9288">
        <f>YEAR(SalesData[[#This Row],[Order Date]])*100 + MONTH(SalesData[[#This Row],[Order Date]])</f>
        <v>202503</v>
      </c>
    </row>
    <row r="9289" spans="1:19" x14ac:dyDescent="0.3">
      <c r="A9289" t="s">
        <v>12581</v>
      </c>
      <c r="B9289" s="3">
        <v>45728</v>
      </c>
      <c r="C9289" t="s">
        <v>12582</v>
      </c>
      <c r="D9289" t="s">
        <v>30</v>
      </c>
      <c r="E9289" t="s">
        <v>14</v>
      </c>
      <c r="F9289" t="s">
        <v>44</v>
      </c>
      <c r="G9289">
        <v>3</v>
      </c>
      <c r="H9289" s="5">
        <v>514.59</v>
      </c>
      <c r="I9289" s="5">
        <v>0.28000000000000003</v>
      </c>
      <c r="J9289" s="5">
        <v>1111.5144</v>
      </c>
      <c r="K9289" s="5">
        <v>280.18219798924162</v>
      </c>
      <c r="L9289">
        <f>YEAR(SalesData[Order Date])</f>
        <v>2025</v>
      </c>
      <c r="M9289">
        <f>MONTH(SalesData[Order Date])</f>
        <v>3</v>
      </c>
      <c r="N9289" t="str">
        <f>TEXT(SalesData[[#This Row],[Order Date]], "mmmm")</f>
        <v>March</v>
      </c>
      <c r="O9289" s="7">
        <f>IF(SalesData[Sales]=0,0,SalesData[Profit]/SalesData[Sales])</f>
        <v>0.25207248596081311</v>
      </c>
      <c r="P9289" s="8">
        <f t="shared" si="145"/>
        <v>1.8137416843182601E-4</v>
      </c>
      <c r="Q9289" t="str">
        <f>IF(SalesData[[#This Row],[Discount]]&gt;0, "Yes", "No")</f>
        <v>Yes</v>
      </c>
      <c r="R9289" t="str">
        <f>TEXT(SalesData[[#This Row],[Order Date]],"mmm-yyyy")</f>
        <v>Mar-2025</v>
      </c>
      <c r="S9289">
        <f>YEAR(SalesData[[#This Row],[Order Date]])*100 + MONTH(SalesData[[#This Row],[Order Date]])</f>
        <v>202503</v>
      </c>
    </row>
    <row r="9290" spans="1:19" x14ac:dyDescent="0.3">
      <c r="A9290" t="s">
        <v>12729</v>
      </c>
      <c r="B9290" s="3">
        <v>45722</v>
      </c>
      <c r="C9290" t="s">
        <v>12730</v>
      </c>
      <c r="D9290" t="s">
        <v>30</v>
      </c>
      <c r="E9290" t="s">
        <v>14</v>
      </c>
      <c r="F9290" t="s">
        <v>62</v>
      </c>
      <c r="G9290">
        <v>9</v>
      </c>
      <c r="H9290" s="5">
        <v>473.86</v>
      </c>
      <c r="I9290" s="5">
        <v>0.28000000000000003</v>
      </c>
      <c r="J9290" s="5">
        <v>3070.6127999999999</v>
      </c>
      <c r="K9290" s="5">
        <v>550.13920535884768</v>
      </c>
      <c r="L9290">
        <f>YEAR(SalesData[Order Date])</f>
        <v>2025</v>
      </c>
      <c r="M9290">
        <f>MONTH(SalesData[Order Date])</f>
        <v>3</v>
      </c>
      <c r="N9290" t="str">
        <f>TEXT(SalesData[[#This Row],[Order Date]], "mmmm")</f>
        <v>March</v>
      </c>
      <c r="O9290" s="7">
        <f>IF(SalesData[Sales]=0,0,SalesData[Profit]/SalesData[Sales])</f>
        <v>0.1791626757235063</v>
      </c>
      <c r="P9290" s="8">
        <f t="shared" si="145"/>
        <v>6.5654647176615702E-5</v>
      </c>
      <c r="Q9290" t="str">
        <f>IF(SalesData[[#This Row],[Discount]]&gt;0, "Yes", "No")</f>
        <v>Yes</v>
      </c>
      <c r="R9290" t="str">
        <f>TEXT(SalesData[[#This Row],[Order Date]],"mmm-yyyy")</f>
        <v>Mar-2025</v>
      </c>
      <c r="S9290">
        <f>YEAR(SalesData[[#This Row],[Order Date]])*100 + MONTH(SalesData[[#This Row],[Order Date]])</f>
        <v>202503</v>
      </c>
    </row>
    <row r="9291" spans="1:19" x14ac:dyDescent="0.3">
      <c r="A9291" t="s">
        <v>12767</v>
      </c>
      <c r="B9291" s="3">
        <v>45746</v>
      </c>
      <c r="C9291" t="s">
        <v>12768</v>
      </c>
      <c r="D9291" t="s">
        <v>18</v>
      </c>
      <c r="E9291" t="s">
        <v>19</v>
      </c>
      <c r="F9291" t="s">
        <v>31</v>
      </c>
      <c r="G9291">
        <v>8</v>
      </c>
      <c r="H9291" s="5">
        <v>365.62</v>
      </c>
      <c r="I9291" s="5">
        <v>0.03</v>
      </c>
      <c r="J9291" s="5">
        <v>2837.2112000000002</v>
      </c>
      <c r="K9291" s="5">
        <v>229.95054707514711</v>
      </c>
      <c r="L9291">
        <f>YEAR(SalesData[Order Date])</f>
        <v>2025</v>
      </c>
      <c r="M9291">
        <f>MONTH(SalesData[Order Date])</f>
        <v>3</v>
      </c>
      <c r="N9291" t="str">
        <f>TEXT(SalesData[[#This Row],[Order Date]], "mmmm")</f>
        <v>March</v>
      </c>
      <c r="O9291" s="7">
        <f>IF(SalesData[Sales]=0,0,SalesData[Profit]/SalesData[Sales])</f>
        <v>8.104808943202646E-2</v>
      </c>
      <c r="P9291" s="8">
        <f t="shared" si="145"/>
        <v>1.0256550516930146E-5</v>
      </c>
      <c r="Q9291" t="str">
        <f>IF(SalesData[[#This Row],[Discount]]&gt;0, "Yes", "No")</f>
        <v>Yes</v>
      </c>
      <c r="R9291" t="str">
        <f>TEXT(SalesData[[#This Row],[Order Date]],"mmm-yyyy")</f>
        <v>Mar-2025</v>
      </c>
      <c r="S9291">
        <f>YEAR(SalesData[[#This Row],[Order Date]])*100 + MONTH(SalesData[[#This Row],[Order Date]])</f>
        <v>202503</v>
      </c>
    </row>
    <row r="9292" spans="1:19" x14ac:dyDescent="0.3">
      <c r="A9292" t="s">
        <v>12826</v>
      </c>
      <c r="B9292" s="3">
        <v>45730</v>
      </c>
      <c r="C9292" t="s">
        <v>12827</v>
      </c>
      <c r="D9292" t="s">
        <v>18</v>
      </c>
      <c r="E9292" t="s">
        <v>19</v>
      </c>
      <c r="F9292" t="s">
        <v>53</v>
      </c>
      <c r="G9292">
        <v>7</v>
      </c>
      <c r="H9292" s="5">
        <v>49.38</v>
      </c>
      <c r="I9292" s="5">
        <v>0.01</v>
      </c>
      <c r="J9292" s="5">
        <v>342.20339999999999</v>
      </c>
      <c r="K9292" s="5">
        <v>88.8300225291499</v>
      </c>
      <c r="L9292">
        <f>YEAR(SalesData[Order Date])</f>
        <v>2025</v>
      </c>
      <c r="M9292">
        <f>MONTH(SalesData[Order Date])</f>
        <v>3</v>
      </c>
      <c r="N9292" t="str">
        <f>TEXT(SalesData[[#This Row],[Order Date]], "mmmm")</f>
        <v>March</v>
      </c>
      <c r="O9292" s="7">
        <f>IF(SalesData[Sales]=0,0,SalesData[Profit]/SalesData[Sales])</f>
        <v>0.25958252468897125</v>
      </c>
      <c r="P9292" s="8">
        <f t="shared" si="145"/>
        <v>2.893016258751374E-5</v>
      </c>
      <c r="Q9292" t="str">
        <f>IF(SalesData[[#This Row],[Discount]]&gt;0, "Yes", "No")</f>
        <v>Yes</v>
      </c>
      <c r="R9292" t="str">
        <f>TEXT(SalesData[[#This Row],[Order Date]],"mmm-yyyy")</f>
        <v>Mar-2025</v>
      </c>
      <c r="S9292">
        <f>YEAR(SalesData[[#This Row],[Order Date]])*100 + MONTH(SalesData[[#This Row],[Order Date]])</f>
        <v>202503</v>
      </c>
    </row>
    <row r="9293" spans="1:19" x14ac:dyDescent="0.3">
      <c r="A9293" t="s">
        <v>12850</v>
      </c>
      <c r="B9293" s="3">
        <v>45747</v>
      </c>
      <c r="C9293" t="s">
        <v>12851</v>
      </c>
      <c r="D9293" t="s">
        <v>30</v>
      </c>
      <c r="E9293" t="s">
        <v>19</v>
      </c>
      <c r="F9293" t="s">
        <v>53</v>
      </c>
      <c r="G9293">
        <v>5</v>
      </c>
      <c r="H9293" s="5">
        <v>132.44</v>
      </c>
      <c r="I9293" s="5">
        <v>0.28000000000000003</v>
      </c>
      <c r="J9293" s="5">
        <v>476.78399999999999</v>
      </c>
      <c r="K9293" s="5">
        <v>35.541620669736098</v>
      </c>
      <c r="L9293">
        <f>YEAR(SalesData[Order Date])</f>
        <v>2025</v>
      </c>
      <c r="M9293">
        <f>MONTH(SalesData[Order Date])</f>
        <v>3</v>
      </c>
      <c r="N9293" t="str">
        <f>TEXT(SalesData[[#This Row],[Order Date]], "mmmm")</f>
        <v>March</v>
      </c>
      <c r="O9293" s="7">
        <f>IF(SalesData[Sales]=0,0,SalesData[Profit]/SalesData[Sales])</f>
        <v>7.4544491152673115E-2</v>
      </c>
      <c r="P9293" s="8">
        <f t="shared" si="145"/>
        <v>4.2283298097251588E-4</v>
      </c>
      <c r="Q9293" t="str">
        <f>IF(SalesData[[#This Row],[Discount]]&gt;0, "Yes", "No")</f>
        <v>Yes</v>
      </c>
      <c r="R9293" t="str">
        <f>TEXT(SalesData[[#This Row],[Order Date]],"mmm-yyyy")</f>
        <v>Mar-2025</v>
      </c>
      <c r="S9293">
        <f>YEAR(SalesData[[#This Row],[Order Date]])*100 + MONTH(SalesData[[#This Row],[Order Date]])</f>
        <v>202503</v>
      </c>
    </row>
    <row r="9294" spans="1:19" x14ac:dyDescent="0.3">
      <c r="A9294" t="s">
        <v>12858</v>
      </c>
      <c r="B9294" s="3">
        <v>45732</v>
      </c>
      <c r="C9294" t="s">
        <v>12859</v>
      </c>
      <c r="D9294" t="s">
        <v>13</v>
      </c>
      <c r="E9294" t="s">
        <v>26</v>
      </c>
      <c r="F9294" t="s">
        <v>15</v>
      </c>
      <c r="G9294">
        <v>6</v>
      </c>
      <c r="H9294" s="5">
        <v>466.98</v>
      </c>
      <c r="I9294" s="5">
        <v>0.14000000000000001</v>
      </c>
      <c r="J9294" s="5">
        <v>2409.6167999999998</v>
      </c>
      <c r="K9294" s="5">
        <v>706.83456324708106</v>
      </c>
      <c r="L9294">
        <f>YEAR(SalesData[Order Date])</f>
        <v>2025</v>
      </c>
      <c r="M9294">
        <f>MONTH(SalesData[Order Date])</f>
        <v>3</v>
      </c>
      <c r="N9294" t="str">
        <f>TEXT(SalesData[[#This Row],[Order Date]], "mmmm")</f>
        <v>March</v>
      </c>
      <c r="O9294" s="7">
        <f>IF(SalesData[Sales]=0,0,SalesData[Profit]/SalesData[Sales])</f>
        <v>0.29333899201195857</v>
      </c>
      <c r="P9294" s="8">
        <f t="shared" si="145"/>
        <v>4.9966451097120509E-5</v>
      </c>
      <c r="Q9294" t="str">
        <f>IF(SalesData[[#This Row],[Discount]]&gt;0, "Yes", "No")</f>
        <v>Yes</v>
      </c>
      <c r="R9294" t="str">
        <f>TEXT(SalesData[[#This Row],[Order Date]],"mmm-yyyy")</f>
        <v>Mar-2025</v>
      </c>
      <c r="S9294">
        <f>YEAR(SalesData[[#This Row],[Order Date]])*100 + MONTH(SalesData[[#This Row],[Order Date]])</f>
        <v>202503</v>
      </c>
    </row>
    <row r="9295" spans="1:19" x14ac:dyDescent="0.3">
      <c r="A9295" t="s">
        <v>12875</v>
      </c>
      <c r="B9295" s="3">
        <v>45722</v>
      </c>
      <c r="C9295" t="s">
        <v>12876</v>
      </c>
      <c r="D9295" t="s">
        <v>13</v>
      </c>
      <c r="E9295" t="s">
        <v>19</v>
      </c>
      <c r="F9295" t="s">
        <v>34</v>
      </c>
      <c r="G9295">
        <v>9</v>
      </c>
      <c r="H9295" s="5">
        <v>628.12</v>
      </c>
      <c r="I9295" s="5">
        <v>0.28999999999999998</v>
      </c>
      <c r="J9295" s="5">
        <v>4013.6867999999999</v>
      </c>
      <c r="K9295" s="5">
        <v>527.32395763578461</v>
      </c>
      <c r="L9295">
        <f>YEAR(SalesData[Order Date])</f>
        <v>2025</v>
      </c>
      <c r="M9295">
        <f>MONTH(SalesData[Order Date])</f>
        <v>3</v>
      </c>
      <c r="N9295" t="str">
        <f>TEXT(SalesData[[#This Row],[Order Date]], "mmmm")</f>
        <v>March</v>
      </c>
      <c r="O9295" s="7">
        <f>IF(SalesData[Sales]=0,0,SalesData[Profit]/SalesData[Sales])</f>
        <v>0.13138144153046138</v>
      </c>
      <c r="P9295" s="8">
        <f t="shared" si="145"/>
        <v>5.1299468608263106E-5</v>
      </c>
      <c r="Q9295" t="str">
        <f>IF(SalesData[[#This Row],[Discount]]&gt;0, "Yes", "No")</f>
        <v>Yes</v>
      </c>
      <c r="R9295" t="str">
        <f>TEXT(SalesData[[#This Row],[Order Date]],"mmm-yyyy")</f>
        <v>Mar-2025</v>
      </c>
      <c r="S9295">
        <f>YEAR(SalesData[[#This Row],[Order Date]])*100 + MONTH(SalesData[[#This Row],[Order Date]])</f>
        <v>202503</v>
      </c>
    </row>
    <row r="9296" spans="1:19" x14ac:dyDescent="0.3">
      <c r="A9296" t="s">
        <v>12942</v>
      </c>
      <c r="B9296" s="3">
        <v>45734</v>
      </c>
      <c r="C9296" t="s">
        <v>12943</v>
      </c>
      <c r="D9296" t="s">
        <v>13</v>
      </c>
      <c r="E9296" t="s">
        <v>19</v>
      </c>
      <c r="F9296" t="s">
        <v>20</v>
      </c>
      <c r="G9296">
        <v>4</v>
      </c>
      <c r="H9296" s="5">
        <v>486.62</v>
      </c>
      <c r="I9296" s="5">
        <v>0.25</v>
      </c>
      <c r="J9296" s="5">
        <v>1459.86</v>
      </c>
      <c r="K9296" s="5">
        <v>93.802273343656964</v>
      </c>
      <c r="L9296">
        <f>YEAR(SalesData[Order Date])</f>
        <v>2025</v>
      </c>
      <c r="M9296">
        <f>MONTH(SalesData[Order Date])</f>
        <v>3</v>
      </c>
      <c r="N9296" t="str">
        <f>TEXT(SalesData[[#This Row],[Order Date]], "mmmm")</f>
        <v>March</v>
      </c>
      <c r="O9296" s="7">
        <f>IF(SalesData[Sales]=0,0,SalesData[Profit]/SalesData[Sales])</f>
        <v>6.4254293797800455E-2</v>
      </c>
      <c r="P9296" s="8">
        <f t="shared" si="145"/>
        <v>1.2843697340840903E-4</v>
      </c>
      <c r="Q9296" t="str">
        <f>IF(SalesData[[#This Row],[Discount]]&gt;0, "Yes", "No")</f>
        <v>Yes</v>
      </c>
      <c r="R9296" t="str">
        <f>TEXT(SalesData[[#This Row],[Order Date]],"mmm-yyyy")</f>
        <v>Mar-2025</v>
      </c>
      <c r="S9296">
        <f>YEAR(SalesData[[#This Row],[Order Date]])*100 + MONTH(SalesData[[#This Row],[Order Date]])</f>
        <v>202503</v>
      </c>
    </row>
    <row r="9297" spans="1:19" x14ac:dyDescent="0.3">
      <c r="A9297" t="s">
        <v>12976</v>
      </c>
      <c r="B9297" s="3">
        <v>45718</v>
      </c>
      <c r="C9297" t="s">
        <v>12977</v>
      </c>
      <c r="D9297" t="s">
        <v>13</v>
      </c>
      <c r="E9297" t="s">
        <v>26</v>
      </c>
      <c r="F9297" t="s">
        <v>39</v>
      </c>
      <c r="G9297">
        <v>8</v>
      </c>
      <c r="H9297" s="5">
        <v>836.58</v>
      </c>
      <c r="I9297" s="5">
        <v>0.11</v>
      </c>
      <c r="J9297" s="5">
        <v>5956.4496000000008</v>
      </c>
      <c r="K9297" s="5">
        <v>1538.218006988564</v>
      </c>
      <c r="L9297">
        <f>YEAR(SalesData[Order Date])</f>
        <v>2025</v>
      </c>
      <c r="M9297">
        <f>MONTH(SalesData[Order Date])</f>
        <v>3</v>
      </c>
      <c r="N9297" t="str">
        <f>TEXT(SalesData[[#This Row],[Order Date]], "mmmm")</f>
        <v>March</v>
      </c>
      <c r="O9297" s="7">
        <f>IF(SalesData[Sales]=0,0,SalesData[Profit]/SalesData[Sales])</f>
        <v>0.25824410685663551</v>
      </c>
      <c r="P9297" s="8">
        <f t="shared" si="145"/>
        <v>1.643596547849578E-5</v>
      </c>
      <c r="Q9297" t="str">
        <f>IF(SalesData[[#This Row],[Discount]]&gt;0, "Yes", "No")</f>
        <v>Yes</v>
      </c>
      <c r="R9297" t="str">
        <f>TEXT(SalesData[[#This Row],[Order Date]],"mmm-yyyy")</f>
        <v>Mar-2025</v>
      </c>
      <c r="S9297">
        <f>YEAR(SalesData[[#This Row],[Order Date]])*100 + MONTH(SalesData[[#This Row],[Order Date]])</f>
        <v>202503</v>
      </c>
    </row>
    <row r="9298" spans="1:19" x14ac:dyDescent="0.3">
      <c r="A9298" t="s">
        <v>12988</v>
      </c>
      <c r="B9298" s="3">
        <v>45721</v>
      </c>
      <c r="C9298" t="s">
        <v>6415</v>
      </c>
      <c r="D9298" t="s">
        <v>23</v>
      </c>
      <c r="E9298" t="s">
        <v>26</v>
      </c>
      <c r="F9298" t="s">
        <v>20</v>
      </c>
      <c r="G9298">
        <v>5</v>
      </c>
      <c r="H9298" s="5">
        <v>917.29</v>
      </c>
      <c r="I9298" s="5">
        <v>0.08</v>
      </c>
      <c r="J9298" s="5">
        <v>4219.5339999999997</v>
      </c>
      <c r="K9298" s="5">
        <v>1256.0925906424141</v>
      </c>
      <c r="L9298">
        <f>YEAR(SalesData[Order Date])</f>
        <v>2025</v>
      </c>
      <c r="M9298">
        <f>MONTH(SalesData[Order Date])</f>
        <v>3</v>
      </c>
      <c r="N9298" t="str">
        <f>TEXT(SalesData[[#This Row],[Order Date]], "mmmm")</f>
        <v>March</v>
      </c>
      <c r="O9298" s="7">
        <f>IF(SalesData[Sales]=0,0,SalesData[Profit]/SalesData[Sales])</f>
        <v>0.29768514500473608</v>
      </c>
      <c r="P9298" s="8">
        <f t="shared" si="145"/>
        <v>1.7442684429133645E-5</v>
      </c>
      <c r="Q9298" t="str">
        <f>IF(SalesData[[#This Row],[Discount]]&gt;0, "Yes", "No")</f>
        <v>Yes</v>
      </c>
      <c r="R9298" t="str">
        <f>TEXT(SalesData[[#This Row],[Order Date]],"mmm-yyyy")</f>
        <v>Mar-2025</v>
      </c>
      <c r="S9298">
        <f>YEAR(SalesData[[#This Row],[Order Date]])*100 + MONTH(SalesData[[#This Row],[Order Date]])</f>
        <v>202503</v>
      </c>
    </row>
    <row r="9299" spans="1:19" x14ac:dyDescent="0.3">
      <c r="A9299" t="s">
        <v>13013</v>
      </c>
      <c r="B9299" s="3">
        <v>45737</v>
      </c>
      <c r="C9299" t="s">
        <v>13014</v>
      </c>
      <c r="D9299" t="s">
        <v>30</v>
      </c>
      <c r="E9299" t="s">
        <v>19</v>
      </c>
      <c r="F9299" t="s">
        <v>53</v>
      </c>
      <c r="G9299">
        <v>4</v>
      </c>
      <c r="H9299" s="5">
        <v>368.68</v>
      </c>
      <c r="I9299" s="5">
        <v>0.24</v>
      </c>
      <c r="J9299" s="5">
        <v>1120.7872</v>
      </c>
      <c r="K9299" s="5">
        <v>226.8350294656303</v>
      </c>
      <c r="L9299">
        <f>YEAR(SalesData[Order Date])</f>
        <v>2025</v>
      </c>
      <c r="M9299">
        <f>MONTH(SalesData[Order Date])</f>
        <v>3</v>
      </c>
      <c r="N9299" t="str">
        <f>TEXT(SalesData[[#This Row],[Order Date]], "mmmm")</f>
        <v>March</v>
      </c>
      <c r="O9299" s="7">
        <f>IF(SalesData[Sales]=0,0,SalesData[Profit]/SalesData[Sales])</f>
        <v>0.20238902573622389</v>
      </c>
      <c r="P9299" s="8">
        <f t="shared" si="145"/>
        <v>1.6274275794727133E-4</v>
      </c>
      <c r="Q9299" t="str">
        <f>IF(SalesData[[#This Row],[Discount]]&gt;0, "Yes", "No")</f>
        <v>Yes</v>
      </c>
      <c r="R9299" t="str">
        <f>TEXT(SalesData[[#This Row],[Order Date]],"mmm-yyyy")</f>
        <v>Mar-2025</v>
      </c>
      <c r="S9299">
        <f>YEAR(SalesData[[#This Row],[Order Date]])*100 + MONTH(SalesData[[#This Row],[Order Date]])</f>
        <v>202503</v>
      </c>
    </row>
    <row r="9300" spans="1:19" x14ac:dyDescent="0.3">
      <c r="A9300" t="s">
        <v>13027</v>
      </c>
      <c r="B9300" s="3">
        <v>45747</v>
      </c>
      <c r="C9300" t="s">
        <v>13028</v>
      </c>
      <c r="D9300" t="s">
        <v>13</v>
      </c>
      <c r="E9300" t="s">
        <v>19</v>
      </c>
      <c r="F9300" t="s">
        <v>44</v>
      </c>
      <c r="G9300">
        <v>4</v>
      </c>
      <c r="H9300" s="5">
        <v>259.57</v>
      </c>
      <c r="I9300" s="5">
        <v>0.22</v>
      </c>
      <c r="J9300" s="5">
        <v>809.85839999999996</v>
      </c>
      <c r="K9300" s="5">
        <v>81.114553818626064</v>
      </c>
      <c r="L9300">
        <f>YEAR(SalesData[Order Date])</f>
        <v>2025</v>
      </c>
      <c r="M9300">
        <f>MONTH(SalesData[Order Date])</f>
        <v>3</v>
      </c>
      <c r="N9300" t="str">
        <f>TEXT(SalesData[[#This Row],[Order Date]], "mmmm")</f>
        <v>March</v>
      </c>
      <c r="O9300" s="7">
        <f>IF(SalesData[Sales]=0,0,SalesData[Profit]/SalesData[Sales])</f>
        <v>0.10015893373289216</v>
      </c>
      <c r="P9300" s="8">
        <f t="shared" si="145"/>
        <v>2.118888931694726E-4</v>
      </c>
      <c r="Q9300" t="str">
        <f>IF(SalesData[[#This Row],[Discount]]&gt;0, "Yes", "No")</f>
        <v>Yes</v>
      </c>
      <c r="R9300" t="str">
        <f>TEXT(SalesData[[#This Row],[Order Date]],"mmm-yyyy")</f>
        <v>Mar-2025</v>
      </c>
      <c r="S9300">
        <f>YEAR(SalesData[[#This Row],[Order Date]])*100 + MONTH(SalesData[[#This Row],[Order Date]])</f>
        <v>202503</v>
      </c>
    </row>
    <row r="9301" spans="1:19" x14ac:dyDescent="0.3">
      <c r="A9301" t="s">
        <v>13142</v>
      </c>
      <c r="B9301" s="3">
        <v>45735</v>
      </c>
      <c r="C9301" t="s">
        <v>13143</v>
      </c>
      <c r="D9301" t="s">
        <v>23</v>
      </c>
      <c r="E9301" t="s">
        <v>14</v>
      </c>
      <c r="F9301" t="s">
        <v>31</v>
      </c>
      <c r="G9301">
        <v>6</v>
      </c>
      <c r="H9301" s="5">
        <v>312.45</v>
      </c>
      <c r="I9301" s="5">
        <v>7.0000000000000007E-2</v>
      </c>
      <c r="J9301" s="5">
        <v>1743.471</v>
      </c>
      <c r="K9301" s="5">
        <v>481.67409499054929</v>
      </c>
      <c r="L9301">
        <f>YEAR(SalesData[Order Date])</f>
        <v>2025</v>
      </c>
      <c r="M9301">
        <f>MONTH(SalesData[Order Date])</f>
        <v>3</v>
      </c>
      <c r="N9301" t="str">
        <f>TEXT(SalesData[[#This Row],[Order Date]], "mmmm")</f>
        <v>March</v>
      </c>
      <c r="O9301" s="7">
        <f>IF(SalesData[Sales]=0,0,SalesData[Profit]/SalesData[Sales])</f>
        <v>0.27627307537122747</v>
      </c>
      <c r="P9301" s="8">
        <f t="shared" si="145"/>
        <v>3.7339307622552949E-5</v>
      </c>
      <c r="Q9301" t="str">
        <f>IF(SalesData[[#This Row],[Discount]]&gt;0, "Yes", "No")</f>
        <v>Yes</v>
      </c>
      <c r="R9301" t="str">
        <f>TEXT(SalesData[[#This Row],[Order Date]],"mmm-yyyy")</f>
        <v>Mar-2025</v>
      </c>
      <c r="S9301">
        <f>YEAR(SalesData[[#This Row],[Order Date]])*100 + MONTH(SalesData[[#This Row],[Order Date]])</f>
        <v>202503</v>
      </c>
    </row>
    <row r="9302" spans="1:19" x14ac:dyDescent="0.3">
      <c r="A9302" t="s">
        <v>13230</v>
      </c>
      <c r="B9302" s="3">
        <v>45743</v>
      </c>
      <c r="C9302" t="s">
        <v>13231</v>
      </c>
      <c r="D9302" t="s">
        <v>13</v>
      </c>
      <c r="E9302" t="s">
        <v>19</v>
      </c>
      <c r="F9302" t="s">
        <v>91</v>
      </c>
      <c r="G9302">
        <v>1</v>
      </c>
      <c r="H9302" s="5">
        <v>989.45</v>
      </c>
      <c r="I9302" s="5">
        <v>0.27</v>
      </c>
      <c r="J9302" s="5">
        <v>722.29849999999999</v>
      </c>
      <c r="K9302" s="5">
        <v>98.665271644435506</v>
      </c>
      <c r="L9302">
        <f>YEAR(SalesData[Order Date])</f>
        <v>2025</v>
      </c>
      <c r="M9302">
        <f>MONTH(SalesData[Order Date])</f>
        <v>3</v>
      </c>
      <c r="N9302" t="str">
        <f>TEXT(SalesData[[#This Row],[Order Date]], "mmmm")</f>
        <v>March</v>
      </c>
      <c r="O9302" s="7">
        <f>IF(SalesData[Sales]=0,0,SalesData[Profit]/SalesData[Sales])</f>
        <v>0.13659902608746316</v>
      </c>
      <c r="P9302" s="8">
        <f t="shared" si="145"/>
        <v>2.7287887210066198E-4</v>
      </c>
      <c r="Q9302" t="str">
        <f>IF(SalesData[[#This Row],[Discount]]&gt;0, "Yes", "No")</f>
        <v>Yes</v>
      </c>
      <c r="R9302" t="str">
        <f>TEXT(SalesData[[#This Row],[Order Date]],"mmm-yyyy")</f>
        <v>Mar-2025</v>
      </c>
      <c r="S9302">
        <f>YEAR(SalesData[[#This Row],[Order Date]])*100 + MONTH(SalesData[[#This Row],[Order Date]])</f>
        <v>202503</v>
      </c>
    </row>
    <row r="9303" spans="1:19" x14ac:dyDescent="0.3">
      <c r="A9303" t="s">
        <v>13249</v>
      </c>
      <c r="B9303" s="3">
        <v>45730</v>
      </c>
      <c r="C9303" t="s">
        <v>13250</v>
      </c>
      <c r="D9303" t="s">
        <v>30</v>
      </c>
      <c r="E9303" t="s">
        <v>19</v>
      </c>
      <c r="F9303" t="s">
        <v>15</v>
      </c>
      <c r="G9303">
        <v>1</v>
      </c>
      <c r="H9303" s="5">
        <v>657.95</v>
      </c>
      <c r="I9303" s="5">
        <v>0.24</v>
      </c>
      <c r="J9303" s="5">
        <v>500.04199999999997</v>
      </c>
      <c r="K9303" s="5">
        <v>41.285628105950877</v>
      </c>
      <c r="L9303">
        <f>YEAR(SalesData[Order Date])</f>
        <v>2025</v>
      </c>
      <c r="M9303">
        <f>MONTH(SalesData[Order Date])</f>
        <v>3</v>
      </c>
      <c r="N9303" t="str">
        <f>TEXT(SalesData[[#This Row],[Order Date]], "mmmm")</f>
        <v>March</v>
      </c>
      <c r="O9303" s="7">
        <f>IF(SalesData[Sales]=0,0,SalesData[Profit]/SalesData[Sales])</f>
        <v>8.2564320808953803E-2</v>
      </c>
      <c r="P9303" s="8">
        <f t="shared" si="145"/>
        <v>3.6476935937381259E-4</v>
      </c>
      <c r="Q9303" t="str">
        <f>IF(SalesData[[#This Row],[Discount]]&gt;0, "Yes", "No")</f>
        <v>Yes</v>
      </c>
      <c r="R9303" t="str">
        <f>TEXT(SalesData[[#This Row],[Order Date]],"mmm-yyyy")</f>
        <v>Mar-2025</v>
      </c>
      <c r="S9303">
        <f>YEAR(SalesData[[#This Row],[Order Date]])*100 + MONTH(SalesData[[#This Row],[Order Date]])</f>
        <v>202503</v>
      </c>
    </row>
    <row r="9304" spans="1:19" x14ac:dyDescent="0.3">
      <c r="A9304" t="s">
        <v>13318</v>
      </c>
      <c r="B9304" s="3">
        <v>45746</v>
      </c>
      <c r="C9304" t="s">
        <v>13319</v>
      </c>
      <c r="D9304" t="s">
        <v>30</v>
      </c>
      <c r="E9304" t="s">
        <v>26</v>
      </c>
      <c r="F9304" t="s">
        <v>44</v>
      </c>
      <c r="G9304">
        <v>1</v>
      </c>
      <c r="H9304" s="5">
        <v>14.49</v>
      </c>
      <c r="I9304" s="5">
        <v>0.01</v>
      </c>
      <c r="J9304" s="5">
        <v>14.3451</v>
      </c>
      <c r="K9304" s="5">
        <v>2.023930194570402</v>
      </c>
      <c r="L9304">
        <f>YEAR(SalesData[Order Date])</f>
        <v>2025</v>
      </c>
      <c r="M9304">
        <f>MONTH(SalesData[Order Date])</f>
        <v>3</v>
      </c>
      <c r="N9304" t="str">
        <f>TEXT(SalesData[[#This Row],[Order Date]], "mmmm")</f>
        <v>March</v>
      </c>
      <c r="O9304" s="7">
        <f>IF(SalesData[Sales]=0,0,SalesData[Profit]/SalesData[Sales])</f>
        <v>0.1410886082753276</v>
      </c>
      <c r="P9304" s="8">
        <f t="shared" si="145"/>
        <v>6.9013112491373362E-4</v>
      </c>
      <c r="Q9304" t="str">
        <f>IF(SalesData[[#This Row],[Discount]]&gt;0, "Yes", "No")</f>
        <v>Yes</v>
      </c>
      <c r="R9304" t="str">
        <f>TEXT(SalesData[[#This Row],[Order Date]],"mmm-yyyy")</f>
        <v>Mar-2025</v>
      </c>
      <c r="S9304">
        <f>YEAR(SalesData[[#This Row],[Order Date]])*100 + MONTH(SalesData[[#This Row],[Order Date]])</f>
        <v>202503</v>
      </c>
    </row>
    <row r="9305" spans="1:19" x14ac:dyDescent="0.3">
      <c r="A9305" t="s">
        <v>13363</v>
      </c>
      <c r="B9305" s="3">
        <v>45736</v>
      </c>
      <c r="C9305" t="s">
        <v>13364</v>
      </c>
      <c r="D9305" t="s">
        <v>13</v>
      </c>
      <c r="E9305" t="s">
        <v>14</v>
      </c>
      <c r="F9305" t="s">
        <v>39</v>
      </c>
      <c r="G9305">
        <v>4</v>
      </c>
      <c r="H9305" s="5">
        <v>836.64</v>
      </c>
      <c r="I9305" s="5">
        <v>0.24</v>
      </c>
      <c r="J9305" s="5">
        <v>2543.3856000000001</v>
      </c>
      <c r="K9305" s="5">
        <v>251.79939211534091</v>
      </c>
      <c r="L9305">
        <f>YEAR(SalesData[Order Date])</f>
        <v>2025</v>
      </c>
      <c r="M9305">
        <f>MONTH(SalesData[Order Date])</f>
        <v>3</v>
      </c>
      <c r="N9305" t="str">
        <f>TEXT(SalesData[[#This Row],[Order Date]], "mmmm")</f>
        <v>March</v>
      </c>
      <c r="O9305" s="7">
        <f>IF(SalesData[Sales]=0,0,SalesData[Profit]/SalesData[Sales])</f>
        <v>9.9001658307470528E-2</v>
      </c>
      <c r="P9305" s="8">
        <f t="shared" si="145"/>
        <v>7.1715433161216287E-5</v>
      </c>
      <c r="Q9305" t="str">
        <f>IF(SalesData[[#This Row],[Discount]]&gt;0, "Yes", "No")</f>
        <v>Yes</v>
      </c>
      <c r="R9305" t="str">
        <f>TEXT(SalesData[[#This Row],[Order Date]],"mmm-yyyy")</f>
        <v>Mar-2025</v>
      </c>
      <c r="S9305">
        <f>YEAR(SalesData[[#This Row],[Order Date]])*100 + MONTH(SalesData[[#This Row],[Order Date]])</f>
        <v>202503</v>
      </c>
    </row>
    <row r="9306" spans="1:19" x14ac:dyDescent="0.3">
      <c r="A9306" t="s">
        <v>13388</v>
      </c>
      <c r="B9306" s="3">
        <v>45743</v>
      </c>
      <c r="C9306" t="s">
        <v>13389</v>
      </c>
      <c r="D9306" t="s">
        <v>13</v>
      </c>
      <c r="E9306" t="s">
        <v>19</v>
      </c>
      <c r="F9306" t="s">
        <v>27</v>
      </c>
      <c r="G9306">
        <v>7</v>
      </c>
      <c r="H9306" s="5">
        <v>51.03</v>
      </c>
      <c r="I9306" s="5">
        <v>0.3</v>
      </c>
      <c r="J9306" s="5">
        <v>250.047</v>
      </c>
      <c r="K9306" s="5">
        <v>22.262451543838239</v>
      </c>
      <c r="L9306">
        <f>YEAR(SalesData[Order Date])</f>
        <v>2025</v>
      </c>
      <c r="M9306">
        <f>MONTH(SalesData[Order Date])</f>
        <v>3</v>
      </c>
      <c r="N9306" t="str">
        <f>TEXT(SalesData[[#This Row],[Order Date]], "mmmm")</f>
        <v>March</v>
      </c>
      <c r="O9306" s="7">
        <f>IF(SalesData[Sales]=0,0,SalesData[Profit]/SalesData[Sales])</f>
        <v>8.9033067958576739E-2</v>
      </c>
      <c r="P9306" s="8">
        <f t="shared" si="145"/>
        <v>8.3984210968337939E-4</v>
      </c>
      <c r="Q9306" t="str">
        <f>IF(SalesData[[#This Row],[Discount]]&gt;0, "Yes", "No")</f>
        <v>Yes</v>
      </c>
      <c r="R9306" t="str">
        <f>TEXT(SalesData[[#This Row],[Order Date]],"mmm-yyyy")</f>
        <v>Mar-2025</v>
      </c>
      <c r="S9306">
        <f>YEAR(SalesData[[#This Row],[Order Date]])*100 + MONTH(SalesData[[#This Row],[Order Date]])</f>
        <v>202503</v>
      </c>
    </row>
    <row r="9307" spans="1:19" x14ac:dyDescent="0.3">
      <c r="A9307" t="s">
        <v>13398</v>
      </c>
      <c r="B9307" s="3">
        <v>45747</v>
      </c>
      <c r="C9307" t="s">
        <v>13399</v>
      </c>
      <c r="D9307" t="s">
        <v>18</v>
      </c>
      <c r="E9307" t="s">
        <v>14</v>
      </c>
      <c r="F9307" t="s">
        <v>31</v>
      </c>
      <c r="G9307">
        <v>5</v>
      </c>
      <c r="H9307" s="5">
        <v>396.46</v>
      </c>
      <c r="I9307" s="5">
        <v>0.21</v>
      </c>
      <c r="J9307" s="5">
        <v>1566.0170000000001</v>
      </c>
      <c r="K9307" s="5">
        <v>299.31873766230638</v>
      </c>
      <c r="L9307">
        <f>YEAR(SalesData[Order Date])</f>
        <v>2025</v>
      </c>
      <c r="M9307">
        <f>MONTH(SalesData[Order Date])</f>
        <v>3</v>
      </c>
      <c r="N9307" t="str">
        <f>TEXT(SalesData[[#This Row],[Order Date]], "mmmm")</f>
        <v>March</v>
      </c>
      <c r="O9307" s="7">
        <f>IF(SalesData[Sales]=0,0,SalesData[Profit]/SalesData[Sales])</f>
        <v>0.19113377291709244</v>
      </c>
      <c r="P9307" s="8">
        <f t="shared" si="145"/>
        <v>1.059375472935479E-4</v>
      </c>
      <c r="Q9307" t="str">
        <f>IF(SalesData[[#This Row],[Discount]]&gt;0, "Yes", "No")</f>
        <v>Yes</v>
      </c>
      <c r="R9307" t="str">
        <f>TEXT(SalesData[[#This Row],[Order Date]],"mmm-yyyy")</f>
        <v>Mar-2025</v>
      </c>
      <c r="S9307">
        <f>YEAR(SalesData[[#This Row],[Order Date]])*100 + MONTH(SalesData[[#This Row],[Order Date]])</f>
        <v>202503</v>
      </c>
    </row>
    <row r="9308" spans="1:19" x14ac:dyDescent="0.3">
      <c r="A9308" t="s">
        <v>13405</v>
      </c>
      <c r="B9308" s="3">
        <v>45732</v>
      </c>
      <c r="C9308" t="s">
        <v>13406</v>
      </c>
      <c r="D9308" t="s">
        <v>13</v>
      </c>
      <c r="E9308" t="s">
        <v>14</v>
      </c>
      <c r="F9308" t="s">
        <v>34</v>
      </c>
      <c r="G9308">
        <v>2</v>
      </c>
      <c r="H9308" s="5">
        <v>835.71</v>
      </c>
      <c r="I9308" s="5">
        <v>0.21</v>
      </c>
      <c r="J9308" s="5">
        <v>1320.4218000000001</v>
      </c>
      <c r="K9308" s="5">
        <v>382.20755110256653</v>
      </c>
      <c r="L9308">
        <f>YEAR(SalesData[Order Date])</f>
        <v>2025</v>
      </c>
      <c r="M9308">
        <f>MONTH(SalesData[Order Date])</f>
        <v>3</v>
      </c>
      <c r="N9308" t="str">
        <f>TEXT(SalesData[[#This Row],[Order Date]], "mmmm")</f>
        <v>March</v>
      </c>
      <c r="O9308" s="7">
        <f>IF(SalesData[Sales]=0,0,SalesData[Profit]/SalesData[Sales])</f>
        <v>0.28945867987226997</v>
      </c>
      <c r="P9308" s="8">
        <f t="shared" si="145"/>
        <v>1.2564166995728183E-4</v>
      </c>
      <c r="Q9308" t="str">
        <f>IF(SalesData[[#This Row],[Discount]]&gt;0, "Yes", "No")</f>
        <v>Yes</v>
      </c>
      <c r="R9308" t="str">
        <f>TEXT(SalesData[[#This Row],[Order Date]],"mmm-yyyy")</f>
        <v>Mar-2025</v>
      </c>
      <c r="S9308">
        <f>YEAR(SalesData[[#This Row],[Order Date]])*100 + MONTH(SalesData[[#This Row],[Order Date]])</f>
        <v>202503</v>
      </c>
    </row>
    <row r="9309" spans="1:19" x14ac:dyDescent="0.3">
      <c r="A9309" t="s">
        <v>13429</v>
      </c>
      <c r="B9309" s="3">
        <v>45747</v>
      </c>
      <c r="C9309" t="s">
        <v>13430</v>
      </c>
      <c r="D9309" t="s">
        <v>13</v>
      </c>
      <c r="E9309" t="s">
        <v>19</v>
      </c>
      <c r="F9309" t="s">
        <v>39</v>
      </c>
      <c r="G9309">
        <v>7</v>
      </c>
      <c r="H9309" s="5">
        <v>275.74</v>
      </c>
      <c r="I9309" s="5">
        <v>0.1</v>
      </c>
      <c r="J9309" s="5">
        <v>1737.162</v>
      </c>
      <c r="K9309" s="5">
        <v>411.36845406741247</v>
      </c>
      <c r="L9309">
        <f>YEAR(SalesData[Order Date])</f>
        <v>2025</v>
      </c>
      <c r="M9309">
        <f>MONTH(SalesData[Order Date])</f>
        <v>3</v>
      </c>
      <c r="N9309" t="str">
        <f>TEXT(SalesData[[#This Row],[Order Date]], "mmmm")</f>
        <v>March</v>
      </c>
      <c r="O9309" s="7">
        <f>IF(SalesData[Sales]=0,0,SalesData[Profit]/SalesData[Sales])</f>
        <v>0.23680488870203956</v>
      </c>
      <c r="P9309" s="8">
        <f t="shared" si="145"/>
        <v>5.1808639608741157E-5</v>
      </c>
      <c r="Q9309" t="str">
        <f>IF(SalesData[[#This Row],[Discount]]&gt;0, "Yes", "No")</f>
        <v>Yes</v>
      </c>
      <c r="R9309" t="str">
        <f>TEXT(SalesData[[#This Row],[Order Date]],"mmm-yyyy")</f>
        <v>Mar-2025</v>
      </c>
      <c r="S9309">
        <f>YEAR(SalesData[[#This Row],[Order Date]])*100 + MONTH(SalesData[[#This Row],[Order Date]])</f>
        <v>202503</v>
      </c>
    </row>
    <row r="9310" spans="1:19" x14ac:dyDescent="0.3">
      <c r="A9310" t="s">
        <v>13439</v>
      </c>
      <c r="B9310" s="3">
        <v>45747</v>
      </c>
      <c r="C9310" t="s">
        <v>8690</v>
      </c>
      <c r="D9310" t="s">
        <v>23</v>
      </c>
      <c r="E9310" t="s">
        <v>19</v>
      </c>
      <c r="F9310" t="s">
        <v>34</v>
      </c>
      <c r="G9310">
        <v>9</v>
      </c>
      <c r="H9310" s="5">
        <v>900.76</v>
      </c>
      <c r="I9310" s="5">
        <v>0.02</v>
      </c>
      <c r="J9310" s="5">
        <v>7944.7031999999999</v>
      </c>
      <c r="K9310" s="5">
        <v>1994.002827481009</v>
      </c>
      <c r="L9310">
        <f>YEAR(SalesData[Order Date])</f>
        <v>2025</v>
      </c>
      <c r="M9310">
        <f>MONTH(SalesData[Order Date])</f>
        <v>3</v>
      </c>
      <c r="N9310" t="str">
        <f>TEXT(SalesData[[#This Row],[Order Date]], "mmmm")</f>
        <v>March</v>
      </c>
      <c r="O9310" s="7">
        <f>IF(SalesData[Sales]=0,0,SalesData[Profit]/SalesData[Sales])</f>
        <v>0.25098518815416654</v>
      </c>
      <c r="P9310" s="8">
        <f t="shared" si="145"/>
        <v>2.4670525136798063E-6</v>
      </c>
      <c r="Q9310" t="str">
        <f>IF(SalesData[[#This Row],[Discount]]&gt;0, "Yes", "No")</f>
        <v>Yes</v>
      </c>
      <c r="R9310" t="str">
        <f>TEXT(SalesData[[#This Row],[Order Date]],"mmm-yyyy")</f>
        <v>Mar-2025</v>
      </c>
      <c r="S9310">
        <f>YEAR(SalesData[[#This Row],[Order Date]])*100 + MONTH(SalesData[[#This Row],[Order Date]])</f>
        <v>202503</v>
      </c>
    </row>
    <row r="9311" spans="1:19" x14ac:dyDescent="0.3">
      <c r="A9311" t="s">
        <v>13479</v>
      </c>
      <c r="B9311" s="3">
        <v>45741</v>
      </c>
      <c r="C9311" t="s">
        <v>13480</v>
      </c>
      <c r="D9311" t="s">
        <v>13</v>
      </c>
      <c r="E9311" t="s">
        <v>14</v>
      </c>
      <c r="F9311" t="s">
        <v>34</v>
      </c>
      <c r="G9311">
        <v>4</v>
      </c>
      <c r="H9311" s="5">
        <v>569.05999999999995</v>
      </c>
      <c r="I9311" s="5">
        <v>0.28000000000000003</v>
      </c>
      <c r="J9311" s="5">
        <v>1638.8928000000001</v>
      </c>
      <c r="K9311" s="5">
        <v>173.96987298849419</v>
      </c>
      <c r="L9311">
        <f>YEAR(SalesData[Order Date])</f>
        <v>2025</v>
      </c>
      <c r="M9311">
        <f>MONTH(SalesData[Order Date])</f>
        <v>3</v>
      </c>
      <c r="N9311" t="str">
        <f>TEXT(SalesData[[#This Row],[Order Date]], "mmmm")</f>
        <v>March</v>
      </c>
      <c r="O9311" s="7">
        <f>IF(SalesData[Sales]=0,0,SalesData[Profit]/SalesData[Sales])</f>
        <v>0.10615085561941219</v>
      </c>
      <c r="P9311" s="8">
        <f t="shared" si="145"/>
        <v>1.2300987593575371E-4</v>
      </c>
      <c r="Q9311" t="str">
        <f>IF(SalesData[[#This Row],[Discount]]&gt;0, "Yes", "No")</f>
        <v>Yes</v>
      </c>
      <c r="R9311" t="str">
        <f>TEXT(SalesData[[#This Row],[Order Date]],"mmm-yyyy")</f>
        <v>Mar-2025</v>
      </c>
      <c r="S9311">
        <f>YEAR(SalesData[[#This Row],[Order Date]])*100 + MONTH(SalesData[[#This Row],[Order Date]])</f>
        <v>202503</v>
      </c>
    </row>
    <row r="9312" spans="1:19" x14ac:dyDescent="0.3">
      <c r="A9312" t="s">
        <v>13587</v>
      </c>
      <c r="B9312" s="3">
        <v>45736</v>
      </c>
      <c r="C9312" t="s">
        <v>13588</v>
      </c>
      <c r="D9312" t="s">
        <v>13</v>
      </c>
      <c r="E9312" t="s">
        <v>19</v>
      </c>
      <c r="F9312" t="s">
        <v>27</v>
      </c>
      <c r="G9312">
        <v>3</v>
      </c>
      <c r="H9312" s="5">
        <v>881.62</v>
      </c>
      <c r="I9312" s="5">
        <v>0.06</v>
      </c>
      <c r="J9312" s="5">
        <v>2486.1684</v>
      </c>
      <c r="K9312" s="5">
        <v>587.70340241973452</v>
      </c>
      <c r="L9312">
        <f>YEAR(SalesData[Order Date])</f>
        <v>2025</v>
      </c>
      <c r="M9312">
        <f>MONTH(SalesData[Order Date])</f>
        <v>3</v>
      </c>
      <c r="N9312" t="str">
        <f>TEXT(SalesData[[#This Row],[Order Date]], "mmmm")</f>
        <v>March</v>
      </c>
      <c r="O9312" s="7">
        <f>IF(SalesData[Sales]=0,0,SalesData[Profit]/SalesData[Sales])</f>
        <v>0.23638921740769231</v>
      </c>
      <c r="P9312" s="8">
        <f t="shared" si="145"/>
        <v>2.2685510764274856E-5</v>
      </c>
      <c r="Q9312" t="str">
        <f>IF(SalesData[[#This Row],[Discount]]&gt;0, "Yes", "No")</f>
        <v>Yes</v>
      </c>
      <c r="R9312" t="str">
        <f>TEXT(SalesData[[#This Row],[Order Date]],"mmm-yyyy")</f>
        <v>Mar-2025</v>
      </c>
      <c r="S9312">
        <f>YEAR(SalesData[[#This Row],[Order Date]])*100 + MONTH(SalesData[[#This Row],[Order Date]])</f>
        <v>202503</v>
      </c>
    </row>
    <row r="9313" spans="1:19" x14ac:dyDescent="0.3">
      <c r="A9313" t="s">
        <v>13624</v>
      </c>
      <c r="B9313" s="3">
        <v>45718</v>
      </c>
      <c r="C9313" t="s">
        <v>13625</v>
      </c>
      <c r="D9313" t="s">
        <v>18</v>
      </c>
      <c r="E9313" t="s">
        <v>14</v>
      </c>
      <c r="F9313" t="s">
        <v>39</v>
      </c>
      <c r="G9313">
        <v>4</v>
      </c>
      <c r="H9313" s="5">
        <v>735.24</v>
      </c>
      <c r="I9313" s="5">
        <v>0.03</v>
      </c>
      <c r="J9313" s="5">
        <v>2852.7312000000002</v>
      </c>
      <c r="K9313" s="5">
        <v>533.40130896977564</v>
      </c>
      <c r="L9313">
        <f>YEAR(SalesData[Order Date])</f>
        <v>2025</v>
      </c>
      <c r="M9313">
        <f>MONTH(SalesData[Order Date])</f>
        <v>3</v>
      </c>
      <c r="N9313" t="str">
        <f>TEXT(SalesData[[#This Row],[Order Date]], "mmmm")</f>
        <v>March</v>
      </c>
      <c r="O9313" s="7">
        <f>IF(SalesData[Sales]=0,0,SalesData[Profit]/SalesData[Sales])</f>
        <v>0.18697916893458999</v>
      </c>
      <c r="P9313" s="8">
        <f t="shared" si="145"/>
        <v>1.0200750775257058E-5</v>
      </c>
      <c r="Q9313" t="str">
        <f>IF(SalesData[[#This Row],[Discount]]&gt;0, "Yes", "No")</f>
        <v>Yes</v>
      </c>
      <c r="R9313" t="str">
        <f>TEXT(SalesData[[#This Row],[Order Date]],"mmm-yyyy")</f>
        <v>Mar-2025</v>
      </c>
      <c r="S9313">
        <f>YEAR(SalesData[[#This Row],[Order Date]])*100 + MONTH(SalesData[[#This Row],[Order Date]])</f>
        <v>202503</v>
      </c>
    </row>
    <row r="9314" spans="1:19" x14ac:dyDescent="0.3">
      <c r="A9314" t="s">
        <v>13680</v>
      </c>
      <c r="B9314" s="3">
        <v>45723</v>
      </c>
      <c r="C9314" t="s">
        <v>13681</v>
      </c>
      <c r="D9314" t="s">
        <v>23</v>
      </c>
      <c r="E9314" t="s">
        <v>26</v>
      </c>
      <c r="F9314" t="s">
        <v>34</v>
      </c>
      <c r="G9314">
        <v>6</v>
      </c>
      <c r="H9314" s="5">
        <v>397.16</v>
      </c>
      <c r="I9314" s="5">
        <v>0.17</v>
      </c>
      <c r="J9314" s="5">
        <v>1977.8568</v>
      </c>
      <c r="K9314" s="5">
        <v>480.34108777471471</v>
      </c>
      <c r="L9314">
        <f>YEAR(SalesData[Order Date])</f>
        <v>2025</v>
      </c>
      <c r="M9314">
        <f>MONTH(SalesData[Order Date])</f>
        <v>3</v>
      </c>
      <c r="N9314" t="str">
        <f>TEXT(SalesData[[#This Row],[Order Date]], "mmmm")</f>
        <v>March</v>
      </c>
      <c r="O9314" s="7">
        <f>IF(SalesData[Sales]=0,0,SalesData[Profit]/SalesData[Sales])</f>
        <v>0.24285938586388797</v>
      </c>
      <c r="P9314" s="8">
        <f t="shared" si="145"/>
        <v>7.133984624164905E-5</v>
      </c>
      <c r="Q9314" t="str">
        <f>IF(SalesData[[#This Row],[Discount]]&gt;0, "Yes", "No")</f>
        <v>Yes</v>
      </c>
      <c r="R9314" t="str">
        <f>TEXT(SalesData[[#This Row],[Order Date]],"mmm-yyyy")</f>
        <v>Mar-2025</v>
      </c>
      <c r="S9314">
        <f>YEAR(SalesData[[#This Row],[Order Date]])*100 + MONTH(SalesData[[#This Row],[Order Date]])</f>
        <v>202503</v>
      </c>
    </row>
    <row r="9315" spans="1:19" x14ac:dyDescent="0.3">
      <c r="A9315" t="s">
        <v>13701</v>
      </c>
      <c r="B9315" s="3">
        <v>45727</v>
      </c>
      <c r="C9315" t="s">
        <v>13702</v>
      </c>
      <c r="D9315" t="s">
        <v>30</v>
      </c>
      <c r="E9315" t="s">
        <v>14</v>
      </c>
      <c r="F9315" t="s">
        <v>53</v>
      </c>
      <c r="G9315">
        <v>5</v>
      </c>
      <c r="H9315" s="5">
        <v>179.4</v>
      </c>
      <c r="I9315" s="5">
        <v>0.25</v>
      </c>
      <c r="J9315" s="5">
        <v>672.75</v>
      </c>
      <c r="K9315" s="5">
        <v>79.429429111458063</v>
      </c>
      <c r="L9315">
        <f>YEAR(SalesData[Order Date])</f>
        <v>2025</v>
      </c>
      <c r="M9315">
        <f>MONTH(SalesData[Order Date])</f>
        <v>3</v>
      </c>
      <c r="N9315" t="str">
        <f>TEXT(SalesData[[#This Row],[Order Date]], "mmmm")</f>
        <v>March</v>
      </c>
      <c r="O9315" s="7">
        <f>IF(SalesData[Sales]=0,0,SalesData[Profit]/SalesData[Sales])</f>
        <v>0.11806678426080723</v>
      </c>
      <c r="P9315" s="8">
        <f t="shared" si="145"/>
        <v>2.7870680044593088E-4</v>
      </c>
      <c r="Q9315" t="str">
        <f>IF(SalesData[[#This Row],[Discount]]&gt;0, "Yes", "No")</f>
        <v>Yes</v>
      </c>
      <c r="R9315" t="str">
        <f>TEXT(SalesData[[#This Row],[Order Date]],"mmm-yyyy")</f>
        <v>Mar-2025</v>
      </c>
      <c r="S9315">
        <f>YEAR(SalesData[[#This Row],[Order Date]])*100 + MONTH(SalesData[[#This Row],[Order Date]])</f>
        <v>202503</v>
      </c>
    </row>
    <row r="9316" spans="1:19" x14ac:dyDescent="0.3">
      <c r="A9316" t="s">
        <v>13716</v>
      </c>
      <c r="B9316" s="3">
        <v>45732</v>
      </c>
      <c r="C9316" t="s">
        <v>13717</v>
      </c>
      <c r="D9316" t="s">
        <v>23</v>
      </c>
      <c r="E9316" t="s">
        <v>14</v>
      </c>
      <c r="F9316" t="s">
        <v>27</v>
      </c>
      <c r="G9316">
        <v>4</v>
      </c>
      <c r="H9316" s="5">
        <v>37.26</v>
      </c>
      <c r="I9316" s="5">
        <v>0.3</v>
      </c>
      <c r="J9316" s="5">
        <v>104.328</v>
      </c>
      <c r="K9316" s="5">
        <v>12.148344309319951</v>
      </c>
      <c r="L9316">
        <f>YEAR(SalesData[Order Date])</f>
        <v>2025</v>
      </c>
      <c r="M9316">
        <f>MONTH(SalesData[Order Date])</f>
        <v>3</v>
      </c>
      <c r="N9316" t="str">
        <f>TEXT(SalesData[[#This Row],[Order Date]], "mmmm")</f>
        <v>March</v>
      </c>
      <c r="O9316" s="7">
        <f>IF(SalesData[Sales]=0,0,SalesData[Profit]/SalesData[Sales])</f>
        <v>0.11644375727819906</v>
      </c>
      <c r="P9316" s="8">
        <f t="shared" si="145"/>
        <v>2.0128824476650562E-3</v>
      </c>
      <c r="Q9316" t="str">
        <f>IF(SalesData[[#This Row],[Discount]]&gt;0, "Yes", "No")</f>
        <v>Yes</v>
      </c>
      <c r="R9316" t="str">
        <f>TEXT(SalesData[[#This Row],[Order Date]],"mmm-yyyy")</f>
        <v>Mar-2025</v>
      </c>
      <c r="S9316">
        <f>YEAR(SalesData[[#This Row],[Order Date]])*100 + MONTH(SalesData[[#This Row],[Order Date]])</f>
        <v>202503</v>
      </c>
    </row>
    <row r="9317" spans="1:19" x14ac:dyDescent="0.3">
      <c r="A9317" t="s">
        <v>13722</v>
      </c>
      <c r="B9317" s="3">
        <v>45738</v>
      </c>
      <c r="C9317" t="s">
        <v>13723</v>
      </c>
      <c r="D9317" t="s">
        <v>23</v>
      </c>
      <c r="E9317" t="s">
        <v>26</v>
      </c>
      <c r="F9317" t="s">
        <v>27</v>
      </c>
      <c r="G9317">
        <v>1</v>
      </c>
      <c r="H9317" s="5">
        <v>316.83999999999997</v>
      </c>
      <c r="I9317" s="5">
        <v>0.03</v>
      </c>
      <c r="J9317" s="5">
        <v>307.33479999999997</v>
      </c>
      <c r="K9317" s="5">
        <v>69.651531198826817</v>
      </c>
      <c r="L9317">
        <f>YEAR(SalesData[Order Date])</f>
        <v>2025</v>
      </c>
      <c r="M9317">
        <f>MONTH(SalesData[Order Date])</f>
        <v>3</v>
      </c>
      <c r="N9317" t="str">
        <f>TEXT(SalesData[[#This Row],[Order Date]], "mmmm")</f>
        <v>March</v>
      </c>
      <c r="O9317" s="7">
        <f>IF(SalesData[Sales]=0,0,SalesData[Profit]/SalesData[Sales])</f>
        <v>0.22663079872122135</v>
      </c>
      <c r="P9317" s="8">
        <f t="shared" si="145"/>
        <v>9.4685014518368894E-5</v>
      </c>
      <c r="Q9317" t="str">
        <f>IF(SalesData[[#This Row],[Discount]]&gt;0, "Yes", "No")</f>
        <v>Yes</v>
      </c>
      <c r="R9317" t="str">
        <f>TEXT(SalesData[[#This Row],[Order Date]],"mmm-yyyy")</f>
        <v>Mar-2025</v>
      </c>
      <c r="S9317">
        <f>YEAR(SalesData[[#This Row],[Order Date]])*100 + MONTH(SalesData[[#This Row],[Order Date]])</f>
        <v>202503</v>
      </c>
    </row>
    <row r="9318" spans="1:19" x14ac:dyDescent="0.3">
      <c r="A9318" t="s">
        <v>13834</v>
      </c>
      <c r="B9318" s="3">
        <v>45729</v>
      </c>
      <c r="C9318" t="s">
        <v>13835</v>
      </c>
      <c r="D9318" t="s">
        <v>13</v>
      </c>
      <c r="E9318" t="s">
        <v>19</v>
      </c>
      <c r="F9318" t="s">
        <v>91</v>
      </c>
      <c r="G9318">
        <v>8</v>
      </c>
      <c r="H9318" s="5">
        <v>18.13</v>
      </c>
      <c r="I9318" s="5">
        <v>0.25</v>
      </c>
      <c r="J9318" s="5">
        <v>108.78</v>
      </c>
      <c r="K9318" s="5">
        <v>28.650750311462751</v>
      </c>
      <c r="L9318">
        <f>YEAR(SalesData[Order Date])</f>
        <v>2025</v>
      </c>
      <c r="M9318">
        <f>MONTH(SalesData[Order Date])</f>
        <v>3</v>
      </c>
      <c r="N9318" t="str">
        <f>TEXT(SalesData[[#This Row],[Order Date]], "mmmm")</f>
        <v>March</v>
      </c>
      <c r="O9318" s="7">
        <f>IF(SalesData[Sales]=0,0,SalesData[Profit]/SalesData[Sales])</f>
        <v>0.2633825180314649</v>
      </c>
      <c r="P9318" s="8">
        <f t="shared" si="145"/>
        <v>1.7236624379481523E-3</v>
      </c>
      <c r="Q9318" t="str">
        <f>IF(SalesData[[#This Row],[Discount]]&gt;0, "Yes", "No")</f>
        <v>Yes</v>
      </c>
      <c r="R9318" t="str">
        <f>TEXT(SalesData[[#This Row],[Order Date]],"mmm-yyyy")</f>
        <v>Mar-2025</v>
      </c>
      <c r="S9318">
        <f>YEAR(SalesData[[#This Row],[Order Date]])*100 + MONTH(SalesData[[#This Row],[Order Date]])</f>
        <v>202503</v>
      </c>
    </row>
    <row r="9319" spans="1:19" x14ac:dyDescent="0.3">
      <c r="A9319" t="s">
        <v>13955</v>
      </c>
      <c r="B9319" s="3">
        <v>45742</v>
      </c>
      <c r="C9319" t="s">
        <v>13956</v>
      </c>
      <c r="D9319" t="s">
        <v>23</v>
      </c>
      <c r="E9319" t="s">
        <v>26</v>
      </c>
      <c r="F9319" t="s">
        <v>39</v>
      </c>
      <c r="G9319">
        <v>8</v>
      </c>
      <c r="H9319" s="5">
        <v>468.61</v>
      </c>
      <c r="I9319" s="5">
        <v>0.05</v>
      </c>
      <c r="J9319" s="5">
        <v>3561.4360000000001</v>
      </c>
      <c r="K9319" s="5">
        <v>657.33509741339219</v>
      </c>
      <c r="L9319">
        <f>YEAR(SalesData[Order Date])</f>
        <v>2025</v>
      </c>
      <c r="M9319">
        <f>MONTH(SalesData[Order Date])</f>
        <v>3</v>
      </c>
      <c r="N9319" t="str">
        <f>TEXT(SalesData[[#This Row],[Order Date]], "mmmm")</f>
        <v>March</v>
      </c>
      <c r="O9319" s="7">
        <f>IF(SalesData[Sales]=0,0,SalesData[Profit]/SalesData[Sales])</f>
        <v>0.18457024004176747</v>
      </c>
      <c r="P9319" s="8">
        <f t="shared" si="145"/>
        <v>1.3337316745267921E-5</v>
      </c>
      <c r="Q9319" t="str">
        <f>IF(SalesData[[#This Row],[Discount]]&gt;0, "Yes", "No")</f>
        <v>Yes</v>
      </c>
      <c r="R9319" t="str">
        <f>TEXT(SalesData[[#This Row],[Order Date]],"mmm-yyyy")</f>
        <v>Mar-2025</v>
      </c>
      <c r="S9319">
        <f>YEAR(SalesData[[#This Row],[Order Date]])*100 + MONTH(SalesData[[#This Row],[Order Date]])</f>
        <v>202503</v>
      </c>
    </row>
    <row r="9320" spans="1:19" x14ac:dyDescent="0.3">
      <c r="A9320" t="s">
        <v>13977</v>
      </c>
      <c r="B9320" s="3">
        <v>45742</v>
      </c>
      <c r="C9320" t="s">
        <v>13978</v>
      </c>
      <c r="D9320" t="s">
        <v>13</v>
      </c>
      <c r="E9320" t="s">
        <v>26</v>
      </c>
      <c r="F9320" t="s">
        <v>53</v>
      </c>
      <c r="G9320">
        <v>2</v>
      </c>
      <c r="H9320" s="5">
        <v>754.71</v>
      </c>
      <c r="I9320" s="5">
        <v>7.0000000000000007E-2</v>
      </c>
      <c r="J9320" s="5">
        <v>1403.7606000000001</v>
      </c>
      <c r="K9320" s="5">
        <v>399.79426654603247</v>
      </c>
      <c r="L9320">
        <f>YEAR(SalesData[Order Date])</f>
        <v>2025</v>
      </c>
      <c r="M9320">
        <f>MONTH(SalesData[Order Date])</f>
        <v>3</v>
      </c>
      <c r="N9320" t="str">
        <f>TEXT(SalesData[[#This Row],[Order Date]], "mmmm")</f>
        <v>March</v>
      </c>
      <c r="O9320" s="7">
        <f>IF(SalesData[Sales]=0,0,SalesData[Profit]/SalesData[Sales])</f>
        <v>0.28480231354693419</v>
      </c>
      <c r="P9320" s="8">
        <f t="shared" si="145"/>
        <v>4.6375428972718E-5</v>
      </c>
      <c r="Q9320" t="str">
        <f>IF(SalesData[[#This Row],[Discount]]&gt;0, "Yes", "No")</f>
        <v>Yes</v>
      </c>
      <c r="R9320" t="str">
        <f>TEXT(SalesData[[#This Row],[Order Date]],"mmm-yyyy")</f>
        <v>Mar-2025</v>
      </c>
      <c r="S9320">
        <f>YEAR(SalesData[[#This Row],[Order Date]])*100 + MONTH(SalesData[[#This Row],[Order Date]])</f>
        <v>202503</v>
      </c>
    </row>
    <row r="9321" spans="1:19" x14ac:dyDescent="0.3">
      <c r="A9321" t="s">
        <v>13998</v>
      </c>
      <c r="B9321" s="3">
        <v>45727</v>
      </c>
      <c r="C9321" t="s">
        <v>4329</v>
      </c>
      <c r="D9321" t="s">
        <v>18</v>
      </c>
      <c r="E9321" t="s">
        <v>19</v>
      </c>
      <c r="F9321" t="s">
        <v>27</v>
      </c>
      <c r="G9321">
        <v>3</v>
      </c>
      <c r="H9321" s="5">
        <v>945.84</v>
      </c>
      <c r="I9321" s="5">
        <v>0.02</v>
      </c>
      <c r="J9321" s="5">
        <v>2780.7696000000001</v>
      </c>
      <c r="K9321" s="5">
        <v>401.90652674843398</v>
      </c>
      <c r="L9321">
        <f>YEAR(SalesData[Order Date])</f>
        <v>2025</v>
      </c>
      <c r="M9321">
        <f>MONTH(SalesData[Order Date])</f>
        <v>3</v>
      </c>
      <c r="N9321" t="str">
        <f>TEXT(SalesData[[#This Row],[Order Date]], "mmmm")</f>
        <v>March</v>
      </c>
      <c r="O9321" s="7">
        <f>IF(SalesData[Sales]=0,0,SalesData[Profit]/SalesData[Sales])</f>
        <v>0.14453068199121349</v>
      </c>
      <c r="P9321" s="8">
        <f t="shared" si="145"/>
        <v>7.0484084693676168E-6</v>
      </c>
      <c r="Q9321" t="str">
        <f>IF(SalesData[[#This Row],[Discount]]&gt;0, "Yes", "No")</f>
        <v>Yes</v>
      </c>
      <c r="R9321" t="str">
        <f>TEXT(SalesData[[#This Row],[Order Date]],"mmm-yyyy")</f>
        <v>Mar-2025</v>
      </c>
      <c r="S9321">
        <f>YEAR(SalesData[[#This Row],[Order Date]])*100 + MONTH(SalesData[[#This Row],[Order Date]])</f>
        <v>202503</v>
      </c>
    </row>
    <row r="9322" spans="1:19" x14ac:dyDescent="0.3">
      <c r="A9322" t="s">
        <v>14146</v>
      </c>
      <c r="B9322" s="3">
        <v>45744</v>
      </c>
      <c r="C9322" t="s">
        <v>14147</v>
      </c>
      <c r="D9322" t="s">
        <v>30</v>
      </c>
      <c r="E9322" t="s">
        <v>14</v>
      </c>
      <c r="F9322" t="s">
        <v>39</v>
      </c>
      <c r="G9322">
        <v>8</v>
      </c>
      <c r="H9322" s="5">
        <v>871.37</v>
      </c>
      <c r="I9322" s="5">
        <v>0.14000000000000001</v>
      </c>
      <c r="J9322" s="5">
        <v>5995.0255999999999</v>
      </c>
      <c r="K9322" s="5">
        <v>1539.502170862505</v>
      </c>
      <c r="L9322">
        <f>YEAR(SalesData[Order Date])</f>
        <v>2025</v>
      </c>
      <c r="M9322">
        <f>MONTH(SalesData[Order Date])</f>
        <v>3</v>
      </c>
      <c r="N9322" t="str">
        <f>TEXT(SalesData[[#This Row],[Order Date]], "mmmm")</f>
        <v>March</v>
      </c>
      <c r="O9322" s="7">
        <f>IF(SalesData[Sales]=0,0,SalesData[Profit]/SalesData[Sales])</f>
        <v>0.25679659664214027</v>
      </c>
      <c r="P9322" s="8">
        <f t="shared" si="145"/>
        <v>2.0083317075409989E-5</v>
      </c>
      <c r="Q9322" t="str">
        <f>IF(SalesData[[#This Row],[Discount]]&gt;0, "Yes", "No")</f>
        <v>Yes</v>
      </c>
      <c r="R9322" t="str">
        <f>TEXT(SalesData[[#This Row],[Order Date]],"mmm-yyyy")</f>
        <v>Mar-2025</v>
      </c>
      <c r="S9322">
        <f>YEAR(SalesData[[#This Row],[Order Date]])*100 + MONTH(SalesData[[#This Row],[Order Date]])</f>
        <v>202503</v>
      </c>
    </row>
    <row r="9323" spans="1:19" x14ac:dyDescent="0.3">
      <c r="A9323" t="s">
        <v>14182</v>
      </c>
      <c r="B9323" s="3">
        <v>45720</v>
      </c>
      <c r="C9323" t="s">
        <v>14183</v>
      </c>
      <c r="D9323" t="s">
        <v>13</v>
      </c>
      <c r="E9323" t="s">
        <v>19</v>
      </c>
      <c r="F9323" t="s">
        <v>91</v>
      </c>
      <c r="G9323">
        <v>5</v>
      </c>
      <c r="H9323" s="5">
        <v>659.52</v>
      </c>
      <c r="I9323" s="5">
        <v>0.26</v>
      </c>
      <c r="J9323" s="5">
        <v>2440.2240000000002</v>
      </c>
      <c r="K9323" s="5">
        <v>596.51433617241184</v>
      </c>
      <c r="L9323">
        <f>YEAR(SalesData[Order Date])</f>
        <v>2025</v>
      </c>
      <c r="M9323">
        <f>MONTH(SalesData[Order Date])</f>
        <v>3</v>
      </c>
      <c r="N9323" t="str">
        <f>TEXT(SalesData[[#This Row],[Order Date]], "mmmm")</f>
        <v>March</v>
      </c>
      <c r="O9323" s="7">
        <f>IF(SalesData[Sales]=0,0,SalesData[Profit]/SalesData[Sales])</f>
        <v>0.24445064722435803</v>
      </c>
      <c r="P9323" s="8">
        <f t="shared" si="145"/>
        <v>7.8845220766618157E-5</v>
      </c>
      <c r="Q9323" t="str">
        <f>IF(SalesData[[#This Row],[Discount]]&gt;0, "Yes", "No")</f>
        <v>Yes</v>
      </c>
      <c r="R9323" t="str">
        <f>TEXT(SalesData[[#This Row],[Order Date]],"mmm-yyyy")</f>
        <v>Mar-2025</v>
      </c>
      <c r="S9323">
        <f>YEAR(SalesData[[#This Row],[Order Date]])*100 + MONTH(SalesData[[#This Row],[Order Date]])</f>
        <v>202503</v>
      </c>
    </row>
    <row r="9324" spans="1:19" x14ac:dyDescent="0.3">
      <c r="A9324" t="s">
        <v>14186</v>
      </c>
      <c r="B9324" s="3">
        <v>45744</v>
      </c>
      <c r="C9324" t="s">
        <v>14187</v>
      </c>
      <c r="D9324" t="s">
        <v>18</v>
      </c>
      <c r="E9324" t="s">
        <v>19</v>
      </c>
      <c r="F9324" t="s">
        <v>34</v>
      </c>
      <c r="G9324">
        <v>3</v>
      </c>
      <c r="H9324" s="5">
        <v>273.27999999999997</v>
      </c>
      <c r="I9324" s="5">
        <v>0.17</v>
      </c>
      <c r="J9324" s="5">
        <v>680.46719999999993</v>
      </c>
      <c r="K9324" s="5">
        <v>147.24076731416929</v>
      </c>
      <c r="L9324">
        <f>YEAR(SalesData[Order Date])</f>
        <v>2025</v>
      </c>
      <c r="M9324">
        <f>MONTH(SalesData[Order Date])</f>
        <v>3</v>
      </c>
      <c r="N9324" t="str">
        <f>TEXT(SalesData[[#This Row],[Order Date]], "mmmm")</f>
        <v>March</v>
      </c>
      <c r="O9324" s="7">
        <f>IF(SalesData[Sales]=0,0,SalesData[Profit]/SalesData[Sales])</f>
        <v>0.21638187309273585</v>
      </c>
      <c r="P9324" s="8">
        <f t="shared" si="145"/>
        <v>2.0735753317720535E-4</v>
      </c>
      <c r="Q9324" t="str">
        <f>IF(SalesData[[#This Row],[Discount]]&gt;0, "Yes", "No")</f>
        <v>Yes</v>
      </c>
      <c r="R9324" t="str">
        <f>TEXT(SalesData[[#This Row],[Order Date]],"mmm-yyyy")</f>
        <v>Mar-2025</v>
      </c>
      <c r="S9324">
        <f>YEAR(SalesData[[#This Row],[Order Date]])*100 + MONTH(SalesData[[#This Row],[Order Date]])</f>
        <v>202503</v>
      </c>
    </row>
    <row r="9325" spans="1:19" x14ac:dyDescent="0.3">
      <c r="A9325" t="s">
        <v>14201</v>
      </c>
      <c r="B9325" s="3">
        <v>45737</v>
      </c>
      <c r="C9325" t="s">
        <v>14202</v>
      </c>
      <c r="D9325" t="s">
        <v>18</v>
      </c>
      <c r="E9325" t="s">
        <v>19</v>
      </c>
      <c r="F9325" t="s">
        <v>34</v>
      </c>
      <c r="G9325">
        <v>8</v>
      </c>
      <c r="H9325" s="5">
        <v>344.42</v>
      </c>
      <c r="I9325" s="5">
        <v>0.17</v>
      </c>
      <c r="J9325" s="5">
        <v>2286.9488000000001</v>
      </c>
      <c r="K9325" s="5">
        <v>457.66510642324448</v>
      </c>
      <c r="L9325">
        <f>YEAR(SalesData[Order Date])</f>
        <v>2025</v>
      </c>
      <c r="M9325">
        <f>MONTH(SalesData[Order Date])</f>
        <v>3</v>
      </c>
      <c r="N9325" t="str">
        <f>TEXT(SalesData[[#This Row],[Order Date]], "mmmm")</f>
        <v>March</v>
      </c>
      <c r="O9325" s="7">
        <f>IF(SalesData[Sales]=0,0,SalesData[Profit]/SalesData[Sales])</f>
        <v>0.20012039903265191</v>
      </c>
      <c r="P9325" s="8">
        <f t="shared" si="145"/>
        <v>6.1697926949654487E-5</v>
      </c>
      <c r="Q9325" t="str">
        <f>IF(SalesData[[#This Row],[Discount]]&gt;0, "Yes", "No")</f>
        <v>Yes</v>
      </c>
      <c r="R9325" t="str">
        <f>TEXT(SalesData[[#This Row],[Order Date]],"mmm-yyyy")</f>
        <v>Mar-2025</v>
      </c>
      <c r="S9325">
        <f>YEAR(SalesData[[#This Row],[Order Date]])*100 + MONTH(SalesData[[#This Row],[Order Date]])</f>
        <v>202503</v>
      </c>
    </row>
    <row r="9326" spans="1:19" x14ac:dyDescent="0.3">
      <c r="A9326" t="s">
        <v>14263</v>
      </c>
      <c r="B9326" s="3">
        <v>45735</v>
      </c>
      <c r="C9326" t="s">
        <v>14264</v>
      </c>
      <c r="D9326" t="s">
        <v>23</v>
      </c>
      <c r="E9326" t="s">
        <v>14</v>
      </c>
      <c r="F9326" t="s">
        <v>91</v>
      </c>
      <c r="G9326">
        <v>1</v>
      </c>
      <c r="H9326" s="5">
        <v>722.14</v>
      </c>
      <c r="I9326" s="5">
        <v>0.17</v>
      </c>
      <c r="J9326" s="5">
        <v>599.37619999999993</v>
      </c>
      <c r="K9326" s="5">
        <v>173.20975504932269</v>
      </c>
      <c r="L9326">
        <f>YEAR(SalesData[Order Date])</f>
        <v>2025</v>
      </c>
      <c r="M9326">
        <f>MONTH(SalesData[Order Date])</f>
        <v>3</v>
      </c>
      <c r="N9326" t="str">
        <f>TEXT(SalesData[[#This Row],[Order Date]], "mmmm")</f>
        <v>March</v>
      </c>
      <c r="O9326" s="7">
        <f>IF(SalesData[Sales]=0,0,SalesData[Profit]/SalesData[Sales])</f>
        <v>0.28898337146073322</v>
      </c>
      <c r="P9326" s="8">
        <f t="shared" si="145"/>
        <v>2.3541141606890634E-4</v>
      </c>
      <c r="Q9326" t="str">
        <f>IF(SalesData[[#This Row],[Discount]]&gt;0, "Yes", "No")</f>
        <v>Yes</v>
      </c>
      <c r="R9326" t="str">
        <f>TEXT(SalesData[[#This Row],[Order Date]],"mmm-yyyy")</f>
        <v>Mar-2025</v>
      </c>
      <c r="S9326">
        <f>YEAR(SalesData[[#This Row],[Order Date]])*100 + MONTH(SalesData[[#This Row],[Order Date]])</f>
        <v>202503</v>
      </c>
    </row>
    <row r="9327" spans="1:19" x14ac:dyDescent="0.3">
      <c r="A9327" t="s">
        <v>14282</v>
      </c>
      <c r="B9327" s="3">
        <v>45726</v>
      </c>
      <c r="C9327" t="s">
        <v>14283</v>
      </c>
      <c r="D9327" t="s">
        <v>30</v>
      </c>
      <c r="E9327" t="s">
        <v>19</v>
      </c>
      <c r="F9327" t="s">
        <v>44</v>
      </c>
      <c r="G9327">
        <v>9</v>
      </c>
      <c r="H9327" s="5">
        <v>797.4</v>
      </c>
      <c r="I9327" s="5">
        <v>0.25</v>
      </c>
      <c r="J9327" s="5">
        <v>5382.45</v>
      </c>
      <c r="K9327" s="5">
        <v>1391.9176215072059</v>
      </c>
      <c r="L9327">
        <f>YEAR(SalesData[Order Date])</f>
        <v>2025</v>
      </c>
      <c r="M9327">
        <f>MONTH(SalesData[Order Date])</f>
        <v>3</v>
      </c>
      <c r="N9327" t="str">
        <f>TEXT(SalesData[[#This Row],[Order Date]], "mmmm")</f>
        <v>March</v>
      </c>
      <c r="O9327" s="7">
        <f>IF(SalesData[Sales]=0,0,SalesData[Profit]/SalesData[Sales])</f>
        <v>0.25860298219346317</v>
      </c>
      <c r="P9327" s="8">
        <f t="shared" si="145"/>
        <v>3.4835437393751915E-5</v>
      </c>
      <c r="Q9327" t="str">
        <f>IF(SalesData[[#This Row],[Discount]]&gt;0, "Yes", "No")</f>
        <v>Yes</v>
      </c>
      <c r="R9327" t="str">
        <f>TEXT(SalesData[[#This Row],[Order Date]],"mmm-yyyy")</f>
        <v>Mar-2025</v>
      </c>
      <c r="S9327">
        <f>YEAR(SalesData[[#This Row],[Order Date]])*100 + MONTH(SalesData[[#This Row],[Order Date]])</f>
        <v>202503</v>
      </c>
    </row>
    <row r="9328" spans="1:19" x14ac:dyDescent="0.3">
      <c r="A9328" t="s">
        <v>14309</v>
      </c>
      <c r="B9328" s="3">
        <v>45742</v>
      </c>
      <c r="C9328" t="s">
        <v>4150</v>
      </c>
      <c r="D9328" t="s">
        <v>18</v>
      </c>
      <c r="E9328" t="s">
        <v>14</v>
      </c>
      <c r="F9328" t="s">
        <v>20</v>
      </c>
      <c r="G9328">
        <v>7</v>
      </c>
      <c r="H9328" s="5">
        <v>70.44</v>
      </c>
      <c r="I9328" s="5">
        <v>0.16</v>
      </c>
      <c r="J9328" s="5">
        <v>414.18720000000002</v>
      </c>
      <c r="K9328" s="5">
        <v>90.764639517105763</v>
      </c>
      <c r="L9328">
        <f>YEAR(SalesData[Order Date])</f>
        <v>2025</v>
      </c>
      <c r="M9328">
        <f>MONTH(SalesData[Order Date])</f>
        <v>3</v>
      </c>
      <c r="N9328" t="str">
        <f>TEXT(SalesData[[#This Row],[Order Date]], "mmmm")</f>
        <v>March</v>
      </c>
      <c r="O9328" s="7">
        <f>IF(SalesData[Sales]=0,0,SalesData[Profit]/SalesData[Sales])</f>
        <v>0.21913917068684344</v>
      </c>
      <c r="P9328" s="8">
        <f t="shared" si="145"/>
        <v>3.2449095481463456E-4</v>
      </c>
      <c r="Q9328" t="str">
        <f>IF(SalesData[[#This Row],[Discount]]&gt;0, "Yes", "No")</f>
        <v>Yes</v>
      </c>
      <c r="R9328" t="str">
        <f>TEXT(SalesData[[#This Row],[Order Date]],"mmm-yyyy")</f>
        <v>Mar-2025</v>
      </c>
      <c r="S9328">
        <f>YEAR(SalesData[[#This Row],[Order Date]])*100 + MONTH(SalesData[[#This Row],[Order Date]])</f>
        <v>202503</v>
      </c>
    </row>
    <row r="9329" spans="1:19" x14ac:dyDescent="0.3">
      <c r="A9329" t="s">
        <v>14383</v>
      </c>
      <c r="B9329" s="3">
        <v>45736</v>
      </c>
      <c r="C9329" t="s">
        <v>14384</v>
      </c>
      <c r="D9329" t="s">
        <v>30</v>
      </c>
      <c r="E9329" t="s">
        <v>26</v>
      </c>
      <c r="F9329" t="s">
        <v>53</v>
      </c>
      <c r="G9329">
        <v>3</v>
      </c>
      <c r="H9329" s="5">
        <v>863.99</v>
      </c>
      <c r="I9329" s="5">
        <v>0.08</v>
      </c>
      <c r="J9329" s="5">
        <v>2384.6124</v>
      </c>
      <c r="K9329" s="5">
        <v>416.20691309235332</v>
      </c>
      <c r="L9329">
        <f>YEAR(SalesData[Order Date])</f>
        <v>2025</v>
      </c>
      <c r="M9329">
        <f>MONTH(SalesData[Order Date])</f>
        <v>3</v>
      </c>
      <c r="N9329" t="str">
        <f>TEXT(SalesData[[#This Row],[Order Date]], "mmmm")</f>
        <v>March</v>
      </c>
      <c r="O9329" s="7">
        <f>IF(SalesData[Sales]=0,0,SalesData[Profit]/SalesData[Sales])</f>
        <v>0.17453860136446214</v>
      </c>
      <c r="P9329" s="8">
        <f t="shared" si="145"/>
        <v>3.0864554759507247E-5</v>
      </c>
      <c r="Q9329" t="str">
        <f>IF(SalesData[[#This Row],[Discount]]&gt;0, "Yes", "No")</f>
        <v>Yes</v>
      </c>
      <c r="R9329" t="str">
        <f>TEXT(SalesData[[#This Row],[Order Date]],"mmm-yyyy")</f>
        <v>Mar-2025</v>
      </c>
      <c r="S9329">
        <f>YEAR(SalesData[[#This Row],[Order Date]])*100 + MONTH(SalesData[[#This Row],[Order Date]])</f>
        <v>202503</v>
      </c>
    </row>
    <row r="9330" spans="1:19" x14ac:dyDescent="0.3">
      <c r="A9330" t="s">
        <v>14388</v>
      </c>
      <c r="B9330" s="3">
        <v>45719</v>
      </c>
      <c r="C9330" t="s">
        <v>14389</v>
      </c>
      <c r="D9330" t="s">
        <v>30</v>
      </c>
      <c r="E9330" t="s">
        <v>14</v>
      </c>
      <c r="F9330" t="s">
        <v>62</v>
      </c>
      <c r="G9330">
        <v>8</v>
      </c>
      <c r="H9330" s="5">
        <v>309.54000000000002</v>
      </c>
      <c r="I9330" s="5">
        <v>0.1</v>
      </c>
      <c r="J9330" s="5">
        <v>2228.6880000000001</v>
      </c>
      <c r="K9330" s="5">
        <v>399.4452288291231</v>
      </c>
      <c r="L9330">
        <f>YEAR(SalesData[Order Date])</f>
        <v>2025</v>
      </c>
      <c r="M9330">
        <f>MONTH(SalesData[Order Date])</f>
        <v>3</v>
      </c>
      <c r="N9330" t="str">
        <f>TEXT(SalesData[[#This Row],[Order Date]], "mmmm")</f>
        <v>March</v>
      </c>
      <c r="O9330" s="7">
        <f>IF(SalesData[Sales]=0,0,SalesData[Profit]/SalesData[Sales])</f>
        <v>0.17922886865686138</v>
      </c>
      <c r="P9330" s="8">
        <f t="shared" si="145"/>
        <v>4.0382503069070234E-5</v>
      </c>
      <c r="Q9330" t="str">
        <f>IF(SalesData[[#This Row],[Discount]]&gt;0, "Yes", "No")</f>
        <v>Yes</v>
      </c>
      <c r="R9330" t="str">
        <f>TEXT(SalesData[[#This Row],[Order Date]],"mmm-yyyy")</f>
        <v>Mar-2025</v>
      </c>
      <c r="S9330">
        <f>YEAR(SalesData[[#This Row],[Order Date]])*100 + MONTH(SalesData[[#This Row],[Order Date]])</f>
        <v>202503</v>
      </c>
    </row>
    <row r="9331" spans="1:19" x14ac:dyDescent="0.3">
      <c r="A9331" t="s">
        <v>14412</v>
      </c>
      <c r="B9331" s="3">
        <v>45725</v>
      </c>
      <c r="C9331" t="s">
        <v>14413</v>
      </c>
      <c r="D9331" t="s">
        <v>23</v>
      </c>
      <c r="E9331" t="s">
        <v>26</v>
      </c>
      <c r="F9331" t="s">
        <v>62</v>
      </c>
      <c r="G9331">
        <v>5</v>
      </c>
      <c r="H9331" s="5">
        <v>925.99</v>
      </c>
      <c r="I9331" s="5">
        <v>0.13</v>
      </c>
      <c r="J9331" s="5">
        <v>4028.0565000000001</v>
      </c>
      <c r="K9331" s="5">
        <v>838.54045615425946</v>
      </c>
      <c r="L9331">
        <f>YEAR(SalesData[Order Date])</f>
        <v>2025</v>
      </c>
      <c r="M9331">
        <f>MONTH(SalesData[Order Date])</f>
        <v>3</v>
      </c>
      <c r="N9331" t="str">
        <f>TEXT(SalesData[[#This Row],[Order Date]], "mmmm")</f>
        <v>March</v>
      </c>
      <c r="O9331" s="7">
        <f>IF(SalesData[Sales]=0,0,SalesData[Profit]/SalesData[Sales])</f>
        <v>0.20817494892493674</v>
      </c>
      <c r="P9331" s="8">
        <f t="shared" si="145"/>
        <v>2.807805699845571E-5</v>
      </c>
      <c r="Q9331" t="str">
        <f>IF(SalesData[[#This Row],[Discount]]&gt;0, "Yes", "No")</f>
        <v>Yes</v>
      </c>
      <c r="R9331" t="str">
        <f>TEXT(SalesData[[#This Row],[Order Date]],"mmm-yyyy")</f>
        <v>Mar-2025</v>
      </c>
      <c r="S9331">
        <f>YEAR(SalesData[[#This Row],[Order Date]])*100 + MONTH(SalesData[[#This Row],[Order Date]])</f>
        <v>202503</v>
      </c>
    </row>
    <row r="9332" spans="1:19" x14ac:dyDescent="0.3">
      <c r="A9332" t="s">
        <v>14414</v>
      </c>
      <c r="B9332" s="3">
        <v>45719</v>
      </c>
      <c r="C9332" t="s">
        <v>14415</v>
      </c>
      <c r="D9332" t="s">
        <v>23</v>
      </c>
      <c r="E9332" t="s">
        <v>19</v>
      </c>
      <c r="F9332" t="s">
        <v>15</v>
      </c>
      <c r="G9332">
        <v>1</v>
      </c>
      <c r="H9332" s="5">
        <v>609.94000000000005</v>
      </c>
      <c r="I9332" s="5">
        <v>0.28999999999999998</v>
      </c>
      <c r="J9332" s="5">
        <v>433.05739999999997</v>
      </c>
      <c r="K9332" s="5">
        <v>86.719067964555435</v>
      </c>
      <c r="L9332">
        <f>YEAR(SalesData[Order Date])</f>
        <v>2025</v>
      </c>
      <c r="M9332">
        <f>MONTH(SalesData[Order Date])</f>
        <v>3</v>
      </c>
      <c r="N9332" t="str">
        <f>TEXT(SalesData[[#This Row],[Order Date]], "mmmm")</f>
        <v>March</v>
      </c>
      <c r="O9332" s="7">
        <f>IF(SalesData[Sales]=0,0,SalesData[Profit]/SalesData[Sales])</f>
        <v>0.20024843811595286</v>
      </c>
      <c r="P9332" s="8">
        <f t="shared" si="145"/>
        <v>4.7545660228874966E-4</v>
      </c>
      <c r="Q9332" t="str">
        <f>IF(SalesData[[#This Row],[Discount]]&gt;0, "Yes", "No")</f>
        <v>Yes</v>
      </c>
      <c r="R9332" t="str">
        <f>TEXT(SalesData[[#This Row],[Order Date]],"mmm-yyyy")</f>
        <v>Mar-2025</v>
      </c>
      <c r="S9332">
        <f>YEAR(SalesData[[#This Row],[Order Date]])*100 + MONTH(SalesData[[#This Row],[Order Date]])</f>
        <v>202503</v>
      </c>
    </row>
    <row r="9333" spans="1:19" x14ac:dyDescent="0.3">
      <c r="A9333" t="s">
        <v>14432</v>
      </c>
      <c r="B9333" s="3">
        <v>45731</v>
      </c>
      <c r="C9333" t="s">
        <v>14433</v>
      </c>
      <c r="D9333" t="s">
        <v>23</v>
      </c>
      <c r="E9333" t="s">
        <v>14</v>
      </c>
      <c r="F9333" t="s">
        <v>62</v>
      </c>
      <c r="G9333">
        <v>3</v>
      </c>
      <c r="H9333" s="5">
        <v>565.22</v>
      </c>
      <c r="I9333" s="5">
        <v>0.06</v>
      </c>
      <c r="J9333" s="5">
        <v>1593.9204</v>
      </c>
      <c r="K9333" s="5">
        <v>128.49083374441199</v>
      </c>
      <c r="L9333">
        <f>YEAR(SalesData[Order Date])</f>
        <v>2025</v>
      </c>
      <c r="M9333">
        <f>MONTH(SalesData[Order Date])</f>
        <v>3</v>
      </c>
      <c r="N9333" t="str">
        <f>TEXT(SalesData[[#This Row],[Order Date]], "mmmm")</f>
        <v>March</v>
      </c>
      <c r="O9333" s="7">
        <f>IF(SalesData[Sales]=0,0,SalesData[Profit]/SalesData[Sales])</f>
        <v>8.061308064343238E-2</v>
      </c>
      <c r="P9333" s="8">
        <f t="shared" si="145"/>
        <v>3.5384452071759664E-5</v>
      </c>
      <c r="Q9333" t="str">
        <f>IF(SalesData[[#This Row],[Discount]]&gt;0, "Yes", "No")</f>
        <v>Yes</v>
      </c>
      <c r="R9333" t="str">
        <f>TEXT(SalesData[[#This Row],[Order Date]],"mmm-yyyy")</f>
        <v>Mar-2025</v>
      </c>
      <c r="S9333">
        <f>YEAR(SalesData[[#This Row],[Order Date]])*100 + MONTH(SalesData[[#This Row],[Order Date]])</f>
        <v>202503</v>
      </c>
    </row>
    <row r="9334" spans="1:19" x14ac:dyDescent="0.3">
      <c r="A9334" t="s">
        <v>14439</v>
      </c>
      <c r="B9334" s="3">
        <v>45731</v>
      </c>
      <c r="C9334" t="s">
        <v>14440</v>
      </c>
      <c r="D9334" t="s">
        <v>18</v>
      </c>
      <c r="E9334" t="s">
        <v>26</v>
      </c>
      <c r="F9334" t="s">
        <v>20</v>
      </c>
      <c r="G9334">
        <v>8</v>
      </c>
      <c r="H9334" s="5">
        <v>754.64</v>
      </c>
      <c r="I9334" s="5">
        <v>0.12</v>
      </c>
      <c r="J9334" s="5">
        <v>5312.6656000000003</v>
      </c>
      <c r="K9334" s="5">
        <v>1179.704017101624</v>
      </c>
      <c r="L9334">
        <f>YEAR(SalesData[Order Date])</f>
        <v>2025</v>
      </c>
      <c r="M9334">
        <f>MONTH(SalesData[Order Date])</f>
        <v>3</v>
      </c>
      <c r="N9334" t="str">
        <f>TEXT(SalesData[[#This Row],[Order Date]], "mmmm")</f>
        <v>March</v>
      </c>
      <c r="O9334" s="7">
        <f>IF(SalesData[Sales]=0,0,SalesData[Profit]/SalesData[Sales])</f>
        <v>0.22205501078434597</v>
      </c>
      <c r="P9334" s="8">
        <f t="shared" si="145"/>
        <v>1.9877027456800593E-5</v>
      </c>
      <c r="Q9334" t="str">
        <f>IF(SalesData[[#This Row],[Discount]]&gt;0, "Yes", "No")</f>
        <v>Yes</v>
      </c>
      <c r="R9334" t="str">
        <f>TEXT(SalesData[[#This Row],[Order Date]],"mmm-yyyy")</f>
        <v>Mar-2025</v>
      </c>
      <c r="S9334">
        <f>YEAR(SalesData[[#This Row],[Order Date]])*100 + MONTH(SalesData[[#This Row],[Order Date]])</f>
        <v>202503</v>
      </c>
    </row>
    <row r="9335" spans="1:19" x14ac:dyDescent="0.3">
      <c r="A9335" t="s">
        <v>14657</v>
      </c>
      <c r="B9335" s="3">
        <v>45736</v>
      </c>
      <c r="C9335" t="s">
        <v>14658</v>
      </c>
      <c r="D9335" t="s">
        <v>13</v>
      </c>
      <c r="E9335" t="s">
        <v>26</v>
      </c>
      <c r="F9335" t="s">
        <v>15</v>
      </c>
      <c r="G9335">
        <v>6</v>
      </c>
      <c r="H9335" s="5">
        <v>14.99</v>
      </c>
      <c r="I9335" s="5">
        <v>0.02</v>
      </c>
      <c r="J9335" s="5">
        <v>88.141199999999998</v>
      </c>
      <c r="K9335" s="5">
        <v>14.088511757780321</v>
      </c>
      <c r="L9335">
        <f>YEAR(SalesData[Order Date])</f>
        <v>2025</v>
      </c>
      <c r="M9335">
        <f>MONTH(SalesData[Order Date])</f>
        <v>3</v>
      </c>
      <c r="N9335" t="str">
        <f>TEXT(SalesData[[#This Row],[Order Date]], "mmmm")</f>
        <v>March</v>
      </c>
      <c r="O9335" s="7">
        <f>IF(SalesData[Sales]=0,0,SalesData[Profit]/SalesData[Sales])</f>
        <v>0.15984025356791512</v>
      </c>
      <c r="P9335" s="8">
        <f t="shared" si="145"/>
        <v>2.2237046920169003E-4</v>
      </c>
      <c r="Q9335" t="str">
        <f>IF(SalesData[[#This Row],[Discount]]&gt;0, "Yes", "No")</f>
        <v>Yes</v>
      </c>
      <c r="R9335" t="str">
        <f>TEXT(SalesData[[#This Row],[Order Date]],"mmm-yyyy")</f>
        <v>Mar-2025</v>
      </c>
      <c r="S9335">
        <f>YEAR(SalesData[[#This Row],[Order Date]])*100 + MONTH(SalesData[[#This Row],[Order Date]])</f>
        <v>202503</v>
      </c>
    </row>
    <row r="9336" spans="1:19" x14ac:dyDescent="0.3">
      <c r="A9336" t="s">
        <v>14670</v>
      </c>
      <c r="B9336" s="3">
        <v>45747</v>
      </c>
      <c r="C9336" t="s">
        <v>14671</v>
      </c>
      <c r="D9336" t="s">
        <v>18</v>
      </c>
      <c r="E9336" t="s">
        <v>14</v>
      </c>
      <c r="F9336" t="s">
        <v>34</v>
      </c>
      <c r="G9336">
        <v>6</v>
      </c>
      <c r="H9336" s="5">
        <v>325.26</v>
      </c>
      <c r="I9336" s="5">
        <v>0.09</v>
      </c>
      <c r="J9336" s="5">
        <v>1775.9195999999999</v>
      </c>
      <c r="K9336" s="5">
        <v>329.44972410891222</v>
      </c>
      <c r="L9336">
        <f>YEAR(SalesData[Order Date])</f>
        <v>2025</v>
      </c>
      <c r="M9336">
        <f>MONTH(SalesData[Order Date])</f>
        <v>3</v>
      </c>
      <c r="N9336" t="str">
        <f>TEXT(SalesData[[#This Row],[Order Date]], "mmmm")</f>
        <v>March</v>
      </c>
      <c r="O9336" s="7">
        <f>IF(SalesData[Sales]=0,0,SalesData[Profit]/SalesData[Sales])</f>
        <v>0.18550936884131028</v>
      </c>
      <c r="P9336" s="8">
        <f t="shared" si="145"/>
        <v>4.6116952591772732E-5</v>
      </c>
      <c r="Q9336" t="str">
        <f>IF(SalesData[[#This Row],[Discount]]&gt;0, "Yes", "No")</f>
        <v>Yes</v>
      </c>
      <c r="R9336" t="str">
        <f>TEXT(SalesData[[#This Row],[Order Date]],"mmm-yyyy")</f>
        <v>Mar-2025</v>
      </c>
      <c r="S9336">
        <f>YEAR(SalesData[[#This Row],[Order Date]])*100 + MONTH(SalesData[[#This Row],[Order Date]])</f>
        <v>202503</v>
      </c>
    </row>
    <row r="9337" spans="1:19" x14ac:dyDescent="0.3">
      <c r="A9337" t="s">
        <v>14766</v>
      </c>
      <c r="B9337" s="3">
        <v>45739</v>
      </c>
      <c r="C9337" t="s">
        <v>14767</v>
      </c>
      <c r="D9337" t="s">
        <v>30</v>
      </c>
      <c r="E9337" t="s">
        <v>19</v>
      </c>
      <c r="F9337" t="s">
        <v>91</v>
      </c>
      <c r="G9337">
        <v>1</v>
      </c>
      <c r="H9337" s="5">
        <v>365.89</v>
      </c>
      <c r="I9337" s="5">
        <v>0.05</v>
      </c>
      <c r="J9337" s="5">
        <v>347.59550000000002</v>
      </c>
      <c r="K9337" s="5">
        <v>55.378681257959357</v>
      </c>
      <c r="L9337">
        <f>YEAR(SalesData[Order Date])</f>
        <v>2025</v>
      </c>
      <c r="M9337">
        <f>MONTH(SalesData[Order Date])</f>
        <v>3</v>
      </c>
      <c r="N9337" t="str">
        <f>TEXT(SalesData[[#This Row],[Order Date]], "mmmm")</f>
        <v>March</v>
      </c>
      <c r="O9337" s="7">
        <f>IF(SalesData[Sales]=0,0,SalesData[Profit]/SalesData[Sales])</f>
        <v>0.15931932737322363</v>
      </c>
      <c r="P9337" s="8">
        <f t="shared" si="145"/>
        <v>1.3665309245948238E-4</v>
      </c>
      <c r="Q9337" t="str">
        <f>IF(SalesData[[#This Row],[Discount]]&gt;0, "Yes", "No")</f>
        <v>Yes</v>
      </c>
      <c r="R9337" t="str">
        <f>TEXT(SalesData[[#This Row],[Order Date]],"mmm-yyyy")</f>
        <v>Mar-2025</v>
      </c>
      <c r="S9337">
        <f>YEAR(SalesData[[#This Row],[Order Date]])*100 + MONTH(SalesData[[#This Row],[Order Date]])</f>
        <v>202503</v>
      </c>
    </row>
    <row r="9338" spans="1:19" x14ac:dyDescent="0.3">
      <c r="A9338" t="s">
        <v>14812</v>
      </c>
      <c r="B9338" s="3">
        <v>45747</v>
      </c>
      <c r="C9338" t="s">
        <v>14813</v>
      </c>
      <c r="D9338" t="s">
        <v>30</v>
      </c>
      <c r="E9338" t="s">
        <v>26</v>
      </c>
      <c r="F9338" t="s">
        <v>44</v>
      </c>
      <c r="G9338">
        <v>7</v>
      </c>
      <c r="H9338" s="5">
        <v>821.96</v>
      </c>
      <c r="I9338" s="5">
        <v>0.28000000000000003</v>
      </c>
      <c r="J9338" s="5">
        <v>4142.6783999999998</v>
      </c>
      <c r="K9338" s="5">
        <v>250.05272229700421</v>
      </c>
      <c r="L9338">
        <f>YEAR(SalesData[Order Date])</f>
        <v>2025</v>
      </c>
      <c r="M9338">
        <f>MONTH(SalesData[Order Date])</f>
        <v>3</v>
      </c>
      <c r="N9338" t="str">
        <f>TEXT(SalesData[[#This Row],[Order Date]], "mmmm")</f>
        <v>March</v>
      </c>
      <c r="O9338" s="7">
        <f>IF(SalesData[Sales]=0,0,SalesData[Profit]/SalesData[Sales])</f>
        <v>6.0360157886502661E-2</v>
      </c>
      <c r="P9338" s="8">
        <f t="shared" si="145"/>
        <v>4.8664168572679938E-5</v>
      </c>
      <c r="Q9338" t="str">
        <f>IF(SalesData[[#This Row],[Discount]]&gt;0, "Yes", "No")</f>
        <v>Yes</v>
      </c>
      <c r="R9338" t="str">
        <f>TEXT(SalesData[[#This Row],[Order Date]],"mmm-yyyy")</f>
        <v>Mar-2025</v>
      </c>
      <c r="S9338">
        <f>YEAR(SalesData[[#This Row],[Order Date]])*100 + MONTH(SalesData[[#This Row],[Order Date]])</f>
        <v>202503</v>
      </c>
    </row>
    <row r="9339" spans="1:19" x14ac:dyDescent="0.3">
      <c r="A9339" t="s">
        <v>14837</v>
      </c>
      <c r="B9339" s="3">
        <v>45742</v>
      </c>
      <c r="C9339" t="s">
        <v>14838</v>
      </c>
      <c r="D9339" t="s">
        <v>13</v>
      </c>
      <c r="E9339" t="s">
        <v>14</v>
      </c>
      <c r="F9339" t="s">
        <v>15</v>
      </c>
      <c r="G9339">
        <v>5</v>
      </c>
      <c r="H9339" s="5">
        <v>758.6</v>
      </c>
      <c r="I9339" s="5">
        <v>0.06</v>
      </c>
      <c r="J9339" s="5">
        <v>3565.42</v>
      </c>
      <c r="K9339" s="5">
        <v>537.69736455748091</v>
      </c>
      <c r="L9339">
        <f>YEAR(SalesData[Order Date])</f>
        <v>2025</v>
      </c>
      <c r="M9339">
        <f>MONTH(SalesData[Order Date])</f>
        <v>3</v>
      </c>
      <c r="N9339" t="str">
        <f>TEXT(SalesData[[#This Row],[Order Date]], "mmmm")</f>
        <v>March</v>
      </c>
      <c r="O9339" s="7">
        <f>IF(SalesData[Sales]=0,0,SalesData[Profit]/SalesData[Sales])</f>
        <v>0.15080898310927771</v>
      </c>
      <c r="P9339" s="8">
        <f t="shared" si="145"/>
        <v>1.5818613234906407E-5</v>
      </c>
      <c r="Q9339" t="str">
        <f>IF(SalesData[[#This Row],[Discount]]&gt;0, "Yes", "No")</f>
        <v>Yes</v>
      </c>
      <c r="R9339" t="str">
        <f>TEXT(SalesData[[#This Row],[Order Date]],"mmm-yyyy")</f>
        <v>Mar-2025</v>
      </c>
      <c r="S9339">
        <f>YEAR(SalesData[[#This Row],[Order Date]])*100 + MONTH(SalesData[[#This Row],[Order Date]])</f>
        <v>202503</v>
      </c>
    </row>
    <row r="9340" spans="1:19" x14ac:dyDescent="0.3">
      <c r="A9340" t="s">
        <v>14946</v>
      </c>
      <c r="B9340" s="3">
        <v>45747</v>
      </c>
      <c r="C9340" t="s">
        <v>14947</v>
      </c>
      <c r="D9340" t="s">
        <v>23</v>
      </c>
      <c r="E9340" t="s">
        <v>26</v>
      </c>
      <c r="F9340" t="s">
        <v>34</v>
      </c>
      <c r="G9340">
        <v>5</v>
      </c>
      <c r="H9340" s="5">
        <v>558.72</v>
      </c>
      <c r="I9340" s="5">
        <v>0.05</v>
      </c>
      <c r="J9340" s="5">
        <v>2653.92</v>
      </c>
      <c r="K9340" s="5">
        <v>247.21747340204459</v>
      </c>
      <c r="L9340">
        <f>YEAR(SalesData[Order Date])</f>
        <v>2025</v>
      </c>
      <c r="M9340">
        <f>MONTH(SalesData[Order Date])</f>
        <v>3</v>
      </c>
      <c r="N9340" t="str">
        <f>TEXT(SalesData[[#This Row],[Order Date]], "mmmm")</f>
        <v>March</v>
      </c>
      <c r="O9340" s="7">
        <f>IF(SalesData[Sales]=0,0,SalesData[Profit]/SalesData[Sales])</f>
        <v>9.3151818216843235E-2</v>
      </c>
      <c r="P9340" s="8">
        <f t="shared" si="145"/>
        <v>1.7898052691867122E-5</v>
      </c>
      <c r="Q9340" t="str">
        <f>IF(SalesData[[#This Row],[Discount]]&gt;0, "Yes", "No")</f>
        <v>Yes</v>
      </c>
      <c r="R9340" t="str">
        <f>TEXT(SalesData[[#This Row],[Order Date]],"mmm-yyyy")</f>
        <v>Mar-2025</v>
      </c>
      <c r="S9340">
        <f>YEAR(SalesData[[#This Row],[Order Date]])*100 + MONTH(SalesData[[#This Row],[Order Date]])</f>
        <v>202503</v>
      </c>
    </row>
    <row r="9341" spans="1:19" x14ac:dyDescent="0.3">
      <c r="A9341" t="s">
        <v>15006</v>
      </c>
      <c r="B9341" s="3">
        <v>45719</v>
      </c>
      <c r="C9341" t="s">
        <v>15007</v>
      </c>
      <c r="D9341" t="s">
        <v>23</v>
      </c>
      <c r="E9341" t="s">
        <v>14</v>
      </c>
      <c r="F9341" t="s">
        <v>62</v>
      </c>
      <c r="G9341">
        <v>9</v>
      </c>
      <c r="H9341" s="5">
        <v>528.79</v>
      </c>
      <c r="I9341" s="5">
        <v>0.03</v>
      </c>
      <c r="J9341" s="5">
        <v>4616.3366999999998</v>
      </c>
      <c r="K9341" s="5">
        <v>620.67035641951861</v>
      </c>
      <c r="L9341">
        <f>YEAR(SalesData[Order Date])</f>
        <v>2025</v>
      </c>
      <c r="M9341">
        <f>MONTH(SalesData[Order Date])</f>
        <v>3</v>
      </c>
      <c r="N9341" t="str">
        <f>TEXT(SalesData[[#This Row],[Order Date]], "mmmm")</f>
        <v>March</v>
      </c>
      <c r="O9341" s="7">
        <f>IF(SalesData[Sales]=0,0,SalesData[Profit]/SalesData[Sales])</f>
        <v>0.13445084203228042</v>
      </c>
      <c r="P9341" s="8">
        <f t="shared" si="145"/>
        <v>6.3036996413194908E-6</v>
      </c>
      <c r="Q9341" t="str">
        <f>IF(SalesData[[#This Row],[Discount]]&gt;0, "Yes", "No")</f>
        <v>Yes</v>
      </c>
      <c r="R9341" t="str">
        <f>TEXT(SalesData[[#This Row],[Order Date]],"mmm-yyyy")</f>
        <v>Mar-2025</v>
      </c>
      <c r="S9341">
        <f>YEAR(SalesData[[#This Row],[Order Date]])*100 + MONTH(SalesData[[#This Row],[Order Date]])</f>
        <v>202503</v>
      </c>
    </row>
    <row r="9342" spans="1:19" x14ac:dyDescent="0.3">
      <c r="A9342" t="s">
        <v>15021</v>
      </c>
      <c r="B9342" s="3">
        <v>45739</v>
      </c>
      <c r="C9342" t="s">
        <v>15022</v>
      </c>
      <c r="D9342" t="s">
        <v>13</v>
      </c>
      <c r="E9342" t="s">
        <v>14</v>
      </c>
      <c r="F9342" t="s">
        <v>91</v>
      </c>
      <c r="G9342">
        <v>1</v>
      </c>
      <c r="H9342" s="5">
        <v>874.48</v>
      </c>
      <c r="I9342" s="5">
        <v>0.18</v>
      </c>
      <c r="J9342" s="5">
        <v>717.07360000000006</v>
      </c>
      <c r="K9342" s="5">
        <v>190.96386449326209</v>
      </c>
      <c r="L9342">
        <f>YEAR(SalesData[Order Date])</f>
        <v>2025</v>
      </c>
      <c r="M9342">
        <f>MONTH(SalesData[Order Date])</f>
        <v>3</v>
      </c>
      <c r="N9342" t="str">
        <f>TEXT(SalesData[[#This Row],[Order Date]], "mmmm")</f>
        <v>March</v>
      </c>
      <c r="O9342" s="7">
        <f>IF(SalesData[Sales]=0,0,SalesData[Profit]/SalesData[Sales])</f>
        <v>0.26630999174040443</v>
      </c>
      <c r="P9342" s="8">
        <f t="shared" si="145"/>
        <v>2.0583661147196048E-4</v>
      </c>
      <c r="Q9342" t="str">
        <f>IF(SalesData[[#This Row],[Discount]]&gt;0, "Yes", "No")</f>
        <v>Yes</v>
      </c>
      <c r="R9342" t="str">
        <f>TEXT(SalesData[[#This Row],[Order Date]],"mmm-yyyy")</f>
        <v>Mar-2025</v>
      </c>
      <c r="S9342">
        <f>YEAR(SalesData[[#This Row],[Order Date]])*100 + MONTH(SalesData[[#This Row],[Order Date]])</f>
        <v>202503</v>
      </c>
    </row>
    <row r="9343" spans="1:19" x14ac:dyDescent="0.3">
      <c r="A9343" t="s">
        <v>15025</v>
      </c>
      <c r="B9343" s="3">
        <v>45729</v>
      </c>
      <c r="C9343" t="s">
        <v>15026</v>
      </c>
      <c r="D9343" t="s">
        <v>30</v>
      </c>
      <c r="E9343" t="s">
        <v>19</v>
      </c>
      <c r="F9343" t="s">
        <v>15</v>
      </c>
      <c r="G9343">
        <v>9</v>
      </c>
      <c r="H9343" s="5">
        <v>678.82</v>
      </c>
      <c r="I9343" s="5">
        <v>0.08</v>
      </c>
      <c r="J9343" s="5">
        <v>5620.6296000000002</v>
      </c>
      <c r="K9343" s="5">
        <v>735.35643637050168</v>
      </c>
      <c r="L9343">
        <f>YEAR(SalesData[Order Date])</f>
        <v>2025</v>
      </c>
      <c r="M9343">
        <f>MONTH(SalesData[Order Date])</f>
        <v>3</v>
      </c>
      <c r="N9343" t="str">
        <f>TEXT(SalesData[[#This Row],[Order Date]], "mmmm")</f>
        <v>March</v>
      </c>
      <c r="O9343" s="7">
        <f>IF(SalesData[Sales]=0,0,SalesData[Profit]/SalesData[Sales])</f>
        <v>0.13083168411782581</v>
      </c>
      <c r="P9343" s="8">
        <f t="shared" si="145"/>
        <v>1.3094618439186955E-5</v>
      </c>
      <c r="Q9343" t="str">
        <f>IF(SalesData[[#This Row],[Discount]]&gt;0, "Yes", "No")</f>
        <v>Yes</v>
      </c>
      <c r="R9343" t="str">
        <f>TEXT(SalesData[[#This Row],[Order Date]],"mmm-yyyy")</f>
        <v>Mar-2025</v>
      </c>
      <c r="S9343">
        <f>YEAR(SalesData[[#This Row],[Order Date]])*100 + MONTH(SalesData[[#This Row],[Order Date]])</f>
        <v>202503</v>
      </c>
    </row>
    <row r="9344" spans="1:19" x14ac:dyDescent="0.3">
      <c r="A9344" t="s">
        <v>15063</v>
      </c>
      <c r="B9344" s="3">
        <v>45723</v>
      </c>
      <c r="C9344" t="s">
        <v>15064</v>
      </c>
      <c r="D9344" t="s">
        <v>13</v>
      </c>
      <c r="E9344" t="s">
        <v>26</v>
      </c>
      <c r="F9344" t="s">
        <v>91</v>
      </c>
      <c r="G9344">
        <v>3</v>
      </c>
      <c r="H9344" s="5">
        <v>130.30000000000001</v>
      </c>
      <c r="I9344" s="5">
        <v>0.16</v>
      </c>
      <c r="J9344" s="5">
        <v>328.35599999999999</v>
      </c>
      <c r="K9344" s="5">
        <v>17.57307899019316</v>
      </c>
      <c r="L9344">
        <f>YEAR(SalesData[Order Date])</f>
        <v>2025</v>
      </c>
      <c r="M9344">
        <f>MONTH(SalesData[Order Date])</f>
        <v>3</v>
      </c>
      <c r="N9344" t="str">
        <f>TEXT(SalesData[[#This Row],[Order Date]], "mmmm")</f>
        <v>March</v>
      </c>
      <c r="O9344" s="7">
        <f>IF(SalesData[Sales]=0,0,SalesData[Profit]/SalesData[Sales])</f>
        <v>5.3518373321008783E-2</v>
      </c>
      <c r="P9344" s="8">
        <f t="shared" si="145"/>
        <v>4.0931184446149908E-4</v>
      </c>
      <c r="Q9344" t="str">
        <f>IF(SalesData[[#This Row],[Discount]]&gt;0, "Yes", "No")</f>
        <v>Yes</v>
      </c>
      <c r="R9344" t="str">
        <f>TEXT(SalesData[[#This Row],[Order Date]],"mmm-yyyy")</f>
        <v>Mar-2025</v>
      </c>
      <c r="S9344">
        <f>YEAR(SalesData[[#This Row],[Order Date]])*100 + MONTH(SalesData[[#This Row],[Order Date]])</f>
        <v>202503</v>
      </c>
    </row>
    <row r="9345" spans="1:19" x14ac:dyDescent="0.3">
      <c r="A9345" t="s">
        <v>15145</v>
      </c>
      <c r="B9345" s="3">
        <v>45718</v>
      </c>
      <c r="C9345" t="s">
        <v>15146</v>
      </c>
      <c r="D9345" t="s">
        <v>13</v>
      </c>
      <c r="E9345" t="s">
        <v>19</v>
      </c>
      <c r="F9345" t="s">
        <v>91</v>
      </c>
      <c r="G9345">
        <v>1</v>
      </c>
      <c r="H9345" s="5">
        <v>476.43</v>
      </c>
      <c r="I9345" s="5">
        <v>0.02</v>
      </c>
      <c r="J9345" s="5">
        <v>466.90140000000002</v>
      </c>
      <c r="K9345" s="5">
        <v>139.87319954772559</v>
      </c>
      <c r="L9345">
        <f>YEAR(SalesData[Order Date])</f>
        <v>2025</v>
      </c>
      <c r="M9345">
        <f>MONTH(SalesData[Order Date])</f>
        <v>3</v>
      </c>
      <c r="N9345" t="str">
        <f>TEXT(SalesData[[#This Row],[Order Date]], "mmmm")</f>
        <v>March</v>
      </c>
      <c r="O9345" s="7">
        <f>IF(SalesData[Sales]=0,0,SalesData[Profit]/SalesData[Sales])</f>
        <v>0.29957759721372773</v>
      </c>
      <c r="P9345" s="8">
        <f t="shared" si="145"/>
        <v>4.1978884621035621E-5</v>
      </c>
      <c r="Q9345" t="str">
        <f>IF(SalesData[[#This Row],[Discount]]&gt;0, "Yes", "No")</f>
        <v>Yes</v>
      </c>
      <c r="R9345" t="str">
        <f>TEXT(SalesData[[#This Row],[Order Date]],"mmm-yyyy")</f>
        <v>Mar-2025</v>
      </c>
      <c r="S9345">
        <f>YEAR(SalesData[[#This Row],[Order Date]])*100 + MONTH(SalesData[[#This Row],[Order Date]])</f>
        <v>202503</v>
      </c>
    </row>
    <row r="9346" spans="1:19" x14ac:dyDescent="0.3">
      <c r="A9346" t="s">
        <v>15151</v>
      </c>
      <c r="B9346" s="3">
        <v>45724</v>
      </c>
      <c r="C9346" t="s">
        <v>15152</v>
      </c>
      <c r="D9346" t="s">
        <v>13</v>
      </c>
      <c r="E9346" t="s">
        <v>26</v>
      </c>
      <c r="F9346" t="s">
        <v>31</v>
      </c>
      <c r="G9346">
        <v>7</v>
      </c>
      <c r="H9346" s="5">
        <v>531.42999999999995</v>
      </c>
      <c r="I9346" s="5">
        <v>0.06</v>
      </c>
      <c r="J9346" s="5">
        <v>3496.8094000000001</v>
      </c>
      <c r="K9346" s="5">
        <v>493.7447823798941</v>
      </c>
      <c r="L9346">
        <f>YEAR(SalesData[Order Date])</f>
        <v>2025</v>
      </c>
      <c r="M9346">
        <f>MONTH(SalesData[Order Date])</f>
        <v>3</v>
      </c>
      <c r="N9346" t="str">
        <f>TEXT(SalesData[[#This Row],[Order Date]], "mmmm")</f>
        <v>March</v>
      </c>
      <c r="O9346" s="7">
        <f>IF(SalesData[Sales]=0,0,SalesData[Profit]/SalesData[Sales])</f>
        <v>0.14119865451628394</v>
      </c>
      <c r="P9346" s="8">
        <f t="shared" ref="P9346:P9409" si="146">IF(H:H*G:G=0, 0, (I:I/(H:H*G:G)))</f>
        <v>1.6128988900567471E-5</v>
      </c>
      <c r="Q9346" t="str">
        <f>IF(SalesData[[#This Row],[Discount]]&gt;0, "Yes", "No")</f>
        <v>Yes</v>
      </c>
      <c r="R9346" t="str">
        <f>TEXT(SalesData[[#This Row],[Order Date]],"mmm-yyyy")</f>
        <v>Mar-2025</v>
      </c>
      <c r="S9346">
        <f>YEAR(SalesData[[#This Row],[Order Date]])*100 + MONTH(SalesData[[#This Row],[Order Date]])</f>
        <v>202503</v>
      </c>
    </row>
    <row r="9347" spans="1:19" x14ac:dyDescent="0.3">
      <c r="A9347" t="s">
        <v>15171</v>
      </c>
      <c r="B9347" s="3">
        <v>45744</v>
      </c>
      <c r="C9347" t="s">
        <v>15172</v>
      </c>
      <c r="D9347" t="s">
        <v>13</v>
      </c>
      <c r="E9347" t="s">
        <v>19</v>
      </c>
      <c r="F9347" t="s">
        <v>31</v>
      </c>
      <c r="G9347">
        <v>1</v>
      </c>
      <c r="H9347" s="5">
        <v>781.8</v>
      </c>
      <c r="I9347" s="5">
        <v>0.24</v>
      </c>
      <c r="J9347" s="5">
        <v>594.16800000000001</v>
      </c>
      <c r="K9347" s="5">
        <v>157.61841785041889</v>
      </c>
      <c r="L9347">
        <f>YEAR(SalesData[Order Date])</f>
        <v>2025</v>
      </c>
      <c r="M9347">
        <f>MONTH(SalesData[Order Date])</f>
        <v>3</v>
      </c>
      <c r="N9347" t="str">
        <f>TEXT(SalesData[[#This Row],[Order Date]], "mmmm")</f>
        <v>March</v>
      </c>
      <c r="O9347" s="7">
        <f>IF(SalesData[Sales]=0,0,SalesData[Profit]/SalesData[Sales])</f>
        <v>0.26527584429053547</v>
      </c>
      <c r="P9347" s="8">
        <f t="shared" si="146"/>
        <v>3.0698388334612431E-4</v>
      </c>
      <c r="Q9347" t="str">
        <f>IF(SalesData[[#This Row],[Discount]]&gt;0, "Yes", "No")</f>
        <v>Yes</v>
      </c>
      <c r="R9347" t="str">
        <f>TEXT(SalesData[[#This Row],[Order Date]],"mmm-yyyy")</f>
        <v>Mar-2025</v>
      </c>
      <c r="S9347">
        <f>YEAR(SalesData[[#This Row],[Order Date]])*100 + MONTH(SalesData[[#This Row],[Order Date]])</f>
        <v>202503</v>
      </c>
    </row>
    <row r="9348" spans="1:19" x14ac:dyDescent="0.3">
      <c r="A9348" t="s">
        <v>15242</v>
      </c>
      <c r="B9348" s="3">
        <v>45732</v>
      </c>
      <c r="C9348" t="s">
        <v>15243</v>
      </c>
      <c r="D9348" t="s">
        <v>13</v>
      </c>
      <c r="E9348" t="s">
        <v>14</v>
      </c>
      <c r="F9348" t="s">
        <v>31</v>
      </c>
      <c r="G9348">
        <v>8</v>
      </c>
      <c r="H9348" s="5">
        <v>465.54</v>
      </c>
      <c r="I9348" s="5">
        <v>0.22</v>
      </c>
      <c r="J9348" s="5">
        <v>2904.9695999999999</v>
      </c>
      <c r="K9348" s="5">
        <v>652.28014837131127</v>
      </c>
      <c r="L9348">
        <f>YEAR(SalesData[Order Date])</f>
        <v>2025</v>
      </c>
      <c r="M9348">
        <f>MONTH(SalesData[Order Date])</f>
        <v>3</v>
      </c>
      <c r="N9348" t="str">
        <f>TEXT(SalesData[[#This Row],[Order Date]], "mmmm")</f>
        <v>March</v>
      </c>
      <c r="O9348" s="7">
        <f>IF(SalesData[Sales]=0,0,SalesData[Profit]/SalesData[Sales])</f>
        <v>0.22453940597908884</v>
      </c>
      <c r="P9348" s="8">
        <f t="shared" si="146"/>
        <v>5.9071186149417879E-5</v>
      </c>
      <c r="Q9348" t="str">
        <f>IF(SalesData[[#This Row],[Discount]]&gt;0, "Yes", "No")</f>
        <v>Yes</v>
      </c>
      <c r="R9348" t="str">
        <f>TEXT(SalesData[[#This Row],[Order Date]],"mmm-yyyy")</f>
        <v>Mar-2025</v>
      </c>
      <c r="S9348">
        <f>YEAR(SalesData[[#This Row],[Order Date]])*100 + MONTH(SalesData[[#This Row],[Order Date]])</f>
        <v>202503</v>
      </c>
    </row>
    <row r="9349" spans="1:19" x14ac:dyDescent="0.3">
      <c r="A9349" t="s">
        <v>15247</v>
      </c>
      <c r="B9349" s="3">
        <v>45744</v>
      </c>
      <c r="C9349" t="s">
        <v>15248</v>
      </c>
      <c r="D9349" t="s">
        <v>23</v>
      </c>
      <c r="E9349" t="s">
        <v>19</v>
      </c>
      <c r="F9349" t="s">
        <v>39</v>
      </c>
      <c r="G9349">
        <v>4</v>
      </c>
      <c r="H9349" s="5">
        <v>453.13</v>
      </c>
      <c r="I9349" s="5">
        <v>0.15</v>
      </c>
      <c r="J9349" s="5">
        <v>1540.6420000000001</v>
      </c>
      <c r="K9349" s="5">
        <v>450.34466309985618</v>
      </c>
      <c r="L9349">
        <f>YEAR(SalesData[Order Date])</f>
        <v>2025</v>
      </c>
      <c r="M9349">
        <f>MONTH(SalesData[Order Date])</f>
        <v>3</v>
      </c>
      <c r="N9349" t="str">
        <f>TEXT(SalesData[[#This Row],[Order Date]], "mmmm")</f>
        <v>March</v>
      </c>
      <c r="O9349" s="7">
        <f>IF(SalesData[Sales]=0,0,SalesData[Profit]/SalesData[Sales])</f>
        <v>0.29230974041980951</v>
      </c>
      <c r="P9349" s="8">
        <f t="shared" si="146"/>
        <v>8.2757707501158605E-5</v>
      </c>
      <c r="Q9349" t="str">
        <f>IF(SalesData[[#This Row],[Discount]]&gt;0, "Yes", "No")</f>
        <v>Yes</v>
      </c>
      <c r="R9349" t="str">
        <f>TEXT(SalesData[[#This Row],[Order Date]],"mmm-yyyy")</f>
        <v>Mar-2025</v>
      </c>
      <c r="S9349">
        <f>YEAR(SalesData[[#This Row],[Order Date]])*100 + MONTH(SalesData[[#This Row],[Order Date]])</f>
        <v>202503</v>
      </c>
    </row>
    <row r="9350" spans="1:19" x14ac:dyDescent="0.3">
      <c r="A9350" t="s">
        <v>15344</v>
      </c>
      <c r="B9350" s="3">
        <v>45727</v>
      </c>
      <c r="C9350" t="s">
        <v>15345</v>
      </c>
      <c r="D9350" t="s">
        <v>18</v>
      </c>
      <c r="E9350" t="s">
        <v>19</v>
      </c>
      <c r="F9350" t="s">
        <v>44</v>
      </c>
      <c r="G9350">
        <v>6</v>
      </c>
      <c r="H9350" s="5">
        <v>491.38</v>
      </c>
      <c r="I9350" s="5">
        <v>0.01</v>
      </c>
      <c r="J9350" s="5">
        <v>2918.7972</v>
      </c>
      <c r="K9350" s="5">
        <v>845.60065574041153</v>
      </c>
      <c r="L9350">
        <f>YEAR(SalesData[Order Date])</f>
        <v>2025</v>
      </c>
      <c r="M9350">
        <f>MONTH(SalesData[Order Date])</f>
        <v>3</v>
      </c>
      <c r="N9350" t="str">
        <f>TEXT(SalesData[[#This Row],[Order Date]], "mmmm")</f>
        <v>March</v>
      </c>
      <c r="O9350" s="7">
        <f>IF(SalesData[Sales]=0,0,SalesData[Profit]/SalesData[Sales])</f>
        <v>0.28970860179679886</v>
      </c>
      <c r="P9350" s="8">
        <f t="shared" si="146"/>
        <v>3.391808105064648E-6</v>
      </c>
      <c r="Q9350" t="str">
        <f>IF(SalesData[[#This Row],[Discount]]&gt;0, "Yes", "No")</f>
        <v>Yes</v>
      </c>
      <c r="R9350" t="str">
        <f>TEXT(SalesData[[#This Row],[Order Date]],"mmm-yyyy")</f>
        <v>Mar-2025</v>
      </c>
      <c r="S9350">
        <f>YEAR(SalesData[[#This Row],[Order Date]])*100 + MONTH(SalesData[[#This Row],[Order Date]])</f>
        <v>202503</v>
      </c>
    </row>
    <row r="9351" spans="1:19" x14ac:dyDescent="0.3">
      <c r="A9351" t="s">
        <v>15378</v>
      </c>
      <c r="B9351" s="3">
        <v>45747</v>
      </c>
      <c r="C9351" t="s">
        <v>14103</v>
      </c>
      <c r="D9351" t="s">
        <v>18</v>
      </c>
      <c r="E9351" t="s">
        <v>26</v>
      </c>
      <c r="F9351" t="s">
        <v>62</v>
      </c>
      <c r="G9351">
        <v>6</v>
      </c>
      <c r="H9351" s="5">
        <v>385.77</v>
      </c>
      <c r="I9351" s="5">
        <v>0.25</v>
      </c>
      <c r="J9351" s="5">
        <v>1735.9649999999999</v>
      </c>
      <c r="K9351" s="5">
        <v>499.67707900728891</v>
      </c>
      <c r="L9351">
        <f>YEAR(SalesData[Order Date])</f>
        <v>2025</v>
      </c>
      <c r="M9351">
        <f>MONTH(SalesData[Order Date])</f>
        <v>3</v>
      </c>
      <c r="N9351" t="str">
        <f>TEXT(SalesData[[#This Row],[Order Date]], "mmmm")</f>
        <v>March</v>
      </c>
      <c r="O9351" s="7">
        <f>IF(SalesData[Sales]=0,0,SalesData[Profit]/SalesData[Sales])</f>
        <v>0.28783822197295966</v>
      </c>
      <c r="P9351" s="8">
        <f t="shared" si="146"/>
        <v>1.080090900450182E-4</v>
      </c>
      <c r="Q9351" t="str">
        <f>IF(SalesData[[#This Row],[Discount]]&gt;0, "Yes", "No")</f>
        <v>Yes</v>
      </c>
      <c r="R9351" t="str">
        <f>TEXT(SalesData[[#This Row],[Order Date]],"mmm-yyyy")</f>
        <v>Mar-2025</v>
      </c>
      <c r="S9351">
        <f>YEAR(SalesData[[#This Row],[Order Date]])*100 + MONTH(SalesData[[#This Row],[Order Date]])</f>
        <v>202503</v>
      </c>
    </row>
    <row r="9352" spans="1:19" x14ac:dyDescent="0.3">
      <c r="A9352" t="s">
        <v>15381</v>
      </c>
      <c r="B9352" s="3">
        <v>45735</v>
      </c>
      <c r="C9352" t="s">
        <v>15382</v>
      </c>
      <c r="D9352" t="s">
        <v>30</v>
      </c>
      <c r="E9352" t="s">
        <v>19</v>
      </c>
      <c r="F9352" t="s">
        <v>53</v>
      </c>
      <c r="G9352">
        <v>5</v>
      </c>
      <c r="H9352" s="5">
        <v>138.47</v>
      </c>
      <c r="I9352" s="5">
        <v>0.08</v>
      </c>
      <c r="J9352" s="5">
        <v>636.9620000000001</v>
      </c>
      <c r="K9352" s="5">
        <v>100.0005320754686</v>
      </c>
      <c r="L9352">
        <f>YEAR(SalesData[Order Date])</f>
        <v>2025</v>
      </c>
      <c r="M9352">
        <f>MONTH(SalesData[Order Date])</f>
        <v>3</v>
      </c>
      <c r="N9352" t="str">
        <f>TEXT(SalesData[[#This Row],[Order Date]], "mmmm")</f>
        <v>March</v>
      </c>
      <c r="O9352" s="7">
        <f>IF(SalesData[Sales]=0,0,SalesData[Profit]/SalesData[Sales])</f>
        <v>0.15699607209765823</v>
      </c>
      <c r="P9352" s="8">
        <f t="shared" si="146"/>
        <v>1.1554849425868419E-4</v>
      </c>
      <c r="Q9352" t="str">
        <f>IF(SalesData[[#This Row],[Discount]]&gt;0, "Yes", "No")</f>
        <v>Yes</v>
      </c>
      <c r="R9352" t="str">
        <f>TEXT(SalesData[[#This Row],[Order Date]],"mmm-yyyy")</f>
        <v>Mar-2025</v>
      </c>
      <c r="S9352">
        <f>YEAR(SalesData[[#This Row],[Order Date]])*100 + MONTH(SalesData[[#This Row],[Order Date]])</f>
        <v>202503</v>
      </c>
    </row>
    <row r="9353" spans="1:19" x14ac:dyDescent="0.3">
      <c r="A9353" t="s">
        <v>15413</v>
      </c>
      <c r="B9353" s="3">
        <v>45744</v>
      </c>
      <c r="C9353" t="s">
        <v>15414</v>
      </c>
      <c r="D9353" t="s">
        <v>23</v>
      </c>
      <c r="E9353" t="s">
        <v>26</v>
      </c>
      <c r="F9353" t="s">
        <v>39</v>
      </c>
      <c r="G9353">
        <v>5</v>
      </c>
      <c r="H9353" s="5">
        <v>419.37</v>
      </c>
      <c r="I9353" s="5">
        <v>0.25</v>
      </c>
      <c r="J9353" s="5">
        <v>1572.6375</v>
      </c>
      <c r="K9353" s="5">
        <v>327.29072874298538</v>
      </c>
      <c r="L9353">
        <f>YEAR(SalesData[Order Date])</f>
        <v>2025</v>
      </c>
      <c r="M9353">
        <f>MONTH(SalesData[Order Date])</f>
        <v>3</v>
      </c>
      <c r="N9353" t="str">
        <f>TEXT(SalesData[[#This Row],[Order Date]], "mmmm")</f>
        <v>March</v>
      </c>
      <c r="O9353" s="7">
        <f>IF(SalesData[Sales]=0,0,SalesData[Profit]/SalesData[Sales])</f>
        <v>0.20811581101365406</v>
      </c>
      <c r="P9353" s="8">
        <f t="shared" si="146"/>
        <v>1.1922645873572264E-4</v>
      </c>
      <c r="Q9353" t="str">
        <f>IF(SalesData[[#This Row],[Discount]]&gt;0, "Yes", "No")</f>
        <v>Yes</v>
      </c>
      <c r="R9353" t="str">
        <f>TEXT(SalesData[[#This Row],[Order Date]],"mmm-yyyy")</f>
        <v>Mar-2025</v>
      </c>
      <c r="S9353">
        <f>YEAR(SalesData[[#This Row],[Order Date]])*100 + MONTH(SalesData[[#This Row],[Order Date]])</f>
        <v>202503</v>
      </c>
    </row>
    <row r="9354" spans="1:19" x14ac:dyDescent="0.3">
      <c r="A9354" t="s">
        <v>15420</v>
      </c>
      <c r="B9354" s="3">
        <v>45742</v>
      </c>
      <c r="C9354" t="s">
        <v>9476</v>
      </c>
      <c r="D9354" t="s">
        <v>23</v>
      </c>
      <c r="E9354" t="s">
        <v>14</v>
      </c>
      <c r="F9354" t="s">
        <v>34</v>
      </c>
      <c r="G9354">
        <v>6</v>
      </c>
      <c r="H9354" s="5">
        <v>255.81</v>
      </c>
      <c r="I9354" s="5">
        <v>0.04</v>
      </c>
      <c r="J9354" s="5">
        <v>1473.4656</v>
      </c>
      <c r="K9354" s="5">
        <v>240.53280203418331</v>
      </c>
      <c r="L9354">
        <f>YEAR(SalesData[Order Date])</f>
        <v>2025</v>
      </c>
      <c r="M9354">
        <f>MONTH(SalesData[Order Date])</f>
        <v>3</v>
      </c>
      <c r="N9354" t="str">
        <f>TEXT(SalesData[[#This Row],[Order Date]], "mmmm")</f>
        <v>March</v>
      </c>
      <c r="O9354" s="7">
        <f>IF(SalesData[Sales]=0,0,SalesData[Profit]/SalesData[Sales])</f>
        <v>0.16324290301326566</v>
      </c>
      <c r="P9354" s="8">
        <f t="shared" si="146"/>
        <v>2.6061008821651485E-5</v>
      </c>
      <c r="Q9354" t="str">
        <f>IF(SalesData[[#This Row],[Discount]]&gt;0, "Yes", "No")</f>
        <v>Yes</v>
      </c>
      <c r="R9354" t="str">
        <f>TEXT(SalesData[[#This Row],[Order Date]],"mmm-yyyy")</f>
        <v>Mar-2025</v>
      </c>
      <c r="S9354">
        <f>YEAR(SalesData[[#This Row],[Order Date]])*100 + MONTH(SalesData[[#This Row],[Order Date]])</f>
        <v>202503</v>
      </c>
    </row>
    <row r="9355" spans="1:19" x14ac:dyDescent="0.3">
      <c r="A9355" t="s">
        <v>15449</v>
      </c>
      <c r="B9355" s="3">
        <v>45726</v>
      </c>
      <c r="C9355" t="s">
        <v>15450</v>
      </c>
      <c r="D9355" t="s">
        <v>30</v>
      </c>
      <c r="E9355" t="s">
        <v>26</v>
      </c>
      <c r="F9355" t="s">
        <v>31</v>
      </c>
      <c r="G9355">
        <v>9</v>
      </c>
      <c r="H9355" s="5">
        <v>532.6</v>
      </c>
      <c r="I9355" s="5">
        <v>0.11</v>
      </c>
      <c r="J9355" s="5">
        <v>4266.1260000000002</v>
      </c>
      <c r="K9355" s="5">
        <v>666.99773421524208</v>
      </c>
      <c r="L9355">
        <f>YEAR(SalesData[Order Date])</f>
        <v>2025</v>
      </c>
      <c r="M9355">
        <f>MONTH(SalesData[Order Date])</f>
        <v>3</v>
      </c>
      <c r="N9355" t="str">
        <f>TEXT(SalesData[[#This Row],[Order Date]], "mmmm")</f>
        <v>March</v>
      </c>
      <c r="O9355" s="7">
        <f>IF(SalesData[Sales]=0,0,SalesData[Profit]/SalesData[Sales])</f>
        <v>0.15634740610456466</v>
      </c>
      <c r="P9355" s="8">
        <f t="shared" si="146"/>
        <v>2.2948220469812658E-5</v>
      </c>
      <c r="Q9355" t="str">
        <f>IF(SalesData[[#This Row],[Discount]]&gt;0, "Yes", "No")</f>
        <v>Yes</v>
      </c>
      <c r="R9355" t="str">
        <f>TEXT(SalesData[[#This Row],[Order Date]],"mmm-yyyy")</f>
        <v>Mar-2025</v>
      </c>
      <c r="S9355">
        <f>YEAR(SalesData[[#This Row],[Order Date]])*100 + MONTH(SalesData[[#This Row],[Order Date]])</f>
        <v>202503</v>
      </c>
    </row>
    <row r="9356" spans="1:19" x14ac:dyDescent="0.3">
      <c r="A9356" t="s">
        <v>15480</v>
      </c>
      <c r="B9356" s="3">
        <v>45747</v>
      </c>
      <c r="C9356" t="s">
        <v>15481</v>
      </c>
      <c r="D9356" t="s">
        <v>13</v>
      </c>
      <c r="E9356" t="s">
        <v>26</v>
      </c>
      <c r="F9356" t="s">
        <v>31</v>
      </c>
      <c r="G9356">
        <v>7</v>
      </c>
      <c r="H9356" s="5">
        <v>975.19</v>
      </c>
      <c r="I9356" s="5">
        <v>0.15</v>
      </c>
      <c r="J9356" s="5">
        <v>5802.3805000000002</v>
      </c>
      <c r="K9356" s="5">
        <v>1224.524548515622</v>
      </c>
      <c r="L9356">
        <f>YEAR(SalesData[Order Date])</f>
        <v>2025</v>
      </c>
      <c r="M9356">
        <f>MONTH(SalesData[Order Date])</f>
        <v>3</v>
      </c>
      <c r="N9356" t="str">
        <f>TEXT(SalesData[[#This Row],[Order Date]], "mmmm")</f>
        <v>March</v>
      </c>
      <c r="O9356" s="7">
        <f>IF(SalesData[Sales]=0,0,SalesData[Profit]/SalesData[Sales])</f>
        <v>0.21103830548782898</v>
      </c>
      <c r="P9356" s="8">
        <f t="shared" si="146"/>
        <v>2.1973739915884525E-5</v>
      </c>
      <c r="Q9356" t="str">
        <f>IF(SalesData[[#This Row],[Discount]]&gt;0, "Yes", "No")</f>
        <v>Yes</v>
      </c>
      <c r="R9356" t="str">
        <f>TEXT(SalesData[[#This Row],[Order Date]],"mmm-yyyy")</f>
        <v>Mar-2025</v>
      </c>
      <c r="S9356">
        <f>YEAR(SalesData[[#This Row],[Order Date]])*100 + MONTH(SalesData[[#This Row],[Order Date]])</f>
        <v>202503</v>
      </c>
    </row>
    <row r="9357" spans="1:19" x14ac:dyDescent="0.3">
      <c r="A9357" t="s">
        <v>15511</v>
      </c>
      <c r="B9357" s="3">
        <v>45743</v>
      </c>
      <c r="C9357" t="s">
        <v>15512</v>
      </c>
      <c r="D9357" t="s">
        <v>13</v>
      </c>
      <c r="E9357" t="s">
        <v>14</v>
      </c>
      <c r="F9357" t="s">
        <v>62</v>
      </c>
      <c r="G9357">
        <v>3</v>
      </c>
      <c r="H9357" s="5">
        <v>91.91</v>
      </c>
      <c r="I9357" s="5">
        <v>0.24</v>
      </c>
      <c r="J9357" s="5">
        <v>209.5548</v>
      </c>
      <c r="K9357" s="5">
        <v>27.739238432407689</v>
      </c>
      <c r="L9357">
        <f>YEAR(SalesData[Order Date])</f>
        <v>2025</v>
      </c>
      <c r="M9357">
        <f>MONTH(SalesData[Order Date])</f>
        <v>3</v>
      </c>
      <c r="N9357" t="str">
        <f>TEXT(SalesData[[#This Row],[Order Date]], "mmmm")</f>
        <v>March</v>
      </c>
      <c r="O9357" s="7">
        <f>IF(SalesData[Sales]=0,0,SalesData[Profit]/SalesData[Sales])</f>
        <v>0.13237224073324824</v>
      </c>
      <c r="P9357" s="8">
        <f t="shared" si="146"/>
        <v>8.7041671200087031E-4</v>
      </c>
      <c r="Q9357" t="str">
        <f>IF(SalesData[[#This Row],[Discount]]&gt;0, "Yes", "No")</f>
        <v>Yes</v>
      </c>
      <c r="R9357" t="str">
        <f>TEXT(SalesData[[#This Row],[Order Date]],"mmm-yyyy")</f>
        <v>Mar-2025</v>
      </c>
      <c r="S9357">
        <f>YEAR(SalesData[[#This Row],[Order Date]])*100 + MONTH(SalesData[[#This Row],[Order Date]])</f>
        <v>202503</v>
      </c>
    </row>
    <row r="9358" spans="1:19" x14ac:dyDescent="0.3">
      <c r="A9358" t="s">
        <v>15641</v>
      </c>
      <c r="B9358" s="3">
        <v>45723</v>
      </c>
      <c r="C9358" t="s">
        <v>15642</v>
      </c>
      <c r="D9358" t="s">
        <v>18</v>
      </c>
      <c r="E9358" t="s">
        <v>19</v>
      </c>
      <c r="F9358" t="s">
        <v>34</v>
      </c>
      <c r="G9358">
        <v>1</v>
      </c>
      <c r="H9358" s="5">
        <v>360.81</v>
      </c>
      <c r="I9358" s="5">
        <v>0.15</v>
      </c>
      <c r="J9358" s="5">
        <v>306.68849999999998</v>
      </c>
      <c r="K9358" s="5">
        <v>80.574642438561582</v>
      </c>
      <c r="L9358">
        <f>YEAR(SalesData[Order Date])</f>
        <v>2025</v>
      </c>
      <c r="M9358">
        <f>MONTH(SalesData[Order Date])</f>
        <v>3</v>
      </c>
      <c r="N9358" t="str">
        <f>TEXT(SalesData[[#This Row],[Order Date]], "mmmm")</f>
        <v>March</v>
      </c>
      <c r="O9358" s="7">
        <f>IF(SalesData[Sales]=0,0,SalesData[Profit]/SalesData[Sales])</f>
        <v>0.26272469440021906</v>
      </c>
      <c r="P9358" s="8">
        <f t="shared" si="146"/>
        <v>4.1573127130622761E-4</v>
      </c>
      <c r="Q9358" t="str">
        <f>IF(SalesData[[#This Row],[Discount]]&gt;0, "Yes", "No")</f>
        <v>Yes</v>
      </c>
      <c r="R9358" t="str">
        <f>TEXT(SalesData[[#This Row],[Order Date]],"mmm-yyyy")</f>
        <v>Mar-2025</v>
      </c>
      <c r="S9358">
        <f>YEAR(SalesData[[#This Row],[Order Date]])*100 + MONTH(SalesData[[#This Row],[Order Date]])</f>
        <v>202503</v>
      </c>
    </row>
    <row r="9359" spans="1:19" x14ac:dyDescent="0.3">
      <c r="A9359" t="s">
        <v>15666</v>
      </c>
      <c r="B9359" s="3">
        <v>45722</v>
      </c>
      <c r="C9359" t="s">
        <v>15667</v>
      </c>
      <c r="D9359" t="s">
        <v>18</v>
      </c>
      <c r="E9359" t="s">
        <v>19</v>
      </c>
      <c r="F9359" t="s">
        <v>62</v>
      </c>
      <c r="G9359">
        <v>7</v>
      </c>
      <c r="H9359" s="5">
        <v>185.87</v>
      </c>
      <c r="I9359" s="5">
        <v>0.09</v>
      </c>
      <c r="J9359" s="5">
        <v>1183.9919</v>
      </c>
      <c r="K9359" s="5">
        <v>295.40463692717537</v>
      </c>
      <c r="L9359">
        <f>YEAR(SalesData[Order Date])</f>
        <v>2025</v>
      </c>
      <c r="M9359">
        <f>MONTH(SalesData[Order Date])</f>
        <v>3</v>
      </c>
      <c r="N9359" t="str">
        <f>TEXT(SalesData[[#This Row],[Order Date]], "mmmm")</f>
        <v>March</v>
      </c>
      <c r="O9359" s="7">
        <f>IF(SalesData[Sales]=0,0,SalesData[Profit]/SalesData[Sales])</f>
        <v>0.24949886644256214</v>
      </c>
      <c r="P9359" s="8">
        <f t="shared" si="146"/>
        <v>6.9172770523176711E-5</v>
      </c>
      <c r="Q9359" t="str">
        <f>IF(SalesData[[#This Row],[Discount]]&gt;0, "Yes", "No")</f>
        <v>Yes</v>
      </c>
      <c r="R9359" t="str">
        <f>TEXT(SalesData[[#This Row],[Order Date]],"mmm-yyyy")</f>
        <v>Mar-2025</v>
      </c>
      <c r="S9359">
        <f>YEAR(SalesData[[#This Row],[Order Date]])*100 + MONTH(SalesData[[#This Row],[Order Date]])</f>
        <v>202503</v>
      </c>
    </row>
    <row r="9360" spans="1:19" x14ac:dyDescent="0.3">
      <c r="A9360" t="s">
        <v>15686</v>
      </c>
      <c r="B9360" s="3">
        <v>45724</v>
      </c>
      <c r="C9360" t="s">
        <v>15687</v>
      </c>
      <c r="D9360" t="s">
        <v>30</v>
      </c>
      <c r="E9360" t="s">
        <v>19</v>
      </c>
      <c r="F9360" t="s">
        <v>91</v>
      </c>
      <c r="G9360">
        <v>6</v>
      </c>
      <c r="H9360" s="5">
        <v>385.41</v>
      </c>
      <c r="I9360" s="5">
        <v>0.1</v>
      </c>
      <c r="J9360" s="5">
        <v>2081.2139999999999</v>
      </c>
      <c r="K9360" s="5">
        <v>429.29428542155853</v>
      </c>
      <c r="L9360">
        <f>YEAR(SalesData[Order Date])</f>
        <v>2025</v>
      </c>
      <c r="M9360">
        <f>MONTH(SalesData[Order Date])</f>
        <v>3</v>
      </c>
      <c r="N9360" t="str">
        <f>TEXT(SalesData[[#This Row],[Order Date]], "mmmm")</f>
        <v>March</v>
      </c>
      <c r="O9360" s="7">
        <f>IF(SalesData[Sales]=0,0,SalesData[Profit]/SalesData[Sales])</f>
        <v>0.20627109245928507</v>
      </c>
      <c r="P9360" s="8">
        <f t="shared" si="146"/>
        <v>4.3243991247416172E-5</v>
      </c>
      <c r="Q9360" t="str">
        <f>IF(SalesData[[#This Row],[Discount]]&gt;0, "Yes", "No")</f>
        <v>Yes</v>
      </c>
      <c r="R9360" t="str">
        <f>TEXT(SalesData[[#This Row],[Order Date]],"mmm-yyyy")</f>
        <v>Mar-2025</v>
      </c>
      <c r="S9360">
        <f>YEAR(SalesData[[#This Row],[Order Date]])*100 + MONTH(SalesData[[#This Row],[Order Date]])</f>
        <v>202503</v>
      </c>
    </row>
    <row r="9361" spans="1:19" x14ac:dyDescent="0.3">
      <c r="A9361" t="s">
        <v>15688</v>
      </c>
      <c r="B9361" s="3">
        <v>45726</v>
      </c>
      <c r="C9361" t="s">
        <v>15689</v>
      </c>
      <c r="D9361" t="s">
        <v>30</v>
      </c>
      <c r="E9361" t="s">
        <v>14</v>
      </c>
      <c r="F9361" t="s">
        <v>31</v>
      </c>
      <c r="G9361">
        <v>7</v>
      </c>
      <c r="H9361" s="5">
        <v>190.47</v>
      </c>
      <c r="I9361" s="5">
        <v>0.27</v>
      </c>
      <c r="J9361" s="5">
        <v>973.30169999999998</v>
      </c>
      <c r="K9361" s="5">
        <v>177.33633163005479</v>
      </c>
      <c r="L9361">
        <f>YEAR(SalesData[Order Date])</f>
        <v>2025</v>
      </c>
      <c r="M9361">
        <f>MONTH(SalesData[Order Date])</f>
        <v>3</v>
      </c>
      <c r="N9361" t="str">
        <f>TEXT(SalesData[[#This Row],[Order Date]], "mmmm")</f>
        <v>March</v>
      </c>
      <c r="O9361" s="7">
        <f>IF(SalesData[Sales]=0,0,SalesData[Profit]/SalesData[Sales])</f>
        <v>0.18220078278919558</v>
      </c>
      <c r="P9361" s="8">
        <f t="shared" si="146"/>
        <v>2.025065814638976E-4</v>
      </c>
      <c r="Q9361" t="str">
        <f>IF(SalesData[[#This Row],[Discount]]&gt;0, "Yes", "No")</f>
        <v>Yes</v>
      </c>
      <c r="R9361" t="str">
        <f>TEXT(SalesData[[#This Row],[Order Date]],"mmm-yyyy")</f>
        <v>Mar-2025</v>
      </c>
      <c r="S9361">
        <f>YEAR(SalesData[[#This Row],[Order Date]])*100 + MONTH(SalesData[[#This Row],[Order Date]])</f>
        <v>202503</v>
      </c>
    </row>
    <row r="9362" spans="1:19" x14ac:dyDescent="0.3">
      <c r="A9362" t="s">
        <v>15690</v>
      </c>
      <c r="B9362" s="3">
        <v>45729</v>
      </c>
      <c r="C9362" t="s">
        <v>15691</v>
      </c>
      <c r="D9362" t="s">
        <v>18</v>
      </c>
      <c r="E9362" t="s">
        <v>14</v>
      </c>
      <c r="F9362" t="s">
        <v>31</v>
      </c>
      <c r="G9362">
        <v>9</v>
      </c>
      <c r="H9362" s="5">
        <v>393.25</v>
      </c>
      <c r="I9362" s="5">
        <v>0.19</v>
      </c>
      <c r="J9362" s="5">
        <v>2866.7925</v>
      </c>
      <c r="K9362" s="5">
        <v>299.98123298020778</v>
      </c>
      <c r="L9362">
        <f>YEAR(SalesData[Order Date])</f>
        <v>2025</v>
      </c>
      <c r="M9362">
        <f>MONTH(SalesData[Order Date])</f>
        <v>3</v>
      </c>
      <c r="N9362" t="str">
        <f>TEXT(SalesData[[#This Row],[Order Date]], "mmmm")</f>
        <v>March</v>
      </c>
      <c r="O9362" s="7">
        <f>IF(SalesData[Sales]=0,0,SalesData[Profit]/SalesData[Sales])</f>
        <v>0.10464002294557691</v>
      </c>
      <c r="P9362" s="8">
        <f t="shared" si="146"/>
        <v>5.3683690047326409E-5</v>
      </c>
      <c r="Q9362" t="str">
        <f>IF(SalesData[[#This Row],[Discount]]&gt;0, "Yes", "No")</f>
        <v>Yes</v>
      </c>
      <c r="R9362" t="str">
        <f>TEXT(SalesData[[#This Row],[Order Date]],"mmm-yyyy")</f>
        <v>Mar-2025</v>
      </c>
      <c r="S9362">
        <f>YEAR(SalesData[[#This Row],[Order Date]])*100 + MONTH(SalesData[[#This Row],[Order Date]])</f>
        <v>202503</v>
      </c>
    </row>
    <row r="9363" spans="1:19" x14ac:dyDescent="0.3">
      <c r="A9363" t="s">
        <v>15722</v>
      </c>
      <c r="B9363" s="3">
        <v>45738</v>
      </c>
      <c r="C9363" t="s">
        <v>15723</v>
      </c>
      <c r="D9363" t="s">
        <v>30</v>
      </c>
      <c r="E9363" t="s">
        <v>19</v>
      </c>
      <c r="F9363" t="s">
        <v>62</v>
      </c>
      <c r="G9363">
        <v>8</v>
      </c>
      <c r="H9363" s="5">
        <v>374.19</v>
      </c>
      <c r="I9363" s="5">
        <v>0.15</v>
      </c>
      <c r="J9363" s="5">
        <v>2544.4920000000002</v>
      </c>
      <c r="K9363" s="5">
        <v>173.7950587792823</v>
      </c>
      <c r="L9363">
        <f>YEAR(SalesData[Order Date])</f>
        <v>2025</v>
      </c>
      <c r="M9363">
        <f>MONTH(SalesData[Order Date])</f>
        <v>3</v>
      </c>
      <c r="N9363" t="str">
        <f>TEXT(SalesData[[#This Row],[Order Date]], "mmmm")</f>
        <v>March</v>
      </c>
      <c r="O9363" s="7">
        <f>IF(SalesData[Sales]=0,0,SalesData[Profit]/SalesData[Sales])</f>
        <v>6.8302458321457593E-2</v>
      </c>
      <c r="P9363" s="8">
        <f t="shared" si="146"/>
        <v>5.0108233784975545E-5</v>
      </c>
      <c r="Q9363" t="str">
        <f>IF(SalesData[[#This Row],[Discount]]&gt;0, "Yes", "No")</f>
        <v>Yes</v>
      </c>
      <c r="R9363" t="str">
        <f>TEXT(SalesData[[#This Row],[Order Date]],"mmm-yyyy")</f>
        <v>Mar-2025</v>
      </c>
      <c r="S9363">
        <f>YEAR(SalesData[[#This Row],[Order Date]])*100 + MONTH(SalesData[[#This Row],[Order Date]])</f>
        <v>202503</v>
      </c>
    </row>
    <row r="9364" spans="1:19" x14ac:dyDescent="0.3">
      <c r="A9364" t="s">
        <v>15760</v>
      </c>
      <c r="B9364" s="3">
        <v>45724</v>
      </c>
      <c r="C9364" t="s">
        <v>15761</v>
      </c>
      <c r="D9364" t="s">
        <v>23</v>
      </c>
      <c r="E9364" t="s">
        <v>19</v>
      </c>
      <c r="F9364" t="s">
        <v>20</v>
      </c>
      <c r="G9364">
        <v>1</v>
      </c>
      <c r="H9364" s="5">
        <v>802.5</v>
      </c>
      <c r="I9364" s="5">
        <v>0.21</v>
      </c>
      <c r="J9364" s="5">
        <v>633.97500000000002</v>
      </c>
      <c r="K9364" s="5">
        <v>123.587595809101</v>
      </c>
      <c r="L9364">
        <f>YEAR(SalesData[Order Date])</f>
        <v>2025</v>
      </c>
      <c r="M9364">
        <f>MONTH(SalesData[Order Date])</f>
        <v>3</v>
      </c>
      <c r="N9364" t="str">
        <f>TEXT(SalesData[[#This Row],[Order Date]], "mmmm")</f>
        <v>March</v>
      </c>
      <c r="O9364" s="7">
        <f>IF(SalesData[Sales]=0,0,SalesData[Profit]/SalesData[Sales])</f>
        <v>0.19494080335833588</v>
      </c>
      <c r="P9364" s="8">
        <f t="shared" si="146"/>
        <v>2.6168224299065419E-4</v>
      </c>
      <c r="Q9364" t="str">
        <f>IF(SalesData[[#This Row],[Discount]]&gt;0, "Yes", "No")</f>
        <v>Yes</v>
      </c>
      <c r="R9364" t="str">
        <f>TEXT(SalesData[[#This Row],[Order Date]],"mmm-yyyy")</f>
        <v>Mar-2025</v>
      </c>
      <c r="S9364">
        <f>YEAR(SalesData[[#This Row],[Order Date]])*100 + MONTH(SalesData[[#This Row],[Order Date]])</f>
        <v>202503</v>
      </c>
    </row>
    <row r="9365" spans="1:19" x14ac:dyDescent="0.3">
      <c r="A9365" t="s">
        <v>15794</v>
      </c>
      <c r="B9365" s="3">
        <v>45728</v>
      </c>
      <c r="C9365" t="s">
        <v>15795</v>
      </c>
      <c r="D9365" t="s">
        <v>23</v>
      </c>
      <c r="E9365" t="s">
        <v>14</v>
      </c>
      <c r="F9365" t="s">
        <v>20</v>
      </c>
      <c r="G9365">
        <v>5</v>
      </c>
      <c r="H9365" s="5">
        <v>257.43</v>
      </c>
      <c r="I9365" s="5">
        <v>0.18</v>
      </c>
      <c r="J9365" s="5">
        <v>1055.463</v>
      </c>
      <c r="K9365" s="5">
        <v>229.7451371995609</v>
      </c>
      <c r="L9365">
        <f>YEAR(SalesData[Order Date])</f>
        <v>2025</v>
      </c>
      <c r="M9365">
        <f>MONTH(SalesData[Order Date])</f>
        <v>3</v>
      </c>
      <c r="N9365" t="str">
        <f>TEXT(SalesData[[#This Row],[Order Date]], "mmmm")</f>
        <v>March</v>
      </c>
      <c r="O9365" s="7">
        <f>IF(SalesData[Sales]=0,0,SalesData[Profit]/SalesData[Sales])</f>
        <v>0.21767237430356243</v>
      </c>
      <c r="P9365" s="8">
        <f t="shared" si="146"/>
        <v>1.3984384104416734E-4</v>
      </c>
      <c r="Q9365" t="str">
        <f>IF(SalesData[[#This Row],[Discount]]&gt;0, "Yes", "No")</f>
        <v>Yes</v>
      </c>
      <c r="R9365" t="str">
        <f>TEXT(SalesData[[#This Row],[Order Date]],"mmm-yyyy")</f>
        <v>Mar-2025</v>
      </c>
      <c r="S9365">
        <f>YEAR(SalesData[[#This Row],[Order Date]])*100 + MONTH(SalesData[[#This Row],[Order Date]])</f>
        <v>202503</v>
      </c>
    </row>
    <row r="9366" spans="1:19" x14ac:dyDescent="0.3">
      <c r="A9366" t="s">
        <v>15832</v>
      </c>
      <c r="B9366" s="3">
        <v>45739</v>
      </c>
      <c r="C9366" t="s">
        <v>15833</v>
      </c>
      <c r="D9366" t="s">
        <v>30</v>
      </c>
      <c r="E9366" t="s">
        <v>26</v>
      </c>
      <c r="F9366" t="s">
        <v>20</v>
      </c>
      <c r="G9366">
        <v>1</v>
      </c>
      <c r="H9366" s="5">
        <v>620.09</v>
      </c>
      <c r="I9366" s="5">
        <v>0.25</v>
      </c>
      <c r="J9366" s="5">
        <v>465.0675</v>
      </c>
      <c r="K9366" s="5">
        <v>113.4592742390148</v>
      </c>
      <c r="L9366">
        <f>YEAR(SalesData[Order Date])</f>
        <v>2025</v>
      </c>
      <c r="M9366">
        <f>MONTH(SalesData[Order Date])</f>
        <v>3</v>
      </c>
      <c r="N9366" t="str">
        <f>TEXT(SalesData[[#This Row],[Order Date]], "mmmm")</f>
        <v>March</v>
      </c>
      <c r="O9366" s="7">
        <f>IF(SalesData[Sales]=0,0,SalesData[Profit]/SalesData[Sales])</f>
        <v>0.24396302523615346</v>
      </c>
      <c r="P9366" s="8">
        <f t="shared" si="146"/>
        <v>4.0316728216871744E-4</v>
      </c>
      <c r="Q9366" t="str">
        <f>IF(SalesData[[#This Row],[Discount]]&gt;0, "Yes", "No")</f>
        <v>Yes</v>
      </c>
      <c r="R9366" t="str">
        <f>TEXT(SalesData[[#This Row],[Order Date]],"mmm-yyyy")</f>
        <v>Mar-2025</v>
      </c>
      <c r="S9366">
        <f>YEAR(SalesData[[#This Row],[Order Date]])*100 + MONTH(SalesData[[#This Row],[Order Date]])</f>
        <v>202503</v>
      </c>
    </row>
    <row r="9367" spans="1:19" x14ac:dyDescent="0.3">
      <c r="A9367" t="s">
        <v>15933</v>
      </c>
      <c r="B9367" s="3">
        <v>45725</v>
      </c>
      <c r="C9367" t="s">
        <v>15934</v>
      </c>
      <c r="D9367" t="s">
        <v>23</v>
      </c>
      <c r="E9367" t="s">
        <v>26</v>
      </c>
      <c r="F9367" t="s">
        <v>31</v>
      </c>
      <c r="G9367">
        <v>5</v>
      </c>
      <c r="H9367" s="5">
        <v>954.2</v>
      </c>
      <c r="I9367" s="5">
        <v>0.01</v>
      </c>
      <c r="J9367" s="5">
        <v>4723.29</v>
      </c>
      <c r="K9367" s="5">
        <v>748.66403745822663</v>
      </c>
      <c r="L9367">
        <f>YEAR(SalesData[Order Date])</f>
        <v>2025</v>
      </c>
      <c r="M9367">
        <f>MONTH(SalesData[Order Date])</f>
        <v>3</v>
      </c>
      <c r="N9367" t="str">
        <f>TEXT(SalesData[[#This Row],[Order Date]], "mmmm")</f>
        <v>March</v>
      </c>
      <c r="O9367" s="7">
        <f>IF(SalesData[Sales]=0,0,SalesData[Profit]/SalesData[Sales])</f>
        <v>0.1585047789693681</v>
      </c>
      <c r="P9367" s="8">
        <f t="shared" si="146"/>
        <v>2.0959966464053657E-6</v>
      </c>
      <c r="Q9367" t="str">
        <f>IF(SalesData[[#This Row],[Discount]]&gt;0, "Yes", "No")</f>
        <v>Yes</v>
      </c>
      <c r="R9367" t="str">
        <f>TEXT(SalesData[[#This Row],[Order Date]],"mmm-yyyy")</f>
        <v>Mar-2025</v>
      </c>
      <c r="S9367">
        <f>YEAR(SalesData[[#This Row],[Order Date]])*100 + MONTH(SalesData[[#This Row],[Order Date]])</f>
        <v>202503</v>
      </c>
    </row>
    <row r="9368" spans="1:19" x14ac:dyDescent="0.3">
      <c r="A9368" t="s">
        <v>15943</v>
      </c>
      <c r="B9368" s="3">
        <v>45717</v>
      </c>
      <c r="C9368" t="s">
        <v>15944</v>
      </c>
      <c r="D9368" t="s">
        <v>13</v>
      </c>
      <c r="E9368" t="s">
        <v>19</v>
      </c>
      <c r="F9368" t="s">
        <v>20</v>
      </c>
      <c r="G9368">
        <v>6</v>
      </c>
      <c r="H9368" s="5">
        <v>579.16</v>
      </c>
      <c r="I9368" s="5">
        <v>0.09</v>
      </c>
      <c r="J9368" s="5">
        <v>3162.2136</v>
      </c>
      <c r="K9368" s="5">
        <v>351.5622682815312</v>
      </c>
      <c r="L9368">
        <f>YEAR(SalesData[Order Date])</f>
        <v>2025</v>
      </c>
      <c r="M9368">
        <f>MONTH(SalesData[Order Date])</f>
        <v>3</v>
      </c>
      <c r="N9368" t="str">
        <f>TEXT(SalesData[[#This Row],[Order Date]], "mmmm")</f>
        <v>March</v>
      </c>
      <c r="O9368" s="7">
        <f>IF(SalesData[Sales]=0,0,SalesData[Profit]/SalesData[Sales])</f>
        <v>0.1111760028739144</v>
      </c>
      <c r="P9368" s="8">
        <f t="shared" si="146"/>
        <v>2.5899578700186476E-5</v>
      </c>
      <c r="Q9368" t="str">
        <f>IF(SalesData[[#This Row],[Discount]]&gt;0, "Yes", "No")</f>
        <v>Yes</v>
      </c>
      <c r="R9368" t="str">
        <f>TEXT(SalesData[[#This Row],[Order Date]],"mmm-yyyy")</f>
        <v>Mar-2025</v>
      </c>
      <c r="S9368">
        <f>YEAR(SalesData[[#This Row],[Order Date]])*100 + MONTH(SalesData[[#This Row],[Order Date]])</f>
        <v>202503</v>
      </c>
    </row>
    <row r="9369" spans="1:19" x14ac:dyDescent="0.3">
      <c r="A9369" t="s">
        <v>16018</v>
      </c>
      <c r="B9369" s="3">
        <v>45737</v>
      </c>
      <c r="C9369" t="s">
        <v>9523</v>
      </c>
      <c r="D9369" t="s">
        <v>18</v>
      </c>
      <c r="E9369" t="s">
        <v>19</v>
      </c>
      <c r="F9369" t="s">
        <v>91</v>
      </c>
      <c r="G9369">
        <v>3</v>
      </c>
      <c r="H9369" s="5">
        <v>133.47</v>
      </c>
      <c r="I9369" s="5">
        <v>0.26</v>
      </c>
      <c r="J9369" s="5">
        <v>296.30340000000001</v>
      </c>
      <c r="K9369" s="5">
        <v>36.755986750021847</v>
      </c>
      <c r="L9369">
        <f>YEAR(SalesData[Order Date])</f>
        <v>2025</v>
      </c>
      <c r="M9369">
        <f>MONTH(SalesData[Order Date])</f>
        <v>3</v>
      </c>
      <c r="N9369" t="str">
        <f>TEXT(SalesData[[#This Row],[Order Date]], "mmmm")</f>
        <v>March</v>
      </c>
      <c r="O9369" s="7">
        <f>IF(SalesData[Sales]=0,0,SalesData[Profit]/SalesData[Sales])</f>
        <v>0.12404848121898651</v>
      </c>
      <c r="P9369" s="8">
        <f t="shared" si="146"/>
        <v>6.4933443220698786E-4</v>
      </c>
      <c r="Q9369" t="str">
        <f>IF(SalesData[[#This Row],[Discount]]&gt;0, "Yes", "No")</f>
        <v>Yes</v>
      </c>
      <c r="R9369" t="str">
        <f>TEXT(SalesData[[#This Row],[Order Date]],"mmm-yyyy")</f>
        <v>Mar-2025</v>
      </c>
      <c r="S9369">
        <f>YEAR(SalesData[[#This Row],[Order Date]])*100 + MONTH(SalesData[[#This Row],[Order Date]])</f>
        <v>202503</v>
      </c>
    </row>
    <row r="9370" spans="1:19" x14ac:dyDescent="0.3">
      <c r="A9370" t="s">
        <v>16089</v>
      </c>
      <c r="B9370" s="3">
        <v>45730</v>
      </c>
      <c r="C9370" t="s">
        <v>16090</v>
      </c>
      <c r="D9370" t="s">
        <v>13</v>
      </c>
      <c r="E9370" t="s">
        <v>26</v>
      </c>
      <c r="F9370" t="s">
        <v>53</v>
      </c>
      <c r="G9370">
        <v>8</v>
      </c>
      <c r="H9370" s="5">
        <v>281.32</v>
      </c>
      <c r="I9370" s="5">
        <v>0.22</v>
      </c>
      <c r="J9370" s="5">
        <v>1755.4367999999999</v>
      </c>
      <c r="K9370" s="5">
        <v>470.72729565147768</v>
      </c>
      <c r="L9370">
        <f>YEAR(SalesData[Order Date])</f>
        <v>2025</v>
      </c>
      <c r="M9370">
        <f>MONTH(SalesData[Order Date])</f>
        <v>3</v>
      </c>
      <c r="N9370" t="str">
        <f>TEXT(SalesData[[#This Row],[Order Date]], "mmmm")</f>
        <v>March</v>
      </c>
      <c r="O9370" s="7">
        <f>IF(SalesData[Sales]=0,0,SalesData[Profit]/SalesData[Sales])</f>
        <v>0.26815394074652971</v>
      </c>
      <c r="P9370" s="8">
        <f t="shared" si="146"/>
        <v>9.7753448030712354E-5</v>
      </c>
      <c r="Q9370" t="str">
        <f>IF(SalesData[[#This Row],[Discount]]&gt;0, "Yes", "No")</f>
        <v>Yes</v>
      </c>
      <c r="R9370" t="str">
        <f>TEXT(SalesData[[#This Row],[Order Date]],"mmm-yyyy")</f>
        <v>Mar-2025</v>
      </c>
      <c r="S9370">
        <f>YEAR(SalesData[[#This Row],[Order Date]])*100 + MONTH(SalesData[[#This Row],[Order Date]])</f>
        <v>202503</v>
      </c>
    </row>
    <row r="9371" spans="1:19" x14ac:dyDescent="0.3">
      <c r="A9371" t="s">
        <v>16196</v>
      </c>
      <c r="B9371" s="3">
        <v>45726</v>
      </c>
      <c r="C9371" t="s">
        <v>16197</v>
      </c>
      <c r="D9371" t="s">
        <v>13</v>
      </c>
      <c r="E9371" t="s">
        <v>26</v>
      </c>
      <c r="F9371" t="s">
        <v>15</v>
      </c>
      <c r="G9371">
        <v>5</v>
      </c>
      <c r="H9371" s="5">
        <v>616.29</v>
      </c>
      <c r="I9371" s="5">
        <v>0.26</v>
      </c>
      <c r="J9371" s="5">
        <v>2280.2730000000001</v>
      </c>
      <c r="K9371" s="5">
        <v>455.76183727897859</v>
      </c>
      <c r="L9371">
        <f>YEAR(SalesData[Order Date])</f>
        <v>2025</v>
      </c>
      <c r="M9371">
        <f>MONTH(SalesData[Order Date])</f>
        <v>3</v>
      </c>
      <c r="N9371" t="str">
        <f>TEXT(SalesData[[#This Row],[Order Date]], "mmmm")</f>
        <v>March</v>
      </c>
      <c r="O9371" s="7">
        <f>IF(SalesData[Sales]=0,0,SalesData[Profit]/SalesData[Sales])</f>
        <v>0.19987161067073045</v>
      </c>
      <c r="P9371" s="8">
        <f t="shared" si="146"/>
        <v>8.4375862013013356E-5</v>
      </c>
      <c r="Q9371" t="str">
        <f>IF(SalesData[[#This Row],[Discount]]&gt;0, "Yes", "No")</f>
        <v>Yes</v>
      </c>
      <c r="R9371" t="str">
        <f>TEXT(SalesData[[#This Row],[Order Date]],"mmm-yyyy")</f>
        <v>Mar-2025</v>
      </c>
      <c r="S9371">
        <f>YEAR(SalesData[[#This Row],[Order Date]])*100 + MONTH(SalesData[[#This Row],[Order Date]])</f>
        <v>202503</v>
      </c>
    </row>
    <row r="9372" spans="1:19" x14ac:dyDescent="0.3">
      <c r="A9372" t="s">
        <v>16273</v>
      </c>
      <c r="B9372" s="3">
        <v>45720</v>
      </c>
      <c r="C9372" t="s">
        <v>6898</v>
      </c>
      <c r="D9372" t="s">
        <v>18</v>
      </c>
      <c r="E9372" t="s">
        <v>14</v>
      </c>
      <c r="F9372" t="s">
        <v>15</v>
      </c>
      <c r="G9372">
        <v>2</v>
      </c>
      <c r="H9372" s="5">
        <v>731.66</v>
      </c>
      <c r="I9372" s="5">
        <v>0.01</v>
      </c>
      <c r="J9372" s="5">
        <v>1448.6867999999999</v>
      </c>
      <c r="K9372" s="5">
        <v>179.31937725060999</v>
      </c>
      <c r="L9372">
        <f>YEAR(SalesData[Order Date])</f>
        <v>2025</v>
      </c>
      <c r="M9372">
        <f>MONTH(SalesData[Order Date])</f>
        <v>3</v>
      </c>
      <c r="N9372" t="str">
        <f>TEXT(SalesData[[#This Row],[Order Date]], "mmmm")</f>
        <v>March</v>
      </c>
      <c r="O9372" s="7">
        <f>IF(SalesData[Sales]=0,0,SalesData[Profit]/SalesData[Sales])</f>
        <v>0.12378063861050573</v>
      </c>
      <c r="P9372" s="8">
        <f t="shared" si="146"/>
        <v>6.833775250799552E-6</v>
      </c>
      <c r="Q9372" t="str">
        <f>IF(SalesData[[#This Row],[Discount]]&gt;0, "Yes", "No")</f>
        <v>Yes</v>
      </c>
      <c r="R9372" t="str">
        <f>TEXT(SalesData[[#This Row],[Order Date]],"mmm-yyyy")</f>
        <v>Mar-2025</v>
      </c>
      <c r="S9372">
        <f>YEAR(SalesData[[#This Row],[Order Date]])*100 + MONTH(SalesData[[#This Row],[Order Date]])</f>
        <v>202503</v>
      </c>
    </row>
    <row r="9373" spans="1:19" x14ac:dyDescent="0.3">
      <c r="A9373" t="s">
        <v>16332</v>
      </c>
      <c r="B9373" s="3">
        <v>45744</v>
      </c>
      <c r="C9373" t="s">
        <v>16333</v>
      </c>
      <c r="D9373" t="s">
        <v>18</v>
      </c>
      <c r="E9373" t="s">
        <v>26</v>
      </c>
      <c r="F9373" t="s">
        <v>53</v>
      </c>
      <c r="G9373">
        <v>9</v>
      </c>
      <c r="H9373" s="5">
        <v>565.89</v>
      </c>
      <c r="I9373" s="5">
        <v>0.28000000000000003</v>
      </c>
      <c r="J9373" s="5">
        <v>3666.9672</v>
      </c>
      <c r="K9373" s="5">
        <v>644.28458199157694</v>
      </c>
      <c r="L9373">
        <f>YEAR(SalesData[Order Date])</f>
        <v>2025</v>
      </c>
      <c r="M9373">
        <f>MONTH(SalesData[Order Date])</f>
        <v>3</v>
      </c>
      <c r="N9373" t="str">
        <f>TEXT(SalesData[[#This Row],[Order Date]], "mmmm")</f>
        <v>March</v>
      </c>
      <c r="O9373" s="7">
        <f>IF(SalesData[Sales]=0,0,SalesData[Profit]/SalesData[Sales])</f>
        <v>0.17569957593064289</v>
      </c>
      <c r="P9373" s="8">
        <f t="shared" si="146"/>
        <v>5.4977312041405775E-5</v>
      </c>
      <c r="Q9373" t="str">
        <f>IF(SalesData[[#This Row],[Discount]]&gt;0, "Yes", "No")</f>
        <v>Yes</v>
      </c>
      <c r="R9373" t="str">
        <f>TEXT(SalesData[[#This Row],[Order Date]],"mmm-yyyy")</f>
        <v>Mar-2025</v>
      </c>
      <c r="S9373">
        <f>YEAR(SalesData[[#This Row],[Order Date]])*100 + MONTH(SalesData[[#This Row],[Order Date]])</f>
        <v>202503</v>
      </c>
    </row>
    <row r="9374" spans="1:19" x14ac:dyDescent="0.3">
      <c r="A9374" t="s">
        <v>16366</v>
      </c>
      <c r="B9374" s="3">
        <v>45723</v>
      </c>
      <c r="C9374" t="s">
        <v>5748</v>
      </c>
      <c r="D9374" t="s">
        <v>18</v>
      </c>
      <c r="E9374" t="s">
        <v>14</v>
      </c>
      <c r="F9374" t="s">
        <v>91</v>
      </c>
      <c r="G9374">
        <v>8</v>
      </c>
      <c r="H9374" s="5">
        <v>190.87</v>
      </c>
      <c r="I9374" s="5">
        <v>0.12</v>
      </c>
      <c r="J9374" s="5">
        <v>1343.7248</v>
      </c>
      <c r="K9374" s="5">
        <v>294.7927915355624</v>
      </c>
      <c r="L9374">
        <f>YEAR(SalesData[Order Date])</f>
        <v>2025</v>
      </c>
      <c r="M9374">
        <f>MONTH(SalesData[Order Date])</f>
        <v>3</v>
      </c>
      <c r="N9374" t="str">
        <f>TEXT(SalesData[[#This Row],[Order Date]], "mmmm")</f>
        <v>March</v>
      </c>
      <c r="O9374" s="7">
        <f>IF(SalesData[Sales]=0,0,SalesData[Profit]/SalesData[Sales])</f>
        <v>0.21938479630320315</v>
      </c>
      <c r="P9374" s="8">
        <f t="shared" si="146"/>
        <v>7.8587520301776068E-5</v>
      </c>
      <c r="Q9374" t="str">
        <f>IF(SalesData[[#This Row],[Discount]]&gt;0, "Yes", "No")</f>
        <v>Yes</v>
      </c>
      <c r="R9374" t="str">
        <f>TEXT(SalesData[[#This Row],[Order Date]],"mmm-yyyy")</f>
        <v>Mar-2025</v>
      </c>
      <c r="S9374">
        <f>YEAR(SalesData[[#This Row],[Order Date]])*100 + MONTH(SalesData[[#This Row],[Order Date]])</f>
        <v>202503</v>
      </c>
    </row>
    <row r="9375" spans="1:19" x14ac:dyDescent="0.3">
      <c r="A9375" t="s">
        <v>16378</v>
      </c>
      <c r="B9375" s="3">
        <v>45717</v>
      </c>
      <c r="C9375" t="s">
        <v>16379</v>
      </c>
      <c r="D9375" t="s">
        <v>13</v>
      </c>
      <c r="E9375" t="s">
        <v>19</v>
      </c>
      <c r="F9375" t="s">
        <v>20</v>
      </c>
      <c r="G9375">
        <v>8</v>
      </c>
      <c r="H9375" s="5">
        <v>493.88</v>
      </c>
      <c r="I9375" s="5">
        <v>0.28999999999999998</v>
      </c>
      <c r="J9375" s="5">
        <v>2805.2384000000002</v>
      </c>
      <c r="K9375" s="5">
        <v>696.06333257889605</v>
      </c>
      <c r="L9375">
        <f>YEAR(SalesData[Order Date])</f>
        <v>2025</v>
      </c>
      <c r="M9375">
        <f>MONTH(SalesData[Order Date])</f>
        <v>3</v>
      </c>
      <c r="N9375" t="str">
        <f>TEXT(SalesData[[#This Row],[Order Date]], "mmmm")</f>
        <v>March</v>
      </c>
      <c r="O9375" s="7">
        <f>IF(SalesData[Sales]=0,0,SalesData[Profit]/SalesData[Sales])</f>
        <v>0.24812983188127469</v>
      </c>
      <c r="P9375" s="8">
        <f t="shared" si="146"/>
        <v>7.3398396371588239E-5</v>
      </c>
      <c r="Q9375" t="str">
        <f>IF(SalesData[[#This Row],[Discount]]&gt;0, "Yes", "No")</f>
        <v>Yes</v>
      </c>
      <c r="R9375" t="str">
        <f>TEXT(SalesData[[#This Row],[Order Date]],"mmm-yyyy")</f>
        <v>Mar-2025</v>
      </c>
      <c r="S9375">
        <f>YEAR(SalesData[[#This Row],[Order Date]])*100 + MONTH(SalesData[[#This Row],[Order Date]])</f>
        <v>202503</v>
      </c>
    </row>
    <row r="9376" spans="1:19" x14ac:dyDescent="0.3">
      <c r="A9376" t="s">
        <v>16447</v>
      </c>
      <c r="B9376" s="3">
        <v>45747</v>
      </c>
      <c r="C9376" t="s">
        <v>16448</v>
      </c>
      <c r="D9376" t="s">
        <v>30</v>
      </c>
      <c r="E9376" t="s">
        <v>26</v>
      </c>
      <c r="F9376" t="s">
        <v>39</v>
      </c>
      <c r="G9376">
        <v>5</v>
      </c>
      <c r="H9376" s="5">
        <v>789.48</v>
      </c>
      <c r="I9376" s="5">
        <v>0.02</v>
      </c>
      <c r="J9376" s="5">
        <v>3868.4520000000002</v>
      </c>
      <c r="K9376" s="5">
        <v>747.20253085519516</v>
      </c>
      <c r="L9376">
        <f>YEAR(SalesData[Order Date])</f>
        <v>2025</v>
      </c>
      <c r="M9376">
        <f>MONTH(SalesData[Order Date])</f>
        <v>3</v>
      </c>
      <c r="N9376" t="str">
        <f>TEXT(SalesData[[#This Row],[Order Date]], "mmmm")</f>
        <v>March</v>
      </c>
      <c r="O9376" s="7">
        <f>IF(SalesData[Sales]=0,0,SalesData[Profit]/SalesData[Sales])</f>
        <v>0.19315285050847086</v>
      </c>
      <c r="P9376" s="8">
        <f t="shared" si="146"/>
        <v>5.0666261336575971E-6</v>
      </c>
      <c r="Q9376" t="str">
        <f>IF(SalesData[[#This Row],[Discount]]&gt;0, "Yes", "No")</f>
        <v>Yes</v>
      </c>
      <c r="R9376" t="str">
        <f>TEXT(SalesData[[#This Row],[Order Date]],"mmm-yyyy")</f>
        <v>Mar-2025</v>
      </c>
      <c r="S9376">
        <f>YEAR(SalesData[[#This Row],[Order Date]])*100 + MONTH(SalesData[[#This Row],[Order Date]])</f>
        <v>202503</v>
      </c>
    </row>
    <row r="9377" spans="1:19" x14ac:dyDescent="0.3">
      <c r="A9377" t="s">
        <v>16503</v>
      </c>
      <c r="B9377" s="3">
        <v>45730</v>
      </c>
      <c r="C9377" t="s">
        <v>16504</v>
      </c>
      <c r="D9377" t="s">
        <v>13</v>
      </c>
      <c r="E9377" t="s">
        <v>14</v>
      </c>
      <c r="F9377" t="s">
        <v>15</v>
      </c>
      <c r="G9377">
        <v>5</v>
      </c>
      <c r="H9377" s="5">
        <v>503.86</v>
      </c>
      <c r="I9377" s="5">
        <v>0.21</v>
      </c>
      <c r="J9377" s="5">
        <v>1990.2470000000001</v>
      </c>
      <c r="K9377" s="5">
        <v>476.48082737330469</v>
      </c>
      <c r="L9377">
        <f>YEAR(SalesData[Order Date])</f>
        <v>2025</v>
      </c>
      <c r="M9377">
        <f>MONTH(SalesData[Order Date])</f>
        <v>3</v>
      </c>
      <c r="N9377" t="str">
        <f>TEXT(SalesData[[#This Row],[Order Date]], "mmmm")</f>
        <v>March</v>
      </c>
      <c r="O9377" s="7">
        <f>IF(SalesData[Sales]=0,0,SalesData[Profit]/SalesData[Sales])</f>
        <v>0.23940788624392081</v>
      </c>
      <c r="P9377" s="8">
        <f t="shared" si="146"/>
        <v>8.3356487913309249E-5</v>
      </c>
      <c r="Q9377" t="str">
        <f>IF(SalesData[[#This Row],[Discount]]&gt;0, "Yes", "No")</f>
        <v>Yes</v>
      </c>
      <c r="R9377" t="str">
        <f>TEXT(SalesData[[#This Row],[Order Date]],"mmm-yyyy")</f>
        <v>Mar-2025</v>
      </c>
      <c r="S9377">
        <f>YEAR(SalesData[[#This Row],[Order Date]])*100 + MONTH(SalesData[[#This Row],[Order Date]])</f>
        <v>202503</v>
      </c>
    </row>
    <row r="9378" spans="1:19" x14ac:dyDescent="0.3">
      <c r="A9378" t="s">
        <v>16527</v>
      </c>
      <c r="B9378" s="3">
        <v>45728</v>
      </c>
      <c r="C9378" t="s">
        <v>16528</v>
      </c>
      <c r="D9378" t="s">
        <v>18</v>
      </c>
      <c r="E9378" t="s">
        <v>26</v>
      </c>
      <c r="F9378" t="s">
        <v>39</v>
      </c>
      <c r="G9378">
        <v>9</v>
      </c>
      <c r="H9378" s="5">
        <v>371.55</v>
      </c>
      <c r="I9378" s="5">
        <v>0.16</v>
      </c>
      <c r="J9378" s="5">
        <v>2808.9180000000001</v>
      </c>
      <c r="K9378" s="5">
        <v>784.09525923555452</v>
      </c>
      <c r="L9378">
        <f>YEAR(SalesData[Order Date])</f>
        <v>2025</v>
      </c>
      <c r="M9378">
        <f>MONTH(SalesData[Order Date])</f>
        <v>3</v>
      </c>
      <c r="N9378" t="str">
        <f>TEXT(SalesData[[#This Row],[Order Date]], "mmmm")</f>
        <v>March</v>
      </c>
      <c r="O9378" s="7">
        <f>IF(SalesData[Sales]=0,0,SalesData[Profit]/SalesData[Sales])</f>
        <v>0.27914494450729943</v>
      </c>
      <c r="P9378" s="8">
        <f t="shared" si="146"/>
        <v>4.7847605376874651E-5</v>
      </c>
      <c r="Q9378" t="str">
        <f>IF(SalesData[[#This Row],[Discount]]&gt;0, "Yes", "No")</f>
        <v>Yes</v>
      </c>
      <c r="R9378" t="str">
        <f>TEXT(SalesData[[#This Row],[Order Date]],"mmm-yyyy")</f>
        <v>Mar-2025</v>
      </c>
      <c r="S9378">
        <f>YEAR(SalesData[[#This Row],[Order Date]])*100 + MONTH(SalesData[[#This Row],[Order Date]])</f>
        <v>202503</v>
      </c>
    </row>
    <row r="9379" spans="1:19" x14ac:dyDescent="0.3">
      <c r="A9379" t="s">
        <v>16553</v>
      </c>
      <c r="B9379" s="3">
        <v>45737</v>
      </c>
      <c r="C9379" t="s">
        <v>16554</v>
      </c>
      <c r="D9379" t="s">
        <v>18</v>
      </c>
      <c r="E9379" t="s">
        <v>26</v>
      </c>
      <c r="F9379" t="s">
        <v>15</v>
      </c>
      <c r="G9379">
        <v>8</v>
      </c>
      <c r="H9379" s="5">
        <v>933.54</v>
      </c>
      <c r="I9379" s="5">
        <v>0.02</v>
      </c>
      <c r="J9379" s="5">
        <v>7318.9535999999998</v>
      </c>
      <c r="K9379" s="5">
        <v>1940.607458521953</v>
      </c>
      <c r="L9379">
        <f>YEAR(SalesData[Order Date])</f>
        <v>2025</v>
      </c>
      <c r="M9379">
        <f>MONTH(SalesData[Order Date])</f>
        <v>3</v>
      </c>
      <c r="N9379" t="str">
        <f>TEXT(SalesData[[#This Row],[Order Date]], "mmmm")</f>
        <v>March</v>
      </c>
      <c r="O9379" s="7">
        <f>IF(SalesData[Sales]=0,0,SalesData[Profit]/SalesData[Sales])</f>
        <v>0.26514821169544689</v>
      </c>
      <c r="P9379" s="8">
        <f t="shared" si="146"/>
        <v>2.6779784476294538E-6</v>
      </c>
      <c r="Q9379" t="str">
        <f>IF(SalesData[[#This Row],[Discount]]&gt;0, "Yes", "No")</f>
        <v>Yes</v>
      </c>
      <c r="R9379" t="str">
        <f>TEXT(SalesData[[#This Row],[Order Date]],"mmm-yyyy")</f>
        <v>Mar-2025</v>
      </c>
      <c r="S9379">
        <f>YEAR(SalesData[[#This Row],[Order Date]])*100 + MONTH(SalesData[[#This Row],[Order Date]])</f>
        <v>202503</v>
      </c>
    </row>
    <row r="9380" spans="1:19" x14ac:dyDescent="0.3">
      <c r="A9380" t="s">
        <v>16610</v>
      </c>
      <c r="B9380" s="3">
        <v>45737</v>
      </c>
      <c r="C9380" t="s">
        <v>16611</v>
      </c>
      <c r="D9380" t="s">
        <v>13</v>
      </c>
      <c r="E9380" t="s">
        <v>14</v>
      </c>
      <c r="F9380" t="s">
        <v>31</v>
      </c>
      <c r="G9380">
        <v>4</v>
      </c>
      <c r="H9380" s="5">
        <v>758.95</v>
      </c>
      <c r="I9380" s="5">
        <v>0.14000000000000001</v>
      </c>
      <c r="J9380" s="5">
        <v>2610.788</v>
      </c>
      <c r="K9380" s="5">
        <v>761.81907436148106</v>
      </c>
      <c r="L9380">
        <f>YEAR(SalesData[Order Date])</f>
        <v>2025</v>
      </c>
      <c r="M9380">
        <f>MONTH(SalesData[Order Date])</f>
        <v>3</v>
      </c>
      <c r="N9380" t="str">
        <f>TEXT(SalesData[[#This Row],[Order Date]], "mmmm")</f>
        <v>March</v>
      </c>
      <c r="O9380" s="7">
        <f>IF(SalesData[Sales]=0,0,SalesData[Profit]/SalesData[Sales])</f>
        <v>0.29179660484171105</v>
      </c>
      <c r="P9380" s="8">
        <f t="shared" si="146"/>
        <v>4.6116344950260227E-5</v>
      </c>
      <c r="Q9380" t="str">
        <f>IF(SalesData[[#This Row],[Discount]]&gt;0, "Yes", "No")</f>
        <v>Yes</v>
      </c>
      <c r="R9380" t="str">
        <f>TEXT(SalesData[[#This Row],[Order Date]],"mmm-yyyy")</f>
        <v>Mar-2025</v>
      </c>
      <c r="S9380">
        <f>YEAR(SalesData[[#This Row],[Order Date]])*100 + MONTH(SalesData[[#This Row],[Order Date]])</f>
        <v>202503</v>
      </c>
    </row>
    <row r="9381" spans="1:19" x14ac:dyDescent="0.3">
      <c r="A9381" t="s">
        <v>16618</v>
      </c>
      <c r="B9381" s="3">
        <v>45734</v>
      </c>
      <c r="C9381" t="s">
        <v>16619</v>
      </c>
      <c r="D9381" t="s">
        <v>30</v>
      </c>
      <c r="E9381" t="s">
        <v>14</v>
      </c>
      <c r="F9381" t="s">
        <v>27</v>
      </c>
      <c r="G9381">
        <v>1</v>
      </c>
      <c r="H9381" s="5">
        <v>995.31</v>
      </c>
      <c r="I9381" s="5">
        <v>0.03</v>
      </c>
      <c r="J9381" s="5">
        <v>965.45069999999987</v>
      </c>
      <c r="K9381" s="5">
        <v>116.8216551604735</v>
      </c>
      <c r="L9381">
        <f>YEAR(SalesData[Order Date])</f>
        <v>2025</v>
      </c>
      <c r="M9381">
        <f>MONTH(SalesData[Order Date])</f>
        <v>3</v>
      </c>
      <c r="N9381" t="str">
        <f>TEXT(SalesData[[#This Row],[Order Date]], "mmmm")</f>
        <v>March</v>
      </c>
      <c r="O9381" s="7">
        <f>IF(SalesData[Sales]=0,0,SalesData[Profit]/SalesData[Sales])</f>
        <v>0.12100219634257194</v>
      </c>
      <c r="P9381" s="8">
        <f t="shared" si="146"/>
        <v>3.014136299243452E-5</v>
      </c>
      <c r="Q9381" t="str">
        <f>IF(SalesData[[#This Row],[Discount]]&gt;0, "Yes", "No")</f>
        <v>Yes</v>
      </c>
      <c r="R9381" t="str">
        <f>TEXT(SalesData[[#This Row],[Order Date]],"mmm-yyyy")</f>
        <v>Mar-2025</v>
      </c>
      <c r="S9381">
        <f>YEAR(SalesData[[#This Row],[Order Date]])*100 + MONTH(SalesData[[#This Row],[Order Date]])</f>
        <v>202503</v>
      </c>
    </row>
    <row r="9382" spans="1:19" x14ac:dyDescent="0.3">
      <c r="A9382" t="s">
        <v>16657</v>
      </c>
      <c r="B9382" s="3">
        <v>45733</v>
      </c>
      <c r="C9382" t="s">
        <v>16658</v>
      </c>
      <c r="D9382" t="s">
        <v>23</v>
      </c>
      <c r="E9382" t="s">
        <v>26</v>
      </c>
      <c r="F9382" t="s">
        <v>62</v>
      </c>
      <c r="G9382">
        <v>3</v>
      </c>
      <c r="H9382" s="5">
        <v>306.89999999999998</v>
      </c>
      <c r="I9382" s="5">
        <v>0.15</v>
      </c>
      <c r="J9382" s="5">
        <v>782.59499999999991</v>
      </c>
      <c r="K9382" s="5">
        <v>131.0258766488862</v>
      </c>
      <c r="L9382">
        <f>YEAR(SalesData[Order Date])</f>
        <v>2025</v>
      </c>
      <c r="M9382">
        <f>MONTH(SalesData[Order Date])</f>
        <v>3</v>
      </c>
      <c r="N9382" t="str">
        <f>TEXT(SalesData[[#This Row],[Order Date]], "mmmm")</f>
        <v>March</v>
      </c>
      <c r="O9382" s="7">
        <f>IF(SalesData[Sales]=0,0,SalesData[Profit]/SalesData[Sales])</f>
        <v>0.16742488343125911</v>
      </c>
      <c r="P9382" s="8">
        <f t="shared" si="146"/>
        <v>1.6291951775822744E-4</v>
      </c>
      <c r="Q9382" t="str">
        <f>IF(SalesData[[#This Row],[Discount]]&gt;0, "Yes", "No")</f>
        <v>Yes</v>
      </c>
      <c r="R9382" t="str">
        <f>TEXT(SalesData[[#This Row],[Order Date]],"mmm-yyyy")</f>
        <v>Mar-2025</v>
      </c>
      <c r="S9382">
        <f>YEAR(SalesData[[#This Row],[Order Date]])*100 + MONTH(SalesData[[#This Row],[Order Date]])</f>
        <v>202503</v>
      </c>
    </row>
    <row r="9383" spans="1:19" x14ac:dyDescent="0.3">
      <c r="A9383" t="s">
        <v>16677</v>
      </c>
      <c r="B9383" s="3">
        <v>45741</v>
      </c>
      <c r="C9383" t="s">
        <v>16678</v>
      </c>
      <c r="D9383" t="s">
        <v>18</v>
      </c>
      <c r="E9383" t="s">
        <v>14</v>
      </c>
      <c r="F9383" t="s">
        <v>15</v>
      </c>
      <c r="G9383">
        <v>5</v>
      </c>
      <c r="H9383" s="5">
        <v>408.24</v>
      </c>
      <c r="I9383" s="5">
        <v>0.14000000000000001</v>
      </c>
      <c r="J9383" s="5">
        <v>1755.432</v>
      </c>
      <c r="K9383" s="5">
        <v>92.193537024528624</v>
      </c>
      <c r="L9383">
        <f>YEAR(SalesData[Order Date])</f>
        <v>2025</v>
      </c>
      <c r="M9383">
        <f>MONTH(SalesData[Order Date])</f>
        <v>3</v>
      </c>
      <c r="N9383" t="str">
        <f>TEXT(SalesData[[#This Row],[Order Date]], "mmmm")</f>
        <v>March</v>
      </c>
      <c r="O9383" s="7">
        <f>IF(SalesData[Sales]=0,0,SalesData[Profit]/SalesData[Sales])</f>
        <v>5.2519002174125015E-2</v>
      </c>
      <c r="P9383" s="8">
        <f t="shared" si="146"/>
        <v>6.8587105624142664E-5</v>
      </c>
      <c r="Q9383" t="str">
        <f>IF(SalesData[[#This Row],[Discount]]&gt;0, "Yes", "No")</f>
        <v>Yes</v>
      </c>
      <c r="R9383" t="str">
        <f>TEXT(SalesData[[#This Row],[Order Date]],"mmm-yyyy")</f>
        <v>Mar-2025</v>
      </c>
      <c r="S9383">
        <f>YEAR(SalesData[[#This Row],[Order Date]])*100 + MONTH(SalesData[[#This Row],[Order Date]])</f>
        <v>202503</v>
      </c>
    </row>
    <row r="9384" spans="1:19" x14ac:dyDescent="0.3">
      <c r="A9384" t="s">
        <v>16679</v>
      </c>
      <c r="B9384" s="3">
        <v>45732</v>
      </c>
      <c r="C9384" t="s">
        <v>16680</v>
      </c>
      <c r="D9384" t="s">
        <v>18</v>
      </c>
      <c r="E9384" t="s">
        <v>19</v>
      </c>
      <c r="F9384" t="s">
        <v>20</v>
      </c>
      <c r="G9384">
        <v>6</v>
      </c>
      <c r="H9384" s="5">
        <v>214.29</v>
      </c>
      <c r="I9384" s="5">
        <v>0.14000000000000001</v>
      </c>
      <c r="J9384" s="5">
        <v>1105.7364</v>
      </c>
      <c r="K9384" s="5">
        <v>149.026382241627</v>
      </c>
      <c r="L9384">
        <f>YEAR(SalesData[Order Date])</f>
        <v>2025</v>
      </c>
      <c r="M9384">
        <f>MONTH(SalesData[Order Date])</f>
        <v>3</v>
      </c>
      <c r="N9384" t="str">
        <f>TEXT(SalesData[[#This Row],[Order Date]], "mmmm")</f>
        <v>March</v>
      </c>
      <c r="O9384" s="7">
        <f>IF(SalesData[Sales]=0,0,SalesData[Profit]/SalesData[Sales])</f>
        <v>0.13477568635854531</v>
      </c>
      <c r="P9384" s="8">
        <f t="shared" si="146"/>
        <v>1.0888671115466581E-4</v>
      </c>
      <c r="Q9384" t="str">
        <f>IF(SalesData[[#This Row],[Discount]]&gt;0, "Yes", "No")</f>
        <v>Yes</v>
      </c>
      <c r="R9384" t="str">
        <f>TEXT(SalesData[[#This Row],[Order Date]],"mmm-yyyy")</f>
        <v>Mar-2025</v>
      </c>
      <c r="S9384">
        <f>YEAR(SalesData[[#This Row],[Order Date]])*100 + MONTH(SalesData[[#This Row],[Order Date]])</f>
        <v>202503</v>
      </c>
    </row>
    <row r="9385" spans="1:19" x14ac:dyDescent="0.3">
      <c r="A9385" t="s">
        <v>16701</v>
      </c>
      <c r="B9385" s="3">
        <v>45718</v>
      </c>
      <c r="C9385" t="s">
        <v>16702</v>
      </c>
      <c r="D9385" t="s">
        <v>30</v>
      </c>
      <c r="E9385" t="s">
        <v>19</v>
      </c>
      <c r="F9385" t="s">
        <v>44</v>
      </c>
      <c r="G9385">
        <v>3</v>
      </c>
      <c r="H9385" s="5">
        <v>605.99</v>
      </c>
      <c r="I9385" s="5">
        <v>0.24</v>
      </c>
      <c r="J9385" s="5">
        <v>1381.6572000000001</v>
      </c>
      <c r="K9385" s="5">
        <v>130.72280125922799</v>
      </c>
      <c r="L9385">
        <f>YEAR(SalesData[Order Date])</f>
        <v>2025</v>
      </c>
      <c r="M9385">
        <f>MONTH(SalesData[Order Date])</f>
        <v>3</v>
      </c>
      <c r="N9385" t="str">
        <f>TEXT(SalesData[[#This Row],[Order Date]], "mmmm")</f>
        <v>March</v>
      </c>
      <c r="O9385" s="7">
        <f>IF(SalesData[Sales]=0,0,SalesData[Profit]/SalesData[Sales])</f>
        <v>9.4613049647356798E-2</v>
      </c>
      <c r="P9385" s="8">
        <f t="shared" si="146"/>
        <v>1.3201537979174574E-4</v>
      </c>
      <c r="Q9385" t="str">
        <f>IF(SalesData[[#This Row],[Discount]]&gt;0, "Yes", "No")</f>
        <v>Yes</v>
      </c>
      <c r="R9385" t="str">
        <f>TEXT(SalesData[[#This Row],[Order Date]],"mmm-yyyy")</f>
        <v>Mar-2025</v>
      </c>
      <c r="S9385">
        <f>YEAR(SalesData[[#This Row],[Order Date]])*100 + MONTH(SalesData[[#This Row],[Order Date]])</f>
        <v>202503</v>
      </c>
    </row>
    <row r="9386" spans="1:19" x14ac:dyDescent="0.3">
      <c r="A9386" t="s">
        <v>16773</v>
      </c>
      <c r="B9386" s="3">
        <v>45735</v>
      </c>
      <c r="C9386" t="s">
        <v>16774</v>
      </c>
      <c r="D9386" t="s">
        <v>13</v>
      </c>
      <c r="E9386" t="s">
        <v>26</v>
      </c>
      <c r="F9386" t="s">
        <v>44</v>
      </c>
      <c r="G9386">
        <v>7</v>
      </c>
      <c r="H9386" s="5">
        <v>224.68</v>
      </c>
      <c r="I9386" s="5">
        <v>0.24</v>
      </c>
      <c r="J9386" s="5">
        <v>1195.2976000000001</v>
      </c>
      <c r="K9386" s="5">
        <v>295.27708039696381</v>
      </c>
      <c r="L9386">
        <f>YEAR(SalesData[Order Date])</f>
        <v>2025</v>
      </c>
      <c r="M9386">
        <f>MONTH(SalesData[Order Date])</f>
        <v>3</v>
      </c>
      <c r="N9386" t="str">
        <f>TEXT(SalesData[[#This Row],[Order Date]], "mmmm")</f>
        <v>March</v>
      </c>
      <c r="O9386" s="7">
        <f>IF(SalesData[Sales]=0,0,SalesData[Profit]/SalesData[Sales])</f>
        <v>0.24703227078926937</v>
      </c>
      <c r="P9386" s="8">
        <f t="shared" si="146"/>
        <v>1.5259798062005646E-4</v>
      </c>
      <c r="Q9386" t="str">
        <f>IF(SalesData[[#This Row],[Discount]]&gt;0, "Yes", "No")</f>
        <v>Yes</v>
      </c>
      <c r="R9386" t="str">
        <f>TEXT(SalesData[[#This Row],[Order Date]],"mmm-yyyy")</f>
        <v>Mar-2025</v>
      </c>
      <c r="S9386">
        <f>YEAR(SalesData[[#This Row],[Order Date]])*100 + MONTH(SalesData[[#This Row],[Order Date]])</f>
        <v>202503</v>
      </c>
    </row>
    <row r="9387" spans="1:19" x14ac:dyDescent="0.3">
      <c r="A9387" t="s">
        <v>16792</v>
      </c>
      <c r="B9387" s="3">
        <v>45730</v>
      </c>
      <c r="C9387" t="s">
        <v>16793</v>
      </c>
      <c r="D9387" t="s">
        <v>30</v>
      </c>
      <c r="E9387" t="s">
        <v>26</v>
      </c>
      <c r="F9387" t="s">
        <v>15</v>
      </c>
      <c r="G9387">
        <v>4</v>
      </c>
      <c r="H9387" s="5">
        <v>756.05</v>
      </c>
      <c r="I9387" s="5">
        <v>0.3</v>
      </c>
      <c r="J9387" s="5">
        <v>2116.94</v>
      </c>
      <c r="K9387" s="5">
        <v>163.29240981993391</v>
      </c>
      <c r="L9387">
        <f>YEAR(SalesData[Order Date])</f>
        <v>2025</v>
      </c>
      <c r="M9387">
        <f>MONTH(SalesData[Order Date])</f>
        <v>3</v>
      </c>
      <c r="N9387" t="str">
        <f>TEXT(SalesData[[#This Row],[Order Date]], "mmmm")</f>
        <v>March</v>
      </c>
      <c r="O9387" s="7">
        <f>IF(SalesData[Sales]=0,0,SalesData[Profit]/SalesData[Sales])</f>
        <v>7.7136059510394206E-2</v>
      </c>
      <c r="P9387" s="8">
        <f t="shared" si="146"/>
        <v>9.9199788373784803E-5</v>
      </c>
      <c r="Q9387" t="str">
        <f>IF(SalesData[[#This Row],[Discount]]&gt;0, "Yes", "No")</f>
        <v>Yes</v>
      </c>
      <c r="R9387" t="str">
        <f>TEXT(SalesData[[#This Row],[Order Date]],"mmm-yyyy")</f>
        <v>Mar-2025</v>
      </c>
      <c r="S9387">
        <f>YEAR(SalesData[[#This Row],[Order Date]])*100 + MONTH(SalesData[[#This Row],[Order Date]])</f>
        <v>202503</v>
      </c>
    </row>
    <row r="9388" spans="1:19" x14ac:dyDescent="0.3">
      <c r="A9388" t="s">
        <v>16813</v>
      </c>
      <c r="B9388" s="3">
        <v>45740</v>
      </c>
      <c r="C9388" t="s">
        <v>16814</v>
      </c>
      <c r="D9388" t="s">
        <v>18</v>
      </c>
      <c r="E9388" t="s">
        <v>19</v>
      </c>
      <c r="F9388" t="s">
        <v>91</v>
      </c>
      <c r="G9388">
        <v>3</v>
      </c>
      <c r="H9388" s="5">
        <v>420.37</v>
      </c>
      <c r="I9388" s="5">
        <v>0.15</v>
      </c>
      <c r="J9388" s="5">
        <v>1071.9435000000001</v>
      </c>
      <c r="K9388" s="5">
        <v>108.44293988992681</v>
      </c>
      <c r="L9388">
        <f>YEAR(SalesData[Order Date])</f>
        <v>2025</v>
      </c>
      <c r="M9388">
        <f>MONTH(SalesData[Order Date])</f>
        <v>3</v>
      </c>
      <c r="N9388" t="str">
        <f>TEXT(SalesData[[#This Row],[Order Date]], "mmmm")</f>
        <v>March</v>
      </c>
      <c r="O9388" s="7">
        <f>IF(SalesData[Sales]=0,0,SalesData[Profit]/SalesData[Sales])</f>
        <v>0.10116479076548979</v>
      </c>
      <c r="P9388" s="8">
        <f t="shared" si="146"/>
        <v>1.1894283607298331E-4</v>
      </c>
      <c r="Q9388" t="str">
        <f>IF(SalesData[[#This Row],[Discount]]&gt;0, "Yes", "No")</f>
        <v>Yes</v>
      </c>
      <c r="R9388" t="str">
        <f>TEXT(SalesData[[#This Row],[Order Date]],"mmm-yyyy")</f>
        <v>Mar-2025</v>
      </c>
      <c r="S9388">
        <f>YEAR(SalesData[[#This Row],[Order Date]])*100 + MONTH(SalesData[[#This Row],[Order Date]])</f>
        <v>202503</v>
      </c>
    </row>
    <row r="9389" spans="1:19" x14ac:dyDescent="0.3">
      <c r="A9389" t="s">
        <v>16825</v>
      </c>
      <c r="B9389" s="3">
        <v>45720</v>
      </c>
      <c r="C9389" t="s">
        <v>16826</v>
      </c>
      <c r="D9389" t="s">
        <v>30</v>
      </c>
      <c r="E9389" t="s">
        <v>14</v>
      </c>
      <c r="F9389" t="s">
        <v>39</v>
      </c>
      <c r="G9389">
        <v>6</v>
      </c>
      <c r="H9389" s="5">
        <v>701.2</v>
      </c>
      <c r="I9389" s="5">
        <v>0.27</v>
      </c>
      <c r="J9389" s="5">
        <v>3071.2559999999999</v>
      </c>
      <c r="K9389" s="5">
        <v>648.56488302641742</v>
      </c>
      <c r="L9389">
        <f>YEAR(SalesData[Order Date])</f>
        <v>2025</v>
      </c>
      <c r="M9389">
        <f>MONTH(SalesData[Order Date])</f>
        <v>3</v>
      </c>
      <c r="N9389" t="str">
        <f>TEXT(SalesData[[#This Row],[Order Date]], "mmmm")</f>
        <v>March</v>
      </c>
      <c r="O9389" s="7">
        <f>IF(SalesData[Sales]=0,0,SalesData[Profit]/SalesData[Sales])</f>
        <v>0.21117252453928212</v>
      </c>
      <c r="P9389" s="8">
        <f t="shared" si="146"/>
        <v>6.4175698802053618E-5</v>
      </c>
      <c r="Q9389" t="str">
        <f>IF(SalesData[[#This Row],[Discount]]&gt;0, "Yes", "No")</f>
        <v>Yes</v>
      </c>
      <c r="R9389" t="str">
        <f>TEXT(SalesData[[#This Row],[Order Date]],"mmm-yyyy")</f>
        <v>Mar-2025</v>
      </c>
      <c r="S9389">
        <f>YEAR(SalesData[[#This Row],[Order Date]])*100 + MONTH(SalesData[[#This Row],[Order Date]])</f>
        <v>202503</v>
      </c>
    </row>
    <row r="9390" spans="1:19" x14ac:dyDescent="0.3">
      <c r="A9390" t="s">
        <v>16829</v>
      </c>
      <c r="B9390" s="3">
        <v>45734</v>
      </c>
      <c r="C9390" t="s">
        <v>16830</v>
      </c>
      <c r="D9390" t="s">
        <v>13</v>
      </c>
      <c r="E9390" t="s">
        <v>26</v>
      </c>
      <c r="F9390" t="s">
        <v>39</v>
      </c>
      <c r="G9390">
        <v>7</v>
      </c>
      <c r="H9390" s="5">
        <v>412.32</v>
      </c>
      <c r="I9390" s="5">
        <v>0.02</v>
      </c>
      <c r="J9390" s="5">
        <v>2828.5151999999998</v>
      </c>
      <c r="K9390" s="5">
        <v>628.07959805160442</v>
      </c>
      <c r="L9390">
        <f>YEAR(SalesData[Order Date])</f>
        <v>2025</v>
      </c>
      <c r="M9390">
        <f>MONTH(SalesData[Order Date])</f>
        <v>3</v>
      </c>
      <c r="N9390" t="str">
        <f>TEXT(SalesData[[#This Row],[Order Date]], "mmmm")</f>
        <v>March</v>
      </c>
      <c r="O9390" s="7">
        <f>IF(SalesData[Sales]=0,0,SalesData[Profit]/SalesData[Sales])</f>
        <v>0.22205275688516876</v>
      </c>
      <c r="P9390" s="8">
        <f t="shared" si="146"/>
        <v>6.9294306779754985E-6</v>
      </c>
      <c r="Q9390" t="str">
        <f>IF(SalesData[[#This Row],[Discount]]&gt;0, "Yes", "No")</f>
        <v>Yes</v>
      </c>
      <c r="R9390" t="str">
        <f>TEXT(SalesData[[#This Row],[Order Date]],"mmm-yyyy")</f>
        <v>Mar-2025</v>
      </c>
      <c r="S9390">
        <f>YEAR(SalesData[[#This Row],[Order Date]])*100 + MONTH(SalesData[[#This Row],[Order Date]])</f>
        <v>202503</v>
      </c>
    </row>
    <row r="9391" spans="1:19" x14ac:dyDescent="0.3">
      <c r="A9391" t="s">
        <v>16845</v>
      </c>
      <c r="B9391" s="3">
        <v>45721</v>
      </c>
      <c r="C9391" t="s">
        <v>16846</v>
      </c>
      <c r="D9391" t="s">
        <v>13</v>
      </c>
      <c r="E9391" t="s">
        <v>14</v>
      </c>
      <c r="F9391" t="s">
        <v>27</v>
      </c>
      <c r="G9391">
        <v>3</v>
      </c>
      <c r="H9391" s="5">
        <v>299.75</v>
      </c>
      <c r="I9391" s="5">
        <v>0.14000000000000001</v>
      </c>
      <c r="J9391" s="5">
        <v>773.35500000000002</v>
      </c>
      <c r="K9391" s="5">
        <v>184.01515665065</v>
      </c>
      <c r="L9391">
        <f>YEAR(SalesData[Order Date])</f>
        <v>2025</v>
      </c>
      <c r="M9391">
        <f>MONTH(SalesData[Order Date])</f>
        <v>3</v>
      </c>
      <c r="N9391" t="str">
        <f>TEXT(SalesData[[#This Row],[Order Date]], "mmmm")</f>
        <v>March</v>
      </c>
      <c r="O9391" s="7">
        <f>IF(SalesData[Sales]=0,0,SalesData[Profit]/SalesData[Sales])</f>
        <v>0.23794396706641838</v>
      </c>
      <c r="P9391" s="8">
        <f t="shared" si="146"/>
        <v>1.5568529329997222E-4</v>
      </c>
      <c r="Q9391" t="str">
        <f>IF(SalesData[[#This Row],[Discount]]&gt;0, "Yes", "No")</f>
        <v>Yes</v>
      </c>
      <c r="R9391" t="str">
        <f>TEXT(SalesData[[#This Row],[Order Date]],"mmm-yyyy")</f>
        <v>Mar-2025</v>
      </c>
      <c r="S9391">
        <f>YEAR(SalesData[[#This Row],[Order Date]])*100 + MONTH(SalesData[[#This Row],[Order Date]])</f>
        <v>202503</v>
      </c>
    </row>
    <row r="9392" spans="1:19" x14ac:dyDescent="0.3">
      <c r="A9392" t="s">
        <v>16866</v>
      </c>
      <c r="B9392" s="3">
        <v>45747</v>
      </c>
      <c r="C9392" t="s">
        <v>5425</v>
      </c>
      <c r="D9392" t="s">
        <v>30</v>
      </c>
      <c r="E9392" t="s">
        <v>26</v>
      </c>
      <c r="F9392" t="s">
        <v>34</v>
      </c>
      <c r="G9392">
        <v>2</v>
      </c>
      <c r="H9392" s="5">
        <v>730.3</v>
      </c>
      <c r="I9392" s="5">
        <v>0</v>
      </c>
      <c r="J9392" s="5">
        <v>1460.6</v>
      </c>
      <c r="K9392" s="5">
        <v>241.44885425961581</v>
      </c>
      <c r="L9392">
        <f>YEAR(SalesData[Order Date])</f>
        <v>2025</v>
      </c>
      <c r="M9392">
        <f>MONTH(SalesData[Order Date])</f>
        <v>3</v>
      </c>
      <c r="N9392" t="str">
        <f>TEXT(SalesData[[#This Row],[Order Date]], "mmmm")</f>
        <v>March</v>
      </c>
      <c r="O9392" s="7">
        <f>IF(SalesData[Sales]=0,0,SalesData[Profit]/SalesData[Sales])</f>
        <v>0.16530799278352445</v>
      </c>
      <c r="P9392" s="8">
        <f t="shared" si="146"/>
        <v>0</v>
      </c>
      <c r="Q9392" t="str">
        <f>IF(SalesData[[#This Row],[Discount]]&gt;0, "Yes", "No")</f>
        <v>No</v>
      </c>
      <c r="R9392" t="str">
        <f>TEXT(SalesData[[#This Row],[Order Date]],"mmm-yyyy")</f>
        <v>Mar-2025</v>
      </c>
      <c r="S9392">
        <f>YEAR(SalesData[[#This Row],[Order Date]])*100 + MONTH(SalesData[[#This Row],[Order Date]])</f>
        <v>202503</v>
      </c>
    </row>
    <row r="9393" spans="1:19" x14ac:dyDescent="0.3">
      <c r="A9393" t="s">
        <v>16901</v>
      </c>
      <c r="B9393" s="3">
        <v>45736</v>
      </c>
      <c r="C9393" t="s">
        <v>16902</v>
      </c>
      <c r="D9393" t="s">
        <v>13</v>
      </c>
      <c r="E9393" t="s">
        <v>14</v>
      </c>
      <c r="F9393" t="s">
        <v>20</v>
      </c>
      <c r="G9393">
        <v>3</v>
      </c>
      <c r="H9393" s="5">
        <v>38.159999999999997</v>
      </c>
      <c r="I9393" s="5">
        <v>0.01</v>
      </c>
      <c r="J9393" s="5">
        <v>113.3352</v>
      </c>
      <c r="K9393" s="5">
        <v>27.366382145673469</v>
      </c>
      <c r="L9393">
        <f>YEAR(SalesData[Order Date])</f>
        <v>2025</v>
      </c>
      <c r="M9393">
        <f>MONTH(SalesData[Order Date])</f>
        <v>3</v>
      </c>
      <c r="N9393" t="str">
        <f>TEXT(SalesData[[#This Row],[Order Date]], "mmmm")</f>
        <v>March</v>
      </c>
      <c r="O9393" s="7">
        <f>IF(SalesData[Sales]=0,0,SalesData[Profit]/SalesData[Sales])</f>
        <v>0.24146410070016613</v>
      </c>
      <c r="P9393" s="8">
        <f t="shared" si="146"/>
        <v>8.7351502445842078E-5</v>
      </c>
      <c r="Q9393" t="str">
        <f>IF(SalesData[[#This Row],[Discount]]&gt;0, "Yes", "No")</f>
        <v>Yes</v>
      </c>
      <c r="R9393" t="str">
        <f>TEXT(SalesData[[#This Row],[Order Date]],"mmm-yyyy")</f>
        <v>Mar-2025</v>
      </c>
      <c r="S9393">
        <f>YEAR(SalesData[[#This Row],[Order Date]])*100 + MONTH(SalesData[[#This Row],[Order Date]])</f>
        <v>202503</v>
      </c>
    </row>
    <row r="9394" spans="1:19" x14ac:dyDescent="0.3">
      <c r="A9394" t="s">
        <v>16926</v>
      </c>
      <c r="B9394" s="3">
        <v>45744</v>
      </c>
      <c r="C9394" t="s">
        <v>16927</v>
      </c>
      <c r="D9394" t="s">
        <v>23</v>
      </c>
      <c r="E9394" t="s">
        <v>26</v>
      </c>
      <c r="F9394" t="s">
        <v>39</v>
      </c>
      <c r="G9394">
        <v>1</v>
      </c>
      <c r="H9394" s="5">
        <v>136.16</v>
      </c>
      <c r="I9394" s="5">
        <v>0.17</v>
      </c>
      <c r="J9394" s="5">
        <v>113.0128</v>
      </c>
      <c r="K9394" s="5">
        <v>16.223127592512309</v>
      </c>
      <c r="L9394">
        <f>YEAR(SalesData[Order Date])</f>
        <v>2025</v>
      </c>
      <c r="M9394">
        <f>MONTH(SalesData[Order Date])</f>
        <v>3</v>
      </c>
      <c r="N9394" t="str">
        <f>TEXT(SalesData[[#This Row],[Order Date]], "mmmm")</f>
        <v>March</v>
      </c>
      <c r="O9394" s="7">
        <f>IF(SalesData[Sales]=0,0,SalesData[Profit]/SalesData[Sales])</f>
        <v>0.14355124014724269</v>
      </c>
      <c r="P9394" s="8">
        <f t="shared" si="146"/>
        <v>1.2485311398354878E-3</v>
      </c>
      <c r="Q9394" t="str">
        <f>IF(SalesData[[#This Row],[Discount]]&gt;0, "Yes", "No")</f>
        <v>Yes</v>
      </c>
      <c r="R9394" t="str">
        <f>TEXT(SalesData[[#This Row],[Order Date]],"mmm-yyyy")</f>
        <v>Mar-2025</v>
      </c>
      <c r="S9394">
        <f>YEAR(SalesData[[#This Row],[Order Date]])*100 + MONTH(SalesData[[#This Row],[Order Date]])</f>
        <v>202503</v>
      </c>
    </row>
    <row r="9395" spans="1:19" x14ac:dyDescent="0.3">
      <c r="A9395" t="s">
        <v>17008</v>
      </c>
      <c r="B9395" s="3">
        <v>45742</v>
      </c>
      <c r="C9395" t="s">
        <v>17009</v>
      </c>
      <c r="D9395" t="s">
        <v>23</v>
      </c>
      <c r="E9395" t="s">
        <v>19</v>
      </c>
      <c r="F9395" t="s">
        <v>34</v>
      </c>
      <c r="G9395">
        <v>9</v>
      </c>
      <c r="H9395" s="5">
        <v>53.4</v>
      </c>
      <c r="I9395" s="5">
        <v>0.24</v>
      </c>
      <c r="J9395" s="5">
        <v>365.25599999999997</v>
      </c>
      <c r="K9395" s="5">
        <v>59.066708909280763</v>
      </c>
      <c r="L9395">
        <f>YEAR(SalesData[Order Date])</f>
        <v>2025</v>
      </c>
      <c r="M9395">
        <f>MONTH(SalesData[Order Date])</f>
        <v>3</v>
      </c>
      <c r="N9395" t="str">
        <f>TEXT(SalesData[[#This Row],[Order Date]], "mmmm")</f>
        <v>March</v>
      </c>
      <c r="O9395" s="7">
        <f>IF(SalesData[Sales]=0,0,SalesData[Profit]/SalesData[Sales])</f>
        <v>0.16171317900125054</v>
      </c>
      <c r="P9395" s="8">
        <f t="shared" si="146"/>
        <v>4.9937578027465666E-4</v>
      </c>
      <c r="Q9395" t="str">
        <f>IF(SalesData[[#This Row],[Discount]]&gt;0, "Yes", "No")</f>
        <v>Yes</v>
      </c>
      <c r="R9395" t="str">
        <f>TEXT(SalesData[[#This Row],[Order Date]],"mmm-yyyy")</f>
        <v>Mar-2025</v>
      </c>
      <c r="S9395">
        <f>YEAR(SalesData[[#This Row],[Order Date]])*100 + MONTH(SalesData[[#This Row],[Order Date]])</f>
        <v>202503</v>
      </c>
    </row>
    <row r="9396" spans="1:19" x14ac:dyDescent="0.3">
      <c r="A9396" t="s">
        <v>17074</v>
      </c>
      <c r="B9396" s="3">
        <v>45719</v>
      </c>
      <c r="C9396" t="s">
        <v>5606</v>
      </c>
      <c r="D9396" t="s">
        <v>18</v>
      </c>
      <c r="E9396" t="s">
        <v>19</v>
      </c>
      <c r="F9396" t="s">
        <v>31</v>
      </c>
      <c r="G9396">
        <v>2</v>
      </c>
      <c r="H9396" s="5">
        <v>560.84</v>
      </c>
      <c r="I9396" s="5">
        <v>0.09</v>
      </c>
      <c r="J9396" s="5">
        <v>1020.7288</v>
      </c>
      <c r="K9396" s="5">
        <v>236.54322255224781</v>
      </c>
      <c r="L9396">
        <f>YEAR(SalesData[Order Date])</f>
        <v>2025</v>
      </c>
      <c r="M9396">
        <f>MONTH(SalesData[Order Date])</f>
        <v>3</v>
      </c>
      <c r="N9396" t="str">
        <f>TEXT(SalesData[[#This Row],[Order Date]], "mmmm")</f>
        <v>March</v>
      </c>
      <c r="O9396" s="7">
        <f>IF(SalesData[Sales]=0,0,SalesData[Profit]/SalesData[Sales])</f>
        <v>0.23173953997599345</v>
      </c>
      <c r="P9396" s="8">
        <f t="shared" si="146"/>
        <v>8.0236787675629401E-5</v>
      </c>
      <c r="Q9396" t="str">
        <f>IF(SalesData[[#This Row],[Discount]]&gt;0, "Yes", "No")</f>
        <v>Yes</v>
      </c>
      <c r="R9396" t="str">
        <f>TEXT(SalesData[[#This Row],[Order Date]],"mmm-yyyy")</f>
        <v>Mar-2025</v>
      </c>
      <c r="S9396">
        <f>YEAR(SalesData[[#This Row],[Order Date]])*100 + MONTH(SalesData[[#This Row],[Order Date]])</f>
        <v>202503</v>
      </c>
    </row>
    <row r="9397" spans="1:19" x14ac:dyDescent="0.3">
      <c r="A9397" t="s">
        <v>17336</v>
      </c>
      <c r="B9397" s="3">
        <v>45729</v>
      </c>
      <c r="C9397" t="s">
        <v>17337</v>
      </c>
      <c r="D9397" t="s">
        <v>13</v>
      </c>
      <c r="E9397" t="s">
        <v>26</v>
      </c>
      <c r="F9397" t="s">
        <v>27</v>
      </c>
      <c r="G9397">
        <v>4</v>
      </c>
      <c r="H9397" s="5">
        <v>989.21</v>
      </c>
      <c r="I9397" s="5">
        <v>0.09</v>
      </c>
      <c r="J9397" s="5">
        <v>3600.7244000000001</v>
      </c>
      <c r="K9397" s="5">
        <v>317.43471987084229</v>
      </c>
      <c r="L9397">
        <f>YEAR(SalesData[Order Date])</f>
        <v>2025</v>
      </c>
      <c r="M9397">
        <f>MONTH(SalesData[Order Date])</f>
        <v>3</v>
      </c>
      <c r="N9397" t="str">
        <f>TEXT(SalesData[[#This Row],[Order Date]], "mmmm")</f>
        <v>March</v>
      </c>
      <c r="O9397" s="7">
        <f>IF(SalesData[Sales]=0,0,SalesData[Profit]/SalesData[Sales])</f>
        <v>8.815857161154636E-2</v>
      </c>
      <c r="P9397" s="8">
        <f t="shared" si="146"/>
        <v>2.2745423115415331E-5</v>
      </c>
      <c r="Q9397" t="str">
        <f>IF(SalesData[[#This Row],[Discount]]&gt;0, "Yes", "No")</f>
        <v>Yes</v>
      </c>
      <c r="R9397" t="str">
        <f>TEXT(SalesData[[#This Row],[Order Date]],"mmm-yyyy")</f>
        <v>Mar-2025</v>
      </c>
      <c r="S9397">
        <f>YEAR(SalesData[[#This Row],[Order Date]])*100 + MONTH(SalesData[[#This Row],[Order Date]])</f>
        <v>202503</v>
      </c>
    </row>
    <row r="9398" spans="1:19" x14ac:dyDescent="0.3">
      <c r="A9398" t="s">
        <v>17347</v>
      </c>
      <c r="B9398" s="3">
        <v>45734</v>
      </c>
      <c r="C9398" t="s">
        <v>17348</v>
      </c>
      <c r="D9398" t="s">
        <v>13</v>
      </c>
      <c r="E9398" t="s">
        <v>26</v>
      </c>
      <c r="F9398" t="s">
        <v>53</v>
      </c>
      <c r="G9398">
        <v>5</v>
      </c>
      <c r="H9398" s="5">
        <v>142.61000000000001</v>
      </c>
      <c r="I9398" s="5">
        <v>0.01</v>
      </c>
      <c r="J9398" s="5">
        <v>705.91950000000008</v>
      </c>
      <c r="K9398" s="5">
        <v>82.408177625082175</v>
      </c>
      <c r="L9398">
        <f>YEAR(SalesData[Order Date])</f>
        <v>2025</v>
      </c>
      <c r="M9398">
        <f>MONTH(SalesData[Order Date])</f>
        <v>3</v>
      </c>
      <c r="N9398" t="str">
        <f>TEXT(SalesData[[#This Row],[Order Date]], "mmmm")</f>
        <v>March</v>
      </c>
      <c r="O9398" s="7">
        <f>IF(SalesData[Sales]=0,0,SalesData[Profit]/SalesData[Sales])</f>
        <v>0.11673877492416936</v>
      </c>
      <c r="P9398" s="8">
        <f t="shared" si="146"/>
        <v>1.4024261973213659E-5</v>
      </c>
      <c r="Q9398" t="str">
        <f>IF(SalesData[[#This Row],[Discount]]&gt;0, "Yes", "No")</f>
        <v>Yes</v>
      </c>
      <c r="R9398" t="str">
        <f>TEXT(SalesData[[#This Row],[Order Date]],"mmm-yyyy")</f>
        <v>Mar-2025</v>
      </c>
      <c r="S9398">
        <f>YEAR(SalesData[[#This Row],[Order Date]])*100 + MONTH(SalesData[[#This Row],[Order Date]])</f>
        <v>202503</v>
      </c>
    </row>
    <row r="9399" spans="1:19" x14ac:dyDescent="0.3">
      <c r="A9399" t="s">
        <v>17363</v>
      </c>
      <c r="B9399" s="3">
        <v>45746</v>
      </c>
      <c r="C9399" t="s">
        <v>17364</v>
      </c>
      <c r="D9399" t="s">
        <v>13</v>
      </c>
      <c r="E9399" t="s">
        <v>14</v>
      </c>
      <c r="F9399" t="s">
        <v>27</v>
      </c>
      <c r="G9399">
        <v>3</v>
      </c>
      <c r="H9399" s="5">
        <v>598.84</v>
      </c>
      <c r="I9399" s="5">
        <v>0.21</v>
      </c>
      <c r="J9399" s="5">
        <v>1419.2508</v>
      </c>
      <c r="K9399" s="5">
        <v>277.47661333119862</v>
      </c>
      <c r="L9399">
        <f>YEAR(SalesData[Order Date])</f>
        <v>2025</v>
      </c>
      <c r="M9399">
        <f>MONTH(SalesData[Order Date])</f>
        <v>3</v>
      </c>
      <c r="N9399" t="str">
        <f>TEXT(SalesData[[#This Row],[Order Date]], "mmmm")</f>
        <v>March</v>
      </c>
      <c r="O9399" s="7">
        <f>IF(SalesData[Sales]=0,0,SalesData[Profit]/SalesData[Sales])</f>
        <v>0.19550921749080474</v>
      </c>
      <c r="P9399" s="8">
        <f t="shared" si="146"/>
        <v>1.1689265914100594E-4</v>
      </c>
      <c r="Q9399" t="str">
        <f>IF(SalesData[[#This Row],[Discount]]&gt;0, "Yes", "No")</f>
        <v>Yes</v>
      </c>
      <c r="R9399" t="str">
        <f>TEXT(SalesData[[#This Row],[Order Date]],"mmm-yyyy")</f>
        <v>Mar-2025</v>
      </c>
      <c r="S9399">
        <f>YEAR(SalesData[[#This Row],[Order Date]])*100 + MONTH(SalesData[[#This Row],[Order Date]])</f>
        <v>202503</v>
      </c>
    </row>
    <row r="9400" spans="1:19" x14ac:dyDescent="0.3">
      <c r="A9400" t="s">
        <v>17386</v>
      </c>
      <c r="B9400" s="3">
        <v>45725</v>
      </c>
      <c r="C9400" t="s">
        <v>17387</v>
      </c>
      <c r="D9400" t="s">
        <v>23</v>
      </c>
      <c r="E9400" t="s">
        <v>14</v>
      </c>
      <c r="F9400" t="s">
        <v>34</v>
      </c>
      <c r="G9400">
        <v>4</v>
      </c>
      <c r="H9400" s="5">
        <v>379.6</v>
      </c>
      <c r="I9400" s="5">
        <v>0.03</v>
      </c>
      <c r="J9400" s="5">
        <v>1472.848</v>
      </c>
      <c r="K9400" s="5">
        <v>281.89763865892809</v>
      </c>
      <c r="L9400">
        <f>YEAR(SalesData[Order Date])</f>
        <v>2025</v>
      </c>
      <c r="M9400">
        <f>MONTH(SalesData[Order Date])</f>
        <v>3</v>
      </c>
      <c r="N9400" t="str">
        <f>TEXT(SalesData[[#This Row],[Order Date]], "mmmm")</f>
        <v>March</v>
      </c>
      <c r="O9400" s="7">
        <f>IF(SalesData[Sales]=0,0,SalesData[Profit]/SalesData[Sales])</f>
        <v>0.19139628709746564</v>
      </c>
      <c r="P9400" s="8">
        <f t="shared" si="146"/>
        <v>1.9757639620653318E-5</v>
      </c>
      <c r="Q9400" t="str">
        <f>IF(SalesData[[#This Row],[Discount]]&gt;0, "Yes", "No")</f>
        <v>Yes</v>
      </c>
      <c r="R9400" t="str">
        <f>TEXT(SalesData[[#This Row],[Order Date]],"mmm-yyyy")</f>
        <v>Mar-2025</v>
      </c>
      <c r="S9400">
        <f>YEAR(SalesData[[#This Row],[Order Date]])*100 + MONTH(SalesData[[#This Row],[Order Date]])</f>
        <v>202503</v>
      </c>
    </row>
    <row r="9401" spans="1:19" x14ac:dyDescent="0.3">
      <c r="A9401" t="s">
        <v>17390</v>
      </c>
      <c r="B9401" s="3">
        <v>45718</v>
      </c>
      <c r="C9401" t="s">
        <v>17391</v>
      </c>
      <c r="D9401" t="s">
        <v>18</v>
      </c>
      <c r="E9401" t="s">
        <v>14</v>
      </c>
      <c r="F9401" t="s">
        <v>91</v>
      </c>
      <c r="G9401">
        <v>3</v>
      </c>
      <c r="H9401" s="5">
        <v>178.23</v>
      </c>
      <c r="I9401" s="5">
        <v>0.21</v>
      </c>
      <c r="J9401" s="5">
        <v>422.40509999999989</v>
      </c>
      <c r="K9401" s="5">
        <v>116.2523314747623</v>
      </c>
      <c r="L9401">
        <f>YEAR(SalesData[Order Date])</f>
        <v>2025</v>
      </c>
      <c r="M9401">
        <f>MONTH(SalesData[Order Date])</f>
        <v>3</v>
      </c>
      <c r="N9401" t="str">
        <f>TEXT(SalesData[[#This Row],[Order Date]], "mmmm")</f>
        <v>March</v>
      </c>
      <c r="O9401" s="7">
        <f>IF(SalesData[Sales]=0,0,SalesData[Profit]/SalesData[Sales])</f>
        <v>0.27521526486011255</v>
      </c>
      <c r="P9401" s="8">
        <f t="shared" si="146"/>
        <v>3.9275093979689171E-4</v>
      </c>
      <c r="Q9401" t="str">
        <f>IF(SalesData[[#This Row],[Discount]]&gt;0, "Yes", "No")</f>
        <v>Yes</v>
      </c>
      <c r="R9401" t="str">
        <f>TEXT(SalesData[[#This Row],[Order Date]],"mmm-yyyy")</f>
        <v>Mar-2025</v>
      </c>
      <c r="S9401">
        <f>YEAR(SalesData[[#This Row],[Order Date]])*100 + MONTH(SalesData[[#This Row],[Order Date]])</f>
        <v>202503</v>
      </c>
    </row>
    <row r="9402" spans="1:19" x14ac:dyDescent="0.3">
      <c r="A9402" t="s">
        <v>17399</v>
      </c>
      <c r="B9402" s="3">
        <v>45729</v>
      </c>
      <c r="C9402" t="s">
        <v>17400</v>
      </c>
      <c r="D9402" t="s">
        <v>30</v>
      </c>
      <c r="E9402" t="s">
        <v>14</v>
      </c>
      <c r="F9402" t="s">
        <v>20</v>
      </c>
      <c r="G9402">
        <v>3</v>
      </c>
      <c r="H9402" s="5">
        <v>846.67</v>
      </c>
      <c r="I9402" s="5">
        <v>0.27</v>
      </c>
      <c r="J9402" s="5">
        <v>1854.2073</v>
      </c>
      <c r="K9402" s="5">
        <v>211.1787094334191</v>
      </c>
      <c r="L9402">
        <f>YEAR(SalesData[Order Date])</f>
        <v>2025</v>
      </c>
      <c r="M9402">
        <f>MONTH(SalesData[Order Date])</f>
        <v>3</v>
      </c>
      <c r="N9402" t="str">
        <f>TEXT(SalesData[[#This Row],[Order Date]], "mmmm")</f>
        <v>March</v>
      </c>
      <c r="O9402" s="7">
        <f>IF(SalesData[Sales]=0,0,SalesData[Profit]/SalesData[Sales])</f>
        <v>0.11389163953427381</v>
      </c>
      <c r="P9402" s="8">
        <f t="shared" si="146"/>
        <v>1.0629879409923585E-4</v>
      </c>
      <c r="Q9402" t="str">
        <f>IF(SalesData[[#This Row],[Discount]]&gt;0, "Yes", "No")</f>
        <v>Yes</v>
      </c>
      <c r="R9402" t="str">
        <f>TEXT(SalesData[[#This Row],[Order Date]],"mmm-yyyy")</f>
        <v>Mar-2025</v>
      </c>
      <c r="S9402">
        <f>YEAR(SalesData[[#This Row],[Order Date]])*100 + MONTH(SalesData[[#This Row],[Order Date]])</f>
        <v>202503</v>
      </c>
    </row>
    <row r="9403" spans="1:19" x14ac:dyDescent="0.3">
      <c r="A9403" t="s">
        <v>17419</v>
      </c>
      <c r="B9403" s="3">
        <v>45734</v>
      </c>
      <c r="C9403" t="s">
        <v>2366</v>
      </c>
      <c r="D9403" t="s">
        <v>13</v>
      </c>
      <c r="E9403" t="s">
        <v>14</v>
      </c>
      <c r="F9403" t="s">
        <v>39</v>
      </c>
      <c r="G9403">
        <v>6</v>
      </c>
      <c r="H9403" s="5">
        <v>8.07</v>
      </c>
      <c r="I9403" s="5">
        <v>0.1</v>
      </c>
      <c r="J9403" s="5">
        <v>43.578000000000003</v>
      </c>
      <c r="K9403" s="5">
        <v>5.3002521674542429</v>
      </c>
      <c r="L9403">
        <f>YEAR(SalesData[Order Date])</f>
        <v>2025</v>
      </c>
      <c r="M9403">
        <f>MONTH(SalesData[Order Date])</f>
        <v>3</v>
      </c>
      <c r="N9403" t="str">
        <f>TEXT(SalesData[[#This Row],[Order Date]], "mmmm")</f>
        <v>March</v>
      </c>
      <c r="O9403" s="7">
        <f>IF(SalesData[Sales]=0,0,SalesData[Profit]/SalesData[Sales])</f>
        <v>0.1216267879997761</v>
      </c>
      <c r="P9403" s="8">
        <f t="shared" si="146"/>
        <v>2.0652622883106154E-3</v>
      </c>
      <c r="Q9403" t="str">
        <f>IF(SalesData[[#This Row],[Discount]]&gt;0, "Yes", "No")</f>
        <v>Yes</v>
      </c>
      <c r="R9403" t="str">
        <f>TEXT(SalesData[[#This Row],[Order Date]],"mmm-yyyy")</f>
        <v>Mar-2025</v>
      </c>
      <c r="S9403">
        <f>YEAR(SalesData[[#This Row],[Order Date]])*100 + MONTH(SalesData[[#This Row],[Order Date]])</f>
        <v>202503</v>
      </c>
    </row>
    <row r="9404" spans="1:19" x14ac:dyDescent="0.3">
      <c r="A9404" t="s">
        <v>17486</v>
      </c>
      <c r="B9404" s="3">
        <v>45734</v>
      </c>
      <c r="C9404" t="s">
        <v>17487</v>
      </c>
      <c r="D9404" t="s">
        <v>23</v>
      </c>
      <c r="E9404" t="s">
        <v>26</v>
      </c>
      <c r="F9404" t="s">
        <v>44</v>
      </c>
      <c r="G9404">
        <v>1</v>
      </c>
      <c r="H9404" s="5">
        <v>114.35</v>
      </c>
      <c r="I9404" s="5">
        <v>0.14000000000000001</v>
      </c>
      <c r="J9404" s="5">
        <v>98.340999999999994</v>
      </c>
      <c r="K9404" s="5">
        <v>25.84698835426018</v>
      </c>
      <c r="L9404">
        <f>YEAR(SalesData[Order Date])</f>
        <v>2025</v>
      </c>
      <c r="M9404">
        <f>MONTH(SalesData[Order Date])</f>
        <v>3</v>
      </c>
      <c r="N9404" t="str">
        <f>TEXT(SalesData[[#This Row],[Order Date]], "mmmm")</f>
        <v>March</v>
      </c>
      <c r="O9404" s="7">
        <f>IF(SalesData[Sales]=0,0,SalesData[Profit]/SalesData[Sales])</f>
        <v>0.26283023717737447</v>
      </c>
      <c r="P9404" s="8">
        <f t="shared" si="146"/>
        <v>1.2243113248797553E-3</v>
      </c>
      <c r="Q9404" t="str">
        <f>IF(SalesData[[#This Row],[Discount]]&gt;0, "Yes", "No")</f>
        <v>Yes</v>
      </c>
      <c r="R9404" t="str">
        <f>TEXT(SalesData[[#This Row],[Order Date]],"mmm-yyyy")</f>
        <v>Mar-2025</v>
      </c>
      <c r="S9404">
        <f>YEAR(SalesData[[#This Row],[Order Date]])*100 + MONTH(SalesData[[#This Row],[Order Date]])</f>
        <v>202503</v>
      </c>
    </row>
    <row r="9405" spans="1:19" x14ac:dyDescent="0.3">
      <c r="A9405" t="s">
        <v>17517</v>
      </c>
      <c r="B9405" s="3">
        <v>45727</v>
      </c>
      <c r="C9405" t="s">
        <v>17518</v>
      </c>
      <c r="D9405" t="s">
        <v>30</v>
      </c>
      <c r="E9405" t="s">
        <v>19</v>
      </c>
      <c r="F9405" t="s">
        <v>62</v>
      </c>
      <c r="G9405">
        <v>5</v>
      </c>
      <c r="H9405" s="5">
        <v>618.48</v>
      </c>
      <c r="I9405" s="5">
        <v>0.28999999999999998</v>
      </c>
      <c r="J9405" s="5">
        <v>2195.6039999999998</v>
      </c>
      <c r="K9405" s="5">
        <v>570.200774791144</v>
      </c>
      <c r="L9405">
        <f>YEAR(SalesData[Order Date])</f>
        <v>2025</v>
      </c>
      <c r="M9405">
        <f>MONTH(SalesData[Order Date])</f>
        <v>3</v>
      </c>
      <c r="N9405" t="str">
        <f>TEXT(SalesData[[#This Row],[Order Date]], "mmmm")</f>
        <v>March</v>
      </c>
      <c r="O9405" s="7">
        <f>IF(SalesData[Sales]=0,0,SalesData[Profit]/SalesData[Sales])</f>
        <v>0.25970110037654515</v>
      </c>
      <c r="P9405" s="8">
        <f t="shared" si="146"/>
        <v>9.3778295175268392E-5</v>
      </c>
      <c r="Q9405" t="str">
        <f>IF(SalesData[[#This Row],[Discount]]&gt;0, "Yes", "No")</f>
        <v>Yes</v>
      </c>
      <c r="R9405" t="str">
        <f>TEXT(SalesData[[#This Row],[Order Date]],"mmm-yyyy")</f>
        <v>Mar-2025</v>
      </c>
      <c r="S9405">
        <f>YEAR(SalesData[[#This Row],[Order Date]])*100 + MONTH(SalesData[[#This Row],[Order Date]])</f>
        <v>202503</v>
      </c>
    </row>
    <row r="9406" spans="1:19" x14ac:dyDescent="0.3">
      <c r="A9406" t="s">
        <v>17546</v>
      </c>
      <c r="B9406" s="3">
        <v>45718</v>
      </c>
      <c r="C9406" t="s">
        <v>17547</v>
      </c>
      <c r="D9406" t="s">
        <v>18</v>
      </c>
      <c r="E9406" t="s">
        <v>26</v>
      </c>
      <c r="F9406" t="s">
        <v>53</v>
      </c>
      <c r="G9406">
        <v>1</v>
      </c>
      <c r="H9406" s="5">
        <v>949.11</v>
      </c>
      <c r="I9406" s="5">
        <v>0.06</v>
      </c>
      <c r="J9406" s="5">
        <v>892.16339999999991</v>
      </c>
      <c r="K9406" s="5">
        <v>104.65298053644879</v>
      </c>
      <c r="L9406">
        <f>YEAR(SalesData[Order Date])</f>
        <v>2025</v>
      </c>
      <c r="M9406">
        <f>MONTH(SalesData[Order Date])</f>
        <v>3</v>
      </c>
      <c r="N9406" t="str">
        <f>TEXT(SalesData[[#This Row],[Order Date]], "mmmm")</f>
        <v>March</v>
      </c>
      <c r="O9406" s="7">
        <f>IF(SalesData[Sales]=0,0,SalesData[Profit]/SalesData[Sales])</f>
        <v>0.11730248129036543</v>
      </c>
      <c r="P9406" s="8">
        <f t="shared" si="146"/>
        <v>6.321711919587824E-5</v>
      </c>
      <c r="Q9406" t="str">
        <f>IF(SalesData[[#This Row],[Discount]]&gt;0, "Yes", "No")</f>
        <v>Yes</v>
      </c>
      <c r="R9406" t="str">
        <f>TEXT(SalesData[[#This Row],[Order Date]],"mmm-yyyy")</f>
        <v>Mar-2025</v>
      </c>
      <c r="S9406">
        <f>YEAR(SalesData[[#This Row],[Order Date]])*100 + MONTH(SalesData[[#This Row],[Order Date]])</f>
        <v>202503</v>
      </c>
    </row>
    <row r="9407" spans="1:19" x14ac:dyDescent="0.3">
      <c r="A9407" t="s">
        <v>17630</v>
      </c>
      <c r="B9407" s="3">
        <v>45726</v>
      </c>
      <c r="C9407" t="s">
        <v>17631</v>
      </c>
      <c r="D9407" t="s">
        <v>13</v>
      </c>
      <c r="E9407" t="s">
        <v>19</v>
      </c>
      <c r="F9407" t="s">
        <v>34</v>
      </c>
      <c r="G9407">
        <v>9</v>
      </c>
      <c r="H9407" s="5">
        <v>238.99</v>
      </c>
      <c r="I9407" s="5">
        <v>0</v>
      </c>
      <c r="J9407" s="5">
        <v>2150.91</v>
      </c>
      <c r="K9407" s="5">
        <v>117.51136505230509</v>
      </c>
      <c r="L9407">
        <f>YEAR(SalesData[Order Date])</f>
        <v>2025</v>
      </c>
      <c r="M9407">
        <f>MONTH(SalesData[Order Date])</f>
        <v>3</v>
      </c>
      <c r="N9407" t="str">
        <f>TEXT(SalesData[[#This Row],[Order Date]], "mmmm")</f>
        <v>March</v>
      </c>
      <c r="O9407" s="7">
        <f>IF(SalesData[Sales]=0,0,SalesData[Profit]/SalesData[Sales])</f>
        <v>5.4633324989100007E-2</v>
      </c>
      <c r="P9407" s="8">
        <f t="shared" si="146"/>
        <v>0</v>
      </c>
      <c r="Q9407" t="str">
        <f>IF(SalesData[[#This Row],[Discount]]&gt;0, "Yes", "No")</f>
        <v>No</v>
      </c>
      <c r="R9407" t="str">
        <f>TEXT(SalesData[[#This Row],[Order Date]],"mmm-yyyy")</f>
        <v>Mar-2025</v>
      </c>
      <c r="S9407">
        <f>YEAR(SalesData[[#This Row],[Order Date]])*100 + MONTH(SalesData[[#This Row],[Order Date]])</f>
        <v>202503</v>
      </c>
    </row>
    <row r="9408" spans="1:19" x14ac:dyDescent="0.3">
      <c r="A9408" t="s">
        <v>17648</v>
      </c>
      <c r="B9408" s="3">
        <v>45747</v>
      </c>
      <c r="C9408" t="s">
        <v>17649</v>
      </c>
      <c r="D9408" t="s">
        <v>23</v>
      </c>
      <c r="E9408" t="s">
        <v>19</v>
      </c>
      <c r="F9408" t="s">
        <v>91</v>
      </c>
      <c r="G9408">
        <v>2</v>
      </c>
      <c r="H9408" s="5">
        <v>891.18</v>
      </c>
      <c r="I9408" s="5">
        <v>0.04</v>
      </c>
      <c r="J9408" s="5">
        <v>1711.0655999999999</v>
      </c>
      <c r="K9408" s="5">
        <v>323.50037543985331</v>
      </c>
      <c r="L9408">
        <f>YEAR(SalesData[Order Date])</f>
        <v>2025</v>
      </c>
      <c r="M9408">
        <f>MONTH(SalesData[Order Date])</f>
        <v>3</v>
      </c>
      <c r="N9408" t="str">
        <f>TEXT(SalesData[[#This Row],[Order Date]], "mmmm")</f>
        <v>March</v>
      </c>
      <c r="O9408" s="7">
        <f>IF(SalesData[Sales]=0,0,SalesData[Profit]/SalesData[Sales])</f>
        <v>0.18906368957441103</v>
      </c>
      <c r="P9408" s="8">
        <f t="shared" si="146"/>
        <v>2.2442155344599299E-5</v>
      </c>
      <c r="Q9408" t="str">
        <f>IF(SalesData[[#This Row],[Discount]]&gt;0, "Yes", "No")</f>
        <v>Yes</v>
      </c>
      <c r="R9408" t="str">
        <f>TEXT(SalesData[[#This Row],[Order Date]],"mmm-yyyy")</f>
        <v>Mar-2025</v>
      </c>
      <c r="S9408">
        <f>YEAR(SalesData[[#This Row],[Order Date]])*100 + MONTH(SalesData[[#This Row],[Order Date]])</f>
        <v>202503</v>
      </c>
    </row>
    <row r="9409" spans="1:19" x14ac:dyDescent="0.3">
      <c r="A9409" t="s">
        <v>17677</v>
      </c>
      <c r="B9409" s="3">
        <v>45747</v>
      </c>
      <c r="C9409" t="s">
        <v>17678</v>
      </c>
      <c r="D9409" t="s">
        <v>18</v>
      </c>
      <c r="E9409" t="s">
        <v>19</v>
      </c>
      <c r="F9409" t="s">
        <v>27</v>
      </c>
      <c r="G9409">
        <v>4</v>
      </c>
      <c r="H9409" s="5">
        <v>593.19000000000005</v>
      </c>
      <c r="I9409" s="5">
        <v>0.13</v>
      </c>
      <c r="J9409" s="5">
        <v>2064.3011999999999</v>
      </c>
      <c r="K9409" s="5">
        <v>530.27815074419846</v>
      </c>
      <c r="L9409">
        <f>YEAR(SalesData[Order Date])</f>
        <v>2025</v>
      </c>
      <c r="M9409">
        <f>MONTH(SalesData[Order Date])</f>
        <v>3</v>
      </c>
      <c r="N9409" t="str">
        <f>TEXT(SalesData[[#This Row],[Order Date]], "mmmm")</f>
        <v>March</v>
      </c>
      <c r="O9409" s="7">
        <f>IF(SalesData[Sales]=0,0,SalesData[Profit]/SalesData[Sales])</f>
        <v>0.25688022210334349</v>
      </c>
      <c r="P9409" s="8">
        <f t="shared" si="146"/>
        <v>5.4788516326977861E-5</v>
      </c>
      <c r="Q9409" t="str">
        <f>IF(SalesData[[#This Row],[Discount]]&gt;0, "Yes", "No")</f>
        <v>Yes</v>
      </c>
      <c r="R9409" t="str">
        <f>TEXT(SalesData[[#This Row],[Order Date]],"mmm-yyyy")</f>
        <v>Mar-2025</v>
      </c>
      <c r="S9409">
        <f>YEAR(SalesData[[#This Row],[Order Date]])*100 + MONTH(SalesData[[#This Row],[Order Date]])</f>
        <v>202503</v>
      </c>
    </row>
    <row r="9410" spans="1:19" x14ac:dyDescent="0.3">
      <c r="A9410" t="s">
        <v>17708</v>
      </c>
      <c r="B9410" s="3">
        <v>45721</v>
      </c>
      <c r="C9410" t="s">
        <v>17709</v>
      </c>
      <c r="D9410" t="s">
        <v>23</v>
      </c>
      <c r="E9410" t="s">
        <v>26</v>
      </c>
      <c r="F9410" t="s">
        <v>62</v>
      </c>
      <c r="G9410">
        <v>2</v>
      </c>
      <c r="H9410" s="5">
        <v>470.73</v>
      </c>
      <c r="I9410" s="5">
        <v>0.02</v>
      </c>
      <c r="J9410" s="5">
        <v>922.63080000000002</v>
      </c>
      <c r="K9410" s="5">
        <v>238.89422217329559</v>
      </c>
      <c r="L9410">
        <f>YEAR(SalesData[Order Date])</f>
        <v>2025</v>
      </c>
      <c r="M9410">
        <f>MONTH(SalesData[Order Date])</f>
        <v>3</v>
      </c>
      <c r="N9410" t="str">
        <f>TEXT(SalesData[[#This Row],[Order Date]], "mmmm")</f>
        <v>March</v>
      </c>
      <c r="O9410" s="7">
        <f>IF(SalesData[Sales]=0,0,SalesData[Profit]/SalesData[Sales])</f>
        <v>0.25892721354337572</v>
      </c>
      <c r="P9410" s="8">
        <f t="shared" ref="P9410:P9473" si="147">IF(H:H*G:G=0, 0, (I:I/(H:H*G:G)))</f>
        <v>2.1243600365389926E-5</v>
      </c>
      <c r="Q9410" t="str">
        <f>IF(SalesData[[#This Row],[Discount]]&gt;0, "Yes", "No")</f>
        <v>Yes</v>
      </c>
      <c r="R9410" t="str">
        <f>TEXT(SalesData[[#This Row],[Order Date]],"mmm-yyyy")</f>
        <v>Mar-2025</v>
      </c>
      <c r="S9410">
        <f>YEAR(SalesData[[#This Row],[Order Date]])*100 + MONTH(SalesData[[#This Row],[Order Date]])</f>
        <v>202503</v>
      </c>
    </row>
    <row r="9411" spans="1:19" x14ac:dyDescent="0.3">
      <c r="A9411" t="s">
        <v>17718</v>
      </c>
      <c r="B9411" s="3">
        <v>45736</v>
      </c>
      <c r="C9411" t="s">
        <v>17719</v>
      </c>
      <c r="D9411" t="s">
        <v>30</v>
      </c>
      <c r="E9411" t="s">
        <v>14</v>
      </c>
      <c r="F9411" t="s">
        <v>15</v>
      </c>
      <c r="G9411">
        <v>7</v>
      </c>
      <c r="H9411" s="5">
        <v>248.92</v>
      </c>
      <c r="I9411" s="5">
        <v>0.17</v>
      </c>
      <c r="J9411" s="5">
        <v>1446.2252000000001</v>
      </c>
      <c r="K9411" s="5">
        <v>405.87392978977152</v>
      </c>
      <c r="L9411">
        <f>YEAR(SalesData[Order Date])</f>
        <v>2025</v>
      </c>
      <c r="M9411">
        <f>MONTH(SalesData[Order Date])</f>
        <v>3</v>
      </c>
      <c r="N9411" t="str">
        <f>TEXT(SalesData[[#This Row],[Order Date]], "mmmm")</f>
        <v>March</v>
      </c>
      <c r="O9411" s="7">
        <f>IF(SalesData[Sales]=0,0,SalesData[Profit]/SalesData[Sales])</f>
        <v>0.2806436575643762</v>
      </c>
      <c r="P9411" s="8">
        <f t="shared" si="147"/>
        <v>9.7564335070361122E-5</v>
      </c>
      <c r="Q9411" t="str">
        <f>IF(SalesData[[#This Row],[Discount]]&gt;0, "Yes", "No")</f>
        <v>Yes</v>
      </c>
      <c r="R9411" t="str">
        <f>TEXT(SalesData[[#This Row],[Order Date]],"mmm-yyyy")</f>
        <v>Mar-2025</v>
      </c>
      <c r="S9411">
        <f>YEAR(SalesData[[#This Row],[Order Date]])*100 + MONTH(SalesData[[#This Row],[Order Date]])</f>
        <v>202503</v>
      </c>
    </row>
    <row r="9412" spans="1:19" x14ac:dyDescent="0.3">
      <c r="A9412" t="s">
        <v>17765</v>
      </c>
      <c r="B9412" s="3">
        <v>45734</v>
      </c>
      <c r="C9412" t="s">
        <v>17766</v>
      </c>
      <c r="D9412" t="s">
        <v>30</v>
      </c>
      <c r="E9412" t="s">
        <v>26</v>
      </c>
      <c r="F9412" t="s">
        <v>62</v>
      </c>
      <c r="G9412">
        <v>3</v>
      </c>
      <c r="H9412" s="5">
        <v>804.18</v>
      </c>
      <c r="I9412" s="5">
        <v>0.21</v>
      </c>
      <c r="J9412" s="5">
        <v>1905.9066</v>
      </c>
      <c r="K9412" s="5">
        <v>178.64610053047491</v>
      </c>
      <c r="L9412">
        <f>YEAR(SalesData[Order Date])</f>
        <v>2025</v>
      </c>
      <c r="M9412">
        <f>MONTH(SalesData[Order Date])</f>
        <v>3</v>
      </c>
      <c r="N9412" t="str">
        <f>TEXT(SalesData[[#This Row],[Order Date]], "mmmm")</f>
        <v>March</v>
      </c>
      <c r="O9412" s="7">
        <f>IF(SalesData[Sales]=0,0,SalesData[Profit]/SalesData[Sales])</f>
        <v>9.3732872602715636E-2</v>
      </c>
      <c r="P9412" s="8">
        <f t="shared" si="147"/>
        <v>8.7045188888059888E-5</v>
      </c>
      <c r="Q9412" t="str">
        <f>IF(SalesData[[#This Row],[Discount]]&gt;0, "Yes", "No")</f>
        <v>Yes</v>
      </c>
      <c r="R9412" t="str">
        <f>TEXT(SalesData[[#This Row],[Order Date]],"mmm-yyyy")</f>
        <v>Mar-2025</v>
      </c>
      <c r="S9412">
        <f>YEAR(SalesData[[#This Row],[Order Date]])*100 + MONTH(SalesData[[#This Row],[Order Date]])</f>
        <v>202503</v>
      </c>
    </row>
    <row r="9413" spans="1:19" x14ac:dyDescent="0.3">
      <c r="A9413" t="s">
        <v>17808</v>
      </c>
      <c r="B9413" s="3">
        <v>45736</v>
      </c>
      <c r="C9413" t="s">
        <v>17809</v>
      </c>
      <c r="D9413" t="s">
        <v>18</v>
      </c>
      <c r="E9413" t="s">
        <v>19</v>
      </c>
      <c r="F9413" t="s">
        <v>31</v>
      </c>
      <c r="G9413">
        <v>5</v>
      </c>
      <c r="H9413" s="5">
        <v>282.24</v>
      </c>
      <c r="I9413" s="5">
        <v>0.15</v>
      </c>
      <c r="J9413" s="5">
        <v>1199.52</v>
      </c>
      <c r="K9413" s="5">
        <v>313.1845094162789</v>
      </c>
      <c r="L9413">
        <f>YEAR(SalesData[Order Date])</f>
        <v>2025</v>
      </c>
      <c r="M9413">
        <f>MONTH(SalesData[Order Date])</f>
        <v>3</v>
      </c>
      <c r="N9413" t="str">
        <f>TEXT(SalesData[[#This Row],[Order Date]], "mmmm")</f>
        <v>March</v>
      </c>
      <c r="O9413" s="7">
        <f>IF(SalesData[Sales]=0,0,SalesData[Profit]/SalesData[Sales])</f>
        <v>0.26109152779134898</v>
      </c>
      <c r="P9413" s="8">
        <f t="shared" si="147"/>
        <v>1.0629251700680272E-4</v>
      </c>
      <c r="Q9413" t="str">
        <f>IF(SalesData[[#This Row],[Discount]]&gt;0, "Yes", "No")</f>
        <v>Yes</v>
      </c>
      <c r="R9413" t="str">
        <f>TEXT(SalesData[[#This Row],[Order Date]],"mmm-yyyy")</f>
        <v>Mar-2025</v>
      </c>
      <c r="S9413">
        <f>YEAR(SalesData[[#This Row],[Order Date]])*100 + MONTH(SalesData[[#This Row],[Order Date]])</f>
        <v>202503</v>
      </c>
    </row>
    <row r="9414" spans="1:19" x14ac:dyDescent="0.3">
      <c r="A9414" t="s">
        <v>17882</v>
      </c>
      <c r="B9414" s="3">
        <v>45746</v>
      </c>
      <c r="C9414" t="s">
        <v>17883</v>
      </c>
      <c r="D9414" t="s">
        <v>13</v>
      </c>
      <c r="E9414" t="s">
        <v>19</v>
      </c>
      <c r="F9414" t="s">
        <v>62</v>
      </c>
      <c r="G9414">
        <v>1</v>
      </c>
      <c r="H9414" s="5">
        <v>677.23</v>
      </c>
      <c r="I9414" s="5">
        <v>0.2</v>
      </c>
      <c r="J9414" s="5">
        <v>541.78399999999999</v>
      </c>
      <c r="K9414" s="5">
        <v>151.1083158375248</v>
      </c>
      <c r="L9414">
        <f>YEAR(SalesData[Order Date])</f>
        <v>2025</v>
      </c>
      <c r="M9414">
        <f>MONTH(SalesData[Order Date])</f>
        <v>3</v>
      </c>
      <c r="N9414" t="str">
        <f>TEXT(SalesData[[#This Row],[Order Date]], "mmmm")</f>
        <v>March</v>
      </c>
      <c r="O9414" s="7">
        <f>IF(SalesData[Sales]=0,0,SalesData[Profit]/SalesData[Sales])</f>
        <v>0.27890878253607487</v>
      </c>
      <c r="P9414" s="8">
        <f t="shared" si="147"/>
        <v>2.9532064438964609E-4</v>
      </c>
      <c r="Q9414" t="str">
        <f>IF(SalesData[[#This Row],[Discount]]&gt;0, "Yes", "No")</f>
        <v>Yes</v>
      </c>
      <c r="R9414" t="str">
        <f>TEXT(SalesData[[#This Row],[Order Date]],"mmm-yyyy")</f>
        <v>Mar-2025</v>
      </c>
      <c r="S9414">
        <f>YEAR(SalesData[[#This Row],[Order Date]])*100 + MONTH(SalesData[[#This Row],[Order Date]])</f>
        <v>202503</v>
      </c>
    </row>
    <row r="9415" spans="1:19" x14ac:dyDescent="0.3">
      <c r="A9415" t="s">
        <v>17997</v>
      </c>
      <c r="B9415" s="3">
        <v>45730</v>
      </c>
      <c r="C9415" t="s">
        <v>9725</v>
      </c>
      <c r="D9415" t="s">
        <v>23</v>
      </c>
      <c r="E9415" t="s">
        <v>14</v>
      </c>
      <c r="F9415" t="s">
        <v>39</v>
      </c>
      <c r="G9415">
        <v>1</v>
      </c>
      <c r="H9415" s="5">
        <v>920.83</v>
      </c>
      <c r="I9415" s="5">
        <v>0.27</v>
      </c>
      <c r="J9415" s="5">
        <v>672.20590000000004</v>
      </c>
      <c r="K9415" s="5">
        <v>166.87684781027511</v>
      </c>
      <c r="L9415">
        <f>YEAR(SalesData[Order Date])</f>
        <v>2025</v>
      </c>
      <c r="M9415">
        <f>MONTH(SalesData[Order Date])</f>
        <v>3</v>
      </c>
      <c r="N9415" t="str">
        <f>TEXT(SalesData[[#This Row],[Order Date]], "mmmm")</f>
        <v>March</v>
      </c>
      <c r="O9415" s="7">
        <f>IF(SalesData[Sales]=0,0,SalesData[Profit]/SalesData[Sales])</f>
        <v>0.24825257828036781</v>
      </c>
      <c r="P9415" s="8">
        <f t="shared" si="147"/>
        <v>2.9321373109042931E-4</v>
      </c>
      <c r="Q9415" t="str">
        <f>IF(SalesData[[#This Row],[Discount]]&gt;0, "Yes", "No")</f>
        <v>Yes</v>
      </c>
      <c r="R9415" t="str">
        <f>TEXT(SalesData[[#This Row],[Order Date]],"mmm-yyyy")</f>
        <v>Mar-2025</v>
      </c>
      <c r="S9415">
        <f>YEAR(SalesData[[#This Row],[Order Date]])*100 + MONTH(SalesData[[#This Row],[Order Date]])</f>
        <v>202503</v>
      </c>
    </row>
    <row r="9416" spans="1:19" x14ac:dyDescent="0.3">
      <c r="A9416" t="s">
        <v>18053</v>
      </c>
      <c r="B9416" s="3">
        <v>45732</v>
      </c>
      <c r="C9416" t="s">
        <v>18054</v>
      </c>
      <c r="D9416" t="s">
        <v>18</v>
      </c>
      <c r="E9416" t="s">
        <v>26</v>
      </c>
      <c r="F9416" t="s">
        <v>39</v>
      </c>
      <c r="G9416">
        <v>7</v>
      </c>
      <c r="H9416" s="5">
        <v>369.69</v>
      </c>
      <c r="I9416" s="5">
        <v>0.01</v>
      </c>
      <c r="J9416" s="5">
        <v>2561.9517000000001</v>
      </c>
      <c r="K9416" s="5">
        <v>667.90741912324108</v>
      </c>
      <c r="L9416">
        <f>YEAR(SalesData[Order Date])</f>
        <v>2025</v>
      </c>
      <c r="M9416">
        <f>MONTH(SalesData[Order Date])</f>
        <v>3</v>
      </c>
      <c r="N9416" t="str">
        <f>TEXT(SalesData[[#This Row],[Order Date]], "mmmm")</f>
        <v>March</v>
      </c>
      <c r="O9416" s="7">
        <f>IF(SalesData[Sales]=0,0,SalesData[Profit]/SalesData[Sales])</f>
        <v>0.26070258042852296</v>
      </c>
      <c r="P9416" s="8">
        <f t="shared" si="147"/>
        <v>3.8642414687208973E-6</v>
      </c>
      <c r="Q9416" t="str">
        <f>IF(SalesData[[#This Row],[Discount]]&gt;0, "Yes", "No")</f>
        <v>Yes</v>
      </c>
      <c r="R9416" t="str">
        <f>TEXT(SalesData[[#This Row],[Order Date]],"mmm-yyyy")</f>
        <v>Mar-2025</v>
      </c>
      <c r="S9416">
        <f>YEAR(SalesData[[#This Row],[Order Date]])*100 + MONTH(SalesData[[#This Row],[Order Date]])</f>
        <v>202503</v>
      </c>
    </row>
    <row r="9417" spans="1:19" x14ac:dyDescent="0.3">
      <c r="A9417" t="s">
        <v>18055</v>
      </c>
      <c r="B9417" s="3">
        <v>45739</v>
      </c>
      <c r="C9417" t="s">
        <v>18056</v>
      </c>
      <c r="D9417" t="s">
        <v>18</v>
      </c>
      <c r="E9417" t="s">
        <v>26</v>
      </c>
      <c r="F9417" t="s">
        <v>53</v>
      </c>
      <c r="G9417">
        <v>7</v>
      </c>
      <c r="H9417" s="5">
        <v>485.07</v>
      </c>
      <c r="I9417" s="5">
        <v>0.04</v>
      </c>
      <c r="J9417" s="5">
        <v>3259.6704</v>
      </c>
      <c r="K9417" s="5">
        <v>466.18266674878669</v>
      </c>
      <c r="L9417">
        <f>YEAR(SalesData[Order Date])</f>
        <v>2025</v>
      </c>
      <c r="M9417">
        <f>MONTH(SalesData[Order Date])</f>
        <v>3</v>
      </c>
      <c r="N9417" t="str">
        <f>TEXT(SalesData[[#This Row],[Order Date]], "mmmm")</f>
        <v>March</v>
      </c>
      <c r="O9417" s="7">
        <f>IF(SalesData[Sales]=0,0,SalesData[Profit]/SalesData[Sales])</f>
        <v>0.14301527747982945</v>
      </c>
      <c r="P9417" s="8">
        <f t="shared" si="147"/>
        <v>1.178033214646487E-5</v>
      </c>
      <c r="Q9417" t="str">
        <f>IF(SalesData[[#This Row],[Discount]]&gt;0, "Yes", "No")</f>
        <v>Yes</v>
      </c>
      <c r="R9417" t="str">
        <f>TEXT(SalesData[[#This Row],[Order Date]],"mmm-yyyy")</f>
        <v>Mar-2025</v>
      </c>
      <c r="S9417">
        <f>YEAR(SalesData[[#This Row],[Order Date]])*100 + MONTH(SalesData[[#This Row],[Order Date]])</f>
        <v>202503</v>
      </c>
    </row>
    <row r="9418" spans="1:19" x14ac:dyDescent="0.3">
      <c r="A9418" t="s">
        <v>18100</v>
      </c>
      <c r="B9418" s="3">
        <v>45729</v>
      </c>
      <c r="C9418" t="s">
        <v>18101</v>
      </c>
      <c r="D9418" t="s">
        <v>30</v>
      </c>
      <c r="E9418" t="s">
        <v>14</v>
      </c>
      <c r="F9418" t="s">
        <v>53</v>
      </c>
      <c r="G9418">
        <v>6</v>
      </c>
      <c r="H9418" s="5">
        <v>175.55</v>
      </c>
      <c r="I9418" s="5">
        <v>7.0000000000000007E-2</v>
      </c>
      <c r="J9418" s="5">
        <v>979.56900000000007</v>
      </c>
      <c r="K9418" s="5">
        <v>75.428882285287656</v>
      </c>
      <c r="L9418">
        <f>YEAR(SalesData[Order Date])</f>
        <v>2025</v>
      </c>
      <c r="M9418">
        <f>MONTH(SalesData[Order Date])</f>
        <v>3</v>
      </c>
      <c r="N9418" t="str">
        <f>TEXT(SalesData[[#This Row],[Order Date]], "mmmm")</f>
        <v>March</v>
      </c>
      <c r="O9418" s="7">
        <f>IF(SalesData[Sales]=0,0,SalesData[Profit]/SalesData[Sales])</f>
        <v>7.700211244464418E-2</v>
      </c>
      <c r="P9418" s="8">
        <f t="shared" si="147"/>
        <v>6.6457799297446119E-5</v>
      </c>
      <c r="Q9418" t="str">
        <f>IF(SalesData[[#This Row],[Discount]]&gt;0, "Yes", "No")</f>
        <v>Yes</v>
      </c>
      <c r="R9418" t="str">
        <f>TEXT(SalesData[[#This Row],[Order Date]],"mmm-yyyy")</f>
        <v>Mar-2025</v>
      </c>
      <c r="S9418">
        <f>YEAR(SalesData[[#This Row],[Order Date]])*100 + MONTH(SalesData[[#This Row],[Order Date]])</f>
        <v>202503</v>
      </c>
    </row>
    <row r="9419" spans="1:19" x14ac:dyDescent="0.3">
      <c r="A9419" t="s">
        <v>18141</v>
      </c>
      <c r="B9419" s="3">
        <v>45740</v>
      </c>
      <c r="C9419" t="s">
        <v>18142</v>
      </c>
      <c r="D9419" t="s">
        <v>13</v>
      </c>
      <c r="E9419" t="s">
        <v>14</v>
      </c>
      <c r="F9419" t="s">
        <v>44</v>
      </c>
      <c r="G9419">
        <v>1</v>
      </c>
      <c r="H9419" s="5">
        <v>457.19</v>
      </c>
      <c r="I9419" s="5">
        <v>0.21</v>
      </c>
      <c r="J9419" s="5">
        <v>361.18009999999998</v>
      </c>
      <c r="K9419" s="5">
        <v>28.578807961489961</v>
      </c>
      <c r="L9419">
        <f>YEAR(SalesData[Order Date])</f>
        <v>2025</v>
      </c>
      <c r="M9419">
        <f>MONTH(SalesData[Order Date])</f>
        <v>3</v>
      </c>
      <c r="N9419" t="str">
        <f>TEXT(SalesData[[#This Row],[Order Date]], "mmmm")</f>
        <v>March</v>
      </c>
      <c r="O9419" s="7">
        <f>IF(SalesData[Sales]=0,0,SalesData[Profit]/SalesData[Sales])</f>
        <v>7.9126197599175482E-2</v>
      </c>
      <c r="P9419" s="8">
        <f t="shared" si="147"/>
        <v>4.593276318379667E-4</v>
      </c>
      <c r="Q9419" t="str">
        <f>IF(SalesData[[#This Row],[Discount]]&gt;0, "Yes", "No")</f>
        <v>Yes</v>
      </c>
      <c r="R9419" t="str">
        <f>TEXT(SalesData[[#This Row],[Order Date]],"mmm-yyyy")</f>
        <v>Mar-2025</v>
      </c>
      <c r="S9419">
        <f>YEAR(SalesData[[#This Row],[Order Date]])*100 + MONTH(SalesData[[#This Row],[Order Date]])</f>
        <v>202503</v>
      </c>
    </row>
    <row r="9420" spans="1:19" x14ac:dyDescent="0.3">
      <c r="A9420" t="s">
        <v>18143</v>
      </c>
      <c r="B9420" s="3">
        <v>45731</v>
      </c>
      <c r="C9420" t="s">
        <v>18144</v>
      </c>
      <c r="D9420" t="s">
        <v>23</v>
      </c>
      <c r="E9420" t="s">
        <v>19</v>
      </c>
      <c r="F9420" t="s">
        <v>53</v>
      </c>
      <c r="G9420">
        <v>8</v>
      </c>
      <c r="H9420" s="5">
        <v>276.55</v>
      </c>
      <c r="I9420" s="5">
        <v>0.2</v>
      </c>
      <c r="J9420" s="5">
        <v>1769.92</v>
      </c>
      <c r="K9420" s="5">
        <v>389.35264677007001</v>
      </c>
      <c r="L9420">
        <f>YEAR(SalesData[Order Date])</f>
        <v>2025</v>
      </c>
      <c r="M9420">
        <f>MONTH(SalesData[Order Date])</f>
        <v>3</v>
      </c>
      <c r="N9420" t="str">
        <f>TEXT(SalesData[[#This Row],[Order Date]], "mmmm")</f>
        <v>March</v>
      </c>
      <c r="O9420" s="7">
        <f>IF(SalesData[Sales]=0,0,SalesData[Profit]/SalesData[Sales])</f>
        <v>0.21998318950577991</v>
      </c>
      <c r="P9420" s="8">
        <f t="shared" si="147"/>
        <v>9.0399566082082806E-5</v>
      </c>
      <c r="Q9420" t="str">
        <f>IF(SalesData[[#This Row],[Discount]]&gt;0, "Yes", "No")</f>
        <v>Yes</v>
      </c>
      <c r="R9420" t="str">
        <f>TEXT(SalesData[[#This Row],[Order Date]],"mmm-yyyy")</f>
        <v>Mar-2025</v>
      </c>
      <c r="S9420">
        <f>YEAR(SalesData[[#This Row],[Order Date]])*100 + MONTH(SalesData[[#This Row],[Order Date]])</f>
        <v>202503</v>
      </c>
    </row>
    <row r="9421" spans="1:19" x14ac:dyDescent="0.3">
      <c r="A9421" t="s">
        <v>18217</v>
      </c>
      <c r="B9421" s="3">
        <v>45722</v>
      </c>
      <c r="C9421" t="s">
        <v>18218</v>
      </c>
      <c r="D9421" t="s">
        <v>13</v>
      </c>
      <c r="E9421" t="s">
        <v>19</v>
      </c>
      <c r="F9421" t="s">
        <v>62</v>
      </c>
      <c r="G9421">
        <v>5</v>
      </c>
      <c r="H9421" s="5">
        <v>796.1</v>
      </c>
      <c r="I9421" s="5">
        <v>0.05</v>
      </c>
      <c r="J9421" s="5">
        <v>3781.4749999999999</v>
      </c>
      <c r="K9421" s="5">
        <v>873.29117635586476</v>
      </c>
      <c r="L9421">
        <f>YEAR(SalesData[Order Date])</f>
        <v>2025</v>
      </c>
      <c r="M9421">
        <f>MONTH(SalesData[Order Date])</f>
        <v>3</v>
      </c>
      <c r="N9421" t="str">
        <f>TEXT(SalesData[[#This Row],[Order Date]], "mmmm")</f>
        <v>March</v>
      </c>
      <c r="O9421" s="7">
        <f>IF(SalesData[Sales]=0,0,SalesData[Profit]/SalesData[Sales])</f>
        <v>0.23093929653266643</v>
      </c>
      <c r="P9421" s="8">
        <f t="shared" si="147"/>
        <v>1.2561236025624923E-5</v>
      </c>
      <c r="Q9421" t="str">
        <f>IF(SalesData[[#This Row],[Discount]]&gt;0, "Yes", "No")</f>
        <v>Yes</v>
      </c>
      <c r="R9421" t="str">
        <f>TEXT(SalesData[[#This Row],[Order Date]],"mmm-yyyy")</f>
        <v>Mar-2025</v>
      </c>
      <c r="S9421">
        <f>YEAR(SalesData[[#This Row],[Order Date]])*100 + MONTH(SalesData[[#This Row],[Order Date]])</f>
        <v>202503</v>
      </c>
    </row>
    <row r="9422" spans="1:19" x14ac:dyDescent="0.3">
      <c r="A9422" t="s">
        <v>18229</v>
      </c>
      <c r="B9422" s="3">
        <v>45717</v>
      </c>
      <c r="C9422" t="s">
        <v>18230</v>
      </c>
      <c r="D9422" t="s">
        <v>23</v>
      </c>
      <c r="E9422" t="s">
        <v>19</v>
      </c>
      <c r="F9422" t="s">
        <v>62</v>
      </c>
      <c r="G9422">
        <v>7</v>
      </c>
      <c r="H9422" s="5">
        <v>699.35</v>
      </c>
      <c r="I9422" s="5">
        <v>0.08</v>
      </c>
      <c r="J9422" s="5">
        <v>4503.8140000000003</v>
      </c>
      <c r="K9422" s="5">
        <v>895.43190576979543</v>
      </c>
      <c r="L9422">
        <f>YEAR(SalesData[Order Date])</f>
        <v>2025</v>
      </c>
      <c r="M9422">
        <f>MONTH(SalesData[Order Date])</f>
        <v>3</v>
      </c>
      <c r="N9422" t="str">
        <f>TEXT(SalesData[[#This Row],[Order Date]], "mmmm")</f>
        <v>March</v>
      </c>
      <c r="O9422" s="7">
        <f>IF(SalesData[Sales]=0,0,SalesData[Profit]/SalesData[Sales])</f>
        <v>0.19881636003835756</v>
      </c>
      <c r="P9422" s="8">
        <f t="shared" si="147"/>
        <v>1.6341705052650931E-5</v>
      </c>
      <c r="Q9422" t="str">
        <f>IF(SalesData[[#This Row],[Discount]]&gt;0, "Yes", "No")</f>
        <v>Yes</v>
      </c>
      <c r="R9422" t="str">
        <f>TEXT(SalesData[[#This Row],[Order Date]],"mmm-yyyy")</f>
        <v>Mar-2025</v>
      </c>
      <c r="S9422">
        <f>YEAR(SalesData[[#This Row],[Order Date]])*100 + MONTH(SalesData[[#This Row],[Order Date]])</f>
        <v>202503</v>
      </c>
    </row>
    <row r="9423" spans="1:19" x14ac:dyDescent="0.3">
      <c r="A9423" t="s">
        <v>18393</v>
      </c>
      <c r="B9423" s="3">
        <v>45730</v>
      </c>
      <c r="C9423" t="s">
        <v>18394</v>
      </c>
      <c r="D9423" t="s">
        <v>13</v>
      </c>
      <c r="E9423" t="s">
        <v>19</v>
      </c>
      <c r="F9423" t="s">
        <v>53</v>
      </c>
      <c r="G9423">
        <v>7</v>
      </c>
      <c r="H9423" s="5">
        <v>16.329999999999998</v>
      </c>
      <c r="I9423" s="5">
        <v>0.1</v>
      </c>
      <c r="J9423" s="5">
        <v>102.879</v>
      </c>
      <c r="K9423" s="5">
        <v>13.716290706549721</v>
      </c>
      <c r="L9423">
        <f>YEAR(SalesData[Order Date])</f>
        <v>2025</v>
      </c>
      <c r="M9423">
        <f>MONTH(SalesData[Order Date])</f>
        <v>3</v>
      </c>
      <c r="N9423" t="str">
        <f>TEXT(SalesData[[#This Row],[Order Date]], "mmmm")</f>
        <v>March</v>
      </c>
      <c r="O9423" s="7">
        <f>IF(SalesData[Sales]=0,0,SalesData[Profit]/SalesData[Sales])</f>
        <v>0.13332449485852041</v>
      </c>
      <c r="P9423" s="8">
        <f t="shared" si="147"/>
        <v>8.7481410200332442E-4</v>
      </c>
      <c r="Q9423" t="str">
        <f>IF(SalesData[[#This Row],[Discount]]&gt;0, "Yes", "No")</f>
        <v>Yes</v>
      </c>
      <c r="R9423" t="str">
        <f>TEXT(SalesData[[#This Row],[Order Date]],"mmm-yyyy")</f>
        <v>Mar-2025</v>
      </c>
      <c r="S9423">
        <f>YEAR(SalesData[[#This Row],[Order Date]])*100 + MONTH(SalesData[[#This Row],[Order Date]])</f>
        <v>202503</v>
      </c>
    </row>
    <row r="9424" spans="1:19" x14ac:dyDescent="0.3">
      <c r="A9424" t="s">
        <v>18409</v>
      </c>
      <c r="B9424" s="3">
        <v>45741</v>
      </c>
      <c r="C9424" t="s">
        <v>18410</v>
      </c>
      <c r="D9424" t="s">
        <v>13</v>
      </c>
      <c r="E9424" t="s">
        <v>14</v>
      </c>
      <c r="F9424" t="s">
        <v>31</v>
      </c>
      <c r="G9424">
        <v>9</v>
      </c>
      <c r="H9424" s="5">
        <v>334.57</v>
      </c>
      <c r="I9424" s="5">
        <v>0.14000000000000001</v>
      </c>
      <c r="J9424" s="5">
        <v>2589.5718000000002</v>
      </c>
      <c r="K9424" s="5">
        <v>749.60386360176108</v>
      </c>
      <c r="L9424">
        <f>YEAR(SalesData[Order Date])</f>
        <v>2025</v>
      </c>
      <c r="M9424">
        <f>MONTH(SalesData[Order Date])</f>
        <v>3</v>
      </c>
      <c r="N9424" t="str">
        <f>TEXT(SalesData[[#This Row],[Order Date]], "mmmm")</f>
        <v>March</v>
      </c>
      <c r="O9424" s="7">
        <f>IF(SalesData[Sales]=0,0,SalesData[Profit]/SalesData[Sales])</f>
        <v>0.28947019874164565</v>
      </c>
      <c r="P9424" s="8">
        <f t="shared" si="147"/>
        <v>4.6494173283783833E-5</v>
      </c>
      <c r="Q9424" t="str">
        <f>IF(SalesData[[#This Row],[Discount]]&gt;0, "Yes", "No")</f>
        <v>Yes</v>
      </c>
      <c r="R9424" t="str">
        <f>TEXT(SalesData[[#This Row],[Order Date]],"mmm-yyyy")</f>
        <v>Mar-2025</v>
      </c>
      <c r="S9424">
        <f>YEAR(SalesData[[#This Row],[Order Date]])*100 + MONTH(SalesData[[#This Row],[Order Date]])</f>
        <v>202503</v>
      </c>
    </row>
    <row r="9425" spans="1:19" x14ac:dyDescent="0.3">
      <c r="A9425" t="s">
        <v>18491</v>
      </c>
      <c r="B9425" s="3">
        <v>45733</v>
      </c>
      <c r="C9425" t="s">
        <v>18492</v>
      </c>
      <c r="D9425" t="s">
        <v>13</v>
      </c>
      <c r="E9425" t="s">
        <v>14</v>
      </c>
      <c r="F9425" t="s">
        <v>31</v>
      </c>
      <c r="G9425">
        <v>6</v>
      </c>
      <c r="H9425" s="5">
        <v>985.07</v>
      </c>
      <c r="I9425" s="5">
        <v>0.25</v>
      </c>
      <c r="J9425" s="5">
        <v>4432.8150000000014</v>
      </c>
      <c r="K9425" s="5">
        <v>286.22361008338169</v>
      </c>
      <c r="L9425">
        <f>YEAR(SalesData[Order Date])</f>
        <v>2025</v>
      </c>
      <c r="M9425">
        <f>MONTH(SalesData[Order Date])</f>
        <v>3</v>
      </c>
      <c r="N9425" t="str">
        <f>TEXT(SalesData[[#This Row],[Order Date]], "mmmm")</f>
        <v>March</v>
      </c>
      <c r="O9425" s="7">
        <f>IF(SalesData[Sales]=0,0,SalesData[Profit]/SalesData[Sales])</f>
        <v>6.4569265823947439E-2</v>
      </c>
      <c r="P9425" s="8">
        <f t="shared" si="147"/>
        <v>4.2298178471242315E-5</v>
      </c>
      <c r="Q9425" t="str">
        <f>IF(SalesData[[#This Row],[Discount]]&gt;0, "Yes", "No")</f>
        <v>Yes</v>
      </c>
      <c r="R9425" t="str">
        <f>TEXT(SalesData[[#This Row],[Order Date]],"mmm-yyyy")</f>
        <v>Mar-2025</v>
      </c>
      <c r="S9425">
        <f>YEAR(SalesData[[#This Row],[Order Date]])*100 + MONTH(SalesData[[#This Row],[Order Date]])</f>
        <v>202503</v>
      </c>
    </row>
    <row r="9426" spans="1:19" x14ac:dyDescent="0.3">
      <c r="A9426" t="s">
        <v>18505</v>
      </c>
      <c r="B9426" s="3">
        <v>45747</v>
      </c>
      <c r="C9426" t="s">
        <v>18506</v>
      </c>
      <c r="D9426" t="s">
        <v>13</v>
      </c>
      <c r="E9426" t="s">
        <v>19</v>
      </c>
      <c r="F9426" t="s">
        <v>31</v>
      </c>
      <c r="G9426">
        <v>2</v>
      </c>
      <c r="H9426" s="5">
        <v>856.19</v>
      </c>
      <c r="I9426" s="5">
        <v>0.18</v>
      </c>
      <c r="J9426" s="5">
        <v>1404.1515999999999</v>
      </c>
      <c r="K9426" s="5">
        <v>418.92665483109943</v>
      </c>
      <c r="L9426">
        <f>YEAR(SalesData[Order Date])</f>
        <v>2025</v>
      </c>
      <c r="M9426">
        <f>MONTH(SalesData[Order Date])</f>
        <v>3</v>
      </c>
      <c r="N9426" t="str">
        <f>TEXT(SalesData[[#This Row],[Order Date]], "mmmm")</f>
        <v>March</v>
      </c>
      <c r="O9426" s="7">
        <f>IF(SalesData[Sales]=0,0,SalesData[Profit]/SalesData[Sales])</f>
        <v>0.29834859343613573</v>
      </c>
      <c r="P9426" s="8">
        <f t="shared" si="147"/>
        <v>1.0511685490370127E-4</v>
      </c>
      <c r="Q9426" t="str">
        <f>IF(SalesData[[#This Row],[Discount]]&gt;0, "Yes", "No")</f>
        <v>Yes</v>
      </c>
      <c r="R9426" t="str">
        <f>TEXT(SalesData[[#This Row],[Order Date]],"mmm-yyyy")</f>
        <v>Mar-2025</v>
      </c>
      <c r="S9426">
        <f>YEAR(SalesData[[#This Row],[Order Date]])*100 + MONTH(SalesData[[#This Row],[Order Date]])</f>
        <v>202503</v>
      </c>
    </row>
    <row r="9427" spans="1:19" x14ac:dyDescent="0.3">
      <c r="A9427" t="s">
        <v>18511</v>
      </c>
      <c r="B9427" s="3">
        <v>45726</v>
      </c>
      <c r="C9427" t="s">
        <v>18512</v>
      </c>
      <c r="D9427" t="s">
        <v>18</v>
      </c>
      <c r="E9427" t="s">
        <v>26</v>
      </c>
      <c r="F9427" t="s">
        <v>27</v>
      </c>
      <c r="G9427">
        <v>3</v>
      </c>
      <c r="H9427" s="5">
        <v>900.63</v>
      </c>
      <c r="I9427" s="5">
        <v>0.11</v>
      </c>
      <c r="J9427" s="5">
        <v>2404.6821</v>
      </c>
      <c r="K9427" s="5">
        <v>376.60158964256749</v>
      </c>
      <c r="L9427">
        <f>YEAR(SalesData[Order Date])</f>
        <v>2025</v>
      </c>
      <c r="M9427">
        <f>MONTH(SalesData[Order Date])</f>
        <v>3</v>
      </c>
      <c r="N9427" t="str">
        <f>TEXT(SalesData[[#This Row],[Order Date]], "mmmm")</f>
        <v>March</v>
      </c>
      <c r="O9427" s="7">
        <f>IF(SalesData[Sales]=0,0,SalesData[Profit]/SalesData[Sales])</f>
        <v>0.15661179897441224</v>
      </c>
      <c r="P9427" s="8">
        <f t="shared" si="147"/>
        <v>4.0712242171220888E-5</v>
      </c>
      <c r="Q9427" t="str">
        <f>IF(SalesData[[#This Row],[Discount]]&gt;0, "Yes", "No")</f>
        <v>Yes</v>
      </c>
      <c r="R9427" t="str">
        <f>TEXT(SalesData[[#This Row],[Order Date]],"mmm-yyyy")</f>
        <v>Mar-2025</v>
      </c>
      <c r="S9427">
        <f>YEAR(SalesData[[#This Row],[Order Date]])*100 + MONTH(SalesData[[#This Row],[Order Date]])</f>
        <v>202503</v>
      </c>
    </row>
    <row r="9428" spans="1:19" x14ac:dyDescent="0.3">
      <c r="A9428" t="s">
        <v>18651</v>
      </c>
      <c r="B9428" s="3">
        <v>45723</v>
      </c>
      <c r="C9428" t="s">
        <v>18652</v>
      </c>
      <c r="D9428" t="s">
        <v>18</v>
      </c>
      <c r="E9428" t="s">
        <v>26</v>
      </c>
      <c r="F9428" t="s">
        <v>53</v>
      </c>
      <c r="G9428">
        <v>1</v>
      </c>
      <c r="H9428" s="5">
        <v>974.51</v>
      </c>
      <c r="I9428" s="5">
        <v>0.06</v>
      </c>
      <c r="J9428" s="5">
        <v>916.03939999999989</v>
      </c>
      <c r="K9428" s="5">
        <v>195.8009895418748</v>
      </c>
      <c r="L9428">
        <f>YEAR(SalesData[Order Date])</f>
        <v>2025</v>
      </c>
      <c r="M9428">
        <f>MONTH(SalesData[Order Date])</f>
        <v>3</v>
      </c>
      <c r="N9428" t="str">
        <f>TEXT(SalesData[[#This Row],[Order Date]], "mmmm")</f>
        <v>March</v>
      </c>
      <c r="O9428" s="7">
        <f>IF(SalesData[Sales]=0,0,SalesData[Profit]/SalesData[Sales])</f>
        <v>0.21374734486516062</v>
      </c>
      <c r="P9428" s="8">
        <f t="shared" si="147"/>
        <v>6.1569404110783878E-5</v>
      </c>
      <c r="Q9428" t="str">
        <f>IF(SalesData[[#This Row],[Discount]]&gt;0, "Yes", "No")</f>
        <v>Yes</v>
      </c>
      <c r="R9428" t="str">
        <f>TEXT(SalesData[[#This Row],[Order Date]],"mmm-yyyy")</f>
        <v>Mar-2025</v>
      </c>
      <c r="S9428">
        <f>YEAR(SalesData[[#This Row],[Order Date]])*100 + MONTH(SalesData[[#This Row],[Order Date]])</f>
        <v>202503</v>
      </c>
    </row>
    <row r="9429" spans="1:19" x14ac:dyDescent="0.3">
      <c r="A9429" t="s">
        <v>18665</v>
      </c>
      <c r="B9429" s="3">
        <v>45717</v>
      </c>
      <c r="C9429" t="s">
        <v>18666</v>
      </c>
      <c r="D9429" t="s">
        <v>13</v>
      </c>
      <c r="E9429" t="s">
        <v>19</v>
      </c>
      <c r="F9429" t="s">
        <v>31</v>
      </c>
      <c r="G9429">
        <v>5</v>
      </c>
      <c r="H9429" s="5">
        <v>58.85</v>
      </c>
      <c r="I9429" s="5">
        <v>0.16</v>
      </c>
      <c r="J9429" s="5">
        <v>247.17</v>
      </c>
      <c r="K9429" s="5">
        <v>28.39719207982828</v>
      </c>
      <c r="L9429">
        <f>YEAR(SalesData[Order Date])</f>
        <v>2025</v>
      </c>
      <c r="M9429">
        <f>MONTH(SalesData[Order Date])</f>
        <v>3</v>
      </c>
      <c r="N9429" t="str">
        <f>TEXT(SalesData[[#This Row],[Order Date]], "mmmm")</f>
        <v>March</v>
      </c>
      <c r="O9429" s="7">
        <f>IF(SalesData[Sales]=0,0,SalesData[Profit]/SalesData[Sales])</f>
        <v>0.11488931536929353</v>
      </c>
      <c r="P9429" s="8">
        <f t="shared" si="147"/>
        <v>5.4375531011045027E-4</v>
      </c>
      <c r="Q9429" t="str">
        <f>IF(SalesData[[#This Row],[Discount]]&gt;0, "Yes", "No")</f>
        <v>Yes</v>
      </c>
      <c r="R9429" t="str">
        <f>TEXT(SalesData[[#This Row],[Order Date]],"mmm-yyyy")</f>
        <v>Mar-2025</v>
      </c>
      <c r="S9429">
        <f>YEAR(SalesData[[#This Row],[Order Date]])*100 + MONTH(SalesData[[#This Row],[Order Date]])</f>
        <v>202503</v>
      </c>
    </row>
    <row r="9430" spans="1:19" x14ac:dyDescent="0.3">
      <c r="A9430" t="s">
        <v>18776</v>
      </c>
      <c r="B9430" s="3">
        <v>45727</v>
      </c>
      <c r="C9430" t="s">
        <v>18777</v>
      </c>
      <c r="D9430" t="s">
        <v>23</v>
      </c>
      <c r="E9430" t="s">
        <v>19</v>
      </c>
      <c r="F9430" t="s">
        <v>44</v>
      </c>
      <c r="G9430">
        <v>3</v>
      </c>
      <c r="H9430" s="5">
        <v>134.33000000000001</v>
      </c>
      <c r="I9430" s="5">
        <v>0.11</v>
      </c>
      <c r="J9430" s="5">
        <v>358.66109999999998</v>
      </c>
      <c r="K9430" s="5">
        <v>70.637312872879548</v>
      </c>
      <c r="L9430">
        <f>YEAR(SalesData[Order Date])</f>
        <v>2025</v>
      </c>
      <c r="M9430">
        <f>MONTH(SalesData[Order Date])</f>
        <v>3</v>
      </c>
      <c r="N9430" t="str">
        <f>TEXT(SalesData[[#This Row],[Order Date]], "mmmm")</f>
        <v>March</v>
      </c>
      <c r="O9430" s="7">
        <f>IF(SalesData[Sales]=0,0,SalesData[Profit]/SalesData[Sales])</f>
        <v>0.19694723758132551</v>
      </c>
      <c r="P9430" s="8">
        <f t="shared" si="147"/>
        <v>2.7295962678974665E-4</v>
      </c>
      <c r="Q9430" t="str">
        <f>IF(SalesData[[#This Row],[Discount]]&gt;0, "Yes", "No")</f>
        <v>Yes</v>
      </c>
      <c r="R9430" t="str">
        <f>TEXT(SalesData[[#This Row],[Order Date]],"mmm-yyyy")</f>
        <v>Mar-2025</v>
      </c>
      <c r="S9430">
        <f>YEAR(SalesData[[#This Row],[Order Date]])*100 + MONTH(SalesData[[#This Row],[Order Date]])</f>
        <v>202503</v>
      </c>
    </row>
    <row r="9431" spans="1:19" x14ac:dyDescent="0.3">
      <c r="A9431" t="s">
        <v>18944</v>
      </c>
      <c r="B9431" s="3">
        <v>45743</v>
      </c>
      <c r="C9431" t="s">
        <v>18945</v>
      </c>
      <c r="D9431" t="s">
        <v>23</v>
      </c>
      <c r="E9431" t="s">
        <v>14</v>
      </c>
      <c r="F9431" t="s">
        <v>27</v>
      </c>
      <c r="G9431">
        <v>6</v>
      </c>
      <c r="H9431" s="5">
        <v>358.74</v>
      </c>
      <c r="I9431" s="5">
        <v>0.26</v>
      </c>
      <c r="J9431" s="5">
        <v>1592.8055999999999</v>
      </c>
      <c r="K9431" s="5">
        <v>209.39521984140859</v>
      </c>
      <c r="L9431">
        <f>YEAR(SalesData[Order Date])</f>
        <v>2025</v>
      </c>
      <c r="M9431">
        <f>MONTH(SalesData[Order Date])</f>
        <v>3</v>
      </c>
      <c r="N9431" t="str">
        <f>TEXT(SalesData[[#This Row],[Order Date]], "mmmm")</f>
        <v>March</v>
      </c>
      <c r="O9431" s="7">
        <f>IF(SalesData[Sales]=0,0,SalesData[Profit]/SalesData[Sales])</f>
        <v>0.13146313639367455</v>
      </c>
      <c r="P9431" s="8">
        <f t="shared" si="147"/>
        <v>1.2079314638270986E-4</v>
      </c>
      <c r="Q9431" t="str">
        <f>IF(SalesData[[#This Row],[Discount]]&gt;0, "Yes", "No")</f>
        <v>Yes</v>
      </c>
      <c r="R9431" t="str">
        <f>TEXT(SalesData[[#This Row],[Order Date]],"mmm-yyyy")</f>
        <v>Mar-2025</v>
      </c>
      <c r="S9431">
        <f>YEAR(SalesData[[#This Row],[Order Date]])*100 + MONTH(SalesData[[#This Row],[Order Date]])</f>
        <v>202503</v>
      </c>
    </row>
    <row r="9432" spans="1:19" x14ac:dyDescent="0.3">
      <c r="A9432" t="s">
        <v>18957</v>
      </c>
      <c r="B9432" s="3">
        <v>45726</v>
      </c>
      <c r="C9432" t="s">
        <v>18958</v>
      </c>
      <c r="D9432" t="s">
        <v>18</v>
      </c>
      <c r="E9432" t="s">
        <v>14</v>
      </c>
      <c r="F9432" t="s">
        <v>34</v>
      </c>
      <c r="G9432">
        <v>3</v>
      </c>
      <c r="H9432" s="5">
        <v>791.34</v>
      </c>
      <c r="I9432" s="5">
        <v>0.18</v>
      </c>
      <c r="J9432" s="5">
        <v>1946.6964</v>
      </c>
      <c r="K9432" s="5">
        <v>195.14976931404109</v>
      </c>
      <c r="L9432">
        <f>YEAR(SalesData[Order Date])</f>
        <v>2025</v>
      </c>
      <c r="M9432">
        <f>MONTH(SalesData[Order Date])</f>
        <v>3</v>
      </c>
      <c r="N9432" t="str">
        <f>TEXT(SalesData[[#This Row],[Order Date]], "mmmm")</f>
        <v>March</v>
      </c>
      <c r="O9432" s="7">
        <f>IF(SalesData[Sales]=0,0,SalesData[Profit]/SalesData[Sales])</f>
        <v>0.1002466380037694</v>
      </c>
      <c r="P9432" s="8">
        <f t="shared" si="147"/>
        <v>7.5820759724012435E-5</v>
      </c>
      <c r="Q9432" t="str">
        <f>IF(SalesData[[#This Row],[Discount]]&gt;0, "Yes", "No")</f>
        <v>Yes</v>
      </c>
      <c r="R9432" t="str">
        <f>TEXT(SalesData[[#This Row],[Order Date]],"mmm-yyyy")</f>
        <v>Mar-2025</v>
      </c>
      <c r="S9432">
        <f>YEAR(SalesData[[#This Row],[Order Date]])*100 + MONTH(SalesData[[#This Row],[Order Date]])</f>
        <v>202503</v>
      </c>
    </row>
    <row r="9433" spans="1:19" x14ac:dyDescent="0.3">
      <c r="A9433" t="s">
        <v>18994</v>
      </c>
      <c r="B9433" s="3">
        <v>45723</v>
      </c>
      <c r="C9433" t="s">
        <v>18995</v>
      </c>
      <c r="D9433" t="s">
        <v>13</v>
      </c>
      <c r="E9433" t="s">
        <v>26</v>
      </c>
      <c r="F9433" t="s">
        <v>39</v>
      </c>
      <c r="G9433">
        <v>4</v>
      </c>
      <c r="H9433" s="5">
        <v>928.81</v>
      </c>
      <c r="I9433" s="5">
        <v>0.17</v>
      </c>
      <c r="J9433" s="5">
        <v>3083.6491999999998</v>
      </c>
      <c r="K9433" s="5">
        <v>447.24822488179962</v>
      </c>
      <c r="L9433">
        <f>YEAR(SalesData[Order Date])</f>
        <v>2025</v>
      </c>
      <c r="M9433">
        <f>MONTH(SalesData[Order Date])</f>
        <v>3</v>
      </c>
      <c r="N9433" t="str">
        <f>TEXT(SalesData[[#This Row],[Order Date]], "mmmm")</f>
        <v>March</v>
      </c>
      <c r="O9433" s="7">
        <f>IF(SalesData[Sales]=0,0,SalesData[Profit]/SalesData[Sales])</f>
        <v>0.14503862011340318</v>
      </c>
      <c r="P9433" s="8">
        <f t="shared" si="147"/>
        <v>4.5757474618059673E-5</v>
      </c>
      <c r="Q9433" t="str">
        <f>IF(SalesData[[#This Row],[Discount]]&gt;0, "Yes", "No")</f>
        <v>Yes</v>
      </c>
      <c r="R9433" t="str">
        <f>TEXT(SalesData[[#This Row],[Order Date]],"mmm-yyyy")</f>
        <v>Mar-2025</v>
      </c>
      <c r="S9433">
        <f>YEAR(SalesData[[#This Row],[Order Date]])*100 + MONTH(SalesData[[#This Row],[Order Date]])</f>
        <v>202503</v>
      </c>
    </row>
    <row r="9434" spans="1:19" x14ac:dyDescent="0.3">
      <c r="A9434" t="s">
        <v>19005</v>
      </c>
      <c r="B9434" s="3">
        <v>45736</v>
      </c>
      <c r="C9434" t="s">
        <v>19006</v>
      </c>
      <c r="D9434" t="s">
        <v>13</v>
      </c>
      <c r="E9434" t="s">
        <v>26</v>
      </c>
      <c r="F9434" t="s">
        <v>44</v>
      </c>
      <c r="G9434">
        <v>2</v>
      </c>
      <c r="H9434" s="5">
        <v>162.22</v>
      </c>
      <c r="I9434" s="5">
        <v>0.09</v>
      </c>
      <c r="J9434" s="5">
        <v>295.24040000000002</v>
      </c>
      <c r="K9434" s="5">
        <v>21.192752474949319</v>
      </c>
      <c r="L9434">
        <f>YEAR(SalesData[Order Date])</f>
        <v>2025</v>
      </c>
      <c r="M9434">
        <f>MONTH(SalesData[Order Date])</f>
        <v>3</v>
      </c>
      <c r="N9434" t="str">
        <f>TEXT(SalesData[[#This Row],[Order Date]], "mmmm")</f>
        <v>March</v>
      </c>
      <c r="O9434" s="7">
        <f>IF(SalesData[Sales]=0,0,SalesData[Profit]/SalesData[Sales])</f>
        <v>7.1781343186600871E-2</v>
      </c>
      <c r="P9434" s="8">
        <f t="shared" si="147"/>
        <v>2.774010602884971E-4</v>
      </c>
      <c r="Q9434" t="str">
        <f>IF(SalesData[[#This Row],[Discount]]&gt;0, "Yes", "No")</f>
        <v>Yes</v>
      </c>
      <c r="R9434" t="str">
        <f>TEXT(SalesData[[#This Row],[Order Date]],"mmm-yyyy")</f>
        <v>Mar-2025</v>
      </c>
      <c r="S9434">
        <f>YEAR(SalesData[[#This Row],[Order Date]])*100 + MONTH(SalesData[[#This Row],[Order Date]])</f>
        <v>202503</v>
      </c>
    </row>
    <row r="9435" spans="1:19" x14ac:dyDescent="0.3">
      <c r="A9435" t="s">
        <v>19009</v>
      </c>
      <c r="B9435" s="3">
        <v>45742</v>
      </c>
      <c r="C9435" t="s">
        <v>19010</v>
      </c>
      <c r="D9435" t="s">
        <v>13</v>
      </c>
      <c r="E9435" t="s">
        <v>26</v>
      </c>
      <c r="F9435" t="s">
        <v>31</v>
      </c>
      <c r="G9435">
        <v>3</v>
      </c>
      <c r="H9435" s="5">
        <v>436.27</v>
      </c>
      <c r="I9435" s="5">
        <v>0.22</v>
      </c>
      <c r="J9435" s="5">
        <v>1020.8718</v>
      </c>
      <c r="K9435" s="5">
        <v>60.045053290024121</v>
      </c>
      <c r="L9435">
        <f>YEAR(SalesData[Order Date])</f>
        <v>2025</v>
      </c>
      <c r="M9435">
        <f>MONTH(SalesData[Order Date])</f>
        <v>3</v>
      </c>
      <c r="N9435" t="str">
        <f>TEXT(SalesData[[#This Row],[Order Date]], "mmmm")</f>
        <v>March</v>
      </c>
      <c r="O9435" s="7">
        <f>IF(SalesData[Sales]=0,0,SalesData[Profit]/SalesData[Sales])</f>
        <v>5.881742770250302E-2</v>
      </c>
      <c r="P9435" s="8">
        <f t="shared" si="147"/>
        <v>1.680916252168E-4</v>
      </c>
      <c r="Q9435" t="str">
        <f>IF(SalesData[[#This Row],[Discount]]&gt;0, "Yes", "No")</f>
        <v>Yes</v>
      </c>
      <c r="R9435" t="str">
        <f>TEXT(SalesData[[#This Row],[Order Date]],"mmm-yyyy")</f>
        <v>Mar-2025</v>
      </c>
      <c r="S9435">
        <f>YEAR(SalesData[[#This Row],[Order Date]])*100 + MONTH(SalesData[[#This Row],[Order Date]])</f>
        <v>202503</v>
      </c>
    </row>
    <row r="9436" spans="1:19" x14ac:dyDescent="0.3">
      <c r="A9436" t="s">
        <v>19094</v>
      </c>
      <c r="B9436" s="3">
        <v>45725</v>
      </c>
      <c r="C9436" t="s">
        <v>19095</v>
      </c>
      <c r="D9436" t="s">
        <v>18</v>
      </c>
      <c r="E9436" t="s">
        <v>14</v>
      </c>
      <c r="F9436" t="s">
        <v>53</v>
      </c>
      <c r="G9436">
        <v>3</v>
      </c>
      <c r="H9436" s="5">
        <v>712.86</v>
      </c>
      <c r="I9436" s="5">
        <v>0.26</v>
      </c>
      <c r="J9436" s="5">
        <v>1582.5491999999999</v>
      </c>
      <c r="K9436" s="5">
        <v>322.18280104737698</v>
      </c>
      <c r="L9436">
        <f>YEAR(SalesData[Order Date])</f>
        <v>2025</v>
      </c>
      <c r="M9436">
        <f>MONTH(SalesData[Order Date])</f>
        <v>3</v>
      </c>
      <c r="N9436" t="str">
        <f>TEXT(SalesData[[#This Row],[Order Date]], "mmmm")</f>
        <v>March</v>
      </c>
      <c r="O9436" s="7">
        <f>IF(SalesData[Sales]=0,0,SalesData[Profit]/SalesData[Sales])</f>
        <v>0.20358469806017848</v>
      </c>
      <c r="P9436" s="8">
        <f t="shared" si="147"/>
        <v>1.2157599902739202E-4</v>
      </c>
      <c r="Q9436" t="str">
        <f>IF(SalesData[[#This Row],[Discount]]&gt;0, "Yes", "No")</f>
        <v>Yes</v>
      </c>
      <c r="R9436" t="str">
        <f>TEXT(SalesData[[#This Row],[Order Date]],"mmm-yyyy")</f>
        <v>Mar-2025</v>
      </c>
      <c r="S9436">
        <f>YEAR(SalesData[[#This Row],[Order Date]])*100 + MONTH(SalesData[[#This Row],[Order Date]])</f>
        <v>202503</v>
      </c>
    </row>
    <row r="9437" spans="1:19" x14ac:dyDescent="0.3">
      <c r="A9437" t="s">
        <v>19098</v>
      </c>
      <c r="B9437" s="3">
        <v>45722</v>
      </c>
      <c r="C9437" t="s">
        <v>19099</v>
      </c>
      <c r="D9437" t="s">
        <v>23</v>
      </c>
      <c r="E9437" t="s">
        <v>19</v>
      </c>
      <c r="F9437" t="s">
        <v>31</v>
      </c>
      <c r="G9437">
        <v>9</v>
      </c>
      <c r="H9437" s="5">
        <v>188.28</v>
      </c>
      <c r="I9437" s="5">
        <v>0.1</v>
      </c>
      <c r="J9437" s="5">
        <v>1525.068</v>
      </c>
      <c r="K9437" s="5">
        <v>246.43923455280799</v>
      </c>
      <c r="L9437">
        <f>YEAR(SalesData[Order Date])</f>
        <v>2025</v>
      </c>
      <c r="M9437">
        <f>MONTH(SalesData[Order Date])</f>
        <v>3</v>
      </c>
      <c r="N9437" t="str">
        <f>TEXT(SalesData[[#This Row],[Order Date]], "mmmm")</f>
        <v>March</v>
      </c>
      <c r="O9437" s="7">
        <f>IF(SalesData[Sales]=0,0,SalesData[Profit]/SalesData[Sales])</f>
        <v>0.16159229264059569</v>
      </c>
      <c r="P9437" s="8">
        <f t="shared" si="147"/>
        <v>5.9013762009300574E-5</v>
      </c>
      <c r="Q9437" t="str">
        <f>IF(SalesData[[#This Row],[Discount]]&gt;0, "Yes", "No")</f>
        <v>Yes</v>
      </c>
      <c r="R9437" t="str">
        <f>TEXT(SalesData[[#This Row],[Order Date]],"mmm-yyyy")</f>
        <v>Mar-2025</v>
      </c>
      <c r="S9437">
        <f>YEAR(SalesData[[#This Row],[Order Date]])*100 + MONTH(SalesData[[#This Row],[Order Date]])</f>
        <v>202503</v>
      </c>
    </row>
    <row r="9438" spans="1:19" x14ac:dyDescent="0.3">
      <c r="A9438" t="s">
        <v>19186</v>
      </c>
      <c r="B9438" s="3">
        <v>45736</v>
      </c>
      <c r="C9438" t="s">
        <v>19187</v>
      </c>
      <c r="D9438" t="s">
        <v>18</v>
      </c>
      <c r="E9438" t="s">
        <v>19</v>
      </c>
      <c r="F9438" t="s">
        <v>44</v>
      </c>
      <c r="G9438">
        <v>2</v>
      </c>
      <c r="H9438" s="5">
        <v>252.17</v>
      </c>
      <c r="I9438" s="5">
        <v>0.16</v>
      </c>
      <c r="J9438" s="5">
        <v>423.64559999999989</v>
      </c>
      <c r="K9438" s="5">
        <v>59.858845169070179</v>
      </c>
      <c r="L9438">
        <f>YEAR(SalesData[Order Date])</f>
        <v>2025</v>
      </c>
      <c r="M9438">
        <f>MONTH(SalesData[Order Date])</f>
        <v>3</v>
      </c>
      <c r="N9438" t="str">
        <f>TEXT(SalesData[[#This Row],[Order Date]], "mmmm")</f>
        <v>March</v>
      </c>
      <c r="O9438" s="7">
        <f>IF(SalesData[Sales]=0,0,SalesData[Profit]/SalesData[Sales])</f>
        <v>0.14129462260217077</v>
      </c>
      <c r="P9438" s="8">
        <f t="shared" si="147"/>
        <v>3.172463020977912E-4</v>
      </c>
      <c r="Q9438" t="str">
        <f>IF(SalesData[[#This Row],[Discount]]&gt;0, "Yes", "No")</f>
        <v>Yes</v>
      </c>
      <c r="R9438" t="str">
        <f>TEXT(SalesData[[#This Row],[Order Date]],"mmm-yyyy")</f>
        <v>Mar-2025</v>
      </c>
      <c r="S9438">
        <f>YEAR(SalesData[[#This Row],[Order Date]])*100 + MONTH(SalesData[[#This Row],[Order Date]])</f>
        <v>202503</v>
      </c>
    </row>
    <row r="9439" spans="1:19" x14ac:dyDescent="0.3">
      <c r="A9439" t="s">
        <v>19204</v>
      </c>
      <c r="B9439" s="3">
        <v>45739</v>
      </c>
      <c r="C9439" t="s">
        <v>19205</v>
      </c>
      <c r="D9439" t="s">
        <v>30</v>
      </c>
      <c r="E9439" t="s">
        <v>19</v>
      </c>
      <c r="F9439" t="s">
        <v>53</v>
      </c>
      <c r="G9439">
        <v>8</v>
      </c>
      <c r="H9439" s="5">
        <v>266.77999999999997</v>
      </c>
      <c r="I9439" s="5">
        <v>0.25</v>
      </c>
      <c r="J9439" s="5">
        <v>1600.68</v>
      </c>
      <c r="K9439" s="5">
        <v>380.44739974130488</v>
      </c>
      <c r="L9439">
        <f>YEAR(SalesData[Order Date])</f>
        <v>2025</v>
      </c>
      <c r="M9439">
        <f>MONTH(SalesData[Order Date])</f>
        <v>3</v>
      </c>
      <c r="N9439" t="str">
        <f>TEXT(SalesData[[#This Row],[Order Date]], "mmmm")</f>
        <v>March</v>
      </c>
      <c r="O9439" s="7">
        <f>IF(SalesData[Sales]=0,0,SalesData[Profit]/SalesData[Sales])</f>
        <v>0.23767861142845845</v>
      </c>
      <c r="P9439" s="8">
        <f t="shared" si="147"/>
        <v>1.1713771647050005E-4</v>
      </c>
      <c r="Q9439" t="str">
        <f>IF(SalesData[[#This Row],[Discount]]&gt;0, "Yes", "No")</f>
        <v>Yes</v>
      </c>
      <c r="R9439" t="str">
        <f>TEXT(SalesData[[#This Row],[Order Date]],"mmm-yyyy")</f>
        <v>Mar-2025</v>
      </c>
      <c r="S9439">
        <f>YEAR(SalesData[[#This Row],[Order Date]])*100 + MONTH(SalesData[[#This Row],[Order Date]])</f>
        <v>202503</v>
      </c>
    </row>
    <row r="9440" spans="1:19" x14ac:dyDescent="0.3">
      <c r="A9440" t="s">
        <v>19232</v>
      </c>
      <c r="B9440" s="3">
        <v>45733</v>
      </c>
      <c r="C9440" t="s">
        <v>19233</v>
      </c>
      <c r="D9440" t="s">
        <v>13</v>
      </c>
      <c r="E9440" t="s">
        <v>14</v>
      </c>
      <c r="F9440" t="s">
        <v>91</v>
      </c>
      <c r="G9440">
        <v>7</v>
      </c>
      <c r="H9440" s="5">
        <v>227.64</v>
      </c>
      <c r="I9440" s="5">
        <v>0.11</v>
      </c>
      <c r="J9440" s="5">
        <v>1418.1972000000001</v>
      </c>
      <c r="K9440" s="5">
        <v>276.86832684864839</v>
      </c>
      <c r="L9440">
        <f>YEAR(SalesData[Order Date])</f>
        <v>2025</v>
      </c>
      <c r="M9440">
        <f>MONTH(SalesData[Order Date])</f>
        <v>3</v>
      </c>
      <c r="N9440" t="str">
        <f>TEXT(SalesData[[#This Row],[Order Date]], "mmmm")</f>
        <v>March</v>
      </c>
      <c r="O9440" s="7">
        <f>IF(SalesData[Sales]=0,0,SalesData[Profit]/SalesData[Sales])</f>
        <v>0.19522554892129837</v>
      </c>
      <c r="P9440" s="8">
        <f t="shared" si="147"/>
        <v>6.9031302557923536E-5</v>
      </c>
      <c r="Q9440" t="str">
        <f>IF(SalesData[[#This Row],[Discount]]&gt;0, "Yes", "No")</f>
        <v>Yes</v>
      </c>
      <c r="R9440" t="str">
        <f>TEXT(SalesData[[#This Row],[Order Date]],"mmm-yyyy")</f>
        <v>Mar-2025</v>
      </c>
      <c r="S9440">
        <f>YEAR(SalesData[[#This Row],[Order Date]])*100 + MONTH(SalesData[[#This Row],[Order Date]])</f>
        <v>202503</v>
      </c>
    </row>
    <row r="9441" spans="1:19" x14ac:dyDescent="0.3">
      <c r="A9441" t="s">
        <v>19307</v>
      </c>
      <c r="B9441" s="3">
        <v>45733</v>
      </c>
      <c r="C9441" t="s">
        <v>19308</v>
      </c>
      <c r="D9441" t="s">
        <v>18</v>
      </c>
      <c r="E9441" t="s">
        <v>14</v>
      </c>
      <c r="F9441" t="s">
        <v>15</v>
      </c>
      <c r="G9441">
        <v>1</v>
      </c>
      <c r="H9441" s="5">
        <v>530.35</v>
      </c>
      <c r="I9441" s="5">
        <v>7.0000000000000007E-2</v>
      </c>
      <c r="J9441" s="5">
        <v>493.22550000000001</v>
      </c>
      <c r="K9441" s="5">
        <v>131.6146854918567</v>
      </c>
      <c r="L9441">
        <f>YEAR(SalesData[Order Date])</f>
        <v>2025</v>
      </c>
      <c r="M9441">
        <f>MONTH(SalesData[Order Date])</f>
        <v>3</v>
      </c>
      <c r="N9441" t="str">
        <f>TEXT(SalesData[[#This Row],[Order Date]], "mmmm")</f>
        <v>March</v>
      </c>
      <c r="O9441" s="7">
        <f>IF(SalesData[Sales]=0,0,SalesData[Profit]/SalesData[Sales])</f>
        <v>0.26684485188186075</v>
      </c>
      <c r="P9441" s="8">
        <f t="shared" si="147"/>
        <v>1.3198830960686341E-4</v>
      </c>
      <c r="Q9441" t="str">
        <f>IF(SalesData[[#This Row],[Discount]]&gt;0, "Yes", "No")</f>
        <v>Yes</v>
      </c>
      <c r="R9441" t="str">
        <f>TEXT(SalesData[[#This Row],[Order Date]],"mmm-yyyy")</f>
        <v>Mar-2025</v>
      </c>
      <c r="S9441">
        <f>YEAR(SalesData[[#This Row],[Order Date]])*100 + MONTH(SalesData[[#This Row],[Order Date]])</f>
        <v>202503</v>
      </c>
    </row>
    <row r="9442" spans="1:19" x14ac:dyDescent="0.3">
      <c r="A9442" t="s">
        <v>45</v>
      </c>
      <c r="B9442" s="3">
        <v>45763</v>
      </c>
      <c r="C9442" t="s">
        <v>46</v>
      </c>
      <c r="D9442" t="s">
        <v>30</v>
      </c>
      <c r="E9442" t="s">
        <v>19</v>
      </c>
      <c r="F9442" t="s">
        <v>31</v>
      </c>
      <c r="G9442">
        <v>7</v>
      </c>
      <c r="H9442" s="5">
        <v>701.87</v>
      </c>
      <c r="I9442" s="5">
        <v>0.14000000000000001</v>
      </c>
      <c r="J9442" s="5">
        <v>4225.2574000000004</v>
      </c>
      <c r="K9442" s="5">
        <v>815.82462927798667</v>
      </c>
      <c r="L9442">
        <f>YEAR(SalesData[Order Date])</f>
        <v>2025</v>
      </c>
      <c r="M9442">
        <f>MONTH(SalesData[Order Date])</f>
        <v>4</v>
      </c>
      <c r="N9442" t="str">
        <f>TEXT(SalesData[[#This Row],[Order Date]], "mmmm")</f>
        <v>April</v>
      </c>
      <c r="O9442" s="7">
        <f>IF(SalesData[Sales]=0,0,SalesData[Profit]/SalesData[Sales])</f>
        <v>0.19308282361164236</v>
      </c>
      <c r="P9442" s="8">
        <f t="shared" si="147"/>
        <v>2.849530539843561E-5</v>
      </c>
      <c r="Q9442" t="str">
        <f>IF(SalesData[[#This Row],[Discount]]&gt;0, "Yes", "No")</f>
        <v>Yes</v>
      </c>
      <c r="R9442" t="str">
        <f>TEXT(SalesData[[#This Row],[Order Date]],"mmm-yyyy")</f>
        <v>Apr-2025</v>
      </c>
      <c r="S9442">
        <f>YEAR(SalesData[[#This Row],[Order Date]])*100 + MONTH(SalesData[[#This Row],[Order Date]])</f>
        <v>202504</v>
      </c>
    </row>
    <row r="9443" spans="1:19" x14ac:dyDescent="0.3">
      <c r="A9443" t="s">
        <v>67</v>
      </c>
      <c r="B9443" s="3">
        <v>45772</v>
      </c>
      <c r="C9443" t="s">
        <v>68</v>
      </c>
      <c r="D9443" t="s">
        <v>13</v>
      </c>
      <c r="E9443" t="s">
        <v>26</v>
      </c>
      <c r="F9443" t="s">
        <v>15</v>
      </c>
      <c r="G9443">
        <v>5</v>
      </c>
      <c r="H9443" s="5">
        <v>308.19</v>
      </c>
      <c r="I9443" s="5">
        <v>0.19</v>
      </c>
      <c r="J9443" s="5">
        <v>1248.1695</v>
      </c>
      <c r="K9443" s="5">
        <v>75.855513252646105</v>
      </c>
      <c r="L9443">
        <f>YEAR(SalesData[Order Date])</f>
        <v>2025</v>
      </c>
      <c r="M9443">
        <f>MONTH(SalesData[Order Date])</f>
        <v>4</v>
      </c>
      <c r="N9443" t="str">
        <f>TEXT(SalesData[[#This Row],[Order Date]], "mmmm")</f>
        <v>April</v>
      </c>
      <c r="O9443" s="7">
        <f>IF(SalesData[Sales]=0,0,SalesData[Profit]/SalesData[Sales])</f>
        <v>6.0773407179590677E-2</v>
      </c>
      <c r="P9443" s="8">
        <f t="shared" si="147"/>
        <v>1.2330056134202927E-4</v>
      </c>
      <c r="Q9443" t="str">
        <f>IF(SalesData[[#This Row],[Discount]]&gt;0, "Yes", "No")</f>
        <v>Yes</v>
      </c>
      <c r="R9443" t="str">
        <f>TEXT(SalesData[[#This Row],[Order Date]],"mmm-yyyy")</f>
        <v>Apr-2025</v>
      </c>
      <c r="S9443">
        <f>YEAR(SalesData[[#This Row],[Order Date]])*100 + MONTH(SalesData[[#This Row],[Order Date]])</f>
        <v>202504</v>
      </c>
    </row>
    <row r="9444" spans="1:19" x14ac:dyDescent="0.3">
      <c r="A9444" t="s">
        <v>144</v>
      </c>
      <c r="B9444" s="3">
        <v>45755</v>
      </c>
      <c r="C9444" t="s">
        <v>145</v>
      </c>
      <c r="D9444" t="s">
        <v>18</v>
      </c>
      <c r="E9444" t="s">
        <v>26</v>
      </c>
      <c r="F9444" t="s">
        <v>62</v>
      </c>
      <c r="G9444">
        <v>7</v>
      </c>
      <c r="H9444" s="5">
        <v>209.65</v>
      </c>
      <c r="I9444" s="5">
        <v>0.12</v>
      </c>
      <c r="J9444" s="5">
        <v>1291.444</v>
      </c>
      <c r="K9444" s="5">
        <v>184.5848332961591</v>
      </c>
      <c r="L9444">
        <f>YEAR(SalesData[Order Date])</f>
        <v>2025</v>
      </c>
      <c r="M9444">
        <f>MONTH(SalesData[Order Date])</f>
        <v>4</v>
      </c>
      <c r="N9444" t="str">
        <f>TEXT(SalesData[[#This Row],[Order Date]], "mmmm")</f>
        <v>April</v>
      </c>
      <c r="O9444" s="7">
        <f>IF(SalesData[Sales]=0,0,SalesData[Profit]/SalesData[Sales])</f>
        <v>0.14292902618786343</v>
      </c>
      <c r="P9444" s="8">
        <f t="shared" si="147"/>
        <v>8.1768934618922694E-5</v>
      </c>
      <c r="Q9444" t="str">
        <f>IF(SalesData[[#This Row],[Discount]]&gt;0, "Yes", "No")</f>
        <v>Yes</v>
      </c>
      <c r="R9444" t="str">
        <f>TEXT(SalesData[[#This Row],[Order Date]],"mmm-yyyy")</f>
        <v>Apr-2025</v>
      </c>
      <c r="S9444">
        <f>YEAR(SalesData[[#This Row],[Order Date]])*100 + MONTH(SalesData[[#This Row],[Order Date]])</f>
        <v>202504</v>
      </c>
    </row>
    <row r="9445" spans="1:19" x14ac:dyDescent="0.3">
      <c r="A9445" t="s">
        <v>186</v>
      </c>
      <c r="B9445" s="3">
        <v>45754</v>
      </c>
      <c r="C9445" t="s">
        <v>187</v>
      </c>
      <c r="D9445" t="s">
        <v>13</v>
      </c>
      <c r="E9445" t="s">
        <v>26</v>
      </c>
      <c r="F9445" t="s">
        <v>91</v>
      </c>
      <c r="G9445">
        <v>8</v>
      </c>
      <c r="H9445" s="5">
        <v>699.44</v>
      </c>
      <c r="I9445" s="5">
        <v>0.17</v>
      </c>
      <c r="J9445" s="5">
        <v>4644.2816000000003</v>
      </c>
      <c r="K9445" s="5">
        <v>445.09606696242332</v>
      </c>
      <c r="L9445">
        <f>YEAR(SalesData[Order Date])</f>
        <v>2025</v>
      </c>
      <c r="M9445">
        <f>MONTH(SalesData[Order Date])</f>
        <v>4</v>
      </c>
      <c r="N9445" t="str">
        <f>TEXT(SalesData[[#This Row],[Order Date]], "mmmm")</f>
        <v>April</v>
      </c>
      <c r="O9445" s="7">
        <f>IF(SalesData[Sales]=0,0,SalesData[Profit]/SalesData[Sales])</f>
        <v>9.583744167503179E-2</v>
      </c>
      <c r="P9445" s="8">
        <f t="shared" si="147"/>
        <v>3.0381448015555301E-5</v>
      </c>
      <c r="Q9445" t="str">
        <f>IF(SalesData[[#This Row],[Discount]]&gt;0, "Yes", "No")</f>
        <v>Yes</v>
      </c>
      <c r="R9445" t="str">
        <f>TEXT(SalesData[[#This Row],[Order Date]],"mmm-yyyy")</f>
        <v>Apr-2025</v>
      </c>
      <c r="S9445">
        <f>YEAR(SalesData[[#This Row],[Order Date]])*100 + MONTH(SalesData[[#This Row],[Order Date]])</f>
        <v>202504</v>
      </c>
    </row>
    <row r="9446" spans="1:19" x14ac:dyDescent="0.3">
      <c r="A9446" t="s">
        <v>300</v>
      </c>
      <c r="B9446" s="3">
        <v>45774</v>
      </c>
      <c r="C9446" t="s">
        <v>301</v>
      </c>
      <c r="D9446" t="s">
        <v>30</v>
      </c>
      <c r="E9446" t="s">
        <v>26</v>
      </c>
      <c r="F9446" t="s">
        <v>15</v>
      </c>
      <c r="G9446">
        <v>7</v>
      </c>
      <c r="H9446" s="5">
        <v>164.2</v>
      </c>
      <c r="I9446" s="5">
        <v>0.09</v>
      </c>
      <c r="J9446" s="5">
        <v>1045.954</v>
      </c>
      <c r="K9446" s="5">
        <v>289.17738718407332</v>
      </c>
      <c r="L9446">
        <f>YEAR(SalesData[Order Date])</f>
        <v>2025</v>
      </c>
      <c r="M9446">
        <f>MONTH(SalesData[Order Date])</f>
        <v>4</v>
      </c>
      <c r="N9446" t="str">
        <f>TEXT(SalesData[[#This Row],[Order Date]], "mmmm")</f>
        <v>April</v>
      </c>
      <c r="O9446" s="7">
        <f>IF(SalesData[Sales]=0,0,SalesData[Profit]/SalesData[Sales])</f>
        <v>0.2764723756341802</v>
      </c>
      <c r="P9446" s="8">
        <f t="shared" si="147"/>
        <v>7.8301722637898042E-5</v>
      </c>
      <c r="Q9446" t="str">
        <f>IF(SalesData[[#This Row],[Discount]]&gt;0, "Yes", "No")</f>
        <v>Yes</v>
      </c>
      <c r="R9446" t="str">
        <f>TEXT(SalesData[[#This Row],[Order Date]],"mmm-yyyy")</f>
        <v>Apr-2025</v>
      </c>
      <c r="S9446">
        <f>YEAR(SalesData[[#This Row],[Order Date]])*100 + MONTH(SalesData[[#This Row],[Order Date]])</f>
        <v>202504</v>
      </c>
    </row>
    <row r="9447" spans="1:19" x14ac:dyDescent="0.3">
      <c r="A9447" t="s">
        <v>322</v>
      </c>
      <c r="B9447" s="3">
        <v>45750</v>
      </c>
      <c r="C9447" t="s">
        <v>323</v>
      </c>
      <c r="D9447" t="s">
        <v>23</v>
      </c>
      <c r="E9447" t="s">
        <v>26</v>
      </c>
      <c r="F9447" t="s">
        <v>53</v>
      </c>
      <c r="G9447">
        <v>5</v>
      </c>
      <c r="H9447" s="5">
        <v>713.54</v>
      </c>
      <c r="I9447" s="5">
        <v>0.1</v>
      </c>
      <c r="J9447" s="5">
        <v>3210.93</v>
      </c>
      <c r="K9447" s="5">
        <v>413.21469619736479</v>
      </c>
      <c r="L9447">
        <f>YEAR(SalesData[Order Date])</f>
        <v>2025</v>
      </c>
      <c r="M9447">
        <f>MONTH(SalesData[Order Date])</f>
        <v>4</v>
      </c>
      <c r="N9447" t="str">
        <f>TEXT(SalesData[[#This Row],[Order Date]], "mmmm")</f>
        <v>April</v>
      </c>
      <c r="O9447" s="7">
        <f>IF(SalesData[Sales]=0,0,SalesData[Profit]/SalesData[Sales])</f>
        <v>0.12869003565862999</v>
      </c>
      <c r="P9447" s="8">
        <f t="shared" si="147"/>
        <v>2.8029262550102311E-5</v>
      </c>
      <c r="Q9447" t="str">
        <f>IF(SalesData[[#This Row],[Discount]]&gt;0, "Yes", "No")</f>
        <v>Yes</v>
      </c>
      <c r="R9447" t="str">
        <f>TEXT(SalesData[[#This Row],[Order Date]],"mmm-yyyy")</f>
        <v>Apr-2025</v>
      </c>
      <c r="S9447">
        <f>YEAR(SalesData[[#This Row],[Order Date]])*100 + MONTH(SalesData[[#This Row],[Order Date]])</f>
        <v>202504</v>
      </c>
    </row>
    <row r="9448" spans="1:19" x14ac:dyDescent="0.3">
      <c r="A9448" t="s">
        <v>336</v>
      </c>
      <c r="B9448" s="3">
        <v>45748</v>
      </c>
      <c r="C9448" t="s">
        <v>337</v>
      </c>
      <c r="D9448" t="s">
        <v>13</v>
      </c>
      <c r="E9448" t="s">
        <v>19</v>
      </c>
      <c r="F9448" t="s">
        <v>62</v>
      </c>
      <c r="G9448">
        <v>3</v>
      </c>
      <c r="H9448" s="5">
        <v>168.39</v>
      </c>
      <c r="I9448" s="5">
        <v>0.28999999999999998</v>
      </c>
      <c r="J9448" s="5">
        <v>358.67070000000001</v>
      </c>
      <c r="K9448" s="5">
        <v>97.027347273355616</v>
      </c>
      <c r="L9448">
        <f>YEAR(SalesData[Order Date])</f>
        <v>2025</v>
      </c>
      <c r="M9448">
        <f>MONTH(SalesData[Order Date])</f>
        <v>4</v>
      </c>
      <c r="N9448" t="str">
        <f>TEXT(SalesData[[#This Row],[Order Date]], "mmmm")</f>
        <v>April</v>
      </c>
      <c r="O9448" s="7">
        <f>IF(SalesData[Sales]=0,0,SalesData[Profit]/SalesData[Sales])</f>
        <v>0.27051930161386367</v>
      </c>
      <c r="P9448" s="8">
        <f t="shared" si="147"/>
        <v>5.7406417641586E-4</v>
      </c>
      <c r="Q9448" t="str">
        <f>IF(SalesData[[#This Row],[Discount]]&gt;0, "Yes", "No")</f>
        <v>Yes</v>
      </c>
      <c r="R9448" t="str">
        <f>TEXT(SalesData[[#This Row],[Order Date]],"mmm-yyyy")</f>
        <v>Apr-2025</v>
      </c>
      <c r="S9448">
        <f>YEAR(SalesData[[#This Row],[Order Date]])*100 + MONTH(SalesData[[#This Row],[Order Date]])</f>
        <v>202504</v>
      </c>
    </row>
    <row r="9449" spans="1:19" x14ac:dyDescent="0.3">
      <c r="A9449" t="s">
        <v>370</v>
      </c>
      <c r="B9449" s="3">
        <v>45748</v>
      </c>
      <c r="C9449" t="s">
        <v>371</v>
      </c>
      <c r="D9449" t="s">
        <v>18</v>
      </c>
      <c r="E9449" t="s">
        <v>19</v>
      </c>
      <c r="F9449" t="s">
        <v>91</v>
      </c>
      <c r="G9449">
        <v>3</v>
      </c>
      <c r="H9449" s="5">
        <v>668.93</v>
      </c>
      <c r="I9449" s="5">
        <v>0.15</v>
      </c>
      <c r="J9449" s="5">
        <v>1705.7715000000001</v>
      </c>
      <c r="K9449" s="5">
        <v>252.84620192885691</v>
      </c>
      <c r="L9449">
        <f>YEAR(SalesData[Order Date])</f>
        <v>2025</v>
      </c>
      <c r="M9449">
        <f>MONTH(SalesData[Order Date])</f>
        <v>4</v>
      </c>
      <c r="N9449" t="str">
        <f>TEXT(SalesData[[#This Row],[Order Date]], "mmmm")</f>
        <v>April</v>
      </c>
      <c r="O9449" s="7">
        <f>IF(SalesData[Sales]=0,0,SalesData[Profit]/SalesData[Sales])</f>
        <v>0.14822981972020105</v>
      </c>
      <c r="P9449" s="8">
        <f t="shared" si="147"/>
        <v>7.474623652699087E-5</v>
      </c>
      <c r="Q9449" t="str">
        <f>IF(SalesData[[#This Row],[Discount]]&gt;0, "Yes", "No")</f>
        <v>Yes</v>
      </c>
      <c r="R9449" t="str">
        <f>TEXT(SalesData[[#This Row],[Order Date]],"mmm-yyyy")</f>
        <v>Apr-2025</v>
      </c>
      <c r="S9449">
        <f>YEAR(SalesData[[#This Row],[Order Date]])*100 + MONTH(SalesData[[#This Row],[Order Date]])</f>
        <v>202504</v>
      </c>
    </row>
    <row r="9450" spans="1:19" x14ac:dyDescent="0.3">
      <c r="A9450" t="s">
        <v>384</v>
      </c>
      <c r="B9450" s="3">
        <v>45773</v>
      </c>
      <c r="C9450" t="s">
        <v>385</v>
      </c>
      <c r="D9450" t="s">
        <v>23</v>
      </c>
      <c r="E9450" t="s">
        <v>26</v>
      </c>
      <c r="F9450" t="s">
        <v>39</v>
      </c>
      <c r="G9450">
        <v>5</v>
      </c>
      <c r="H9450" s="5">
        <v>608.92999999999995</v>
      </c>
      <c r="I9450" s="5">
        <v>0.22</v>
      </c>
      <c r="J9450" s="5">
        <v>2374.8270000000002</v>
      </c>
      <c r="K9450" s="5">
        <v>284.803833508438</v>
      </c>
      <c r="L9450">
        <f>YEAR(SalesData[Order Date])</f>
        <v>2025</v>
      </c>
      <c r="M9450">
        <f>MONTH(SalesData[Order Date])</f>
        <v>4</v>
      </c>
      <c r="N9450" t="str">
        <f>TEXT(SalesData[[#This Row],[Order Date]], "mmmm")</f>
        <v>April</v>
      </c>
      <c r="O9450" s="7">
        <f>IF(SalesData[Sales]=0,0,SalesData[Profit]/SalesData[Sales])</f>
        <v>0.11992613925495961</v>
      </c>
      <c r="P9450" s="8">
        <f t="shared" si="147"/>
        <v>7.225789499614078E-5</v>
      </c>
      <c r="Q9450" t="str">
        <f>IF(SalesData[[#This Row],[Discount]]&gt;0, "Yes", "No")</f>
        <v>Yes</v>
      </c>
      <c r="R9450" t="str">
        <f>TEXT(SalesData[[#This Row],[Order Date]],"mmm-yyyy")</f>
        <v>Apr-2025</v>
      </c>
      <c r="S9450">
        <f>YEAR(SalesData[[#This Row],[Order Date]])*100 + MONTH(SalesData[[#This Row],[Order Date]])</f>
        <v>202504</v>
      </c>
    </row>
    <row r="9451" spans="1:19" x14ac:dyDescent="0.3">
      <c r="A9451" t="s">
        <v>434</v>
      </c>
      <c r="B9451" s="3">
        <v>45753</v>
      </c>
      <c r="C9451" t="s">
        <v>435</v>
      </c>
      <c r="D9451" t="s">
        <v>18</v>
      </c>
      <c r="E9451" t="s">
        <v>19</v>
      </c>
      <c r="F9451" t="s">
        <v>15</v>
      </c>
      <c r="G9451">
        <v>8</v>
      </c>
      <c r="H9451" s="5">
        <v>188.18</v>
      </c>
      <c r="I9451" s="5">
        <v>0.12</v>
      </c>
      <c r="J9451" s="5">
        <v>1324.7872</v>
      </c>
      <c r="K9451" s="5">
        <v>113.8411277472031</v>
      </c>
      <c r="L9451">
        <f>YEAR(SalesData[Order Date])</f>
        <v>2025</v>
      </c>
      <c r="M9451">
        <f>MONTH(SalesData[Order Date])</f>
        <v>4</v>
      </c>
      <c r="N9451" t="str">
        <f>TEXT(SalesData[[#This Row],[Order Date]], "mmmm")</f>
        <v>April</v>
      </c>
      <c r="O9451" s="7">
        <f>IF(SalesData[Sales]=0,0,SalesData[Profit]/SalesData[Sales])</f>
        <v>8.5931633206603367E-2</v>
      </c>
      <c r="P9451" s="8">
        <f t="shared" si="147"/>
        <v>7.9710915081305131E-5</v>
      </c>
      <c r="Q9451" t="str">
        <f>IF(SalesData[[#This Row],[Discount]]&gt;0, "Yes", "No")</f>
        <v>Yes</v>
      </c>
      <c r="R9451" t="str">
        <f>TEXT(SalesData[[#This Row],[Order Date]],"mmm-yyyy")</f>
        <v>Apr-2025</v>
      </c>
      <c r="S9451">
        <f>YEAR(SalesData[[#This Row],[Order Date]])*100 + MONTH(SalesData[[#This Row],[Order Date]])</f>
        <v>202504</v>
      </c>
    </row>
    <row r="9452" spans="1:19" x14ac:dyDescent="0.3">
      <c r="A9452" t="s">
        <v>452</v>
      </c>
      <c r="B9452" s="3">
        <v>45770</v>
      </c>
      <c r="C9452" t="s">
        <v>453</v>
      </c>
      <c r="D9452" t="s">
        <v>13</v>
      </c>
      <c r="E9452" t="s">
        <v>14</v>
      </c>
      <c r="F9452" t="s">
        <v>27</v>
      </c>
      <c r="G9452">
        <v>1</v>
      </c>
      <c r="H9452" s="5">
        <v>867.81</v>
      </c>
      <c r="I9452" s="5">
        <v>0.08</v>
      </c>
      <c r="J9452" s="5">
        <v>798.38519999999994</v>
      </c>
      <c r="K9452" s="5">
        <v>169.86176855936299</v>
      </c>
      <c r="L9452">
        <f>YEAR(SalesData[Order Date])</f>
        <v>2025</v>
      </c>
      <c r="M9452">
        <f>MONTH(SalesData[Order Date])</f>
        <v>4</v>
      </c>
      <c r="N9452" t="str">
        <f>TEXT(SalesData[[#This Row],[Order Date]], "mmmm")</f>
        <v>April</v>
      </c>
      <c r="O9452" s="7">
        <f>IF(SalesData[Sales]=0,0,SalesData[Profit]/SalesData[Sales])</f>
        <v>0.21275666001744897</v>
      </c>
      <c r="P9452" s="8">
        <f t="shared" si="147"/>
        <v>9.2186077597630823E-5</v>
      </c>
      <c r="Q9452" t="str">
        <f>IF(SalesData[[#This Row],[Discount]]&gt;0, "Yes", "No")</f>
        <v>Yes</v>
      </c>
      <c r="R9452" t="str">
        <f>TEXT(SalesData[[#This Row],[Order Date]],"mmm-yyyy")</f>
        <v>Apr-2025</v>
      </c>
      <c r="S9452">
        <f>YEAR(SalesData[[#This Row],[Order Date]])*100 + MONTH(SalesData[[#This Row],[Order Date]])</f>
        <v>202504</v>
      </c>
    </row>
    <row r="9453" spans="1:19" x14ac:dyDescent="0.3">
      <c r="A9453" t="s">
        <v>650</v>
      </c>
      <c r="B9453" s="3">
        <v>45761</v>
      </c>
      <c r="C9453" t="s">
        <v>651</v>
      </c>
      <c r="D9453" t="s">
        <v>23</v>
      </c>
      <c r="E9453" t="s">
        <v>19</v>
      </c>
      <c r="F9453" t="s">
        <v>39</v>
      </c>
      <c r="G9453">
        <v>6</v>
      </c>
      <c r="H9453" s="5">
        <v>308.69</v>
      </c>
      <c r="I9453" s="5">
        <v>0.11</v>
      </c>
      <c r="J9453" s="5">
        <v>1648.4046000000001</v>
      </c>
      <c r="K9453" s="5">
        <v>474.03294702885279</v>
      </c>
      <c r="L9453">
        <f>YEAR(SalesData[Order Date])</f>
        <v>2025</v>
      </c>
      <c r="M9453">
        <f>MONTH(SalesData[Order Date])</f>
        <v>4</v>
      </c>
      <c r="N9453" t="str">
        <f>TEXT(SalesData[[#This Row],[Order Date]], "mmmm")</f>
        <v>April</v>
      </c>
      <c r="O9453" s="7">
        <f>IF(SalesData[Sales]=0,0,SalesData[Profit]/SalesData[Sales])</f>
        <v>0.28757074994139958</v>
      </c>
      <c r="P9453" s="8">
        <f t="shared" si="147"/>
        <v>5.9390758797931049E-5</v>
      </c>
      <c r="Q9453" t="str">
        <f>IF(SalesData[[#This Row],[Discount]]&gt;0, "Yes", "No")</f>
        <v>Yes</v>
      </c>
      <c r="R9453" t="str">
        <f>TEXT(SalesData[[#This Row],[Order Date]],"mmm-yyyy")</f>
        <v>Apr-2025</v>
      </c>
      <c r="S9453">
        <f>YEAR(SalesData[[#This Row],[Order Date]])*100 + MONTH(SalesData[[#This Row],[Order Date]])</f>
        <v>202504</v>
      </c>
    </row>
    <row r="9454" spans="1:19" x14ac:dyDescent="0.3">
      <c r="A9454" t="s">
        <v>666</v>
      </c>
      <c r="B9454" s="3">
        <v>45757</v>
      </c>
      <c r="C9454" t="s">
        <v>667</v>
      </c>
      <c r="D9454" t="s">
        <v>13</v>
      </c>
      <c r="E9454" t="s">
        <v>26</v>
      </c>
      <c r="F9454" t="s">
        <v>44</v>
      </c>
      <c r="G9454">
        <v>2</v>
      </c>
      <c r="H9454" s="5">
        <v>811.61</v>
      </c>
      <c r="I9454" s="5">
        <v>0.05</v>
      </c>
      <c r="J9454" s="5">
        <v>1542.059</v>
      </c>
      <c r="K9454" s="5">
        <v>391.09550324094221</v>
      </c>
      <c r="L9454">
        <f>YEAR(SalesData[Order Date])</f>
        <v>2025</v>
      </c>
      <c r="M9454">
        <f>MONTH(SalesData[Order Date])</f>
        <v>4</v>
      </c>
      <c r="N9454" t="str">
        <f>TEXT(SalesData[[#This Row],[Order Date]], "mmmm")</f>
        <v>April</v>
      </c>
      <c r="O9454" s="7">
        <f>IF(SalesData[Sales]=0,0,SalesData[Profit]/SalesData[Sales])</f>
        <v>0.25361902705469908</v>
      </c>
      <c r="P9454" s="8">
        <f t="shared" si="147"/>
        <v>3.0802971870726089E-5</v>
      </c>
      <c r="Q9454" t="str">
        <f>IF(SalesData[[#This Row],[Discount]]&gt;0, "Yes", "No")</f>
        <v>Yes</v>
      </c>
      <c r="R9454" t="str">
        <f>TEXT(SalesData[[#This Row],[Order Date]],"mmm-yyyy")</f>
        <v>Apr-2025</v>
      </c>
      <c r="S9454">
        <f>YEAR(SalesData[[#This Row],[Order Date]])*100 + MONTH(SalesData[[#This Row],[Order Date]])</f>
        <v>202504</v>
      </c>
    </row>
    <row r="9455" spans="1:19" x14ac:dyDescent="0.3">
      <c r="A9455" t="s">
        <v>846</v>
      </c>
      <c r="B9455" s="3">
        <v>45758</v>
      </c>
      <c r="C9455" t="s">
        <v>847</v>
      </c>
      <c r="D9455" t="s">
        <v>30</v>
      </c>
      <c r="E9455" t="s">
        <v>26</v>
      </c>
      <c r="F9455" t="s">
        <v>27</v>
      </c>
      <c r="G9455">
        <v>6</v>
      </c>
      <c r="H9455" s="5">
        <v>390.68</v>
      </c>
      <c r="I9455" s="5">
        <v>0.12</v>
      </c>
      <c r="J9455" s="5">
        <v>2062.7903999999999</v>
      </c>
      <c r="K9455" s="5">
        <v>447.71105292719892</v>
      </c>
      <c r="L9455">
        <f>YEAR(SalesData[Order Date])</f>
        <v>2025</v>
      </c>
      <c r="M9455">
        <f>MONTH(SalesData[Order Date])</f>
        <v>4</v>
      </c>
      <c r="N9455" t="str">
        <f>TEXT(SalesData[[#This Row],[Order Date]], "mmmm")</f>
        <v>April</v>
      </c>
      <c r="O9455" s="7">
        <f>IF(SalesData[Sales]=0,0,SalesData[Profit]/SalesData[Sales])</f>
        <v>0.21704146622322798</v>
      </c>
      <c r="P9455" s="8">
        <f t="shared" si="147"/>
        <v>5.1192792054878675E-5</v>
      </c>
      <c r="Q9455" t="str">
        <f>IF(SalesData[[#This Row],[Discount]]&gt;0, "Yes", "No")</f>
        <v>Yes</v>
      </c>
      <c r="R9455" t="str">
        <f>TEXT(SalesData[[#This Row],[Order Date]],"mmm-yyyy")</f>
        <v>Apr-2025</v>
      </c>
      <c r="S9455">
        <f>YEAR(SalesData[[#This Row],[Order Date]])*100 + MONTH(SalesData[[#This Row],[Order Date]])</f>
        <v>202504</v>
      </c>
    </row>
    <row r="9456" spans="1:19" x14ac:dyDescent="0.3">
      <c r="A9456" t="s">
        <v>858</v>
      </c>
      <c r="B9456" s="3">
        <v>45751</v>
      </c>
      <c r="C9456" t="s">
        <v>859</v>
      </c>
      <c r="D9456" t="s">
        <v>23</v>
      </c>
      <c r="E9456" t="s">
        <v>26</v>
      </c>
      <c r="F9456" t="s">
        <v>20</v>
      </c>
      <c r="G9456">
        <v>5</v>
      </c>
      <c r="H9456" s="5">
        <v>891.83</v>
      </c>
      <c r="I9456" s="5">
        <v>0.16</v>
      </c>
      <c r="J9456" s="5">
        <v>3745.6860000000001</v>
      </c>
      <c r="K9456" s="5">
        <v>587.32433740701663</v>
      </c>
      <c r="L9456">
        <f>YEAR(SalesData[Order Date])</f>
        <v>2025</v>
      </c>
      <c r="M9456">
        <f>MONTH(SalesData[Order Date])</f>
        <v>4</v>
      </c>
      <c r="N9456" t="str">
        <f>TEXT(SalesData[[#This Row],[Order Date]], "mmmm")</f>
        <v>April</v>
      </c>
      <c r="O9456" s="7">
        <f>IF(SalesData[Sales]=0,0,SalesData[Profit]/SalesData[Sales])</f>
        <v>0.15680020626582597</v>
      </c>
      <c r="P9456" s="8">
        <f t="shared" si="147"/>
        <v>3.5881277822006432E-5</v>
      </c>
      <c r="Q9456" t="str">
        <f>IF(SalesData[[#This Row],[Discount]]&gt;0, "Yes", "No")</f>
        <v>Yes</v>
      </c>
      <c r="R9456" t="str">
        <f>TEXT(SalesData[[#This Row],[Order Date]],"mmm-yyyy")</f>
        <v>Apr-2025</v>
      </c>
      <c r="S9456">
        <f>YEAR(SalesData[[#This Row],[Order Date]])*100 + MONTH(SalesData[[#This Row],[Order Date]])</f>
        <v>202504</v>
      </c>
    </row>
    <row r="9457" spans="1:19" x14ac:dyDescent="0.3">
      <c r="A9457" t="s">
        <v>944</v>
      </c>
      <c r="B9457" s="3">
        <v>45777</v>
      </c>
      <c r="C9457" t="s">
        <v>945</v>
      </c>
      <c r="D9457" t="s">
        <v>18</v>
      </c>
      <c r="E9457" t="s">
        <v>19</v>
      </c>
      <c r="F9457" t="s">
        <v>20</v>
      </c>
      <c r="G9457">
        <v>8</v>
      </c>
      <c r="H9457" s="5">
        <v>69.91</v>
      </c>
      <c r="I9457" s="5">
        <v>0.13</v>
      </c>
      <c r="J9457" s="5">
        <v>486.5736</v>
      </c>
      <c r="K9457" s="5">
        <v>63.731239330435713</v>
      </c>
      <c r="L9457">
        <f>YEAR(SalesData[Order Date])</f>
        <v>2025</v>
      </c>
      <c r="M9457">
        <f>MONTH(SalesData[Order Date])</f>
        <v>4</v>
      </c>
      <c r="N9457" t="str">
        <f>TEXT(SalesData[[#This Row],[Order Date]], "mmmm")</f>
        <v>April</v>
      </c>
      <c r="O9457" s="7">
        <f>IF(SalesData[Sales]=0,0,SalesData[Profit]/SalesData[Sales])</f>
        <v>0.13097964897897402</v>
      </c>
      <c r="P9457" s="8">
        <f t="shared" si="147"/>
        <v>2.324417107709913E-4</v>
      </c>
      <c r="Q9457" t="str">
        <f>IF(SalesData[[#This Row],[Discount]]&gt;0, "Yes", "No")</f>
        <v>Yes</v>
      </c>
      <c r="R9457" t="str">
        <f>TEXT(SalesData[[#This Row],[Order Date]],"mmm-yyyy")</f>
        <v>Apr-2025</v>
      </c>
      <c r="S9457">
        <f>YEAR(SalesData[[#This Row],[Order Date]])*100 + MONTH(SalesData[[#This Row],[Order Date]])</f>
        <v>202504</v>
      </c>
    </row>
    <row r="9458" spans="1:19" x14ac:dyDescent="0.3">
      <c r="A9458" t="s">
        <v>1075</v>
      </c>
      <c r="B9458" s="3">
        <v>45772</v>
      </c>
      <c r="C9458" t="s">
        <v>1076</v>
      </c>
      <c r="D9458" t="s">
        <v>30</v>
      </c>
      <c r="E9458" t="s">
        <v>26</v>
      </c>
      <c r="F9458" t="s">
        <v>91</v>
      </c>
      <c r="G9458">
        <v>3</v>
      </c>
      <c r="H9458" s="5">
        <v>25.02</v>
      </c>
      <c r="I9458" s="5">
        <v>0.2</v>
      </c>
      <c r="J9458" s="5">
        <v>60.048000000000002</v>
      </c>
      <c r="K9458" s="5">
        <v>13.85094715164457</v>
      </c>
      <c r="L9458">
        <f>YEAR(SalesData[Order Date])</f>
        <v>2025</v>
      </c>
      <c r="M9458">
        <f>MONTH(SalesData[Order Date])</f>
        <v>4</v>
      </c>
      <c r="N9458" t="str">
        <f>TEXT(SalesData[[#This Row],[Order Date]], "mmmm")</f>
        <v>April</v>
      </c>
      <c r="O9458" s="7">
        <f>IF(SalesData[Sales]=0,0,SalesData[Profit]/SalesData[Sales])</f>
        <v>0.23066458752405691</v>
      </c>
      <c r="P9458" s="8">
        <f t="shared" si="147"/>
        <v>2.6645350386357582E-3</v>
      </c>
      <c r="Q9458" t="str">
        <f>IF(SalesData[[#This Row],[Discount]]&gt;0, "Yes", "No")</f>
        <v>Yes</v>
      </c>
      <c r="R9458" t="str">
        <f>TEXT(SalesData[[#This Row],[Order Date]],"mmm-yyyy")</f>
        <v>Apr-2025</v>
      </c>
      <c r="S9458">
        <f>YEAR(SalesData[[#This Row],[Order Date]])*100 + MONTH(SalesData[[#This Row],[Order Date]])</f>
        <v>202504</v>
      </c>
    </row>
    <row r="9459" spans="1:19" x14ac:dyDescent="0.3">
      <c r="A9459" t="s">
        <v>1299</v>
      </c>
      <c r="B9459" s="3">
        <v>45777</v>
      </c>
      <c r="C9459" t="s">
        <v>1300</v>
      </c>
      <c r="D9459" t="s">
        <v>18</v>
      </c>
      <c r="E9459" t="s">
        <v>14</v>
      </c>
      <c r="F9459" t="s">
        <v>53</v>
      </c>
      <c r="G9459">
        <v>7</v>
      </c>
      <c r="H9459" s="5">
        <v>396.39</v>
      </c>
      <c r="I9459" s="5">
        <v>0.17</v>
      </c>
      <c r="J9459" s="5">
        <v>2303.0259000000001</v>
      </c>
      <c r="K9459" s="5">
        <v>626.14263771314529</v>
      </c>
      <c r="L9459">
        <f>YEAR(SalesData[Order Date])</f>
        <v>2025</v>
      </c>
      <c r="M9459">
        <f>MONTH(SalesData[Order Date])</f>
        <v>4</v>
      </c>
      <c r="N9459" t="str">
        <f>TEXT(SalesData[[#This Row],[Order Date]], "mmmm")</f>
        <v>April</v>
      </c>
      <c r="O9459" s="7">
        <f>IF(SalesData[Sales]=0,0,SalesData[Profit]/SalesData[Sales])</f>
        <v>0.27187824405845601</v>
      </c>
      <c r="P9459" s="8">
        <f t="shared" si="147"/>
        <v>6.1267222396413346E-5</v>
      </c>
      <c r="Q9459" t="str">
        <f>IF(SalesData[[#This Row],[Discount]]&gt;0, "Yes", "No")</f>
        <v>Yes</v>
      </c>
      <c r="R9459" t="str">
        <f>TEXT(SalesData[[#This Row],[Order Date]],"mmm-yyyy")</f>
        <v>Apr-2025</v>
      </c>
      <c r="S9459">
        <f>YEAR(SalesData[[#This Row],[Order Date]])*100 + MONTH(SalesData[[#This Row],[Order Date]])</f>
        <v>202504</v>
      </c>
    </row>
    <row r="9460" spans="1:19" x14ac:dyDescent="0.3">
      <c r="A9460" t="s">
        <v>1301</v>
      </c>
      <c r="B9460" s="3">
        <v>45773</v>
      </c>
      <c r="C9460" t="s">
        <v>1302</v>
      </c>
      <c r="D9460" t="s">
        <v>13</v>
      </c>
      <c r="E9460" t="s">
        <v>14</v>
      </c>
      <c r="F9460" t="s">
        <v>53</v>
      </c>
      <c r="G9460">
        <v>4</v>
      </c>
      <c r="H9460" s="5">
        <v>724.15</v>
      </c>
      <c r="I9460" s="5">
        <v>0.3</v>
      </c>
      <c r="J9460" s="5">
        <v>2027.62</v>
      </c>
      <c r="K9460" s="5">
        <v>164.52305163793929</v>
      </c>
      <c r="L9460">
        <f>YEAR(SalesData[Order Date])</f>
        <v>2025</v>
      </c>
      <c r="M9460">
        <f>MONTH(SalesData[Order Date])</f>
        <v>4</v>
      </c>
      <c r="N9460" t="str">
        <f>TEXT(SalesData[[#This Row],[Order Date]], "mmmm")</f>
        <v>April</v>
      </c>
      <c r="O9460" s="7">
        <f>IF(SalesData[Sales]=0,0,SalesData[Profit]/SalesData[Sales])</f>
        <v>8.1140969036574556E-2</v>
      </c>
      <c r="P9460" s="8">
        <f t="shared" si="147"/>
        <v>1.0356970240972175E-4</v>
      </c>
      <c r="Q9460" t="str">
        <f>IF(SalesData[[#This Row],[Discount]]&gt;0, "Yes", "No")</f>
        <v>Yes</v>
      </c>
      <c r="R9460" t="str">
        <f>TEXT(SalesData[[#This Row],[Order Date]],"mmm-yyyy")</f>
        <v>Apr-2025</v>
      </c>
      <c r="S9460">
        <f>YEAR(SalesData[[#This Row],[Order Date]])*100 + MONTH(SalesData[[#This Row],[Order Date]])</f>
        <v>202504</v>
      </c>
    </row>
    <row r="9461" spans="1:19" x14ac:dyDescent="0.3">
      <c r="A9461" t="s">
        <v>1317</v>
      </c>
      <c r="B9461" s="3">
        <v>45761</v>
      </c>
      <c r="C9461" t="s">
        <v>1318</v>
      </c>
      <c r="D9461" t="s">
        <v>18</v>
      </c>
      <c r="E9461" t="s">
        <v>26</v>
      </c>
      <c r="F9461" t="s">
        <v>44</v>
      </c>
      <c r="G9461">
        <v>2</v>
      </c>
      <c r="H9461" s="5">
        <v>787.08</v>
      </c>
      <c r="I9461" s="5">
        <v>0.11</v>
      </c>
      <c r="J9461" s="5">
        <v>1401.0024000000001</v>
      </c>
      <c r="K9461" s="5">
        <v>419.9853237308559</v>
      </c>
      <c r="L9461">
        <f>YEAR(SalesData[Order Date])</f>
        <v>2025</v>
      </c>
      <c r="M9461">
        <f>MONTH(SalesData[Order Date])</f>
        <v>4</v>
      </c>
      <c r="N9461" t="str">
        <f>TEXT(SalesData[[#This Row],[Order Date]], "mmmm")</f>
        <v>April</v>
      </c>
      <c r="O9461" s="7">
        <f>IF(SalesData[Sales]=0,0,SalesData[Profit]/SalesData[Sales])</f>
        <v>0.29977487813786463</v>
      </c>
      <c r="P9461" s="8">
        <f t="shared" si="147"/>
        <v>6.987853839508055E-5</v>
      </c>
      <c r="Q9461" t="str">
        <f>IF(SalesData[[#This Row],[Discount]]&gt;0, "Yes", "No")</f>
        <v>Yes</v>
      </c>
      <c r="R9461" t="str">
        <f>TEXT(SalesData[[#This Row],[Order Date]],"mmm-yyyy")</f>
        <v>Apr-2025</v>
      </c>
      <c r="S9461">
        <f>YEAR(SalesData[[#This Row],[Order Date]])*100 + MONTH(SalesData[[#This Row],[Order Date]])</f>
        <v>202504</v>
      </c>
    </row>
    <row r="9462" spans="1:19" x14ac:dyDescent="0.3">
      <c r="A9462" t="s">
        <v>1384</v>
      </c>
      <c r="B9462" s="3">
        <v>45773</v>
      </c>
      <c r="C9462" t="s">
        <v>1385</v>
      </c>
      <c r="D9462" t="s">
        <v>30</v>
      </c>
      <c r="E9462" t="s">
        <v>14</v>
      </c>
      <c r="F9462" t="s">
        <v>20</v>
      </c>
      <c r="G9462">
        <v>8</v>
      </c>
      <c r="H9462" s="5">
        <v>798.66</v>
      </c>
      <c r="I9462" s="5">
        <v>0.11</v>
      </c>
      <c r="J9462" s="5">
        <v>5686.4592000000002</v>
      </c>
      <c r="K9462" s="5">
        <v>433.8266989722764</v>
      </c>
      <c r="L9462">
        <f>YEAR(SalesData[Order Date])</f>
        <v>2025</v>
      </c>
      <c r="M9462">
        <f>MONTH(SalesData[Order Date])</f>
        <v>4</v>
      </c>
      <c r="N9462" t="str">
        <f>TEXT(SalesData[[#This Row],[Order Date]], "mmmm")</f>
        <v>April</v>
      </c>
      <c r="O9462" s="7">
        <f>IF(SalesData[Sales]=0,0,SalesData[Profit]/SalesData[Sales])</f>
        <v>7.6291182916124037E-2</v>
      </c>
      <c r="P9462" s="8">
        <f t="shared" si="147"/>
        <v>1.7216337365086519E-5</v>
      </c>
      <c r="Q9462" t="str">
        <f>IF(SalesData[[#This Row],[Discount]]&gt;0, "Yes", "No")</f>
        <v>Yes</v>
      </c>
      <c r="R9462" t="str">
        <f>TEXT(SalesData[[#This Row],[Order Date]],"mmm-yyyy")</f>
        <v>Apr-2025</v>
      </c>
      <c r="S9462">
        <f>YEAR(SalesData[[#This Row],[Order Date]])*100 + MONTH(SalesData[[#This Row],[Order Date]])</f>
        <v>202504</v>
      </c>
    </row>
    <row r="9463" spans="1:19" x14ac:dyDescent="0.3">
      <c r="A9463" t="s">
        <v>1420</v>
      </c>
      <c r="B9463" s="3">
        <v>45758</v>
      </c>
      <c r="C9463" t="s">
        <v>1421</v>
      </c>
      <c r="D9463" t="s">
        <v>30</v>
      </c>
      <c r="E9463" t="s">
        <v>14</v>
      </c>
      <c r="F9463" t="s">
        <v>31</v>
      </c>
      <c r="G9463">
        <v>3</v>
      </c>
      <c r="H9463" s="5">
        <v>716.98</v>
      </c>
      <c r="I9463" s="5">
        <v>0.15</v>
      </c>
      <c r="J9463" s="5">
        <v>1828.299</v>
      </c>
      <c r="K9463" s="5">
        <v>123.412075706194</v>
      </c>
      <c r="L9463">
        <f>YEAR(SalesData[Order Date])</f>
        <v>2025</v>
      </c>
      <c r="M9463">
        <f>MONTH(SalesData[Order Date])</f>
        <v>4</v>
      </c>
      <c r="N9463" t="str">
        <f>TEXT(SalesData[[#This Row],[Order Date]], "mmmm")</f>
        <v>April</v>
      </c>
      <c r="O9463" s="7">
        <f>IF(SalesData[Sales]=0,0,SalesData[Profit]/SalesData[Sales])</f>
        <v>6.7501035501410872E-2</v>
      </c>
      <c r="P9463" s="8">
        <f t="shared" si="147"/>
        <v>6.9736952216240331E-5</v>
      </c>
      <c r="Q9463" t="str">
        <f>IF(SalesData[[#This Row],[Discount]]&gt;0, "Yes", "No")</f>
        <v>Yes</v>
      </c>
      <c r="R9463" t="str">
        <f>TEXT(SalesData[[#This Row],[Order Date]],"mmm-yyyy")</f>
        <v>Apr-2025</v>
      </c>
      <c r="S9463">
        <f>YEAR(SalesData[[#This Row],[Order Date]])*100 + MONTH(SalesData[[#This Row],[Order Date]])</f>
        <v>202504</v>
      </c>
    </row>
    <row r="9464" spans="1:19" x14ac:dyDescent="0.3">
      <c r="A9464" t="s">
        <v>1438</v>
      </c>
      <c r="B9464" s="3">
        <v>45762</v>
      </c>
      <c r="C9464" t="s">
        <v>1439</v>
      </c>
      <c r="D9464" t="s">
        <v>13</v>
      </c>
      <c r="E9464" t="s">
        <v>19</v>
      </c>
      <c r="F9464" t="s">
        <v>34</v>
      </c>
      <c r="G9464">
        <v>1</v>
      </c>
      <c r="H9464" s="5">
        <v>152.78</v>
      </c>
      <c r="I9464" s="5">
        <v>0.17</v>
      </c>
      <c r="J9464" s="5">
        <v>126.8074</v>
      </c>
      <c r="K9464" s="5">
        <v>8.239578220381043</v>
      </c>
      <c r="L9464">
        <f>YEAR(SalesData[Order Date])</f>
        <v>2025</v>
      </c>
      <c r="M9464">
        <f>MONTH(SalesData[Order Date])</f>
        <v>4</v>
      </c>
      <c r="N9464" t="str">
        <f>TEXT(SalesData[[#This Row],[Order Date]], "mmmm")</f>
        <v>April</v>
      </c>
      <c r="O9464" s="7">
        <f>IF(SalesData[Sales]=0,0,SalesData[Profit]/SalesData[Sales])</f>
        <v>6.4977108752178839E-2</v>
      </c>
      <c r="P9464" s="8">
        <f t="shared" si="147"/>
        <v>1.1127110878387224E-3</v>
      </c>
      <c r="Q9464" t="str">
        <f>IF(SalesData[[#This Row],[Discount]]&gt;0, "Yes", "No")</f>
        <v>Yes</v>
      </c>
      <c r="R9464" t="str">
        <f>TEXT(SalesData[[#This Row],[Order Date]],"mmm-yyyy")</f>
        <v>Apr-2025</v>
      </c>
      <c r="S9464">
        <f>YEAR(SalesData[[#This Row],[Order Date]])*100 + MONTH(SalesData[[#This Row],[Order Date]])</f>
        <v>202504</v>
      </c>
    </row>
    <row r="9465" spans="1:19" x14ac:dyDescent="0.3">
      <c r="A9465" t="s">
        <v>1486</v>
      </c>
      <c r="B9465" s="3">
        <v>45774</v>
      </c>
      <c r="C9465" t="s">
        <v>1487</v>
      </c>
      <c r="D9465" t="s">
        <v>30</v>
      </c>
      <c r="E9465" t="s">
        <v>14</v>
      </c>
      <c r="F9465" t="s">
        <v>15</v>
      </c>
      <c r="G9465">
        <v>7</v>
      </c>
      <c r="H9465" s="5">
        <v>47.84</v>
      </c>
      <c r="I9465" s="5">
        <v>0.2</v>
      </c>
      <c r="J9465" s="5">
        <v>267.904</v>
      </c>
      <c r="K9465" s="5">
        <v>16.274010723278369</v>
      </c>
      <c r="L9465">
        <f>YEAR(SalesData[Order Date])</f>
        <v>2025</v>
      </c>
      <c r="M9465">
        <f>MONTH(SalesData[Order Date])</f>
        <v>4</v>
      </c>
      <c r="N9465" t="str">
        <f>TEXT(SalesData[[#This Row],[Order Date]], "mmmm")</f>
        <v>April</v>
      </c>
      <c r="O9465" s="7">
        <f>IF(SalesData[Sales]=0,0,SalesData[Profit]/SalesData[Sales])</f>
        <v>6.074568025590648E-2</v>
      </c>
      <c r="P9465" s="8">
        <f t="shared" si="147"/>
        <v>5.9722885809842337E-4</v>
      </c>
      <c r="Q9465" t="str">
        <f>IF(SalesData[[#This Row],[Discount]]&gt;0, "Yes", "No")</f>
        <v>Yes</v>
      </c>
      <c r="R9465" t="str">
        <f>TEXT(SalesData[[#This Row],[Order Date]],"mmm-yyyy")</f>
        <v>Apr-2025</v>
      </c>
      <c r="S9465">
        <f>YEAR(SalesData[[#This Row],[Order Date]])*100 + MONTH(SalesData[[#This Row],[Order Date]])</f>
        <v>202504</v>
      </c>
    </row>
    <row r="9466" spans="1:19" x14ac:dyDescent="0.3">
      <c r="A9466" t="s">
        <v>1488</v>
      </c>
      <c r="B9466" s="3">
        <v>45752</v>
      </c>
      <c r="C9466" t="s">
        <v>1489</v>
      </c>
      <c r="D9466" t="s">
        <v>13</v>
      </c>
      <c r="E9466" t="s">
        <v>14</v>
      </c>
      <c r="F9466" t="s">
        <v>53</v>
      </c>
      <c r="G9466">
        <v>2</v>
      </c>
      <c r="H9466" s="5">
        <v>980.58</v>
      </c>
      <c r="I9466" s="5">
        <v>0.22</v>
      </c>
      <c r="J9466" s="5">
        <v>1529.7048</v>
      </c>
      <c r="K9466" s="5">
        <v>445.19469184352607</v>
      </c>
      <c r="L9466">
        <f>YEAR(SalesData[Order Date])</f>
        <v>2025</v>
      </c>
      <c r="M9466">
        <f>MONTH(SalesData[Order Date])</f>
        <v>4</v>
      </c>
      <c r="N9466" t="str">
        <f>TEXT(SalesData[[#This Row],[Order Date]], "mmmm")</f>
        <v>April</v>
      </c>
      <c r="O9466" s="7">
        <f>IF(SalesData[Sales]=0,0,SalesData[Profit]/SalesData[Sales])</f>
        <v>0.29103307503743603</v>
      </c>
      <c r="P9466" s="8">
        <f t="shared" si="147"/>
        <v>1.1217850659813579E-4</v>
      </c>
      <c r="Q9466" t="str">
        <f>IF(SalesData[[#This Row],[Discount]]&gt;0, "Yes", "No")</f>
        <v>Yes</v>
      </c>
      <c r="R9466" t="str">
        <f>TEXT(SalesData[[#This Row],[Order Date]],"mmm-yyyy")</f>
        <v>Apr-2025</v>
      </c>
      <c r="S9466">
        <f>YEAR(SalesData[[#This Row],[Order Date]])*100 + MONTH(SalesData[[#This Row],[Order Date]])</f>
        <v>202504</v>
      </c>
    </row>
    <row r="9467" spans="1:19" x14ac:dyDescent="0.3">
      <c r="A9467" t="s">
        <v>1492</v>
      </c>
      <c r="B9467" s="3">
        <v>45777</v>
      </c>
      <c r="C9467" t="s">
        <v>1493</v>
      </c>
      <c r="D9467" t="s">
        <v>18</v>
      </c>
      <c r="E9467" t="s">
        <v>26</v>
      </c>
      <c r="F9467" t="s">
        <v>31</v>
      </c>
      <c r="G9467">
        <v>1</v>
      </c>
      <c r="H9467" s="5">
        <v>440.61</v>
      </c>
      <c r="I9467" s="5">
        <v>0.2</v>
      </c>
      <c r="J9467" s="5">
        <v>352.48800000000011</v>
      </c>
      <c r="K9467" s="5">
        <v>97.574379285906474</v>
      </c>
      <c r="L9467">
        <f>YEAR(SalesData[Order Date])</f>
        <v>2025</v>
      </c>
      <c r="M9467">
        <f>MONTH(SalesData[Order Date])</f>
        <v>4</v>
      </c>
      <c r="N9467" t="str">
        <f>TEXT(SalesData[[#This Row],[Order Date]], "mmmm")</f>
        <v>April</v>
      </c>
      <c r="O9467" s="7">
        <f>IF(SalesData[Sales]=0,0,SalesData[Profit]/SalesData[Sales])</f>
        <v>0.27681617327655533</v>
      </c>
      <c r="P9467" s="8">
        <f t="shared" si="147"/>
        <v>4.5391616168493682E-4</v>
      </c>
      <c r="Q9467" t="str">
        <f>IF(SalesData[[#This Row],[Discount]]&gt;0, "Yes", "No")</f>
        <v>Yes</v>
      </c>
      <c r="R9467" t="str">
        <f>TEXT(SalesData[[#This Row],[Order Date]],"mmm-yyyy")</f>
        <v>Apr-2025</v>
      </c>
      <c r="S9467">
        <f>YEAR(SalesData[[#This Row],[Order Date]])*100 + MONTH(SalesData[[#This Row],[Order Date]])</f>
        <v>202504</v>
      </c>
    </row>
    <row r="9468" spans="1:19" x14ac:dyDescent="0.3">
      <c r="A9468" t="s">
        <v>1538</v>
      </c>
      <c r="B9468" s="3">
        <v>45765</v>
      </c>
      <c r="C9468" t="s">
        <v>1539</v>
      </c>
      <c r="D9468" t="s">
        <v>30</v>
      </c>
      <c r="E9468" t="s">
        <v>19</v>
      </c>
      <c r="F9468" t="s">
        <v>20</v>
      </c>
      <c r="G9468">
        <v>1</v>
      </c>
      <c r="H9468" s="5">
        <v>884.39</v>
      </c>
      <c r="I9468" s="5">
        <v>0.12</v>
      </c>
      <c r="J9468" s="5">
        <v>778.26319999999998</v>
      </c>
      <c r="K9468" s="5">
        <v>106.9357282143214</v>
      </c>
      <c r="L9468">
        <f>YEAR(SalesData[Order Date])</f>
        <v>2025</v>
      </c>
      <c r="M9468">
        <f>MONTH(SalesData[Order Date])</f>
        <v>4</v>
      </c>
      <c r="N9468" t="str">
        <f>TEXT(SalesData[[#This Row],[Order Date]], "mmmm")</f>
        <v>April</v>
      </c>
      <c r="O9468" s="7">
        <f>IF(SalesData[Sales]=0,0,SalesData[Profit]/SalesData[Sales])</f>
        <v>0.13740303821935998</v>
      </c>
      <c r="P9468" s="8">
        <f t="shared" si="147"/>
        <v>1.3568674453578173E-4</v>
      </c>
      <c r="Q9468" t="str">
        <f>IF(SalesData[[#This Row],[Discount]]&gt;0, "Yes", "No")</f>
        <v>Yes</v>
      </c>
      <c r="R9468" t="str">
        <f>TEXT(SalesData[[#This Row],[Order Date]],"mmm-yyyy")</f>
        <v>Apr-2025</v>
      </c>
      <c r="S9468">
        <f>YEAR(SalesData[[#This Row],[Order Date]])*100 + MONTH(SalesData[[#This Row],[Order Date]])</f>
        <v>202504</v>
      </c>
    </row>
    <row r="9469" spans="1:19" x14ac:dyDescent="0.3">
      <c r="A9469" t="s">
        <v>1550</v>
      </c>
      <c r="B9469" s="3">
        <v>45760</v>
      </c>
      <c r="C9469" t="s">
        <v>1551</v>
      </c>
      <c r="D9469" t="s">
        <v>18</v>
      </c>
      <c r="E9469" t="s">
        <v>14</v>
      </c>
      <c r="F9469" t="s">
        <v>20</v>
      </c>
      <c r="G9469">
        <v>8</v>
      </c>
      <c r="H9469" s="5">
        <v>583.9</v>
      </c>
      <c r="I9469" s="5">
        <v>0.27</v>
      </c>
      <c r="J9469" s="5">
        <v>3409.9760000000001</v>
      </c>
      <c r="K9469" s="5">
        <v>240.40895097446429</v>
      </c>
      <c r="L9469">
        <f>YEAR(SalesData[Order Date])</f>
        <v>2025</v>
      </c>
      <c r="M9469">
        <f>MONTH(SalesData[Order Date])</f>
        <v>4</v>
      </c>
      <c r="N9469" t="str">
        <f>TEXT(SalesData[[#This Row],[Order Date]], "mmmm")</f>
        <v>April</v>
      </c>
      <c r="O9469" s="7">
        <f>IF(SalesData[Sales]=0,0,SalesData[Profit]/SalesData[Sales])</f>
        <v>7.0501654842868189E-2</v>
      </c>
      <c r="P9469" s="8">
        <f t="shared" si="147"/>
        <v>5.7800993320774113E-5</v>
      </c>
      <c r="Q9469" t="str">
        <f>IF(SalesData[[#This Row],[Discount]]&gt;0, "Yes", "No")</f>
        <v>Yes</v>
      </c>
      <c r="R9469" t="str">
        <f>TEXT(SalesData[[#This Row],[Order Date]],"mmm-yyyy")</f>
        <v>Apr-2025</v>
      </c>
      <c r="S9469">
        <f>YEAR(SalesData[[#This Row],[Order Date]])*100 + MONTH(SalesData[[#This Row],[Order Date]])</f>
        <v>202504</v>
      </c>
    </row>
    <row r="9470" spans="1:19" x14ac:dyDescent="0.3">
      <c r="A9470" t="s">
        <v>1726</v>
      </c>
      <c r="B9470" s="3">
        <v>45771</v>
      </c>
      <c r="C9470" t="s">
        <v>1727</v>
      </c>
      <c r="D9470" t="s">
        <v>30</v>
      </c>
      <c r="E9470" t="s">
        <v>26</v>
      </c>
      <c r="F9470" t="s">
        <v>44</v>
      </c>
      <c r="G9470">
        <v>9</v>
      </c>
      <c r="H9470" s="5">
        <v>351.06</v>
      </c>
      <c r="I9470" s="5">
        <v>0.28000000000000003</v>
      </c>
      <c r="J9470" s="5">
        <v>2274.8688000000002</v>
      </c>
      <c r="K9470" s="5">
        <v>417.24668893288998</v>
      </c>
      <c r="L9470">
        <f>YEAR(SalesData[Order Date])</f>
        <v>2025</v>
      </c>
      <c r="M9470">
        <f>MONTH(SalesData[Order Date])</f>
        <v>4</v>
      </c>
      <c r="N9470" t="str">
        <f>TEXT(SalesData[[#This Row],[Order Date]], "mmmm")</f>
        <v>April</v>
      </c>
      <c r="O9470" s="7">
        <f>IF(SalesData[Sales]=0,0,SalesData[Profit]/SalesData[Sales])</f>
        <v>0.18341571563726661</v>
      </c>
      <c r="P9470" s="8">
        <f t="shared" si="147"/>
        <v>8.8620495388569225E-5</v>
      </c>
      <c r="Q9470" t="str">
        <f>IF(SalesData[[#This Row],[Discount]]&gt;0, "Yes", "No")</f>
        <v>Yes</v>
      </c>
      <c r="R9470" t="str">
        <f>TEXT(SalesData[[#This Row],[Order Date]],"mmm-yyyy")</f>
        <v>Apr-2025</v>
      </c>
      <c r="S9470">
        <f>YEAR(SalesData[[#This Row],[Order Date]])*100 + MONTH(SalesData[[#This Row],[Order Date]])</f>
        <v>202504</v>
      </c>
    </row>
    <row r="9471" spans="1:19" x14ac:dyDescent="0.3">
      <c r="A9471" t="s">
        <v>1730</v>
      </c>
      <c r="B9471" s="3">
        <v>45752</v>
      </c>
      <c r="C9471" t="s">
        <v>1731</v>
      </c>
      <c r="D9471" t="s">
        <v>23</v>
      </c>
      <c r="E9471" t="s">
        <v>26</v>
      </c>
      <c r="F9471" t="s">
        <v>39</v>
      </c>
      <c r="G9471">
        <v>5</v>
      </c>
      <c r="H9471" s="5">
        <v>429.82</v>
      </c>
      <c r="I9471" s="5">
        <v>0.19</v>
      </c>
      <c r="J9471" s="5">
        <v>1740.771</v>
      </c>
      <c r="K9471" s="5">
        <v>245.7338539735548</v>
      </c>
      <c r="L9471">
        <f>YEAR(SalesData[Order Date])</f>
        <v>2025</v>
      </c>
      <c r="M9471">
        <f>MONTH(SalesData[Order Date])</f>
        <v>4</v>
      </c>
      <c r="N9471" t="str">
        <f>TEXT(SalesData[[#This Row],[Order Date]], "mmmm")</f>
        <v>April</v>
      </c>
      <c r="O9471" s="7">
        <f>IF(SalesData[Sales]=0,0,SalesData[Profit]/SalesData[Sales])</f>
        <v>0.14116380269062087</v>
      </c>
      <c r="P9471" s="8">
        <f t="shared" si="147"/>
        <v>8.8409101484342292E-5</v>
      </c>
      <c r="Q9471" t="str">
        <f>IF(SalesData[[#This Row],[Discount]]&gt;0, "Yes", "No")</f>
        <v>Yes</v>
      </c>
      <c r="R9471" t="str">
        <f>TEXT(SalesData[[#This Row],[Order Date]],"mmm-yyyy")</f>
        <v>Apr-2025</v>
      </c>
      <c r="S9471">
        <f>YEAR(SalesData[[#This Row],[Order Date]])*100 + MONTH(SalesData[[#This Row],[Order Date]])</f>
        <v>202504</v>
      </c>
    </row>
    <row r="9472" spans="1:19" x14ac:dyDescent="0.3">
      <c r="A9472" t="s">
        <v>1738</v>
      </c>
      <c r="B9472" s="3">
        <v>45759</v>
      </c>
      <c r="C9472" t="s">
        <v>1739</v>
      </c>
      <c r="D9472" t="s">
        <v>18</v>
      </c>
      <c r="E9472" t="s">
        <v>26</v>
      </c>
      <c r="F9472" t="s">
        <v>27</v>
      </c>
      <c r="G9472">
        <v>4</v>
      </c>
      <c r="H9472" s="5">
        <v>827.72</v>
      </c>
      <c r="I9472" s="5">
        <v>0.13</v>
      </c>
      <c r="J9472" s="5">
        <v>2880.4656</v>
      </c>
      <c r="K9472" s="5">
        <v>828.80545160255326</v>
      </c>
      <c r="L9472">
        <f>YEAR(SalesData[Order Date])</f>
        <v>2025</v>
      </c>
      <c r="M9472">
        <f>MONTH(SalesData[Order Date])</f>
        <v>4</v>
      </c>
      <c r="N9472" t="str">
        <f>TEXT(SalesData[[#This Row],[Order Date]], "mmmm")</f>
        <v>April</v>
      </c>
      <c r="O9472" s="7">
        <f>IF(SalesData[Sales]=0,0,SalesData[Profit]/SalesData[Sales])</f>
        <v>0.28773315383546094</v>
      </c>
      <c r="P9472" s="8">
        <f t="shared" si="147"/>
        <v>3.9264485574832068E-5</v>
      </c>
      <c r="Q9472" t="str">
        <f>IF(SalesData[[#This Row],[Discount]]&gt;0, "Yes", "No")</f>
        <v>Yes</v>
      </c>
      <c r="R9472" t="str">
        <f>TEXT(SalesData[[#This Row],[Order Date]],"mmm-yyyy")</f>
        <v>Apr-2025</v>
      </c>
      <c r="S9472">
        <f>YEAR(SalesData[[#This Row],[Order Date]])*100 + MONTH(SalesData[[#This Row],[Order Date]])</f>
        <v>202504</v>
      </c>
    </row>
    <row r="9473" spans="1:19" x14ac:dyDescent="0.3">
      <c r="A9473" t="s">
        <v>1857</v>
      </c>
      <c r="B9473" s="3">
        <v>45763</v>
      </c>
      <c r="C9473" t="s">
        <v>1858</v>
      </c>
      <c r="D9473" t="s">
        <v>23</v>
      </c>
      <c r="E9473" t="s">
        <v>19</v>
      </c>
      <c r="F9473" t="s">
        <v>44</v>
      </c>
      <c r="G9473">
        <v>6</v>
      </c>
      <c r="H9473" s="5">
        <v>766.46</v>
      </c>
      <c r="I9473" s="5">
        <v>0.02</v>
      </c>
      <c r="J9473" s="5">
        <v>4506.7848000000004</v>
      </c>
      <c r="K9473" s="5">
        <v>525.57399743885378</v>
      </c>
      <c r="L9473">
        <f>YEAR(SalesData[Order Date])</f>
        <v>2025</v>
      </c>
      <c r="M9473">
        <f>MONTH(SalesData[Order Date])</f>
        <v>4</v>
      </c>
      <c r="N9473" t="str">
        <f>TEXT(SalesData[[#This Row],[Order Date]], "mmmm")</f>
        <v>April</v>
      </c>
      <c r="O9473" s="7">
        <f>IF(SalesData[Sales]=0,0,SalesData[Profit]/SalesData[Sales])</f>
        <v>0.11661839221585503</v>
      </c>
      <c r="P9473" s="8">
        <f t="shared" si="147"/>
        <v>4.3489984256625694E-6</v>
      </c>
      <c r="Q9473" t="str">
        <f>IF(SalesData[[#This Row],[Discount]]&gt;0, "Yes", "No")</f>
        <v>Yes</v>
      </c>
      <c r="R9473" t="str">
        <f>TEXT(SalesData[[#This Row],[Order Date]],"mmm-yyyy")</f>
        <v>Apr-2025</v>
      </c>
      <c r="S9473">
        <f>YEAR(SalesData[[#This Row],[Order Date]])*100 + MONTH(SalesData[[#This Row],[Order Date]])</f>
        <v>202504</v>
      </c>
    </row>
    <row r="9474" spans="1:19" x14ac:dyDescent="0.3">
      <c r="A9474" t="s">
        <v>1903</v>
      </c>
      <c r="B9474" s="3">
        <v>45748</v>
      </c>
      <c r="C9474" t="s">
        <v>1904</v>
      </c>
      <c r="D9474" t="s">
        <v>23</v>
      </c>
      <c r="E9474" t="s">
        <v>19</v>
      </c>
      <c r="F9474" t="s">
        <v>39</v>
      </c>
      <c r="G9474">
        <v>9</v>
      </c>
      <c r="H9474" s="5">
        <v>764.81</v>
      </c>
      <c r="I9474" s="5">
        <v>0.24</v>
      </c>
      <c r="J9474" s="5">
        <v>5231.3003999999992</v>
      </c>
      <c r="K9474" s="5">
        <v>261.83128628447702</v>
      </c>
      <c r="L9474">
        <f>YEAR(SalesData[Order Date])</f>
        <v>2025</v>
      </c>
      <c r="M9474">
        <f>MONTH(SalesData[Order Date])</f>
        <v>4</v>
      </c>
      <c r="N9474" t="str">
        <f>TEXT(SalesData[[#This Row],[Order Date]], "mmmm")</f>
        <v>April</v>
      </c>
      <c r="O9474" s="7">
        <f>IF(SalesData[Sales]=0,0,SalesData[Profit]/SalesData[Sales])</f>
        <v>5.0050898679891723E-2</v>
      </c>
      <c r="P9474" s="8">
        <f t="shared" ref="P9474:P9537" si="148">IF(H:H*G:G=0, 0, (I:I/(H:H*G:G)))</f>
        <v>3.4867047589161585E-5</v>
      </c>
      <c r="Q9474" t="str">
        <f>IF(SalesData[[#This Row],[Discount]]&gt;0, "Yes", "No")</f>
        <v>Yes</v>
      </c>
      <c r="R9474" t="str">
        <f>TEXT(SalesData[[#This Row],[Order Date]],"mmm-yyyy")</f>
        <v>Apr-2025</v>
      </c>
      <c r="S9474">
        <f>YEAR(SalesData[[#This Row],[Order Date]])*100 + MONTH(SalesData[[#This Row],[Order Date]])</f>
        <v>202504</v>
      </c>
    </row>
    <row r="9475" spans="1:19" x14ac:dyDescent="0.3">
      <c r="A9475" t="s">
        <v>1913</v>
      </c>
      <c r="B9475" s="3">
        <v>45774</v>
      </c>
      <c r="C9475" t="s">
        <v>1914</v>
      </c>
      <c r="D9475" t="s">
        <v>18</v>
      </c>
      <c r="E9475" t="s">
        <v>19</v>
      </c>
      <c r="F9475" t="s">
        <v>44</v>
      </c>
      <c r="G9475">
        <v>1</v>
      </c>
      <c r="H9475" s="5">
        <v>335.53</v>
      </c>
      <c r="I9475" s="5">
        <v>0.25</v>
      </c>
      <c r="J9475" s="5">
        <v>251.64750000000001</v>
      </c>
      <c r="K9475" s="5">
        <v>52.319846038975207</v>
      </c>
      <c r="L9475">
        <f>YEAR(SalesData[Order Date])</f>
        <v>2025</v>
      </c>
      <c r="M9475">
        <f>MONTH(SalesData[Order Date])</f>
        <v>4</v>
      </c>
      <c r="N9475" t="str">
        <f>TEXT(SalesData[[#This Row],[Order Date]], "mmmm")</f>
        <v>April</v>
      </c>
      <c r="O9475" s="7">
        <f>IF(SalesData[Sales]=0,0,SalesData[Profit]/SalesData[Sales])</f>
        <v>0.20790926211853963</v>
      </c>
      <c r="P9475" s="8">
        <f t="shared" si="148"/>
        <v>7.4508985783685515E-4</v>
      </c>
      <c r="Q9475" t="str">
        <f>IF(SalesData[[#This Row],[Discount]]&gt;0, "Yes", "No")</f>
        <v>Yes</v>
      </c>
      <c r="R9475" t="str">
        <f>TEXT(SalesData[[#This Row],[Order Date]],"mmm-yyyy")</f>
        <v>Apr-2025</v>
      </c>
      <c r="S9475">
        <f>YEAR(SalesData[[#This Row],[Order Date]])*100 + MONTH(SalesData[[#This Row],[Order Date]])</f>
        <v>202504</v>
      </c>
    </row>
    <row r="9476" spans="1:19" x14ac:dyDescent="0.3">
      <c r="A9476" t="s">
        <v>2006</v>
      </c>
      <c r="B9476" s="3">
        <v>45773</v>
      </c>
      <c r="C9476" t="s">
        <v>2007</v>
      </c>
      <c r="D9476" t="s">
        <v>23</v>
      </c>
      <c r="E9476" t="s">
        <v>14</v>
      </c>
      <c r="F9476" t="s">
        <v>44</v>
      </c>
      <c r="G9476">
        <v>5</v>
      </c>
      <c r="H9476" s="5">
        <v>680.8</v>
      </c>
      <c r="I9476" s="5">
        <v>0.01</v>
      </c>
      <c r="J9476" s="5">
        <v>3369.96</v>
      </c>
      <c r="K9476" s="5">
        <v>171.28808578393051</v>
      </c>
      <c r="L9476">
        <f>YEAR(SalesData[Order Date])</f>
        <v>2025</v>
      </c>
      <c r="M9476">
        <f>MONTH(SalesData[Order Date])</f>
        <v>4</v>
      </c>
      <c r="N9476" t="str">
        <f>TEXT(SalesData[[#This Row],[Order Date]], "mmmm")</f>
        <v>April</v>
      </c>
      <c r="O9476" s="7">
        <f>IF(SalesData[Sales]=0,0,SalesData[Profit]/SalesData[Sales])</f>
        <v>5.0827928457290443E-2</v>
      </c>
      <c r="P9476" s="8">
        <f t="shared" si="148"/>
        <v>2.9377203290246768E-6</v>
      </c>
      <c r="Q9476" t="str">
        <f>IF(SalesData[[#This Row],[Discount]]&gt;0, "Yes", "No")</f>
        <v>Yes</v>
      </c>
      <c r="R9476" t="str">
        <f>TEXT(SalesData[[#This Row],[Order Date]],"mmm-yyyy")</f>
        <v>Apr-2025</v>
      </c>
      <c r="S9476">
        <f>YEAR(SalesData[[#This Row],[Order Date]])*100 + MONTH(SalesData[[#This Row],[Order Date]])</f>
        <v>202504</v>
      </c>
    </row>
    <row r="9477" spans="1:19" x14ac:dyDescent="0.3">
      <c r="A9477" t="s">
        <v>2024</v>
      </c>
      <c r="B9477" s="3">
        <v>45776</v>
      </c>
      <c r="C9477" t="s">
        <v>2025</v>
      </c>
      <c r="D9477" t="s">
        <v>18</v>
      </c>
      <c r="E9477" t="s">
        <v>26</v>
      </c>
      <c r="F9477" t="s">
        <v>20</v>
      </c>
      <c r="G9477">
        <v>4</v>
      </c>
      <c r="H9477" s="5">
        <v>504.33</v>
      </c>
      <c r="I9477" s="5">
        <v>0.23</v>
      </c>
      <c r="J9477" s="5">
        <v>1553.3363999999999</v>
      </c>
      <c r="K9477" s="5">
        <v>372.60727431676497</v>
      </c>
      <c r="L9477">
        <f>YEAR(SalesData[Order Date])</f>
        <v>2025</v>
      </c>
      <c r="M9477">
        <f>MONTH(SalesData[Order Date])</f>
        <v>4</v>
      </c>
      <c r="N9477" t="str">
        <f>TEXT(SalesData[[#This Row],[Order Date]], "mmmm")</f>
        <v>April</v>
      </c>
      <c r="O9477" s="7">
        <f>IF(SalesData[Sales]=0,0,SalesData[Profit]/SalesData[Sales])</f>
        <v>0.23987545409787925</v>
      </c>
      <c r="P9477" s="8">
        <f t="shared" si="148"/>
        <v>1.1401265044712789E-4</v>
      </c>
      <c r="Q9477" t="str">
        <f>IF(SalesData[[#This Row],[Discount]]&gt;0, "Yes", "No")</f>
        <v>Yes</v>
      </c>
      <c r="R9477" t="str">
        <f>TEXT(SalesData[[#This Row],[Order Date]],"mmm-yyyy")</f>
        <v>Apr-2025</v>
      </c>
      <c r="S9477">
        <f>YEAR(SalesData[[#This Row],[Order Date]])*100 + MONTH(SalesData[[#This Row],[Order Date]])</f>
        <v>202504</v>
      </c>
    </row>
    <row r="9478" spans="1:19" x14ac:dyDescent="0.3">
      <c r="A9478" t="s">
        <v>2036</v>
      </c>
      <c r="B9478" s="3">
        <v>45757</v>
      </c>
      <c r="C9478" t="s">
        <v>2037</v>
      </c>
      <c r="D9478" t="s">
        <v>30</v>
      </c>
      <c r="E9478" t="s">
        <v>19</v>
      </c>
      <c r="F9478" t="s">
        <v>44</v>
      </c>
      <c r="G9478">
        <v>1</v>
      </c>
      <c r="H9478" s="5">
        <v>47.32</v>
      </c>
      <c r="I9478" s="5">
        <v>0.12</v>
      </c>
      <c r="J9478" s="5">
        <v>41.641599999999997</v>
      </c>
      <c r="K9478" s="5">
        <v>11.69924984212178</v>
      </c>
      <c r="L9478">
        <f>YEAR(SalesData[Order Date])</f>
        <v>2025</v>
      </c>
      <c r="M9478">
        <f>MONTH(SalesData[Order Date])</f>
        <v>4</v>
      </c>
      <c r="N9478" t="str">
        <f>TEXT(SalesData[[#This Row],[Order Date]], "mmmm")</f>
        <v>April</v>
      </c>
      <c r="O9478" s="7">
        <f>IF(SalesData[Sales]=0,0,SalesData[Profit]/SalesData[Sales])</f>
        <v>0.28095101634235431</v>
      </c>
      <c r="P9478" s="8">
        <f t="shared" si="148"/>
        <v>2.5359256128486898E-3</v>
      </c>
      <c r="Q9478" t="str">
        <f>IF(SalesData[[#This Row],[Discount]]&gt;0, "Yes", "No")</f>
        <v>Yes</v>
      </c>
      <c r="R9478" t="str">
        <f>TEXT(SalesData[[#This Row],[Order Date]],"mmm-yyyy")</f>
        <v>Apr-2025</v>
      </c>
      <c r="S9478">
        <f>YEAR(SalesData[[#This Row],[Order Date]])*100 + MONTH(SalesData[[#This Row],[Order Date]])</f>
        <v>202504</v>
      </c>
    </row>
    <row r="9479" spans="1:19" x14ac:dyDescent="0.3">
      <c r="A9479" t="s">
        <v>2040</v>
      </c>
      <c r="B9479" s="3">
        <v>45777</v>
      </c>
      <c r="C9479" t="s">
        <v>2041</v>
      </c>
      <c r="D9479" t="s">
        <v>18</v>
      </c>
      <c r="E9479" t="s">
        <v>26</v>
      </c>
      <c r="F9479" t="s">
        <v>62</v>
      </c>
      <c r="G9479">
        <v>6</v>
      </c>
      <c r="H9479" s="5">
        <v>465.05</v>
      </c>
      <c r="I9479" s="5">
        <v>0.1</v>
      </c>
      <c r="J9479" s="5">
        <v>2511.27</v>
      </c>
      <c r="K9479" s="5">
        <v>554.77325322805007</v>
      </c>
      <c r="L9479">
        <f>YEAR(SalesData[Order Date])</f>
        <v>2025</v>
      </c>
      <c r="M9479">
        <f>MONTH(SalesData[Order Date])</f>
        <v>4</v>
      </c>
      <c r="N9479" t="str">
        <f>TEXT(SalesData[[#This Row],[Order Date]], "mmmm")</f>
        <v>April</v>
      </c>
      <c r="O9479" s="7">
        <f>IF(SalesData[Sales]=0,0,SalesData[Profit]/SalesData[Sales])</f>
        <v>0.22091342357773161</v>
      </c>
      <c r="P9479" s="8">
        <f t="shared" si="148"/>
        <v>3.5838440311077663E-5</v>
      </c>
      <c r="Q9479" t="str">
        <f>IF(SalesData[[#This Row],[Discount]]&gt;0, "Yes", "No")</f>
        <v>Yes</v>
      </c>
      <c r="R9479" t="str">
        <f>TEXT(SalesData[[#This Row],[Order Date]],"mmm-yyyy")</f>
        <v>Apr-2025</v>
      </c>
      <c r="S9479">
        <f>YEAR(SalesData[[#This Row],[Order Date]])*100 + MONTH(SalesData[[#This Row],[Order Date]])</f>
        <v>202504</v>
      </c>
    </row>
    <row r="9480" spans="1:19" x14ac:dyDescent="0.3">
      <c r="A9480" t="s">
        <v>2193</v>
      </c>
      <c r="B9480" s="3">
        <v>45748</v>
      </c>
      <c r="C9480" t="s">
        <v>2194</v>
      </c>
      <c r="D9480" t="s">
        <v>23</v>
      </c>
      <c r="E9480" t="s">
        <v>19</v>
      </c>
      <c r="F9480" t="s">
        <v>53</v>
      </c>
      <c r="G9480">
        <v>4</v>
      </c>
      <c r="H9480" s="5">
        <v>833.26</v>
      </c>
      <c r="I9480" s="5">
        <v>0.18</v>
      </c>
      <c r="J9480" s="5">
        <v>2733.0927999999999</v>
      </c>
      <c r="K9480" s="5">
        <v>343.43409779372593</v>
      </c>
      <c r="L9480">
        <f>YEAR(SalesData[Order Date])</f>
        <v>2025</v>
      </c>
      <c r="M9480">
        <f>MONTH(SalesData[Order Date])</f>
        <v>4</v>
      </c>
      <c r="N9480" t="str">
        <f>TEXT(SalesData[[#This Row],[Order Date]], "mmmm")</f>
        <v>April</v>
      </c>
      <c r="O9480" s="7">
        <f>IF(SalesData[Sales]=0,0,SalesData[Profit]/SalesData[Sales])</f>
        <v>0.12565767901979982</v>
      </c>
      <c r="P9480" s="8">
        <f t="shared" si="148"/>
        <v>5.4004752418212804E-5</v>
      </c>
      <c r="Q9480" t="str">
        <f>IF(SalesData[[#This Row],[Discount]]&gt;0, "Yes", "No")</f>
        <v>Yes</v>
      </c>
      <c r="R9480" t="str">
        <f>TEXT(SalesData[[#This Row],[Order Date]],"mmm-yyyy")</f>
        <v>Apr-2025</v>
      </c>
      <c r="S9480">
        <f>YEAR(SalesData[[#This Row],[Order Date]])*100 + MONTH(SalesData[[#This Row],[Order Date]])</f>
        <v>202504</v>
      </c>
    </row>
    <row r="9481" spans="1:19" x14ac:dyDescent="0.3">
      <c r="A9481" t="s">
        <v>2245</v>
      </c>
      <c r="B9481" s="3">
        <v>45762</v>
      </c>
      <c r="C9481" t="s">
        <v>2246</v>
      </c>
      <c r="D9481" t="s">
        <v>18</v>
      </c>
      <c r="E9481" t="s">
        <v>14</v>
      </c>
      <c r="F9481" t="s">
        <v>53</v>
      </c>
      <c r="G9481">
        <v>9</v>
      </c>
      <c r="H9481" s="5">
        <v>437.05</v>
      </c>
      <c r="I9481" s="5">
        <v>0.01</v>
      </c>
      <c r="J9481" s="5">
        <v>3894.1154999999999</v>
      </c>
      <c r="K9481" s="5">
        <v>310.40578219378511</v>
      </c>
      <c r="L9481">
        <f>YEAR(SalesData[Order Date])</f>
        <v>2025</v>
      </c>
      <c r="M9481">
        <f>MONTH(SalesData[Order Date])</f>
        <v>4</v>
      </c>
      <c r="N9481" t="str">
        <f>TEXT(SalesData[[#This Row],[Order Date]], "mmmm")</f>
        <v>April</v>
      </c>
      <c r="O9481" s="7">
        <f>IF(SalesData[Sales]=0,0,SalesData[Profit]/SalesData[Sales])</f>
        <v>7.9711498591601898E-2</v>
      </c>
      <c r="P9481" s="8">
        <f t="shared" si="148"/>
        <v>2.5422974742274594E-6</v>
      </c>
      <c r="Q9481" t="str">
        <f>IF(SalesData[[#This Row],[Discount]]&gt;0, "Yes", "No")</f>
        <v>Yes</v>
      </c>
      <c r="R9481" t="str">
        <f>TEXT(SalesData[[#This Row],[Order Date]],"mmm-yyyy")</f>
        <v>Apr-2025</v>
      </c>
      <c r="S9481">
        <f>YEAR(SalesData[[#This Row],[Order Date]])*100 + MONTH(SalesData[[#This Row],[Order Date]])</f>
        <v>202504</v>
      </c>
    </row>
    <row r="9482" spans="1:19" x14ac:dyDescent="0.3">
      <c r="A9482" t="s">
        <v>2327</v>
      </c>
      <c r="B9482" s="3">
        <v>45761</v>
      </c>
      <c r="C9482" t="s">
        <v>2328</v>
      </c>
      <c r="D9482" t="s">
        <v>13</v>
      </c>
      <c r="E9482" t="s">
        <v>19</v>
      </c>
      <c r="F9482" t="s">
        <v>44</v>
      </c>
      <c r="G9482">
        <v>2</v>
      </c>
      <c r="H9482" s="5">
        <v>728.56</v>
      </c>
      <c r="I9482" s="5">
        <v>0.03</v>
      </c>
      <c r="J9482" s="5">
        <v>1413.4064000000001</v>
      </c>
      <c r="K9482" s="5">
        <v>285.31294782770601</v>
      </c>
      <c r="L9482">
        <f>YEAR(SalesData[Order Date])</f>
        <v>2025</v>
      </c>
      <c r="M9482">
        <f>MONTH(SalesData[Order Date])</f>
        <v>4</v>
      </c>
      <c r="N9482" t="str">
        <f>TEXT(SalesData[[#This Row],[Order Date]], "mmmm")</f>
        <v>April</v>
      </c>
      <c r="O9482" s="7">
        <f>IF(SalesData[Sales]=0,0,SalesData[Profit]/SalesData[Sales])</f>
        <v>0.20186193286496085</v>
      </c>
      <c r="P9482" s="8">
        <f t="shared" si="148"/>
        <v>2.0588558251894147E-5</v>
      </c>
      <c r="Q9482" t="str">
        <f>IF(SalesData[[#This Row],[Discount]]&gt;0, "Yes", "No")</f>
        <v>Yes</v>
      </c>
      <c r="R9482" t="str">
        <f>TEXT(SalesData[[#This Row],[Order Date]],"mmm-yyyy")</f>
        <v>Apr-2025</v>
      </c>
      <c r="S9482">
        <f>YEAR(SalesData[[#This Row],[Order Date]])*100 + MONTH(SalesData[[#This Row],[Order Date]])</f>
        <v>202504</v>
      </c>
    </row>
    <row r="9483" spans="1:19" x14ac:dyDescent="0.3">
      <c r="A9483" t="s">
        <v>2335</v>
      </c>
      <c r="B9483" s="3">
        <v>45777</v>
      </c>
      <c r="C9483" t="s">
        <v>2336</v>
      </c>
      <c r="D9483" t="s">
        <v>23</v>
      </c>
      <c r="E9483" t="s">
        <v>26</v>
      </c>
      <c r="F9483" t="s">
        <v>39</v>
      </c>
      <c r="G9483">
        <v>1</v>
      </c>
      <c r="H9483" s="5">
        <v>257.17</v>
      </c>
      <c r="I9483" s="5">
        <v>7.0000000000000007E-2</v>
      </c>
      <c r="J9483" s="5">
        <v>239.16810000000001</v>
      </c>
      <c r="K9483" s="5">
        <v>65.338542972883033</v>
      </c>
      <c r="L9483">
        <f>YEAR(SalesData[Order Date])</f>
        <v>2025</v>
      </c>
      <c r="M9483">
        <f>MONTH(SalesData[Order Date])</f>
        <v>4</v>
      </c>
      <c r="N9483" t="str">
        <f>TEXT(SalesData[[#This Row],[Order Date]], "mmmm")</f>
        <v>April</v>
      </c>
      <c r="O9483" s="7">
        <f>IF(SalesData[Sales]=0,0,SalesData[Profit]/SalesData[Sales])</f>
        <v>0.27319087693084082</v>
      </c>
      <c r="P9483" s="8">
        <f t="shared" si="148"/>
        <v>2.7219349068709415E-4</v>
      </c>
      <c r="Q9483" t="str">
        <f>IF(SalesData[[#This Row],[Discount]]&gt;0, "Yes", "No")</f>
        <v>Yes</v>
      </c>
      <c r="R9483" t="str">
        <f>TEXT(SalesData[[#This Row],[Order Date]],"mmm-yyyy")</f>
        <v>Apr-2025</v>
      </c>
      <c r="S9483">
        <f>YEAR(SalesData[[#This Row],[Order Date]])*100 + MONTH(SalesData[[#This Row],[Order Date]])</f>
        <v>202504</v>
      </c>
    </row>
    <row r="9484" spans="1:19" x14ac:dyDescent="0.3">
      <c r="A9484" t="s">
        <v>2359</v>
      </c>
      <c r="B9484" s="3">
        <v>45758</v>
      </c>
      <c r="C9484" t="s">
        <v>2360</v>
      </c>
      <c r="D9484" t="s">
        <v>18</v>
      </c>
      <c r="E9484" t="s">
        <v>19</v>
      </c>
      <c r="F9484" t="s">
        <v>62</v>
      </c>
      <c r="G9484">
        <v>6</v>
      </c>
      <c r="H9484" s="5">
        <v>696.8</v>
      </c>
      <c r="I9484" s="5">
        <v>0.16</v>
      </c>
      <c r="J9484" s="5">
        <v>3511.8719999999989</v>
      </c>
      <c r="K9484" s="5">
        <v>987.9051401228096</v>
      </c>
      <c r="L9484">
        <f>YEAR(SalesData[Order Date])</f>
        <v>2025</v>
      </c>
      <c r="M9484">
        <f>MONTH(SalesData[Order Date])</f>
        <v>4</v>
      </c>
      <c r="N9484" t="str">
        <f>TEXT(SalesData[[#This Row],[Order Date]], "mmmm")</f>
        <v>April</v>
      </c>
      <c r="O9484" s="7">
        <f>IF(SalesData[Sales]=0,0,SalesData[Profit]/SalesData[Sales])</f>
        <v>0.28130442684779228</v>
      </c>
      <c r="P9484" s="8">
        <f t="shared" si="148"/>
        <v>3.8270187523918876E-5</v>
      </c>
      <c r="Q9484" t="str">
        <f>IF(SalesData[[#This Row],[Discount]]&gt;0, "Yes", "No")</f>
        <v>Yes</v>
      </c>
      <c r="R9484" t="str">
        <f>TEXT(SalesData[[#This Row],[Order Date]],"mmm-yyyy")</f>
        <v>Apr-2025</v>
      </c>
      <c r="S9484">
        <f>YEAR(SalesData[[#This Row],[Order Date]])*100 + MONTH(SalesData[[#This Row],[Order Date]])</f>
        <v>202504</v>
      </c>
    </row>
    <row r="9485" spans="1:19" x14ac:dyDescent="0.3">
      <c r="A9485" t="s">
        <v>2392</v>
      </c>
      <c r="B9485" s="3">
        <v>45774</v>
      </c>
      <c r="C9485" t="s">
        <v>2393</v>
      </c>
      <c r="D9485" t="s">
        <v>18</v>
      </c>
      <c r="E9485" t="s">
        <v>26</v>
      </c>
      <c r="F9485" t="s">
        <v>62</v>
      </c>
      <c r="G9485">
        <v>4</v>
      </c>
      <c r="H9485" s="5">
        <v>749.21</v>
      </c>
      <c r="I9485" s="5">
        <v>0.17</v>
      </c>
      <c r="J9485" s="5">
        <v>2487.3771999999999</v>
      </c>
      <c r="K9485" s="5">
        <v>205.3167016432966</v>
      </c>
      <c r="L9485">
        <f>YEAR(SalesData[Order Date])</f>
        <v>2025</v>
      </c>
      <c r="M9485">
        <f>MONTH(SalesData[Order Date])</f>
        <v>4</v>
      </c>
      <c r="N9485" t="str">
        <f>TEXT(SalesData[[#This Row],[Order Date]], "mmmm")</f>
        <v>April</v>
      </c>
      <c r="O9485" s="7">
        <f>IF(SalesData[Sales]=0,0,SalesData[Profit]/SalesData[Sales])</f>
        <v>8.2543452453973043E-2</v>
      </c>
      <c r="P9485" s="8">
        <f t="shared" si="148"/>
        <v>5.6726418494147172E-5</v>
      </c>
      <c r="Q9485" t="str">
        <f>IF(SalesData[[#This Row],[Discount]]&gt;0, "Yes", "No")</f>
        <v>Yes</v>
      </c>
      <c r="R9485" t="str">
        <f>TEXT(SalesData[[#This Row],[Order Date]],"mmm-yyyy")</f>
        <v>Apr-2025</v>
      </c>
      <c r="S9485">
        <f>YEAR(SalesData[[#This Row],[Order Date]])*100 + MONTH(SalesData[[#This Row],[Order Date]])</f>
        <v>202504</v>
      </c>
    </row>
    <row r="9486" spans="1:19" x14ac:dyDescent="0.3">
      <c r="A9486" t="s">
        <v>2416</v>
      </c>
      <c r="B9486" s="3">
        <v>45748</v>
      </c>
      <c r="C9486" t="s">
        <v>2417</v>
      </c>
      <c r="D9486" t="s">
        <v>30</v>
      </c>
      <c r="E9486" t="s">
        <v>14</v>
      </c>
      <c r="F9486" t="s">
        <v>27</v>
      </c>
      <c r="G9486">
        <v>7</v>
      </c>
      <c r="H9486" s="5">
        <v>191.21</v>
      </c>
      <c r="I9486" s="5">
        <v>0.17</v>
      </c>
      <c r="J9486" s="5">
        <v>1110.9301</v>
      </c>
      <c r="K9486" s="5">
        <v>248.31907480475149</v>
      </c>
      <c r="L9486">
        <f>YEAR(SalesData[Order Date])</f>
        <v>2025</v>
      </c>
      <c r="M9486">
        <f>MONTH(SalesData[Order Date])</f>
        <v>4</v>
      </c>
      <c r="N9486" t="str">
        <f>TEXT(SalesData[[#This Row],[Order Date]], "mmmm")</f>
        <v>April</v>
      </c>
      <c r="O9486" s="7">
        <f>IF(SalesData[Sales]=0,0,SalesData[Profit]/SalesData[Sales])</f>
        <v>0.22352358155094681</v>
      </c>
      <c r="P9486" s="8">
        <f t="shared" si="148"/>
        <v>1.2701069131172159E-4</v>
      </c>
      <c r="Q9486" t="str">
        <f>IF(SalesData[[#This Row],[Discount]]&gt;0, "Yes", "No")</f>
        <v>Yes</v>
      </c>
      <c r="R9486" t="str">
        <f>TEXT(SalesData[[#This Row],[Order Date]],"mmm-yyyy")</f>
        <v>Apr-2025</v>
      </c>
      <c r="S9486">
        <f>YEAR(SalesData[[#This Row],[Order Date]])*100 + MONTH(SalesData[[#This Row],[Order Date]])</f>
        <v>202504</v>
      </c>
    </row>
    <row r="9487" spans="1:19" x14ac:dyDescent="0.3">
      <c r="A9487" t="s">
        <v>2456</v>
      </c>
      <c r="B9487" s="3">
        <v>45773</v>
      </c>
      <c r="C9487" t="s">
        <v>2457</v>
      </c>
      <c r="D9487" t="s">
        <v>18</v>
      </c>
      <c r="E9487" t="s">
        <v>14</v>
      </c>
      <c r="F9487" t="s">
        <v>62</v>
      </c>
      <c r="G9487">
        <v>6</v>
      </c>
      <c r="H9487" s="5">
        <v>365.77</v>
      </c>
      <c r="I9487" s="5">
        <v>0.06</v>
      </c>
      <c r="J9487" s="5">
        <v>2062.9427999999998</v>
      </c>
      <c r="K9487" s="5">
        <v>427.60012709845438</v>
      </c>
      <c r="L9487">
        <f>YEAR(SalesData[Order Date])</f>
        <v>2025</v>
      </c>
      <c r="M9487">
        <f>MONTH(SalesData[Order Date])</f>
        <v>4</v>
      </c>
      <c r="N9487" t="str">
        <f>TEXT(SalesData[[#This Row],[Order Date]], "mmmm")</f>
        <v>April</v>
      </c>
      <c r="O9487" s="7">
        <f>IF(SalesData[Sales]=0,0,SalesData[Profit]/SalesData[Sales])</f>
        <v>0.20727677330581071</v>
      </c>
      <c r="P9487" s="8">
        <f t="shared" si="148"/>
        <v>2.7339584985099925E-5</v>
      </c>
      <c r="Q9487" t="str">
        <f>IF(SalesData[[#This Row],[Discount]]&gt;0, "Yes", "No")</f>
        <v>Yes</v>
      </c>
      <c r="R9487" t="str">
        <f>TEXT(SalesData[[#This Row],[Order Date]],"mmm-yyyy")</f>
        <v>Apr-2025</v>
      </c>
      <c r="S9487">
        <f>YEAR(SalesData[[#This Row],[Order Date]])*100 + MONTH(SalesData[[#This Row],[Order Date]])</f>
        <v>202504</v>
      </c>
    </row>
    <row r="9488" spans="1:19" x14ac:dyDescent="0.3">
      <c r="A9488" t="s">
        <v>2576</v>
      </c>
      <c r="B9488" s="3">
        <v>45763</v>
      </c>
      <c r="C9488" t="s">
        <v>2577</v>
      </c>
      <c r="D9488" t="s">
        <v>13</v>
      </c>
      <c r="E9488" t="s">
        <v>19</v>
      </c>
      <c r="F9488" t="s">
        <v>34</v>
      </c>
      <c r="G9488">
        <v>6</v>
      </c>
      <c r="H9488" s="5">
        <v>851.64</v>
      </c>
      <c r="I9488" s="5">
        <v>0.19</v>
      </c>
      <c r="J9488" s="5">
        <v>4138.9704000000002</v>
      </c>
      <c r="K9488" s="5">
        <v>343.02124999435171</v>
      </c>
      <c r="L9488">
        <f>YEAR(SalesData[Order Date])</f>
        <v>2025</v>
      </c>
      <c r="M9488">
        <f>MONTH(SalesData[Order Date])</f>
        <v>4</v>
      </c>
      <c r="N9488" t="str">
        <f>TEXT(SalesData[[#This Row],[Order Date]], "mmmm")</f>
        <v>April</v>
      </c>
      <c r="O9488" s="7">
        <f>IF(SalesData[Sales]=0,0,SalesData[Profit]/SalesData[Sales])</f>
        <v>8.2875985291982687E-2</v>
      </c>
      <c r="P9488" s="8">
        <f t="shared" si="148"/>
        <v>3.7183160333787357E-5</v>
      </c>
      <c r="Q9488" t="str">
        <f>IF(SalesData[[#This Row],[Discount]]&gt;0, "Yes", "No")</f>
        <v>Yes</v>
      </c>
      <c r="R9488" t="str">
        <f>TEXT(SalesData[[#This Row],[Order Date]],"mmm-yyyy")</f>
        <v>Apr-2025</v>
      </c>
      <c r="S9488">
        <f>YEAR(SalesData[[#This Row],[Order Date]])*100 + MONTH(SalesData[[#This Row],[Order Date]])</f>
        <v>202504</v>
      </c>
    </row>
    <row r="9489" spans="1:19" x14ac:dyDescent="0.3">
      <c r="A9489" t="s">
        <v>2596</v>
      </c>
      <c r="B9489" s="3">
        <v>45756</v>
      </c>
      <c r="C9489" t="s">
        <v>2597</v>
      </c>
      <c r="D9489" t="s">
        <v>18</v>
      </c>
      <c r="E9489" t="s">
        <v>19</v>
      </c>
      <c r="F9489" t="s">
        <v>91</v>
      </c>
      <c r="G9489">
        <v>5</v>
      </c>
      <c r="H9489" s="5">
        <v>553.6</v>
      </c>
      <c r="I9489" s="5">
        <v>0.08</v>
      </c>
      <c r="J9489" s="5">
        <v>2546.56</v>
      </c>
      <c r="K9489" s="5">
        <v>681.28006314692766</v>
      </c>
      <c r="L9489">
        <f>YEAR(SalesData[Order Date])</f>
        <v>2025</v>
      </c>
      <c r="M9489">
        <f>MONTH(SalesData[Order Date])</f>
        <v>4</v>
      </c>
      <c r="N9489" t="str">
        <f>TEXT(SalesData[[#This Row],[Order Date]], "mmmm")</f>
        <v>April</v>
      </c>
      <c r="O9489" s="7">
        <f>IF(SalesData[Sales]=0,0,SalesData[Profit]/SalesData[Sales])</f>
        <v>0.26752955482962415</v>
      </c>
      <c r="P9489" s="8">
        <f t="shared" si="148"/>
        <v>2.8901734104046242E-5</v>
      </c>
      <c r="Q9489" t="str">
        <f>IF(SalesData[[#This Row],[Discount]]&gt;0, "Yes", "No")</f>
        <v>Yes</v>
      </c>
      <c r="R9489" t="str">
        <f>TEXT(SalesData[[#This Row],[Order Date]],"mmm-yyyy")</f>
        <v>Apr-2025</v>
      </c>
      <c r="S9489">
        <f>YEAR(SalesData[[#This Row],[Order Date]])*100 + MONTH(SalesData[[#This Row],[Order Date]])</f>
        <v>202504</v>
      </c>
    </row>
    <row r="9490" spans="1:19" x14ac:dyDescent="0.3">
      <c r="A9490" t="s">
        <v>2626</v>
      </c>
      <c r="B9490" s="3">
        <v>45762</v>
      </c>
      <c r="C9490" t="s">
        <v>2627</v>
      </c>
      <c r="D9490" t="s">
        <v>30</v>
      </c>
      <c r="E9490" t="s">
        <v>19</v>
      </c>
      <c r="F9490" t="s">
        <v>31</v>
      </c>
      <c r="G9490">
        <v>5</v>
      </c>
      <c r="H9490" s="5">
        <v>961.16</v>
      </c>
      <c r="I9490" s="5">
        <v>0.2</v>
      </c>
      <c r="J9490" s="5">
        <v>3844.64</v>
      </c>
      <c r="K9490" s="5">
        <v>290.32370708981148</v>
      </c>
      <c r="L9490">
        <f>YEAR(SalesData[Order Date])</f>
        <v>2025</v>
      </c>
      <c r="M9490">
        <f>MONTH(SalesData[Order Date])</f>
        <v>4</v>
      </c>
      <c r="N9490" t="str">
        <f>TEXT(SalesData[[#This Row],[Order Date]], "mmmm")</f>
        <v>April</v>
      </c>
      <c r="O9490" s="7">
        <f>IF(SalesData[Sales]=0,0,SalesData[Profit]/SalesData[Sales])</f>
        <v>7.5513886108923456E-2</v>
      </c>
      <c r="P9490" s="8">
        <f t="shared" si="148"/>
        <v>4.1616380207249577E-5</v>
      </c>
      <c r="Q9490" t="str">
        <f>IF(SalesData[[#This Row],[Discount]]&gt;0, "Yes", "No")</f>
        <v>Yes</v>
      </c>
      <c r="R9490" t="str">
        <f>TEXT(SalesData[[#This Row],[Order Date]],"mmm-yyyy")</f>
        <v>Apr-2025</v>
      </c>
      <c r="S9490">
        <f>YEAR(SalesData[[#This Row],[Order Date]])*100 + MONTH(SalesData[[#This Row],[Order Date]])</f>
        <v>202504</v>
      </c>
    </row>
    <row r="9491" spans="1:19" x14ac:dyDescent="0.3">
      <c r="A9491" t="s">
        <v>2642</v>
      </c>
      <c r="B9491" s="3">
        <v>45775</v>
      </c>
      <c r="C9491" t="s">
        <v>2643</v>
      </c>
      <c r="D9491" t="s">
        <v>18</v>
      </c>
      <c r="E9491" t="s">
        <v>14</v>
      </c>
      <c r="F9491" t="s">
        <v>27</v>
      </c>
      <c r="G9491">
        <v>2</v>
      </c>
      <c r="H9491" s="5">
        <v>16.82</v>
      </c>
      <c r="I9491" s="5">
        <v>0.26</v>
      </c>
      <c r="J9491" s="5">
        <v>24.893599999999999</v>
      </c>
      <c r="K9491" s="5">
        <v>1.987202255765202</v>
      </c>
      <c r="L9491">
        <f>YEAR(SalesData[Order Date])</f>
        <v>2025</v>
      </c>
      <c r="M9491">
        <f>MONTH(SalesData[Order Date])</f>
        <v>4</v>
      </c>
      <c r="N9491" t="str">
        <f>TEXT(SalesData[[#This Row],[Order Date]], "mmmm")</f>
        <v>April</v>
      </c>
      <c r="O9491" s="7">
        <f>IF(SalesData[Sales]=0,0,SalesData[Profit]/SalesData[Sales])</f>
        <v>7.9827837507038035E-2</v>
      </c>
      <c r="P9491" s="8">
        <f t="shared" si="148"/>
        <v>7.7288941736028535E-3</v>
      </c>
      <c r="Q9491" t="str">
        <f>IF(SalesData[[#This Row],[Discount]]&gt;0, "Yes", "No")</f>
        <v>Yes</v>
      </c>
      <c r="R9491" t="str">
        <f>TEXT(SalesData[[#This Row],[Order Date]],"mmm-yyyy")</f>
        <v>Apr-2025</v>
      </c>
      <c r="S9491">
        <f>YEAR(SalesData[[#This Row],[Order Date]])*100 + MONTH(SalesData[[#This Row],[Order Date]])</f>
        <v>202504</v>
      </c>
    </row>
    <row r="9492" spans="1:19" x14ac:dyDescent="0.3">
      <c r="A9492" t="s">
        <v>2666</v>
      </c>
      <c r="B9492" s="3">
        <v>45751</v>
      </c>
      <c r="C9492" t="s">
        <v>2667</v>
      </c>
      <c r="D9492" t="s">
        <v>23</v>
      </c>
      <c r="E9492" t="s">
        <v>19</v>
      </c>
      <c r="F9492" t="s">
        <v>53</v>
      </c>
      <c r="G9492">
        <v>8</v>
      </c>
      <c r="H9492" s="5">
        <v>551.11</v>
      </c>
      <c r="I9492" s="5">
        <v>0.2</v>
      </c>
      <c r="J9492" s="5">
        <v>3527.1039999999998</v>
      </c>
      <c r="K9492" s="5">
        <v>438.53415388041373</v>
      </c>
      <c r="L9492">
        <f>YEAR(SalesData[Order Date])</f>
        <v>2025</v>
      </c>
      <c r="M9492">
        <f>MONTH(SalesData[Order Date])</f>
        <v>4</v>
      </c>
      <c r="N9492" t="str">
        <f>TEXT(SalesData[[#This Row],[Order Date]], "mmmm")</f>
        <v>April</v>
      </c>
      <c r="O9492" s="7">
        <f>IF(SalesData[Sales]=0,0,SalesData[Profit]/SalesData[Sales])</f>
        <v>0.12433264056869708</v>
      </c>
      <c r="P9492" s="8">
        <f t="shared" si="148"/>
        <v>4.5362994683457024E-5</v>
      </c>
      <c r="Q9492" t="str">
        <f>IF(SalesData[[#This Row],[Discount]]&gt;0, "Yes", "No")</f>
        <v>Yes</v>
      </c>
      <c r="R9492" t="str">
        <f>TEXT(SalesData[[#This Row],[Order Date]],"mmm-yyyy")</f>
        <v>Apr-2025</v>
      </c>
      <c r="S9492">
        <f>YEAR(SalesData[[#This Row],[Order Date]])*100 + MONTH(SalesData[[#This Row],[Order Date]])</f>
        <v>202504</v>
      </c>
    </row>
    <row r="9493" spans="1:19" x14ac:dyDescent="0.3">
      <c r="A9493" t="s">
        <v>2694</v>
      </c>
      <c r="B9493" s="3">
        <v>45755</v>
      </c>
      <c r="C9493" t="s">
        <v>2695</v>
      </c>
      <c r="D9493" t="s">
        <v>18</v>
      </c>
      <c r="E9493" t="s">
        <v>14</v>
      </c>
      <c r="F9493" t="s">
        <v>20</v>
      </c>
      <c r="G9493">
        <v>6</v>
      </c>
      <c r="H9493" s="5">
        <v>821.97</v>
      </c>
      <c r="I9493" s="5">
        <v>7.0000000000000007E-2</v>
      </c>
      <c r="J9493" s="5">
        <v>4586.592599999999</v>
      </c>
      <c r="K9493" s="5">
        <v>302.50171666448199</v>
      </c>
      <c r="L9493">
        <f>YEAR(SalesData[Order Date])</f>
        <v>2025</v>
      </c>
      <c r="M9493">
        <f>MONTH(SalesData[Order Date])</f>
        <v>4</v>
      </c>
      <c r="N9493" t="str">
        <f>TEXT(SalesData[[#This Row],[Order Date]], "mmmm")</f>
        <v>April</v>
      </c>
      <c r="O9493" s="7">
        <f>IF(SalesData[Sales]=0,0,SalesData[Profit]/SalesData[Sales])</f>
        <v>6.5953474190073483E-2</v>
      </c>
      <c r="P9493" s="8">
        <f t="shared" si="148"/>
        <v>1.4193543154454139E-5</v>
      </c>
      <c r="Q9493" t="str">
        <f>IF(SalesData[[#This Row],[Discount]]&gt;0, "Yes", "No")</f>
        <v>Yes</v>
      </c>
      <c r="R9493" t="str">
        <f>TEXT(SalesData[[#This Row],[Order Date]],"mmm-yyyy")</f>
        <v>Apr-2025</v>
      </c>
      <c r="S9493">
        <f>YEAR(SalesData[[#This Row],[Order Date]])*100 + MONTH(SalesData[[#This Row],[Order Date]])</f>
        <v>202504</v>
      </c>
    </row>
    <row r="9494" spans="1:19" x14ac:dyDescent="0.3">
      <c r="A9494" t="s">
        <v>2719</v>
      </c>
      <c r="B9494" s="3">
        <v>45773</v>
      </c>
      <c r="C9494" t="s">
        <v>2720</v>
      </c>
      <c r="D9494" t="s">
        <v>18</v>
      </c>
      <c r="E9494" t="s">
        <v>19</v>
      </c>
      <c r="F9494" t="s">
        <v>91</v>
      </c>
      <c r="G9494">
        <v>2</v>
      </c>
      <c r="H9494" s="5">
        <v>448.97</v>
      </c>
      <c r="I9494" s="5">
        <v>0.28999999999999998</v>
      </c>
      <c r="J9494" s="5">
        <v>637.53740000000005</v>
      </c>
      <c r="K9494" s="5">
        <v>35.821220652208702</v>
      </c>
      <c r="L9494">
        <f>YEAR(SalesData[Order Date])</f>
        <v>2025</v>
      </c>
      <c r="M9494">
        <f>MONTH(SalesData[Order Date])</f>
        <v>4</v>
      </c>
      <c r="N9494" t="str">
        <f>TEXT(SalesData[[#This Row],[Order Date]], "mmmm")</f>
        <v>April</v>
      </c>
      <c r="O9494" s="7">
        <f>IF(SalesData[Sales]=0,0,SalesData[Profit]/SalesData[Sales])</f>
        <v>5.6186853747260471E-2</v>
      </c>
      <c r="P9494" s="8">
        <f t="shared" si="148"/>
        <v>3.2296144508541771E-4</v>
      </c>
      <c r="Q9494" t="str">
        <f>IF(SalesData[[#This Row],[Discount]]&gt;0, "Yes", "No")</f>
        <v>Yes</v>
      </c>
      <c r="R9494" t="str">
        <f>TEXT(SalesData[[#This Row],[Order Date]],"mmm-yyyy")</f>
        <v>Apr-2025</v>
      </c>
      <c r="S9494">
        <f>YEAR(SalesData[[#This Row],[Order Date]])*100 + MONTH(SalesData[[#This Row],[Order Date]])</f>
        <v>202504</v>
      </c>
    </row>
    <row r="9495" spans="1:19" x14ac:dyDescent="0.3">
      <c r="A9495" t="s">
        <v>2739</v>
      </c>
      <c r="B9495" s="3">
        <v>45769</v>
      </c>
      <c r="C9495" t="s">
        <v>2740</v>
      </c>
      <c r="D9495" t="s">
        <v>13</v>
      </c>
      <c r="E9495" t="s">
        <v>26</v>
      </c>
      <c r="F9495" t="s">
        <v>62</v>
      </c>
      <c r="G9495">
        <v>2</v>
      </c>
      <c r="H9495" s="5">
        <v>510.47</v>
      </c>
      <c r="I9495" s="5">
        <v>0.18</v>
      </c>
      <c r="J9495" s="5">
        <v>837.1708000000001</v>
      </c>
      <c r="K9495" s="5">
        <v>44.111842028884567</v>
      </c>
      <c r="L9495">
        <f>YEAR(SalesData[Order Date])</f>
        <v>2025</v>
      </c>
      <c r="M9495">
        <f>MONTH(SalesData[Order Date])</f>
        <v>4</v>
      </c>
      <c r="N9495" t="str">
        <f>TEXT(SalesData[[#This Row],[Order Date]], "mmmm")</f>
        <v>April</v>
      </c>
      <c r="O9495" s="7">
        <f>IF(SalesData[Sales]=0,0,SalesData[Profit]/SalesData[Sales])</f>
        <v>5.2691567872272374E-2</v>
      </c>
      <c r="P9495" s="8">
        <f t="shared" si="148"/>
        <v>1.7630810821399884E-4</v>
      </c>
      <c r="Q9495" t="str">
        <f>IF(SalesData[[#This Row],[Discount]]&gt;0, "Yes", "No")</f>
        <v>Yes</v>
      </c>
      <c r="R9495" t="str">
        <f>TEXT(SalesData[[#This Row],[Order Date]],"mmm-yyyy")</f>
        <v>Apr-2025</v>
      </c>
      <c r="S9495">
        <f>YEAR(SalesData[[#This Row],[Order Date]])*100 + MONTH(SalesData[[#This Row],[Order Date]])</f>
        <v>202504</v>
      </c>
    </row>
    <row r="9496" spans="1:19" x14ac:dyDescent="0.3">
      <c r="A9496" t="s">
        <v>2797</v>
      </c>
      <c r="B9496" s="3">
        <v>45756</v>
      </c>
      <c r="C9496" t="s">
        <v>2798</v>
      </c>
      <c r="D9496" t="s">
        <v>30</v>
      </c>
      <c r="E9496" t="s">
        <v>14</v>
      </c>
      <c r="F9496" t="s">
        <v>53</v>
      </c>
      <c r="G9496">
        <v>1</v>
      </c>
      <c r="H9496" s="5">
        <v>487.19</v>
      </c>
      <c r="I9496" s="5">
        <v>0.01</v>
      </c>
      <c r="J9496" s="5">
        <v>482.31810000000002</v>
      </c>
      <c r="K9496" s="5">
        <v>79.506535464256842</v>
      </c>
      <c r="L9496">
        <f>YEAR(SalesData[Order Date])</f>
        <v>2025</v>
      </c>
      <c r="M9496">
        <f>MONTH(SalesData[Order Date])</f>
        <v>4</v>
      </c>
      <c r="N9496" t="str">
        <f>TEXT(SalesData[[#This Row],[Order Date]], "mmmm")</f>
        <v>April</v>
      </c>
      <c r="O9496" s="7">
        <f>IF(SalesData[Sales]=0,0,SalesData[Profit]/SalesData[Sales])</f>
        <v>0.16484252916126688</v>
      </c>
      <c r="P9496" s="8">
        <f t="shared" si="148"/>
        <v>2.052587286274349E-5</v>
      </c>
      <c r="Q9496" t="str">
        <f>IF(SalesData[[#This Row],[Discount]]&gt;0, "Yes", "No")</f>
        <v>Yes</v>
      </c>
      <c r="R9496" t="str">
        <f>TEXT(SalesData[[#This Row],[Order Date]],"mmm-yyyy")</f>
        <v>Apr-2025</v>
      </c>
      <c r="S9496">
        <f>YEAR(SalesData[[#This Row],[Order Date]])*100 + MONTH(SalesData[[#This Row],[Order Date]])</f>
        <v>202504</v>
      </c>
    </row>
    <row r="9497" spans="1:19" x14ac:dyDescent="0.3">
      <c r="A9497" t="s">
        <v>2812</v>
      </c>
      <c r="B9497" s="3">
        <v>45776</v>
      </c>
      <c r="C9497" t="s">
        <v>2813</v>
      </c>
      <c r="D9497" t="s">
        <v>30</v>
      </c>
      <c r="E9497" t="s">
        <v>26</v>
      </c>
      <c r="F9497" t="s">
        <v>15</v>
      </c>
      <c r="G9497">
        <v>3</v>
      </c>
      <c r="H9497" s="5">
        <v>730.48</v>
      </c>
      <c r="I9497" s="5">
        <v>0.06</v>
      </c>
      <c r="J9497" s="5">
        <v>2059.9535999999998</v>
      </c>
      <c r="K9497" s="5">
        <v>215.77871874519951</v>
      </c>
      <c r="L9497">
        <f>YEAR(SalesData[Order Date])</f>
        <v>2025</v>
      </c>
      <c r="M9497">
        <f>MONTH(SalesData[Order Date])</f>
        <v>4</v>
      </c>
      <c r="N9497" t="str">
        <f>TEXT(SalesData[[#This Row],[Order Date]], "mmmm")</f>
        <v>April</v>
      </c>
      <c r="O9497" s="7">
        <f>IF(SalesData[Sales]=0,0,SalesData[Profit]/SalesData[Sales])</f>
        <v>0.10474931024912383</v>
      </c>
      <c r="P9497" s="8">
        <f t="shared" si="148"/>
        <v>2.7379257474537289E-5</v>
      </c>
      <c r="Q9497" t="str">
        <f>IF(SalesData[[#This Row],[Discount]]&gt;0, "Yes", "No")</f>
        <v>Yes</v>
      </c>
      <c r="R9497" t="str">
        <f>TEXT(SalesData[[#This Row],[Order Date]],"mmm-yyyy")</f>
        <v>Apr-2025</v>
      </c>
      <c r="S9497">
        <f>YEAR(SalesData[[#This Row],[Order Date]])*100 + MONTH(SalesData[[#This Row],[Order Date]])</f>
        <v>202504</v>
      </c>
    </row>
    <row r="9498" spans="1:19" x14ac:dyDescent="0.3">
      <c r="A9498" t="s">
        <v>2894</v>
      </c>
      <c r="B9498" s="3">
        <v>45762</v>
      </c>
      <c r="C9498" t="s">
        <v>2895</v>
      </c>
      <c r="D9498" t="s">
        <v>30</v>
      </c>
      <c r="E9498" t="s">
        <v>26</v>
      </c>
      <c r="F9498" t="s">
        <v>91</v>
      </c>
      <c r="G9498">
        <v>9</v>
      </c>
      <c r="H9498" s="5">
        <v>973.89</v>
      </c>
      <c r="I9498" s="5">
        <v>0.22</v>
      </c>
      <c r="J9498" s="5">
        <v>6836.7078000000001</v>
      </c>
      <c r="K9498" s="5">
        <v>805.74229185634238</v>
      </c>
      <c r="L9498">
        <f>YEAR(SalesData[Order Date])</f>
        <v>2025</v>
      </c>
      <c r="M9498">
        <f>MONTH(SalesData[Order Date])</f>
        <v>4</v>
      </c>
      <c r="N9498" t="str">
        <f>TEXT(SalesData[[#This Row],[Order Date]], "mmmm")</f>
        <v>April</v>
      </c>
      <c r="O9498" s="7">
        <f>IF(SalesData[Sales]=0,0,SalesData[Profit]/SalesData[Sales])</f>
        <v>0.11785530630054752</v>
      </c>
      <c r="P9498" s="8">
        <f t="shared" si="148"/>
        <v>2.509980022840818E-5</v>
      </c>
      <c r="Q9498" t="str">
        <f>IF(SalesData[[#This Row],[Discount]]&gt;0, "Yes", "No")</f>
        <v>Yes</v>
      </c>
      <c r="R9498" t="str">
        <f>TEXT(SalesData[[#This Row],[Order Date]],"mmm-yyyy")</f>
        <v>Apr-2025</v>
      </c>
      <c r="S9498">
        <f>YEAR(SalesData[[#This Row],[Order Date]])*100 + MONTH(SalesData[[#This Row],[Order Date]])</f>
        <v>202504</v>
      </c>
    </row>
    <row r="9499" spans="1:19" x14ac:dyDescent="0.3">
      <c r="A9499" t="s">
        <v>3001</v>
      </c>
      <c r="B9499" s="3">
        <v>45765</v>
      </c>
      <c r="C9499" t="s">
        <v>3002</v>
      </c>
      <c r="D9499" t="s">
        <v>23</v>
      </c>
      <c r="E9499" t="s">
        <v>26</v>
      </c>
      <c r="F9499" t="s">
        <v>15</v>
      </c>
      <c r="G9499">
        <v>4</v>
      </c>
      <c r="H9499" s="5">
        <v>869.12</v>
      </c>
      <c r="I9499" s="5">
        <v>0.22</v>
      </c>
      <c r="J9499" s="5">
        <v>2711.6543999999999</v>
      </c>
      <c r="K9499" s="5">
        <v>494.70772458240918</v>
      </c>
      <c r="L9499">
        <f>YEAR(SalesData[Order Date])</f>
        <v>2025</v>
      </c>
      <c r="M9499">
        <f>MONTH(SalesData[Order Date])</f>
        <v>4</v>
      </c>
      <c r="N9499" t="str">
        <f>TEXT(SalesData[[#This Row],[Order Date]], "mmmm")</f>
        <v>April</v>
      </c>
      <c r="O9499" s="7">
        <f>IF(SalesData[Sales]=0,0,SalesData[Profit]/SalesData[Sales])</f>
        <v>0.18243760140761639</v>
      </c>
      <c r="P9499" s="8">
        <f t="shared" si="148"/>
        <v>6.3282400589101626E-5</v>
      </c>
      <c r="Q9499" t="str">
        <f>IF(SalesData[[#This Row],[Discount]]&gt;0, "Yes", "No")</f>
        <v>Yes</v>
      </c>
      <c r="R9499" t="str">
        <f>TEXT(SalesData[[#This Row],[Order Date]],"mmm-yyyy")</f>
        <v>Apr-2025</v>
      </c>
      <c r="S9499">
        <f>YEAR(SalesData[[#This Row],[Order Date]])*100 + MONTH(SalesData[[#This Row],[Order Date]])</f>
        <v>202504</v>
      </c>
    </row>
    <row r="9500" spans="1:19" x14ac:dyDescent="0.3">
      <c r="A9500" t="s">
        <v>3011</v>
      </c>
      <c r="B9500" s="3">
        <v>45753</v>
      </c>
      <c r="C9500" t="s">
        <v>3012</v>
      </c>
      <c r="D9500" t="s">
        <v>30</v>
      </c>
      <c r="E9500" t="s">
        <v>14</v>
      </c>
      <c r="F9500" t="s">
        <v>44</v>
      </c>
      <c r="G9500">
        <v>7</v>
      </c>
      <c r="H9500" s="5">
        <v>390.83</v>
      </c>
      <c r="I9500" s="5">
        <v>0.28999999999999998</v>
      </c>
      <c r="J9500" s="5">
        <v>1942.4250999999999</v>
      </c>
      <c r="K9500" s="5">
        <v>319.60208087424672</v>
      </c>
      <c r="L9500">
        <f>YEAR(SalesData[Order Date])</f>
        <v>2025</v>
      </c>
      <c r="M9500">
        <f>MONTH(SalesData[Order Date])</f>
        <v>4</v>
      </c>
      <c r="N9500" t="str">
        <f>TEXT(SalesData[[#This Row],[Order Date]], "mmmm")</f>
        <v>April</v>
      </c>
      <c r="O9500" s="7">
        <f>IF(SalesData[Sales]=0,0,SalesData[Profit]/SalesData[Sales])</f>
        <v>0.16453766010038004</v>
      </c>
      <c r="P9500" s="8">
        <f t="shared" si="148"/>
        <v>1.0600151326298244E-4</v>
      </c>
      <c r="Q9500" t="str">
        <f>IF(SalesData[[#This Row],[Discount]]&gt;0, "Yes", "No")</f>
        <v>Yes</v>
      </c>
      <c r="R9500" t="str">
        <f>TEXT(SalesData[[#This Row],[Order Date]],"mmm-yyyy")</f>
        <v>Apr-2025</v>
      </c>
      <c r="S9500">
        <f>YEAR(SalesData[[#This Row],[Order Date]])*100 + MONTH(SalesData[[#This Row],[Order Date]])</f>
        <v>202504</v>
      </c>
    </row>
    <row r="9501" spans="1:19" x14ac:dyDescent="0.3">
      <c r="A9501" t="s">
        <v>3165</v>
      </c>
      <c r="B9501" s="3">
        <v>45754</v>
      </c>
      <c r="C9501" t="s">
        <v>3166</v>
      </c>
      <c r="D9501" t="s">
        <v>18</v>
      </c>
      <c r="E9501" t="s">
        <v>14</v>
      </c>
      <c r="F9501" t="s">
        <v>31</v>
      </c>
      <c r="G9501">
        <v>7</v>
      </c>
      <c r="H9501" s="5">
        <v>910.72</v>
      </c>
      <c r="I9501" s="5">
        <v>0.03</v>
      </c>
      <c r="J9501" s="5">
        <v>6183.7887999999994</v>
      </c>
      <c r="K9501" s="5">
        <v>615.64033983076888</v>
      </c>
      <c r="L9501">
        <f>YEAR(SalesData[Order Date])</f>
        <v>2025</v>
      </c>
      <c r="M9501">
        <f>MONTH(SalesData[Order Date])</f>
        <v>4</v>
      </c>
      <c r="N9501" t="str">
        <f>TEXT(SalesData[[#This Row],[Order Date]], "mmmm")</f>
        <v>April</v>
      </c>
      <c r="O9501" s="7">
        <f>IF(SalesData[Sales]=0,0,SalesData[Profit]/SalesData[Sales])</f>
        <v>9.9557142027678722E-2</v>
      </c>
      <c r="P9501" s="8">
        <f t="shared" si="148"/>
        <v>4.705852826021484E-6</v>
      </c>
      <c r="Q9501" t="str">
        <f>IF(SalesData[[#This Row],[Discount]]&gt;0, "Yes", "No")</f>
        <v>Yes</v>
      </c>
      <c r="R9501" t="str">
        <f>TEXT(SalesData[[#This Row],[Order Date]],"mmm-yyyy")</f>
        <v>Apr-2025</v>
      </c>
      <c r="S9501">
        <f>YEAR(SalesData[[#This Row],[Order Date]])*100 + MONTH(SalesData[[#This Row],[Order Date]])</f>
        <v>202504</v>
      </c>
    </row>
    <row r="9502" spans="1:19" x14ac:dyDescent="0.3">
      <c r="A9502" t="s">
        <v>3238</v>
      </c>
      <c r="B9502" s="3">
        <v>45748</v>
      </c>
      <c r="C9502" t="s">
        <v>3239</v>
      </c>
      <c r="D9502" t="s">
        <v>30</v>
      </c>
      <c r="E9502" t="s">
        <v>26</v>
      </c>
      <c r="F9502" t="s">
        <v>20</v>
      </c>
      <c r="G9502">
        <v>5</v>
      </c>
      <c r="H9502" s="5">
        <v>184.07</v>
      </c>
      <c r="I9502" s="5">
        <v>0.13</v>
      </c>
      <c r="J9502" s="5">
        <v>800.70449999999994</v>
      </c>
      <c r="K9502" s="5">
        <v>232.05241138033551</v>
      </c>
      <c r="L9502">
        <f>YEAR(SalesData[Order Date])</f>
        <v>2025</v>
      </c>
      <c r="M9502">
        <f>MONTH(SalesData[Order Date])</f>
        <v>4</v>
      </c>
      <c r="N9502" t="str">
        <f>TEXT(SalesData[[#This Row],[Order Date]], "mmmm")</f>
        <v>April</v>
      </c>
      <c r="O9502" s="7">
        <f>IF(SalesData[Sales]=0,0,SalesData[Profit]/SalesData[Sales])</f>
        <v>0.28981030002995556</v>
      </c>
      <c r="P9502" s="8">
        <f t="shared" si="148"/>
        <v>1.4125061118052916E-4</v>
      </c>
      <c r="Q9502" t="str">
        <f>IF(SalesData[[#This Row],[Discount]]&gt;0, "Yes", "No")</f>
        <v>Yes</v>
      </c>
      <c r="R9502" t="str">
        <f>TEXT(SalesData[[#This Row],[Order Date]],"mmm-yyyy")</f>
        <v>Apr-2025</v>
      </c>
      <c r="S9502">
        <f>YEAR(SalesData[[#This Row],[Order Date]])*100 + MONTH(SalesData[[#This Row],[Order Date]])</f>
        <v>202504</v>
      </c>
    </row>
    <row r="9503" spans="1:19" x14ac:dyDescent="0.3">
      <c r="A9503" t="s">
        <v>3282</v>
      </c>
      <c r="B9503" s="3">
        <v>45763</v>
      </c>
      <c r="C9503" t="s">
        <v>3283</v>
      </c>
      <c r="D9503" t="s">
        <v>18</v>
      </c>
      <c r="E9503" t="s">
        <v>26</v>
      </c>
      <c r="F9503" t="s">
        <v>15</v>
      </c>
      <c r="G9503">
        <v>8</v>
      </c>
      <c r="H9503" s="5">
        <v>626.07000000000005</v>
      </c>
      <c r="I9503" s="5">
        <v>0.19</v>
      </c>
      <c r="J9503" s="5">
        <v>4056.9336000000012</v>
      </c>
      <c r="K9503" s="5">
        <v>551.84990852720762</v>
      </c>
      <c r="L9503">
        <f>YEAR(SalesData[Order Date])</f>
        <v>2025</v>
      </c>
      <c r="M9503">
        <f>MONTH(SalesData[Order Date])</f>
        <v>4</v>
      </c>
      <c r="N9503" t="str">
        <f>TEXT(SalesData[[#This Row],[Order Date]], "mmmm")</f>
        <v>April</v>
      </c>
      <c r="O9503" s="7">
        <f>IF(SalesData[Sales]=0,0,SalesData[Profit]/SalesData[Sales])</f>
        <v>0.13602635954584208</v>
      </c>
      <c r="P9503" s="8">
        <f t="shared" si="148"/>
        <v>3.7935055185522386E-5</v>
      </c>
      <c r="Q9503" t="str">
        <f>IF(SalesData[[#This Row],[Discount]]&gt;0, "Yes", "No")</f>
        <v>Yes</v>
      </c>
      <c r="R9503" t="str">
        <f>TEXT(SalesData[[#This Row],[Order Date]],"mmm-yyyy")</f>
        <v>Apr-2025</v>
      </c>
      <c r="S9503">
        <f>YEAR(SalesData[[#This Row],[Order Date]])*100 + MONTH(SalesData[[#This Row],[Order Date]])</f>
        <v>202504</v>
      </c>
    </row>
    <row r="9504" spans="1:19" x14ac:dyDescent="0.3">
      <c r="A9504" t="s">
        <v>3300</v>
      </c>
      <c r="B9504" s="3">
        <v>45753</v>
      </c>
      <c r="C9504" t="s">
        <v>3301</v>
      </c>
      <c r="D9504" t="s">
        <v>13</v>
      </c>
      <c r="E9504" t="s">
        <v>26</v>
      </c>
      <c r="F9504" t="s">
        <v>39</v>
      </c>
      <c r="G9504">
        <v>6</v>
      </c>
      <c r="H9504" s="5">
        <v>276.70999999999998</v>
      </c>
      <c r="I9504" s="5">
        <v>0.28999999999999998</v>
      </c>
      <c r="J9504" s="5">
        <v>1178.7846</v>
      </c>
      <c r="K9504" s="5">
        <v>225.4473541166295</v>
      </c>
      <c r="L9504">
        <f>YEAR(SalesData[Order Date])</f>
        <v>2025</v>
      </c>
      <c r="M9504">
        <f>MONTH(SalesData[Order Date])</f>
        <v>4</v>
      </c>
      <c r="N9504" t="str">
        <f>TEXT(SalesData[[#This Row],[Order Date]], "mmmm")</f>
        <v>April</v>
      </c>
      <c r="O9504" s="7">
        <f>IF(SalesData[Sales]=0,0,SalesData[Profit]/SalesData[Sales])</f>
        <v>0.19125407145345258</v>
      </c>
      <c r="P9504" s="8">
        <f t="shared" si="148"/>
        <v>1.7467143700384278E-4</v>
      </c>
      <c r="Q9504" t="str">
        <f>IF(SalesData[[#This Row],[Discount]]&gt;0, "Yes", "No")</f>
        <v>Yes</v>
      </c>
      <c r="R9504" t="str">
        <f>TEXT(SalesData[[#This Row],[Order Date]],"mmm-yyyy")</f>
        <v>Apr-2025</v>
      </c>
      <c r="S9504">
        <f>YEAR(SalesData[[#This Row],[Order Date]])*100 + MONTH(SalesData[[#This Row],[Order Date]])</f>
        <v>202504</v>
      </c>
    </row>
    <row r="9505" spans="1:19" x14ac:dyDescent="0.3">
      <c r="A9505" t="s">
        <v>3413</v>
      </c>
      <c r="B9505" s="3">
        <v>45764</v>
      </c>
      <c r="C9505" t="s">
        <v>3414</v>
      </c>
      <c r="D9505" t="s">
        <v>13</v>
      </c>
      <c r="E9505" t="s">
        <v>26</v>
      </c>
      <c r="F9505" t="s">
        <v>91</v>
      </c>
      <c r="G9505">
        <v>4</v>
      </c>
      <c r="H9505" s="5">
        <v>627.07000000000005</v>
      </c>
      <c r="I9505" s="5">
        <v>0.28000000000000003</v>
      </c>
      <c r="J9505" s="5">
        <v>1805.9616000000001</v>
      </c>
      <c r="K9505" s="5">
        <v>454.17226253938628</v>
      </c>
      <c r="L9505">
        <f>YEAR(SalesData[Order Date])</f>
        <v>2025</v>
      </c>
      <c r="M9505">
        <f>MONTH(SalesData[Order Date])</f>
        <v>4</v>
      </c>
      <c r="N9505" t="str">
        <f>TEXT(SalesData[[#This Row],[Order Date]], "mmmm")</f>
        <v>April</v>
      </c>
      <c r="O9505" s="7">
        <f>IF(SalesData[Sales]=0,0,SalesData[Profit]/SalesData[Sales])</f>
        <v>0.25148500529545381</v>
      </c>
      <c r="P9505" s="8">
        <f t="shared" si="148"/>
        <v>1.1163028051094775E-4</v>
      </c>
      <c r="Q9505" t="str">
        <f>IF(SalesData[[#This Row],[Discount]]&gt;0, "Yes", "No")</f>
        <v>Yes</v>
      </c>
      <c r="R9505" t="str">
        <f>TEXT(SalesData[[#This Row],[Order Date]],"mmm-yyyy")</f>
        <v>Apr-2025</v>
      </c>
      <c r="S9505">
        <f>YEAR(SalesData[[#This Row],[Order Date]])*100 + MONTH(SalesData[[#This Row],[Order Date]])</f>
        <v>202504</v>
      </c>
    </row>
    <row r="9506" spans="1:19" x14ac:dyDescent="0.3">
      <c r="A9506" t="s">
        <v>3525</v>
      </c>
      <c r="B9506" s="3">
        <v>45755</v>
      </c>
      <c r="C9506" t="s">
        <v>93</v>
      </c>
      <c r="D9506" t="s">
        <v>23</v>
      </c>
      <c r="E9506" t="s">
        <v>19</v>
      </c>
      <c r="F9506" t="s">
        <v>91</v>
      </c>
      <c r="G9506">
        <v>1</v>
      </c>
      <c r="H9506" s="5">
        <v>118.56</v>
      </c>
      <c r="I9506" s="5">
        <v>0.23</v>
      </c>
      <c r="J9506" s="5">
        <v>91.291200000000003</v>
      </c>
      <c r="K9506" s="5">
        <v>24.51181160223388</v>
      </c>
      <c r="L9506">
        <f>YEAR(SalesData[Order Date])</f>
        <v>2025</v>
      </c>
      <c r="M9506">
        <f>MONTH(SalesData[Order Date])</f>
        <v>4</v>
      </c>
      <c r="N9506" t="str">
        <f>TEXT(SalesData[[#This Row],[Order Date]], "mmmm")</f>
        <v>April</v>
      </c>
      <c r="O9506" s="7">
        <f>IF(SalesData[Sales]=0,0,SalesData[Profit]/SalesData[Sales])</f>
        <v>0.26850136269688513</v>
      </c>
      <c r="P9506" s="8">
        <f t="shared" si="148"/>
        <v>1.9399460188933874E-3</v>
      </c>
      <c r="Q9506" t="str">
        <f>IF(SalesData[[#This Row],[Discount]]&gt;0, "Yes", "No")</f>
        <v>Yes</v>
      </c>
      <c r="R9506" t="str">
        <f>TEXT(SalesData[[#This Row],[Order Date]],"mmm-yyyy")</f>
        <v>Apr-2025</v>
      </c>
      <c r="S9506">
        <f>YEAR(SalesData[[#This Row],[Order Date]])*100 + MONTH(SalesData[[#This Row],[Order Date]])</f>
        <v>202504</v>
      </c>
    </row>
    <row r="9507" spans="1:19" x14ac:dyDescent="0.3">
      <c r="A9507" t="s">
        <v>3540</v>
      </c>
      <c r="B9507" s="3">
        <v>45768</v>
      </c>
      <c r="C9507" t="s">
        <v>3541</v>
      </c>
      <c r="D9507" t="s">
        <v>30</v>
      </c>
      <c r="E9507" t="s">
        <v>26</v>
      </c>
      <c r="F9507" t="s">
        <v>44</v>
      </c>
      <c r="G9507">
        <v>9</v>
      </c>
      <c r="H9507" s="5">
        <v>529.91999999999996</v>
      </c>
      <c r="I9507" s="5">
        <v>0.22</v>
      </c>
      <c r="J9507" s="5">
        <v>3720.0383999999999</v>
      </c>
      <c r="K9507" s="5">
        <v>746.43537915378215</v>
      </c>
      <c r="L9507">
        <f>YEAR(SalesData[Order Date])</f>
        <v>2025</v>
      </c>
      <c r="M9507">
        <f>MONTH(SalesData[Order Date])</f>
        <v>4</v>
      </c>
      <c r="N9507" t="str">
        <f>TEXT(SalesData[[#This Row],[Order Date]], "mmmm")</f>
        <v>April</v>
      </c>
      <c r="O9507" s="7">
        <f>IF(SalesData[Sales]=0,0,SalesData[Profit]/SalesData[Sales])</f>
        <v>0.20065260056288187</v>
      </c>
      <c r="P9507" s="8">
        <f t="shared" si="148"/>
        <v>4.612855609232421E-5</v>
      </c>
      <c r="Q9507" t="str">
        <f>IF(SalesData[[#This Row],[Discount]]&gt;0, "Yes", "No")</f>
        <v>Yes</v>
      </c>
      <c r="R9507" t="str">
        <f>TEXT(SalesData[[#This Row],[Order Date]],"mmm-yyyy")</f>
        <v>Apr-2025</v>
      </c>
      <c r="S9507">
        <f>YEAR(SalesData[[#This Row],[Order Date]])*100 + MONTH(SalesData[[#This Row],[Order Date]])</f>
        <v>202504</v>
      </c>
    </row>
    <row r="9508" spans="1:19" x14ac:dyDescent="0.3">
      <c r="A9508" t="s">
        <v>3559</v>
      </c>
      <c r="B9508" s="3">
        <v>45751</v>
      </c>
      <c r="C9508" t="s">
        <v>3560</v>
      </c>
      <c r="D9508" t="s">
        <v>30</v>
      </c>
      <c r="E9508" t="s">
        <v>19</v>
      </c>
      <c r="F9508" t="s">
        <v>53</v>
      </c>
      <c r="G9508">
        <v>3</v>
      </c>
      <c r="H9508" s="5">
        <v>748.97</v>
      </c>
      <c r="I9508" s="5">
        <v>0.21</v>
      </c>
      <c r="J9508" s="5">
        <v>1775.0589</v>
      </c>
      <c r="K9508" s="5">
        <v>256.65019669716332</v>
      </c>
      <c r="L9508">
        <f>YEAR(SalesData[Order Date])</f>
        <v>2025</v>
      </c>
      <c r="M9508">
        <f>MONTH(SalesData[Order Date])</f>
        <v>4</v>
      </c>
      <c r="N9508" t="str">
        <f>TEXT(SalesData[[#This Row],[Order Date]], "mmmm")</f>
        <v>April</v>
      </c>
      <c r="O9508" s="7">
        <f>IF(SalesData[Sales]=0,0,SalesData[Profit]/SalesData[Sales])</f>
        <v>0.14458686227097214</v>
      </c>
      <c r="P9508" s="8">
        <f t="shared" si="148"/>
        <v>9.3461687384007372E-5</v>
      </c>
      <c r="Q9508" t="str">
        <f>IF(SalesData[[#This Row],[Discount]]&gt;0, "Yes", "No")</f>
        <v>Yes</v>
      </c>
      <c r="R9508" t="str">
        <f>TEXT(SalesData[[#This Row],[Order Date]],"mmm-yyyy")</f>
        <v>Apr-2025</v>
      </c>
      <c r="S9508">
        <f>YEAR(SalesData[[#This Row],[Order Date]])*100 + MONTH(SalesData[[#This Row],[Order Date]])</f>
        <v>202504</v>
      </c>
    </row>
    <row r="9509" spans="1:19" x14ac:dyDescent="0.3">
      <c r="A9509" t="s">
        <v>3573</v>
      </c>
      <c r="B9509" s="3">
        <v>45750</v>
      </c>
      <c r="C9509" t="s">
        <v>3574</v>
      </c>
      <c r="D9509" t="s">
        <v>30</v>
      </c>
      <c r="E9509" t="s">
        <v>26</v>
      </c>
      <c r="F9509" t="s">
        <v>53</v>
      </c>
      <c r="G9509">
        <v>5</v>
      </c>
      <c r="H9509" s="5">
        <v>925.42</v>
      </c>
      <c r="I9509" s="5">
        <v>0.01</v>
      </c>
      <c r="J9509" s="5">
        <v>4580.8289999999997</v>
      </c>
      <c r="K9509" s="5">
        <v>1110.1013857743681</v>
      </c>
      <c r="L9509">
        <f>YEAR(SalesData[Order Date])</f>
        <v>2025</v>
      </c>
      <c r="M9509">
        <f>MONTH(SalesData[Order Date])</f>
        <v>4</v>
      </c>
      <c r="N9509" t="str">
        <f>TEXT(SalesData[[#This Row],[Order Date]], "mmmm")</f>
        <v>April</v>
      </c>
      <c r="O9509" s="7">
        <f>IF(SalesData[Sales]=0,0,SalesData[Profit]/SalesData[Sales])</f>
        <v>0.24233635129675613</v>
      </c>
      <c r="P9509" s="8">
        <f t="shared" si="148"/>
        <v>2.1611808692269461E-6</v>
      </c>
      <c r="Q9509" t="str">
        <f>IF(SalesData[[#This Row],[Discount]]&gt;0, "Yes", "No")</f>
        <v>Yes</v>
      </c>
      <c r="R9509" t="str">
        <f>TEXT(SalesData[[#This Row],[Order Date]],"mmm-yyyy")</f>
        <v>Apr-2025</v>
      </c>
      <c r="S9509">
        <f>YEAR(SalesData[[#This Row],[Order Date]])*100 + MONTH(SalesData[[#This Row],[Order Date]])</f>
        <v>202504</v>
      </c>
    </row>
    <row r="9510" spans="1:19" x14ac:dyDescent="0.3">
      <c r="A9510" t="s">
        <v>3609</v>
      </c>
      <c r="B9510" s="3">
        <v>45753</v>
      </c>
      <c r="C9510" t="s">
        <v>3610</v>
      </c>
      <c r="D9510" t="s">
        <v>23</v>
      </c>
      <c r="E9510" t="s">
        <v>19</v>
      </c>
      <c r="F9510" t="s">
        <v>20</v>
      </c>
      <c r="G9510">
        <v>5</v>
      </c>
      <c r="H9510" s="5">
        <v>755.29</v>
      </c>
      <c r="I9510" s="5">
        <v>0.19</v>
      </c>
      <c r="J9510" s="5">
        <v>3058.9245000000001</v>
      </c>
      <c r="K9510" s="5">
        <v>269.23850669193757</v>
      </c>
      <c r="L9510">
        <f>YEAR(SalesData[Order Date])</f>
        <v>2025</v>
      </c>
      <c r="M9510">
        <f>MONTH(SalesData[Order Date])</f>
        <v>4</v>
      </c>
      <c r="N9510" t="str">
        <f>TEXT(SalesData[[#This Row],[Order Date]], "mmmm")</f>
        <v>April</v>
      </c>
      <c r="O9510" s="7">
        <f>IF(SalesData[Sales]=0,0,SalesData[Profit]/SalesData[Sales])</f>
        <v>8.8017375614186474E-2</v>
      </c>
      <c r="P9510" s="8">
        <f t="shared" si="148"/>
        <v>5.0311800765268974E-5</v>
      </c>
      <c r="Q9510" t="str">
        <f>IF(SalesData[[#This Row],[Discount]]&gt;0, "Yes", "No")</f>
        <v>Yes</v>
      </c>
      <c r="R9510" t="str">
        <f>TEXT(SalesData[[#This Row],[Order Date]],"mmm-yyyy")</f>
        <v>Apr-2025</v>
      </c>
      <c r="S9510">
        <f>YEAR(SalesData[[#This Row],[Order Date]])*100 + MONTH(SalesData[[#This Row],[Order Date]])</f>
        <v>202504</v>
      </c>
    </row>
    <row r="9511" spans="1:19" x14ac:dyDescent="0.3">
      <c r="A9511" t="s">
        <v>3663</v>
      </c>
      <c r="B9511" s="3">
        <v>45758</v>
      </c>
      <c r="C9511" t="s">
        <v>3664</v>
      </c>
      <c r="D9511" t="s">
        <v>30</v>
      </c>
      <c r="E9511" t="s">
        <v>26</v>
      </c>
      <c r="F9511" t="s">
        <v>91</v>
      </c>
      <c r="G9511">
        <v>4</v>
      </c>
      <c r="H9511" s="5">
        <v>902.12</v>
      </c>
      <c r="I9511" s="5">
        <v>0.1</v>
      </c>
      <c r="J9511" s="5">
        <v>3247.6320000000001</v>
      </c>
      <c r="K9511" s="5">
        <v>905.18035501663633</v>
      </c>
      <c r="L9511">
        <f>YEAR(SalesData[Order Date])</f>
        <v>2025</v>
      </c>
      <c r="M9511">
        <f>MONTH(SalesData[Order Date])</f>
        <v>4</v>
      </c>
      <c r="N9511" t="str">
        <f>TEXT(SalesData[[#This Row],[Order Date]], "mmmm")</f>
        <v>April</v>
      </c>
      <c r="O9511" s="7">
        <f>IF(SalesData[Sales]=0,0,SalesData[Profit]/SalesData[Sales])</f>
        <v>0.27872011207447034</v>
      </c>
      <c r="P9511" s="8">
        <f t="shared" si="148"/>
        <v>2.7712499445750011E-5</v>
      </c>
      <c r="Q9511" t="str">
        <f>IF(SalesData[[#This Row],[Discount]]&gt;0, "Yes", "No")</f>
        <v>Yes</v>
      </c>
      <c r="R9511" t="str">
        <f>TEXT(SalesData[[#This Row],[Order Date]],"mmm-yyyy")</f>
        <v>Apr-2025</v>
      </c>
      <c r="S9511">
        <f>YEAR(SalesData[[#This Row],[Order Date]])*100 + MONTH(SalesData[[#This Row],[Order Date]])</f>
        <v>202504</v>
      </c>
    </row>
    <row r="9512" spans="1:19" x14ac:dyDescent="0.3">
      <c r="A9512" t="s">
        <v>3679</v>
      </c>
      <c r="B9512" s="3">
        <v>45753</v>
      </c>
      <c r="C9512" t="s">
        <v>3680</v>
      </c>
      <c r="D9512" t="s">
        <v>30</v>
      </c>
      <c r="E9512" t="s">
        <v>19</v>
      </c>
      <c r="F9512" t="s">
        <v>91</v>
      </c>
      <c r="G9512">
        <v>9</v>
      </c>
      <c r="H9512" s="5">
        <v>485.03</v>
      </c>
      <c r="I9512" s="5">
        <v>0.09</v>
      </c>
      <c r="J9512" s="5">
        <v>3972.3957</v>
      </c>
      <c r="K9512" s="5">
        <v>208.46599577779779</v>
      </c>
      <c r="L9512">
        <f>YEAR(SalesData[Order Date])</f>
        <v>2025</v>
      </c>
      <c r="M9512">
        <f>MONTH(SalesData[Order Date])</f>
        <v>4</v>
      </c>
      <c r="N9512" t="str">
        <f>TEXT(SalesData[[#This Row],[Order Date]], "mmmm")</f>
        <v>April</v>
      </c>
      <c r="O9512" s="7">
        <f>IF(SalesData[Sales]=0,0,SalesData[Profit]/SalesData[Sales])</f>
        <v>5.2478658099896186E-2</v>
      </c>
      <c r="P9512" s="8">
        <f t="shared" si="148"/>
        <v>2.0617281405273903E-5</v>
      </c>
      <c r="Q9512" t="str">
        <f>IF(SalesData[[#This Row],[Discount]]&gt;0, "Yes", "No")</f>
        <v>Yes</v>
      </c>
      <c r="R9512" t="str">
        <f>TEXT(SalesData[[#This Row],[Order Date]],"mmm-yyyy")</f>
        <v>Apr-2025</v>
      </c>
      <c r="S9512">
        <f>YEAR(SalesData[[#This Row],[Order Date]])*100 + MONTH(SalesData[[#This Row],[Order Date]])</f>
        <v>202504</v>
      </c>
    </row>
    <row r="9513" spans="1:19" x14ac:dyDescent="0.3">
      <c r="A9513" t="s">
        <v>3806</v>
      </c>
      <c r="B9513" s="3">
        <v>45766</v>
      </c>
      <c r="C9513" t="s">
        <v>3807</v>
      </c>
      <c r="D9513" t="s">
        <v>23</v>
      </c>
      <c r="E9513" t="s">
        <v>19</v>
      </c>
      <c r="F9513" t="s">
        <v>31</v>
      </c>
      <c r="G9513">
        <v>6</v>
      </c>
      <c r="H9513" s="5">
        <v>537.21</v>
      </c>
      <c r="I9513" s="5">
        <v>0.04</v>
      </c>
      <c r="J9513" s="5">
        <v>3094.3296</v>
      </c>
      <c r="K9513" s="5">
        <v>901.19876207691163</v>
      </c>
      <c r="L9513">
        <f>YEAR(SalesData[Order Date])</f>
        <v>2025</v>
      </c>
      <c r="M9513">
        <f>MONTH(SalesData[Order Date])</f>
        <v>4</v>
      </c>
      <c r="N9513" t="str">
        <f>TEXT(SalesData[[#This Row],[Order Date]], "mmmm")</f>
        <v>April</v>
      </c>
      <c r="O9513" s="7">
        <f>IF(SalesData[Sales]=0,0,SalesData[Profit]/SalesData[Sales])</f>
        <v>0.29124200669408701</v>
      </c>
      <c r="P9513" s="8">
        <f t="shared" si="148"/>
        <v>1.2409796293193846E-5</v>
      </c>
      <c r="Q9513" t="str">
        <f>IF(SalesData[[#This Row],[Discount]]&gt;0, "Yes", "No")</f>
        <v>Yes</v>
      </c>
      <c r="R9513" t="str">
        <f>TEXT(SalesData[[#This Row],[Order Date]],"mmm-yyyy")</f>
        <v>Apr-2025</v>
      </c>
      <c r="S9513">
        <f>YEAR(SalesData[[#This Row],[Order Date]])*100 + MONTH(SalesData[[#This Row],[Order Date]])</f>
        <v>202504</v>
      </c>
    </row>
    <row r="9514" spans="1:19" x14ac:dyDescent="0.3">
      <c r="A9514" t="s">
        <v>3836</v>
      </c>
      <c r="B9514" s="3">
        <v>45752</v>
      </c>
      <c r="C9514" t="s">
        <v>3837</v>
      </c>
      <c r="D9514" t="s">
        <v>23</v>
      </c>
      <c r="E9514" t="s">
        <v>19</v>
      </c>
      <c r="F9514" t="s">
        <v>53</v>
      </c>
      <c r="G9514">
        <v>7</v>
      </c>
      <c r="H9514" s="5">
        <v>52.54</v>
      </c>
      <c r="I9514" s="5">
        <v>0.2</v>
      </c>
      <c r="J9514" s="5">
        <v>294.22399999999999</v>
      </c>
      <c r="K9514" s="5">
        <v>31.10117077800501</v>
      </c>
      <c r="L9514">
        <f>YEAR(SalesData[Order Date])</f>
        <v>2025</v>
      </c>
      <c r="M9514">
        <f>MONTH(SalesData[Order Date])</f>
        <v>4</v>
      </c>
      <c r="N9514" t="str">
        <f>TEXT(SalesData[[#This Row],[Order Date]], "mmmm")</f>
        <v>April</v>
      </c>
      <c r="O9514" s="7">
        <f>IF(SalesData[Sales]=0,0,SalesData[Profit]/SalesData[Sales])</f>
        <v>0.10570575744332553</v>
      </c>
      <c r="P9514" s="8">
        <f t="shared" si="148"/>
        <v>5.4380336070476926E-4</v>
      </c>
      <c r="Q9514" t="str">
        <f>IF(SalesData[[#This Row],[Discount]]&gt;0, "Yes", "No")</f>
        <v>Yes</v>
      </c>
      <c r="R9514" t="str">
        <f>TEXT(SalesData[[#This Row],[Order Date]],"mmm-yyyy")</f>
        <v>Apr-2025</v>
      </c>
      <c r="S9514">
        <f>YEAR(SalesData[[#This Row],[Order Date]])*100 + MONTH(SalesData[[#This Row],[Order Date]])</f>
        <v>202504</v>
      </c>
    </row>
    <row r="9515" spans="1:19" x14ac:dyDescent="0.3">
      <c r="A9515" t="s">
        <v>3887</v>
      </c>
      <c r="B9515" s="3">
        <v>45767</v>
      </c>
      <c r="C9515" t="s">
        <v>3888</v>
      </c>
      <c r="D9515" t="s">
        <v>18</v>
      </c>
      <c r="E9515" t="s">
        <v>26</v>
      </c>
      <c r="F9515" t="s">
        <v>31</v>
      </c>
      <c r="G9515">
        <v>2</v>
      </c>
      <c r="H9515" s="5">
        <v>913.87</v>
      </c>
      <c r="I9515" s="5">
        <v>0.25</v>
      </c>
      <c r="J9515" s="5">
        <v>1370.8050000000001</v>
      </c>
      <c r="K9515" s="5">
        <v>186.70702302211279</v>
      </c>
      <c r="L9515">
        <f>YEAR(SalesData[Order Date])</f>
        <v>2025</v>
      </c>
      <c r="M9515">
        <f>MONTH(SalesData[Order Date])</f>
        <v>4</v>
      </c>
      <c r="N9515" t="str">
        <f>TEXT(SalesData[[#This Row],[Order Date]], "mmmm")</f>
        <v>April</v>
      </c>
      <c r="O9515" s="7">
        <f>IF(SalesData[Sales]=0,0,SalesData[Profit]/SalesData[Sales])</f>
        <v>0.13620246717958628</v>
      </c>
      <c r="P9515" s="8">
        <f t="shared" si="148"/>
        <v>1.3678094258483153E-4</v>
      </c>
      <c r="Q9515" t="str">
        <f>IF(SalesData[[#This Row],[Discount]]&gt;0, "Yes", "No")</f>
        <v>Yes</v>
      </c>
      <c r="R9515" t="str">
        <f>TEXT(SalesData[[#This Row],[Order Date]],"mmm-yyyy")</f>
        <v>Apr-2025</v>
      </c>
      <c r="S9515">
        <f>YEAR(SalesData[[#This Row],[Order Date]])*100 + MONTH(SalesData[[#This Row],[Order Date]])</f>
        <v>202504</v>
      </c>
    </row>
    <row r="9516" spans="1:19" x14ac:dyDescent="0.3">
      <c r="A9516" t="s">
        <v>3949</v>
      </c>
      <c r="B9516" s="3">
        <v>45763</v>
      </c>
      <c r="C9516" t="s">
        <v>3950</v>
      </c>
      <c r="D9516" t="s">
        <v>30</v>
      </c>
      <c r="E9516" t="s">
        <v>19</v>
      </c>
      <c r="F9516" t="s">
        <v>62</v>
      </c>
      <c r="G9516">
        <v>8</v>
      </c>
      <c r="H9516" s="5">
        <v>537.13</v>
      </c>
      <c r="I9516" s="5">
        <v>0.12</v>
      </c>
      <c r="J9516" s="5">
        <v>3781.3951999999999</v>
      </c>
      <c r="K9516" s="5">
        <v>555.61684907685219</v>
      </c>
      <c r="L9516">
        <f>YEAR(SalesData[Order Date])</f>
        <v>2025</v>
      </c>
      <c r="M9516">
        <f>MONTH(SalesData[Order Date])</f>
        <v>4</v>
      </c>
      <c r="N9516" t="str">
        <f>TEXT(SalesData[[#This Row],[Order Date]], "mmmm")</f>
        <v>April</v>
      </c>
      <c r="O9516" s="7">
        <f>IF(SalesData[Sales]=0,0,SalesData[Profit]/SalesData[Sales])</f>
        <v>0.14693435086521828</v>
      </c>
      <c r="P9516" s="8">
        <f t="shared" si="148"/>
        <v>2.7926200361178857E-5</v>
      </c>
      <c r="Q9516" t="str">
        <f>IF(SalesData[[#This Row],[Discount]]&gt;0, "Yes", "No")</f>
        <v>Yes</v>
      </c>
      <c r="R9516" t="str">
        <f>TEXT(SalesData[[#This Row],[Order Date]],"mmm-yyyy")</f>
        <v>Apr-2025</v>
      </c>
      <c r="S9516">
        <f>YEAR(SalesData[[#This Row],[Order Date]])*100 + MONTH(SalesData[[#This Row],[Order Date]])</f>
        <v>202504</v>
      </c>
    </row>
    <row r="9517" spans="1:19" x14ac:dyDescent="0.3">
      <c r="A9517" t="s">
        <v>3951</v>
      </c>
      <c r="B9517" s="3">
        <v>45752</v>
      </c>
      <c r="C9517" t="s">
        <v>3952</v>
      </c>
      <c r="D9517" t="s">
        <v>30</v>
      </c>
      <c r="E9517" t="s">
        <v>26</v>
      </c>
      <c r="F9517" t="s">
        <v>31</v>
      </c>
      <c r="G9517">
        <v>5</v>
      </c>
      <c r="H9517" s="5">
        <v>158.02000000000001</v>
      </c>
      <c r="I9517" s="5">
        <v>0.21</v>
      </c>
      <c r="J9517" s="5">
        <v>624.17900000000009</v>
      </c>
      <c r="K9517" s="5">
        <v>82.501691403091272</v>
      </c>
      <c r="L9517">
        <f>YEAR(SalesData[Order Date])</f>
        <v>2025</v>
      </c>
      <c r="M9517">
        <f>MONTH(SalesData[Order Date])</f>
        <v>4</v>
      </c>
      <c r="N9517" t="str">
        <f>TEXT(SalesData[[#This Row],[Order Date]], "mmmm")</f>
        <v>April</v>
      </c>
      <c r="O9517" s="7">
        <f>IF(SalesData[Sales]=0,0,SalesData[Profit]/SalesData[Sales])</f>
        <v>0.13217633307607474</v>
      </c>
      <c r="P9517" s="8">
        <f t="shared" si="148"/>
        <v>2.65789140615112E-4</v>
      </c>
      <c r="Q9517" t="str">
        <f>IF(SalesData[[#This Row],[Discount]]&gt;0, "Yes", "No")</f>
        <v>Yes</v>
      </c>
      <c r="R9517" t="str">
        <f>TEXT(SalesData[[#This Row],[Order Date]],"mmm-yyyy")</f>
        <v>Apr-2025</v>
      </c>
      <c r="S9517">
        <f>YEAR(SalesData[[#This Row],[Order Date]])*100 + MONTH(SalesData[[#This Row],[Order Date]])</f>
        <v>202504</v>
      </c>
    </row>
    <row r="9518" spans="1:19" x14ac:dyDescent="0.3">
      <c r="A9518" t="s">
        <v>4064</v>
      </c>
      <c r="B9518" s="3">
        <v>45757</v>
      </c>
      <c r="C9518" t="s">
        <v>4065</v>
      </c>
      <c r="D9518" t="s">
        <v>30</v>
      </c>
      <c r="E9518" t="s">
        <v>19</v>
      </c>
      <c r="F9518" t="s">
        <v>34</v>
      </c>
      <c r="G9518">
        <v>1</v>
      </c>
      <c r="H9518" s="5">
        <v>405.67</v>
      </c>
      <c r="I9518" s="5">
        <v>0.25</v>
      </c>
      <c r="J9518" s="5">
        <v>304.2525</v>
      </c>
      <c r="K9518" s="5">
        <v>28.04304394772775</v>
      </c>
      <c r="L9518">
        <f>YEAR(SalesData[Order Date])</f>
        <v>2025</v>
      </c>
      <c r="M9518">
        <f>MONTH(SalesData[Order Date])</f>
        <v>4</v>
      </c>
      <c r="N9518" t="str">
        <f>TEXT(SalesData[[#This Row],[Order Date]], "mmmm")</f>
        <v>April</v>
      </c>
      <c r="O9518" s="7">
        <f>IF(SalesData[Sales]=0,0,SalesData[Profit]/SalesData[Sales])</f>
        <v>9.2170299168380709E-2</v>
      </c>
      <c r="P9518" s="8">
        <f t="shared" si="148"/>
        <v>6.1626445140138529E-4</v>
      </c>
      <c r="Q9518" t="str">
        <f>IF(SalesData[[#This Row],[Discount]]&gt;0, "Yes", "No")</f>
        <v>Yes</v>
      </c>
      <c r="R9518" t="str">
        <f>TEXT(SalesData[[#This Row],[Order Date]],"mmm-yyyy")</f>
        <v>Apr-2025</v>
      </c>
      <c r="S9518">
        <f>YEAR(SalesData[[#This Row],[Order Date]])*100 + MONTH(SalesData[[#This Row],[Order Date]])</f>
        <v>202504</v>
      </c>
    </row>
    <row r="9519" spans="1:19" x14ac:dyDescent="0.3">
      <c r="A9519" t="s">
        <v>4111</v>
      </c>
      <c r="B9519" s="3">
        <v>45758</v>
      </c>
      <c r="C9519" t="s">
        <v>4112</v>
      </c>
      <c r="D9519" t="s">
        <v>13</v>
      </c>
      <c r="E9519" t="s">
        <v>14</v>
      </c>
      <c r="F9519" t="s">
        <v>31</v>
      </c>
      <c r="G9519">
        <v>7</v>
      </c>
      <c r="H9519" s="5">
        <v>826.79</v>
      </c>
      <c r="I9519" s="5">
        <v>0.2</v>
      </c>
      <c r="J9519" s="5">
        <v>4630.0240000000003</v>
      </c>
      <c r="K9519" s="5">
        <v>527.34473139436193</v>
      </c>
      <c r="L9519">
        <f>YEAR(SalesData[Order Date])</f>
        <v>2025</v>
      </c>
      <c r="M9519">
        <f>MONTH(SalesData[Order Date])</f>
        <v>4</v>
      </c>
      <c r="N9519" t="str">
        <f>TEXT(SalesData[[#This Row],[Order Date]], "mmmm")</f>
        <v>April</v>
      </c>
      <c r="O9519" s="7">
        <f>IF(SalesData[Sales]=0,0,SalesData[Profit]/SalesData[Sales])</f>
        <v>0.1138967597995954</v>
      </c>
      <c r="P9519" s="8">
        <f t="shared" si="148"/>
        <v>3.4557056291716847E-5</v>
      </c>
      <c r="Q9519" t="str">
        <f>IF(SalesData[[#This Row],[Discount]]&gt;0, "Yes", "No")</f>
        <v>Yes</v>
      </c>
      <c r="R9519" t="str">
        <f>TEXT(SalesData[[#This Row],[Order Date]],"mmm-yyyy")</f>
        <v>Apr-2025</v>
      </c>
      <c r="S9519">
        <f>YEAR(SalesData[[#This Row],[Order Date]])*100 + MONTH(SalesData[[#This Row],[Order Date]])</f>
        <v>202504</v>
      </c>
    </row>
    <row r="9520" spans="1:19" x14ac:dyDescent="0.3">
      <c r="A9520" t="s">
        <v>4125</v>
      </c>
      <c r="B9520" s="3">
        <v>45777</v>
      </c>
      <c r="C9520" t="s">
        <v>4126</v>
      </c>
      <c r="D9520" t="s">
        <v>30</v>
      </c>
      <c r="E9520" t="s">
        <v>19</v>
      </c>
      <c r="F9520" t="s">
        <v>34</v>
      </c>
      <c r="G9520">
        <v>7</v>
      </c>
      <c r="H9520" s="5">
        <v>315.2</v>
      </c>
      <c r="I9520" s="5">
        <v>0.27</v>
      </c>
      <c r="J9520" s="5">
        <v>1610.672</v>
      </c>
      <c r="K9520" s="5">
        <v>322.58392821784469</v>
      </c>
      <c r="L9520">
        <f>YEAR(SalesData[Order Date])</f>
        <v>2025</v>
      </c>
      <c r="M9520">
        <f>MONTH(SalesData[Order Date])</f>
        <v>4</v>
      </c>
      <c r="N9520" t="str">
        <f>TEXT(SalesData[[#This Row],[Order Date]], "mmmm")</f>
        <v>April</v>
      </c>
      <c r="O9520" s="7">
        <f>IF(SalesData[Sales]=0,0,SalesData[Profit]/SalesData[Sales])</f>
        <v>0.20027909358196125</v>
      </c>
      <c r="P9520" s="8">
        <f t="shared" si="148"/>
        <v>1.2237128353879623E-4</v>
      </c>
      <c r="Q9520" t="str">
        <f>IF(SalesData[[#This Row],[Discount]]&gt;0, "Yes", "No")</f>
        <v>Yes</v>
      </c>
      <c r="R9520" t="str">
        <f>TEXT(SalesData[[#This Row],[Order Date]],"mmm-yyyy")</f>
        <v>Apr-2025</v>
      </c>
      <c r="S9520">
        <f>YEAR(SalesData[[#This Row],[Order Date]])*100 + MONTH(SalesData[[#This Row],[Order Date]])</f>
        <v>202504</v>
      </c>
    </row>
    <row r="9521" spans="1:19" x14ac:dyDescent="0.3">
      <c r="A9521" t="s">
        <v>4173</v>
      </c>
      <c r="B9521" s="3">
        <v>45755</v>
      </c>
      <c r="C9521" t="s">
        <v>4174</v>
      </c>
      <c r="D9521" t="s">
        <v>18</v>
      </c>
      <c r="E9521" t="s">
        <v>19</v>
      </c>
      <c r="F9521" t="s">
        <v>31</v>
      </c>
      <c r="G9521">
        <v>8</v>
      </c>
      <c r="H9521" s="5">
        <v>849.3</v>
      </c>
      <c r="I9521" s="5">
        <v>0.23</v>
      </c>
      <c r="J9521" s="5">
        <v>5231.6880000000001</v>
      </c>
      <c r="K9521" s="5">
        <v>445.22981901284498</v>
      </c>
      <c r="L9521">
        <f>YEAR(SalesData[Order Date])</f>
        <v>2025</v>
      </c>
      <c r="M9521">
        <f>MONTH(SalesData[Order Date])</f>
        <v>4</v>
      </c>
      <c r="N9521" t="str">
        <f>TEXT(SalesData[[#This Row],[Order Date]], "mmmm")</f>
        <v>April</v>
      </c>
      <c r="O9521" s="7">
        <f>IF(SalesData[Sales]=0,0,SalesData[Profit]/SalesData[Sales])</f>
        <v>8.5102517392635982E-2</v>
      </c>
      <c r="P9521" s="8">
        <f t="shared" si="148"/>
        <v>3.385140704109267E-5</v>
      </c>
      <c r="Q9521" t="str">
        <f>IF(SalesData[[#This Row],[Discount]]&gt;0, "Yes", "No")</f>
        <v>Yes</v>
      </c>
      <c r="R9521" t="str">
        <f>TEXT(SalesData[[#This Row],[Order Date]],"mmm-yyyy")</f>
        <v>Apr-2025</v>
      </c>
      <c r="S9521">
        <f>YEAR(SalesData[[#This Row],[Order Date]])*100 + MONTH(SalesData[[#This Row],[Order Date]])</f>
        <v>202504</v>
      </c>
    </row>
    <row r="9522" spans="1:19" x14ac:dyDescent="0.3">
      <c r="A9522" t="s">
        <v>4199</v>
      </c>
      <c r="B9522" s="3">
        <v>45777</v>
      </c>
      <c r="C9522" t="s">
        <v>4200</v>
      </c>
      <c r="D9522" t="s">
        <v>23</v>
      </c>
      <c r="E9522" t="s">
        <v>14</v>
      </c>
      <c r="F9522" t="s">
        <v>44</v>
      </c>
      <c r="G9522">
        <v>1</v>
      </c>
      <c r="H9522" s="5">
        <v>371.79</v>
      </c>
      <c r="I9522" s="5">
        <v>0.27</v>
      </c>
      <c r="J9522" s="5">
        <v>271.4067</v>
      </c>
      <c r="K9522" s="5">
        <v>33.890829591670098</v>
      </c>
      <c r="L9522">
        <f>YEAR(SalesData[Order Date])</f>
        <v>2025</v>
      </c>
      <c r="M9522">
        <f>MONTH(SalesData[Order Date])</f>
        <v>4</v>
      </c>
      <c r="N9522" t="str">
        <f>TEXT(SalesData[[#This Row],[Order Date]], "mmmm")</f>
        <v>April</v>
      </c>
      <c r="O9522" s="7">
        <f>IF(SalesData[Sales]=0,0,SalesData[Profit]/SalesData[Sales])</f>
        <v>0.1248710131019982</v>
      </c>
      <c r="P9522" s="8">
        <f t="shared" si="148"/>
        <v>7.2621641249092229E-4</v>
      </c>
      <c r="Q9522" t="str">
        <f>IF(SalesData[[#This Row],[Discount]]&gt;0, "Yes", "No")</f>
        <v>Yes</v>
      </c>
      <c r="R9522" t="str">
        <f>TEXT(SalesData[[#This Row],[Order Date]],"mmm-yyyy")</f>
        <v>Apr-2025</v>
      </c>
      <c r="S9522">
        <f>YEAR(SalesData[[#This Row],[Order Date]])*100 + MONTH(SalesData[[#This Row],[Order Date]])</f>
        <v>202504</v>
      </c>
    </row>
    <row r="9523" spans="1:19" x14ac:dyDescent="0.3">
      <c r="A9523" t="s">
        <v>4201</v>
      </c>
      <c r="B9523" s="3">
        <v>45773</v>
      </c>
      <c r="C9523" t="s">
        <v>4202</v>
      </c>
      <c r="D9523" t="s">
        <v>18</v>
      </c>
      <c r="E9523" t="s">
        <v>14</v>
      </c>
      <c r="F9523" t="s">
        <v>91</v>
      </c>
      <c r="G9523">
        <v>9</v>
      </c>
      <c r="H9523" s="5">
        <v>214.11</v>
      </c>
      <c r="I9523" s="5">
        <v>0.28999999999999998</v>
      </c>
      <c r="J9523" s="5">
        <v>1368.1629</v>
      </c>
      <c r="K9523" s="5">
        <v>204.9988852628646</v>
      </c>
      <c r="L9523">
        <f>YEAR(SalesData[Order Date])</f>
        <v>2025</v>
      </c>
      <c r="M9523">
        <f>MONTH(SalesData[Order Date])</f>
        <v>4</v>
      </c>
      <c r="N9523" t="str">
        <f>TEXT(SalesData[[#This Row],[Order Date]], "mmmm")</f>
        <v>April</v>
      </c>
      <c r="O9523" s="7">
        <f>IF(SalesData[Sales]=0,0,SalesData[Profit]/SalesData[Sales])</f>
        <v>0.14983514409202633</v>
      </c>
      <c r="P9523" s="8">
        <f t="shared" si="148"/>
        <v>1.5049377526608855E-4</v>
      </c>
      <c r="Q9523" t="str">
        <f>IF(SalesData[[#This Row],[Discount]]&gt;0, "Yes", "No")</f>
        <v>Yes</v>
      </c>
      <c r="R9523" t="str">
        <f>TEXT(SalesData[[#This Row],[Order Date]],"mmm-yyyy")</f>
        <v>Apr-2025</v>
      </c>
      <c r="S9523">
        <f>YEAR(SalesData[[#This Row],[Order Date]])*100 + MONTH(SalesData[[#This Row],[Order Date]])</f>
        <v>202504</v>
      </c>
    </row>
    <row r="9524" spans="1:19" x14ac:dyDescent="0.3">
      <c r="A9524" t="s">
        <v>4242</v>
      </c>
      <c r="B9524" s="3">
        <v>45757</v>
      </c>
      <c r="C9524" t="s">
        <v>4243</v>
      </c>
      <c r="D9524" t="s">
        <v>30</v>
      </c>
      <c r="E9524" t="s">
        <v>14</v>
      </c>
      <c r="F9524" t="s">
        <v>91</v>
      </c>
      <c r="G9524">
        <v>1</v>
      </c>
      <c r="H9524" s="5">
        <v>27.98</v>
      </c>
      <c r="I9524" s="5">
        <v>0.3</v>
      </c>
      <c r="J9524" s="5">
        <v>19.585999999999999</v>
      </c>
      <c r="K9524" s="5">
        <v>4.2720189496462</v>
      </c>
      <c r="L9524">
        <f>YEAR(SalesData[Order Date])</f>
        <v>2025</v>
      </c>
      <c r="M9524">
        <f>MONTH(SalesData[Order Date])</f>
        <v>4</v>
      </c>
      <c r="N9524" t="str">
        <f>TEXT(SalesData[[#This Row],[Order Date]], "mmmm")</f>
        <v>April</v>
      </c>
      <c r="O9524" s="7">
        <f>IF(SalesData[Sales]=0,0,SalesData[Profit]/SalesData[Sales])</f>
        <v>0.21811594759757991</v>
      </c>
      <c r="P9524" s="8">
        <f t="shared" si="148"/>
        <v>1.072194424588992E-2</v>
      </c>
      <c r="Q9524" t="str">
        <f>IF(SalesData[[#This Row],[Discount]]&gt;0, "Yes", "No")</f>
        <v>Yes</v>
      </c>
      <c r="R9524" t="str">
        <f>TEXT(SalesData[[#This Row],[Order Date]],"mmm-yyyy")</f>
        <v>Apr-2025</v>
      </c>
      <c r="S9524">
        <f>YEAR(SalesData[[#This Row],[Order Date]])*100 + MONTH(SalesData[[#This Row],[Order Date]])</f>
        <v>202504</v>
      </c>
    </row>
    <row r="9525" spans="1:19" x14ac:dyDescent="0.3">
      <c r="A9525" t="s">
        <v>4292</v>
      </c>
      <c r="B9525" s="3">
        <v>45752</v>
      </c>
      <c r="C9525" t="s">
        <v>4293</v>
      </c>
      <c r="D9525" t="s">
        <v>13</v>
      </c>
      <c r="E9525" t="s">
        <v>19</v>
      </c>
      <c r="F9525" t="s">
        <v>53</v>
      </c>
      <c r="G9525">
        <v>8</v>
      </c>
      <c r="H9525" s="5">
        <v>706.08</v>
      </c>
      <c r="I9525" s="5">
        <v>0.14000000000000001</v>
      </c>
      <c r="J9525" s="5">
        <v>4857.8303999999998</v>
      </c>
      <c r="K9525" s="5">
        <v>500.81634225929952</v>
      </c>
      <c r="L9525">
        <f>YEAR(SalesData[Order Date])</f>
        <v>2025</v>
      </c>
      <c r="M9525">
        <f>MONTH(SalesData[Order Date])</f>
        <v>4</v>
      </c>
      <c r="N9525" t="str">
        <f>TEXT(SalesData[[#This Row],[Order Date]], "mmmm")</f>
        <v>April</v>
      </c>
      <c r="O9525" s="7">
        <f>IF(SalesData[Sales]=0,0,SalesData[Profit]/SalesData[Sales])</f>
        <v>0.10309465358430371</v>
      </c>
      <c r="P9525" s="8">
        <f t="shared" si="148"/>
        <v>2.4784726943122592E-5</v>
      </c>
      <c r="Q9525" t="str">
        <f>IF(SalesData[[#This Row],[Discount]]&gt;0, "Yes", "No")</f>
        <v>Yes</v>
      </c>
      <c r="R9525" t="str">
        <f>TEXT(SalesData[[#This Row],[Order Date]],"mmm-yyyy")</f>
        <v>Apr-2025</v>
      </c>
      <c r="S9525">
        <f>YEAR(SalesData[[#This Row],[Order Date]])*100 + MONTH(SalesData[[#This Row],[Order Date]])</f>
        <v>202504</v>
      </c>
    </row>
    <row r="9526" spans="1:19" x14ac:dyDescent="0.3">
      <c r="A9526" t="s">
        <v>4372</v>
      </c>
      <c r="B9526" s="3">
        <v>45757</v>
      </c>
      <c r="C9526" t="s">
        <v>4373</v>
      </c>
      <c r="D9526" t="s">
        <v>13</v>
      </c>
      <c r="E9526" t="s">
        <v>26</v>
      </c>
      <c r="F9526" t="s">
        <v>15</v>
      </c>
      <c r="G9526">
        <v>3</v>
      </c>
      <c r="H9526" s="5">
        <v>985.03</v>
      </c>
      <c r="I9526" s="5">
        <v>0.17</v>
      </c>
      <c r="J9526" s="5">
        <v>2452.7247000000002</v>
      </c>
      <c r="K9526" s="5">
        <v>270.09806677926139</v>
      </c>
      <c r="L9526">
        <f>YEAR(SalesData[Order Date])</f>
        <v>2025</v>
      </c>
      <c r="M9526">
        <f>MONTH(SalesData[Order Date])</f>
        <v>4</v>
      </c>
      <c r="N9526" t="str">
        <f>TEXT(SalesData[[#This Row],[Order Date]], "mmmm")</f>
        <v>April</v>
      </c>
      <c r="O9526" s="7">
        <f>IF(SalesData[Sales]=0,0,SalesData[Profit]/SalesData[Sales])</f>
        <v>0.11012164014137477</v>
      </c>
      <c r="P9526" s="8">
        <f t="shared" si="148"/>
        <v>5.7527858711579003E-5</v>
      </c>
      <c r="Q9526" t="str">
        <f>IF(SalesData[[#This Row],[Discount]]&gt;0, "Yes", "No")</f>
        <v>Yes</v>
      </c>
      <c r="R9526" t="str">
        <f>TEXT(SalesData[[#This Row],[Order Date]],"mmm-yyyy")</f>
        <v>Apr-2025</v>
      </c>
      <c r="S9526">
        <f>YEAR(SalesData[[#This Row],[Order Date]])*100 + MONTH(SalesData[[#This Row],[Order Date]])</f>
        <v>202504</v>
      </c>
    </row>
    <row r="9527" spans="1:19" x14ac:dyDescent="0.3">
      <c r="A9527" t="s">
        <v>4384</v>
      </c>
      <c r="B9527" s="3">
        <v>45753</v>
      </c>
      <c r="C9527" t="s">
        <v>4385</v>
      </c>
      <c r="D9527" t="s">
        <v>18</v>
      </c>
      <c r="E9527" t="s">
        <v>14</v>
      </c>
      <c r="F9527" t="s">
        <v>31</v>
      </c>
      <c r="G9527">
        <v>7</v>
      </c>
      <c r="H9527" s="5">
        <v>417.58</v>
      </c>
      <c r="I9527" s="5">
        <v>0.26</v>
      </c>
      <c r="J9527" s="5">
        <v>2163.0644000000002</v>
      </c>
      <c r="K9527" s="5">
        <v>573.73034776520512</v>
      </c>
      <c r="L9527">
        <f>YEAR(SalesData[Order Date])</f>
        <v>2025</v>
      </c>
      <c r="M9527">
        <f>MONTH(SalesData[Order Date])</f>
        <v>4</v>
      </c>
      <c r="N9527" t="str">
        <f>TEXT(SalesData[[#This Row],[Order Date]], "mmmm")</f>
        <v>April</v>
      </c>
      <c r="O9527" s="7">
        <f>IF(SalesData[Sales]=0,0,SalesData[Profit]/SalesData[Sales])</f>
        <v>0.26523960533269608</v>
      </c>
      <c r="P9527" s="8">
        <f t="shared" si="148"/>
        <v>8.8947883382482751E-5</v>
      </c>
      <c r="Q9527" t="str">
        <f>IF(SalesData[[#This Row],[Discount]]&gt;0, "Yes", "No")</f>
        <v>Yes</v>
      </c>
      <c r="R9527" t="str">
        <f>TEXT(SalesData[[#This Row],[Order Date]],"mmm-yyyy")</f>
        <v>Apr-2025</v>
      </c>
      <c r="S9527">
        <f>YEAR(SalesData[[#This Row],[Order Date]])*100 + MONTH(SalesData[[#This Row],[Order Date]])</f>
        <v>202504</v>
      </c>
    </row>
    <row r="9528" spans="1:19" x14ac:dyDescent="0.3">
      <c r="A9528" t="s">
        <v>4434</v>
      </c>
      <c r="B9528" s="3">
        <v>45768</v>
      </c>
      <c r="C9528" t="s">
        <v>4435</v>
      </c>
      <c r="D9528" t="s">
        <v>18</v>
      </c>
      <c r="E9528" t="s">
        <v>26</v>
      </c>
      <c r="F9528" t="s">
        <v>31</v>
      </c>
      <c r="G9528">
        <v>4</v>
      </c>
      <c r="H9528" s="5">
        <v>790.35</v>
      </c>
      <c r="I9528" s="5">
        <v>0.28999999999999998</v>
      </c>
      <c r="J9528" s="5">
        <v>2244.5940000000001</v>
      </c>
      <c r="K9528" s="5">
        <v>418.3759208161635</v>
      </c>
      <c r="L9528">
        <f>YEAR(SalesData[Order Date])</f>
        <v>2025</v>
      </c>
      <c r="M9528">
        <f>MONTH(SalesData[Order Date])</f>
        <v>4</v>
      </c>
      <c r="N9528" t="str">
        <f>TEXT(SalesData[[#This Row],[Order Date]], "mmmm")</f>
        <v>April</v>
      </c>
      <c r="O9528" s="7">
        <f>IF(SalesData[Sales]=0,0,SalesData[Profit]/SalesData[Sales])</f>
        <v>0.18639269320695123</v>
      </c>
      <c r="P9528" s="8">
        <f t="shared" si="148"/>
        <v>9.1731511355728465E-5</v>
      </c>
      <c r="Q9528" t="str">
        <f>IF(SalesData[[#This Row],[Discount]]&gt;0, "Yes", "No")</f>
        <v>Yes</v>
      </c>
      <c r="R9528" t="str">
        <f>TEXT(SalesData[[#This Row],[Order Date]],"mmm-yyyy")</f>
        <v>Apr-2025</v>
      </c>
      <c r="S9528">
        <f>YEAR(SalesData[[#This Row],[Order Date]])*100 + MONTH(SalesData[[#This Row],[Order Date]])</f>
        <v>202504</v>
      </c>
    </row>
    <row r="9529" spans="1:19" x14ac:dyDescent="0.3">
      <c r="A9529" t="s">
        <v>4438</v>
      </c>
      <c r="B9529" s="3">
        <v>45764</v>
      </c>
      <c r="C9529" t="s">
        <v>4439</v>
      </c>
      <c r="D9529" t="s">
        <v>18</v>
      </c>
      <c r="E9529" t="s">
        <v>19</v>
      </c>
      <c r="F9529" t="s">
        <v>53</v>
      </c>
      <c r="G9529">
        <v>7</v>
      </c>
      <c r="H9529" s="5">
        <v>406.87</v>
      </c>
      <c r="I9529" s="5">
        <v>0.14000000000000001</v>
      </c>
      <c r="J9529" s="5">
        <v>2449.3573999999999</v>
      </c>
      <c r="K9529" s="5">
        <v>455.97064823978639</v>
      </c>
      <c r="L9529">
        <f>YEAR(SalesData[Order Date])</f>
        <v>2025</v>
      </c>
      <c r="M9529">
        <f>MONTH(SalesData[Order Date])</f>
        <v>4</v>
      </c>
      <c r="N9529" t="str">
        <f>TEXT(SalesData[[#This Row],[Order Date]], "mmmm")</f>
        <v>April</v>
      </c>
      <c r="O9529" s="7">
        <f>IF(SalesData[Sales]=0,0,SalesData[Profit]/SalesData[Sales])</f>
        <v>0.18615929559311614</v>
      </c>
      <c r="P9529" s="8">
        <f t="shared" si="148"/>
        <v>4.9155749993855533E-5</v>
      </c>
      <c r="Q9529" t="str">
        <f>IF(SalesData[[#This Row],[Discount]]&gt;0, "Yes", "No")</f>
        <v>Yes</v>
      </c>
      <c r="R9529" t="str">
        <f>TEXT(SalesData[[#This Row],[Order Date]],"mmm-yyyy")</f>
        <v>Apr-2025</v>
      </c>
      <c r="S9529">
        <f>YEAR(SalesData[[#This Row],[Order Date]])*100 + MONTH(SalesData[[#This Row],[Order Date]])</f>
        <v>202504</v>
      </c>
    </row>
    <row r="9530" spans="1:19" x14ac:dyDescent="0.3">
      <c r="A9530" t="s">
        <v>4519</v>
      </c>
      <c r="B9530" s="3">
        <v>45752</v>
      </c>
      <c r="C9530" t="s">
        <v>4520</v>
      </c>
      <c r="D9530" t="s">
        <v>13</v>
      </c>
      <c r="E9530" t="s">
        <v>14</v>
      </c>
      <c r="F9530" t="s">
        <v>31</v>
      </c>
      <c r="G9530">
        <v>4</v>
      </c>
      <c r="H9530" s="5">
        <v>577.99</v>
      </c>
      <c r="I9530" s="5">
        <v>7.0000000000000007E-2</v>
      </c>
      <c r="J9530" s="5">
        <v>2150.1228000000001</v>
      </c>
      <c r="K9530" s="5">
        <v>285.6417534106431</v>
      </c>
      <c r="L9530">
        <f>YEAR(SalesData[Order Date])</f>
        <v>2025</v>
      </c>
      <c r="M9530">
        <f>MONTH(SalesData[Order Date])</f>
        <v>4</v>
      </c>
      <c r="N9530" t="str">
        <f>TEXT(SalesData[[#This Row],[Order Date]], "mmmm")</f>
        <v>April</v>
      </c>
      <c r="O9530" s="7">
        <f>IF(SalesData[Sales]=0,0,SalesData[Profit]/SalesData[Sales])</f>
        <v>0.1328490416503853</v>
      </c>
      <c r="P9530" s="8">
        <f t="shared" si="148"/>
        <v>3.0277340438415893E-5</v>
      </c>
      <c r="Q9530" t="str">
        <f>IF(SalesData[[#This Row],[Discount]]&gt;0, "Yes", "No")</f>
        <v>Yes</v>
      </c>
      <c r="R9530" t="str">
        <f>TEXT(SalesData[[#This Row],[Order Date]],"mmm-yyyy")</f>
        <v>Apr-2025</v>
      </c>
      <c r="S9530">
        <f>YEAR(SalesData[[#This Row],[Order Date]])*100 + MONTH(SalesData[[#This Row],[Order Date]])</f>
        <v>202504</v>
      </c>
    </row>
    <row r="9531" spans="1:19" x14ac:dyDescent="0.3">
      <c r="A9531" t="s">
        <v>4521</v>
      </c>
      <c r="B9531" s="3">
        <v>45755</v>
      </c>
      <c r="C9531" t="s">
        <v>4522</v>
      </c>
      <c r="D9531" t="s">
        <v>13</v>
      </c>
      <c r="E9531" t="s">
        <v>19</v>
      </c>
      <c r="F9531" t="s">
        <v>53</v>
      </c>
      <c r="G9531">
        <v>1</v>
      </c>
      <c r="H9531" s="5">
        <v>917.66</v>
      </c>
      <c r="I9531" s="5">
        <v>0.1</v>
      </c>
      <c r="J9531" s="5">
        <v>825.89400000000001</v>
      </c>
      <c r="K9531" s="5">
        <v>195.77105590054259</v>
      </c>
      <c r="L9531">
        <f>YEAR(SalesData[Order Date])</f>
        <v>2025</v>
      </c>
      <c r="M9531">
        <f>MONTH(SalesData[Order Date])</f>
        <v>4</v>
      </c>
      <c r="N9531" t="str">
        <f>TEXT(SalesData[[#This Row],[Order Date]], "mmmm")</f>
        <v>April</v>
      </c>
      <c r="O9531" s="7">
        <f>IF(SalesData[Sales]=0,0,SalesData[Profit]/SalesData[Sales])</f>
        <v>0.23704138291420279</v>
      </c>
      <c r="P9531" s="8">
        <f t="shared" si="148"/>
        <v>1.0897282217814878E-4</v>
      </c>
      <c r="Q9531" t="str">
        <f>IF(SalesData[[#This Row],[Discount]]&gt;0, "Yes", "No")</f>
        <v>Yes</v>
      </c>
      <c r="R9531" t="str">
        <f>TEXT(SalesData[[#This Row],[Order Date]],"mmm-yyyy")</f>
        <v>Apr-2025</v>
      </c>
      <c r="S9531">
        <f>YEAR(SalesData[[#This Row],[Order Date]])*100 + MONTH(SalesData[[#This Row],[Order Date]])</f>
        <v>202504</v>
      </c>
    </row>
    <row r="9532" spans="1:19" x14ac:dyDescent="0.3">
      <c r="A9532" t="s">
        <v>4573</v>
      </c>
      <c r="B9532" s="3">
        <v>45770</v>
      </c>
      <c r="C9532" t="s">
        <v>4574</v>
      </c>
      <c r="D9532" t="s">
        <v>30</v>
      </c>
      <c r="E9532" t="s">
        <v>19</v>
      </c>
      <c r="F9532" t="s">
        <v>15</v>
      </c>
      <c r="G9532">
        <v>3</v>
      </c>
      <c r="H9532" s="5">
        <v>394.2</v>
      </c>
      <c r="I9532" s="5">
        <v>0.09</v>
      </c>
      <c r="J9532" s="5">
        <v>1076.1659999999999</v>
      </c>
      <c r="K9532" s="5">
        <v>66.725193153641172</v>
      </c>
      <c r="L9532">
        <f>YEAR(SalesData[Order Date])</f>
        <v>2025</v>
      </c>
      <c r="M9532">
        <f>MONTH(SalesData[Order Date])</f>
        <v>4</v>
      </c>
      <c r="N9532" t="str">
        <f>TEXT(SalesData[[#This Row],[Order Date]], "mmmm")</f>
        <v>April</v>
      </c>
      <c r="O9532" s="7">
        <f>IF(SalesData[Sales]=0,0,SalesData[Profit]/SalesData[Sales])</f>
        <v>6.2002695823545041E-2</v>
      </c>
      <c r="P9532" s="8">
        <f t="shared" si="148"/>
        <v>7.6103500761035014E-5</v>
      </c>
      <c r="Q9532" t="str">
        <f>IF(SalesData[[#This Row],[Discount]]&gt;0, "Yes", "No")</f>
        <v>Yes</v>
      </c>
      <c r="R9532" t="str">
        <f>TEXT(SalesData[[#This Row],[Order Date]],"mmm-yyyy")</f>
        <v>Apr-2025</v>
      </c>
      <c r="S9532">
        <f>YEAR(SalesData[[#This Row],[Order Date]])*100 + MONTH(SalesData[[#This Row],[Order Date]])</f>
        <v>202504</v>
      </c>
    </row>
    <row r="9533" spans="1:19" x14ac:dyDescent="0.3">
      <c r="A9533" t="s">
        <v>4586</v>
      </c>
      <c r="B9533" s="3">
        <v>45763</v>
      </c>
      <c r="C9533" t="s">
        <v>4587</v>
      </c>
      <c r="D9533" t="s">
        <v>13</v>
      </c>
      <c r="E9533" t="s">
        <v>14</v>
      </c>
      <c r="F9533" t="s">
        <v>91</v>
      </c>
      <c r="G9533">
        <v>5</v>
      </c>
      <c r="H9533" s="5">
        <v>814.56</v>
      </c>
      <c r="I9533" s="5">
        <v>0.17</v>
      </c>
      <c r="J9533" s="5">
        <v>3380.424</v>
      </c>
      <c r="K9533" s="5">
        <v>968.64054074353317</v>
      </c>
      <c r="L9533">
        <f>YEAR(SalesData[Order Date])</f>
        <v>2025</v>
      </c>
      <c r="M9533">
        <f>MONTH(SalesData[Order Date])</f>
        <v>4</v>
      </c>
      <c r="N9533" t="str">
        <f>TEXT(SalesData[[#This Row],[Order Date]], "mmmm")</f>
        <v>April</v>
      </c>
      <c r="O9533" s="7">
        <f>IF(SalesData[Sales]=0,0,SalesData[Profit]/SalesData[Sales])</f>
        <v>0.28654409646350076</v>
      </c>
      <c r="P9533" s="8">
        <f t="shared" si="148"/>
        <v>4.1740326065605977E-5</v>
      </c>
      <c r="Q9533" t="str">
        <f>IF(SalesData[[#This Row],[Discount]]&gt;0, "Yes", "No")</f>
        <v>Yes</v>
      </c>
      <c r="R9533" t="str">
        <f>TEXT(SalesData[[#This Row],[Order Date]],"mmm-yyyy")</f>
        <v>Apr-2025</v>
      </c>
      <c r="S9533">
        <f>YEAR(SalesData[[#This Row],[Order Date]])*100 + MONTH(SalesData[[#This Row],[Order Date]])</f>
        <v>202504</v>
      </c>
    </row>
    <row r="9534" spans="1:19" x14ac:dyDescent="0.3">
      <c r="A9534" t="s">
        <v>4596</v>
      </c>
      <c r="B9534" s="3">
        <v>45755</v>
      </c>
      <c r="C9534" t="s">
        <v>4597</v>
      </c>
      <c r="D9534" t="s">
        <v>23</v>
      </c>
      <c r="E9534" t="s">
        <v>19</v>
      </c>
      <c r="F9534" t="s">
        <v>44</v>
      </c>
      <c r="G9534">
        <v>5</v>
      </c>
      <c r="H9534" s="5">
        <v>397.48</v>
      </c>
      <c r="I9534" s="5">
        <v>0.17</v>
      </c>
      <c r="J9534" s="5">
        <v>1649.5419999999999</v>
      </c>
      <c r="K9534" s="5">
        <v>152.9157697020205</v>
      </c>
      <c r="L9534">
        <f>YEAR(SalesData[Order Date])</f>
        <v>2025</v>
      </c>
      <c r="M9534">
        <f>MONTH(SalesData[Order Date])</f>
        <v>4</v>
      </c>
      <c r="N9534" t="str">
        <f>TEXT(SalesData[[#This Row],[Order Date]], "mmmm")</f>
        <v>April</v>
      </c>
      <c r="O9534" s="7">
        <f>IF(SalesData[Sales]=0,0,SalesData[Profit]/SalesData[Sales])</f>
        <v>9.270195587746205E-2</v>
      </c>
      <c r="P9534" s="8">
        <f t="shared" si="148"/>
        <v>8.5538895038744095E-5</v>
      </c>
      <c r="Q9534" t="str">
        <f>IF(SalesData[[#This Row],[Discount]]&gt;0, "Yes", "No")</f>
        <v>Yes</v>
      </c>
      <c r="R9534" t="str">
        <f>TEXT(SalesData[[#This Row],[Order Date]],"mmm-yyyy")</f>
        <v>Apr-2025</v>
      </c>
      <c r="S9534">
        <f>YEAR(SalesData[[#This Row],[Order Date]])*100 + MONTH(SalesData[[#This Row],[Order Date]])</f>
        <v>202504</v>
      </c>
    </row>
    <row r="9535" spans="1:19" x14ac:dyDescent="0.3">
      <c r="A9535" t="s">
        <v>4610</v>
      </c>
      <c r="B9535" s="3">
        <v>45766</v>
      </c>
      <c r="C9535" t="s">
        <v>4611</v>
      </c>
      <c r="D9535" t="s">
        <v>23</v>
      </c>
      <c r="E9535" t="s">
        <v>19</v>
      </c>
      <c r="F9535" t="s">
        <v>20</v>
      </c>
      <c r="G9535">
        <v>4</v>
      </c>
      <c r="H9535" s="5">
        <v>661.32</v>
      </c>
      <c r="I9535" s="5">
        <v>0.19</v>
      </c>
      <c r="J9535" s="5">
        <v>2142.6768000000002</v>
      </c>
      <c r="K9535" s="5">
        <v>523.21620491652504</v>
      </c>
      <c r="L9535">
        <f>YEAR(SalesData[Order Date])</f>
        <v>2025</v>
      </c>
      <c r="M9535">
        <f>MONTH(SalesData[Order Date])</f>
        <v>4</v>
      </c>
      <c r="N9535" t="str">
        <f>TEXT(SalesData[[#This Row],[Order Date]], "mmmm")</f>
        <v>April</v>
      </c>
      <c r="O9535" s="7">
        <f>IF(SalesData[Sales]=0,0,SalesData[Profit]/SalesData[Sales])</f>
        <v>0.24418811316598238</v>
      </c>
      <c r="P9535" s="8">
        <f t="shared" si="148"/>
        <v>7.1826044879937087E-5</v>
      </c>
      <c r="Q9535" t="str">
        <f>IF(SalesData[[#This Row],[Discount]]&gt;0, "Yes", "No")</f>
        <v>Yes</v>
      </c>
      <c r="R9535" t="str">
        <f>TEXT(SalesData[[#This Row],[Order Date]],"mmm-yyyy")</f>
        <v>Apr-2025</v>
      </c>
      <c r="S9535">
        <f>YEAR(SalesData[[#This Row],[Order Date]])*100 + MONTH(SalesData[[#This Row],[Order Date]])</f>
        <v>202504</v>
      </c>
    </row>
    <row r="9536" spans="1:19" x14ac:dyDescent="0.3">
      <c r="A9536" t="s">
        <v>4670</v>
      </c>
      <c r="B9536" s="3">
        <v>45748</v>
      </c>
      <c r="C9536" t="s">
        <v>4671</v>
      </c>
      <c r="D9536" t="s">
        <v>23</v>
      </c>
      <c r="E9536" t="s">
        <v>26</v>
      </c>
      <c r="F9536" t="s">
        <v>39</v>
      </c>
      <c r="G9536">
        <v>9</v>
      </c>
      <c r="H9536" s="5">
        <v>463.1</v>
      </c>
      <c r="I9536" s="5">
        <v>0.18</v>
      </c>
      <c r="J9536" s="5">
        <v>3417.6780000000008</v>
      </c>
      <c r="K9536" s="5">
        <v>181.0095769212347</v>
      </c>
      <c r="L9536">
        <f>YEAR(SalesData[Order Date])</f>
        <v>2025</v>
      </c>
      <c r="M9536">
        <f>MONTH(SalesData[Order Date])</f>
        <v>4</v>
      </c>
      <c r="N9536" t="str">
        <f>TEXT(SalesData[[#This Row],[Order Date]], "mmmm")</f>
        <v>April</v>
      </c>
      <c r="O9536" s="7">
        <f>IF(SalesData[Sales]=0,0,SalesData[Profit]/SalesData[Sales])</f>
        <v>5.2962735787641393E-2</v>
      </c>
      <c r="P9536" s="8">
        <f t="shared" si="148"/>
        <v>4.318721658389116E-5</v>
      </c>
      <c r="Q9536" t="str">
        <f>IF(SalesData[[#This Row],[Discount]]&gt;0, "Yes", "No")</f>
        <v>Yes</v>
      </c>
      <c r="R9536" t="str">
        <f>TEXT(SalesData[[#This Row],[Order Date]],"mmm-yyyy")</f>
        <v>Apr-2025</v>
      </c>
      <c r="S9536">
        <f>YEAR(SalesData[[#This Row],[Order Date]])*100 + MONTH(SalesData[[#This Row],[Order Date]])</f>
        <v>202504</v>
      </c>
    </row>
    <row r="9537" spans="1:19" x14ac:dyDescent="0.3">
      <c r="A9537" t="s">
        <v>4681</v>
      </c>
      <c r="B9537" s="3">
        <v>45761</v>
      </c>
      <c r="C9537" t="s">
        <v>4682</v>
      </c>
      <c r="D9537" t="s">
        <v>23</v>
      </c>
      <c r="E9537" t="s">
        <v>26</v>
      </c>
      <c r="F9537" t="s">
        <v>34</v>
      </c>
      <c r="G9537">
        <v>2</v>
      </c>
      <c r="H9537" s="5">
        <v>981.68</v>
      </c>
      <c r="I9537" s="5">
        <v>0.1</v>
      </c>
      <c r="J9537" s="5">
        <v>1767.0239999999999</v>
      </c>
      <c r="K9537" s="5">
        <v>382.1055743443365</v>
      </c>
      <c r="L9537">
        <f>YEAR(SalesData[Order Date])</f>
        <v>2025</v>
      </c>
      <c r="M9537">
        <f>MONTH(SalesData[Order Date])</f>
        <v>4</v>
      </c>
      <c r="N9537" t="str">
        <f>TEXT(SalesData[[#This Row],[Order Date]], "mmmm")</f>
        <v>April</v>
      </c>
      <c r="O9537" s="7">
        <f>IF(SalesData[Sales]=0,0,SalesData[Profit]/SalesData[Sales])</f>
        <v>0.2162424360644431</v>
      </c>
      <c r="P9537" s="8">
        <f t="shared" si="148"/>
        <v>5.0933094287344149E-5</v>
      </c>
      <c r="Q9537" t="str">
        <f>IF(SalesData[[#This Row],[Discount]]&gt;0, "Yes", "No")</f>
        <v>Yes</v>
      </c>
      <c r="R9537" t="str">
        <f>TEXT(SalesData[[#This Row],[Order Date]],"mmm-yyyy")</f>
        <v>Apr-2025</v>
      </c>
      <c r="S9537">
        <f>YEAR(SalesData[[#This Row],[Order Date]])*100 + MONTH(SalesData[[#This Row],[Order Date]])</f>
        <v>202504</v>
      </c>
    </row>
    <row r="9538" spans="1:19" x14ac:dyDescent="0.3">
      <c r="A9538" t="s">
        <v>4826</v>
      </c>
      <c r="B9538" s="3">
        <v>45771</v>
      </c>
      <c r="C9538" t="s">
        <v>4827</v>
      </c>
      <c r="D9538" t="s">
        <v>23</v>
      </c>
      <c r="E9538" t="s">
        <v>19</v>
      </c>
      <c r="F9538" t="s">
        <v>20</v>
      </c>
      <c r="G9538">
        <v>2</v>
      </c>
      <c r="H9538" s="5">
        <v>781.23</v>
      </c>
      <c r="I9538" s="5">
        <v>0.19</v>
      </c>
      <c r="J9538" s="5">
        <v>1265.5925999999999</v>
      </c>
      <c r="K9538" s="5">
        <v>328.12003376960541</v>
      </c>
      <c r="L9538">
        <f>YEAR(SalesData[Order Date])</f>
        <v>2025</v>
      </c>
      <c r="M9538">
        <f>MONTH(SalesData[Order Date])</f>
        <v>4</v>
      </c>
      <c r="N9538" t="str">
        <f>TEXT(SalesData[[#This Row],[Order Date]], "mmmm")</f>
        <v>April</v>
      </c>
      <c r="O9538" s="7">
        <f>IF(SalesData[Sales]=0,0,SalesData[Profit]/SalesData[Sales])</f>
        <v>0.25926197243062693</v>
      </c>
      <c r="P9538" s="8">
        <f t="shared" ref="P9538:P9601" si="149">IF(H:H*G:G=0, 0, (I:I/(H:H*G:G)))</f>
        <v>1.2160311303969381E-4</v>
      </c>
      <c r="Q9538" t="str">
        <f>IF(SalesData[[#This Row],[Discount]]&gt;0, "Yes", "No")</f>
        <v>Yes</v>
      </c>
      <c r="R9538" t="str">
        <f>TEXT(SalesData[[#This Row],[Order Date]],"mmm-yyyy")</f>
        <v>Apr-2025</v>
      </c>
      <c r="S9538">
        <f>YEAR(SalesData[[#This Row],[Order Date]])*100 + MONTH(SalesData[[#This Row],[Order Date]])</f>
        <v>202504</v>
      </c>
    </row>
    <row r="9539" spans="1:19" x14ac:dyDescent="0.3">
      <c r="A9539" t="s">
        <v>4845</v>
      </c>
      <c r="B9539" s="3">
        <v>45756</v>
      </c>
      <c r="C9539" t="s">
        <v>4846</v>
      </c>
      <c r="D9539" t="s">
        <v>23</v>
      </c>
      <c r="E9539" t="s">
        <v>26</v>
      </c>
      <c r="F9539" t="s">
        <v>44</v>
      </c>
      <c r="G9539">
        <v>5</v>
      </c>
      <c r="H9539" s="5">
        <v>73.3</v>
      </c>
      <c r="I9539" s="5">
        <v>0.15</v>
      </c>
      <c r="J9539" s="5">
        <v>311.52499999999998</v>
      </c>
      <c r="K9539" s="5">
        <v>52.976629794496922</v>
      </c>
      <c r="L9539">
        <f>YEAR(SalesData[Order Date])</f>
        <v>2025</v>
      </c>
      <c r="M9539">
        <f>MONTH(SalesData[Order Date])</f>
        <v>4</v>
      </c>
      <c r="N9539" t="str">
        <f>TEXT(SalesData[[#This Row],[Order Date]], "mmmm")</f>
        <v>April</v>
      </c>
      <c r="O9539" s="7">
        <f>IF(SalesData[Sales]=0,0,SalesData[Profit]/SalesData[Sales])</f>
        <v>0.17005578940533481</v>
      </c>
      <c r="P9539" s="8">
        <f t="shared" si="149"/>
        <v>4.0927694406548429E-4</v>
      </c>
      <c r="Q9539" t="str">
        <f>IF(SalesData[[#This Row],[Discount]]&gt;0, "Yes", "No")</f>
        <v>Yes</v>
      </c>
      <c r="R9539" t="str">
        <f>TEXT(SalesData[[#This Row],[Order Date]],"mmm-yyyy")</f>
        <v>Apr-2025</v>
      </c>
      <c r="S9539">
        <f>YEAR(SalesData[[#This Row],[Order Date]])*100 + MONTH(SalesData[[#This Row],[Order Date]])</f>
        <v>202504</v>
      </c>
    </row>
    <row r="9540" spans="1:19" x14ac:dyDescent="0.3">
      <c r="A9540" t="s">
        <v>4947</v>
      </c>
      <c r="B9540" s="3">
        <v>45751</v>
      </c>
      <c r="C9540" t="s">
        <v>4948</v>
      </c>
      <c r="D9540" t="s">
        <v>18</v>
      </c>
      <c r="E9540" t="s">
        <v>19</v>
      </c>
      <c r="F9540" t="s">
        <v>44</v>
      </c>
      <c r="G9540">
        <v>2</v>
      </c>
      <c r="H9540" s="5">
        <v>689.39</v>
      </c>
      <c r="I9540" s="5">
        <v>0.18</v>
      </c>
      <c r="J9540" s="5">
        <v>1130.5996</v>
      </c>
      <c r="K9540" s="5">
        <v>269.84663238693929</v>
      </c>
      <c r="L9540">
        <f>YEAR(SalesData[Order Date])</f>
        <v>2025</v>
      </c>
      <c r="M9540">
        <f>MONTH(SalesData[Order Date])</f>
        <v>4</v>
      </c>
      <c r="N9540" t="str">
        <f>TEXT(SalesData[[#This Row],[Order Date]], "mmmm")</f>
        <v>April</v>
      </c>
      <c r="O9540" s="7">
        <f>IF(SalesData[Sales]=0,0,SalesData[Profit]/SalesData[Sales])</f>
        <v>0.23867568358147243</v>
      </c>
      <c r="P9540" s="8">
        <f t="shared" si="149"/>
        <v>1.305501965505737E-4</v>
      </c>
      <c r="Q9540" t="str">
        <f>IF(SalesData[[#This Row],[Discount]]&gt;0, "Yes", "No")</f>
        <v>Yes</v>
      </c>
      <c r="R9540" t="str">
        <f>TEXT(SalesData[[#This Row],[Order Date]],"mmm-yyyy")</f>
        <v>Apr-2025</v>
      </c>
      <c r="S9540">
        <f>YEAR(SalesData[[#This Row],[Order Date]])*100 + MONTH(SalesData[[#This Row],[Order Date]])</f>
        <v>202504</v>
      </c>
    </row>
    <row r="9541" spans="1:19" x14ac:dyDescent="0.3">
      <c r="A9541" t="s">
        <v>5004</v>
      </c>
      <c r="B9541" s="3">
        <v>45764</v>
      </c>
      <c r="C9541" t="s">
        <v>5005</v>
      </c>
      <c r="D9541" t="s">
        <v>13</v>
      </c>
      <c r="E9541" t="s">
        <v>14</v>
      </c>
      <c r="F9541" t="s">
        <v>20</v>
      </c>
      <c r="G9541">
        <v>2</v>
      </c>
      <c r="H9541" s="5">
        <v>314.41000000000003</v>
      </c>
      <c r="I9541" s="5">
        <v>0.23</v>
      </c>
      <c r="J9541" s="5">
        <v>484.19139999999999</v>
      </c>
      <c r="K9541" s="5">
        <v>44.303837283080597</v>
      </c>
      <c r="L9541">
        <f>YEAR(SalesData[Order Date])</f>
        <v>2025</v>
      </c>
      <c r="M9541">
        <f>MONTH(SalesData[Order Date])</f>
        <v>4</v>
      </c>
      <c r="N9541" t="str">
        <f>TEXT(SalesData[[#This Row],[Order Date]], "mmmm")</f>
        <v>April</v>
      </c>
      <c r="O9541" s="7">
        <f>IF(SalesData[Sales]=0,0,SalesData[Profit]/SalesData[Sales])</f>
        <v>9.1500669534982648E-2</v>
      </c>
      <c r="P9541" s="8">
        <f t="shared" si="149"/>
        <v>3.6576444769568394E-4</v>
      </c>
      <c r="Q9541" t="str">
        <f>IF(SalesData[[#This Row],[Discount]]&gt;0, "Yes", "No")</f>
        <v>Yes</v>
      </c>
      <c r="R9541" t="str">
        <f>TEXT(SalesData[[#This Row],[Order Date]],"mmm-yyyy")</f>
        <v>Apr-2025</v>
      </c>
      <c r="S9541">
        <f>YEAR(SalesData[[#This Row],[Order Date]])*100 + MONTH(SalesData[[#This Row],[Order Date]])</f>
        <v>202504</v>
      </c>
    </row>
    <row r="9542" spans="1:19" x14ac:dyDescent="0.3">
      <c r="A9542" t="s">
        <v>5053</v>
      </c>
      <c r="B9542" s="3">
        <v>45759</v>
      </c>
      <c r="C9542" t="s">
        <v>5054</v>
      </c>
      <c r="D9542" t="s">
        <v>13</v>
      </c>
      <c r="E9542" t="s">
        <v>19</v>
      </c>
      <c r="F9542" t="s">
        <v>53</v>
      </c>
      <c r="G9542">
        <v>5</v>
      </c>
      <c r="H9542" s="5">
        <v>852.63</v>
      </c>
      <c r="I9542" s="5">
        <v>0.1</v>
      </c>
      <c r="J9542" s="5">
        <v>3836.835</v>
      </c>
      <c r="K9542" s="5">
        <v>771.8257505939273</v>
      </c>
      <c r="L9542">
        <f>YEAR(SalesData[Order Date])</f>
        <v>2025</v>
      </c>
      <c r="M9542">
        <f>MONTH(SalesData[Order Date])</f>
        <v>4</v>
      </c>
      <c r="N9542" t="str">
        <f>TEXT(SalesData[[#This Row],[Order Date]], "mmmm")</f>
        <v>April</v>
      </c>
      <c r="O9542" s="7">
        <f>IF(SalesData[Sales]=0,0,SalesData[Profit]/SalesData[Sales])</f>
        <v>0.2011620907841821</v>
      </c>
      <c r="P9542" s="8">
        <f t="shared" si="149"/>
        <v>2.3456833562037463E-5</v>
      </c>
      <c r="Q9542" t="str">
        <f>IF(SalesData[[#This Row],[Discount]]&gt;0, "Yes", "No")</f>
        <v>Yes</v>
      </c>
      <c r="R9542" t="str">
        <f>TEXT(SalesData[[#This Row],[Order Date]],"mmm-yyyy")</f>
        <v>Apr-2025</v>
      </c>
      <c r="S9542">
        <f>YEAR(SalesData[[#This Row],[Order Date]])*100 + MONTH(SalesData[[#This Row],[Order Date]])</f>
        <v>202504</v>
      </c>
    </row>
    <row r="9543" spans="1:19" x14ac:dyDescent="0.3">
      <c r="A9543" t="s">
        <v>5211</v>
      </c>
      <c r="B9543" s="3">
        <v>45776</v>
      </c>
      <c r="C9543" t="s">
        <v>5212</v>
      </c>
      <c r="D9543" t="s">
        <v>30</v>
      </c>
      <c r="E9543" t="s">
        <v>26</v>
      </c>
      <c r="F9543" t="s">
        <v>34</v>
      </c>
      <c r="G9543">
        <v>7</v>
      </c>
      <c r="H9543" s="5">
        <v>699.4</v>
      </c>
      <c r="I9543" s="5">
        <v>0.06</v>
      </c>
      <c r="J9543" s="5">
        <v>4602.0519999999997</v>
      </c>
      <c r="K9543" s="5">
        <v>845.79283960858083</v>
      </c>
      <c r="L9543">
        <f>YEAR(SalesData[Order Date])</f>
        <v>2025</v>
      </c>
      <c r="M9543">
        <f>MONTH(SalesData[Order Date])</f>
        <v>4</v>
      </c>
      <c r="N9543" t="str">
        <f>TEXT(SalesData[[#This Row],[Order Date]], "mmmm")</f>
        <v>April</v>
      </c>
      <c r="O9543" s="7">
        <f>IF(SalesData[Sales]=0,0,SalesData[Profit]/SalesData[Sales])</f>
        <v>0.18378602406243583</v>
      </c>
      <c r="P9543" s="8">
        <f t="shared" si="149"/>
        <v>1.225540258997508E-5</v>
      </c>
      <c r="Q9543" t="str">
        <f>IF(SalesData[[#This Row],[Discount]]&gt;0, "Yes", "No")</f>
        <v>Yes</v>
      </c>
      <c r="R9543" t="str">
        <f>TEXT(SalesData[[#This Row],[Order Date]],"mmm-yyyy")</f>
        <v>Apr-2025</v>
      </c>
      <c r="S9543">
        <f>YEAR(SalesData[[#This Row],[Order Date]])*100 + MONTH(SalesData[[#This Row],[Order Date]])</f>
        <v>202504</v>
      </c>
    </row>
    <row r="9544" spans="1:19" x14ac:dyDescent="0.3">
      <c r="A9544" t="s">
        <v>5271</v>
      </c>
      <c r="B9544" s="3">
        <v>45763</v>
      </c>
      <c r="C9544" t="s">
        <v>5272</v>
      </c>
      <c r="D9544" t="s">
        <v>30</v>
      </c>
      <c r="E9544" t="s">
        <v>19</v>
      </c>
      <c r="F9544" t="s">
        <v>39</v>
      </c>
      <c r="G9544">
        <v>6</v>
      </c>
      <c r="H9544" s="5">
        <v>422.92</v>
      </c>
      <c r="I9544" s="5">
        <v>0.06</v>
      </c>
      <c r="J9544" s="5">
        <v>2385.2687999999998</v>
      </c>
      <c r="K9544" s="5">
        <v>363.26934351545259</v>
      </c>
      <c r="L9544">
        <f>YEAR(SalesData[Order Date])</f>
        <v>2025</v>
      </c>
      <c r="M9544">
        <f>MONTH(SalesData[Order Date])</f>
        <v>4</v>
      </c>
      <c r="N9544" t="str">
        <f>TEXT(SalesData[[#This Row],[Order Date]], "mmmm")</f>
        <v>April</v>
      </c>
      <c r="O9544" s="7">
        <f>IF(SalesData[Sales]=0,0,SalesData[Profit]/SalesData[Sales])</f>
        <v>0.15229702560795355</v>
      </c>
      <c r="P9544" s="8">
        <f t="shared" si="149"/>
        <v>2.3645133831457484E-5</v>
      </c>
      <c r="Q9544" t="str">
        <f>IF(SalesData[[#This Row],[Discount]]&gt;0, "Yes", "No")</f>
        <v>Yes</v>
      </c>
      <c r="R9544" t="str">
        <f>TEXT(SalesData[[#This Row],[Order Date]],"mmm-yyyy")</f>
        <v>Apr-2025</v>
      </c>
      <c r="S9544">
        <f>YEAR(SalesData[[#This Row],[Order Date]])*100 + MONTH(SalesData[[#This Row],[Order Date]])</f>
        <v>202504</v>
      </c>
    </row>
    <row r="9545" spans="1:19" x14ac:dyDescent="0.3">
      <c r="A9545" t="s">
        <v>5279</v>
      </c>
      <c r="B9545" s="3">
        <v>45777</v>
      </c>
      <c r="C9545" t="s">
        <v>5280</v>
      </c>
      <c r="D9545" t="s">
        <v>23</v>
      </c>
      <c r="E9545" t="s">
        <v>26</v>
      </c>
      <c r="F9545" t="s">
        <v>31</v>
      </c>
      <c r="G9545">
        <v>9</v>
      </c>
      <c r="H9545" s="5">
        <v>762.07</v>
      </c>
      <c r="I9545" s="5">
        <v>0.27</v>
      </c>
      <c r="J9545" s="5">
        <v>5006.7999</v>
      </c>
      <c r="K9545" s="5">
        <v>1441.1743942433361</v>
      </c>
      <c r="L9545">
        <f>YEAR(SalesData[Order Date])</f>
        <v>2025</v>
      </c>
      <c r="M9545">
        <f>MONTH(SalesData[Order Date])</f>
        <v>4</v>
      </c>
      <c r="N9545" t="str">
        <f>TEXT(SalesData[[#This Row],[Order Date]], "mmmm")</f>
        <v>April</v>
      </c>
      <c r="O9545" s="7">
        <f>IF(SalesData[Sales]=0,0,SalesData[Profit]/SalesData[Sales])</f>
        <v>0.28784341755765713</v>
      </c>
      <c r="P9545" s="8">
        <f t="shared" si="149"/>
        <v>3.9366462398467337E-5</v>
      </c>
      <c r="Q9545" t="str">
        <f>IF(SalesData[[#This Row],[Discount]]&gt;0, "Yes", "No")</f>
        <v>Yes</v>
      </c>
      <c r="R9545" t="str">
        <f>TEXT(SalesData[[#This Row],[Order Date]],"mmm-yyyy")</f>
        <v>Apr-2025</v>
      </c>
      <c r="S9545">
        <f>YEAR(SalesData[[#This Row],[Order Date]])*100 + MONTH(SalesData[[#This Row],[Order Date]])</f>
        <v>202504</v>
      </c>
    </row>
    <row r="9546" spans="1:19" x14ac:dyDescent="0.3">
      <c r="A9546" t="s">
        <v>5297</v>
      </c>
      <c r="B9546" s="3">
        <v>45760</v>
      </c>
      <c r="C9546" t="s">
        <v>5298</v>
      </c>
      <c r="D9546" t="s">
        <v>23</v>
      </c>
      <c r="E9546" t="s">
        <v>26</v>
      </c>
      <c r="F9546" t="s">
        <v>34</v>
      </c>
      <c r="G9546">
        <v>7</v>
      </c>
      <c r="H9546" s="5">
        <v>480.95</v>
      </c>
      <c r="I9546" s="5">
        <v>7.0000000000000007E-2</v>
      </c>
      <c r="J9546" s="5">
        <v>3130.9845</v>
      </c>
      <c r="K9546" s="5">
        <v>418.15053788013068</v>
      </c>
      <c r="L9546">
        <f>YEAR(SalesData[Order Date])</f>
        <v>2025</v>
      </c>
      <c r="M9546">
        <f>MONTH(SalesData[Order Date])</f>
        <v>4</v>
      </c>
      <c r="N9546" t="str">
        <f>TEXT(SalesData[[#This Row],[Order Date]], "mmmm")</f>
        <v>April</v>
      </c>
      <c r="O9546" s="7">
        <f>IF(SalesData[Sales]=0,0,SalesData[Profit]/SalesData[Sales])</f>
        <v>0.13355241390691353</v>
      </c>
      <c r="P9546" s="8">
        <f t="shared" si="149"/>
        <v>2.0792182139515543E-5</v>
      </c>
      <c r="Q9546" t="str">
        <f>IF(SalesData[[#This Row],[Discount]]&gt;0, "Yes", "No")</f>
        <v>Yes</v>
      </c>
      <c r="R9546" t="str">
        <f>TEXT(SalesData[[#This Row],[Order Date]],"mmm-yyyy")</f>
        <v>Apr-2025</v>
      </c>
      <c r="S9546">
        <f>YEAR(SalesData[[#This Row],[Order Date]])*100 + MONTH(SalesData[[#This Row],[Order Date]])</f>
        <v>202504</v>
      </c>
    </row>
    <row r="9547" spans="1:19" x14ac:dyDescent="0.3">
      <c r="A9547" t="s">
        <v>5370</v>
      </c>
      <c r="B9547" s="3">
        <v>45761</v>
      </c>
      <c r="C9547" t="s">
        <v>5371</v>
      </c>
      <c r="D9547" t="s">
        <v>18</v>
      </c>
      <c r="E9547" t="s">
        <v>19</v>
      </c>
      <c r="F9547" t="s">
        <v>27</v>
      </c>
      <c r="G9547">
        <v>4</v>
      </c>
      <c r="H9547" s="5">
        <v>721.89</v>
      </c>
      <c r="I9547" s="5">
        <v>0.28000000000000003</v>
      </c>
      <c r="J9547" s="5">
        <v>2079.0432000000001</v>
      </c>
      <c r="K9547" s="5">
        <v>124.1237879459744</v>
      </c>
      <c r="L9547">
        <f>YEAR(SalesData[Order Date])</f>
        <v>2025</v>
      </c>
      <c r="M9547">
        <f>MONTH(SalesData[Order Date])</f>
        <v>4</v>
      </c>
      <c r="N9547" t="str">
        <f>TEXT(SalesData[[#This Row],[Order Date]], "mmmm")</f>
        <v>April</v>
      </c>
      <c r="O9547" s="7">
        <f>IF(SalesData[Sales]=0,0,SalesData[Profit]/SalesData[Sales])</f>
        <v>5.970236113707228E-2</v>
      </c>
      <c r="P9547" s="8">
        <f t="shared" si="149"/>
        <v>9.696768205682307E-5</v>
      </c>
      <c r="Q9547" t="str">
        <f>IF(SalesData[[#This Row],[Discount]]&gt;0, "Yes", "No")</f>
        <v>Yes</v>
      </c>
      <c r="R9547" t="str">
        <f>TEXT(SalesData[[#This Row],[Order Date]],"mmm-yyyy")</f>
        <v>Apr-2025</v>
      </c>
      <c r="S9547">
        <f>YEAR(SalesData[[#This Row],[Order Date]])*100 + MONTH(SalesData[[#This Row],[Order Date]])</f>
        <v>202504</v>
      </c>
    </row>
    <row r="9548" spans="1:19" x14ac:dyDescent="0.3">
      <c r="A9548" t="s">
        <v>5386</v>
      </c>
      <c r="B9548" s="3">
        <v>45758</v>
      </c>
      <c r="C9548" t="s">
        <v>5387</v>
      </c>
      <c r="D9548" t="s">
        <v>23</v>
      </c>
      <c r="E9548" t="s">
        <v>26</v>
      </c>
      <c r="F9548" t="s">
        <v>91</v>
      </c>
      <c r="G9548">
        <v>1</v>
      </c>
      <c r="H9548" s="5">
        <v>450.03</v>
      </c>
      <c r="I9548" s="5">
        <v>0.27</v>
      </c>
      <c r="J9548" s="5">
        <v>328.52190000000002</v>
      </c>
      <c r="K9548" s="5">
        <v>40.498046336683387</v>
      </c>
      <c r="L9548">
        <f>YEAR(SalesData[Order Date])</f>
        <v>2025</v>
      </c>
      <c r="M9548">
        <f>MONTH(SalesData[Order Date])</f>
        <v>4</v>
      </c>
      <c r="N9548" t="str">
        <f>TEXT(SalesData[[#This Row],[Order Date]], "mmmm")</f>
        <v>April</v>
      </c>
      <c r="O9548" s="7">
        <f>IF(SalesData[Sales]=0,0,SalesData[Profit]/SalesData[Sales])</f>
        <v>0.1232735057744503</v>
      </c>
      <c r="P9548" s="8">
        <f t="shared" si="149"/>
        <v>5.9996000266648896E-4</v>
      </c>
      <c r="Q9548" t="str">
        <f>IF(SalesData[[#This Row],[Discount]]&gt;0, "Yes", "No")</f>
        <v>Yes</v>
      </c>
      <c r="R9548" t="str">
        <f>TEXT(SalesData[[#This Row],[Order Date]],"mmm-yyyy")</f>
        <v>Apr-2025</v>
      </c>
      <c r="S9548">
        <f>YEAR(SalesData[[#This Row],[Order Date]])*100 + MONTH(SalesData[[#This Row],[Order Date]])</f>
        <v>202504</v>
      </c>
    </row>
    <row r="9549" spans="1:19" x14ac:dyDescent="0.3">
      <c r="A9549" t="s">
        <v>5390</v>
      </c>
      <c r="B9549" s="3">
        <v>45763</v>
      </c>
      <c r="C9549" t="s">
        <v>5391</v>
      </c>
      <c r="D9549" t="s">
        <v>30</v>
      </c>
      <c r="E9549" t="s">
        <v>14</v>
      </c>
      <c r="F9549" t="s">
        <v>39</v>
      </c>
      <c r="G9549">
        <v>7</v>
      </c>
      <c r="H9549" s="5">
        <v>748.68</v>
      </c>
      <c r="I9549" s="5">
        <v>0.28999999999999998</v>
      </c>
      <c r="J9549" s="5">
        <v>3720.9395999999988</v>
      </c>
      <c r="K9549" s="5">
        <v>813.26176808059768</v>
      </c>
      <c r="L9549">
        <f>YEAR(SalesData[Order Date])</f>
        <v>2025</v>
      </c>
      <c r="M9549">
        <f>MONTH(SalesData[Order Date])</f>
        <v>4</v>
      </c>
      <c r="N9549" t="str">
        <f>TEXT(SalesData[[#This Row],[Order Date]], "mmmm")</f>
        <v>April</v>
      </c>
      <c r="O9549" s="7">
        <f>IF(SalesData[Sales]=0,0,SalesData[Profit]/SalesData[Sales])</f>
        <v>0.21856354993792373</v>
      </c>
      <c r="P9549" s="8">
        <f t="shared" si="149"/>
        <v>5.5335485692914772E-5</v>
      </c>
      <c r="Q9549" t="str">
        <f>IF(SalesData[[#This Row],[Discount]]&gt;0, "Yes", "No")</f>
        <v>Yes</v>
      </c>
      <c r="R9549" t="str">
        <f>TEXT(SalesData[[#This Row],[Order Date]],"mmm-yyyy")</f>
        <v>Apr-2025</v>
      </c>
      <c r="S9549">
        <f>YEAR(SalesData[[#This Row],[Order Date]])*100 + MONTH(SalesData[[#This Row],[Order Date]])</f>
        <v>202504</v>
      </c>
    </row>
    <row r="9550" spans="1:19" x14ac:dyDescent="0.3">
      <c r="A9550" t="s">
        <v>5420</v>
      </c>
      <c r="B9550" s="3">
        <v>45757</v>
      </c>
      <c r="C9550" t="s">
        <v>5421</v>
      </c>
      <c r="D9550" t="s">
        <v>23</v>
      </c>
      <c r="E9550" t="s">
        <v>14</v>
      </c>
      <c r="F9550" t="s">
        <v>27</v>
      </c>
      <c r="G9550">
        <v>4</v>
      </c>
      <c r="H9550" s="5">
        <v>477.02</v>
      </c>
      <c r="I9550" s="5">
        <v>0.16</v>
      </c>
      <c r="J9550" s="5">
        <v>1602.7872</v>
      </c>
      <c r="K9550" s="5">
        <v>167.78091813326429</v>
      </c>
      <c r="L9550">
        <f>YEAR(SalesData[Order Date])</f>
        <v>2025</v>
      </c>
      <c r="M9550">
        <f>MONTH(SalesData[Order Date])</f>
        <v>4</v>
      </c>
      <c r="N9550" t="str">
        <f>TEXT(SalesData[[#This Row],[Order Date]], "mmmm")</f>
        <v>April</v>
      </c>
      <c r="O9550" s="7">
        <f>IF(SalesData[Sales]=0,0,SalesData[Profit]/SalesData[Sales])</f>
        <v>0.10468072001901706</v>
      </c>
      <c r="P9550" s="8">
        <f t="shared" si="149"/>
        <v>8.3853926460106506E-5</v>
      </c>
      <c r="Q9550" t="str">
        <f>IF(SalesData[[#This Row],[Discount]]&gt;0, "Yes", "No")</f>
        <v>Yes</v>
      </c>
      <c r="R9550" t="str">
        <f>TEXT(SalesData[[#This Row],[Order Date]],"mmm-yyyy")</f>
        <v>Apr-2025</v>
      </c>
      <c r="S9550">
        <f>YEAR(SalesData[[#This Row],[Order Date]])*100 + MONTH(SalesData[[#This Row],[Order Date]])</f>
        <v>202504</v>
      </c>
    </row>
    <row r="9551" spans="1:19" x14ac:dyDescent="0.3">
      <c r="A9551" t="s">
        <v>5446</v>
      </c>
      <c r="B9551" s="3">
        <v>45777</v>
      </c>
      <c r="C9551" t="s">
        <v>5447</v>
      </c>
      <c r="D9551" t="s">
        <v>18</v>
      </c>
      <c r="E9551" t="s">
        <v>14</v>
      </c>
      <c r="F9551" t="s">
        <v>44</v>
      </c>
      <c r="G9551">
        <v>9</v>
      </c>
      <c r="H9551" s="5">
        <v>663.09</v>
      </c>
      <c r="I9551" s="5">
        <v>0.2</v>
      </c>
      <c r="J9551" s="5">
        <v>4774.2480000000014</v>
      </c>
      <c r="K9551" s="5">
        <v>607.91519722138798</v>
      </c>
      <c r="L9551">
        <f>YEAR(SalesData[Order Date])</f>
        <v>2025</v>
      </c>
      <c r="M9551">
        <f>MONTH(SalesData[Order Date])</f>
        <v>4</v>
      </c>
      <c r="N9551" t="str">
        <f>TEXT(SalesData[[#This Row],[Order Date]], "mmmm")</f>
        <v>April</v>
      </c>
      <c r="O9551" s="7">
        <f>IF(SalesData[Sales]=0,0,SalesData[Profit]/SalesData[Sales])</f>
        <v>0.12733213633254656</v>
      </c>
      <c r="P9551" s="8">
        <f t="shared" si="149"/>
        <v>3.3513131282664829E-5</v>
      </c>
      <c r="Q9551" t="str">
        <f>IF(SalesData[[#This Row],[Discount]]&gt;0, "Yes", "No")</f>
        <v>Yes</v>
      </c>
      <c r="R9551" t="str">
        <f>TEXT(SalesData[[#This Row],[Order Date]],"mmm-yyyy")</f>
        <v>Apr-2025</v>
      </c>
      <c r="S9551">
        <f>YEAR(SalesData[[#This Row],[Order Date]])*100 + MONTH(SalesData[[#This Row],[Order Date]])</f>
        <v>202504</v>
      </c>
    </row>
    <row r="9552" spans="1:19" x14ac:dyDescent="0.3">
      <c r="A9552" t="s">
        <v>5503</v>
      </c>
      <c r="B9552" s="3">
        <v>45767</v>
      </c>
      <c r="C9552" t="s">
        <v>5504</v>
      </c>
      <c r="D9552" t="s">
        <v>18</v>
      </c>
      <c r="E9552" t="s">
        <v>14</v>
      </c>
      <c r="F9552" t="s">
        <v>62</v>
      </c>
      <c r="G9552">
        <v>5</v>
      </c>
      <c r="H9552" s="5">
        <v>965.04</v>
      </c>
      <c r="I9552" s="5">
        <v>0.03</v>
      </c>
      <c r="J9552" s="5">
        <v>4680.4440000000004</v>
      </c>
      <c r="K9552" s="5">
        <v>841.47712663738309</v>
      </c>
      <c r="L9552">
        <f>YEAR(SalesData[Order Date])</f>
        <v>2025</v>
      </c>
      <c r="M9552">
        <f>MONTH(SalesData[Order Date])</f>
        <v>4</v>
      </c>
      <c r="N9552" t="str">
        <f>TEXT(SalesData[[#This Row],[Order Date]], "mmmm")</f>
        <v>April</v>
      </c>
      <c r="O9552" s="7">
        <f>IF(SalesData[Sales]=0,0,SalesData[Profit]/SalesData[Sales])</f>
        <v>0.17978574824041971</v>
      </c>
      <c r="P9552" s="8">
        <f t="shared" si="149"/>
        <v>6.2173588659537432E-6</v>
      </c>
      <c r="Q9552" t="str">
        <f>IF(SalesData[[#This Row],[Discount]]&gt;0, "Yes", "No")</f>
        <v>Yes</v>
      </c>
      <c r="R9552" t="str">
        <f>TEXT(SalesData[[#This Row],[Order Date]],"mmm-yyyy")</f>
        <v>Apr-2025</v>
      </c>
      <c r="S9552">
        <f>YEAR(SalesData[[#This Row],[Order Date]])*100 + MONTH(SalesData[[#This Row],[Order Date]])</f>
        <v>202504</v>
      </c>
    </row>
    <row r="9553" spans="1:19" x14ac:dyDescent="0.3">
      <c r="A9553" t="s">
        <v>5517</v>
      </c>
      <c r="B9553" s="3">
        <v>45763</v>
      </c>
      <c r="C9553" t="s">
        <v>5518</v>
      </c>
      <c r="D9553" t="s">
        <v>30</v>
      </c>
      <c r="E9553" t="s">
        <v>26</v>
      </c>
      <c r="F9553" t="s">
        <v>62</v>
      </c>
      <c r="G9553">
        <v>8</v>
      </c>
      <c r="H9553" s="5">
        <v>147.37</v>
      </c>
      <c r="I9553" s="5">
        <v>0.13</v>
      </c>
      <c r="J9553" s="5">
        <v>1025.6952000000001</v>
      </c>
      <c r="K9553" s="5">
        <v>134.08618631219559</v>
      </c>
      <c r="L9553">
        <f>YEAR(SalesData[Order Date])</f>
        <v>2025</v>
      </c>
      <c r="M9553">
        <f>MONTH(SalesData[Order Date])</f>
        <v>4</v>
      </c>
      <c r="N9553" t="str">
        <f>TEXT(SalesData[[#This Row],[Order Date]], "mmmm")</f>
        <v>April</v>
      </c>
      <c r="O9553" s="7">
        <f>IF(SalesData[Sales]=0,0,SalesData[Profit]/SalesData[Sales])</f>
        <v>0.13072712664756117</v>
      </c>
      <c r="P9553" s="8">
        <f t="shared" si="149"/>
        <v>1.1026667571418878E-4</v>
      </c>
      <c r="Q9553" t="str">
        <f>IF(SalesData[[#This Row],[Discount]]&gt;0, "Yes", "No")</f>
        <v>Yes</v>
      </c>
      <c r="R9553" t="str">
        <f>TEXT(SalesData[[#This Row],[Order Date]],"mmm-yyyy")</f>
        <v>Apr-2025</v>
      </c>
      <c r="S9553">
        <f>YEAR(SalesData[[#This Row],[Order Date]])*100 + MONTH(SalesData[[#This Row],[Order Date]])</f>
        <v>202504</v>
      </c>
    </row>
    <row r="9554" spans="1:19" x14ac:dyDescent="0.3">
      <c r="A9554" t="s">
        <v>5547</v>
      </c>
      <c r="B9554" s="3">
        <v>45757</v>
      </c>
      <c r="C9554" t="s">
        <v>5548</v>
      </c>
      <c r="D9554" t="s">
        <v>30</v>
      </c>
      <c r="E9554" t="s">
        <v>14</v>
      </c>
      <c r="F9554" t="s">
        <v>31</v>
      </c>
      <c r="G9554">
        <v>4</v>
      </c>
      <c r="H9554" s="5">
        <v>201.18</v>
      </c>
      <c r="I9554" s="5">
        <v>0.22</v>
      </c>
      <c r="J9554" s="5">
        <v>627.6816</v>
      </c>
      <c r="K9554" s="5">
        <v>88.810221233474252</v>
      </c>
      <c r="L9554">
        <f>YEAR(SalesData[Order Date])</f>
        <v>2025</v>
      </c>
      <c r="M9554">
        <f>MONTH(SalesData[Order Date])</f>
        <v>4</v>
      </c>
      <c r="N9554" t="str">
        <f>TEXT(SalesData[[#This Row],[Order Date]], "mmmm")</f>
        <v>April</v>
      </c>
      <c r="O9554" s="7">
        <f>IF(SalesData[Sales]=0,0,SalesData[Profit]/SalesData[Sales])</f>
        <v>0.14148928570388913</v>
      </c>
      <c r="P9554" s="8">
        <f t="shared" si="149"/>
        <v>2.7338701660204791E-4</v>
      </c>
      <c r="Q9554" t="str">
        <f>IF(SalesData[[#This Row],[Discount]]&gt;0, "Yes", "No")</f>
        <v>Yes</v>
      </c>
      <c r="R9554" t="str">
        <f>TEXT(SalesData[[#This Row],[Order Date]],"mmm-yyyy")</f>
        <v>Apr-2025</v>
      </c>
      <c r="S9554">
        <f>YEAR(SalesData[[#This Row],[Order Date]])*100 + MONTH(SalesData[[#This Row],[Order Date]])</f>
        <v>202504</v>
      </c>
    </row>
    <row r="9555" spans="1:19" x14ac:dyDescent="0.3">
      <c r="A9555" t="s">
        <v>5638</v>
      </c>
      <c r="B9555" s="3">
        <v>45763</v>
      </c>
      <c r="C9555" t="s">
        <v>5639</v>
      </c>
      <c r="D9555" t="s">
        <v>23</v>
      </c>
      <c r="E9555" t="s">
        <v>14</v>
      </c>
      <c r="F9555" t="s">
        <v>44</v>
      </c>
      <c r="G9555">
        <v>3</v>
      </c>
      <c r="H9555" s="5">
        <v>475.47</v>
      </c>
      <c r="I9555" s="5">
        <v>0.04</v>
      </c>
      <c r="J9555" s="5">
        <v>1369.3535999999999</v>
      </c>
      <c r="K9555" s="5">
        <v>128.83482732904361</v>
      </c>
      <c r="L9555">
        <f>YEAR(SalesData[Order Date])</f>
        <v>2025</v>
      </c>
      <c r="M9555">
        <f>MONTH(SalesData[Order Date])</f>
        <v>4</v>
      </c>
      <c r="N9555" t="str">
        <f>TEXT(SalesData[[#This Row],[Order Date]], "mmmm")</f>
        <v>April</v>
      </c>
      <c r="O9555" s="7">
        <f>IF(SalesData[Sales]=0,0,SalesData[Profit]/SalesData[Sales])</f>
        <v>9.408441130840392E-2</v>
      </c>
      <c r="P9555" s="8">
        <f t="shared" si="149"/>
        <v>2.8042428193857304E-5</v>
      </c>
      <c r="Q9555" t="str">
        <f>IF(SalesData[[#This Row],[Discount]]&gt;0, "Yes", "No")</f>
        <v>Yes</v>
      </c>
      <c r="R9555" t="str">
        <f>TEXT(SalesData[[#This Row],[Order Date]],"mmm-yyyy")</f>
        <v>Apr-2025</v>
      </c>
      <c r="S9555">
        <f>YEAR(SalesData[[#This Row],[Order Date]])*100 + MONTH(SalesData[[#This Row],[Order Date]])</f>
        <v>202504</v>
      </c>
    </row>
    <row r="9556" spans="1:19" x14ac:dyDescent="0.3">
      <c r="A9556" t="s">
        <v>5659</v>
      </c>
      <c r="B9556" s="3">
        <v>45760</v>
      </c>
      <c r="C9556" t="s">
        <v>5660</v>
      </c>
      <c r="D9556" t="s">
        <v>30</v>
      </c>
      <c r="E9556" t="s">
        <v>19</v>
      </c>
      <c r="F9556" t="s">
        <v>91</v>
      </c>
      <c r="G9556">
        <v>5</v>
      </c>
      <c r="H9556" s="5">
        <v>297.58999999999997</v>
      </c>
      <c r="I9556" s="5">
        <v>0.05</v>
      </c>
      <c r="J9556" s="5">
        <v>1413.5525</v>
      </c>
      <c r="K9556" s="5">
        <v>288.5142671161081</v>
      </c>
      <c r="L9556">
        <f>YEAR(SalesData[Order Date])</f>
        <v>2025</v>
      </c>
      <c r="M9556">
        <f>MONTH(SalesData[Order Date])</f>
        <v>4</v>
      </c>
      <c r="N9556" t="str">
        <f>TEXT(SalesData[[#This Row],[Order Date]], "mmmm")</f>
        <v>April</v>
      </c>
      <c r="O9556" s="7">
        <f>IF(SalesData[Sales]=0,0,SalesData[Profit]/SalesData[Sales])</f>
        <v>0.20410580230738376</v>
      </c>
      <c r="P9556" s="8">
        <f t="shared" si="149"/>
        <v>3.360327968009678E-5</v>
      </c>
      <c r="Q9556" t="str">
        <f>IF(SalesData[[#This Row],[Discount]]&gt;0, "Yes", "No")</f>
        <v>Yes</v>
      </c>
      <c r="R9556" t="str">
        <f>TEXT(SalesData[[#This Row],[Order Date]],"mmm-yyyy")</f>
        <v>Apr-2025</v>
      </c>
      <c r="S9556">
        <f>YEAR(SalesData[[#This Row],[Order Date]])*100 + MONTH(SalesData[[#This Row],[Order Date]])</f>
        <v>202504</v>
      </c>
    </row>
    <row r="9557" spans="1:19" x14ac:dyDescent="0.3">
      <c r="A9557" t="s">
        <v>5704</v>
      </c>
      <c r="B9557" s="3">
        <v>45766</v>
      </c>
      <c r="C9557" t="s">
        <v>5705</v>
      </c>
      <c r="D9557" t="s">
        <v>30</v>
      </c>
      <c r="E9557" t="s">
        <v>19</v>
      </c>
      <c r="F9557" t="s">
        <v>44</v>
      </c>
      <c r="G9557">
        <v>2</v>
      </c>
      <c r="H9557" s="5">
        <v>769.44</v>
      </c>
      <c r="I9557" s="5">
        <v>0.28000000000000003</v>
      </c>
      <c r="J9557" s="5">
        <v>1107.9936</v>
      </c>
      <c r="K9557" s="5">
        <v>269.48124235716949</v>
      </c>
      <c r="L9557">
        <f>YEAR(SalesData[Order Date])</f>
        <v>2025</v>
      </c>
      <c r="M9557">
        <f>MONTH(SalesData[Order Date])</f>
        <v>4</v>
      </c>
      <c r="N9557" t="str">
        <f>TEXT(SalesData[[#This Row],[Order Date]], "mmmm")</f>
        <v>April</v>
      </c>
      <c r="O9557" s="7">
        <f>IF(SalesData[Sales]=0,0,SalesData[Profit]/SalesData[Sales])</f>
        <v>0.24321552250587863</v>
      </c>
      <c r="P9557" s="8">
        <f t="shared" si="149"/>
        <v>1.819505094614265E-4</v>
      </c>
      <c r="Q9557" t="str">
        <f>IF(SalesData[[#This Row],[Discount]]&gt;0, "Yes", "No")</f>
        <v>Yes</v>
      </c>
      <c r="R9557" t="str">
        <f>TEXT(SalesData[[#This Row],[Order Date]],"mmm-yyyy")</f>
        <v>Apr-2025</v>
      </c>
      <c r="S9557">
        <f>YEAR(SalesData[[#This Row],[Order Date]])*100 + MONTH(SalesData[[#This Row],[Order Date]])</f>
        <v>202504</v>
      </c>
    </row>
    <row r="9558" spans="1:19" x14ac:dyDescent="0.3">
      <c r="A9558" t="s">
        <v>5708</v>
      </c>
      <c r="B9558" s="3">
        <v>45748</v>
      </c>
      <c r="C9558" t="s">
        <v>5465</v>
      </c>
      <c r="D9558" t="s">
        <v>23</v>
      </c>
      <c r="E9558" t="s">
        <v>19</v>
      </c>
      <c r="F9558" t="s">
        <v>34</v>
      </c>
      <c r="G9558">
        <v>7</v>
      </c>
      <c r="H9558" s="5">
        <v>672.82</v>
      </c>
      <c r="I9558" s="5">
        <v>0.17</v>
      </c>
      <c r="J9558" s="5">
        <v>3909.0841999999998</v>
      </c>
      <c r="K9558" s="5">
        <v>908.52408852937344</v>
      </c>
      <c r="L9558">
        <f>YEAR(SalesData[Order Date])</f>
        <v>2025</v>
      </c>
      <c r="M9558">
        <f>MONTH(SalesData[Order Date])</f>
        <v>4</v>
      </c>
      <c r="N9558" t="str">
        <f>TEXT(SalesData[[#This Row],[Order Date]], "mmmm")</f>
        <v>April</v>
      </c>
      <c r="O9558" s="7">
        <f>IF(SalesData[Sales]=0,0,SalesData[Profit]/SalesData[Sales])</f>
        <v>0.23241353781260929</v>
      </c>
      <c r="P9558" s="8">
        <f t="shared" si="149"/>
        <v>3.6095410787007348E-5</v>
      </c>
      <c r="Q9558" t="str">
        <f>IF(SalesData[[#This Row],[Discount]]&gt;0, "Yes", "No")</f>
        <v>Yes</v>
      </c>
      <c r="R9558" t="str">
        <f>TEXT(SalesData[[#This Row],[Order Date]],"mmm-yyyy")</f>
        <v>Apr-2025</v>
      </c>
      <c r="S9558">
        <f>YEAR(SalesData[[#This Row],[Order Date]])*100 + MONTH(SalesData[[#This Row],[Order Date]])</f>
        <v>202504</v>
      </c>
    </row>
    <row r="9559" spans="1:19" x14ac:dyDescent="0.3">
      <c r="A9559" t="s">
        <v>5719</v>
      </c>
      <c r="B9559" s="3">
        <v>45770</v>
      </c>
      <c r="C9559" t="s">
        <v>5720</v>
      </c>
      <c r="D9559" t="s">
        <v>30</v>
      </c>
      <c r="E9559" t="s">
        <v>19</v>
      </c>
      <c r="F9559" t="s">
        <v>27</v>
      </c>
      <c r="G9559">
        <v>4</v>
      </c>
      <c r="H9559" s="5">
        <v>406.84</v>
      </c>
      <c r="I9559" s="5">
        <v>0.28000000000000003</v>
      </c>
      <c r="J9559" s="5">
        <v>1171.6992</v>
      </c>
      <c r="K9559" s="5">
        <v>309.90664137517678</v>
      </c>
      <c r="L9559">
        <f>YEAR(SalesData[Order Date])</f>
        <v>2025</v>
      </c>
      <c r="M9559">
        <f>MONTH(SalesData[Order Date])</f>
        <v>4</v>
      </c>
      <c r="N9559" t="str">
        <f>TEXT(SalesData[[#This Row],[Order Date]], "mmmm")</f>
        <v>April</v>
      </c>
      <c r="O9559" s="7">
        <f>IF(SalesData[Sales]=0,0,SalesData[Profit]/SalesData[Sales])</f>
        <v>0.2644933455405421</v>
      </c>
      <c r="P9559" s="8">
        <f t="shared" si="149"/>
        <v>1.720578114246387E-4</v>
      </c>
      <c r="Q9559" t="str">
        <f>IF(SalesData[[#This Row],[Discount]]&gt;0, "Yes", "No")</f>
        <v>Yes</v>
      </c>
      <c r="R9559" t="str">
        <f>TEXT(SalesData[[#This Row],[Order Date]],"mmm-yyyy")</f>
        <v>Apr-2025</v>
      </c>
      <c r="S9559">
        <f>YEAR(SalesData[[#This Row],[Order Date]])*100 + MONTH(SalesData[[#This Row],[Order Date]])</f>
        <v>202504</v>
      </c>
    </row>
    <row r="9560" spans="1:19" x14ac:dyDescent="0.3">
      <c r="A9560" t="s">
        <v>5848</v>
      </c>
      <c r="B9560" s="3">
        <v>45761</v>
      </c>
      <c r="C9560" t="s">
        <v>5849</v>
      </c>
      <c r="D9560" t="s">
        <v>23</v>
      </c>
      <c r="E9560" t="s">
        <v>19</v>
      </c>
      <c r="F9560" t="s">
        <v>20</v>
      </c>
      <c r="G9560">
        <v>7</v>
      </c>
      <c r="H9560" s="5">
        <v>123.1</v>
      </c>
      <c r="I9560" s="5">
        <v>0.13</v>
      </c>
      <c r="J9560" s="5">
        <v>749.67899999999997</v>
      </c>
      <c r="K9560" s="5">
        <v>86.912351381608019</v>
      </c>
      <c r="L9560">
        <f>YEAR(SalesData[Order Date])</f>
        <v>2025</v>
      </c>
      <c r="M9560">
        <f>MONTH(SalesData[Order Date])</f>
        <v>4</v>
      </c>
      <c r="N9560" t="str">
        <f>TEXT(SalesData[[#This Row],[Order Date]], "mmmm")</f>
        <v>April</v>
      </c>
      <c r="O9560" s="7">
        <f>IF(SalesData[Sales]=0,0,SalesData[Profit]/SalesData[Sales])</f>
        <v>0.11593275439435814</v>
      </c>
      <c r="P9560" s="8">
        <f t="shared" si="149"/>
        <v>1.5086457003597541E-4</v>
      </c>
      <c r="Q9560" t="str">
        <f>IF(SalesData[[#This Row],[Discount]]&gt;0, "Yes", "No")</f>
        <v>Yes</v>
      </c>
      <c r="R9560" t="str">
        <f>TEXT(SalesData[[#This Row],[Order Date]],"mmm-yyyy")</f>
        <v>Apr-2025</v>
      </c>
      <c r="S9560">
        <f>YEAR(SalesData[[#This Row],[Order Date]])*100 + MONTH(SalesData[[#This Row],[Order Date]])</f>
        <v>202504</v>
      </c>
    </row>
    <row r="9561" spans="1:19" x14ac:dyDescent="0.3">
      <c r="A9561" t="s">
        <v>5945</v>
      </c>
      <c r="B9561" s="3">
        <v>45769</v>
      </c>
      <c r="C9561" t="s">
        <v>5946</v>
      </c>
      <c r="D9561" t="s">
        <v>13</v>
      </c>
      <c r="E9561" t="s">
        <v>14</v>
      </c>
      <c r="F9561" t="s">
        <v>20</v>
      </c>
      <c r="G9561">
        <v>9</v>
      </c>
      <c r="H9561" s="5">
        <v>731.71</v>
      </c>
      <c r="I9561" s="5">
        <v>0.14000000000000001</v>
      </c>
      <c r="J9561" s="5">
        <v>5663.4354000000003</v>
      </c>
      <c r="K9561" s="5">
        <v>531.47714199710856</v>
      </c>
      <c r="L9561">
        <f>YEAR(SalesData[Order Date])</f>
        <v>2025</v>
      </c>
      <c r="M9561">
        <f>MONTH(SalesData[Order Date])</f>
        <v>4</v>
      </c>
      <c r="N9561" t="str">
        <f>TEXT(SalesData[[#This Row],[Order Date]], "mmmm")</f>
        <v>April</v>
      </c>
      <c r="O9561" s="7">
        <f>IF(SalesData[Sales]=0,0,SalesData[Profit]/SalesData[Sales])</f>
        <v>9.3843595708200098E-2</v>
      </c>
      <c r="P9561" s="8">
        <f t="shared" si="149"/>
        <v>2.1259181308927793E-5</v>
      </c>
      <c r="Q9561" t="str">
        <f>IF(SalesData[[#This Row],[Discount]]&gt;0, "Yes", "No")</f>
        <v>Yes</v>
      </c>
      <c r="R9561" t="str">
        <f>TEXT(SalesData[[#This Row],[Order Date]],"mmm-yyyy")</f>
        <v>Apr-2025</v>
      </c>
      <c r="S9561">
        <f>YEAR(SalesData[[#This Row],[Order Date]])*100 + MONTH(SalesData[[#This Row],[Order Date]])</f>
        <v>202504</v>
      </c>
    </row>
    <row r="9562" spans="1:19" x14ac:dyDescent="0.3">
      <c r="A9562" t="s">
        <v>6005</v>
      </c>
      <c r="B9562" s="3">
        <v>45750</v>
      </c>
      <c r="C9562" t="s">
        <v>6006</v>
      </c>
      <c r="D9562" t="s">
        <v>18</v>
      </c>
      <c r="E9562" t="s">
        <v>19</v>
      </c>
      <c r="F9562" t="s">
        <v>53</v>
      </c>
      <c r="G9562">
        <v>1</v>
      </c>
      <c r="H9562" s="5">
        <v>378.82</v>
      </c>
      <c r="I9562" s="5">
        <v>0.05</v>
      </c>
      <c r="J9562" s="5">
        <v>359.87900000000002</v>
      </c>
      <c r="K9562" s="5">
        <v>99.20144044897377</v>
      </c>
      <c r="L9562">
        <f>YEAR(SalesData[Order Date])</f>
        <v>2025</v>
      </c>
      <c r="M9562">
        <f>MONTH(SalesData[Order Date])</f>
        <v>4</v>
      </c>
      <c r="N9562" t="str">
        <f>TEXT(SalesData[[#This Row],[Order Date]], "mmmm")</f>
        <v>April</v>
      </c>
      <c r="O9562" s="7">
        <f>IF(SalesData[Sales]=0,0,SalesData[Profit]/SalesData[Sales])</f>
        <v>0.27565220657213607</v>
      </c>
      <c r="P9562" s="8">
        <f t="shared" si="149"/>
        <v>1.319888073491368E-4</v>
      </c>
      <c r="Q9562" t="str">
        <f>IF(SalesData[[#This Row],[Discount]]&gt;0, "Yes", "No")</f>
        <v>Yes</v>
      </c>
      <c r="R9562" t="str">
        <f>TEXT(SalesData[[#This Row],[Order Date]],"mmm-yyyy")</f>
        <v>Apr-2025</v>
      </c>
      <c r="S9562">
        <f>YEAR(SalesData[[#This Row],[Order Date]])*100 + MONTH(SalesData[[#This Row],[Order Date]])</f>
        <v>202504</v>
      </c>
    </row>
    <row r="9563" spans="1:19" x14ac:dyDescent="0.3">
      <c r="A9563" t="s">
        <v>6057</v>
      </c>
      <c r="B9563" s="3">
        <v>45773</v>
      </c>
      <c r="C9563" t="s">
        <v>6058</v>
      </c>
      <c r="D9563" t="s">
        <v>30</v>
      </c>
      <c r="E9563" t="s">
        <v>26</v>
      </c>
      <c r="F9563" t="s">
        <v>31</v>
      </c>
      <c r="G9563">
        <v>8</v>
      </c>
      <c r="H9563" s="5">
        <v>271.36</v>
      </c>
      <c r="I9563" s="5">
        <v>0.23</v>
      </c>
      <c r="J9563" s="5">
        <v>1671.5776000000001</v>
      </c>
      <c r="K9563" s="5">
        <v>161.84717658880319</v>
      </c>
      <c r="L9563">
        <f>YEAR(SalesData[Order Date])</f>
        <v>2025</v>
      </c>
      <c r="M9563">
        <f>MONTH(SalesData[Order Date])</f>
        <v>4</v>
      </c>
      <c r="N9563" t="str">
        <f>TEXT(SalesData[[#This Row],[Order Date]], "mmmm")</f>
        <v>April</v>
      </c>
      <c r="O9563" s="7">
        <f>IF(SalesData[Sales]=0,0,SalesData[Profit]/SalesData[Sales])</f>
        <v>9.6823011141572601E-2</v>
      </c>
      <c r="P9563" s="8">
        <f t="shared" si="149"/>
        <v>1.0594781839622642E-4</v>
      </c>
      <c r="Q9563" t="str">
        <f>IF(SalesData[[#This Row],[Discount]]&gt;0, "Yes", "No")</f>
        <v>Yes</v>
      </c>
      <c r="R9563" t="str">
        <f>TEXT(SalesData[[#This Row],[Order Date]],"mmm-yyyy")</f>
        <v>Apr-2025</v>
      </c>
      <c r="S9563">
        <f>YEAR(SalesData[[#This Row],[Order Date]])*100 + MONTH(SalesData[[#This Row],[Order Date]])</f>
        <v>202504</v>
      </c>
    </row>
    <row r="9564" spans="1:19" x14ac:dyDescent="0.3">
      <c r="A9564" t="s">
        <v>6090</v>
      </c>
      <c r="B9564" s="3">
        <v>45748</v>
      </c>
      <c r="C9564" t="s">
        <v>6091</v>
      </c>
      <c r="D9564" t="s">
        <v>18</v>
      </c>
      <c r="E9564" t="s">
        <v>19</v>
      </c>
      <c r="F9564" t="s">
        <v>31</v>
      </c>
      <c r="G9564">
        <v>6</v>
      </c>
      <c r="H9564" s="5">
        <v>84.03</v>
      </c>
      <c r="I9564" s="5">
        <v>0.16</v>
      </c>
      <c r="J9564" s="5">
        <v>423.51119999999997</v>
      </c>
      <c r="K9564" s="5">
        <v>103.4337165466258</v>
      </c>
      <c r="L9564">
        <f>YEAR(SalesData[Order Date])</f>
        <v>2025</v>
      </c>
      <c r="M9564">
        <f>MONTH(SalesData[Order Date])</f>
        <v>4</v>
      </c>
      <c r="N9564" t="str">
        <f>TEXT(SalesData[[#This Row],[Order Date]], "mmmm")</f>
        <v>April</v>
      </c>
      <c r="O9564" s="7">
        <f>IF(SalesData[Sales]=0,0,SalesData[Profit]/SalesData[Sales])</f>
        <v>0.24422899924872307</v>
      </c>
      <c r="P9564" s="8">
        <f t="shared" si="149"/>
        <v>3.1734697925344123E-4</v>
      </c>
      <c r="Q9564" t="str">
        <f>IF(SalesData[[#This Row],[Discount]]&gt;0, "Yes", "No")</f>
        <v>Yes</v>
      </c>
      <c r="R9564" t="str">
        <f>TEXT(SalesData[[#This Row],[Order Date]],"mmm-yyyy")</f>
        <v>Apr-2025</v>
      </c>
      <c r="S9564">
        <f>YEAR(SalesData[[#This Row],[Order Date]])*100 + MONTH(SalesData[[#This Row],[Order Date]])</f>
        <v>202504</v>
      </c>
    </row>
    <row r="9565" spans="1:19" x14ac:dyDescent="0.3">
      <c r="A9565" t="s">
        <v>6116</v>
      </c>
      <c r="B9565" s="3">
        <v>45751</v>
      </c>
      <c r="C9565" t="s">
        <v>6117</v>
      </c>
      <c r="D9565" t="s">
        <v>30</v>
      </c>
      <c r="E9565" t="s">
        <v>26</v>
      </c>
      <c r="F9565" t="s">
        <v>31</v>
      </c>
      <c r="G9565">
        <v>8</v>
      </c>
      <c r="H9565" s="5">
        <v>55.7</v>
      </c>
      <c r="I9565" s="5">
        <v>0.17</v>
      </c>
      <c r="J9565" s="5">
        <v>369.84800000000001</v>
      </c>
      <c r="K9565" s="5">
        <v>58.592084486621623</v>
      </c>
      <c r="L9565">
        <f>YEAR(SalesData[Order Date])</f>
        <v>2025</v>
      </c>
      <c r="M9565">
        <f>MONTH(SalesData[Order Date])</f>
        <v>4</v>
      </c>
      <c r="N9565" t="str">
        <f>TEXT(SalesData[[#This Row],[Order Date]], "mmmm")</f>
        <v>April</v>
      </c>
      <c r="O9565" s="7">
        <f>IF(SalesData[Sales]=0,0,SalesData[Profit]/SalesData[Sales])</f>
        <v>0.15842206659660624</v>
      </c>
      <c r="P9565" s="8">
        <f t="shared" si="149"/>
        <v>3.8150807899461398E-4</v>
      </c>
      <c r="Q9565" t="str">
        <f>IF(SalesData[[#This Row],[Discount]]&gt;0, "Yes", "No")</f>
        <v>Yes</v>
      </c>
      <c r="R9565" t="str">
        <f>TEXT(SalesData[[#This Row],[Order Date]],"mmm-yyyy")</f>
        <v>Apr-2025</v>
      </c>
      <c r="S9565">
        <f>YEAR(SalesData[[#This Row],[Order Date]])*100 + MONTH(SalesData[[#This Row],[Order Date]])</f>
        <v>202504</v>
      </c>
    </row>
    <row r="9566" spans="1:19" x14ac:dyDescent="0.3">
      <c r="A9566" t="s">
        <v>6124</v>
      </c>
      <c r="B9566" s="3">
        <v>45771</v>
      </c>
      <c r="C9566" t="s">
        <v>6125</v>
      </c>
      <c r="D9566" t="s">
        <v>18</v>
      </c>
      <c r="E9566" t="s">
        <v>14</v>
      </c>
      <c r="F9566" t="s">
        <v>15</v>
      </c>
      <c r="G9566">
        <v>1</v>
      </c>
      <c r="H9566" s="5">
        <v>57.32</v>
      </c>
      <c r="I9566" s="5">
        <v>0.2</v>
      </c>
      <c r="J9566" s="5">
        <v>45.856000000000002</v>
      </c>
      <c r="K9566" s="5">
        <v>8.8294089625057222</v>
      </c>
      <c r="L9566">
        <f>YEAR(SalesData[Order Date])</f>
        <v>2025</v>
      </c>
      <c r="M9566">
        <f>MONTH(SalesData[Order Date])</f>
        <v>4</v>
      </c>
      <c r="N9566" t="str">
        <f>TEXT(SalesData[[#This Row],[Order Date]], "mmmm")</f>
        <v>April</v>
      </c>
      <c r="O9566" s="7">
        <f>IF(SalesData[Sales]=0,0,SalesData[Profit]/SalesData[Sales])</f>
        <v>0.19254642713070746</v>
      </c>
      <c r="P9566" s="8">
        <f t="shared" si="149"/>
        <v>3.4891835310537334E-3</v>
      </c>
      <c r="Q9566" t="str">
        <f>IF(SalesData[[#This Row],[Discount]]&gt;0, "Yes", "No")</f>
        <v>Yes</v>
      </c>
      <c r="R9566" t="str">
        <f>TEXT(SalesData[[#This Row],[Order Date]],"mmm-yyyy")</f>
        <v>Apr-2025</v>
      </c>
      <c r="S9566">
        <f>YEAR(SalesData[[#This Row],[Order Date]])*100 + MONTH(SalesData[[#This Row],[Order Date]])</f>
        <v>202504</v>
      </c>
    </row>
    <row r="9567" spans="1:19" x14ac:dyDescent="0.3">
      <c r="A9567" t="s">
        <v>6196</v>
      </c>
      <c r="B9567" s="3">
        <v>45756</v>
      </c>
      <c r="C9567" t="s">
        <v>6197</v>
      </c>
      <c r="D9567" t="s">
        <v>30</v>
      </c>
      <c r="E9567" t="s">
        <v>19</v>
      </c>
      <c r="F9567" t="s">
        <v>91</v>
      </c>
      <c r="G9567">
        <v>7</v>
      </c>
      <c r="H9567" s="5">
        <v>535.92999999999995</v>
      </c>
      <c r="I9567" s="5">
        <v>0.02</v>
      </c>
      <c r="J9567" s="5">
        <v>3676.4798000000001</v>
      </c>
      <c r="K9567" s="5">
        <v>900.37893627884455</v>
      </c>
      <c r="L9567">
        <f>YEAR(SalesData[Order Date])</f>
        <v>2025</v>
      </c>
      <c r="M9567">
        <f>MONTH(SalesData[Order Date])</f>
        <v>4</v>
      </c>
      <c r="N9567" t="str">
        <f>TEXT(SalesData[[#This Row],[Order Date]], "mmmm")</f>
        <v>April</v>
      </c>
      <c r="O9567" s="7">
        <f>IF(SalesData[Sales]=0,0,SalesData[Profit]/SalesData[Sales])</f>
        <v>0.24490245704024935</v>
      </c>
      <c r="P9567" s="8">
        <f t="shared" si="149"/>
        <v>5.3311866421787497E-6</v>
      </c>
      <c r="Q9567" t="str">
        <f>IF(SalesData[[#This Row],[Discount]]&gt;0, "Yes", "No")</f>
        <v>Yes</v>
      </c>
      <c r="R9567" t="str">
        <f>TEXT(SalesData[[#This Row],[Order Date]],"mmm-yyyy")</f>
        <v>Apr-2025</v>
      </c>
      <c r="S9567">
        <f>YEAR(SalesData[[#This Row],[Order Date]])*100 + MONTH(SalesData[[#This Row],[Order Date]])</f>
        <v>202504</v>
      </c>
    </row>
    <row r="9568" spans="1:19" x14ac:dyDescent="0.3">
      <c r="A9568" t="s">
        <v>6222</v>
      </c>
      <c r="B9568" s="3">
        <v>45755</v>
      </c>
      <c r="C9568" t="s">
        <v>6223</v>
      </c>
      <c r="D9568" t="s">
        <v>30</v>
      </c>
      <c r="E9568" t="s">
        <v>26</v>
      </c>
      <c r="F9568" t="s">
        <v>39</v>
      </c>
      <c r="G9568">
        <v>7</v>
      </c>
      <c r="H9568" s="5">
        <v>512.98</v>
      </c>
      <c r="I9568" s="5">
        <v>0.11</v>
      </c>
      <c r="J9568" s="5">
        <v>3195.8654000000001</v>
      </c>
      <c r="K9568" s="5">
        <v>174.54780832193231</v>
      </c>
      <c r="L9568">
        <f>YEAR(SalesData[Order Date])</f>
        <v>2025</v>
      </c>
      <c r="M9568">
        <f>MONTH(SalesData[Order Date])</f>
        <v>4</v>
      </c>
      <c r="N9568" t="str">
        <f>TEXT(SalesData[[#This Row],[Order Date]], "mmmm")</f>
        <v>April</v>
      </c>
      <c r="O9568" s="7">
        <f>IF(SalesData[Sales]=0,0,SalesData[Profit]/SalesData[Sales])</f>
        <v>5.4616758365960062E-2</v>
      </c>
      <c r="P9568" s="8">
        <f t="shared" si="149"/>
        <v>3.0633330177172044E-5</v>
      </c>
      <c r="Q9568" t="str">
        <f>IF(SalesData[[#This Row],[Discount]]&gt;0, "Yes", "No")</f>
        <v>Yes</v>
      </c>
      <c r="R9568" t="str">
        <f>TEXT(SalesData[[#This Row],[Order Date]],"mmm-yyyy")</f>
        <v>Apr-2025</v>
      </c>
      <c r="S9568">
        <f>YEAR(SalesData[[#This Row],[Order Date]])*100 + MONTH(SalesData[[#This Row],[Order Date]])</f>
        <v>202504</v>
      </c>
    </row>
    <row r="9569" spans="1:19" x14ac:dyDescent="0.3">
      <c r="A9569" t="s">
        <v>6282</v>
      </c>
      <c r="B9569" s="3">
        <v>45763</v>
      </c>
      <c r="C9569" t="s">
        <v>6283</v>
      </c>
      <c r="D9569" t="s">
        <v>13</v>
      </c>
      <c r="E9569" t="s">
        <v>26</v>
      </c>
      <c r="F9569" t="s">
        <v>44</v>
      </c>
      <c r="G9569">
        <v>3</v>
      </c>
      <c r="H9569" s="5">
        <v>694.22</v>
      </c>
      <c r="I9569" s="5">
        <v>0.13</v>
      </c>
      <c r="J9569" s="5">
        <v>1811.9141999999999</v>
      </c>
      <c r="K9569" s="5">
        <v>399.28388851420249</v>
      </c>
      <c r="L9569">
        <f>YEAR(SalesData[Order Date])</f>
        <v>2025</v>
      </c>
      <c r="M9569">
        <f>MONTH(SalesData[Order Date])</f>
        <v>4</v>
      </c>
      <c r="N9569" t="str">
        <f>TEXT(SalesData[[#This Row],[Order Date]], "mmmm")</f>
        <v>April</v>
      </c>
      <c r="O9569" s="7">
        <f>IF(SalesData[Sales]=0,0,SalesData[Profit]/SalesData[Sales])</f>
        <v>0.22036578140079841</v>
      </c>
      <c r="P9569" s="8">
        <f t="shared" si="149"/>
        <v>6.2420174200301538E-5</v>
      </c>
      <c r="Q9569" t="str">
        <f>IF(SalesData[[#This Row],[Discount]]&gt;0, "Yes", "No")</f>
        <v>Yes</v>
      </c>
      <c r="R9569" t="str">
        <f>TEXT(SalesData[[#This Row],[Order Date]],"mmm-yyyy")</f>
        <v>Apr-2025</v>
      </c>
      <c r="S9569">
        <f>YEAR(SalesData[[#This Row],[Order Date]])*100 + MONTH(SalesData[[#This Row],[Order Date]])</f>
        <v>202504</v>
      </c>
    </row>
    <row r="9570" spans="1:19" x14ac:dyDescent="0.3">
      <c r="A9570" t="s">
        <v>6290</v>
      </c>
      <c r="B9570" s="3">
        <v>45752</v>
      </c>
      <c r="C9570" t="s">
        <v>6291</v>
      </c>
      <c r="D9570" t="s">
        <v>13</v>
      </c>
      <c r="E9570" t="s">
        <v>14</v>
      </c>
      <c r="F9570" t="s">
        <v>62</v>
      </c>
      <c r="G9570">
        <v>8</v>
      </c>
      <c r="H9570" s="5">
        <v>712.74</v>
      </c>
      <c r="I9570" s="5">
        <v>0.2</v>
      </c>
      <c r="J9570" s="5">
        <v>4561.5360000000001</v>
      </c>
      <c r="K9570" s="5">
        <v>1084.2094672072781</v>
      </c>
      <c r="L9570">
        <f>YEAR(SalesData[Order Date])</f>
        <v>2025</v>
      </c>
      <c r="M9570">
        <f>MONTH(SalesData[Order Date])</f>
        <v>4</v>
      </c>
      <c r="N9570" t="str">
        <f>TEXT(SalesData[[#This Row],[Order Date]], "mmmm")</f>
        <v>April</v>
      </c>
      <c r="O9570" s="7">
        <f>IF(SalesData[Sales]=0,0,SalesData[Profit]/SalesData[Sales])</f>
        <v>0.23768517166307096</v>
      </c>
      <c r="P9570" s="8">
        <f t="shared" si="149"/>
        <v>3.5075904256811741E-5</v>
      </c>
      <c r="Q9570" t="str">
        <f>IF(SalesData[[#This Row],[Discount]]&gt;0, "Yes", "No")</f>
        <v>Yes</v>
      </c>
      <c r="R9570" t="str">
        <f>TEXT(SalesData[[#This Row],[Order Date]],"mmm-yyyy")</f>
        <v>Apr-2025</v>
      </c>
      <c r="S9570">
        <f>YEAR(SalesData[[#This Row],[Order Date]])*100 + MONTH(SalesData[[#This Row],[Order Date]])</f>
        <v>202504</v>
      </c>
    </row>
    <row r="9571" spans="1:19" x14ac:dyDescent="0.3">
      <c r="A9571" t="s">
        <v>6408</v>
      </c>
      <c r="B9571" s="3">
        <v>45767</v>
      </c>
      <c r="C9571" t="s">
        <v>6409</v>
      </c>
      <c r="D9571" t="s">
        <v>23</v>
      </c>
      <c r="E9571" t="s">
        <v>19</v>
      </c>
      <c r="F9571" t="s">
        <v>44</v>
      </c>
      <c r="G9571">
        <v>9</v>
      </c>
      <c r="H9571" s="5">
        <v>842.41</v>
      </c>
      <c r="I9571" s="5">
        <v>0.09</v>
      </c>
      <c r="J9571" s="5">
        <v>6899.3379000000004</v>
      </c>
      <c r="K9571" s="5">
        <v>1356.1758659720931</v>
      </c>
      <c r="L9571">
        <f>YEAR(SalesData[Order Date])</f>
        <v>2025</v>
      </c>
      <c r="M9571">
        <f>MONTH(SalesData[Order Date])</f>
        <v>4</v>
      </c>
      <c r="N9571" t="str">
        <f>TEXT(SalesData[[#This Row],[Order Date]], "mmmm")</f>
        <v>April</v>
      </c>
      <c r="O9571" s="7">
        <f>IF(SalesData[Sales]=0,0,SalesData[Profit]/SalesData[Sales])</f>
        <v>0.19656608875064563</v>
      </c>
      <c r="P9571" s="8">
        <f t="shared" si="149"/>
        <v>1.1870704288885459E-5</v>
      </c>
      <c r="Q9571" t="str">
        <f>IF(SalesData[[#This Row],[Discount]]&gt;0, "Yes", "No")</f>
        <v>Yes</v>
      </c>
      <c r="R9571" t="str">
        <f>TEXT(SalesData[[#This Row],[Order Date]],"mmm-yyyy")</f>
        <v>Apr-2025</v>
      </c>
      <c r="S9571">
        <f>YEAR(SalesData[[#This Row],[Order Date]])*100 + MONTH(SalesData[[#This Row],[Order Date]])</f>
        <v>202504</v>
      </c>
    </row>
    <row r="9572" spans="1:19" x14ac:dyDescent="0.3">
      <c r="A9572" t="s">
        <v>6434</v>
      </c>
      <c r="B9572" s="3">
        <v>45753</v>
      </c>
      <c r="C9572" t="s">
        <v>6435</v>
      </c>
      <c r="D9572" t="s">
        <v>30</v>
      </c>
      <c r="E9572" t="s">
        <v>14</v>
      </c>
      <c r="F9572" t="s">
        <v>27</v>
      </c>
      <c r="G9572">
        <v>8</v>
      </c>
      <c r="H9572" s="5">
        <v>756.45</v>
      </c>
      <c r="I9572" s="5">
        <v>0.3</v>
      </c>
      <c r="J9572" s="5">
        <v>4236.12</v>
      </c>
      <c r="K9572" s="5">
        <v>264.46076231694082</v>
      </c>
      <c r="L9572">
        <f>YEAR(SalesData[Order Date])</f>
        <v>2025</v>
      </c>
      <c r="M9572">
        <f>MONTH(SalesData[Order Date])</f>
        <v>4</v>
      </c>
      <c r="N9572" t="str">
        <f>TEXT(SalesData[[#This Row],[Order Date]], "mmmm")</f>
        <v>April</v>
      </c>
      <c r="O9572" s="7">
        <f>IF(SalesData[Sales]=0,0,SalesData[Profit]/SalesData[Sales])</f>
        <v>6.2429950595578224E-2</v>
      </c>
      <c r="P9572" s="8">
        <f t="shared" si="149"/>
        <v>4.9573666468371994E-5</v>
      </c>
      <c r="Q9572" t="str">
        <f>IF(SalesData[[#This Row],[Discount]]&gt;0, "Yes", "No")</f>
        <v>Yes</v>
      </c>
      <c r="R9572" t="str">
        <f>TEXT(SalesData[[#This Row],[Order Date]],"mmm-yyyy")</f>
        <v>Apr-2025</v>
      </c>
      <c r="S9572">
        <f>YEAR(SalesData[[#This Row],[Order Date]])*100 + MONTH(SalesData[[#This Row],[Order Date]])</f>
        <v>202504</v>
      </c>
    </row>
    <row r="9573" spans="1:19" x14ac:dyDescent="0.3">
      <c r="A9573" t="s">
        <v>6444</v>
      </c>
      <c r="B9573" s="3">
        <v>45775</v>
      </c>
      <c r="C9573" t="s">
        <v>6445</v>
      </c>
      <c r="D9573" t="s">
        <v>30</v>
      </c>
      <c r="E9573" t="s">
        <v>19</v>
      </c>
      <c r="F9573" t="s">
        <v>62</v>
      </c>
      <c r="G9573">
        <v>8</v>
      </c>
      <c r="H9573" s="5">
        <v>991.38</v>
      </c>
      <c r="I9573" s="5">
        <v>0.17</v>
      </c>
      <c r="J9573" s="5">
        <v>6582.7631999999994</v>
      </c>
      <c r="K9573" s="5">
        <v>1808.018809823637</v>
      </c>
      <c r="L9573">
        <f>YEAR(SalesData[Order Date])</f>
        <v>2025</v>
      </c>
      <c r="M9573">
        <f>MONTH(SalesData[Order Date])</f>
        <v>4</v>
      </c>
      <c r="N9573" t="str">
        <f>TEXT(SalesData[[#This Row],[Order Date]], "mmmm")</f>
        <v>April</v>
      </c>
      <c r="O9573" s="7">
        <f>IF(SalesData[Sales]=0,0,SalesData[Profit]/SalesData[Sales])</f>
        <v>0.27465955479359139</v>
      </c>
      <c r="P9573" s="8">
        <f t="shared" si="149"/>
        <v>2.1434767697552906E-5</v>
      </c>
      <c r="Q9573" t="str">
        <f>IF(SalesData[[#This Row],[Discount]]&gt;0, "Yes", "No")</f>
        <v>Yes</v>
      </c>
      <c r="R9573" t="str">
        <f>TEXT(SalesData[[#This Row],[Order Date]],"mmm-yyyy")</f>
        <v>Apr-2025</v>
      </c>
      <c r="S9573">
        <f>YEAR(SalesData[[#This Row],[Order Date]])*100 + MONTH(SalesData[[#This Row],[Order Date]])</f>
        <v>202504</v>
      </c>
    </row>
    <row r="9574" spans="1:19" x14ac:dyDescent="0.3">
      <c r="A9574" t="s">
        <v>6484</v>
      </c>
      <c r="B9574" s="3">
        <v>45755</v>
      </c>
      <c r="C9574" t="s">
        <v>6485</v>
      </c>
      <c r="D9574" t="s">
        <v>30</v>
      </c>
      <c r="E9574" t="s">
        <v>14</v>
      </c>
      <c r="F9574" t="s">
        <v>20</v>
      </c>
      <c r="G9574">
        <v>1</v>
      </c>
      <c r="H9574" s="5">
        <v>815.83</v>
      </c>
      <c r="I9574" s="5">
        <v>0.06</v>
      </c>
      <c r="J9574" s="5">
        <v>766.88019999999995</v>
      </c>
      <c r="K9574" s="5">
        <v>130.0239357669694</v>
      </c>
      <c r="L9574">
        <f>YEAR(SalesData[Order Date])</f>
        <v>2025</v>
      </c>
      <c r="M9574">
        <f>MONTH(SalesData[Order Date])</f>
        <v>4</v>
      </c>
      <c r="N9574" t="str">
        <f>TEXT(SalesData[[#This Row],[Order Date]], "mmmm")</f>
        <v>April</v>
      </c>
      <c r="O9574" s="7">
        <f>IF(SalesData[Sales]=0,0,SalesData[Profit]/SalesData[Sales])</f>
        <v>0.16954921481473822</v>
      </c>
      <c r="P9574" s="8">
        <f t="shared" si="149"/>
        <v>7.3544733584202579E-5</v>
      </c>
      <c r="Q9574" t="str">
        <f>IF(SalesData[[#This Row],[Discount]]&gt;0, "Yes", "No")</f>
        <v>Yes</v>
      </c>
      <c r="R9574" t="str">
        <f>TEXT(SalesData[[#This Row],[Order Date]],"mmm-yyyy")</f>
        <v>Apr-2025</v>
      </c>
      <c r="S9574">
        <f>YEAR(SalesData[[#This Row],[Order Date]])*100 + MONTH(SalesData[[#This Row],[Order Date]])</f>
        <v>202504</v>
      </c>
    </row>
    <row r="9575" spans="1:19" x14ac:dyDescent="0.3">
      <c r="A9575" t="s">
        <v>6515</v>
      </c>
      <c r="B9575" s="3">
        <v>45749</v>
      </c>
      <c r="C9575" t="s">
        <v>6516</v>
      </c>
      <c r="D9575" t="s">
        <v>18</v>
      </c>
      <c r="E9575" t="s">
        <v>19</v>
      </c>
      <c r="F9575" t="s">
        <v>31</v>
      </c>
      <c r="G9575">
        <v>5</v>
      </c>
      <c r="H9575" s="5">
        <v>138.54</v>
      </c>
      <c r="I9575" s="5">
        <v>0.08</v>
      </c>
      <c r="J9575" s="5">
        <v>637.28399999999999</v>
      </c>
      <c r="K9575" s="5">
        <v>71.152549532853158</v>
      </c>
      <c r="L9575">
        <f>YEAR(SalesData[Order Date])</f>
        <v>2025</v>
      </c>
      <c r="M9575">
        <f>MONTH(SalesData[Order Date])</f>
        <v>4</v>
      </c>
      <c r="N9575" t="str">
        <f>TEXT(SalesData[[#This Row],[Order Date]], "mmmm")</f>
        <v>April</v>
      </c>
      <c r="O9575" s="7">
        <f>IF(SalesData[Sales]=0,0,SalesData[Profit]/SalesData[Sales])</f>
        <v>0.11164967194038004</v>
      </c>
      <c r="P9575" s="8">
        <f t="shared" si="149"/>
        <v>1.15490111159232E-4</v>
      </c>
      <c r="Q9575" t="str">
        <f>IF(SalesData[[#This Row],[Discount]]&gt;0, "Yes", "No")</f>
        <v>Yes</v>
      </c>
      <c r="R9575" t="str">
        <f>TEXT(SalesData[[#This Row],[Order Date]],"mmm-yyyy")</f>
        <v>Apr-2025</v>
      </c>
      <c r="S9575">
        <f>YEAR(SalesData[[#This Row],[Order Date]])*100 + MONTH(SalesData[[#This Row],[Order Date]])</f>
        <v>202504</v>
      </c>
    </row>
    <row r="9576" spans="1:19" x14ac:dyDescent="0.3">
      <c r="A9576" t="s">
        <v>6529</v>
      </c>
      <c r="B9576" s="3">
        <v>45770</v>
      </c>
      <c r="C9576" t="s">
        <v>4609</v>
      </c>
      <c r="D9576" t="s">
        <v>30</v>
      </c>
      <c r="E9576" t="s">
        <v>19</v>
      </c>
      <c r="F9576" t="s">
        <v>39</v>
      </c>
      <c r="G9576">
        <v>7</v>
      </c>
      <c r="H9576" s="5">
        <v>114.54</v>
      </c>
      <c r="I9576" s="5">
        <v>0.2</v>
      </c>
      <c r="J9576" s="5">
        <v>641.42400000000009</v>
      </c>
      <c r="K9576" s="5">
        <v>136.81957467583209</v>
      </c>
      <c r="L9576">
        <f>YEAR(SalesData[Order Date])</f>
        <v>2025</v>
      </c>
      <c r="M9576">
        <f>MONTH(SalesData[Order Date])</f>
        <v>4</v>
      </c>
      <c r="N9576" t="str">
        <f>TEXT(SalesData[[#This Row],[Order Date]], "mmmm")</f>
        <v>April</v>
      </c>
      <c r="O9576" s="7">
        <f>IF(SalesData[Sales]=0,0,SalesData[Profit]/SalesData[Sales])</f>
        <v>0.21330597962631903</v>
      </c>
      <c r="P9576" s="8">
        <f t="shared" si="149"/>
        <v>2.4944498490857839E-4</v>
      </c>
      <c r="Q9576" t="str">
        <f>IF(SalesData[[#This Row],[Discount]]&gt;0, "Yes", "No")</f>
        <v>Yes</v>
      </c>
      <c r="R9576" t="str">
        <f>TEXT(SalesData[[#This Row],[Order Date]],"mmm-yyyy")</f>
        <v>Apr-2025</v>
      </c>
      <c r="S9576">
        <f>YEAR(SalesData[[#This Row],[Order Date]])*100 + MONTH(SalesData[[#This Row],[Order Date]])</f>
        <v>202504</v>
      </c>
    </row>
    <row r="9577" spans="1:19" x14ac:dyDescent="0.3">
      <c r="A9577" t="s">
        <v>6570</v>
      </c>
      <c r="B9577" s="3">
        <v>45758</v>
      </c>
      <c r="C9577" t="s">
        <v>6571</v>
      </c>
      <c r="D9577" t="s">
        <v>18</v>
      </c>
      <c r="E9577" t="s">
        <v>26</v>
      </c>
      <c r="F9577" t="s">
        <v>20</v>
      </c>
      <c r="G9577">
        <v>9</v>
      </c>
      <c r="H9577" s="5">
        <v>323.93</v>
      </c>
      <c r="I9577" s="5">
        <v>0.26</v>
      </c>
      <c r="J9577" s="5">
        <v>2157.3737999999998</v>
      </c>
      <c r="K9577" s="5">
        <v>444.51262028378528</v>
      </c>
      <c r="L9577">
        <f>YEAR(SalesData[Order Date])</f>
        <v>2025</v>
      </c>
      <c r="M9577">
        <f>MONTH(SalesData[Order Date])</f>
        <v>4</v>
      </c>
      <c r="N9577" t="str">
        <f>TEXT(SalesData[[#This Row],[Order Date]], "mmmm")</f>
        <v>April</v>
      </c>
      <c r="O9577" s="7">
        <f>IF(SalesData[Sales]=0,0,SalesData[Profit]/SalesData[Sales])</f>
        <v>0.20604339418777837</v>
      </c>
      <c r="P9577" s="8">
        <f t="shared" si="149"/>
        <v>8.9182505136569293E-5</v>
      </c>
      <c r="Q9577" t="str">
        <f>IF(SalesData[[#This Row],[Discount]]&gt;0, "Yes", "No")</f>
        <v>Yes</v>
      </c>
      <c r="R9577" t="str">
        <f>TEXT(SalesData[[#This Row],[Order Date]],"mmm-yyyy")</f>
        <v>Apr-2025</v>
      </c>
      <c r="S9577">
        <f>YEAR(SalesData[[#This Row],[Order Date]])*100 + MONTH(SalesData[[#This Row],[Order Date]])</f>
        <v>202504</v>
      </c>
    </row>
    <row r="9578" spans="1:19" x14ac:dyDescent="0.3">
      <c r="A9578" t="s">
        <v>6629</v>
      </c>
      <c r="B9578" s="3">
        <v>45769</v>
      </c>
      <c r="C9578" t="s">
        <v>6630</v>
      </c>
      <c r="D9578" t="s">
        <v>13</v>
      </c>
      <c r="E9578" t="s">
        <v>26</v>
      </c>
      <c r="F9578" t="s">
        <v>20</v>
      </c>
      <c r="G9578">
        <v>7</v>
      </c>
      <c r="H9578" s="5">
        <v>349.29</v>
      </c>
      <c r="I9578" s="5">
        <v>0.11</v>
      </c>
      <c r="J9578" s="5">
        <v>2176.0767000000001</v>
      </c>
      <c r="K9578" s="5">
        <v>201.83223319633791</v>
      </c>
      <c r="L9578">
        <f>YEAR(SalesData[Order Date])</f>
        <v>2025</v>
      </c>
      <c r="M9578">
        <f>MONTH(SalesData[Order Date])</f>
        <v>4</v>
      </c>
      <c r="N9578" t="str">
        <f>TEXT(SalesData[[#This Row],[Order Date]], "mmmm")</f>
        <v>April</v>
      </c>
      <c r="O9578" s="7">
        <f>IF(SalesData[Sales]=0,0,SalesData[Profit]/SalesData[Sales])</f>
        <v>9.2750514352889266E-2</v>
      </c>
      <c r="P9578" s="8">
        <f t="shared" si="149"/>
        <v>4.4989223036118165E-5</v>
      </c>
      <c r="Q9578" t="str">
        <f>IF(SalesData[[#This Row],[Discount]]&gt;0, "Yes", "No")</f>
        <v>Yes</v>
      </c>
      <c r="R9578" t="str">
        <f>TEXT(SalesData[[#This Row],[Order Date]],"mmm-yyyy")</f>
        <v>Apr-2025</v>
      </c>
      <c r="S9578">
        <f>YEAR(SalesData[[#This Row],[Order Date]])*100 + MONTH(SalesData[[#This Row],[Order Date]])</f>
        <v>202504</v>
      </c>
    </row>
    <row r="9579" spans="1:19" x14ac:dyDescent="0.3">
      <c r="A9579" t="s">
        <v>6647</v>
      </c>
      <c r="B9579" s="3">
        <v>45770</v>
      </c>
      <c r="C9579" t="s">
        <v>6648</v>
      </c>
      <c r="D9579" t="s">
        <v>18</v>
      </c>
      <c r="E9579" t="s">
        <v>14</v>
      </c>
      <c r="F9579" t="s">
        <v>31</v>
      </c>
      <c r="G9579">
        <v>9</v>
      </c>
      <c r="H9579" s="5">
        <v>411.05</v>
      </c>
      <c r="I9579" s="5">
        <v>0.22</v>
      </c>
      <c r="J9579" s="5">
        <v>2885.5709999999999</v>
      </c>
      <c r="K9579" s="5">
        <v>738.95675568561137</v>
      </c>
      <c r="L9579">
        <f>YEAR(SalesData[Order Date])</f>
        <v>2025</v>
      </c>
      <c r="M9579">
        <f>MONTH(SalesData[Order Date])</f>
        <v>4</v>
      </c>
      <c r="N9579" t="str">
        <f>TEXT(SalesData[[#This Row],[Order Date]], "mmmm")</f>
        <v>April</v>
      </c>
      <c r="O9579" s="7">
        <f>IF(SalesData[Sales]=0,0,SalesData[Profit]/SalesData[Sales])</f>
        <v>0.25608683885636896</v>
      </c>
      <c r="P9579" s="8">
        <f t="shared" si="149"/>
        <v>5.9468299341794049E-5</v>
      </c>
      <c r="Q9579" t="str">
        <f>IF(SalesData[[#This Row],[Discount]]&gt;0, "Yes", "No")</f>
        <v>Yes</v>
      </c>
      <c r="R9579" t="str">
        <f>TEXT(SalesData[[#This Row],[Order Date]],"mmm-yyyy")</f>
        <v>Apr-2025</v>
      </c>
      <c r="S9579">
        <f>YEAR(SalesData[[#This Row],[Order Date]])*100 + MONTH(SalesData[[#This Row],[Order Date]])</f>
        <v>202504</v>
      </c>
    </row>
    <row r="9580" spans="1:19" x14ac:dyDescent="0.3">
      <c r="A9580" t="s">
        <v>6765</v>
      </c>
      <c r="B9580" s="3">
        <v>45753</v>
      </c>
      <c r="C9580" t="s">
        <v>6766</v>
      </c>
      <c r="D9580" t="s">
        <v>13</v>
      </c>
      <c r="E9580" t="s">
        <v>26</v>
      </c>
      <c r="F9580" t="s">
        <v>39</v>
      </c>
      <c r="G9580">
        <v>1</v>
      </c>
      <c r="H9580" s="5">
        <v>471.68</v>
      </c>
      <c r="I9580" s="5">
        <v>0.17</v>
      </c>
      <c r="J9580" s="5">
        <v>391.49439999999998</v>
      </c>
      <c r="K9580" s="5">
        <v>85.888374798868085</v>
      </c>
      <c r="L9580">
        <f>YEAR(SalesData[Order Date])</f>
        <v>2025</v>
      </c>
      <c r="M9580">
        <f>MONTH(SalesData[Order Date])</f>
        <v>4</v>
      </c>
      <c r="N9580" t="str">
        <f>TEXT(SalesData[[#This Row],[Order Date]], "mmmm")</f>
        <v>April</v>
      </c>
      <c r="O9580" s="7">
        <f>IF(SalesData[Sales]=0,0,SalesData[Profit]/SalesData[Sales])</f>
        <v>0.21938596005170977</v>
      </c>
      <c r="P9580" s="8">
        <f t="shared" si="149"/>
        <v>3.6041383989145187E-4</v>
      </c>
      <c r="Q9580" t="str">
        <f>IF(SalesData[[#This Row],[Discount]]&gt;0, "Yes", "No")</f>
        <v>Yes</v>
      </c>
      <c r="R9580" t="str">
        <f>TEXT(SalesData[[#This Row],[Order Date]],"mmm-yyyy")</f>
        <v>Apr-2025</v>
      </c>
      <c r="S9580">
        <f>YEAR(SalesData[[#This Row],[Order Date]])*100 + MONTH(SalesData[[#This Row],[Order Date]])</f>
        <v>202504</v>
      </c>
    </row>
    <row r="9581" spans="1:19" x14ac:dyDescent="0.3">
      <c r="A9581" t="s">
        <v>6868</v>
      </c>
      <c r="B9581" s="3">
        <v>45771</v>
      </c>
      <c r="C9581" t="s">
        <v>2401</v>
      </c>
      <c r="D9581" t="s">
        <v>30</v>
      </c>
      <c r="E9581" t="s">
        <v>19</v>
      </c>
      <c r="F9581" t="s">
        <v>31</v>
      </c>
      <c r="G9581">
        <v>8</v>
      </c>
      <c r="H9581" s="5">
        <v>371.47</v>
      </c>
      <c r="I9581" s="5">
        <v>0.11</v>
      </c>
      <c r="J9581" s="5">
        <v>2644.8663999999999</v>
      </c>
      <c r="K9581" s="5">
        <v>511.41266032210592</v>
      </c>
      <c r="L9581">
        <f>YEAR(SalesData[Order Date])</f>
        <v>2025</v>
      </c>
      <c r="M9581">
        <f>MONTH(SalesData[Order Date])</f>
        <v>4</v>
      </c>
      <c r="N9581" t="str">
        <f>TEXT(SalesData[[#This Row],[Order Date]], "mmmm")</f>
        <v>April</v>
      </c>
      <c r="O9581" s="7">
        <f>IF(SalesData[Sales]=0,0,SalesData[Profit]/SalesData[Sales])</f>
        <v>0.19336048895403787</v>
      </c>
      <c r="P9581" s="8">
        <f t="shared" si="149"/>
        <v>3.7015102161681964E-5</v>
      </c>
      <c r="Q9581" t="str">
        <f>IF(SalesData[[#This Row],[Discount]]&gt;0, "Yes", "No")</f>
        <v>Yes</v>
      </c>
      <c r="R9581" t="str">
        <f>TEXT(SalesData[[#This Row],[Order Date]],"mmm-yyyy")</f>
        <v>Apr-2025</v>
      </c>
      <c r="S9581">
        <f>YEAR(SalesData[[#This Row],[Order Date]])*100 + MONTH(SalesData[[#This Row],[Order Date]])</f>
        <v>202504</v>
      </c>
    </row>
    <row r="9582" spans="1:19" x14ac:dyDescent="0.3">
      <c r="A9582" t="s">
        <v>6883</v>
      </c>
      <c r="B9582" s="3">
        <v>45763</v>
      </c>
      <c r="C9582" t="s">
        <v>5072</v>
      </c>
      <c r="D9582" t="s">
        <v>23</v>
      </c>
      <c r="E9582" t="s">
        <v>19</v>
      </c>
      <c r="F9582" t="s">
        <v>53</v>
      </c>
      <c r="G9582">
        <v>6</v>
      </c>
      <c r="H9582" s="5">
        <v>28.4</v>
      </c>
      <c r="I9582" s="5">
        <v>0.06</v>
      </c>
      <c r="J9582" s="5">
        <v>160.17599999999999</v>
      </c>
      <c r="K9582" s="5">
        <v>31.131030993196621</v>
      </c>
      <c r="L9582">
        <f>YEAR(SalesData[Order Date])</f>
        <v>2025</v>
      </c>
      <c r="M9582">
        <f>MONTH(SalesData[Order Date])</f>
        <v>4</v>
      </c>
      <c r="N9582" t="str">
        <f>TEXT(SalesData[[#This Row],[Order Date]], "mmmm")</f>
        <v>April</v>
      </c>
      <c r="O9582" s="7">
        <f>IF(SalesData[Sales]=0,0,SalesData[Profit]/SalesData[Sales])</f>
        <v>0.19435515303913584</v>
      </c>
      <c r="P9582" s="8">
        <f t="shared" si="149"/>
        <v>3.5211267605633805E-4</v>
      </c>
      <c r="Q9582" t="str">
        <f>IF(SalesData[[#This Row],[Discount]]&gt;0, "Yes", "No")</f>
        <v>Yes</v>
      </c>
      <c r="R9582" t="str">
        <f>TEXT(SalesData[[#This Row],[Order Date]],"mmm-yyyy")</f>
        <v>Apr-2025</v>
      </c>
      <c r="S9582">
        <f>YEAR(SalesData[[#This Row],[Order Date]])*100 + MONTH(SalesData[[#This Row],[Order Date]])</f>
        <v>202504</v>
      </c>
    </row>
    <row r="9583" spans="1:19" x14ac:dyDescent="0.3">
      <c r="A9583" t="s">
        <v>6886</v>
      </c>
      <c r="B9583" s="3">
        <v>45753</v>
      </c>
      <c r="C9583" t="s">
        <v>6887</v>
      </c>
      <c r="D9583" t="s">
        <v>30</v>
      </c>
      <c r="E9583" t="s">
        <v>14</v>
      </c>
      <c r="F9583" t="s">
        <v>91</v>
      </c>
      <c r="G9583">
        <v>1</v>
      </c>
      <c r="H9583" s="5">
        <v>798.46</v>
      </c>
      <c r="I9583" s="5">
        <v>0.19</v>
      </c>
      <c r="J9583" s="5">
        <v>646.75260000000003</v>
      </c>
      <c r="K9583" s="5">
        <v>44.49291161592064</v>
      </c>
      <c r="L9583">
        <f>YEAR(SalesData[Order Date])</f>
        <v>2025</v>
      </c>
      <c r="M9583">
        <f>MONTH(SalesData[Order Date])</f>
        <v>4</v>
      </c>
      <c r="N9583" t="str">
        <f>TEXT(SalesData[[#This Row],[Order Date]], "mmmm")</f>
        <v>April</v>
      </c>
      <c r="O9583" s="7">
        <f>IF(SalesData[Sales]=0,0,SalesData[Profit]/SalesData[Sales])</f>
        <v>6.8794329726576495E-2</v>
      </c>
      <c r="P9583" s="8">
        <f t="shared" si="149"/>
        <v>2.3795806928337049E-4</v>
      </c>
      <c r="Q9583" t="str">
        <f>IF(SalesData[[#This Row],[Discount]]&gt;0, "Yes", "No")</f>
        <v>Yes</v>
      </c>
      <c r="R9583" t="str">
        <f>TEXT(SalesData[[#This Row],[Order Date]],"mmm-yyyy")</f>
        <v>Apr-2025</v>
      </c>
      <c r="S9583">
        <f>YEAR(SalesData[[#This Row],[Order Date]])*100 + MONTH(SalesData[[#This Row],[Order Date]])</f>
        <v>202504</v>
      </c>
    </row>
    <row r="9584" spans="1:19" x14ac:dyDescent="0.3">
      <c r="A9584" t="s">
        <v>6893</v>
      </c>
      <c r="B9584" s="3">
        <v>45756</v>
      </c>
      <c r="C9584" t="s">
        <v>6894</v>
      </c>
      <c r="D9584" t="s">
        <v>30</v>
      </c>
      <c r="E9584" t="s">
        <v>26</v>
      </c>
      <c r="F9584" t="s">
        <v>53</v>
      </c>
      <c r="G9584">
        <v>2</v>
      </c>
      <c r="H9584" s="5">
        <v>616.1</v>
      </c>
      <c r="I9584" s="5">
        <v>0.19</v>
      </c>
      <c r="J9584" s="5">
        <v>998.08200000000011</v>
      </c>
      <c r="K9584" s="5">
        <v>172.63382180823621</v>
      </c>
      <c r="L9584">
        <f>YEAR(SalesData[Order Date])</f>
        <v>2025</v>
      </c>
      <c r="M9584">
        <f>MONTH(SalesData[Order Date])</f>
        <v>4</v>
      </c>
      <c r="N9584" t="str">
        <f>TEXT(SalesData[[#This Row],[Order Date]], "mmmm")</f>
        <v>April</v>
      </c>
      <c r="O9584" s="7">
        <f>IF(SalesData[Sales]=0,0,SalesData[Profit]/SalesData[Sales])</f>
        <v>0.17296556977105706</v>
      </c>
      <c r="P9584" s="8">
        <f t="shared" si="149"/>
        <v>1.5419574744359683E-4</v>
      </c>
      <c r="Q9584" t="str">
        <f>IF(SalesData[[#This Row],[Discount]]&gt;0, "Yes", "No")</f>
        <v>Yes</v>
      </c>
      <c r="R9584" t="str">
        <f>TEXT(SalesData[[#This Row],[Order Date]],"mmm-yyyy")</f>
        <v>Apr-2025</v>
      </c>
      <c r="S9584">
        <f>YEAR(SalesData[[#This Row],[Order Date]])*100 + MONTH(SalesData[[#This Row],[Order Date]])</f>
        <v>202504</v>
      </c>
    </row>
    <row r="9585" spans="1:19" x14ac:dyDescent="0.3">
      <c r="A9585" t="s">
        <v>6921</v>
      </c>
      <c r="B9585" s="3">
        <v>45760</v>
      </c>
      <c r="C9585" t="s">
        <v>6922</v>
      </c>
      <c r="D9585" t="s">
        <v>30</v>
      </c>
      <c r="E9585" t="s">
        <v>26</v>
      </c>
      <c r="F9585" t="s">
        <v>62</v>
      </c>
      <c r="G9585">
        <v>7</v>
      </c>
      <c r="H9585" s="5">
        <v>653.07000000000005</v>
      </c>
      <c r="I9585" s="5">
        <v>0.25</v>
      </c>
      <c r="J9585" s="5">
        <v>3428.6174999999998</v>
      </c>
      <c r="K9585" s="5">
        <v>969.22339580571281</v>
      </c>
      <c r="L9585">
        <f>YEAR(SalesData[Order Date])</f>
        <v>2025</v>
      </c>
      <c r="M9585">
        <f>MONTH(SalesData[Order Date])</f>
        <v>4</v>
      </c>
      <c r="N9585" t="str">
        <f>TEXT(SalesData[[#This Row],[Order Date]], "mmmm")</f>
        <v>April</v>
      </c>
      <c r="O9585" s="7">
        <f>IF(SalesData[Sales]=0,0,SalesData[Profit]/SalesData[Sales])</f>
        <v>0.28268635851205709</v>
      </c>
      <c r="P9585" s="8">
        <f t="shared" si="149"/>
        <v>5.4686765146593333E-5</v>
      </c>
      <c r="Q9585" t="str">
        <f>IF(SalesData[[#This Row],[Discount]]&gt;0, "Yes", "No")</f>
        <v>Yes</v>
      </c>
      <c r="R9585" t="str">
        <f>TEXT(SalesData[[#This Row],[Order Date]],"mmm-yyyy")</f>
        <v>Apr-2025</v>
      </c>
      <c r="S9585">
        <f>YEAR(SalesData[[#This Row],[Order Date]])*100 + MONTH(SalesData[[#This Row],[Order Date]])</f>
        <v>202504</v>
      </c>
    </row>
    <row r="9586" spans="1:19" x14ac:dyDescent="0.3">
      <c r="A9586" t="s">
        <v>6955</v>
      </c>
      <c r="B9586" s="3">
        <v>45770</v>
      </c>
      <c r="C9586" t="s">
        <v>6956</v>
      </c>
      <c r="D9586" t="s">
        <v>30</v>
      </c>
      <c r="E9586" t="s">
        <v>14</v>
      </c>
      <c r="F9586" t="s">
        <v>31</v>
      </c>
      <c r="G9586">
        <v>2</v>
      </c>
      <c r="H9586" s="5">
        <v>376.96</v>
      </c>
      <c r="I9586" s="5">
        <v>0.06</v>
      </c>
      <c r="J9586" s="5">
        <v>708.68479999999988</v>
      </c>
      <c r="K9586" s="5">
        <v>175.1648120906724</v>
      </c>
      <c r="L9586">
        <f>YEAR(SalesData[Order Date])</f>
        <v>2025</v>
      </c>
      <c r="M9586">
        <f>MONTH(SalesData[Order Date])</f>
        <v>4</v>
      </c>
      <c r="N9586" t="str">
        <f>TEXT(SalesData[[#This Row],[Order Date]], "mmmm")</f>
        <v>April</v>
      </c>
      <c r="O9586" s="7">
        <f>IF(SalesData[Sales]=0,0,SalesData[Profit]/SalesData[Sales])</f>
        <v>0.24716885714308029</v>
      </c>
      <c r="P9586" s="8">
        <f t="shared" si="149"/>
        <v>7.9584040747028868E-5</v>
      </c>
      <c r="Q9586" t="str">
        <f>IF(SalesData[[#This Row],[Discount]]&gt;0, "Yes", "No")</f>
        <v>Yes</v>
      </c>
      <c r="R9586" t="str">
        <f>TEXT(SalesData[[#This Row],[Order Date]],"mmm-yyyy")</f>
        <v>Apr-2025</v>
      </c>
      <c r="S9586">
        <f>YEAR(SalesData[[#This Row],[Order Date]])*100 + MONTH(SalesData[[#This Row],[Order Date]])</f>
        <v>202504</v>
      </c>
    </row>
    <row r="9587" spans="1:19" x14ac:dyDescent="0.3">
      <c r="A9587" t="s">
        <v>6981</v>
      </c>
      <c r="B9587" s="3">
        <v>45777</v>
      </c>
      <c r="C9587" t="s">
        <v>6982</v>
      </c>
      <c r="D9587" t="s">
        <v>30</v>
      </c>
      <c r="E9587" t="s">
        <v>14</v>
      </c>
      <c r="F9587" t="s">
        <v>53</v>
      </c>
      <c r="G9587">
        <v>6</v>
      </c>
      <c r="H9587" s="5">
        <v>510.46</v>
      </c>
      <c r="I9587" s="5">
        <v>0.14000000000000001</v>
      </c>
      <c r="J9587" s="5">
        <v>2633.9735999999998</v>
      </c>
      <c r="K9587" s="5">
        <v>147.26670118918469</v>
      </c>
      <c r="L9587">
        <f>YEAR(SalesData[Order Date])</f>
        <v>2025</v>
      </c>
      <c r="M9587">
        <f>MONTH(SalesData[Order Date])</f>
        <v>4</v>
      </c>
      <c r="N9587" t="str">
        <f>TEXT(SalesData[[#This Row],[Order Date]], "mmmm")</f>
        <v>April</v>
      </c>
      <c r="O9587" s="7">
        <f>IF(SalesData[Sales]=0,0,SalesData[Profit]/SalesData[Sales])</f>
        <v>5.5910469713585854E-2</v>
      </c>
      <c r="P9587" s="8">
        <f t="shared" si="149"/>
        <v>4.5710404994188259E-5</v>
      </c>
      <c r="Q9587" t="str">
        <f>IF(SalesData[[#This Row],[Discount]]&gt;0, "Yes", "No")</f>
        <v>Yes</v>
      </c>
      <c r="R9587" t="str">
        <f>TEXT(SalesData[[#This Row],[Order Date]],"mmm-yyyy")</f>
        <v>Apr-2025</v>
      </c>
      <c r="S9587">
        <f>YEAR(SalesData[[#This Row],[Order Date]])*100 + MONTH(SalesData[[#This Row],[Order Date]])</f>
        <v>202504</v>
      </c>
    </row>
    <row r="9588" spans="1:19" x14ac:dyDescent="0.3">
      <c r="A9588" t="s">
        <v>6989</v>
      </c>
      <c r="B9588" s="3">
        <v>45775</v>
      </c>
      <c r="C9588" t="s">
        <v>6990</v>
      </c>
      <c r="D9588" t="s">
        <v>30</v>
      </c>
      <c r="E9588" t="s">
        <v>14</v>
      </c>
      <c r="F9588" t="s">
        <v>39</v>
      </c>
      <c r="G9588">
        <v>4</v>
      </c>
      <c r="H9588" s="5">
        <v>298.31</v>
      </c>
      <c r="I9588" s="5">
        <v>0.03</v>
      </c>
      <c r="J9588" s="5">
        <v>1157.4428</v>
      </c>
      <c r="K9588" s="5">
        <v>132.47106335766631</v>
      </c>
      <c r="L9588">
        <f>YEAR(SalesData[Order Date])</f>
        <v>2025</v>
      </c>
      <c r="M9588">
        <f>MONTH(SalesData[Order Date])</f>
        <v>4</v>
      </c>
      <c r="N9588" t="str">
        <f>TEXT(SalesData[[#This Row],[Order Date]], "mmmm")</f>
        <v>April</v>
      </c>
      <c r="O9588" s="7">
        <f>IF(SalesData[Sales]=0,0,SalesData[Profit]/SalesData[Sales])</f>
        <v>0.11445149890574835</v>
      </c>
      <c r="P9588" s="8">
        <f t="shared" si="149"/>
        <v>2.5141631189031545E-5</v>
      </c>
      <c r="Q9588" t="str">
        <f>IF(SalesData[[#This Row],[Discount]]&gt;0, "Yes", "No")</f>
        <v>Yes</v>
      </c>
      <c r="R9588" t="str">
        <f>TEXT(SalesData[[#This Row],[Order Date]],"mmm-yyyy")</f>
        <v>Apr-2025</v>
      </c>
      <c r="S9588">
        <f>YEAR(SalesData[[#This Row],[Order Date]])*100 + MONTH(SalesData[[#This Row],[Order Date]])</f>
        <v>202504</v>
      </c>
    </row>
    <row r="9589" spans="1:19" x14ac:dyDescent="0.3">
      <c r="A9589" t="s">
        <v>7054</v>
      </c>
      <c r="B9589" s="3">
        <v>45758</v>
      </c>
      <c r="C9589" t="s">
        <v>7055</v>
      </c>
      <c r="D9589" t="s">
        <v>30</v>
      </c>
      <c r="E9589" t="s">
        <v>26</v>
      </c>
      <c r="F9589" t="s">
        <v>39</v>
      </c>
      <c r="G9589">
        <v>9</v>
      </c>
      <c r="H9589" s="5">
        <v>70.25</v>
      </c>
      <c r="I9589" s="5">
        <v>0.05</v>
      </c>
      <c r="J9589" s="5">
        <v>600.63749999999993</v>
      </c>
      <c r="K9589" s="5">
        <v>108.7714032530135</v>
      </c>
      <c r="L9589">
        <f>YEAR(SalesData[Order Date])</f>
        <v>2025</v>
      </c>
      <c r="M9589">
        <f>MONTH(SalesData[Order Date])</f>
        <v>4</v>
      </c>
      <c r="N9589" t="str">
        <f>TEXT(SalesData[[#This Row],[Order Date]], "mmmm")</f>
        <v>April</v>
      </c>
      <c r="O9589" s="7">
        <f>IF(SalesData[Sales]=0,0,SalesData[Profit]/SalesData[Sales])</f>
        <v>0.18109326049907559</v>
      </c>
      <c r="P9589" s="8">
        <f t="shared" si="149"/>
        <v>7.9082641360221442E-5</v>
      </c>
      <c r="Q9589" t="str">
        <f>IF(SalesData[[#This Row],[Discount]]&gt;0, "Yes", "No")</f>
        <v>Yes</v>
      </c>
      <c r="R9589" t="str">
        <f>TEXT(SalesData[[#This Row],[Order Date]],"mmm-yyyy")</f>
        <v>Apr-2025</v>
      </c>
      <c r="S9589">
        <f>YEAR(SalesData[[#This Row],[Order Date]])*100 + MONTH(SalesData[[#This Row],[Order Date]])</f>
        <v>202504</v>
      </c>
    </row>
    <row r="9590" spans="1:19" x14ac:dyDescent="0.3">
      <c r="A9590" t="s">
        <v>7072</v>
      </c>
      <c r="B9590" s="3">
        <v>45766</v>
      </c>
      <c r="C9590" t="s">
        <v>7073</v>
      </c>
      <c r="D9590" t="s">
        <v>18</v>
      </c>
      <c r="E9590" t="s">
        <v>26</v>
      </c>
      <c r="F9590" t="s">
        <v>62</v>
      </c>
      <c r="G9590">
        <v>5</v>
      </c>
      <c r="H9590" s="5">
        <v>855.78</v>
      </c>
      <c r="I9590" s="5">
        <v>0.27</v>
      </c>
      <c r="J9590" s="5">
        <v>3123.5970000000002</v>
      </c>
      <c r="K9590" s="5">
        <v>511.47199884446383</v>
      </c>
      <c r="L9590">
        <f>YEAR(SalesData[Order Date])</f>
        <v>2025</v>
      </c>
      <c r="M9590">
        <f>MONTH(SalesData[Order Date])</f>
        <v>4</v>
      </c>
      <c r="N9590" t="str">
        <f>TEXT(SalesData[[#This Row],[Order Date]], "mmmm")</f>
        <v>April</v>
      </c>
      <c r="O9590" s="7">
        <f>IF(SalesData[Sales]=0,0,SalesData[Profit]/SalesData[Sales])</f>
        <v>0.16374455438536525</v>
      </c>
      <c r="P9590" s="8">
        <f t="shared" si="149"/>
        <v>6.3100329523943074E-5</v>
      </c>
      <c r="Q9590" t="str">
        <f>IF(SalesData[[#This Row],[Discount]]&gt;0, "Yes", "No")</f>
        <v>Yes</v>
      </c>
      <c r="R9590" t="str">
        <f>TEXT(SalesData[[#This Row],[Order Date]],"mmm-yyyy")</f>
        <v>Apr-2025</v>
      </c>
      <c r="S9590">
        <f>YEAR(SalesData[[#This Row],[Order Date]])*100 + MONTH(SalesData[[#This Row],[Order Date]])</f>
        <v>202504</v>
      </c>
    </row>
    <row r="9591" spans="1:19" x14ac:dyDescent="0.3">
      <c r="A9591" t="s">
        <v>7146</v>
      </c>
      <c r="B9591" s="3">
        <v>45773</v>
      </c>
      <c r="C9591" t="s">
        <v>7147</v>
      </c>
      <c r="D9591" t="s">
        <v>18</v>
      </c>
      <c r="E9591" t="s">
        <v>19</v>
      </c>
      <c r="F9591" t="s">
        <v>34</v>
      </c>
      <c r="G9591">
        <v>4</v>
      </c>
      <c r="H9591" s="5">
        <v>262.25</v>
      </c>
      <c r="I9591" s="5">
        <v>0.16</v>
      </c>
      <c r="J9591" s="5">
        <v>881.16</v>
      </c>
      <c r="K9591" s="5">
        <v>157.49247194730481</v>
      </c>
      <c r="L9591">
        <f>YEAR(SalesData[Order Date])</f>
        <v>2025</v>
      </c>
      <c r="M9591">
        <f>MONTH(SalesData[Order Date])</f>
        <v>4</v>
      </c>
      <c r="N9591" t="str">
        <f>TEXT(SalesData[[#This Row],[Order Date]], "mmmm")</f>
        <v>April</v>
      </c>
      <c r="O9591" s="7">
        <f>IF(SalesData[Sales]=0,0,SalesData[Profit]/SalesData[Sales])</f>
        <v>0.17873311537893777</v>
      </c>
      <c r="P9591" s="8">
        <f t="shared" si="149"/>
        <v>1.5252621544327932E-4</v>
      </c>
      <c r="Q9591" t="str">
        <f>IF(SalesData[[#This Row],[Discount]]&gt;0, "Yes", "No")</f>
        <v>Yes</v>
      </c>
      <c r="R9591" t="str">
        <f>TEXT(SalesData[[#This Row],[Order Date]],"mmm-yyyy")</f>
        <v>Apr-2025</v>
      </c>
      <c r="S9591">
        <f>YEAR(SalesData[[#This Row],[Order Date]])*100 + MONTH(SalesData[[#This Row],[Order Date]])</f>
        <v>202504</v>
      </c>
    </row>
    <row r="9592" spans="1:19" x14ac:dyDescent="0.3">
      <c r="A9592" t="s">
        <v>7159</v>
      </c>
      <c r="B9592" s="3">
        <v>45770</v>
      </c>
      <c r="C9592" t="s">
        <v>7160</v>
      </c>
      <c r="D9592" t="s">
        <v>23</v>
      </c>
      <c r="E9592" t="s">
        <v>14</v>
      </c>
      <c r="F9592" t="s">
        <v>53</v>
      </c>
      <c r="G9592">
        <v>5</v>
      </c>
      <c r="H9592" s="5">
        <v>358.92</v>
      </c>
      <c r="I9592" s="5">
        <v>0.06</v>
      </c>
      <c r="J9592" s="5">
        <v>1686.924</v>
      </c>
      <c r="K9592" s="5">
        <v>280.83547667244437</v>
      </c>
      <c r="L9592">
        <f>YEAR(SalesData[Order Date])</f>
        <v>2025</v>
      </c>
      <c r="M9592">
        <f>MONTH(SalesData[Order Date])</f>
        <v>4</v>
      </c>
      <c r="N9592" t="str">
        <f>TEXT(SalesData[[#This Row],[Order Date]], "mmmm")</f>
        <v>April</v>
      </c>
      <c r="O9592" s="7">
        <f>IF(SalesData[Sales]=0,0,SalesData[Profit]/SalesData[Sales])</f>
        <v>0.16647784765196558</v>
      </c>
      <c r="P9592" s="8">
        <f t="shared" si="149"/>
        <v>3.3433634236041456E-5</v>
      </c>
      <c r="Q9592" t="str">
        <f>IF(SalesData[[#This Row],[Discount]]&gt;0, "Yes", "No")</f>
        <v>Yes</v>
      </c>
      <c r="R9592" t="str">
        <f>TEXT(SalesData[[#This Row],[Order Date]],"mmm-yyyy")</f>
        <v>Apr-2025</v>
      </c>
      <c r="S9592">
        <f>YEAR(SalesData[[#This Row],[Order Date]])*100 + MONTH(SalesData[[#This Row],[Order Date]])</f>
        <v>202504</v>
      </c>
    </row>
    <row r="9593" spans="1:19" x14ac:dyDescent="0.3">
      <c r="A9593" t="s">
        <v>7211</v>
      </c>
      <c r="B9593" s="3">
        <v>45758</v>
      </c>
      <c r="C9593" t="s">
        <v>7212</v>
      </c>
      <c r="D9593" t="s">
        <v>18</v>
      </c>
      <c r="E9593" t="s">
        <v>14</v>
      </c>
      <c r="F9593" t="s">
        <v>39</v>
      </c>
      <c r="G9593">
        <v>9</v>
      </c>
      <c r="H9593" s="5">
        <v>947.25</v>
      </c>
      <c r="I9593" s="5">
        <v>0.11</v>
      </c>
      <c r="J9593" s="5">
        <v>7587.4724999999999</v>
      </c>
      <c r="K9593" s="5">
        <v>1798.681629099849</v>
      </c>
      <c r="L9593">
        <f>YEAR(SalesData[Order Date])</f>
        <v>2025</v>
      </c>
      <c r="M9593">
        <f>MONTH(SalesData[Order Date])</f>
        <v>4</v>
      </c>
      <c r="N9593" t="str">
        <f>TEXT(SalesData[[#This Row],[Order Date]], "mmmm")</f>
        <v>April</v>
      </c>
      <c r="O9593" s="7">
        <f>IF(SalesData[Sales]=0,0,SalesData[Profit]/SalesData[Sales])</f>
        <v>0.23705939350684291</v>
      </c>
      <c r="P9593" s="8">
        <f t="shared" si="149"/>
        <v>1.2902847423829213E-5</v>
      </c>
      <c r="Q9593" t="str">
        <f>IF(SalesData[[#This Row],[Discount]]&gt;0, "Yes", "No")</f>
        <v>Yes</v>
      </c>
      <c r="R9593" t="str">
        <f>TEXT(SalesData[[#This Row],[Order Date]],"mmm-yyyy")</f>
        <v>Apr-2025</v>
      </c>
      <c r="S9593">
        <f>YEAR(SalesData[[#This Row],[Order Date]])*100 + MONTH(SalesData[[#This Row],[Order Date]])</f>
        <v>202504</v>
      </c>
    </row>
    <row r="9594" spans="1:19" x14ac:dyDescent="0.3">
      <c r="A9594" t="s">
        <v>7215</v>
      </c>
      <c r="B9594" s="3">
        <v>45765</v>
      </c>
      <c r="C9594" t="s">
        <v>7216</v>
      </c>
      <c r="D9594" t="s">
        <v>18</v>
      </c>
      <c r="E9594" t="s">
        <v>26</v>
      </c>
      <c r="F9594" t="s">
        <v>62</v>
      </c>
      <c r="G9594">
        <v>5</v>
      </c>
      <c r="H9594" s="5">
        <v>227.23</v>
      </c>
      <c r="I9594" s="5">
        <v>0.04</v>
      </c>
      <c r="J9594" s="5">
        <v>1090.704</v>
      </c>
      <c r="K9594" s="5">
        <v>258.4052070340108</v>
      </c>
      <c r="L9594">
        <f>YEAR(SalesData[Order Date])</f>
        <v>2025</v>
      </c>
      <c r="M9594">
        <f>MONTH(SalesData[Order Date])</f>
        <v>4</v>
      </c>
      <c r="N9594" t="str">
        <f>TEXT(SalesData[[#This Row],[Order Date]], "mmmm")</f>
        <v>April</v>
      </c>
      <c r="O9594" s="7">
        <f>IF(SalesData[Sales]=0,0,SalesData[Profit]/SalesData[Sales])</f>
        <v>0.23691597998541383</v>
      </c>
      <c r="P9594" s="8">
        <f t="shared" si="149"/>
        <v>3.5206618844342742E-5</v>
      </c>
      <c r="Q9594" t="str">
        <f>IF(SalesData[[#This Row],[Discount]]&gt;0, "Yes", "No")</f>
        <v>Yes</v>
      </c>
      <c r="R9594" t="str">
        <f>TEXT(SalesData[[#This Row],[Order Date]],"mmm-yyyy")</f>
        <v>Apr-2025</v>
      </c>
      <c r="S9594">
        <f>YEAR(SalesData[[#This Row],[Order Date]])*100 + MONTH(SalesData[[#This Row],[Order Date]])</f>
        <v>202504</v>
      </c>
    </row>
    <row r="9595" spans="1:19" x14ac:dyDescent="0.3">
      <c r="A9595" t="s">
        <v>7221</v>
      </c>
      <c r="B9595" s="3">
        <v>45768</v>
      </c>
      <c r="C9595" t="s">
        <v>7222</v>
      </c>
      <c r="D9595" t="s">
        <v>30</v>
      </c>
      <c r="E9595" t="s">
        <v>26</v>
      </c>
      <c r="F9595" t="s">
        <v>53</v>
      </c>
      <c r="G9595">
        <v>2</v>
      </c>
      <c r="H9595" s="5">
        <v>476</v>
      </c>
      <c r="I9595" s="5">
        <v>0.18</v>
      </c>
      <c r="J9595" s="5">
        <v>780.6400000000001</v>
      </c>
      <c r="K9595" s="5">
        <v>105.5498689144986</v>
      </c>
      <c r="L9595">
        <f>YEAR(SalesData[Order Date])</f>
        <v>2025</v>
      </c>
      <c r="M9595">
        <f>MONTH(SalesData[Order Date])</f>
        <v>4</v>
      </c>
      <c r="N9595" t="str">
        <f>TEXT(SalesData[[#This Row],[Order Date]], "mmmm")</f>
        <v>April</v>
      </c>
      <c r="O9595" s="7">
        <f>IF(SalesData[Sales]=0,0,SalesData[Profit]/SalesData[Sales])</f>
        <v>0.13520940371297729</v>
      </c>
      <c r="P9595" s="8">
        <f t="shared" si="149"/>
        <v>1.8907563025210084E-4</v>
      </c>
      <c r="Q9595" t="str">
        <f>IF(SalesData[[#This Row],[Discount]]&gt;0, "Yes", "No")</f>
        <v>Yes</v>
      </c>
      <c r="R9595" t="str">
        <f>TEXT(SalesData[[#This Row],[Order Date]],"mmm-yyyy")</f>
        <v>Apr-2025</v>
      </c>
      <c r="S9595">
        <f>YEAR(SalesData[[#This Row],[Order Date]])*100 + MONTH(SalesData[[#This Row],[Order Date]])</f>
        <v>202504</v>
      </c>
    </row>
    <row r="9596" spans="1:19" x14ac:dyDescent="0.3">
      <c r="A9596" t="s">
        <v>7313</v>
      </c>
      <c r="B9596" s="3">
        <v>45771</v>
      </c>
      <c r="C9596" t="s">
        <v>7314</v>
      </c>
      <c r="D9596" t="s">
        <v>13</v>
      </c>
      <c r="E9596" t="s">
        <v>26</v>
      </c>
      <c r="F9596" t="s">
        <v>34</v>
      </c>
      <c r="G9596">
        <v>3</v>
      </c>
      <c r="H9596" s="5">
        <v>889.4</v>
      </c>
      <c r="I9596" s="5">
        <v>0</v>
      </c>
      <c r="J9596" s="5">
        <v>2668.2</v>
      </c>
      <c r="K9596" s="5">
        <v>445.53211363969029</v>
      </c>
      <c r="L9596">
        <f>YEAR(SalesData[Order Date])</f>
        <v>2025</v>
      </c>
      <c r="M9596">
        <f>MONTH(SalesData[Order Date])</f>
        <v>4</v>
      </c>
      <c r="N9596" t="str">
        <f>TEXT(SalesData[[#This Row],[Order Date]], "mmmm")</f>
        <v>April</v>
      </c>
      <c r="O9596" s="7">
        <f>IF(SalesData[Sales]=0,0,SalesData[Profit]/SalesData[Sales])</f>
        <v>0.16697852996015677</v>
      </c>
      <c r="P9596" s="8">
        <f t="shared" si="149"/>
        <v>0</v>
      </c>
      <c r="Q9596" t="str">
        <f>IF(SalesData[[#This Row],[Discount]]&gt;0, "Yes", "No")</f>
        <v>No</v>
      </c>
      <c r="R9596" t="str">
        <f>TEXT(SalesData[[#This Row],[Order Date]],"mmm-yyyy")</f>
        <v>Apr-2025</v>
      </c>
      <c r="S9596">
        <f>YEAR(SalesData[[#This Row],[Order Date]])*100 + MONTH(SalesData[[#This Row],[Order Date]])</f>
        <v>202504</v>
      </c>
    </row>
    <row r="9597" spans="1:19" x14ac:dyDescent="0.3">
      <c r="A9597" t="s">
        <v>7323</v>
      </c>
      <c r="B9597" s="3">
        <v>45759</v>
      </c>
      <c r="C9597" t="s">
        <v>7324</v>
      </c>
      <c r="D9597" t="s">
        <v>13</v>
      </c>
      <c r="E9597" t="s">
        <v>26</v>
      </c>
      <c r="F9597" t="s">
        <v>62</v>
      </c>
      <c r="G9597">
        <v>4</v>
      </c>
      <c r="H9597" s="5">
        <v>718.86</v>
      </c>
      <c r="I9597" s="5">
        <v>0.24</v>
      </c>
      <c r="J9597" s="5">
        <v>2185.3344000000002</v>
      </c>
      <c r="K9597" s="5">
        <v>344.35166196881943</v>
      </c>
      <c r="L9597">
        <f>YEAR(SalesData[Order Date])</f>
        <v>2025</v>
      </c>
      <c r="M9597">
        <f>MONTH(SalesData[Order Date])</f>
        <v>4</v>
      </c>
      <c r="N9597" t="str">
        <f>TEXT(SalesData[[#This Row],[Order Date]], "mmmm")</f>
        <v>April</v>
      </c>
      <c r="O9597" s="7">
        <f>IF(SalesData[Sales]=0,0,SalesData[Profit]/SalesData[Sales])</f>
        <v>0.15757389897345661</v>
      </c>
      <c r="P9597" s="8">
        <f t="shared" si="149"/>
        <v>8.3465487021116769E-5</v>
      </c>
      <c r="Q9597" t="str">
        <f>IF(SalesData[[#This Row],[Discount]]&gt;0, "Yes", "No")</f>
        <v>Yes</v>
      </c>
      <c r="R9597" t="str">
        <f>TEXT(SalesData[[#This Row],[Order Date]],"mmm-yyyy")</f>
        <v>Apr-2025</v>
      </c>
      <c r="S9597">
        <f>YEAR(SalesData[[#This Row],[Order Date]])*100 + MONTH(SalesData[[#This Row],[Order Date]])</f>
        <v>202504</v>
      </c>
    </row>
    <row r="9598" spans="1:19" x14ac:dyDescent="0.3">
      <c r="A9598" t="s">
        <v>7416</v>
      </c>
      <c r="B9598" s="3">
        <v>45749</v>
      </c>
      <c r="C9598" t="s">
        <v>7417</v>
      </c>
      <c r="D9598" t="s">
        <v>13</v>
      </c>
      <c r="E9598" t="s">
        <v>14</v>
      </c>
      <c r="F9598" t="s">
        <v>31</v>
      </c>
      <c r="G9598">
        <v>4</v>
      </c>
      <c r="H9598" s="5">
        <v>828.33</v>
      </c>
      <c r="I9598" s="5">
        <v>0.19</v>
      </c>
      <c r="J9598" s="5">
        <v>2683.7892000000002</v>
      </c>
      <c r="K9598" s="5">
        <v>553.5628029169427</v>
      </c>
      <c r="L9598">
        <f>YEAR(SalesData[Order Date])</f>
        <v>2025</v>
      </c>
      <c r="M9598">
        <f>MONTH(SalesData[Order Date])</f>
        <v>4</v>
      </c>
      <c r="N9598" t="str">
        <f>TEXT(SalesData[[#This Row],[Order Date]], "mmmm")</f>
        <v>April</v>
      </c>
      <c r="O9598" s="7">
        <f>IF(SalesData[Sales]=0,0,SalesData[Profit]/SalesData[Sales])</f>
        <v>0.2062616553181385</v>
      </c>
      <c r="P9598" s="8">
        <f t="shared" si="149"/>
        <v>5.7344295148069002E-5</v>
      </c>
      <c r="Q9598" t="str">
        <f>IF(SalesData[[#This Row],[Discount]]&gt;0, "Yes", "No")</f>
        <v>Yes</v>
      </c>
      <c r="R9598" t="str">
        <f>TEXT(SalesData[[#This Row],[Order Date]],"mmm-yyyy")</f>
        <v>Apr-2025</v>
      </c>
      <c r="S9598">
        <f>YEAR(SalesData[[#This Row],[Order Date]])*100 + MONTH(SalesData[[#This Row],[Order Date]])</f>
        <v>202504</v>
      </c>
    </row>
    <row r="9599" spans="1:19" x14ac:dyDescent="0.3">
      <c r="A9599" t="s">
        <v>7419</v>
      </c>
      <c r="B9599" s="3">
        <v>45755</v>
      </c>
      <c r="C9599" t="s">
        <v>7420</v>
      </c>
      <c r="D9599" t="s">
        <v>13</v>
      </c>
      <c r="E9599" t="s">
        <v>14</v>
      </c>
      <c r="F9599" t="s">
        <v>44</v>
      </c>
      <c r="G9599">
        <v>3</v>
      </c>
      <c r="H9599" s="5">
        <v>140.29</v>
      </c>
      <c r="I9599" s="5">
        <v>0.03</v>
      </c>
      <c r="J9599" s="5">
        <v>408.2439</v>
      </c>
      <c r="K9599" s="5">
        <v>61.596953867511289</v>
      </c>
      <c r="L9599">
        <f>YEAR(SalesData[Order Date])</f>
        <v>2025</v>
      </c>
      <c r="M9599">
        <f>MONTH(SalesData[Order Date])</f>
        <v>4</v>
      </c>
      <c r="N9599" t="str">
        <f>TEXT(SalesData[[#This Row],[Order Date]], "mmmm")</f>
        <v>April</v>
      </c>
      <c r="O9599" s="7">
        <f>IF(SalesData[Sales]=0,0,SalesData[Profit]/SalesData[Sales])</f>
        <v>0.15088272933780833</v>
      </c>
      <c r="P9599" s="8">
        <f t="shared" si="149"/>
        <v>7.1280918098225098E-5</v>
      </c>
      <c r="Q9599" t="str">
        <f>IF(SalesData[[#This Row],[Discount]]&gt;0, "Yes", "No")</f>
        <v>Yes</v>
      </c>
      <c r="R9599" t="str">
        <f>TEXT(SalesData[[#This Row],[Order Date]],"mmm-yyyy")</f>
        <v>Apr-2025</v>
      </c>
      <c r="S9599">
        <f>YEAR(SalesData[[#This Row],[Order Date]])*100 + MONTH(SalesData[[#This Row],[Order Date]])</f>
        <v>202504</v>
      </c>
    </row>
    <row r="9600" spans="1:19" x14ac:dyDescent="0.3">
      <c r="A9600" t="s">
        <v>7662</v>
      </c>
      <c r="B9600" s="3">
        <v>45758</v>
      </c>
      <c r="C9600" t="s">
        <v>7663</v>
      </c>
      <c r="D9600" t="s">
        <v>23</v>
      </c>
      <c r="E9600" t="s">
        <v>14</v>
      </c>
      <c r="F9600" t="s">
        <v>34</v>
      </c>
      <c r="G9600">
        <v>1</v>
      </c>
      <c r="H9600" s="5">
        <v>99.72</v>
      </c>
      <c r="I9600" s="5">
        <v>0.05</v>
      </c>
      <c r="J9600" s="5">
        <v>94.733999999999995</v>
      </c>
      <c r="K9600" s="5">
        <v>20.734705974187651</v>
      </c>
      <c r="L9600">
        <f>YEAR(SalesData[Order Date])</f>
        <v>2025</v>
      </c>
      <c r="M9600">
        <f>MONTH(SalesData[Order Date])</f>
        <v>4</v>
      </c>
      <c r="N9600" t="str">
        <f>TEXT(SalesData[[#This Row],[Order Date]], "mmmm")</f>
        <v>April</v>
      </c>
      <c r="O9600" s="7">
        <f>IF(SalesData[Sales]=0,0,SalesData[Profit]/SalesData[Sales])</f>
        <v>0.21887290702585821</v>
      </c>
      <c r="P9600" s="8">
        <f t="shared" si="149"/>
        <v>5.0140393100681915E-4</v>
      </c>
      <c r="Q9600" t="str">
        <f>IF(SalesData[[#This Row],[Discount]]&gt;0, "Yes", "No")</f>
        <v>Yes</v>
      </c>
      <c r="R9600" t="str">
        <f>TEXT(SalesData[[#This Row],[Order Date]],"mmm-yyyy")</f>
        <v>Apr-2025</v>
      </c>
      <c r="S9600">
        <f>YEAR(SalesData[[#This Row],[Order Date]])*100 + MONTH(SalesData[[#This Row],[Order Date]])</f>
        <v>202504</v>
      </c>
    </row>
    <row r="9601" spans="1:19" x14ac:dyDescent="0.3">
      <c r="A9601" t="s">
        <v>7687</v>
      </c>
      <c r="B9601" s="3">
        <v>45752</v>
      </c>
      <c r="C9601" t="s">
        <v>7688</v>
      </c>
      <c r="D9601" t="s">
        <v>23</v>
      </c>
      <c r="E9601" t="s">
        <v>26</v>
      </c>
      <c r="F9601" t="s">
        <v>91</v>
      </c>
      <c r="G9601">
        <v>5</v>
      </c>
      <c r="H9601" s="5">
        <v>133.6</v>
      </c>
      <c r="I9601" s="5">
        <v>0.26</v>
      </c>
      <c r="J9601" s="5">
        <v>494.32</v>
      </c>
      <c r="K9601" s="5">
        <v>92.023208906085898</v>
      </c>
      <c r="L9601">
        <f>YEAR(SalesData[Order Date])</f>
        <v>2025</v>
      </c>
      <c r="M9601">
        <f>MONTH(SalesData[Order Date])</f>
        <v>4</v>
      </c>
      <c r="N9601" t="str">
        <f>TEXT(SalesData[[#This Row],[Order Date]], "mmmm")</f>
        <v>April</v>
      </c>
      <c r="O9601" s="7">
        <f>IF(SalesData[Sales]=0,0,SalesData[Profit]/SalesData[Sales])</f>
        <v>0.18616120914809414</v>
      </c>
      <c r="P9601" s="8">
        <f t="shared" si="149"/>
        <v>3.8922155688622754E-4</v>
      </c>
      <c r="Q9601" t="str">
        <f>IF(SalesData[[#This Row],[Discount]]&gt;0, "Yes", "No")</f>
        <v>Yes</v>
      </c>
      <c r="R9601" t="str">
        <f>TEXT(SalesData[[#This Row],[Order Date]],"mmm-yyyy")</f>
        <v>Apr-2025</v>
      </c>
      <c r="S9601">
        <f>YEAR(SalesData[[#This Row],[Order Date]])*100 + MONTH(SalesData[[#This Row],[Order Date]])</f>
        <v>202504</v>
      </c>
    </row>
    <row r="9602" spans="1:19" x14ac:dyDescent="0.3">
      <c r="A9602" t="s">
        <v>7731</v>
      </c>
      <c r="B9602" s="3">
        <v>45772</v>
      </c>
      <c r="C9602" t="s">
        <v>7732</v>
      </c>
      <c r="D9602" t="s">
        <v>30</v>
      </c>
      <c r="E9602" t="s">
        <v>26</v>
      </c>
      <c r="F9602" t="s">
        <v>34</v>
      </c>
      <c r="G9602">
        <v>8</v>
      </c>
      <c r="H9602" s="5">
        <v>232.69</v>
      </c>
      <c r="I9602" s="5">
        <v>0.13</v>
      </c>
      <c r="J9602" s="5">
        <v>1619.5224000000001</v>
      </c>
      <c r="K9602" s="5">
        <v>216.4764740554869</v>
      </c>
      <c r="L9602">
        <f>YEAR(SalesData[Order Date])</f>
        <v>2025</v>
      </c>
      <c r="M9602">
        <f>MONTH(SalesData[Order Date])</f>
        <v>4</v>
      </c>
      <c r="N9602" t="str">
        <f>TEXT(SalesData[[#This Row],[Order Date]], "mmmm")</f>
        <v>April</v>
      </c>
      <c r="O9602" s="7">
        <f>IF(SalesData[Sales]=0,0,SalesData[Profit]/SalesData[Sales])</f>
        <v>0.1336668600912756</v>
      </c>
      <c r="P9602" s="8">
        <f t="shared" ref="P9602:P9665" si="150">IF(H:H*G:G=0, 0, (I:I/(H:H*G:G)))</f>
        <v>6.9835403326313982E-5</v>
      </c>
      <c r="Q9602" t="str">
        <f>IF(SalesData[[#This Row],[Discount]]&gt;0, "Yes", "No")</f>
        <v>Yes</v>
      </c>
      <c r="R9602" t="str">
        <f>TEXT(SalesData[[#This Row],[Order Date]],"mmm-yyyy")</f>
        <v>Apr-2025</v>
      </c>
      <c r="S9602">
        <f>YEAR(SalesData[[#This Row],[Order Date]])*100 + MONTH(SalesData[[#This Row],[Order Date]])</f>
        <v>202504</v>
      </c>
    </row>
    <row r="9603" spans="1:19" x14ac:dyDescent="0.3">
      <c r="A9603" t="s">
        <v>7801</v>
      </c>
      <c r="B9603" s="3">
        <v>45751</v>
      </c>
      <c r="C9603" t="s">
        <v>7802</v>
      </c>
      <c r="D9603" t="s">
        <v>13</v>
      </c>
      <c r="E9603" t="s">
        <v>14</v>
      </c>
      <c r="F9603" t="s">
        <v>34</v>
      </c>
      <c r="G9603">
        <v>3</v>
      </c>
      <c r="H9603" s="5">
        <v>900.37</v>
      </c>
      <c r="I9603" s="5">
        <v>0.23</v>
      </c>
      <c r="J9603" s="5">
        <v>2079.8546999999999</v>
      </c>
      <c r="K9603" s="5">
        <v>127.20792682623291</v>
      </c>
      <c r="L9603">
        <f>YEAR(SalesData[Order Date])</f>
        <v>2025</v>
      </c>
      <c r="M9603">
        <f>MONTH(SalesData[Order Date])</f>
        <v>4</v>
      </c>
      <c r="N9603" t="str">
        <f>TEXT(SalesData[[#This Row],[Order Date]], "mmmm")</f>
        <v>April</v>
      </c>
      <c r="O9603" s="7">
        <f>IF(SalesData[Sales]=0,0,SalesData[Profit]/SalesData[Sales])</f>
        <v>6.116192964163935E-2</v>
      </c>
      <c r="P9603" s="8">
        <f t="shared" si="150"/>
        <v>8.515017900048499E-5</v>
      </c>
      <c r="Q9603" t="str">
        <f>IF(SalesData[[#This Row],[Discount]]&gt;0, "Yes", "No")</f>
        <v>Yes</v>
      </c>
      <c r="R9603" t="str">
        <f>TEXT(SalesData[[#This Row],[Order Date]],"mmm-yyyy")</f>
        <v>Apr-2025</v>
      </c>
      <c r="S9603">
        <f>YEAR(SalesData[[#This Row],[Order Date]])*100 + MONTH(SalesData[[#This Row],[Order Date]])</f>
        <v>202504</v>
      </c>
    </row>
    <row r="9604" spans="1:19" x14ac:dyDescent="0.3">
      <c r="A9604" t="s">
        <v>7861</v>
      </c>
      <c r="B9604" s="3">
        <v>45751</v>
      </c>
      <c r="C9604" t="s">
        <v>7862</v>
      </c>
      <c r="D9604" t="s">
        <v>23</v>
      </c>
      <c r="E9604" t="s">
        <v>26</v>
      </c>
      <c r="F9604" t="s">
        <v>27</v>
      </c>
      <c r="G9604">
        <v>5</v>
      </c>
      <c r="H9604" s="5">
        <v>740.7</v>
      </c>
      <c r="I9604" s="5">
        <v>0.05</v>
      </c>
      <c r="J9604" s="5">
        <v>3518.3249999999998</v>
      </c>
      <c r="K9604" s="5">
        <v>267.8463531751766</v>
      </c>
      <c r="L9604">
        <f>YEAR(SalesData[Order Date])</f>
        <v>2025</v>
      </c>
      <c r="M9604">
        <f>MONTH(SalesData[Order Date])</f>
        <v>4</v>
      </c>
      <c r="N9604" t="str">
        <f>TEXT(SalesData[[#This Row],[Order Date]], "mmmm")</f>
        <v>April</v>
      </c>
      <c r="O9604" s="7">
        <f>IF(SalesData[Sales]=0,0,SalesData[Profit]/SalesData[Sales])</f>
        <v>7.6128940099387241E-2</v>
      </c>
      <c r="P9604" s="8">
        <f t="shared" si="150"/>
        <v>1.3500742540839747E-5</v>
      </c>
      <c r="Q9604" t="str">
        <f>IF(SalesData[[#This Row],[Discount]]&gt;0, "Yes", "No")</f>
        <v>Yes</v>
      </c>
      <c r="R9604" t="str">
        <f>TEXT(SalesData[[#This Row],[Order Date]],"mmm-yyyy")</f>
        <v>Apr-2025</v>
      </c>
      <c r="S9604">
        <f>YEAR(SalesData[[#This Row],[Order Date]])*100 + MONTH(SalesData[[#This Row],[Order Date]])</f>
        <v>202504</v>
      </c>
    </row>
    <row r="9605" spans="1:19" x14ac:dyDescent="0.3">
      <c r="A9605" t="s">
        <v>7864</v>
      </c>
      <c r="B9605" s="3">
        <v>45759</v>
      </c>
      <c r="C9605" t="s">
        <v>7865</v>
      </c>
      <c r="D9605" t="s">
        <v>30</v>
      </c>
      <c r="E9605" t="s">
        <v>14</v>
      </c>
      <c r="F9605" t="s">
        <v>27</v>
      </c>
      <c r="G9605">
        <v>1</v>
      </c>
      <c r="H9605" s="5">
        <v>244.33</v>
      </c>
      <c r="I9605" s="5">
        <v>0.17</v>
      </c>
      <c r="J9605" s="5">
        <v>202.79390000000001</v>
      </c>
      <c r="K9605" s="5">
        <v>33.464699642471949</v>
      </c>
      <c r="L9605">
        <f>YEAR(SalesData[Order Date])</f>
        <v>2025</v>
      </c>
      <c r="M9605">
        <f>MONTH(SalesData[Order Date])</f>
        <v>4</v>
      </c>
      <c r="N9605" t="str">
        <f>TEXT(SalesData[[#This Row],[Order Date]], "mmmm")</f>
        <v>April</v>
      </c>
      <c r="O9605" s="7">
        <f>IF(SalesData[Sales]=0,0,SalesData[Profit]/SalesData[Sales])</f>
        <v>0.16501827541396435</v>
      </c>
      <c r="P9605" s="8">
        <f t="shared" si="150"/>
        <v>6.9578029713911519E-4</v>
      </c>
      <c r="Q9605" t="str">
        <f>IF(SalesData[[#This Row],[Discount]]&gt;0, "Yes", "No")</f>
        <v>Yes</v>
      </c>
      <c r="R9605" t="str">
        <f>TEXT(SalesData[[#This Row],[Order Date]],"mmm-yyyy")</f>
        <v>Apr-2025</v>
      </c>
      <c r="S9605">
        <f>YEAR(SalesData[[#This Row],[Order Date]])*100 + MONTH(SalesData[[#This Row],[Order Date]])</f>
        <v>202504</v>
      </c>
    </row>
    <row r="9606" spans="1:19" x14ac:dyDescent="0.3">
      <c r="A9606" t="s">
        <v>7946</v>
      </c>
      <c r="B9606" s="3">
        <v>45762</v>
      </c>
      <c r="C9606" t="s">
        <v>7947</v>
      </c>
      <c r="D9606" t="s">
        <v>13</v>
      </c>
      <c r="E9606" t="s">
        <v>26</v>
      </c>
      <c r="F9606" t="s">
        <v>27</v>
      </c>
      <c r="G9606">
        <v>3</v>
      </c>
      <c r="H9606" s="5">
        <v>976.01</v>
      </c>
      <c r="I9606" s="5">
        <v>0.13</v>
      </c>
      <c r="J9606" s="5">
        <v>2547.3861000000002</v>
      </c>
      <c r="K9606" s="5">
        <v>382.09469095883492</v>
      </c>
      <c r="L9606">
        <f>YEAR(SalesData[Order Date])</f>
        <v>2025</v>
      </c>
      <c r="M9606">
        <f>MONTH(SalesData[Order Date])</f>
        <v>4</v>
      </c>
      <c r="N9606" t="str">
        <f>TEXT(SalesData[[#This Row],[Order Date]], "mmmm")</f>
        <v>April</v>
      </c>
      <c r="O9606" s="7">
        <f>IF(SalesData[Sales]=0,0,SalesData[Profit]/SalesData[Sales])</f>
        <v>0.14999480878019822</v>
      </c>
      <c r="P9606" s="8">
        <f t="shared" si="150"/>
        <v>4.4398452201650946E-5</v>
      </c>
      <c r="Q9606" t="str">
        <f>IF(SalesData[[#This Row],[Discount]]&gt;0, "Yes", "No")</f>
        <v>Yes</v>
      </c>
      <c r="R9606" t="str">
        <f>TEXT(SalesData[[#This Row],[Order Date]],"mmm-yyyy")</f>
        <v>Apr-2025</v>
      </c>
      <c r="S9606">
        <f>YEAR(SalesData[[#This Row],[Order Date]])*100 + MONTH(SalesData[[#This Row],[Order Date]])</f>
        <v>202504</v>
      </c>
    </row>
    <row r="9607" spans="1:19" x14ac:dyDescent="0.3">
      <c r="A9607" t="s">
        <v>7986</v>
      </c>
      <c r="B9607" s="3">
        <v>45756</v>
      </c>
      <c r="C9607" t="s">
        <v>7987</v>
      </c>
      <c r="D9607" t="s">
        <v>18</v>
      </c>
      <c r="E9607" t="s">
        <v>19</v>
      </c>
      <c r="F9607" t="s">
        <v>27</v>
      </c>
      <c r="G9607">
        <v>7</v>
      </c>
      <c r="H9607" s="5">
        <v>534.92999999999995</v>
      </c>
      <c r="I9607" s="5">
        <v>0.12</v>
      </c>
      <c r="J9607" s="5">
        <v>3295.1687999999999</v>
      </c>
      <c r="K9607" s="5">
        <v>625.95987504898767</v>
      </c>
      <c r="L9607">
        <f>YEAR(SalesData[Order Date])</f>
        <v>2025</v>
      </c>
      <c r="M9607">
        <f>MONTH(SalesData[Order Date])</f>
        <v>4</v>
      </c>
      <c r="N9607" t="str">
        <f>TEXT(SalesData[[#This Row],[Order Date]], "mmmm")</f>
        <v>April</v>
      </c>
      <c r="O9607" s="7">
        <f>IF(SalesData[Sales]=0,0,SalesData[Profit]/SalesData[Sales])</f>
        <v>0.1899629163304131</v>
      </c>
      <c r="P9607" s="8">
        <f t="shared" si="150"/>
        <v>3.2046916686028345E-5</v>
      </c>
      <c r="Q9607" t="str">
        <f>IF(SalesData[[#This Row],[Discount]]&gt;0, "Yes", "No")</f>
        <v>Yes</v>
      </c>
      <c r="R9607" t="str">
        <f>TEXT(SalesData[[#This Row],[Order Date]],"mmm-yyyy")</f>
        <v>Apr-2025</v>
      </c>
      <c r="S9607">
        <f>YEAR(SalesData[[#This Row],[Order Date]])*100 + MONTH(SalesData[[#This Row],[Order Date]])</f>
        <v>202504</v>
      </c>
    </row>
    <row r="9608" spans="1:19" x14ac:dyDescent="0.3">
      <c r="A9608" t="s">
        <v>8162</v>
      </c>
      <c r="B9608" s="3">
        <v>45776</v>
      </c>
      <c r="C9608" t="s">
        <v>8163</v>
      </c>
      <c r="D9608" t="s">
        <v>30</v>
      </c>
      <c r="E9608" t="s">
        <v>19</v>
      </c>
      <c r="F9608" t="s">
        <v>31</v>
      </c>
      <c r="G9608">
        <v>3</v>
      </c>
      <c r="H9608" s="5">
        <v>576.84</v>
      </c>
      <c r="I9608" s="5">
        <v>0.22</v>
      </c>
      <c r="J9608" s="5">
        <v>1349.8055999999999</v>
      </c>
      <c r="K9608" s="5">
        <v>245.96879483186589</v>
      </c>
      <c r="L9608">
        <f>YEAR(SalesData[Order Date])</f>
        <v>2025</v>
      </c>
      <c r="M9608">
        <f>MONTH(SalesData[Order Date])</f>
        <v>4</v>
      </c>
      <c r="N9608" t="str">
        <f>TEXT(SalesData[[#This Row],[Order Date]], "mmmm")</f>
        <v>April</v>
      </c>
      <c r="O9608" s="7">
        <f>IF(SalesData[Sales]=0,0,SalesData[Profit]/SalesData[Sales])</f>
        <v>0.18222534773293717</v>
      </c>
      <c r="P9608" s="8">
        <f t="shared" si="150"/>
        <v>1.2712941774726673E-4</v>
      </c>
      <c r="Q9608" t="str">
        <f>IF(SalesData[[#This Row],[Discount]]&gt;0, "Yes", "No")</f>
        <v>Yes</v>
      </c>
      <c r="R9608" t="str">
        <f>TEXT(SalesData[[#This Row],[Order Date]],"mmm-yyyy")</f>
        <v>Apr-2025</v>
      </c>
      <c r="S9608">
        <f>YEAR(SalesData[[#This Row],[Order Date]])*100 + MONTH(SalesData[[#This Row],[Order Date]])</f>
        <v>202504</v>
      </c>
    </row>
    <row r="9609" spans="1:19" x14ac:dyDescent="0.3">
      <c r="A9609" t="s">
        <v>8266</v>
      </c>
      <c r="B9609" s="3">
        <v>45751</v>
      </c>
      <c r="C9609" t="s">
        <v>8267</v>
      </c>
      <c r="D9609" t="s">
        <v>18</v>
      </c>
      <c r="E9609" t="s">
        <v>14</v>
      </c>
      <c r="F9609" t="s">
        <v>15</v>
      </c>
      <c r="G9609">
        <v>7</v>
      </c>
      <c r="H9609" s="5">
        <v>29.18</v>
      </c>
      <c r="I9609" s="5">
        <v>0.15</v>
      </c>
      <c r="J9609" s="5">
        <v>173.62100000000001</v>
      </c>
      <c r="K9609" s="5">
        <v>33.536950835986367</v>
      </c>
      <c r="L9609">
        <f>YEAR(SalesData[Order Date])</f>
        <v>2025</v>
      </c>
      <c r="M9609">
        <f>MONTH(SalesData[Order Date])</f>
        <v>4</v>
      </c>
      <c r="N9609" t="str">
        <f>TEXT(SalesData[[#This Row],[Order Date]], "mmmm")</f>
        <v>April</v>
      </c>
      <c r="O9609" s="7">
        <f>IF(SalesData[Sales]=0,0,SalesData[Profit]/SalesData[Sales])</f>
        <v>0.19316183431719874</v>
      </c>
      <c r="P9609" s="8">
        <f t="shared" si="150"/>
        <v>7.343581709585822E-4</v>
      </c>
      <c r="Q9609" t="str">
        <f>IF(SalesData[[#This Row],[Discount]]&gt;0, "Yes", "No")</f>
        <v>Yes</v>
      </c>
      <c r="R9609" t="str">
        <f>TEXT(SalesData[[#This Row],[Order Date]],"mmm-yyyy")</f>
        <v>Apr-2025</v>
      </c>
      <c r="S9609">
        <f>YEAR(SalesData[[#This Row],[Order Date]])*100 + MONTH(SalesData[[#This Row],[Order Date]])</f>
        <v>202504</v>
      </c>
    </row>
    <row r="9610" spans="1:19" x14ac:dyDescent="0.3">
      <c r="A9610" t="s">
        <v>8296</v>
      </c>
      <c r="B9610" s="3">
        <v>45755</v>
      </c>
      <c r="C9610" t="s">
        <v>1816</v>
      </c>
      <c r="D9610" t="s">
        <v>13</v>
      </c>
      <c r="E9610" t="s">
        <v>14</v>
      </c>
      <c r="F9610" t="s">
        <v>91</v>
      </c>
      <c r="G9610">
        <v>1</v>
      </c>
      <c r="H9610" s="5">
        <v>635.79999999999995</v>
      </c>
      <c r="I9610" s="5">
        <v>0.01</v>
      </c>
      <c r="J9610" s="5">
        <v>629.44199999999989</v>
      </c>
      <c r="K9610" s="5">
        <v>93.190610721643523</v>
      </c>
      <c r="L9610">
        <f>YEAR(SalesData[Order Date])</f>
        <v>2025</v>
      </c>
      <c r="M9610">
        <f>MONTH(SalesData[Order Date])</f>
        <v>4</v>
      </c>
      <c r="N9610" t="str">
        <f>TEXT(SalesData[[#This Row],[Order Date]], "mmmm")</f>
        <v>April</v>
      </c>
      <c r="O9610" s="7">
        <f>IF(SalesData[Sales]=0,0,SalesData[Profit]/SalesData[Sales])</f>
        <v>0.1480527367440424</v>
      </c>
      <c r="P9610" s="8">
        <f t="shared" si="150"/>
        <v>1.5728216420257945E-5</v>
      </c>
      <c r="Q9610" t="str">
        <f>IF(SalesData[[#This Row],[Discount]]&gt;0, "Yes", "No")</f>
        <v>Yes</v>
      </c>
      <c r="R9610" t="str">
        <f>TEXT(SalesData[[#This Row],[Order Date]],"mmm-yyyy")</f>
        <v>Apr-2025</v>
      </c>
      <c r="S9610">
        <f>YEAR(SalesData[[#This Row],[Order Date]])*100 + MONTH(SalesData[[#This Row],[Order Date]])</f>
        <v>202504</v>
      </c>
    </row>
    <row r="9611" spans="1:19" x14ac:dyDescent="0.3">
      <c r="A9611" t="s">
        <v>8351</v>
      </c>
      <c r="B9611" s="3">
        <v>45750</v>
      </c>
      <c r="C9611" t="s">
        <v>8352</v>
      </c>
      <c r="D9611" t="s">
        <v>18</v>
      </c>
      <c r="E9611" t="s">
        <v>19</v>
      </c>
      <c r="F9611" t="s">
        <v>91</v>
      </c>
      <c r="G9611">
        <v>2</v>
      </c>
      <c r="H9611" s="5">
        <v>893.41</v>
      </c>
      <c r="I9611" s="5">
        <v>0</v>
      </c>
      <c r="J9611" s="5">
        <v>1786.82</v>
      </c>
      <c r="K9611" s="5">
        <v>181.97375206109689</v>
      </c>
      <c r="L9611">
        <f>YEAR(SalesData[Order Date])</f>
        <v>2025</v>
      </c>
      <c r="M9611">
        <f>MONTH(SalesData[Order Date])</f>
        <v>4</v>
      </c>
      <c r="N9611" t="str">
        <f>TEXT(SalesData[[#This Row],[Order Date]], "mmmm")</f>
        <v>April</v>
      </c>
      <c r="O9611" s="7">
        <f>IF(SalesData[Sales]=0,0,SalesData[Profit]/SalesData[Sales])</f>
        <v>0.10184224043893447</v>
      </c>
      <c r="P9611" s="8">
        <f t="shared" si="150"/>
        <v>0</v>
      </c>
      <c r="Q9611" t="str">
        <f>IF(SalesData[[#This Row],[Discount]]&gt;0, "Yes", "No")</f>
        <v>No</v>
      </c>
      <c r="R9611" t="str">
        <f>TEXT(SalesData[[#This Row],[Order Date]],"mmm-yyyy")</f>
        <v>Apr-2025</v>
      </c>
      <c r="S9611">
        <f>YEAR(SalesData[[#This Row],[Order Date]])*100 + MONTH(SalesData[[#This Row],[Order Date]])</f>
        <v>202504</v>
      </c>
    </row>
    <row r="9612" spans="1:19" x14ac:dyDescent="0.3">
      <c r="A9612" t="s">
        <v>8388</v>
      </c>
      <c r="B9612" s="3">
        <v>45761</v>
      </c>
      <c r="C9612" t="s">
        <v>8389</v>
      </c>
      <c r="D9612" t="s">
        <v>18</v>
      </c>
      <c r="E9612" t="s">
        <v>26</v>
      </c>
      <c r="F9612" t="s">
        <v>62</v>
      </c>
      <c r="G9612">
        <v>7</v>
      </c>
      <c r="H9612" s="5">
        <v>420.43</v>
      </c>
      <c r="I9612" s="5">
        <v>0.23</v>
      </c>
      <c r="J9612" s="5">
        <v>2266.1176999999998</v>
      </c>
      <c r="K9612" s="5">
        <v>530.43631912103979</v>
      </c>
      <c r="L9612">
        <f>YEAR(SalesData[Order Date])</f>
        <v>2025</v>
      </c>
      <c r="M9612">
        <f>MONTH(SalesData[Order Date])</f>
        <v>4</v>
      </c>
      <c r="N9612" t="str">
        <f>TEXT(SalesData[[#This Row],[Order Date]], "mmmm")</f>
        <v>April</v>
      </c>
      <c r="O9612" s="7">
        <f>IF(SalesData[Sales]=0,0,SalesData[Profit]/SalesData[Sales])</f>
        <v>0.23407271348749442</v>
      </c>
      <c r="P9612" s="8">
        <f t="shared" si="150"/>
        <v>7.8151280491741451E-5</v>
      </c>
      <c r="Q9612" t="str">
        <f>IF(SalesData[[#This Row],[Discount]]&gt;0, "Yes", "No")</f>
        <v>Yes</v>
      </c>
      <c r="R9612" t="str">
        <f>TEXT(SalesData[[#This Row],[Order Date]],"mmm-yyyy")</f>
        <v>Apr-2025</v>
      </c>
      <c r="S9612">
        <f>YEAR(SalesData[[#This Row],[Order Date]])*100 + MONTH(SalesData[[#This Row],[Order Date]])</f>
        <v>202504</v>
      </c>
    </row>
    <row r="9613" spans="1:19" x14ac:dyDescent="0.3">
      <c r="A9613" t="s">
        <v>8417</v>
      </c>
      <c r="B9613" s="3">
        <v>45762</v>
      </c>
      <c r="C9613" t="s">
        <v>8418</v>
      </c>
      <c r="D9613" t="s">
        <v>13</v>
      </c>
      <c r="E9613" t="s">
        <v>26</v>
      </c>
      <c r="F9613" t="s">
        <v>15</v>
      </c>
      <c r="G9613">
        <v>2</v>
      </c>
      <c r="H9613" s="5">
        <v>839.56</v>
      </c>
      <c r="I9613" s="5">
        <v>0.09</v>
      </c>
      <c r="J9613" s="5">
        <v>1527.9992</v>
      </c>
      <c r="K9613" s="5">
        <v>418.21547933386381</v>
      </c>
      <c r="L9613">
        <f>YEAR(SalesData[Order Date])</f>
        <v>2025</v>
      </c>
      <c r="M9613">
        <f>MONTH(SalesData[Order Date])</f>
        <v>4</v>
      </c>
      <c r="N9613" t="str">
        <f>TEXT(SalesData[[#This Row],[Order Date]], "mmmm")</f>
        <v>April</v>
      </c>
      <c r="O9613" s="7">
        <f>IF(SalesData[Sales]=0,0,SalesData[Profit]/SalesData[Sales])</f>
        <v>0.27370137322968746</v>
      </c>
      <c r="P9613" s="8">
        <f t="shared" si="150"/>
        <v>5.359950450235838E-5</v>
      </c>
      <c r="Q9613" t="str">
        <f>IF(SalesData[[#This Row],[Discount]]&gt;0, "Yes", "No")</f>
        <v>Yes</v>
      </c>
      <c r="R9613" t="str">
        <f>TEXT(SalesData[[#This Row],[Order Date]],"mmm-yyyy")</f>
        <v>Apr-2025</v>
      </c>
      <c r="S9613">
        <f>YEAR(SalesData[[#This Row],[Order Date]])*100 + MONTH(SalesData[[#This Row],[Order Date]])</f>
        <v>202504</v>
      </c>
    </row>
    <row r="9614" spans="1:19" x14ac:dyDescent="0.3">
      <c r="A9614" t="s">
        <v>8437</v>
      </c>
      <c r="B9614" s="3">
        <v>45775</v>
      </c>
      <c r="C9614" t="s">
        <v>8438</v>
      </c>
      <c r="D9614" t="s">
        <v>18</v>
      </c>
      <c r="E9614" t="s">
        <v>19</v>
      </c>
      <c r="F9614" t="s">
        <v>44</v>
      </c>
      <c r="G9614">
        <v>4</v>
      </c>
      <c r="H9614" s="5">
        <v>493.68</v>
      </c>
      <c r="I9614" s="5">
        <v>0.01</v>
      </c>
      <c r="J9614" s="5">
        <v>1954.9728</v>
      </c>
      <c r="K9614" s="5">
        <v>547.18280016144718</v>
      </c>
      <c r="L9614">
        <f>YEAR(SalesData[Order Date])</f>
        <v>2025</v>
      </c>
      <c r="M9614">
        <f>MONTH(SalesData[Order Date])</f>
        <v>4</v>
      </c>
      <c r="N9614" t="str">
        <f>TEXT(SalesData[[#This Row],[Order Date]], "mmmm")</f>
        <v>April</v>
      </c>
      <c r="O9614" s="7">
        <f>IF(SalesData[Sales]=0,0,SalesData[Profit]/SalesData[Sales])</f>
        <v>0.27989279449895527</v>
      </c>
      <c r="P9614" s="8">
        <f t="shared" si="150"/>
        <v>5.064009074704262E-6</v>
      </c>
      <c r="Q9614" t="str">
        <f>IF(SalesData[[#This Row],[Discount]]&gt;0, "Yes", "No")</f>
        <v>Yes</v>
      </c>
      <c r="R9614" t="str">
        <f>TEXT(SalesData[[#This Row],[Order Date]],"mmm-yyyy")</f>
        <v>Apr-2025</v>
      </c>
      <c r="S9614">
        <f>YEAR(SalesData[[#This Row],[Order Date]])*100 + MONTH(SalesData[[#This Row],[Order Date]])</f>
        <v>202504</v>
      </c>
    </row>
    <row r="9615" spans="1:19" x14ac:dyDescent="0.3">
      <c r="A9615" t="s">
        <v>8465</v>
      </c>
      <c r="B9615" s="3">
        <v>45775</v>
      </c>
      <c r="C9615" t="s">
        <v>8466</v>
      </c>
      <c r="D9615" t="s">
        <v>23</v>
      </c>
      <c r="E9615" t="s">
        <v>14</v>
      </c>
      <c r="F9615" t="s">
        <v>53</v>
      </c>
      <c r="G9615">
        <v>2</v>
      </c>
      <c r="H9615" s="5">
        <v>909.28</v>
      </c>
      <c r="I9615" s="5">
        <v>0.13</v>
      </c>
      <c r="J9615" s="5">
        <v>1582.1472000000001</v>
      </c>
      <c r="K9615" s="5">
        <v>176.25380870914159</v>
      </c>
      <c r="L9615">
        <f>YEAR(SalesData[Order Date])</f>
        <v>2025</v>
      </c>
      <c r="M9615">
        <f>MONTH(SalesData[Order Date])</f>
        <v>4</v>
      </c>
      <c r="N9615" t="str">
        <f>TEXT(SalesData[[#This Row],[Order Date]], "mmmm")</f>
        <v>April</v>
      </c>
      <c r="O9615" s="7">
        <f>IF(SalesData[Sales]=0,0,SalesData[Profit]/SalesData[Sales])</f>
        <v>0.11140165005452185</v>
      </c>
      <c r="P9615" s="8">
        <f t="shared" si="150"/>
        <v>7.1485131092732722E-5</v>
      </c>
      <c r="Q9615" t="str">
        <f>IF(SalesData[[#This Row],[Discount]]&gt;0, "Yes", "No")</f>
        <v>Yes</v>
      </c>
      <c r="R9615" t="str">
        <f>TEXT(SalesData[[#This Row],[Order Date]],"mmm-yyyy")</f>
        <v>Apr-2025</v>
      </c>
      <c r="S9615">
        <f>YEAR(SalesData[[#This Row],[Order Date]])*100 + MONTH(SalesData[[#This Row],[Order Date]])</f>
        <v>202504</v>
      </c>
    </row>
    <row r="9616" spans="1:19" x14ac:dyDescent="0.3">
      <c r="A9616" t="s">
        <v>8547</v>
      </c>
      <c r="B9616" s="3">
        <v>45750</v>
      </c>
      <c r="C9616" t="s">
        <v>8548</v>
      </c>
      <c r="D9616" t="s">
        <v>30</v>
      </c>
      <c r="E9616" t="s">
        <v>19</v>
      </c>
      <c r="F9616" t="s">
        <v>31</v>
      </c>
      <c r="G9616">
        <v>4</v>
      </c>
      <c r="H9616" s="5">
        <v>747.24</v>
      </c>
      <c r="I9616" s="5">
        <v>0.15</v>
      </c>
      <c r="J9616" s="5">
        <v>2540.616</v>
      </c>
      <c r="K9616" s="5">
        <v>166.2550274627809</v>
      </c>
      <c r="L9616">
        <f>YEAR(SalesData[Order Date])</f>
        <v>2025</v>
      </c>
      <c r="M9616">
        <f>MONTH(SalesData[Order Date])</f>
        <v>4</v>
      </c>
      <c r="N9616" t="str">
        <f>TEXT(SalesData[[#This Row],[Order Date]], "mmmm")</f>
        <v>April</v>
      </c>
      <c r="O9616" s="7">
        <f>IF(SalesData[Sales]=0,0,SalesData[Profit]/SalesData[Sales])</f>
        <v>6.5438865008636063E-2</v>
      </c>
      <c r="P9616" s="8">
        <f t="shared" si="150"/>
        <v>5.0184679621005299E-5</v>
      </c>
      <c r="Q9616" t="str">
        <f>IF(SalesData[[#This Row],[Discount]]&gt;0, "Yes", "No")</f>
        <v>Yes</v>
      </c>
      <c r="R9616" t="str">
        <f>TEXT(SalesData[[#This Row],[Order Date]],"mmm-yyyy")</f>
        <v>Apr-2025</v>
      </c>
      <c r="S9616">
        <f>YEAR(SalesData[[#This Row],[Order Date]])*100 + MONTH(SalesData[[#This Row],[Order Date]])</f>
        <v>202504</v>
      </c>
    </row>
    <row r="9617" spans="1:19" x14ac:dyDescent="0.3">
      <c r="A9617" t="s">
        <v>8549</v>
      </c>
      <c r="B9617" s="3">
        <v>45776</v>
      </c>
      <c r="C9617" t="s">
        <v>8550</v>
      </c>
      <c r="D9617" t="s">
        <v>13</v>
      </c>
      <c r="E9617" t="s">
        <v>14</v>
      </c>
      <c r="F9617" t="s">
        <v>91</v>
      </c>
      <c r="G9617">
        <v>3</v>
      </c>
      <c r="H9617" s="5">
        <v>480.69</v>
      </c>
      <c r="I9617" s="5">
        <v>0.22</v>
      </c>
      <c r="J9617" s="5">
        <v>1124.8145999999999</v>
      </c>
      <c r="K9617" s="5">
        <v>289.36311141238059</v>
      </c>
      <c r="L9617">
        <f>YEAR(SalesData[Order Date])</f>
        <v>2025</v>
      </c>
      <c r="M9617">
        <f>MONTH(SalesData[Order Date])</f>
        <v>4</v>
      </c>
      <c r="N9617" t="str">
        <f>TEXT(SalesData[[#This Row],[Order Date]], "mmmm")</f>
        <v>April</v>
      </c>
      <c r="O9617" s="7">
        <f>IF(SalesData[Sales]=0,0,SalesData[Profit]/SalesData[Sales])</f>
        <v>0.25725405005623203</v>
      </c>
      <c r="P9617" s="8">
        <f t="shared" si="150"/>
        <v>1.525584749700084E-4</v>
      </c>
      <c r="Q9617" t="str">
        <f>IF(SalesData[[#This Row],[Discount]]&gt;0, "Yes", "No")</f>
        <v>Yes</v>
      </c>
      <c r="R9617" t="str">
        <f>TEXT(SalesData[[#This Row],[Order Date]],"mmm-yyyy")</f>
        <v>Apr-2025</v>
      </c>
      <c r="S9617">
        <f>YEAR(SalesData[[#This Row],[Order Date]])*100 + MONTH(SalesData[[#This Row],[Order Date]])</f>
        <v>202504</v>
      </c>
    </row>
    <row r="9618" spans="1:19" x14ac:dyDescent="0.3">
      <c r="A9618" t="s">
        <v>8573</v>
      </c>
      <c r="B9618" s="3">
        <v>45770</v>
      </c>
      <c r="C9618" t="s">
        <v>8574</v>
      </c>
      <c r="D9618" t="s">
        <v>30</v>
      </c>
      <c r="E9618" t="s">
        <v>26</v>
      </c>
      <c r="F9618" t="s">
        <v>34</v>
      </c>
      <c r="G9618">
        <v>8</v>
      </c>
      <c r="H9618" s="5">
        <v>812.78</v>
      </c>
      <c r="I9618" s="5">
        <v>0.13</v>
      </c>
      <c r="J9618" s="5">
        <v>5656.9488000000001</v>
      </c>
      <c r="K9618" s="5">
        <v>848.46538184094879</v>
      </c>
      <c r="L9618">
        <f>YEAR(SalesData[Order Date])</f>
        <v>2025</v>
      </c>
      <c r="M9618">
        <f>MONTH(SalesData[Order Date])</f>
        <v>4</v>
      </c>
      <c r="N9618" t="str">
        <f>TEXT(SalesData[[#This Row],[Order Date]], "mmmm")</f>
        <v>April</v>
      </c>
      <c r="O9618" s="7">
        <f>IF(SalesData[Sales]=0,0,SalesData[Profit]/SalesData[Sales])</f>
        <v>0.14998639935382635</v>
      </c>
      <c r="P9618" s="8">
        <f t="shared" si="150"/>
        <v>1.9993110066684713E-5</v>
      </c>
      <c r="Q9618" t="str">
        <f>IF(SalesData[[#This Row],[Discount]]&gt;0, "Yes", "No")</f>
        <v>Yes</v>
      </c>
      <c r="R9618" t="str">
        <f>TEXT(SalesData[[#This Row],[Order Date]],"mmm-yyyy")</f>
        <v>Apr-2025</v>
      </c>
      <c r="S9618">
        <f>YEAR(SalesData[[#This Row],[Order Date]])*100 + MONTH(SalesData[[#This Row],[Order Date]])</f>
        <v>202504</v>
      </c>
    </row>
    <row r="9619" spans="1:19" x14ac:dyDescent="0.3">
      <c r="A9619" t="s">
        <v>8604</v>
      </c>
      <c r="B9619" s="3">
        <v>45773</v>
      </c>
      <c r="C9619" t="s">
        <v>8605</v>
      </c>
      <c r="D9619" t="s">
        <v>13</v>
      </c>
      <c r="E9619" t="s">
        <v>14</v>
      </c>
      <c r="F9619" t="s">
        <v>44</v>
      </c>
      <c r="G9619">
        <v>6</v>
      </c>
      <c r="H9619" s="5">
        <v>202.37</v>
      </c>
      <c r="I9619" s="5">
        <v>0.04</v>
      </c>
      <c r="J9619" s="5">
        <v>1165.6512</v>
      </c>
      <c r="K9619" s="5">
        <v>247.4691929342126</v>
      </c>
      <c r="L9619">
        <f>YEAR(SalesData[Order Date])</f>
        <v>2025</v>
      </c>
      <c r="M9619">
        <f>MONTH(SalesData[Order Date])</f>
        <v>4</v>
      </c>
      <c r="N9619" t="str">
        <f>TEXT(SalesData[[#This Row],[Order Date]], "mmmm")</f>
        <v>April</v>
      </c>
      <c r="O9619" s="7">
        <f>IF(SalesData[Sales]=0,0,SalesData[Profit]/SalesData[Sales])</f>
        <v>0.21230123808409634</v>
      </c>
      <c r="P9619" s="8">
        <f t="shared" si="150"/>
        <v>3.2942959266030871E-5</v>
      </c>
      <c r="Q9619" t="str">
        <f>IF(SalesData[[#This Row],[Discount]]&gt;0, "Yes", "No")</f>
        <v>Yes</v>
      </c>
      <c r="R9619" t="str">
        <f>TEXT(SalesData[[#This Row],[Order Date]],"mmm-yyyy")</f>
        <v>Apr-2025</v>
      </c>
      <c r="S9619">
        <f>YEAR(SalesData[[#This Row],[Order Date]])*100 + MONTH(SalesData[[#This Row],[Order Date]])</f>
        <v>202504</v>
      </c>
    </row>
    <row r="9620" spans="1:19" x14ac:dyDescent="0.3">
      <c r="A9620" t="s">
        <v>8634</v>
      </c>
      <c r="B9620" s="3">
        <v>45756</v>
      </c>
      <c r="C9620" t="s">
        <v>8635</v>
      </c>
      <c r="D9620" t="s">
        <v>13</v>
      </c>
      <c r="E9620" t="s">
        <v>26</v>
      </c>
      <c r="F9620" t="s">
        <v>39</v>
      </c>
      <c r="G9620">
        <v>1</v>
      </c>
      <c r="H9620" s="5">
        <v>353.44</v>
      </c>
      <c r="I9620" s="5">
        <v>0.23</v>
      </c>
      <c r="J9620" s="5">
        <v>272.14879999999999</v>
      </c>
      <c r="K9620" s="5">
        <v>56.840506455048782</v>
      </c>
      <c r="L9620">
        <f>YEAR(SalesData[Order Date])</f>
        <v>2025</v>
      </c>
      <c r="M9620">
        <f>MONTH(SalesData[Order Date])</f>
        <v>4</v>
      </c>
      <c r="N9620" t="str">
        <f>TEXT(SalesData[[#This Row],[Order Date]], "mmmm")</f>
        <v>April</v>
      </c>
      <c r="O9620" s="7">
        <f>IF(SalesData[Sales]=0,0,SalesData[Profit]/SalesData[Sales])</f>
        <v>0.20885819248531973</v>
      </c>
      <c r="P9620" s="8">
        <f t="shared" si="150"/>
        <v>6.5074694431869627E-4</v>
      </c>
      <c r="Q9620" t="str">
        <f>IF(SalesData[[#This Row],[Discount]]&gt;0, "Yes", "No")</f>
        <v>Yes</v>
      </c>
      <c r="R9620" t="str">
        <f>TEXT(SalesData[[#This Row],[Order Date]],"mmm-yyyy")</f>
        <v>Apr-2025</v>
      </c>
      <c r="S9620">
        <f>YEAR(SalesData[[#This Row],[Order Date]])*100 + MONTH(SalesData[[#This Row],[Order Date]])</f>
        <v>202504</v>
      </c>
    </row>
    <row r="9621" spans="1:19" x14ac:dyDescent="0.3">
      <c r="A9621" t="s">
        <v>8639</v>
      </c>
      <c r="B9621" s="3">
        <v>45759</v>
      </c>
      <c r="C9621" t="s">
        <v>8640</v>
      </c>
      <c r="D9621" t="s">
        <v>23</v>
      </c>
      <c r="E9621" t="s">
        <v>19</v>
      </c>
      <c r="F9621" t="s">
        <v>34</v>
      </c>
      <c r="G9621">
        <v>4</v>
      </c>
      <c r="H9621" s="5">
        <v>853.53</v>
      </c>
      <c r="I9621" s="5">
        <v>0.08</v>
      </c>
      <c r="J9621" s="5">
        <v>3140.9904000000001</v>
      </c>
      <c r="K9621" s="5">
        <v>264.91179058061999</v>
      </c>
      <c r="L9621">
        <f>YEAR(SalesData[Order Date])</f>
        <v>2025</v>
      </c>
      <c r="M9621">
        <f>MONTH(SalesData[Order Date])</f>
        <v>4</v>
      </c>
      <c r="N9621" t="str">
        <f>TEXT(SalesData[[#This Row],[Order Date]], "mmmm")</f>
        <v>April</v>
      </c>
      <c r="O9621" s="7">
        <f>IF(SalesData[Sales]=0,0,SalesData[Profit]/SalesData[Sales])</f>
        <v>8.434021020268638E-2</v>
      </c>
      <c r="P9621" s="8">
        <f t="shared" si="150"/>
        <v>2.3432099633287642E-5</v>
      </c>
      <c r="Q9621" t="str">
        <f>IF(SalesData[[#This Row],[Discount]]&gt;0, "Yes", "No")</f>
        <v>Yes</v>
      </c>
      <c r="R9621" t="str">
        <f>TEXT(SalesData[[#This Row],[Order Date]],"mmm-yyyy")</f>
        <v>Apr-2025</v>
      </c>
      <c r="S9621">
        <f>YEAR(SalesData[[#This Row],[Order Date]])*100 + MONTH(SalesData[[#This Row],[Order Date]])</f>
        <v>202504</v>
      </c>
    </row>
    <row r="9622" spans="1:19" x14ac:dyDescent="0.3">
      <c r="A9622" t="s">
        <v>8652</v>
      </c>
      <c r="B9622" s="3">
        <v>45748</v>
      </c>
      <c r="C9622" t="s">
        <v>8653</v>
      </c>
      <c r="D9622" t="s">
        <v>23</v>
      </c>
      <c r="E9622" t="s">
        <v>26</v>
      </c>
      <c r="F9622" t="s">
        <v>39</v>
      </c>
      <c r="G9622">
        <v>9</v>
      </c>
      <c r="H9622" s="5">
        <v>858.73</v>
      </c>
      <c r="I9622" s="5">
        <v>0.03</v>
      </c>
      <c r="J9622" s="5">
        <v>7496.7129000000004</v>
      </c>
      <c r="K9622" s="5">
        <v>907.42327666313486</v>
      </c>
      <c r="L9622">
        <f>YEAR(SalesData[Order Date])</f>
        <v>2025</v>
      </c>
      <c r="M9622">
        <f>MONTH(SalesData[Order Date])</f>
        <v>4</v>
      </c>
      <c r="N9622" t="str">
        <f>TEXT(SalesData[[#This Row],[Order Date]], "mmmm")</f>
        <v>April</v>
      </c>
      <c r="O9622" s="7">
        <f>IF(SalesData[Sales]=0,0,SalesData[Profit]/SalesData[Sales])</f>
        <v>0.12104282086928189</v>
      </c>
      <c r="P9622" s="8">
        <f t="shared" si="150"/>
        <v>3.8817012720335069E-6</v>
      </c>
      <c r="Q9622" t="str">
        <f>IF(SalesData[[#This Row],[Discount]]&gt;0, "Yes", "No")</f>
        <v>Yes</v>
      </c>
      <c r="R9622" t="str">
        <f>TEXT(SalesData[[#This Row],[Order Date]],"mmm-yyyy")</f>
        <v>Apr-2025</v>
      </c>
      <c r="S9622">
        <f>YEAR(SalesData[[#This Row],[Order Date]])*100 + MONTH(SalesData[[#This Row],[Order Date]])</f>
        <v>202504</v>
      </c>
    </row>
    <row r="9623" spans="1:19" x14ac:dyDescent="0.3">
      <c r="A9623" t="s">
        <v>8662</v>
      </c>
      <c r="B9623" s="3">
        <v>45757</v>
      </c>
      <c r="C9623" t="s">
        <v>8663</v>
      </c>
      <c r="D9623" t="s">
        <v>30</v>
      </c>
      <c r="E9623" t="s">
        <v>14</v>
      </c>
      <c r="F9623" t="s">
        <v>34</v>
      </c>
      <c r="G9623">
        <v>3</v>
      </c>
      <c r="H9623" s="5">
        <v>31.32</v>
      </c>
      <c r="I9623" s="5">
        <v>0.04</v>
      </c>
      <c r="J9623" s="5">
        <v>90.201599999999999</v>
      </c>
      <c r="K9623" s="5">
        <v>8.4113449173928796</v>
      </c>
      <c r="L9623">
        <f>YEAR(SalesData[Order Date])</f>
        <v>2025</v>
      </c>
      <c r="M9623">
        <f>MONTH(SalesData[Order Date])</f>
        <v>4</v>
      </c>
      <c r="N9623" t="str">
        <f>TEXT(SalesData[[#This Row],[Order Date]], "mmmm")</f>
        <v>April</v>
      </c>
      <c r="O9623" s="7">
        <f>IF(SalesData[Sales]=0,0,SalesData[Profit]/SalesData[Sales])</f>
        <v>9.325050683571999E-2</v>
      </c>
      <c r="P9623" s="8">
        <f t="shared" si="150"/>
        <v>4.2571306939123026E-4</v>
      </c>
      <c r="Q9623" t="str">
        <f>IF(SalesData[[#This Row],[Discount]]&gt;0, "Yes", "No")</f>
        <v>Yes</v>
      </c>
      <c r="R9623" t="str">
        <f>TEXT(SalesData[[#This Row],[Order Date]],"mmm-yyyy")</f>
        <v>Apr-2025</v>
      </c>
      <c r="S9623">
        <f>YEAR(SalesData[[#This Row],[Order Date]])*100 + MONTH(SalesData[[#This Row],[Order Date]])</f>
        <v>202504</v>
      </c>
    </row>
    <row r="9624" spans="1:19" x14ac:dyDescent="0.3">
      <c r="A9624" t="s">
        <v>8664</v>
      </c>
      <c r="B9624" s="3">
        <v>45751</v>
      </c>
      <c r="C9624" t="s">
        <v>8665</v>
      </c>
      <c r="D9624" t="s">
        <v>30</v>
      </c>
      <c r="E9624" t="s">
        <v>19</v>
      </c>
      <c r="F9624" t="s">
        <v>91</v>
      </c>
      <c r="G9624">
        <v>7</v>
      </c>
      <c r="H9624" s="5">
        <v>47.49</v>
      </c>
      <c r="I9624" s="5">
        <v>0.02</v>
      </c>
      <c r="J9624" s="5">
        <v>325.78140000000002</v>
      </c>
      <c r="K9624" s="5">
        <v>67.674765477535431</v>
      </c>
      <c r="L9624">
        <f>YEAR(SalesData[Order Date])</f>
        <v>2025</v>
      </c>
      <c r="M9624">
        <f>MONTH(SalesData[Order Date])</f>
        <v>4</v>
      </c>
      <c r="N9624" t="str">
        <f>TEXT(SalesData[[#This Row],[Order Date]], "mmmm")</f>
        <v>April</v>
      </c>
      <c r="O9624" s="7">
        <f>IF(SalesData[Sales]=0,0,SalesData[Profit]/SalesData[Sales])</f>
        <v>0.20773059934525245</v>
      </c>
      <c r="P9624" s="8">
        <f t="shared" si="150"/>
        <v>6.0163041843395603E-5</v>
      </c>
      <c r="Q9624" t="str">
        <f>IF(SalesData[[#This Row],[Discount]]&gt;0, "Yes", "No")</f>
        <v>Yes</v>
      </c>
      <c r="R9624" t="str">
        <f>TEXT(SalesData[[#This Row],[Order Date]],"mmm-yyyy")</f>
        <v>Apr-2025</v>
      </c>
      <c r="S9624">
        <f>YEAR(SalesData[[#This Row],[Order Date]])*100 + MONTH(SalesData[[#This Row],[Order Date]])</f>
        <v>202504</v>
      </c>
    </row>
    <row r="9625" spans="1:19" x14ac:dyDescent="0.3">
      <c r="A9625" t="s">
        <v>8680</v>
      </c>
      <c r="B9625" s="3">
        <v>45751</v>
      </c>
      <c r="C9625" t="s">
        <v>8681</v>
      </c>
      <c r="D9625" t="s">
        <v>23</v>
      </c>
      <c r="E9625" t="s">
        <v>14</v>
      </c>
      <c r="F9625" t="s">
        <v>53</v>
      </c>
      <c r="G9625">
        <v>2</v>
      </c>
      <c r="H9625" s="5">
        <v>778.7</v>
      </c>
      <c r="I9625" s="5">
        <v>7.0000000000000007E-2</v>
      </c>
      <c r="J9625" s="5">
        <v>1448.3820000000001</v>
      </c>
      <c r="K9625" s="5">
        <v>293.39107108249891</v>
      </c>
      <c r="L9625">
        <f>YEAR(SalesData[Order Date])</f>
        <v>2025</v>
      </c>
      <c r="M9625">
        <f>MONTH(SalesData[Order Date])</f>
        <v>4</v>
      </c>
      <c r="N9625" t="str">
        <f>TEXT(SalesData[[#This Row],[Order Date]], "mmmm")</f>
        <v>April</v>
      </c>
      <c r="O9625" s="7">
        <f>IF(SalesData[Sales]=0,0,SalesData[Profit]/SalesData[Sales])</f>
        <v>0.20256470398175266</v>
      </c>
      <c r="P9625" s="8">
        <f t="shared" si="150"/>
        <v>4.4946706048542446E-5</v>
      </c>
      <c r="Q9625" t="str">
        <f>IF(SalesData[[#This Row],[Discount]]&gt;0, "Yes", "No")</f>
        <v>Yes</v>
      </c>
      <c r="R9625" t="str">
        <f>TEXT(SalesData[[#This Row],[Order Date]],"mmm-yyyy")</f>
        <v>Apr-2025</v>
      </c>
      <c r="S9625">
        <f>YEAR(SalesData[[#This Row],[Order Date]])*100 + MONTH(SalesData[[#This Row],[Order Date]])</f>
        <v>202504</v>
      </c>
    </row>
    <row r="9626" spans="1:19" x14ac:dyDescent="0.3">
      <c r="A9626" t="s">
        <v>8682</v>
      </c>
      <c r="B9626" s="3">
        <v>45775</v>
      </c>
      <c r="C9626" t="s">
        <v>8683</v>
      </c>
      <c r="D9626" t="s">
        <v>30</v>
      </c>
      <c r="E9626" t="s">
        <v>26</v>
      </c>
      <c r="F9626" t="s">
        <v>62</v>
      </c>
      <c r="G9626">
        <v>6</v>
      </c>
      <c r="H9626" s="5">
        <v>315.74</v>
      </c>
      <c r="I9626" s="5">
        <v>0.02</v>
      </c>
      <c r="J9626" s="5">
        <v>1856.5512000000001</v>
      </c>
      <c r="K9626" s="5">
        <v>239.856340944587</v>
      </c>
      <c r="L9626">
        <f>YEAR(SalesData[Order Date])</f>
        <v>2025</v>
      </c>
      <c r="M9626">
        <f>MONTH(SalesData[Order Date])</f>
        <v>4</v>
      </c>
      <c r="N9626" t="str">
        <f>TEXT(SalesData[[#This Row],[Order Date]], "mmmm")</f>
        <v>April</v>
      </c>
      <c r="O9626" s="7">
        <f>IF(SalesData[Sales]=0,0,SalesData[Profit]/SalesData[Sales])</f>
        <v>0.12919457375836821</v>
      </c>
      <c r="P9626" s="8">
        <f t="shared" si="150"/>
        <v>1.0557209518380102E-5</v>
      </c>
      <c r="Q9626" t="str">
        <f>IF(SalesData[[#This Row],[Discount]]&gt;0, "Yes", "No")</f>
        <v>Yes</v>
      </c>
      <c r="R9626" t="str">
        <f>TEXT(SalesData[[#This Row],[Order Date]],"mmm-yyyy")</f>
        <v>Apr-2025</v>
      </c>
      <c r="S9626">
        <f>YEAR(SalesData[[#This Row],[Order Date]])*100 + MONTH(SalesData[[#This Row],[Order Date]])</f>
        <v>202504</v>
      </c>
    </row>
    <row r="9627" spans="1:19" x14ac:dyDescent="0.3">
      <c r="A9627" t="s">
        <v>8757</v>
      </c>
      <c r="B9627" s="3">
        <v>45770</v>
      </c>
      <c r="C9627" t="s">
        <v>8758</v>
      </c>
      <c r="D9627" t="s">
        <v>23</v>
      </c>
      <c r="E9627" t="s">
        <v>14</v>
      </c>
      <c r="F9627" t="s">
        <v>53</v>
      </c>
      <c r="G9627">
        <v>4</v>
      </c>
      <c r="H9627" s="5">
        <v>990.23</v>
      </c>
      <c r="I9627" s="5">
        <v>0.15</v>
      </c>
      <c r="J9627" s="5">
        <v>3366.7820000000002</v>
      </c>
      <c r="K9627" s="5">
        <v>815.0688560933005</v>
      </c>
      <c r="L9627">
        <f>YEAR(SalesData[Order Date])</f>
        <v>2025</v>
      </c>
      <c r="M9627">
        <f>MONTH(SalesData[Order Date])</f>
        <v>4</v>
      </c>
      <c r="N9627" t="str">
        <f>TEXT(SalesData[[#This Row],[Order Date]], "mmmm")</f>
        <v>April</v>
      </c>
      <c r="O9627" s="7">
        <f>IF(SalesData[Sales]=0,0,SalesData[Profit]/SalesData[Sales])</f>
        <v>0.24209136679871179</v>
      </c>
      <c r="P9627" s="8">
        <f t="shared" si="150"/>
        <v>3.7869989800349409E-5</v>
      </c>
      <c r="Q9627" t="str">
        <f>IF(SalesData[[#This Row],[Discount]]&gt;0, "Yes", "No")</f>
        <v>Yes</v>
      </c>
      <c r="R9627" t="str">
        <f>TEXT(SalesData[[#This Row],[Order Date]],"mmm-yyyy")</f>
        <v>Apr-2025</v>
      </c>
      <c r="S9627">
        <f>YEAR(SalesData[[#This Row],[Order Date]])*100 + MONTH(SalesData[[#This Row],[Order Date]])</f>
        <v>202504</v>
      </c>
    </row>
    <row r="9628" spans="1:19" x14ac:dyDescent="0.3">
      <c r="A9628" t="s">
        <v>8850</v>
      </c>
      <c r="B9628" s="3">
        <v>45777</v>
      </c>
      <c r="C9628" t="s">
        <v>8851</v>
      </c>
      <c r="D9628" t="s">
        <v>13</v>
      </c>
      <c r="E9628" t="s">
        <v>19</v>
      </c>
      <c r="F9628" t="s">
        <v>44</v>
      </c>
      <c r="G9628">
        <v>1</v>
      </c>
      <c r="H9628" s="5">
        <v>606.67999999999995</v>
      </c>
      <c r="I9628" s="5">
        <v>0.12</v>
      </c>
      <c r="J9628" s="5">
        <v>533.87839999999994</v>
      </c>
      <c r="K9628" s="5">
        <v>108.5147299265064</v>
      </c>
      <c r="L9628">
        <f>YEAR(SalesData[Order Date])</f>
        <v>2025</v>
      </c>
      <c r="M9628">
        <f>MONTH(SalesData[Order Date])</f>
        <v>4</v>
      </c>
      <c r="N9628" t="str">
        <f>TEXT(SalesData[[#This Row],[Order Date]], "mmmm")</f>
        <v>April</v>
      </c>
      <c r="O9628" s="7">
        <f>IF(SalesData[Sales]=0,0,SalesData[Profit]/SalesData[Sales])</f>
        <v>0.20325738956006914</v>
      </c>
      <c r="P9628" s="8">
        <f t="shared" si="150"/>
        <v>1.9779785059669019E-4</v>
      </c>
      <c r="Q9628" t="str">
        <f>IF(SalesData[[#This Row],[Discount]]&gt;0, "Yes", "No")</f>
        <v>Yes</v>
      </c>
      <c r="R9628" t="str">
        <f>TEXT(SalesData[[#This Row],[Order Date]],"mmm-yyyy")</f>
        <v>Apr-2025</v>
      </c>
      <c r="S9628">
        <f>YEAR(SalesData[[#This Row],[Order Date]])*100 + MONTH(SalesData[[#This Row],[Order Date]])</f>
        <v>202504</v>
      </c>
    </row>
    <row r="9629" spans="1:19" x14ac:dyDescent="0.3">
      <c r="A9629" t="s">
        <v>8878</v>
      </c>
      <c r="B9629" s="3">
        <v>45763</v>
      </c>
      <c r="C9629" t="s">
        <v>8879</v>
      </c>
      <c r="D9629" t="s">
        <v>18</v>
      </c>
      <c r="E9629" t="s">
        <v>14</v>
      </c>
      <c r="F9629" t="s">
        <v>27</v>
      </c>
      <c r="G9629">
        <v>4</v>
      </c>
      <c r="H9629" s="5">
        <v>917.52</v>
      </c>
      <c r="I9629" s="5">
        <v>0.17</v>
      </c>
      <c r="J9629" s="5">
        <v>3046.1664000000001</v>
      </c>
      <c r="K9629" s="5">
        <v>159.57635292229369</v>
      </c>
      <c r="L9629">
        <f>YEAR(SalesData[Order Date])</f>
        <v>2025</v>
      </c>
      <c r="M9629">
        <f>MONTH(SalesData[Order Date])</f>
        <v>4</v>
      </c>
      <c r="N9629" t="str">
        <f>TEXT(SalesData[[#This Row],[Order Date]], "mmmm")</f>
        <v>April</v>
      </c>
      <c r="O9629" s="7">
        <f>IF(SalesData[Sales]=0,0,SalesData[Profit]/SalesData[Sales])</f>
        <v>5.2385960570733657E-2</v>
      </c>
      <c r="P9629" s="8">
        <f t="shared" si="150"/>
        <v>4.6320516174034359E-5</v>
      </c>
      <c r="Q9629" t="str">
        <f>IF(SalesData[[#This Row],[Discount]]&gt;0, "Yes", "No")</f>
        <v>Yes</v>
      </c>
      <c r="R9629" t="str">
        <f>TEXT(SalesData[[#This Row],[Order Date]],"mmm-yyyy")</f>
        <v>Apr-2025</v>
      </c>
      <c r="S9629">
        <f>YEAR(SalesData[[#This Row],[Order Date]])*100 + MONTH(SalesData[[#This Row],[Order Date]])</f>
        <v>202504</v>
      </c>
    </row>
    <row r="9630" spans="1:19" x14ac:dyDescent="0.3">
      <c r="A9630" t="s">
        <v>8920</v>
      </c>
      <c r="B9630" s="3">
        <v>45749</v>
      </c>
      <c r="C9630" t="s">
        <v>8921</v>
      </c>
      <c r="D9630" t="s">
        <v>23</v>
      </c>
      <c r="E9630" t="s">
        <v>14</v>
      </c>
      <c r="F9630" t="s">
        <v>31</v>
      </c>
      <c r="G9630">
        <v>5</v>
      </c>
      <c r="H9630" s="5">
        <v>959.17</v>
      </c>
      <c r="I9630" s="5">
        <v>0.18</v>
      </c>
      <c r="J9630" s="5">
        <v>3932.5970000000002</v>
      </c>
      <c r="K9630" s="5">
        <v>586.8434034890405</v>
      </c>
      <c r="L9630">
        <f>YEAR(SalesData[Order Date])</f>
        <v>2025</v>
      </c>
      <c r="M9630">
        <f>MONTH(SalesData[Order Date])</f>
        <v>4</v>
      </c>
      <c r="N9630" t="str">
        <f>TEXT(SalesData[[#This Row],[Order Date]], "mmmm")</f>
        <v>April</v>
      </c>
      <c r="O9630" s="7">
        <f>IF(SalesData[Sales]=0,0,SalesData[Profit]/SalesData[Sales])</f>
        <v>0.14922541096609707</v>
      </c>
      <c r="P9630" s="8">
        <f t="shared" si="150"/>
        <v>3.7532449930669225E-5</v>
      </c>
      <c r="Q9630" t="str">
        <f>IF(SalesData[[#This Row],[Discount]]&gt;0, "Yes", "No")</f>
        <v>Yes</v>
      </c>
      <c r="R9630" t="str">
        <f>TEXT(SalesData[[#This Row],[Order Date]],"mmm-yyyy")</f>
        <v>Apr-2025</v>
      </c>
      <c r="S9630">
        <f>YEAR(SalesData[[#This Row],[Order Date]])*100 + MONTH(SalesData[[#This Row],[Order Date]])</f>
        <v>202504</v>
      </c>
    </row>
    <row r="9631" spans="1:19" x14ac:dyDescent="0.3">
      <c r="A9631" t="s">
        <v>8922</v>
      </c>
      <c r="B9631" s="3">
        <v>45756</v>
      </c>
      <c r="C9631" t="s">
        <v>8923</v>
      </c>
      <c r="D9631" t="s">
        <v>23</v>
      </c>
      <c r="E9631" t="s">
        <v>26</v>
      </c>
      <c r="F9631" t="s">
        <v>15</v>
      </c>
      <c r="G9631">
        <v>5</v>
      </c>
      <c r="H9631" s="5">
        <v>908.56</v>
      </c>
      <c r="I9631" s="5">
        <v>0.26</v>
      </c>
      <c r="J9631" s="5">
        <v>3361.672</v>
      </c>
      <c r="K9631" s="5">
        <v>648.46343591029529</v>
      </c>
      <c r="L9631">
        <f>YEAR(SalesData[Order Date])</f>
        <v>2025</v>
      </c>
      <c r="M9631">
        <f>MONTH(SalesData[Order Date])</f>
        <v>4</v>
      </c>
      <c r="N9631" t="str">
        <f>TEXT(SalesData[[#This Row],[Order Date]], "mmmm")</f>
        <v>April</v>
      </c>
      <c r="O9631" s="7">
        <f>IF(SalesData[Sales]=0,0,SalesData[Profit]/SalesData[Sales])</f>
        <v>0.19289907995494363</v>
      </c>
      <c r="P9631" s="8">
        <f t="shared" si="150"/>
        <v>5.7233424319802777E-5</v>
      </c>
      <c r="Q9631" t="str">
        <f>IF(SalesData[[#This Row],[Discount]]&gt;0, "Yes", "No")</f>
        <v>Yes</v>
      </c>
      <c r="R9631" t="str">
        <f>TEXT(SalesData[[#This Row],[Order Date]],"mmm-yyyy")</f>
        <v>Apr-2025</v>
      </c>
      <c r="S9631">
        <f>YEAR(SalesData[[#This Row],[Order Date]])*100 + MONTH(SalesData[[#This Row],[Order Date]])</f>
        <v>202504</v>
      </c>
    </row>
    <row r="9632" spans="1:19" x14ac:dyDescent="0.3">
      <c r="A9632" t="s">
        <v>8991</v>
      </c>
      <c r="B9632" s="3">
        <v>45761</v>
      </c>
      <c r="C9632" t="s">
        <v>8992</v>
      </c>
      <c r="D9632" t="s">
        <v>23</v>
      </c>
      <c r="E9632" t="s">
        <v>19</v>
      </c>
      <c r="F9632" t="s">
        <v>53</v>
      </c>
      <c r="G9632">
        <v>6</v>
      </c>
      <c r="H9632" s="5">
        <v>663.83</v>
      </c>
      <c r="I9632" s="5">
        <v>0.15</v>
      </c>
      <c r="J9632" s="5">
        <v>3385.5329999999999</v>
      </c>
      <c r="K9632" s="5">
        <v>770.73157446488597</v>
      </c>
      <c r="L9632">
        <f>YEAR(SalesData[Order Date])</f>
        <v>2025</v>
      </c>
      <c r="M9632">
        <f>MONTH(SalesData[Order Date])</f>
        <v>4</v>
      </c>
      <c r="N9632" t="str">
        <f>TEXT(SalesData[[#This Row],[Order Date]], "mmmm")</f>
        <v>April</v>
      </c>
      <c r="O9632" s="7">
        <f>IF(SalesData[Sales]=0,0,SalesData[Profit]/SalesData[Sales])</f>
        <v>0.22765442678151002</v>
      </c>
      <c r="P9632" s="8">
        <f t="shared" si="150"/>
        <v>3.766024433966527E-5</v>
      </c>
      <c r="Q9632" t="str">
        <f>IF(SalesData[[#This Row],[Discount]]&gt;0, "Yes", "No")</f>
        <v>Yes</v>
      </c>
      <c r="R9632" t="str">
        <f>TEXT(SalesData[[#This Row],[Order Date]],"mmm-yyyy")</f>
        <v>Apr-2025</v>
      </c>
      <c r="S9632">
        <f>YEAR(SalesData[[#This Row],[Order Date]])*100 + MONTH(SalesData[[#This Row],[Order Date]])</f>
        <v>202504</v>
      </c>
    </row>
    <row r="9633" spans="1:19" x14ac:dyDescent="0.3">
      <c r="A9633" t="s">
        <v>9142</v>
      </c>
      <c r="B9633" s="3">
        <v>45767</v>
      </c>
      <c r="C9633" t="s">
        <v>9143</v>
      </c>
      <c r="D9633" t="s">
        <v>23</v>
      </c>
      <c r="E9633" t="s">
        <v>14</v>
      </c>
      <c r="F9633" t="s">
        <v>53</v>
      </c>
      <c r="G9633">
        <v>9</v>
      </c>
      <c r="H9633" s="5">
        <v>782.93</v>
      </c>
      <c r="I9633" s="5">
        <v>0.26</v>
      </c>
      <c r="J9633" s="5">
        <v>5214.3137999999999</v>
      </c>
      <c r="K9633" s="5">
        <v>814.74051677346847</v>
      </c>
      <c r="L9633">
        <f>YEAR(SalesData[Order Date])</f>
        <v>2025</v>
      </c>
      <c r="M9633">
        <f>MONTH(SalesData[Order Date])</f>
        <v>4</v>
      </c>
      <c r="N9633" t="str">
        <f>TEXT(SalesData[[#This Row],[Order Date]], "mmmm")</f>
        <v>April</v>
      </c>
      <c r="O9633" s="7">
        <f>IF(SalesData[Sales]=0,0,SalesData[Profit]/SalesData[Sales])</f>
        <v>0.15625076434284957</v>
      </c>
      <c r="P9633" s="8">
        <f t="shared" si="150"/>
        <v>3.6898431390914755E-5</v>
      </c>
      <c r="Q9633" t="str">
        <f>IF(SalesData[[#This Row],[Discount]]&gt;0, "Yes", "No")</f>
        <v>Yes</v>
      </c>
      <c r="R9633" t="str">
        <f>TEXT(SalesData[[#This Row],[Order Date]],"mmm-yyyy")</f>
        <v>Apr-2025</v>
      </c>
      <c r="S9633">
        <f>YEAR(SalesData[[#This Row],[Order Date]])*100 + MONTH(SalesData[[#This Row],[Order Date]])</f>
        <v>202504</v>
      </c>
    </row>
    <row r="9634" spans="1:19" x14ac:dyDescent="0.3">
      <c r="A9634" t="s">
        <v>9188</v>
      </c>
      <c r="B9634" s="3">
        <v>45751</v>
      </c>
      <c r="C9634" t="s">
        <v>9189</v>
      </c>
      <c r="D9634" t="s">
        <v>23</v>
      </c>
      <c r="E9634" t="s">
        <v>19</v>
      </c>
      <c r="F9634" t="s">
        <v>44</v>
      </c>
      <c r="G9634">
        <v>9</v>
      </c>
      <c r="H9634" s="5">
        <v>624.55999999999995</v>
      </c>
      <c r="I9634" s="5">
        <v>0.27</v>
      </c>
      <c r="J9634" s="5">
        <v>4103.359199999999</v>
      </c>
      <c r="K9634" s="5">
        <v>909.52495176838318</v>
      </c>
      <c r="L9634">
        <f>YEAR(SalesData[Order Date])</f>
        <v>2025</v>
      </c>
      <c r="M9634">
        <f>MONTH(SalesData[Order Date])</f>
        <v>4</v>
      </c>
      <c r="N9634" t="str">
        <f>TEXT(SalesData[[#This Row],[Order Date]], "mmmm")</f>
        <v>April</v>
      </c>
      <c r="O9634" s="7">
        <f>IF(SalesData[Sales]=0,0,SalesData[Profit]/SalesData[Sales])</f>
        <v>0.22165374938864318</v>
      </c>
      <c r="P9634" s="8">
        <f t="shared" si="150"/>
        <v>4.8033815806327663E-5</v>
      </c>
      <c r="Q9634" t="str">
        <f>IF(SalesData[[#This Row],[Discount]]&gt;0, "Yes", "No")</f>
        <v>Yes</v>
      </c>
      <c r="R9634" t="str">
        <f>TEXT(SalesData[[#This Row],[Order Date]],"mmm-yyyy")</f>
        <v>Apr-2025</v>
      </c>
      <c r="S9634">
        <f>YEAR(SalesData[[#This Row],[Order Date]])*100 + MONTH(SalesData[[#This Row],[Order Date]])</f>
        <v>202504</v>
      </c>
    </row>
    <row r="9635" spans="1:19" x14ac:dyDescent="0.3">
      <c r="A9635" t="s">
        <v>9212</v>
      </c>
      <c r="B9635" s="3">
        <v>45761</v>
      </c>
      <c r="C9635" t="s">
        <v>9213</v>
      </c>
      <c r="D9635" t="s">
        <v>23</v>
      </c>
      <c r="E9635" t="s">
        <v>26</v>
      </c>
      <c r="F9635" t="s">
        <v>39</v>
      </c>
      <c r="G9635">
        <v>6</v>
      </c>
      <c r="H9635" s="5">
        <v>747.58</v>
      </c>
      <c r="I9635" s="5">
        <v>0.02</v>
      </c>
      <c r="J9635" s="5">
        <v>4395.7704000000003</v>
      </c>
      <c r="K9635" s="5">
        <v>563.5081751265127</v>
      </c>
      <c r="L9635">
        <f>YEAR(SalesData[Order Date])</f>
        <v>2025</v>
      </c>
      <c r="M9635">
        <f>MONTH(SalesData[Order Date])</f>
        <v>4</v>
      </c>
      <c r="N9635" t="str">
        <f>TEXT(SalesData[[#This Row],[Order Date]], "mmmm")</f>
        <v>April</v>
      </c>
      <c r="O9635" s="7">
        <f>IF(SalesData[Sales]=0,0,SalesData[Profit]/SalesData[Sales])</f>
        <v>0.12819326849430368</v>
      </c>
      <c r="P9635" s="8">
        <f t="shared" si="150"/>
        <v>4.4588316077655005E-6</v>
      </c>
      <c r="Q9635" t="str">
        <f>IF(SalesData[[#This Row],[Discount]]&gt;0, "Yes", "No")</f>
        <v>Yes</v>
      </c>
      <c r="R9635" t="str">
        <f>TEXT(SalesData[[#This Row],[Order Date]],"mmm-yyyy")</f>
        <v>Apr-2025</v>
      </c>
      <c r="S9635">
        <f>YEAR(SalesData[[#This Row],[Order Date]])*100 + MONTH(SalesData[[#This Row],[Order Date]])</f>
        <v>202504</v>
      </c>
    </row>
    <row r="9636" spans="1:19" x14ac:dyDescent="0.3">
      <c r="A9636" t="s">
        <v>9323</v>
      </c>
      <c r="B9636" s="3">
        <v>45751</v>
      </c>
      <c r="C9636" t="s">
        <v>9324</v>
      </c>
      <c r="D9636" t="s">
        <v>23</v>
      </c>
      <c r="E9636" t="s">
        <v>19</v>
      </c>
      <c r="F9636" t="s">
        <v>34</v>
      </c>
      <c r="G9636">
        <v>9</v>
      </c>
      <c r="H9636" s="5">
        <v>408.22</v>
      </c>
      <c r="I9636" s="5">
        <v>0.26</v>
      </c>
      <c r="J9636" s="5">
        <v>2718.7451999999998</v>
      </c>
      <c r="K9636" s="5">
        <v>629.12548728554964</v>
      </c>
      <c r="L9636">
        <f>YEAR(SalesData[Order Date])</f>
        <v>2025</v>
      </c>
      <c r="M9636">
        <f>MONTH(SalesData[Order Date])</f>
        <v>4</v>
      </c>
      <c r="N9636" t="str">
        <f>TEXT(SalesData[[#This Row],[Order Date]], "mmmm")</f>
        <v>April</v>
      </c>
      <c r="O9636" s="7">
        <f>IF(SalesData[Sales]=0,0,SalesData[Profit]/SalesData[Sales])</f>
        <v>0.23140288662782732</v>
      </c>
      <c r="P9636" s="8">
        <f t="shared" si="150"/>
        <v>7.0767941033974047E-5</v>
      </c>
      <c r="Q9636" t="str">
        <f>IF(SalesData[[#This Row],[Discount]]&gt;0, "Yes", "No")</f>
        <v>Yes</v>
      </c>
      <c r="R9636" t="str">
        <f>TEXT(SalesData[[#This Row],[Order Date]],"mmm-yyyy")</f>
        <v>Apr-2025</v>
      </c>
      <c r="S9636">
        <f>YEAR(SalesData[[#This Row],[Order Date]])*100 + MONTH(SalesData[[#This Row],[Order Date]])</f>
        <v>202504</v>
      </c>
    </row>
    <row r="9637" spans="1:19" x14ac:dyDescent="0.3">
      <c r="A9637" t="s">
        <v>9325</v>
      </c>
      <c r="B9637" s="3">
        <v>45769</v>
      </c>
      <c r="C9637" t="s">
        <v>9326</v>
      </c>
      <c r="D9637" t="s">
        <v>23</v>
      </c>
      <c r="E9637" t="s">
        <v>19</v>
      </c>
      <c r="F9637" t="s">
        <v>15</v>
      </c>
      <c r="G9637">
        <v>3</v>
      </c>
      <c r="H9637" s="5">
        <v>973.14</v>
      </c>
      <c r="I9637" s="5">
        <v>0.28000000000000003</v>
      </c>
      <c r="J9637" s="5">
        <v>2101.9823999999999</v>
      </c>
      <c r="K9637" s="5">
        <v>163.59494445428061</v>
      </c>
      <c r="L9637">
        <f>YEAR(SalesData[Order Date])</f>
        <v>2025</v>
      </c>
      <c r="M9637">
        <f>MONTH(SalesData[Order Date])</f>
        <v>4</v>
      </c>
      <c r="N9637" t="str">
        <f>TEXT(SalesData[[#This Row],[Order Date]], "mmmm")</f>
        <v>April</v>
      </c>
      <c r="O9637" s="7">
        <f>IF(SalesData[Sales]=0,0,SalesData[Profit]/SalesData[Sales])</f>
        <v>7.7828884035508875E-2</v>
      </c>
      <c r="P9637" s="8">
        <f t="shared" si="150"/>
        <v>9.5909461468373869E-5</v>
      </c>
      <c r="Q9637" t="str">
        <f>IF(SalesData[[#This Row],[Discount]]&gt;0, "Yes", "No")</f>
        <v>Yes</v>
      </c>
      <c r="R9637" t="str">
        <f>TEXT(SalesData[[#This Row],[Order Date]],"mmm-yyyy")</f>
        <v>Apr-2025</v>
      </c>
      <c r="S9637">
        <f>YEAR(SalesData[[#This Row],[Order Date]])*100 + MONTH(SalesData[[#This Row],[Order Date]])</f>
        <v>202504</v>
      </c>
    </row>
    <row r="9638" spans="1:19" x14ac:dyDescent="0.3">
      <c r="A9638" t="s">
        <v>9444</v>
      </c>
      <c r="B9638" s="3">
        <v>45768</v>
      </c>
      <c r="C9638" t="s">
        <v>9445</v>
      </c>
      <c r="D9638" t="s">
        <v>13</v>
      </c>
      <c r="E9638" t="s">
        <v>14</v>
      </c>
      <c r="F9638" t="s">
        <v>15</v>
      </c>
      <c r="G9638">
        <v>4</v>
      </c>
      <c r="H9638" s="5">
        <v>342.36</v>
      </c>
      <c r="I9638" s="5">
        <v>0.06</v>
      </c>
      <c r="J9638" s="5">
        <v>1287.2736</v>
      </c>
      <c r="K9638" s="5">
        <v>72.25149849417798</v>
      </c>
      <c r="L9638">
        <f>YEAR(SalesData[Order Date])</f>
        <v>2025</v>
      </c>
      <c r="M9638">
        <f>MONTH(SalesData[Order Date])</f>
        <v>4</v>
      </c>
      <c r="N9638" t="str">
        <f>TEXT(SalesData[[#This Row],[Order Date]], "mmmm")</f>
        <v>April</v>
      </c>
      <c r="O9638" s="7">
        <f>IF(SalesData[Sales]=0,0,SalesData[Profit]/SalesData[Sales])</f>
        <v>5.6127538461270381E-2</v>
      </c>
      <c r="P9638" s="8">
        <f t="shared" si="150"/>
        <v>4.3813529617946018E-5</v>
      </c>
      <c r="Q9638" t="str">
        <f>IF(SalesData[[#This Row],[Discount]]&gt;0, "Yes", "No")</f>
        <v>Yes</v>
      </c>
      <c r="R9638" t="str">
        <f>TEXT(SalesData[[#This Row],[Order Date]],"mmm-yyyy")</f>
        <v>Apr-2025</v>
      </c>
      <c r="S9638">
        <f>YEAR(SalesData[[#This Row],[Order Date]])*100 + MONTH(SalesData[[#This Row],[Order Date]])</f>
        <v>202504</v>
      </c>
    </row>
    <row r="9639" spans="1:19" x14ac:dyDescent="0.3">
      <c r="A9639" t="s">
        <v>9498</v>
      </c>
      <c r="B9639" s="3">
        <v>45773</v>
      </c>
      <c r="C9639" t="s">
        <v>9499</v>
      </c>
      <c r="D9639" t="s">
        <v>18</v>
      </c>
      <c r="E9639" t="s">
        <v>14</v>
      </c>
      <c r="F9639" t="s">
        <v>53</v>
      </c>
      <c r="G9639">
        <v>3</v>
      </c>
      <c r="H9639" s="5">
        <v>439.01</v>
      </c>
      <c r="I9639" s="5">
        <v>0.05</v>
      </c>
      <c r="J9639" s="5">
        <v>1251.1785</v>
      </c>
      <c r="K9639" s="5">
        <v>122.2445682648052</v>
      </c>
      <c r="L9639">
        <f>YEAR(SalesData[Order Date])</f>
        <v>2025</v>
      </c>
      <c r="M9639">
        <f>MONTH(SalesData[Order Date])</f>
        <v>4</v>
      </c>
      <c r="N9639" t="str">
        <f>TEXT(SalesData[[#This Row],[Order Date]], "mmmm")</f>
        <v>April</v>
      </c>
      <c r="O9639" s="7">
        <f>IF(SalesData[Sales]=0,0,SalesData[Profit]/SalesData[Sales])</f>
        <v>9.7703539714601231E-2</v>
      </c>
      <c r="P9639" s="8">
        <f t="shared" si="150"/>
        <v>3.7964207345314838E-5</v>
      </c>
      <c r="Q9639" t="str">
        <f>IF(SalesData[[#This Row],[Discount]]&gt;0, "Yes", "No")</f>
        <v>Yes</v>
      </c>
      <c r="R9639" t="str">
        <f>TEXT(SalesData[[#This Row],[Order Date]],"mmm-yyyy")</f>
        <v>Apr-2025</v>
      </c>
      <c r="S9639">
        <f>YEAR(SalesData[[#This Row],[Order Date]])*100 + MONTH(SalesData[[#This Row],[Order Date]])</f>
        <v>202504</v>
      </c>
    </row>
    <row r="9640" spans="1:19" x14ac:dyDescent="0.3">
      <c r="A9640" t="s">
        <v>9574</v>
      </c>
      <c r="B9640" s="3">
        <v>45772</v>
      </c>
      <c r="C9640" t="s">
        <v>9575</v>
      </c>
      <c r="D9640" t="s">
        <v>23</v>
      </c>
      <c r="E9640" t="s">
        <v>14</v>
      </c>
      <c r="F9640" t="s">
        <v>53</v>
      </c>
      <c r="G9640">
        <v>3</v>
      </c>
      <c r="H9640" s="5">
        <v>347.23</v>
      </c>
      <c r="I9640" s="5">
        <v>0.21</v>
      </c>
      <c r="J9640" s="5">
        <v>822.93510000000003</v>
      </c>
      <c r="K9640" s="5">
        <v>196.8715376983144</v>
      </c>
      <c r="L9640">
        <f>YEAR(SalesData[Order Date])</f>
        <v>2025</v>
      </c>
      <c r="M9640">
        <f>MONTH(SalesData[Order Date])</f>
        <v>4</v>
      </c>
      <c r="N9640" t="str">
        <f>TEXT(SalesData[[#This Row],[Order Date]], "mmmm")</f>
        <v>April</v>
      </c>
      <c r="O9640" s="7">
        <f>IF(SalesData[Sales]=0,0,SalesData[Profit]/SalesData[Sales])</f>
        <v>0.23923094020210633</v>
      </c>
      <c r="P9640" s="8">
        <f t="shared" si="150"/>
        <v>2.0159548426115252E-4</v>
      </c>
      <c r="Q9640" t="str">
        <f>IF(SalesData[[#This Row],[Discount]]&gt;0, "Yes", "No")</f>
        <v>Yes</v>
      </c>
      <c r="R9640" t="str">
        <f>TEXT(SalesData[[#This Row],[Order Date]],"mmm-yyyy")</f>
        <v>Apr-2025</v>
      </c>
      <c r="S9640">
        <f>YEAR(SalesData[[#This Row],[Order Date]])*100 + MONTH(SalesData[[#This Row],[Order Date]])</f>
        <v>202504</v>
      </c>
    </row>
    <row r="9641" spans="1:19" x14ac:dyDescent="0.3">
      <c r="A9641" t="s">
        <v>9606</v>
      </c>
      <c r="B9641" s="3">
        <v>45751</v>
      </c>
      <c r="C9641" t="s">
        <v>9607</v>
      </c>
      <c r="D9641" t="s">
        <v>30</v>
      </c>
      <c r="E9641" t="s">
        <v>19</v>
      </c>
      <c r="F9641" t="s">
        <v>53</v>
      </c>
      <c r="G9641">
        <v>9</v>
      </c>
      <c r="H9641" s="5">
        <v>822.48</v>
      </c>
      <c r="I9641" s="5">
        <v>0.04</v>
      </c>
      <c r="J9641" s="5">
        <v>7106.2271999999994</v>
      </c>
      <c r="K9641" s="5">
        <v>1576.9071237196349</v>
      </c>
      <c r="L9641">
        <f>YEAR(SalesData[Order Date])</f>
        <v>2025</v>
      </c>
      <c r="M9641">
        <f>MONTH(SalesData[Order Date])</f>
        <v>4</v>
      </c>
      <c r="N9641" t="str">
        <f>TEXT(SalesData[[#This Row],[Order Date]], "mmmm")</f>
        <v>April</v>
      </c>
      <c r="O9641" s="7">
        <f>IF(SalesData[Sales]=0,0,SalesData[Profit]/SalesData[Sales])</f>
        <v>0.22190496860551195</v>
      </c>
      <c r="P9641" s="8">
        <f t="shared" si="150"/>
        <v>5.4037112688994806E-6</v>
      </c>
      <c r="Q9641" t="str">
        <f>IF(SalesData[[#This Row],[Discount]]&gt;0, "Yes", "No")</f>
        <v>Yes</v>
      </c>
      <c r="R9641" t="str">
        <f>TEXT(SalesData[[#This Row],[Order Date]],"mmm-yyyy")</f>
        <v>Apr-2025</v>
      </c>
      <c r="S9641">
        <f>YEAR(SalesData[[#This Row],[Order Date]])*100 + MONTH(SalesData[[#This Row],[Order Date]])</f>
        <v>202504</v>
      </c>
    </row>
    <row r="9642" spans="1:19" x14ac:dyDescent="0.3">
      <c r="A9642" t="s">
        <v>9825</v>
      </c>
      <c r="B9642" s="3">
        <v>45759</v>
      </c>
      <c r="C9642" t="s">
        <v>9826</v>
      </c>
      <c r="D9642" t="s">
        <v>13</v>
      </c>
      <c r="E9642" t="s">
        <v>14</v>
      </c>
      <c r="F9642" t="s">
        <v>20</v>
      </c>
      <c r="G9642">
        <v>9</v>
      </c>
      <c r="H9642" s="5">
        <v>717.89</v>
      </c>
      <c r="I9642" s="5">
        <v>0.28999999999999998</v>
      </c>
      <c r="J9642" s="5">
        <v>4587.3171000000002</v>
      </c>
      <c r="K9642" s="5">
        <v>374.36764797826891</v>
      </c>
      <c r="L9642">
        <f>YEAR(SalesData[Order Date])</f>
        <v>2025</v>
      </c>
      <c r="M9642">
        <f>MONTH(SalesData[Order Date])</f>
        <v>4</v>
      </c>
      <c r="N9642" t="str">
        <f>TEXT(SalesData[[#This Row],[Order Date]], "mmmm")</f>
        <v>April</v>
      </c>
      <c r="O9642" s="7">
        <f>IF(SalesData[Sales]=0,0,SalesData[Profit]/SalesData[Sales])</f>
        <v>8.1609280504778905E-2</v>
      </c>
      <c r="P9642" s="8">
        <f t="shared" si="150"/>
        <v>4.4884623301929573E-5</v>
      </c>
      <c r="Q9642" t="str">
        <f>IF(SalesData[[#This Row],[Discount]]&gt;0, "Yes", "No")</f>
        <v>Yes</v>
      </c>
      <c r="R9642" t="str">
        <f>TEXT(SalesData[[#This Row],[Order Date]],"mmm-yyyy")</f>
        <v>Apr-2025</v>
      </c>
      <c r="S9642">
        <f>YEAR(SalesData[[#This Row],[Order Date]])*100 + MONTH(SalesData[[#This Row],[Order Date]])</f>
        <v>202504</v>
      </c>
    </row>
    <row r="9643" spans="1:19" x14ac:dyDescent="0.3">
      <c r="A9643" t="s">
        <v>9891</v>
      </c>
      <c r="B9643" s="3">
        <v>45774</v>
      </c>
      <c r="C9643" t="s">
        <v>9892</v>
      </c>
      <c r="D9643" t="s">
        <v>30</v>
      </c>
      <c r="E9643" t="s">
        <v>26</v>
      </c>
      <c r="F9643" t="s">
        <v>34</v>
      </c>
      <c r="G9643">
        <v>3</v>
      </c>
      <c r="H9643" s="5">
        <v>326.22000000000003</v>
      </c>
      <c r="I9643" s="5">
        <v>0.13</v>
      </c>
      <c r="J9643" s="5">
        <v>851.43420000000003</v>
      </c>
      <c r="K9643" s="5">
        <v>149.96560022395721</v>
      </c>
      <c r="L9643">
        <f>YEAR(SalesData[Order Date])</f>
        <v>2025</v>
      </c>
      <c r="M9643">
        <f>MONTH(SalesData[Order Date])</f>
        <v>4</v>
      </c>
      <c r="N9643" t="str">
        <f>TEXT(SalesData[[#This Row],[Order Date]], "mmmm")</f>
        <v>April</v>
      </c>
      <c r="O9643" s="7">
        <f>IF(SalesData[Sales]=0,0,SalesData[Profit]/SalesData[Sales])</f>
        <v>0.17613292985407117</v>
      </c>
      <c r="P9643" s="8">
        <f t="shared" si="150"/>
        <v>1.3283469233441644E-4</v>
      </c>
      <c r="Q9643" t="str">
        <f>IF(SalesData[[#This Row],[Discount]]&gt;0, "Yes", "No")</f>
        <v>Yes</v>
      </c>
      <c r="R9643" t="str">
        <f>TEXT(SalesData[[#This Row],[Order Date]],"mmm-yyyy")</f>
        <v>Apr-2025</v>
      </c>
      <c r="S9643">
        <f>YEAR(SalesData[[#This Row],[Order Date]])*100 + MONTH(SalesData[[#This Row],[Order Date]])</f>
        <v>202504</v>
      </c>
    </row>
    <row r="9644" spans="1:19" x14ac:dyDescent="0.3">
      <c r="A9644" t="s">
        <v>10020</v>
      </c>
      <c r="B9644" s="3">
        <v>45750</v>
      </c>
      <c r="C9644" t="s">
        <v>10021</v>
      </c>
      <c r="D9644" t="s">
        <v>30</v>
      </c>
      <c r="E9644" t="s">
        <v>14</v>
      </c>
      <c r="F9644" t="s">
        <v>39</v>
      </c>
      <c r="G9644">
        <v>4</v>
      </c>
      <c r="H9644" s="5">
        <v>701.89</v>
      </c>
      <c r="I9644" s="5">
        <v>0.21</v>
      </c>
      <c r="J9644" s="5">
        <v>2217.9724000000001</v>
      </c>
      <c r="K9644" s="5">
        <v>305.34743658931319</v>
      </c>
      <c r="L9644">
        <f>YEAR(SalesData[Order Date])</f>
        <v>2025</v>
      </c>
      <c r="M9644">
        <f>MONTH(SalesData[Order Date])</f>
        <v>4</v>
      </c>
      <c r="N9644" t="str">
        <f>TEXT(SalesData[[#This Row],[Order Date]], "mmmm")</f>
        <v>April</v>
      </c>
      <c r="O9644" s="7">
        <f>IF(SalesData[Sales]=0,0,SalesData[Profit]/SalesData[Sales])</f>
        <v>0.1376696286163494</v>
      </c>
      <c r="P9644" s="8">
        <f t="shared" si="150"/>
        <v>7.479804527775008E-5</v>
      </c>
      <c r="Q9644" t="str">
        <f>IF(SalesData[[#This Row],[Discount]]&gt;0, "Yes", "No")</f>
        <v>Yes</v>
      </c>
      <c r="R9644" t="str">
        <f>TEXT(SalesData[[#This Row],[Order Date]],"mmm-yyyy")</f>
        <v>Apr-2025</v>
      </c>
      <c r="S9644">
        <f>YEAR(SalesData[[#This Row],[Order Date]])*100 + MONTH(SalesData[[#This Row],[Order Date]])</f>
        <v>202504</v>
      </c>
    </row>
    <row r="9645" spans="1:19" x14ac:dyDescent="0.3">
      <c r="A9645" t="s">
        <v>10054</v>
      </c>
      <c r="B9645" s="3">
        <v>45749</v>
      </c>
      <c r="C9645" t="s">
        <v>10055</v>
      </c>
      <c r="D9645" t="s">
        <v>23</v>
      </c>
      <c r="E9645" t="s">
        <v>14</v>
      </c>
      <c r="F9645" t="s">
        <v>15</v>
      </c>
      <c r="G9645">
        <v>6</v>
      </c>
      <c r="H9645" s="5">
        <v>803.8</v>
      </c>
      <c r="I9645" s="5">
        <v>0</v>
      </c>
      <c r="J9645" s="5">
        <v>4822.7999999999993</v>
      </c>
      <c r="K9645" s="5">
        <v>373.94552719895643</v>
      </c>
      <c r="L9645">
        <f>YEAR(SalesData[Order Date])</f>
        <v>2025</v>
      </c>
      <c r="M9645">
        <f>MONTH(SalesData[Order Date])</f>
        <v>4</v>
      </c>
      <c r="N9645" t="str">
        <f>TEXT(SalesData[[#This Row],[Order Date]], "mmmm")</f>
        <v>April</v>
      </c>
      <c r="O9645" s="7">
        <f>IF(SalesData[Sales]=0,0,SalesData[Profit]/SalesData[Sales])</f>
        <v>7.7537017334112238E-2</v>
      </c>
      <c r="P9645" s="8">
        <f t="shared" si="150"/>
        <v>0</v>
      </c>
      <c r="Q9645" t="str">
        <f>IF(SalesData[[#This Row],[Discount]]&gt;0, "Yes", "No")</f>
        <v>No</v>
      </c>
      <c r="R9645" t="str">
        <f>TEXT(SalesData[[#This Row],[Order Date]],"mmm-yyyy")</f>
        <v>Apr-2025</v>
      </c>
      <c r="S9645">
        <f>YEAR(SalesData[[#This Row],[Order Date]])*100 + MONTH(SalesData[[#This Row],[Order Date]])</f>
        <v>202504</v>
      </c>
    </row>
    <row r="9646" spans="1:19" x14ac:dyDescent="0.3">
      <c r="A9646" t="s">
        <v>10148</v>
      </c>
      <c r="B9646" s="3">
        <v>45774</v>
      </c>
      <c r="C9646" t="s">
        <v>10149</v>
      </c>
      <c r="D9646" t="s">
        <v>23</v>
      </c>
      <c r="E9646" t="s">
        <v>19</v>
      </c>
      <c r="F9646" t="s">
        <v>34</v>
      </c>
      <c r="G9646">
        <v>6</v>
      </c>
      <c r="H9646" s="5">
        <v>668.21</v>
      </c>
      <c r="I9646" s="5">
        <v>0</v>
      </c>
      <c r="J9646" s="5">
        <v>4009.26</v>
      </c>
      <c r="K9646" s="5">
        <v>509.41591230659583</v>
      </c>
      <c r="L9646">
        <f>YEAR(SalesData[Order Date])</f>
        <v>2025</v>
      </c>
      <c r="M9646">
        <f>MONTH(SalesData[Order Date])</f>
        <v>4</v>
      </c>
      <c r="N9646" t="str">
        <f>TEXT(SalesData[[#This Row],[Order Date]], "mmmm")</f>
        <v>April</v>
      </c>
      <c r="O9646" s="7">
        <f>IF(SalesData[Sales]=0,0,SalesData[Profit]/SalesData[Sales])</f>
        <v>0.12705983455964337</v>
      </c>
      <c r="P9646" s="8">
        <f t="shared" si="150"/>
        <v>0</v>
      </c>
      <c r="Q9646" t="str">
        <f>IF(SalesData[[#This Row],[Discount]]&gt;0, "Yes", "No")</f>
        <v>No</v>
      </c>
      <c r="R9646" t="str">
        <f>TEXT(SalesData[[#This Row],[Order Date]],"mmm-yyyy")</f>
        <v>Apr-2025</v>
      </c>
      <c r="S9646">
        <f>YEAR(SalesData[[#This Row],[Order Date]])*100 + MONTH(SalesData[[#This Row],[Order Date]])</f>
        <v>202504</v>
      </c>
    </row>
    <row r="9647" spans="1:19" x14ac:dyDescent="0.3">
      <c r="A9647" t="s">
        <v>10347</v>
      </c>
      <c r="B9647" s="3">
        <v>45749</v>
      </c>
      <c r="C9647" t="s">
        <v>10348</v>
      </c>
      <c r="D9647" t="s">
        <v>18</v>
      </c>
      <c r="E9647" t="s">
        <v>26</v>
      </c>
      <c r="F9647" t="s">
        <v>34</v>
      </c>
      <c r="G9647">
        <v>4</v>
      </c>
      <c r="H9647" s="5">
        <v>671.87</v>
      </c>
      <c r="I9647" s="5">
        <v>0.27</v>
      </c>
      <c r="J9647" s="5">
        <v>1961.8604</v>
      </c>
      <c r="K9647" s="5">
        <v>201.75341731937729</v>
      </c>
      <c r="L9647">
        <f>YEAR(SalesData[Order Date])</f>
        <v>2025</v>
      </c>
      <c r="M9647">
        <f>MONTH(SalesData[Order Date])</f>
        <v>4</v>
      </c>
      <c r="N9647" t="str">
        <f>TEXT(SalesData[[#This Row],[Order Date]], "mmmm")</f>
        <v>April</v>
      </c>
      <c r="O9647" s="7">
        <f>IF(SalesData[Sales]=0,0,SalesData[Profit]/SalesData[Sales])</f>
        <v>0.10283780503412847</v>
      </c>
      <c r="P9647" s="8">
        <f t="shared" si="150"/>
        <v>1.0046586393201067E-4</v>
      </c>
      <c r="Q9647" t="str">
        <f>IF(SalesData[[#This Row],[Discount]]&gt;0, "Yes", "No")</f>
        <v>Yes</v>
      </c>
      <c r="R9647" t="str">
        <f>TEXT(SalesData[[#This Row],[Order Date]],"mmm-yyyy")</f>
        <v>Apr-2025</v>
      </c>
      <c r="S9647">
        <f>YEAR(SalesData[[#This Row],[Order Date]])*100 + MONTH(SalesData[[#This Row],[Order Date]])</f>
        <v>202504</v>
      </c>
    </row>
    <row r="9648" spans="1:19" x14ac:dyDescent="0.3">
      <c r="A9648" t="s">
        <v>10385</v>
      </c>
      <c r="B9648" s="3">
        <v>45765</v>
      </c>
      <c r="C9648" t="s">
        <v>10386</v>
      </c>
      <c r="D9648" t="s">
        <v>23</v>
      </c>
      <c r="E9648" t="s">
        <v>26</v>
      </c>
      <c r="F9648" t="s">
        <v>39</v>
      </c>
      <c r="G9648">
        <v>2</v>
      </c>
      <c r="H9648" s="5">
        <v>752.4</v>
      </c>
      <c r="I9648" s="5">
        <v>0.18</v>
      </c>
      <c r="J9648" s="5">
        <v>1233.9359999999999</v>
      </c>
      <c r="K9648" s="5">
        <v>153.34312953232171</v>
      </c>
      <c r="L9648">
        <f>YEAR(SalesData[Order Date])</f>
        <v>2025</v>
      </c>
      <c r="M9648">
        <f>MONTH(SalesData[Order Date])</f>
        <v>4</v>
      </c>
      <c r="N9648" t="str">
        <f>TEXT(SalesData[[#This Row],[Order Date]], "mmmm")</f>
        <v>April</v>
      </c>
      <c r="O9648" s="7">
        <f>IF(SalesData[Sales]=0,0,SalesData[Profit]/SalesData[Sales])</f>
        <v>0.12427154206727231</v>
      </c>
      <c r="P9648" s="8">
        <f t="shared" si="150"/>
        <v>1.1961722488038278E-4</v>
      </c>
      <c r="Q9648" t="str">
        <f>IF(SalesData[[#This Row],[Discount]]&gt;0, "Yes", "No")</f>
        <v>Yes</v>
      </c>
      <c r="R9648" t="str">
        <f>TEXT(SalesData[[#This Row],[Order Date]],"mmm-yyyy")</f>
        <v>Apr-2025</v>
      </c>
      <c r="S9648">
        <f>YEAR(SalesData[[#This Row],[Order Date]])*100 + MONTH(SalesData[[#This Row],[Order Date]])</f>
        <v>202504</v>
      </c>
    </row>
    <row r="9649" spans="1:19" x14ac:dyDescent="0.3">
      <c r="A9649" t="s">
        <v>10391</v>
      </c>
      <c r="B9649" s="3">
        <v>45777</v>
      </c>
      <c r="C9649" t="s">
        <v>10392</v>
      </c>
      <c r="D9649" t="s">
        <v>13</v>
      </c>
      <c r="E9649" t="s">
        <v>14</v>
      </c>
      <c r="F9649" t="s">
        <v>15</v>
      </c>
      <c r="G9649">
        <v>1</v>
      </c>
      <c r="H9649" s="5">
        <v>419.16</v>
      </c>
      <c r="I9649" s="5">
        <v>0.22</v>
      </c>
      <c r="J9649" s="5">
        <v>326.94479999999999</v>
      </c>
      <c r="K9649" s="5">
        <v>55.53787144003465</v>
      </c>
      <c r="L9649">
        <f>YEAR(SalesData[Order Date])</f>
        <v>2025</v>
      </c>
      <c r="M9649">
        <f>MONTH(SalesData[Order Date])</f>
        <v>4</v>
      </c>
      <c r="N9649" t="str">
        <f>TEXT(SalesData[[#This Row],[Order Date]], "mmmm")</f>
        <v>April</v>
      </c>
      <c r="O9649" s="7">
        <f>IF(SalesData[Sales]=0,0,SalesData[Profit]/SalesData[Sales])</f>
        <v>0.16986926062147081</v>
      </c>
      <c r="P9649" s="8">
        <f t="shared" si="150"/>
        <v>5.2485924229411199E-4</v>
      </c>
      <c r="Q9649" t="str">
        <f>IF(SalesData[[#This Row],[Discount]]&gt;0, "Yes", "No")</f>
        <v>Yes</v>
      </c>
      <c r="R9649" t="str">
        <f>TEXT(SalesData[[#This Row],[Order Date]],"mmm-yyyy")</f>
        <v>Apr-2025</v>
      </c>
      <c r="S9649">
        <f>YEAR(SalesData[[#This Row],[Order Date]])*100 + MONTH(SalesData[[#This Row],[Order Date]])</f>
        <v>202504</v>
      </c>
    </row>
    <row r="9650" spans="1:19" x14ac:dyDescent="0.3">
      <c r="A9650" t="s">
        <v>10399</v>
      </c>
      <c r="B9650" s="3">
        <v>45768</v>
      </c>
      <c r="C9650" t="s">
        <v>10400</v>
      </c>
      <c r="D9650" t="s">
        <v>30</v>
      </c>
      <c r="E9650" t="s">
        <v>14</v>
      </c>
      <c r="F9650" t="s">
        <v>20</v>
      </c>
      <c r="G9650">
        <v>4</v>
      </c>
      <c r="H9650" s="5">
        <v>153.52000000000001</v>
      </c>
      <c r="I9650" s="5">
        <v>0.15</v>
      </c>
      <c r="J9650" s="5">
        <v>521.96800000000007</v>
      </c>
      <c r="K9650" s="5">
        <v>37.838606288562872</v>
      </c>
      <c r="L9650">
        <f>YEAR(SalesData[Order Date])</f>
        <v>2025</v>
      </c>
      <c r="M9650">
        <f>MONTH(SalesData[Order Date])</f>
        <v>4</v>
      </c>
      <c r="N9650" t="str">
        <f>TEXT(SalesData[[#This Row],[Order Date]], "mmmm")</f>
        <v>April</v>
      </c>
      <c r="O9650" s="7">
        <f>IF(SalesData[Sales]=0,0,SalesData[Profit]/SalesData[Sales])</f>
        <v>7.2492195476663066E-2</v>
      </c>
      <c r="P9650" s="8">
        <f t="shared" si="150"/>
        <v>2.4426784783741529E-4</v>
      </c>
      <c r="Q9650" t="str">
        <f>IF(SalesData[[#This Row],[Discount]]&gt;0, "Yes", "No")</f>
        <v>Yes</v>
      </c>
      <c r="R9650" t="str">
        <f>TEXT(SalesData[[#This Row],[Order Date]],"mmm-yyyy")</f>
        <v>Apr-2025</v>
      </c>
      <c r="S9650">
        <f>YEAR(SalesData[[#This Row],[Order Date]])*100 + MONTH(SalesData[[#This Row],[Order Date]])</f>
        <v>202504</v>
      </c>
    </row>
    <row r="9651" spans="1:19" x14ac:dyDescent="0.3">
      <c r="A9651" t="s">
        <v>10476</v>
      </c>
      <c r="B9651" s="3">
        <v>45755</v>
      </c>
      <c r="C9651" t="s">
        <v>10477</v>
      </c>
      <c r="D9651" t="s">
        <v>18</v>
      </c>
      <c r="E9651" t="s">
        <v>19</v>
      </c>
      <c r="F9651" t="s">
        <v>27</v>
      </c>
      <c r="G9651">
        <v>9</v>
      </c>
      <c r="H9651" s="5">
        <v>728.48</v>
      </c>
      <c r="I9651" s="5">
        <v>0.14000000000000001</v>
      </c>
      <c r="J9651" s="5">
        <v>5638.4351999999999</v>
      </c>
      <c r="K9651" s="5">
        <v>1028.090233142771</v>
      </c>
      <c r="L9651">
        <f>YEAR(SalesData[Order Date])</f>
        <v>2025</v>
      </c>
      <c r="M9651">
        <f>MONTH(SalesData[Order Date])</f>
        <v>4</v>
      </c>
      <c r="N9651" t="str">
        <f>TEXT(SalesData[[#This Row],[Order Date]], "mmmm")</f>
        <v>April</v>
      </c>
      <c r="O9651" s="7">
        <f>IF(SalesData[Sales]=0,0,SalesData[Profit]/SalesData[Sales])</f>
        <v>0.18233609089677416</v>
      </c>
      <c r="P9651" s="8">
        <f t="shared" si="150"/>
        <v>2.1353442174878595E-5</v>
      </c>
      <c r="Q9651" t="str">
        <f>IF(SalesData[[#This Row],[Discount]]&gt;0, "Yes", "No")</f>
        <v>Yes</v>
      </c>
      <c r="R9651" t="str">
        <f>TEXT(SalesData[[#This Row],[Order Date]],"mmm-yyyy")</f>
        <v>Apr-2025</v>
      </c>
      <c r="S9651">
        <f>YEAR(SalesData[[#This Row],[Order Date]])*100 + MONTH(SalesData[[#This Row],[Order Date]])</f>
        <v>202504</v>
      </c>
    </row>
    <row r="9652" spans="1:19" x14ac:dyDescent="0.3">
      <c r="A9652" t="s">
        <v>10515</v>
      </c>
      <c r="B9652" s="3">
        <v>45757</v>
      </c>
      <c r="C9652" t="s">
        <v>5833</v>
      </c>
      <c r="D9652" t="s">
        <v>18</v>
      </c>
      <c r="E9652" t="s">
        <v>14</v>
      </c>
      <c r="F9652" t="s">
        <v>53</v>
      </c>
      <c r="G9652">
        <v>7</v>
      </c>
      <c r="H9652" s="5">
        <v>66.91</v>
      </c>
      <c r="I9652" s="5">
        <v>0.16</v>
      </c>
      <c r="J9652" s="5">
        <v>393.43079999999998</v>
      </c>
      <c r="K9652" s="5">
        <v>78.429528788245747</v>
      </c>
      <c r="L9652">
        <f>YEAR(SalesData[Order Date])</f>
        <v>2025</v>
      </c>
      <c r="M9652">
        <f>MONTH(SalesData[Order Date])</f>
        <v>4</v>
      </c>
      <c r="N9652" t="str">
        <f>TEXT(SalesData[[#This Row],[Order Date]], "mmmm")</f>
        <v>April</v>
      </c>
      <c r="O9652" s="7">
        <f>IF(SalesData[Sales]=0,0,SalesData[Profit]/SalesData[Sales])</f>
        <v>0.19934770940212548</v>
      </c>
      <c r="P9652" s="8">
        <f t="shared" si="150"/>
        <v>3.4161026538847493E-4</v>
      </c>
      <c r="Q9652" t="str">
        <f>IF(SalesData[[#This Row],[Discount]]&gt;0, "Yes", "No")</f>
        <v>Yes</v>
      </c>
      <c r="R9652" t="str">
        <f>TEXT(SalesData[[#This Row],[Order Date]],"mmm-yyyy")</f>
        <v>Apr-2025</v>
      </c>
      <c r="S9652">
        <f>YEAR(SalesData[[#This Row],[Order Date]])*100 + MONTH(SalesData[[#This Row],[Order Date]])</f>
        <v>202504</v>
      </c>
    </row>
    <row r="9653" spans="1:19" x14ac:dyDescent="0.3">
      <c r="A9653" t="s">
        <v>10567</v>
      </c>
      <c r="B9653" s="3">
        <v>45765</v>
      </c>
      <c r="C9653" t="s">
        <v>10568</v>
      </c>
      <c r="D9653" t="s">
        <v>13</v>
      </c>
      <c r="E9653" t="s">
        <v>19</v>
      </c>
      <c r="F9653" t="s">
        <v>53</v>
      </c>
      <c r="G9653">
        <v>2</v>
      </c>
      <c r="H9653" s="5">
        <v>239.94</v>
      </c>
      <c r="I9653" s="5">
        <v>0.06</v>
      </c>
      <c r="J9653" s="5">
        <v>451.0872</v>
      </c>
      <c r="K9653" s="5">
        <v>42.761977222230932</v>
      </c>
      <c r="L9653">
        <f>YEAR(SalesData[Order Date])</f>
        <v>2025</v>
      </c>
      <c r="M9653">
        <f>MONTH(SalesData[Order Date])</f>
        <v>4</v>
      </c>
      <c r="N9653" t="str">
        <f>TEXT(SalesData[[#This Row],[Order Date]], "mmmm")</f>
        <v>April</v>
      </c>
      <c r="O9653" s="7">
        <f>IF(SalesData[Sales]=0,0,SalesData[Profit]/SalesData[Sales])</f>
        <v>9.4797585083839522E-2</v>
      </c>
      <c r="P9653" s="8">
        <f t="shared" si="150"/>
        <v>1.250312578144536E-4</v>
      </c>
      <c r="Q9653" t="str">
        <f>IF(SalesData[[#This Row],[Discount]]&gt;0, "Yes", "No")</f>
        <v>Yes</v>
      </c>
      <c r="R9653" t="str">
        <f>TEXT(SalesData[[#This Row],[Order Date]],"mmm-yyyy")</f>
        <v>Apr-2025</v>
      </c>
      <c r="S9653">
        <f>YEAR(SalesData[[#This Row],[Order Date]])*100 + MONTH(SalesData[[#This Row],[Order Date]])</f>
        <v>202504</v>
      </c>
    </row>
    <row r="9654" spans="1:19" x14ac:dyDescent="0.3">
      <c r="A9654" t="s">
        <v>10608</v>
      </c>
      <c r="B9654" s="3">
        <v>45748</v>
      </c>
      <c r="C9654" t="s">
        <v>10609</v>
      </c>
      <c r="D9654" t="s">
        <v>30</v>
      </c>
      <c r="E9654" t="s">
        <v>14</v>
      </c>
      <c r="F9654" t="s">
        <v>53</v>
      </c>
      <c r="G9654">
        <v>8</v>
      </c>
      <c r="H9654" s="5">
        <v>185.45</v>
      </c>
      <c r="I9654" s="5">
        <v>0.03</v>
      </c>
      <c r="J9654" s="5">
        <v>1439.0920000000001</v>
      </c>
      <c r="K9654" s="5">
        <v>247.59034851387381</v>
      </c>
      <c r="L9654">
        <f>YEAR(SalesData[Order Date])</f>
        <v>2025</v>
      </c>
      <c r="M9654">
        <f>MONTH(SalesData[Order Date])</f>
        <v>4</v>
      </c>
      <c r="N9654" t="str">
        <f>TEXT(SalesData[[#This Row],[Order Date]], "mmmm")</f>
        <v>April</v>
      </c>
      <c r="O9654" s="7">
        <f>IF(SalesData[Sales]=0,0,SalesData[Profit]/SalesData[Sales])</f>
        <v>0.17204622672759892</v>
      </c>
      <c r="P9654" s="8">
        <f t="shared" si="150"/>
        <v>2.0221083850094367E-5</v>
      </c>
      <c r="Q9654" t="str">
        <f>IF(SalesData[[#This Row],[Discount]]&gt;0, "Yes", "No")</f>
        <v>Yes</v>
      </c>
      <c r="R9654" t="str">
        <f>TEXT(SalesData[[#This Row],[Order Date]],"mmm-yyyy")</f>
        <v>Apr-2025</v>
      </c>
      <c r="S9654">
        <f>YEAR(SalesData[[#This Row],[Order Date]])*100 + MONTH(SalesData[[#This Row],[Order Date]])</f>
        <v>202504</v>
      </c>
    </row>
    <row r="9655" spans="1:19" x14ac:dyDescent="0.3">
      <c r="A9655" t="s">
        <v>10612</v>
      </c>
      <c r="B9655" s="3">
        <v>45777</v>
      </c>
      <c r="C9655" t="s">
        <v>10613</v>
      </c>
      <c r="D9655" t="s">
        <v>23</v>
      </c>
      <c r="E9655" t="s">
        <v>14</v>
      </c>
      <c r="F9655" t="s">
        <v>15</v>
      </c>
      <c r="G9655">
        <v>2</v>
      </c>
      <c r="H9655" s="5">
        <v>295.68</v>
      </c>
      <c r="I9655" s="5">
        <v>0.02</v>
      </c>
      <c r="J9655" s="5">
        <v>579.53279999999995</v>
      </c>
      <c r="K9655" s="5">
        <v>166.27044194831731</v>
      </c>
      <c r="L9655">
        <f>YEAR(SalesData[Order Date])</f>
        <v>2025</v>
      </c>
      <c r="M9655">
        <f>MONTH(SalesData[Order Date])</f>
        <v>4</v>
      </c>
      <c r="N9655" t="str">
        <f>TEXT(SalesData[[#This Row],[Order Date]], "mmmm")</f>
        <v>April</v>
      </c>
      <c r="O9655" s="7">
        <f>IF(SalesData[Sales]=0,0,SalesData[Profit]/SalesData[Sales])</f>
        <v>0.28690428211883318</v>
      </c>
      <c r="P9655" s="8">
        <f t="shared" si="150"/>
        <v>3.382034632034632E-5</v>
      </c>
      <c r="Q9655" t="str">
        <f>IF(SalesData[[#This Row],[Discount]]&gt;0, "Yes", "No")</f>
        <v>Yes</v>
      </c>
      <c r="R9655" t="str">
        <f>TEXT(SalesData[[#This Row],[Order Date]],"mmm-yyyy")</f>
        <v>Apr-2025</v>
      </c>
      <c r="S9655">
        <f>YEAR(SalesData[[#This Row],[Order Date]])*100 + MONTH(SalesData[[#This Row],[Order Date]])</f>
        <v>202504</v>
      </c>
    </row>
    <row r="9656" spans="1:19" x14ac:dyDescent="0.3">
      <c r="A9656" t="s">
        <v>10671</v>
      </c>
      <c r="B9656" s="3">
        <v>45752</v>
      </c>
      <c r="C9656" t="s">
        <v>10672</v>
      </c>
      <c r="D9656" t="s">
        <v>30</v>
      </c>
      <c r="E9656" t="s">
        <v>26</v>
      </c>
      <c r="F9656" t="s">
        <v>53</v>
      </c>
      <c r="G9656">
        <v>3</v>
      </c>
      <c r="H9656" s="5">
        <v>298.85000000000002</v>
      </c>
      <c r="I9656" s="5">
        <v>0.14000000000000001</v>
      </c>
      <c r="J9656" s="5">
        <v>771.03300000000002</v>
      </c>
      <c r="K9656" s="5">
        <v>88.220678329973623</v>
      </c>
      <c r="L9656">
        <f>YEAR(SalesData[Order Date])</f>
        <v>2025</v>
      </c>
      <c r="M9656">
        <f>MONTH(SalesData[Order Date])</f>
        <v>4</v>
      </c>
      <c r="N9656" t="str">
        <f>TEXT(SalesData[[#This Row],[Order Date]], "mmmm")</f>
        <v>April</v>
      </c>
      <c r="O9656" s="7">
        <f>IF(SalesData[Sales]=0,0,SalesData[Profit]/SalesData[Sales])</f>
        <v>0.114418809999019</v>
      </c>
      <c r="P9656" s="8">
        <f t="shared" si="150"/>
        <v>1.5615414645028163E-4</v>
      </c>
      <c r="Q9656" t="str">
        <f>IF(SalesData[[#This Row],[Discount]]&gt;0, "Yes", "No")</f>
        <v>Yes</v>
      </c>
      <c r="R9656" t="str">
        <f>TEXT(SalesData[[#This Row],[Order Date]],"mmm-yyyy")</f>
        <v>Apr-2025</v>
      </c>
      <c r="S9656">
        <f>YEAR(SalesData[[#This Row],[Order Date]])*100 + MONTH(SalesData[[#This Row],[Order Date]])</f>
        <v>202504</v>
      </c>
    </row>
    <row r="9657" spans="1:19" x14ac:dyDescent="0.3">
      <c r="A9657" t="s">
        <v>10691</v>
      </c>
      <c r="B9657" s="3">
        <v>45767</v>
      </c>
      <c r="C9657" t="s">
        <v>10692</v>
      </c>
      <c r="D9657" t="s">
        <v>30</v>
      </c>
      <c r="E9657" t="s">
        <v>19</v>
      </c>
      <c r="F9657" t="s">
        <v>91</v>
      </c>
      <c r="G9657">
        <v>7</v>
      </c>
      <c r="H9657" s="5">
        <v>346.26</v>
      </c>
      <c r="I9657" s="5">
        <v>0.01</v>
      </c>
      <c r="J9657" s="5">
        <v>2399.581799999999</v>
      </c>
      <c r="K9657" s="5">
        <v>600.33336492570663</v>
      </c>
      <c r="L9657">
        <f>YEAR(SalesData[Order Date])</f>
        <v>2025</v>
      </c>
      <c r="M9657">
        <f>MONTH(SalesData[Order Date])</f>
        <v>4</v>
      </c>
      <c r="N9657" t="str">
        <f>TEXT(SalesData[[#This Row],[Order Date]], "mmmm")</f>
        <v>April</v>
      </c>
      <c r="O9657" s="7">
        <f>IF(SalesData[Sales]=0,0,SalesData[Profit]/SalesData[Sales])</f>
        <v>0.25018249635236728</v>
      </c>
      <c r="P9657" s="8">
        <f t="shared" si="150"/>
        <v>4.1257189065194615E-6</v>
      </c>
      <c r="Q9657" t="str">
        <f>IF(SalesData[[#This Row],[Discount]]&gt;0, "Yes", "No")</f>
        <v>Yes</v>
      </c>
      <c r="R9657" t="str">
        <f>TEXT(SalesData[[#This Row],[Order Date]],"mmm-yyyy")</f>
        <v>Apr-2025</v>
      </c>
      <c r="S9657">
        <f>YEAR(SalesData[[#This Row],[Order Date]])*100 + MONTH(SalesData[[#This Row],[Order Date]])</f>
        <v>202504</v>
      </c>
    </row>
    <row r="9658" spans="1:19" x14ac:dyDescent="0.3">
      <c r="A9658" t="s">
        <v>10762</v>
      </c>
      <c r="B9658" s="3">
        <v>45759</v>
      </c>
      <c r="C9658" t="s">
        <v>10763</v>
      </c>
      <c r="D9658" t="s">
        <v>23</v>
      </c>
      <c r="E9658" t="s">
        <v>14</v>
      </c>
      <c r="F9658" t="s">
        <v>20</v>
      </c>
      <c r="G9658">
        <v>1</v>
      </c>
      <c r="H9658" s="5">
        <v>187.44</v>
      </c>
      <c r="I9658" s="5">
        <v>0.2</v>
      </c>
      <c r="J9658" s="5">
        <v>149.952</v>
      </c>
      <c r="K9658" s="5">
        <v>13.697728554042889</v>
      </c>
      <c r="L9658">
        <f>YEAR(SalesData[Order Date])</f>
        <v>2025</v>
      </c>
      <c r="M9658">
        <f>MONTH(SalesData[Order Date])</f>
        <v>4</v>
      </c>
      <c r="N9658" t="str">
        <f>TEXT(SalesData[[#This Row],[Order Date]], "mmmm")</f>
        <v>April</v>
      </c>
      <c r="O9658" s="7">
        <f>IF(SalesData[Sales]=0,0,SalesData[Profit]/SalesData[Sales])</f>
        <v>9.1347421535177192E-2</v>
      </c>
      <c r="P9658" s="8">
        <f t="shared" si="150"/>
        <v>1.0670081092616305E-3</v>
      </c>
      <c r="Q9658" t="str">
        <f>IF(SalesData[[#This Row],[Discount]]&gt;0, "Yes", "No")</f>
        <v>Yes</v>
      </c>
      <c r="R9658" t="str">
        <f>TEXT(SalesData[[#This Row],[Order Date]],"mmm-yyyy")</f>
        <v>Apr-2025</v>
      </c>
      <c r="S9658">
        <f>YEAR(SalesData[[#This Row],[Order Date]])*100 + MONTH(SalesData[[#This Row],[Order Date]])</f>
        <v>202504</v>
      </c>
    </row>
    <row r="9659" spans="1:19" x14ac:dyDescent="0.3">
      <c r="A9659" t="s">
        <v>10764</v>
      </c>
      <c r="B9659" s="3">
        <v>45765</v>
      </c>
      <c r="C9659" t="s">
        <v>10765</v>
      </c>
      <c r="D9659" t="s">
        <v>13</v>
      </c>
      <c r="E9659" t="s">
        <v>19</v>
      </c>
      <c r="F9659" t="s">
        <v>53</v>
      </c>
      <c r="G9659">
        <v>7</v>
      </c>
      <c r="H9659" s="5">
        <v>168.86</v>
      </c>
      <c r="I9659" s="5">
        <v>0.23</v>
      </c>
      <c r="J9659" s="5">
        <v>910.15539999999999</v>
      </c>
      <c r="K9659" s="5">
        <v>119.2044281625668</v>
      </c>
      <c r="L9659">
        <f>YEAR(SalesData[Order Date])</f>
        <v>2025</v>
      </c>
      <c r="M9659">
        <f>MONTH(SalesData[Order Date])</f>
        <v>4</v>
      </c>
      <c r="N9659" t="str">
        <f>TEXT(SalesData[[#This Row],[Order Date]], "mmmm")</f>
        <v>April</v>
      </c>
      <c r="O9659" s="7">
        <f>IF(SalesData[Sales]=0,0,SalesData[Profit]/SalesData[Sales])</f>
        <v>0.13097151119750189</v>
      </c>
      <c r="P9659" s="8">
        <f t="shared" si="150"/>
        <v>1.9458215597028817E-4</v>
      </c>
      <c r="Q9659" t="str">
        <f>IF(SalesData[[#This Row],[Discount]]&gt;0, "Yes", "No")</f>
        <v>Yes</v>
      </c>
      <c r="R9659" t="str">
        <f>TEXT(SalesData[[#This Row],[Order Date]],"mmm-yyyy")</f>
        <v>Apr-2025</v>
      </c>
      <c r="S9659">
        <f>YEAR(SalesData[[#This Row],[Order Date]])*100 + MONTH(SalesData[[#This Row],[Order Date]])</f>
        <v>202504</v>
      </c>
    </row>
    <row r="9660" spans="1:19" x14ac:dyDescent="0.3">
      <c r="A9660" t="s">
        <v>10818</v>
      </c>
      <c r="B9660" s="3">
        <v>45762</v>
      </c>
      <c r="C9660" t="s">
        <v>10819</v>
      </c>
      <c r="D9660" t="s">
        <v>13</v>
      </c>
      <c r="E9660" t="s">
        <v>14</v>
      </c>
      <c r="F9660" t="s">
        <v>20</v>
      </c>
      <c r="G9660">
        <v>9</v>
      </c>
      <c r="H9660" s="5">
        <v>608.95000000000005</v>
      </c>
      <c r="I9660" s="5">
        <v>0.12</v>
      </c>
      <c r="J9660" s="5">
        <v>4822.884</v>
      </c>
      <c r="K9660" s="5">
        <v>703.94522900582672</v>
      </c>
      <c r="L9660">
        <f>YEAR(SalesData[Order Date])</f>
        <v>2025</v>
      </c>
      <c r="M9660">
        <f>MONTH(SalesData[Order Date])</f>
        <v>4</v>
      </c>
      <c r="N9660" t="str">
        <f>TEXT(SalesData[[#This Row],[Order Date]], "mmmm")</f>
        <v>April</v>
      </c>
      <c r="O9660" s="7">
        <f>IF(SalesData[Sales]=0,0,SalesData[Profit]/SalesData[Sales])</f>
        <v>0.14595939462898688</v>
      </c>
      <c r="P9660" s="8">
        <f t="shared" si="150"/>
        <v>2.1895612666611925E-5</v>
      </c>
      <c r="Q9660" t="str">
        <f>IF(SalesData[[#This Row],[Discount]]&gt;0, "Yes", "No")</f>
        <v>Yes</v>
      </c>
      <c r="R9660" t="str">
        <f>TEXT(SalesData[[#This Row],[Order Date]],"mmm-yyyy")</f>
        <v>Apr-2025</v>
      </c>
      <c r="S9660">
        <f>YEAR(SalesData[[#This Row],[Order Date]])*100 + MONTH(SalesData[[#This Row],[Order Date]])</f>
        <v>202504</v>
      </c>
    </row>
    <row r="9661" spans="1:19" x14ac:dyDescent="0.3">
      <c r="A9661" t="s">
        <v>10855</v>
      </c>
      <c r="B9661" s="3">
        <v>45757</v>
      </c>
      <c r="C9661" t="s">
        <v>10856</v>
      </c>
      <c r="D9661" t="s">
        <v>18</v>
      </c>
      <c r="E9661" t="s">
        <v>26</v>
      </c>
      <c r="F9661" t="s">
        <v>15</v>
      </c>
      <c r="G9661">
        <v>1</v>
      </c>
      <c r="H9661" s="5">
        <v>707.78</v>
      </c>
      <c r="I9661" s="5">
        <v>0.26</v>
      </c>
      <c r="J9661" s="5">
        <v>523.75720000000001</v>
      </c>
      <c r="K9661" s="5">
        <v>31.6968187952383</v>
      </c>
      <c r="L9661">
        <f>YEAR(SalesData[Order Date])</f>
        <v>2025</v>
      </c>
      <c r="M9661">
        <f>MONTH(SalesData[Order Date])</f>
        <v>4</v>
      </c>
      <c r="N9661" t="str">
        <f>TEXT(SalesData[[#This Row],[Order Date]], "mmmm")</f>
        <v>April</v>
      </c>
      <c r="O9661" s="7">
        <f>IF(SalesData[Sales]=0,0,SalesData[Profit]/SalesData[Sales])</f>
        <v>6.0518153822493134E-2</v>
      </c>
      <c r="P9661" s="8">
        <f t="shared" si="150"/>
        <v>3.6734578541354663E-4</v>
      </c>
      <c r="Q9661" t="str">
        <f>IF(SalesData[[#This Row],[Discount]]&gt;0, "Yes", "No")</f>
        <v>Yes</v>
      </c>
      <c r="R9661" t="str">
        <f>TEXT(SalesData[[#This Row],[Order Date]],"mmm-yyyy")</f>
        <v>Apr-2025</v>
      </c>
      <c r="S9661">
        <f>YEAR(SalesData[[#This Row],[Order Date]])*100 + MONTH(SalesData[[#This Row],[Order Date]])</f>
        <v>202504</v>
      </c>
    </row>
    <row r="9662" spans="1:19" x14ac:dyDescent="0.3">
      <c r="A9662" t="s">
        <v>10857</v>
      </c>
      <c r="B9662" s="3">
        <v>45749</v>
      </c>
      <c r="C9662" t="s">
        <v>10858</v>
      </c>
      <c r="D9662" t="s">
        <v>30</v>
      </c>
      <c r="E9662" t="s">
        <v>26</v>
      </c>
      <c r="F9662" t="s">
        <v>34</v>
      </c>
      <c r="G9662">
        <v>4</v>
      </c>
      <c r="H9662" s="5">
        <v>592.49</v>
      </c>
      <c r="I9662" s="5">
        <v>0.21</v>
      </c>
      <c r="J9662" s="5">
        <v>1872.2683999999999</v>
      </c>
      <c r="K9662" s="5">
        <v>297.43152440031162</v>
      </c>
      <c r="L9662">
        <f>YEAR(SalesData[Order Date])</f>
        <v>2025</v>
      </c>
      <c r="M9662">
        <f>MONTH(SalesData[Order Date])</f>
        <v>4</v>
      </c>
      <c r="N9662" t="str">
        <f>TEXT(SalesData[[#This Row],[Order Date]], "mmmm")</f>
        <v>April</v>
      </c>
      <c r="O9662" s="7">
        <f>IF(SalesData[Sales]=0,0,SalesData[Profit]/SalesData[Sales])</f>
        <v>0.15886158437556902</v>
      </c>
      <c r="P9662" s="8">
        <f t="shared" si="150"/>
        <v>8.8609090448783938E-5</v>
      </c>
      <c r="Q9662" t="str">
        <f>IF(SalesData[[#This Row],[Discount]]&gt;0, "Yes", "No")</f>
        <v>Yes</v>
      </c>
      <c r="R9662" t="str">
        <f>TEXT(SalesData[[#This Row],[Order Date]],"mmm-yyyy")</f>
        <v>Apr-2025</v>
      </c>
      <c r="S9662">
        <f>YEAR(SalesData[[#This Row],[Order Date]])*100 + MONTH(SalesData[[#This Row],[Order Date]])</f>
        <v>202504</v>
      </c>
    </row>
    <row r="9663" spans="1:19" x14ac:dyDescent="0.3">
      <c r="A9663" t="s">
        <v>10904</v>
      </c>
      <c r="B9663" s="3">
        <v>45777</v>
      </c>
      <c r="C9663" t="s">
        <v>10905</v>
      </c>
      <c r="D9663" t="s">
        <v>13</v>
      </c>
      <c r="E9663" t="s">
        <v>26</v>
      </c>
      <c r="F9663" t="s">
        <v>15</v>
      </c>
      <c r="G9663">
        <v>9</v>
      </c>
      <c r="H9663" s="5">
        <v>237.4</v>
      </c>
      <c r="I9663" s="5">
        <v>0.14000000000000001</v>
      </c>
      <c r="J9663" s="5">
        <v>1837.4760000000001</v>
      </c>
      <c r="K9663" s="5">
        <v>367.95510742020582</v>
      </c>
      <c r="L9663">
        <f>YEAR(SalesData[Order Date])</f>
        <v>2025</v>
      </c>
      <c r="M9663">
        <f>MONTH(SalesData[Order Date])</f>
        <v>4</v>
      </c>
      <c r="N9663" t="str">
        <f>TEXT(SalesData[[#This Row],[Order Date]], "mmmm")</f>
        <v>April</v>
      </c>
      <c r="O9663" s="7">
        <f>IF(SalesData[Sales]=0,0,SalesData[Profit]/SalesData[Sales])</f>
        <v>0.20025029302162631</v>
      </c>
      <c r="P9663" s="8">
        <f t="shared" si="150"/>
        <v>6.5524665356173374E-5</v>
      </c>
      <c r="Q9663" t="str">
        <f>IF(SalesData[[#This Row],[Discount]]&gt;0, "Yes", "No")</f>
        <v>Yes</v>
      </c>
      <c r="R9663" t="str">
        <f>TEXT(SalesData[[#This Row],[Order Date]],"mmm-yyyy")</f>
        <v>Apr-2025</v>
      </c>
      <c r="S9663">
        <f>YEAR(SalesData[[#This Row],[Order Date]])*100 + MONTH(SalesData[[#This Row],[Order Date]])</f>
        <v>202504</v>
      </c>
    </row>
    <row r="9664" spans="1:19" x14ac:dyDescent="0.3">
      <c r="A9664" t="s">
        <v>10937</v>
      </c>
      <c r="B9664" s="3">
        <v>45762</v>
      </c>
      <c r="C9664" t="s">
        <v>10938</v>
      </c>
      <c r="D9664" t="s">
        <v>23</v>
      </c>
      <c r="E9664" t="s">
        <v>26</v>
      </c>
      <c r="F9664" t="s">
        <v>91</v>
      </c>
      <c r="G9664">
        <v>3</v>
      </c>
      <c r="H9664" s="5">
        <v>937.05</v>
      </c>
      <c r="I9664" s="5">
        <v>0.24</v>
      </c>
      <c r="J9664" s="5">
        <v>2136.4740000000002</v>
      </c>
      <c r="K9664" s="5">
        <v>361.49441165835981</v>
      </c>
      <c r="L9664">
        <f>YEAR(SalesData[Order Date])</f>
        <v>2025</v>
      </c>
      <c r="M9664">
        <f>MONTH(SalesData[Order Date])</f>
        <v>4</v>
      </c>
      <c r="N9664" t="str">
        <f>TEXT(SalesData[[#This Row],[Order Date]], "mmmm")</f>
        <v>April</v>
      </c>
      <c r="O9664" s="7">
        <f>IF(SalesData[Sales]=0,0,SalesData[Profit]/SalesData[Sales])</f>
        <v>0.16920140926515359</v>
      </c>
      <c r="P9664" s="8">
        <f t="shared" si="150"/>
        <v>8.5374313003575057E-5</v>
      </c>
      <c r="Q9664" t="str">
        <f>IF(SalesData[[#This Row],[Discount]]&gt;0, "Yes", "No")</f>
        <v>Yes</v>
      </c>
      <c r="R9664" t="str">
        <f>TEXT(SalesData[[#This Row],[Order Date]],"mmm-yyyy")</f>
        <v>Apr-2025</v>
      </c>
      <c r="S9664">
        <f>YEAR(SalesData[[#This Row],[Order Date]])*100 + MONTH(SalesData[[#This Row],[Order Date]])</f>
        <v>202504</v>
      </c>
    </row>
    <row r="9665" spans="1:19" x14ac:dyDescent="0.3">
      <c r="A9665" t="s">
        <v>11042</v>
      </c>
      <c r="B9665" s="3">
        <v>45777</v>
      </c>
      <c r="C9665" t="s">
        <v>11043</v>
      </c>
      <c r="D9665" t="s">
        <v>30</v>
      </c>
      <c r="E9665" t="s">
        <v>26</v>
      </c>
      <c r="F9665" t="s">
        <v>31</v>
      </c>
      <c r="G9665">
        <v>6</v>
      </c>
      <c r="H9665" s="5">
        <v>294.47000000000003</v>
      </c>
      <c r="I9665" s="5">
        <v>0.23</v>
      </c>
      <c r="J9665" s="5">
        <v>1360.4513999999999</v>
      </c>
      <c r="K9665" s="5">
        <v>89.750680925020134</v>
      </c>
      <c r="L9665">
        <f>YEAR(SalesData[Order Date])</f>
        <v>2025</v>
      </c>
      <c r="M9665">
        <f>MONTH(SalesData[Order Date])</f>
        <v>4</v>
      </c>
      <c r="N9665" t="str">
        <f>TEXT(SalesData[[#This Row],[Order Date]], "mmmm")</f>
        <v>April</v>
      </c>
      <c r="O9665" s="7">
        <f>IF(SalesData[Sales]=0,0,SalesData[Profit]/SalesData[Sales])</f>
        <v>6.5971251104611411E-2</v>
      </c>
      <c r="P9665" s="8">
        <f t="shared" si="150"/>
        <v>1.3017738083109768E-4</v>
      </c>
      <c r="Q9665" t="str">
        <f>IF(SalesData[[#This Row],[Discount]]&gt;0, "Yes", "No")</f>
        <v>Yes</v>
      </c>
      <c r="R9665" t="str">
        <f>TEXT(SalesData[[#This Row],[Order Date]],"mmm-yyyy")</f>
        <v>Apr-2025</v>
      </c>
      <c r="S9665">
        <f>YEAR(SalesData[[#This Row],[Order Date]])*100 + MONTH(SalesData[[#This Row],[Order Date]])</f>
        <v>202504</v>
      </c>
    </row>
    <row r="9666" spans="1:19" x14ac:dyDescent="0.3">
      <c r="A9666" t="s">
        <v>11048</v>
      </c>
      <c r="B9666" s="3">
        <v>45766</v>
      </c>
      <c r="C9666" t="s">
        <v>11049</v>
      </c>
      <c r="D9666" t="s">
        <v>18</v>
      </c>
      <c r="E9666" t="s">
        <v>26</v>
      </c>
      <c r="F9666" t="s">
        <v>62</v>
      </c>
      <c r="G9666">
        <v>7</v>
      </c>
      <c r="H9666" s="5">
        <v>506.89</v>
      </c>
      <c r="I9666" s="5">
        <v>0.18</v>
      </c>
      <c r="J9666" s="5">
        <v>2909.5486000000001</v>
      </c>
      <c r="K9666" s="5">
        <v>308.47592315991221</v>
      </c>
      <c r="L9666">
        <f>YEAR(SalesData[Order Date])</f>
        <v>2025</v>
      </c>
      <c r="M9666">
        <f>MONTH(SalesData[Order Date])</f>
        <v>4</v>
      </c>
      <c r="N9666" t="str">
        <f>TEXT(SalesData[[#This Row],[Order Date]], "mmmm")</f>
        <v>April</v>
      </c>
      <c r="O9666" s="7">
        <f>IF(SalesData[Sales]=0,0,SalesData[Profit]/SalesData[Sales])</f>
        <v>0.1060219180253295</v>
      </c>
      <c r="P9666" s="8">
        <f t="shared" ref="P9666:P9729" si="151">IF(H:H*G:G=0, 0, (I:I/(H:H*G:G)))</f>
        <v>5.07295186614171E-5</v>
      </c>
      <c r="Q9666" t="str">
        <f>IF(SalesData[[#This Row],[Discount]]&gt;0, "Yes", "No")</f>
        <v>Yes</v>
      </c>
      <c r="R9666" t="str">
        <f>TEXT(SalesData[[#This Row],[Order Date]],"mmm-yyyy")</f>
        <v>Apr-2025</v>
      </c>
      <c r="S9666">
        <f>YEAR(SalesData[[#This Row],[Order Date]])*100 + MONTH(SalesData[[#This Row],[Order Date]])</f>
        <v>202504</v>
      </c>
    </row>
    <row r="9667" spans="1:19" x14ac:dyDescent="0.3">
      <c r="A9667" t="s">
        <v>11063</v>
      </c>
      <c r="B9667" s="3">
        <v>45756</v>
      </c>
      <c r="C9667" t="s">
        <v>11064</v>
      </c>
      <c r="D9667" t="s">
        <v>18</v>
      </c>
      <c r="E9667" t="s">
        <v>19</v>
      </c>
      <c r="F9667" t="s">
        <v>34</v>
      </c>
      <c r="G9667">
        <v>9</v>
      </c>
      <c r="H9667" s="5">
        <v>400.17</v>
      </c>
      <c r="I9667" s="5">
        <v>0.22</v>
      </c>
      <c r="J9667" s="5">
        <v>2809.1934000000001</v>
      </c>
      <c r="K9667" s="5">
        <v>505.4415090561975</v>
      </c>
      <c r="L9667">
        <f>YEAR(SalesData[Order Date])</f>
        <v>2025</v>
      </c>
      <c r="M9667">
        <f>MONTH(SalesData[Order Date])</f>
        <v>4</v>
      </c>
      <c r="N9667" t="str">
        <f>TEXT(SalesData[[#This Row],[Order Date]], "mmmm")</f>
        <v>April</v>
      </c>
      <c r="O9667" s="7">
        <f>IF(SalesData[Sales]=0,0,SalesData[Profit]/SalesData[Sales])</f>
        <v>0.17992406968356023</v>
      </c>
      <c r="P9667" s="8">
        <f t="shared" si="151"/>
        <v>6.1085149922394095E-5</v>
      </c>
      <c r="Q9667" t="str">
        <f>IF(SalesData[[#This Row],[Discount]]&gt;0, "Yes", "No")</f>
        <v>Yes</v>
      </c>
      <c r="R9667" t="str">
        <f>TEXT(SalesData[[#This Row],[Order Date]],"mmm-yyyy")</f>
        <v>Apr-2025</v>
      </c>
      <c r="S9667">
        <f>YEAR(SalesData[[#This Row],[Order Date]])*100 + MONTH(SalesData[[#This Row],[Order Date]])</f>
        <v>202504</v>
      </c>
    </row>
    <row r="9668" spans="1:19" x14ac:dyDescent="0.3">
      <c r="A9668" t="s">
        <v>11071</v>
      </c>
      <c r="B9668" s="3">
        <v>45775</v>
      </c>
      <c r="C9668" t="s">
        <v>11072</v>
      </c>
      <c r="D9668" t="s">
        <v>30</v>
      </c>
      <c r="E9668" t="s">
        <v>19</v>
      </c>
      <c r="F9668" t="s">
        <v>20</v>
      </c>
      <c r="G9668">
        <v>7</v>
      </c>
      <c r="H9668" s="5">
        <v>155.11000000000001</v>
      </c>
      <c r="I9668" s="5">
        <v>0.04</v>
      </c>
      <c r="J9668" s="5">
        <v>1042.3391999999999</v>
      </c>
      <c r="K9668" s="5">
        <v>284.01922328355403</v>
      </c>
      <c r="L9668">
        <f>YEAR(SalesData[Order Date])</f>
        <v>2025</v>
      </c>
      <c r="M9668">
        <f>MONTH(SalesData[Order Date])</f>
        <v>4</v>
      </c>
      <c r="N9668" t="str">
        <f>TEXT(SalesData[[#This Row],[Order Date]], "mmmm")</f>
        <v>April</v>
      </c>
      <c r="O9668" s="7">
        <f>IF(SalesData[Sales]=0,0,SalesData[Profit]/SalesData[Sales])</f>
        <v>0.27248253091081487</v>
      </c>
      <c r="P9668" s="8">
        <f t="shared" si="151"/>
        <v>3.6840214778452157E-5</v>
      </c>
      <c r="Q9668" t="str">
        <f>IF(SalesData[[#This Row],[Discount]]&gt;0, "Yes", "No")</f>
        <v>Yes</v>
      </c>
      <c r="R9668" t="str">
        <f>TEXT(SalesData[[#This Row],[Order Date]],"mmm-yyyy")</f>
        <v>Apr-2025</v>
      </c>
      <c r="S9668">
        <f>YEAR(SalesData[[#This Row],[Order Date]])*100 + MONTH(SalesData[[#This Row],[Order Date]])</f>
        <v>202504</v>
      </c>
    </row>
    <row r="9669" spans="1:19" x14ac:dyDescent="0.3">
      <c r="A9669" t="s">
        <v>11103</v>
      </c>
      <c r="B9669" s="3">
        <v>45763</v>
      </c>
      <c r="C9669" t="s">
        <v>11104</v>
      </c>
      <c r="D9669" t="s">
        <v>18</v>
      </c>
      <c r="E9669" t="s">
        <v>19</v>
      </c>
      <c r="F9669" t="s">
        <v>91</v>
      </c>
      <c r="G9669">
        <v>6</v>
      </c>
      <c r="H9669" s="5">
        <v>538.30999999999995</v>
      </c>
      <c r="I9669" s="5">
        <v>0.28999999999999998</v>
      </c>
      <c r="J9669" s="5">
        <v>2293.2006000000001</v>
      </c>
      <c r="K9669" s="5">
        <v>289.02736958219748</v>
      </c>
      <c r="L9669">
        <f>YEAR(SalesData[Order Date])</f>
        <v>2025</v>
      </c>
      <c r="M9669">
        <f>MONTH(SalesData[Order Date])</f>
        <v>4</v>
      </c>
      <c r="N9669" t="str">
        <f>TEXT(SalesData[[#This Row],[Order Date]], "mmmm")</f>
        <v>April</v>
      </c>
      <c r="O9669" s="7">
        <f>IF(SalesData[Sales]=0,0,SalesData[Profit]/SalesData[Sales])</f>
        <v>0.12603667101002741</v>
      </c>
      <c r="P9669" s="8">
        <f t="shared" si="151"/>
        <v>8.9787173437857988E-5</v>
      </c>
      <c r="Q9669" t="str">
        <f>IF(SalesData[[#This Row],[Discount]]&gt;0, "Yes", "No")</f>
        <v>Yes</v>
      </c>
      <c r="R9669" t="str">
        <f>TEXT(SalesData[[#This Row],[Order Date]],"mmm-yyyy")</f>
        <v>Apr-2025</v>
      </c>
      <c r="S9669">
        <f>YEAR(SalesData[[#This Row],[Order Date]])*100 + MONTH(SalesData[[#This Row],[Order Date]])</f>
        <v>202504</v>
      </c>
    </row>
    <row r="9670" spans="1:19" x14ac:dyDescent="0.3">
      <c r="A9670" t="s">
        <v>11147</v>
      </c>
      <c r="B9670" s="3">
        <v>45764</v>
      </c>
      <c r="C9670" t="s">
        <v>11148</v>
      </c>
      <c r="D9670" t="s">
        <v>30</v>
      </c>
      <c r="E9670" t="s">
        <v>14</v>
      </c>
      <c r="F9670" t="s">
        <v>91</v>
      </c>
      <c r="G9670">
        <v>3</v>
      </c>
      <c r="H9670" s="5">
        <v>374.17</v>
      </c>
      <c r="I9670" s="5">
        <v>0.02</v>
      </c>
      <c r="J9670" s="5">
        <v>1100.0598</v>
      </c>
      <c r="K9670" s="5">
        <v>156.8076006699178</v>
      </c>
      <c r="L9670">
        <f>YEAR(SalesData[Order Date])</f>
        <v>2025</v>
      </c>
      <c r="M9670">
        <f>MONTH(SalesData[Order Date])</f>
        <v>4</v>
      </c>
      <c r="N9670" t="str">
        <f>TEXT(SalesData[[#This Row],[Order Date]], "mmmm")</f>
        <v>April</v>
      </c>
      <c r="O9670" s="7">
        <f>IF(SalesData[Sales]=0,0,SalesData[Profit]/SalesData[Sales])</f>
        <v>0.14254461500176427</v>
      </c>
      <c r="P9670" s="8">
        <f t="shared" si="151"/>
        <v>1.7817213209681873E-5</v>
      </c>
      <c r="Q9670" t="str">
        <f>IF(SalesData[[#This Row],[Discount]]&gt;0, "Yes", "No")</f>
        <v>Yes</v>
      </c>
      <c r="R9670" t="str">
        <f>TEXT(SalesData[[#This Row],[Order Date]],"mmm-yyyy")</f>
        <v>Apr-2025</v>
      </c>
      <c r="S9670">
        <f>YEAR(SalesData[[#This Row],[Order Date]])*100 + MONTH(SalesData[[#This Row],[Order Date]])</f>
        <v>202504</v>
      </c>
    </row>
    <row r="9671" spans="1:19" x14ac:dyDescent="0.3">
      <c r="A9671" t="s">
        <v>11216</v>
      </c>
      <c r="B9671" s="3">
        <v>45769</v>
      </c>
      <c r="C9671" t="s">
        <v>6489</v>
      </c>
      <c r="D9671" t="s">
        <v>18</v>
      </c>
      <c r="E9671" t="s">
        <v>26</v>
      </c>
      <c r="F9671" t="s">
        <v>20</v>
      </c>
      <c r="G9671">
        <v>7</v>
      </c>
      <c r="H9671" s="5">
        <v>575.09</v>
      </c>
      <c r="I9671" s="5">
        <v>0.17</v>
      </c>
      <c r="J9671" s="5">
        <v>3341.2728999999999</v>
      </c>
      <c r="K9671" s="5">
        <v>807.48946426815314</v>
      </c>
      <c r="L9671">
        <f>YEAR(SalesData[Order Date])</f>
        <v>2025</v>
      </c>
      <c r="M9671">
        <f>MONTH(SalesData[Order Date])</f>
        <v>4</v>
      </c>
      <c r="N9671" t="str">
        <f>TEXT(SalesData[[#This Row],[Order Date]], "mmmm")</f>
        <v>April</v>
      </c>
      <c r="O9671" s="7">
        <f>IF(SalesData[Sales]=0,0,SalesData[Profit]/SalesData[Sales])</f>
        <v>0.24167120987577911</v>
      </c>
      <c r="P9671" s="8">
        <f t="shared" si="151"/>
        <v>4.22294150232386E-5</v>
      </c>
      <c r="Q9671" t="str">
        <f>IF(SalesData[[#This Row],[Discount]]&gt;0, "Yes", "No")</f>
        <v>Yes</v>
      </c>
      <c r="R9671" t="str">
        <f>TEXT(SalesData[[#This Row],[Order Date]],"mmm-yyyy")</f>
        <v>Apr-2025</v>
      </c>
      <c r="S9671">
        <f>YEAR(SalesData[[#This Row],[Order Date]])*100 + MONTH(SalesData[[#This Row],[Order Date]])</f>
        <v>202504</v>
      </c>
    </row>
    <row r="9672" spans="1:19" x14ac:dyDescent="0.3">
      <c r="A9672" t="s">
        <v>11258</v>
      </c>
      <c r="B9672" s="3">
        <v>45757</v>
      </c>
      <c r="C9672" t="s">
        <v>11259</v>
      </c>
      <c r="D9672" t="s">
        <v>18</v>
      </c>
      <c r="E9672" t="s">
        <v>19</v>
      </c>
      <c r="F9672" t="s">
        <v>15</v>
      </c>
      <c r="G9672">
        <v>9</v>
      </c>
      <c r="H9672" s="5">
        <v>265.98</v>
      </c>
      <c r="I9672" s="5">
        <v>0.04</v>
      </c>
      <c r="J9672" s="5">
        <v>2298.0672</v>
      </c>
      <c r="K9672" s="5">
        <v>545.3861971825894</v>
      </c>
      <c r="L9672">
        <f>YEAR(SalesData[Order Date])</f>
        <v>2025</v>
      </c>
      <c r="M9672">
        <f>MONTH(SalesData[Order Date])</f>
        <v>4</v>
      </c>
      <c r="N9672" t="str">
        <f>TEXT(SalesData[[#This Row],[Order Date]], "mmmm")</f>
        <v>April</v>
      </c>
      <c r="O9672" s="7">
        <f>IF(SalesData[Sales]=0,0,SalesData[Profit]/SalesData[Sales])</f>
        <v>0.2373238681543296</v>
      </c>
      <c r="P9672" s="8">
        <f t="shared" si="151"/>
        <v>1.6709694129048967E-5</v>
      </c>
      <c r="Q9672" t="str">
        <f>IF(SalesData[[#This Row],[Discount]]&gt;0, "Yes", "No")</f>
        <v>Yes</v>
      </c>
      <c r="R9672" t="str">
        <f>TEXT(SalesData[[#This Row],[Order Date]],"mmm-yyyy")</f>
        <v>Apr-2025</v>
      </c>
      <c r="S9672">
        <f>YEAR(SalesData[[#This Row],[Order Date]])*100 + MONTH(SalesData[[#This Row],[Order Date]])</f>
        <v>202504</v>
      </c>
    </row>
    <row r="9673" spans="1:19" x14ac:dyDescent="0.3">
      <c r="A9673" t="s">
        <v>11313</v>
      </c>
      <c r="B9673" s="3">
        <v>45748</v>
      </c>
      <c r="C9673" t="s">
        <v>11314</v>
      </c>
      <c r="D9673" t="s">
        <v>23</v>
      </c>
      <c r="E9673" t="s">
        <v>14</v>
      </c>
      <c r="F9673" t="s">
        <v>27</v>
      </c>
      <c r="G9673">
        <v>4</v>
      </c>
      <c r="H9673" s="5">
        <v>651.19000000000005</v>
      </c>
      <c r="I9673" s="5">
        <v>0.28000000000000003</v>
      </c>
      <c r="J9673" s="5">
        <v>1875.4272000000001</v>
      </c>
      <c r="K9673" s="5">
        <v>457.66727788646341</v>
      </c>
      <c r="L9673">
        <f>YEAR(SalesData[Order Date])</f>
        <v>2025</v>
      </c>
      <c r="M9673">
        <f>MONTH(SalesData[Order Date])</f>
        <v>4</v>
      </c>
      <c r="N9673" t="str">
        <f>TEXT(SalesData[[#This Row],[Order Date]], "mmmm")</f>
        <v>April</v>
      </c>
      <c r="O9673" s="7">
        <f>IF(SalesData[Sales]=0,0,SalesData[Profit]/SalesData[Sales])</f>
        <v>0.24403361425410883</v>
      </c>
      <c r="P9673" s="8">
        <f t="shared" si="151"/>
        <v>1.0749550822340638E-4</v>
      </c>
      <c r="Q9673" t="str">
        <f>IF(SalesData[[#This Row],[Discount]]&gt;0, "Yes", "No")</f>
        <v>Yes</v>
      </c>
      <c r="R9673" t="str">
        <f>TEXT(SalesData[[#This Row],[Order Date]],"mmm-yyyy")</f>
        <v>Apr-2025</v>
      </c>
      <c r="S9673">
        <f>YEAR(SalesData[[#This Row],[Order Date]])*100 + MONTH(SalesData[[#This Row],[Order Date]])</f>
        <v>202504</v>
      </c>
    </row>
    <row r="9674" spans="1:19" x14ac:dyDescent="0.3">
      <c r="A9674" t="s">
        <v>11330</v>
      </c>
      <c r="B9674" s="3">
        <v>45766</v>
      </c>
      <c r="C9674" t="s">
        <v>11331</v>
      </c>
      <c r="D9674" t="s">
        <v>18</v>
      </c>
      <c r="E9674" t="s">
        <v>14</v>
      </c>
      <c r="F9674" t="s">
        <v>53</v>
      </c>
      <c r="G9674">
        <v>8</v>
      </c>
      <c r="H9674" s="5">
        <v>152.94</v>
      </c>
      <c r="I9674" s="5">
        <v>0.11</v>
      </c>
      <c r="J9674" s="5">
        <v>1088.9328</v>
      </c>
      <c r="K9674" s="5">
        <v>94.887066323814381</v>
      </c>
      <c r="L9674">
        <f>YEAR(SalesData[Order Date])</f>
        <v>2025</v>
      </c>
      <c r="M9674">
        <f>MONTH(SalesData[Order Date])</f>
        <v>4</v>
      </c>
      <c r="N9674" t="str">
        <f>TEXT(SalesData[[#This Row],[Order Date]], "mmmm")</f>
        <v>April</v>
      </c>
      <c r="O9674" s="7">
        <f>IF(SalesData[Sales]=0,0,SalesData[Profit]/SalesData[Sales])</f>
        <v>8.713766939871255E-2</v>
      </c>
      <c r="P9674" s="8">
        <f t="shared" si="151"/>
        <v>8.9904537727213287E-5</v>
      </c>
      <c r="Q9674" t="str">
        <f>IF(SalesData[[#This Row],[Discount]]&gt;0, "Yes", "No")</f>
        <v>Yes</v>
      </c>
      <c r="R9674" t="str">
        <f>TEXT(SalesData[[#This Row],[Order Date]],"mmm-yyyy")</f>
        <v>Apr-2025</v>
      </c>
      <c r="S9674">
        <f>YEAR(SalesData[[#This Row],[Order Date]])*100 + MONTH(SalesData[[#This Row],[Order Date]])</f>
        <v>202504</v>
      </c>
    </row>
    <row r="9675" spans="1:19" x14ac:dyDescent="0.3">
      <c r="A9675" t="s">
        <v>11366</v>
      </c>
      <c r="B9675" s="3">
        <v>45771</v>
      </c>
      <c r="C9675" t="s">
        <v>11367</v>
      </c>
      <c r="D9675" t="s">
        <v>18</v>
      </c>
      <c r="E9675" t="s">
        <v>26</v>
      </c>
      <c r="F9675" t="s">
        <v>31</v>
      </c>
      <c r="G9675">
        <v>9</v>
      </c>
      <c r="H9675" s="5">
        <v>259.61</v>
      </c>
      <c r="I9675" s="5">
        <v>0.22</v>
      </c>
      <c r="J9675" s="5">
        <v>1822.4621999999999</v>
      </c>
      <c r="K9675" s="5">
        <v>451.57006697188888</v>
      </c>
      <c r="L9675">
        <f>YEAR(SalesData[Order Date])</f>
        <v>2025</v>
      </c>
      <c r="M9675">
        <f>MONTH(SalesData[Order Date])</f>
        <v>4</v>
      </c>
      <c r="N9675" t="str">
        <f>TEXT(SalesData[[#This Row],[Order Date]], "mmmm")</f>
        <v>April</v>
      </c>
      <c r="O9675" s="7">
        <f>IF(SalesData[Sales]=0,0,SalesData[Profit]/SalesData[Sales])</f>
        <v>0.24778021018591712</v>
      </c>
      <c r="P9675" s="8">
        <f t="shared" si="151"/>
        <v>9.4158331514365562E-5</v>
      </c>
      <c r="Q9675" t="str">
        <f>IF(SalesData[[#This Row],[Discount]]&gt;0, "Yes", "No")</f>
        <v>Yes</v>
      </c>
      <c r="R9675" t="str">
        <f>TEXT(SalesData[[#This Row],[Order Date]],"mmm-yyyy")</f>
        <v>Apr-2025</v>
      </c>
      <c r="S9675">
        <f>YEAR(SalesData[[#This Row],[Order Date]])*100 + MONTH(SalesData[[#This Row],[Order Date]])</f>
        <v>202504</v>
      </c>
    </row>
    <row r="9676" spans="1:19" x14ac:dyDescent="0.3">
      <c r="A9676" t="s">
        <v>11379</v>
      </c>
      <c r="B9676" s="3">
        <v>45757</v>
      </c>
      <c r="C9676" t="s">
        <v>11380</v>
      </c>
      <c r="D9676" t="s">
        <v>30</v>
      </c>
      <c r="E9676" t="s">
        <v>14</v>
      </c>
      <c r="F9676" t="s">
        <v>20</v>
      </c>
      <c r="G9676">
        <v>3</v>
      </c>
      <c r="H9676" s="5">
        <v>807.78</v>
      </c>
      <c r="I9676" s="5">
        <v>0.19</v>
      </c>
      <c r="J9676" s="5">
        <v>1962.9054000000001</v>
      </c>
      <c r="K9676" s="5">
        <v>442.88020296957382</v>
      </c>
      <c r="L9676">
        <f>YEAR(SalesData[Order Date])</f>
        <v>2025</v>
      </c>
      <c r="M9676">
        <f>MONTH(SalesData[Order Date])</f>
        <v>4</v>
      </c>
      <c r="N9676" t="str">
        <f>TEXT(SalesData[[#This Row],[Order Date]], "mmmm")</f>
        <v>April</v>
      </c>
      <c r="O9676" s="7">
        <f>IF(SalesData[Sales]=0,0,SalesData[Profit]/SalesData[Sales])</f>
        <v>0.22562483294894078</v>
      </c>
      <c r="P9676" s="8">
        <f t="shared" si="151"/>
        <v>7.8404185958222945E-5</v>
      </c>
      <c r="Q9676" t="str">
        <f>IF(SalesData[[#This Row],[Discount]]&gt;0, "Yes", "No")</f>
        <v>Yes</v>
      </c>
      <c r="R9676" t="str">
        <f>TEXT(SalesData[[#This Row],[Order Date]],"mmm-yyyy")</f>
        <v>Apr-2025</v>
      </c>
      <c r="S9676">
        <f>YEAR(SalesData[[#This Row],[Order Date]])*100 + MONTH(SalesData[[#This Row],[Order Date]])</f>
        <v>202504</v>
      </c>
    </row>
    <row r="9677" spans="1:19" x14ac:dyDescent="0.3">
      <c r="A9677" t="s">
        <v>11385</v>
      </c>
      <c r="B9677" s="3">
        <v>45766</v>
      </c>
      <c r="C9677" t="s">
        <v>11386</v>
      </c>
      <c r="D9677" t="s">
        <v>23</v>
      </c>
      <c r="E9677" t="s">
        <v>26</v>
      </c>
      <c r="F9677" t="s">
        <v>91</v>
      </c>
      <c r="G9677">
        <v>2</v>
      </c>
      <c r="H9677" s="5">
        <v>871.32</v>
      </c>
      <c r="I9677" s="5">
        <v>0.05</v>
      </c>
      <c r="J9677" s="5">
        <v>1655.508</v>
      </c>
      <c r="K9677" s="5">
        <v>470.32705544120859</v>
      </c>
      <c r="L9677">
        <f>YEAR(SalesData[Order Date])</f>
        <v>2025</v>
      </c>
      <c r="M9677">
        <f>MONTH(SalesData[Order Date])</f>
        <v>4</v>
      </c>
      <c r="N9677" t="str">
        <f>TEXT(SalesData[[#This Row],[Order Date]], "mmmm")</f>
        <v>April</v>
      </c>
      <c r="O9677" s="7">
        <f>IF(SalesData[Sales]=0,0,SalesData[Profit]/SalesData[Sales])</f>
        <v>0.28409832839298182</v>
      </c>
      <c r="P9677" s="8">
        <f t="shared" si="151"/>
        <v>2.8692099343524766E-5</v>
      </c>
      <c r="Q9677" t="str">
        <f>IF(SalesData[[#This Row],[Discount]]&gt;0, "Yes", "No")</f>
        <v>Yes</v>
      </c>
      <c r="R9677" t="str">
        <f>TEXT(SalesData[[#This Row],[Order Date]],"mmm-yyyy")</f>
        <v>Apr-2025</v>
      </c>
      <c r="S9677">
        <f>YEAR(SalesData[[#This Row],[Order Date]])*100 + MONTH(SalesData[[#This Row],[Order Date]])</f>
        <v>202504</v>
      </c>
    </row>
    <row r="9678" spans="1:19" x14ac:dyDescent="0.3">
      <c r="A9678" t="s">
        <v>11467</v>
      </c>
      <c r="B9678" s="3">
        <v>45767</v>
      </c>
      <c r="C9678" t="s">
        <v>11468</v>
      </c>
      <c r="D9678" t="s">
        <v>13</v>
      </c>
      <c r="E9678" t="s">
        <v>19</v>
      </c>
      <c r="F9678" t="s">
        <v>39</v>
      </c>
      <c r="G9678">
        <v>4</v>
      </c>
      <c r="H9678" s="5">
        <v>657.75</v>
      </c>
      <c r="I9678" s="5">
        <v>0.17</v>
      </c>
      <c r="J9678" s="5">
        <v>2183.73</v>
      </c>
      <c r="K9678" s="5">
        <v>534.62999027747765</v>
      </c>
      <c r="L9678">
        <f>YEAR(SalesData[Order Date])</f>
        <v>2025</v>
      </c>
      <c r="M9678">
        <f>MONTH(SalesData[Order Date])</f>
        <v>4</v>
      </c>
      <c r="N9678" t="str">
        <f>TEXT(SalesData[[#This Row],[Order Date]], "mmmm")</f>
        <v>April</v>
      </c>
      <c r="O9678" s="7">
        <f>IF(SalesData[Sales]=0,0,SalesData[Profit]/SalesData[Sales])</f>
        <v>0.24482421832253878</v>
      </c>
      <c r="P9678" s="8">
        <f t="shared" si="151"/>
        <v>6.4614215127328022E-5</v>
      </c>
      <c r="Q9678" t="str">
        <f>IF(SalesData[[#This Row],[Discount]]&gt;0, "Yes", "No")</f>
        <v>Yes</v>
      </c>
      <c r="R9678" t="str">
        <f>TEXT(SalesData[[#This Row],[Order Date]],"mmm-yyyy")</f>
        <v>Apr-2025</v>
      </c>
      <c r="S9678">
        <f>YEAR(SalesData[[#This Row],[Order Date]])*100 + MONTH(SalesData[[#This Row],[Order Date]])</f>
        <v>202504</v>
      </c>
    </row>
    <row r="9679" spans="1:19" x14ac:dyDescent="0.3">
      <c r="A9679" t="s">
        <v>11475</v>
      </c>
      <c r="B9679" s="3">
        <v>45771</v>
      </c>
      <c r="C9679" t="s">
        <v>11476</v>
      </c>
      <c r="D9679" t="s">
        <v>30</v>
      </c>
      <c r="E9679" t="s">
        <v>14</v>
      </c>
      <c r="F9679" t="s">
        <v>34</v>
      </c>
      <c r="G9679">
        <v>8</v>
      </c>
      <c r="H9679" s="5">
        <v>745.46</v>
      </c>
      <c r="I9679" s="5">
        <v>0.14000000000000001</v>
      </c>
      <c r="J9679" s="5">
        <v>5128.7647999999999</v>
      </c>
      <c r="K9679" s="5">
        <v>358.81454386881671</v>
      </c>
      <c r="L9679">
        <f>YEAR(SalesData[Order Date])</f>
        <v>2025</v>
      </c>
      <c r="M9679">
        <f>MONTH(SalesData[Order Date])</f>
        <v>4</v>
      </c>
      <c r="N9679" t="str">
        <f>TEXT(SalesData[[#This Row],[Order Date]], "mmmm")</f>
        <v>April</v>
      </c>
      <c r="O9679" s="7">
        <f>IF(SalesData[Sales]=0,0,SalesData[Profit]/SalesData[Sales])</f>
        <v>6.9961200768812154E-2</v>
      </c>
      <c r="P9679" s="8">
        <f t="shared" si="151"/>
        <v>2.3475437984600114E-5</v>
      </c>
      <c r="Q9679" t="str">
        <f>IF(SalesData[[#This Row],[Discount]]&gt;0, "Yes", "No")</f>
        <v>Yes</v>
      </c>
      <c r="R9679" t="str">
        <f>TEXT(SalesData[[#This Row],[Order Date]],"mmm-yyyy")</f>
        <v>Apr-2025</v>
      </c>
      <c r="S9679">
        <f>YEAR(SalesData[[#This Row],[Order Date]])*100 + MONTH(SalesData[[#This Row],[Order Date]])</f>
        <v>202504</v>
      </c>
    </row>
    <row r="9680" spans="1:19" x14ac:dyDescent="0.3">
      <c r="A9680" t="s">
        <v>11552</v>
      </c>
      <c r="B9680" s="3">
        <v>45752</v>
      </c>
      <c r="C9680" t="s">
        <v>11553</v>
      </c>
      <c r="D9680" t="s">
        <v>13</v>
      </c>
      <c r="E9680" t="s">
        <v>14</v>
      </c>
      <c r="F9680" t="s">
        <v>62</v>
      </c>
      <c r="G9680">
        <v>1</v>
      </c>
      <c r="H9680" s="5">
        <v>885.97</v>
      </c>
      <c r="I9680" s="5">
        <v>0.06</v>
      </c>
      <c r="J9680" s="5">
        <v>832.81179999999995</v>
      </c>
      <c r="K9680" s="5">
        <v>212.34808059315159</v>
      </c>
      <c r="L9680">
        <f>YEAR(SalesData[Order Date])</f>
        <v>2025</v>
      </c>
      <c r="M9680">
        <f>MONTH(SalesData[Order Date])</f>
        <v>4</v>
      </c>
      <c r="N9680" t="str">
        <f>TEXT(SalesData[[#This Row],[Order Date]], "mmmm")</f>
        <v>April</v>
      </c>
      <c r="O9680" s="7">
        <f>IF(SalesData[Sales]=0,0,SalesData[Profit]/SalesData[Sales])</f>
        <v>0.25497727168749484</v>
      </c>
      <c r="P9680" s="8">
        <f t="shared" si="151"/>
        <v>6.7722383376412295E-5</v>
      </c>
      <c r="Q9680" t="str">
        <f>IF(SalesData[[#This Row],[Discount]]&gt;0, "Yes", "No")</f>
        <v>Yes</v>
      </c>
      <c r="R9680" t="str">
        <f>TEXT(SalesData[[#This Row],[Order Date]],"mmm-yyyy")</f>
        <v>Apr-2025</v>
      </c>
      <c r="S9680">
        <f>YEAR(SalesData[[#This Row],[Order Date]])*100 + MONTH(SalesData[[#This Row],[Order Date]])</f>
        <v>202504</v>
      </c>
    </row>
    <row r="9681" spans="1:19" x14ac:dyDescent="0.3">
      <c r="A9681" t="s">
        <v>11591</v>
      </c>
      <c r="B9681" s="3">
        <v>45753</v>
      </c>
      <c r="C9681" t="s">
        <v>11592</v>
      </c>
      <c r="D9681" t="s">
        <v>30</v>
      </c>
      <c r="E9681" t="s">
        <v>14</v>
      </c>
      <c r="F9681" t="s">
        <v>34</v>
      </c>
      <c r="G9681">
        <v>6</v>
      </c>
      <c r="H9681" s="5">
        <v>439.04</v>
      </c>
      <c r="I9681" s="5">
        <v>0.06</v>
      </c>
      <c r="J9681" s="5">
        <v>2476.1855999999998</v>
      </c>
      <c r="K9681" s="5">
        <v>367.71994396726649</v>
      </c>
      <c r="L9681">
        <f>YEAR(SalesData[Order Date])</f>
        <v>2025</v>
      </c>
      <c r="M9681">
        <f>MONTH(SalesData[Order Date])</f>
        <v>4</v>
      </c>
      <c r="N9681" t="str">
        <f>TEXT(SalesData[[#This Row],[Order Date]], "mmmm")</f>
        <v>April</v>
      </c>
      <c r="O9681" s="7">
        <f>IF(SalesData[Sales]=0,0,SalesData[Profit]/SalesData[Sales])</f>
        <v>0.1485025774995487</v>
      </c>
      <c r="P9681" s="8">
        <f t="shared" si="151"/>
        <v>2.2776967930029151E-5</v>
      </c>
      <c r="Q9681" t="str">
        <f>IF(SalesData[[#This Row],[Discount]]&gt;0, "Yes", "No")</f>
        <v>Yes</v>
      </c>
      <c r="R9681" t="str">
        <f>TEXT(SalesData[[#This Row],[Order Date]],"mmm-yyyy")</f>
        <v>Apr-2025</v>
      </c>
      <c r="S9681">
        <f>YEAR(SalesData[[#This Row],[Order Date]])*100 + MONTH(SalesData[[#This Row],[Order Date]])</f>
        <v>202504</v>
      </c>
    </row>
    <row r="9682" spans="1:19" x14ac:dyDescent="0.3">
      <c r="A9682" t="s">
        <v>11599</v>
      </c>
      <c r="B9682" s="3">
        <v>45758</v>
      </c>
      <c r="C9682" t="s">
        <v>11600</v>
      </c>
      <c r="D9682" t="s">
        <v>30</v>
      </c>
      <c r="E9682" t="s">
        <v>19</v>
      </c>
      <c r="F9682" t="s">
        <v>27</v>
      </c>
      <c r="G9682">
        <v>6</v>
      </c>
      <c r="H9682" s="5">
        <v>407.35</v>
      </c>
      <c r="I9682" s="5">
        <v>0.08</v>
      </c>
      <c r="J9682" s="5">
        <v>2248.572000000001</v>
      </c>
      <c r="K9682" s="5">
        <v>328.63923066727409</v>
      </c>
      <c r="L9682">
        <f>YEAR(SalesData[Order Date])</f>
        <v>2025</v>
      </c>
      <c r="M9682">
        <f>MONTH(SalesData[Order Date])</f>
        <v>4</v>
      </c>
      <c r="N9682" t="str">
        <f>TEXT(SalesData[[#This Row],[Order Date]], "mmmm")</f>
        <v>April</v>
      </c>
      <c r="O9682" s="7">
        <f>IF(SalesData[Sales]=0,0,SalesData[Profit]/SalesData[Sales])</f>
        <v>0.14615463977460982</v>
      </c>
      <c r="P9682" s="8">
        <f t="shared" si="151"/>
        <v>3.2731884947424404E-5</v>
      </c>
      <c r="Q9682" t="str">
        <f>IF(SalesData[[#This Row],[Discount]]&gt;0, "Yes", "No")</f>
        <v>Yes</v>
      </c>
      <c r="R9682" t="str">
        <f>TEXT(SalesData[[#This Row],[Order Date]],"mmm-yyyy")</f>
        <v>Apr-2025</v>
      </c>
      <c r="S9682">
        <f>YEAR(SalesData[[#This Row],[Order Date]])*100 + MONTH(SalesData[[#This Row],[Order Date]])</f>
        <v>202504</v>
      </c>
    </row>
    <row r="9683" spans="1:19" x14ac:dyDescent="0.3">
      <c r="A9683" t="s">
        <v>11615</v>
      </c>
      <c r="B9683" s="3">
        <v>45777</v>
      </c>
      <c r="C9683" t="s">
        <v>11616</v>
      </c>
      <c r="D9683" t="s">
        <v>23</v>
      </c>
      <c r="E9683" t="s">
        <v>26</v>
      </c>
      <c r="F9683" t="s">
        <v>31</v>
      </c>
      <c r="G9683">
        <v>6</v>
      </c>
      <c r="H9683" s="5">
        <v>909.4</v>
      </c>
      <c r="I9683" s="5">
        <v>0.08</v>
      </c>
      <c r="J9683" s="5">
        <v>5019.8879999999999</v>
      </c>
      <c r="K9683" s="5">
        <v>1359.8980158709639</v>
      </c>
      <c r="L9683">
        <f>YEAR(SalesData[Order Date])</f>
        <v>2025</v>
      </c>
      <c r="M9683">
        <f>MONTH(SalesData[Order Date])</f>
        <v>4</v>
      </c>
      <c r="N9683" t="str">
        <f>TEXT(SalesData[[#This Row],[Order Date]], "mmmm")</f>
        <v>April</v>
      </c>
      <c r="O9683" s="7">
        <f>IF(SalesData[Sales]=0,0,SalesData[Profit]/SalesData[Sales])</f>
        <v>0.27090206312789528</v>
      </c>
      <c r="P9683" s="8">
        <f t="shared" si="151"/>
        <v>1.4661681694890406E-5</v>
      </c>
      <c r="Q9683" t="str">
        <f>IF(SalesData[[#This Row],[Discount]]&gt;0, "Yes", "No")</f>
        <v>Yes</v>
      </c>
      <c r="R9683" t="str">
        <f>TEXT(SalesData[[#This Row],[Order Date]],"mmm-yyyy")</f>
        <v>Apr-2025</v>
      </c>
      <c r="S9683">
        <f>YEAR(SalesData[[#This Row],[Order Date]])*100 + MONTH(SalesData[[#This Row],[Order Date]])</f>
        <v>202504</v>
      </c>
    </row>
    <row r="9684" spans="1:19" x14ac:dyDescent="0.3">
      <c r="A9684" t="s">
        <v>11634</v>
      </c>
      <c r="B9684" s="3">
        <v>45748</v>
      </c>
      <c r="C9684" t="s">
        <v>11635</v>
      </c>
      <c r="D9684" t="s">
        <v>18</v>
      </c>
      <c r="E9684" t="s">
        <v>14</v>
      </c>
      <c r="F9684" t="s">
        <v>62</v>
      </c>
      <c r="G9684">
        <v>2</v>
      </c>
      <c r="H9684" s="5">
        <v>359.36</v>
      </c>
      <c r="I9684" s="5">
        <v>0.28000000000000003</v>
      </c>
      <c r="J9684" s="5">
        <v>517.47839999999997</v>
      </c>
      <c r="K9684" s="5">
        <v>42.51603908679472</v>
      </c>
      <c r="L9684">
        <f>YEAR(SalesData[Order Date])</f>
        <v>2025</v>
      </c>
      <c r="M9684">
        <f>MONTH(SalesData[Order Date])</f>
        <v>4</v>
      </c>
      <c r="N9684" t="str">
        <f>TEXT(SalesData[[#This Row],[Order Date]], "mmmm")</f>
        <v>April</v>
      </c>
      <c r="O9684" s="7">
        <f>IF(SalesData[Sales]=0,0,SalesData[Profit]/SalesData[Sales])</f>
        <v>8.2160026557233548E-2</v>
      </c>
      <c r="P9684" s="8">
        <f t="shared" si="151"/>
        <v>3.8958147818343725E-4</v>
      </c>
      <c r="Q9684" t="str">
        <f>IF(SalesData[[#This Row],[Discount]]&gt;0, "Yes", "No")</f>
        <v>Yes</v>
      </c>
      <c r="R9684" t="str">
        <f>TEXT(SalesData[[#This Row],[Order Date]],"mmm-yyyy")</f>
        <v>Apr-2025</v>
      </c>
      <c r="S9684">
        <f>YEAR(SalesData[[#This Row],[Order Date]])*100 + MONTH(SalesData[[#This Row],[Order Date]])</f>
        <v>202504</v>
      </c>
    </row>
    <row r="9685" spans="1:19" x14ac:dyDescent="0.3">
      <c r="A9685" t="s">
        <v>11666</v>
      </c>
      <c r="B9685" s="3">
        <v>45748</v>
      </c>
      <c r="C9685" t="s">
        <v>11667</v>
      </c>
      <c r="D9685" t="s">
        <v>30</v>
      </c>
      <c r="E9685" t="s">
        <v>14</v>
      </c>
      <c r="F9685" t="s">
        <v>34</v>
      </c>
      <c r="G9685">
        <v>5</v>
      </c>
      <c r="H9685" s="5">
        <v>867.84</v>
      </c>
      <c r="I9685" s="5">
        <v>0.02</v>
      </c>
      <c r="J9685" s="5">
        <v>4252.4160000000002</v>
      </c>
      <c r="K9685" s="5">
        <v>1265.901387317256</v>
      </c>
      <c r="L9685">
        <f>YEAR(SalesData[Order Date])</f>
        <v>2025</v>
      </c>
      <c r="M9685">
        <f>MONTH(SalesData[Order Date])</f>
        <v>4</v>
      </c>
      <c r="N9685" t="str">
        <f>TEXT(SalesData[[#This Row],[Order Date]], "mmmm")</f>
        <v>April</v>
      </c>
      <c r="O9685" s="7">
        <f>IF(SalesData[Sales]=0,0,SalesData[Profit]/SalesData[Sales])</f>
        <v>0.29768992199193489</v>
      </c>
      <c r="P9685" s="8">
        <f t="shared" si="151"/>
        <v>4.6091445427728613E-6</v>
      </c>
      <c r="Q9685" t="str">
        <f>IF(SalesData[[#This Row],[Discount]]&gt;0, "Yes", "No")</f>
        <v>Yes</v>
      </c>
      <c r="R9685" t="str">
        <f>TEXT(SalesData[[#This Row],[Order Date]],"mmm-yyyy")</f>
        <v>Apr-2025</v>
      </c>
      <c r="S9685">
        <f>YEAR(SalesData[[#This Row],[Order Date]])*100 + MONTH(SalesData[[#This Row],[Order Date]])</f>
        <v>202504</v>
      </c>
    </row>
    <row r="9686" spans="1:19" x14ac:dyDescent="0.3">
      <c r="A9686" t="s">
        <v>11704</v>
      </c>
      <c r="B9686" s="3">
        <v>45764</v>
      </c>
      <c r="C9686" t="s">
        <v>11705</v>
      </c>
      <c r="D9686" t="s">
        <v>13</v>
      </c>
      <c r="E9686" t="s">
        <v>19</v>
      </c>
      <c r="F9686" t="s">
        <v>34</v>
      </c>
      <c r="G9686">
        <v>4</v>
      </c>
      <c r="H9686" s="5">
        <v>60.78</v>
      </c>
      <c r="I9686" s="5">
        <v>0.14000000000000001</v>
      </c>
      <c r="J9686" s="5">
        <v>209.08320000000001</v>
      </c>
      <c r="K9686" s="5">
        <v>49.500915584447398</v>
      </c>
      <c r="L9686">
        <f>YEAR(SalesData[Order Date])</f>
        <v>2025</v>
      </c>
      <c r="M9686">
        <f>MONTH(SalesData[Order Date])</f>
        <v>4</v>
      </c>
      <c r="N9686" t="str">
        <f>TEXT(SalesData[[#This Row],[Order Date]], "mmmm")</f>
        <v>April</v>
      </c>
      <c r="O9686" s="7">
        <f>IF(SalesData[Sales]=0,0,SalesData[Profit]/SalesData[Sales])</f>
        <v>0.23675223826901157</v>
      </c>
      <c r="P9686" s="8">
        <f t="shared" si="151"/>
        <v>5.7584731819677534E-4</v>
      </c>
      <c r="Q9686" t="str">
        <f>IF(SalesData[[#This Row],[Discount]]&gt;0, "Yes", "No")</f>
        <v>Yes</v>
      </c>
      <c r="R9686" t="str">
        <f>TEXT(SalesData[[#This Row],[Order Date]],"mmm-yyyy")</f>
        <v>Apr-2025</v>
      </c>
      <c r="S9686">
        <f>YEAR(SalesData[[#This Row],[Order Date]])*100 + MONTH(SalesData[[#This Row],[Order Date]])</f>
        <v>202504</v>
      </c>
    </row>
    <row r="9687" spans="1:19" x14ac:dyDescent="0.3">
      <c r="A9687" t="s">
        <v>11735</v>
      </c>
      <c r="B9687" s="3">
        <v>45756</v>
      </c>
      <c r="C9687" t="s">
        <v>11736</v>
      </c>
      <c r="D9687" t="s">
        <v>23</v>
      </c>
      <c r="E9687" t="s">
        <v>26</v>
      </c>
      <c r="F9687" t="s">
        <v>91</v>
      </c>
      <c r="G9687">
        <v>2</v>
      </c>
      <c r="H9687" s="5">
        <v>73.95</v>
      </c>
      <c r="I9687" s="5">
        <v>0.26</v>
      </c>
      <c r="J9687" s="5">
        <v>109.446</v>
      </c>
      <c r="K9687" s="5">
        <v>23.688165391223571</v>
      </c>
      <c r="L9687">
        <f>YEAR(SalesData[Order Date])</f>
        <v>2025</v>
      </c>
      <c r="M9687">
        <f>MONTH(SalesData[Order Date])</f>
        <v>4</v>
      </c>
      <c r="N9687" t="str">
        <f>TEXT(SalesData[[#This Row],[Order Date]], "mmmm")</f>
        <v>April</v>
      </c>
      <c r="O9687" s="7">
        <f>IF(SalesData[Sales]=0,0,SalesData[Profit]/SalesData[Sales])</f>
        <v>0.21643701360692552</v>
      </c>
      <c r="P9687" s="8">
        <f t="shared" si="151"/>
        <v>1.7579445571331981E-3</v>
      </c>
      <c r="Q9687" t="str">
        <f>IF(SalesData[[#This Row],[Discount]]&gt;0, "Yes", "No")</f>
        <v>Yes</v>
      </c>
      <c r="R9687" t="str">
        <f>TEXT(SalesData[[#This Row],[Order Date]],"mmm-yyyy")</f>
        <v>Apr-2025</v>
      </c>
      <c r="S9687">
        <f>YEAR(SalesData[[#This Row],[Order Date]])*100 + MONTH(SalesData[[#This Row],[Order Date]])</f>
        <v>202504</v>
      </c>
    </row>
    <row r="9688" spans="1:19" x14ac:dyDescent="0.3">
      <c r="A9688" t="s">
        <v>11769</v>
      </c>
      <c r="B9688" s="3">
        <v>45752</v>
      </c>
      <c r="C9688" t="s">
        <v>11770</v>
      </c>
      <c r="D9688" t="s">
        <v>18</v>
      </c>
      <c r="E9688" t="s">
        <v>19</v>
      </c>
      <c r="F9688" t="s">
        <v>20</v>
      </c>
      <c r="G9688">
        <v>1</v>
      </c>
      <c r="H9688" s="5">
        <v>867.14</v>
      </c>
      <c r="I9688" s="5">
        <v>0.23</v>
      </c>
      <c r="J9688" s="5">
        <v>667.69780000000003</v>
      </c>
      <c r="K9688" s="5">
        <v>59.207164176714613</v>
      </c>
      <c r="L9688">
        <f>YEAR(SalesData[Order Date])</f>
        <v>2025</v>
      </c>
      <c r="M9688">
        <f>MONTH(SalesData[Order Date])</f>
        <v>4</v>
      </c>
      <c r="N9688" t="str">
        <f>TEXT(SalesData[[#This Row],[Order Date]], "mmmm")</f>
        <v>April</v>
      </c>
      <c r="O9688" s="7">
        <f>IF(SalesData[Sales]=0,0,SalesData[Profit]/SalesData[Sales])</f>
        <v>8.867359481597005E-2</v>
      </c>
      <c r="P9688" s="8">
        <f t="shared" si="151"/>
        <v>2.6523975367299398E-4</v>
      </c>
      <c r="Q9688" t="str">
        <f>IF(SalesData[[#This Row],[Discount]]&gt;0, "Yes", "No")</f>
        <v>Yes</v>
      </c>
      <c r="R9688" t="str">
        <f>TEXT(SalesData[[#This Row],[Order Date]],"mmm-yyyy")</f>
        <v>Apr-2025</v>
      </c>
      <c r="S9688">
        <f>YEAR(SalesData[[#This Row],[Order Date]])*100 + MONTH(SalesData[[#This Row],[Order Date]])</f>
        <v>202504</v>
      </c>
    </row>
    <row r="9689" spans="1:19" x14ac:dyDescent="0.3">
      <c r="A9689" t="s">
        <v>11776</v>
      </c>
      <c r="B9689" s="3">
        <v>45771</v>
      </c>
      <c r="C9689" t="s">
        <v>11777</v>
      </c>
      <c r="D9689" t="s">
        <v>13</v>
      </c>
      <c r="E9689" t="s">
        <v>14</v>
      </c>
      <c r="F9689" t="s">
        <v>20</v>
      </c>
      <c r="G9689">
        <v>1</v>
      </c>
      <c r="H9689" s="5">
        <v>882.4</v>
      </c>
      <c r="I9689" s="5">
        <v>0.04</v>
      </c>
      <c r="J9689" s="5">
        <v>847.10399999999993</v>
      </c>
      <c r="K9689" s="5">
        <v>58.875462379720759</v>
      </c>
      <c r="L9689">
        <f>YEAR(SalesData[Order Date])</f>
        <v>2025</v>
      </c>
      <c r="M9689">
        <f>MONTH(SalesData[Order Date])</f>
        <v>4</v>
      </c>
      <c r="N9689" t="str">
        <f>TEXT(SalesData[[#This Row],[Order Date]], "mmmm")</f>
        <v>April</v>
      </c>
      <c r="O9689" s="7">
        <f>IF(SalesData[Sales]=0,0,SalesData[Profit]/SalesData[Sales])</f>
        <v>6.9502047422418931E-2</v>
      </c>
      <c r="P9689" s="8">
        <f t="shared" si="151"/>
        <v>4.5330915684496829E-5</v>
      </c>
      <c r="Q9689" t="str">
        <f>IF(SalesData[[#This Row],[Discount]]&gt;0, "Yes", "No")</f>
        <v>Yes</v>
      </c>
      <c r="R9689" t="str">
        <f>TEXT(SalesData[[#This Row],[Order Date]],"mmm-yyyy")</f>
        <v>Apr-2025</v>
      </c>
      <c r="S9689">
        <f>YEAR(SalesData[[#This Row],[Order Date]])*100 + MONTH(SalesData[[#This Row],[Order Date]])</f>
        <v>202504</v>
      </c>
    </row>
    <row r="9690" spans="1:19" x14ac:dyDescent="0.3">
      <c r="A9690" t="s">
        <v>11832</v>
      </c>
      <c r="B9690" s="3">
        <v>45754</v>
      </c>
      <c r="C9690" t="s">
        <v>11833</v>
      </c>
      <c r="D9690" t="s">
        <v>13</v>
      </c>
      <c r="E9690" t="s">
        <v>19</v>
      </c>
      <c r="F9690" t="s">
        <v>62</v>
      </c>
      <c r="G9690">
        <v>2</v>
      </c>
      <c r="H9690" s="5">
        <v>790.52</v>
      </c>
      <c r="I9690" s="5">
        <v>7.0000000000000007E-2</v>
      </c>
      <c r="J9690" s="5">
        <v>1470.3671999999999</v>
      </c>
      <c r="K9690" s="5">
        <v>173.53174318825609</v>
      </c>
      <c r="L9690">
        <f>YEAR(SalesData[Order Date])</f>
        <v>2025</v>
      </c>
      <c r="M9690">
        <f>MONTH(SalesData[Order Date])</f>
        <v>4</v>
      </c>
      <c r="N9690" t="str">
        <f>TEXT(SalesData[[#This Row],[Order Date]], "mmmm")</f>
        <v>April</v>
      </c>
      <c r="O9690" s="7">
        <f>IF(SalesData[Sales]=0,0,SalesData[Profit]/SalesData[Sales])</f>
        <v>0.11801932414451036</v>
      </c>
      <c r="P9690" s="8">
        <f t="shared" si="151"/>
        <v>4.4274654657693673E-5</v>
      </c>
      <c r="Q9690" t="str">
        <f>IF(SalesData[[#This Row],[Discount]]&gt;0, "Yes", "No")</f>
        <v>Yes</v>
      </c>
      <c r="R9690" t="str">
        <f>TEXT(SalesData[[#This Row],[Order Date]],"mmm-yyyy")</f>
        <v>Apr-2025</v>
      </c>
      <c r="S9690">
        <f>YEAR(SalesData[[#This Row],[Order Date]])*100 + MONTH(SalesData[[#This Row],[Order Date]])</f>
        <v>202504</v>
      </c>
    </row>
    <row r="9691" spans="1:19" x14ac:dyDescent="0.3">
      <c r="A9691" t="s">
        <v>11869</v>
      </c>
      <c r="B9691" s="3">
        <v>45770</v>
      </c>
      <c r="C9691" t="s">
        <v>11870</v>
      </c>
      <c r="D9691" t="s">
        <v>13</v>
      </c>
      <c r="E9691" t="s">
        <v>14</v>
      </c>
      <c r="F9691" t="s">
        <v>15</v>
      </c>
      <c r="G9691">
        <v>4</v>
      </c>
      <c r="H9691" s="5">
        <v>859.41</v>
      </c>
      <c r="I9691" s="5">
        <v>0.25</v>
      </c>
      <c r="J9691" s="5">
        <v>2578.23</v>
      </c>
      <c r="K9691" s="5">
        <v>348.14415869911647</v>
      </c>
      <c r="L9691">
        <f>YEAR(SalesData[Order Date])</f>
        <v>2025</v>
      </c>
      <c r="M9691">
        <f>MONTH(SalesData[Order Date])</f>
        <v>4</v>
      </c>
      <c r="N9691" t="str">
        <f>TEXT(SalesData[[#This Row],[Order Date]], "mmmm")</f>
        <v>April</v>
      </c>
      <c r="O9691" s="7">
        <f>IF(SalesData[Sales]=0,0,SalesData[Profit]/SalesData[Sales])</f>
        <v>0.13503223478864046</v>
      </c>
      <c r="P9691" s="8">
        <f t="shared" si="151"/>
        <v>7.2724310864430257E-5</v>
      </c>
      <c r="Q9691" t="str">
        <f>IF(SalesData[[#This Row],[Discount]]&gt;0, "Yes", "No")</f>
        <v>Yes</v>
      </c>
      <c r="R9691" t="str">
        <f>TEXT(SalesData[[#This Row],[Order Date]],"mmm-yyyy")</f>
        <v>Apr-2025</v>
      </c>
      <c r="S9691">
        <f>YEAR(SalesData[[#This Row],[Order Date]])*100 + MONTH(SalesData[[#This Row],[Order Date]])</f>
        <v>202504</v>
      </c>
    </row>
    <row r="9692" spans="1:19" x14ac:dyDescent="0.3">
      <c r="A9692" t="s">
        <v>11929</v>
      </c>
      <c r="B9692" s="3">
        <v>45762</v>
      </c>
      <c r="C9692" t="s">
        <v>11930</v>
      </c>
      <c r="D9692" t="s">
        <v>18</v>
      </c>
      <c r="E9692" t="s">
        <v>14</v>
      </c>
      <c r="F9692" t="s">
        <v>44</v>
      </c>
      <c r="G9692">
        <v>3</v>
      </c>
      <c r="H9692" s="5">
        <v>764.26</v>
      </c>
      <c r="I9692" s="5">
        <v>0.2</v>
      </c>
      <c r="J9692" s="5">
        <v>1834.2239999999999</v>
      </c>
      <c r="K9692" s="5">
        <v>329.74668950959631</v>
      </c>
      <c r="L9692">
        <f>YEAR(SalesData[Order Date])</f>
        <v>2025</v>
      </c>
      <c r="M9692">
        <f>MONTH(SalesData[Order Date])</f>
        <v>4</v>
      </c>
      <c r="N9692" t="str">
        <f>TEXT(SalesData[[#This Row],[Order Date]], "mmmm")</f>
        <v>April</v>
      </c>
      <c r="O9692" s="7">
        <f>IF(SalesData[Sales]=0,0,SalesData[Profit]/SalesData[Sales])</f>
        <v>0.17977449292430822</v>
      </c>
      <c r="P9692" s="8">
        <f t="shared" si="151"/>
        <v>8.7230349183087789E-5</v>
      </c>
      <c r="Q9692" t="str">
        <f>IF(SalesData[[#This Row],[Discount]]&gt;0, "Yes", "No")</f>
        <v>Yes</v>
      </c>
      <c r="R9692" t="str">
        <f>TEXT(SalesData[[#This Row],[Order Date]],"mmm-yyyy")</f>
        <v>Apr-2025</v>
      </c>
      <c r="S9692">
        <f>YEAR(SalesData[[#This Row],[Order Date]])*100 + MONTH(SalesData[[#This Row],[Order Date]])</f>
        <v>202504</v>
      </c>
    </row>
    <row r="9693" spans="1:19" x14ac:dyDescent="0.3">
      <c r="A9693" t="s">
        <v>12016</v>
      </c>
      <c r="B9693" s="3">
        <v>45773</v>
      </c>
      <c r="C9693" t="s">
        <v>12017</v>
      </c>
      <c r="D9693" t="s">
        <v>30</v>
      </c>
      <c r="E9693" t="s">
        <v>19</v>
      </c>
      <c r="F9693" t="s">
        <v>34</v>
      </c>
      <c r="G9693">
        <v>2</v>
      </c>
      <c r="H9693" s="5">
        <v>203.34</v>
      </c>
      <c r="I9693" s="5">
        <v>0.19</v>
      </c>
      <c r="J9693" s="5">
        <v>329.41080000000011</v>
      </c>
      <c r="K9693" s="5">
        <v>39.68579157358954</v>
      </c>
      <c r="L9693">
        <f>YEAR(SalesData[Order Date])</f>
        <v>2025</v>
      </c>
      <c r="M9693">
        <f>MONTH(SalesData[Order Date])</f>
        <v>4</v>
      </c>
      <c r="N9693" t="str">
        <f>TEXT(SalesData[[#This Row],[Order Date]], "mmmm")</f>
        <v>April</v>
      </c>
      <c r="O9693" s="7">
        <f>IF(SalesData[Sales]=0,0,SalesData[Profit]/SalesData[Sales])</f>
        <v>0.1204750772396944</v>
      </c>
      <c r="P9693" s="8">
        <f t="shared" si="151"/>
        <v>4.6719779679354773E-4</v>
      </c>
      <c r="Q9693" t="str">
        <f>IF(SalesData[[#This Row],[Discount]]&gt;0, "Yes", "No")</f>
        <v>Yes</v>
      </c>
      <c r="R9693" t="str">
        <f>TEXT(SalesData[[#This Row],[Order Date]],"mmm-yyyy")</f>
        <v>Apr-2025</v>
      </c>
      <c r="S9693">
        <f>YEAR(SalesData[[#This Row],[Order Date]])*100 + MONTH(SalesData[[#This Row],[Order Date]])</f>
        <v>202504</v>
      </c>
    </row>
    <row r="9694" spans="1:19" x14ac:dyDescent="0.3">
      <c r="A9694" t="s">
        <v>12240</v>
      </c>
      <c r="B9694" s="3">
        <v>45760</v>
      </c>
      <c r="C9694" t="s">
        <v>12241</v>
      </c>
      <c r="D9694" t="s">
        <v>13</v>
      </c>
      <c r="E9694" t="s">
        <v>19</v>
      </c>
      <c r="F9694" t="s">
        <v>15</v>
      </c>
      <c r="G9694">
        <v>9</v>
      </c>
      <c r="H9694" s="5">
        <v>132.44999999999999</v>
      </c>
      <c r="I9694" s="5">
        <v>7.0000000000000007E-2</v>
      </c>
      <c r="J9694" s="5">
        <v>1108.6065000000001</v>
      </c>
      <c r="K9694" s="5">
        <v>267.47975087773409</v>
      </c>
      <c r="L9694">
        <f>YEAR(SalesData[Order Date])</f>
        <v>2025</v>
      </c>
      <c r="M9694">
        <f>MONTH(SalesData[Order Date])</f>
        <v>4</v>
      </c>
      <c r="N9694" t="str">
        <f>TEXT(SalesData[[#This Row],[Order Date]], "mmmm")</f>
        <v>April</v>
      </c>
      <c r="O9694" s="7">
        <f>IF(SalesData[Sales]=0,0,SalesData[Profit]/SalesData[Sales])</f>
        <v>0.2412756472903001</v>
      </c>
      <c r="P9694" s="8">
        <f t="shared" si="151"/>
        <v>5.8722369028144798E-5</v>
      </c>
      <c r="Q9694" t="str">
        <f>IF(SalesData[[#This Row],[Discount]]&gt;0, "Yes", "No")</f>
        <v>Yes</v>
      </c>
      <c r="R9694" t="str">
        <f>TEXT(SalesData[[#This Row],[Order Date]],"mmm-yyyy")</f>
        <v>Apr-2025</v>
      </c>
      <c r="S9694">
        <f>YEAR(SalesData[[#This Row],[Order Date]])*100 + MONTH(SalesData[[#This Row],[Order Date]])</f>
        <v>202504</v>
      </c>
    </row>
    <row r="9695" spans="1:19" x14ac:dyDescent="0.3">
      <c r="A9695" t="s">
        <v>12281</v>
      </c>
      <c r="B9695" s="3">
        <v>45755</v>
      </c>
      <c r="C9695" t="s">
        <v>12282</v>
      </c>
      <c r="D9695" t="s">
        <v>13</v>
      </c>
      <c r="E9695" t="s">
        <v>19</v>
      </c>
      <c r="F9695" t="s">
        <v>91</v>
      </c>
      <c r="G9695">
        <v>3</v>
      </c>
      <c r="H9695" s="5">
        <v>578.04</v>
      </c>
      <c r="I9695" s="5">
        <v>0.18</v>
      </c>
      <c r="J9695" s="5">
        <v>1421.9784</v>
      </c>
      <c r="K9695" s="5">
        <v>235.03127191395731</v>
      </c>
      <c r="L9695">
        <f>YEAR(SalesData[Order Date])</f>
        <v>2025</v>
      </c>
      <c r="M9695">
        <f>MONTH(SalesData[Order Date])</f>
        <v>4</v>
      </c>
      <c r="N9695" t="str">
        <f>TEXT(SalesData[[#This Row],[Order Date]], "mmmm")</f>
        <v>April</v>
      </c>
      <c r="O9695" s="7">
        <f>IF(SalesData[Sales]=0,0,SalesData[Profit]/SalesData[Sales])</f>
        <v>0.16528469906009635</v>
      </c>
      <c r="P9695" s="8">
        <f t="shared" si="151"/>
        <v>1.0379904504878556E-4</v>
      </c>
      <c r="Q9695" t="str">
        <f>IF(SalesData[[#This Row],[Discount]]&gt;0, "Yes", "No")</f>
        <v>Yes</v>
      </c>
      <c r="R9695" t="str">
        <f>TEXT(SalesData[[#This Row],[Order Date]],"mmm-yyyy")</f>
        <v>Apr-2025</v>
      </c>
      <c r="S9695">
        <f>YEAR(SalesData[[#This Row],[Order Date]])*100 + MONTH(SalesData[[#This Row],[Order Date]])</f>
        <v>202504</v>
      </c>
    </row>
    <row r="9696" spans="1:19" x14ac:dyDescent="0.3">
      <c r="A9696" t="s">
        <v>12346</v>
      </c>
      <c r="B9696" s="3">
        <v>45752</v>
      </c>
      <c r="C9696" t="s">
        <v>3275</v>
      </c>
      <c r="D9696" t="s">
        <v>23</v>
      </c>
      <c r="E9696" t="s">
        <v>26</v>
      </c>
      <c r="F9696" t="s">
        <v>53</v>
      </c>
      <c r="G9696">
        <v>4</v>
      </c>
      <c r="H9696" s="5">
        <v>452.22</v>
      </c>
      <c r="I9696" s="5">
        <v>0.02</v>
      </c>
      <c r="J9696" s="5">
        <v>1772.7023999999999</v>
      </c>
      <c r="K9696" s="5">
        <v>531.51140598730274</v>
      </c>
      <c r="L9696">
        <f>YEAR(SalesData[Order Date])</f>
        <v>2025</v>
      </c>
      <c r="M9696">
        <f>MONTH(SalesData[Order Date])</f>
        <v>4</v>
      </c>
      <c r="N9696" t="str">
        <f>TEXT(SalesData[[#This Row],[Order Date]], "mmmm")</f>
        <v>April</v>
      </c>
      <c r="O9696" s="7">
        <f>IF(SalesData[Sales]=0,0,SalesData[Profit]/SalesData[Sales])</f>
        <v>0.299831153828924</v>
      </c>
      <c r="P9696" s="8">
        <f t="shared" si="151"/>
        <v>1.1056565388527707E-5</v>
      </c>
      <c r="Q9696" t="str">
        <f>IF(SalesData[[#This Row],[Discount]]&gt;0, "Yes", "No")</f>
        <v>Yes</v>
      </c>
      <c r="R9696" t="str">
        <f>TEXT(SalesData[[#This Row],[Order Date]],"mmm-yyyy")</f>
        <v>Apr-2025</v>
      </c>
      <c r="S9696">
        <f>YEAR(SalesData[[#This Row],[Order Date]])*100 + MONTH(SalesData[[#This Row],[Order Date]])</f>
        <v>202504</v>
      </c>
    </row>
    <row r="9697" spans="1:19" x14ac:dyDescent="0.3">
      <c r="A9697" t="s">
        <v>12436</v>
      </c>
      <c r="B9697" s="3">
        <v>45768</v>
      </c>
      <c r="C9697" t="s">
        <v>12437</v>
      </c>
      <c r="D9697" t="s">
        <v>18</v>
      </c>
      <c r="E9697" t="s">
        <v>26</v>
      </c>
      <c r="F9697" t="s">
        <v>15</v>
      </c>
      <c r="G9697">
        <v>8</v>
      </c>
      <c r="H9697" s="5">
        <v>911.53</v>
      </c>
      <c r="I9697" s="5">
        <v>0.25</v>
      </c>
      <c r="J9697" s="5">
        <v>5469.18</v>
      </c>
      <c r="K9697" s="5">
        <v>914.61996125731741</v>
      </c>
      <c r="L9697">
        <f>YEAR(SalesData[Order Date])</f>
        <v>2025</v>
      </c>
      <c r="M9697">
        <f>MONTH(SalesData[Order Date])</f>
        <v>4</v>
      </c>
      <c r="N9697" t="str">
        <f>TEXT(SalesData[[#This Row],[Order Date]], "mmmm")</f>
        <v>April</v>
      </c>
      <c r="O9697" s="7">
        <f>IF(SalesData[Sales]=0,0,SalesData[Profit]/SalesData[Sales])</f>
        <v>0.16723164373037958</v>
      </c>
      <c r="P9697" s="8">
        <f t="shared" si="151"/>
        <v>3.428301866093272E-5</v>
      </c>
      <c r="Q9697" t="str">
        <f>IF(SalesData[[#This Row],[Discount]]&gt;0, "Yes", "No")</f>
        <v>Yes</v>
      </c>
      <c r="R9697" t="str">
        <f>TEXT(SalesData[[#This Row],[Order Date]],"mmm-yyyy")</f>
        <v>Apr-2025</v>
      </c>
      <c r="S9697">
        <f>YEAR(SalesData[[#This Row],[Order Date]])*100 + MONTH(SalesData[[#This Row],[Order Date]])</f>
        <v>202504</v>
      </c>
    </row>
    <row r="9698" spans="1:19" x14ac:dyDescent="0.3">
      <c r="A9698" t="s">
        <v>12471</v>
      </c>
      <c r="B9698" s="3">
        <v>45771</v>
      </c>
      <c r="C9698" t="s">
        <v>12472</v>
      </c>
      <c r="D9698" t="s">
        <v>13</v>
      </c>
      <c r="E9698" t="s">
        <v>14</v>
      </c>
      <c r="F9698" t="s">
        <v>44</v>
      </c>
      <c r="G9698">
        <v>6</v>
      </c>
      <c r="H9698" s="5">
        <v>157.96</v>
      </c>
      <c r="I9698" s="5">
        <v>0.19</v>
      </c>
      <c r="J9698" s="5">
        <v>767.68560000000002</v>
      </c>
      <c r="K9698" s="5">
        <v>196.62815646680949</v>
      </c>
      <c r="L9698">
        <f>YEAR(SalesData[Order Date])</f>
        <v>2025</v>
      </c>
      <c r="M9698">
        <f>MONTH(SalesData[Order Date])</f>
        <v>4</v>
      </c>
      <c r="N9698" t="str">
        <f>TEXT(SalesData[[#This Row],[Order Date]], "mmmm")</f>
        <v>April</v>
      </c>
      <c r="O9698" s="7">
        <f>IF(SalesData[Sales]=0,0,SalesData[Profit]/SalesData[Sales])</f>
        <v>0.25613109906817255</v>
      </c>
      <c r="P9698" s="8">
        <f t="shared" si="151"/>
        <v>2.0047269350890521E-4</v>
      </c>
      <c r="Q9698" t="str">
        <f>IF(SalesData[[#This Row],[Discount]]&gt;0, "Yes", "No")</f>
        <v>Yes</v>
      </c>
      <c r="R9698" t="str">
        <f>TEXT(SalesData[[#This Row],[Order Date]],"mmm-yyyy")</f>
        <v>Apr-2025</v>
      </c>
      <c r="S9698">
        <f>YEAR(SalesData[[#This Row],[Order Date]])*100 + MONTH(SalesData[[#This Row],[Order Date]])</f>
        <v>202504</v>
      </c>
    </row>
    <row r="9699" spans="1:19" x14ac:dyDescent="0.3">
      <c r="A9699" t="s">
        <v>12482</v>
      </c>
      <c r="B9699" s="3">
        <v>45771</v>
      </c>
      <c r="C9699" t="s">
        <v>1808</v>
      </c>
      <c r="D9699" t="s">
        <v>13</v>
      </c>
      <c r="E9699" t="s">
        <v>19</v>
      </c>
      <c r="F9699" t="s">
        <v>31</v>
      </c>
      <c r="G9699">
        <v>4</v>
      </c>
      <c r="H9699" s="5">
        <v>695.65</v>
      </c>
      <c r="I9699" s="5">
        <v>0.17</v>
      </c>
      <c r="J9699" s="5">
        <v>2309.558</v>
      </c>
      <c r="K9699" s="5">
        <v>177.29015404061411</v>
      </c>
      <c r="L9699">
        <f>YEAR(SalesData[Order Date])</f>
        <v>2025</v>
      </c>
      <c r="M9699">
        <f>MONTH(SalesData[Order Date])</f>
        <v>4</v>
      </c>
      <c r="N9699" t="str">
        <f>TEXT(SalesData[[#This Row],[Order Date]], "mmmm")</f>
        <v>April</v>
      </c>
      <c r="O9699" s="7">
        <f>IF(SalesData[Sales]=0,0,SalesData[Profit]/SalesData[Sales])</f>
        <v>7.6763672547134176E-2</v>
      </c>
      <c r="P9699" s="8">
        <f t="shared" si="151"/>
        <v>6.1093940918565372E-5</v>
      </c>
      <c r="Q9699" t="str">
        <f>IF(SalesData[[#This Row],[Discount]]&gt;0, "Yes", "No")</f>
        <v>Yes</v>
      </c>
      <c r="R9699" t="str">
        <f>TEXT(SalesData[[#This Row],[Order Date]],"mmm-yyyy")</f>
        <v>Apr-2025</v>
      </c>
      <c r="S9699">
        <f>YEAR(SalesData[[#This Row],[Order Date]])*100 + MONTH(SalesData[[#This Row],[Order Date]])</f>
        <v>202504</v>
      </c>
    </row>
    <row r="9700" spans="1:19" x14ac:dyDescent="0.3">
      <c r="A9700" t="s">
        <v>12534</v>
      </c>
      <c r="B9700" s="3">
        <v>45757</v>
      </c>
      <c r="C9700" t="s">
        <v>12535</v>
      </c>
      <c r="D9700" t="s">
        <v>30</v>
      </c>
      <c r="E9700" t="s">
        <v>19</v>
      </c>
      <c r="F9700" t="s">
        <v>20</v>
      </c>
      <c r="G9700">
        <v>8</v>
      </c>
      <c r="H9700" s="5">
        <v>196.17</v>
      </c>
      <c r="I9700" s="5">
        <v>0.23</v>
      </c>
      <c r="J9700" s="5">
        <v>1208.4072000000001</v>
      </c>
      <c r="K9700" s="5">
        <v>233.11139022195451</v>
      </c>
      <c r="L9700">
        <f>YEAR(SalesData[Order Date])</f>
        <v>2025</v>
      </c>
      <c r="M9700">
        <f>MONTH(SalesData[Order Date])</f>
        <v>4</v>
      </c>
      <c r="N9700" t="str">
        <f>TEXT(SalesData[[#This Row],[Order Date]], "mmmm")</f>
        <v>April</v>
      </c>
      <c r="O9700" s="7">
        <f>IF(SalesData[Sales]=0,0,SalesData[Profit]/SalesData[Sales])</f>
        <v>0.19290797855388025</v>
      </c>
      <c r="P9700" s="8">
        <f t="shared" si="151"/>
        <v>1.4655655808737321E-4</v>
      </c>
      <c r="Q9700" t="str">
        <f>IF(SalesData[[#This Row],[Discount]]&gt;0, "Yes", "No")</f>
        <v>Yes</v>
      </c>
      <c r="R9700" t="str">
        <f>TEXT(SalesData[[#This Row],[Order Date]],"mmm-yyyy")</f>
        <v>Apr-2025</v>
      </c>
      <c r="S9700">
        <f>YEAR(SalesData[[#This Row],[Order Date]])*100 + MONTH(SalesData[[#This Row],[Order Date]])</f>
        <v>202504</v>
      </c>
    </row>
    <row r="9701" spans="1:19" x14ac:dyDescent="0.3">
      <c r="A9701" t="s">
        <v>12708</v>
      </c>
      <c r="B9701" s="3">
        <v>45766</v>
      </c>
      <c r="C9701" t="s">
        <v>12709</v>
      </c>
      <c r="D9701" t="s">
        <v>30</v>
      </c>
      <c r="E9701" t="s">
        <v>19</v>
      </c>
      <c r="F9701" t="s">
        <v>53</v>
      </c>
      <c r="G9701">
        <v>3</v>
      </c>
      <c r="H9701" s="5">
        <v>987.13</v>
      </c>
      <c r="I9701" s="5">
        <v>0.01</v>
      </c>
      <c r="J9701" s="5">
        <v>2931.7761</v>
      </c>
      <c r="K9701" s="5">
        <v>849.09606347075919</v>
      </c>
      <c r="L9701">
        <f>YEAR(SalesData[Order Date])</f>
        <v>2025</v>
      </c>
      <c r="M9701">
        <f>MONTH(SalesData[Order Date])</f>
        <v>4</v>
      </c>
      <c r="N9701" t="str">
        <f>TEXT(SalesData[[#This Row],[Order Date]], "mmmm")</f>
        <v>April</v>
      </c>
      <c r="O9701" s="7">
        <f>IF(SalesData[Sales]=0,0,SalesData[Profit]/SalesData[Sales])</f>
        <v>0.28961831821698769</v>
      </c>
      <c r="P9701" s="8">
        <f t="shared" si="151"/>
        <v>3.3767926548006175E-6</v>
      </c>
      <c r="Q9701" t="str">
        <f>IF(SalesData[[#This Row],[Discount]]&gt;0, "Yes", "No")</f>
        <v>Yes</v>
      </c>
      <c r="R9701" t="str">
        <f>TEXT(SalesData[[#This Row],[Order Date]],"mmm-yyyy")</f>
        <v>Apr-2025</v>
      </c>
      <c r="S9701">
        <f>YEAR(SalesData[[#This Row],[Order Date]])*100 + MONTH(SalesData[[#This Row],[Order Date]])</f>
        <v>202504</v>
      </c>
    </row>
    <row r="9702" spans="1:19" x14ac:dyDescent="0.3">
      <c r="A9702" t="s">
        <v>12733</v>
      </c>
      <c r="B9702" s="3">
        <v>45773</v>
      </c>
      <c r="C9702" t="s">
        <v>12734</v>
      </c>
      <c r="D9702" t="s">
        <v>13</v>
      </c>
      <c r="E9702" t="s">
        <v>14</v>
      </c>
      <c r="F9702" t="s">
        <v>20</v>
      </c>
      <c r="G9702">
        <v>1</v>
      </c>
      <c r="H9702" s="5">
        <v>476.76</v>
      </c>
      <c r="I9702" s="5">
        <v>0.08</v>
      </c>
      <c r="J9702" s="5">
        <v>438.61919999999998</v>
      </c>
      <c r="K9702" s="5">
        <v>70.458936572203925</v>
      </c>
      <c r="L9702">
        <f>YEAR(SalesData[Order Date])</f>
        <v>2025</v>
      </c>
      <c r="M9702">
        <f>MONTH(SalesData[Order Date])</f>
        <v>4</v>
      </c>
      <c r="N9702" t="str">
        <f>TEXT(SalesData[[#This Row],[Order Date]], "mmmm")</f>
        <v>April</v>
      </c>
      <c r="O9702" s="7">
        <f>IF(SalesData[Sales]=0,0,SalesData[Profit]/SalesData[Sales])</f>
        <v>0.1606380581885242</v>
      </c>
      <c r="P9702" s="8">
        <f t="shared" si="151"/>
        <v>1.6779931202282072E-4</v>
      </c>
      <c r="Q9702" t="str">
        <f>IF(SalesData[[#This Row],[Discount]]&gt;0, "Yes", "No")</f>
        <v>Yes</v>
      </c>
      <c r="R9702" t="str">
        <f>TEXT(SalesData[[#This Row],[Order Date]],"mmm-yyyy")</f>
        <v>Apr-2025</v>
      </c>
      <c r="S9702">
        <f>YEAR(SalesData[[#This Row],[Order Date]])*100 + MONTH(SalesData[[#This Row],[Order Date]])</f>
        <v>202504</v>
      </c>
    </row>
    <row r="9703" spans="1:19" x14ac:dyDescent="0.3">
      <c r="A9703" t="s">
        <v>12754</v>
      </c>
      <c r="B9703" s="3">
        <v>45763</v>
      </c>
      <c r="C9703" t="s">
        <v>12755</v>
      </c>
      <c r="D9703" t="s">
        <v>23</v>
      </c>
      <c r="E9703" t="s">
        <v>19</v>
      </c>
      <c r="F9703" t="s">
        <v>62</v>
      </c>
      <c r="G9703">
        <v>6</v>
      </c>
      <c r="H9703" s="5">
        <v>284.77999999999997</v>
      </c>
      <c r="I9703" s="5">
        <v>0.11</v>
      </c>
      <c r="J9703" s="5">
        <v>1520.7252000000001</v>
      </c>
      <c r="K9703" s="5">
        <v>389.83702216436137</v>
      </c>
      <c r="L9703">
        <f>YEAR(SalesData[Order Date])</f>
        <v>2025</v>
      </c>
      <c r="M9703">
        <f>MONTH(SalesData[Order Date])</f>
        <v>4</v>
      </c>
      <c r="N9703" t="str">
        <f>TEXT(SalesData[[#This Row],[Order Date]], "mmmm")</f>
        <v>April</v>
      </c>
      <c r="O9703" s="7">
        <f>IF(SalesData[Sales]=0,0,SalesData[Profit]/SalesData[Sales])</f>
        <v>0.25634941945090495</v>
      </c>
      <c r="P9703" s="8">
        <f t="shared" si="151"/>
        <v>6.4377180045415179E-5</v>
      </c>
      <c r="Q9703" t="str">
        <f>IF(SalesData[[#This Row],[Discount]]&gt;0, "Yes", "No")</f>
        <v>Yes</v>
      </c>
      <c r="R9703" t="str">
        <f>TEXT(SalesData[[#This Row],[Order Date]],"mmm-yyyy")</f>
        <v>Apr-2025</v>
      </c>
      <c r="S9703">
        <f>YEAR(SalesData[[#This Row],[Order Date]])*100 + MONTH(SalesData[[#This Row],[Order Date]])</f>
        <v>202504</v>
      </c>
    </row>
    <row r="9704" spans="1:19" x14ac:dyDescent="0.3">
      <c r="A9704" t="s">
        <v>12762</v>
      </c>
      <c r="B9704" s="3">
        <v>45770</v>
      </c>
      <c r="C9704" t="s">
        <v>9829</v>
      </c>
      <c r="D9704" t="s">
        <v>18</v>
      </c>
      <c r="E9704" t="s">
        <v>26</v>
      </c>
      <c r="F9704" t="s">
        <v>39</v>
      </c>
      <c r="G9704">
        <v>8</v>
      </c>
      <c r="H9704" s="5">
        <v>813.33</v>
      </c>
      <c r="I9704" s="5">
        <v>0.2</v>
      </c>
      <c r="J9704" s="5">
        <v>5205.3120000000008</v>
      </c>
      <c r="K9704" s="5">
        <v>1431.200017294258</v>
      </c>
      <c r="L9704">
        <f>YEAR(SalesData[Order Date])</f>
        <v>2025</v>
      </c>
      <c r="M9704">
        <f>MONTH(SalesData[Order Date])</f>
        <v>4</v>
      </c>
      <c r="N9704" t="str">
        <f>TEXT(SalesData[[#This Row],[Order Date]], "mmmm")</f>
        <v>April</v>
      </c>
      <c r="O9704" s="7">
        <f>IF(SalesData[Sales]=0,0,SalesData[Profit]/SalesData[Sales])</f>
        <v>0.27494990065806962</v>
      </c>
      <c r="P9704" s="8">
        <f t="shared" si="151"/>
        <v>3.0737830892749563E-5</v>
      </c>
      <c r="Q9704" t="str">
        <f>IF(SalesData[[#This Row],[Discount]]&gt;0, "Yes", "No")</f>
        <v>Yes</v>
      </c>
      <c r="R9704" t="str">
        <f>TEXT(SalesData[[#This Row],[Order Date]],"mmm-yyyy")</f>
        <v>Apr-2025</v>
      </c>
      <c r="S9704">
        <f>YEAR(SalesData[[#This Row],[Order Date]])*100 + MONTH(SalesData[[#This Row],[Order Date]])</f>
        <v>202504</v>
      </c>
    </row>
    <row r="9705" spans="1:19" x14ac:dyDescent="0.3">
      <c r="A9705" t="s">
        <v>12804</v>
      </c>
      <c r="B9705" s="3">
        <v>45754</v>
      </c>
      <c r="C9705" t="s">
        <v>12805</v>
      </c>
      <c r="D9705" t="s">
        <v>23</v>
      </c>
      <c r="E9705" t="s">
        <v>19</v>
      </c>
      <c r="F9705" t="s">
        <v>39</v>
      </c>
      <c r="G9705">
        <v>3</v>
      </c>
      <c r="H9705" s="5">
        <v>303.95</v>
      </c>
      <c r="I9705" s="5">
        <v>0.24</v>
      </c>
      <c r="J9705" s="5">
        <v>693.00599999999997</v>
      </c>
      <c r="K9705" s="5">
        <v>130.28257257507431</v>
      </c>
      <c r="L9705">
        <f>YEAR(SalesData[Order Date])</f>
        <v>2025</v>
      </c>
      <c r="M9705">
        <f>MONTH(SalesData[Order Date])</f>
        <v>4</v>
      </c>
      <c r="N9705" t="str">
        <f>TEXT(SalesData[[#This Row],[Order Date]], "mmmm")</f>
        <v>April</v>
      </c>
      <c r="O9705" s="7">
        <f>IF(SalesData[Sales]=0,0,SalesData[Profit]/SalesData[Sales])</f>
        <v>0.18799631255007074</v>
      </c>
      <c r="P9705" s="8">
        <f t="shared" si="151"/>
        <v>2.6320118440532984E-4</v>
      </c>
      <c r="Q9705" t="str">
        <f>IF(SalesData[[#This Row],[Discount]]&gt;0, "Yes", "No")</f>
        <v>Yes</v>
      </c>
      <c r="R9705" t="str">
        <f>TEXT(SalesData[[#This Row],[Order Date]],"mmm-yyyy")</f>
        <v>Apr-2025</v>
      </c>
      <c r="S9705">
        <f>YEAR(SalesData[[#This Row],[Order Date]])*100 + MONTH(SalesData[[#This Row],[Order Date]])</f>
        <v>202504</v>
      </c>
    </row>
    <row r="9706" spans="1:19" x14ac:dyDescent="0.3">
      <c r="A9706" t="s">
        <v>12810</v>
      </c>
      <c r="B9706" s="3">
        <v>45748</v>
      </c>
      <c r="C9706" t="s">
        <v>12811</v>
      </c>
      <c r="D9706" t="s">
        <v>18</v>
      </c>
      <c r="E9706" t="s">
        <v>19</v>
      </c>
      <c r="F9706" t="s">
        <v>31</v>
      </c>
      <c r="G9706">
        <v>9</v>
      </c>
      <c r="H9706" s="5">
        <v>646.03</v>
      </c>
      <c r="I9706" s="5">
        <v>0.09</v>
      </c>
      <c r="J9706" s="5">
        <v>5290.9857000000002</v>
      </c>
      <c r="K9706" s="5">
        <v>1324.730758139284</v>
      </c>
      <c r="L9706">
        <f>YEAR(SalesData[Order Date])</f>
        <v>2025</v>
      </c>
      <c r="M9706">
        <f>MONTH(SalesData[Order Date])</f>
        <v>4</v>
      </c>
      <c r="N9706" t="str">
        <f>TEXT(SalesData[[#This Row],[Order Date]], "mmmm")</f>
        <v>April</v>
      </c>
      <c r="O9706" s="7">
        <f>IF(SalesData[Sales]=0,0,SalesData[Profit]/SalesData[Sales])</f>
        <v>0.2503750403519866</v>
      </c>
      <c r="P9706" s="8">
        <f t="shared" si="151"/>
        <v>1.5479157314675791E-5</v>
      </c>
      <c r="Q9706" t="str">
        <f>IF(SalesData[[#This Row],[Discount]]&gt;0, "Yes", "No")</f>
        <v>Yes</v>
      </c>
      <c r="R9706" t="str">
        <f>TEXT(SalesData[[#This Row],[Order Date]],"mmm-yyyy")</f>
        <v>Apr-2025</v>
      </c>
      <c r="S9706">
        <f>YEAR(SalesData[[#This Row],[Order Date]])*100 + MONTH(SalesData[[#This Row],[Order Date]])</f>
        <v>202504</v>
      </c>
    </row>
    <row r="9707" spans="1:19" x14ac:dyDescent="0.3">
      <c r="A9707" t="s">
        <v>12909</v>
      </c>
      <c r="B9707" s="3">
        <v>45773</v>
      </c>
      <c r="C9707" t="s">
        <v>6125</v>
      </c>
      <c r="D9707" t="s">
        <v>30</v>
      </c>
      <c r="E9707" t="s">
        <v>14</v>
      </c>
      <c r="F9707" t="s">
        <v>15</v>
      </c>
      <c r="G9707">
        <v>8</v>
      </c>
      <c r="H9707" s="5">
        <v>764.92</v>
      </c>
      <c r="I9707" s="5">
        <v>0.04</v>
      </c>
      <c r="J9707" s="5">
        <v>5874.5855999999994</v>
      </c>
      <c r="K9707" s="5">
        <v>753.68689977605538</v>
      </c>
      <c r="L9707">
        <f>YEAR(SalesData[Order Date])</f>
        <v>2025</v>
      </c>
      <c r="M9707">
        <f>MONTH(SalesData[Order Date])</f>
        <v>4</v>
      </c>
      <c r="N9707" t="str">
        <f>TEXT(SalesData[[#This Row],[Order Date]], "mmmm")</f>
        <v>April</v>
      </c>
      <c r="O9707" s="7">
        <f>IF(SalesData[Sales]=0,0,SalesData[Profit]/SalesData[Sales])</f>
        <v>0.12829618139806415</v>
      </c>
      <c r="P9707" s="8">
        <f t="shared" si="151"/>
        <v>6.5366312817026618E-6</v>
      </c>
      <c r="Q9707" t="str">
        <f>IF(SalesData[[#This Row],[Discount]]&gt;0, "Yes", "No")</f>
        <v>Yes</v>
      </c>
      <c r="R9707" t="str">
        <f>TEXT(SalesData[[#This Row],[Order Date]],"mmm-yyyy")</f>
        <v>Apr-2025</v>
      </c>
      <c r="S9707">
        <f>YEAR(SalesData[[#This Row],[Order Date]])*100 + MONTH(SalesData[[#This Row],[Order Date]])</f>
        <v>202504</v>
      </c>
    </row>
    <row r="9708" spans="1:19" x14ac:dyDescent="0.3">
      <c r="A9708" t="s">
        <v>12912</v>
      </c>
      <c r="B9708" s="3">
        <v>45768</v>
      </c>
      <c r="C9708" t="s">
        <v>12913</v>
      </c>
      <c r="D9708" t="s">
        <v>30</v>
      </c>
      <c r="E9708" t="s">
        <v>26</v>
      </c>
      <c r="F9708" t="s">
        <v>27</v>
      </c>
      <c r="G9708">
        <v>3</v>
      </c>
      <c r="H9708" s="5">
        <v>413.38</v>
      </c>
      <c r="I9708" s="5">
        <v>0.1</v>
      </c>
      <c r="J9708" s="5">
        <v>1116.126</v>
      </c>
      <c r="K9708" s="5">
        <v>224.1154876116191</v>
      </c>
      <c r="L9708">
        <f>YEAR(SalesData[Order Date])</f>
        <v>2025</v>
      </c>
      <c r="M9708">
        <f>MONTH(SalesData[Order Date])</f>
        <v>4</v>
      </c>
      <c r="N9708" t="str">
        <f>TEXT(SalesData[[#This Row],[Order Date]], "mmmm")</f>
        <v>April</v>
      </c>
      <c r="O9708" s="7">
        <f>IF(SalesData[Sales]=0,0,SalesData[Profit]/SalesData[Sales])</f>
        <v>0.20079765869769103</v>
      </c>
      <c r="P9708" s="8">
        <f t="shared" si="151"/>
        <v>8.063605721934621E-5</v>
      </c>
      <c r="Q9708" t="str">
        <f>IF(SalesData[[#This Row],[Discount]]&gt;0, "Yes", "No")</f>
        <v>Yes</v>
      </c>
      <c r="R9708" t="str">
        <f>TEXT(SalesData[[#This Row],[Order Date]],"mmm-yyyy")</f>
        <v>Apr-2025</v>
      </c>
      <c r="S9708">
        <f>YEAR(SalesData[[#This Row],[Order Date]])*100 + MONTH(SalesData[[#This Row],[Order Date]])</f>
        <v>202504</v>
      </c>
    </row>
    <row r="9709" spans="1:19" x14ac:dyDescent="0.3">
      <c r="A9709" t="s">
        <v>12999</v>
      </c>
      <c r="B9709" s="3">
        <v>45752</v>
      </c>
      <c r="C9709" t="s">
        <v>13000</v>
      </c>
      <c r="D9709" t="s">
        <v>18</v>
      </c>
      <c r="E9709" t="s">
        <v>26</v>
      </c>
      <c r="F9709" t="s">
        <v>39</v>
      </c>
      <c r="G9709">
        <v>2</v>
      </c>
      <c r="H9709" s="5">
        <v>226.16</v>
      </c>
      <c r="I9709" s="5">
        <v>0.26</v>
      </c>
      <c r="J9709" s="5">
        <v>334.71679999999998</v>
      </c>
      <c r="K9709" s="5">
        <v>27.0217988311365</v>
      </c>
      <c r="L9709">
        <f>YEAR(SalesData[Order Date])</f>
        <v>2025</v>
      </c>
      <c r="M9709">
        <f>MONTH(SalesData[Order Date])</f>
        <v>4</v>
      </c>
      <c r="N9709" t="str">
        <f>TEXT(SalesData[[#This Row],[Order Date]], "mmmm")</f>
        <v>April</v>
      </c>
      <c r="O9709" s="7">
        <f>IF(SalesData[Sales]=0,0,SalesData[Profit]/SalesData[Sales])</f>
        <v>8.0730333318006456E-2</v>
      </c>
      <c r="P9709" s="8">
        <f t="shared" si="151"/>
        <v>5.7481429076759814E-4</v>
      </c>
      <c r="Q9709" t="str">
        <f>IF(SalesData[[#This Row],[Discount]]&gt;0, "Yes", "No")</f>
        <v>Yes</v>
      </c>
      <c r="R9709" t="str">
        <f>TEXT(SalesData[[#This Row],[Order Date]],"mmm-yyyy")</f>
        <v>Apr-2025</v>
      </c>
      <c r="S9709">
        <f>YEAR(SalesData[[#This Row],[Order Date]])*100 + MONTH(SalesData[[#This Row],[Order Date]])</f>
        <v>202504</v>
      </c>
    </row>
    <row r="9710" spans="1:19" x14ac:dyDescent="0.3">
      <c r="A9710" t="s">
        <v>13120</v>
      </c>
      <c r="B9710" s="3">
        <v>45753</v>
      </c>
      <c r="C9710" t="s">
        <v>13121</v>
      </c>
      <c r="D9710" t="s">
        <v>23</v>
      </c>
      <c r="E9710" t="s">
        <v>26</v>
      </c>
      <c r="F9710" t="s">
        <v>34</v>
      </c>
      <c r="G9710">
        <v>8</v>
      </c>
      <c r="H9710" s="5">
        <v>858.23</v>
      </c>
      <c r="I9710" s="5">
        <v>0.24</v>
      </c>
      <c r="J9710" s="5">
        <v>5218.0384000000004</v>
      </c>
      <c r="K9710" s="5">
        <v>475.53209336843378</v>
      </c>
      <c r="L9710">
        <f>YEAR(SalesData[Order Date])</f>
        <v>2025</v>
      </c>
      <c r="M9710">
        <f>MONTH(SalesData[Order Date])</f>
        <v>4</v>
      </c>
      <c r="N9710" t="str">
        <f>TEXT(SalesData[[#This Row],[Order Date]], "mmmm")</f>
        <v>April</v>
      </c>
      <c r="O9710" s="7">
        <f>IF(SalesData[Sales]=0,0,SalesData[Profit]/SalesData[Sales])</f>
        <v>9.1132348387553783E-2</v>
      </c>
      <c r="P9710" s="8">
        <f t="shared" si="151"/>
        <v>3.495566456544283E-5</v>
      </c>
      <c r="Q9710" t="str">
        <f>IF(SalesData[[#This Row],[Discount]]&gt;0, "Yes", "No")</f>
        <v>Yes</v>
      </c>
      <c r="R9710" t="str">
        <f>TEXT(SalesData[[#This Row],[Order Date]],"mmm-yyyy")</f>
        <v>Apr-2025</v>
      </c>
      <c r="S9710">
        <f>YEAR(SalesData[[#This Row],[Order Date]])*100 + MONTH(SalesData[[#This Row],[Order Date]])</f>
        <v>202504</v>
      </c>
    </row>
    <row r="9711" spans="1:19" x14ac:dyDescent="0.3">
      <c r="A9711" t="s">
        <v>13147</v>
      </c>
      <c r="B9711" s="3">
        <v>45772</v>
      </c>
      <c r="C9711" t="s">
        <v>13148</v>
      </c>
      <c r="D9711" t="s">
        <v>23</v>
      </c>
      <c r="E9711" t="s">
        <v>14</v>
      </c>
      <c r="F9711" t="s">
        <v>91</v>
      </c>
      <c r="G9711">
        <v>6</v>
      </c>
      <c r="H9711" s="5">
        <v>422.29</v>
      </c>
      <c r="I9711" s="5">
        <v>7.0000000000000007E-2</v>
      </c>
      <c r="J9711" s="5">
        <v>2356.3782000000001</v>
      </c>
      <c r="K9711" s="5">
        <v>289.98272334734082</v>
      </c>
      <c r="L9711">
        <f>YEAR(SalesData[Order Date])</f>
        <v>2025</v>
      </c>
      <c r="M9711">
        <f>MONTH(SalesData[Order Date])</f>
        <v>4</v>
      </c>
      <c r="N9711" t="str">
        <f>TEXT(SalesData[[#This Row],[Order Date]], "mmmm")</f>
        <v>April</v>
      </c>
      <c r="O9711" s="7">
        <f>IF(SalesData[Sales]=0,0,SalesData[Profit]/SalesData[Sales])</f>
        <v>0.12306289514448097</v>
      </c>
      <c r="P9711" s="8">
        <f t="shared" si="151"/>
        <v>2.7627144063716087E-5</v>
      </c>
      <c r="Q9711" t="str">
        <f>IF(SalesData[[#This Row],[Discount]]&gt;0, "Yes", "No")</f>
        <v>Yes</v>
      </c>
      <c r="R9711" t="str">
        <f>TEXT(SalesData[[#This Row],[Order Date]],"mmm-yyyy")</f>
        <v>Apr-2025</v>
      </c>
      <c r="S9711">
        <f>YEAR(SalesData[[#This Row],[Order Date]])*100 + MONTH(SalesData[[#This Row],[Order Date]])</f>
        <v>202504</v>
      </c>
    </row>
    <row r="9712" spans="1:19" x14ac:dyDescent="0.3">
      <c r="A9712" t="s">
        <v>13178</v>
      </c>
      <c r="B9712" s="3">
        <v>45770</v>
      </c>
      <c r="C9712" t="s">
        <v>13179</v>
      </c>
      <c r="D9712" t="s">
        <v>30</v>
      </c>
      <c r="E9712" t="s">
        <v>19</v>
      </c>
      <c r="F9712" t="s">
        <v>44</v>
      </c>
      <c r="G9712">
        <v>2</v>
      </c>
      <c r="H9712" s="5">
        <v>896.57</v>
      </c>
      <c r="I9712" s="5">
        <v>0.01</v>
      </c>
      <c r="J9712" s="5">
        <v>1775.2085999999999</v>
      </c>
      <c r="K9712" s="5">
        <v>471.9857004759985</v>
      </c>
      <c r="L9712">
        <f>YEAR(SalesData[Order Date])</f>
        <v>2025</v>
      </c>
      <c r="M9712">
        <f>MONTH(SalesData[Order Date])</f>
        <v>4</v>
      </c>
      <c r="N9712" t="str">
        <f>TEXT(SalesData[[#This Row],[Order Date]], "mmmm")</f>
        <v>April</v>
      </c>
      <c r="O9712" s="7">
        <f>IF(SalesData[Sales]=0,0,SalesData[Profit]/SalesData[Sales])</f>
        <v>0.26587619081836272</v>
      </c>
      <c r="P9712" s="8">
        <f t="shared" si="151"/>
        <v>5.5768093958084701E-6</v>
      </c>
      <c r="Q9712" t="str">
        <f>IF(SalesData[[#This Row],[Discount]]&gt;0, "Yes", "No")</f>
        <v>Yes</v>
      </c>
      <c r="R9712" t="str">
        <f>TEXT(SalesData[[#This Row],[Order Date]],"mmm-yyyy")</f>
        <v>Apr-2025</v>
      </c>
      <c r="S9712">
        <f>YEAR(SalesData[[#This Row],[Order Date]])*100 + MONTH(SalesData[[#This Row],[Order Date]])</f>
        <v>202504</v>
      </c>
    </row>
    <row r="9713" spans="1:19" x14ac:dyDescent="0.3">
      <c r="A9713" t="s">
        <v>13182</v>
      </c>
      <c r="B9713" s="3">
        <v>45752</v>
      </c>
      <c r="C9713" t="s">
        <v>13183</v>
      </c>
      <c r="D9713" t="s">
        <v>30</v>
      </c>
      <c r="E9713" t="s">
        <v>14</v>
      </c>
      <c r="F9713" t="s">
        <v>20</v>
      </c>
      <c r="G9713">
        <v>4</v>
      </c>
      <c r="H9713" s="5">
        <v>813.83</v>
      </c>
      <c r="I9713" s="5">
        <v>0.11</v>
      </c>
      <c r="J9713" s="5">
        <v>2897.2348000000002</v>
      </c>
      <c r="K9713" s="5">
        <v>182.91238178761961</v>
      </c>
      <c r="L9713">
        <f>YEAR(SalesData[Order Date])</f>
        <v>2025</v>
      </c>
      <c r="M9713">
        <f>MONTH(SalesData[Order Date])</f>
        <v>4</v>
      </c>
      <c r="N9713" t="str">
        <f>TEXT(SalesData[[#This Row],[Order Date]], "mmmm")</f>
        <v>April</v>
      </c>
      <c r="O9713" s="7">
        <f>IF(SalesData[Sales]=0,0,SalesData[Profit]/SalesData[Sales])</f>
        <v>6.313343391692644E-2</v>
      </c>
      <c r="P9713" s="8">
        <f t="shared" si="151"/>
        <v>3.3790840838995856E-5</v>
      </c>
      <c r="Q9713" t="str">
        <f>IF(SalesData[[#This Row],[Discount]]&gt;0, "Yes", "No")</f>
        <v>Yes</v>
      </c>
      <c r="R9713" t="str">
        <f>TEXT(SalesData[[#This Row],[Order Date]],"mmm-yyyy")</f>
        <v>Apr-2025</v>
      </c>
      <c r="S9713">
        <f>YEAR(SalesData[[#This Row],[Order Date]])*100 + MONTH(SalesData[[#This Row],[Order Date]])</f>
        <v>202504</v>
      </c>
    </row>
    <row r="9714" spans="1:19" x14ac:dyDescent="0.3">
      <c r="A9714" t="s">
        <v>13217</v>
      </c>
      <c r="B9714" s="3">
        <v>45756</v>
      </c>
      <c r="C9714" t="s">
        <v>13218</v>
      </c>
      <c r="D9714" t="s">
        <v>13</v>
      </c>
      <c r="E9714" t="s">
        <v>19</v>
      </c>
      <c r="F9714" t="s">
        <v>53</v>
      </c>
      <c r="G9714">
        <v>3</v>
      </c>
      <c r="H9714" s="5">
        <v>100.94</v>
      </c>
      <c r="I9714" s="5">
        <v>0.25</v>
      </c>
      <c r="J9714" s="5">
        <v>227.11500000000001</v>
      </c>
      <c r="K9714" s="5">
        <v>47.859665710420181</v>
      </c>
      <c r="L9714">
        <f>YEAR(SalesData[Order Date])</f>
        <v>2025</v>
      </c>
      <c r="M9714">
        <f>MONTH(SalesData[Order Date])</f>
        <v>4</v>
      </c>
      <c r="N9714" t="str">
        <f>TEXT(SalesData[[#This Row],[Order Date]], "mmmm")</f>
        <v>April</v>
      </c>
      <c r="O9714" s="7">
        <f>IF(SalesData[Sales]=0,0,SalesData[Profit]/SalesData[Sales])</f>
        <v>0.21072877489562636</v>
      </c>
      <c r="P9714" s="8">
        <f t="shared" si="151"/>
        <v>8.2557294762565221E-4</v>
      </c>
      <c r="Q9714" t="str">
        <f>IF(SalesData[[#This Row],[Discount]]&gt;0, "Yes", "No")</f>
        <v>Yes</v>
      </c>
      <c r="R9714" t="str">
        <f>TEXT(SalesData[[#This Row],[Order Date]],"mmm-yyyy")</f>
        <v>Apr-2025</v>
      </c>
      <c r="S9714">
        <f>YEAR(SalesData[[#This Row],[Order Date]])*100 + MONTH(SalesData[[#This Row],[Order Date]])</f>
        <v>202504</v>
      </c>
    </row>
    <row r="9715" spans="1:19" x14ac:dyDescent="0.3">
      <c r="A9715" t="s">
        <v>13435</v>
      </c>
      <c r="B9715" s="3">
        <v>45759</v>
      </c>
      <c r="C9715" t="s">
        <v>13436</v>
      </c>
      <c r="D9715" t="s">
        <v>13</v>
      </c>
      <c r="E9715" t="s">
        <v>19</v>
      </c>
      <c r="F9715" t="s">
        <v>62</v>
      </c>
      <c r="G9715">
        <v>9</v>
      </c>
      <c r="H9715" s="5">
        <v>30.76</v>
      </c>
      <c r="I9715" s="5">
        <v>0.28000000000000003</v>
      </c>
      <c r="J9715" s="5">
        <v>199.32480000000001</v>
      </c>
      <c r="K9715" s="5">
        <v>27.90822407240935</v>
      </c>
      <c r="L9715">
        <f>YEAR(SalesData[Order Date])</f>
        <v>2025</v>
      </c>
      <c r="M9715">
        <f>MONTH(SalesData[Order Date])</f>
        <v>4</v>
      </c>
      <c r="N9715" t="str">
        <f>TEXT(SalesData[[#This Row],[Order Date]], "mmmm")</f>
        <v>April</v>
      </c>
      <c r="O9715" s="7">
        <f>IF(SalesData[Sales]=0,0,SalesData[Profit]/SalesData[Sales])</f>
        <v>0.14001380697439228</v>
      </c>
      <c r="P9715" s="8">
        <f t="shared" si="151"/>
        <v>1.0114145354717526E-3</v>
      </c>
      <c r="Q9715" t="str">
        <f>IF(SalesData[[#This Row],[Discount]]&gt;0, "Yes", "No")</f>
        <v>Yes</v>
      </c>
      <c r="R9715" t="str">
        <f>TEXT(SalesData[[#This Row],[Order Date]],"mmm-yyyy")</f>
        <v>Apr-2025</v>
      </c>
      <c r="S9715">
        <f>YEAR(SalesData[[#This Row],[Order Date]])*100 + MONTH(SalesData[[#This Row],[Order Date]])</f>
        <v>202504</v>
      </c>
    </row>
    <row r="9716" spans="1:19" x14ac:dyDescent="0.3">
      <c r="A9716" t="s">
        <v>13445</v>
      </c>
      <c r="B9716" s="3">
        <v>45752</v>
      </c>
      <c r="C9716" t="s">
        <v>13446</v>
      </c>
      <c r="D9716" t="s">
        <v>18</v>
      </c>
      <c r="E9716" t="s">
        <v>14</v>
      </c>
      <c r="F9716" t="s">
        <v>15</v>
      </c>
      <c r="G9716">
        <v>8</v>
      </c>
      <c r="H9716" s="5">
        <v>834.95</v>
      </c>
      <c r="I9716" s="5">
        <v>0.09</v>
      </c>
      <c r="J9716" s="5">
        <v>6078.4360000000006</v>
      </c>
      <c r="K9716" s="5">
        <v>660.55809172776367</v>
      </c>
      <c r="L9716">
        <f>YEAR(SalesData[Order Date])</f>
        <v>2025</v>
      </c>
      <c r="M9716">
        <f>MONTH(SalesData[Order Date])</f>
        <v>4</v>
      </c>
      <c r="N9716" t="str">
        <f>TEXT(SalesData[[#This Row],[Order Date]], "mmmm")</f>
        <v>April</v>
      </c>
      <c r="O9716" s="7">
        <f>IF(SalesData[Sales]=0,0,SalesData[Profit]/SalesData[Sales])</f>
        <v>0.10867237752075758</v>
      </c>
      <c r="P9716" s="8">
        <f t="shared" si="151"/>
        <v>1.3473860710222168E-5</v>
      </c>
      <c r="Q9716" t="str">
        <f>IF(SalesData[[#This Row],[Discount]]&gt;0, "Yes", "No")</f>
        <v>Yes</v>
      </c>
      <c r="R9716" t="str">
        <f>TEXT(SalesData[[#This Row],[Order Date]],"mmm-yyyy")</f>
        <v>Apr-2025</v>
      </c>
      <c r="S9716">
        <f>YEAR(SalesData[[#This Row],[Order Date]])*100 + MONTH(SalesData[[#This Row],[Order Date]])</f>
        <v>202504</v>
      </c>
    </row>
    <row r="9717" spans="1:19" x14ac:dyDescent="0.3">
      <c r="A9717" t="s">
        <v>13486</v>
      </c>
      <c r="B9717" s="3">
        <v>45759</v>
      </c>
      <c r="C9717" t="s">
        <v>13487</v>
      </c>
      <c r="D9717" t="s">
        <v>18</v>
      </c>
      <c r="E9717" t="s">
        <v>14</v>
      </c>
      <c r="F9717" t="s">
        <v>62</v>
      </c>
      <c r="G9717">
        <v>1</v>
      </c>
      <c r="H9717" s="5">
        <v>134.08000000000001</v>
      </c>
      <c r="I9717" s="5">
        <v>0.13</v>
      </c>
      <c r="J9717" s="5">
        <v>116.64960000000001</v>
      </c>
      <c r="K9717" s="5">
        <v>33.562631771872582</v>
      </c>
      <c r="L9717">
        <f>YEAR(SalesData[Order Date])</f>
        <v>2025</v>
      </c>
      <c r="M9717">
        <f>MONTH(SalesData[Order Date])</f>
        <v>4</v>
      </c>
      <c r="N9717" t="str">
        <f>TEXT(SalesData[[#This Row],[Order Date]], "mmmm")</f>
        <v>April</v>
      </c>
      <c r="O9717" s="7">
        <f>IF(SalesData[Sales]=0,0,SalesData[Profit]/SalesData[Sales])</f>
        <v>0.28772179048940227</v>
      </c>
      <c r="P9717" s="8">
        <f t="shared" si="151"/>
        <v>9.6957040572792359E-4</v>
      </c>
      <c r="Q9717" t="str">
        <f>IF(SalesData[[#This Row],[Discount]]&gt;0, "Yes", "No")</f>
        <v>Yes</v>
      </c>
      <c r="R9717" t="str">
        <f>TEXT(SalesData[[#This Row],[Order Date]],"mmm-yyyy")</f>
        <v>Apr-2025</v>
      </c>
      <c r="S9717">
        <f>YEAR(SalesData[[#This Row],[Order Date]])*100 + MONTH(SalesData[[#This Row],[Order Date]])</f>
        <v>202504</v>
      </c>
    </row>
    <row r="9718" spans="1:19" x14ac:dyDescent="0.3">
      <c r="A9718" t="s">
        <v>13571</v>
      </c>
      <c r="B9718" s="3">
        <v>45750</v>
      </c>
      <c r="C9718" t="s">
        <v>13572</v>
      </c>
      <c r="D9718" t="s">
        <v>30</v>
      </c>
      <c r="E9718" t="s">
        <v>26</v>
      </c>
      <c r="F9718" t="s">
        <v>15</v>
      </c>
      <c r="G9718">
        <v>7</v>
      </c>
      <c r="H9718" s="5">
        <v>973.72</v>
      </c>
      <c r="I9718" s="5">
        <v>0.23</v>
      </c>
      <c r="J9718" s="5">
        <v>5248.3508000000002</v>
      </c>
      <c r="K9718" s="5">
        <v>360.27705284912088</v>
      </c>
      <c r="L9718">
        <f>YEAR(SalesData[Order Date])</f>
        <v>2025</v>
      </c>
      <c r="M9718">
        <f>MONTH(SalesData[Order Date])</f>
        <v>4</v>
      </c>
      <c r="N9718" t="str">
        <f>TEXT(SalesData[[#This Row],[Order Date]], "mmmm")</f>
        <v>April</v>
      </c>
      <c r="O9718" s="7">
        <f>IF(SalesData[Sales]=0,0,SalesData[Profit]/SalesData[Sales])</f>
        <v>6.8645764465500456E-2</v>
      </c>
      <c r="P9718" s="8">
        <f t="shared" si="151"/>
        <v>3.3743933427620732E-5</v>
      </c>
      <c r="Q9718" t="str">
        <f>IF(SalesData[[#This Row],[Discount]]&gt;0, "Yes", "No")</f>
        <v>Yes</v>
      </c>
      <c r="R9718" t="str">
        <f>TEXT(SalesData[[#This Row],[Order Date]],"mmm-yyyy")</f>
        <v>Apr-2025</v>
      </c>
      <c r="S9718">
        <f>YEAR(SalesData[[#This Row],[Order Date]])*100 + MONTH(SalesData[[#This Row],[Order Date]])</f>
        <v>202504</v>
      </c>
    </row>
    <row r="9719" spans="1:19" x14ac:dyDescent="0.3">
      <c r="A9719" t="s">
        <v>13643</v>
      </c>
      <c r="B9719" s="3">
        <v>45750</v>
      </c>
      <c r="C9719" t="s">
        <v>13644</v>
      </c>
      <c r="D9719" t="s">
        <v>13</v>
      </c>
      <c r="E9719" t="s">
        <v>19</v>
      </c>
      <c r="F9719" t="s">
        <v>53</v>
      </c>
      <c r="G9719">
        <v>1</v>
      </c>
      <c r="H9719" s="5">
        <v>586.04999999999995</v>
      </c>
      <c r="I9719" s="5">
        <v>0.3</v>
      </c>
      <c r="J9719" s="5">
        <v>410.23500000000001</v>
      </c>
      <c r="K9719" s="5">
        <v>86.993444064939439</v>
      </c>
      <c r="L9719">
        <f>YEAR(SalesData[Order Date])</f>
        <v>2025</v>
      </c>
      <c r="M9719">
        <f>MONTH(SalesData[Order Date])</f>
        <v>4</v>
      </c>
      <c r="N9719" t="str">
        <f>TEXT(SalesData[[#This Row],[Order Date]], "mmmm")</f>
        <v>April</v>
      </c>
      <c r="O9719" s="7">
        <f>IF(SalesData[Sales]=0,0,SalesData[Profit]/SalesData[Sales])</f>
        <v>0.21205758666359389</v>
      </c>
      <c r="P9719" s="8">
        <f t="shared" si="151"/>
        <v>5.1190171487074478E-4</v>
      </c>
      <c r="Q9719" t="str">
        <f>IF(SalesData[[#This Row],[Discount]]&gt;0, "Yes", "No")</f>
        <v>Yes</v>
      </c>
      <c r="R9719" t="str">
        <f>TEXT(SalesData[[#This Row],[Order Date]],"mmm-yyyy")</f>
        <v>Apr-2025</v>
      </c>
      <c r="S9719">
        <f>YEAR(SalesData[[#This Row],[Order Date]])*100 + MONTH(SalesData[[#This Row],[Order Date]])</f>
        <v>202504</v>
      </c>
    </row>
    <row r="9720" spans="1:19" x14ac:dyDescent="0.3">
      <c r="A9720" t="s">
        <v>13649</v>
      </c>
      <c r="B9720" s="3">
        <v>45771</v>
      </c>
      <c r="C9720" t="s">
        <v>13650</v>
      </c>
      <c r="D9720" t="s">
        <v>30</v>
      </c>
      <c r="E9720" t="s">
        <v>19</v>
      </c>
      <c r="F9720" t="s">
        <v>34</v>
      </c>
      <c r="G9720">
        <v>7</v>
      </c>
      <c r="H9720" s="5">
        <v>685.45</v>
      </c>
      <c r="I9720" s="5">
        <v>0.28000000000000003</v>
      </c>
      <c r="J9720" s="5">
        <v>3454.6680000000001</v>
      </c>
      <c r="K9720" s="5">
        <v>791.7094184783632</v>
      </c>
      <c r="L9720">
        <f>YEAR(SalesData[Order Date])</f>
        <v>2025</v>
      </c>
      <c r="M9720">
        <f>MONTH(SalesData[Order Date])</f>
        <v>4</v>
      </c>
      <c r="N9720" t="str">
        <f>TEXT(SalesData[[#This Row],[Order Date]], "mmmm")</f>
        <v>April</v>
      </c>
      <c r="O9720" s="7">
        <f>IF(SalesData[Sales]=0,0,SalesData[Profit]/SalesData[Sales])</f>
        <v>0.22917091265451939</v>
      </c>
      <c r="P9720" s="8">
        <f t="shared" si="151"/>
        <v>5.8355824640746957E-5</v>
      </c>
      <c r="Q9720" t="str">
        <f>IF(SalesData[[#This Row],[Discount]]&gt;0, "Yes", "No")</f>
        <v>Yes</v>
      </c>
      <c r="R9720" t="str">
        <f>TEXT(SalesData[[#This Row],[Order Date]],"mmm-yyyy")</f>
        <v>Apr-2025</v>
      </c>
      <c r="S9720">
        <f>YEAR(SalesData[[#This Row],[Order Date]])*100 + MONTH(SalesData[[#This Row],[Order Date]])</f>
        <v>202504</v>
      </c>
    </row>
    <row r="9721" spans="1:19" x14ac:dyDescent="0.3">
      <c r="A9721" t="s">
        <v>13669</v>
      </c>
      <c r="B9721" s="3">
        <v>45760</v>
      </c>
      <c r="C9721" t="s">
        <v>13670</v>
      </c>
      <c r="D9721" t="s">
        <v>30</v>
      </c>
      <c r="E9721" t="s">
        <v>19</v>
      </c>
      <c r="F9721" t="s">
        <v>31</v>
      </c>
      <c r="G9721">
        <v>9</v>
      </c>
      <c r="H9721" s="5">
        <v>727.09</v>
      </c>
      <c r="I9721" s="5">
        <v>0.05</v>
      </c>
      <c r="J9721" s="5">
        <v>6216.6194999999998</v>
      </c>
      <c r="K9721" s="5">
        <v>1062.6502047231211</v>
      </c>
      <c r="L9721">
        <f>YEAR(SalesData[Order Date])</f>
        <v>2025</v>
      </c>
      <c r="M9721">
        <f>MONTH(SalesData[Order Date])</f>
        <v>4</v>
      </c>
      <c r="N9721" t="str">
        <f>TEXT(SalesData[[#This Row],[Order Date]], "mmmm")</f>
        <v>April</v>
      </c>
      <c r="O9721" s="7">
        <f>IF(SalesData[Sales]=0,0,SalesData[Profit]/SalesData[Sales])</f>
        <v>0.17093698668916782</v>
      </c>
      <c r="P9721" s="8">
        <f t="shared" si="151"/>
        <v>7.6408086420602067E-6</v>
      </c>
      <c r="Q9721" t="str">
        <f>IF(SalesData[[#This Row],[Discount]]&gt;0, "Yes", "No")</f>
        <v>Yes</v>
      </c>
      <c r="R9721" t="str">
        <f>TEXT(SalesData[[#This Row],[Order Date]],"mmm-yyyy")</f>
        <v>Apr-2025</v>
      </c>
      <c r="S9721">
        <f>YEAR(SalesData[[#This Row],[Order Date]])*100 + MONTH(SalesData[[#This Row],[Order Date]])</f>
        <v>202504</v>
      </c>
    </row>
    <row r="9722" spans="1:19" x14ac:dyDescent="0.3">
      <c r="A9722" t="s">
        <v>13873</v>
      </c>
      <c r="B9722" s="3">
        <v>45763</v>
      </c>
      <c r="C9722" t="s">
        <v>13874</v>
      </c>
      <c r="D9722" t="s">
        <v>13</v>
      </c>
      <c r="E9722" t="s">
        <v>14</v>
      </c>
      <c r="F9722" t="s">
        <v>44</v>
      </c>
      <c r="G9722">
        <v>2</v>
      </c>
      <c r="H9722" s="5">
        <v>535.21</v>
      </c>
      <c r="I9722" s="5">
        <v>0.12</v>
      </c>
      <c r="J9722" s="5">
        <v>941.96960000000001</v>
      </c>
      <c r="K9722" s="5">
        <v>245.01853558996379</v>
      </c>
      <c r="L9722">
        <f>YEAR(SalesData[Order Date])</f>
        <v>2025</v>
      </c>
      <c r="M9722">
        <f>MONTH(SalesData[Order Date])</f>
        <v>4</v>
      </c>
      <c r="N9722" t="str">
        <f>TEXT(SalesData[[#This Row],[Order Date]], "mmmm")</f>
        <v>April</v>
      </c>
      <c r="O9722" s="7">
        <f>IF(SalesData[Sales]=0,0,SalesData[Profit]/SalesData[Sales])</f>
        <v>0.26011299684189787</v>
      </c>
      <c r="P9722" s="8">
        <f t="shared" si="151"/>
        <v>1.1210552867098894E-4</v>
      </c>
      <c r="Q9722" t="str">
        <f>IF(SalesData[[#This Row],[Discount]]&gt;0, "Yes", "No")</f>
        <v>Yes</v>
      </c>
      <c r="R9722" t="str">
        <f>TEXT(SalesData[[#This Row],[Order Date]],"mmm-yyyy")</f>
        <v>Apr-2025</v>
      </c>
      <c r="S9722">
        <f>YEAR(SalesData[[#This Row],[Order Date]])*100 + MONTH(SalesData[[#This Row],[Order Date]])</f>
        <v>202504</v>
      </c>
    </row>
    <row r="9723" spans="1:19" x14ac:dyDescent="0.3">
      <c r="A9723" t="s">
        <v>13928</v>
      </c>
      <c r="B9723" s="3">
        <v>45752</v>
      </c>
      <c r="C9723" t="s">
        <v>13929</v>
      </c>
      <c r="D9723" t="s">
        <v>30</v>
      </c>
      <c r="E9723" t="s">
        <v>19</v>
      </c>
      <c r="F9723" t="s">
        <v>39</v>
      </c>
      <c r="G9723">
        <v>2</v>
      </c>
      <c r="H9723" s="5">
        <v>383.76</v>
      </c>
      <c r="I9723" s="5">
        <v>0.08</v>
      </c>
      <c r="J9723" s="5">
        <v>706.11840000000007</v>
      </c>
      <c r="K9723" s="5">
        <v>84.652694534731921</v>
      </c>
      <c r="L9723">
        <f>YEAR(SalesData[Order Date])</f>
        <v>2025</v>
      </c>
      <c r="M9723">
        <f>MONTH(SalesData[Order Date])</f>
        <v>4</v>
      </c>
      <c r="N9723" t="str">
        <f>TEXT(SalesData[[#This Row],[Order Date]], "mmmm")</f>
        <v>April</v>
      </c>
      <c r="O9723" s="7">
        <f>IF(SalesData[Sales]=0,0,SalesData[Profit]/SalesData[Sales])</f>
        <v>0.11988456119360708</v>
      </c>
      <c r="P9723" s="8">
        <f t="shared" si="151"/>
        <v>1.0423181154888472E-4</v>
      </c>
      <c r="Q9723" t="str">
        <f>IF(SalesData[[#This Row],[Discount]]&gt;0, "Yes", "No")</f>
        <v>Yes</v>
      </c>
      <c r="R9723" t="str">
        <f>TEXT(SalesData[[#This Row],[Order Date]],"mmm-yyyy")</f>
        <v>Apr-2025</v>
      </c>
      <c r="S9723">
        <f>YEAR(SalesData[[#This Row],[Order Date]])*100 + MONTH(SalesData[[#This Row],[Order Date]])</f>
        <v>202504</v>
      </c>
    </row>
    <row r="9724" spans="1:19" x14ac:dyDescent="0.3">
      <c r="A9724" t="s">
        <v>14001</v>
      </c>
      <c r="B9724" s="3">
        <v>45767</v>
      </c>
      <c r="C9724" t="s">
        <v>1683</v>
      </c>
      <c r="D9724" t="s">
        <v>18</v>
      </c>
      <c r="E9724" t="s">
        <v>14</v>
      </c>
      <c r="F9724" t="s">
        <v>53</v>
      </c>
      <c r="G9724">
        <v>4</v>
      </c>
      <c r="H9724" s="5">
        <v>259.98</v>
      </c>
      <c r="I9724" s="5">
        <v>0.2</v>
      </c>
      <c r="J9724" s="5">
        <v>831.93600000000015</v>
      </c>
      <c r="K9724" s="5">
        <v>170.66003161675161</v>
      </c>
      <c r="L9724">
        <f>YEAR(SalesData[Order Date])</f>
        <v>2025</v>
      </c>
      <c r="M9724">
        <f>MONTH(SalesData[Order Date])</f>
        <v>4</v>
      </c>
      <c r="N9724" t="str">
        <f>TEXT(SalesData[[#This Row],[Order Date]], "mmmm")</f>
        <v>April</v>
      </c>
      <c r="O9724" s="7">
        <f>IF(SalesData[Sales]=0,0,SalesData[Profit]/SalesData[Sales])</f>
        <v>0.2051360100016727</v>
      </c>
      <c r="P9724" s="8">
        <f t="shared" si="151"/>
        <v>1.9232248634510346E-4</v>
      </c>
      <c r="Q9724" t="str">
        <f>IF(SalesData[[#This Row],[Discount]]&gt;0, "Yes", "No")</f>
        <v>Yes</v>
      </c>
      <c r="R9724" t="str">
        <f>TEXT(SalesData[[#This Row],[Order Date]],"mmm-yyyy")</f>
        <v>Apr-2025</v>
      </c>
      <c r="S9724">
        <f>YEAR(SalesData[[#This Row],[Order Date]])*100 + MONTH(SalesData[[#This Row],[Order Date]])</f>
        <v>202504</v>
      </c>
    </row>
    <row r="9725" spans="1:19" x14ac:dyDescent="0.3">
      <c r="A9725" t="s">
        <v>14156</v>
      </c>
      <c r="B9725" s="3">
        <v>45763</v>
      </c>
      <c r="C9725" t="s">
        <v>14157</v>
      </c>
      <c r="D9725" t="s">
        <v>30</v>
      </c>
      <c r="E9725" t="s">
        <v>26</v>
      </c>
      <c r="F9725" t="s">
        <v>91</v>
      </c>
      <c r="G9725">
        <v>2</v>
      </c>
      <c r="H9725" s="5">
        <v>834.25</v>
      </c>
      <c r="I9725" s="5">
        <v>0.03</v>
      </c>
      <c r="J9725" s="5">
        <v>1618.4449999999999</v>
      </c>
      <c r="K9725" s="5">
        <v>397.97174463353082</v>
      </c>
      <c r="L9725">
        <f>YEAR(SalesData[Order Date])</f>
        <v>2025</v>
      </c>
      <c r="M9725">
        <f>MONTH(SalesData[Order Date])</f>
        <v>4</v>
      </c>
      <c r="N9725" t="str">
        <f>TEXT(SalesData[[#This Row],[Order Date]], "mmmm")</f>
        <v>April</v>
      </c>
      <c r="O9725" s="7">
        <f>IF(SalesData[Sales]=0,0,SalesData[Profit]/SalesData[Sales])</f>
        <v>0.24589760210172779</v>
      </c>
      <c r="P9725" s="8">
        <f t="shared" si="151"/>
        <v>1.7980221756068322E-5</v>
      </c>
      <c r="Q9725" t="str">
        <f>IF(SalesData[[#This Row],[Discount]]&gt;0, "Yes", "No")</f>
        <v>Yes</v>
      </c>
      <c r="R9725" t="str">
        <f>TEXT(SalesData[[#This Row],[Order Date]],"mmm-yyyy")</f>
        <v>Apr-2025</v>
      </c>
      <c r="S9725">
        <f>YEAR(SalesData[[#This Row],[Order Date]])*100 + MONTH(SalesData[[#This Row],[Order Date]])</f>
        <v>202504</v>
      </c>
    </row>
    <row r="9726" spans="1:19" x14ac:dyDescent="0.3">
      <c r="A9726" t="s">
        <v>14220</v>
      </c>
      <c r="B9726" s="3">
        <v>45752</v>
      </c>
      <c r="C9726" t="s">
        <v>14221</v>
      </c>
      <c r="D9726" t="s">
        <v>18</v>
      </c>
      <c r="E9726" t="s">
        <v>26</v>
      </c>
      <c r="F9726" t="s">
        <v>91</v>
      </c>
      <c r="G9726">
        <v>6</v>
      </c>
      <c r="H9726" s="5">
        <v>411.21</v>
      </c>
      <c r="I9726" s="5">
        <v>0.02</v>
      </c>
      <c r="J9726" s="5">
        <v>2417.9148</v>
      </c>
      <c r="K9726" s="5">
        <v>259.77897565532709</v>
      </c>
      <c r="L9726">
        <f>YEAR(SalesData[Order Date])</f>
        <v>2025</v>
      </c>
      <c r="M9726">
        <f>MONTH(SalesData[Order Date])</f>
        <v>4</v>
      </c>
      <c r="N9726" t="str">
        <f>TEXT(SalesData[[#This Row],[Order Date]], "mmmm")</f>
        <v>April</v>
      </c>
      <c r="O9726" s="7">
        <f>IF(SalesData[Sales]=0,0,SalesData[Profit]/SalesData[Sales])</f>
        <v>0.10743925950382002</v>
      </c>
      <c r="P9726" s="8">
        <f t="shared" si="151"/>
        <v>8.1061582484213266E-6</v>
      </c>
      <c r="Q9726" t="str">
        <f>IF(SalesData[[#This Row],[Discount]]&gt;0, "Yes", "No")</f>
        <v>Yes</v>
      </c>
      <c r="R9726" t="str">
        <f>TEXT(SalesData[[#This Row],[Order Date]],"mmm-yyyy")</f>
        <v>Apr-2025</v>
      </c>
      <c r="S9726">
        <f>YEAR(SalesData[[#This Row],[Order Date]])*100 + MONTH(SalesData[[#This Row],[Order Date]])</f>
        <v>202504</v>
      </c>
    </row>
    <row r="9727" spans="1:19" x14ac:dyDescent="0.3">
      <c r="A9727" t="s">
        <v>14256</v>
      </c>
      <c r="B9727" s="3">
        <v>45749</v>
      </c>
      <c r="C9727" t="s">
        <v>14257</v>
      </c>
      <c r="D9727" t="s">
        <v>23</v>
      </c>
      <c r="E9727" t="s">
        <v>26</v>
      </c>
      <c r="F9727" t="s">
        <v>39</v>
      </c>
      <c r="G9727">
        <v>3</v>
      </c>
      <c r="H9727" s="5">
        <v>140.72999999999999</v>
      </c>
      <c r="I9727" s="5">
        <v>0.08</v>
      </c>
      <c r="J9727" s="5">
        <v>388.41480000000001</v>
      </c>
      <c r="K9727" s="5">
        <v>101.9805332929262</v>
      </c>
      <c r="L9727">
        <f>YEAR(SalesData[Order Date])</f>
        <v>2025</v>
      </c>
      <c r="M9727">
        <f>MONTH(SalesData[Order Date])</f>
        <v>4</v>
      </c>
      <c r="N9727" t="str">
        <f>TEXT(SalesData[[#This Row],[Order Date]], "mmmm")</f>
        <v>April</v>
      </c>
      <c r="O9727" s="7">
        <f>IF(SalesData[Sales]=0,0,SalesData[Profit]/SalesData[Sales])</f>
        <v>0.26255573498467666</v>
      </c>
      <c r="P9727" s="8">
        <f t="shared" si="151"/>
        <v>1.8948814514791921E-4</v>
      </c>
      <c r="Q9727" t="str">
        <f>IF(SalesData[[#This Row],[Discount]]&gt;0, "Yes", "No")</f>
        <v>Yes</v>
      </c>
      <c r="R9727" t="str">
        <f>TEXT(SalesData[[#This Row],[Order Date]],"mmm-yyyy")</f>
        <v>Apr-2025</v>
      </c>
      <c r="S9727">
        <f>YEAR(SalesData[[#This Row],[Order Date]])*100 + MONTH(SalesData[[#This Row],[Order Date]])</f>
        <v>202504</v>
      </c>
    </row>
    <row r="9728" spans="1:19" x14ac:dyDescent="0.3">
      <c r="A9728" t="s">
        <v>14258</v>
      </c>
      <c r="B9728" s="3">
        <v>45753</v>
      </c>
      <c r="C9728" t="s">
        <v>14259</v>
      </c>
      <c r="D9728" t="s">
        <v>18</v>
      </c>
      <c r="E9728" t="s">
        <v>19</v>
      </c>
      <c r="F9728" t="s">
        <v>39</v>
      </c>
      <c r="G9728">
        <v>1</v>
      </c>
      <c r="H9728" s="5">
        <v>556.19000000000005</v>
      </c>
      <c r="I9728" s="5">
        <v>0.06</v>
      </c>
      <c r="J9728" s="5">
        <v>522.81860000000006</v>
      </c>
      <c r="K9728" s="5">
        <v>101.1222898825107</v>
      </c>
      <c r="L9728">
        <f>YEAR(SalesData[Order Date])</f>
        <v>2025</v>
      </c>
      <c r="M9728">
        <f>MONTH(SalesData[Order Date])</f>
        <v>4</v>
      </c>
      <c r="N9728" t="str">
        <f>TEXT(SalesData[[#This Row],[Order Date]], "mmmm")</f>
        <v>April</v>
      </c>
      <c r="O9728" s="7">
        <f>IF(SalesData[Sales]=0,0,SalesData[Profit]/SalesData[Sales])</f>
        <v>0.19341754459866325</v>
      </c>
      <c r="P9728" s="8">
        <f t="shared" si="151"/>
        <v>1.078768046890451E-4</v>
      </c>
      <c r="Q9728" t="str">
        <f>IF(SalesData[[#This Row],[Discount]]&gt;0, "Yes", "No")</f>
        <v>Yes</v>
      </c>
      <c r="R9728" t="str">
        <f>TEXT(SalesData[[#This Row],[Order Date]],"mmm-yyyy")</f>
        <v>Apr-2025</v>
      </c>
      <c r="S9728">
        <f>YEAR(SalesData[[#This Row],[Order Date]])*100 + MONTH(SalesData[[#This Row],[Order Date]])</f>
        <v>202504</v>
      </c>
    </row>
    <row r="9729" spans="1:19" x14ac:dyDescent="0.3">
      <c r="A9729" t="s">
        <v>14261</v>
      </c>
      <c r="B9729" s="3">
        <v>45761</v>
      </c>
      <c r="C9729" t="s">
        <v>14262</v>
      </c>
      <c r="D9729" t="s">
        <v>18</v>
      </c>
      <c r="E9729" t="s">
        <v>14</v>
      </c>
      <c r="F9729" t="s">
        <v>62</v>
      </c>
      <c r="G9729">
        <v>7</v>
      </c>
      <c r="H9729" s="5">
        <v>42.69</v>
      </c>
      <c r="I9729" s="5">
        <v>0.28999999999999998</v>
      </c>
      <c r="J9729" s="5">
        <v>212.16929999999999</v>
      </c>
      <c r="K9729" s="5">
        <v>15.64623777831719</v>
      </c>
      <c r="L9729">
        <f>YEAR(SalesData[Order Date])</f>
        <v>2025</v>
      </c>
      <c r="M9729">
        <f>MONTH(SalesData[Order Date])</f>
        <v>4</v>
      </c>
      <c r="N9729" t="str">
        <f>TEXT(SalesData[[#This Row],[Order Date]], "mmmm")</f>
        <v>April</v>
      </c>
      <c r="O9729" s="7">
        <f>IF(SalesData[Sales]=0,0,SalesData[Profit]/SalesData[Sales])</f>
        <v>7.3744117449212443E-2</v>
      </c>
      <c r="P9729" s="8">
        <f t="shared" si="151"/>
        <v>9.7045142723287483E-4</v>
      </c>
      <c r="Q9729" t="str">
        <f>IF(SalesData[[#This Row],[Discount]]&gt;0, "Yes", "No")</f>
        <v>Yes</v>
      </c>
      <c r="R9729" t="str">
        <f>TEXT(SalesData[[#This Row],[Order Date]],"mmm-yyyy")</f>
        <v>Apr-2025</v>
      </c>
      <c r="S9729">
        <f>YEAR(SalesData[[#This Row],[Order Date]])*100 + MONTH(SalesData[[#This Row],[Order Date]])</f>
        <v>202504</v>
      </c>
    </row>
    <row r="9730" spans="1:19" x14ac:dyDescent="0.3">
      <c r="A9730" t="s">
        <v>14314</v>
      </c>
      <c r="B9730" s="3">
        <v>45752</v>
      </c>
      <c r="C9730" t="s">
        <v>14315</v>
      </c>
      <c r="D9730" t="s">
        <v>13</v>
      </c>
      <c r="E9730" t="s">
        <v>19</v>
      </c>
      <c r="F9730" t="s">
        <v>20</v>
      </c>
      <c r="G9730">
        <v>1</v>
      </c>
      <c r="H9730" s="5">
        <v>42.84</v>
      </c>
      <c r="I9730" s="5">
        <v>7.0000000000000007E-2</v>
      </c>
      <c r="J9730" s="5">
        <v>39.841200000000001</v>
      </c>
      <c r="K9730" s="5">
        <v>3.8558938550097488</v>
      </c>
      <c r="L9730">
        <f>YEAR(SalesData[Order Date])</f>
        <v>2025</v>
      </c>
      <c r="M9730">
        <f>MONTH(SalesData[Order Date])</f>
        <v>4</v>
      </c>
      <c r="N9730" t="str">
        <f>TEXT(SalesData[[#This Row],[Order Date]], "mmmm")</f>
        <v>April</v>
      </c>
      <c r="O9730" s="7">
        <f>IF(SalesData[Sales]=0,0,SalesData[Profit]/SalesData[Sales])</f>
        <v>9.6781569204987525E-2</v>
      </c>
      <c r="P9730" s="8">
        <f t="shared" ref="P9730:P9793" si="152">IF(H:H*G:G=0, 0, (I:I/(H:H*G:G)))</f>
        <v>1.6339869281045752E-3</v>
      </c>
      <c r="Q9730" t="str">
        <f>IF(SalesData[[#This Row],[Discount]]&gt;0, "Yes", "No")</f>
        <v>Yes</v>
      </c>
      <c r="R9730" t="str">
        <f>TEXT(SalesData[[#This Row],[Order Date]],"mmm-yyyy")</f>
        <v>Apr-2025</v>
      </c>
      <c r="S9730">
        <f>YEAR(SalesData[[#This Row],[Order Date]])*100 + MONTH(SalesData[[#This Row],[Order Date]])</f>
        <v>202504</v>
      </c>
    </row>
    <row r="9731" spans="1:19" x14ac:dyDescent="0.3">
      <c r="A9731" t="s">
        <v>14318</v>
      </c>
      <c r="B9731" s="3">
        <v>45776</v>
      </c>
      <c r="C9731" t="s">
        <v>14319</v>
      </c>
      <c r="D9731" t="s">
        <v>23</v>
      </c>
      <c r="E9731" t="s">
        <v>14</v>
      </c>
      <c r="F9731" t="s">
        <v>39</v>
      </c>
      <c r="G9731">
        <v>7</v>
      </c>
      <c r="H9731" s="5">
        <v>881.4</v>
      </c>
      <c r="I9731" s="5">
        <v>0.04</v>
      </c>
      <c r="J9731" s="5">
        <v>5923.0079999999998</v>
      </c>
      <c r="K9731" s="5">
        <v>364.10499989335727</v>
      </c>
      <c r="L9731">
        <f>YEAR(SalesData[Order Date])</f>
        <v>2025</v>
      </c>
      <c r="M9731">
        <f>MONTH(SalesData[Order Date])</f>
        <v>4</v>
      </c>
      <c r="N9731" t="str">
        <f>TEXT(SalesData[[#This Row],[Order Date]], "mmmm")</f>
        <v>April</v>
      </c>
      <c r="O9731" s="7">
        <f>IF(SalesData[Sales]=0,0,SalesData[Profit]/SalesData[Sales])</f>
        <v>6.1472988031310662E-2</v>
      </c>
      <c r="P9731" s="8">
        <f t="shared" si="152"/>
        <v>6.4831923239002887E-6</v>
      </c>
      <c r="Q9731" t="str">
        <f>IF(SalesData[[#This Row],[Discount]]&gt;0, "Yes", "No")</f>
        <v>Yes</v>
      </c>
      <c r="R9731" t="str">
        <f>TEXT(SalesData[[#This Row],[Order Date]],"mmm-yyyy")</f>
        <v>Apr-2025</v>
      </c>
      <c r="S9731">
        <f>YEAR(SalesData[[#This Row],[Order Date]])*100 + MONTH(SalesData[[#This Row],[Order Date]])</f>
        <v>202504</v>
      </c>
    </row>
    <row r="9732" spans="1:19" x14ac:dyDescent="0.3">
      <c r="A9732" t="s">
        <v>14449</v>
      </c>
      <c r="B9732" s="3">
        <v>45763</v>
      </c>
      <c r="C9732" t="s">
        <v>14450</v>
      </c>
      <c r="D9732" t="s">
        <v>18</v>
      </c>
      <c r="E9732" t="s">
        <v>26</v>
      </c>
      <c r="F9732" t="s">
        <v>91</v>
      </c>
      <c r="G9732">
        <v>1</v>
      </c>
      <c r="H9732" s="5">
        <v>351.16</v>
      </c>
      <c r="I9732" s="5">
        <v>0.27</v>
      </c>
      <c r="J9732" s="5">
        <v>256.34679999999997</v>
      </c>
      <c r="K9732" s="5">
        <v>39.049843246326667</v>
      </c>
      <c r="L9732">
        <f>YEAR(SalesData[Order Date])</f>
        <v>2025</v>
      </c>
      <c r="M9732">
        <f>MONTH(SalesData[Order Date])</f>
        <v>4</v>
      </c>
      <c r="N9732" t="str">
        <f>TEXT(SalesData[[#This Row],[Order Date]], "mmmm")</f>
        <v>April</v>
      </c>
      <c r="O9732" s="7">
        <f>IF(SalesData[Sales]=0,0,SalesData[Profit]/SalesData[Sales])</f>
        <v>0.15233208780576418</v>
      </c>
      <c r="P9732" s="8">
        <f t="shared" si="152"/>
        <v>7.6888028249231122E-4</v>
      </c>
      <c r="Q9732" t="str">
        <f>IF(SalesData[[#This Row],[Discount]]&gt;0, "Yes", "No")</f>
        <v>Yes</v>
      </c>
      <c r="R9732" t="str">
        <f>TEXT(SalesData[[#This Row],[Order Date]],"mmm-yyyy")</f>
        <v>Apr-2025</v>
      </c>
      <c r="S9732">
        <f>YEAR(SalesData[[#This Row],[Order Date]])*100 + MONTH(SalesData[[#This Row],[Order Date]])</f>
        <v>202504</v>
      </c>
    </row>
    <row r="9733" spans="1:19" x14ac:dyDescent="0.3">
      <c r="A9733" t="s">
        <v>14462</v>
      </c>
      <c r="B9733" s="3">
        <v>45770</v>
      </c>
      <c r="C9733" t="s">
        <v>14463</v>
      </c>
      <c r="D9733" t="s">
        <v>18</v>
      </c>
      <c r="E9733" t="s">
        <v>14</v>
      </c>
      <c r="F9733" t="s">
        <v>27</v>
      </c>
      <c r="G9733">
        <v>7</v>
      </c>
      <c r="H9733" s="5">
        <v>723.21</v>
      </c>
      <c r="I9733" s="5">
        <v>0.15</v>
      </c>
      <c r="J9733" s="5">
        <v>4303.0995000000003</v>
      </c>
      <c r="K9733" s="5">
        <v>468.43342942902927</v>
      </c>
      <c r="L9733">
        <f>YEAR(SalesData[Order Date])</f>
        <v>2025</v>
      </c>
      <c r="M9733">
        <f>MONTH(SalesData[Order Date])</f>
        <v>4</v>
      </c>
      <c r="N9733" t="str">
        <f>TEXT(SalesData[[#This Row],[Order Date]], "mmmm")</f>
        <v>April</v>
      </c>
      <c r="O9733" s="7">
        <f>IF(SalesData[Sales]=0,0,SalesData[Profit]/SalesData[Sales])</f>
        <v>0.10885953936901278</v>
      </c>
      <c r="P9733" s="8">
        <f t="shared" si="152"/>
        <v>2.9629805213660523E-5</v>
      </c>
      <c r="Q9733" t="str">
        <f>IF(SalesData[[#This Row],[Discount]]&gt;0, "Yes", "No")</f>
        <v>Yes</v>
      </c>
      <c r="R9733" t="str">
        <f>TEXT(SalesData[[#This Row],[Order Date]],"mmm-yyyy")</f>
        <v>Apr-2025</v>
      </c>
      <c r="S9733">
        <f>YEAR(SalesData[[#This Row],[Order Date]])*100 + MONTH(SalesData[[#This Row],[Order Date]])</f>
        <v>202504</v>
      </c>
    </row>
    <row r="9734" spans="1:19" x14ac:dyDescent="0.3">
      <c r="A9734" t="s">
        <v>14493</v>
      </c>
      <c r="B9734" s="3">
        <v>45767</v>
      </c>
      <c r="C9734" t="s">
        <v>14494</v>
      </c>
      <c r="D9734" t="s">
        <v>13</v>
      </c>
      <c r="E9734" t="s">
        <v>19</v>
      </c>
      <c r="F9734" t="s">
        <v>15</v>
      </c>
      <c r="G9734">
        <v>5</v>
      </c>
      <c r="H9734" s="5">
        <v>427.38</v>
      </c>
      <c r="I9734" s="5">
        <v>0.25</v>
      </c>
      <c r="J9734" s="5">
        <v>1602.675</v>
      </c>
      <c r="K9734" s="5">
        <v>380.26951767051571</v>
      </c>
      <c r="L9734">
        <f>YEAR(SalesData[Order Date])</f>
        <v>2025</v>
      </c>
      <c r="M9734">
        <f>MONTH(SalesData[Order Date])</f>
        <v>4</v>
      </c>
      <c r="N9734" t="str">
        <f>TEXT(SalesData[[#This Row],[Order Date]], "mmmm")</f>
        <v>April</v>
      </c>
      <c r="O9734" s="7">
        <f>IF(SalesData[Sales]=0,0,SalesData[Profit]/SalesData[Sales])</f>
        <v>0.23727175982062224</v>
      </c>
      <c r="P9734" s="8">
        <f t="shared" si="152"/>
        <v>1.1699190416023211E-4</v>
      </c>
      <c r="Q9734" t="str">
        <f>IF(SalesData[[#This Row],[Discount]]&gt;0, "Yes", "No")</f>
        <v>Yes</v>
      </c>
      <c r="R9734" t="str">
        <f>TEXT(SalesData[[#This Row],[Order Date]],"mmm-yyyy")</f>
        <v>Apr-2025</v>
      </c>
      <c r="S9734">
        <f>YEAR(SalesData[[#This Row],[Order Date]])*100 + MONTH(SalesData[[#This Row],[Order Date]])</f>
        <v>202504</v>
      </c>
    </row>
    <row r="9735" spans="1:19" x14ac:dyDescent="0.3">
      <c r="A9735" t="s">
        <v>14518</v>
      </c>
      <c r="B9735" s="3">
        <v>45748</v>
      </c>
      <c r="C9735" t="s">
        <v>14519</v>
      </c>
      <c r="D9735" t="s">
        <v>18</v>
      </c>
      <c r="E9735" t="s">
        <v>26</v>
      </c>
      <c r="F9735" t="s">
        <v>44</v>
      </c>
      <c r="G9735">
        <v>5</v>
      </c>
      <c r="H9735" s="5">
        <v>128.66</v>
      </c>
      <c r="I9735" s="5">
        <v>0.12</v>
      </c>
      <c r="J9735" s="5">
        <v>566.10399999999993</v>
      </c>
      <c r="K9735" s="5">
        <v>91.439516963469373</v>
      </c>
      <c r="L9735">
        <f>YEAR(SalesData[Order Date])</f>
        <v>2025</v>
      </c>
      <c r="M9735">
        <f>MONTH(SalesData[Order Date])</f>
        <v>4</v>
      </c>
      <c r="N9735" t="str">
        <f>TEXT(SalesData[[#This Row],[Order Date]], "mmmm")</f>
        <v>April</v>
      </c>
      <c r="O9735" s="7">
        <f>IF(SalesData[Sales]=0,0,SalesData[Profit]/SalesData[Sales])</f>
        <v>0.16152423753138889</v>
      </c>
      <c r="P9735" s="8">
        <f t="shared" si="152"/>
        <v>1.8653816259909839E-4</v>
      </c>
      <c r="Q9735" t="str">
        <f>IF(SalesData[[#This Row],[Discount]]&gt;0, "Yes", "No")</f>
        <v>Yes</v>
      </c>
      <c r="R9735" t="str">
        <f>TEXT(SalesData[[#This Row],[Order Date]],"mmm-yyyy")</f>
        <v>Apr-2025</v>
      </c>
      <c r="S9735">
        <f>YEAR(SalesData[[#This Row],[Order Date]])*100 + MONTH(SalesData[[#This Row],[Order Date]])</f>
        <v>202504</v>
      </c>
    </row>
    <row r="9736" spans="1:19" x14ac:dyDescent="0.3">
      <c r="A9736" t="s">
        <v>14540</v>
      </c>
      <c r="B9736" s="3">
        <v>45759</v>
      </c>
      <c r="C9736" t="s">
        <v>14541</v>
      </c>
      <c r="D9736" t="s">
        <v>18</v>
      </c>
      <c r="E9736" t="s">
        <v>19</v>
      </c>
      <c r="F9736" t="s">
        <v>39</v>
      </c>
      <c r="G9736">
        <v>7</v>
      </c>
      <c r="H9736" s="5">
        <v>210.83</v>
      </c>
      <c r="I9736" s="5">
        <v>0.09</v>
      </c>
      <c r="J9736" s="5">
        <v>1342.9871000000001</v>
      </c>
      <c r="K9736" s="5">
        <v>154.1200871977486</v>
      </c>
      <c r="L9736">
        <f>YEAR(SalesData[Order Date])</f>
        <v>2025</v>
      </c>
      <c r="M9736">
        <f>MONTH(SalesData[Order Date])</f>
        <v>4</v>
      </c>
      <c r="N9736" t="str">
        <f>TEXT(SalesData[[#This Row],[Order Date]], "mmmm")</f>
        <v>April</v>
      </c>
      <c r="O9736" s="7">
        <f>IF(SalesData[Sales]=0,0,SalesData[Profit]/SalesData[Sales])</f>
        <v>0.11475917169848363</v>
      </c>
      <c r="P9736" s="8">
        <f t="shared" si="152"/>
        <v>6.0983459930478843E-5</v>
      </c>
      <c r="Q9736" t="str">
        <f>IF(SalesData[[#This Row],[Discount]]&gt;0, "Yes", "No")</f>
        <v>Yes</v>
      </c>
      <c r="R9736" t="str">
        <f>TEXT(SalesData[[#This Row],[Order Date]],"mmm-yyyy")</f>
        <v>Apr-2025</v>
      </c>
      <c r="S9736">
        <f>YEAR(SalesData[[#This Row],[Order Date]])*100 + MONTH(SalesData[[#This Row],[Order Date]])</f>
        <v>202504</v>
      </c>
    </row>
    <row r="9737" spans="1:19" x14ac:dyDescent="0.3">
      <c r="A9737" t="s">
        <v>14621</v>
      </c>
      <c r="B9737" s="3">
        <v>45770</v>
      </c>
      <c r="C9737" t="s">
        <v>14622</v>
      </c>
      <c r="D9737" t="s">
        <v>23</v>
      </c>
      <c r="E9737" t="s">
        <v>14</v>
      </c>
      <c r="F9737" t="s">
        <v>20</v>
      </c>
      <c r="G9737">
        <v>1</v>
      </c>
      <c r="H9737" s="5">
        <v>604.55999999999995</v>
      </c>
      <c r="I9737" s="5">
        <v>0.11</v>
      </c>
      <c r="J9737" s="5">
        <v>538.05840000000001</v>
      </c>
      <c r="K9737" s="5">
        <v>78.658249913269259</v>
      </c>
      <c r="L9737">
        <f>YEAR(SalesData[Order Date])</f>
        <v>2025</v>
      </c>
      <c r="M9737">
        <f>MONTH(SalesData[Order Date])</f>
        <v>4</v>
      </c>
      <c r="N9737" t="str">
        <f>TEXT(SalesData[[#This Row],[Order Date]], "mmmm")</f>
        <v>April</v>
      </c>
      <c r="O9737" s="7">
        <f>IF(SalesData[Sales]=0,0,SalesData[Profit]/SalesData[Sales])</f>
        <v>0.14618905664007709</v>
      </c>
      <c r="P9737" s="8">
        <f t="shared" si="152"/>
        <v>1.819505094614265E-4</v>
      </c>
      <c r="Q9737" t="str">
        <f>IF(SalesData[[#This Row],[Discount]]&gt;0, "Yes", "No")</f>
        <v>Yes</v>
      </c>
      <c r="R9737" t="str">
        <f>TEXT(SalesData[[#This Row],[Order Date]],"mmm-yyyy")</f>
        <v>Apr-2025</v>
      </c>
      <c r="S9737">
        <f>YEAR(SalesData[[#This Row],[Order Date]])*100 + MONTH(SalesData[[#This Row],[Order Date]])</f>
        <v>202504</v>
      </c>
    </row>
    <row r="9738" spans="1:19" x14ac:dyDescent="0.3">
      <c r="A9738" t="s">
        <v>14725</v>
      </c>
      <c r="B9738" s="3">
        <v>45763</v>
      </c>
      <c r="C9738" t="s">
        <v>14726</v>
      </c>
      <c r="D9738" t="s">
        <v>23</v>
      </c>
      <c r="E9738" t="s">
        <v>19</v>
      </c>
      <c r="F9738" t="s">
        <v>39</v>
      </c>
      <c r="G9738">
        <v>8</v>
      </c>
      <c r="H9738" s="5">
        <v>807.47</v>
      </c>
      <c r="I9738" s="5">
        <v>0.12</v>
      </c>
      <c r="J9738" s="5">
        <v>5684.5888000000004</v>
      </c>
      <c r="K9738" s="5">
        <v>543.48240460861325</v>
      </c>
      <c r="L9738">
        <f>YEAR(SalesData[Order Date])</f>
        <v>2025</v>
      </c>
      <c r="M9738">
        <f>MONTH(SalesData[Order Date])</f>
        <v>4</v>
      </c>
      <c r="N9738" t="str">
        <f>TEXT(SalesData[[#This Row],[Order Date]], "mmmm")</f>
        <v>April</v>
      </c>
      <c r="O9738" s="7">
        <f>IF(SalesData[Sales]=0,0,SalesData[Profit]/SalesData[Sales])</f>
        <v>9.5606282834145045E-2</v>
      </c>
      <c r="P9738" s="8">
        <f t="shared" si="152"/>
        <v>1.8576541543339069E-5</v>
      </c>
      <c r="Q9738" t="str">
        <f>IF(SalesData[[#This Row],[Discount]]&gt;0, "Yes", "No")</f>
        <v>Yes</v>
      </c>
      <c r="R9738" t="str">
        <f>TEXT(SalesData[[#This Row],[Order Date]],"mmm-yyyy")</f>
        <v>Apr-2025</v>
      </c>
      <c r="S9738">
        <f>YEAR(SalesData[[#This Row],[Order Date]])*100 + MONTH(SalesData[[#This Row],[Order Date]])</f>
        <v>202504</v>
      </c>
    </row>
    <row r="9739" spans="1:19" x14ac:dyDescent="0.3">
      <c r="A9739" t="s">
        <v>14774</v>
      </c>
      <c r="B9739" s="3">
        <v>45773</v>
      </c>
      <c r="C9739" t="s">
        <v>14775</v>
      </c>
      <c r="D9739" t="s">
        <v>30</v>
      </c>
      <c r="E9739" t="s">
        <v>14</v>
      </c>
      <c r="F9739" t="s">
        <v>53</v>
      </c>
      <c r="G9739">
        <v>5</v>
      </c>
      <c r="H9739" s="5">
        <v>344.79</v>
      </c>
      <c r="I9739" s="5">
        <v>0.23</v>
      </c>
      <c r="J9739" s="5">
        <v>1327.4414999999999</v>
      </c>
      <c r="K9739" s="5">
        <v>345.40659074677478</v>
      </c>
      <c r="L9739">
        <f>YEAR(SalesData[Order Date])</f>
        <v>2025</v>
      </c>
      <c r="M9739">
        <f>MONTH(SalesData[Order Date])</f>
        <v>4</v>
      </c>
      <c r="N9739" t="str">
        <f>TEXT(SalesData[[#This Row],[Order Date]], "mmmm")</f>
        <v>April</v>
      </c>
      <c r="O9739" s="7">
        <f>IF(SalesData[Sales]=0,0,SalesData[Profit]/SalesData[Sales])</f>
        <v>0.26020475534837112</v>
      </c>
      <c r="P9739" s="8">
        <f t="shared" si="152"/>
        <v>1.3341454218509819E-4</v>
      </c>
      <c r="Q9739" t="str">
        <f>IF(SalesData[[#This Row],[Discount]]&gt;0, "Yes", "No")</f>
        <v>Yes</v>
      </c>
      <c r="R9739" t="str">
        <f>TEXT(SalesData[[#This Row],[Order Date]],"mmm-yyyy")</f>
        <v>Apr-2025</v>
      </c>
      <c r="S9739">
        <f>YEAR(SalesData[[#This Row],[Order Date]])*100 + MONTH(SalesData[[#This Row],[Order Date]])</f>
        <v>202504</v>
      </c>
    </row>
    <row r="9740" spans="1:19" x14ac:dyDescent="0.3">
      <c r="A9740" t="s">
        <v>14850</v>
      </c>
      <c r="B9740" s="3">
        <v>45763</v>
      </c>
      <c r="C9740" t="s">
        <v>14851</v>
      </c>
      <c r="D9740" t="s">
        <v>18</v>
      </c>
      <c r="E9740" t="s">
        <v>26</v>
      </c>
      <c r="F9740" t="s">
        <v>31</v>
      </c>
      <c r="G9740">
        <v>9</v>
      </c>
      <c r="H9740" s="5">
        <v>976.14</v>
      </c>
      <c r="I9740" s="5">
        <v>0.15</v>
      </c>
      <c r="J9740" s="5">
        <v>7467.4709999999995</v>
      </c>
      <c r="K9740" s="5">
        <v>2199.8335872599182</v>
      </c>
      <c r="L9740">
        <f>YEAR(SalesData[Order Date])</f>
        <v>2025</v>
      </c>
      <c r="M9740">
        <f>MONTH(SalesData[Order Date])</f>
        <v>4</v>
      </c>
      <c r="N9740" t="str">
        <f>TEXT(SalesData[[#This Row],[Order Date]], "mmmm")</f>
        <v>April</v>
      </c>
      <c r="O9740" s="7">
        <f>IF(SalesData[Sales]=0,0,SalesData[Profit]/SalesData[Sales])</f>
        <v>0.29458883566603988</v>
      </c>
      <c r="P9740" s="8">
        <f t="shared" si="152"/>
        <v>1.7074053585209772E-5</v>
      </c>
      <c r="Q9740" t="str">
        <f>IF(SalesData[[#This Row],[Discount]]&gt;0, "Yes", "No")</f>
        <v>Yes</v>
      </c>
      <c r="R9740" t="str">
        <f>TEXT(SalesData[[#This Row],[Order Date]],"mmm-yyyy")</f>
        <v>Apr-2025</v>
      </c>
      <c r="S9740">
        <f>YEAR(SalesData[[#This Row],[Order Date]])*100 + MONTH(SalesData[[#This Row],[Order Date]])</f>
        <v>202504</v>
      </c>
    </row>
    <row r="9741" spans="1:19" x14ac:dyDescent="0.3">
      <c r="A9741" t="s">
        <v>14894</v>
      </c>
      <c r="B9741" s="3">
        <v>45762</v>
      </c>
      <c r="C9741" t="s">
        <v>14895</v>
      </c>
      <c r="D9741" t="s">
        <v>30</v>
      </c>
      <c r="E9741" t="s">
        <v>14</v>
      </c>
      <c r="F9741" t="s">
        <v>27</v>
      </c>
      <c r="G9741">
        <v>1</v>
      </c>
      <c r="H9741" s="5">
        <v>929.36</v>
      </c>
      <c r="I9741" s="5">
        <v>0.03</v>
      </c>
      <c r="J9741" s="5">
        <v>901.47919999999999</v>
      </c>
      <c r="K9741" s="5">
        <v>133.7184695288953</v>
      </c>
      <c r="L9741">
        <f>YEAR(SalesData[Order Date])</f>
        <v>2025</v>
      </c>
      <c r="M9741">
        <f>MONTH(SalesData[Order Date])</f>
        <v>4</v>
      </c>
      <c r="N9741" t="str">
        <f>TEXT(SalesData[[#This Row],[Order Date]], "mmmm")</f>
        <v>April</v>
      </c>
      <c r="O9741" s="7">
        <f>IF(SalesData[Sales]=0,0,SalesData[Profit]/SalesData[Sales])</f>
        <v>0.14833228490340686</v>
      </c>
      <c r="P9741" s="8">
        <f t="shared" si="152"/>
        <v>3.2280278901609709E-5</v>
      </c>
      <c r="Q9741" t="str">
        <f>IF(SalesData[[#This Row],[Discount]]&gt;0, "Yes", "No")</f>
        <v>Yes</v>
      </c>
      <c r="R9741" t="str">
        <f>TEXT(SalesData[[#This Row],[Order Date]],"mmm-yyyy")</f>
        <v>Apr-2025</v>
      </c>
      <c r="S9741">
        <f>YEAR(SalesData[[#This Row],[Order Date]])*100 + MONTH(SalesData[[#This Row],[Order Date]])</f>
        <v>202504</v>
      </c>
    </row>
    <row r="9742" spans="1:19" x14ac:dyDescent="0.3">
      <c r="A9742" t="s">
        <v>15000</v>
      </c>
      <c r="B9742" s="3">
        <v>45770</v>
      </c>
      <c r="C9742" t="s">
        <v>15001</v>
      </c>
      <c r="D9742" t="s">
        <v>30</v>
      </c>
      <c r="E9742" t="s">
        <v>19</v>
      </c>
      <c r="F9742" t="s">
        <v>27</v>
      </c>
      <c r="G9742">
        <v>7</v>
      </c>
      <c r="H9742" s="5">
        <v>120.85</v>
      </c>
      <c r="I9742" s="5">
        <v>0.16</v>
      </c>
      <c r="J9742" s="5">
        <v>710.59799999999996</v>
      </c>
      <c r="K9742" s="5">
        <v>144.78959115591471</v>
      </c>
      <c r="L9742">
        <f>YEAR(SalesData[Order Date])</f>
        <v>2025</v>
      </c>
      <c r="M9742">
        <f>MONTH(SalesData[Order Date])</f>
        <v>4</v>
      </c>
      <c r="N9742" t="str">
        <f>TEXT(SalesData[[#This Row],[Order Date]], "mmmm")</f>
        <v>April</v>
      </c>
      <c r="O9742" s="7">
        <f>IF(SalesData[Sales]=0,0,SalesData[Profit]/SalesData[Sales])</f>
        <v>0.20375738625202255</v>
      </c>
      <c r="P9742" s="8">
        <f t="shared" si="152"/>
        <v>1.8913647378686685E-4</v>
      </c>
      <c r="Q9742" t="str">
        <f>IF(SalesData[[#This Row],[Discount]]&gt;0, "Yes", "No")</f>
        <v>Yes</v>
      </c>
      <c r="R9742" t="str">
        <f>TEXT(SalesData[[#This Row],[Order Date]],"mmm-yyyy")</f>
        <v>Apr-2025</v>
      </c>
      <c r="S9742">
        <f>YEAR(SalesData[[#This Row],[Order Date]])*100 + MONTH(SalesData[[#This Row],[Order Date]])</f>
        <v>202504</v>
      </c>
    </row>
    <row r="9743" spans="1:19" x14ac:dyDescent="0.3">
      <c r="A9743" t="s">
        <v>15121</v>
      </c>
      <c r="B9743" s="3">
        <v>45767</v>
      </c>
      <c r="C9743" t="s">
        <v>15122</v>
      </c>
      <c r="D9743" t="s">
        <v>23</v>
      </c>
      <c r="E9743" t="s">
        <v>19</v>
      </c>
      <c r="F9743" t="s">
        <v>39</v>
      </c>
      <c r="G9743">
        <v>8</v>
      </c>
      <c r="H9743" s="5">
        <v>970.8</v>
      </c>
      <c r="I9743" s="5">
        <v>0.18</v>
      </c>
      <c r="J9743" s="5">
        <v>6368.4480000000003</v>
      </c>
      <c r="K9743" s="5">
        <v>675.81706265399316</v>
      </c>
      <c r="L9743">
        <f>YEAR(SalesData[Order Date])</f>
        <v>2025</v>
      </c>
      <c r="M9743">
        <f>MONTH(SalesData[Order Date])</f>
        <v>4</v>
      </c>
      <c r="N9743" t="str">
        <f>TEXT(SalesData[[#This Row],[Order Date]], "mmmm")</f>
        <v>April</v>
      </c>
      <c r="O9743" s="7">
        <f>IF(SalesData[Sales]=0,0,SalesData[Profit]/SalesData[Sales])</f>
        <v>0.10611958559667804</v>
      </c>
      <c r="P9743" s="8">
        <f t="shared" si="152"/>
        <v>2.3176761433868973E-5</v>
      </c>
      <c r="Q9743" t="str">
        <f>IF(SalesData[[#This Row],[Discount]]&gt;0, "Yes", "No")</f>
        <v>Yes</v>
      </c>
      <c r="R9743" t="str">
        <f>TEXT(SalesData[[#This Row],[Order Date]],"mmm-yyyy")</f>
        <v>Apr-2025</v>
      </c>
      <c r="S9743">
        <f>YEAR(SalesData[[#This Row],[Order Date]])*100 + MONTH(SalesData[[#This Row],[Order Date]])</f>
        <v>202504</v>
      </c>
    </row>
    <row r="9744" spans="1:19" x14ac:dyDescent="0.3">
      <c r="A9744" t="s">
        <v>15155</v>
      </c>
      <c r="B9744" s="3">
        <v>45752</v>
      </c>
      <c r="C9744" t="s">
        <v>15156</v>
      </c>
      <c r="D9744" t="s">
        <v>30</v>
      </c>
      <c r="E9744" t="s">
        <v>14</v>
      </c>
      <c r="F9744" t="s">
        <v>34</v>
      </c>
      <c r="G9744">
        <v>9</v>
      </c>
      <c r="H9744" s="5">
        <v>213.09</v>
      </c>
      <c r="I9744" s="5">
        <v>0.17</v>
      </c>
      <c r="J9744" s="5">
        <v>1591.7823000000001</v>
      </c>
      <c r="K9744" s="5">
        <v>462.61405853663268</v>
      </c>
      <c r="L9744">
        <f>YEAR(SalesData[Order Date])</f>
        <v>2025</v>
      </c>
      <c r="M9744">
        <f>MONTH(SalesData[Order Date])</f>
        <v>4</v>
      </c>
      <c r="N9744" t="str">
        <f>TEXT(SalesData[[#This Row],[Order Date]], "mmmm")</f>
        <v>April</v>
      </c>
      <c r="O9744" s="7">
        <f>IF(SalesData[Sales]=0,0,SalesData[Profit]/SalesData[Sales])</f>
        <v>0.29062646225971522</v>
      </c>
      <c r="P9744" s="8">
        <f t="shared" si="152"/>
        <v>8.8642774831709098E-5</v>
      </c>
      <c r="Q9744" t="str">
        <f>IF(SalesData[[#This Row],[Discount]]&gt;0, "Yes", "No")</f>
        <v>Yes</v>
      </c>
      <c r="R9744" t="str">
        <f>TEXT(SalesData[[#This Row],[Order Date]],"mmm-yyyy")</f>
        <v>Apr-2025</v>
      </c>
      <c r="S9744">
        <f>YEAR(SalesData[[#This Row],[Order Date]])*100 + MONTH(SalesData[[#This Row],[Order Date]])</f>
        <v>202504</v>
      </c>
    </row>
    <row r="9745" spans="1:19" x14ac:dyDescent="0.3">
      <c r="A9745" t="s">
        <v>15188</v>
      </c>
      <c r="B9745" s="3">
        <v>45758</v>
      </c>
      <c r="C9745" t="s">
        <v>15189</v>
      </c>
      <c r="D9745" t="s">
        <v>23</v>
      </c>
      <c r="E9745" t="s">
        <v>19</v>
      </c>
      <c r="F9745" t="s">
        <v>62</v>
      </c>
      <c r="G9745">
        <v>8</v>
      </c>
      <c r="H9745" s="5">
        <v>255.24</v>
      </c>
      <c r="I9745" s="5">
        <v>0.22</v>
      </c>
      <c r="J9745" s="5">
        <v>1592.6976</v>
      </c>
      <c r="K9745" s="5">
        <v>175.2444215089613</v>
      </c>
      <c r="L9745">
        <f>YEAR(SalesData[Order Date])</f>
        <v>2025</v>
      </c>
      <c r="M9745">
        <f>MONTH(SalesData[Order Date])</f>
        <v>4</v>
      </c>
      <c r="N9745" t="str">
        <f>TEXT(SalesData[[#This Row],[Order Date]], "mmmm")</f>
        <v>April</v>
      </c>
      <c r="O9745" s="7">
        <f>IF(SalesData[Sales]=0,0,SalesData[Profit]/SalesData[Sales])</f>
        <v>0.11002994008967007</v>
      </c>
      <c r="P9745" s="8">
        <f t="shared" si="152"/>
        <v>1.0774173327064723E-4</v>
      </c>
      <c r="Q9745" t="str">
        <f>IF(SalesData[[#This Row],[Discount]]&gt;0, "Yes", "No")</f>
        <v>Yes</v>
      </c>
      <c r="R9745" t="str">
        <f>TEXT(SalesData[[#This Row],[Order Date]],"mmm-yyyy")</f>
        <v>Apr-2025</v>
      </c>
      <c r="S9745">
        <f>YEAR(SalesData[[#This Row],[Order Date]])*100 + MONTH(SalesData[[#This Row],[Order Date]])</f>
        <v>202504</v>
      </c>
    </row>
    <row r="9746" spans="1:19" x14ac:dyDescent="0.3">
      <c r="A9746" t="s">
        <v>15241</v>
      </c>
      <c r="B9746" s="3">
        <v>45771</v>
      </c>
      <c r="C9746" t="s">
        <v>14547</v>
      </c>
      <c r="D9746" t="s">
        <v>13</v>
      </c>
      <c r="E9746" t="s">
        <v>19</v>
      </c>
      <c r="F9746" t="s">
        <v>31</v>
      </c>
      <c r="G9746">
        <v>2</v>
      </c>
      <c r="H9746" s="5">
        <v>219.23</v>
      </c>
      <c r="I9746" s="5">
        <v>0.04</v>
      </c>
      <c r="J9746" s="5">
        <v>420.92160000000001</v>
      </c>
      <c r="K9746" s="5">
        <v>83.321243623528943</v>
      </c>
      <c r="L9746">
        <f>YEAR(SalesData[Order Date])</f>
        <v>2025</v>
      </c>
      <c r="M9746">
        <f>MONTH(SalesData[Order Date])</f>
        <v>4</v>
      </c>
      <c r="N9746" t="str">
        <f>TEXT(SalesData[[#This Row],[Order Date]], "mmmm")</f>
        <v>April</v>
      </c>
      <c r="O9746" s="7">
        <f>IF(SalesData[Sales]=0,0,SalesData[Profit]/SalesData[Sales])</f>
        <v>0.19794955550755519</v>
      </c>
      <c r="P9746" s="8">
        <f t="shared" si="152"/>
        <v>9.1228390275053609E-5</v>
      </c>
      <c r="Q9746" t="str">
        <f>IF(SalesData[[#This Row],[Discount]]&gt;0, "Yes", "No")</f>
        <v>Yes</v>
      </c>
      <c r="R9746" t="str">
        <f>TEXT(SalesData[[#This Row],[Order Date]],"mmm-yyyy")</f>
        <v>Apr-2025</v>
      </c>
      <c r="S9746">
        <f>YEAR(SalesData[[#This Row],[Order Date]])*100 + MONTH(SalesData[[#This Row],[Order Date]])</f>
        <v>202504</v>
      </c>
    </row>
    <row r="9747" spans="1:19" x14ac:dyDescent="0.3">
      <c r="A9747" t="s">
        <v>15326</v>
      </c>
      <c r="B9747" s="3">
        <v>45752</v>
      </c>
      <c r="C9747" t="s">
        <v>15327</v>
      </c>
      <c r="D9747" t="s">
        <v>13</v>
      </c>
      <c r="E9747" t="s">
        <v>19</v>
      </c>
      <c r="F9747" t="s">
        <v>31</v>
      </c>
      <c r="G9747">
        <v>3</v>
      </c>
      <c r="H9747" s="5">
        <v>292.08</v>
      </c>
      <c r="I9747" s="5">
        <v>0.16</v>
      </c>
      <c r="J9747" s="5">
        <v>736.04160000000002</v>
      </c>
      <c r="K9747" s="5">
        <v>173.23838465536471</v>
      </c>
      <c r="L9747">
        <f>YEAR(SalesData[Order Date])</f>
        <v>2025</v>
      </c>
      <c r="M9747">
        <f>MONTH(SalesData[Order Date])</f>
        <v>4</v>
      </c>
      <c r="N9747" t="str">
        <f>TEXT(SalesData[[#This Row],[Order Date]], "mmmm")</f>
        <v>April</v>
      </c>
      <c r="O9747" s="7">
        <f>IF(SalesData[Sales]=0,0,SalesData[Profit]/SalesData[Sales])</f>
        <v>0.23536493678531853</v>
      </c>
      <c r="P9747" s="8">
        <f t="shared" si="152"/>
        <v>1.8259837487446363E-4</v>
      </c>
      <c r="Q9747" t="str">
        <f>IF(SalesData[[#This Row],[Discount]]&gt;0, "Yes", "No")</f>
        <v>Yes</v>
      </c>
      <c r="R9747" t="str">
        <f>TEXT(SalesData[[#This Row],[Order Date]],"mmm-yyyy")</f>
        <v>Apr-2025</v>
      </c>
      <c r="S9747">
        <f>YEAR(SalesData[[#This Row],[Order Date]])*100 + MONTH(SalesData[[#This Row],[Order Date]])</f>
        <v>202504</v>
      </c>
    </row>
    <row r="9748" spans="1:19" x14ac:dyDescent="0.3">
      <c r="A9748" t="s">
        <v>15330</v>
      </c>
      <c r="B9748" s="3">
        <v>45755</v>
      </c>
      <c r="C9748" t="s">
        <v>15331</v>
      </c>
      <c r="D9748" t="s">
        <v>18</v>
      </c>
      <c r="E9748" t="s">
        <v>14</v>
      </c>
      <c r="F9748" t="s">
        <v>62</v>
      </c>
      <c r="G9748">
        <v>7</v>
      </c>
      <c r="H9748" s="5">
        <v>114.67</v>
      </c>
      <c r="I9748" s="5">
        <v>0.22</v>
      </c>
      <c r="J9748" s="5">
        <v>626.09820000000002</v>
      </c>
      <c r="K9748" s="5">
        <v>52.369171219248422</v>
      </c>
      <c r="L9748">
        <f>YEAR(SalesData[Order Date])</f>
        <v>2025</v>
      </c>
      <c r="M9748">
        <f>MONTH(SalesData[Order Date])</f>
        <v>4</v>
      </c>
      <c r="N9748" t="str">
        <f>TEXT(SalesData[[#This Row],[Order Date]], "mmmm")</f>
        <v>April</v>
      </c>
      <c r="O9748" s="7">
        <f>IF(SalesData[Sales]=0,0,SalesData[Profit]/SalesData[Sales])</f>
        <v>8.3643701929263528E-2</v>
      </c>
      <c r="P9748" s="8">
        <f t="shared" si="152"/>
        <v>2.7407841134186294E-4</v>
      </c>
      <c r="Q9748" t="str">
        <f>IF(SalesData[[#This Row],[Discount]]&gt;0, "Yes", "No")</f>
        <v>Yes</v>
      </c>
      <c r="R9748" t="str">
        <f>TEXT(SalesData[[#This Row],[Order Date]],"mmm-yyyy")</f>
        <v>Apr-2025</v>
      </c>
      <c r="S9748">
        <f>YEAR(SalesData[[#This Row],[Order Date]])*100 + MONTH(SalesData[[#This Row],[Order Date]])</f>
        <v>202504</v>
      </c>
    </row>
    <row r="9749" spans="1:19" x14ac:dyDescent="0.3">
      <c r="A9749" t="s">
        <v>15352</v>
      </c>
      <c r="B9749" s="3">
        <v>45766</v>
      </c>
      <c r="C9749" t="s">
        <v>15353</v>
      </c>
      <c r="D9749" t="s">
        <v>23</v>
      </c>
      <c r="E9749" t="s">
        <v>26</v>
      </c>
      <c r="F9749" t="s">
        <v>39</v>
      </c>
      <c r="G9749">
        <v>9</v>
      </c>
      <c r="H9749" s="5">
        <v>939.88</v>
      </c>
      <c r="I9749" s="5">
        <v>0.02</v>
      </c>
      <c r="J9749" s="5">
        <v>8289.7415999999994</v>
      </c>
      <c r="K9749" s="5">
        <v>1572.329150247798</v>
      </c>
      <c r="L9749">
        <f>YEAR(SalesData[Order Date])</f>
        <v>2025</v>
      </c>
      <c r="M9749">
        <f>MONTH(SalesData[Order Date])</f>
        <v>4</v>
      </c>
      <c r="N9749" t="str">
        <f>TEXT(SalesData[[#This Row],[Order Date]], "mmmm")</f>
        <v>April</v>
      </c>
      <c r="O9749" s="7">
        <f>IF(SalesData[Sales]=0,0,SalesData[Profit]/SalesData[Sales])</f>
        <v>0.18967167206367422</v>
      </c>
      <c r="P9749" s="8">
        <f t="shared" si="152"/>
        <v>2.3643680280697771E-6</v>
      </c>
      <c r="Q9749" t="str">
        <f>IF(SalesData[[#This Row],[Discount]]&gt;0, "Yes", "No")</f>
        <v>Yes</v>
      </c>
      <c r="R9749" t="str">
        <f>TEXT(SalesData[[#This Row],[Order Date]],"mmm-yyyy")</f>
        <v>Apr-2025</v>
      </c>
      <c r="S9749">
        <f>YEAR(SalesData[[#This Row],[Order Date]])*100 + MONTH(SalesData[[#This Row],[Order Date]])</f>
        <v>202504</v>
      </c>
    </row>
    <row r="9750" spans="1:19" x14ac:dyDescent="0.3">
      <c r="A9750" t="s">
        <v>15427</v>
      </c>
      <c r="B9750" s="3">
        <v>45775</v>
      </c>
      <c r="C9750" t="s">
        <v>15428</v>
      </c>
      <c r="D9750" t="s">
        <v>18</v>
      </c>
      <c r="E9750" t="s">
        <v>14</v>
      </c>
      <c r="F9750" t="s">
        <v>20</v>
      </c>
      <c r="G9750">
        <v>7</v>
      </c>
      <c r="H9750" s="5">
        <v>680.96</v>
      </c>
      <c r="I9750" s="5">
        <v>0.3</v>
      </c>
      <c r="J9750" s="5">
        <v>3336.7040000000002</v>
      </c>
      <c r="K9750" s="5">
        <v>961.00188686491083</v>
      </c>
      <c r="L9750">
        <f>YEAR(SalesData[Order Date])</f>
        <v>2025</v>
      </c>
      <c r="M9750">
        <f>MONTH(SalesData[Order Date])</f>
        <v>4</v>
      </c>
      <c r="N9750" t="str">
        <f>TEXT(SalesData[[#This Row],[Order Date]], "mmmm")</f>
        <v>April</v>
      </c>
      <c r="O9750" s="7">
        <f>IF(SalesData[Sales]=0,0,SalesData[Profit]/SalesData[Sales])</f>
        <v>0.28800933102394183</v>
      </c>
      <c r="P9750" s="8">
        <f t="shared" si="152"/>
        <v>6.2936358754027918E-5</v>
      </c>
      <c r="Q9750" t="str">
        <f>IF(SalesData[[#This Row],[Discount]]&gt;0, "Yes", "No")</f>
        <v>Yes</v>
      </c>
      <c r="R9750" t="str">
        <f>TEXT(SalesData[[#This Row],[Order Date]],"mmm-yyyy")</f>
        <v>Apr-2025</v>
      </c>
      <c r="S9750">
        <f>YEAR(SalesData[[#This Row],[Order Date]])*100 + MONTH(SalesData[[#This Row],[Order Date]])</f>
        <v>202504</v>
      </c>
    </row>
    <row r="9751" spans="1:19" x14ac:dyDescent="0.3">
      <c r="A9751" t="s">
        <v>15463</v>
      </c>
      <c r="B9751" s="3">
        <v>45763</v>
      </c>
      <c r="C9751" t="s">
        <v>15464</v>
      </c>
      <c r="D9751" t="s">
        <v>23</v>
      </c>
      <c r="E9751" t="s">
        <v>19</v>
      </c>
      <c r="F9751" t="s">
        <v>20</v>
      </c>
      <c r="G9751">
        <v>7</v>
      </c>
      <c r="H9751" s="5">
        <v>507.75</v>
      </c>
      <c r="I9751" s="5">
        <v>0</v>
      </c>
      <c r="J9751" s="5">
        <v>3554.25</v>
      </c>
      <c r="K9751" s="5">
        <v>784.84584041629932</v>
      </c>
      <c r="L9751">
        <f>YEAR(SalesData[Order Date])</f>
        <v>2025</v>
      </c>
      <c r="M9751">
        <f>MONTH(SalesData[Order Date])</f>
        <v>4</v>
      </c>
      <c r="N9751" t="str">
        <f>TEXT(SalesData[[#This Row],[Order Date]], "mmmm")</f>
        <v>April</v>
      </c>
      <c r="O9751" s="7">
        <f>IF(SalesData[Sales]=0,0,SalesData[Profit]/SalesData[Sales])</f>
        <v>0.22081897458431438</v>
      </c>
      <c r="P9751" s="8">
        <f t="shared" si="152"/>
        <v>0</v>
      </c>
      <c r="Q9751" t="str">
        <f>IF(SalesData[[#This Row],[Discount]]&gt;0, "Yes", "No")</f>
        <v>No</v>
      </c>
      <c r="R9751" t="str">
        <f>TEXT(SalesData[[#This Row],[Order Date]],"mmm-yyyy")</f>
        <v>Apr-2025</v>
      </c>
      <c r="S9751">
        <f>YEAR(SalesData[[#This Row],[Order Date]])*100 + MONTH(SalesData[[#This Row],[Order Date]])</f>
        <v>202504</v>
      </c>
    </row>
    <row r="9752" spans="1:19" x14ac:dyDescent="0.3">
      <c r="A9752" t="s">
        <v>15515</v>
      </c>
      <c r="B9752" s="3">
        <v>45768</v>
      </c>
      <c r="C9752" t="s">
        <v>15516</v>
      </c>
      <c r="D9752" t="s">
        <v>18</v>
      </c>
      <c r="E9752" t="s">
        <v>14</v>
      </c>
      <c r="F9752" t="s">
        <v>62</v>
      </c>
      <c r="G9752">
        <v>5</v>
      </c>
      <c r="H9752" s="5">
        <v>919.64</v>
      </c>
      <c r="I9752" s="5">
        <v>0.04</v>
      </c>
      <c r="J9752" s="5">
        <v>4414.2719999999999</v>
      </c>
      <c r="K9752" s="5">
        <v>421.55514186075601</v>
      </c>
      <c r="L9752">
        <f>YEAR(SalesData[Order Date])</f>
        <v>2025</v>
      </c>
      <c r="M9752">
        <f>MONTH(SalesData[Order Date])</f>
        <v>4</v>
      </c>
      <c r="N9752" t="str">
        <f>TEXT(SalesData[[#This Row],[Order Date]], "mmmm")</f>
        <v>April</v>
      </c>
      <c r="O9752" s="7">
        <f>IF(SalesData[Sales]=0,0,SalesData[Profit]/SalesData[Sales])</f>
        <v>9.5498225270385692E-2</v>
      </c>
      <c r="P9752" s="8">
        <f t="shared" si="152"/>
        <v>8.699056152407464E-6</v>
      </c>
      <c r="Q9752" t="str">
        <f>IF(SalesData[[#This Row],[Discount]]&gt;0, "Yes", "No")</f>
        <v>Yes</v>
      </c>
      <c r="R9752" t="str">
        <f>TEXT(SalesData[[#This Row],[Order Date]],"mmm-yyyy")</f>
        <v>Apr-2025</v>
      </c>
      <c r="S9752">
        <f>YEAR(SalesData[[#This Row],[Order Date]])*100 + MONTH(SalesData[[#This Row],[Order Date]])</f>
        <v>202504</v>
      </c>
    </row>
    <row r="9753" spans="1:19" x14ac:dyDescent="0.3">
      <c r="A9753" t="s">
        <v>15521</v>
      </c>
      <c r="B9753" s="3">
        <v>45760</v>
      </c>
      <c r="C9753" t="s">
        <v>5425</v>
      </c>
      <c r="D9753" t="s">
        <v>23</v>
      </c>
      <c r="E9753" t="s">
        <v>14</v>
      </c>
      <c r="F9753" t="s">
        <v>91</v>
      </c>
      <c r="G9753">
        <v>7</v>
      </c>
      <c r="H9753" s="5">
        <v>433.58</v>
      </c>
      <c r="I9753" s="5">
        <v>0.12</v>
      </c>
      <c r="J9753" s="5">
        <v>2670.8528000000001</v>
      </c>
      <c r="K9753" s="5">
        <v>312.26417718620911</v>
      </c>
      <c r="L9753">
        <f>YEAR(SalesData[Order Date])</f>
        <v>2025</v>
      </c>
      <c r="M9753">
        <f>MONTH(SalesData[Order Date])</f>
        <v>4</v>
      </c>
      <c r="N9753" t="str">
        <f>TEXT(SalesData[[#This Row],[Order Date]], "mmmm")</f>
        <v>April</v>
      </c>
      <c r="O9753" s="7">
        <f>IF(SalesData[Sales]=0,0,SalesData[Profit]/SalesData[Sales])</f>
        <v>0.11691553244200095</v>
      </c>
      <c r="P9753" s="8">
        <f t="shared" si="152"/>
        <v>3.9537933352223679E-5</v>
      </c>
      <c r="Q9753" t="str">
        <f>IF(SalesData[[#This Row],[Discount]]&gt;0, "Yes", "No")</f>
        <v>Yes</v>
      </c>
      <c r="R9753" t="str">
        <f>TEXT(SalesData[[#This Row],[Order Date]],"mmm-yyyy")</f>
        <v>Apr-2025</v>
      </c>
      <c r="S9753">
        <f>YEAR(SalesData[[#This Row],[Order Date]])*100 + MONTH(SalesData[[#This Row],[Order Date]])</f>
        <v>202504</v>
      </c>
    </row>
    <row r="9754" spans="1:19" x14ac:dyDescent="0.3">
      <c r="A9754" t="s">
        <v>15571</v>
      </c>
      <c r="B9754" s="3">
        <v>45755</v>
      </c>
      <c r="C9754" t="s">
        <v>15572</v>
      </c>
      <c r="D9754" t="s">
        <v>18</v>
      </c>
      <c r="E9754" t="s">
        <v>26</v>
      </c>
      <c r="F9754" t="s">
        <v>91</v>
      </c>
      <c r="G9754">
        <v>7</v>
      </c>
      <c r="H9754" s="5">
        <v>735.11</v>
      </c>
      <c r="I9754" s="5">
        <v>0.02</v>
      </c>
      <c r="J9754" s="5">
        <v>5042.8546000000006</v>
      </c>
      <c r="K9754" s="5">
        <v>289.79476700954149</v>
      </c>
      <c r="L9754">
        <f>YEAR(SalesData[Order Date])</f>
        <v>2025</v>
      </c>
      <c r="M9754">
        <f>MONTH(SalesData[Order Date])</f>
        <v>4</v>
      </c>
      <c r="N9754" t="str">
        <f>TEXT(SalesData[[#This Row],[Order Date]], "mmmm")</f>
        <v>April</v>
      </c>
      <c r="O9754" s="7">
        <f>IF(SalesData[Sales]=0,0,SalesData[Profit]/SalesData[Sales])</f>
        <v>5.7466413370225164E-2</v>
      </c>
      <c r="P9754" s="8">
        <f t="shared" si="152"/>
        <v>3.8866875122673575E-6</v>
      </c>
      <c r="Q9754" t="str">
        <f>IF(SalesData[[#This Row],[Discount]]&gt;0, "Yes", "No")</f>
        <v>Yes</v>
      </c>
      <c r="R9754" t="str">
        <f>TEXT(SalesData[[#This Row],[Order Date]],"mmm-yyyy")</f>
        <v>Apr-2025</v>
      </c>
      <c r="S9754">
        <f>YEAR(SalesData[[#This Row],[Order Date]])*100 + MONTH(SalesData[[#This Row],[Order Date]])</f>
        <v>202504</v>
      </c>
    </row>
    <row r="9755" spans="1:19" x14ac:dyDescent="0.3">
      <c r="A9755" t="s">
        <v>15622</v>
      </c>
      <c r="B9755" s="3">
        <v>45756</v>
      </c>
      <c r="C9755" t="s">
        <v>15623</v>
      </c>
      <c r="D9755" t="s">
        <v>13</v>
      </c>
      <c r="E9755" t="s">
        <v>19</v>
      </c>
      <c r="F9755" t="s">
        <v>31</v>
      </c>
      <c r="G9755">
        <v>4</v>
      </c>
      <c r="H9755" s="5">
        <v>620.09</v>
      </c>
      <c r="I9755" s="5">
        <v>0.28000000000000003</v>
      </c>
      <c r="J9755" s="5">
        <v>1785.8592000000001</v>
      </c>
      <c r="K9755" s="5">
        <v>304.40393223510841</v>
      </c>
      <c r="L9755">
        <f>YEAR(SalesData[Order Date])</f>
        <v>2025</v>
      </c>
      <c r="M9755">
        <f>MONTH(SalesData[Order Date])</f>
        <v>4</v>
      </c>
      <c r="N9755" t="str">
        <f>TEXT(SalesData[[#This Row],[Order Date]], "mmmm")</f>
        <v>April</v>
      </c>
      <c r="O9755" s="7">
        <f>IF(SalesData[Sales]=0,0,SalesData[Profit]/SalesData[Sales])</f>
        <v>0.17045236950097095</v>
      </c>
      <c r="P9755" s="8">
        <f t="shared" si="152"/>
        <v>1.1288683900724088E-4</v>
      </c>
      <c r="Q9755" t="str">
        <f>IF(SalesData[[#This Row],[Discount]]&gt;0, "Yes", "No")</f>
        <v>Yes</v>
      </c>
      <c r="R9755" t="str">
        <f>TEXT(SalesData[[#This Row],[Order Date]],"mmm-yyyy")</f>
        <v>Apr-2025</v>
      </c>
      <c r="S9755">
        <f>YEAR(SalesData[[#This Row],[Order Date]])*100 + MONTH(SalesData[[#This Row],[Order Date]])</f>
        <v>202504</v>
      </c>
    </row>
    <row r="9756" spans="1:19" x14ac:dyDescent="0.3">
      <c r="A9756" t="s">
        <v>15645</v>
      </c>
      <c r="B9756" s="3">
        <v>45774</v>
      </c>
      <c r="C9756" t="s">
        <v>15646</v>
      </c>
      <c r="D9756" t="s">
        <v>23</v>
      </c>
      <c r="E9756" t="s">
        <v>19</v>
      </c>
      <c r="F9756" t="s">
        <v>20</v>
      </c>
      <c r="G9756">
        <v>8</v>
      </c>
      <c r="H9756" s="5">
        <v>296.7</v>
      </c>
      <c r="I9756" s="5">
        <v>0.24</v>
      </c>
      <c r="J9756" s="5">
        <v>1803.9359999999999</v>
      </c>
      <c r="K9756" s="5">
        <v>158.31866361400171</v>
      </c>
      <c r="L9756">
        <f>YEAR(SalesData[Order Date])</f>
        <v>2025</v>
      </c>
      <c r="M9756">
        <f>MONTH(SalesData[Order Date])</f>
        <v>4</v>
      </c>
      <c r="N9756" t="str">
        <f>TEXT(SalesData[[#This Row],[Order Date]], "mmmm")</f>
        <v>April</v>
      </c>
      <c r="O9756" s="7">
        <f>IF(SalesData[Sales]=0,0,SalesData[Profit]/SalesData[Sales])</f>
        <v>8.7762904900174799E-2</v>
      </c>
      <c r="P9756" s="8">
        <f t="shared" si="152"/>
        <v>1.0111223458038423E-4</v>
      </c>
      <c r="Q9756" t="str">
        <f>IF(SalesData[[#This Row],[Discount]]&gt;0, "Yes", "No")</f>
        <v>Yes</v>
      </c>
      <c r="R9756" t="str">
        <f>TEXT(SalesData[[#This Row],[Order Date]],"mmm-yyyy")</f>
        <v>Apr-2025</v>
      </c>
      <c r="S9756">
        <f>YEAR(SalesData[[#This Row],[Order Date]])*100 + MONTH(SalesData[[#This Row],[Order Date]])</f>
        <v>202504</v>
      </c>
    </row>
    <row r="9757" spans="1:19" x14ac:dyDescent="0.3">
      <c r="A9757" t="s">
        <v>15708</v>
      </c>
      <c r="B9757" s="3">
        <v>45752</v>
      </c>
      <c r="C9757" t="s">
        <v>15709</v>
      </c>
      <c r="D9757" t="s">
        <v>13</v>
      </c>
      <c r="E9757" t="s">
        <v>26</v>
      </c>
      <c r="F9757" t="s">
        <v>31</v>
      </c>
      <c r="G9757">
        <v>4</v>
      </c>
      <c r="H9757" s="5">
        <v>993.95</v>
      </c>
      <c r="I9757" s="5">
        <v>0.16</v>
      </c>
      <c r="J9757" s="5">
        <v>3339.672</v>
      </c>
      <c r="K9757" s="5">
        <v>881.08133621864783</v>
      </c>
      <c r="L9757">
        <f>YEAR(SalesData[Order Date])</f>
        <v>2025</v>
      </c>
      <c r="M9757">
        <f>MONTH(SalesData[Order Date])</f>
        <v>4</v>
      </c>
      <c r="N9757" t="str">
        <f>TEXT(SalesData[[#This Row],[Order Date]], "mmmm")</f>
        <v>April</v>
      </c>
      <c r="O9757" s="7">
        <f>IF(SalesData[Sales]=0,0,SalesData[Profit]/SalesData[Sales])</f>
        <v>0.26382271558962911</v>
      </c>
      <c r="P9757" s="8">
        <f t="shared" si="152"/>
        <v>4.0243473011720911E-5</v>
      </c>
      <c r="Q9757" t="str">
        <f>IF(SalesData[[#This Row],[Discount]]&gt;0, "Yes", "No")</f>
        <v>Yes</v>
      </c>
      <c r="R9757" t="str">
        <f>TEXT(SalesData[[#This Row],[Order Date]],"mmm-yyyy")</f>
        <v>Apr-2025</v>
      </c>
      <c r="S9757">
        <f>YEAR(SalesData[[#This Row],[Order Date]])*100 + MONTH(SalesData[[#This Row],[Order Date]])</f>
        <v>202504</v>
      </c>
    </row>
    <row r="9758" spans="1:19" x14ac:dyDescent="0.3">
      <c r="A9758" t="s">
        <v>15714</v>
      </c>
      <c r="B9758" s="3">
        <v>45775</v>
      </c>
      <c r="C9758" t="s">
        <v>15715</v>
      </c>
      <c r="D9758" t="s">
        <v>30</v>
      </c>
      <c r="E9758" t="s">
        <v>19</v>
      </c>
      <c r="F9758" t="s">
        <v>91</v>
      </c>
      <c r="G9758">
        <v>9</v>
      </c>
      <c r="H9758" s="5">
        <v>863.25</v>
      </c>
      <c r="I9758" s="5">
        <v>0.16</v>
      </c>
      <c r="J9758" s="5">
        <v>6526.17</v>
      </c>
      <c r="K9758" s="5">
        <v>749.40104840926415</v>
      </c>
      <c r="L9758">
        <f>YEAR(SalesData[Order Date])</f>
        <v>2025</v>
      </c>
      <c r="M9758">
        <f>MONTH(SalesData[Order Date])</f>
        <v>4</v>
      </c>
      <c r="N9758" t="str">
        <f>TEXT(SalesData[[#This Row],[Order Date]], "mmmm")</f>
        <v>April</v>
      </c>
      <c r="O9758" s="7">
        <f>IF(SalesData[Sales]=0,0,SalesData[Profit]/SalesData[Sales])</f>
        <v>0.11483014515546855</v>
      </c>
      <c r="P9758" s="8">
        <f t="shared" si="152"/>
        <v>2.0594008430672203E-5</v>
      </c>
      <c r="Q9758" t="str">
        <f>IF(SalesData[[#This Row],[Discount]]&gt;0, "Yes", "No")</f>
        <v>Yes</v>
      </c>
      <c r="R9758" t="str">
        <f>TEXT(SalesData[[#This Row],[Order Date]],"mmm-yyyy")</f>
        <v>Apr-2025</v>
      </c>
      <c r="S9758">
        <f>YEAR(SalesData[[#This Row],[Order Date]])*100 + MONTH(SalesData[[#This Row],[Order Date]])</f>
        <v>202504</v>
      </c>
    </row>
    <row r="9759" spans="1:19" x14ac:dyDescent="0.3">
      <c r="A9759" t="s">
        <v>15716</v>
      </c>
      <c r="B9759" s="3">
        <v>45748</v>
      </c>
      <c r="C9759" t="s">
        <v>15717</v>
      </c>
      <c r="D9759" t="s">
        <v>18</v>
      </c>
      <c r="E9759" t="s">
        <v>19</v>
      </c>
      <c r="F9759" t="s">
        <v>39</v>
      </c>
      <c r="G9759">
        <v>8</v>
      </c>
      <c r="H9759" s="5">
        <v>539.73</v>
      </c>
      <c r="I9759" s="5">
        <v>0.24</v>
      </c>
      <c r="J9759" s="5">
        <v>3281.5583999999999</v>
      </c>
      <c r="K9759" s="5">
        <v>762.42929235728263</v>
      </c>
      <c r="L9759">
        <f>YEAR(SalesData[Order Date])</f>
        <v>2025</v>
      </c>
      <c r="M9759">
        <f>MONTH(SalesData[Order Date])</f>
        <v>4</v>
      </c>
      <c r="N9759" t="str">
        <f>TEXT(SalesData[[#This Row],[Order Date]], "mmmm")</f>
        <v>April</v>
      </c>
      <c r="O9759" s="7">
        <f>IF(SalesData[Sales]=0,0,SalesData[Profit]/SalesData[Sales])</f>
        <v>0.23233756630913002</v>
      </c>
      <c r="P9759" s="8">
        <f t="shared" si="152"/>
        <v>5.558334722917014E-5</v>
      </c>
      <c r="Q9759" t="str">
        <f>IF(SalesData[[#This Row],[Discount]]&gt;0, "Yes", "No")</f>
        <v>Yes</v>
      </c>
      <c r="R9759" t="str">
        <f>TEXT(SalesData[[#This Row],[Order Date]],"mmm-yyyy")</f>
        <v>Apr-2025</v>
      </c>
      <c r="S9759">
        <f>YEAR(SalesData[[#This Row],[Order Date]])*100 + MONTH(SalesData[[#This Row],[Order Date]])</f>
        <v>202504</v>
      </c>
    </row>
    <row r="9760" spans="1:19" x14ac:dyDescent="0.3">
      <c r="A9760" t="s">
        <v>15732</v>
      </c>
      <c r="B9760" s="3">
        <v>45767</v>
      </c>
      <c r="C9760" t="s">
        <v>15733</v>
      </c>
      <c r="D9760" t="s">
        <v>30</v>
      </c>
      <c r="E9760" t="s">
        <v>14</v>
      </c>
      <c r="F9760" t="s">
        <v>39</v>
      </c>
      <c r="G9760">
        <v>8</v>
      </c>
      <c r="H9760" s="5">
        <v>243.12</v>
      </c>
      <c r="I9760" s="5">
        <v>0.03</v>
      </c>
      <c r="J9760" s="5">
        <v>1886.6112000000001</v>
      </c>
      <c r="K9760" s="5">
        <v>412.0053721656991</v>
      </c>
      <c r="L9760">
        <f>YEAR(SalesData[Order Date])</f>
        <v>2025</v>
      </c>
      <c r="M9760">
        <f>MONTH(SalesData[Order Date])</f>
        <v>4</v>
      </c>
      <c r="N9760" t="str">
        <f>TEXT(SalesData[[#This Row],[Order Date]], "mmmm")</f>
        <v>April</v>
      </c>
      <c r="O9760" s="7">
        <f>IF(SalesData[Sales]=0,0,SalesData[Profit]/SalesData[Sales])</f>
        <v>0.21838382607168827</v>
      </c>
      <c r="P9760" s="8">
        <f t="shared" si="152"/>
        <v>1.5424481737413622E-5</v>
      </c>
      <c r="Q9760" t="str">
        <f>IF(SalesData[[#This Row],[Discount]]&gt;0, "Yes", "No")</f>
        <v>Yes</v>
      </c>
      <c r="R9760" t="str">
        <f>TEXT(SalesData[[#This Row],[Order Date]],"mmm-yyyy")</f>
        <v>Apr-2025</v>
      </c>
      <c r="S9760">
        <f>YEAR(SalesData[[#This Row],[Order Date]])*100 + MONTH(SalesData[[#This Row],[Order Date]])</f>
        <v>202504</v>
      </c>
    </row>
    <row r="9761" spans="1:19" x14ac:dyDescent="0.3">
      <c r="A9761" t="s">
        <v>15893</v>
      </c>
      <c r="B9761" s="3">
        <v>45767</v>
      </c>
      <c r="C9761" t="s">
        <v>3080</v>
      </c>
      <c r="D9761" t="s">
        <v>30</v>
      </c>
      <c r="E9761" t="s">
        <v>26</v>
      </c>
      <c r="F9761" t="s">
        <v>27</v>
      </c>
      <c r="G9761">
        <v>5</v>
      </c>
      <c r="H9761" s="5">
        <v>157.38</v>
      </c>
      <c r="I9761" s="5">
        <v>0</v>
      </c>
      <c r="J9761" s="5">
        <v>786.9</v>
      </c>
      <c r="K9761" s="5">
        <v>129.89102917221521</v>
      </c>
      <c r="L9761">
        <f>YEAR(SalesData[Order Date])</f>
        <v>2025</v>
      </c>
      <c r="M9761">
        <f>MONTH(SalesData[Order Date])</f>
        <v>4</v>
      </c>
      <c r="N9761" t="str">
        <f>TEXT(SalesData[[#This Row],[Order Date]], "mmmm")</f>
        <v>April</v>
      </c>
      <c r="O9761" s="7">
        <f>IF(SalesData[Sales]=0,0,SalesData[Profit]/SalesData[Sales])</f>
        <v>0.16506675457137529</v>
      </c>
      <c r="P9761" s="8">
        <f t="shared" si="152"/>
        <v>0</v>
      </c>
      <c r="Q9761" t="str">
        <f>IF(SalesData[[#This Row],[Discount]]&gt;0, "Yes", "No")</f>
        <v>No</v>
      </c>
      <c r="R9761" t="str">
        <f>TEXT(SalesData[[#This Row],[Order Date]],"mmm-yyyy")</f>
        <v>Apr-2025</v>
      </c>
      <c r="S9761">
        <f>YEAR(SalesData[[#This Row],[Order Date]])*100 + MONTH(SalesData[[#This Row],[Order Date]])</f>
        <v>202504</v>
      </c>
    </row>
    <row r="9762" spans="1:19" x14ac:dyDescent="0.3">
      <c r="A9762" t="s">
        <v>15897</v>
      </c>
      <c r="B9762" s="3">
        <v>45754</v>
      </c>
      <c r="C9762" t="s">
        <v>15898</v>
      </c>
      <c r="D9762" t="s">
        <v>23</v>
      </c>
      <c r="E9762" t="s">
        <v>14</v>
      </c>
      <c r="F9762" t="s">
        <v>91</v>
      </c>
      <c r="G9762">
        <v>2</v>
      </c>
      <c r="H9762" s="5">
        <v>396.97</v>
      </c>
      <c r="I9762" s="5">
        <v>0.18</v>
      </c>
      <c r="J9762" s="5">
        <v>651.03080000000011</v>
      </c>
      <c r="K9762" s="5">
        <v>141.4333943514377</v>
      </c>
      <c r="L9762">
        <f>YEAR(SalesData[Order Date])</f>
        <v>2025</v>
      </c>
      <c r="M9762">
        <f>MONTH(SalesData[Order Date])</f>
        <v>4</v>
      </c>
      <c r="N9762" t="str">
        <f>TEXT(SalesData[[#This Row],[Order Date]], "mmmm")</f>
        <v>April</v>
      </c>
      <c r="O9762" s="7">
        <f>IF(SalesData[Sales]=0,0,SalesData[Profit]/SalesData[Sales])</f>
        <v>0.21724531980889025</v>
      </c>
      <c r="P9762" s="8">
        <f t="shared" si="152"/>
        <v>2.2671738418520289E-4</v>
      </c>
      <c r="Q9762" t="str">
        <f>IF(SalesData[[#This Row],[Discount]]&gt;0, "Yes", "No")</f>
        <v>Yes</v>
      </c>
      <c r="R9762" t="str">
        <f>TEXT(SalesData[[#This Row],[Order Date]],"mmm-yyyy")</f>
        <v>Apr-2025</v>
      </c>
      <c r="S9762">
        <f>YEAR(SalesData[[#This Row],[Order Date]])*100 + MONTH(SalesData[[#This Row],[Order Date]])</f>
        <v>202504</v>
      </c>
    </row>
    <row r="9763" spans="1:19" x14ac:dyDescent="0.3">
      <c r="A9763" t="s">
        <v>15911</v>
      </c>
      <c r="B9763" s="3">
        <v>45748</v>
      </c>
      <c r="C9763" t="s">
        <v>11070</v>
      </c>
      <c r="D9763" t="s">
        <v>13</v>
      </c>
      <c r="E9763" t="s">
        <v>19</v>
      </c>
      <c r="F9763" t="s">
        <v>91</v>
      </c>
      <c r="G9763">
        <v>5</v>
      </c>
      <c r="H9763" s="5">
        <v>727.17</v>
      </c>
      <c r="I9763" s="5">
        <v>0.22</v>
      </c>
      <c r="J9763" s="5">
        <v>2835.9630000000002</v>
      </c>
      <c r="K9763" s="5">
        <v>634.869194533675</v>
      </c>
      <c r="L9763">
        <f>YEAR(SalesData[Order Date])</f>
        <v>2025</v>
      </c>
      <c r="M9763">
        <f>MONTH(SalesData[Order Date])</f>
        <v>4</v>
      </c>
      <c r="N9763" t="str">
        <f>TEXT(SalesData[[#This Row],[Order Date]], "mmmm")</f>
        <v>April</v>
      </c>
      <c r="O9763" s="7">
        <f>IF(SalesData[Sales]=0,0,SalesData[Profit]/SalesData[Sales])</f>
        <v>0.22386370856519458</v>
      </c>
      <c r="P9763" s="8">
        <f t="shared" si="152"/>
        <v>6.0508546832240057E-5</v>
      </c>
      <c r="Q9763" t="str">
        <f>IF(SalesData[[#This Row],[Discount]]&gt;0, "Yes", "No")</f>
        <v>Yes</v>
      </c>
      <c r="R9763" t="str">
        <f>TEXT(SalesData[[#This Row],[Order Date]],"mmm-yyyy")</f>
        <v>Apr-2025</v>
      </c>
      <c r="S9763">
        <f>YEAR(SalesData[[#This Row],[Order Date]])*100 + MONTH(SalesData[[#This Row],[Order Date]])</f>
        <v>202504</v>
      </c>
    </row>
    <row r="9764" spans="1:19" x14ac:dyDescent="0.3">
      <c r="A9764" t="s">
        <v>15969</v>
      </c>
      <c r="B9764" s="3">
        <v>45777</v>
      </c>
      <c r="C9764" t="s">
        <v>15970</v>
      </c>
      <c r="D9764" t="s">
        <v>23</v>
      </c>
      <c r="E9764" t="s">
        <v>19</v>
      </c>
      <c r="F9764" t="s">
        <v>53</v>
      </c>
      <c r="G9764">
        <v>5</v>
      </c>
      <c r="H9764" s="5">
        <v>858.65</v>
      </c>
      <c r="I9764" s="5">
        <v>0.18</v>
      </c>
      <c r="J9764" s="5">
        <v>3520.4650000000001</v>
      </c>
      <c r="K9764" s="5">
        <v>936.63888131554904</v>
      </c>
      <c r="L9764">
        <f>YEAR(SalesData[Order Date])</f>
        <v>2025</v>
      </c>
      <c r="M9764">
        <f>MONTH(SalesData[Order Date])</f>
        <v>4</v>
      </c>
      <c r="N9764" t="str">
        <f>TEXT(SalesData[[#This Row],[Order Date]], "mmmm")</f>
        <v>April</v>
      </c>
      <c r="O9764" s="7">
        <f>IF(SalesData[Sales]=0,0,SalesData[Profit]/SalesData[Sales])</f>
        <v>0.26605544475390297</v>
      </c>
      <c r="P9764" s="8">
        <f t="shared" si="152"/>
        <v>4.1926279624992721E-5</v>
      </c>
      <c r="Q9764" t="str">
        <f>IF(SalesData[[#This Row],[Discount]]&gt;0, "Yes", "No")</f>
        <v>Yes</v>
      </c>
      <c r="R9764" t="str">
        <f>TEXT(SalesData[[#This Row],[Order Date]],"mmm-yyyy")</f>
        <v>Apr-2025</v>
      </c>
      <c r="S9764">
        <f>YEAR(SalesData[[#This Row],[Order Date]])*100 + MONTH(SalesData[[#This Row],[Order Date]])</f>
        <v>202504</v>
      </c>
    </row>
    <row r="9765" spans="1:19" x14ac:dyDescent="0.3">
      <c r="A9765" t="s">
        <v>15971</v>
      </c>
      <c r="B9765" s="3">
        <v>45758</v>
      </c>
      <c r="C9765" t="s">
        <v>15972</v>
      </c>
      <c r="D9765" t="s">
        <v>23</v>
      </c>
      <c r="E9765" t="s">
        <v>26</v>
      </c>
      <c r="F9765" t="s">
        <v>91</v>
      </c>
      <c r="G9765">
        <v>3</v>
      </c>
      <c r="H9765" s="5">
        <v>646.09</v>
      </c>
      <c r="I9765" s="5">
        <v>0.01</v>
      </c>
      <c r="J9765" s="5">
        <v>1918.8873000000001</v>
      </c>
      <c r="K9765" s="5">
        <v>238.6412501536895</v>
      </c>
      <c r="L9765">
        <f>YEAR(SalesData[Order Date])</f>
        <v>2025</v>
      </c>
      <c r="M9765">
        <f>MONTH(SalesData[Order Date])</f>
        <v>4</v>
      </c>
      <c r="N9765" t="str">
        <f>TEXT(SalesData[[#This Row],[Order Date]], "mmmm")</f>
        <v>April</v>
      </c>
      <c r="O9765" s="7">
        <f>IF(SalesData[Sales]=0,0,SalesData[Profit]/SalesData[Sales])</f>
        <v>0.1243643908392585</v>
      </c>
      <c r="P9765" s="8">
        <f t="shared" si="152"/>
        <v>5.1592399407719258E-6</v>
      </c>
      <c r="Q9765" t="str">
        <f>IF(SalesData[[#This Row],[Discount]]&gt;0, "Yes", "No")</f>
        <v>Yes</v>
      </c>
      <c r="R9765" t="str">
        <f>TEXT(SalesData[[#This Row],[Order Date]],"mmm-yyyy")</f>
        <v>Apr-2025</v>
      </c>
      <c r="S9765">
        <f>YEAR(SalesData[[#This Row],[Order Date]])*100 + MONTH(SalesData[[#This Row],[Order Date]])</f>
        <v>202504</v>
      </c>
    </row>
    <row r="9766" spans="1:19" x14ac:dyDescent="0.3">
      <c r="A9766" t="s">
        <v>16006</v>
      </c>
      <c r="B9766" s="3">
        <v>45765</v>
      </c>
      <c r="C9766" t="s">
        <v>16007</v>
      </c>
      <c r="D9766" t="s">
        <v>13</v>
      </c>
      <c r="E9766" t="s">
        <v>14</v>
      </c>
      <c r="F9766" t="s">
        <v>62</v>
      </c>
      <c r="G9766">
        <v>7</v>
      </c>
      <c r="H9766" s="5">
        <v>512.70000000000005</v>
      </c>
      <c r="I9766" s="5">
        <v>0.24</v>
      </c>
      <c r="J9766" s="5">
        <v>2727.5639999999999</v>
      </c>
      <c r="K9766" s="5">
        <v>223.9327732835059</v>
      </c>
      <c r="L9766">
        <f>YEAR(SalesData[Order Date])</f>
        <v>2025</v>
      </c>
      <c r="M9766">
        <f>MONTH(SalesData[Order Date])</f>
        <v>4</v>
      </c>
      <c r="N9766" t="str">
        <f>TEXT(SalesData[[#This Row],[Order Date]], "mmmm")</f>
        <v>April</v>
      </c>
      <c r="O9766" s="7">
        <f>IF(SalesData[Sales]=0,0,SalesData[Profit]/SalesData[Sales])</f>
        <v>8.2099915266335061E-2</v>
      </c>
      <c r="P9766" s="8">
        <f t="shared" si="152"/>
        <v>6.6872857978767859E-5</v>
      </c>
      <c r="Q9766" t="str">
        <f>IF(SalesData[[#This Row],[Discount]]&gt;0, "Yes", "No")</f>
        <v>Yes</v>
      </c>
      <c r="R9766" t="str">
        <f>TEXT(SalesData[[#This Row],[Order Date]],"mmm-yyyy")</f>
        <v>Apr-2025</v>
      </c>
      <c r="S9766">
        <f>YEAR(SalesData[[#This Row],[Order Date]])*100 + MONTH(SalesData[[#This Row],[Order Date]])</f>
        <v>202504</v>
      </c>
    </row>
    <row r="9767" spans="1:19" x14ac:dyDescent="0.3">
      <c r="A9767" t="s">
        <v>16029</v>
      </c>
      <c r="B9767" s="3">
        <v>45749</v>
      </c>
      <c r="C9767" t="s">
        <v>745</v>
      </c>
      <c r="D9767" t="s">
        <v>13</v>
      </c>
      <c r="E9767" t="s">
        <v>14</v>
      </c>
      <c r="F9767" t="s">
        <v>20</v>
      </c>
      <c r="G9767">
        <v>9</v>
      </c>
      <c r="H9767" s="5">
        <v>526.69000000000005</v>
      </c>
      <c r="I9767" s="5">
        <v>0.01</v>
      </c>
      <c r="J9767" s="5">
        <v>4692.8079000000007</v>
      </c>
      <c r="K9767" s="5">
        <v>484.83017231152547</v>
      </c>
      <c r="L9767">
        <f>YEAR(SalesData[Order Date])</f>
        <v>2025</v>
      </c>
      <c r="M9767">
        <f>MONTH(SalesData[Order Date])</f>
        <v>4</v>
      </c>
      <c r="N9767" t="str">
        <f>TEXT(SalesData[[#This Row],[Order Date]], "mmmm")</f>
        <v>April</v>
      </c>
      <c r="O9767" s="7">
        <f>IF(SalesData[Sales]=0,0,SalesData[Profit]/SalesData[Sales])</f>
        <v>0.10331344956854624</v>
      </c>
      <c r="P9767" s="8">
        <f t="shared" si="152"/>
        <v>2.1096111775638629E-6</v>
      </c>
      <c r="Q9767" t="str">
        <f>IF(SalesData[[#This Row],[Discount]]&gt;0, "Yes", "No")</f>
        <v>Yes</v>
      </c>
      <c r="R9767" t="str">
        <f>TEXT(SalesData[[#This Row],[Order Date]],"mmm-yyyy")</f>
        <v>Apr-2025</v>
      </c>
      <c r="S9767">
        <f>YEAR(SalesData[[#This Row],[Order Date]])*100 + MONTH(SalesData[[#This Row],[Order Date]])</f>
        <v>202504</v>
      </c>
    </row>
    <row r="9768" spans="1:19" x14ac:dyDescent="0.3">
      <c r="A9768" t="s">
        <v>16124</v>
      </c>
      <c r="B9768" s="3">
        <v>45756</v>
      </c>
      <c r="C9768" t="s">
        <v>16125</v>
      </c>
      <c r="D9768" t="s">
        <v>13</v>
      </c>
      <c r="E9768" t="s">
        <v>26</v>
      </c>
      <c r="F9768" t="s">
        <v>20</v>
      </c>
      <c r="G9768">
        <v>4</v>
      </c>
      <c r="H9768" s="5">
        <v>737.84</v>
      </c>
      <c r="I9768" s="5">
        <v>0.15</v>
      </c>
      <c r="J9768" s="5">
        <v>2508.6559999999999</v>
      </c>
      <c r="K9768" s="5">
        <v>131.9787617996991</v>
      </c>
      <c r="L9768">
        <f>YEAR(SalesData[Order Date])</f>
        <v>2025</v>
      </c>
      <c r="M9768">
        <f>MONTH(SalesData[Order Date])</f>
        <v>4</v>
      </c>
      <c r="N9768" t="str">
        <f>TEXT(SalesData[[#This Row],[Order Date]], "mmmm")</f>
        <v>April</v>
      </c>
      <c r="O9768" s="7">
        <f>IF(SalesData[Sales]=0,0,SalesData[Profit]/SalesData[Sales])</f>
        <v>5.2609350106072379E-2</v>
      </c>
      <c r="P9768" s="8">
        <f t="shared" si="152"/>
        <v>5.0824026889298486E-5</v>
      </c>
      <c r="Q9768" t="str">
        <f>IF(SalesData[[#This Row],[Discount]]&gt;0, "Yes", "No")</f>
        <v>Yes</v>
      </c>
      <c r="R9768" t="str">
        <f>TEXT(SalesData[[#This Row],[Order Date]],"mmm-yyyy")</f>
        <v>Apr-2025</v>
      </c>
      <c r="S9768">
        <f>YEAR(SalesData[[#This Row],[Order Date]])*100 + MONTH(SalesData[[#This Row],[Order Date]])</f>
        <v>202504</v>
      </c>
    </row>
    <row r="9769" spans="1:19" x14ac:dyDescent="0.3">
      <c r="A9769" t="s">
        <v>16389</v>
      </c>
      <c r="B9769" s="3">
        <v>45751</v>
      </c>
      <c r="C9769" t="s">
        <v>16390</v>
      </c>
      <c r="D9769" t="s">
        <v>23</v>
      </c>
      <c r="E9769" t="s">
        <v>14</v>
      </c>
      <c r="F9769" t="s">
        <v>27</v>
      </c>
      <c r="G9769">
        <v>1</v>
      </c>
      <c r="H9769" s="5">
        <v>679.24</v>
      </c>
      <c r="I9769" s="5">
        <v>0.28999999999999998</v>
      </c>
      <c r="J9769" s="5">
        <v>482.2604</v>
      </c>
      <c r="K9769" s="5">
        <v>77.122724266807268</v>
      </c>
      <c r="L9769">
        <f>YEAR(SalesData[Order Date])</f>
        <v>2025</v>
      </c>
      <c r="M9769">
        <f>MONTH(SalesData[Order Date])</f>
        <v>4</v>
      </c>
      <c r="N9769" t="str">
        <f>TEXT(SalesData[[#This Row],[Order Date]], "mmmm")</f>
        <v>April</v>
      </c>
      <c r="O9769" s="7">
        <f>IF(SalesData[Sales]=0,0,SalesData[Profit]/SalesData[Sales])</f>
        <v>0.15991925579377297</v>
      </c>
      <c r="P9769" s="8">
        <f t="shared" si="152"/>
        <v>4.2694776514928448E-4</v>
      </c>
      <c r="Q9769" t="str">
        <f>IF(SalesData[[#This Row],[Discount]]&gt;0, "Yes", "No")</f>
        <v>Yes</v>
      </c>
      <c r="R9769" t="str">
        <f>TEXT(SalesData[[#This Row],[Order Date]],"mmm-yyyy")</f>
        <v>Apr-2025</v>
      </c>
      <c r="S9769">
        <f>YEAR(SalesData[[#This Row],[Order Date]])*100 + MONTH(SalesData[[#This Row],[Order Date]])</f>
        <v>202504</v>
      </c>
    </row>
    <row r="9770" spans="1:19" x14ac:dyDescent="0.3">
      <c r="A9770" t="s">
        <v>16430</v>
      </c>
      <c r="B9770" s="3">
        <v>45752</v>
      </c>
      <c r="C9770" t="s">
        <v>16431</v>
      </c>
      <c r="D9770" t="s">
        <v>18</v>
      </c>
      <c r="E9770" t="s">
        <v>19</v>
      </c>
      <c r="F9770" t="s">
        <v>91</v>
      </c>
      <c r="G9770">
        <v>8</v>
      </c>
      <c r="H9770" s="5">
        <v>543.24</v>
      </c>
      <c r="I9770" s="5">
        <v>0</v>
      </c>
      <c r="J9770" s="5">
        <v>4345.92</v>
      </c>
      <c r="K9770" s="5">
        <v>358.13775736728468</v>
      </c>
      <c r="L9770">
        <f>YEAR(SalesData[Order Date])</f>
        <v>2025</v>
      </c>
      <c r="M9770">
        <f>MONTH(SalesData[Order Date])</f>
        <v>4</v>
      </c>
      <c r="N9770" t="str">
        <f>TEXT(SalesData[[#This Row],[Order Date]], "mmmm")</f>
        <v>April</v>
      </c>
      <c r="O9770" s="7">
        <f>IF(SalesData[Sales]=0,0,SalesData[Profit]/SalesData[Sales])</f>
        <v>8.2407811779159457E-2</v>
      </c>
      <c r="P9770" s="8">
        <f t="shared" si="152"/>
        <v>0</v>
      </c>
      <c r="Q9770" t="str">
        <f>IF(SalesData[[#This Row],[Discount]]&gt;0, "Yes", "No")</f>
        <v>No</v>
      </c>
      <c r="R9770" t="str">
        <f>TEXT(SalesData[[#This Row],[Order Date]],"mmm-yyyy")</f>
        <v>Apr-2025</v>
      </c>
      <c r="S9770">
        <f>YEAR(SalesData[[#This Row],[Order Date]])*100 + MONTH(SalesData[[#This Row],[Order Date]])</f>
        <v>202504</v>
      </c>
    </row>
    <row r="9771" spans="1:19" x14ac:dyDescent="0.3">
      <c r="A9771" t="s">
        <v>16480</v>
      </c>
      <c r="B9771" s="3">
        <v>45766</v>
      </c>
      <c r="C9771" t="s">
        <v>10825</v>
      </c>
      <c r="D9771" t="s">
        <v>23</v>
      </c>
      <c r="E9771" t="s">
        <v>14</v>
      </c>
      <c r="F9771" t="s">
        <v>44</v>
      </c>
      <c r="G9771">
        <v>2</v>
      </c>
      <c r="H9771" s="5">
        <v>736.53</v>
      </c>
      <c r="I9771" s="5">
        <v>0.18</v>
      </c>
      <c r="J9771" s="5">
        <v>1207.9092000000001</v>
      </c>
      <c r="K9771" s="5">
        <v>221.67194819017661</v>
      </c>
      <c r="L9771">
        <f>YEAR(SalesData[Order Date])</f>
        <v>2025</v>
      </c>
      <c r="M9771">
        <f>MONTH(SalesData[Order Date])</f>
        <v>4</v>
      </c>
      <c r="N9771" t="str">
        <f>TEXT(SalesData[[#This Row],[Order Date]], "mmmm")</f>
        <v>April</v>
      </c>
      <c r="O9771" s="7">
        <f>IF(SalesData[Sales]=0,0,SalesData[Profit]/SalesData[Sales])</f>
        <v>0.18351706253266106</v>
      </c>
      <c r="P9771" s="8">
        <f t="shared" si="152"/>
        <v>1.2219461529061954E-4</v>
      </c>
      <c r="Q9771" t="str">
        <f>IF(SalesData[[#This Row],[Discount]]&gt;0, "Yes", "No")</f>
        <v>Yes</v>
      </c>
      <c r="R9771" t="str">
        <f>TEXT(SalesData[[#This Row],[Order Date]],"mmm-yyyy")</f>
        <v>Apr-2025</v>
      </c>
      <c r="S9771">
        <f>YEAR(SalesData[[#This Row],[Order Date]])*100 + MONTH(SalesData[[#This Row],[Order Date]])</f>
        <v>202504</v>
      </c>
    </row>
    <row r="9772" spans="1:19" x14ac:dyDescent="0.3">
      <c r="A9772" t="s">
        <v>16500</v>
      </c>
      <c r="B9772" s="3">
        <v>45771</v>
      </c>
      <c r="C9772" t="s">
        <v>641</v>
      </c>
      <c r="D9772" t="s">
        <v>30</v>
      </c>
      <c r="E9772" t="s">
        <v>26</v>
      </c>
      <c r="F9772" t="s">
        <v>39</v>
      </c>
      <c r="G9772">
        <v>7</v>
      </c>
      <c r="H9772" s="5">
        <v>822.67</v>
      </c>
      <c r="I9772" s="5">
        <v>0.11</v>
      </c>
      <c r="J9772" s="5">
        <v>5125.2340999999997</v>
      </c>
      <c r="K9772" s="5">
        <v>895.83756930675145</v>
      </c>
      <c r="L9772">
        <f>YEAR(SalesData[Order Date])</f>
        <v>2025</v>
      </c>
      <c r="M9772">
        <f>MONTH(SalesData[Order Date])</f>
        <v>4</v>
      </c>
      <c r="N9772" t="str">
        <f>TEXT(SalesData[[#This Row],[Order Date]], "mmmm")</f>
        <v>April</v>
      </c>
      <c r="O9772" s="7">
        <f>IF(SalesData[Sales]=0,0,SalesData[Profit]/SalesData[Sales])</f>
        <v>0.17478959045143938</v>
      </c>
      <c r="P9772" s="8">
        <f t="shared" si="152"/>
        <v>1.9101566502103778E-5</v>
      </c>
      <c r="Q9772" t="str">
        <f>IF(SalesData[[#This Row],[Discount]]&gt;0, "Yes", "No")</f>
        <v>Yes</v>
      </c>
      <c r="R9772" t="str">
        <f>TEXT(SalesData[[#This Row],[Order Date]],"mmm-yyyy")</f>
        <v>Apr-2025</v>
      </c>
      <c r="S9772">
        <f>YEAR(SalesData[[#This Row],[Order Date]])*100 + MONTH(SalesData[[#This Row],[Order Date]])</f>
        <v>202504</v>
      </c>
    </row>
    <row r="9773" spans="1:19" x14ac:dyDescent="0.3">
      <c r="A9773" t="s">
        <v>16505</v>
      </c>
      <c r="B9773" s="3">
        <v>45763</v>
      </c>
      <c r="C9773" t="s">
        <v>16506</v>
      </c>
      <c r="D9773" t="s">
        <v>30</v>
      </c>
      <c r="E9773" t="s">
        <v>26</v>
      </c>
      <c r="F9773" t="s">
        <v>62</v>
      </c>
      <c r="G9773">
        <v>5</v>
      </c>
      <c r="H9773" s="5">
        <v>207.55</v>
      </c>
      <c r="I9773" s="5">
        <v>0</v>
      </c>
      <c r="J9773" s="5">
        <v>1037.75</v>
      </c>
      <c r="K9773" s="5">
        <v>119.3181538875177</v>
      </c>
      <c r="L9773">
        <f>YEAR(SalesData[Order Date])</f>
        <v>2025</v>
      </c>
      <c r="M9773">
        <f>MONTH(SalesData[Order Date])</f>
        <v>4</v>
      </c>
      <c r="N9773" t="str">
        <f>TEXT(SalesData[[#This Row],[Order Date]], "mmmm")</f>
        <v>April</v>
      </c>
      <c r="O9773" s="7">
        <f>IF(SalesData[Sales]=0,0,SalesData[Profit]/SalesData[Sales])</f>
        <v>0.11497774404964364</v>
      </c>
      <c r="P9773" s="8">
        <f t="shared" si="152"/>
        <v>0</v>
      </c>
      <c r="Q9773" t="str">
        <f>IF(SalesData[[#This Row],[Discount]]&gt;0, "Yes", "No")</f>
        <v>No</v>
      </c>
      <c r="R9773" t="str">
        <f>TEXT(SalesData[[#This Row],[Order Date]],"mmm-yyyy")</f>
        <v>Apr-2025</v>
      </c>
      <c r="S9773">
        <f>YEAR(SalesData[[#This Row],[Order Date]])*100 + MONTH(SalesData[[#This Row],[Order Date]])</f>
        <v>202504</v>
      </c>
    </row>
    <row r="9774" spans="1:19" x14ac:dyDescent="0.3">
      <c r="A9774" t="s">
        <v>16612</v>
      </c>
      <c r="B9774" s="3">
        <v>45760</v>
      </c>
      <c r="C9774" t="s">
        <v>16613</v>
      </c>
      <c r="D9774" t="s">
        <v>23</v>
      </c>
      <c r="E9774" t="s">
        <v>19</v>
      </c>
      <c r="F9774" t="s">
        <v>44</v>
      </c>
      <c r="G9774">
        <v>4</v>
      </c>
      <c r="H9774" s="5">
        <v>682.95</v>
      </c>
      <c r="I9774" s="5">
        <v>0.13</v>
      </c>
      <c r="J9774" s="5">
        <v>2376.6660000000002</v>
      </c>
      <c r="K9774" s="5">
        <v>628.59854924515946</v>
      </c>
      <c r="L9774">
        <f>YEAR(SalesData[Order Date])</f>
        <v>2025</v>
      </c>
      <c r="M9774">
        <f>MONTH(SalesData[Order Date])</f>
        <v>4</v>
      </c>
      <c r="N9774" t="str">
        <f>TEXT(SalesData[[#This Row],[Order Date]], "mmmm")</f>
        <v>April</v>
      </c>
      <c r="O9774" s="7">
        <f>IF(SalesData[Sales]=0,0,SalesData[Profit]/SalesData[Sales])</f>
        <v>0.26448754231564697</v>
      </c>
      <c r="P9774" s="8">
        <f t="shared" si="152"/>
        <v>4.7587671132586575E-5</v>
      </c>
      <c r="Q9774" t="str">
        <f>IF(SalesData[[#This Row],[Discount]]&gt;0, "Yes", "No")</f>
        <v>Yes</v>
      </c>
      <c r="R9774" t="str">
        <f>TEXT(SalesData[[#This Row],[Order Date]],"mmm-yyyy")</f>
        <v>Apr-2025</v>
      </c>
      <c r="S9774">
        <f>YEAR(SalesData[[#This Row],[Order Date]])*100 + MONTH(SalesData[[#This Row],[Order Date]])</f>
        <v>202504</v>
      </c>
    </row>
    <row r="9775" spans="1:19" x14ac:dyDescent="0.3">
      <c r="A9775" t="s">
        <v>16640</v>
      </c>
      <c r="B9775" s="3">
        <v>45773</v>
      </c>
      <c r="C9775" t="s">
        <v>16641</v>
      </c>
      <c r="D9775" t="s">
        <v>13</v>
      </c>
      <c r="E9775" t="s">
        <v>19</v>
      </c>
      <c r="F9775" t="s">
        <v>15</v>
      </c>
      <c r="G9775">
        <v>9</v>
      </c>
      <c r="H9775" s="5">
        <v>470.76</v>
      </c>
      <c r="I9775" s="5">
        <v>0.01</v>
      </c>
      <c r="J9775" s="5">
        <v>4194.4715999999999</v>
      </c>
      <c r="K9775" s="5">
        <v>1216.04049222857</v>
      </c>
      <c r="L9775">
        <f>YEAR(SalesData[Order Date])</f>
        <v>2025</v>
      </c>
      <c r="M9775">
        <f>MONTH(SalesData[Order Date])</f>
        <v>4</v>
      </c>
      <c r="N9775" t="str">
        <f>TEXT(SalesData[[#This Row],[Order Date]], "mmmm")</f>
        <v>April</v>
      </c>
      <c r="O9775" s="7">
        <f>IF(SalesData[Sales]=0,0,SalesData[Profit]/SalesData[Sales])</f>
        <v>0.2899150615845319</v>
      </c>
      <c r="P9775" s="8">
        <f t="shared" si="152"/>
        <v>2.360249619999811E-6</v>
      </c>
      <c r="Q9775" t="str">
        <f>IF(SalesData[[#This Row],[Discount]]&gt;0, "Yes", "No")</f>
        <v>Yes</v>
      </c>
      <c r="R9775" t="str">
        <f>TEXT(SalesData[[#This Row],[Order Date]],"mmm-yyyy")</f>
        <v>Apr-2025</v>
      </c>
      <c r="S9775">
        <f>YEAR(SalesData[[#This Row],[Order Date]])*100 + MONTH(SalesData[[#This Row],[Order Date]])</f>
        <v>202504</v>
      </c>
    </row>
    <row r="9776" spans="1:19" x14ac:dyDescent="0.3">
      <c r="A9776" t="s">
        <v>16654</v>
      </c>
      <c r="B9776" s="3">
        <v>45752</v>
      </c>
      <c r="C9776" t="s">
        <v>16655</v>
      </c>
      <c r="D9776" t="s">
        <v>30</v>
      </c>
      <c r="E9776" t="s">
        <v>26</v>
      </c>
      <c r="F9776" t="s">
        <v>31</v>
      </c>
      <c r="G9776">
        <v>3</v>
      </c>
      <c r="H9776" s="5">
        <v>240.09</v>
      </c>
      <c r="I9776" s="5">
        <v>0.28000000000000003</v>
      </c>
      <c r="J9776" s="5">
        <v>518.59439999999995</v>
      </c>
      <c r="K9776" s="5">
        <v>66.582799079247593</v>
      </c>
      <c r="L9776">
        <f>YEAR(SalesData[Order Date])</f>
        <v>2025</v>
      </c>
      <c r="M9776">
        <f>MONTH(SalesData[Order Date])</f>
        <v>4</v>
      </c>
      <c r="N9776" t="str">
        <f>TEXT(SalesData[[#This Row],[Order Date]], "mmmm")</f>
        <v>April</v>
      </c>
      <c r="O9776" s="7">
        <f>IF(SalesData[Sales]=0,0,SalesData[Profit]/SalesData[Sales])</f>
        <v>0.12839089484816574</v>
      </c>
      <c r="P9776" s="8">
        <f t="shared" si="152"/>
        <v>3.8874311022255546E-4</v>
      </c>
      <c r="Q9776" t="str">
        <f>IF(SalesData[[#This Row],[Discount]]&gt;0, "Yes", "No")</f>
        <v>Yes</v>
      </c>
      <c r="R9776" t="str">
        <f>TEXT(SalesData[[#This Row],[Order Date]],"mmm-yyyy")</f>
        <v>Apr-2025</v>
      </c>
      <c r="S9776">
        <f>YEAR(SalesData[[#This Row],[Order Date]])*100 + MONTH(SalesData[[#This Row],[Order Date]])</f>
        <v>202504</v>
      </c>
    </row>
    <row r="9777" spans="1:19" x14ac:dyDescent="0.3">
      <c r="A9777" t="s">
        <v>16662</v>
      </c>
      <c r="B9777" s="3">
        <v>45774</v>
      </c>
      <c r="C9777" t="s">
        <v>16663</v>
      </c>
      <c r="D9777" t="s">
        <v>30</v>
      </c>
      <c r="E9777" t="s">
        <v>14</v>
      </c>
      <c r="F9777" t="s">
        <v>31</v>
      </c>
      <c r="G9777">
        <v>1</v>
      </c>
      <c r="H9777" s="5">
        <v>626.41</v>
      </c>
      <c r="I9777" s="5">
        <v>0.19</v>
      </c>
      <c r="J9777" s="5">
        <v>507.39210000000003</v>
      </c>
      <c r="K9777" s="5">
        <v>84.693033194086766</v>
      </c>
      <c r="L9777">
        <f>YEAR(SalesData[Order Date])</f>
        <v>2025</v>
      </c>
      <c r="M9777">
        <f>MONTH(SalesData[Order Date])</f>
        <v>4</v>
      </c>
      <c r="N9777" t="str">
        <f>TEXT(SalesData[[#This Row],[Order Date]], "mmmm")</f>
        <v>April</v>
      </c>
      <c r="O9777" s="7">
        <f>IF(SalesData[Sales]=0,0,SalesData[Profit]/SalesData[Sales])</f>
        <v>0.16691831266999774</v>
      </c>
      <c r="P9777" s="8">
        <f t="shared" si="152"/>
        <v>3.0331571973627499E-4</v>
      </c>
      <c r="Q9777" t="str">
        <f>IF(SalesData[[#This Row],[Discount]]&gt;0, "Yes", "No")</f>
        <v>Yes</v>
      </c>
      <c r="R9777" t="str">
        <f>TEXT(SalesData[[#This Row],[Order Date]],"mmm-yyyy")</f>
        <v>Apr-2025</v>
      </c>
      <c r="S9777">
        <f>YEAR(SalesData[[#This Row],[Order Date]])*100 + MONTH(SalesData[[#This Row],[Order Date]])</f>
        <v>202504</v>
      </c>
    </row>
    <row r="9778" spans="1:19" x14ac:dyDescent="0.3">
      <c r="A9778" t="s">
        <v>16759</v>
      </c>
      <c r="B9778" s="3">
        <v>45754</v>
      </c>
      <c r="C9778" t="s">
        <v>16760</v>
      </c>
      <c r="D9778" t="s">
        <v>23</v>
      </c>
      <c r="E9778" t="s">
        <v>14</v>
      </c>
      <c r="F9778" t="s">
        <v>34</v>
      </c>
      <c r="G9778">
        <v>8</v>
      </c>
      <c r="H9778" s="5">
        <v>328.65</v>
      </c>
      <c r="I9778" s="5">
        <v>0.16</v>
      </c>
      <c r="J9778" s="5">
        <v>2208.5279999999998</v>
      </c>
      <c r="K9778" s="5">
        <v>466.2457244557956</v>
      </c>
      <c r="L9778">
        <f>YEAR(SalesData[Order Date])</f>
        <v>2025</v>
      </c>
      <c r="M9778">
        <f>MONTH(SalesData[Order Date])</f>
        <v>4</v>
      </c>
      <c r="N9778" t="str">
        <f>TEXT(SalesData[[#This Row],[Order Date]], "mmmm")</f>
        <v>April</v>
      </c>
      <c r="O9778" s="7">
        <f>IF(SalesData[Sales]=0,0,SalesData[Profit]/SalesData[Sales])</f>
        <v>0.21111152969570485</v>
      </c>
      <c r="P9778" s="8">
        <f t="shared" si="152"/>
        <v>6.085501293169025E-5</v>
      </c>
      <c r="Q9778" t="str">
        <f>IF(SalesData[[#This Row],[Discount]]&gt;0, "Yes", "No")</f>
        <v>Yes</v>
      </c>
      <c r="R9778" t="str">
        <f>TEXT(SalesData[[#This Row],[Order Date]],"mmm-yyyy")</f>
        <v>Apr-2025</v>
      </c>
      <c r="S9778">
        <f>YEAR(SalesData[[#This Row],[Order Date]])*100 + MONTH(SalesData[[#This Row],[Order Date]])</f>
        <v>202504</v>
      </c>
    </row>
    <row r="9779" spans="1:19" x14ac:dyDescent="0.3">
      <c r="A9779" t="s">
        <v>16764</v>
      </c>
      <c r="B9779" s="3">
        <v>45751</v>
      </c>
      <c r="C9779" t="s">
        <v>16765</v>
      </c>
      <c r="D9779" t="s">
        <v>23</v>
      </c>
      <c r="E9779" t="s">
        <v>14</v>
      </c>
      <c r="F9779" t="s">
        <v>15</v>
      </c>
      <c r="G9779">
        <v>9</v>
      </c>
      <c r="H9779" s="5">
        <v>678.47</v>
      </c>
      <c r="I9779" s="5">
        <v>0.04</v>
      </c>
      <c r="J9779" s="5">
        <v>5861.9808000000003</v>
      </c>
      <c r="K9779" s="5">
        <v>847.47929058546924</v>
      </c>
      <c r="L9779">
        <f>YEAR(SalesData[Order Date])</f>
        <v>2025</v>
      </c>
      <c r="M9779">
        <f>MONTH(SalesData[Order Date])</f>
        <v>4</v>
      </c>
      <c r="N9779" t="str">
        <f>TEXT(SalesData[[#This Row],[Order Date]], "mmmm")</f>
        <v>April</v>
      </c>
      <c r="O9779" s="7">
        <f>IF(SalesData[Sales]=0,0,SalesData[Profit]/SalesData[Sales])</f>
        <v>0.14457217099473768</v>
      </c>
      <c r="P9779" s="8">
        <f t="shared" si="152"/>
        <v>6.550686757622952E-6</v>
      </c>
      <c r="Q9779" t="str">
        <f>IF(SalesData[[#This Row],[Discount]]&gt;0, "Yes", "No")</f>
        <v>Yes</v>
      </c>
      <c r="R9779" t="str">
        <f>TEXT(SalesData[[#This Row],[Order Date]],"mmm-yyyy")</f>
        <v>Apr-2025</v>
      </c>
      <c r="S9779">
        <f>YEAR(SalesData[[#This Row],[Order Date]])*100 + MONTH(SalesData[[#This Row],[Order Date]])</f>
        <v>202504</v>
      </c>
    </row>
    <row r="9780" spans="1:19" x14ac:dyDescent="0.3">
      <c r="A9780" t="s">
        <v>16768</v>
      </c>
      <c r="B9780" s="3">
        <v>45750</v>
      </c>
      <c r="C9780" t="s">
        <v>16769</v>
      </c>
      <c r="D9780" t="s">
        <v>18</v>
      </c>
      <c r="E9780" t="s">
        <v>26</v>
      </c>
      <c r="F9780" t="s">
        <v>53</v>
      </c>
      <c r="G9780">
        <v>7</v>
      </c>
      <c r="H9780" s="5">
        <v>89.2</v>
      </c>
      <c r="I9780" s="5">
        <v>0.15</v>
      </c>
      <c r="J9780" s="5">
        <v>530.74</v>
      </c>
      <c r="K9780" s="5">
        <v>27.287748859990579</v>
      </c>
      <c r="L9780">
        <f>YEAR(SalesData[Order Date])</f>
        <v>2025</v>
      </c>
      <c r="M9780">
        <f>MONTH(SalesData[Order Date])</f>
        <v>4</v>
      </c>
      <c r="N9780" t="str">
        <f>TEXT(SalesData[[#This Row],[Order Date]], "mmmm")</f>
        <v>April</v>
      </c>
      <c r="O9780" s="7">
        <f>IF(SalesData[Sales]=0,0,SalesData[Profit]/SalesData[Sales])</f>
        <v>5.1414532275672796E-2</v>
      </c>
      <c r="P9780" s="8">
        <f t="shared" si="152"/>
        <v>2.4023062139654069E-4</v>
      </c>
      <c r="Q9780" t="str">
        <f>IF(SalesData[[#This Row],[Discount]]&gt;0, "Yes", "No")</f>
        <v>Yes</v>
      </c>
      <c r="R9780" t="str">
        <f>TEXT(SalesData[[#This Row],[Order Date]],"mmm-yyyy")</f>
        <v>Apr-2025</v>
      </c>
      <c r="S9780">
        <f>YEAR(SalesData[[#This Row],[Order Date]])*100 + MONTH(SalesData[[#This Row],[Order Date]])</f>
        <v>202504</v>
      </c>
    </row>
    <row r="9781" spans="1:19" x14ac:dyDescent="0.3">
      <c r="A9781" t="s">
        <v>16775</v>
      </c>
      <c r="B9781" s="3">
        <v>45764</v>
      </c>
      <c r="C9781" t="s">
        <v>16776</v>
      </c>
      <c r="D9781" t="s">
        <v>13</v>
      </c>
      <c r="E9781" t="s">
        <v>19</v>
      </c>
      <c r="F9781" t="s">
        <v>53</v>
      </c>
      <c r="G9781">
        <v>3</v>
      </c>
      <c r="H9781" s="5">
        <v>541.58000000000004</v>
      </c>
      <c r="I9781" s="5">
        <v>0.21</v>
      </c>
      <c r="J9781" s="5">
        <v>1283.5445999999999</v>
      </c>
      <c r="K9781" s="5">
        <v>205.18489995468531</v>
      </c>
      <c r="L9781">
        <f>YEAR(SalesData[Order Date])</f>
        <v>2025</v>
      </c>
      <c r="M9781">
        <f>MONTH(SalesData[Order Date])</f>
        <v>4</v>
      </c>
      <c r="N9781" t="str">
        <f>TEXT(SalesData[[#This Row],[Order Date]], "mmmm")</f>
        <v>April</v>
      </c>
      <c r="O9781" s="7">
        <f>IF(SalesData[Sales]=0,0,SalesData[Profit]/SalesData[Sales])</f>
        <v>0.1598580212597874</v>
      </c>
      <c r="P9781" s="8">
        <f t="shared" si="152"/>
        <v>1.2925144946268323E-4</v>
      </c>
      <c r="Q9781" t="str">
        <f>IF(SalesData[[#This Row],[Discount]]&gt;0, "Yes", "No")</f>
        <v>Yes</v>
      </c>
      <c r="R9781" t="str">
        <f>TEXT(SalesData[[#This Row],[Order Date]],"mmm-yyyy")</f>
        <v>Apr-2025</v>
      </c>
      <c r="S9781">
        <f>YEAR(SalesData[[#This Row],[Order Date]])*100 + MONTH(SalesData[[#This Row],[Order Date]])</f>
        <v>202504</v>
      </c>
    </row>
    <row r="9782" spans="1:19" x14ac:dyDescent="0.3">
      <c r="A9782" t="s">
        <v>16819</v>
      </c>
      <c r="B9782" s="3">
        <v>45770</v>
      </c>
      <c r="C9782" t="s">
        <v>16820</v>
      </c>
      <c r="D9782" t="s">
        <v>30</v>
      </c>
      <c r="E9782" t="s">
        <v>26</v>
      </c>
      <c r="F9782" t="s">
        <v>20</v>
      </c>
      <c r="G9782">
        <v>5</v>
      </c>
      <c r="H9782" s="5">
        <v>449.25</v>
      </c>
      <c r="I9782" s="5">
        <v>0.08</v>
      </c>
      <c r="J9782" s="5">
        <v>2066.5500000000002</v>
      </c>
      <c r="K9782" s="5">
        <v>268.28861438790199</v>
      </c>
      <c r="L9782">
        <f>YEAR(SalesData[Order Date])</f>
        <v>2025</v>
      </c>
      <c r="M9782">
        <f>MONTH(SalesData[Order Date])</f>
        <v>4</v>
      </c>
      <c r="N9782" t="str">
        <f>TEXT(SalesData[[#This Row],[Order Date]], "mmmm")</f>
        <v>April</v>
      </c>
      <c r="O9782" s="7">
        <f>IF(SalesData[Sales]=0,0,SalesData[Profit]/SalesData[Sales])</f>
        <v>0.12982440027480679</v>
      </c>
      <c r="P9782" s="8">
        <f t="shared" si="152"/>
        <v>3.5614913745130776E-5</v>
      </c>
      <c r="Q9782" t="str">
        <f>IF(SalesData[[#This Row],[Discount]]&gt;0, "Yes", "No")</f>
        <v>Yes</v>
      </c>
      <c r="R9782" t="str">
        <f>TEXT(SalesData[[#This Row],[Order Date]],"mmm-yyyy")</f>
        <v>Apr-2025</v>
      </c>
      <c r="S9782">
        <f>YEAR(SalesData[[#This Row],[Order Date]])*100 + MONTH(SalesData[[#This Row],[Order Date]])</f>
        <v>202504</v>
      </c>
    </row>
    <row r="9783" spans="1:19" x14ac:dyDescent="0.3">
      <c r="A9783" t="s">
        <v>16893</v>
      </c>
      <c r="B9783" s="3">
        <v>45762</v>
      </c>
      <c r="C9783" t="s">
        <v>16894</v>
      </c>
      <c r="D9783" t="s">
        <v>23</v>
      </c>
      <c r="E9783" t="s">
        <v>14</v>
      </c>
      <c r="F9783" t="s">
        <v>53</v>
      </c>
      <c r="G9783">
        <v>5</v>
      </c>
      <c r="H9783" s="5">
        <v>999.5</v>
      </c>
      <c r="I9783" s="5">
        <v>0.27</v>
      </c>
      <c r="J9783" s="5">
        <v>3648.1750000000002</v>
      </c>
      <c r="K9783" s="5">
        <v>975.53640971761411</v>
      </c>
      <c r="L9783">
        <f>YEAR(SalesData[Order Date])</f>
        <v>2025</v>
      </c>
      <c r="M9783">
        <f>MONTH(SalesData[Order Date])</f>
        <v>4</v>
      </c>
      <c r="N9783" t="str">
        <f>TEXT(SalesData[[#This Row],[Order Date]], "mmmm")</f>
        <v>April</v>
      </c>
      <c r="O9783" s="7">
        <f>IF(SalesData[Sales]=0,0,SalesData[Profit]/SalesData[Sales])</f>
        <v>0.26740395121330912</v>
      </c>
      <c r="P9783" s="8">
        <f t="shared" si="152"/>
        <v>5.4027013506753383E-5</v>
      </c>
      <c r="Q9783" t="str">
        <f>IF(SalesData[[#This Row],[Discount]]&gt;0, "Yes", "No")</f>
        <v>Yes</v>
      </c>
      <c r="R9783" t="str">
        <f>TEXT(SalesData[[#This Row],[Order Date]],"mmm-yyyy")</f>
        <v>Apr-2025</v>
      </c>
      <c r="S9783">
        <f>YEAR(SalesData[[#This Row],[Order Date]])*100 + MONTH(SalesData[[#This Row],[Order Date]])</f>
        <v>202504</v>
      </c>
    </row>
    <row r="9784" spans="1:19" x14ac:dyDescent="0.3">
      <c r="A9784" t="s">
        <v>16956</v>
      </c>
      <c r="B9784" s="3">
        <v>45756</v>
      </c>
      <c r="C9784" t="s">
        <v>16957</v>
      </c>
      <c r="D9784" t="s">
        <v>23</v>
      </c>
      <c r="E9784" t="s">
        <v>26</v>
      </c>
      <c r="F9784" t="s">
        <v>62</v>
      </c>
      <c r="G9784">
        <v>1</v>
      </c>
      <c r="H9784" s="5">
        <v>331.12</v>
      </c>
      <c r="I9784" s="5">
        <v>0.28000000000000003</v>
      </c>
      <c r="J9784" s="5">
        <v>238.40639999999999</v>
      </c>
      <c r="K9784" s="5">
        <v>50.744857755410408</v>
      </c>
      <c r="L9784">
        <f>YEAR(SalesData[Order Date])</f>
        <v>2025</v>
      </c>
      <c r="M9784">
        <f>MONTH(SalesData[Order Date])</f>
        <v>4</v>
      </c>
      <c r="N9784" t="str">
        <f>TEXT(SalesData[[#This Row],[Order Date]], "mmmm")</f>
        <v>April</v>
      </c>
      <c r="O9784" s="7">
        <f>IF(SalesData[Sales]=0,0,SalesData[Profit]/SalesData[Sales])</f>
        <v>0.21285023286040311</v>
      </c>
      <c r="P9784" s="8">
        <f t="shared" si="152"/>
        <v>8.4561488282193769E-4</v>
      </c>
      <c r="Q9784" t="str">
        <f>IF(SalesData[[#This Row],[Discount]]&gt;0, "Yes", "No")</f>
        <v>Yes</v>
      </c>
      <c r="R9784" t="str">
        <f>TEXT(SalesData[[#This Row],[Order Date]],"mmm-yyyy")</f>
        <v>Apr-2025</v>
      </c>
      <c r="S9784">
        <f>YEAR(SalesData[[#This Row],[Order Date]])*100 + MONTH(SalesData[[#This Row],[Order Date]])</f>
        <v>202504</v>
      </c>
    </row>
    <row r="9785" spans="1:19" x14ac:dyDescent="0.3">
      <c r="A9785" t="s">
        <v>17030</v>
      </c>
      <c r="B9785" s="3">
        <v>45777</v>
      </c>
      <c r="C9785" t="s">
        <v>17031</v>
      </c>
      <c r="D9785" t="s">
        <v>18</v>
      </c>
      <c r="E9785" t="s">
        <v>19</v>
      </c>
      <c r="F9785" t="s">
        <v>62</v>
      </c>
      <c r="G9785">
        <v>2</v>
      </c>
      <c r="H9785" s="5">
        <v>498.19</v>
      </c>
      <c r="I9785" s="5">
        <v>0.14000000000000001</v>
      </c>
      <c r="J9785" s="5">
        <v>856.88679999999999</v>
      </c>
      <c r="K9785" s="5">
        <v>58.83458847306607</v>
      </c>
      <c r="L9785">
        <f>YEAR(SalesData[Order Date])</f>
        <v>2025</v>
      </c>
      <c r="M9785">
        <f>MONTH(SalesData[Order Date])</f>
        <v>4</v>
      </c>
      <c r="N9785" t="str">
        <f>TEXT(SalesData[[#This Row],[Order Date]], "mmmm")</f>
        <v>April</v>
      </c>
      <c r="O9785" s="7">
        <f>IF(SalesData[Sales]=0,0,SalesData[Profit]/SalesData[Sales])</f>
        <v>6.866086450750096E-2</v>
      </c>
      <c r="P9785" s="8">
        <f t="shared" si="152"/>
        <v>1.4050864128143883E-4</v>
      </c>
      <c r="Q9785" t="str">
        <f>IF(SalesData[[#This Row],[Discount]]&gt;0, "Yes", "No")</f>
        <v>Yes</v>
      </c>
      <c r="R9785" t="str">
        <f>TEXT(SalesData[[#This Row],[Order Date]],"mmm-yyyy")</f>
        <v>Apr-2025</v>
      </c>
      <c r="S9785">
        <f>YEAR(SalesData[[#This Row],[Order Date]])*100 + MONTH(SalesData[[#This Row],[Order Date]])</f>
        <v>202504</v>
      </c>
    </row>
    <row r="9786" spans="1:19" x14ac:dyDescent="0.3">
      <c r="A9786" t="s">
        <v>17044</v>
      </c>
      <c r="B9786" s="3">
        <v>45757</v>
      </c>
      <c r="C9786" t="s">
        <v>17045</v>
      </c>
      <c r="D9786" t="s">
        <v>13</v>
      </c>
      <c r="E9786" t="s">
        <v>26</v>
      </c>
      <c r="F9786" t="s">
        <v>34</v>
      </c>
      <c r="G9786">
        <v>6</v>
      </c>
      <c r="H9786" s="5">
        <v>247.16</v>
      </c>
      <c r="I9786" s="5">
        <v>0.01</v>
      </c>
      <c r="J9786" s="5">
        <v>1468.1304</v>
      </c>
      <c r="K9786" s="5">
        <v>128.73093020856899</v>
      </c>
      <c r="L9786">
        <f>YEAR(SalesData[Order Date])</f>
        <v>2025</v>
      </c>
      <c r="M9786">
        <f>MONTH(SalesData[Order Date])</f>
        <v>4</v>
      </c>
      <c r="N9786" t="str">
        <f>TEXT(SalesData[[#This Row],[Order Date]], "mmmm")</f>
        <v>April</v>
      </c>
      <c r="O9786" s="7">
        <f>IF(SalesData[Sales]=0,0,SalesData[Profit]/SalesData[Sales])</f>
        <v>8.7683580565165731E-2</v>
      </c>
      <c r="P9786" s="8">
        <f t="shared" si="152"/>
        <v>6.7432702163241085E-6</v>
      </c>
      <c r="Q9786" t="str">
        <f>IF(SalesData[[#This Row],[Discount]]&gt;0, "Yes", "No")</f>
        <v>Yes</v>
      </c>
      <c r="R9786" t="str">
        <f>TEXT(SalesData[[#This Row],[Order Date]],"mmm-yyyy")</f>
        <v>Apr-2025</v>
      </c>
      <c r="S9786">
        <f>YEAR(SalesData[[#This Row],[Order Date]])*100 + MONTH(SalesData[[#This Row],[Order Date]])</f>
        <v>202504</v>
      </c>
    </row>
    <row r="9787" spans="1:19" x14ac:dyDescent="0.3">
      <c r="A9787" t="s">
        <v>17071</v>
      </c>
      <c r="B9787" s="3">
        <v>45763</v>
      </c>
      <c r="C9787" t="s">
        <v>17072</v>
      </c>
      <c r="D9787" t="s">
        <v>18</v>
      </c>
      <c r="E9787" t="s">
        <v>14</v>
      </c>
      <c r="F9787" t="s">
        <v>34</v>
      </c>
      <c r="G9787">
        <v>4</v>
      </c>
      <c r="H9787" s="5">
        <v>23.92</v>
      </c>
      <c r="I9787" s="5">
        <v>0.06</v>
      </c>
      <c r="J9787" s="5">
        <v>89.9392</v>
      </c>
      <c r="K9787" s="5">
        <v>18.629991939444949</v>
      </c>
      <c r="L9787">
        <f>YEAR(SalesData[Order Date])</f>
        <v>2025</v>
      </c>
      <c r="M9787">
        <f>MONTH(SalesData[Order Date])</f>
        <v>4</v>
      </c>
      <c r="N9787" t="str">
        <f>TEXT(SalesData[[#This Row],[Order Date]], "mmmm")</f>
        <v>April</v>
      </c>
      <c r="O9787" s="7">
        <f>IF(SalesData[Sales]=0,0,SalesData[Profit]/SalesData[Sales])</f>
        <v>0.20713984491128395</v>
      </c>
      <c r="P9787" s="8">
        <f t="shared" si="152"/>
        <v>6.2709030100334439E-4</v>
      </c>
      <c r="Q9787" t="str">
        <f>IF(SalesData[[#This Row],[Discount]]&gt;0, "Yes", "No")</f>
        <v>Yes</v>
      </c>
      <c r="R9787" t="str">
        <f>TEXT(SalesData[[#This Row],[Order Date]],"mmm-yyyy")</f>
        <v>Apr-2025</v>
      </c>
      <c r="S9787">
        <f>YEAR(SalesData[[#This Row],[Order Date]])*100 + MONTH(SalesData[[#This Row],[Order Date]])</f>
        <v>202504</v>
      </c>
    </row>
    <row r="9788" spans="1:19" x14ac:dyDescent="0.3">
      <c r="A9788" t="s">
        <v>17141</v>
      </c>
      <c r="B9788" s="3">
        <v>45774</v>
      </c>
      <c r="C9788" t="s">
        <v>17142</v>
      </c>
      <c r="D9788" t="s">
        <v>18</v>
      </c>
      <c r="E9788" t="s">
        <v>19</v>
      </c>
      <c r="F9788" t="s">
        <v>91</v>
      </c>
      <c r="G9788">
        <v>4</v>
      </c>
      <c r="H9788" s="5">
        <v>985.24</v>
      </c>
      <c r="I9788" s="5">
        <v>0.01</v>
      </c>
      <c r="J9788" s="5">
        <v>3901.5504000000001</v>
      </c>
      <c r="K9788" s="5">
        <v>928.40752118745536</v>
      </c>
      <c r="L9788">
        <f>YEAR(SalesData[Order Date])</f>
        <v>2025</v>
      </c>
      <c r="M9788">
        <f>MONTH(SalesData[Order Date])</f>
        <v>4</v>
      </c>
      <c r="N9788" t="str">
        <f>TEXT(SalesData[[#This Row],[Order Date]], "mmmm")</f>
        <v>April</v>
      </c>
      <c r="O9788" s="7">
        <f>IF(SalesData[Sales]=0,0,SalesData[Profit]/SalesData[Sales])</f>
        <v>0.23795861286001979</v>
      </c>
      <c r="P9788" s="8">
        <f t="shared" si="152"/>
        <v>2.537452803377857E-6</v>
      </c>
      <c r="Q9788" t="str">
        <f>IF(SalesData[[#This Row],[Discount]]&gt;0, "Yes", "No")</f>
        <v>Yes</v>
      </c>
      <c r="R9788" t="str">
        <f>TEXT(SalesData[[#This Row],[Order Date]],"mmm-yyyy")</f>
        <v>Apr-2025</v>
      </c>
      <c r="S9788">
        <f>YEAR(SalesData[[#This Row],[Order Date]])*100 + MONTH(SalesData[[#This Row],[Order Date]])</f>
        <v>202504</v>
      </c>
    </row>
    <row r="9789" spans="1:19" x14ac:dyDescent="0.3">
      <c r="A9789" t="s">
        <v>17143</v>
      </c>
      <c r="B9789" s="3">
        <v>45764</v>
      </c>
      <c r="C9789" t="s">
        <v>17144</v>
      </c>
      <c r="D9789" t="s">
        <v>30</v>
      </c>
      <c r="E9789" t="s">
        <v>26</v>
      </c>
      <c r="F9789" t="s">
        <v>62</v>
      </c>
      <c r="G9789">
        <v>5</v>
      </c>
      <c r="H9789" s="5">
        <v>525.38</v>
      </c>
      <c r="I9789" s="5">
        <v>0.13</v>
      </c>
      <c r="J9789" s="5">
        <v>2285.4029999999998</v>
      </c>
      <c r="K9789" s="5">
        <v>517.96371937322999</v>
      </c>
      <c r="L9789">
        <f>YEAR(SalesData[Order Date])</f>
        <v>2025</v>
      </c>
      <c r="M9789">
        <f>MONTH(SalesData[Order Date])</f>
        <v>4</v>
      </c>
      <c r="N9789" t="str">
        <f>TEXT(SalesData[[#This Row],[Order Date]], "mmmm")</f>
        <v>April</v>
      </c>
      <c r="O9789" s="7">
        <f>IF(SalesData[Sales]=0,0,SalesData[Profit]/SalesData[Sales])</f>
        <v>0.22663999275980212</v>
      </c>
      <c r="P9789" s="8">
        <f t="shared" si="152"/>
        <v>4.9487989645589858E-5</v>
      </c>
      <c r="Q9789" t="str">
        <f>IF(SalesData[[#This Row],[Discount]]&gt;0, "Yes", "No")</f>
        <v>Yes</v>
      </c>
      <c r="R9789" t="str">
        <f>TEXT(SalesData[[#This Row],[Order Date]],"mmm-yyyy")</f>
        <v>Apr-2025</v>
      </c>
      <c r="S9789">
        <f>YEAR(SalesData[[#This Row],[Order Date]])*100 + MONTH(SalesData[[#This Row],[Order Date]])</f>
        <v>202504</v>
      </c>
    </row>
    <row r="9790" spans="1:19" x14ac:dyDescent="0.3">
      <c r="A9790" t="s">
        <v>17145</v>
      </c>
      <c r="B9790" s="3">
        <v>45751</v>
      </c>
      <c r="C9790" t="s">
        <v>17146</v>
      </c>
      <c r="D9790" t="s">
        <v>18</v>
      </c>
      <c r="E9790" t="s">
        <v>26</v>
      </c>
      <c r="F9790" t="s">
        <v>91</v>
      </c>
      <c r="G9790">
        <v>1</v>
      </c>
      <c r="H9790" s="5">
        <v>424.27</v>
      </c>
      <c r="I9790" s="5">
        <v>0.05</v>
      </c>
      <c r="J9790" s="5">
        <v>403.05650000000003</v>
      </c>
      <c r="K9790" s="5">
        <v>84.050695700775009</v>
      </c>
      <c r="L9790">
        <f>YEAR(SalesData[Order Date])</f>
        <v>2025</v>
      </c>
      <c r="M9790">
        <f>MONTH(SalesData[Order Date])</f>
        <v>4</v>
      </c>
      <c r="N9790" t="str">
        <f>TEXT(SalesData[[#This Row],[Order Date]], "mmmm")</f>
        <v>April</v>
      </c>
      <c r="O9790" s="7">
        <f>IF(SalesData[Sales]=0,0,SalesData[Profit]/SalesData[Sales])</f>
        <v>0.20853328429333109</v>
      </c>
      <c r="P9790" s="8">
        <f t="shared" si="152"/>
        <v>1.1784948264077122E-4</v>
      </c>
      <c r="Q9790" t="str">
        <f>IF(SalesData[[#This Row],[Discount]]&gt;0, "Yes", "No")</f>
        <v>Yes</v>
      </c>
      <c r="R9790" t="str">
        <f>TEXT(SalesData[[#This Row],[Order Date]],"mmm-yyyy")</f>
        <v>Apr-2025</v>
      </c>
      <c r="S9790">
        <f>YEAR(SalesData[[#This Row],[Order Date]])*100 + MONTH(SalesData[[#This Row],[Order Date]])</f>
        <v>202504</v>
      </c>
    </row>
    <row r="9791" spans="1:19" x14ac:dyDescent="0.3">
      <c r="A9791" t="s">
        <v>17196</v>
      </c>
      <c r="B9791" s="3">
        <v>45766</v>
      </c>
      <c r="C9791" t="s">
        <v>17197</v>
      </c>
      <c r="D9791" t="s">
        <v>23</v>
      </c>
      <c r="E9791" t="s">
        <v>14</v>
      </c>
      <c r="F9791" t="s">
        <v>39</v>
      </c>
      <c r="G9791">
        <v>8</v>
      </c>
      <c r="H9791" s="5">
        <v>796.26</v>
      </c>
      <c r="I9791" s="5">
        <v>7.0000000000000007E-2</v>
      </c>
      <c r="J9791" s="5">
        <v>5924.1743999999999</v>
      </c>
      <c r="K9791" s="5">
        <v>1645.4361461031999</v>
      </c>
      <c r="L9791">
        <f>YEAR(SalesData[Order Date])</f>
        <v>2025</v>
      </c>
      <c r="M9791">
        <f>MONTH(SalesData[Order Date])</f>
        <v>4</v>
      </c>
      <c r="N9791" t="str">
        <f>TEXT(SalesData[[#This Row],[Order Date]], "mmmm")</f>
        <v>April</v>
      </c>
      <c r="O9791" s="7">
        <f>IF(SalesData[Sales]=0,0,SalesData[Profit]/SalesData[Sales])</f>
        <v>0.27774944405809526</v>
      </c>
      <c r="P9791" s="8">
        <f t="shared" si="152"/>
        <v>1.0988872981187051E-5</v>
      </c>
      <c r="Q9791" t="str">
        <f>IF(SalesData[[#This Row],[Discount]]&gt;0, "Yes", "No")</f>
        <v>Yes</v>
      </c>
      <c r="R9791" t="str">
        <f>TEXT(SalesData[[#This Row],[Order Date]],"mmm-yyyy")</f>
        <v>Apr-2025</v>
      </c>
      <c r="S9791">
        <f>YEAR(SalesData[[#This Row],[Order Date]])*100 + MONTH(SalesData[[#This Row],[Order Date]])</f>
        <v>202504</v>
      </c>
    </row>
    <row r="9792" spans="1:19" x14ac:dyDescent="0.3">
      <c r="A9792" t="s">
        <v>17283</v>
      </c>
      <c r="B9792" s="3">
        <v>45748</v>
      </c>
      <c r="C9792" t="s">
        <v>17284</v>
      </c>
      <c r="D9792" t="s">
        <v>13</v>
      </c>
      <c r="E9792" t="s">
        <v>26</v>
      </c>
      <c r="F9792" t="s">
        <v>20</v>
      </c>
      <c r="G9792">
        <v>2</v>
      </c>
      <c r="H9792" s="5">
        <v>198.24</v>
      </c>
      <c r="I9792" s="5">
        <v>0.1</v>
      </c>
      <c r="J9792" s="5">
        <v>356.83200000000011</v>
      </c>
      <c r="K9792" s="5">
        <v>83.750959746226016</v>
      </c>
      <c r="L9792">
        <f>YEAR(SalesData[Order Date])</f>
        <v>2025</v>
      </c>
      <c r="M9792">
        <f>MONTH(SalesData[Order Date])</f>
        <v>4</v>
      </c>
      <c r="N9792" t="str">
        <f>TEXT(SalesData[[#This Row],[Order Date]], "mmmm")</f>
        <v>April</v>
      </c>
      <c r="O9792" s="7">
        <f>IF(SalesData[Sales]=0,0,SalesData[Profit]/SalesData[Sales])</f>
        <v>0.23470697624155343</v>
      </c>
      <c r="P9792" s="8">
        <f t="shared" si="152"/>
        <v>2.5221953188054881E-4</v>
      </c>
      <c r="Q9792" t="str">
        <f>IF(SalesData[[#This Row],[Discount]]&gt;0, "Yes", "No")</f>
        <v>Yes</v>
      </c>
      <c r="R9792" t="str">
        <f>TEXT(SalesData[[#This Row],[Order Date]],"mmm-yyyy")</f>
        <v>Apr-2025</v>
      </c>
      <c r="S9792">
        <f>YEAR(SalesData[[#This Row],[Order Date]])*100 + MONTH(SalesData[[#This Row],[Order Date]])</f>
        <v>202504</v>
      </c>
    </row>
    <row r="9793" spans="1:19" x14ac:dyDescent="0.3">
      <c r="A9793" t="s">
        <v>17334</v>
      </c>
      <c r="B9793" s="3">
        <v>45774</v>
      </c>
      <c r="C9793" t="s">
        <v>17335</v>
      </c>
      <c r="D9793" t="s">
        <v>13</v>
      </c>
      <c r="E9793" t="s">
        <v>26</v>
      </c>
      <c r="F9793" t="s">
        <v>62</v>
      </c>
      <c r="G9793">
        <v>9</v>
      </c>
      <c r="H9793" s="5">
        <v>575.34</v>
      </c>
      <c r="I9793" s="5">
        <v>0.21</v>
      </c>
      <c r="J9793" s="5">
        <v>4090.6674000000012</v>
      </c>
      <c r="K9793" s="5">
        <v>754.22198913614102</v>
      </c>
      <c r="L9793">
        <f>YEAR(SalesData[Order Date])</f>
        <v>2025</v>
      </c>
      <c r="M9793">
        <f>MONTH(SalesData[Order Date])</f>
        <v>4</v>
      </c>
      <c r="N9793" t="str">
        <f>TEXT(SalesData[[#This Row],[Order Date]], "mmmm")</f>
        <v>April</v>
      </c>
      <c r="O9793" s="7">
        <f>IF(SalesData[Sales]=0,0,SalesData[Profit]/SalesData[Sales])</f>
        <v>0.18437626807208546</v>
      </c>
      <c r="P9793" s="8">
        <f t="shared" si="152"/>
        <v>4.0555729365824261E-5</v>
      </c>
      <c r="Q9793" t="str">
        <f>IF(SalesData[[#This Row],[Discount]]&gt;0, "Yes", "No")</f>
        <v>Yes</v>
      </c>
      <c r="R9793" t="str">
        <f>TEXT(SalesData[[#This Row],[Order Date]],"mmm-yyyy")</f>
        <v>Apr-2025</v>
      </c>
      <c r="S9793">
        <f>YEAR(SalesData[[#This Row],[Order Date]])*100 + MONTH(SalesData[[#This Row],[Order Date]])</f>
        <v>202504</v>
      </c>
    </row>
    <row r="9794" spans="1:19" x14ac:dyDescent="0.3">
      <c r="A9794" t="s">
        <v>17373</v>
      </c>
      <c r="B9794" s="3">
        <v>45748</v>
      </c>
      <c r="C9794" t="s">
        <v>17374</v>
      </c>
      <c r="D9794" t="s">
        <v>18</v>
      </c>
      <c r="E9794" t="s">
        <v>14</v>
      </c>
      <c r="F9794" t="s">
        <v>44</v>
      </c>
      <c r="G9794">
        <v>4</v>
      </c>
      <c r="H9794" s="5">
        <v>836.81</v>
      </c>
      <c r="I9794" s="5">
        <v>0.12</v>
      </c>
      <c r="J9794" s="5">
        <v>2945.5711999999999</v>
      </c>
      <c r="K9794" s="5">
        <v>443.85561200713369</v>
      </c>
      <c r="L9794">
        <f>YEAR(SalesData[Order Date])</f>
        <v>2025</v>
      </c>
      <c r="M9794">
        <f>MONTH(SalesData[Order Date])</f>
        <v>4</v>
      </c>
      <c r="N9794" t="str">
        <f>TEXT(SalesData[[#This Row],[Order Date]], "mmmm")</f>
        <v>April</v>
      </c>
      <c r="O9794" s="7">
        <f>IF(SalesData[Sales]=0,0,SalesData[Profit]/SalesData[Sales])</f>
        <v>0.15068575222596342</v>
      </c>
      <c r="P9794" s="8">
        <f t="shared" ref="P9794:P9857" si="153">IF(H:H*G:G=0, 0, (I:I/(H:H*G:G)))</f>
        <v>3.5850431997705577E-5</v>
      </c>
      <c r="Q9794" t="str">
        <f>IF(SalesData[[#This Row],[Discount]]&gt;0, "Yes", "No")</f>
        <v>Yes</v>
      </c>
      <c r="R9794" t="str">
        <f>TEXT(SalesData[[#This Row],[Order Date]],"mmm-yyyy")</f>
        <v>Apr-2025</v>
      </c>
      <c r="S9794">
        <f>YEAR(SalesData[[#This Row],[Order Date]])*100 + MONTH(SalesData[[#This Row],[Order Date]])</f>
        <v>202504</v>
      </c>
    </row>
    <row r="9795" spans="1:19" x14ac:dyDescent="0.3">
      <c r="A9795" t="s">
        <v>17405</v>
      </c>
      <c r="B9795" s="3">
        <v>45762</v>
      </c>
      <c r="C9795" t="s">
        <v>17406</v>
      </c>
      <c r="D9795" t="s">
        <v>18</v>
      </c>
      <c r="E9795" t="s">
        <v>19</v>
      </c>
      <c r="F9795" t="s">
        <v>31</v>
      </c>
      <c r="G9795">
        <v>7</v>
      </c>
      <c r="H9795" s="5">
        <v>412.09</v>
      </c>
      <c r="I9795" s="5">
        <v>0.21</v>
      </c>
      <c r="J9795" s="5">
        <v>2278.8577</v>
      </c>
      <c r="K9795" s="5">
        <v>261.60132529852223</v>
      </c>
      <c r="L9795">
        <f>YEAR(SalesData[Order Date])</f>
        <v>2025</v>
      </c>
      <c r="M9795">
        <f>MONTH(SalesData[Order Date])</f>
        <v>4</v>
      </c>
      <c r="N9795" t="str">
        <f>TEXT(SalesData[[#This Row],[Order Date]], "mmmm")</f>
        <v>April</v>
      </c>
      <c r="O9795" s="7">
        <f>IF(SalesData[Sales]=0,0,SalesData[Profit]/SalesData[Sales])</f>
        <v>0.11479493664677799</v>
      </c>
      <c r="P9795" s="8">
        <f t="shared" si="153"/>
        <v>7.2799631148535526E-5</v>
      </c>
      <c r="Q9795" t="str">
        <f>IF(SalesData[[#This Row],[Discount]]&gt;0, "Yes", "No")</f>
        <v>Yes</v>
      </c>
      <c r="R9795" t="str">
        <f>TEXT(SalesData[[#This Row],[Order Date]],"mmm-yyyy")</f>
        <v>Apr-2025</v>
      </c>
      <c r="S9795">
        <f>YEAR(SalesData[[#This Row],[Order Date]])*100 + MONTH(SalesData[[#This Row],[Order Date]])</f>
        <v>202504</v>
      </c>
    </row>
    <row r="9796" spans="1:19" x14ac:dyDescent="0.3">
      <c r="A9796" t="s">
        <v>17480</v>
      </c>
      <c r="B9796" s="3">
        <v>45770</v>
      </c>
      <c r="C9796" t="s">
        <v>17481</v>
      </c>
      <c r="D9796" t="s">
        <v>18</v>
      </c>
      <c r="E9796" t="s">
        <v>14</v>
      </c>
      <c r="F9796" t="s">
        <v>34</v>
      </c>
      <c r="G9796">
        <v>4</v>
      </c>
      <c r="H9796" s="5">
        <v>968.84</v>
      </c>
      <c r="I9796" s="5">
        <v>0.3</v>
      </c>
      <c r="J9796" s="5">
        <v>2712.752</v>
      </c>
      <c r="K9796" s="5">
        <v>613.85470111808058</v>
      </c>
      <c r="L9796">
        <f>YEAR(SalesData[Order Date])</f>
        <v>2025</v>
      </c>
      <c r="M9796">
        <f>MONTH(SalesData[Order Date])</f>
        <v>4</v>
      </c>
      <c r="N9796" t="str">
        <f>TEXT(SalesData[[#This Row],[Order Date]], "mmmm")</f>
        <v>April</v>
      </c>
      <c r="O9796" s="7">
        <f>IF(SalesData[Sales]=0,0,SalesData[Profit]/SalesData[Sales])</f>
        <v>0.22628485800326775</v>
      </c>
      <c r="P9796" s="8">
        <f t="shared" si="153"/>
        <v>7.7412162999050411E-5</v>
      </c>
      <c r="Q9796" t="str">
        <f>IF(SalesData[[#This Row],[Discount]]&gt;0, "Yes", "No")</f>
        <v>Yes</v>
      </c>
      <c r="R9796" t="str">
        <f>TEXT(SalesData[[#This Row],[Order Date]],"mmm-yyyy")</f>
        <v>Apr-2025</v>
      </c>
      <c r="S9796">
        <f>YEAR(SalesData[[#This Row],[Order Date]])*100 + MONTH(SalesData[[#This Row],[Order Date]])</f>
        <v>202504</v>
      </c>
    </row>
    <row r="9797" spans="1:19" x14ac:dyDescent="0.3">
      <c r="A9797" t="s">
        <v>17519</v>
      </c>
      <c r="B9797" s="3">
        <v>45755</v>
      </c>
      <c r="C9797" t="s">
        <v>17520</v>
      </c>
      <c r="D9797" t="s">
        <v>30</v>
      </c>
      <c r="E9797" t="s">
        <v>19</v>
      </c>
      <c r="F9797" t="s">
        <v>44</v>
      </c>
      <c r="G9797">
        <v>6</v>
      </c>
      <c r="H9797" s="5">
        <v>623.66999999999996</v>
      </c>
      <c r="I9797" s="5">
        <v>0.04</v>
      </c>
      <c r="J9797" s="5">
        <v>3592.339199999999</v>
      </c>
      <c r="K9797" s="5">
        <v>848.02928946764166</v>
      </c>
      <c r="L9797">
        <f>YEAR(SalesData[Order Date])</f>
        <v>2025</v>
      </c>
      <c r="M9797">
        <f>MONTH(SalesData[Order Date])</f>
        <v>4</v>
      </c>
      <c r="N9797" t="str">
        <f>TEXT(SalesData[[#This Row],[Order Date]], "mmmm")</f>
        <v>April</v>
      </c>
      <c r="O9797" s="7">
        <f>IF(SalesData[Sales]=0,0,SalesData[Profit]/SalesData[Sales])</f>
        <v>0.23606604005202012</v>
      </c>
      <c r="P9797" s="8">
        <f t="shared" si="153"/>
        <v>1.0689413739103481E-5</v>
      </c>
      <c r="Q9797" t="str">
        <f>IF(SalesData[[#This Row],[Discount]]&gt;0, "Yes", "No")</f>
        <v>Yes</v>
      </c>
      <c r="R9797" t="str">
        <f>TEXT(SalesData[[#This Row],[Order Date]],"mmm-yyyy")</f>
        <v>Apr-2025</v>
      </c>
      <c r="S9797">
        <f>YEAR(SalesData[[#This Row],[Order Date]])*100 + MONTH(SalesData[[#This Row],[Order Date]])</f>
        <v>202504</v>
      </c>
    </row>
    <row r="9798" spans="1:19" x14ac:dyDescent="0.3">
      <c r="A9798" t="s">
        <v>17588</v>
      </c>
      <c r="B9798" s="3">
        <v>45767</v>
      </c>
      <c r="C9798" t="s">
        <v>17589</v>
      </c>
      <c r="D9798" t="s">
        <v>13</v>
      </c>
      <c r="E9798" t="s">
        <v>14</v>
      </c>
      <c r="F9798" t="s">
        <v>34</v>
      </c>
      <c r="G9798">
        <v>4</v>
      </c>
      <c r="H9798" s="5">
        <v>587.5</v>
      </c>
      <c r="I9798" s="5">
        <v>0.14000000000000001</v>
      </c>
      <c r="J9798" s="5">
        <v>2021</v>
      </c>
      <c r="K9798" s="5">
        <v>246.0301385743677</v>
      </c>
      <c r="L9798">
        <f>YEAR(SalesData[Order Date])</f>
        <v>2025</v>
      </c>
      <c r="M9798">
        <f>MONTH(SalesData[Order Date])</f>
        <v>4</v>
      </c>
      <c r="N9798" t="str">
        <f>TEXT(SalesData[[#This Row],[Order Date]], "mmmm")</f>
        <v>April</v>
      </c>
      <c r="O9798" s="7">
        <f>IF(SalesData[Sales]=0,0,SalesData[Profit]/SalesData[Sales])</f>
        <v>0.12173683254545656</v>
      </c>
      <c r="P9798" s="8">
        <f t="shared" si="153"/>
        <v>5.957446808510639E-5</v>
      </c>
      <c r="Q9798" t="str">
        <f>IF(SalesData[[#This Row],[Discount]]&gt;0, "Yes", "No")</f>
        <v>Yes</v>
      </c>
      <c r="R9798" t="str">
        <f>TEXT(SalesData[[#This Row],[Order Date]],"mmm-yyyy")</f>
        <v>Apr-2025</v>
      </c>
      <c r="S9798">
        <f>YEAR(SalesData[[#This Row],[Order Date]])*100 + MONTH(SalesData[[#This Row],[Order Date]])</f>
        <v>202504</v>
      </c>
    </row>
    <row r="9799" spans="1:19" x14ac:dyDescent="0.3">
      <c r="A9799" t="s">
        <v>17618</v>
      </c>
      <c r="B9799" s="3">
        <v>45775</v>
      </c>
      <c r="C9799" t="s">
        <v>17619</v>
      </c>
      <c r="D9799" t="s">
        <v>18</v>
      </c>
      <c r="E9799" t="s">
        <v>26</v>
      </c>
      <c r="F9799" t="s">
        <v>31</v>
      </c>
      <c r="G9799">
        <v>6</v>
      </c>
      <c r="H9799" s="5">
        <v>527.9</v>
      </c>
      <c r="I9799" s="5">
        <v>0.09</v>
      </c>
      <c r="J9799" s="5">
        <v>2882.3339999999998</v>
      </c>
      <c r="K9799" s="5">
        <v>568.78736683201316</v>
      </c>
      <c r="L9799">
        <f>YEAR(SalesData[Order Date])</f>
        <v>2025</v>
      </c>
      <c r="M9799">
        <f>MONTH(SalesData[Order Date])</f>
        <v>4</v>
      </c>
      <c r="N9799" t="str">
        <f>TEXT(SalesData[[#This Row],[Order Date]], "mmmm")</f>
        <v>April</v>
      </c>
      <c r="O9799" s="7">
        <f>IF(SalesData[Sales]=0,0,SalesData[Profit]/SalesData[Sales])</f>
        <v>0.1973356893517591</v>
      </c>
      <c r="P9799" s="8">
        <f t="shared" si="153"/>
        <v>2.8414472437961737E-5</v>
      </c>
      <c r="Q9799" t="str">
        <f>IF(SalesData[[#This Row],[Discount]]&gt;0, "Yes", "No")</f>
        <v>Yes</v>
      </c>
      <c r="R9799" t="str">
        <f>TEXT(SalesData[[#This Row],[Order Date]],"mmm-yyyy")</f>
        <v>Apr-2025</v>
      </c>
      <c r="S9799">
        <f>YEAR(SalesData[[#This Row],[Order Date]])*100 + MONTH(SalesData[[#This Row],[Order Date]])</f>
        <v>202504</v>
      </c>
    </row>
    <row r="9800" spans="1:19" x14ac:dyDescent="0.3">
      <c r="A9800" t="s">
        <v>17817</v>
      </c>
      <c r="B9800" s="3">
        <v>45765</v>
      </c>
      <c r="C9800" t="s">
        <v>17818</v>
      </c>
      <c r="D9800" t="s">
        <v>18</v>
      </c>
      <c r="E9800" t="s">
        <v>26</v>
      </c>
      <c r="F9800" t="s">
        <v>34</v>
      </c>
      <c r="G9800">
        <v>8</v>
      </c>
      <c r="H9800" s="5">
        <v>614.11</v>
      </c>
      <c r="I9800" s="5">
        <v>0.05</v>
      </c>
      <c r="J9800" s="5">
        <v>4667.2359999999999</v>
      </c>
      <c r="K9800" s="5">
        <v>432.81906782487141</v>
      </c>
      <c r="L9800">
        <f>YEAR(SalesData[Order Date])</f>
        <v>2025</v>
      </c>
      <c r="M9800">
        <f>MONTH(SalesData[Order Date])</f>
        <v>4</v>
      </c>
      <c r="N9800" t="str">
        <f>TEXT(SalesData[[#This Row],[Order Date]], "mmmm")</f>
        <v>April</v>
      </c>
      <c r="O9800" s="7">
        <f>IF(SalesData[Sales]=0,0,SalesData[Profit]/SalesData[Sales])</f>
        <v>9.2735629358547844E-2</v>
      </c>
      <c r="P9800" s="8">
        <f t="shared" si="153"/>
        <v>1.017732979433652E-5</v>
      </c>
      <c r="Q9800" t="str">
        <f>IF(SalesData[[#This Row],[Discount]]&gt;0, "Yes", "No")</f>
        <v>Yes</v>
      </c>
      <c r="R9800" t="str">
        <f>TEXT(SalesData[[#This Row],[Order Date]],"mmm-yyyy")</f>
        <v>Apr-2025</v>
      </c>
      <c r="S9800">
        <f>YEAR(SalesData[[#This Row],[Order Date]])*100 + MONTH(SalesData[[#This Row],[Order Date]])</f>
        <v>202504</v>
      </c>
    </row>
    <row r="9801" spans="1:19" x14ac:dyDescent="0.3">
      <c r="A9801" t="s">
        <v>17847</v>
      </c>
      <c r="B9801" s="3">
        <v>45761</v>
      </c>
      <c r="C9801" t="s">
        <v>17848</v>
      </c>
      <c r="D9801" t="s">
        <v>18</v>
      </c>
      <c r="E9801" t="s">
        <v>26</v>
      </c>
      <c r="F9801" t="s">
        <v>39</v>
      </c>
      <c r="G9801">
        <v>3</v>
      </c>
      <c r="H9801" s="5">
        <v>222.27</v>
      </c>
      <c r="I9801" s="5">
        <v>0.02</v>
      </c>
      <c r="J9801" s="5">
        <v>653.4738000000001</v>
      </c>
      <c r="K9801" s="5">
        <v>174.32039415134639</v>
      </c>
      <c r="L9801">
        <f>YEAR(SalesData[Order Date])</f>
        <v>2025</v>
      </c>
      <c r="M9801">
        <f>MONTH(SalesData[Order Date])</f>
        <v>4</v>
      </c>
      <c r="N9801" t="str">
        <f>TEXT(SalesData[[#This Row],[Order Date]], "mmmm")</f>
        <v>April</v>
      </c>
      <c r="O9801" s="7">
        <f>IF(SalesData[Sales]=0,0,SalesData[Profit]/SalesData[Sales])</f>
        <v>0.26675957651453869</v>
      </c>
      <c r="P9801" s="8">
        <f t="shared" si="153"/>
        <v>2.9993551386451911E-5</v>
      </c>
      <c r="Q9801" t="str">
        <f>IF(SalesData[[#This Row],[Discount]]&gt;0, "Yes", "No")</f>
        <v>Yes</v>
      </c>
      <c r="R9801" t="str">
        <f>TEXT(SalesData[[#This Row],[Order Date]],"mmm-yyyy")</f>
        <v>Apr-2025</v>
      </c>
      <c r="S9801">
        <f>YEAR(SalesData[[#This Row],[Order Date]])*100 + MONTH(SalesData[[#This Row],[Order Date]])</f>
        <v>202504</v>
      </c>
    </row>
    <row r="9802" spans="1:19" x14ac:dyDescent="0.3">
      <c r="A9802" t="s">
        <v>17851</v>
      </c>
      <c r="B9802" s="3">
        <v>45751</v>
      </c>
      <c r="C9802" t="s">
        <v>17852</v>
      </c>
      <c r="D9802" t="s">
        <v>30</v>
      </c>
      <c r="E9802" t="s">
        <v>19</v>
      </c>
      <c r="F9802" t="s">
        <v>34</v>
      </c>
      <c r="G9802">
        <v>8</v>
      </c>
      <c r="H9802" s="5">
        <v>240.62</v>
      </c>
      <c r="I9802" s="5">
        <v>0.19</v>
      </c>
      <c r="J9802" s="5">
        <v>1559.2175999999999</v>
      </c>
      <c r="K9802" s="5">
        <v>224.1683785228513</v>
      </c>
      <c r="L9802">
        <f>YEAR(SalesData[Order Date])</f>
        <v>2025</v>
      </c>
      <c r="M9802">
        <f>MONTH(SalesData[Order Date])</f>
        <v>4</v>
      </c>
      <c r="N9802" t="str">
        <f>TEXT(SalesData[[#This Row],[Order Date]], "mmmm")</f>
        <v>April</v>
      </c>
      <c r="O9802" s="7">
        <f>IF(SalesData[Sales]=0,0,SalesData[Profit]/SalesData[Sales])</f>
        <v>0.14376978461688178</v>
      </c>
      <c r="P9802" s="8">
        <f t="shared" si="153"/>
        <v>9.8703349679993356E-5</v>
      </c>
      <c r="Q9802" t="str">
        <f>IF(SalesData[[#This Row],[Discount]]&gt;0, "Yes", "No")</f>
        <v>Yes</v>
      </c>
      <c r="R9802" t="str">
        <f>TEXT(SalesData[[#This Row],[Order Date]],"mmm-yyyy")</f>
        <v>Apr-2025</v>
      </c>
      <c r="S9802">
        <f>YEAR(SalesData[[#This Row],[Order Date]])*100 + MONTH(SalesData[[#This Row],[Order Date]])</f>
        <v>202504</v>
      </c>
    </row>
    <row r="9803" spans="1:19" x14ac:dyDescent="0.3">
      <c r="A9803" t="s">
        <v>17968</v>
      </c>
      <c r="B9803" s="3">
        <v>45770</v>
      </c>
      <c r="C9803" t="s">
        <v>17969</v>
      </c>
      <c r="D9803" t="s">
        <v>30</v>
      </c>
      <c r="E9803" t="s">
        <v>26</v>
      </c>
      <c r="F9803" t="s">
        <v>27</v>
      </c>
      <c r="G9803">
        <v>1</v>
      </c>
      <c r="H9803" s="5">
        <v>314.83</v>
      </c>
      <c r="I9803" s="5">
        <v>0.2</v>
      </c>
      <c r="J9803" s="5">
        <v>251.864</v>
      </c>
      <c r="K9803" s="5">
        <v>17.47508240562226</v>
      </c>
      <c r="L9803">
        <f>YEAR(SalesData[Order Date])</f>
        <v>2025</v>
      </c>
      <c r="M9803">
        <f>MONTH(SalesData[Order Date])</f>
        <v>4</v>
      </c>
      <c r="N9803" t="str">
        <f>TEXT(SalesData[[#This Row],[Order Date]], "mmmm")</f>
        <v>April</v>
      </c>
      <c r="O9803" s="7">
        <f>IF(SalesData[Sales]=0,0,SalesData[Profit]/SalesData[Sales])</f>
        <v>6.9383009900669645E-2</v>
      </c>
      <c r="P9803" s="8">
        <f t="shared" si="153"/>
        <v>6.352634755264747E-4</v>
      </c>
      <c r="Q9803" t="str">
        <f>IF(SalesData[[#This Row],[Discount]]&gt;0, "Yes", "No")</f>
        <v>Yes</v>
      </c>
      <c r="R9803" t="str">
        <f>TEXT(SalesData[[#This Row],[Order Date]],"mmm-yyyy")</f>
        <v>Apr-2025</v>
      </c>
      <c r="S9803">
        <f>YEAR(SalesData[[#This Row],[Order Date]])*100 + MONTH(SalesData[[#This Row],[Order Date]])</f>
        <v>202504</v>
      </c>
    </row>
    <row r="9804" spans="1:19" x14ac:dyDescent="0.3">
      <c r="A9804" t="s">
        <v>18006</v>
      </c>
      <c r="B9804" s="3">
        <v>45750</v>
      </c>
      <c r="C9804" t="s">
        <v>18007</v>
      </c>
      <c r="D9804" t="s">
        <v>13</v>
      </c>
      <c r="E9804" t="s">
        <v>19</v>
      </c>
      <c r="F9804" t="s">
        <v>15</v>
      </c>
      <c r="G9804">
        <v>2</v>
      </c>
      <c r="H9804" s="5">
        <v>835.65</v>
      </c>
      <c r="I9804" s="5">
        <v>0.04</v>
      </c>
      <c r="J9804" s="5">
        <v>1604.4480000000001</v>
      </c>
      <c r="K9804" s="5">
        <v>396.72972683224401</v>
      </c>
      <c r="L9804">
        <f>YEAR(SalesData[Order Date])</f>
        <v>2025</v>
      </c>
      <c r="M9804">
        <f>MONTH(SalesData[Order Date])</f>
        <v>4</v>
      </c>
      <c r="N9804" t="str">
        <f>TEXT(SalesData[[#This Row],[Order Date]], "mmmm")</f>
        <v>April</v>
      </c>
      <c r="O9804" s="7">
        <f>IF(SalesData[Sales]=0,0,SalesData[Profit]/SalesData[Sales])</f>
        <v>0.24726867236098896</v>
      </c>
      <c r="P9804" s="8">
        <f t="shared" si="153"/>
        <v>2.3933464967390656E-5</v>
      </c>
      <c r="Q9804" t="str">
        <f>IF(SalesData[[#This Row],[Discount]]&gt;0, "Yes", "No")</f>
        <v>Yes</v>
      </c>
      <c r="R9804" t="str">
        <f>TEXT(SalesData[[#This Row],[Order Date]],"mmm-yyyy")</f>
        <v>Apr-2025</v>
      </c>
      <c r="S9804">
        <f>YEAR(SalesData[[#This Row],[Order Date]])*100 + MONTH(SalesData[[#This Row],[Order Date]])</f>
        <v>202504</v>
      </c>
    </row>
    <row r="9805" spans="1:19" x14ac:dyDescent="0.3">
      <c r="A9805" t="s">
        <v>18022</v>
      </c>
      <c r="B9805" s="3">
        <v>45752</v>
      </c>
      <c r="C9805" t="s">
        <v>15610</v>
      </c>
      <c r="D9805" t="s">
        <v>18</v>
      </c>
      <c r="E9805" t="s">
        <v>26</v>
      </c>
      <c r="F9805" t="s">
        <v>91</v>
      </c>
      <c r="G9805">
        <v>3</v>
      </c>
      <c r="H9805" s="5">
        <v>270.22000000000003</v>
      </c>
      <c r="I9805" s="5">
        <v>7.0000000000000007E-2</v>
      </c>
      <c r="J9805" s="5">
        <v>753.91380000000004</v>
      </c>
      <c r="K9805" s="5">
        <v>53.188519460800848</v>
      </c>
      <c r="L9805">
        <f>YEAR(SalesData[Order Date])</f>
        <v>2025</v>
      </c>
      <c r="M9805">
        <f>MONTH(SalesData[Order Date])</f>
        <v>4</v>
      </c>
      <c r="N9805" t="str">
        <f>TEXT(SalesData[[#This Row],[Order Date]], "mmmm")</f>
        <v>April</v>
      </c>
      <c r="O9805" s="7">
        <f>IF(SalesData[Sales]=0,0,SalesData[Profit]/SalesData[Sales])</f>
        <v>7.054986851388162E-2</v>
      </c>
      <c r="P9805" s="8">
        <f t="shared" si="153"/>
        <v>8.6349394320676978E-5</v>
      </c>
      <c r="Q9805" t="str">
        <f>IF(SalesData[[#This Row],[Discount]]&gt;0, "Yes", "No")</f>
        <v>Yes</v>
      </c>
      <c r="R9805" t="str">
        <f>TEXT(SalesData[[#This Row],[Order Date]],"mmm-yyyy")</f>
        <v>Apr-2025</v>
      </c>
      <c r="S9805">
        <f>YEAR(SalesData[[#This Row],[Order Date]])*100 + MONTH(SalesData[[#This Row],[Order Date]])</f>
        <v>202504</v>
      </c>
    </row>
    <row r="9806" spans="1:19" x14ac:dyDescent="0.3">
      <c r="A9806" t="s">
        <v>18023</v>
      </c>
      <c r="B9806" s="3">
        <v>45749</v>
      </c>
      <c r="C9806" t="s">
        <v>18024</v>
      </c>
      <c r="D9806" t="s">
        <v>23</v>
      </c>
      <c r="E9806" t="s">
        <v>14</v>
      </c>
      <c r="F9806" t="s">
        <v>53</v>
      </c>
      <c r="G9806">
        <v>2</v>
      </c>
      <c r="H9806" s="5">
        <v>346.72</v>
      </c>
      <c r="I9806" s="5">
        <v>0.13</v>
      </c>
      <c r="J9806" s="5">
        <v>603.29280000000006</v>
      </c>
      <c r="K9806" s="5">
        <v>98.579967566319283</v>
      </c>
      <c r="L9806">
        <f>YEAR(SalesData[Order Date])</f>
        <v>2025</v>
      </c>
      <c r="M9806">
        <f>MONTH(SalesData[Order Date])</f>
        <v>4</v>
      </c>
      <c r="N9806" t="str">
        <f>TEXT(SalesData[[#This Row],[Order Date]], "mmmm")</f>
        <v>April</v>
      </c>
      <c r="O9806" s="7">
        <f>IF(SalesData[Sales]=0,0,SalesData[Profit]/SalesData[Sales])</f>
        <v>0.16340318924130914</v>
      </c>
      <c r="P9806" s="8">
        <f t="shared" si="153"/>
        <v>1.87471158283341E-4</v>
      </c>
      <c r="Q9806" t="str">
        <f>IF(SalesData[[#This Row],[Discount]]&gt;0, "Yes", "No")</f>
        <v>Yes</v>
      </c>
      <c r="R9806" t="str">
        <f>TEXT(SalesData[[#This Row],[Order Date]],"mmm-yyyy")</f>
        <v>Apr-2025</v>
      </c>
      <c r="S9806">
        <f>YEAR(SalesData[[#This Row],[Order Date]])*100 + MONTH(SalesData[[#This Row],[Order Date]])</f>
        <v>202504</v>
      </c>
    </row>
    <row r="9807" spans="1:19" x14ac:dyDescent="0.3">
      <c r="A9807" t="s">
        <v>18063</v>
      </c>
      <c r="B9807" s="3">
        <v>45772</v>
      </c>
      <c r="C9807" t="s">
        <v>18064</v>
      </c>
      <c r="D9807" t="s">
        <v>18</v>
      </c>
      <c r="E9807" t="s">
        <v>19</v>
      </c>
      <c r="F9807" t="s">
        <v>53</v>
      </c>
      <c r="G9807">
        <v>8</v>
      </c>
      <c r="H9807" s="5">
        <v>501.04</v>
      </c>
      <c r="I9807" s="5">
        <v>0.22</v>
      </c>
      <c r="J9807" s="5">
        <v>3126.4895999999999</v>
      </c>
      <c r="K9807" s="5">
        <v>547.517096738546</v>
      </c>
      <c r="L9807">
        <f>YEAR(SalesData[Order Date])</f>
        <v>2025</v>
      </c>
      <c r="M9807">
        <f>MONTH(SalesData[Order Date])</f>
        <v>4</v>
      </c>
      <c r="N9807" t="str">
        <f>TEXT(SalesData[[#This Row],[Order Date]], "mmmm")</f>
        <v>April</v>
      </c>
      <c r="O9807" s="7">
        <f>IF(SalesData[Sales]=0,0,SalesData[Profit]/SalesData[Sales])</f>
        <v>0.17512199520463653</v>
      </c>
      <c r="P9807" s="8">
        <f t="shared" si="153"/>
        <v>5.4885837458087178E-5</v>
      </c>
      <c r="Q9807" t="str">
        <f>IF(SalesData[[#This Row],[Discount]]&gt;0, "Yes", "No")</f>
        <v>Yes</v>
      </c>
      <c r="R9807" t="str">
        <f>TEXT(SalesData[[#This Row],[Order Date]],"mmm-yyyy")</f>
        <v>Apr-2025</v>
      </c>
      <c r="S9807">
        <f>YEAR(SalesData[[#This Row],[Order Date]])*100 + MONTH(SalesData[[#This Row],[Order Date]])</f>
        <v>202504</v>
      </c>
    </row>
    <row r="9808" spans="1:19" x14ac:dyDescent="0.3">
      <c r="A9808" t="s">
        <v>18114</v>
      </c>
      <c r="B9808" s="3">
        <v>45769</v>
      </c>
      <c r="C9808" t="s">
        <v>18115</v>
      </c>
      <c r="D9808" t="s">
        <v>13</v>
      </c>
      <c r="E9808" t="s">
        <v>26</v>
      </c>
      <c r="F9808" t="s">
        <v>62</v>
      </c>
      <c r="G9808">
        <v>3</v>
      </c>
      <c r="H9808" s="5">
        <v>678.29</v>
      </c>
      <c r="I9808" s="5">
        <v>0.27</v>
      </c>
      <c r="J9808" s="5">
        <v>1485.4550999999999</v>
      </c>
      <c r="K9808" s="5">
        <v>269.30439032919918</v>
      </c>
      <c r="L9808">
        <f>YEAR(SalesData[Order Date])</f>
        <v>2025</v>
      </c>
      <c r="M9808">
        <f>MONTH(SalesData[Order Date])</f>
        <v>4</v>
      </c>
      <c r="N9808" t="str">
        <f>TEXT(SalesData[[#This Row],[Order Date]], "mmmm")</f>
        <v>April</v>
      </c>
      <c r="O9808" s="7">
        <f>IF(SalesData[Sales]=0,0,SalesData[Profit]/SalesData[Sales])</f>
        <v>0.18129419753528681</v>
      </c>
      <c r="P9808" s="8">
        <f t="shared" si="153"/>
        <v>1.3268660897256337E-4</v>
      </c>
      <c r="Q9808" t="str">
        <f>IF(SalesData[[#This Row],[Discount]]&gt;0, "Yes", "No")</f>
        <v>Yes</v>
      </c>
      <c r="R9808" t="str">
        <f>TEXT(SalesData[[#This Row],[Order Date]],"mmm-yyyy")</f>
        <v>Apr-2025</v>
      </c>
      <c r="S9808">
        <f>YEAR(SalesData[[#This Row],[Order Date]])*100 + MONTH(SalesData[[#This Row],[Order Date]])</f>
        <v>202504</v>
      </c>
    </row>
    <row r="9809" spans="1:19" x14ac:dyDescent="0.3">
      <c r="A9809" t="s">
        <v>18149</v>
      </c>
      <c r="B9809" s="3">
        <v>45772</v>
      </c>
      <c r="C9809" t="s">
        <v>18150</v>
      </c>
      <c r="D9809" t="s">
        <v>23</v>
      </c>
      <c r="E9809" t="s">
        <v>26</v>
      </c>
      <c r="F9809" t="s">
        <v>62</v>
      </c>
      <c r="G9809">
        <v>1</v>
      </c>
      <c r="H9809" s="5">
        <v>990.02</v>
      </c>
      <c r="I9809" s="5">
        <v>0.17</v>
      </c>
      <c r="J9809" s="5">
        <v>821.71659999999997</v>
      </c>
      <c r="K9809" s="5">
        <v>57.819092365171372</v>
      </c>
      <c r="L9809">
        <f>YEAR(SalesData[Order Date])</f>
        <v>2025</v>
      </c>
      <c r="M9809">
        <f>MONTH(SalesData[Order Date])</f>
        <v>4</v>
      </c>
      <c r="N9809" t="str">
        <f>TEXT(SalesData[[#This Row],[Order Date]], "mmmm")</f>
        <v>April</v>
      </c>
      <c r="O9809" s="7">
        <f>IF(SalesData[Sales]=0,0,SalesData[Profit]/SalesData[Sales])</f>
        <v>7.0363787667392111E-2</v>
      </c>
      <c r="P9809" s="8">
        <f t="shared" si="153"/>
        <v>1.7171370275347974E-4</v>
      </c>
      <c r="Q9809" t="str">
        <f>IF(SalesData[[#This Row],[Discount]]&gt;0, "Yes", "No")</f>
        <v>Yes</v>
      </c>
      <c r="R9809" t="str">
        <f>TEXT(SalesData[[#This Row],[Order Date]],"mmm-yyyy")</f>
        <v>Apr-2025</v>
      </c>
      <c r="S9809">
        <f>YEAR(SalesData[[#This Row],[Order Date]])*100 + MONTH(SalesData[[#This Row],[Order Date]])</f>
        <v>202504</v>
      </c>
    </row>
    <row r="9810" spans="1:19" x14ac:dyDescent="0.3">
      <c r="A9810" t="s">
        <v>18159</v>
      </c>
      <c r="B9810" s="3">
        <v>45763</v>
      </c>
      <c r="C9810" t="s">
        <v>9900</v>
      </c>
      <c r="D9810" t="s">
        <v>13</v>
      </c>
      <c r="E9810" t="s">
        <v>26</v>
      </c>
      <c r="F9810" t="s">
        <v>27</v>
      </c>
      <c r="G9810">
        <v>5</v>
      </c>
      <c r="H9810" s="5">
        <v>604.95000000000005</v>
      </c>
      <c r="I9810" s="5">
        <v>0.19</v>
      </c>
      <c r="J9810" s="5">
        <v>2450.0475000000001</v>
      </c>
      <c r="K9810" s="5">
        <v>402.53903669853889</v>
      </c>
      <c r="L9810">
        <f>YEAR(SalesData[Order Date])</f>
        <v>2025</v>
      </c>
      <c r="M9810">
        <f>MONTH(SalesData[Order Date])</f>
        <v>4</v>
      </c>
      <c r="N9810" t="str">
        <f>TEXT(SalesData[[#This Row],[Order Date]], "mmmm")</f>
        <v>April</v>
      </c>
      <c r="O9810" s="7">
        <f>IF(SalesData[Sales]=0,0,SalesData[Profit]/SalesData[Sales])</f>
        <v>0.16429846225370687</v>
      </c>
      <c r="P9810" s="8">
        <f t="shared" si="153"/>
        <v>6.2815108686668322E-5</v>
      </c>
      <c r="Q9810" t="str">
        <f>IF(SalesData[[#This Row],[Discount]]&gt;0, "Yes", "No")</f>
        <v>Yes</v>
      </c>
      <c r="R9810" t="str">
        <f>TEXT(SalesData[[#This Row],[Order Date]],"mmm-yyyy")</f>
        <v>Apr-2025</v>
      </c>
      <c r="S9810">
        <f>YEAR(SalesData[[#This Row],[Order Date]])*100 + MONTH(SalesData[[#This Row],[Order Date]])</f>
        <v>202504</v>
      </c>
    </row>
    <row r="9811" spans="1:19" x14ac:dyDescent="0.3">
      <c r="A9811" t="s">
        <v>18176</v>
      </c>
      <c r="B9811" s="3">
        <v>45774</v>
      </c>
      <c r="C9811" t="s">
        <v>18177</v>
      </c>
      <c r="D9811" t="s">
        <v>23</v>
      </c>
      <c r="E9811" t="s">
        <v>14</v>
      </c>
      <c r="F9811" t="s">
        <v>53</v>
      </c>
      <c r="G9811">
        <v>9</v>
      </c>
      <c r="H9811" s="5">
        <v>275.48</v>
      </c>
      <c r="I9811" s="5">
        <v>0.28000000000000003</v>
      </c>
      <c r="J9811" s="5">
        <v>1785.1104</v>
      </c>
      <c r="K9811" s="5">
        <v>129.65797702900491</v>
      </c>
      <c r="L9811">
        <f>YEAR(SalesData[Order Date])</f>
        <v>2025</v>
      </c>
      <c r="M9811">
        <f>MONTH(SalesData[Order Date])</f>
        <v>4</v>
      </c>
      <c r="N9811" t="str">
        <f>TEXT(SalesData[[#This Row],[Order Date]], "mmmm")</f>
        <v>April</v>
      </c>
      <c r="O9811" s="7">
        <f>IF(SalesData[Sales]=0,0,SalesData[Profit]/SalesData[Sales])</f>
        <v>7.2633029883756722E-2</v>
      </c>
      <c r="P9811" s="8">
        <f t="shared" si="153"/>
        <v>1.1293419163318974E-4</v>
      </c>
      <c r="Q9811" t="str">
        <f>IF(SalesData[[#This Row],[Discount]]&gt;0, "Yes", "No")</f>
        <v>Yes</v>
      </c>
      <c r="R9811" t="str">
        <f>TEXT(SalesData[[#This Row],[Order Date]],"mmm-yyyy")</f>
        <v>Apr-2025</v>
      </c>
      <c r="S9811">
        <f>YEAR(SalesData[[#This Row],[Order Date]])*100 + MONTH(SalesData[[#This Row],[Order Date]])</f>
        <v>202504</v>
      </c>
    </row>
    <row r="9812" spans="1:19" x14ac:dyDescent="0.3">
      <c r="A9812" t="s">
        <v>18180</v>
      </c>
      <c r="B9812" s="3">
        <v>45776</v>
      </c>
      <c r="C9812" t="s">
        <v>18181</v>
      </c>
      <c r="D9812" t="s">
        <v>23</v>
      </c>
      <c r="E9812" t="s">
        <v>26</v>
      </c>
      <c r="F9812" t="s">
        <v>15</v>
      </c>
      <c r="G9812">
        <v>9</v>
      </c>
      <c r="H9812" s="5">
        <v>597.04999999999995</v>
      </c>
      <c r="I9812" s="5">
        <v>0.27</v>
      </c>
      <c r="J9812" s="5">
        <v>3922.6185</v>
      </c>
      <c r="K9812" s="5">
        <v>289.77658898290628</v>
      </c>
      <c r="L9812">
        <f>YEAR(SalesData[Order Date])</f>
        <v>2025</v>
      </c>
      <c r="M9812">
        <f>MONTH(SalesData[Order Date])</f>
        <v>4</v>
      </c>
      <c r="N9812" t="str">
        <f>TEXT(SalesData[[#This Row],[Order Date]], "mmmm")</f>
        <v>April</v>
      </c>
      <c r="O9812" s="7">
        <f>IF(SalesData[Sales]=0,0,SalesData[Profit]/SalesData[Sales])</f>
        <v>7.3873253028023569E-2</v>
      </c>
      <c r="P9812" s="8">
        <f t="shared" si="153"/>
        <v>5.024704798593083E-5</v>
      </c>
      <c r="Q9812" t="str">
        <f>IF(SalesData[[#This Row],[Discount]]&gt;0, "Yes", "No")</f>
        <v>Yes</v>
      </c>
      <c r="R9812" t="str">
        <f>TEXT(SalesData[[#This Row],[Order Date]],"mmm-yyyy")</f>
        <v>Apr-2025</v>
      </c>
      <c r="S9812">
        <f>YEAR(SalesData[[#This Row],[Order Date]])*100 + MONTH(SalesData[[#This Row],[Order Date]])</f>
        <v>202504</v>
      </c>
    </row>
    <row r="9813" spans="1:19" x14ac:dyDescent="0.3">
      <c r="A9813" t="s">
        <v>18211</v>
      </c>
      <c r="B9813" s="3">
        <v>45766</v>
      </c>
      <c r="C9813" t="s">
        <v>18212</v>
      </c>
      <c r="D9813" t="s">
        <v>18</v>
      </c>
      <c r="E9813" t="s">
        <v>14</v>
      </c>
      <c r="F9813" t="s">
        <v>44</v>
      </c>
      <c r="G9813">
        <v>8</v>
      </c>
      <c r="H9813" s="5">
        <v>655.96</v>
      </c>
      <c r="I9813" s="5">
        <v>0.09</v>
      </c>
      <c r="J9813" s="5">
        <v>4775.3888000000006</v>
      </c>
      <c r="K9813" s="5">
        <v>397.76842806206628</v>
      </c>
      <c r="L9813">
        <f>YEAR(SalesData[Order Date])</f>
        <v>2025</v>
      </c>
      <c r="M9813">
        <f>MONTH(SalesData[Order Date])</f>
        <v>4</v>
      </c>
      <c r="N9813" t="str">
        <f>TEXT(SalesData[[#This Row],[Order Date]], "mmmm")</f>
        <v>April</v>
      </c>
      <c r="O9813" s="7">
        <f>IF(SalesData[Sales]=0,0,SalesData[Profit]/SalesData[Sales])</f>
        <v>8.3295506339099809E-2</v>
      </c>
      <c r="P9813" s="8">
        <f t="shared" si="153"/>
        <v>1.7150436002195255E-5</v>
      </c>
      <c r="Q9813" t="str">
        <f>IF(SalesData[[#This Row],[Discount]]&gt;0, "Yes", "No")</f>
        <v>Yes</v>
      </c>
      <c r="R9813" t="str">
        <f>TEXT(SalesData[[#This Row],[Order Date]],"mmm-yyyy")</f>
        <v>Apr-2025</v>
      </c>
      <c r="S9813">
        <f>YEAR(SalesData[[#This Row],[Order Date]])*100 + MONTH(SalesData[[#This Row],[Order Date]])</f>
        <v>202504</v>
      </c>
    </row>
    <row r="9814" spans="1:19" x14ac:dyDescent="0.3">
      <c r="A9814" t="s">
        <v>18225</v>
      </c>
      <c r="B9814" s="3">
        <v>45760</v>
      </c>
      <c r="C9814" t="s">
        <v>18226</v>
      </c>
      <c r="D9814" t="s">
        <v>23</v>
      </c>
      <c r="E9814" t="s">
        <v>14</v>
      </c>
      <c r="F9814" t="s">
        <v>53</v>
      </c>
      <c r="G9814">
        <v>2</v>
      </c>
      <c r="H9814" s="5">
        <v>76.67</v>
      </c>
      <c r="I9814" s="5">
        <v>0.09</v>
      </c>
      <c r="J9814" s="5">
        <v>139.5394</v>
      </c>
      <c r="K9814" s="5">
        <v>7.1935749339864596</v>
      </c>
      <c r="L9814">
        <f>YEAR(SalesData[Order Date])</f>
        <v>2025</v>
      </c>
      <c r="M9814">
        <f>MONTH(SalesData[Order Date])</f>
        <v>4</v>
      </c>
      <c r="N9814" t="str">
        <f>TEXT(SalesData[[#This Row],[Order Date]], "mmmm")</f>
        <v>April</v>
      </c>
      <c r="O9814" s="7">
        <f>IF(SalesData[Sales]=0,0,SalesData[Profit]/SalesData[Sales])</f>
        <v>5.1552285117941313E-2</v>
      </c>
      <c r="P9814" s="8">
        <f t="shared" si="153"/>
        <v>5.8693100299986951E-4</v>
      </c>
      <c r="Q9814" t="str">
        <f>IF(SalesData[[#This Row],[Discount]]&gt;0, "Yes", "No")</f>
        <v>Yes</v>
      </c>
      <c r="R9814" t="str">
        <f>TEXT(SalesData[[#This Row],[Order Date]],"mmm-yyyy")</f>
        <v>Apr-2025</v>
      </c>
      <c r="S9814">
        <f>YEAR(SalesData[[#This Row],[Order Date]])*100 + MONTH(SalesData[[#This Row],[Order Date]])</f>
        <v>202504</v>
      </c>
    </row>
    <row r="9815" spans="1:19" x14ac:dyDescent="0.3">
      <c r="A9815" t="s">
        <v>18247</v>
      </c>
      <c r="B9815" s="3">
        <v>45752</v>
      </c>
      <c r="C9815" t="s">
        <v>6666</v>
      </c>
      <c r="D9815" t="s">
        <v>30</v>
      </c>
      <c r="E9815" t="s">
        <v>26</v>
      </c>
      <c r="F9815" t="s">
        <v>15</v>
      </c>
      <c r="G9815">
        <v>7</v>
      </c>
      <c r="H9815" s="5">
        <v>855.97</v>
      </c>
      <c r="I9815" s="5">
        <v>0.03</v>
      </c>
      <c r="J9815" s="5">
        <v>5812.0362999999998</v>
      </c>
      <c r="K9815" s="5">
        <v>1355.904294414815</v>
      </c>
      <c r="L9815">
        <f>YEAR(SalesData[Order Date])</f>
        <v>2025</v>
      </c>
      <c r="M9815">
        <f>MONTH(SalesData[Order Date])</f>
        <v>4</v>
      </c>
      <c r="N9815" t="str">
        <f>TEXT(SalesData[[#This Row],[Order Date]], "mmmm")</f>
        <v>April</v>
      </c>
      <c r="O9815" s="7">
        <f>IF(SalesData[Sales]=0,0,SalesData[Profit]/SalesData[Sales])</f>
        <v>0.23329246832384978</v>
      </c>
      <c r="P9815" s="8">
        <f t="shared" si="153"/>
        <v>5.0068510411746735E-6</v>
      </c>
      <c r="Q9815" t="str">
        <f>IF(SalesData[[#This Row],[Discount]]&gt;0, "Yes", "No")</f>
        <v>Yes</v>
      </c>
      <c r="R9815" t="str">
        <f>TEXT(SalesData[[#This Row],[Order Date]],"mmm-yyyy")</f>
        <v>Apr-2025</v>
      </c>
      <c r="S9815">
        <f>YEAR(SalesData[[#This Row],[Order Date]])*100 + MONTH(SalesData[[#This Row],[Order Date]])</f>
        <v>202504</v>
      </c>
    </row>
    <row r="9816" spans="1:19" x14ac:dyDescent="0.3">
      <c r="A9816" t="s">
        <v>18253</v>
      </c>
      <c r="B9816" s="3">
        <v>45772</v>
      </c>
      <c r="C9816" t="s">
        <v>18254</v>
      </c>
      <c r="D9816" t="s">
        <v>23</v>
      </c>
      <c r="E9816" t="s">
        <v>14</v>
      </c>
      <c r="F9816" t="s">
        <v>91</v>
      </c>
      <c r="G9816">
        <v>2</v>
      </c>
      <c r="H9816" s="5">
        <v>756.65</v>
      </c>
      <c r="I9816" s="5">
        <v>0.03</v>
      </c>
      <c r="J9816" s="5">
        <v>1467.9010000000001</v>
      </c>
      <c r="K9816" s="5">
        <v>152.58200222833719</v>
      </c>
      <c r="L9816">
        <f>YEAR(SalesData[Order Date])</f>
        <v>2025</v>
      </c>
      <c r="M9816">
        <f>MONTH(SalesData[Order Date])</f>
        <v>4</v>
      </c>
      <c r="N9816" t="str">
        <f>TEXT(SalesData[[#This Row],[Order Date]], "mmmm")</f>
        <v>April</v>
      </c>
      <c r="O9816" s="7">
        <f>IF(SalesData[Sales]=0,0,SalesData[Profit]/SalesData[Sales])</f>
        <v>0.10394570357833204</v>
      </c>
      <c r="P9816" s="8">
        <f t="shared" si="153"/>
        <v>1.9824225203198309E-5</v>
      </c>
      <c r="Q9816" t="str">
        <f>IF(SalesData[[#This Row],[Discount]]&gt;0, "Yes", "No")</f>
        <v>Yes</v>
      </c>
      <c r="R9816" t="str">
        <f>TEXT(SalesData[[#This Row],[Order Date]],"mmm-yyyy")</f>
        <v>Apr-2025</v>
      </c>
      <c r="S9816">
        <f>YEAR(SalesData[[#This Row],[Order Date]])*100 + MONTH(SalesData[[#This Row],[Order Date]])</f>
        <v>202504</v>
      </c>
    </row>
    <row r="9817" spans="1:19" x14ac:dyDescent="0.3">
      <c r="A9817" t="s">
        <v>18297</v>
      </c>
      <c r="B9817" s="3">
        <v>45759</v>
      </c>
      <c r="C9817" t="s">
        <v>18298</v>
      </c>
      <c r="D9817" t="s">
        <v>23</v>
      </c>
      <c r="E9817" t="s">
        <v>19</v>
      </c>
      <c r="F9817" t="s">
        <v>39</v>
      </c>
      <c r="G9817">
        <v>8</v>
      </c>
      <c r="H9817" s="5">
        <v>133.44999999999999</v>
      </c>
      <c r="I9817" s="5">
        <v>0.02</v>
      </c>
      <c r="J9817" s="5">
        <v>1046.248</v>
      </c>
      <c r="K9817" s="5">
        <v>80.876661566094171</v>
      </c>
      <c r="L9817">
        <f>YEAR(SalesData[Order Date])</f>
        <v>2025</v>
      </c>
      <c r="M9817">
        <f>MONTH(SalesData[Order Date])</f>
        <v>4</v>
      </c>
      <c r="N9817" t="str">
        <f>TEXT(SalesData[[#This Row],[Order Date]], "mmmm")</f>
        <v>April</v>
      </c>
      <c r="O9817" s="7">
        <f>IF(SalesData[Sales]=0,0,SalesData[Profit]/SalesData[Sales])</f>
        <v>7.730161641034837E-2</v>
      </c>
      <c r="P9817" s="8">
        <f t="shared" si="153"/>
        <v>1.8733608092918699E-5</v>
      </c>
      <c r="Q9817" t="str">
        <f>IF(SalesData[[#This Row],[Discount]]&gt;0, "Yes", "No")</f>
        <v>Yes</v>
      </c>
      <c r="R9817" t="str">
        <f>TEXT(SalesData[[#This Row],[Order Date]],"mmm-yyyy")</f>
        <v>Apr-2025</v>
      </c>
      <c r="S9817">
        <f>YEAR(SalesData[[#This Row],[Order Date]])*100 + MONTH(SalesData[[#This Row],[Order Date]])</f>
        <v>202504</v>
      </c>
    </row>
    <row r="9818" spans="1:19" x14ac:dyDescent="0.3">
      <c r="A9818" t="s">
        <v>18305</v>
      </c>
      <c r="B9818" s="3">
        <v>45749</v>
      </c>
      <c r="C9818" t="s">
        <v>18306</v>
      </c>
      <c r="D9818" t="s">
        <v>30</v>
      </c>
      <c r="E9818" t="s">
        <v>26</v>
      </c>
      <c r="F9818" t="s">
        <v>34</v>
      </c>
      <c r="G9818">
        <v>4</v>
      </c>
      <c r="H9818" s="5">
        <v>63.42</v>
      </c>
      <c r="I9818" s="5">
        <v>0.1</v>
      </c>
      <c r="J9818" s="5">
        <v>228.31200000000001</v>
      </c>
      <c r="K9818" s="5">
        <v>38.40054131443987</v>
      </c>
      <c r="L9818">
        <f>YEAR(SalesData[Order Date])</f>
        <v>2025</v>
      </c>
      <c r="M9818">
        <f>MONTH(SalesData[Order Date])</f>
        <v>4</v>
      </c>
      <c r="N9818" t="str">
        <f>TEXT(SalesData[[#This Row],[Order Date]], "mmmm")</f>
        <v>April</v>
      </c>
      <c r="O9818" s="7">
        <f>IF(SalesData[Sales]=0,0,SalesData[Profit]/SalesData[Sales])</f>
        <v>0.16819326760941111</v>
      </c>
      <c r="P9818" s="8">
        <f t="shared" si="153"/>
        <v>3.9419741406496373E-4</v>
      </c>
      <c r="Q9818" t="str">
        <f>IF(SalesData[[#This Row],[Discount]]&gt;0, "Yes", "No")</f>
        <v>Yes</v>
      </c>
      <c r="R9818" t="str">
        <f>TEXT(SalesData[[#This Row],[Order Date]],"mmm-yyyy")</f>
        <v>Apr-2025</v>
      </c>
      <c r="S9818">
        <f>YEAR(SalesData[[#This Row],[Order Date]])*100 + MONTH(SalesData[[#This Row],[Order Date]])</f>
        <v>202504</v>
      </c>
    </row>
    <row r="9819" spans="1:19" x14ac:dyDescent="0.3">
      <c r="A9819" t="s">
        <v>18307</v>
      </c>
      <c r="B9819" s="3">
        <v>45774</v>
      </c>
      <c r="C9819" t="s">
        <v>18308</v>
      </c>
      <c r="D9819" t="s">
        <v>30</v>
      </c>
      <c r="E9819" t="s">
        <v>19</v>
      </c>
      <c r="F9819" t="s">
        <v>31</v>
      </c>
      <c r="G9819">
        <v>7</v>
      </c>
      <c r="H9819" s="5">
        <v>654.5</v>
      </c>
      <c r="I9819" s="5">
        <v>0.19</v>
      </c>
      <c r="J9819" s="5">
        <v>3711.0149999999999</v>
      </c>
      <c r="K9819" s="5">
        <v>885.28269316443345</v>
      </c>
      <c r="L9819">
        <f>YEAR(SalesData[Order Date])</f>
        <v>2025</v>
      </c>
      <c r="M9819">
        <f>MONTH(SalesData[Order Date])</f>
        <v>4</v>
      </c>
      <c r="N9819" t="str">
        <f>TEXT(SalesData[[#This Row],[Order Date]], "mmmm")</f>
        <v>April</v>
      </c>
      <c r="O9819" s="7">
        <f>IF(SalesData[Sales]=0,0,SalesData[Profit]/SalesData[Sales])</f>
        <v>0.23855540685349788</v>
      </c>
      <c r="P9819" s="8">
        <f t="shared" si="153"/>
        <v>4.1471133908108699E-5</v>
      </c>
      <c r="Q9819" t="str">
        <f>IF(SalesData[[#This Row],[Discount]]&gt;0, "Yes", "No")</f>
        <v>Yes</v>
      </c>
      <c r="R9819" t="str">
        <f>TEXT(SalesData[[#This Row],[Order Date]],"mmm-yyyy")</f>
        <v>Apr-2025</v>
      </c>
      <c r="S9819">
        <f>YEAR(SalesData[[#This Row],[Order Date]])*100 + MONTH(SalesData[[#This Row],[Order Date]])</f>
        <v>202504</v>
      </c>
    </row>
    <row r="9820" spans="1:19" x14ac:dyDescent="0.3">
      <c r="A9820" t="s">
        <v>18335</v>
      </c>
      <c r="B9820" s="3">
        <v>45767</v>
      </c>
      <c r="C9820" t="s">
        <v>18336</v>
      </c>
      <c r="D9820" t="s">
        <v>18</v>
      </c>
      <c r="E9820" t="s">
        <v>26</v>
      </c>
      <c r="F9820" t="s">
        <v>62</v>
      </c>
      <c r="G9820">
        <v>6</v>
      </c>
      <c r="H9820" s="5">
        <v>279.72000000000003</v>
      </c>
      <c r="I9820" s="5">
        <v>0.01</v>
      </c>
      <c r="J9820" s="5">
        <v>1661.5368000000001</v>
      </c>
      <c r="K9820" s="5">
        <v>293.84994897225812</v>
      </c>
      <c r="L9820">
        <f>YEAR(SalesData[Order Date])</f>
        <v>2025</v>
      </c>
      <c r="M9820">
        <f>MONTH(SalesData[Order Date])</f>
        <v>4</v>
      </c>
      <c r="N9820" t="str">
        <f>TEXT(SalesData[[#This Row],[Order Date]], "mmmm")</f>
        <v>April</v>
      </c>
      <c r="O9820" s="7">
        <f>IF(SalesData[Sales]=0,0,SalesData[Profit]/SalesData[Sales])</f>
        <v>0.17685431280983852</v>
      </c>
      <c r="P9820" s="8">
        <f t="shared" si="153"/>
        <v>5.9583392916726243E-6</v>
      </c>
      <c r="Q9820" t="str">
        <f>IF(SalesData[[#This Row],[Discount]]&gt;0, "Yes", "No")</f>
        <v>Yes</v>
      </c>
      <c r="R9820" t="str">
        <f>TEXT(SalesData[[#This Row],[Order Date]],"mmm-yyyy")</f>
        <v>Apr-2025</v>
      </c>
      <c r="S9820">
        <f>YEAR(SalesData[[#This Row],[Order Date]])*100 + MONTH(SalesData[[#This Row],[Order Date]])</f>
        <v>202504</v>
      </c>
    </row>
    <row r="9821" spans="1:19" x14ac:dyDescent="0.3">
      <c r="A9821" t="s">
        <v>18343</v>
      </c>
      <c r="B9821" s="3">
        <v>45755</v>
      </c>
      <c r="C9821" t="s">
        <v>18344</v>
      </c>
      <c r="D9821" t="s">
        <v>18</v>
      </c>
      <c r="E9821" t="s">
        <v>19</v>
      </c>
      <c r="F9821" t="s">
        <v>27</v>
      </c>
      <c r="G9821">
        <v>7</v>
      </c>
      <c r="H9821" s="5">
        <v>871.66</v>
      </c>
      <c r="I9821" s="5">
        <v>0.25</v>
      </c>
      <c r="J9821" s="5">
        <v>4576.2150000000001</v>
      </c>
      <c r="K9821" s="5">
        <v>984.32611379498599</v>
      </c>
      <c r="L9821">
        <f>YEAR(SalesData[Order Date])</f>
        <v>2025</v>
      </c>
      <c r="M9821">
        <f>MONTH(SalesData[Order Date])</f>
        <v>4</v>
      </c>
      <c r="N9821" t="str">
        <f>TEXT(SalesData[[#This Row],[Order Date]], "mmmm")</f>
        <v>April</v>
      </c>
      <c r="O9821" s="7">
        <f>IF(SalesData[Sales]=0,0,SalesData[Profit]/SalesData[Sales])</f>
        <v>0.21509612502799497</v>
      </c>
      <c r="P9821" s="8">
        <f t="shared" si="153"/>
        <v>4.0972725276238115E-5</v>
      </c>
      <c r="Q9821" t="str">
        <f>IF(SalesData[[#This Row],[Discount]]&gt;0, "Yes", "No")</f>
        <v>Yes</v>
      </c>
      <c r="R9821" t="str">
        <f>TEXT(SalesData[[#This Row],[Order Date]],"mmm-yyyy")</f>
        <v>Apr-2025</v>
      </c>
      <c r="S9821">
        <f>YEAR(SalesData[[#This Row],[Order Date]])*100 + MONTH(SalesData[[#This Row],[Order Date]])</f>
        <v>202504</v>
      </c>
    </row>
    <row r="9822" spans="1:19" x14ac:dyDescent="0.3">
      <c r="A9822" t="s">
        <v>18420</v>
      </c>
      <c r="B9822" s="3">
        <v>45761</v>
      </c>
      <c r="C9822" t="s">
        <v>18421</v>
      </c>
      <c r="D9822" t="s">
        <v>13</v>
      </c>
      <c r="E9822" t="s">
        <v>14</v>
      </c>
      <c r="F9822" t="s">
        <v>91</v>
      </c>
      <c r="G9822">
        <v>5</v>
      </c>
      <c r="H9822" s="5">
        <v>60.3</v>
      </c>
      <c r="I9822" s="5">
        <v>0.09</v>
      </c>
      <c r="J9822" s="5">
        <v>274.36500000000001</v>
      </c>
      <c r="K9822" s="5">
        <v>82.183169330543748</v>
      </c>
      <c r="L9822">
        <f>YEAR(SalesData[Order Date])</f>
        <v>2025</v>
      </c>
      <c r="M9822">
        <f>MONTH(SalesData[Order Date])</f>
        <v>4</v>
      </c>
      <c r="N9822" t="str">
        <f>TEXT(SalesData[[#This Row],[Order Date]], "mmmm")</f>
        <v>April</v>
      </c>
      <c r="O9822" s="7">
        <f>IF(SalesData[Sales]=0,0,SalesData[Profit]/SalesData[Sales])</f>
        <v>0.29953955253237019</v>
      </c>
      <c r="P9822" s="8">
        <f t="shared" si="153"/>
        <v>2.9850746268656717E-4</v>
      </c>
      <c r="Q9822" t="str">
        <f>IF(SalesData[[#This Row],[Discount]]&gt;0, "Yes", "No")</f>
        <v>Yes</v>
      </c>
      <c r="R9822" t="str">
        <f>TEXT(SalesData[[#This Row],[Order Date]],"mmm-yyyy")</f>
        <v>Apr-2025</v>
      </c>
      <c r="S9822">
        <f>YEAR(SalesData[[#This Row],[Order Date]])*100 + MONTH(SalesData[[#This Row],[Order Date]])</f>
        <v>202504</v>
      </c>
    </row>
    <row r="9823" spans="1:19" x14ac:dyDescent="0.3">
      <c r="A9823" t="s">
        <v>18435</v>
      </c>
      <c r="B9823" s="3">
        <v>45766</v>
      </c>
      <c r="C9823" t="s">
        <v>18436</v>
      </c>
      <c r="D9823" t="s">
        <v>23</v>
      </c>
      <c r="E9823" t="s">
        <v>26</v>
      </c>
      <c r="F9823" t="s">
        <v>31</v>
      </c>
      <c r="G9823">
        <v>3</v>
      </c>
      <c r="H9823" s="5">
        <v>375.19</v>
      </c>
      <c r="I9823" s="5">
        <v>0.28999999999999998</v>
      </c>
      <c r="J9823" s="5">
        <v>799.15469999999993</v>
      </c>
      <c r="K9823" s="5">
        <v>197.51268274218299</v>
      </c>
      <c r="L9823">
        <f>YEAR(SalesData[Order Date])</f>
        <v>2025</v>
      </c>
      <c r="M9823">
        <f>MONTH(SalesData[Order Date])</f>
        <v>4</v>
      </c>
      <c r="N9823" t="str">
        <f>TEXT(SalesData[[#This Row],[Order Date]], "mmmm")</f>
        <v>April</v>
      </c>
      <c r="O9823" s="7">
        <f>IF(SalesData[Sales]=0,0,SalesData[Profit]/SalesData[Sales])</f>
        <v>0.24715200041016214</v>
      </c>
      <c r="P9823" s="8">
        <f t="shared" si="153"/>
        <v>2.5764723651127872E-4</v>
      </c>
      <c r="Q9823" t="str">
        <f>IF(SalesData[[#This Row],[Discount]]&gt;0, "Yes", "No")</f>
        <v>Yes</v>
      </c>
      <c r="R9823" t="str">
        <f>TEXT(SalesData[[#This Row],[Order Date]],"mmm-yyyy")</f>
        <v>Apr-2025</v>
      </c>
      <c r="S9823">
        <f>YEAR(SalesData[[#This Row],[Order Date]])*100 + MONTH(SalesData[[#This Row],[Order Date]])</f>
        <v>202504</v>
      </c>
    </row>
    <row r="9824" spans="1:19" x14ac:dyDescent="0.3">
      <c r="A9824" t="s">
        <v>18602</v>
      </c>
      <c r="B9824" s="3">
        <v>45757</v>
      </c>
      <c r="C9824" t="s">
        <v>18603</v>
      </c>
      <c r="D9824" t="s">
        <v>30</v>
      </c>
      <c r="E9824" t="s">
        <v>19</v>
      </c>
      <c r="F9824" t="s">
        <v>91</v>
      </c>
      <c r="G9824">
        <v>5</v>
      </c>
      <c r="H9824" s="5">
        <v>709.94</v>
      </c>
      <c r="I9824" s="5">
        <v>0.25</v>
      </c>
      <c r="J9824" s="5">
        <v>2662.2750000000001</v>
      </c>
      <c r="K9824" s="5">
        <v>192.0240587213662</v>
      </c>
      <c r="L9824">
        <f>YEAR(SalesData[Order Date])</f>
        <v>2025</v>
      </c>
      <c r="M9824">
        <f>MONTH(SalesData[Order Date])</f>
        <v>4</v>
      </c>
      <c r="N9824" t="str">
        <f>TEXT(SalesData[[#This Row],[Order Date]], "mmmm")</f>
        <v>April</v>
      </c>
      <c r="O9824" s="7">
        <f>IF(SalesData[Sales]=0,0,SalesData[Profit]/SalesData[Sales])</f>
        <v>7.2127807503494637E-2</v>
      </c>
      <c r="P9824" s="8">
        <f t="shared" si="153"/>
        <v>7.042848691438713E-5</v>
      </c>
      <c r="Q9824" t="str">
        <f>IF(SalesData[[#This Row],[Discount]]&gt;0, "Yes", "No")</f>
        <v>Yes</v>
      </c>
      <c r="R9824" t="str">
        <f>TEXT(SalesData[[#This Row],[Order Date]],"mmm-yyyy")</f>
        <v>Apr-2025</v>
      </c>
      <c r="S9824">
        <f>YEAR(SalesData[[#This Row],[Order Date]])*100 + MONTH(SalesData[[#This Row],[Order Date]])</f>
        <v>202504</v>
      </c>
    </row>
    <row r="9825" spans="1:19" x14ac:dyDescent="0.3">
      <c r="A9825" t="s">
        <v>18636</v>
      </c>
      <c r="B9825" s="3">
        <v>45752</v>
      </c>
      <c r="C9825" t="s">
        <v>18637</v>
      </c>
      <c r="D9825" t="s">
        <v>13</v>
      </c>
      <c r="E9825" t="s">
        <v>14</v>
      </c>
      <c r="F9825" t="s">
        <v>27</v>
      </c>
      <c r="G9825">
        <v>9</v>
      </c>
      <c r="H9825" s="5">
        <v>251.5</v>
      </c>
      <c r="I9825" s="5">
        <v>0.21</v>
      </c>
      <c r="J9825" s="5">
        <v>1788.165</v>
      </c>
      <c r="K9825" s="5">
        <v>214.89867792611909</v>
      </c>
      <c r="L9825">
        <f>YEAR(SalesData[Order Date])</f>
        <v>2025</v>
      </c>
      <c r="M9825">
        <f>MONTH(SalesData[Order Date])</f>
        <v>4</v>
      </c>
      <c r="N9825" t="str">
        <f>TEXT(SalesData[[#This Row],[Order Date]], "mmmm")</f>
        <v>April</v>
      </c>
      <c r="O9825" s="7">
        <f>IF(SalesData[Sales]=0,0,SalesData[Profit]/SalesData[Sales])</f>
        <v>0.12017832690278531</v>
      </c>
      <c r="P9825" s="8">
        <f t="shared" si="153"/>
        <v>9.2776673293571904E-5</v>
      </c>
      <c r="Q9825" t="str">
        <f>IF(SalesData[[#This Row],[Discount]]&gt;0, "Yes", "No")</f>
        <v>Yes</v>
      </c>
      <c r="R9825" t="str">
        <f>TEXT(SalesData[[#This Row],[Order Date]],"mmm-yyyy")</f>
        <v>Apr-2025</v>
      </c>
      <c r="S9825">
        <f>YEAR(SalesData[[#This Row],[Order Date]])*100 + MONTH(SalesData[[#This Row],[Order Date]])</f>
        <v>202504</v>
      </c>
    </row>
    <row r="9826" spans="1:19" x14ac:dyDescent="0.3">
      <c r="A9826" t="s">
        <v>18722</v>
      </c>
      <c r="B9826" s="3">
        <v>45766</v>
      </c>
      <c r="C9826" t="s">
        <v>18723</v>
      </c>
      <c r="D9826" t="s">
        <v>13</v>
      </c>
      <c r="E9826" t="s">
        <v>26</v>
      </c>
      <c r="F9826" t="s">
        <v>53</v>
      </c>
      <c r="G9826">
        <v>8</v>
      </c>
      <c r="H9826" s="5">
        <v>96.91</v>
      </c>
      <c r="I9826" s="5">
        <v>0.26</v>
      </c>
      <c r="J9826" s="5">
        <v>573.70719999999994</v>
      </c>
      <c r="K9826" s="5">
        <v>103.50823845518831</v>
      </c>
      <c r="L9826">
        <f>YEAR(SalesData[Order Date])</f>
        <v>2025</v>
      </c>
      <c r="M9826">
        <f>MONTH(SalesData[Order Date])</f>
        <v>4</v>
      </c>
      <c r="N9826" t="str">
        <f>TEXT(SalesData[[#This Row],[Order Date]], "mmmm")</f>
        <v>April</v>
      </c>
      <c r="O9826" s="7">
        <f>IF(SalesData[Sales]=0,0,SalesData[Profit]/SalesData[Sales])</f>
        <v>0.1804199746058413</v>
      </c>
      <c r="P9826" s="8">
        <f t="shared" si="153"/>
        <v>3.3536270766690746E-4</v>
      </c>
      <c r="Q9826" t="str">
        <f>IF(SalesData[[#This Row],[Discount]]&gt;0, "Yes", "No")</f>
        <v>Yes</v>
      </c>
      <c r="R9826" t="str">
        <f>TEXT(SalesData[[#This Row],[Order Date]],"mmm-yyyy")</f>
        <v>Apr-2025</v>
      </c>
      <c r="S9826">
        <f>YEAR(SalesData[[#This Row],[Order Date]])*100 + MONTH(SalesData[[#This Row],[Order Date]])</f>
        <v>202504</v>
      </c>
    </row>
    <row r="9827" spans="1:19" x14ac:dyDescent="0.3">
      <c r="A9827" t="s">
        <v>18730</v>
      </c>
      <c r="B9827" s="3">
        <v>45748</v>
      </c>
      <c r="C9827" t="s">
        <v>18731</v>
      </c>
      <c r="D9827" t="s">
        <v>13</v>
      </c>
      <c r="E9827" t="s">
        <v>14</v>
      </c>
      <c r="F9827" t="s">
        <v>31</v>
      </c>
      <c r="G9827">
        <v>1</v>
      </c>
      <c r="H9827" s="5">
        <v>960.1</v>
      </c>
      <c r="I9827" s="5">
        <v>0.01</v>
      </c>
      <c r="J9827" s="5">
        <v>950.49900000000002</v>
      </c>
      <c r="K9827" s="5">
        <v>116.92810317572081</v>
      </c>
      <c r="L9827">
        <f>YEAR(SalesData[Order Date])</f>
        <v>2025</v>
      </c>
      <c r="M9827">
        <f>MONTH(SalesData[Order Date])</f>
        <v>4</v>
      </c>
      <c r="N9827" t="str">
        <f>TEXT(SalesData[[#This Row],[Order Date]], "mmmm")</f>
        <v>April</v>
      </c>
      <c r="O9827" s="7">
        <f>IF(SalesData[Sales]=0,0,SalesData[Profit]/SalesData[Sales])</f>
        <v>0.12301759725756765</v>
      </c>
      <c r="P9827" s="8">
        <f t="shared" si="153"/>
        <v>1.0415581710238517E-5</v>
      </c>
      <c r="Q9827" t="str">
        <f>IF(SalesData[[#This Row],[Discount]]&gt;0, "Yes", "No")</f>
        <v>Yes</v>
      </c>
      <c r="R9827" t="str">
        <f>TEXT(SalesData[[#This Row],[Order Date]],"mmm-yyyy")</f>
        <v>Apr-2025</v>
      </c>
      <c r="S9827">
        <f>YEAR(SalesData[[#This Row],[Order Date]])*100 + MONTH(SalesData[[#This Row],[Order Date]])</f>
        <v>202504</v>
      </c>
    </row>
    <row r="9828" spans="1:19" x14ac:dyDescent="0.3">
      <c r="A9828" t="s">
        <v>18754</v>
      </c>
      <c r="B9828" s="3">
        <v>45769</v>
      </c>
      <c r="C9828" t="s">
        <v>86</v>
      </c>
      <c r="D9828" t="s">
        <v>23</v>
      </c>
      <c r="E9828" t="s">
        <v>14</v>
      </c>
      <c r="F9828" t="s">
        <v>44</v>
      </c>
      <c r="G9828">
        <v>8</v>
      </c>
      <c r="H9828" s="5">
        <v>879.09</v>
      </c>
      <c r="I9828" s="5">
        <v>0.08</v>
      </c>
      <c r="J9828" s="5">
        <v>6470.1024000000007</v>
      </c>
      <c r="K9828" s="5">
        <v>1475.9861248998129</v>
      </c>
      <c r="L9828">
        <f>YEAR(SalesData[Order Date])</f>
        <v>2025</v>
      </c>
      <c r="M9828">
        <f>MONTH(SalesData[Order Date])</f>
        <v>4</v>
      </c>
      <c r="N9828" t="str">
        <f>TEXT(SalesData[[#This Row],[Order Date]], "mmmm")</f>
        <v>April</v>
      </c>
      <c r="O9828" s="7">
        <f>IF(SalesData[Sales]=0,0,SalesData[Profit]/SalesData[Sales])</f>
        <v>0.22812407496051573</v>
      </c>
      <c r="P9828" s="8">
        <f t="shared" si="153"/>
        <v>1.1375399560909577E-5</v>
      </c>
      <c r="Q9828" t="str">
        <f>IF(SalesData[[#This Row],[Discount]]&gt;0, "Yes", "No")</f>
        <v>Yes</v>
      </c>
      <c r="R9828" t="str">
        <f>TEXT(SalesData[[#This Row],[Order Date]],"mmm-yyyy")</f>
        <v>Apr-2025</v>
      </c>
      <c r="S9828">
        <f>YEAR(SalesData[[#This Row],[Order Date]])*100 + MONTH(SalesData[[#This Row],[Order Date]])</f>
        <v>202504</v>
      </c>
    </row>
    <row r="9829" spans="1:19" x14ac:dyDescent="0.3">
      <c r="A9829" t="s">
        <v>18757</v>
      </c>
      <c r="B9829" s="3">
        <v>45767</v>
      </c>
      <c r="C9829" t="s">
        <v>18758</v>
      </c>
      <c r="D9829" t="s">
        <v>13</v>
      </c>
      <c r="E9829" t="s">
        <v>14</v>
      </c>
      <c r="F9829" t="s">
        <v>27</v>
      </c>
      <c r="G9829">
        <v>2</v>
      </c>
      <c r="H9829" s="5">
        <v>596.23</v>
      </c>
      <c r="I9829" s="5">
        <v>0.18</v>
      </c>
      <c r="J9829" s="5">
        <v>977.81720000000007</v>
      </c>
      <c r="K9829" s="5">
        <v>121.8014667032503</v>
      </c>
      <c r="L9829">
        <f>YEAR(SalesData[Order Date])</f>
        <v>2025</v>
      </c>
      <c r="M9829">
        <f>MONTH(SalesData[Order Date])</f>
        <v>4</v>
      </c>
      <c r="N9829" t="str">
        <f>TEXT(SalesData[[#This Row],[Order Date]], "mmmm")</f>
        <v>April</v>
      </c>
      <c r="O9829" s="7">
        <f>IF(SalesData[Sales]=0,0,SalesData[Profit]/SalesData[Sales])</f>
        <v>0.1245646596350016</v>
      </c>
      <c r="P9829" s="8">
        <f t="shared" si="153"/>
        <v>1.5094845948711066E-4</v>
      </c>
      <c r="Q9829" t="str">
        <f>IF(SalesData[[#This Row],[Discount]]&gt;0, "Yes", "No")</f>
        <v>Yes</v>
      </c>
      <c r="R9829" t="str">
        <f>TEXT(SalesData[[#This Row],[Order Date]],"mmm-yyyy")</f>
        <v>Apr-2025</v>
      </c>
      <c r="S9829">
        <f>YEAR(SalesData[[#This Row],[Order Date]])*100 + MONTH(SalesData[[#This Row],[Order Date]])</f>
        <v>202504</v>
      </c>
    </row>
    <row r="9830" spans="1:19" x14ac:dyDescent="0.3">
      <c r="A9830" t="s">
        <v>18792</v>
      </c>
      <c r="B9830" s="3">
        <v>45752</v>
      </c>
      <c r="C9830" t="s">
        <v>18793</v>
      </c>
      <c r="D9830" t="s">
        <v>18</v>
      </c>
      <c r="E9830" t="s">
        <v>19</v>
      </c>
      <c r="F9830" t="s">
        <v>15</v>
      </c>
      <c r="G9830">
        <v>8</v>
      </c>
      <c r="H9830" s="5">
        <v>330.42</v>
      </c>
      <c r="I9830" s="5">
        <v>0.06</v>
      </c>
      <c r="J9830" s="5">
        <v>2484.7584000000002</v>
      </c>
      <c r="K9830" s="5">
        <v>137.99705103981199</v>
      </c>
      <c r="L9830">
        <f>YEAR(SalesData[Order Date])</f>
        <v>2025</v>
      </c>
      <c r="M9830">
        <f>MONTH(SalesData[Order Date])</f>
        <v>4</v>
      </c>
      <c r="N9830" t="str">
        <f>TEXT(SalesData[[#This Row],[Order Date]], "mmmm")</f>
        <v>April</v>
      </c>
      <c r="O9830" s="7">
        <f>IF(SalesData[Sales]=0,0,SalesData[Profit]/SalesData[Sales])</f>
        <v>5.5537412023564138E-2</v>
      </c>
      <c r="P9830" s="8">
        <f t="shared" si="153"/>
        <v>2.2698383875068094E-5</v>
      </c>
      <c r="Q9830" t="str">
        <f>IF(SalesData[[#This Row],[Discount]]&gt;0, "Yes", "No")</f>
        <v>Yes</v>
      </c>
      <c r="R9830" t="str">
        <f>TEXT(SalesData[[#This Row],[Order Date]],"mmm-yyyy")</f>
        <v>Apr-2025</v>
      </c>
      <c r="S9830">
        <f>YEAR(SalesData[[#This Row],[Order Date]])*100 + MONTH(SalesData[[#This Row],[Order Date]])</f>
        <v>202504</v>
      </c>
    </row>
    <row r="9831" spans="1:19" x14ac:dyDescent="0.3">
      <c r="A9831" t="s">
        <v>18796</v>
      </c>
      <c r="B9831" s="3">
        <v>45774</v>
      </c>
      <c r="C9831" t="s">
        <v>18797</v>
      </c>
      <c r="D9831" t="s">
        <v>18</v>
      </c>
      <c r="E9831" t="s">
        <v>26</v>
      </c>
      <c r="F9831" t="s">
        <v>62</v>
      </c>
      <c r="G9831">
        <v>8</v>
      </c>
      <c r="H9831" s="5">
        <v>533.12</v>
      </c>
      <c r="I9831" s="5">
        <v>0.13</v>
      </c>
      <c r="J9831" s="5">
        <v>3710.5151999999998</v>
      </c>
      <c r="K9831" s="5">
        <v>188.08611248659591</v>
      </c>
      <c r="L9831">
        <f>YEAR(SalesData[Order Date])</f>
        <v>2025</v>
      </c>
      <c r="M9831">
        <f>MONTH(SalesData[Order Date])</f>
        <v>4</v>
      </c>
      <c r="N9831" t="str">
        <f>TEXT(SalesData[[#This Row],[Order Date]], "mmmm")</f>
        <v>April</v>
      </c>
      <c r="O9831" s="7">
        <f>IF(SalesData[Sales]=0,0,SalesData[Profit]/SalesData[Sales])</f>
        <v>5.069002614154388E-2</v>
      </c>
      <c r="P9831" s="8">
        <f t="shared" si="153"/>
        <v>3.0480942376950779E-5</v>
      </c>
      <c r="Q9831" t="str">
        <f>IF(SalesData[[#This Row],[Discount]]&gt;0, "Yes", "No")</f>
        <v>Yes</v>
      </c>
      <c r="R9831" t="str">
        <f>TEXT(SalesData[[#This Row],[Order Date]],"mmm-yyyy")</f>
        <v>Apr-2025</v>
      </c>
      <c r="S9831">
        <f>YEAR(SalesData[[#This Row],[Order Date]])*100 + MONTH(SalesData[[#This Row],[Order Date]])</f>
        <v>202504</v>
      </c>
    </row>
    <row r="9832" spans="1:19" x14ac:dyDescent="0.3">
      <c r="A9832" t="s">
        <v>18798</v>
      </c>
      <c r="B9832" s="3">
        <v>45760</v>
      </c>
      <c r="C9832" t="s">
        <v>18799</v>
      </c>
      <c r="D9832" t="s">
        <v>18</v>
      </c>
      <c r="E9832" t="s">
        <v>14</v>
      </c>
      <c r="F9832" t="s">
        <v>31</v>
      </c>
      <c r="G9832">
        <v>7</v>
      </c>
      <c r="H9832" s="5">
        <v>873.74</v>
      </c>
      <c r="I9832" s="5">
        <v>0.27</v>
      </c>
      <c r="J9832" s="5">
        <v>4464.8114000000014</v>
      </c>
      <c r="K9832" s="5">
        <v>237.41433153923771</v>
      </c>
      <c r="L9832">
        <f>YEAR(SalesData[Order Date])</f>
        <v>2025</v>
      </c>
      <c r="M9832">
        <f>MONTH(SalesData[Order Date])</f>
        <v>4</v>
      </c>
      <c r="N9832" t="str">
        <f>TEXT(SalesData[[#This Row],[Order Date]], "mmmm")</f>
        <v>April</v>
      </c>
      <c r="O9832" s="7">
        <f>IF(SalesData[Sales]=0,0,SalesData[Profit]/SalesData[Sales])</f>
        <v>5.3174548770243156E-2</v>
      </c>
      <c r="P9832" s="8">
        <f t="shared" si="153"/>
        <v>4.4145201743571967E-5</v>
      </c>
      <c r="Q9832" t="str">
        <f>IF(SalesData[[#This Row],[Discount]]&gt;0, "Yes", "No")</f>
        <v>Yes</v>
      </c>
      <c r="R9832" t="str">
        <f>TEXT(SalesData[[#This Row],[Order Date]],"mmm-yyyy")</f>
        <v>Apr-2025</v>
      </c>
      <c r="S9832">
        <f>YEAR(SalesData[[#This Row],[Order Date]])*100 + MONTH(SalesData[[#This Row],[Order Date]])</f>
        <v>202504</v>
      </c>
    </row>
    <row r="9833" spans="1:19" x14ac:dyDescent="0.3">
      <c r="A9833" t="s">
        <v>18834</v>
      </c>
      <c r="B9833" s="3">
        <v>45757</v>
      </c>
      <c r="C9833" t="s">
        <v>18835</v>
      </c>
      <c r="D9833" t="s">
        <v>18</v>
      </c>
      <c r="E9833" t="s">
        <v>19</v>
      </c>
      <c r="F9833" t="s">
        <v>39</v>
      </c>
      <c r="G9833">
        <v>7</v>
      </c>
      <c r="H9833" s="5">
        <v>149.16999999999999</v>
      </c>
      <c r="I9833" s="5">
        <v>0.03</v>
      </c>
      <c r="J9833" s="5">
        <v>1012.8643</v>
      </c>
      <c r="K9833" s="5">
        <v>109.61355356233111</v>
      </c>
      <c r="L9833">
        <f>YEAR(SalesData[Order Date])</f>
        <v>2025</v>
      </c>
      <c r="M9833">
        <f>MONTH(SalesData[Order Date])</f>
        <v>4</v>
      </c>
      <c r="N9833" t="str">
        <f>TEXT(SalesData[[#This Row],[Order Date]], "mmmm")</f>
        <v>April</v>
      </c>
      <c r="O9833" s="7">
        <f>IF(SalesData[Sales]=0,0,SalesData[Profit]/SalesData[Sales])</f>
        <v>0.10822136150156651</v>
      </c>
      <c r="P9833" s="8">
        <f t="shared" si="153"/>
        <v>2.8730403470632742E-5</v>
      </c>
      <c r="Q9833" t="str">
        <f>IF(SalesData[[#This Row],[Discount]]&gt;0, "Yes", "No")</f>
        <v>Yes</v>
      </c>
      <c r="R9833" t="str">
        <f>TEXT(SalesData[[#This Row],[Order Date]],"mmm-yyyy")</f>
        <v>Apr-2025</v>
      </c>
      <c r="S9833">
        <f>YEAR(SalesData[[#This Row],[Order Date]])*100 + MONTH(SalesData[[#This Row],[Order Date]])</f>
        <v>202504</v>
      </c>
    </row>
    <row r="9834" spans="1:19" x14ac:dyDescent="0.3">
      <c r="A9834" t="s">
        <v>18886</v>
      </c>
      <c r="B9834" s="3">
        <v>45765</v>
      </c>
      <c r="C9834" t="s">
        <v>18887</v>
      </c>
      <c r="D9834" t="s">
        <v>30</v>
      </c>
      <c r="E9834" t="s">
        <v>26</v>
      </c>
      <c r="F9834" t="s">
        <v>15</v>
      </c>
      <c r="G9834">
        <v>2</v>
      </c>
      <c r="H9834" s="5">
        <v>714.66</v>
      </c>
      <c r="I9834" s="5">
        <v>0.18</v>
      </c>
      <c r="J9834" s="5">
        <v>1172.0424</v>
      </c>
      <c r="K9834" s="5">
        <v>113.0944941610996</v>
      </c>
      <c r="L9834">
        <f>YEAR(SalesData[Order Date])</f>
        <v>2025</v>
      </c>
      <c r="M9834">
        <f>MONTH(SalesData[Order Date])</f>
        <v>4</v>
      </c>
      <c r="N9834" t="str">
        <f>TEXT(SalesData[[#This Row],[Order Date]], "mmmm")</f>
        <v>April</v>
      </c>
      <c r="O9834" s="7">
        <f>IF(SalesData[Sales]=0,0,SalesData[Profit]/SalesData[Sales])</f>
        <v>9.6493517778110757E-2</v>
      </c>
      <c r="P9834" s="8">
        <f t="shared" si="153"/>
        <v>1.2593401057845688E-4</v>
      </c>
      <c r="Q9834" t="str">
        <f>IF(SalesData[[#This Row],[Discount]]&gt;0, "Yes", "No")</f>
        <v>Yes</v>
      </c>
      <c r="R9834" t="str">
        <f>TEXT(SalesData[[#This Row],[Order Date]],"mmm-yyyy")</f>
        <v>Apr-2025</v>
      </c>
      <c r="S9834">
        <f>YEAR(SalesData[[#This Row],[Order Date]])*100 + MONTH(SalesData[[#This Row],[Order Date]])</f>
        <v>202504</v>
      </c>
    </row>
    <row r="9835" spans="1:19" x14ac:dyDescent="0.3">
      <c r="A9835" t="s">
        <v>18942</v>
      </c>
      <c r="B9835" s="3">
        <v>45757</v>
      </c>
      <c r="C9835" t="s">
        <v>18943</v>
      </c>
      <c r="D9835" t="s">
        <v>13</v>
      </c>
      <c r="E9835" t="s">
        <v>19</v>
      </c>
      <c r="F9835" t="s">
        <v>53</v>
      </c>
      <c r="G9835">
        <v>7</v>
      </c>
      <c r="H9835" s="5">
        <v>856.34</v>
      </c>
      <c r="I9835" s="5">
        <v>0.08</v>
      </c>
      <c r="J9835" s="5">
        <v>5514.8296</v>
      </c>
      <c r="K9835" s="5">
        <v>1599.0584765180031</v>
      </c>
      <c r="L9835">
        <f>YEAR(SalesData[Order Date])</f>
        <v>2025</v>
      </c>
      <c r="M9835">
        <f>MONTH(SalesData[Order Date])</f>
        <v>4</v>
      </c>
      <c r="N9835" t="str">
        <f>TEXT(SalesData[[#This Row],[Order Date]], "mmmm")</f>
        <v>April</v>
      </c>
      <c r="O9835" s="7">
        <f>IF(SalesData[Sales]=0,0,SalesData[Profit]/SalesData[Sales])</f>
        <v>0.28995609882814932</v>
      </c>
      <c r="P9835" s="8">
        <f t="shared" si="153"/>
        <v>1.3345833931115477E-5</v>
      </c>
      <c r="Q9835" t="str">
        <f>IF(SalesData[[#This Row],[Discount]]&gt;0, "Yes", "No")</f>
        <v>Yes</v>
      </c>
      <c r="R9835" t="str">
        <f>TEXT(SalesData[[#This Row],[Order Date]],"mmm-yyyy")</f>
        <v>Apr-2025</v>
      </c>
      <c r="S9835">
        <f>YEAR(SalesData[[#This Row],[Order Date]])*100 + MONTH(SalesData[[#This Row],[Order Date]])</f>
        <v>202504</v>
      </c>
    </row>
    <row r="9836" spans="1:19" x14ac:dyDescent="0.3">
      <c r="A9836" t="s">
        <v>18952</v>
      </c>
      <c r="B9836" s="3">
        <v>45757</v>
      </c>
      <c r="C9836" t="s">
        <v>6419</v>
      </c>
      <c r="D9836" t="s">
        <v>30</v>
      </c>
      <c r="E9836" t="s">
        <v>19</v>
      </c>
      <c r="F9836" t="s">
        <v>53</v>
      </c>
      <c r="G9836">
        <v>6</v>
      </c>
      <c r="H9836" s="5">
        <v>437.79</v>
      </c>
      <c r="I9836" s="5">
        <v>0.15</v>
      </c>
      <c r="J9836" s="5">
        <v>2232.7289999999998</v>
      </c>
      <c r="K9836" s="5">
        <v>419.49984703105707</v>
      </c>
      <c r="L9836">
        <f>YEAR(SalesData[Order Date])</f>
        <v>2025</v>
      </c>
      <c r="M9836">
        <f>MONTH(SalesData[Order Date])</f>
        <v>4</v>
      </c>
      <c r="N9836" t="str">
        <f>TEXT(SalesData[[#This Row],[Order Date]], "mmmm")</f>
        <v>April</v>
      </c>
      <c r="O9836" s="7">
        <f>IF(SalesData[Sales]=0,0,SalesData[Profit]/SalesData[Sales])</f>
        <v>0.18788659395343416</v>
      </c>
      <c r="P9836" s="8">
        <f t="shared" si="153"/>
        <v>5.7105004682610375E-5</v>
      </c>
      <c r="Q9836" t="str">
        <f>IF(SalesData[[#This Row],[Discount]]&gt;0, "Yes", "No")</f>
        <v>Yes</v>
      </c>
      <c r="R9836" t="str">
        <f>TEXT(SalesData[[#This Row],[Order Date]],"mmm-yyyy")</f>
        <v>Apr-2025</v>
      </c>
      <c r="S9836">
        <f>YEAR(SalesData[[#This Row],[Order Date]])*100 + MONTH(SalesData[[#This Row],[Order Date]])</f>
        <v>202504</v>
      </c>
    </row>
    <row r="9837" spans="1:19" x14ac:dyDescent="0.3">
      <c r="A9837" t="s">
        <v>19090</v>
      </c>
      <c r="B9837" s="3">
        <v>45766</v>
      </c>
      <c r="C9837" t="s">
        <v>19091</v>
      </c>
      <c r="D9837" t="s">
        <v>13</v>
      </c>
      <c r="E9837" t="s">
        <v>26</v>
      </c>
      <c r="F9837" t="s">
        <v>44</v>
      </c>
      <c r="G9837">
        <v>7</v>
      </c>
      <c r="H9837" s="5">
        <v>980.52</v>
      </c>
      <c r="I9837" s="5">
        <v>0.14000000000000001</v>
      </c>
      <c r="J9837" s="5">
        <v>5902.7303999999986</v>
      </c>
      <c r="K9837" s="5">
        <v>1250.995591784389</v>
      </c>
      <c r="L9837">
        <f>YEAR(SalesData[Order Date])</f>
        <v>2025</v>
      </c>
      <c r="M9837">
        <f>MONTH(SalesData[Order Date])</f>
        <v>4</v>
      </c>
      <c r="N9837" t="str">
        <f>TEXT(SalesData[[#This Row],[Order Date]], "mmmm")</f>
        <v>April</v>
      </c>
      <c r="O9837" s="7">
        <f>IF(SalesData[Sales]=0,0,SalesData[Profit]/SalesData[Sales])</f>
        <v>0.21193507190916078</v>
      </c>
      <c r="P9837" s="8">
        <f t="shared" si="153"/>
        <v>2.039734018683964E-5</v>
      </c>
      <c r="Q9837" t="str">
        <f>IF(SalesData[[#This Row],[Discount]]&gt;0, "Yes", "No")</f>
        <v>Yes</v>
      </c>
      <c r="R9837" t="str">
        <f>TEXT(SalesData[[#This Row],[Order Date]],"mmm-yyyy")</f>
        <v>Apr-2025</v>
      </c>
      <c r="S9837">
        <f>YEAR(SalesData[[#This Row],[Order Date]])*100 + MONTH(SalesData[[#This Row],[Order Date]])</f>
        <v>202504</v>
      </c>
    </row>
    <row r="9838" spans="1:19" x14ac:dyDescent="0.3">
      <c r="A9838" t="s">
        <v>19220</v>
      </c>
      <c r="B9838" s="3">
        <v>45773</v>
      </c>
      <c r="C9838" t="s">
        <v>19221</v>
      </c>
      <c r="D9838" t="s">
        <v>13</v>
      </c>
      <c r="E9838" t="s">
        <v>26</v>
      </c>
      <c r="F9838" t="s">
        <v>62</v>
      </c>
      <c r="G9838">
        <v>7</v>
      </c>
      <c r="H9838" s="5">
        <v>158.62</v>
      </c>
      <c r="I9838" s="5">
        <v>0.1</v>
      </c>
      <c r="J9838" s="5">
        <v>999.30600000000015</v>
      </c>
      <c r="K9838" s="5">
        <v>85.008132304895511</v>
      </c>
      <c r="L9838">
        <f>YEAR(SalesData[Order Date])</f>
        <v>2025</v>
      </c>
      <c r="M9838">
        <f>MONTH(SalesData[Order Date])</f>
        <v>4</v>
      </c>
      <c r="N9838" t="str">
        <f>TEXT(SalesData[[#This Row],[Order Date]], "mmmm")</f>
        <v>April</v>
      </c>
      <c r="O9838" s="7">
        <f>IF(SalesData[Sales]=0,0,SalesData[Profit]/SalesData[Sales])</f>
        <v>8.5067168920126071E-2</v>
      </c>
      <c r="P9838" s="8">
        <f t="shared" si="153"/>
        <v>9.0062503377343869E-5</v>
      </c>
      <c r="Q9838" t="str">
        <f>IF(SalesData[[#This Row],[Discount]]&gt;0, "Yes", "No")</f>
        <v>Yes</v>
      </c>
      <c r="R9838" t="str">
        <f>TEXT(SalesData[[#This Row],[Order Date]],"mmm-yyyy")</f>
        <v>Apr-2025</v>
      </c>
      <c r="S9838">
        <f>YEAR(SalesData[[#This Row],[Order Date]])*100 + MONTH(SalesData[[#This Row],[Order Date]])</f>
        <v>202504</v>
      </c>
    </row>
    <row r="9839" spans="1:19" x14ac:dyDescent="0.3">
      <c r="A9839" t="s">
        <v>19238</v>
      </c>
      <c r="B9839" s="3">
        <v>45759</v>
      </c>
      <c r="C9839" t="s">
        <v>19239</v>
      </c>
      <c r="D9839" t="s">
        <v>13</v>
      </c>
      <c r="E9839" t="s">
        <v>26</v>
      </c>
      <c r="F9839" t="s">
        <v>20</v>
      </c>
      <c r="G9839">
        <v>3</v>
      </c>
      <c r="H9839" s="5">
        <v>977.87</v>
      </c>
      <c r="I9839" s="5">
        <v>0.04</v>
      </c>
      <c r="J9839" s="5">
        <v>2816.2656000000002</v>
      </c>
      <c r="K9839" s="5">
        <v>568.97996526051031</v>
      </c>
      <c r="L9839">
        <f>YEAR(SalesData[Order Date])</f>
        <v>2025</v>
      </c>
      <c r="M9839">
        <f>MONTH(SalesData[Order Date])</f>
        <v>4</v>
      </c>
      <c r="N9839" t="str">
        <f>TEXT(SalesData[[#This Row],[Order Date]], "mmmm")</f>
        <v>April</v>
      </c>
      <c r="O9839" s="7">
        <f>IF(SalesData[Sales]=0,0,SalesData[Profit]/SalesData[Sales])</f>
        <v>0.20203348905036167</v>
      </c>
      <c r="P9839" s="8">
        <f t="shared" si="153"/>
        <v>1.3635077600635394E-5</v>
      </c>
      <c r="Q9839" t="str">
        <f>IF(SalesData[[#This Row],[Discount]]&gt;0, "Yes", "No")</f>
        <v>Yes</v>
      </c>
      <c r="R9839" t="str">
        <f>TEXT(SalesData[[#This Row],[Order Date]],"mmm-yyyy")</f>
        <v>Apr-2025</v>
      </c>
      <c r="S9839">
        <f>YEAR(SalesData[[#This Row],[Order Date]])*100 + MONTH(SalesData[[#This Row],[Order Date]])</f>
        <v>202504</v>
      </c>
    </row>
    <row r="9840" spans="1:19" x14ac:dyDescent="0.3">
      <c r="A9840" t="s">
        <v>19310</v>
      </c>
      <c r="B9840" s="3">
        <v>45748</v>
      </c>
      <c r="C9840" t="s">
        <v>19311</v>
      </c>
      <c r="D9840" t="s">
        <v>13</v>
      </c>
      <c r="E9840" t="s">
        <v>14</v>
      </c>
      <c r="F9840" t="s">
        <v>62</v>
      </c>
      <c r="G9840">
        <v>4</v>
      </c>
      <c r="H9840" s="5">
        <v>488.55</v>
      </c>
      <c r="I9840" s="5">
        <v>0.12</v>
      </c>
      <c r="J9840" s="5">
        <v>1719.6959999999999</v>
      </c>
      <c r="K9840" s="5">
        <v>150.69971339207481</v>
      </c>
      <c r="L9840">
        <f>YEAR(SalesData[Order Date])</f>
        <v>2025</v>
      </c>
      <c r="M9840">
        <f>MONTH(SalesData[Order Date])</f>
        <v>4</v>
      </c>
      <c r="N9840" t="str">
        <f>TEXT(SalesData[[#This Row],[Order Date]], "mmmm")</f>
        <v>April</v>
      </c>
      <c r="O9840" s="7">
        <f>IF(SalesData[Sales]=0,0,SalesData[Profit]/SalesData[Sales])</f>
        <v>8.7631600813210489E-2</v>
      </c>
      <c r="P9840" s="8">
        <f t="shared" si="153"/>
        <v>6.1406202026404667E-5</v>
      </c>
      <c r="Q9840" t="str">
        <f>IF(SalesData[[#This Row],[Discount]]&gt;0, "Yes", "No")</f>
        <v>Yes</v>
      </c>
      <c r="R9840" t="str">
        <f>TEXT(SalesData[[#This Row],[Order Date]],"mmm-yyyy")</f>
        <v>Apr-2025</v>
      </c>
      <c r="S9840">
        <f>YEAR(SalesData[[#This Row],[Order Date]])*100 + MONTH(SalesData[[#This Row],[Order Date]])</f>
        <v>202504</v>
      </c>
    </row>
    <row r="9841" spans="1:19" x14ac:dyDescent="0.3">
      <c r="A9841" t="s">
        <v>19367</v>
      </c>
      <c r="B9841" s="3">
        <v>45772</v>
      </c>
      <c r="C9841" t="s">
        <v>19368</v>
      </c>
      <c r="D9841" t="s">
        <v>23</v>
      </c>
      <c r="E9841" t="s">
        <v>19</v>
      </c>
      <c r="F9841" t="s">
        <v>20</v>
      </c>
      <c r="G9841">
        <v>4</v>
      </c>
      <c r="H9841" s="5">
        <v>701.19</v>
      </c>
      <c r="I9841" s="5">
        <v>0.22</v>
      </c>
      <c r="J9841" s="5">
        <v>2187.7127999999998</v>
      </c>
      <c r="K9841" s="5">
        <v>295.98058216648741</v>
      </c>
      <c r="L9841">
        <f>YEAR(SalesData[Order Date])</f>
        <v>2025</v>
      </c>
      <c r="M9841">
        <f>MONTH(SalesData[Order Date])</f>
        <v>4</v>
      </c>
      <c r="N9841" t="str">
        <f>TEXT(SalesData[[#This Row],[Order Date]], "mmmm")</f>
        <v>April</v>
      </c>
      <c r="O9841" s="7">
        <f>IF(SalesData[Sales]=0,0,SalesData[Profit]/SalesData[Sales])</f>
        <v>0.13529224776053211</v>
      </c>
      <c r="P9841" s="8">
        <f t="shared" si="153"/>
        <v>7.8438083828919402E-5</v>
      </c>
      <c r="Q9841" t="str">
        <f>IF(SalesData[[#This Row],[Discount]]&gt;0, "Yes", "No")</f>
        <v>Yes</v>
      </c>
      <c r="R9841" t="str">
        <f>TEXT(SalesData[[#This Row],[Order Date]],"mmm-yyyy")</f>
        <v>Apr-2025</v>
      </c>
      <c r="S9841">
        <f>YEAR(SalesData[[#This Row],[Order Date]])*100 + MONTH(SalesData[[#This Row],[Order Date]])</f>
        <v>202504</v>
      </c>
    </row>
    <row r="9842" spans="1:19" x14ac:dyDescent="0.3">
      <c r="A9842" t="s">
        <v>19397</v>
      </c>
      <c r="B9842" s="3">
        <v>45775</v>
      </c>
      <c r="C9842" t="s">
        <v>16467</v>
      </c>
      <c r="D9842" t="s">
        <v>23</v>
      </c>
      <c r="E9842" t="s">
        <v>19</v>
      </c>
      <c r="F9842" t="s">
        <v>31</v>
      </c>
      <c r="G9842">
        <v>5</v>
      </c>
      <c r="H9842" s="5">
        <v>376.6</v>
      </c>
      <c r="I9842" s="5">
        <v>0.13</v>
      </c>
      <c r="J9842" s="5">
        <v>1638.21</v>
      </c>
      <c r="K9842" s="5">
        <v>368.80578720784968</v>
      </c>
      <c r="L9842">
        <f>YEAR(SalesData[Order Date])</f>
        <v>2025</v>
      </c>
      <c r="M9842">
        <f>MONTH(SalesData[Order Date])</f>
        <v>4</v>
      </c>
      <c r="N9842" t="str">
        <f>TEXT(SalesData[[#This Row],[Order Date]], "mmmm")</f>
        <v>April</v>
      </c>
      <c r="O9842" s="7">
        <f>IF(SalesData[Sales]=0,0,SalesData[Profit]/SalesData[Sales])</f>
        <v>0.22512729577273344</v>
      </c>
      <c r="P9842" s="8">
        <f t="shared" si="153"/>
        <v>6.9038767923526294E-5</v>
      </c>
      <c r="Q9842" t="str">
        <f>IF(SalesData[[#This Row],[Discount]]&gt;0, "Yes", "No")</f>
        <v>Yes</v>
      </c>
      <c r="R9842" t="str">
        <f>TEXT(SalesData[[#This Row],[Order Date]],"mmm-yyyy")</f>
        <v>Apr-2025</v>
      </c>
      <c r="S9842">
        <f>YEAR(SalesData[[#This Row],[Order Date]])*100 + MONTH(SalesData[[#This Row],[Order Date]])</f>
        <v>202504</v>
      </c>
    </row>
    <row r="9843" spans="1:19" x14ac:dyDescent="0.3">
      <c r="A9843" t="s">
        <v>19400</v>
      </c>
      <c r="B9843" s="3">
        <v>45774</v>
      </c>
      <c r="C9843" t="s">
        <v>19401</v>
      </c>
      <c r="D9843" t="s">
        <v>18</v>
      </c>
      <c r="E9843" t="s">
        <v>14</v>
      </c>
      <c r="F9843" t="s">
        <v>62</v>
      </c>
      <c r="G9843">
        <v>5</v>
      </c>
      <c r="H9843" s="5">
        <v>449.37</v>
      </c>
      <c r="I9843" s="5">
        <v>0.3</v>
      </c>
      <c r="J9843" s="5">
        <v>1572.7950000000001</v>
      </c>
      <c r="K9843" s="5">
        <v>184.9695930905871</v>
      </c>
      <c r="L9843">
        <f>YEAR(SalesData[Order Date])</f>
        <v>2025</v>
      </c>
      <c r="M9843">
        <f>MONTH(SalesData[Order Date])</f>
        <v>4</v>
      </c>
      <c r="N9843" t="str">
        <f>TEXT(SalesData[[#This Row],[Order Date]], "mmmm")</f>
        <v>April</v>
      </c>
      <c r="O9843" s="7">
        <f>IF(SalesData[Sales]=0,0,SalesData[Profit]/SalesData[Sales])</f>
        <v>0.11760565940926</v>
      </c>
      <c r="P9843" s="8">
        <f t="shared" si="153"/>
        <v>1.3352026169971293E-4</v>
      </c>
      <c r="Q9843" t="str">
        <f>IF(SalesData[[#This Row],[Discount]]&gt;0, "Yes", "No")</f>
        <v>Yes</v>
      </c>
      <c r="R9843" t="str">
        <f>TEXT(SalesData[[#This Row],[Order Date]],"mmm-yyyy")</f>
        <v>Apr-2025</v>
      </c>
      <c r="S9843">
        <f>YEAR(SalesData[[#This Row],[Order Date]])*100 + MONTH(SalesData[[#This Row],[Order Date]])</f>
        <v>202504</v>
      </c>
    </row>
    <row r="9844" spans="1:19" x14ac:dyDescent="0.3">
      <c r="A9844" t="s">
        <v>150</v>
      </c>
      <c r="B9844" s="3">
        <v>45782</v>
      </c>
      <c r="C9844" t="s">
        <v>151</v>
      </c>
      <c r="D9844" t="s">
        <v>30</v>
      </c>
      <c r="E9844" t="s">
        <v>19</v>
      </c>
      <c r="F9844" t="s">
        <v>44</v>
      </c>
      <c r="G9844">
        <v>7</v>
      </c>
      <c r="H9844" s="5">
        <v>543.02</v>
      </c>
      <c r="I9844" s="5">
        <v>0.05</v>
      </c>
      <c r="J9844" s="5">
        <v>3611.0830000000001</v>
      </c>
      <c r="K9844" s="5">
        <v>681.24744113007034</v>
      </c>
      <c r="L9844">
        <f>YEAR(SalesData[Order Date])</f>
        <v>2025</v>
      </c>
      <c r="M9844">
        <f>MONTH(SalesData[Order Date])</f>
        <v>5</v>
      </c>
      <c r="N9844" t="str">
        <f>TEXT(SalesData[[#This Row],[Order Date]], "mmmm")</f>
        <v>May</v>
      </c>
      <c r="O9844" s="7">
        <f>IF(SalesData[Sales]=0,0,SalesData[Profit]/SalesData[Sales])</f>
        <v>0.18865460614726118</v>
      </c>
      <c r="P9844" s="8">
        <f t="shared" si="153"/>
        <v>1.3153948552276423E-5</v>
      </c>
      <c r="Q9844" t="str">
        <f>IF(SalesData[[#This Row],[Discount]]&gt;0, "Yes", "No")</f>
        <v>Yes</v>
      </c>
      <c r="R9844" t="str">
        <f>TEXT(SalesData[[#This Row],[Order Date]],"mmm-yyyy")</f>
        <v>May-2025</v>
      </c>
      <c r="S9844">
        <f>YEAR(SalesData[[#This Row],[Order Date]])*100 + MONTH(SalesData[[#This Row],[Order Date]])</f>
        <v>202505</v>
      </c>
    </row>
    <row r="9845" spans="1:19" x14ac:dyDescent="0.3">
      <c r="A9845" t="s">
        <v>158</v>
      </c>
      <c r="B9845" s="3">
        <v>45787</v>
      </c>
      <c r="C9845" t="s">
        <v>159</v>
      </c>
      <c r="D9845" t="s">
        <v>13</v>
      </c>
      <c r="E9845" t="s">
        <v>26</v>
      </c>
      <c r="F9845" t="s">
        <v>34</v>
      </c>
      <c r="G9845">
        <v>6</v>
      </c>
      <c r="H9845" s="5">
        <v>491.06</v>
      </c>
      <c r="I9845" s="5">
        <v>0.01</v>
      </c>
      <c r="J9845" s="5">
        <v>2916.8964000000001</v>
      </c>
      <c r="K9845" s="5">
        <v>728.23935863549548</v>
      </c>
      <c r="L9845">
        <f>YEAR(SalesData[Order Date])</f>
        <v>2025</v>
      </c>
      <c r="M9845">
        <f>MONTH(SalesData[Order Date])</f>
        <v>5</v>
      </c>
      <c r="N9845" t="str">
        <f>TEXT(SalesData[[#This Row],[Order Date]], "mmmm")</f>
        <v>May</v>
      </c>
      <c r="O9845" s="7">
        <f>IF(SalesData[Sales]=0,0,SalesData[Profit]/SalesData[Sales])</f>
        <v>0.24966240098054063</v>
      </c>
      <c r="P9845" s="8">
        <f t="shared" si="153"/>
        <v>3.3940183820035567E-6</v>
      </c>
      <c r="Q9845" t="str">
        <f>IF(SalesData[[#This Row],[Discount]]&gt;0, "Yes", "No")</f>
        <v>Yes</v>
      </c>
      <c r="R9845" t="str">
        <f>TEXT(SalesData[[#This Row],[Order Date]],"mmm-yyyy")</f>
        <v>May-2025</v>
      </c>
      <c r="S9845">
        <f>YEAR(SalesData[[#This Row],[Order Date]])*100 + MONTH(SalesData[[#This Row],[Order Date]])</f>
        <v>202505</v>
      </c>
    </row>
    <row r="9846" spans="1:19" x14ac:dyDescent="0.3">
      <c r="A9846" t="s">
        <v>160</v>
      </c>
      <c r="B9846" s="3">
        <v>45782</v>
      </c>
      <c r="C9846" t="s">
        <v>161</v>
      </c>
      <c r="D9846" t="s">
        <v>13</v>
      </c>
      <c r="E9846" t="s">
        <v>14</v>
      </c>
      <c r="F9846" t="s">
        <v>34</v>
      </c>
      <c r="G9846">
        <v>8</v>
      </c>
      <c r="H9846" s="5">
        <v>676.87</v>
      </c>
      <c r="I9846" s="5">
        <v>0.12</v>
      </c>
      <c r="J9846" s="5">
        <v>4765.1647999999996</v>
      </c>
      <c r="K9846" s="5">
        <v>731.23918955902468</v>
      </c>
      <c r="L9846">
        <f>YEAR(SalesData[Order Date])</f>
        <v>2025</v>
      </c>
      <c r="M9846">
        <f>MONTH(SalesData[Order Date])</f>
        <v>5</v>
      </c>
      <c r="N9846" t="str">
        <f>TEXT(SalesData[[#This Row],[Order Date]], "mmmm")</f>
        <v>May</v>
      </c>
      <c r="O9846" s="7">
        <f>IF(SalesData[Sales]=0,0,SalesData[Profit]/SalesData[Sales])</f>
        <v>0.15345517316820287</v>
      </c>
      <c r="P9846" s="8">
        <f t="shared" si="153"/>
        <v>2.2160828519508915E-5</v>
      </c>
      <c r="Q9846" t="str">
        <f>IF(SalesData[[#This Row],[Discount]]&gt;0, "Yes", "No")</f>
        <v>Yes</v>
      </c>
      <c r="R9846" t="str">
        <f>TEXT(SalesData[[#This Row],[Order Date]],"mmm-yyyy")</f>
        <v>May-2025</v>
      </c>
      <c r="S9846">
        <f>YEAR(SalesData[[#This Row],[Order Date]])*100 + MONTH(SalesData[[#This Row],[Order Date]])</f>
        <v>202505</v>
      </c>
    </row>
    <row r="9847" spans="1:19" x14ac:dyDescent="0.3">
      <c r="A9847" t="s">
        <v>264</v>
      </c>
      <c r="B9847" s="3">
        <v>45781</v>
      </c>
      <c r="C9847" t="s">
        <v>265</v>
      </c>
      <c r="D9847" t="s">
        <v>13</v>
      </c>
      <c r="E9847" t="s">
        <v>19</v>
      </c>
      <c r="F9847" t="s">
        <v>31</v>
      </c>
      <c r="G9847">
        <v>6</v>
      </c>
      <c r="H9847" s="5">
        <v>237.86</v>
      </c>
      <c r="I9847" s="5">
        <v>0.28000000000000003</v>
      </c>
      <c r="J9847" s="5">
        <v>1027.5552</v>
      </c>
      <c r="K9847" s="5">
        <v>243.36988561531791</v>
      </c>
      <c r="L9847">
        <f>YEAR(SalesData[Order Date])</f>
        <v>2025</v>
      </c>
      <c r="M9847">
        <f>MONTH(SalesData[Order Date])</f>
        <v>5</v>
      </c>
      <c r="N9847" t="str">
        <f>TEXT(SalesData[[#This Row],[Order Date]], "mmmm")</f>
        <v>May</v>
      </c>
      <c r="O9847" s="7">
        <f>IF(SalesData[Sales]=0,0,SalesData[Profit]/SalesData[Sales])</f>
        <v>0.2368436125040464</v>
      </c>
      <c r="P9847" s="8">
        <f t="shared" si="153"/>
        <v>1.9619383951343929E-4</v>
      </c>
      <c r="Q9847" t="str">
        <f>IF(SalesData[[#This Row],[Discount]]&gt;0, "Yes", "No")</f>
        <v>Yes</v>
      </c>
      <c r="R9847" t="str">
        <f>TEXT(SalesData[[#This Row],[Order Date]],"mmm-yyyy")</f>
        <v>May-2025</v>
      </c>
      <c r="S9847">
        <f>YEAR(SalesData[[#This Row],[Order Date]])*100 + MONTH(SalesData[[#This Row],[Order Date]])</f>
        <v>202505</v>
      </c>
    </row>
    <row r="9848" spans="1:19" x14ac:dyDescent="0.3">
      <c r="A9848" t="s">
        <v>378</v>
      </c>
      <c r="B9848" s="3">
        <v>45780</v>
      </c>
      <c r="C9848" t="s">
        <v>379</v>
      </c>
      <c r="D9848" t="s">
        <v>30</v>
      </c>
      <c r="E9848" t="s">
        <v>19</v>
      </c>
      <c r="F9848" t="s">
        <v>91</v>
      </c>
      <c r="G9848">
        <v>3</v>
      </c>
      <c r="H9848" s="5">
        <v>216.97</v>
      </c>
      <c r="I9848" s="5">
        <v>0.19</v>
      </c>
      <c r="J9848" s="5">
        <v>527.23710000000005</v>
      </c>
      <c r="K9848" s="5">
        <v>53.405004414836263</v>
      </c>
      <c r="L9848">
        <f>YEAR(SalesData[Order Date])</f>
        <v>2025</v>
      </c>
      <c r="M9848">
        <f>MONTH(SalesData[Order Date])</f>
        <v>5</v>
      </c>
      <c r="N9848" t="str">
        <f>TEXT(SalesData[[#This Row],[Order Date]], "mmmm")</f>
        <v>May</v>
      </c>
      <c r="O9848" s="7">
        <f>IF(SalesData[Sales]=0,0,SalesData[Profit]/SalesData[Sales])</f>
        <v>0.10129219740954545</v>
      </c>
      <c r="P9848" s="8">
        <f t="shared" si="153"/>
        <v>2.9189903366056753E-4</v>
      </c>
      <c r="Q9848" t="str">
        <f>IF(SalesData[[#This Row],[Discount]]&gt;0, "Yes", "No")</f>
        <v>Yes</v>
      </c>
      <c r="R9848" t="str">
        <f>TEXT(SalesData[[#This Row],[Order Date]],"mmm-yyyy")</f>
        <v>May-2025</v>
      </c>
      <c r="S9848">
        <f>YEAR(SalesData[[#This Row],[Order Date]])*100 + MONTH(SalesData[[#This Row],[Order Date]])</f>
        <v>202505</v>
      </c>
    </row>
    <row r="9849" spans="1:19" x14ac:dyDescent="0.3">
      <c r="A9849" t="s">
        <v>494</v>
      </c>
      <c r="B9849" s="3">
        <v>45784</v>
      </c>
      <c r="C9849" t="s">
        <v>495</v>
      </c>
      <c r="D9849" t="s">
        <v>13</v>
      </c>
      <c r="E9849" t="s">
        <v>26</v>
      </c>
      <c r="F9849" t="s">
        <v>44</v>
      </c>
      <c r="G9849">
        <v>4</v>
      </c>
      <c r="H9849" s="5">
        <v>271.52999999999997</v>
      </c>
      <c r="I9849" s="5">
        <v>0.23</v>
      </c>
      <c r="J9849" s="5">
        <v>836.31239999999991</v>
      </c>
      <c r="K9849" s="5">
        <v>247.99917050772669</v>
      </c>
      <c r="L9849">
        <f>YEAR(SalesData[Order Date])</f>
        <v>2025</v>
      </c>
      <c r="M9849">
        <f>MONTH(SalesData[Order Date])</f>
        <v>5</v>
      </c>
      <c r="N9849" t="str">
        <f>TEXT(SalesData[[#This Row],[Order Date]], "mmmm")</f>
        <v>May</v>
      </c>
      <c r="O9849" s="7">
        <f>IF(SalesData[Sales]=0,0,SalesData[Profit]/SalesData[Sales])</f>
        <v>0.29653891357790069</v>
      </c>
      <c r="P9849" s="8">
        <f t="shared" si="153"/>
        <v>2.117629727838545E-4</v>
      </c>
      <c r="Q9849" t="str">
        <f>IF(SalesData[[#This Row],[Discount]]&gt;0, "Yes", "No")</f>
        <v>Yes</v>
      </c>
      <c r="R9849" t="str">
        <f>TEXT(SalesData[[#This Row],[Order Date]],"mmm-yyyy")</f>
        <v>May-2025</v>
      </c>
      <c r="S9849">
        <f>YEAR(SalesData[[#This Row],[Order Date]])*100 + MONTH(SalesData[[#This Row],[Order Date]])</f>
        <v>202505</v>
      </c>
    </row>
    <row r="9850" spans="1:19" x14ac:dyDescent="0.3">
      <c r="A9850" t="s">
        <v>630</v>
      </c>
      <c r="B9850" s="3">
        <v>45779</v>
      </c>
      <c r="C9850" t="s">
        <v>631</v>
      </c>
      <c r="D9850" t="s">
        <v>23</v>
      </c>
      <c r="E9850" t="s">
        <v>19</v>
      </c>
      <c r="F9850" t="s">
        <v>53</v>
      </c>
      <c r="G9850">
        <v>6</v>
      </c>
      <c r="H9850" s="5">
        <v>326.33999999999997</v>
      </c>
      <c r="I9850" s="5">
        <v>0.04</v>
      </c>
      <c r="J9850" s="5">
        <v>1879.7184</v>
      </c>
      <c r="K9850" s="5">
        <v>493.39120118475557</v>
      </c>
      <c r="L9850">
        <f>YEAR(SalesData[Order Date])</f>
        <v>2025</v>
      </c>
      <c r="M9850">
        <f>MONTH(SalesData[Order Date])</f>
        <v>5</v>
      </c>
      <c r="N9850" t="str">
        <f>TEXT(SalesData[[#This Row],[Order Date]], "mmmm")</f>
        <v>May</v>
      </c>
      <c r="O9850" s="7">
        <f>IF(SalesData[Sales]=0,0,SalesData[Profit]/SalesData[Sales])</f>
        <v>0.26248144465934664</v>
      </c>
      <c r="P9850" s="8">
        <f t="shared" si="153"/>
        <v>2.0428591857163287E-5</v>
      </c>
      <c r="Q9850" t="str">
        <f>IF(SalesData[[#This Row],[Discount]]&gt;0, "Yes", "No")</f>
        <v>Yes</v>
      </c>
      <c r="R9850" t="str">
        <f>TEXT(SalesData[[#This Row],[Order Date]],"mmm-yyyy")</f>
        <v>May-2025</v>
      </c>
      <c r="S9850">
        <f>YEAR(SalesData[[#This Row],[Order Date]])*100 + MONTH(SalesData[[#This Row],[Order Date]])</f>
        <v>202505</v>
      </c>
    </row>
    <row r="9851" spans="1:19" x14ac:dyDescent="0.3">
      <c r="A9851" t="s">
        <v>670</v>
      </c>
      <c r="B9851" s="3">
        <v>45786</v>
      </c>
      <c r="C9851" t="s">
        <v>671</v>
      </c>
      <c r="D9851" t="s">
        <v>30</v>
      </c>
      <c r="E9851" t="s">
        <v>19</v>
      </c>
      <c r="F9851" t="s">
        <v>62</v>
      </c>
      <c r="G9851">
        <v>4</v>
      </c>
      <c r="H9851" s="5">
        <v>147.9</v>
      </c>
      <c r="I9851" s="5">
        <v>0.14000000000000001</v>
      </c>
      <c r="J9851" s="5">
        <v>508.77600000000001</v>
      </c>
      <c r="K9851" s="5">
        <v>52.516072759257938</v>
      </c>
      <c r="L9851">
        <f>YEAR(SalesData[Order Date])</f>
        <v>2025</v>
      </c>
      <c r="M9851">
        <f>MONTH(SalesData[Order Date])</f>
        <v>5</v>
      </c>
      <c r="N9851" t="str">
        <f>TEXT(SalesData[[#This Row],[Order Date]], "mmmm")</f>
        <v>May</v>
      </c>
      <c r="O9851" s="7">
        <f>IF(SalesData[Sales]=0,0,SalesData[Profit]/SalesData[Sales])</f>
        <v>0.10322042069448625</v>
      </c>
      <c r="P9851" s="8">
        <f t="shared" si="153"/>
        <v>2.3664638269100746E-4</v>
      </c>
      <c r="Q9851" t="str">
        <f>IF(SalesData[[#This Row],[Discount]]&gt;0, "Yes", "No")</f>
        <v>Yes</v>
      </c>
      <c r="R9851" t="str">
        <f>TEXT(SalesData[[#This Row],[Order Date]],"mmm-yyyy")</f>
        <v>May-2025</v>
      </c>
      <c r="S9851">
        <f>YEAR(SalesData[[#This Row],[Order Date]])*100 + MONTH(SalesData[[#This Row],[Order Date]])</f>
        <v>202505</v>
      </c>
    </row>
    <row r="9852" spans="1:19" x14ac:dyDescent="0.3">
      <c r="A9852" t="s">
        <v>712</v>
      </c>
      <c r="B9852" s="3">
        <v>45786</v>
      </c>
      <c r="C9852" t="s">
        <v>713</v>
      </c>
      <c r="D9852" t="s">
        <v>13</v>
      </c>
      <c r="E9852" t="s">
        <v>26</v>
      </c>
      <c r="F9852" t="s">
        <v>91</v>
      </c>
      <c r="G9852">
        <v>6</v>
      </c>
      <c r="H9852" s="5">
        <v>654.20000000000005</v>
      </c>
      <c r="I9852" s="5">
        <v>0.26</v>
      </c>
      <c r="J9852" s="5">
        <v>2904.6480000000001</v>
      </c>
      <c r="K9852" s="5">
        <v>241.41955399503951</v>
      </c>
      <c r="L9852">
        <f>YEAR(SalesData[Order Date])</f>
        <v>2025</v>
      </c>
      <c r="M9852">
        <f>MONTH(SalesData[Order Date])</f>
        <v>5</v>
      </c>
      <c r="N9852" t="str">
        <f>TEXT(SalesData[[#This Row],[Order Date]], "mmmm")</f>
        <v>May</v>
      </c>
      <c r="O9852" s="7">
        <f>IF(SalesData[Sales]=0,0,SalesData[Profit]/SalesData[Sales])</f>
        <v>8.3114908930458864E-2</v>
      </c>
      <c r="P9852" s="8">
        <f t="shared" si="153"/>
        <v>6.6238662998063797E-5</v>
      </c>
      <c r="Q9852" t="str">
        <f>IF(SalesData[[#This Row],[Discount]]&gt;0, "Yes", "No")</f>
        <v>Yes</v>
      </c>
      <c r="R9852" t="str">
        <f>TEXT(SalesData[[#This Row],[Order Date]],"mmm-yyyy")</f>
        <v>May-2025</v>
      </c>
      <c r="S9852">
        <f>YEAR(SalesData[[#This Row],[Order Date]])*100 + MONTH(SalesData[[#This Row],[Order Date]])</f>
        <v>202505</v>
      </c>
    </row>
    <row r="9853" spans="1:19" x14ac:dyDescent="0.3">
      <c r="A9853" t="s">
        <v>772</v>
      </c>
      <c r="B9853" s="3">
        <v>45786</v>
      </c>
      <c r="C9853" t="s">
        <v>773</v>
      </c>
      <c r="D9853" t="s">
        <v>18</v>
      </c>
      <c r="E9853" t="s">
        <v>19</v>
      </c>
      <c r="F9853" t="s">
        <v>53</v>
      </c>
      <c r="G9853">
        <v>6</v>
      </c>
      <c r="H9853" s="5">
        <v>770.61</v>
      </c>
      <c r="I9853" s="5">
        <v>7.0000000000000007E-2</v>
      </c>
      <c r="J9853" s="5">
        <v>4300.0038000000004</v>
      </c>
      <c r="K9853" s="5">
        <v>1178.197408463752</v>
      </c>
      <c r="L9853">
        <f>YEAR(SalesData[Order Date])</f>
        <v>2025</v>
      </c>
      <c r="M9853">
        <f>MONTH(SalesData[Order Date])</f>
        <v>5</v>
      </c>
      <c r="N9853" t="str">
        <f>TEXT(SalesData[[#This Row],[Order Date]], "mmmm")</f>
        <v>May</v>
      </c>
      <c r="O9853" s="7">
        <f>IF(SalesData[Sales]=0,0,SalesData[Profit]/SalesData[Sales])</f>
        <v>0.27399915517836332</v>
      </c>
      <c r="P9853" s="8">
        <f t="shared" si="153"/>
        <v>1.5139521504608905E-5</v>
      </c>
      <c r="Q9853" t="str">
        <f>IF(SalesData[[#This Row],[Discount]]&gt;0, "Yes", "No")</f>
        <v>Yes</v>
      </c>
      <c r="R9853" t="str">
        <f>TEXT(SalesData[[#This Row],[Order Date]],"mmm-yyyy")</f>
        <v>May-2025</v>
      </c>
      <c r="S9853">
        <f>YEAR(SalesData[[#This Row],[Order Date]])*100 + MONTH(SalesData[[#This Row],[Order Date]])</f>
        <v>202505</v>
      </c>
    </row>
    <row r="9854" spans="1:19" x14ac:dyDescent="0.3">
      <c r="A9854" t="s">
        <v>952</v>
      </c>
      <c r="B9854" s="3">
        <v>45779</v>
      </c>
      <c r="C9854" t="s">
        <v>953</v>
      </c>
      <c r="D9854" t="s">
        <v>30</v>
      </c>
      <c r="E9854" t="s">
        <v>26</v>
      </c>
      <c r="F9854" t="s">
        <v>62</v>
      </c>
      <c r="G9854">
        <v>1</v>
      </c>
      <c r="H9854" s="5">
        <v>556.65</v>
      </c>
      <c r="I9854" s="5">
        <v>0.08</v>
      </c>
      <c r="J9854" s="5">
        <v>512.11800000000005</v>
      </c>
      <c r="K9854" s="5">
        <v>47.812168965800559</v>
      </c>
      <c r="L9854">
        <f>YEAR(SalesData[Order Date])</f>
        <v>2025</v>
      </c>
      <c r="M9854">
        <f>MONTH(SalesData[Order Date])</f>
        <v>5</v>
      </c>
      <c r="N9854" t="str">
        <f>TEXT(SalesData[[#This Row],[Order Date]], "mmmm")</f>
        <v>May</v>
      </c>
      <c r="O9854" s="7">
        <f>IF(SalesData[Sales]=0,0,SalesData[Profit]/SalesData[Sales])</f>
        <v>9.3361625574185161E-2</v>
      </c>
      <c r="P9854" s="8">
        <f t="shared" si="153"/>
        <v>1.4371687775083087E-4</v>
      </c>
      <c r="Q9854" t="str">
        <f>IF(SalesData[[#This Row],[Discount]]&gt;0, "Yes", "No")</f>
        <v>Yes</v>
      </c>
      <c r="R9854" t="str">
        <f>TEXT(SalesData[[#This Row],[Order Date]],"mmm-yyyy")</f>
        <v>May-2025</v>
      </c>
      <c r="S9854">
        <f>YEAR(SalesData[[#This Row],[Order Date]])*100 + MONTH(SalesData[[#This Row],[Order Date]])</f>
        <v>202505</v>
      </c>
    </row>
    <row r="9855" spans="1:19" x14ac:dyDescent="0.3">
      <c r="A9855" t="s">
        <v>1025</v>
      </c>
      <c r="B9855" s="3">
        <v>45781</v>
      </c>
      <c r="C9855" t="s">
        <v>1026</v>
      </c>
      <c r="D9855" t="s">
        <v>23</v>
      </c>
      <c r="E9855" t="s">
        <v>14</v>
      </c>
      <c r="F9855" t="s">
        <v>27</v>
      </c>
      <c r="G9855">
        <v>6</v>
      </c>
      <c r="H9855" s="5">
        <v>851.08</v>
      </c>
      <c r="I9855" s="5">
        <v>0.26</v>
      </c>
      <c r="J9855" s="5">
        <v>3778.7952</v>
      </c>
      <c r="K9855" s="5">
        <v>606.84777828609981</v>
      </c>
      <c r="L9855">
        <f>YEAR(SalesData[Order Date])</f>
        <v>2025</v>
      </c>
      <c r="M9855">
        <f>MONTH(SalesData[Order Date])</f>
        <v>5</v>
      </c>
      <c r="N9855" t="str">
        <f>TEXT(SalesData[[#This Row],[Order Date]], "mmmm")</f>
        <v>May</v>
      </c>
      <c r="O9855" s="7">
        <f>IF(SalesData[Sales]=0,0,SalesData[Profit]/SalesData[Sales])</f>
        <v>0.16059292609615355</v>
      </c>
      <c r="P9855" s="8">
        <f t="shared" si="153"/>
        <v>5.0915699268380561E-5</v>
      </c>
      <c r="Q9855" t="str">
        <f>IF(SalesData[[#This Row],[Discount]]&gt;0, "Yes", "No")</f>
        <v>Yes</v>
      </c>
      <c r="R9855" t="str">
        <f>TEXT(SalesData[[#This Row],[Order Date]],"mmm-yyyy")</f>
        <v>May-2025</v>
      </c>
      <c r="S9855">
        <f>YEAR(SalesData[[#This Row],[Order Date]])*100 + MONTH(SalesData[[#This Row],[Order Date]])</f>
        <v>202505</v>
      </c>
    </row>
    <row r="9856" spans="1:19" x14ac:dyDescent="0.3">
      <c r="A9856" t="s">
        <v>1089</v>
      </c>
      <c r="B9856" s="3">
        <v>45781</v>
      </c>
      <c r="C9856" t="s">
        <v>1090</v>
      </c>
      <c r="D9856" t="s">
        <v>13</v>
      </c>
      <c r="E9856" t="s">
        <v>14</v>
      </c>
      <c r="F9856" t="s">
        <v>62</v>
      </c>
      <c r="G9856">
        <v>9</v>
      </c>
      <c r="H9856" s="5">
        <v>833.08</v>
      </c>
      <c r="I9856" s="5">
        <v>0.2</v>
      </c>
      <c r="J9856" s="5">
        <v>5998.1760000000004</v>
      </c>
      <c r="K9856" s="5">
        <v>1696.5101014097841</v>
      </c>
      <c r="L9856">
        <f>YEAR(SalesData[Order Date])</f>
        <v>2025</v>
      </c>
      <c r="M9856">
        <f>MONTH(SalesData[Order Date])</f>
        <v>5</v>
      </c>
      <c r="N9856" t="str">
        <f>TEXT(SalesData[[#This Row],[Order Date]], "mmmm")</f>
        <v>May</v>
      </c>
      <c r="O9856" s="7">
        <f>IF(SalesData[Sales]=0,0,SalesData[Profit]/SalesData[Sales])</f>
        <v>0.28283766621882783</v>
      </c>
      <c r="P9856" s="8">
        <f t="shared" si="153"/>
        <v>2.6674775798509414E-5</v>
      </c>
      <c r="Q9856" t="str">
        <f>IF(SalesData[[#This Row],[Discount]]&gt;0, "Yes", "No")</f>
        <v>Yes</v>
      </c>
      <c r="R9856" t="str">
        <f>TEXT(SalesData[[#This Row],[Order Date]],"mmm-yyyy")</f>
        <v>May-2025</v>
      </c>
      <c r="S9856">
        <f>YEAR(SalesData[[#This Row],[Order Date]])*100 + MONTH(SalesData[[#This Row],[Order Date]])</f>
        <v>202505</v>
      </c>
    </row>
    <row r="9857" spans="1:19" x14ac:dyDescent="0.3">
      <c r="A9857" t="s">
        <v>1191</v>
      </c>
      <c r="B9857" s="3">
        <v>45788</v>
      </c>
      <c r="C9857" t="s">
        <v>1192</v>
      </c>
      <c r="D9857" t="s">
        <v>23</v>
      </c>
      <c r="E9857" t="s">
        <v>14</v>
      </c>
      <c r="F9857" t="s">
        <v>91</v>
      </c>
      <c r="G9857">
        <v>8</v>
      </c>
      <c r="H9857" s="5">
        <v>23.62</v>
      </c>
      <c r="I9857" s="5">
        <v>0.22</v>
      </c>
      <c r="J9857" s="5">
        <v>147.3888</v>
      </c>
      <c r="K9857" s="5">
        <v>37.960368839660852</v>
      </c>
      <c r="L9857">
        <f>YEAR(SalesData[Order Date])</f>
        <v>2025</v>
      </c>
      <c r="M9857">
        <f>MONTH(SalesData[Order Date])</f>
        <v>5</v>
      </c>
      <c r="N9857" t="str">
        <f>TEXT(SalesData[[#This Row],[Order Date]], "mmmm")</f>
        <v>May</v>
      </c>
      <c r="O9857" s="7">
        <f>IF(SalesData[Sales]=0,0,SalesData[Profit]/SalesData[Sales])</f>
        <v>0.25755260128083579</v>
      </c>
      <c r="P9857" s="8">
        <f t="shared" si="153"/>
        <v>1.1642675698560541E-3</v>
      </c>
      <c r="Q9857" t="str">
        <f>IF(SalesData[[#This Row],[Discount]]&gt;0, "Yes", "No")</f>
        <v>Yes</v>
      </c>
      <c r="R9857" t="str">
        <f>TEXT(SalesData[[#This Row],[Order Date]],"mmm-yyyy")</f>
        <v>May-2025</v>
      </c>
      <c r="S9857">
        <f>YEAR(SalesData[[#This Row],[Order Date]])*100 + MONTH(SalesData[[#This Row],[Order Date]])</f>
        <v>202505</v>
      </c>
    </row>
    <row r="9858" spans="1:19" x14ac:dyDescent="0.3">
      <c r="A9858" t="s">
        <v>1530</v>
      </c>
      <c r="B9858" s="3">
        <v>45778</v>
      </c>
      <c r="C9858" t="s">
        <v>1531</v>
      </c>
      <c r="D9858" t="s">
        <v>23</v>
      </c>
      <c r="E9858" t="s">
        <v>19</v>
      </c>
      <c r="F9858" t="s">
        <v>34</v>
      </c>
      <c r="G9858">
        <v>4</v>
      </c>
      <c r="H9858" s="5">
        <v>828.06</v>
      </c>
      <c r="I9858" s="5">
        <v>7.0000000000000007E-2</v>
      </c>
      <c r="J9858" s="5">
        <v>3080.3832000000002</v>
      </c>
      <c r="K9858" s="5">
        <v>880.67627280801673</v>
      </c>
      <c r="L9858">
        <f>YEAR(SalesData[Order Date])</f>
        <v>2025</v>
      </c>
      <c r="M9858">
        <f>MONTH(SalesData[Order Date])</f>
        <v>5</v>
      </c>
      <c r="N9858" t="str">
        <f>TEXT(SalesData[[#This Row],[Order Date]], "mmmm")</f>
        <v>May</v>
      </c>
      <c r="O9858" s="7">
        <f>IF(SalesData[Sales]=0,0,SalesData[Profit]/SalesData[Sales])</f>
        <v>0.28589828460563499</v>
      </c>
      <c r="P9858" s="8">
        <f t="shared" ref="P9858:P9921" si="154">IF(H:H*G:G=0, 0, (I:I/(H:H*G:G)))</f>
        <v>2.1133734270463495E-5</v>
      </c>
      <c r="Q9858" t="str">
        <f>IF(SalesData[[#This Row],[Discount]]&gt;0, "Yes", "No")</f>
        <v>Yes</v>
      </c>
      <c r="R9858" t="str">
        <f>TEXT(SalesData[[#This Row],[Order Date]],"mmm-yyyy")</f>
        <v>May-2025</v>
      </c>
      <c r="S9858">
        <f>YEAR(SalesData[[#This Row],[Order Date]])*100 + MONTH(SalesData[[#This Row],[Order Date]])</f>
        <v>202505</v>
      </c>
    </row>
    <row r="9859" spans="1:19" x14ac:dyDescent="0.3">
      <c r="A9859" t="s">
        <v>1580</v>
      </c>
      <c r="B9859" s="3">
        <v>45782</v>
      </c>
      <c r="C9859" t="s">
        <v>1581</v>
      </c>
      <c r="D9859" t="s">
        <v>13</v>
      </c>
      <c r="E9859" t="s">
        <v>14</v>
      </c>
      <c r="F9859" t="s">
        <v>39</v>
      </c>
      <c r="G9859">
        <v>2</v>
      </c>
      <c r="H9859" s="5">
        <v>83.32</v>
      </c>
      <c r="I9859" s="5">
        <v>0.1</v>
      </c>
      <c r="J9859" s="5">
        <v>149.976</v>
      </c>
      <c r="K9859" s="5">
        <v>42.733061627466043</v>
      </c>
      <c r="L9859">
        <f>YEAR(SalesData[Order Date])</f>
        <v>2025</v>
      </c>
      <c r="M9859">
        <f>MONTH(SalesData[Order Date])</f>
        <v>5</v>
      </c>
      <c r="N9859" t="str">
        <f>TEXT(SalesData[[#This Row],[Order Date]], "mmmm")</f>
        <v>May</v>
      </c>
      <c r="O9859" s="7">
        <f>IF(SalesData[Sales]=0,0,SalesData[Profit]/SalesData[Sales])</f>
        <v>0.28493266674311918</v>
      </c>
      <c r="P9859" s="8">
        <f t="shared" si="154"/>
        <v>6.000960153624581E-4</v>
      </c>
      <c r="Q9859" t="str">
        <f>IF(SalesData[[#This Row],[Discount]]&gt;0, "Yes", "No")</f>
        <v>Yes</v>
      </c>
      <c r="R9859" t="str">
        <f>TEXT(SalesData[[#This Row],[Order Date]],"mmm-yyyy")</f>
        <v>May-2025</v>
      </c>
      <c r="S9859">
        <f>YEAR(SalesData[[#This Row],[Order Date]])*100 + MONTH(SalesData[[#This Row],[Order Date]])</f>
        <v>202505</v>
      </c>
    </row>
    <row r="9860" spans="1:19" x14ac:dyDescent="0.3">
      <c r="A9860" t="s">
        <v>1622</v>
      </c>
      <c r="B9860" s="3">
        <v>45784</v>
      </c>
      <c r="C9860" t="s">
        <v>1623</v>
      </c>
      <c r="D9860" t="s">
        <v>23</v>
      </c>
      <c r="E9860" t="s">
        <v>14</v>
      </c>
      <c r="F9860" t="s">
        <v>31</v>
      </c>
      <c r="G9860">
        <v>5</v>
      </c>
      <c r="H9860" s="5">
        <v>106.4</v>
      </c>
      <c r="I9860" s="5">
        <v>0.05</v>
      </c>
      <c r="J9860" s="5">
        <v>505.4</v>
      </c>
      <c r="K9860" s="5">
        <v>116.0878648658375</v>
      </c>
      <c r="L9860">
        <f>YEAR(SalesData[Order Date])</f>
        <v>2025</v>
      </c>
      <c r="M9860">
        <f>MONTH(SalesData[Order Date])</f>
        <v>5</v>
      </c>
      <c r="N9860" t="str">
        <f>TEXT(SalesData[[#This Row],[Order Date]], "mmmm")</f>
        <v>May</v>
      </c>
      <c r="O9860" s="7">
        <f>IF(SalesData[Sales]=0,0,SalesData[Profit]/SalesData[Sales])</f>
        <v>0.22969502347811141</v>
      </c>
      <c r="P9860" s="8">
        <f t="shared" si="154"/>
        <v>9.3984962406015043E-5</v>
      </c>
      <c r="Q9860" t="str">
        <f>IF(SalesData[[#This Row],[Discount]]&gt;0, "Yes", "No")</f>
        <v>Yes</v>
      </c>
      <c r="R9860" t="str">
        <f>TEXT(SalesData[[#This Row],[Order Date]],"mmm-yyyy")</f>
        <v>May-2025</v>
      </c>
      <c r="S9860">
        <f>YEAR(SalesData[[#This Row],[Order Date]])*100 + MONTH(SalesData[[#This Row],[Order Date]])</f>
        <v>202505</v>
      </c>
    </row>
    <row r="9861" spans="1:19" x14ac:dyDescent="0.3">
      <c r="A9861" t="s">
        <v>1755</v>
      </c>
      <c r="B9861" s="3">
        <v>45787</v>
      </c>
      <c r="C9861" t="s">
        <v>1756</v>
      </c>
      <c r="D9861" t="s">
        <v>18</v>
      </c>
      <c r="E9861" t="s">
        <v>26</v>
      </c>
      <c r="F9861" t="s">
        <v>62</v>
      </c>
      <c r="G9861">
        <v>2</v>
      </c>
      <c r="H9861" s="5">
        <v>504.72</v>
      </c>
      <c r="I9861" s="5">
        <v>0.06</v>
      </c>
      <c r="J9861" s="5">
        <v>948.87360000000001</v>
      </c>
      <c r="K9861" s="5">
        <v>176.81723593809701</v>
      </c>
      <c r="L9861">
        <f>YEAR(SalesData[Order Date])</f>
        <v>2025</v>
      </c>
      <c r="M9861">
        <f>MONTH(SalesData[Order Date])</f>
        <v>5</v>
      </c>
      <c r="N9861" t="str">
        <f>TEXT(SalesData[[#This Row],[Order Date]], "mmmm")</f>
        <v>May</v>
      </c>
      <c r="O9861" s="7">
        <f>IF(SalesData[Sales]=0,0,SalesData[Profit]/SalesData[Sales])</f>
        <v>0.18634435180628592</v>
      </c>
      <c r="P9861" s="8">
        <f t="shared" si="154"/>
        <v>5.9438896814075126E-5</v>
      </c>
      <c r="Q9861" t="str">
        <f>IF(SalesData[[#This Row],[Discount]]&gt;0, "Yes", "No")</f>
        <v>Yes</v>
      </c>
      <c r="R9861" t="str">
        <f>TEXT(SalesData[[#This Row],[Order Date]],"mmm-yyyy")</f>
        <v>May-2025</v>
      </c>
      <c r="S9861">
        <f>YEAR(SalesData[[#This Row],[Order Date]])*100 + MONTH(SalesData[[#This Row],[Order Date]])</f>
        <v>202505</v>
      </c>
    </row>
    <row r="9862" spans="1:19" x14ac:dyDescent="0.3">
      <c r="A9862" t="s">
        <v>1851</v>
      </c>
      <c r="B9862" s="3">
        <v>45778</v>
      </c>
      <c r="C9862" t="s">
        <v>1852</v>
      </c>
      <c r="D9862" t="s">
        <v>23</v>
      </c>
      <c r="E9862" t="s">
        <v>26</v>
      </c>
      <c r="F9862" t="s">
        <v>53</v>
      </c>
      <c r="G9862">
        <v>6</v>
      </c>
      <c r="H9862" s="5">
        <v>885.66</v>
      </c>
      <c r="I9862" s="5">
        <v>7.0000000000000007E-2</v>
      </c>
      <c r="J9862" s="5">
        <v>4941.9827999999998</v>
      </c>
      <c r="K9862" s="5">
        <v>664.65139741486621</v>
      </c>
      <c r="L9862">
        <f>YEAR(SalesData[Order Date])</f>
        <v>2025</v>
      </c>
      <c r="M9862">
        <f>MONTH(SalesData[Order Date])</f>
        <v>5</v>
      </c>
      <c r="N9862" t="str">
        <f>TEXT(SalesData[[#This Row],[Order Date]], "mmmm")</f>
        <v>May</v>
      </c>
      <c r="O9862" s="7">
        <f>IF(SalesData[Sales]=0,0,SalesData[Profit]/SalesData[Sales])</f>
        <v>0.13449083582704219</v>
      </c>
      <c r="P9862" s="8">
        <f t="shared" si="154"/>
        <v>1.3172850379001725E-5</v>
      </c>
      <c r="Q9862" t="str">
        <f>IF(SalesData[[#This Row],[Discount]]&gt;0, "Yes", "No")</f>
        <v>Yes</v>
      </c>
      <c r="R9862" t="str">
        <f>TEXT(SalesData[[#This Row],[Order Date]],"mmm-yyyy")</f>
        <v>May-2025</v>
      </c>
      <c r="S9862">
        <f>YEAR(SalesData[[#This Row],[Order Date]])*100 + MONTH(SalesData[[#This Row],[Order Date]])</f>
        <v>202505</v>
      </c>
    </row>
    <row r="9863" spans="1:19" x14ac:dyDescent="0.3">
      <c r="A9863" t="s">
        <v>2004</v>
      </c>
      <c r="B9863" s="3">
        <v>45782</v>
      </c>
      <c r="C9863" t="s">
        <v>2005</v>
      </c>
      <c r="D9863" t="s">
        <v>18</v>
      </c>
      <c r="E9863" t="s">
        <v>26</v>
      </c>
      <c r="F9863" t="s">
        <v>62</v>
      </c>
      <c r="G9863">
        <v>7</v>
      </c>
      <c r="H9863" s="5">
        <v>314.5</v>
      </c>
      <c r="I9863" s="5">
        <v>0.19</v>
      </c>
      <c r="J9863" s="5">
        <v>1783.2149999999999</v>
      </c>
      <c r="K9863" s="5">
        <v>128.47740822699049</v>
      </c>
      <c r="L9863">
        <f>YEAR(SalesData[Order Date])</f>
        <v>2025</v>
      </c>
      <c r="M9863">
        <f>MONTH(SalesData[Order Date])</f>
        <v>5</v>
      </c>
      <c r="N9863" t="str">
        <f>TEXT(SalesData[[#This Row],[Order Date]], "mmmm")</f>
        <v>May</v>
      </c>
      <c r="O9863" s="7">
        <f>IF(SalesData[Sales]=0,0,SalesData[Profit]/SalesData[Sales])</f>
        <v>7.2048187249989765E-2</v>
      </c>
      <c r="P9863" s="8">
        <f t="shared" si="154"/>
        <v>8.6304792187145125E-5</v>
      </c>
      <c r="Q9863" t="str">
        <f>IF(SalesData[[#This Row],[Discount]]&gt;0, "Yes", "No")</f>
        <v>Yes</v>
      </c>
      <c r="R9863" t="str">
        <f>TEXT(SalesData[[#This Row],[Order Date]],"mmm-yyyy")</f>
        <v>May-2025</v>
      </c>
      <c r="S9863">
        <f>YEAR(SalesData[[#This Row],[Order Date]])*100 + MONTH(SalesData[[#This Row],[Order Date]])</f>
        <v>202505</v>
      </c>
    </row>
    <row r="9864" spans="1:19" x14ac:dyDescent="0.3">
      <c r="A9864" t="s">
        <v>2086</v>
      </c>
      <c r="B9864" s="3">
        <v>45785</v>
      </c>
      <c r="C9864" t="s">
        <v>2087</v>
      </c>
      <c r="D9864" t="s">
        <v>18</v>
      </c>
      <c r="E9864" t="s">
        <v>19</v>
      </c>
      <c r="F9864" t="s">
        <v>44</v>
      </c>
      <c r="G9864">
        <v>6</v>
      </c>
      <c r="H9864" s="5">
        <v>99.54</v>
      </c>
      <c r="I9864" s="5">
        <v>0.04</v>
      </c>
      <c r="J9864" s="5">
        <v>573.35040000000004</v>
      </c>
      <c r="K9864" s="5">
        <v>134.06196014813179</v>
      </c>
      <c r="L9864">
        <f>YEAR(SalesData[Order Date])</f>
        <v>2025</v>
      </c>
      <c r="M9864">
        <f>MONTH(SalesData[Order Date])</f>
        <v>5</v>
      </c>
      <c r="N9864" t="str">
        <f>TEXT(SalesData[[#This Row],[Order Date]], "mmmm")</f>
        <v>May</v>
      </c>
      <c r="O9864" s="7">
        <f>IF(SalesData[Sales]=0,0,SalesData[Profit]/SalesData[Sales])</f>
        <v>0.23382203997438875</v>
      </c>
      <c r="P9864" s="8">
        <f t="shared" si="154"/>
        <v>6.697475051905432E-5</v>
      </c>
      <c r="Q9864" t="str">
        <f>IF(SalesData[[#This Row],[Discount]]&gt;0, "Yes", "No")</f>
        <v>Yes</v>
      </c>
      <c r="R9864" t="str">
        <f>TEXT(SalesData[[#This Row],[Order Date]],"mmm-yyyy")</f>
        <v>May-2025</v>
      </c>
      <c r="S9864">
        <f>YEAR(SalesData[[#This Row],[Order Date]])*100 + MONTH(SalesData[[#This Row],[Order Date]])</f>
        <v>202505</v>
      </c>
    </row>
    <row r="9865" spans="1:19" x14ac:dyDescent="0.3">
      <c r="A9865" t="s">
        <v>2313</v>
      </c>
      <c r="B9865" s="3">
        <v>45782</v>
      </c>
      <c r="C9865" t="s">
        <v>2314</v>
      </c>
      <c r="D9865" t="s">
        <v>13</v>
      </c>
      <c r="E9865" t="s">
        <v>19</v>
      </c>
      <c r="F9865" t="s">
        <v>15</v>
      </c>
      <c r="G9865">
        <v>5</v>
      </c>
      <c r="H9865" s="5">
        <v>872.18</v>
      </c>
      <c r="I9865" s="5">
        <v>0.12</v>
      </c>
      <c r="J9865" s="5">
        <v>3837.5920000000001</v>
      </c>
      <c r="K9865" s="5">
        <v>965.48752743159662</v>
      </c>
      <c r="L9865">
        <f>YEAR(SalesData[Order Date])</f>
        <v>2025</v>
      </c>
      <c r="M9865">
        <f>MONTH(SalesData[Order Date])</f>
        <v>5</v>
      </c>
      <c r="N9865" t="str">
        <f>TEXT(SalesData[[#This Row],[Order Date]], "mmmm")</f>
        <v>May</v>
      </c>
      <c r="O9865" s="7">
        <f>IF(SalesData[Sales]=0,0,SalesData[Profit]/SalesData[Sales])</f>
        <v>0.25158680949710044</v>
      </c>
      <c r="P9865" s="8">
        <f t="shared" si="154"/>
        <v>2.7517255612373594E-5</v>
      </c>
      <c r="Q9865" t="str">
        <f>IF(SalesData[[#This Row],[Discount]]&gt;0, "Yes", "No")</f>
        <v>Yes</v>
      </c>
      <c r="R9865" t="str">
        <f>TEXT(SalesData[[#This Row],[Order Date]],"mmm-yyyy")</f>
        <v>May-2025</v>
      </c>
      <c r="S9865">
        <f>YEAR(SalesData[[#This Row],[Order Date]])*100 + MONTH(SalesData[[#This Row],[Order Date]])</f>
        <v>202505</v>
      </c>
    </row>
    <row r="9866" spans="1:19" x14ac:dyDescent="0.3">
      <c r="A9866" t="s">
        <v>2526</v>
      </c>
      <c r="B9866" s="3">
        <v>45782</v>
      </c>
      <c r="C9866" t="s">
        <v>2527</v>
      </c>
      <c r="D9866" t="s">
        <v>18</v>
      </c>
      <c r="E9866" t="s">
        <v>14</v>
      </c>
      <c r="F9866" t="s">
        <v>27</v>
      </c>
      <c r="G9866">
        <v>4</v>
      </c>
      <c r="H9866" s="5">
        <v>364.24</v>
      </c>
      <c r="I9866" s="5">
        <v>0.23</v>
      </c>
      <c r="J9866" s="5">
        <v>1121.8592000000001</v>
      </c>
      <c r="K9866" s="5">
        <v>146.43698000095409</v>
      </c>
      <c r="L9866">
        <f>YEAR(SalesData[Order Date])</f>
        <v>2025</v>
      </c>
      <c r="M9866">
        <f>MONTH(SalesData[Order Date])</f>
        <v>5</v>
      </c>
      <c r="N9866" t="str">
        <f>TEXT(SalesData[[#This Row],[Order Date]], "mmmm")</f>
        <v>May</v>
      </c>
      <c r="O9866" s="7">
        <f>IF(SalesData[Sales]=0,0,SalesData[Profit]/SalesData[Sales])</f>
        <v>0.13053062273853447</v>
      </c>
      <c r="P9866" s="8">
        <f t="shared" si="154"/>
        <v>1.5786294750713817E-4</v>
      </c>
      <c r="Q9866" t="str">
        <f>IF(SalesData[[#This Row],[Discount]]&gt;0, "Yes", "No")</f>
        <v>Yes</v>
      </c>
      <c r="R9866" t="str">
        <f>TEXT(SalesData[[#This Row],[Order Date]],"mmm-yyyy")</f>
        <v>May-2025</v>
      </c>
      <c r="S9866">
        <f>YEAR(SalesData[[#This Row],[Order Date]])*100 + MONTH(SalesData[[#This Row],[Order Date]])</f>
        <v>202505</v>
      </c>
    </row>
    <row r="9867" spans="1:19" x14ac:dyDescent="0.3">
      <c r="A9867" t="s">
        <v>2646</v>
      </c>
      <c r="B9867" s="3">
        <v>45784</v>
      </c>
      <c r="C9867" t="s">
        <v>2647</v>
      </c>
      <c r="D9867" t="s">
        <v>30</v>
      </c>
      <c r="E9867" t="s">
        <v>19</v>
      </c>
      <c r="F9867" t="s">
        <v>34</v>
      </c>
      <c r="G9867">
        <v>2</v>
      </c>
      <c r="H9867" s="5">
        <v>690.48</v>
      </c>
      <c r="I9867" s="5">
        <v>0.26</v>
      </c>
      <c r="J9867" s="5">
        <v>1021.9104</v>
      </c>
      <c r="K9867" s="5">
        <v>217.59385251793671</v>
      </c>
      <c r="L9867">
        <f>YEAR(SalesData[Order Date])</f>
        <v>2025</v>
      </c>
      <c r="M9867">
        <f>MONTH(SalesData[Order Date])</f>
        <v>5</v>
      </c>
      <c r="N9867" t="str">
        <f>TEXT(SalesData[[#This Row],[Order Date]], "mmmm")</f>
        <v>May</v>
      </c>
      <c r="O9867" s="7">
        <f>IF(SalesData[Sales]=0,0,SalesData[Profit]/SalesData[Sales])</f>
        <v>0.21292850382767092</v>
      </c>
      <c r="P9867" s="8">
        <f t="shared" si="154"/>
        <v>1.8827482331131967E-4</v>
      </c>
      <c r="Q9867" t="str">
        <f>IF(SalesData[[#This Row],[Discount]]&gt;0, "Yes", "No")</f>
        <v>Yes</v>
      </c>
      <c r="R9867" t="str">
        <f>TEXT(SalesData[[#This Row],[Order Date]],"mmm-yyyy")</f>
        <v>May-2025</v>
      </c>
      <c r="S9867">
        <f>YEAR(SalesData[[#This Row],[Order Date]])*100 + MONTH(SalesData[[#This Row],[Order Date]])</f>
        <v>202505</v>
      </c>
    </row>
    <row r="9868" spans="1:19" x14ac:dyDescent="0.3">
      <c r="A9868" t="s">
        <v>2848</v>
      </c>
      <c r="B9868" s="3">
        <v>45786</v>
      </c>
      <c r="C9868" t="s">
        <v>2849</v>
      </c>
      <c r="D9868" t="s">
        <v>30</v>
      </c>
      <c r="E9868" t="s">
        <v>26</v>
      </c>
      <c r="F9868" t="s">
        <v>39</v>
      </c>
      <c r="G9868">
        <v>2</v>
      </c>
      <c r="H9868" s="5">
        <v>217.86</v>
      </c>
      <c r="I9868" s="5">
        <v>0.16</v>
      </c>
      <c r="J9868" s="5">
        <v>366.00479999999999</v>
      </c>
      <c r="K9868" s="5">
        <v>62.31629381348661</v>
      </c>
      <c r="L9868">
        <f>YEAR(SalesData[Order Date])</f>
        <v>2025</v>
      </c>
      <c r="M9868">
        <f>MONTH(SalesData[Order Date])</f>
        <v>5</v>
      </c>
      <c r="N9868" t="str">
        <f>TEXT(SalesData[[#This Row],[Order Date]], "mmmm")</f>
        <v>May</v>
      </c>
      <c r="O9868" s="7">
        <f>IF(SalesData[Sales]=0,0,SalesData[Profit]/SalesData[Sales])</f>
        <v>0.1702608649216803</v>
      </c>
      <c r="P9868" s="8">
        <f t="shared" si="154"/>
        <v>3.6720829890755528E-4</v>
      </c>
      <c r="Q9868" t="str">
        <f>IF(SalesData[[#This Row],[Discount]]&gt;0, "Yes", "No")</f>
        <v>Yes</v>
      </c>
      <c r="R9868" t="str">
        <f>TEXT(SalesData[[#This Row],[Order Date]],"mmm-yyyy")</f>
        <v>May-2025</v>
      </c>
      <c r="S9868">
        <f>YEAR(SalesData[[#This Row],[Order Date]])*100 + MONTH(SalesData[[#This Row],[Order Date]])</f>
        <v>202505</v>
      </c>
    </row>
    <row r="9869" spans="1:19" x14ac:dyDescent="0.3">
      <c r="A9869" t="s">
        <v>2951</v>
      </c>
      <c r="B9869" s="3">
        <v>45785</v>
      </c>
      <c r="C9869" t="s">
        <v>2952</v>
      </c>
      <c r="D9869" t="s">
        <v>13</v>
      </c>
      <c r="E9869" t="s">
        <v>26</v>
      </c>
      <c r="F9869" t="s">
        <v>62</v>
      </c>
      <c r="G9869">
        <v>6</v>
      </c>
      <c r="H9869" s="5">
        <v>469.7</v>
      </c>
      <c r="I9869" s="5">
        <v>0.24</v>
      </c>
      <c r="J9869" s="5">
        <v>2141.8319999999999</v>
      </c>
      <c r="K9869" s="5">
        <v>189.34539049357829</v>
      </c>
      <c r="L9869">
        <f>YEAR(SalesData[Order Date])</f>
        <v>2025</v>
      </c>
      <c r="M9869">
        <f>MONTH(SalesData[Order Date])</f>
        <v>5</v>
      </c>
      <c r="N9869" t="str">
        <f>TEXT(SalesData[[#This Row],[Order Date]], "mmmm")</f>
        <v>May</v>
      </c>
      <c r="O9869" s="7">
        <f>IF(SalesData[Sales]=0,0,SalesData[Profit]/SalesData[Sales])</f>
        <v>8.8403474452514619E-2</v>
      </c>
      <c r="P9869" s="8">
        <f t="shared" si="154"/>
        <v>8.5160740898445816E-5</v>
      </c>
      <c r="Q9869" t="str">
        <f>IF(SalesData[[#This Row],[Discount]]&gt;0, "Yes", "No")</f>
        <v>Yes</v>
      </c>
      <c r="R9869" t="str">
        <f>TEXT(SalesData[[#This Row],[Order Date]],"mmm-yyyy")</f>
        <v>May-2025</v>
      </c>
      <c r="S9869">
        <f>YEAR(SalesData[[#This Row],[Order Date]])*100 + MONTH(SalesData[[#This Row],[Order Date]])</f>
        <v>202505</v>
      </c>
    </row>
    <row r="9870" spans="1:19" x14ac:dyDescent="0.3">
      <c r="A9870" t="s">
        <v>2955</v>
      </c>
      <c r="B9870" s="3">
        <v>45781</v>
      </c>
      <c r="C9870" t="s">
        <v>2956</v>
      </c>
      <c r="D9870" t="s">
        <v>30</v>
      </c>
      <c r="E9870" t="s">
        <v>19</v>
      </c>
      <c r="F9870" t="s">
        <v>31</v>
      </c>
      <c r="G9870">
        <v>2</v>
      </c>
      <c r="H9870" s="5">
        <v>125.72</v>
      </c>
      <c r="I9870" s="5">
        <v>0.27</v>
      </c>
      <c r="J9870" s="5">
        <v>183.55119999999999</v>
      </c>
      <c r="K9870" s="5">
        <v>27.896947276474219</v>
      </c>
      <c r="L9870">
        <f>YEAR(SalesData[Order Date])</f>
        <v>2025</v>
      </c>
      <c r="M9870">
        <f>MONTH(SalesData[Order Date])</f>
        <v>5</v>
      </c>
      <c r="N9870" t="str">
        <f>TEXT(SalesData[[#This Row],[Order Date]], "mmmm")</f>
        <v>May</v>
      </c>
      <c r="O9870" s="7">
        <f>IF(SalesData[Sales]=0,0,SalesData[Profit]/SalesData[Sales])</f>
        <v>0.15198455404527031</v>
      </c>
      <c r="P9870" s="8">
        <f t="shared" si="154"/>
        <v>1.0738148265987911E-3</v>
      </c>
      <c r="Q9870" t="str">
        <f>IF(SalesData[[#This Row],[Discount]]&gt;0, "Yes", "No")</f>
        <v>Yes</v>
      </c>
      <c r="R9870" t="str">
        <f>TEXT(SalesData[[#This Row],[Order Date]],"mmm-yyyy")</f>
        <v>May-2025</v>
      </c>
      <c r="S9870">
        <f>YEAR(SalesData[[#This Row],[Order Date]])*100 + MONTH(SalesData[[#This Row],[Order Date]])</f>
        <v>202505</v>
      </c>
    </row>
    <row r="9871" spans="1:19" x14ac:dyDescent="0.3">
      <c r="A9871" t="s">
        <v>3065</v>
      </c>
      <c r="B9871" s="3">
        <v>45787</v>
      </c>
      <c r="C9871" t="s">
        <v>3066</v>
      </c>
      <c r="D9871" t="s">
        <v>30</v>
      </c>
      <c r="E9871" t="s">
        <v>19</v>
      </c>
      <c r="F9871" t="s">
        <v>53</v>
      </c>
      <c r="G9871">
        <v>1</v>
      </c>
      <c r="H9871" s="5">
        <v>430.83</v>
      </c>
      <c r="I9871" s="5">
        <v>0.25</v>
      </c>
      <c r="J9871" s="5">
        <v>323.1225</v>
      </c>
      <c r="K9871" s="5">
        <v>67.352199803481241</v>
      </c>
      <c r="L9871">
        <f>YEAR(SalesData[Order Date])</f>
        <v>2025</v>
      </c>
      <c r="M9871">
        <f>MONTH(SalesData[Order Date])</f>
        <v>5</v>
      </c>
      <c r="N9871" t="str">
        <f>TEXT(SalesData[[#This Row],[Order Date]], "mmmm")</f>
        <v>May</v>
      </c>
      <c r="O9871" s="7">
        <f>IF(SalesData[Sales]=0,0,SalesData[Profit]/SalesData[Sales])</f>
        <v>0.20844168946291652</v>
      </c>
      <c r="P9871" s="8">
        <f t="shared" si="154"/>
        <v>5.8027528259406262E-4</v>
      </c>
      <c r="Q9871" t="str">
        <f>IF(SalesData[[#This Row],[Discount]]&gt;0, "Yes", "No")</f>
        <v>Yes</v>
      </c>
      <c r="R9871" t="str">
        <f>TEXT(SalesData[[#This Row],[Order Date]],"mmm-yyyy")</f>
        <v>May-2025</v>
      </c>
      <c r="S9871">
        <f>YEAR(SalesData[[#This Row],[Order Date]])*100 + MONTH(SalesData[[#This Row],[Order Date]])</f>
        <v>202505</v>
      </c>
    </row>
    <row r="9872" spans="1:19" x14ac:dyDescent="0.3">
      <c r="A9872" t="s">
        <v>3177</v>
      </c>
      <c r="B9872" s="3">
        <v>45784</v>
      </c>
      <c r="C9872" t="s">
        <v>3178</v>
      </c>
      <c r="D9872" t="s">
        <v>13</v>
      </c>
      <c r="E9872" t="s">
        <v>14</v>
      </c>
      <c r="F9872" t="s">
        <v>91</v>
      </c>
      <c r="G9872">
        <v>9</v>
      </c>
      <c r="H9872" s="5">
        <v>387.4</v>
      </c>
      <c r="I9872" s="5">
        <v>0.23</v>
      </c>
      <c r="J9872" s="5">
        <v>2684.6819999999998</v>
      </c>
      <c r="K9872" s="5">
        <v>799.01642707386884</v>
      </c>
      <c r="L9872">
        <f>YEAR(SalesData[Order Date])</f>
        <v>2025</v>
      </c>
      <c r="M9872">
        <f>MONTH(SalesData[Order Date])</f>
        <v>5</v>
      </c>
      <c r="N9872" t="str">
        <f>TEXT(SalesData[[#This Row],[Order Date]], "mmmm")</f>
        <v>May</v>
      </c>
      <c r="O9872" s="7">
        <f>IF(SalesData[Sales]=0,0,SalesData[Profit]/SalesData[Sales])</f>
        <v>0.29762051038963605</v>
      </c>
      <c r="P9872" s="8">
        <f t="shared" si="154"/>
        <v>6.5966844490334431E-5</v>
      </c>
      <c r="Q9872" t="str">
        <f>IF(SalesData[[#This Row],[Discount]]&gt;0, "Yes", "No")</f>
        <v>Yes</v>
      </c>
      <c r="R9872" t="str">
        <f>TEXT(SalesData[[#This Row],[Order Date]],"mmm-yyyy")</f>
        <v>May-2025</v>
      </c>
      <c r="S9872">
        <f>YEAR(SalesData[[#This Row],[Order Date]])*100 + MONTH(SalesData[[#This Row],[Order Date]])</f>
        <v>202505</v>
      </c>
    </row>
    <row r="9873" spans="1:19" x14ac:dyDescent="0.3">
      <c r="A9873" t="s">
        <v>3217</v>
      </c>
      <c r="B9873" s="3">
        <v>45783</v>
      </c>
      <c r="C9873" t="s">
        <v>1326</v>
      </c>
      <c r="D9873" t="s">
        <v>30</v>
      </c>
      <c r="E9873" t="s">
        <v>26</v>
      </c>
      <c r="F9873" t="s">
        <v>31</v>
      </c>
      <c r="G9873">
        <v>2</v>
      </c>
      <c r="H9873" s="5">
        <v>912.97</v>
      </c>
      <c r="I9873" s="5">
        <v>0.28999999999999998</v>
      </c>
      <c r="J9873" s="5">
        <v>1296.4174</v>
      </c>
      <c r="K9873" s="5">
        <v>296.72491552362561</v>
      </c>
      <c r="L9873">
        <f>YEAR(SalesData[Order Date])</f>
        <v>2025</v>
      </c>
      <c r="M9873">
        <f>MONTH(SalesData[Order Date])</f>
        <v>5</v>
      </c>
      <c r="N9873" t="str">
        <f>TEXT(SalesData[[#This Row],[Order Date]], "mmmm")</f>
        <v>May</v>
      </c>
      <c r="O9873" s="7">
        <f>IF(SalesData[Sales]=0,0,SalesData[Profit]/SalesData[Sales])</f>
        <v>0.22888069500118219</v>
      </c>
      <c r="P9873" s="8">
        <f t="shared" si="154"/>
        <v>1.5882230522361085E-4</v>
      </c>
      <c r="Q9873" t="str">
        <f>IF(SalesData[[#This Row],[Discount]]&gt;0, "Yes", "No")</f>
        <v>Yes</v>
      </c>
      <c r="R9873" t="str">
        <f>TEXT(SalesData[[#This Row],[Order Date]],"mmm-yyyy")</f>
        <v>May-2025</v>
      </c>
      <c r="S9873">
        <f>YEAR(SalesData[[#This Row],[Order Date]])*100 + MONTH(SalesData[[#This Row],[Order Date]])</f>
        <v>202505</v>
      </c>
    </row>
    <row r="9874" spans="1:19" x14ac:dyDescent="0.3">
      <c r="A9874" t="s">
        <v>3403</v>
      </c>
      <c r="B9874" s="3">
        <v>45782</v>
      </c>
      <c r="C9874" t="s">
        <v>3404</v>
      </c>
      <c r="D9874" t="s">
        <v>18</v>
      </c>
      <c r="E9874" t="s">
        <v>19</v>
      </c>
      <c r="F9874" t="s">
        <v>20</v>
      </c>
      <c r="G9874">
        <v>6</v>
      </c>
      <c r="H9874" s="5">
        <v>187.88</v>
      </c>
      <c r="I9874" s="5">
        <v>0.16</v>
      </c>
      <c r="J9874" s="5">
        <v>946.91519999999991</v>
      </c>
      <c r="K9874" s="5">
        <v>215.42899611969219</v>
      </c>
      <c r="L9874">
        <f>YEAR(SalesData[Order Date])</f>
        <v>2025</v>
      </c>
      <c r="M9874">
        <f>MONTH(SalesData[Order Date])</f>
        <v>5</v>
      </c>
      <c r="N9874" t="str">
        <f>TEXT(SalesData[[#This Row],[Order Date]], "mmmm")</f>
        <v>May</v>
      </c>
      <c r="O9874" s="7">
        <f>IF(SalesData[Sales]=0,0,SalesData[Profit]/SalesData[Sales])</f>
        <v>0.22750611260616813</v>
      </c>
      <c r="P9874" s="8">
        <f t="shared" si="154"/>
        <v>1.4193456816407636E-4</v>
      </c>
      <c r="Q9874" t="str">
        <f>IF(SalesData[[#This Row],[Discount]]&gt;0, "Yes", "No")</f>
        <v>Yes</v>
      </c>
      <c r="R9874" t="str">
        <f>TEXT(SalesData[[#This Row],[Order Date]],"mmm-yyyy")</f>
        <v>May-2025</v>
      </c>
      <c r="S9874">
        <f>YEAR(SalesData[[#This Row],[Order Date]])*100 + MONTH(SalesData[[#This Row],[Order Date]])</f>
        <v>202505</v>
      </c>
    </row>
    <row r="9875" spans="1:19" x14ac:dyDescent="0.3">
      <c r="A9875" t="s">
        <v>3469</v>
      </c>
      <c r="B9875" s="3">
        <v>45784</v>
      </c>
      <c r="C9875" t="s">
        <v>3470</v>
      </c>
      <c r="D9875" t="s">
        <v>13</v>
      </c>
      <c r="E9875" t="s">
        <v>19</v>
      </c>
      <c r="F9875" t="s">
        <v>91</v>
      </c>
      <c r="G9875">
        <v>9</v>
      </c>
      <c r="H9875" s="5">
        <v>353.22</v>
      </c>
      <c r="I9875" s="5">
        <v>0.05</v>
      </c>
      <c r="J9875" s="5">
        <v>3020.0309999999999</v>
      </c>
      <c r="K9875" s="5">
        <v>403.40067157269573</v>
      </c>
      <c r="L9875">
        <f>YEAR(SalesData[Order Date])</f>
        <v>2025</v>
      </c>
      <c r="M9875">
        <f>MONTH(SalesData[Order Date])</f>
        <v>5</v>
      </c>
      <c r="N9875" t="str">
        <f>TEXT(SalesData[[#This Row],[Order Date]], "mmmm")</f>
        <v>May</v>
      </c>
      <c r="O9875" s="7">
        <f>IF(SalesData[Sales]=0,0,SalesData[Profit]/SalesData[Sales])</f>
        <v>0.1335750101812517</v>
      </c>
      <c r="P9875" s="8">
        <f t="shared" si="154"/>
        <v>1.5728315371597177E-5</v>
      </c>
      <c r="Q9875" t="str">
        <f>IF(SalesData[[#This Row],[Discount]]&gt;0, "Yes", "No")</f>
        <v>Yes</v>
      </c>
      <c r="R9875" t="str">
        <f>TEXT(SalesData[[#This Row],[Order Date]],"mmm-yyyy")</f>
        <v>May-2025</v>
      </c>
      <c r="S9875">
        <f>YEAR(SalesData[[#This Row],[Order Date]])*100 + MONTH(SalesData[[#This Row],[Order Date]])</f>
        <v>202505</v>
      </c>
    </row>
    <row r="9876" spans="1:19" x14ac:dyDescent="0.3">
      <c r="A9876" t="s">
        <v>3473</v>
      </c>
      <c r="B9876" s="3">
        <v>45782</v>
      </c>
      <c r="C9876" t="s">
        <v>3474</v>
      </c>
      <c r="D9876" t="s">
        <v>13</v>
      </c>
      <c r="E9876" t="s">
        <v>26</v>
      </c>
      <c r="F9876" t="s">
        <v>34</v>
      </c>
      <c r="G9876">
        <v>7</v>
      </c>
      <c r="H9876" s="5">
        <v>729.53</v>
      </c>
      <c r="I9876" s="5">
        <v>0.28000000000000003</v>
      </c>
      <c r="J9876" s="5">
        <v>3676.8312000000001</v>
      </c>
      <c r="K9876" s="5">
        <v>290.79315475794812</v>
      </c>
      <c r="L9876">
        <f>YEAR(SalesData[Order Date])</f>
        <v>2025</v>
      </c>
      <c r="M9876">
        <f>MONTH(SalesData[Order Date])</f>
        <v>5</v>
      </c>
      <c r="N9876" t="str">
        <f>TEXT(SalesData[[#This Row],[Order Date]], "mmmm")</f>
        <v>May</v>
      </c>
      <c r="O9876" s="7">
        <f>IF(SalesData[Sales]=0,0,SalesData[Profit]/SalesData[Sales])</f>
        <v>7.9087980638857747E-2</v>
      </c>
      <c r="P9876" s="8">
        <f t="shared" si="154"/>
        <v>5.4829821940153255E-5</v>
      </c>
      <c r="Q9876" t="str">
        <f>IF(SalesData[[#This Row],[Discount]]&gt;0, "Yes", "No")</f>
        <v>Yes</v>
      </c>
      <c r="R9876" t="str">
        <f>TEXT(SalesData[[#This Row],[Order Date]],"mmm-yyyy")</f>
        <v>May-2025</v>
      </c>
      <c r="S9876">
        <f>YEAR(SalesData[[#This Row],[Order Date]])*100 + MONTH(SalesData[[#This Row],[Order Date]])</f>
        <v>202505</v>
      </c>
    </row>
    <row r="9877" spans="1:19" x14ac:dyDescent="0.3">
      <c r="A9877" t="s">
        <v>3515</v>
      </c>
      <c r="B9877" s="3">
        <v>45784</v>
      </c>
      <c r="C9877" t="s">
        <v>3516</v>
      </c>
      <c r="D9877" t="s">
        <v>13</v>
      </c>
      <c r="E9877" t="s">
        <v>19</v>
      </c>
      <c r="F9877" t="s">
        <v>62</v>
      </c>
      <c r="G9877">
        <v>8</v>
      </c>
      <c r="H9877" s="5">
        <v>564.16</v>
      </c>
      <c r="I9877" s="5">
        <v>0.28999999999999998</v>
      </c>
      <c r="J9877" s="5">
        <v>3204.4288000000001</v>
      </c>
      <c r="K9877" s="5">
        <v>766.85890754642628</v>
      </c>
      <c r="L9877">
        <f>YEAR(SalesData[Order Date])</f>
        <v>2025</v>
      </c>
      <c r="M9877">
        <f>MONTH(SalesData[Order Date])</f>
        <v>5</v>
      </c>
      <c r="N9877" t="str">
        <f>TEXT(SalesData[[#This Row],[Order Date]], "mmmm")</f>
        <v>May</v>
      </c>
      <c r="O9877" s="7">
        <f>IF(SalesData[Sales]=0,0,SalesData[Profit]/SalesData[Sales])</f>
        <v>0.23931220052273475</v>
      </c>
      <c r="P9877" s="8">
        <f t="shared" si="154"/>
        <v>6.4254821327283039E-5</v>
      </c>
      <c r="Q9877" t="str">
        <f>IF(SalesData[[#This Row],[Discount]]&gt;0, "Yes", "No")</f>
        <v>Yes</v>
      </c>
      <c r="R9877" t="str">
        <f>TEXT(SalesData[[#This Row],[Order Date]],"mmm-yyyy")</f>
        <v>May-2025</v>
      </c>
      <c r="S9877">
        <f>YEAR(SalesData[[#This Row],[Order Date]])*100 + MONTH(SalesData[[#This Row],[Order Date]])</f>
        <v>202505</v>
      </c>
    </row>
    <row r="9878" spans="1:19" x14ac:dyDescent="0.3">
      <c r="A9878" t="s">
        <v>3758</v>
      </c>
      <c r="B9878" s="3">
        <v>45783</v>
      </c>
      <c r="C9878" t="s">
        <v>3759</v>
      </c>
      <c r="D9878" t="s">
        <v>13</v>
      </c>
      <c r="E9878" t="s">
        <v>14</v>
      </c>
      <c r="F9878" t="s">
        <v>15</v>
      </c>
      <c r="G9878">
        <v>8</v>
      </c>
      <c r="H9878" s="5">
        <v>437.59</v>
      </c>
      <c r="I9878" s="5">
        <v>0.06</v>
      </c>
      <c r="J9878" s="5">
        <v>3290.6768000000002</v>
      </c>
      <c r="K9878" s="5">
        <v>707.61676584195368</v>
      </c>
      <c r="L9878">
        <f>YEAR(SalesData[Order Date])</f>
        <v>2025</v>
      </c>
      <c r="M9878">
        <f>MONTH(SalesData[Order Date])</f>
        <v>5</v>
      </c>
      <c r="N9878" t="str">
        <f>TEXT(SalesData[[#This Row],[Order Date]], "mmmm")</f>
        <v>May</v>
      </c>
      <c r="O9878" s="7">
        <f>IF(SalesData[Sales]=0,0,SalesData[Profit]/SalesData[Sales])</f>
        <v>0.21503684769101408</v>
      </c>
      <c r="P9878" s="8">
        <f t="shared" si="154"/>
        <v>1.7139331337553419E-5</v>
      </c>
      <c r="Q9878" t="str">
        <f>IF(SalesData[[#This Row],[Discount]]&gt;0, "Yes", "No")</f>
        <v>Yes</v>
      </c>
      <c r="R9878" t="str">
        <f>TEXT(SalesData[[#This Row],[Order Date]],"mmm-yyyy")</f>
        <v>May-2025</v>
      </c>
      <c r="S9878">
        <f>YEAR(SalesData[[#This Row],[Order Date]])*100 + MONTH(SalesData[[#This Row],[Order Date]])</f>
        <v>202505</v>
      </c>
    </row>
    <row r="9879" spans="1:19" x14ac:dyDescent="0.3">
      <c r="A9879" t="s">
        <v>3830</v>
      </c>
      <c r="B9879" s="3">
        <v>45784</v>
      </c>
      <c r="C9879" t="s">
        <v>3831</v>
      </c>
      <c r="D9879" t="s">
        <v>18</v>
      </c>
      <c r="E9879" t="s">
        <v>26</v>
      </c>
      <c r="F9879" t="s">
        <v>62</v>
      </c>
      <c r="G9879">
        <v>8</v>
      </c>
      <c r="H9879" s="5">
        <v>418.63</v>
      </c>
      <c r="I9879" s="5">
        <v>0.04</v>
      </c>
      <c r="J9879" s="5">
        <v>3215.0783999999999</v>
      </c>
      <c r="K9879" s="5">
        <v>613.13103631548427</v>
      </c>
      <c r="L9879">
        <f>YEAR(SalesData[Order Date])</f>
        <v>2025</v>
      </c>
      <c r="M9879">
        <f>MONTH(SalesData[Order Date])</f>
        <v>5</v>
      </c>
      <c r="N9879" t="str">
        <f>TEXT(SalesData[[#This Row],[Order Date]], "mmmm")</f>
        <v>May</v>
      </c>
      <c r="O9879" s="7">
        <f>IF(SalesData[Sales]=0,0,SalesData[Profit]/SalesData[Sales])</f>
        <v>0.19070484760666623</v>
      </c>
      <c r="P9879" s="8">
        <f t="shared" si="154"/>
        <v>1.1943721185772639E-5</v>
      </c>
      <c r="Q9879" t="str">
        <f>IF(SalesData[[#This Row],[Discount]]&gt;0, "Yes", "No")</f>
        <v>Yes</v>
      </c>
      <c r="R9879" t="str">
        <f>TEXT(SalesData[[#This Row],[Order Date]],"mmm-yyyy")</f>
        <v>May-2025</v>
      </c>
      <c r="S9879">
        <f>YEAR(SalesData[[#This Row],[Order Date]])*100 + MONTH(SalesData[[#This Row],[Order Date]])</f>
        <v>202505</v>
      </c>
    </row>
    <row r="9880" spans="1:19" x14ac:dyDescent="0.3">
      <c r="A9880" t="s">
        <v>3834</v>
      </c>
      <c r="B9880" s="3">
        <v>45788</v>
      </c>
      <c r="C9880" t="s">
        <v>3835</v>
      </c>
      <c r="D9880" t="s">
        <v>18</v>
      </c>
      <c r="E9880" t="s">
        <v>26</v>
      </c>
      <c r="F9880" t="s">
        <v>20</v>
      </c>
      <c r="G9880">
        <v>4</v>
      </c>
      <c r="H9880" s="5">
        <v>870.72</v>
      </c>
      <c r="I9880" s="5">
        <v>7.0000000000000007E-2</v>
      </c>
      <c r="J9880" s="5">
        <v>3239.0783999999999</v>
      </c>
      <c r="K9880" s="5">
        <v>578.79534420007508</v>
      </c>
      <c r="L9880">
        <f>YEAR(SalesData[Order Date])</f>
        <v>2025</v>
      </c>
      <c r="M9880">
        <f>MONTH(SalesData[Order Date])</f>
        <v>5</v>
      </c>
      <c r="N9880" t="str">
        <f>TEXT(SalesData[[#This Row],[Order Date]], "mmmm")</f>
        <v>May</v>
      </c>
      <c r="O9880" s="7">
        <f>IF(SalesData[Sales]=0,0,SalesData[Profit]/SalesData[Sales])</f>
        <v>0.17869136609971376</v>
      </c>
      <c r="P9880" s="8">
        <f t="shared" si="154"/>
        <v>2.0098309445056967E-5</v>
      </c>
      <c r="Q9880" t="str">
        <f>IF(SalesData[[#This Row],[Discount]]&gt;0, "Yes", "No")</f>
        <v>Yes</v>
      </c>
      <c r="R9880" t="str">
        <f>TEXT(SalesData[[#This Row],[Order Date]],"mmm-yyyy")</f>
        <v>May-2025</v>
      </c>
      <c r="S9880">
        <f>YEAR(SalesData[[#This Row],[Order Date]])*100 + MONTH(SalesData[[#This Row],[Order Date]])</f>
        <v>202505</v>
      </c>
    </row>
    <row r="9881" spans="1:19" x14ac:dyDescent="0.3">
      <c r="A9881" t="s">
        <v>3915</v>
      </c>
      <c r="B9881" s="3">
        <v>45788</v>
      </c>
      <c r="C9881" t="s">
        <v>3916</v>
      </c>
      <c r="D9881" t="s">
        <v>23</v>
      </c>
      <c r="E9881" t="s">
        <v>14</v>
      </c>
      <c r="F9881" t="s">
        <v>91</v>
      </c>
      <c r="G9881">
        <v>1</v>
      </c>
      <c r="H9881" s="5">
        <v>673.91</v>
      </c>
      <c r="I9881" s="5">
        <v>0.02</v>
      </c>
      <c r="J9881" s="5">
        <v>660.43179999999995</v>
      </c>
      <c r="K9881" s="5">
        <v>87.585926899484306</v>
      </c>
      <c r="L9881">
        <f>YEAR(SalesData[Order Date])</f>
        <v>2025</v>
      </c>
      <c r="M9881">
        <f>MONTH(SalesData[Order Date])</f>
        <v>5</v>
      </c>
      <c r="N9881" t="str">
        <f>TEXT(SalesData[[#This Row],[Order Date]], "mmmm")</f>
        <v>May</v>
      </c>
      <c r="O9881" s="7">
        <f>IF(SalesData[Sales]=0,0,SalesData[Profit]/SalesData[Sales])</f>
        <v>0.13261918475077111</v>
      </c>
      <c r="P9881" s="8">
        <f t="shared" si="154"/>
        <v>2.9677553382499147E-5</v>
      </c>
      <c r="Q9881" t="str">
        <f>IF(SalesData[[#This Row],[Discount]]&gt;0, "Yes", "No")</f>
        <v>Yes</v>
      </c>
      <c r="R9881" t="str">
        <f>TEXT(SalesData[[#This Row],[Order Date]],"mmm-yyyy")</f>
        <v>May-2025</v>
      </c>
      <c r="S9881">
        <f>YEAR(SalesData[[#This Row],[Order Date]])*100 + MONTH(SalesData[[#This Row],[Order Date]])</f>
        <v>202505</v>
      </c>
    </row>
    <row r="9882" spans="1:19" x14ac:dyDescent="0.3">
      <c r="A9882" t="s">
        <v>3956</v>
      </c>
      <c r="B9882" s="3">
        <v>45783</v>
      </c>
      <c r="C9882" t="s">
        <v>3957</v>
      </c>
      <c r="D9882" t="s">
        <v>30</v>
      </c>
      <c r="E9882" t="s">
        <v>19</v>
      </c>
      <c r="F9882" t="s">
        <v>27</v>
      </c>
      <c r="G9882">
        <v>9</v>
      </c>
      <c r="H9882" s="5">
        <v>410.1</v>
      </c>
      <c r="I9882" s="5">
        <v>0.11</v>
      </c>
      <c r="J9882" s="5">
        <v>3284.9009999999998</v>
      </c>
      <c r="K9882" s="5">
        <v>491.61059138757139</v>
      </c>
      <c r="L9882">
        <f>YEAR(SalesData[Order Date])</f>
        <v>2025</v>
      </c>
      <c r="M9882">
        <f>MONTH(SalesData[Order Date])</f>
        <v>5</v>
      </c>
      <c r="N9882" t="str">
        <f>TEXT(SalesData[[#This Row],[Order Date]], "mmmm")</f>
        <v>May</v>
      </c>
      <c r="O9882" s="7">
        <f>IF(SalesData[Sales]=0,0,SalesData[Profit]/SalesData[Sales])</f>
        <v>0.14965765829398556</v>
      </c>
      <c r="P9882" s="8">
        <f t="shared" si="154"/>
        <v>2.9803029071500174E-5</v>
      </c>
      <c r="Q9882" t="str">
        <f>IF(SalesData[[#This Row],[Discount]]&gt;0, "Yes", "No")</f>
        <v>Yes</v>
      </c>
      <c r="R9882" t="str">
        <f>TEXT(SalesData[[#This Row],[Order Date]],"mmm-yyyy")</f>
        <v>May-2025</v>
      </c>
      <c r="S9882">
        <f>YEAR(SalesData[[#This Row],[Order Date]])*100 + MONTH(SalesData[[#This Row],[Order Date]])</f>
        <v>202505</v>
      </c>
    </row>
    <row r="9883" spans="1:19" x14ac:dyDescent="0.3">
      <c r="A9883" t="s">
        <v>4366</v>
      </c>
      <c r="B9883" s="3">
        <v>45778</v>
      </c>
      <c r="C9883" t="s">
        <v>4367</v>
      </c>
      <c r="D9883" t="s">
        <v>18</v>
      </c>
      <c r="E9883" t="s">
        <v>14</v>
      </c>
      <c r="F9883" t="s">
        <v>62</v>
      </c>
      <c r="G9883">
        <v>3</v>
      </c>
      <c r="H9883" s="5">
        <v>796.43</v>
      </c>
      <c r="I9883" s="5">
        <v>0.05</v>
      </c>
      <c r="J9883" s="5">
        <v>2269.8254999999999</v>
      </c>
      <c r="K9883" s="5">
        <v>117.92446250843381</v>
      </c>
      <c r="L9883">
        <f>YEAR(SalesData[Order Date])</f>
        <v>2025</v>
      </c>
      <c r="M9883">
        <f>MONTH(SalesData[Order Date])</f>
        <v>5</v>
      </c>
      <c r="N9883" t="str">
        <f>TEXT(SalesData[[#This Row],[Order Date]], "mmmm")</f>
        <v>May</v>
      </c>
      <c r="O9883" s="7">
        <f>IF(SalesData[Sales]=0,0,SalesData[Profit]/SalesData[Sales])</f>
        <v>5.195309617784883E-2</v>
      </c>
      <c r="P9883" s="8">
        <f t="shared" si="154"/>
        <v>2.0926718816049959E-5</v>
      </c>
      <c r="Q9883" t="str">
        <f>IF(SalesData[[#This Row],[Discount]]&gt;0, "Yes", "No")</f>
        <v>Yes</v>
      </c>
      <c r="R9883" t="str">
        <f>TEXT(SalesData[[#This Row],[Order Date]],"mmm-yyyy")</f>
        <v>May-2025</v>
      </c>
      <c r="S9883">
        <f>YEAR(SalesData[[#This Row],[Order Date]])*100 + MONTH(SalesData[[#This Row],[Order Date]])</f>
        <v>202505</v>
      </c>
    </row>
    <row r="9884" spans="1:19" x14ac:dyDescent="0.3">
      <c r="A9884" t="s">
        <v>4475</v>
      </c>
      <c r="B9884" s="3">
        <v>45780</v>
      </c>
      <c r="C9884" t="s">
        <v>4476</v>
      </c>
      <c r="D9884" t="s">
        <v>30</v>
      </c>
      <c r="E9884" t="s">
        <v>26</v>
      </c>
      <c r="F9884" t="s">
        <v>39</v>
      </c>
      <c r="G9884">
        <v>1</v>
      </c>
      <c r="H9884" s="5">
        <v>719.29</v>
      </c>
      <c r="I9884" s="5">
        <v>0.21</v>
      </c>
      <c r="J9884" s="5">
        <v>568.23910000000001</v>
      </c>
      <c r="K9884" s="5">
        <v>47.550901935384601</v>
      </c>
      <c r="L9884">
        <f>YEAR(SalesData[Order Date])</f>
        <v>2025</v>
      </c>
      <c r="M9884">
        <f>MONTH(SalesData[Order Date])</f>
        <v>5</v>
      </c>
      <c r="N9884" t="str">
        <f>TEXT(SalesData[[#This Row],[Order Date]], "mmmm")</f>
        <v>May</v>
      </c>
      <c r="O9884" s="7">
        <f>IF(SalesData[Sales]=0,0,SalesData[Profit]/SalesData[Sales])</f>
        <v>8.3681151007356944E-2</v>
      </c>
      <c r="P9884" s="8">
        <f t="shared" si="154"/>
        <v>2.9195456630844304E-4</v>
      </c>
      <c r="Q9884" t="str">
        <f>IF(SalesData[[#This Row],[Discount]]&gt;0, "Yes", "No")</f>
        <v>Yes</v>
      </c>
      <c r="R9884" t="str">
        <f>TEXT(SalesData[[#This Row],[Order Date]],"mmm-yyyy")</f>
        <v>May-2025</v>
      </c>
      <c r="S9884">
        <f>YEAR(SalesData[[#This Row],[Order Date]])*100 + MONTH(SalesData[[#This Row],[Order Date]])</f>
        <v>202505</v>
      </c>
    </row>
    <row r="9885" spans="1:19" x14ac:dyDescent="0.3">
      <c r="A9885" t="s">
        <v>4628</v>
      </c>
      <c r="B9885" s="3">
        <v>45778</v>
      </c>
      <c r="C9885" t="s">
        <v>4629</v>
      </c>
      <c r="D9885" t="s">
        <v>23</v>
      </c>
      <c r="E9885" t="s">
        <v>26</v>
      </c>
      <c r="F9885" t="s">
        <v>27</v>
      </c>
      <c r="G9885">
        <v>3</v>
      </c>
      <c r="H9885" s="5">
        <v>275.11</v>
      </c>
      <c r="I9885" s="5">
        <v>0.03</v>
      </c>
      <c r="J9885" s="5">
        <v>800.57010000000002</v>
      </c>
      <c r="K9885" s="5">
        <v>82.953822427964354</v>
      </c>
      <c r="L9885">
        <f>YEAR(SalesData[Order Date])</f>
        <v>2025</v>
      </c>
      <c r="M9885">
        <f>MONTH(SalesData[Order Date])</f>
        <v>5</v>
      </c>
      <c r="N9885" t="str">
        <f>TEXT(SalesData[[#This Row],[Order Date]], "mmmm")</f>
        <v>May</v>
      </c>
      <c r="O9885" s="7">
        <f>IF(SalesData[Sales]=0,0,SalesData[Profit]/SalesData[Sales])</f>
        <v>0.10361843694632657</v>
      </c>
      <c r="P9885" s="8">
        <f t="shared" si="154"/>
        <v>3.6349096724946385E-5</v>
      </c>
      <c r="Q9885" t="str">
        <f>IF(SalesData[[#This Row],[Discount]]&gt;0, "Yes", "No")</f>
        <v>Yes</v>
      </c>
      <c r="R9885" t="str">
        <f>TEXT(SalesData[[#This Row],[Order Date]],"mmm-yyyy")</f>
        <v>May-2025</v>
      </c>
      <c r="S9885">
        <f>YEAR(SalesData[[#This Row],[Order Date]])*100 + MONTH(SalesData[[#This Row],[Order Date]])</f>
        <v>202505</v>
      </c>
    </row>
    <row r="9886" spans="1:19" x14ac:dyDescent="0.3">
      <c r="A9886" t="s">
        <v>4643</v>
      </c>
      <c r="B9886" s="3">
        <v>45780</v>
      </c>
      <c r="C9886" t="s">
        <v>4644</v>
      </c>
      <c r="D9886" t="s">
        <v>13</v>
      </c>
      <c r="E9886" t="s">
        <v>14</v>
      </c>
      <c r="F9886" t="s">
        <v>15</v>
      </c>
      <c r="G9886">
        <v>2</v>
      </c>
      <c r="H9886" s="5">
        <v>545.72</v>
      </c>
      <c r="I9886" s="5">
        <v>7.0000000000000007E-2</v>
      </c>
      <c r="J9886" s="5">
        <v>1015.0392000000001</v>
      </c>
      <c r="K9886" s="5">
        <v>119.9673479332442</v>
      </c>
      <c r="L9886">
        <f>YEAR(SalesData[Order Date])</f>
        <v>2025</v>
      </c>
      <c r="M9886">
        <f>MONTH(SalesData[Order Date])</f>
        <v>5</v>
      </c>
      <c r="N9886" t="str">
        <f>TEXT(SalesData[[#This Row],[Order Date]], "mmmm")</f>
        <v>May</v>
      </c>
      <c r="O9886" s="7">
        <f>IF(SalesData[Sales]=0,0,SalesData[Profit]/SalesData[Sales])</f>
        <v>0.1181898668871549</v>
      </c>
      <c r="P9886" s="8">
        <f t="shared" si="154"/>
        <v>6.4135454079014876E-5</v>
      </c>
      <c r="Q9886" t="str">
        <f>IF(SalesData[[#This Row],[Discount]]&gt;0, "Yes", "No")</f>
        <v>Yes</v>
      </c>
      <c r="R9886" t="str">
        <f>TEXT(SalesData[[#This Row],[Order Date]],"mmm-yyyy")</f>
        <v>May-2025</v>
      </c>
      <c r="S9886">
        <f>YEAR(SalesData[[#This Row],[Order Date]])*100 + MONTH(SalesData[[#This Row],[Order Date]])</f>
        <v>202505</v>
      </c>
    </row>
    <row r="9887" spans="1:19" x14ac:dyDescent="0.3">
      <c r="A9887" t="s">
        <v>4796</v>
      </c>
      <c r="B9887" s="3">
        <v>45781</v>
      </c>
      <c r="C9887" t="s">
        <v>4797</v>
      </c>
      <c r="D9887" t="s">
        <v>23</v>
      </c>
      <c r="E9887" t="s">
        <v>26</v>
      </c>
      <c r="F9887" t="s">
        <v>34</v>
      </c>
      <c r="G9887">
        <v>3</v>
      </c>
      <c r="H9887" s="5">
        <v>313.13</v>
      </c>
      <c r="I9887" s="5">
        <v>0.05</v>
      </c>
      <c r="J9887" s="5">
        <v>892.42049999999995</v>
      </c>
      <c r="K9887" s="5">
        <v>138.20770329892471</v>
      </c>
      <c r="L9887">
        <f>YEAR(SalesData[Order Date])</f>
        <v>2025</v>
      </c>
      <c r="M9887">
        <f>MONTH(SalesData[Order Date])</f>
        <v>5</v>
      </c>
      <c r="N9887" t="str">
        <f>TEXT(SalesData[[#This Row],[Order Date]], "mmmm")</f>
        <v>May</v>
      </c>
      <c r="O9887" s="7">
        <f>IF(SalesData[Sales]=0,0,SalesData[Profit]/SalesData[Sales])</f>
        <v>0.15486836451978045</v>
      </c>
      <c r="P9887" s="8">
        <f t="shared" si="154"/>
        <v>5.3226029657543729E-5</v>
      </c>
      <c r="Q9887" t="str">
        <f>IF(SalesData[[#This Row],[Discount]]&gt;0, "Yes", "No")</f>
        <v>Yes</v>
      </c>
      <c r="R9887" t="str">
        <f>TEXT(SalesData[[#This Row],[Order Date]],"mmm-yyyy")</f>
        <v>May-2025</v>
      </c>
      <c r="S9887">
        <f>YEAR(SalesData[[#This Row],[Order Date]])*100 + MONTH(SalesData[[#This Row],[Order Date]])</f>
        <v>202505</v>
      </c>
    </row>
    <row r="9888" spans="1:19" x14ac:dyDescent="0.3">
      <c r="A9888" t="s">
        <v>4989</v>
      </c>
      <c r="B9888" s="3">
        <v>45786</v>
      </c>
      <c r="C9888" t="s">
        <v>4990</v>
      </c>
      <c r="D9888" t="s">
        <v>30</v>
      </c>
      <c r="E9888" t="s">
        <v>26</v>
      </c>
      <c r="F9888" t="s">
        <v>31</v>
      </c>
      <c r="G9888">
        <v>6</v>
      </c>
      <c r="H9888" s="5">
        <v>444.72</v>
      </c>
      <c r="I9888" s="5">
        <v>0.2</v>
      </c>
      <c r="J9888" s="5">
        <v>2134.6559999999999</v>
      </c>
      <c r="K9888" s="5">
        <v>453.51168131612752</v>
      </c>
      <c r="L9888">
        <f>YEAR(SalesData[Order Date])</f>
        <v>2025</v>
      </c>
      <c r="M9888">
        <f>MONTH(SalesData[Order Date])</f>
        <v>5</v>
      </c>
      <c r="N9888" t="str">
        <f>TEXT(SalesData[[#This Row],[Order Date]], "mmmm")</f>
        <v>May</v>
      </c>
      <c r="O9888" s="7">
        <f>IF(SalesData[Sales]=0,0,SalesData[Profit]/SalesData[Sales])</f>
        <v>0.21245188045105512</v>
      </c>
      <c r="P9888" s="8">
        <f t="shared" si="154"/>
        <v>7.4953528812136481E-5</v>
      </c>
      <c r="Q9888" t="str">
        <f>IF(SalesData[[#This Row],[Discount]]&gt;0, "Yes", "No")</f>
        <v>Yes</v>
      </c>
      <c r="R9888" t="str">
        <f>TEXT(SalesData[[#This Row],[Order Date]],"mmm-yyyy")</f>
        <v>May-2025</v>
      </c>
      <c r="S9888">
        <f>YEAR(SalesData[[#This Row],[Order Date]])*100 + MONTH(SalesData[[#This Row],[Order Date]])</f>
        <v>202505</v>
      </c>
    </row>
    <row r="9889" spans="1:19" x14ac:dyDescent="0.3">
      <c r="A9889" t="s">
        <v>5093</v>
      </c>
      <c r="B9889" s="3">
        <v>45785</v>
      </c>
      <c r="C9889" t="s">
        <v>5094</v>
      </c>
      <c r="D9889" t="s">
        <v>30</v>
      </c>
      <c r="E9889" t="s">
        <v>26</v>
      </c>
      <c r="F9889" t="s">
        <v>27</v>
      </c>
      <c r="G9889">
        <v>9</v>
      </c>
      <c r="H9889" s="5">
        <v>388.09</v>
      </c>
      <c r="I9889" s="5">
        <v>0.13</v>
      </c>
      <c r="J9889" s="5">
        <v>3038.7447000000002</v>
      </c>
      <c r="K9889" s="5">
        <v>561.1490574530028</v>
      </c>
      <c r="L9889">
        <f>YEAR(SalesData[Order Date])</f>
        <v>2025</v>
      </c>
      <c r="M9889">
        <f>MONTH(SalesData[Order Date])</f>
        <v>5</v>
      </c>
      <c r="N9889" t="str">
        <f>TEXT(SalesData[[#This Row],[Order Date]], "mmmm")</f>
        <v>May</v>
      </c>
      <c r="O9889" s="7">
        <f>IF(SalesData[Sales]=0,0,SalesData[Profit]/SalesData[Sales])</f>
        <v>0.18466475892265735</v>
      </c>
      <c r="P9889" s="8">
        <f t="shared" si="154"/>
        <v>3.7219316252530197E-5</v>
      </c>
      <c r="Q9889" t="str">
        <f>IF(SalesData[[#This Row],[Discount]]&gt;0, "Yes", "No")</f>
        <v>Yes</v>
      </c>
      <c r="R9889" t="str">
        <f>TEXT(SalesData[[#This Row],[Order Date]],"mmm-yyyy")</f>
        <v>May-2025</v>
      </c>
      <c r="S9889">
        <f>YEAR(SalesData[[#This Row],[Order Date]])*100 + MONTH(SalesData[[#This Row],[Order Date]])</f>
        <v>202505</v>
      </c>
    </row>
    <row r="9890" spans="1:19" x14ac:dyDescent="0.3">
      <c r="A9890" t="s">
        <v>5113</v>
      </c>
      <c r="B9890" s="3">
        <v>45785</v>
      </c>
      <c r="C9890" t="s">
        <v>5114</v>
      </c>
      <c r="D9890" t="s">
        <v>18</v>
      </c>
      <c r="E9890" t="s">
        <v>14</v>
      </c>
      <c r="F9890" t="s">
        <v>34</v>
      </c>
      <c r="G9890">
        <v>4</v>
      </c>
      <c r="H9890" s="5">
        <v>107.08</v>
      </c>
      <c r="I9890" s="5">
        <v>0.1</v>
      </c>
      <c r="J9890" s="5">
        <v>385.488</v>
      </c>
      <c r="K9890" s="5">
        <v>107.0514505729257</v>
      </c>
      <c r="L9890">
        <f>YEAR(SalesData[Order Date])</f>
        <v>2025</v>
      </c>
      <c r="M9890">
        <f>MONTH(SalesData[Order Date])</f>
        <v>5</v>
      </c>
      <c r="N9890" t="str">
        <f>TEXT(SalesData[[#This Row],[Order Date]], "mmmm")</f>
        <v>May</v>
      </c>
      <c r="O9890" s="7">
        <f>IF(SalesData[Sales]=0,0,SalesData[Profit]/SalesData[Sales])</f>
        <v>0.27770371729580612</v>
      </c>
      <c r="P9890" s="8">
        <f t="shared" si="154"/>
        <v>2.3347030257751214E-4</v>
      </c>
      <c r="Q9890" t="str">
        <f>IF(SalesData[[#This Row],[Discount]]&gt;0, "Yes", "No")</f>
        <v>Yes</v>
      </c>
      <c r="R9890" t="str">
        <f>TEXT(SalesData[[#This Row],[Order Date]],"mmm-yyyy")</f>
        <v>May-2025</v>
      </c>
      <c r="S9890">
        <f>YEAR(SalesData[[#This Row],[Order Date]])*100 + MONTH(SalesData[[#This Row],[Order Date]])</f>
        <v>202505</v>
      </c>
    </row>
    <row r="9891" spans="1:19" x14ac:dyDescent="0.3">
      <c r="A9891" t="s">
        <v>5360</v>
      </c>
      <c r="B9891" s="3">
        <v>45785</v>
      </c>
      <c r="C9891" t="s">
        <v>5361</v>
      </c>
      <c r="D9891" t="s">
        <v>30</v>
      </c>
      <c r="E9891" t="s">
        <v>26</v>
      </c>
      <c r="F9891" t="s">
        <v>39</v>
      </c>
      <c r="G9891">
        <v>6</v>
      </c>
      <c r="H9891" s="5">
        <v>50.82</v>
      </c>
      <c r="I9891" s="5">
        <v>0.02</v>
      </c>
      <c r="J9891" s="5">
        <v>298.82159999999999</v>
      </c>
      <c r="K9891" s="5">
        <v>79.590712224895299</v>
      </c>
      <c r="L9891">
        <f>YEAR(SalesData[Order Date])</f>
        <v>2025</v>
      </c>
      <c r="M9891">
        <f>MONTH(SalesData[Order Date])</f>
        <v>5</v>
      </c>
      <c r="N9891" t="str">
        <f>TEXT(SalesData[[#This Row],[Order Date]], "mmmm")</f>
        <v>May</v>
      </c>
      <c r="O9891" s="7">
        <f>IF(SalesData[Sales]=0,0,SalesData[Profit]/SalesData[Sales])</f>
        <v>0.26634859134980637</v>
      </c>
      <c r="P9891" s="8">
        <f t="shared" si="154"/>
        <v>6.5590974681883774E-5</v>
      </c>
      <c r="Q9891" t="str">
        <f>IF(SalesData[[#This Row],[Discount]]&gt;0, "Yes", "No")</f>
        <v>Yes</v>
      </c>
      <c r="R9891" t="str">
        <f>TEXT(SalesData[[#This Row],[Order Date]],"mmm-yyyy")</f>
        <v>May-2025</v>
      </c>
      <c r="S9891">
        <f>YEAR(SalesData[[#This Row],[Order Date]])*100 + MONTH(SalesData[[#This Row],[Order Date]])</f>
        <v>202505</v>
      </c>
    </row>
    <row r="9892" spans="1:19" x14ac:dyDescent="0.3">
      <c r="A9892" t="s">
        <v>5414</v>
      </c>
      <c r="B9892" s="3">
        <v>45779</v>
      </c>
      <c r="C9892" t="s">
        <v>5415</v>
      </c>
      <c r="D9892" t="s">
        <v>23</v>
      </c>
      <c r="E9892" t="s">
        <v>26</v>
      </c>
      <c r="F9892" t="s">
        <v>31</v>
      </c>
      <c r="G9892">
        <v>9</v>
      </c>
      <c r="H9892" s="5">
        <v>448.29</v>
      </c>
      <c r="I9892" s="5">
        <v>0.23</v>
      </c>
      <c r="J9892" s="5">
        <v>3106.6496999999999</v>
      </c>
      <c r="K9892" s="5">
        <v>783.12783440079329</v>
      </c>
      <c r="L9892">
        <f>YEAR(SalesData[Order Date])</f>
        <v>2025</v>
      </c>
      <c r="M9892">
        <f>MONTH(SalesData[Order Date])</f>
        <v>5</v>
      </c>
      <c r="N9892" t="str">
        <f>TEXT(SalesData[[#This Row],[Order Date]], "mmmm")</f>
        <v>May</v>
      </c>
      <c r="O9892" s="7">
        <f>IF(SalesData[Sales]=0,0,SalesData[Profit]/SalesData[Sales])</f>
        <v>0.25208115173100892</v>
      </c>
      <c r="P9892" s="8">
        <f t="shared" si="154"/>
        <v>5.7006749103382978E-5</v>
      </c>
      <c r="Q9892" t="str">
        <f>IF(SalesData[[#This Row],[Discount]]&gt;0, "Yes", "No")</f>
        <v>Yes</v>
      </c>
      <c r="R9892" t="str">
        <f>TEXT(SalesData[[#This Row],[Order Date]],"mmm-yyyy")</f>
        <v>May-2025</v>
      </c>
      <c r="S9892">
        <f>YEAR(SalesData[[#This Row],[Order Date]])*100 + MONTH(SalesData[[#This Row],[Order Date]])</f>
        <v>202505</v>
      </c>
    </row>
    <row r="9893" spans="1:19" x14ac:dyDescent="0.3">
      <c r="A9893" t="s">
        <v>5443</v>
      </c>
      <c r="B9893" s="3">
        <v>45779</v>
      </c>
      <c r="C9893" t="s">
        <v>5444</v>
      </c>
      <c r="D9893" t="s">
        <v>30</v>
      </c>
      <c r="E9893" t="s">
        <v>19</v>
      </c>
      <c r="F9893" t="s">
        <v>91</v>
      </c>
      <c r="G9893">
        <v>7</v>
      </c>
      <c r="H9893" s="5">
        <v>696.33</v>
      </c>
      <c r="I9893" s="5">
        <v>0.09</v>
      </c>
      <c r="J9893" s="5">
        <v>4435.6221000000014</v>
      </c>
      <c r="K9893" s="5">
        <v>921.39164602284495</v>
      </c>
      <c r="L9893">
        <f>YEAR(SalesData[Order Date])</f>
        <v>2025</v>
      </c>
      <c r="M9893">
        <f>MONTH(SalesData[Order Date])</f>
        <v>5</v>
      </c>
      <c r="N9893" t="str">
        <f>TEXT(SalesData[[#This Row],[Order Date]], "mmmm")</f>
        <v>May</v>
      </c>
      <c r="O9893" s="7">
        <f>IF(SalesData[Sales]=0,0,SalesData[Profit]/SalesData[Sales])</f>
        <v>0.20772546110788939</v>
      </c>
      <c r="P9893" s="8">
        <f t="shared" si="154"/>
        <v>1.8464151849184805E-5</v>
      </c>
      <c r="Q9893" t="str">
        <f>IF(SalesData[[#This Row],[Discount]]&gt;0, "Yes", "No")</f>
        <v>Yes</v>
      </c>
      <c r="R9893" t="str">
        <f>TEXT(SalesData[[#This Row],[Order Date]],"mmm-yyyy")</f>
        <v>May-2025</v>
      </c>
      <c r="S9893">
        <f>YEAR(SalesData[[#This Row],[Order Date]])*100 + MONTH(SalesData[[#This Row],[Order Date]])</f>
        <v>202505</v>
      </c>
    </row>
    <row r="9894" spans="1:19" x14ac:dyDescent="0.3">
      <c r="A9894" t="s">
        <v>5468</v>
      </c>
      <c r="B9894" s="3">
        <v>45786</v>
      </c>
      <c r="C9894" t="s">
        <v>563</v>
      </c>
      <c r="D9894" t="s">
        <v>23</v>
      </c>
      <c r="E9894" t="s">
        <v>19</v>
      </c>
      <c r="F9894" t="s">
        <v>15</v>
      </c>
      <c r="G9894">
        <v>4</v>
      </c>
      <c r="H9894" s="5">
        <v>712.81</v>
      </c>
      <c r="I9894" s="5">
        <v>0.28999999999999998</v>
      </c>
      <c r="J9894" s="5">
        <v>2024.3804</v>
      </c>
      <c r="K9894" s="5">
        <v>199.1086833176542</v>
      </c>
      <c r="L9894">
        <f>YEAR(SalesData[Order Date])</f>
        <v>2025</v>
      </c>
      <c r="M9894">
        <f>MONTH(SalesData[Order Date])</f>
        <v>5</v>
      </c>
      <c r="N9894" t="str">
        <f>TEXT(SalesData[[#This Row],[Order Date]], "mmmm")</f>
        <v>May</v>
      </c>
      <c r="O9894" s="7">
        <f>IF(SalesData[Sales]=0,0,SalesData[Profit]/SalesData[Sales])</f>
        <v>9.8355370027122468E-2</v>
      </c>
      <c r="P9894" s="8">
        <f t="shared" si="154"/>
        <v>1.0171013313505703E-4</v>
      </c>
      <c r="Q9894" t="str">
        <f>IF(SalesData[[#This Row],[Discount]]&gt;0, "Yes", "No")</f>
        <v>Yes</v>
      </c>
      <c r="R9894" t="str">
        <f>TEXT(SalesData[[#This Row],[Order Date]],"mmm-yyyy")</f>
        <v>May-2025</v>
      </c>
      <c r="S9894">
        <f>YEAR(SalesData[[#This Row],[Order Date]])*100 + MONTH(SalesData[[#This Row],[Order Date]])</f>
        <v>202505</v>
      </c>
    </row>
    <row r="9895" spans="1:19" x14ac:dyDescent="0.3">
      <c r="A9895" t="s">
        <v>5495</v>
      </c>
      <c r="B9895" s="3">
        <v>45778</v>
      </c>
      <c r="C9895" t="s">
        <v>5496</v>
      </c>
      <c r="D9895" t="s">
        <v>23</v>
      </c>
      <c r="E9895" t="s">
        <v>14</v>
      </c>
      <c r="F9895" t="s">
        <v>15</v>
      </c>
      <c r="G9895">
        <v>6</v>
      </c>
      <c r="H9895" s="5">
        <v>919.82</v>
      </c>
      <c r="I9895" s="5">
        <v>0.23</v>
      </c>
      <c r="J9895" s="5">
        <v>4249.5684000000001</v>
      </c>
      <c r="K9895" s="5">
        <v>237.28033912141041</v>
      </c>
      <c r="L9895">
        <f>YEAR(SalesData[Order Date])</f>
        <v>2025</v>
      </c>
      <c r="M9895">
        <f>MONTH(SalesData[Order Date])</f>
        <v>5</v>
      </c>
      <c r="N9895" t="str">
        <f>TEXT(SalesData[[#This Row],[Order Date]], "mmmm")</f>
        <v>May</v>
      </c>
      <c r="O9895" s="7">
        <f>IF(SalesData[Sales]=0,0,SalesData[Profit]/SalesData[Sales])</f>
        <v>5.5836338372953452E-2</v>
      </c>
      <c r="P9895" s="8">
        <f t="shared" si="154"/>
        <v>4.1674820435882386E-5</v>
      </c>
      <c r="Q9895" t="str">
        <f>IF(SalesData[[#This Row],[Discount]]&gt;0, "Yes", "No")</f>
        <v>Yes</v>
      </c>
      <c r="R9895" t="str">
        <f>TEXT(SalesData[[#This Row],[Order Date]],"mmm-yyyy")</f>
        <v>May-2025</v>
      </c>
      <c r="S9895">
        <f>YEAR(SalesData[[#This Row],[Order Date]])*100 + MONTH(SalesData[[#This Row],[Order Date]])</f>
        <v>202505</v>
      </c>
    </row>
    <row r="9896" spans="1:19" x14ac:dyDescent="0.3">
      <c r="A9896" t="s">
        <v>5521</v>
      </c>
      <c r="B9896" s="3">
        <v>45785</v>
      </c>
      <c r="C9896" t="s">
        <v>5522</v>
      </c>
      <c r="D9896" t="s">
        <v>18</v>
      </c>
      <c r="E9896" t="s">
        <v>26</v>
      </c>
      <c r="F9896" t="s">
        <v>20</v>
      </c>
      <c r="G9896">
        <v>1</v>
      </c>
      <c r="H9896" s="5">
        <v>365.96</v>
      </c>
      <c r="I9896" s="5">
        <v>0.18</v>
      </c>
      <c r="J9896" s="5">
        <v>300.0872</v>
      </c>
      <c r="K9896" s="5">
        <v>62.886082416875823</v>
      </c>
      <c r="L9896">
        <f>YEAR(SalesData[Order Date])</f>
        <v>2025</v>
      </c>
      <c r="M9896">
        <f>MONTH(SalesData[Order Date])</f>
        <v>5</v>
      </c>
      <c r="N9896" t="str">
        <f>TEXT(SalesData[[#This Row],[Order Date]], "mmmm")</f>
        <v>May</v>
      </c>
      <c r="O9896" s="7">
        <f>IF(SalesData[Sales]=0,0,SalesData[Profit]/SalesData[Sales])</f>
        <v>0.20955936280146512</v>
      </c>
      <c r="P9896" s="8">
        <f t="shared" si="154"/>
        <v>4.9185703355557981E-4</v>
      </c>
      <c r="Q9896" t="str">
        <f>IF(SalesData[[#This Row],[Discount]]&gt;0, "Yes", "No")</f>
        <v>Yes</v>
      </c>
      <c r="R9896" t="str">
        <f>TEXT(SalesData[[#This Row],[Order Date]],"mmm-yyyy")</f>
        <v>May-2025</v>
      </c>
      <c r="S9896">
        <f>YEAR(SalesData[[#This Row],[Order Date]])*100 + MONTH(SalesData[[#This Row],[Order Date]])</f>
        <v>202505</v>
      </c>
    </row>
    <row r="9897" spans="1:19" x14ac:dyDescent="0.3">
      <c r="A9897" t="s">
        <v>5605</v>
      </c>
      <c r="B9897" s="3">
        <v>45785</v>
      </c>
      <c r="C9897" t="s">
        <v>5606</v>
      </c>
      <c r="D9897" t="s">
        <v>30</v>
      </c>
      <c r="E9897" t="s">
        <v>26</v>
      </c>
      <c r="F9897" t="s">
        <v>20</v>
      </c>
      <c r="G9897">
        <v>2</v>
      </c>
      <c r="H9897" s="5">
        <v>285.18</v>
      </c>
      <c r="I9897" s="5">
        <v>0.01</v>
      </c>
      <c r="J9897" s="5">
        <v>564.65639999999996</v>
      </c>
      <c r="K9897" s="5">
        <v>48.084366576751449</v>
      </c>
      <c r="L9897">
        <f>YEAR(SalesData[Order Date])</f>
        <v>2025</v>
      </c>
      <c r="M9897">
        <f>MONTH(SalesData[Order Date])</f>
        <v>5</v>
      </c>
      <c r="N9897" t="str">
        <f>TEXT(SalesData[[#This Row],[Order Date]], "mmmm")</f>
        <v>May</v>
      </c>
      <c r="O9897" s="7">
        <f>IF(SalesData[Sales]=0,0,SalesData[Profit]/SalesData[Sales])</f>
        <v>8.5156861016277244E-2</v>
      </c>
      <c r="P9897" s="8">
        <f t="shared" si="154"/>
        <v>1.7532786310400449E-5</v>
      </c>
      <c r="Q9897" t="str">
        <f>IF(SalesData[[#This Row],[Discount]]&gt;0, "Yes", "No")</f>
        <v>Yes</v>
      </c>
      <c r="R9897" t="str">
        <f>TEXT(SalesData[[#This Row],[Order Date]],"mmm-yyyy")</f>
        <v>May-2025</v>
      </c>
      <c r="S9897">
        <f>YEAR(SalesData[[#This Row],[Order Date]])*100 + MONTH(SalesData[[#This Row],[Order Date]])</f>
        <v>202505</v>
      </c>
    </row>
    <row r="9898" spans="1:19" x14ac:dyDescent="0.3">
      <c r="A9898" t="s">
        <v>5669</v>
      </c>
      <c r="B9898" s="3">
        <v>45781</v>
      </c>
      <c r="C9898" t="s">
        <v>5670</v>
      </c>
      <c r="D9898" t="s">
        <v>13</v>
      </c>
      <c r="E9898" t="s">
        <v>26</v>
      </c>
      <c r="F9898" t="s">
        <v>62</v>
      </c>
      <c r="G9898">
        <v>2</v>
      </c>
      <c r="H9898" s="5">
        <v>702.76</v>
      </c>
      <c r="I9898" s="5">
        <v>0.04</v>
      </c>
      <c r="J9898" s="5">
        <v>1349.2991999999999</v>
      </c>
      <c r="K9898" s="5">
        <v>341.42436657652621</v>
      </c>
      <c r="L9898">
        <f>YEAR(SalesData[Order Date])</f>
        <v>2025</v>
      </c>
      <c r="M9898">
        <f>MONTH(SalesData[Order Date])</f>
        <v>5</v>
      </c>
      <c r="N9898" t="str">
        <f>TEXT(SalesData[[#This Row],[Order Date]], "mmmm")</f>
        <v>May</v>
      </c>
      <c r="O9898" s="7">
        <f>IF(SalesData[Sales]=0,0,SalesData[Profit]/SalesData[Sales])</f>
        <v>0.25303829319436805</v>
      </c>
      <c r="P9898" s="8">
        <f t="shared" si="154"/>
        <v>2.845921794069099E-5</v>
      </c>
      <c r="Q9898" t="str">
        <f>IF(SalesData[[#This Row],[Discount]]&gt;0, "Yes", "No")</f>
        <v>Yes</v>
      </c>
      <c r="R9898" t="str">
        <f>TEXT(SalesData[[#This Row],[Order Date]],"mmm-yyyy")</f>
        <v>May-2025</v>
      </c>
      <c r="S9898">
        <f>YEAR(SalesData[[#This Row],[Order Date]])*100 + MONTH(SalesData[[#This Row],[Order Date]])</f>
        <v>202505</v>
      </c>
    </row>
    <row r="9899" spans="1:19" x14ac:dyDescent="0.3">
      <c r="A9899" t="s">
        <v>5700</v>
      </c>
      <c r="B9899" s="3">
        <v>45780</v>
      </c>
      <c r="C9899" t="s">
        <v>5701</v>
      </c>
      <c r="D9899" t="s">
        <v>30</v>
      </c>
      <c r="E9899" t="s">
        <v>14</v>
      </c>
      <c r="F9899" t="s">
        <v>62</v>
      </c>
      <c r="G9899">
        <v>4</v>
      </c>
      <c r="H9899" s="5">
        <v>812.46</v>
      </c>
      <c r="I9899" s="5">
        <v>0.28999999999999998</v>
      </c>
      <c r="J9899" s="5">
        <v>2307.3863999999999</v>
      </c>
      <c r="K9899" s="5">
        <v>173.01686305408089</v>
      </c>
      <c r="L9899">
        <f>YEAR(SalesData[Order Date])</f>
        <v>2025</v>
      </c>
      <c r="M9899">
        <f>MONTH(SalesData[Order Date])</f>
        <v>5</v>
      </c>
      <c r="N9899" t="str">
        <f>TEXT(SalesData[[#This Row],[Order Date]], "mmmm")</f>
        <v>May</v>
      </c>
      <c r="O9899" s="7">
        <f>IF(SalesData[Sales]=0,0,SalesData[Profit]/SalesData[Sales])</f>
        <v>7.4983913857722698E-2</v>
      </c>
      <c r="P9899" s="8">
        <f t="shared" si="154"/>
        <v>8.923516234645397E-5</v>
      </c>
      <c r="Q9899" t="str">
        <f>IF(SalesData[[#This Row],[Discount]]&gt;0, "Yes", "No")</f>
        <v>Yes</v>
      </c>
      <c r="R9899" t="str">
        <f>TEXT(SalesData[[#This Row],[Order Date]],"mmm-yyyy")</f>
        <v>May-2025</v>
      </c>
      <c r="S9899">
        <f>YEAR(SalesData[[#This Row],[Order Date]])*100 + MONTH(SalesData[[#This Row],[Order Date]])</f>
        <v>202505</v>
      </c>
    </row>
    <row r="9900" spans="1:19" x14ac:dyDescent="0.3">
      <c r="A9900" t="s">
        <v>5725</v>
      </c>
      <c r="B9900" s="3">
        <v>45785</v>
      </c>
      <c r="C9900" t="s">
        <v>5726</v>
      </c>
      <c r="D9900" t="s">
        <v>13</v>
      </c>
      <c r="E9900" t="s">
        <v>26</v>
      </c>
      <c r="F9900" t="s">
        <v>39</v>
      </c>
      <c r="G9900">
        <v>2</v>
      </c>
      <c r="H9900" s="5">
        <v>783.92</v>
      </c>
      <c r="I9900" s="5">
        <v>0.23</v>
      </c>
      <c r="J9900" s="5">
        <v>1207.2367999999999</v>
      </c>
      <c r="K9900" s="5">
        <v>298.52367953461362</v>
      </c>
      <c r="L9900">
        <f>YEAR(SalesData[Order Date])</f>
        <v>2025</v>
      </c>
      <c r="M9900">
        <f>MONTH(SalesData[Order Date])</f>
        <v>5</v>
      </c>
      <c r="N9900" t="str">
        <f>TEXT(SalesData[[#This Row],[Order Date]], "mmmm")</f>
        <v>May</v>
      </c>
      <c r="O9900" s="7">
        <f>IF(SalesData[Sales]=0,0,SalesData[Profit]/SalesData[Sales])</f>
        <v>0.24727847886563237</v>
      </c>
      <c r="P9900" s="8">
        <f t="shared" si="154"/>
        <v>1.4669864271864478E-4</v>
      </c>
      <c r="Q9900" t="str">
        <f>IF(SalesData[[#This Row],[Discount]]&gt;0, "Yes", "No")</f>
        <v>Yes</v>
      </c>
      <c r="R9900" t="str">
        <f>TEXT(SalesData[[#This Row],[Order Date]],"mmm-yyyy")</f>
        <v>May-2025</v>
      </c>
      <c r="S9900">
        <f>YEAR(SalesData[[#This Row],[Order Date]])*100 + MONTH(SalesData[[#This Row],[Order Date]])</f>
        <v>202505</v>
      </c>
    </row>
    <row r="9901" spans="1:19" x14ac:dyDescent="0.3">
      <c r="A9901" t="s">
        <v>5880</v>
      </c>
      <c r="B9901" s="3">
        <v>45787</v>
      </c>
      <c r="C9901" t="s">
        <v>4831</v>
      </c>
      <c r="D9901" t="s">
        <v>18</v>
      </c>
      <c r="E9901" t="s">
        <v>19</v>
      </c>
      <c r="F9901" t="s">
        <v>44</v>
      </c>
      <c r="G9901">
        <v>3</v>
      </c>
      <c r="H9901" s="5">
        <v>203.22</v>
      </c>
      <c r="I9901" s="5">
        <v>0.18</v>
      </c>
      <c r="J9901" s="5">
        <v>499.9212</v>
      </c>
      <c r="K9901" s="5">
        <v>78.401334688210724</v>
      </c>
      <c r="L9901">
        <f>YEAR(SalesData[Order Date])</f>
        <v>2025</v>
      </c>
      <c r="M9901">
        <f>MONTH(SalesData[Order Date])</f>
        <v>5</v>
      </c>
      <c r="N9901" t="str">
        <f>TEXT(SalesData[[#This Row],[Order Date]], "mmmm")</f>
        <v>May</v>
      </c>
      <c r="O9901" s="7">
        <f>IF(SalesData[Sales]=0,0,SalesData[Profit]/SalesData[Sales])</f>
        <v>0.15682738537235613</v>
      </c>
      <c r="P9901" s="8">
        <f t="shared" si="154"/>
        <v>2.9524653085326248E-4</v>
      </c>
      <c r="Q9901" t="str">
        <f>IF(SalesData[[#This Row],[Discount]]&gt;0, "Yes", "No")</f>
        <v>Yes</v>
      </c>
      <c r="R9901" t="str">
        <f>TEXT(SalesData[[#This Row],[Order Date]],"mmm-yyyy")</f>
        <v>May-2025</v>
      </c>
      <c r="S9901">
        <f>YEAR(SalesData[[#This Row],[Order Date]])*100 + MONTH(SalesData[[#This Row],[Order Date]])</f>
        <v>202505</v>
      </c>
    </row>
    <row r="9902" spans="1:19" x14ac:dyDescent="0.3">
      <c r="A9902" t="s">
        <v>5922</v>
      </c>
      <c r="B9902" s="3">
        <v>45781</v>
      </c>
      <c r="C9902" t="s">
        <v>5923</v>
      </c>
      <c r="D9902" t="s">
        <v>18</v>
      </c>
      <c r="E9902" t="s">
        <v>26</v>
      </c>
      <c r="F9902" t="s">
        <v>62</v>
      </c>
      <c r="G9902">
        <v>1</v>
      </c>
      <c r="H9902" s="5">
        <v>14.13</v>
      </c>
      <c r="I9902" s="5">
        <v>0.2</v>
      </c>
      <c r="J9902" s="5">
        <v>11.304</v>
      </c>
      <c r="K9902" s="5">
        <v>2.3698194994116029</v>
      </c>
      <c r="L9902">
        <f>YEAR(SalesData[Order Date])</f>
        <v>2025</v>
      </c>
      <c r="M9902">
        <f>MONTH(SalesData[Order Date])</f>
        <v>5</v>
      </c>
      <c r="N9902" t="str">
        <f>TEXT(SalesData[[#This Row],[Order Date]], "mmmm")</f>
        <v>May</v>
      </c>
      <c r="O9902" s="7">
        <f>IF(SalesData[Sales]=0,0,SalesData[Profit]/SalesData[Sales])</f>
        <v>0.20964432938885375</v>
      </c>
      <c r="P9902" s="8">
        <f t="shared" si="154"/>
        <v>1.4154281670205236E-2</v>
      </c>
      <c r="Q9902" t="str">
        <f>IF(SalesData[[#This Row],[Discount]]&gt;0, "Yes", "No")</f>
        <v>Yes</v>
      </c>
      <c r="R9902" t="str">
        <f>TEXT(SalesData[[#This Row],[Order Date]],"mmm-yyyy")</f>
        <v>May-2025</v>
      </c>
      <c r="S9902">
        <f>YEAR(SalesData[[#This Row],[Order Date]])*100 + MONTH(SalesData[[#This Row],[Order Date]])</f>
        <v>202505</v>
      </c>
    </row>
    <row r="9903" spans="1:19" x14ac:dyDescent="0.3">
      <c r="A9903" t="s">
        <v>6082</v>
      </c>
      <c r="B9903" s="3">
        <v>45778</v>
      </c>
      <c r="C9903" t="s">
        <v>6083</v>
      </c>
      <c r="D9903" t="s">
        <v>30</v>
      </c>
      <c r="E9903" t="s">
        <v>26</v>
      </c>
      <c r="F9903" t="s">
        <v>20</v>
      </c>
      <c r="G9903">
        <v>6</v>
      </c>
      <c r="H9903" s="5">
        <v>199.54</v>
      </c>
      <c r="I9903" s="5">
        <v>0.28999999999999998</v>
      </c>
      <c r="J9903" s="5">
        <v>850.04039999999998</v>
      </c>
      <c r="K9903" s="5">
        <v>147.7370692218789</v>
      </c>
      <c r="L9903">
        <f>YEAR(SalesData[Order Date])</f>
        <v>2025</v>
      </c>
      <c r="M9903">
        <f>MONTH(SalesData[Order Date])</f>
        <v>5</v>
      </c>
      <c r="N9903" t="str">
        <f>TEXT(SalesData[[#This Row],[Order Date]], "mmmm")</f>
        <v>May</v>
      </c>
      <c r="O9903" s="7">
        <f>IF(SalesData[Sales]=0,0,SalesData[Profit]/SalesData[Sales])</f>
        <v>0.17380005611719032</v>
      </c>
      <c r="P9903" s="8">
        <f t="shared" si="154"/>
        <v>2.422237813638034E-4</v>
      </c>
      <c r="Q9903" t="str">
        <f>IF(SalesData[[#This Row],[Discount]]&gt;0, "Yes", "No")</f>
        <v>Yes</v>
      </c>
      <c r="R9903" t="str">
        <f>TEXT(SalesData[[#This Row],[Order Date]],"mmm-yyyy")</f>
        <v>May-2025</v>
      </c>
      <c r="S9903">
        <f>YEAR(SalesData[[#This Row],[Order Date]])*100 + MONTH(SalesData[[#This Row],[Order Date]])</f>
        <v>202505</v>
      </c>
    </row>
    <row r="9904" spans="1:19" x14ac:dyDescent="0.3">
      <c r="A9904" t="s">
        <v>6318</v>
      </c>
      <c r="B9904" s="3">
        <v>45782</v>
      </c>
      <c r="C9904" t="s">
        <v>6319</v>
      </c>
      <c r="D9904" t="s">
        <v>23</v>
      </c>
      <c r="E9904" t="s">
        <v>19</v>
      </c>
      <c r="F9904" t="s">
        <v>62</v>
      </c>
      <c r="G9904">
        <v>1</v>
      </c>
      <c r="H9904" s="5">
        <v>939.75</v>
      </c>
      <c r="I9904" s="5">
        <v>0.28000000000000003</v>
      </c>
      <c r="J9904" s="5">
        <v>676.62</v>
      </c>
      <c r="K9904" s="5">
        <v>134.48185925030589</v>
      </c>
      <c r="L9904">
        <f>YEAR(SalesData[Order Date])</f>
        <v>2025</v>
      </c>
      <c r="M9904">
        <f>MONTH(SalesData[Order Date])</f>
        <v>5</v>
      </c>
      <c r="N9904" t="str">
        <f>TEXT(SalesData[[#This Row],[Order Date]], "mmmm")</f>
        <v>May</v>
      </c>
      <c r="O9904" s="7">
        <f>IF(SalesData[Sales]=0,0,SalesData[Profit]/SalesData[Sales])</f>
        <v>0.19875537118368639</v>
      </c>
      <c r="P9904" s="8">
        <f t="shared" si="154"/>
        <v>2.9795158286778401E-4</v>
      </c>
      <c r="Q9904" t="str">
        <f>IF(SalesData[[#This Row],[Discount]]&gt;0, "Yes", "No")</f>
        <v>Yes</v>
      </c>
      <c r="R9904" t="str">
        <f>TEXT(SalesData[[#This Row],[Order Date]],"mmm-yyyy")</f>
        <v>May-2025</v>
      </c>
      <c r="S9904">
        <f>YEAR(SalesData[[#This Row],[Order Date]])*100 + MONTH(SalesData[[#This Row],[Order Date]])</f>
        <v>202505</v>
      </c>
    </row>
    <row r="9905" spans="1:19" x14ac:dyDescent="0.3">
      <c r="A9905" t="s">
        <v>6382</v>
      </c>
      <c r="B9905" s="3">
        <v>45780</v>
      </c>
      <c r="C9905" t="s">
        <v>6383</v>
      </c>
      <c r="D9905" t="s">
        <v>18</v>
      </c>
      <c r="E9905" t="s">
        <v>19</v>
      </c>
      <c r="F9905" t="s">
        <v>91</v>
      </c>
      <c r="G9905">
        <v>8</v>
      </c>
      <c r="H9905" s="5">
        <v>452.13</v>
      </c>
      <c r="I9905" s="5">
        <v>7.0000000000000007E-2</v>
      </c>
      <c r="J9905" s="5">
        <v>3363.8472000000002</v>
      </c>
      <c r="K9905" s="5">
        <v>722.33111697825564</v>
      </c>
      <c r="L9905">
        <f>YEAR(SalesData[Order Date])</f>
        <v>2025</v>
      </c>
      <c r="M9905">
        <f>MONTH(SalesData[Order Date])</f>
        <v>5</v>
      </c>
      <c r="N9905" t="str">
        <f>TEXT(SalesData[[#This Row],[Order Date]], "mmmm")</f>
        <v>May</v>
      </c>
      <c r="O9905" s="7">
        <f>IF(SalesData[Sales]=0,0,SalesData[Profit]/SalesData[Sales])</f>
        <v>0.21473362909535712</v>
      </c>
      <c r="P9905" s="8">
        <f t="shared" si="154"/>
        <v>1.9352840997058371E-5</v>
      </c>
      <c r="Q9905" t="str">
        <f>IF(SalesData[[#This Row],[Discount]]&gt;0, "Yes", "No")</f>
        <v>Yes</v>
      </c>
      <c r="R9905" t="str">
        <f>TEXT(SalesData[[#This Row],[Order Date]],"mmm-yyyy")</f>
        <v>May-2025</v>
      </c>
      <c r="S9905">
        <f>YEAR(SalesData[[#This Row],[Order Date]])*100 + MONTH(SalesData[[#This Row],[Order Date]])</f>
        <v>202505</v>
      </c>
    </row>
    <row r="9906" spans="1:19" x14ac:dyDescent="0.3">
      <c r="A9906" t="s">
        <v>6695</v>
      </c>
      <c r="B9906" s="3">
        <v>45781</v>
      </c>
      <c r="C9906" t="s">
        <v>6696</v>
      </c>
      <c r="D9906" t="s">
        <v>23</v>
      </c>
      <c r="E9906" t="s">
        <v>26</v>
      </c>
      <c r="F9906" t="s">
        <v>31</v>
      </c>
      <c r="G9906">
        <v>4</v>
      </c>
      <c r="H9906" s="5">
        <v>46.54</v>
      </c>
      <c r="I9906" s="5">
        <v>0.11</v>
      </c>
      <c r="J9906" s="5">
        <v>165.6824</v>
      </c>
      <c r="K9906" s="5">
        <v>42.06789732664258</v>
      </c>
      <c r="L9906">
        <f>YEAR(SalesData[Order Date])</f>
        <v>2025</v>
      </c>
      <c r="M9906">
        <f>MONTH(SalesData[Order Date])</f>
        <v>5</v>
      </c>
      <c r="N9906" t="str">
        <f>TEXT(SalesData[[#This Row],[Order Date]], "mmmm")</f>
        <v>May</v>
      </c>
      <c r="O9906" s="7">
        <f>IF(SalesData[Sales]=0,0,SalesData[Profit]/SalesData[Sales])</f>
        <v>0.25390685629036386</v>
      </c>
      <c r="P9906" s="8">
        <f t="shared" si="154"/>
        <v>5.9088955737000436E-4</v>
      </c>
      <c r="Q9906" t="str">
        <f>IF(SalesData[[#This Row],[Discount]]&gt;0, "Yes", "No")</f>
        <v>Yes</v>
      </c>
      <c r="R9906" t="str">
        <f>TEXT(SalesData[[#This Row],[Order Date]],"mmm-yyyy")</f>
        <v>May-2025</v>
      </c>
      <c r="S9906">
        <f>YEAR(SalesData[[#This Row],[Order Date]])*100 + MONTH(SalesData[[#This Row],[Order Date]])</f>
        <v>202505</v>
      </c>
    </row>
    <row r="9907" spans="1:19" x14ac:dyDescent="0.3">
      <c r="A9907" t="s">
        <v>6767</v>
      </c>
      <c r="B9907" s="3">
        <v>45788</v>
      </c>
      <c r="C9907" t="s">
        <v>6768</v>
      </c>
      <c r="D9907" t="s">
        <v>30</v>
      </c>
      <c r="E9907" t="s">
        <v>26</v>
      </c>
      <c r="F9907" t="s">
        <v>20</v>
      </c>
      <c r="G9907">
        <v>2</v>
      </c>
      <c r="H9907" s="5">
        <v>655</v>
      </c>
      <c r="I9907" s="5">
        <v>0.03</v>
      </c>
      <c r="J9907" s="5">
        <v>1270.7</v>
      </c>
      <c r="K9907" s="5">
        <v>256.59788697879861</v>
      </c>
      <c r="L9907">
        <f>YEAR(SalesData[Order Date])</f>
        <v>2025</v>
      </c>
      <c r="M9907">
        <f>MONTH(SalesData[Order Date])</f>
        <v>5</v>
      </c>
      <c r="N9907" t="str">
        <f>TEXT(SalesData[[#This Row],[Order Date]], "mmmm")</f>
        <v>May</v>
      </c>
      <c r="O9907" s="7">
        <f>IF(SalesData[Sales]=0,0,SalesData[Profit]/SalesData[Sales])</f>
        <v>0.20193427794034674</v>
      </c>
      <c r="P9907" s="8">
        <f t="shared" si="154"/>
        <v>2.2900763358778624E-5</v>
      </c>
      <c r="Q9907" t="str">
        <f>IF(SalesData[[#This Row],[Discount]]&gt;0, "Yes", "No")</f>
        <v>Yes</v>
      </c>
      <c r="R9907" t="str">
        <f>TEXT(SalesData[[#This Row],[Order Date]],"mmm-yyyy")</f>
        <v>May-2025</v>
      </c>
      <c r="S9907">
        <f>YEAR(SalesData[[#This Row],[Order Date]])*100 + MONTH(SalesData[[#This Row],[Order Date]])</f>
        <v>202505</v>
      </c>
    </row>
    <row r="9908" spans="1:19" x14ac:dyDescent="0.3">
      <c r="A9908" t="s">
        <v>6995</v>
      </c>
      <c r="B9908" s="3">
        <v>45778</v>
      </c>
      <c r="C9908" t="s">
        <v>6996</v>
      </c>
      <c r="D9908" t="s">
        <v>13</v>
      </c>
      <c r="E9908" t="s">
        <v>14</v>
      </c>
      <c r="F9908" t="s">
        <v>31</v>
      </c>
      <c r="G9908">
        <v>8</v>
      </c>
      <c r="H9908" s="5">
        <v>416.09</v>
      </c>
      <c r="I9908" s="5">
        <v>0.04</v>
      </c>
      <c r="J9908" s="5">
        <v>3195.5711999999999</v>
      </c>
      <c r="K9908" s="5">
        <v>432.25611982629363</v>
      </c>
      <c r="L9908">
        <f>YEAR(SalesData[Order Date])</f>
        <v>2025</v>
      </c>
      <c r="M9908">
        <f>MONTH(SalesData[Order Date])</f>
        <v>5</v>
      </c>
      <c r="N9908" t="str">
        <f>TEXT(SalesData[[#This Row],[Order Date]], "mmmm")</f>
        <v>May</v>
      </c>
      <c r="O9908" s="7">
        <f>IF(SalesData[Sales]=0,0,SalesData[Profit]/SalesData[Sales])</f>
        <v>0.13526724731600212</v>
      </c>
      <c r="P9908" s="8">
        <f t="shared" si="154"/>
        <v>1.2016631017327983E-5</v>
      </c>
      <c r="Q9908" t="str">
        <f>IF(SalesData[[#This Row],[Discount]]&gt;0, "Yes", "No")</f>
        <v>Yes</v>
      </c>
      <c r="R9908" t="str">
        <f>TEXT(SalesData[[#This Row],[Order Date]],"mmm-yyyy")</f>
        <v>May-2025</v>
      </c>
      <c r="S9908">
        <f>YEAR(SalesData[[#This Row],[Order Date]])*100 + MONTH(SalesData[[#This Row],[Order Date]])</f>
        <v>202505</v>
      </c>
    </row>
    <row r="9909" spans="1:19" x14ac:dyDescent="0.3">
      <c r="A9909" t="s">
        <v>7017</v>
      </c>
      <c r="B9909" s="3">
        <v>45782</v>
      </c>
      <c r="C9909" t="s">
        <v>7018</v>
      </c>
      <c r="D9909" t="s">
        <v>13</v>
      </c>
      <c r="E9909" t="s">
        <v>26</v>
      </c>
      <c r="F9909" t="s">
        <v>27</v>
      </c>
      <c r="G9909">
        <v>5</v>
      </c>
      <c r="H9909" s="5">
        <v>695.8</v>
      </c>
      <c r="I9909" s="5">
        <v>0.24</v>
      </c>
      <c r="J9909" s="5">
        <v>2644.04</v>
      </c>
      <c r="K9909" s="5">
        <v>564.94671337751572</v>
      </c>
      <c r="L9909">
        <f>YEAR(SalesData[Order Date])</f>
        <v>2025</v>
      </c>
      <c r="M9909">
        <f>MONTH(SalesData[Order Date])</f>
        <v>5</v>
      </c>
      <c r="N9909" t="str">
        <f>TEXT(SalesData[[#This Row],[Order Date]], "mmmm")</f>
        <v>May</v>
      </c>
      <c r="O9909" s="7">
        <f>IF(SalesData[Sales]=0,0,SalesData[Profit]/SalesData[Sales])</f>
        <v>0.21366799041524173</v>
      </c>
      <c r="P9909" s="8">
        <f t="shared" si="154"/>
        <v>6.8985340615119285E-5</v>
      </c>
      <c r="Q9909" t="str">
        <f>IF(SalesData[[#This Row],[Discount]]&gt;0, "Yes", "No")</f>
        <v>Yes</v>
      </c>
      <c r="R9909" t="str">
        <f>TEXT(SalesData[[#This Row],[Order Date]],"mmm-yyyy")</f>
        <v>May-2025</v>
      </c>
      <c r="S9909">
        <f>YEAR(SalesData[[#This Row],[Order Date]])*100 + MONTH(SalesData[[#This Row],[Order Date]])</f>
        <v>202505</v>
      </c>
    </row>
    <row r="9910" spans="1:19" x14ac:dyDescent="0.3">
      <c r="A9910" t="s">
        <v>7327</v>
      </c>
      <c r="B9910" s="3">
        <v>45780</v>
      </c>
      <c r="C9910" t="s">
        <v>7328</v>
      </c>
      <c r="D9910" t="s">
        <v>30</v>
      </c>
      <c r="E9910" t="s">
        <v>14</v>
      </c>
      <c r="F9910" t="s">
        <v>20</v>
      </c>
      <c r="G9910">
        <v>8</v>
      </c>
      <c r="H9910" s="5">
        <v>283.52999999999997</v>
      </c>
      <c r="I9910" s="5">
        <v>0.28000000000000003</v>
      </c>
      <c r="J9910" s="5">
        <v>1633.1328000000001</v>
      </c>
      <c r="K9910" s="5">
        <v>217.30940168308479</v>
      </c>
      <c r="L9910">
        <f>YEAR(SalesData[Order Date])</f>
        <v>2025</v>
      </c>
      <c r="M9910">
        <f>MONTH(SalesData[Order Date])</f>
        <v>5</v>
      </c>
      <c r="N9910" t="str">
        <f>TEXT(SalesData[[#This Row],[Order Date]], "mmmm")</f>
        <v>May</v>
      </c>
      <c r="O9910" s="7">
        <f>IF(SalesData[Sales]=0,0,SalesData[Profit]/SalesData[Sales])</f>
        <v>0.13306290932561318</v>
      </c>
      <c r="P9910" s="8">
        <f t="shared" si="154"/>
        <v>1.2344372729517161E-4</v>
      </c>
      <c r="Q9910" t="str">
        <f>IF(SalesData[[#This Row],[Discount]]&gt;0, "Yes", "No")</f>
        <v>Yes</v>
      </c>
      <c r="R9910" t="str">
        <f>TEXT(SalesData[[#This Row],[Order Date]],"mmm-yyyy")</f>
        <v>May-2025</v>
      </c>
      <c r="S9910">
        <f>YEAR(SalesData[[#This Row],[Order Date]])*100 + MONTH(SalesData[[#This Row],[Order Date]])</f>
        <v>202505</v>
      </c>
    </row>
    <row r="9911" spans="1:19" x14ac:dyDescent="0.3">
      <c r="A9911" t="s">
        <v>7483</v>
      </c>
      <c r="B9911" s="3">
        <v>45780</v>
      </c>
      <c r="C9911" t="s">
        <v>7484</v>
      </c>
      <c r="D9911" t="s">
        <v>23</v>
      </c>
      <c r="E9911" t="s">
        <v>14</v>
      </c>
      <c r="F9911" t="s">
        <v>31</v>
      </c>
      <c r="G9911">
        <v>4</v>
      </c>
      <c r="H9911" s="5">
        <v>907.66</v>
      </c>
      <c r="I9911" s="5">
        <v>0.08</v>
      </c>
      <c r="J9911" s="5">
        <v>3340.1887999999999</v>
      </c>
      <c r="K9911" s="5">
        <v>839.05491580565774</v>
      </c>
      <c r="L9911">
        <f>YEAR(SalesData[Order Date])</f>
        <v>2025</v>
      </c>
      <c r="M9911">
        <f>MONTH(SalesData[Order Date])</f>
        <v>5</v>
      </c>
      <c r="N9911" t="str">
        <f>TEXT(SalesData[[#This Row],[Order Date]], "mmmm")</f>
        <v>May</v>
      </c>
      <c r="O9911" s="7">
        <f>IF(SalesData[Sales]=0,0,SalesData[Profit]/SalesData[Sales])</f>
        <v>0.25119984708818188</v>
      </c>
      <c r="P9911" s="8">
        <f t="shared" si="154"/>
        <v>2.2034682590397287E-5</v>
      </c>
      <c r="Q9911" t="str">
        <f>IF(SalesData[[#This Row],[Discount]]&gt;0, "Yes", "No")</f>
        <v>Yes</v>
      </c>
      <c r="R9911" t="str">
        <f>TEXT(SalesData[[#This Row],[Order Date]],"mmm-yyyy")</f>
        <v>May-2025</v>
      </c>
      <c r="S9911">
        <f>YEAR(SalesData[[#This Row],[Order Date]])*100 + MONTH(SalesData[[#This Row],[Order Date]])</f>
        <v>202505</v>
      </c>
    </row>
    <row r="9912" spans="1:19" x14ac:dyDescent="0.3">
      <c r="A9912" t="s">
        <v>7587</v>
      </c>
      <c r="B9912" s="3">
        <v>45779</v>
      </c>
      <c r="C9912" t="s">
        <v>7588</v>
      </c>
      <c r="D9912" t="s">
        <v>13</v>
      </c>
      <c r="E9912" t="s">
        <v>19</v>
      </c>
      <c r="F9912" t="s">
        <v>20</v>
      </c>
      <c r="G9912">
        <v>2</v>
      </c>
      <c r="H9912" s="5">
        <v>635.44000000000005</v>
      </c>
      <c r="I9912" s="5">
        <v>0</v>
      </c>
      <c r="J9912" s="5">
        <v>1270.8800000000001</v>
      </c>
      <c r="K9912" s="5">
        <v>310.94885344404219</v>
      </c>
      <c r="L9912">
        <f>YEAR(SalesData[Order Date])</f>
        <v>2025</v>
      </c>
      <c r="M9912">
        <f>MONTH(SalesData[Order Date])</f>
        <v>5</v>
      </c>
      <c r="N9912" t="str">
        <f>TEXT(SalesData[[#This Row],[Order Date]], "mmmm")</f>
        <v>May</v>
      </c>
      <c r="O9912" s="7">
        <f>IF(SalesData[Sales]=0,0,SalesData[Profit]/SalesData[Sales])</f>
        <v>0.24467208032547696</v>
      </c>
      <c r="P9912" s="8">
        <f t="shared" si="154"/>
        <v>0</v>
      </c>
      <c r="Q9912" t="str">
        <f>IF(SalesData[[#This Row],[Discount]]&gt;0, "Yes", "No")</f>
        <v>No</v>
      </c>
      <c r="R9912" t="str">
        <f>TEXT(SalesData[[#This Row],[Order Date]],"mmm-yyyy")</f>
        <v>May-2025</v>
      </c>
      <c r="S9912">
        <f>YEAR(SalesData[[#This Row],[Order Date]])*100 + MONTH(SalesData[[#This Row],[Order Date]])</f>
        <v>202505</v>
      </c>
    </row>
    <row r="9913" spans="1:19" x14ac:dyDescent="0.3">
      <c r="A9913" t="s">
        <v>7618</v>
      </c>
      <c r="B9913" s="3">
        <v>45782</v>
      </c>
      <c r="C9913" t="s">
        <v>7619</v>
      </c>
      <c r="D9913" t="s">
        <v>30</v>
      </c>
      <c r="E9913" t="s">
        <v>19</v>
      </c>
      <c r="F9913" t="s">
        <v>34</v>
      </c>
      <c r="G9913">
        <v>7</v>
      </c>
      <c r="H9913" s="5">
        <v>311.64</v>
      </c>
      <c r="I9913" s="5">
        <v>0.01</v>
      </c>
      <c r="J9913" s="5">
        <v>2159.6651999999999</v>
      </c>
      <c r="K9913" s="5">
        <v>536.95951115083312</v>
      </c>
      <c r="L9913">
        <f>YEAR(SalesData[Order Date])</f>
        <v>2025</v>
      </c>
      <c r="M9913">
        <f>MONTH(SalesData[Order Date])</f>
        <v>5</v>
      </c>
      <c r="N9913" t="str">
        <f>TEXT(SalesData[[#This Row],[Order Date]], "mmmm")</f>
        <v>May</v>
      </c>
      <c r="O9913" s="7">
        <f>IF(SalesData[Sales]=0,0,SalesData[Profit]/SalesData[Sales])</f>
        <v>0.24863090406366373</v>
      </c>
      <c r="P9913" s="8">
        <f t="shared" si="154"/>
        <v>4.5840438601316534E-6</v>
      </c>
      <c r="Q9913" t="str">
        <f>IF(SalesData[[#This Row],[Discount]]&gt;0, "Yes", "No")</f>
        <v>Yes</v>
      </c>
      <c r="R9913" t="str">
        <f>TEXT(SalesData[[#This Row],[Order Date]],"mmm-yyyy")</f>
        <v>May-2025</v>
      </c>
      <c r="S9913">
        <f>YEAR(SalesData[[#This Row],[Order Date]])*100 + MONTH(SalesData[[#This Row],[Order Date]])</f>
        <v>202505</v>
      </c>
    </row>
    <row r="9914" spans="1:19" x14ac:dyDescent="0.3">
      <c r="A9914" t="s">
        <v>7713</v>
      </c>
      <c r="B9914" s="3">
        <v>45783</v>
      </c>
      <c r="C9914" t="s">
        <v>7714</v>
      </c>
      <c r="D9914" t="s">
        <v>30</v>
      </c>
      <c r="E9914" t="s">
        <v>26</v>
      </c>
      <c r="F9914" t="s">
        <v>62</v>
      </c>
      <c r="G9914">
        <v>6</v>
      </c>
      <c r="H9914" s="5">
        <v>558.91999999999996</v>
      </c>
      <c r="I9914" s="5">
        <v>0.28999999999999998</v>
      </c>
      <c r="J9914" s="5">
        <v>2380.9992000000002</v>
      </c>
      <c r="K9914" s="5">
        <v>664.08096326028897</v>
      </c>
      <c r="L9914">
        <f>YEAR(SalesData[Order Date])</f>
        <v>2025</v>
      </c>
      <c r="M9914">
        <f>MONTH(SalesData[Order Date])</f>
        <v>5</v>
      </c>
      <c r="N9914" t="str">
        <f>TEXT(SalesData[[#This Row],[Order Date]], "mmmm")</f>
        <v>May</v>
      </c>
      <c r="O9914" s="7">
        <f>IF(SalesData[Sales]=0,0,SalesData[Profit]/SalesData[Sales])</f>
        <v>0.27890852011218187</v>
      </c>
      <c r="P9914" s="8">
        <f t="shared" si="154"/>
        <v>8.6476299530046047E-5</v>
      </c>
      <c r="Q9914" t="str">
        <f>IF(SalesData[[#This Row],[Discount]]&gt;0, "Yes", "No")</f>
        <v>Yes</v>
      </c>
      <c r="R9914" t="str">
        <f>TEXT(SalesData[[#This Row],[Order Date]],"mmm-yyyy")</f>
        <v>May-2025</v>
      </c>
      <c r="S9914">
        <f>YEAR(SalesData[[#This Row],[Order Date]])*100 + MONTH(SalesData[[#This Row],[Order Date]])</f>
        <v>202505</v>
      </c>
    </row>
    <row r="9915" spans="1:19" x14ac:dyDescent="0.3">
      <c r="A9915" t="s">
        <v>7832</v>
      </c>
      <c r="B9915" s="3">
        <v>45780</v>
      </c>
      <c r="C9915" t="s">
        <v>7833</v>
      </c>
      <c r="D9915" t="s">
        <v>18</v>
      </c>
      <c r="E9915" t="s">
        <v>26</v>
      </c>
      <c r="F9915" t="s">
        <v>31</v>
      </c>
      <c r="G9915">
        <v>8</v>
      </c>
      <c r="H9915" s="5">
        <v>202.41</v>
      </c>
      <c r="I9915" s="5">
        <v>0.26</v>
      </c>
      <c r="J9915" s="5">
        <v>1198.2672</v>
      </c>
      <c r="K9915" s="5">
        <v>108.8982673342191</v>
      </c>
      <c r="L9915">
        <f>YEAR(SalesData[Order Date])</f>
        <v>2025</v>
      </c>
      <c r="M9915">
        <f>MONTH(SalesData[Order Date])</f>
        <v>5</v>
      </c>
      <c r="N9915" t="str">
        <f>TEXT(SalesData[[#This Row],[Order Date]], "mmmm")</f>
        <v>May</v>
      </c>
      <c r="O9915" s="7">
        <f>IF(SalesData[Sales]=0,0,SalesData[Profit]/SalesData[Sales])</f>
        <v>9.0879786523589315E-2</v>
      </c>
      <c r="P9915" s="8">
        <f t="shared" si="154"/>
        <v>1.6056518946692359E-4</v>
      </c>
      <c r="Q9915" t="str">
        <f>IF(SalesData[[#This Row],[Discount]]&gt;0, "Yes", "No")</f>
        <v>Yes</v>
      </c>
      <c r="R9915" t="str">
        <f>TEXT(SalesData[[#This Row],[Order Date]],"mmm-yyyy")</f>
        <v>May-2025</v>
      </c>
      <c r="S9915">
        <f>YEAR(SalesData[[#This Row],[Order Date]])*100 + MONTH(SalesData[[#This Row],[Order Date]])</f>
        <v>202505</v>
      </c>
    </row>
    <row r="9916" spans="1:19" x14ac:dyDescent="0.3">
      <c r="A9916" t="s">
        <v>7922</v>
      </c>
      <c r="B9916" s="3">
        <v>45778</v>
      </c>
      <c r="C9916" t="s">
        <v>7923</v>
      </c>
      <c r="D9916" t="s">
        <v>18</v>
      </c>
      <c r="E9916" t="s">
        <v>26</v>
      </c>
      <c r="F9916" t="s">
        <v>91</v>
      </c>
      <c r="G9916">
        <v>9</v>
      </c>
      <c r="H9916" s="5">
        <v>810.64</v>
      </c>
      <c r="I9916" s="5">
        <v>0.03</v>
      </c>
      <c r="J9916" s="5">
        <v>7076.8872000000001</v>
      </c>
      <c r="K9916" s="5">
        <v>935.11034479308557</v>
      </c>
      <c r="L9916">
        <f>YEAR(SalesData[Order Date])</f>
        <v>2025</v>
      </c>
      <c r="M9916">
        <f>MONTH(SalesData[Order Date])</f>
        <v>5</v>
      </c>
      <c r="N9916" t="str">
        <f>TEXT(SalesData[[#This Row],[Order Date]], "mmmm")</f>
        <v>May</v>
      </c>
      <c r="O9916" s="7">
        <f>IF(SalesData[Sales]=0,0,SalesData[Profit]/SalesData[Sales])</f>
        <v>0.13213582728760825</v>
      </c>
      <c r="P9916" s="8">
        <f t="shared" si="154"/>
        <v>4.1119773676765679E-6</v>
      </c>
      <c r="Q9916" t="str">
        <f>IF(SalesData[[#This Row],[Discount]]&gt;0, "Yes", "No")</f>
        <v>Yes</v>
      </c>
      <c r="R9916" t="str">
        <f>TEXT(SalesData[[#This Row],[Order Date]],"mmm-yyyy")</f>
        <v>May-2025</v>
      </c>
      <c r="S9916">
        <f>YEAR(SalesData[[#This Row],[Order Date]])*100 + MONTH(SalesData[[#This Row],[Order Date]])</f>
        <v>202505</v>
      </c>
    </row>
    <row r="9917" spans="1:19" x14ac:dyDescent="0.3">
      <c r="A9917" t="s">
        <v>7926</v>
      </c>
      <c r="B9917" s="3">
        <v>45780</v>
      </c>
      <c r="C9917" t="s">
        <v>7927</v>
      </c>
      <c r="D9917" t="s">
        <v>13</v>
      </c>
      <c r="E9917" t="s">
        <v>14</v>
      </c>
      <c r="F9917" t="s">
        <v>91</v>
      </c>
      <c r="G9917">
        <v>6</v>
      </c>
      <c r="H9917" s="5">
        <v>954.43</v>
      </c>
      <c r="I9917" s="5">
        <v>0.14000000000000001</v>
      </c>
      <c r="J9917" s="5">
        <v>4924.8588</v>
      </c>
      <c r="K9917" s="5">
        <v>1040.4284541331051</v>
      </c>
      <c r="L9917">
        <f>YEAR(SalesData[Order Date])</f>
        <v>2025</v>
      </c>
      <c r="M9917">
        <f>MONTH(SalesData[Order Date])</f>
        <v>5</v>
      </c>
      <c r="N9917" t="str">
        <f>TEXT(SalesData[[#This Row],[Order Date]], "mmmm")</f>
        <v>May</v>
      </c>
      <c r="O9917" s="7">
        <f>IF(SalesData[Sales]=0,0,SalesData[Profit]/SalesData[Sales])</f>
        <v>0.21126056530455353</v>
      </c>
      <c r="P9917" s="8">
        <f t="shared" si="154"/>
        <v>2.4447401415853792E-5</v>
      </c>
      <c r="Q9917" t="str">
        <f>IF(SalesData[[#This Row],[Discount]]&gt;0, "Yes", "No")</f>
        <v>Yes</v>
      </c>
      <c r="R9917" t="str">
        <f>TEXT(SalesData[[#This Row],[Order Date]],"mmm-yyyy")</f>
        <v>May-2025</v>
      </c>
      <c r="S9917">
        <f>YEAR(SalesData[[#This Row],[Order Date]])*100 + MONTH(SalesData[[#This Row],[Order Date]])</f>
        <v>202505</v>
      </c>
    </row>
    <row r="9918" spans="1:19" x14ac:dyDescent="0.3">
      <c r="A9918" t="s">
        <v>8268</v>
      </c>
      <c r="B9918" s="3">
        <v>45781</v>
      </c>
      <c r="C9918" t="s">
        <v>8269</v>
      </c>
      <c r="D9918" t="s">
        <v>23</v>
      </c>
      <c r="E9918" t="s">
        <v>26</v>
      </c>
      <c r="F9918" t="s">
        <v>34</v>
      </c>
      <c r="G9918">
        <v>3</v>
      </c>
      <c r="H9918" s="5">
        <v>433.42</v>
      </c>
      <c r="I9918" s="5">
        <v>0.2</v>
      </c>
      <c r="J9918" s="5">
        <v>1040.2080000000001</v>
      </c>
      <c r="K9918" s="5">
        <v>229.94055379010661</v>
      </c>
      <c r="L9918">
        <f>YEAR(SalesData[Order Date])</f>
        <v>2025</v>
      </c>
      <c r="M9918">
        <f>MONTH(SalesData[Order Date])</f>
        <v>5</v>
      </c>
      <c r="N9918" t="str">
        <f>TEXT(SalesData[[#This Row],[Order Date]], "mmmm")</f>
        <v>May</v>
      </c>
      <c r="O9918" s="7">
        <f>IF(SalesData[Sales]=0,0,SalesData[Profit]/SalesData[Sales])</f>
        <v>0.22105247584147267</v>
      </c>
      <c r="P9918" s="8">
        <f t="shared" si="154"/>
        <v>1.5381539076800025E-4</v>
      </c>
      <c r="Q9918" t="str">
        <f>IF(SalesData[[#This Row],[Discount]]&gt;0, "Yes", "No")</f>
        <v>Yes</v>
      </c>
      <c r="R9918" t="str">
        <f>TEXT(SalesData[[#This Row],[Order Date]],"mmm-yyyy")</f>
        <v>May-2025</v>
      </c>
      <c r="S9918">
        <f>YEAR(SalesData[[#This Row],[Order Date]])*100 + MONTH(SalesData[[#This Row],[Order Date]])</f>
        <v>202505</v>
      </c>
    </row>
    <row r="9919" spans="1:19" x14ac:dyDescent="0.3">
      <c r="A9919" t="s">
        <v>8309</v>
      </c>
      <c r="B9919" s="3">
        <v>45781</v>
      </c>
      <c r="C9919" t="s">
        <v>8310</v>
      </c>
      <c r="D9919" t="s">
        <v>13</v>
      </c>
      <c r="E9919" t="s">
        <v>19</v>
      </c>
      <c r="F9919" t="s">
        <v>20</v>
      </c>
      <c r="G9919">
        <v>3</v>
      </c>
      <c r="H9919" s="5">
        <v>358.18</v>
      </c>
      <c r="I9919" s="5">
        <v>0.02</v>
      </c>
      <c r="J9919" s="5">
        <v>1053.0491999999999</v>
      </c>
      <c r="K9919" s="5">
        <v>53.145151786033878</v>
      </c>
      <c r="L9919">
        <f>YEAR(SalesData[Order Date])</f>
        <v>2025</v>
      </c>
      <c r="M9919">
        <f>MONTH(SalesData[Order Date])</f>
        <v>5</v>
      </c>
      <c r="N9919" t="str">
        <f>TEXT(SalesData[[#This Row],[Order Date]], "mmmm")</f>
        <v>May</v>
      </c>
      <c r="O9919" s="7">
        <f>IF(SalesData[Sales]=0,0,SalesData[Profit]/SalesData[Sales])</f>
        <v>5.0467871573364173E-2</v>
      </c>
      <c r="P9919" s="8">
        <f t="shared" si="154"/>
        <v>1.8612615630874608E-5</v>
      </c>
      <c r="Q9919" t="str">
        <f>IF(SalesData[[#This Row],[Discount]]&gt;0, "Yes", "No")</f>
        <v>Yes</v>
      </c>
      <c r="R9919" t="str">
        <f>TEXT(SalesData[[#This Row],[Order Date]],"mmm-yyyy")</f>
        <v>May-2025</v>
      </c>
      <c r="S9919">
        <f>YEAR(SalesData[[#This Row],[Order Date]])*100 + MONTH(SalesData[[#This Row],[Order Date]])</f>
        <v>202505</v>
      </c>
    </row>
    <row r="9920" spans="1:19" x14ac:dyDescent="0.3">
      <c r="A9920" t="s">
        <v>8331</v>
      </c>
      <c r="B9920" s="3">
        <v>45779</v>
      </c>
      <c r="C9920" t="s">
        <v>8332</v>
      </c>
      <c r="D9920" t="s">
        <v>23</v>
      </c>
      <c r="E9920" t="s">
        <v>26</v>
      </c>
      <c r="F9920" t="s">
        <v>62</v>
      </c>
      <c r="G9920">
        <v>2</v>
      </c>
      <c r="H9920" s="5">
        <v>633.05999999999995</v>
      </c>
      <c r="I9920" s="5">
        <v>0.02</v>
      </c>
      <c r="J9920" s="5">
        <v>1240.7976000000001</v>
      </c>
      <c r="K9920" s="5">
        <v>194.63614310364369</v>
      </c>
      <c r="L9920">
        <f>YEAR(SalesData[Order Date])</f>
        <v>2025</v>
      </c>
      <c r="M9920">
        <f>MONTH(SalesData[Order Date])</f>
        <v>5</v>
      </c>
      <c r="N9920" t="str">
        <f>TEXT(SalesData[[#This Row],[Order Date]], "mmmm")</f>
        <v>May</v>
      </c>
      <c r="O9920" s="7">
        <f>IF(SalesData[Sales]=0,0,SalesData[Profit]/SalesData[Sales])</f>
        <v>0.15686373273420554</v>
      </c>
      <c r="P9920" s="8">
        <f t="shared" si="154"/>
        <v>1.5796291030865954E-5</v>
      </c>
      <c r="Q9920" t="str">
        <f>IF(SalesData[[#This Row],[Discount]]&gt;0, "Yes", "No")</f>
        <v>Yes</v>
      </c>
      <c r="R9920" t="str">
        <f>TEXT(SalesData[[#This Row],[Order Date]],"mmm-yyyy")</f>
        <v>May-2025</v>
      </c>
      <c r="S9920">
        <f>YEAR(SalesData[[#This Row],[Order Date]])*100 + MONTH(SalesData[[#This Row],[Order Date]])</f>
        <v>202505</v>
      </c>
    </row>
    <row r="9921" spans="1:19" x14ac:dyDescent="0.3">
      <c r="A9921" t="s">
        <v>8461</v>
      </c>
      <c r="B9921" s="3">
        <v>45782</v>
      </c>
      <c r="C9921" t="s">
        <v>8462</v>
      </c>
      <c r="D9921" t="s">
        <v>30</v>
      </c>
      <c r="E9921" t="s">
        <v>19</v>
      </c>
      <c r="F9921" t="s">
        <v>34</v>
      </c>
      <c r="G9921">
        <v>6</v>
      </c>
      <c r="H9921" s="5">
        <v>46.7</v>
      </c>
      <c r="I9921" s="5">
        <v>0.05</v>
      </c>
      <c r="J9921" s="5">
        <v>266.19000000000011</v>
      </c>
      <c r="K9921" s="5">
        <v>48.421177213239453</v>
      </c>
      <c r="L9921">
        <f>YEAR(SalesData[Order Date])</f>
        <v>2025</v>
      </c>
      <c r="M9921">
        <f>MONTH(SalesData[Order Date])</f>
        <v>5</v>
      </c>
      <c r="N9921" t="str">
        <f>TEXT(SalesData[[#This Row],[Order Date]], "mmmm")</f>
        <v>May</v>
      </c>
      <c r="O9921" s="7">
        <f>IF(SalesData[Sales]=0,0,SalesData[Profit]/SalesData[Sales])</f>
        <v>0.18190456896667581</v>
      </c>
      <c r="P9921" s="8">
        <f t="shared" si="154"/>
        <v>1.784439685938615E-4</v>
      </c>
      <c r="Q9921" t="str">
        <f>IF(SalesData[[#This Row],[Discount]]&gt;0, "Yes", "No")</f>
        <v>Yes</v>
      </c>
      <c r="R9921" t="str">
        <f>TEXT(SalesData[[#This Row],[Order Date]],"mmm-yyyy")</f>
        <v>May-2025</v>
      </c>
      <c r="S9921">
        <f>YEAR(SalesData[[#This Row],[Order Date]])*100 + MONTH(SalesData[[#This Row],[Order Date]])</f>
        <v>202505</v>
      </c>
    </row>
    <row r="9922" spans="1:19" x14ac:dyDescent="0.3">
      <c r="A9922" t="s">
        <v>8650</v>
      </c>
      <c r="B9922" s="3">
        <v>45779</v>
      </c>
      <c r="C9922" t="s">
        <v>8651</v>
      </c>
      <c r="D9922" t="s">
        <v>18</v>
      </c>
      <c r="E9922" t="s">
        <v>26</v>
      </c>
      <c r="F9922" t="s">
        <v>27</v>
      </c>
      <c r="G9922">
        <v>1</v>
      </c>
      <c r="H9922" s="5">
        <v>778.58</v>
      </c>
      <c r="I9922" s="5">
        <v>0.25</v>
      </c>
      <c r="J9922" s="5">
        <v>583.93500000000006</v>
      </c>
      <c r="K9922" s="5">
        <v>171.8003249963914</v>
      </c>
      <c r="L9922">
        <f>YEAR(SalesData[Order Date])</f>
        <v>2025</v>
      </c>
      <c r="M9922">
        <f>MONTH(SalesData[Order Date])</f>
        <v>5</v>
      </c>
      <c r="N9922" t="str">
        <f>TEXT(SalesData[[#This Row],[Order Date]], "mmmm")</f>
        <v>May</v>
      </c>
      <c r="O9922" s="7">
        <f>IF(SalesData[Sales]=0,0,SalesData[Profit]/SalesData[Sales])</f>
        <v>0.29421138482261106</v>
      </c>
      <c r="P9922" s="8">
        <f t="shared" ref="P9922:P9985" si="155">IF(H:H*G:G=0, 0, (I:I/(H:H*G:G)))</f>
        <v>3.2109738241413856E-4</v>
      </c>
      <c r="Q9922" t="str">
        <f>IF(SalesData[[#This Row],[Discount]]&gt;0, "Yes", "No")</f>
        <v>Yes</v>
      </c>
      <c r="R9922" t="str">
        <f>TEXT(SalesData[[#This Row],[Order Date]],"mmm-yyyy")</f>
        <v>May-2025</v>
      </c>
      <c r="S9922">
        <f>YEAR(SalesData[[#This Row],[Order Date]])*100 + MONTH(SalesData[[#This Row],[Order Date]])</f>
        <v>202505</v>
      </c>
    </row>
    <row r="9923" spans="1:19" x14ac:dyDescent="0.3">
      <c r="A9923" t="s">
        <v>8743</v>
      </c>
      <c r="B9923" s="3">
        <v>45785</v>
      </c>
      <c r="C9923" t="s">
        <v>8744</v>
      </c>
      <c r="D9923" t="s">
        <v>23</v>
      </c>
      <c r="E9923" t="s">
        <v>14</v>
      </c>
      <c r="F9923" t="s">
        <v>44</v>
      </c>
      <c r="G9923">
        <v>9</v>
      </c>
      <c r="H9923" s="5">
        <v>883.63</v>
      </c>
      <c r="I9923" s="5">
        <v>0.3</v>
      </c>
      <c r="J9923" s="5">
        <v>5566.8689999999997</v>
      </c>
      <c r="K9923" s="5">
        <v>709.53021077384858</v>
      </c>
      <c r="L9923">
        <f>YEAR(SalesData[Order Date])</f>
        <v>2025</v>
      </c>
      <c r="M9923">
        <f>MONTH(SalesData[Order Date])</f>
        <v>5</v>
      </c>
      <c r="N9923" t="str">
        <f>TEXT(SalesData[[#This Row],[Order Date]], "mmmm")</f>
        <v>May</v>
      </c>
      <c r="O9923" s="7">
        <f>IF(SalesData[Sales]=0,0,SalesData[Profit]/SalesData[Sales])</f>
        <v>0.12745588422753412</v>
      </c>
      <c r="P9923" s="8">
        <f t="shared" si="155"/>
        <v>3.7723179762268518E-5</v>
      </c>
      <c r="Q9923" t="str">
        <f>IF(SalesData[[#This Row],[Discount]]&gt;0, "Yes", "No")</f>
        <v>Yes</v>
      </c>
      <c r="R9923" t="str">
        <f>TEXT(SalesData[[#This Row],[Order Date]],"mmm-yyyy")</f>
        <v>May-2025</v>
      </c>
      <c r="S9923">
        <f>YEAR(SalesData[[#This Row],[Order Date]])*100 + MONTH(SalesData[[#This Row],[Order Date]])</f>
        <v>202505</v>
      </c>
    </row>
    <row r="9924" spans="1:19" x14ac:dyDescent="0.3">
      <c r="A9924" t="s">
        <v>8798</v>
      </c>
      <c r="B9924" s="3">
        <v>45779</v>
      </c>
      <c r="C9924" t="s">
        <v>8799</v>
      </c>
      <c r="D9924" t="s">
        <v>18</v>
      </c>
      <c r="E9924" t="s">
        <v>26</v>
      </c>
      <c r="F9924" t="s">
        <v>62</v>
      </c>
      <c r="G9924">
        <v>7</v>
      </c>
      <c r="H9924" s="5">
        <v>568.75</v>
      </c>
      <c r="I9924" s="5">
        <v>0.26</v>
      </c>
      <c r="J9924" s="5">
        <v>2946.125</v>
      </c>
      <c r="K9924" s="5">
        <v>424.36489081568811</v>
      </c>
      <c r="L9924">
        <f>YEAR(SalesData[Order Date])</f>
        <v>2025</v>
      </c>
      <c r="M9924">
        <f>MONTH(SalesData[Order Date])</f>
        <v>5</v>
      </c>
      <c r="N9924" t="str">
        <f>TEXT(SalesData[[#This Row],[Order Date]], "mmmm")</f>
        <v>May</v>
      </c>
      <c r="O9924" s="7">
        <f>IF(SalesData[Sales]=0,0,SalesData[Profit]/SalesData[Sales])</f>
        <v>0.14404171269572341</v>
      </c>
      <c r="P9924" s="8">
        <f t="shared" si="155"/>
        <v>6.53061224489796E-5</v>
      </c>
      <c r="Q9924" t="str">
        <f>IF(SalesData[[#This Row],[Discount]]&gt;0, "Yes", "No")</f>
        <v>Yes</v>
      </c>
      <c r="R9924" t="str">
        <f>TEXT(SalesData[[#This Row],[Order Date]],"mmm-yyyy")</f>
        <v>May-2025</v>
      </c>
      <c r="S9924">
        <f>YEAR(SalesData[[#This Row],[Order Date]])*100 + MONTH(SalesData[[#This Row],[Order Date]])</f>
        <v>202505</v>
      </c>
    </row>
    <row r="9925" spans="1:19" x14ac:dyDescent="0.3">
      <c r="A9925" t="s">
        <v>8876</v>
      </c>
      <c r="B9925" s="3">
        <v>45784</v>
      </c>
      <c r="C9925" t="s">
        <v>8877</v>
      </c>
      <c r="D9925" t="s">
        <v>30</v>
      </c>
      <c r="E9925" t="s">
        <v>26</v>
      </c>
      <c r="F9925" t="s">
        <v>62</v>
      </c>
      <c r="G9925">
        <v>5</v>
      </c>
      <c r="H9925" s="5">
        <v>438.47</v>
      </c>
      <c r="I9925" s="5">
        <v>0.01</v>
      </c>
      <c r="J9925" s="5">
        <v>2170.4265</v>
      </c>
      <c r="K9925" s="5">
        <v>166.8511222717346</v>
      </c>
      <c r="L9925">
        <f>YEAR(SalesData[Order Date])</f>
        <v>2025</v>
      </c>
      <c r="M9925">
        <f>MONTH(SalesData[Order Date])</f>
        <v>5</v>
      </c>
      <c r="N9925" t="str">
        <f>TEXT(SalesData[[#This Row],[Order Date]], "mmmm")</f>
        <v>May</v>
      </c>
      <c r="O9925" s="7">
        <f>IF(SalesData[Sales]=0,0,SalesData[Profit]/SalesData[Sales])</f>
        <v>7.6874808832151004E-2</v>
      </c>
      <c r="P9925" s="8">
        <f t="shared" si="155"/>
        <v>4.5613154833854078E-6</v>
      </c>
      <c r="Q9925" t="str">
        <f>IF(SalesData[[#This Row],[Discount]]&gt;0, "Yes", "No")</f>
        <v>Yes</v>
      </c>
      <c r="R9925" t="str">
        <f>TEXT(SalesData[[#This Row],[Order Date]],"mmm-yyyy")</f>
        <v>May-2025</v>
      </c>
      <c r="S9925">
        <f>YEAR(SalesData[[#This Row],[Order Date]])*100 + MONTH(SalesData[[#This Row],[Order Date]])</f>
        <v>202505</v>
      </c>
    </row>
    <row r="9926" spans="1:19" x14ac:dyDescent="0.3">
      <c r="A9926" t="s">
        <v>8899</v>
      </c>
      <c r="B9926" s="3">
        <v>45782</v>
      </c>
      <c r="C9926" t="s">
        <v>8900</v>
      </c>
      <c r="D9926" t="s">
        <v>13</v>
      </c>
      <c r="E9926" t="s">
        <v>14</v>
      </c>
      <c r="F9926" t="s">
        <v>20</v>
      </c>
      <c r="G9926">
        <v>2</v>
      </c>
      <c r="H9926" s="5">
        <v>414.1</v>
      </c>
      <c r="I9926" s="5">
        <v>0.02</v>
      </c>
      <c r="J9926" s="5">
        <v>811.63600000000008</v>
      </c>
      <c r="K9926" s="5">
        <v>97.382718877590079</v>
      </c>
      <c r="L9926">
        <f>YEAR(SalesData[Order Date])</f>
        <v>2025</v>
      </c>
      <c r="M9926">
        <f>MONTH(SalesData[Order Date])</f>
        <v>5</v>
      </c>
      <c r="N9926" t="str">
        <f>TEXT(SalesData[[#This Row],[Order Date]], "mmmm")</f>
        <v>May</v>
      </c>
      <c r="O9926" s="7">
        <f>IF(SalesData[Sales]=0,0,SalesData[Profit]/SalesData[Sales])</f>
        <v>0.11998324233719311</v>
      </c>
      <c r="P9926" s="8">
        <f t="shared" si="155"/>
        <v>2.4148756339048537E-5</v>
      </c>
      <c r="Q9926" t="str">
        <f>IF(SalesData[[#This Row],[Discount]]&gt;0, "Yes", "No")</f>
        <v>Yes</v>
      </c>
      <c r="R9926" t="str">
        <f>TEXT(SalesData[[#This Row],[Order Date]],"mmm-yyyy")</f>
        <v>May-2025</v>
      </c>
      <c r="S9926">
        <f>YEAR(SalesData[[#This Row],[Order Date]])*100 + MONTH(SalesData[[#This Row],[Order Date]])</f>
        <v>202505</v>
      </c>
    </row>
    <row r="9927" spans="1:19" x14ac:dyDescent="0.3">
      <c r="A9927" t="s">
        <v>8916</v>
      </c>
      <c r="B9927" s="3">
        <v>45778</v>
      </c>
      <c r="C9927" t="s">
        <v>8917</v>
      </c>
      <c r="D9927" t="s">
        <v>23</v>
      </c>
      <c r="E9927" t="s">
        <v>26</v>
      </c>
      <c r="F9927" t="s">
        <v>15</v>
      </c>
      <c r="G9927">
        <v>7</v>
      </c>
      <c r="H9927" s="5">
        <v>772.25</v>
      </c>
      <c r="I9927" s="5">
        <v>0.08</v>
      </c>
      <c r="J9927" s="5">
        <v>4973.29</v>
      </c>
      <c r="K9927" s="5">
        <v>1231.220832791847</v>
      </c>
      <c r="L9927">
        <f>YEAR(SalesData[Order Date])</f>
        <v>2025</v>
      </c>
      <c r="M9927">
        <f>MONTH(SalesData[Order Date])</f>
        <v>5</v>
      </c>
      <c r="N9927" t="str">
        <f>TEXT(SalesData[[#This Row],[Order Date]], "mmmm")</f>
        <v>May</v>
      </c>
      <c r="O9927" s="7">
        <f>IF(SalesData[Sales]=0,0,SalesData[Profit]/SalesData[Sales])</f>
        <v>0.24756666769720789</v>
      </c>
      <c r="P9927" s="8">
        <f t="shared" si="155"/>
        <v>1.4799056560144291E-5</v>
      </c>
      <c r="Q9927" t="str">
        <f>IF(SalesData[[#This Row],[Discount]]&gt;0, "Yes", "No")</f>
        <v>Yes</v>
      </c>
      <c r="R9927" t="str">
        <f>TEXT(SalesData[[#This Row],[Order Date]],"mmm-yyyy")</f>
        <v>May-2025</v>
      </c>
      <c r="S9927">
        <f>YEAR(SalesData[[#This Row],[Order Date]])*100 + MONTH(SalesData[[#This Row],[Order Date]])</f>
        <v>202505</v>
      </c>
    </row>
    <row r="9928" spans="1:19" x14ac:dyDescent="0.3">
      <c r="A9928" t="s">
        <v>8960</v>
      </c>
      <c r="B9928" s="3">
        <v>45781</v>
      </c>
      <c r="C9928" t="s">
        <v>8961</v>
      </c>
      <c r="D9928" t="s">
        <v>13</v>
      </c>
      <c r="E9928" t="s">
        <v>26</v>
      </c>
      <c r="F9928" t="s">
        <v>27</v>
      </c>
      <c r="G9928">
        <v>6</v>
      </c>
      <c r="H9928" s="5">
        <v>609.02</v>
      </c>
      <c r="I9928" s="5">
        <v>0.26</v>
      </c>
      <c r="J9928" s="5">
        <v>2704.0488</v>
      </c>
      <c r="K9928" s="5">
        <v>449.82658913895631</v>
      </c>
      <c r="L9928">
        <f>YEAR(SalesData[Order Date])</f>
        <v>2025</v>
      </c>
      <c r="M9928">
        <f>MONTH(SalesData[Order Date])</f>
        <v>5</v>
      </c>
      <c r="N9928" t="str">
        <f>TEXT(SalesData[[#This Row],[Order Date]], "mmmm")</f>
        <v>May</v>
      </c>
      <c r="O9928" s="7">
        <f>IF(SalesData[Sales]=0,0,SalesData[Profit]/SalesData[Sales])</f>
        <v>0.16635298487917685</v>
      </c>
      <c r="P9928" s="8">
        <f t="shared" si="155"/>
        <v>7.1152562039560833E-5</v>
      </c>
      <c r="Q9928" t="str">
        <f>IF(SalesData[[#This Row],[Discount]]&gt;0, "Yes", "No")</f>
        <v>Yes</v>
      </c>
      <c r="R9928" t="str">
        <f>TEXT(SalesData[[#This Row],[Order Date]],"mmm-yyyy")</f>
        <v>May-2025</v>
      </c>
      <c r="S9928">
        <f>YEAR(SalesData[[#This Row],[Order Date]])*100 + MONTH(SalesData[[#This Row],[Order Date]])</f>
        <v>202505</v>
      </c>
    </row>
    <row r="9929" spans="1:19" x14ac:dyDescent="0.3">
      <c r="A9929" t="s">
        <v>9005</v>
      </c>
      <c r="B9929" s="3">
        <v>45780</v>
      </c>
      <c r="C9929" t="s">
        <v>9006</v>
      </c>
      <c r="D9929" t="s">
        <v>30</v>
      </c>
      <c r="E9929" t="s">
        <v>14</v>
      </c>
      <c r="F9929" t="s">
        <v>44</v>
      </c>
      <c r="G9929">
        <v>6</v>
      </c>
      <c r="H9929" s="5">
        <v>221.64</v>
      </c>
      <c r="I9929" s="5">
        <v>0.24</v>
      </c>
      <c r="J9929" s="5">
        <v>1010.6784</v>
      </c>
      <c r="K9929" s="5">
        <v>222.14530095448669</v>
      </c>
      <c r="L9929">
        <f>YEAR(SalesData[Order Date])</f>
        <v>2025</v>
      </c>
      <c r="M9929">
        <f>MONTH(SalesData[Order Date])</f>
        <v>5</v>
      </c>
      <c r="N9929" t="str">
        <f>TEXT(SalesData[[#This Row],[Order Date]], "mmmm")</f>
        <v>May</v>
      </c>
      <c r="O9929" s="7">
        <f>IF(SalesData[Sales]=0,0,SalesData[Profit]/SalesData[Sales])</f>
        <v>0.21979820777260767</v>
      </c>
      <c r="P9929" s="8">
        <f t="shared" si="155"/>
        <v>1.8047283883775492E-4</v>
      </c>
      <c r="Q9929" t="str">
        <f>IF(SalesData[[#This Row],[Discount]]&gt;0, "Yes", "No")</f>
        <v>Yes</v>
      </c>
      <c r="R9929" t="str">
        <f>TEXT(SalesData[[#This Row],[Order Date]],"mmm-yyyy")</f>
        <v>May-2025</v>
      </c>
      <c r="S9929">
        <f>YEAR(SalesData[[#This Row],[Order Date]])*100 + MONTH(SalesData[[#This Row],[Order Date]])</f>
        <v>202505</v>
      </c>
    </row>
    <row r="9930" spans="1:19" x14ac:dyDescent="0.3">
      <c r="A9930" t="s">
        <v>9157</v>
      </c>
      <c r="B9930" s="3">
        <v>45781</v>
      </c>
      <c r="C9930" t="s">
        <v>9158</v>
      </c>
      <c r="D9930" t="s">
        <v>23</v>
      </c>
      <c r="E9930" t="s">
        <v>14</v>
      </c>
      <c r="F9930" t="s">
        <v>20</v>
      </c>
      <c r="G9930">
        <v>6</v>
      </c>
      <c r="H9930" s="5">
        <v>295.88</v>
      </c>
      <c r="I9930" s="5">
        <v>0.08</v>
      </c>
      <c r="J9930" s="5">
        <v>1633.2575999999999</v>
      </c>
      <c r="K9930" s="5">
        <v>369.02585633556203</v>
      </c>
      <c r="L9930">
        <f>YEAR(SalesData[Order Date])</f>
        <v>2025</v>
      </c>
      <c r="M9930">
        <f>MONTH(SalesData[Order Date])</f>
        <v>5</v>
      </c>
      <c r="N9930" t="str">
        <f>TEXT(SalesData[[#This Row],[Order Date]], "mmmm")</f>
        <v>May</v>
      </c>
      <c r="O9930" s="7">
        <f>IF(SalesData[Sales]=0,0,SalesData[Profit]/SalesData[Sales])</f>
        <v>0.22594467421156469</v>
      </c>
      <c r="P9930" s="8">
        <f t="shared" si="155"/>
        <v>4.5063313956108336E-5</v>
      </c>
      <c r="Q9930" t="str">
        <f>IF(SalesData[[#This Row],[Discount]]&gt;0, "Yes", "No")</f>
        <v>Yes</v>
      </c>
      <c r="R9930" t="str">
        <f>TEXT(SalesData[[#This Row],[Order Date]],"mmm-yyyy")</f>
        <v>May-2025</v>
      </c>
      <c r="S9930">
        <f>YEAR(SalesData[[#This Row],[Order Date]])*100 + MONTH(SalesData[[#This Row],[Order Date]])</f>
        <v>202505</v>
      </c>
    </row>
    <row r="9931" spans="1:19" x14ac:dyDescent="0.3">
      <c r="A9931" t="s">
        <v>9267</v>
      </c>
      <c r="B9931" s="3">
        <v>45787</v>
      </c>
      <c r="C9931" t="s">
        <v>9268</v>
      </c>
      <c r="D9931" t="s">
        <v>13</v>
      </c>
      <c r="E9931" t="s">
        <v>14</v>
      </c>
      <c r="F9931" t="s">
        <v>31</v>
      </c>
      <c r="G9931">
        <v>1</v>
      </c>
      <c r="H9931" s="5">
        <v>135.68</v>
      </c>
      <c r="I9931" s="5">
        <v>0.09</v>
      </c>
      <c r="J9931" s="5">
        <v>123.4688</v>
      </c>
      <c r="K9931" s="5">
        <v>35.903538737450489</v>
      </c>
      <c r="L9931">
        <f>YEAR(SalesData[Order Date])</f>
        <v>2025</v>
      </c>
      <c r="M9931">
        <f>MONTH(SalesData[Order Date])</f>
        <v>5</v>
      </c>
      <c r="N9931" t="str">
        <f>TEXT(SalesData[[#This Row],[Order Date]], "mmmm")</f>
        <v>May</v>
      </c>
      <c r="O9931" s="7">
        <f>IF(SalesData[Sales]=0,0,SalesData[Profit]/SalesData[Sales])</f>
        <v>0.29079037568560229</v>
      </c>
      <c r="P9931" s="8">
        <f t="shared" si="155"/>
        <v>6.6332547169811317E-4</v>
      </c>
      <c r="Q9931" t="str">
        <f>IF(SalesData[[#This Row],[Discount]]&gt;0, "Yes", "No")</f>
        <v>Yes</v>
      </c>
      <c r="R9931" t="str">
        <f>TEXT(SalesData[[#This Row],[Order Date]],"mmm-yyyy")</f>
        <v>May-2025</v>
      </c>
      <c r="S9931">
        <f>YEAR(SalesData[[#This Row],[Order Date]])*100 + MONTH(SalesData[[#This Row],[Order Date]])</f>
        <v>202505</v>
      </c>
    </row>
    <row r="9932" spans="1:19" x14ac:dyDescent="0.3">
      <c r="A9932" t="s">
        <v>9289</v>
      </c>
      <c r="B9932" s="3">
        <v>45780</v>
      </c>
      <c r="C9932" t="s">
        <v>9290</v>
      </c>
      <c r="D9932" t="s">
        <v>13</v>
      </c>
      <c r="E9932" t="s">
        <v>19</v>
      </c>
      <c r="F9932" t="s">
        <v>44</v>
      </c>
      <c r="G9932">
        <v>1</v>
      </c>
      <c r="H9932" s="5">
        <v>801.46</v>
      </c>
      <c r="I9932" s="5">
        <v>0.15</v>
      </c>
      <c r="J9932" s="5">
        <v>681.24099999999999</v>
      </c>
      <c r="K9932" s="5">
        <v>108.26536898106259</v>
      </c>
      <c r="L9932">
        <f>YEAR(SalesData[Order Date])</f>
        <v>2025</v>
      </c>
      <c r="M9932">
        <f>MONTH(SalesData[Order Date])</f>
        <v>5</v>
      </c>
      <c r="N9932" t="str">
        <f>TEXT(SalesData[[#This Row],[Order Date]], "mmmm")</f>
        <v>May</v>
      </c>
      <c r="O9932" s="7">
        <f>IF(SalesData[Sales]=0,0,SalesData[Profit]/SalesData[Sales])</f>
        <v>0.15892374208402402</v>
      </c>
      <c r="P9932" s="8">
        <f t="shared" si="155"/>
        <v>1.871584358545654E-4</v>
      </c>
      <c r="Q9932" t="str">
        <f>IF(SalesData[[#This Row],[Discount]]&gt;0, "Yes", "No")</f>
        <v>Yes</v>
      </c>
      <c r="R9932" t="str">
        <f>TEXT(SalesData[[#This Row],[Order Date]],"mmm-yyyy")</f>
        <v>May-2025</v>
      </c>
      <c r="S9932">
        <f>YEAR(SalesData[[#This Row],[Order Date]])*100 + MONTH(SalesData[[#This Row],[Order Date]])</f>
        <v>202505</v>
      </c>
    </row>
    <row r="9933" spans="1:19" x14ac:dyDescent="0.3">
      <c r="A9933" t="s">
        <v>9542</v>
      </c>
      <c r="B9933" s="3">
        <v>45778</v>
      </c>
      <c r="C9933" t="s">
        <v>9543</v>
      </c>
      <c r="D9933" t="s">
        <v>23</v>
      </c>
      <c r="E9933" t="s">
        <v>26</v>
      </c>
      <c r="F9933" t="s">
        <v>31</v>
      </c>
      <c r="G9933">
        <v>5</v>
      </c>
      <c r="H9933" s="5">
        <v>380.32</v>
      </c>
      <c r="I9933" s="5">
        <v>7.0000000000000007E-2</v>
      </c>
      <c r="J9933" s="5">
        <v>1768.4880000000001</v>
      </c>
      <c r="K9933" s="5">
        <v>506.53884768272309</v>
      </c>
      <c r="L9933">
        <f>YEAR(SalesData[Order Date])</f>
        <v>2025</v>
      </c>
      <c r="M9933">
        <f>MONTH(SalesData[Order Date])</f>
        <v>5</v>
      </c>
      <c r="N9933" t="str">
        <f>TEXT(SalesData[[#This Row],[Order Date]], "mmmm")</f>
        <v>May</v>
      </c>
      <c r="O9933" s="7">
        <f>IF(SalesData[Sales]=0,0,SalesData[Profit]/SalesData[Sales])</f>
        <v>0.28642481469069797</v>
      </c>
      <c r="P9933" s="8">
        <f t="shared" si="155"/>
        <v>3.6811106436684902E-5</v>
      </c>
      <c r="Q9933" t="str">
        <f>IF(SalesData[[#This Row],[Discount]]&gt;0, "Yes", "No")</f>
        <v>Yes</v>
      </c>
      <c r="R9933" t="str">
        <f>TEXT(SalesData[[#This Row],[Order Date]],"mmm-yyyy")</f>
        <v>May-2025</v>
      </c>
      <c r="S9933">
        <f>YEAR(SalesData[[#This Row],[Order Date]])*100 + MONTH(SalesData[[#This Row],[Order Date]])</f>
        <v>202505</v>
      </c>
    </row>
    <row r="9934" spans="1:19" x14ac:dyDescent="0.3">
      <c r="A9934" t="s">
        <v>9547</v>
      </c>
      <c r="B9934" s="3">
        <v>45778</v>
      </c>
      <c r="C9934" t="s">
        <v>9548</v>
      </c>
      <c r="D9934" t="s">
        <v>18</v>
      </c>
      <c r="E9934" t="s">
        <v>14</v>
      </c>
      <c r="F9934" t="s">
        <v>15</v>
      </c>
      <c r="G9934">
        <v>7</v>
      </c>
      <c r="H9934" s="5">
        <v>931.25</v>
      </c>
      <c r="I9934" s="5">
        <v>0.06</v>
      </c>
      <c r="J9934" s="5">
        <v>6127.625</v>
      </c>
      <c r="K9934" s="5">
        <v>1246.680387210323</v>
      </c>
      <c r="L9934">
        <f>YEAR(SalesData[Order Date])</f>
        <v>2025</v>
      </c>
      <c r="M9934">
        <f>MONTH(SalesData[Order Date])</f>
        <v>5</v>
      </c>
      <c r="N9934" t="str">
        <f>TEXT(SalesData[[#This Row],[Order Date]], "mmmm")</f>
        <v>May</v>
      </c>
      <c r="O9934" s="7">
        <f>IF(SalesData[Sales]=0,0,SalesData[Profit]/SalesData[Sales])</f>
        <v>0.20345246114282825</v>
      </c>
      <c r="P9934" s="8">
        <f t="shared" si="155"/>
        <v>9.2042186001917543E-6</v>
      </c>
      <c r="Q9934" t="str">
        <f>IF(SalesData[[#This Row],[Discount]]&gt;0, "Yes", "No")</f>
        <v>Yes</v>
      </c>
      <c r="R9934" t="str">
        <f>TEXT(SalesData[[#This Row],[Order Date]],"mmm-yyyy")</f>
        <v>May-2025</v>
      </c>
      <c r="S9934">
        <f>YEAR(SalesData[[#This Row],[Order Date]])*100 + MONTH(SalesData[[#This Row],[Order Date]])</f>
        <v>202505</v>
      </c>
    </row>
    <row r="9935" spans="1:19" x14ac:dyDescent="0.3">
      <c r="A9935" t="s">
        <v>9987</v>
      </c>
      <c r="B9935" s="3">
        <v>45785</v>
      </c>
      <c r="C9935" t="s">
        <v>9988</v>
      </c>
      <c r="D9935" t="s">
        <v>13</v>
      </c>
      <c r="E9935" t="s">
        <v>26</v>
      </c>
      <c r="F9935" t="s">
        <v>34</v>
      </c>
      <c r="G9935">
        <v>7</v>
      </c>
      <c r="H9935" s="5">
        <v>634.72</v>
      </c>
      <c r="I9935" s="5">
        <v>0.28000000000000003</v>
      </c>
      <c r="J9935" s="5">
        <v>3198.9888000000001</v>
      </c>
      <c r="K9935" s="5">
        <v>416.0337757689021</v>
      </c>
      <c r="L9935">
        <f>YEAR(SalesData[Order Date])</f>
        <v>2025</v>
      </c>
      <c r="M9935">
        <f>MONTH(SalesData[Order Date])</f>
        <v>5</v>
      </c>
      <c r="N9935" t="str">
        <f>TEXT(SalesData[[#This Row],[Order Date]], "mmmm")</f>
        <v>May</v>
      </c>
      <c r="O9935" s="7">
        <f>IF(SalesData[Sales]=0,0,SalesData[Profit]/SalesData[Sales])</f>
        <v>0.13005165124957677</v>
      </c>
      <c r="P9935" s="8">
        <f t="shared" si="155"/>
        <v>6.3019914292916564E-5</v>
      </c>
      <c r="Q9935" t="str">
        <f>IF(SalesData[[#This Row],[Discount]]&gt;0, "Yes", "No")</f>
        <v>Yes</v>
      </c>
      <c r="R9935" t="str">
        <f>TEXT(SalesData[[#This Row],[Order Date]],"mmm-yyyy")</f>
        <v>May-2025</v>
      </c>
      <c r="S9935">
        <f>YEAR(SalesData[[#This Row],[Order Date]])*100 + MONTH(SalesData[[#This Row],[Order Date]])</f>
        <v>202505</v>
      </c>
    </row>
    <row r="9936" spans="1:19" x14ac:dyDescent="0.3">
      <c r="A9936" t="s">
        <v>10175</v>
      </c>
      <c r="B9936" s="3">
        <v>45785</v>
      </c>
      <c r="C9936" t="s">
        <v>10176</v>
      </c>
      <c r="D9936" t="s">
        <v>13</v>
      </c>
      <c r="E9936" t="s">
        <v>19</v>
      </c>
      <c r="F9936" t="s">
        <v>53</v>
      </c>
      <c r="G9936">
        <v>5</v>
      </c>
      <c r="H9936" s="5">
        <v>797.9</v>
      </c>
      <c r="I9936" s="5">
        <v>0.28999999999999998</v>
      </c>
      <c r="J9936" s="5">
        <v>2832.5450000000001</v>
      </c>
      <c r="K9936" s="5">
        <v>221.47474836734011</v>
      </c>
      <c r="L9936">
        <f>YEAR(SalesData[Order Date])</f>
        <v>2025</v>
      </c>
      <c r="M9936">
        <f>MONTH(SalesData[Order Date])</f>
        <v>5</v>
      </c>
      <c r="N9936" t="str">
        <f>TEXT(SalesData[[#This Row],[Order Date]], "mmmm")</f>
        <v>May</v>
      </c>
      <c r="O9936" s="7">
        <f>IF(SalesData[Sales]=0,0,SalesData[Profit]/SalesData[Sales])</f>
        <v>7.8189313273872116E-2</v>
      </c>
      <c r="P9936" s="8">
        <f t="shared" si="155"/>
        <v>7.2690813385135975E-5</v>
      </c>
      <c r="Q9936" t="str">
        <f>IF(SalesData[[#This Row],[Discount]]&gt;0, "Yes", "No")</f>
        <v>Yes</v>
      </c>
      <c r="R9936" t="str">
        <f>TEXT(SalesData[[#This Row],[Order Date]],"mmm-yyyy")</f>
        <v>May-2025</v>
      </c>
      <c r="S9936">
        <f>YEAR(SalesData[[#This Row],[Order Date]])*100 + MONTH(SalesData[[#This Row],[Order Date]])</f>
        <v>202505</v>
      </c>
    </row>
    <row r="9937" spans="1:19" x14ac:dyDescent="0.3">
      <c r="A9937" t="s">
        <v>10185</v>
      </c>
      <c r="B9937" s="3">
        <v>45785</v>
      </c>
      <c r="C9937" t="s">
        <v>10186</v>
      </c>
      <c r="D9937" t="s">
        <v>13</v>
      </c>
      <c r="E9937" t="s">
        <v>14</v>
      </c>
      <c r="F9937" t="s">
        <v>27</v>
      </c>
      <c r="G9937">
        <v>6</v>
      </c>
      <c r="H9937" s="5">
        <v>785.76</v>
      </c>
      <c r="I9937" s="5">
        <v>0.28000000000000003</v>
      </c>
      <c r="J9937" s="5">
        <v>3394.4832000000001</v>
      </c>
      <c r="K9937" s="5">
        <v>238.22836041427681</v>
      </c>
      <c r="L9937">
        <f>YEAR(SalesData[Order Date])</f>
        <v>2025</v>
      </c>
      <c r="M9937">
        <f>MONTH(SalesData[Order Date])</f>
        <v>5</v>
      </c>
      <c r="N9937" t="str">
        <f>TEXT(SalesData[[#This Row],[Order Date]], "mmmm")</f>
        <v>May</v>
      </c>
      <c r="O9937" s="7">
        <f>IF(SalesData[Sales]=0,0,SalesData[Profit]/SalesData[Sales])</f>
        <v>7.0181039757179181E-2</v>
      </c>
      <c r="P9937" s="8">
        <f t="shared" si="155"/>
        <v>5.9390483947600634E-5</v>
      </c>
      <c r="Q9937" t="str">
        <f>IF(SalesData[[#This Row],[Discount]]&gt;0, "Yes", "No")</f>
        <v>Yes</v>
      </c>
      <c r="R9937" t="str">
        <f>TEXT(SalesData[[#This Row],[Order Date]],"mmm-yyyy")</f>
        <v>May-2025</v>
      </c>
      <c r="S9937">
        <f>YEAR(SalesData[[#This Row],[Order Date]])*100 + MONTH(SalesData[[#This Row],[Order Date]])</f>
        <v>202505</v>
      </c>
    </row>
    <row r="9938" spans="1:19" x14ac:dyDescent="0.3">
      <c r="A9938" t="s">
        <v>10602</v>
      </c>
      <c r="B9938" s="3">
        <v>45788</v>
      </c>
      <c r="C9938" t="s">
        <v>10603</v>
      </c>
      <c r="D9938" t="s">
        <v>30</v>
      </c>
      <c r="E9938" t="s">
        <v>26</v>
      </c>
      <c r="F9938" t="s">
        <v>62</v>
      </c>
      <c r="G9938">
        <v>1</v>
      </c>
      <c r="H9938" s="5">
        <v>159.88999999999999</v>
      </c>
      <c r="I9938" s="5">
        <v>0.13</v>
      </c>
      <c r="J9938" s="5">
        <v>139.10429999999999</v>
      </c>
      <c r="K9938" s="5">
        <v>37.428217633990528</v>
      </c>
      <c r="L9938">
        <f>YEAR(SalesData[Order Date])</f>
        <v>2025</v>
      </c>
      <c r="M9938">
        <f>MONTH(SalesData[Order Date])</f>
        <v>5</v>
      </c>
      <c r="N9938" t="str">
        <f>TEXT(SalesData[[#This Row],[Order Date]], "mmmm")</f>
        <v>May</v>
      </c>
      <c r="O9938" s="7">
        <f>IF(SalesData[Sales]=0,0,SalesData[Profit]/SalesData[Sales])</f>
        <v>0.26906585658380461</v>
      </c>
      <c r="P9938" s="8">
        <f t="shared" si="155"/>
        <v>8.1305897804740768E-4</v>
      </c>
      <c r="Q9938" t="str">
        <f>IF(SalesData[[#This Row],[Discount]]&gt;0, "Yes", "No")</f>
        <v>Yes</v>
      </c>
      <c r="R9938" t="str">
        <f>TEXT(SalesData[[#This Row],[Order Date]],"mmm-yyyy")</f>
        <v>May-2025</v>
      </c>
      <c r="S9938">
        <f>YEAR(SalesData[[#This Row],[Order Date]])*100 + MONTH(SalesData[[#This Row],[Order Date]])</f>
        <v>202505</v>
      </c>
    </row>
    <row r="9939" spans="1:19" x14ac:dyDescent="0.3">
      <c r="A9939" t="s">
        <v>10620</v>
      </c>
      <c r="B9939" s="3">
        <v>45778</v>
      </c>
      <c r="C9939" t="s">
        <v>10621</v>
      </c>
      <c r="D9939" t="s">
        <v>18</v>
      </c>
      <c r="E9939" t="s">
        <v>19</v>
      </c>
      <c r="F9939" t="s">
        <v>44</v>
      </c>
      <c r="G9939">
        <v>7</v>
      </c>
      <c r="H9939" s="5">
        <v>696.18</v>
      </c>
      <c r="I9939" s="5">
        <v>0.22</v>
      </c>
      <c r="J9939" s="5">
        <v>3801.1428000000001</v>
      </c>
      <c r="K9939" s="5">
        <v>929.6607969914154</v>
      </c>
      <c r="L9939">
        <f>YEAR(SalesData[Order Date])</f>
        <v>2025</v>
      </c>
      <c r="M9939">
        <f>MONTH(SalesData[Order Date])</f>
        <v>5</v>
      </c>
      <c r="N9939" t="str">
        <f>TEXT(SalesData[[#This Row],[Order Date]], "mmmm")</f>
        <v>May</v>
      </c>
      <c r="O9939" s="7">
        <f>IF(SalesData[Sales]=0,0,SalesData[Profit]/SalesData[Sales])</f>
        <v>0.24457402573547496</v>
      </c>
      <c r="P9939" s="8">
        <f t="shared" si="155"/>
        <v>4.5144318177154518E-5</v>
      </c>
      <c r="Q9939" t="str">
        <f>IF(SalesData[[#This Row],[Discount]]&gt;0, "Yes", "No")</f>
        <v>Yes</v>
      </c>
      <c r="R9939" t="str">
        <f>TEXT(SalesData[[#This Row],[Order Date]],"mmm-yyyy")</f>
        <v>May-2025</v>
      </c>
      <c r="S9939">
        <f>YEAR(SalesData[[#This Row],[Order Date]])*100 + MONTH(SalesData[[#This Row],[Order Date]])</f>
        <v>202505</v>
      </c>
    </row>
    <row r="9940" spans="1:19" x14ac:dyDescent="0.3">
      <c r="A9940" t="s">
        <v>10673</v>
      </c>
      <c r="B9940" s="3">
        <v>45780</v>
      </c>
      <c r="C9940" t="s">
        <v>10674</v>
      </c>
      <c r="D9940" t="s">
        <v>18</v>
      </c>
      <c r="E9940" t="s">
        <v>19</v>
      </c>
      <c r="F9940" t="s">
        <v>34</v>
      </c>
      <c r="G9940">
        <v>5</v>
      </c>
      <c r="H9940" s="5">
        <v>372.82</v>
      </c>
      <c r="I9940" s="5">
        <v>0.13</v>
      </c>
      <c r="J9940" s="5">
        <v>1621.7670000000001</v>
      </c>
      <c r="K9940" s="5">
        <v>437.34029547255358</v>
      </c>
      <c r="L9940">
        <f>YEAR(SalesData[Order Date])</f>
        <v>2025</v>
      </c>
      <c r="M9940">
        <f>MONTH(SalesData[Order Date])</f>
        <v>5</v>
      </c>
      <c r="N9940" t="str">
        <f>TEXT(SalesData[[#This Row],[Order Date]], "mmmm")</f>
        <v>May</v>
      </c>
      <c r="O9940" s="7">
        <f>IF(SalesData[Sales]=0,0,SalesData[Profit]/SalesData[Sales])</f>
        <v>0.26966900638165259</v>
      </c>
      <c r="P9940" s="8">
        <f t="shared" si="155"/>
        <v>6.9738747921248862E-5</v>
      </c>
      <c r="Q9940" t="str">
        <f>IF(SalesData[[#This Row],[Discount]]&gt;0, "Yes", "No")</f>
        <v>Yes</v>
      </c>
      <c r="R9940" t="str">
        <f>TEXT(SalesData[[#This Row],[Order Date]],"mmm-yyyy")</f>
        <v>May-2025</v>
      </c>
      <c r="S9940">
        <f>YEAR(SalesData[[#This Row],[Order Date]])*100 + MONTH(SalesData[[#This Row],[Order Date]])</f>
        <v>202505</v>
      </c>
    </row>
    <row r="9941" spans="1:19" x14ac:dyDescent="0.3">
      <c r="A9941" t="s">
        <v>10730</v>
      </c>
      <c r="B9941" s="3">
        <v>45780</v>
      </c>
      <c r="C9941" t="s">
        <v>10731</v>
      </c>
      <c r="D9941" t="s">
        <v>13</v>
      </c>
      <c r="E9941" t="s">
        <v>14</v>
      </c>
      <c r="F9941" t="s">
        <v>39</v>
      </c>
      <c r="G9941">
        <v>7</v>
      </c>
      <c r="H9941" s="5">
        <v>835.26</v>
      </c>
      <c r="I9941" s="5">
        <v>0.13</v>
      </c>
      <c r="J9941" s="5">
        <v>5086.7334000000001</v>
      </c>
      <c r="K9941" s="5">
        <v>659.37863176110159</v>
      </c>
      <c r="L9941">
        <f>YEAR(SalesData[Order Date])</f>
        <v>2025</v>
      </c>
      <c r="M9941">
        <f>MONTH(SalesData[Order Date])</f>
        <v>5</v>
      </c>
      <c r="N9941" t="str">
        <f>TEXT(SalesData[[#This Row],[Order Date]], "mmmm")</f>
        <v>May</v>
      </c>
      <c r="O9941" s="7">
        <f>IF(SalesData[Sales]=0,0,SalesData[Profit]/SalesData[Sales])</f>
        <v>0.12962712607684562</v>
      </c>
      <c r="P9941" s="8">
        <f t="shared" si="155"/>
        <v>2.2234308564313594E-5</v>
      </c>
      <c r="Q9941" t="str">
        <f>IF(SalesData[[#This Row],[Discount]]&gt;0, "Yes", "No")</f>
        <v>Yes</v>
      </c>
      <c r="R9941" t="str">
        <f>TEXT(SalesData[[#This Row],[Order Date]],"mmm-yyyy")</f>
        <v>May-2025</v>
      </c>
      <c r="S9941">
        <f>YEAR(SalesData[[#This Row],[Order Date]])*100 + MONTH(SalesData[[#This Row],[Order Date]])</f>
        <v>202505</v>
      </c>
    </row>
    <row r="9942" spans="1:19" x14ac:dyDescent="0.3">
      <c r="A9942" t="s">
        <v>10791</v>
      </c>
      <c r="B9942" s="3">
        <v>45787</v>
      </c>
      <c r="C9942" t="s">
        <v>10792</v>
      </c>
      <c r="D9942" t="s">
        <v>13</v>
      </c>
      <c r="E9942" t="s">
        <v>14</v>
      </c>
      <c r="F9942" t="s">
        <v>62</v>
      </c>
      <c r="G9942">
        <v>9</v>
      </c>
      <c r="H9942" s="5">
        <v>77.540000000000006</v>
      </c>
      <c r="I9942" s="5">
        <v>0.08</v>
      </c>
      <c r="J9942" s="5">
        <v>642.03120000000001</v>
      </c>
      <c r="K9942" s="5">
        <v>61.733322275990318</v>
      </c>
      <c r="L9942">
        <f>YEAR(SalesData[Order Date])</f>
        <v>2025</v>
      </c>
      <c r="M9942">
        <f>MONTH(SalesData[Order Date])</f>
        <v>5</v>
      </c>
      <c r="N9942" t="str">
        <f>TEXT(SalesData[[#This Row],[Order Date]], "mmmm")</f>
        <v>May</v>
      </c>
      <c r="O9942" s="7">
        <f>IF(SalesData[Sales]=0,0,SalesData[Profit]/SalesData[Sales])</f>
        <v>9.6153149996433693E-2</v>
      </c>
      <c r="P9942" s="8">
        <f t="shared" si="155"/>
        <v>1.1463617344453042E-4</v>
      </c>
      <c r="Q9942" t="str">
        <f>IF(SalesData[[#This Row],[Discount]]&gt;0, "Yes", "No")</f>
        <v>Yes</v>
      </c>
      <c r="R9942" t="str">
        <f>TEXT(SalesData[[#This Row],[Order Date]],"mmm-yyyy")</f>
        <v>May-2025</v>
      </c>
      <c r="S9942">
        <f>YEAR(SalesData[[#This Row],[Order Date]])*100 + MONTH(SalesData[[#This Row],[Order Date]])</f>
        <v>202505</v>
      </c>
    </row>
    <row r="9943" spans="1:19" x14ac:dyDescent="0.3">
      <c r="A9943" t="s">
        <v>11018</v>
      </c>
      <c r="B9943" s="3">
        <v>45787</v>
      </c>
      <c r="C9943" t="s">
        <v>2885</v>
      </c>
      <c r="D9943" t="s">
        <v>18</v>
      </c>
      <c r="E9943" t="s">
        <v>19</v>
      </c>
      <c r="F9943" t="s">
        <v>15</v>
      </c>
      <c r="G9943">
        <v>9</v>
      </c>
      <c r="H9943" s="5">
        <v>777.61</v>
      </c>
      <c r="I9943" s="5">
        <v>0.09</v>
      </c>
      <c r="J9943" s="5">
        <v>6368.6259</v>
      </c>
      <c r="K9943" s="5">
        <v>1371.546475531034</v>
      </c>
      <c r="L9943">
        <f>YEAR(SalesData[Order Date])</f>
        <v>2025</v>
      </c>
      <c r="M9943">
        <f>MONTH(SalesData[Order Date])</f>
        <v>5</v>
      </c>
      <c r="N9943" t="str">
        <f>TEXT(SalesData[[#This Row],[Order Date]], "mmmm")</f>
        <v>May</v>
      </c>
      <c r="O9943" s="7">
        <f>IF(SalesData[Sales]=0,0,SalesData[Profit]/SalesData[Sales])</f>
        <v>0.2153598746522439</v>
      </c>
      <c r="P9943" s="8">
        <f t="shared" si="155"/>
        <v>1.2859916924936665E-5</v>
      </c>
      <c r="Q9943" t="str">
        <f>IF(SalesData[[#This Row],[Discount]]&gt;0, "Yes", "No")</f>
        <v>Yes</v>
      </c>
      <c r="R9943" t="str">
        <f>TEXT(SalesData[[#This Row],[Order Date]],"mmm-yyyy")</f>
        <v>May-2025</v>
      </c>
      <c r="S9943">
        <f>YEAR(SalesData[[#This Row],[Order Date]])*100 + MONTH(SalesData[[#This Row],[Order Date]])</f>
        <v>202505</v>
      </c>
    </row>
    <row r="9944" spans="1:19" x14ac:dyDescent="0.3">
      <c r="A9944" t="s">
        <v>11107</v>
      </c>
      <c r="B9944" s="3">
        <v>45782</v>
      </c>
      <c r="C9944" t="s">
        <v>11108</v>
      </c>
      <c r="D9944" t="s">
        <v>13</v>
      </c>
      <c r="E9944" t="s">
        <v>14</v>
      </c>
      <c r="F9944" t="s">
        <v>15</v>
      </c>
      <c r="G9944">
        <v>1</v>
      </c>
      <c r="H9944" s="5">
        <v>940.8</v>
      </c>
      <c r="I9944" s="5">
        <v>0.19</v>
      </c>
      <c r="J9944" s="5">
        <v>762.048</v>
      </c>
      <c r="K9944" s="5">
        <v>87.663972312920393</v>
      </c>
      <c r="L9944">
        <f>YEAR(SalesData[Order Date])</f>
        <v>2025</v>
      </c>
      <c r="M9944">
        <f>MONTH(SalesData[Order Date])</f>
        <v>5</v>
      </c>
      <c r="N9944" t="str">
        <f>TEXT(SalesData[[#This Row],[Order Date]], "mmmm")</f>
        <v>May</v>
      </c>
      <c r="O9944" s="7">
        <f>IF(SalesData[Sales]=0,0,SalesData[Profit]/SalesData[Sales])</f>
        <v>0.11503733664141944</v>
      </c>
      <c r="P9944" s="8">
        <f t="shared" si="155"/>
        <v>2.0195578231292519E-4</v>
      </c>
      <c r="Q9944" t="str">
        <f>IF(SalesData[[#This Row],[Discount]]&gt;0, "Yes", "No")</f>
        <v>Yes</v>
      </c>
      <c r="R9944" t="str">
        <f>TEXT(SalesData[[#This Row],[Order Date]],"mmm-yyyy")</f>
        <v>May-2025</v>
      </c>
      <c r="S9944">
        <f>YEAR(SalesData[[#This Row],[Order Date]])*100 + MONTH(SalesData[[#This Row],[Order Date]])</f>
        <v>202505</v>
      </c>
    </row>
    <row r="9945" spans="1:19" x14ac:dyDescent="0.3">
      <c r="A9945" t="s">
        <v>11223</v>
      </c>
      <c r="B9945" s="3">
        <v>45778</v>
      </c>
      <c r="C9945" t="s">
        <v>2244</v>
      </c>
      <c r="D9945" t="s">
        <v>30</v>
      </c>
      <c r="E9945" t="s">
        <v>19</v>
      </c>
      <c r="F9945" t="s">
        <v>44</v>
      </c>
      <c r="G9945">
        <v>3</v>
      </c>
      <c r="H9945" s="5">
        <v>652.03</v>
      </c>
      <c r="I9945" s="5">
        <v>0.28999999999999998</v>
      </c>
      <c r="J9945" s="5">
        <v>1388.8239000000001</v>
      </c>
      <c r="K9945" s="5">
        <v>270.66319106492358</v>
      </c>
      <c r="L9945">
        <f>YEAR(SalesData[Order Date])</f>
        <v>2025</v>
      </c>
      <c r="M9945">
        <f>MONTH(SalesData[Order Date])</f>
        <v>5</v>
      </c>
      <c r="N9945" t="str">
        <f>TEXT(SalesData[[#This Row],[Order Date]], "mmmm")</f>
        <v>May</v>
      </c>
      <c r="O9945" s="7">
        <f>IF(SalesData[Sales]=0,0,SalesData[Profit]/SalesData[Sales])</f>
        <v>0.19488661670131366</v>
      </c>
      <c r="P9945" s="8">
        <f t="shared" si="155"/>
        <v>1.4825493714501887E-4</v>
      </c>
      <c r="Q9945" t="str">
        <f>IF(SalesData[[#This Row],[Discount]]&gt;0, "Yes", "No")</f>
        <v>Yes</v>
      </c>
      <c r="R9945" t="str">
        <f>TEXT(SalesData[[#This Row],[Order Date]],"mmm-yyyy")</f>
        <v>May-2025</v>
      </c>
      <c r="S9945">
        <f>YEAR(SalesData[[#This Row],[Order Date]])*100 + MONTH(SalesData[[#This Row],[Order Date]])</f>
        <v>202505</v>
      </c>
    </row>
    <row r="9946" spans="1:19" x14ac:dyDescent="0.3">
      <c r="A9946" t="s">
        <v>11240</v>
      </c>
      <c r="B9946" s="3">
        <v>45780</v>
      </c>
      <c r="C9946" t="s">
        <v>11241</v>
      </c>
      <c r="D9946" t="s">
        <v>18</v>
      </c>
      <c r="E9946" t="s">
        <v>26</v>
      </c>
      <c r="F9946" t="s">
        <v>91</v>
      </c>
      <c r="G9946">
        <v>5</v>
      </c>
      <c r="H9946" s="5">
        <v>543.25</v>
      </c>
      <c r="I9946" s="5">
        <v>0.18</v>
      </c>
      <c r="J9946" s="5">
        <v>2227.3249999999998</v>
      </c>
      <c r="K9946" s="5">
        <v>504.83097040311139</v>
      </c>
      <c r="L9946">
        <f>YEAR(SalesData[Order Date])</f>
        <v>2025</v>
      </c>
      <c r="M9946">
        <f>MONTH(SalesData[Order Date])</f>
        <v>5</v>
      </c>
      <c r="N9946" t="str">
        <f>TEXT(SalesData[[#This Row],[Order Date]], "mmmm")</f>
        <v>May</v>
      </c>
      <c r="O9946" s="7">
        <f>IF(SalesData[Sales]=0,0,SalesData[Profit]/SalesData[Sales])</f>
        <v>0.22665348361963855</v>
      </c>
      <c r="P9946" s="8">
        <f t="shared" si="155"/>
        <v>6.6267832489645654E-5</v>
      </c>
      <c r="Q9946" t="str">
        <f>IF(SalesData[[#This Row],[Discount]]&gt;0, "Yes", "No")</f>
        <v>Yes</v>
      </c>
      <c r="R9946" t="str">
        <f>TEXT(SalesData[[#This Row],[Order Date]],"mmm-yyyy")</f>
        <v>May-2025</v>
      </c>
      <c r="S9946">
        <f>YEAR(SalesData[[#This Row],[Order Date]])*100 + MONTH(SalesData[[#This Row],[Order Date]])</f>
        <v>202505</v>
      </c>
    </row>
    <row r="9947" spans="1:19" x14ac:dyDescent="0.3">
      <c r="A9947" t="s">
        <v>11262</v>
      </c>
      <c r="B9947" s="3">
        <v>45778</v>
      </c>
      <c r="C9947" t="s">
        <v>11263</v>
      </c>
      <c r="D9947" t="s">
        <v>13</v>
      </c>
      <c r="E9947" t="s">
        <v>14</v>
      </c>
      <c r="F9947" t="s">
        <v>15</v>
      </c>
      <c r="G9947">
        <v>6</v>
      </c>
      <c r="H9947" s="5">
        <v>214.89</v>
      </c>
      <c r="I9947" s="5">
        <v>0.16</v>
      </c>
      <c r="J9947" s="5">
        <v>1083.0455999999999</v>
      </c>
      <c r="K9947" s="5">
        <v>61.87975839519391</v>
      </c>
      <c r="L9947">
        <f>YEAR(SalesData[Order Date])</f>
        <v>2025</v>
      </c>
      <c r="M9947">
        <f>MONTH(SalesData[Order Date])</f>
        <v>5</v>
      </c>
      <c r="N9947" t="str">
        <f>TEXT(SalesData[[#This Row],[Order Date]], "mmmm")</f>
        <v>May</v>
      </c>
      <c r="O9947" s="7">
        <f>IF(SalesData[Sales]=0,0,SalesData[Profit]/SalesData[Sales])</f>
        <v>5.7134952023436422E-2</v>
      </c>
      <c r="P9947" s="8">
        <f t="shared" si="155"/>
        <v>1.240944979601967E-4</v>
      </c>
      <c r="Q9947" t="str">
        <f>IF(SalesData[[#This Row],[Discount]]&gt;0, "Yes", "No")</f>
        <v>Yes</v>
      </c>
      <c r="R9947" t="str">
        <f>TEXT(SalesData[[#This Row],[Order Date]],"mmm-yyyy")</f>
        <v>May-2025</v>
      </c>
      <c r="S9947">
        <f>YEAR(SalesData[[#This Row],[Order Date]])*100 + MONTH(SalesData[[#This Row],[Order Date]])</f>
        <v>202505</v>
      </c>
    </row>
    <row r="9948" spans="1:19" x14ac:dyDescent="0.3">
      <c r="A9948" t="s">
        <v>11433</v>
      </c>
      <c r="B9948" s="3">
        <v>45788</v>
      </c>
      <c r="C9948" t="s">
        <v>11434</v>
      </c>
      <c r="D9948" t="s">
        <v>30</v>
      </c>
      <c r="E9948" t="s">
        <v>19</v>
      </c>
      <c r="F9948" t="s">
        <v>27</v>
      </c>
      <c r="G9948">
        <v>7</v>
      </c>
      <c r="H9948" s="5">
        <v>179.38</v>
      </c>
      <c r="I9948" s="5">
        <v>0.09</v>
      </c>
      <c r="J9948" s="5">
        <v>1142.6505999999999</v>
      </c>
      <c r="K9948" s="5">
        <v>151.51334371858391</v>
      </c>
      <c r="L9948">
        <f>YEAR(SalesData[Order Date])</f>
        <v>2025</v>
      </c>
      <c r="M9948">
        <f>MONTH(SalesData[Order Date])</f>
        <v>5</v>
      </c>
      <c r="N9948" t="str">
        <f>TEXT(SalesData[[#This Row],[Order Date]], "mmmm")</f>
        <v>May</v>
      </c>
      <c r="O9948" s="7">
        <f>IF(SalesData[Sales]=0,0,SalesData[Profit]/SalesData[Sales])</f>
        <v>0.13259813955253155</v>
      </c>
      <c r="P9948" s="8">
        <f t="shared" si="155"/>
        <v>7.1675453546342173E-5</v>
      </c>
      <c r="Q9948" t="str">
        <f>IF(SalesData[[#This Row],[Discount]]&gt;0, "Yes", "No")</f>
        <v>Yes</v>
      </c>
      <c r="R9948" t="str">
        <f>TEXT(SalesData[[#This Row],[Order Date]],"mmm-yyyy")</f>
        <v>May-2025</v>
      </c>
      <c r="S9948">
        <f>YEAR(SalesData[[#This Row],[Order Date]])*100 + MONTH(SalesData[[#This Row],[Order Date]])</f>
        <v>202505</v>
      </c>
    </row>
    <row r="9949" spans="1:19" x14ac:dyDescent="0.3">
      <c r="A9949" t="s">
        <v>11491</v>
      </c>
      <c r="B9949" s="3">
        <v>45779</v>
      </c>
      <c r="C9949" t="s">
        <v>11492</v>
      </c>
      <c r="D9949" t="s">
        <v>13</v>
      </c>
      <c r="E9949" t="s">
        <v>19</v>
      </c>
      <c r="F9949" t="s">
        <v>34</v>
      </c>
      <c r="G9949">
        <v>8</v>
      </c>
      <c r="H9949" s="5">
        <v>396.66</v>
      </c>
      <c r="I9949" s="5">
        <v>0.04</v>
      </c>
      <c r="J9949" s="5">
        <v>3046.3488000000002</v>
      </c>
      <c r="K9949" s="5">
        <v>195.52896519394869</v>
      </c>
      <c r="L9949">
        <f>YEAR(SalesData[Order Date])</f>
        <v>2025</v>
      </c>
      <c r="M9949">
        <f>MONTH(SalesData[Order Date])</f>
        <v>5</v>
      </c>
      <c r="N9949" t="str">
        <f>TEXT(SalesData[[#This Row],[Order Date]], "mmmm")</f>
        <v>May</v>
      </c>
      <c r="O9949" s="7">
        <f>IF(SalesData[Sales]=0,0,SalesData[Profit]/SalesData[Sales])</f>
        <v>6.4184693884675542E-2</v>
      </c>
      <c r="P9949" s="8">
        <f t="shared" si="155"/>
        <v>1.2605253869812937E-5</v>
      </c>
      <c r="Q9949" t="str">
        <f>IF(SalesData[[#This Row],[Discount]]&gt;0, "Yes", "No")</f>
        <v>Yes</v>
      </c>
      <c r="R9949" t="str">
        <f>TEXT(SalesData[[#This Row],[Order Date]],"mmm-yyyy")</f>
        <v>May-2025</v>
      </c>
      <c r="S9949">
        <f>YEAR(SalesData[[#This Row],[Order Date]])*100 + MONTH(SalesData[[#This Row],[Order Date]])</f>
        <v>202505</v>
      </c>
    </row>
    <row r="9950" spans="1:19" x14ac:dyDescent="0.3">
      <c r="A9950" t="s">
        <v>11550</v>
      </c>
      <c r="B9950" s="3">
        <v>45786</v>
      </c>
      <c r="C9950" t="s">
        <v>11551</v>
      </c>
      <c r="D9950" t="s">
        <v>23</v>
      </c>
      <c r="E9950" t="s">
        <v>26</v>
      </c>
      <c r="F9950" t="s">
        <v>34</v>
      </c>
      <c r="G9950">
        <v>1</v>
      </c>
      <c r="H9950" s="5">
        <v>683.91</v>
      </c>
      <c r="I9950" s="5">
        <v>0.16</v>
      </c>
      <c r="J9950" s="5">
        <v>574.48439999999994</v>
      </c>
      <c r="K9950" s="5">
        <v>153.28627432823399</v>
      </c>
      <c r="L9950">
        <f>YEAR(SalesData[Order Date])</f>
        <v>2025</v>
      </c>
      <c r="M9950">
        <f>MONTH(SalesData[Order Date])</f>
        <v>5</v>
      </c>
      <c r="N9950" t="str">
        <f>TEXT(SalesData[[#This Row],[Order Date]], "mmmm")</f>
        <v>May</v>
      </c>
      <c r="O9950" s="7">
        <f>IF(SalesData[Sales]=0,0,SalesData[Profit]/SalesData[Sales])</f>
        <v>0.26682408491550685</v>
      </c>
      <c r="P9950" s="8">
        <f t="shared" si="155"/>
        <v>2.3394891140647163E-4</v>
      </c>
      <c r="Q9950" t="str">
        <f>IF(SalesData[[#This Row],[Discount]]&gt;0, "Yes", "No")</f>
        <v>Yes</v>
      </c>
      <c r="R9950" t="str">
        <f>TEXT(SalesData[[#This Row],[Order Date]],"mmm-yyyy")</f>
        <v>May-2025</v>
      </c>
      <c r="S9950">
        <f>YEAR(SalesData[[#This Row],[Order Date]])*100 + MONTH(SalesData[[#This Row],[Order Date]])</f>
        <v>202505</v>
      </c>
    </row>
    <row r="9951" spans="1:19" x14ac:dyDescent="0.3">
      <c r="A9951" t="s">
        <v>11580</v>
      </c>
      <c r="B9951" s="3">
        <v>45788</v>
      </c>
      <c r="C9951" t="s">
        <v>11581</v>
      </c>
      <c r="D9951" t="s">
        <v>13</v>
      </c>
      <c r="E9951" t="s">
        <v>14</v>
      </c>
      <c r="F9951" t="s">
        <v>31</v>
      </c>
      <c r="G9951">
        <v>6</v>
      </c>
      <c r="H9951" s="5">
        <v>626.49</v>
      </c>
      <c r="I9951" s="5">
        <v>0.03</v>
      </c>
      <c r="J9951" s="5">
        <v>3646.1718000000001</v>
      </c>
      <c r="K9951" s="5">
        <v>340.44964291529658</v>
      </c>
      <c r="L9951">
        <f>YEAR(SalesData[Order Date])</f>
        <v>2025</v>
      </c>
      <c r="M9951">
        <f>MONTH(SalesData[Order Date])</f>
        <v>5</v>
      </c>
      <c r="N9951" t="str">
        <f>TEXT(SalesData[[#This Row],[Order Date]], "mmmm")</f>
        <v>May</v>
      </c>
      <c r="O9951" s="7">
        <f>IF(SalesData[Sales]=0,0,SalesData[Profit]/SalesData[Sales])</f>
        <v>9.3371805167078686E-2</v>
      </c>
      <c r="P9951" s="8">
        <f t="shared" si="155"/>
        <v>7.9809733595109251E-6</v>
      </c>
      <c r="Q9951" t="str">
        <f>IF(SalesData[[#This Row],[Discount]]&gt;0, "Yes", "No")</f>
        <v>Yes</v>
      </c>
      <c r="R9951" t="str">
        <f>TEXT(SalesData[[#This Row],[Order Date]],"mmm-yyyy")</f>
        <v>May-2025</v>
      </c>
      <c r="S9951">
        <f>YEAR(SalesData[[#This Row],[Order Date]])*100 + MONTH(SalesData[[#This Row],[Order Date]])</f>
        <v>202505</v>
      </c>
    </row>
    <row r="9952" spans="1:19" x14ac:dyDescent="0.3">
      <c r="A9952" t="s">
        <v>11731</v>
      </c>
      <c r="B9952" s="3">
        <v>45783</v>
      </c>
      <c r="C9952" t="s">
        <v>11732</v>
      </c>
      <c r="D9952" t="s">
        <v>23</v>
      </c>
      <c r="E9952" t="s">
        <v>26</v>
      </c>
      <c r="F9952" t="s">
        <v>15</v>
      </c>
      <c r="G9952">
        <v>1</v>
      </c>
      <c r="H9952" s="5">
        <v>693.92</v>
      </c>
      <c r="I9952" s="5">
        <v>0.05</v>
      </c>
      <c r="J9952" s="5">
        <v>659.22399999999993</v>
      </c>
      <c r="K9952" s="5">
        <v>101.90843245935341</v>
      </c>
      <c r="L9952">
        <f>YEAR(SalesData[Order Date])</f>
        <v>2025</v>
      </c>
      <c r="M9952">
        <f>MONTH(SalesData[Order Date])</f>
        <v>5</v>
      </c>
      <c r="N9952" t="str">
        <f>TEXT(SalesData[[#This Row],[Order Date]], "mmmm")</f>
        <v>May</v>
      </c>
      <c r="O9952" s="7">
        <f>IF(SalesData[Sales]=0,0,SalesData[Profit]/SalesData[Sales])</f>
        <v>0.15458847441742626</v>
      </c>
      <c r="P9952" s="8">
        <f t="shared" si="155"/>
        <v>7.2054415494581515E-5</v>
      </c>
      <c r="Q9952" t="str">
        <f>IF(SalesData[[#This Row],[Discount]]&gt;0, "Yes", "No")</f>
        <v>Yes</v>
      </c>
      <c r="R9952" t="str">
        <f>TEXT(SalesData[[#This Row],[Order Date]],"mmm-yyyy")</f>
        <v>May-2025</v>
      </c>
      <c r="S9952">
        <f>YEAR(SalesData[[#This Row],[Order Date]])*100 + MONTH(SalesData[[#This Row],[Order Date]])</f>
        <v>202505</v>
      </c>
    </row>
    <row r="9953" spans="1:19" x14ac:dyDescent="0.3">
      <c r="A9953" t="s">
        <v>11765</v>
      </c>
      <c r="B9953" s="3">
        <v>45778</v>
      </c>
      <c r="C9953" t="s">
        <v>11766</v>
      </c>
      <c r="D9953" t="s">
        <v>18</v>
      </c>
      <c r="E9953" t="s">
        <v>26</v>
      </c>
      <c r="F9953" t="s">
        <v>31</v>
      </c>
      <c r="G9953">
        <v>3</v>
      </c>
      <c r="H9953" s="5">
        <v>884.5</v>
      </c>
      <c r="I9953" s="5">
        <v>0.13</v>
      </c>
      <c r="J9953" s="5">
        <v>2308.5450000000001</v>
      </c>
      <c r="K9953" s="5">
        <v>182.76558362101491</v>
      </c>
      <c r="L9953">
        <f>YEAR(SalesData[Order Date])</f>
        <v>2025</v>
      </c>
      <c r="M9953">
        <f>MONTH(SalesData[Order Date])</f>
        <v>5</v>
      </c>
      <c r="N9953" t="str">
        <f>TEXT(SalesData[[#This Row],[Order Date]], "mmmm")</f>
        <v>May</v>
      </c>
      <c r="O9953" s="7">
        <f>IF(SalesData[Sales]=0,0,SalesData[Profit]/SalesData[Sales])</f>
        <v>7.9169166562061771E-2</v>
      </c>
      <c r="P9953" s="8">
        <f t="shared" si="155"/>
        <v>4.8991897493876017E-5</v>
      </c>
      <c r="Q9953" t="str">
        <f>IF(SalesData[[#This Row],[Discount]]&gt;0, "Yes", "No")</f>
        <v>Yes</v>
      </c>
      <c r="R9953" t="str">
        <f>TEXT(SalesData[[#This Row],[Order Date]],"mmm-yyyy")</f>
        <v>May-2025</v>
      </c>
      <c r="S9953">
        <f>YEAR(SalesData[[#This Row],[Order Date]])*100 + MONTH(SalesData[[#This Row],[Order Date]])</f>
        <v>202505</v>
      </c>
    </row>
    <row r="9954" spans="1:19" x14ac:dyDescent="0.3">
      <c r="A9954" t="s">
        <v>12002</v>
      </c>
      <c r="B9954" s="3">
        <v>45781</v>
      </c>
      <c r="C9954" t="s">
        <v>12003</v>
      </c>
      <c r="D9954" t="s">
        <v>30</v>
      </c>
      <c r="E9954" t="s">
        <v>19</v>
      </c>
      <c r="F9954" t="s">
        <v>20</v>
      </c>
      <c r="G9954">
        <v>5</v>
      </c>
      <c r="H9954" s="5">
        <v>14.53</v>
      </c>
      <c r="I9954" s="5">
        <v>0.21</v>
      </c>
      <c r="J9954" s="5">
        <v>57.393500000000003</v>
      </c>
      <c r="K9954" s="5">
        <v>5.7906468247353411</v>
      </c>
      <c r="L9954">
        <f>YEAR(SalesData[Order Date])</f>
        <v>2025</v>
      </c>
      <c r="M9954">
        <f>MONTH(SalesData[Order Date])</f>
        <v>5</v>
      </c>
      <c r="N9954" t="str">
        <f>TEXT(SalesData[[#This Row],[Order Date]], "mmmm")</f>
        <v>May</v>
      </c>
      <c r="O9954" s="7">
        <f>IF(SalesData[Sales]=0,0,SalesData[Profit]/SalesData[Sales])</f>
        <v>0.1008937741161515</v>
      </c>
      <c r="P9954" s="8">
        <f t="shared" si="155"/>
        <v>2.8905712319339302E-3</v>
      </c>
      <c r="Q9954" t="str">
        <f>IF(SalesData[[#This Row],[Discount]]&gt;0, "Yes", "No")</f>
        <v>Yes</v>
      </c>
      <c r="R9954" t="str">
        <f>TEXT(SalesData[[#This Row],[Order Date]],"mmm-yyyy")</f>
        <v>May-2025</v>
      </c>
      <c r="S9954">
        <f>YEAR(SalesData[[#This Row],[Order Date]])*100 + MONTH(SalesData[[#This Row],[Order Date]])</f>
        <v>202505</v>
      </c>
    </row>
    <row r="9955" spans="1:19" x14ac:dyDescent="0.3">
      <c r="A9955" t="s">
        <v>12129</v>
      </c>
      <c r="B9955" s="3">
        <v>45779</v>
      </c>
      <c r="C9955" t="s">
        <v>12130</v>
      </c>
      <c r="D9955" t="s">
        <v>23</v>
      </c>
      <c r="E9955" t="s">
        <v>14</v>
      </c>
      <c r="F9955" t="s">
        <v>53</v>
      </c>
      <c r="G9955">
        <v>1</v>
      </c>
      <c r="H9955" s="5">
        <v>983.66</v>
      </c>
      <c r="I9955" s="5">
        <v>0.3</v>
      </c>
      <c r="J9955" s="5">
        <v>688.5619999999999</v>
      </c>
      <c r="K9955" s="5">
        <v>71.736144691655198</v>
      </c>
      <c r="L9955">
        <f>YEAR(SalesData[Order Date])</f>
        <v>2025</v>
      </c>
      <c r="M9955">
        <f>MONTH(SalesData[Order Date])</f>
        <v>5</v>
      </c>
      <c r="N9955" t="str">
        <f>TEXT(SalesData[[#This Row],[Order Date]], "mmmm")</f>
        <v>May</v>
      </c>
      <c r="O9955" s="7">
        <f>IF(SalesData[Sales]=0,0,SalesData[Profit]/SalesData[Sales])</f>
        <v>0.10418254956221111</v>
      </c>
      <c r="P9955" s="8">
        <f t="shared" si="155"/>
        <v>3.0498342923367832E-4</v>
      </c>
      <c r="Q9955" t="str">
        <f>IF(SalesData[[#This Row],[Discount]]&gt;0, "Yes", "No")</f>
        <v>Yes</v>
      </c>
      <c r="R9955" t="str">
        <f>TEXT(SalesData[[#This Row],[Order Date]],"mmm-yyyy")</f>
        <v>May-2025</v>
      </c>
      <c r="S9955">
        <f>YEAR(SalesData[[#This Row],[Order Date]])*100 + MONTH(SalesData[[#This Row],[Order Date]])</f>
        <v>202505</v>
      </c>
    </row>
    <row r="9956" spans="1:19" x14ac:dyDescent="0.3">
      <c r="A9956" t="s">
        <v>12211</v>
      </c>
      <c r="B9956" s="3">
        <v>45785</v>
      </c>
      <c r="C9956" t="s">
        <v>12212</v>
      </c>
      <c r="D9956" t="s">
        <v>18</v>
      </c>
      <c r="E9956" t="s">
        <v>26</v>
      </c>
      <c r="F9956" t="s">
        <v>44</v>
      </c>
      <c r="G9956">
        <v>1</v>
      </c>
      <c r="H9956" s="5">
        <v>934.08</v>
      </c>
      <c r="I9956" s="5">
        <v>0.06</v>
      </c>
      <c r="J9956" s="5">
        <v>878.03520000000003</v>
      </c>
      <c r="K9956" s="5">
        <v>250.13434462883751</v>
      </c>
      <c r="L9956">
        <f>YEAR(SalesData[Order Date])</f>
        <v>2025</v>
      </c>
      <c r="M9956">
        <f>MONTH(SalesData[Order Date])</f>
        <v>5</v>
      </c>
      <c r="N9956" t="str">
        <f>TEXT(SalesData[[#This Row],[Order Date]], "mmmm")</f>
        <v>May</v>
      </c>
      <c r="O9956" s="7">
        <f>IF(SalesData[Sales]=0,0,SalesData[Profit]/SalesData[Sales])</f>
        <v>0.2848796319655949</v>
      </c>
      <c r="P9956" s="8">
        <f t="shared" si="155"/>
        <v>6.4234326824254883E-5</v>
      </c>
      <c r="Q9956" t="str">
        <f>IF(SalesData[[#This Row],[Discount]]&gt;0, "Yes", "No")</f>
        <v>Yes</v>
      </c>
      <c r="R9956" t="str">
        <f>TEXT(SalesData[[#This Row],[Order Date]],"mmm-yyyy")</f>
        <v>May-2025</v>
      </c>
      <c r="S9956">
        <f>YEAR(SalesData[[#This Row],[Order Date]])*100 + MONTH(SalesData[[#This Row],[Order Date]])</f>
        <v>202505</v>
      </c>
    </row>
    <row r="9957" spans="1:19" x14ac:dyDescent="0.3">
      <c r="A9957" t="s">
        <v>12504</v>
      </c>
      <c r="B9957" s="3">
        <v>45780</v>
      </c>
      <c r="C9957" t="s">
        <v>12505</v>
      </c>
      <c r="D9957" t="s">
        <v>18</v>
      </c>
      <c r="E9957" t="s">
        <v>14</v>
      </c>
      <c r="F9957" t="s">
        <v>27</v>
      </c>
      <c r="G9957">
        <v>2</v>
      </c>
      <c r="H9957" s="5">
        <v>614.47</v>
      </c>
      <c r="I9957" s="5">
        <v>0.3</v>
      </c>
      <c r="J9957" s="5">
        <v>860.25800000000004</v>
      </c>
      <c r="K9957" s="5">
        <v>172.4231126189168</v>
      </c>
      <c r="L9957">
        <f>YEAR(SalesData[Order Date])</f>
        <v>2025</v>
      </c>
      <c r="M9957">
        <f>MONTH(SalesData[Order Date])</f>
        <v>5</v>
      </c>
      <c r="N9957" t="str">
        <f>TEXT(SalesData[[#This Row],[Order Date]], "mmmm")</f>
        <v>May</v>
      </c>
      <c r="O9957" s="7">
        <f>IF(SalesData[Sales]=0,0,SalesData[Profit]/SalesData[Sales])</f>
        <v>0.20043186185878747</v>
      </c>
      <c r="P9957" s="8">
        <f t="shared" si="155"/>
        <v>2.4411281266782753E-4</v>
      </c>
      <c r="Q9957" t="str">
        <f>IF(SalesData[[#This Row],[Discount]]&gt;0, "Yes", "No")</f>
        <v>Yes</v>
      </c>
      <c r="R9957" t="str">
        <f>TEXT(SalesData[[#This Row],[Order Date]],"mmm-yyyy")</f>
        <v>May-2025</v>
      </c>
      <c r="S9957">
        <f>YEAR(SalesData[[#This Row],[Order Date]])*100 + MONTH(SalesData[[#This Row],[Order Date]])</f>
        <v>202505</v>
      </c>
    </row>
    <row r="9958" spans="1:19" x14ac:dyDescent="0.3">
      <c r="A9958" t="s">
        <v>12583</v>
      </c>
      <c r="B9958" s="3">
        <v>45782</v>
      </c>
      <c r="C9958" t="s">
        <v>12584</v>
      </c>
      <c r="D9958" t="s">
        <v>30</v>
      </c>
      <c r="E9958" t="s">
        <v>19</v>
      </c>
      <c r="F9958" t="s">
        <v>27</v>
      </c>
      <c r="G9958">
        <v>4</v>
      </c>
      <c r="H9958" s="5">
        <v>988.29</v>
      </c>
      <c r="I9958" s="5">
        <v>0.19</v>
      </c>
      <c r="J9958" s="5">
        <v>3202.0596</v>
      </c>
      <c r="K9958" s="5">
        <v>706.73203602109254</v>
      </c>
      <c r="L9958">
        <f>YEAR(SalesData[Order Date])</f>
        <v>2025</v>
      </c>
      <c r="M9958">
        <f>MONTH(SalesData[Order Date])</f>
        <v>5</v>
      </c>
      <c r="N9958" t="str">
        <f>TEXT(SalesData[[#This Row],[Order Date]], "mmmm")</f>
        <v>May</v>
      </c>
      <c r="O9958" s="7">
        <f>IF(SalesData[Sales]=0,0,SalesData[Profit]/SalesData[Sales])</f>
        <v>0.22071170568501988</v>
      </c>
      <c r="P9958" s="8">
        <f t="shared" si="155"/>
        <v>4.8062815570328552E-5</v>
      </c>
      <c r="Q9958" t="str">
        <f>IF(SalesData[[#This Row],[Discount]]&gt;0, "Yes", "No")</f>
        <v>Yes</v>
      </c>
      <c r="R9958" t="str">
        <f>TEXT(SalesData[[#This Row],[Order Date]],"mmm-yyyy")</f>
        <v>May-2025</v>
      </c>
      <c r="S9958">
        <f>YEAR(SalesData[[#This Row],[Order Date]])*100 + MONTH(SalesData[[#This Row],[Order Date]])</f>
        <v>202505</v>
      </c>
    </row>
    <row r="9959" spans="1:19" x14ac:dyDescent="0.3">
      <c r="A9959" t="s">
        <v>13136</v>
      </c>
      <c r="B9959" s="3">
        <v>45782</v>
      </c>
      <c r="C9959" t="s">
        <v>13137</v>
      </c>
      <c r="D9959" t="s">
        <v>13</v>
      </c>
      <c r="E9959" t="s">
        <v>14</v>
      </c>
      <c r="F9959" t="s">
        <v>34</v>
      </c>
      <c r="G9959">
        <v>4</v>
      </c>
      <c r="H9959" s="5">
        <v>627.14</v>
      </c>
      <c r="I9959" s="5">
        <v>0.03</v>
      </c>
      <c r="J9959" s="5">
        <v>2433.3031999999998</v>
      </c>
      <c r="K9959" s="5">
        <v>176.31418816924219</v>
      </c>
      <c r="L9959">
        <f>YEAR(SalesData[Order Date])</f>
        <v>2025</v>
      </c>
      <c r="M9959">
        <f>MONTH(SalesData[Order Date])</f>
        <v>5</v>
      </c>
      <c r="N9959" t="str">
        <f>TEXT(SalesData[[#This Row],[Order Date]], "mmmm")</f>
        <v>May</v>
      </c>
      <c r="O9959" s="7">
        <f>IF(SalesData[Sales]=0,0,SalesData[Profit]/SalesData[Sales])</f>
        <v>7.2458782846807665E-2</v>
      </c>
      <c r="P9959" s="8">
        <f t="shared" si="155"/>
        <v>1.1959052205249226E-5</v>
      </c>
      <c r="Q9959" t="str">
        <f>IF(SalesData[[#This Row],[Discount]]&gt;0, "Yes", "No")</f>
        <v>Yes</v>
      </c>
      <c r="R9959" t="str">
        <f>TEXT(SalesData[[#This Row],[Order Date]],"mmm-yyyy")</f>
        <v>May-2025</v>
      </c>
      <c r="S9959">
        <f>YEAR(SalesData[[#This Row],[Order Date]])*100 + MONTH(SalesData[[#This Row],[Order Date]])</f>
        <v>202505</v>
      </c>
    </row>
    <row r="9960" spans="1:19" x14ac:dyDescent="0.3">
      <c r="A9960" t="s">
        <v>13159</v>
      </c>
      <c r="B9960" s="3">
        <v>45784</v>
      </c>
      <c r="C9960" t="s">
        <v>13160</v>
      </c>
      <c r="D9960" t="s">
        <v>30</v>
      </c>
      <c r="E9960" t="s">
        <v>19</v>
      </c>
      <c r="F9960" t="s">
        <v>62</v>
      </c>
      <c r="G9960">
        <v>3</v>
      </c>
      <c r="H9960" s="5">
        <v>748.5</v>
      </c>
      <c r="I9960" s="5">
        <v>0.01</v>
      </c>
      <c r="J9960" s="5">
        <v>2223.0450000000001</v>
      </c>
      <c r="K9960" s="5">
        <v>252.95730485680221</v>
      </c>
      <c r="L9960">
        <f>YEAR(SalesData[Order Date])</f>
        <v>2025</v>
      </c>
      <c r="M9960">
        <f>MONTH(SalesData[Order Date])</f>
        <v>5</v>
      </c>
      <c r="N9960" t="str">
        <f>TEXT(SalesData[[#This Row],[Order Date]], "mmmm")</f>
        <v>May</v>
      </c>
      <c r="O9960" s="7">
        <f>IF(SalesData[Sales]=0,0,SalesData[Profit]/SalesData[Sales])</f>
        <v>0.11378865693533069</v>
      </c>
      <c r="P9960" s="8">
        <f t="shared" si="155"/>
        <v>4.4533511467379207E-6</v>
      </c>
      <c r="Q9960" t="str">
        <f>IF(SalesData[[#This Row],[Discount]]&gt;0, "Yes", "No")</f>
        <v>Yes</v>
      </c>
      <c r="R9960" t="str">
        <f>TEXT(SalesData[[#This Row],[Order Date]],"mmm-yyyy")</f>
        <v>May-2025</v>
      </c>
      <c r="S9960">
        <f>YEAR(SalesData[[#This Row],[Order Date]])*100 + MONTH(SalesData[[#This Row],[Order Date]])</f>
        <v>202505</v>
      </c>
    </row>
    <row r="9961" spans="1:19" x14ac:dyDescent="0.3">
      <c r="A9961" t="s">
        <v>13280</v>
      </c>
      <c r="B9961" s="3">
        <v>45781</v>
      </c>
      <c r="C9961" t="s">
        <v>13281</v>
      </c>
      <c r="D9961" t="s">
        <v>23</v>
      </c>
      <c r="E9961" t="s">
        <v>26</v>
      </c>
      <c r="F9961" t="s">
        <v>34</v>
      </c>
      <c r="G9961">
        <v>6</v>
      </c>
      <c r="H9961" s="5">
        <v>440.16</v>
      </c>
      <c r="I9961" s="5">
        <v>0.09</v>
      </c>
      <c r="J9961" s="5">
        <v>2403.2736</v>
      </c>
      <c r="K9961" s="5">
        <v>297.77884062198848</v>
      </c>
      <c r="L9961">
        <f>YEAR(SalesData[Order Date])</f>
        <v>2025</v>
      </c>
      <c r="M9961">
        <f>MONTH(SalesData[Order Date])</f>
        <v>5</v>
      </c>
      <c r="N9961" t="str">
        <f>TEXT(SalesData[[#This Row],[Order Date]], "mmmm")</f>
        <v>May</v>
      </c>
      <c r="O9961" s="7">
        <f>IF(SalesData[Sales]=0,0,SalesData[Profit]/SalesData[Sales])</f>
        <v>0.12390550981044708</v>
      </c>
      <c r="P9961" s="8">
        <f t="shared" si="155"/>
        <v>3.4078516902944385E-5</v>
      </c>
      <c r="Q9961" t="str">
        <f>IF(SalesData[[#This Row],[Discount]]&gt;0, "Yes", "No")</f>
        <v>Yes</v>
      </c>
      <c r="R9961" t="str">
        <f>TEXT(SalesData[[#This Row],[Order Date]],"mmm-yyyy")</f>
        <v>May-2025</v>
      </c>
      <c r="S9961">
        <f>YEAR(SalesData[[#This Row],[Order Date]])*100 + MONTH(SalesData[[#This Row],[Order Date]])</f>
        <v>202505</v>
      </c>
    </row>
    <row r="9962" spans="1:19" x14ac:dyDescent="0.3">
      <c r="A9962" t="s">
        <v>13412</v>
      </c>
      <c r="B9962" s="3">
        <v>45780</v>
      </c>
      <c r="C9962" t="s">
        <v>7206</v>
      </c>
      <c r="D9962" t="s">
        <v>18</v>
      </c>
      <c r="E9962" t="s">
        <v>14</v>
      </c>
      <c r="F9962" t="s">
        <v>15</v>
      </c>
      <c r="G9962">
        <v>4</v>
      </c>
      <c r="H9962" s="5">
        <v>496.89</v>
      </c>
      <c r="I9962" s="5">
        <v>0.22</v>
      </c>
      <c r="J9962" s="5">
        <v>1550.2968000000001</v>
      </c>
      <c r="K9962" s="5">
        <v>449.46003832581113</v>
      </c>
      <c r="L9962">
        <f>YEAR(SalesData[Order Date])</f>
        <v>2025</v>
      </c>
      <c r="M9962">
        <f>MONTH(SalesData[Order Date])</f>
        <v>5</v>
      </c>
      <c r="N9962" t="str">
        <f>TEXT(SalesData[[#This Row],[Order Date]], "mmmm")</f>
        <v>May</v>
      </c>
      <c r="O9962" s="7">
        <f>IF(SalesData[Sales]=0,0,SalesData[Profit]/SalesData[Sales])</f>
        <v>0.28991870351910104</v>
      </c>
      <c r="P9962" s="8">
        <f t="shared" si="155"/>
        <v>1.1068848236028096E-4</v>
      </c>
      <c r="Q9962" t="str">
        <f>IF(SalesData[[#This Row],[Discount]]&gt;0, "Yes", "No")</f>
        <v>Yes</v>
      </c>
      <c r="R9962" t="str">
        <f>TEXT(SalesData[[#This Row],[Order Date]],"mmm-yyyy")</f>
        <v>May-2025</v>
      </c>
      <c r="S9962">
        <f>YEAR(SalesData[[#This Row],[Order Date]])*100 + MONTH(SalesData[[#This Row],[Order Date]])</f>
        <v>202505</v>
      </c>
    </row>
    <row r="9963" spans="1:19" x14ac:dyDescent="0.3">
      <c r="A9963" t="s">
        <v>13437</v>
      </c>
      <c r="B9963" s="3">
        <v>45788</v>
      </c>
      <c r="C9963" t="s">
        <v>13438</v>
      </c>
      <c r="D9963" t="s">
        <v>13</v>
      </c>
      <c r="E9963" t="s">
        <v>19</v>
      </c>
      <c r="F9963" t="s">
        <v>34</v>
      </c>
      <c r="G9963">
        <v>6</v>
      </c>
      <c r="H9963" s="5">
        <v>343.9</v>
      </c>
      <c r="I9963" s="5">
        <v>0.25</v>
      </c>
      <c r="J9963" s="5">
        <v>1547.55</v>
      </c>
      <c r="K9963" s="5">
        <v>252.72085115861501</v>
      </c>
      <c r="L9963">
        <f>YEAR(SalesData[Order Date])</f>
        <v>2025</v>
      </c>
      <c r="M9963">
        <f>MONTH(SalesData[Order Date])</f>
        <v>5</v>
      </c>
      <c r="N9963" t="str">
        <f>TEXT(SalesData[[#This Row],[Order Date]], "mmmm")</f>
        <v>May</v>
      </c>
      <c r="O9963" s="7">
        <f>IF(SalesData[Sales]=0,0,SalesData[Profit]/SalesData[Sales])</f>
        <v>0.16330383584285807</v>
      </c>
      <c r="P9963" s="8">
        <f t="shared" si="155"/>
        <v>1.2115925172046139E-4</v>
      </c>
      <c r="Q9963" t="str">
        <f>IF(SalesData[[#This Row],[Discount]]&gt;0, "Yes", "No")</f>
        <v>Yes</v>
      </c>
      <c r="R9963" t="str">
        <f>TEXT(SalesData[[#This Row],[Order Date]],"mmm-yyyy")</f>
        <v>May-2025</v>
      </c>
      <c r="S9963">
        <f>YEAR(SalesData[[#This Row],[Order Date]])*100 + MONTH(SalesData[[#This Row],[Order Date]])</f>
        <v>202505</v>
      </c>
    </row>
    <row r="9964" spans="1:19" x14ac:dyDescent="0.3">
      <c r="A9964" t="s">
        <v>13547</v>
      </c>
      <c r="B9964" s="3">
        <v>45780</v>
      </c>
      <c r="C9964" t="s">
        <v>13548</v>
      </c>
      <c r="D9964" t="s">
        <v>23</v>
      </c>
      <c r="E9964" t="s">
        <v>19</v>
      </c>
      <c r="F9964" t="s">
        <v>62</v>
      </c>
      <c r="G9964">
        <v>2</v>
      </c>
      <c r="H9964" s="5">
        <v>708.94</v>
      </c>
      <c r="I9964" s="5">
        <v>0.17</v>
      </c>
      <c r="J9964" s="5">
        <v>1176.8404</v>
      </c>
      <c r="K9964" s="5">
        <v>212.02454442263829</v>
      </c>
      <c r="L9964">
        <f>YEAR(SalesData[Order Date])</f>
        <v>2025</v>
      </c>
      <c r="M9964">
        <f>MONTH(SalesData[Order Date])</f>
        <v>5</v>
      </c>
      <c r="N9964" t="str">
        <f>TEXT(SalesData[[#This Row],[Order Date]], "mmmm")</f>
        <v>May</v>
      </c>
      <c r="O9964" s="7">
        <f>IF(SalesData[Sales]=0,0,SalesData[Profit]/SalesData[Sales])</f>
        <v>0.1801642299352047</v>
      </c>
      <c r="P9964" s="8">
        <f t="shared" si="155"/>
        <v>1.1989731147910966E-4</v>
      </c>
      <c r="Q9964" t="str">
        <f>IF(SalesData[[#This Row],[Discount]]&gt;0, "Yes", "No")</f>
        <v>Yes</v>
      </c>
      <c r="R9964" t="str">
        <f>TEXT(SalesData[[#This Row],[Order Date]],"mmm-yyyy")</f>
        <v>May-2025</v>
      </c>
      <c r="S9964">
        <f>YEAR(SalesData[[#This Row],[Order Date]])*100 + MONTH(SalesData[[#This Row],[Order Date]])</f>
        <v>202505</v>
      </c>
    </row>
    <row r="9965" spans="1:19" x14ac:dyDescent="0.3">
      <c r="A9965" t="s">
        <v>13593</v>
      </c>
      <c r="B9965" s="3">
        <v>45778</v>
      </c>
      <c r="C9965" t="s">
        <v>13594</v>
      </c>
      <c r="D9965" t="s">
        <v>18</v>
      </c>
      <c r="E9965" t="s">
        <v>14</v>
      </c>
      <c r="F9965" t="s">
        <v>44</v>
      </c>
      <c r="G9965">
        <v>4</v>
      </c>
      <c r="H9965" s="5">
        <v>679.35</v>
      </c>
      <c r="I9965" s="5">
        <v>0.18</v>
      </c>
      <c r="J9965" s="5">
        <v>2228.268</v>
      </c>
      <c r="K9965" s="5">
        <v>641.13923680129938</v>
      </c>
      <c r="L9965">
        <f>YEAR(SalesData[Order Date])</f>
        <v>2025</v>
      </c>
      <c r="M9965">
        <f>MONTH(SalesData[Order Date])</f>
        <v>5</v>
      </c>
      <c r="N9965" t="str">
        <f>TEXT(SalesData[[#This Row],[Order Date]], "mmmm")</f>
        <v>May</v>
      </c>
      <c r="O9965" s="7">
        <f>IF(SalesData[Sales]=0,0,SalesData[Profit]/SalesData[Sales])</f>
        <v>0.28772985870698647</v>
      </c>
      <c r="P9965" s="8">
        <f t="shared" si="155"/>
        <v>6.6239788032678297E-5</v>
      </c>
      <c r="Q9965" t="str">
        <f>IF(SalesData[[#This Row],[Discount]]&gt;0, "Yes", "No")</f>
        <v>Yes</v>
      </c>
      <c r="R9965" t="str">
        <f>TEXT(SalesData[[#This Row],[Order Date]],"mmm-yyyy")</f>
        <v>May-2025</v>
      </c>
      <c r="S9965">
        <f>YEAR(SalesData[[#This Row],[Order Date]])*100 + MONTH(SalesData[[#This Row],[Order Date]])</f>
        <v>202505</v>
      </c>
    </row>
    <row r="9966" spans="1:19" x14ac:dyDescent="0.3">
      <c r="A9966" t="s">
        <v>13936</v>
      </c>
      <c r="B9966" s="3">
        <v>45785</v>
      </c>
      <c r="C9966" t="s">
        <v>13937</v>
      </c>
      <c r="D9966" t="s">
        <v>18</v>
      </c>
      <c r="E9966" t="s">
        <v>14</v>
      </c>
      <c r="F9966" t="s">
        <v>34</v>
      </c>
      <c r="G9966">
        <v>4</v>
      </c>
      <c r="H9966" s="5">
        <v>825.48</v>
      </c>
      <c r="I9966" s="5">
        <v>0.12</v>
      </c>
      <c r="J9966" s="5">
        <v>2905.6896000000002</v>
      </c>
      <c r="K9966" s="5">
        <v>816.18913871446887</v>
      </c>
      <c r="L9966">
        <f>YEAR(SalesData[Order Date])</f>
        <v>2025</v>
      </c>
      <c r="M9966">
        <f>MONTH(SalesData[Order Date])</f>
        <v>5</v>
      </c>
      <c r="N9966" t="str">
        <f>TEXT(SalesData[[#This Row],[Order Date]], "mmmm")</f>
        <v>May</v>
      </c>
      <c r="O9966" s="7">
        <f>IF(SalesData[Sales]=0,0,SalesData[Profit]/SalesData[Sales])</f>
        <v>0.28089343703968545</v>
      </c>
      <c r="P9966" s="8">
        <f t="shared" si="155"/>
        <v>3.6342491641226921E-5</v>
      </c>
      <c r="Q9966" t="str">
        <f>IF(SalesData[[#This Row],[Discount]]&gt;0, "Yes", "No")</f>
        <v>Yes</v>
      </c>
      <c r="R9966" t="str">
        <f>TEXT(SalesData[[#This Row],[Order Date]],"mmm-yyyy")</f>
        <v>May-2025</v>
      </c>
      <c r="S9966">
        <f>YEAR(SalesData[[#This Row],[Order Date]])*100 + MONTH(SalesData[[#This Row],[Order Date]])</f>
        <v>202505</v>
      </c>
    </row>
    <row r="9967" spans="1:19" x14ac:dyDescent="0.3">
      <c r="A9967" t="s">
        <v>13961</v>
      </c>
      <c r="B9967" s="3">
        <v>45779</v>
      </c>
      <c r="C9967" t="s">
        <v>13962</v>
      </c>
      <c r="D9967" t="s">
        <v>13</v>
      </c>
      <c r="E9967" t="s">
        <v>19</v>
      </c>
      <c r="F9967" t="s">
        <v>62</v>
      </c>
      <c r="G9967">
        <v>5</v>
      </c>
      <c r="H9967" s="5">
        <v>383.89</v>
      </c>
      <c r="I9967" s="5">
        <v>0.01</v>
      </c>
      <c r="J9967" s="5">
        <v>1900.2555</v>
      </c>
      <c r="K9967" s="5">
        <v>250.22821918878279</v>
      </c>
      <c r="L9967">
        <f>YEAR(SalesData[Order Date])</f>
        <v>2025</v>
      </c>
      <c r="M9967">
        <f>MONTH(SalesData[Order Date])</f>
        <v>5</v>
      </c>
      <c r="N9967" t="str">
        <f>TEXT(SalesData[[#This Row],[Order Date]], "mmmm")</f>
        <v>May</v>
      </c>
      <c r="O9967" s="7">
        <f>IF(SalesData[Sales]=0,0,SalesData[Profit]/SalesData[Sales])</f>
        <v>0.13168135505398237</v>
      </c>
      <c r="P9967" s="8">
        <f t="shared" si="155"/>
        <v>5.2098257313292874E-6</v>
      </c>
      <c r="Q9967" t="str">
        <f>IF(SalesData[[#This Row],[Discount]]&gt;0, "Yes", "No")</f>
        <v>Yes</v>
      </c>
      <c r="R9967" t="str">
        <f>TEXT(SalesData[[#This Row],[Order Date]],"mmm-yyyy")</f>
        <v>May-2025</v>
      </c>
      <c r="S9967">
        <f>YEAR(SalesData[[#This Row],[Order Date]])*100 + MONTH(SalesData[[#This Row],[Order Date]])</f>
        <v>202505</v>
      </c>
    </row>
    <row r="9968" spans="1:19" x14ac:dyDescent="0.3">
      <c r="A9968" t="s">
        <v>13979</v>
      </c>
      <c r="B9968" s="3">
        <v>45783</v>
      </c>
      <c r="C9968" t="s">
        <v>13980</v>
      </c>
      <c r="D9968" t="s">
        <v>23</v>
      </c>
      <c r="E9968" t="s">
        <v>26</v>
      </c>
      <c r="F9968" t="s">
        <v>34</v>
      </c>
      <c r="G9968">
        <v>3</v>
      </c>
      <c r="H9968" s="5">
        <v>915.69</v>
      </c>
      <c r="I9968" s="5">
        <v>0.13</v>
      </c>
      <c r="J9968" s="5">
        <v>2389.9508999999998</v>
      </c>
      <c r="K9968" s="5">
        <v>327.88405873433021</v>
      </c>
      <c r="L9968">
        <f>YEAR(SalesData[Order Date])</f>
        <v>2025</v>
      </c>
      <c r="M9968">
        <f>MONTH(SalesData[Order Date])</f>
        <v>5</v>
      </c>
      <c r="N9968" t="str">
        <f>TEXT(SalesData[[#This Row],[Order Date]], "mmmm")</f>
        <v>May</v>
      </c>
      <c r="O9968" s="7">
        <f>IF(SalesData[Sales]=0,0,SalesData[Profit]/SalesData[Sales])</f>
        <v>0.13719280121375307</v>
      </c>
      <c r="P9968" s="8">
        <f t="shared" si="155"/>
        <v>4.7323147935800688E-5</v>
      </c>
      <c r="Q9968" t="str">
        <f>IF(SalesData[[#This Row],[Discount]]&gt;0, "Yes", "No")</f>
        <v>Yes</v>
      </c>
      <c r="R9968" t="str">
        <f>TEXT(SalesData[[#This Row],[Order Date]],"mmm-yyyy")</f>
        <v>May-2025</v>
      </c>
      <c r="S9968">
        <f>YEAR(SalesData[[#This Row],[Order Date]])*100 + MONTH(SalesData[[#This Row],[Order Date]])</f>
        <v>202505</v>
      </c>
    </row>
    <row r="9969" spans="1:19" x14ac:dyDescent="0.3">
      <c r="A9969" t="s">
        <v>14110</v>
      </c>
      <c r="B9969" s="3">
        <v>45783</v>
      </c>
      <c r="C9969" t="s">
        <v>14111</v>
      </c>
      <c r="D9969" t="s">
        <v>23</v>
      </c>
      <c r="E9969" t="s">
        <v>14</v>
      </c>
      <c r="F9969" t="s">
        <v>62</v>
      </c>
      <c r="G9969">
        <v>3</v>
      </c>
      <c r="H9969" s="5">
        <v>459.43</v>
      </c>
      <c r="I9969" s="5">
        <v>0.28000000000000003</v>
      </c>
      <c r="J9969" s="5">
        <v>992.36879999999996</v>
      </c>
      <c r="K9969" s="5">
        <v>296.32124751815462</v>
      </c>
      <c r="L9969">
        <f>YEAR(SalesData[Order Date])</f>
        <v>2025</v>
      </c>
      <c r="M9969">
        <f>MONTH(SalesData[Order Date])</f>
        <v>5</v>
      </c>
      <c r="N9969" t="str">
        <f>TEXT(SalesData[[#This Row],[Order Date]], "mmmm")</f>
        <v>May</v>
      </c>
      <c r="O9969" s="7">
        <f>IF(SalesData[Sales]=0,0,SalesData[Profit]/SalesData[Sales])</f>
        <v>0.29859992325247897</v>
      </c>
      <c r="P9969" s="8">
        <f t="shared" si="155"/>
        <v>2.0315028041994066E-4</v>
      </c>
      <c r="Q9969" t="str">
        <f>IF(SalesData[[#This Row],[Discount]]&gt;0, "Yes", "No")</f>
        <v>Yes</v>
      </c>
      <c r="R9969" t="str">
        <f>TEXT(SalesData[[#This Row],[Order Date]],"mmm-yyyy")</f>
        <v>May-2025</v>
      </c>
      <c r="S9969">
        <f>YEAR(SalesData[[#This Row],[Order Date]])*100 + MONTH(SalesData[[#This Row],[Order Date]])</f>
        <v>202505</v>
      </c>
    </row>
    <row r="9970" spans="1:19" x14ac:dyDescent="0.3">
      <c r="A9970" t="s">
        <v>14120</v>
      </c>
      <c r="B9970" s="3">
        <v>45787</v>
      </c>
      <c r="C9970" t="s">
        <v>14121</v>
      </c>
      <c r="D9970" t="s">
        <v>18</v>
      </c>
      <c r="E9970" t="s">
        <v>26</v>
      </c>
      <c r="F9970" t="s">
        <v>27</v>
      </c>
      <c r="G9970">
        <v>2</v>
      </c>
      <c r="H9970" s="5">
        <v>21.69</v>
      </c>
      <c r="I9970" s="5">
        <v>0.28999999999999998</v>
      </c>
      <c r="J9970" s="5">
        <v>30.799800000000001</v>
      </c>
      <c r="K9970" s="5">
        <v>2.7537682823553911</v>
      </c>
      <c r="L9970">
        <f>YEAR(SalesData[Order Date])</f>
        <v>2025</v>
      </c>
      <c r="M9970">
        <f>MONTH(SalesData[Order Date])</f>
        <v>5</v>
      </c>
      <c r="N9970" t="str">
        <f>TEXT(SalesData[[#This Row],[Order Date]], "mmmm")</f>
        <v>May</v>
      </c>
      <c r="O9970" s="7">
        <f>IF(SalesData[Sales]=0,0,SalesData[Profit]/SalesData[Sales])</f>
        <v>8.9408641691030161E-2</v>
      </c>
      <c r="P9970" s="8">
        <f t="shared" si="155"/>
        <v>6.685108344859381E-3</v>
      </c>
      <c r="Q9970" t="str">
        <f>IF(SalesData[[#This Row],[Discount]]&gt;0, "Yes", "No")</f>
        <v>Yes</v>
      </c>
      <c r="R9970" t="str">
        <f>TEXT(SalesData[[#This Row],[Order Date]],"mmm-yyyy")</f>
        <v>May-2025</v>
      </c>
      <c r="S9970">
        <f>YEAR(SalesData[[#This Row],[Order Date]])*100 + MONTH(SalesData[[#This Row],[Order Date]])</f>
        <v>202505</v>
      </c>
    </row>
    <row r="9971" spans="1:19" x14ac:dyDescent="0.3">
      <c r="A9971" t="s">
        <v>14203</v>
      </c>
      <c r="B9971" s="3">
        <v>45787</v>
      </c>
      <c r="C9971" t="s">
        <v>14204</v>
      </c>
      <c r="D9971" t="s">
        <v>23</v>
      </c>
      <c r="E9971" t="s">
        <v>14</v>
      </c>
      <c r="F9971" t="s">
        <v>62</v>
      </c>
      <c r="G9971">
        <v>8</v>
      </c>
      <c r="H9971" s="5">
        <v>893.82</v>
      </c>
      <c r="I9971" s="5">
        <v>0.17</v>
      </c>
      <c r="J9971" s="5">
        <v>5934.9647999999997</v>
      </c>
      <c r="K9971" s="5">
        <v>800.40047729197317</v>
      </c>
      <c r="L9971">
        <f>YEAR(SalesData[Order Date])</f>
        <v>2025</v>
      </c>
      <c r="M9971">
        <f>MONTH(SalesData[Order Date])</f>
        <v>5</v>
      </c>
      <c r="N9971" t="str">
        <f>TEXT(SalesData[[#This Row],[Order Date]], "mmmm")</f>
        <v>May</v>
      </c>
      <c r="O9971" s="7">
        <f>IF(SalesData[Sales]=0,0,SalesData[Profit]/SalesData[Sales])</f>
        <v>0.13486187437741387</v>
      </c>
      <c r="P9971" s="8">
        <f t="shared" si="155"/>
        <v>2.377436172831219E-5</v>
      </c>
      <c r="Q9971" t="str">
        <f>IF(SalesData[[#This Row],[Discount]]&gt;0, "Yes", "No")</f>
        <v>Yes</v>
      </c>
      <c r="R9971" t="str">
        <f>TEXT(SalesData[[#This Row],[Order Date]],"mmm-yyyy")</f>
        <v>May-2025</v>
      </c>
      <c r="S9971">
        <f>YEAR(SalesData[[#This Row],[Order Date]])*100 + MONTH(SalesData[[#This Row],[Order Date]])</f>
        <v>202505</v>
      </c>
    </row>
    <row r="9972" spans="1:19" x14ac:dyDescent="0.3">
      <c r="A9972" t="s">
        <v>14381</v>
      </c>
      <c r="B9972" s="3">
        <v>45782</v>
      </c>
      <c r="C9972" t="s">
        <v>14382</v>
      </c>
      <c r="D9972" t="s">
        <v>13</v>
      </c>
      <c r="E9972" t="s">
        <v>19</v>
      </c>
      <c r="F9972" t="s">
        <v>15</v>
      </c>
      <c r="G9972">
        <v>9</v>
      </c>
      <c r="H9972" s="5">
        <v>488.68</v>
      </c>
      <c r="I9972" s="5">
        <v>0.01</v>
      </c>
      <c r="J9972" s="5">
        <v>4354.1387999999997</v>
      </c>
      <c r="K9972" s="5">
        <v>455.6048287625826</v>
      </c>
      <c r="L9972">
        <f>YEAR(SalesData[Order Date])</f>
        <v>2025</v>
      </c>
      <c r="M9972">
        <f>MONTH(SalesData[Order Date])</f>
        <v>5</v>
      </c>
      <c r="N9972" t="str">
        <f>TEXT(SalesData[[#This Row],[Order Date]], "mmmm")</f>
        <v>May</v>
      </c>
      <c r="O9972" s="7">
        <f>IF(SalesData[Sales]=0,0,SalesData[Profit]/SalesData[Sales])</f>
        <v>0.10463718537465609</v>
      </c>
      <c r="P9972" s="8">
        <f t="shared" si="155"/>
        <v>2.2736987621983941E-6</v>
      </c>
      <c r="Q9972" t="str">
        <f>IF(SalesData[[#This Row],[Discount]]&gt;0, "Yes", "No")</f>
        <v>Yes</v>
      </c>
      <c r="R9972" t="str">
        <f>TEXT(SalesData[[#This Row],[Order Date]],"mmm-yyyy")</f>
        <v>May-2025</v>
      </c>
      <c r="S9972">
        <f>YEAR(SalesData[[#This Row],[Order Date]])*100 + MONTH(SalesData[[#This Row],[Order Date]])</f>
        <v>202505</v>
      </c>
    </row>
    <row r="9973" spans="1:19" x14ac:dyDescent="0.3">
      <c r="A9973" t="s">
        <v>14476</v>
      </c>
      <c r="B9973" s="3">
        <v>45787</v>
      </c>
      <c r="C9973" t="s">
        <v>14477</v>
      </c>
      <c r="D9973" t="s">
        <v>30</v>
      </c>
      <c r="E9973" t="s">
        <v>26</v>
      </c>
      <c r="F9973" t="s">
        <v>44</v>
      </c>
      <c r="G9973">
        <v>4</v>
      </c>
      <c r="H9973" s="5">
        <v>71.22</v>
      </c>
      <c r="I9973" s="5">
        <v>0.03</v>
      </c>
      <c r="J9973" s="5">
        <v>276.33359999999999</v>
      </c>
      <c r="K9973" s="5">
        <v>28.62042827747613</v>
      </c>
      <c r="L9973">
        <f>YEAR(SalesData[Order Date])</f>
        <v>2025</v>
      </c>
      <c r="M9973">
        <f>MONTH(SalesData[Order Date])</f>
        <v>5</v>
      </c>
      <c r="N9973" t="str">
        <f>TEXT(SalesData[[#This Row],[Order Date]], "mmmm")</f>
        <v>May</v>
      </c>
      <c r="O9973" s="7">
        <f>IF(SalesData[Sales]=0,0,SalesData[Profit]/SalesData[Sales])</f>
        <v>0.10357201685743656</v>
      </c>
      <c r="P9973" s="8">
        <f t="shared" si="155"/>
        <v>1.0530749789385004E-4</v>
      </c>
      <c r="Q9973" t="str">
        <f>IF(SalesData[[#This Row],[Discount]]&gt;0, "Yes", "No")</f>
        <v>Yes</v>
      </c>
      <c r="R9973" t="str">
        <f>TEXT(SalesData[[#This Row],[Order Date]],"mmm-yyyy")</f>
        <v>May-2025</v>
      </c>
      <c r="S9973">
        <f>YEAR(SalesData[[#This Row],[Order Date]])*100 + MONTH(SalesData[[#This Row],[Order Date]])</f>
        <v>202505</v>
      </c>
    </row>
    <row r="9974" spans="1:19" x14ac:dyDescent="0.3">
      <c r="A9974" t="s">
        <v>14479</v>
      </c>
      <c r="B9974" s="3">
        <v>45787</v>
      </c>
      <c r="C9974" t="s">
        <v>1559</v>
      </c>
      <c r="D9974" t="s">
        <v>30</v>
      </c>
      <c r="E9974" t="s">
        <v>14</v>
      </c>
      <c r="F9974" t="s">
        <v>53</v>
      </c>
      <c r="G9974">
        <v>8</v>
      </c>
      <c r="H9974" s="5">
        <v>324.31</v>
      </c>
      <c r="I9974" s="5">
        <v>0.09</v>
      </c>
      <c r="J9974" s="5">
        <v>2360.9767999999999</v>
      </c>
      <c r="K9974" s="5">
        <v>555.2015338920188</v>
      </c>
      <c r="L9974">
        <f>YEAR(SalesData[Order Date])</f>
        <v>2025</v>
      </c>
      <c r="M9974">
        <f>MONTH(SalesData[Order Date])</f>
        <v>5</v>
      </c>
      <c r="N9974" t="str">
        <f>TEXT(SalesData[[#This Row],[Order Date]], "mmmm")</f>
        <v>May</v>
      </c>
      <c r="O9974" s="7">
        <f>IF(SalesData[Sales]=0,0,SalesData[Profit]/SalesData[Sales])</f>
        <v>0.23515755592855417</v>
      </c>
      <c r="P9974" s="8">
        <f t="shared" si="155"/>
        <v>3.46890320989177E-5</v>
      </c>
      <c r="Q9974" t="str">
        <f>IF(SalesData[[#This Row],[Discount]]&gt;0, "Yes", "No")</f>
        <v>Yes</v>
      </c>
      <c r="R9974" t="str">
        <f>TEXT(SalesData[[#This Row],[Order Date]],"mmm-yyyy")</f>
        <v>May-2025</v>
      </c>
      <c r="S9974">
        <f>YEAR(SalesData[[#This Row],[Order Date]])*100 + MONTH(SalesData[[#This Row],[Order Date]])</f>
        <v>202505</v>
      </c>
    </row>
    <row r="9975" spans="1:19" x14ac:dyDescent="0.3">
      <c r="A9975" t="s">
        <v>14488</v>
      </c>
      <c r="B9975" s="3">
        <v>45779</v>
      </c>
      <c r="C9975" t="s">
        <v>7700</v>
      </c>
      <c r="D9975" t="s">
        <v>18</v>
      </c>
      <c r="E9975" t="s">
        <v>26</v>
      </c>
      <c r="F9975" t="s">
        <v>44</v>
      </c>
      <c r="G9975">
        <v>8</v>
      </c>
      <c r="H9975" s="5">
        <v>776.54</v>
      </c>
      <c r="I9975" s="5">
        <v>0.11</v>
      </c>
      <c r="J9975" s="5">
        <v>5528.9647999999997</v>
      </c>
      <c r="K9975" s="5">
        <v>769.89748295419679</v>
      </c>
      <c r="L9975">
        <f>YEAR(SalesData[Order Date])</f>
        <v>2025</v>
      </c>
      <c r="M9975">
        <f>MONTH(SalesData[Order Date])</f>
        <v>5</v>
      </c>
      <c r="N9975" t="str">
        <f>TEXT(SalesData[[#This Row],[Order Date]], "mmmm")</f>
        <v>May</v>
      </c>
      <c r="O9975" s="7">
        <f>IF(SalesData[Sales]=0,0,SalesData[Profit]/SalesData[Sales])</f>
        <v>0.13924803481371356</v>
      </c>
      <c r="P9975" s="8">
        <f t="shared" si="155"/>
        <v>1.7706750457156104E-5</v>
      </c>
      <c r="Q9975" t="str">
        <f>IF(SalesData[[#This Row],[Discount]]&gt;0, "Yes", "No")</f>
        <v>Yes</v>
      </c>
      <c r="R9975" t="str">
        <f>TEXT(SalesData[[#This Row],[Order Date]],"mmm-yyyy")</f>
        <v>May-2025</v>
      </c>
      <c r="S9975">
        <f>YEAR(SalesData[[#This Row],[Order Date]])*100 + MONTH(SalesData[[#This Row],[Order Date]])</f>
        <v>202505</v>
      </c>
    </row>
    <row r="9976" spans="1:19" x14ac:dyDescent="0.3">
      <c r="A9976" t="s">
        <v>14678</v>
      </c>
      <c r="B9976" s="3">
        <v>45782</v>
      </c>
      <c r="C9976" t="s">
        <v>14679</v>
      </c>
      <c r="D9976" t="s">
        <v>18</v>
      </c>
      <c r="E9976" t="s">
        <v>19</v>
      </c>
      <c r="F9976" t="s">
        <v>20</v>
      </c>
      <c r="G9976">
        <v>4</v>
      </c>
      <c r="H9976" s="5">
        <v>311.05</v>
      </c>
      <c r="I9976" s="5">
        <v>0.28000000000000003</v>
      </c>
      <c r="J9976" s="5">
        <v>895.82399999999996</v>
      </c>
      <c r="K9976" s="5">
        <v>94.460784158739429</v>
      </c>
      <c r="L9976">
        <f>YEAR(SalesData[Order Date])</f>
        <v>2025</v>
      </c>
      <c r="M9976">
        <f>MONTH(SalesData[Order Date])</f>
        <v>5</v>
      </c>
      <c r="N9976" t="str">
        <f>TEXT(SalesData[[#This Row],[Order Date]], "mmmm")</f>
        <v>May</v>
      </c>
      <c r="O9976" s="7">
        <f>IF(SalesData[Sales]=0,0,SalesData[Profit]/SalesData[Sales])</f>
        <v>0.10544569486722775</v>
      </c>
      <c r="P9976" s="8">
        <f t="shared" si="155"/>
        <v>2.2504420511171839E-4</v>
      </c>
      <c r="Q9976" t="str">
        <f>IF(SalesData[[#This Row],[Discount]]&gt;0, "Yes", "No")</f>
        <v>Yes</v>
      </c>
      <c r="R9976" t="str">
        <f>TEXT(SalesData[[#This Row],[Order Date]],"mmm-yyyy")</f>
        <v>May-2025</v>
      </c>
      <c r="S9976">
        <f>YEAR(SalesData[[#This Row],[Order Date]])*100 + MONTH(SalesData[[#This Row],[Order Date]])</f>
        <v>202505</v>
      </c>
    </row>
    <row r="9977" spans="1:19" x14ac:dyDescent="0.3">
      <c r="A9977" t="s">
        <v>14808</v>
      </c>
      <c r="B9977" s="3">
        <v>45787</v>
      </c>
      <c r="C9977" t="s">
        <v>14809</v>
      </c>
      <c r="D9977" t="s">
        <v>18</v>
      </c>
      <c r="E9977" t="s">
        <v>14</v>
      </c>
      <c r="F9977" t="s">
        <v>27</v>
      </c>
      <c r="G9977">
        <v>2</v>
      </c>
      <c r="H9977" s="5">
        <v>786.11</v>
      </c>
      <c r="I9977" s="5">
        <v>0.12</v>
      </c>
      <c r="J9977" s="5">
        <v>1383.5536</v>
      </c>
      <c r="K9977" s="5">
        <v>251.71981819444321</v>
      </c>
      <c r="L9977">
        <f>YEAR(SalesData[Order Date])</f>
        <v>2025</v>
      </c>
      <c r="M9977">
        <f>MONTH(SalesData[Order Date])</f>
        <v>5</v>
      </c>
      <c r="N9977" t="str">
        <f>TEXT(SalesData[[#This Row],[Order Date]], "mmmm")</f>
        <v>May</v>
      </c>
      <c r="O9977" s="7">
        <f>IF(SalesData[Sales]=0,0,SalesData[Profit]/SalesData[Sales])</f>
        <v>0.18193716397719845</v>
      </c>
      <c r="P9977" s="8">
        <f t="shared" si="155"/>
        <v>7.6325196219358604E-5</v>
      </c>
      <c r="Q9977" t="str">
        <f>IF(SalesData[[#This Row],[Discount]]&gt;0, "Yes", "No")</f>
        <v>Yes</v>
      </c>
      <c r="R9977" t="str">
        <f>TEXT(SalesData[[#This Row],[Order Date]],"mmm-yyyy")</f>
        <v>May-2025</v>
      </c>
      <c r="S9977">
        <f>YEAR(SalesData[[#This Row],[Order Date]])*100 + MONTH(SalesData[[#This Row],[Order Date]])</f>
        <v>202505</v>
      </c>
    </row>
    <row r="9978" spans="1:19" x14ac:dyDescent="0.3">
      <c r="A9978" t="s">
        <v>15184</v>
      </c>
      <c r="B9978" s="3">
        <v>45787</v>
      </c>
      <c r="C9978" t="s">
        <v>15185</v>
      </c>
      <c r="D9978" t="s">
        <v>18</v>
      </c>
      <c r="E9978" t="s">
        <v>26</v>
      </c>
      <c r="F9978" t="s">
        <v>15</v>
      </c>
      <c r="G9978">
        <v>9</v>
      </c>
      <c r="H9978" s="5">
        <v>622.91</v>
      </c>
      <c r="I9978" s="5">
        <v>0.16</v>
      </c>
      <c r="J9978" s="5">
        <v>4709.1995999999999</v>
      </c>
      <c r="K9978" s="5">
        <v>1025.6173632300311</v>
      </c>
      <c r="L9978">
        <f>YEAR(SalesData[Order Date])</f>
        <v>2025</v>
      </c>
      <c r="M9978">
        <f>MONTH(SalesData[Order Date])</f>
        <v>5</v>
      </c>
      <c r="N9978" t="str">
        <f>TEXT(SalesData[[#This Row],[Order Date]], "mmmm")</f>
        <v>May</v>
      </c>
      <c r="O9978" s="7">
        <f>IF(SalesData[Sales]=0,0,SalesData[Profit]/SalesData[Sales])</f>
        <v>0.21779016613142307</v>
      </c>
      <c r="P9978" s="8">
        <f t="shared" si="155"/>
        <v>2.853988180921446E-5</v>
      </c>
      <c r="Q9978" t="str">
        <f>IF(SalesData[[#This Row],[Discount]]&gt;0, "Yes", "No")</f>
        <v>Yes</v>
      </c>
      <c r="R9978" t="str">
        <f>TEXT(SalesData[[#This Row],[Order Date]],"mmm-yyyy")</f>
        <v>May-2025</v>
      </c>
      <c r="S9978">
        <f>YEAR(SalesData[[#This Row],[Order Date]])*100 + MONTH(SalesData[[#This Row],[Order Date]])</f>
        <v>202505</v>
      </c>
    </row>
    <row r="9979" spans="1:19" x14ac:dyDescent="0.3">
      <c r="A9979" t="s">
        <v>15237</v>
      </c>
      <c r="B9979" s="3">
        <v>45785</v>
      </c>
      <c r="C9979" t="s">
        <v>15238</v>
      </c>
      <c r="D9979" t="s">
        <v>23</v>
      </c>
      <c r="E9979" t="s">
        <v>14</v>
      </c>
      <c r="F9979" t="s">
        <v>91</v>
      </c>
      <c r="G9979">
        <v>8</v>
      </c>
      <c r="H9979" s="5">
        <v>438.84</v>
      </c>
      <c r="I9979" s="5">
        <v>0.23</v>
      </c>
      <c r="J9979" s="5">
        <v>2703.2543999999998</v>
      </c>
      <c r="K9979" s="5">
        <v>711.57717432726872</v>
      </c>
      <c r="L9979">
        <f>YEAR(SalesData[Order Date])</f>
        <v>2025</v>
      </c>
      <c r="M9979">
        <f>MONTH(SalesData[Order Date])</f>
        <v>5</v>
      </c>
      <c r="N9979" t="str">
        <f>TEXT(SalesData[[#This Row],[Order Date]], "mmmm")</f>
        <v>May</v>
      </c>
      <c r="O9979" s="7">
        <f>IF(SalesData[Sales]=0,0,SalesData[Profit]/SalesData[Sales])</f>
        <v>0.26322982192399974</v>
      </c>
      <c r="P9979" s="8">
        <f t="shared" si="155"/>
        <v>6.5513626834381555E-5</v>
      </c>
      <c r="Q9979" t="str">
        <f>IF(SalesData[[#This Row],[Discount]]&gt;0, "Yes", "No")</f>
        <v>Yes</v>
      </c>
      <c r="R9979" t="str">
        <f>TEXT(SalesData[[#This Row],[Order Date]],"mmm-yyyy")</f>
        <v>May-2025</v>
      </c>
      <c r="S9979">
        <f>YEAR(SalesData[[#This Row],[Order Date]])*100 + MONTH(SalesData[[#This Row],[Order Date]])</f>
        <v>202505</v>
      </c>
    </row>
    <row r="9980" spans="1:19" x14ac:dyDescent="0.3">
      <c r="A9980" t="s">
        <v>15260</v>
      </c>
      <c r="B9980" s="3">
        <v>45781</v>
      </c>
      <c r="C9980" t="s">
        <v>15261</v>
      </c>
      <c r="D9980" t="s">
        <v>23</v>
      </c>
      <c r="E9980" t="s">
        <v>19</v>
      </c>
      <c r="F9980" t="s">
        <v>53</v>
      </c>
      <c r="G9980">
        <v>4</v>
      </c>
      <c r="H9980" s="5">
        <v>467.63</v>
      </c>
      <c r="I9980" s="5">
        <v>0.23</v>
      </c>
      <c r="J9980" s="5">
        <v>1440.3004000000001</v>
      </c>
      <c r="K9980" s="5">
        <v>207.8657072190172</v>
      </c>
      <c r="L9980">
        <f>YEAR(SalesData[Order Date])</f>
        <v>2025</v>
      </c>
      <c r="M9980">
        <f>MONTH(SalesData[Order Date])</f>
        <v>5</v>
      </c>
      <c r="N9980" t="str">
        <f>TEXT(SalesData[[#This Row],[Order Date]], "mmmm")</f>
        <v>May</v>
      </c>
      <c r="O9980" s="7">
        <f>IF(SalesData[Sales]=0,0,SalesData[Profit]/SalesData[Sales])</f>
        <v>0.1443210785882009</v>
      </c>
      <c r="P9980" s="8">
        <f t="shared" si="155"/>
        <v>1.2296046019288754E-4</v>
      </c>
      <c r="Q9980" t="str">
        <f>IF(SalesData[[#This Row],[Discount]]&gt;0, "Yes", "No")</f>
        <v>Yes</v>
      </c>
      <c r="R9980" t="str">
        <f>TEXT(SalesData[[#This Row],[Order Date]],"mmm-yyyy")</f>
        <v>May-2025</v>
      </c>
      <c r="S9980">
        <f>YEAR(SalesData[[#This Row],[Order Date]])*100 + MONTH(SalesData[[#This Row],[Order Date]])</f>
        <v>202505</v>
      </c>
    </row>
    <row r="9981" spans="1:19" x14ac:dyDescent="0.3">
      <c r="A9981" t="s">
        <v>15298</v>
      </c>
      <c r="B9981" s="3">
        <v>45783</v>
      </c>
      <c r="C9981" t="s">
        <v>15299</v>
      </c>
      <c r="D9981" t="s">
        <v>13</v>
      </c>
      <c r="E9981" t="s">
        <v>26</v>
      </c>
      <c r="F9981" t="s">
        <v>31</v>
      </c>
      <c r="G9981">
        <v>1</v>
      </c>
      <c r="H9981" s="5">
        <v>501.94</v>
      </c>
      <c r="I9981" s="5">
        <v>0.13</v>
      </c>
      <c r="J9981" s="5">
        <v>436.68779999999998</v>
      </c>
      <c r="K9981" s="5">
        <v>81.233219553913116</v>
      </c>
      <c r="L9981">
        <f>YEAR(SalesData[Order Date])</f>
        <v>2025</v>
      </c>
      <c r="M9981">
        <f>MONTH(SalesData[Order Date])</f>
        <v>5</v>
      </c>
      <c r="N9981" t="str">
        <f>TEXT(SalesData[[#This Row],[Order Date]], "mmmm")</f>
        <v>May</v>
      </c>
      <c r="O9981" s="7">
        <f>IF(SalesData[Sales]=0,0,SalesData[Profit]/SalesData[Sales])</f>
        <v>0.18602127092607837</v>
      </c>
      <c r="P9981" s="8">
        <f t="shared" si="155"/>
        <v>2.5899509901581864E-4</v>
      </c>
      <c r="Q9981" t="str">
        <f>IF(SalesData[[#This Row],[Discount]]&gt;0, "Yes", "No")</f>
        <v>Yes</v>
      </c>
      <c r="R9981" t="str">
        <f>TEXT(SalesData[[#This Row],[Order Date]],"mmm-yyyy")</f>
        <v>May-2025</v>
      </c>
      <c r="S9981">
        <f>YEAR(SalesData[[#This Row],[Order Date]])*100 + MONTH(SalesData[[#This Row],[Order Date]])</f>
        <v>202505</v>
      </c>
    </row>
    <row r="9982" spans="1:19" x14ac:dyDescent="0.3">
      <c r="A9982" t="s">
        <v>15637</v>
      </c>
      <c r="B9982" s="3">
        <v>45787</v>
      </c>
      <c r="C9982" t="s">
        <v>15638</v>
      </c>
      <c r="D9982" t="s">
        <v>30</v>
      </c>
      <c r="E9982" t="s">
        <v>26</v>
      </c>
      <c r="F9982" t="s">
        <v>39</v>
      </c>
      <c r="G9982">
        <v>1</v>
      </c>
      <c r="H9982" s="5">
        <v>311.72000000000003</v>
      </c>
      <c r="I9982" s="5">
        <v>0.05</v>
      </c>
      <c r="J9982" s="5">
        <v>296.13400000000001</v>
      </c>
      <c r="K9982" s="5">
        <v>42.504264538675052</v>
      </c>
      <c r="L9982">
        <f>YEAR(SalesData[Order Date])</f>
        <v>2025</v>
      </c>
      <c r="M9982">
        <f>MONTH(SalesData[Order Date])</f>
        <v>5</v>
      </c>
      <c r="N9982" t="str">
        <f>TEXT(SalesData[[#This Row],[Order Date]], "mmmm")</f>
        <v>May</v>
      </c>
      <c r="O9982" s="7">
        <f>IF(SalesData[Sales]=0,0,SalesData[Profit]/SalesData[Sales])</f>
        <v>0.14353051165578776</v>
      </c>
      <c r="P9982" s="8">
        <f t="shared" si="155"/>
        <v>1.6040035929680481E-4</v>
      </c>
      <c r="Q9982" t="str">
        <f>IF(SalesData[[#This Row],[Discount]]&gt;0, "Yes", "No")</f>
        <v>Yes</v>
      </c>
      <c r="R9982" t="str">
        <f>TEXT(SalesData[[#This Row],[Order Date]],"mmm-yyyy")</f>
        <v>May-2025</v>
      </c>
      <c r="S9982">
        <f>YEAR(SalesData[[#This Row],[Order Date]])*100 + MONTH(SalesData[[#This Row],[Order Date]])</f>
        <v>202505</v>
      </c>
    </row>
    <row r="9983" spans="1:19" x14ac:dyDescent="0.3">
      <c r="A9983" t="s">
        <v>15806</v>
      </c>
      <c r="B9983" s="3">
        <v>45788</v>
      </c>
      <c r="C9983" t="s">
        <v>15807</v>
      </c>
      <c r="D9983" t="s">
        <v>30</v>
      </c>
      <c r="E9983" t="s">
        <v>19</v>
      </c>
      <c r="F9983" t="s">
        <v>34</v>
      </c>
      <c r="G9983">
        <v>3</v>
      </c>
      <c r="H9983" s="5">
        <v>340.06</v>
      </c>
      <c r="I9983" s="5">
        <v>0.22</v>
      </c>
      <c r="J9983" s="5">
        <v>795.74040000000002</v>
      </c>
      <c r="K9983" s="5">
        <v>102.1468347538765</v>
      </c>
      <c r="L9983">
        <f>YEAR(SalesData[Order Date])</f>
        <v>2025</v>
      </c>
      <c r="M9983">
        <f>MONTH(SalesData[Order Date])</f>
        <v>5</v>
      </c>
      <c r="N9983" t="str">
        <f>TEXT(SalesData[[#This Row],[Order Date]], "mmmm")</f>
        <v>May</v>
      </c>
      <c r="O9983" s="7">
        <f>IF(SalesData[Sales]=0,0,SalesData[Profit]/SalesData[Sales])</f>
        <v>0.12836703371335237</v>
      </c>
      <c r="P9983" s="8">
        <f t="shared" si="155"/>
        <v>2.1564821894175536E-4</v>
      </c>
      <c r="Q9983" t="str">
        <f>IF(SalesData[[#This Row],[Discount]]&gt;0, "Yes", "No")</f>
        <v>Yes</v>
      </c>
      <c r="R9983" t="str">
        <f>TEXT(SalesData[[#This Row],[Order Date]],"mmm-yyyy")</f>
        <v>May-2025</v>
      </c>
      <c r="S9983">
        <f>YEAR(SalesData[[#This Row],[Order Date]])*100 + MONTH(SalesData[[#This Row],[Order Date]])</f>
        <v>202505</v>
      </c>
    </row>
    <row r="9984" spans="1:19" x14ac:dyDescent="0.3">
      <c r="A9984" t="s">
        <v>16220</v>
      </c>
      <c r="B9984" s="3">
        <v>45783</v>
      </c>
      <c r="C9984" t="s">
        <v>9302</v>
      </c>
      <c r="D9984" t="s">
        <v>13</v>
      </c>
      <c r="E9984" t="s">
        <v>19</v>
      </c>
      <c r="F9984" t="s">
        <v>44</v>
      </c>
      <c r="G9984">
        <v>2</v>
      </c>
      <c r="H9984" s="5">
        <v>393.84</v>
      </c>
      <c r="I9984" s="5">
        <v>0.23</v>
      </c>
      <c r="J9984" s="5">
        <v>606.5136</v>
      </c>
      <c r="K9984" s="5">
        <v>42.882044767572729</v>
      </c>
      <c r="L9984">
        <f>YEAR(SalesData[Order Date])</f>
        <v>2025</v>
      </c>
      <c r="M9984">
        <f>MONTH(SalesData[Order Date])</f>
        <v>5</v>
      </c>
      <c r="N9984" t="str">
        <f>TEXT(SalesData[[#This Row],[Order Date]], "mmmm")</f>
        <v>May</v>
      </c>
      <c r="O9984" s="7">
        <f>IF(SalesData[Sales]=0,0,SalesData[Profit]/SalesData[Sales])</f>
        <v>7.0702527968989862E-2</v>
      </c>
      <c r="P9984" s="8">
        <f t="shared" si="155"/>
        <v>2.91996749949218E-4</v>
      </c>
      <c r="Q9984" t="str">
        <f>IF(SalesData[[#This Row],[Discount]]&gt;0, "Yes", "No")</f>
        <v>Yes</v>
      </c>
      <c r="R9984" t="str">
        <f>TEXT(SalesData[[#This Row],[Order Date]],"mmm-yyyy")</f>
        <v>May-2025</v>
      </c>
      <c r="S9984">
        <f>YEAR(SalesData[[#This Row],[Order Date]])*100 + MONTH(SalesData[[#This Row],[Order Date]])</f>
        <v>202505</v>
      </c>
    </row>
    <row r="9985" spans="1:19" x14ac:dyDescent="0.3">
      <c r="A9985" t="s">
        <v>16786</v>
      </c>
      <c r="B9985" s="3">
        <v>45783</v>
      </c>
      <c r="C9985" t="s">
        <v>16787</v>
      </c>
      <c r="D9985" t="s">
        <v>30</v>
      </c>
      <c r="E9985" t="s">
        <v>14</v>
      </c>
      <c r="F9985" t="s">
        <v>62</v>
      </c>
      <c r="G9985">
        <v>7</v>
      </c>
      <c r="H9985" s="5">
        <v>368.55</v>
      </c>
      <c r="I9985" s="5">
        <v>0.19</v>
      </c>
      <c r="J9985" s="5">
        <v>2089.6785</v>
      </c>
      <c r="K9985" s="5">
        <v>166.45089085121069</v>
      </c>
      <c r="L9985">
        <f>YEAR(SalesData[Order Date])</f>
        <v>2025</v>
      </c>
      <c r="M9985">
        <f>MONTH(SalesData[Order Date])</f>
        <v>5</v>
      </c>
      <c r="N9985" t="str">
        <f>TEXT(SalesData[[#This Row],[Order Date]], "mmmm")</f>
        <v>May</v>
      </c>
      <c r="O9985" s="7">
        <f>IF(SalesData[Sales]=0,0,SalesData[Profit]/SalesData[Sales])</f>
        <v>7.9653827539121771E-2</v>
      </c>
      <c r="P9985" s="8">
        <f t="shared" si="155"/>
        <v>7.364769269531175E-5</v>
      </c>
      <c r="Q9985" t="str">
        <f>IF(SalesData[[#This Row],[Discount]]&gt;0, "Yes", "No")</f>
        <v>Yes</v>
      </c>
      <c r="R9985" t="str">
        <f>TEXT(SalesData[[#This Row],[Order Date]],"mmm-yyyy")</f>
        <v>May-2025</v>
      </c>
      <c r="S9985">
        <f>YEAR(SalesData[[#This Row],[Order Date]])*100 + MONTH(SalesData[[#This Row],[Order Date]])</f>
        <v>202505</v>
      </c>
    </row>
    <row r="9986" spans="1:19" x14ac:dyDescent="0.3">
      <c r="A9986" t="s">
        <v>16848</v>
      </c>
      <c r="B9986" s="3">
        <v>45781</v>
      </c>
      <c r="C9986" t="s">
        <v>8205</v>
      </c>
      <c r="D9986" t="s">
        <v>13</v>
      </c>
      <c r="E9986" t="s">
        <v>19</v>
      </c>
      <c r="F9986" t="s">
        <v>20</v>
      </c>
      <c r="G9986">
        <v>9</v>
      </c>
      <c r="H9986" s="5">
        <v>846.11</v>
      </c>
      <c r="I9986" s="5">
        <v>0.28999999999999998</v>
      </c>
      <c r="J9986" s="5">
        <v>5406.6428999999998</v>
      </c>
      <c r="K9986" s="5">
        <v>278.90918696674868</v>
      </c>
      <c r="L9986">
        <f>YEAR(SalesData[Order Date])</f>
        <v>2025</v>
      </c>
      <c r="M9986">
        <f>MONTH(SalesData[Order Date])</f>
        <v>5</v>
      </c>
      <c r="N9986" t="str">
        <f>TEXT(SalesData[[#This Row],[Order Date]], "mmmm")</f>
        <v>May</v>
      </c>
      <c r="O9986" s="7">
        <f>IF(SalesData[Sales]=0,0,SalesData[Profit]/SalesData[Sales])</f>
        <v>5.1586389581370115E-2</v>
      </c>
      <c r="P9986" s="8">
        <f t="shared" ref="P9986:P10001" si="156">IF(H:H*G:G=0, 0, (I:I/(H:H*G:G)))</f>
        <v>3.8082781461301985E-5</v>
      </c>
      <c r="Q9986" t="str">
        <f>IF(SalesData[[#This Row],[Discount]]&gt;0, "Yes", "No")</f>
        <v>Yes</v>
      </c>
      <c r="R9986" t="str">
        <f>TEXT(SalesData[[#This Row],[Order Date]],"mmm-yyyy")</f>
        <v>May-2025</v>
      </c>
      <c r="S9986">
        <f>YEAR(SalesData[[#This Row],[Order Date]])*100 + MONTH(SalesData[[#This Row],[Order Date]])</f>
        <v>202505</v>
      </c>
    </row>
    <row r="9987" spans="1:19" x14ac:dyDescent="0.3">
      <c r="A9987" t="s">
        <v>16921</v>
      </c>
      <c r="B9987" s="3">
        <v>45779</v>
      </c>
      <c r="C9987" t="s">
        <v>16922</v>
      </c>
      <c r="D9987" t="s">
        <v>23</v>
      </c>
      <c r="E9987" t="s">
        <v>26</v>
      </c>
      <c r="F9987" t="s">
        <v>53</v>
      </c>
      <c r="G9987">
        <v>2</v>
      </c>
      <c r="H9987" s="5">
        <v>509.53</v>
      </c>
      <c r="I9987" s="5">
        <v>0.06</v>
      </c>
      <c r="J9987" s="5">
        <v>957.91639999999984</v>
      </c>
      <c r="K9987" s="5">
        <v>181.48983986925381</v>
      </c>
      <c r="L9987">
        <f>YEAR(SalesData[Order Date])</f>
        <v>2025</v>
      </c>
      <c r="M9987">
        <f>MONTH(SalesData[Order Date])</f>
        <v>5</v>
      </c>
      <c r="N9987" t="str">
        <f>TEXT(SalesData[[#This Row],[Order Date]], "mmmm")</f>
        <v>May</v>
      </c>
      <c r="O9987" s="7">
        <f>IF(SalesData[Sales]=0,0,SalesData[Profit]/SalesData[Sales])</f>
        <v>0.18946313046655622</v>
      </c>
      <c r="P9987" s="8">
        <f t="shared" si="156"/>
        <v>5.8877789335269759E-5</v>
      </c>
      <c r="Q9987" t="str">
        <f>IF(SalesData[[#This Row],[Discount]]&gt;0, "Yes", "No")</f>
        <v>Yes</v>
      </c>
      <c r="R9987" t="str">
        <f>TEXT(SalesData[[#This Row],[Order Date]],"mmm-yyyy")</f>
        <v>May-2025</v>
      </c>
      <c r="S9987">
        <f>YEAR(SalesData[[#This Row],[Order Date]])*100 + MONTH(SalesData[[#This Row],[Order Date]])</f>
        <v>202505</v>
      </c>
    </row>
    <row r="9988" spans="1:19" x14ac:dyDescent="0.3">
      <c r="A9988" t="s">
        <v>17063</v>
      </c>
      <c r="B9988" s="3">
        <v>45788</v>
      </c>
      <c r="C9988" t="s">
        <v>17064</v>
      </c>
      <c r="D9988" t="s">
        <v>30</v>
      </c>
      <c r="E9988" t="s">
        <v>14</v>
      </c>
      <c r="F9988" t="s">
        <v>27</v>
      </c>
      <c r="G9988">
        <v>2</v>
      </c>
      <c r="H9988" s="5">
        <v>551.91</v>
      </c>
      <c r="I9988" s="5">
        <v>0.19</v>
      </c>
      <c r="J9988" s="5">
        <v>894.0942</v>
      </c>
      <c r="K9988" s="5">
        <v>222.6842237772903</v>
      </c>
      <c r="L9988">
        <f>YEAR(SalesData[Order Date])</f>
        <v>2025</v>
      </c>
      <c r="M9988">
        <f>MONTH(SalesData[Order Date])</f>
        <v>5</v>
      </c>
      <c r="N9988" t="str">
        <f>TEXT(SalesData[[#This Row],[Order Date]], "mmmm")</f>
        <v>May</v>
      </c>
      <c r="O9988" s="7">
        <f>IF(SalesData[Sales]=0,0,SalesData[Profit]/SalesData[Sales])</f>
        <v>0.24906125526515024</v>
      </c>
      <c r="P9988" s="8">
        <f t="shared" si="156"/>
        <v>1.7212951387001504E-4</v>
      </c>
      <c r="Q9988" t="str">
        <f>IF(SalesData[[#This Row],[Discount]]&gt;0, "Yes", "No")</f>
        <v>Yes</v>
      </c>
      <c r="R9988" t="str">
        <f>TEXT(SalesData[[#This Row],[Order Date]],"mmm-yyyy")</f>
        <v>May-2025</v>
      </c>
      <c r="S9988">
        <f>YEAR(SalesData[[#This Row],[Order Date]])*100 + MONTH(SalesData[[#This Row],[Order Date]])</f>
        <v>202505</v>
      </c>
    </row>
    <row r="9989" spans="1:19" x14ac:dyDescent="0.3">
      <c r="A9989" t="s">
        <v>17091</v>
      </c>
      <c r="B9989" s="3">
        <v>45788</v>
      </c>
      <c r="C9989" t="s">
        <v>17092</v>
      </c>
      <c r="D9989" t="s">
        <v>18</v>
      </c>
      <c r="E9989" t="s">
        <v>26</v>
      </c>
      <c r="F9989" t="s">
        <v>39</v>
      </c>
      <c r="G9989">
        <v>2</v>
      </c>
      <c r="H9989" s="5">
        <v>941.75</v>
      </c>
      <c r="I9989" s="5">
        <v>7.0000000000000007E-2</v>
      </c>
      <c r="J9989" s="5">
        <v>1751.655</v>
      </c>
      <c r="K9989" s="5">
        <v>231.60129598851421</v>
      </c>
      <c r="L9989">
        <f>YEAR(SalesData[Order Date])</f>
        <v>2025</v>
      </c>
      <c r="M9989">
        <f>MONTH(SalesData[Order Date])</f>
        <v>5</v>
      </c>
      <c r="N9989" t="str">
        <f>TEXT(SalesData[[#This Row],[Order Date]], "mmmm")</f>
        <v>May</v>
      </c>
      <c r="O9989" s="7">
        <f>IF(SalesData[Sales]=0,0,SalesData[Profit]/SalesData[Sales])</f>
        <v>0.13221855672978652</v>
      </c>
      <c r="P9989" s="8">
        <f t="shared" si="156"/>
        <v>3.7164852667905499E-5</v>
      </c>
      <c r="Q9989" t="str">
        <f>IF(SalesData[[#This Row],[Discount]]&gt;0, "Yes", "No")</f>
        <v>Yes</v>
      </c>
      <c r="R9989" t="str">
        <f>TEXT(SalesData[[#This Row],[Order Date]],"mmm-yyyy")</f>
        <v>May-2025</v>
      </c>
      <c r="S9989">
        <f>YEAR(SalesData[[#This Row],[Order Date]])*100 + MONTH(SalesData[[#This Row],[Order Date]])</f>
        <v>202505</v>
      </c>
    </row>
    <row r="9990" spans="1:19" x14ac:dyDescent="0.3">
      <c r="A9990" t="s">
        <v>17632</v>
      </c>
      <c r="B9990" s="3">
        <v>45785</v>
      </c>
      <c r="C9990" t="s">
        <v>17633</v>
      </c>
      <c r="D9990" t="s">
        <v>13</v>
      </c>
      <c r="E9990" t="s">
        <v>19</v>
      </c>
      <c r="F9990" t="s">
        <v>53</v>
      </c>
      <c r="G9990">
        <v>8</v>
      </c>
      <c r="H9990" s="5">
        <v>352.55</v>
      </c>
      <c r="I9990" s="5">
        <v>0.08</v>
      </c>
      <c r="J9990" s="5">
        <v>2594.768</v>
      </c>
      <c r="K9990" s="5">
        <v>557.33709189871047</v>
      </c>
      <c r="L9990">
        <f>YEAR(SalesData[Order Date])</f>
        <v>2025</v>
      </c>
      <c r="M9990">
        <f>MONTH(SalesData[Order Date])</f>
        <v>5</v>
      </c>
      <c r="N9990" t="str">
        <f>TEXT(SalesData[[#This Row],[Order Date]], "mmmm")</f>
        <v>May</v>
      </c>
      <c r="O9990" s="7">
        <f>IF(SalesData[Sales]=0,0,SalesData[Profit]/SalesData[Sales])</f>
        <v>0.21479264886059582</v>
      </c>
      <c r="P9990" s="8">
        <f t="shared" si="156"/>
        <v>2.8364770954474541E-5</v>
      </c>
      <c r="Q9990" t="str">
        <f>IF(SalesData[[#This Row],[Discount]]&gt;0, "Yes", "No")</f>
        <v>Yes</v>
      </c>
      <c r="R9990" t="str">
        <f>TEXT(SalesData[[#This Row],[Order Date]],"mmm-yyyy")</f>
        <v>May-2025</v>
      </c>
      <c r="S9990">
        <f>YEAR(SalesData[[#This Row],[Order Date]])*100 + MONTH(SalesData[[#This Row],[Order Date]])</f>
        <v>202505</v>
      </c>
    </row>
    <row r="9991" spans="1:19" x14ac:dyDescent="0.3">
      <c r="A9991" t="s">
        <v>17742</v>
      </c>
      <c r="B9991" s="3">
        <v>45779</v>
      </c>
      <c r="C9991" t="s">
        <v>17743</v>
      </c>
      <c r="D9991" t="s">
        <v>23</v>
      </c>
      <c r="E9991" t="s">
        <v>14</v>
      </c>
      <c r="F9991" t="s">
        <v>62</v>
      </c>
      <c r="G9991">
        <v>4</v>
      </c>
      <c r="H9991" s="5">
        <v>866.95</v>
      </c>
      <c r="I9991" s="5">
        <v>0.24</v>
      </c>
      <c r="J9991" s="5">
        <v>2635.5279999999998</v>
      </c>
      <c r="K9991" s="5">
        <v>453.1847823049535</v>
      </c>
      <c r="L9991">
        <f>YEAR(SalesData[Order Date])</f>
        <v>2025</v>
      </c>
      <c r="M9991">
        <f>MONTH(SalesData[Order Date])</f>
        <v>5</v>
      </c>
      <c r="N9991" t="str">
        <f>TEXT(SalesData[[#This Row],[Order Date]], "mmmm")</f>
        <v>May</v>
      </c>
      <c r="O9991" s="7">
        <f>IF(SalesData[Sales]=0,0,SalesData[Profit]/SalesData[Sales])</f>
        <v>0.17195217895805073</v>
      </c>
      <c r="P9991" s="8">
        <f t="shared" si="156"/>
        <v>6.9208143491550827E-5</v>
      </c>
      <c r="Q9991" t="str">
        <f>IF(SalesData[[#This Row],[Discount]]&gt;0, "Yes", "No")</f>
        <v>Yes</v>
      </c>
      <c r="R9991" t="str">
        <f>TEXT(SalesData[[#This Row],[Order Date]],"mmm-yyyy")</f>
        <v>May-2025</v>
      </c>
      <c r="S9991">
        <f>YEAR(SalesData[[#This Row],[Order Date]])*100 + MONTH(SalesData[[#This Row],[Order Date]])</f>
        <v>202505</v>
      </c>
    </row>
    <row r="9992" spans="1:19" x14ac:dyDescent="0.3">
      <c r="A9992" t="s">
        <v>17776</v>
      </c>
      <c r="B9992" s="3">
        <v>45783</v>
      </c>
      <c r="C9992" t="s">
        <v>17777</v>
      </c>
      <c r="D9992" t="s">
        <v>13</v>
      </c>
      <c r="E9992" t="s">
        <v>19</v>
      </c>
      <c r="F9992" t="s">
        <v>31</v>
      </c>
      <c r="G9992">
        <v>4</v>
      </c>
      <c r="H9992" s="5">
        <v>923.84</v>
      </c>
      <c r="I9992" s="5">
        <v>0.24</v>
      </c>
      <c r="J9992" s="5">
        <v>2808.4735999999998</v>
      </c>
      <c r="K9992" s="5">
        <v>233.96069238686849</v>
      </c>
      <c r="L9992">
        <f>YEAR(SalesData[Order Date])</f>
        <v>2025</v>
      </c>
      <c r="M9992">
        <f>MONTH(SalesData[Order Date])</f>
        <v>5</v>
      </c>
      <c r="N9992" t="str">
        <f>TEXT(SalesData[[#This Row],[Order Date]], "mmmm")</f>
        <v>May</v>
      </c>
      <c r="O9992" s="7">
        <f>IF(SalesData[Sales]=0,0,SalesData[Profit]/SalesData[Sales])</f>
        <v>8.3305284545622402E-2</v>
      </c>
      <c r="P9992" s="8">
        <f t="shared" si="156"/>
        <v>6.4946311049532388E-5</v>
      </c>
      <c r="Q9992" t="str">
        <f>IF(SalesData[[#This Row],[Discount]]&gt;0, "Yes", "No")</f>
        <v>Yes</v>
      </c>
      <c r="R9992" t="str">
        <f>TEXT(SalesData[[#This Row],[Order Date]],"mmm-yyyy")</f>
        <v>May-2025</v>
      </c>
      <c r="S9992">
        <f>YEAR(SalesData[[#This Row],[Order Date]])*100 + MONTH(SalesData[[#This Row],[Order Date]])</f>
        <v>202505</v>
      </c>
    </row>
    <row r="9993" spans="1:19" x14ac:dyDescent="0.3">
      <c r="A9993" t="s">
        <v>17810</v>
      </c>
      <c r="B9993" s="3">
        <v>45782</v>
      </c>
      <c r="C9993" t="s">
        <v>6058</v>
      </c>
      <c r="D9993" t="s">
        <v>30</v>
      </c>
      <c r="E9993" t="s">
        <v>26</v>
      </c>
      <c r="F9993" t="s">
        <v>20</v>
      </c>
      <c r="G9993">
        <v>7</v>
      </c>
      <c r="H9993" s="5">
        <v>690.71</v>
      </c>
      <c r="I9993" s="5">
        <v>0.02</v>
      </c>
      <c r="J9993" s="5">
        <v>4738.2705999999998</v>
      </c>
      <c r="K9993" s="5">
        <v>1243.36725806146</v>
      </c>
      <c r="L9993">
        <f>YEAR(SalesData[Order Date])</f>
        <v>2025</v>
      </c>
      <c r="M9993">
        <f>MONTH(SalesData[Order Date])</f>
        <v>5</v>
      </c>
      <c r="N9993" t="str">
        <f>TEXT(SalesData[[#This Row],[Order Date]], "mmmm")</f>
        <v>May</v>
      </c>
      <c r="O9993" s="7">
        <f>IF(SalesData[Sales]=0,0,SalesData[Profit]/SalesData[Sales])</f>
        <v>0.26240950824156395</v>
      </c>
      <c r="P9993" s="8">
        <f t="shared" si="156"/>
        <v>4.1365303197331109E-6</v>
      </c>
      <c r="Q9993" t="str">
        <f>IF(SalesData[[#This Row],[Discount]]&gt;0, "Yes", "No")</f>
        <v>Yes</v>
      </c>
      <c r="R9993" t="str">
        <f>TEXT(SalesData[[#This Row],[Order Date]],"mmm-yyyy")</f>
        <v>May-2025</v>
      </c>
      <c r="S9993">
        <f>YEAR(SalesData[[#This Row],[Order Date]])*100 + MONTH(SalesData[[#This Row],[Order Date]])</f>
        <v>202505</v>
      </c>
    </row>
    <row r="9994" spans="1:19" x14ac:dyDescent="0.3">
      <c r="A9994" t="s">
        <v>18071</v>
      </c>
      <c r="B9994" s="3">
        <v>45778</v>
      </c>
      <c r="C9994" t="s">
        <v>18072</v>
      </c>
      <c r="D9994" t="s">
        <v>13</v>
      </c>
      <c r="E9994" t="s">
        <v>26</v>
      </c>
      <c r="F9994" t="s">
        <v>27</v>
      </c>
      <c r="G9994">
        <v>7</v>
      </c>
      <c r="H9994" s="5">
        <v>531.29</v>
      </c>
      <c r="I9994" s="5">
        <v>0.28999999999999998</v>
      </c>
      <c r="J9994" s="5">
        <v>2640.5113000000001</v>
      </c>
      <c r="K9994" s="5">
        <v>693.98913611690568</v>
      </c>
      <c r="L9994">
        <f>YEAR(SalesData[Order Date])</f>
        <v>2025</v>
      </c>
      <c r="M9994">
        <f>MONTH(SalesData[Order Date])</f>
        <v>5</v>
      </c>
      <c r="N9994" t="str">
        <f>TEXT(SalesData[[#This Row],[Order Date]], "mmmm")</f>
        <v>May</v>
      </c>
      <c r="O9994" s="7">
        <f>IF(SalesData[Sales]=0,0,SalesData[Profit]/SalesData[Sales])</f>
        <v>0.2628237705768976</v>
      </c>
      <c r="P9994" s="8">
        <f t="shared" si="156"/>
        <v>7.7977322043651162E-5</v>
      </c>
      <c r="Q9994" t="str">
        <f>IF(SalesData[[#This Row],[Discount]]&gt;0, "Yes", "No")</f>
        <v>Yes</v>
      </c>
      <c r="R9994" t="str">
        <f>TEXT(SalesData[[#This Row],[Order Date]],"mmm-yyyy")</f>
        <v>May-2025</v>
      </c>
      <c r="S9994">
        <f>YEAR(SalesData[[#This Row],[Order Date]])*100 + MONTH(SalesData[[#This Row],[Order Date]])</f>
        <v>202505</v>
      </c>
    </row>
    <row r="9995" spans="1:19" x14ac:dyDescent="0.3">
      <c r="A9995" t="s">
        <v>18089</v>
      </c>
      <c r="B9995" s="3">
        <v>45783</v>
      </c>
      <c r="C9995" t="s">
        <v>18090</v>
      </c>
      <c r="D9995" t="s">
        <v>30</v>
      </c>
      <c r="E9995" t="s">
        <v>19</v>
      </c>
      <c r="F9995" t="s">
        <v>20</v>
      </c>
      <c r="G9995">
        <v>6</v>
      </c>
      <c r="H9995" s="5">
        <v>85.66</v>
      </c>
      <c r="I9995" s="5">
        <v>0</v>
      </c>
      <c r="J9995" s="5">
        <v>513.96</v>
      </c>
      <c r="K9995" s="5">
        <v>114.1841864981905</v>
      </c>
      <c r="L9995">
        <f>YEAR(SalesData[Order Date])</f>
        <v>2025</v>
      </c>
      <c r="M9995">
        <f>MONTH(SalesData[Order Date])</f>
        <v>5</v>
      </c>
      <c r="N9995" t="str">
        <f>TEXT(SalesData[[#This Row],[Order Date]], "mmmm")</f>
        <v>May</v>
      </c>
      <c r="O9995" s="7">
        <f>IF(SalesData[Sales]=0,0,SalesData[Profit]/SalesData[Sales])</f>
        <v>0.22216551190402073</v>
      </c>
      <c r="P9995" s="8">
        <f t="shared" si="156"/>
        <v>0</v>
      </c>
      <c r="Q9995" t="str">
        <f>IF(SalesData[[#This Row],[Discount]]&gt;0, "Yes", "No")</f>
        <v>No</v>
      </c>
      <c r="R9995" t="str">
        <f>TEXT(SalesData[[#This Row],[Order Date]],"mmm-yyyy")</f>
        <v>May-2025</v>
      </c>
      <c r="S9995">
        <f>YEAR(SalesData[[#This Row],[Order Date]])*100 + MONTH(SalesData[[#This Row],[Order Date]])</f>
        <v>202505</v>
      </c>
    </row>
    <row r="9996" spans="1:19" x14ac:dyDescent="0.3">
      <c r="A9996" t="s">
        <v>18112</v>
      </c>
      <c r="B9996" s="3">
        <v>45783</v>
      </c>
      <c r="C9996" t="s">
        <v>18113</v>
      </c>
      <c r="D9996" t="s">
        <v>30</v>
      </c>
      <c r="E9996" t="s">
        <v>26</v>
      </c>
      <c r="F9996" t="s">
        <v>44</v>
      </c>
      <c r="G9996">
        <v>8</v>
      </c>
      <c r="H9996" s="5">
        <v>538.67999999999995</v>
      </c>
      <c r="I9996" s="5">
        <v>0.15</v>
      </c>
      <c r="J9996" s="5">
        <v>3663.023999999999</v>
      </c>
      <c r="K9996" s="5">
        <v>661.81059027583979</v>
      </c>
      <c r="L9996">
        <f>YEAR(SalesData[Order Date])</f>
        <v>2025</v>
      </c>
      <c r="M9996">
        <f>MONTH(SalesData[Order Date])</f>
        <v>5</v>
      </c>
      <c r="N9996" t="str">
        <f>TEXT(SalesData[[#This Row],[Order Date]], "mmmm")</f>
        <v>May</v>
      </c>
      <c r="O9996" s="7">
        <f>IF(SalesData[Sales]=0,0,SalesData[Profit]/SalesData[Sales])</f>
        <v>0.18067328804720909</v>
      </c>
      <c r="P9996" s="8">
        <f t="shared" si="156"/>
        <v>3.4807306749832926E-5</v>
      </c>
      <c r="Q9996" t="str">
        <f>IF(SalesData[[#This Row],[Discount]]&gt;0, "Yes", "No")</f>
        <v>Yes</v>
      </c>
      <c r="R9996" t="str">
        <f>TEXT(SalesData[[#This Row],[Order Date]],"mmm-yyyy")</f>
        <v>May-2025</v>
      </c>
      <c r="S9996">
        <f>YEAR(SalesData[[#This Row],[Order Date]])*100 + MONTH(SalesData[[#This Row],[Order Date]])</f>
        <v>202505</v>
      </c>
    </row>
    <row r="9997" spans="1:19" x14ac:dyDescent="0.3">
      <c r="A9997" t="s">
        <v>18540</v>
      </c>
      <c r="B9997" s="3">
        <v>45786</v>
      </c>
      <c r="C9997" t="s">
        <v>3902</v>
      </c>
      <c r="D9997" t="s">
        <v>30</v>
      </c>
      <c r="E9997" t="s">
        <v>14</v>
      </c>
      <c r="F9997" t="s">
        <v>31</v>
      </c>
      <c r="G9997">
        <v>8</v>
      </c>
      <c r="H9997" s="5">
        <v>932.88</v>
      </c>
      <c r="I9997" s="5">
        <v>0.17</v>
      </c>
      <c r="J9997" s="5">
        <v>6194.3231999999998</v>
      </c>
      <c r="K9997" s="5">
        <v>1669.9011360464269</v>
      </c>
      <c r="L9997">
        <f>YEAR(SalesData[Order Date])</f>
        <v>2025</v>
      </c>
      <c r="M9997">
        <f>MONTH(SalesData[Order Date])</f>
        <v>5</v>
      </c>
      <c r="N9997" t="str">
        <f>TEXT(SalesData[[#This Row],[Order Date]], "mmmm")</f>
        <v>May</v>
      </c>
      <c r="O9997" s="7">
        <f>IF(SalesData[Sales]=0,0,SalesData[Profit]/SalesData[Sales])</f>
        <v>0.26958572908278777</v>
      </c>
      <c r="P9997" s="8">
        <f t="shared" si="156"/>
        <v>2.277892119029243E-5</v>
      </c>
      <c r="Q9997" t="str">
        <f>IF(SalesData[[#This Row],[Discount]]&gt;0, "Yes", "No")</f>
        <v>Yes</v>
      </c>
      <c r="R9997" t="str">
        <f>TEXT(SalesData[[#This Row],[Order Date]],"mmm-yyyy")</f>
        <v>May-2025</v>
      </c>
      <c r="S9997">
        <f>YEAR(SalesData[[#This Row],[Order Date]])*100 + MONTH(SalesData[[#This Row],[Order Date]])</f>
        <v>202505</v>
      </c>
    </row>
    <row r="9998" spans="1:19" x14ac:dyDescent="0.3">
      <c r="A9998" t="s">
        <v>18613</v>
      </c>
      <c r="B9998" s="3">
        <v>45785</v>
      </c>
      <c r="C9998" t="s">
        <v>18614</v>
      </c>
      <c r="D9998" t="s">
        <v>30</v>
      </c>
      <c r="E9998" t="s">
        <v>14</v>
      </c>
      <c r="F9998" t="s">
        <v>34</v>
      </c>
      <c r="G9998">
        <v>8</v>
      </c>
      <c r="H9998" s="5">
        <v>376.21</v>
      </c>
      <c r="I9998" s="5">
        <v>0.19</v>
      </c>
      <c r="J9998" s="5">
        <v>2437.8407999999999</v>
      </c>
      <c r="K9998" s="5">
        <v>474.12891723564309</v>
      </c>
      <c r="L9998">
        <f>YEAR(SalesData[Order Date])</f>
        <v>2025</v>
      </c>
      <c r="M9998">
        <f>MONTH(SalesData[Order Date])</f>
        <v>5</v>
      </c>
      <c r="N9998" t="str">
        <f>TEXT(SalesData[[#This Row],[Order Date]], "mmmm")</f>
        <v>May</v>
      </c>
      <c r="O9998" s="7">
        <f>IF(SalesData[Sales]=0,0,SalesData[Profit]/SalesData[Sales])</f>
        <v>0.19448723527625064</v>
      </c>
      <c r="P9998" s="8">
        <f t="shared" si="156"/>
        <v>6.3129635044257196E-5</v>
      </c>
      <c r="Q9998" t="str">
        <f>IF(SalesData[[#This Row],[Discount]]&gt;0, "Yes", "No")</f>
        <v>Yes</v>
      </c>
      <c r="R9998" t="str">
        <f>TEXT(SalesData[[#This Row],[Order Date]],"mmm-yyyy")</f>
        <v>May-2025</v>
      </c>
      <c r="S9998">
        <f>YEAR(SalesData[[#This Row],[Order Date]])*100 + MONTH(SalesData[[#This Row],[Order Date]])</f>
        <v>202505</v>
      </c>
    </row>
    <row r="9999" spans="1:19" x14ac:dyDescent="0.3">
      <c r="A9999" t="s">
        <v>18907</v>
      </c>
      <c r="B9999" s="3">
        <v>45787</v>
      </c>
      <c r="C9999" t="s">
        <v>18908</v>
      </c>
      <c r="D9999" t="s">
        <v>18</v>
      </c>
      <c r="E9999" t="s">
        <v>19</v>
      </c>
      <c r="F9999" t="s">
        <v>44</v>
      </c>
      <c r="G9999">
        <v>6</v>
      </c>
      <c r="H9999" s="5">
        <v>341.09</v>
      </c>
      <c r="I9999" s="5">
        <v>0.16</v>
      </c>
      <c r="J9999" s="5">
        <v>1719.0935999999999</v>
      </c>
      <c r="K9999" s="5">
        <v>243.9983868885995</v>
      </c>
      <c r="L9999">
        <f>YEAR(SalesData[Order Date])</f>
        <v>2025</v>
      </c>
      <c r="M9999">
        <f>MONTH(SalesData[Order Date])</f>
        <v>5</v>
      </c>
      <c r="N9999" t="str">
        <f>TEXT(SalesData[[#This Row],[Order Date]], "mmmm")</f>
        <v>May</v>
      </c>
      <c r="O9999" s="7">
        <f>IF(SalesData[Sales]=0,0,SalesData[Profit]/SalesData[Sales])</f>
        <v>0.14193432334842007</v>
      </c>
      <c r="P9999" s="8">
        <f t="shared" si="156"/>
        <v>7.8180734312547034E-5</v>
      </c>
      <c r="Q9999" t="str">
        <f>IF(SalesData[[#This Row],[Discount]]&gt;0, "Yes", "No")</f>
        <v>Yes</v>
      </c>
      <c r="R9999" t="str">
        <f>TEXT(SalesData[[#This Row],[Order Date]],"mmm-yyyy")</f>
        <v>May-2025</v>
      </c>
      <c r="S9999">
        <f>YEAR(SalesData[[#This Row],[Order Date]])*100 + MONTH(SalesData[[#This Row],[Order Date]])</f>
        <v>202505</v>
      </c>
    </row>
    <row r="10000" spans="1:19" x14ac:dyDescent="0.3">
      <c r="A10000" t="s">
        <v>19021</v>
      </c>
      <c r="B10000" s="3">
        <v>45781</v>
      </c>
      <c r="C10000" t="s">
        <v>19022</v>
      </c>
      <c r="D10000" t="s">
        <v>18</v>
      </c>
      <c r="E10000" t="s">
        <v>26</v>
      </c>
      <c r="F10000" t="s">
        <v>34</v>
      </c>
      <c r="G10000">
        <v>8</v>
      </c>
      <c r="H10000" s="5">
        <v>257.25</v>
      </c>
      <c r="I10000" s="5">
        <v>0.17</v>
      </c>
      <c r="J10000" s="5">
        <v>1708.14</v>
      </c>
      <c r="K10000" s="5">
        <v>348.55294957420813</v>
      </c>
      <c r="L10000">
        <f>YEAR(SalesData[Order Date])</f>
        <v>2025</v>
      </c>
      <c r="M10000">
        <f>MONTH(SalesData[Order Date])</f>
        <v>5</v>
      </c>
      <c r="N10000" t="str">
        <f>TEXT(SalesData[[#This Row],[Order Date]], "mmmm")</f>
        <v>May</v>
      </c>
      <c r="O10000" s="7">
        <f>IF(SalesData[Sales]=0,0,SalesData[Profit]/SalesData[Sales])</f>
        <v>0.204054087823134</v>
      </c>
      <c r="P10000" s="8">
        <f t="shared" si="156"/>
        <v>8.2604470359572401E-5</v>
      </c>
      <c r="Q10000" t="str">
        <f>IF(SalesData[[#This Row],[Discount]]&gt;0, "Yes", "No")</f>
        <v>Yes</v>
      </c>
      <c r="R10000" t="str">
        <f>TEXT(SalesData[[#This Row],[Order Date]],"mmm-yyyy")</f>
        <v>May-2025</v>
      </c>
      <c r="S10000">
        <f>YEAR(SalesData[[#This Row],[Order Date]])*100 + MONTH(SalesData[[#This Row],[Order Date]])</f>
        <v>202505</v>
      </c>
    </row>
    <row r="10001" spans="1:19" x14ac:dyDescent="0.3">
      <c r="A10001" t="s">
        <v>19141</v>
      </c>
      <c r="B10001" s="3">
        <v>45783</v>
      </c>
      <c r="C10001" t="s">
        <v>1633</v>
      </c>
      <c r="D10001" t="s">
        <v>30</v>
      </c>
      <c r="E10001" t="s">
        <v>19</v>
      </c>
      <c r="F10001" t="s">
        <v>62</v>
      </c>
      <c r="G10001">
        <v>5</v>
      </c>
      <c r="H10001" s="5">
        <v>72.67</v>
      </c>
      <c r="I10001" s="5">
        <v>0.01</v>
      </c>
      <c r="J10001" s="5">
        <v>359.7165</v>
      </c>
      <c r="K10001" s="5">
        <v>61.680944759456537</v>
      </c>
      <c r="L10001">
        <f>YEAR(SalesData[Order Date])</f>
        <v>2025</v>
      </c>
      <c r="M10001">
        <f>MONTH(SalesData[Order Date])</f>
        <v>5</v>
      </c>
      <c r="N10001" t="str">
        <f>TEXT(SalesData[[#This Row],[Order Date]], "mmmm")</f>
        <v>May</v>
      </c>
      <c r="O10001" s="7">
        <f>IF(SalesData[Sales]=0,0,SalesData[Profit]/SalesData[Sales])</f>
        <v>0.17147099107062516</v>
      </c>
      <c r="P10001" s="8">
        <f t="shared" si="156"/>
        <v>2.7521673317737716E-5</v>
      </c>
      <c r="Q10001" t="str">
        <f>IF(SalesData[[#This Row],[Discount]]&gt;0, "Yes", "No")</f>
        <v>Yes</v>
      </c>
      <c r="R10001" t="str">
        <f>TEXT(SalesData[[#This Row],[Order Date]],"mmm-yyyy")</f>
        <v>May-2025</v>
      </c>
      <c r="S10001">
        <f>YEAR(SalesData[[#This Row],[Order Date]])*100 + MONTH(SalesData[[#This Row],[Order Date]])</f>
        <v>202505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B2:O27"/>
  <sheetViews>
    <sheetView workbookViewId="0">
      <selection activeCell="K4" sqref="K4"/>
    </sheetView>
  </sheetViews>
  <sheetFormatPr defaultRowHeight="14.4" x14ac:dyDescent="0.3"/>
  <cols>
    <col min="1" max="2" width="11.109375" bestFit="1" customWidth="1"/>
    <col min="3" max="3" width="15.109375" bestFit="1" customWidth="1"/>
    <col min="4" max="5" width="12.88671875" bestFit="1" customWidth="1"/>
  </cols>
  <sheetData>
    <row r="2" spans="2:15" x14ac:dyDescent="0.3">
      <c r="B2" s="10" t="s">
        <v>19417</v>
      </c>
      <c r="C2" s="10" t="s">
        <v>19443</v>
      </c>
      <c r="D2" s="10" t="s">
        <v>19444</v>
      </c>
      <c r="E2" s="10" t="s">
        <v>19446</v>
      </c>
      <c r="H2" t="s">
        <v>3</v>
      </c>
    </row>
    <row r="3" spans="2:15" x14ac:dyDescent="0.3">
      <c r="B3" t="s">
        <v>19434</v>
      </c>
      <c r="C3">
        <v>202305</v>
      </c>
      <c r="D3" s="5">
        <f>SUMIFS(SalesData[Sales], SalesData[Month-Year], B3)</f>
        <v>558727.81000000017</v>
      </c>
      <c r="E3" s="5">
        <f>SUMIFS(SalesData[Profit],SalesData[Month-Year],Monthly_Sales_Profit_Helper[[#This Row],[Month-Year]])</f>
        <v>96856.183649056547</v>
      </c>
      <c r="H3" s="43" t="s">
        <v>13</v>
      </c>
    </row>
    <row r="4" spans="2:15" x14ac:dyDescent="0.3">
      <c r="B4" t="s">
        <v>19430</v>
      </c>
      <c r="C4">
        <v>202306</v>
      </c>
      <c r="D4" s="5">
        <f>SUMIFS(SalesData[Sales], SalesData[Month-Year], B4)</f>
        <v>842683.37430000002</v>
      </c>
      <c r="E4" s="5">
        <f>SUMIFS(SalesData[Profit],SalesData[Month-Year],Monthly_Sales_Profit_Helper[[#This Row],[Month-Year]])</f>
        <v>149676.02835545217</v>
      </c>
      <c r="H4" s="44" t="s">
        <v>30</v>
      </c>
    </row>
    <row r="5" spans="2:15" x14ac:dyDescent="0.3">
      <c r="B5" t="s">
        <v>19428</v>
      </c>
      <c r="C5">
        <v>202307</v>
      </c>
      <c r="D5" s="5">
        <f>SUMIFS(SalesData[Sales], SalesData[Month-Year], B5)</f>
        <v>962027.48930000013</v>
      </c>
      <c r="E5" s="5">
        <f>SUMIFS(SalesData[Profit],SalesData[Month-Year],Monthly_Sales_Profit_Helper[[#This Row],[Month-Year]])</f>
        <v>171162.02678747068</v>
      </c>
      <c r="H5" s="43" t="s">
        <v>23</v>
      </c>
    </row>
    <row r="6" spans="2:15" x14ac:dyDescent="0.3">
      <c r="B6" t="s">
        <v>19420</v>
      </c>
      <c r="C6">
        <v>202308</v>
      </c>
      <c r="D6" s="5">
        <f>SUMIFS(SalesData[Sales], SalesData[Month-Year], B6)</f>
        <v>862141.85639999842</v>
      </c>
      <c r="E6" s="5">
        <f>SUMIFS(SalesData[Profit],SalesData[Month-Year],Monthly_Sales_Profit_Helper[[#This Row],[Month-Year]])</f>
        <v>149799.24229814456</v>
      </c>
      <c r="H6" s="44" t="s">
        <v>18</v>
      </c>
    </row>
    <row r="7" spans="2:15" x14ac:dyDescent="0.3">
      <c r="B7" t="s">
        <v>19441</v>
      </c>
      <c r="C7">
        <v>202309</v>
      </c>
      <c r="D7" s="5">
        <f>SUMIFS(SalesData[Sales], SalesData[Month-Year], B7)</f>
        <v>859961.45679999969</v>
      </c>
      <c r="E7" s="5">
        <f>SUMIFS(SalesData[Profit],SalesData[Month-Year],Monthly_Sales_Profit_Helper[[#This Row],[Month-Year]])</f>
        <v>149038.24349743238</v>
      </c>
    </row>
    <row r="8" spans="2:15" x14ac:dyDescent="0.3">
      <c r="B8" t="s">
        <v>19439</v>
      </c>
      <c r="C8">
        <v>202310</v>
      </c>
      <c r="D8" s="5">
        <f>SUMIFS(SalesData[Sales], SalesData[Month-Year], B8)</f>
        <v>911947.65049999976</v>
      </c>
      <c r="E8" s="5">
        <f>SUMIFS(SalesData[Profit],SalesData[Month-Year],Monthly_Sales_Profit_Helper[[#This Row],[Month-Year]])</f>
        <v>153935.1178644207</v>
      </c>
    </row>
    <row r="9" spans="2:15" x14ac:dyDescent="0.3">
      <c r="B9" t="s">
        <v>19437</v>
      </c>
      <c r="C9">
        <v>202311</v>
      </c>
      <c r="D9" s="5">
        <f>SUMIFS(SalesData[Sales], SalesData[Month-Year], B9)</f>
        <v>805098.13029999984</v>
      </c>
      <c r="E9" s="5">
        <f>SUMIFS(SalesData[Profit],SalesData[Month-Year],Monthly_Sales_Profit_Helper[[#This Row],[Month-Year]])</f>
        <v>137676.75060169856</v>
      </c>
      <c r="O9" s="7"/>
    </row>
    <row r="10" spans="2:15" x14ac:dyDescent="0.3">
      <c r="B10" t="s">
        <v>19422</v>
      </c>
      <c r="C10">
        <v>202312</v>
      </c>
      <c r="D10" s="5">
        <f>SUMIFS(SalesData[Sales], SalesData[Month-Year], B10)</f>
        <v>833694.11709999922</v>
      </c>
      <c r="E10" s="5">
        <f>SUMIFS(SalesData[Profit],SalesData[Month-Year],Monthly_Sales_Profit_Helper[[#This Row],[Month-Year]])</f>
        <v>145247.13809209137</v>
      </c>
    </row>
    <row r="11" spans="2:15" x14ac:dyDescent="0.3">
      <c r="B11" t="s">
        <v>19426</v>
      </c>
      <c r="C11">
        <v>202401</v>
      </c>
      <c r="D11" s="5">
        <f>SUMIFS(SalesData[Sales], SalesData[Month-Year], B11)</f>
        <v>962125.06289999979</v>
      </c>
      <c r="E11" s="5">
        <f>SUMIFS(SalesData[Profit],SalesData[Month-Year],Monthly_Sales_Profit_Helper[[#This Row],[Month-Year]])</f>
        <v>169714.65876350706</v>
      </c>
    </row>
    <row r="12" spans="2:15" x14ac:dyDescent="0.3">
      <c r="B12" t="s">
        <v>19424</v>
      </c>
      <c r="C12">
        <v>202402</v>
      </c>
      <c r="D12" s="5">
        <f>SUMIFS(SalesData[Sales], SalesData[Month-Year], B12)</f>
        <v>880145.18549999979</v>
      </c>
      <c r="E12" s="5">
        <f>SUMIFS(SalesData[Profit],SalesData[Month-Year],Monthly_Sales_Profit_Helper[[#This Row],[Month-Year]])</f>
        <v>149242.99293159219</v>
      </c>
    </row>
    <row r="13" spans="2:15" x14ac:dyDescent="0.3">
      <c r="B13" t="s">
        <v>19432</v>
      </c>
      <c r="C13">
        <v>202403</v>
      </c>
      <c r="D13" s="5">
        <f>SUMIFS(SalesData[Sales], SalesData[Month-Year], B13)</f>
        <v>874131.38439999963</v>
      </c>
      <c r="E13" s="5">
        <f>SUMIFS(SalesData[Profit],SalesData[Month-Year],Monthly_Sales_Profit_Helper[[#This Row],[Month-Year]])</f>
        <v>154397.30142233684</v>
      </c>
    </row>
    <row r="14" spans="2:15" x14ac:dyDescent="0.3">
      <c r="B14" t="s">
        <v>19418</v>
      </c>
      <c r="C14">
        <v>202404</v>
      </c>
      <c r="D14" s="5">
        <f>SUMIFS(SalesData[Sales], SalesData[Month-Year], B14)</f>
        <v>924129.91430000111</v>
      </c>
      <c r="E14" s="5">
        <f>SUMIFS(SalesData[Profit],SalesData[Month-Year],Monthly_Sales_Profit_Helper[[#This Row],[Month-Year]])</f>
        <v>163738.02299886066</v>
      </c>
    </row>
    <row r="15" spans="2:15" x14ac:dyDescent="0.3">
      <c r="B15" t="s">
        <v>19435</v>
      </c>
      <c r="C15">
        <v>202405</v>
      </c>
      <c r="D15" s="5">
        <f>SUMIFS(SalesData[Sales], SalesData[Month-Year], B15)</f>
        <v>969835.66860000032</v>
      </c>
      <c r="E15" s="5">
        <f>SUMIFS(SalesData[Profit],SalesData[Month-Year],Monthly_Sales_Profit_Helper[[#This Row],[Month-Year]])</f>
        <v>166106.16377416046</v>
      </c>
    </row>
    <row r="16" spans="2:15" x14ac:dyDescent="0.3">
      <c r="B16" t="s">
        <v>19431</v>
      </c>
      <c r="C16">
        <v>202406</v>
      </c>
      <c r="D16" s="5">
        <f>SUMIFS(SalesData[Sales], SalesData[Month-Year], B16)</f>
        <v>908567.86449999968</v>
      </c>
      <c r="E16" s="5">
        <f>SUMIFS(SalesData[Profit],SalesData[Month-Year],Monthly_Sales_Profit_Helper[[#This Row],[Month-Year]])</f>
        <v>154921.62492685727</v>
      </c>
    </row>
    <row r="17" spans="2:5" x14ac:dyDescent="0.3">
      <c r="B17" t="s">
        <v>19429</v>
      </c>
      <c r="C17">
        <v>202407</v>
      </c>
      <c r="D17" s="5">
        <f>SUMIFS(SalesData[Sales], SalesData[Month-Year], B17)</f>
        <v>889577.17999999959</v>
      </c>
      <c r="E17" s="5">
        <f>SUMIFS(SalesData[Profit],SalesData[Month-Year],Monthly_Sales_Profit_Helper[[#This Row],[Month-Year]])</f>
        <v>151578.45557161816</v>
      </c>
    </row>
    <row r="18" spans="2:5" x14ac:dyDescent="0.3">
      <c r="B18" t="s">
        <v>19421</v>
      </c>
      <c r="C18">
        <v>202408</v>
      </c>
      <c r="D18" s="5">
        <f>SUMIFS(SalesData[Sales], SalesData[Month-Year], B18)</f>
        <v>978136.33500000008</v>
      </c>
      <c r="E18" s="5">
        <f>SUMIFS(SalesData[Profit],SalesData[Month-Year],Monthly_Sales_Profit_Helper[[#This Row],[Month-Year]])</f>
        <v>165798.19180464637</v>
      </c>
    </row>
    <row r="19" spans="2:5" x14ac:dyDescent="0.3">
      <c r="B19" t="s">
        <v>19442</v>
      </c>
      <c r="C19">
        <v>202409</v>
      </c>
      <c r="D19" s="5">
        <f>SUMIFS(SalesData[Sales], SalesData[Month-Year], B19)</f>
        <v>890902.14319999958</v>
      </c>
      <c r="E19" s="5">
        <f>SUMIFS(SalesData[Profit],SalesData[Month-Year],Monthly_Sales_Profit_Helper[[#This Row],[Month-Year]])</f>
        <v>156053.25449697132</v>
      </c>
    </row>
    <row r="20" spans="2:5" x14ac:dyDescent="0.3">
      <c r="B20" t="s">
        <v>19440</v>
      </c>
      <c r="C20">
        <v>202410</v>
      </c>
      <c r="D20" s="5">
        <f>SUMIFS(SalesData[Sales], SalesData[Month-Year], B20)</f>
        <v>855211.76410000026</v>
      </c>
      <c r="E20" s="5">
        <f>SUMIFS(SalesData[Profit],SalesData[Month-Year],Monthly_Sales_Profit_Helper[[#This Row],[Month-Year]])</f>
        <v>154074.7841746269</v>
      </c>
    </row>
    <row r="21" spans="2:5" x14ac:dyDescent="0.3">
      <c r="B21" t="s">
        <v>19438</v>
      </c>
      <c r="C21">
        <v>202411</v>
      </c>
      <c r="D21" s="5">
        <f>SUMIFS(SalesData[Sales], SalesData[Month-Year], B21)</f>
        <v>836768.61690000026</v>
      </c>
      <c r="E21" s="5">
        <f>SUMIFS(SalesData[Profit],SalesData[Month-Year],Monthly_Sales_Profit_Helper[[#This Row],[Month-Year]])</f>
        <v>151351.33092752824</v>
      </c>
    </row>
    <row r="22" spans="2:5" x14ac:dyDescent="0.3">
      <c r="B22" t="s">
        <v>19423</v>
      </c>
      <c r="C22">
        <v>202412</v>
      </c>
      <c r="D22" s="5">
        <f>SUMIFS(SalesData[Sales], SalesData[Month-Year], B22)</f>
        <v>881443.1407000008</v>
      </c>
      <c r="E22" s="5">
        <f>SUMIFS(SalesData[Profit],SalesData[Month-Year],Monthly_Sales_Profit_Helper[[#This Row],[Month-Year]])</f>
        <v>165027.05380161267</v>
      </c>
    </row>
    <row r="23" spans="2:5" x14ac:dyDescent="0.3">
      <c r="B23" t="s">
        <v>19427</v>
      </c>
      <c r="C23">
        <v>202501</v>
      </c>
      <c r="D23" s="5">
        <f>SUMIFS(SalesData[Sales], SalesData[Month-Year], B23)</f>
        <v>888051.04199999967</v>
      </c>
      <c r="E23" s="5">
        <f>SUMIFS(SalesData[Profit],SalesData[Month-Year],Monthly_Sales_Profit_Helper[[#This Row],[Month-Year]])</f>
        <v>156305.33273071219</v>
      </c>
    </row>
    <row r="24" spans="2:5" x14ac:dyDescent="0.3">
      <c r="B24" t="s">
        <v>19425</v>
      </c>
      <c r="C24">
        <v>202502</v>
      </c>
      <c r="D24" s="5">
        <f>SUMIFS(SalesData[Sales], SalesData[Month-Year], B24)</f>
        <v>803047.67409999971</v>
      </c>
      <c r="E24" s="5">
        <f>SUMIFS(SalesData[Profit],SalesData[Month-Year],Monthly_Sales_Profit_Helper[[#This Row],[Month-Year]])</f>
        <v>142007.84437239118</v>
      </c>
    </row>
    <row r="25" spans="2:5" x14ac:dyDescent="0.3">
      <c r="B25" t="s">
        <v>19433</v>
      </c>
      <c r="C25">
        <v>202503</v>
      </c>
      <c r="D25" s="5">
        <f>SUMIFS(SalesData[Sales], SalesData[Month-Year], B25)</f>
        <v>904005.10290000029</v>
      </c>
      <c r="E25" s="5">
        <f>SUMIFS(SalesData[Profit],SalesData[Month-Year],Monthly_Sales_Profit_Helper[[#This Row],[Month-Year]])</f>
        <v>163826.59651018577</v>
      </c>
    </row>
    <row r="26" spans="2:5" x14ac:dyDescent="0.3">
      <c r="B26" t="s">
        <v>19419</v>
      </c>
      <c r="C26">
        <v>202504</v>
      </c>
      <c r="D26" s="5">
        <f>SUMIFS(SalesData[Sales], SalesData[Month-Year], B26)</f>
        <v>906013.51060000015</v>
      </c>
      <c r="E26" s="5">
        <f>SUMIFS(SalesData[Profit],SalesData[Month-Year],Monthly_Sales_Profit_Helper[[#This Row],[Month-Year]])</f>
        <v>149212.52246542252</v>
      </c>
    </row>
    <row r="27" spans="2:5" x14ac:dyDescent="0.3">
      <c r="B27" t="s">
        <v>19436</v>
      </c>
      <c r="C27">
        <v>202505</v>
      </c>
      <c r="D27" s="5">
        <f>SUMIFS(SalesData[Sales], SalesData[Month-Year], B27)</f>
        <v>331753.29080000013</v>
      </c>
      <c r="E27" s="5">
        <f>SUMIFS(SalesData[Profit],SalesData[Month-Year],Monthly_Sales_Profit_Helper[[#This Row],[Month-Year]])</f>
        <v>58796.328329908138</v>
      </c>
    </row>
  </sheetData>
  <dataValidations disablePrompts="1" count="1">
    <dataValidation type="list" allowBlank="1" showInputMessage="1" showErrorMessage="1" promptTitle="Region" prompt="Region Selection" sqref="L14" xr:uid="{16187EED-2CEA-4B20-BF4F-D6A909174877}">
      <formula1>$I$14:$I$17</formula1>
    </dataValidation>
  </dataValidations>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A1:H114"/>
  <sheetViews>
    <sheetView showGridLines="0" topLeftCell="B21" workbookViewId="0">
      <selection activeCell="C35" sqref="C35:D36"/>
    </sheetView>
  </sheetViews>
  <sheetFormatPr defaultRowHeight="14.4" x14ac:dyDescent="0.3"/>
  <cols>
    <col min="3" max="3" width="15.77734375" bestFit="1" customWidth="1"/>
    <col min="4" max="4" width="15.6640625" bestFit="1" customWidth="1"/>
    <col min="5" max="5" width="14.109375" bestFit="1" customWidth="1"/>
    <col min="6" max="6" width="12.5546875" bestFit="1" customWidth="1"/>
    <col min="7" max="7" width="13.109375" bestFit="1" customWidth="1"/>
    <col min="8" max="8" width="13.88671875" bestFit="1" customWidth="1"/>
    <col min="9" max="9" width="15.6640625" customWidth="1"/>
    <col min="10" max="10" width="15.33203125" bestFit="1" customWidth="1"/>
    <col min="12" max="12" width="15.77734375" bestFit="1" customWidth="1"/>
    <col min="13" max="13" width="13.88671875" bestFit="1" customWidth="1"/>
    <col min="14" max="14" width="11.109375" bestFit="1" customWidth="1"/>
  </cols>
  <sheetData>
    <row r="1" spans="1:8" x14ac:dyDescent="0.3">
      <c r="A1" s="28" t="s">
        <v>19479</v>
      </c>
      <c r="B1" s="28"/>
      <c r="C1" s="28"/>
      <c r="D1" s="28"/>
      <c r="E1" s="28"/>
      <c r="F1" s="28"/>
      <c r="G1" s="28"/>
      <c r="H1" s="28"/>
    </row>
    <row r="2" spans="1:8" x14ac:dyDescent="0.3">
      <c r="A2" s="28"/>
      <c r="B2" s="28"/>
      <c r="C2" s="28"/>
      <c r="D2" s="28"/>
      <c r="E2" s="28"/>
      <c r="F2" s="28"/>
      <c r="G2" s="28"/>
      <c r="H2" s="28"/>
    </row>
    <row r="5" spans="1:8" ht="14.4" customHeight="1" x14ac:dyDescent="0.3">
      <c r="C5" s="29" t="s">
        <v>19408</v>
      </c>
      <c r="D5" s="29"/>
      <c r="E5" s="29"/>
    </row>
    <row r="6" spans="1:8" ht="14.4" customHeight="1" x14ac:dyDescent="0.3">
      <c r="C6" s="29"/>
      <c r="D6" s="29"/>
      <c r="E6" s="29"/>
    </row>
    <row r="7" spans="1:8" x14ac:dyDescent="0.3">
      <c r="C7" s="17" t="s">
        <v>3</v>
      </c>
      <c r="D7" s="14" t="s">
        <v>19411</v>
      </c>
      <c r="E7" s="14" t="s">
        <v>19416</v>
      </c>
    </row>
    <row r="8" spans="1:8" x14ac:dyDescent="0.3">
      <c r="C8" s="16" t="s">
        <v>30</v>
      </c>
      <c r="D8" s="5">
        <v>5491960.4258999992</v>
      </c>
      <c r="E8" s="5">
        <v>956626.60165228229</v>
      </c>
    </row>
    <row r="9" spans="1:8" x14ac:dyDescent="0.3">
      <c r="C9" s="16" t="s">
        <v>23</v>
      </c>
      <c r="D9" s="5">
        <v>5455143.8412999921</v>
      </c>
      <c r="E9" s="5">
        <v>954203.56801101333</v>
      </c>
    </row>
    <row r="10" spans="1:8" x14ac:dyDescent="0.3">
      <c r="C10" s="16" t="s">
        <v>13</v>
      </c>
      <c r="D10" s="5">
        <v>5193313.4421999967</v>
      </c>
      <c r="E10" s="5">
        <v>910977.86030792212</v>
      </c>
    </row>
    <row r="11" spans="1:8" x14ac:dyDescent="0.3">
      <c r="C11" s="16" t="s">
        <v>18</v>
      </c>
      <c r="D11" s="5">
        <v>5179709.0558000049</v>
      </c>
      <c r="E11" s="5">
        <v>903735.16117748455</v>
      </c>
    </row>
    <row r="13" spans="1:8" x14ac:dyDescent="0.3">
      <c r="C13" s="14"/>
      <c r="D13" s="15"/>
      <c r="E13" s="15"/>
    </row>
    <row r="14" spans="1:8" x14ac:dyDescent="0.3">
      <c r="C14" s="14"/>
      <c r="D14" s="15"/>
      <c r="E14" s="15"/>
    </row>
    <row r="15" spans="1:8" x14ac:dyDescent="0.3">
      <c r="C15" s="14"/>
      <c r="D15" s="15"/>
      <c r="E15" s="15"/>
    </row>
    <row r="16" spans="1:8" x14ac:dyDescent="0.3">
      <c r="C16" s="14"/>
      <c r="D16" s="15"/>
      <c r="E16" s="15"/>
    </row>
    <row r="17" spans="3:5" x14ac:dyDescent="0.3">
      <c r="C17" s="29" t="s">
        <v>19410</v>
      </c>
      <c r="D17" s="29"/>
      <c r="E17" s="29"/>
    </row>
    <row r="18" spans="3:5" x14ac:dyDescent="0.3">
      <c r="C18" s="29"/>
      <c r="D18" s="29"/>
      <c r="E18" s="29"/>
    </row>
    <row r="19" spans="3:5" x14ac:dyDescent="0.3">
      <c r="C19" s="45" t="s">
        <v>5</v>
      </c>
      <c r="D19" s="46" t="s">
        <v>19411</v>
      </c>
      <c r="E19" s="58" t="s">
        <v>19481</v>
      </c>
    </row>
    <row r="20" spans="3:5" x14ac:dyDescent="0.3">
      <c r="C20" s="57" t="s">
        <v>34</v>
      </c>
      <c r="D20" s="56">
        <v>2175117.1787999985</v>
      </c>
      <c r="E20" s="55">
        <v>5104</v>
      </c>
    </row>
    <row r="21" spans="3:5" x14ac:dyDescent="0.3">
      <c r="C21" s="49" t="s">
        <v>20</v>
      </c>
      <c r="D21" s="51">
        <v>2128823.4625999993</v>
      </c>
      <c r="E21" s="50">
        <v>4967</v>
      </c>
    </row>
    <row r="22" spans="3:5" x14ac:dyDescent="0.3">
      <c r="C22" s="49" t="s">
        <v>31</v>
      </c>
      <c r="D22" s="51">
        <v>2236967.7751999977</v>
      </c>
      <c r="E22" s="50">
        <v>5251</v>
      </c>
    </row>
    <row r="23" spans="3:5" x14ac:dyDescent="0.3">
      <c r="C23" s="49" t="s">
        <v>39</v>
      </c>
      <c r="D23" s="51">
        <v>2158640.8331999988</v>
      </c>
      <c r="E23" s="50">
        <v>4967</v>
      </c>
    </row>
    <row r="24" spans="3:5" x14ac:dyDescent="0.3">
      <c r="C24" s="49" t="s">
        <v>62</v>
      </c>
      <c r="D24" s="51">
        <v>1958628.6190999995</v>
      </c>
      <c r="E24" s="50">
        <v>4636</v>
      </c>
    </row>
    <row r="25" spans="3:5" x14ac:dyDescent="0.3">
      <c r="C25" s="49" t="s">
        <v>91</v>
      </c>
      <c r="D25" s="51">
        <v>2170801.0088000009</v>
      </c>
      <c r="E25" s="50">
        <v>5095</v>
      </c>
    </row>
    <row r="26" spans="3:5" x14ac:dyDescent="0.3">
      <c r="C26" s="49" t="s">
        <v>44</v>
      </c>
      <c r="D26" s="51">
        <v>2008757.463699999</v>
      </c>
      <c r="E26" s="50">
        <v>4778</v>
      </c>
    </row>
    <row r="27" spans="3:5" x14ac:dyDescent="0.3">
      <c r="C27" s="49" t="s">
        <v>15</v>
      </c>
      <c r="D27" s="51">
        <v>2196430.0155000007</v>
      </c>
      <c r="E27" s="50">
        <v>4998</v>
      </c>
    </row>
    <row r="28" spans="3:5" x14ac:dyDescent="0.3">
      <c r="C28" s="49" t="s">
        <v>53</v>
      </c>
      <c r="D28" s="51">
        <v>2104354.2435999983</v>
      </c>
      <c r="E28" s="50">
        <v>5004</v>
      </c>
    </row>
    <row r="29" spans="3:5" x14ac:dyDescent="0.3">
      <c r="C29" s="52" t="s">
        <v>27</v>
      </c>
      <c r="D29" s="54">
        <v>2181606.164700001</v>
      </c>
      <c r="E29" s="53">
        <v>5124</v>
      </c>
    </row>
    <row r="30" spans="3:5" x14ac:dyDescent="0.3">
      <c r="C30" s="16"/>
      <c r="E30" s="5"/>
    </row>
    <row r="31" spans="3:5" x14ac:dyDescent="0.3">
      <c r="C31" s="16"/>
      <c r="E31" s="5"/>
    </row>
    <row r="32" spans="3:5" x14ac:dyDescent="0.3">
      <c r="C32" s="16"/>
      <c r="E32" s="5"/>
    </row>
    <row r="33" spans="3:5" x14ac:dyDescent="0.3">
      <c r="C33" s="16"/>
      <c r="E33" s="5"/>
    </row>
    <row r="34" spans="3:5" x14ac:dyDescent="0.3">
      <c r="C34" s="16"/>
      <c r="E34" s="5"/>
    </row>
    <row r="35" spans="3:5" x14ac:dyDescent="0.3">
      <c r="C35" s="29" t="s">
        <v>19447</v>
      </c>
      <c r="D35" s="29"/>
      <c r="E35" s="5"/>
    </row>
    <row r="36" spans="3:5" ht="14.4" customHeight="1" x14ac:dyDescent="0.3">
      <c r="C36" s="29"/>
      <c r="D36" s="29"/>
      <c r="E36" s="5"/>
    </row>
    <row r="37" spans="3:5" ht="14.4" customHeight="1" x14ac:dyDescent="0.3">
      <c r="C37" s="45" t="s">
        <v>2</v>
      </c>
      <c r="D37" s="46" t="s">
        <v>19411</v>
      </c>
      <c r="E37" s="5"/>
    </row>
    <row r="38" spans="3:5" x14ac:dyDescent="0.3">
      <c r="C38" s="48" t="s">
        <v>5324</v>
      </c>
      <c r="D38" s="47">
        <v>16290.8133</v>
      </c>
      <c r="E38" s="5"/>
    </row>
    <row r="39" spans="3:5" x14ac:dyDescent="0.3">
      <c r="C39" s="48" t="s">
        <v>6890</v>
      </c>
      <c r="D39" s="47">
        <v>16287.693299999999</v>
      </c>
      <c r="E39" s="5"/>
    </row>
    <row r="40" spans="3:5" x14ac:dyDescent="0.3">
      <c r="C40" s="48" t="s">
        <v>8500</v>
      </c>
      <c r="D40" s="47">
        <v>15447.300399999998</v>
      </c>
      <c r="E40" s="15"/>
    </row>
    <row r="41" spans="3:5" x14ac:dyDescent="0.3">
      <c r="C41" s="48" t="s">
        <v>6064</v>
      </c>
      <c r="D41" s="47">
        <v>13495.8316</v>
      </c>
      <c r="E41" s="15"/>
    </row>
    <row r="42" spans="3:5" x14ac:dyDescent="0.3">
      <c r="C42" s="48" t="s">
        <v>5833</v>
      </c>
      <c r="D42" s="47">
        <v>13361.4782</v>
      </c>
    </row>
    <row r="43" spans="3:5" x14ac:dyDescent="0.3">
      <c r="C43" s="48" t="s">
        <v>5270</v>
      </c>
      <c r="D43" s="47">
        <v>13195.317300000002</v>
      </c>
    </row>
    <row r="44" spans="3:5" x14ac:dyDescent="0.3">
      <c r="C44" s="48" t="s">
        <v>7210</v>
      </c>
      <c r="D44" s="47">
        <v>12837.250499999998</v>
      </c>
    </row>
    <row r="45" spans="3:5" x14ac:dyDescent="0.3">
      <c r="C45" s="48" t="s">
        <v>1908</v>
      </c>
      <c r="D45" s="47">
        <v>12746.7132</v>
      </c>
    </row>
    <row r="46" spans="3:5" ht="14.4" customHeight="1" x14ac:dyDescent="0.3">
      <c r="C46" s="48" t="s">
        <v>12011</v>
      </c>
      <c r="D46" s="47">
        <v>12479.940299999998</v>
      </c>
    </row>
    <row r="47" spans="3:5" ht="14.4" customHeight="1" x14ac:dyDescent="0.3">
      <c r="C47" s="48" t="s">
        <v>867</v>
      </c>
      <c r="D47" s="47">
        <v>12456.7343</v>
      </c>
    </row>
    <row r="48" spans="3:5" ht="14.4" customHeight="1" x14ac:dyDescent="0.3">
      <c r="C48" s="16"/>
      <c r="D48" s="5"/>
    </row>
    <row r="49" spans="3:5" ht="14.4" customHeight="1" x14ac:dyDescent="0.3">
      <c r="C49" s="16"/>
      <c r="D49" s="5"/>
    </row>
    <row r="50" spans="3:5" ht="14.4" customHeight="1" x14ac:dyDescent="0.3">
      <c r="C50" s="16"/>
      <c r="D50" s="5"/>
    </row>
    <row r="51" spans="3:5" ht="14.4" customHeight="1" x14ac:dyDescent="0.3">
      <c r="C51" s="16"/>
      <c r="D51" s="5"/>
    </row>
    <row r="53" spans="3:5" ht="14.4" customHeight="1" x14ac:dyDescent="0.3">
      <c r="C53" s="29" t="s">
        <v>19409</v>
      </c>
      <c r="D53" s="29"/>
    </row>
    <row r="54" spans="3:5" ht="14.4" customHeight="1" x14ac:dyDescent="0.3">
      <c r="C54" s="29"/>
      <c r="D54" s="29"/>
    </row>
    <row r="55" spans="3:5" ht="14.4" customHeight="1" x14ac:dyDescent="0.3">
      <c r="C55" s="45" t="s">
        <v>4</v>
      </c>
      <c r="D55" s="46" t="s">
        <v>19416</v>
      </c>
    </row>
    <row r="56" spans="3:5" ht="14.4" customHeight="1" x14ac:dyDescent="0.3">
      <c r="C56" s="57" t="s">
        <v>26</v>
      </c>
      <c r="D56" s="56">
        <v>1298378.3907749064</v>
      </c>
    </row>
    <row r="57" spans="3:5" ht="14.4" customHeight="1" x14ac:dyDescent="0.3">
      <c r="C57" s="49" t="s">
        <v>14</v>
      </c>
      <c r="D57" s="51">
        <v>1223108.9083605313</v>
      </c>
    </row>
    <row r="58" spans="3:5" x14ac:dyDescent="0.3">
      <c r="C58" s="52" t="s">
        <v>19</v>
      </c>
      <c r="D58" s="54">
        <v>1204055.892013266</v>
      </c>
    </row>
    <row r="61" spans="3:5" ht="14.4" customHeight="1" x14ac:dyDescent="0.3"/>
    <row r="62" spans="3:5" ht="14.4" customHeight="1" x14ac:dyDescent="0.3"/>
    <row r="64" spans="3:5" x14ac:dyDescent="0.3">
      <c r="C64" s="29" t="s">
        <v>19413</v>
      </c>
      <c r="D64" s="29"/>
      <c r="E64" s="29"/>
    </row>
    <row r="65" spans="3:5" x14ac:dyDescent="0.3">
      <c r="C65" s="29"/>
      <c r="D65" s="29"/>
      <c r="E65" s="29"/>
    </row>
    <row r="66" spans="3:5" x14ac:dyDescent="0.3">
      <c r="C66" s="45" t="s">
        <v>19448</v>
      </c>
      <c r="D66" s="46" t="s">
        <v>19411</v>
      </c>
      <c r="E66" s="46" t="s">
        <v>19416</v>
      </c>
    </row>
    <row r="67" spans="3:5" x14ac:dyDescent="0.3">
      <c r="C67" s="48" t="s">
        <v>19414</v>
      </c>
      <c r="D67" s="64">
        <v>20918392.355199948</v>
      </c>
      <c r="E67" s="64">
        <v>3659984.269593739</v>
      </c>
    </row>
    <row r="68" spans="3:5" ht="14.4" customHeight="1" x14ac:dyDescent="0.3">
      <c r="C68" s="48" t="s">
        <v>19415</v>
      </c>
      <c r="D68" s="64">
        <v>401734.41</v>
      </c>
      <c r="E68" s="64">
        <v>65558.921554969813</v>
      </c>
    </row>
    <row r="69" spans="3:5" ht="14.4" customHeight="1" x14ac:dyDescent="0.3"/>
    <row r="74" spans="3:5" x14ac:dyDescent="0.3">
      <c r="C74" s="29" t="s">
        <v>19463</v>
      </c>
      <c r="D74" s="29"/>
    </row>
    <row r="75" spans="3:5" x14ac:dyDescent="0.3">
      <c r="C75" s="29"/>
      <c r="D75" s="29"/>
    </row>
    <row r="76" spans="3:5" x14ac:dyDescent="0.3">
      <c r="C76" s="18" t="s">
        <v>5</v>
      </c>
      <c r="D76" s="10" t="s">
        <v>19416</v>
      </c>
    </row>
    <row r="77" spans="3:5" x14ac:dyDescent="0.3">
      <c r="C77" s="16" t="s">
        <v>31</v>
      </c>
      <c r="D77" s="5">
        <v>396899.35894165194</v>
      </c>
    </row>
    <row r="78" spans="3:5" x14ac:dyDescent="0.3">
      <c r="C78" s="16" t="s">
        <v>39</v>
      </c>
      <c r="D78" s="5">
        <v>384843.43231503142</v>
      </c>
    </row>
    <row r="84" spans="3:5" x14ac:dyDescent="0.3">
      <c r="C84" s="29" t="s">
        <v>19466</v>
      </c>
      <c r="D84" s="29"/>
      <c r="E84" s="29"/>
    </row>
    <row r="85" spans="3:5" x14ac:dyDescent="0.3">
      <c r="C85" s="29"/>
      <c r="D85" s="29"/>
      <c r="E85" s="29"/>
    </row>
    <row r="86" spans="3:5" x14ac:dyDescent="0.3">
      <c r="C86" s="45" t="s">
        <v>19465</v>
      </c>
      <c r="D86" s="59" t="s">
        <v>19411</v>
      </c>
      <c r="E86" s="60" t="s">
        <v>19416</v>
      </c>
    </row>
    <row r="87" spans="3:5" x14ac:dyDescent="0.3">
      <c r="C87" s="48">
        <v>2023</v>
      </c>
      <c r="D87" s="61">
        <v>6636281.8846999975</v>
      </c>
      <c r="E87" s="62">
        <v>1153390.731145767</v>
      </c>
    </row>
    <row r="88" spans="3:5" x14ac:dyDescent="0.3">
      <c r="C88" s="63" t="s">
        <v>19467</v>
      </c>
      <c r="D88" s="61">
        <v>558727.81000000017</v>
      </c>
      <c r="E88" s="62">
        <v>96856.183649056547</v>
      </c>
    </row>
    <row r="89" spans="3:5" x14ac:dyDescent="0.3">
      <c r="C89" s="63" t="s">
        <v>19468</v>
      </c>
      <c r="D89" s="61">
        <v>842683.37430000002</v>
      </c>
      <c r="E89" s="62">
        <v>149676.02835545217</v>
      </c>
    </row>
    <row r="90" spans="3:5" x14ac:dyDescent="0.3">
      <c r="C90" s="63" t="s">
        <v>19469</v>
      </c>
      <c r="D90" s="61">
        <v>962027.48930000013</v>
      </c>
      <c r="E90" s="62">
        <v>171162.02678747068</v>
      </c>
    </row>
    <row r="91" spans="3:5" x14ac:dyDescent="0.3">
      <c r="C91" s="63" t="s">
        <v>19470</v>
      </c>
      <c r="D91" s="61">
        <v>862141.85639999842</v>
      </c>
      <c r="E91" s="62">
        <v>149799.24229814456</v>
      </c>
    </row>
    <row r="92" spans="3:5" x14ac:dyDescent="0.3">
      <c r="C92" s="63" t="s">
        <v>19471</v>
      </c>
      <c r="D92" s="61">
        <v>859961.45679999969</v>
      </c>
      <c r="E92" s="62">
        <v>149038.24349743238</v>
      </c>
    </row>
    <row r="93" spans="3:5" x14ac:dyDescent="0.3">
      <c r="C93" s="63" t="s">
        <v>19472</v>
      </c>
      <c r="D93" s="61">
        <v>911947.65049999976</v>
      </c>
      <c r="E93" s="62">
        <v>153935.1178644207</v>
      </c>
    </row>
    <row r="94" spans="3:5" x14ac:dyDescent="0.3">
      <c r="C94" s="63" t="s">
        <v>19473</v>
      </c>
      <c r="D94" s="61">
        <v>805098.13029999984</v>
      </c>
      <c r="E94" s="62">
        <v>137676.75060169856</v>
      </c>
    </row>
    <row r="95" spans="3:5" x14ac:dyDescent="0.3">
      <c r="C95" s="63" t="s">
        <v>19474</v>
      </c>
      <c r="D95" s="61">
        <v>833694.11709999922</v>
      </c>
      <c r="E95" s="62">
        <v>145247.13809209137</v>
      </c>
    </row>
    <row r="96" spans="3:5" x14ac:dyDescent="0.3">
      <c r="C96" s="48">
        <v>2024</v>
      </c>
      <c r="D96" s="61">
        <v>10850974.260100001</v>
      </c>
      <c r="E96" s="62">
        <v>1902003.8355943181</v>
      </c>
    </row>
    <row r="97" spans="3:5" x14ac:dyDescent="0.3">
      <c r="C97" s="63" t="s">
        <v>19475</v>
      </c>
      <c r="D97" s="61">
        <v>962125.06289999979</v>
      </c>
      <c r="E97" s="62">
        <v>169714.65876350706</v>
      </c>
    </row>
    <row r="98" spans="3:5" x14ac:dyDescent="0.3">
      <c r="C98" s="63" t="s">
        <v>19476</v>
      </c>
      <c r="D98" s="61">
        <v>880145.18549999979</v>
      </c>
      <c r="E98" s="62">
        <v>149242.99293159219</v>
      </c>
    </row>
    <row r="99" spans="3:5" x14ac:dyDescent="0.3">
      <c r="C99" s="63" t="s">
        <v>19477</v>
      </c>
      <c r="D99" s="61">
        <v>874131.38439999963</v>
      </c>
      <c r="E99" s="62">
        <v>154397.30142233684</v>
      </c>
    </row>
    <row r="100" spans="3:5" x14ac:dyDescent="0.3">
      <c r="C100" s="63" t="s">
        <v>19478</v>
      </c>
      <c r="D100" s="61">
        <v>924129.91430000111</v>
      </c>
      <c r="E100" s="62">
        <v>163738.02299886066</v>
      </c>
    </row>
    <row r="101" spans="3:5" x14ac:dyDescent="0.3">
      <c r="C101" s="63" t="s">
        <v>19467</v>
      </c>
      <c r="D101" s="61">
        <v>969835.66860000032</v>
      </c>
      <c r="E101" s="62">
        <v>166106.16377416046</v>
      </c>
    </row>
    <row r="102" spans="3:5" x14ac:dyDescent="0.3">
      <c r="C102" s="63" t="s">
        <v>19468</v>
      </c>
      <c r="D102" s="61">
        <v>908567.86449999968</v>
      </c>
      <c r="E102" s="62">
        <v>154921.62492685727</v>
      </c>
    </row>
    <row r="103" spans="3:5" x14ac:dyDescent="0.3">
      <c r="C103" s="63" t="s">
        <v>19469</v>
      </c>
      <c r="D103" s="61">
        <v>889577.17999999959</v>
      </c>
      <c r="E103" s="62">
        <v>151578.45557161816</v>
      </c>
    </row>
    <row r="104" spans="3:5" x14ac:dyDescent="0.3">
      <c r="C104" s="63" t="s">
        <v>19470</v>
      </c>
      <c r="D104" s="61">
        <v>978136.33500000008</v>
      </c>
      <c r="E104" s="62">
        <v>165798.19180464637</v>
      </c>
    </row>
    <row r="105" spans="3:5" x14ac:dyDescent="0.3">
      <c r="C105" s="63" t="s">
        <v>19471</v>
      </c>
      <c r="D105" s="61">
        <v>890902.14319999958</v>
      </c>
      <c r="E105" s="62">
        <v>156053.25449697132</v>
      </c>
    </row>
    <row r="106" spans="3:5" x14ac:dyDescent="0.3">
      <c r="C106" s="63" t="s">
        <v>19472</v>
      </c>
      <c r="D106" s="61">
        <v>855211.76410000026</v>
      </c>
      <c r="E106" s="62">
        <v>154074.7841746269</v>
      </c>
    </row>
    <row r="107" spans="3:5" x14ac:dyDescent="0.3">
      <c r="C107" s="63" t="s">
        <v>19473</v>
      </c>
      <c r="D107" s="61">
        <v>836768.61690000026</v>
      </c>
      <c r="E107" s="62">
        <v>151351.33092752824</v>
      </c>
    </row>
    <row r="108" spans="3:5" x14ac:dyDescent="0.3">
      <c r="C108" s="63" t="s">
        <v>19474</v>
      </c>
      <c r="D108" s="61">
        <v>881443.1407000008</v>
      </c>
      <c r="E108" s="62">
        <v>165027.05380161267</v>
      </c>
    </row>
    <row r="109" spans="3:5" x14ac:dyDescent="0.3">
      <c r="C109" s="48">
        <v>2025</v>
      </c>
      <c r="D109" s="61">
        <v>3832870.6203999999</v>
      </c>
      <c r="E109" s="62">
        <v>670148.62440861971</v>
      </c>
    </row>
    <row r="110" spans="3:5" x14ac:dyDescent="0.3">
      <c r="C110" s="63" t="s">
        <v>19475</v>
      </c>
      <c r="D110" s="61">
        <v>888051.04199999967</v>
      </c>
      <c r="E110" s="62">
        <v>156305.33273071219</v>
      </c>
    </row>
    <row r="111" spans="3:5" x14ac:dyDescent="0.3">
      <c r="C111" s="63" t="s">
        <v>19476</v>
      </c>
      <c r="D111" s="61">
        <v>803047.67409999971</v>
      </c>
      <c r="E111" s="62">
        <v>142007.84437239118</v>
      </c>
    </row>
    <row r="112" spans="3:5" x14ac:dyDescent="0.3">
      <c r="C112" s="63" t="s">
        <v>19477</v>
      </c>
      <c r="D112" s="61">
        <v>904005.10290000029</v>
      </c>
      <c r="E112" s="62">
        <v>163826.59651018577</v>
      </c>
    </row>
    <row r="113" spans="3:5" x14ac:dyDescent="0.3">
      <c r="C113" s="63" t="s">
        <v>19478</v>
      </c>
      <c r="D113" s="61">
        <v>906013.51060000015</v>
      </c>
      <c r="E113" s="62">
        <v>149212.52246542252</v>
      </c>
    </row>
    <row r="114" spans="3:5" x14ac:dyDescent="0.3">
      <c r="C114" s="63" t="s">
        <v>19467</v>
      </c>
      <c r="D114" s="61">
        <v>331753.29080000013</v>
      </c>
      <c r="E114" s="62">
        <v>58796.328329908138</v>
      </c>
    </row>
  </sheetData>
  <mergeCells count="8">
    <mergeCell ref="A1:H2"/>
    <mergeCell ref="C5:E6"/>
    <mergeCell ref="C17:E18"/>
    <mergeCell ref="C84:E85"/>
    <mergeCell ref="C53:D54"/>
    <mergeCell ref="C64:E65"/>
    <mergeCell ref="C74:D75"/>
    <mergeCell ref="C35:D36"/>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1957B-C0FB-4A05-9AE6-08EADD96C509}">
  <dimension ref="A1:K46"/>
  <sheetViews>
    <sheetView topLeftCell="A24" workbookViewId="0">
      <selection activeCell="Q34" sqref="Q34"/>
    </sheetView>
  </sheetViews>
  <sheetFormatPr defaultRowHeight="14.4" x14ac:dyDescent="0.3"/>
  <sheetData>
    <row r="1" spans="1:11" x14ac:dyDescent="0.3">
      <c r="A1" s="28" t="s">
        <v>19480</v>
      </c>
      <c r="B1" s="28"/>
      <c r="C1" s="28"/>
      <c r="D1" s="28"/>
      <c r="E1" s="28"/>
      <c r="F1" s="28"/>
      <c r="G1" s="28"/>
      <c r="H1" s="28"/>
    </row>
    <row r="2" spans="1:11" x14ac:dyDescent="0.3">
      <c r="A2" s="28"/>
      <c r="B2" s="28"/>
      <c r="C2" s="28"/>
      <c r="D2" s="28"/>
      <c r="E2" s="28"/>
      <c r="F2" s="28"/>
      <c r="G2" s="28"/>
      <c r="H2" s="28"/>
    </row>
    <row r="4" spans="1:11" ht="14.4" customHeight="1" x14ac:dyDescent="0.3"/>
    <row r="5" spans="1:11" x14ac:dyDescent="0.3">
      <c r="A5" s="30"/>
      <c r="B5" s="31"/>
      <c r="C5" s="31"/>
      <c r="D5" s="31"/>
      <c r="E5" s="31"/>
      <c r="F5" s="31"/>
      <c r="G5" s="31"/>
      <c r="H5" s="31"/>
      <c r="I5" s="31"/>
      <c r="J5" s="31"/>
      <c r="K5" s="32"/>
    </row>
    <row r="6" spans="1:11" x14ac:dyDescent="0.3">
      <c r="A6" s="33"/>
      <c r="B6" s="34"/>
      <c r="C6" s="34"/>
      <c r="D6" s="34"/>
      <c r="E6" s="34"/>
      <c r="F6" s="34"/>
      <c r="G6" s="34"/>
      <c r="H6" s="34"/>
      <c r="I6" s="34"/>
      <c r="J6" s="34"/>
      <c r="K6" s="35"/>
    </row>
    <row r="7" spans="1:11" x14ac:dyDescent="0.3">
      <c r="A7" s="33"/>
      <c r="B7" s="34"/>
      <c r="C7" s="34"/>
      <c r="D7" s="34"/>
      <c r="E7" s="34"/>
      <c r="F7" s="34"/>
      <c r="G7" s="34"/>
      <c r="H7" s="34"/>
      <c r="I7" s="34"/>
      <c r="J7" s="34"/>
      <c r="K7" s="35"/>
    </row>
    <row r="8" spans="1:11" x14ac:dyDescent="0.3">
      <c r="A8" s="33"/>
      <c r="B8" s="34"/>
      <c r="C8" s="34"/>
      <c r="D8" s="34"/>
      <c r="E8" s="34"/>
      <c r="F8" s="34"/>
      <c r="G8" s="34"/>
      <c r="H8" s="34"/>
      <c r="I8" s="34"/>
      <c r="J8" s="34"/>
      <c r="K8" s="35"/>
    </row>
    <row r="9" spans="1:11" x14ac:dyDescent="0.3">
      <c r="A9" s="33"/>
      <c r="B9" s="34"/>
      <c r="C9" s="34"/>
      <c r="D9" s="34"/>
      <c r="E9" s="34"/>
      <c r="F9" s="34"/>
      <c r="G9" s="34"/>
      <c r="H9" s="34"/>
      <c r="I9" s="34"/>
      <c r="J9" s="34"/>
      <c r="K9" s="35"/>
    </row>
    <row r="10" spans="1:11" x14ac:dyDescent="0.3">
      <c r="A10" s="33"/>
      <c r="B10" s="34"/>
      <c r="C10" s="34"/>
      <c r="D10" s="34"/>
      <c r="E10" s="34"/>
      <c r="F10" s="34"/>
      <c r="G10" s="34"/>
      <c r="H10" s="34"/>
      <c r="I10" s="34"/>
      <c r="J10" s="34"/>
      <c r="K10" s="35"/>
    </row>
    <row r="11" spans="1:11" x14ac:dyDescent="0.3">
      <c r="A11" s="33"/>
      <c r="B11" s="34"/>
      <c r="C11" s="34"/>
      <c r="D11" s="34"/>
      <c r="E11" s="34"/>
      <c r="F11" s="34"/>
      <c r="G11" s="34"/>
      <c r="H11" s="34"/>
      <c r="I11" s="34"/>
      <c r="J11" s="34"/>
      <c r="K11" s="35"/>
    </row>
    <row r="12" spans="1:11" x14ac:dyDescent="0.3">
      <c r="A12" s="33"/>
      <c r="B12" s="34"/>
      <c r="C12" s="34"/>
      <c r="D12" s="34"/>
      <c r="E12" s="34"/>
      <c r="F12" s="34"/>
      <c r="G12" s="34"/>
      <c r="H12" s="34"/>
      <c r="I12" s="34"/>
      <c r="J12" s="34"/>
      <c r="K12" s="35"/>
    </row>
    <row r="13" spans="1:11" x14ac:dyDescent="0.3">
      <c r="A13" s="33"/>
      <c r="B13" s="34"/>
      <c r="C13" s="34"/>
      <c r="D13" s="34"/>
      <c r="E13" s="34"/>
      <c r="F13" s="34"/>
      <c r="G13" s="34"/>
      <c r="H13" s="34"/>
      <c r="I13" s="34"/>
      <c r="J13" s="34"/>
      <c r="K13" s="35"/>
    </row>
    <row r="14" spans="1:11" x14ac:dyDescent="0.3">
      <c r="A14" s="33"/>
      <c r="B14" s="34"/>
      <c r="C14" s="34"/>
      <c r="D14" s="34"/>
      <c r="E14" s="34"/>
      <c r="F14" s="34"/>
      <c r="G14" s="34"/>
      <c r="H14" s="34"/>
      <c r="I14" s="34"/>
      <c r="J14" s="34"/>
      <c r="K14" s="35"/>
    </row>
    <row r="15" spans="1:11" x14ac:dyDescent="0.3">
      <c r="A15" s="33"/>
      <c r="B15" s="34"/>
      <c r="C15" s="34"/>
      <c r="D15" s="34"/>
      <c r="E15" s="34"/>
      <c r="F15" s="34"/>
      <c r="G15" s="34"/>
      <c r="H15" s="34"/>
      <c r="I15" s="34"/>
      <c r="J15" s="34"/>
      <c r="K15" s="35"/>
    </row>
    <row r="16" spans="1:11" x14ac:dyDescent="0.3">
      <c r="A16" s="33"/>
      <c r="B16" s="34"/>
      <c r="C16" s="34"/>
      <c r="D16" s="34"/>
      <c r="E16" s="34"/>
      <c r="F16" s="34"/>
      <c r="G16" s="34"/>
      <c r="H16" s="34"/>
      <c r="I16" s="34"/>
      <c r="J16" s="34"/>
      <c r="K16" s="35"/>
    </row>
    <row r="17" spans="1:11" x14ac:dyDescent="0.3">
      <c r="A17" s="33"/>
      <c r="B17" s="34"/>
      <c r="C17" s="34"/>
      <c r="D17" s="34"/>
      <c r="E17" s="34"/>
      <c r="F17" s="34"/>
      <c r="G17" s="34"/>
      <c r="H17" s="34"/>
      <c r="I17" s="34"/>
      <c r="J17" s="34"/>
      <c r="K17" s="35"/>
    </row>
    <row r="18" spans="1:11" x14ac:dyDescent="0.3">
      <c r="A18" s="33"/>
      <c r="B18" s="34"/>
      <c r="C18" s="34"/>
      <c r="D18" s="34"/>
      <c r="E18" s="34"/>
      <c r="F18" s="34"/>
      <c r="G18" s="34"/>
      <c r="H18" s="34"/>
      <c r="I18" s="34"/>
      <c r="J18" s="34"/>
      <c r="K18" s="35"/>
    </row>
    <row r="19" spans="1:11" x14ac:dyDescent="0.3">
      <c r="A19" s="33"/>
      <c r="B19" s="34"/>
      <c r="C19" s="34"/>
      <c r="D19" s="34"/>
      <c r="E19" s="34"/>
      <c r="F19" s="34"/>
      <c r="G19" s="34"/>
      <c r="H19" s="34"/>
      <c r="I19" s="34"/>
      <c r="J19" s="34"/>
      <c r="K19" s="35"/>
    </row>
    <row r="20" spans="1:11" x14ac:dyDescent="0.3">
      <c r="A20" s="33"/>
      <c r="B20" s="34"/>
      <c r="C20" s="34"/>
      <c r="D20" s="34"/>
      <c r="E20" s="34"/>
      <c r="F20" s="34"/>
      <c r="G20" s="34"/>
      <c r="H20" s="34"/>
      <c r="I20" s="34"/>
      <c r="J20" s="34"/>
      <c r="K20" s="35"/>
    </row>
    <row r="21" spans="1:11" x14ac:dyDescent="0.3">
      <c r="A21" s="33"/>
      <c r="B21" s="34"/>
      <c r="C21" s="34"/>
      <c r="D21" s="34"/>
      <c r="E21" s="34"/>
      <c r="F21" s="34"/>
      <c r="G21" s="34"/>
      <c r="H21" s="34"/>
      <c r="I21" s="34"/>
      <c r="J21" s="34"/>
      <c r="K21" s="35"/>
    </row>
    <row r="22" spans="1:11" x14ac:dyDescent="0.3">
      <c r="A22" s="33"/>
      <c r="B22" s="34"/>
      <c r="C22" s="34"/>
      <c r="D22" s="34"/>
      <c r="E22" s="34"/>
      <c r="F22" s="34"/>
      <c r="G22" s="34"/>
      <c r="H22" s="34"/>
      <c r="I22" s="34"/>
      <c r="J22" s="34"/>
      <c r="K22" s="35"/>
    </row>
    <row r="23" spans="1:11" x14ac:dyDescent="0.3">
      <c r="A23" s="33"/>
      <c r="B23" s="34"/>
      <c r="C23" s="34"/>
      <c r="D23" s="34"/>
      <c r="E23" s="34"/>
      <c r="F23" s="34"/>
      <c r="G23" s="34"/>
      <c r="H23" s="34"/>
      <c r="I23" s="34"/>
      <c r="J23" s="34"/>
      <c r="K23" s="35"/>
    </row>
    <row r="24" spans="1:11" x14ac:dyDescent="0.3">
      <c r="A24" s="36"/>
      <c r="B24" s="37"/>
      <c r="C24" s="37"/>
      <c r="D24" s="37"/>
      <c r="E24" s="37"/>
      <c r="F24" s="37"/>
      <c r="G24" s="37"/>
      <c r="H24" s="37"/>
      <c r="I24" s="37"/>
      <c r="J24" s="37"/>
      <c r="K24" s="38"/>
    </row>
    <row r="27" spans="1:11" x14ac:dyDescent="0.3">
      <c r="A27" s="30"/>
      <c r="B27" s="31"/>
      <c r="C27" s="31"/>
      <c r="D27" s="31"/>
      <c r="E27" s="31"/>
      <c r="F27" s="31"/>
      <c r="G27" s="31"/>
      <c r="H27" s="31"/>
      <c r="I27" s="31"/>
      <c r="J27" s="31"/>
      <c r="K27" s="32"/>
    </row>
    <row r="28" spans="1:11" x14ac:dyDescent="0.3">
      <c r="A28" s="33"/>
      <c r="B28" s="34"/>
      <c r="C28" s="34"/>
      <c r="D28" s="34"/>
      <c r="E28" s="34"/>
      <c r="F28" s="34"/>
      <c r="G28" s="34"/>
      <c r="H28" s="34"/>
      <c r="I28" s="34"/>
      <c r="J28" s="34"/>
      <c r="K28" s="35"/>
    </row>
    <row r="29" spans="1:11" x14ac:dyDescent="0.3">
      <c r="A29" s="33"/>
      <c r="B29" s="34"/>
      <c r="C29" s="34"/>
      <c r="D29" s="34"/>
      <c r="E29" s="34"/>
      <c r="F29" s="34"/>
      <c r="G29" s="34"/>
      <c r="H29" s="34"/>
      <c r="I29" s="34"/>
      <c r="J29" s="34"/>
      <c r="K29" s="35"/>
    </row>
    <row r="30" spans="1:11" x14ac:dyDescent="0.3">
      <c r="A30" s="33"/>
      <c r="B30" s="34"/>
      <c r="C30" s="34"/>
      <c r="D30" s="34"/>
      <c r="E30" s="34"/>
      <c r="F30" s="34"/>
      <c r="G30" s="34"/>
      <c r="H30" s="34"/>
      <c r="I30" s="34"/>
      <c r="J30" s="34"/>
      <c r="K30" s="35"/>
    </row>
    <row r="31" spans="1:11" x14ac:dyDescent="0.3">
      <c r="A31" s="33"/>
      <c r="B31" s="34"/>
      <c r="C31" s="34"/>
      <c r="D31" s="34"/>
      <c r="E31" s="34"/>
      <c r="F31" s="34"/>
      <c r="G31" s="34"/>
      <c r="H31" s="34"/>
      <c r="I31" s="34"/>
      <c r="J31" s="34"/>
      <c r="K31" s="35"/>
    </row>
    <row r="32" spans="1:11" x14ac:dyDescent="0.3">
      <c r="A32" s="33"/>
      <c r="B32" s="34"/>
      <c r="C32" s="34"/>
      <c r="D32" s="34"/>
      <c r="E32" s="34"/>
      <c r="F32" s="34"/>
      <c r="G32" s="34"/>
      <c r="H32" s="34"/>
      <c r="I32" s="34"/>
      <c r="J32" s="34"/>
      <c r="K32" s="35"/>
    </row>
    <row r="33" spans="1:11" x14ac:dyDescent="0.3">
      <c r="A33" s="33"/>
      <c r="B33" s="34"/>
      <c r="C33" s="34"/>
      <c r="D33" s="34"/>
      <c r="E33" s="34"/>
      <c r="F33" s="34"/>
      <c r="G33" s="34"/>
      <c r="H33" s="34"/>
      <c r="I33" s="34"/>
      <c r="J33" s="34"/>
      <c r="K33" s="35"/>
    </row>
    <row r="34" spans="1:11" x14ac:dyDescent="0.3">
      <c r="A34" s="33"/>
      <c r="B34" s="34"/>
      <c r="C34" s="34"/>
      <c r="D34" s="34"/>
      <c r="E34" s="34"/>
      <c r="F34" s="34"/>
      <c r="G34" s="34"/>
      <c r="H34" s="34"/>
      <c r="I34" s="34"/>
      <c r="J34" s="34"/>
      <c r="K34" s="35"/>
    </row>
    <row r="35" spans="1:11" x14ac:dyDescent="0.3">
      <c r="A35" s="33"/>
      <c r="B35" s="34"/>
      <c r="C35" s="34"/>
      <c r="D35" s="34"/>
      <c r="E35" s="34"/>
      <c r="F35" s="34"/>
      <c r="G35" s="34"/>
      <c r="H35" s="34"/>
      <c r="I35" s="34"/>
      <c r="J35" s="34"/>
      <c r="K35" s="35"/>
    </row>
    <row r="36" spans="1:11" x14ac:dyDescent="0.3">
      <c r="A36" s="33"/>
      <c r="B36" s="34"/>
      <c r="C36" s="34"/>
      <c r="D36" s="34"/>
      <c r="E36" s="34"/>
      <c r="F36" s="34"/>
      <c r="G36" s="34"/>
      <c r="H36" s="34"/>
      <c r="I36" s="34"/>
      <c r="J36" s="34"/>
      <c r="K36" s="35"/>
    </row>
    <row r="37" spans="1:11" x14ac:dyDescent="0.3">
      <c r="A37" s="33"/>
      <c r="B37" s="34"/>
      <c r="C37" s="34"/>
      <c r="D37" s="34"/>
      <c r="E37" s="34"/>
      <c r="F37" s="34"/>
      <c r="G37" s="34"/>
      <c r="H37" s="34"/>
      <c r="I37" s="34"/>
      <c r="J37" s="34"/>
      <c r="K37" s="35"/>
    </row>
    <row r="38" spans="1:11" x14ac:dyDescent="0.3">
      <c r="A38" s="33"/>
      <c r="B38" s="34"/>
      <c r="C38" s="34"/>
      <c r="D38" s="34"/>
      <c r="E38" s="34"/>
      <c r="F38" s="34"/>
      <c r="G38" s="34"/>
      <c r="H38" s="34"/>
      <c r="I38" s="34"/>
      <c r="J38" s="34"/>
      <c r="K38" s="35"/>
    </row>
    <row r="39" spans="1:11" x14ac:dyDescent="0.3">
      <c r="A39" s="33"/>
      <c r="B39" s="34"/>
      <c r="C39" s="34"/>
      <c r="D39" s="34"/>
      <c r="E39" s="34"/>
      <c r="F39" s="34"/>
      <c r="G39" s="34"/>
      <c r="H39" s="34"/>
      <c r="I39" s="34"/>
      <c r="J39" s="34"/>
      <c r="K39" s="35"/>
    </row>
    <row r="40" spans="1:11" x14ac:dyDescent="0.3">
      <c r="A40" s="33"/>
      <c r="B40" s="34"/>
      <c r="C40" s="34"/>
      <c r="D40" s="34"/>
      <c r="E40" s="34"/>
      <c r="F40" s="34"/>
      <c r="G40" s="34"/>
      <c r="H40" s="34"/>
      <c r="I40" s="34"/>
      <c r="J40" s="34"/>
      <c r="K40" s="35"/>
    </row>
    <row r="41" spans="1:11" x14ac:dyDescent="0.3">
      <c r="A41" s="33"/>
      <c r="B41" s="34"/>
      <c r="C41" s="34"/>
      <c r="D41" s="34"/>
      <c r="E41" s="34"/>
      <c r="F41" s="34"/>
      <c r="G41" s="34"/>
      <c r="H41" s="34"/>
      <c r="I41" s="34"/>
      <c r="J41" s="34"/>
      <c r="K41" s="35"/>
    </row>
    <row r="42" spans="1:11" x14ac:dyDescent="0.3">
      <c r="A42" s="33"/>
      <c r="B42" s="34"/>
      <c r="C42" s="34"/>
      <c r="D42" s="34"/>
      <c r="E42" s="34"/>
      <c r="F42" s="34"/>
      <c r="G42" s="34"/>
      <c r="H42" s="34"/>
      <c r="I42" s="34"/>
      <c r="J42" s="34"/>
      <c r="K42" s="35"/>
    </row>
    <row r="43" spans="1:11" x14ac:dyDescent="0.3">
      <c r="A43" s="33"/>
      <c r="B43" s="34"/>
      <c r="C43" s="34"/>
      <c r="D43" s="34"/>
      <c r="E43" s="34"/>
      <c r="F43" s="34"/>
      <c r="G43" s="34"/>
      <c r="H43" s="34"/>
      <c r="I43" s="34"/>
      <c r="J43" s="34"/>
      <c r="K43" s="35"/>
    </row>
    <row r="44" spans="1:11" x14ac:dyDescent="0.3">
      <c r="A44" s="33"/>
      <c r="B44" s="34"/>
      <c r="C44" s="34"/>
      <c r="D44" s="34"/>
      <c r="E44" s="34"/>
      <c r="F44" s="34"/>
      <c r="G44" s="34"/>
      <c r="H44" s="34"/>
      <c r="I44" s="34"/>
      <c r="J44" s="34"/>
      <c r="K44" s="35"/>
    </row>
    <row r="45" spans="1:11" x14ac:dyDescent="0.3">
      <c r="A45" s="33"/>
      <c r="B45" s="34"/>
      <c r="C45" s="34"/>
      <c r="D45" s="34"/>
      <c r="E45" s="34"/>
      <c r="F45" s="34"/>
      <c r="G45" s="34"/>
      <c r="H45" s="34"/>
      <c r="I45" s="34"/>
      <c r="J45" s="34"/>
      <c r="K45" s="35"/>
    </row>
    <row r="46" spans="1:11" x14ac:dyDescent="0.3">
      <c r="A46" s="36"/>
      <c r="B46" s="37"/>
      <c r="C46" s="37"/>
      <c r="D46" s="37"/>
      <c r="E46" s="37"/>
      <c r="F46" s="37"/>
      <c r="G46" s="37"/>
      <c r="H46" s="37"/>
      <c r="I46" s="37"/>
      <c r="J46" s="37"/>
      <c r="K46" s="38"/>
    </row>
  </sheetData>
  <mergeCells count="3">
    <mergeCell ref="A1:H2"/>
    <mergeCell ref="A5:K24"/>
    <mergeCell ref="A27:K4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EA10-7264-4E0D-9F73-4738B29505D4}">
  <dimension ref="A1:W73"/>
  <sheetViews>
    <sheetView showGridLines="0" tabSelected="1" topLeftCell="A33" zoomScaleNormal="100" workbookViewId="0">
      <selection activeCell="L25" sqref="L25"/>
    </sheetView>
  </sheetViews>
  <sheetFormatPr defaultRowHeight="14.4" x14ac:dyDescent="0.3"/>
  <cols>
    <col min="12" max="13" width="8.88671875" customWidth="1"/>
    <col min="15" max="15" width="8.88671875" customWidth="1"/>
  </cols>
  <sheetData>
    <row r="1" spans="1:23" x14ac:dyDescent="0.3">
      <c r="A1" s="28" t="s">
        <v>19462</v>
      </c>
      <c r="B1" s="28"/>
      <c r="C1" s="28"/>
      <c r="D1" s="28"/>
      <c r="E1" s="28"/>
      <c r="F1" s="28"/>
      <c r="G1" s="28"/>
      <c r="H1" s="28"/>
    </row>
    <row r="2" spans="1:23" x14ac:dyDescent="0.3">
      <c r="A2" s="28"/>
      <c r="B2" s="28"/>
      <c r="C2" s="28"/>
      <c r="D2" s="28"/>
      <c r="E2" s="28"/>
      <c r="F2" s="28"/>
      <c r="G2" s="28"/>
      <c r="H2" s="28"/>
    </row>
    <row r="3" spans="1:23" x14ac:dyDescent="0.3">
      <c r="A3" s="39" t="s">
        <v>19411</v>
      </c>
      <c r="B3" s="40"/>
      <c r="C3" s="40"/>
      <c r="D3" s="40"/>
      <c r="E3" s="41" t="str">
        <f>IF(SUM(SalesData!J:J)&gt;=1000000, TEXT(SUM(SalesData!J:J)/1000000,"€0.00") &amp; " M", IF(SUM(SalesData!J:J)&gt;=1000, TEXT(SUM(SalesData!J:J)/1000,"€0.0") &amp; " K", "€" &amp; SUM(SalesData!J:J)))</f>
        <v>€21.32 M</v>
      </c>
      <c r="F3" s="42"/>
      <c r="G3" s="42"/>
      <c r="H3" s="42"/>
    </row>
    <row r="4" spans="1:23" x14ac:dyDescent="0.3">
      <c r="A4" s="40"/>
      <c r="B4" s="40"/>
      <c r="C4" s="40"/>
      <c r="D4" s="40"/>
      <c r="E4" s="42"/>
      <c r="F4" s="42"/>
      <c r="G4" s="42"/>
      <c r="H4" s="42"/>
    </row>
    <row r="5" spans="1:23" x14ac:dyDescent="0.3">
      <c r="A5" s="40"/>
      <c r="B5" s="40"/>
      <c r="C5" s="40"/>
      <c r="D5" s="40"/>
      <c r="E5" s="42"/>
      <c r="F5" s="42"/>
      <c r="G5" s="42"/>
      <c r="H5" s="42"/>
    </row>
    <row r="6" spans="1:23" x14ac:dyDescent="0.3">
      <c r="A6" s="39" t="s">
        <v>19416</v>
      </c>
      <c r="B6" s="40"/>
      <c r="C6" s="40"/>
      <c r="D6" s="40"/>
      <c r="E6" s="41" t="str">
        <f>IF(SUM(SalesData!K:K)&gt;=1000000,TEXT(SUM(SalesData!K:K)/1000000,"€0.00")&amp;" M",IF(SUM(SalesData!K:K)&gt;=1000,TEXT(A3/1000,"€0.0")&amp;" K","€"&amp;A3))</f>
        <v>€3.73 M</v>
      </c>
      <c r="F6" s="42"/>
      <c r="G6" s="42"/>
      <c r="H6" s="42"/>
    </row>
    <row r="7" spans="1:23" x14ac:dyDescent="0.3">
      <c r="A7" s="40"/>
      <c r="B7" s="40"/>
      <c r="C7" s="40"/>
      <c r="D7" s="40"/>
      <c r="E7" s="42"/>
      <c r="F7" s="42"/>
      <c r="G7" s="42"/>
      <c r="H7" s="42"/>
    </row>
    <row r="8" spans="1:23" x14ac:dyDescent="0.3">
      <c r="A8" s="40"/>
      <c r="B8" s="40"/>
      <c r="C8" s="40"/>
      <c r="D8" s="40"/>
      <c r="E8" s="42"/>
      <c r="F8" s="42"/>
      <c r="G8" s="42"/>
      <c r="H8" s="42"/>
    </row>
    <row r="10" spans="1:23" x14ac:dyDescent="0.3">
      <c r="A10" s="30"/>
      <c r="B10" s="31"/>
      <c r="C10" s="31"/>
      <c r="D10" s="31"/>
      <c r="E10" s="31"/>
      <c r="F10" s="31"/>
      <c r="G10" s="31"/>
      <c r="H10" s="31"/>
      <c r="I10" s="31"/>
      <c r="J10" s="31"/>
      <c r="K10" s="32"/>
      <c r="M10" s="30"/>
      <c r="N10" s="31"/>
      <c r="O10" s="31"/>
      <c r="P10" s="31"/>
      <c r="Q10" s="31"/>
      <c r="R10" s="31"/>
      <c r="S10" s="31"/>
      <c r="T10" s="31"/>
      <c r="U10" s="31"/>
      <c r="V10" s="31"/>
      <c r="W10" s="32"/>
    </row>
    <row r="11" spans="1:23" x14ac:dyDescent="0.3">
      <c r="A11" s="33"/>
      <c r="B11" s="34"/>
      <c r="C11" s="34"/>
      <c r="D11" s="34"/>
      <c r="E11" s="34"/>
      <c r="F11" s="34"/>
      <c r="G11" s="34"/>
      <c r="H11" s="34"/>
      <c r="I11" s="34"/>
      <c r="J11" s="34"/>
      <c r="K11" s="35"/>
      <c r="M11" s="33"/>
      <c r="N11" s="34"/>
      <c r="O11" s="34"/>
      <c r="P11" s="34"/>
      <c r="Q11" s="34"/>
      <c r="R11" s="34"/>
      <c r="S11" s="34"/>
      <c r="T11" s="34"/>
      <c r="U11" s="34"/>
      <c r="V11" s="34"/>
      <c r="W11" s="35"/>
    </row>
    <row r="12" spans="1:23" x14ac:dyDescent="0.3">
      <c r="A12" s="33"/>
      <c r="B12" s="34"/>
      <c r="C12" s="34"/>
      <c r="D12" s="34"/>
      <c r="E12" s="34"/>
      <c r="F12" s="34"/>
      <c r="G12" s="34"/>
      <c r="H12" s="34"/>
      <c r="I12" s="34"/>
      <c r="J12" s="34"/>
      <c r="K12" s="35"/>
      <c r="M12" s="33"/>
      <c r="N12" s="34"/>
      <c r="O12" s="34"/>
      <c r="P12" s="34"/>
      <c r="Q12" s="34"/>
      <c r="R12" s="34"/>
      <c r="S12" s="34"/>
      <c r="T12" s="34"/>
      <c r="U12" s="34"/>
      <c r="V12" s="34"/>
      <c r="W12" s="35"/>
    </row>
    <row r="13" spans="1:23" x14ac:dyDescent="0.3">
      <c r="A13" s="33"/>
      <c r="B13" s="34"/>
      <c r="C13" s="34"/>
      <c r="D13" s="34"/>
      <c r="E13" s="34"/>
      <c r="F13" s="34"/>
      <c r="G13" s="34"/>
      <c r="H13" s="34"/>
      <c r="I13" s="34"/>
      <c r="J13" s="34"/>
      <c r="K13" s="35"/>
      <c r="M13" s="33"/>
      <c r="N13" s="34"/>
      <c r="O13" s="34"/>
      <c r="P13" s="34"/>
      <c r="Q13" s="34"/>
      <c r="R13" s="34"/>
      <c r="S13" s="34"/>
      <c r="T13" s="34"/>
      <c r="U13" s="34"/>
      <c r="V13" s="34"/>
      <c r="W13" s="35"/>
    </row>
    <row r="14" spans="1:23" x14ac:dyDescent="0.3">
      <c r="A14" s="33"/>
      <c r="B14" s="34"/>
      <c r="C14" s="34"/>
      <c r="D14" s="34"/>
      <c r="E14" s="34"/>
      <c r="F14" s="34"/>
      <c r="G14" s="34"/>
      <c r="H14" s="34"/>
      <c r="I14" s="34"/>
      <c r="J14" s="34"/>
      <c r="K14" s="35"/>
      <c r="M14" s="33"/>
      <c r="N14" s="34"/>
      <c r="O14" s="34"/>
      <c r="P14" s="34"/>
      <c r="Q14" s="34"/>
      <c r="R14" s="34"/>
      <c r="S14" s="34"/>
      <c r="T14" s="34"/>
      <c r="U14" s="34"/>
      <c r="V14" s="34"/>
      <c r="W14" s="35"/>
    </row>
    <row r="15" spans="1:23" x14ac:dyDescent="0.3">
      <c r="A15" s="33"/>
      <c r="B15" s="34"/>
      <c r="C15" s="34"/>
      <c r="D15" s="34"/>
      <c r="E15" s="34"/>
      <c r="F15" s="34"/>
      <c r="G15" s="34"/>
      <c r="H15" s="34"/>
      <c r="I15" s="34"/>
      <c r="J15" s="34"/>
      <c r="K15" s="35"/>
      <c r="M15" s="33"/>
      <c r="N15" s="34"/>
      <c r="O15" s="34"/>
      <c r="P15" s="34"/>
      <c r="Q15" s="34"/>
      <c r="R15" s="34"/>
      <c r="S15" s="34"/>
      <c r="T15" s="34"/>
      <c r="U15" s="34"/>
      <c r="V15" s="34"/>
      <c r="W15" s="35"/>
    </row>
    <row r="16" spans="1:23" x14ac:dyDescent="0.3">
      <c r="A16" s="33"/>
      <c r="B16" s="34"/>
      <c r="C16" s="34"/>
      <c r="D16" s="34"/>
      <c r="E16" s="34"/>
      <c r="F16" s="34"/>
      <c r="G16" s="34"/>
      <c r="H16" s="34"/>
      <c r="I16" s="34"/>
      <c r="J16" s="34"/>
      <c r="K16" s="35"/>
      <c r="M16" s="33"/>
      <c r="N16" s="34"/>
      <c r="O16" s="34"/>
      <c r="P16" s="34"/>
      <c r="Q16" s="34"/>
      <c r="R16" s="34"/>
      <c r="S16" s="34"/>
      <c r="T16" s="34"/>
      <c r="U16" s="34"/>
      <c r="V16" s="34"/>
      <c r="W16" s="35"/>
    </row>
    <row r="17" spans="1:23" x14ac:dyDescent="0.3">
      <c r="A17" s="33"/>
      <c r="B17" s="34"/>
      <c r="C17" s="34"/>
      <c r="D17" s="34"/>
      <c r="E17" s="34"/>
      <c r="F17" s="34"/>
      <c r="G17" s="34"/>
      <c r="H17" s="34"/>
      <c r="I17" s="34"/>
      <c r="J17" s="34"/>
      <c r="K17" s="35"/>
      <c r="M17" s="33"/>
      <c r="N17" s="34"/>
      <c r="O17" s="34"/>
      <c r="P17" s="34"/>
      <c r="Q17" s="34"/>
      <c r="R17" s="34"/>
      <c r="S17" s="34"/>
      <c r="T17" s="34"/>
      <c r="U17" s="34"/>
      <c r="V17" s="34"/>
      <c r="W17" s="35"/>
    </row>
    <row r="18" spans="1:23" x14ac:dyDescent="0.3">
      <c r="A18" s="33"/>
      <c r="B18" s="34"/>
      <c r="C18" s="34"/>
      <c r="D18" s="34"/>
      <c r="E18" s="34"/>
      <c r="F18" s="34"/>
      <c r="G18" s="34"/>
      <c r="H18" s="34"/>
      <c r="I18" s="34"/>
      <c r="J18" s="34"/>
      <c r="K18" s="35"/>
      <c r="M18" s="33"/>
      <c r="N18" s="34"/>
      <c r="O18" s="34"/>
      <c r="P18" s="34"/>
      <c r="Q18" s="34"/>
      <c r="R18" s="34"/>
      <c r="S18" s="34"/>
      <c r="T18" s="34"/>
      <c r="U18" s="34"/>
      <c r="V18" s="34"/>
      <c r="W18" s="35"/>
    </row>
    <row r="19" spans="1:23" x14ac:dyDescent="0.3">
      <c r="A19" s="33"/>
      <c r="B19" s="34"/>
      <c r="C19" s="34"/>
      <c r="D19" s="34"/>
      <c r="E19" s="34"/>
      <c r="F19" s="34"/>
      <c r="G19" s="34"/>
      <c r="H19" s="34"/>
      <c r="I19" s="34"/>
      <c r="J19" s="34"/>
      <c r="K19" s="35"/>
      <c r="M19" s="33"/>
      <c r="N19" s="34"/>
      <c r="O19" s="34"/>
      <c r="P19" s="34"/>
      <c r="Q19" s="34"/>
      <c r="R19" s="34"/>
      <c r="S19" s="34"/>
      <c r="T19" s="34"/>
      <c r="U19" s="34"/>
      <c r="V19" s="34"/>
      <c r="W19" s="35"/>
    </row>
    <row r="20" spans="1:23" x14ac:dyDescent="0.3">
      <c r="A20" s="33"/>
      <c r="B20" s="34"/>
      <c r="C20" s="34"/>
      <c r="D20" s="34"/>
      <c r="E20" s="34"/>
      <c r="F20" s="34"/>
      <c r="G20" s="34"/>
      <c r="H20" s="34"/>
      <c r="I20" s="34"/>
      <c r="J20" s="34"/>
      <c r="K20" s="35"/>
      <c r="M20" s="33"/>
      <c r="N20" s="34"/>
      <c r="O20" s="34"/>
      <c r="P20" s="34"/>
      <c r="Q20" s="34"/>
      <c r="R20" s="34"/>
      <c r="S20" s="34"/>
      <c r="T20" s="34"/>
      <c r="U20" s="34"/>
      <c r="V20" s="34"/>
      <c r="W20" s="35"/>
    </row>
    <row r="21" spans="1:23" x14ac:dyDescent="0.3">
      <c r="A21" s="33"/>
      <c r="B21" s="34"/>
      <c r="C21" s="34"/>
      <c r="D21" s="34"/>
      <c r="E21" s="34"/>
      <c r="F21" s="34"/>
      <c r="G21" s="34"/>
      <c r="H21" s="34"/>
      <c r="I21" s="34"/>
      <c r="J21" s="34"/>
      <c r="K21" s="35"/>
      <c r="M21" s="33"/>
      <c r="N21" s="34"/>
      <c r="O21" s="34"/>
      <c r="P21" s="34"/>
      <c r="Q21" s="34"/>
      <c r="R21" s="34"/>
      <c r="S21" s="34"/>
      <c r="T21" s="34"/>
      <c r="U21" s="34"/>
      <c r="V21" s="34"/>
      <c r="W21" s="35"/>
    </row>
    <row r="22" spans="1:23" x14ac:dyDescent="0.3">
      <c r="A22" s="33"/>
      <c r="B22" s="34"/>
      <c r="C22" s="34"/>
      <c r="D22" s="34"/>
      <c r="E22" s="34"/>
      <c r="F22" s="34"/>
      <c r="G22" s="34"/>
      <c r="H22" s="34"/>
      <c r="I22" s="34"/>
      <c r="J22" s="34"/>
      <c r="K22" s="35"/>
      <c r="M22" s="33"/>
      <c r="N22" s="34"/>
      <c r="O22" s="34"/>
      <c r="P22" s="34"/>
      <c r="Q22" s="34"/>
      <c r="R22" s="34"/>
      <c r="S22" s="34"/>
      <c r="T22" s="34"/>
      <c r="U22" s="34"/>
      <c r="V22" s="34"/>
      <c r="W22" s="35"/>
    </row>
    <row r="23" spans="1:23" x14ac:dyDescent="0.3">
      <c r="A23" s="33"/>
      <c r="B23" s="34"/>
      <c r="C23" s="34"/>
      <c r="D23" s="34"/>
      <c r="E23" s="34"/>
      <c r="F23" s="34"/>
      <c r="G23" s="34"/>
      <c r="H23" s="34"/>
      <c r="I23" s="34"/>
      <c r="J23" s="34"/>
      <c r="K23" s="35"/>
      <c r="M23" s="33"/>
      <c r="N23" s="34"/>
      <c r="O23" s="34"/>
      <c r="P23" s="34"/>
      <c r="Q23" s="34"/>
      <c r="R23" s="34"/>
      <c r="S23" s="34"/>
      <c r="T23" s="34"/>
      <c r="U23" s="34"/>
      <c r="V23" s="34"/>
      <c r="W23" s="35"/>
    </row>
    <row r="24" spans="1:23" x14ac:dyDescent="0.3">
      <c r="A24" s="33"/>
      <c r="B24" s="34"/>
      <c r="C24" s="34"/>
      <c r="D24" s="34"/>
      <c r="E24" s="34"/>
      <c r="F24" s="34"/>
      <c r="G24" s="34"/>
      <c r="H24" s="34"/>
      <c r="I24" s="34"/>
      <c r="J24" s="34"/>
      <c r="K24" s="35"/>
      <c r="M24" s="33"/>
      <c r="N24" s="34"/>
      <c r="O24" s="34"/>
      <c r="P24" s="34"/>
      <c r="Q24" s="34"/>
      <c r="R24" s="34"/>
      <c r="S24" s="34"/>
      <c r="T24" s="34"/>
      <c r="U24" s="34"/>
      <c r="V24" s="34"/>
      <c r="W24" s="35"/>
    </row>
    <row r="25" spans="1:23" x14ac:dyDescent="0.3">
      <c r="A25" s="33"/>
      <c r="B25" s="34"/>
      <c r="C25" s="34"/>
      <c r="D25" s="34"/>
      <c r="E25" s="34"/>
      <c r="F25" s="34"/>
      <c r="G25" s="34"/>
      <c r="H25" s="34"/>
      <c r="I25" s="34"/>
      <c r="J25" s="34"/>
      <c r="K25" s="35"/>
      <c r="M25" s="33"/>
      <c r="N25" s="34"/>
      <c r="O25" s="34"/>
      <c r="P25" s="34"/>
      <c r="Q25" s="34"/>
      <c r="R25" s="34"/>
      <c r="S25" s="34"/>
      <c r="T25" s="34"/>
      <c r="U25" s="34"/>
      <c r="V25" s="34"/>
      <c r="W25" s="35"/>
    </row>
    <row r="26" spans="1:23" x14ac:dyDescent="0.3">
      <c r="A26" s="33"/>
      <c r="B26" s="34"/>
      <c r="C26" s="34"/>
      <c r="D26" s="34"/>
      <c r="E26" s="34"/>
      <c r="F26" s="34"/>
      <c r="G26" s="34"/>
      <c r="H26" s="34"/>
      <c r="I26" s="34"/>
      <c r="J26" s="34"/>
      <c r="K26" s="35"/>
      <c r="M26" s="33"/>
      <c r="N26" s="34"/>
      <c r="O26" s="34"/>
      <c r="P26" s="34"/>
      <c r="Q26" s="34"/>
      <c r="R26" s="34"/>
      <c r="S26" s="34"/>
      <c r="T26" s="34"/>
      <c r="U26" s="34"/>
      <c r="V26" s="34"/>
      <c r="W26" s="35"/>
    </row>
    <row r="27" spans="1:23" x14ac:dyDescent="0.3">
      <c r="A27" s="33"/>
      <c r="B27" s="34"/>
      <c r="C27" s="34"/>
      <c r="D27" s="34"/>
      <c r="E27" s="34"/>
      <c r="F27" s="34"/>
      <c r="G27" s="34"/>
      <c r="H27" s="34"/>
      <c r="I27" s="34"/>
      <c r="J27" s="34"/>
      <c r="K27" s="35"/>
      <c r="M27" s="33"/>
      <c r="N27" s="34"/>
      <c r="O27" s="34"/>
      <c r="P27" s="34"/>
      <c r="Q27" s="34"/>
      <c r="R27" s="34"/>
      <c r="S27" s="34"/>
      <c r="T27" s="34"/>
      <c r="U27" s="34"/>
      <c r="V27" s="34"/>
      <c r="W27" s="35"/>
    </row>
    <row r="28" spans="1:23" x14ac:dyDescent="0.3">
      <c r="A28" s="33"/>
      <c r="B28" s="34"/>
      <c r="C28" s="34"/>
      <c r="D28" s="34"/>
      <c r="E28" s="34"/>
      <c r="F28" s="34"/>
      <c r="G28" s="34"/>
      <c r="H28" s="34"/>
      <c r="I28" s="34"/>
      <c r="J28" s="34"/>
      <c r="K28" s="35"/>
      <c r="M28" s="33"/>
      <c r="N28" s="34"/>
      <c r="O28" s="34"/>
      <c r="P28" s="34"/>
      <c r="Q28" s="34"/>
      <c r="R28" s="34"/>
      <c r="S28" s="34"/>
      <c r="T28" s="34"/>
      <c r="U28" s="34"/>
      <c r="V28" s="34"/>
      <c r="W28" s="35"/>
    </row>
    <row r="29" spans="1:23" x14ac:dyDescent="0.3">
      <c r="A29" s="36"/>
      <c r="B29" s="37"/>
      <c r="C29" s="37"/>
      <c r="D29" s="37"/>
      <c r="E29" s="37"/>
      <c r="F29" s="37"/>
      <c r="G29" s="37"/>
      <c r="H29" s="37"/>
      <c r="I29" s="37"/>
      <c r="J29" s="37"/>
      <c r="K29" s="38"/>
      <c r="M29" s="36"/>
      <c r="N29" s="37"/>
      <c r="O29" s="37"/>
      <c r="P29" s="37"/>
      <c r="Q29" s="37"/>
      <c r="R29" s="37"/>
      <c r="S29" s="37"/>
      <c r="T29" s="37"/>
      <c r="U29" s="37"/>
      <c r="V29" s="37"/>
      <c r="W29" s="38"/>
    </row>
    <row r="32" spans="1:23" x14ac:dyDescent="0.3">
      <c r="A32" s="30"/>
      <c r="B32" s="31"/>
      <c r="C32" s="31"/>
      <c r="D32" s="31"/>
      <c r="E32" s="31"/>
      <c r="F32" s="31"/>
      <c r="G32" s="31"/>
      <c r="H32" s="31"/>
      <c r="I32" s="31"/>
      <c r="J32" s="31"/>
      <c r="K32" s="32"/>
      <c r="M32" s="30"/>
      <c r="N32" s="31"/>
      <c r="O32" s="31"/>
      <c r="P32" s="31"/>
      <c r="Q32" s="31"/>
      <c r="R32" s="31"/>
      <c r="S32" s="31"/>
      <c r="T32" s="31"/>
      <c r="U32" s="31"/>
      <c r="V32" s="31"/>
      <c r="W32" s="32"/>
    </row>
    <row r="33" spans="1:23" x14ac:dyDescent="0.3">
      <c r="A33" s="33"/>
      <c r="B33" s="34"/>
      <c r="C33" s="34"/>
      <c r="D33" s="34"/>
      <c r="E33" s="34"/>
      <c r="F33" s="34"/>
      <c r="G33" s="34"/>
      <c r="H33" s="34"/>
      <c r="I33" s="34"/>
      <c r="J33" s="34"/>
      <c r="K33" s="35"/>
      <c r="M33" s="33"/>
      <c r="N33" s="34"/>
      <c r="O33" s="34"/>
      <c r="P33" s="34"/>
      <c r="Q33" s="34"/>
      <c r="R33" s="34"/>
      <c r="S33" s="34"/>
      <c r="T33" s="34"/>
      <c r="U33" s="34"/>
      <c r="V33" s="34"/>
      <c r="W33" s="35"/>
    </row>
    <row r="34" spans="1:23" x14ac:dyDescent="0.3">
      <c r="A34" s="33"/>
      <c r="B34" s="34"/>
      <c r="C34" s="34"/>
      <c r="D34" s="34"/>
      <c r="E34" s="34"/>
      <c r="F34" s="34"/>
      <c r="G34" s="34"/>
      <c r="H34" s="34"/>
      <c r="I34" s="34"/>
      <c r="J34" s="34"/>
      <c r="K34" s="35"/>
      <c r="M34" s="33"/>
      <c r="N34" s="34"/>
      <c r="O34" s="34"/>
      <c r="P34" s="34"/>
      <c r="Q34" s="34"/>
      <c r="R34" s="34"/>
      <c r="S34" s="34"/>
      <c r="T34" s="34"/>
      <c r="U34" s="34"/>
      <c r="V34" s="34"/>
      <c r="W34" s="35"/>
    </row>
    <row r="35" spans="1:23" x14ac:dyDescent="0.3">
      <c r="A35" s="33"/>
      <c r="B35" s="34"/>
      <c r="C35" s="34"/>
      <c r="D35" s="34"/>
      <c r="E35" s="34"/>
      <c r="F35" s="34"/>
      <c r="G35" s="34"/>
      <c r="H35" s="34"/>
      <c r="I35" s="34"/>
      <c r="J35" s="34"/>
      <c r="K35" s="35"/>
      <c r="M35" s="33"/>
      <c r="N35" s="34"/>
      <c r="O35" s="34"/>
      <c r="P35" s="34"/>
      <c r="Q35" s="34"/>
      <c r="R35" s="34"/>
      <c r="S35" s="34"/>
      <c r="T35" s="34"/>
      <c r="U35" s="34"/>
      <c r="V35" s="34"/>
      <c r="W35" s="35"/>
    </row>
    <row r="36" spans="1:23" x14ac:dyDescent="0.3">
      <c r="A36" s="33"/>
      <c r="B36" s="34"/>
      <c r="C36" s="34"/>
      <c r="D36" s="34"/>
      <c r="E36" s="34"/>
      <c r="F36" s="34"/>
      <c r="G36" s="34"/>
      <c r="H36" s="34"/>
      <c r="I36" s="34"/>
      <c r="J36" s="34"/>
      <c r="K36" s="35"/>
      <c r="M36" s="33"/>
      <c r="N36" s="34"/>
      <c r="O36" s="34"/>
      <c r="P36" s="34"/>
      <c r="Q36" s="34"/>
      <c r="R36" s="34"/>
      <c r="S36" s="34"/>
      <c r="T36" s="34"/>
      <c r="U36" s="34"/>
      <c r="V36" s="34"/>
      <c r="W36" s="35"/>
    </row>
    <row r="37" spans="1:23" x14ac:dyDescent="0.3">
      <c r="A37" s="33"/>
      <c r="B37" s="34"/>
      <c r="C37" s="34"/>
      <c r="D37" s="34"/>
      <c r="E37" s="34"/>
      <c r="F37" s="34"/>
      <c r="G37" s="34"/>
      <c r="H37" s="34"/>
      <c r="I37" s="34"/>
      <c r="J37" s="34"/>
      <c r="K37" s="35"/>
      <c r="M37" s="33"/>
      <c r="N37" s="34"/>
      <c r="O37" s="34"/>
      <c r="P37" s="34"/>
      <c r="Q37" s="34"/>
      <c r="R37" s="34"/>
      <c r="S37" s="34"/>
      <c r="T37" s="34"/>
      <c r="U37" s="34"/>
      <c r="V37" s="34"/>
      <c r="W37" s="35"/>
    </row>
    <row r="38" spans="1:23" x14ac:dyDescent="0.3">
      <c r="A38" s="33"/>
      <c r="B38" s="34"/>
      <c r="C38" s="34"/>
      <c r="D38" s="34"/>
      <c r="E38" s="34"/>
      <c r="F38" s="34"/>
      <c r="G38" s="34"/>
      <c r="H38" s="34"/>
      <c r="I38" s="34"/>
      <c r="J38" s="34"/>
      <c r="K38" s="35"/>
      <c r="M38" s="33"/>
      <c r="N38" s="34"/>
      <c r="O38" s="34"/>
      <c r="P38" s="34"/>
      <c r="Q38" s="34"/>
      <c r="R38" s="34"/>
      <c r="S38" s="34"/>
      <c r="T38" s="34"/>
      <c r="U38" s="34"/>
      <c r="V38" s="34"/>
      <c r="W38" s="35"/>
    </row>
    <row r="39" spans="1:23" x14ac:dyDescent="0.3">
      <c r="A39" s="33"/>
      <c r="B39" s="34"/>
      <c r="C39" s="34"/>
      <c r="D39" s="34"/>
      <c r="E39" s="34"/>
      <c r="F39" s="34"/>
      <c r="G39" s="34"/>
      <c r="H39" s="34"/>
      <c r="I39" s="34"/>
      <c r="J39" s="34"/>
      <c r="K39" s="35"/>
      <c r="M39" s="33"/>
      <c r="N39" s="34"/>
      <c r="O39" s="34"/>
      <c r="P39" s="34"/>
      <c r="Q39" s="34"/>
      <c r="R39" s="34"/>
      <c r="S39" s="34"/>
      <c r="T39" s="34"/>
      <c r="U39" s="34"/>
      <c r="V39" s="34"/>
      <c r="W39" s="35"/>
    </row>
    <row r="40" spans="1:23" x14ac:dyDescent="0.3">
      <c r="A40" s="33"/>
      <c r="B40" s="34"/>
      <c r="C40" s="34"/>
      <c r="D40" s="34"/>
      <c r="E40" s="34"/>
      <c r="F40" s="34"/>
      <c r="G40" s="34"/>
      <c r="H40" s="34"/>
      <c r="I40" s="34"/>
      <c r="J40" s="34"/>
      <c r="K40" s="35"/>
      <c r="M40" s="33"/>
      <c r="N40" s="34"/>
      <c r="O40" s="34"/>
      <c r="P40" s="34"/>
      <c r="Q40" s="34"/>
      <c r="R40" s="34"/>
      <c r="S40" s="34"/>
      <c r="T40" s="34"/>
      <c r="U40" s="34"/>
      <c r="V40" s="34"/>
      <c r="W40" s="35"/>
    </row>
    <row r="41" spans="1:23" x14ac:dyDescent="0.3">
      <c r="A41" s="33"/>
      <c r="B41" s="34"/>
      <c r="C41" s="34"/>
      <c r="D41" s="34"/>
      <c r="E41" s="34"/>
      <c r="F41" s="34"/>
      <c r="G41" s="34"/>
      <c r="H41" s="34"/>
      <c r="I41" s="34"/>
      <c r="J41" s="34"/>
      <c r="K41" s="35"/>
      <c r="M41" s="33"/>
      <c r="N41" s="34"/>
      <c r="O41" s="34"/>
      <c r="P41" s="34"/>
      <c r="Q41" s="34"/>
      <c r="R41" s="34"/>
      <c r="S41" s="34"/>
      <c r="T41" s="34"/>
      <c r="U41" s="34"/>
      <c r="V41" s="34"/>
      <c r="W41" s="35"/>
    </row>
    <row r="42" spans="1:23" x14ac:dyDescent="0.3">
      <c r="A42" s="33"/>
      <c r="B42" s="34"/>
      <c r="C42" s="34"/>
      <c r="D42" s="34"/>
      <c r="E42" s="34"/>
      <c r="F42" s="34"/>
      <c r="G42" s="34"/>
      <c r="H42" s="34"/>
      <c r="I42" s="34"/>
      <c r="J42" s="34"/>
      <c r="K42" s="35"/>
      <c r="M42" s="33"/>
      <c r="N42" s="34"/>
      <c r="O42" s="34"/>
      <c r="P42" s="34"/>
      <c r="Q42" s="34"/>
      <c r="R42" s="34"/>
      <c r="S42" s="34"/>
      <c r="T42" s="34"/>
      <c r="U42" s="34"/>
      <c r="V42" s="34"/>
      <c r="W42" s="35"/>
    </row>
    <row r="43" spans="1:23" x14ac:dyDescent="0.3">
      <c r="A43" s="33"/>
      <c r="B43" s="34"/>
      <c r="C43" s="34"/>
      <c r="D43" s="34"/>
      <c r="E43" s="34"/>
      <c r="F43" s="34"/>
      <c r="G43" s="34"/>
      <c r="H43" s="34"/>
      <c r="I43" s="34"/>
      <c r="J43" s="34"/>
      <c r="K43" s="35"/>
      <c r="M43" s="33"/>
      <c r="N43" s="34"/>
      <c r="O43" s="34"/>
      <c r="P43" s="34"/>
      <c r="Q43" s="34"/>
      <c r="R43" s="34"/>
      <c r="S43" s="34"/>
      <c r="T43" s="34"/>
      <c r="U43" s="34"/>
      <c r="V43" s="34"/>
      <c r="W43" s="35"/>
    </row>
    <row r="44" spans="1:23" x14ac:dyDescent="0.3">
      <c r="A44" s="33"/>
      <c r="B44" s="34"/>
      <c r="C44" s="34"/>
      <c r="D44" s="34"/>
      <c r="E44" s="34"/>
      <c r="F44" s="34"/>
      <c r="G44" s="34"/>
      <c r="H44" s="34"/>
      <c r="I44" s="34"/>
      <c r="J44" s="34"/>
      <c r="K44" s="35"/>
      <c r="M44" s="33"/>
      <c r="N44" s="34"/>
      <c r="O44" s="34"/>
      <c r="P44" s="34"/>
      <c r="Q44" s="34"/>
      <c r="R44" s="34"/>
      <c r="S44" s="34"/>
      <c r="T44" s="34"/>
      <c r="U44" s="34"/>
      <c r="V44" s="34"/>
      <c r="W44" s="35"/>
    </row>
    <row r="45" spans="1:23" x14ac:dyDescent="0.3">
      <c r="A45" s="33"/>
      <c r="B45" s="34"/>
      <c r="C45" s="34"/>
      <c r="D45" s="34"/>
      <c r="E45" s="34"/>
      <c r="F45" s="34"/>
      <c r="G45" s="34"/>
      <c r="H45" s="34"/>
      <c r="I45" s="34"/>
      <c r="J45" s="34"/>
      <c r="K45" s="35"/>
      <c r="M45" s="33"/>
      <c r="N45" s="34"/>
      <c r="O45" s="34"/>
      <c r="P45" s="34"/>
      <c r="Q45" s="34"/>
      <c r="R45" s="34"/>
      <c r="S45" s="34"/>
      <c r="T45" s="34"/>
      <c r="U45" s="34"/>
      <c r="V45" s="34"/>
      <c r="W45" s="35"/>
    </row>
    <row r="46" spans="1:23" x14ac:dyDescent="0.3">
      <c r="A46" s="33"/>
      <c r="B46" s="34"/>
      <c r="C46" s="34"/>
      <c r="D46" s="34"/>
      <c r="E46" s="34"/>
      <c r="F46" s="34"/>
      <c r="G46" s="34"/>
      <c r="H46" s="34"/>
      <c r="I46" s="34"/>
      <c r="J46" s="34"/>
      <c r="K46" s="35"/>
      <c r="M46" s="33"/>
      <c r="N46" s="34"/>
      <c r="O46" s="34"/>
      <c r="P46" s="34"/>
      <c r="Q46" s="34"/>
      <c r="R46" s="34"/>
      <c r="S46" s="34"/>
      <c r="T46" s="34"/>
      <c r="U46" s="34"/>
      <c r="V46" s="34"/>
      <c r="W46" s="35"/>
    </row>
    <row r="47" spans="1:23" x14ac:dyDescent="0.3">
      <c r="A47" s="33"/>
      <c r="B47" s="34"/>
      <c r="C47" s="34"/>
      <c r="D47" s="34"/>
      <c r="E47" s="34"/>
      <c r="F47" s="34"/>
      <c r="G47" s="34"/>
      <c r="H47" s="34"/>
      <c r="I47" s="34"/>
      <c r="J47" s="34"/>
      <c r="K47" s="35"/>
      <c r="M47" s="33"/>
      <c r="N47" s="34"/>
      <c r="O47" s="34"/>
      <c r="P47" s="34"/>
      <c r="Q47" s="34"/>
      <c r="R47" s="34"/>
      <c r="S47" s="34"/>
      <c r="T47" s="34"/>
      <c r="U47" s="34"/>
      <c r="V47" s="34"/>
      <c r="W47" s="35"/>
    </row>
    <row r="48" spans="1:23" x14ac:dyDescent="0.3">
      <c r="A48" s="33"/>
      <c r="B48" s="34"/>
      <c r="C48" s="34"/>
      <c r="D48" s="34"/>
      <c r="E48" s="34"/>
      <c r="F48" s="34"/>
      <c r="G48" s="34"/>
      <c r="H48" s="34"/>
      <c r="I48" s="34"/>
      <c r="J48" s="34"/>
      <c r="K48" s="35"/>
      <c r="M48" s="33"/>
      <c r="N48" s="34"/>
      <c r="O48" s="34"/>
      <c r="P48" s="34"/>
      <c r="Q48" s="34"/>
      <c r="R48" s="34"/>
      <c r="S48" s="34"/>
      <c r="T48" s="34"/>
      <c r="U48" s="34"/>
      <c r="V48" s="34"/>
      <c r="W48" s="35"/>
    </row>
    <row r="49" spans="1:23" x14ac:dyDescent="0.3">
      <c r="A49" s="33"/>
      <c r="B49" s="34"/>
      <c r="C49" s="34"/>
      <c r="D49" s="34"/>
      <c r="E49" s="34"/>
      <c r="F49" s="34"/>
      <c r="G49" s="34"/>
      <c r="H49" s="34"/>
      <c r="I49" s="34"/>
      <c r="J49" s="34"/>
      <c r="K49" s="35"/>
      <c r="M49" s="33"/>
      <c r="N49" s="34"/>
      <c r="O49" s="34"/>
      <c r="P49" s="34"/>
      <c r="Q49" s="34"/>
      <c r="R49" s="34"/>
      <c r="S49" s="34"/>
      <c r="T49" s="34"/>
      <c r="U49" s="34"/>
      <c r="V49" s="34"/>
      <c r="W49" s="35"/>
    </row>
    <row r="50" spans="1:23" x14ac:dyDescent="0.3">
      <c r="A50" s="33"/>
      <c r="B50" s="34"/>
      <c r="C50" s="34"/>
      <c r="D50" s="34"/>
      <c r="E50" s="34"/>
      <c r="F50" s="34"/>
      <c r="G50" s="34"/>
      <c r="H50" s="34"/>
      <c r="I50" s="34"/>
      <c r="J50" s="34"/>
      <c r="K50" s="35"/>
      <c r="M50" s="33"/>
      <c r="N50" s="34"/>
      <c r="O50" s="34"/>
      <c r="P50" s="34"/>
      <c r="Q50" s="34"/>
      <c r="R50" s="34"/>
      <c r="S50" s="34"/>
      <c r="T50" s="34"/>
      <c r="U50" s="34"/>
      <c r="V50" s="34"/>
      <c r="W50" s="35"/>
    </row>
    <row r="51" spans="1:23" x14ac:dyDescent="0.3">
      <c r="A51" s="36"/>
      <c r="B51" s="37"/>
      <c r="C51" s="37"/>
      <c r="D51" s="37"/>
      <c r="E51" s="37"/>
      <c r="F51" s="37"/>
      <c r="G51" s="37"/>
      <c r="H51" s="37"/>
      <c r="I51" s="37"/>
      <c r="J51" s="37"/>
      <c r="K51" s="38"/>
      <c r="M51" s="36"/>
      <c r="N51" s="37"/>
      <c r="O51" s="37"/>
      <c r="P51" s="37"/>
      <c r="Q51" s="37"/>
      <c r="R51" s="37"/>
      <c r="S51" s="37"/>
      <c r="T51" s="37"/>
      <c r="U51" s="37"/>
      <c r="V51" s="37"/>
      <c r="W51" s="38"/>
    </row>
    <row r="54" spans="1:23" x14ac:dyDescent="0.3">
      <c r="A54" s="30"/>
      <c r="B54" s="31"/>
      <c r="C54" s="31"/>
      <c r="D54" s="31"/>
      <c r="E54" s="31"/>
      <c r="F54" s="31"/>
      <c r="G54" s="31"/>
      <c r="H54" s="31"/>
      <c r="I54" s="31"/>
      <c r="J54" s="31"/>
      <c r="K54" s="32"/>
      <c r="M54" s="30"/>
      <c r="N54" s="31"/>
      <c r="O54" s="31"/>
      <c r="P54" s="31"/>
      <c r="Q54" s="31"/>
      <c r="R54" s="31"/>
      <c r="S54" s="31"/>
      <c r="T54" s="31"/>
      <c r="U54" s="31"/>
      <c r="V54" s="31"/>
      <c r="W54" s="32"/>
    </row>
    <row r="55" spans="1:23" x14ac:dyDescent="0.3">
      <c r="A55" s="33"/>
      <c r="B55" s="34"/>
      <c r="C55" s="34"/>
      <c r="D55" s="34"/>
      <c r="E55" s="34"/>
      <c r="F55" s="34"/>
      <c r="G55" s="34"/>
      <c r="H55" s="34"/>
      <c r="I55" s="34"/>
      <c r="J55" s="34"/>
      <c r="K55" s="35"/>
      <c r="M55" s="33"/>
      <c r="N55" s="34"/>
      <c r="O55" s="34"/>
      <c r="P55" s="34"/>
      <c r="Q55" s="34"/>
      <c r="R55" s="34"/>
      <c r="S55" s="34"/>
      <c r="T55" s="34"/>
      <c r="U55" s="34"/>
      <c r="V55" s="34"/>
      <c r="W55" s="35"/>
    </row>
    <row r="56" spans="1:23" x14ac:dyDescent="0.3">
      <c r="A56" s="33"/>
      <c r="B56" s="34"/>
      <c r="C56" s="34"/>
      <c r="D56" s="34"/>
      <c r="E56" s="34"/>
      <c r="F56" s="34"/>
      <c r="G56" s="34"/>
      <c r="H56" s="34"/>
      <c r="I56" s="34"/>
      <c r="J56" s="34"/>
      <c r="K56" s="35"/>
      <c r="M56" s="33"/>
      <c r="N56" s="34"/>
      <c r="O56" s="34"/>
      <c r="P56" s="34"/>
      <c r="Q56" s="34"/>
      <c r="R56" s="34"/>
      <c r="S56" s="34"/>
      <c r="T56" s="34"/>
      <c r="U56" s="34"/>
      <c r="V56" s="34"/>
      <c r="W56" s="35"/>
    </row>
    <row r="57" spans="1:23" x14ac:dyDescent="0.3">
      <c r="A57" s="33"/>
      <c r="B57" s="34"/>
      <c r="C57" s="34"/>
      <c r="D57" s="34"/>
      <c r="E57" s="34"/>
      <c r="F57" s="34"/>
      <c r="G57" s="34"/>
      <c r="H57" s="34"/>
      <c r="I57" s="34"/>
      <c r="J57" s="34"/>
      <c r="K57" s="35"/>
      <c r="M57" s="33"/>
      <c r="N57" s="34"/>
      <c r="O57" s="34"/>
      <c r="P57" s="34"/>
      <c r="Q57" s="34"/>
      <c r="R57" s="34"/>
      <c r="S57" s="34"/>
      <c r="T57" s="34"/>
      <c r="U57" s="34"/>
      <c r="V57" s="34"/>
      <c r="W57" s="35"/>
    </row>
    <row r="58" spans="1:23" x14ac:dyDescent="0.3">
      <c r="A58" s="33"/>
      <c r="B58" s="34"/>
      <c r="C58" s="34"/>
      <c r="D58" s="34"/>
      <c r="E58" s="34"/>
      <c r="F58" s="34"/>
      <c r="G58" s="34"/>
      <c r="H58" s="34"/>
      <c r="I58" s="34"/>
      <c r="J58" s="34"/>
      <c r="K58" s="35"/>
      <c r="M58" s="33"/>
      <c r="N58" s="34"/>
      <c r="O58" s="34"/>
      <c r="P58" s="34"/>
      <c r="Q58" s="34"/>
      <c r="R58" s="34"/>
      <c r="S58" s="34"/>
      <c r="T58" s="34"/>
      <c r="U58" s="34"/>
      <c r="V58" s="34"/>
      <c r="W58" s="35"/>
    </row>
    <row r="59" spans="1:23" x14ac:dyDescent="0.3">
      <c r="A59" s="33"/>
      <c r="B59" s="34"/>
      <c r="C59" s="34"/>
      <c r="D59" s="34"/>
      <c r="E59" s="34"/>
      <c r="F59" s="34"/>
      <c r="G59" s="34"/>
      <c r="H59" s="34"/>
      <c r="I59" s="34"/>
      <c r="J59" s="34"/>
      <c r="K59" s="35"/>
      <c r="M59" s="33"/>
      <c r="N59" s="34"/>
      <c r="O59" s="34"/>
      <c r="P59" s="34"/>
      <c r="Q59" s="34"/>
      <c r="R59" s="34"/>
      <c r="S59" s="34"/>
      <c r="T59" s="34"/>
      <c r="U59" s="34"/>
      <c r="V59" s="34"/>
      <c r="W59" s="35"/>
    </row>
    <row r="60" spans="1:23" x14ac:dyDescent="0.3">
      <c r="A60" s="33"/>
      <c r="B60" s="34"/>
      <c r="C60" s="34"/>
      <c r="D60" s="34"/>
      <c r="E60" s="34"/>
      <c r="F60" s="34"/>
      <c r="G60" s="34"/>
      <c r="H60" s="34"/>
      <c r="I60" s="34"/>
      <c r="J60" s="34"/>
      <c r="K60" s="35"/>
      <c r="M60" s="33"/>
      <c r="N60" s="34"/>
      <c r="O60" s="34"/>
      <c r="P60" s="34"/>
      <c r="Q60" s="34"/>
      <c r="R60" s="34"/>
      <c r="S60" s="34"/>
      <c r="T60" s="34"/>
      <c r="U60" s="34"/>
      <c r="V60" s="34"/>
      <c r="W60" s="35"/>
    </row>
    <row r="61" spans="1:23" x14ac:dyDescent="0.3">
      <c r="A61" s="33"/>
      <c r="B61" s="34"/>
      <c r="C61" s="34"/>
      <c r="D61" s="34"/>
      <c r="E61" s="34"/>
      <c r="F61" s="34"/>
      <c r="G61" s="34"/>
      <c r="H61" s="34"/>
      <c r="I61" s="34"/>
      <c r="J61" s="34"/>
      <c r="K61" s="35"/>
      <c r="M61" s="33"/>
      <c r="N61" s="34"/>
      <c r="O61" s="34"/>
      <c r="P61" s="34"/>
      <c r="Q61" s="34"/>
      <c r="R61" s="34"/>
      <c r="S61" s="34"/>
      <c r="T61" s="34"/>
      <c r="U61" s="34"/>
      <c r="V61" s="34"/>
      <c r="W61" s="35"/>
    </row>
    <row r="62" spans="1:23" x14ac:dyDescent="0.3">
      <c r="A62" s="33"/>
      <c r="B62" s="34"/>
      <c r="C62" s="34"/>
      <c r="D62" s="34"/>
      <c r="E62" s="34"/>
      <c r="F62" s="34"/>
      <c r="G62" s="34"/>
      <c r="H62" s="34"/>
      <c r="I62" s="34"/>
      <c r="J62" s="34"/>
      <c r="K62" s="35"/>
      <c r="M62" s="33"/>
      <c r="N62" s="34"/>
      <c r="O62" s="34"/>
      <c r="P62" s="34"/>
      <c r="Q62" s="34"/>
      <c r="R62" s="34"/>
      <c r="S62" s="34"/>
      <c r="T62" s="34"/>
      <c r="U62" s="34"/>
      <c r="V62" s="34"/>
      <c r="W62" s="35"/>
    </row>
    <row r="63" spans="1:23" x14ac:dyDescent="0.3">
      <c r="A63" s="33"/>
      <c r="B63" s="34"/>
      <c r="C63" s="34"/>
      <c r="D63" s="34"/>
      <c r="E63" s="34"/>
      <c r="F63" s="34"/>
      <c r="G63" s="34"/>
      <c r="H63" s="34"/>
      <c r="I63" s="34"/>
      <c r="J63" s="34"/>
      <c r="K63" s="35"/>
      <c r="M63" s="33"/>
      <c r="N63" s="34"/>
      <c r="O63" s="34"/>
      <c r="P63" s="34"/>
      <c r="Q63" s="34"/>
      <c r="R63" s="34"/>
      <c r="S63" s="34"/>
      <c r="T63" s="34"/>
      <c r="U63" s="34"/>
      <c r="V63" s="34"/>
      <c r="W63" s="35"/>
    </row>
    <row r="64" spans="1:23" x14ac:dyDescent="0.3">
      <c r="A64" s="33"/>
      <c r="B64" s="34"/>
      <c r="C64" s="34"/>
      <c r="D64" s="34"/>
      <c r="E64" s="34"/>
      <c r="F64" s="34"/>
      <c r="G64" s="34"/>
      <c r="H64" s="34"/>
      <c r="I64" s="34"/>
      <c r="J64" s="34"/>
      <c r="K64" s="35"/>
      <c r="M64" s="33"/>
      <c r="N64" s="34"/>
      <c r="O64" s="34"/>
      <c r="P64" s="34"/>
      <c r="Q64" s="34"/>
      <c r="R64" s="34"/>
      <c r="S64" s="34"/>
      <c r="T64" s="34"/>
      <c r="U64" s="34"/>
      <c r="V64" s="34"/>
      <c r="W64" s="35"/>
    </row>
    <row r="65" spans="1:23" x14ac:dyDescent="0.3">
      <c r="A65" s="33"/>
      <c r="B65" s="34"/>
      <c r="C65" s="34"/>
      <c r="D65" s="34"/>
      <c r="E65" s="34"/>
      <c r="F65" s="34"/>
      <c r="G65" s="34"/>
      <c r="H65" s="34"/>
      <c r="I65" s="34"/>
      <c r="J65" s="34"/>
      <c r="K65" s="35"/>
      <c r="M65" s="33"/>
      <c r="N65" s="34"/>
      <c r="O65" s="34"/>
      <c r="P65" s="34"/>
      <c r="Q65" s="34"/>
      <c r="R65" s="34"/>
      <c r="S65" s="34"/>
      <c r="T65" s="34"/>
      <c r="U65" s="34"/>
      <c r="V65" s="34"/>
      <c r="W65" s="35"/>
    </row>
    <row r="66" spans="1:23" x14ac:dyDescent="0.3">
      <c r="A66" s="33"/>
      <c r="B66" s="34"/>
      <c r="C66" s="34"/>
      <c r="D66" s="34"/>
      <c r="E66" s="34"/>
      <c r="F66" s="34"/>
      <c r="G66" s="34"/>
      <c r="H66" s="34"/>
      <c r="I66" s="34"/>
      <c r="J66" s="34"/>
      <c r="K66" s="35"/>
      <c r="M66" s="33"/>
      <c r="N66" s="34"/>
      <c r="O66" s="34"/>
      <c r="P66" s="34"/>
      <c r="Q66" s="34"/>
      <c r="R66" s="34"/>
      <c r="S66" s="34"/>
      <c r="T66" s="34"/>
      <c r="U66" s="34"/>
      <c r="V66" s="34"/>
      <c r="W66" s="35"/>
    </row>
    <row r="67" spans="1:23" x14ac:dyDescent="0.3">
      <c r="A67" s="33"/>
      <c r="B67" s="34"/>
      <c r="C67" s="34"/>
      <c r="D67" s="34"/>
      <c r="E67" s="34"/>
      <c r="F67" s="34"/>
      <c r="G67" s="34"/>
      <c r="H67" s="34"/>
      <c r="I67" s="34"/>
      <c r="J67" s="34"/>
      <c r="K67" s="35"/>
      <c r="M67" s="33"/>
      <c r="N67" s="34"/>
      <c r="O67" s="34"/>
      <c r="P67" s="34"/>
      <c r="Q67" s="34"/>
      <c r="R67" s="34"/>
      <c r="S67" s="34"/>
      <c r="T67" s="34"/>
      <c r="U67" s="34"/>
      <c r="V67" s="34"/>
      <c r="W67" s="35"/>
    </row>
    <row r="68" spans="1:23" x14ac:dyDescent="0.3">
      <c r="A68" s="33"/>
      <c r="B68" s="34"/>
      <c r="C68" s="34"/>
      <c r="D68" s="34"/>
      <c r="E68" s="34"/>
      <c r="F68" s="34"/>
      <c r="G68" s="34"/>
      <c r="H68" s="34"/>
      <c r="I68" s="34"/>
      <c r="J68" s="34"/>
      <c r="K68" s="35"/>
      <c r="M68" s="33"/>
      <c r="N68" s="34"/>
      <c r="O68" s="34"/>
      <c r="P68" s="34"/>
      <c r="Q68" s="34"/>
      <c r="R68" s="34"/>
      <c r="S68" s="34"/>
      <c r="T68" s="34"/>
      <c r="U68" s="34"/>
      <c r="V68" s="34"/>
      <c r="W68" s="35"/>
    </row>
    <row r="69" spans="1:23" x14ac:dyDescent="0.3">
      <c r="A69" s="33"/>
      <c r="B69" s="34"/>
      <c r="C69" s="34"/>
      <c r="D69" s="34"/>
      <c r="E69" s="34"/>
      <c r="F69" s="34"/>
      <c r="G69" s="34"/>
      <c r="H69" s="34"/>
      <c r="I69" s="34"/>
      <c r="J69" s="34"/>
      <c r="K69" s="35"/>
      <c r="M69" s="33"/>
      <c r="N69" s="34"/>
      <c r="O69" s="34"/>
      <c r="P69" s="34"/>
      <c r="Q69" s="34"/>
      <c r="R69" s="34"/>
      <c r="S69" s="34"/>
      <c r="T69" s="34"/>
      <c r="U69" s="34"/>
      <c r="V69" s="34"/>
      <c r="W69" s="35"/>
    </row>
    <row r="70" spans="1:23" x14ac:dyDescent="0.3">
      <c r="A70" s="33"/>
      <c r="B70" s="34"/>
      <c r="C70" s="34"/>
      <c r="D70" s="34"/>
      <c r="E70" s="34"/>
      <c r="F70" s="34"/>
      <c r="G70" s="34"/>
      <c r="H70" s="34"/>
      <c r="I70" s="34"/>
      <c r="J70" s="34"/>
      <c r="K70" s="35"/>
      <c r="M70" s="33"/>
      <c r="N70" s="34"/>
      <c r="O70" s="34"/>
      <c r="P70" s="34"/>
      <c r="Q70" s="34"/>
      <c r="R70" s="34"/>
      <c r="S70" s="34"/>
      <c r="T70" s="34"/>
      <c r="U70" s="34"/>
      <c r="V70" s="34"/>
      <c r="W70" s="35"/>
    </row>
    <row r="71" spans="1:23" x14ac:dyDescent="0.3">
      <c r="A71" s="33"/>
      <c r="B71" s="34"/>
      <c r="C71" s="34"/>
      <c r="D71" s="34"/>
      <c r="E71" s="34"/>
      <c r="F71" s="34"/>
      <c r="G71" s="34"/>
      <c r="H71" s="34"/>
      <c r="I71" s="34"/>
      <c r="J71" s="34"/>
      <c r="K71" s="35"/>
      <c r="M71" s="33"/>
      <c r="N71" s="34"/>
      <c r="O71" s="34"/>
      <c r="P71" s="34"/>
      <c r="Q71" s="34"/>
      <c r="R71" s="34"/>
      <c r="S71" s="34"/>
      <c r="T71" s="34"/>
      <c r="U71" s="34"/>
      <c r="V71" s="34"/>
      <c r="W71" s="35"/>
    </row>
    <row r="72" spans="1:23" x14ac:dyDescent="0.3">
      <c r="A72" s="33"/>
      <c r="B72" s="34"/>
      <c r="C72" s="34"/>
      <c r="D72" s="34"/>
      <c r="E72" s="34"/>
      <c r="F72" s="34"/>
      <c r="G72" s="34"/>
      <c r="H72" s="34"/>
      <c r="I72" s="34"/>
      <c r="J72" s="34"/>
      <c r="K72" s="35"/>
      <c r="M72" s="33"/>
      <c r="N72" s="34"/>
      <c r="O72" s="34"/>
      <c r="P72" s="34"/>
      <c r="Q72" s="34"/>
      <c r="R72" s="34"/>
      <c r="S72" s="34"/>
      <c r="T72" s="34"/>
      <c r="U72" s="34"/>
      <c r="V72" s="34"/>
      <c r="W72" s="35"/>
    </row>
    <row r="73" spans="1:23" x14ac:dyDescent="0.3">
      <c r="A73" s="36"/>
      <c r="B73" s="37"/>
      <c r="C73" s="37"/>
      <c r="D73" s="37"/>
      <c r="E73" s="37"/>
      <c r="F73" s="37"/>
      <c r="G73" s="37"/>
      <c r="H73" s="37"/>
      <c r="I73" s="37"/>
      <c r="J73" s="37"/>
      <c r="K73" s="38"/>
      <c r="M73" s="36"/>
      <c r="N73" s="37"/>
      <c r="O73" s="37"/>
      <c r="P73" s="37"/>
      <c r="Q73" s="37"/>
      <c r="R73" s="37"/>
      <c r="S73" s="37"/>
      <c r="T73" s="37"/>
      <c r="U73" s="37"/>
      <c r="V73" s="37"/>
      <c r="W73" s="38"/>
    </row>
  </sheetData>
  <mergeCells count="11">
    <mergeCell ref="A1:H2"/>
    <mergeCell ref="A54:K73"/>
    <mergeCell ref="A32:K51"/>
    <mergeCell ref="M32:W51"/>
    <mergeCell ref="A10:K29"/>
    <mergeCell ref="A3:D5"/>
    <mergeCell ref="A6:D8"/>
    <mergeCell ref="E3:H5"/>
    <mergeCell ref="E6:H8"/>
    <mergeCell ref="M10:W29"/>
    <mergeCell ref="M54:W7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SalesData</vt:lpstr>
      <vt:lpstr>Helper Function</vt:lpstr>
      <vt:lpstr>Pivot Tables</vt:lpstr>
      <vt:lpstr>Pivot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2025-06-07T00:01:18Z</dcterms:modified>
</cp:coreProperties>
</file>